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7021\Downloads\"/>
    </mc:Choice>
  </mc:AlternateContent>
  <bookViews>
    <workbookView xWindow="0" yWindow="0" windowWidth="22118" windowHeight="9343" activeTab="1"/>
  </bookViews>
  <sheets>
    <sheet name="LOG 2019" sheetId="7" r:id="rId1"/>
    <sheet name="LOG 2017" sheetId="11" r:id="rId2"/>
    <sheet name="LOG 2018" sheetId="13" r:id="rId3"/>
    <sheet name="LOG 2015" sheetId="17" state="hidden" r:id="rId4"/>
    <sheet name="2016 IR Section Photos" sheetId="19" state="hidden" r:id="rId5"/>
    <sheet name="2015 IR Section Photos" sheetId="20" state="hidden" r:id="rId6"/>
    <sheet name="Site_2017 Summary" sheetId="21" state="hidden" r:id="rId7"/>
    <sheet name="2016 Monthly Stats" sheetId="23" state="hidden" r:id="rId8"/>
    <sheet name="Tab Names" sheetId="24" state="hidden" r:id="rId9"/>
  </sheets>
  <definedNames>
    <definedName name="_xlnm._FilterDatabase" localSheetId="5" hidden="1">#REF!</definedName>
    <definedName name="_xlnm._FilterDatabase" localSheetId="7" hidden="1">'2016 IR Section Photos'!$A$2:$K$589</definedName>
    <definedName name="_xlnm._FilterDatabase" localSheetId="3" hidden="1">'LOG 2018'!$A$4:$AO$2277</definedName>
    <definedName name="_xlnm._FilterDatabase" localSheetId="2" hidden="1">#REF!</definedName>
    <definedName name="_xlnm._FilterDatabase" localSheetId="6" hidden="1">'LOG 2015'!$A$4:$AD$594</definedName>
    <definedName name="_xlnm._FilterDatabase" localSheetId="8" hidden="1">'2015 IR Section Photos'!$A$3:$L$591</definedName>
    <definedName name="DateClose" localSheetId="3">'LOG 2018'!$AA$5:$AA$2751</definedName>
    <definedName name="DateClose" localSheetId="1">'LOG 2019'!$AA$5:$AA$3613</definedName>
    <definedName name="DateClose">#REF!</definedName>
    <definedName name="DateClosed2017" localSheetId="3">'LOG 2018'!$AA$5:$AA$1283</definedName>
    <definedName name="DateClosed2017" localSheetId="1">'LOG 2019'!$AA$5:$AA$1376</definedName>
    <definedName name="DateClosed2017">'LOG 2017'!$Y$5:$Y$2766</definedName>
    <definedName name="DateRec" localSheetId="3">'LOG 2018'!$C$5:$C$2751</definedName>
    <definedName name="DateRec" localSheetId="1">'LOG 2019'!$C$5:$C$3613</definedName>
    <definedName name="DateRec16">#REF!</definedName>
    <definedName name="DateRec17" localSheetId="3">'LOG 2018'!$C$5:$C$1375</definedName>
    <definedName name="DateRec17" localSheetId="1">'LOG 2019'!$C$5:$C$1376</definedName>
    <definedName name="DateRec17">'LOG 2017'!$C$5:$C$2766</definedName>
    <definedName name="DCIRDateRec">#REF!</definedName>
    <definedName name="DCIRRequester">#REF!</definedName>
    <definedName name="DCIRUnit">#REF!</definedName>
    <definedName name="denial17" localSheetId="3">'LOG 2018'!$Y$5:$Y$1375</definedName>
    <definedName name="denial17" localSheetId="1">'LOG 2019'!$Y$5:$Y$1376</definedName>
    <definedName name="denial17">'LOG 2017'!$W$5:$W$2766</definedName>
    <definedName name="Denl2017" localSheetId="3">'LOG 2018'!$Y$5:$Y$1375</definedName>
    <definedName name="Denl2017" localSheetId="1">'LOG 2019'!$Y$5:$Y$1376</definedName>
    <definedName name="Denl2017">'LOG 2017'!$W$5:$W$2766</definedName>
    <definedName name="employee">#REF!</definedName>
    <definedName name="finald17" localSheetId="3">'LOG 2018'!$AD$5:$AD$1375</definedName>
    <definedName name="finald17" localSheetId="1">'LOG 2019'!$AD$5:$AD$1376</definedName>
    <definedName name="finald17">'LOG 2017'!$AB$5:$AB$2766</definedName>
    <definedName name="Holidays" localSheetId="3">#REF!</definedName>
    <definedName name="Holidays" localSheetId="1">#REF!</definedName>
    <definedName name="Holidays">'LOG 2015'!$AE$585:$AE$596</definedName>
    <definedName name="InfoRecd" localSheetId="3">'LOG 2018'!$Y$5:$Y$2751</definedName>
    <definedName name="InfoRecd" localSheetId="1">'LOG 2019'!$Y$5:$Y$3613</definedName>
    <definedName name="InfoRecd">#REF!</definedName>
    <definedName name="InfoSent" localSheetId="3">'LOG 2018'!$Z$5:$Z$2751</definedName>
    <definedName name="InfoSent" localSheetId="1">'LOG 2019'!$Z$5:$Z$3613</definedName>
    <definedName name="InfoSent">#REF!</definedName>
    <definedName name="infosent17">'LOG 2017'!$X$5:$X$2766</definedName>
    <definedName name="infosent18" localSheetId="3">'LOG 2018'!$Z$5:$Z$1375</definedName>
    <definedName name="infosent18" localSheetId="1">'LOG 2019'!$Z$5:$Z$1376</definedName>
    <definedName name="monthC">#REF!</definedName>
    <definedName name="monthclosed17">'LOG 2017'!$AF$5:$AF$2766</definedName>
    <definedName name="monthclosed18" localSheetId="3">'LOG 2018'!$AI$5:$AI$1375</definedName>
    <definedName name="monthclosed18" localSheetId="1">'LOG 2019'!$AI$5:$AI$1376</definedName>
    <definedName name="monthR">#REF!</definedName>
    <definedName name="monthrec17">'LOG 2017'!$AE$5:$AE$2766</definedName>
    <definedName name="monthrec18" localSheetId="3">'LOG 2018'!$AH$5:$AH$1375</definedName>
    <definedName name="monthrec18" localSheetId="1">'LOG 2019'!$AH$5:$AH$1376</definedName>
    <definedName name="MoRptRec" localSheetId="3">#REF!</definedName>
    <definedName name="MoRptRec" localSheetId="1">#REF!</definedName>
    <definedName name="MoRptRec">#REF!</definedName>
    <definedName name="MoRptSent" localSheetId="3">#REF!</definedName>
    <definedName name="MoRptSent" localSheetId="1">#REF!</definedName>
    <definedName name="MoRptSent">#REF!</definedName>
    <definedName name="number17" localSheetId="3">'LOG 2018'!$A$5:$A$1375</definedName>
    <definedName name="number17" localSheetId="1">'LOG 2019'!$A$5:$A$1376</definedName>
    <definedName name="number17">'LOG 2017'!$A$5:$A$2766</definedName>
    <definedName name="open">#REF!</definedName>
    <definedName name="PDateSent" localSheetId="2">#REF!</definedName>
    <definedName name="PDateSent">'2016 IR Section Photos'!$J$3:$J$589</definedName>
    <definedName name="PDateSent2017">#REF!</definedName>
    <definedName name="photomonthrec17">#REF!</definedName>
    <definedName name="photomonthsent17">#REF!</definedName>
    <definedName name="photostatus17">#REF!</definedName>
    <definedName name="Status" localSheetId="3">'LOG 2018'!$B$5:$B$2751</definedName>
    <definedName name="Status" localSheetId="1">'LOG 2019'!$B$5:$B$3613</definedName>
    <definedName name="Status">#REF!</definedName>
    <definedName name="status17" localSheetId="3">'LOG 2018'!$B$5:$B$1375</definedName>
    <definedName name="status17" localSheetId="1">'LOG 2019'!$B$5:$B$1376</definedName>
    <definedName name="status17">'LOG 2017'!$B$5:$B$2766</definedName>
    <definedName name="tenday" localSheetId="3">'LOG 2018'!$R$5:$R$1375</definedName>
    <definedName name="tenday" localSheetId="1">'LOG 2019'!$R$5:$R$1376</definedName>
    <definedName name="tenday">'LOG 2017'!$Q$5:$Q$2766</definedName>
    <definedName name="type17" localSheetId="3">'LOG 2018'!$Q$5:$Q$1375</definedName>
    <definedName name="type17" localSheetId="1">'LOG 2019'!$Q$5:$Q$1376</definedName>
    <definedName name="type17">'LOG 2017'!$P$5:$P$2766</definedName>
    <definedName name="Unit" localSheetId="3">'LOG 2018'!$G$5:$G$2751</definedName>
    <definedName name="Unit" localSheetId="1">'LOG 2019'!$G$5:$G$3613</definedName>
    <definedName name="Unit">#REF!</definedName>
    <definedName name="unit17" localSheetId="3">'LOG 2018'!$G$5:$G$1375</definedName>
    <definedName name="unit17" localSheetId="1">'LOG 2019'!$G$5:$G$1376</definedName>
    <definedName name="unit17">'LOG 2017'!$G$5:$G$2766</definedName>
    <definedName name="unitC">#REF!</definedName>
    <definedName name="Z_0064C8F3_4378_4078_B4A1_8BE8A5E53FCA_.wvu.FilterData" localSheetId="1" hidden="1">'LOG 2019'!$A$4:$AO$3132</definedName>
    <definedName name="Z_0310F276_5B42_4ED0_83E9_9BE49D41A58D_.wvu.FilterData" localSheetId="3" hidden="1">'LOG 2018'!$W$2264:$AA$2277</definedName>
    <definedName name="Z_04244F39_3215_4591_A053_08944C0A94E7_.wvu.FilterData" localSheetId="3" hidden="1">'LOG 2018'!$A$1:$B$1</definedName>
    <definedName name="Z_05497484_8688_47D0_8D16_60F8F497EA95_.wvu.FilterData" localSheetId="3" hidden="1">'LOG 2018'!$A$1:$B$1</definedName>
    <definedName name="Z_0706F443_291C_41AA_890F_C0A0B26781EC_.wvu.FilterData" localSheetId="3" hidden="1">'LOG 2018'!$A$1:$B$1</definedName>
    <definedName name="Z_07CFEC1B_0FB8_4B64_9623_732A8B439365_.wvu.FilterData" localSheetId="3" hidden="1">'LOG 2018'!$A$1:$B$1</definedName>
    <definedName name="Z_0C259EBA_249F_40A9_A76B_3DA7BF4C273D_.wvu.FilterData" localSheetId="3">'LOG 2018'!$A$4:$AH$4</definedName>
    <definedName name="Z_0C259EBA_249F_40A9_A76B_3DA7BF4C273D_.wvu.FilterData" localSheetId="1">'LOG 2019'!$A$4:$AH$4</definedName>
    <definedName name="Z_0C259EBA_249F_40A9_A76B_3DA7BF4C273D_.wvu.FilterData" localSheetId="6">'LOG 2015'!$A$4:$AD$584</definedName>
    <definedName name="Z_129BB6F6_06E4_463A_8E27_831C82E96CE0_.wvu.FilterData" localSheetId="3" hidden="1">'LOG 2018'!$A$1:$B$1</definedName>
    <definedName name="Z_149E478D_3829_499D_82B7_CBE2F315D36A_.wvu.FilterData" localSheetId="3" hidden="1">'LOG 2018'!$A$4:$AO$2277</definedName>
    <definedName name="Z_149E478D_3829_499D_82B7_CBE2F315D36A_.wvu.FilterData" localSheetId="1" hidden="1">'LOG 2019'!$A$4:$AO$3132</definedName>
    <definedName name="Z_1643B670_F5C7_4230_BB28_7AC0BDDEF7BB_.wvu.FilterData" localSheetId="3" hidden="1">'LOG 2018'!$A$1:$AO$2277</definedName>
    <definedName name="Z_18D2C0BB_CCC5_43FB_BB72_0A40945201D1_.wvu.FilterData" localSheetId="1" hidden="1">'LOG 2019'!$A$4:$AO$3132</definedName>
    <definedName name="Z_1941C991_0D81_4491_8B0B_52DECFD94FB4_.wvu.FilterData" localSheetId="3" hidden="1">'LOG 2018'!$A$1:$B$1</definedName>
    <definedName name="Z_19545A6E_789C_4ED1_BC9A_1BA24CB0F178_.wvu.FilterData" localSheetId="1" hidden="1">'LOG 2019'!$A$4:$AP$3132</definedName>
    <definedName name="Z_1C942F47_2D03_4C59_B9D9_AF98B4BE6AC2_.wvu.FilterData" localSheetId="3" hidden="1">'LOG 2018'!$A$1:$AD$2277</definedName>
    <definedName name="Z_1F08C645_C325_4F5D_A9A5_78DFCB9F8D05_.wvu.FilterData" localSheetId="3" hidden="1">'LOG 2018'!$A$1:$AD$2212</definedName>
    <definedName name="Z_2245B90D_45AE_403C_8B16_7A5DA66E3A82_.wvu.FilterData" localSheetId="3">'LOG 2018'!$A$4:$AH$4</definedName>
    <definedName name="Z_2245B90D_45AE_403C_8B16_7A5DA66E3A82_.wvu.FilterData" localSheetId="1">'LOG 2019'!$A$4:$AH$4</definedName>
    <definedName name="Z_2245B90D_45AE_403C_8B16_7A5DA66E3A82_.wvu.FilterData" localSheetId="6">'LOG 2015'!$A$4:$AD$584</definedName>
    <definedName name="Z_23C54E14_18F4_4AB6_8B45_EF9FDA24CB66_.wvu.FilterData" localSheetId="3" hidden="1">'LOG 2018'!$A$4:$AI$1377</definedName>
    <definedName name="Z_272DE2A0_4336_46C4_899A_47B3203407FA_.wvu.FilterData" localSheetId="3" hidden="1">'LOG 2018'!$W$2264:$AA$2277</definedName>
    <definedName name="Z_27B211AC_5291_470A_8C4E_B2DEFCB1F0B3_.wvu.FilterData" localSheetId="3" hidden="1">'LOG 2018'!$A$1:$B$1</definedName>
    <definedName name="Z_28B360A0_D60D_4A5C_8072_E8F58A3E7856_.wvu.FilterData" localSheetId="3" hidden="1">'LOG 2018'!$A$1:$AL$1377</definedName>
    <definedName name="Z_29DFAC6D_7F23_4B74_8118_0809CC43FD64_.wvu.FilterData" localSheetId="3" hidden="1">'LOG 2018'!$A$1:$B$1</definedName>
    <definedName name="Z_2A06C251_4F86_402E_AD8C_49A0DE4C5BC6_.wvu.FilterData" localSheetId="3" hidden="1">'LOG 2018'!$A$1:$AN$2277</definedName>
    <definedName name="Z_2DCFCF4E_A75E_46C2_8D41_39CE13FA7F46_.wvu.FilterData" localSheetId="3" hidden="1">'LOG 2018'!$A$1:$AO$2277</definedName>
    <definedName name="Z_2DCFCF4E_A75E_46C2_8D41_39CE13FA7F46_.wvu.FilterData" localSheetId="1" hidden="1">'LOG 2019'!$A$1:$AD$1739</definedName>
    <definedName name="Z_2F108406_9288_4687_8A6F_DDB91BF35C0A_.wvu.Cols" localSheetId="3">'LOG 2018'!$AI:$AI</definedName>
    <definedName name="Z_2F108406_9288_4687_8A6F_DDB91BF35C0A_.wvu.Cols" localSheetId="1">'LOG 2019'!$AI:$AI</definedName>
    <definedName name="Z_2F108406_9288_4687_8A6F_DDB91BF35C0A_.wvu.Cols" localSheetId="6">'LOG 2015'!$AE:$AE</definedName>
    <definedName name="Z_2F108406_9288_4687_8A6F_DDB91BF35C0A_.wvu.FilterData" localSheetId="3">'LOG 2018'!$A$4:$AH$4</definedName>
    <definedName name="Z_2F108406_9288_4687_8A6F_DDB91BF35C0A_.wvu.FilterData" localSheetId="1">'LOG 2019'!$A$4:$AH$4</definedName>
    <definedName name="Z_2F108406_9288_4687_8A6F_DDB91BF35C0A_.wvu.FilterData" localSheetId="6">'LOG 2015'!$A$4:$AD$584</definedName>
    <definedName name="Z_2F108406_9288_4687_8A6F_DDB91BF35C0A_.wvu.PrintArea" localSheetId="6">'LOG 2015'!$H$16:$Y$158</definedName>
    <definedName name="Z_3B834B02_CB08_4C13_A8D3_252A147CD33D_.wvu.FilterData" localSheetId="3" hidden="1">'LOG 2018'!$A$1:$B$1</definedName>
    <definedName name="Z_3F0C78CB_BD1E_4390_948D_DCF19FA6A1C3_.wvu.FilterData" localSheetId="3" hidden="1">'LOG 2018'!$W$2264:$AA$2277</definedName>
    <definedName name="Z_3FCFE6A7_B6F6_4F36_9E3F_9198C712A238_.wvu.FilterData" localSheetId="3" hidden="1">'LOG 2018'!$A$1:$AO$2277</definedName>
    <definedName name="Z_421E098C_D9E1_4C88_A5E6_A58EBED79F28_.wvu.FilterData" localSheetId="3" hidden="1">'LOG 2018'!$A$1:$B$1</definedName>
    <definedName name="Z_42E0898A_E29E_4EEA_8338_CCB59EB9DC4A_.wvu.FilterData" localSheetId="3" hidden="1">'LOG 2018'!$A$1:$AO$2277</definedName>
    <definedName name="Z_45A92AA6_7F4F_45BD_8E71_9DA83B108EB4_.wvu.Cols" localSheetId="3">'LOG 2018'!$AI:$AI</definedName>
    <definedName name="Z_45A92AA6_7F4F_45BD_8E71_9DA83B108EB4_.wvu.Cols" localSheetId="1">'LOG 2019'!$AI:$AI</definedName>
    <definedName name="Z_45A92AA6_7F4F_45BD_8E71_9DA83B108EB4_.wvu.Cols" localSheetId="6">'LOG 2015'!$AE:$AE</definedName>
    <definedName name="Z_45A92AA6_7F4F_45BD_8E71_9DA83B108EB4_.wvu.FilterData" localSheetId="3">'LOG 2018'!$A$4:$AH$4</definedName>
    <definedName name="Z_45A92AA6_7F4F_45BD_8E71_9DA83B108EB4_.wvu.FilterData" localSheetId="1">'LOG 2019'!$A$4:$AH$4</definedName>
    <definedName name="Z_45A92AA6_7F4F_45BD_8E71_9DA83B108EB4_.wvu.FilterData" localSheetId="6">'LOG 2015'!$A$4:$AD$584</definedName>
    <definedName name="Z_45A92AA6_7F4F_45BD_8E71_9DA83B108EB4_.wvu.PrintArea" localSheetId="6">'LOG 2015'!$H$16:$Y$158</definedName>
    <definedName name="Z_4A2366CC_5DD6_41E9_AC20_6638D58AFB0C_.wvu.FilterData" localSheetId="3" hidden="1">'LOG 2018'!$A$1:$B$1</definedName>
    <definedName name="Z_4A31BCD2_3AE2_48D5_A34D_BC27318AB3C2_.wvu.FilterData" localSheetId="3" hidden="1">'LOG 2018'!$A$1:$B$1</definedName>
    <definedName name="Z_4B4DC08E_2DE2_4EFA_A1B2_F7E0B1B36EB7_.wvu.FilterData" localSheetId="3" hidden="1">'LOG 2018'!$W$2264:$AA$2277</definedName>
    <definedName name="Z_4D4C0C10_193B_452A_ABB9_5AA4C820C038_.wvu.FilterData" localSheetId="3" hidden="1">'LOG 2018'!$A$1:$B$1</definedName>
    <definedName name="Z_4F2916D7_B002_4E4E_939B_5AB78F96C0AC_.wvu.FilterData" localSheetId="3" hidden="1">'LOG 2018'!$A$1:$AO$2277</definedName>
    <definedName name="Z_50FFF9A9_E5B7_471F_AEE3_54EE348795B2_.wvu.FilterData" localSheetId="3" hidden="1">'LOG 2018'!$A$1:$AO$2277</definedName>
    <definedName name="Z_51489A36_B5D1_40AA_9F4C_ABF9120AAC6A_.wvu.FilterData" localSheetId="3" hidden="1">'LOG 2018'!$A$1:$B$1</definedName>
    <definedName name="Z_52891465_168C_44B2_B61B_1340C034A482_.wvu.FilterData" localSheetId="1" hidden="1">'LOG 2019'!$A$4:$AO$3132</definedName>
    <definedName name="Z_536C1063_467A_455E_A407_A08658F6FC01_.wvu.FilterData" localSheetId="3">'LOG 2018'!$A$4:$AH$4</definedName>
    <definedName name="Z_536C1063_467A_455E_A407_A08658F6FC01_.wvu.FilterData" localSheetId="1">'LOG 2019'!$A$4:$AH$4</definedName>
    <definedName name="Z_536C1063_467A_455E_A407_A08658F6FC01_.wvu.FilterData" localSheetId="6">'LOG 2015'!$A$4:$AD$584</definedName>
    <definedName name="Z_53F60CE4_67E2_4580_BCA3_DE9E7D7EF3BF_.wvu.FilterData" localSheetId="3" hidden="1">'LOG 2018'!$A$4:$AL$1377</definedName>
    <definedName name="Z_53F60CE4_67E2_4580_BCA3_DE9E7D7EF3BF_.wvu.FilterData" localSheetId="1" hidden="1">'LOG 2019'!$A$4:$AL$1378</definedName>
    <definedName name="Z_566898F7_5D02_47B5_8107_2C48742A1007_.wvu.FilterData" localSheetId="3" hidden="1">'LOG 2018'!$A$1:$B$1</definedName>
    <definedName name="Z_568B2625_82AE_48E5_8EF0_A7A96C8FD3B7_.wvu.FilterData" localSheetId="3">'LOG 2018'!$A$4:$AH$4</definedName>
    <definedName name="Z_568B2625_82AE_48E5_8EF0_A7A96C8FD3B7_.wvu.FilterData" localSheetId="1">'LOG 2019'!$A$4:$AH$4</definedName>
    <definedName name="Z_568B2625_82AE_48E5_8EF0_A7A96C8FD3B7_.wvu.FilterData" localSheetId="6">'LOG 2015'!$A$4:$AD$584</definedName>
    <definedName name="Z_58E55397_F0F5_4A33_9382_2E4694B61985_.wvu.FilterData" localSheetId="3" hidden="1">'LOG 2018'!$A$1:$AO$2277</definedName>
    <definedName name="Z_5B45B95C_62B0_40CC_BAB5_F47F615C7728_.wvu.FilterData" localSheetId="3" hidden="1">'LOG 2018'!$A$1:$AN$2277</definedName>
    <definedName name="Z_5CAA7123_5AB3_4813_BA4E_E076CAB77F39_.wvu.FilterData" localSheetId="3" hidden="1">'LOG 2018'!$A$1:$B$1</definedName>
    <definedName name="Z_65815897_E34C_4F31_BC26_5AE2211EB05D_.wvu.FilterData" localSheetId="3" hidden="1">'LOG 2018'!$A$1:$AN$2277</definedName>
    <definedName name="Z_66A8B992_AF17_47A5_A7E9_D4B5D6711347_.wvu.FilterData" localSheetId="3" hidden="1">'LOG 2018'!$A$1:$B$1</definedName>
    <definedName name="Z_6A9B1D2F_EE57_4DA1_9C85_F2FD8587EFEA_.wvu.FilterData" localSheetId="3" hidden="1">'LOG 2018'!$A$1:$B$1</definedName>
    <definedName name="Z_6ABAE647_E24F_46DE_A145_CDDE4F0CA645_.wvu.FilterData" localSheetId="3" hidden="1">'LOG 2018'!$A$1:$B$1</definedName>
    <definedName name="Z_6B8EA671_7361_4E56_8041_90D68B304BF1_.wvu.FilterData" localSheetId="1" hidden="1">'LOG 2019'!$A$4:$AO$3132</definedName>
    <definedName name="Z_6BC911E1_5EA9_4FF2_958B_ECBB9FE2A085_.wvu.FilterData" localSheetId="3" hidden="1">'LOG 2018'!$A$1:$B$1</definedName>
    <definedName name="Z_6BE5BFC7_A9A4_40EE_BF0C_92877E13E20D_.wvu.FilterData" localSheetId="3" hidden="1">'LOG 2018'!$A$1:$B$1</definedName>
    <definedName name="Z_6BE5BFC7_A9A4_40EE_BF0C_92877E13E20D_.wvu.FilterData" localSheetId="1" hidden="1">'LOG 2019'!$A$1:$AP$3139</definedName>
    <definedName name="Z_6DCDB34E_1360_4160_A38E_AA938284D6C8_.wvu.FilterData" localSheetId="3" hidden="1">'LOG 2018'!$A$1:$AO$2277</definedName>
    <definedName name="Z_7025DC3D_5DA0_4DC2_957F_B93329830946_.wvu.FilterData" localSheetId="3" hidden="1">'LOG 2018'!$A$1:$AO$2277</definedName>
    <definedName name="Z_70A01EB6_6DA9_4C80_B250_5BDC71342AB5_.wvu.FilterData" localSheetId="3" hidden="1">'LOG 2018'!$A$1:$AO$2277</definedName>
    <definedName name="Z_79B50E71_C05B_4373_924C_8A1FBACA814F_.wvu.FilterData" localSheetId="3" hidden="1">'LOG 2018'!$A$1:$B$1</definedName>
    <definedName name="Z_79B50E71_C05B_4373_924C_8A1FBACA814F_.wvu.FilterData" localSheetId="1" hidden="1">'LOG 2019'!$A$1:$AP$3139</definedName>
    <definedName name="Z_81E34149_5D66_4DC4_BE49_1918AE0F27E5_.wvu.FilterData" localSheetId="3" hidden="1">'LOG 2018'!$A$1:$B$1</definedName>
    <definedName name="Z_837BB603_F313_459D_92FE_1C7A5F5993BF_.wvu.FilterData" localSheetId="1" hidden="1">'LOG 2019'!$A$4:$AP$3139</definedName>
    <definedName name="Z_84F1BEDE_BC1A_49CF_B5FC_AD976E59A168_.wvu.FilterData" localSheetId="3" hidden="1">'LOG 2018'!$A$1:$B$1</definedName>
    <definedName name="Z_8FFDE7D6_5830_4345_BC2B_E6AEE0723C4D_.wvu.FilterData" localSheetId="3" hidden="1">'LOG 2018'!$A$1:$AD$2212</definedName>
    <definedName name="Z_90F70EAA_AFFB_407A_800F_94388A3B1C07_.wvu.FilterData" localSheetId="3" hidden="1">'LOG 2018'!$A$1:$B$1</definedName>
    <definedName name="Z_916B670E_CA5C_4374_8044_BE0032E609F7_.wvu.FilterData" localSheetId="3" hidden="1">'LOG 2018'!$A$1:$B$1</definedName>
    <definedName name="Z_920F5725_3C89_4A25_81E5_6E920798F2DA_.wvu.FilterData" localSheetId="3" hidden="1">'LOG 2018'!$A$1:$B$1</definedName>
    <definedName name="Z_93686BAC_A369_4067_B739_DAA76CD271BE_.wvu.FilterData" localSheetId="3" hidden="1">'LOG 2018'!$A$1:$AL$1377</definedName>
    <definedName name="Z_9397A112_1F88_481E_8048_EEF3281FEE7E_.wvu.FilterData" localSheetId="3" hidden="1">'LOG 2018'!$A$1:$AI$1377</definedName>
    <definedName name="Z_99146679_9B38_4D4A_9AAD_0F4E2CCE64DD_.wvu.FilterData" localSheetId="3">'LOG 2018'!$A$4:$AH$4</definedName>
    <definedName name="Z_99146679_9B38_4D4A_9AAD_0F4E2CCE64DD_.wvu.FilterData" localSheetId="1">'LOG 2019'!$A$4:$AH$4</definedName>
    <definedName name="Z_99146679_9B38_4D4A_9AAD_0F4E2CCE64DD_.wvu.FilterData" localSheetId="6">'LOG 2015'!$A$4:$AD$584</definedName>
    <definedName name="Z_A07D7C41_98A5_4B45_8EDB_803A6DC74578_.wvu.FilterData" localSheetId="3" hidden="1">'LOG 2018'!$A$1:$B$1</definedName>
    <definedName name="Z_A0D443E5_67FC_44F2_8F10_FA26E232ECCF_.wvu.FilterData" localSheetId="3" hidden="1">'LOG 2018'!$I$2</definedName>
    <definedName name="Z_A17EE208_BDF6_4C57_A21D_CC0913F88175_.wvu.FilterData" localSheetId="1" hidden="1">'LOG 2019'!$A$4:$AO$3132</definedName>
    <definedName name="Z_A48AA191_2855_43DE_B87F_DC833CEC9838_.wvu.FilterData" localSheetId="3" hidden="1">'LOG 2018'!$A$1:$AN$2277</definedName>
    <definedName name="Z_A55E6186_4B66_4F20_AD2E_DD23EC8CAACE_.wvu.FilterData" localSheetId="3" hidden="1">'LOG 2018'!$A$1:$AO$1982</definedName>
    <definedName name="Z_A96170A8_2389_4370_BAF4_1BFFE544E66B_.wvu.FilterData" localSheetId="3" hidden="1">'LOG 2018'!$A$1:$B$1</definedName>
    <definedName name="Z_AB2C1DB3_B6AE_4043_B8F2_1CB9E6BEE52B_.wvu.FilterData" localSheetId="3" hidden="1">'LOG 2018'!$A$4:$AI$1377</definedName>
    <definedName name="Z_AB2C1DB3_B6AE_4043_B8F2_1CB9E6BEE52B_.wvu.FilterData" localSheetId="1" hidden="1">'LOG 2019'!$A$4:$AO$3132</definedName>
    <definedName name="Z_ABB62128_C1C3_429F_9A56_8E16C5B69C44_.wvu.FilterData" localSheetId="3" hidden="1">'LOG 2018'!$A$1:$AD$2277</definedName>
    <definedName name="Z_B01CB425_A359_4AF7_8675_BEB669AFDF6F_.wvu.FilterData" localSheetId="3" hidden="1">'LOG 2018'!$A$1:$AN$2277</definedName>
    <definedName name="Z_B08BC9B2_8C8E_4C48_8A6F_4094C1E09EA2_.wvu.FilterData" localSheetId="3" hidden="1">'LOG 2018'!$A$1:$AO$1982</definedName>
    <definedName name="Z_B0C81601_8655_4839_9C47_FD0ED1AF215A_.wvu.Cols" localSheetId="3">'LOG 2018'!$AI:$AI</definedName>
    <definedName name="Z_B0C81601_8655_4839_9C47_FD0ED1AF215A_.wvu.Cols" localSheetId="1">'LOG 2019'!$AI:$AI</definedName>
    <definedName name="Z_B0C81601_8655_4839_9C47_FD0ED1AF215A_.wvu.Cols" localSheetId="6">'LOG 2015'!$AE:$AE</definedName>
    <definedName name="Z_B0C81601_8655_4839_9C47_FD0ED1AF215A_.wvu.FilterData" localSheetId="3">'LOG 2018'!$A$4:$AH$4</definedName>
    <definedName name="Z_B0C81601_8655_4839_9C47_FD0ED1AF215A_.wvu.FilterData" localSheetId="1">'LOG 2019'!$A$4:$AH$4</definedName>
    <definedName name="Z_B0C81601_8655_4839_9C47_FD0ED1AF215A_.wvu.FilterData" localSheetId="6">'LOG 2015'!$A$4:$AD$584</definedName>
    <definedName name="Z_B0C81601_8655_4839_9C47_FD0ED1AF215A_.wvu.PrintArea" localSheetId="6">'LOG 2015'!$H$16:$Y$158</definedName>
    <definedName name="Z_B411A569_01C5_4E2A_AB1E_8092F6EF3240_.wvu.FilterData" localSheetId="3" hidden="1">'LOG 2018'!$A$1:$AO$2277</definedName>
    <definedName name="Z_B417796C_CBA5_428F_82DE_338F616D694F_.wvu.Cols" localSheetId="3">'LOG 2018'!$AI:$AI</definedName>
    <definedName name="Z_B417796C_CBA5_428F_82DE_338F616D694F_.wvu.Cols" localSheetId="1">'LOG 2019'!$AI:$AI</definedName>
    <definedName name="Z_B417796C_CBA5_428F_82DE_338F616D694F_.wvu.Cols" localSheetId="6">'LOG 2015'!$AE:$AE</definedName>
    <definedName name="Z_B417796C_CBA5_428F_82DE_338F616D694F_.wvu.FilterData" localSheetId="3">'LOG 2018'!$A$4:$AH$4</definedName>
    <definedName name="Z_B417796C_CBA5_428F_82DE_338F616D694F_.wvu.FilterData" localSheetId="1">'LOG 2019'!$A$4:$AH$4</definedName>
    <definedName name="Z_B417796C_CBA5_428F_82DE_338F616D694F_.wvu.FilterData" localSheetId="6">'LOG 2015'!$A$4:$AD$584</definedName>
    <definedName name="Z_B417796C_CBA5_428F_82DE_338F616D694F_.wvu.PrintArea" localSheetId="6">'LOG 2015'!$H$16:$Y$158</definedName>
    <definedName name="Z_B41A01B0_8F98_4972_AF04_88551F39B172_.wvu.FilterData" localSheetId="3" hidden="1">'LOG 2018'!$A$1:$AO$2277</definedName>
    <definedName name="Z_B777E2DB_27A7_4F70_8144_D8CCE0F7180D_.wvu.FilterData" localSheetId="3" hidden="1">'LOG 2018'!$A$1:$AN$2277</definedName>
    <definedName name="Z_B7BFFEB2_5656_4739_8AD5_5C699C122B26_.wvu.FilterData" localSheetId="1" hidden="1">'LOG 2019'!$A$4:$AO$3132</definedName>
    <definedName name="Z_BCBDFAE0_44C4_418C_AD2E_F3BAF9C5EE19_.wvu.FilterData" localSheetId="3" hidden="1">'LOG 2018'!$A$1:$AD$1982</definedName>
    <definedName name="Z_C0513A64_9487_4D8B_B5F7_AE4F37078176_.wvu.FilterData" localSheetId="3" hidden="1">'LOG 2018'!$W$1417:$AA$1982</definedName>
    <definedName name="Z_C25BB17B_AB52_43FF_8C7C_8578439AEB97_.wvu.FilterData" localSheetId="3" hidden="1">'LOG 2018'!$W$2264:$AA$2277</definedName>
    <definedName name="Z_C3BF2CDB_1D83_4A6B_BA70_93B029278AA3_.wvu.FilterData" localSheetId="3" hidden="1">'LOG 2018'!$A$4:$AI$1377</definedName>
    <definedName name="Z_C784FBA5_A1F8_4A53_84A8_DE839A3AADC4_.wvu.FilterData" localSheetId="3" hidden="1">'LOG 2018'!$A$1:$B$1</definedName>
    <definedName name="Z_CAE66C4E_1276_47EE_8E68_631DB685DE8C_.wvu.FilterData" localSheetId="3">'LOG 2018'!$A$4:$AH$4</definedName>
    <definedName name="Z_CAE66C4E_1276_47EE_8E68_631DB685DE8C_.wvu.FilterData" localSheetId="1">'LOG 2019'!$A$4:$AH$4</definedName>
    <definedName name="Z_CAE66C4E_1276_47EE_8E68_631DB685DE8C_.wvu.FilterData" localSheetId="6">'LOG 2015'!$A$4:$AD$584</definedName>
    <definedName name="Z_CBD93A31_F4FE_459A_879D_0A2E490E91AA_.wvu.FilterData" localSheetId="3" hidden="1">'LOG 2018'!$A$1:$AO$2277</definedName>
    <definedName name="Z_CCC92E76_FCCB_4169_955C_4C81A97D7847_.wvu.FilterData" localSheetId="3">'LOG 2018'!$A$4:$AH$4</definedName>
    <definedName name="Z_CCC92E76_FCCB_4169_955C_4C81A97D7847_.wvu.FilterData" localSheetId="1">'LOG 2019'!$A$4:$AH$4</definedName>
    <definedName name="Z_CCC92E76_FCCB_4169_955C_4C81A97D7847_.wvu.FilterData" localSheetId="6">'LOG 2015'!$A$4:$AD$584</definedName>
    <definedName name="Z_CD960A88_ED59_4960_BEC0_703F87AF9DB0_.wvu.FilterData" localSheetId="3" hidden="1">'LOG 2018'!$A$1:$AL$1377</definedName>
    <definedName name="Z_CD98677A_4FB0_4C66_BC91_254261CAA91B_.wvu.FilterData" localSheetId="3" hidden="1">'LOG 2018'!$A$1:$AD$2277</definedName>
    <definedName name="Z_CE3343C4_55F8_483D_88D2_2E797BE0065D_.wvu.FilterData" localSheetId="3" hidden="1">'LOG 2018'!$A$1:$AL$1377</definedName>
    <definedName name="Z_CEAD6EE2_CC3C_4529_A2A7_FB63D4653301_.wvu.FilterData" localSheetId="3" hidden="1">'LOG 2018'!$A$1:$AD$1377</definedName>
    <definedName name="Z_CFF8C120_2770_423D_86D5_A0369ED04779_.wvu.FilterData" localSheetId="3" hidden="1">'LOG 2018'!$A$1:$AD$2212</definedName>
    <definedName name="Z_D20D7C39_50F4_4763_A23F_D80AEB9BA573_.wvu.FilterData" localSheetId="3" hidden="1">'LOG 2018'!$W$2214:$AD$2263</definedName>
    <definedName name="Z_D5231813_C27C_400F_AEF8_AF6B5402FBFB_.wvu.FilterData" localSheetId="3" hidden="1">'LOG 2018'!$A$1:$AN$2277</definedName>
    <definedName name="Z_D5EC3128_5962_4210_9485_F465C72277D8_.wvu.FilterData" localSheetId="3" hidden="1">'LOG 2018'!$W$2264:$AA$2277</definedName>
    <definedName name="Z_D7D2D574_D8B8_4118_B5C6_DE4B4BD7A083_.wvu.FilterData" localSheetId="3" hidden="1">'LOG 2018'!$W$2264:$AA$2277</definedName>
    <definedName name="Z_DB81EA92_2EAA_4460_A193_7D7564495458_.wvu.FilterData" localSheetId="3" hidden="1">'LOG 2018'!$A$2:$AN$2277</definedName>
    <definedName name="Z_DC29A23B_A229_4674_96B3_E53307C8523E_.wvu.FilterData" localSheetId="3" hidden="1">'LOG 2018'!$W$2264:$AA$2277</definedName>
    <definedName name="Z_DF6C047B_6720_42CF_9490_2C6994834E7F_.wvu.FilterData" localSheetId="3" hidden="1">'LOG 2018'!$W$2264:$AA$2277</definedName>
    <definedName name="Z_E02E5199_B3E2_4A06_B834_F17AE51C8828_.wvu.FilterData" localSheetId="3" hidden="1">'LOG 2018'!$A$1:$B$1</definedName>
    <definedName name="Z_E6357CDA_E715_40DA_96D0_BCC913C06D2A_.wvu.FilterData" localSheetId="3" hidden="1">'LOG 2018'!$A$1:$B$1</definedName>
    <definedName name="Z_E6F5B675_7605_468F_82F5_61F639500CC2_.wvu.FilterData" localSheetId="3" hidden="1">'LOG 2018'!$A$1:$AO$2277</definedName>
    <definedName name="Z_EB2D0590_933F_49EB_AA0C_22978748F916_.wvu.FilterData" localSheetId="3" hidden="1">'LOG 2018'!$A$1:$AN$2277</definedName>
    <definedName name="Z_EE95D1BD_868A_42A8_869F_365740ED7FAD_.wvu.FilterData" localSheetId="3">'LOG 2018'!$A$4:$AH$4</definedName>
    <definedName name="Z_EE95D1BD_868A_42A8_869F_365740ED7FAD_.wvu.FilterData" localSheetId="1">'LOG 2019'!$A$4:$AH$4</definedName>
    <definedName name="Z_EE95D1BD_868A_42A8_869F_365740ED7FAD_.wvu.FilterData" localSheetId="6">'LOG 2015'!$A$4:$AD$584</definedName>
    <definedName name="Z_F8AB2B26_D8FF_4058_867C_8CC4CE650388_.wvu.FilterData" localSheetId="3" hidden="1">'LOG 2018'!$A$1:$AN$2277</definedName>
    <definedName name="Z_F9D6447C_EA66_4E55_A570_989CED08D621_.wvu.FilterData" localSheetId="3" hidden="1">'LOG 2018'!$A$1:$AO$2277</definedName>
    <definedName name="Z_FC52B9E2_304E_4E5D_81F7_3BBCB5462C67_.wvu.FilterData" localSheetId="3" hidden="1">'LOG 2018'!$A$1:$AD$2212</definedName>
    <definedName name="Z_FD37E9BD_E91A_4466_979A_288BD3964A79_.wvu.FilterData" localSheetId="3" hidden="1">'LOG 2018'!$A$1:$B$1</definedName>
    <definedName name="Z_FFDC009A_E50F_418E_B92E_38D343BEE635_.wvu.FilterData" localSheetId="3" hidden="1">'LOG 2018'!$A$1:$AO$2277</definedName>
  </definedNames>
  <calcPr calcId="162913"/>
  <customWorkbookViews>
    <customWorkbookView name="FP SC CB Open photo" guid="{233A39AD-4528-4EF4-829E-69ADCFDDED7A}" maximized="1" windowWidth="0" windowHeight="0" activeSheetId="0"/>
    <customWorkbookView name="IR Super" guid="{18D2C0BB-CCC5-43FB-BB72-0A40945201D1}" maximized="1" windowWidth="0" windowHeight="0" activeSheetId="0"/>
    <customWorkbookView name="KW/RH" guid="{6B8EA671-7361-4E56-8041-90D68B304BF1}" maximized="1" windowWidth="0" windowHeight="0" activeSheetId="0"/>
    <customWorkbookView name="Filter 43" guid="{3F0C78CB-BD1E-4390-948D-DCF19FA6A1C3}" maximized="1" windowWidth="0" windowHeight="0" activeSheetId="0"/>
    <customWorkbookView name="Filter 42" guid="{D7D2D574-D8B8-4118-B5C6-DE4B4BD7A083}" maximized="1" windowWidth="0" windowHeight="0" activeSheetId="0"/>
    <customWorkbookView name="IR Section Requests" guid="{9397A112-1F88-481E-8048-EEF3281FEE7E}" maximized="1" windowWidth="0" windowHeight="0" activeSheetId="0"/>
    <customWorkbookView name="Filter 41" guid="{DC29A23B-A229-4674-96B3-E53307C8523E}" maximized="1" windowWidth="0" windowHeight="0" activeSheetId="0"/>
    <customWorkbookView name="Filter 40" guid="{D5EC3128-5962-4210-9485-F465C72277D8}" maximized="1" windowWidth="0" windowHeight="0" activeSheetId="0"/>
    <customWorkbookView name="IR Section Denied" guid="{28B360A0-D60D-4A5C-8072-E8F58A3E7856}" maximized="1" windowWidth="0" windowHeight="0" activeSheetId="0"/>
    <customWorkbookView name="Filter 49" guid="{84F1BEDE-BC1A-49CF-B5FC-AD976E59A168}" maximized="1" windowWidth="0" windowHeight="0" activeSheetId="0"/>
    <customWorkbookView name="Filter 48" guid="{8FFDE7D6-5830-4345-BC2B-E6AEE0723C4D}" maximized="1" windowWidth="0" windowHeight="0" activeSheetId="0"/>
    <customWorkbookView name="Filter 47" guid="{A07D7C41-98A5-4B45-8EDB-803A6DC74578}" maximized="1" windowWidth="0" windowHeight="0" activeSheetId="0"/>
    <customWorkbookView name="Filter 46" guid="{DF6C047B-6720-42CF-9490-2C6994834E7F}" maximized="1" windowWidth="0" windowHeight="0" activeSheetId="0"/>
    <customWorkbookView name="Filter 45" guid="{272DE2A0-4336-46C4-899A-47B3203407FA}" maximized="1" windowWidth="0" windowHeight="0" activeSheetId="0"/>
    <customWorkbookView name="Cohen" guid="{149E478D-3829-499D-82B7-CBE2F315D36A}" maximized="1" windowWidth="0" windowHeight="0" activeSheetId="0"/>
    <customWorkbookView name="Filter 44" guid="{4B4DC08E-2DE2-4EFA-A1B2-F7E0B1B36EB7}" maximized="1" windowWidth="0" windowHeight="0" activeSheetId="0"/>
    <customWorkbookView name="Photos" guid="{0064C8F3-4378-4078-B4A1-8BE8A5E53FCA}" maximized="1" windowWidth="0" windowHeight="0" activeSheetId="0"/>
    <customWorkbookView name="Filter 54" guid="{FD37E9BD-E91A-4466-979A-288BD3964A79}" maximized="1" windowWidth="0" windowHeight="0" activeSheetId="0"/>
    <customWorkbookView name="Filter 53" guid="{421E098C-D9E1-4C88-A5E6-A58EBED79F28}" maximized="1" windowWidth="0" windowHeight="0" activeSheetId="0"/>
    <customWorkbookView name="Filter 52" guid="{E6357CDA-E715-40DA-96D0-BCC913C06D2A}" maximized="1" windowWidth="0" windowHeight="0" activeSheetId="0"/>
    <customWorkbookView name="FP SC TK KR GEF Closed" guid="{1D135602-F0E9-44A6-8652-B1E3B38E9D77}" maximized="1" windowWidth="0" windowHeight="0" activeSheetId="0"/>
    <customWorkbookView name="Filter 51" guid="{6ABAE647-E24F-46DE-A145-CDDE4F0CA645}" maximized="1" windowWidth="0" windowHeight="0" activeSheetId="0"/>
    <customWorkbookView name="Filter 50" guid="{04244F39-3215-4591-A053-08944C0A94E7}" maximized="1" windowWidth="0" windowHeight="0" activeSheetId="0"/>
    <customWorkbookView name="FP" guid="{C3BF2CDB-1D83-4A6B-BA70-93B029278AA3}" maximized="1" windowWidth="0" windowHeight="0" activeSheetId="0"/>
    <customWorkbookView name="No payment notated" guid="{A17EE208-BDF6-4C57-A21D-CC0913F88175}" maximized="1" windowWidth="0" windowHeight="0" activeSheetId="0"/>
    <customWorkbookView name="Filter 59" guid="{07CFEC1B-0FB8-4B64-9623-732A8B439365}" maximized="1" windowWidth="0" windowHeight="0" activeSheetId="0"/>
    <customWorkbookView name="Filter 58" guid="{66A8B992-AF17-47A5-A7E9-D4B5D6711347}" maximized="1" windowWidth="0" windowHeight="0" activeSheetId="0"/>
    <customWorkbookView name="Filter 57" guid="{4A2366CC-5DD6-41E9-AC20-6638D58AFB0C}" maximized="1" windowWidth="0" windowHeight="0" activeSheetId="0"/>
    <customWorkbookView name="Filter 56" guid="{05497484-8688-47D0-8D16-60F8F497EA95}" maximized="1" windowWidth="0" windowHeight="0" activeSheetId="0"/>
    <customWorkbookView name="Filter 55" guid="{4D4C0C10-193B-452A-ABB9-5AA4C820C038}" maximized="1" windowWidth="0" windowHeight="0" activeSheetId="0"/>
    <customWorkbookView name="No fee/Sent" guid="{B7BFFEB2-5656-4739-8AD5-5C699C122B26}" maximized="1" windowWidth="0" windowHeight="0" activeSheetId="0"/>
    <customWorkbookView name="Filter 65" guid="{B08BC9B2-8C8E-4C48-8A6F-4094C1E09EA2}" maximized="1" windowWidth="0" windowHeight="0" activeSheetId="0"/>
    <customWorkbookView name="Filter 64" guid="{BCBDFAE0-44C4-418C-AD2E-F3BAF9C5EE19}" maximized="1" windowWidth="0" windowHeight="0" activeSheetId="0"/>
    <customWorkbookView name="Filter 63" guid="{50FFF9A9-E5B7-471F-AEE3-54EE348795B2}" maximized="1" windowWidth="0" windowHeight="0" activeSheetId="0"/>
    <customWorkbookView name="Filter 62" guid="{D20D7C39-50F4-4763-A23F-D80AEB9BA573}" maximized="1" windowWidth="0" windowHeight="0" activeSheetId="0"/>
    <customWorkbookView name="Filter 61" guid="{FC52B9E2-304E-4E5D-81F7-3BBCB5462C67}" maximized="1" windowWidth="0" windowHeight="0" activeSheetId="0"/>
    <customWorkbookView name="Filter 60" guid="{920F5725-3C89-4A25-81E5-6E920798F2DA}" maximized="1" windowWidth="0" windowHeight="0" activeSheetId="0"/>
    <customWorkbookView name="FP View 31" guid="{3FCFE6A7-B6F6-4F36-9E3F-9198C712A238}" maximized="1" windowWidth="0" windowHeight="0" activeSheetId="0"/>
    <customWorkbookView name="Filter 69" guid="{51489A36-B5D1-40AA-9F4C-ABF9120AAC6A}" maximized="1" windowWidth="0" windowHeight="0" activeSheetId="0"/>
    <customWorkbookView name="Filter 68" guid="{70A01EB6-6DA9-4C80-B250-5BDC71342AB5}" maximized="1" windowWidth="0" windowHeight="0" activeSheetId="0"/>
    <customWorkbookView name="MN" guid="{AB2C1DB3-B6AE-4043-B8F2-1CB9E6BEE52B}" maximized="1" windowWidth="0" windowHeight="0" activeSheetId="0"/>
    <customWorkbookView name="Filter 67" guid="{6BC911E1-5EA9-4FF2-958B-ECBB9FE2A085}" maximized="1" windowWidth="0" windowHeight="0" activeSheetId="0"/>
    <customWorkbookView name="Filter 66" guid="{C0513A64-9487-4D8B-B5F7-AE4F37078176}" maximized="1" windowWidth="0" windowHeight="0" activeSheetId="0"/>
    <customWorkbookView name="DT Open" guid="{FC6F4FAF-14DD-48E1-B8DB-8E5DC8BBAC75}" maximized="1" windowWidth="0" windowHeight="0" activeSheetId="0"/>
    <customWorkbookView name="FP SC Open" guid="{837BB603-F313-459D-92FE-1C7A5F5993BF}" maximized="1" windowWidth="0" windowHeight="0" activeSheetId="0"/>
    <customWorkbookView name="blank dispositions 2018" guid="{58E55397-F0F5-4A33-9382-2E4694B61985}" maximized="1" windowWidth="0" windowHeight="0" activeSheetId="0"/>
    <customWorkbookView name="Filter 73" guid="{1C942F47-2D03-4C59-B9D9-AF98B4BE6AC2}" maximized="1" windowWidth="0" windowHeight="0" activeSheetId="0"/>
    <customWorkbookView name="Filter 72" guid="{CD98677A-4FB0-4C66-BC91-254261CAA91B}" maximized="1" windowWidth="0" windowHeight="0" activeSheetId="0"/>
    <customWorkbookView name="Filter 71" guid="{4A31BCD2-3AE2-48D5-A34D-BC27318AB3C2}" maximized="1" windowWidth="0" windowHeight="0" activeSheetId="0"/>
    <customWorkbookView name="Filter 70" guid="{ABB62128-C1C3-429F-9A56-8E16C5B69C44}" maximized="1" windowWidth="0" windowHeight="0" activeSheetId="0"/>
    <customWorkbookView name="IR Section Open" guid="{CD960A88-ED59-4960-BEC0-703F87AF9DB0}" maximized="1" windowWidth="0" windowHeight="0" activeSheetId="0"/>
    <customWorkbookView name="Filter 1" guid="{79B50E71-C05B-4373-924C-8A1FBACA814F}" maximized="1" windowWidth="0" windowHeight="0" activeSheetId="0"/>
    <customWorkbookView name="LB" guid="{23C54E14-18F4-4AB6-8B45-EF9FDA24CB66}" maximized="1" windowWidth="0" windowHeight="0" activeSheetId="0"/>
    <customWorkbookView name="Filter 3" guid="{E02E5199-B3E2-4A06-B834-F17AE51C8828}" maximized="1" windowWidth="0" windowHeight="0" activeSheetId="0"/>
    <customWorkbookView name="Filter 2" guid="{6BE5BFC7-A9A4-40EE-BF0C-92877E13E20D}" maximized="1" windowWidth="0" windowHeight="0" activeSheetId="0"/>
    <customWorkbookView name="Filter 5" guid="{F9D6447C-EA66-4E55-A570-989CED08D621}" maximized="1" windowWidth="0" windowHeight="0" activeSheetId="0"/>
    <customWorkbookView name="Filter 4" guid="{CFF8C120-2770-423D-86D5-A0369ED04779}" maximized="1" windowWidth="0" windowHeight="0" activeSheetId="0"/>
    <customWorkbookView name="Filter 7" guid="{B01CB425-A359-4AF7-8675-BEB669AFDF6F}" maximized="1" windowWidth="0" windowHeight="0" activeSheetId="0"/>
    <customWorkbookView name="IRS &gt;30" guid="{36CFF945-B882-4210-9C09-DCE9AC994886}" maximized="1" windowWidth="0" windowHeight="0" activeSheetId="0"/>
    <customWorkbookView name="Filter 6" guid="{A96170A8-2389-4370-BAF4-1BFFE544E66B}" maximized="1" windowWidth="0" windowHeight="0" activeSheetId="0"/>
    <customWorkbookView name="Filter 9" guid="{A48AA191-2855-43DE-B87F-DC833CEC9838}" maximized="1" windowWidth="0" windowHeight="0" activeSheetId="0"/>
    <customWorkbookView name="Filter 8" guid="{CBD93A31-F4FE-459A-879D-0A2E490E91AA}" maximized="1" windowWidth="0" windowHeight="0" activeSheetId="0"/>
    <customWorkbookView name="FP SC TK KR GEF" guid="{19545A6E-789C-4ED1-BC9A-1BA24CB0F178}" maximized="1" windowWidth="0" windowHeight="0" activeSheetId="0"/>
    <customWorkbookView name="Blank Closed/Final dispositions" guid="{42E0898A-E29E-4EEA-8338-CCB59EB9DC4A}" maximized="1" windowWidth="0" windowHeight="0" activeSheetId="0"/>
    <customWorkbookView name="KW/MU" guid="{E69D8766-1CD8-4B19-AF05-CF3D400CEEC9}" maximized="1" windowWidth="0" windowHeight="0" activeSheetId="0"/>
    <customWorkbookView name="PIA Account Manager" guid="{53F60CE4-67E2-4580-BCA3-DE9E7D7EF3BF}" maximized="1" windowWidth="0" windowHeight="0" activeSheetId="0"/>
    <customWorkbookView name="blank closed dates 08.13.18" guid="{A55E6186-4B66-4F20-AD2E-DD23EC8CAACE}" maximized="1" windowWidth="0" windowHeight="0" activeSheetId="0"/>
    <customWorkbookView name="CB FP SC US Mail" guid="{0EDD30D8-39CD-4B44-A98C-0ABC53F3FEAD}" maximized="1" windowWidth="0" windowHeight="0" activeSheetId="0"/>
    <customWorkbookView name="Filter 19" guid="{916B670E-CA5C-4374-8044-BE0032E609F7}" maximized="1" windowWidth="0" windowHeight="0" activeSheetId="0"/>
    <customWorkbookView name="IJW" guid="{2DCFCF4E-A75E-46C2-8D41-39CE13FA7F46}" maximized="1" windowWidth="0" windowHeight="0" activeSheetId="0"/>
    <customWorkbookView name="Fees Collected - IR Section" guid="{F8AB2B26-D8FF-4058-867C-8CC4CE650388}" maximized="1" windowWidth="0" windowHeight="0" activeSheetId="0"/>
    <customWorkbookView name="SC" guid="{29DFAC6D-7F23-4B74-8118-0809CC43FD64}" maximized="1" windowWidth="0" windowHeight="0" activeSheetId="0"/>
    <customWorkbookView name="Filter 10" guid="{B777E2DB-27A7-4F70-8144-D8CCE0F7180D}" maximized="1" windowWidth="0" windowHeight="0" activeSheetId="0"/>
    <customWorkbookView name="IR Section Closed" guid="{CEAD6EE2-CC3C-4529-A2A7-FB63D4653301}" maximized="1" windowWidth="0" windowHeight="0" activeSheetId="0"/>
    <customWorkbookView name="2017 Open" guid="{EDCC4E22-0A45-4850-8BEA-21DC31B42D0C}" maximized="1" windowWidth="0" windowHeight="0" activeSheetId="0"/>
    <customWorkbookView name="FP/SC" guid="{B411A569-01C5-4E2A-AB1E-8092F6EF3240}" maximized="1" windowWidth="0" windowHeight="0" activeSheetId="0"/>
    <customWorkbookView name="Filter 18" guid="{D5231813-C27C-400F-AEF8-AF6B5402FBFB}" maximized="1" windowWidth="0" windowHeight="0" activeSheetId="0"/>
    <customWorkbookView name="IR Section Received" guid="{93686BAC-A369-4067-B739-DAA76CD271BE}" maximized="1" windowWidth="0" windowHeight="0" activeSheetId="0"/>
    <customWorkbookView name="Filter 17" guid="{EB2D0590-933F-49EB-AA0C-22978748F916}" maximized="1" windowWidth="0" windowHeight="0" activeSheetId="0"/>
    <customWorkbookView name="Filter 16" guid="{5B45B95C-62B0-40CC-BAB5-F47F615C7728}" maximized="1" windowWidth="0" windowHeight="0" activeSheetId="0"/>
    <customWorkbookView name="Filter 15" guid="{3B834B02-CB08-4C13-A8D3-252A147CD33D}" maximized="1" windowWidth="0" windowHeight="0" activeSheetId="0"/>
    <customWorkbookView name="Filter 14" guid="{81E34149-5D66-4DC4-BE49-1918AE0F27E5}" maximized="1" windowWidth="0" windowHeight="0" activeSheetId="0"/>
    <customWorkbookView name="Filter 13" guid="{C784FBA5-A1F8-4A53-84A8-DE839A3AADC4}" maximized="1" windowWidth="0" windowHeight="0" activeSheetId="0"/>
    <customWorkbookView name="Filter 12" guid="{2A06C251-4F86-402E-AD8C-49A0DE4C5BC6}" maximized="1" windowWidth="0" windowHeight="0" activeSheetId="0"/>
    <customWorkbookView name="Filter 11" guid="{DB81EA92-2EAA-4460-A193-7D7564495458}" maximized="1" windowWidth="0" windowHeight="0" activeSheetId="0"/>
    <customWorkbookView name="Filter 21" guid="{65815897-E34C-4F31-BC26-5AE2211EB05D}" maximized="1" windowWidth="0" windowHeight="0" activeSheetId="0"/>
    <customWorkbookView name="Filter 20" guid="{6A9B1D2F-EE57-4DA1-9C85-F2FD8587EFEA}" maximized="1" windowWidth="0" windowHeight="0" activeSheetId="0"/>
    <customWorkbookView name="Completed PIA Requests" guid="{CE3343C4-55F8-483D-88D2-2E797BE0065D}" maximized="1" windowWidth="0" windowHeight="0" activeSheetId="0"/>
    <customWorkbookView name="Filter 29" guid="{129BB6F6-06E4-463A-8E27-831C82E96CE0}" maximized="1" windowWidth="0" windowHeight="0" activeSheetId="0"/>
    <customWorkbookView name="Filter 28" guid="{B41A01B0-8F98-4972-AF04-88551F39B172}" maximized="1" windowWidth="0" windowHeight="0" activeSheetId="0"/>
    <customWorkbookView name="No payment noted" guid="{FD0D1970-0C6A-4208-8FD3-763A0B057CCD}" maximized="1" windowWidth="0" windowHeight="0" activeSheetId="0"/>
    <customWorkbookView name="Filter 27" guid="{7025DC3D-5DA0-4DC2-957F-B93329830946}" maximized="1" windowWidth="0" windowHeight="0" activeSheetId="0"/>
    <customWorkbookView name="Filter 26" guid="{27B211AC-5291-470A-8C4E-B2DEFCB1F0B3}" maximized="1" windowWidth="0" windowHeight="0" activeSheetId="0"/>
    <customWorkbookView name="Filter 25" guid="{0706F443-291C-41AA-890F-C0A0B26781EC}" maximized="1" windowWidth="0" windowHeight="0" activeSheetId="0"/>
    <customWorkbookView name="Filter 24" guid="{1643B670-F5C7-4230-BB28-7AC0BDDEF7BB}" maximized="1" windowWidth="0" windowHeight="0" activeSheetId="0"/>
    <customWorkbookView name="Filter 23" guid="{E6F5B675-7605-468F-82F5-61F639500CC2}" maximized="1" windowWidth="0" windowHeight="0" activeSheetId="0"/>
    <customWorkbookView name="Open ARS" guid="{87F414B0-E447-448E-928B-DBF5440F0BC9}" maximized="1" windowWidth="0" windowHeight="0" activeSheetId="0"/>
    <customWorkbookView name="Filter 22" guid="{FFDC009A-E50F-418E-B92E-38D343BEE635}" maximized="1" windowWidth="0" windowHeight="0" activeSheetId="0"/>
    <customWorkbookView name="Filter 32" guid="{1941C991-0D81-4491-8B0B-52DECFD94FB4}" maximized="1" windowWidth="0" windowHeight="0" activeSheetId="0"/>
    <customWorkbookView name="Filter 31" guid="{90F70EAA-AFFB-407A-800F-94388A3B1C07}" maximized="1" windowWidth="0" windowHeight="0" activeSheetId="0"/>
    <customWorkbookView name="Filter 30" guid="{5CAA7123-5AB3-4813-BA4E-E076CAB77F39}" maximized="1" windowWidth="0" windowHeight="0" activeSheetId="0"/>
    <customWorkbookView name="LB/LRB" guid="{52891465-168C-44B2-B61B-1340C034A482}" maximized="1" windowWidth="0" windowHeight="0" activeSheetId="0"/>
    <customWorkbookView name="Filter 39" guid="{C25BB17B-AB52-43FF-8C7C-8578439AEB97}" maximized="1" windowWidth="0" windowHeight="0" activeSheetId="0"/>
    <customWorkbookView name="Filter 38" guid="{0310F276-5B42-4ED0-83E9-9BE49D41A58D}" maximized="1" windowWidth="0" windowHeight="0" activeSheetId="0"/>
    <customWorkbookView name="Filter 37" guid="{A0D443E5-67FC-44F2-8F10-FA26E232ECCF}" maximized="1" windowWidth="0" windowHeight="0" activeSheetId="0"/>
    <customWorkbookView name="Filter 36" guid="{4F2916D7-B002-4E4E-939B-5AB78F96C0AC}" maximized="1" windowWidth="0" windowHeight="0" activeSheetId="0"/>
    <customWorkbookView name="Filter 35" guid="{1F08C645-C325-4F5D-A9A5-78DFCB9F8D05}" maximized="1" windowWidth="0" windowHeight="0" activeSheetId="0"/>
    <customWorkbookView name="Filter 34" guid="{6DCDB34E-1360-4160-A38E-AA938284D6C8}" maximized="1" windowWidth="0" windowHeight="0" activeSheetId="0"/>
    <customWorkbookView name="Filter 33" guid="{566898F7-5D02-47B5-8107-2C48742A1007}" maximized="1" windowWidth="0" windowHeight="0" activeSheetId="0"/>
  </customWorkbookViews>
  <fileRecoveryPr repairLoad="1"/>
</workbook>
</file>

<file path=xl/calcChain.xml><?xml version="1.0" encoding="utf-8"?>
<calcChain xmlns="http://schemas.openxmlformats.org/spreadsheetml/2006/main">
  <c r="M23" i="23" l="1"/>
  <c r="L23" i="23"/>
  <c r="K23" i="23"/>
  <c r="J23" i="23"/>
  <c r="I23" i="23"/>
  <c r="H23" i="23"/>
  <c r="G23" i="23"/>
  <c r="F23" i="23"/>
  <c r="E23" i="23"/>
  <c r="D23" i="23"/>
  <c r="C23" i="23"/>
  <c r="B23" i="23"/>
  <c r="N23" i="23" s="1"/>
  <c r="M20" i="23"/>
  <c r="L20" i="23"/>
  <c r="K20" i="23"/>
  <c r="J20" i="23"/>
  <c r="I20" i="23"/>
  <c r="H20" i="23"/>
  <c r="G20" i="23"/>
  <c r="F20" i="23"/>
  <c r="E20" i="23"/>
  <c r="D20" i="23"/>
  <c r="C20" i="23"/>
  <c r="B20" i="23"/>
  <c r="N20" i="23" s="1"/>
  <c r="M16" i="23"/>
  <c r="L16" i="23"/>
  <c r="K16" i="23"/>
  <c r="J16" i="23"/>
  <c r="I16" i="23"/>
  <c r="H16" i="23"/>
  <c r="G16" i="23"/>
  <c r="F16" i="23"/>
  <c r="E16" i="23"/>
  <c r="D16" i="23"/>
  <c r="C16" i="23"/>
  <c r="B16" i="23"/>
  <c r="N16" i="23" s="1"/>
  <c r="M15" i="23"/>
  <c r="L15" i="23"/>
  <c r="K15" i="23"/>
  <c r="J15" i="23"/>
  <c r="I15" i="23"/>
  <c r="H15" i="23"/>
  <c r="G15" i="23"/>
  <c r="F15" i="23"/>
  <c r="E15" i="23"/>
  <c r="D15" i="23"/>
  <c r="C15" i="23"/>
  <c r="B15" i="23"/>
  <c r="N15" i="23" s="1"/>
  <c r="M10" i="23"/>
  <c r="L10" i="23"/>
  <c r="K10" i="23"/>
  <c r="J10" i="23"/>
  <c r="I10" i="23"/>
  <c r="H10" i="23"/>
  <c r="G10" i="23"/>
  <c r="F10" i="23"/>
  <c r="E10" i="23"/>
  <c r="D10" i="23"/>
  <c r="C10" i="23"/>
  <c r="B10" i="23"/>
  <c r="N10" i="23" s="1"/>
  <c r="M9" i="23"/>
  <c r="M11" i="23" s="1"/>
  <c r="L9" i="23"/>
  <c r="L11" i="23" s="1"/>
  <c r="K9" i="23"/>
  <c r="K11" i="23" s="1"/>
  <c r="J9" i="23"/>
  <c r="J11" i="23" s="1"/>
  <c r="I9" i="23"/>
  <c r="I11" i="23" s="1"/>
  <c r="H9" i="23"/>
  <c r="H11" i="23" s="1"/>
  <c r="G9" i="23"/>
  <c r="G11" i="23" s="1"/>
  <c r="F9" i="23"/>
  <c r="E9" i="23"/>
  <c r="E11" i="23" s="1"/>
  <c r="D9" i="23"/>
  <c r="D11" i="23" s="1"/>
  <c r="C9" i="23"/>
  <c r="C11" i="23" s="1"/>
  <c r="B9" i="23"/>
  <c r="N9" i="23" s="1"/>
  <c r="M5" i="23"/>
  <c r="L5" i="23"/>
  <c r="K5" i="23"/>
  <c r="J5" i="23"/>
  <c r="I5" i="23"/>
  <c r="H5" i="23"/>
  <c r="G5" i="23"/>
  <c r="F5" i="23"/>
  <c r="E5" i="23"/>
  <c r="D5" i="23"/>
  <c r="C5" i="23"/>
  <c r="B5" i="23"/>
  <c r="N5" i="23" s="1"/>
  <c r="M4" i="23"/>
  <c r="L4" i="23"/>
  <c r="K4" i="23"/>
  <c r="J4" i="23"/>
  <c r="I4" i="23"/>
  <c r="H4" i="23"/>
  <c r="G4" i="23"/>
  <c r="F4" i="23"/>
  <c r="E4" i="23"/>
  <c r="D4" i="23"/>
  <c r="C4" i="23"/>
  <c r="B4" i="23"/>
  <c r="N4" i="23" s="1"/>
  <c r="AB22" i="21"/>
  <c r="AA22" i="21"/>
  <c r="Z22" i="21"/>
  <c r="Y22" i="21"/>
  <c r="X22" i="21"/>
  <c r="W22" i="21"/>
  <c r="V22" i="21"/>
  <c r="U22" i="21"/>
  <c r="T22" i="21"/>
  <c r="R22" i="21"/>
  <c r="Q22" i="21"/>
  <c r="N19" i="21"/>
  <c r="M19" i="21"/>
  <c r="L19" i="21"/>
  <c r="K19" i="21"/>
  <c r="J19" i="21"/>
  <c r="I19" i="21"/>
  <c r="H19" i="21"/>
  <c r="G19" i="21"/>
  <c r="F19" i="21"/>
  <c r="E19" i="21"/>
  <c r="D19" i="21"/>
  <c r="C19" i="21"/>
  <c r="B19" i="21"/>
  <c r="N15" i="21"/>
  <c r="M15" i="21"/>
  <c r="L15" i="21"/>
  <c r="K15" i="21"/>
  <c r="J15" i="21"/>
  <c r="I15" i="21"/>
  <c r="H15" i="21"/>
  <c r="G15" i="21"/>
  <c r="F15" i="21"/>
  <c r="E15" i="21"/>
  <c r="D15" i="21"/>
  <c r="C15" i="21"/>
  <c r="B15" i="21"/>
  <c r="AC14" i="21"/>
  <c r="AB14" i="21"/>
  <c r="AA14" i="21"/>
  <c r="Z14" i="21"/>
  <c r="Y14" i="21"/>
  <c r="X14" i="21"/>
  <c r="W14" i="21"/>
  <c r="V14" i="21"/>
  <c r="U14" i="21"/>
  <c r="T14" i="21"/>
  <c r="S14" i="21"/>
  <c r="R14" i="21"/>
  <c r="Q14" i="21"/>
  <c r="Z10" i="21"/>
  <c r="Q9" i="21"/>
  <c r="N9" i="21"/>
  <c r="N26" i="21" s="1"/>
  <c r="M9" i="21"/>
  <c r="M26" i="21" s="1"/>
  <c r="L9" i="21"/>
  <c r="L26" i="21" s="1"/>
  <c r="K9" i="21"/>
  <c r="K26" i="21" s="1"/>
  <c r="J9" i="21"/>
  <c r="J26" i="21" s="1"/>
  <c r="I9" i="21"/>
  <c r="I26" i="21" s="1"/>
  <c r="H9" i="21"/>
  <c r="H26" i="21" s="1"/>
  <c r="G9" i="21"/>
  <c r="G26" i="21" s="1"/>
  <c r="F9" i="21"/>
  <c r="F26" i="21" s="1"/>
  <c r="E9" i="21"/>
  <c r="E26" i="21" s="1"/>
  <c r="D9" i="21"/>
  <c r="C9" i="21"/>
  <c r="C26" i="21" s="1"/>
  <c r="B9" i="21"/>
  <c r="B26" i="21" s="1"/>
  <c r="Q8" i="21"/>
  <c r="Q7" i="21"/>
  <c r="Q6" i="21"/>
  <c r="Q5" i="21"/>
  <c r="Q4" i="21"/>
  <c r="AC2" i="21"/>
  <c r="AB2" i="21"/>
  <c r="AA2" i="21"/>
  <c r="Z2" i="21"/>
  <c r="Y2" i="21"/>
  <c r="X2" i="21"/>
  <c r="W2" i="21"/>
  <c r="V2" i="21"/>
  <c r="U2" i="21"/>
  <c r="T2" i="21"/>
  <c r="S2" i="21"/>
  <c r="R2" i="21"/>
  <c r="Q2" i="21"/>
  <c r="Y232" i="17"/>
  <c r="AN2277" i="13"/>
  <c r="AK2277" i="13"/>
  <c r="AL2277" i="13" s="1"/>
  <c r="AJ2277" i="13"/>
  <c r="AN2276" i="13"/>
  <c r="AK2276" i="13"/>
  <c r="AL2276" i="13" s="1"/>
  <c r="AJ2276" i="13"/>
  <c r="AN2275" i="13"/>
  <c r="AK2275" i="13"/>
  <c r="AL2275" i="13" s="1"/>
  <c r="AJ2275" i="13"/>
  <c r="AN2274" i="13"/>
  <c r="AK2274" i="13"/>
  <c r="AL2274" i="13" s="1"/>
  <c r="AJ2274" i="13"/>
  <c r="AN2273" i="13"/>
  <c r="AK2273" i="13"/>
  <c r="AL2273" i="13" s="1"/>
  <c r="AJ2273" i="13"/>
  <c r="AN2272" i="13"/>
  <c r="AK2272" i="13"/>
  <c r="AL2272" i="13" s="1"/>
  <c r="AJ2272" i="13"/>
  <c r="AN2271" i="13"/>
  <c r="AK2271" i="13"/>
  <c r="AL2271" i="13" s="1"/>
  <c r="AJ2271" i="13"/>
  <c r="AN2270" i="13"/>
  <c r="AK2270" i="13"/>
  <c r="AL2270" i="13" s="1"/>
  <c r="AJ2270" i="13"/>
  <c r="AN2269" i="13"/>
  <c r="AK2269" i="13"/>
  <c r="AL2269" i="13" s="1"/>
  <c r="AJ2269" i="13"/>
  <c r="AN2268" i="13"/>
  <c r="AK2268" i="13"/>
  <c r="AL2268" i="13" s="1"/>
  <c r="AJ2268" i="13"/>
  <c r="AN2267" i="13"/>
  <c r="AK2267" i="13"/>
  <c r="AL2267" i="13" s="1"/>
  <c r="AJ2267" i="13"/>
  <c r="AN2266" i="13"/>
  <c r="AK2266" i="13"/>
  <c r="AL2266" i="13" s="1"/>
  <c r="AJ2266" i="13"/>
  <c r="AN2265" i="13"/>
  <c r="AK2265" i="13"/>
  <c r="AL2265" i="13" s="1"/>
  <c r="AJ2265" i="13"/>
  <c r="AN2264" i="13"/>
  <c r="AK2264" i="13"/>
  <c r="AL2264" i="13" s="1"/>
  <c r="AJ2264" i="13"/>
  <c r="AN2263" i="13"/>
  <c r="AK2263" i="13"/>
  <c r="AL2263" i="13" s="1"/>
  <c r="AJ2263" i="13"/>
  <c r="AN2262" i="13"/>
  <c r="AK2262" i="13"/>
  <c r="AL2262" i="13" s="1"/>
  <c r="AJ2262" i="13"/>
  <c r="AN2261" i="13"/>
  <c r="AK2261" i="13"/>
  <c r="AL2261" i="13" s="1"/>
  <c r="AJ2261" i="13"/>
  <c r="AN2260" i="13"/>
  <c r="AK2260" i="13"/>
  <c r="AL2260" i="13" s="1"/>
  <c r="AJ2260" i="13"/>
  <c r="AN2259" i="13"/>
  <c r="AK2259" i="13"/>
  <c r="AL2259" i="13" s="1"/>
  <c r="AJ2259" i="13"/>
  <c r="AN2258" i="13"/>
  <c r="AK2258" i="13"/>
  <c r="AL2258" i="13" s="1"/>
  <c r="AJ2258" i="13"/>
  <c r="AN2257" i="13"/>
  <c r="AK2257" i="13"/>
  <c r="AL2257" i="13" s="1"/>
  <c r="AJ2257" i="13"/>
  <c r="AN2256" i="13"/>
  <c r="AK2256" i="13"/>
  <c r="AL2256" i="13" s="1"/>
  <c r="AJ2256" i="13"/>
  <c r="AN2255" i="13"/>
  <c r="AK2255" i="13"/>
  <c r="AL2255" i="13" s="1"/>
  <c r="AJ2255" i="13"/>
  <c r="AN2254" i="13"/>
  <c r="AK2254" i="13"/>
  <c r="AL2254" i="13" s="1"/>
  <c r="AJ2254" i="13"/>
  <c r="AN2253" i="13"/>
  <c r="AK2253" i="13"/>
  <c r="AL2253" i="13" s="1"/>
  <c r="AJ2253" i="13"/>
  <c r="AN2252" i="13"/>
  <c r="AK2252" i="13"/>
  <c r="AL2252" i="13" s="1"/>
  <c r="AJ2252" i="13"/>
  <c r="AN2251" i="13"/>
  <c r="AK2251" i="13"/>
  <c r="AL2251" i="13" s="1"/>
  <c r="AJ2251" i="13"/>
  <c r="AN2250" i="13"/>
  <c r="AK2250" i="13"/>
  <c r="AL2250" i="13" s="1"/>
  <c r="AJ2250" i="13"/>
  <c r="AN2249" i="13"/>
  <c r="AK2249" i="13"/>
  <c r="AL2249" i="13" s="1"/>
  <c r="AJ2249" i="13"/>
  <c r="AN2248" i="13"/>
  <c r="AK2248" i="13"/>
  <c r="AL2248" i="13" s="1"/>
  <c r="AJ2248" i="13"/>
  <c r="AN2247" i="13"/>
  <c r="AK2247" i="13"/>
  <c r="AL2247" i="13" s="1"/>
  <c r="AJ2247" i="13"/>
  <c r="AN2246" i="13"/>
  <c r="AK2246" i="13"/>
  <c r="AL2246" i="13" s="1"/>
  <c r="AJ2246" i="13"/>
  <c r="AN2245" i="13"/>
  <c r="AK2245" i="13"/>
  <c r="AL2245" i="13" s="1"/>
  <c r="AJ2245" i="13"/>
  <c r="AN2244" i="13"/>
  <c r="AK2244" i="13"/>
  <c r="AL2244" i="13" s="1"/>
  <c r="AJ2244" i="13"/>
  <c r="AN2243" i="13"/>
  <c r="AK2243" i="13"/>
  <c r="AL2243" i="13" s="1"/>
  <c r="AJ2243" i="13"/>
  <c r="AN2242" i="13"/>
  <c r="AK2242" i="13"/>
  <c r="AL2242" i="13" s="1"/>
  <c r="AJ2242" i="13"/>
  <c r="AN2241" i="13"/>
  <c r="AK2241" i="13"/>
  <c r="AL2241" i="13" s="1"/>
  <c r="AJ2241" i="13"/>
  <c r="AN2240" i="13"/>
  <c r="AK2240" i="13"/>
  <c r="AL2240" i="13" s="1"/>
  <c r="AJ2240" i="13"/>
  <c r="AN2239" i="13"/>
  <c r="AK2239" i="13"/>
  <c r="AL2239" i="13" s="1"/>
  <c r="AJ2239" i="13"/>
  <c r="AN2238" i="13"/>
  <c r="AK2238" i="13"/>
  <c r="AL2238" i="13" s="1"/>
  <c r="AJ2238" i="13"/>
  <c r="AN2237" i="13"/>
  <c r="AK2237" i="13"/>
  <c r="AL2237" i="13" s="1"/>
  <c r="AJ2237" i="13"/>
  <c r="AN2236" i="13"/>
  <c r="AK2236" i="13"/>
  <c r="AL2236" i="13" s="1"/>
  <c r="AJ2236" i="13"/>
  <c r="AN2235" i="13"/>
  <c r="AK2235" i="13"/>
  <c r="AL2235" i="13" s="1"/>
  <c r="AJ2235" i="13"/>
  <c r="AN2234" i="13"/>
  <c r="AK2234" i="13"/>
  <c r="AL2234" i="13" s="1"/>
  <c r="AJ2234" i="13"/>
  <c r="AN2233" i="13"/>
  <c r="AK2233" i="13"/>
  <c r="AL2233" i="13" s="1"/>
  <c r="AJ2233" i="13"/>
  <c r="AN2232" i="13"/>
  <c r="AK2232" i="13"/>
  <c r="AL2232" i="13" s="1"/>
  <c r="AJ2232" i="13"/>
  <c r="AN2231" i="13"/>
  <c r="AK2231" i="13"/>
  <c r="AL2231" i="13" s="1"/>
  <c r="AJ2231" i="13"/>
  <c r="AN2230" i="13"/>
  <c r="AK2230" i="13"/>
  <c r="AL2230" i="13" s="1"/>
  <c r="AJ2230" i="13"/>
  <c r="AN2229" i="13"/>
  <c r="AK2229" i="13"/>
  <c r="AL2229" i="13" s="1"/>
  <c r="AJ2229" i="13"/>
  <c r="AN2228" i="13"/>
  <c r="AK2228" i="13"/>
  <c r="AL2228" i="13" s="1"/>
  <c r="AJ2228" i="13"/>
  <c r="AN2227" i="13"/>
  <c r="AK2227" i="13"/>
  <c r="AL2227" i="13" s="1"/>
  <c r="AJ2227" i="13"/>
  <c r="AN2226" i="13"/>
  <c r="AK2226" i="13"/>
  <c r="AL2226" i="13" s="1"/>
  <c r="AJ2226" i="13"/>
  <c r="AN2225" i="13"/>
  <c r="AK2225" i="13"/>
  <c r="AL2225" i="13" s="1"/>
  <c r="AJ2225" i="13"/>
  <c r="AN2224" i="13"/>
  <c r="AK2224" i="13"/>
  <c r="AL2224" i="13" s="1"/>
  <c r="AJ2224" i="13"/>
  <c r="AN2223" i="13"/>
  <c r="AK2223" i="13"/>
  <c r="AL2223" i="13" s="1"/>
  <c r="AJ2223" i="13"/>
  <c r="AN2222" i="13"/>
  <c r="AK2222" i="13"/>
  <c r="AL2222" i="13" s="1"/>
  <c r="AJ2222" i="13"/>
  <c r="AN2221" i="13"/>
  <c r="AK2221" i="13"/>
  <c r="AL2221" i="13" s="1"/>
  <c r="AJ2221" i="13"/>
  <c r="AN2220" i="13"/>
  <c r="AK2220" i="13"/>
  <c r="AL2220" i="13" s="1"/>
  <c r="AJ2220" i="13"/>
  <c r="AN2219" i="13"/>
  <c r="AK2219" i="13"/>
  <c r="AL2219" i="13" s="1"/>
  <c r="AJ2219" i="13"/>
  <c r="AN2218" i="13"/>
  <c r="AK2218" i="13"/>
  <c r="AL2218" i="13" s="1"/>
  <c r="AJ2218" i="13"/>
  <c r="AN2217" i="13"/>
  <c r="AK2217" i="13"/>
  <c r="AL2217" i="13" s="1"/>
  <c r="AJ2217" i="13"/>
  <c r="AN2216" i="13"/>
  <c r="AK2216" i="13"/>
  <c r="AL2216" i="13" s="1"/>
  <c r="AJ2216" i="13"/>
  <c r="AN2215" i="13"/>
  <c r="AK2215" i="13"/>
  <c r="AL2215" i="13" s="1"/>
  <c r="AJ2215" i="13"/>
  <c r="AN2214" i="13"/>
  <c r="AK2214" i="13"/>
  <c r="AL2214" i="13" s="1"/>
  <c r="AJ2214" i="13"/>
  <c r="AN2213" i="13"/>
  <c r="AK2213" i="13"/>
  <c r="AL2213" i="13" s="1"/>
  <c r="AJ2213" i="13"/>
  <c r="AN2212" i="13"/>
  <c r="AK2212" i="13"/>
  <c r="AL2212" i="13" s="1"/>
  <c r="AJ2212" i="13"/>
  <c r="AN2211" i="13"/>
  <c r="AK2211" i="13"/>
  <c r="AL2211" i="13" s="1"/>
  <c r="AJ2211" i="13"/>
  <c r="AN2210" i="13"/>
  <c r="AK2210" i="13"/>
  <c r="AL2210" i="13" s="1"/>
  <c r="AJ2210" i="13"/>
  <c r="AN2209" i="13"/>
  <c r="AK2209" i="13"/>
  <c r="AL2209" i="13" s="1"/>
  <c r="AJ2209" i="13"/>
  <c r="AN2208" i="13"/>
  <c r="AK2208" i="13"/>
  <c r="AL2208" i="13" s="1"/>
  <c r="AJ2208" i="13"/>
  <c r="AN2207" i="13"/>
  <c r="AK2207" i="13"/>
  <c r="AL2207" i="13" s="1"/>
  <c r="AJ2207" i="13"/>
  <c r="AN2206" i="13"/>
  <c r="AL2206" i="13"/>
  <c r="AK2206" i="13"/>
  <c r="AJ2206" i="13"/>
  <c r="AN2205" i="13"/>
  <c r="AL2205" i="13"/>
  <c r="AK2205" i="13"/>
  <c r="AJ2205" i="13"/>
  <c r="AN2204" i="13"/>
  <c r="AL2204" i="13"/>
  <c r="AK2204" i="13"/>
  <c r="AJ2204" i="13"/>
  <c r="AN2203" i="13"/>
  <c r="AL2203" i="13"/>
  <c r="AK2203" i="13"/>
  <c r="AJ2203" i="13"/>
  <c r="AN2202" i="13"/>
  <c r="AL2202" i="13"/>
  <c r="AK2202" i="13"/>
  <c r="AJ2202" i="13"/>
  <c r="AN2201" i="13"/>
  <c r="AL2201" i="13"/>
  <c r="AK2201" i="13"/>
  <c r="AJ2201" i="13"/>
  <c r="AN2200" i="13"/>
  <c r="AL2200" i="13"/>
  <c r="AK2200" i="13"/>
  <c r="AJ2200" i="13"/>
  <c r="AN2199" i="13"/>
  <c r="AL2199" i="13"/>
  <c r="AK2199" i="13"/>
  <c r="AJ2199" i="13"/>
  <c r="AN2198" i="13"/>
  <c r="AL2198" i="13"/>
  <c r="AK2198" i="13"/>
  <c r="AJ2198" i="13"/>
  <c r="AN2197" i="13"/>
  <c r="AL2197" i="13"/>
  <c r="AK2197" i="13"/>
  <c r="AJ2197" i="13"/>
  <c r="AN2196" i="13"/>
  <c r="AL2196" i="13"/>
  <c r="AK2196" i="13"/>
  <c r="AJ2196" i="13"/>
  <c r="AN2195" i="13"/>
  <c r="AL2195" i="13"/>
  <c r="AK2195" i="13"/>
  <c r="AJ2195" i="13"/>
  <c r="AN2194" i="13"/>
  <c r="AL2194" i="13"/>
  <c r="AK2194" i="13"/>
  <c r="AJ2194" i="13"/>
  <c r="AN2193" i="13"/>
  <c r="AL2193" i="13"/>
  <c r="AK2193" i="13"/>
  <c r="AJ2193" i="13"/>
  <c r="AN2192" i="13"/>
  <c r="AL2192" i="13"/>
  <c r="AK2192" i="13"/>
  <c r="AJ2192" i="13"/>
  <c r="AN2191" i="13"/>
  <c r="AL2191" i="13"/>
  <c r="AK2191" i="13"/>
  <c r="AJ2191" i="13"/>
  <c r="AN2190" i="13"/>
  <c r="AL2190" i="13"/>
  <c r="AK2190" i="13"/>
  <c r="AJ2190" i="13"/>
  <c r="AN2189" i="13"/>
  <c r="AL2189" i="13"/>
  <c r="AK2189" i="13"/>
  <c r="AJ2189" i="13"/>
  <c r="AN2188" i="13"/>
  <c r="AL2188" i="13"/>
  <c r="AK2188" i="13"/>
  <c r="AJ2188" i="13"/>
  <c r="AN2187" i="13"/>
  <c r="AL2187" i="13"/>
  <c r="AK2187" i="13"/>
  <c r="AJ2187" i="13"/>
  <c r="AN2186" i="13"/>
  <c r="AL2186" i="13"/>
  <c r="AK2186" i="13"/>
  <c r="AJ2186" i="13"/>
  <c r="AN2185" i="13"/>
  <c r="AL2185" i="13"/>
  <c r="AK2185" i="13"/>
  <c r="AJ2185" i="13"/>
  <c r="AN2184" i="13"/>
  <c r="AL2184" i="13"/>
  <c r="AK2184" i="13"/>
  <c r="AJ2184" i="13"/>
  <c r="AN2183" i="13"/>
  <c r="AL2183" i="13"/>
  <c r="AK2183" i="13"/>
  <c r="AJ2183" i="13"/>
  <c r="AN2182" i="13"/>
  <c r="AL2182" i="13"/>
  <c r="AK2182" i="13"/>
  <c r="AJ2182" i="13"/>
  <c r="AN2181" i="13"/>
  <c r="AL2181" i="13"/>
  <c r="AK2181" i="13"/>
  <c r="AJ2181" i="13"/>
  <c r="AN2180" i="13"/>
  <c r="AL2180" i="13"/>
  <c r="AK2180" i="13"/>
  <c r="AJ2180" i="13"/>
  <c r="AN2179" i="13"/>
  <c r="AL2179" i="13"/>
  <c r="AK2179" i="13"/>
  <c r="AJ2179" i="13"/>
  <c r="AN2178" i="13"/>
  <c r="AL2178" i="13"/>
  <c r="AK2178" i="13"/>
  <c r="AJ2178" i="13"/>
  <c r="AN2177" i="13"/>
  <c r="AL2177" i="13"/>
  <c r="AK2177" i="13"/>
  <c r="AJ2177" i="13"/>
  <c r="AN2176" i="13"/>
  <c r="AL2176" i="13"/>
  <c r="AK2176" i="13"/>
  <c r="AJ2176" i="13"/>
  <c r="AN2175" i="13"/>
  <c r="AL2175" i="13"/>
  <c r="AK2175" i="13"/>
  <c r="AJ2175" i="13"/>
  <c r="AN2174" i="13"/>
  <c r="AL2174" i="13"/>
  <c r="AK2174" i="13"/>
  <c r="AJ2174" i="13"/>
  <c r="AN2173" i="13"/>
  <c r="AL2173" i="13"/>
  <c r="AK2173" i="13"/>
  <c r="AJ2173" i="13"/>
  <c r="AN2172" i="13"/>
  <c r="AL2172" i="13"/>
  <c r="AK2172" i="13"/>
  <c r="AJ2172" i="13"/>
  <c r="AN2171" i="13"/>
  <c r="AL2171" i="13"/>
  <c r="AK2171" i="13"/>
  <c r="AJ2171" i="13"/>
  <c r="AN2170" i="13"/>
  <c r="AL2170" i="13"/>
  <c r="AK2170" i="13"/>
  <c r="AJ2170" i="13"/>
  <c r="AN2169" i="13"/>
  <c r="AL2169" i="13"/>
  <c r="AK2169" i="13"/>
  <c r="AJ2169" i="13"/>
  <c r="AN2168" i="13"/>
  <c r="AL2168" i="13"/>
  <c r="AK2168" i="13"/>
  <c r="AJ2168" i="13"/>
  <c r="AN2167" i="13"/>
  <c r="AL2167" i="13"/>
  <c r="AK2167" i="13"/>
  <c r="AJ2167" i="13"/>
  <c r="AN2166" i="13"/>
  <c r="AL2166" i="13"/>
  <c r="AK2166" i="13"/>
  <c r="AJ2166" i="13"/>
  <c r="AN2165" i="13"/>
  <c r="AL2165" i="13"/>
  <c r="AK2165" i="13"/>
  <c r="AJ2165" i="13"/>
  <c r="AN2164" i="13"/>
  <c r="AL2164" i="13"/>
  <c r="AK2164" i="13"/>
  <c r="AJ2164" i="13"/>
  <c r="AN2163" i="13"/>
  <c r="AL2163" i="13"/>
  <c r="AK2163" i="13"/>
  <c r="AJ2163" i="13"/>
  <c r="AN2162" i="13"/>
  <c r="AL2162" i="13"/>
  <c r="AK2162" i="13"/>
  <c r="AJ2162" i="13"/>
  <c r="AN2161" i="13"/>
  <c r="AL2161" i="13"/>
  <c r="AK2161" i="13"/>
  <c r="AJ2161" i="13"/>
  <c r="AN2160" i="13"/>
  <c r="AL2160" i="13"/>
  <c r="AK2160" i="13"/>
  <c r="AJ2160" i="13"/>
  <c r="AN2159" i="13"/>
  <c r="AL2159" i="13"/>
  <c r="AK2159" i="13"/>
  <c r="AJ2159" i="13"/>
  <c r="AN2158" i="13"/>
  <c r="AL2158" i="13"/>
  <c r="AK2158" i="13"/>
  <c r="AJ2158" i="13"/>
  <c r="AN2157" i="13"/>
  <c r="AL2157" i="13"/>
  <c r="AK2157" i="13"/>
  <c r="AJ2157" i="13"/>
  <c r="AN2156" i="13"/>
  <c r="AL2156" i="13"/>
  <c r="AK2156" i="13"/>
  <c r="AJ2156" i="13"/>
  <c r="AN2155" i="13"/>
  <c r="AL2155" i="13"/>
  <c r="AK2155" i="13"/>
  <c r="AJ2155" i="13"/>
  <c r="AN2154" i="13"/>
  <c r="AL2154" i="13"/>
  <c r="AK2154" i="13"/>
  <c r="AJ2154" i="13"/>
  <c r="AN2153" i="13"/>
  <c r="AL2153" i="13"/>
  <c r="AK2153" i="13"/>
  <c r="AJ2153" i="13"/>
  <c r="AN2152" i="13"/>
  <c r="AL2152" i="13"/>
  <c r="AK2152" i="13"/>
  <c r="AJ2152" i="13"/>
  <c r="AN2151" i="13"/>
  <c r="AL2151" i="13"/>
  <c r="AK2151" i="13"/>
  <c r="AJ2151" i="13"/>
  <c r="AN2150" i="13"/>
  <c r="AL2150" i="13"/>
  <c r="AK2150" i="13"/>
  <c r="AJ2150" i="13"/>
  <c r="AN2149" i="13"/>
  <c r="AL2149" i="13"/>
  <c r="AK2149" i="13"/>
  <c r="AJ2149" i="13"/>
  <c r="AN2148" i="13"/>
  <c r="AL2148" i="13"/>
  <c r="AK2148" i="13"/>
  <c r="AJ2148" i="13"/>
  <c r="AN2147" i="13"/>
  <c r="AL2147" i="13"/>
  <c r="AK2147" i="13"/>
  <c r="AJ2147" i="13"/>
  <c r="AN2146" i="13"/>
  <c r="AL2146" i="13"/>
  <c r="AK2146" i="13"/>
  <c r="AJ2146" i="13"/>
  <c r="AN2145" i="13"/>
  <c r="AL2145" i="13"/>
  <c r="AK2145" i="13"/>
  <c r="AJ2145" i="13"/>
  <c r="AN2144" i="13"/>
  <c r="AL2144" i="13"/>
  <c r="AK2144" i="13"/>
  <c r="AJ2144" i="13"/>
  <c r="AN2143" i="13"/>
  <c r="AL2143" i="13"/>
  <c r="AK2143" i="13"/>
  <c r="AJ2143" i="13"/>
  <c r="AN2142" i="13"/>
  <c r="AL2142" i="13"/>
  <c r="AK2142" i="13"/>
  <c r="AJ2142" i="13"/>
  <c r="AN2141" i="13"/>
  <c r="AL2141" i="13"/>
  <c r="AK2141" i="13"/>
  <c r="AJ2141" i="13"/>
  <c r="AN2140" i="13"/>
  <c r="AL2140" i="13"/>
  <c r="AK2140" i="13"/>
  <c r="AJ2140" i="13"/>
  <c r="AN2139" i="13"/>
  <c r="AL2139" i="13"/>
  <c r="AK2139" i="13"/>
  <c r="AJ2139" i="13"/>
  <c r="AN2138" i="13"/>
  <c r="AL2138" i="13"/>
  <c r="AK2138" i="13"/>
  <c r="AJ2138" i="13"/>
  <c r="AN2137" i="13"/>
  <c r="AL2137" i="13"/>
  <c r="AK2137" i="13"/>
  <c r="AJ2137" i="13"/>
  <c r="AN2136" i="13"/>
  <c r="AL2136" i="13"/>
  <c r="AK2136" i="13"/>
  <c r="AJ2136" i="13"/>
  <c r="AN2135" i="13"/>
  <c r="AL2135" i="13"/>
  <c r="AK2135" i="13"/>
  <c r="AJ2135" i="13"/>
  <c r="AN2134" i="13"/>
  <c r="AL2134" i="13"/>
  <c r="AK2134" i="13"/>
  <c r="AJ2134" i="13"/>
  <c r="AN2133" i="13"/>
  <c r="AL2133" i="13"/>
  <c r="AK2133" i="13"/>
  <c r="AJ2133" i="13"/>
  <c r="AN2132" i="13"/>
  <c r="AL2132" i="13"/>
  <c r="AK2132" i="13"/>
  <c r="AJ2132" i="13"/>
  <c r="AN2131" i="13"/>
  <c r="AL2131" i="13"/>
  <c r="AK2131" i="13"/>
  <c r="AJ2131" i="13"/>
  <c r="AN2130" i="13"/>
  <c r="AL2130" i="13"/>
  <c r="AK2130" i="13"/>
  <c r="AJ2130" i="13"/>
  <c r="AN2129" i="13"/>
  <c r="AL2129" i="13"/>
  <c r="AK2129" i="13"/>
  <c r="AJ2129" i="13"/>
  <c r="AN2128" i="13"/>
  <c r="AL2128" i="13"/>
  <c r="AK2128" i="13"/>
  <c r="AJ2128" i="13"/>
  <c r="AN2127" i="13"/>
  <c r="AL2127" i="13"/>
  <c r="AK2127" i="13"/>
  <c r="AJ2127" i="13"/>
  <c r="AN2126" i="13"/>
  <c r="AL2126" i="13"/>
  <c r="AK2126" i="13"/>
  <c r="AJ2126" i="13"/>
  <c r="AN2125" i="13"/>
  <c r="AL2125" i="13"/>
  <c r="AK2125" i="13"/>
  <c r="AJ2125" i="13"/>
  <c r="AN2124" i="13"/>
  <c r="AL2124" i="13"/>
  <c r="AK2124" i="13"/>
  <c r="AJ2124" i="13"/>
  <c r="AN2123" i="13"/>
  <c r="AL2123" i="13"/>
  <c r="AK2123" i="13"/>
  <c r="AJ2123" i="13"/>
  <c r="AN2122" i="13"/>
  <c r="AL2122" i="13"/>
  <c r="AK2122" i="13"/>
  <c r="AJ2122" i="13"/>
  <c r="AN2121" i="13"/>
  <c r="AL2121" i="13"/>
  <c r="AK2121" i="13"/>
  <c r="AJ2121" i="13"/>
  <c r="AN2120" i="13"/>
  <c r="AL2120" i="13"/>
  <c r="AK2120" i="13"/>
  <c r="AJ2120" i="13"/>
  <c r="AN2119" i="13"/>
  <c r="AL2119" i="13"/>
  <c r="AK2119" i="13"/>
  <c r="AJ2119" i="13"/>
  <c r="AN2118" i="13"/>
  <c r="AL2118" i="13"/>
  <c r="AK2118" i="13"/>
  <c r="AJ2118" i="13"/>
  <c r="AN2117" i="13"/>
  <c r="AL2117" i="13"/>
  <c r="AK2117" i="13"/>
  <c r="AJ2117" i="13"/>
  <c r="AN2116" i="13"/>
  <c r="AL2116" i="13"/>
  <c r="AK2116" i="13"/>
  <c r="AJ2116" i="13"/>
  <c r="AN2115" i="13"/>
  <c r="AL2115" i="13"/>
  <c r="AK2115" i="13"/>
  <c r="AJ2115" i="13"/>
  <c r="AN2114" i="13"/>
  <c r="AL2114" i="13"/>
  <c r="AK2114" i="13"/>
  <c r="AJ2114" i="13"/>
  <c r="AN2113" i="13"/>
  <c r="AL2113" i="13"/>
  <c r="AK2113" i="13"/>
  <c r="AJ2113" i="13"/>
  <c r="AN2112" i="13"/>
  <c r="AL2112" i="13"/>
  <c r="AK2112" i="13"/>
  <c r="AJ2112" i="13"/>
  <c r="AN2111" i="13"/>
  <c r="AL2111" i="13"/>
  <c r="AK2111" i="13"/>
  <c r="AJ2111" i="13"/>
  <c r="AN2110" i="13"/>
  <c r="AL2110" i="13"/>
  <c r="AK2110" i="13"/>
  <c r="AJ2110" i="13"/>
  <c r="AN2109" i="13"/>
  <c r="AL2109" i="13"/>
  <c r="AK2109" i="13"/>
  <c r="AJ2109" i="13"/>
  <c r="AN2108" i="13"/>
  <c r="AL2108" i="13"/>
  <c r="AK2108" i="13"/>
  <c r="AJ2108" i="13"/>
  <c r="AN2107" i="13"/>
  <c r="AL2107" i="13"/>
  <c r="AK2107" i="13"/>
  <c r="AJ2107" i="13"/>
  <c r="AN2106" i="13"/>
  <c r="AL2106" i="13"/>
  <c r="AK2106" i="13"/>
  <c r="AJ2106" i="13"/>
  <c r="AN2105" i="13"/>
  <c r="AL2105" i="13"/>
  <c r="AK2105" i="13"/>
  <c r="AJ2105" i="13"/>
  <c r="AN2104" i="13"/>
  <c r="AL2104" i="13"/>
  <c r="AK2104" i="13"/>
  <c r="AJ2104" i="13"/>
  <c r="AN2103" i="13"/>
  <c r="AL2103" i="13"/>
  <c r="AK2103" i="13"/>
  <c r="AJ2103" i="13"/>
  <c r="AN2102" i="13"/>
  <c r="AL2102" i="13"/>
  <c r="AK2102" i="13"/>
  <c r="AJ2102" i="13"/>
  <c r="AN2101" i="13"/>
  <c r="AL2101" i="13"/>
  <c r="AK2101" i="13"/>
  <c r="AJ2101" i="13"/>
  <c r="AN2100" i="13"/>
  <c r="AL2100" i="13"/>
  <c r="AK2100" i="13"/>
  <c r="AJ2100" i="13"/>
  <c r="AN2099" i="13"/>
  <c r="AL2099" i="13"/>
  <c r="AK2099" i="13"/>
  <c r="AJ2099" i="13"/>
  <c r="AN2098" i="13"/>
  <c r="AL2098" i="13"/>
  <c r="AK2098" i="13"/>
  <c r="AJ2098" i="13"/>
  <c r="AN2097" i="13"/>
  <c r="AL2097" i="13"/>
  <c r="AK2097" i="13"/>
  <c r="AJ2097" i="13"/>
  <c r="AN2096" i="13"/>
  <c r="AL2096" i="13"/>
  <c r="AK2096" i="13"/>
  <c r="AJ2096" i="13"/>
  <c r="AN2095" i="13"/>
  <c r="AL2095" i="13"/>
  <c r="AK2095" i="13"/>
  <c r="AJ2095" i="13"/>
  <c r="AN2094" i="13"/>
  <c r="AL2094" i="13"/>
  <c r="AK2094" i="13"/>
  <c r="AJ2094" i="13"/>
  <c r="AN2093" i="13"/>
  <c r="AL2093" i="13"/>
  <c r="AK2093" i="13"/>
  <c r="AJ2093" i="13"/>
  <c r="AN2092" i="13"/>
  <c r="AL2092" i="13"/>
  <c r="AK2092" i="13"/>
  <c r="AJ2092" i="13"/>
  <c r="AN2091" i="13"/>
  <c r="AL2091" i="13"/>
  <c r="AK2091" i="13"/>
  <c r="AJ2091" i="13"/>
  <c r="AN2090" i="13"/>
  <c r="AL2090" i="13"/>
  <c r="AK2090" i="13"/>
  <c r="AJ2090" i="13"/>
  <c r="AN2089" i="13"/>
  <c r="AL2089" i="13"/>
  <c r="AK2089" i="13"/>
  <c r="AJ2089" i="13"/>
  <c r="AN2088" i="13"/>
  <c r="AL2088" i="13"/>
  <c r="AK2088" i="13"/>
  <c r="AJ2088" i="13"/>
  <c r="AN2087" i="13"/>
  <c r="AL2087" i="13"/>
  <c r="AK2087" i="13"/>
  <c r="AJ2087" i="13"/>
  <c r="AN2086" i="13"/>
  <c r="AL2086" i="13"/>
  <c r="AK2086" i="13"/>
  <c r="AJ2086" i="13"/>
  <c r="AN2085" i="13"/>
  <c r="AL2085" i="13"/>
  <c r="AK2085" i="13"/>
  <c r="AJ2085" i="13"/>
  <c r="AN2084" i="13"/>
  <c r="AL2084" i="13"/>
  <c r="AK2084" i="13"/>
  <c r="AJ2084" i="13"/>
  <c r="AN2083" i="13"/>
  <c r="AL2083" i="13"/>
  <c r="AK2083" i="13"/>
  <c r="AJ2083" i="13"/>
  <c r="AN2082" i="13"/>
  <c r="AL2082" i="13"/>
  <c r="AK2082" i="13"/>
  <c r="AJ2082" i="13"/>
  <c r="AN2081" i="13"/>
  <c r="AL2081" i="13"/>
  <c r="AK2081" i="13"/>
  <c r="AJ2081" i="13"/>
  <c r="AN2080" i="13"/>
  <c r="AL2080" i="13"/>
  <c r="AK2080" i="13"/>
  <c r="AJ2080" i="13"/>
  <c r="AN2079" i="13"/>
  <c r="AL2079" i="13"/>
  <c r="AK2079" i="13"/>
  <c r="AJ2079" i="13"/>
  <c r="AN2078" i="13"/>
  <c r="AL2078" i="13"/>
  <c r="AK2078" i="13"/>
  <c r="AJ2078" i="13"/>
  <c r="AN2077" i="13"/>
  <c r="AL2077" i="13"/>
  <c r="AK2077" i="13"/>
  <c r="AJ2077" i="13"/>
  <c r="AN2076" i="13"/>
  <c r="AL2076" i="13"/>
  <c r="AK2076" i="13"/>
  <c r="AJ2076" i="13"/>
  <c r="AN2075" i="13"/>
  <c r="AL2075" i="13"/>
  <c r="AK2075" i="13"/>
  <c r="AJ2075" i="13"/>
  <c r="AN2074" i="13"/>
  <c r="AL2074" i="13"/>
  <c r="AK2074" i="13"/>
  <c r="AJ2074" i="13"/>
  <c r="AN2073" i="13"/>
  <c r="AL2073" i="13"/>
  <c r="AK2073" i="13"/>
  <c r="AJ2073" i="13"/>
  <c r="AN2072" i="13"/>
  <c r="AL2072" i="13"/>
  <c r="AK2072" i="13"/>
  <c r="AJ2072" i="13"/>
  <c r="AN2071" i="13"/>
  <c r="AL2071" i="13"/>
  <c r="AK2071" i="13"/>
  <c r="AJ2071" i="13"/>
  <c r="AN2070" i="13"/>
  <c r="AL2070" i="13"/>
  <c r="AK2070" i="13"/>
  <c r="AJ2070" i="13"/>
  <c r="AN2069" i="13"/>
  <c r="AL2069" i="13"/>
  <c r="AK2069" i="13"/>
  <c r="AJ2069" i="13"/>
  <c r="AN2068" i="13"/>
  <c r="AL2068" i="13"/>
  <c r="AK2068" i="13"/>
  <c r="AJ2068" i="13"/>
  <c r="AN2067" i="13"/>
  <c r="AL2067" i="13"/>
  <c r="AK2067" i="13"/>
  <c r="AJ2067" i="13"/>
  <c r="AN2066" i="13"/>
  <c r="AL2066" i="13"/>
  <c r="AK2066" i="13"/>
  <c r="AJ2066" i="13"/>
  <c r="AN2065" i="13"/>
  <c r="AL2065" i="13"/>
  <c r="AK2065" i="13"/>
  <c r="AJ2065" i="13"/>
  <c r="AN2064" i="13"/>
  <c r="AL2064" i="13"/>
  <c r="AK2064" i="13"/>
  <c r="AJ2064" i="13"/>
  <c r="AN2063" i="13"/>
  <c r="AL2063" i="13"/>
  <c r="AK2063" i="13"/>
  <c r="AJ2063" i="13"/>
  <c r="AN2062" i="13"/>
  <c r="AL2062" i="13"/>
  <c r="AK2062" i="13"/>
  <c r="AJ2062" i="13"/>
  <c r="AN2061" i="13"/>
  <c r="AL2061" i="13"/>
  <c r="AK2061" i="13"/>
  <c r="AJ2061" i="13"/>
  <c r="AN2060" i="13"/>
  <c r="AL2060" i="13"/>
  <c r="AK2060" i="13"/>
  <c r="AJ2060" i="13"/>
  <c r="AN2059" i="13"/>
  <c r="AL2059" i="13"/>
  <c r="AK2059" i="13"/>
  <c r="AJ2059" i="13"/>
  <c r="AN2058" i="13"/>
  <c r="AL2058" i="13"/>
  <c r="AK2058" i="13"/>
  <c r="AJ2058" i="13"/>
  <c r="AN2057" i="13"/>
  <c r="AL2057" i="13"/>
  <c r="AK2057" i="13"/>
  <c r="AJ2057" i="13"/>
  <c r="AN2056" i="13"/>
  <c r="AL2056" i="13"/>
  <c r="AK2056" i="13"/>
  <c r="AJ2056" i="13"/>
  <c r="AN2055" i="13"/>
  <c r="AL2055" i="13"/>
  <c r="AK2055" i="13"/>
  <c r="AJ2055" i="13"/>
  <c r="AN2054" i="13"/>
  <c r="AL2054" i="13"/>
  <c r="AK2054" i="13"/>
  <c r="AJ2054" i="13"/>
  <c r="AN2053" i="13"/>
  <c r="AL2053" i="13"/>
  <c r="AK2053" i="13"/>
  <c r="AJ2053" i="13"/>
  <c r="AN2052" i="13"/>
  <c r="AL2052" i="13"/>
  <c r="AK2052" i="13"/>
  <c r="AJ2052" i="13"/>
  <c r="AN2051" i="13"/>
  <c r="AL2051" i="13"/>
  <c r="AK2051" i="13"/>
  <c r="AJ2051" i="13"/>
  <c r="AN2050" i="13"/>
  <c r="AL2050" i="13"/>
  <c r="AK2050" i="13"/>
  <c r="AJ2050" i="13"/>
  <c r="AN2049" i="13"/>
  <c r="AL2049" i="13"/>
  <c r="AK2049" i="13"/>
  <c r="AJ2049" i="13"/>
  <c r="AN2048" i="13"/>
  <c r="AL2048" i="13"/>
  <c r="AK2048" i="13"/>
  <c r="AJ2048" i="13"/>
  <c r="AN2047" i="13"/>
  <c r="AL2047" i="13"/>
  <c r="AK2047" i="13"/>
  <c r="AJ2047" i="13"/>
  <c r="AN2046" i="13"/>
  <c r="AL2046" i="13"/>
  <c r="AK2046" i="13"/>
  <c r="AJ2046" i="13"/>
  <c r="AN2045" i="13"/>
  <c r="AL2045" i="13"/>
  <c r="AK2045" i="13"/>
  <c r="AJ2045" i="13"/>
  <c r="AN2044" i="13"/>
  <c r="AL2044" i="13"/>
  <c r="AK2044" i="13"/>
  <c r="AJ2044" i="13"/>
  <c r="AN2043" i="13"/>
  <c r="AL2043" i="13"/>
  <c r="AK2043" i="13"/>
  <c r="AJ2043" i="13"/>
  <c r="AN2042" i="13"/>
  <c r="AL2042" i="13"/>
  <c r="AK2042" i="13"/>
  <c r="AJ2042" i="13"/>
  <c r="AN2041" i="13"/>
  <c r="AL2041" i="13"/>
  <c r="AK2041" i="13"/>
  <c r="AJ2041" i="13"/>
  <c r="AN2040" i="13"/>
  <c r="AL2040" i="13"/>
  <c r="AK2040" i="13"/>
  <c r="AJ2040" i="13"/>
  <c r="AN2039" i="13"/>
  <c r="AL2039" i="13"/>
  <c r="AK2039" i="13"/>
  <c r="AJ2039" i="13"/>
  <c r="AN2038" i="13"/>
  <c r="AL2038" i="13"/>
  <c r="AK2038" i="13"/>
  <c r="AJ2038" i="13"/>
  <c r="AN2037" i="13"/>
  <c r="AL2037" i="13"/>
  <c r="AK2037" i="13"/>
  <c r="AJ2037" i="13"/>
  <c r="AN2036" i="13"/>
  <c r="AL2036" i="13"/>
  <c r="AK2036" i="13"/>
  <c r="AJ2036" i="13"/>
  <c r="AN2035" i="13"/>
  <c r="AL2035" i="13"/>
  <c r="AK2035" i="13"/>
  <c r="AJ2035" i="13"/>
  <c r="AN2034" i="13"/>
  <c r="AL2034" i="13"/>
  <c r="AK2034" i="13"/>
  <c r="AJ2034" i="13"/>
  <c r="AN2033" i="13"/>
  <c r="AL2033" i="13"/>
  <c r="AK2033" i="13"/>
  <c r="AJ2033" i="13"/>
  <c r="AN2032" i="13"/>
  <c r="AL2032" i="13"/>
  <c r="AK2032" i="13"/>
  <c r="AJ2032" i="13"/>
  <c r="AN2031" i="13"/>
  <c r="AL2031" i="13"/>
  <c r="AK2031" i="13"/>
  <c r="AJ2031" i="13"/>
  <c r="AN2030" i="13"/>
  <c r="AL2030" i="13"/>
  <c r="AK2030" i="13"/>
  <c r="AJ2030" i="13"/>
  <c r="AN2029" i="13"/>
  <c r="AL2029" i="13"/>
  <c r="AK2029" i="13"/>
  <c r="AJ2029" i="13"/>
  <c r="AN2028" i="13"/>
  <c r="AL2028" i="13"/>
  <c r="AK2028" i="13"/>
  <c r="AJ2028" i="13"/>
  <c r="AN2027" i="13"/>
  <c r="AL2027" i="13"/>
  <c r="AK2027" i="13"/>
  <c r="AJ2027" i="13"/>
  <c r="AN2026" i="13"/>
  <c r="AL2026" i="13"/>
  <c r="AK2026" i="13"/>
  <c r="AJ2026" i="13"/>
  <c r="AN2025" i="13"/>
  <c r="AL2025" i="13"/>
  <c r="AK2025" i="13"/>
  <c r="AJ2025" i="13"/>
  <c r="AN2024" i="13"/>
  <c r="AL2024" i="13"/>
  <c r="AK2024" i="13"/>
  <c r="AJ2024" i="13"/>
  <c r="AN2023" i="13"/>
  <c r="AL2023" i="13"/>
  <c r="AK2023" i="13"/>
  <c r="AJ2023" i="13"/>
  <c r="AN2022" i="13"/>
  <c r="AL2022" i="13"/>
  <c r="AK2022" i="13"/>
  <c r="AJ2022" i="13"/>
  <c r="AN2021" i="13"/>
  <c r="AL2021" i="13"/>
  <c r="AK2021" i="13"/>
  <c r="AJ2021" i="13"/>
  <c r="AN2020" i="13"/>
  <c r="AL2020" i="13"/>
  <c r="AK2020" i="13"/>
  <c r="AJ2020" i="13"/>
  <c r="AN2019" i="13"/>
  <c r="AL2019" i="13"/>
  <c r="AK2019" i="13"/>
  <c r="AJ2019" i="13"/>
  <c r="AN2018" i="13"/>
  <c r="AL2018" i="13"/>
  <c r="AK2018" i="13"/>
  <c r="AJ2018" i="13"/>
  <c r="AN2017" i="13"/>
  <c r="AL2017" i="13"/>
  <c r="AK2017" i="13"/>
  <c r="AJ2017" i="13"/>
  <c r="AN2016" i="13"/>
  <c r="AL2016" i="13"/>
  <c r="AK2016" i="13"/>
  <c r="AJ2016" i="13"/>
  <c r="AN2015" i="13"/>
  <c r="AL2015" i="13"/>
  <c r="AK2015" i="13"/>
  <c r="AJ2015" i="13"/>
  <c r="AN2014" i="13"/>
  <c r="AL2014" i="13"/>
  <c r="AK2014" i="13"/>
  <c r="AJ2014" i="13"/>
  <c r="AN2013" i="13"/>
  <c r="AL2013" i="13"/>
  <c r="AK2013" i="13"/>
  <c r="AJ2013" i="13"/>
  <c r="AN2012" i="13"/>
  <c r="AL2012" i="13"/>
  <c r="AK2012" i="13"/>
  <c r="AJ2012" i="13"/>
  <c r="AN2011" i="13"/>
  <c r="AL2011" i="13"/>
  <c r="AK2011" i="13"/>
  <c r="AJ2011" i="13"/>
  <c r="AN2010" i="13"/>
  <c r="AL2010" i="13"/>
  <c r="AK2010" i="13"/>
  <c r="AJ2010" i="13"/>
  <c r="AN2009" i="13"/>
  <c r="AL2009" i="13"/>
  <c r="AK2009" i="13"/>
  <c r="AJ2009" i="13"/>
  <c r="AN2008" i="13"/>
  <c r="AL2008" i="13"/>
  <c r="AK2008" i="13"/>
  <c r="AJ2008" i="13"/>
  <c r="AN2007" i="13"/>
  <c r="AL2007" i="13"/>
  <c r="AK2007" i="13"/>
  <c r="AJ2007" i="13"/>
  <c r="AN2006" i="13"/>
  <c r="AL2006" i="13"/>
  <c r="AK2006" i="13"/>
  <c r="AJ2006" i="13"/>
  <c r="AN2005" i="13"/>
  <c r="AL2005" i="13"/>
  <c r="AK2005" i="13"/>
  <c r="AJ2005" i="13"/>
  <c r="AN2004" i="13"/>
  <c r="AL2004" i="13"/>
  <c r="AK2004" i="13"/>
  <c r="AJ2004" i="13"/>
  <c r="AN2003" i="13"/>
  <c r="AL2003" i="13"/>
  <c r="AK2003" i="13"/>
  <c r="AJ2003" i="13"/>
  <c r="AN2002" i="13"/>
  <c r="AL2002" i="13"/>
  <c r="AK2002" i="13"/>
  <c r="AJ2002" i="13"/>
  <c r="AN2001" i="13"/>
  <c r="AL2001" i="13"/>
  <c r="AK2001" i="13"/>
  <c r="AJ2001" i="13"/>
  <c r="AN2000" i="13"/>
  <c r="AL2000" i="13"/>
  <c r="AK2000" i="13"/>
  <c r="AJ2000" i="13"/>
  <c r="AN1999" i="13"/>
  <c r="AL1999" i="13"/>
  <c r="AK1999" i="13"/>
  <c r="AJ1999" i="13"/>
  <c r="AN1998" i="13"/>
  <c r="AL1998" i="13"/>
  <c r="AK1998" i="13"/>
  <c r="AJ1998" i="13"/>
  <c r="AN1997" i="13"/>
  <c r="AL1997" i="13"/>
  <c r="AK1997" i="13"/>
  <c r="AJ1997" i="13"/>
  <c r="AN1996" i="13"/>
  <c r="AL1996" i="13"/>
  <c r="AK1996" i="13"/>
  <c r="AJ1996" i="13"/>
  <c r="AN1995" i="13"/>
  <c r="AL1995" i="13"/>
  <c r="AK1995" i="13"/>
  <c r="AJ1995" i="13"/>
  <c r="AN1994" i="13"/>
  <c r="AL1994" i="13"/>
  <c r="AK1994" i="13"/>
  <c r="AJ1994" i="13"/>
  <c r="AN1993" i="13"/>
  <c r="AL1993" i="13"/>
  <c r="AK1993" i="13"/>
  <c r="AJ1993" i="13"/>
  <c r="AN1992" i="13"/>
  <c r="AL1992" i="13"/>
  <c r="AK1992" i="13"/>
  <c r="AJ1992" i="13"/>
  <c r="AN1991" i="13"/>
  <c r="AL1991" i="13"/>
  <c r="AK1991" i="13"/>
  <c r="AJ1991" i="13"/>
  <c r="AN1990" i="13"/>
  <c r="AL1990" i="13"/>
  <c r="AK1990" i="13"/>
  <c r="AJ1990" i="13"/>
  <c r="AN1989" i="13"/>
  <c r="AL1989" i="13"/>
  <c r="AK1989" i="13"/>
  <c r="AJ1989" i="13"/>
  <c r="AN1988" i="13"/>
  <c r="AL1988" i="13"/>
  <c r="AK1988" i="13"/>
  <c r="AJ1988" i="13"/>
  <c r="AN1987" i="13"/>
  <c r="AL1987" i="13"/>
  <c r="AK1987" i="13"/>
  <c r="AJ1987" i="13"/>
  <c r="AN1986" i="13"/>
  <c r="AL1986" i="13"/>
  <c r="AK1986" i="13"/>
  <c r="AJ1986" i="13"/>
  <c r="AN1985" i="13"/>
  <c r="AL1985" i="13"/>
  <c r="AK1985" i="13"/>
  <c r="AJ1985" i="13"/>
  <c r="AN1984" i="13"/>
  <c r="AL1984" i="13"/>
  <c r="AK1984" i="13"/>
  <c r="AJ1984" i="13"/>
  <c r="AN1983" i="13"/>
  <c r="AL1983" i="13"/>
  <c r="AK1983" i="13"/>
  <c r="AJ1983" i="13"/>
  <c r="AN1982" i="13"/>
  <c r="AL1982" i="13"/>
  <c r="AK1982" i="13"/>
  <c r="AJ1982" i="13"/>
  <c r="AN1981" i="13"/>
  <c r="AL1981" i="13"/>
  <c r="AK1981" i="13"/>
  <c r="AJ1981" i="13"/>
  <c r="AN1980" i="13"/>
  <c r="AL1980" i="13"/>
  <c r="AK1980" i="13"/>
  <c r="AJ1980" i="13"/>
  <c r="AN1979" i="13"/>
  <c r="AL1979" i="13"/>
  <c r="AK1979" i="13"/>
  <c r="AJ1979" i="13"/>
  <c r="AN1978" i="13"/>
  <c r="AL1978" i="13"/>
  <c r="AK1978" i="13"/>
  <c r="AJ1978" i="13"/>
  <c r="AN1977" i="13"/>
  <c r="AL1977" i="13"/>
  <c r="AK1977" i="13"/>
  <c r="AJ1977" i="13"/>
  <c r="AN1976" i="13"/>
  <c r="AL1976" i="13"/>
  <c r="AK1976" i="13"/>
  <c r="AJ1976" i="13"/>
  <c r="AN1975" i="13"/>
  <c r="AL1975" i="13"/>
  <c r="AK1975" i="13"/>
  <c r="AJ1975" i="13"/>
  <c r="AN1974" i="13"/>
  <c r="AL1974" i="13"/>
  <c r="AK1974" i="13"/>
  <c r="AJ1974" i="13"/>
  <c r="AN1973" i="13"/>
  <c r="AL1973" i="13"/>
  <c r="AK1973" i="13"/>
  <c r="AJ1973" i="13"/>
  <c r="AN1972" i="13"/>
  <c r="AL1972" i="13"/>
  <c r="AK1972" i="13"/>
  <c r="AJ1972" i="13"/>
  <c r="AN1971" i="13"/>
  <c r="AL1971" i="13"/>
  <c r="AK1971" i="13"/>
  <c r="AJ1971" i="13"/>
  <c r="AN1970" i="13"/>
  <c r="AL1970" i="13"/>
  <c r="AK1970" i="13"/>
  <c r="AJ1970" i="13"/>
  <c r="AN1969" i="13"/>
  <c r="AL1969" i="13"/>
  <c r="AK1969" i="13"/>
  <c r="AJ1969" i="13"/>
  <c r="AN1968" i="13"/>
  <c r="AL1968" i="13"/>
  <c r="AK1968" i="13"/>
  <c r="AJ1968" i="13"/>
  <c r="AN1967" i="13"/>
  <c r="AL1967" i="13"/>
  <c r="AK1967" i="13"/>
  <c r="AJ1967" i="13"/>
  <c r="AN1966" i="13"/>
  <c r="AL1966" i="13"/>
  <c r="AK1966" i="13"/>
  <c r="AJ1966" i="13"/>
  <c r="AN1965" i="13"/>
  <c r="AL1965" i="13"/>
  <c r="AK1965" i="13"/>
  <c r="AJ1965" i="13"/>
  <c r="AN1964" i="13"/>
  <c r="AL1964" i="13"/>
  <c r="AK1964" i="13"/>
  <c r="AJ1964" i="13"/>
  <c r="AN1963" i="13"/>
  <c r="AL1963" i="13"/>
  <c r="AK1963" i="13"/>
  <c r="AJ1963" i="13"/>
  <c r="AN1962" i="13"/>
  <c r="AL1962" i="13"/>
  <c r="AK1962" i="13"/>
  <c r="AJ1962" i="13"/>
  <c r="AN1961" i="13"/>
  <c r="AL1961" i="13"/>
  <c r="AK1961" i="13"/>
  <c r="AJ1961" i="13"/>
  <c r="AN1960" i="13"/>
  <c r="AL1960" i="13"/>
  <c r="AK1960" i="13"/>
  <c r="AJ1960" i="13"/>
  <c r="AN1959" i="13"/>
  <c r="AL1959" i="13"/>
  <c r="AK1959" i="13"/>
  <c r="AJ1959" i="13"/>
  <c r="AN1958" i="13"/>
  <c r="AL1958" i="13"/>
  <c r="AK1958" i="13"/>
  <c r="AJ1958" i="13"/>
  <c r="AN1957" i="13"/>
  <c r="AL1957" i="13"/>
  <c r="AK1957" i="13"/>
  <c r="AJ1957" i="13"/>
  <c r="AN1956" i="13"/>
  <c r="AL1956" i="13"/>
  <c r="AK1956" i="13"/>
  <c r="AJ1956" i="13"/>
  <c r="AN1955" i="13"/>
  <c r="AL1955" i="13"/>
  <c r="AK1955" i="13"/>
  <c r="AJ1955" i="13"/>
  <c r="AN1954" i="13"/>
  <c r="AL1954" i="13"/>
  <c r="AK1954" i="13"/>
  <c r="AJ1954" i="13"/>
  <c r="AN1953" i="13"/>
  <c r="AL1953" i="13"/>
  <c r="AK1953" i="13"/>
  <c r="AJ1953" i="13"/>
  <c r="AN1952" i="13"/>
  <c r="AL1952" i="13"/>
  <c r="AK1952" i="13"/>
  <c r="AJ1952" i="13"/>
  <c r="AN1951" i="13"/>
  <c r="AL1951" i="13"/>
  <c r="AK1951" i="13"/>
  <c r="AJ1951" i="13"/>
  <c r="AN1950" i="13"/>
  <c r="AL1950" i="13"/>
  <c r="AK1950" i="13"/>
  <c r="AJ1950" i="13"/>
  <c r="AN1949" i="13"/>
  <c r="AL1949" i="13"/>
  <c r="AK1949" i="13"/>
  <c r="AJ1949" i="13"/>
  <c r="AN1948" i="13"/>
  <c r="AL1948" i="13"/>
  <c r="AK1948" i="13"/>
  <c r="AJ1948" i="13"/>
  <c r="AN1947" i="13"/>
  <c r="AL1947" i="13"/>
  <c r="AK1947" i="13"/>
  <c r="AJ1947" i="13"/>
  <c r="AN1946" i="13"/>
  <c r="AL1946" i="13"/>
  <c r="AK1946" i="13"/>
  <c r="AJ1946" i="13"/>
  <c r="AN1945" i="13"/>
  <c r="AL1945" i="13"/>
  <c r="AK1945" i="13"/>
  <c r="AJ1945" i="13"/>
  <c r="AN1944" i="13"/>
  <c r="AL1944" i="13"/>
  <c r="AK1944" i="13"/>
  <c r="AJ1944" i="13"/>
  <c r="AN1943" i="13"/>
  <c r="AL1943" i="13"/>
  <c r="AK1943" i="13"/>
  <c r="AJ1943" i="13"/>
  <c r="AN1942" i="13"/>
  <c r="AL1942" i="13"/>
  <c r="AK1942" i="13"/>
  <c r="AJ1942" i="13"/>
  <c r="AN1941" i="13"/>
  <c r="AL1941" i="13"/>
  <c r="AK1941" i="13"/>
  <c r="AJ1941" i="13"/>
  <c r="AN1940" i="13"/>
  <c r="AL1940" i="13"/>
  <c r="AK1940" i="13"/>
  <c r="AJ1940" i="13"/>
  <c r="AN1939" i="13"/>
  <c r="AL1939" i="13"/>
  <c r="AK1939" i="13"/>
  <c r="AJ1939" i="13"/>
  <c r="AN1938" i="13"/>
  <c r="AL1938" i="13"/>
  <c r="AK1938" i="13"/>
  <c r="AJ1938" i="13"/>
  <c r="AN1937" i="13"/>
  <c r="AL1937" i="13"/>
  <c r="AK1937" i="13"/>
  <c r="AJ1937" i="13"/>
  <c r="AN1936" i="13"/>
  <c r="AL1936" i="13"/>
  <c r="AK1936" i="13"/>
  <c r="AJ1936" i="13"/>
  <c r="AN1935" i="13"/>
  <c r="AL1935" i="13"/>
  <c r="AK1935" i="13"/>
  <c r="AJ1935" i="13"/>
  <c r="AN1934" i="13"/>
  <c r="AL1934" i="13"/>
  <c r="AK1934" i="13"/>
  <c r="AJ1934" i="13"/>
  <c r="AN1933" i="13"/>
  <c r="AL1933" i="13"/>
  <c r="AK1933" i="13"/>
  <c r="AJ1933" i="13"/>
  <c r="AN1932" i="13"/>
  <c r="AL1932" i="13"/>
  <c r="AK1932" i="13"/>
  <c r="AJ1932" i="13"/>
  <c r="AN1931" i="13"/>
  <c r="AL1931" i="13"/>
  <c r="AK1931" i="13"/>
  <c r="AJ1931" i="13"/>
  <c r="AN1930" i="13"/>
  <c r="AL1930" i="13"/>
  <c r="AK1930" i="13"/>
  <c r="AJ1930" i="13"/>
  <c r="AN1929" i="13"/>
  <c r="AL1929" i="13"/>
  <c r="AK1929" i="13"/>
  <c r="AJ1929" i="13"/>
  <c r="AN1928" i="13"/>
  <c r="AL1928" i="13"/>
  <c r="AK1928" i="13"/>
  <c r="AJ1928" i="13"/>
  <c r="AN1927" i="13"/>
  <c r="AL1927" i="13"/>
  <c r="AK1927" i="13"/>
  <c r="AJ1927" i="13"/>
  <c r="AN1926" i="13"/>
  <c r="AL1926" i="13"/>
  <c r="AK1926" i="13"/>
  <c r="AJ1926" i="13"/>
  <c r="AN1925" i="13"/>
  <c r="AL1925" i="13"/>
  <c r="AK1925" i="13"/>
  <c r="AJ1925" i="13"/>
  <c r="AN1924" i="13"/>
  <c r="AL1924" i="13"/>
  <c r="AK1924" i="13"/>
  <c r="AJ1924" i="13"/>
  <c r="AN1923" i="13"/>
  <c r="AL1923" i="13"/>
  <c r="AK1923" i="13"/>
  <c r="AJ1923" i="13"/>
  <c r="AN1922" i="13"/>
  <c r="AL1922" i="13"/>
  <c r="AK1922" i="13"/>
  <c r="AJ1922" i="13"/>
  <c r="AN1921" i="13"/>
  <c r="AL1921" i="13"/>
  <c r="AK1921" i="13"/>
  <c r="AJ1921" i="13"/>
  <c r="AN1920" i="13"/>
  <c r="AL1920" i="13"/>
  <c r="AK1920" i="13"/>
  <c r="AJ1920" i="13"/>
  <c r="AN1919" i="13"/>
  <c r="AL1919" i="13"/>
  <c r="AK1919" i="13"/>
  <c r="AJ1919" i="13"/>
  <c r="AN1918" i="13"/>
  <c r="AL1918" i="13"/>
  <c r="AK1918" i="13"/>
  <c r="AJ1918" i="13"/>
  <c r="AN1917" i="13"/>
  <c r="AL1917" i="13"/>
  <c r="AK1917" i="13"/>
  <c r="AJ1917" i="13"/>
  <c r="AN1916" i="13"/>
  <c r="AL1916" i="13"/>
  <c r="AK1916" i="13"/>
  <c r="AJ1916" i="13"/>
  <c r="AN1915" i="13"/>
  <c r="AL1915" i="13"/>
  <c r="AK1915" i="13"/>
  <c r="AJ1915" i="13"/>
  <c r="AN1914" i="13"/>
  <c r="AL1914" i="13"/>
  <c r="AK1914" i="13"/>
  <c r="AJ1914" i="13"/>
  <c r="AN1913" i="13"/>
  <c r="AL1913" i="13"/>
  <c r="AK1913" i="13"/>
  <c r="AJ1913" i="13"/>
  <c r="AN1912" i="13"/>
  <c r="AL1912" i="13"/>
  <c r="AK1912" i="13"/>
  <c r="AJ1912" i="13"/>
  <c r="AN1911" i="13"/>
  <c r="AL1911" i="13"/>
  <c r="AK1911" i="13"/>
  <c r="AJ1911" i="13"/>
  <c r="AN1910" i="13"/>
  <c r="AL1910" i="13"/>
  <c r="AK1910" i="13"/>
  <c r="AJ1910" i="13"/>
  <c r="AN1909" i="13"/>
  <c r="AL1909" i="13"/>
  <c r="AK1909" i="13"/>
  <c r="AJ1909" i="13"/>
  <c r="AN1908" i="13"/>
  <c r="AL1908" i="13"/>
  <c r="AK1908" i="13"/>
  <c r="AJ1908" i="13"/>
  <c r="AN1907" i="13"/>
  <c r="AL1907" i="13"/>
  <c r="AK1907" i="13"/>
  <c r="AJ1907" i="13"/>
  <c r="AN1906" i="13"/>
  <c r="AL1906" i="13"/>
  <c r="AK1906" i="13"/>
  <c r="AJ1906" i="13"/>
  <c r="AN1905" i="13"/>
  <c r="AL1905" i="13"/>
  <c r="AK1905" i="13"/>
  <c r="AJ1905" i="13"/>
  <c r="AN1904" i="13"/>
  <c r="AL1904" i="13"/>
  <c r="AK1904" i="13"/>
  <c r="AJ1904" i="13"/>
  <c r="AN1903" i="13"/>
  <c r="AL1903" i="13"/>
  <c r="AK1903" i="13"/>
  <c r="AJ1903" i="13"/>
  <c r="AN1902" i="13"/>
  <c r="AL1902" i="13"/>
  <c r="AK1902" i="13"/>
  <c r="AJ1902" i="13"/>
  <c r="AN1901" i="13"/>
  <c r="AL1901" i="13"/>
  <c r="AK1901" i="13"/>
  <c r="AJ1901" i="13"/>
  <c r="AN1900" i="13"/>
  <c r="AL1900" i="13"/>
  <c r="AK1900" i="13"/>
  <c r="AJ1900" i="13"/>
  <c r="AN1899" i="13"/>
  <c r="AL1899" i="13"/>
  <c r="AK1899" i="13"/>
  <c r="AJ1899" i="13"/>
  <c r="AN1898" i="13"/>
  <c r="AL1898" i="13"/>
  <c r="AK1898" i="13"/>
  <c r="AJ1898" i="13"/>
  <c r="AN1897" i="13"/>
  <c r="AL1897" i="13"/>
  <c r="AK1897" i="13"/>
  <c r="AJ1897" i="13"/>
  <c r="AN1896" i="13"/>
  <c r="AL1896" i="13"/>
  <c r="AK1896" i="13"/>
  <c r="AJ1896" i="13"/>
  <c r="AN1895" i="13"/>
  <c r="AL1895" i="13"/>
  <c r="AK1895" i="13"/>
  <c r="AJ1895" i="13"/>
  <c r="AN1894" i="13"/>
  <c r="AL1894" i="13"/>
  <c r="AK1894" i="13"/>
  <c r="AJ1894" i="13"/>
  <c r="AN1893" i="13"/>
  <c r="AL1893" i="13"/>
  <c r="AK1893" i="13"/>
  <c r="AJ1893" i="13"/>
  <c r="AN1892" i="13"/>
  <c r="AL1892" i="13"/>
  <c r="AK1892" i="13"/>
  <c r="AJ1892" i="13"/>
  <c r="AN1891" i="13"/>
  <c r="AL1891" i="13"/>
  <c r="AK1891" i="13"/>
  <c r="AJ1891" i="13"/>
  <c r="AN1890" i="13"/>
  <c r="AL1890" i="13"/>
  <c r="AK1890" i="13"/>
  <c r="AJ1890" i="13"/>
  <c r="AN1889" i="13"/>
  <c r="AL1889" i="13"/>
  <c r="AK1889" i="13"/>
  <c r="AJ1889" i="13"/>
  <c r="AN1888" i="13"/>
  <c r="AL1888" i="13"/>
  <c r="AK1888" i="13"/>
  <c r="AJ1888" i="13"/>
  <c r="AN1887" i="13"/>
  <c r="AL1887" i="13"/>
  <c r="AK1887" i="13"/>
  <c r="AJ1887" i="13"/>
  <c r="AN1886" i="13"/>
  <c r="AL1886" i="13"/>
  <c r="AK1886" i="13"/>
  <c r="AJ1886" i="13"/>
  <c r="AN1885" i="13"/>
  <c r="AL1885" i="13"/>
  <c r="AK1885" i="13"/>
  <c r="AJ1885" i="13"/>
  <c r="AN1884" i="13"/>
  <c r="AL1884" i="13"/>
  <c r="AK1884" i="13"/>
  <c r="AJ1884" i="13"/>
  <c r="AN1883" i="13"/>
  <c r="AL1883" i="13"/>
  <c r="AK1883" i="13"/>
  <c r="AJ1883" i="13"/>
  <c r="AN1882" i="13"/>
  <c r="AL1882" i="13"/>
  <c r="AK1882" i="13"/>
  <c r="AJ1882" i="13"/>
  <c r="AN1881" i="13"/>
  <c r="AL1881" i="13"/>
  <c r="AK1881" i="13"/>
  <c r="AJ1881" i="13"/>
  <c r="AN1880" i="13"/>
  <c r="AL1880" i="13"/>
  <c r="AK1880" i="13"/>
  <c r="AJ1880" i="13"/>
  <c r="AN1879" i="13"/>
  <c r="AL1879" i="13"/>
  <c r="AK1879" i="13"/>
  <c r="AJ1879" i="13"/>
  <c r="AN1878" i="13"/>
  <c r="AL1878" i="13"/>
  <c r="AK1878" i="13"/>
  <c r="AJ1878" i="13"/>
  <c r="AN1877" i="13"/>
  <c r="AL1877" i="13"/>
  <c r="AK1877" i="13"/>
  <c r="AJ1877" i="13"/>
  <c r="AN1876" i="13"/>
  <c r="AL1876" i="13"/>
  <c r="AK1876" i="13"/>
  <c r="AJ1876" i="13"/>
  <c r="AN1875" i="13"/>
  <c r="AL1875" i="13"/>
  <c r="AK1875" i="13"/>
  <c r="AJ1875" i="13"/>
  <c r="AN1874" i="13"/>
  <c r="AL1874" i="13"/>
  <c r="AK1874" i="13"/>
  <c r="AJ1874" i="13"/>
  <c r="AN1873" i="13"/>
  <c r="AL1873" i="13"/>
  <c r="AK1873" i="13"/>
  <c r="AJ1873" i="13"/>
  <c r="AN1872" i="13"/>
  <c r="AL1872" i="13"/>
  <c r="AK1872" i="13"/>
  <c r="AJ1872" i="13"/>
  <c r="AN1871" i="13"/>
  <c r="AL1871" i="13"/>
  <c r="AK1871" i="13"/>
  <c r="AJ1871" i="13"/>
  <c r="AN1870" i="13"/>
  <c r="AL1870" i="13"/>
  <c r="AK1870" i="13"/>
  <c r="AJ1870" i="13"/>
  <c r="AN1869" i="13"/>
  <c r="AL1869" i="13"/>
  <c r="AK1869" i="13"/>
  <c r="AJ1869" i="13"/>
  <c r="AN1868" i="13"/>
  <c r="AL1868" i="13"/>
  <c r="AK1868" i="13"/>
  <c r="AJ1868" i="13"/>
  <c r="AN1867" i="13"/>
  <c r="AL1867" i="13"/>
  <c r="AK1867" i="13"/>
  <c r="AJ1867" i="13"/>
  <c r="AN1866" i="13"/>
  <c r="AL1866" i="13"/>
  <c r="AK1866" i="13"/>
  <c r="AJ1866" i="13"/>
  <c r="AN1865" i="13"/>
  <c r="AL1865" i="13"/>
  <c r="AK1865" i="13"/>
  <c r="AJ1865" i="13"/>
  <c r="AN1864" i="13"/>
  <c r="AL1864" i="13"/>
  <c r="AK1864" i="13"/>
  <c r="AJ1864" i="13"/>
  <c r="AN1863" i="13"/>
  <c r="AL1863" i="13"/>
  <c r="AK1863" i="13"/>
  <c r="AJ1863" i="13"/>
  <c r="AN1862" i="13"/>
  <c r="AL1862" i="13"/>
  <c r="AK1862" i="13"/>
  <c r="AJ1862" i="13"/>
  <c r="AN1861" i="13"/>
  <c r="AL1861" i="13"/>
  <c r="AK1861" i="13"/>
  <c r="AJ1861" i="13"/>
  <c r="AN1860" i="13"/>
  <c r="AL1860" i="13"/>
  <c r="AK1860" i="13"/>
  <c r="AJ1860" i="13"/>
  <c r="AN1859" i="13"/>
  <c r="AL1859" i="13"/>
  <c r="AK1859" i="13"/>
  <c r="AJ1859" i="13"/>
  <c r="AN1858" i="13"/>
  <c r="AL1858" i="13"/>
  <c r="AK1858" i="13"/>
  <c r="AJ1858" i="13"/>
  <c r="AN1857" i="13"/>
  <c r="AL1857" i="13"/>
  <c r="AK1857" i="13"/>
  <c r="AJ1857" i="13"/>
  <c r="AN1856" i="13"/>
  <c r="AL1856" i="13"/>
  <c r="AK1856" i="13"/>
  <c r="AJ1856" i="13"/>
  <c r="AN1855" i="13"/>
  <c r="AL1855" i="13"/>
  <c r="AK1855" i="13"/>
  <c r="AJ1855" i="13"/>
  <c r="AN1854" i="13"/>
  <c r="AL1854" i="13"/>
  <c r="AK1854" i="13"/>
  <c r="AJ1854" i="13"/>
  <c r="AN1853" i="13"/>
  <c r="AL1853" i="13"/>
  <c r="AK1853" i="13"/>
  <c r="AJ1853" i="13"/>
  <c r="AN1852" i="13"/>
  <c r="AL1852" i="13"/>
  <c r="AK1852" i="13"/>
  <c r="AJ1852" i="13"/>
  <c r="AN1851" i="13"/>
  <c r="AL1851" i="13"/>
  <c r="AK1851" i="13"/>
  <c r="AJ1851" i="13"/>
  <c r="AN1850" i="13"/>
  <c r="AL1850" i="13"/>
  <c r="AK1850" i="13"/>
  <c r="AJ1850" i="13"/>
  <c r="AN1849" i="13"/>
  <c r="AL1849" i="13"/>
  <c r="AK1849" i="13"/>
  <c r="AJ1849" i="13"/>
  <c r="AN1848" i="13"/>
  <c r="AL1848" i="13"/>
  <c r="AK1848" i="13"/>
  <c r="AJ1848" i="13"/>
  <c r="AN1847" i="13"/>
  <c r="AL1847" i="13"/>
  <c r="AK1847" i="13"/>
  <c r="AJ1847" i="13"/>
  <c r="AN1846" i="13"/>
  <c r="AL1846" i="13"/>
  <c r="AK1846" i="13"/>
  <c r="AJ1846" i="13"/>
  <c r="AN1845" i="13"/>
  <c r="AL1845" i="13"/>
  <c r="AK1845" i="13"/>
  <c r="AJ1845" i="13"/>
  <c r="AN1844" i="13"/>
  <c r="AL1844" i="13"/>
  <c r="AK1844" i="13"/>
  <c r="AJ1844" i="13"/>
  <c r="AN1843" i="13"/>
  <c r="AL1843" i="13"/>
  <c r="AK1843" i="13"/>
  <c r="AJ1843" i="13"/>
  <c r="AN1842" i="13"/>
  <c r="AL1842" i="13"/>
  <c r="AK1842" i="13"/>
  <c r="AJ1842" i="13"/>
  <c r="AN1841" i="13"/>
  <c r="AL1841" i="13"/>
  <c r="AK1841" i="13"/>
  <c r="AJ1841" i="13"/>
  <c r="AN1840" i="13"/>
  <c r="AL1840" i="13"/>
  <c r="AK1840" i="13"/>
  <c r="AJ1840" i="13"/>
  <c r="AN1839" i="13"/>
  <c r="AL1839" i="13"/>
  <c r="AK1839" i="13"/>
  <c r="AJ1839" i="13"/>
  <c r="AN1838" i="13"/>
  <c r="AL1838" i="13"/>
  <c r="AK1838" i="13"/>
  <c r="AJ1838" i="13"/>
  <c r="AN1837" i="13"/>
  <c r="AL1837" i="13"/>
  <c r="AK1837" i="13"/>
  <c r="AJ1837" i="13"/>
  <c r="AN1836" i="13"/>
  <c r="AL1836" i="13"/>
  <c r="AK1836" i="13"/>
  <c r="AJ1836" i="13"/>
  <c r="AN1835" i="13"/>
  <c r="AL1835" i="13"/>
  <c r="AK1835" i="13"/>
  <c r="AJ1835" i="13"/>
  <c r="AN1834" i="13"/>
  <c r="AL1834" i="13"/>
  <c r="AK1834" i="13"/>
  <c r="AJ1834" i="13"/>
  <c r="AN1833" i="13"/>
  <c r="AL1833" i="13"/>
  <c r="AK1833" i="13"/>
  <c r="AJ1833" i="13"/>
  <c r="AN1832" i="13"/>
  <c r="AL1832" i="13"/>
  <c r="AK1832" i="13"/>
  <c r="AJ1832" i="13"/>
  <c r="AN1831" i="13"/>
  <c r="AL1831" i="13"/>
  <c r="AK1831" i="13"/>
  <c r="AJ1831" i="13"/>
  <c r="AN1830" i="13"/>
  <c r="AL1830" i="13"/>
  <c r="AK1830" i="13"/>
  <c r="AJ1830" i="13"/>
  <c r="AN1829" i="13"/>
  <c r="AL1829" i="13"/>
  <c r="AK1829" i="13"/>
  <c r="AJ1829" i="13"/>
  <c r="AN1828" i="13"/>
  <c r="AL1828" i="13"/>
  <c r="AK1828" i="13"/>
  <c r="AJ1828" i="13"/>
  <c r="AN1827" i="13"/>
  <c r="AL1827" i="13"/>
  <c r="AK1827" i="13"/>
  <c r="AJ1827" i="13"/>
  <c r="AN1826" i="13"/>
  <c r="AL1826" i="13"/>
  <c r="AK1826" i="13"/>
  <c r="AJ1826" i="13"/>
  <c r="AN1825" i="13"/>
  <c r="AL1825" i="13"/>
  <c r="AK1825" i="13"/>
  <c r="AJ1825" i="13"/>
  <c r="AN1824" i="13"/>
  <c r="AL1824" i="13"/>
  <c r="AK1824" i="13"/>
  <c r="AJ1824" i="13"/>
  <c r="AN1823" i="13"/>
  <c r="AL1823" i="13"/>
  <c r="AK1823" i="13"/>
  <c r="AJ1823" i="13"/>
  <c r="AN1822" i="13"/>
  <c r="AL1822" i="13"/>
  <c r="AK1822" i="13"/>
  <c r="AJ1822" i="13"/>
  <c r="AN1821" i="13"/>
  <c r="AL1821" i="13"/>
  <c r="AK1821" i="13"/>
  <c r="AJ1821" i="13"/>
  <c r="AN1820" i="13"/>
  <c r="AL1820" i="13"/>
  <c r="AK1820" i="13"/>
  <c r="AJ1820" i="13"/>
  <c r="AN1819" i="13"/>
  <c r="AL1819" i="13"/>
  <c r="AK1819" i="13"/>
  <c r="AJ1819" i="13"/>
  <c r="AN1818" i="13"/>
  <c r="AL1818" i="13"/>
  <c r="AK1818" i="13"/>
  <c r="AJ1818" i="13"/>
  <c r="AN1817" i="13"/>
  <c r="AL1817" i="13"/>
  <c r="AK1817" i="13"/>
  <c r="AJ1817" i="13"/>
  <c r="AN1816" i="13"/>
  <c r="AL1816" i="13"/>
  <c r="AK1816" i="13"/>
  <c r="AJ1816" i="13"/>
  <c r="AN1815" i="13"/>
  <c r="AL1815" i="13"/>
  <c r="AK1815" i="13"/>
  <c r="AJ1815" i="13"/>
  <c r="AN1814" i="13"/>
  <c r="AL1814" i="13"/>
  <c r="AK1814" i="13"/>
  <c r="AJ1814" i="13"/>
  <c r="AN1813" i="13"/>
  <c r="AL1813" i="13"/>
  <c r="AK1813" i="13"/>
  <c r="AJ1813" i="13"/>
  <c r="AN1812" i="13"/>
  <c r="AL1812" i="13"/>
  <c r="AK1812" i="13"/>
  <c r="AJ1812" i="13"/>
  <c r="AN1811" i="13"/>
  <c r="AL1811" i="13"/>
  <c r="AK1811" i="13"/>
  <c r="AJ1811" i="13"/>
  <c r="AN1810" i="13"/>
  <c r="AL1810" i="13"/>
  <c r="AK1810" i="13"/>
  <c r="AJ1810" i="13"/>
  <c r="AN1809" i="13"/>
  <c r="AL1809" i="13"/>
  <c r="AK1809" i="13"/>
  <c r="AJ1809" i="13"/>
  <c r="AN1808" i="13"/>
  <c r="AL1808" i="13"/>
  <c r="AK1808" i="13"/>
  <c r="AJ1808" i="13"/>
  <c r="AN1807" i="13"/>
  <c r="AL1807" i="13"/>
  <c r="AK1807" i="13"/>
  <c r="AJ1807" i="13"/>
  <c r="AN1806" i="13"/>
  <c r="AL1806" i="13"/>
  <c r="AK1806" i="13"/>
  <c r="AJ1806" i="13"/>
  <c r="AN1805" i="13"/>
  <c r="AL1805" i="13"/>
  <c r="AK1805" i="13"/>
  <c r="AJ1805" i="13"/>
  <c r="AN1804" i="13"/>
  <c r="AL1804" i="13"/>
  <c r="AK1804" i="13"/>
  <c r="AJ1804" i="13"/>
  <c r="AN1803" i="13"/>
  <c r="AL1803" i="13"/>
  <c r="AK1803" i="13"/>
  <c r="AJ1803" i="13"/>
  <c r="AN1802" i="13"/>
  <c r="AL1802" i="13"/>
  <c r="AK1802" i="13"/>
  <c r="AJ1802" i="13"/>
  <c r="AN1801" i="13"/>
  <c r="AL1801" i="13"/>
  <c r="AK1801" i="13"/>
  <c r="AJ1801" i="13"/>
  <c r="AN1800" i="13"/>
  <c r="AL1800" i="13"/>
  <c r="AK1800" i="13"/>
  <c r="AJ1800" i="13"/>
  <c r="AN1799" i="13"/>
  <c r="AL1799" i="13"/>
  <c r="AK1799" i="13"/>
  <c r="AJ1799" i="13"/>
  <c r="AN1798" i="13"/>
  <c r="AL1798" i="13"/>
  <c r="AK1798" i="13"/>
  <c r="AJ1798" i="13"/>
  <c r="AN1797" i="13"/>
  <c r="AL1797" i="13"/>
  <c r="AK1797" i="13"/>
  <c r="AJ1797" i="13"/>
  <c r="AN1796" i="13"/>
  <c r="AL1796" i="13"/>
  <c r="AK1796" i="13"/>
  <c r="AJ1796" i="13"/>
  <c r="AN1795" i="13"/>
  <c r="AL1795" i="13"/>
  <c r="AK1795" i="13"/>
  <c r="AJ1795" i="13"/>
  <c r="AN1794" i="13"/>
  <c r="AL1794" i="13"/>
  <c r="AK1794" i="13"/>
  <c r="AJ1794" i="13"/>
  <c r="AN1793" i="13"/>
  <c r="AL1793" i="13"/>
  <c r="AK1793" i="13"/>
  <c r="AJ1793" i="13"/>
  <c r="AN1792" i="13"/>
  <c r="AL1792" i="13"/>
  <c r="AK1792" i="13"/>
  <c r="AJ1792" i="13"/>
  <c r="AN1791" i="13"/>
  <c r="AL1791" i="13"/>
  <c r="AK1791" i="13"/>
  <c r="AJ1791" i="13"/>
  <c r="AN1790" i="13"/>
  <c r="AL1790" i="13"/>
  <c r="AK1790" i="13"/>
  <c r="AJ1790" i="13"/>
  <c r="AN1789" i="13"/>
  <c r="AL1789" i="13"/>
  <c r="AK1789" i="13"/>
  <c r="AJ1789" i="13"/>
  <c r="AN1788" i="13"/>
  <c r="AL1788" i="13"/>
  <c r="AK1788" i="13"/>
  <c r="AJ1788" i="13"/>
  <c r="AN1787" i="13"/>
  <c r="AL1787" i="13"/>
  <c r="AK1787" i="13"/>
  <c r="AJ1787" i="13"/>
  <c r="AN1786" i="13"/>
  <c r="AL1786" i="13"/>
  <c r="AK1786" i="13"/>
  <c r="AJ1786" i="13"/>
  <c r="AN1785" i="13"/>
  <c r="AL1785" i="13"/>
  <c r="AK1785" i="13"/>
  <c r="AJ1785" i="13"/>
  <c r="AN1784" i="13"/>
  <c r="AL1784" i="13"/>
  <c r="AK1784" i="13"/>
  <c r="AJ1784" i="13"/>
  <c r="AN1783" i="13"/>
  <c r="AL1783" i="13"/>
  <c r="AK1783" i="13"/>
  <c r="AJ1783" i="13"/>
  <c r="AN1782" i="13"/>
  <c r="AL1782" i="13"/>
  <c r="AK1782" i="13"/>
  <c r="AJ1782" i="13"/>
  <c r="AN1781" i="13"/>
  <c r="AL1781" i="13"/>
  <c r="AK1781" i="13"/>
  <c r="AJ1781" i="13"/>
  <c r="AN1780" i="13"/>
  <c r="AL1780" i="13"/>
  <c r="AK1780" i="13"/>
  <c r="AJ1780" i="13"/>
  <c r="AN1779" i="13"/>
  <c r="AL1779" i="13"/>
  <c r="AK1779" i="13"/>
  <c r="AJ1779" i="13"/>
  <c r="AN1778" i="13"/>
  <c r="AL1778" i="13"/>
  <c r="AK1778" i="13"/>
  <c r="AJ1778" i="13"/>
  <c r="AN1777" i="13"/>
  <c r="AL1777" i="13"/>
  <c r="AK1777" i="13"/>
  <c r="AJ1777" i="13"/>
  <c r="AN1776" i="13"/>
  <c r="AL1776" i="13"/>
  <c r="AK1776" i="13"/>
  <c r="AJ1776" i="13"/>
  <c r="AN1775" i="13"/>
  <c r="AL1775" i="13"/>
  <c r="AK1775" i="13"/>
  <c r="AJ1775" i="13"/>
  <c r="AN1774" i="13"/>
  <c r="AL1774" i="13"/>
  <c r="AK1774" i="13"/>
  <c r="AJ1774" i="13"/>
  <c r="AN1773" i="13"/>
  <c r="AL1773" i="13"/>
  <c r="AK1773" i="13"/>
  <c r="AJ1773" i="13"/>
  <c r="AN1772" i="13"/>
  <c r="AL1772" i="13"/>
  <c r="AK1772" i="13"/>
  <c r="AJ1772" i="13"/>
  <c r="AN1771" i="13"/>
  <c r="AL1771" i="13"/>
  <c r="AK1771" i="13"/>
  <c r="AJ1771" i="13"/>
  <c r="AN1770" i="13"/>
  <c r="AL1770" i="13"/>
  <c r="AK1770" i="13"/>
  <c r="AJ1770" i="13"/>
  <c r="AN1769" i="13"/>
  <c r="AL1769" i="13"/>
  <c r="AK1769" i="13"/>
  <c r="AJ1769" i="13"/>
  <c r="AN1768" i="13"/>
  <c r="AL1768" i="13"/>
  <c r="AK1768" i="13"/>
  <c r="AJ1768" i="13"/>
  <c r="AN1767" i="13"/>
  <c r="AL1767" i="13"/>
  <c r="AK1767" i="13"/>
  <c r="AJ1767" i="13"/>
  <c r="AN1766" i="13"/>
  <c r="AL1766" i="13"/>
  <c r="AK1766" i="13"/>
  <c r="AJ1766" i="13"/>
  <c r="AN1765" i="13"/>
  <c r="AL1765" i="13"/>
  <c r="AK1765" i="13"/>
  <c r="AJ1765" i="13"/>
  <c r="AN1764" i="13"/>
  <c r="AL1764" i="13"/>
  <c r="AK1764" i="13"/>
  <c r="AJ1764" i="13"/>
  <c r="AN1763" i="13"/>
  <c r="AL1763" i="13"/>
  <c r="AK1763" i="13"/>
  <c r="AJ1763" i="13"/>
  <c r="AN1762" i="13"/>
  <c r="AL1762" i="13"/>
  <c r="AK1762" i="13"/>
  <c r="AJ1762" i="13"/>
  <c r="AN1761" i="13"/>
  <c r="AL1761" i="13"/>
  <c r="AK1761" i="13"/>
  <c r="AJ1761" i="13"/>
  <c r="AN1760" i="13"/>
  <c r="AL1760" i="13"/>
  <c r="AK1760" i="13"/>
  <c r="AJ1760" i="13"/>
  <c r="AN1759" i="13"/>
  <c r="AL1759" i="13"/>
  <c r="AK1759" i="13"/>
  <c r="AJ1759" i="13"/>
  <c r="AN1758" i="13"/>
  <c r="AL1758" i="13"/>
  <c r="AK1758" i="13"/>
  <c r="AJ1758" i="13"/>
  <c r="AN1757" i="13"/>
  <c r="AL1757" i="13"/>
  <c r="AK1757" i="13"/>
  <c r="AJ1757" i="13"/>
  <c r="AN1756" i="13"/>
  <c r="AL1756" i="13"/>
  <c r="AK1756" i="13"/>
  <c r="AJ1756" i="13"/>
  <c r="AN1755" i="13"/>
  <c r="AL1755" i="13"/>
  <c r="AK1755" i="13"/>
  <c r="AJ1755" i="13"/>
  <c r="AN1754" i="13"/>
  <c r="AL1754" i="13"/>
  <c r="AK1754" i="13"/>
  <c r="AJ1754" i="13"/>
  <c r="AN1753" i="13"/>
  <c r="AL1753" i="13"/>
  <c r="AK1753" i="13"/>
  <c r="AJ1753" i="13"/>
  <c r="AN1752" i="13"/>
  <c r="AL1752" i="13"/>
  <c r="AK1752" i="13"/>
  <c r="AJ1752" i="13"/>
  <c r="AN1751" i="13"/>
  <c r="AL1751" i="13"/>
  <c r="AK1751" i="13"/>
  <c r="AJ1751" i="13"/>
  <c r="AN1750" i="13"/>
  <c r="AL1750" i="13"/>
  <c r="AK1750" i="13"/>
  <c r="AJ1750" i="13"/>
  <c r="AN1749" i="13"/>
  <c r="AL1749" i="13"/>
  <c r="AK1749" i="13"/>
  <c r="AJ1749" i="13"/>
  <c r="AN1748" i="13"/>
  <c r="AL1748" i="13"/>
  <c r="AK1748" i="13"/>
  <c r="AJ1748" i="13"/>
  <c r="AN1747" i="13"/>
  <c r="AL1747" i="13"/>
  <c r="AK1747" i="13"/>
  <c r="AJ1747" i="13"/>
  <c r="AN1746" i="13"/>
  <c r="AL1746" i="13"/>
  <c r="AK1746" i="13"/>
  <c r="AJ1746" i="13"/>
  <c r="AN1745" i="13"/>
  <c r="AL1745" i="13"/>
  <c r="AK1745" i="13"/>
  <c r="AJ1745" i="13"/>
  <c r="AN1744" i="13"/>
  <c r="AL1744" i="13"/>
  <c r="AK1744" i="13"/>
  <c r="AJ1744" i="13"/>
  <c r="AN1743" i="13"/>
  <c r="AL1743" i="13"/>
  <c r="AK1743" i="13"/>
  <c r="AJ1743" i="13"/>
  <c r="AN1742" i="13"/>
  <c r="AL1742" i="13"/>
  <c r="AK1742" i="13"/>
  <c r="AJ1742" i="13"/>
  <c r="AN1741" i="13"/>
  <c r="AL1741" i="13"/>
  <c r="AK1741" i="13"/>
  <c r="AJ1741" i="13"/>
  <c r="AN1740" i="13"/>
  <c r="AL1740" i="13"/>
  <c r="AK1740" i="13"/>
  <c r="AJ1740" i="13"/>
  <c r="AN1739" i="13"/>
  <c r="AL1739" i="13"/>
  <c r="AK1739" i="13"/>
  <c r="AJ1739" i="13"/>
  <c r="AN1738" i="13"/>
  <c r="AL1738" i="13"/>
  <c r="AK1738" i="13"/>
  <c r="AJ1738" i="13"/>
  <c r="AN1737" i="13"/>
  <c r="AL1737" i="13"/>
  <c r="AK1737" i="13"/>
  <c r="AJ1737" i="13"/>
  <c r="AN1736" i="13"/>
  <c r="AL1736" i="13"/>
  <c r="AK1736" i="13"/>
  <c r="AJ1736" i="13"/>
  <c r="AN1735" i="13"/>
  <c r="AL1735" i="13"/>
  <c r="AK1735" i="13"/>
  <c r="AJ1735" i="13"/>
  <c r="AN1734" i="13"/>
  <c r="AL1734" i="13"/>
  <c r="AK1734" i="13"/>
  <c r="AJ1734" i="13"/>
  <c r="AN1733" i="13"/>
  <c r="AL1733" i="13"/>
  <c r="AK1733" i="13"/>
  <c r="AJ1733" i="13"/>
  <c r="AN1732" i="13"/>
  <c r="AL1732" i="13"/>
  <c r="AK1732" i="13"/>
  <c r="AJ1732" i="13"/>
  <c r="AN1731" i="13"/>
  <c r="AL1731" i="13"/>
  <c r="AK1731" i="13"/>
  <c r="AJ1731" i="13"/>
  <c r="AN1730" i="13"/>
  <c r="AL1730" i="13"/>
  <c r="AK1730" i="13"/>
  <c r="AJ1730" i="13"/>
  <c r="AN1729" i="13"/>
  <c r="AL1729" i="13"/>
  <c r="AK1729" i="13"/>
  <c r="AJ1729" i="13"/>
  <c r="AN1728" i="13"/>
  <c r="AL1728" i="13"/>
  <c r="AK1728" i="13"/>
  <c r="AJ1728" i="13"/>
  <c r="AN1727" i="13"/>
  <c r="AL1727" i="13"/>
  <c r="AK1727" i="13"/>
  <c r="AJ1727" i="13"/>
  <c r="AN1726" i="13"/>
  <c r="AL1726" i="13"/>
  <c r="AK1726" i="13"/>
  <c r="AJ1726" i="13"/>
  <c r="AN1725" i="13"/>
  <c r="AL1725" i="13"/>
  <c r="AK1725" i="13"/>
  <c r="AJ1725" i="13"/>
  <c r="AN1724" i="13"/>
  <c r="AL1724" i="13"/>
  <c r="AK1724" i="13"/>
  <c r="AJ1724" i="13"/>
  <c r="AN1723" i="13"/>
  <c r="AL1723" i="13"/>
  <c r="AK1723" i="13"/>
  <c r="AJ1723" i="13"/>
  <c r="AN1722" i="13"/>
  <c r="AL1722" i="13"/>
  <c r="AK1722" i="13"/>
  <c r="AJ1722" i="13"/>
  <c r="AN1721" i="13"/>
  <c r="AL1721" i="13"/>
  <c r="AK1721" i="13"/>
  <c r="AJ1721" i="13"/>
  <c r="AN1720" i="13"/>
  <c r="AL1720" i="13"/>
  <c r="AK1720" i="13"/>
  <c r="AJ1720" i="13"/>
  <c r="AN1719" i="13"/>
  <c r="AL1719" i="13"/>
  <c r="AK1719" i="13"/>
  <c r="AJ1719" i="13"/>
  <c r="AN1718" i="13"/>
  <c r="AL1718" i="13"/>
  <c r="AK1718" i="13"/>
  <c r="AJ1718" i="13"/>
  <c r="AN1717" i="13"/>
  <c r="AL1717" i="13"/>
  <c r="AK1717" i="13"/>
  <c r="AJ1717" i="13"/>
  <c r="AN1716" i="13"/>
  <c r="AL1716" i="13"/>
  <c r="AK1716" i="13"/>
  <c r="AJ1716" i="13"/>
  <c r="AN1715" i="13"/>
  <c r="AL1715" i="13"/>
  <c r="AK1715" i="13"/>
  <c r="AJ1715" i="13"/>
  <c r="AN1714" i="13"/>
  <c r="AL1714" i="13"/>
  <c r="AK1714" i="13"/>
  <c r="AJ1714" i="13"/>
  <c r="AN1713" i="13"/>
  <c r="AL1713" i="13"/>
  <c r="AK1713" i="13"/>
  <c r="AJ1713" i="13"/>
  <c r="AN1712" i="13"/>
  <c r="AL1712" i="13"/>
  <c r="AK1712" i="13"/>
  <c r="AJ1712" i="13"/>
  <c r="AN1711" i="13"/>
  <c r="AL1711" i="13"/>
  <c r="AK1711" i="13"/>
  <c r="AJ1711" i="13"/>
  <c r="AN1710" i="13"/>
  <c r="AL1710" i="13"/>
  <c r="AK1710" i="13"/>
  <c r="AJ1710" i="13"/>
  <c r="AN1709" i="13"/>
  <c r="AL1709" i="13"/>
  <c r="AK1709" i="13"/>
  <c r="AJ1709" i="13"/>
  <c r="AN1708" i="13"/>
  <c r="AL1708" i="13"/>
  <c r="AK1708" i="13"/>
  <c r="AJ1708" i="13"/>
  <c r="AN1707" i="13"/>
  <c r="AL1707" i="13"/>
  <c r="AK1707" i="13"/>
  <c r="AJ1707" i="13"/>
  <c r="AN1706" i="13"/>
  <c r="AL1706" i="13"/>
  <c r="AK1706" i="13"/>
  <c r="AJ1706" i="13"/>
  <c r="AN1705" i="13"/>
  <c r="AL1705" i="13"/>
  <c r="AK1705" i="13"/>
  <c r="AJ1705" i="13"/>
  <c r="AN1704" i="13"/>
  <c r="AL1704" i="13"/>
  <c r="AK1704" i="13"/>
  <c r="AJ1704" i="13"/>
  <c r="AN1703" i="13"/>
  <c r="AL1703" i="13"/>
  <c r="AK1703" i="13"/>
  <c r="AJ1703" i="13"/>
  <c r="AN1702" i="13"/>
  <c r="AL1702" i="13"/>
  <c r="AK1702" i="13"/>
  <c r="AJ1702" i="13"/>
  <c r="AN1701" i="13"/>
  <c r="AL1701" i="13"/>
  <c r="AK1701" i="13"/>
  <c r="AJ1701" i="13"/>
  <c r="AN1700" i="13"/>
  <c r="AL1700" i="13"/>
  <c r="AK1700" i="13"/>
  <c r="AJ1700" i="13"/>
  <c r="AN1699" i="13"/>
  <c r="AL1699" i="13"/>
  <c r="AK1699" i="13"/>
  <c r="AJ1699" i="13"/>
  <c r="AN1698" i="13"/>
  <c r="AL1698" i="13"/>
  <c r="AK1698" i="13"/>
  <c r="AJ1698" i="13"/>
  <c r="AN1697" i="13"/>
  <c r="AL1697" i="13"/>
  <c r="AK1697" i="13"/>
  <c r="AJ1697" i="13"/>
  <c r="AN1696" i="13"/>
  <c r="AL1696" i="13"/>
  <c r="AK1696" i="13"/>
  <c r="AJ1696" i="13"/>
  <c r="AN1695" i="13"/>
  <c r="AL1695" i="13"/>
  <c r="AK1695" i="13"/>
  <c r="AJ1695" i="13"/>
  <c r="AN1694" i="13"/>
  <c r="AL1694" i="13"/>
  <c r="AK1694" i="13"/>
  <c r="AJ1694" i="13"/>
  <c r="AN1693" i="13"/>
  <c r="AL1693" i="13"/>
  <c r="AK1693" i="13"/>
  <c r="AJ1693" i="13"/>
  <c r="AN1692" i="13"/>
  <c r="AL1692" i="13"/>
  <c r="AK1692" i="13"/>
  <c r="AJ1692" i="13"/>
  <c r="AN1691" i="13"/>
  <c r="AL1691" i="13"/>
  <c r="AK1691" i="13"/>
  <c r="AJ1691" i="13"/>
  <c r="AN1690" i="13"/>
  <c r="AL1690" i="13"/>
  <c r="AK1690" i="13"/>
  <c r="AJ1690" i="13"/>
  <c r="AN1689" i="13"/>
  <c r="AL1689" i="13"/>
  <c r="AK1689" i="13"/>
  <c r="AJ1689" i="13"/>
  <c r="AN1688" i="13"/>
  <c r="AL1688" i="13"/>
  <c r="AK1688" i="13"/>
  <c r="AJ1688" i="13"/>
  <c r="AN1687" i="13"/>
  <c r="AL1687" i="13"/>
  <c r="AK1687" i="13"/>
  <c r="AJ1687" i="13"/>
  <c r="AN1686" i="13"/>
  <c r="AL1686" i="13"/>
  <c r="AK1686" i="13"/>
  <c r="AJ1686" i="13"/>
  <c r="AN1685" i="13"/>
  <c r="AL1685" i="13"/>
  <c r="AK1685" i="13"/>
  <c r="AJ1685" i="13"/>
  <c r="AN1684" i="13"/>
  <c r="AL1684" i="13"/>
  <c r="AK1684" i="13"/>
  <c r="AJ1684" i="13"/>
  <c r="AN1683" i="13"/>
  <c r="AL1683" i="13"/>
  <c r="AK1683" i="13"/>
  <c r="AJ1683" i="13"/>
  <c r="AN1682" i="13"/>
  <c r="AL1682" i="13"/>
  <c r="AK1682" i="13"/>
  <c r="AJ1682" i="13"/>
  <c r="AN1681" i="13"/>
  <c r="AL1681" i="13"/>
  <c r="AK1681" i="13"/>
  <c r="AJ1681" i="13"/>
  <c r="AN1680" i="13"/>
  <c r="AL1680" i="13"/>
  <c r="AK1680" i="13"/>
  <c r="AJ1680" i="13"/>
  <c r="AN1679" i="13"/>
  <c r="AL1679" i="13"/>
  <c r="AK1679" i="13"/>
  <c r="AJ1679" i="13"/>
  <c r="AN1678" i="13"/>
  <c r="AL1678" i="13"/>
  <c r="AK1678" i="13"/>
  <c r="AJ1678" i="13"/>
  <c r="AN1677" i="13"/>
  <c r="AL1677" i="13"/>
  <c r="AK1677" i="13"/>
  <c r="AJ1677" i="13"/>
  <c r="AN1676" i="13"/>
  <c r="AL1676" i="13"/>
  <c r="AK1676" i="13"/>
  <c r="AJ1676" i="13"/>
  <c r="AN1675" i="13"/>
  <c r="AL1675" i="13"/>
  <c r="AK1675" i="13"/>
  <c r="AJ1675" i="13"/>
  <c r="AN1674" i="13"/>
  <c r="AL1674" i="13"/>
  <c r="AK1674" i="13"/>
  <c r="AJ1674" i="13"/>
  <c r="AN1673" i="13"/>
  <c r="AL1673" i="13"/>
  <c r="AK1673" i="13"/>
  <c r="AJ1673" i="13"/>
  <c r="AN1672" i="13"/>
  <c r="AL1672" i="13"/>
  <c r="AK1672" i="13"/>
  <c r="AJ1672" i="13"/>
  <c r="AN1671" i="13"/>
  <c r="AL1671" i="13"/>
  <c r="AK1671" i="13"/>
  <c r="AJ1671" i="13"/>
  <c r="AN1670" i="13"/>
  <c r="AL1670" i="13"/>
  <c r="AK1670" i="13"/>
  <c r="AJ1670" i="13"/>
  <c r="AN1669" i="13"/>
  <c r="AL1669" i="13"/>
  <c r="AK1669" i="13"/>
  <c r="AJ1669" i="13"/>
  <c r="AN1668" i="13"/>
  <c r="AL1668" i="13"/>
  <c r="AK1668" i="13"/>
  <c r="AJ1668" i="13"/>
  <c r="AN1667" i="13"/>
  <c r="AL1667" i="13"/>
  <c r="AK1667" i="13"/>
  <c r="AJ1667" i="13"/>
  <c r="AN1666" i="13"/>
  <c r="AL1666" i="13"/>
  <c r="AK1666" i="13"/>
  <c r="AJ1666" i="13"/>
  <c r="AN1665" i="13"/>
  <c r="AL1665" i="13"/>
  <c r="AK1665" i="13"/>
  <c r="AJ1665" i="13"/>
  <c r="AN1664" i="13"/>
  <c r="AL1664" i="13"/>
  <c r="AK1664" i="13"/>
  <c r="AJ1664" i="13"/>
  <c r="AN1663" i="13"/>
  <c r="AL1663" i="13"/>
  <c r="AK1663" i="13"/>
  <c r="AJ1663" i="13"/>
  <c r="AN1662" i="13"/>
  <c r="AL1662" i="13"/>
  <c r="AK1662" i="13"/>
  <c r="AJ1662" i="13"/>
  <c r="AN1661" i="13"/>
  <c r="AL1661" i="13"/>
  <c r="AK1661" i="13"/>
  <c r="AJ1661" i="13"/>
  <c r="AN1660" i="13"/>
  <c r="AL1660" i="13"/>
  <c r="AK1660" i="13"/>
  <c r="AJ1660" i="13"/>
  <c r="AN1659" i="13"/>
  <c r="AL1659" i="13"/>
  <c r="AK1659" i="13"/>
  <c r="AJ1659" i="13"/>
  <c r="AN1658" i="13"/>
  <c r="AL1658" i="13"/>
  <c r="AK1658" i="13"/>
  <c r="AJ1658" i="13"/>
  <c r="AN1657" i="13"/>
  <c r="AL1657" i="13"/>
  <c r="AK1657" i="13"/>
  <c r="AJ1657" i="13"/>
  <c r="AN1656" i="13"/>
  <c r="AL1656" i="13"/>
  <c r="AK1656" i="13"/>
  <c r="AJ1656" i="13"/>
  <c r="AN1655" i="13"/>
  <c r="AL1655" i="13"/>
  <c r="AK1655" i="13"/>
  <c r="AJ1655" i="13"/>
  <c r="AN1654" i="13"/>
  <c r="AL1654" i="13"/>
  <c r="AK1654" i="13"/>
  <c r="AJ1654" i="13"/>
  <c r="AN1653" i="13"/>
  <c r="AL1653" i="13"/>
  <c r="AK1653" i="13"/>
  <c r="AJ1653" i="13"/>
  <c r="AN1652" i="13"/>
  <c r="AL1652" i="13"/>
  <c r="AK1652" i="13"/>
  <c r="AJ1652" i="13"/>
  <c r="AN1651" i="13"/>
  <c r="AL1651" i="13"/>
  <c r="AK1651" i="13"/>
  <c r="AJ1651" i="13"/>
  <c r="AN1650" i="13"/>
  <c r="AL1650" i="13"/>
  <c r="AK1650" i="13"/>
  <c r="AJ1650" i="13"/>
  <c r="AN1649" i="13"/>
  <c r="AL1649" i="13"/>
  <c r="AK1649" i="13"/>
  <c r="AJ1649" i="13"/>
  <c r="AN1648" i="13"/>
  <c r="AL1648" i="13"/>
  <c r="AK1648" i="13"/>
  <c r="AJ1648" i="13"/>
  <c r="AN1647" i="13"/>
  <c r="AL1647" i="13"/>
  <c r="AK1647" i="13"/>
  <c r="AJ1647" i="13"/>
  <c r="AN1646" i="13"/>
  <c r="AL1646" i="13"/>
  <c r="AK1646" i="13"/>
  <c r="AJ1646" i="13"/>
  <c r="AN1645" i="13"/>
  <c r="AL1645" i="13"/>
  <c r="AK1645" i="13"/>
  <c r="AJ1645" i="13"/>
  <c r="AN1644" i="13"/>
  <c r="AL1644" i="13"/>
  <c r="AK1644" i="13"/>
  <c r="AJ1644" i="13"/>
  <c r="AN1643" i="13"/>
  <c r="AL1643" i="13"/>
  <c r="AK1643" i="13"/>
  <c r="AJ1643" i="13"/>
  <c r="AN1642" i="13"/>
  <c r="AL1642" i="13"/>
  <c r="AK1642" i="13"/>
  <c r="AJ1642" i="13"/>
  <c r="AN1641" i="13"/>
  <c r="AL1641" i="13"/>
  <c r="AK1641" i="13"/>
  <c r="AJ1641" i="13"/>
  <c r="AN1640" i="13"/>
  <c r="AL1640" i="13"/>
  <c r="AK1640" i="13"/>
  <c r="AJ1640" i="13"/>
  <c r="AN1639" i="13"/>
  <c r="AL1639" i="13"/>
  <c r="AK1639" i="13"/>
  <c r="AJ1639" i="13"/>
  <c r="AN1638" i="13"/>
  <c r="AL1638" i="13"/>
  <c r="AK1638" i="13"/>
  <c r="AJ1638" i="13"/>
  <c r="AN1637" i="13"/>
  <c r="AL1637" i="13"/>
  <c r="AK1637" i="13"/>
  <c r="AJ1637" i="13"/>
  <c r="AN1636" i="13"/>
  <c r="AL1636" i="13"/>
  <c r="AK1636" i="13"/>
  <c r="AJ1636" i="13"/>
  <c r="AN1635" i="13"/>
  <c r="AL1635" i="13"/>
  <c r="AK1635" i="13"/>
  <c r="AJ1635" i="13"/>
  <c r="AN1634" i="13"/>
  <c r="AL1634" i="13"/>
  <c r="AK1634" i="13"/>
  <c r="AJ1634" i="13"/>
  <c r="AN1633" i="13"/>
  <c r="AL1633" i="13"/>
  <c r="AK1633" i="13"/>
  <c r="AJ1633" i="13"/>
  <c r="AN1632" i="13"/>
  <c r="AL1632" i="13"/>
  <c r="AK1632" i="13"/>
  <c r="AJ1632" i="13"/>
  <c r="AN1631" i="13"/>
  <c r="AL1631" i="13"/>
  <c r="AK1631" i="13"/>
  <c r="AJ1631" i="13"/>
  <c r="AN1630" i="13"/>
  <c r="AL1630" i="13"/>
  <c r="AK1630" i="13"/>
  <c r="AJ1630" i="13"/>
  <c r="AN1629" i="13"/>
  <c r="AL1629" i="13"/>
  <c r="AK1629" i="13"/>
  <c r="AJ1629" i="13"/>
  <c r="AN1628" i="13"/>
  <c r="AL1628" i="13"/>
  <c r="AK1628" i="13"/>
  <c r="AJ1628" i="13"/>
  <c r="AN1627" i="13"/>
  <c r="AL1627" i="13"/>
  <c r="AK1627" i="13"/>
  <c r="AJ1627" i="13"/>
  <c r="AN1626" i="13"/>
  <c r="AL1626" i="13"/>
  <c r="AK1626" i="13"/>
  <c r="AJ1626" i="13"/>
  <c r="AN1625" i="13"/>
  <c r="AL1625" i="13"/>
  <c r="AK1625" i="13"/>
  <c r="AJ1625" i="13"/>
  <c r="AN1624" i="13"/>
  <c r="AL1624" i="13"/>
  <c r="AK1624" i="13"/>
  <c r="AJ1624" i="13"/>
  <c r="AN1623" i="13"/>
  <c r="AL1623" i="13"/>
  <c r="AK1623" i="13"/>
  <c r="AJ1623" i="13"/>
  <c r="AN1622" i="13"/>
  <c r="AL1622" i="13"/>
  <c r="AK1622" i="13"/>
  <c r="AJ1622" i="13"/>
  <c r="AN1621" i="13"/>
  <c r="AL1621" i="13"/>
  <c r="AK1621" i="13"/>
  <c r="AJ1621" i="13"/>
  <c r="AN1620" i="13"/>
  <c r="AL1620" i="13"/>
  <c r="AK1620" i="13"/>
  <c r="AJ1620" i="13"/>
  <c r="AN1619" i="13"/>
  <c r="AL1619" i="13"/>
  <c r="AK1619" i="13"/>
  <c r="AJ1619" i="13"/>
  <c r="AN1618" i="13"/>
  <c r="AL1618" i="13"/>
  <c r="AK1618" i="13"/>
  <c r="AJ1618" i="13"/>
  <c r="AN1617" i="13"/>
  <c r="AL1617" i="13"/>
  <c r="AK1617" i="13"/>
  <c r="AJ1617" i="13"/>
  <c r="AN1616" i="13"/>
  <c r="AL1616" i="13"/>
  <c r="AK1616" i="13"/>
  <c r="AJ1616" i="13"/>
  <c r="AN1615" i="13"/>
  <c r="AL1615" i="13"/>
  <c r="AK1615" i="13"/>
  <c r="AJ1615" i="13"/>
  <c r="AN1614" i="13"/>
  <c r="AL1614" i="13"/>
  <c r="AK1614" i="13"/>
  <c r="AJ1614" i="13"/>
  <c r="AN1613" i="13"/>
  <c r="AL1613" i="13"/>
  <c r="AK1613" i="13"/>
  <c r="AJ1613" i="13"/>
  <c r="AN1612" i="13"/>
  <c r="AL1612" i="13"/>
  <c r="AK1612" i="13"/>
  <c r="AJ1612" i="13"/>
  <c r="AN1611" i="13"/>
  <c r="AL1611" i="13"/>
  <c r="AK1611" i="13"/>
  <c r="AJ1611" i="13"/>
  <c r="AN1610" i="13"/>
  <c r="AL1610" i="13"/>
  <c r="AK1610" i="13"/>
  <c r="AJ1610" i="13"/>
  <c r="AN1609" i="13"/>
  <c r="AL1609" i="13"/>
  <c r="AK1609" i="13"/>
  <c r="AJ1609" i="13"/>
  <c r="AN1608" i="13"/>
  <c r="AL1608" i="13"/>
  <c r="AK1608" i="13"/>
  <c r="AJ1608" i="13"/>
  <c r="AN1607" i="13"/>
  <c r="AL1607" i="13"/>
  <c r="AK1607" i="13"/>
  <c r="AJ1607" i="13"/>
  <c r="AN1606" i="13"/>
  <c r="AL1606" i="13"/>
  <c r="AK1606" i="13"/>
  <c r="AJ1606" i="13"/>
  <c r="AN1605" i="13"/>
  <c r="AL1605" i="13"/>
  <c r="AK1605" i="13"/>
  <c r="AJ1605" i="13"/>
  <c r="AN1604" i="13"/>
  <c r="AL1604" i="13"/>
  <c r="AK1604" i="13"/>
  <c r="AJ1604" i="13"/>
  <c r="AN1603" i="13"/>
  <c r="AL1603" i="13"/>
  <c r="AK1603" i="13"/>
  <c r="AJ1603" i="13"/>
  <c r="AN1602" i="13"/>
  <c r="AL1602" i="13"/>
  <c r="AK1602" i="13"/>
  <c r="AJ1602" i="13"/>
  <c r="AN1601" i="13"/>
  <c r="AL1601" i="13"/>
  <c r="AK1601" i="13"/>
  <c r="AJ1601" i="13"/>
  <c r="AN1600" i="13"/>
  <c r="AL1600" i="13"/>
  <c r="AK1600" i="13"/>
  <c r="AJ1600" i="13"/>
  <c r="AN1599" i="13"/>
  <c r="AL1599" i="13"/>
  <c r="AK1599" i="13"/>
  <c r="AJ1599" i="13"/>
  <c r="AN1598" i="13"/>
  <c r="AL1598" i="13"/>
  <c r="AK1598" i="13"/>
  <c r="AJ1598" i="13"/>
  <c r="AN1597" i="13"/>
  <c r="AL1597" i="13"/>
  <c r="AK1597" i="13"/>
  <c r="AJ1597" i="13"/>
  <c r="AN1596" i="13"/>
  <c r="AL1596" i="13"/>
  <c r="AK1596" i="13"/>
  <c r="AJ1596" i="13"/>
  <c r="AN1595" i="13"/>
  <c r="AL1595" i="13"/>
  <c r="AK1595" i="13"/>
  <c r="AJ1595" i="13"/>
  <c r="AN1594" i="13"/>
  <c r="AL1594" i="13"/>
  <c r="AK1594" i="13"/>
  <c r="AJ1594" i="13"/>
  <c r="AN1593" i="13"/>
  <c r="AL1593" i="13"/>
  <c r="AK1593" i="13"/>
  <c r="AJ1593" i="13"/>
  <c r="AN1592" i="13"/>
  <c r="AL1592" i="13"/>
  <c r="AK1592" i="13"/>
  <c r="AJ1592" i="13"/>
  <c r="AN1591" i="13"/>
  <c r="AL1591" i="13"/>
  <c r="AK1591" i="13"/>
  <c r="AJ1591" i="13"/>
  <c r="AN1590" i="13"/>
  <c r="AL1590" i="13"/>
  <c r="AK1590" i="13"/>
  <c r="AJ1590" i="13"/>
  <c r="AN1589" i="13"/>
  <c r="AL1589" i="13"/>
  <c r="AK1589" i="13"/>
  <c r="AJ1589" i="13"/>
  <c r="AN1588" i="13"/>
  <c r="AL1588" i="13"/>
  <c r="AK1588" i="13"/>
  <c r="AJ1588" i="13"/>
  <c r="AN1587" i="13"/>
  <c r="AL1587" i="13"/>
  <c r="AK1587" i="13"/>
  <c r="AJ1587" i="13"/>
  <c r="AN1586" i="13"/>
  <c r="AL1586" i="13"/>
  <c r="AK1586" i="13"/>
  <c r="AJ1586" i="13"/>
  <c r="AN1585" i="13"/>
  <c r="AL1585" i="13"/>
  <c r="AK1585" i="13"/>
  <c r="AJ1585" i="13"/>
  <c r="AN1584" i="13"/>
  <c r="AL1584" i="13"/>
  <c r="AK1584" i="13"/>
  <c r="AJ1584" i="13"/>
  <c r="AN1583" i="13"/>
  <c r="AL1583" i="13"/>
  <c r="AK1583" i="13"/>
  <c r="AJ1583" i="13"/>
  <c r="AN1582" i="13"/>
  <c r="AL1582" i="13"/>
  <c r="AK1582" i="13"/>
  <c r="AJ1582" i="13"/>
  <c r="AN1581" i="13"/>
  <c r="AL1581" i="13"/>
  <c r="AK1581" i="13"/>
  <c r="AJ1581" i="13"/>
  <c r="AN1580" i="13"/>
  <c r="AL1580" i="13"/>
  <c r="AK1580" i="13"/>
  <c r="AJ1580" i="13"/>
  <c r="AN1579" i="13"/>
  <c r="AL1579" i="13"/>
  <c r="AK1579" i="13"/>
  <c r="AJ1579" i="13"/>
  <c r="AN1578" i="13"/>
  <c r="AL1578" i="13"/>
  <c r="AK1578" i="13"/>
  <c r="AJ1578" i="13"/>
  <c r="AN1577" i="13"/>
  <c r="AL1577" i="13"/>
  <c r="AK1577" i="13"/>
  <c r="AJ1577" i="13"/>
  <c r="AN1576" i="13"/>
  <c r="AL1576" i="13"/>
  <c r="AK1576" i="13"/>
  <c r="AJ1576" i="13"/>
  <c r="AN1575" i="13"/>
  <c r="AL1575" i="13"/>
  <c r="AK1575" i="13"/>
  <c r="AJ1575" i="13"/>
  <c r="AN1574" i="13"/>
  <c r="AL1574" i="13"/>
  <c r="AK1574" i="13"/>
  <c r="AJ1574" i="13"/>
  <c r="AN1573" i="13"/>
  <c r="AL1573" i="13"/>
  <c r="AK1573" i="13"/>
  <c r="AJ1573" i="13"/>
  <c r="AN1572" i="13"/>
  <c r="AL1572" i="13"/>
  <c r="AK1572" i="13"/>
  <c r="AJ1572" i="13"/>
  <c r="AN1571" i="13"/>
  <c r="AL1571" i="13"/>
  <c r="AK1571" i="13"/>
  <c r="AJ1571" i="13"/>
  <c r="AN1570" i="13"/>
  <c r="AL1570" i="13"/>
  <c r="AK1570" i="13"/>
  <c r="AJ1570" i="13"/>
  <c r="AN1569" i="13"/>
  <c r="AL1569" i="13"/>
  <c r="AK1569" i="13"/>
  <c r="AJ1569" i="13"/>
  <c r="AN1568" i="13"/>
  <c r="AL1568" i="13"/>
  <c r="AK1568" i="13"/>
  <c r="AJ1568" i="13"/>
  <c r="AN1567" i="13"/>
  <c r="AL1567" i="13"/>
  <c r="AK1567" i="13"/>
  <c r="AJ1567" i="13"/>
  <c r="AN1566" i="13"/>
  <c r="AL1566" i="13"/>
  <c r="AK1566" i="13"/>
  <c r="AJ1566" i="13"/>
  <c r="AN1565" i="13"/>
  <c r="AL1565" i="13"/>
  <c r="AK1565" i="13"/>
  <c r="AJ1565" i="13"/>
  <c r="AN1564" i="13"/>
  <c r="AL1564" i="13"/>
  <c r="AK1564" i="13"/>
  <c r="AJ1564" i="13"/>
  <c r="AN1563" i="13"/>
  <c r="AL1563" i="13"/>
  <c r="AK1563" i="13"/>
  <c r="AJ1563" i="13"/>
  <c r="AN1562" i="13"/>
  <c r="AL1562" i="13"/>
  <c r="AK1562" i="13"/>
  <c r="AJ1562" i="13"/>
  <c r="AN1561" i="13"/>
  <c r="AL1561" i="13"/>
  <c r="AK1561" i="13"/>
  <c r="AJ1561" i="13"/>
  <c r="AN1560" i="13"/>
  <c r="AL1560" i="13"/>
  <c r="AK1560" i="13"/>
  <c r="AJ1560" i="13"/>
  <c r="AN1559" i="13"/>
  <c r="AL1559" i="13"/>
  <c r="AK1559" i="13"/>
  <c r="AJ1559" i="13"/>
  <c r="AN1558" i="13"/>
  <c r="AL1558" i="13"/>
  <c r="AK1558" i="13"/>
  <c r="AJ1558" i="13"/>
  <c r="AN1557" i="13"/>
  <c r="AL1557" i="13"/>
  <c r="AK1557" i="13"/>
  <c r="AJ1557" i="13"/>
  <c r="AN1556" i="13"/>
  <c r="AL1556" i="13"/>
  <c r="AK1556" i="13"/>
  <c r="AJ1556" i="13"/>
  <c r="AN1555" i="13"/>
  <c r="AL1555" i="13"/>
  <c r="AK1555" i="13"/>
  <c r="AJ1555" i="13"/>
  <c r="AN1554" i="13"/>
  <c r="AL1554" i="13"/>
  <c r="AK1554" i="13"/>
  <c r="AJ1554" i="13"/>
  <c r="AN1553" i="13"/>
  <c r="AL1553" i="13"/>
  <c r="AK1553" i="13"/>
  <c r="AJ1553" i="13"/>
  <c r="AN1552" i="13"/>
  <c r="AL1552" i="13"/>
  <c r="AK1552" i="13"/>
  <c r="AJ1552" i="13"/>
  <c r="AN1551" i="13"/>
  <c r="AL1551" i="13"/>
  <c r="AK1551" i="13"/>
  <c r="AJ1551" i="13"/>
  <c r="AN1550" i="13"/>
  <c r="AL1550" i="13"/>
  <c r="AK1550" i="13"/>
  <c r="AJ1550" i="13"/>
  <c r="AN1549" i="13"/>
  <c r="AL1549" i="13"/>
  <c r="AK1549" i="13"/>
  <c r="AJ1549" i="13"/>
  <c r="AN1548" i="13"/>
  <c r="AL1548" i="13"/>
  <c r="AK1548" i="13"/>
  <c r="AJ1548" i="13"/>
  <c r="AN1547" i="13"/>
  <c r="AL1547" i="13"/>
  <c r="AK1547" i="13"/>
  <c r="AJ1547" i="13"/>
  <c r="AN1546" i="13"/>
  <c r="AL1546" i="13"/>
  <c r="AK1546" i="13"/>
  <c r="AJ1546" i="13"/>
  <c r="AN1545" i="13"/>
  <c r="AL1545" i="13"/>
  <c r="AK1545" i="13"/>
  <c r="AJ1545" i="13"/>
  <c r="AN1544" i="13"/>
  <c r="AL1544" i="13"/>
  <c r="AK1544" i="13"/>
  <c r="AJ1544" i="13"/>
  <c r="AN1543" i="13"/>
  <c r="AL1543" i="13"/>
  <c r="AK1543" i="13"/>
  <c r="AJ1543" i="13"/>
  <c r="AN1542" i="13"/>
  <c r="AL1542" i="13"/>
  <c r="AK1542" i="13"/>
  <c r="AJ1542" i="13"/>
  <c r="AN1541" i="13"/>
  <c r="AL1541" i="13"/>
  <c r="AK1541" i="13"/>
  <c r="AJ1541" i="13"/>
  <c r="AN1540" i="13"/>
  <c r="AL1540" i="13"/>
  <c r="AK1540" i="13"/>
  <c r="AJ1540" i="13"/>
  <c r="AN1539" i="13"/>
  <c r="AL1539" i="13"/>
  <c r="AK1539" i="13"/>
  <c r="AJ1539" i="13"/>
  <c r="AN1538" i="13"/>
  <c r="AL1538" i="13"/>
  <c r="AK1538" i="13"/>
  <c r="AJ1538" i="13"/>
  <c r="AN1537" i="13"/>
  <c r="AL1537" i="13"/>
  <c r="AK1537" i="13"/>
  <c r="AJ1537" i="13"/>
  <c r="AN1536" i="13"/>
  <c r="AL1536" i="13"/>
  <c r="AK1536" i="13"/>
  <c r="AJ1536" i="13"/>
  <c r="AN1535" i="13"/>
  <c r="AL1535" i="13"/>
  <c r="AK1535" i="13"/>
  <c r="AJ1535" i="13"/>
  <c r="AN1534" i="13"/>
  <c r="AL1534" i="13"/>
  <c r="AK1534" i="13"/>
  <c r="AJ1534" i="13"/>
  <c r="AN1533" i="13"/>
  <c r="AL1533" i="13"/>
  <c r="AK1533" i="13"/>
  <c r="AJ1533" i="13"/>
  <c r="AN1532" i="13"/>
  <c r="AL1532" i="13"/>
  <c r="AK1532" i="13"/>
  <c r="AJ1532" i="13"/>
  <c r="AN1531" i="13"/>
  <c r="AL1531" i="13"/>
  <c r="AK1531" i="13"/>
  <c r="AJ1531" i="13"/>
  <c r="AN1530" i="13"/>
  <c r="AL1530" i="13"/>
  <c r="AK1530" i="13"/>
  <c r="AJ1530" i="13"/>
  <c r="AN1529" i="13"/>
  <c r="AL1529" i="13"/>
  <c r="AK1529" i="13"/>
  <c r="AJ1529" i="13"/>
  <c r="AN1528" i="13"/>
  <c r="AL1528" i="13"/>
  <c r="AK1528" i="13"/>
  <c r="AJ1528" i="13"/>
  <c r="AN1527" i="13"/>
  <c r="AL1527" i="13"/>
  <c r="AK1527" i="13"/>
  <c r="AJ1527" i="13"/>
  <c r="AN1526" i="13"/>
  <c r="AL1526" i="13"/>
  <c r="AK1526" i="13"/>
  <c r="AJ1526" i="13"/>
  <c r="AN1525" i="13"/>
  <c r="AL1525" i="13"/>
  <c r="AK1525" i="13"/>
  <c r="AJ1525" i="13"/>
  <c r="AN1524" i="13"/>
  <c r="AL1524" i="13"/>
  <c r="AK1524" i="13"/>
  <c r="AJ1524" i="13"/>
  <c r="AN1523" i="13"/>
  <c r="AL1523" i="13"/>
  <c r="AK1523" i="13"/>
  <c r="AJ1523" i="13"/>
  <c r="AN1522" i="13"/>
  <c r="AL1522" i="13"/>
  <c r="AK1522" i="13"/>
  <c r="AJ1522" i="13"/>
  <c r="AN1521" i="13"/>
  <c r="AL1521" i="13"/>
  <c r="AK1521" i="13"/>
  <c r="AJ1521" i="13"/>
  <c r="AN1520" i="13"/>
  <c r="AL1520" i="13"/>
  <c r="AK1520" i="13"/>
  <c r="AJ1520" i="13"/>
  <c r="AN1519" i="13"/>
  <c r="AL1519" i="13"/>
  <c r="AK1519" i="13"/>
  <c r="AJ1519" i="13"/>
  <c r="AN1518" i="13"/>
  <c r="AL1518" i="13"/>
  <c r="AK1518" i="13"/>
  <c r="AJ1518" i="13"/>
  <c r="AN1517" i="13"/>
  <c r="AL1517" i="13"/>
  <c r="AK1517" i="13"/>
  <c r="AJ1517" i="13"/>
  <c r="AN1516" i="13"/>
  <c r="AL1516" i="13"/>
  <c r="AK1516" i="13"/>
  <c r="AJ1516" i="13"/>
  <c r="AN1515" i="13"/>
  <c r="AL1515" i="13"/>
  <c r="AK1515" i="13"/>
  <c r="AJ1515" i="13"/>
  <c r="AN1514" i="13"/>
  <c r="AL1514" i="13"/>
  <c r="AK1514" i="13"/>
  <c r="AJ1514" i="13"/>
  <c r="AN1513" i="13"/>
  <c r="AL1513" i="13"/>
  <c r="AK1513" i="13"/>
  <c r="AJ1513" i="13"/>
  <c r="AN1512" i="13"/>
  <c r="AL1512" i="13"/>
  <c r="AK1512" i="13"/>
  <c r="AJ1512" i="13"/>
  <c r="AN1511" i="13"/>
  <c r="AL1511" i="13"/>
  <c r="AK1511" i="13"/>
  <c r="AJ1511" i="13"/>
  <c r="AN1510" i="13"/>
  <c r="AL1510" i="13"/>
  <c r="AK1510" i="13"/>
  <c r="AJ1510" i="13"/>
  <c r="AN1509" i="13"/>
  <c r="AL1509" i="13"/>
  <c r="AK1509" i="13"/>
  <c r="AJ1509" i="13"/>
  <c r="AN1508" i="13"/>
  <c r="AL1508" i="13"/>
  <c r="AK1508" i="13"/>
  <c r="AJ1508" i="13"/>
  <c r="AN1507" i="13"/>
  <c r="AL1507" i="13"/>
  <c r="AK1507" i="13"/>
  <c r="AJ1507" i="13"/>
  <c r="AN1506" i="13"/>
  <c r="AL1506" i="13"/>
  <c r="AK1506" i="13"/>
  <c r="AJ1506" i="13"/>
  <c r="AN1505" i="13"/>
  <c r="AL1505" i="13"/>
  <c r="AK1505" i="13"/>
  <c r="AJ1505" i="13"/>
  <c r="AN1504" i="13"/>
  <c r="AL1504" i="13"/>
  <c r="AK1504" i="13"/>
  <c r="AJ1504" i="13"/>
  <c r="AN1503" i="13"/>
  <c r="AL1503" i="13"/>
  <c r="AK1503" i="13"/>
  <c r="AJ1503" i="13"/>
  <c r="AN1502" i="13"/>
  <c r="AL1502" i="13"/>
  <c r="AK1502" i="13"/>
  <c r="AJ1502" i="13"/>
  <c r="AN1501" i="13"/>
  <c r="AL1501" i="13"/>
  <c r="AK1501" i="13"/>
  <c r="AJ1501" i="13"/>
  <c r="AN1500" i="13"/>
  <c r="AL1500" i="13"/>
  <c r="AK1500" i="13"/>
  <c r="AJ1500" i="13"/>
  <c r="AN1499" i="13"/>
  <c r="AL1499" i="13"/>
  <c r="AK1499" i="13"/>
  <c r="AJ1499" i="13"/>
  <c r="AN1498" i="13"/>
  <c r="AL1498" i="13"/>
  <c r="AK1498" i="13"/>
  <c r="AJ1498" i="13"/>
  <c r="AN1497" i="13"/>
  <c r="AL1497" i="13"/>
  <c r="AK1497" i="13"/>
  <c r="AJ1497" i="13"/>
  <c r="AN1496" i="13"/>
  <c r="AL1496" i="13"/>
  <c r="AK1496" i="13"/>
  <c r="AJ1496" i="13"/>
  <c r="AN1495" i="13"/>
  <c r="AL1495" i="13"/>
  <c r="AK1495" i="13"/>
  <c r="AJ1495" i="13"/>
  <c r="AN1494" i="13"/>
  <c r="AL1494" i="13"/>
  <c r="AK1494" i="13"/>
  <c r="AJ1494" i="13"/>
  <c r="AN1493" i="13"/>
  <c r="AL1493" i="13"/>
  <c r="AK1493" i="13"/>
  <c r="AJ1493" i="13"/>
  <c r="AN1492" i="13"/>
  <c r="AL1492" i="13"/>
  <c r="AK1492" i="13"/>
  <c r="AJ1492" i="13"/>
  <c r="AN1491" i="13"/>
  <c r="AL1491" i="13"/>
  <c r="AK1491" i="13"/>
  <c r="AJ1491" i="13"/>
  <c r="AN1490" i="13"/>
  <c r="AL1490" i="13"/>
  <c r="AK1490" i="13"/>
  <c r="AJ1490" i="13"/>
  <c r="AN1489" i="13"/>
  <c r="AL1489" i="13"/>
  <c r="AK1489" i="13"/>
  <c r="AJ1489" i="13"/>
  <c r="AN1488" i="13"/>
  <c r="AL1488" i="13"/>
  <c r="AK1488" i="13"/>
  <c r="AJ1488" i="13"/>
  <c r="AN1487" i="13"/>
  <c r="AL1487" i="13"/>
  <c r="AK1487" i="13"/>
  <c r="AJ1487" i="13"/>
  <c r="AN1486" i="13"/>
  <c r="AL1486" i="13"/>
  <c r="AK1486" i="13"/>
  <c r="AJ1486" i="13"/>
  <c r="AN1485" i="13"/>
  <c r="AL1485" i="13"/>
  <c r="AK1485" i="13"/>
  <c r="AJ1485" i="13"/>
  <c r="AN1484" i="13"/>
  <c r="AL1484" i="13"/>
  <c r="AK1484" i="13"/>
  <c r="AJ1484" i="13"/>
  <c r="AN1483" i="13"/>
  <c r="AL1483" i="13"/>
  <c r="AK1483" i="13"/>
  <c r="AJ1483" i="13"/>
  <c r="AN1482" i="13"/>
  <c r="AL1482" i="13"/>
  <c r="AK1482" i="13"/>
  <c r="AJ1482" i="13"/>
  <c r="AN1481" i="13"/>
  <c r="AL1481" i="13"/>
  <c r="AK1481" i="13"/>
  <c r="AJ1481" i="13"/>
  <c r="AN1480" i="13"/>
  <c r="AL1480" i="13"/>
  <c r="AK1480" i="13"/>
  <c r="AJ1480" i="13"/>
  <c r="AN1479" i="13"/>
  <c r="AL1479" i="13"/>
  <c r="AK1479" i="13"/>
  <c r="AJ1479" i="13"/>
  <c r="AN1478" i="13"/>
  <c r="AL1478" i="13"/>
  <c r="AK1478" i="13"/>
  <c r="AJ1478" i="13"/>
  <c r="AN1477" i="13"/>
  <c r="AL1477" i="13"/>
  <c r="AK1477" i="13"/>
  <c r="AJ1477" i="13"/>
  <c r="AN1476" i="13"/>
  <c r="AL1476" i="13"/>
  <c r="AK1476" i="13"/>
  <c r="AJ1476" i="13"/>
  <c r="AN1475" i="13"/>
  <c r="AL1475" i="13"/>
  <c r="AK1475" i="13"/>
  <c r="AJ1475" i="13"/>
  <c r="AN1474" i="13"/>
  <c r="AL1474" i="13"/>
  <c r="AK1474" i="13"/>
  <c r="AJ1474" i="13"/>
  <c r="AN1473" i="13"/>
  <c r="AL1473" i="13"/>
  <c r="AK1473" i="13"/>
  <c r="AJ1473" i="13"/>
  <c r="AN1472" i="13"/>
  <c r="AL1472" i="13"/>
  <c r="AK1472" i="13"/>
  <c r="AJ1472" i="13"/>
  <c r="AN1471" i="13"/>
  <c r="AL1471" i="13"/>
  <c r="AK1471" i="13"/>
  <c r="AJ1471" i="13"/>
  <c r="AN1470" i="13"/>
  <c r="AL1470" i="13"/>
  <c r="AK1470" i="13"/>
  <c r="AJ1470" i="13"/>
  <c r="AN1469" i="13"/>
  <c r="AL1469" i="13"/>
  <c r="AK1469" i="13"/>
  <c r="AJ1469" i="13"/>
  <c r="AN1468" i="13"/>
  <c r="AL1468" i="13"/>
  <c r="AK1468" i="13"/>
  <c r="AJ1468" i="13"/>
  <c r="AN1467" i="13"/>
  <c r="AL1467" i="13"/>
  <c r="AK1467" i="13"/>
  <c r="AJ1467" i="13"/>
  <c r="AN1466" i="13"/>
  <c r="AL1466" i="13"/>
  <c r="AK1466" i="13"/>
  <c r="AJ1466" i="13"/>
  <c r="AN1465" i="13"/>
  <c r="AL1465" i="13"/>
  <c r="AK1465" i="13"/>
  <c r="AJ1465" i="13"/>
  <c r="AN1464" i="13"/>
  <c r="AL1464" i="13"/>
  <c r="AK1464" i="13"/>
  <c r="AJ1464" i="13"/>
  <c r="AN1463" i="13"/>
  <c r="AL1463" i="13"/>
  <c r="AK1463" i="13"/>
  <c r="AJ1463" i="13"/>
  <c r="AN1462" i="13"/>
  <c r="AL1462" i="13"/>
  <c r="AK1462" i="13"/>
  <c r="AJ1462" i="13"/>
  <c r="AN1461" i="13"/>
  <c r="AL1461" i="13"/>
  <c r="AK1461" i="13"/>
  <c r="AJ1461" i="13"/>
  <c r="AN1460" i="13"/>
  <c r="AL1460" i="13"/>
  <c r="AK1460" i="13"/>
  <c r="AJ1460" i="13"/>
  <c r="AN1459" i="13"/>
  <c r="AL1459" i="13"/>
  <c r="AK1459" i="13"/>
  <c r="AJ1459" i="13"/>
  <c r="AN1458" i="13"/>
  <c r="AL1458" i="13"/>
  <c r="AK1458" i="13"/>
  <c r="AJ1458" i="13"/>
  <c r="AN1457" i="13"/>
  <c r="AL1457" i="13"/>
  <c r="AK1457" i="13"/>
  <c r="AJ1457" i="13"/>
  <c r="AN1456" i="13"/>
  <c r="AL1456" i="13"/>
  <c r="AK1456" i="13"/>
  <c r="AJ1456" i="13"/>
  <c r="AN1455" i="13"/>
  <c r="AL1455" i="13"/>
  <c r="AK1455" i="13"/>
  <c r="AJ1455" i="13"/>
  <c r="AN1454" i="13"/>
  <c r="AL1454" i="13"/>
  <c r="AK1454" i="13"/>
  <c r="AJ1454" i="13"/>
  <c r="AN1453" i="13"/>
  <c r="AL1453" i="13"/>
  <c r="AK1453" i="13"/>
  <c r="AJ1453" i="13"/>
  <c r="AN1452" i="13"/>
  <c r="AL1452" i="13"/>
  <c r="AK1452" i="13"/>
  <c r="AJ1452" i="13"/>
  <c r="AN1451" i="13"/>
  <c r="AL1451" i="13"/>
  <c r="AK1451" i="13"/>
  <c r="AJ1451" i="13"/>
  <c r="AN1450" i="13"/>
  <c r="AL1450" i="13"/>
  <c r="AK1450" i="13"/>
  <c r="AJ1450" i="13"/>
  <c r="AN1449" i="13"/>
  <c r="AL1449" i="13"/>
  <c r="AK1449" i="13"/>
  <c r="AJ1449" i="13"/>
  <c r="AN1448" i="13"/>
  <c r="AL1448" i="13"/>
  <c r="AK1448" i="13"/>
  <c r="AJ1448" i="13"/>
  <c r="AN1447" i="13"/>
  <c r="AL1447" i="13"/>
  <c r="AK1447" i="13"/>
  <c r="AJ1447" i="13"/>
  <c r="AN1446" i="13"/>
  <c r="AL1446" i="13"/>
  <c r="AK1446" i="13"/>
  <c r="AJ1446" i="13"/>
  <c r="AN1445" i="13"/>
  <c r="AL1445" i="13"/>
  <c r="AK1445" i="13"/>
  <c r="AJ1445" i="13"/>
  <c r="AN1444" i="13"/>
  <c r="AL1444" i="13"/>
  <c r="AK1444" i="13"/>
  <c r="AJ1444" i="13"/>
  <c r="AN1443" i="13"/>
  <c r="AL1443" i="13"/>
  <c r="AK1443" i="13"/>
  <c r="AJ1443" i="13"/>
  <c r="AN1442" i="13"/>
  <c r="AL1442" i="13"/>
  <c r="AK1442" i="13"/>
  <c r="AJ1442" i="13"/>
  <c r="AN1441" i="13"/>
  <c r="AL1441" i="13"/>
  <c r="AK1441" i="13"/>
  <c r="AJ1441" i="13"/>
  <c r="AN1440" i="13"/>
  <c r="AL1440" i="13"/>
  <c r="AK1440" i="13"/>
  <c r="AJ1440" i="13"/>
  <c r="AN1439" i="13"/>
  <c r="AL1439" i="13"/>
  <c r="AK1439" i="13"/>
  <c r="AJ1439" i="13"/>
  <c r="AN1438" i="13"/>
  <c r="AL1438" i="13"/>
  <c r="AK1438" i="13"/>
  <c r="AJ1438" i="13"/>
  <c r="AN1437" i="13"/>
  <c r="AL1437" i="13"/>
  <c r="AK1437" i="13"/>
  <c r="AJ1437" i="13"/>
  <c r="AN1436" i="13"/>
  <c r="AL1436" i="13"/>
  <c r="AK1436" i="13"/>
  <c r="AJ1436" i="13"/>
  <c r="AN1435" i="13"/>
  <c r="AL1435" i="13"/>
  <c r="AK1435" i="13"/>
  <c r="AJ1435" i="13"/>
  <c r="AN1434" i="13"/>
  <c r="AL1434" i="13"/>
  <c r="AK1434" i="13"/>
  <c r="AJ1434" i="13"/>
  <c r="AN1433" i="13"/>
  <c r="AL1433" i="13"/>
  <c r="AK1433" i="13"/>
  <c r="AJ1433" i="13"/>
  <c r="AN1432" i="13"/>
  <c r="AL1432" i="13"/>
  <c r="AK1432" i="13"/>
  <c r="AJ1432" i="13"/>
  <c r="AN1431" i="13"/>
  <c r="AL1431" i="13"/>
  <c r="AK1431" i="13"/>
  <c r="AJ1431" i="13"/>
  <c r="AN1430" i="13"/>
  <c r="AL1430" i="13"/>
  <c r="AK1430" i="13"/>
  <c r="AJ1430" i="13"/>
  <c r="AN1429" i="13"/>
  <c r="AL1429" i="13"/>
  <c r="AK1429" i="13"/>
  <c r="AJ1429" i="13"/>
  <c r="AN1428" i="13"/>
  <c r="AL1428" i="13"/>
  <c r="AK1428" i="13"/>
  <c r="AJ1428" i="13"/>
  <c r="AN1427" i="13"/>
  <c r="AL1427" i="13"/>
  <c r="AK1427" i="13"/>
  <c r="AJ1427" i="13"/>
  <c r="AN1426" i="13"/>
  <c r="AL1426" i="13"/>
  <c r="AK1426" i="13"/>
  <c r="AJ1426" i="13"/>
  <c r="AN1425" i="13"/>
  <c r="AL1425" i="13"/>
  <c r="AK1425" i="13"/>
  <c r="AJ1425" i="13"/>
  <c r="AN1424" i="13"/>
  <c r="AL1424" i="13"/>
  <c r="AK1424" i="13"/>
  <c r="AJ1424" i="13"/>
  <c r="AN1423" i="13"/>
  <c r="AL1423" i="13"/>
  <c r="AK1423" i="13"/>
  <c r="AJ1423" i="13"/>
  <c r="AN1422" i="13"/>
  <c r="AL1422" i="13"/>
  <c r="AK1422" i="13"/>
  <c r="AJ1422" i="13"/>
  <c r="AN1421" i="13"/>
  <c r="AL1421" i="13"/>
  <c r="AK1421" i="13"/>
  <c r="AJ1421" i="13"/>
  <c r="AN1420" i="13"/>
  <c r="AL1420" i="13"/>
  <c r="AK1420" i="13"/>
  <c r="AJ1420" i="13"/>
  <c r="AN1419" i="13"/>
  <c r="AL1419" i="13"/>
  <c r="AK1419" i="13"/>
  <c r="AJ1419" i="13"/>
  <c r="AN1418" i="13"/>
  <c r="AL1418" i="13"/>
  <c r="AK1418" i="13"/>
  <c r="AJ1418" i="13"/>
  <c r="AN1417" i="13"/>
  <c r="AL1417" i="13"/>
  <c r="AK1417" i="13"/>
  <c r="AJ1417" i="13"/>
  <c r="AN1416" i="13"/>
  <c r="AL1416" i="13"/>
  <c r="AK1416" i="13"/>
  <c r="AJ1416" i="13"/>
  <c r="AN1415" i="13"/>
  <c r="AL1415" i="13"/>
  <c r="AK1415" i="13"/>
  <c r="AJ1415" i="13"/>
  <c r="AN1414" i="13"/>
  <c r="AL1414" i="13"/>
  <c r="AK1414" i="13"/>
  <c r="AJ1414" i="13"/>
  <c r="AN1413" i="13"/>
  <c r="AL1413" i="13"/>
  <c r="AK1413" i="13"/>
  <c r="AJ1413" i="13"/>
  <c r="AN1412" i="13"/>
  <c r="AL1412" i="13"/>
  <c r="AK1412" i="13"/>
  <c r="AJ1412" i="13"/>
  <c r="AN1411" i="13"/>
  <c r="AL1411" i="13"/>
  <c r="AK1411" i="13"/>
  <c r="AJ1411" i="13"/>
  <c r="AN1410" i="13"/>
  <c r="AL1410" i="13"/>
  <c r="AK1410" i="13"/>
  <c r="AJ1410" i="13"/>
  <c r="AN1409" i="13"/>
  <c r="AL1409" i="13"/>
  <c r="AK1409" i="13"/>
  <c r="AJ1409" i="13"/>
  <c r="AN1408" i="13"/>
  <c r="AL1408" i="13"/>
  <c r="AK1408" i="13"/>
  <c r="AJ1408" i="13"/>
  <c r="AN1407" i="13"/>
  <c r="AL1407" i="13"/>
  <c r="AK1407" i="13"/>
  <c r="AJ1407" i="13"/>
  <c r="AN1406" i="13"/>
  <c r="AL1406" i="13"/>
  <c r="AK1406" i="13"/>
  <c r="AJ1406" i="13"/>
  <c r="AN1405" i="13"/>
  <c r="AL1405" i="13"/>
  <c r="AK1405" i="13"/>
  <c r="AJ1405" i="13"/>
  <c r="AN1404" i="13"/>
  <c r="AL1404" i="13"/>
  <c r="AK1404" i="13"/>
  <c r="AJ1404" i="13"/>
  <c r="AN1403" i="13"/>
  <c r="AL1403" i="13"/>
  <c r="AK1403" i="13"/>
  <c r="AJ1403" i="13"/>
  <c r="AN1402" i="13"/>
  <c r="AL1402" i="13"/>
  <c r="AK1402" i="13"/>
  <c r="AJ1402" i="13"/>
  <c r="AN1401" i="13"/>
  <c r="AL1401" i="13"/>
  <c r="AK1401" i="13"/>
  <c r="AJ1401" i="13"/>
  <c r="AN1400" i="13"/>
  <c r="AL1400" i="13"/>
  <c r="AK1400" i="13"/>
  <c r="AJ1400" i="13"/>
  <c r="AN1399" i="13"/>
  <c r="AL1399" i="13"/>
  <c r="AK1399" i="13"/>
  <c r="AJ1399" i="13"/>
  <c r="AN1398" i="13"/>
  <c r="AL1398" i="13"/>
  <c r="AK1398" i="13"/>
  <c r="AJ1398" i="13"/>
  <c r="AN1397" i="13"/>
  <c r="AL1397" i="13"/>
  <c r="AK1397" i="13"/>
  <c r="AJ1397" i="13"/>
  <c r="AN1396" i="13"/>
  <c r="AL1396" i="13"/>
  <c r="AK1396" i="13"/>
  <c r="AJ1396" i="13"/>
  <c r="AN1395" i="13"/>
  <c r="AL1395" i="13"/>
  <c r="AK1395" i="13"/>
  <c r="AJ1395" i="13"/>
  <c r="AN1394" i="13"/>
  <c r="AL1394" i="13"/>
  <c r="AK1394" i="13"/>
  <c r="AJ1394" i="13"/>
  <c r="AN1393" i="13"/>
  <c r="AL1393" i="13"/>
  <c r="AK1393" i="13"/>
  <c r="AJ1393" i="13"/>
  <c r="AN1392" i="13"/>
  <c r="AL1392" i="13"/>
  <c r="AK1392" i="13"/>
  <c r="AJ1392" i="13"/>
  <c r="AN1391" i="13"/>
  <c r="AL1391" i="13"/>
  <c r="AK1391" i="13"/>
  <c r="AJ1391" i="13"/>
  <c r="AN1390" i="13"/>
  <c r="AL1390" i="13"/>
  <c r="AK1390" i="13"/>
  <c r="AJ1390" i="13"/>
  <c r="AN1389" i="13"/>
  <c r="AL1389" i="13"/>
  <c r="AK1389" i="13"/>
  <c r="AJ1389" i="13"/>
  <c r="AN1388" i="13"/>
  <c r="AL1388" i="13"/>
  <c r="AK1388" i="13"/>
  <c r="AJ1388" i="13"/>
  <c r="AN1387" i="13"/>
  <c r="AL1387" i="13"/>
  <c r="AK1387" i="13"/>
  <c r="AJ1387" i="13"/>
  <c r="AN1386" i="13"/>
  <c r="AL1386" i="13"/>
  <c r="AK1386" i="13"/>
  <c r="AJ1386" i="13"/>
  <c r="AN1385" i="13"/>
  <c r="AL1385" i="13"/>
  <c r="AK1385" i="13"/>
  <c r="AJ1385" i="13"/>
  <c r="AN1384" i="13"/>
  <c r="AL1384" i="13"/>
  <c r="AK1384" i="13"/>
  <c r="AJ1384" i="13"/>
  <c r="AN1383" i="13"/>
  <c r="AL1383" i="13"/>
  <c r="AK1383" i="13"/>
  <c r="AJ1383" i="13"/>
  <c r="AN1382" i="13"/>
  <c r="AL1382" i="13"/>
  <c r="AK1382" i="13"/>
  <c r="AJ1382" i="13"/>
  <c r="AN1381" i="13"/>
  <c r="AL1381" i="13"/>
  <c r="AK1381" i="13"/>
  <c r="AJ1381" i="13"/>
  <c r="AN1380" i="13"/>
  <c r="AL1380" i="13"/>
  <c r="AK1380" i="13"/>
  <c r="AJ1380" i="13"/>
  <c r="AN1379" i="13"/>
  <c r="AL1379" i="13"/>
  <c r="AK1379" i="13"/>
  <c r="AJ1379" i="13"/>
  <c r="AN1378" i="13"/>
  <c r="AL1378" i="13"/>
  <c r="AK1378" i="13"/>
  <c r="AJ1378" i="13"/>
  <c r="AN1377" i="13"/>
  <c r="AL1377" i="13"/>
  <c r="AK1377" i="13"/>
  <c r="AJ1377" i="13"/>
  <c r="AN1376" i="13"/>
  <c r="AL1376" i="13"/>
  <c r="AK1376" i="13"/>
  <c r="AJ1376" i="13"/>
  <c r="AN1375" i="13"/>
  <c r="AL1375" i="13"/>
  <c r="AK1375" i="13"/>
  <c r="AJ1375" i="13"/>
  <c r="AN1374" i="13"/>
  <c r="AL1374" i="13"/>
  <c r="AK1374" i="13"/>
  <c r="AJ1374" i="13"/>
  <c r="AN1373" i="13"/>
  <c r="AL1373" i="13"/>
  <c r="AK1373" i="13"/>
  <c r="AJ1373" i="13"/>
  <c r="AN1372" i="13"/>
  <c r="AL1372" i="13"/>
  <c r="AK1372" i="13"/>
  <c r="AJ1372" i="13"/>
  <c r="AN1371" i="13"/>
  <c r="AL1371" i="13"/>
  <c r="AK1371" i="13"/>
  <c r="AJ1371" i="13"/>
  <c r="AN1370" i="13"/>
  <c r="AL1370" i="13"/>
  <c r="AK1370" i="13"/>
  <c r="AJ1370" i="13"/>
  <c r="AN1369" i="13"/>
  <c r="AL1369" i="13"/>
  <c r="AK1369" i="13"/>
  <c r="AJ1369" i="13"/>
  <c r="AN1368" i="13"/>
  <c r="AL1368" i="13"/>
  <c r="AK1368" i="13"/>
  <c r="AJ1368" i="13"/>
  <c r="AN1367" i="13"/>
  <c r="AL1367" i="13"/>
  <c r="AK1367" i="13"/>
  <c r="AJ1367" i="13"/>
  <c r="AN1366" i="13"/>
  <c r="AL1366" i="13"/>
  <c r="AK1366" i="13"/>
  <c r="AJ1366" i="13"/>
  <c r="AN1365" i="13"/>
  <c r="AL1365" i="13"/>
  <c r="AK1365" i="13"/>
  <c r="AJ1365" i="13"/>
  <c r="AN1364" i="13"/>
  <c r="AL1364" i="13"/>
  <c r="AK1364" i="13"/>
  <c r="AJ1364" i="13"/>
  <c r="AN1363" i="13"/>
  <c r="AL1363" i="13"/>
  <c r="AK1363" i="13"/>
  <c r="AJ1363" i="13"/>
  <c r="AN1362" i="13"/>
  <c r="AL1362" i="13"/>
  <c r="AK1362" i="13"/>
  <c r="AJ1362" i="13"/>
  <c r="AN1361" i="13"/>
  <c r="AL1361" i="13"/>
  <c r="AK1361" i="13"/>
  <c r="AJ1361" i="13"/>
  <c r="AN1360" i="13"/>
  <c r="AL1360" i="13"/>
  <c r="AK1360" i="13"/>
  <c r="AJ1360" i="13"/>
  <c r="AN1359" i="13"/>
  <c r="AL1359" i="13"/>
  <c r="AK1359" i="13"/>
  <c r="AJ1359" i="13"/>
  <c r="AN1358" i="13"/>
  <c r="AL1358" i="13"/>
  <c r="AK1358" i="13"/>
  <c r="AJ1358" i="13"/>
  <c r="AN1357" i="13"/>
  <c r="AL1357" i="13"/>
  <c r="AK1357" i="13"/>
  <c r="AJ1357" i="13"/>
  <c r="AN1356" i="13"/>
  <c r="AL1356" i="13"/>
  <c r="AK1356" i="13"/>
  <c r="AJ1356" i="13"/>
  <c r="AN1355" i="13"/>
  <c r="AL1355" i="13"/>
  <c r="AK1355" i="13"/>
  <c r="AJ1355" i="13"/>
  <c r="AN1354" i="13"/>
  <c r="AL1354" i="13"/>
  <c r="AK1354" i="13"/>
  <c r="AJ1354" i="13"/>
  <c r="AN1353" i="13"/>
  <c r="AL1353" i="13"/>
  <c r="AK1353" i="13"/>
  <c r="AJ1353" i="13"/>
  <c r="AN1352" i="13"/>
  <c r="AL1352" i="13"/>
  <c r="AK1352" i="13"/>
  <c r="AJ1352" i="13"/>
  <c r="AN1351" i="13"/>
  <c r="AL1351" i="13"/>
  <c r="AK1351" i="13"/>
  <c r="AJ1351" i="13"/>
  <c r="AN1350" i="13"/>
  <c r="AL1350" i="13"/>
  <c r="AK1350" i="13"/>
  <c r="AJ1350" i="13"/>
  <c r="AN1349" i="13"/>
  <c r="AL1349" i="13"/>
  <c r="AK1349" i="13"/>
  <c r="AJ1349" i="13"/>
  <c r="AN1348" i="13"/>
  <c r="AL1348" i="13"/>
  <c r="AK1348" i="13"/>
  <c r="AJ1348" i="13"/>
  <c r="AN1347" i="13"/>
  <c r="AL1347" i="13"/>
  <c r="AK1347" i="13"/>
  <c r="AJ1347" i="13"/>
  <c r="AN1346" i="13"/>
  <c r="AL1346" i="13"/>
  <c r="AK1346" i="13"/>
  <c r="AJ1346" i="13"/>
  <c r="AN1345" i="13"/>
  <c r="AL1345" i="13"/>
  <c r="AK1345" i="13"/>
  <c r="AJ1345" i="13"/>
  <c r="AN1344" i="13"/>
  <c r="AL1344" i="13"/>
  <c r="AK1344" i="13"/>
  <c r="AJ1344" i="13"/>
  <c r="AN1343" i="13"/>
  <c r="AL1343" i="13"/>
  <c r="AK1343" i="13"/>
  <c r="AJ1343" i="13"/>
  <c r="AN1342" i="13"/>
  <c r="AL1342" i="13"/>
  <c r="AK1342" i="13"/>
  <c r="AJ1342" i="13"/>
  <c r="AN1341" i="13"/>
  <c r="AL1341" i="13"/>
  <c r="AK1341" i="13"/>
  <c r="AJ1341" i="13"/>
  <c r="AN1340" i="13"/>
  <c r="AL1340" i="13"/>
  <c r="AK1340" i="13"/>
  <c r="AJ1340" i="13"/>
  <c r="AN1339" i="13"/>
  <c r="AL1339" i="13"/>
  <c r="AK1339" i="13"/>
  <c r="AJ1339" i="13"/>
  <c r="AN1338" i="13"/>
  <c r="AL1338" i="13"/>
  <c r="AK1338" i="13"/>
  <c r="AJ1338" i="13"/>
  <c r="AN1337" i="13"/>
  <c r="AL1337" i="13"/>
  <c r="AK1337" i="13"/>
  <c r="AJ1337" i="13"/>
  <c r="AN1336" i="13"/>
  <c r="AL1336" i="13"/>
  <c r="AK1336" i="13"/>
  <c r="AJ1336" i="13"/>
  <c r="AN1335" i="13"/>
  <c r="AL1335" i="13"/>
  <c r="AK1335" i="13"/>
  <c r="AJ1335" i="13"/>
  <c r="AN1334" i="13"/>
  <c r="AL1334" i="13"/>
  <c r="AK1334" i="13"/>
  <c r="AJ1334" i="13"/>
  <c r="AN1333" i="13"/>
  <c r="AL1333" i="13"/>
  <c r="AK1333" i="13"/>
  <c r="AJ1333" i="13"/>
  <c r="AN1332" i="13"/>
  <c r="AL1332" i="13"/>
  <c r="AK1332" i="13"/>
  <c r="AJ1332" i="13"/>
  <c r="AN1331" i="13"/>
  <c r="AL1331" i="13"/>
  <c r="AK1331" i="13"/>
  <c r="AJ1331" i="13"/>
  <c r="AN1330" i="13"/>
  <c r="AL1330" i="13"/>
  <c r="AK1330" i="13"/>
  <c r="AJ1330" i="13"/>
  <c r="AN1329" i="13"/>
  <c r="AL1329" i="13"/>
  <c r="AK1329" i="13"/>
  <c r="AJ1329" i="13"/>
  <c r="AN1328" i="13"/>
  <c r="AL1328" i="13"/>
  <c r="AK1328" i="13"/>
  <c r="AJ1328" i="13"/>
  <c r="AN1327" i="13"/>
  <c r="AL1327" i="13"/>
  <c r="AK1327" i="13"/>
  <c r="AJ1327" i="13"/>
  <c r="AN1326" i="13"/>
  <c r="AL1326" i="13"/>
  <c r="AK1326" i="13"/>
  <c r="AJ1326" i="13"/>
  <c r="AN1325" i="13"/>
  <c r="AL1325" i="13"/>
  <c r="AK1325" i="13"/>
  <c r="AJ1325" i="13"/>
  <c r="AN1324" i="13"/>
  <c r="AL1324" i="13"/>
  <c r="AK1324" i="13"/>
  <c r="AJ1324" i="13"/>
  <c r="AN1323" i="13"/>
  <c r="AL1323" i="13"/>
  <c r="AK1323" i="13"/>
  <c r="AJ1323" i="13"/>
  <c r="AN1322" i="13"/>
  <c r="AL1322" i="13"/>
  <c r="AK1322" i="13"/>
  <c r="AJ1322" i="13"/>
  <c r="AN1321" i="13"/>
  <c r="AL1321" i="13"/>
  <c r="AK1321" i="13"/>
  <c r="AJ1321" i="13"/>
  <c r="AN1320" i="13"/>
  <c r="AL1320" i="13"/>
  <c r="AK1320" i="13"/>
  <c r="AJ1320" i="13"/>
  <c r="AN1319" i="13"/>
  <c r="AL1319" i="13"/>
  <c r="AK1319" i="13"/>
  <c r="AJ1319" i="13"/>
  <c r="AN1318" i="13"/>
  <c r="AL1318" i="13"/>
  <c r="AK1318" i="13"/>
  <c r="AJ1318" i="13"/>
  <c r="AN1317" i="13"/>
  <c r="AL1317" i="13"/>
  <c r="AK1317" i="13"/>
  <c r="AJ1317" i="13"/>
  <c r="AN1316" i="13"/>
  <c r="AL1316" i="13"/>
  <c r="AK1316" i="13"/>
  <c r="AJ1316" i="13"/>
  <c r="AN1315" i="13"/>
  <c r="AL1315" i="13"/>
  <c r="AK1315" i="13"/>
  <c r="AJ1315" i="13"/>
  <c r="AN1314" i="13"/>
  <c r="AL1314" i="13"/>
  <c r="AK1314" i="13"/>
  <c r="AJ1314" i="13"/>
  <c r="AN1313" i="13"/>
  <c r="AL1313" i="13"/>
  <c r="AK1313" i="13"/>
  <c r="AJ1313" i="13"/>
  <c r="AN1312" i="13"/>
  <c r="AL1312" i="13"/>
  <c r="AK1312" i="13"/>
  <c r="AJ1312" i="13"/>
  <c r="AN1311" i="13"/>
  <c r="AL1311" i="13"/>
  <c r="AK1311" i="13"/>
  <c r="AJ1311" i="13"/>
  <c r="AN1310" i="13"/>
  <c r="AL1310" i="13"/>
  <c r="AK1310" i="13"/>
  <c r="AJ1310" i="13"/>
  <c r="AN1309" i="13"/>
  <c r="AL1309" i="13"/>
  <c r="AK1309" i="13"/>
  <c r="AJ1309" i="13"/>
  <c r="AN1308" i="13"/>
  <c r="AL1308" i="13"/>
  <c r="AK1308" i="13"/>
  <c r="AJ1308" i="13"/>
  <c r="AN1307" i="13"/>
  <c r="AL1307" i="13"/>
  <c r="AK1307" i="13"/>
  <c r="AJ1307" i="13"/>
  <c r="AN1306" i="13"/>
  <c r="AL1306" i="13"/>
  <c r="AK1306" i="13"/>
  <c r="AJ1306" i="13"/>
  <c r="AN1305" i="13"/>
  <c r="AL1305" i="13"/>
  <c r="AK1305" i="13"/>
  <c r="AJ1305" i="13"/>
  <c r="AN1304" i="13"/>
  <c r="AL1304" i="13"/>
  <c r="AK1304" i="13"/>
  <c r="AJ1304" i="13"/>
  <c r="AN1303" i="13"/>
  <c r="AL1303" i="13"/>
  <c r="AK1303" i="13"/>
  <c r="AJ1303" i="13"/>
  <c r="AN1302" i="13"/>
  <c r="AL1302" i="13"/>
  <c r="AK1302" i="13"/>
  <c r="AJ1302" i="13"/>
  <c r="AN1301" i="13"/>
  <c r="AL1301" i="13"/>
  <c r="AK1301" i="13"/>
  <c r="AJ1301" i="13"/>
  <c r="AN1300" i="13"/>
  <c r="AL1300" i="13"/>
  <c r="AK1300" i="13"/>
  <c r="AJ1300" i="13"/>
  <c r="AN1299" i="13"/>
  <c r="AL1299" i="13"/>
  <c r="AK1299" i="13"/>
  <c r="AJ1299" i="13"/>
  <c r="AN1298" i="13"/>
  <c r="AL1298" i="13"/>
  <c r="AK1298" i="13"/>
  <c r="AJ1298" i="13"/>
  <c r="AN1297" i="13"/>
  <c r="AL1297" i="13"/>
  <c r="AK1297" i="13"/>
  <c r="AJ1297" i="13"/>
  <c r="AN1296" i="13"/>
  <c r="AL1296" i="13"/>
  <c r="AK1296" i="13"/>
  <c r="AJ1296" i="13"/>
  <c r="AN1295" i="13"/>
  <c r="AL1295" i="13"/>
  <c r="AK1295" i="13"/>
  <c r="AJ1295" i="13"/>
  <c r="AN1294" i="13"/>
  <c r="AL1294" i="13"/>
  <c r="AK1294" i="13"/>
  <c r="AJ1294" i="13"/>
  <c r="AN1293" i="13"/>
  <c r="AL1293" i="13"/>
  <c r="AK1293" i="13"/>
  <c r="AJ1293" i="13"/>
  <c r="AN1292" i="13"/>
  <c r="AL1292" i="13"/>
  <c r="AK1292" i="13"/>
  <c r="AJ1292" i="13"/>
  <c r="AN1291" i="13"/>
  <c r="AL1291" i="13"/>
  <c r="AK1291" i="13"/>
  <c r="AJ1291" i="13"/>
  <c r="AN1290" i="13"/>
  <c r="AL1290" i="13"/>
  <c r="AK1290" i="13"/>
  <c r="AJ1290" i="13"/>
  <c r="AN1289" i="13"/>
  <c r="AL1289" i="13"/>
  <c r="AK1289" i="13"/>
  <c r="AJ1289" i="13"/>
  <c r="AN1288" i="13"/>
  <c r="AL1288" i="13"/>
  <c r="AK1288" i="13"/>
  <c r="AJ1288" i="13"/>
  <c r="AN1287" i="13"/>
  <c r="AL1287" i="13"/>
  <c r="AK1287" i="13"/>
  <c r="AJ1287" i="13"/>
  <c r="AN1286" i="13"/>
  <c r="AL1286" i="13"/>
  <c r="AK1286" i="13"/>
  <c r="AJ1286" i="13"/>
  <c r="AN1285" i="13"/>
  <c r="AL1285" i="13"/>
  <c r="AK1285" i="13"/>
  <c r="AJ1285" i="13"/>
  <c r="AN1284" i="13"/>
  <c r="AL1284" i="13"/>
  <c r="AK1284" i="13"/>
  <c r="AJ1284" i="13"/>
  <c r="AN1283" i="13"/>
  <c r="AL1283" i="13"/>
  <c r="AK1283" i="13"/>
  <c r="AJ1283" i="13"/>
  <c r="AN1282" i="13"/>
  <c r="AL1282" i="13"/>
  <c r="AK1282" i="13"/>
  <c r="AJ1282" i="13"/>
  <c r="AN1281" i="13"/>
  <c r="AL1281" i="13"/>
  <c r="AK1281" i="13"/>
  <c r="AJ1281" i="13"/>
  <c r="AN1280" i="13"/>
  <c r="AL1280" i="13"/>
  <c r="AK1280" i="13"/>
  <c r="AJ1280" i="13"/>
  <c r="AN1279" i="13"/>
  <c r="AL1279" i="13"/>
  <c r="AK1279" i="13"/>
  <c r="AJ1279" i="13"/>
  <c r="AN1278" i="13"/>
  <c r="AL1278" i="13"/>
  <c r="AK1278" i="13"/>
  <c r="AJ1278" i="13"/>
  <c r="AN1277" i="13"/>
  <c r="AL1277" i="13"/>
  <c r="AK1277" i="13"/>
  <c r="AJ1277" i="13"/>
  <c r="AN1276" i="13"/>
  <c r="AL1276" i="13"/>
  <c r="AK1276" i="13"/>
  <c r="AJ1276" i="13"/>
  <c r="AN1275" i="13"/>
  <c r="AL1275" i="13"/>
  <c r="AK1275" i="13"/>
  <c r="AJ1275" i="13"/>
  <c r="AN1274" i="13"/>
  <c r="AL1274" i="13"/>
  <c r="AK1274" i="13"/>
  <c r="AJ1274" i="13"/>
  <c r="AN1273" i="13"/>
  <c r="AL1273" i="13"/>
  <c r="AK1273" i="13"/>
  <c r="AJ1273" i="13"/>
  <c r="AN1272" i="13"/>
  <c r="AL1272" i="13"/>
  <c r="AK1272" i="13"/>
  <c r="AJ1272" i="13"/>
  <c r="AN1271" i="13"/>
  <c r="AL1271" i="13"/>
  <c r="AK1271" i="13"/>
  <c r="AJ1271" i="13"/>
  <c r="AN1270" i="13"/>
  <c r="AL1270" i="13"/>
  <c r="AK1270" i="13"/>
  <c r="AJ1270" i="13"/>
  <c r="AN1269" i="13"/>
  <c r="AL1269" i="13"/>
  <c r="AK1269" i="13"/>
  <c r="AJ1269" i="13"/>
  <c r="AN1268" i="13"/>
  <c r="AL1268" i="13"/>
  <c r="AK1268" i="13"/>
  <c r="AJ1268" i="13"/>
  <c r="AN1267" i="13"/>
  <c r="AL1267" i="13"/>
  <c r="AK1267" i="13"/>
  <c r="AJ1267" i="13"/>
  <c r="AN1266" i="13"/>
  <c r="AL1266" i="13"/>
  <c r="AK1266" i="13"/>
  <c r="AJ1266" i="13"/>
  <c r="AN1265" i="13"/>
  <c r="AL1265" i="13"/>
  <c r="AK1265" i="13"/>
  <c r="AJ1265" i="13"/>
  <c r="AN1264" i="13"/>
  <c r="AL1264" i="13"/>
  <c r="AK1264" i="13"/>
  <c r="AJ1264" i="13"/>
  <c r="AN1263" i="13"/>
  <c r="AL1263" i="13"/>
  <c r="AK1263" i="13"/>
  <c r="AJ1263" i="13"/>
  <c r="AN1262" i="13"/>
  <c r="AL1262" i="13"/>
  <c r="AK1262" i="13"/>
  <c r="AJ1262" i="13"/>
  <c r="AN1261" i="13"/>
  <c r="AL1261" i="13"/>
  <c r="AK1261" i="13"/>
  <c r="AJ1261" i="13"/>
  <c r="AN1260" i="13"/>
  <c r="AL1260" i="13"/>
  <c r="AK1260" i="13"/>
  <c r="AJ1260" i="13"/>
  <c r="AN1259" i="13"/>
  <c r="AL1259" i="13"/>
  <c r="AK1259" i="13"/>
  <c r="AJ1259" i="13"/>
  <c r="AN1258" i="13"/>
  <c r="AL1258" i="13"/>
  <c r="AK1258" i="13"/>
  <c r="AJ1258" i="13"/>
  <c r="AN1257" i="13"/>
  <c r="AL1257" i="13"/>
  <c r="AK1257" i="13"/>
  <c r="AJ1257" i="13"/>
  <c r="AN1256" i="13"/>
  <c r="AL1256" i="13"/>
  <c r="AK1256" i="13"/>
  <c r="AJ1256" i="13"/>
  <c r="AN1255" i="13"/>
  <c r="AL1255" i="13"/>
  <c r="AK1255" i="13"/>
  <c r="AJ1255" i="13"/>
  <c r="AN1254" i="13"/>
  <c r="AL1254" i="13"/>
  <c r="AK1254" i="13"/>
  <c r="AJ1254" i="13"/>
  <c r="AN1253" i="13"/>
  <c r="AL1253" i="13"/>
  <c r="AK1253" i="13"/>
  <c r="AJ1253" i="13"/>
  <c r="AN1252" i="13"/>
  <c r="AL1252" i="13"/>
  <c r="AK1252" i="13"/>
  <c r="AJ1252" i="13"/>
  <c r="AN1251" i="13"/>
  <c r="AL1251" i="13"/>
  <c r="AK1251" i="13"/>
  <c r="AJ1251" i="13"/>
  <c r="AN1250" i="13"/>
  <c r="AL1250" i="13"/>
  <c r="AK1250" i="13"/>
  <c r="AJ1250" i="13"/>
  <c r="AN1249" i="13"/>
  <c r="AL1249" i="13"/>
  <c r="AK1249" i="13"/>
  <c r="AJ1249" i="13"/>
  <c r="AN1248" i="13"/>
  <c r="AL1248" i="13"/>
  <c r="AK1248" i="13"/>
  <c r="AJ1248" i="13"/>
  <c r="AN1247" i="13"/>
  <c r="AL1247" i="13"/>
  <c r="AK1247" i="13"/>
  <c r="AJ1247" i="13"/>
  <c r="AN1246" i="13"/>
  <c r="AL1246" i="13"/>
  <c r="AK1246" i="13"/>
  <c r="AJ1246" i="13"/>
  <c r="AN1245" i="13"/>
  <c r="AL1245" i="13"/>
  <c r="AK1245" i="13"/>
  <c r="AJ1245" i="13"/>
  <c r="AN1244" i="13"/>
  <c r="AL1244" i="13"/>
  <c r="AK1244" i="13"/>
  <c r="AJ1244" i="13"/>
  <c r="AN1243" i="13"/>
  <c r="AL1243" i="13"/>
  <c r="AK1243" i="13"/>
  <c r="AJ1243" i="13"/>
  <c r="AN1242" i="13"/>
  <c r="AL1242" i="13"/>
  <c r="AK1242" i="13"/>
  <c r="AJ1242" i="13"/>
  <c r="AN1241" i="13"/>
  <c r="AL1241" i="13"/>
  <c r="AK1241" i="13"/>
  <c r="AJ1241" i="13"/>
  <c r="AN1240" i="13"/>
  <c r="AL1240" i="13"/>
  <c r="AK1240" i="13"/>
  <c r="AJ1240" i="13"/>
  <c r="AN1239" i="13"/>
  <c r="AL1239" i="13"/>
  <c r="AK1239" i="13"/>
  <c r="AJ1239" i="13"/>
  <c r="AN1238" i="13"/>
  <c r="AL1238" i="13"/>
  <c r="AK1238" i="13"/>
  <c r="AJ1238" i="13"/>
  <c r="AN1237" i="13"/>
  <c r="AL1237" i="13"/>
  <c r="AK1237" i="13"/>
  <c r="AJ1237" i="13"/>
  <c r="AN1236" i="13"/>
  <c r="AL1236" i="13"/>
  <c r="AK1236" i="13"/>
  <c r="AJ1236" i="13"/>
  <c r="AN1235" i="13"/>
  <c r="AL1235" i="13"/>
  <c r="AK1235" i="13"/>
  <c r="AJ1235" i="13"/>
  <c r="AN1234" i="13"/>
  <c r="AL1234" i="13"/>
  <c r="AK1234" i="13"/>
  <c r="AJ1234" i="13"/>
  <c r="AN1233" i="13"/>
  <c r="AL1233" i="13"/>
  <c r="AK1233" i="13"/>
  <c r="AJ1233" i="13"/>
  <c r="AN1232" i="13"/>
  <c r="AL1232" i="13"/>
  <c r="AK1232" i="13"/>
  <c r="AJ1232" i="13"/>
  <c r="AN1231" i="13"/>
  <c r="AL1231" i="13"/>
  <c r="AK1231" i="13"/>
  <c r="AJ1231" i="13"/>
  <c r="AN1230" i="13"/>
  <c r="AL1230" i="13"/>
  <c r="AK1230" i="13"/>
  <c r="AJ1230" i="13"/>
  <c r="AN1229" i="13"/>
  <c r="AL1229" i="13"/>
  <c r="AK1229" i="13"/>
  <c r="AJ1229" i="13"/>
  <c r="AN1228" i="13"/>
  <c r="AL1228" i="13"/>
  <c r="AK1228" i="13"/>
  <c r="AJ1228" i="13"/>
  <c r="AN1227" i="13"/>
  <c r="AL1227" i="13"/>
  <c r="AK1227" i="13"/>
  <c r="AJ1227" i="13"/>
  <c r="AN1226" i="13"/>
  <c r="AL1226" i="13"/>
  <c r="AK1226" i="13"/>
  <c r="AJ1226" i="13"/>
  <c r="AN1225" i="13"/>
  <c r="AL1225" i="13"/>
  <c r="AK1225" i="13"/>
  <c r="AJ1225" i="13"/>
  <c r="AN1224" i="13"/>
  <c r="AL1224" i="13"/>
  <c r="AK1224" i="13"/>
  <c r="AJ1224" i="13"/>
  <c r="AN1223" i="13"/>
  <c r="AL1223" i="13"/>
  <c r="AK1223" i="13"/>
  <c r="AJ1223" i="13"/>
  <c r="AN1222" i="13"/>
  <c r="AL1222" i="13"/>
  <c r="AK1222" i="13"/>
  <c r="AJ1222" i="13"/>
  <c r="AN1221" i="13"/>
  <c r="AL1221" i="13"/>
  <c r="AK1221" i="13"/>
  <c r="AJ1221" i="13"/>
  <c r="AN1220" i="13"/>
  <c r="AL1220" i="13"/>
  <c r="AK1220" i="13"/>
  <c r="AJ1220" i="13"/>
  <c r="AN1219" i="13"/>
  <c r="AL1219" i="13"/>
  <c r="AK1219" i="13"/>
  <c r="AJ1219" i="13"/>
  <c r="AN1218" i="13"/>
  <c r="AL1218" i="13"/>
  <c r="AK1218" i="13"/>
  <c r="AJ1218" i="13"/>
  <c r="AN1217" i="13"/>
  <c r="AL1217" i="13"/>
  <c r="AK1217" i="13"/>
  <c r="AJ1217" i="13"/>
  <c r="AN1216" i="13"/>
  <c r="AL1216" i="13"/>
  <c r="AK1216" i="13"/>
  <c r="AJ1216" i="13"/>
  <c r="AN1215" i="13"/>
  <c r="AL1215" i="13"/>
  <c r="AK1215" i="13"/>
  <c r="AJ1215" i="13"/>
  <c r="AN1214" i="13"/>
  <c r="AL1214" i="13"/>
  <c r="AK1214" i="13"/>
  <c r="AJ1214" i="13"/>
  <c r="AN1213" i="13"/>
  <c r="AL1213" i="13"/>
  <c r="AK1213" i="13"/>
  <c r="AJ1213" i="13"/>
  <c r="AN1212" i="13"/>
  <c r="AL1212" i="13"/>
  <c r="AK1212" i="13"/>
  <c r="AJ1212" i="13"/>
  <c r="AN1211" i="13"/>
  <c r="AL1211" i="13"/>
  <c r="AK1211" i="13"/>
  <c r="AJ1211" i="13"/>
  <c r="AN1210" i="13"/>
  <c r="AL1210" i="13"/>
  <c r="AK1210" i="13"/>
  <c r="AJ1210" i="13"/>
  <c r="AN1209" i="13"/>
  <c r="AL1209" i="13"/>
  <c r="AK1209" i="13"/>
  <c r="AJ1209" i="13"/>
  <c r="AN1208" i="13"/>
  <c r="AL1208" i="13"/>
  <c r="AK1208" i="13"/>
  <c r="AJ1208" i="13"/>
  <c r="AN1207" i="13"/>
  <c r="AL1207" i="13"/>
  <c r="AK1207" i="13"/>
  <c r="AJ1207" i="13"/>
  <c r="AN1206" i="13"/>
  <c r="AL1206" i="13"/>
  <c r="AK1206" i="13"/>
  <c r="AJ1206" i="13"/>
  <c r="AN1205" i="13"/>
  <c r="AL1205" i="13"/>
  <c r="AK1205" i="13"/>
  <c r="AJ1205" i="13"/>
  <c r="AN1204" i="13"/>
  <c r="AL1204" i="13"/>
  <c r="AK1204" i="13"/>
  <c r="AJ1204" i="13"/>
  <c r="AN1203" i="13"/>
  <c r="AL1203" i="13"/>
  <c r="AK1203" i="13"/>
  <c r="AJ1203" i="13"/>
  <c r="AN1202" i="13"/>
  <c r="AL1202" i="13"/>
  <c r="AK1202" i="13"/>
  <c r="AJ1202" i="13"/>
  <c r="AN1201" i="13"/>
  <c r="AL1201" i="13"/>
  <c r="AK1201" i="13"/>
  <c r="AJ1201" i="13"/>
  <c r="AN1200" i="13"/>
  <c r="AL1200" i="13"/>
  <c r="AK1200" i="13"/>
  <c r="AJ1200" i="13"/>
  <c r="AN1199" i="13"/>
  <c r="AL1199" i="13"/>
  <c r="AK1199" i="13"/>
  <c r="AJ1199" i="13"/>
  <c r="AN1198" i="13"/>
  <c r="AL1198" i="13"/>
  <c r="AK1198" i="13"/>
  <c r="AJ1198" i="13"/>
  <c r="AN1197" i="13"/>
  <c r="AL1197" i="13"/>
  <c r="AK1197" i="13"/>
  <c r="AJ1197" i="13"/>
  <c r="AN1196" i="13"/>
  <c r="AL1196" i="13"/>
  <c r="AK1196" i="13"/>
  <c r="AJ1196" i="13"/>
  <c r="AN1195" i="13"/>
  <c r="AL1195" i="13"/>
  <c r="AK1195" i="13"/>
  <c r="AJ1195" i="13"/>
  <c r="AN1194" i="13"/>
  <c r="AL1194" i="13"/>
  <c r="AK1194" i="13"/>
  <c r="AJ1194" i="13"/>
  <c r="AN1193" i="13"/>
  <c r="AL1193" i="13"/>
  <c r="AK1193" i="13"/>
  <c r="AJ1193" i="13"/>
  <c r="AN1192" i="13"/>
  <c r="AL1192" i="13"/>
  <c r="AK1192" i="13"/>
  <c r="AJ1192" i="13"/>
  <c r="AN1191" i="13"/>
  <c r="AL1191" i="13"/>
  <c r="AK1191" i="13"/>
  <c r="AJ1191" i="13"/>
  <c r="AN1190" i="13"/>
  <c r="AL1190" i="13"/>
  <c r="AK1190" i="13"/>
  <c r="AJ1190" i="13"/>
  <c r="AN1189" i="13"/>
  <c r="AL1189" i="13"/>
  <c r="AK1189" i="13"/>
  <c r="AJ1189" i="13"/>
  <c r="AN1188" i="13"/>
  <c r="AL1188" i="13"/>
  <c r="AK1188" i="13"/>
  <c r="AJ1188" i="13"/>
  <c r="AN1187" i="13"/>
  <c r="AL1187" i="13"/>
  <c r="AK1187" i="13"/>
  <c r="AJ1187" i="13"/>
  <c r="AN1186" i="13"/>
  <c r="AL1186" i="13"/>
  <c r="AK1186" i="13"/>
  <c r="AJ1186" i="13"/>
  <c r="AN1185" i="13"/>
  <c r="AL1185" i="13"/>
  <c r="AK1185" i="13"/>
  <c r="AJ1185" i="13"/>
  <c r="AN1184" i="13"/>
  <c r="AL1184" i="13"/>
  <c r="AK1184" i="13"/>
  <c r="AJ1184" i="13"/>
  <c r="AN1183" i="13"/>
  <c r="AL1183" i="13"/>
  <c r="AK1183" i="13"/>
  <c r="AJ1183" i="13"/>
  <c r="AN1182" i="13"/>
  <c r="AL1182" i="13"/>
  <c r="AK1182" i="13"/>
  <c r="AJ1182" i="13"/>
  <c r="AN1181" i="13"/>
  <c r="AL1181" i="13"/>
  <c r="AK1181" i="13"/>
  <c r="AJ1181" i="13"/>
  <c r="AN1180" i="13"/>
  <c r="AL1180" i="13"/>
  <c r="AK1180" i="13"/>
  <c r="AJ1180" i="13"/>
  <c r="AN1179" i="13"/>
  <c r="AL1179" i="13"/>
  <c r="AK1179" i="13"/>
  <c r="AJ1179" i="13"/>
  <c r="AN1178" i="13"/>
  <c r="AL1178" i="13"/>
  <c r="AK1178" i="13"/>
  <c r="AJ1178" i="13"/>
  <c r="AN1177" i="13"/>
  <c r="AL1177" i="13"/>
  <c r="AK1177" i="13"/>
  <c r="AJ1177" i="13"/>
  <c r="AN1176" i="13"/>
  <c r="AL1176" i="13"/>
  <c r="AK1176" i="13"/>
  <c r="AJ1176" i="13"/>
  <c r="AN1175" i="13"/>
  <c r="AL1175" i="13"/>
  <c r="AK1175" i="13"/>
  <c r="AJ1175" i="13"/>
  <c r="AN1174" i="13"/>
  <c r="AL1174" i="13"/>
  <c r="AK1174" i="13"/>
  <c r="AJ1174" i="13"/>
  <c r="AN1173" i="13"/>
  <c r="AL1173" i="13"/>
  <c r="AK1173" i="13"/>
  <c r="AJ1173" i="13"/>
  <c r="AN1172" i="13"/>
  <c r="AL1172" i="13"/>
  <c r="AK1172" i="13"/>
  <c r="AJ1172" i="13"/>
  <c r="AN1171" i="13"/>
  <c r="AL1171" i="13"/>
  <c r="AK1171" i="13"/>
  <c r="AJ1171" i="13"/>
  <c r="AN1170" i="13"/>
  <c r="AL1170" i="13"/>
  <c r="AK1170" i="13"/>
  <c r="AJ1170" i="13"/>
  <c r="AN1169" i="13"/>
  <c r="AL1169" i="13"/>
  <c r="AK1169" i="13"/>
  <c r="AJ1169" i="13"/>
  <c r="AN1168" i="13"/>
  <c r="AL1168" i="13"/>
  <c r="AK1168" i="13"/>
  <c r="AJ1168" i="13"/>
  <c r="AN1167" i="13"/>
  <c r="AL1167" i="13"/>
  <c r="AK1167" i="13"/>
  <c r="AJ1167" i="13"/>
  <c r="AN1166" i="13"/>
  <c r="AL1166" i="13"/>
  <c r="AK1166" i="13"/>
  <c r="AJ1166" i="13"/>
  <c r="AN1165" i="13"/>
  <c r="AL1165" i="13"/>
  <c r="AK1165" i="13"/>
  <c r="AJ1165" i="13"/>
  <c r="AN1164" i="13"/>
  <c r="AL1164" i="13"/>
  <c r="AK1164" i="13"/>
  <c r="AJ1164" i="13"/>
  <c r="AN1163" i="13"/>
  <c r="AL1163" i="13"/>
  <c r="AK1163" i="13"/>
  <c r="AJ1163" i="13"/>
  <c r="AN1162" i="13"/>
  <c r="AL1162" i="13"/>
  <c r="AK1162" i="13"/>
  <c r="AJ1162" i="13"/>
  <c r="AN1161" i="13"/>
  <c r="AL1161" i="13"/>
  <c r="AK1161" i="13"/>
  <c r="AJ1161" i="13"/>
  <c r="AN1160" i="13"/>
  <c r="AL1160" i="13"/>
  <c r="AK1160" i="13"/>
  <c r="AJ1160" i="13"/>
  <c r="AN1159" i="13"/>
  <c r="AL1159" i="13"/>
  <c r="AK1159" i="13"/>
  <c r="AJ1159" i="13"/>
  <c r="AN1158" i="13"/>
  <c r="AL1158" i="13"/>
  <c r="AK1158" i="13"/>
  <c r="AJ1158" i="13"/>
  <c r="AN1157" i="13"/>
  <c r="AL1157" i="13"/>
  <c r="AK1157" i="13"/>
  <c r="AJ1157" i="13"/>
  <c r="AN1156" i="13"/>
  <c r="AL1156" i="13"/>
  <c r="AK1156" i="13"/>
  <c r="AJ1156" i="13"/>
  <c r="AN1155" i="13"/>
  <c r="AL1155" i="13"/>
  <c r="AK1155" i="13"/>
  <c r="AJ1155" i="13"/>
  <c r="AN1154" i="13"/>
  <c r="AL1154" i="13"/>
  <c r="AK1154" i="13"/>
  <c r="AJ1154" i="13"/>
  <c r="AN1153" i="13"/>
  <c r="AL1153" i="13"/>
  <c r="AK1153" i="13"/>
  <c r="AJ1153" i="13"/>
  <c r="AN1152" i="13"/>
  <c r="AL1152" i="13"/>
  <c r="AK1152" i="13"/>
  <c r="AJ1152" i="13"/>
  <c r="AN1151" i="13"/>
  <c r="AL1151" i="13"/>
  <c r="AK1151" i="13"/>
  <c r="AJ1151" i="13"/>
  <c r="AN1150" i="13"/>
  <c r="AL1150" i="13"/>
  <c r="AK1150" i="13"/>
  <c r="AJ1150" i="13"/>
  <c r="AN1149" i="13"/>
  <c r="AL1149" i="13"/>
  <c r="AK1149" i="13"/>
  <c r="AJ1149" i="13"/>
  <c r="AN1148" i="13"/>
  <c r="AL1148" i="13"/>
  <c r="AK1148" i="13"/>
  <c r="AJ1148" i="13"/>
  <c r="AN1147" i="13"/>
  <c r="AL1147" i="13"/>
  <c r="AK1147" i="13"/>
  <c r="AJ1147" i="13"/>
  <c r="AN1146" i="13"/>
  <c r="AL1146" i="13"/>
  <c r="AK1146" i="13"/>
  <c r="AJ1146" i="13"/>
  <c r="AN1145" i="13"/>
  <c r="AL1145" i="13"/>
  <c r="AK1145" i="13"/>
  <c r="AJ1145" i="13"/>
  <c r="AN1144" i="13"/>
  <c r="AL1144" i="13"/>
  <c r="AK1144" i="13"/>
  <c r="AJ1144" i="13"/>
  <c r="AN1143" i="13"/>
  <c r="AL1143" i="13"/>
  <c r="AK1143" i="13"/>
  <c r="AJ1143" i="13"/>
  <c r="AN1142" i="13"/>
  <c r="AL1142" i="13"/>
  <c r="AK1142" i="13"/>
  <c r="AJ1142" i="13"/>
  <c r="AN1141" i="13"/>
  <c r="AL1141" i="13"/>
  <c r="AK1141" i="13"/>
  <c r="AJ1141" i="13"/>
  <c r="AN1140" i="13"/>
  <c r="AL1140" i="13"/>
  <c r="AK1140" i="13"/>
  <c r="AJ1140" i="13"/>
  <c r="AN1139" i="13"/>
  <c r="AL1139" i="13"/>
  <c r="AK1139" i="13"/>
  <c r="AJ1139" i="13"/>
  <c r="AN1138" i="13"/>
  <c r="AL1138" i="13"/>
  <c r="AK1138" i="13"/>
  <c r="AJ1138" i="13"/>
  <c r="AN1137" i="13"/>
  <c r="AL1137" i="13"/>
  <c r="AK1137" i="13"/>
  <c r="AJ1137" i="13"/>
  <c r="AN1136" i="13"/>
  <c r="AL1136" i="13"/>
  <c r="AK1136" i="13"/>
  <c r="AJ1136" i="13"/>
  <c r="AN1135" i="13"/>
  <c r="AL1135" i="13"/>
  <c r="AK1135" i="13"/>
  <c r="AJ1135" i="13"/>
  <c r="AN1134" i="13"/>
  <c r="AL1134" i="13"/>
  <c r="AK1134" i="13"/>
  <c r="AJ1134" i="13"/>
  <c r="AN1133" i="13"/>
  <c r="AL1133" i="13"/>
  <c r="AK1133" i="13"/>
  <c r="AJ1133" i="13"/>
  <c r="AN1132" i="13"/>
  <c r="AL1132" i="13"/>
  <c r="AK1132" i="13"/>
  <c r="AJ1132" i="13"/>
  <c r="AN1131" i="13"/>
  <c r="AL1131" i="13"/>
  <c r="AK1131" i="13"/>
  <c r="AJ1131" i="13"/>
  <c r="AN1130" i="13"/>
  <c r="AL1130" i="13"/>
  <c r="AK1130" i="13"/>
  <c r="AJ1130" i="13"/>
  <c r="AN1129" i="13"/>
  <c r="AL1129" i="13"/>
  <c r="AK1129" i="13"/>
  <c r="AJ1129" i="13"/>
  <c r="AN1128" i="13"/>
  <c r="AL1128" i="13"/>
  <c r="AK1128" i="13"/>
  <c r="AJ1128" i="13"/>
  <c r="AN1127" i="13"/>
  <c r="AL1127" i="13"/>
  <c r="AK1127" i="13"/>
  <c r="AJ1127" i="13"/>
  <c r="AN1126" i="13"/>
  <c r="AL1126" i="13"/>
  <c r="AK1126" i="13"/>
  <c r="AJ1126" i="13"/>
  <c r="AN1125" i="13"/>
  <c r="AL1125" i="13"/>
  <c r="AK1125" i="13"/>
  <c r="AJ1125" i="13"/>
  <c r="AN1124" i="13"/>
  <c r="AL1124" i="13"/>
  <c r="AK1124" i="13"/>
  <c r="AJ1124" i="13"/>
  <c r="AN1123" i="13"/>
  <c r="AL1123" i="13"/>
  <c r="AK1123" i="13"/>
  <c r="AJ1123" i="13"/>
  <c r="AN1122" i="13"/>
  <c r="AL1122" i="13"/>
  <c r="AK1122" i="13"/>
  <c r="AJ1122" i="13"/>
  <c r="AN1121" i="13"/>
  <c r="AL1121" i="13"/>
  <c r="AK1121" i="13"/>
  <c r="AJ1121" i="13"/>
  <c r="AN1120" i="13"/>
  <c r="AL1120" i="13"/>
  <c r="AK1120" i="13"/>
  <c r="AJ1120" i="13"/>
  <c r="AN1119" i="13"/>
  <c r="AL1119" i="13"/>
  <c r="AK1119" i="13"/>
  <c r="AJ1119" i="13"/>
  <c r="AN1118" i="13"/>
  <c r="AL1118" i="13"/>
  <c r="AK1118" i="13"/>
  <c r="AJ1118" i="13"/>
  <c r="AN1117" i="13"/>
  <c r="AL1117" i="13"/>
  <c r="AK1117" i="13"/>
  <c r="AJ1117" i="13"/>
  <c r="AN1116" i="13"/>
  <c r="AL1116" i="13"/>
  <c r="AK1116" i="13"/>
  <c r="AJ1116" i="13"/>
  <c r="AN1115" i="13"/>
  <c r="AL1115" i="13"/>
  <c r="AK1115" i="13"/>
  <c r="AJ1115" i="13"/>
  <c r="AN1114" i="13"/>
  <c r="AL1114" i="13"/>
  <c r="AK1114" i="13"/>
  <c r="AJ1114" i="13"/>
  <c r="AN1113" i="13"/>
  <c r="AL1113" i="13"/>
  <c r="AK1113" i="13"/>
  <c r="AJ1113" i="13"/>
  <c r="AN1112" i="13"/>
  <c r="AL1112" i="13"/>
  <c r="AK1112" i="13"/>
  <c r="AJ1112" i="13"/>
  <c r="AN1111" i="13"/>
  <c r="AL1111" i="13"/>
  <c r="AK1111" i="13"/>
  <c r="AJ1111" i="13"/>
  <c r="AN1110" i="13"/>
  <c r="AL1110" i="13"/>
  <c r="AK1110" i="13"/>
  <c r="AJ1110" i="13"/>
  <c r="AN1109" i="13"/>
  <c r="AL1109" i="13"/>
  <c r="AK1109" i="13"/>
  <c r="AJ1109" i="13"/>
  <c r="AN1108" i="13"/>
  <c r="AL1108" i="13"/>
  <c r="AK1108" i="13"/>
  <c r="AJ1108" i="13"/>
  <c r="AN1107" i="13"/>
  <c r="AL1107" i="13"/>
  <c r="AK1107" i="13"/>
  <c r="AJ1107" i="13"/>
  <c r="AN1106" i="13"/>
  <c r="AL1106" i="13"/>
  <c r="AK1106" i="13"/>
  <c r="AJ1106" i="13"/>
  <c r="AN1105" i="13"/>
  <c r="AL1105" i="13"/>
  <c r="AK1105" i="13"/>
  <c r="AJ1105" i="13"/>
  <c r="AN1104" i="13"/>
  <c r="AL1104" i="13"/>
  <c r="AK1104" i="13"/>
  <c r="AJ1104" i="13"/>
  <c r="AN1103" i="13"/>
  <c r="AL1103" i="13"/>
  <c r="AK1103" i="13"/>
  <c r="AJ1103" i="13"/>
  <c r="AN1102" i="13"/>
  <c r="AL1102" i="13"/>
  <c r="AK1102" i="13"/>
  <c r="AJ1102" i="13"/>
  <c r="AN1101" i="13"/>
  <c r="AL1101" i="13"/>
  <c r="AK1101" i="13"/>
  <c r="AJ1101" i="13"/>
  <c r="AN1100" i="13"/>
  <c r="AL1100" i="13"/>
  <c r="AK1100" i="13"/>
  <c r="AJ1100" i="13"/>
  <c r="AN1099" i="13"/>
  <c r="AL1099" i="13"/>
  <c r="AK1099" i="13"/>
  <c r="AJ1099" i="13"/>
  <c r="AN1098" i="13"/>
  <c r="AL1098" i="13"/>
  <c r="AK1098" i="13"/>
  <c r="AJ1098" i="13"/>
  <c r="AN1097" i="13"/>
  <c r="AL1097" i="13"/>
  <c r="AK1097" i="13"/>
  <c r="AJ1097" i="13"/>
  <c r="AN1096" i="13"/>
  <c r="AL1096" i="13"/>
  <c r="AK1096" i="13"/>
  <c r="AJ1096" i="13"/>
  <c r="AN1095" i="13"/>
  <c r="AL1095" i="13"/>
  <c r="AK1095" i="13"/>
  <c r="AJ1095" i="13"/>
  <c r="AN1094" i="13"/>
  <c r="AL1094" i="13"/>
  <c r="AK1094" i="13"/>
  <c r="AJ1094" i="13"/>
  <c r="AN1093" i="13"/>
  <c r="AL1093" i="13"/>
  <c r="AK1093" i="13"/>
  <c r="AJ1093" i="13"/>
  <c r="AN1092" i="13"/>
  <c r="AL1092" i="13"/>
  <c r="AK1092" i="13"/>
  <c r="AJ1092" i="13"/>
  <c r="AN1091" i="13"/>
  <c r="AL1091" i="13"/>
  <c r="AK1091" i="13"/>
  <c r="AJ1091" i="13"/>
  <c r="AN1090" i="13"/>
  <c r="AL1090" i="13"/>
  <c r="AK1090" i="13"/>
  <c r="AJ1090" i="13"/>
  <c r="AN1089" i="13"/>
  <c r="AL1089" i="13"/>
  <c r="AK1089" i="13"/>
  <c r="AJ1089" i="13"/>
  <c r="AN1088" i="13"/>
  <c r="AL1088" i="13"/>
  <c r="AK1088" i="13"/>
  <c r="AJ1088" i="13"/>
  <c r="AN1087" i="13"/>
  <c r="AL1087" i="13"/>
  <c r="AK1087" i="13"/>
  <c r="AJ1087" i="13"/>
  <c r="AN1086" i="13"/>
  <c r="AL1086" i="13"/>
  <c r="AK1086" i="13"/>
  <c r="AJ1086" i="13"/>
  <c r="AN1085" i="13"/>
  <c r="AL1085" i="13"/>
  <c r="AK1085" i="13"/>
  <c r="AJ1085" i="13"/>
  <c r="AN1084" i="13"/>
  <c r="AL1084" i="13"/>
  <c r="AK1084" i="13"/>
  <c r="AJ1084" i="13"/>
  <c r="AN1083" i="13"/>
  <c r="AL1083" i="13"/>
  <c r="AK1083" i="13"/>
  <c r="AJ1083" i="13"/>
  <c r="AN1082" i="13"/>
  <c r="AL1082" i="13"/>
  <c r="AK1082" i="13"/>
  <c r="AJ1082" i="13"/>
  <c r="AN1081" i="13"/>
  <c r="AL1081" i="13"/>
  <c r="AK1081" i="13"/>
  <c r="AJ1081" i="13"/>
  <c r="AN1080" i="13"/>
  <c r="AL1080" i="13"/>
  <c r="AK1080" i="13"/>
  <c r="AJ1080" i="13"/>
  <c r="AN1079" i="13"/>
  <c r="AL1079" i="13"/>
  <c r="AK1079" i="13"/>
  <c r="AJ1079" i="13"/>
  <c r="AN1078" i="13"/>
  <c r="AL1078" i="13"/>
  <c r="AK1078" i="13"/>
  <c r="AJ1078" i="13"/>
  <c r="AN1077" i="13"/>
  <c r="AL1077" i="13"/>
  <c r="AK1077" i="13"/>
  <c r="AJ1077" i="13"/>
  <c r="AN1076" i="13"/>
  <c r="AL1076" i="13"/>
  <c r="AK1076" i="13"/>
  <c r="AJ1076" i="13"/>
  <c r="AN1075" i="13"/>
  <c r="AL1075" i="13"/>
  <c r="AK1075" i="13"/>
  <c r="AJ1075" i="13"/>
  <c r="AN1074" i="13"/>
  <c r="AL1074" i="13"/>
  <c r="AK1074" i="13"/>
  <c r="AJ1074" i="13"/>
  <c r="AN1073" i="13"/>
  <c r="AL1073" i="13"/>
  <c r="AK1073" i="13"/>
  <c r="AJ1073" i="13"/>
  <c r="AN1072" i="13"/>
  <c r="AL1072" i="13"/>
  <c r="AK1072" i="13"/>
  <c r="AJ1072" i="13"/>
  <c r="AN1071" i="13"/>
  <c r="AL1071" i="13"/>
  <c r="AK1071" i="13"/>
  <c r="AJ1071" i="13"/>
  <c r="AN1070" i="13"/>
  <c r="AL1070" i="13"/>
  <c r="AK1070" i="13"/>
  <c r="AJ1070" i="13"/>
  <c r="AN1069" i="13"/>
  <c r="AL1069" i="13"/>
  <c r="AK1069" i="13"/>
  <c r="AJ1069" i="13"/>
  <c r="AN1068" i="13"/>
  <c r="AL1068" i="13"/>
  <c r="AK1068" i="13"/>
  <c r="AJ1068" i="13"/>
  <c r="AN1067" i="13"/>
  <c r="AL1067" i="13"/>
  <c r="AK1067" i="13"/>
  <c r="AJ1067" i="13"/>
  <c r="AN1066" i="13"/>
  <c r="AL1066" i="13"/>
  <c r="AK1066" i="13"/>
  <c r="AJ1066" i="13"/>
  <c r="AN1065" i="13"/>
  <c r="AL1065" i="13"/>
  <c r="AK1065" i="13"/>
  <c r="AJ1065" i="13"/>
  <c r="AN1064" i="13"/>
  <c r="AL1064" i="13"/>
  <c r="AK1064" i="13"/>
  <c r="AJ1064" i="13"/>
  <c r="AN1063" i="13"/>
  <c r="AL1063" i="13"/>
  <c r="AK1063" i="13"/>
  <c r="AJ1063" i="13"/>
  <c r="AN1062" i="13"/>
  <c r="AL1062" i="13"/>
  <c r="AK1062" i="13"/>
  <c r="AJ1062" i="13"/>
  <c r="AN1061" i="13"/>
  <c r="AL1061" i="13"/>
  <c r="AK1061" i="13"/>
  <c r="AJ1061" i="13"/>
  <c r="AN1060" i="13"/>
  <c r="AL1060" i="13"/>
  <c r="AK1060" i="13"/>
  <c r="AJ1060" i="13"/>
  <c r="AN1059" i="13"/>
  <c r="AL1059" i="13"/>
  <c r="AK1059" i="13"/>
  <c r="AJ1059" i="13"/>
  <c r="AN1058" i="13"/>
  <c r="AL1058" i="13"/>
  <c r="AK1058" i="13"/>
  <c r="AJ1058" i="13"/>
  <c r="AN1057" i="13"/>
  <c r="AL1057" i="13"/>
  <c r="AK1057" i="13"/>
  <c r="AJ1057" i="13"/>
  <c r="AN1056" i="13"/>
  <c r="AL1056" i="13"/>
  <c r="AK1056" i="13"/>
  <c r="AJ1056" i="13"/>
  <c r="AN1055" i="13"/>
  <c r="AL1055" i="13"/>
  <c r="AK1055" i="13"/>
  <c r="AJ1055" i="13"/>
  <c r="AN1054" i="13"/>
  <c r="AL1054" i="13"/>
  <c r="AK1054" i="13"/>
  <c r="AJ1054" i="13"/>
  <c r="AN1053" i="13"/>
  <c r="AL1053" i="13"/>
  <c r="AK1053" i="13"/>
  <c r="AJ1053" i="13"/>
  <c r="AN1052" i="13"/>
  <c r="AL1052" i="13"/>
  <c r="AK1052" i="13"/>
  <c r="AJ1052" i="13"/>
  <c r="AN1051" i="13"/>
  <c r="AL1051" i="13"/>
  <c r="AK1051" i="13"/>
  <c r="AJ1051" i="13"/>
  <c r="AN1050" i="13"/>
  <c r="AL1050" i="13"/>
  <c r="AK1050" i="13"/>
  <c r="AJ1050" i="13"/>
  <c r="AN1049" i="13"/>
  <c r="AL1049" i="13"/>
  <c r="AK1049" i="13"/>
  <c r="AJ1049" i="13"/>
  <c r="AN1048" i="13"/>
  <c r="AL1048" i="13"/>
  <c r="AK1048" i="13"/>
  <c r="AJ1048" i="13"/>
  <c r="AN1047" i="13"/>
  <c r="AL1047" i="13"/>
  <c r="AK1047" i="13"/>
  <c r="AJ1047" i="13"/>
  <c r="AN1046" i="13"/>
  <c r="AL1046" i="13"/>
  <c r="AK1046" i="13"/>
  <c r="AJ1046" i="13"/>
  <c r="AN1045" i="13"/>
  <c r="AL1045" i="13"/>
  <c r="AK1045" i="13"/>
  <c r="AJ1045" i="13"/>
  <c r="AN1044" i="13"/>
  <c r="AL1044" i="13"/>
  <c r="AK1044" i="13"/>
  <c r="AJ1044" i="13"/>
  <c r="AN1043" i="13"/>
  <c r="AL1043" i="13"/>
  <c r="AK1043" i="13"/>
  <c r="AJ1043" i="13"/>
  <c r="AN1042" i="13"/>
  <c r="AL1042" i="13"/>
  <c r="AK1042" i="13"/>
  <c r="AJ1042" i="13"/>
  <c r="AN1041" i="13"/>
  <c r="AL1041" i="13"/>
  <c r="AK1041" i="13"/>
  <c r="AJ1041" i="13"/>
  <c r="AN1040" i="13"/>
  <c r="AL1040" i="13"/>
  <c r="AK1040" i="13"/>
  <c r="AJ1040" i="13"/>
  <c r="AN1039" i="13"/>
  <c r="AL1039" i="13"/>
  <c r="AK1039" i="13"/>
  <c r="AJ1039" i="13"/>
  <c r="AN1038" i="13"/>
  <c r="AL1038" i="13"/>
  <c r="AK1038" i="13"/>
  <c r="AJ1038" i="13"/>
  <c r="AN1037" i="13"/>
  <c r="AL1037" i="13"/>
  <c r="AK1037" i="13"/>
  <c r="AJ1037" i="13"/>
  <c r="AN1036" i="13"/>
  <c r="AL1036" i="13"/>
  <c r="AK1036" i="13"/>
  <c r="AJ1036" i="13"/>
  <c r="AN1035" i="13"/>
  <c r="AL1035" i="13"/>
  <c r="AK1035" i="13"/>
  <c r="AJ1035" i="13"/>
  <c r="AN1034" i="13"/>
  <c r="AL1034" i="13"/>
  <c r="AK1034" i="13"/>
  <c r="AJ1034" i="13"/>
  <c r="AN1033" i="13"/>
  <c r="AL1033" i="13"/>
  <c r="AK1033" i="13"/>
  <c r="AJ1033" i="13"/>
  <c r="AN1032" i="13"/>
  <c r="AL1032" i="13"/>
  <c r="AK1032" i="13"/>
  <c r="AJ1032" i="13"/>
  <c r="AN1031" i="13"/>
  <c r="AL1031" i="13"/>
  <c r="AK1031" i="13"/>
  <c r="AJ1031" i="13"/>
  <c r="AN1030" i="13"/>
  <c r="AL1030" i="13"/>
  <c r="AK1030" i="13"/>
  <c r="AJ1030" i="13"/>
  <c r="AN1029" i="13"/>
  <c r="AL1029" i="13"/>
  <c r="AK1029" i="13"/>
  <c r="AJ1029" i="13"/>
  <c r="AN1028" i="13"/>
  <c r="AL1028" i="13"/>
  <c r="AK1028" i="13"/>
  <c r="AJ1028" i="13"/>
  <c r="AN1027" i="13"/>
  <c r="AL1027" i="13"/>
  <c r="AK1027" i="13"/>
  <c r="AJ1027" i="13"/>
  <c r="AN1026" i="13"/>
  <c r="AL1026" i="13"/>
  <c r="AK1026" i="13"/>
  <c r="AJ1026" i="13"/>
  <c r="AN1025" i="13"/>
  <c r="AL1025" i="13"/>
  <c r="AK1025" i="13"/>
  <c r="AJ1025" i="13"/>
  <c r="AN1024" i="13"/>
  <c r="AL1024" i="13"/>
  <c r="AK1024" i="13"/>
  <c r="AJ1024" i="13"/>
  <c r="AN1023" i="13"/>
  <c r="AL1023" i="13"/>
  <c r="AK1023" i="13"/>
  <c r="AJ1023" i="13"/>
  <c r="AN1022" i="13"/>
  <c r="AL1022" i="13"/>
  <c r="AK1022" i="13"/>
  <c r="AJ1022" i="13"/>
  <c r="AN1021" i="13"/>
  <c r="AL1021" i="13"/>
  <c r="AK1021" i="13"/>
  <c r="AJ1021" i="13"/>
  <c r="AN1020" i="13"/>
  <c r="AL1020" i="13"/>
  <c r="AK1020" i="13"/>
  <c r="AJ1020" i="13"/>
  <c r="AN1019" i="13"/>
  <c r="AL1019" i="13"/>
  <c r="AK1019" i="13"/>
  <c r="AJ1019" i="13"/>
  <c r="AN1018" i="13"/>
  <c r="AL1018" i="13"/>
  <c r="AK1018" i="13"/>
  <c r="AJ1018" i="13"/>
  <c r="AN1017" i="13"/>
  <c r="AL1017" i="13"/>
  <c r="AK1017" i="13"/>
  <c r="AJ1017" i="13"/>
  <c r="AN1016" i="13"/>
  <c r="AL1016" i="13"/>
  <c r="AK1016" i="13"/>
  <c r="AJ1016" i="13"/>
  <c r="AN1015" i="13"/>
  <c r="AL1015" i="13"/>
  <c r="AK1015" i="13"/>
  <c r="AJ1015" i="13"/>
  <c r="AN1014" i="13"/>
  <c r="AL1014" i="13"/>
  <c r="AK1014" i="13"/>
  <c r="AJ1014" i="13"/>
  <c r="AN1013" i="13"/>
  <c r="AL1013" i="13"/>
  <c r="AK1013" i="13"/>
  <c r="AJ1013" i="13"/>
  <c r="AN1012" i="13"/>
  <c r="AL1012" i="13"/>
  <c r="AK1012" i="13"/>
  <c r="AJ1012" i="13"/>
  <c r="AN1011" i="13"/>
  <c r="AL1011" i="13"/>
  <c r="AK1011" i="13"/>
  <c r="AJ1011" i="13"/>
  <c r="AN1010" i="13"/>
  <c r="AL1010" i="13"/>
  <c r="AK1010" i="13"/>
  <c r="AJ1010" i="13"/>
  <c r="AN1009" i="13"/>
  <c r="AL1009" i="13"/>
  <c r="AK1009" i="13"/>
  <c r="AJ1009" i="13"/>
  <c r="AN1008" i="13"/>
  <c r="AL1008" i="13"/>
  <c r="AK1008" i="13"/>
  <c r="AJ1008" i="13"/>
  <c r="AN1007" i="13"/>
  <c r="AL1007" i="13"/>
  <c r="AK1007" i="13"/>
  <c r="AJ1007" i="13"/>
  <c r="AN1006" i="13"/>
  <c r="AL1006" i="13"/>
  <c r="AK1006" i="13"/>
  <c r="AJ1006" i="13"/>
  <c r="AN1005" i="13"/>
  <c r="AL1005" i="13"/>
  <c r="AK1005" i="13"/>
  <c r="AJ1005" i="13"/>
  <c r="AN1004" i="13"/>
  <c r="AL1004" i="13"/>
  <c r="AK1004" i="13"/>
  <c r="AJ1004" i="13"/>
  <c r="AN1003" i="13"/>
  <c r="AL1003" i="13"/>
  <c r="AK1003" i="13"/>
  <c r="AJ1003" i="13"/>
  <c r="AN1002" i="13"/>
  <c r="AL1002" i="13"/>
  <c r="AK1002" i="13"/>
  <c r="AJ1002" i="13"/>
  <c r="AN1001" i="13"/>
  <c r="AL1001" i="13"/>
  <c r="AK1001" i="13"/>
  <c r="AJ1001" i="13"/>
  <c r="AN1000" i="13"/>
  <c r="AL1000" i="13"/>
  <c r="AK1000" i="13"/>
  <c r="AJ1000" i="13"/>
  <c r="AN999" i="13"/>
  <c r="AL999" i="13"/>
  <c r="AK999" i="13"/>
  <c r="AJ999" i="13"/>
  <c r="AN998" i="13"/>
  <c r="AL998" i="13"/>
  <c r="AK998" i="13"/>
  <c r="AJ998" i="13"/>
  <c r="AN997" i="13"/>
  <c r="AL997" i="13"/>
  <c r="AK997" i="13"/>
  <c r="AJ997" i="13"/>
  <c r="AN996" i="13"/>
  <c r="AL996" i="13"/>
  <c r="AK996" i="13"/>
  <c r="AJ996" i="13"/>
  <c r="AN995" i="13"/>
  <c r="AL995" i="13"/>
  <c r="AK995" i="13"/>
  <c r="AJ995" i="13"/>
  <c r="AN994" i="13"/>
  <c r="AL994" i="13"/>
  <c r="AK994" i="13"/>
  <c r="AJ994" i="13"/>
  <c r="AN993" i="13"/>
  <c r="AL993" i="13"/>
  <c r="AK993" i="13"/>
  <c r="AJ993" i="13"/>
  <c r="AN992" i="13"/>
  <c r="AL992" i="13"/>
  <c r="AK992" i="13"/>
  <c r="AJ992" i="13"/>
  <c r="AN991" i="13"/>
  <c r="AL991" i="13"/>
  <c r="AK991" i="13"/>
  <c r="AJ991" i="13"/>
  <c r="AN990" i="13"/>
  <c r="AL990" i="13"/>
  <c r="AK990" i="13"/>
  <c r="AJ990" i="13"/>
  <c r="AN989" i="13"/>
  <c r="AL989" i="13"/>
  <c r="AK989" i="13"/>
  <c r="AJ989" i="13"/>
  <c r="AN988" i="13"/>
  <c r="AL988" i="13"/>
  <c r="AK988" i="13"/>
  <c r="AJ988" i="13"/>
  <c r="AN987" i="13"/>
  <c r="AL987" i="13"/>
  <c r="AK987" i="13"/>
  <c r="AJ987" i="13"/>
  <c r="AN986" i="13"/>
  <c r="AL986" i="13"/>
  <c r="AK986" i="13"/>
  <c r="AJ986" i="13"/>
  <c r="AN985" i="13"/>
  <c r="AL985" i="13"/>
  <c r="AK985" i="13"/>
  <c r="AJ985" i="13"/>
  <c r="AN984" i="13"/>
  <c r="AL984" i="13"/>
  <c r="AK984" i="13"/>
  <c r="AJ984" i="13"/>
  <c r="AN983" i="13"/>
  <c r="AL983" i="13"/>
  <c r="AK983" i="13"/>
  <c r="AJ983" i="13"/>
  <c r="AN982" i="13"/>
  <c r="AL982" i="13"/>
  <c r="AK982" i="13"/>
  <c r="AJ982" i="13"/>
  <c r="AN981" i="13"/>
  <c r="AL981" i="13"/>
  <c r="AK981" i="13"/>
  <c r="AJ981" i="13"/>
  <c r="AN980" i="13"/>
  <c r="AL980" i="13"/>
  <c r="AK980" i="13"/>
  <c r="AJ980" i="13"/>
  <c r="AN979" i="13"/>
  <c r="AL979" i="13"/>
  <c r="AK979" i="13"/>
  <c r="AJ979" i="13"/>
  <c r="AN978" i="13"/>
  <c r="AL978" i="13"/>
  <c r="AK978" i="13"/>
  <c r="AJ978" i="13"/>
  <c r="AN977" i="13"/>
  <c r="AL977" i="13"/>
  <c r="AK977" i="13"/>
  <c r="AJ977" i="13"/>
  <c r="AN976" i="13"/>
  <c r="AL976" i="13"/>
  <c r="AK976" i="13"/>
  <c r="AJ976" i="13"/>
  <c r="AN975" i="13"/>
  <c r="AL975" i="13"/>
  <c r="AK975" i="13"/>
  <c r="AJ975" i="13"/>
  <c r="AN974" i="13"/>
  <c r="AL974" i="13"/>
  <c r="AK974" i="13"/>
  <c r="AJ974" i="13"/>
  <c r="AN973" i="13"/>
  <c r="AL973" i="13"/>
  <c r="AK973" i="13"/>
  <c r="AJ973" i="13"/>
  <c r="AN972" i="13"/>
  <c r="AL972" i="13"/>
  <c r="AK972" i="13"/>
  <c r="AJ972" i="13"/>
  <c r="AN971" i="13"/>
  <c r="AL971" i="13"/>
  <c r="AK971" i="13"/>
  <c r="AJ971" i="13"/>
  <c r="AN970" i="13"/>
  <c r="AL970" i="13"/>
  <c r="AK970" i="13"/>
  <c r="AJ970" i="13"/>
  <c r="AN969" i="13"/>
  <c r="AL969" i="13"/>
  <c r="AK969" i="13"/>
  <c r="AJ969" i="13"/>
  <c r="AN968" i="13"/>
  <c r="AL968" i="13"/>
  <c r="AK968" i="13"/>
  <c r="AJ968" i="13"/>
  <c r="AN967" i="13"/>
  <c r="AL967" i="13"/>
  <c r="AK967" i="13"/>
  <c r="AJ967" i="13"/>
  <c r="AN966" i="13"/>
  <c r="AL966" i="13"/>
  <c r="AK966" i="13"/>
  <c r="AJ966" i="13"/>
  <c r="AN965" i="13"/>
  <c r="AL965" i="13"/>
  <c r="AK965" i="13"/>
  <c r="AJ965" i="13"/>
  <c r="AN964" i="13"/>
  <c r="AL964" i="13"/>
  <c r="AK964" i="13"/>
  <c r="AJ964" i="13"/>
  <c r="AN963" i="13"/>
  <c r="AL963" i="13"/>
  <c r="AK963" i="13"/>
  <c r="AJ963" i="13"/>
  <c r="AN962" i="13"/>
  <c r="AL962" i="13"/>
  <c r="AK962" i="13"/>
  <c r="AJ962" i="13"/>
  <c r="AN961" i="13"/>
  <c r="AL961" i="13"/>
  <c r="AK961" i="13"/>
  <c r="AJ961" i="13"/>
  <c r="AN960" i="13"/>
  <c r="AL960" i="13"/>
  <c r="AK960" i="13"/>
  <c r="AJ960" i="13"/>
  <c r="AN959" i="13"/>
  <c r="AL959" i="13"/>
  <c r="AK959" i="13"/>
  <c r="AJ959" i="13"/>
  <c r="AN958" i="13"/>
  <c r="AL958" i="13"/>
  <c r="AK958" i="13"/>
  <c r="AJ958" i="13"/>
  <c r="AN957" i="13"/>
  <c r="AL957" i="13"/>
  <c r="AK957" i="13"/>
  <c r="AJ957" i="13"/>
  <c r="AN956" i="13"/>
  <c r="AL956" i="13"/>
  <c r="AK956" i="13"/>
  <c r="AJ956" i="13"/>
  <c r="AN955" i="13"/>
  <c r="AL955" i="13"/>
  <c r="AK955" i="13"/>
  <c r="AJ955" i="13"/>
  <c r="AN954" i="13"/>
  <c r="AL954" i="13"/>
  <c r="AK954" i="13"/>
  <c r="AJ954" i="13"/>
  <c r="AN953" i="13"/>
  <c r="AL953" i="13"/>
  <c r="AK953" i="13"/>
  <c r="AJ953" i="13"/>
  <c r="AN952" i="13"/>
  <c r="AL952" i="13"/>
  <c r="AK952" i="13"/>
  <c r="AJ952" i="13"/>
  <c r="AN951" i="13"/>
  <c r="AL951" i="13"/>
  <c r="AK951" i="13"/>
  <c r="AJ951" i="13"/>
  <c r="AN950" i="13"/>
  <c r="AL950" i="13"/>
  <c r="AK950" i="13"/>
  <c r="AJ950" i="13"/>
  <c r="AN949" i="13"/>
  <c r="AL949" i="13"/>
  <c r="AK949" i="13"/>
  <c r="AJ949" i="13"/>
  <c r="AN948" i="13"/>
  <c r="AL948" i="13"/>
  <c r="AK948" i="13"/>
  <c r="AJ948" i="13"/>
  <c r="AN947" i="13"/>
  <c r="AL947" i="13"/>
  <c r="AK947" i="13"/>
  <c r="AJ947" i="13"/>
  <c r="AN946" i="13"/>
  <c r="AL946" i="13"/>
  <c r="AK946" i="13"/>
  <c r="AJ946" i="13"/>
  <c r="AN945" i="13"/>
  <c r="AL945" i="13"/>
  <c r="AK945" i="13"/>
  <c r="AJ945" i="13"/>
  <c r="AN944" i="13"/>
  <c r="AL944" i="13"/>
  <c r="AK944" i="13"/>
  <c r="AJ944" i="13"/>
  <c r="AN943" i="13"/>
  <c r="AL943" i="13"/>
  <c r="AK943" i="13"/>
  <c r="AJ943" i="13"/>
  <c r="AN942" i="13"/>
  <c r="AL942" i="13"/>
  <c r="AK942" i="13"/>
  <c r="AJ942" i="13"/>
  <c r="AN941" i="13"/>
  <c r="AL941" i="13"/>
  <c r="AK941" i="13"/>
  <c r="AJ941" i="13"/>
  <c r="AN940" i="13"/>
  <c r="AL940" i="13"/>
  <c r="AK940" i="13"/>
  <c r="AJ940" i="13"/>
  <c r="AN939" i="13"/>
  <c r="AL939" i="13"/>
  <c r="AK939" i="13"/>
  <c r="AJ939" i="13"/>
  <c r="AN938" i="13"/>
  <c r="AL938" i="13"/>
  <c r="AK938" i="13"/>
  <c r="AJ938" i="13"/>
  <c r="AN937" i="13"/>
  <c r="AL937" i="13"/>
  <c r="AK937" i="13"/>
  <c r="AJ937" i="13"/>
  <c r="AN936" i="13"/>
  <c r="AL936" i="13"/>
  <c r="AK936" i="13"/>
  <c r="AJ936" i="13"/>
  <c r="AN935" i="13"/>
  <c r="AL935" i="13"/>
  <c r="AK935" i="13"/>
  <c r="AJ935" i="13"/>
  <c r="AN934" i="13"/>
  <c r="AL934" i="13"/>
  <c r="AK934" i="13"/>
  <c r="AJ934" i="13"/>
  <c r="AN933" i="13"/>
  <c r="AL933" i="13"/>
  <c r="AK933" i="13"/>
  <c r="AJ933" i="13"/>
  <c r="AN932" i="13"/>
  <c r="AL932" i="13"/>
  <c r="AK932" i="13"/>
  <c r="AJ932" i="13"/>
  <c r="AN931" i="13"/>
  <c r="AL931" i="13"/>
  <c r="AK931" i="13"/>
  <c r="AJ931" i="13"/>
  <c r="AN930" i="13"/>
  <c r="AL930" i="13"/>
  <c r="AK930" i="13"/>
  <c r="AJ930" i="13"/>
  <c r="AN929" i="13"/>
  <c r="AL929" i="13"/>
  <c r="AK929" i="13"/>
  <c r="AJ929" i="13"/>
  <c r="AN928" i="13"/>
  <c r="AL928" i="13"/>
  <c r="AK928" i="13"/>
  <c r="AJ928" i="13"/>
  <c r="AN927" i="13"/>
  <c r="AL927" i="13"/>
  <c r="AK927" i="13"/>
  <c r="AJ927" i="13"/>
  <c r="AN926" i="13"/>
  <c r="AL926" i="13"/>
  <c r="AK926" i="13"/>
  <c r="AJ926" i="13"/>
  <c r="AN925" i="13"/>
  <c r="AL925" i="13"/>
  <c r="AK925" i="13"/>
  <c r="AJ925" i="13"/>
  <c r="AN924" i="13"/>
  <c r="AL924" i="13"/>
  <c r="AK924" i="13"/>
  <c r="AJ924" i="13"/>
  <c r="AN923" i="13"/>
  <c r="AL923" i="13"/>
  <c r="AK923" i="13"/>
  <c r="AJ923" i="13"/>
  <c r="AN922" i="13"/>
  <c r="AL922" i="13"/>
  <c r="AK922" i="13"/>
  <c r="AJ922" i="13"/>
  <c r="AN921" i="13"/>
  <c r="AL921" i="13"/>
  <c r="AK921" i="13"/>
  <c r="AJ921" i="13"/>
  <c r="AN920" i="13"/>
  <c r="AL920" i="13"/>
  <c r="AK920" i="13"/>
  <c r="AJ920" i="13"/>
  <c r="AN919" i="13"/>
  <c r="AL919" i="13"/>
  <c r="AK919" i="13"/>
  <c r="AJ919" i="13"/>
  <c r="AN918" i="13"/>
  <c r="AL918" i="13"/>
  <c r="AK918" i="13"/>
  <c r="AJ918" i="13"/>
  <c r="AN917" i="13"/>
  <c r="AL917" i="13"/>
  <c r="AK917" i="13"/>
  <c r="AJ917" i="13"/>
  <c r="AN916" i="13"/>
  <c r="AL916" i="13"/>
  <c r="AK916" i="13"/>
  <c r="AJ916" i="13"/>
  <c r="AN915" i="13"/>
  <c r="AL915" i="13"/>
  <c r="AK915" i="13"/>
  <c r="AJ915" i="13"/>
  <c r="AN914" i="13"/>
  <c r="AL914" i="13"/>
  <c r="AK914" i="13"/>
  <c r="AJ914" i="13"/>
  <c r="AN913" i="13"/>
  <c r="AL913" i="13"/>
  <c r="AK913" i="13"/>
  <c r="AJ913" i="13"/>
  <c r="AN912" i="13"/>
  <c r="AL912" i="13"/>
  <c r="AK912" i="13"/>
  <c r="AJ912" i="13"/>
  <c r="AN911" i="13"/>
  <c r="AL911" i="13"/>
  <c r="AK911" i="13"/>
  <c r="AJ911" i="13"/>
  <c r="AN910" i="13"/>
  <c r="AL910" i="13"/>
  <c r="AK910" i="13"/>
  <c r="AJ910" i="13"/>
  <c r="AN909" i="13"/>
  <c r="AL909" i="13"/>
  <c r="AK909" i="13"/>
  <c r="AJ909" i="13"/>
  <c r="AN908" i="13"/>
  <c r="AL908" i="13"/>
  <c r="AK908" i="13"/>
  <c r="AJ908" i="13"/>
  <c r="AN907" i="13"/>
  <c r="AL907" i="13"/>
  <c r="AK907" i="13"/>
  <c r="AJ907" i="13"/>
  <c r="AN906" i="13"/>
  <c r="AL906" i="13"/>
  <c r="AK906" i="13"/>
  <c r="AJ906" i="13"/>
  <c r="AN905" i="13"/>
  <c r="AL905" i="13"/>
  <c r="AK905" i="13"/>
  <c r="AJ905" i="13"/>
  <c r="AN904" i="13"/>
  <c r="AL904" i="13"/>
  <c r="AK904" i="13"/>
  <c r="AJ904" i="13"/>
  <c r="AN903" i="13"/>
  <c r="AL903" i="13"/>
  <c r="AK903" i="13"/>
  <c r="AJ903" i="13"/>
  <c r="AN902" i="13"/>
  <c r="AL902" i="13"/>
  <c r="AK902" i="13"/>
  <c r="AJ902" i="13"/>
  <c r="AN901" i="13"/>
  <c r="AL901" i="13"/>
  <c r="AK901" i="13"/>
  <c r="AJ901" i="13"/>
  <c r="AN900" i="13"/>
  <c r="AL900" i="13"/>
  <c r="AK900" i="13"/>
  <c r="AJ900" i="13"/>
  <c r="AN899" i="13"/>
  <c r="AL899" i="13"/>
  <c r="AK899" i="13"/>
  <c r="AJ899" i="13"/>
  <c r="AN898" i="13"/>
  <c r="AL898" i="13"/>
  <c r="AK898" i="13"/>
  <c r="AJ898" i="13"/>
  <c r="AN897" i="13"/>
  <c r="AL897" i="13"/>
  <c r="AK897" i="13"/>
  <c r="AJ897" i="13"/>
  <c r="AN896" i="13"/>
  <c r="AL896" i="13"/>
  <c r="AK896" i="13"/>
  <c r="AJ896" i="13"/>
  <c r="AN895" i="13"/>
  <c r="AL895" i="13"/>
  <c r="AK895" i="13"/>
  <c r="AJ895" i="13"/>
  <c r="AN894" i="13"/>
  <c r="AL894" i="13"/>
  <c r="AK894" i="13"/>
  <c r="AJ894" i="13"/>
  <c r="AN893" i="13"/>
  <c r="AL893" i="13"/>
  <c r="AK893" i="13"/>
  <c r="AJ893" i="13"/>
  <c r="AN892" i="13"/>
  <c r="AL892" i="13"/>
  <c r="AK892" i="13"/>
  <c r="AJ892" i="13"/>
  <c r="AN891" i="13"/>
  <c r="AL891" i="13"/>
  <c r="AK891" i="13"/>
  <c r="AJ891" i="13"/>
  <c r="AN890" i="13"/>
  <c r="AL890" i="13"/>
  <c r="AK890" i="13"/>
  <c r="AJ890" i="13"/>
  <c r="AN889" i="13"/>
  <c r="AL889" i="13"/>
  <c r="AK889" i="13"/>
  <c r="AJ889" i="13"/>
  <c r="AN888" i="13"/>
  <c r="AL888" i="13"/>
  <c r="AK888" i="13"/>
  <c r="AJ888" i="13"/>
  <c r="AN887" i="13"/>
  <c r="AL887" i="13"/>
  <c r="AK887" i="13"/>
  <c r="AJ887" i="13"/>
  <c r="AN886" i="13"/>
  <c r="AL886" i="13"/>
  <c r="AK886" i="13"/>
  <c r="AJ886" i="13"/>
  <c r="AN885" i="13"/>
  <c r="AL885" i="13"/>
  <c r="AK885" i="13"/>
  <c r="AJ885" i="13"/>
  <c r="AN884" i="13"/>
  <c r="AL884" i="13"/>
  <c r="AK884" i="13"/>
  <c r="AJ884" i="13"/>
  <c r="AN883" i="13"/>
  <c r="AL883" i="13"/>
  <c r="AK883" i="13"/>
  <c r="AJ883" i="13"/>
  <c r="AN882" i="13"/>
  <c r="AL882" i="13"/>
  <c r="AK882" i="13"/>
  <c r="AJ882" i="13"/>
  <c r="AN881" i="13"/>
  <c r="AL881" i="13"/>
  <c r="AK881" i="13"/>
  <c r="AJ881" i="13"/>
  <c r="AN880" i="13"/>
  <c r="AL880" i="13"/>
  <c r="AK880" i="13"/>
  <c r="AJ880" i="13"/>
  <c r="AN879" i="13"/>
  <c r="AL879" i="13"/>
  <c r="AK879" i="13"/>
  <c r="AJ879" i="13"/>
  <c r="AN878" i="13"/>
  <c r="AL878" i="13"/>
  <c r="AK878" i="13"/>
  <c r="AJ878" i="13"/>
  <c r="AN877" i="13"/>
  <c r="AL877" i="13"/>
  <c r="AK877" i="13"/>
  <c r="AJ877" i="13"/>
  <c r="AN876" i="13"/>
  <c r="AL876" i="13"/>
  <c r="AK876" i="13"/>
  <c r="AJ876" i="13"/>
  <c r="AN875" i="13"/>
  <c r="AL875" i="13"/>
  <c r="AK875" i="13"/>
  <c r="AJ875" i="13"/>
  <c r="AN874" i="13"/>
  <c r="AL874" i="13"/>
  <c r="AK874" i="13"/>
  <c r="AJ874" i="13"/>
  <c r="AN873" i="13"/>
  <c r="AL873" i="13"/>
  <c r="AK873" i="13"/>
  <c r="AJ873" i="13"/>
  <c r="AN872" i="13"/>
  <c r="AL872" i="13"/>
  <c r="AK872" i="13"/>
  <c r="AJ872" i="13"/>
  <c r="AN871" i="13"/>
  <c r="AL871" i="13"/>
  <c r="AK871" i="13"/>
  <c r="AJ871" i="13"/>
  <c r="AN870" i="13"/>
  <c r="AL870" i="13"/>
  <c r="AK870" i="13"/>
  <c r="AJ870" i="13"/>
  <c r="AN869" i="13"/>
  <c r="AL869" i="13"/>
  <c r="AK869" i="13"/>
  <c r="AJ869" i="13"/>
  <c r="AN868" i="13"/>
  <c r="AL868" i="13"/>
  <c r="AK868" i="13"/>
  <c r="AJ868" i="13"/>
  <c r="AN867" i="13"/>
  <c r="AL867" i="13"/>
  <c r="AK867" i="13"/>
  <c r="AJ867" i="13"/>
  <c r="AN866" i="13"/>
  <c r="AL866" i="13"/>
  <c r="AK866" i="13"/>
  <c r="AJ866" i="13"/>
  <c r="AN865" i="13"/>
  <c r="AL865" i="13"/>
  <c r="AK865" i="13"/>
  <c r="AJ865" i="13"/>
  <c r="AN864" i="13"/>
  <c r="AL864" i="13"/>
  <c r="AK864" i="13"/>
  <c r="AJ864" i="13"/>
  <c r="AN863" i="13"/>
  <c r="AL863" i="13"/>
  <c r="AK863" i="13"/>
  <c r="AJ863" i="13"/>
  <c r="AN862" i="13"/>
  <c r="AL862" i="13"/>
  <c r="AK862" i="13"/>
  <c r="AJ862" i="13"/>
  <c r="AN861" i="13"/>
  <c r="AL861" i="13"/>
  <c r="AK861" i="13"/>
  <c r="AJ861" i="13"/>
  <c r="AN860" i="13"/>
  <c r="AL860" i="13"/>
  <c r="AK860" i="13"/>
  <c r="AJ860" i="13"/>
  <c r="AN859" i="13"/>
  <c r="AL859" i="13"/>
  <c r="AK859" i="13"/>
  <c r="AJ859" i="13"/>
  <c r="AN858" i="13"/>
  <c r="AL858" i="13"/>
  <c r="AK858" i="13"/>
  <c r="AJ858" i="13"/>
  <c r="AN857" i="13"/>
  <c r="AL857" i="13"/>
  <c r="AK857" i="13"/>
  <c r="AJ857" i="13"/>
  <c r="AN856" i="13"/>
  <c r="AL856" i="13"/>
  <c r="AK856" i="13"/>
  <c r="AJ856" i="13"/>
  <c r="AN855" i="13"/>
  <c r="AL855" i="13"/>
  <c r="AK855" i="13"/>
  <c r="AJ855" i="13"/>
  <c r="AN854" i="13"/>
  <c r="AL854" i="13"/>
  <c r="AK854" i="13"/>
  <c r="AJ854" i="13"/>
  <c r="AN853" i="13"/>
  <c r="AL853" i="13"/>
  <c r="AK853" i="13"/>
  <c r="AJ853" i="13"/>
  <c r="AN852" i="13"/>
  <c r="AL852" i="13"/>
  <c r="AK852" i="13"/>
  <c r="AJ852" i="13"/>
  <c r="AN851" i="13"/>
  <c r="AL851" i="13"/>
  <c r="AK851" i="13"/>
  <c r="AJ851" i="13"/>
  <c r="AN850" i="13"/>
  <c r="AL850" i="13"/>
  <c r="AK850" i="13"/>
  <c r="AJ850" i="13"/>
  <c r="AN849" i="13"/>
  <c r="AL849" i="13"/>
  <c r="AK849" i="13"/>
  <c r="AJ849" i="13"/>
  <c r="AN848" i="13"/>
  <c r="AL848" i="13"/>
  <c r="AK848" i="13"/>
  <c r="AJ848" i="13"/>
  <c r="AN847" i="13"/>
  <c r="AL847" i="13"/>
  <c r="AK847" i="13"/>
  <c r="AJ847" i="13"/>
  <c r="AN846" i="13"/>
  <c r="AL846" i="13"/>
  <c r="AK846" i="13"/>
  <c r="AJ846" i="13"/>
  <c r="AN845" i="13"/>
  <c r="AL845" i="13"/>
  <c r="AK845" i="13"/>
  <c r="AJ845" i="13"/>
  <c r="AN844" i="13"/>
  <c r="AL844" i="13"/>
  <c r="AK844" i="13"/>
  <c r="AJ844" i="13"/>
  <c r="AN843" i="13"/>
  <c r="AL843" i="13"/>
  <c r="AK843" i="13"/>
  <c r="AJ843" i="13"/>
  <c r="AN842" i="13"/>
  <c r="AL842" i="13"/>
  <c r="AK842" i="13"/>
  <c r="AJ842" i="13"/>
  <c r="AN841" i="13"/>
  <c r="AL841" i="13"/>
  <c r="AK841" i="13"/>
  <c r="AJ841" i="13"/>
  <c r="AN840" i="13"/>
  <c r="AL840" i="13"/>
  <c r="AK840" i="13"/>
  <c r="AJ840" i="13"/>
  <c r="AN839" i="13"/>
  <c r="AL839" i="13"/>
  <c r="AK839" i="13"/>
  <c r="AJ839" i="13"/>
  <c r="AN838" i="13"/>
  <c r="AL838" i="13"/>
  <c r="AK838" i="13"/>
  <c r="AJ838" i="13"/>
  <c r="AN837" i="13"/>
  <c r="AL837" i="13"/>
  <c r="AK837" i="13"/>
  <c r="AJ837" i="13"/>
  <c r="AN836" i="13"/>
  <c r="AL836" i="13"/>
  <c r="AK836" i="13"/>
  <c r="AJ836" i="13"/>
  <c r="AN835" i="13"/>
  <c r="AL835" i="13"/>
  <c r="AK835" i="13"/>
  <c r="AJ835" i="13"/>
  <c r="AN834" i="13"/>
  <c r="AL834" i="13"/>
  <c r="AK834" i="13"/>
  <c r="AJ834" i="13"/>
  <c r="AN833" i="13"/>
  <c r="AL833" i="13"/>
  <c r="AK833" i="13"/>
  <c r="AJ833" i="13"/>
  <c r="AN832" i="13"/>
  <c r="AL832" i="13"/>
  <c r="AK832" i="13"/>
  <c r="AJ832" i="13"/>
  <c r="AN831" i="13"/>
  <c r="AL831" i="13"/>
  <c r="AK831" i="13"/>
  <c r="AJ831" i="13"/>
  <c r="AN830" i="13"/>
  <c r="AL830" i="13"/>
  <c r="AK830" i="13"/>
  <c r="AJ830" i="13"/>
  <c r="AN829" i="13"/>
  <c r="AL829" i="13"/>
  <c r="AK829" i="13"/>
  <c r="AJ829" i="13"/>
  <c r="AN828" i="13"/>
  <c r="AL828" i="13"/>
  <c r="AK828" i="13"/>
  <c r="AJ828" i="13"/>
  <c r="AN827" i="13"/>
  <c r="AL827" i="13"/>
  <c r="AK827" i="13"/>
  <c r="AJ827" i="13"/>
  <c r="AN826" i="13"/>
  <c r="AL826" i="13"/>
  <c r="AK826" i="13"/>
  <c r="AJ826" i="13"/>
  <c r="AN825" i="13"/>
  <c r="AL825" i="13"/>
  <c r="AK825" i="13"/>
  <c r="AJ825" i="13"/>
  <c r="AN824" i="13"/>
  <c r="AL824" i="13"/>
  <c r="AK824" i="13"/>
  <c r="AJ824" i="13"/>
  <c r="AN823" i="13"/>
  <c r="AL823" i="13"/>
  <c r="AK823" i="13"/>
  <c r="AJ823" i="13"/>
  <c r="AN822" i="13"/>
  <c r="AL822" i="13"/>
  <c r="AK822" i="13"/>
  <c r="AJ822" i="13"/>
  <c r="AN821" i="13"/>
  <c r="AL821" i="13"/>
  <c r="AK821" i="13"/>
  <c r="AJ821" i="13"/>
  <c r="AN820" i="13"/>
  <c r="AL820" i="13"/>
  <c r="AK820" i="13"/>
  <c r="AJ820" i="13"/>
  <c r="AN819" i="13"/>
  <c r="AL819" i="13"/>
  <c r="AK819" i="13"/>
  <c r="AJ819" i="13"/>
  <c r="AN818" i="13"/>
  <c r="AL818" i="13"/>
  <c r="AK818" i="13"/>
  <c r="AJ818" i="13"/>
  <c r="AN817" i="13"/>
  <c r="AL817" i="13"/>
  <c r="AK817" i="13"/>
  <c r="AJ817" i="13"/>
  <c r="AN816" i="13"/>
  <c r="AL816" i="13"/>
  <c r="AK816" i="13"/>
  <c r="AJ816" i="13"/>
  <c r="AN815" i="13"/>
  <c r="AL815" i="13"/>
  <c r="AK815" i="13"/>
  <c r="AJ815" i="13"/>
  <c r="AN814" i="13"/>
  <c r="AL814" i="13"/>
  <c r="AK814" i="13"/>
  <c r="AJ814" i="13"/>
  <c r="AN813" i="13"/>
  <c r="AL813" i="13"/>
  <c r="AK813" i="13"/>
  <c r="AJ813" i="13"/>
  <c r="AN812" i="13"/>
  <c r="AL812" i="13"/>
  <c r="AK812" i="13"/>
  <c r="AJ812" i="13"/>
  <c r="AN811" i="13"/>
  <c r="AL811" i="13"/>
  <c r="AK811" i="13"/>
  <c r="AJ811" i="13"/>
  <c r="AN810" i="13"/>
  <c r="AL810" i="13"/>
  <c r="AK810" i="13"/>
  <c r="AJ810" i="13"/>
  <c r="AN809" i="13"/>
  <c r="AL809" i="13"/>
  <c r="AK809" i="13"/>
  <c r="AJ809" i="13"/>
  <c r="AN808" i="13"/>
  <c r="AL808" i="13"/>
  <c r="AK808" i="13"/>
  <c r="AJ808" i="13"/>
  <c r="AN807" i="13"/>
  <c r="AL807" i="13"/>
  <c r="AK807" i="13"/>
  <c r="AJ807" i="13"/>
  <c r="AN806" i="13"/>
  <c r="AL806" i="13"/>
  <c r="AK806" i="13"/>
  <c r="AJ806" i="13"/>
  <c r="AN805" i="13"/>
  <c r="AL805" i="13"/>
  <c r="AK805" i="13"/>
  <c r="AJ805" i="13"/>
  <c r="AN804" i="13"/>
  <c r="AL804" i="13"/>
  <c r="AK804" i="13"/>
  <c r="AJ804" i="13"/>
  <c r="AN803" i="13"/>
  <c r="AL803" i="13"/>
  <c r="AK803" i="13"/>
  <c r="AJ803" i="13"/>
  <c r="AN802" i="13"/>
  <c r="AL802" i="13"/>
  <c r="AK802" i="13"/>
  <c r="AJ802" i="13"/>
  <c r="AN801" i="13"/>
  <c r="AL801" i="13"/>
  <c r="AK801" i="13"/>
  <c r="AJ801" i="13"/>
  <c r="AN800" i="13"/>
  <c r="AL800" i="13"/>
  <c r="AK800" i="13"/>
  <c r="AJ800" i="13"/>
  <c r="AN799" i="13"/>
  <c r="AL799" i="13"/>
  <c r="AK799" i="13"/>
  <c r="AJ799" i="13"/>
  <c r="AN798" i="13"/>
  <c r="AL798" i="13"/>
  <c r="AK798" i="13"/>
  <c r="AJ798" i="13"/>
  <c r="AN797" i="13"/>
  <c r="AL797" i="13"/>
  <c r="AK797" i="13"/>
  <c r="AJ797" i="13"/>
  <c r="AN796" i="13"/>
  <c r="AL796" i="13"/>
  <c r="AK796" i="13"/>
  <c r="AJ796" i="13"/>
  <c r="AN795" i="13"/>
  <c r="AL795" i="13"/>
  <c r="AK795" i="13"/>
  <c r="AJ795" i="13"/>
  <c r="AN794" i="13"/>
  <c r="AL794" i="13"/>
  <c r="AK794" i="13"/>
  <c r="AJ794" i="13"/>
  <c r="AN793" i="13"/>
  <c r="AL793" i="13"/>
  <c r="AK793" i="13"/>
  <c r="AJ793" i="13"/>
  <c r="AN792" i="13"/>
  <c r="AL792" i="13"/>
  <c r="AK792" i="13"/>
  <c r="AJ792" i="13"/>
  <c r="AN791" i="13"/>
  <c r="AL791" i="13"/>
  <c r="AK791" i="13"/>
  <c r="AJ791" i="13"/>
  <c r="AN790" i="13"/>
  <c r="AL790" i="13"/>
  <c r="AK790" i="13"/>
  <c r="AJ790" i="13"/>
  <c r="AN789" i="13"/>
  <c r="AL789" i="13"/>
  <c r="AK789" i="13"/>
  <c r="AJ789" i="13"/>
  <c r="AN788" i="13"/>
  <c r="AL788" i="13"/>
  <c r="AK788" i="13"/>
  <c r="AJ788" i="13"/>
  <c r="AN787" i="13"/>
  <c r="AL787" i="13"/>
  <c r="AK787" i="13"/>
  <c r="AJ787" i="13"/>
  <c r="AN786" i="13"/>
  <c r="AL786" i="13"/>
  <c r="AK786" i="13"/>
  <c r="AJ786" i="13"/>
  <c r="AN785" i="13"/>
  <c r="AL785" i="13"/>
  <c r="AK785" i="13"/>
  <c r="AJ785" i="13"/>
  <c r="AN784" i="13"/>
  <c r="AL784" i="13"/>
  <c r="AK784" i="13"/>
  <c r="AJ784" i="13"/>
  <c r="AN783" i="13"/>
  <c r="AL783" i="13"/>
  <c r="AK783" i="13"/>
  <c r="AJ783" i="13"/>
  <c r="AN782" i="13"/>
  <c r="AL782" i="13"/>
  <c r="AK782" i="13"/>
  <c r="AJ782" i="13"/>
  <c r="AN781" i="13"/>
  <c r="AL781" i="13"/>
  <c r="AK781" i="13"/>
  <c r="AJ781" i="13"/>
  <c r="AN780" i="13"/>
  <c r="AL780" i="13"/>
  <c r="AK780" i="13"/>
  <c r="AJ780" i="13"/>
  <c r="AN779" i="13"/>
  <c r="AL779" i="13"/>
  <c r="AK779" i="13"/>
  <c r="AJ779" i="13"/>
  <c r="AN778" i="13"/>
  <c r="AL778" i="13"/>
  <c r="AK778" i="13"/>
  <c r="AJ778" i="13"/>
  <c r="AN777" i="13"/>
  <c r="AL777" i="13"/>
  <c r="AK777" i="13"/>
  <c r="AJ777" i="13"/>
  <c r="AN776" i="13"/>
  <c r="AL776" i="13"/>
  <c r="AK776" i="13"/>
  <c r="AJ776" i="13"/>
  <c r="AN775" i="13"/>
  <c r="AL775" i="13"/>
  <c r="AK775" i="13"/>
  <c r="AJ775" i="13"/>
  <c r="AN774" i="13"/>
  <c r="AL774" i="13"/>
  <c r="AK774" i="13"/>
  <c r="AJ774" i="13"/>
  <c r="AN773" i="13"/>
  <c r="AL773" i="13"/>
  <c r="AK773" i="13"/>
  <c r="AJ773" i="13"/>
  <c r="AN772" i="13"/>
  <c r="AL772" i="13"/>
  <c r="AK772" i="13"/>
  <c r="AJ772" i="13"/>
  <c r="AN771" i="13"/>
  <c r="AL771" i="13"/>
  <c r="AK771" i="13"/>
  <c r="AJ771" i="13"/>
  <c r="AN770" i="13"/>
  <c r="AL770" i="13"/>
  <c r="AK770" i="13"/>
  <c r="AJ770" i="13"/>
  <c r="AN769" i="13"/>
  <c r="AL769" i="13"/>
  <c r="AK769" i="13"/>
  <c r="AJ769" i="13"/>
  <c r="AN768" i="13"/>
  <c r="AL768" i="13"/>
  <c r="AK768" i="13"/>
  <c r="AJ768" i="13"/>
  <c r="AN767" i="13"/>
  <c r="AL767" i="13"/>
  <c r="AK767" i="13"/>
  <c r="AJ767" i="13"/>
  <c r="AN766" i="13"/>
  <c r="AL766" i="13"/>
  <c r="AK766" i="13"/>
  <c r="AJ766" i="13"/>
  <c r="AN765" i="13"/>
  <c r="AL765" i="13"/>
  <c r="AK765" i="13"/>
  <c r="AJ765" i="13"/>
  <c r="AN764" i="13"/>
  <c r="AL764" i="13"/>
  <c r="AK764" i="13"/>
  <c r="AJ764" i="13"/>
  <c r="AN763" i="13"/>
  <c r="AL763" i="13"/>
  <c r="AK763" i="13"/>
  <c r="AJ763" i="13"/>
  <c r="AN762" i="13"/>
  <c r="AL762" i="13"/>
  <c r="AK762" i="13"/>
  <c r="AJ762" i="13"/>
  <c r="AN761" i="13"/>
  <c r="AL761" i="13"/>
  <c r="AK761" i="13"/>
  <c r="AJ761" i="13"/>
  <c r="AN760" i="13"/>
  <c r="AL760" i="13"/>
  <c r="AK760" i="13"/>
  <c r="AJ760" i="13"/>
  <c r="AN759" i="13"/>
  <c r="AL759" i="13"/>
  <c r="AK759" i="13"/>
  <c r="AJ759" i="13"/>
  <c r="AN758" i="13"/>
  <c r="AL758" i="13"/>
  <c r="AK758" i="13"/>
  <c r="AJ758" i="13"/>
  <c r="AN757" i="13"/>
  <c r="AL757" i="13"/>
  <c r="AK757" i="13"/>
  <c r="AJ757" i="13"/>
  <c r="AN756" i="13"/>
  <c r="AL756" i="13"/>
  <c r="AK756" i="13"/>
  <c r="AJ756" i="13"/>
  <c r="AN755" i="13"/>
  <c r="AL755" i="13"/>
  <c r="AK755" i="13"/>
  <c r="AJ755" i="13"/>
  <c r="AN754" i="13"/>
  <c r="AL754" i="13"/>
  <c r="AK754" i="13"/>
  <c r="AJ754" i="13"/>
  <c r="AN753" i="13"/>
  <c r="AL753" i="13"/>
  <c r="AK753" i="13"/>
  <c r="AJ753" i="13"/>
  <c r="AN752" i="13"/>
  <c r="AL752" i="13"/>
  <c r="AK752" i="13"/>
  <c r="AJ752" i="13"/>
  <c r="AN751" i="13"/>
  <c r="AL751" i="13"/>
  <c r="AK751" i="13"/>
  <c r="AJ751" i="13"/>
  <c r="AN750" i="13"/>
  <c r="AL750" i="13"/>
  <c r="AK750" i="13"/>
  <c r="AJ750" i="13"/>
  <c r="AN749" i="13"/>
  <c r="AL749" i="13"/>
  <c r="AK749" i="13"/>
  <c r="AJ749" i="13"/>
  <c r="AN748" i="13"/>
  <c r="AL748" i="13"/>
  <c r="AK748" i="13"/>
  <c r="AJ748" i="13"/>
  <c r="AN747" i="13"/>
  <c r="AL747" i="13"/>
  <c r="AK747" i="13"/>
  <c r="AJ747" i="13"/>
  <c r="AN746" i="13"/>
  <c r="AL746" i="13"/>
  <c r="AK746" i="13"/>
  <c r="AJ746" i="13"/>
  <c r="AN745" i="13"/>
  <c r="AL745" i="13"/>
  <c r="AK745" i="13"/>
  <c r="AJ745" i="13"/>
  <c r="AN744" i="13"/>
  <c r="AL744" i="13"/>
  <c r="AK744" i="13"/>
  <c r="AJ744" i="13"/>
  <c r="AN743" i="13"/>
  <c r="AL743" i="13"/>
  <c r="AK743" i="13"/>
  <c r="AJ743" i="13"/>
  <c r="AN742" i="13"/>
  <c r="AL742" i="13"/>
  <c r="AK742" i="13"/>
  <c r="AJ742" i="13"/>
  <c r="AN741" i="13"/>
  <c r="AL741" i="13"/>
  <c r="AK741" i="13"/>
  <c r="AJ741" i="13"/>
  <c r="AN740" i="13"/>
  <c r="AL740" i="13"/>
  <c r="AK740" i="13"/>
  <c r="AJ740" i="13"/>
  <c r="AN739" i="13"/>
  <c r="AL739" i="13"/>
  <c r="AK739" i="13"/>
  <c r="AJ739" i="13"/>
  <c r="AN738" i="13"/>
  <c r="AL738" i="13"/>
  <c r="AK738" i="13"/>
  <c r="AJ738" i="13"/>
  <c r="AN737" i="13"/>
  <c r="AL737" i="13"/>
  <c r="AK737" i="13"/>
  <c r="AJ737" i="13"/>
  <c r="AN736" i="13"/>
  <c r="AL736" i="13"/>
  <c r="AK736" i="13"/>
  <c r="AJ736" i="13"/>
  <c r="AN735" i="13"/>
  <c r="AL735" i="13"/>
  <c r="AK735" i="13"/>
  <c r="AJ735" i="13"/>
  <c r="AN734" i="13"/>
  <c r="AL734" i="13"/>
  <c r="AK734" i="13"/>
  <c r="AJ734" i="13"/>
  <c r="AN733" i="13"/>
  <c r="AL733" i="13"/>
  <c r="AK733" i="13"/>
  <c r="AJ733" i="13"/>
  <c r="AN732" i="13"/>
  <c r="AL732" i="13"/>
  <c r="AK732" i="13"/>
  <c r="AJ732" i="13"/>
  <c r="AN731" i="13"/>
  <c r="AL731" i="13"/>
  <c r="AK731" i="13"/>
  <c r="AJ731" i="13"/>
  <c r="AN730" i="13"/>
  <c r="AL730" i="13"/>
  <c r="AK730" i="13"/>
  <c r="AJ730" i="13"/>
  <c r="AN729" i="13"/>
  <c r="AL729" i="13"/>
  <c r="AK729" i="13"/>
  <c r="AJ729" i="13"/>
  <c r="AN728" i="13"/>
  <c r="AL728" i="13"/>
  <c r="AK728" i="13"/>
  <c r="AJ728" i="13"/>
  <c r="AN727" i="13"/>
  <c r="AL727" i="13"/>
  <c r="AK727" i="13"/>
  <c r="AJ727" i="13"/>
  <c r="AN726" i="13"/>
  <c r="AL726" i="13"/>
  <c r="AK726" i="13"/>
  <c r="AJ726" i="13"/>
  <c r="AN725" i="13"/>
  <c r="AL725" i="13"/>
  <c r="AK725" i="13"/>
  <c r="AJ725" i="13"/>
  <c r="AN724" i="13"/>
  <c r="AL724" i="13"/>
  <c r="AK724" i="13"/>
  <c r="AJ724" i="13"/>
  <c r="AN723" i="13"/>
  <c r="AL723" i="13"/>
  <c r="AK723" i="13"/>
  <c r="AJ723" i="13"/>
  <c r="AN722" i="13"/>
  <c r="AL722" i="13"/>
  <c r="AK722" i="13"/>
  <c r="AJ722" i="13"/>
  <c r="AN721" i="13"/>
  <c r="AL721" i="13"/>
  <c r="AK721" i="13"/>
  <c r="AJ721" i="13"/>
  <c r="AN720" i="13"/>
  <c r="AL720" i="13"/>
  <c r="AK720" i="13"/>
  <c r="AJ720" i="13"/>
  <c r="AN719" i="13"/>
  <c r="AL719" i="13"/>
  <c r="AK719" i="13"/>
  <c r="AJ719" i="13"/>
  <c r="AN718" i="13"/>
  <c r="AL718" i="13"/>
  <c r="AK718" i="13"/>
  <c r="AJ718" i="13"/>
  <c r="AN717" i="13"/>
  <c r="AL717" i="13"/>
  <c r="AK717" i="13"/>
  <c r="AJ717" i="13"/>
  <c r="AN716" i="13"/>
  <c r="AL716" i="13"/>
  <c r="AK716" i="13"/>
  <c r="AJ716" i="13"/>
  <c r="AN715" i="13"/>
  <c r="AL715" i="13"/>
  <c r="AK715" i="13"/>
  <c r="AJ715" i="13"/>
  <c r="AN714" i="13"/>
  <c r="AL714" i="13"/>
  <c r="AK714" i="13"/>
  <c r="AJ714" i="13"/>
  <c r="AN713" i="13"/>
  <c r="AL713" i="13"/>
  <c r="AK713" i="13"/>
  <c r="AJ713" i="13"/>
  <c r="AN712" i="13"/>
  <c r="AL712" i="13"/>
  <c r="AK712" i="13"/>
  <c r="AJ712" i="13"/>
  <c r="AN711" i="13"/>
  <c r="AL711" i="13"/>
  <c r="AK711" i="13"/>
  <c r="AJ711" i="13"/>
  <c r="AN710" i="13"/>
  <c r="AL710" i="13"/>
  <c r="AK710" i="13"/>
  <c r="AJ710" i="13"/>
  <c r="AN709" i="13"/>
  <c r="AL709" i="13"/>
  <c r="AK709" i="13"/>
  <c r="AJ709" i="13"/>
  <c r="AN708" i="13"/>
  <c r="AL708" i="13"/>
  <c r="AK708" i="13"/>
  <c r="AJ708" i="13"/>
  <c r="AN707" i="13"/>
  <c r="AL707" i="13"/>
  <c r="AK707" i="13"/>
  <c r="AJ707" i="13"/>
  <c r="AN706" i="13"/>
  <c r="AL706" i="13"/>
  <c r="AK706" i="13"/>
  <c r="AJ706" i="13"/>
  <c r="AN705" i="13"/>
  <c r="AL705" i="13"/>
  <c r="AK705" i="13"/>
  <c r="AJ705" i="13"/>
  <c r="AN704" i="13"/>
  <c r="AL704" i="13"/>
  <c r="AK704" i="13"/>
  <c r="AJ704" i="13"/>
  <c r="AN703" i="13"/>
  <c r="AL703" i="13"/>
  <c r="AK703" i="13"/>
  <c r="AJ703" i="13"/>
  <c r="AN702" i="13"/>
  <c r="AL702" i="13"/>
  <c r="AK702" i="13"/>
  <c r="AJ702" i="13"/>
  <c r="AN701" i="13"/>
  <c r="AL701" i="13"/>
  <c r="AK701" i="13"/>
  <c r="AJ701" i="13"/>
  <c r="AN700" i="13"/>
  <c r="AL700" i="13"/>
  <c r="AK700" i="13"/>
  <c r="AJ700" i="13"/>
  <c r="AN699" i="13"/>
  <c r="AL699" i="13"/>
  <c r="AK699" i="13"/>
  <c r="AJ699" i="13"/>
  <c r="AN698" i="13"/>
  <c r="AL698" i="13"/>
  <c r="AK698" i="13"/>
  <c r="AJ698" i="13"/>
  <c r="AN697" i="13"/>
  <c r="AL697" i="13"/>
  <c r="AK697" i="13"/>
  <c r="AJ697" i="13"/>
  <c r="AN696" i="13"/>
  <c r="AL696" i="13"/>
  <c r="AK696" i="13"/>
  <c r="AJ696" i="13"/>
  <c r="AN695" i="13"/>
  <c r="AL695" i="13"/>
  <c r="AK695" i="13"/>
  <c r="AJ695" i="13"/>
  <c r="AN694" i="13"/>
  <c r="AL694" i="13"/>
  <c r="AK694" i="13"/>
  <c r="AJ694" i="13"/>
  <c r="AN693" i="13"/>
  <c r="AL693" i="13"/>
  <c r="AK693" i="13"/>
  <c r="AJ693" i="13"/>
  <c r="AN692" i="13"/>
  <c r="AL692" i="13"/>
  <c r="AK692" i="13"/>
  <c r="AJ692" i="13"/>
  <c r="AN691" i="13"/>
  <c r="AL691" i="13"/>
  <c r="AK691" i="13"/>
  <c r="AJ691" i="13"/>
  <c r="AN690" i="13"/>
  <c r="AL690" i="13"/>
  <c r="AK690" i="13"/>
  <c r="AJ690" i="13"/>
  <c r="AN689" i="13"/>
  <c r="AL689" i="13"/>
  <c r="AK689" i="13"/>
  <c r="AJ689" i="13"/>
  <c r="AN688" i="13"/>
  <c r="AL688" i="13"/>
  <c r="AK688" i="13"/>
  <c r="AJ688" i="13"/>
  <c r="AN687" i="13"/>
  <c r="AL687" i="13"/>
  <c r="AK687" i="13"/>
  <c r="AJ687" i="13"/>
  <c r="AN686" i="13"/>
  <c r="AL686" i="13"/>
  <c r="AK686" i="13"/>
  <c r="AJ686" i="13"/>
  <c r="AN685" i="13"/>
  <c r="AL685" i="13"/>
  <c r="AK685" i="13"/>
  <c r="AJ685" i="13"/>
  <c r="AN684" i="13"/>
  <c r="AL684" i="13"/>
  <c r="AK684" i="13"/>
  <c r="AJ684" i="13"/>
  <c r="AN683" i="13"/>
  <c r="AL683" i="13"/>
  <c r="AK683" i="13"/>
  <c r="AJ683" i="13"/>
  <c r="AN682" i="13"/>
  <c r="AL682" i="13"/>
  <c r="AK682" i="13"/>
  <c r="AJ682" i="13"/>
  <c r="AN681" i="13"/>
  <c r="AL681" i="13"/>
  <c r="AK681" i="13"/>
  <c r="AJ681" i="13"/>
  <c r="AN680" i="13"/>
  <c r="AL680" i="13"/>
  <c r="AK680" i="13"/>
  <c r="AJ680" i="13"/>
  <c r="AN679" i="13"/>
  <c r="AL679" i="13"/>
  <c r="AK679" i="13"/>
  <c r="AJ679" i="13"/>
  <c r="AN678" i="13"/>
  <c r="AL678" i="13"/>
  <c r="AK678" i="13"/>
  <c r="AJ678" i="13"/>
  <c r="AN677" i="13"/>
  <c r="AL677" i="13"/>
  <c r="AK677" i="13"/>
  <c r="AJ677" i="13"/>
  <c r="AN676" i="13"/>
  <c r="AL676" i="13"/>
  <c r="AK676" i="13"/>
  <c r="AJ676" i="13"/>
  <c r="AN675" i="13"/>
  <c r="AL675" i="13"/>
  <c r="AK675" i="13"/>
  <c r="AJ675" i="13"/>
  <c r="AN674" i="13"/>
  <c r="AL674" i="13"/>
  <c r="AK674" i="13"/>
  <c r="AJ674" i="13"/>
  <c r="AN673" i="13"/>
  <c r="AL673" i="13"/>
  <c r="AK673" i="13"/>
  <c r="AJ673" i="13"/>
  <c r="AN672" i="13"/>
  <c r="AL672" i="13"/>
  <c r="AK672" i="13"/>
  <c r="AJ672" i="13"/>
  <c r="AN671" i="13"/>
  <c r="AL671" i="13"/>
  <c r="AK671" i="13"/>
  <c r="AJ671" i="13"/>
  <c r="AN670" i="13"/>
  <c r="AL670" i="13"/>
  <c r="AK670" i="13"/>
  <c r="AJ670" i="13"/>
  <c r="AN669" i="13"/>
  <c r="AL669" i="13"/>
  <c r="AK669" i="13"/>
  <c r="AJ669" i="13"/>
  <c r="AN668" i="13"/>
  <c r="AL668" i="13"/>
  <c r="AK668" i="13"/>
  <c r="AJ668" i="13"/>
  <c r="AN667" i="13"/>
  <c r="AL667" i="13"/>
  <c r="AK667" i="13"/>
  <c r="AJ667" i="13"/>
  <c r="AN666" i="13"/>
  <c r="AL666" i="13"/>
  <c r="AK666" i="13"/>
  <c r="AJ666" i="13"/>
  <c r="AN665" i="13"/>
  <c r="AL665" i="13"/>
  <c r="AK665" i="13"/>
  <c r="AJ665" i="13"/>
  <c r="AN664" i="13"/>
  <c r="AL664" i="13"/>
  <c r="AK664" i="13"/>
  <c r="AJ664" i="13"/>
  <c r="AN663" i="13"/>
  <c r="AL663" i="13"/>
  <c r="AK663" i="13"/>
  <c r="AJ663" i="13"/>
  <c r="AN662" i="13"/>
  <c r="AL662" i="13"/>
  <c r="AK662" i="13"/>
  <c r="AJ662" i="13"/>
  <c r="AN661" i="13"/>
  <c r="AL661" i="13"/>
  <c r="AK661" i="13"/>
  <c r="AJ661" i="13"/>
  <c r="AN660" i="13"/>
  <c r="AL660" i="13"/>
  <c r="AK660" i="13"/>
  <c r="AJ660" i="13"/>
  <c r="AN659" i="13"/>
  <c r="AL659" i="13"/>
  <c r="AK659" i="13"/>
  <c r="AJ659" i="13"/>
  <c r="AN658" i="13"/>
  <c r="AL658" i="13"/>
  <c r="AK658" i="13"/>
  <c r="AJ658" i="13"/>
  <c r="AN657" i="13"/>
  <c r="AL657" i="13"/>
  <c r="AK657" i="13"/>
  <c r="AJ657" i="13"/>
  <c r="AN656" i="13"/>
  <c r="AL656" i="13"/>
  <c r="AK656" i="13"/>
  <c r="AJ656" i="13"/>
  <c r="AN655" i="13"/>
  <c r="AL655" i="13"/>
  <c r="AK655" i="13"/>
  <c r="AJ655" i="13"/>
  <c r="AN654" i="13"/>
  <c r="AL654" i="13"/>
  <c r="AK654" i="13"/>
  <c r="AJ654" i="13"/>
  <c r="AN653" i="13"/>
  <c r="AL653" i="13"/>
  <c r="AK653" i="13"/>
  <c r="AJ653" i="13"/>
  <c r="AN652" i="13"/>
  <c r="AL652" i="13"/>
  <c r="AK652" i="13"/>
  <c r="AJ652" i="13"/>
  <c r="AN651" i="13"/>
  <c r="AL651" i="13"/>
  <c r="AK651" i="13"/>
  <c r="AJ651" i="13"/>
  <c r="AN650" i="13"/>
  <c r="AL650" i="13"/>
  <c r="AK650" i="13"/>
  <c r="AJ650" i="13"/>
  <c r="AN649" i="13"/>
  <c r="AL649" i="13"/>
  <c r="AK649" i="13"/>
  <c r="AJ649" i="13"/>
  <c r="AN648" i="13"/>
  <c r="AL648" i="13"/>
  <c r="AK648" i="13"/>
  <c r="AJ648" i="13"/>
  <c r="AN647" i="13"/>
  <c r="AL647" i="13"/>
  <c r="AK647" i="13"/>
  <c r="AJ647" i="13"/>
  <c r="AN646" i="13"/>
  <c r="AL646" i="13"/>
  <c r="AK646" i="13"/>
  <c r="AJ646" i="13"/>
  <c r="AN645" i="13"/>
  <c r="AL645" i="13"/>
  <c r="AK645" i="13"/>
  <c r="AJ645" i="13"/>
  <c r="AN644" i="13"/>
  <c r="AL644" i="13"/>
  <c r="AK644" i="13"/>
  <c r="AJ644" i="13"/>
  <c r="AN643" i="13"/>
  <c r="AL643" i="13"/>
  <c r="AK643" i="13"/>
  <c r="AJ643" i="13"/>
  <c r="AN642" i="13"/>
  <c r="AL642" i="13"/>
  <c r="AK642" i="13"/>
  <c r="AJ642" i="13"/>
  <c r="AN641" i="13"/>
  <c r="AL641" i="13"/>
  <c r="AK641" i="13"/>
  <c r="AJ641" i="13"/>
  <c r="AN640" i="13"/>
  <c r="AL640" i="13"/>
  <c r="AK640" i="13"/>
  <c r="AJ640" i="13"/>
  <c r="AN639" i="13"/>
  <c r="AL639" i="13"/>
  <c r="AK639" i="13"/>
  <c r="AJ639" i="13"/>
  <c r="AN638" i="13"/>
  <c r="AL638" i="13"/>
  <c r="AK638" i="13"/>
  <c r="AJ638" i="13"/>
  <c r="AN637" i="13"/>
  <c r="AL637" i="13"/>
  <c r="AK637" i="13"/>
  <c r="AJ637" i="13"/>
  <c r="AN636" i="13"/>
  <c r="AL636" i="13"/>
  <c r="AK636" i="13"/>
  <c r="AJ636" i="13"/>
  <c r="AN635" i="13"/>
  <c r="AL635" i="13"/>
  <c r="AK635" i="13"/>
  <c r="AJ635" i="13"/>
  <c r="AN634" i="13"/>
  <c r="AL634" i="13"/>
  <c r="AK634" i="13"/>
  <c r="AJ634" i="13"/>
  <c r="AN633" i="13"/>
  <c r="AL633" i="13"/>
  <c r="AK633" i="13"/>
  <c r="AJ633" i="13"/>
  <c r="AN632" i="13"/>
  <c r="AL632" i="13"/>
  <c r="AK632" i="13"/>
  <c r="AJ632" i="13"/>
  <c r="AN631" i="13"/>
  <c r="AL631" i="13"/>
  <c r="AK631" i="13"/>
  <c r="AJ631" i="13"/>
  <c r="AN630" i="13"/>
  <c r="AL630" i="13"/>
  <c r="AK630" i="13"/>
  <c r="AJ630" i="13"/>
  <c r="AN629" i="13"/>
  <c r="AL629" i="13"/>
  <c r="AK629" i="13"/>
  <c r="AJ629" i="13"/>
  <c r="AN628" i="13"/>
  <c r="AL628" i="13"/>
  <c r="AK628" i="13"/>
  <c r="AJ628" i="13"/>
  <c r="AN627" i="13"/>
  <c r="AL627" i="13"/>
  <c r="AK627" i="13"/>
  <c r="AJ627" i="13"/>
  <c r="AN626" i="13"/>
  <c r="AL626" i="13"/>
  <c r="AK626" i="13"/>
  <c r="AJ626" i="13"/>
  <c r="AN625" i="13"/>
  <c r="AL625" i="13"/>
  <c r="AK625" i="13"/>
  <c r="AJ625" i="13"/>
  <c r="AN624" i="13"/>
  <c r="AL624" i="13"/>
  <c r="AK624" i="13"/>
  <c r="AJ624" i="13"/>
  <c r="AN623" i="13"/>
  <c r="AL623" i="13"/>
  <c r="AK623" i="13"/>
  <c r="AJ623" i="13"/>
  <c r="AN622" i="13"/>
  <c r="AL622" i="13"/>
  <c r="AK622" i="13"/>
  <c r="AJ622" i="13"/>
  <c r="AN621" i="13"/>
  <c r="AL621" i="13"/>
  <c r="AK621" i="13"/>
  <c r="AJ621" i="13"/>
  <c r="AN620" i="13"/>
  <c r="AL620" i="13"/>
  <c r="AK620" i="13"/>
  <c r="AJ620" i="13"/>
  <c r="AN619" i="13"/>
  <c r="AL619" i="13"/>
  <c r="AK619" i="13"/>
  <c r="AJ619" i="13"/>
  <c r="AN618" i="13"/>
  <c r="AL618" i="13"/>
  <c r="AK618" i="13"/>
  <c r="AJ618" i="13"/>
  <c r="AN617" i="13"/>
  <c r="AL617" i="13"/>
  <c r="AK617" i="13"/>
  <c r="AJ617" i="13"/>
  <c r="AN616" i="13"/>
  <c r="AL616" i="13"/>
  <c r="AK616" i="13"/>
  <c r="AJ616" i="13"/>
  <c r="AN615" i="13"/>
  <c r="AL615" i="13"/>
  <c r="AK615" i="13"/>
  <c r="AJ615" i="13"/>
  <c r="AN614" i="13"/>
  <c r="AL614" i="13"/>
  <c r="AK614" i="13"/>
  <c r="AJ614" i="13"/>
  <c r="AN613" i="13"/>
  <c r="AL613" i="13"/>
  <c r="AK613" i="13"/>
  <c r="AJ613" i="13"/>
  <c r="AN612" i="13"/>
  <c r="AL612" i="13"/>
  <c r="AK612" i="13"/>
  <c r="AJ612" i="13"/>
  <c r="AN611" i="13"/>
  <c r="AL611" i="13"/>
  <c r="AK611" i="13"/>
  <c r="AJ611" i="13"/>
  <c r="AN610" i="13"/>
  <c r="AL610" i="13"/>
  <c r="AK610" i="13"/>
  <c r="AJ610" i="13"/>
  <c r="AN609" i="13"/>
  <c r="AL609" i="13"/>
  <c r="AK609" i="13"/>
  <c r="AJ609" i="13"/>
  <c r="AN608" i="13"/>
  <c r="AL608" i="13"/>
  <c r="AK608" i="13"/>
  <c r="AJ608" i="13"/>
  <c r="AN607" i="13"/>
  <c r="AL607" i="13"/>
  <c r="AK607" i="13"/>
  <c r="AJ607" i="13"/>
  <c r="AN606" i="13"/>
  <c r="AL606" i="13"/>
  <c r="AK606" i="13"/>
  <c r="AJ606" i="13"/>
  <c r="AN605" i="13"/>
  <c r="AL605" i="13"/>
  <c r="AK605" i="13"/>
  <c r="AJ605" i="13"/>
  <c r="AN604" i="13"/>
  <c r="AL604" i="13"/>
  <c r="AK604" i="13"/>
  <c r="AJ604" i="13"/>
  <c r="AN603" i="13"/>
  <c r="AL603" i="13"/>
  <c r="AK603" i="13"/>
  <c r="AJ603" i="13"/>
  <c r="AN602" i="13"/>
  <c r="AL602" i="13"/>
  <c r="AK602" i="13"/>
  <c r="AJ602" i="13"/>
  <c r="AN601" i="13"/>
  <c r="AL601" i="13"/>
  <c r="AK601" i="13"/>
  <c r="AJ601" i="13"/>
  <c r="AN600" i="13"/>
  <c r="AL600" i="13"/>
  <c r="AK600" i="13"/>
  <c r="AJ600" i="13"/>
  <c r="AN599" i="13"/>
  <c r="AL599" i="13"/>
  <c r="AK599" i="13"/>
  <c r="AJ599" i="13"/>
  <c r="AN598" i="13"/>
  <c r="AL598" i="13"/>
  <c r="AK598" i="13"/>
  <c r="AJ598" i="13"/>
  <c r="AN597" i="13"/>
  <c r="AL597" i="13"/>
  <c r="AK597" i="13"/>
  <c r="AJ597" i="13"/>
  <c r="AN596" i="13"/>
  <c r="AL596" i="13"/>
  <c r="AK596" i="13"/>
  <c r="AJ596" i="13"/>
  <c r="AN595" i="13"/>
  <c r="AL595" i="13"/>
  <c r="AK595" i="13"/>
  <c r="AJ595" i="13"/>
  <c r="AN594" i="13"/>
  <c r="AL594" i="13"/>
  <c r="AK594" i="13"/>
  <c r="AJ594" i="13"/>
  <c r="AN593" i="13"/>
  <c r="AL593" i="13"/>
  <c r="AK593" i="13"/>
  <c r="AJ593" i="13"/>
  <c r="AN592" i="13"/>
  <c r="AL592" i="13"/>
  <c r="AK592" i="13"/>
  <c r="AJ592" i="13"/>
  <c r="AN591" i="13"/>
  <c r="AL591" i="13"/>
  <c r="AK591" i="13"/>
  <c r="AJ591" i="13"/>
  <c r="AN590" i="13"/>
  <c r="AL590" i="13"/>
  <c r="AK590" i="13"/>
  <c r="AJ590" i="13"/>
  <c r="AN589" i="13"/>
  <c r="AL589" i="13"/>
  <c r="AK589" i="13"/>
  <c r="AJ589" i="13"/>
  <c r="AN588" i="13"/>
  <c r="AL588" i="13"/>
  <c r="AK588" i="13"/>
  <c r="AJ588" i="13"/>
  <c r="AN587" i="13"/>
  <c r="AL587" i="13"/>
  <c r="AK587" i="13"/>
  <c r="AJ587" i="13"/>
  <c r="AN586" i="13"/>
  <c r="AL586" i="13"/>
  <c r="AK586" i="13"/>
  <c r="AJ586" i="13"/>
  <c r="AN585" i="13"/>
  <c r="AL585" i="13"/>
  <c r="AK585" i="13"/>
  <c r="AJ585" i="13"/>
  <c r="AN584" i="13"/>
  <c r="AL584" i="13"/>
  <c r="AK584" i="13"/>
  <c r="AJ584" i="13"/>
  <c r="AN583" i="13"/>
  <c r="AL583" i="13"/>
  <c r="AK583" i="13"/>
  <c r="AJ583" i="13"/>
  <c r="AN582" i="13"/>
  <c r="AL582" i="13"/>
  <c r="AK582" i="13"/>
  <c r="AJ582" i="13"/>
  <c r="AN581" i="13"/>
  <c r="AL581" i="13"/>
  <c r="AK581" i="13"/>
  <c r="AJ581" i="13"/>
  <c r="AN580" i="13"/>
  <c r="AL580" i="13"/>
  <c r="AK580" i="13"/>
  <c r="AJ580" i="13"/>
  <c r="AN579" i="13"/>
  <c r="AL579" i="13"/>
  <c r="AK579" i="13"/>
  <c r="AJ579" i="13"/>
  <c r="AN578" i="13"/>
  <c r="AL578" i="13"/>
  <c r="AK578" i="13"/>
  <c r="AJ578" i="13"/>
  <c r="AN577" i="13"/>
  <c r="AL577" i="13"/>
  <c r="AK577" i="13"/>
  <c r="AJ577" i="13"/>
  <c r="AN576" i="13"/>
  <c r="AL576" i="13"/>
  <c r="AK576" i="13"/>
  <c r="AJ576" i="13"/>
  <c r="AN575" i="13"/>
  <c r="AL575" i="13"/>
  <c r="AK575" i="13"/>
  <c r="AJ575" i="13"/>
  <c r="AN574" i="13"/>
  <c r="AL574" i="13"/>
  <c r="AK574" i="13"/>
  <c r="AJ574" i="13"/>
  <c r="AN573" i="13"/>
  <c r="AL573" i="13"/>
  <c r="AK573" i="13"/>
  <c r="AJ573" i="13"/>
  <c r="AN572" i="13"/>
  <c r="AL572" i="13"/>
  <c r="AK572" i="13"/>
  <c r="AJ572" i="13"/>
  <c r="AN571" i="13"/>
  <c r="AL571" i="13"/>
  <c r="AK571" i="13"/>
  <c r="AJ571" i="13"/>
  <c r="AN570" i="13"/>
  <c r="AL570" i="13"/>
  <c r="AK570" i="13"/>
  <c r="AJ570" i="13"/>
  <c r="AN569" i="13"/>
  <c r="AL569" i="13"/>
  <c r="AK569" i="13"/>
  <c r="AJ569" i="13"/>
  <c r="AN568" i="13"/>
  <c r="AL568" i="13"/>
  <c r="AK568" i="13"/>
  <c r="AJ568" i="13"/>
  <c r="AN567" i="13"/>
  <c r="AL567" i="13"/>
  <c r="AK567" i="13"/>
  <c r="AJ567" i="13"/>
  <c r="AN566" i="13"/>
  <c r="AL566" i="13"/>
  <c r="AK566" i="13"/>
  <c r="AJ566" i="13"/>
  <c r="AN565" i="13"/>
  <c r="AL565" i="13"/>
  <c r="AK565" i="13"/>
  <c r="AJ565" i="13"/>
  <c r="AN564" i="13"/>
  <c r="AL564" i="13"/>
  <c r="AK564" i="13"/>
  <c r="AJ564" i="13"/>
  <c r="AN563" i="13"/>
  <c r="AL563" i="13"/>
  <c r="AK563" i="13"/>
  <c r="AJ563" i="13"/>
  <c r="AN562" i="13"/>
  <c r="AL562" i="13"/>
  <c r="AK562" i="13"/>
  <c r="AJ562" i="13"/>
  <c r="AN561" i="13"/>
  <c r="AL561" i="13"/>
  <c r="AK561" i="13"/>
  <c r="AJ561" i="13"/>
  <c r="AN560" i="13"/>
  <c r="AL560" i="13"/>
  <c r="AK560" i="13"/>
  <c r="AJ560" i="13"/>
  <c r="AN559" i="13"/>
  <c r="AL559" i="13"/>
  <c r="AK559" i="13"/>
  <c r="AJ559" i="13"/>
  <c r="AN558" i="13"/>
  <c r="AL558" i="13"/>
  <c r="AK558" i="13"/>
  <c r="AJ558" i="13"/>
  <c r="AN557" i="13"/>
  <c r="AL557" i="13"/>
  <c r="AK557" i="13"/>
  <c r="AJ557" i="13"/>
  <c r="AN556" i="13"/>
  <c r="AL556" i="13"/>
  <c r="AK556" i="13"/>
  <c r="AJ556" i="13"/>
  <c r="AN555" i="13"/>
  <c r="AL555" i="13"/>
  <c r="AK555" i="13"/>
  <c r="AJ555" i="13"/>
  <c r="AN554" i="13"/>
  <c r="AL554" i="13"/>
  <c r="AK554" i="13"/>
  <c r="AJ554" i="13"/>
  <c r="AN553" i="13"/>
  <c r="AL553" i="13"/>
  <c r="AK553" i="13"/>
  <c r="AJ553" i="13"/>
  <c r="AN552" i="13"/>
  <c r="AL552" i="13"/>
  <c r="AK552" i="13"/>
  <c r="AJ552" i="13"/>
  <c r="AN551" i="13"/>
  <c r="AL551" i="13"/>
  <c r="AK551" i="13"/>
  <c r="AJ551" i="13"/>
  <c r="AN550" i="13"/>
  <c r="AL550" i="13"/>
  <c r="AK550" i="13"/>
  <c r="AJ550" i="13"/>
  <c r="AN549" i="13"/>
  <c r="AL549" i="13"/>
  <c r="AK549" i="13"/>
  <c r="AJ549" i="13"/>
  <c r="AN548" i="13"/>
  <c r="AL548" i="13"/>
  <c r="AK548" i="13"/>
  <c r="AJ548" i="13"/>
  <c r="AN547" i="13"/>
  <c r="AL547" i="13"/>
  <c r="AK547" i="13"/>
  <c r="AJ547" i="13"/>
  <c r="AN546" i="13"/>
  <c r="AL546" i="13"/>
  <c r="AK546" i="13"/>
  <c r="AJ546" i="13"/>
  <c r="AN545" i="13"/>
  <c r="AL545" i="13"/>
  <c r="AK545" i="13"/>
  <c r="AJ545" i="13"/>
  <c r="AN544" i="13"/>
  <c r="AL544" i="13"/>
  <c r="AK544" i="13"/>
  <c r="AJ544" i="13"/>
  <c r="AN543" i="13"/>
  <c r="AL543" i="13"/>
  <c r="AK543" i="13"/>
  <c r="AJ543" i="13"/>
  <c r="AN542" i="13"/>
  <c r="AL542" i="13"/>
  <c r="AK542" i="13"/>
  <c r="AJ542" i="13"/>
  <c r="AN541" i="13"/>
  <c r="AL541" i="13"/>
  <c r="AK541" i="13"/>
  <c r="AJ541" i="13"/>
  <c r="AN540" i="13"/>
  <c r="AL540" i="13"/>
  <c r="AK540" i="13"/>
  <c r="AJ540" i="13"/>
  <c r="AN539" i="13"/>
  <c r="AL539" i="13"/>
  <c r="AK539" i="13"/>
  <c r="AJ539" i="13"/>
  <c r="AN538" i="13"/>
  <c r="AL538" i="13"/>
  <c r="AK538" i="13"/>
  <c r="AJ538" i="13"/>
  <c r="AN537" i="13"/>
  <c r="AL537" i="13"/>
  <c r="AK537" i="13"/>
  <c r="AJ537" i="13"/>
  <c r="AN536" i="13"/>
  <c r="AL536" i="13"/>
  <c r="AK536" i="13"/>
  <c r="AJ536" i="13"/>
  <c r="AN535" i="13"/>
  <c r="AL535" i="13"/>
  <c r="AK535" i="13"/>
  <c r="AJ535" i="13"/>
  <c r="AN534" i="13"/>
  <c r="AL534" i="13"/>
  <c r="AK534" i="13"/>
  <c r="AJ534" i="13"/>
  <c r="AN533" i="13"/>
  <c r="AL533" i="13"/>
  <c r="AK533" i="13"/>
  <c r="AJ533" i="13"/>
  <c r="AN532" i="13"/>
  <c r="AL532" i="13"/>
  <c r="AK532" i="13"/>
  <c r="AJ532" i="13"/>
  <c r="AN531" i="13"/>
  <c r="AL531" i="13"/>
  <c r="AK531" i="13"/>
  <c r="AJ531" i="13"/>
  <c r="AN530" i="13"/>
  <c r="AL530" i="13"/>
  <c r="AK530" i="13"/>
  <c r="AJ530" i="13"/>
  <c r="AN529" i="13"/>
  <c r="AL529" i="13"/>
  <c r="AK529" i="13"/>
  <c r="AJ529" i="13"/>
  <c r="AN528" i="13"/>
  <c r="AL528" i="13"/>
  <c r="AK528" i="13"/>
  <c r="AJ528" i="13"/>
  <c r="AN527" i="13"/>
  <c r="AL527" i="13"/>
  <c r="AK527" i="13"/>
  <c r="AJ527" i="13"/>
  <c r="AN526" i="13"/>
  <c r="AL526" i="13"/>
  <c r="AK526" i="13"/>
  <c r="AJ526" i="13"/>
  <c r="AN525" i="13"/>
  <c r="AL525" i="13"/>
  <c r="AK525" i="13"/>
  <c r="AJ525" i="13"/>
  <c r="AN524" i="13"/>
  <c r="AL524" i="13"/>
  <c r="AK524" i="13"/>
  <c r="AJ524" i="13"/>
  <c r="AN523" i="13"/>
  <c r="AL523" i="13"/>
  <c r="AK523" i="13"/>
  <c r="AJ523" i="13"/>
  <c r="AN522" i="13"/>
  <c r="AL522" i="13"/>
  <c r="AK522" i="13"/>
  <c r="AJ522" i="13"/>
  <c r="AN521" i="13"/>
  <c r="AL521" i="13"/>
  <c r="AK521" i="13"/>
  <c r="AJ521" i="13"/>
  <c r="AN520" i="13"/>
  <c r="AL520" i="13"/>
  <c r="AK520" i="13"/>
  <c r="AJ520" i="13"/>
  <c r="AN519" i="13"/>
  <c r="AL519" i="13"/>
  <c r="AK519" i="13"/>
  <c r="AJ519" i="13"/>
  <c r="AN518" i="13"/>
  <c r="AL518" i="13"/>
  <c r="AK518" i="13"/>
  <c r="AJ518" i="13"/>
  <c r="AN517" i="13"/>
  <c r="AL517" i="13"/>
  <c r="AK517" i="13"/>
  <c r="AJ517" i="13"/>
  <c r="AN516" i="13"/>
  <c r="AL516" i="13"/>
  <c r="AK516" i="13"/>
  <c r="AJ516" i="13"/>
  <c r="AN515" i="13"/>
  <c r="AL515" i="13"/>
  <c r="AK515" i="13"/>
  <c r="AJ515" i="13"/>
  <c r="AN514" i="13"/>
  <c r="AL514" i="13"/>
  <c r="AK514" i="13"/>
  <c r="AJ514" i="13"/>
  <c r="AN513" i="13"/>
  <c r="AL513" i="13"/>
  <c r="AK513" i="13"/>
  <c r="AJ513" i="13"/>
  <c r="AN512" i="13"/>
  <c r="AL512" i="13"/>
  <c r="AK512" i="13"/>
  <c r="AJ512" i="13"/>
  <c r="AN511" i="13"/>
  <c r="AL511" i="13"/>
  <c r="AK511" i="13"/>
  <c r="AJ511" i="13"/>
  <c r="AN510" i="13"/>
  <c r="AL510" i="13"/>
  <c r="AK510" i="13"/>
  <c r="AJ510" i="13"/>
  <c r="AN509" i="13"/>
  <c r="AL509" i="13"/>
  <c r="AK509" i="13"/>
  <c r="AJ509" i="13"/>
  <c r="AN508" i="13"/>
  <c r="AL508" i="13"/>
  <c r="AK508" i="13"/>
  <c r="AJ508" i="13"/>
  <c r="AN507" i="13"/>
  <c r="AL507" i="13"/>
  <c r="AK507" i="13"/>
  <c r="AJ507" i="13"/>
  <c r="AN506" i="13"/>
  <c r="AL506" i="13"/>
  <c r="AK506" i="13"/>
  <c r="AJ506" i="13"/>
  <c r="AN505" i="13"/>
  <c r="AL505" i="13"/>
  <c r="AK505" i="13"/>
  <c r="AJ505" i="13"/>
  <c r="AN504" i="13"/>
  <c r="AL504" i="13"/>
  <c r="AK504" i="13"/>
  <c r="AJ504" i="13"/>
  <c r="AN503" i="13"/>
  <c r="AL503" i="13"/>
  <c r="AK503" i="13"/>
  <c r="AJ503" i="13"/>
  <c r="AN502" i="13"/>
  <c r="AL502" i="13"/>
  <c r="AK502" i="13"/>
  <c r="AJ502" i="13"/>
  <c r="AN501" i="13"/>
  <c r="AL501" i="13"/>
  <c r="AK501" i="13"/>
  <c r="AJ501" i="13"/>
  <c r="AN500" i="13"/>
  <c r="AL500" i="13"/>
  <c r="AK500" i="13"/>
  <c r="AJ500" i="13"/>
  <c r="AN499" i="13"/>
  <c r="AL499" i="13"/>
  <c r="AK499" i="13"/>
  <c r="AJ499" i="13"/>
  <c r="AN498" i="13"/>
  <c r="AL498" i="13"/>
  <c r="AK498" i="13"/>
  <c r="AJ498" i="13"/>
  <c r="AN497" i="13"/>
  <c r="AL497" i="13"/>
  <c r="AK497" i="13"/>
  <c r="AJ497" i="13"/>
  <c r="AN496" i="13"/>
  <c r="AL496" i="13"/>
  <c r="AK496" i="13"/>
  <c r="AJ496" i="13"/>
  <c r="AN495" i="13"/>
  <c r="AL495" i="13"/>
  <c r="AK495" i="13"/>
  <c r="AJ495" i="13"/>
  <c r="AN494" i="13"/>
  <c r="AL494" i="13"/>
  <c r="AK494" i="13"/>
  <c r="AJ494" i="13"/>
  <c r="AN493" i="13"/>
  <c r="AL493" i="13"/>
  <c r="AK493" i="13"/>
  <c r="AJ493" i="13"/>
  <c r="AN492" i="13"/>
  <c r="AL492" i="13"/>
  <c r="AK492" i="13"/>
  <c r="AJ492" i="13"/>
  <c r="AN491" i="13"/>
  <c r="AL491" i="13"/>
  <c r="AK491" i="13"/>
  <c r="AJ491" i="13"/>
  <c r="AN490" i="13"/>
  <c r="AL490" i="13"/>
  <c r="AK490" i="13"/>
  <c r="AJ490" i="13"/>
  <c r="AN489" i="13"/>
  <c r="AL489" i="13"/>
  <c r="AK489" i="13"/>
  <c r="AJ489" i="13"/>
  <c r="AN488" i="13"/>
  <c r="AL488" i="13"/>
  <c r="AK488" i="13"/>
  <c r="AJ488" i="13"/>
  <c r="AN487" i="13"/>
  <c r="AL487" i="13"/>
  <c r="AK487" i="13"/>
  <c r="AJ487" i="13"/>
  <c r="AN486" i="13"/>
  <c r="AL486" i="13"/>
  <c r="AK486" i="13"/>
  <c r="AJ486" i="13"/>
  <c r="AN485" i="13"/>
  <c r="AL485" i="13"/>
  <c r="AK485" i="13"/>
  <c r="AJ485" i="13"/>
  <c r="AN484" i="13"/>
  <c r="AL484" i="13"/>
  <c r="AK484" i="13"/>
  <c r="AJ484" i="13"/>
  <c r="AN483" i="13"/>
  <c r="AL483" i="13"/>
  <c r="AK483" i="13"/>
  <c r="AJ483" i="13"/>
  <c r="AN482" i="13"/>
  <c r="AL482" i="13"/>
  <c r="AK482" i="13"/>
  <c r="AJ482" i="13"/>
  <c r="AN481" i="13"/>
  <c r="AL481" i="13"/>
  <c r="AK481" i="13"/>
  <c r="AJ481" i="13"/>
  <c r="AN480" i="13"/>
  <c r="AL480" i="13"/>
  <c r="AK480" i="13"/>
  <c r="AJ480" i="13"/>
  <c r="AN479" i="13"/>
  <c r="AL479" i="13"/>
  <c r="AK479" i="13"/>
  <c r="AJ479" i="13"/>
  <c r="AN478" i="13"/>
  <c r="AL478" i="13"/>
  <c r="AK478" i="13"/>
  <c r="AJ478" i="13"/>
  <c r="AN477" i="13"/>
  <c r="AL477" i="13"/>
  <c r="AK477" i="13"/>
  <c r="AJ477" i="13"/>
  <c r="AN476" i="13"/>
  <c r="AL476" i="13"/>
  <c r="AK476" i="13"/>
  <c r="AJ476" i="13"/>
  <c r="AN475" i="13"/>
  <c r="AL475" i="13"/>
  <c r="AK475" i="13"/>
  <c r="AJ475" i="13"/>
  <c r="AN474" i="13"/>
  <c r="AL474" i="13"/>
  <c r="AK474" i="13"/>
  <c r="AJ474" i="13"/>
  <c r="AN473" i="13"/>
  <c r="AL473" i="13"/>
  <c r="AK473" i="13"/>
  <c r="AJ473" i="13"/>
  <c r="AN472" i="13"/>
  <c r="AL472" i="13"/>
  <c r="AK472" i="13"/>
  <c r="AJ472" i="13"/>
  <c r="AN471" i="13"/>
  <c r="AL471" i="13"/>
  <c r="AK471" i="13"/>
  <c r="AJ471" i="13"/>
  <c r="AN470" i="13"/>
  <c r="AL470" i="13"/>
  <c r="AK470" i="13"/>
  <c r="AJ470" i="13"/>
  <c r="AN469" i="13"/>
  <c r="AL469" i="13"/>
  <c r="AK469" i="13"/>
  <c r="AJ469" i="13"/>
  <c r="AN468" i="13"/>
  <c r="AL468" i="13"/>
  <c r="AK468" i="13"/>
  <c r="AJ468" i="13"/>
  <c r="AN467" i="13"/>
  <c r="AL467" i="13"/>
  <c r="AK467" i="13"/>
  <c r="AJ467" i="13"/>
  <c r="AN466" i="13"/>
  <c r="AL466" i="13"/>
  <c r="AK466" i="13"/>
  <c r="AJ466" i="13"/>
  <c r="AN465" i="13"/>
  <c r="AL465" i="13"/>
  <c r="AK465" i="13"/>
  <c r="AJ465" i="13"/>
  <c r="AN464" i="13"/>
  <c r="AL464" i="13"/>
  <c r="AK464" i="13"/>
  <c r="AJ464" i="13"/>
  <c r="AN463" i="13"/>
  <c r="AL463" i="13"/>
  <c r="AK463" i="13"/>
  <c r="AJ463" i="13"/>
  <c r="AN462" i="13"/>
  <c r="AL462" i="13"/>
  <c r="AK462" i="13"/>
  <c r="AJ462" i="13"/>
  <c r="AN461" i="13"/>
  <c r="AL461" i="13"/>
  <c r="AK461" i="13"/>
  <c r="AJ461" i="13"/>
  <c r="AN460" i="13"/>
  <c r="AL460" i="13"/>
  <c r="AK460" i="13"/>
  <c r="AJ460" i="13"/>
  <c r="AN459" i="13"/>
  <c r="AL459" i="13"/>
  <c r="AK459" i="13"/>
  <c r="AJ459" i="13"/>
  <c r="AN458" i="13"/>
  <c r="AL458" i="13"/>
  <c r="AK458" i="13"/>
  <c r="AJ458" i="13"/>
  <c r="AN457" i="13"/>
  <c r="AL457" i="13"/>
  <c r="AK457" i="13"/>
  <c r="AJ457" i="13"/>
  <c r="AN456" i="13"/>
  <c r="AL456" i="13"/>
  <c r="AK456" i="13"/>
  <c r="AJ456" i="13"/>
  <c r="AN455" i="13"/>
  <c r="AL455" i="13"/>
  <c r="AK455" i="13"/>
  <c r="AJ455" i="13"/>
  <c r="AN454" i="13"/>
  <c r="AL454" i="13"/>
  <c r="AK454" i="13"/>
  <c r="AJ454" i="13"/>
  <c r="AN453" i="13"/>
  <c r="AL453" i="13"/>
  <c r="AK453" i="13"/>
  <c r="AJ453" i="13"/>
  <c r="AN452" i="13"/>
  <c r="AL452" i="13"/>
  <c r="AK452" i="13"/>
  <c r="AJ452" i="13"/>
  <c r="AN451" i="13"/>
  <c r="AL451" i="13"/>
  <c r="AK451" i="13"/>
  <c r="AJ451" i="13"/>
  <c r="AN450" i="13"/>
  <c r="AL450" i="13"/>
  <c r="AK450" i="13"/>
  <c r="AJ450" i="13"/>
  <c r="AN449" i="13"/>
  <c r="AL449" i="13"/>
  <c r="AK449" i="13"/>
  <c r="AJ449" i="13"/>
  <c r="AN448" i="13"/>
  <c r="AL448" i="13"/>
  <c r="AK448" i="13"/>
  <c r="AJ448" i="13"/>
  <c r="AN447" i="13"/>
  <c r="AL447" i="13"/>
  <c r="AK447" i="13"/>
  <c r="AJ447" i="13"/>
  <c r="AN446" i="13"/>
  <c r="AL446" i="13"/>
  <c r="AK446" i="13"/>
  <c r="AJ446" i="13"/>
  <c r="AN445" i="13"/>
  <c r="AL445" i="13"/>
  <c r="AK445" i="13"/>
  <c r="AJ445" i="13"/>
  <c r="AN444" i="13"/>
  <c r="AL444" i="13"/>
  <c r="AK444" i="13"/>
  <c r="AJ444" i="13"/>
  <c r="AN443" i="13"/>
  <c r="AL443" i="13"/>
  <c r="AK443" i="13"/>
  <c r="AJ443" i="13"/>
  <c r="AN442" i="13"/>
  <c r="AL442" i="13"/>
  <c r="AK442" i="13"/>
  <c r="AJ442" i="13"/>
  <c r="AN441" i="13"/>
  <c r="AL441" i="13"/>
  <c r="AK441" i="13"/>
  <c r="AJ441" i="13"/>
  <c r="AN440" i="13"/>
  <c r="AL440" i="13"/>
  <c r="AK440" i="13"/>
  <c r="AJ440" i="13"/>
  <c r="AN439" i="13"/>
  <c r="AL439" i="13"/>
  <c r="AK439" i="13"/>
  <c r="AJ439" i="13"/>
  <c r="AN438" i="13"/>
  <c r="AL438" i="13"/>
  <c r="AK438" i="13"/>
  <c r="AJ438" i="13"/>
  <c r="AN437" i="13"/>
  <c r="AL437" i="13"/>
  <c r="AK437" i="13"/>
  <c r="AJ437" i="13"/>
  <c r="AN436" i="13"/>
  <c r="AL436" i="13"/>
  <c r="AK436" i="13"/>
  <c r="AJ436" i="13"/>
  <c r="AN435" i="13"/>
  <c r="AL435" i="13"/>
  <c r="AK435" i="13"/>
  <c r="AJ435" i="13"/>
  <c r="AN434" i="13"/>
  <c r="AL434" i="13"/>
  <c r="AK434" i="13"/>
  <c r="AJ434" i="13"/>
  <c r="AN433" i="13"/>
  <c r="AL433" i="13"/>
  <c r="AK433" i="13"/>
  <c r="AJ433" i="13"/>
  <c r="AN432" i="13"/>
  <c r="AL432" i="13"/>
  <c r="AK432" i="13"/>
  <c r="AJ432" i="13"/>
  <c r="AN431" i="13"/>
  <c r="AL431" i="13"/>
  <c r="AK431" i="13"/>
  <c r="AJ431" i="13"/>
  <c r="AN430" i="13"/>
  <c r="AL430" i="13"/>
  <c r="AK430" i="13"/>
  <c r="AJ430" i="13"/>
  <c r="AN429" i="13"/>
  <c r="AL429" i="13"/>
  <c r="AK429" i="13"/>
  <c r="AJ429" i="13"/>
  <c r="AN428" i="13"/>
  <c r="AL428" i="13"/>
  <c r="AK428" i="13"/>
  <c r="AJ428" i="13"/>
  <c r="AN427" i="13"/>
  <c r="AL427" i="13"/>
  <c r="AK427" i="13"/>
  <c r="AJ427" i="13"/>
  <c r="AN426" i="13"/>
  <c r="AL426" i="13"/>
  <c r="AK426" i="13"/>
  <c r="AJ426" i="13"/>
  <c r="AN425" i="13"/>
  <c r="AL425" i="13"/>
  <c r="AK425" i="13"/>
  <c r="AJ425" i="13"/>
  <c r="AN424" i="13"/>
  <c r="AL424" i="13"/>
  <c r="AK424" i="13"/>
  <c r="AJ424" i="13"/>
  <c r="AN423" i="13"/>
  <c r="AL423" i="13"/>
  <c r="AK423" i="13"/>
  <c r="AJ423" i="13"/>
  <c r="AN422" i="13"/>
  <c r="AL422" i="13"/>
  <c r="AK422" i="13"/>
  <c r="AJ422" i="13"/>
  <c r="AN421" i="13"/>
  <c r="AL421" i="13"/>
  <c r="AK421" i="13"/>
  <c r="AJ421" i="13"/>
  <c r="AN420" i="13"/>
  <c r="AL420" i="13"/>
  <c r="AK420" i="13"/>
  <c r="AJ420" i="13"/>
  <c r="AN419" i="13"/>
  <c r="AL419" i="13"/>
  <c r="AK419" i="13"/>
  <c r="AJ419" i="13"/>
  <c r="AN418" i="13"/>
  <c r="AL418" i="13"/>
  <c r="AK418" i="13"/>
  <c r="AJ418" i="13"/>
  <c r="AN417" i="13"/>
  <c r="AL417" i="13"/>
  <c r="AK417" i="13"/>
  <c r="AJ417" i="13"/>
  <c r="AN416" i="13"/>
  <c r="AL416" i="13"/>
  <c r="AK416" i="13"/>
  <c r="AJ416" i="13"/>
  <c r="AN415" i="13"/>
  <c r="AL415" i="13"/>
  <c r="AK415" i="13"/>
  <c r="AJ415" i="13"/>
  <c r="AN414" i="13"/>
  <c r="AL414" i="13"/>
  <c r="AK414" i="13"/>
  <c r="AJ414" i="13"/>
  <c r="AN413" i="13"/>
  <c r="AL413" i="13"/>
  <c r="AK413" i="13"/>
  <c r="AJ413" i="13"/>
  <c r="AN412" i="13"/>
  <c r="AL412" i="13"/>
  <c r="AK412" i="13"/>
  <c r="AJ412" i="13"/>
  <c r="AN411" i="13"/>
  <c r="AL411" i="13"/>
  <c r="AK411" i="13"/>
  <c r="AJ411" i="13"/>
  <c r="AN410" i="13"/>
  <c r="AL410" i="13"/>
  <c r="AK410" i="13"/>
  <c r="AJ410" i="13"/>
  <c r="AN409" i="13"/>
  <c r="AL409" i="13"/>
  <c r="AK409" i="13"/>
  <c r="AJ409" i="13"/>
  <c r="AN408" i="13"/>
  <c r="AL408" i="13"/>
  <c r="AK408" i="13"/>
  <c r="AJ408" i="13"/>
  <c r="AN407" i="13"/>
  <c r="AL407" i="13"/>
  <c r="AK407" i="13"/>
  <c r="AJ407" i="13"/>
  <c r="AN406" i="13"/>
  <c r="AL406" i="13"/>
  <c r="AK406" i="13"/>
  <c r="AJ406" i="13"/>
  <c r="AN405" i="13"/>
  <c r="AL405" i="13"/>
  <c r="AK405" i="13"/>
  <c r="AJ405" i="13"/>
  <c r="AN404" i="13"/>
  <c r="AL404" i="13"/>
  <c r="AK404" i="13"/>
  <c r="AJ404" i="13"/>
  <c r="AN403" i="13"/>
  <c r="AL403" i="13"/>
  <c r="AK403" i="13"/>
  <c r="AJ403" i="13"/>
  <c r="AN402" i="13"/>
  <c r="AL402" i="13"/>
  <c r="AK402" i="13"/>
  <c r="AJ402" i="13"/>
  <c r="AN401" i="13"/>
  <c r="AL401" i="13"/>
  <c r="AK401" i="13"/>
  <c r="AJ401" i="13"/>
  <c r="AN400" i="13"/>
  <c r="AL400" i="13"/>
  <c r="AK400" i="13"/>
  <c r="AJ400" i="13"/>
  <c r="AN399" i="13"/>
  <c r="AL399" i="13"/>
  <c r="AK399" i="13"/>
  <c r="AJ399" i="13"/>
  <c r="AN398" i="13"/>
  <c r="AL398" i="13"/>
  <c r="AK398" i="13"/>
  <c r="AJ398" i="13"/>
  <c r="AN397" i="13"/>
  <c r="AL397" i="13"/>
  <c r="AK397" i="13"/>
  <c r="AJ397" i="13"/>
  <c r="AN396" i="13"/>
  <c r="AL396" i="13"/>
  <c r="AK396" i="13"/>
  <c r="AJ396" i="13"/>
  <c r="AN395" i="13"/>
  <c r="AL395" i="13"/>
  <c r="AK395" i="13"/>
  <c r="AJ395" i="13"/>
  <c r="AN394" i="13"/>
  <c r="AL394" i="13"/>
  <c r="AK394" i="13"/>
  <c r="AJ394" i="13"/>
  <c r="AN393" i="13"/>
  <c r="AL393" i="13"/>
  <c r="AK393" i="13"/>
  <c r="AJ393" i="13"/>
  <c r="AN392" i="13"/>
  <c r="AL392" i="13"/>
  <c r="AK392" i="13"/>
  <c r="AJ392" i="13"/>
  <c r="AN391" i="13"/>
  <c r="AL391" i="13"/>
  <c r="AK391" i="13"/>
  <c r="AJ391" i="13"/>
  <c r="AN390" i="13"/>
  <c r="AL390" i="13"/>
  <c r="AK390" i="13"/>
  <c r="AJ390" i="13"/>
  <c r="AN389" i="13"/>
  <c r="AL389" i="13"/>
  <c r="AK389" i="13"/>
  <c r="AJ389" i="13"/>
  <c r="AN388" i="13"/>
  <c r="AL388" i="13"/>
  <c r="AK388" i="13"/>
  <c r="AJ388" i="13"/>
  <c r="AN387" i="13"/>
  <c r="AL387" i="13"/>
  <c r="AK387" i="13"/>
  <c r="AJ387" i="13"/>
  <c r="AN386" i="13"/>
  <c r="AL386" i="13"/>
  <c r="AK386" i="13"/>
  <c r="AJ386" i="13"/>
  <c r="AN385" i="13"/>
  <c r="AL385" i="13"/>
  <c r="AK385" i="13"/>
  <c r="AJ385" i="13"/>
  <c r="AN384" i="13"/>
  <c r="AL384" i="13"/>
  <c r="AK384" i="13"/>
  <c r="AJ384" i="13"/>
  <c r="AN383" i="13"/>
  <c r="AL383" i="13"/>
  <c r="AK383" i="13"/>
  <c r="AJ383" i="13"/>
  <c r="AN382" i="13"/>
  <c r="AL382" i="13"/>
  <c r="AK382" i="13"/>
  <c r="AJ382" i="13"/>
  <c r="AN381" i="13"/>
  <c r="AL381" i="13"/>
  <c r="AK381" i="13"/>
  <c r="AJ381" i="13"/>
  <c r="AN380" i="13"/>
  <c r="AL380" i="13"/>
  <c r="AK380" i="13"/>
  <c r="AJ380" i="13"/>
  <c r="AN379" i="13"/>
  <c r="AL379" i="13"/>
  <c r="AK379" i="13"/>
  <c r="AJ379" i="13"/>
  <c r="AN378" i="13"/>
  <c r="AL378" i="13"/>
  <c r="AK378" i="13"/>
  <c r="AJ378" i="13"/>
  <c r="AN377" i="13"/>
  <c r="AL377" i="13"/>
  <c r="AK377" i="13"/>
  <c r="AJ377" i="13"/>
  <c r="AN376" i="13"/>
  <c r="AL376" i="13"/>
  <c r="AK376" i="13"/>
  <c r="AJ376" i="13"/>
  <c r="AN375" i="13"/>
  <c r="AL375" i="13"/>
  <c r="AK375" i="13"/>
  <c r="AJ375" i="13"/>
  <c r="AN374" i="13"/>
  <c r="AL374" i="13"/>
  <c r="AK374" i="13"/>
  <c r="AJ374" i="13"/>
  <c r="AN373" i="13"/>
  <c r="AL373" i="13"/>
  <c r="AK373" i="13"/>
  <c r="AJ373" i="13"/>
  <c r="AN372" i="13"/>
  <c r="AL372" i="13"/>
  <c r="AK372" i="13"/>
  <c r="AJ372" i="13"/>
  <c r="AN371" i="13"/>
  <c r="AL371" i="13"/>
  <c r="AK371" i="13"/>
  <c r="AJ371" i="13"/>
  <c r="AN370" i="13"/>
  <c r="AL370" i="13"/>
  <c r="AK370" i="13"/>
  <c r="AJ370" i="13"/>
  <c r="AN369" i="13"/>
  <c r="AL369" i="13"/>
  <c r="AK369" i="13"/>
  <c r="AJ369" i="13"/>
  <c r="AN368" i="13"/>
  <c r="AL368" i="13"/>
  <c r="AK368" i="13"/>
  <c r="AJ368" i="13"/>
  <c r="AN367" i="13"/>
  <c r="AL367" i="13"/>
  <c r="AK367" i="13"/>
  <c r="AJ367" i="13"/>
  <c r="AN366" i="13"/>
  <c r="AL366" i="13"/>
  <c r="AK366" i="13"/>
  <c r="AJ366" i="13"/>
  <c r="AN365" i="13"/>
  <c r="AL365" i="13"/>
  <c r="AK365" i="13"/>
  <c r="AJ365" i="13"/>
  <c r="AN364" i="13"/>
  <c r="AL364" i="13"/>
  <c r="AK364" i="13"/>
  <c r="AJ364" i="13"/>
  <c r="AN363" i="13"/>
  <c r="AL363" i="13"/>
  <c r="AK363" i="13"/>
  <c r="AJ363" i="13"/>
  <c r="AN362" i="13"/>
  <c r="AL362" i="13"/>
  <c r="AK362" i="13"/>
  <c r="AJ362" i="13"/>
  <c r="AN361" i="13"/>
  <c r="AL361" i="13"/>
  <c r="AK361" i="13"/>
  <c r="AJ361" i="13"/>
  <c r="AN360" i="13"/>
  <c r="AL360" i="13"/>
  <c r="AK360" i="13"/>
  <c r="AJ360" i="13"/>
  <c r="AN359" i="13"/>
  <c r="AL359" i="13"/>
  <c r="AK359" i="13"/>
  <c r="AJ359" i="13"/>
  <c r="AN358" i="13"/>
  <c r="AL358" i="13"/>
  <c r="AK358" i="13"/>
  <c r="AJ358" i="13"/>
  <c r="AN357" i="13"/>
  <c r="AL357" i="13"/>
  <c r="AK357" i="13"/>
  <c r="AJ357" i="13"/>
  <c r="AN356" i="13"/>
  <c r="AL356" i="13"/>
  <c r="AK356" i="13"/>
  <c r="AJ356" i="13"/>
  <c r="AN355" i="13"/>
  <c r="AL355" i="13"/>
  <c r="AK355" i="13"/>
  <c r="AJ355" i="13"/>
  <c r="AN354" i="13"/>
  <c r="AL354" i="13"/>
  <c r="AK354" i="13"/>
  <c r="AJ354" i="13"/>
  <c r="AN353" i="13"/>
  <c r="AL353" i="13"/>
  <c r="AK353" i="13"/>
  <c r="AJ353" i="13"/>
  <c r="AN352" i="13"/>
  <c r="AL352" i="13"/>
  <c r="AK352" i="13"/>
  <c r="AJ352" i="13"/>
  <c r="AN351" i="13"/>
  <c r="AL351" i="13"/>
  <c r="AK351" i="13"/>
  <c r="AJ351" i="13"/>
  <c r="AN350" i="13"/>
  <c r="AL350" i="13"/>
  <c r="AK350" i="13"/>
  <c r="AJ350" i="13"/>
  <c r="AN349" i="13"/>
  <c r="AL349" i="13"/>
  <c r="AK349" i="13"/>
  <c r="AJ349" i="13"/>
  <c r="AN348" i="13"/>
  <c r="AL348" i="13"/>
  <c r="AK348" i="13"/>
  <c r="AJ348" i="13"/>
  <c r="AN347" i="13"/>
  <c r="AL347" i="13"/>
  <c r="AK347" i="13"/>
  <c r="AJ347" i="13"/>
  <c r="AN346" i="13"/>
  <c r="AL346" i="13"/>
  <c r="AK346" i="13"/>
  <c r="AJ346" i="13"/>
  <c r="AN345" i="13"/>
  <c r="AL345" i="13"/>
  <c r="AK345" i="13"/>
  <c r="AJ345" i="13"/>
  <c r="AN344" i="13"/>
  <c r="AL344" i="13"/>
  <c r="AK344" i="13"/>
  <c r="AJ344" i="13"/>
  <c r="AN343" i="13"/>
  <c r="AL343" i="13"/>
  <c r="AK343" i="13"/>
  <c r="AJ343" i="13"/>
  <c r="AN342" i="13"/>
  <c r="AL342" i="13"/>
  <c r="AK342" i="13"/>
  <c r="AJ342" i="13"/>
  <c r="AN341" i="13"/>
  <c r="AL341" i="13"/>
  <c r="AK341" i="13"/>
  <c r="AJ341" i="13"/>
  <c r="AN340" i="13"/>
  <c r="AL340" i="13"/>
  <c r="AK340" i="13"/>
  <c r="AJ340" i="13"/>
  <c r="AN339" i="13"/>
  <c r="AL339" i="13"/>
  <c r="AK339" i="13"/>
  <c r="AJ339" i="13"/>
  <c r="AN338" i="13"/>
  <c r="AL338" i="13"/>
  <c r="AK338" i="13"/>
  <c r="AJ338" i="13"/>
  <c r="AN337" i="13"/>
  <c r="AL337" i="13"/>
  <c r="AK337" i="13"/>
  <c r="AJ337" i="13"/>
  <c r="AN336" i="13"/>
  <c r="AL336" i="13"/>
  <c r="AK336" i="13"/>
  <c r="AJ336" i="13"/>
  <c r="AN335" i="13"/>
  <c r="AL335" i="13"/>
  <c r="AK335" i="13"/>
  <c r="AJ335" i="13"/>
  <c r="AN334" i="13"/>
  <c r="AL334" i="13"/>
  <c r="AK334" i="13"/>
  <c r="AJ334" i="13"/>
  <c r="AN333" i="13"/>
  <c r="AL333" i="13"/>
  <c r="AK333" i="13"/>
  <c r="AJ333" i="13"/>
  <c r="AN332" i="13"/>
  <c r="AL332" i="13"/>
  <c r="AK332" i="13"/>
  <c r="AJ332" i="13"/>
  <c r="AN331" i="13"/>
  <c r="AL331" i="13"/>
  <c r="AK331" i="13"/>
  <c r="AJ331" i="13"/>
  <c r="AN330" i="13"/>
  <c r="AL330" i="13"/>
  <c r="AK330" i="13"/>
  <c r="AJ330" i="13"/>
  <c r="AN329" i="13"/>
  <c r="AL329" i="13"/>
  <c r="AK329" i="13"/>
  <c r="AJ329" i="13"/>
  <c r="AN328" i="13"/>
  <c r="AL328" i="13"/>
  <c r="AK328" i="13"/>
  <c r="AJ328" i="13"/>
  <c r="AN327" i="13"/>
  <c r="AL327" i="13"/>
  <c r="AK327" i="13"/>
  <c r="AJ327" i="13"/>
  <c r="AN326" i="13"/>
  <c r="AL326" i="13"/>
  <c r="AK326" i="13"/>
  <c r="AJ326" i="13"/>
  <c r="AN325" i="13"/>
  <c r="AL325" i="13"/>
  <c r="AK325" i="13"/>
  <c r="AJ325" i="13"/>
  <c r="AN324" i="13"/>
  <c r="AL324" i="13"/>
  <c r="AK324" i="13"/>
  <c r="AJ324" i="13"/>
  <c r="AN323" i="13"/>
  <c r="AL323" i="13"/>
  <c r="AK323" i="13"/>
  <c r="AJ323" i="13"/>
  <c r="AN322" i="13"/>
  <c r="AL322" i="13"/>
  <c r="AK322" i="13"/>
  <c r="AJ322" i="13"/>
  <c r="AN321" i="13"/>
  <c r="AL321" i="13"/>
  <c r="AK321" i="13"/>
  <c r="AJ321" i="13"/>
  <c r="AN320" i="13"/>
  <c r="AL320" i="13"/>
  <c r="AK320" i="13"/>
  <c r="AJ320" i="13"/>
  <c r="AN319" i="13"/>
  <c r="AL319" i="13"/>
  <c r="AK319" i="13"/>
  <c r="AJ319" i="13"/>
  <c r="AN318" i="13"/>
  <c r="AL318" i="13"/>
  <c r="AK318" i="13"/>
  <c r="AJ318" i="13"/>
  <c r="AN317" i="13"/>
  <c r="AL317" i="13"/>
  <c r="AK317" i="13"/>
  <c r="AJ317" i="13"/>
  <c r="AN316" i="13"/>
  <c r="AL316" i="13"/>
  <c r="AK316" i="13"/>
  <c r="AJ316" i="13"/>
  <c r="AN315" i="13"/>
  <c r="AL315" i="13"/>
  <c r="AK315" i="13"/>
  <c r="AJ315" i="13"/>
  <c r="AN314" i="13"/>
  <c r="AL314" i="13"/>
  <c r="AK314" i="13"/>
  <c r="AJ314" i="13"/>
  <c r="AN313" i="13"/>
  <c r="AL313" i="13"/>
  <c r="AK313" i="13"/>
  <c r="AJ313" i="13"/>
  <c r="AN312" i="13"/>
  <c r="AL312" i="13"/>
  <c r="AK312" i="13"/>
  <c r="AJ312" i="13"/>
  <c r="AN311" i="13"/>
  <c r="AL311" i="13"/>
  <c r="AK311" i="13"/>
  <c r="AJ311" i="13"/>
  <c r="AN310" i="13"/>
  <c r="AL310" i="13"/>
  <c r="AK310" i="13"/>
  <c r="AJ310" i="13"/>
  <c r="AN309" i="13"/>
  <c r="AL309" i="13"/>
  <c r="AK309" i="13"/>
  <c r="AJ309" i="13"/>
  <c r="AN308" i="13"/>
  <c r="AL308" i="13"/>
  <c r="AK308" i="13"/>
  <c r="AJ308" i="13"/>
  <c r="AN307" i="13"/>
  <c r="AL307" i="13"/>
  <c r="AK307" i="13"/>
  <c r="AJ307" i="13"/>
  <c r="AN306" i="13"/>
  <c r="AL306" i="13"/>
  <c r="AK306" i="13"/>
  <c r="AJ306" i="13"/>
  <c r="AN305" i="13"/>
  <c r="AL305" i="13"/>
  <c r="AK305" i="13"/>
  <c r="AJ305" i="13"/>
  <c r="AN304" i="13"/>
  <c r="AL304" i="13"/>
  <c r="AK304" i="13"/>
  <c r="AJ304" i="13"/>
  <c r="AN303" i="13"/>
  <c r="AL303" i="13"/>
  <c r="AK303" i="13"/>
  <c r="AJ303" i="13"/>
  <c r="AN302" i="13"/>
  <c r="AL302" i="13"/>
  <c r="AK302" i="13"/>
  <c r="AJ302" i="13"/>
  <c r="AN301" i="13"/>
  <c r="AL301" i="13"/>
  <c r="AK301" i="13"/>
  <c r="AJ301" i="13"/>
  <c r="AN300" i="13"/>
  <c r="AL300" i="13"/>
  <c r="AK300" i="13"/>
  <c r="AJ300" i="13"/>
  <c r="AN299" i="13"/>
  <c r="AL299" i="13"/>
  <c r="AK299" i="13"/>
  <c r="AJ299" i="13"/>
  <c r="AN298" i="13"/>
  <c r="AL298" i="13"/>
  <c r="AK298" i="13"/>
  <c r="AJ298" i="13"/>
  <c r="AN297" i="13"/>
  <c r="AL297" i="13"/>
  <c r="AK297" i="13"/>
  <c r="AJ297" i="13"/>
  <c r="AN296" i="13"/>
  <c r="AL296" i="13"/>
  <c r="AK296" i="13"/>
  <c r="AJ296" i="13"/>
  <c r="AN295" i="13"/>
  <c r="AL295" i="13"/>
  <c r="AK295" i="13"/>
  <c r="AJ295" i="13"/>
  <c r="AN294" i="13"/>
  <c r="AL294" i="13"/>
  <c r="AK294" i="13"/>
  <c r="AJ294" i="13"/>
  <c r="AN293" i="13"/>
  <c r="AL293" i="13"/>
  <c r="AK293" i="13"/>
  <c r="AJ293" i="13"/>
  <c r="AN292" i="13"/>
  <c r="AL292" i="13"/>
  <c r="AK292" i="13"/>
  <c r="AJ292" i="13"/>
  <c r="AN291" i="13"/>
  <c r="AL291" i="13"/>
  <c r="AK291" i="13"/>
  <c r="AJ291" i="13"/>
  <c r="AN290" i="13"/>
  <c r="AL290" i="13"/>
  <c r="AK290" i="13"/>
  <c r="AJ290" i="13"/>
  <c r="AN289" i="13"/>
  <c r="AL289" i="13"/>
  <c r="AK289" i="13"/>
  <c r="AJ289" i="13"/>
  <c r="AN288" i="13"/>
  <c r="AL288" i="13"/>
  <c r="AK288" i="13"/>
  <c r="AJ288" i="13"/>
  <c r="AN287" i="13"/>
  <c r="AL287" i="13"/>
  <c r="AK287" i="13"/>
  <c r="AJ287" i="13"/>
  <c r="AN286" i="13"/>
  <c r="AL286" i="13"/>
  <c r="AK286" i="13"/>
  <c r="AJ286" i="13"/>
  <c r="AN285" i="13"/>
  <c r="AL285" i="13"/>
  <c r="AK285" i="13"/>
  <c r="AJ285" i="13"/>
  <c r="AN284" i="13"/>
  <c r="AL284" i="13"/>
  <c r="AK284" i="13"/>
  <c r="AJ284" i="13"/>
  <c r="AN283" i="13"/>
  <c r="AL283" i="13"/>
  <c r="AK283" i="13"/>
  <c r="AJ283" i="13"/>
  <c r="AN282" i="13"/>
  <c r="AL282" i="13"/>
  <c r="AK282" i="13"/>
  <c r="AJ282" i="13"/>
  <c r="AN281" i="13"/>
  <c r="AL281" i="13"/>
  <c r="AK281" i="13"/>
  <c r="AJ281" i="13"/>
  <c r="AN280" i="13"/>
  <c r="AL280" i="13"/>
  <c r="AK280" i="13"/>
  <c r="AJ280" i="13"/>
  <c r="AN279" i="13"/>
  <c r="AL279" i="13"/>
  <c r="AK279" i="13"/>
  <c r="AJ279" i="13"/>
  <c r="AN278" i="13"/>
  <c r="AL278" i="13"/>
  <c r="AK278" i="13"/>
  <c r="AJ278" i="13"/>
  <c r="AN277" i="13"/>
  <c r="AL277" i="13"/>
  <c r="AK277" i="13"/>
  <c r="AJ277" i="13"/>
  <c r="AN276" i="13"/>
  <c r="AL276" i="13"/>
  <c r="AK276" i="13"/>
  <c r="AJ276" i="13"/>
  <c r="AN275" i="13"/>
  <c r="AL275" i="13"/>
  <c r="AK275" i="13"/>
  <c r="AJ275" i="13"/>
  <c r="AN274" i="13"/>
  <c r="AL274" i="13"/>
  <c r="AK274" i="13"/>
  <c r="AJ274" i="13"/>
  <c r="AN273" i="13"/>
  <c r="AL273" i="13"/>
  <c r="AK273" i="13"/>
  <c r="AJ273" i="13"/>
  <c r="AN272" i="13"/>
  <c r="AL272" i="13"/>
  <c r="AK272" i="13"/>
  <c r="AJ272" i="13"/>
  <c r="AN271" i="13"/>
  <c r="AL271" i="13"/>
  <c r="AK271" i="13"/>
  <c r="AJ271" i="13"/>
  <c r="AN270" i="13"/>
  <c r="AL270" i="13"/>
  <c r="AK270" i="13"/>
  <c r="AJ270" i="13"/>
  <c r="AN269" i="13"/>
  <c r="AL269" i="13"/>
  <c r="AK269" i="13"/>
  <c r="AJ269" i="13"/>
  <c r="AN268" i="13"/>
  <c r="AL268" i="13"/>
  <c r="AK268" i="13"/>
  <c r="AJ268" i="13"/>
  <c r="AN267" i="13"/>
  <c r="AL267" i="13"/>
  <c r="AK267" i="13"/>
  <c r="AJ267" i="13"/>
  <c r="AN266" i="13"/>
  <c r="AL266" i="13"/>
  <c r="AK266" i="13"/>
  <c r="AJ266" i="13"/>
  <c r="AN265" i="13"/>
  <c r="AL265" i="13"/>
  <c r="AK265" i="13"/>
  <c r="AJ265" i="13"/>
  <c r="AN264" i="13"/>
  <c r="AL264" i="13"/>
  <c r="AK264" i="13"/>
  <c r="AJ264" i="13"/>
  <c r="AN263" i="13"/>
  <c r="AL263" i="13"/>
  <c r="AK263" i="13"/>
  <c r="AJ263" i="13"/>
  <c r="AN262" i="13"/>
  <c r="AL262" i="13"/>
  <c r="AK262" i="13"/>
  <c r="AJ262" i="13"/>
  <c r="AN261" i="13"/>
  <c r="AL261" i="13"/>
  <c r="AK261" i="13"/>
  <c r="AJ261" i="13"/>
  <c r="AN260" i="13"/>
  <c r="AL260" i="13"/>
  <c r="AK260" i="13"/>
  <c r="AJ260" i="13"/>
  <c r="AN259" i="13"/>
  <c r="AL259" i="13"/>
  <c r="AK259" i="13"/>
  <c r="AJ259" i="13"/>
  <c r="AN258" i="13"/>
  <c r="AL258" i="13"/>
  <c r="AK258" i="13"/>
  <c r="AJ258" i="13"/>
  <c r="AN257" i="13"/>
  <c r="AL257" i="13"/>
  <c r="AK257" i="13"/>
  <c r="AJ257" i="13"/>
  <c r="AN256" i="13"/>
  <c r="AL256" i="13"/>
  <c r="AK256" i="13"/>
  <c r="AJ256" i="13"/>
  <c r="AN255" i="13"/>
  <c r="AL255" i="13"/>
  <c r="AK255" i="13"/>
  <c r="AJ255" i="13"/>
  <c r="AN254" i="13"/>
  <c r="AL254" i="13"/>
  <c r="AK254" i="13"/>
  <c r="AJ254" i="13"/>
  <c r="AN253" i="13"/>
  <c r="AL253" i="13"/>
  <c r="AK253" i="13"/>
  <c r="AJ253" i="13"/>
  <c r="AN252" i="13"/>
  <c r="AL252" i="13"/>
  <c r="AK252" i="13"/>
  <c r="AJ252" i="13"/>
  <c r="AN251" i="13"/>
  <c r="AL251" i="13"/>
  <c r="AK251" i="13"/>
  <c r="AJ251" i="13"/>
  <c r="AN250" i="13"/>
  <c r="AL250" i="13"/>
  <c r="AK250" i="13"/>
  <c r="AJ250" i="13"/>
  <c r="AN249" i="13"/>
  <c r="AL249" i="13"/>
  <c r="AK249" i="13"/>
  <c r="AJ249" i="13"/>
  <c r="AN248" i="13"/>
  <c r="AL248" i="13"/>
  <c r="AK248" i="13"/>
  <c r="AJ248" i="13"/>
  <c r="AN247" i="13"/>
  <c r="AL247" i="13"/>
  <c r="AK247" i="13"/>
  <c r="AJ247" i="13"/>
  <c r="AN246" i="13"/>
  <c r="AL246" i="13"/>
  <c r="AK246" i="13"/>
  <c r="AJ246" i="13"/>
  <c r="AN245" i="13"/>
  <c r="AL245" i="13"/>
  <c r="AK245" i="13"/>
  <c r="AJ245" i="13"/>
  <c r="AN244" i="13"/>
  <c r="AL244" i="13"/>
  <c r="AK244" i="13"/>
  <c r="AJ244" i="13"/>
  <c r="AN243" i="13"/>
  <c r="AL243" i="13"/>
  <c r="AK243" i="13"/>
  <c r="AJ243" i="13"/>
  <c r="AN242" i="13"/>
  <c r="AL242" i="13"/>
  <c r="AK242" i="13"/>
  <c r="AJ242" i="13"/>
  <c r="AN241" i="13"/>
  <c r="AL241" i="13"/>
  <c r="AK241" i="13"/>
  <c r="AJ241" i="13"/>
  <c r="AN240" i="13"/>
  <c r="AL240" i="13"/>
  <c r="AK240" i="13"/>
  <c r="AJ240" i="13"/>
  <c r="AN239" i="13"/>
  <c r="AL239" i="13"/>
  <c r="AK239" i="13"/>
  <c r="AJ239" i="13"/>
  <c r="AN238" i="13"/>
  <c r="AL238" i="13"/>
  <c r="AK238" i="13"/>
  <c r="AJ238" i="13"/>
  <c r="AN237" i="13"/>
  <c r="AL237" i="13"/>
  <c r="AK237" i="13"/>
  <c r="AJ237" i="13"/>
  <c r="AN236" i="13"/>
  <c r="AL236" i="13"/>
  <c r="AK236" i="13"/>
  <c r="AJ236" i="13"/>
  <c r="AN235" i="13"/>
  <c r="AL235" i="13"/>
  <c r="AK235" i="13"/>
  <c r="AJ235" i="13"/>
  <c r="AN234" i="13"/>
  <c r="AL234" i="13"/>
  <c r="AK234" i="13"/>
  <c r="AJ234" i="13"/>
  <c r="AN233" i="13"/>
  <c r="AL233" i="13"/>
  <c r="AK233" i="13"/>
  <c r="AJ233" i="13"/>
  <c r="AN232" i="13"/>
  <c r="AL232" i="13"/>
  <c r="AK232" i="13"/>
  <c r="AJ232" i="13"/>
  <c r="AN231" i="13"/>
  <c r="AL231" i="13"/>
  <c r="AK231" i="13"/>
  <c r="AJ231" i="13"/>
  <c r="AN230" i="13"/>
  <c r="AL230" i="13"/>
  <c r="AK230" i="13"/>
  <c r="AJ230" i="13"/>
  <c r="AN229" i="13"/>
  <c r="AL229" i="13"/>
  <c r="AK229" i="13"/>
  <c r="AJ229" i="13"/>
  <c r="AN228" i="13"/>
  <c r="AL228" i="13"/>
  <c r="AK228" i="13"/>
  <c r="AJ228" i="13"/>
  <c r="AN227" i="13"/>
  <c r="AL227" i="13"/>
  <c r="AK227" i="13"/>
  <c r="AJ227" i="13"/>
  <c r="AN226" i="13"/>
  <c r="AL226" i="13"/>
  <c r="AK226" i="13"/>
  <c r="AJ226" i="13"/>
  <c r="AN225" i="13"/>
  <c r="AL225" i="13"/>
  <c r="AK225" i="13"/>
  <c r="AJ225" i="13"/>
  <c r="AN224" i="13"/>
  <c r="AL224" i="13"/>
  <c r="AK224" i="13"/>
  <c r="AJ224" i="13"/>
  <c r="AN223" i="13"/>
  <c r="AL223" i="13"/>
  <c r="AK223" i="13"/>
  <c r="AJ223" i="13"/>
  <c r="AN222" i="13"/>
  <c r="AL222" i="13"/>
  <c r="AK222" i="13"/>
  <c r="AJ222" i="13"/>
  <c r="AN221" i="13"/>
  <c r="AL221" i="13"/>
  <c r="AK221" i="13"/>
  <c r="AJ221" i="13"/>
  <c r="AN220" i="13"/>
  <c r="AL220" i="13"/>
  <c r="AK220" i="13"/>
  <c r="AJ220" i="13"/>
  <c r="AN219" i="13"/>
  <c r="AL219" i="13"/>
  <c r="AK219" i="13"/>
  <c r="AJ219" i="13"/>
  <c r="AN218" i="13"/>
  <c r="AL218" i="13"/>
  <c r="AK218" i="13"/>
  <c r="AJ218" i="13"/>
  <c r="AN217" i="13"/>
  <c r="AL217" i="13"/>
  <c r="AK217" i="13"/>
  <c r="AJ217" i="13"/>
  <c r="AN216" i="13"/>
  <c r="AL216" i="13"/>
  <c r="AK216" i="13"/>
  <c r="AJ216" i="13"/>
  <c r="AN215" i="13"/>
  <c r="AL215" i="13"/>
  <c r="AK215" i="13"/>
  <c r="AJ215" i="13"/>
  <c r="AN214" i="13"/>
  <c r="AL214" i="13"/>
  <c r="AK214" i="13"/>
  <c r="AJ214" i="13"/>
  <c r="AN213" i="13"/>
  <c r="AL213" i="13"/>
  <c r="AK213" i="13"/>
  <c r="AJ213" i="13"/>
  <c r="AN212" i="13"/>
  <c r="AL212" i="13"/>
  <c r="AK212" i="13"/>
  <c r="AJ212" i="13"/>
  <c r="AN211" i="13"/>
  <c r="AL211" i="13"/>
  <c r="AK211" i="13"/>
  <c r="AJ211" i="13"/>
  <c r="AN210" i="13"/>
  <c r="AL210" i="13"/>
  <c r="AK210" i="13"/>
  <c r="AJ210" i="13"/>
  <c r="AN209" i="13"/>
  <c r="AL209" i="13"/>
  <c r="AK209" i="13"/>
  <c r="AJ209" i="13"/>
  <c r="AN208" i="13"/>
  <c r="AL208" i="13"/>
  <c r="AK208" i="13"/>
  <c r="AJ208" i="13"/>
  <c r="AN207" i="13"/>
  <c r="AL207" i="13"/>
  <c r="AK207" i="13"/>
  <c r="AJ207" i="13"/>
  <c r="AN206" i="13"/>
  <c r="AL206" i="13"/>
  <c r="AK206" i="13"/>
  <c r="AJ206" i="13"/>
  <c r="AN205" i="13"/>
  <c r="AL205" i="13"/>
  <c r="AK205" i="13"/>
  <c r="AJ205" i="13"/>
  <c r="AN204" i="13"/>
  <c r="AL204" i="13"/>
  <c r="AK204" i="13"/>
  <c r="AJ204" i="13"/>
  <c r="AN203" i="13"/>
  <c r="AL203" i="13"/>
  <c r="AK203" i="13"/>
  <c r="AJ203" i="13"/>
  <c r="AN202" i="13"/>
  <c r="AL202" i="13"/>
  <c r="AK202" i="13"/>
  <c r="AJ202" i="13"/>
  <c r="AN201" i="13"/>
  <c r="AL201" i="13"/>
  <c r="AK201" i="13"/>
  <c r="AJ201" i="13"/>
  <c r="AN200" i="13"/>
  <c r="AL200" i="13"/>
  <c r="AK200" i="13"/>
  <c r="AJ200" i="13"/>
  <c r="AN199" i="13"/>
  <c r="AL199" i="13"/>
  <c r="AK199" i="13"/>
  <c r="AJ199" i="13"/>
  <c r="AN198" i="13"/>
  <c r="AL198" i="13"/>
  <c r="AK198" i="13"/>
  <c r="AJ198" i="13"/>
  <c r="AN197" i="13"/>
  <c r="AL197" i="13"/>
  <c r="AK197" i="13"/>
  <c r="AJ197" i="13"/>
  <c r="AN196" i="13"/>
  <c r="AL196" i="13"/>
  <c r="AK196" i="13"/>
  <c r="AJ196" i="13"/>
  <c r="AN195" i="13"/>
  <c r="AL195" i="13"/>
  <c r="AK195" i="13"/>
  <c r="AJ195" i="13"/>
  <c r="AN194" i="13"/>
  <c r="AL194" i="13"/>
  <c r="AK194" i="13"/>
  <c r="AJ194" i="13"/>
  <c r="AN193" i="13"/>
  <c r="AL193" i="13"/>
  <c r="AK193" i="13"/>
  <c r="AJ193" i="13"/>
  <c r="AN192" i="13"/>
  <c r="AL192" i="13"/>
  <c r="AK192" i="13"/>
  <c r="AJ192" i="13"/>
  <c r="AN191" i="13"/>
  <c r="AL191" i="13"/>
  <c r="AK191" i="13"/>
  <c r="AJ191" i="13"/>
  <c r="AN190" i="13"/>
  <c r="AL190" i="13"/>
  <c r="AK190" i="13"/>
  <c r="AJ190" i="13"/>
  <c r="AN189" i="13"/>
  <c r="AL189" i="13"/>
  <c r="AK189" i="13"/>
  <c r="AJ189" i="13"/>
  <c r="AN188" i="13"/>
  <c r="AL188" i="13"/>
  <c r="AK188" i="13"/>
  <c r="AJ188" i="13"/>
  <c r="AN187" i="13"/>
  <c r="AL187" i="13"/>
  <c r="AK187" i="13"/>
  <c r="AJ187" i="13"/>
  <c r="AN186" i="13"/>
  <c r="AL186" i="13"/>
  <c r="AK186" i="13"/>
  <c r="AJ186" i="13"/>
  <c r="AN185" i="13"/>
  <c r="AL185" i="13"/>
  <c r="AK185" i="13"/>
  <c r="AJ185" i="13"/>
  <c r="AN184" i="13"/>
  <c r="AL184" i="13"/>
  <c r="AK184" i="13"/>
  <c r="AJ184" i="13"/>
  <c r="AN183" i="13"/>
  <c r="AL183" i="13"/>
  <c r="AK183" i="13"/>
  <c r="AJ183" i="13"/>
  <c r="AN182" i="13"/>
  <c r="AL182" i="13"/>
  <c r="AK182" i="13"/>
  <c r="AJ182" i="13"/>
  <c r="AN181" i="13"/>
  <c r="AL181" i="13"/>
  <c r="AK181" i="13"/>
  <c r="AJ181" i="13"/>
  <c r="AN180" i="13"/>
  <c r="AL180" i="13"/>
  <c r="AK180" i="13"/>
  <c r="AJ180" i="13"/>
  <c r="AN179" i="13"/>
  <c r="AL179" i="13"/>
  <c r="AK179" i="13"/>
  <c r="AJ179" i="13"/>
  <c r="AN178" i="13"/>
  <c r="AL178" i="13"/>
  <c r="AK178" i="13"/>
  <c r="AJ178" i="13"/>
  <c r="AN177" i="13"/>
  <c r="AL177" i="13"/>
  <c r="AK177" i="13"/>
  <c r="AJ177" i="13"/>
  <c r="AN176" i="13"/>
  <c r="AL176" i="13"/>
  <c r="AK176" i="13"/>
  <c r="AJ176" i="13"/>
  <c r="AN175" i="13"/>
  <c r="AL175" i="13"/>
  <c r="AK175" i="13"/>
  <c r="AJ175" i="13"/>
  <c r="AN174" i="13"/>
  <c r="AL174" i="13"/>
  <c r="AK174" i="13"/>
  <c r="AJ174" i="13"/>
  <c r="AN173" i="13"/>
  <c r="AL173" i="13"/>
  <c r="AK173" i="13"/>
  <c r="AJ173" i="13"/>
  <c r="AN172" i="13"/>
  <c r="AL172" i="13"/>
  <c r="AK172" i="13"/>
  <c r="AJ172" i="13"/>
  <c r="AN171" i="13"/>
  <c r="AL171" i="13"/>
  <c r="AK171" i="13"/>
  <c r="AJ171" i="13"/>
  <c r="AN170" i="13"/>
  <c r="AL170" i="13"/>
  <c r="AK170" i="13"/>
  <c r="AJ170" i="13"/>
  <c r="AN169" i="13"/>
  <c r="AL169" i="13"/>
  <c r="AK169" i="13"/>
  <c r="AJ169" i="13"/>
  <c r="AN168" i="13"/>
  <c r="AL168" i="13"/>
  <c r="AK168" i="13"/>
  <c r="AJ168" i="13"/>
  <c r="AN167" i="13"/>
  <c r="AL167" i="13"/>
  <c r="AK167" i="13"/>
  <c r="AJ167" i="13"/>
  <c r="AN166" i="13"/>
  <c r="AL166" i="13"/>
  <c r="AK166" i="13"/>
  <c r="AJ166" i="13"/>
  <c r="AN165" i="13"/>
  <c r="AL165" i="13"/>
  <c r="AK165" i="13"/>
  <c r="AJ165" i="13"/>
  <c r="AN164" i="13"/>
  <c r="AL164" i="13"/>
  <c r="AK164" i="13"/>
  <c r="AJ164" i="13"/>
  <c r="AN163" i="13"/>
  <c r="AL163" i="13"/>
  <c r="AK163" i="13"/>
  <c r="AJ163" i="13"/>
  <c r="AN162" i="13"/>
  <c r="AL162" i="13"/>
  <c r="AK162" i="13"/>
  <c r="AJ162" i="13"/>
  <c r="AN161" i="13"/>
  <c r="AL161" i="13"/>
  <c r="AK161" i="13"/>
  <c r="AJ161" i="13"/>
  <c r="AN160" i="13"/>
  <c r="AL160" i="13"/>
  <c r="AK160" i="13"/>
  <c r="AJ160" i="13"/>
  <c r="AN159" i="13"/>
  <c r="AL159" i="13"/>
  <c r="AK159" i="13"/>
  <c r="AJ159" i="13"/>
  <c r="AN158" i="13"/>
  <c r="AL158" i="13"/>
  <c r="AK158" i="13"/>
  <c r="AJ158" i="13"/>
  <c r="AN157" i="13"/>
  <c r="AL157" i="13"/>
  <c r="AK157" i="13"/>
  <c r="AJ157" i="13"/>
  <c r="AN156" i="13"/>
  <c r="AL156" i="13"/>
  <c r="AK156" i="13"/>
  <c r="AJ156" i="13"/>
  <c r="AN155" i="13"/>
  <c r="AL155" i="13"/>
  <c r="AK155" i="13"/>
  <c r="AJ155" i="13"/>
  <c r="AN154" i="13"/>
  <c r="AL154" i="13"/>
  <c r="AK154" i="13"/>
  <c r="AJ154" i="13"/>
  <c r="AN153" i="13"/>
  <c r="AL153" i="13"/>
  <c r="AK153" i="13"/>
  <c r="AJ153" i="13"/>
  <c r="AN152" i="13"/>
  <c r="AL152" i="13"/>
  <c r="AK152" i="13"/>
  <c r="AJ152" i="13"/>
  <c r="AN151" i="13"/>
  <c r="AL151" i="13"/>
  <c r="AK151" i="13"/>
  <c r="AJ151" i="13"/>
  <c r="AN150" i="13"/>
  <c r="AL150" i="13"/>
  <c r="AK150" i="13"/>
  <c r="AJ150" i="13"/>
  <c r="AN149" i="13"/>
  <c r="AL149" i="13"/>
  <c r="AK149" i="13"/>
  <c r="AJ149" i="13"/>
  <c r="AN148" i="13"/>
  <c r="AL148" i="13"/>
  <c r="AK148" i="13"/>
  <c r="AJ148" i="13"/>
  <c r="AN147" i="13"/>
  <c r="AL147" i="13"/>
  <c r="AK147" i="13"/>
  <c r="AJ147" i="13"/>
  <c r="AN146" i="13"/>
  <c r="AL146" i="13"/>
  <c r="AK146" i="13"/>
  <c r="AJ146" i="13"/>
  <c r="AN145" i="13"/>
  <c r="AL145" i="13"/>
  <c r="AK145" i="13"/>
  <c r="AJ145" i="13"/>
  <c r="AN144" i="13"/>
  <c r="AL144" i="13"/>
  <c r="AK144" i="13"/>
  <c r="AJ144" i="13"/>
  <c r="AN143" i="13"/>
  <c r="AL143" i="13"/>
  <c r="AK143" i="13"/>
  <c r="AJ143" i="13"/>
  <c r="AN142" i="13"/>
  <c r="AL142" i="13"/>
  <c r="AK142" i="13"/>
  <c r="AJ142" i="13"/>
  <c r="AN141" i="13"/>
  <c r="AL141" i="13"/>
  <c r="AK141" i="13"/>
  <c r="AJ141" i="13"/>
  <c r="AN140" i="13"/>
  <c r="AL140" i="13"/>
  <c r="AK140" i="13"/>
  <c r="AJ140" i="13"/>
  <c r="AN139" i="13"/>
  <c r="AL139" i="13"/>
  <c r="AK139" i="13"/>
  <c r="AJ139" i="13"/>
  <c r="AN138" i="13"/>
  <c r="AL138" i="13"/>
  <c r="AK138" i="13"/>
  <c r="AJ138" i="13"/>
  <c r="AN137" i="13"/>
  <c r="AL137" i="13"/>
  <c r="AK137" i="13"/>
  <c r="AJ137" i="13"/>
  <c r="AN136" i="13"/>
  <c r="AL136" i="13"/>
  <c r="AK136" i="13"/>
  <c r="AJ136" i="13"/>
  <c r="AN135" i="13"/>
  <c r="AL135" i="13"/>
  <c r="AK135" i="13"/>
  <c r="AJ135" i="13"/>
  <c r="AN134" i="13"/>
  <c r="AL134" i="13"/>
  <c r="AK134" i="13"/>
  <c r="AJ134" i="13"/>
  <c r="AN133" i="13"/>
  <c r="AL133" i="13"/>
  <c r="AK133" i="13"/>
  <c r="AJ133" i="13"/>
  <c r="AN132" i="13"/>
  <c r="AL132" i="13"/>
  <c r="AK132" i="13"/>
  <c r="AJ132" i="13"/>
  <c r="AN131" i="13"/>
  <c r="AL131" i="13"/>
  <c r="AK131" i="13"/>
  <c r="AJ131" i="13"/>
  <c r="AN130" i="13"/>
  <c r="AL130" i="13"/>
  <c r="AK130" i="13"/>
  <c r="AJ130" i="13"/>
  <c r="AN129" i="13"/>
  <c r="AL129" i="13"/>
  <c r="AK129" i="13"/>
  <c r="AJ129" i="13"/>
  <c r="AN128" i="13"/>
  <c r="AL128" i="13"/>
  <c r="AK128" i="13"/>
  <c r="AJ128" i="13"/>
  <c r="AN127" i="13"/>
  <c r="AL127" i="13"/>
  <c r="AK127" i="13"/>
  <c r="AJ127" i="13"/>
  <c r="AN126" i="13"/>
  <c r="AL126" i="13"/>
  <c r="AK126" i="13"/>
  <c r="AJ126" i="13"/>
  <c r="AN125" i="13"/>
  <c r="AL125" i="13"/>
  <c r="AK125" i="13"/>
  <c r="AJ125" i="13"/>
  <c r="AN124" i="13"/>
  <c r="AL124" i="13"/>
  <c r="AK124" i="13"/>
  <c r="AJ124" i="13"/>
  <c r="AN123" i="13"/>
  <c r="AL123" i="13"/>
  <c r="AK123" i="13"/>
  <c r="AJ123" i="13"/>
  <c r="AN122" i="13"/>
  <c r="AL122" i="13"/>
  <c r="AK122" i="13"/>
  <c r="AJ122" i="13"/>
  <c r="AN121" i="13"/>
  <c r="AL121" i="13"/>
  <c r="AK121" i="13"/>
  <c r="AJ121" i="13"/>
  <c r="AN120" i="13"/>
  <c r="AL120" i="13"/>
  <c r="AK120" i="13"/>
  <c r="AJ120" i="13"/>
  <c r="AN119" i="13"/>
  <c r="AL119" i="13"/>
  <c r="AK119" i="13"/>
  <c r="AJ119" i="13"/>
  <c r="AN118" i="13"/>
  <c r="AL118" i="13"/>
  <c r="AK118" i="13"/>
  <c r="AJ118" i="13"/>
  <c r="AN117" i="13"/>
  <c r="AL117" i="13"/>
  <c r="AK117" i="13"/>
  <c r="AJ117" i="13"/>
  <c r="AN116" i="13"/>
  <c r="AL116" i="13"/>
  <c r="AK116" i="13"/>
  <c r="AJ116" i="13"/>
  <c r="AN115" i="13"/>
  <c r="AL115" i="13"/>
  <c r="AK115" i="13"/>
  <c r="AJ115" i="13"/>
  <c r="AN114" i="13"/>
  <c r="AL114" i="13"/>
  <c r="AK114" i="13"/>
  <c r="AJ114" i="13"/>
  <c r="AN113" i="13"/>
  <c r="AL113" i="13"/>
  <c r="AK113" i="13"/>
  <c r="AJ113" i="13"/>
  <c r="AN112" i="13"/>
  <c r="AL112" i="13"/>
  <c r="AK112" i="13"/>
  <c r="AJ112" i="13"/>
  <c r="AN111" i="13"/>
  <c r="AL111" i="13"/>
  <c r="AK111" i="13"/>
  <c r="AJ111" i="13"/>
  <c r="AN110" i="13"/>
  <c r="AL110" i="13"/>
  <c r="AK110" i="13"/>
  <c r="AJ110" i="13"/>
  <c r="AN109" i="13"/>
  <c r="AL109" i="13"/>
  <c r="AK109" i="13"/>
  <c r="AJ109" i="13"/>
  <c r="AN108" i="13"/>
  <c r="AL108" i="13"/>
  <c r="AK108" i="13"/>
  <c r="AJ108" i="13"/>
  <c r="AN107" i="13"/>
  <c r="AL107" i="13"/>
  <c r="AK107" i="13"/>
  <c r="AJ107" i="13"/>
  <c r="AN106" i="13"/>
  <c r="AL106" i="13"/>
  <c r="AK106" i="13"/>
  <c r="AJ106" i="13"/>
  <c r="AN105" i="13"/>
  <c r="AL105" i="13"/>
  <c r="AK105" i="13"/>
  <c r="AJ105" i="13"/>
  <c r="AN104" i="13"/>
  <c r="AL104" i="13"/>
  <c r="AK104" i="13"/>
  <c r="AJ104" i="13"/>
  <c r="AN103" i="13"/>
  <c r="AL103" i="13"/>
  <c r="AK103" i="13"/>
  <c r="AJ103" i="13"/>
  <c r="AN102" i="13"/>
  <c r="AL102" i="13"/>
  <c r="AK102" i="13"/>
  <c r="AJ102" i="13"/>
  <c r="AN101" i="13"/>
  <c r="AL101" i="13"/>
  <c r="AK101" i="13"/>
  <c r="AJ101" i="13"/>
  <c r="AN100" i="13"/>
  <c r="AL100" i="13"/>
  <c r="AK100" i="13"/>
  <c r="AJ100" i="13"/>
  <c r="AN99" i="13"/>
  <c r="AL99" i="13"/>
  <c r="AK99" i="13"/>
  <c r="AJ99" i="13"/>
  <c r="AN98" i="13"/>
  <c r="AL98" i="13"/>
  <c r="AK98" i="13"/>
  <c r="AJ98" i="13"/>
  <c r="AN97" i="13"/>
  <c r="AL97" i="13"/>
  <c r="AK97" i="13"/>
  <c r="AJ97" i="13"/>
  <c r="AN96" i="13"/>
  <c r="AL96" i="13"/>
  <c r="AK96" i="13"/>
  <c r="AJ96" i="13"/>
  <c r="AN95" i="13"/>
  <c r="AL95" i="13"/>
  <c r="AK95" i="13"/>
  <c r="AJ95" i="13"/>
  <c r="AN94" i="13"/>
  <c r="AL94" i="13"/>
  <c r="AK94" i="13"/>
  <c r="AJ94" i="13"/>
  <c r="AN93" i="13"/>
  <c r="AL93" i="13"/>
  <c r="AK93" i="13"/>
  <c r="AJ93" i="13"/>
  <c r="AN92" i="13"/>
  <c r="AL92" i="13"/>
  <c r="AK92" i="13"/>
  <c r="AJ92" i="13"/>
  <c r="AN91" i="13"/>
  <c r="AL91" i="13"/>
  <c r="AK91" i="13"/>
  <c r="AJ91" i="13"/>
  <c r="AN90" i="13"/>
  <c r="AL90" i="13"/>
  <c r="AK90" i="13"/>
  <c r="AJ90" i="13"/>
  <c r="AN89" i="13"/>
  <c r="AL89" i="13"/>
  <c r="AK89" i="13"/>
  <c r="AJ89" i="13"/>
  <c r="AN88" i="13"/>
  <c r="AL88" i="13"/>
  <c r="AK88" i="13"/>
  <c r="AJ88" i="13"/>
  <c r="AN87" i="13"/>
  <c r="AL87" i="13"/>
  <c r="AK87" i="13"/>
  <c r="AJ87" i="13"/>
  <c r="AN86" i="13"/>
  <c r="AL86" i="13"/>
  <c r="AK86" i="13"/>
  <c r="AJ86" i="13"/>
  <c r="AN85" i="13"/>
  <c r="AL85" i="13"/>
  <c r="AK85" i="13"/>
  <c r="AJ85" i="13"/>
  <c r="AN84" i="13"/>
  <c r="AL84" i="13"/>
  <c r="AK84" i="13"/>
  <c r="AJ84" i="13"/>
  <c r="AN83" i="13"/>
  <c r="AL83" i="13"/>
  <c r="AK83" i="13"/>
  <c r="AJ83" i="13"/>
  <c r="AN82" i="13"/>
  <c r="AL82" i="13"/>
  <c r="AK82" i="13"/>
  <c r="AJ82" i="13"/>
  <c r="AN81" i="13"/>
  <c r="AL81" i="13"/>
  <c r="AK81" i="13"/>
  <c r="AJ81" i="13"/>
  <c r="AN80" i="13"/>
  <c r="AL80" i="13"/>
  <c r="AK80" i="13"/>
  <c r="AJ80" i="13"/>
  <c r="AN79" i="13"/>
  <c r="AL79" i="13"/>
  <c r="AK79" i="13"/>
  <c r="AJ79" i="13"/>
  <c r="AN78" i="13"/>
  <c r="AL78" i="13"/>
  <c r="AK78" i="13"/>
  <c r="AJ78" i="13"/>
  <c r="AN77" i="13"/>
  <c r="AL77" i="13"/>
  <c r="AK77" i="13"/>
  <c r="AJ77" i="13"/>
  <c r="AN76" i="13"/>
  <c r="AL76" i="13"/>
  <c r="AK76" i="13"/>
  <c r="AJ76" i="13"/>
  <c r="AN75" i="13"/>
  <c r="AL75" i="13"/>
  <c r="AK75" i="13"/>
  <c r="AJ75" i="13"/>
  <c r="AN74" i="13"/>
  <c r="AL74" i="13"/>
  <c r="AK74" i="13"/>
  <c r="AJ74" i="13"/>
  <c r="AN73" i="13"/>
  <c r="AL73" i="13"/>
  <c r="AK73" i="13"/>
  <c r="AJ73" i="13"/>
  <c r="AN72" i="13"/>
  <c r="AL72" i="13"/>
  <c r="AK72" i="13"/>
  <c r="AJ72" i="13"/>
  <c r="AN71" i="13"/>
  <c r="AL71" i="13"/>
  <c r="AK71" i="13"/>
  <c r="AJ71" i="13"/>
  <c r="AN70" i="13"/>
  <c r="AL70" i="13"/>
  <c r="AK70" i="13"/>
  <c r="AJ70" i="13"/>
  <c r="AN69" i="13"/>
  <c r="AL69" i="13"/>
  <c r="AK69" i="13"/>
  <c r="AJ69" i="13"/>
  <c r="AN68" i="13"/>
  <c r="AL68" i="13"/>
  <c r="AK68" i="13"/>
  <c r="AJ68" i="13"/>
  <c r="AN67" i="13"/>
  <c r="AL67" i="13"/>
  <c r="AK67" i="13"/>
  <c r="AJ67" i="13"/>
  <c r="AN66" i="13"/>
  <c r="AL66" i="13"/>
  <c r="AK66" i="13"/>
  <c r="AJ66" i="13"/>
  <c r="AN65" i="13"/>
  <c r="AL65" i="13"/>
  <c r="AK65" i="13"/>
  <c r="AJ65" i="13"/>
  <c r="AN64" i="13"/>
  <c r="AL64" i="13"/>
  <c r="AK64" i="13"/>
  <c r="AJ64" i="13"/>
  <c r="AN63" i="13"/>
  <c r="AL63" i="13"/>
  <c r="AK63" i="13"/>
  <c r="AJ63" i="13"/>
  <c r="AN62" i="13"/>
  <c r="AL62" i="13"/>
  <c r="AK62" i="13"/>
  <c r="AJ62" i="13"/>
  <c r="AN61" i="13"/>
  <c r="AL61" i="13"/>
  <c r="AK61" i="13"/>
  <c r="AJ61" i="13"/>
  <c r="AN60" i="13"/>
  <c r="AL60" i="13"/>
  <c r="AK60" i="13"/>
  <c r="AJ60" i="13"/>
  <c r="AN59" i="13"/>
  <c r="AL59" i="13"/>
  <c r="AK59" i="13"/>
  <c r="AJ59" i="13"/>
  <c r="AN58" i="13"/>
  <c r="AL58" i="13"/>
  <c r="AK58" i="13"/>
  <c r="AJ58" i="13"/>
  <c r="AN57" i="13"/>
  <c r="AL57" i="13"/>
  <c r="AK57" i="13"/>
  <c r="AJ57" i="13"/>
  <c r="AN56" i="13"/>
  <c r="AL56" i="13"/>
  <c r="AK56" i="13"/>
  <c r="AJ56" i="13"/>
  <c r="AN55" i="13"/>
  <c r="AL55" i="13"/>
  <c r="AK55" i="13"/>
  <c r="AJ55" i="13"/>
  <c r="AN54" i="13"/>
  <c r="AL54" i="13"/>
  <c r="AK54" i="13"/>
  <c r="AJ54" i="13"/>
  <c r="AN53" i="13"/>
  <c r="AL53" i="13"/>
  <c r="AK53" i="13"/>
  <c r="AJ53" i="13"/>
  <c r="AN52" i="13"/>
  <c r="AL52" i="13"/>
  <c r="AK52" i="13"/>
  <c r="AJ52" i="13"/>
  <c r="AN51" i="13"/>
  <c r="AL51" i="13"/>
  <c r="AK51" i="13"/>
  <c r="AJ51" i="13"/>
  <c r="AN50" i="13"/>
  <c r="AL50" i="13"/>
  <c r="AK50" i="13"/>
  <c r="AJ50" i="13"/>
  <c r="AN49" i="13"/>
  <c r="AL49" i="13"/>
  <c r="AK49" i="13"/>
  <c r="AJ49" i="13"/>
  <c r="AN48" i="13"/>
  <c r="AL48" i="13"/>
  <c r="AK48" i="13"/>
  <c r="AJ48" i="13"/>
  <c r="AN47" i="13"/>
  <c r="AL47" i="13"/>
  <c r="AK47" i="13"/>
  <c r="AJ47" i="13"/>
  <c r="AN46" i="13"/>
  <c r="AL46" i="13"/>
  <c r="AK46" i="13"/>
  <c r="AJ46" i="13"/>
  <c r="AN45" i="13"/>
  <c r="AL45" i="13"/>
  <c r="AK45" i="13"/>
  <c r="AJ45" i="13"/>
  <c r="AN44" i="13"/>
  <c r="AL44" i="13"/>
  <c r="AK44" i="13"/>
  <c r="AJ44" i="13"/>
  <c r="AN43" i="13"/>
  <c r="AL43" i="13"/>
  <c r="AK43" i="13"/>
  <c r="AJ43" i="13"/>
  <c r="AN42" i="13"/>
  <c r="AL42" i="13"/>
  <c r="AK42" i="13"/>
  <c r="AJ42" i="13"/>
  <c r="AN41" i="13"/>
  <c r="AL41" i="13"/>
  <c r="AK41" i="13"/>
  <c r="AJ41" i="13"/>
  <c r="AN40" i="13"/>
  <c r="AL40" i="13"/>
  <c r="AK40" i="13"/>
  <c r="AJ40" i="13"/>
  <c r="AN39" i="13"/>
  <c r="AL39" i="13"/>
  <c r="AK39" i="13"/>
  <c r="AJ39" i="13"/>
  <c r="AN38" i="13"/>
  <c r="AL38" i="13"/>
  <c r="AK38" i="13"/>
  <c r="AJ38" i="13"/>
  <c r="AN37" i="13"/>
  <c r="AL37" i="13"/>
  <c r="AK37" i="13"/>
  <c r="AJ37" i="13"/>
  <c r="AN36" i="13"/>
  <c r="AL36" i="13"/>
  <c r="AK36" i="13"/>
  <c r="AJ36" i="13"/>
  <c r="AN35" i="13"/>
  <c r="AL35" i="13"/>
  <c r="AK35" i="13"/>
  <c r="AJ35" i="13"/>
  <c r="AN34" i="13"/>
  <c r="AL34" i="13"/>
  <c r="AK34" i="13"/>
  <c r="AJ34" i="13"/>
  <c r="AN33" i="13"/>
  <c r="AL33" i="13"/>
  <c r="AK33" i="13"/>
  <c r="AJ33" i="13"/>
  <c r="AN32" i="13"/>
  <c r="AL32" i="13"/>
  <c r="AK32" i="13"/>
  <c r="AJ32" i="13"/>
  <c r="AN31" i="13"/>
  <c r="AL31" i="13"/>
  <c r="AK31" i="13"/>
  <c r="AJ31" i="13"/>
  <c r="AN30" i="13"/>
  <c r="AL30" i="13"/>
  <c r="AK30" i="13"/>
  <c r="AJ30" i="13"/>
  <c r="AN29" i="13"/>
  <c r="AL29" i="13"/>
  <c r="AK29" i="13"/>
  <c r="AJ29" i="13"/>
  <c r="AN28" i="13"/>
  <c r="AL28" i="13"/>
  <c r="AK28" i="13"/>
  <c r="AJ28" i="13"/>
  <c r="AN27" i="13"/>
  <c r="AL27" i="13"/>
  <c r="AK27" i="13"/>
  <c r="AJ27" i="13"/>
  <c r="AN26" i="13"/>
  <c r="AL26" i="13"/>
  <c r="AK26" i="13"/>
  <c r="AJ26" i="13"/>
  <c r="AN25" i="13"/>
  <c r="AL25" i="13"/>
  <c r="AK25" i="13"/>
  <c r="AJ25" i="13"/>
  <c r="AN24" i="13"/>
  <c r="AL24" i="13"/>
  <c r="AK24" i="13"/>
  <c r="AJ24" i="13"/>
  <c r="AN23" i="13"/>
  <c r="AL23" i="13"/>
  <c r="AK23" i="13"/>
  <c r="AJ23" i="13"/>
  <c r="AN22" i="13"/>
  <c r="AL22" i="13"/>
  <c r="AK22" i="13"/>
  <c r="AJ22" i="13"/>
  <c r="AN21" i="13"/>
  <c r="AL21" i="13"/>
  <c r="AK21" i="13"/>
  <c r="AJ21" i="13"/>
  <c r="AN20" i="13"/>
  <c r="AL20" i="13"/>
  <c r="AK20" i="13"/>
  <c r="AJ20" i="13"/>
  <c r="AN19" i="13"/>
  <c r="AL19" i="13"/>
  <c r="AK19" i="13"/>
  <c r="AJ19" i="13"/>
  <c r="AN18" i="13"/>
  <c r="AL18" i="13"/>
  <c r="AK18" i="13"/>
  <c r="AJ18" i="13"/>
  <c r="AN17" i="13"/>
  <c r="AL17" i="13"/>
  <c r="AK17" i="13"/>
  <c r="AJ17" i="13"/>
  <c r="AN16" i="13"/>
  <c r="AL16" i="13"/>
  <c r="AK16" i="13"/>
  <c r="AJ16" i="13"/>
  <c r="AN15" i="13"/>
  <c r="AL15" i="13"/>
  <c r="AK15" i="13"/>
  <c r="AJ15" i="13"/>
  <c r="AN14" i="13"/>
  <c r="AL14" i="13"/>
  <c r="AK14" i="13"/>
  <c r="AJ14" i="13"/>
  <c r="AN13" i="13"/>
  <c r="AL13" i="13"/>
  <c r="AK13" i="13"/>
  <c r="AJ13" i="13"/>
  <c r="AN12" i="13"/>
  <c r="AL12" i="13"/>
  <c r="AK12" i="13"/>
  <c r="AJ12" i="13"/>
  <c r="AN11" i="13"/>
  <c r="AL11" i="13"/>
  <c r="AK11" i="13"/>
  <c r="AJ11" i="13"/>
  <c r="AN10" i="13"/>
  <c r="AL10" i="13"/>
  <c r="AK10" i="13"/>
  <c r="AJ10" i="13"/>
  <c r="AN9" i="13"/>
  <c r="AL9" i="13"/>
  <c r="AK9" i="13"/>
  <c r="AJ9" i="13"/>
  <c r="AN8" i="13"/>
  <c r="AL8" i="13"/>
  <c r="AK8" i="13"/>
  <c r="AJ8" i="13"/>
  <c r="AN7" i="13"/>
  <c r="AL7" i="13"/>
  <c r="AK7" i="13"/>
  <c r="AJ7" i="13"/>
  <c r="AN6" i="13"/>
  <c r="AL6" i="13"/>
  <c r="AK6" i="13"/>
  <c r="AJ6" i="13"/>
  <c r="AN5" i="13"/>
  <c r="AM2277" i="13"/>
  <c r="AM1843" i="13"/>
  <c r="AM1587" i="13"/>
  <c r="AM1447" i="13"/>
  <c r="AM1376" i="13"/>
  <c r="AM1312" i="13"/>
  <c r="AM1248" i="13"/>
  <c r="AM1184" i="13"/>
  <c r="AM1120" i="13"/>
  <c r="AM1056" i="13"/>
  <c r="AM992" i="13"/>
  <c r="AM945" i="13"/>
  <c r="AM929" i="13"/>
  <c r="AM913" i="13"/>
  <c r="AM897" i="13"/>
  <c r="AM881" i="13"/>
  <c r="AM865" i="13"/>
  <c r="AM849" i="13"/>
  <c r="AM833" i="13"/>
  <c r="AM817" i="13"/>
  <c r="AM801" i="13"/>
  <c r="AM785" i="13"/>
  <c r="AM769" i="13"/>
  <c r="AM753" i="13"/>
  <c r="AM737" i="13"/>
  <c r="AM721" i="13"/>
  <c r="AM705" i="13"/>
  <c r="AM689" i="13"/>
  <c r="AM673" i="13"/>
  <c r="AM657" i="13"/>
  <c r="AM641" i="13"/>
  <c r="AM625" i="13"/>
  <c r="AM609" i="13"/>
  <c r="AM593" i="13"/>
  <c r="AM577" i="13"/>
  <c r="AM561" i="13"/>
  <c r="AM545" i="13"/>
  <c r="AM529" i="13"/>
  <c r="AM513" i="13"/>
  <c r="AM497" i="13"/>
  <c r="AM481" i="13"/>
  <c r="AM465" i="13"/>
  <c r="AM449" i="13"/>
  <c r="AM433" i="13"/>
  <c r="AM417" i="13"/>
  <c r="AM401" i="13"/>
  <c r="AM385" i="13"/>
  <c r="AM369" i="13"/>
  <c r="AM353" i="13"/>
  <c r="AM337" i="13"/>
  <c r="AM321" i="13"/>
  <c r="AM305" i="13"/>
  <c r="AM289" i="13"/>
  <c r="AM273" i="13"/>
  <c r="AM257" i="13"/>
  <c r="AM241" i="13"/>
  <c r="AM225" i="13"/>
  <c r="AM209" i="13"/>
  <c r="AM193" i="13"/>
  <c r="AM177" i="13"/>
  <c r="AM161" i="13"/>
  <c r="AM145" i="13"/>
  <c r="AM129" i="13"/>
  <c r="AM113" i="13"/>
  <c r="AM97" i="13"/>
  <c r="AM81" i="13"/>
  <c r="AM65" i="13"/>
  <c r="AM49" i="13"/>
  <c r="AM33" i="13"/>
  <c r="AM17" i="13"/>
  <c r="AM5" i="13" a="1"/>
  <c r="AK5" i="13"/>
  <c r="AL5" i="13" s="1"/>
  <c r="AJ5" i="13"/>
  <c r="AI2154" i="13"/>
  <c r="AI2086" i="13"/>
  <c r="AI2027" i="13"/>
  <c r="AI1995" i="13"/>
  <c r="AI1963" i="13"/>
  <c r="AI1931" i="13"/>
  <c r="AI1899" i="13"/>
  <c r="AI1867" i="13"/>
  <c r="AI1835" i="13"/>
  <c r="AI1803" i="13"/>
  <c r="AI1771" i="13"/>
  <c r="AI1739" i="13"/>
  <c r="AI1707" i="13"/>
  <c r="AI1675" i="13"/>
  <c r="AI1643" i="13"/>
  <c r="AI1611" i="13"/>
  <c r="AI1579" i="13"/>
  <c r="AI1547" i="13"/>
  <c r="AI1515" i="13"/>
  <c r="AI1483" i="13"/>
  <c r="AI1451" i="13"/>
  <c r="AI1419" i="13"/>
  <c r="AI1387" i="13"/>
  <c r="AI1355" i="13"/>
  <c r="AI1323" i="13"/>
  <c r="AI1291" i="13"/>
  <c r="AI1259" i="13"/>
  <c r="AI1227" i="13"/>
  <c r="AI1195" i="13"/>
  <c r="AI1163" i="13"/>
  <c r="AI1136" i="13"/>
  <c r="AI1115" i="13"/>
  <c r="AI1093" i="13"/>
  <c r="AI1072" i="13"/>
  <c r="AI1051" i="13"/>
  <c r="AI1031" i="13"/>
  <c r="AI1015" i="13"/>
  <c r="AI999" i="13"/>
  <c r="AI983" i="13"/>
  <c r="AI967" i="13"/>
  <c r="AI951" i="13"/>
  <c r="AI935" i="13"/>
  <c r="AI919" i="13"/>
  <c r="AI903" i="13"/>
  <c r="AI887" i="13"/>
  <c r="AI871" i="13"/>
  <c r="AI855" i="13"/>
  <c r="AI839" i="13"/>
  <c r="AI823" i="13"/>
  <c r="AI807" i="13"/>
  <c r="AI791" i="13"/>
  <c r="AI775" i="13"/>
  <c r="AI759" i="13"/>
  <c r="AI743" i="13"/>
  <c r="AI727" i="13"/>
  <c r="AI711" i="13"/>
  <c r="AI695" i="13"/>
  <c r="AI679" i="13"/>
  <c r="AI663" i="13"/>
  <c r="AI647" i="13"/>
  <c r="AI631" i="13"/>
  <c r="AI615" i="13"/>
  <c r="AI599" i="13"/>
  <c r="AI583" i="13"/>
  <c r="AI567" i="13"/>
  <c r="AI551" i="13"/>
  <c r="AI535" i="13"/>
  <c r="AI519" i="13"/>
  <c r="AI503" i="13"/>
  <c r="AI487" i="13"/>
  <c r="AI471" i="13"/>
  <c r="AI455" i="13"/>
  <c r="AI439" i="13"/>
  <c r="AI423" i="13"/>
  <c r="AI407" i="13"/>
  <c r="AI391" i="13"/>
  <c r="AI375" i="13"/>
  <c r="AI359" i="13"/>
  <c r="AI343" i="13"/>
  <c r="AI327" i="13"/>
  <c r="AI311" i="13"/>
  <c r="AI295" i="13"/>
  <c r="AI287" i="13"/>
  <c r="AI279" i="13"/>
  <c r="AI271" i="13"/>
  <c r="AI263" i="13"/>
  <c r="AI255" i="13"/>
  <c r="AI247" i="13"/>
  <c r="AI240" i="13"/>
  <c r="AI236" i="13"/>
  <c r="AI232" i="13"/>
  <c r="AI228" i="13"/>
  <c r="AI224" i="13"/>
  <c r="AI220" i="13"/>
  <c r="AI216" i="13"/>
  <c r="AI212" i="13"/>
  <c r="AI208" i="13"/>
  <c r="AI204" i="13"/>
  <c r="AI200" i="13"/>
  <c r="AI196" i="13"/>
  <c r="AI192" i="13"/>
  <c r="AI188" i="13"/>
  <c r="AI184" i="13"/>
  <c r="AI180" i="13"/>
  <c r="AI176" i="13"/>
  <c r="AI172" i="13"/>
  <c r="AI168" i="13"/>
  <c r="AI164" i="13"/>
  <c r="AI160" i="13"/>
  <c r="AI156" i="13"/>
  <c r="AI152" i="13"/>
  <c r="AI148" i="13"/>
  <c r="AI144" i="13"/>
  <c r="AI140" i="13"/>
  <c r="AI136" i="13"/>
  <c r="AI132" i="13"/>
  <c r="AI128" i="13"/>
  <c r="AI124" i="13"/>
  <c r="AI120" i="13"/>
  <c r="AI116" i="13"/>
  <c r="AI112" i="13"/>
  <c r="AI108" i="13"/>
  <c r="AI104" i="13"/>
  <c r="AI100" i="13"/>
  <c r="AI96" i="13"/>
  <c r="AI92" i="13"/>
  <c r="AI88" i="13"/>
  <c r="AI84" i="13"/>
  <c r="AI80" i="13"/>
  <c r="AI76" i="13"/>
  <c r="AI72" i="13"/>
  <c r="AI68" i="13"/>
  <c r="AI64" i="13"/>
  <c r="AI60" i="13"/>
  <c r="AI56" i="13"/>
  <c r="AI52" i="13"/>
  <c r="AI48" i="13"/>
  <c r="AI44" i="13"/>
  <c r="AI40" i="13"/>
  <c r="AI36" i="13"/>
  <c r="AI32" i="13"/>
  <c r="AI28" i="13"/>
  <c r="AI24" i="13"/>
  <c r="AI20" i="13"/>
  <c r="AI16" i="13"/>
  <c r="AI12" i="13"/>
  <c r="AI8" i="13"/>
  <c r="AI5" i="13" a="1"/>
  <c r="AI5" i="13"/>
  <c r="AH911" i="13"/>
  <c r="AH903" i="13"/>
  <c r="AH895" i="13"/>
  <c r="AH887" i="13"/>
  <c r="AH879" i="13"/>
  <c r="AH871" i="13"/>
  <c r="AH863" i="13"/>
  <c r="AH855" i="13"/>
  <c r="AH847" i="13"/>
  <c r="AH839" i="13"/>
  <c r="AH831" i="13"/>
  <c r="AH823" i="13"/>
  <c r="AH815" i="13"/>
  <c r="AH807" i="13"/>
  <c r="AH799" i="13"/>
  <c r="AH791" i="13"/>
  <c r="AH783" i="13"/>
  <c r="AH775" i="13"/>
  <c r="AH767" i="13"/>
  <c r="AH759" i="13"/>
  <c r="AH751" i="13"/>
  <c r="AH743" i="13"/>
  <c r="AH735" i="13"/>
  <c r="AH727" i="13"/>
  <c r="AH719" i="13"/>
  <c r="AH711" i="13"/>
  <c r="AH703" i="13"/>
  <c r="AH695" i="13"/>
  <c r="AH687" i="13"/>
  <c r="AH679" i="13"/>
  <c r="AH671" i="13"/>
  <c r="AH663" i="13"/>
  <c r="AH655" i="13"/>
  <c r="AH647" i="13"/>
  <c r="AH639" i="13"/>
  <c r="AH631" i="13"/>
  <c r="AH623" i="13"/>
  <c r="AH615" i="13"/>
  <c r="AH607" i="13"/>
  <c r="AH599" i="13"/>
  <c r="AH591" i="13"/>
  <c r="AH583" i="13"/>
  <c r="AH575" i="13"/>
  <c r="AH567" i="13"/>
  <c r="AH559" i="13"/>
  <c r="AH551" i="13"/>
  <c r="AH543" i="13"/>
  <c r="AH535" i="13"/>
  <c r="AH527" i="13"/>
  <c r="AH519" i="13"/>
  <c r="AH511" i="13"/>
  <c r="AH503" i="13"/>
  <c r="AH495" i="13"/>
  <c r="AH487" i="13"/>
  <c r="AH479" i="13"/>
  <c r="AH471" i="13"/>
  <c r="AH463" i="13"/>
  <c r="AH455" i="13"/>
  <c r="AH447" i="13"/>
  <c r="AH439" i="13"/>
  <c r="AH431" i="13"/>
  <c r="AH423" i="13"/>
  <c r="AH415" i="13"/>
  <c r="AH407" i="13"/>
  <c r="AH399" i="13"/>
  <c r="AH391" i="13"/>
  <c r="AH383" i="13"/>
  <c r="AH375" i="13"/>
  <c r="AH367" i="13"/>
  <c r="AH359" i="13"/>
  <c r="AH351" i="13"/>
  <c r="AH343" i="13"/>
  <c r="AH335" i="13"/>
  <c r="AH327" i="13"/>
  <c r="AH319" i="13"/>
  <c r="AH314" i="13"/>
  <c r="AH308" i="13"/>
  <c r="AH303" i="13"/>
  <c r="AH298" i="13"/>
  <c r="AH292" i="13"/>
  <c r="AH287" i="13"/>
  <c r="AH282" i="13"/>
  <c r="AH276" i="13"/>
  <c r="AH271" i="13"/>
  <c r="AH266" i="13"/>
  <c r="AH260" i="13"/>
  <c r="AH255" i="13"/>
  <c r="AH250" i="13"/>
  <c r="AH244" i="13"/>
  <c r="AH239" i="13"/>
  <c r="AH234" i="13"/>
  <c r="AH228" i="13"/>
  <c r="AH223" i="13"/>
  <c r="AH218" i="13"/>
  <c r="AH212" i="13"/>
  <c r="AH207" i="13"/>
  <c r="AH202" i="13"/>
  <c r="AH196" i="13"/>
  <c r="AH191" i="13"/>
  <c r="AH186" i="13"/>
  <c r="AH180" i="13"/>
  <c r="AH175" i="13"/>
  <c r="AH170" i="13"/>
  <c r="AH164" i="13"/>
  <c r="AH159" i="13"/>
  <c r="AH154" i="13"/>
  <c r="AH148" i="13"/>
  <c r="AH143" i="13"/>
  <c r="AH139" i="13"/>
  <c r="AH135" i="13"/>
  <c r="AH131" i="13"/>
  <c r="AH127" i="13"/>
  <c r="AH123" i="13"/>
  <c r="AH119" i="13"/>
  <c r="AH115" i="13"/>
  <c r="AH111" i="13"/>
  <c r="AH107" i="13"/>
  <c r="AH103" i="13"/>
  <c r="AH99" i="13"/>
  <c r="AH95" i="13"/>
  <c r="AH91" i="13"/>
  <c r="AH87" i="13"/>
  <c r="AH83" i="13"/>
  <c r="AH79" i="13"/>
  <c r="AH75" i="13"/>
  <c r="AH71" i="13"/>
  <c r="AH67" i="13"/>
  <c r="AH63" i="13"/>
  <c r="AH59" i="13"/>
  <c r="AH55" i="13"/>
  <c r="AH51" i="13"/>
  <c r="AH47" i="13"/>
  <c r="AH43" i="13"/>
  <c r="AH39" i="13"/>
  <c r="AH35" i="13"/>
  <c r="AH31" i="13"/>
  <c r="AH27" i="13"/>
  <c r="AH23" i="13"/>
  <c r="AH19" i="13"/>
  <c r="AH15" i="13"/>
  <c r="AH11" i="13"/>
  <c r="AH7" i="13"/>
  <c r="AH5" i="13" a="1"/>
  <c r="AH2274" i="13" s="1"/>
  <c r="AJ3" i="13"/>
  <c r="B1" i="13"/>
  <c r="AK2766" i="11"/>
  <c r="AH2766" i="11"/>
  <c r="AG2766" i="11"/>
  <c r="AF2766" i="11"/>
  <c r="AE2766" i="11"/>
  <c r="I2766" i="11"/>
  <c r="AK2765" i="11"/>
  <c r="AH2765" i="11"/>
  <c r="AG2765" i="11"/>
  <c r="AF2765" i="11"/>
  <c r="AE2765" i="11"/>
  <c r="I2765" i="11"/>
  <c r="AK2764" i="11"/>
  <c r="AH2764" i="11"/>
  <c r="AG2764" i="11"/>
  <c r="AF2764" i="11"/>
  <c r="AE2764" i="11"/>
  <c r="I2764" i="11"/>
  <c r="AK2763" i="11"/>
  <c r="AH2763" i="11"/>
  <c r="AG2763" i="11"/>
  <c r="AF2763" i="11"/>
  <c r="AE2763" i="11"/>
  <c r="I2763" i="11"/>
  <c r="AK2762" i="11"/>
  <c r="AH2762" i="11"/>
  <c r="AG2762" i="11"/>
  <c r="AF2762" i="11"/>
  <c r="AE2762" i="11"/>
  <c r="I2762" i="11"/>
  <c r="AK2761" i="11"/>
  <c r="AH2761" i="11"/>
  <c r="AG2761" i="11"/>
  <c r="AF2761" i="11"/>
  <c r="AE2761" i="11"/>
  <c r="I2761" i="11"/>
  <c r="AK2760" i="11"/>
  <c r="AH2760" i="11"/>
  <c r="AG2760" i="11"/>
  <c r="AF2760" i="11"/>
  <c r="AE2760" i="11"/>
  <c r="I2760" i="11"/>
  <c r="AK2759" i="11"/>
  <c r="AH2759" i="11"/>
  <c r="AG2759" i="11"/>
  <c r="AF2759" i="11"/>
  <c r="AE2759" i="11"/>
  <c r="I2759" i="11"/>
  <c r="AK2758" i="11"/>
  <c r="AH2758" i="11"/>
  <c r="AG2758" i="11"/>
  <c r="AF2758" i="11"/>
  <c r="AE2758" i="11"/>
  <c r="I2758" i="11"/>
  <c r="AK2757" i="11"/>
  <c r="AH2757" i="11"/>
  <c r="AG2757" i="11"/>
  <c r="AF2757" i="11"/>
  <c r="AE2757" i="11"/>
  <c r="I2757" i="11"/>
  <c r="AK2756" i="11"/>
  <c r="AH2756" i="11"/>
  <c r="AG2756" i="11"/>
  <c r="AF2756" i="11"/>
  <c r="AE2756" i="11"/>
  <c r="I2756" i="11"/>
  <c r="AK2755" i="11"/>
  <c r="AH2755" i="11"/>
  <c r="AG2755" i="11"/>
  <c r="AF2755" i="11"/>
  <c r="AE2755" i="11"/>
  <c r="I2755" i="11"/>
  <c r="AK2754" i="11"/>
  <c r="AH2754" i="11"/>
  <c r="AG2754" i="11"/>
  <c r="AF2754" i="11"/>
  <c r="AE2754" i="11"/>
  <c r="I2754" i="11"/>
  <c r="AK2753" i="11"/>
  <c r="AH2753" i="11"/>
  <c r="AG2753" i="11"/>
  <c r="AF2753" i="11"/>
  <c r="AE2753" i="11"/>
  <c r="I2753" i="11"/>
  <c r="AK2752" i="11"/>
  <c r="AH2752" i="11"/>
  <c r="AG2752" i="11"/>
  <c r="AF2752" i="11"/>
  <c r="AE2752" i="11"/>
  <c r="I2752" i="11"/>
  <c r="AK2751" i="11"/>
  <c r="AH2751" i="11"/>
  <c r="AG2751" i="11"/>
  <c r="AF2751" i="11"/>
  <c r="AE2751" i="11"/>
  <c r="I2751" i="11"/>
  <c r="AK2750" i="11"/>
  <c r="AH2750" i="11"/>
  <c r="AG2750" i="11"/>
  <c r="AF2750" i="11"/>
  <c r="AE2750" i="11"/>
  <c r="I2750" i="11"/>
  <c r="AK2749" i="11"/>
  <c r="AH2749" i="11"/>
  <c r="AG2749" i="11"/>
  <c r="AF2749" i="11"/>
  <c r="AE2749" i="11"/>
  <c r="I2749" i="11"/>
  <c r="AK2748" i="11"/>
  <c r="AH2748" i="11"/>
  <c r="AG2748" i="11"/>
  <c r="AF2748" i="11"/>
  <c r="AE2748" i="11"/>
  <c r="I2748" i="11"/>
  <c r="AK2747" i="11"/>
  <c r="AH2747" i="11"/>
  <c r="AG2747" i="11"/>
  <c r="AF2747" i="11"/>
  <c r="AE2747" i="11"/>
  <c r="I2747" i="11"/>
  <c r="AK2746" i="11"/>
  <c r="AH2746" i="11"/>
  <c r="AG2746" i="11"/>
  <c r="AF2746" i="11"/>
  <c r="AE2746" i="11"/>
  <c r="I2746" i="11"/>
  <c r="AK2745" i="11"/>
  <c r="AH2745" i="11"/>
  <c r="AG2745" i="11"/>
  <c r="AF2745" i="11"/>
  <c r="AE2745" i="11"/>
  <c r="I2745" i="11"/>
  <c r="AK2744" i="11"/>
  <c r="AH2744" i="11"/>
  <c r="AG2744" i="11"/>
  <c r="AF2744" i="11"/>
  <c r="AE2744" i="11"/>
  <c r="I2744" i="11"/>
  <c r="AK2743" i="11"/>
  <c r="AH2743" i="11"/>
  <c r="AG2743" i="11"/>
  <c r="AF2743" i="11"/>
  <c r="AE2743" i="11"/>
  <c r="I2743" i="11"/>
  <c r="AK2742" i="11"/>
  <c r="AH2742" i="11"/>
  <c r="AG2742" i="11"/>
  <c r="AF2742" i="11"/>
  <c r="AE2742" i="11"/>
  <c r="I2742" i="11"/>
  <c r="AK2741" i="11"/>
  <c r="AH2741" i="11"/>
  <c r="AG2741" i="11"/>
  <c r="AF2741" i="11"/>
  <c r="AE2741" i="11"/>
  <c r="I2741" i="11"/>
  <c r="AK2740" i="11"/>
  <c r="AH2740" i="11"/>
  <c r="AG2740" i="11"/>
  <c r="AF2740" i="11"/>
  <c r="AE2740" i="11"/>
  <c r="I2740" i="11"/>
  <c r="AK2739" i="11"/>
  <c r="AH2739" i="11"/>
  <c r="AG2739" i="11"/>
  <c r="AF2739" i="11"/>
  <c r="AE2739" i="11"/>
  <c r="I2739" i="11"/>
  <c r="AK2738" i="11"/>
  <c r="AH2738" i="11"/>
  <c r="AG2738" i="11"/>
  <c r="AF2738" i="11"/>
  <c r="AE2738" i="11"/>
  <c r="I2738" i="11"/>
  <c r="AK2737" i="11"/>
  <c r="AH2737" i="11"/>
  <c r="AG2737" i="11"/>
  <c r="AF2737" i="11"/>
  <c r="AE2737" i="11"/>
  <c r="I2737" i="11"/>
  <c r="AK2736" i="11"/>
  <c r="AH2736" i="11"/>
  <c r="AG2736" i="11"/>
  <c r="AF2736" i="11"/>
  <c r="AE2736" i="11"/>
  <c r="I2736" i="11"/>
  <c r="AK2735" i="11"/>
  <c r="AH2735" i="11"/>
  <c r="AG2735" i="11"/>
  <c r="AF2735" i="11"/>
  <c r="AE2735" i="11"/>
  <c r="I2735" i="11"/>
  <c r="AK2734" i="11"/>
  <c r="AH2734" i="11"/>
  <c r="AG2734" i="11"/>
  <c r="AF2734" i="11"/>
  <c r="AE2734" i="11"/>
  <c r="I2734" i="11"/>
  <c r="AK2733" i="11"/>
  <c r="AH2733" i="11"/>
  <c r="AG2733" i="11"/>
  <c r="AF2733" i="11"/>
  <c r="AE2733" i="11"/>
  <c r="I2733" i="11"/>
  <c r="AK2732" i="11"/>
  <c r="AH2732" i="11"/>
  <c r="AG2732" i="11"/>
  <c r="AF2732" i="11"/>
  <c r="AE2732" i="11"/>
  <c r="I2732" i="11"/>
  <c r="AK2731" i="11"/>
  <c r="AH2731" i="11"/>
  <c r="AG2731" i="11"/>
  <c r="AF2731" i="11"/>
  <c r="AE2731" i="11"/>
  <c r="I2731" i="11"/>
  <c r="AK2730" i="11"/>
  <c r="AH2730" i="11"/>
  <c r="AG2730" i="11"/>
  <c r="AF2730" i="11"/>
  <c r="AE2730" i="11"/>
  <c r="I2730" i="11"/>
  <c r="AK2729" i="11"/>
  <c r="AH2729" i="11"/>
  <c r="AG2729" i="11"/>
  <c r="AF2729" i="11"/>
  <c r="AE2729" i="11"/>
  <c r="I2729" i="11"/>
  <c r="AK2728" i="11"/>
  <c r="AH2728" i="11"/>
  <c r="AG2728" i="11"/>
  <c r="AF2728" i="11"/>
  <c r="AE2728" i="11"/>
  <c r="I2728" i="11"/>
  <c r="AK2727" i="11"/>
  <c r="AH2727" i="11"/>
  <c r="AG2727" i="11"/>
  <c r="AF2727" i="11"/>
  <c r="AE2727" i="11"/>
  <c r="I2727" i="11"/>
  <c r="AK2726" i="11"/>
  <c r="AH2726" i="11"/>
  <c r="AG2726" i="11"/>
  <c r="AF2726" i="11"/>
  <c r="AE2726" i="11"/>
  <c r="I2726" i="11"/>
  <c r="AK2725" i="11"/>
  <c r="AH2725" i="11"/>
  <c r="AG2725" i="11"/>
  <c r="AF2725" i="11"/>
  <c r="AE2725" i="11"/>
  <c r="I2725" i="11"/>
  <c r="AK2724" i="11"/>
  <c r="AH2724" i="11"/>
  <c r="AG2724" i="11"/>
  <c r="AF2724" i="11"/>
  <c r="AE2724" i="11"/>
  <c r="I2724" i="11"/>
  <c r="AK2723" i="11"/>
  <c r="AH2723" i="11"/>
  <c r="AG2723" i="11"/>
  <c r="AF2723" i="11"/>
  <c r="AE2723" i="11"/>
  <c r="I2723" i="11"/>
  <c r="AK2722" i="11"/>
  <c r="AH2722" i="11"/>
  <c r="AG2722" i="11"/>
  <c r="AF2722" i="11"/>
  <c r="AE2722" i="11"/>
  <c r="I2722" i="11"/>
  <c r="AK2721" i="11"/>
  <c r="AH2721" i="11"/>
  <c r="AG2721" i="11"/>
  <c r="AF2721" i="11"/>
  <c r="AE2721" i="11"/>
  <c r="I2721" i="11"/>
  <c r="AK2720" i="11"/>
  <c r="AH2720" i="11"/>
  <c r="AG2720" i="11"/>
  <c r="AF2720" i="11"/>
  <c r="AE2720" i="11"/>
  <c r="I2720" i="11"/>
  <c r="AK2719" i="11"/>
  <c r="AH2719" i="11"/>
  <c r="AG2719" i="11"/>
  <c r="AF2719" i="11"/>
  <c r="AE2719" i="11"/>
  <c r="I2719" i="11"/>
  <c r="AK2718" i="11"/>
  <c r="AH2718" i="11"/>
  <c r="AG2718" i="11"/>
  <c r="AF2718" i="11"/>
  <c r="AE2718" i="11"/>
  <c r="I2718" i="11"/>
  <c r="AK2717" i="11"/>
  <c r="AH2717" i="11"/>
  <c r="AG2717" i="11"/>
  <c r="AF2717" i="11"/>
  <c r="AE2717" i="11"/>
  <c r="I2717" i="11"/>
  <c r="AK2716" i="11"/>
  <c r="AH2716" i="11"/>
  <c r="AG2716" i="11"/>
  <c r="AF2716" i="11"/>
  <c r="AE2716" i="11"/>
  <c r="I2716" i="11"/>
  <c r="AK2715" i="11"/>
  <c r="AH2715" i="11"/>
  <c r="AG2715" i="11"/>
  <c r="AF2715" i="11"/>
  <c r="AE2715" i="11"/>
  <c r="I2715" i="11"/>
  <c r="AK2714" i="11"/>
  <c r="AH2714" i="11"/>
  <c r="AG2714" i="11"/>
  <c r="AF2714" i="11"/>
  <c r="AE2714" i="11"/>
  <c r="I2714" i="11"/>
  <c r="AK2713" i="11"/>
  <c r="AH2713" i="11"/>
  <c r="AG2713" i="11"/>
  <c r="AF2713" i="11"/>
  <c r="AE2713" i="11"/>
  <c r="I2713" i="11"/>
  <c r="AK2712" i="11"/>
  <c r="AH2712" i="11"/>
  <c r="AG2712" i="11"/>
  <c r="AF2712" i="11"/>
  <c r="AE2712" i="11"/>
  <c r="I2712" i="11"/>
  <c r="AK2711" i="11"/>
  <c r="AH2711" i="11"/>
  <c r="AG2711" i="11"/>
  <c r="AF2711" i="11"/>
  <c r="AE2711" i="11"/>
  <c r="I2711" i="11"/>
  <c r="AK2710" i="11"/>
  <c r="AH2710" i="11"/>
  <c r="AG2710" i="11"/>
  <c r="AF2710" i="11"/>
  <c r="AE2710" i="11"/>
  <c r="I2710" i="11"/>
  <c r="AK2709" i="11"/>
  <c r="AH2709" i="11"/>
  <c r="AG2709" i="11"/>
  <c r="AF2709" i="11"/>
  <c r="AE2709" i="11"/>
  <c r="I2709" i="11"/>
  <c r="AK2708" i="11"/>
  <c r="AH2708" i="11"/>
  <c r="AG2708" i="11"/>
  <c r="AF2708" i="11"/>
  <c r="AE2708" i="11"/>
  <c r="I2708" i="11"/>
  <c r="AK2707" i="11"/>
  <c r="AH2707" i="11"/>
  <c r="AG2707" i="11"/>
  <c r="AF2707" i="11"/>
  <c r="AE2707" i="11"/>
  <c r="I2707" i="11"/>
  <c r="AK2706" i="11"/>
  <c r="AH2706" i="11"/>
  <c r="AG2706" i="11"/>
  <c r="AF2706" i="11"/>
  <c r="AE2706" i="11"/>
  <c r="I2706" i="11"/>
  <c r="AK2705" i="11"/>
  <c r="AH2705" i="11"/>
  <c r="AG2705" i="11"/>
  <c r="AF2705" i="11"/>
  <c r="AE2705" i="11"/>
  <c r="I2705" i="11"/>
  <c r="AK2704" i="11"/>
  <c r="AH2704" i="11"/>
  <c r="AG2704" i="11"/>
  <c r="AF2704" i="11"/>
  <c r="AE2704" i="11"/>
  <c r="I2704" i="11"/>
  <c r="AK2703" i="11"/>
  <c r="AH2703" i="11"/>
  <c r="AG2703" i="11"/>
  <c r="AF2703" i="11"/>
  <c r="AE2703" i="11"/>
  <c r="I2703" i="11"/>
  <c r="AK2702" i="11"/>
  <c r="AH2702" i="11"/>
  <c r="AG2702" i="11"/>
  <c r="AF2702" i="11"/>
  <c r="AE2702" i="11"/>
  <c r="I2702" i="11"/>
  <c r="AK2701" i="11"/>
  <c r="AH2701" i="11"/>
  <c r="AG2701" i="11"/>
  <c r="AF2701" i="11"/>
  <c r="AE2701" i="11"/>
  <c r="I2701" i="11"/>
  <c r="AK2700" i="11"/>
  <c r="AH2700" i="11"/>
  <c r="AG2700" i="11"/>
  <c r="AF2700" i="11"/>
  <c r="AE2700" i="11"/>
  <c r="I2700" i="11"/>
  <c r="AK2699" i="11"/>
  <c r="AH2699" i="11"/>
  <c r="AG2699" i="11"/>
  <c r="AF2699" i="11"/>
  <c r="AE2699" i="11"/>
  <c r="I2699" i="11"/>
  <c r="AK2698" i="11"/>
  <c r="AH2698" i="11"/>
  <c r="AG2698" i="11"/>
  <c r="AF2698" i="11"/>
  <c r="AE2698" i="11"/>
  <c r="I2698" i="11"/>
  <c r="AK2697" i="11"/>
  <c r="AH2697" i="11"/>
  <c r="AG2697" i="11"/>
  <c r="AF2697" i="11"/>
  <c r="AE2697" i="11"/>
  <c r="I2697" i="11"/>
  <c r="AK2696" i="11"/>
  <c r="AH2696" i="11"/>
  <c r="AG2696" i="11"/>
  <c r="AF2696" i="11"/>
  <c r="AE2696" i="11"/>
  <c r="I2696" i="11"/>
  <c r="AK2695" i="11"/>
  <c r="AH2695" i="11"/>
  <c r="AG2695" i="11"/>
  <c r="AF2695" i="11"/>
  <c r="AE2695" i="11"/>
  <c r="I2695" i="11"/>
  <c r="AK2694" i="11"/>
  <c r="AH2694" i="11"/>
  <c r="AG2694" i="11"/>
  <c r="AF2694" i="11"/>
  <c r="AE2694" i="11"/>
  <c r="I2694" i="11"/>
  <c r="AK2693" i="11"/>
  <c r="AH2693" i="11"/>
  <c r="AG2693" i="11"/>
  <c r="AF2693" i="11"/>
  <c r="AE2693" i="11"/>
  <c r="I2693" i="11"/>
  <c r="AK2692" i="11"/>
  <c r="AH2692" i="11"/>
  <c r="AG2692" i="11"/>
  <c r="AF2692" i="11"/>
  <c r="AE2692" i="11"/>
  <c r="I2692" i="11"/>
  <c r="AK2691" i="11"/>
  <c r="AH2691" i="11"/>
  <c r="AG2691" i="11"/>
  <c r="AF2691" i="11"/>
  <c r="AE2691" i="11"/>
  <c r="I2691" i="11"/>
  <c r="AK2690" i="11"/>
  <c r="AH2690" i="11"/>
  <c r="AG2690" i="11"/>
  <c r="AF2690" i="11"/>
  <c r="AE2690" i="11"/>
  <c r="I2690" i="11"/>
  <c r="AK2689" i="11"/>
  <c r="AH2689" i="11"/>
  <c r="AG2689" i="11"/>
  <c r="AF2689" i="11"/>
  <c r="AE2689" i="11"/>
  <c r="I2689" i="11"/>
  <c r="AK2688" i="11"/>
  <c r="AH2688" i="11"/>
  <c r="AG2688" i="11"/>
  <c r="AF2688" i="11"/>
  <c r="AE2688" i="11"/>
  <c r="I2688" i="11"/>
  <c r="AK2687" i="11"/>
  <c r="AH2687" i="11"/>
  <c r="AG2687" i="11"/>
  <c r="AF2687" i="11"/>
  <c r="AE2687" i="11"/>
  <c r="I2687" i="11"/>
  <c r="AK2686" i="11"/>
  <c r="AH2686" i="11"/>
  <c r="AG2686" i="11"/>
  <c r="AF2686" i="11"/>
  <c r="AE2686" i="11"/>
  <c r="I2686" i="11"/>
  <c r="AK2685" i="11"/>
  <c r="AH2685" i="11"/>
  <c r="AG2685" i="11"/>
  <c r="AF2685" i="11"/>
  <c r="AE2685" i="11"/>
  <c r="I2685" i="11"/>
  <c r="AK2684" i="11"/>
  <c r="AH2684" i="11"/>
  <c r="AG2684" i="11"/>
  <c r="AF2684" i="11"/>
  <c r="AE2684" i="11"/>
  <c r="I2684" i="11"/>
  <c r="AK2683" i="11"/>
  <c r="AH2683" i="11"/>
  <c r="AG2683" i="11"/>
  <c r="AF2683" i="11"/>
  <c r="AE2683" i="11"/>
  <c r="I2683" i="11"/>
  <c r="AK2682" i="11"/>
  <c r="AH2682" i="11"/>
  <c r="AG2682" i="11"/>
  <c r="AF2682" i="11"/>
  <c r="AE2682" i="11"/>
  <c r="I2682" i="11"/>
  <c r="AK2681" i="11"/>
  <c r="AH2681" i="11"/>
  <c r="AG2681" i="11"/>
  <c r="AF2681" i="11"/>
  <c r="AE2681" i="11"/>
  <c r="I2681" i="11"/>
  <c r="AK2680" i="11"/>
  <c r="AH2680" i="11"/>
  <c r="AG2680" i="11"/>
  <c r="AF2680" i="11"/>
  <c r="AE2680" i="11"/>
  <c r="I2680" i="11"/>
  <c r="AK2679" i="11"/>
  <c r="AH2679" i="11"/>
  <c r="AG2679" i="11"/>
  <c r="AF2679" i="11"/>
  <c r="AE2679" i="11"/>
  <c r="I2679" i="11"/>
  <c r="AK2678" i="11"/>
  <c r="AH2678" i="11"/>
  <c r="AG2678" i="11"/>
  <c r="AF2678" i="11"/>
  <c r="AE2678" i="11"/>
  <c r="I2678" i="11"/>
  <c r="AK2677" i="11"/>
  <c r="AH2677" i="11"/>
  <c r="AG2677" i="11"/>
  <c r="AF2677" i="11"/>
  <c r="AE2677" i="11"/>
  <c r="I2677" i="11"/>
  <c r="AK2676" i="11"/>
  <c r="AH2676" i="11"/>
  <c r="AG2676" i="11"/>
  <c r="AF2676" i="11"/>
  <c r="AE2676" i="11"/>
  <c r="I2676" i="11"/>
  <c r="AK2675" i="11"/>
  <c r="AH2675" i="11"/>
  <c r="AG2675" i="11"/>
  <c r="AF2675" i="11"/>
  <c r="AE2675" i="11"/>
  <c r="I2675" i="11"/>
  <c r="AK2674" i="11"/>
  <c r="AH2674" i="11"/>
  <c r="AG2674" i="11"/>
  <c r="AF2674" i="11"/>
  <c r="AE2674" i="11"/>
  <c r="I2674" i="11"/>
  <c r="AK2673" i="11"/>
  <c r="AH2673" i="11"/>
  <c r="AG2673" i="11"/>
  <c r="AF2673" i="11"/>
  <c r="AE2673" i="11"/>
  <c r="I2673" i="11"/>
  <c r="AK2672" i="11"/>
  <c r="AH2672" i="11"/>
  <c r="AG2672" i="11"/>
  <c r="AF2672" i="11"/>
  <c r="AE2672" i="11"/>
  <c r="I2672" i="11"/>
  <c r="AK2671" i="11"/>
  <c r="AH2671" i="11"/>
  <c r="AG2671" i="11"/>
  <c r="AF2671" i="11"/>
  <c r="AE2671" i="11"/>
  <c r="I2671" i="11"/>
  <c r="AK2670" i="11"/>
  <c r="AH2670" i="11"/>
  <c r="AG2670" i="11"/>
  <c r="AF2670" i="11"/>
  <c r="AE2670" i="11"/>
  <c r="I2670" i="11"/>
  <c r="AK2669" i="11"/>
  <c r="AH2669" i="11"/>
  <c r="AG2669" i="11"/>
  <c r="AF2669" i="11"/>
  <c r="AE2669" i="11"/>
  <c r="I2669" i="11"/>
  <c r="AK2668" i="11"/>
  <c r="AH2668" i="11"/>
  <c r="AG2668" i="11"/>
  <c r="AF2668" i="11"/>
  <c r="AE2668" i="11"/>
  <c r="I2668" i="11"/>
  <c r="AK2667" i="11"/>
  <c r="AH2667" i="11"/>
  <c r="AG2667" i="11"/>
  <c r="AF2667" i="11"/>
  <c r="AE2667" i="11"/>
  <c r="I2667" i="11"/>
  <c r="AK2666" i="11"/>
  <c r="AH2666" i="11"/>
  <c r="AG2666" i="11"/>
  <c r="AF2666" i="11"/>
  <c r="AE2666" i="11"/>
  <c r="I2666" i="11"/>
  <c r="AK2665" i="11"/>
  <c r="AH2665" i="11"/>
  <c r="AG2665" i="11"/>
  <c r="AF2665" i="11"/>
  <c r="AE2665" i="11"/>
  <c r="I2665" i="11"/>
  <c r="AK2664" i="11"/>
  <c r="AH2664" i="11"/>
  <c r="AG2664" i="11"/>
  <c r="AF2664" i="11"/>
  <c r="AE2664" i="11"/>
  <c r="I2664" i="11"/>
  <c r="AK2663" i="11"/>
  <c r="AH2663" i="11"/>
  <c r="AG2663" i="11"/>
  <c r="AF2663" i="11"/>
  <c r="AE2663" i="11"/>
  <c r="I2663" i="11"/>
  <c r="AK2662" i="11"/>
  <c r="AH2662" i="11"/>
  <c r="AG2662" i="11"/>
  <c r="AF2662" i="11"/>
  <c r="AE2662" i="11"/>
  <c r="I2662" i="11"/>
  <c r="AK2661" i="11"/>
  <c r="AH2661" i="11"/>
  <c r="AG2661" i="11"/>
  <c r="AF2661" i="11"/>
  <c r="AE2661" i="11"/>
  <c r="I2661" i="11"/>
  <c r="AK2660" i="11"/>
  <c r="AH2660" i="11"/>
  <c r="AG2660" i="11"/>
  <c r="AF2660" i="11"/>
  <c r="AE2660" i="11"/>
  <c r="I2660" i="11"/>
  <c r="AK2659" i="11"/>
  <c r="AH2659" i="11"/>
  <c r="AG2659" i="11"/>
  <c r="AF2659" i="11"/>
  <c r="AE2659" i="11"/>
  <c r="I2659" i="11"/>
  <c r="AK2658" i="11"/>
  <c r="AH2658" i="11"/>
  <c r="AG2658" i="11"/>
  <c r="AF2658" i="11"/>
  <c r="AE2658" i="11"/>
  <c r="I2658" i="11"/>
  <c r="AK2657" i="11"/>
  <c r="AH2657" i="11"/>
  <c r="AG2657" i="11"/>
  <c r="AF2657" i="11"/>
  <c r="AE2657" i="11"/>
  <c r="I2657" i="11"/>
  <c r="AK2656" i="11"/>
  <c r="AH2656" i="11"/>
  <c r="AG2656" i="11"/>
  <c r="AF2656" i="11"/>
  <c r="AE2656" i="11"/>
  <c r="I2656" i="11"/>
  <c r="AK2655" i="11"/>
  <c r="AH2655" i="11"/>
  <c r="AG2655" i="11"/>
  <c r="AF2655" i="11"/>
  <c r="AE2655" i="11"/>
  <c r="I2655" i="11"/>
  <c r="AK2654" i="11"/>
  <c r="AH2654" i="11"/>
  <c r="AG2654" i="11"/>
  <c r="AF2654" i="11"/>
  <c r="AE2654" i="11"/>
  <c r="I2654" i="11"/>
  <c r="AK2653" i="11"/>
  <c r="AH2653" i="11"/>
  <c r="AG2653" i="11"/>
  <c r="AF2653" i="11"/>
  <c r="AE2653" i="11"/>
  <c r="I2653" i="11"/>
  <c r="AK2652" i="11"/>
  <c r="AH2652" i="11"/>
  <c r="AG2652" i="11"/>
  <c r="AF2652" i="11"/>
  <c r="AE2652" i="11"/>
  <c r="I2652" i="11"/>
  <c r="AK2651" i="11"/>
  <c r="AH2651" i="11"/>
  <c r="AG2651" i="11"/>
  <c r="AF2651" i="11"/>
  <c r="AE2651" i="11"/>
  <c r="I2651" i="11"/>
  <c r="AK2650" i="11"/>
  <c r="AH2650" i="11"/>
  <c r="AG2650" i="11"/>
  <c r="AF2650" i="11"/>
  <c r="AE2650" i="11"/>
  <c r="I2650" i="11"/>
  <c r="AK2649" i="11"/>
  <c r="AH2649" i="11"/>
  <c r="AG2649" i="11"/>
  <c r="AF2649" i="11"/>
  <c r="AE2649" i="11"/>
  <c r="I2649" i="11"/>
  <c r="AK2648" i="11"/>
  <c r="AH2648" i="11"/>
  <c r="AG2648" i="11"/>
  <c r="AF2648" i="11"/>
  <c r="AE2648" i="11"/>
  <c r="I2648" i="11"/>
  <c r="AK2647" i="11"/>
  <c r="AH2647" i="11"/>
  <c r="AG2647" i="11"/>
  <c r="AF2647" i="11"/>
  <c r="AE2647" i="11"/>
  <c r="I2647" i="11"/>
  <c r="AK2646" i="11"/>
  <c r="AH2646" i="11"/>
  <c r="AG2646" i="11"/>
  <c r="AF2646" i="11"/>
  <c r="AE2646" i="11"/>
  <c r="I2646" i="11"/>
  <c r="AK2645" i="11"/>
  <c r="AH2645" i="11"/>
  <c r="AG2645" i="11"/>
  <c r="AF2645" i="11"/>
  <c r="AE2645" i="11"/>
  <c r="I2645" i="11"/>
  <c r="AK2644" i="11"/>
  <c r="AH2644" i="11"/>
  <c r="AG2644" i="11"/>
  <c r="AF2644" i="11"/>
  <c r="AE2644" i="11"/>
  <c r="I2644" i="11"/>
  <c r="AK2643" i="11"/>
  <c r="AH2643" i="11"/>
  <c r="AG2643" i="11"/>
  <c r="AF2643" i="11"/>
  <c r="AE2643" i="11"/>
  <c r="I2643" i="11"/>
  <c r="AK2642" i="11"/>
  <c r="AH2642" i="11"/>
  <c r="AG2642" i="11"/>
  <c r="AF2642" i="11"/>
  <c r="AE2642" i="11"/>
  <c r="I2642" i="11"/>
  <c r="AK2641" i="11"/>
  <c r="AH2641" i="11"/>
  <c r="AG2641" i="11"/>
  <c r="AF2641" i="11"/>
  <c r="AE2641" i="11"/>
  <c r="I2641" i="11"/>
  <c r="AK2640" i="11"/>
  <c r="AH2640" i="11"/>
  <c r="AG2640" i="11"/>
  <c r="AF2640" i="11"/>
  <c r="AE2640" i="11"/>
  <c r="I2640" i="11"/>
  <c r="AK2639" i="11"/>
  <c r="AH2639" i="11"/>
  <c r="AG2639" i="11"/>
  <c r="AF2639" i="11"/>
  <c r="AE2639" i="11"/>
  <c r="I2639" i="11"/>
  <c r="AK2638" i="11"/>
  <c r="AH2638" i="11"/>
  <c r="AG2638" i="11"/>
  <c r="AF2638" i="11"/>
  <c r="AE2638" i="11"/>
  <c r="I2638" i="11"/>
  <c r="AK2637" i="11"/>
  <c r="AH2637" i="11"/>
  <c r="AG2637" i="11"/>
  <c r="AF2637" i="11"/>
  <c r="AE2637" i="11"/>
  <c r="I2637" i="11"/>
  <c r="AK2636" i="11"/>
  <c r="AH2636" i="11"/>
  <c r="AG2636" i="11"/>
  <c r="AF2636" i="11"/>
  <c r="AE2636" i="11"/>
  <c r="I2636" i="11"/>
  <c r="AK2635" i="11"/>
  <c r="AH2635" i="11"/>
  <c r="AG2635" i="11"/>
  <c r="AF2635" i="11"/>
  <c r="AE2635" i="11"/>
  <c r="I2635" i="11"/>
  <c r="AK2634" i="11"/>
  <c r="AH2634" i="11"/>
  <c r="AG2634" i="11"/>
  <c r="AF2634" i="11"/>
  <c r="AE2634" i="11"/>
  <c r="I2634" i="11"/>
  <c r="AK2633" i="11"/>
  <c r="AH2633" i="11"/>
  <c r="AG2633" i="11"/>
  <c r="AF2633" i="11"/>
  <c r="AE2633" i="11"/>
  <c r="I2633" i="11"/>
  <c r="AK2632" i="11"/>
  <c r="AH2632" i="11"/>
  <c r="AG2632" i="11"/>
  <c r="AF2632" i="11"/>
  <c r="AE2632" i="11"/>
  <c r="I2632" i="11"/>
  <c r="AK2631" i="11"/>
  <c r="AH2631" i="11"/>
  <c r="AG2631" i="11"/>
  <c r="AF2631" i="11"/>
  <c r="AE2631" i="11"/>
  <c r="I2631" i="11"/>
  <c r="AK2630" i="11"/>
  <c r="AH2630" i="11"/>
  <c r="AG2630" i="11"/>
  <c r="AF2630" i="11"/>
  <c r="AE2630" i="11"/>
  <c r="I2630" i="11"/>
  <c r="AK2629" i="11"/>
  <c r="AH2629" i="11"/>
  <c r="AG2629" i="11"/>
  <c r="AF2629" i="11"/>
  <c r="AE2629" i="11"/>
  <c r="I2629" i="11"/>
  <c r="AK2628" i="11"/>
  <c r="AH2628" i="11"/>
  <c r="AG2628" i="11"/>
  <c r="AF2628" i="11"/>
  <c r="AE2628" i="11"/>
  <c r="I2628" i="11"/>
  <c r="AK2627" i="11"/>
  <c r="AH2627" i="11"/>
  <c r="AG2627" i="11"/>
  <c r="AF2627" i="11"/>
  <c r="AE2627" i="11"/>
  <c r="I2627" i="11"/>
  <c r="AK2626" i="11"/>
  <c r="AH2626" i="11"/>
  <c r="AG2626" i="11"/>
  <c r="AF2626" i="11"/>
  <c r="AE2626" i="11"/>
  <c r="I2626" i="11"/>
  <c r="AK2625" i="11"/>
  <c r="AH2625" i="11"/>
  <c r="AG2625" i="11"/>
  <c r="AF2625" i="11"/>
  <c r="AE2625" i="11"/>
  <c r="I2625" i="11"/>
  <c r="AK2624" i="11"/>
  <c r="AH2624" i="11"/>
  <c r="AG2624" i="11"/>
  <c r="AF2624" i="11"/>
  <c r="AE2624" i="11"/>
  <c r="I2624" i="11"/>
  <c r="AK2623" i="11"/>
  <c r="AH2623" i="11"/>
  <c r="AG2623" i="11"/>
  <c r="AF2623" i="11"/>
  <c r="AE2623" i="11"/>
  <c r="I2623" i="11"/>
  <c r="AK2622" i="11"/>
  <c r="AH2622" i="11"/>
  <c r="AG2622" i="11"/>
  <c r="AF2622" i="11"/>
  <c r="AE2622" i="11"/>
  <c r="I2622" i="11"/>
  <c r="AK2621" i="11"/>
  <c r="AH2621" i="11"/>
  <c r="AG2621" i="11"/>
  <c r="AF2621" i="11"/>
  <c r="AE2621" i="11"/>
  <c r="I2621" i="11"/>
  <c r="AK2620" i="11"/>
  <c r="AH2620" i="11"/>
  <c r="AG2620" i="11"/>
  <c r="AF2620" i="11"/>
  <c r="AE2620" i="11"/>
  <c r="I2620" i="11"/>
  <c r="AK2619" i="11"/>
  <c r="AH2619" i="11"/>
  <c r="AG2619" i="11"/>
  <c r="AF2619" i="11"/>
  <c r="AE2619" i="11"/>
  <c r="I2619" i="11"/>
  <c r="AK2618" i="11"/>
  <c r="AH2618" i="11"/>
  <c r="AG2618" i="11"/>
  <c r="AF2618" i="11"/>
  <c r="AE2618" i="11"/>
  <c r="I2618" i="11"/>
  <c r="AK2617" i="11"/>
  <c r="AH2617" i="11"/>
  <c r="AG2617" i="11"/>
  <c r="AF2617" i="11"/>
  <c r="AE2617" i="11"/>
  <c r="I2617" i="11"/>
  <c r="AK2616" i="11"/>
  <c r="AH2616" i="11"/>
  <c r="AG2616" i="11"/>
  <c r="AF2616" i="11"/>
  <c r="AE2616" i="11"/>
  <c r="I2616" i="11"/>
  <c r="AK2615" i="11"/>
  <c r="AH2615" i="11"/>
  <c r="AG2615" i="11"/>
  <c r="AF2615" i="11"/>
  <c r="AE2615" i="11"/>
  <c r="I2615" i="11"/>
  <c r="AK2614" i="11"/>
  <c r="AH2614" i="11"/>
  <c r="AG2614" i="11"/>
  <c r="AF2614" i="11"/>
  <c r="AE2614" i="11"/>
  <c r="I2614" i="11"/>
  <c r="AK2613" i="11"/>
  <c r="AH2613" i="11"/>
  <c r="AG2613" i="11"/>
  <c r="AF2613" i="11"/>
  <c r="AE2613" i="11"/>
  <c r="I2613" i="11"/>
  <c r="AK2612" i="11"/>
  <c r="AH2612" i="11"/>
  <c r="AG2612" i="11"/>
  <c r="AF2612" i="11"/>
  <c r="AE2612" i="11"/>
  <c r="I2612" i="11"/>
  <c r="AK2611" i="11"/>
  <c r="AH2611" i="11"/>
  <c r="AG2611" i="11"/>
  <c r="AF2611" i="11"/>
  <c r="AE2611" i="11"/>
  <c r="I2611" i="11"/>
  <c r="AK2610" i="11"/>
  <c r="AH2610" i="11"/>
  <c r="AG2610" i="11"/>
  <c r="AF2610" i="11"/>
  <c r="AE2610" i="11"/>
  <c r="I2610" i="11"/>
  <c r="AK2609" i="11"/>
  <c r="AH2609" i="11"/>
  <c r="AG2609" i="11"/>
  <c r="AF2609" i="11"/>
  <c r="AE2609" i="11"/>
  <c r="I2609" i="11"/>
  <c r="AK2608" i="11"/>
  <c r="AH2608" i="11"/>
  <c r="AG2608" i="11"/>
  <c r="AF2608" i="11"/>
  <c r="AE2608" i="11"/>
  <c r="I2608" i="11"/>
  <c r="AK2607" i="11"/>
  <c r="AH2607" i="11"/>
  <c r="AG2607" i="11"/>
  <c r="AF2607" i="11"/>
  <c r="AE2607" i="11"/>
  <c r="I2607" i="11"/>
  <c r="AK2606" i="11"/>
  <c r="AH2606" i="11"/>
  <c r="AG2606" i="11"/>
  <c r="AF2606" i="11"/>
  <c r="AE2606" i="11"/>
  <c r="I2606" i="11"/>
  <c r="AK2605" i="11"/>
  <c r="AH2605" i="11"/>
  <c r="AG2605" i="11"/>
  <c r="AF2605" i="11"/>
  <c r="AE2605" i="11"/>
  <c r="I2605" i="11"/>
  <c r="AK2604" i="11"/>
  <c r="AH2604" i="11"/>
  <c r="AG2604" i="11"/>
  <c r="AF2604" i="11"/>
  <c r="AE2604" i="11"/>
  <c r="I2604" i="11"/>
  <c r="AK2603" i="11"/>
  <c r="AH2603" i="11"/>
  <c r="AG2603" i="11"/>
  <c r="AF2603" i="11"/>
  <c r="AE2603" i="11"/>
  <c r="I2603" i="11"/>
  <c r="AK2602" i="11"/>
  <c r="AH2602" i="11"/>
  <c r="AG2602" i="11"/>
  <c r="AF2602" i="11"/>
  <c r="AE2602" i="11"/>
  <c r="I2602" i="11"/>
  <c r="AK2601" i="11"/>
  <c r="AH2601" i="11"/>
  <c r="AG2601" i="11"/>
  <c r="AF2601" i="11"/>
  <c r="AE2601" i="11"/>
  <c r="I2601" i="11"/>
  <c r="AK2600" i="11"/>
  <c r="AH2600" i="11"/>
  <c r="AG2600" i="11"/>
  <c r="AF2600" i="11"/>
  <c r="AE2600" i="11"/>
  <c r="I2600" i="11"/>
  <c r="AK2599" i="11"/>
  <c r="AH2599" i="11"/>
  <c r="AG2599" i="11"/>
  <c r="AF2599" i="11"/>
  <c r="AE2599" i="11"/>
  <c r="I2599" i="11"/>
  <c r="AK2598" i="11"/>
  <c r="AH2598" i="11"/>
  <c r="AG2598" i="11"/>
  <c r="AF2598" i="11"/>
  <c r="AE2598" i="11"/>
  <c r="I2598" i="11"/>
  <c r="AK2597" i="11"/>
  <c r="AH2597" i="11"/>
  <c r="AG2597" i="11"/>
  <c r="AF2597" i="11"/>
  <c r="AE2597" i="11"/>
  <c r="I2597" i="11"/>
  <c r="AK2596" i="11"/>
  <c r="AH2596" i="11"/>
  <c r="AG2596" i="11"/>
  <c r="AF2596" i="11"/>
  <c r="AE2596" i="11"/>
  <c r="I2596" i="11"/>
  <c r="AK2595" i="11"/>
  <c r="AH2595" i="11"/>
  <c r="AG2595" i="11"/>
  <c r="AF2595" i="11"/>
  <c r="AE2595" i="11"/>
  <c r="I2595" i="11"/>
  <c r="AK2594" i="11"/>
  <c r="AH2594" i="11"/>
  <c r="AG2594" i="11"/>
  <c r="AF2594" i="11"/>
  <c r="AE2594" i="11"/>
  <c r="I2594" i="11"/>
  <c r="AK2593" i="11"/>
  <c r="AH2593" i="11"/>
  <c r="AG2593" i="11"/>
  <c r="AF2593" i="11"/>
  <c r="AE2593" i="11"/>
  <c r="I2593" i="11"/>
  <c r="AK2592" i="11"/>
  <c r="AH2592" i="11"/>
  <c r="AG2592" i="11"/>
  <c r="AF2592" i="11"/>
  <c r="AE2592" i="11"/>
  <c r="I2592" i="11"/>
  <c r="AK2591" i="11"/>
  <c r="AH2591" i="11"/>
  <c r="AG2591" i="11"/>
  <c r="AF2591" i="11"/>
  <c r="AE2591" i="11"/>
  <c r="I2591" i="11"/>
  <c r="AK2590" i="11"/>
  <c r="AH2590" i="11"/>
  <c r="AG2590" i="11"/>
  <c r="AF2590" i="11"/>
  <c r="AE2590" i="11"/>
  <c r="I2590" i="11"/>
  <c r="AK2589" i="11"/>
  <c r="AH2589" i="11"/>
  <c r="AG2589" i="11"/>
  <c r="AF2589" i="11"/>
  <c r="AE2589" i="11"/>
  <c r="I2589" i="11"/>
  <c r="AK2588" i="11"/>
  <c r="AH2588" i="11"/>
  <c r="AG2588" i="11"/>
  <c r="AF2588" i="11"/>
  <c r="AE2588" i="11"/>
  <c r="I2588" i="11"/>
  <c r="AK2587" i="11"/>
  <c r="AH2587" i="11"/>
  <c r="AG2587" i="11"/>
  <c r="AF2587" i="11"/>
  <c r="AE2587" i="11"/>
  <c r="I2587" i="11"/>
  <c r="AK2586" i="11"/>
  <c r="AH2586" i="11"/>
  <c r="AG2586" i="11"/>
  <c r="AF2586" i="11"/>
  <c r="AE2586" i="11"/>
  <c r="I2586" i="11"/>
  <c r="AK2585" i="11"/>
  <c r="AH2585" i="11"/>
  <c r="AG2585" i="11"/>
  <c r="AF2585" i="11"/>
  <c r="AE2585" i="11"/>
  <c r="I2585" i="11"/>
  <c r="AK2584" i="11"/>
  <c r="AH2584" i="11"/>
  <c r="AG2584" i="11"/>
  <c r="AF2584" i="11"/>
  <c r="AE2584" i="11"/>
  <c r="I2584" i="11"/>
  <c r="AK2583" i="11"/>
  <c r="AH2583" i="11"/>
  <c r="AG2583" i="11"/>
  <c r="AF2583" i="11"/>
  <c r="AE2583" i="11"/>
  <c r="I2583" i="11"/>
  <c r="AK2582" i="11"/>
  <c r="AH2582" i="11"/>
  <c r="AG2582" i="11"/>
  <c r="AF2582" i="11"/>
  <c r="AE2582" i="11"/>
  <c r="I2582" i="11"/>
  <c r="AK2581" i="11"/>
  <c r="AH2581" i="11"/>
  <c r="AG2581" i="11"/>
  <c r="AF2581" i="11"/>
  <c r="AE2581" i="11"/>
  <c r="I2581" i="11"/>
  <c r="AK2580" i="11"/>
  <c r="AH2580" i="11"/>
  <c r="AG2580" i="11"/>
  <c r="AF2580" i="11"/>
  <c r="AE2580" i="11"/>
  <c r="I2580" i="11"/>
  <c r="AK2579" i="11"/>
  <c r="AH2579" i="11"/>
  <c r="AG2579" i="11"/>
  <c r="AF2579" i="11"/>
  <c r="AE2579" i="11"/>
  <c r="I2579" i="11"/>
  <c r="AK2578" i="11"/>
  <c r="AH2578" i="11"/>
  <c r="AG2578" i="11"/>
  <c r="AF2578" i="11"/>
  <c r="AE2578" i="11"/>
  <c r="I2578" i="11"/>
  <c r="AK2577" i="11"/>
  <c r="AH2577" i="11"/>
  <c r="AG2577" i="11"/>
  <c r="AF2577" i="11"/>
  <c r="AE2577" i="11"/>
  <c r="I2577" i="11"/>
  <c r="AK2576" i="11"/>
  <c r="AH2576" i="11"/>
  <c r="AG2576" i="11"/>
  <c r="AF2576" i="11"/>
  <c r="AE2576" i="11"/>
  <c r="I2576" i="11"/>
  <c r="AK2575" i="11"/>
  <c r="AH2575" i="11"/>
  <c r="AG2575" i="11"/>
  <c r="AF2575" i="11"/>
  <c r="AE2575" i="11"/>
  <c r="I2575" i="11"/>
  <c r="AK2574" i="11"/>
  <c r="AH2574" i="11"/>
  <c r="AG2574" i="11"/>
  <c r="AF2574" i="11"/>
  <c r="AE2574" i="11"/>
  <c r="I2574" i="11"/>
  <c r="AK2573" i="11"/>
  <c r="AH2573" i="11"/>
  <c r="AG2573" i="11"/>
  <c r="AF2573" i="11"/>
  <c r="AE2573" i="11"/>
  <c r="I2573" i="11"/>
  <c r="AK2572" i="11"/>
  <c r="AH2572" i="11"/>
  <c r="AG2572" i="11"/>
  <c r="AF2572" i="11"/>
  <c r="AE2572" i="11"/>
  <c r="I2572" i="11"/>
  <c r="AK2571" i="11"/>
  <c r="AH2571" i="11"/>
  <c r="AG2571" i="11"/>
  <c r="AF2571" i="11"/>
  <c r="AE2571" i="11"/>
  <c r="I2571" i="11"/>
  <c r="AK2570" i="11"/>
  <c r="AH2570" i="11"/>
  <c r="AG2570" i="11"/>
  <c r="AF2570" i="11"/>
  <c r="AE2570" i="11"/>
  <c r="I2570" i="11"/>
  <c r="AK2569" i="11"/>
  <c r="AH2569" i="11"/>
  <c r="AG2569" i="11"/>
  <c r="AF2569" i="11"/>
  <c r="AE2569" i="11"/>
  <c r="I2569" i="11"/>
  <c r="AK2568" i="11"/>
  <c r="AH2568" i="11"/>
  <c r="AG2568" i="11"/>
  <c r="AF2568" i="11"/>
  <c r="AE2568" i="11"/>
  <c r="I2568" i="11"/>
  <c r="AK2567" i="11"/>
  <c r="AH2567" i="11"/>
  <c r="AG2567" i="11"/>
  <c r="AF2567" i="11"/>
  <c r="AE2567" i="11"/>
  <c r="I2567" i="11"/>
  <c r="AK2566" i="11"/>
  <c r="AH2566" i="11"/>
  <c r="AG2566" i="11"/>
  <c r="AF2566" i="11"/>
  <c r="AE2566" i="11"/>
  <c r="I2566" i="11"/>
  <c r="AK2565" i="11"/>
  <c r="AH2565" i="11"/>
  <c r="AG2565" i="11"/>
  <c r="AF2565" i="11"/>
  <c r="AE2565" i="11"/>
  <c r="I2565" i="11"/>
  <c r="AK2564" i="11"/>
  <c r="AH2564" i="11"/>
  <c r="AG2564" i="11"/>
  <c r="AF2564" i="11"/>
  <c r="AE2564" i="11"/>
  <c r="I2564" i="11"/>
  <c r="AK2563" i="11"/>
  <c r="AH2563" i="11"/>
  <c r="AG2563" i="11"/>
  <c r="AF2563" i="11"/>
  <c r="AE2563" i="11"/>
  <c r="I2563" i="11"/>
  <c r="AK2562" i="11"/>
  <c r="AH2562" i="11"/>
  <c r="AG2562" i="11"/>
  <c r="AF2562" i="11"/>
  <c r="AE2562" i="11"/>
  <c r="I2562" i="11"/>
  <c r="AK2561" i="11"/>
  <c r="AH2561" i="11"/>
  <c r="AG2561" i="11"/>
  <c r="AF2561" i="11"/>
  <c r="AE2561" i="11"/>
  <c r="I2561" i="11"/>
  <c r="AK2560" i="11"/>
  <c r="AH2560" i="11"/>
  <c r="AG2560" i="11"/>
  <c r="AF2560" i="11"/>
  <c r="AE2560" i="11"/>
  <c r="I2560" i="11"/>
  <c r="AK2559" i="11"/>
  <c r="AH2559" i="11"/>
  <c r="AG2559" i="11"/>
  <c r="AF2559" i="11"/>
  <c r="AE2559" i="11"/>
  <c r="I2559" i="11"/>
  <c r="AK2558" i="11"/>
  <c r="AH2558" i="11"/>
  <c r="AG2558" i="11"/>
  <c r="AF2558" i="11"/>
  <c r="AE2558" i="11"/>
  <c r="I2558" i="11"/>
  <c r="AK2557" i="11"/>
  <c r="AH2557" i="11"/>
  <c r="AG2557" i="11"/>
  <c r="AF2557" i="11"/>
  <c r="AE2557" i="11"/>
  <c r="I2557" i="11"/>
  <c r="AK2556" i="11"/>
  <c r="AH2556" i="11"/>
  <c r="AG2556" i="11"/>
  <c r="AF2556" i="11"/>
  <c r="AE2556" i="11"/>
  <c r="I2556" i="11"/>
  <c r="AK2555" i="11"/>
  <c r="AH2555" i="11"/>
  <c r="AG2555" i="11"/>
  <c r="AF2555" i="11"/>
  <c r="AE2555" i="11"/>
  <c r="I2555" i="11"/>
  <c r="AK2554" i="11"/>
  <c r="AH2554" i="11"/>
  <c r="AG2554" i="11"/>
  <c r="AF2554" i="11"/>
  <c r="AE2554" i="11"/>
  <c r="I2554" i="11"/>
  <c r="AK2553" i="11"/>
  <c r="AH2553" i="11"/>
  <c r="AG2553" i="11"/>
  <c r="AF2553" i="11"/>
  <c r="AE2553" i="11"/>
  <c r="I2553" i="11"/>
  <c r="AK2552" i="11"/>
  <c r="AH2552" i="11"/>
  <c r="AG2552" i="11"/>
  <c r="AF2552" i="11"/>
  <c r="AE2552" i="11"/>
  <c r="I2552" i="11"/>
  <c r="AK2551" i="11"/>
  <c r="AH2551" i="11"/>
  <c r="AG2551" i="11"/>
  <c r="AF2551" i="11"/>
  <c r="AE2551" i="11"/>
  <c r="I2551" i="11"/>
  <c r="AK2550" i="11"/>
  <c r="AH2550" i="11"/>
  <c r="AG2550" i="11"/>
  <c r="AF2550" i="11"/>
  <c r="AE2550" i="11"/>
  <c r="I2550" i="11"/>
  <c r="AK2549" i="11"/>
  <c r="AH2549" i="11"/>
  <c r="AG2549" i="11"/>
  <c r="AF2549" i="11"/>
  <c r="AE2549" i="11"/>
  <c r="I2549" i="11"/>
  <c r="AK2548" i="11"/>
  <c r="AH2548" i="11"/>
  <c r="AG2548" i="11"/>
  <c r="AF2548" i="11"/>
  <c r="AE2548" i="11"/>
  <c r="I2548" i="11"/>
  <c r="AK2547" i="11"/>
  <c r="AH2547" i="11"/>
  <c r="AG2547" i="11"/>
  <c r="AF2547" i="11"/>
  <c r="AE2547" i="11"/>
  <c r="I2547" i="11"/>
  <c r="AK2546" i="11"/>
  <c r="AH2546" i="11"/>
  <c r="AG2546" i="11"/>
  <c r="AF2546" i="11"/>
  <c r="AE2546" i="11"/>
  <c r="I2546" i="11"/>
  <c r="AK2545" i="11"/>
  <c r="AH2545" i="11"/>
  <c r="AG2545" i="11"/>
  <c r="AF2545" i="11"/>
  <c r="AE2545" i="11"/>
  <c r="I2545" i="11"/>
  <c r="AK2544" i="11"/>
  <c r="AH2544" i="11"/>
  <c r="AG2544" i="11"/>
  <c r="AF2544" i="11"/>
  <c r="AE2544" i="11"/>
  <c r="I2544" i="11"/>
  <c r="AK2543" i="11"/>
  <c r="AH2543" i="11"/>
  <c r="AG2543" i="11"/>
  <c r="AF2543" i="11"/>
  <c r="AE2543" i="11"/>
  <c r="I2543" i="11"/>
  <c r="AK2542" i="11"/>
  <c r="AH2542" i="11"/>
  <c r="AG2542" i="11"/>
  <c r="AF2542" i="11"/>
  <c r="AE2542" i="11"/>
  <c r="I2542" i="11"/>
  <c r="AK2541" i="11"/>
  <c r="AH2541" i="11"/>
  <c r="AG2541" i="11"/>
  <c r="AF2541" i="11"/>
  <c r="AE2541" i="11"/>
  <c r="I2541" i="11"/>
  <c r="AK2540" i="11"/>
  <c r="AH2540" i="11"/>
  <c r="AG2540" i="11"/>
  <c r="AF2540" i="11"/>
  <c r="AE2540" i="11"/>
  <c r="I2540" i="11"/>
  <c r="AK2539" i="11"/>
  <c r="AH2539" i="11"/>
  <c r="AG2539" i="11"/>
  <c r="AF2539" i="11"/>
  <c r="AE2539" i="11"/>
  <c r="I2539" i="11"/>
  <c r="AK2538" i="11"/>
  <c r="AH2538" i="11"/>
  <c r="AG2538" i="11"/>
  <c r="AF2538" i="11"/>
  <c r="AE2538" i="11"/>
  <c r="I2538" i="11"/>
  <c r="AK2537" i="11"/>
  <c r="AH2537" i="11"/>
  <c r="AG2537" i="11"/>
  <c r="AF2537" i="11"/>
  <c r="AE2537" i="11"/>
  <c r="I2537" i="11"/>
  <c r="AK2536" i="11"/>
  <c r="AH2536" i="11"/>
  <c r="AG2536" i="11"/>
  <c r="AF2536" i="11"/>
  <c r="AE2536" i="11"/>
  <c r="I2536" i="11"/>
  <c r="AK2535" i="11"/>
  <c r="AH2535" i="11"/>
  <c r="AG2535" i="11"/>
  <c r="AF2535" i="11"/>
  <c r="AE2535" i="11"/>
  <c r="I2535" i="11"/>
  <c r="AK2534" i="11"/>
  <c r="AH2534" i="11"/>
  <c r="AG2534" i="11"/>
  <c r="AF2534" i="11"/>
  <c r="AE2534" i="11"/>
  <c r="I2534" i="11"/>
  <c r="AK2533" i="11"/>
  <c r="AH2533" i="11"/>
  <c r="AG2533" i="11"/>
  <c r="AF2533" i="11"/>
  <c r="AE2533" i="11"/>
  <c r="I2533" i="11"/>
  <c r="AK2532" i="11"/>
  <c r="AH2532" i="11"/>
  <c r="AG2532" i="11"/>
  <c r="AF2532" i="11"/>
  <c r="AE2532" i="11"/>
  <c r="I2532" i="11"/>
  <c r="AK2531" i="11"/>
  <c r="AH2531" i="11"/>
  <c r="AG2531" i="11"/>
  <c r="AF2531" i="11"/>
  <c r="AE2531" i="11"/>
  <c r="I2531" i="11"/>
  <c r="AK2530" i="11"/>
  <c r="AH2530" i="11"/>
  <c r="AG2530" i="11"/>
  <c r="AF2530" i="11"/>
  <c r="AE2530" i="11"/>
  <c r="I2530" i="11"/>
  <c r="AK2529" i="11"/>
  <c r="AH2529" i="11"/>
  <c r="AG2529" i="11"/>
  <c r="AF2529" i="11"/>
  <c r="AE2529" i="11"/>
  <c r="I2529" i="11"/>
  <c r="AK2528" i="11"/>
  <c r="AH2528" i="11"/>
  <c r="AG2528" i="11"/>
  <c r="AF2528" i="11"/>
  <c r="AE2528" i="11"/>
  <c r="I2528" i="11"/>
  <c r="AK2527" i="11"/>
  <c r="AH2527" i="11"/>
  <c r="AG2527" i="11"/>
  <c r="AF2527" i="11"/>
  <c r="AE2527" i="11"/>
  <c r="I2527" i="11"/>
  <c r="AK2526" i="11"/>
  <c r="AH2526" i="11"/>
  <c r="AG2526" i="11"/>
  <c r="AF2526" i="11"/>
  <c r="AE2526" i="11"/>
  <c r="I2526" i="11"/>
  <c r="AK2525" i="11"/>
  <c r="AH2525" i="11"/>
  <c r="AG2525" i="11"/>
  <c r="AF2525" i="11"/>
  <c r="AE2525" i="11"/>
  <c r="I2525" i="11"/>
  <c r="AK2524" i="11"/>
  <c r="AH2524" i="11"/>
  <c r="AG2524" i="11"/>
  <c r="AF2524" i="11"/>
  <c r="AE2524" i="11"/>
  <c r="I2524" i="11"/>
  <c r="AK2523" i="11"/>
  <c r="AH2523" i="11"/>
  <c r="AG2523" i="11"/>
  <c r="AF2523" i="11"/>
  <c r="AE2523" i="11"/>
  <c r="I2523" i="11"/>
  <c r="AK2522" i="11"/>
  <c r="AH2522" i="11"/>
  <c r="AG2522" i="11"/>
  <c r="AF2522" i="11"/>
  <c r="AE2522" i="11"/>
  <c r="I2522" i="11"/>
  <c r="AK2521" i="11"/>
  <c r="AH2521" i="11"/>
  <c r="AG2521" i="11"/>
  <c r="AF2521" i="11"/>
  <c r="AE2521" i="11"/>
  <c r="I2521" i="11"/>
  <c r="AK2520" i="11"/>
  <c r="AH2520" i="11"/>
  <c r="AG2520" i="11"/>
  <c r="AF2520" i="11"/>
  <c r="AE2520" i="11"/>
  <c r="I2520" i="11"/>
  <c r="AK2519" i="11"/>
  <c r="AH2519" i="11"/>
  <c r="AG2519" i="11"/>
  <c r="AF2519" i="11"/>
  <c r="AE2519" i="11"/>
  <c r="I2519" i="11"/>
  <c r="AK2518" i="11"/>
  <c r="AH2518" i="11"/>
  <c r="AG2518" i="11"/>
  <c r="AF2518" i="11"/>
  <c r="AE2518" i="11"/>
  <c r="I2518" i="11"/>
  <c r="AK2517" i="11"/>
  <c r="AH2517" i="11"/>
  <c r="AG2517" i="11"/>
  <c r="AF2517" i="11"/>
  <c r="AE2517" i="11"/>
  <c r="I2517" i="11"/>
  <c r="AK2516" i="11"/>
  <c r="AH2516" i="11"/>
  <c r="AG2516" i="11"/>
  <c r="AF2516" i="11"/>
  <c r="AE2516" i="11"/>
  <c r="I2516" i="11"/>
  <c r="AK2515" i="11"/>
  <c r="AH2515" i="11"/>
  <c r="AG2515" i="11"/>
  <c r="AF2515" i="11"/>
  <c r="AE2515" i="11"/>
  <c r="I2515" i="11"/>
  <c r="AK2514" i="11"/>
  <c r="AH2514" i="11"/>
  <c r="AG2514" i="11"/>
  <c r="AF2514" i="11"/>
  <c r="AE2514" i="11"/>
  <c r="I2514" i="11"/>
  <c r="AK2513" i="11"/>
  <c r="AH2513" i="11"/>
  <c r="AG2513" i="11"/>
  <c r="AF2513" i="11"/>
  <c r="AE2513" i="11"/>
  <c r="I2513" i="11"/>
  <c r="AK2512" i="11"/>
  <c r="AH2512" i="11"/>
  <c r="AG2512" i="11"/>
  <c r="AF2512" i="11"/>
  <c r="AE2512" i="11"/>
  <c r="I2512" i="11"/>
  <c r="AK2511" i="11"/>
  <c r="AH2511" i="11"/>
  <c r="AG2511" i="11"/>
  <c r="AF2511" i="11"/>
  <c r="AE2511" i="11"/>
  <c r="I2511" i="11"/>
  <c r="AK2510" i="11"/>
  <c r="AH2510" i="11"/>
  <c r="AG2510" i="11"/>
  <c r="AF2510" i="11"/>
  <c r="AE2510" i="11"/>
  <c r="I2510" i="11"/>
  <c r="AK2509" i="11"/>
  <c r="AH2509" i="11"/>
  <c r="AG2509" i="11"/>
  <c r="AF2509" i="11"/>
  <c r="AE2509" i="11"/>
  <c r="I2509" i="11"/>
  <c r="AK2508" i="11"/>
  <c r="AH2508" i="11"/>
  <c r="AG2508" i="11"/>
  <c r="AF2508" i="11"/>
  <c r="AE2508" i="11"/>
  <c r="I2508" i="11"/>
  <c r="AK2507" i="11"/>
  <c r="AH2507" i="11"/>
  <c r="AG2507" i="11"/>
  <c r="AF2507" i="11"/>
  <c r="AE2507" i="11"/>
  <c r="I2507" i="11"/>
  <c r="AK2506" i="11"/>
  <c r="AH2506" i="11"/>
  <c r="AG2506" i="11"/>
  <c r="AF2506" i="11"/>
  <c r="AE2506" i="11"/>
  <c r="I2506" i="11"/>
  <c r="AK2505" i="11"/>
  <c r="AH2505" i="11"/>
  <c r="AG2505" i="11"/>
  <c r="AF2505" i="11"/>
  <c r="AE2505" i="11"/>
  <c r="I2505" i="11"/>
  <c r="AK2504" i="11"/>
  <c r="AH2504" i="11"/>
  <c r="AG2504" i="11"/>
  <c r="AF2504" i="11"/>
  <c r="AE2504" i="11"/>
  <c r="I2504" i="11"/>
  <c r="AK2503" i="11"/>
  <c r="AH2503" i="11"/>
  <c r="AG2503" i="11"/>
  <c r="AF2503" i="11"/>
  <c r="AE2503" i="11"/>
  <c r="I2503" i="11"/>
  <c r="AK2502" i="11"/>
  <c r="AH2502" i="11"/>
  <c r="AG2502" i="11"/>
  <c r="AF2502" i="11"/>
  <c r="AE2502" i="11"/>
  <c r="I2502" i="11"/>
  <c r="AK2501" i="11"/>
  <c r="AH2501" i="11"/>
  <c r="AG2501" i="11"/>
  <c r="AF2501" i="11"/>
  <c r="AE2501" i="11"/>
  <c r="I2501" i="11"/>
  <c r="AK2500" i="11"/>
  <c r="AH2500" i="11"/>
  <c r="AG2500" i="11"/>
  <c r="AF2500" i="11"/>
  <c r="AE2500" i="11"/>
  <c r="I2500" i="11"/>
  <c r="AK2499" i="11"/>
  <c r="AH2499" i="11"/>
  <c r="AG2499" i="11"/>
  <c r="AF2499" i="11"/>
  <c r="AE2499" i="11"/>
  <c r="I2499" i="11"/>
  <c r="AK2498" i="11"/>
  <c r="AH2498" i="11"/>
  <c r="AG2498" i="11"/>
  <c r="AF2498" i="11"/>
  <c r="AE2498" i="11"/>
  <c r="I2498" i="11"/>
  <c r="AK2497" i="11"/>
  <c r="AH2497" i="11"/>
  <c r="AG2497" i="11"/>
  <c r="AF2497" i="11"/>
  <c r="AE2497" i="11"/>
  <c r="I2497" i="11"/>
  <c r="AK2496" i="11"/>
  <c r="AH2496" i="11"/>
  <c r="AG2496" i="11"/>
  <c r="AF2496" i="11"/>
  <c r="AE2496" i="11"/>
  <c r="I2496" i="11"/>
  <c r="AK2495" i="11"/>
  <c r="AH2495" i="11"/>
  <c r="AG2495" i="11"/>
  <c r="AF2495" i="11"/>
  <c r="AE2495" i="11"/>
  <c r="I2495" i="11"/>
  <c r="AK2494" i="11"/>
  <c r="AH2494" i="11"/>
  <c r="AG2494" i="11"/>
  <c r="AF2494" i="11"/>
  <c r="AE2494" i="11"/>
  <c r="I2494" i="11"/>
  <c r="AK2493" i="11"/>
  <c r="AH2493" i="11"/>
  <c r="AG2493" i="11"/>
  <c r="AF2493" i="11"/>
  <c r="AE2493" i="11"/>
  <c r="I2493" i="11"/>
  <c r="AK2492" i="11"/>
  <c r="AH2492" i="11"/>
  <c r="AG2492" i="11"/>
  <c r="AF2492" i="11"/>
  <c r="AE2492" i="11"/>
  <c r="I2492" i="11"/>
  <c r="AK2491" i="11"/>
  <c r="AH2491" i="11"/>
  <c r="AG2491" i="11"/>
  <c r="AF2491" i="11"/>
  <c r="AE2491" i="11"/>
  <c r="I2491" i="11"/>
  <c r="AK2490" i="11"/>
  <c r="AH2490" i="11"/>
  <c r="AG2490" i="11"/>
  <c r="AF2490" i="11"/>
  <c r="AE2490" i="11"/>
  <c r="I2490" i="11"/>
  <c r="AK2489" i="11"/>
  <c r="AH2489" i="11"/>
  <c r="AG2489" i="11"/>
  <c r="AF2489" i="11"/>
  <c r="AE2489" i="11"/>
  <c r="I2489" i="11"/>
  <c r="AK2488" i="11"/>
  <c r="AH2488" i="11"/>
  <c r="AG2488" i="11"/>
  <c r="AF2488" i="11"/>
  <c r="AE2488" i="11"/>
  <c r="I2488" i="11"/>
  <c r="AK2487" i="11"/>
  <c r="AH2487" i="11"/>
  <c r="AG2487" i="11"/>
  <c r="AF2487" i="11"/>
  <c r="AE2487" i="11"/>
  <c r="I2487" i="11"/>
  <c r="AK2486" i="11"/>
  <c r="AH2486" i="11"/>
  <c r="AG2486" i="11"/>
  <c r="AF2486" i="11"/>
  <c r="AE2486" i="11"/>
  <c r="I2486" i="11"/>
  <c r="AK2485" i="11"/>
  <c r="AH2485" i="11"/>
  <c r="AG2485" i="11"/>
  <c r="AF2485" i="11"/>
  <c r="AE2485" i="11"/>
  <c r="I2485" i="11"/>
  <c r="AK2484" i="11"/>
  <c r="AH2484" i="11"/>
  <c r="AG2484" i="11"/>
  <c r="AF2484" i="11"/>
  <c r="AE2484" i="11"/>
  <c r="I2484" i="11"/>
  <c r="AK2483" i="11"/>
  <c r="AH2483" i="11"/>
  <c r="AG2483" i="11"/>
  <c r="AF2483" i="11"/>
  <c r="AE2483" i="11"/>
  <c r="I2483" i="11"/>
  <c r="AK2482" i="11"/>
  <c r="AH2482" i="11"/>
  <c r="AG2482" i="11"/>
  <c r="AF2482" i="11"/>
  <c r="AE2482" i="11"/>
  <c r="I2482" i="11"/>
  <c r="AK2481" i="11"/>
  <c r="AH2481" i="11"/>
  <c r="AG2481" i="11"/>
  <c r="AF2481" i="11"/>
  <c r="AE2481" i="11"/>
  <c r="I2481" i="11"/>
  <c r="AK2480" i="11"/>
  <c r="AH2480" i="11"/>
  <c r="AG2480" i="11"/>
  <c r="AF2480" i="11"/>
  <c r="AE2480" i="11"/>
  <c r="I2480" i="11"/>
  <c r="AK2479" i="11"/>
  <c r="AH2479" i="11"/>
  <c r="AG2479" i="11"/>
  <c r="AF2479" i="11"/>
  <c r="AE2479" i="11"/>
  <c r="I2479" i="11"/>
  <c r="AK2478" i="11"/>
  <c r="AH2478" i="11"/>
  <c r="AG2478" i="11"/>
  <c r="AF2478" i="11"/>
  <c r="AE2478" i="11"/>
  <c r="I2478" i="11"/>
  <c r="AK2477" i="11"/>
  <c r="AH2477" i="11"/>
  <c r="AG2477" i="11"/>
  <c r="AF2477" i="11"/>
  <c r="AE2477" i="11"/>
  <c r="I2477" i="11"/>
  <c r="AK2476" i="11"/>
  <c r="AH2476" i="11"/>
  <c r="AG2476" i="11"/>
  <c r="AF2476" i="11"/>
  <c r="AE2476" i="11"/>
  <c r="I2476" i="11"/>
  <c r="AK2475" i="11"/>
  <c r="AH2475" i="11"/>
  <c r="AG2475" i="11"/>
  <c r="AF2475" i="11"/>
  <c r="AE2475" i="11"/>
  <c r="I2475" i="11"/>
  <c r="AK2474" i="11"/>
  <c r="AH2474" i="11"/>
  <c r="AG2474" i="11"/>
  <c r="AF2474" i="11"/>
  <c r="AE2474" i="11"/>
  <c r="I2474" i="11"/>
  <c r="AK2473" i="11"/>
  <c r="AH2473" i="11"/>
  <c r="AG2473" i="11"/>
  <c r="AF2473" i="11"/>
  <c r="AE2473" i="11"/>
  <c r="I2473" i="11"/>
  <c r="AK2472" i="11"/>
  <c r="AH2472" i="11"/>
  <c r="AG2472" i="11"/>
  <c r="AF2472" i="11"/>
  <c r="AE2472" i="11"/>
  <c r="I2472" i="11"/>
  <c r="AK2471" i="11"/>
  <c r="AH2471" i="11"/>
  <c r="AG2471" i="11"/>
  <c r="AF2471" i="11"/>
  <c r="AE2471" i="11"/>
  <c r="I2471" i="11"/>
  <c r="AK2470" i="11"/>
  <c r="AH2470" i="11"/>
  <c r="AG2470" i="11"/>
  <c r="AF2470" i="11"/>
  <c r="AE2470" i="11"/>
  <c r="I2470" i="11"/>
  <c r="AK2469" i="11"/>
  <c r="AH2469" i="11"/>
  <c r="AG2469" i="11"/>
  <c r="AF2469" i="11"/>
  <c r="AE2469" i="11"/>
  <c r="I2469" i="11"/>
  <c r="AK2468" i="11"/>
  <c r="AH2468" i="11"/>
  <c r="AG2468" i="11"/>
  <c r="AF2468" i="11"/>
  <c r="AE2468" i="11"/>
  <c r="I2468" i="11"/>
  <c r="AK2467" i="11"/>
  <c r="AH2467" i="11"/>
  <c r="AG2467" i="11"/>
  <c r="AF2467" i="11"/>
  <c r="AE2467" i="11"/>
  <c r="I2467" i="11"/>
  <c r="AK2466" i="11"/>
  <c r="AH2466" i="11"/>
  <c r="AG2466" i="11"/>
  <c r="AF2466" i="11"/>
  <c r="AE2466" i="11"/>
  <c r="I2466" i="11"/>
  <c r="AK2465" i="11"/>
  <c r="AH2465" i="11"/>
  <c r="AG2465" i="11"/>
  <c r="AF2465" i="11"/>
  <c r="AE2465" i="11"/>
  <c r="I2465" i="11"/>
  <c r="AK2464" i="11"/>
  <c r="AH2464" i="11"/>
  <c r="AG2464" i="11"/>
  <c r="AF2464" i="11"/>
  <c r="AE2464" i="11"/>
  <c r="I2464" i="11"/>
  <c r="AK2463" i="11"/>
  <c r="AH2463" i="11"/>
  <c r="AG2463" i="11"/>
  <c r="AF2463" i="11"/>
  <c r="AE2463" i="11"/>
  <c r="I2463" i="11"/>
  <c r="AK2462" i="11"/>
  <c r="AH2462" i="11"/>
  <c r="AG2462" i="11"/>
  <c r="AF2462" i="11"/>
  <c r="AE2462" i="11"/>
  <c r="I2462" i="11"/>
  <c r="AK2461" i="11"/>
  <c r="AH2461" i="11"/>
  <c r="AG2461" i="11"/>
  <c r="AF2461" i="11"/>
  <c r="AE2461" i="11"/>
  <c r="I2461" i="11"/>
  <c r="AK2460" i="11"/>
  <c r="AH2460" i="11"/>
  <c r="AG2460" i="11"/>
  <c r="AF2460" i="11"/>
  <c r="AE2460" i="11"/>
  <c r="I2460" i="11"/>
  <c r="AK2459" i="11"/>
  <c r="AH2459" i="11"/>
  <c r="AG2459" i="11"/>
  <c r="AF2459" i="11"/>
  <c r="AE2459" i="11"/>
  <c r="I2459" i="11"/>
  <c r="AK2458" i="11"/>
  <c r="AH2458" i="11"/>
  <c r="AG2458" i="11"/>
  <c r="AF2458" i="11"/>
  <c r="AE2458" i="11"/>
  <c r="I2458" i="11"/>
  <c r="AK2457" i="11"/>
  <c r="AH2457" i="11"/>
  <c r="AG2457" i="11"/>
  <c r="AF2457" i="11"/>
  <c r="AE2457" i="11"/>
  <c r="I2457" i="11"/>
  <c r="AK2456" i="11"/>
  <c r="AH2456" i="11"/>
  <c r="AG2456" i="11"/>
  <c r="AF2456" i="11"/>
  <c r="AE2456" i="11"/>
  <c r="I2456" i="11"/>
  <c r="AK2455" i="11"/>
  <c r="AH2455" i="11"/>
  <c r="AG2455" i="11"/>
  <c r="AF2455" i="11"/>
  <c r="AE2455" i="11"/>
  <c r="I2455" i="11"/>
  <c r="AK2454" i="11"/>
  <c r="AH2454" i="11"/>
  <c r="AG2454" i="11"/>
  <c r="AF2454" i="11"/>
  <c r="AE2454" i="11"/>
  <c r="I2454" i="11"/>
  <c r="AK2453" i="11"/>
  <c r="AH2453" i="11"/>
  <c r="AG2453" i="11"/>
  <c r="AF2453" i="11"/>
  <c r="AE2453" i="11"/>
  <c r="I2453" i="11"/>
  <c r="AK2452" i="11"/>
  <c r="AH2452" i="11"/>
  <c r="AG2452" i="11"/>
  <c r="AF2452" i="11"/>
  <c r="AE2452" i="11"/>
  <c r="I2452" i="11"/>
  <c r="AK2451" i="11"/>
  <c r="AH2451" i="11"/>
  <c r="AG2451" i="11"/>
  <c r="AF2451" i="11"/>
  <c r="AE2451" i="11"/>
  <c r="I2451" i="11"/>
  <c r="AK2450" i="11"/>
  <c r="AH2450" i="11"/>
  <c r="AG2450" i="11"/>
  <c r="AF2450" i="11"/>
  <c r="AE2450" i="11"/>
  <c r="I2450" i="11"/>
  <c r="AK2449" i="11"/>
  <c r="AH2449" i="11"/>
  <c r="AG2449" i="11"/>
  <c r="AF2449" i="11"/>
  <c r="AE2449" i="11"/>
  <c r="I2449" i="11"/>
  <c r="AK2448" i="11"/>
  <c r="AH2448" i="11"/>
  <c r="AG2448" i="11"/>
  <c r="AF2448" i="11"/>
  <c r="AE2448" i="11"/>
  <c r="I2448" i="11"/>
  <c r="AK2447" i="11"/>
  <c r="AH2447" i="11"/>
  <c r="AG2447" i="11"/>
  <c r="AF2447" i="11"/>
  <c r="AE2447" i="11"/>
  <c r="I2447" i="11"/>
  <c r="AK2446" i="11"/>
  <c r="AH2446" i="11"/>
  <c r="AG2446" i="11"/>
  <c r="AF2446" i="11"/>
  <c r="AE2446" i="11"/>
  <c r="I2446" i="11"/>
  <c r="AK2445" i="11"/>
  <c r="AH2445" i="11"/>
  <c r="AG2445" i="11"/>
  <c r="AF2445" i="11"/>
  <c r="AE2445" i="11"/>
  <c r="I2445" i="11"/>
  <c r="AK2444" i="11"/>
  <c r="AH2444" i="11"/>
  <c r="AG2444" i="11"/>
  <c r="AF2444" i="11"/>
  <c r="AE2444" i="11"/>
  <c r="I2444" i="11"/>
  <c r="AK2443" i="11"/>
  <c r="AH2443" i="11"/>
  <c r="AG2443" i="11"/>
  <c r="AF2443" i="11"/>
  <c r="AE2443" i="11"/>
  <c r="I2443" i="11"/>
  <c r="AK2442" i="11"/>
  <c r="AH2442" i="11"/>
  <c r="AG2442" i="11"/>
  <c r="AF2442" i="11"/>
  <c r="AE2442" i="11"/>
  <c r="I2442" i="11"/>
  <c r="AK2441" i="11"/>
  <c r="AH2441" i="11"/>
  <c r="AG2441" i="11"/>
  <c r="AF2441" i="11"/>
  <c r="AE2441" i="11"/>
  <c r="I2441" i="11"/>
  <c r="AK2440" i="11"/>
  <c r="AH2440" i="11"/>
  <c r="AG2440" i="11"/>
  <c r="AF2440" i="11"/>
  <c r="AE2440" i="11"/>
  <c r="I2440" i="11"/>
  <c r="AK2439" i="11"/>
  <c r="AH2439" i="11"/>
  <c r="AG2439" i="11"/>
  <c r="AF2439" i="11"/>
  <c r="AE2439" i="11"/>
  <c r="I2439" i="11"/>
  <c r="AK2438" i="11"/>
  <c r="AH2438" i="11"/>
  <c r="AG2438" i="11"/>
  <c r="AF2438" i="11"/>
  <c r="AE2438" i="11"/>
  <c r="I2438" i="11"/>
  <c r="AK2437" i="11"/>
  <c r="AH2437" i="11"/>
  <c r="AG2437" i="11"/>
  <c r="AF2437" i="11"/>
  <c r="AE2437" i="11"/>
  <c r="I2437" i="11"/>
  <c r="AK2436" i="11"/>
  <c r="AH2436" i="11"/>
  <c r="AG2436" i="11"/>
  <c r="AF2436" i="11"/>
  <c r="AE2436" i="11"/>
  <c r="I2436" i="11"/>
  <c r="AK2435" i="11"/>
  <c r="AH2435" i="11"/>
  <c r="AG2435" i="11"/>
  <c r="AF2435" i="11"/>
  <c r="AE2435" i="11"/>
  <c r="I2435" i="11"/>
  <c r="AK2434" i="11"/>
  <c r="AH2434" i="11"/>
  <c r="AG2434" i="11"/>
  <c r="AF2434" i="11"/>
  <c r="AE2434" i="11"/>
  <c r="I2434" i="11"/>
  <c r="AK2433" i="11"/>
  <c r="AH2433" i="11"/>
  <c r="AG2433" i="11"/>
  <c r="AF2433" i="11"/>
  <c r="AE2433" i="11"/>
  <c r="I2433" i="11"/>
  <c r="AK2432" i="11"/>
  <c r="AH2432" i="11"/>
  <c r="AG2432" i="11"/>
  <c r="AF2432" i="11"/>
  <c r="AE2432" i="11"/>
  <c r="I2432" i="11"/>
  <c r="AK2431" i="11"/>
  <c r="AH2431" i="11"/>
  <c r="AG2431" i="11"/>
  <c r="AF2431" i="11"/>
  <c r="AE2431" i="11"/>
  <c r="I2431" i="11"/>
  <c r="AK2430" i="11"/>
  <c r="AH2430" i="11"/>
  <c r="AG2430" i="11"/>
  <c r="AF2430" i="11"/>
  <c r="AE2430" i="11"/>
  <c r="I2430" i="11"/>
  <c r="AK2429" i="11"/>
  <c r="AH2429" i="11"/>
  <c r="AG2429" i="11"/>
  <c r="AF2429" i="11"/>
  <c r="AE2429" i="11"/>
  <c r="I2429" i="11"/>
  <c r="AK2428" i="11"/>
  <c r="AH2428" i="11"/>
  <c r="AG2428" i="11"/>
  <c r="AF2428" i="11"/>
  <c r="AE2428" i="11"/>
  <c r="I2428" i="11"/>
  <c r="AK2427" i="11"/>
  <c r="AH2427" i="11"/>
  <c r="AG2427" i="11"/>
  <c r="AF2427" i="11"/>
  <c r="AE2427" i="11"/>
  <c r="I2427" i="11"/>
  <c r="AK2426" i="11"/>
  <c r="AH2426" i="11"/>
  <c r="AG2426" i="11"/>
  <c r="AF2426" i="11"/>
  <c r="AE2426" i="11"/>
  <c r="I2426" i="11"/>
  <c r="AK2425" i="11"/>
  <c r="AH2425" i="11"/>
  <c r="AG2425" i="11"/>
  <c r="AF2425" i="11"/>
  <c r="AE2425" i="11"/>
  <c r="I2425" i="11"/>
  <c r="AK2424" i="11"/>
  <c r="AH2424" i="11"/>
  <c r="AG2424" i="11"/>
  <c r="AF2424" i="11"/>
  <c r="AE2424" i="11"/>
  <c r="I2424" i="11"/>
  <c r="AK2423" i="11"/>
  <c r="AH2423" i="11"/>
  <c r="AG2423" i="11"/>
  <c r="AF2423" i="11"/>
  <c r="AE2423" i="11"/>
  <c r="I2423" i="11"/>
  <c r="AK2422" i="11"/>
  <c r="AH2422" i="11"/>
  <c r="AG2422" i="11"/>
  <c r="AF2422" i="11"/>
  <c r="AE2422" i="11"/>
  <c r="I2422" i="11"/>
  <c r="AK2421" i="11"/>
  <c r="AH2421" i="11"/>
  <c r="AG2421" i="11"/>
  <c r="AF2421" i="11"/>
  <c r="AE2421" i="11"/>
  <c r="I2421" i="11"/>
  <c r="AK2420" i="11"/>
  <c r="AH2420" i="11"/>
  <c r="AG2420" i="11"/>
  <c r="AF2420" i="11"/>
  <c r="AE2420" i="11"/>
  <c r="I2420" i="11"/>
  <c r="AK2419" i="11"/>
  <c r="AH2419" i="11"/>
  <c r="AG2419" i="11"/>
  <c r="AF2419" i="11"/>
  <c r="AE2419" i="11"/>
  <c r="I2419" i="11"/>
  <c r="AK2418" i="11"/>
  <c r="AH2418" i="11"/>
  <c r="AG2418" i="11"/>
  <c r="AF2418" i="11"/>
  <c r="AE2418" i="11"/>
  <c r="I2418" i="11"/>
  <c r="AK2417" i="11"/>
  <c r="AH2417" i="11"/>
  <c r="AG2417" i="11"/>
  <c r="AF2417" i="11"/>
  <c r="AE2417" i="11"/>
  <c r="I2417" i="11"/>
  <c r="AK2416" i="11"/>
  <c r="AH2416" i="11"/>
  <c r="AG2416" i="11"/>
  <c r="AF2416" i="11"/>
  <c r="AE2416" i="11"/>
  <c r="I2416" i="11"/>
  <c r="AK2415" i="11"/>
  <c r="AH2415" i="11"/>
  <c r="AG2415" i="11"/>
  <c r="AF2415" i="11"/>
  <c r="AE2415" i="11"/>
  <c r="I2415" i="11"/>
  <c r="AK2414" i="11"/>
  <c r="AH2414" i="11"/>
  <c r="AG2414" i="11"/>
  <c r="AF2414" i="11"/>
  <c r="AE2414" i="11"/>
  <c r="I2414" i="11"/>
  <c r="AK2413" i="11"/>
  <c r="AH2413" i="11"/>
  <c r="AG2413" i="11"/>
  <c r="AF2413" i="11"/>
  <c r="AE2413" i="11"/>
  <c r="I2413" i="11"/>
  <c r="AK2412" i="11"/>
  <c r="AH2412" i="11"/>
  <c r="AG2412" i="11"/>
  <c r="AF2412" i="11"/>
  <c r="AE2412" i="11"/>
  <c r="I2412" i="11"/>
  <c r="AK2411" i="11"/>
  <c r="AH2411" i="11"/>
  <c r="AG2411" i="11"/>
  <c r="AF2411" i="11"/>
  <c r="AE2411" i="11"/>
  <c r="I2411" i="11"/>
  <c r="AK2410" i="11"/>
  <c r="AH2410" i="11"/>
  <c r="AG2410" i="11"/>
  <c r="AF2410" i="11"/>
  <c r="AE2410" i="11"/>
  <c r="I2410" i="11"/>
  <c r="AK2409" i="11"/>
  <c r="AH2409" i="11"/>
  <c r="AG2409" i="11"/>
  <c r="AF2409" i="11"/>
  <c r="AE2409" i="11"/>
  <c r="I2409" i="11"/>
  <c r="AK2408" i="11"/>
  <c r="AH2408" i="11"/>
  <c r="AG2408" i="11"/>
  <c r="AF2408" i="11"/>
  <c r="AE2408" i="11"/>
  <c r="I2408" i="11"/>
  <c r="AK2407" i="11"/>
  <c r="AH2407" i="11"/>
  <c r="AG2407" i="11"/>
  <c r="AF2407" i="11"/>
  <c r="AE2407" i="11"/>
  <c r="I2407" i="11"/>
  <c r="AK2406" i="11"/>
  <c r="AH2406" i="11"/>
  <c r="AG2406" i="11"/>
  <c r="AF2406" i="11"/>
  <c r="AE2406" i="11"/>
  <c r="I2406" i="11"/>
  <c r="AK2405" i="11"/>
  <c r="AH2405" i="11"/>
  <c r="AG2405" i="11"/>
  <c r="AF2405" i="11"/>
  <c r="AE2405" i="11"/>
  <c r="I2405" i="11"/>
  <c r="AK2404" i="11"/>
  <c r="AH2404" i="11"/>
  <c r="AG2404" i="11"/>
  <c r="AF2404" i="11"/>
  <c r="AE2404" i="11"/>
  <c r="I2404" i="11"/>
  <c r="AK2403" i="11"/>
  <c r="AH2403" i="11"/>
  <c r="AG2403" i="11"/>
  <c r="AF2403" i="11"/>
  <c r="AE2403" i="11"/>
  <c r="I2403" i="11"/>
  <c r="AK2402" i="11"/>
  <c r="AH2402" i="11"/>
  <c r="AG2402" i="11"/>
  <c r="AF2402" i="11"/>
  <c r="AE2402" i="11"/>
  <c r="I2402" i="11"/>
  <c r="AK2401" i="11"/>
  <c r="AH2401" i="11"/>
  <c r="AG2401" i="11"/>
  <c r="AF2401" i="11"/>
  <c r="AE2401" i="11"/>
  <c r="I2401" i="11"/>
  <c r="AK2400" i="11"/>
  <c r="AH2400" i="11"/>
  <c r="AG2400" i="11"/>
  <c r="AF2400" i="11"/>
  <c r="AE2400" i="11"/>
  <c r="I2400" i="11"/>
  <c r="AK2399" i="11"/>
  <c r="AH2399" i="11"/>
  <c r="AG2399" i="11"/>
  <c r="AF2399" i="11"/>
  <c r="AE2399" i="11"/>
  <c r="I2399" i="11"/>
  <c r="AK2398" i="11"/>
  <c r="AH2398" i="11"/>
  <c r="AG2398" i="11"/>
  <c r="AF2398" i="11"/>
  <c r="AE2398" i="11"/>
  <c r="I2398" i="11"/>
  <c r="AK2397" i="11"/>
  <c r="AH2397" i="11"/>
  <c r="AG2397" i="11"/>
  <c r="AF2397" i="11"/>
  <c r="AE2397" i="11"/>
  <c r="I2397" i="11"/>
  <c r="AK2396" i="11"/>
  <c r="AH2396" i="11"/>
  <c r="AG2396" i="11"/>
  <c r="AF2396" i="11"/>
  <c r="AE2396" i="11"/>
  <c r="I2396" i="11"/>
  <c r="AK2395" i="11"/>
  <c r="AH2395" i="11"/>
  <c r="AG2395" i="11"/>
  <c r="AF2395" i="11"/>
  <c r="AE2395" i="11"/>
  <c r="I2395" i="11"/>
  <c r="AK2394" i="11"/>
  <c r="AH2394" i="11"/>
  <c r="AG2394" i="11"/>
  <c r="AF2394" i="11"/>
  <c r="AE2394" i="11"/>
  <c r="I2394" i="11"/>
  <c r="AK2393" i="11"/>
  <c r="AH2393" i="11"/>
  <c r="AG2393" i="11"/>
  <c r="AF2393" i="11"/>
  <c r="AE2393" i="11"/>
  <c r="I2393" i="11"/>
  <c r="AK2392" i="11"/>
  <c r="AH2392" i="11"/>
  <c r="AG2392" i="11"/>
  <c r="AF2392" i="11"/>
  <c r="AE2392" i="11"/>
  <c r="I2392" i="11"/>
  <c r="AK2391" i="11"/>
  <c r="AH2391" i="11"/>
  <c r="AG2391" i="11"/>
  <c r="AF2391" i="11"/>
  <c r="AE2391" i="11"/>
  <c r="I2391" i="11"/>
  <c r="AK2390" i="11"/>
  <c r="AH2390" i="11"/>
  <c r="AG2390" i="11"/>
  <c r="AF2390" i="11"/>
  <c r="AE2390" i="11"/>
  <c r="I2390" i="11"/>
  <c r="AK2389" i="11"/>
  <c r="AH2389" i="11"/>
  <c r="AG2389" i="11"/>
  <c r="AF2389" i="11"/>
  <c r="AE2389" i="11"/>
  <c r="I2389" i="11"/>
  <c r="AK2388" i="11"/>
  <c r="AH2388" i="11"/>
  <c r="AG2388" i="11"/>
  <c r="AF2388" i="11"/>
  <c r="AE2388" i="11"/>
  <c r="I2388" i="11"/>
  <c r="AK2387" i="11"/>
  <c r="AH2387" i="11"/>
  <c r="AG2387" i="11"/>
  <c r="AF2387" i="11"/>
  <c r="AE2387" i="11"/>
  <c r="I2387" i="11"/>
  <c r="AK2386" i="11"/>
  <c r="AH2386" i="11"/>
  <c r="AG2386" i="11"/>
  <c r="AF2386" i="11"/>
  <c r="AE2386" i="11"/>
  <c r="I2386" i="11"/>
  <c r="AK2385" i="11"/>
  <c r="AH2385" i="11"/>
  <c r="AG2385" i="11"/>
  <c r="AF2385" i="11"/>
  <c r="AE2385" i="11"/>
  <c r="I2385" i="11"/>
  <c r="AK2384" i="11"/>
  <c r="AH2384" i="11"/>
  <c r="AG2384" i="11"/>
  <c r="AF2384" i="11"/>
  <c r="AE2384" i="11"/>
  <c r="I2384" i="11"/>
  <c r="AK2383" i="11"/>
  <c r="AH2383" i="11"/>
  <c r="AG2383" i="11"/>
  <c r="AF2383" i="11"/>
  <c r="AE2383" i="11"/>
  <c r="I2383" i="11"/>
  <c r="AK2382" i="11"/>
  <c r="AH2382" i="11"/>
  <c r="AG2382" i="11"/>
  <c r="AF2382" i="11"/>
  <c r="AE2382" i="11"/>
  <c r="I2382" i="11"/>
  <c r="AK2381" i="11"/>
  <c r="AH2381" i="11"/>
  <c r="AG2381" i="11"/>
  <c r="AF2381" i="11"/>
  <c r="AE2381" i="11"/>
  <c r="I2381" i="11"/>
  <c r="AK2380" i="11"/>
  <c r="AH2380" i="11"/>
  <c r="AG2380" i="11"/>
  <c r="AF2380" i="11"/>
  <c r="AE2380" i="11"/>
  <c r="I2380" i="11"/>
  <c r="AK2379" i="11"/>
  <c r="AH2379" i="11"/>
  <c r="AG2379" i="11"/>
  <c r="AF2379" i="11"/>
  <c r="AE2379" i="11"/>
  <c r="I2379" i="11"/>
  <c r="AK2378" i="11"/>
  <c r="AH2378" i="11"/>
  <c r="AG2378" i="11"/>
  <c r="AF2378" i="11"/>
  <c r="AE2378" i="11"/>
  <c r="I2378" i="11"/>
  <c r="AK2377" i="11"/>
  <c r="AH2377" i="11"/>
  <c r="AG2377" i="11"/>
  <c r="AF2377" i="11"/>
  <c r="AE2377" i="11"/>
  <c r="I2377" i="11"/>
  <c r="AK2376" i="11"/>
  <c r="AH2376" i="11"/>
  <c r="AG2376" i="11"/>
  <c r="AF2376" i="11"/>
  <c r="AE2376" i="11"/>
  <c r="I2376" i="11"/>
  <c r="AK2375" i="11"/>
  <c r="AH2375" i="11"/>
  <c r="AG2375" i="11"/>
  <c r="AF2375" i="11"/>
  <c r="AE2375" i="11"/>
  <c r="I2375" i="11"/>
  <c r="AK2374" i="11"/>
  <c r="AH2374" i="11"/>
  <c r="AG2374" i="11"/>
  <c r="AF2374" i="11"/>
  <c r="AE2374" i="11"/>
  <c r="I2374" i="11"/>
  <c r="AK2373" i="11"/>
  <c r="AH2373" i="11"/>
  <c r="AG2373" i="11"/>
  <c r="AF2373" i="11"/>
  <c r="AE2373" i="11"/>
  <c r="I2373" i="11"/>
  <c r="AK2372" i="11"/>
  <c r="AH2372" i="11"/>
  <c r="AG2372" i="11"/>
  <c r="AF2372" i="11"/>
  <c r="AE2372" i="11"/>
  <c r="I2372" i="11"/>
  <c r="AK2371" i="11"/>
  <c r="AH2371" i="11"/>
  <c r="AG2371" i="11"/>
  <c r="AF2371" i="11"/>
  <c r="AE2371" i="11"/>
  <c r="I2371" i="11"/>
  <c r="AK2370" i="11"/>
  <c r="AH2370" i="11"/>
  <c r="AG2370" i="11"/>
  <c r="AF2370" i="11"/>
  <c r="AE2370" i="11"/>
  <c r="I2370" i="11"/>
  <c r="AK2369" i="11"/>
  <c r="AH2369" i="11"/>
  <c r="AG2369" i="11"/>
  <c r="AF2369" i="11"/>
  <c r="AE2369" i="11"/>
  <c r="I2369" i="11"/>
  <c r="AK2368" i="11"/>
  <c r="AH2368" i="11"/>
  <c r="AG2368" i="11"/>
  <c r="AF2368" i="11"/>
  <c r="AE2368" i="11"/>
  <c r="I2368" i="11"/>
  <c r="AK2367" i="11"/>
  <c r="AH2367" i="11"/>
  <c r="AG2367" i="11"/>
  <c r="AF2367" i="11"/>
  <c r="AE2367" i="11"/>
  <c r="I2367" i="11"/>
  <c r="AK2366" i="11"/>
  <c r="AH2366" i="11"/>
  <c r="AG2366" i="11"/>
  <c r="AF2366" i="11"/>
  <c r="AE2366" i="11"/>
  <c r="I2366" i="11"/>
  <c r="AK2365" i="11"/>
  <c r="AH2365" i="11"/>
  <c r="AG2365" i="11"/>
  <c r="AF2365" i="11"/>
  <c r="AE2365" i="11"/>
  <c r="I2365" i="11"/>
  <c r="AK2364" i="11"/>
  <c r="AH2364" i="11"/>
  <c r="AG2364" i="11"/>
  <c r="AF2364" i="11"/>
  <c r="AE2364" i="11"/>
  <c r="I2364" i="11"/>
  <c r="AK2363" i="11"/>
  <c r="AH2363" i="11"/>
  <c r="AG2363" i="11"/>
  <c r="AF2363" i="11"/>
  <c r="AE2363" i="11"/>
  <c r="I2363" i="11"/>
  <c r="AK2362" i="11"/>
  <c r="AH2362" i="11"/>
  <c r="AG2362" i="11"/>
  <c r="AF2362" i="11"/>
  <c r="AE2362" i="11"/>
  <c r="I2362" i="11"/>
  <c r="AK2361" i="11"/>
  <c r="AH2361" i="11"/>
  <c r="AG2361" i="11"/>
  <c r="AF2361" i="11"/>
  <c r="AE2361" i="11"/>
  <c r="I2361" i="11"/>
  <c r="AK2360" i="11"/>
  <c r="AH2360" i="11"/>
  <c r="AG2360" i="11"/>
  <c r="AF2360" i="11"/>
  <c r="AE2360" i="11"/>
  <c r="I2360" i="11"/>
  <c r="AK2359" i="11"/>
  <c r="AH2359" i="11"/>
  <c r="AG2359" i="11"/>
  <c r="AF2359" i="11"/>
  <c r="AE2359" i="11"/>
  <c r="I2359" i="11"/>
  <c r="AK2358" i="11"/>
  <c r="AH2358" i="11"/>
  <c r="AG2358" i="11"/>
  <c r="AF2358" i="11"/>
  <c r="AE2358" i="11"/>
  <c r="I2358" i="11"/>
  <c r="AK2357" i="11"/>
  <c r="AH2357" i="11"/>
  <c r="AG2357" i="11"/>
  <c r="AF2357" i="11"/>
  <c r="AE2357" i="11"/>
  <c r="I2357" i="11"/>
  <c r="AK2356" i="11"/>
  <c r="AH2356" i="11"/>
  <c r="AG2356" i="11"/>
  <c r="AF2356" i="11"/>
  <c r="AE2356" i="11"/>
  <c r="I2356" i="11"/>
  <c r="AK2355" i="11"/>
  <c r="AH2355" i="11"/>
  <c r="AG2355" i="11"/>
  <c r="AF2355" i="11"/>
  <c r="AE2355" i="11"/>
  <c r="I2355" i="11"/>
  <c r="AK2354" i="11"/>
  <c r="AH2354" i="11"/>
  <c r="AG2354" i="11"/>
  <c r="AF2354" i="11"/>
  <c r="AE2354" i="11"/>
  <c r="I2354" i="11"/>
  <c r="AK2353" i="11"/>
  <c r="AH2353" i="11"/>
  <c r="AG2353" i="11"/>
  <c r="AF2353" i="11"/>
  <c r="AE2353" i="11"/>
  <c r="I2353" i="11"/>
  <c r="AK2352" i="11"/>
  <c r="AH2352" i="11"/>
  <c r="AG2352" i="11"/>
  <c r="AF2352" i="11"/>
  <c r="AE2352" i="11"/>
  <c r="I2352" i="11"/>
  <c r="AK2351" i="11"/>
  <c r="AH2351" i="11"/>
  <c r="AG2351" i="11"/>
  <c r="AF2351" i="11"/>
  <c r="AE2351" i="11"/>
  <c r="I2351" i="11"/>
  <c r="AK2350" i="11"/>
  <c r="AH2350" i="11"/>
  <c r="AG2350" i="11"/>
  <c r="AF2350" i="11"/>
  <c r="AE2350" i="11"/>
  <c r="I2350" i="11"/>
  <c r="AK2349" i="11"/>
  <c r="AH2349" i="11"/>
  <c r="AG2349" i="11"/>
  <c r="AF2349" i="11"/>
  <c r="AE2349" i="11"/>
  <c r="I2349" i="11"/>
  <c r="AK2348" i="11"/>
  <c r="AH2348" i="11"/>
  <c r="AG2348" i="11"/>
  <c r="AF2348" i="11"/>
  <c r="AE2348" i="11"/>
  <c r="I2348" i="11"/>
  <c r="AK2347" i="11"/>
  <c r="AH2347" i="11"/>
  <c r="AG2347" i="11"/>
  <c r="AF2347" i="11"/>
  <c r="AE2347" i="11"/>
  <c r="I2347" i="11"/>
  <c r="AK2346" i="11"/>
  <c r="AH2346" i="11"/>
  <c r="AG2346" i="11"/>
  <c r="AF2346" i="11"/>
  <c r="AE2346" i="11"/>
  <c r="I2346" i="11"/>
  <c r="AK2345" i="11"/>
  <c r="AH2345" i="11"/>
  <c r="AG2345" i="11"/>
  <c r="AF2345" i="11"/>
  <c r="AE2345" i="11"/>
  <c r="I2345" i="11"/>
  <c r="AK2344" i="11"/>
  <c r="AH2344" i="11"/>
  <c r="AG2344" i="11"/>
  <c r="AF2344" i="11"/>
  <c r="AE2344" i="11"/>
  <c r="I2344" i="11"/>
  <c r="AK2343" i="11"/>
  <c r="AH2343" i="11"/>
  <c r="AG2343" i="11"/>
  <c r="AF2343" i="11"/>
  <c r="AE2343" i="11"/>
  <c r="I2343" i="11"/>
  <c r="AK2342" i="11"/>
  <c r="AH2342" i="11"/>
  <c r="AG2342" i="11"/>
  <c r="AF2342" i="11"/>
  <c r="AE2342" i="11"/>
  <c r="I2342" i="11"/>
  <c r="AK2341" i="11"/>
  <c r="AH2341" i="11"/>
  <c r="AG2341" i="11"/>
  <c r="AF2341" i="11"/>
  <c r="AE2341" i="11"/>
  <c r="I2341" i="11"/>
  <c r="AK2340" i="11"/>
  <c r="AH2340" i="11"/>
  <c r="AG2340" i="11"/>
  <c r="AF2340" i="11"/>
  <c r="AE2340" i="11"/>
  <c r="I2340" i="11"/>
  <c r="AK2339" i="11"/>
  <c r="AH2339" i="11"/>
  <c r="AG2339" i="11"/>
  <c r="AF2339" i="11"/>
  <c r="AE2339" i="11"/>
  <c r="I2339" i="11"/>
  <c r="AK2338" i="11"/>
  <c r="AH2338" i="11"/>
  <c r="AG2338" i="11"/>
  <c r="AF2338" i="11"/>
  <c r="AE2338" i="11"/>
  <c r="I2338" i="11"/>
  <c r="AK2337" i="11"/>
  <c r="AH2337" i="11"/>
  <c r="AG2337" i="11"/>
  <c r="AF2337" i="11"/>
  <c r="AE2337" i="11"/>
  <c r="I2337" i="11"/>
  <c r="AK2336" i="11"/>
  <c r="AH2336" i="11"/>
  <c r="AG2336" i="11"/>
  <c r="AF2336" i="11"/>
  <c r="AE2336" i="11"/>
  <c r="I2336" i="11"/>
  <c r="AK2335" i="11"/>
  <c r="AH2335" i="11"/>
  <c r="AG2335" i="11"/>
  <c r="AF2335" i="11"/>
  <c r="AE2335" i="11"/>
  <c r="I2335" i="11"/>
  <c r="AK2334" i="11"/>
  <c r="AH2334" i="11"/>
  <c r="AG2334" i="11"/>
  <c r="AF2334" i="11"/>
  <c r="AE2334" i="11"/>
  <c r="I2334" i="11"/>
  <c r="AK2333" i="11"/>
  <c r="AH2333" i="11"/>
  <c r="AG2333" i="11"/>
  <c r="AF2333" i="11"/>
  <c r="AE2333" i="11"/>
  <c r="I2333" i="11"/>
  <c r="AK2332" i="11"/>
  <c r="AH2332" i="11"/>
  <c r="AG2332" i="11"/>
  <c r="AF2332" i="11"/>
  <c r="AE2332" i="11"/>
  <c r="I2332" i="11"/>
  <c r="AK2331" i="11"/>
  <c r="AH2331" i="11"/>
  <c r="AG2331" i="11"/>
  <c r="AF2331" i="11"/>
  <c r="AE2331" i="11"/>
  <c r="I2331" i="11"/>
  <c r="AK2330" i="11"/>
  <c r="AH2330" i="11"/>
  <c r="AG2330" i="11"/>
  <c r="AF2330" i="11"/>
  <c r="AE2330" i="11"/>
  <c r="I2330" i="11"/>
  <c r="AK2329" i="11"/>
  <c r="AH2329" i="11"/>
  <c r="AG2329" i="11"/>
  <c r="AF2329" i="11"/>
  <c r="AE2329" i="11"/>
  <c r="I2329" i="11"/>
  <c r="AK2328" i="11"/>
  <c r="AH2328" i="11"/>
  <c r="AG2328" i="11"/>
  <c r="AF2328" i="11"/>
  <c r="AE2328" i="11"/>
  <c r="I2328" i="11"/>
  <c r="AK2327" i="11"/>
  <c r="AH2327" i="11"/>
  <c r="AG2327" i="11"/>
  <c r="AF2327" i="11"/>
  <c r="AE2327" i="11"/>
  <c r="I2327" i="11"/>
  <c r="AK2326" i="11"/>
  <c r="AH2326" i="11"/>
  <c r="AG2326" i="11"/>
  <c r="AF2326" i="11"/>
  <c r="AE2326" i="11"/>
  <c r="I2326" i="11"/>
  <c r="AK2325" i="11"/>
  <c r="AH2325" i="11"/>
  <c r="AG2325" i="11"/>
  <c r="AF2325" i="11"/>
  <c r="AE2325" i="11"/>
  <c r="I2325" i="11"/>
  <c r="AK2324" i="11"/>
  <c r="AH2324" i="11"/>
  <c r="AG2324" i="11"/>
  <c r="AF2324" i="11"/>
  <c r="AE2324" i="11"/>
  <c r="I2324" i="11"/>
  <c r="AK2323" i="11"/>
  <c r="AH2323" i="11"/>
  <c r="AG2323" i="11"/>
  <c r="AF2323" i="11"/>
  <c r="AE2323" i="11"/>
  <c r="I2323" i="11"/>
  <c r="AK2322" i="11"/>
  <c r="AH2322" i="11"/>
  <c r="AG2322" i="11"/>
  <c r="AF2322" i="11"/>
  <c r="AE2322" i="11"/>
  <c r="I2322" i="11"/>
  <c r="AK2321" i="11"/>
  <c r="AH2321" i="11"/>
  <c r="AG2321" i="11"/>
  <c r="AF2321" i="11"/>
  <c r="AE2321" i="11"/>
  <c r="I2321" i="11"/>
  <c r="AK2320" i="11"/>
  <c r="AH2320" i="11"/>
  <c r="AG2320" i="11"/>
  <c r="AF2320" i="11"/>
  <c r="AE2320" i="11"/>
  <c r="I2320" i="11"/>
  <c r="AK2319" i="11"/>
  <c r="AH2319" i="11"/>
  <c r="AG2319" i="11"/>
  <c r="AF2319" i="11"/>
  <c r="AE2319" i="11"/>
  <c r="I2319" i="11"/>
  <c r="AK2318" i="11"/>
  <c r="AH2318" i="11"/>
  <c r="AG2318" i="11"/>
  <c r="AF2318" i="11"/>
  <c r="AE2318" i="11"/>
  <c r="I2318" i="11"/>
  <c r="AK2317" i="11"/>
  <c r="AH2317" i="11"/>
  <c r="AG2317" i="11"/>
  <c r="AF2317" i="11"/>
  <c r="AE2317" i="11"/>
  <c r="I2317" i="11"/>
  <c r="AK2316" i="11"/>
  <c r="AH2316" i="11"/>
  <c r="AG2316" i="11"/>
  <c r="AF2316" i="11"/>
  <c r="AE2316" i="11"/>
  <c r="I2316" i="11"/>
  <c r="AK2315" i="11"/>
  <c r="AH2315" i="11"/>
  <c r="AG2315" i="11"/>
  <c r="AF2315" i="11"/>
  <c r="AE2315" i="11"/>
  <c r="I2315" i="11"/>
  <c r="AK2314" i="11"/>
  <c r="AH2314" i="11"/>
  <c r="AG2314" i="11"/>
  <c r="AF2314" i="11"/>
  <c r="AE2314" i="11"/>
  <c r="I2314" i="11"/>
  <c r="AK2313" i="11"/>
  <c r="AH2313" i="11"/>
  <c r="AG2313" i="11"/>
  <c r="AF2313" i="11"/>
  <c r="AE2313" i="11"/>
  <c r="I2313" i="11"/>
  <c r="AK2312" i="11"/>
  <c r="AH2312" i="11"/>
  <c r="AG2312" i="11"/>
  <c r="AF2312" i="11"/>
  <c r="AE2312" i="11"/>
  <c r="I2312" i="11"/>
  <c r="AK2311" i="11"/>
  <c r="AH2311" i="11"/>
  <c r="AG2311" i="11"/>
  <c r="AF2311" i="11"/>
  <c r="AE2311" i="11"/>
  <c r="I2311" i="11"/>
  <c r="AK2310" i="11"/>
  <c r="AH2310" i="11"/>
  <c r="AG2310" i="11"/>
  <c r="AF2310" i="11"/>
  <c r="AE2310" i="11"/>
  <c r="I2310" i="11"/>
  <c r="AK2309" i="11"/>
  <c r="AH2309" i="11"/>
  <c r="AG2309" i="11"/>
  <c r="AF2309" i="11"/>
  <c r="AE2309" i="11"/>
  <c r="I2309" i="11"/>
  <c r="AK2308" i="11"/>
  <c r="AH2308" i="11"/>
  <c r="AG2308" i="11"/>
  <c r="AF2308" i="11"/>
  <c r="AE2308" i="11"/>
  <c r="I2308" i="11"/>
  <c r="AK2307" i="11"/>
  <c r="AH2307" i="11"/>
  <c r="AG2307" i="11"/>
  <c r="AF2307" i="11"/>
  <c r="AE2307" i="11"/>
  <c r="I2307" i="11"/>
  <c r="AK2306" i="11"/>
  <c r="AH2306" i="11"/>
  <c r="AG2306" i="11"/>
  <c r="AF2306" i="11"/>
  <c r="AE2306" i="11"/>
  <c r="I2306" i="11"/>
  <c r="AK2305" i="11"/>
  <c r="AH2305" i="11"/>
  <c r="AG2305" i="11"/>
  <c r="AF2305" i="11"/>
  <c r="AE2305" i="11"/>
  <c r="I2305" i="11"/>
  <c r="AK2304" i="11"/>
  <c r="AH2304" i="11"/>
  <c r="AG2304" i="11"/>
  <c r="AF2304" i="11"/>
  <c r="AE2304" i="11"/>
  <c r="I2304" i="11"/>
  <c r="AK2303" i="11"/>
  <c r="AH2303" i="11"/>
  <c r="AG2303" i="11"/>
  <c r="AF2303" i="11"/>
  <c r="AE2303" i="11"/>
  <c r="I2303" i="11"/>
  <c r="AK2302" i="11"/>
  <c r="AH2302" i="11"/>
  <c r="AG2302" i="11"/>
  <c r="AF2302" i="11"/>
  <c r="AE2302" i="11"/>
  <c r="I2302" i="11"/>
  <c r="AK2301" i="11"/>
  <c r="AH2301" i="11"/>
  <c r="AG2301" i="11"/>
  <c r="AF2301" i="11"/>
  <c r="AE2301" i="11"/>
  <c r="I2301" i="11"/>
  <c r="AK2300" i="11"/>
  <c r="AH2300" i="11"/>
  <c r="AG2300" i="11"/>
  <c r="AF2300" i="11"/>
  <c r="AE2300" i="11"/>
  <c r="I2300" i="11"/>
  <c r="AK2299" i="11"/>
  <c r="AH2299" i="11"/>
  <c r="AG2299" i="11"/>
  <c r="AF2299" i="11"/>
  <c r="AE2299" i="11"/>
  <c r="I2299" i="11"/>
  <c r="AK2298" i="11"/>
  <c r="AH2298" i="11"/>
  <c r="AG2298" i="11"/>
  <c r="AF2298" i="11"/>
  <c r="AE2298" i="11"/>
  <c r="I2298" i="11"/>
  <c r="AK2297" i="11"/>
  <c r="AH2297" i="11"/>
  <c r="AG2297" i="11"/>
  <c r="AF2297" i="11"/>
  <c r="AE2297" i="11"/>
  <c r="I2297" i="11"/>
  <c r="AK2296" i="11"/>
  <c r="AH2296" i="11"/>
  <c r="AG2296" i="11"/>
  <c r="AF2296" i="11"/>
  <c r="AE2296" i="11"/>
  <c r="I2296" i="11"/>
  <c r="AK2295" i="11"/>
  <c r="AH2295" i="11"/>
  <c r="AG2295" i="11"/>
  <c r="AF2295" i="11"/>
  <c r="AE2295" i="11"/>
  <c r="I2295" i="11"/>
  <c r="AK2294" i="11"/>
  <c r="AH2294" i="11"/>
  <c r="AG2294" i="11"/>
  <c r="AF2294" i="11"/>
  <c r="AE2294" i="11"/>
  <c r="I2294" i="11"/>
  <c r="AK2293" i="11"/>
  <c r="AH2293" i="11"/>
  <c r="AG2293" i="11"/>
  <c r="AF2293" i="11"/>
  <c r="AE2293" i="11"/>
  <c r="I2293" i="11"/>
  <c r="AK2292" i="11"/>
  <c r="AH2292" i="11"/>
  <c r="AG2292" i="11"/>
  <c r="AF2292" i="11"/>
  <c r="AE2292" i="11"/>
  <c r="I2292" i="11"/>
  <c r="AK2291" i="11"/>
  <c r="AH2291" i="11"/>
  <c r="AG2291" i="11"/>
  <c r="AF2291" i="11"/>
  <c r="AE2291" i="11"/>
  <c r="I2291" i="11"/>
  <c r="AK2290" i="11"/>
  <c r="AH2290" i="11"/>
  <c r="AG2290" i="11"/>
  <c r="AF2290" i="11"/>
  <c r="AE2290" i="11"/>
  <c r="I2290" i="11"/>
  <c r="AK2289" i="11"/>
  <c r="AH2289" i="11"/>
  <c r="AG2289" i="11"/>
  <c r="AF2289" i="11"/>
  <c r="AE2289" i="11"/>
  <c r="I2289" i="11"/>
  <c r="AK2288" i="11"/>
  <c r="AH2288" i="11"/>
  <c r="AG2288" i="11"/>
  <c r="AF2288" i="11"/>
  <c r="AE2288" i="11"/>
  <c r="I2288" i="11"/>
  <c r="AK2287" i="11"/>
  <c r="AH2287" i="11"/>
  <c r="AG2287" i="11"/>
  <c r="AF2287" i="11"/>
  <c r="AE2287" i="11"/>
  <c r="I2287" i="11"/>
  <c r="AK2286" i="11"/>
  <c r="AH2286" i="11"/>
  <c r="AG2286" i="11"/>
  <c r="AF2286" i="11"/>
  <c r="AE2286" i="11"/>
  <c r="I2286" i="11"/>
  <c r="AK2285" i="11"/>
  <c r="AH2285" i="11"/>
  <c r="AG2285" i="11"/>
  <c r="AF2285" i="11"/>
  <c r="AE2285" i="11"/>
  <c r="I2285" i="11"/>
  <c r="AK2284" i="11"/>
  <c r="AH2284" i="11"/>
  <c r="AG2284" i="11"/>
  <c r="AF2284" i="11"/>
  <c r="AE2284" i="11"/>
  <c r="I2284" i="11"/>
  <c r="AK2283" i="11"/>
  <c r="AH2283" i="11"/>
  <c r="AG2283" i="11"/>
  <c r="AF2283" i="11"/>
  <c r="AE2283" i="11"/>
  <c r="I2283" i="11"/>
  <c r="AK2282" i="11"/>
  <c r="AH2282" i="11"/>
  <c r="AG2282" i="11"/>
  <c r="AF2282" i="11"/>
  <c r="AE2282" i="11"/>
  <c r="I2282" i="11"/>
  <c r="AK2281" i="11"/>
  <c r="AH2281" i="11"/>
  <c r="AG2281" i="11"/>
  <c r="AF2281" i="11"/>
  <c r="AE2281" i="11"/>
  <c r="I2281" i="11"/>
  <c r="AK2280" i="11"/>
  <c r="AH2280" i="11"/>
  <c r="AG2280" i="11"/>
  <c r="AF2280" i="11"/>
  <c r="AE2280" i="11"/>
  <c r="I2280" i="11"/>
  <c r="AK2279" i="11"/>
  <c r="AH2279" i="11"/>
  <c r="AG2279" i="11"/>
  <c r="AF2279" i="11"/>
  <c r="AE2279" i="11"/>
  <c r="I2279" i="11"/>
  <c r="AK2278" i="11"/>
  <c r="AH2278" i="11"/>
  <c r="AG2278" i="11"/>
  <c r="AF2278" i="11"/>
  <c r="AE2278" i="11"/>
  <c r="I2278" i="11"/>
  <c r="AK2277" i="11"/>
  <c r="AH2277" i="11"/>
  <c r="AG2277" i="11"/>
  <c r="AF2277" i="11"/>
  <c r="AE2277" i="11"/>
  <c r="I2277" i="11"/>
  <c r="AK2276" i="11"/>
  <c r="AH2276" i="11"/>
  <c r="AG2276" i="11"/>
  <c r="AF2276" i="11"/>
  <c r="AE2276" i="11"/>
  <c r="I2276" i="11"/>
  <c r="AK2275" i="11"/>
  <c r="AH2275" i="11"/>
  <c r="AG2275" i="11"/>
  <c r="AF2275" i="11"/>
  <c r="AE2275" i="11"/>
  <c r="I2275" i="11"/>
  <c r="AK2274" i="11"/>
  <c r="AH2274" i="11"/>
  <c r="AG2274" i="11"/>
  <c r="AF2274" i="11"/>
  <c r="AE2274" i="11"/>
  <c r="I2274" i="11"/>
  <c r="AK2273" i="11"/>
  <c r="AH2273" i="11"/>
  <c r="AG2273" i="11"/>
  <c r="AF2273" i="11"/>
  <c r="AE2273" i="11"/>
  <c r="I2273" i="11"/>
  <c r="AK2272" i="11"/>
  <c r="AH2272" i="11"/>
  <c r="AG2272" i="11"/>
  <c r="AF2272" i="11"/>
  <c r="AE2272" i="11"/>
  <c r="I2272" i="11"/>
  <c r="AK2271" i="11"/>
  <c r="AH2271" i="11"/>
  <c r="AG2271" i="11"/>
  <c r="AF2271" i="11"/>
  <c r="AE2271" i="11"/>
  <c r="I2271" i="11"/>
  <c r="AK2270" i="11"/>
  <c r="AH2270" i="11"/>
  <c r="AG2270" i="11"/>
  <c r="AF2270" i="11"/>
  <c r="AE2270" i="11"/>
  <c r="I2270" i="11"/>
  <c r="AK2269" i="11"/>
  <c r="AH2269" i="11"/>
  <c r="AG2269" i="11"/>
  <c r="AF2269" i="11"/>
  <c r="AE2269" i="11"/>
  <c r="I2269" i="11"/>
  <c r="AK2268" i="11"/>
  <c r="AH2268" i="11"/>
  <c r="AG2268" i="11"/>
  <c r="AF2268" i="11"/>
  <c r="AE2268" i="11"/>
  <c r="I2268" i="11"/>
  <c r="AK2267" i="11"/>
  <c r="AH2267" i="11"/>
  <c r="AG2267" i="11"/>
  <c r="AF2267" i="11"/>
  <c r="AE2267" i="11"/>
  <c r="I2267" i="11"/>
  <c r="AK2266" i="11"/>
  <c r="AH2266" i="11"/>
  <c r="AG2266" i="11"/>
  <c r="AF2266" i="11"/>
  <c r="AE2266" i="11"/>
  <c r="I2266" i="11"/>
  <c r="AK2265" i="11"/>
  <c r="AH2265" i="11"/>
  <c r="AG2265" i="11"/>
  <c r="AF2265" i="11"/>
  <c r="AE2265" i="11"/>
  <c r="I2265" i="11"/>
  <c r="AK2264" i="11"/>
  <c r="AH2264" i="11"/>
  <c r="AG2264" i="11"/>
  <c r="AF2264" i="11"/>
  <c r="AE2264" i="11"/>
  <c r="I2264" i="11"/>
  <c r="AK2263" i="11"/>
  <c r="AH2263" i="11"/>
  <c r="AG2263" i="11"/>
  <c r="AF2263" i="11"/>
  <c r="AE2263" i="11"/>
  <c r="I2263" i="11"/>
  <c r="AK2262" i="11"/>
  <c r="AH2262" i="11"/>
  <c r="AG2262" i="11"/>
  <c r="AF2262" i="11"/>
  <c r="AE2262" i="11"/>
  <c r="I2262" i="11"/>
  <c r="AK2261" i="11"/>
  <c r="AH2261" i="11"/>
  <c r="AG2261" i="11"/>
  <c r="AF2261" i="11"/>
  <c r="AE2261" i="11"/>
  <c r="I2261" i="11"/>
  <c r="AK2260" i="11"/>
  <c r="AH2260" i="11"/>
  <c r="AG2260" i="11"/>
  <c r="AF2260" i="11"/>
  <c r="AE2260" i="11"/>
  <c r="I2260" i="11"/>
  <c r="AK2259" i="11"/>
  <c r="AH2259" i="11"/>
  <c r="AG2259" i="11"/>
  <c r="AF2259" i="11"/>
  <c r="AE2259" i="11"/>
  <c r="I2259" i="11"/>
  <c r="AK2258" i="11"/>
  <c r="AH2258" i="11"/>
  <c r="AG2258" i="11"/>
  <c r="AF2258" i="11"/>
  <c r="AE2258" i="11"/>
  <c r="I2258" i="11"/>
  <c r="AK2257" i="11"/>
  <c r="AH2257" i="11"/>
  <c r="AG2257" i="11"/>
  <c r="AF2257" i="11"/>
  <c r="AE2257" i="11"/>
  <c r="I2257" i="11"/>
  <c r="AK2256" i="11"/>
  <c r="AH2256" i="11"/>
  <c r="AG2256" i="11"/>
  <c r="AF2256" i="11"/>
  <c r="AE2256" i="11"/>
  <c r="I2256" i="11"/>
  <c r="AK2255" i="11"/>
  <c r="AH2255" i="11"/>
  <c r="AG2255" i="11"/>
  <c r="AF2255" i="11"/>
  <c r="AE2255" i="11"/>
  <c r="I2255" i="11"/>
  <c r="AK2254" i="11"/>
  <c r="AH2254" i="11"/>
  <c r="AG2254" i="11"/>
  <c r="AF2254" i="11"/>
  <c r="AE2254" i="11"/>
  <c r="I2254" i="11"/>
  <c r="AK2253" i="11"/>
  <c r="AH2253" i="11"/>
  <c r="AG2253" i="11"/>
  <c r="AF2253" i="11"/>
  <c r="AE2253" i="11"/>
  <c r="I2253" i="11"/>
  <c r="AK2252" i="11"/>
  <c r="AH2252" i="11"/>
  <c r="AG2252" i="11"/>
  <c r="AF2252" i="11"/>
  <c r="AE2252" i="11"/>
  <c r="I2252" i="11"/>
  <c r="AK2251" i="11"/>
  <c r="AH2251" i="11"/>
  <c r="AG2251" i="11"/>
  <c r="AF2251" i="11"/>
  <c r="AE2251" i="11"/>
  <c r="I2251" i="11"/>
  <c r="AK2250" i="11"/>
  <c r="AH2250" i="11"/>
  <c r="AG2250" i="11"/>
  <c r="AF2250" i="11"/>
  <c r="AE2250" i="11"/>
  <c r="I2250" i="11"/>
  <c r="AK2249" i="11"/>
  <c r="AH2249" i="11"/>
  <c r="AG2249" i="11"/>
  <c r="AF2249" i="11"/>
  <c r="AE2249" i="11"/>
  <c r="I2249" i="11"/>
  <c r="AK2248" i="11"/>
  <c r="AH2248" i="11"/>
  <c r="AG2248" i="11"/>
  <c r="AF2248" i="11"/>
  <c r="AE2248" i="11"/>
  <c r="I2248" i="11"/>
  <c r="AK2247" i="11"/>
  <c r="AH2247" i="11"/>
  <c r="AG2247" i="11"/>
  <c r="AF2247" i="11"/>
  <c r="AE2247" i="11"/>
  <c r="I2247" i="11"/>
  <c r="AK2246" i="11"/>
  <c r="AH2246" i="11"/>
  <c r="AG2246" i="11"/>
  <c r="AF2246" i="11"/>
  <c r="AE2246" i="11"/>
  <c r="I2246" i="11"/>
  <c r="AK2245" i="11"/>
  <c r="AH2245" i="11"/>
  <c r="AG2245" i="11"/>
  <c r="AF2245" i="11"/>
  <c r="AE2245" i="11"/>
  <c r="I2245" i="11"/>
  <c r="AK2244" i="11"/>
  <c r="AH2244" i="11"/>
  <c r="AG2244" i="11"/>
  <c r="AF2244" i="11"/>
  <c r="AE2244" i="11"/>
  <c r="I2244" i="11"/>
  <c r="AK2243" i="11"/>
  <c r="AH2243" i="11"/>
  <c r="AG2243" i="11"/>
  <c r="AF2243" i="11"/>
  <c r="AE2243" i="11"/>
  <c r="I2243" i="11"/>
  <c r="AK2242" i="11"/>
  <c r="AH2242" i="11"/>
  <c r="AG2242" i="11"/>
  <c r="AF2242" i="11"/>
  <c r="AE2242" i="11"/>
  <c r="I2242" i="11"/>
  <c r="AK2241" i="11"/>
  <c r="AH2241" i="11"/>
  <c r="AG2241" i="11"/>
  <c r="AF2241" i="11"/>
  <c r="AE2241" i="11"/>
  <c r="I2241" i="11"/>
  <c r="AK2240" i="11"/>
  <c r="AH2240" i="11"/>
  <c r="AG2240" i="11"/>
  <c r="AF2240" i="11"/>
  <c r="AE2240" i="11"/>
  <c r="I2240" i="11"/>
  <c r="AK2239" i="11"/>
  <c r="AH2239" i="11"/>
  <c r="AG2239" i="11"/>
  <c r="AF2239" i="11"/>
  <c r="AE2239" i="11"/>
  <c r="I2239" i="11"/>
  <c r="AK2238" i="11"/>
  <c r="AH2238" i="11"/>
  <c r="AG2238" i="11"/>
  <c r="AF2238" i="11"/>
  <c r="AE2238" i="11"/>
  <c r="I2238" i="11"/>
  <c r="AK2237" i="11"/>
  <c r="AH2237" i="11"/>
  <c r="AG2237" i="11"/>
  <c r="AF2237" i="11"/>
  <c r="AE2237" i="11"/>
  <c r="I2237" i="11"/>
  <c r="AK2236" i="11"/>
  <c r="AH2236" i="11"/>
  <c r="AG2236" i="11"/>
  <c r="AF2236" i="11"/>
  <c r="AE2236" i="11"/>
  <c r="I2236" i="11"/>
  <c r="AK2235" i="11"/>
  <c r="AH2235" i="11"/>
  <c r="AG2235" i="11"/>
  <c r="AF2235" i="11"/>
  <c r="AE2235" i="11"/>
  <c r="I2235" i="11"/>
  <c r="AK2234" i="11"/>
  <c r="AH2234" i="11"/>
  <c r="AG2234" i="11"/>
  <c r="AF2234" i="11"/>
  <c r="AE2234" i="11"/>
  <c r="I2234" i="11"/>
  <c r="AK2233" i="11"/>
  <c r="AH2233" i="11"/>
  <c r="AG2233" i="11"/>
  <c r="AF2233" i="11"/>
  <c r="AE2233" i="11"/>
  <c r="I2233" i="11"/>
  <c r="AK2232" i="11"/>
  <c r="AH2232" i="11"/>
  <c r="AG2232" i="11"/>
  <c r="AF2232" i="11"/>
  <c r="AE2232" i="11"/>
  <c r="I2232" i="11"/>
  <c r="AK2231" i="11"/>
  <c r="AH2231" i="11"/>
  <c r="AG2231" i="11"/>
  <c r="AF2231" i="11"/>
  <c r="AE2231" i="11"/>
  <c r="I2231" i="11"/>
  <c r="AK2230" i="11"/>
  <c r="AH2230" i="11"/>
  <c r="AG2230" i="11"/>
  <c r="AF2230" i="11"/>
  <c r="AE2230" i="11"/>
  <c r="I2230" i="11"/>
  <c r="AK2229" i="11"/>
  <c r="AH2229" i="11"/>
  <c r="AG2229" i="11"/>
  <c r="AF2229" i="11"/>
  <c r="AE2229" i="11"/>
  <c r="I2229" i="11"/>
  <c r="AK2228" i="11"/>
  <c r="AH2228" i="11"/>
  <c r="AG2228" i="11"/>
  <c r="AF2228" i="11"/>
  <c r="AE2228" i="11"/>
  <c r="I2228" i="11"/>
  <c r="AK2227" i="11"/>
  <c r="AH2227" i="11"/>
  <c r="AG2227" i="11"/>
  <c r="AF2227" i="11"/>
  <c r="AE2227" i="11"/>
  <c r="I2227" i="11"/>
  <c r="AK2226" i="11"/>
  <c r="AH2226" i="11"/>
  <c r="AG2226" i="11"/>
  <c r="AF2226" i="11"/>
  <c r="AE2226" i="11"/>
  <c r="I2226" i="11"/>
  <c r="AK2225" i="11"/>
  <c r="AH2225" i="11"/>
  <c r="AG2225" i="11"/>
  <c r="AF2225" i="11"/>
  <c r="AE2225" i="11"/>
  <c r="I2225" i="11"/>
  <c r="AK2224" i="11"/>
  <c r="AH2224" i="11"/>
  <c r="AG2224" i="11"/>
  <c r="AF2224" i="11"/>
  <c r="AE2224" i="11"/>
  <c r="I2224" i="11"/>
  <c r="AK2223" i="11"/>
  <c r="AH2223" i="11"/>
  <c r="AG2223" i="11"/>
  <c r="AF2223" i="11"/>
  <c r="AE2223" i="11"/>
  <c r="I2223" i="11"/>
  <c r="AK2222" i="11"/>
  <c r="AH2222" i="11"/>
  <c r="AG2222" i="11"/>
  <c r="AF2222" i="11"/>
  <c r="AE2222" i="11"/>
  <c r="I2222" i="11"/>
  <c r="AK2221" i="11"/>
  <c r="AH2221" i="11"/>
  <c r="AG2221" i="11"/>
  <c r="AF2221" i="11"/>
  <c r="AE2221" i="11"/>
  <c r="I2221" i="11"/>
  <c r="AK2220" i="11"/>
  <c r="AH2220" i="11"/>
  <c r="AG2220" i="11"/>
  <c r="AF2220" i="11"/>
  <c r="AE2220" i="11"/>
  <c r="I2220" i="11"/>
  <c r="AK2219" i="11"/>
  <c r="AH2219" i="11"/>
  <c r="AG2219" i="11"/>
  <c r="AF2219" i="11"/>
  <c r="AE2219" i="11"/>
  <c r="I2219" i="11"/>
  <c r="AK2218" i="11"/>
  <c r="AH2218" i="11"/>
  <c r="AG2218" i="11"/>
  <c r="AF2218" i="11"/>
  <c r="AE2218" i="11"/>
  <c r="I2218" i="11"/>
  <c r="AK2217" i="11"/>
  <c r="AH2217" i="11"/>
  <c r="AG2217" i="11"/>
  <c r="AF2217" i="11"/>
  <c r="AE2217" i="11"/>
  <c r="I2217" i="11"/>
  <c r="AK2216" i="11"/>
  <c r="AH2216" i="11"/>
  <c r="AG2216" i="11"/>
  <c r="AF2216" i="11"/>
  <c r="AE2216" i="11"/>
  <c r="I2216" i="11"/>
  <c r="AK2215" i="11"/>
  <c r="AH2215" i="11"/>
  <c r="AG2215" i="11"/>
  <c r="AF2215" i="11"/>
  <c r="AE2215" i="11"/>
  <c r="I2215" i="11"/>
  <c r="AK2214" i="11"/>
  <c r="AH2214" i="11"/>
  <c r="AG2214" i="11"/>
  <c r="AF2214" i="11"/>
  <c r="AE2214" i="11"/>
  <c r="I2214" i="11"/>
  <c r="AK2213" i="11"/>
  <c r="AH2213" i="11"/>
  <c r="AG2213" i="11"/>
  <c r="AF2213" i="11"/>
  <c r="AE2213" i="11"/>
  <c r="I2213" i="11"/>
  <c r="AK2212" i="11"/>
  <c r="AH2212" i="11"/>
  <c r="AG2212" i="11"/>
  <c r="AF2212" i="11"/>
  <c r="AE2212" i="11"/>
  <c r="I2212" i="11"/>
  <c r="AK2211" i="11"/>
  <c r="AH2211" i="11"/>
  <c r="AG2211" i="11"/>
  <c r="AF2211" i="11"/>
  <c r="AE2211" i="11"/>
  <c r="I2211" i="11"/>
  <c r="AK2210" i="11"/>
  <c r="AH2210" i="11"/>
  <c r="AG2210" i="11"/>
  <c r="AF2210" i="11"/>
  <c r="AE2210" i="11"/>
  <c r="I2210" i="11"/>
  <c r="AK2209" i="11"/>
  <c r="AH2209" i="11"/>
  <c r="AG2209" i="11"/>
  <c r="AF2209" i="11"/>
  <c r="AE2209" i="11"/>
  <c r="I2209" i="11"/>
  <c r="AK2208" i="11"/>
  <c r="AH2208" i="11"/>
  <c r="AG2208" i="11"/>
  <c r="AF2208" i="11"/>
  <c r="AE2208" i="11"/>
  <c r="I2208" i="11"/>
  <c r="AK2207" i="11"/>
  <c r="AH2207" i="11"/>
  <c r="AG2207" i="11"/>
  <c r="AF2207" i="11"/>
  <c r="AE2207" i="11"/>
  <c r="I2207" i="11"/>
  <c r="AK2206" i="11"/>
  <c r="AH2206" i="11"/>
  <c r="AG2206" i="11"/>
  <c r="AF2206" i="11"/>
  <c r="AE2206" i="11"/>
  <c r="I2206" i="11"/>
  <c r="AK2205" i="11"/>
  <c r="AH2205" i="11"/>
  <c r="AG2205" i="11"/>
  <c r="AF2205" i="11"/>
  <c r="AE2205" i="11"/>
  <c r="I2205" i="11"/>
  <c r="AK2204" i="11"/>
  <c r="AH2204" i="11"/>
  <c r="AG2204" i="11"/>
  <c r="AF2204" i="11"/>
  <c r="AE2204" i="11"/>
  <c r="I2204" i="11"/>
  <c r="AK2203" i="11"/>
  <c r="AH2203" i="11"/>
  <c r="AG2203" i="11"/>
  <c r="AF2203" i="11"/>
  <c r="AE2203" i="11"/>
  <c r="I2203" i="11"/>
  <c r="AK2202" i="11"/>
  <c r="AH2202" i="11"/>
  <c r="AG2202" i="11"/>
  <c r="AF2202" i="11"/>
  <c r="AE2202" i="11"/>
  <c r="I2202" i="11"/>
  <c r="AK2201" i="11"/>
  <c r="AH2201" i="11"/>
  <c r="AG2201" i="11"/>
  <c r="AF2201" i="11"/>
  <c r="AE2201" i="11"/>
  <c r="I2201" i="11"/>
  <c r="AK2200" i="11"/>
  <c r="AH2200" i="11"/>
  <c r="AG2200" i="11"/>
  <c r="AF2200" i="11"/>
  <c r="AE2200" i="11"/>
  <c r="I2200" i="11"/>
  <c r="AK2199" i="11"/>
  <c r="AH2199" i="11"/>
  <c r="AG2199" i="11"/>
  <c r="AF2199" i="11"/>
  <c r="AE2199" i="11"/>
  <c r="I2199" i="11"/>
  <c r="AK2198" i="11"/>
  <c r="AH2198" i="11"/>
  <c r="AG2198" i="11"/>
  <c r="AF2198" i="11"/>
  <c r="AE2198" i="11"/>
  <c r="I2198" i="11"/>
  <c r="AK2197" i="11"/>
  <c r="AH2197" i="11"/>
  <c r="AG2197" i="11"/>
  <c r="AF2197" i="11"/>
  <c r="AE2197" i="11"/>
  <c r="I2197" i="11"/>
  <c r="AK2196" i="11"/>
  <c r="AH2196" i="11"/>
  <c r="AG2196" i="11"/>
  <c r="AF2196" i="11"/>
  <c r="AE2196" i="11"/>
  <c r="I2196" i="11"/>
  <c r="AK2195" i="11"/>
  <c r="AH2195" i="11"/>
  <c r="AG2195" i="11"/>
  <c r="AF2195" i="11"/>
  <c r="AE2195" i="11"/>
  <c r="I2195" i="11"/>
  <c r="AK2194" i="11"/>
  <c r="AH2194" i="11"/>
  <c r="AG2194" i="11"/>
  <c r="AF2194" i="11"/>
  <c r="AE2194" i="11"/>
  <c r="I2194" i="11"/>
  <c r="AK2193" i="11"/>
  <c r="AH2193" i="11"/>
  <c r="AG2193" i="11"/>
  <c r="AF2193" i="11"/>
  <c r="AE2193" i="11"/>
  <c r="I2193" i="11"/>
  <c r="AK2192" i="11"/>
  <c r="AH2192" i="11"/>
  <c r="AG2192" i="11"/>
  <c r="AF2192" i="11"/>
  <c r="AE2192" i="11"/>
  <c r="I2192" i="11"/>
  <c r="AK2191" i="11"/>
  <c r="AH2191" i="11"/>
  <c r="AG2191" i="11"/>
  <c r="AF2191" i="11"/>
  <c r="AE2191" i="11"/>
  <c r="I2191" i="11"/>
  <c r="AK2190" i="11"/>
  <c r="AH2190" i="11"/>
  <c r="AG2190" i="11"/>
  <c r="AF2190" i="11"/>
  <c r="AE2190" i="11"/>
  <c r="I2190" i="11"/>
  <c r="AK2189" i="11"/>
  <c r="AH2189" i="11"/>
  <c r="AG2189" i="11"/>
  <c r="AF2189" i="11"/>
  <c r="AE2189" i="11"/>
  <c r="I2189" i="11"/>
  <c r="AK2188" i="11"/>
  <c r="AH2188" i="11"/>
  <c r="AG2188" i="11"/>
  <c r="AF2188" i="11"/>
  <c r="AE2188" i="11"/>
  <c r="I2188" i="11"/>
  <c r="AK2187" i="11"/>
  <c r="AH2187" i="11"/>
  <c r="AG2187" i="11"/>
  <c r="AF2187" i="11"/>
  <c r="AE2187" i="11"/>
  <c r="I2187" i="11"/>
  <c r="AK2186" i="11"/>
  <c r="AH2186" i="11"/>
  <c r="AG2186" i="11"/>
  <c r="AF2186" i="11"/>
  <c r="AE2186" i="11"/>
  <c r="I2186" i="11"/>
  <c r="AK2185" i="11"/>
  <c r="AH2185" i="11"/>
  <c r="AG2185" i="11"/>
  <c r="AF2185" i="11"/>
  <c r="AE2185" i="11"/>
  <c r="I2185" i="11"/>
  <c r="AK2184" i="11"/>
  <c r="AH2184" i="11"/>
  <c r="AG2184" i="11"/>
  <c r="AF2184" i="11"/>
  <c r="AE2184" i="11"/>
  <c r="I2184" i="11"/>
  <c r="AK2183" i="11"/>
  <c r="AH2183" i="11"/>
  <c r="AG2183" i="11"/>
  <c r="AF2183" i="11"/>
  <c r="AE2183" i="11"/>
  <c r="I2183" i="11"/>
  <c r="AK2182" i="11"/>
  <c r="AH2182" i="11"/>
  <c r="AG2182" i="11"/>
  <c r="AF2182" i="11"/>
  <c r="AE2182" i="11"/>
  <c r="I2182" i="11"/>
  <c r="AK2181" i="11"/>
  <c r="AH2181" i="11"/>
  <c r="AG2181" i="11"/>
  <c r="AF2181" i="11"/>
  <c r="AE2181" i="11"/>
  <c r="I2181" i="11"/>
  <c r="AK2180" i="11"/>
  <c r="AH2180" i="11"/>
  <c r="AG2180" i="11"/>
  <c r="AF2180" i="11"/>
  <c r="AE2180" i="11"/>
  <c r="I2180" i="11"/>
  <c r="AK2179" i="11"/>
  <c r="AH2179" i="11"/>
  <c r="AG2179" i="11"/>
  <c r="AF2179" i="11"/>
  <c r="AE2179" i="11"/>
  <c r="I2179" i="11"/>
  <c r="AK2178" i="11"/>
  <c r="AH2178" i="11"/>
  <c r="AG2178" i="11"/>
  <c r="AF2178" i="11"/>
  <c r="AE2178" i="11"/>
  <c r="I2178" i="11"/>
  <c r="AK2177" i="11"/>
  <c r="AH2177" i="11"/>
  <c r="AG2177" i="11"/>
  <c r="AF2177" i="11"/>
  <c r="AE2177" i="11"/>
  <c r="I2177" i="11"/>
  <c r="AK2176" i="11"/>
  <c r="AH2176" i="11"/>
  <c r="AG2176" i="11"/>
  <c r="AF2176" i="11"/>
  <c r="AE2176" i="11"/>
  <c r="I2176" i="11"/>
  <c r="AK2175" i="11"/>
  <c r="AH2175" i="11"/>
  <c r="AG2175" i="11"/>
  <c r="AF2175" i="11"/>
  <c r="AE2175" i="11"/>
  <c r="I2175" i="11"/>
  <c r="AK2174" i="11"/>
  <c r="AH2174" i="11"/>
  <c r="AG2174" i="11"/>
  <c r="AF2174" i="11"/>
  <c r="AE2174" i="11"/>
  <c r="I2174" i="11"/>
  <c r="AK2173" i="11"/>
  <c r="AH2173" i="11"/>
  <c r="AG2173" i="11"/>
  <c r="AF2173" i="11"/>
  <c r="AE2173" i="11"/>
  <c r="I2173" i="11"/>
  <c r="AK2172" i="11"/>
  <c r="AH2172" i="11"/>
  <c r="AG2172" i="11"/>
  <c r="AF2172" i="11"/>
  <c r="AE2172" i="11"/>
  <c r="I2172" i="11"/>
  <c r="AK2171" i="11"/>
  <c r="AH2171" i="11"/>
  <c r="AG2171" i="11"/>
  <c r="AF2171" i="11"/>
  <c r="AE2171" i="11"/>
  <c r="I2171" i="11"/>
  <c r="AK2170" i="11"/>
  <c r="AH2170" i="11"/>
  <c r="AG2170" i="11"/>
  <c r="AF2170" i="11"/>
  <c r="AE2170" i="11"/>
  <c r="I2170" i="11"/>
  <c r="AK2169" i="11"/>
  <c r="AH2169" i="11"/>
  <c r="AG2169" i="11"/>
  <c r="AF2169" i="11"/>
  <c r="AE2169" i="11"/>
  <c r="I2169" i="11"/>
  <c r="AK2168" i="11"/>
  <c r="AH2168" i="11"/>
  <c r="AG2168" i="11"/>
  <c r="AF2168" i="11"/>
  <c r="AE2168" i="11"/>
  <c r="I2168" i="11"/>
  <c r="AK2167" i="11"/>
  <c r="AH2167" i="11"/>
  <c r="AG2167" i="11"/>
  <c r="AF2167" i="11"/>
  <c r="AE2167" i="11"/>
  <c r="I2167" i="11"/>
  <c r="AK2166" i="11"/>
  <c r="AH2166" i="11"/>
  <c r="AG2166" i="11"/>
  <c r="AF2166" i="11"/>
  <c r="AE2166" i="11"/>
  <c r="I2166" i="11"/>
  <c r="AK2165" i="11"/>
  <c r="AH2165" i="11"/>
  <c r="AG2165" i="11"/>
  <c r="AF2165" i="11"/>
  <c r="AE2165" i="11"/>
  <c r="I2165" i="11"/>
  <c r="AK2164" i="11"/>
  <c r="AH2164" i="11"/>
  <c r="AG2164" i="11"/>
  <c r="AF2164" i="11"/>
  <c r="AE2164" i="11"/>
  <c r="I2164" i="11"/>
  <c r="AK2163" i="11"/>
  <c r="AH2163" i="11"/>
  <c r="AG2163" i="11"/>
  <c r="AF2163" i="11"/>
  <c r="AE2163" i="11"/>
  <c r="I2163" i="11"/>
  <c r="AK2162" i="11"/>
  <c r="AH2162" i="11"/>
  <c r="AG2162" i="11"/>
  <c r="AF2162" i="11"/>
  <c r="AE2162" i="11"/>
  <c r="I2162" i="11"/>
  <c r="AK2161" i="11"/>
  <c r="AH2161" i="11"/>
  <c r="AG2161" i="11"/>
  <c r="AF2161" i="11"/>
  <c r="AE2161" i="11"/>
  <c r="I2161" i="11"/>
  <c r="AK2160" i="11"/>
  <c r="AH2160" i="11"/>
  <c r="AG2160" i="11"/>
  <c r="AF2160" i="11"/>
  <c r="AE2160" i="11"/>
  <c r="I2160" i="11"/>
  <c r="AK2159" i="11"/>
  <c r="AH2159" i="11"/>
  <c r="AG2159" i="11"/>
  <c r="AF2159" i="11"/>
  <c r="AE2159" i="11"/>
  <c r="I2159" i="11"/>
  <c r="AK2158" i="11"/>
  <c r="AH2158" i="11"/>
  <c r="AG2158" i="11"/>
  <c r="AF2158" i="11"/>
  <c r="AE2158" i="11"/>
  <c r="I2158" i="11"/>
  <c r="AK2157" i="11"/>
  <c r="AH2157" i="11"/>
  <c r="AG2157" i="11"/>
  <c r="AF2157" i="11"/>
  <c r="AE2157" i="11"/>
  <c r="I2157" i="11"/>
  <c r="AK2156" i="11"/>
  <c r="AH2156" i="11"/>
  <c r="AG2156" i="11"/>
  <c r="AF2156" i="11"/>
  <c r="AE2156" i="11"/>
  <c r="I2156" i="11"/>
  <c r="AK2155" i="11"/>
  <c r="AH2155" i="11"/>
  <c r="AG2155" i="11"/>
  <c r="AF2155" i="11"/>
  <c r="AE2155" i="11"/>
  <c r="I2155" i="11"/>
  <c r="AK2154" i="11"/>
  <c r="AH2154" i="11"/>
  <c r="AG2154" i="11"/>
  <c r="AF2154" i="11"/>
  <c r="AE2154" i="11"/>
  <c r="I2154" i="11"/>
  <c r="AK2153" i="11"/>
  <c r="AH2153" i="11"/>
  <c r="AG2153" i="11"/>
  <c r="AF2153" i="11"/>
  <c r="AE2153" i="11"/>
  <c r="I2153" i="11"/>
  <c r="AK2152" i="11"/>
  <c r="AH2152" i="11"/>
  <c r="AG2152" i="11"/>
  <c r="AF2152" i="11"/>
  <c r="AE2152" i="11"/>
  <c r="I2152" i="11"/>
  <c r="AK2151" i="11"/>
  <c r="AH2151" i="11"/>
  <c r="AG2151" i="11"/>
  <c r="AF2151" i="11"/>
  <c r="AE2151" i="11"/>
  <c r="I2151" i="11"/>
  <c r="AK2150" i="11"/>
  <c r="AH2150" i="11"/>
  <c r="AG2150" i="11"/>
  <c r="AF2150" i="11"/>
  <c r="AE2150" i="11"/>
  <c r="I2150" i="11"/>
  <c r="AK2149" i="11"/>
  <c r="AH2149" i="11"/>
  <c r="AG2149" i="11"/>
  <c r="AF2149" i="11"/>
  <c r="AE2149" i="11"/>
  <c r="I2149" i="11"/>
  <c r="AK2148" i="11"/>
  <c r="AH2148" i="11"/>
  <c r="AG2148" i="11"/>
  <c r="AF2148" i="11"/>
  <c r="AE2148" i="11"/>
  <c r="I2148" i="11"/>
  <c r="AK2147" i="11"/>
  <c r="AH2147" i="11"/>
  <c r="AG2147" i="11"/>
  <c r="AF2147" i="11"/>
  <c r="AE2147" i="11"/>
  <c r="I2147" i="11"/>
  <c r="AK2146" i="11"/>
  <c r="AH2146" i="11"/>
  <c r="AG2146" i="11"/>
  <c r="AF2146" i="11"/>
  <c r="AE2146" i="11"/>
  <c r="I2146" i="11"/>
  <c r="AK2145" i="11"/>
  <c r="AH2145" i="11"/>
  <c r="AG2145" i="11"/>
  <c r="AF2145" i="11"/>
  <c r="AE2145" i="11"/>
  <c r="I2145" i="11"/>
  <c r="AK2144" i="11"/>
  <c r="AH2144" i="11"/>
  <c r="AG2144" i="11"/>
  <c r="AF2144" i="11"/>
  <c r="AE2144" i="11"/>
  <c r="I2144" i="11"/>
  <c r="AK2143" i="11"/>
  <c r="AH2143" i="11"/>
  <c r="AG2143" i="11"/>
  <c r="AF2143" i="11"/>
  <c r="AE2143" i="11"/>
  <c r="I2143" i="11"/>
  <c r="AK2142" i="11"/>
  <c r="AH2142" i="11"/>
  <c r="AG2142" i="11"/>
  <c r="AF2142" i="11"/>
  <c r="AE2142" i="11"/>
  <c r="I2142" i="11"/>
  <c r="AK2141" i="11"/>
  <c r="AH2141" i="11"/>
  <c r="AG2141" i="11"/>
  <c r="AF2141" i="11"/>
  <c r="AE2141" i="11"/>
  <c r="I2141" i="11"/>
  <c r="AK2140" i="11"/>
  <c r="AH2140" i="11"/>
  <c r="AG2140" i="11"/>
  <c r="AF2140" i="11"/>
  <c r="AE2140" i="11"/>
  <c r="I2140" i="11"/>
  <c r="AK2139" i="11"/>
  <c r="AH2139" i="11"/>
  <c r="AG2139" i="11"/>
  <c r="AF2139" i="11"/>
  <c r="AE2139" i="11"/>
  <c r="I2139" i="11"/>
  <c r="AK2138" i="11"/>
  <c r="AH2138" i="11"/>
  <c r="AG2138" i="11"/>
  <c r="AF2138" i="11"/>
  <c r="AE2138" i="11"/>
  <c r="I2138" i="11"/>
  <c r="AK2137" i="11"/>
  <c r="AH2137" i="11"/>
  <c r="AG2137" i="11"/>
  <c r="AF2137" i="11"/>
  <c r="AE2137" i="11"/>
  <c r="I2137" i="11"/>
  <c r="AK2136" i="11"/>
  <c r="AH2136" i="11"/>
  <c r="AG2136" i="11"/>
  <c r="AF2136" i="11"/>
  <c r="AE2136" i="11"/>
  <c r="I2136" i="11"/>
  <c r="AK2135" i="11"/>
  <c r="AH2135" i="11"/>
  <c r="AG2135" i="11"/>
  <c r="AF2135" i="11"/>
  <c r="AE2135" i="11"/>
  <c r="I2135" i="11"/>
  <c r="AK2134" i="11"/>
  <c r="AH2134" i="11"/>
  <c r="AG2134" i="11"/>
  <c r="AF2134" i="11"/>
  <c r="AE2134" i="11"/>
  <c r="I2134" i="11"/>
  <c r="AK2133" i="11"/>
  <c r="AH2133" i="11"/>
  <c r="AG2133" i="11"/>
  <c r="AF2133" i="11"/>
  <c r="AE2133" i="11"/>
  <c r="I2133" i="11"/>
  <c r="AK2132" i="11"/>
  <c r="AH2132" i="11"/>
  <c r="AG2132" i="11"/>
  <c r="AF2132" i="11"/>
  <c r="AE2132" i="11"/>
  <c r="I2132" i="11"/>
  <c r="AK2131" i="11"/>
  <c r="AH2131" i="11"/>
  <c r="AG2131" i="11"/>
  <c r="AF2131" i="11"/>
  <c r="AE2131" i="11"/>
  <c r="I2131" i="11"/>
  <c r="AK2130" i="11"/>
  <c r="AH2130" i="11"/>
  <c r="AG2130" i="11"/>
  <c r="AF2130" i="11"/>
  <c r="AE2130" i="11"/>
  <c r="I2130" i="11"/>
  <c r="AK2129" i="11"/>
  <c r="AH2129" i="11"/>
  <c r="AG2129" i="11"/>
  <c r="AF2129" i="11"/>
  <c r="AE2129" i="11"/>
  <c r="I2129" i="11"/>
  <c r="AK2128" i="11"/>
  <c r="AH2128" i="11"/>
  <c r="AG2128" i="11"/>
  <c r="AF2128" i="11"/>
  <c r="AE2128" i="11"/>
  <c r="I2128" i="11"/>
  <c r="AK2127" i="11"/>
  <c r="AH2127" i="11"/>
  <c r="AG2127" i="11"/>
  <c r="AF2127" i="11"/>
  <c r="AE2127" i="11"/>
  <c r="I2127" i="11"/>
  <c r="AK2126" i="11"/>
  <c r="AH2126" i="11"/>
  <c r="AG2126" i="11"/>
  <c r="AF2126" i="11"/>
  <c r="AE2126" i="11"/>
  <c r="I2126" i="11"/>
  <c r="AK2125" i="11"/>
  <c r="AH2125" i="11"/>
  <c r="AG2125" i="11"/>
  <c r="AF2125" i="11"/>
  <c r="AE2125" i="11"/>
  <c r="I2125" i="11"/>
  <c r="AK2124" i="11"/>
  <c r="AH2124" i="11"/>
  <c r="AG2124" i="11"/>
  <c r="AF2124" i="11"/>
  <c r="AE2124" i="11"/>
  <c r="I2124" i="11"/>
  <c r="AK2123" i="11"/>
  <c r="AH2123" i="11"/>
  <c r="AG2123" i="11"/>
  <c r="AF2123" i="11"/>
  <c r="AE2123" i="11"/>
  <c r="I2123" i="11"/>
  <c r="AK2122" i="11"/>
  <c r="AH2122" i="11"/>
  <c r="AG2122" i="11"/>
  <c r="AF2122" i="11"/>
  <c r="AE2122" i="11"/>
  <c r="I2122" i="11"/>
  <c r="AK2121" i="11"/>
  <c r="AH2121" i="11"/>
  <c r="AG2121" i="11"/>
  <c r="AF2121" i="11"/>
  <c r="AE2121" i="11"/>
  <c r="I2121" i="11"/>
  <c r="AK2120" i="11"/>
  <c r="AH2120" i="11"/>
  <c r="AG2120" i="11"/>
  <c r="AF2120" i="11"/>
  <c r="AE2120" i="11"/>
  <c r="I2120" i="11"/>
  <c r="AK2119" i="11"/>
  <c r="AH2119" i="11"/>
  <c r="AG2119" i="11"/>
  <c r="AF2119" i="11"/>
  <c r="AE2119" i="11"/>
  <c r="I2119" i="11"/>
  <c r="AK2118" i="11"/>
  <c r="AH2118" i="11"/>
  <c r="AG2118" i="11"/>
  <c r="AF2118" i="11"/>
  <c r="AE2118" i="11"/>
  <c r="I2118" i="11"/>
  <c r="AK2117" i="11"/>
  <c r="AH2117" i="11"/>
  <c r="AG2117" i="11"/>
  <c r="AF2117" i="11"/>
  <c r="AE2117" i="11"/>
  <c r="I2117" i="11"/>
  <c r="AK2116" i="11"/>
  <c r="AH2116" i="11"/>
  <c r="AG2116" i="11"/>
  <c r="AF2116" i="11"/>
  <c r="AE2116" i="11"/>
  <c r="I2116" i="11"/>
  <c r="AK2115" i="11"/>
  <c r="AH2115" i="11"/>
  <c r="AG2115" i="11"/>
  <c r="AF2115" i="11"/>
  <c r="AE2115" i="11"/>
  <c r="I2115" i="11"/>
  <c r="AK2114" i="11"/>
  <c r="AH2114" i="11"/>
  <c r="AG2114" i="11"/>
  <c r="AF2114" i="11"/>
  <c r="AE2114" i="11"/>
  <c r="I2114" i="11"/>
  <c r="AK2113" i="11"/>
  <c r="AH2113" i="11"/>
  <c r="AG2113" i="11"/>
  <c r="AF2113" i="11"/>
  <c r="AE2113" i="11"/>
  <c r="I2113" i="11"/>
  <c r="AK2112" i="11"/>
  <c r="AH2112" i="11"/>
  <c r="AG2112" i="11"/>
  <c r="AF2112" i="11"/>
  <c r="AE2112" i="11"/>
  <c r="I2112" i="11"/>
  <c r="AK2111" i="11"/>
  <c r="AH2111" i="11"/>
  <c r="AG2111" i="11"/>
  <c r="AF2111" i="11"/>
  <c r="AE2111" i="11"/>
  <c r="I2111" i="11"/>
  <c r="AK2110" i="11"/>
  <c r="AH2110" i="11"/>
  <c r="AG2110" i="11"/>
  <c r="AF2110" i="11"/>
  <c r="AE2110" i="11"/>
  <c r="I2110" i="11"/>
  <c r="AK2109" i="11"/>
  <c r="AH2109" i="11"/>
  <c r="AG2109" i="11"/>
  <c r="AF2109" i="11"/>
  <c r="AE2109" i="11"/>
  <c r="I2109" i="11"/>
  <c r="AK2108" i="11"/>
  <c r="AH2108" i="11"/>
  <c r="AG2108" i="11"/>
  <c r="AF2108" i="11"/>
  <c r="AE2108" i="11"/>
  <c r="I2108" i="11"/>
  <c r="AK2107" i="11"/>
  <c r="AH2107" i="11"/>
  <c r="AG2107" i="11"/>
  <c r="AF2107" i="11"/>
  <c r="AE2107" i="11"/>
  <c r="I2107" i="11"/>
  <c r="AK2106" i="11"/>
  <c r="AH2106" i="11"/>
  <c r="AG2106" i="11"/>
  <c r="AF2106" i="11"/>
  <c r="AE2106" i="11"/>
  <c r="I2106" i="11"/>
  <c r="AK2105" i="11"/>
  <c r="AH2105" i="11"/>
  <c r="AG2105" i="11"/>
  <c r="AF2105" i="11"/>
  <c r="AE2105" i="11"/>
  <c r="I2105" i="11"/>
  <c r="AK2104" i="11"/>
  <c r="AH2104" i="11"/>
  <c r="AG2104" i="11"/>
  <c r="AF2104" i="11"/>
  <c r="AE2104" i="11"/>
  <c r="I2104" i="11"/>
  <c r="AK2103" i="11"/>
  <c r="AH2103" i="11"/>
  <c r="AG2103" i="11"/>
  <c r="AF2103" i="11"/>
  <c r="AE2103" i="11"/>
  <c r="I2103" i="11"/>
  <c r="AK2102" i="11"/>
  <c r="AH2102" i="11"/>
  <c r="AG2102" i="11"/>
  <c r="AF2102" i="11"/>
  <c r="AE2102" i="11"/>
  <c r="I2102" i="11"/>
  <c r="AK2101" i="11"/>
  <c r="AH2101" i="11"/>
  <c r="AG2101" i="11"/>
  <c r="AF2101" i="11"/>
  <c r="AE2101" i="11"/>
  <c r="I2101" i="11"/>
  <c r="AK2100" i="11"/>
  <c r="AH2100" i="11"/>
  <c r="AG2100" i="11"/>
  <c r="AF2100" i="11"/>
  <c r="AE2100" i="11"/>
  <c r="I2100" i="11"/>
  <c r="AK2099" i="11"/>
  <c r="AH2099" i="11"/>
  <c r="AG2099" i="11"/>
  <c r="AF2099" i="11"/>
  <c r="AE2099" i="11"/>
  <c r="I2099" i="11"/>
  <c r="AK2098" i="11"/>
  <c r="AH2098" i="11"/>
  <c r="AG2098" i="11"/>
  <c r="AF2098" i="11"/>
  <c r="AE2098" i="11"/>
  <c r="I2098" i="11"/>
  <c r="AK2097" i="11"/>
  <c r="AH2097" i="11"/>
  <c r="AG2097" i="11"/>
  <c r="AF2097" i="11"/>
  <c r="AE2097" i="11"/>
  <c r="I2097" i="11"/>
  <c r="AK2096" i="11"/>
  <c r="AH2096" i="11"/>
  <c r="AG2096" i="11"/>
  <c r="AF2096" i="11"/>
  <c r="AE2096" i="11"/>
  <c r="I2096" i="11"/>
  <c r="AK2095" i="11"/>
  <c r="AH2095" i="11"/>
  <c r="AG2095" i="11"/>
  <c r="AF2095" i="11"/>
  <c r="AE2095" i="11"/>
  <c r="I2095" i="11"/>
  <c r="AK2094" i="11"/>
  <c r="AH2094" i="11"/>
  <c r="AG2094" i="11"/>
  <c r="AF2094" i="11"/>
  <c r="AE2094" i="11"/>
  <c r="I2094" i="11"/>
  <c r="AK2093" i="11"/>
  <c r="AH2093" i="11"/>
  <c r="AG2093" i="11"/>
  <c r="AF2093" i="11"/>
  <c r="AE2093" i="11"/>
  <c r="I2093" i="11"/>
  <c r="AK2092" i="11"/>
  <c r="AH2092" i="11"/>
  <c r="AG2092" i="11"/>
  <c r="AF2092" i="11"/>
  <c r="AE2092" i="11"/>
  <c r="I2092" i="11"/>
  <c r="AK2091" i="11"/>
  <c r="AH2091" i="11"/>
  <c r="AG2091" i="11"/>
  <c r="AF2091" i="11"/>
  <c r="AE2091" i="11"/>
  <c r="I2091" i="11"/>
  <c r="AK2090" i="11"/>
  <c r="AH2090" i="11"/>
  <c r="AG2090" i="11"/>
  <c r="AF2090" i="11"/>
  <c r="AE2090" i="11"/>
  <c r="I2090" i="11"/>
  <c r="AK2089" i="11"/>
  <c r="AH2089" i="11"/>
  <c r="AG2089" i="11"/>
  <c r="AF2089" i="11"/>
  <c r="AE2089" i="11"/>
  <c r="I2089" i="11"/>
  <c r="AK2088" i="11"/>
  <c r="AH2088" i="11"/>
  <c r="AG2088" i="11"/>
  <c r="AF2088" i="11"/>
  <c r="AE2088" i="11"/>
  <c r="I2088" i="11"/>
  <c r="AK2087" i="11"/>
  <c r="AH2087" i="11"/>
  <c r="AG2087" i="11"/>
  <c r="AF2087" i="11"/>
  <c r="AE2087" i="11"/>
  <c r="I2087" i="11"/>
  <c r="AK2086" i="11"/>
  <c r="AH2086" i="11"/>
  <c r="AG2086" i="11"/>
  <c r="AF2086" i="11"/>
  <c r="AE2086" i="11"/>
  <c r="I2086" i="11"/>
  <c r="AK2085" i="11"/>
  <c r="AH2085" i="11"/>
  <c r="AG2085" i="11"/>
  <c r="AF2085" i="11"/>
  <c r="AE2085" i="11"/>
  <c r="I2085" i="11"/>
  <c r="AK2084" i="11"/>
  <c r="AH2084" i="11"/>
  <c r="AG2084" i="11"/>
  <c r="AF2084" i="11"/>
  <c r="AE2084" i="11"/>
  <c r="I2084" i="11"/>
  <c r="AK2083" i="11"/>
  <c r="AH2083" i="11"/>
  <c r="AG2083" i="11"/>
  <c r="AF2083" i="11"/>
  <c r="AE2083" i="11"/>
  <c r="I2083" i="11"/>
  <c r="AK2082" i="11"/>
  <c r="AH2082" i="11"/>
  <c r="AG2082" i="11"/>
  <c r="AF2082" i="11"/>
  <c r="AE2082" i="11"/>
  <c r="I2082" i="11"/>
  <c r="AK2081" i="11"/>
  <c r="AH2081" i="11"/>
  <c r="AG2081" i="11"/>
  <c r="AF2081" i="11"/>
  <c r="AE2081" i="11"/>
  <c r="I2081" i="11"/>
  <c r="AK2080" i="11"/>
  <c r="AH2080" i="11"/>
  <c r="AG2080" i="11"/>
  <c r="AF2080" i="11"/>
  <c r="AE2080" i="11"/>
  <c r="I2080" i="11"/>
  <c r="AK2079" i="11"/>
  <c r="AH2079" i="11"/>
  <c r="AG2079" i="11"/>
  <c r="AF2079" i="11"/>
  <c r="AE2079" i="11"/>
  <c r="I2079" i="11"/>
  <c r="AK2078" i="11"/>
  <c r="AH2078" i="11"/>
  <c r="AG2078" i="11"/>
  <c r="AF2078" i="11"/>
  <c r="AE2078" i="11"/>
  <c r="I2078" i="11"/>
  <c r="AK2077" i="11"/>
  <c r="AH2077" i="11"/>
  <c r="AG2077" i="11"/>
  <c r="AF2077" i="11"/>
  <c r="AE2077" i="11"/>
  <c r="I2077" i="11"/>
  <c r="AK2076" i="11"/>
  <c r="AH2076" i="11"/>
  <c r="AG2076" i="11"/>
  <c r="AF2076" i="11"/>
  <c r="AE2076" i="11"/>
  <c r="I2076" i="11"/>
  <c r="AK2075" i="11"/>
  <c r="AH2075" i="11"/>
  <c r="AG2075" i="11"/>
  <c r="AF2075" i="11"/>
  <c r="AE2075" i="11"/>
  <c r="I2075" i="11"/>
  <c r="AK2074" i="11"/>
  <c r="AH2074" i="11"/>
  <c r="AG2074" i="11"/>
  <c r="AF2074" i="11"/>
  <c r="AE2074" i="11"/>
  <c r="I2074" i="11"/>
  <c r="AK2073" i="11"/>
  <c r="AH2073" i="11"/>
  <c r="AG2073" i="11"/>
  <c r="AF2073" i="11"/>
  <c r="AE2073" i="11"/>
  <c r="I2073" i="11"/>
  <c r="AK2072" i="11"/>
  <c r="AH2072" i="11"/>
  <c r="AG2072" i="11"/>
  <c r="AF2072" i="11"/>
  <c r="AE2072" i="11"/>
  <c r="I2072" i="11"/>
  <c r="AK2071" i="11"/>
  <c r="AH2071" i="11"/>
  <c r="AG2071" i="11"/>
  <c r="AF2071" i="11"/>
  <c r="AE2071" i="11"/>
  <c r="I2071" i="11"/>
  <c r="AK2070" i="11"/>
  <c r="AH2070" i="11"/>
  <c r="AG2070" i="11"/>
  <c r="AF2070" i="11"/>
  <c r="AE2070" i="11"/>
  <c r="I2070" i="11"/>
  <c r="AK2069" i="11"/>
  <c r="AH2069" i="11"/>
  <c r="AG2069" i="11"/>
  <c r="AF2069" i="11"/>
  <c r="AE2069" i="11"/>
  <c r="I2069" i="11"/>
  <c r="AK2068" i="11"/>
  <c r="AH2068" i="11"/>
  <c r="AG2068" i="11"/>
  <c r="AF2068" i="11"/>
  <c r="AE2068" i="11"/>
  <c r="I2068" i="11"/>
  <c r="AK2067" i="11"/>
  <c r="AH2067" i="11"/>
  <c r="AG2067" i="11"/>
  <c r="AF2067" i="11"/>
  <c r="AE2067" i="11"/>
  <c r="I2067" i="11"/>
  <c r="AK2066" i="11"/>
  <c r="AH2066" i="11"/>
  <c r="AG2066" i="11"/>
  <c r="AF2066" i="11"/>
  <c r="AE2066" i="11"/>
  <c r="I2066" i="11"/>
  <c r="AK2065" i="11"/>
  <c r="AH2065" i="11"/>
  <c r="AG2065" i="11"/>
  <c r="AF2065" i="11"/>
  <c r="AE2065" i="11"/>
  <c r="I2065" i="11"/>
  <c r="AK2064" i="11"/>
  <c r="AH2064" i="11"/>
  <c r="AG2064" i="11"/>
  <c r="AF2064" i="11"/>
  <c r="AE2064" i="11"/>
  <c r="I2064" i="11"/>
  <c r="AK2063" i="11"/>
  <c r="AH2063" i="11"/>
  <c r="AG2063" i="11"/>
  <c r="AF2063" i="11"/>
  <c r="AE2063" i="11"/>
  <c r="I2063" i="11"/>
  <c r="AK2062" i="11"/>
  <c r="AH2062" i="11"/>
  <c r="AG2062" i="11"/>
  <c r="AF2062" i="11"/>
  <c r="AE2062" i="11"/>
  <c r="I2062" i="11"/>
  <c r="AK2061" i="11"/>
  <c r="AH2061" i="11"/>
  <c r="AG2061" i="11"/>
  <c r="AF2061" i="11"/>
  <c r="AE2061" i="11"/>
  <c r="I2061" i="11"/>
  <c r="AK2060" i="11"/>
  <c r="AH2060" i="11"/>
  <c r="AG2060" i="11"/>
  <c r="AF2060" i="11"/>
  <c r="AE2060" i="11"/>
  <c r="I2060" i="11"/>
  <c r="AK2059" i="11"/>
  <c r="AH2059" i="11"/>
  <c r="AG2059" i="11"/>
  <c r="AF2059" i="11"/>
  <c r="AE2059" i="11"/>
  <c r="I2059" i="11"/>
  <c r="AK2058" i="11"/>
  <c r="AH2058" i="11"/>
  <c r="AG2058" i="11"/>
  <c r="AF2058" i="11"/>
  <c r="AE2058" i="11"/>
  <c r="I2058" i="11"/>
  <c r="AK2057" i="11"/>
  <c r="AH2057" i="11"/>
  <c r="AG2057" i="11"/>
  <c r="AF2057" i="11"/>
  <c r="AE2057" i="11"/>
  <c r="I2057" i="11"/>
  <c r="AK2056" i="11"/>
  <c r="AH2056" i="11"/>
  <c r="AG2056" i="11"/>
  <c r="AF2056" i="11"/>
  <c r="AE2056" i="11"/>
  <c r="I2056" i="11"/>
  <c r="AK2055" i="11"/>
  <c r="AH2055" i="11"/>
  <c r="AG2055" i="11"/>
  <c r="AF2055" i="11"/>
  <c r="AE2055" i="11"/>
  <c r="I2055" i="11"/>
  <c r="AK2054" i="11"/>
  <c r="AH2054" i="11"/>
  <c r="AG2054" i="11"/>
  <c r="AF2054" i="11"/>
  <c r="AE2054" i="11"/>
  <c r="I2054" i="11"/>
  <c r="AK2053" i="11"/>
  <c r="AH2053" i="11"/>
  <c r="AG2053" i="11"/>
  <c r="AF2053" i="11"/>
  <c r="AE2053" i="11"/>
  <c r="I2053" i="11"/>
  <c r="AK2052" i="11"/>
  <c r="AH2052" i="11"/>
  <c r="AG2052" i="11"/>
  <c r="AF2052" i="11"/>
  <c r="AE2052" i="11"/>
  <c r="I2052" i="11"/>
  <c r="AK2051" i="11"/>
  <c r="AH2051" i="11"/>
  <c r="AG2051" i="11"/>
  <c r="AF2051" i="11"/>
  <c r="AE2051" i="11"/>
  <c r="I2051" i="11"/>
  <c r="AK2050" i="11"/>
  <c r="AH2050" i="11"/>
  <c r="AG2050" i="11"/>
  <c r="AF2050" i="11"/>
  <c r="AE2050" i="11"/>
  <c r="I2050" i="11"/>
  <c r="AK2049" i="11"/>
  <c r="AH2049" i="11"/>
  <c r="AG2049" i="11"/>
  <c r="AF2049" i="11"/>
  <c r="AE2049" i="11"/>
  <c r="I2049" i="11"/>
  <c r="AK2048" i="11"/>
  <c r="AH2048" i="11"/>
  <c r="AG2048" i="11"/>
  <c r="AF2048" i="11"/>
  <c r="AE2048" i="11"/>
  <c r="I2048" i="11"/>
  <c r="AK2047" i="11"/>
  <c r="AH2047" i="11"/>
  <c r="AG2047" i="11"/>
  <c r="AF2047" i="11"/>
  <c r="AE2047" i="11"/>
  <c r="I2047" i="11"/>
  <c r="AK2046" i="11"/>
  <c r="AH2046" i="11"/>
  <c r="AG2046" i="11"/>
  <c r="AF2046" i="11"/>
  <c r="AE2046" i="11"/>
  <c r="I2046" i="11"/>
  <c r="AK2045" i="11"/>
  <c r="AH2045" i="11"/>
  <c r="AG2045" i="11"/>
  <c r="AF2045" i="11"/>
  <c r="AE2045" i="11"/>
  <c r="I2045" i="11"/>
  <c r="AK2044" i="11"/>
  <c r="AH2044" i="11"/>
  <c r="AG2044" i="11"/>
  <c r="AF2044" i="11"/>
  <c r="AE2044" i="11"/>
  <c r="I2044" i="11"/>
  <c r="AK2043" i="11"/>
  <c r="AH2043" i="11"/>
  <c r="AG2043" i="11"/>
  <c r="AF2043" i="11"/>
  <c r="AE2043" i="11"/>
  <c r="I2043" i="11"/>
  <c r="AK2042" i="11"/>
  <c r="AH2042" i="11"/>
  <c r="AG2042" i="11"/>
  <c r="AF2042" i="11"/>
  <c r="AE2042" i="11"/>
  <c r="I2042" i="11"/>
  <c r="AK2041" i="11"/>
  <c r="AH2041" i="11"/>
  <c r="AG2041" i="11"/>
  <c r="AF2041" i="11"/>
  <c r="AE2041" i="11"/>
  <c r="I2041" i="11"/>
  <c r="AK2040" i="11"/>
  <c r="AH2040" i="11"/>
  <c r="AG2040" i="11"/>
  <c r="AF2040" i="11"/>
  <c r="AE2040" i="11"/>
  <c r="I2040" i="11"/>
  <c r="AK2039" i="11"/>
  <c r="AH2039" i="11"/>
  <c r="AG2039" i="11"/>
  <c r="AF2039" i="11"/>
  <c r="AE2039" i="11"/>
  <c r="I2039" i="11"/>
  <c r="AK2038" i="11"/>
  <c r="AH2038" i="11"/>
  <c r="AG2038" i="11"/>
  <c r="AF2038" i="11"/>
  <c r="AE2038" i="11"/>
  <c r="I2038" i="11"/>
  <c r="AK2037" i="11"/>
  <c r="AH2037" i="11"/>
  <c r="AG2037" i="11"/>
  <c r="AF2037" i="11"/>
  <c r="AE2037" i="11"/>
  <c r="I2037" i="11"/>
  <c r="AK2036" i="11"/>
  <c r="AH2036" i="11"/>
  <c r="AG2036" i="11"/>
  <c r="AF2036" i="11"/>
  <c r="AE2036" i="11"/>
  <c r="I2036" i="11"/>
  <c r="AK2035" i="11"/>
  <c r="AH2035" i="11"/>
  <c r="AG2035" i="11"/>
  <c r="AF2035" i="11"/>
  <c r="AE2035" i="11"/>
  <c r="I2035" i="11"/>
  <c r="AK2034" i="11"/>
  <c r="AH2034" i="11"/>
  <c r="AG2034" i="11"/>
  <c r="AF2034" i="11"/>
  <c r="AE2034" i="11"/>
  <c r="I2034" i="11"/>
  <c r="AK2033" i="11"/>
  <c r="AH2033" i="11"/>
  <c r="AG2033" i="11"/>
  <c r="AF2033" i="11"/>
  <c r="AE2033" i="11"/>
  <c r="I2033" i="11"/>
  <c r="AK2032" i="11"/>
  <c r="AH2032" i="11"/>
  <c r="AG2032" i="11"/>
  <c r="AF2032" i="11"/>
  <c r="AE2032" i="11"/>
  <c r="I2032" i="11"/>
  <c r="AK2031" i="11"/>
  <c r="AH2031" i="11"/>
  <c r="AG2031" i="11"/>
  <c r="AF2031" i="11"/>
  <c r="AE2031" i="11"/>
  <c r="I2031" i="11"/>
  <c r="AK2030" i="11"/>
  <c r="AH2030" i="11"/>
  <c r="AG2030" i="11"/>
  <c r="AF2030" i="11"/>
  <c r="AE2030" i="11"/>
  <c r="I2030" i="11"/>
  <c r="AK2029" i="11"/>
  <c r="AH2029" i="11"/>
  <c r="AG2029" i="11"/>
  <c r="AF2029" i="11"/>
  <c r="AE2029" i="11"/>
  <c r="I2029" i="11"/>
  <c r="AK2028" i="11"/>
  <c r="AH2028" i="11"/>
  <c r="AG2028" i="11"/>
  <c r="AF2028" i="11"/>
  <c r="AE2028" i="11"/>
  <c r="I2028" i="11"/>
  <c r="AK2027" i="11"/>
  <c r="AH2027" i="11"/>
  <c r="AG2027" i="11"/>
  <c r="AF2027" i="11"/>
  <c r="AE2027" i="11"/>
  <c r="I2027" i="11"/>
  <c r="AK2026" i="11"/>
  <c r="AH2026" i="11"/>
  <c r="AG2026" i="11"/>
  <c r="AF2026" i="11"/>
  <c r="AE2026" i="11"/>
  <c r="I2026" i="11"/>
  <c r="AK2025" i="11"/>
  <c r="AH2025" i="11"/>
  <c r="AG2025" i="11"/>
  <c r="AF2025" i="11"/>
  <c r="AE2025" i="11"/>
  <c r="I2025" i="11"/>
  <c r="AK2024" i="11"/>
  <c r="AH2024" i="11"/>
  <c r="AG2024" i="11"/>
  <c r="AF2024" i="11"/>
  <c r="AE2024" i="11"/>
  <c r="I2024" i="11"/>
  <c r="AK2023" i="11"/>
  <c r="AH2023" i="11"/>
  <c r="AG2023" i="11"/>
  <c r="AF2023" i="11"/>
  <c r="AE2023" i="11"/>
  <c r="I2023" i="11"/>
  <c r="AK2022" i="11"/>
  <c r="AH2022" i="11"/>
  <c r="AG2022" i="11"/>
  <c r="AF2022" i="11"/>
  <c r="AE2022" i="11"/>
  <c r="I2022" i="11"/>
  <c r="AK2021" i="11"/>
  <c r="AH2021" i="11"/>
  <c r="AG2021" i="11"/>
  <c r="AF2021" i="11"/>
  <c r="AE2021" i="11"/>
  <c r="I2021" i="11"/>
  <c r="AK2020" i="11"/>
  <c r="AH2020" i="11"/>
  <c r="AG2020" i="11"/>
  <c r="AF2020" i="11"/>
  <c r="AE2020" i="11"/>
  <c r="I2020" i="11"/>
  <c r="AK2019" i="11"/>
  <c r="AH2019" i="11"/>
  <c r="AG2019" i="11"/>
  <c r="AF2019" i="11"/>
  <c r="AE2019" i="11"/>
  <c r="I2019" i="11"/>
  <c r="AK2018" i="11"/>
  <c r="AH2018" i="11"/>
  <c r="AG2018" i="11"/>
  <c r="AF2018" i="11"/>
  <c r="AE2018" i="11"/>
  <c r="I2018" i="11"/>
  <c r="AK2017" i="11"/>
  <c r="AH2017" i="11"/>
  <c r="AG2017" i="11"/>
  <c r="AF2017" i="11"/>
  <c r="AE2017" i="11"/>
  <c r="I2017" i="11"/>
  <c r="AK2016" i="11"/>
  <c r="AH2016" i="11"/>
  <c r="AG2016" i="11"/>
  <c r="AF2016" i="11"/>
  <c r="AE2016" i="11"/>
  <c r="I2016" i="11"/>
  <c r="AK2015" i="11"/>
  <c r="AH2015" i="11"/>
  <c r="AG2015" i="11"/>
  <c r="AF2015" i="11"/>
  <c r="AE2015" i="11"/>
  <c r="I2015" i="11"/>
  <c r="AK2014" i="11"/>
  <c r="AH2014" i="11"/>
  <c r="AG2014" i="11"/>
  <c r="AF2014" i="11"/>
  <c r="AE2014" i="11"/>
  <c r="I2014" i="11"/>
  <c r="AK2013" i="11"/>
  <c r="AH2013" i="11"/>
  <c r="AG2013" i="11"/>
  <c r="AF2013" i="11"/>
  <c r="AE2013" i="11"/>
  <c r="I2013" i="11"/>
  <c r="AK2012" i="11"/>
  <c r="AH2012" i="11"/>
  <c r="AG2012" i="11"/>
  <c r="AF2012" i="11"/>
  <c r="AE2012" i="11"/>
  <c r="I2012" i="11"/>
  <c r="AK2011" i="11"/>
  <c r="AH2011" i="11"/>
  <c r="AG2011" i="11"/>
  <c r="AF2011" i="11"/>
  <c r="AE2011" i="11"/>
  <c r="I2011" i="11"/>
  <c r="AK2010" i="11"/>
  <c r="AH2010" i="11"/>
  <c r="AG2010" i="11"/>
  <c r="AF2010" i="11"/>
  <c r="AE2010" i="11"/>
  <c r="I2010" i="11"/>
  <c r="AK2009" i="11"/>
  <c r="AH2009" i="11"/>
  <c r="AG2009" i="11"/>
  <c r="AF2009" i="11"/>
  <c r="AE2009" i="11"/>
  <c r="I2009" i="11"/>
  <c r="AK2008" i="11"/>
  <c r="AH2008" i="11"/>
  <c r="AG2008" i="11"/>
  <c r="AF2008" i="11"/>
  <c r="AE2008" i="11"/>
  <c r="I2008" i="11"/>
  <c r="AK2007" i="11"/>
  <c r="AH2007" i="11"/>
  <c r="AG2007" i="11"/>
  <c r="AF2007" i="11"/>
  <c r="AE2007" i="11"/>
  <c r="I2007" i="11"/>
  <c r="AK2006" i="11"/>
  <c r="AH2006" i="11"/>
  <c r="AG2006" i="11"/>
  <c r="AF2006" i="11"/>
  <c r="AE2006" i="11"/>
  <c r="I2006" i="11"/>
  <c r="AK2005" i="11"/>
  <c r="AH2005" i="11"/>
  <c r="AG2005" i="11"/>
  <c r="AF2005" i="11"/>
  <c r="AE2005" i="11"/>
  <c r="I2005" i="11"/>
  <c r="AK2004" i="11"/>
  <c r="AH2004" i="11"/>
  <c r="AG2004" i="11"/>
  <c r="AF2004" i="11"/>
  <c r="AE2004" i="11"/>
  <c r="I2004" i="11"/>
  <c r="AK2003" i="11"/>
  <c r="AH2003" i="11"/>
  <c r="AG2003" i="11"/>
  <c r="AF2003" i="11"/>
  <c r="AE2003" i="11"/>
  <c r="I2003" i="11"/>
  <c r="AK2002" i="11"/>
  <c r="AH2002" i="11"/>
  <c r="AG2002" i="11"/>
  <c r="AF2002" i="11"/>
  <c r="AE2002" i="11"/>
  <c r="I2002" i="11"/>
  <c r="AK2001" i="11"/>
  <c r="AH2001" i="11"/>
  <c r="AG2001" i="11"/>
  <c r="AF2001" i="11"/>
  <c r="AE2001" i="11"/>
  <c r="I2001" i="11"/>
  <c r="AK2000" i="11"/>
  <c r="AH2000" i="11"/>
  <c r="AG2000" i="11"/>
  <c r="AF2000" i="11"/>
  <c r="AE2000" i="11"/>
  <c r="I2000" i="11"/>
  <c r="AK1999" i="11"/>
  <c r="AH1999" i="11"/>
  <c r="AG1999" i="11"/>
  <c r="AF1999" i="11"/>
  <c r="AE1999" i="11"/>
  <c r="I1999" i="11"/>
  <c r="AK1998" i="11"/>
  <c r="AH1998" i="11"/>
  <c r="AG1998" i="11"/>
  <c r="AF1998" i="11"/>
  <c r="AE1998" i="11"/>
  <c r="I1998" i="11"/>
  <c r="AK1997" i="11"/>
  <c r="AH1997" i="11"/>
  <c r="AG1997" i="11"/>
  <c r="AF1997" i="11"/>
  <c r="AE1997" i="11"/>
  <c r="I1997" i="11"/>
  <c r="AK1996" i="11"/>
  <c r="AH1996" i="11"/>
  <c r="AG1996" i="11"/>
  <c r="AF1996" i="11"/>
  <c r="AE1996" i="11"/>
  <c r="I1996" i="11"/>
  <c r="AK1995" i="11"/>
  <c r="AH1995" i="11"/>
  <c r="AG1995" i="11"/>
  <c r="AF1995" i="11"/>
  <c r="AE1995" i="11"/>
  <c r="I1995" i="11"/>
  <c r="AK1994" i="11"/>
  <c r="AH1994" i="11"/>
  <c r="AG1994" i="11"/>
  <c r="AF1994" i="11"/>
  <c r="AE1994" i="11"/>
  <c r="I1994" i="11"/>
  <c r="AK1993" i="11"/>
  <c r="AH1993" i="11"/>
  <c r="AG1993" i="11"/>
  <c r="AF1993" i="11"/>
  <c r="AE1993" i="11"/>
  <c r="I1993" i="11"/>
  <c r="AK1992" i="11"/>
  <c r="AH1992" i="11"/>
  <c r="AG1992" i="11"/>
  <c r="AF1992" i="11"/>
  <c r="AE1992" i="11"/>
  <c r="I1992" i="11"/>
  <c r="AK1991" i="11"/>
  <c r="AH1991" i="11"/>
  <c r="AG1991" i="11"/>
  <c r="AF1991" i="11"/>
  <c r="AE1991" i="11"/>
  <c r="I1991" i="11"/>
  <c r="AK1990" i="11"/>
  <c r="AH1990" i="11"/>
  <c r="AG1990" i="11"/>
  <c r="AF1990" i="11"/>
  <c r="AE1990" i="11"/>
  <c r="I1990" i="11"/>
  <c r="AK1989" i="11"/>
  <c r="AH1989" i="11"/>
  <c r="AG1989" i="11"/>
  <c r="AF1989" i="11"/>
  <c r="AE1989" i="11"/>
  <c r="I1989" i="11"/>
  <c r="AK1988" i="11"/>
  <c r="AH1988" i="11"/>
  <c r="AG1988" i="11"/>
  <c r="AF1988" i="11"/>
  <c r="AE1988" i="11"/>
  <c r="I1988" i="11"/>
  <c r="AK1987" i="11"/>
  <c r="AH1987" i="11"/>
  <c r="AG1987" i="11"/>
  <c r="AF1987" i="11"/>
  <c r="AE1987" i="11"/>
  <c r="I1987" i="11"/>
  <c r="AK1986" i="11"/>
  <c r="AH1986" i="11"/>
  <c r="AG1986" i="11"/>
  <c r="AF1986" i="11"/>
  <c r="AE1986" i="11"/>
  <c r="I1986" i="11"/>
  <c r="AK1985" i="11"/>
  <c r="AH1985" i="11"/>
  <c r="AG1985" i="11"/>
  <c r="AF1985" i="11"/>
  <c r="AE1985" i="11"/>
  <c r="I1985" i="11"/>
  <c r="AK1984" i="11"/>
  <c r="AH1984" i="11"/>
  <c r="AG1984" i="11"/>
  <c r="AF1984" i="11"/>
  <c r="AE1984" i="11"/>
  <c r="I1984" i="11"/>
  <c r="AK1983" i="11"/>
  <c r="AH1983" i="11"/>
  <c r="AG1983" i="11"/>
  <c r="AF1983" i="11"/>
  <c r="AE1983" i="11"/>
  <c r="I1983" i="11"/>
  <c r="AK1982" i="11"/>
  <c r="AH1982" i="11"/>
  <c r="AG1982" i="11"/>
  <c r="AF1982" i="11"/>
  <c r="AE1982" i="11"/>
  <c r="I1982" i="11"/>
  <c r="AK1981" i="11"/>
  <c r="AH1981" i="11"/>
  <c r="AG1981" i="11"/>
  <c r="AF1981" i="11"/>
  <c r="AE1981" i="11"/>
  <c r="I1981" i="11"/>
  <c r="AK1980" i="11"/>
  <c r="AH1980" i="11"/>
  <c r="AG1980" i="11"/>
  <c r="AF1980" i="11"/>
  <c r="AE1980" i="11"/>
  <c r="I1980" i="11"/>
  <c r="AK1979" i="11"/>
  <c r="AH1979" i="11"/>
  <c r="AG1979" i="11"/>
  <c r="AF1979" i="11"/>
  <c r="AE1979" i="11"/>
  <c r="I1979" i="11"/>
  <c r="AK1978" i="11"/>
  <c r="AH1978" i="11"/>
  <c r="AG1978" i="11"/>
  <c r="AF1978" i="11"/>
  <c r="AE1978" i="11"/>
  <c r="I1978" i="11"/>
  <c r="AK1977" i="11"/>
  <c r="AH1977" i="11"/>
  <c r="AG1977" i="11"/>
  <c r="AF1977" i="11"/>
  <c r="AE1977" i="11"/>
  <c r="I1977" i="11"/>
  <c r="AK1976" i="11"/>
  <c r="AH1976" i="11"/>
  <c r="AG1976" i="11"/>
  <c r="AF1976" i="11"/>
  <c r="AE1976" i="11"/>
  <c r="I1976" i="11"/>
  <c r="AK1975" i="11"/>
  <c r="AH1975" i="11"/>
  <c r="AG1975" i="11"/>
  <c r="AF1975" i="11"/>
  <c r="AE1975" i="11"/>
  <c r="I1975" i="11"/>
  <c r="AK1974" i="11"/>
  <c r="AH1974" i="11"/>
  <c r="AG1974" i="11"/>
  <c r="AF1974" i="11"/>
  <c r="AE1974" i="11"/>
  <c r="I1974" i="11"/>
  <c r="AK1973" i="11"/>
  <c r="AH1973" i="11"/>
  <c r="AG1973" i="11"/>
  <c r="AF1973" i="11"/>
  <c r="AE1973" i="11"/>
  <c r="I1973" i="11"/>
  <c r="AK1972" i="11"/>
  <c r="AH1972" i="11"/>
  <c r="AG1972" i="11"/>
  <c r="AF1972" i="11"/>
  <c r="AE1972" i="11"/>
  <c r="I1972" i="11"/>
  <c r="AK1971" i="11"/>
  <c r="AH1971" i="11"/>
  <c r="AG1971" i="11"/>
  <c r="AF1971" i="11"/>
  <c r="AE1971" i="11"/>
  <c r="I1971" i="11"/>
  <c r="AK1970" i="11"/>
  <c r="AH1970" i="11"/>
  <c r="AG1970" i="11"/>
  <c r="AF1970" i="11"/>
  <c r="AE1970" i="11"/>
  <c r="I1970" i="11"/>
  <c r="AK1969" i="11"/>
  <c r="AH1969" i="11"/>
  <c r="AG1969" i="11"/>
  <c r="AF1969" i="11"/>
  <c r="AE1969" i="11"/>
  <c r="I1969" i="11"/>
  <c r="AK1968" i="11"/>
  <c r="AH1968" i="11"/>
  <c r="AG1968" i="11"/>
  <c r="AF1968" i="11"/>
  <c r="AE1968" i="11"/>
  <c r="I1968" i="11"/>
  <c r="AK1967" i="11"/>
  <c r="AH1967" i="11"/>
  <c r="AG1967" i="11"/>
  <c r="AF1967" i="11"/>
  <c r="AE1967" i="11"/>
  <c r="I1967" i="11"/>
  <c r="AK1966" i="11"/>
  <c r="AH1966" i="11"/>
  <c r="AG1966" i="11"/>
  <c r="AF1966" i="11"/>
  <c r="AE1966" i="11"/>
  <c r="I1966" i="11"/>
  <c r="AK1965" i="11"/>
  <c r="AH1965" i="11"/>
  <c r="AG1965" i="11"/>
  <c r="AF1965" i="11"/>
  <c r="AE1965" i="11"/>
  <c r="I1965" i="11"/>
  <c r="AK1964" i="11"/>
  <c r="AH1964" i="11"/>
  <c r="AG1964" i="11"/>
  <c r="AF1964" i="11"/>
  <c r="AE1964" i="11"/>
  <c r="I1964" i="11"/>
  <c r="AK1963" i="11"/>
  <c r="AH1963" i="11"/>
  <c r="AG1963" i="11"/>
  <c r="AF1963" i="11"/>
  <c r="AE1963" i="11"/>
  <c r="I1963" i="11"/>
  <c r="AK1962" i="11"/>
  <c r="AH1962" i="11"/>
  <c r="AG1962" i="11"/>
  <c r="AF1962" i="11"/>
  <c r="AE1962" i="11"/>
  <c r="I1962" i="11"/>
  <c r="AK1961" i="11"/>
  <c r="AH1961" i="11"/>
  <c r="AG1961" i="11"/>
  <c r="AF1961" i="11"/>
  <c r="AE1961" i="11"/>
  <c r="I1961" i="11"/>
  <c r="AK1960" i="11"/>
  <c r="AH1960" i="11"/>
  <c r="AG1960" i="11"/>
  <c r="AF1960" i="11"/>
  <c r="AE1960" i="11"/>
  <c r="I1960" i="11"/>
  <c r="AK1959" i="11"/>
  <c r="AH1959" i="11"/>
  <c r="AG1959" i="11"/>
  <c r="AF1959" i="11"/>
  <c r="AE1959" i="11"/>
  <c r="I1959" i="11"/>
  <c r="AK1958" i="11"/>
  <c r="AH1958" i="11"/>
  <c r="AG1958" i="11"/>
  <c r="AF1958" i="11"/>
  <c r="AE1958" i="11"/>
  <c r="I1958" i="11"/>
  <c r="AK1957" i="11"/>
  <c r="AH1957" i="11"/>
  <c r="AG1957" i="11"/>
  <c r="AF1957" i="11"/>
  <c r="AE1957" i="11"/>
  <c r="I1957" i="11"/>
  <c r="AK1956" i="11"/>
  <c r="AH1956" i="11"/>
  <c r="AG1956" i="11"/>
  <c r="AF1956" i="11"/>
  <c r="AE1956" i="11"/>
  <c r="I1956" i="11"/>
  <c r="AK1955" i="11"/>
  <c r="AH1955" i="11"/>
  <c r="AG1955" i="11"/>
  <c r="AF1955" i="11"/>
  <c r="AE1955" i="11"/>
  <c r="I1955" i="11"/>
  <c r="AK1954" i="11"/>
  <c r="AH1954" i="11"/>
  <c r="AG1954" i="11"/>
  <c r="AF1954" i="11"/>
  <c r="AE1954" i="11"/>
  <c r="I1954" i="11"/>
  <c r="AK1953" i="11"/>
  <c r="AH1953" i="11"/>
  <c r="AG1953" i="11"/>
  <c r="AF1953" i="11"/>
  <c r="AE1953" i="11"/>
  <c r="I1953" i="11"/>
  <c r="AK1952" i="11"/>
  <c r="AH1952" i="11"/>
  <c r="AG1952" i="11"/>
  <c r="AF1952" i="11"/>
  <c r="AE1952" i="11"/>
  <c r="I1952" i="11"/>
  <c r="AK1951" i="11"/>
  <c r="AH1951" i="11"/>
  <c r="AG1951" i="11"/>
  <c r="AF1951" i="11"/>
  <c r="AE1951" i="11"/>
  <c r="I1951" i="11"/>
  <c r="AK1950" i="11"/>
  <c r="AH1950" i="11"/>
  <c r="AG1950" i="11"/>
  <c r="AF1950" i="11"/>
  <c r="AE1950" i="11"/>
  <c r="I1950" i="11"/>
  <c r="AK1949" i="11"/>
  <c r="AH1949" i="11"/>
  <c r="AG1949" i="11"/>
  <c r="AF1949" i="11"/>
  <c r="AE1949" i="11"/>
  <c r="I1949" i="11"/>
  <c r="AK1948" i="11"/>
  <c r="AH1948" i="11"/>
  <c r="AG1948" i="11"/>
  <c r="AF1948" i="11"/>
  <c r="AE1948" i="11"/>
  <c r="I1948" i="11"/>
  <c r="AK1947" i="11"/>
  <c r="AH1947" i="11"/>
  <c r="AG1947" i="11"/>
  <c r="AF1947" i="11"/>
  <c r="AE1947" i="11"/>
  <c r="I1947" i="11"/>
  <c r="AK1946" i="11"/>
  <c r="AH1946" i="11"/>
  <c r="AG1946" i="11"/>
  <c r="AF1946" i="11"/>
  <c r="AE1946" i="11"/>
  <c r="I1946" i="11"/>
  <c r="AK1945" i="11"/>
  <c r="AH1945" i="11"/>
  <c r="AG1945" i="11"/>
  <c r="AF1945" i="11"/>
  <c r="AE1945" i="11"/>
  <c r="I1945" i="11"/>
  <c r="AK1944" i="11"/>
  <c r="AH1944" i="11"/>
  <c r="AG1944" i="11"/>
  <c r="AF1944" i="11"/>
  <c r="AE1944" i="11"/>
  <c r="I1944" i="11"/>
  <c r="AK1943" i="11"/>
  <c r="AH1943" i="11"/>
  <c r="AG1943" i="11"/>
  <c r="AF1943" i="11"/>
  <c r="AE1943" i="11"/>
  <c r="I1943" i="11"/>
  <c r="AK1942" i="11"/>
  <c r="AH1942" i="11"/>
  <c r="AG1942" i="11"/>
  <c r="AF1942" i="11"/>
  <c r="AE1942" i="11"/>
  <c r="I1942" i="11"/>
  <c r="AK1941" i="11"/>
  <c r="AH1941" i="11"/>
  <c r="AG1941" i="11"/>
  <c r="AF1941" i="11"/>
  <c r="AE1941" i="11"/>
  <c r="I1941" i="11"/>
  <c r="AK1940" i="11"/>
  <c r="AH1940" i="11"/>
  <c r="AG1940" i="11"/>
  <c r="AF1940" i="11"/>
  <c r="AE1940" i="11"/>
  <c r="I1940" i="11"/>
  <c r="AK1939" i="11"/>
  <c r="AH1939" i="11"/>
  <c r="AG1939" i="11"/>
  <c r="AF1939" i="11"/>
  <c r="AE1939" i="11"/>
  <c r="I1939" i="11"/>
  <c r="AK1938" i="11"/>
  <c r="AH1938" i="11"/>
  <c r="AG1938" i="11"/>
  <c r="AF1938" i="11"/>
  <c r="AE1938" i="11"/>
  <c r="I1938" i="11"/>
  <c r="AK1937" i="11"/>
  <c r="AH1937" i="11"/>
  <c r="AG1937" i="11"/>
  <c r="AF1937" i="11"/>
  <c r="AE1937" i="11"/>
  <c r="I1937" i="11"/>
  <c r="AK1936" i="11"/>
  <c r="AH1936" i="11"/>
  <c r="AG1936" i="11"/>
  <c r="AF1936" i="11"/>
  <c r="AE1936" i="11"/>
  <c r="I1936" i="11"/>
  <c r="AK1935" i="11"/>
  <c r="AH1935" i="11"/>
  <c r="AG1935" i="11"/>
  <c r="AF1935" i="11"/>
  <c r="AE1935" i="11"/>
  <c r="I1935" i="11"/>
  <c r="AK1934" i="11"/>
  <c r="AH1934" i="11"/>
  <c r="AG1934" i="11"/>
  <c r="AF1934" i="11"/>
  <c r="AE1934" i="11"/>
  <c r="I1934" i="11"/>
  <c r="AK1933" i="11"/>
  <c r="AH1933" i="11"/>
  <c r="AG1933" i="11"/>
  <c r="AF1933" i="11"/>
  <c r="AE1933" i="11"/>
  <c r="I1933" i="11"/>
  <c r="AK1932" i="11"/>
  <c r="AH1932" i="11"/>
  <c r="AG1932" i="11"/>
  <c r="AF1932" i="11"/>
  <c r="AE1932" i="11"/>
  <c r="I1932" i="11"/>
  <c r="AK1931" i="11"/>
  <c r="AH1931" i="11"/>
  <c r="AG1931" i="11"/>
  <c r="AF1931" i="11"/>
  <c r="AE1931" i="11"/>
  <c r="I1931" i="11"/>
  <c r="AK1930" i="11"/>
  <c r="AH1930" i="11"/>
  <c r="AG1930" i="11"/>
  <c r="AF1930" i="11"/>
  <c r="AE1930" i="11"/>
  <c r="I1930" i="11"/>
  <c r="AK1929" i="11"/>
  <c r="AH1929" i="11"/>
  <c r="AG1929" i="11"/>
  <c r="AF1929" i="11"/>
  <c r="AE1929" i="11"/>
  <c r="I1929" i="11"/>
  <c r="AK1928" i="11"/>
  <c r="AH1928" i="11"/>
  <c r="AG1928" i="11"/>
  <c r="AF1928" i="11"/>
  <c r="AE1928" i="11"/>
  <c r="I1928" i="11"/>
  <c r="AK1927" i="11"/>
  <c r="AH1927" i="11"/>
  <c r="AG1927" i="11"/>
  <c r="AF1927" i="11"/>
  <c r="AE1927" i="11"/>
  <c r="I1927" i="11"/>
  <c r="AK1926" i="11"/>
  <c r="AH1926" i="11"/>
  <c r="AG1926" i="11"/>
  <c r="AF1926" i="11"/>
  <c r="AE1926" i="11"/>
  <c r="I1926" i="11"/>
  <c r="AK1925" i="11"/>
  <c r="AH1925" i="11"/>
  <c r="AG1925" i="11"/>
  <c r="AF1925" i="11"/>
  <c r="AE1925" i="11"/>
  <c r="I1925" i="11"/>
  <c r="AK1924" i="11"/>
  <c r="AH1924" i="11"/>
  <c r="AG1924" i="11"/>
  <c r="AF1924" i="11"/>
  <c r="AE1924" i="11"/>
  <c r="I1924" i="11"/>
  <c r="AK1923" i="11"/>
  <c r="AH1923" i="11"/>
  <c r="AG1923" i="11"/>
  <c r="AF1923" i="11"/>
  <c r="AE1923" i="11"/>
  <c r="I1923" i="11"/>
  <c r="AK1922" i="11"/>
  <c r="AH1922" i="11"/>
  <c r="AG1922" i="11"/>
  <c r="AF1922" i="11"/>
  <c r="AE1922" i="11"/>
  <c r="I1922" i="11"/>
  <c r="AK1921" i="11"/>
  <c r="AH1921" i="11"/>
  <c r="AG1921" i="11"/>
  <c r="AF1921" i="11"/>
  <c r="AE1921" i="11"/>
  <c r="I1921" i="11"/>
  <c r="AK1920" i="11"/>
  <c r="AH1920" i="11"/>
  <c r="AG1920" i="11"/>
  <c r="AF1920" i="11"/>
  <c r="AE1920" i="11"/>
  <c r="I1920" i="11"/>
  <c r="AK1919" i="11"/>
  <c r="AH1919" i="11"/>
  <c r="AG1919" i="11"/>
  <c r="AF1919" i="11"/>
  <c r="AE1919" i="11"/>
  <c r="I1919" i="11"/>
  <c r="AK1918" i="11"/>
  <c r="AH1918" i="11"/>
  <c r="AG1918" i="11"/>
  <c r="AF1918" i="11"/>
  <c r="AE1918" i="11"/>
  <c r="I1918" i="11"/>
  <c r="AK1917" i="11"/>
  <c r="AH1917" i="11"/>
  <c r="AG1917" i="11"/>
  <c r="AF1917" i="11"/>
  <c r="AE1917" i="11"/>
  <c r="I1917" i="11"/>
  <c r="AK1916" i="11"/>
  <c r="AH1916" i="11"/>
  <c r="AG1916" i="11"/>
  <c r="AF1916" i="11"/>
  <c r="AE1916" i="11"/>
  <c r="I1916" i="11"/>
  <c r="AK1915" i="11"/>
  <c r="AH1915" i="11"/>
  <c r="AG1915" i="11"/>
  <c r="AF1915" i="11"/>
  <c r="AE1915" i="11"/>
  <c r="I1915" i="11"/>
  <c r="AK1914" i="11"/>
  <c r="AH1914" i="11"/>
  <c r="AG1914" i="11"/>
  <c r="AF1914" i="11"/>
  <c r="AE1914" i="11"/>
  <c r="I1914" i="11"/>
  <c r="AK1913" i="11"/>
  <c r="AH1913" i="11"/>
  <c r="AG1913" i="11"/>
  <c r="AF1913" i="11"/>
  <c r="AE1913" i="11"/>
  <c r="I1913" i="11"/>
  <c r="AK1912" i="11"/>
  <c r="AH1912" i="11"/>
  <c r="AG1912" i="11"/>
  <c r="AF1912" i="11"/>
  <c r="AE1912" i="11"/>
  <c r="I1912" i="11"/>
  <c r="AK1911" i="11"/>
  <c r="AH1911" i="11"/>
  <c r="AG1911" i="11"/>
  <c r="AF1911" i="11"/>
  <c r="AE1911" i="11"/>
  <c r="I1911" i="11"/>
  <c r="AK1910" i="11"/>
  <c r="AH1910" i="11"/>
  <c r="AG1910" i="11"/>
  <c r="AF1910" i="11"/>
  <c r="AE1910" i="11"/>
  <c r="I1910" i="11"/>
  <c r="AK1909" i="11"/>
  <c r="AH1909" i="11"/>
  <c r="AG1909" i="11"/>
  <c r="AF1909" i="11"/>
  <c r="AE1909" i="11"/>
  <c r="I1909" i="11"/>
  <c r="AK1908" i="11"/>
  <c r="AH1908" i="11"/>
  <c r="AG1908" i="11"/>
  <c r="AF1908" i="11"/>
  <c r="AE1908" i="11"/>
  <c r="I1908" i="11"/>
  <c r="AK1907" i="11"/>
  <c r="AH1907" i="11"/>
  <c r="AG1907" i="11"/>
  <c r="AF1907" i="11"/>
  <c r="AE1907" i="11"/>
  <c r="I1907" i="11"/>
  <c r="AK1906" i="11"/>
  <c r="AH1906" i="11"/>
  <c r="AG1906" i="11"/>
  <c r="AF1906" i="11"/>
  <c r="AE1906" i="11"/>
  <c r="I1906" i="11"/>
  <c r="AK1905" i="11"/>
  <c r="AH1905" i="11"/>
  <c r="AG1905" i="11"/>
  <c r="AF1905" i="11"/>
  <c r="AE1905" i="11"/>
  <c r="I1905" i="11"/>
  <c r="AK1904" i="11"/>
  <c r="AH1904" i="11"/>
  <c r="AG1904" i="11"/>
  <c r="AF1904" i="11"/>
  <c r="AE1904" i="11"/>
  <c r="I1904" i="11"/>
  <c r="AK1903" i="11"/>
  <c r="AH1903" i="11"/>
  <c r="AG1903" i="11"/>
  <c r="AF1903" i="11"/>
  <c r="AE1903" i="11"/>
  <c r="I1903" i="11"/>
  <c r="AK1902" i="11"/>
  <c r="AH1902" i="11"/>
  <c r="AG1902" i="11"/>
  <c r="AF1902" i="11"/>
  <c r="AE1902" i="11"/>
  <c r="I1902" i="11"/>
  <c r="AK1901" i="11"/>
  <c r="AH1901" i="11"/>
  <c r="AG1901" i="11"/>
  <c r="AF1901" i="11"/>
  <c r="AE1901" i="11"/>
  <c r="I1901" i="11"/>
  <c r="AK1900" i="11"/>
  <c r="AH1900" i="11"/>
  <c r="AG1900" i="11"/>
  <c r="AF1900" i="11"/>
  <c r="AE1900" i="11"/>
  <c r="I1900" i="11"/>
  <c r="AK1899" i="11"/>
  <c r="AH1899" i="11"/>
  <c r="AG1899" i="11"/>
  <c r="AF1899" i="11"/>
  <c r="AE1899" i="11"/>
  <c r="I1899" i="11"/>
  <c r="AK1898" i="11"/>
  <c r="AH1898" i="11"/>
  <c r="AG1898" i="11"/>
  <c r="AF1898" i="11"/>
  <c r="AE1898" i="11"/>
  <c r="I1898" i="11"/>
  <c r="AK1897" i="11"/>
  <c r="AH1897" i="11"/>
  <c r="AG1897" i="11"/>
  <c r="AF1897" i="11"/>
  <c r="AE1897" i="11"/>
  <c r="I1897" i="11"/>
  <c r="AK1896" i="11"/>
  <c r="AH1896" i="11"/>
  <c r="AG1896" i="11"/>
  <c r="AF1896" i="11"/>
  <c r="AE1896" i="11"/>
  <c r="I1896" i="11"/>
  <c r="AK1895" i="11"/>
  <c r="AH1895" i="11"/>
  <c r="AG1895" i="11"/>
  <c r="AF1895" i="11"/>
  <c r="AE1895" i="11"/>
  <c r="I1895" i="11"/>
  <c r="AK1894" i="11"/>
  <c r="AH1894" i="11"/>
  <c r="AG1894" i="11"/>
  <c r="AF1894" i="11"/>
  <c r="AE1894" i="11"/>
  <c r="I1894" i="11"/>
  <c r="AK1893" i="11"/>
  <c r="AH1893" i="11"/>
  <c r="AG1893" i="11"/>
  <c r="AF1893" i="11"/>
  <c r="AE1893" i="11"/>
  <c r="I1893" i="11"/>
  <c r="AK1892" i="11"/>
  <c r="AH1892" i="11"/>
  <c r="AG1892" i="11"/>
  <c r="AF1892" i="11"/>
  <c r="AE1892" i="11"/>
  <c r="I1892" i="11"/>
  <c r="AK1891" i="11"/>
  <c r="AH1891" i="11"/>
  <c r="AG1891" i="11"/>
  <c r="AF1891" i="11"/>
  <c r="AE1891" i="11"/>
  <c r="I1891" i="11"/>
  <c r="AK1890" i="11"/>
  <c r="AH1890" i="11"/>
  <c r="AG1890" i="11"/>
  <c r="AF1890" i="11"/>
  <c r="AE1890" i="11"/>
  <c r="I1890" i="11"/>
  <c r="AK1889" i="11"/>
  <c r="AH1889" i="11"/>
  <c r="AG1889" i="11"/>
  <c r="AF1889" i="11"/>
  <c r="AE1889" i="11"/>
  <c r="I1889" i="11"/>
  <c r="AK1888" i="11"/>
  <c r="AH1888" i="11"/>
  <c r="AG1888" i="11"/>
  <c r="AF1888" i="11"/>
  <c r="AE1888" i="11"/>
  <c r="I1888" i="11"/>
  <c r="AK1887" i="11"/>
  <c r="AH1887" i="11"/>
  <c r="AG1887" i="11"/>
  <c r="AF1887" i="11"/>
  <c r="AE1887" i="11"/>
  <c r="I1887" i="11"/>
  <c r="AK1886" i="11"/>
  <c r="AH1886" i="11"/>
  <c r="AG1886" i="11"/>
  <c r="AF1886" i="11"/>
  <c r="AE1886" i="11"/>
  <c r="I1886" i="11"/>
  <c r="AK1885" i="11"/>
  <c r="AH1885" i="11"/>
  <c r="AG1885" i="11"/>
  <c r="AF1885" i="11"/>
  <c r="AE1885" i="11"/>
  <c r="I1885" i="11"/>
  <c r="AK1884" i="11"/>
  <c r="AH1884" i="11"/>
  <c r="AG1884" i="11"/>
  <c r="AF1884" i="11"/>
  <c r="AE1884" i="11"/>
  <c r="I1884" i="11"/>
  <c r="AK1883" i="11"/>
  <c r="AH1883" i="11"/>
  <c r="AG1883" i="11"/>
  <c r="AF1883" i="11"/>
  <c r="AE1883" i="11"/>
  <c r="I1883" i="11"/>
  <c r="AK1882" i="11"/>
  <c r="AH1882" i="11"/>
  <c r="AG1882" i="11"/>
  <c r="AF1882" i="11"/>
  <c r="AE1882" i="11"/>
  <c r="I1882" i="11"/>
  <c r="AK1881" i="11"/>
  <c r="AH1881" i="11"/>
  <c r="AG1881" i="11"/>
  <c r="AF1881" i="11"/>
  <c r="AE1881" i="11"/>
  <c r="I1881" i="11"/>
  <c r="AK1880" i="11"/>
  <c r="AH1880" i="11"/>
  <c r="AG1880" i="11"/>
  <c r="AF1880" i="11"/>
  <c r="AE1880" i="11"/>
  <c r="I1880" i="11"/>
  <c r="AK1879" i="11"/>
  <c r="AH1879" i="11"/>
  <c r="AG1879" i="11"/>
  <c r="AF1879" i="11"/>
  <c r="AE1879" i="11"/>
  <c r="I1879" i="11"/>
  <c r="AK1878" i="11"/>
  <c r="AH1878" i="11"/>
  <c r="AG1878" i="11"/>
  <c r="AF1878" i="11"/>
  <c r="AE1878" i="11"/>
  <c r="I1878" i="11"/>
  <c r="AK1877" i="11"/>
  <c r="AH1877" i="11"/>
  <c r="AG1877" i="11"/>
  <c r="AF1877" i="11"/>
  <c r="AE1877" i="11"/>
  <c r="I1877" i="11"/>
  <c r="AK1876" i="11"/>
  <c r="AH1876" i="11"/>
  <c r="AG1876" i="11"/>
  <c r="AF1876" i="11"/>
  <c r="AE1876" i="11"/>
  <c r="I1876" i="11"/>
  <c r="AK1875" i="11"/>
  <c r="AH1875" i="11"/>
  <c r="AG1875" i="11"/>
  <c r="AF1875" i="11"/>
  <c r="AE1875" i="11"/>
  <c r="I1875" i="11"/>
  <c r="AK1874" i="11"/>
  <c r="AH1874" i="11"/>
  <c r="AG1874" i="11"/>
  <c r="AF1874" i="11"/>
  <c r="AE1874" i="11"/>
  <c r="I1874" i="11"/>
  <c r="AK1873" i="11"/>
  <c r="AH1873" i="11"/>
  <c r="AG1873" i="11"/>
  <c r="AF1873" i="11"/>
  <c r="AE1873" i="11"/>
  <c r="I1873" i="11"/>
  <c r="AK1872" i="11"/>
  <c r="AH1872" i="11"/>
  <c r="AG1872" i="11"/>
  <c r="AF1872" i="11"/>
  <c r="AE1872" i="11"/>
  <c r="I1872" i="11"/>
  <c r="AK1871" i="11"/>
  <c r="AH1871" i="11"/>
  <c r="AG1871" i="11"/>
  <c r="AF1871" i="11"/>
  <c r="AE1871" i="11"/>
  <c r="I1871" i="11"/>
  <c r="AK1870" i="11"/>
  <c r="AH1870" i="11"/>
  <c r="AG1870" i="11"/>
  <c r="AF1870" i="11"/>
  <c r="AE1870" i="11"/>
  <c r="I1870" i="11"/>
  <c r="AK1869" i="11"/>
  <c r="AH1869" i="11"/>
  <c r="AG1869" i="11"/>
  <c r="AF1869" i="11"/>
  <c r="AE1869" i="11"/>
  <c r="I1869" i="11"/>
  <c r="AK1868" i="11"/>
  <c r="AH1868" i="11"/>
  <c r="AG1868" i="11"/>
  <c r="AF1868" i="11"/>
  <c r="AE1868" i="11"/>
  <c r="I1868" i="11"/>
  <c r="AK1867" i="11"/>
  <c r="AH1867" i="11"/>
  <c r="AG1867" i="11"/>
  <c r="AF1867" i="11"/>
  <c r="AE1867" i="11"/>
  <c r="I1867" i="11"/>
  <c r="AK1866" i="11"/>
  <c r="AH1866" i="11"/>
  <c r="AG1866" i="11"/>
  <c r="AF1866" i="11"/>
  <c r="AE1866" i="11"/>
  <c r="I1866" i="11"/>
  <c r="AK1865" i="11"/>
  <c r="AH1865" i="11"/>
  <c r="AG1865" i="11"/>
  <c r="AF1865" i="11"/>
  <c r="AE1865" i="11"/>
  <c r="I1865" i="11"/>
  <c r="AK1864" i="11"/>
  <c r="AH1864" i="11"/>
  <c r="AG1864" i="11"/>
  <c r="AF1864" i="11"/>
  <c r="AE1864" i="11"/>
  <c r="I1864" i="11"/>
  <c r="AK1863" i="11"/>
  <c r="AH1863" i="11"/>
  <c r="AG1863" i="11"/>
  <c r="AF1863" i="11"/>
  <c r="AE1863" i="11"/>
  <c r="I1863" i="11"/>
  <c r="AK1862" i="11"/>
  <c r="AH1862" i="11"/>
  <c r="AG1862" i="11"/>
  <c r="AF1862" i="11"/>
  <c r="AE1862" i="11"/>
  <c r="I1862" i="11"/>
  <c r="AK1861" i="11"/>
  <c r="AH1861" i="11"/>
  <c r="AG1861" i="11"/>
  <c r="AF1861" i="11"/>
  <c r="AE1861" i="11"/>
  <c r="I1861" i="11"/>
  <c r="AK1860" i="11"/>
  <c r="AH1860" i="11"/>
  <c r="AG1860" i="11"/>
  <c r="AF1860" i="11"/>
  <c r="AE1860" i="11"/>
  <c r="I1860" i="11"/>
  <c r="AK1859" i="11"/>
  <c r="AH1859" i="11"/>
  <c r="AG1859" i="11"/>
  <c r="AF1859" i="11"/>
  <c r="AE1859" i="11"/>
  <c r="I1859" i="11"/>
  <c r="AK1858" i="11"/>
  <c r="AH1858" i="11"/>
  <c r="AG1858" i="11"/>
  <c r="AF1858" i="11"/>
  <c r="AE1858" i="11"/>
  <c r="I1858" i="11"/>
  <c r="AK1857" i="11"/>
  <c r="AH1857" i="11"/>
  <c r="AG1857" i="11"/>
  <c r="AF1857" i="11"/>
  <c r="AE1857" i="11"/>
  <c r="I1857" i="11"/>
  <c r="AK1856" i="11"/>
  <c r="AH1856" i="11"/>
  <c r="AG1856" i="11"/>
  <c r="AF1856" i="11"/>
  <c r="AE1856" i="11"/>
  <c r="I1856" i="11"/>
  <c r="AK1855" i="11"/>
  <c r="AH1855" i="11"/>
  <c r="AG1855" i="11"/>
  <c r="AF1855" i="11"/>
  <c r="AE1855" i="11"/>
  <c r="I1855" i="11"/>
  <c r="AK1854" i="11"/>
  <c r="AH1854" i="11"/>
  <c r="AG1854" i="11"/>
  <c r="AF1854" i="11"/>
  <c r="AE1854" i="11"/>
  <c r="I1854" i="11"/>
  <c r="AK1853" i="11"/>
  <c r="AH1853" i="11"/>
  <c r="AG1853" i="11"/>
  <c r="AF1853" i="11"/>
  <c r="AE1853" i="11"/>
  <c r="I1853" i="11"/>
  <c r="AK1852" i="11"/>
  <c r="AH1852" i="11"/>
  <c r="AG1852" i="11"/>
  <c r="AF1852" i="11"/>
  <c r="AE1852" i="11"/>
  <c r="I1852" i="11"/>
  <c r="AK1851" i="11"/>
  <c r="AH1851" i="11"/>
  <c r="AG1851" i="11"/>
  <c r="AF1851" i="11"/>
  <c r="AE1851" i="11"/>
  <c r="I1851" i="11"/>
  <c r="AK1850" i="11"/>
  <c r="AH1850" i="11"/>
  <c r="AG1850" i="11"/>
  <c r="AF1850" i="11"/>
  <c r="AE1850" i="11"/>
  <c r="I1850" i="11"/>
  <c r="AK1849" i="11"/>
  <c r="AH1849" i="11"/>
  <c r="AG1849" i="11"/>
  <c r="AF1849" i="11"/>
  <c r="AE1849" i="11"/>
  <c r="I1849" i="11"/>
  <c r="AK1848" i="11"/>
  <c r="AH1848" i="11"/>
  <c r="AG1848" i="11"/>
  <c r="AF1848" i="11"/>
  <c r="AE1848" i="11"/>
  <c r="I1848" i="11"/>
  <c r="AK1847" i="11"/>
  <c r="AH1847" i="11"/>
  <c r="AG1847" i="11"/>
  <c r="AF1847" i="11"/>
  <c r="AE1847" i="11"/>
  <c r="I1847" i="11"/>
  <c r="AK1846" i="11"/>
  <c r="AH1846" i="11"/>
  <c r="AG1846" i="11"/>
  <c r="AF1846" i="11"/>
  <c r="AE1846" i="11"/>
  <c r="I1846" i="11"/>
  <c r="AK1845" i="11"/>
  <c r="AH1845" i="11"/>
  <c r="AG1845" i="11"/>
  <c r="AF1845" i="11"/>
  <c r="AE1845" i="11"/>
  <c r="I1845" i="11"/>
  <c r="AK1844" i="11"/>
  <c r="AH1844" i="11"/>
  <c r="AG1844" i="11"/>
  <c r="AF1844" i="11"/>
  <c r="AE1844" i="11"/>
  <c r="I1844" i="11"/>
  <c r="AK1843" i="11"/>
  <c r="AH1843" i="11"/>
  <c r="AG1843" i="11"/>
  <c r="AF1843" i="11"/>
  <c r="AE1843" i="11"/>
  <c r="I1843" i="11"/>
  <c r="AK1842" i="11"/>
  <c r="AH1842" i="11"/>
  <c r="AG1842" i="11"/>
  <c r="AF1842" i="11"/>
  <c r="AE1842" i="11"/>
  <c r="I1842" i="11"/>
  <c r="AK1841" i="11"/>
  <c r="AH1841" i="11"/>
  <c r="AG1841" i="11"/>
  <c r="AF1841" i="11"/>
  <c r="AE1841" i="11"/>
  <c r="I1841" i="11"/>
  <c r="AK1840" i="11"/>
  <c r="AH1840" i="11"/>
  <c r="AG1840" i="11"/>
  <c r="AF1840" i="11"/>
  <c r="AE1840" i="11"/>
  <c r="I1840" i="11"/>
  <c r="AK1839" i="11"/>
  <c r="AH1839" i="11"/>
  <c r="AG1839" i="11"/>
  <c r="AF1839" i="11"/>
  <c r="AE1839" i="11"/>
  <c r="I1839" i="11"/>
  <c r="AK1838" i="11"/>
  <c r="AH1838" i="11"/>
  <c r="AG1838" i="11"/>
  <c r="AF1838" i="11"/>
  <c r="AE1838" i="11"/>
  <c r="I1838" i="11"/>
  <c r="AK1837" i="11"/>
  <c r="AH1837" i="11"/>
  <c r="AG1837" i="11"/>
  <c r="AF1837" i="11"/>
  <c r="AE1837" i="11"/>
  <c r="I1837" i="11"/>
  <c r="AK1836" i="11"/>
  <c r="AH1836" i="11"/>
  <c r="AG1836" i="11"/>
  <c r="AF1836" i="11"/>
  <c r="AE1836" i="11"/>
  <c r="I1836" i="11"/>
  <c r="AK1835" i="11"/>
  <c r="AH1835" i="11"/>
  <c r="AG1835" i="11"/>
  <c r="AF1835" i="11"/>
  <c r="AE1835" i="11"/>
  <c r="I1835" i="11"/>
  <c r="AK1834" i="11"/>
  <c r="AH1834" i="11"/>
  <c r="AG1834" i="11"/>
  <c r="AF1834" i="11"/>
  <c r="AE1834" i="11"/>
  <c r="I1834" i="11"/>
  <c r="AK1833" i="11"/>
  <c r="AH1833" i="11"/>
  <c r="AG1833" i="11"/>
  <c r="AF1833" i="11"/>
  <c r="AE1833" i="11"/>
  <c r="I1833" i="11"/>
  <c r="AK1832" i="11"/>
  <c r="AH1832" i="11"/>
  <c r="AG1832" i="11"/>
  <c r="AF1832" i="11"/>
  <c r="AE1832" i="11"/>
  <c r="I1832" i="11"/>
  <c r="AK1831" i="11"/>
  <c r="AH1831" i="11"/>
  <c r="AG1831" i="11"/>
  <c r="AF1831" i="11"/>
  <c r="AE1831" i="11"/>
  <c r="I1831" i="11"/>
  <c r="AK1830" i="11"/>
  <c r="AH1830" i="11"/>
  <c r="AG1830" i="11"/>
  <c r="AF1830" i="11"/>
  <c r="AE1830" i="11"/>
  <c r="I1830" i="11"/>
  <c r="AK1829" i="11"/>
  <c r="AH1829" i="11"/>
  <c r="AG1829" i="11"/>
  <c r="AF1829" i="11"/>
  <c r="AE1829" i="11"/>
  <c r="I1829" i="11"/>
  <c r="AK1828" i="11"/>
  <c r="AH1828" i="11"/>
  <c r="AG1828" i="11"/>
  <c r="AF1828" i="11"/>
  <c r="AE1828" i="11"/>
  <c r="I1828" i="11"/>
  <c r="AK1827" i="11"/>
  <c r="AH1827" i="11"/>
  <c r="AG1827" i="11"/>
  <c r="AF1827" i="11"/>
  <c r="AE1827" i="11"/>
  <c r="I1827" i="11"/>
  <c r="AK1826" i="11"/>
  <c r="AH1826" i="11"/>
  <c r="AG1826" i="11"/>
  <c r="AF1826" i="11"/>
  <c r="AE1826" i="11"/>
  <c r="I1826" i="11"/>
  <c r="AK1825" i="11"/>
  <c r="AH1825" i="11"/>
  <c r="AG1825" i="11"/>
  <c r="AF1825" i="11"/>
  <c r="AE1825" i="11"/>
  <c r="I1825" i="11"/>
  <c r="AK1824" i="11"/>
  <c r="AH1824" i="11"/>
  <c r="AG1824" i="11"/>
  <c r="AF1824" i="11"/>
  <c r="AE1824" i="11"/>
  <c r="I1824" i="11"/>
  <c r="AK1823" i="11"/>
  <c r="AH1823" i="11"/>
  <c r="AG1823" i="11"/>
  <c r="AF1823" i="11"/>
  <c r="AE1823" i="11"/>
  <c r="I1823" i="11"/>
  <c r="AK1822" i="11"/>
  <c r="AH1822" i="11"/>
  <c r="AG1822" i="11"/>
  <c r="AF1822" i="11"/>
  <c r="AE1822" i="11"/>
  <c r="I1822" i="11"/>
  <c r="AK1821" i="11"/>
  <c r="AH1821" i="11"/>
  <c r="AG1821" i="11"/>
  <c r="AF1821" i="11"/>
  <c r="AE1821" i="11"/>
  <c r="I1821" i="11"/>
  <c r="AK1820" i="11"/>
  <c r="AH1820" i="11"/>
  <c r="AG1820" i="11"/>
  <c r="AF1820" i="11"/>
  <c r="AE1820" i="11"/>
  <c r="I1820" i="11"/>
  <c r="AK1819" i="11"/>
  <c r="AH1819" i="11"/>
  <c r="AG1819" i="11"/>
  <c r="AF1819" i="11"/>
  <c r="AE1819" i="11"/>
  <c r="I1819" i="11"/>
  <c r="AK1818" i="11"/>
  <c r="AH1818" i="11"/>
  <c r="AG1818" i="11"/>
  <c r="AF1818" i="11"/>
  <c r="AE1818" i="11"/>
  <c r="I1818" i="11"/>
  <c r="AK1817" i="11"/>
  <c r="AH1817" i="11"/>
  <c r="AG1817" i="11"/>
  <c r="AF1817" i="11"/>
  <c r="AE1817" i="11"/>
  <c r="I1817" i="11"/>
  <c r="AK1816" i="11"/>
  <c r="AH1816" i="11"/>
  <c r="AG1816" i="11"/>
  <c r="AF1816" i="11"/>
  <c r="AE1816" i="11"/>
  <c r="I1816" i="11"/>
  <c r="AK1815" i="11"/>
  <c r="AH1815" i="11"/>
  <c r="AG1815" i="11"/>
  <c r="AF1815" i="11"/>
  <c r="AE1815" i="11"/>
  <c r="I1815" i="11"/>
  <c r="AK1814" i="11"/>
  <c r="AH1814" i="11"/>
  <c r="AG1814" i="11"/>
  <c r="AF1814" i="11"/>
  <c r="AE1814" i="11"/>
  <c r="I1814" i="11"/>
  <c r="AK1813" i="11"/>
  <c r="AH1813" i="11"/>
  <c r="AG1813" i="11"/>
  <c r="AF1813" i="11"/>
  <c r="AE1813" i="11"/>
  <c r="I1813" i="11"/>
  <c r="AK1812" i="11"/>
  <c r="AH1812" i="11"/>
  <c r="AG1812" i="11"/>
  <c r="AF1812" i="11"/>
  <c r="AE1812" i="11"/>
  <c r="I1812" i="11"/>
  <c r="AK1811" i="11"/>
  <c r="AH1811" i="11"/>
  <c r="AG1811" i="11"/>
  <c r="AF1811" i="11"/>
  <c r="AE1811" i="11"/>
  <c r="I1811" i="11"/>
  <c r="AK1810" i="11"/>
  <c r="AH1810" i="11"/>
  <c r="AG1810" i="11"/>
  <c r="AF1810" i="11"/>
  <c r="AE1810" i="11"/>
  <c r="I1810" i="11"/>
  <c r="AK1809" i="11"/>
  <c r="AH1809" i="11"/>
  <c r="AG1809" i="11"/>
  <c r="AF1809" i="11"/>
  <c r="AE1809" i="11"/>
  <c r="I1809" i="11"/>
  <c r="AK1808" i="11"/>
  <c r="AH1808" i="11"/>
  <c r="AG1808" i="11"/>
  <c r="AF1808" i="11"/>
  <c r="AE1808" i="11"/>
  <c r="I1808" i="11"/>
  <c r="AK1807" i="11"/>
  <c r="AH1807" i="11"/>
  <c r="AG1807" i="11"/>
  <c r="AF1807" i="11"/>
  <c r="AE1807" i="11"/>
  <c r="I1807" i="11"/>
  <c r="AK1806" i="11"/>
  <c r="AH1806" i="11"/>
  <c r="AG1806" i="11"/>
  <c r="AF1806" i="11"/>
  <c r="AE1806" i="11"/>
  <c r="I1806" i="11"/>
  <c r="AK1805" i="11"/>
  <c r="AH1805" i="11"/>
  <c r="AG1805" i="11"/>
  <c r="AF1805" i="11"/>
  <c r="AE1805" i="11"/>
  <c r="I1805" i="11"/>
  <c r="AK1804" i="11"/>
  <c r="AH1804" i="11"/>
  <c r="AG1804" i="11"/>
  <c r="AF1804" i="11"/>
  <c r="AE1804" i="11"/>
  <c r="I1804" i="11"/>
  <c r="AK1803" i="11"/>
  <c r="AH1803" i="11"/>
  <c r="AG1803" i="11"/>
  <c r="AF1803" i="11"/>
  <c r="AE1803" i="11"/>
  <c r="I1803" i="11"/>
  <c r="AK1802" i="11"/>
  <c r="AH1802" i="11"/>
  <c r="AG1802" i="11"/>
  <c r="AF1802" i="11"/>
  <c r="AE1802" i="11"/>
  <c r="I1802" i="11"/>
  <c r="AK1801" i="11"/>
  <c r="AH1801" i="11"/>
  <c r="AG1801" i="11"/>
  <c r="AF1801" i="11"/>
  <c r="AE1801" i="11"/>
  <c r="I1801" i="11"/>
  <c r="AK1800" i="11"/>
  <c r="AH1800" i="11"/>
  <c r="AG1800" i="11"/>
  <c r="AF1800" i="11"/>
  <c r="AE1800" i="11"/>
  <c r="I1800" i="11"/>
  <c r="AK1799" i="11"/>
  <c r="AH1799" i="11"/>
  <c r="AG1799" i="11"/>
  <c r="AF1799" i="11"/>
  <c r="AE1799" i="11"/>
  <c r="I1799" i="11"/>
  <c r="AK1798" i="11"/>
  <c r="AH1798" i="11"/>
  <c r="AG1798" i="11"/>
  <c r="AF1798" i="11"/>
  <c r="AE1798" i="11"/>
  <c r="I1798" i="11"/>
  <c r="AK1797" i="11"/>
  <c r="AH1797" i="11"/>
  <c r="AG1797" i="11"/>
  <c r="AF1797" i="11"/>
  <c r="AE1797" i="11"/>
  <c r="I1797" i="11"/>
  <c r="AK1796" i="11"/>
  <c r="AH1796" i="11"/>
  <c r="AG1796" i="11"/>
  <c r="AF1796" i="11"/>
  <c r="AE1796" i="11"/>
  <c r="I1796" i="11"/>
  <c r="AK1795" i="11"/>
  <c r="AH1795" i="11"/>
  <c r="AG1795" i="11"/>
  <c r="AF1795" i="11"/>
  <c r="AE1795" i="11"/>
  <c r="I1795" i="11"/>
  <c r="AK1794" i="11"/>
  <c r="AH1794" i="11"/>
  <c r="AG1794" i="11"/>
  <c r="AF1794" i="11"/>
  <c r="AE1794" i="11"/>
  <c r="I1794" i="11"/>
  <c r="AK1793" i="11"/>
  <c r="AH1793" i="11"/>
  <c r="AG1793" i="11"/>
  <c r="AF1793" i="11"/>
  <c r="AE1793" i="11"/>
  <c r="I1793" i="11"/>
  <c r="AK1792" i="11"/>
  <c r="AH1792" i="11"/>
  <c r="AG1792" i="11"/>
  <c r="AF1792" i="11"/>
  <c r="AE1792" i="11"/>
  <c r="I1792" i="11"/>
  <c r="AK1791" i="11"/>
  <c r="AH1791" i="11"/>
  <c r="AG1791" i="11"/>
  <c r="AF1791" i="11"/>
  <c r="AE1791" i="11"/>
  <c r="I1791" i="11"/>
  <c r="AK1790" i="11"/>
  <c r="AH1790" i="11"/>
  <c r="AG1790" i="11"/>
  <c r="AF1790" i="11"/>
  <c r="AE1790" i="11"/>
  <c r="I1790" i="11"/>
  <c r="AK1789" i="11"/>
  <c r="AH1789" i="11"/>
  <c r="AG1789" i="11"/>
  <c r="AF1789" i="11"/>
  <c r="AE1789" i="11"/>
  <c r="I1789" i="11"/>
  <c r="AK1788" i="11"/>
  <c r="AH1788" i="11"/>
  <c r="AG1788" i="11"/>
  <c r="AF1788" i="11"/>
  <c r="AE1788" i="11"/>
  <c r="I1788" i="11"/>
  <c r="AK1787" i="11"/>
  <c r="AH1787" i="11"/>
  <c r="AG1787" i="11"/>
  <c r="AF1787" i="11"/>
  <c r="AE1787" i="11"/>
  <c r="I1787" i="11"/>
  <c r="AK1786" i="11"/>
  <c r="AH1786" i="11"/>
  <c r="AG1786" i="11"/>
  <c r="AF1786" i="11"/>
  <c r="AE1786" i="11"/>
  <c r="I1786" i="11"/>
  <c r="AK1785" i="11"/>
  <c r="AH1785" i="11"/>
  <c r="AG1785" i="11"/>
  <c r="AF1785" i="11"/>
  <c r="AE1785" i="11"/>
  <c r="I1785" i="11"/>
  <c r="AK1784" i="11"/>
  <c r="AH1784" i="11"/>
  <c r="AG1784" i="11"/>
  <c r="AF1784" i="11"/>
  <c r="AE1784" i="11"/>
  <c r="I1784" i="11"/>
  <c r="AK1783" i="11"/>
  <c r="AH1783" i="11"/>
  <c r="AG1783" i="11"/>
  <c r="AF1783" i="11"/>
  <c r="AE1783" i="11"/>
  <c r="I1783" i="11"/>
  <c r="AK1782" i="11"/>
  <c r="AH1782" i="11"/>
  <c r="AG1782" i="11"/>
  <c r="AF1782" i="11"/>
  <c r="AE1782" i="11"/>
  <c r="I1782" i="11"/>
  <c r="AK1781" i="11"/>
  <c r="AH1781" i="11"/>
  <c r="AG1781" i="11"/>
  <c r="AF1781" i="11"/>
  <c r="AE1781" i="11"/>
  <c r="I1781" i="11"/>
  <c r="AK1780" i="11"/>
  <c r="AH1780" i="11"/>
  <c r="AG1780" i="11"/>
  <c r="AF1780" i="11"/>
  <c r="AE1780" i="11"/>
  <c r="I1780" i="11"/>
  <c r="AK1779" i="11"/>
  <c r="AH1779" i="11"/>
  <c r="AG1779" i="11"/>
  <c r="AF1779" i="11"/>
  <c r="AE1779" i="11"/>
  <c r="I1779" i="11"/>
  <c r="AK1778" i="11"/>
  <c r="AH1778" i="11"/>
  <c r="AG1778" i="11"/>
  <c r="AF1778" i="11"/>
  <c r="AE1778" i="11"/>
  <c r="I1778" i="11"/>
  <c r="AK1777" i="11"/>
  <c r="AH1777" i="11"/>
  <c r="AG1777" i="11"/>
  <c r="AF1777" i="11"/>
  <c r="AE1777" i="11"/>
  <c r="I1777" i="11"/>
  <c r="AK1776" i="11"/>
  <c r="AH1776" i="11"/>
  <c r="AG1776" i="11"/>
  <c r="AF1776" i="11"/>
  <c r="AE1776" i="11"/>
  <c r="I1776" i="11"/>
  <c r="AK1775" i="11"/>
  <c r="AH1775" i="11"/>
  <c r="AG1775" i="11"/>
  <c r="AF1775" i="11"/>
  <c r="AE1775" i="11"/>
  <c r="I1775" i="11"/>
  <c r="AK1774" i="11"/>
  <c r="AH1774" i="11"/>
  <c r="AG1774" i="11"/>
  <c r="AF1774" i="11"/>
  <c r="AE1774" i="11"/>
  <c r="I1774" i="11"/>
  <c r="AK1773" i="11"/>
  <c r="AH1773" i="11"/>
  <c r="AG1773" i="11"/>
  <c r="AF1773" i="11"/>
  <c r="AE1773" i="11"/>
  <c r="I1773" i="11"/>
  <c r="AK1772" i="11"/>
  <c r="AH1772" i="11"/>
  <c r="AG1772" i="11"/>
  <c r="AF1772" i="11"/>
  <c r="AE1772" i="11"/>
  <c r="I1772" i="11"/>
  <c r="AK1771" i="11"/>
  <c r="AH1771" i="11"/>
  <c r="AG1771" i="11"/>
  <c r="AF1771" i="11"/>
  <c r="AE1771" i="11"/>
  <c r="I1771" i="11"/>
  <c r="AK1770" i="11"/>
  <c r="AH1770" i="11"/>
  <c r="AG1770" i="11"/>
  <c r="AF1770" i="11"/>
  <c r="AE1770" i="11"/>
  <c r="I1770" i="11"/>
  <c r="AK1769" i="11"/>
  <c r="AH1769" i="11"/>
  <c r="AG1769" i="11"/>
  <c r="AF1769" i="11"/>
  <c r="AE1769" i="11"/>
  <c r="I1769" i="11"/>
  <c r="AK1768" i="11"/>
  <c r="AH1768" i="11"/>
  <c r="AG1768" i="11"/>
  <c r="AF1768" i="11"/>
  <c r="AE1768" i="11"/>
  <c r="I1768" i="11"/>
  <c r="AK1767" i="11"/>
  <c r="AH1767" i="11"/>
  <c r="AG1767" i="11"/>
  <c r="AF1767" i="11"/>
  <c r="AE1767" i="11"/>
  <c r="I1767" i="11"/>
  <c r="AK1766" i="11"/>
  <c r="AH1766" i="11"/>
  <c r="AG1766" i="11"/>
  <c r="AF1766" i="11"/>
  <c r="AE1766" i="11"/>
  <c r="I1766" i="11"/>
  <c r="AK1765" i="11"/>
  <c r="AH1765" i="11"/>
  <c r="AG1765" i="11"/>
  <c r="AF1765" i="11"/>
  <c r="AE1765" i="11"/>
  <c r="I1765" i="11"/>
  <c r="AK1764" i="11"/>
  <c r="AH1764" i="11"/>
  <c r="AG1764" i="11"/>
  <c r="AF1764" i="11"/>
  <c r="AE1764" i="11"/>
  <c r="I1764" i="11"/>
  <c r="AK1763" i="11"/>
  <c r="AH1763" i="11"/>
  <c r="AG1763" i="11"/>
  <c r="AF1763" i="11"/>
  <c r="AE1763" i="11"/>
  <c r="I1763" i="11"/>
  <c r="AK1762" i="11"/>
  <c r="AH1762" i="11"/>
  <c r="AG1762" i="11"/>
  <c r="AF1762" i="11"/>
  <c r="AE1762" i="11"/>
  <c r="I1762" i="11"/>
  <c r="AK1761" i="11"/>
  <c r="AH1761" i="11"/>
  <c r="AG1761" i="11"/>
  <c r="AF1761" i="11"/>
  <c r="AE1761" i="11"/>
  <c r="I1761" i="11"/>
  <c r="AK1760" i="11"/>
  <c r="AH1760" i="11"/>
  <c r="AG1760" i="11"/>
  <c r="AF1760" i="11"/>
  <c r="AE1760" i="11"/>
  <c r="I1760" i="11"/>
  <c r="AK1759" i="11"/>
  <c r="AH1759" i="11"/>
  <c r="AG1759" i="11"/>
  <c r="AF1759" i="11"/>
  <c r="AE1759" i="11"/>
  <c r="I1759" i="11"/>
  <c r="AK1758" i="11"/>
  <c r="AH1758" i="11"/>
  <c r="AG1758" i="11"/>
  <c r="AF1758" i="11"/>
  <c r="AE1758" i="11"/>
  <c r="I1758" i="11"/>
  <c r="AK1757" i="11"/>
  <c r="AH1757" i="11"/>
  <c r="AG1757" i="11"/>
  <c r="AF1757" i="11"/>
  <c r="AE1757" i="11"/>
  <c r="I1757" i="11"/>
  <c r="AK1756" i="11"/>
  <c r="AH1756" i="11"/>
  <c r="AG1756" i="11"/>
  <c r="AF1756" i="11"/>
  <c r="AE1756" i="11"/>
  <c r="I1756" i="11"/>
  <c r="AK1755" i="11"/>
  <c r="AH1755" i="11"/>
  <c r="AG1755" i="11"/>
  <c r="AF1755" i="11"/>
  <c r="AE1755" i="11"/>
  <c r="I1755" i="11"/>
  <c r="AK1754" i="11"/>
  <c r="AH1754" i="11"/>
  <c r="AG1754" i="11"/>
  <c r="AF1754" i="11"/>
  <c r="AE1754" i="11"/>
  <c r="I1754" i="11"/>
  <c r="AK1753" i="11"/>
  <c r="AH1753" i="11"/>
  <c r="AG1753" i="11"/>
  <c r="AF1753" i="11"/>
  <c r="AE1753" i="11"/>
  <c r="I1753" i="11"/>
  <c r="AK1752" i="11"/>
  <c r="AH1752" i="11"/>
  <c r="AG1752" i="11"/>
  <c r="AF1752" i="11"/>
  <c r="AE1752" i="11"/>
  <c r="I1752" i="11"/>
  <c r="AK1751" i="11"/>
  <c r="AH1751" i="11"/>
  <c r="AG1751" i="11"/>
  <c r="AF1751" i="11"/>
  <c r="AE1751" i="11"/>
  <c r="I1751" i="11"/>
  <c r="AK1750" i="11"/>
  <c r="AH1750" i="11"/>
  <c r="AG1750" i="11"/>
  <c r="AF1750" i="11"/>
  <c r="AE1750" i="11"/>
  <c r="I1750" i="11"/>
  <c r="AK1749" i="11"/>
  <c r="AH1749" i="11"/>
  <c r="AG1749" i="11"/>
  <c r="AF1749" i="11"/>
  <c r="AE1749" i="11"/>
  <c r="I1749" i="11"/>
  <c r="AK1748" i="11"/>
  <c r="AH1748" i="11"/>
  <c r="AG1748" i="11"/>
  <c r="AF1748" i="11"/>
  <c r="AE1748" i="11"/>
  <c r="I1748" i="11"/>
  <c r="AK1747" i="11"/>
  <c r="AH1747" i="11"/>
  <c r="AG1747" i="11"/>
  <c r="AF1747" i="11"/>
  <c r="AE1747" i="11"/>
  <c r="I1747" i="11"/>
  <c r="AK1746" i="11"/>
  <c r="AH1746" i="11"/>
  <c r="AG1746" i="11"/>
  <c r="AF1746" i="11"/>
  <c r="AE1746" i="11"/>
  <c r="I1746" i="11"/>
  <c r="AK1745" i="11"/>
  <c r="AH1745" i="11"/>
  <c r="AG1745" i="11"/>
  <c r="AF1745" i="11"/>
  <c r="AE1745" i="11"/>
  <c r="I1745" i="11"/>
  <c r="AK1744" i="11"/>
  <c r="AH1744" i="11"/>
  <c r="AG1744" i="11"/>
  <c r="AF1744" i="11"/>
  <c r="AE1744" i="11"/>
  <c r="I1744" i="11"/>
  <c r="AK1743" i="11"/>
  <c r="AH1743" i="11"/>
  <c r="AG1743" i="11"/>
  <c r="AF1743" i="11"/>
  <c r="AE1743" i="11"/>
  <c r="I1743" i="11"/>
  <c r="AK1742" i="11"/>
  <c r="AH1742" i="11"/>
  <c r="AG1742" i="11"/>
  <c r="AF1742" i="11"/>
  <c r="AE1742" i="11"/>
  <c r="I1742" i="11"/>
  <c r="AK1741" i="11"/>
  <c r="AH1741" i="11"/>
  <c r="AG1741" i="11"/>
  <c r="AF1741" i="11"/>
  <c r="AE1741" i="11"/>
  <c r="I1741" i="11"/>
  <c r="AK1740" i="11"/>
  <c r="AH1740" i="11"/>
  <c r="AG1740" i="11"/>
  <c r="AF1740" i="11"/>
  <c r="AE1740" i="11"/>
  <c r="I1740" i="11"/>
  <c r="AK1739" i="11"/>
  <c r="AH1739" i="11"/>
  <c r="AG1739" i="11"/>
  <c r="AF1739" i="11"/>
  <c r="AE1739" i="11"/>
  <c r="I1739" i="11"/>
  <c r="AK1738" i="11"/>
  <c r="AH1738" i="11"/>
  <c r="AG1738" i="11"/>
  <c r="AF1738" i="11"/>
  <c r="AE1738" i="11"/>
  <c r="I1738" i="11"/>
  <c r="AK1737" i="11"/>
  <c r="AH1737" i="11"/>
  <c r="AG1737" i="11"/>
  <c r="AF1737" i="11"/>
  <c r="AE1737" i="11"/>
  <c r="I1737" i="11"/>
  <c r="AK1736" i="11"/>
  <c r="AH1736" i="11"/>
  <c r="AG1736" i="11"/>
  <c r="AF1736" i="11"/>
  <c r="AE1736" i="11"/>
  <c r="I1736" i="11"/>
  <c r="AK1735" i="11"/>
  <c r="AH1735" i="11"/>
  <c r="AG1735" i="11"/>
  <c r="AF1735" i="11"/>
  <c r="AE1735" i="11"/>
  <c r="I1735" i="11"/>
  <c r="AK1734" i="11"/>
  <c r="AH1734" i="11"/>
  <c r="AG1734" i="11"/>
  <c r="AF1734" i="11"/>
  <c r="AE1734" i="11"/>
  <c r="I1734" i="11"/>
  <c r="AK1733" i="11"/>
  <c r="AH1733" i="11"/>
  <c r="AG1733" i="11"/>
  <c r="AF1733" i="11"/>
  <c r="AE1733" i="11"/>
  <c r="I1733" i="11"/>
  <c r="AK1732" i="11"/>
  <c r="AH1732" i="11"/>
  <c r="AG1732" i="11"/>
  <c r="AF1732" i="11"/>
  <c r="AE1732" i="11"/>
  <c r="I1732" i="11"/>
  <c r="AK1731" i="11"/>
  <c r="AH1731" i="11"/>
  <c r="AG1731" i="11"/>
  <c r="AF1731" i="11"/>
  <c r="AE1731" i="11"/>
  <c r="I1731" i="11"/>
  <c r="AK1730" i="11"/>
  <c r="AH1730" i="11"/>
  <c r="AG1730" i="11"/>
  <c r="AF1730" i="11"/>
  <c r="AE1730" i="11"/>
  <c r="I1730" i="11"/>
  <c r="AK1729" i="11"/>
  <c r="AH1729" i="11"/>
  <c r="AG1729" i="11"/>
  <c r="AF1729" i="11"/>
  <c r="AE1729" i="11"/>
  <c r="I1729" i="11"/>
  <c r="AK1728" i="11"/>
  <c r="AH1728" i="11"/>
  <c r="AG1728" i="11"/>
  <c r="AF1728" i="11"/>
  <c r="AE1728" i="11"/>
  <c r="I1728" i="11"/>
  <c r="AK1727" i="11"/>
  <c r="AH1727" i="11"/>
  <c r="AG1727" i="11"/>
  <c r="AF1727" i="11"/>
  <c r="AE1727" i="11"/>
  <c r="I1727" i="11"/>
  <c r="AK1726" i="11"/>
  <c r="AH1726" i="11"/>
  <c r="AG1726" i="11"/>
  <c r="AF1726" i="11"/>
  <c r="AE1726" i="11"/>
  <c r="I1726" i="11"/>
  <c r="AK1725" i="11"/>
  <c r="AH1725" i="11"/>
  <c r="AG1725" i="11"/>
  <c r="AF1725" i="11"/>
  <c r="AE1725" i="11"/>
  <c r="I1725" i="11"/>
  <c r="AK1724" i="11"/>
  <c r="AH1724" i="11"/>
  <c r="AG1724" i="11"/>
  <c r="AF1724" i="11"/>
  <c r="AE1724" i="11"/>
  <c r="I1724" i="11"/>
  <c r="AK1723" i="11"/>
  <c r="AH1723" i="11"/>
  <c r="AG1723" i="11"/>
  <c r="AF1723" i="11"/>
  <c r="AE1723" i="11"/>
  <c r="I1723" i="11"/>
  <c r="AK1722" i="11"/>
  <c r="AH1722" i="11"/>
  <c r="AG1722" i="11"/>
  <c r="AF1722" i="11"/>
  <c r="AE1722" i="11"/>
  <c r="I1722" i="11"/>
  <c r="AK1721" i="11"/>
  <c r="AH1721" i="11"/>
  <c r="AG1721" i="11"/>
  <c r="AF1721" i="11"/>
  <c r="AE1721" i="11"/>
  <c r="I1721" i="11"/>
  <c r="AK1720" i="11"/>
  <c r="AH1720" i="11"/>
  <c r="AG1720" i="11"/>
  <c r="AF1720" i="11"/>
  <c r="AE1720" i="11"/>
  <c r="I1720" i="11"/>
  <c r="AK1719" i="11"/>
  <c r="AH1719" i="11"/>
  <c r="AG1719" i="11"/>
  <c r="AF1719" i="11"/>
  <c r="AE1719" i="11"/>
  <c r="I1719" i="11"/>
  <c r="AK1718" i="11"/>
  <c r="AH1718" i="11"/>
  <c r="AG1718" i="11"/>
  <c r="AF1718" i="11"/>
  <c r="AE1718" i="11"/>
  <c r="I1718" i="11"/>
  <c r="AK1717" i="11"/>
  <c r="AH1717" i="11"/>
  <c r="AG1717" i="11"/>
  <c r="AF1717" i="11"/>
  <c r="AE1717" i="11"/>
  <c r="I1717" i="11"/>
  <c r="AK1716" i="11"/>
  <c r="AH1716" i="11"/>
  <c r="AG1716" i="11"/>
  <c r="AF1716" i="11"/>
  <c r="AE1716" i="11"/>
  <c r="I1716" i="11"/>
  <c r="AK1715" i="11"/>
  <c r="AH1715" i="11"/>
  <c r="AG1715" i="11"/>
  <c r="AF1715" i="11"/>
  <c r="AE1715" i="11"/>
  <c r="I1715" i="11"/>
  <c r="AK1714" i="11"/>
  <c r="AH1714" i="11"/>
  <c r="AG1714" i="11"/>
  <c r="AF1714" i="11"/>
  <c r="AE1714" i="11"/>
  <c r="I1714" i="11"/>
  <c r="AK1713" i="11"/>
  <c r="AH1713" i="11"/>
  <c r="AG1713" i="11"/>
  <c r="AF1713" i="11"/>
  <c r="AE1713" i="11"/>
  <c r="I1713" i="11"/>
  <c r="AK1712" i="11"/>
  <c r="AH1712" i="11"/>
  <c r="AG1712" i="11"/>
  <c r="AF1712" i="11"/>
  <c r="AE1712" i="11"/>
  <c r="I1712" i="11"/>
  <c r="AK1711" i="11"/>
  <c r="AH1711" i="11"/>
  <c r="AG1711" i="11"/>
  <c r="AF1711" i="11"/>
  <c r="AE1711" i="11"/>
  <c r="I1711" i="11"/>
  <c r="AK1710" i="11"/>
  <c r="AH1710" i="11"/>
  <c r="AG1710" i="11"/>
  <c r="AF1710" i="11"/>
  <c r="AE1710" i="11"/>
  <c r="I1710" i="11"/>
  <c r="AK1709" i="11"/>
  <c r="AH1709" i="11"/>
  <c r="AG1709" i="11"/>
  <c r="AF1709" i="11"/>
  <c r="AE1709" i="11"/>
  <c r="I1709" i="11"/>
  <c r="AK1708" i="11"/>
  <c r="AH1708" i="11"/>
  <c r="AG1708" i="11"/>
  <c r="AF1708" i="11"/>
  <c r="AE1708" i="11"/>
  <c r="I1708" i="11"/>
  <c r="AK1707" i="11"/>
  <c r="AH1707" i="11"/>
  <c r="AG1707" i="11"/>
  <c r="AF1707" i="11"/>
  <c r="AE1707" i="11"/>
  <c r="I1707" i="11"/>
  <c r="AK1706" i="11"/>
  <c r="AH1706" i="11"/>
  <c r="AG1706" i="11"/>
  <c r="AF1706" i="11"/>
  <c r="AE1706" i="11"/>
  <c r="I1706" i="11"/>
  <c r="AK1705" i="11"/>
  <c r="AH1705" i="11"/>
  <c r="AG1705" i="11"/>
  <c r="AF1705" i="11"/>
  <c r="AE1705" i="11"/>
  <c r="I1705" i="11"/>
  <c r="AK1704" i="11"/>
  <c r="AH1704" i="11"/>
  <c r="AG1704" i="11"/>
  <c r="AF1704" i="11"/>
  <c r="AE1704" i="11"/>
  <c r="I1704" i="11"/>
  <c r="AK1703" i="11"/>
  <c r="AH1703" i="11"/>
  <c r="AG1703" i="11"/>
  <c r="AF1703" i="11"/>
  <c r="AE1703" i="11"/>
  <c r="I1703" i="11"/>
  <c r="AK1702" i="11"/>
  <c r="AH1702" i="11"/>
  <c r="AG1702" i="11"/>
  <c r="AF1702" i="11"/>
  <c r="AE1702" i="11"/>
  <c r="I1702" i="11"/>
  <c r="AK1701" i="11"/>
  <c r="AH1701" i="11"/>
  <c r="AG1701" i="11"/>
  <c r="AF1701" i="11"/>
  <c r="AE1701" i="11"/>
  <c r="I1701" i="11"/>
  <c r="AK1700" i="11"/>
  <c r="AH1700" i="11"/>
  <c r="AG1700" i="11"/>
  <c r="AF1700" i="11"/>
  <c r="AE1700" i="11"/>
  <c r="I1700" i="11"/>
  <c r="AK1699" i="11"/>
  <c r="AH1699" i="11"/>
  <c r="AG1699" i="11"/>
  <c r="AF1699" i="11"/>
  <c r="AE1699" i="11"/>
  <c r="I1699" i="11"/>
  <c r="AK1698" i="11"/>
  <c r="AH1698" i="11"/>
  <c r="AG1698" i="11"/>
  <c r="AF1698" i="11"/>
  <c r="AE1698" i="11"/>
  <c r="I1698" i="11"/>
  <c r="AK1697" i="11"/>
  <c r="AH1697" i="11"/>
  <c r="AG1697" i="11"/>
  <c r="AF1697" i="11"/>
  <c r="AE1697" i="11"/>
  <c r="I1697" i="11"/>
  <c r="AK1696" i="11"/>
  <c r="AH1696" i="11"/>
  <c r="AG1696" i="11"/>
  <c r="AF1696" i="11"/>
  <c r="AE1696" i="11"/>
  <c r="I1696" i="11"/>
  <c r="AK1695" i="11"/>
  <c r="AH1695" i="11"/>
  <c r="AG1695" i="11"/>
  <c r="AF1695" i="11"/>
  <c r="AE1695" i="11"/>
  <c r="I1695" i="11"/>
  <c r="AK1694" i="11"/>
  <c r="AH1694" i="11"/>
  <c r="AG1694" i="11"/>
  <c r="AF1694" i="11"/>
  <c r="AE1694" i="11"/>
  <c r="I1694" i="11"/>
  <c r="AK1693" i="11"/>
  <c r="AH1693" i="11"/>
  <c r="AG1693" i="11"/>
  <c r="AF1693" i="11"/>
  <c r="AE1693" i="11"/>
  <c r="I1693" i="11"/>
  <c r="AK1692" i="11"/>
  <c r="AH1692" i="11"/>
  <c r="AG1692" i="11"/>
  <c r="AF1692" i="11"/>
  <c r="AE1692" i="11"/>
  <c r="I1692" i="11"/>
  <c r="AK1691" i="11"/>
  <c r="AH1691" i="11"/>
  <c r="AG1691" i="11"/>
  <c r="AF1691" i="11"/>
  <c r="AE1691" i="11"/>
  <c r="I1691" i="11"/>
  <c r="AK1690" i="11"/>
  <c r="AH1690" i="11"/>
  <c r="AG1690" i="11"/>
  <c r="AF1690" i="11"/>
  <c r="AE1690" i="11"/>
  <c r="I1690" i="11"/>
  <c r="AK1689" i="11"/>
  <c r="AH1689" i="11"/>
  <c r="AG1689" i="11"/>
  <c r="AF1689" i="11"/>
  <c r="AE1689" i="11"/>
  <c r="I1689" i="11"/>
  <c r="AK1688" i="11"/>
  <c r="AH1688" i="11"/>
  <c r="AG1688" i="11"/>
  <c r="AF1688" i="11"/>
  <c r="AE1688" i="11"/>
  <c r="I1688" i="11"/>
  <c r="AK1687" i="11"/>
  <c r="AH1687" i="11"/>
  <c r="AG1687" i="11"/>
  <c r="AF1687" i="11"/>
  <c r="AE1687" i="11"/>
  <c r="I1687" i="11"/>
  <c r="AK1686" i="11"/>
  <c r="AH1686" i="11"/>
  <c r="AG1686" i="11"/>
  <c r="AF1686" i="11"/>
  <c r="AE1686" i="11"/>
  <c r="I1686" i="11"/>
  <c r="AK1685" i="11"/>
  <c r="AH1685" i="11"/>
  <c r="AG1685" i="11"/>
  <c r="AF1685" i="11"/>
  <c r="AE1685" i="11"/>
  <c r="I1685" i="11"/>
  <c r="AK1684" i="11"/>
  <c r="AH1684" i="11"/>
  <c r="AG1684" i="11"/>
  <c r="AF1684" i="11"/>
  <c r="AE1684" i="11"/>
  <c r="I1684" i="11"/>
  <c r="AK1683" i="11"/>
  <c r="AH1683" i="11"/>
  <c r="AG1683" i="11"/>
  <c r="AF1683" i="11"/>
  <c r="AE1683" i="11"/>
  <c r="I1683" i="11"/>
  <c r="AK1682" i="11"/>
  <c r="AH1682" i="11"/>
  <c r="AG1682" i="11"/>
  <c r="AF1682" i="11"/>
  <c r="AE1682" i="11"/>
  <c r="I1682" i="11"/>
  <c r="AK1681" i="11"/>
  <c r="AH1681" i="11"/>
  <c r="AG1681" i="11"/>
  <c r="AF1681" i="11"/>
  <c r="AE1681" i="11"/>
  <c r="I1681" i="11"/>
  <c r="AK1680" i="11"/>
  <c r="AH1680" i="11"/>
  <c r="AG1680" i="11"/>
  <c r="AF1680" i="11"/>
  <c r="AE1680" i="11"/>
  <c r="I1680" i="11"/>
  <c r="AK1679" i="11"/>
  <c r="AH1679" i="11"/>
  <c r="AG1679" i="11"/>
  <c r="AF1679" i="11"/>
  <c r="AE1679" i="11"/>
  <c r="I1679" i="11"/>
  <c r="AK1678" i="11"/>
  <c r="AH1678" i="11"/>
  <c r="AG1678" i="11"/>
  <c r="AF1678" i="11"/>
  <c r="AE1678" i="11"/>
  <c r="I1678" i="11"/>
  <c r="AK1677" i="11"/>
  <c r="AH1677" i="11"/>
  <c r="AG1677" i="11"/>
  <c r="AF1677" i="11"/>
  <c r="AE1677" i="11"/>
  <c r="I1677" i="11"/>
  <c r="AK1676" i="11"/>
  <c r="AH1676" i="11"/>
  <c r="AG1676" i="11"/>
  <c r="AF1676" i="11"/>
  <c r="AE1676" i="11"/>
  <c r="I1676" i="11"/>
  <c r="AK1675" i="11"/>
  <c r="AH1675" i="11"/>
  <c r="AG1675" i="11"/>
  <c r="AF1675" i="11"/>
  <c r="AE1675" i="11"/>
  <c r="I1675" i="11"/>
  <c r="AK1674" i="11"/>
  <c r="AH1674" i="11"/>
  <c r="AG1674" i="11"/>
  <c r="AF1674" i="11"/>
  <c r="AE1674" i="11"/>
  <c r="I1674" i="11"/>
  <c r="AK1673" i="11"/>
  <c r="AH1673" i="11"/>
  <c r="AG1673" i="11"/>
  <c r="AF1673" i="11"/>
  <c r="AE1673" i="11"/>
  <c r="I1673" i="11"/>
  <c r="AK1672" i="11"/>
  <c r="AH1672" i="11"/>
  <c r="AG1672" i="11"/>
  <c r="AF1672" i="11"/>
  <c r="AE1672" i="11"/>
  <c r="I1672" i="11"/>
  <c r="AK1671" i="11"/>
  <c r="AH1671" i="11"/>
  <c r="AG1671" i="11"/>
  <c r="AF1671" i="11"/>
  <c r="AE1671" i="11"/>
  <c r="I1671" i="11"/>
  <c r="AK1670" i="11"/>
  <c r="AH1670" i="11"/>
  <c r="AG1670" i="11"/>
  <c r="AF1670" i="11"/>
  <c r="AE1670" i="11"/>
  <c r="I1670" i="11"/>
  <c r="AK1669" i="11"/>
  <c r="AH1669" i="11"/>
  <c r="AG1669" i="11"/>
  <c r="AF1669" i="11"/>
  <c r="AE1669" i="11"/>
  <c r="I1669" i="11"/>
  <c r="AK1668" i="11"/>
  <c r="AH1668" i="11"/>
  <c r="AG1668" i="11"/>
  <c r="AF1668" i="11"/>
  <c r="AE1668" i="11"/>
  <c r="I1668" i="11"/>
  <c r="AK1667" i="11"/>
  <c r="AH1667" i="11"/>
  <c r="AG1667" i="11"/>
  <c r="AF1667" i="11"/>
  <c r="AE1667" i="11"/>
  <c r="I1667" i="11"/>
  <c r="AK1666" i="11"/>
  <c r="AH1666" i="11"/>
  <c r="AG1666" i="11"/>
  <c r="AF1666" i="11"/>
  <c r="AE1666" i="11"/>
  <c r="I1666" i="11"/>
  <c r="AK1665" i="11"/>
  <c r="AH1665" i="11"/>
  <c r="AG1665" i="11"/>
  <c r="AF1665" i="11"/>
  <c r="AE1665" i="11"/>
  <c r="I1665" i="11"/>
  <c r="AK1664" i="11"/>
  <c r="AH1664" i="11"/>
  <c r="AG1664" i="11"/>
  <c r="AF1664" i="11"/>
  <c r="AE1664" i="11"/>
  <c r="I1664" i="11"/>
  <c r="AK1663" i="11"/>
  <c r="AH1663" i="11"/>
  <c r="AG1663" i="11"/>
  <c r="AF1663" i="11"/>
  <c r="AE1663" i="11"/>
  <c r="I1663" i="11"/>
  <c r="AK1662" i="11"/>
  <c r="AH1662" i="11"/>
  <c r="AG1662" i="11"/>
  <c r="AF1662" i="11"/>
  <c r="AE1662" i="11"/>
  <c r="I1662" i="11"/>
  <c r="AK1661" i="11"/>
  <c r="AH1661" i="11"/>
  <c r="AG1661" i="11"/>
  <c r="AF1661" i="11"/>
  <c r="AE1661" i="11"/>
  <c r="I1661" i="11"/>
  <c r="AK1660" i="11"/>
  <c r="AH1660" i="11"/>
  <c r="AG1660" i="11"/>
  <c r="AF1660" i="11"/>
  <c r="AE1660" i="11"/>
  <c r="I1660" i="11"/>
  <c r="AK1659" i="11"/>
  <c r="AH1659" i="11"/>
  <c r="AG1659" i="11"/>
  <c r="AF1659" i="11"/>
  <c r="AE1659" i="11"/>
  <c r="I1659" i="11"/>
  <c r="AK1658" i="11"/>
  <c r="AH1658" i="11"/>
  <c r="AG1658" i="11"/>
  <c r="AF1658" i="11"/>
  <c r="AE1658" i="11"/>
  <c r="I1658" i="11"/>
  <c r="AK1657" i="11"/>
  <c r="AH1657" i="11"/>
  <c r="AG1657" i="11"/>
  <c r="AF1657" i="11"/>
  <c r="AE1657" i="11"/>
  <c r="I1657" i="11"/>
  <c r="AK1656" i="11"/>
  <c r="AH1656" i="11"/>
  <c r="AG1656" i="11"/>
  <c r="AF1656" i="11"/>
  <c r="AE1656" i="11"/>
  <c r="I1656" i="11"/>
  <c r="AK1655" i="11"/>
  <c r="AH1655" i="11"/>
  <c r="AG1655" i="11"/>
  <c r="AF1655" i="11"/>
  <c r="AE1655" i="11"/>
  <c r="I1655" i="11"/>
  <c r="AK1654" i="11"/>
  <c r="AH1654" i="11"/>
  <c r="AG1654" i="11"/>
  <c r="AF1654" i="11"/>
  <c r="AE1654" i="11"/>
  <c r="I1654" i="11"/>
  <c r="AK1653" i="11"/>
  <c r="AH1653" i="11"/>
  <c r="AG1653" i="11"/>
  <c r="AF1653" i="11"/>
  <c r="AE1653" i="11"/>
  <c r="I1653" i="11"/>
  <c r="AK1652" i="11"/>
  <c r="AH1652" i="11"/>
  <c r="AG1652" i="11"/>
  <c r="AF1652" i="11"/>
  <c r="AE1652" i="11"/>
  <c r="I1652" i="11"/>
  <c r="AK1651" i="11"/>
  <c r="AH1651" i="11"/>
  <c r="AG1651" i="11"/>
  <c r="AF1651" i="11"/>
  <c r="AE1651" i="11"/>
  <c r="I1651" i="11"/>
  <c r="AK1650" i="11"/>
  <c r="AH1650" i="11"/>
  <c r="AG1650" i="11"/>
  <c r="AF1650" i="11"/>
  <c r="AE1650" i="11"/>
  <c r="I1650" i="11"/>
  <c r="AK1649" i="11"/>
  <c r="AH1649" i="11"/>
  <c r="AG1649" i="11"/>
  <c r="AF1649" i="11"/>
  <c r="AE1649" i="11"/>
  <c r="I1649" i="11"/>
  <c r="AK1648" i="11"/>
  <c r="AH1648" i="11"/>
  <c r="AG1648" i="11"/>
  <c r="AF1648" i="11"/>
  <c r="AE1648" i="11"/>
  <c r="I1648" i="11"/>
  <c r="AK1647" i="11"/>
  <c r="AH1647" i="11"/>
  <c r="AG1647" i="11"/>
  <c r="AF1647" i="11"/>
  <c r="AE1647" i="11"/>
  <c r="I1647" i="11"/>
  <c r="AK1646" i="11"/>
  <c r="AH1646" i="11"/>
  <c r="AG1646" i="11"/>
  <c r="AF1646" i="11"/>
  <c r="AE1646" i="11"/>
  <c r="I1646" i="11"/>
  <c r="AK1645" i="11"/>
  <c r="AH1645" i="11"/>
  <c r="AG1645" i="11"/>
  <c r="AF1645" i="11"/>
  <c r="AE1645" i="11"/>
  <c r="O1645" i="11"/>
  <c r="I1645" i="11"/>
  <c r="AK1644" i="11"/>
  <c r="AH1644" i="11"/>
  <c r="AF1644" i="11"/>
  <c r="AE1644" i="11"/>
  <c r="I1644" i="11"/>
  <c r="AK1643" i="11"/>
  <c r="AH1643" i="11"/>
  <c r="AF1643" i="11"/>
  <c r="AE1643" i="11"/>
  <c r="I1643" i="11"/>
  <c r="AK1642" i="11"/>
  <c r="AH1642" i="11"/>
  <c r="AF1642" i="11"/>
  <c r="AE1642" i="11"/>
  <c r="I1642" i="11"/>
  <c r="AK1641" i="11"/>
  <c r="AH1641" i="11"/>
  <c r="AF1641" i="11"/>
  <c r="AE1641" i="11"/>
  <c r="I1641" i="11"/>
  <c r="AK1640" i="11"/>
  <c r="AH1640" i="11"/>
  <c r="AF1640" i="11"/>
  <c r="AE1640" i="11"/>
  <c r="I1640" i="11"/>
  <c r="AK1639" i="11"/>
  <c r="AH1639" i="11"/>
  <c r="AF1639" i="11"/>
  <c r="AE1639" i="11"/>
  <c r="I1639" i="11"/>
  <c r="AK1638" i="11"/>
  <c r="AH1638" i="11"/>
  <c r="AF1638" i="11"/>
  <c r="AE1638" i="11"/>
  <c r="I1638" i="11"/>
  <c r="AK1637" i="11"/>
  <c r="AH1637" i="11"/>
  <c r="AF1637" i="11"/>
  <c r="AE1637" i="11"/>
  <c r="I1637" i="11"/>
  <c r="AK1636" i="11"/>
  <c r="AH1636" i="11"/>
  <c r="AF1636" i="11"/>
  <c r="AE1636" i="11"/>
  <c r="I1636" i="11"/>
  <c r="AK1635" i="11"/>
  <c r="AH1635" i="11"/>
  <c r="AF1635" i="11"/>
  <c r="AE1635" i="11"/>
  <c r="I1635" i="11"/>
  <c r="AK1634" i="11"/>
  <c r="AH1634" i="11"/>
  <c r="AF1634" i="11"/>
  <c r="AE1634" i="11"/>
  <c r="I1634" i="11"/>
  <c r="AK1633" i="11"/>
  <c r="AH1633" i="11"/>
  <c r="AF1633" i="11"/>
  <c r="AE1633" i="11"/>
  <c r="I1633" i="11"/>
  <c r="AK1632" i="11"/>
  <c r="AH1632" i="11"/>
  <c r="AF1632" i="11"/>
  <c r="AE1632" i="11"/>
  <c r="I1632" i="11"/>
  <c r="AK1631" i="11"/>
  <c r="AH1631" i="11"/>
  <c r="AF1631" i="11"/>
  <c r="AE1631" i="11"/>
  <c r="I1631" i="11"/>
  <c r="AK1630" i="11"/>
  <c r="AH1630" i="11"/>
  <c r="AF1630" i="11"/>
  <c r="AE1630" i="11"/>
  <c r="I1630" i="11"/>
  <c r="AK1629" i="11"/>
  <c r="AH1629" i="11"/>
  <c r="AF1629" i="11"/>
  <c r="AE1629" i="11"/>
  <c r="I1629" i="11"/>
  <c r="AK1628" i="11"/>
  <c r="AH1628" i="11"/>
  <c r="AF1628" i="11"/>
  <c r="AE1628" i="11"/>
  <c r="I1628" i="11"/>
  <c r="AK1627" i="11"/>
  <c r="AH1627" i="11"/>
  <c r="AF1627" i="11"/>
  <c r="AE1627" i="11"/>
  <c r="I1627" i="11"/>
  <c r="AK1626" i="11"/>
  <c r="AH1626" i="11"/>
  <c r="AF1626" i="11"/>
  <c r="AE1626" i="11"/>
  <c r="I1626" i="11"/>
  <c r="AK1625" i="11"/>
  <c r="AH1625" i="11"/>
  <c r="AF1625" i="11"/>
  <c r="AE1625" i="11"/>
  <c r="I1625" i="11"/>
  <c r="AK1624" i="11"/>
  <c r="AH1624" i="11"/>
  <c r="AF1624" i="11"/>
  <c r="AE1624" i="11"/>
  <c r="I1624" i="11"/>
  <c r="AK1623" i="11"/>
  <c r="AH1623" i="11"/>
  <c r="AF1623" i="11"/>
  <c r="AE1623" i="11"/>
  <c r="I1623" i="11"/>
  <c r="AK1622" i="11"/>
  <c r="AH1622" i="11"/>
  <c r="AF1622" i="11"/>
  <c r="AE1622" i="11"/>
  <c r="I1622" i="11"/>
  <c r="AK1621" i="11"/>
  <c r="AH1621" i="11"/>
  <c r="AF1621" i="11"/>
  <c r="AE1621" i="11"/>
  <c r="I1621" i="11"/>
  <c r="AK1620" i="11"/>
  <c r="AH1620" i="11"/>
  <c r="AF1620" i="11"/>
  <c r="AE1620" i="11"/>
  <c r="I1620" i="11"/>
  <c r="AK1619" i="11"/>
  <c r="AH1619" i="11"/>
  <c r="AF1619" i="11"/>
  <c r="AE1619" i="11"/>
  <c r="I1619" i="11"/>
  <c r="AK1618" i="11"/>
  <c r="AH1618" i="11"/>
  <c r="AF1618" i="11"/>
  <c r="AE1618" i="11"/>
  <c r="I1618" i="11"/>
  <c r="AK1617" i="11"/>
  <c r="AH1617" i="11"/>
  <c r="AF1617" i="11"/>
  <c r="AE1617" i="11"/>
  <c r="I1617" i="11"/>
  <c r="AK1616" i="11"/>
  <c r="AH1616" i="11"/>
  <c r="AF1616" i="11"/>
  <c r="AE1616" i="11"/>
  <c r="I1616" i="11"/>
  <c r="AK1615" i="11"/>
  <c r="AH1615" i="11"/>
  <c r="AF1615" i="11"/>
  <c r="AE1615" i="11"/>
  <c r="I1615" i="11"/>
  <c r="AK1614" i="11"/>
  <c r="AH1614" i="11"/>
  <c r="AF1614" i="11"/>
  <c r="AE1614" i="11"/>
  <c r="I1614" i="11"/>
  <c r="AK1613" i="11"/>
  <c r="AH1613" i="11"/>
  <c r="AF1613" i="11"/>
  <c r="AE1613" i="11"/>
  <c r="I1613" i="11"/>
  <c r="AK1612" i="11"/>
  <c r="AH1612" i="11"/>
  <c r="AF1612" i="11"/>
  <c r="AE1612" i="11"/>
  <c r="I1612" i="11"/>
  <c r="AK1611" i="11"/>
  <c r="AH1611" i="11"/>
  <c r="AF1611" i="11"/>
  <c r="AE1611" i="11"/>
  <c r="I1611" i="11"/>
  <c r="AK1610" i="11"/>
  <c r="AH1610" i="11"/>
  <c r="AF1610" i="11"/>
  <c r="AE1610" i="11"/>
  <c r="I1610" i="11"/>
  <c r="AK1609" i="11"/>
  <c r="AH1609" i="11"/>
  <c r="AF1609" i="11"/>
  <c r="AE1609" i="11"/>
  <c r="I1609" i="11"/>
  <c r="AK1608" i="11"/>
  <c r="AH1608" i="11"/>
  <c r="AF1608" i="11"/>
  <c r="AE1608" i="11"/>
  <c r="I1608" i="11"/>
  <c r="AK1607" i="11"/>
  <c r="AH1607" i="11"/>
  <c r="AF1607" i="11"/>
  <c r="AE1607" i="11"/>
  <c r="I1607" i="11"/>
  <c r="AK1606" i="11"/>
  <c r="AH1606" i="11"/>
  <c r="AF1606" i="11"/>
  <c r="AE1606" i="11"/>
  <c r="I1606" i="11"/>
  <c r="AK1605" i="11"/>
  <c r="AH1605" i="11"/>
  <c r="AF1605" i="11"/>
  <c r="AE1605" i="11"/>
  <c r="I1605" i="11"/>
  <c r="AK1604" i="11"/>
  <c r="AH1604" i="11"/>
  <c r="AF1604" i="11"/>
  <c r="AE1604" i="11"/>
  <c r="I1604" i="11"/>
  <c r="AK1603" i="11"/>
  <c r="AH1603" i="11"/>
  <c r="AF1603" i="11"/>
  <c r="AE1603" i="11"/>
  <c r="I1603" i="11"/>
  <c r="AK1602" i="11"/>
  <c r="AH1602" i="11"/>
  <c r="AF1602" i="11"/>
  <c r="AE1602" i="11"/>
  <c r="I1602" i="11"/>
  <c r="AK1601" i="11"/>
  <c r="AH1601" i="11"/>
  <c r="AF1601" i="11"/>
  <c r="AE1601" i="11"/>
  <c r="I1601" i="11"/>
  <c r="AK1600" i="11"/>
  <c r="AH1600" i="11"/>
  <c r="AF1600" i="11"/>
  <c r="AE1600" i="11"/>
  <c r="I1600" i="11"/>
  <c r="AK1599" i="11"/>
  <c r="AH1599" i="11"/>
  <c r="AF1599" i="11"/>
  <c r="AE1599" i="11"/>
  <c r="I1599" i="11"/>
  <c r="AK1598" i="11"/>
  <c r="AH1598" i="11"/>
  <c r="AF1598" i="11"/>
  <c r="AE1598" i="11"/>
  <c r="I1598" i="11"/>
  <c r="AK1597" i="11"/>
  <c r="AH1597" i="11"/>
  <c r="AF1597" i="11"/>
  <c r="AE1597" i="11"/>
  <c r="I1597" i="11"/>
  <c r="AK1596" i="11"/>
  <c r="AH1596" i="11"/>
  <c r="AF1596" i="11"/>
  <c r="AE1596" i="11"/>
  <c r="I1596" i="11"/>
  <c r="AK1595" i="11"/>
  <c r="AH1595" i="11"/>
  <c r="AF1595" i="11"/>
  <c r="AE1595" i="11"/>
  <c r="I1595" i="11"/>
  <c r="AK1594" i="11"/>
  <c r="AH1594" i="11"/>
  <c r="AF1594" i="11"/>
  <c r="AE1594" i="11"/>
  <c r="I1594" i="11"/>
  <c r="AK1593" i="11"/>
  <c r="AH1593" i="11"/>
  <c r="AF1593" i="11"/>
  <c r="AE1593" i="11"/>
  <c r="I1593" i="11"/>
  <c r="AK1592" i="11"/>
  <c r="AH1592" i="11"/>
  <c r="AF1592" i="11"/>
  <c r="AE1592" i="11"/>
  <c r="I1592" i="11"/>
  <c r="AK1591" i="11"/>
  <c r="AH1591" i="11"/>
  <c r="AF1591" i="11"/>
  <c r="AE1591" i="11"/>
  <c r="I1591" i="11"/>
  <c r="AK1590" i="11"/>
  <c r="AH1590" i="11"/>
  <c r="AF1590" i="11"/>
  <c r="AE1590" i="11"/>
  <c r="I1590" i="11"/>
  <c r="AK1589" i="11"/>
  <c r="AH1589" i="11"/>
  <c r="AF1589" i="11"/>
  <c r="AE1589" i="11"/>
  <c r="I1589" i="11"/>
  <c r="AK1588" i="11"/>
  <c r="AH1588" i="11"/>
  <c r="AF1588" i="11"/>
  <c r="AE1588" i="11"/>
  <c r="I1588" i="11"/>
  <c r="AK1587" i="11"/>
  <c r="AH1587" i="11"/>
  <c r="AF1587" i="11"/>
  <c r="AE1587" i="11"/>
  <c r="I1587" i="11"/>
  <c r="AK1586" i="11"/>
  <c r="AH1586" i="11"/>
  <c r="AF1586" i="11"/>
  <c r="AE1586" i="11"/>
  <c r="I1586" i="11"/>
  <c r="AK1585" i="11"/>
  <c r="AH1585" i="11"/>
  <c r="AF1585" i="11"/>
  <c r="AE1585" i="11"/>
  <c r="I1585" i="11"/>
  <c r="AK1584" i="11"/>
  <c r="AH1584" i="11"/>
  <c r="AF1584" i="11"/>
  <c r="AE1584" i="11"/>
  <c r="I1584" i="11"/>
  <c r="AK1583" i="11"/>
  <c r="AH1583" i="11"/>
  <c r="AF1583" i="11"/>
  <c r="AE1583" i="11"/>
  <c r="I1583" i="11"/>
  <c r="AK1582" i="11"/>
  <c r="AH1582" i="11"/>
  <c r="AF1582" i="11"/>
  <c r="AE1582" i="11"/>
  <c r="I1582" i="11"/>
  <c r="AK1581" i="11"/>
  <c r="AH1581" i="11"/>
  <c r="AF1581" i="11"/>
  <c r="AE1581" i="11"/>
  <c r="I1581" i="11"/>
  <c r="AK1580" i="11"/>
  <c r="AH1580" i="11"/>
  <c r="AF1580" i="11"/>
  <c r="AE1580" i="11"/>
  <c r="I1580" i="11"/>
  <c r="AK1579" i="11"/>
  <c r="AH1579" i="11"/>
  <c r="AF1579" i="11"/>
  <c r="AE1579" i="11"/>
  <c r="I1579" i="11"/>
  <c r="AK1578" i="11"/>
  <c r="AH1578" i="11"/>
  <c r="AF1578" i="11"/>
  <c r="AE1578" i="11"/>
  <c r="I1578" i="11"/>
  <c r="AK1577" i="11"/>
  <c r="AH1577" i="11"/>
  <c r="AF1577" i="11"/>
  <c r="AE1577" i="11"/>
  <c r="I1577" i="11"/>
  <c r="AK1576" i="11"/>
  <c r="AH1576" i="11"/>
  <c r="AF1576" i="11"/>
  <c r="AE1576" i="11"/>
  <c r="I1576" i="11"/>
  <c r="AK1575" i="11"/>
  <c r="AH1575" i="11"/>
  <c r="AF1575" i="11"/>
  <c r="AE1575" i="11"/>
  <c r="I1575" i="11"/>
  <c r="AK1574" i="11"/>
  <c r="AH1574" i="11"/>
  <c r="AF1574" i="11"/>
  <c r="AE1574" i="11"/>
  <c r="I1574" i="11"/>
  <c r="AK1573" i="11"/>
  <c r="AH1573" i="11"/>
  <c r="AF1573" i="11"/>
  <c r="AE1573" i="11"/>
  <c r="I1573" i="11"/>
  <c r="AK1572" i="11"/>
  <c r="AH1572" i="11"/>
  <c r="AF1572" i="11"/>
  <c r="AE1572" i="11"/>
  <c r="I1572" i="11"/>
  <c r="AK1571" i="11"/>
  <c r="AH1571" i="11"/>
  <c r="AF1571" i="11"/>
  <c r="AE1571" i="11"/>
  <c r="I1571" i="11"/>
  <c r="AK1570" i="11"/>
  <c r="AH1570" i="11"/>
  <c r="AF1570" i="11"/>
  <c r="AE1570" i="11"/>
  <c r="I1570" i="11"/>
  <c r="AK1569" i="11"/>
  <c r="AH1569" i="11"/>
  <c r="AF1569" i="11"/>
  <c r="AE1569" i="11"/>
  <c r="I1569" i="11"/>
  <c r="AK1568" i="11"/>
  <c r="AH1568" i="11"/>
  <c r="AF1568" i="11"/>
  <c r="AE1568" i="11"/>
  <c r="I1568" i="11"/>
  <c r="AK1567" i="11"/>
  <c r="AH1567" i="11"/>
  <c r="AF1567" i="11"/>
  <c r="AE1567" i="11"/>
  <c r="I1567" i="11"/>
  <c r="AK1566" i="11"/>
  <c r="AH1566" i="11"/>
  <c r="AF1566" i="11"/>
  <c r="AE1566" i="11"/>
  <c r="I1566" i="11"/>
  <c r="AK1565" i="11"/>
  <c r="AH1565" i="11"/>
  <c r="AF1565" i="11"/>
  <c r="AE1565" i="11"/>
  <c r="I1565" i="11"/>
  <c r="AK1564" i="11"/>
  <c r="AH1564" i="11"/>
  <c r="AF1564" i="11"/>
  <c r="AE1564" i="11"/>
  <c r="I1564" i="11"/>
  <c r="AK1563" i="11"/>
  <c r="AH1563" i="11"/>
  <c r="AF1563" i="11"/>
  <c r="AE1563" i="11"/>
  <c r="I1563" i="11"/>
  <c r="AK1562" i="11"/>
  <c r="AH1562" i="11"/>
  <c r="AF1562" i="11"/>
  <c r="AE1562" i="11"/>
  <c r="I1562" i="11"/>
  <c r="AK1561" i="11"/>
  <c r="AH1561" i="11"/>
  <c r="AF1561" i="11"/>
  <c r="AE1561" i="11"/>
  <c r="I1561" i="11"/>
  <c r="AK1560" i="11"/>
  <c r="AH1560" i="11"/>
  <c r="AF1560" i="11"/>
  <c r="AE1560" i="11"/>
  <c r="I1560" i="11"/>
  <c r="AK1559" i="11"/>
  <c r="AH1559" i="11"/>
  <c r="AF1559" i="11"/>
  <c r="AE1559" i="11"/>
  <c r="I1559" i="11"/>
  <c r="AK1558" i="11"/>
  <c r="AH1558" i="11"/>
  <c r="AF1558" i="11"/>
  <c r="AE1558" i="11"/>
  <c r="I1558" i="11"/>
  <c r="AK1557" i="11"/>
  <c r="AH1557" i="11"/>
  <c r="AF1557" i="11"/>
  <c r="AE1557" i="11"/>
  <c r="I1557" i="11"/>
  <c r="AK1556" i="11"/>
  <c r="AH1556" i="11"/>
  <c r="AF1556" i="11"/>
  <c r="AE1556" i="11"/>
  <c r="I1556" i="11"/>
  <c r="AK1555" i="11"/>
  <c r="AH1555" i="11"/>
  <c r="AF1555" i="11"/>
  <c r="AE1555" i="11"/>
  <c r="I1555" i="11"/>
  <c r="AK1554" i="11"/>
  <c r="AH1554" i="11"/>
  <c r="AF1554" i="11"/>
  <c r="AE1554" i="11"/>
  <c r="I1554" i="11"/>
  <c r="AK1553" i="11"/>
  <c r="AH1553" i="11"/>
  <c r="AF1553" i="11"/>
  <c r="AE1553" i="11"/>
  <c r="I1553" i="11"/>
  <c r="AK1552" i="11"/>
  <c r="AH1552" i="11"/>
  <c r="AF1552" i="11"/>
  <c r="AE1552" i="11"/>
  <c r="I1552" i="11"/>
  <c r="AK1551" i="11"/>
  <c r="AH1551" i="11"/>
  <c r="AF1551" i="11"/>
  <c r="AE1551" i="11"/>
  <c r="I1551" i="11"/>
  <c r="AK1550" i="11"/>
  <c r="AH1550" i="11"/>
  <c r="AF1550" i="11"/>
  <c r="AE1550" i="11"/>
  <c r="I1550" i="11"/>
  <c r="AK1549" i="11"/>
  <c r="AH1549" i="11"/>
  <c r="AF1549" i="11"/>
  <c r="AE1549" i="11"/>
  <c r="I1549" i="11"/>
  <c r="AK1548" i="11"/>
  <c r="AH1548" i="11"/>
  <c r="AF1548" i="11"/>
  <c r="AE1548" i="11"/>
  <c r="I1548" i="11"/>
  <c r="AK1547" i="11"/>
  <c r="AH1547" i="11"/>
  <c r="AF1547" i="11"/>
  <c r="AE1547" i="11"/>
  <c r="I1547" i="11"/>
  <c r="AK1546" i="11"/>
  <c r="AH1546" i="11"/>
  <c r="AF1546" i="11"/>
  <c r="AE1546" i="11"/>
  <c r="I1546" i="11"/>
  <c r="AK1545" i="11"/>
  <c r="AH1545" i="11"/>
  <c r="AF1545" i="11"/>
  <c r="AE1545" i="11"/>
  <c r="I1545" i="11"/>
  <c r="AK1544" i="11"/>
  <c r="AH1544" i="11"/>
  <c r="AF1544" i="11"/>
  <c r="AE1544" i="11"/>
  <c r="I1544" i="11"/>
  <c r="AK1543" i="11"/>
  <c r="AH1543" i="11"/>
  <c r="AF1543" i="11"/>
  <c r="AE1543" i="11"/>
  <c r="I1543" i="11"/>
  <c r="AK1542" i="11"/>
  <c r="AH1542" i="11"/>
  <c r="AF1542" i="11"/>
  <c r="AE1542" i="11"/>
  <c r="I1542" i="11"/>
  <c r="AK1541" i="11"/>
  <c r="AH1541" i="11"/>
  <c r="AF1541" i="11"/>
  <c r="AE1541" i="11"/>
  <c r="I1541" i="11"/>
  <c r="AK1540" i="11"/>
  <c r="AH1540" i="11"/>
  <c r="AF1540" i="11"/>
  <c r="AE1540" i="11"/>
  <c r="I1540" i="11"/>
  <c r="AK1539" i="11"/>
  <c r="AH1539" i="11"/>
  <c r="AF1539" i="11"/>
  <c r="AE1539" i="11"/>
  <c r="I1539" i="11"/>
  <c r="AK1538" i="11"/>
  <c r="AH1538" i="11"/>
  <c r="AF1538" i="11"/>
  <c r="AE1538" i="11"/>
  <c r="I1538" i="11"/>
  <c r="AK1537" i="11"/>
  <c r="AH1537" i="11"/>
  <c r="AF1537" i="11"/>
  <c r="AE1537" i="11"/>
  <c r="I1537" i="11"/>
  <c r="AK1536" i="11"/>
  <c r="AH1536" i="11"/>
  <c r="AF1536" i="11"/>
  <c r="AE1536" i="11"/>
  <c r="I1536" i="11"/>
  <c r="AK1535" i="11"/>
  <c r="AH1535" i="11"/>
  <c r="AF1535" i="11"/>
  <c r="AE1535" i="11"/>
  <c r="I1535" i="11"/>
  <c r="AK1534" i="11"/>
  <c r="AH1534" i="11"/>
  <c r="AF1534" i="11"/>
  <c r="AE1534" i="11"/>
  <c r="I1534" i="11"/>
  <c r="AK1533" i="11"/>
  <c r="AH1533" i="11"/>
  <c r="AF1533" i="11"/>
  <c r="AE1533" i="11"/>
  <c r="I1533" i="11"/>
  <c r="AK1532" i="11"/>
  <c r="AH1532" i="11"/>
  <c r="AF1532" i="11"/>
  <c r="AE1532" i="11"/>
  <c r="I1532" i="11"/>
  <c r="AK1531" i="11"/>
  <c r="AH1531" i="11"/>
  <c r="AF1531" i="11"/>
  <c r="AE1531" i="11"/>
  <c r="I1531" i="11"/>
  <c r="AK1530" i="11"/>
  <c r="AH1530" i="11"/>
  <c r="AF1530" i="11"/>
  <c r="AE1530" i="11"/>
  <c r="I1530" i="11"/>
  <c r="AK1529" i="11"/>
  <c r="AH1529" i="11"/>
  <c r="AF1529" i="11"/>
  <c r="AE1529" i="11"/>
  <c r="I1529" i="11"/>
  <c r="AK1528" i="11"/>
  <c r="AH1528" i="11"/>
  <c r="AF1528" i="11"/>
  <c r="AE1528" i="11"/>
  <c r="I1528" i="11"/>
  <c r="AK1527" i="11"/>
  <c r="AH1527" i="11"/>
  <c r="AF1527" i="11"/>
  <c r="AE1527" i="11"/>
  <c r="I1527" i="11"/>
  <c r="AK1526" i="11"/>
  <c r="AH1526" i="11"/>
  <c r="AF1526" i="11"/>
  <c r="AE1526" i="11"/>
  <c r="I1526" i="11"/>
  <c r="AK1525" i="11"/>
  <c r="AH1525" i="11"/>
  <c r="AF1525" i="11"/>
  <c r="AE1525" i="11"/>
  <c r="I1525" i="11"/>
  <c r="AK1524" i="11"/>
  <c r="AH1524" i="11"/>
  <c r="AF1524" i="11"/>
  <c r="AE1524" i="11"/>
  <c r="I1524" i="11"/>
  <c r="AK1523" i="11"/>
  <c r="AH1523" i="11"/>
  <c r="AF1523" i="11"/>
  <c r="AE1523" i="11"/>
  <c r="I1523" i="11"/>
  <c r="AK1522" i="11"/>
  <c r="AH1522" i="11"/>
  <c r="AF1522" i="11"/>
  <c r="AE1522" i="11"/>
  <c r="I1522" i="11"/>
  <c r="AK1521" i="11"/>
  <c r="AH1521" i="11"/>
  <c r="AF1521" i="11"/>
  <c r="AE1521" i="11"/>
  <c r="I1521" i="11"/>
  <c r="AK1520" i="11"/>
  <c r="AH1520" i="11"/>
  <c r="AF1520" i="11"/>
  <c r="AE1520" i="11"/>
  <c r="I1520" i="11"/>
  <c r="AK1519" i="11"/>
  <c r="AH1519" i="11"/>
  <c r="AF1519" i="11"/>
  <c r="AE1519" i="11"/>
  <c r="I1519" i="11"/>
  <c r="AK1518" i="11"/>
  <c r="AH1518" i="11"/>
  <c r="AF1518" i="11"/>
  <c r="AE1518" i="11"/>
  <c r="I1518" i="11"/>
  <c r="AK1517" i="11"/>
  <c r="AH1517" i="11"/>
  <c r="AF1517" i="11"/>
  <c r="AE1517" i="11"/>
  <c r="I1517" i="11"/>
  <c r="AK1516" i="11"/>
  <c r="AH1516" i="11"/>
  <c r="AF1516" i="11"/>
  <c r="AE1516" i="11"/>
  <c r="I1516" i="11"/>
  <c r="AK1515" i="11"/>
  <c r="AH1515" i="11"/>
  <c r="AF1515" i="11"/>
  <c r="AE1515" i="11"/>
  <c r="I1515" i="11"/>
  <c r="AK1514" i="11"/>
  <c r="AH1514" i="11"/>
  <c r="AF1514" i="11"/>
  <c r="AE1514" i="11"/>
  <c r="I1514" i="11"/>
  <c r="AK1513" i="11"/>
  <c r="AH1513" i="11"/>
  <c r="AF1513" i="11"/>
  <c r="AE1513" i="11"/>
  <c r="I1513" i="11"/>
  <c r="AK1512" i="11"/>
  <c r="AH1512" i="11"/>
  <c r="AF1512" i="11"/>
  <c r="AE1512" i="11"/>
  <c r="I1512" i="11"/>
  <c r="AK1511" i="11"/>
  <c r="AH1511" i="11"/>
  <c r="AF1511" i="11"/>
  <c r="AE1511" i="11"/>
  <c r="I1511" i="11"/>
  <c r="AK1510" i="11"/>
  <c r="AH1510" i="11"/>
  <c r="AF1510" i="11"/>
  <c r="AE1510" i="11"/>
  <c r="I1510" i="11"/>
  <c r="AK1509" i="11"/>
  <c r="AH1509" i="11"/>
  <c r="AF1509" i="11"/>
  <c r="AE1509" i="11"/>
  <c r="I1509" i="11"/>
  <c r="AK1508" i="11"/>
  <c r="AH1508" i="11"/>
  <c r="AF1508" i="11"/>
  <c r="AE1508" i="11"/>
  <c r="I1508" i="11"/>
  <c r="AK1507" i="11"/>
  <c r="AH1507" i="11"/>
  <c r="AF1507" i="11"/>
  <c r="AE1507" i="11"/>
  <c r="I1507" i="11"/>
  <c r="AK1506" i="11"/>
  <c r="AH1506" i="11"/>
  <c r="AF1506" i="11"/>
  <c r="AE1506" i="11"/>
  <c r="I1506" i="11"/>
  <c r="AK1505" i="11"/>
  <c r="AH1505" i="11"/>
  <c r="AF1505" i="11"/>
  <c r="AE1505" i="11"/>
  <c r="I1505" i="11"/>
  <c r="AK1504" i="11"/>
  <c r="AH1504" i="11"/>
  <c r="AF1504" i="11"/>
  <c r="AE1504" i="11"/>
  <c r="I1504" i="11"/>
  <c r="AK1503" i="11"/>
  <c r="AH1503" i="11"/>
  <c r="AF1503" i="11"/>
  <c r="AE1503" i="11"/>
  <c r="I1503" i="11"/>
  <c r="AK1502" i="11"/>
  <c r="AH1502" i="11"/>
  <c r="AF1502" i="11"/>
  <c r="AE1502" i="11"/>
  <c r="I1502" i="11"/>
  <c r="AK1501" i="11"/>
  <c r="AH1501" i="11"/>
  <c r="AF1501" i="11"/>
  <c r="AE1501" i="11"/>
  <c r="I1501" i="11"/>
  <c r="AK1500" i="11"/>
  <c r="AH1500" i="11"/>
  <c r="AF1500" i="11"/>
  <c r="AE1500" i="11"/>
  <c r="I1500" i="11"/>
  <c r="AK1499" i="11"/>
  <c r="AH1499" i="11"/>
  <c r="AF1499" i="11"/>
  <c r="AE1499" i="11"/>
  <c r="I1499" i="11"/>
  <c r="AK1498" i="11"/>
  <c r="AH1498" i="11"/>
  <c r="AF1498" i="11"/>
  <c r="AE1498" i="11"/>
  <c r="I1498" i="11"/>
  <c r="AK1497" i="11"/>
  <c r="AH1497" i="11"/>
  <c r="AF1497" i="11"/>
  <c r="AE1497" i="11"/>
  <c r="I1497" i="11"/>
  <c r="AK1496" i="11"/>
  <c r="AH1496" i="11"/>
  <c r="AF1496" i="11"/>
  <c r="AE1496" i="11"/>
  <c r="I1496" i="11"/>
  <c r="AK1495" i="11"/>
  <c r="AH1495" i="11"/>
  <c r="AF1495" i="11"/>
  <c r="AE1495" i="11"/>
  <c r="I1495" i="11"/>
  <c r="AK1494" i="11"/>
  <c r="AH1494" i="11"/>
  <c r="AF1494" i="11"/>
  <c r="AE1494" i="11"/>
  <c r="I1494" i="11"/>
  <c r="AK1493" i="11"/>
  <c r="AH1493" i="11"/>
  <c r="AF1493" i="11"/>
  <c r="AE1493" i="11"/>
  <c r="I1493" i="11"/>
  <c r="AK1492" i="11"/>
  <c r="AH1492" i="11"/>
  <c r="AF1492" i="11"/>
  <c r="AE1492" i="11"/>
  <c r="I1492" i="11"/>
  <c r="AK1491" i="11"/>
  <c r="AH1491" i="11"/>
  <c r="AF1491" i="11"/>
  <c r="AE1491" i="11"/>
  <c r="I1491" i="11"/>
  <c r="AK1490" i="11"/>
  <c r="AH1490" i="11"/>
  <c r="AF1490" i="11"/>
  <c r="AE1490" i="11"/>
  <c r="I1490" i="11"/>
  <c r="AK1489" i="11"/>
  <c r="AH1489" i="11"/>
  <c r="AF1489" i="11"/>
  <c r="AE1489" i="11"/>
  <c r="I1489" i="11"/>
  <c r="AK1488" i="11"/>
  <c r="AH1488" i="11"/>
  <c r="AF1488" i="11"/>
  <c r="AE1488" i="11"/>
  <c r="I1488" i="11"/>
  <c r="AK1487" i="11"/>
  <c r="AH1487" i="11"/>
  <c r="AF1487" i="11"/>
  <c r="AE1487" i="11"/>
  <c r="I1487" i="11"/>
  <c r="AK1486" i="11"/>
  <c r="AH1486" i="11"/>
  <c r="AF1486" i="11"/>
  <c r="AE1486" i="11"/>
  <c r="I1486" i="11"/>
  <c r="AK1485" i="11"/>
  <c r="AH1485" i="11"/>
  <c r="AF1485" i="11"/>
  <c r="AE1485" i="11"/>
  <c r="I1485" i="11"/>
  <c r="AK1484" i="11"/>
  <c r="AH1484" i="11"/>
  <c r="AF1484" i="11"/>
  <c r="AE1484" i="11"/>
  <c r="I1484" i="11"/>
  <c r="AK1483" i="11"/>
  <c r="AH1483" i="11"/>
  <c r="AF1483" i="11"/>
  <c r="AE1483" i="11"/>
  <c r="I1483" i="11"/>
  <c r="AK1482" i="11"/>
  <c r="AH1482" i="11"/>
  <c r="AF1482" i="11"/>
  <c r="AE1482" i="11"/>
  <c r="I1482" i="11"/>
  <c r="AK1481" i="11"/>
  <c r="AH1481" i="11"/>
  <c r="AF1481" i="11"/>
  <c r="AE1481" i="11"/>
  <c r="I1481" i="11"/>
  <c r="AK1480" i="11"/>
  <c r="AH1480" i="11"/>
  <c r="AF1480" i="11"/>
  <c r="AE1480" i="11"/>
  <c r="I1480" i="11"/>
  <c r="AK1479" i="11"/>
  <c r="AH1479" i="11"/>
  <c r="AF1479" i="11"/>
  <c r="AE1479" i="11"/>
  <c r="I1479" i="11"/>
  <c r="AK1478" i="11"/>
  <c r="AH1478" i="11"/>
  <c r="AF1478" i="11"/>
  <c r="AE1478" i="11"/>
  <c r="I1478" i="11"/>
  <c r="AK1477" i="11"/>
  <c r="AH1477" i="11"/>
  <c r="AF1477" i="11"/>
  <c r="AE1477" i="11"/>
  <c r="I1477" i="11"/>
  <c r="AK1476" i="11"/>
  <c r="AH1476" i="11"/>
  <c r="AF1476" i="11"/>
  <c r="AE1476" i="11"/>
  <c r="I1476" i="11"/>
  <c r="AK1475" i="11"/>
  <c r="AH1475" i="11"/>
  <c r="AF1475" i="11"/>
  <c r="AE1475" i="11"/>
  <c r="I1475" i="11"/>
  <c r="AK1474" i="11"/>
  <c r="AH1474" i="11"/>
  <c r="AF1474" i="11"/>
  <c r="AE1474" i="11"/>
  <c r="I1474" i="11"/>
  <c r="AK1473" i="11"/>
  <c r="AH1473" i="11"/>
  <c r="AF1473" i="11"/>
  <c r="AE1473" i="11"/>
  <c r="I1473" i="11"/>
  <c r="AK1472" i="11"/>
  <c r="AH1472" i="11"/>
  <c r="AF1472" i="11"/>
  <c r="AE1472" i="11"/>
  <c r="I1472" i="11"/>
  <c r="AK1471" i="11"/>
  <c r="AH1471" i="11"/>
  <c r="AF1471" i="11"/>
  <c r="AE1471" i="11"/>
  <c r="I1471" i="11"/>
  <c r="AK1470" i="11"/>
  <c r="AH1470" i="11"/>
  <c r="AF1470" i="11"/>
  <c r="AE1470" i="11"/>
  <c r="I1470" i="11"/>
  <c r="AK1469" i="11"/>
  <c r="AH1469" i="11"/>
  <c r="AF1469" i="11"/>
  <c r="AE1469" i="11"/>
  <c r="I1469" i="11"/>
  <c r="AK1468" i="11"/>
  <c r="AH1468" i="11"/>
  <c r="AF1468" i="11"/>
  <c r="AE1468" i="11"/>
  <c r="I1468" i="11"/>
  <c r="AK1467" i="11"/>
  <c r="AH1467" i="11"/>
  <c r="AF1467" i="11"/>
  <c r="AE1467" i="11"/>
  <c r="I1467" i="11"/>
  <c r="AK1466" i="11"/>
  <c r="AH1466" i="11"/>
  <c r="AF1466" i="11"/>
  <c r="AE1466" i="11"/>
  <c r="I1466" i="11"/>
  <c r="AK1465" i="11"/>
  <c r="AH1465" i="11"/>
  <c r="AF1465" i="11"/>
  <c r="AE1465" i="11"/>
  <c r="I1465" i="11"/>
  <c r="AK1464" i="11"/>
  <c r="AH1464" i="11"/>
  <c r="AF1464" i="11"/>
  <c r="AE1464" i="11"/>
  <c r="I1464" i="11"/>
  <c r="AK1463" i="11"/>
  <c r="AH1463" i="11"/>
  <c r="AF1463" i="11"/>
  <c r="AE1463" i="11"/>
  <c r="I1463" i="11"/>
  <c r="AK1462" i="11"/>
  <c r="AH1462" i="11"/>
  <c r="AF1462" i="11"/>
  <c r="AE1462" i="11"/>
  <c r="I1462" i="11"/>
  <c r="AK1461" i="11"/>
  <c r="AH1461" i="11"/>
  <c r="AF1461" i="11"/>
  <c r="AE1461" i="11"/>
  <c r="I1461" i="11"/>
  <c r="AK1460" i="11"/>
  <c r="AH1460" i="11"/>
  <c r="AF1460" i="11"/>
  <c r="AE1460" i="11"/>
  <c r="I1460" i="11"/>
  <c r="AK1459" i="11"/>
  <c r="AH1459" i="11"/>
  <c r="AF1459" i="11"/>
  <c r="AE1459" i="11"/>
  <c r="I1459" i="11"/>
  <c r="AK1458" i="11"/>
  <c r="AH1458" i="11"/>
  <c r="AF1458" i="11"/>
  <c r="AE1458" i="11"/>
  <c r="I1458" i="11"/>
  <c r="AK1457" i="11"/>
  <c r="AH1457" i="11"/>
  <c r="AF1457" i="11"/>
  <c r="AE1457" i="11"/>
  <c r="I1457" i="11"/>
  <c r="AK1456" i="11"/>
  <c r="AH1456" i="11"/>
  <c r="AF1456" i="11"/>
  <c r="AE1456" i="11"/>
  <c r="I1456" i="11"/>
  <c r="AK1455" i="11"/>
  <c r="AH1455" i="11"/>
  <c r="AF1455" i="11"/>
  <c r="AE1455" i="11"/>
  <c r="I1455" i="11"/>
  <c r="AK1454" i="11"/>
  <c r="AH1454" i="11"/>
  <c r="AF1454" i="11"/>
  <c r="AE1454" i="11"/>
  <c r="I1454" i="11"/>
  <c r="AK1453" i="11"/>
  <c r="AH1453" i="11"/>
  <c r="AF1453" i="11"/>
  <c r="AE1453" i="11"/>
  <c r="I1453" i="11"/>
  <c r="AK1452" i="11"/>
  <c r="AH1452" i="11"/>
  <c r="AF1452" i="11"/>
  <c r="AE1452" i="11"/>
  <c r="I1452" i="11"/>
  <c r="AK1451" i="11"/>
  <c r="AH1451" i="11"/>
  <c r="AF1451" i="11"/>
  <c r="AE1451" i="11"/>
  <c r="I1451" i="11"/>
  <c r="AK1450" i="11"/>
  <c r="AH1450" i="11"/>
  <c r="AF1450" i="11"/>
  <c r="AE1450" i="11"/>
  <c r="I1450" i="11"/>
  <c r="AK1449" i="11"/>
  <c r="AH1449" i="11"/>
  <c r="AF1449" i="11"/>
  <c r="AE1449" i="11"/>
  <c r="I1449" i="11"/>
  <c r="AK1448" i="11"/>
  <c r="AH1448" i="11"/>
  <c r="AF1448" i="11"/>
  <c r="AE1448" i="11"/>
  <c r="I1448" i="11"/>
  <c r="AK1447" i="11"/>
  <c r="AH1447" i="11"/>
  <c r="AF1447" i="11"/>
  <c r="AE1447" i="11"/>
  <c r="I1447" i="11"/>
  <c r="AK1446" i="11"/>
  <c r="AH1446" i="11"/>
  <c r="AF1446" i="11"/>
  <c r="AE1446" i="11"/>
  <c r="I1446" i="11"/>
  <c r="AK1445" i="11"/>
  <c r="AH1445" i="11"/>
  <c r="AF1445" i="11"/>
  <c r="AE1445" i="11"/>
  <c r="I1445" i="11"/>
  <c r="AK1444" i="11"/>
  <c r="AH1444" i="11"/>
  <c r="AF1444" i="11"/>
  <c r="AE1444" i="11"/>
  <c r="I1444" i="11"/>
  <c r="AK1443" i="11"/>
  <c r="AH1443" i="11"/>
  <c r="AF1443" i="11"/>
  <c r="AE1443" i="11"/>
  <c r="I1443" i="11"/>
  <c r="AK1442" i="11"/>
  <c r="AH1442" i="11"/>
  <c r="AF1442" i="11"/>
  <c r="AE1442" i="11"/>
  <c r="I1442" i="11"/>
  <c r="AK1441" i="11"/>
  <c r="AH1441" i="11"/>
  <c r="AF1441" i="11"/>
  <c r="AE1441" i="11"/>
  <c r="I1441" i="11"/>
  <c r="AK1440" i="11"/>
  <c r="AH1440" i="11"/>
  <c r="AF1440" i="11"/>
  <c r="AE1440" i="11"/>
  <c r="I1440" i="11"/>
  <c r="AK1439" i="11"/>
  <c r="AH1439" i="11"/>
  <c r="AF1439" i="11"/>
  <c r="AE1439" i="11"/>
  <c r="I1439" i="11"/>
  <c r="AK1438" i="11"/>
  <c r="AH1438" i="11"/>
  <c r="AF1438" i="11"/>
  <c r="AE1438" i="11"/>
  <c r="I1438" i="11"/>
  <c r="AK1437" i="11"/>
  <c r="AH1437" i="11"/>
  <c r="AF1437" i="11"/>
  <c r="AE1437" i="11"/>
  <c r="I1437" i="11"/>
  <c r="AK1436" i="11"/>
  <c r="AH1436" i="11"/>
  <c r="AF1436" i="11"/>
  <c r="AE1436" i="11"/>
  <c r="I1436" i="11"/>
  <c r="AK1435" i="11"/>
  <c r="AH1435" i="11"/>
  <c r="AF1435" i="11"/>
  <c r="AE1435" i="11"/>
  <c r="I1435" i="11"/>
  <c r="AK1434" i="11"/>
  <c r="AH1434" i="11"/>
  <c r="AF1434" i="11"/>
  <c r="AE1434" i="11"/>
  <c r="I1434" i="11"/>
  <c r="AK1433" i="11"/>
  <c r="AH1433" i="11"/>
  <c r="AF1433" i="11"/>
  <c r="AE1433" i="11"/>
  <c r="I1433" i="11"/>
  <c r="AK1432" i="11"/>
  <c r="AH1432" i="11"/>
  <c r="AF1432" i="11"/>
  <c r="AE1432" i="11"/>
  <c r="I1432" i="11"/>
  <c r="AK1431" i="11"/>
  <c r="AH1431" i="11"/>
  <c r="AF1431" i="11"/>
  <c r="AE1431" i="11"/>
  <c r="I1431" i="11"/>
  <c r="AK1430" i="11"/>
  <c r="AH1430" i="11"/>
  <c r="AF1430" i="11"/>
  <c r="AE1430" i="11"/>
  <c r="I1430" i="11"/>
  <c r="AK1429" i="11"/>
  <c r="AH1429" i="11"/>
  <c r="AF1429" i="11"/>
  <c r="AE1429" i="11"/>
  <c r="I1429" i="11"/>
  <c r="AK1428" i="11"/>
  <c r="AH1428" i="11"/>
  <c r="AF1428" i="11"/>
  <c r="AE1428" i="11"/>
  <c r="I1428" i="11"/>
  <c r="AK1427" i="11"/>
  <c r="AH1427" i="11"/>
  <c r="AF1427" i="11"/>
  <c r="AE1427" i="11"/>
  <c r="I1427" i="11"/>
  <c r="AK1426" i="11"/>
  <c r="AH1426" i="11"/>
  <c r="AF1426" i="11"/>
  <c r="AE1426" i="11"/>
  <c r="I1426" i="11"/>
  <c r="AK1425" i="11"/>
  <c r="AH1425" i="11"/>
  <c r="AF1425" i="11"/>
  <c r="AE1425" i="11"/>
  <c r="I1425" i="11"/>
  <c r="AK1424" i="11"/>
  <c r="AH1424" i="11"/>
  <c r="AF1424" i="11"/>
  <c r="AE1424" i="11"/>
  <c r="I1424" i="11"/>
  <c r="AK1423" i="11"/>
  <c r="AH1423" i="11"/>
  <c r="AF1423" i="11"/>
  <c r="AE1423" i="11"/>
  <c r="I1423" i="11"/>
  <c r="AK1422" i="11"/>
  <c r="AH1422" i="11"/>
  <c r="AF1422" i="11"/>
  <c r="AE1422" i="11"/>
  <c r="I1422" i="11"/>
  <c r="AK1421" i="11"/>
  <c r="AH1421" i="11"/>
  <c r="AF1421" i="11"/>
  <c r="AE1421" i="11"/>
  <c r="I1421" i="11"/>
  <c r="AK1420" i="11"/>
  <c r="AH1420" i="11"/>
  <c r="AF1420" i="11"/>
  <c r="AE1420" i="11"/>
  <c r="I1420" i="11"/>
  <c r="AK1419" i="11"/>
  <c r="AH1419" i="11"/>
  <c r="AF1419" i="11"/>
  <c r="AE1419" i="11"/>
  <c r="I1419" i="11"/>
  <c r="AK1418" i="11"/>
  <c r="AH1418" i="11"/>
  <c r="AF1418" i="11"/>
  <c r="AE1418" i="11"/>
  <c r="I1418" i="11"/>
  <c r="AK1417" i="11"/>
  <c r="AH1417" i="11"/>
  <c r="AF1417" i="11"/>
  <c r="AE1417" i="11"/>
  <c r="I1417" i="11"/>
  <c r="AK1416" i="11"/>
  <c r="AH1416" i="11"/>
  <c r="AF1416" i="11"/>
  <c r="AE1416" i="11"/>
  <c r="I1416" i="11"/>
  <c r="AK1415" i="11"/>
  <c r="AH1415" i="11"/>
  <c r="AF1415" i="11"/>
  <c r="AE1415" i="11"/>
  <c r="I1415" i="11"/>
  <c r="AK1414" i="11"/>
  <c r="AH1414" i="11"/>
  <c r="AF1414" i="11"/>
  <c r="AE1414" i="11"/>
  <c r="I1414" i="11"/>
  <c r="AK1413" i="11"/>
  <c r="AH1413" i="11"/>
  <c r="AF1413" i="11"/>
  <c r="AE1413" i="11"/>
  <c r="I1413" i="11"/>
  <c r="AK1412" i="11"/>
  <c r="AH1412" i="11"/>
  <c r="AF1412" i="11"/>
  <c r="AE1412" i="11"/>
  <c r="I1412" i="11"/>
  <c r="AK1411" i="11"/>
  <c r="AH1411" i="11"/>
  <c r="AF1411" i="11"/>
  <c r="AE1411" i="11"/>
  <c r="I1411" i="11"/>
  <c r="AK1410" i="11"/>
  <c r="AH1410" i="11"/>
  <c r="AF1410" i="11"/>
  <c r="AE1410" i="11"/>
  <c r="I1410" i="11"/>
  <c r="AK1409" i="11"/>
  <c r="AH1409" i="11"/>
  <c r="AF1409" i="11"/>
  <c r="AE1409" i="11"/>
  <c r="I1409" i="11"/>
  <c r="AK1408" i="11"/>
  <c r="AH1408" i="11"/>
  <c r="AF1408" i="11"/>
  <c r="AE1408" i="11"/>
  <c r="I1408" i="11"/>
  <c r="AK1407" i="11"/>
  <c r="AH1407" i="11"/>
  <c r="AF1407" i="11"/>
  <c r="AE1407" i="11"/>
  <c r="I1407" i="11"/>
  <c r="AK1406" i="11"/>
  <c r="AH1406" i="11"/>
  <c r="AF1406" i="11"/>
  <c r="AE1406" i="11"/>
  <c r="I1406" i="11"/>
  <c r="AK1405" i="11"/>
  <c r="AH1405" i="11"/>
  <c r="AF1405" i="11"/>
  <c r="AE1405" i="11"/>
  <c r="I1405" i="11"/>
  <c r="AK1404" i="11"/>
  <c r="AH1404" i="11"/>
  <c r="AF1404" i="11"/>
  <c r="AE1404" i="11"/>
  <c r="I1404" i="11"/>
  <c r="AK1403" i="11"/>
  <c r="AH1403" i="11"/>
  <c r="AF1403" i="11"/>
  <c r="AE1403" i="11"/>
  <c r="I1403" i="11"/>
  <c r="AK1402" i="11"/>
  <c r="AH1402" i="11"/>
  <c r="AF1402" i="11"/>
  <c r="AE1402" i="11"/>
  <c r="I1402" i="11"/>
  <c r="AK1401" i="11"/>
  <c r="AH1401" i="11"/>
  <c r="AF1401" i="11"/>
  <c r="AE1401" i="11"/>
  <c r="I1401" i="11"/>
  <c r="AK1400" i="11"/>
  <c r="AH1400" i="11"/>
  <c r="AF1400" i="11"/>
  <c r="AE1400" i="11"/>
  <c r="I1400" i="11"/>
  <c r="AK1399" i="11"/>
  <c r="AH1399" i="11"/>
  <c r="AF1399" i="11"/>
  <c r="AE1399" i="11"/>
  <c r="I1399" i="11"/>
  <c r="AK1398" i="11"/>
  <c r="AH1398" i="11"/>
  <c r="AF1398" i="11"/>
  <c r="AE1398" i="11"/>
  <c r="I1398" i="11"/>
  <c r="AK1397" i="11"/>
  <c r="AH1397" i="11"/>
  <c r="AF1397" i="11"/>
  <c r="AE1397" i="11"/>
  <c r="I1397" i="11"/>
  <c r="AK1396" i="11"/>
  <c r="AH1396" i="11"/>
  <c r="AF1396" i="11"/>
  <c r="AE1396" i="11"/>
  <c r="I1396" i="11"/>
  <c r="AK1395" i="11"/>
  <c r="AH1395" i="11"/>
  <c r="AF1395" i="11"/>
  <c r="AE1395" i="11"/>
  <c r="I1395" i="11"/>
  <c r="AK1394" i="11"/>
  <c r="AH1394" i="11"/>
  <c r="AF1394" i="11"/>
  <c r="AE1394" i="11"/>
  <c r="I1394" i="11"/>
  <c r="AK1393" i="11"/>
  <c r="AH1393" i="11"/>
  <c r="AF1393" i="11"/>
  <c r="AE1393" i="11"/>
  <c r="I1393" i="11"/>
  <c r="AK1392" i="11"/>
  <c r="AH1392" i="11"/>
  <c r="AF1392" i="11"/>
  <c r="AE1392" i="11"/>
  <c r="I1392" i="11"/>
  <c r="AK1391" i="11"/>
  <c r="AH1391" i="11"/>
  <c r="AF1391" i="11"/>
  <c r="AE1391" i="11"/>
  <c r="I1391" i="11"/>
  <c r="AK1390" i="11"/>
  <c r="AH1390" i="11"/>
  <c r="AF1390" i="11"/>
  <c r="AE1390" i="11"/>
  <c r="I1390" i="11"/>
  <c r="AK1389" i="11"/>
  <c r="AH1389" i="11"/>
  <c r="AF1389" i="11"/>
  <c r="AE1389" i="11"/>
  <c r="I1389" i="11"/>
  <c r="AK1388" i="11"/>
  <c r="AH1388" i="11"/>
  <c r="AF1388" i="11"/>
  <c r="AE1388" i="11"/>
  <c r="I1388" i="11"/>
  <c r="AK1387" i="11"/>
  <c r="AH1387" i="11"/>
  <c r="AF1387" i="11"/>
  <c r="AE1387" i="11"/>
  <c r="I1387" i="11"/>
  <c r="AK1386" i="11"/>
  <c r="AH1386" i="11"/>
  <c r="AF1386" i="11"/>
  <c r="AE1386" i="11"/>
  <c r="I1386" i="11"/>
  <c r="AK1385" i="11"/>
  <c r="AH1385" i="11"/>
  <c r="AF1385" i="11"/>
  <c r="AE1385" i="11"/>
  <c r="I1385" i="11"/>
  <c r="AK1384" i="11"/>
  <c r="AH1384" i="11"/>
  <c r="AF1384" i="11"/>
  <c r="AE1384" i="11"/>
  <c r="I1384" i="11"/>
  <c r="AK1383" i="11"/>
  <c r="AH1383" i="11"/>
  <c r="AF1383" i="11"/>
  <c r="AE1383" i="11"/>
  <c r="I1383" i="11"/>
  <c r="AK1382" i="11"/>
  <c r="AH1382" i="11"/>
  <c r="AF1382" i="11"/>
  <c r="AE1382" i="11"/>
  <c r="I1382" i="11"/>
  <c r="AK1381" i="11"/>
  <c r="AH1381" i="11"/>
  <c r="AF1381" i="11"/>
  <c r="AE1381" i="11"/>
  <c r="I1381" i="11"/>
  <c r="AK1380" i="11"/>
  <c r="AH1380" i="11"/>
  <c r="AF1380" i="11"/>
  <c r="AE1380" i="11"/>
  <c r="I1380" i="11"/>
  <c r="AK1379" i="11"/>
  <c r="AH1379" i="11"/>
  <c r="AF1379" i="11"/>
  <c r="AE1379" i="11"/>
  <c r="I1379" i="11"/>
  <c r="AK1378" i="11"/>
  <c r="AH1378" i="11"/>
  <c r="AF1378" i="11"/>
  <c r="AE1378" i="11"/>
  <c r="I1378" i="11"/>
  <c r="AK1377" i="11"/>
  <c r="AH1377" i="11"/>
  <c r="AF1377" i="11"/>
  <c r="AE1377" i="11"/>
  <c r="I1377" i="11"/>
  <c r="AK1376" i="11"/>
  <c r="AH1376" i="11"/>
  <c r="AF1376" i="11"/>
  <c r="AE1376" i="11"/>
  <c r="I1376" i="11"/>
  <c r="AK1375" i="11"/>
  <c r="AH1375" i="11"/>
  <c r="AF1375" i="11"/>
  <c r="AE1375" i="11"/>
  <c r="I1375" i="11"/>
  <c r="AK1374" i="11"/>
  <c r="AH1374" i="11"/>
  <c r="AF1374" i="11"/>
  <c r="AE1374" i="11"/>
  <c r="I1374" i="11"/>
  <c r="AK1373" i="11"/>
  <c r="AH1373" i="11"/>
  <c r="AF1373" i="11"/>
  <c r="AE1373" i="11"/>
  <c r="I1373" i="11"/>
  <c r="AK1372" i="11"/>
  <c r="AH1372" i="11"/>
  <c r="AF1372" i="11"/>
  <c r="AE1372" i="11"/>
  <c r="I1372" i="11"/>
  <c r="AK1371" i="11"/>
  <c r="AH1371" i="11"/>
  <c r="AF1371" i="11"/>
  <c r="AE1371" i="11"/>
  <c r="I1371" i="11"/>
  <c r="AK1370" i="11"/>
  <c r="AH1370" i="11"/>
  <c r="AF1370" i="11"/>
  <c r="AE1370" i="11"/>
  <c r="I1370" i="11"/>
  <c r="AK1369" i="11"/>
  <c r="AH1369" i="11"/>
  <c r="AF1369" i="11"/>
  <c r="AE1369" i="11"/>
  <c r="I1369" i="11"/>
  <c r="AK1368" i="11"/>
  <c r="AH1368" i="11"/>
  <c r="AF1368" i="11"/>
  <c r="AE1368" i="11"/>
  <c r="I1368" i="11"/>
  <c r="AK1367" i="11"/>
  <c r="AH1367" i="11"/>
  <c r="AF1367" i="11"/>
  <c r="AE1367" i="11"/>
  <c r="I1367" i="11"/>
  <c r="AK1366" i="11"/>
  <c r="AH1366" i="11"/>
  <c r="AF1366" i="11"/>
  <c r="AE1366" i="11"/>
  <c r="I1366" i="11"/>
  <c r="AK1365" i="11"/>
  <c r="AH1365" i="11"/>
  <c r="AF1365" i="11"/>
  <c r="AE1365" i="11"/>
  <c r="I1365" i="11"/>
  <c r="AK1364" i="11"/>
  <c r="AH1364" i="11"/>
  <c r="AF1364" i="11"/>
  <c r="AE1364" i="11"/>
  <c r="I1364" i="11"/>
  <c r="AK1363" i="11"/>
  <c r="AH1363" i="11"/>
  <c r="AF1363" i="11"/>
  <c r="AE1363" i="11"/>
  <c r="I1363" i="11"/>
  <c r="AK1362" i="11"/>
  <c r="AH1362" i="11"/>
  <c r="AF1362" i="11"/>
  <c r="AE1362" i="11"/>
  <c r="I1362" i="11"/>
  <c r="AK1361" i="11"/>
  <c r="AH1361" i="11"/>
  <c r="AF1361" i="11"/>
  <c r="AE1361" i="11"/>
  <c r="I1361" i="11"/>
  <c r="AK1360" i="11"/>
  <c r="AH1360" i="11"/>
  <c r="AF1360" i="11"/>
  <c r="AE1360" i="11"/>
  <c r="I1360" i="11"/>
  <c r="AK1359" i="11"/>
  <c r="AH1359" i="11"/>
  <c r="AF1359" i="11"/>
  <c r="AE1359" i="11"/>
  <c r="I1359" i="11"/>
  <c r="AK1358" i="11"/>
  <c r="AH1358" i="11"/>
  <c r="AF1358" i="11"/>
  <c r="AE1358" i="11"/>
  <c r="I1358" i="11"/>
  <c r="AK1357" i="11"/>
  <c r="AH1357" i="11"/>
  <c r="AF1357" i="11"/>
  <c r="AE1357" i="11"/>
  <c r="I1357" i="11"/>
  <c r="AK1356" i="11"/>
  <c r="AH1356" i="11"/>
  <c r="AF1356" i="11"/>
  <c r="AE1356" i="11"/>
  <c r="I1356" i="11"/>
  <c r="AK1355" i="11"/>
  <c r="AH1355" i="11"/>
  <c r="AF1355" i="11"/>
  <c r="AE1355" i="11"/>
  <c r="I1355" i="11"/>
  <c r="AK1354" i="11"/>
  <c r="AH1354" i="11"/>
  <c r="AF1354" i="11"/>
  <c r="AE1354" i="11"/>
  <c r="I1354" i="11"/>
  <c r="AK1353" i="11"/>
  <c r="AH1353" i="11"/>
  <c r="AF1353" i="11"/>
  <c r="AE1353" i="11"/>
  <c r="I1353" i="11"/>
  <c r="AK1352" i="11"/>
  <c r="AH1352" i="11"/>
  <c r="AF1352" i="11"/>
  <c r="AE1352" i="11"/>
  <c r="I1352" i="11"/>
  <c r="AK1351" i="11"/>
  <c r="AH1351" i="11"/>
  <c r="AF1351" i="11"/>
  <c r="AE1351" i="11"/>
  <c r="I1351" i="11"/>
  <c r="AK1350" i="11"/>
  <c r="AH1350" i="11"/>
  <c r="AF1350" i="11"/>
  <c r="AE1350" i="11"/>
  <c r="I1350" i="11"/>
  <c r="AK1349" i="11"/>
  <c r="AH1349" i="11"/>
  <c r="AF1349" i="11"/>
  <c r="AE1349" i="11"/>
  <c r="I1349" i="11"/>
  <c r="AK1348" i="11"/>
  <c r="AH1348" i="11"/>
  <c r="AF1348" i="11"/>
  <c r="AE1348" i="11"/>
  <c r="I1348" i="11"/>
  <c r="AK1347" i="11"/>
  <c r="AH1347" i="11"/>
  <c r="AF1347" i="11"/>
  <c r="AE1347" i="11"/>
  <c r="I1347" i="11"/>
  <c r="AK1346" i="11"/>
  <c r="AH1346" i="11"/>
  <c r="AF1346" i="11"/>
  <c r="AE1346" i="11"/>
  <c r="I1346" i="11"/>
  <c r="AK1345" i="11"/>
  <c r="AH1345" i="11"/>
  <c r="AF1345" i="11"/>
  <c r="AE1345" i="11"/>
  <c r="I1345" i="11"/>
  <c r="AK1344" i="11"/>
  <c r="AH1344" i="11"/>
  <c r="AF1344" i="11"/>
  <c r="AE1344" i="11"/>
  <c r="I1344" i="11"/>
  <c r="AK1343" i="11"/>
  <c r="AH1343" i="11"/>
  <c r="AF1343" i="11"/>
  <c r="AE1343" i="11"/>
  <c r="I1343" i="11"/>
  <c r="AK1342" i="11"/>
  <c r="AH1342" i="11"/>
  <c r="AF1342" i="11"/>
  <c r="AE1342" i="11"/>
  <c r="I1342" i="11"/>
  <c r="AK1341" i="11"/>
  <c r="AH1341" i="11"/>
  <c r="AF1341" i="11"/>
  <c r="AE1341" i="11"/>
  <c r="I1341" i="11"/>
  <c r="AK1340" i="11"/>
  <c r="AH1340" i="11"/>
  <c r="AF1340" i="11"/>
  <c r="AE1340" i="11"/>
  <c r="I1340" i="11"/>
  <c r="AK1339" i="11"/>
  <c r="AH1339" i="11"/>
  <c r="AF1339" i="11"/>
  <c r="AE1339" i="11"/>
  <c r="I1339" i="11"/>
  <c r="AK1338" i="11"/>
  <c r="AH1338" i="11"/>
  <c r="AF1338" i="11"/>
  <c r="AE1338" i="11"/>
  <c r="I1338" i="11"/>
  <c r="AK1337" i="11"/>
  <c r="AH1337" i="11"/>
  <c r="AF1337" i="11"/>
  <c r="AE1337" i="11"/>
  <c r="I1337" i="11"/>
  <c r="AK1336" i="11"/>
  <c r="AH1336" i="11"/>
  <c r="AF1336" i="11"/>
  <c r="AE1336" i="11"/>
  <c r="I1336" i="11"/>
  <c r="AK1335" i="11"/>
  <c r="AH1335" i="11"/>
  <c r="AF1335" i="11"/>
  <c r="AE1335" i="11"/>
  <c r="I1335" i="11"/>
  <c r="AK1334" i="11"/>
  <c r="AH1334" i="11"/>
  <c r="AF1334" i="11"/>
  <c r="AE1334" i="11"/>
  <c r="I1334" i="11"/>
  <c r="AK1333" i="11"/>
  <c r="AH1333" i="11"/>
  <c r="AF1333" i="11"/>
  <c r="AE1333" i="11"/>
  <c r="I1333" i="11"/>
  <c r="AK1332" i="11"/>
  <c r="AH1332" i="11"/>
  <c r="AF1332" i="11"/>
  <c r="AE1332" i="11"/>
  <c r="I1332" i="11"/>
  <c r="AK1331" i="11"/>
  <c r="AH1331" i="11"/>
  <c r="AF1331" i="11"/>
  <c r="AE1331" i="11"/>
  <c r="I1331" i="11"/>
  <c r="AK1330" i="11"/>
  <c r="AH1330" i="11"/>
  <c r="AF1330" i="11"/>
  <c r="AE1330" i="11"/>
  <c r="I1330" i="11"/>
  <c r="AK1329" i="11"/>
  <c r="AH1329" i="11"/>
  <c r="AF1329" i="11"/>
  <c r="AE1329" i="11"/>
  <c r="I1329" i="11"/>
  <c r="AK1328" i="11"/>
  <c r="AH1328" i="11"/>
  <c r="AF1328" i="11"/>
  <c r="AE1328" i="11"/>
  <c r="I1328" i="11"/>
  <c r="AK1327" i="11"/>
  <c r="AH1327" i="11"/>
  <c r="AF1327" i="11"/>
  <c r="AE1327" i="11"/>
  <c r="I1327" i="11"/>
  <c r="AK1326" i="11"/>
  <c r="AH1326" i="11"/>
  <c r="AF1326" i="11"/>
  <c r="AE1326" i="11"/>
  <c r="I1326" i="11"/>
  <c r="AK1325" i="11"/>
  <c r="AH1325" i="11"/>
  <c r="AF1325" i="11"/>
  <c r="AE1325" i="11"/>
  <c r="I1325" i="11"/>
  <c r="AK1324" i="11"/>
  <c r="AH1324" i="11"/>
  <c r="AF1324" i="11"/>
  <c r="AE1324" i="11"/>
  <c r="I1324" i="11"/>
  <c r="AK1323" i="11"/>
  <c r="AH1323" i="11"/>
  <c r="AF1323" i="11"/>
  <c r="AE1323" i="11"/>
  <c r="I1323" i="11"/>
  <c r="AK1322" i="11"/>
  <c r="AH1322" i="11"/>
  <c r="AF1322" i="11"/>
  <c r="AE1322" i="11"/>
  <c r="I1322" i="11"/>
  <c r="AK1321" i="11"/>
  <c r="AH1321" i="11"/>
  <c r="AF1321" i="11"/>
  <c r="AE1321" i="11"/>
  <c r="I1321" i="11"/>
  <c r="AK1320" i="11"/>
  <c r="AH1320" i="11"/>
  <c r="AF1320" i="11"/>
  <c r="AE1320" i="11"/>
  <c r="I1320" i="11"/>
  <c r="AK1319" i="11"/>
  <c r="AH1319" i="11"/>
  <c r="AF1319" i="11"/>
  <c r="AE1319" i="11"/>
  <c r="I1319" i="11"/>
  <c r="AK1318" i="11"/>
  <c r="AH1318" i="11"/>
  <c r="AF1318" i="11"/>
  <c r="AE1318" i="11"/>
  <c r="I1318" i="11"/>
  <c r="AK1317" i="11"/>
  <c r="AH1317" i="11"/>
  <c r="AF1317" i="11"/>
  <c r="AE1317" i="11"/>
  <c r="I1317" i="11"/>
  <c r="AK1316" i="11"/>
  <c r="AH1316" i="11"/>
  <c r="AF1316" i="11"/>
  <c r="AE1316" i="11"/>
  <c r="I1316" i="11"/>
  <c r="AK1315" i="11"/>
  <c r="AH1315" i="11"/>
  <c r="AF1315" i="11"/>
  <c r="AE1315" i="11"/>
  <c r="I1315" i="11"/>
  <c r="AK1314" i="11"/>
  <c r="AH1314" i="11"/>
  <c r="AF1314" i="11"/>
  <c r="AE1314" i="11"/>
  <c r="I1314" i="11"/>
  <c r="AK1313" i="11"/>
  <c r="AH1313" i="11"/>
  <c r="AF1313" i="11"/>
  <c r="AE1313" i="11"/>
  <c r="I1313" i="11"/>
  <c r="AK1312" i="11"/>
  <c r="AH1312" i="11"/>
  <c r="AF1312" i="11"/>
  <c r="AE1312" i="11"/>
  <c r="I1312" i="11"/>
  <c r="AK1311" i="11"/>
  <c r="AH1311" i="11"/>
  <c r="AF1311" i="11"/>
  <c r="AE1311" i="11"/>
  <c r="I1311" i="11"/>
  <c r="AK1310" i="11"/>
  <c r="AH1310" i="11"/>
  <c r="AF1310" i="11"/>
  <c r="AE1310" i="11"/>
  <c r="I1310" i="11"/>
  <c r="AK1309" i="11"/>
  <c r="AH1309" i="11"/>
  <c r="AF1309" i="11"/>
  <c r="AE1309" i="11"/>
  <c r="I1309" i="11"/>
  <c r="AK1308" i="11"/>
  <c r="AH1308" i="11"/>
  <c r="AF1308" i="11"/>
  <c r="AE1308" i="11"/>
  <c r="I1308" i="11"/>
  <c r="AK1307" i="11"/>
  <c r="AH1307" i="11"/>
  <c r="AF1307" i="11"/>
  <c r="AE1307" i="11"/>
  <c r="I1307" i="11"/>
  <c r="AK1306" i="11"/>
  <c r="AH1306" i="11"/>
  <c r="AF1306" i="11"/>
  <c r="AE1306" i="11"/>
  <c r="I1306" i="11"/>
  <c r="AK1305" i="11"/>
  <c r="AH1305" i="11"/>
  <c r="AF1305" i="11"/>
  <c r="AE1305" i="11"/>
  <c r="I1305" i="11"/>
  <c r="AK1304" i="11"/>
  <c r="AH1304" i="11"/>
  <c r="AF1304" i="11"/>
  <c r="AE1304" i="11"/>
  <c r="I1304" i="11"/>
  <c r="AK1303" i="11"/>
  <c r="AH1303" i="11"/>
  <c r="AF1303" i="11"/>
  <c r="AE1303" i="11"/>
  <c r="I1303" i="11"/>
  <c r="AK1302" i="11"/>
  <c r="AH1302" i="11"/>
  <c r="AF1302" i="11"/>
  <c r="AE1302" i="11"/>
  <c r="I1302" i="11"/>
  <c r="AK1301" i="11"/>
  <c r="AH1301" i="11"/>
  <c r="AF1301" i="11"/>
  <c r="AE1301" i="11"/>
  <c r="I1301" i="11"/>
  <c r="AK1300" i="11"/>
  <c r="AH1300" i="11"/>
  <c r="AF1300" i="11"/>
  <c r="AE1300" i="11"/>
  <c r="I1300" i="11"/>
  <c r="AK1299" i="11"/>
  <c r="AH1299" i="11"/>
  <c r="AF1299" i="11"/>
  <c r="AE1299" i="11"/>
  <c r="I1299" i="11"/>
  <c r="AK1298" i="11"/>
  <c r="AH1298" i="11"/>
  <c r="AF1298" i="11"/>
  <c r="AE1298" i="11"/>
  <c r="I1298" i="11"/>
  <c r="AK1297" i="11"/>
  <c r="AH1297" i="11"/>
  <c r="AF1297" i="11"/>
  <c r="AE1297" i="11"/>
  <c r="I1297" i="11"/>
  <c r="AK1296" i="11"/>
  <c r="AH1296" i="11"/>
  <c r="AF1296" i="11"/>
  <c r="AE1296" i="11"/>
  <c r="I1296" i="11"/>
  <c r="AK1295" i="11"/>
  <c r="AH1295" i="11"/>
  <c r="AF1295" i="11"/>
  <c r="AE1295" i="11"/>
  <c r="I1295" i="11"/>
  <c r="AK1294" i="11"/>
  <c r="AH1294" i="11"/>
  <c r="AF1294" i="11"/>
  <c r="AE1294" i="11"/>
  <c r="I1294" i="11"/>
  <c r="AK1293" i="11"/>
  <c r="AH1293" i="11"/>
  <c r="AF1293" i="11"/>
  <c r="AE1293" i="11"/>
  <c r="I1293" i="11"/>
  <c r="AK1292" i="11"/>
  <c r="AH1292" i="11"/>
  <c r="AF1292" i="11"/>
  <c r="AE1292" i="11"/>
  <c r="I1292" i="11"/>
  <c r="AK1291" i="11"/>
  <c r="AH1291" i="11"/>
  <c r="AF1291" i="11"/>
  <c r="AE1291" i="11"/>
  <c r="I1291" i="11"/>
  <c r="AK1290" i="11"/>
  <c r="AH1290" i="11"/>
  <c r="AF1290" i="11"/>
  <c r="AE1290" i="11"/>
  <c r="I1290" i="11"/>
  <c r="AK1289" i="11"/>
  <c r="AH1289" i="11"/>
  <c r="AF1289" i="11"/>
  <c r="AE1289" i="11"/>
  <c r="I1289" i="11"/>
  <c r="AK1288" i="11"/>
  <c r="AH1288" i="11"/>
  <c r="AF1288" i="11"/>
  <c r="AE1288" i="11"/>
  <c r="I1288" i="11"/>
  <c r="AK1287" i="11"/>
  <c r="AH1287" i="11"/>
  <c r="AF1287" i="11"/>
  <c r="AE1287" i="11"/>
  <c r="I1287" i="11"/>
  <c r="AK1286" i="11"/>
  <c r="AH1286" i="11"/>
  <c r="AF1286" i="11"/>
  <c r="AE1286" i="11"/>
  <c r="I1286" i="11"/>
  <c r="AK1285" i="11"/>
  <c r="AH1285" i="11"/>
  <c r="AF1285" i="11"/>
  <c r="AE1285" i="11"/>
  <c r="I1285" i="11"/>
  <c r="AK1284" i="11"/>
  <c r="AH1284" i="11"/>
  <c r="AF1284" i="11"/>
  <c r="AE1284" i="11"/>
  <c r="I1284" i="11"/>
  <c r="AK1283" i="11"/>
  <c r="AH1283" i="11"/>
  <c r="AF1283" i="11"/>
  <c r="AE1283" i="11"/>
  <c r="I1283" i="11"/>
  <c r="AK1282" i="11"/>
  <c r="AH1282" i="11"/>
  <c r="AF1282" i="11"/>
  <c r="AE1282" i="11"/>
  <c r="I1282" i="11"/>
  <c r="AK1281" i="11"/>
  <c r="AH1281" i="11"/>
  <c r="AF1281" i="11"/>
  <c r="AE1281" i="11"/>
  <c r="I1281" i="11"/>
  <c r="AK1280" i="11"/>
  <c r="AH1280" i="11"/>
  <c r="AF1280" i="11"/>
  <c r="AE1280" i="11"/>
  <c r="I1280" i="11"/>
  <c r="AK1279" i="11"/>
  <c r="AH1279" i="11"/>
  <c r="AF1279" i="11"/>
  <c r="AE1279" i="11"/>
  <c r="I1279" i="11"/>
  <c r="AK1278" i="11"/>
  <c r="AH1278" i="11"/>
  <c r="AF1278" i="11"/>
  <c r="AE1278" i="11"/>
  <c r="I1278" i="11"/>
  <c r="AK1277" i="11"/>
  <c r="AH1277" i="11"/>
  <c r="AF1277" i="11"/>
  <c r="AE1277" i="11"/>
  <c r="I1277" i="11"/>
  <c r="AK1276" i="11"/>
  <c r="AH1276" i="11"/>
  <c r="AF1276" i="11"/>
  <c r="AE1276" i="11"/>
  <c r="I1276" i="11"/>
  <c r="AK1275" i="11"/>
  <c r="AH1275" i="11"/>
  <c r="AF1275" i="11"/>
  <c r="AE1275" i="11"/>
  <c r="I1275" i="11"/>
  <c r="AK1274" i="11"/>
  <c r="AH1274" i="11"/>
  <c r="AF1274" i="11"/>
  <c r="AE1274" i="11"/>
  <c r="I1274" i="11"/>
  <c r="AK1273" i="11"/>
  <c r="AH1273" i="11"/>
  <c r="AF1273" i="11"/>
  <c r="AE1273" i="11"/>
  <c r="I1273" i="11"/>
  <c r="AK1272" i="11"/>
  <c r="AH1272" i="11"/>
  <c r="AF1272" i="11"/>
  <c r="AE1272" i="11"/>
  <c r="I1272" i="11"/>
  <c r="AK1271" i="11"/>
  <c r="AH1271" i="11"/>
  <c r="AF1271" i="11"/>
  <c r="AE1271" i="11"/>
  <c r="I1271" i="11"/>
  <c r="AK1270" i="11"/>
  <c r="AH1270" i="11"/>
  <c r="AF1270" i="11"/>
  <c r="AE1270" i="11"/>
  <c r="I1270" i="11"/>
  <c r="AK1269" i="11"/>
  <c r="AH1269" i="11"/>
  <c r="AF1269" i="11"/>
  <c r="AE1269" i="11"/>
  <c r="I1269" i="11"/>
  <c r="AK1268" i="11"/>
  <c r="AH1268" i="11"/>
  <c r="AF1268" i="11"/>
  <c r="AE1268" i="11"/>
  <c r="I1268" i="11"/>
  <c r="AK1267" i="11"/>
  <c r="AH1267" i="11"/>
  <c r="AF1267" i="11"/>
  <c r="AE1267" i="11"/>
  <c r="I1267" i="11"/>
  <c r="AK1266" i="11"/>
  <c r="AH1266" i="11"/>
  <c r="AF1266" i="11"/>
  <c r="AE1266" i="11"/>
  <c r="I1266" i="11"/>
  <c r="AK1265" i="11"/>
  <c r="AH1265" i="11"/>
  <c r="AF1265" i="11"/>
  <c r="AE1265" i="11"/>
  <c r="I1265" i="11"/>
  <c r="AK1264" i="11"/>
  <c r="AH1264" i="11"/>
  <c r="AF1264" i="11"/>
  <c r="AE1264" i="11"/>
  <c r="I1264" i="11"/>
  <c r="AK1263" i="11"/>
  <c r="AH1263" i="11"/>
  <c r="AF1263" i="11"/>
  <c r="AE1263" i="11"/>
  <c r="I1263" i="11"/>
  <c r="AK1262" i="11"/>
  <c r="AH1262" i="11"/>
  <c r="AF1262" i="11"/>
  <c r="AE1262" i="11"/>
  <c r="I1262" i="11"/>
  <c r="AK1261" i="11"/>
  <c r="AH1261" i="11"/>
  <c r="AF1261" i="11"/>
  <c r="AE1261" i="11"/>
  <c r="I1261" i="11"/>
  <c r="AK1260" i="11"/>
  <c r="AH1260" i="11"/>
  <c r="AF1260" i="11"/>
  <c r="AE1260" i="11"/>
  <c r="I1260" i="11"/>
  <c r="AK1259" i="11"/>
  <c r="AH1259" i="11"/>
  <c r="AF1259" i="11"/>
  <c r="AE1259" i="11"/>
  <c r="I1259" i="11"/>
  <c r="AK1258" i="11"/>
  <c r="AH1258" i="11"/>
  <c r="AF1258" i="11"/>
  <c r="AE1258" i="11"/>
  <c r="I1258" i="11"/>
  <c r="AK1257" i="11"/>
  <c r="AH1257" i="11"/>
  <c r="AF1257" i="11"/>
  <c r="AE1257" i="11"/>
  <c r="I1257" i="11"/>
  <c r="AK1256" i="11"/>
  <c r="AH1256" i="11"/>
  <c r="AF1256" i="11"/>
  <c r="AE1256" i="11"/>
  <c r="I1256" i="11"/>
  <c r="AK1255" i="11"/>
  <c r="AH1255" i="11"/>
  <c r="AF1255" i="11"/>
  <c r="AE1255" i="11"/>
  <c r="I1255" i="11"/>
  <c r="AK1254" i="11"/>
  <c r="AH1254" i="11"/>
  <c r="AF1254" i="11"/>
  <c r="AE1254" i="11"/>
  <c r="I1254" i="11"/>
  <c r="AK1253" i="11"/>
  <c r="AH1253" i="11"/>
  <c r="AF1253" i="11"/>
  <c r="AE1253" i="11"/>
  <c r="I1253" i="11"/>
  <c r="AK1252" i="11"/>
  <c r="AH1252" i="11"/>
  <c r="AF1252" i="11"/>
  <c r="AE1252" i="11"/>
  <c r="I1252" i="11"/>
  <c r="AK1251" i="11"/>
  <c r="AH1251" i="11"/>
  <c r="AF1251" i="11"/>
  <c r="AE1251" i="11"/>
  <c r="I1251" i="11"/>
  <c r="AK1250" i="11"/>
  <c r="AH1250" i="11"/>
  <c r="AF1250" i="11"/>
  <c r="AE1250" i="11"/>
  <c r="I1250" i="11"/>
  <c r="AK1249" i="11"/>
  <c r="AH1249" i="11"/>
  <c r="AF1249" i="11"/>
  <c r="AE1249" i="11"/>
  <c r="I1249" i="11"/>
  <c r="AK1248" i="11"/>
  <c r="AH1248" i="11"/>
  <c r="AF1248" i="11"/>
  <c r="AE1248" i="11"/>
  <c r="I1248" i="11"/>
  <c r="AK1247" i="11"/>
  <c r="AH1247" i="11"/>
  <c r="AF1247" i="11"/>
  <c r="AE1247" i="11"/>
  <c r="I1247" i="11"/>
  <c r="AK1246" i="11"/>
  <c r="AH1246" i="11"/>
  <c r="AF1246" i="11"/>
  <c r="AE1246" i="11"/>
  <c r="I1246" i="11"/>
  <c r="AK1245" i="11"/>
  <c r="AH1245" i="11"/>
  <c r="AF1245" i="11"/>
  <c r="AE1245" i="11"/>
  <c r="I1245" i="11"/>
  <c r="AK1244" i="11"/>
  <c r="AH1244" i="11"/>
  <c r="AF1244" i="11"/>
  <c r="AE1244" i="11"/>
  <c r="I1244" i="11"/>
  <c r="AK1243" i="11"/>
  <c r="AH1243" i="11"/>
  <c r="AF1243" i="11"/>
  <c r="AE1243" i="11"/>
  <c r="I1243" i="11"/>
  <c r="AK1242" i="11"/>
  <c r="AH1242" i="11"/>
  <c r="AF1242" i="11"/>
  <c r="AE1242" i="11"/>
  <c r="I1242" i="11"/>
  <c r="AK1241" i="11"/>
  <c r="AH1241" i="11"/>
  <c r="AF1241" i="11"/>
  <c r="AE1241" i="11"/>
  <c r="I1241" i="11"/>
  <c r="AK1240" i="11"/>
  <c r="AH1240" i="11"/>
  <c r="AF1240" i="11"/>
  <c r="AE1240" i="11"/>
  <c r="I1240" i="11"/>
  <c r="AK1239" i="11"/>
  <c r="AH1239" i="11"/>
  <c r="AF1239" i="11"/>
  <c r="AE1239" i="11"/>
  <c r="I1239" i="11"/>
  <c r="AK1238" i="11"/>
  <c r="AH1238" i="11"/>
  <c r="AF1238" i="11"/>
  <c r="AE1238" i="11"/>
  <c r="I1238" i="11"/>
  <c r="AK1237" i="11"/>
  <c r="AH1237" i="11"/>
  <c r="AF1237" i="11"/>
  <c r="AE1237" i="11"/>
  <c r="I1237" i="11"/>
  <c r="AK1236" i="11"/>
  <c r="AH1236" i="11"/>
  <c r="AF1236" i="11"/>
  <c r="AE1236" i="11"/>
  <c r="I1236" i="11"/>
  <c r="AK1235" i="11"/>
  <c r="AH1235" i="11"/>
  <c r="AF1235" i="11"/>
  <c r="AE1235" i="11"/>
  <c r="I1235" i="11"/>
  <c r="AK1234" i="11"/>
  <c r="AH1234" i="11"/>
  <c r="AF1234" i="11"/>
  <c r="AE1234" i="11"/>
  <c r="I1234" i="11"/>
  <c r="AK1233" i="11"/>
  <c r="AH1233" i="11"/>
  <c r="AF1233" i="11"/>
  <c r="AE1233" i="11"/>
  <c r="I1233" i="11"/>
  <c r="AK1232" i="11"/>
  <c r="AH1232" i="11"/>
  <c r="AF1232" i="11"/>
  <c r="AE1232" i="11"/>
  <c r="I1232" i="11"/>
  <c r="AK1231" i="11"/>
  <c r="AH1231" i="11"/>
  <c r="AF1231" i="11"/>
  <c r="AE1231" i="11"/>
  <c r="I1231" i="11"/>
  <c r="AK1230" i="11"/>
  <c r="AH1230" i="11"/>
  <c r="AF1230" i="11"/>
  <c r="AE1230" i="11"/>
  <c r="I1230" i="11"/>
  <c r="AK1229" i="11"/>
  <c r="AH1229" i="11"/>
  <c r="AF1229" i="11"/>
  <c r="AE1229" i="11"/>
  <c r="I1229" i="11"/>
  <c r="AK1228" i="11"/>
  <c r="AH1228" i="11"/>
  <c r="AF1228" i="11"/>
  <c r="AE1228" i="11"/>
  <c r="I1228" i="11"/>
  <c r="AK1227" i="11"/>
  <c r="AH1227" i="11"/>
  <c r="AF1227" i="11"/>
  <c r="AE1227" i="11"/>
  <c r="I1227" i="11"/>
  <c r="AK1226" i="11"/>
  <c r="AH1226" i="11"/>
  <c r="AF1226" i="11"/>
  <c r="AE1226" i="11"/>
  <c r="I1226" i="11"/>
  <c r="AK1225" i="11"/>
  <c r="AH1225" i="11"/>
  <c r="AF1225" i="11"/>
  <c r="AE1225" i="11"/>
  <c r="I1225" i="11"/>
  <c r="AK1224" i="11"/>
  <c r="AH1224" i="11"/>
  <c r="AF1224" i="11"/>
  <c r="AE1224" i="11"/>
  <c r="I1224" i="11"/>
  <c r="AK1223" i="11"/>
  <c r="AH1223" i="11"/>
  <c r="AF1223" i="11"/>
  <c r="AE1223" i="11"/>
  <c r="I1223" i="11"/>
  <c r="AK1222" i="11"/>
  <c r="AH1222" i="11"/>
  <c r="AF1222" i="11"/>
  <c r="AE1222" i="11"/>
  <c r="I1222" i="11"/>
  <c r="AK1221" i="11"/>
  <c r="AH1221" i="11"/>
  <c r="AF1221" i="11"/>
  <c r="AE1221" i="11"/>
  <c r="I1221" i="11"/>
  <c r="AK1220" i="11"/>
  <c r="AH1220" i="11"/>
  <c r="AF1220" i="11"/>
  <c r="AE1220" i="11"/>
  <c r="I1220" i="11"/>
  <c r="AK1219" i="11"/>
  <c r="AH1219" i="11"/>
  <c r="AF1219" i="11"/>
  <c r="AE1219" i="11"/>
  <c r="I1219" i="11"/>
  <c r="AK1218" i="11"/>
  <c r="AH1218" i="11"/>
  <c r="AF1218" i="11"/>
  <c r="AE1218" i="11"/>
  <c r="I1218" i="11"/>
  <c r="AK1217" i="11"/>
  <c r="AH1217" i="11"/>
  <c r="AF1217" i="11"/>
  <c r="AE1217" i="11"/>
  <c r="I1217" i="11"/>
  <c r="AK1216" i="11"/>
  <c r="AH1216" i="11"/>
  <c r="AF1216" i="11"/>
  <c r="AE1216" i="11"/>
  <c r="I1216" i="11"/>
  <c r="AK1215" i="11"/>
  <c r="AH1215" i="11"/>
  <c r="AF1215" i="11"/>
  <c r="AE1215" i="11"/>
  <c r="I1215" i="11"/>
  <c r="AK1214" i="11"/>
  <c r="AH1214" i="11"/>
  <c r="AF1214" i="11"/>
  <c r="AE1214" i="11"/>
  <c r="I1214" i="11"/>
  <c r="AK1213" i="11"/>
  <c r="AH1213" i="11"/>
  <c r="AF1213" i="11"/>
  <c r="AE1213" i="11"/>
  <c r="I1213" i="11"/>
  <c r="AK1212" i="11"/>
  <c r="AH1212" i="11"/>
  <c r="AF1212" i="11"/>
  <c r="AE1212" i="11"/>
  <c r="I1212" i="11"/>
  <c r="AK1211" i="11"/>
  <c r="AH1211" i="11"/>
  <c r="AF1211" i="11"/>
  <c r="AE1211" i="11"/>
  <c r="I1211" i="11"/>
  <c r="AK1210" i="11"/>
  <c r="AH1210" i="11"/>
  <c r="AF1210" i="11"/>
  <c r="AE1210" i="11"/>
  <c r="I1210" i="11"/>
  <c r="AK1209" i="11"/>
  <c r="AH1209" i="11"/>
  <c r="AF1209" i="11"/>
  <c r="AE1209" i="11"/>
  <c r="I1209" i="11"/>
  <c r="AK1208" i="11"/>
  <c r="AH1208" i="11"/>
  <c r="AF1208" i="11"/>
  <c r="AE1208" i="11"/>
  <c r="I1208" i="11"/>
  <c r="AK1207" i="11"/>
  <c r="AH1207" i="11"/>
  <c r="AF1207" i="11"/>
  <c r="AE1207" i="11"/>
  <c r="I1207" i="11"/>
  <c r="AK1206" i="11"/>
  <c r="AH1206" i="11"/>
  <c r="AF1206" i="11"/>
  <c r="AE1206" i="11"/>
  <c r="I1206" i="11"/>
  <c r="AK1205" i="11"/>
  <c r="AH1205" i="11"/>
  <c r="AF1205" i="11"/>
  <c r="AE1205" i="11"/>
  <c r="I1205" i="11"/>
  <c r="AK1204" i="11"/>
  <c r="AH1204" i="11"/>
  <c r="AF1204" i="11"/>
  <c r="AE1204" i="11"/>
  <c r="I1204" i="11"/>
  <c r="AK1203" i="11"/>
  <c r="AH1203" i="11"/>
  <c r="AF1203" i="11"/>
  <c r="AE1203" i="11"/>
  <c r="I1203" i="11"/>
  <c r="AK1202" i="11"/>
  <c r="AH1202" i="11"/>
  <c r="AF1202" i="11"/>
  <c r="AE1202" i="11"/>
  <c r="I1202" i="11"/>
  <c r="AK1201" i="11"/>
  <c r="AH1201" i="11"/>
  <c r="AF1201" i="11"/>
  <c r="AE1201" i="11"/>
  <c r="I1201" i="11"/>
  <c r="AK1200" i="11"/>
  <c r="AH1200" i="11"/>
  <c r="AF1200" i="11"/>
  <c r="AE1200" i="11"/>
  <c r="I1200" i="11"/>
  <c r="AK1199" i="11"/>
  <c r="AH1199" i="11"/>
  <c r="AF1199" i="11"/>
  <c r="AE1199" i="11"/>
  <c r="I1199" i="11"/>
  <c r="AK1198" i="11"/>
  <c r="AH1198" i="11"/>
  <c r="AF1198" i="11"/>
  <c r="AE1198" i="11"/>
  <c r="I1198" i="11"/>
  <c r="AK1197" i="11"/>
  <c r="AH1197" i="11"/>
  <c r="AF1197" i="11"/>
  <c r="AE1197" i="11"/>
  <c r="I1197" i="11"/>
  <c r="AK1196" i="11"/>
  <c r="AH1196" i="11"/>
  <c r="AF1196" i="11"/>
  <c r="AE1196" i="11"/>
  <c r="I1196" i="11"/>
  <c r="AK1195" i="11"/>
  <c r="AH1195" i="11"/>
  <c r="AF1195" i="11"/>
  <c r="AE1195" i="11"/>
  <c r="I1195" i="11"/>
  <c r="AK1194" i="11"/>
  <c r="AH1194" i="11"/>
  <c r="AF1194" i="11"/>
  <c r="AE1194" i="11"/>
  <c r="I1194" i="11"/>
  <c r="AK1193" i="11"/>
  <c r="AH1193" i="11"/>
  <c r="AF1193" i="11"/>
  <c r="AE1193" i="11"/>
  <c r="I1193" i="11"/>
  <c r="AK1192" i="11"/>
  <c r="AH1192" i="11"/>
  <c r="AF1192" i="11"/>
  <c r="AE1192" i="11"/>
  <c r="I1192" i="11"/>
  <c r="AK1191" i="11"/>
  <c r="AH1191" i="11"/>
  <c r="AF1191" i="11"/>
  <c r="AE1191" i="11"/>
  <c r="I1191" i="11"/>
  <c r="AK1190" i="11"/>
  <c r="AH1190" i="11"/>
  <c r="AF1190" i="11"/>
  <c r="AE1190" i="11"/>
  <c r="I1190" i="11"/>
  <c r="AK1189" i="11"/>
  <c r="AH1189" i="11"/>
  <c r="AF1189" i="11"/>
  <c r="AE1189" i="11"/>
  <c r="I1189" i="11"/>
  <c r="AK1188" i="11"/>
  <c r="AH1188" i="11"/>
  <c r="AF1188" i="11"/>
  <c r="AE1188" i="11"/>
  <c r="I1188" i="11"/>
  <c r="AK1187" i="11"/>
  <c r="AH1187" i="11"/>
  <c r="AF1187" i="11"/>
  <c r="AE1187" i="11"/>
  <c r="I1187" i="11"/>
  <c r="AK1186" i="11"/>
  <c r="AH1186" i="11"/>
  <c r="AF1186" i="11"/>
  <c r="AE1186" i="11"/>
  <c r="I1186" i="11"/>
  <c r="AK1185" i="11"/>
  <c r="AH1185" i="11"/>
  <c r="AF1185" i="11"/>
  <c r="AE1185" i="11"/>
  <c r="I1185" i="11"/>
  <c r="AK1184" i="11"/>
  <c r="AH1184" i="11"/>
  <c r="AF1184" i="11"/>
  <c r="AE1184" i="11"/>
  <c r="I1184" i="11"/>
  <c r="AK1183" i="11"/>
  <c r="AH1183" i="11"/>
  <c r="AF1183" i="11"/>
  <c r="AE1183" i="11"/>
  <c r="I1183" i="11"/>
  <c r="AK1182" i="11"/>
  <c r="AH1182" i="11"/>
  <c r="AF1182" i="11"/>
  <c r="AE1182" i="11"/>
  <c r="I1182" i="11"/>
  <c r="AK1181" i="11"/>
  <c r="AH1181" i="11"/>
  <c r="AF1181" i="11"/>
  <c r="AE1181" i="11"/>
  <c r="I1181" i="11"/>
  <c r="AK1180" i="11"/>
  <c r="AH1180" i="11"/>
  <c r="AF1180" i="11"/>
  <c r="AE1180" i="11"/>
  <c r="I1180" i="11"/>
  <c r="AK1179" i="11"/>
  <c r="AH1179" i="11"/>
  <c r="AF1179" i="11"/>
  <c r="AE1179" i="11"/>
  <c r="I1179" i="11"/>
  <c r="AK1178" i="11"/>
  <c r="AH1178" i="11"/>
  <c r="AF1178" i="11"/>
  <c r="AE1178" i="11"/>
  <c r="I1178" i="11"/>
  <c r="AK1177" i="11"/>
  <c r="AH1177" i="11"/>
  <c r="AF1177" i="11"/>
  <c r="AE1177" i="11"/>
  <c r="I1177" i="11"/>
  <c r="AK1176" i="11"/>
  <c r="AH1176" i="11"/>
  <c r="AF1176" i="11"/>
  <c r="AE1176" i="11"/>
  <c r="I1176" i="11"/>
  <c r="AK1175" i="11"/>
  <c r="AH1175" i="11"/>
  <c r="AF1175" i="11"/>
  <c r="AE1175" i="11"/>
  <c r="I1175" i="11"/>
  <c r="AK1174" i="11"/>
  <c r="AH1174" i="11"/>
  <c r="AF1174" i="11"/>
  <c r="AE1174" i="11"/>
  <c r="I1174" i="11"/>
  <c r="AK1173" i="11"/>
  <c r="AH1173" i="11"/>
  <c r="AF1173" i="11"/>
  <c r="AE1173" i="11"/>
  <c r="I1173" i="11"/>
  <c r="AK1172" i="11"/>
  <c r="AH1172" i="11"/>
  <c r="AF1172" i="11"/>
  <c r="AE1172" i="11"/>
  <c r="I1172" i="11"/>
  <c r="AK1171" i="11"/>
  <c r="AH1171" i="11"/>
  <c r="AF1171" i="11"/>
  <c r="AE1171" i="11"/>
  <c r="I1171" i="11"/>
  <c r="AK1170" i="11"/>
  <c r="AH1170" i="11"/>
  <c r="AF1170" i="11"/>
  <c r="AE1170" i="11"/>
  <c r="I1170" i="11"/>
  <c r="AK1169" i="11"/>
  <c r="AH1169" i="11"/>
  <c r="AF1169" i="11"/>
  <c r="AE1169" i="11"/>
  <c r="I1169" i="11"/>
  <c r="AK1168" i="11"/>
  <c r="AH1168" i="11"/>
  <c r="AF1168" i="11"/>
  <c r="AE1168" i="11"/>
  <c r="I1168" i="11"/>
  <c r="AK1167" i="11"/>
  <c r="AH1167" i="11"/>
  <c r="AF1167" i="11"/>
  <c r="AE1167" i="11"/>
  <c r="I1167" i="11"/>
  <c r="AK1166" i="11"/>
  <c r="AH1166" i="11"/>
  <c r="AF1166" i="11"/>
  <c r="AE1166" i="11"/>
  <c r="I1166" i="11"/>
  <c r="AK1165" i="11"/>
  <c r="AH1165" i="11"/>
  <c r="AF1165" i="11"/>
  <c r="AE1165" i="11"/>
  <c r="I1165" i="11"/>
  <c r="AK1164" i="11"/>
  <c r="AH1164" i="11"/>
  <c r="AF1164" i="11"/>
  <c r="AE1164" i="11"/>
  <c r="I1164" i="11"/>
  <c r="AK1163" i="11"/>
  <c r="AH1163" i="11"/>
  <c r="AF1163" i="11"/>
  <c r="AE1163" i="11"/>
  <c r="I1163" i="11"/>
  <c r="AK1162" i="11"/>
  <c r="AH1162" i="11"/>
  <c r="AF1162" i="11"/>
  <c r="AE1162" i="11"/>
  <c r="I1162" i="11"/>
  <c r="AK1161" i="11"/>
  <c r="AH1161" i="11"/>
  <c r="AF1161" i="11"/>
  <c r="AE1161" i="11"/>
  <c r="I1161" i="11"/>
  <c r="AK1160" i="11"/>
  <c r="AH1160" i="11"/>
  <c r="AF1160" i="11"/>
  <c r="AE1160" i="11"/>
  <c r="I1160" i="11"/>
  <c r="AK1159" i="11"/>
  <c r="AH1159" i="11"/>
  <c r="AF1159" i="11"/>
  <c r="AE1159" i="11"/>
  <c r="I1159" i="11"/>
  <c r="AK1158" i="11"/>
  <c r="AH1158" i="11"/>
  <c r="AF1158" i="11"/>
  <c r="AE1158" i="11"/>
  <c r="I1158" i="11"/>
  <c r="AK1157" i="11"/>
  <c r="AH1157" i="11"/>
  <c r="AF1157" i="11"/>
  <c r="AE1157" i="11"/>
  <c r="I1157" i="11"/>
  <c r="AK1156" i="11"/>
  <c r="AH1156" i="11"/>
  <c r="AF1156" i="11"/>
  <c r="AE1156" i="11"/>
  <c r="I1156" i="11"/>
  <c r="AK1155" i="11"/>
  <c r="AH1155" i="11"/>
  <c r="AF1155" i="11"/>
  <c r="AE1155" i="11"/>
  <c r="I1155" i="11"/>
  <c r="AK1154" i="11"/>
  <c r="AH1154" i="11"/>
  <c r="AF1154" i="11"/>
  <c r="AE1154" i="11"/>
  <c r="I1154" i="11"/>
  <c r="AK1153" i="11"/>
  <c r="AH1153" i="11"/>
  <c r="AF1153" i="11"/>
  <c r="AE1153" i="11"/>
  <c r="I1153" i="11"/>
  <c r="AK1152" i="11"/>
  <c r="AH1152" i="11"/>
  <c r="AF1152" i="11"/>
  <c r="AE1152" i="11"/>
  <c r="I1152" i="11"/>
  <c r="AK1151" i="11"/>
  <c r="AH1151" i="11"/>
  <c r="AF1151" i="11"/>
  <c r="AE1151" i="11"/>
  <c r="I1151" i="11"/>
  <c r="AK1150" i="11"/>
  <c r="AH1150" i="11"/>
  <c r="AF1150" i="11"/>
  <c r="AE1150" i="11"/>
  <c r="I1150" i="11"/>
  <c r="AK1149" i="11"/>
  <c r="AH1149" i="11"/>
  <c r="AF1149" i="11"/>
  <c r="AE1149" i="11"/>
  <c r="I1149" i="11"/>
  <c r="AK1148" i="11"/>
  <c r="AH1148" i="11"/>
  <c r="AF1148" i="11"/>
  <c r="AE1148" i="11"/>
  <c r="I1148" i="11"/>
  <c r="AK1147" i="11"/>
  <c r="AH1147" i="11"/>
  <c r="AF1147" i="11"/>
  <c r="AE1147" i="11"/>
  <c r="I1147" i="11"/>
  <c r="AK1146" i="11"/>
  <c r="AH1146" i="11"/>
  <c r="AF1146" i="11"/>
  <c r="AE1146" i="11"/>
  <c r="I1146" i="11"/>
  <c r="AK1145" i="11"/>
  <c r="AH1145" i="11"/>
  <c r="AF1145" i="11"/>
  <c r="AE1145" i="11"/>
  <c r="I1145" i="11"/>
  <c r="AK1144" i="11"/>
  <c r="AH1144" i="11"/>
  <c r="AF1144" i="11"/>
  <c r="AE1144" i="11"/>
  <c r="I1144" i="11"/>
  <c r="AK1143" i="11"/>
  <c r="AH1143" i="11"/>
  <c r="AF1143" i="11"/>
  <c r="AE1143" i="11"/>
  <c r="I1143" i="11"/>
  <c r="AK1142" i="11"/>
  <c r="AH1142" i="11"/>
  <c r="AF1142" i="11"/>
  <c r="AE1142" i="11"/>
  <c r="I1142" i="11"/>
  <c r="AK1141" i="11"/>
  <c r="AH1141" i="11"/>
  <c r="AF1141" i="11"/>
  <c r="AE1141" i="11"/>
  <c r="I1141" i="11"/>
  <c r="AK1140" i="11"/>
  <c r="AH1140" i="11"/>
  <c r="AF1140" i="11"/>
  <c r="AE1140" i="11"/>
  <c r="I1140" i="11"/>
  <c r="AK1139" i="11"/>
  <c r="AH1139" i="11"/>
  <c r="AF1139" i="11"/>
  <c r="AE1139" i="11"/>
  <c r="I1139" i="11"/>
  <c r="AK1138" i="11"/>
  <c r="AH1138" i="11"/>
  <c r="AF1138" i="11"/>
  <c r="AE1138" i="11"/>
  <c r="I1138" i="11"/>
  <c r="AK1137" i="11"/>
  <c r="AH1137" i="11"/>
  <c r="AF1137" i="11"/>
  <c r="AE1137" i="11"/>
  <c r="I1137" i="11"/>
  <c r="AK1136" i="11"/>
  <c r="AH1136" i="11"/>
  <c r="AF1136" i="11"/>
  <c r="AE1136" i="11"/>
  <c r="I1136" i="11"/>
  <c r="AK1135" i="11"/>
  <c r="AH1135" i="11"/>
  <c r="AF1135" i="11"/>
  <c r="AE1135" i="11"/>
  <c r="I1135" i="11"/>
  <c r="AK1134" i="11"/>
  <c r="AH1134" i="11"/>
  <c r="AF1134" i="11"/>
  <c r="AE1134" i="11"/>
  <c r="I1134" i="11"/>
  <c r="AK1133" i="11"/>
  <c r="AH1133" i="11"/>
  <c r="AF1133" i="11"/>
  <c r="AE1133" i="11"/>
  <c r="I1133" i="11"/>
  <c r="AK1132" i="11"/>
  <c r="AH1132" i="11"/>
  <c r="AF1132" i="11"/>
  <c r="AE1132" i="11"/>
  <c r="I1132" i="11"/>
  <c r="AK1131" i="11"/>
  <c r="AH1131" i="11"/>
  <c r="AF1131" i="11"/>
  <c r="AE1131" i="11"/>
  <c r="I1131" i="11"/>
  <c r="AK1130" i="11"/>
  <c r="AH1130" i="11"/>
  <c r="AF1130" i="11"/>
  <c r="AE1130" i="11"/>
  <c r="I1130" i="11"/>
  <c r="AK1129" i="11"/>
  <c r="AH1129" i="11"/>
  <c r="AF1129" i="11"/>
  <c r="AE1129" i="11"/>
  <c r="I1129" i="11"/>
  <c r="AK1128" i="11"/>
  <c r="AH1128" i="11"/>
  <c r="AF1128" i="11"/>
  <c r="AE1128" i="11"/>
  <c r="I1128" i="11"/>
  <c r="AK1127" i="11"/>
  <c r="AH1127" i="11"/>
  <c r="AF1127" i="11"/>
  <c r="AE1127" i="11"/>
  <c r="I1127" i="11"/>
  <c r="AK1126" i="11"/>
  <c r="AH1126" i="11"/>
  <c r="AF1126" i="11"/>
  <c r="AE1126" i="11"/>
  <c r="I1126" i="11"/>
  <c r="AK1125" i="11"/>
  <c r="AH1125" i="11"/>
  <c r="AF1125" i="11"/>
  <c r="AE1125" i="11"/>
  <c r="I1125" i="11"/>
  <c r="AK1124" i="11"/>
  <c r="AH1124" i="11"/>
  <c r="AF1124" i="11"/>
  <c r="AE1124" i="11"/>
  <c r="I1124" i="11"/>
  <c r="AK1123" i="11"/>
  <c r="AH1123" i="11"/>
  <c r="AG1123" i="11"/>
  <c r="AF1123" i="11"/>
  <c r="AE1123" i="11"/>
  <c r="I1123" i="11"/>
  <c r="AK1122" i="11"/>
  <c r="AH1122" i="11"/>
  <c r="AG1122" i="11"/>
  <c r="AF1122" i="11"/>
  <c r="AE1122" i="11"/>
  <c r="I1122" i="11"/>
  <c r="AK1121" i="11"/>
  <c r="AH1121" i="11"/>
  <c r="AG1121" i="11"/>
  <c r="AF1121" i="11"/>
  <c r="AE1121" i="11"/>
  <c r="I1121" i="11"/>
  <c r="AK1120" i="11"/>
  <c r="AH1120" i="11"/>
  <c r="AG1120" i="11"/>
  <c r="AF1120" i="11"/>
  <c r="AE1120" i="11"/>
  <c r="I1120" i="11"/>
  <c r="AK1119" i="11"/>
  <c r="AH1119" i="11"/>
  <c r="AG1119" i="11"/>
  <c r="AF1119" i="11"/>
  <c r="AE1119" i="11"/>
  <c r="I1119" i="11"/>
  <c r="AK1118" i="11"/>
  <c r="AH1118" i="11"/>
  <c r="AG1118" i="11"/>
  <c r="AF1118" i="11"/>
  <c r="AE1118" i="11"/>
  <c r="I1118" i="11"/>
  <c r="AK1117" i="11"/>
  <c r="AH1117" i="11"/>
  <c r="AG1117" i="11"/>
  <c r="AF1117" i="11"/>
  <c r="AE1117" i="11"/>
  <c r="I1117" i="11"/>
  <c r="AK1116" i="11"/>
  <c r="AH1116" i="11"/>
  <c r="AG1116" i="11"/>
  <c r="AF1116" i="11"/>
  <c r="AE1116" i="11"/>
  <c r="I1116" i="11"/>
  <c r="AK1115" i="11"/>
  <c r="AH1115" i="11"/>
  <c r="AG1115" i="11"/>
  <c r="AF1115" i="11"/>
  <c r="AE1115" i="11"/>
  <c r="I1115" i="11"/>
  <c r="AK1114" i="11"/>
  <c r="AH1114" i="11"/>
  <c r="AG1114" i="11"/>
  <c r="AF1114" i="11"/>
  <c r="AE1114" i="11"/>
  <c r="I1114" i="11"/>
  <c r="AK1113" i="11"/>
  <c r="AH1113" i="11"/>
  <c r="AG1113" i="11"/>
  <c r="AF1113" i="11"/>
  <c r="AE1113" i="11"/>
  <c r="I1113" i="11"/>
  <c r="AK1112" i="11"/>
  <c r="AH1112" i="11"/>
  <c r="AG1112" i="11"/>
  <c r="AF1112" i="11"/>
  <c r="AE1112" i="11"/>
  <c r="I1112" i="11"/>
  <c r="AK1111" i="11"/>
  <c r="AH1111" i="11"/>
  <c r="AG1111" i="11"/>
  <c r="AF1111" i="11"/>
  <c r="AE1111" i="11"/>
  <c r="I1111" i="11"/>
  <c r="AK1110" i="11"/>
  <c r="AH1110" i="11"/>
  <c r="AG1110" i="11"/>
  <c r="AF1110" i="11"/>
  <c r="AE1110" i="11"/>
  <c r="I1110" i="11"/>
  <c r="AK1109" i="11"/>
  <c r="AH1109" i="11"/>
  <c r="AG1109" i="11"/>
  <c r="AF1109" i="11"/>
  <c r="AE1109" i="11"/>
  <c r="I1109" i="11"/>
  <c r="AK1108" i="11"/>
  <c r="AH1108" i="11"/>
  <c r="AG1108" i="11"/>
  <c r="AF1108" i="11"/>
  <c r="AE1108" i="11"/>
  <c r="I1108" i="11"/>
  <c r="AK1107" i="11"/>
  <c r="AH1107" i="11"/>
  <c r="AG1107" i="11"/>
  <c r="AF1107" i="11"/>
  <c r="AE1107" i="11"/>
  <c r="I1107" i="11"/>
  <c r="AK1106" i="11"/>
  <c r="AH1106" i="11"/>
  <c r="AG1106" i="11"/>
  <c r="AF1106" i="11"/>
  <c r="AE1106" i="11"/>
  <c r="I1106" i="11"/>
  <c r="AK1105" i="11"/>
  <c r="AH1105" i="11"/>
  <c r="AG1105" i="11"/>
  <c r="AF1105" i="11"/>
  <c r="AE1105" i="11"/>
  <c r="I1105" i="11"/>
  <c r="AK1104" i="11"/>
  <c r="AH1104" i="11"/>
  <c r="AG1104" i="11"/>
  <c r="AF1104" i="11"/>
  <c r="AE1104" i="11"/>
  <c r="I1104" i="11"/>
  <c r="AK1103" i="11"/>
  <c r="AH1103" i="11"/>
  <c r="AG1103" i="11"/>
  <c r="AF1103" i="11"/>
  <c r="AE1103" i="11"/>
  <c r="I1103" i="11"/>
  <c r="AK1102" i="11"/>
  <c r="AH1102" i="11"/>
  <c r="AG1102" i="11"/>
  <c r="AF1102" i="11"/>
  <c r="AE1102" i="11"/>
  <c r="I1102" i="11"/>
  <c r="AK1101" i="11"/>
  <c r="AH1101" i="11"/>
  <c r="AG1101" i="11"/>
  <c r="AF1101" i="11"/>
  <c r="AE1101" i="11"/>
  <c r="I1101" i="11"/>
  <c r="AK1100" i="11"/>
  <c r="AH1100" i="11"/>
  <c r="AG1100" i="11"/>
  <c r="AF1100" i="11"/>
  <c r="AE1100" i="11"/>
  <c r="I1100" i="11"/>
  <c r="AK1099" i="11"/>
  <c r="AH1099" i="11"/>
  <c r="AG1099" i="11"/>
  <c r="AF1099" i="11"/>
  <c r="AE1099" i="11"/>
  <c r="I1099" i="11"/>
  <c r="AK1098" i="11"/>
  <c r="AH1098" i="11"/>
  <c r="AG1098" i="11"/>
  <c r="AF1098" i="11"/>
  <c r="AE1098" i="11"/>
  <c r="I1098" i="11"/>
  <c r="AK1097" i="11"/>
  <c r="AH1097" i="11"/>
  <c r="AG1097" i="11"/>
  <c r="AF1097" i="11"/>
  <c r="AE1097" i="11"/>
  <c r="I1097" i="11"/>
  <c r="AK1096" i="11"/>
  <c r="AH1096" i="11"/>
  <c r="AG1096" i="11"/>
  <c r="AF1096" i="11"/>
  <c r="AE1096" i="11"/>
  <c r="I1096" i="11"/>
  <c r="AK1095" i="11"/>
  <c r="AH1095" i="11"/>
  <c r="AG1095" i="11"/>
  <c r="AF1095" i="11"/>
  <c r="AE1095" i="11"/>
  <c r="I1095" i="11"/>
  <c r="AK1094" i="11"/>
  <c r="AH1094" i="11"/>
  <c r="AG1094" i="11"/>
  <c r="AF1094" i="11"/>
  <c r="AE1094" i="11"/>
  <c r="I1094" i="11"/>
  <c r="AK1093" i="11"/>
  <c r="AH1093" i="11"/>
  <c r="AG1093" i="11"/>
  <c r="AF1093" i="11"/>
  <c r="AE1093" i="11"/>
  <c r="I1093" i="11"/>
  <c r="AK1092" i="11"/>
  <c r="AH1092" i="11"/>
  <c r="AG1092" i="11"/>
  <c r="AF1092" i="11"/>
  <c r="AE1092" i="11"/>
  <c r="I1092" i="11"/>
  <c r="AK1091" i="11"/>
  <c r="AH1091" i="11"/>
  <c r="AG1091" i="11"/>
  <c r="AF1091" i="11"/>
  <c r="AE1091" i="11"/>
  <c r="I1091" i="11"/>
  <c r="AK1090" i="11"/>
  <c r="AH1090" i="11"/>
  <c r="AG1090" i="11"/>
  <c r="AF1090" i="11"/>
  <c r="AE1090" i="11"/>
  <c r="I1090" i="11"/>
  <c r="AK1089" i="11"/>
  <c r="AH1089" i="11"/>
  <c r="AG1089" i="11"/>
  <c r="AF1089" i="11"/>
  <c r="AE1089" i="11"/>
  <c r="I1089" i="11"/>
  <c r="AK1088" i="11"/>
  <c r="AH1088" i="11"/>
  <c r="AG1088" i="11"/>
  <c r="AF1088" i="11"/>
  <c r="AE1088" i="11"/>
  <c r="I1088" i="11"/>
  <c r="AK1087" i="11"/>
  <c r="AH1087" i="11"/>
  <c r="AG1087" i="11"/>
  <c r="AF1087" i="11"/>
  <c r="AE1087" i="11"/>
  <c r="I1087" i="11"/>
  <c r="AK1086" i="11"/>
  <c r="AH1086" i="11"/>
  <c r="AG1086" i="11"/>
  <c r="AF1086" i="11"/>
  <c r="AE1086" i="11"/>
  <c r="I1086" i="11"/>
  <c r="AK1085" i="11"/>
  <c r="AH1085" i="11"/>
  <c r="AG1085" i="11"/>
  <c r="AF1085" i="11"/>
  <c r="AE1085" i="11"/>
  <c r="I1085" i="11"/>
  <c r="AK1084" i="11"/>
  <c r="AH1084" i="11"/>
  <c r="AG1084" i="11"/>
  <c r="AF1084" i="11"/>
  <c r="AE1084" i="11"/>
  <c r="I1084" i="11"/>
  <c r="AK1083" i="11"/>
  <c r="AH1083" i="11"/>
  <c r="AG1083" i="11"/>
  <c r="AF1083" i="11"/>
  <c r="AE1083" i="11"/>
  <c r="I1083" i="11"/>
  <c r="AK1082" i="11"/>
  <c r="AH1082" i="11"/>
  <c r="AG1082" i="11"/>
  <c r="AF1082" i="11"/>
  <c r="AE1082" i="11"/>
  <c r="I1082" i="11"/>
  <c r="AK1081" i="11"/>
  <c r="AH1081" i="11"/>
  <c r="AG1081" i="11"/>
  <c r="AF1081" i="11"/>
  <c r="AE1081" i="11"/>
  <c r="I1081" i="11"/>
  <c r="AK1080" i="11"/>
  <c r="AH1080" i="11"/>
  <c r="AG1080" i="11"/>
  <c r="AF1080" i="11"/>
  <c r="AE1080" i="11"/>
  <c r="I1080" i="11"/>
  <c r="AK1079" i="11"/>
  <c r="AH1079" i="11"/>
  <c r="AG1079" i="11"/>
  <c r="AF1079" i="11"/>
  <c r="AE1079" i="11"/>
  <c r="I1079" i="11"/>
  <c r="AK1078" i="11"/>
  <c r="AH1078" i="11"/>
  <c r="AG1078" i="11"/>
  <c r="AF1078" i="11"/>
  <c r="AE1078" i="11"/>
  <c r="I1078" i="11"/>
  <c r="AK1077" i="11"/>
  <c r="AH1077" i="11"/>
  <c r="AG1077" i="11"/>
  <c r="AF1077" i="11"/>
  <c r="AE1077" i="11"/>
  <c r="I1077" i="11"/>
  <c r="AK1076" i="11"/>
  <c r="AH1076" i="11"/>
  <c r="AG1076" i="11"/>
  <c r="AF1076" i="11"/>
  <c r="AE1076" i="11"/>
  <c r="I1076" i="11"/>
  <c r="AK1075" i="11"/>
  <c r="AH1075" i="11"/>
  <c r="AG1075" i="11"/>
  <c r="AF1075" i="11"/>
  <c r="AE1075" i="11"/>
  <c r="I1075" i="11"/>
  <c r="AK1074" i="11"/>
  <c r="AH1074" i="11"/>
  <c r="AG1074" i="11"/>
  <c r="AF1074" i="11"/>
  <c r="AE1074" i="11"/>
  <c r="I1074" i="11"/>
  <c r="AK1073" i="11"/>
  <c r="AH1073" i="11"/>
  <c r="AG1073" i="11"/>
  <c r="AF1073" i="11"/>
  <c r="AE1073" i="11"/>
  <c r="I1073" i="11"/>
  <c r="AK1072" i="11"/>
  <c r="AH1072" i="11"/>
  <c r="AG1072" i="11"/>
  <c r="AF1072" i="11"/>
  <c r="AE1072" i="11"/>
  <c r="I1072" i="11"/>
  <c r="AK1071" i="11"/>
  <c r="AH1071" i="11"/>
  <c r="AG1071" i="11"/>
  <c r="AF1071" i="11"/>
  <c r="AE1071" i="11"/>
  <c r="I1071" i="11"/>
  <c r="AK1070" i="11"/>
  <c r="AH1070" i="11"/>
  <c r="AG1070" i="11"/>
  <c r="AF1070" i="11"/>
  <c r="AE1070" i="11"/>
  <c r="I1070" i="11"/>
  <c r="AK1069" i="11"/>
  <c r="AH1069" i="11"/>
  <c r="AG1069" i="11"/>
  <c r="AF1069" i="11"/>
  <c r="AE1069" i="11"/>
  <c r="I1069" i="11"/>
  <c r="AK1068" i="11"/>
  <c r="AH1068" i="11"/>
  <c r="AG1068" i="11"/>
  <c r="AF1068" i="11"/>
  <c r="AE1068" i="11"/>
  <c r="I1068" i="11"/>
  <c r="AK1067" i="11"/>
  <c r="AH1067" i="11"/>
  <c r="AG1067" i="11"/>
  <c r="AF1067" i="11"/>
  <c r="AE1067" i="11"/>
  <c r="I1067" i="11"/>
  <c r="AK1066" i="11"/>
  <c r="AH1066" i="11"/>
  <c r="AG1066" i="11"/>
  <c r="AF1066" i="11"/>
  <c r="AE1066" i="11"/>
  <c r="I1066" i="11"/>
  <c r="AK1065" i="11"/>
  <c r="AH1065" i="11"/>
  <c r="AG1065" i="11"/>
  <c r="AF1065" i="11"/>
  <c r="AE1065" i="11"/>
  <c r="I1065" i="11"/>
  <c r="AK1064" i="11"/>
  <c r="AH1064" i="11"/>
  <c r="AG1064" i="11"/>
  <c r="AF1064" i="11"/>
  <c r="AE1064" i="11"/>
  <c r="I1064" i="11"/>
  <c r="AK1063" i="11"/>
  <c r="AH1063" i="11"/>
  <c r="AG1063" i="11"/>
  <c r="AF1063" i="11"/>
  <c r="AE1063" i="11"/>
  <c r="I1063" i="11"/>
  <c r="AK1062" i="11"/>
  <c r="AH1062" i="11"/>
  <c r="AG1062" i="11"/>
  <c r="AF1062" i="11"/>
  <c r="AE1062" i="11"/>
  <c r="I1062" i="11"/>
  <c r="AK1061" i="11"/>
  <c r="AH1061" i="11"/>
  <c r="AG1061" i="11"/>
  <c r="AF1061" i="11"/>
  <c r="AE1061" i="11"/>
  <c r="I1061" i="11"/>
  <c r="AK1060" i="11"/>
  <c r="AH1060" i="11"/>
  <c r="AG1060" i="11"/>
  <c r="AF1060" i="11"/>
  <c r="AE1060" i="11"/>
  <c r="I1060" i="11"/>
  <c r="AK1059" i="11"/>
  <c r="AH1059" i="11"/>
  <c r="AG1059" i="11"/>
  <c r="AF1059" i="11"/>
  <c r="AE1059" i="11"/>
  <c r="I1059" i="11"/>
  <c r="AK1058" i="11"/>
  <c r="AH1058" i="11"/>
  <c r="AG1058" i="11"/>
  <c r="AF1058" i="11"/>
  <c r="AE1058" i="11"/>
  <c r="I1058" i="11"/>
  <c r="AK1057" i="11"/>
  <c r="AH1057" i="11"/>
  <c r="AG1057" i="11"/>
  <c r="AF1057" i="11"/>
  <c r="AE1057" i="11"/>
  <c r="I1057" i="11"/>
  <c r="AK1056" i="11"/>
  <c r="AH1056" i="11"/>
  <c r="AG1056" i="11"/>
  <c r="AF1056" i="11"/>
  <c r="AE1056" i="11"/>
  <c r="I1056" i="11"/>
  <c r="AK1055" i="11"/>
  <c r="AH1055" i="11"/>
  <c r="AG1055" i="11"/>
  <c r="AF1055" i="11"/>
  <c r="AE1055" i="11"/>
  <c r="I1055" i="11"/>
  <c r="AK1054" i="11"/>
  <c r="AH1054" i="11"/>
  <c r="AG1054" i="11"/>
  <c r="AF1054" i="11"/>
  <c r="AE1054" i="11"/>
  <c r="I1054" i="11"/>
  <c r="AK1053" i="11"/>
  <c r="AH1053" i="11"/>
  <c r="AG1053" i="11"/>
  <c r="AF1053" i="11"/>
  <c r="AE1053" i="11"/>
  <c r="I1053" i="11"/>
  <c r="AK1052" i="11"/>
  <c r="AH1052" i="11"/>
  <c r="AG1052" i="11"/>
  <c r="AF1052" i="11"/>
  <c r="AE1052" i="11"/>
  <c r="I1052" i="11"/>
  <c r="AK1051" i="11"/>
  <c r="AH1051" i="11"/>
  <c r="AG1051" i="11"/>
  <c r="AF1051" i="11"/>
  <c r="AE1051" i="11"/>
  <c r="I1051" i="11"/>
  <c r="AK1050" i="11"/>
  <c r="AH1050" i="11"/>
  <c r="AG1050" i="11"/>
  <c r="AF1050" i="11"/>
  <c r="AE1050" i="11"/>
  <c r="I1050" i="11"/>
  <c r="AK1049" i="11"/>
  <c r="AH1049" i="11"/>
  <c r="AG1049" i="11"/>
  <c r="AF1049" i="11"/>
  <c r="AE1049" i="11"/>
  <c r="I1049" i="11"/>
  <c r="AK1048" i="11"/>
  <c r="AH1048" i="11"/>
  <c r="AG1048" i="11"/>
  <c r="AF1048" i="11"/>
  <c r="AE1048" i="11"/>
  <c r="I1048" i="11"/>
  <c r="AK1047" i="11"/>
  <c r="AH1047" i="11"/>
  <c r="AG1047" i="11"/>
  <c r="AF1047" i="11"/>
  <c r="AE1047" i="11"/>
  <c r="I1047" i="11"/>
  <c r="AK1046" i="11"/>
  <c r="AH1046" i="11"/>
  <c r="AG1046" i="11"/>
  <c r="AF1046" i="11"/>
  <c r="AE1046" i="11"/>
  <c r="I1046" i="11"/>
  <c r="AK1045" i="11"/>
  <c r="AH1045" i="11"/>
  <c r="AG1045" i="11"/>
  <c r="AF1045" i="11"/>
  <c r="AE1045" i="11"/>
  <c r="I1045" i="11"/>
  <c r="AK1044" i="11"/>
  <c r="AH1044" i="11"/>
  <c r="AG1044" i="11"/>
  <c r="AF1044" i="11"/>
  <c r="AE1044" i="11"/>
  <c r="I1044" i="11"/>
  <c r="AK1043" i="11"/>
  <c r="AH1043" i="11"/>
  <c r="AG1043" i="11"/>
  <c r="AF1043" i="11"/>
  <c r="AE1043" i="11"/>
  <c r="I1043" i="11"/>
  <c r="AK1042" i="11"/>
  <c r="AH1042" i="11"/>
  <c r="AG1042" i="11"/>
  <c r="AF1042" i="11"/>
  <c r="AE1042" i="11"/>
  <c r="I1042" i="11"/>
  <c r="AK1041" i="11"/>
  <c r="AH1041" i="11"/>
  <c r="AG1041" i="11"/>
  <c r="AF1041" i="11"/>
  <c r="AE1041" i="11"/>
  <c r="I1041" i="11"/>
  <c r="AK1040" i="11"/>
  <c r="AH1040" i="11"/>
  <c r="AG1040" i="11"/>
  <c r="AF1040" i="11"/>
  <c r="AE1040" i="11"/>
  <c r="I1040" i="11"/>
  <c r="AK1039" i="11"/>
  <c r="AH1039" i="11"/>
  <c r="AG1039" i="11"/>
  <c r="AF1039" i="11"/>
  <c r="AE1039" i="11"/>
  <c r="I1039" i="11"/>
  <c r="AK1038" i="11"/>
  <c r="AH1038" i="11"/>
  <c r="AG1038" i="11"/>
  <c r="AF1038" i="11"/>
  <c r="AE1038" i="11"/>
  <c r="I1038" i="11"/>
  <c r="AK1037" i="11"/>
  <c r="AH1037" i="11"/>
  <c r="AG1037" i="11"/>
  <c r="AF1037" i="11"/>
  <c r="AE1037" i="11"/>
  <c r="I1037" i="11"/>
  <c r="AK1036" i="11"/>
  <c r="AH1036" i="11"/>
  <c r="AG1036" i="11"/>
  <c r="AF1036" i="11"/>
  <c r="AE1036" i="11"/>
  <c r="I1036" i="11"/>
  <c r="AK1035" i="11"/>
  <c r="AH1035" i="11"/>
  <c r="AG1035" i="11"/>
  <c r="AF1035" i="11"/>
  <c r="AE1035" i="11"/>
  <c r="I1035" i="11"/>
  <c r="AK1034" i="11"/>
  <c r="AH1034" i="11"/>
  <c r="AG1034" i="11"/>
  <c r="AF1034" i="11"/>
  <c r="AE1034" i="11"/>
  <c r="I1034" i="11"/>
  <c r="AK1033" i="11"/>
  <c r="AH1033" i="11"/>
  <c r="AG1033" i="11"/>
  <c r="AF1033" i="11"/>
  <c r="AE1033" i="11"/>
  <c r="I1033" i="11"/>
  <c r="AK1032" i="11"/>
  <c r="AH1032" i="11"/>
  <c r="AG1032" i="11"/>
  <c r="AF1032" i="11"/>
  <c r="AE1032" i="11"/>
  <c r="I1032" i="11"/>
  <c r="AK1031" i="11"/>
  <c r="AH1031" i="11"/>
  <c r="AG1031" i="11"/>
  <c r="AF1031" i="11"/>
  <c r="AE1031" i="11"/>
  <c r="I1031" i="11"/>
  <c r="AK1030" i="11"/>
  <c r="AH1030" i="11"/>
  <c r="AG1030" i="11"/>
  <c r="AF1030" i="11"/>
  <c r="AE1030" i="11"/>
  <c r="I1030" i="11"/>
  <c r="AK1029" i="11"/>
  <c r="AH1029" i="11"/>
  <c r="AG1029" i="11"/>
  <c r="AF1029" i="11"/>
  <c r="AE1029" i="11"/>
  <c r="I1029" i="11"/>
  <c r="AK1028" i="11"/>
  <c r="AH1028" i="11"/>
  <c r="AG1028" i="11"/>
  <c r="AF1028" i="11"/>
  <c r="AE1028" i="11"/>
  <c r="I1028" i="11"/>
  <c r="AK1027" i="11"/>
  <c r="AH1027" i="11"/>
  <c r="AG1027" i="11"/>
  <c r="AF1027" i="11"/>
  <c r="AE1027" i="11"/>
  <c r="I1027" i="11"/>
  <c r="AK1026" i="11"/>
  <c r="AH1026" i="11"/>
  <c r="AG1026" i="11"/>
  <c r="AF1026" i="11"/>
  <c r="AE1026" i="11"/>
  <c r="I1026" i="11"/>
  <c r="AK1025" i="11"/>
  <c r="AH1025" i="11"/>
  <c r="AG1025" i="11"/>
  <c r="AF1025" i="11"/>
  <c r="AE1025" i="11"/>
  <c r="I1025" i="11"/>
  <c r="AK1024" i="11"/>
  <c r="AH1024" i="11"/>
  <c r="AG1024" i="11"/>
  <c r="AF1024" i="11"/>
  <c r="AE1024" i="11"/>
  <c r="I1024" i="11"/>
  <c r="AK1023" i="11"/>
  <c r="AH1023" i="11"/>
  <c r="AG1023" i="11"/>
  <c r="AF1023" i="11"/>
  <c r="AE1023" i="11"/>
  <c r="I1023" i="11"/>
  <c r="AK1022" i="11"/>
  <c r="AH1022" i="11"/>
  <c r="AG1022" i="11"/>
  <c r="AF1022" i="11"/>
  <c r="AE1022" i="11"/>
  <c r="I1022" i="11"/>
  <c r="AK1021" i="11"/>
  <c r="AH1021" i="11"/>
  <c r="AG1021" i="11"/>
  <c r="AF1021" i="11"/>
  <c r="AE1021" i="11"/>
  <c r="I1021" i="11"/>
  <c r="AK1020" i="11"/>
  <c r="AH1020" i="11"/>
  <c r="AG1020" i="11"/>
  <c r="AF1020" i="11"/>
  <c r="AE1020" i="11"/>
  <c r="I1020" i="11"/>
  <c r="AK1019" i="11"/>
  <c r="AH1019" i="11"/>
  <c r="AG1019" i="11"/>
  <c r="AF1019" i="11"/>
  <c r="AE1019" i="11"/>
  <c r="I1019" i="11"/>
  <c r="AK1018" i="11"/>
  <c r="AH1018" i="11"/>
  <c r="AG1018" i="11"/>
  <c r="AF1018" i="11"/>
  <c r="AE1018" i="11"/>
  <c r="I1018" i="11"/>
  <c r="AK1017" i="11"/>
  <c r="AH1017" i="11"/>
  <c r="AG1017" i="11"/>
  <c r="AF1017" i="11"/>
  <c r="AE1017" i="11"/>
  <c r="I1017" i="11"/>
  <c r="AK1016" i="11"/>
  <c r="AH1016" i="11"/>
  <c r="AG1016" i="11"/>
  <c r="AF1016" i="11"/>
  <c r="AE1016" i="11"/>
  <c r="I1016" i="11"/>
  <c r="AK1015" i="11"/>
  <c r="AH1015" i="11"/>
  <c r="AG1015" i="11"/>
  <c r="AF1015" i="11"/>
  <c r="AE1015" i="11"/>
  <c r="I1015" i="11"/>
  <c r="AK1014" i="11"/>
  <c r="AH1014" i="11"/>
  <c r="AG1014" i="11"/>
  <c r="AF1014" i="11"/>
  <c r="AE1014" i="11"/>
  <c r="I1014" i="11"/>
  <c r="AK1013" i="11"/>
  <c r="AH1013" i="11"/>
  <c r="AG1013" i="11"/>
  <c r="AF1013" i="11"/>
  <c r="AE1013" i="11"/>
  <c r="I1013" i="11"/>
  <c r="AK1012" i="11"/>
  <c r="AH1012" i="11"/>
  <c r="AG1012" i="11"/>
  <c r="AF1012" i="11"/>
  <c r="AE1012" i="11"/>
  <c r="I1012" i="11"/>
  <c r="AK1011" i="11"/>
  <c r="AH1011" i="11"/>
  <c r="AG1011" i="11"/>
  <c r="AF1011" i="11"/>
  <c r="AE1011" i="11"/>
  <c r="I1011" i="11"/>
  <c r="AK1010" i="11"/>
  <c r="AH1010" i="11"/>
  <c r="AG1010" i="11"/>
  <c r="AF1010" i="11"/>
  <c r="AE1010" i="11"/>
  <c r="I1010" i="11"/>
  <c r="AK1009" i="11"/>
  <c r="AH1009" i="11"/>
  <c r="AG1009" i="11"/>
  <c r="AF1009" i="11"/>
  <c r="AE1009" i="11"/>
  <c r="I1009" i="11"/>
  <c r="AK1008" i="11"/>
  <c r="AH1008" i="11"/>
  <c r="AG1008" i="11"/>
  <c r="AF1008" i="11"/>
  <c r="AE1008" i="11"/>
  <c r="I1008" i="11"/>
  <c r="AK1007" i="11"/>
  <c r="AH1007" i="11"/>
  <c r="AG1007" i="11"/>
  <c r="AF1007" i="11"/>
  <c r="AE1007" i="11"/>
  <c r="I1007" i="11"/>
  <c r="AK1006" i="11"/>
  <c r="AH1006" i="11"/>
  <c r="AG1006" i="11"/>
  <c r="AF1006" i="11"/>
  <c r="AE1006" i="11"/>
  <c r="I1006" i="11"/>
  <c r="AK1005" i="11"/>
  <c r="AH1005" i="11"/>
  <c r="AG1005" i="11"/>
  <c r="AF1005" i="11"/>
  <c r="AE1005" i="11"/>
  <c r="I1005" i="11"/>
  <c r="AK1004" i="11"/>
  <c r="AH1004" i="11"/>
  <c r="AG1004" i="11"/>
  <c r="AF1004" i="11"/>
  <c r="AE1004" i="11"/>
  <c r="I1004" i="11"/>
  <c r="AK1003" i="11"/>
  <c r="AH1003" i="11"/>
  <c r="AG1003" i="11"/>
  <c r="AF1003" i="11"/>
  <c r="AE1003" i="11"/>
  <c r="I1003" i="11"/>
  <c r="AK1002" i="11"/>
  <c r="AH1002" i="11"/>
  <c r="AG1002" i="11"/>
  <c r="AF1002" i="11"/>
  <c r="AE1002" i="11"/>
  <c r="I1002" i="11"/>
  <c r="AK1001" i="11"/>
  <c r="AH1001" i="11"/>
  <c r="AG1001" i="11"/>
  <c r="AF1001" i="11"/>
  <c r="AE1001" i="11"/>
  <c r="I1001" i="11"/>
  <c r="AK1000" i="11"/>
  <c r="AH1000" i="11"/>
  <c r="AG1000" i="11"/>
  <c r="AF1000" i="11"/>
  <c r="AE1000" i="11"/>
  <c r="I1000" i="11"/>
  <c r="AK999" i="11"/>
  <c r="AH999" i="11"/>
  <c r="AG999" i="11"/>
  <c r="AF999" i="11"/>
  <c r="AE999" i="11"/>
  <c r="I999" i="11"/>
  <c r="AK998" i="11"/>
  <c r="AH998" i="11"/>
  <c r="AG998" i="11"/>
  <c r="AF998" i="11"/>
  <c r="AE998" i="11"/>
  <c r="I998" i="11"/>
  <c r="AK997" i="11"/>
  <c r="AH997" i="11"/>
  <c r="AG997" i="11"/>
  <c r="AF997" i="11"/>
  <c r="AE997" i="11"/>
  <c r="I997" i="11"/>
  <c r="AK996" i="11"/>
  <c r="AH996" i="11"/>
  <c r="AG996" i="11"/>
  <c r="AF996" i="11"/>
  <c r="AE996" i="11"/>
  <c r="I996" i="11"/>
  <c r="AK995" i="11"/>
  <c r="AH995" i="11"/>
  <c r="AG995" i="11"/>
  <c r="AF995" i="11"/>
  <c r="AE995" i="11"/>
  <c r="I995" i="11"/>
  <c r="AK994" i="11"/>
  <c r="AH994" i="11"/>
  <c r="AG994" i="11"/>
  <c r="AF994" i="11"/>
  <c r="AE994" i="11"/>
  <c r="I994" i="11"/>
  <c r="AK993" i="11"/>
  <c r="AH993" i="11"/>
  <c r="AG993" i="11"/>
  <c r="AF993" i="11"/>
  <c r="AE993" i="11"/>
  <c r="I993" i="11"/>
  <c r="AK992" i="11"/>
  <c r="AH992" i="11"/>
  <c r="AG992" i="11"/>
  <c r="AF992" i="11"/>
  <c r="AE992" i="11"/>
  <c r="I992" i="11"/>
  <c r="AK991" i="11"/>
  <c r="AH991" i="11"/>
  <c r="AG991" i="11"/>
  <c r="AF991" i="11"/>
  <c r="AE991" i="11"/>
  <c r="I991" i="11"/>
  <c r="AK990" i="11"/>
  <c r="AH990" i="11"/>
  <c r="AG990" i="11"/>
  <c r="AF990" i="11"/>
  <c r="AE990" i="11"/>
  <c r="I990" i="11"/>
  <c r="AK989" i="11"/>
  <c r="AH989" i="11"/>
  <c r="AG989" i="11"/>
  <c r="AF989" i="11"/>
  <c r="AE989" i="11"/>
  <c r="I989" i="11"/>
  <c r="AK988" i="11"/>
  <c r="AH988" i="11"/>
  <c r="AG988" i="11"/>
  <c r="AF988" i="11"/>
  <c r="AE988" i="11"/>
  <c r="I988" i="11"/>
  <c r="AK987" i="11"/>
  <c r="AH987" i="11"/>
  <c r="AG987" i="11"/>
  <c r="AF987" i="11"/>
  <c r="AE987" i="11"/>
  <c r="I987" i="11"/>
  <c r="AK986" i="11"/>
  <c r="AH986" i="11"/>
  <c r="AG986" i="11"/>
  <c r="AF986" i="11"/>
  <c r="AE986" i="11"/>
  <c r="I986" i="11"/>
  <c r="AK985" i="11"/>
  <c r="AH985" i="11"/>
  <c r="AG985" i="11"/>
  <c r="AF985" i="11"/>
  <c r="AE985" i="11"/>
  <c r="I985" i="11"/>
  <c r="AK984" i="11"/>
  <c r="AH984" i="11"/>
  <c r="AG984" i="11"/>
  <c r="AF984" i="11"/>
  <c r="AE984" i="11"/>
  <c r="I984" i="11"/>
  <c r="AK983" i="11"/>
  <c r="AH983" i="11"/>
  <c r="AG983" i="11"/>
  <c r="AF983" i="11"/>
  <c r="AE983" i="11"/>
  <c r="I983" i="11"/>
  <c r="AK982" i="11"/>
  <c r="AH982" i="11"/>
  <c r="AG982" i="11"/>
  <c r="AF982" i="11"/>
  <c r="AE982" i="11"/>
  <c r="I982" i="11"/>
  <c r="AK981" i="11"/>
  <c r="AH981" i="11"/>
  <c r="AG981" i="11"/>
  <c r="AF981" i="11"/>
  <c r="AE981" i="11"/>
  <c r="I981" i="11"/>
  <c r="AK980" i="11"/>
  <c r="AH980" i="11"/>
  <c r="AG980" i="11"/>
  <c r="AF980" i="11"/>
  <c r="AE980" i="11"/>
  <c r="I980" i="11"/>
  <c r="AK979" i="11"/>
  <c r="AH979" i="11"/>
  <c r="AG979" i="11"/>
  <c r="AF979" i="11"/>
  <c r="AE979" i="11"/>
  <c r="I979" i="11"/>
  <c r="AK978" i="11"/>
  <c r="AH978" i="11"/>
  <c r="AG978" i="11"/>
  <c r="AF978" i="11"/>
  <c r="AE978" i="11"/>
  <c r="I978" i="11"/>
  <c r="AK977" i="11"/>
  <c r="AH977" i="11"/>
  <c r="AG977" i="11"/>
  <c r="AF977" i="11"/>
  <c r="AE977" i="11"/>
  <c r="I977" i="11"/>
  <c r="AK976" i="11"/>
  <c r="AH976" i="11"/>
  <c r="AG976" i="11"/>
  <c r="AF976" i="11"/>
  <c r="AE976" i="11"/>
  <c r="I976" i="11"/>
  <c r="AK975" i="11"/>
  <c r="AH975" i="11"/>
  <c r="AG975" i="11"/>
  <c r="AF975" i="11"/>
  <c r="AE975" i="11"/>
  <c r="I975" i="11"/>
  <c r="AK974" i="11"/>
  <c r="AH974" i="11"/>
  <c r="AG974" i="11"/>
  <c r="AF974" i="11"/>
  <c r="AE974" i="11"/>
  <c r="I974" i="11"/>
  <c r="AK973" i="11"/>
  <c r="AH973" i="11"/>
  <c r="AG973" i="11"/>
  <c r="AF973" i="11"/>
  <c r="AE973" i="11"/>
  <c r="I973" i="11"/>
  <c r="AK972" i="11"/>
  <c r="AH972" i="11"/>
  <c r="AG972" i="11"/>
  <c r="AF972" i="11"/>
  <c r="AE972" i="11"/>
  <c r="I972" i="11"/>
  <c r="AK971" i="11"/>
  <c r="AH971" i="11"/>
  <c r="AG971" i="11"/>
  <c r="AF971" i="11"/>
  <c r="AE971" i="11"/>
  <c r="I971" i="11"/>
  <c r="AK970" i="11"/>
  <c r="AH970" i="11"/>
  <c r="AG970" i="11"/>
  <c r="AF970" i="11"/>
  <c r="AE970" i="11"/>
  <c r="I970" i="11"/>
  <c r="AK969" i="11"/>
  <c r="AH969" i="11"/>
  <c r="AG969" i="11"/>
  <c r="AF969" i="11"/>
  <c r="AE969" i="11"/>
  <c r="I969" i="11"/>
  <c r="AK968" i="11"/>
  <c r="AH968" i="11"/>
  <c r="AG968" i="11"/>
  <c r="AF968" i="11"/>
  <c r="AE968" i="11"/>
  <c r="I968" i="11"/>
  <c r="AK967" i="11"/>
  <c r="AH967" i="11"/>
  <c r="AG967" i="11"/>
  <c r="AF967" i="11"/>
  <c r="AE967" i="11"/>
  <c r="I967" i="11"/>
  <c r="AK966" i="11"/>
  <c r="AH966" i="11"/>
  <c r="AG966" i="11"/>
  <c r="AF966" i="11"/>
  <c r="AE966" i="11"/>
  <c r="I966" i="11"/>
  <c r="AK965" i="11"/>
  <c r="AH965" i="11"/>
  <c r="AG965" i="11"/>
  <c r="AF965" i="11"/>
  <c r="AE965" i="11"/>
  <c r="I965" i="11"/>
  <c r="AK964" i="11"/>
  <c r="AH964" i="11"/>
  <c r="AG964" i="11"/>
  <c r="AF964" i="11"/>
  <c r="AE964" i="11"/>
  <c r="I964" i="11"/>
  <c r="AK963" i="11"/>
  <c r="AH963" i="11"/>
  <c r="AG963" i="11"/>
  <c r="AF963" i="11"/>
  <c r="AE963" i="11"/>
  <c r="I963" i="11"/>
  <c r="AK962" i="11"/>
  <c r="AH962" i="11"/>
  <c r="AG962" i="11"/>
  <c r="AF962" i="11"/>
  <c r="AE962" i="11"/>
  <c r="I962" i="11"/>
  <c r="AK961" i="11"/>
  <c r="AH961" i="11"/>
  <c r="AG961" i="11"/>
  <c r="AF961" i="11"/>
  <c r="AE961" i="11"/>
  <c r="I961" i="11"/>
  <c r="AK960" i="11"/>
  <c r="AH960" i="11"/>
  <c r="AG960" i="11"/>
  <c r="AF960" i="11"/>
  <c r="AE960" i="11"/>
  <c r="I960" i="11"/>
  <c r="AK959" i="11"/>
  <c r="AH959" i="11"/>
  <c r="AG959" i="11"/>
  <c r="AF959" i="11"/>
  <c r="AE959" i="11"/>
  <c r="I959" i="11"/>
  <c r="AK958" i="11"/>
  <c r="AH958" i="11"/>
  <c r="AG958" i="11"/>
  <c r="AF958" i="11"/>
  <c r="AE958" i="11"/>
  <c r="I958" i="11"/>
  <c r="AK957" i="11"/>
  <c r="AH957" i="11"/>
  <c r="AG957" i="11"/>
  <c r="AF957" i="11"/>
  <c r="AE957" i="11"/>
  <c r="I957" i="11"/>
  <c r="AK956" i="11"/>
  <c r="AH956" i="11"/>
  <c r="AG956" i="11"/>
  <c r="AF956" i="11"/>
  <c r="AE956" i="11"/>
  <c r="I956" i="11"/>
  <c r="AK955" i="11"/>
  <c r="AH955" i="11"/>
  <c r="AG955" i="11"/>
  <c r="AF955" i="11"/>
  <c r="AE955" i="11"/>
  <c r="I955" i="11"/>
  <c r="AK954" i="11"/>
  <c r="AH954" i="11"/>
  <c r="AG954" i="11"/>
  <c r="AF954" i="11"/>
  <c r="AE954" i="11"/>
  <c r="I954" i="11"/>
  <c r="AK953" i="11"/>
  <c r="AH953" i="11"/>
  <c r="AG953" i="11"/>
  <c r="AF953" i="11"/>
  <c r="AE953" i="11"/>
  <c r="I953" i="11"/>
  <c r="AK952" i="11"/>
  <c r="AH952" i="11"/>
  <c r="AG952" i="11"/>
  <c r="AF952" i="11"/>
  <c r="AE952" i="11"/>
  <c r="I952" i="11"/>
  <c r="AK951" i="11"/>
  <c r="AH951" i="11"/>
  <c r="AG951" i="11"/>
  <c r="AF951" i="11"/>
  <c r="AE951" i="11"/>
  <c r="I951" i="11"/>
  <c r="AK950" i="11"/>
  <c r="AH950" i="11"/>
  <c r="AG950" i="11"/>
  <c r="AF950" i="11"/>
  <c r="AE950" i="11"/>
  <c r="I950" i="11"/>
  <c r="AK949" i="11"/>
  <c r="AH949" i="11"/>
  <c r="AG949" i="11"/>
  <c r="AF949" i="11"/>
  <c r="AE949" i="11"/>
  <c r="I949" i="11"/>
  <c r="AK948" i="11"/>
  <c r="AH948" i="11"/>
  <c r="AG948" i="11"/>
  <c r="AF948" i="11"/>
  <c r="AE948" i="11"/>
  <c r="I948" i="11"/>
  <c r="AK947" i="11"/>
  <c r="AH947" i="11"/>
  <c r="AG947" i="11"/>
  <c r="AF947" i="11"/>
  <c r="AE947" i="11"/>
  <c r="I947" i="11"/>
  <c r="AK946" i="11"/>
  <c r="AH946" i="11"/>
  <c r="AG946" i="11"/>
  <c r="AF946" i="11"/>
  <c r="AE946" i="11"/>
  <c r="I946" i="11"/>
  <c r="AK945" i="11"/>
  <c r="AH945" i="11"/>
  <c r="AG945" i="11"/>
  <c r="AF945" i="11"/>
  <c r="AE945" i="11"/>
  <c r="I945" i="11"/>
  <c r="AK944" i="11"/>
  <c r="AH944" i="11"/>
  <c r="AG944" i="11"/>
  <c r="AF944" i="11"/>
  <c r="AE944" i="11"/>
  <c r="I944" i="11"/>
  <c r="AK943" i="11"/>
  <c r="AH943" i="11"/>
  <c r="AG943" i="11"/>
  <c r="AF943" i="11"/>
  <c r="AE943" i="11"/>
  <c r="I943" i="11"/>
  <c r="AK942" i="11"/>
  <c r="AH942" i="11"/>
  <c r="AG942" i="11"/>
  <c r="AF942" i="11"/>
  <c r="AE942" i="11"/>
  <c r="I942" i="11"/>
  <c r="AK941" i="11"/>
  <c r="AH941" i="11"/>
  <c r="AG941" i="11"/>
  <c r="AF941" i="11"/>
  <c r="AE941" i="11"/>
  <c r="I941" i="11"/>
  <c r="AK940" i="11"/>
  <c r="AH940" i="11"/>
  <c r="AG940" i="11"/>
  <c r="AF940" i="11"/>
  <c r="AE940" i="11"/>
  <c r="I940" i="11"/>
  <c r="AK939" i="11"/>
  <c r="AH939" i="11"/>
  <c r="AG939" i="11"/>
  <c r="AF939" i="11"/>
  <c r="AE939" i="11"/>
  <c r="I939" i="11"/>
  <c r="AK938" i="11"/>
  <c r="AH938" i="11"/>
  <c r="AG938" i="11"/>
  <c r="AF938" i="11"/>
  <c r="AE938" i="11"/>
  <c r="I938" i="11"/>
  <c r="AK937" i="11"/>
  <c r="AH937" i="11"/>
  <c r="AG937" i="11"/>
  <c r="AF937" i="11"/>
  <c r="AE937" i="11"/>
  <c r="I937" i="11"/>
  <c r="AK936" i="11"/>
  <c r="AH936" i="11"/>
  <c r="AG936" i="11"/>
  <c r="AF936" i="11"/>
  <c r="AE936" i="11"/>
  <c r="I936" i="11"/>
  <c r="AK935" i="11"/>
  <c r="AH935" i="11"/>
  <c r="AG935" i="11"/>
  <c r="AF935" i="11"/>
  <c r="AE935" i="11"/>
  <c r="I935" i="11"/>
  <c r="AK934" i="11"/>
  <c r="AH934" i="11"/>
  <c r="AG934" i="11"/>
  <c r="AF934" i="11"/>
  <c r="AE934" i="11"/>
  <c r="I934" i="11"/>
  <c r="AK933" i="11"/>
  <c r="AH933" i="11"/>
  <c r="AG933" i="11"/>
  <c r="AF933" i="11"/>
  <c r="AE933" i="11"/>
  <c r="I933" i="11"/>
  <c r="AK932" i="11"/>
  <c r="AH932" i="11"/>
  <c r="AG932" i="11"/>
  <c r="AF932" i="11"/>
  <c r="AE932" i="11"/>
  <c r="I932" i="11"/>
  <c r="AK931" i="11"/>
  <c r="AH931" i="11"/>
  <c r="AG931" i="11"/>
  <c r="AF931" i="11"/>
  <c r="AE931" i="11"/>
  <c r="I931" i="11"/>
  <c r="AK930" i="11"/>
  <c r="AH930" i="11"/>
  <c r="AG930" i="11"/>
  <c r="AF930" i="11"/>
  <c r="AE930" i="11"/>
  <c r="I930" i="11"/>
  <c r="AK929" i="11"/>
  <c r="AH929" i="11"/>
  <c r="AG929" i="11"/>
  <c r="AF929" i="11"/>
  <c r="AE929" i="11"/>
  <c r="I929" i="11"/>
  <c r="AK928" i="11"/>
  <c r="AH928" i="11"/>
  <c r="AG928" i="11"/>
  <c r="AF928" i="11"/>
  <c r="AE928" i="11"/>
  <c r="I928" i="11"/>
  <c r="AK927" i="11"/>
  <c r="AH927" i="11"/>
  <c r="AG927" i="11"/>
  <c r="AF927" i="11"/>
  <c r="AE927" i="11"/>
  <c r="I927" i="11"/>
  <c r="AK926" i="11"/>
  <c r="AH926" i="11"/>
  <c r="AG926" i="11"/>
  <c r="AF926" i="11"/>
  <c r="AE926" i="11"/>
  <c r="I926" i="11"/>
  <c r="AK925" i="11"/>
  <c r="AH925" i="11"/>
  <c r="AG925" i="11"/>
  <c r="AF925" i="11"/>
  <c r="AE925" i="11"/>
  <c r="I925" i="11"/>
  <c r="AK924" i="11"/>
  <c r="AH924" i="11"/>
  <c r="AG924" i="11"/>
  <c r="AF924" i="11"/>
  <c r="AE924" i="11"/>
  <c r="I924" i="11"/>
  <c r="AK923" i="11"/>
  <c r="AH923" i="11"/>
  <c r="AG923" i="11"/>
  <c r="AF923" i="11"/>
  <c r="AE923" i="11"/>
  <c r="I923" i="11"/>
  <c r="AK922" i="11"/>
  <c r="AH922" i="11"/>
  <c r="AG922" i="11"/>
  <c r="AF922" i="11"/>
  <c r="AE922" i="11"/>
  <c r="I922" i="11"/>
  <c r="AK921" i="11"/>
  <c r="AH921" i="11"/>
  <c r="AG921" i="11"/>
  <c r="AF921" i="11"/>
  <c r="AE921" i="11"/>
  <c r="I921" i="11"/>
  <c r="AK920" i="11"/>
  <c r="AH920" i="11"/>
  <c r="AG920" i="11"/>
  <c r="AF920" i="11"/>
  <c r="AE920" i="11"/>
  <c r="I920" i="11"/>
  <c r="AK919" i="11"/>
  <c r="AH919" i="11"/>
  <c r="AG919" i="11"/>
  <c r="AF919" i="11"/>
  <c r="AE919" i="11"/>
  <c r="I919" i="11"/>
  <c r="AK918" i="11"/>
  <c r="AH918" i="11"/>
  <c r="AG918" i="11"/>
  <c r="AF918" i="11"/>
  <c r="AE918" i="11"/>
  <c r="I918" i="11"/>
  <c r="AK917" i="11"/>
  <c r="AH917" i="11"/>
  <c r="AG917" i="11"/>
  <c r="AF917" i="11"/>
  <c r="AE917" i="11"/>
  <c r="I917" i="11"/>
  <c r="AK916" i="11"/>
  <c r="AH916" i="11"/>
  <c r="AG916" i="11"/>
  <c r="AF916" i="11"/>
  <c r="AE916" i="11"/>
  <c r="I916" i="11"/>
  <c r="AK915" i="11"/>
  <c r="AH915" i="11"/>
  <c r="AG915" i="11"/>
  <c r="AF915" i="11"/>
  <c r="AE915" i="11"/>
  <c r="I915" i="11"/>
  <c r="AK914" i="11"/>
  <c r="AH914" i="11"/>
  <c r="AG914" i="11"/>
  <c r="AF914" i="11"/>
  <c r="AE914" i="11"/>
  <c r="I914" i="11"/>
  <c r="AK913" i="11"/>
  <c r="AH913" i="11"/>
  <c r="AG913" i="11"/>
  <c r="AF913" i="11"/>
  <c r="AE913" i="11"/>
  <c r="I913" i="11"/>
  <c r="AK912" i="11"/>
  <c r="AH912" i="11"/>
  <c r="AG912" i="11"/>
  <c r="AF912" i="11"/>
  <c r="AE912" i="11"/>
  <c r="I912" i="11"/>
  <c r="AK911" i="11"/>
  <c r="AH911" i="11"/>
  <c r="AG911" i="11"/>
  <c r="AF911" i="11"/>
  <c r="AE911" i="11"/>
  <c r="I911" i="11"/>
  <c r="AK910" i="11"/>
  <c r="AH910" i="11"/>
  <c r="AG910" i="11"/>
  <c r="AF910" i="11"/>
  <c r="AE910" i="11"/>
  <c r="I910" i="11"/>
  <c r="AK909" i="11"/>
  <c r="AH909" i="11"/>
  <c r="AG909" i="11"/>
  <c r="AF909" i="11"/>
  <c r="AE909" i="11"/>
  <c r="I909" i="11"/>
  <c r="AK908" i="11"/>
  <c r="AH908" i="11"/>
  <c r="AG908" i="11"/>
  <c r="AF908" i="11"/>
  <c r="AE908" i="11"/>
  <c r="I908" i="11"/>
  <c r="AK907" i="11"/>
  <c r="AH907" i="11"/>
  <c r="AG907" i="11"/>
  <c r="AF907" i="11"/>
  <c r="AE907" i="11"/>
  <c r="I907" i="11"/>
  <c r="AK906" i="11"/>
  <c r="AH906" i="11"/>
  <c r="AG906" i="11"/>
  <c r="AF906" i="11"/>
  <c r="AE906" i="11"/>
  <c r="I906" i="11"/>
  <c r="AK905" i="11"/>
  <c r="AH905" i="11"/>
  <c r="AG905" i="11"/>
  <c r="AF905" i="11"/>
  <c r="AE905" i="11"/>
  <c r="I905" i="11"/>
  <c r="AK904" i="11"/>
  <c r="AH904" i="11"/>
  <c r="AG904" i="11"/>
  <c r="AF904" i="11"/>
  <c r="AE904" i="11"/>
  <c r="I904" i="11"/>
  <c r="AK903" i="11"/>
  <c r="AH903" i="11"/>
  <c r="AG903" i="11"/>
  <c r="AF903" i="11"/>
  <c r="AE903" i="11"/>
  <c r="I903" i="11"/>
  <c r="AK902" i="11"/>
  <c r="AH902" i="11"/>
  <c r="AG902" i="11"/>
  <c r="AF902" i="11"/>
  <c r="AE902" i="11"/>
  <c r="I902" i="11"/>
  <c r="AK901" i="11"/>
  <c r="AH901" i="11"/>
  <c r="AG901" i="11"/>
  <c r="AF901" i="11"/>
  <c r="AE901" i="11"/>
  <c r="I901" i="11"/>
  <c r="AK900" i="11"/>
  <c r="AH900" i="11"/>
  <c r="AG900" i="11"/>
  <c r="AF900" i="11"/>
  <c r="AE900" i="11"/>
  <c r="I900" i="11"/>
  <c r="AK899" i="11"/>
  <c r="AH899" i="11"/>
  <c r="AG899" i="11"/>
  <c r="AF899" i="11"/>
  <c r="AE899" i="11"/>
  <c r="I899" i="11"/>
  <c r="AK898" i="11"/>
  <c r="AH898" i="11"/>
  <c r="AG898" i="11"/>
  <c r="AF898" i="11"/>
  <c r="AE898" i="11"/>
  <c r="I898" i="11"/>
  <c r="AK897" i="11"/>
  <c r="AH897" i="11"/>
  <c r="AG897" i="11"/>
  <c r="AF897" i="11"/>
  <c r="AE897" i="11"/>
  <c r="I897" i="11"/>
  <c r="AK896" i="11"/>
  <c r="AH896" i="11"/>
  <c r="AG896" i="11"/>
  <c r="AF896" i="11"/>
  <c r="AE896" i="11"/>
  <c r="I896" i="11"/>
  <c r="AK895" i="11"/>
  <c r="AH895" i="11"/>
  <c r="AG895" i="11"/>
  <c r="AF895" i="11"/>
  <c r="AE895" i="11"/>
  <c r="I895" i="11"/>
  <c r="AK894" i="11"/>
  <c r="AH894" i="11"/>
  <c r="AG894" i="11"/>
  <c r="AF894" i="11"/>
  <c r="AE894" i="11"/>
  <c r="I894" i="11"/>
  <c r="AK893" i="11"/>
  <c r="AH893" i="11"/>
  <c r="AG893" i="11"/>
  <c r="AF893" i="11"/>
  <c r="AE893" i="11"/>
  <c r="I893" i="11"/>
  <c r="AK892" i="11"/>
  <c r="AH892" i="11"/>
  <c r="AG892" i="11"/>
  <c r="AF892" i="11"/>
  <c r="AE892" i="11"/>
  <c r="I892" i="11"/>
  <c r="AK891" i="11"/>
  <c r="AH891" i="11"/>
  <c r="AG891" i="11"/>
  <c r="AF891" i="11"/>
  <c r="AE891" i="11"/>
  <c r="I891" i="11"/>
  <c r="AK890" i="11"/>
  <c r="AH890" i="11"/>
  <c r="AG890" i="11"/>
  <c r="AF890" i="11"/>
  <c r="AE890" i="11"/>
  <c r="I890" i="11"/>
  <c r="AK889" i="11"/>
  <c r="AH889" i="11"/>
  <c r="AG889" i="11"/>
  <c r="AF889" i="11"/>
  <c r="AE889" i="11"/>
  <c r="I889" i="11"/>
  <c r="AK888" i="11"/>
  <c r="AH888" i="11"/>
  <c r="AG888" i="11"/>
  <c r="AF888" i="11"/>
  <c r="AE888" i="11"/>
  <c r="I888" i="11"/>
  <c r="AK887" i="11"/>
  <c r="AH887" i="11"/>
  <c r="AG887" i="11"/>
  <c r="AF887" i="11"/>
  <c r="AE887" i="11"/>
  <c r="I887" i="11"/>
  <c r="AK886" i="11"/>
  <c r="AH886" i="11"/>
  <c r="AG886" i="11"/>
  <c r="AF886" i="11"/>
  <c r="AE886" i="11"/>
  <c r="I886" i="11"/>
  <c r="AK885" i="11"/>
  <c r="AH885" i="11"/>
  <c r="AG885" i="11"/>
  <c r="AF885" i="11"/>
  <c r="AE885" i="11"/>
  <c r="I885" i="11"/>
  <c r="AK884" i="11"/>
  <c r="AH884" i="11"/>
  <c r="AG884" i="11"/>
  <c r="AF884" i="11"/>
  <c r="AE884" i="11"/>
  <c r="I884" i="11"/>
  <c r="AK883" i="11"/>
  <c r="AH883" i="11"/>
  <c r="AG883" i="11"/>
  <c r="AF883" i="11"/>
  <c r="AE883" i="11"/>
  <c r="I883" i="11"/>
  <c r="AK882" i="11"/>
  <c r="AH882" i="11"/>
  <c r="AG882" i="11"/>
  <c r="AF882" i="11"/>
  <c r="AE882" i="11"/>
  <c r="I882" i="11"/>
  <c r="AK881" i="11"/>
  <c r="AH881" i="11"/>
  <c r="AG881" i="11"/>
  <c r="AF881" i="11"/>
  <c r="AE881" i="11"/>
  <c r="I881" i="11"/>
  <c r="AK880" i="11"/>
  <c r="AH880" i="11"/>
  <c r="AG880" i="11"/>
  <c r="AF880" i="11"/>
  <c r="AE880" i="11"/>
  <c r="I880" i="11"/>
  <c r="AK879" i="11"/>
  <c r="AH879" i="11"/>
  <c r="AG879" i="11"/>
  <c r="AF879" i="11"/>
  <c r="AE879" i="11"/>
  <c r="I879" i="11"/>
  <c r="AK878" i="11"/>
  <c r="AH878" i="11"/>
  <c r="AG878" i="11"/>
  <c r="AF878" i="11"/>
  <c r="AE878" i="11"/>
  <c r="I878" i="11"/>
  <c r="AK877" i="11"/>
  <c r="AH877" i="11"/>
  <c r="AG877" i="11"/>
  <c r="AF877" i="11"/>
  <c r="AE877" i="11"/>
  <c r="I877" i="11"/>
  <c r="AK876" i="11"/>
  <c r="AH876" i="11"/>
  <c r="AG876" i="11"/>
  <c r="AF876" i="11"/>
  <c r="AE876" i="11"/>
  <c r="I876" i="11"/>
  <c r="AK875" i="11"/>
  <c r="AH875" i="11"/>
  <c r="AG875" i="11"/>
  <c r="AF875" i="11"/>
  <c r="AE875" i="11"/>
  <c r="I875" i="11"/>
  <c r="AK874" i="11"/>
  <c r="AH874" i="11"/>
  <c r="AG874" i="11"/>
  <c r="AF874" i="11"/>
  <c r="AE874" i="11"/>
  <c r="I874" i="11"/>
  <c r="AK873" i="11"/>
  <c r="AH873" i="11"/>
  <c r="AG873" i="11"/>
  <c r="AF873" i="11"/>
  <c r="AE873" i="11"/>
  <c r="I873" i="11"/>
  <c r="AK872" i="11"/>
  <c r="AH872" i="11"/>
  <c r="AG872" i="11"/>
  <c r="AF872" i="11"/>
  <c r="AE872" i="11"/>
  <c r="I872" i="11"/>
  <c r="AK871" i="11"/>
  <c r="AH871" i="11"/>
  <c r="AG871" i="11"/>
  <c r="AF871" i="11"/>
  <c r="AE871" i="11"/>
  <c r="I871" i="11"/>
  <c r="AK870" i="11"/>
  <c r="AH870" i="11"/>
  <c r="AG870" i="11"/>
  <c r="AF870" i="11"/>
  <c r="AE870" i="11"/>
  <c r="I870" i="11"/>
  <c r="AK869" i="11"/>
  <c r="AH869" i="11"/>
  <c r="AG869" i="11"/>
  <c r="AF869" i="11"/>
  <c r="AE869" i="11"/>
  <c r="I869" i="11"/>
  <c r="AK868" i="11"/>
  <c r="AH868" i="11"/>
  <c r="AG868" i="11"/>
  <c r="AF868" i="11"/>
  <c r="AE868" i="11"/>
  <c r="I868" i="11"/>
  <c r="AK867" i="11"/>
  <c r="AH867" i="11"/>
  <c r="AG867" i="11"/>
  <c r="AF867" i="11"/>
  <c r="AE867" i="11"/>
  <c r="I867" i="11"/>
  <c r="AK866" i="11"/>
  <c r="AH866" i="11"/>
  <c r="AG866" i="11"/>
  <c r="AF866" i="11"/>
  <c r="AE866" i="11"/>
  <c r="I866" i="11"/>
  <c r="AK865" i="11"/>
  <c r="AH865" i="11"/>
  <c r="AG865" i="11"/>
  <c r="AF865" i="11"/>
  <c r="AE865" i="11"/>
  <c r="I865" i="11"/>
  <c r="AK864" i="11"/>
  <c r="AH864" i="11"/>
  <c r="AG864" i="11"/>
  <c r="AF864" i="11"/>
  <c r="AE864" i="11"/>
  <c r="I864" i="11"/>
  <c r="AK863" i="11"/>
  <c r="AH863" i="11"/>
  <c r="AG863" i="11"/>
  <c r="AF863" i="11"/>
  <c r="AE863" i="11"/>
  <c r="I863" i="11"/>
  <c r="AK862" i="11"/>
  <c r="AH862" i="11"/>
  <c r="AG862" i="11"/>
  <c r="AF862" i="11"/>
  <c r="AE862" i="11"/>
  <c r="I862" i="11"/>
  <c r="AK861" i="11"/>
  <c r="AH861" i="11"/>
  <c r="AG861" i="11"/>
  <c r="AF861" i="11"/>
  <c r="AE861" i="11"/>
  <c r="I861" i="11"/>
  <c r="AK860" i="11"/>
  <c r="AH860" i="11"/>
  <c r="AG860" i="11"/>
  <c r="AF860" i="11"/>
  <c r="AE860" i="11"/>
  <c r="I860" i="11"/>
  <c r="AK859" i="11"/>
  <c r="AH859" i="11"/>
  <c r="AG859" i="11"/>
  <c r="AF859" i="11"/>
  <c r="AE859" i="11"/>
  <c r="I859" i="11"/>
  <c r="AK858" i="11"/>
  <c r="AH858" i="11"/>
  <c r="AG858" i="11"/>
  <c r="AF858" i="11"/>
  <c r="AE858" i="11"/>
  <c r="I858" i="11"/>
  <c r="AK857" i="11"/>
  <c r="AH857" i="11"/>
  <c r="AG857" i="11"/>
  <c r="AF857" i="11"/>
  <c r="AE857" i="11"/>
  <c r="I857" i="11"/>
  <c r="AK856" i="11"/>
  <c r="AH856" i="11"/>
  <c r="AG856" i="11"/>
  <c r="AF856" i="11"/>
  <c r="AE856" i="11"/>
  <c r="I856" i="11"/>
  <c r="AK855" i="11"/>
  <c r="AH855" i="11"/>
  <c r="AG855" i="11"/>
  <c r="AF855" i="11"/>
  <c r="AE855" i="11"/>
  <c r="I855" i="11"/>
  <c r="AK854" i="11"/>
  <c r="AH854" i="11"/>
  <c r="AG854" i="11"/>
  <c r="AF854" i="11"/>
  <c r="AE854" i="11"/>
  <c r="I854" i="11"/>
  <c r="AK853" i="11"/>
  <c r="AH853" i="11"/>
  <c r="AG853" i="11"/>
  <c r="AF853" i="11"/>
  <c r="AE853" i="11"/>
  <c r="I853" i="11"/>
  <c r="AK852" i="11"/>
  <c r="AH852" i="11"/>
  <c r="AG852" i="11"/>
  <c r="AF852" i="11"/>
  <c r="AE852" i="11"/>
  <c r="I852" i="11"/>
  <c r="AK851" i="11"/>
  <c r="AH851" i="11"/>
  <c r="AG851" i="11"/>
  <c r="AF851" i="11"/>
  <c r="AE851" i="11"/>
  <c r="I851" i="11"/>
  <c r="AK850" i="11"/>
  <c r="AH850" i="11"/>
  <c r="AG850" i="11"/>
  <c r="AF850" i="11"/>
  <c r="AE850" i="11"/>
  <c r="I850" i="11"/>
  <c r="AK849" i="11"/>
  <c r="AH849" i="11"/>
  <c r="AG849" i="11"/>
  <c r="AF849" i="11"/>
  <c r="AE849" i="11"/>
  <c r="I849" i="11"/>
  <c r="AK848" i="11"/>
  <c r="AH848" i="11"/>
  <c r="AG848" i="11"/>
  <c r="AF848" i="11"/>
  <c r="AE848" i="11"/>
  <c r="I848" i="11"/>
  <c r="AK847" i="11"/>
  <c r="AH847" i="11"/>
  <c r="AG847" i="11"/>
  <c r="AF847" i="11"/>
  <c r="AE847" i="11"/>
  <c r="I847" i="11"/>
  <c r="AK846" i="11"/>
  <c r="AH846" i="11"/>
  <c r="AG846" i="11"/>
  <c r="AF846" i="11"/>
  <c r="AE846" i="11"/>
  <c r="I846" i="11"/>
  <c r="AK845" i="11"/>
  <c r="AH845" i="11"/>
  <c r="AG845" i="11"/>
  <c r="AF845" i="11"/>
  <c r="AE845" i="11"/>
  <c r="I845" i="11"/>
  <c r="AK844" i="11"/>
  <c r="AH844" i="11"/>
  <c r="AG844" i="11"/>
  <c r="AF844" i="11"/>
  <c r="AE844" i="11"/>
  <c r="I844" i="11"/>
  <c r="AK843" i="11"/>
  <c r="AH843" i="11"/>
  <c r="AG843" i="11"/>
  <c r="AF843" i="11"/>
  <c r="AE843" i="11"/>
  <c r="I843" i="11"/>
  <c r="AK842" i="11"/>
  <c r="AH842" i="11"/>
  <c r="AG842" i="11"/>
  <c r="AF842" i="11"/>
  <c r="AE842" i="11"/>
  <c r="I842" i="11"/>
  <c r="AK841" i="11"/>
  <c r="AH841" i="11"/>
  <c r="AG841" i="11"/>
  <c r="AF841" i="11"/>
  <c r="AE841" i="11"/>
  <c r="I841" i="11"/>
  <c r="AK840" i="11"/>
  <c r="AH840" i="11"/>
  <c r="AG840" i="11"/>
  <c r="AF840" i="11"/>
  <c r="AE840" i="11"/>
  <c r="I840" i="11"/>
  <c r="AK839" i="11"/>
  <c r="AH839" i="11"/>
  <c r="AG839" i="11"/>
  <c r="AF839" i="11"/>
  <c r="AE839" i="11"/>
  <c r="I839" i="11"/>
  <c r="AK838" i="11"/>
  <c r="AH838" i="11"/>
  <c r="AG838" i="11"/>
  <c r="AF838" i="11"/>
  <c r="AE838" i="11"/>
  <c r="I838" i="11"/>
  <c r="AK837" i="11"/>
  <c r="AH837" i="11"/>
  <c r="AG837" i="11"/>
  <c r="AF837" i="11"/>
  <c r="AE837" i="11"/>
  <c r="I837" i="11"/>
  <c r="AK836" i="11"/>
  <c r="AH836" i="11"/>
  <c r="AG836" i="11"/>
  <c r="AF836" i="11"/>
  <c r="AE836" i="11"/>
  <c r="I836" i="11"/>
  <c r="AK835" i="11"/>
  <c r="AH835" i="11"/>
  <c r="AG835" i="11"/>
  <c r="AF835" i="11"/>
  <c r="AE835" i="11"/>
  <c r="I835" i="11"/>
  <c r="AK834" i="11"/>
  <c r="AH834" i="11"/>
  <c r="AG834" i="11"/>
  <c r="AF834" i="11"/>
  <c r="AE834" i="11"/>
  <c r="I834" i="11"/>
  <c r="AK833" i="11"/>
  <c r="AH833" i="11"/>
  <c r="AG833" i="11"/>
  <c r="AF833" i="11"/>
  <c r="AE833" i="11"/>
  <c r="I833" i="11"/>
  <c r="AK832" i="11"/>
  <c r="AH832" i="11"/>
  <c r="AG832" i="11"/>
  <c r="AF832" i="11"/>
  <c r="AE832" i="11"/>
  <c r="I832" i="11"/>
  <c r="AK831" i="11"/>
  <c r="AH831" i="11"/>
  <c r="AG831" i="11"/>
  <c r="AF831" i="11"/>
  <c r="AE831" i="11"/>
  <c r="I831" i="11"/>
  <c r="AK830" i="11"/>
  <c r="AH830" i="11"/>
  <c r="AG830" i="11"/>
  <c r="AF830" i="11"/>
  <c r="AE830" i="11"/>
  <c r="I830" i="11"/>
  <c r="AK829" i="11"/>
  <c r="AH829" i="11"/>
  <c r="AG829" i="11"/>
  <c r="AF829" i="11"/>
  <c r="AE829" i="11"/>
  <c r="I829" i="11"/>
  <c r="AK828" i="11"/>
  <c r="AH828" i="11"/>
  <c r="AG828" i="11"/>
  <c r="AF828" i="11"/>
  <c r="AE828" i="11"/>
  <c r="I828" i="11"/>
  <c r="AK827" i="11"/>
  <c r="AH827" i="11"/>
  <c r="AG827" i="11"/>
  <c r="AF827" i="11"/>
  <c r="AE827" i="11"/>
  <c r="I827" i="11"/>
  <c r="AK826" i="11"/>
  <c r="AH826" i="11"/>
  <c r="AG826" i="11"/>
  <c r="AF826" i="11"/>
  <c r="AE826" i="11"/>
  <c r="I826" i="11"/>
  <c r="AK825" i="11"/>
  <c r="AH825" i="11"/>
  <c r="AG825" i="11"/>
  <c r="AF825" i="11"/>
  <c r="AE825" i="11"/>
  <c r="I825" i="11"/>
  <c r="AK824" i="11"/>
  <c r="AH824" i="11"/>
  <c r="AG824" i="11"/>
  <c r="AF824" i="11"/>
  <c r="AE824" i="11"/>
  <c r="I824" i="11"/>
  <c r="AK823" i="11"/>
  <c r="AH823" i="11"/>
  <c r="AG823" i="11"/>
  <c r="AF823" i="11"/>
  <c r="AE823" i="11"/>
  <c r="I823" i="11"/>
  <c r="AK822" i="11"/>
  <c r="AH822" i="11"/>
  <c r="AG822" i="11"/>
  <c r="AF822" i="11"/>
  <c r="AE822" i="11"/>
  <c r="I822" i="11"/>
  <c r="AK821" i="11"/>
  <c r="AH821" i="11"/>
  <c r="AG821" i="11"/>
  <c r="AF821" i="11"/>
  <c r="AE821" i="11"/>
  <c r="I821" i="11"/>
  <c r="AK820" i="11"/>
  <c r="AH820" i="11"/>
  <c r="AG820" i="11"/>
  <c r="AF820" i="11"/>
  <c r="AE820" i="11"/>
  <c r="I820" i="11"/>
  <c r="AK819" i="11"/>
  <c r="AH819" i="11"/>
  <c r="AG819" i="11"/>
  <c r="AF819" i="11"/>
  <c r="AE819" i="11"/>
  <c r="I819" i="11"/>
  <c r="AK818" i="11"/>
  <c r="AH818" i="11"/>
  <c r="AG818" i="11"/>
  <c r="AF818" i="11"/>
  <c r="AE818" i="11"/>
  <c r="I818" i="11"/>
  <c r="AK817" i="11"/>
  <c r="AH817" i="11"/>
  <c r="AG817" i="11"/>
  <c r="AF817" i="11"/>
  <c r="AE817" i="11"/>
  <c r="I817" i="11"/>
  <c r="AK816" i="11"/>
  <c r="AH816" i="11"/>
  <c r="AG816" i="11"/>
  <c r="AF816" i="11"/>
  <c r="AE816" i="11"/>
  <c r="I816" i="11"/>
  <c r="AK815" i="11"/>
  <c r="AH815" i="11"/>
  <c r="AG815" i="11"/>
  <c r="AF815" i="11"/>
  <c r="AE815" i="11"/>
  <c r="I815" i="11"/>
  <c r="AK814" i="11"/>
  <c r="AH814" i="11"/>
  <c r="AG814" i="11"/>
  <c r="AF814" i="11"/>
  <c r="AE814" i="11"/>
  <c r="I814" i="11"/>
  <c r="AK813" i="11"/>
  <c r="AH813" i="11"/>
  <c r="AG813" i="11"/>
  <c r="AF813" i="11"/>
  <c r="AE813" i="11"/>
  <c r="I813" i="11"/>
  <c r="AK812" i="11"/>
  <c r="AH812" i="11"/>
  <c r="AG812" i="11"/>
  <c r="AF812" i="11"/>
  <c r="AE812" i="11"/>
  <c r="I812" i="11"/>
  <c r="AK811" i="11"/>
  <c r="AH811" i="11"/>
  <c r="AG811" i="11"/>
  <c r="AF811" i="11"/>
  <c r="AE811" i="11"/>
  <c r="I811" i="11"/>
  <c r="AK810" i="11"/>
  <c r="AH810" i="11"/>
  <c r="AG810" i="11"/>
  <c r="AF810" i="11"/>
  <c r="AE810" i="11"/>
  <c r="I810" i="11"/>
  <c r="AK809" i="11"/>
  <c r="AH809" i="11"/>
  <c r="AG809" i="11"/>
  <c r="AF809" i="11"/>
  <c r="AE809" i="11"/>
  <c r="I809" i="11"/>
  <c r="AK808" i="11"/>
  <c r="AH808" i="11"/>
  <c r="AG808" i="11"/>
  <c r="AF808" i="11"/>
  <c r="AE808" i="11"/>
  <c r="I808" i="11"/>
  <c r="AK807" i="11"/>
  <c r="AH807" i="11"/>
  <c r="AG807" i="11"/>
  <c r="AF807" i="11"/>
  <c r="AE807" i="11"/>
  <c r="I807" i="11"/>
  <c r="AK806" i="11"/>
  <c r="AH806" i="11"/>
  <c r="AG806" i="11"/>
  <c r="AF806" i="11"/>
  <c r="AE806" i="11"/>
  <c r="I806" i="11"/>
  <c r="AK805" i="11"/>
  <c r="AH805" i="11"/>
  <c r="AG805" i="11"/>
  <c r="AF805" i="11"/>
  <c r="AE805" i="11"/>
  <c r="I805" i="11"/>
  <c r="AK804" i="11"/>
  <c r="AH804" i="11"/>
  <c r="AG804" i="11"/>
  <c r="AF804" i="11"/>
  <c r="AE804" i="11"/>
  <c r="I804" i="11"/>
  <c r="AK803" i="11"/>
  <c r="AH803" i="11"/>
  <c r="AG803" i="11"/>
  <c r="AF803" i="11"/>
  <c r="AE803" i="11"/>
  <c r="I803" i="11"/>
  <c r="AK802" i="11"/>
  <c r="AH802" i="11"/>
  <c r="AG802" i="11"/>
  <c r="AF802" i="11"/>
  <c r="AE802" i="11"/>
  <c r="I802" i="11"/>
  <c r="AK801" i="11"/>
  <c r="AH801" i="11"/>
  <c r="AG801" i="11"/>
  <c r="AF801" i="11"/>
  <c r="AE801" i="11"/>
  <c r="I801" i="11"/>
  <c r="AK800" i="11"/>
  <c r="AH800" i="11"/>
  <c r="AG800" i="11"/>
  <c r="AF800" i="11"/>
  <c r="AE800" i="11"/>
  <c r="I800" i="11"/>
  <c r="AK799" i="11"/>
  <c r="AH799" i="11"/>
  <c r="AG799" i="11"/>
  <c r="AF799" i="11"/>
  <c r="AE799" i="11"/>
  <c r="I799" i="11"/>
  <c r="AK798" i="11"/>
  <c r="AH798" i="11"/>
  <c r="AG798" i="11"/>
  <c r="AF798" i="11"/>
  <c r="AE798" i="11"/>
  <c r="I798" i="11"/>
  <c r="AK797" i="11"/>
  <c r="AH797" i="11"/>
  <c r="AG797" i="11"/>
  <c r="AF797" i="11"/>
  <c r="AE797" i="11"/>
  <c r="I797" i="11"/>
  <c r="AK796" i="11"/>
  <c r="AH796" i="11"/>
  <c r="AG796" i="11"/>
  <c r="AF796" i="11"/>
  <c r="AE796" i="11"/>
  <c r="I796" i="11"/>
  <c r="AK795" i="11"/>
  <c r="AH795" i="11"/>
  <c r="AG795" i="11"/>
  <c r="AF795" i="11"/>
  <c r="AE795" i="11"/>
  <c r="I795" i="11"/>
  <c r="AK794" i="11"/>
  <c r="AH794" i="11"/>
  <c r="AG794" i="11"/>
  <c r="AF794" i="11"/>
  <c r="AE794" i="11"/>
  <c r="I794" i="11"/>
  <c r="AK793" i="11"/>
  <c r="AH793" i="11"/>
  <c r="AG793" i="11"/>
  <c r="AF793" i="11"/>
  <c r="AE793" i="11"/>
  <c r="I793" i="11"/>
  <c r="AK792" i="11"/>
  <c r="AH792" i="11"/>
  <c r="AG792" i="11"/>
  <c r="AF792" i="11"/>
  <c r="AE792" i="11"/>
  <c r="I792" i="11"/>
  <c r="AK791" i="11"/>
  <c r="AH791" i="11"/>
  <c r="AG791" i="11"/>
  <c r="AF791" i="11"/>
  <c r="AE791" i="11"/>
  <c r="I791" i="11"/>
  <c r="AK790" i="11"/>
  <c r="AH790" i="11"/>
  <c r="AG790" i="11"/>
  <c r="AF790" i="11"/>
  <c r="AE790" i="11"/>
  <c r="I790" i="11"/>
  <c r="AK789" i="11"/>
  <c r="AH789" i="11"/>
  <c r="AG789" i="11"/>
  <c r="AF789" i="11"/>
  <c r="AE789" i="11"/>
  <c r="I789" i="11"/>
  <c r="AK788" i="11"/>
  <c r="AH788" i="11"/>
  <c r="AG788" i="11"/>
  <c r="AF788" i="11"/>
  <c r="AE788" i="11"/>
  <c r="I788" i="11"/>
  <c r="AK787" i="11"/>
  <c r="AH787" i="11"/>
  <c r="AG787" i="11"/>
  <c r="AF787" i="11"/>
  <c r="AE787" i="11"/>
  <c r="I787" i="11"/>
  <c r="AK786" i="11"/>
  <c r="AH786" i="11"/>
  <c r="AG786" i="11"/>
  <c r="AF786" i="11"/>
  <c r="AE786" i="11"/>
  <c r="I786" i="11"/>
  <c r="AK785" i="11"/>
  <c r="AH785" i="11"/>
  <c r="AG785" i="11"/>
  <c r="AF785" i="11"/>
  <c r="AE785" i="11"/>
  <c r="I785" i="11"/>
  <c r="AK784" i="11"/>
  <c r="AH784" i="11"/>
  <c r="AG784" i="11"/>
  <c r="AF784" i="11"/>
  <c r="AE784" i="11"/>
  <c r="I784" i="11"/>
  <c r="AK783" i="11"/>
  <c r="AH783" i="11"/>
  <c r="AG783" i="11"/>
  <c r="AF783" i="11"/>
  <c r="AE783" i="11"/>
  <c r="I783" i="11"/>
  <c r="AK782" i="11"/>
  <c r="AH782" i="11"/>
  <c r="AG782" i="11"/>
  <c r="AF782" i="11"/>
  <c r="AE782" i="11"/>
  <c r="I782" i="11"/>
  <c r="AK781" i="11"/>
  <c r="AH781" i="11"/>
  <c r="AG781" i="11"/>
  <c r="AF781" i="11"/>
  <c r="AE781" i="11"/>
  <c r="I781" i="11"/>
  <c r="AK780" i="11"/>
  <c r="AH780" i="11"/>
  <c r="AG780" i="11"/>
  <c r="AF780" i="11"/>
  <c r="AE780" i="11"/>
  <c r="I780" i="11"/>
  <c r="AK779" i="11"/>
  <c r="AH779" i="11"/>
  <c r="AG779" i="11"/>
  <c r="AF779" i="11"/>
  <c r="AE779" i="11"/>
  <c r="I779" i="11"/>
  <c r="AK778" i="11"/>
  <c r="AH778" i="11"/>
  <c r="AG778" i="11"/>
  <c r="AF778" i="11"/>
  <c r="AE778" i="11"/>
  <c r="I778" i="11"/>
  <c r="AK777" i="11"/>
  <c r="AH777" i="11"/>
  <c r="AG777" i="11"/>
  <c r="AF777" i="11"/>
  <c r="AE777" i="11"/>
  <c r="I777" i="11"/>
  <c r="AK776" i="11"/>
  <c r="AH776" i="11"/>
  <c r="AG776" i="11"/>
  <c r="AF776" i="11"/>
  <c r="AE776" i="11"/>
  <c r="I776" i="11"/>
  <c r="AK775" i="11"/>
  <c r="AH775" i="11"/>
  <c r="AG775" i="11"/>
  <c r="AF775" i="11"/>
  <c r="AE775" i="11"/>
  <c r="I775" i="11"/>
  <c r="AK774" i="11"/>
  <c r="AH774" i="11"/>
  <c r="AG774" i="11"/>
  <c r="AF774" i="11"/>
  <c r="AE774" i="11"/>
  <c r="I774" i="11"/>
  <c r="AK773" i="11"/>
  <c r="AH773" i="11"/>
  <c r="AG773" i="11"/>
  <c r="AF773" i="11"/>
  <c r="AE773" i="11"/>
  <c r="I773" i="11"/>
  <c r="AK772" i="11"/>
  <c r="AH772" i="11"/>
  <c r="AG772" i="11"/>
  <c r="AF772" i="11"/>
  <c r="AE772" i="11"/>
  <c r="I772" i="11"/>
  <c r="AK771" i="11"/>
  <c r="AH771" i="11"/>
  <c r="AG771" i="11"/>
  <c r="AF771" i="11"/>
  <c r="AE771" i="11"/>
  <c r="I771" i="11"/>
  <c r="AK770" i="11"/>
  <c r="AH770" i="11"/>
  <c r="AG770" i="11"/>
  <c r="AF770" i="11"/>
  <c r="AE770" i="11"/>
  <c r="I770" i="11"/>
  <c r="AK769" i="11"/>
  <c r="AH769" i="11"/>
  <c r="AG769" i="11"/>
  <c r="AF769" i="11"/>
  <c r="AE769" i="11"/>
  <c r="I769" i="11"/>
  <c r="AK768" i="11"/>
  <c r="AH768" i="11"/>
  <c r="AG768" i="11"/>
  <c r="AF768" i="11"/>
  <c r="AE768" i="11"/>
  <c r="I768" i="11"/>
  <c r="AK767" i="11"/>
  <c r="AH767" i="11"/>
  <c r="AG767" i="11"/>
  <c r="AF767" i="11"/>
  <c r="AE767" i="11"/>
  <c r="I767" i="11"/>
  <c r="AK766" i="11"/>
  <c r="AH766" i="11"/>
  <c r="AG766" i="11"/>
  <c r="AF766" i="11"/>
  <c r="AE766" i="11"/>
  <c r="I766" i="11"/>
  <c r="AK765" i="11"/>
  <c r="AH765" i="11"/>
  <c r="AG765" i="11"/>
  <c r="AF765" i="11"/>
  <c r="AE765" i="11"/>
  <c r="I765" i="11"/>
  <c r="AK764" i="11"/>
  <c r="AH764" i="11"/>
  <c r="AG764" i="11"/>
  <c r="AF764" i="11"/>
  <c r="AE764" i="11"/>
  <c r="I764" i="11"/>
  <c r="AK763" i="11"/>
  <c r="AH763" i="11"/>
  <c r="AG763" i="11"/>
  <c r="AF763" i="11"/>
  <c r="AE763" i="11"/>
  <c r="I763" i="11"/>
  <c r="AK762" i="11"/>
  <c r="AH762" i="11"/>
  <c r="AG762" i="11"/>
  <c r="AF762" i="11"/>
  <c r="AE762" i="11"/>
  <c r="I762" i="11"/>
  <c r="AK761" i="11"/>
  <c r="AH761" i="11"/>
  <c r="AG761" i="11"/>
  <c r="AF761" i="11"/>
  <c r="AE761" i="11"/>
  <c r="I761" i="11"/>
  <c r="AK760" i="11"/>
  <c r="AH760" i="11"/>
  <c r="AG760" i="11"/>
  <c r="AF760" i="11"/>
  <c r="AE760" i="11"/>
  <c r="I760" i="11"/>
  <c r="AK759" i="11"/>
  <c r="AH759" i="11"/>
  <c r="AG759" i="11"/>
  <c r="AF759" i="11"/>
  <c r="AE759" i="11"/>
  <c r="I759" i="11"/>
  <c r="AK758" i="11"/>
  <c r="AH758" i="11"/>
  <c r="AG758" i="11"/>
  <c r="AF758" i="11"/>
  <c r="AE758" i="11"/>
  <c r="I758" i="11"/>
  <c r="AK757" i="11"/>
  <c r="AH757" i="11"/>
  <c r="AG757" i="11"/>
  <c r="AF757" i="11"/>
  <c r="AE757" i="11"/>
  <c r="I757" i="11"/>
  <c r="AK756" i="11"/>
  <c r="AH756" i="11"/>
  <c r="AG756" i="11"/>
  <c r="AF756" i="11"/>
  <c r="AE756" i="11"/>
  <c r="I756" i="11"/>
  <c r="AK755" i="11"/>
  <c r="AH755" i="11"/>
  <c r="AG755" i="11"/>
  <c r="AF755" i="11"/>
  <c r="AE755" i="11"/>
  <c r="I755" i="11"/>
  <c r="AK754" i="11"/>
  <c r="AH754" i="11"/>
  <c r="AG754" i="11"/>
  <c r="AF754" i="11"/>
  <c r="AE754" i="11"/>
  <c r="I754" i="11"/>
  <c r="AK753" i="11"/>
  <c r="AH753" i="11"/>
  <c r="AG753" i="11"/>
  <c r="AF753" i="11"/>
  <c r="AE753" i="11"/>
  <c r="I753" i="11"/>
  <c r="AK752" i="11"/>
  <c r="AH752" i="11"/>
  <c r="AG752" i="11"/>
  <c r="AF752" i="11"/>
  <c r="AE752" i="11"/>
  <c r="I752" i="11"/>
  <c r="AK751" i="11"/>
  <c r="AH751" i="11"/>
  <c r="AG751" i="11"/>
  <c r="AF751" i="11"/>
  <c r="AE751" i="11"/>
  <c r="I751" i="11"/>
  <c r="AK750" i="11"/>
  <c r="AH750" i="11"/>
  <c r="AG750" i="11"/>
  <c r="AF750" i="11"/>
  <c r="AE750" i="11"/>
  <c r="I750" i="11"/>
  <c r="AK749" i="11"/>
  <c r="AH749" i="11"/>
  <c r="AG749" i="11"/>
  <c r="AF749" i="11"/>
  <c r="AE749" i="11"/>
  <c r="I749" i="11"/>
  <c r="AK748" i="11"/>
  <c r="AH748" i="11"/>
  <c r="AG748" i="11"/>
  <c r="AF748" i="11"/>
  <c r="AE748" i="11"/>
  <c r="I748" i="11"/>
  <c r="AK747" i="11"/>
  <c r="AH747" i="11"/>
  <c r="AG747" i="11"/>
  <c r="AF747" i="11"/>
  <c r="AE747" i="11"/>
  <c r="I747" i="11"/>
  <c r="AK746" i="11"/>
  <c r="AH746" i="11"/>
  <c r="AG746" i="11"/>
  <c r="AF746" i="11"/>
  <c r="AE746" i="11"/>
  <c r="I746" i="11"/>
  <c r="AK745" i="11"/>
  <c r="AH745" i="11"/>
  <c r="AG745" i="11"/>
  <c r="AF745" i="11"/>
  <c r="AE745" i="11"/>
  <c r="I745" i="11"/>
  <c r="AK744" i="11"/>
  <c r="AH744" i="11"/>
  <c r="AG744" i="11"/>
  <c r="AF744" i="11"/>
  <c r="AE744" i="11"/>
  <c r="I744" i="11"/>
  <c r="AK743" i="11"/>
  <c r="AH743" i="11"/>
  <c r="AG743" i="11"/>
  <c r="AF743" i="11"/>
  <c r="AE743" i="11"/>
  <c r="I743" i="11"/>
  <c r="AK742" i="11"/>
  <c r="AH742" i="11"/>
  <c r="AG742" i="11"/>
  <c r="AF742" i="11"/>
  <c r="AE742" i="11"/>
  <c r="I742" i="11"/>
  <c r="AK741" i="11"/>
  <c r="AH741" i="11"/>
  <c r="AG741" i="11"/>
  <c r="AF741" i="11"/>
  <c r="AE741" i="11"/>
  <c r="I741" i="11"/>
  <c r="AK740" i="11"/>
  <c r="AH740" i="11"/>
  <c r="AG740" i="11"/>
  <c r="AF740" i="11"/>
  <c r="AE740" i="11"/>
  <c r="I740" i="11"/>
  <c r="AK739" i="11"/>
  <c r="AH739" i="11"/>
  <c r="AG739" i="11"/>
  <c r="AF739" i="11"/>
  <c r="AE739" i="11"/>
  <c r="I739" i="11"/>
  <c r="AK738" i="11"/>
  <c r="AH738" i="11"/>
  <c r="AG738" i="11"/>
  <c r="AF738" i="11"/>
  <c r="AE738" i="11"/>
  <c r="I738" i="11"/>
  <c r="AK737" i="11"/>
  <c r="AH737" i="11"/>
  <c r="AG737" i="11"/>
  <c r="AF737" i="11"/>
  <c r="AE737" i="11"/>
  <c r="I737" i="11"/>
  <c r="AK736" i="11"/>
  <c r="AH736" i="11"/>
  <c r="AG736" i="11"/>
  <c r="AF736" i="11"/>
  <c r="AE736" i="11"/>
  <c r="I736" i="11"/>
  <c r="AK735" i="11"/>
  <c r="AH735" i="11"/>
  <c r="AG735" i="11"/>
  <c r="AF735" i="11"/>
  <c r="AE735" i="11"/>
  <c r="I735" i="11"/>
  <c r="AK734" i="11"/>
  <c r="AH734" i="11"/>
  <c r="AG734" i="11"/>
  <c r="AF734" i="11"/>
  <c r="AE734" i="11"/>
  <c r="I734" i="11"/>
  <c r="AK733" i="11"/>
  <c r="AH733" i="11"/>
  <c r="AG733" i="11"/>
  <c r="AF733" i="11"/>
  <c r="AE733" i="11"/>
  <c r="I733" i="11"/>
  <c r="AK732" i="11"/>
  <c r="AH732" i="11"/>
  <c r="AG732" i="11"/>
  <c r="AF732" i="11"/>
  <c r="AE732" i="11"/>
  <c r="I732" i="11"/>
  <c r="AK731" i="11"/>
  <c r="AH731" i="11"/>
  <c r="AG731" i="11"/>
  <c r="AF731" i="11"/>
  <c r="AE731" i="11"/>
  <c r="I731" i="11"/>
  <c r="AK730" i="11"/>
  <c r="AH730" i="11"/>
  <c r="AG730" i="11"/>
  <c r="AF730" i="11"/>
  <c r="AE730" i="11"/>
  <c r="I730" i="11"/>
  <c r="AK729" i="11"/>
  <c r="AH729" i="11"/>
  <c r="AG729" i="11"/>
  <c r="AF729" i="11"/>
  <c r="AE729" i="11"/>
  <c r="I729" i="11"/>
  <c r="AK728" i="11"/>
  <c r="AH728" i="11"/>
  <c r="AG728" i="11"/>
  <c r="AF728" i="11"/>
  <c r="AE728" i="11"/>
  <c r="I728" i="11"/>
  <c r="AK727" i="11"/>
  <c r="AH727" i="11"/>
  <c r="AG727" i="11"/>
  <c r="AF727" i="11"/>
  <c r="AE727" i="11"/>
  <c r="I727" i="11"/>
  <c r="AK726" i="11"/>
  <c r="AH726" i="11"/>
  <c r="AG726" i="11"/>
  <c r="AF726" i="11"/>
  <c r="AE726" i="11"/>
  <c r="I726" i="11"/>
  <c r="AK725" i="11"/>
  <c r="AH725" i="11"/>
  <c r="AG725" i="11"/>
  <c r="AF725" i="11"/>
  <c r="AE725" i="11"/>
  <c r="I725" i="11"/>
  <c r="AK724" i="11"/>
  <c r="AH724" i="11"/>
  <c r="AG724" i="11"/>
  <c r="AF724" i="11"/>
  <c r="AE724" i="11"/>
  <c r="I724" i="11"/>
  <c r="AK723" i="11"/>
  <c r="AH723" i="11"/>
  <c r="AG723" i="11"/>
  <c r="AF723" i="11"/>
  <c r="AE723" i="11"/>
  <c r="I723" i="11"/>
  <c r="AK722" i="11"/>
  <c r="AH722" i="11"/>
  <c r="AG722" i="11"/>
  <c r="AF722" i="11"/>
  <c r="AE722" i="11"/>
  <c r="I722" i="11"/>
  <c r="AK721" i="11"/>
  <c r="AH721" i="11"/>
  <c r="AG721" i="11"/>
  <c r="AF721" i="11"/>
  <c r="AE721" i="11"/>
  <c r="I721" i="11"/>
  <c r="AK720" i="11"/>
  <c r="AH720" i="11"/>
  <c r="AG720" i="11"/>
  <c r="AF720" i="11"/>
  <c r="AE720" i="11"/>
  <c r="I720" i="11"/>
  <c r="AK719" i="11"/>
  <c r="AH719" i="11"/>
  <c r="AG719" i="11"/>
  <c r="AF719" i="11"/>
  <c r="AE719" i="11"/>
  <c r="I719" i="11"/>
  <c r="AK718" i="11"/>
  <c r="AH718" i="11"/>
  <c r="AG718" i="11"/>
  <c r="AF718" i="11"/>
  <c r="AE718" i="11"/>
  <c r="I718" i="11"/>
  <c r="AK717" i="11"/>
  <c r="AH717" i="11"/>
  <c r="AG717" i="11"/>
  <c r="AF717" i="11"/>
  <c r="AE717" i="11"/>
  <c r="I717" i="11"/>
  <c r="AK716" i="11"/>
  <c r="AH716" i="11"/>
  <c r="AG716" i="11"/>
  <c r="AF716" i="11"/>
  <c r="AE716" i="11"/>
  <c r="I716" i="11"/>
  <c r="AK715" i="11"/>
  <c r="AH715" i="11"/>
  <c r="AG715" i="11"/>
  <c r="AF715" i="11"/>
  <c r="AE715" i="11"/>
  <c r="I715" i="11"/>
  <c r="AK714" i="11"/>
  <c r="AH714" i="11"/>
  <c r="AG714" i="11"/>
  <c r="AF714" i="11"/>
  <c r="AE714" i="11"/>
  <c r="I714" i="11"/>
  <c r="AK713" i="11"/>
  <c r="AH713" i="11"/>
  <c r="AG713" i="11"/>
  <c r="AF713" i="11"/>
  <c r="AE713" i="11"/>
  <c r="I713" i="11"/>
  <c r="AK712" i="11"/>
  <c r="AH712" i="11"/>
  <c r="AG712" i="11"/>
  <c r="AF712" i="11"/>
  <c r="AE712" i="11"/>
  <c r="I712" i="11"/>
  <c r="AK711" i="11"/>
  <c r="AH711" i="11"/>
  <c r="AG711" i="11"/>
  <c r="AF711" i="11"/>
  <c r="AE711" i="11"/>
  <c r="I711" i="11"/>
  <c r="AK710" i="11"/>
  <c r="AH710" i="11"/>
  <c r="AG710" i="11"/>
  <c r="AF710" i="11"/>
  <c r="AE710" i="11"/>
  <c r="I710" i="11"/>
  <c r="AK709" i="11"/>
  <c r="AH709" i="11"/>
  <c r="AG709" i="11"/>
  <c r="AF709" i="11"/>
  <c r="AE709" i="11"/>
  <c r="I709" i="11"/>
  <c r="AK708" i="11"/>
  <c r="AH708" i="11"/>
  <c r="AG708" i="11"/>
  <c r="AF708" i="11"/>
  <c r="AE708" i="11"/>
  <c r="I708" i="11"/>
  <c r="AK707" i="11"/>
  <c r="AH707" i="11"/>
  <c r="AG707" i="11"/>
  <c r="AF707" i="11"/>
  <c r="AE707" i="11"/>
  <c r="I707" i="11"/>
  <c r="AK706" i="11"/>
  <c r="AH706" i="11"/>
  <c r="AG706" i="11"/>
  <c r="AF706" i="11"/>
  <c r="AE706" i="11"/>
  <c r="I706" i="11"/>
  <c r="AK705" i="11"/>
  <c r="AH705" i="11"/>
  <c r="AG705" i="11"/>
  <c r="AF705" i="11"/>
  <c r="AE705" i="11"/>
  <c r="I705" i="11"/>
  <c r="AK704" i="11"/>
  <c r="AH704" i="11"/>
  <c r="AG704" i="11"/>
  <c r="AF704" i="11"/>
  <c r="AE704" i="11"/>
  <c r="I704" i="11"/>
  <c r="AK703" i="11"/>
  <c r="AH703" i="11"/>
  <c r="AG703" i="11"/>
  <c r="AF703" i="11"/>
  <c r="AE703" i="11"/>
  <c r="I703" i="11"/>
  <c r="AK702" i="11"/>
  <c r="AH702" i="11"/>
  <c r="AG702" i="11"/>
  <c r="AF702" i="11"/>
  <c r="AE702" i="11"/>
  <c r="I702" i="11"/>
  <c r="AK701" i="11"/>
  <c r="AH701" i="11"/>
  <c r="AG701" i="11"/>
  <c r="AF701" i="11"/>
  <c r="AE701" i="11"/>
  <c r="I701" i="11"/>
  <c r="AK700" i="11"/>
  <c r="AH700" i="11"/>
  <c r="AG700" i="11"/>
  <c r="AF700" i="11"/>
  <c r="AE700" i="11"/>
  <c r="I700" i="11"/>
  <c r="AK699" i="11"/>
  <c r="AH699" i="11"/>
  <c r="AG699" i="11"/>
  <c r="AF699" i="11"/>
  <c r="AE699" i="11"/>
  <c r="I699" i="11"/>
  <c r="AK698" i="11"/>
  <c r="AH698" i="11"/>
  <c r="AG698" i="11"/>
  <c r="AF698" i="11"/>
  <c r="AE698" i="11"/>
  <c r="I698" i="11"/>
  <c r="AK697" i="11"/>
  <c r="AH697" i="11"/>
  <c r="AG697" i="11"/>
  <c r="AF697" i="11"/>
  <c r="AE697" i="11"/>
  <c r="I697" i="11"/>
  <c r="AK696" i="11"/>
  <c r="AH696" i="11"/>
  <c r="AG696" i="11"/>
  <c r="AF696" i="11"/>
  <c r="AE696" i="11"/>
  <c r="I696" i="11"/>
  <c r="AK695" i="11"/>
  <c r="AH695" i="11"/>
  <c r="AG695" i="11"/>
  <c r="AF695" i="11"/>
  <c r="AE695" i="11"/>
  <c r="I695" i="11"/>
  <c r="AK694" i="11"/>
  <c r="AH694" i="11"/>
  <c r="AG694" i="11"/>
  <c r="AF694" i="11"/>
  <c r="AE694" i="11"/>
  <c r="I694" i="11"/>
  <c r="AK693" i="11"/>
  <c r="AH693" i="11"/>
  <c r="AG693" i="11"/>
  <c r="AF693" i="11"/>
  <c r="AE693" i="11"/>
  <c r="I693" i="11"/>
  <c r="AK692" i="11"/>
  <c r="AH692" i="11"/>
  <c r="AG692" i="11"/>
  <c r="AF692" i="11"/>
  <c r="AE692" i="11"/>
  <c r="I692" i="11"/>
  <c r="AK691" i="11"/>
  <c r="AH691" i="11"/>
  <c r="AG691" i="11"/>
  <c r="AF691" i="11"/>
  <c r="AE691" i="11"/>
  <c r="I691" i="11"/>
  <c r="AK690" i="11"/>
  <c r="AH690" i="11"/>
  <c r="AG690" i="11"/>
  <c r="AF690" i="11"/>
  <c r="AE690" i="11"/>
  <c r="I690" i="11"/>
  <c r="AK689" i="11"/>
  <c r="AH689" i="11"/>
  <c r="AG689" i="11"/>
  <c r="AF689" i="11"/>
  <c r="AE689" i="11"/>
  <c r="I689" i="11"/>
  <c r="AK688" i="11"/>
  <c r="AH688" i="11"/>
  <c r="AG688" i="11"/>
  <c r="AF688" i="11"/>
  <c r="AE688" i="11"/>
  <c r="I688" i="11"/>
  <c r="AK687" i="11"/>
  <c r="AH687" i="11"/>
  <c r="AG687" i="11"/>
  <c r="AF687" i="11"/>
  <c r="AE687" i="11"/>
  <c r="I687" i="11"/>
  <c r="AK686" i="11"/>
  <c r="AH686" i="11"/>
  <c r="AG686" i="11"/>
  <c r="AF686" i="11"/>
  <c r="AE686" i="11"/>
  <c r="I686" i="11"/>
  <c r="AK685" i="11"/>
  <c r="AH685" i="11"/>
  <c r="AG685" i="11"/>
  <c r="AF685" i="11"/>
  <c r="AE685" i="11"/>
  <c r="I685" i="11"/>
  <c r="AK684" i="11"/>
  <c r="AH684" i="11"/>
  <c r="AG684" i="11"/>
  <c r="AF684" i="11"/>
  <c r="AE684" i="11"/>
  <c r="I684" i="11"/>
  <c r="AK683" i="11"/>
  <c r="AH683" i="11"/>
  <c r="AG683" i="11"/>
  <c r="AF683" i="11"/>
  <c r="AE683" i="11"/>
  <c r="I683" i="11"/>
  <c r="AK682" i="11"/>
  <c r="AH682" i="11"/>
  <c r="AG682" i="11"/>
  <c r="AF682" i="11"/>
  <c r="AE682" i="11"/>
  <c r="I682" i="11"/>
  <c r="AK681" i="11"/>
  <c r="AH681" i="11"/>
  <c r="AG681" i="11"/>
  <c r="AF681" i="11"/>
  <c r="AE681" i="11"/>
  <c r="I681" i="11"/>
  <c r="AK680" i="11"/>
  <c r="AH680" i="11"/>
  <c r="AG680" i="11"/>
  <c r="AF680" i="11"/>
  <c r="AE680" i="11"/>
  <c r="I680" i="11"/>
  <c r="AK679" i="11"/>
  <c r="AH679" i="11"/>
  <c r="AG679" i="11"/>
  <c r="AF679" i="11"/>
  <c r="AE679" i="11"/>
  <c r="I679" i="11"/>
  <c r="AK678" i="11"/>
  <c r="AH678" i="11"/>
  <c r="AG678" i="11"/>
  <c r="AF678" i="11"/>
  <c r="AE678" i="11"/>
  <c r="I678" i="11"/>
  <c r="AK677" i="11"/>
  <c r="AH677" i="11"/>
  <c r="AG677" i="11"/>
  <c r="AF677" i="11"/>
  <c r="AE677" i="11"/>
  <c r="I677" i="11"/>
  <c r="AK676" i="11"/>
  <c r="AH676" i="11"/>
  <c r="AG676" i="11"/>
  <c r="AF676" i="11"/>
  <c r="AE676" i="11"/>
  <c r="I676" i="11"/>
  <c r="AK675" i="11"/>
  <c r="AH675" i="11"/>
  <c r="AG675" i="11"/>
  <c r="AF675" i="11"/>
  <c r="AE675" i="11"/>
  <c r="I675" i="11"/>
  <c r="AK674" i="11"/>
  <c r="AH674" i="11"/>
  <c r="AG674" i="11"/>
  <c r="AF674" i="11"/>
  <c r="AE674" i="11"/>
  <c r="I674" i="11"/>
  <c r="AK673" i="11"/>
  <c r="AH673" i="11"/>
  <c r="AG673" i="11"/>
  <c r="AF673" i="11"/>
  <c r="AE673" i="11"/>
  <c r="I673" i="11"/>
  <c r="AK672" i="11"/>
  <c r="AH672" i="11"/>
  <c r="AG672" i="11"/>
  <c r="AF672" i="11"/>
  <c r="AE672" i="11"/>
  <c r="I672" i="11"/>
  <c r="AK671" i="11"/>
  <c r="AH671" i="11"/>
  <c r="AG671" i="11"/>
  <c r="AF671" i="11"/>
  <c r="AE671" i="11"/>
  <c r="I671" i="11"/>
  <c r="AK670" i="11"/>
  <c r="AH670" i="11"/>
  <c r="AG670" i="11"/>
  <c r="AF670" i="11"/>
  <c r="AE670" i="11"/>
  <c r="I670" i="11"/>
  <c r="AK669" i="11"/>
  <c r="AH669" i="11"/>
  <c r="AG669" i="11"/>
  <c r="AF669" i="11"/>
  <c r="AE669" i="11"/>
  <c r="I669" i="11"/>
  <c r="AK668" i="11"/>
  <c r="AH668" i="11"/>
  <c r="AG668" i="11"/>
  <c r="AF668" i="11"/>
  <c r="AE668" i="11"/>
  <c r="I668" i="11"/>
  <c r="AK667" i="11"/>
  <c r="AH667" i="11"/>
  <c r="AG667" i="11"/>
  <c r="AF667" i="11"/>
  <c r="AE667" i="11"/>
  <c r="I667" i="11"/>
  <c r="AK666" i="11"/>
  <c r="AH666" i="11"/>
  <c r="AG666" i="11"/>
  <c r="AF666" i="11"/>
  <c r="AE666" i="11"/>
  <c r="I666" i="11"/>
  <c r="AK665" i="11"/>
  <c r="AH665" i="11"/>
  <c r="AG665" i="11"/>
  <c r="AF665" i="11"/>
  <c r="AE665" i="11"/>
  <c r="I665" i="11"/>
  <c r="AK664" i="11"/>
  <c r="AH664" i="11"/>
  <c r="AG664" i="11"/>
  <c r="AF664" i="11"/>
  <c r="AE664" i="11"/>
  <c r="I664" i="11"/>
  <c r="AK663" i="11"/>
  <c r="AH663" i="11"/>
  <c r="AG663" i="11"/>
  <c r="AF663" i="11"/>
  <c r="AE663" i="11"/>
  <c r="I663" i="11"/>
  <c r="AK662" i="11"/>
  <c r="AH662" i="11"/>
  <c r="AG662" i="11"/>
  <c r="AF662" i="11"/>
  <c r="AE662" i="11"/>
  <c r="I662" i="11"/>
  <c r="AK661" i="11"/>
  <c r="AH661" i="11"/>
  <c r="AG661" i="11"/>
  <c r="AF661" i="11"/>
  <c r="AE661" i="11"/>
  <c r="I661" i="11"/>
  <c r="AK660" i="11"/>
  <c r="AH660" i="11"/>
  <c r="AG660" i="11"/>
  <c r="AF660" i="11"/>
  <c r="AE660" i="11"/>
  <c r="I660" i="11"/>
  <c r="AK659" i="11"/>
  <c r="AH659" i="11"/>
  <c r="AG659" i="11"/>
  <c r="AF659" i="11"/>
  <c r="AE659" i="11"/>
  <c r="I659" i="11"/>
  <c r="AK658" i="11"/>
  <c r="AH658" i="11"/>
  <c r="AG658" i="11"/>
  <c r="AF658" i="11"/>
  <c r="AE658" i="11"/>
  <c r="I658" i="11"/>
  <c r="AK657" i="11"/>
  <c r="AH657" i="11"/>
  <c r="AG657" i="11"/>
  <c r="AF657" i="11"/>
  <c r="AE657" i="11"/>
  <c r="I657" i="11"/>
  <c r="AK656" i="11"/>
  <c r="AH656" i="11"/>
  <c r="AG656" i="11"/>
  <c r="AF656" i="11"/>
  <c r="AE656" i="11"/>
  <c r="I656" i="11"/>
  <c r="AK655" i="11"/>
  <c r="AH655" i="11"/>
  <c r="AG655" i="11"/>
  <c r="AF655" i="11"/>
  <c r="AE655" i="11"/>
  <c r="I655" i="11"/>
  <c r="AK654" i="11"/>
  <c r="AH654" i="11"/>
  <c r="AG654" i="11"/>
  <c r="AF654" i="11"/>
  <c r="AE654" i="11"/>
  <c r="I654" i="11"/>
  <c r="AK653" i="11"/>
  <c r="AH653" i="11"/>
  <c r="AG653" i="11"/>
  <c r="AF653" i="11"/>
  <c r="AE653" i="11"/>
  <c r="I653" i="11"/>
  <c r="AK652" i="11"/>
  <c r="AH652" i="11"/>
  <c r="AG652" i="11"/>
  <c r="AF652" i="11"/>
  <c r="AE652" i="11"/>
  <c r="I652" i="11"/>
  <c r="AK651" i="11"/>
  <c r="AH651" i="11"/>
  <c r="AG651" i="11"/>
  <c r="AF651" i="11"/>
  <c r="AE651" i="11"/>
  <c r="I651" i="11"/>
  <c r="AK650" i="11"/>
  <c r="AH650" i="11"/>
  <c r="AG650" i="11"/>
  <c r="AF650" i="11"/>
  <c r="AE650" i="11"/>
  <c r="I650" i="11"/>
  <c r="AK649" i="11"/>
  <c r="AH649" i="11"/>
  <c r="AG649" i="11"/>
  <c r="AF649" i="11"/>
  <c r="AE649" i="11"/>
  <c r="I649" i="11"/>
  <c r="AK648" i="11"/>
  <c r="AH648" i="11"/>
  <c r="AG648" i="11"/>
  <c r="AF648" i="11"/>
  <c r="AE648" i="11"/>
  <c r="I648" i="11"/>
  <c r="AK647" i="11"/>
  <c r="AH647" i="11"/>
  <c r="AG647" i="11"/>
  <c r="AF647" i="11"/>
  <c r="AE647" i="11"/>
  <c r="I647" i="11"/>
  <c r="AK646" i="11"/>
  <c r="AH646" i="11"/>
  <c r="AG646" i="11"/>
  <c r="AF646" i="11"/>
  <c r="AE646" i="11"/>
  <c r="I646" i="11"/>
  <c r="AK645" i="11"/>
  <c r="AH645" i="11"/>
  <c r="AG645" i="11"/>
  <c r="AF645" i="11"/>
  <c r="AE645" i="11"/>
  <c r="I645" i="11"/>
  <c r="AK644" i="11"/>
  <c r="AH644" i="11"/>
  <c r="AG644" i="11"/>
  <c r="AF644" i="11"/>
  <c r="AE644" i="11"/>
  <c r="I644" i="11"/>
  <c r="AK643" i="11"/>
  <c r="AH643" i="11"/>
  <c r="AG643" i="11"/>
  <c r="AF643" i="11"/>
  <c r="AE643" i="11"/>
  <c r="I643" i="11"/>
  <c r="AK642" i="11"/>
  <c r="AH642" i="11"/>
  <c r="AG642" i="11"/>
  <c r="AF642" i="11"/>
  <c r="AE642" i="11"/>
  <c r="I642" i="11"/>
  <c r="AK641" i="11"/>
  <c r="AH641" i="11"/>
  <c r="AG641" i="11"/>
  <c r="AF641" i="11"/>
  <c r="AE641" i="11"/>
  <c r="I641" i="11"/>
  <c r="AK640" i="11"/>
  <c r="AH640" i="11"/>
  <c r="AG640" i="11"/>
  <c r="AF640" i="11"/>
  <c r="AE640" i="11"/>
  <c r="I640" i="11"/>
  <c r="AK639" i="11"/>
  <c r="AH639" i="11"/>
  <c r="AG639" i="11"/>
  <c r="AF639" i="11"/>
  <c r="AE639" i="11"/>
  <c r="I639" i="11"/>
  <c r="AK638" i="11"/>
  <c r="AH638" i="11"/>
  <c r="AG638" i="11"/>
  <c r="AF638" i="11"/>
  <c r="AE638" i="11"/>
  <c r="I638" i="11"/>
  <c r="AK637" i="11"/>
  <c r="AH637" i="11"/>
  <c r="AG637" i="11"/>
  <c r="AF637" i="11"/>
  <c r="AE637" i="11"/>
  <c r="I637" i="11"/>
  <c r="AK636" i="11"/>
  <c r="AH636" i="11"/>
  <c r="AG636" i="11"/>
  <c r="AF636" i="11"/>
  <c r="AE636" i="11"/>
  <c r="I636" i="11"/>
  <c r="AK635" i="11"/>
  <c r="AH635" i="11"/>
  <c r="AG635" i="11"/>
  <c r="AF635" i="11"/>
  <c r="AE635" i="11"/>
  <c r="I635" i="11"/>
  <c r="AK634" i="11"/>
  <c r="AH634" i="11"/>
  <c r="AG634" i="11"/>
  <c r="AF634" i="11"/>
  <c r="AE634" i="11"/>
  <c r="I634" i="11"/>
  <c r="AK633" i="11"/>
  <c r="AH633" i="11"/>
  <c r="AG633" i="11"/>
  <c r="AF633" i="11"/>
  <c r="AE633" i="11"/>
  <c r="I633" i="11"/>
  <c r="AK632" i="11"/>
  <c r="AH632" i="11"/>
  <c r="AG632" i="11"/>
  <c r="AF632" i="11"/>
  <c r="AE632" i="11"/>
  <c r="I632" i="11"/>
  <c r="AK631" i="11"/>
  <c r="AH631" i="11"/>
  <c r="AG631" i="11"/>
  <c r="AF631" i="11"/>
  <c r="AE631" i="11"/>
  <c r="I631" i="11"/>
  <c r="AK630" i="11"/>
  <c r="AH630" i="11"/>
  <c r="AG630" i="11"/>
  <c r="AF630" i="11"/>
  <c r="AE630" i="11"/>
  <c r="I630" i="11"/>
  <c r="AK629" i="11"/>
  <c r="AH629" i="11"/>
  <c r="AG629" i="11"/>
  <c r="AF629" i="11"/>
  <c r="AE629" i="11"/>
  <c r="I629" i="11"/>
  <c r="AK628" i="11"/>
  <c r="AH628" i="11"/>
  <c r="AG628" i="11"/>
  <c r="AF628" i="11"/>
  <c r="AE628" i="11"/>
  <c r="I628" i="11"/>
  <c r="AK627" i="11"/>
  <c r="AH627" i="11"/>
  <c r="AG627" i="11"/>
  <c r="AF627" i="11"/>
  <c r="AE627" i="11"/>
  <c r="I627" i="11"/>
  <c r="AK626" i="11"/>
  <c r="AH626" i="11"/>
  <c r="AG626" i="11"/>
  <c r="AF626" i="11"/>
  <c r="AE626" i="11"/>
  <c r="I626" i="11"/>
  <c r="AK625" i="11"/>
  <c r="AH625" i="11"/>
  <c r="AG625" i="11"/>
  <c r="AF625" i="11"/>
  <c r="AE625" i="11"/>
  <c r="I625" i="11"/>
  <c r="AK624" i="11"/>
  <c r="AH624" i="11"/>
  <c r="AG624" i="11"/>
  <c r="AF624" i="11"/>
  <c r="AE624" i="11"/>
  <c r="I624" i="11"/>
  <c r="AK623" i="11"/>
  <c r="AH623" i="11"/>
  <c r="AG623" i="11"/>
  <c r="AF623" i="11"/>
  <c r="AE623" i="11"/>
  <c r="I623" i="11"/>
  <c r="AK622" i="11"/>
  <c r="AH622" i="11"/>
  <c r="AG622" i="11"/>
  <c r="AF622" i="11"/>
  <c r="AE622" i="11"/>
  <c r="I622" i="11"/>
  <c r="AK621" i="11"/>
  <c r="AH621" i="11"/>
  <c r="AG621" i="11"/>
  <c r="AF621" i="11"/>
  <c r="AE621" i="11"/>
  <c r="I621" i="11"/>
  <c r="AK620" i="11"/>
  <c r="AH620" i="11"/>
  <c r="AG620" i="11"/>
  <c r="AF620" i="11"/>
  <c r="AE620" i="11"/>
  <c r="I620" i="11"/>
  <c r="AK619" i="11"/>
  <c r="AH619" i="11"/>
  <c r="AG619" i="11"/>
  <c r="AF619" i="11"/>
  <c r="AE619" i="11"/>
  <c r="I619" i="11"/>
  <c r="AK618" i="11"/>
  <c r="AH618" i="11"/>
  <c r="AG618" i="11"/>
  <c r="AF618" i="11"/>
  <c r="AE618" i="11"/>
  <c r="I618" i="11"/>
  <c r="AK617" i="11"/>
  <c r="AH617" i="11"/>
  <c r="AG617" i="11"/>
  <c r="AF617" i="11"/>
  <c r="AE617" i="11"/>
  <c r="I617" i="11"/>
  <c r="AK616" i="11"/>
  <c r="AH616" i="11"/>
  <c r="AG616" i="11"/>
  <c r="AF616" i="11"/>
  <c r="AE616" i="11"/>
  <c r="I616" i="11"/>
  <c r="AK615" i="11"/>
  <c r="AH615" i="11"/>
  <c r="AG615" i="11"/>
  <c r="AF615" i="11"/>
  <c r="AE615" i="11"/>
  <c r="I615" i="11"/>
  <c r="AK614" i="11"/>
  <c r="AH614" i="11"/>
  <c r="AG614" i="11"/>
  <c r="AF614" i="11"/>
  <c r="AE614" i="11"/>
  <c r="I614" i="11"/>
  <c r="AK613" i="11"/>
  <c r="AH613" i="11"/>
  <c r="AG613" i="11"/>
  <c r="AF613" i="11"/>
  <c r="AE613" i="11"/>
  <c r="I613" i="11"/>
  <c r="AK612" i="11"/>
  <c r="AH612" i="11"/>
  <c r="AG612" i="11"/>
  <c r="AF612" i="11"/>
  <c r="AE612" i="11"/>
  <c r="I612" i="11"/>
  <c r="AK611" i="11"/>
  <c r="AH611" i="11"/>
  <c r="AG611" i="11"/>
  <c r="AF611" i="11"/>
  <c r="AE611" i="11"/>
  <c r="I611" i="11"/>
  <c r="AK610" i="11"/>
  <c r="AH610" i="11"/>
  <c r="AG610" i="11"/>
  <c r="AF610" i="11"/>
  <c r="AE610" i="11"/>
  <c r="I610" i="11"/>
  <c r="AK609" i="11"/>
  <c r="AH609" i="11"/>
  <c r="AG609" i="11"/>
  <c r="AF609" i="11"/>
  <c r="AE609" i="11"/>
  <c r="I609" i="11"/>
  <c r="AK608" i="11"/>
  <c r="AH608" i="11"/>
  <c r="AG608" i="11"/>
  <c r="AF608" i="11"/>
  <c r="AE608" i="11"/>
  <c r="I608" i="11"/>
  <c r="AK607" i="11"/>
  <c r="AH607" i="11"/>
  <c r="AG607" i="11"/>
  <c r="AF607" i="11"/>
  <c r="AE607" i="11"/>
  <c r="I607" i="11"/>
  <c r="AK606" i="11"/>
  <c r="AH606" i="11"/>
  <c r="AG606" i="11"/>
  <c r="AF606" i="11"/>
  <c r="AE606" i="11"/>
  <c r="I606" i="11"/>
  <c r="AK605" i="11"/>
  <c r="AH605" i="11"/>
  <c r="AG605" i="11"/>
  <c r="AF605" i="11"/>
  <c r="AE605" i="11"/>
  <c r="I605" i="11"/>
  <c r="AK604" i="11"/>
  <c r="AH604" i="11"/>
  <c r="AG604" i="11"/>
  <c r="AF604" i="11"/>
  <c r="AE604" i="11"/>
  <c r="I604" i="11"/>
  <c r="AK603" i="11"/>
  <c r="AH603" i="11"/>
  <c r="AG603" i="11"/>
  <c r="AF603" i="11"/>
  <c r="AE603" i="11"/>
  <c r="I603" i="11"/>
  <c r="AK602" i="11"/>
  <c r="AH602" i="11"/>
  <c r="AG602" i="11"/>
  <c r="AF602" i="11"/>
  <c r="AE602" i="11"/>
  <c r="I602" i="11"/>
  <c r="AK601" i="11"/>
  <c r="AH601" i="11"/>
  <c r="AG601" i="11"/>
  <c r="AF601" i="11"/>
  <c r="AE601" i="11"/>
  <c r="I601" i="11"/>
  <c r="AK600" i="11"/>
  <c r="AH600" i="11"/>
  <c r="AG600" i="11"/>
  <c r="AF600" i="11"/>
  <c r="AE600" i="11"/>
  <c r="I600" i="11"/>
  <c r="AK599" i="11"/>
  <c r="AH599" i="11"/>
  <c r="AG599" i="11"/>
  <c r="AF599" i="11"/>
  <c r="AE599" i="11"/>
  <c r="I599" i="11"/>
  <c r="AK598" i="11"/>
  <c r="AH598" i="11"/>
  <c r="AG598" i="11"/>
  <c r="AF598" i="11"/>
  <c r="AE598" i="11"/>
  <c r="I598" i="11"/>
  <c r="AK597" i="11"/>
  <c r="AH597" i="11"/>
  <c r="AG597" i="11"/>
  <c r="AF597" i="11"/>
  <c r="AE597" i="11"/>
  <c r="I597" i="11"/>
  <c r="AK596" i="11"/>
  <c r="AH596" i="11"/>
  <c r="AG596" i="11"/>
  <c r="AF596" i="11"/>
  <c r="AE596" i="11"/>
  <c r="I596" i="11"/>
  <c r="AK595" i="11"/>
  <c r="AH595" i="11"/>
  <c r="AG595" i="11"/>
  <c r="AF595" i="11"/>
  <c r="AE595" i="11"/>
  <c r="I595" i="11"/>
  <c r="AK594" i="11"/>
  <c r="AH594" i="11"/>
  <c r="AG594" i="11"/>
  <c r="AF594" i="11"/>
  <c r="AE594" i="11"/>
  <c r="I594" i="11"/>
  <c r="AK593" i="11"/>
  <c r="AH593" i="11"/>
  <c r="AG593" i="11"/>
  <c r="AF593" i="11"/>
  <c r="AE593" i="11"/>
  <c r="I593" i="11"/>
  <c r="AK592" i="11"/>
  <c r="AH592" i="11"/>
  <c r="AG592" i="11"/>
  <c r="AF592" i="11"/>
  <c r="AE592" i="11"/>
  <c r="I592" i="11"/>
  <c r="AK591" i="11"/>
  <c r="AH591" i="11"/>
  <c r="AG591" i="11"/>
  <c r="AF591" i="11"/>
  <c r="AE591" i="11"/>
  <c r="I591" i="11"/>
  <c r="AK590" i="11"/>
  <c r="AH590" i="11"/>
  <c r="AG590" i="11"/>
  <c r="AF590" i="11"/>
  <c r="AE590" i="11"/>
  <c r="I590" i="11"/>
  <c r="AK589" i="11"/>
  <c r="AH589" i="11"/>
  <c r="AG589" i="11"/>
  <c r="AF589" i="11"/>
  <c r="AE589" i="11"/>
  <c r="I589" i="11"/>
  <c r="AK588" i="11"/>
  <c r="AH588" i="11"/>
  <c r="AG588" i="11"/>
  <c r="AF588" i="11"/>
  <c r="AE588" i="11"/>
  <c r="I588" i="11"/>
  <c r="AK587" i="11"/>
  <c r="AG587" i="11"/>
  <c r="AF587" i="11"/>
  <c r="AE587" i="11"/>
  <c r="I587" i="11"/>
  <c r="AK586" i="11"/>
  <c r="AG586" i="11"/>
  <c r="AF586" i="11"/>
  <c r="AE586" i="11"/>
  <c r="I586" i="11"/>
  <c r="AK585" i="11"/>
  <c r="AG585" i="11"/>
  <c r="AF585" i="11"/>
  <c r="AE585" i="11"/>
  <c r="I585" i="11"/>
  <c r="AK584" i="11"/>
  <c r="AG584" i="11"/>
  <c r="AF584" i="11"/>
  <c r="AE584" i="11"/>
  <c r="I584" i="11"/>
  <c r="AK583" i="11"/>
  <c r="AG583" i="11"/>
  <c r="AF583" i="11"/>
  <c r="AE583" i="11"/>
  <c r="I583" i="11"/>
  <c r="AK582" i="11"/>
  <c r="AG582" i="11"/>
  <c r="AF582" i="11"/>
  <c r="AE582" i="11"/>
  <c r="I582" i="11"/>
  <c r="AK581" i="11"/>
  <c r="AG581" i="11"/>
  <c r="AF581" i="11"/>
  <c r="AE581" i="11"/>
  <c r="I581" i="11"/>
  <c r="AK580" i="11"/>
  <c r="AG580" i="11"/>
  <c r="AF580" i="11"/>
  <c r="AE580" i="11"/>
  <c r="I580" i="11"/>
  <c r="AK579" i="11"/>
  <c r="AG579" i="11"/>
  <c r="AF579" i="11"/>
  <c r="AE579" i="11"/>
  <c r="I579" i="11"/>
  <c r="AK578" i="11"/>
  <c r="AG578" i="11"/>
  <c r="AF578" i="11"/>
  <c r="AE578" i="11"/>
  <c r="I578" i="11"/>
  <c r="AK577" i="11"/>
  <c r="AG577" i="11"/>
  <c r="AF577" i="11"/>
  <c r="AE577" i="11"/>
  <c r="I577" i="11"/>
  <c r="AK576" i="11"/>
  <c r="AG576" i="11"/>
  <c r="AF576" i="11"/>
  <c r="AE576" i="11"/>
  <c r="I576" i="11"/>
  <c r="AK575" i="11"/>
  <c r="AG575" i="11"/>
  <c r="AF575" i="11"/>
  <c r="AE575" i="11"/>
  <c r="I575" i="11"/>
  <c r="AK574" i="11"/>
  <c r="AG574" i="11"/>
  <c r="AF574" i="11"/>
  <c r="AE574" i="11"/>
  <c r="I574" i="11"/>
  <c r="AK573" i="11"/>
  <c r="AG573" i="11"/>
  <c r="AF573" i="11"/>
  <c r="AE573" i="11"/>
  <c r="I573" i="11"/>
  <c r="AK572" i="11"/>
  <c r="AG572" i="11"/>
  <c r="AF572" i="11"/>
  <c r="AE572" i="11"/>
  <c r="I572" i="11"/>
  <c r="AK571" i="11"/>
  <c r="AG571" i="11"/>
  <c r="AF571" i="11"/>
  <c r="AE571" i="11"/>
  <c r="I571" i="11"/>
  <c r="AK570" i="11"/>
  <c r="AG570" i="11"/>
  <c r="AF570" i="11"/>
  <c r="AE570" i="11"/>
  <c r="I570" i="11"/>
  <c r="AK569" i="11"/>
  <c r="AG569" i="11"/>
  <c r="AF569" i="11"/>
  <c r="AE569" i="11"/>
  <c r="I569" i="11"/>
  <c r="AK568" i="11"/>
  <c r="AG568" i="11"/>
  <c r="AF568" i="11"/>
  <c r="AE568" i="11"/>
  <c r="I568" i="11"/>
  <c r="AK567" i="11"/>
  <c r="AG567" i="11"/>
  <c r="AF567" i="11"/>
  <c r="AE567" i="11"/>
  <c r="I567" i="11"/>
  <c r="AK566" i="11"/>
  <c r="AG566" i="11"/>
  <c r="AF566" i="11"/>
  <c r="AE566" i="11"/>
  <c r="I566" i="11"/>
  <c r="AK565" i="11"/>
  <c r="AG565" i="11"/>
  <c r="AF565" i="11"/>
  <c r="AE565" i="11"/>
  <c r="I565" i="11"/>
  <c r="AK564" i="11"/>
  <c r="AG564" i="11"/>
  <c r="AF564" i="11"/>
  <c r="AE564" i="11"/>
  <c r="I564" i="11"/>
  <c r="AK563" i="11"/>
  <c r="AG563" i="11"/>
  <c r="AF563" i="11"/>
  <c r="AE563" i="11"/>
  <c r="I563" i="11"/>
  <c r="AK562" i="11"/>
  <c r="AG562" i="11"/>
  <c r="AF562" i="11"/>
  <c r="AE562" i="11"/>
  <c r="I562" i="11"/>
  <c r="AK561" i="11"/>
  <c r="AG561" i="11"/>
  <c r="AF561" i="11"/>
  <c r="AE561" i="11"/>
  <c r="I561" i="11"/>
  <c r="AK560" i="11"/>
  <c r="AG560" i="11"/>
  <c r="AF560" i="11"/>
  <c r="AE560" i="11"/>
  <c r="I560" i="11"/>
  <c r="AK559" i="11"/>
  <c r="AG559" i="11"/>
  <c r="AF559" i="11"/>
  <c r="AE559" i="11"/>
  <c r="I559" i="11"/>
  <c r="AK558" i="11"/>
  <c r="AG558" i="11"/>
  <c r="AF558" i="11"/>
  <c r="AE558" i="11"/>
  <c r="I558" i="11"/>
  <c r="AK557" i="11"/>
  <c r="AG557" i="11"/>
  <c r="AF557" i="11"/>
  <c r="AE557" i="11"/>
  <c r="I557" i="11"/>
  <c r="AK556" i="11"/>
  <c r="AG556" i="11"/>
  <c r="AF556" i="11"/>
  <c r="AE556" i="11"/>
  <c r="I556" i="11"/>
  <c r="AK555" i="11"/>
  <c r="AG555" i="11"/>
  <c r="AF555" i="11"/>
  <c r="AE555" i="11"/>
  <c r="I555" i="11"/>
  <c r="AK554" i="11"/>
  <c r="AG554" i="11"/>
  <c r="AF554" i="11"/>
  <c r="AE554" i="11"/>
  <c r="I554" i="11"/>
  <c r="AK553" i="11"/>
  <c r="AG553" i="11"/>
  <c r="AF553" i="11"/>
  <c r="AE553" i="11"/>
  <c r="I553" i="11"/>
  <c r="AK552" i="11"/>
  <c r="AG552" i="11"/>
  <c r="AF552" i="11"/>
  <c r="AE552" i="11"/>
  <c r="I552" i="11"/>
  <c r="AK551" i="11"/>
  <c r="AG551" i="11"/>
  <c r="AF551" i="11"/>
  <c r="AE551" i="11"/>
  <c r="I551" i="11"/>
  <c r="AK550" i="11"/>
  <c r="AG550" i="11"/>
  <c r="AF550" i="11"/>
  <c r="AE550" i="11"/>
  <c r="I550" i="11"/>
  <c r="AK549" i="11"/>
  <c r="AG549" i="11"/>
  <c r="AF549" i="11"/>
  <c r="AE549" i="11"/>
  <c r="I549" i="11"/>
  <c r="AK548" i="11"/>
  <c r="AG548" i="11"/>
  <c r="AF548" i="11"/>
  <c r="AE548" i="11"/>
  <c r="I548" i="11"/>
  <c r="AK547" i="11"/>
  <c r="AG547" i="11"/>
  <c r="AF547" i="11"/>
  <c r="AE547" i="11"/>
  <c r="I547" i="11"/>
  <c r="AK546" i="11"/>
  <c r="AG546" i="11"/>
  <c r="AF546" i="11"/>
  <c r="AE546" i="11"/>
  <c r="I546" i="11"/>
  <c r="AK545" i="11"/>
  <c r="AG545" i="11"/>
  <c r="AF545" i="11"/>
  <c r="AE545" i="11"/>
  <c r="I545" i="11"/>
  <c r="AK544" i="11"/>
  <c r="AG544" i="11"/>
  <c r="AF544" i="11"/>
  <c r="AE544" i="11"/>
  <c r="I544" i="11"/>
  <c r="AK543" i="11"/>
  <c r="AG543" i="11"/>
  <c r="AF543" i="11"/>
  <c r="AE543" i="11"/>
  <c r="I543" i="11"/>
  <c r="AK542" i="11"/>
  <c r="AG542" i="11"/>
  <c r="AF542" i="11"/>
  <c r="AE542" i="11"/>
  <c r="I542" i="11"/>
  <c r="AK541" i="11"/>
  <c r="AG541" i="11"/>
  <c r="AF541" i="11"/>
  <c r="AE541" i="11"/>
  <c r="I541" i="11"/>
  <c r="AK540" i="11"/>
  <c r="AG540" i="11"/>
  <c r="AF540" i="11"/>
  <c r="AE540" i="11"/>
  <c r="I540" i="11"/>
  <c r="AK539" i="11"/>
  <c r="AG539" i="11"/>
  <c r="AF539" i="11"/>
  <c r="AE539" i="11"/>
  <c r="I539" i="11"/>
  <c r="AK538" i="11"/>
  <c r="AG538" i="11"/>
  <c r="AF538" i="11"/>
  <c r="AE538" i="11"/>
  <c r="I538" i="11"/>
  <c r="AK537" i="11"/>
  <c r="AG537" i="11"/>
  <c r="AF537" i="11"/>
  <c r="AE537" i="11"/>
  <c r="I537" i="11"/>
  <c r="AK536" i="11"/>
  <c r="AG536" i="11"/>
  <c r="AF536" i="11"/>
  <c r="AE536" i="11"/>
  <c r="I536" i="11"/>
  <c r="AK535" i="11"/>
  <c r="AG535" i="11"/>
  <c r="AF535" i="11"/>
  <c r="AE535" i="11"/>
  <c r="I535" i="11"/>
  <c r="AK534" i="11"/>
  <c r="AG534" i="11"/>
  <c r="AF534" i="11"/>
  <c r="AE534" i="11"/>
  <c r="I534" i="11"/>
  <c r="AK533" i="11"/>
  <c r="AG533" i="11"/>
  <c r="AF533" i="11"/>
  <c r="AE533" i="11"/>
  <c r="I533" i="11"/>
  <c r="AK532" i="11"/>
  <c r="AG532" i="11"/>
  <c r="AF532" i="11"/>
  <c r="AE532" i="11"/>
  <c r="I532" i="11"/>
  <c r="AK531" i="11"/>
  <c r="AG531" i="11"/>
  <c r="AF531" i="11"/>
  <c r="AE531" i="11"/>
  <c r="I531" i="11"/>
  <c r="AK530" i="11"/>
  <c r="AG530" i="11"/>
  <c r="AF530" i="11"/>
  <c r="AE530" i="11"/>
  <c r="I530" i="11"/>
  <c r="AK529" i="11"/>
  <c r="AG529" i="11"/>
  <c r="AF529" i="11"/>
  <c r="AE529" i="11"/>
  <c r="I529" i="11"/>
  <c r="AK528" i="11"/>
  <c r="AG528" i="11"/>
  <c r="AF528" i="11"/>
  <c r="AE528" i="11"/>
  <c r="I528" i="11"/>
  <c r="AK527" i="11"/>
  <c r="AG527" i="11"/>
  <c r="AF527" i="11"/>
  <c r="AE527" i="11"/>
  <c r="I527" i="11"/>
  <c r="AK526" i="11"/>
  <c r="AG526" i="11"/>
  <c r="AF526" i="11"/>
  <c r="AE526" i="11"/>
  <c r="I526" i="11"/>
  <c r="AK525" i="11"/>
  <c r="AG525" i="11"/>
  <c r="AF525" i="11"/>
  <c r="AE525" i="11"/>
  <c r="I525" i="11"/>
  <c r="AK524" i="11"/>
  <c r="AG524" i="11"/>
  <c r="AF524" i="11"/>
  <c r="AE524" i="11"/>
  <c r="I524" i="11"/>
  <c r="AK523" i="11"/>
  <c r="AG523" i="11"/>
  <c r="AF523" i="11"/>
  <c r="AE523" i="11"/>
  <c r="I523" i="11"/>
  <c r="AK522" i="11"/>
  <c r="AG522" i="11"/>
  <c r="AF522" i="11"/>
  <c r="AE522" i="11"/>
  <c r="I522" i="11"/>
  <c r="AK521" i="11"/>
  <c r="AG521" i="11"/>
  <c r="AF521" i="11"/>
  <c r="AE521" i="11"/>
  <c r="I521" i="11"/>
  <c r="AK520" i="11"/>
  <c r="AG520" i="11"/>
  <c r="AF520" i="11"/>
  <c r="AE520" i="11"/>
  <c r="I520" i="11"/>
  <c r="AK519" i="11"/>
  <c r="AG519" i="11"/>
  <c r="AF519" i="11"/>
  <c r="AE519" i="11"/>
  <c r="I519" i="11"/>
  <c r="AK518" i="11"/>
  <c r="AG518" i="11"/>
  <c r="AF518" i="11"/>
  <c r="AE518" i="11"/>
  <c r="I518" i="11"/>
  <c r="AK517" i="11"/>
  <c r="AG517" i="11"/>
  <c r="AF517" i="11"/>
  <c r="AE517" i="11"/>
  <c r="I517" i="11"/>
  <c r="AK516" i="11"/>
  <c r="AG516" i="11"/>
  <c r="AF516" i="11"/>
  <c r="AE516" i="11"/>
  <c r="I516" i="11"/>
  <c r="AK515" i="11"/>
  <c r="AG515" i="11"/>
  <c r="AF515" i="11"/>
  <c r="AE515" i="11"/>
  <c r="I515" i="11"/>
  <c r="AK514" i="11"/>
  <c r="AG514" i="11"/>
  <c r="AF514" i="11"/>
  <c r="AE514" i="11"/>
  <c r="I514" i="11"/>
  <c r="AK513" i="11"/>
  <c r="AG513" i="11"/>
  <c r="AF513" i="11"/>
  <c r="AE513" i="11"/>
  <c r="I513" i="11"/>
  <c r="AK512" i="11"/>
  <c r="AG512" i="11"/>
  <c r="AF512" i="11"/>
  <c r="AE512" i="11"/>
  <c r="I512" i="11"/>
  <c r="AK511" i="11"/>
  <c r="AG511" i="11"/>
  <c r="AF511" i="11"/>
  <c r="AE511" i="11"/>
  <c r="I511" i="11"/>
  <c r="AK510" i="11"/>
  <c r="AG510" i="11"/>
  <c r="AF510" i="11"/>
  <c r="AE510" i="11"/>
  <c r="I510" i="11"/>
  <c r="AK509" i="11"/>
  <c r="AG509" i="11"/>
  <c r="AF509" i="11"/>
  <c r="AE509" i="11"/>
  <c r="I509" i="11"/>
  <c r="AK508" i="11"/>
  <c r="AG508" i="11"/>
  <c r="AF508" i="11"/>
  <c r="AE508" i="11"/>
  <c r="I508" i="11"/>
  <c r="AK507" i="11"/>
  <c r="AG507" i="11"/>
  <c r="AF507" i="11"/>
  <c r="AE507" i="11"/>
  <c r="I507" i="11"/>
  <c r="AK506" i="11"/>
  <c r="AG506" i="11"/>
  <c r="AF506" i="11"/>
  <c r="AE506" i="11"/>
  <c r="I506" i="11"/>
  <c r="AK505" i="11"/>
  <c r="AG505" i="11"/>
  <c r="AF505" i="11"/>
  <c r="AE505" i="11"/>
  <c r="I505" i="11"/>
  <c r="AK504" i="11"/>
  <c r="AG504" i="11"/>
  <c r="AF504" i="11"/>
  <c r="AE504" i="11"/>
  <c r="I504" i="11"/>
  <c r="AK503" i="11"/>
  <c r="AG503" i="11"/>
  <c r="AF503" i="11"/>
  <c r="AE503" i="11"/>
  <c r="I503" i="11"/>
  <c r="AK502" i="11"/>
  <c r="AG502" i="11"/>
  <c r="AF502" i="11"/>
  <c r="AE502" i="11"/>
  <c r="I502" i="11"/>
  <c r="AK501" i="11"/>
  <c r="AG501" i="11"/>
  <c r="AF501" i="11"/>
  <c r="AE501" i="11"/>
  <c r="I501" i="11"/>
  <c r="AK500" i="11"/>
  <c r="AG500" i="11"/>
  <c r="AF500" i="11"/>
  <c r="AE500" i="11"/>
  <c r="I500" i="11"/>
  <c r="AK499" i="11"/>
  <c r="AG499" i="11"/>
  <c r="AF499" i="11"/>
  <c r="AE499" i="11"/>
  <c r="I499" i="11"/>
  <c r="AK498" i="11"/>
  <c r="AG498" i="11"/>
  <c r="AF498" i="11"/>
  <c r="AE498" i="11"/>
  <c r="I498" i="11"/>
  <c r="AK497" i="11"/>
  <c r="AG497" i="11"/>
  <c r="AF497" i="11"/>
  <c r="AE497" i="11"/>
  <c r="I497" i="11"/>
  <c r="AK496" i="11"/>
  <c r="AG496" i="11"/>
  <c r="AF496" i="11"/>
  <c r="AE496" i="11"/>
  <c r="I496" i="11"/>
  <c r="AK495" i="11"/>
  <c r="AG495" i="11"/>
  <c r="AF495" i="11"/>
  <c r="AE495" i="11"/>
  <c r="I495" i="11"/>
  <c r="AK494" i="11"/>
  <c r="AG494" i="11"/>
  <c r="AF494" i="11"/>
  <c r="AE494" i="11"/>
  <c r="I494" i="11"/>
  <c r="AK493" i="11"/>
  <c r="AG493" i="11"/>
  <c r="AF493" i="11"/>
  <c r="AE493" i="11"/>
  <c r="I493" i="11"/>
  <c r="AK492" i="11"/>
  <c r="AG492" i="11"/>
  <c r="AF492" i="11"/>
  <c r="AE492" i="11"/>
  <c r="I492" i="11"/>
  <c r="AK491" i="11"/>
  <c r="AG491" i="11"/>
  <c r="AF491" i="11"/>
  <c r="AE491" i="11"/>
  <c r="I491" i="11"/>
  <c r="AK490" i="11"/>
  <c r="AG490" i="11"/>
  <c r="AF490" i="11"/>
  <c r="AE490" i="11"/>
  <c r="I490" i="11"/>
  <c r="AK489" i="11"/>
  <c r="AG489" i="11"/>
  <c r="AF489" i="11"/>
  <c r="AE489" i="11"/>
  <c r="I489" i="11"/>
  <c r="AK488" i="11"/>
  <c r="AG488" i="11"/>
  <c r="AF488" i="11"/>
  <c r="AE488" i="11"/>
  <c r="I488" i="11"/>
  <c r="AK487" i="11"/>
  <c r="AG487" i="11"/>
  <c r="AF487" i="11"/>
  <c r="AE487" i="11"/>
  <c r="I487" i="11"/>
  <c r="AK486" i="11"/>
  <c r="AG486" i="11"/>
  <c r="AF486" i="11"/>
  <c r="AE486" i="11"/>
  <c r="I486" i="11"/>
  <c r="AK485" i="11"/>
  <c r="AG485" i="11"/>
  <c r="AF485" i="11"/>
  <c r="AE485" i="11"/>
  <c r="I485" i="11"/>
  <c r="AK484" i="11"/>
  <c r="AG484" i="11"/>
  <c r="AF484" i="11"/>
  <c r="AE484" i="11"/>
  <c r="I484" i="11"/>
  <c r="AK483" i="11"/>
  <c r="AG483" i="11"/>
  <c r="AF483" i="11"/>
  <c r="AE483" i="11"/>
  <c r="I483" i="11"/>
  <c r="AK482" i="11"/>
  <c r="AG482" i="11"/>
  <c r="AF482" i="11"/>
  <c r="AE482" i="11"/>
  <c r="I482" i="11"/>
  <c r="AK481" i="11"/>
  <c r="AG481" i="11"/>
  <c r="AF481" i="11"/>
  <c r="AE481" i="11"/>
  <c r="I481" i="11"/>
  <c r="AK480" i="11"/>
  <c r="AG480" i="11"/>
  <c r="AF480" i="11"/>
  <c r="AE480" i="11"/>
  <c r="I480" i="11"/>
  <c r="AK479" i="11"/>
  <c r="AG479" i="11"/>
  <c r="AF479" i="11"/>
  <c r="AE479" i="11"/>
  <c r="I479" i="11"/>
  <c r="AK478" i="11"/>
  <c r="AG478" i="11"/>
  <c r="AF478" i="11"/>
  <c r="AE478" i="11"/>
  <c r="I478" i="11"/>
  <c r="AK477" i="11"/>
  <c r="AG477" i="11"/>
  <c r="AF477" i="11"/>
  <c r="AE477" i="11"/>
  <c r="I477" i="11"/>
  <c r="AK476" i="11"/>
  <c r="AG476" i="11"/>
  <c r="AF476" i="11"/>
  <c r="AE476" i="11"/>
  <c r="I476" i="11"/>
  <c r="AK475" i="11"/>
  <c r="AG475" i="11"/>
  <c r="AF475" i="11"/>
  <c r="AE475" i="11"/>
  <c r="I475" i="11"/>
  <c r="AK474" i="11"/>
  <c r="AG474" i="11"/>
  <c r="AF474" i="11"/>
  <c r="AE474" i="11"/>
  <c r="I474" i="11"/>
  <c r="AK473" i="11"/>
  <c r="AG473" i="11"/>
  <c r="AF473" i="11"/>
  <c r="AE473" i="11"/>
  <c r="I473" i="11"/>
  <c r="AK472" i="11"/>
  <c r="AG472" i="11"/>
  <c r="AF472" i="11"/>
  <c r="AE472" i="11"/>
  <c r="I472" i="11"/>
  <c r="AK471" i="11"/>
  <c r="AG471" i="11"/>
  <c r="AF471" i="11"/>
  <c r="AE471" i="11"/>
  <c r="I471" i="11"/>
  <c r="AK470" i="11"/>
  <c r="AG470" i="11"/>
  <c r="AF470" i="11"/>
  <c r="AE470" i="11"/>
  <c r="I470" i="11"/>
  <c r="AK469" i="11"/>
  <c r="AG469" i="11"/>
  <c r="AF469" i="11"/>
  <c r="AE469" i="11"/>
  <c r="I469" i="11"/>
  <c r="AK468" i="11"/>
  <c r="AG468" i="11"/>
  <c r="AF468" i="11"/>
  <c r="AE468" i="11"/>
  <c r="I468" i="11"/>
  <c r="AK467" i="11"/>
  <c r="AG467" i="11"/>
  <c r="AF467" i="11"/>
  <c r="AE467" i="11"/>
  <c r="I467" i="11"/>
  <c r="AK466" i="11"/>
  <c r="AG466" i="11"/>
  <c r="AF466" i="11"/>
  <c r="AE466" i="11"/>
  <c r="I466" i="11"/>
  <c r="AK465" i="11"/>
  <c r="AG465" i="11"/>
  <c r="AF465" i="11"/>
  <c r="AE465" i="11"/>
  <c r="I465" i="11"/>
  <c r="AK464" i="11"/>
  <c r="AG464" i="11"/>
  <c r="AF464" i="11"/>
  <c r="AE464" i="11"/>
  <c r="I464" i="11"/>
  <c r="AK463" i="11"/>
  <c r="AG463" i="11"/>
  <c r="AF463" i="11"/>
  <c r="AE463" i="11"/>
  <c r="I463" i="11"/>
  <c r="AK462" i="11"/>
  <c r="AG462" i="11"/>
  <c r="AF462" i="11"/>
  <c r="AE462" i="11"/>
  <c r="I462" i="11"/>
  <c r="AK461" i="11"/>
  <c r="AG461" i="11"/>
  <c r="AF461" i="11"/>
  <c r="AE461" i="11"/>
  <c r="I461" i="11"/>
  <c r="AK460" i="11"/>
  <c r="AG460" i="11"/>
  <c r="AF460" i="11"/>
  <c r="AE460" i="11"/>
  <c r="I460" i="11"/>
  <c r="AK459" i="11"/>
  <c r="AG459" i="11"/>
  <c r="AF459" i="11"/>
  <c r="AE459" i="11"/>
  <c r="I459" i="11"/>
  <c r="AK458" i="11"/>
  <c r="AG458" i="11"/>
  <c r="AF458" i="11"/>
  <c r="AE458" i="11"/>
  <c r="I458" i="11"/>
  <c r="AK457" i="11"/>
  <c r="AG457" i="11"/>
  <c r="AF457" i="11"/>
  <c r="AE457" i="11"/>
  <c r="I457" i="11"/>
  <c r="AK456" i="11"/>
  <c r="AG456" i="11"/>
  <c r="AF456" i="11"/>
  <c r="AE456" i="11"/>
  <c r="I456" i="11"/>
  <c r="AK455" i="11"/>
  <c r="AG455" i="11"/>
  <c r="AF455" i="11"/>
  <c r="AE455" i="11"/>
  <c r="I455" i="11"/>
  <c r="AK454" i="11"/>
  <c r="AG454" i="11"/>
  <c r="AF454" i="11"/>
  <c r="AE454" i="11"/>
  <c r="I454" i="11"/>
  <c r="AK453" i="11"/>
  <c r="AG453" i="11"/>
  <c r="AF453" i="11"/>
  <c r="AE453" i="11"/>
  <c r="I453" i="11"/>
  <c r="AK452" i="11"/>
  <c r="AG452" i="11"/>
  <c r="AF452" i="11"/>
  <c r="AE452" i="11"/>
  <c r="I452" i="11"/>
  <c r="AK451" i="11"/>
  <c r="AG451" i="11"/>
  <c r="AF451" i="11"/>
  <c r="AE451" i="11"/>
  <c r="I451" i="11"/>
  <c r="AK450" i="11"/>
  <c r="AG450" i="11"/>
  <c r="AF450" i="11"/>
  <c r="AE450" i="11"/>
  <c r="I450" i="11"/>
  <c r="AK449" i="11"/>
  <c r="AG449" i="11"/>
  <c r="AF449" i="11"/>
  <c r="AE449" i="11"/>
  <c r="I449" i="11"/>
  <c r="AK448" i="11"/>
  <c r="AG448" i="11"/>
  <c r="AF448" i="11"/>
  <c r="AE448" i="11"/>
  <c r="I448" i="11"/>
  <c r="AK447" i="11"/>
  <c r="AG447" i="11"/>
  <c r="AF447" i="11"/>
  <c r="AE447" i="11"/>
  <c r="I447" i="11"/>
  <c r="AK446" i="11"/>
  <c r="AG446" i="11"/>
  <c r="AF446" i="11"/>
  <c r="AE446" i="11"/>
  <c r="I446" i="11"/>
  <c r="AK445" i="11"/>
  <c r="AG445" i="11"/>
  <c r="AF445" i="11"/>
  <c r="AE445" i="11"/>
  <c r="I445" i="11"/>
  <c r="AK444" i="11"/>
  <c r="AG444" i="11"/>
  <c r="AF444" i="11"/>
  <c r="AE444" i="11"/>
  <c r="I444" i="11"/>
  <c r="AK443" i="11"/>
  <c r="AG443" i="11"/>
  <c r="AF443" i="11"/>
  <c r="AE443" i="11"/>
  <c r="I443" i="11"/>
  <c r="AK442" i="11"/>
  <c r="AG442" i="11"/>
  <c r="AF442" i="11"/>
  <c r="AE442" i="11"/>
  <c r="I442" i="11"/>
  <c r="AK441" i="11"/>
  <c r="AG441" i="11"/>
  <c r="AF441" i="11"/>
  <c r="AE441" i="11"/>
  <c r="I441" i="11"/>
  <c r="AK440" i="11"/>
  <c r="AG440" i="11"/>
  <c r="AF440" i="11"/>
  <c r="AE440" i="11"/>
  <c r="I440" i="11"/>
  <c r="AK439" i="11"/>
  <c r="AG439" i="11"/>
  <c r="AF439" i="11"/>
  <c r="AE439" i="11"/>
  <c r="I439" i="11"/>
  <c r="AK438" i="11"/>
  <c r="AG438" i="11"/>
  <c r="AF438" i="11"/>
  <c r="AE438" i="11"/>
  <c r="I438" i="11"/>
  <c r="AK437" i="11"/>
  <c r="AG437" i="11"/>
  <c r="AF437" i="11"/>
  <c r="AE437" i="11"/>
  <c r="I437" i="11"/>
  <c r="AK436" i="11"/>
  <c r="AG436" i="11"/>
  <c r="AF436" i="11"/>
  <c r="AE436" i="11"/>
  <c r="I436" i="11"/>
  <c r="AK435" i="11"/>
  <c r="AG435" i="11"/>
  <c r="AF435" i="11"/>
  <c r="AE435" i="11"/>
  <c r="I435" i="11"/>
  <c r="AK434" i="11"/>
  <c r="AG434" i="11"/>
  <c r="AF434" i="11"/>
  <c r="AE434" i="11"/>
  <c r="I434" i="11"/>
  <c r="AK433" i="11"/>
  <c r="AG433" i="11"/>
  <c r="AF433" i="11"/>
  <c r="AE433" i="11"/>
  <c r="I433" i="11"/>
  <c r="AK432" i="11"/>
  <c r="AG432" i="11"/>
  <c r="AF432" i="11"/>
  <c r="AE432" i="11"/>
  <c r="I432" i="11"/>
  <c r="AK431" i="11"/>
  <c r="AG431" i="11"/>
  <c r="AF431" i="11"/>
  <c r="AE431" i="11"/>
  <c r="I431" i="11"/>
  <c r="AK430" i="11"/>
  <c r="AG430" i="11"/>
  <c r="AF430" i="11"/>
  <c r="AE430" i="11"/>
  <c r="I430" i="11"/>
  <c r="AK429" i="11"/>
  <c r="AG429" i="11"/>
  <c r="AF429" i="11"/>
  <c r="AE429" i="11"/>
  <c r="I429" i="11"/>
  <c r="AK428" i="11"/>
  <c r="AG428" i="11"/>
  <c r="AF428" i="11"/>
  <c r="AE428" i="11"/>
  <c r="I428" i="11"/>
  <c r="AK427" i="11"/>
  <c r="AG427" i="11"/>
  <c r="AF427" i="11"/>
  <c r="AE427" i="11"/>
  <c r="I427" i="11"/>
  <c r="AK426" i="11"/>
  <c r="AG426" i="11"/>
  <c r="AF426" i="11"/>
  <c r="AE426" i="11"/>
  <c r="I426" i="11"/>
  <c r="AK425" i="11"/>
  <c r="AG425" i="11"/>
  <c r="AF425" i="11"/>
  <c r="AE425" i="11"/>
  <c r="I425" i="11"/>
  <c r="AK424" i="11"/>
  <c r="AG424" i="11"/>
  <c r="AF424" i="11"/>
  <c r="AE424" i="11"/>
  <c r="I424" i="11"/>
  <c r="AK423" i="11"/>
  <c r="AG423" i="11"/>
  <c r="AF423" i="11"/>
  <c r="AE423" i="11"/>
  <c r="I423" i="11"/>
  <c r="AK422" i="11"/>
  <c r="AG422" i="11"/>
  <c r="AF422" i="11"/>
  <c r="AE422" i="11"/>
  <c r="I422" i="11"/>
  <c r="AK421" i="11"/>
  <c r="AG421" i="11"/>
  <c r="AF421" i="11"/>
  <c r="AE421" i="11"/>
  <c r="I421" i="11"/>
  <c r="AK420" i="11"/>
  <c r="AG420" i="11"/>
  <c r="AF420" i="11"/>
  <c r="AE420" i="11"/>
  <c r="I420" i="11"/>
  <c r="AK419" i="11"/>
  <c r="AG419" i="11"/>
  <c r="AF419" i="11"/>
  <c r="AE419" i="11"/>
  <c r="I419" i="11"/>
  <c r="AK418" i="11"/>
  <c r="AG418" i="11"/>
  <c r="AF418" i="11"/>
  <c r="AE418" i="11"/>
  <c r="I418" i="11"/>
  <c r="AK417" i="11"/>
  <c r="AG417" i="11"/>
  <c r="AF417" i="11"/>
  <c r="AE417" i="11"/>
  <c r="I417" i="11"/>
  <c r="AK416" i="11"/>
  <c r="AG416" i="11"/>
  <c r="AF416" i="11"/>
  <c r="AE416" i="11"/>
  <c r="I416" i="11"/>
  <c r="AK415" i="11"/>
  <c r="AG415" i="11"/>
  <c r="AF415" i="11"/>
  <c r="AE415" i="11"/>
  <c r="I415" i="11"/>
  <c r="AK414" i="11"/>
  <c r="AG414" i="11"/>
  <c r="AF414" i="11"/>
  <c r="AE414" i="11"/>
  <c r="I414" i="11"/>
  <c r="AK413" i="11"/>
  <c r="AG413" i="11"/>
  <c r="AF413" i="11"/>
  <c r="AE413" i="11"/>
  <c r="I413" i="11"/>
  <c r="AK412" i="11"/>
  <c r="AG412" i="11"/>
  <c r="AF412" i="11"/>
  <c r="AE412" i="11"/>
  <c r="I412" i="11"/>
  <c r="AK411" i="11"/>
  <c r="AG411" i="11"/>
  <c r="AF411" i="11"/>
  <c r="AE411" i="11"/>
  <c r="I411" i="11"/>
  <c r="AK410" i="11"/>
  <c r="AG410" i="11"/>
  <c r="AF410" i="11"/>
  <c r="AE410" i="11"/>
  <c r="I410" i="11"/>
  <c r="AK409" i="11"/>
  <c r="AG409" i="11"/>
  <c r="AF409" i="11"/>
  <c r="AE409" i="11"/>
  <c r="I409" i="11"/>
  <c r="AK408" i="11"/>
  <c r="AG408" i="11"/>
  <c r="AF408" i="11"/>
  <c r="AE408" i="11"/>
  <c r="I408" i="11"/>
  <c r="AK407" i="11"/>
  <c r="AG407" i="11"/>
  <c r="AF407" i="11"/>
  <c r="AE407" i="11"/>
  <c r="I407" i="11"/>
  <c r="AK406" i="11"/>
  <c r="AG406" i="11"/>
  <c r="AF406" i="11"/>
  <c r="AE406" i="11"/>
  <c r="I406" i="11"/>
  <c r="AK405" i="11"/>
  <c r="AG405" i="11"/>
  <c r="AF405" i="11"/>
  <c r="AE405" i="11"/>
  <c r="I405" i="11"/>
  <c r="AK404" i="11"/>
  <c r="AG404" i="11"/>
  <c r="AF404" i="11"/>
  <c r="AE404" i="11"/>
  <c r="I404" i="11"/>
  <c r="AK403" i="11"/>
  <c r="AG403" i="11"/>
  <c r="AF403" i="11"/>
  <c r="AE403" i="11"/>
  <c r="I403" i="11"/>
  <c r="AK402" i="11"/>
  <c r="AG402" i="11"/>
  <c r="AF402" i="11"/>
  <c r="AE402" i="11"/>
  <c r="I402" i="11"/>
  <c r="AK401" i="11"/>
  <c r="AG401" i="11"/>
  <c r="AF401" i="11"/>
  <c r="AE401" i="11"/>
  <c r="I401" i="11"/>
  <c r="AK400" i="11"/>
  <c r="AG400" i="11"/>
  <c r="AF400" i="11"/>
  <c r="AE400" i="11"/>
  <c r="I400" i="11"/>
  <c r="AK399" i="11"/>
  <c r="AG399" i="11"/>
  <c r="AF399" i="11"/>
  <c r="AE399" i="11"/>
  <c r="I399" i="11"/>
  <c r="AK398" i="11"/>
  <c r="AG398" i="11"/>
  <c r="AF398" i="11"/>
  <c r="AE398" i="11"/>
  <c r="I398" i="11"/>
  <c r="AK397" i="11"/>
  <c r="AG397" i="11"/>
  <c r="AF397" i="11"/>
  <c r="AE397" i="11"/>
  <c r="I397" i="11"/>
  <c r="AK396" i="11"/>
  <c r="AG396" i="11"/>
  <c r="AF396" i="11"/>
  <c r="AE396" i="11"/>
  <c r="I396" i="11"/>
  <c r="AK395" i="11"/>
  <c r="AG395" i="11"/>
  <c r="AF395" i="11"/>
  <c r="AE395" i="11"/>
  <c r="I395" i="11"/>
  <c r="AK394" i="11"/>
  <c r="AG394" i="11"/>
  <c r="AF394" i="11"/>
  <c r="AE394" i="11"/>
  <c r="I394" i="11"/>
  <c r="AK393" i="11"/>
  <c r="AG393" i="11"/>
  <c r="AF393" i="11"/>
  <c r="AE393" i="11"/>
  <c r="I393" i="11"/>
  <c r="AK392" i="11"/>
  <c r="AG392" i="11"/>
  <c r="AF392" i="11"/>
  <c r="AE392" i="11"/>
  <c r="I392" i="11"/>
  <c r="AK391" i="11"/>
  <c r="AG391" i="11"/>
  <c r="AF391" i="11"/>
  <c r="AE391" i="11"/>
  <c r="I391" i="11"/>
  <c r="AK390" i="11"/>
  <c r="AG390" i="11"/>
  <c r="AF390" i="11"/>
  <c r="AE390" i="11"/>
  <c r="I390" i="11"/>
  <c r="AK389" i="11"/>
  <c r="AG389" i="11"/>
  <c r="AF389" i="11"/>
  <c r="AE389" i="11"/>
  <c r="I389" i="11"/>
  <c r="AK388" i="11"/>
  <c r="AG388" i="11"/>
  <c r="AF388" i="11"/>
  <c r="AE388" i="11"/>
  <c r="I388" i="11"/>
  <c r="AK387" i="11"/>
  <c r="AG387" i="11"/>
  <c r="AF387" i="11"/>
  <c r="AE387" i="11"/>
  <c r="I387" i="11"/>
  <c r="AK386" i="11"/>
  <c r="AG386" i="11"/>
  <c r="AF386" i="11"/>
  <c r="AE386" i="11"/>
  <c r="I386" i="11"/>
  <c r="AK385" i="11"/>
  <c r="AG385" i="11"/>
  <c r="AF385" i="11"/>
  <c r="AE385" i="11"/>
  <c r="I385" i="11"/>
  <c r="AK384" i="11"/>
  <c r="AG384" i="11"/>
  <c r="AF384" i="11"/>
  <c r="AE384" i="11"/>
  <c r="I384" i="11"/>
  <c r="AK383" i="11"/>
  <c r="AG383" i="11"/>
  <c r="AF383" i="11"/>
  <c r="AE383" i="11"/>
  <c r="I383" i="11"/>
  <c r="AK382" i="11"/>
  <c r="AG382" i="11"/>
  <c r="AF382" i="11"/>
  <c r="AE382" i="11"/>
  <c r="I382" i="11"/>
  <c r="AK381" i="11"/>
  <c r="AG381" i="11"/>
  <c r="AF381" i="11"/>
  <c r="AE381" i="11"/>
  <c r="I381" i="11"/>
  <c r="AK380" i="11"/>
  <c r="AG380" i="11"/>
  <c r="AF380" i="11"/>
  <c r="AE380" i="11"/>
  <c r="I380" i="11"/>
  <c r="AK379" i="11"/>
  <c r="AG379" i="11"/>
  <c r="AF379" i="11"/>
  <c r="AE379" i="11"/>
  <c r="I379" i="11"/>
  <c r="AK378" i="11"/>
  <c r="AG378" i="11"/>
  <c r="AF378" i="11"/>
  <c r="AE378" i="11"/>
  <c r="I378" i="11"/>
  <c r="AK377" i="11"/>
  <c r="AG377" i="11"/>
  <c r="AF377" i="11"/>
  <c r="AE377" i="11"/>
  <c r="I377" i="11"/>
  <c r="AK376" i="11"/>
  <c r="AG376" i="11"/>
  <c r="AF376" i="11"/>
  <c r="AE376" i="11"/>
  <c r="I376" i="11"/>
  <c r="AK375" i="11"/>
  <c r="AG375" i="11"/>
  <c r="AF375" i="11"/>
  <c r="AE375" i="11"/>
  <c r="I375" i="11"/>
  <c r="AK374" i="11"/>
  <c r="AG374" i="11"/>
  <c r="AF374" i="11"/>
  <c r="AE374" i="11"/>
  <c r="I374" i="11"/>
  <c r="AK373" i="11"/>
  <c r="AG373" i="11"/>
  <c r="AF373" i="11"/>
  <c r="AE373" i="11"/>
  <c r="I373" i="11"/>
  <c r="AK372" i="11"/>
  <c r="AG372" i="11"/>
  <c r="AF372" i="11"/>
  <c r="AE372" i="11"/>
  <c r="I372" i="11"/>
  <c r="AK371" i="11"/>
  <c r="AG371" i="11"/>
  <c r="AF371" i="11"/>
  <c r="AE371" i="11"/>
  <c r="I371" i="11"/>
  <c r="AK370" i="11"/>
  <c r="AG370" i="11"/>
  <c r="AF370" i="11"/>
  <c r="AE370" i="11"/>
  <c r="I370" i="11"/>
  <c r="AK369" i="11"/>
  <c r="AG369" i="11"/>
  <c r="AF369" i="11"/>
  <c r="AE369" i="11"/>
  <c r="I369" i="11"/>
  <c r="AK368" i="11"/>
  <c r="AG368" i="11"/>
  <c r="AF368" i="11"/>
  <c r="AE368" i="11"/>
  <c r="I368" i="11"/>
  <c r="AK367" i="11"/>
  <c r="AG367" i="11"/>
  <c r="AF367" i="11"/>
  <c r="AE367" i="11"/>
  <c r="I367" i="11"/>
  <c r="AK366" i="11"/>
  <c r="AG366" i="11"/>
  <c r="AF366" i="11"/>
  <c r="AE366" i="11"/>
  <c r="I366" i="11"/>
  <c r="AK365" i="11"/>
  <c r="AG365" i="11"/>
  <c r="AF365" i="11"/>
  <c r="AE365" i="11"/>
  <c r="I365" i="11"/>
  <c r="AK364" i="11"/>
  <c r="AG364" i="11"/>
  <c r="AF364" i="11"/>
  <c r="AE364" i="11"/>
  <c r="I364" i="11"/>
  <c r="AK363" i="11"/>
  <c r="AG363" i="11"/>
  <c r="AF363" i="11"/>
  <c r="AE363" i="11"/>
  <c r="I363" i="11"/>
  <c r="AK362" i="11"/>
  <c r="AG362" i="11"/>
  <c r="AF362" i="11"/>
  <c r="AE362" i="11"/>
  <c r="I362" i="11"/>
  <c r="AK361" i="11"/>
  <c r="AG361" i="11"/>
  <c r="AF361" i="11"/>
  <c r="AE361" i="11"/>
  <c r="I361" i="11"/>
  <c r="AK360" i="11"/>
  <c r="AG360" i="11"/>
  <c r="AF360" i="11"/>
  <c r="AE360" i="11"/>
  <c r="I360" i="11"/>
  <c r="AK359" i="11"/>
  <c r="AG359" i="11"/>
  <c r="AF359" i="11"/>
  <c r="AE359" i="11"/>
  <c r="I359" i="11"/>
  <c r="AK358" i="11"/>
  <c r="AG358" i="11"/>
  <c r="AF358" i="11"/>
  <c r="AE358" i="11"/>
  <c r="I358" i="11"/>
  <c r="AK357" i="11"/>
  <c r="AG357" i="11"/>
  <c r="AF357" i="11"/>
  <c r="AE357" i="11"/>
  <c r="I357" i="11"/>
  <c r="AK356" i="11"/>
  <c r="AG356" i="11"/>
  <c r="AF356" i="11"/>
  <c r="AE356" i="11"/>
  <c r="I356" i="11"/>
  <c r="AK355" i="11"/>
  <c r="AG355" i="11"/>
  <c r="AF355" i="11"/>
  <c r="AE355" i="11"/>
  <c r="I355" i="11"/>
  <c r="AK354" i="11"/>
  <c r="AG354" i="11"/>
  <c r="AF354" i="11"/>
  <c r="AE354" i="11"/>
  <c r="I354" i="11"/>
  <c r="AK353" i="11"/>
  <c r="AG353" i="11"/>
  <c r="AF353" i="11"/>
  <c r="AE353" i="11"/>
  <c r="I353" i="11"/>
  <c r="AK352" i="11"/>
  <c r="AG352" i="11"/>
  <c r="AF352" i="11"/>
  <c r="AE352" i="11"/>
  <c r="I352" i="11"/>
  <c r="AK351" i="11"/>
  <c r="AG351" i="11"/>
  <c r="AF351" i="11"/>
  <c r="AE351" i="11"/>
  <c r="I351" i="11"/>
  <c r="AK350" i="11"/>
  <c r="AG350" i="11"/>
  <c r="AF350" i="11"/>
  <c r="AE350" i="11"/>
  <c r="I350" i="11"/>
  <c r="AK349" i="11"/>
  <c r="AG349" i="11"/>
  <c r="AF349" i="11"/>
  <c r="AE349" i="11"/>
  <c r="I349" i="11"/>
  <c r="AK348" i="11"/>
  <c r="AG348" i="11"/>
  <c r="AF348" i="11"/>
  <c r="AE348" i="11"/>
  <c r="I348" i="11"/>
  <c r="AK347" i="11"/>
  <c r="AG347" i="11"/>
  <c r="AF347" i="11"/>
  <c r="AE347" i="11"/>
  <c r="I347" i="11"/>
  <c r="AK346" i="11"/>
  <c r="AG346" i="11"/>
  <c r="AF346" i="11"/>
  <c r="AE346" i="11"/>
  <c r="I346" i="11"/>
  <c r="AK345" i="11"/>
  <c r="AG345" i="11"/>
  <c r="AF345" i="11"/>
  <c r="AE345" i="11"/>
  <c r="I345" i="11"/>
  <c r="AK344" i="11"/>
  <c r="AG344" i="11"/>
  <c r="AF344" i="11"/>
  <c r="AE344" i="11"/>
  <c r="I344" i="11"/>
  <c r="AK343" i="11"/>
  <c r="AG343" i="11"/>
  <c r="AF343" i="11"/>
  <c r="AE343" i="11"/>
  <c r="I343" i="11"/>
  <c r="AK342" i="11"/>
  <c r="AG342" i="11"/>
  <c r="AF342" i="11"/>
  <c r="AE342" i="11"/>
  <c r="I342" i="11"/>
  <c r="AK341" i="11"/>
  <c r="AG341" i="11"/>
  <c r="AF341" i="11"/>
  <c r="AE341" i="11"/>
  <c r="I341" i="11"/>
  <c r="AK340" i="11"/>
  <c r="AG340" i="11"/>
  <c r="AF340" i="11"/>
  <c r="AE340" i="11"/>
  <c r="I340" i="11"/>
  <c r="AK339" i="11"/>
  <c r="AG339" i="11"/>
  <c r="AF339" i="11"/>
  <c r="AE339" i="11"/>
  <c r="I339" i="11"/>
  <c r="AK338" i="11"/>
  <c r="AG338" i="11"/>
  <c r="AF338" i="11"/>
  <c r="AE338" i="11"/>
  <c r="I338" i="11"/>
  <c r="AK337" i="11"/>
  <c r="AG337" i="11"/>
  <c r="AF337" i="11"/>
  <c r="AE337" i="11"/>
  <c r="I337" i="11"/>
  <c r="AK336" i="11"/>
  <c r="AG336" i="11"/>
  <c r="AF336" i="11"/>
  <c r="AE336" i="11"/>
  <c r="I336" i="11"/>
  <c r="AK335" i="11"/>
  <c r="AG335" i="11"/>
  <c r="AF335" i="11"/>
  <c r="AE335" i="11"/>
  <c r="I335" i="11"/>
  <c r="AK334" i="11"/>
  <c r="AG334" i="11"/>
  <c r="AF334" i="11"/>
  <c r="AE334" i="11"/>
  <c r="I334" i="11"/>
  <c r="AK333" i="11"/>
  <c r="AG333" i="11"/>
  <c r="AF333" i="11"/>
  <c r="AE333" i="11"/>
  <c r="I333" i="11"/>
  <c r="AK332" i="11"/>
  <c r="AG332" i="11"/>
  <c r="AF332" i="11"/>
  <c r="AE332" i="11"/>
  <c r="I332" i="11"/>
  <c r="AK331" i="11"/>
  <c r="AG331" i="11"/>
  <c r="AF331" i="11"/>
  <c r="AE331" i="11"/>
  <c r="I331" i="11"/>
  <c r="AK330" i="11"/>
  <c r="AG330" i="11"/>
  <c r="AF330" i="11"/>
  <c r="AE330" i="11"/>
  <c r="I330" i="11"/>
  <c r="AK329" i="11"/>
  <c r="AG329" i="11"/>
  <c r="AF329" i="11"/>
  <c r="AE329" i="11"/>
  <c r="I329" i="11"/>
  <c r="AK328" i="11"/>
  <c r="AG328" i="11"/>
  <c r="AF328" i="11"/>
  <c r="AE328" i="11"/>
  <c r="I328" i="11"/>
  <c r="AK327" i="11"/>
  <c r="AG327" i="11"/>
  <c r="AF327" i="11"/>
  <c r="AE327" i="11"/>
  <c r="I327" i="11"/>
  <c r="AK326" i="11"/>
  <c r="AG326" i="11"/>
  <c r="AF326" i="11"/>
  <c r="AE326" i="11"/>
  <c r="I326" i="11"/>
  <c r="AK325" i="11"/>
  <c r="AG325" i="11"/>
  <c r="AF325" i="11"/>
  <c r="AE325" i="11"/>
  <c r="I325" i="11"/>
  <c r="AK324" i="11"/>
  <c r="AG324" i="11"/>
  <c r="AF324" i="11"/>
  <c r="AE324" i="11"/>
  <c r="I324" i="11"/>
  <c r="AK323" i="11"/>
  <c r="AG323" i="11"/>
  <c r="AF323" i="11"/>
  <c r="AE323" i="11"/>
  <c r="I323" i="11"/>
  <c r="AK322" i="11"/>
  <c r="AG322" i="11"/>
  <c r="AF322" i="11"/>
  <c r="AE322" i="11"/>
  <c r="I322" i="11"/>
  <c r="AK321" i="11"/>
  <c r="AG321" i="11"/>
  <c r="AF321" i="11"/>
  <c r="AE321" i="11"/>
  <c r="I321" i="11"/>
  <c r="AK320" i="11"/>
  <c r="AG320" i="11"/>
  <c r="AF320" i="11"/>
  <c r="AE320" i="11"/>
  <c r="I320" i="11"/>
  <c r="AK319" i="11"/>
  <c r="AG319" i="11"/>
  <c r="AF319" i="11"/>
  <c r="AE319" i="11"/>
  <c r="I319" i="11"/>
  <c r="AK318" i="11"/>
  <c r="AG318" i="11"/>
  <c r="AF318" i="11"/>
  <c r="AE318" i="11"/>
  <c r="I318" i="11"/>
  <c r="AK317" i="11"/>
  <c r="AG317" i="11"/>
  <c r="AF317" i="11"/>
  <c r="AE317" i="11"/>
  <c r="I317" i="11"/>
  <c r="AK316" i="11"/>
  <c r="AG316" i="11"/>
  <c r="AF316" i="11"/>
  <c r="AE316" i="11"/>
  <c r="I316" i="11"/>
  <c r="AK315" i="11"/>
  <c r="AG315" i="11"/>
  <c r="AF315" i="11"/>
  <c r="AE315" i="11"/>
  <c r="I315" i="11"/>
  <c r="AK314" i="11"/>
  <c r="AG314" i="11"/>
  <c r="AF314" i="11"/>
  <c r="AE314" i="11"/>
  <c r="I314" i="11"/>
  <c r="AK313" i="11"/>
  <c r="AG313" i="11"/>
  <c r="AF313" i="11"/>
  <c r="AE313" i="11"/>
  <c r="I313" i="11"/>
  <c r="AK312" i="11"/>
  <c r="AG312" i="11"/>
  <c r="AF312" i="11"/>
  <c r="AE312" i="11"/>
  <c r="I312" i="11"/>
  <c r="AK311" i="11"/>
  <c r="AG311" i="11"/>
  <c r="AF311" i="11"/>
  <c r="AE311" i="11"/>
  <c r="I311" i="11"/>
  <c r="AK310" i="11"/>
  <c r="AG310" i="11"/>
  <c r="AF310" i="11"/>
  <c r="AE310" i="11"/>
  <c r="I310" i="11"/>
  <c r="AK309" i="11"/>
  <c r="AG309" i="11"/>
  <c r="AF309" i="11"/>
  <c r="AE309" i="11"/>
  <c r="I309" i="11"/>
  <c r="AK308" i="11"/>
  <c r="AG308" i="11"/>
  <c r="AF308" i="11"/>
  <c r="AE308" i="11"/>
  <c r="I308" i="11"/>
  <c r="AK307" i="11"/>
  <c r="AG307" i="11"/>
  <c r="AF307" i="11"/>
  <c r="AE307" i="11"/>
  <c r="I307" i="11"/>
  <c r="AK306" i="11"/>
  <c r="AG306" i="11"/>
  <c r="AF306" i="11"/>
  <c r="AE306" i="11"/>
  <c r="I306" i="11"/>
  <c r="AK305" i="11"/>
  <c r="AG305" i="11"/>
  <c r="AF305" i="11"/>
  <c r="AE305" i="11"/>
  <c r="I305" i="11"/>
  <c r="AK304" i="11"/>
  <c r="AG304" i="11"/>
  <c r="AF304" i="11"/>
  <c r="AE304" i="11"/>
  <c r="I304" i="11"/>
  <c r="AK303" i="11"/>
  <c r="AG303" i="11"/>
  <c r="AF303" i="11"/>
  <c r="AE303" i="11"/>
  <c r="I303" i="11"/>
  <c r="AK302" i="11"/>
  <c r="AG302" i="11"/>
  <c r="AF302" i="11"/>
  <c r="AE302" i="11"/>
  <c r="I302" i="11"/>
  <c r="AK301" i="11"/>
  <c r="AG301" i="11"/>
  <c r="AF301" i="11"/>
  <c r="AE301" i="11"/>
  <c r="I301" i="11"/>
  <c r="AK300" i="11"/>
  <c r="AG300" i="11"/>
  <c r="AF300" i="11"/>
  <c r="AE300" i="11"/>
  <c r="I300" i="11"/>
  <c r="AK299" i="11"/>
  <c r="AG299" i="11"/>
  <c r="AF299" i="11"/>
  <c r="AE299" i="11"/>
  <c r="I299" i="11"/>
  <c r="AK298" i="11"/>
  <c r="AG298" i="11"/>
  <c r="AF298" i="11"/>
  <c r="AE298" i="11"/>
  <c r="I298" i="11"/>
  <c r="AK297" i="11"/>
  <c r="AG297" i="11"/>
  <c r="AF297" i="11"/>
  <c r="AE297" i="11"/>
  <c r="I297" i="11"/>
  <c r="AK296" i="11"/>
  <c r="AG296" i="11"/>
  <c r="AF296" i="11"/>
  <c r="AE296" i="11"/>
  <c r="I296" i="11"/>
  <c r="AK295" i="11"/>
  <c r="AG295" i="11"/>
  <c r="AF295" i="11"/>
  <c r="AE295" i="11"/>
  <c r="I295" i="11"/>
  <c r="AK294" i="11"/>
  <c r="AG294" i="11"/>
  <c r="AF294" i="11"/>
  <c r="AE294" i="11"/>
  <c r="I294" i="11"/>
  <c r="AK293" i="11"/>
  <c r="AG293" i="11"/>
  <c r="AF293" i="11"/>
  <c r="AE293" i="11"/>
  <c r="I293" i="11"/>
  <c r="AK292" i="11"/>
  <c r="AG292" i="11"/>
  <c r="AF292" i="11"/>
  <c r="AE292" i="11"/>
  <c r="I292" i="11"/>
  <c r="AK291" i="11"/>
  <c r="AG291" i="11"/>
  <c r="AF291" i="11"/>
  <c r="AE291" i="11"/>
  <c r="I291" i="11"/>
  <c r="AK290" i="11"/>
  <c r="AG290" i="11"/>
  <c r="AF290" i="11"/>
  <c r="AE290" i="11"/>
  <c r="I290" i="11"/>
  <c r="AK289" i="11"/>
  <c r="AG289" i="11"/>
  <c r="AF289" i="11"/>
  <c r="AE289" i="11"/>
  <c r="I289" i="11"/>
  <c r="AK288" i="11"/>
  <c r="AG288" i="11"/>
  <c r="AF288" i="11"/>
  <c r="AE288" i="11"/>
  <c r="I288" i="11"/>
  <c r="AK287" i="11"/>
  <c r="AG287" i="11"/>
  <c r="AF287" i="11"/>
  <c r="AE287" i="11"/>
  <c r="I287" i="11"/>
  <c r="AK286" i="11"/>
  <c r="AG286" i="11"/>
  <c r="AF286" i="11"/>
  <c r="AE286" i="11"/>
  <c r="I286" i="11"/>
  <c r="AK285" i="11"/>
  <c r="AG285" i="11"/>
  <c r="AF285" i="11"/>
  <c r="AE285" i="11"/>
  <c r="I285" i="11"/>
  <c r="AK284" i="11"/>
  <c r="AG284" i="11"/>
  <c r="AF284" i="11"/>
  <c r="AE284" i="11"/>
  <c r="I284" i="11"/>
  <c r="AK283" i="11"/>
  <c r="AG283" i="11"/>
  <c r="AF283" i="11"/>
  <c r="AE283" i="11"/>
  <c r="I283" i="11"/>
  <c r="AK282" i="11"/>
  <c r="AG282" i="11"/>
  <c r="AF282" i="11"/>
  <c r="AE282" i="11"/>
  <c r="I282" i="11"/>
  <c r="AK281" i="11"/>
  <c r="AG281" i="11"/>
  <c r="AF281" i="11"/>
  <c r="AE281" i="11"/>
  <c r="I281" i="11"/>
  <c r="AK280" i="11"/>
  <c r="AG280" i="11"/>
  <c r="AF280" i="11"/>
  <c r="AE280" i="11"/>
  <c r="I280" i="11"/>
  <c r="AK279" i="11"/>
  <c r="AG279" i="11"/>
  <c r="AF279" i="11"/>
  <c r="AE279" i="11"/>
  <c r="I279" i="11"/>
  <c r="AK278" i="11"/>
  <c r="AG278" i="11"/>
  <c r="AF278" i="11"/>
  <c r="AE278" i="11"/>
  <c r="I278" i="11"/>
  <c r="AK277" i="11"/>
  <c r="AG277" i="11"/>
  <c r="AF277" i="11"/>
  <c r="AE277" i="11"/>
  <c r="I277" i="11"/>
  <c r="AK276" i="11"/>
  <c r="AG276" i="11"/>
  <c r="AF276" i="11"/>
  <c r="AE276" i="11"/>
  <c r="I276" i="11"/>
  <c r="AK275" i="11"/>
  <c r="AG275" i="11"/>
  <c r="AF275" i="11"/>
  <c r="AE275" i="11"/>
  <c r="I275" i="11"/>
  <c r="AK274" i="11"/>
  <c r="AG274" i="11"/>
  <c r="AF274" i="11"/>
  <c r="AE274" i="11"/>
  <c r="I274" i="11"/>
  <c r="AK273" i="11"/>
  <c r="AG273" i="11"/>
  <c r="AF273" i="11"/>
  <c r="AE273" i="11"/>
  <c r="I273" i="11"/>
  <c r="AK272" i="11"/>
  <c r="AG272" i="11"/>
  <c r="AF272" i="11"/>
  <c r="AE272" i="11"/>
  <c r="I272" i="11"/>
  <c r="AK271" i="11"/>
  <c r="AG271" i="11"/>
  <c r="AF271" i="11"/>
  <c r="AE271" i="11"/>
  <c r="I271" i="11"/>
  <c r="AK270" i="11"/>
  <c r="AG270" i="11"/>
  <c r="AF270" i="11"/>
  <c r="AE270" i="11"/>
  <c r="I270" i="11"/>
  <c r="AK269" i="11"/>
  <c r="AG269" i="11"/>
  <c r="AF269" i="11"/>
  <c r="AE269" i="11"/>
  <c r="I269" i="11"/>
  <c r="AK268" i="11"/>
  <c r="AG268" i="11"/>
  <c r="AF268" i="11"/>
  <c r="AE268" i="11"/>
  <c r="I268" i="11"/>
  <c r="AK267" i="11"/>
  <c r="AG267" i="11"/>
  <c r="AF267" i="11"/>
  <c r="AE267" i="11"/>
  <c r="I267" i="11"/>
  <c r="AK266" i="11"/>
  <c r="AG266" i="11"/>
  <c r="AF266" i="11"/>
  <c r="AE266" i="11"/>
  <c r="I266" i="11"/>
  <c r="AK265" i="11"/>
  <c r="AG265" i="11"/>
  <c r="AF265" i="11"/>
  <c r="AE265" i="11"/>
  <c r="I265" i="11"/>
  <c r="AK264" i="11"/>
  <c r="AG264" i="11"/>
  <c r="AF264" i="11"/>
  <c r="AE264" i="11"/>
  <c r="I264" i="11"/>
  <c r="AK263" i="11"/>
  <c r="AG263" i="11"/>
  <c r="AF263" i="11"/>
  <c r="AE263" i="11"/>
  <c r="I263" i="11"/>
  <c r="AK262" i="11"/>
  <c r="AG262" i="11"/>
  <c r="AF262" i="11"/>
  <c r="AE262" i="11"/>
  <c r="I262" i="11"/>
  <c r="AK261" i="11"/>
  <c r="AG261" i="11"/>
  <c r="AF261" i="11"/>
  <c r="AE261" i="11"/>
  <c r="I261" i="11"/>
  <c r="AK260" i="11"/>
  <c r="AG260" i="11"/>
  <c r="AF260" i="11"/>
  <c r="AE260" i="11"/>
  <c r="I260" i="11"/>
  <c r="AK259" i="11"/>
  <c r="AG259" i="11"/>
  <c r="AF259" i="11"/>
  <c r="AE259" i="11"/>
  <c r="I259" i="11"/>
  <c r="AK258" i="11"/>
  <c r="AG258" i="11"/>
  <c r="AF258" i="11"/>
  <c r="AE258" i="11"/>
  <c r="I258" i="11"/>
  <c r="AK257" i="11"/>
  <c r="AG257" i="11"/>
  <c r="AF257" i="11"/>
  <c r="AE257" i="11"/>
  <c r="I257" i="11"/>
  <c r="AK256" i="11"/>
  <c r="AG256" i="11"/>
  <c r="AF256" i="11"/>
  <c r="AE256" i="11"/>
  <c r="I256" i="11"/>
  <c r="AK255" i="11"/>
  <c r="AG255" i="11"/>
  <c r="AF255" i="11"/>
  <c r="AE255" i="11"/>
  <c r="I255" i="11"/>
  <c r="AK254" i="11"/>
  <c r="AG254" i="11"/>
  <c r="AF254" i="11"/>
  <c r="AE254" i="11"/>
  <c r="I254" i="11"/>
  <c r="AK253" i="11"/>
  <c r="AG253" i="11"/>
  <c r="AF253" i="11"/>
  <c r="AE253" i="11"/>
  <c r="I253" i="11"/>
  <c r="AK252" i="11"/>
  <c r="AG252" i="11"/>
  <c r="AF252" i="11"/>
  <c r="AE252" i="11"/>
  <c r="I252" i="11"/>
  <c r="AK251" i="11"/>
  <c r="AG251" i="11"/>
  <c r="AF251" i="11"/>
  <c r="AE251" i="11"/>
  <c r="I251" i="11"/>
  <c r="AK250" i="11"/>
  <c r="AG250" i="11"/>
  <c r="AF250" i="11"/>
  <c r="AE250" i="11"/>
  <c r="I250" i="11"/>
  <c r="AK249" i="11"/>
  <c r="AG249" i="11"/>
  <c r="AF249" i="11"/>
  <c r="AE249" i="11"/>
  <c r="I249" i="11"/>
  <c r="AK248" i="11"/>
  <c r="AG248" i="11"/>
  <c r="AF248" i="11"/>
  <c r="AE248" i="11"/>
  <c r="I248" i="11"/>
  <c r="AK247" i="11"/>
  <c r="AG247" i="11"/>
  <c r="AF247" i="11"/>
  <c r="AE247" i="11"/>
  <c r="I247" i="11"/>
  <c r="AK246" i="11"/>
  <c r="AG246" i="11"/>
  <c r="AF246" i="11"/>
  <c r="AE246" i="11"/>
  <c r="I246" i="11"/>
  <c r="AK245" i="11"/>
  <c r="AG245" i="11"/>
  <c r="AF245" i="11"/>
  <c r="AE245" i="11"/>
  <c r="I245" i="11"/>
  <c r="AK244" i="11"/>
  <c r="AG244" i="11"/>
  <c r="AF244" i="11"/>
  <c r="AE244" i="11"/>
  <c r="I244" i="11"/>
  <c r="AK243" i="11"/>
  <c r="AG243" i="11"/>
  <c r="AF243" i="11"/>
  <c r="AE243" i="11"/>
  <c r="I243" i="11"/>
  <c r="AK242" i="11"/>
  <c r="AG242" i="11"/>
  <c r="AF242" i="11"/>
  <c r="AE242" i="11"/>
  <c r="I242" i="11"/>
  <c r="AK241" i="11"/>
  <c r="AG241" i="11"/>
  <c r="AF241" i="11"/>
  <c r="AE241" i="11"/>
  <c r="I241" i="11"/>
  <c r="AK240" i="11"/>
  <c r="AG240" i="11"/>
  <c r="AF240" i="11"/>
  <c r="AE240" i="11"/>
  <c r="I240" i="11"/>
  <c r="AK239" i="11"/>
  <c r="AG239" i="11"/>
  <c r="AF239" i="11"/>
  <c r="AE239" i="11"/>
  <c r="I239" i="11"/>
  <c r="AK238" i="11"/>
  <c r="AG238" i="11"/>
  <c r="AF238" i="11"/>
  <c r="AE238" i="11"/>
  <c r="I238" i="11"/>
  <c r="AK237" i="11"/>
  <c r="AG237" i="11"/>
  <c r="AF237" i="11"/>
  <c r="AE237" i="11"/>
  <c r="I237" i="11"/>
  <c r="AK236" i="11"/>
  <c r="AG236" i="11"/>
  <c r="AF236" i="11"/>
  <c r="AE236" i="11"/>
  <c r="I236" i="11"/>
  <c r="AK235" i="11"/>
  <c r="AG235" i="11"/>
  <c r="AF235" i="11"/>
  <c r="AE235" i="11"/>
  <c r="I235" i="11"/>
  <c r="AK234" i="11"/>
  <c r="AG234" i="11"/>
  <c r="AF234" i="11"/>
  <c r="AE234" i="11"/>
  <c r="I234" i="11"/>
  <c r="AK233" i="11"/>
  <c r="AG233" i="11"/>
  <c r="AF233" i="11"/>
  <c r="AE233" i="11"/>
  <c r="I233" i="11"/>
  <c r="AK232" i="11"/>
  <c r="AG232" i="11"/>
  <c r="AF232" i="11"/>
  <c r="AE232" i="11"/>
  <c r="I232" i="11"/>
  <c r="AK231" i="11"/>
  <c r="AG231" i="11"/>
  <c r="AF231" i="11"/>
  <c r="AE231" i="11"/>
  <c r="I231" i="11"/>
  <c r="AK230" i="11"/>
  <c r="AG230" i="11"/>
  <c r="AF230" i="11"/>
  <c r="AE230" i="11"/>
  <c r="I230" i="11"/>
  <c r="AK229" i="11"/>
  <c r="AG229" i="11"/>
  <c r="AF229" i="11"/>
  <c r="AE229" i="11"/>
  <c r="I229" i="11"/>
  <c r="AK228" i="11"/>
  <c r="AG228" i="11"/>
  <c r="AF228" i="11"/>
  <c r="AE228" i="11"/>
  <c r="I228" i="11"/>
  <c r="AK227" i="11"/>
  <c r="AG227" i="11"/>
  <c r="AF227" i="11"/>
  <c r="AE227" i="11"/>
  <c r="I227" i="11"/>
  <c r="AK226" i="11"/>
  <c r="AG226" i="11"/>
  <c r="AF226" i="11"/>
  <c r="AE226" i="11"/>
  <c r="I226" i="11"/>
  <c r="AK225" i="11"/>
  <c r="AG225" i="11"/>
  <c r="AF225" i="11"/>
  <c r="AE225" i="11"/>
  <c r="I225" i="11"/>
  <c r="AK224" i="11"/>
  <c r="AG224" i="11"/>
  <c r="AF224" i="11"/>
  <c r="AE224" i="11"/>
  <c r="I224" i="11"/>
  <c r="AK223" i="11"/>
  <c r="AG223" i="11"/>
  <c r="AF223" i="11"/>
  <c r="AE223" i="11"/>
  <c r="I223" i="11"/>
  <c r="AK222" i="11"/>
  <c r="AG222" i="11"/>
  <c r="AF222" i="11"/>
  <c r="AE222" i="11"/>
  <c r="I222" i="11"/>
  <c r="AK221" i="11"/>
  <c r="AG221" i="11"/>
  <c r="AF221" i="11"/>
  <c r="AE221" i="11"/>
  <c r="I221" i="11"/>
  <c r="AK220" i="11"/>
  <c r="AG220" i="11"/>
  <c r="AF220" i="11"/>
  <c r="AE220" i="11"/>
  <c r="I220" i="11"/>
  <c r="AK219" i="11"/>
  <c r="AG219" i="11"/>
  <c r="AF219" i="11"/>
  <c r="AE219" i="11"/>
  <c r="I219" i="11"/>
  <c r="AK218" i="11"/>
  <c r="AG218" i="11"/>
  <c r="AF218" i="11"/>
  <c r="AE218" i="11"/>
  <c r="I218" i="11"/>
  <c r="AK217" i="11"/>
  <c r="AG217" i="11"/>
  <c r="AF217" i="11"/>
  <c r="AE217" i="11"/>
  <c r="I217" i="11"/>
  <c r="AK216" i="11"/>
  <c r="AG216" i="11"/>
  <c r="AF216" i="11"/>
  <c r="AE216" i="11"/>
  <c r="I216" i="11"/>
  <c r="AK215" i="11"/>
  <c r="AG215" i="11"/>
  <c r="AF215" i="11"/>
  <c r="AE215" i="11"/>
  <c r="I215" i="11"/>
  <c r="AK214" i="11"/>
  <c r="AG214" i="11"/>
  <c r="AF214" i="11"/>
  <c r="AE214" i="11"/>
  <c r="I214" i="11"/>
  <c r="AK213" i="11"/>
  <c r="AG213" i="11"/>
  <c r="AF213" i="11"/>
  <c r="AE213" i="11"/>
  <c r="I213" i="11"/>
  <c r="AK212" i="11"/>
  <c r="AG212" i="11"/>
  <c r="AF212" i="11"/>
  <c r="AE212" i="11"/>
  <c r="I212" i="11"/>
  <c r="AK211" i="11"/>
  <c r="AG211" i="11"/>
  <c r="AF211" i="11"/>
  <c r="AE211" i="11"/>
  <c r="I211" i="11"/>
  <c r="AK210" i="11"/>
  <c r="AG210" i="11"/>
  <c r="AF210" i="11"/>
  <c r="AE210" i="11"/>
  <c r="I210" i="11"/>
  <c r="AK209" i="11"/>
  <c r="AG209" i="11"/>
  <c r="AF209" i="11"/>
  <c r="AE209" i="11"/>
  <c r="I209" i="11"/>
  <c r="AK208" i="11"/>
  <c r="AG208" i="11"/>
  <c r="AF208" i="11"/>
  <c r="AE208" i="11"/>
  <c r="I208" i="11"/>
  <c r="AK207" i="11"/>
  <c r="AG207" i="11"/>
  <c r="AF207" i="11"/>
  <c r="AE207" i="11"/>
  <c r="I207" i="11"/>
  <c r="AK206" i="11"/>
  <c r="AG206" i="11"/>
  <c r="AF206" i="11"/>
  <c r="AE206" i="11"/>
  <c r="I206" i="11"/>
  <c r="AK205" i="11"/>
  <c r="AG205" i="11"/>
  <c r="AF205" i="11"/>
  <c r="AE205" i="11"/>
  <c r="I205" i="11"/>
  <c r="AK204" i="11"/>
  <c r="AG204" i="11"/>
  <c r="AF204" i="11"/>
  <c r="AE204" i="11"/>
  <c r="I204" i="11"/>
  <c r="AK203" i="11"/>
  <c r="AG203" i="11"/>
  <c r="AF203" i="11"/>
  <c r="AE203" i="11"/>
  <c r="I203" i="11"/>
  <c r="AK202" i="11"/>
  <c r="AG202" i="11"/>
  <c r="AF202" i="11"/>
  <c r="AE202" i="11"/>
  <c r="I202" i="11"/>
  <c r="AK201" i="11"/>
  <c r="AG201" i="11"/>
  <c r="AF201" i="11"/>
  <c r="AE201" i="11"/>
  <c r="I201" i="11"/>
  <c r="AK200" i="11"/>
  <c r="AG200" i="11"/>
  <c r="AF200" i="11"/>
  <c r="AE200" i="11"/>
  <c r="I200" i="11"/>
  <c r="AK199" i="11"/>
  <c r="AG199" i="11"/>
  <c r="AF199" i="11"/>
  <c r="AE199" i="11"/>
  <c r="I199" i="11"/>
  <c r="AK198" i="11"/>
  <c r="AG198" i="11"/>
  <c r="AF198" i="11"/>
  <c r="AE198" i="11"/>
  <c r="I198" i="11"/>
  <c r="AK197" i="11"/>
  <c r="AG197" i="11"/>
  <c r="AF197" i="11"/>
  <c r="AE197" i="11"/>
  <c r="I197" i="11"/>
  <c r="AK196" i="11"/>
  <c r="AG196" i="11"/>
  <c r="AF196" i="11"/>
  <c r="AE196" i="11"/>
  <c r="I196" i="11"/>
  <c r="AK195" i="11"/>
  <c r="AG195" i="11"/>
  <c r="AF195" i="11"/>
  <c r="AE195" i="11"/>
  <c r="I195" i="11"/>
  <c r="AK194" i="11"/>
  <c r="AG194" i="11"/>
  <c r="AF194" i="11"/>
  <c r="AE194" i="11"/>
  <c r="I194" i="11"/>
  <c r="AK193" i="11"/>
  <c r="AG193" i="11"/>
  <c r="AF193" i="11"/>
  <c r="AE193" i="11"/>
  <c r="I193" i="11"/>
  <c r="AK192" i="11"/>
  <c r="AG192" i="11"/>
  <c r="AF192" i="11"/>
  <c r="AE192" i="11"/>
  <c r="I192" i="11"/>
  <c r="AK191" i="11"/>
  <c r="AG191" i="11"/>
  <c r="AF191" i="11"/>
  <c r="AE191" i="11"/>
  <c r="I191" i="11"/>
  <c r="AK190" i="11"/>
  <c r="AG190" i="11"/>
  <c r="AF190" i="11"/>
  <c r="AE190" i="11"/>
  <c r="I190" i="11"/>
  <c r="AK189" i="11"/>
  <c r="AG189" i="11"/>
  <c r="AF189" i="11"/>
  <c r="AE189" i="11"/>
  <c r="I189" i="11"/>
  <c r="AK188" i="11"/>
  <c r="AG188" i="11"/>
  <c r="AF188" i="11"/>
  <c r="AE188" i="11"/>
  <c r="I188" i="11"/>
  <c r="AK187" i="11"/>
  <c r="AG187" i="11"/>
  <c r="AF187" i="11"/>
  <c r="AE187" i="11"/>
  <c r="I187" i="11"/>
  <c r="AK186" i="11"/>
  <c r="AG186" i="11"/>
  <c r="AF186" i="11"/>
  <c r="AE186" i="11"/>
  <c r="I186" i="11"/>
  <c r="AK185" i="11"/>
  <c r="AG185" i="11"/>
  <c r="AF185" i="11"/>
  <c r="AE185" i="11"/>
  <c r="I185" i="11"/>
  <c r="AK184" i="11"/>
  <c r="AG184" i="11"/>
  <c r="AF184" i="11"/>
  <c r="AE184" i="11"/>
  <c r="I184" i="11"/>
  <c r="AK183" i="11"/>
  <c r="AG183" i="11"/>
  <c r="AF183" i="11"/>
  <c r="AE183" i="11"/>
  <c r="I183" i="11"/>
  <c r="AK182" i="11"/>
  <c r="AG182" i="11"/>
  <c r="AF182" i="11"/>
  <c r="AE182" i="11"/>
  <c r="I182" i="11"/>
  <c r="AK181" i="11"/>
  <c r="AG181" i="11"/>
  <c r="AF181" i="11"/>
  <c r="AE181" i="11"/>
  <c r="I181" i="11"/>
  <c r="AK180" i="11"/>
  <c r="AG180" i="11"/>
  <c r="AF180" i="11"/>
  <c r="AE180" i="11"/>
  <c r="I180" i="11"/>
  <c r="AK179" i="11"/>
  <c r="AG179" i="11"/>
  <c r="AF179" i="11"/>
  <c r="AE179" i="11"/>
  <c r="I179" i="11"/>
  <c r="AK178" i="11"/>
  <c r="AG178" i="11"/>
  <c r="AF178" i="11"/>
  <c r="AE178" i="11"/>
  <c r="I178" i="11"/>
  <c r="AK177" i="11"/>
  <c r="AG177" i="11"/>
  <c r="AF177" i="11"/>
  <c r="AE177" i="11"/>
  <c r="I177" i="11"/>
  <c r="AK176" i="11"/>
  <c r="AG176" i="11"/>
  <c r="AF176" i="11"/>
  <c r="AE176" i="11"/>
  <c r="I176" i="11"/>
  <c r="AK175" i="11"/>
  <c r="AG175" i="11"/>
  <c r="AF175" i="11"/>
  <c r="AE175" i="11"/>
  <c r="I175" i="11"/>
  <c r="AK174" i="11"/>
  <c r="AG174" i="11"/>
  <c r="AF174" i="11"/>
  <c r="AE174" i="11"/>
  <c r="I174" i="11"/>
  <c r="AK173" i="11"/>
  <c r="AG173" i="11"/>
  <c r="AF173" i="11"/>
  <c r="AE173" i="11"/>
  <c r="I173" i="11"/>
  <c r="AK172" i="11"/>
  <c r="AG172" i="11"/>
  <c r="AF172" i="11"/>
  <c r="AE172" i="11"/>
  <c r="I172" i="11"/>
  <c r="AK171" i="11"/>
  <c r="AG171" i="11"/>
  <c r="AF171" i="11"/>
  <c r="AE171" i="11"/>
  <c r="I171" i="11"/>
  <c r="AK170" i="11"/>
  <c r="AG170" i="11"/>
  <c r="AF170" i="11"/>
  <c r="AE170" i="11"/>
  <c r="I170" i="11"/>
  <c r="AK169" i="11"/>
  <c r="AG169" i="11"/>
  <c r="AF169" i="11"/>
  <c r="AE169" i="11"/>
  <c r="I169" i="11"/>
  <c r="AK168" i="11"/>
  <c r="AG168" i="11"/>
  <c r="AF168" i="11"/>
  <c r="AE168" i="11"/>
  <c r="I168" i="11"/>
  <c r="AK167" i="11"/>
  <c r="AG167" i="11"/>
  <c r="AF167" i="11"/>
  <c r="AE167" i="11"/>
  <c r="I167" i="11"/>
  <c r="AK166" i="11"/>
  <c r="AG166" i="11"/>
  <c r="AF166" i="11"/>
  <c r="AE166" i="11"/>
  <c r="I166" i="11"/>
  <c r="AK165" i="11"/>
  <c r="AG165" i="11"/>
  <c r="AF165" i="11"/>
  <c r="AE165" i="11"/>
  <c r="I165" i="11"/>
  <c r="AK164" i="11"/>
  <c r="AG164" i="11"/>
  <c r="AF164" i="11"/>
  <c r="AE164" i="11"/>
  <c r="I164" i="11"/>
  <c r="AK163" i="11"/>
  <c r="AG163" i="11"/>
  <c r="AF163" i="11"/>
  <c r="AE163" i="11"/>
  <c r="I163" i="11"/>
  <c r="AK162" i="11"/>
  <c r="AG162" i="11"/>
  <c r="AF162" i="11"/>
  <c r="AE162" i="11"/>
  <c r="I162" i="11"/>
  <c r="AK161" i="11"/>
  <c r="AG161" i="11"/>
  <c r="AF161" i="11"/>
  <c r="AE161" i="11"/>
  <c r="I161" i="11"/>
  <c r="AK160" i="11"/>
  <c r="AG160" i="11"/>
  <c r="AF160" i="11"/>
  <c r="AE160" i="11"/>
  <c r="I160" i="11"/>
  <c r="AK159" i="11"/>
  <c r="AG159" i="11"/>
  <c r="AF159" i="11"/>
  <c r="AE159" i="11"/>
  <c r="I159" i="11"/>
  <c r="AK158" i="11"/>
  <c r="AG158" i="11"/>
  <c r="AF158" i="11"/>
  <c r="AE158" i="11"/>
  <c r="I158" i="11"/>
  <c r="AK157" i="11"/>
  <c r="AG157" i="11"/>
  <c r="AF157" i="11"/>
  <c r="AE157" i="11"/>
  <c r="I157" i="11"/>
  <c r="AK156" i="11"/>
  <c r="AG156" i="11"/>
  <c r="AF156" i="11"/>
  <c r="AE156" i="11"/>
  <c r="I156" i="11"/>
  <c r="AK155" i="11"/>
  <c r="AG155" i="11"/>
  <c r="AF155" i="11"/>
  <c r="AE155" i="11"/>
  <c r="I155" i="11"/>
  <c r="AK154" i="11"/>
  <c r="AG154" i="11"/>
  <c r="AF154" i="11"/>
  <c r="AE154" i="11"/>
  <c r="I154" i="11"/>
  <c r="AK153" i="11"/>
  <c r="AG153" i="11"/>
  <c r="AF153" i="11"/>
  <c r="AE153" i="11"/>
  <c r="I153" i="11"/>
  <c r="AK152" i="11"/>
  <c r="AG152" i="11"/>
  <c r="AF152" i="11"/>
  <c r="AE152" i="11"/>
  <c r="I152" i="11"/>
  <c r="AK151" i="11"/>
  <c r="AG151" i="11"/>
  <c r="AF151" i="11"/>
  <c r="AE151" i="11"/>
  <c r="I151" i="11"/>
  <c r="AK150" i="11"/>
  <c r="AG150" i="11"/>
  <c r="AF150" i="11"/>
  <c r="AE150" i="11"/>
  <c r="I150" i="11"/>
  <c r="AK149" i="11"/>
  <c r="AG149" i="11"/>
  <c r="AF149" i="11"/>
  <c r="AE149" i="11"/>
  <c r="I149" i="11"/>
  <c r="AK148" i="11"/>
  <c r="AG148" i="11"/>
  <c r="AF148" i="11"/>
  <c r="AE148" i="11"/>
  <c r="I148" i="11"/>
  <c r="AK147" i="11"/>
  <c r="AG147" i="11"/>
  <c r="AF147" i="11"/>
  <c r="AE147" i="11"/>
  <c r="I147" i="11"/>
  <c r="AK146" i="11"/>
  <c r="AG146" i="11"/>
  <c r="AF146" i="11"/>
  <c r="AE146" i="11"/>
  <c r="I146" i="11"/>
  <c r="AK145" i="11"/>
  <c r="AG145" i="11"/>
  <c r="AF145" i="11"/>
  <c r="AE145" i="11"/>
  <c r="I145" i="11"/>
  <c r="AK144" i="11"/>
  <c r="AG144" i="11"/>
  <c r="AF144" i="11"/>
  <c r="AE144" i="11"/>
  <c r="I144" i="11"/>
  <c r="AK143" i="11"/>
  <c r="AG143" i="11"/>
  <c r="AF143" i="11"/>
  <c r="AE143" i="11"/>
  <c r="I143" i="11"/>
  <c r="AK142" i="11"/>
  <c r="AG142" i="11"/>
  <c r="AF142" i="11"/>
  <c r="AE142" i="11"/>
  <c r="I142" i="11"/>
  <c r="AK141" i="11"/>
  <c r="AG141" i="11"/>
  <c r="AF141" i="11"/>
  <c r="AE141" i="11"/>
  <c r="I141" i="11"/>
  <c r="AK140" i="11"/>
  <c r="AG140" i="11"/>
  <c r="AF140" i="11"/>
  <c r="AE140" i="11"/>
  <c r="I140" i="11"/>
  <c r="AK139" i="11"/>
  <c r="AG139" i="11"/>
  <c r="AF139" i="11"/>
  <c r="AE139" i="11"/>
  <c r="I139" i="11"/>
  <c r="AK138" i="11"/>
  <c r="AG138" i="11"/>
  <c r="AF138" i="11"/>
  <c r="AE138" i="11"/>
  <c r="I138" i="11"/>
  <c r="AK137" i="11"/>
  <c r="AG137" i="11"/>
  <c r="AF137" i="11"/>
  <c r="AE137" i="11"/>
  <c r="I137" i="11"/>
  <c r="AK136" i="11"/>
  <c r="AG136" i="11"/>
  <c r="AF136" i="11"/>
  <c r="AE136" i="11"/>
  <c r="I136" i="11"/>
  <c r="AK135" i="11"/>
  <c r="AG135" i="11"/>
  <c r="AF135" i="11"/>
  <c r="AE135" i="11"/>
  <c r="I135" i="11"/>
  <c r="AK134" i="11"/>
  <c r="AG134" i="11"/>
  <c r="AF134" i="11"/>
  <c r="AE134" i="11"/>
  <c r="I134" i="11"/>
  <c r="AK133" i="11"/>
  <c r="AG133" i="11"/>
  <c r="AF133" i="11"/>
  <c r="AE133" i="11"/>
  <c r="I133" i="11"/>
  <c r="AK132" i="11"/>
  <c r="AG132" i="11"/>
  <c r="AF132" i="11"/>
  <c r="AE132" i="11"/>
  <c r="I132" i="11"/>
  <c r="AK131" i="11"/>
  <c r="AG131" i="11"/>
  <c r="AF131" i="11"/>
  <c r="AE131" i="11"/>
  <c r="I131" i="11"/>
  <c r="AK130" i="11"/>
  <c r="AG130" i="11"/>
  <c r="AF130" i="11"/>
  <c r="AE130" i="11"/>
  <c r="I130" i="11"/>
  <c r="AK129" i="11"/>
  <c r="AG129" i="11"/>
  <c r="AF129" i="11"/>
  <c r="AE129" i="11"/>
  <c r="I129" i="11"/>
  <c r="AK128" i="11"/>
  <c r="AG128" i="11"/>
  <c r="AF128" i="11"/>
  <c r="AE128" i="11"/>
  <c r="I128" i="11"/>
  <c r="AK127" i="11"/>
  <c r="AG127" i="11"/>
  <c r="AF127" i="11"/>
  <c r="AE127" i="11"/>
  <c r="I127" i="11"/>
  <c r="AK126" i="11"/>
  <c r="AG126" i="11"/>
  <c r="AF126" i="11"/>
  <c r="AE126" i="11"/>
  <c r="I126" i="11"/>
  <c r="AK125" i="11"/>
  <c r="AG125" i="11"/>
  <c r="AF125" i="11"/>
  <c r="AE125" i="11"/>
  <c r="I125" i="11"/>
  <c r="AK124" i="11"/>
  <c r="AG124" i="11"/>
  <c r="AF124" i="11"/>
  <c r="AE124" i="11"/>
  <c r="I124" i="11"/>
  <c r="AK123" i="11"/>
  <c r="AG123" i="11"/>
  <c r="AF123" i="11"/>
  <c r="AE123" i="11"/>
  <c r="I123" i="11"/>
  <c r="AK122" i="11"/>
  <c r="AG122" i="11"/>
  <c r="AF122" i="11"/>
  <c r="AE122" i="11"/>
  <c r="I122" i="11"/>
  <c r="AK121" i="11"/>
  <c r="AG121" i="11"/>
  <c r="AF121" i="11"/>
  <c r="AE121" i="11"/>
  <c r="I121" i="11"/>
  <c r="AK120" i="11"/>
  <c r="AG120" i="11"/>
  <c r="AF120" i="11"/>
  <c r="AE120" i="11"/>
  <c r="I120" i="11"/>
  <c r="AK119" i="11"/>
  <c r="AG119" i="11"/>
  <c r="AF119" i="11"/>
  <c r="AE119" i="11"/>
  <c r="I119" i="11"/>
  <c r="AK118" i="11"/>
  <c r="AG118" i="11"/>
  <c r="AF118" i="11"/>
  <c r="AE118" i="11"/>
  <c r="I118" i="11"/>
  <c r="AK117" i="11"/>
  <c r="AG117" i="11"/>
  <c r="AF117" i="11"/>
  <c r="AE117" i="11"/>
  <c r="I117" i="11"/>
  <c r="AK116" i="11"/>
  <c r="AG116" i="11"/>
  <c r="AF116" i="11"/>
  <c r="AE116" i="11"/>
  <c r="I116" i="11"/>
  <c r="AK115" i="11"/>
  <c r="AG115" i="11"/>
  <c r="AF115" i="11"/>
  <c r="AE115" i="11"/>
  <c r="I115" i="11"/>
  <c r="AK114" i="11"/>
  <c r="AG114" i="11"/>
  <c r="AF114" i="11"/>
  <c r="AE114" i="11"/>
  <c r="I114" i="11"/>
  <c r="AK113" i="11"/>
  <c r="AG113" i="11"/>
  <c r="AF113" i="11"/>
  <c r="AE113" i="11"/>
  <c r="I113" i="11"/>
  <c r="AK112" i="11"/>
  <c r="AG112" i="11"/>
  <c r="AF112" i="11"/>
  <c r="AE112" i="11"/>
  <c r="I112" i="11"/>
  <c r="AK111" i="11"/>
  <c r="AG111" i="11"/>
  <c r="AF111" i="11"/>
  <c r="AE111" i="11"/>
  <c r="I111" i="11"/>
  <c r="AK110" i="11"/>
  <c r="AG110" i="11"/>
  <c r="AF110" i="11"/>
  <c r="AE110" i="11"/>
  <c r="I110" i="11"/>
  <c r="AK109" i="11"/>
  <c r="AG109" i="11"/>
  <c r="AF109" i="11"/>
  <c r="AE109" i="11"/>
  <c r="I109" i="11"/>
  <c r="AK108" i="11"/>
  <c r="AG108" i="11"/>
  <c r="AF108" i="11"/>
  <c r="AE108" i="11"/>
  <c r="I108" i="11"/>
  <c r="AK107" i="11"/>
  <c r="AG107" i="11"/>
  <c r="AF107" i="11"/>
  <c r="AE107" i="11"/>
  <c r="I107" i="11"/>
  <c r="AK106" i="11"/>
  <c r="AG106" i="11"/>
  <c r="AF106" i="11"/>
  <c r="AE106" i="11"/>
  <c r="I106" i="11"/>
  <c r="AK105" i="11"/>
  <c r="AG105" i="11"/>
  <c r="AF105" i="11"/>
  <c r="AE105" i="11"/>
  <c r="I105" i="11"/>
  <c r="AK104" i="11"/>
  <c r="AG104" i="11"/>
  <c r="AF104" i="11"/>
  <c r="AE104" i="11"/>
  <c r="I104" i="11"/>
  <c r="AK103" i="11"/>
  <c r="AG103" i="11"/>
  <c r="AF103" i="11"/>
  <c r="AE103" i="11"/>
  <c r="I103" i="11"/>
  <c r="AK102" i="11"/>
  <c r="AG102" i="11"/>
  <c r="AF102" i="11"/>
  <c r="AE102" i="11"/>
  <c r="I102" i="11"/>
  <c r="AK101" i="11"/>
  <c r="AG101" i="11"/>
  <c r="AF101" i="11"/>
  <c r="AE101" i="11"/>
  <c r="I101" i="11"/>
  <c r="AK100" i="11"/>
  <c r="AG100" i="11"/>
  <c r="AF100" i="11"/>
  <c r="AE100" i="11"/>
  <c r="I100" i="11"/>
  <c r="AK99" i="11"/>
  <c r="AG99" i="11"/>
  <c r="AF99" i="11"/>
  <c r="AE99" i="11"/>
  <c r="I99" i="11"/>
  <c r="AK98" i="11"/>
  <c r="AG98" i="11"/>
  <c r="AF98" i="11"/>
  <c r="AE98" i="11"/>
  <c r="I98" i="11"/>
  <c r="AK97" i="11"/>
  <c r="AG97" i="11"/>
  <c r="AF97" i="11"/>
  <c r="AE97" i="11"/>
  <c r="I97" i="11"/>
  <c r="AK96" i="11"/>
  <c r="AG96" i="11"/>
  <c r="AF96" i="11"/>
  <c r="AE96" i="11"/>
  <c r="I96" i="11"/>
  <c r="AK95" i="11"/>
  <c r="AG95" i="11"/>
  <c r="AF95" i="11"/>
  <c r="AE95" i="11"/>
  <c r="I95" i="11"/>
  <c r="AK94" i="11"/>
  <c r="AG94" i="11"/>
  <c r="AF94" i="11"/>
  <c r="AE94" i="11"/>
  <c r="I94" i="11"/>
  <c r="AK93" i="11"/>
  <c r="AG93" i="11"/>
  <c r="AF93" i="11"/>
  <c r="AE93" i="11"/>
  <c r="I93" i="11"/>
  <c r="AK92" i="11"/>
  <c r="AG92" i="11"/>
  <c r="AF92" i="11"/>
  <c r="AE92" i="11"/>
  <c r="I92" i="11"/>
  <c r="AK91" i="11"/>
  <c r="AG91" i="11"/>
  <c r="AF91" i="11"/>
  <c r="AE91" i="11"/>
  <c r="I91" i="11"/>
  <c r="AK90" i="11"/>
  <c r="AG90" i="11"/>
  <c r="AF90" i="11"/>
  <c r="AE90" i="11"/>
  <c r="I90" i="11"/>
  <c r="AK89" i="11"/>
  <c r="AG89" i="11"/>
  <c r="AF89" i="11"/>
  <c r="AE89" i="11"/>
  <c r="I89" i="11"/>
  <c r="AK88" i="11"/>
  <c r="AG88" i="11"/>
  <c r="AF88" i="11"/>
  <c r="AE88" i="11"/>
  <c r="I88" i="11"/>
  <c r="AK87" i="11"/>
  <c r="AG87" i="11"/>
  <c r="AF87" i="11"/>
  <c r="AE87" i="11"/>
  <c r="I87" i="11"/>
  <c r="AK86" i="11"/>
  <c r="AG86" i="11"/>
  <c r="AF86" i="11"/>
  <c r="AE86" i="11"/>
  <c r="I86" i="11"/>
  <c r="AK85" i="11"/>
  <c r="AG85" i="11"/>
  <c r="AF85" i="11"/>
  <c r="AE85" i="11"/>
  <c r="I85" i="11"/>
  <c r="AK84" i="11"/>
  <c r="AG84" i="11"/>
  <c r="AF84" i="11"/>
  <c r="AE84" i="11"/>
  <c r="I84" i="11"/>
  <c r="AK83" i="11"/>
  <c r="AG83" i="11"/>
  <c r="AF83" i="11"/>
  <c r="AE83" i="11"/>
  <c r="I83" i="11"/>
  <c r="AK82" i="11"/>
  <c r="AG82" i="11"/>
  <c r="AF82" i="11"/>
  <c r="AE82" i="11"/>
  <c r="I82" i="11"/>
  <c r="AK81" i="11"/>
  <c r="AG81" i="11"/>
  <c r="AF81" i="11"/>
  <c r="AE81" i="11"/>
  <c r="I81" i="11"/>
  <c r="AK80" i="11"/>
  <c r="AG80" i="11"/>
  <c r="AF80" i="11"/>
  <c r="AE80" i="11"/>
  <c r="I80" i="11"/>
  <c r="AK79" i="11"/>
  <c r="AG79" i="11"/>
  <c r="AF79" i="11"/>
  <c r="AE79" i="11"/>
  <c r="I79" i="11"/>
  <c r="AK78" i="11"/>
  <c r="AG78" i="11"/>
  <c r="AF78" i="11"/>
  <c r="AE78" i="11"/>
  <c r="I78" i="11"/>
  <c r="AK77" i="11"/>
  <c r="AG77" i="11"/>
  <c r="AF77" i="11"/>
  <c r="AE77" i="11"/>
  <c r="I77" i="11"/>
  <c r="AK76" i="11"/>
  <c r="AG76" i="11"/>
  <c r="AF76" i="11"/>
  <c r="AE76" i="11"/>
  <c r="I76" i="11"/>
  <c r="AK75" i="11"/>
  <c r="AG75" i="11"/>
  <c r="AF75" i="11"/>
  <c r="AE75" i="11"/>
  <c r="I75" i="11"/>
  <c r="AK74" i="11"/>
  <c r="AG74" i="11"/>
  <c r="AF74" i="11"/>
  <c r="AE74" i="11"/>
  <c r="I74" i="11"/>
  <c r="AK73" i="11"/>
  <c r="AG73" i="11"/>
  <c r="AF73" i="11"/>
  <c r="AE73" i="11"/>
  <c r="I73" i="11"/>
  <c r="AK72" i="11"/>
  <c r="AG72" i="11"/>
  <c r="AF72" i="11"/>
  <c r="AE72" i="11"/>
  <c r="I72" i="11"/>
  <c r="AK71" i="11"/>
  <c r="AG71" i="11"/>
  <c r="AF71" i="11"/>
  <c r="AE71" i="11"/>
  <c r="I71" i="11"/>
  <c r="AK70" i="11"/>
  <c r="AG70" i="11"/>
  <c r="AF70" i="11"/>
  <c r="AE70" i="11"/>
  <c r="I70" i="11"/>
  <c r="AK69" i="11"/>
  <c r="AG69" i="11"/>
  <c r="AF69" i="11"/>
  <c r="AE69" i="11"/>
  <c r="I69" i="11"/>
  <c r="AK68" i="11"/>
  <c r="AG68" i="11"/>
  <c r="AF68" i="11"/>
  <c r="AE68" i="11"/>
  <c r="I68" i="11"/>
  <c r="AK67" i="11"/>
  <c r="AG67" i="11"/>
  <c r="AF67" i="11"/>
  <c r="AE67" i="11"/>
  <c r="I67" i="11"/>
  <c r="AK66" i="11"/>
  <c r="AG66" i="11"/>
  <c r="AF66" i="11"/>
  <c r="AE66" i="11"/>
  <c r="I66" i="11"/>
  <c r="AK65" i="11"/>
  <c r="AG65" i="11"/>
  <c r="AF65" i="11"/>
  <c r="AE65" i="11"/>
  <c r="I65" i="11"/>
  <c r="AK64" i="11"/>
  <c r="AG64" i="11"/>
  <c r="AF64" i="11"/>
  <c r="AE64" i="11"/>
  <c r="I64" i="11"/>
  <c r="AK63" i="11"/>
  <c r="AG63" i="11"/>
  <c r="AF63" i="11"/>
  <c r="AE63" i="11"/>
  <c r="I63" i="11"/>
  <c r="AK62" i="11"/>
  <c r="AG62" i="11"/>
  <c r="AF62" i="11"/>
  <c r="AE62" i="11"/>
  <c r="I62" i="11"/>
  <c r="AK61" i="11"/>
  <c r="AG61" i="11"/>
  <c r="AF61" i="11"/>
  <c r="AE61" i="11"/>
  <c r="I61" i="11"/>
  <c r="AK60" i="11"/>
  <c r="AG60" i="11"/>
  <c r="AF60" i="11"/>
  <c r="AE60" i="11"/>
  <c r="I60" i="11"/>
  <c r="AK59" i="11"/>
  <c r="AG59" i="11"/>
  <c r="AF59" i="11"/>
  <c r="AE59" i="11"/>
  <c r="I59" i="11"/>
  <c r="AK58" i="11"/>
  <c r="AG58" i="11"/>
  <c r="AF58" i="11"/>
  <c r="AE58" i="11"/>
  <c r="I58" i="11"/>
  <c r="AK57" i="11"/>
  <c r="AG57" i="11"/>
  <c r="AF57" i="11"/>
  <c r="AE57" i="11"/>
  <c r="I57" i="11"/>
  <c r="AK56" i="11"/>
  <c r="AG56" i="11"/>
  <c r="AF56" i="11"/>
  <c r="AE56" i="11"/>
  <c r="I56" i="11"/>
  <c r="AK55" i="11"/>
  <c r="AG55" i="11"/>
  <c r="AF55" i="11"/>
  <c r="AE55" i="11"/>
  <c r="I55" i="11"/>
  <c r="AK54" i="11"/>
  <c r="AG54" i="11"/>
  <c r="AF54" i="11"/>
  <c r="AE54" i="11"/>
  <c r="I54" i="11"/>
  <c r="AK53" i="11"/>
  <c r="AG53" i="11"/>
  <c r="AF53" i="11"/>
  <c r="AE53" i="11"/>
  <c r="I53" i="11"/>
  <c r="AK52" i="11"/>
  <c r="AG52" i="11"/>
  <c r="AF52" i="11"/>
  <c r="AE52" i="11"/>
  <c r="I52" i="11"/>
  <c r="AK51" i="11"/>
  <c r="AG51" i="11"/>
  <c r="AF51" i="11"/>
  <c r="AE51" i="11"/>
  <c r="I51" i="11"/>
  <c r="AK50" i="11"/>
  <c r="AG50" i="11"/>
  <c r="AF50" i="11"/>
  <c r="AE50" i="11"/>
  <c r="I50" i="11"/>
  <c r="AK49" i="11"/>
  <c r="AG49" i="11"/>
  <c r="AF49" i="11"/>
  <c r="AE49" i="11"/>
  <c r="I49" i="11"/>
  <c r="AK48" i="11"/>
  <c r="AG48" i="11"/>
  <c r="AF48" i="11"/>
  <c r="AE48" i="11"/>
  <c r="I48" i="11"/>
  <c r="AK47" i="11"/>
  <c r="AG47" i="11"/>
  <c r="AF47" i="11"/>
  <c r="AE47" i="11"/>
  <c r="I47" i="11"/>
  <c r="AK46" i="11"/>
  <c r="AG46" i="11"/>
  <c r="AF46" i="11"/>
  <c r="AE46" i="11"/>
  <c r="I46" i="11"/>
  <c r="AK45" i="11"/>
  <c r="AG45" i="11"/>
  <c r="AF45" i="11"/>
  <c r="AE45" i="11"/>
  <c r="I45" i="11"/>
  <c r="AK44" i="11"/>
  <c r="AG44" i="11"/>
  <c r="AF44" i="11"/>
  <c r="AE44" i="11"/>
  <c r="I44" i="11"/>
  <c r="AK43" i="11"/>
  <c r="AG43" i="11"/>
  <c r="AF43" i="11"/>
  <c r="AE43" i="11"/>
  <c r="I43" i="11"/>
  <c r="AK42" i="11"/>
  <c r="AG42" i="11"/>
  <c r="AF42" i="11"/>
  <c r="AE42" i="11"/>
  <c r="I42" i="11"/>
  <c r="AK41" i="11"/>
  <c r="AG41" i="11"/>
  <c r="AF41" i="11"/>
  <c r="AE41" i="11"/>
  <c r="I41" i="11"/>
  <c r="AK40" i="11"/>
  <c r="AG40" i="11"/>
  <c r="AF40" i="11"/>
  <c r="AE40" i="11"/>
  <c r="I40" i="11"/>
  <c r="AK39" i="11"/>
  <c r="AG39" i="11"/>
  <c r="AF39" i="11"/>
  <c r="AE39" i="11"/>
  <c r="I39" i="11"/>
  <c r="AK38" i="11"/>
  <c r="AG38" i="11"/>
  <c r="AF38" i="11"/>
  <c r="AE38" i="11"/>
  <c r="I38" i="11"/>
  <c r="AK37" i="11"/>
  <c r="AG37" i="11"/>
  <c r="AF37" i="11"/>
  <c r="AE37" i="11"/>
  <c r="I37" i="11"/>
  <c r="AK36" i="11"/>
  <c r="AG36" i="11"/>
  <c r="AF36" i="11"/>
  <c r="AE36" i="11"/>
  <c r="I36" i="11"/>
  <c r="AK35" i="11"/>
  <c r="AG35" i="11"/>
  <c r="AF35" i="11"/>
  <c r="AE35" i="11"/>
  <c r="I35" i="11"/>
  <c r="AK34" i="11"/>
  <c r="AG34" i="11"/>
  <c r="AF34" i="11"/>
  <c r="AE34" i="11"/>
  <c r="I34" i="11"/>
  <c r="AK33" i="11"/>
  <c r="AG33" i="11"/>
  <c r="AF33" i="11"/>
  <c r="AE33" i="11"/>
  <c r="I33" i="11"/>
  <c r="AK32" i="11"/>
  <c r="AG32" i="11"/>
  <c r="AF32" i="11"/>
  <c r="AE32" i="11"/>
  <c r="I32" i="11"/>
  <c r="AK31" i="11"/>
  <c r="AG31" i="11"/>
  <c r="AF31" i="11"/>
  <c r="AE31" i="11"/>
  <c r="I31" i="11"/>
  <c r="AK30" i="11"/>
  <c r="AG30" i="11"/>
  <c r="AF30" i="11"/>
  <c r="AE30" i="11"/>
  <c r="I30" i="11"/>
  <c r="AK29" i="11"/>
  <c r="AG29" i="11"/>
  <c r="AF29" i="11"/>
  <c r="AE29" i="11"/>
  <c r="I29" i="11"/>
  <c r="AK28" i="11"/>
  <c r="AG28" i="11"/>
  <c r="AF28" i="11"/>
  <c r="AE28" i="11"/>
  <c r="I28" i="11"/>
  <c r="AK27" i="11"/>
  <c r="AG27" i="11"/>
  <c r="AF27" i="11"/>
  <c r="AE27" i="11"/>
  <c r="I27" i="11"/>
  <c r="AK26" i="11"/>
  <c r="AG26" i="11"/>
  <c r="AF26" i="11"/>
  <c r="AE26" i="11"/>
  <c r="I26" i="11"/>
  <c r="AK25" i="11"/>
  <c r="AG25" i="11"/>
  <c r="AF25" i="11"/>
  <c r="AE25" i="11"/>
  <c r="I25" i="11"/>
  <c r="AK24" i="11"/>
  <c r="AG24" i="11"/>
  <c r="AF24" i="11"/>
  <c r="AE24" i="11"/>
  <c r="I24" i="11"/>
  <c r="AK23" i="11"/>
  <c r="AG23" i="11"/>
  <c r="AF23" i="11"/>
  <c r="AE23" i="11"/>
  <c r="I23" i="11"/>
  <c r="AK22" i="11"/>
  <c r="AG22" i="11"/>
  <c r="AF22" i="11"/>
  <c r="AE22" i="11"/>
  <c r="I22" i="11"/>
  <c r="AK21" i="11"/>
  <c r="AG21" i="11"/>
  <c r="AF21" i="11"/>
  <c r="AE21" i="11"/>
  <c r="I21" i="11"/>
  <c r="AK20" i="11"/>
  <c r="AG20" i="11"/>
  <c r="AF20" i="11"/>
  <c r="AE20" i="11"/>
  <c r="I20" i="11"/>
  <c r="AK19" i="11"/>
  <c r="AG19" i="11"/>
  <c r="AF19" i="11"/>
  <c r="AE19" i="11"/>
  <c r="I19" i="11"/>
  <c r="AK18" i="11"/>
  <c r="AG18" i="11"/>
  <c r="AF18" i="11"/>
  <c r="AE18" i="11"/>
  <c r="I18" i="11"/>
  <c r="AK17" i="11"/>
  <c r="AG17" i="11"/>
  <c r="AF17" i="11"/>
  <c r="AE17" i="11"/>
  <c r="I17" i="11"/>
  <c r="AK16" i="11"/>
  <c r="AG16" i="11"/>
  <c r="AF16" i="11"/>
  <c r="AE16" i="11"/>
  <c r="I16" i="11"/>
  <c r="AK15" i="11"/>
  <c r="AG15" i="11"/>
  <c r="AF15" i="11"/>
  <c r="AE15" i="11"/>
  <c r="I15" i="11"/>
  <c r="AK14" i="11"/>
  <c r="AG14" i="11"/>
  <c r="AF14" i="11"/>
  <c r="AE14" i="11"/>
  <c r="I14" i="11"/>
  <c r="AK13" i="11"/>
  <c r="AG13" i="11"/>
  <c r="AF13" i="11"/>
  <c r="AE13" i="11"/>
  <c r="I13" i="11"/>
  <c r="AK12" i="11"/>
  <c r="AG12" i="11"/>
  <c r="AF12" i="11"/>
  <c r="AE12" i="11"/>
  <c r="I12" i="11"/>
  <c r="AK11" i="11"/>
  <c r="AG11" i="11"/>
  <c r="AF11" i="11"/>
  <c r="AE11" i="11"/>
  <c r="I11" i="11"/>
  <c r="AK10" i="11"/>
  <c r="AG10" i="11"/>
  <c r="AF10" i="11"/>
  <c r="AE10" i="11"/>
  <c r="I10" i="11"/>
  <c r="AK9" i="11"/>
  <c r="AG9" i="11"/>
  <c r="AF9" i="11"/>
  <c r="AE9" i="11"/>
  <c r="I9" i="11"/>
  <c r="AK8" i="11"/>
  <c r="AG8" i="11"/>
  <c r="AF8" i="11"/>
  <c r="AE8" i="11"/>
  <c r="I8" i="11"/>
  <c r="AK7" i="11"/>
  <c r="AG7" i="11"/>
  <c r="AF7" i="11"/>
  <c r="AE7" i="11"/>
  <c r="I7" i="11"/>
  <c r="AK6" i="11"/>
  <c r="AG6" i="11"/>
  <c r="AF6" i="11"/>
  <c r="AE6" i="11"/>
  <c r="I6" i="11"/>
  <c r="AK5" i="11"/>
  <c r="AJ5" i="11" a="1"/>
  <c r="AJ1649" i="11" s="1"/>
  <c r="AI5" i="11" a="1"/>
  <c r="AI2560" i="11" s="1"/>
  <c r="AG5" i="11"/>
  <c r="AF5" i="11"/>
  <c r="AE5" i="11"/>
  <c r="I5" i="11"/>
  <c r="AG3" i="11"/>
  <c r="B1" i="11"/>
  <c r="AJ3132" i="7"/>
  <c r="J3132" i="7"/>
  <c r="AJ3131" i="7"/>
  <c r="J3131" i="7"/>
  <c r="AK3130" i="7"/>
  <c r="AJ3130" i="7"/>
  <c r="J3130" i="7"/>
  <c r="AN3129" i="7"/>
  <c r="AK3129" i="7"/>
  <c r="AJ3129" i="7"/>
  <c r="J3129" i="7"/>
  <c r="AN3128" i="7"/>
  <c r="AK3128" i="7"/>
  <c r="AJ3128" i="7"/>
  <c r="J3128" i="7"/>
  <c r="AN3127" i="7"/>
  <c r="AK3127" i="7"/>
  <c r="AJ3127" i="7"/>
  <c r="J3127" i="7"/>
  <c r="AN3126" i="7"/>
  <c r="AK3126" i="7"/>
  <c r="AJ3126" i="7"/>
  <c r="J3126" i="7"/>
  <c r="AN3125" i="7"/>
  <c r="AK3125" i="7"/>
  <c r="AJ3125" i="7"/>
  <c r="J3125" i="7"/>
  <c r="AJ3124" i="7"/>
  <c r="J3124" i="7"/>
  <c r="AJ3123" i="7"/>
  <c r="J3123" i="7"/>
  <c r="AN3122" i="7"/>
  <c r="AK3122" i="7"/>
  <c r="AJ3122" i="7"/>
  <c r="J3122" i="7"/>
  <c r="AN3121" i="7"/>
  <c r="AK3121" i="7"/>
  <c r="AJ3121" i="7"/>
  <c r="J3121" i="7"/>
  <c r="AN3120" i="7"/>
  <c r="AK3120" i="7"/>
  <c r="AJ3120" i="7"/>
  <c r="J3120" i="7"/>
  <c r="AN3119" i="7"/>
  <c r="AK3119" i="7"/>
  <c r="AJ3119" i="7"/>
  <c r="J3119" i="7"/>
  <c r="AN3118" i="7"/>
  <c r="AK3118" i="7"/>
  <c r="AJ3118" i="7"/>
  <c r="J3118" i="7"/>
  <c r="AN3117" i="7"/>
  <c r="AK3117" i="7"/>
  <c r="AJ3117" i="7"/>
  <c r="J3117" i="7"/>
  <c r="AN3116" i="7"/>
  <c r="AK3116" i="7"/>
  <c r="AJ3116" i="7"/>
  <c r="J3116" i="7"/>
  <c r="AN3115" i="7"/>
  <c r="AK3115" i="7"/>
  <c r="AJ3115" i="7"/>
  <c r="J3115" i="7"/>
  <c r="AJ3114" i="7"/>
  <c r="J3114" i="7"/>
  <c r="AK3113" i="7"/>
  <c r="AJ3113" i="7"/>
  <c r="J3113" i="7"/>
  <c r="AJ3112" i="7"/>
  <c r="J3112" i="7"/>
  <c r="AN3111" i="7"/>
  <c r="AK3111" i="7"/>
  <c r="AJ3111" i="7"/>
  <c r="J3111" i="7"/>
  <c r="AN3110" i="7"/>
  <c r="AK3110" i="7"/>
  <c r="AJ3110" i="7"/>
  <c r="J3110" i="7"/>
  <c r="AN3109" i="7"/>
  <c r="AK3109" i="7"/>
  <c r="AJ3109" i="7"/>
  <c r="J3109" i="7"/>
  <c r="AK3108" i="7"/>
  <c r="AJ3108" i="7"/>
  <c r="J3108" i="7"/>
  <c r="AK3107" i="7"/>
  <c r="AJ3107" i="7"/>
  <c r="J3107" i="7"/>
  <c r="AJ3106" i="7"/>
  <c r="J3106" i="7"/>
  <c r="AN3105" i="7"/>
  <c r="AK3105" i="7"/>
  <c r="AJ3105" i="7"/>
  <c r="J3105" i="7"/>
  <c r="AK3104" i="7"/>
  <c r="AJ3104" i="7"/>
  <c r="J3104" i="7"/>
  <c r="AN3103" i="7"/>
  <c r="AK3103" i="7"/>
  <c r="AJ3103" i="7"/>
  <c r="J3103" i="7"/>
  <c r="AN3102" i="7"/>
  <c r="AK3102" i="7"/>
  <c r="AJ3102" i="7"/>
  <c r="J3102" i="7"/>
  <c r="AN3101" i="7"/>
  <c r="AK3101" i="7"/>
  <c r="AJ3101" i="7"/>
  <c r="J3101" i="7"/>
  <c r="AJ3100" i="7"/>
  <c r="J3100" i="7"/>
  <c r="AN3099" i="7"/>
  <c r="AK3099" i="7"/>
  <c r="AJ3099" i="7"/>
  <c r="J3099" i="7"/>
  <c r="AN3098" i="7"/>
  <c r="AK3098" i="7"/>
  <c r="AJ3098" i="7"/>
  <c r="J3098" i="7"/>
  <c r="AN3097" i="7"/>
  <c r="AK3097" i="7"/>
  <c r="AJ3097" i="7"/>
  <c r="J3097" i="7"/>
  <c r="AN3096" i="7"/>
  <c r="AK3096" i="7"/>
  <c r="AJ3096" i="7"/>
  <c r="J3096" i="7"/>
  <c r="AN3095" i="7"/>
  <c r="AK3095" i="7"/>
  <c r="AJ3095" i="7"/>
  <c r="J3095" i="7"/>
  <c r="AN3094" i="7"/>
  <c r="AK3094" i="7"/>
  <c r="AJ3094" i="7"/>
  <c r="J3094" i="7"/>
  <c r="AJ3093" i="7"/>
  <c r="J3093" i="7"/>
  <c r="AN3092" i="7"/>
  <c r="AK3092" i="7"/>
  <c r="AJ3092" i="7"/>
  <c r="J3092" i="7"/>
  <c r="AK3091" i="7"/>
  <c r="AJ3091" i="7"/>
  <c r="J3091" i="7"/>
  <c r="AN3090" i="7"/>
  <c r="AK3090" i="7"/>
  <c r="AJ3090" i="7"/>
  <c r="J3090" i="7"/>
  <c r="AJ3089" i="7"/>
  <c r="J3089" i="7"/>
  <c r="AJ3088" i="7"/>
  <c r="J3088" i="7"/>
  <c r="AJ3087" i="7"/>
  <c r="J3087" i="7"/>
  <c r="AJ3086" i="7"/>
  <c r="J3086" i="7"/>
  <c r="AJ3085" i="7"/>
  <c r="J3085" i="7"/>
  <c r="AJ3084" i="7"/>
  <c r="J3084" i="7"/>
  <c r="AN3083" i="7"/>
  <c r="AK3083" i="7"/>
  <c r="AJ3083" i="7"/>
  <c r="J3083" i="7"/>
  <c r="AJ3082" i="7"/>
  <c r="J3082" i="7"/>
  <c r="AJ3081" i="7"/>
  <c r="J3081" i="7"/>
  <c r="AN3080" i="7"/>
  <c r="AK3080" i="7"/>
  <c r="AJ3080" i="7"/>
  <c r="J3080" i="7"/>
  <c r="AN3079" i="7"/>
  <c r="AK3079" i="7"/>
  <c r="AJ3079" i="7"/>
  <c r="J3079" i="7"/>
  <c r="AN3078" i="7"/>
  <c r="AK3078" i="7"/>
  <c r="AJ3078" i="7"/>
  <c r="J3078" i="7"/>
  <c r="AN3077" i="7"/>
  <c r="AK3077" i="7"/>
  <c r="AJ3077" i="7"/>
  <c r="J3077" i="7"/>
  <c r="AJ3076" i="7"/>
  <c r="J3076" i="7"/>
  <c r="AJ3075" i="7"/>
  <c r="J3075" i="7"/>
  <c r="AN3074" i="7"/>
  <c r="AK3074" i="7"/>
  <c r="AJ3074" i="7"/>
  <c r="J3074" i="7"/>
  <c r="AN3073" i="7"/>
  <c r="AK3073" i="7"/>
  <c r="AJ3073" i="7"/>
  <c r="J3073" i="7"/>
  <c r="AJ3072" i="7"/>
  <c r="J3072" i="7"/>
  <c r="AJ3071" i="7"/>
  <c r="J3071" i="7"/>
  <c r="AN3070" i="7"/>
  <c r="AK3070" i="7"/>
  <c r="AJ3070" i="7"/>
  <c r="J3070" i="7"/>
  <c r="AN3069" i="7"/>
  <c r="AK3069" i="7"/>
  <c r="AJ3069" i="7"/>
  <c r="J3069" i="7"/>
  <c r="AN3068" i="7"/>
  <c r="AK3068" i="7"/>
  <c r="AJ3068" i="7"/>
  <c r="J3068" i="7"/>
  <c r="AJ3067" i="7"/>
  <c r="J3067" i="7"/>
  <c r="AN3066" i="7"/>
  <c r="AK3066" i="7"/>
  <c r="AJ3066" i="7"/>
  <c r="AN3065" i="7"/>
  <c r="AK3065" i="7"/>
  <c r="AJ3065" i="7"/>
  <c r="J3065" i="7"/>
  <c r="AN3064" i="7"/>
  <c r="AK3064" i="7"/>
  <c r="AJ3064" i="7"/>
  <c r="J3064" i="7"/>
  <c r="AN3063" i="7"/>
  <c r="AK3063" i="7"/>
  <c r="AJ3063" i="7"/>
  <c r="J3063" i="7"/>
  <c r="AJ3062" i="7"/>
  <c r="J3062" i="7"/>
  <c r="AN3061" i="7"/>
  <c r="AK3061" i="7"/>
  <c r="AJ3061" i="7"/>
  <c r="J3061" i="7"/>
  <c r="AN3060" i="7"/>
  <c r="AK3060" i="7"/>
  <c r="AJ3060" i="7"/>
  <c r="J3060" i="7"/>
  <c r="AK3059" i="7"/>
  <c r="AJ3059" i="7"/>
  <c r="J3059" i="7"/>
  <c r="AK3058" i="7"/>
  <c r="AJ3058" i="7"/>
  <c r="J3058" i="7"/>
  <c r="AN3057" i="7"/>
  <c r="AK3057" i="7"/>
  <c r="AJ3057" i="7"/>
  <c r="J3057" i="7"/>
  <c r="AN3056" i="7"/>
  <c r="AK3056" i="7"/>
  <c r="AJ3056" i="7"/>
  <c r="J3056" i="7"/>
  <c r="AN3055" i="7"/>
  <c r="AK3055" i="7"/>
  <c r="AJ3055" i="7"/>
  <c r="J3055" i="7"/>
  <c r="AN3054" i="7"/>
  <c r="AK3054" i="7"/>
  <c r="AJ3054" i="7"/>
  <c r="J3054" i="7"/>
  <c r="AJ3053" i="7"/>
  <c r="J3053" i="7"/>
  <c r="AN3052" i="7"/>
  <c r="AK3052" i="7"/>
  <c r="AJ3052" i="7"/>
  <c r="AN3051" i="7"/>
  <c r="AK3051" i="7"/>
  <c r="AJ3051" i="7"/>
  <c r="J3051" i="7"/>
  <c r="AN3050" i="7"/>
  <c r="AK3050" i="7"/>
  <c r="AJ3050" i="7"/>
  <c r="J3050" i="7"/>
  <c r="AN3049" i="7"/>
  <c r="AK3049" i="7"/>
  <c r="AJ3049" i="7"/>
  <c r="J3049" i="7"/>
  <c r="AN3048" i="7"/>
  <c r="AK3048" i="7"/>
  <c r="AJ3048" i="7"/>
  <c r="J3048" i="7"/>
  <c r="AN3047" i="7"/>
  <c r="AK3047" i="7"/>
  <c r="AJ3047" i="7"/>
  <c r="J3047" i="7"/>
  <c r="AN3046" i="7"/>
  <c r="AK3046" i="7"/>
  <c r="AJ3046" i="7"/>
  <c r="J3046" i="7"/>
  <c r="AJ3045" i="7"/>
  <c r="J3045" i="7"/>
  <c r="AJ3044" i="7"/>
  <c r="J3044" i="7"/>
  <c r="AN3043" i="7"/>
  <c r="AK3043" i="7"/>
  <c r="AJ3043" i="7"/>
  <c r="J3043" i="7"/>
  <c r="AN3042" i="7"/>
  <c r="AK3042" i="7"/>
  <c r="AJ3042" i="7"/>
  <c r="J3042" i="7"/>
  <c r="AK3041" i="7"/>
  <c r="AJ3041" i="7"/>
  <c r="J3041" i="7"/>
  <c r="AN3040" i="7"/>
  <c r="AK3040" i="7"/>
  <c r="AJ3040" i="7"/>
  <c r="J3040" i="7"/>
  <c r="AN3039" i="7"/>
  <c r="AK3039" i="7"/>
  <c r="AJ3039" i="7"/>
  <c r="J3039" i="7"/>
  <c r="AJ3038" i="7"/>
  <c r="J3038" i="7"/>
  <c r="AJ3037" i="7"/>
  <c r="J3037" i="7"/>
  <c r="AN3036" i="7"/>
  <c r="AK3036" i="7"/>
  <c r="AJ3036" i="7"/>
  <c r="J3036" i="7"/>
  <c r="AN3035" i="7"/>
  <c r="AK3035" i="7"/>
  <c r="AJ3035" i="7"/>
  <c r="J3035" i="7"/>
  <c r="AN3034" i="7"/>
  <c r="AK3034" i="7"/>
  <c r="AJ3034" i="7"/>
  <c r="J3034" i="7"/>
  <c r="AN3033" i="7"/>
  <c r="AK3033" i="7"/>
  <c r="AJ3033" i="7"/>
  <c r="J3033" i="7"/>
  <c r="AN3032" i="7"/>
  <c r="AK3032" i="7"/>
  <c r="AJ3032" i="7"/>
  <c r="J3032" i="7"/>
  <c r="AN3031" i="7"/>
  <c r="AK3031" i="7"/>
  <c r="AJ3031" i="7"/>
  <c r="J3031" i="7"/>
  <c r="AN3030" i="7"/>
  <c r="AK3030" i="7"/>
  <c r="AJ3030" i="7"/>
  <c r="J3030" i="7"/>
  <c r="AN3029" i="7"/>
  <c r="AK3029" i="7"/>
  <c r="AJ3029" i="7"/>
  <c r="J3029" i="7"/>
  <c r="AN3028" i="7"/>
  <c r="AK3028" i="7"/>
  <c r="AJ3028" i="7"/>
  <c r="J3028" i="7"/>
  <c r="AJ3027" i="7"/>
  <c r="J3027" i="7"/>
  <c r="AJ3026" i="7"/>
  <c r="J3026" i="7"/>
  <c r="AK3025" i="7"/>
  <c r="AJ3025" i="7"/>
  <c r="J3025" i="7"/>
  <c r="AJ3024" i="7"/>
  <c r="J3024" i="7"/>
  <c r="AK3023" i="7"/>
  <c r="AJ3023" i="7"/>
  <c r="J3023" i="7"/>
  <c r="AN3022" i="7"/>
  <c r="AK3022" i="7"/>
  <c r="AJ3022" i="7"/>
  <c r="J3022" i="7"/>
  <c r="AN3021" i="7"/>
  <c r="AK3021" i="7"/>
  <c r="AJ3021" i="7"/>
  <c r="J3021" i="7"/>
  <c r="AJ3020" i="7"/>
  <c r="J3020" i="7"/>
  <c r="AN3019" i="7"/>
  <c r="AK3019" i="7"/>
  <c r="AJ3019" i="7"/>
  <c r="J3019" i="7"/>
  <c r="AN3018" i="7"/>
  <c r="AK3018" i="7"/>
  <c r="AJ3018" i="7"/>
  <c r="J3018" i="7"/>
  <c r="AN3017" i="7"/>
  <c r="AK3017" i="7"/>
  <c r="AJ3017" i="7"/>
  <c r="J3017" i="7"/>
  <c r="AN3016" i="7"/>
  <c r="AK3016" i="7"/>
  <c r="AJ3016" i="7"/>
  <c r="J3016" i="7"/>
  <c r="AN3015" i="7"/>
  <c r="AK3015" i="7"/>
  <c r="AJ3015" i="7"/>
  <c r="J3015" i="7"/>
  <c r="AN3014" i="7"/>
  <c r="AK3014" i="7"/>
  <c r="AJ3014" i="7"/>
  <c r="J3014" i="7"/>
  <c r="AN3013" i="7"/>
  <c r="AK3013" i="7"/>
  <c r="AJ3013" i="7"/>
  <c r="J3013" i="7"/>
  <c r="AN3012" i="7"/>
  <c r="AK3012" i="7"/>
  <c r="AJ3012" i="7"/>
  <c r="J3012" i="7"/>
  <c r="AN3011" i="7"/>
  <c r="AK3011" i="7"/>
  <c r="AJ3011" i="7"/>
  <c r="J3011" i="7"/>
  <c r="AN3010" i="7"/>
  <c r="AK3010" i="7"/>
  <c r="AJ3010" i="7"/>
  <c r="J3010" i="7"/>
  <c r="AN3009" i="7"/>
  <c r="AK3009" i="7"/>
  <c r="AJ3009" i="7"/>
  <c r="J3009" i="7"/>
  <c r="AN3008" i="7"/>
  <c r="AK3008" i="7"/>
  <c r="AJ3008" i="7"/>
  <c r="J3008" i="7"/>
  <c r="AJ3007" i="7"/>
  <c r="J3007" i="7"/>
  <c r="AJ3006" i="7"/>
  <c r="J3006" i="7"/>
  <c r="AN3005" i="7"/>
  <c r="AK3005" i="7"/>
  <c r="AJ3005" i="7"/>
  <c r="J3005" i="7"/>
  <c r="AJ3004" i="7"/>
  <c r="J3004" i="7"/>
  <c r="AJ3003" i="7"/>
  <c r="J3003" i="7"/>
  <c r="AN3002" i="7"/>
  <c r="AK3002" i="7"/>
  <c r="AJ3002" i="7"/>
  <c r="J3002" i="7"/>
  <c r="AK3001" i="7"/>
  <c r="AJ3001" i="7"/>
  <c r="J3001" i="7"/>
  <c r="AN3000" i="7"/>
  <c r="AK3000" i="7"/>
  <c r="AJ3000" i="7"/>
  <c r="J3000" i="7"/>
  <c r="AN2999" i="7"/>
  <c r="AK2999" i="7"/>
  <c r="AJ2999" i="7"/>
  <c r="J2999" i="7"/>
  <c r="AN2998" i="7"/>
  <c r="AK2998" i="7"/>
  <c r="AJ2998" i="7"/>
  <c r="J2998" i="7"/>
  <c r="AN2997" i="7"/>
  <c r="AK2997" i="7"/>
  <c r="AJ2997" i="7"/>
  <c r="J2997" i="7"/>
  <c r="AN2996" i="7"/>
  <c r="AK2996" i="7"/>
  <c r="AJ2996" i="7"/>
  <c r="J2996" i="7"/>
  <c r="AN2995" i="7"/>
  <c r="AK2995" i="7"/>
  <c r="AJ2995" i="7"/>
  <c r="J2995" i="7"/>
  <c r="AN2994" i="7"/>
  <c r="AK2994" i="7"/>
  <c r="AJ2994" i="7"/>
  <c r="J2994" i="7"/>
  <c r="AN2993" i="7"/>
  <c r="AK2993" i="7"/>
  <c r="AJ2993" i="7"/>
  <c r="J2993" i="7"/>
  <c r="AN2992" i="7"/>
  <c r="AK2992" i="7"/>
  <c r="AJ2992" i="7"/>
  <c r="J2992" i="7"/>
  <c r="AN2991" i="7"/>
  <c r="AK2991" i="7"/>
  <c r="AJ2991" i="7"/>
  <c r="J2991" i="7"/>
  <c r="AJ2990" i="7"/>
  <c r="J2990" i="7"/>
  <c r="AN2989" i="7"/>
  <c r="AK2989" i="7"/>
  <c r="AJ2989" i="7"/>
  <c r="J2989" i="7"/>
  <c r="AN2988" i="7"/>
  <c r="AK2988" i="7"/>
  <c r="AJ2988" i="7"/>
  <c r="J2988" i="7"/>
  <c r="AN2987" i="7"/>
  <c r="AK2987" i="7"/>
  <c r="AJ2987" i="7"/>
  <c r="J2987" i="7"/>
  <c r="AN2986" i="7"/>
  <c r="AK2986" i="7"/>
  <c r="AJ2986" i="7"/>
  <c r="J2986" i="7"/>
  <c r="AN2985" i="7"/>
  <c r="AK2985" i="7"/>
  <c r="AJ2985" i="7"/>
  <c r="J2985" i="7"/>
  <c r="AN2984" i="7"/>
  <c r="AK2984" i="7"/>
  <c r="AJ2984" i="7"/>
  <c r="J2984" i="7"/>
  <c r="AN2983" i="7"/>
  <c r="AK2983" i="7"/>
  <c r="AJ2983" i="7"/>
  <c r="J2983" i="7"/>
  <c r="AN2982" i="7"/>
  <c r="AK2982" i="7"/>
  <c r="AJ2982" i="7"/>
  <c r="J2982" i="7"/>
  <c r="AN2981" i="7"/>
  <c r="AK2981" i="7"/>
  <c r="AJ2981" i="7"/>
  <c r="J2981" i="7"/>
  <c r="AJ2980" i="7"/>
  <c r="J2980" i="7"/>
  <c r="AN2979" i="7"/>
  <c r="AK2979" i="7"/>
  <c r="AJ2979" i="7"/>
  <c r="J2979" i="7"/>
  <c r="AN2978" i="7"/>
  <c r="AK2978" i="7"/>
  <c r="AJ2978" i="7"/>
  <c r="AN2977" i="7"/>
  <c r="AK2977" i="7"/>
  <c r="AJ2977" i="7"/>
  <c r="J2977" i="7"/>
  <c r="AJ2976" i="7"/>
  <c r="J2976" i="7"/>
  <c r="AJ2975" i="7"/>
  <c r="J2975" i="7"/>
  <c r="AJ2974" i="7"/>
  <c r="J2974" i="7"/>
  <c r="AN2973" i="7"/>
  <c r="AK2973" i="7"/>
  <c r="AJ2973" i="7"/>
  <c r="J2973" i="7"/>
  <c r="AJ2972" i="7"/>
  <c r="J2972" i="7"/>
  <c r="AN2971" i="7"/>
  <c r="AK2971" i="7"/>
  <c r="AJ2971" i="7"/>
  <c r="J2971" i="7"/>
  <c r="AN2970" i="7"/>
  <c r="AK2970" i="7"/>
  <c r="AJ2970" i="7"/>
  <c r="J2970" i="7"/>
  <c r="AK2969" i="7"/>
  <c r="AJ2969" i="7"/>
  <c r="J2969" i="7"/>
  <c r="AN2968" i="7"/>
  <c r="AK2968" i="7"/>
  <c r="AJ2968" i="7"/>
  <c r="J2968" i="7"/>
  <c r="AJ2967" i="7"/>
  <c r="J2967" i="7"/>
  <c r="AJ2966" i="7"/>
  <c r="J2966" i="7"/>
  <c r="AN2965" i="7"/>
  <c r="AK2965" i="7"/>
  <c r="AJ2965" i="7"/>
  <c r="J2965" i="7"/>
  <c r="AJ2964" i="7"/>
  <c r="J2964" i="7"/>
  <c r="AN2963" i="7"/>
  <c r="AK2963" i="7"/>
  <c r="AJ2963" i="7"/>
  <c r="J2963" i="7"/>
  <c r="AJ2962" i="7"/>
  <c r="AK2961" i="7"/>
  <c r="AJ2961" i="7"/>
  <c r="J2961" i="7"/>
  <c r="AJ2960" i="7"/>
  <c r="J2960" i="7"/>
  <c r="AJ2959" i="7"/>
  <c r="AJ2958" i="7"/>
  <c r="J2958" i="7"/>
  <c r="AN2957" i="7"/>
  <c r="AK2957" i="7"/>
  <c r="AJ2957" i="7"/>
  <c r="J2957" i="7"/>
  <c r="AN2956" i="7"/>
  <c r="AK2956" i="7"/>
  <c r="AJ2956" i="7"/>
  <c r="J2956" i="7"/>
  <c r="AN2955" i="7"/>
  <c r="AK2955" i="7"/>
  <c r="AJ2955" i="7"/>
  <c r="J2955" i="7"/>
  <c r="AN2954" i="7"/>
  <c r="AK2954" i="7"/>
  <c r="AJ2954" i="7"/>
  <c r="J2954" i="7"/>
  <c r="AJ2953" i="7"/>
  <c r="J2953" i="7"/>
  <c r="AN2952" i="7"/>
  <c r="AK2952" i="7"/>
  <c r="AJ2952" i="7"/>
  <c r="J2952" i="7"/>
  <c r="AJ2951" i="7"/>
  <c r="J2951" i="7"/>
  <c r="AN2950" i="7"/>
  <c r="AK2950" i="7"/>
  <c r="AJ2950" i="7"/>
  <c r="J2950" i="7"/>
  <c r="AN2949" i="7"/>
  <c r="AK2949" i="7"/>
  <c r="AJ2949" i="7"/>
  <c r="J2949" i="7"/>
  <c r="AN2948" i="7"/>
  <c r="AK2948" i="7"/>
  <c r="AJ2948" i="7"/>
  <c r="J2948" i="7"/>
  <c r="AN2947" i="7"/>
  <c r="AK2947" i="7"/>
  <c r="AJ2947" i="7"/>
  <c r="J2947" i="7"/>
  <c r="AN2946" i="7"/>
  <c r="AK2946" i="7"/>
  <c r="AJ2946" i="7"/>
  <c r="J2946" i="7"/>
  <c r="AK2945" i="7"/>
  <c r="AJ2945" i="7"/>
  <c r="J2945" i="7"/>
  <c r="AN2944" i="7"/>
  <c r="AK2944" i="7"/>
  <c r="AJ2944" i="7"/>
  <c r="J2944" i="7"/>
  <c r="AN2943" i="7"/>
  <c r="AK2943" i="7"/>
  <c r="AJ2943" i="7"/>
  <c r="J2943" i="7"/>
  <c r="AN2942" i="7"/>
  <c r="AK2942" i="7"/>
  <c r="AJ2942" i="7"/>
  <c r="J2942" i="7"/>
  <c r="AN2941" i="7"/>
  <c r="AK2941" i="7"/>
  <c r="AJ2941" i="7"/>
  <c r="J2941" i="7"/>
  <c r="AN2940" i="7"/>
  <c r="AK2940" i="7"/>
  <c r="AJ2940" i="7"/>
  <c r="J2940" i="7"/>
  <c r="AN2939" i="7"/>
  <c r="AK2939" i="7"/>
  <c r="AJ2939" i="7"/>
  <c r="J2939" i="7"/>
  <c r="AN2938" i="7"/>
  <c r="AK2938" i="7"/>
  <c r="AJ2938" i="7"/>
  <c r="J2938" i="7"/>
  <c r="AN2937" i="7"/>
  <c r="AK2937" i="7"/>
  <c r="AJ2937" i="7"/>
  <c r="J2937" i="7"/>
  <c r="AN2936" i="7"/>
  <c r="AK2936" i="7"/>
  <c r="AJ2936" i="7"/>
  <c r="J2936" i="7"/>
  <c r="AN2935" i="7"/>
  <c r="AK2935" i="7"/>
  <c r="AJ2935" i="7"/>
  <c r="J2935" i="7"/>
  <c r="AN2934" i="7"/>
  <c r="AK2934" i="7"/>
  <c r="AJ2934" i="7"/>
  <c r="J2934" i="7"/>
  <c r="AJ2933" i="7"/>
  <c r="J2933" i="7"/>
  <c r="AJ2932" i="7"/>
  <c r="J2932" i="7"/>
  <c r="AJ2931" i="7"/>
  <c r="J2931" i="7"/>
  <c r="AN2930" i="7"/>
  <c r="AK2930" i="7"/>
  <c r="AJ2930" i="7"/>
  <c r="J2930" i="7"/>
  <c r="AN2929" i="7"/>
  <c r="AK2929" i="7"/>
  <c r="AJ2929" i="7"/>
  <c r="J2929" i="7"/>
  <c r="AN2928" i="7"/>
  <c r="AK2928" i="7"/>
  <c r="AJ2928" i="7"/>
  <c r="J2928" i="7"/>
  <c r="AN2927" i="7"/>
  <c r="AK2927" i="7"/>
  <c r="AJ2927" i="7"/>
  <c r="J2927" i="7"/>
  <c r="AN2926" i="7"/>
  <c r="AK2926" i="7"/>
  <c r="AJ2926" i="7"/>
  <c r="J2926" i="7"/>
  <c r="AN2925" i="7"/>
  <c r="AK2925" i="7"/>
  <c r="AJ2925" i="7"/>
  <c r="J2925" i="7"/>
  <c r="AN2924" i="7"/>
  <c r="AK2924" i="7"/>
  <c r="AJ2924" i="7"/>
  <c r="J2924" i="7"/>
  <c r="AJ2923" i="7"/>
  <c r="J2923" i="7"/>
  <c r="AJ2922" i="7"/>
  <c r="J2922" i="7"/>
  <c r="AJ2921" i="7"/>
  <c r="J2921" i="7"/>
  <c r="AJ2920" i="7"/>
  <c r="J2920" i="7"/>
  <c r="AN2919" i="7"/>
  <c r="AK2919" i="7"/>
  <c r="AJ2919" i="7"/>
  <c r="J2919" i="7"/>
  <c r="AN2918" i="7"/>
  <c r="AK2918" i="7"/>
  <c r="AJ2918" i="7"/>
  <c r="J2918" i="7"/>
  <c r="AN2917" i="7"/>
  <c r="AK2917" i="7"/>
  <c r="AJ2917" i="7"/>
  <c r="J2917" i="7"/>
  <c r="AN2916" i="7"/>
  <c r="AK2916" i="7"/>
  <c r="AJ2916" i="7"/>
  <c r="J2916" i="7"/>
  <c r="AN2915" i="7"/>
  <c r="AK2915" i="7"/>
  <c r="AJ2915" i="7"/>
  <c r="J2915" i="7"/>
  <c r="AN2914" i="7"/>
  <c r="AK2914" i="7"/>
  <c r="AJ2914" i="7"/>
  <c r="J2914" i="7"/>
  <c r="AN2913" i="7"/>
  <c r="AK2913" i="7"/>
  <c r="AJ2913" i="7"/>
  <c r="J2913" i="7"/>
  <c r="AN2912" i="7"/>
  <c r="AK2912" i="7"/>
  <c r="AJ2912" i="7"/>
  <c r="J2912" i="7"/>
  <c r="AN2911" i="7"/>
  <c r="AK2911" i="7"/>
  <c r="AJ2911" i="7"/>
  <c r="J2911" i="7"/>
  <c r="AN2910" i="7"/>
  <c r="AK2910" i="7"/>
  <c r="AJ2910" i="7"/>
  <c r="J2910" i="7"/>
  <c r="AN2909" i="7"/>
  <c r="AK2909" i="7"/>
  <c r="AJ2909" i="7"/>
  <c r="J2909" i="7"/>
  <c r="AN2908" i="7"/>
  <c r="AK2908" i="7"/>
  <c r="AJ2908" i="7"/>
  <c r="J2908" i="7"/>
  <c r="AJ2907" i="7"/>
  <c r="J2907" i="7"/>
  <c r="AN2906" i="7"/>
  <c r="AK2906" i="7"/>
  <c r="AJ2906" i="7"/>
  <c r="J2906" i="7"/>
  <c r="AJ2905" i="7"/>
  <c r="J2905" i="7"/>
  <c r="AJ2904" i="7"/>
  <c r="J2904" i="7"/>
  <c r="AJ2903" i="7"/>
  <c r="J2903" i="7"/>
  <c r="AN2902" i="7"/>
  <c r="AK2902" i="7"/>
  <c r="AJ2902" i="7"/>
  <c r="J2902" i="7"/>
  <c r="AN2901" i="7"/>
  <c r="AK2901" i="7"/>
  <c r="AJ2901" i="7"/>
  <c r="J2901" i="7"/>
  <c r="AN2900" i="7"/>
  <c r="AK2900" i="7"/>
  <c r="AJ2900" i="7"/>
  <c r="J2900" i="7"/>
  <c r="AN2899" i="7"/>
  <c r="AK2899" i="7"/>
  <c r="AJ2899" i="7"/>
  <c r="J2899" i="7"/>
  <c r="AN2898" i="7"/>
  <c r="AK2898" i="7"/>
  <c r="AJ2898" i="7"/>
  <c r="J2898" i="7"/>
  <c r="AN2897" i="7"/>
  <c r="AK2897" i="7"/>
  <c r="AJ2897" i="7"/>
  <c r="J2897" i="7"/>
  <c r="AN2896" i="7"/>
  <c r="AK2896" i="7"/>
  <c r="AJ2896" i="7"/>
  <c r="J2896" i="7"/>
  <c r="AN2895" i="7"/>
  <c r="AK2895" i="7"/>
  <c r="AJ2895" i="7"/>
  <c r="J2895" i="7"/>
  <c r="AN2894" i="7"/>
  <c r="AK2894" i="7"/>
  <c r="AJ2894" i="7"/>
  <c r="J2894" i="7"/>
  <c r="AN2893" i="7"/>
  <c r="AK2893" i="7"/>
  <c r="AJ2893" i="7"/>
  <c r="J2893" i="7"/>
  <c r="AN2892" i="7"/>
  <c r="AK2892" i="7"/>
  <c r="AJ2892" i="7"/>
  <c r="J2892" i="7"/>
  <c r="AN2891" i="7"/>
  <c r="AK2891" i="7"/>
  <c r="AJ2891" i="7"/>
  <c r="J2891" i="7"/>
  <c r="AN2890" i="7"/>
  <c r="AK2890" i="7"/>
  <c r="AJ2890" i="7"/>
  <c r="J2890" i="7"/>
  <c r="AN2889" i="7"/>
  <c r="AK2889" i="7"/>
  <c r="AJ2889" i="7"/>
  <c r="J2889" i="7"/>
  <c r="AN2888" i="7"/>
  <c r="AK2888" i="7"/>
  <c r="AJ2888" i="7"/>
  <c r="J2888" i="7"/>
  <c r="AN2887" i="7"/>
  <c r="AK2887" i="7"/>
  <c r="AJ2887" i="7"/>
  <c r="J2887" i="7"/>
  <c r="AN2886" i="7"/>
  <c r="AK2886" i="7"/>
  <c r="AJ2886" i="7"/>
  <c r="AN2885" i="7"/>
  <c r="AK2885" i="7"/>
  <c r="AJ2885" i="7"/>
  <c r="J2885" i="7"/>
  <c r="AN2884" i="7"/>
  <c r="AK2884" i="7"/>
  <c r="AJ2884" i="7"/>
  <c r="AJ2883" i="7"/>
  <c r="J2883" i="7"/>
  <c r="AN2882" i="7"/>
  <c r="AK2882" i="7"/>
  <c r="AJ2882" i="7"/>
  <c r="J2882" i="7"/>
  <c r="AK2881" i="7"/>
  <c r="AJ2881" i="7"/>
  <c r="J2881" i="7"/>
  <c r="AN2880" i="7"/>
  <c r="AK2880" i="7"/>
  <c r="AJ2880" i="7"/>
  <c r="J2880" i="7"/>
  <c r="AN2879" i="7"/>
  <c r="AK2879" i="7"/>
  <c r="AJ2879" i="7"/>
  <c r="J2879" i="7"/>
  <c r="AN2878" i="7"/>
  <c r="AK2878" i="7"/>
  <c r="AJ2878" i="7"/>
  <c r="J2878" i="7"/>
  <c r="AN2877" i="7"/>
  <c r="AK2877" i="7"/>
  <c r="AJ2877" i="7"/>
  <c r="J2877" i="7"/>
  <c r="AN2876" i="7"/>
  <c r="AK2876" i="7"/>
  <c r="AJ2876" i="7"/>
  <c r="J2876" i="7"/>
  <c r="AN2875" i="7"/>
  <c r="AK2875" i="7"/>
  <c r="AJ2875" i="7"/>
  <c r="J2875" i="7"/>
  <c r="AN2874" i="7"/>
  <c r="AK2874" i="7"/>
  <c r="AJ2874" i="7"/>
  <c r="J2874" i="7"/>
  <c r="AN2873" i="7"/>
  <c r="AK2873" i="7"/>
  <c r="AJ2873" i="7"/>
  <c r="J2873" i="7"/>
  <c r="AN2872" i="7"/>
  <c r="AK2872" i="7"/>
  <c r="AJ2872" i="7"/>
  <c r="J2872" i="7"/>
  <c r="AN2871" i="7"/>
  <c r="AK2871" i="7"/>
  <c r="AJ2871" i="7"/>
  <c r="J2871" i="7"/>
  <c r="AJ2870" i="7"/>
  <c r="J2870" i="7"/>
  <c r="AN2869" i="7"/>
  <c r="AK2869" i="7"/>
  <c r="AJ2869" i="7"/>
  <c r="J2869" i="7"/>
  <c r="AN2868" i="7"/>
  <c r="AK2868" i="7"/>
  <c r="AJ2868" i="7"/>
  <c r="J2868" i="7"/>
  <c r="AN2867" i="7"/>
  <c r="AK2867" i="7"/>
  <c r="AJ2867" i="7"/>
  <c r="J2867" i="7"/>
  <c r="AN2866" i="7"/>
  <c r="AK2866" i="7"/>
  <c r="AJ2866" i="7"/>
  <c r="J2866" i="7"/>
  <c r="AN2865" i="7"/>
  <c r="AK2865" i="7"/>
  <c r="AJ2865" i="7"/>
  <c r="J2865" i="7"/>
  <c r="AN2864" i="7"/>
  <c r="AK2864" i="7"/>
  <c r="AJ2864" i="7"/>
  <c r="J2864" i="7"/>
  <c r="AN2863" i="7"/>
  <c r="AK2863" i="7"/>
  <c r="AJ2863" i="7"/>
  <c r="J2863" i="7"/>
  <c r="AN2862" i="7"/>
  <c r="AK2862" i="7"/>
  <c r="AJ2862" i="7"/>
  <c r="J2862" i="7"/>
  <c r="AN2861" i="7"/>
  <c r="AK2861" i="7"/>
  <c r="AJ2861" i="7"/>
  <c r="J2861" i="7"/>
  <c r="AN2860" i="7"/>
  <c r="AK2860" i="7"/>
  <c r="AJ2860" i="7"/>
  <c r="J2860" i="7"/>
  <c r="AN2859" i="7"/>
  <c r="AK2859" i="7"/>
  <c r="AJ2859" i="7"/>
  <c r="J2859" i="7"/>
  <c r="AN2858" i="7"/>
  <c r="AK2858" i="7"/>
  <c r="AJ2858" i="7"/>
  <c r="J2858" i="7"/>
  <c r="AN2856" i="7"/>
  <c r="AK2856" i="7"/>
  <c r="AJ2856" i="7"/>
  <c r="J2856" i="7"/>
  <c r="AN2855" i="7"/>
  <c r="AK2855" i="7"/>
  <c r="AJ2855" i="7"/>
  <c r="J2855" i="7"/>
  <c r="AK2854" i="7"/>
  <c r="AJ2854" i="7"/>
  <c r="J2854" i="7"/>
  <c r="AN2853" i="7"/>
  <c r="AK2853" i="7"/>
  <c r="AJ2853" i="7"/>
  <c r="J2853" i="7"/>
  <c r="AJ2852" i="7"/>
  <c r="J2852" i="7"/>
  <c r="AK2851" i="7"/>
  <c r="AJ2851" i="7"/>
  <c r="J2851" i="7"/>
  <c r="AJ2850" i="7"/>
  <c r="J2850" i="7"/>
  <c r="AJ2849" i="7"/>
  <c r="J2849" i="7"/>
  <c r="AN2848" i="7"/>
  <c r="AK2848" i="7"/>
  <c r="AJ2848" i="7"/>
  <c r="J2848" i="7"/>
  <c r="AN2847" i="7"/>
  <c r="AK2847" i="7"/>
  <c r="AJ2847" i="7"/>
  <c r="J2847" i="7"/>
  <c r="AN2846" i="7"/>
  <c r="AK2846" i="7"/>
  <c r="AJ2846" i="7"/>
  <c r="J2846" i="7"/>
  <c r="AN2845" i="7"/>
  <c r="AK2845" i="7"/>
  <c r="AJ2845" i="7"/>
  <c r="J2845" i="7"/>
  <c r="AN2844" i="7"/>
  <c r="AK2844" i="7"/>
  <c r="AJ2844" i="7"/>
  <c r="J2844" i="7"/>
  <c r="AJ2843" i="7"/>
  <c r="J2843" i="7"/>
  <c r="AN2842" i="7"/>
  <c r="AK2842" i="7"/>
  <c r="AJ2842" i="7"/>
  <c r="J2842" i="7"/>
  <c r="AN2841" i="7"/>
  <c r="AK2841" i="7"/>
  <c r="AJ2841" i="7"/>
  <c r="J2841" i="7"/>
  <c r="AN2840" i="7"/>
  <c r="AK2840" i="7"/>
  <c r="AJ2840" i="7"/>
  <c r="J2840" i="7"/>
  <c r="AN2839" i="7"/>
  <c r="AK2839" i="7"/>
  <c r="AJ2839" i="7"/>
  <c r="J2839" i="7"/>
  <c r="AN2838" i="7"/>
  <c r="AK2838" i="7"/>
  <c r="AJ2838" i="7"/>
  <c r="J2838" i="7"/>
  <c r="AK2837" i="7"/>
  <c r="AJ2837" i="7"/>
  <c r="J2837" i="7"/>
  <c r="AN2836" i="7"/>
  <c r="AK2836" i="7"/>
  <c r="AJ2836" i="7"/>
  <c r="J2836" i="7"/>
  <c r="AN2835" i="7"/>
  <c r="AK2835" i="7"/>
  <c r="AJ2835" i="7"/>
  <c r="AN2834" i="7"/>
  <c r="AK2834" i="7"/>
  <c r="AJ2834" i="7"/>
  <c r="J2834" i="7"/>
  <c r="AJ2833" i="7"/>
  <c r="J2833" i="7"/>
  <c r="AN2832" i="7"/>
  <c r="AK2832" i="7"/>
  <c r="AJ2832" i="7"/>
  <c r="J2832" i="7"/>
  <c r="AN2831" i="7"/>
  <c r="AK2831" i="7"/>
  <c r="AJ2831" i="7"/>
  <c r="J2831" i="7"/>
  <c r="AN2830" i="7"/>
  <c r="AK2830" i="7"/>
  <c r="AJ2830" i="7"/>
  <c r="J2830" i="7"/>
  <c r="AN2829" i="7"/>
  <c r="AK2829" i="7"/>
  <c r="AJ2829" i="7"/>
  <c r="J2829" i="7"/>
  <c r="AN2828" i="7"/>
  <c r="AK2828" i="7"/>
  <c r="AJ2828" i="7"/>
  <c r="J2828" i="7"/>
  <c r="AN2827" i="7"/>
  <c r="AK2827" i="7"/>
  <c r="AJ2827" i="7"/>
  <c r="J2827" i="7"/>
  <c r="AN2826" i="7"/>
  <c r="AK2826" i="7"/>
  <c r="AJ2826" i="7"/>
  <c r="J2826" i="7"/>
  <c r="AN2825" i="7"/>
  <c r="AK2825" i="7"/>
  <c r="AJ2825" i="7"/>
  <c r="J2825" i="7"/>
  <c r="AN2824" i="7"/>
  <c r="AK2824" i="7"/>
  <c r="AJ2824" i="7"/>
  <c r="J2824" i="7"/>
  <c r="AN2823" i="7"/>
  <c r="AK2823" i="7"/>
  <c r="AJ2823" i="7"/>
  <c r="J2823" i="7"/>
  <c r="AN2822" i="7"/>
  <c r="AK2822" i="7"/>
  <c r="AJ2822" i="7"/>
  <c r="J2822" i="7"/>
  <c r="AN2821" i="7"/>
  <c r="AK2821" i="7"/>
  <c r="AJ2821" i="7"/>
  <c r="J2821" i="7"/>
  <c r="AJ2820" i="7"/>
  <c r="J2820" i="7"/>
  <c r="AN2819" i="7"/>
  <c r="AK2819" i="7"/>
  <c r="AJ2819" i="7"/>
  <c r="J2819" i="7"/>
  <c r="AN2818" i="7"/>
  <c r="AK2818" i="7"/>
  <c r="AJ2818" i="7"/>
  <c r="J2818" i="7"/>
  <c r="AN2817" i="7"/>
  <c r="AK2817" i="7"/>
  <c r="AJ2817" i="7"/>
  <c r="J2817" i="7"/>
  <c r="AN2816" i="7"/>
  <c r="AK2816" i="7"/>
  <c r="AJ2816" i="7"/>
  <c r="J2816" i="7"/>
  <c r="AJ2815" i="7"/>
  <c r="J2815" i="7"/>
  <c r="AJ2814" i="7"/>
  <c r="J2814" i="7"/>
  <c r="AN2813" i="7"/>
  <c r="AK2813" i="7"/>
  <c r="AJ2813" i="7"/>
  <c r="J2813" i="7"/>
  <c r="AJ2812" i="7"/>
  <c r="J2812" i="7"/>
  <c r="AN2811" i="7"/>
  <c r="AK2811" i="7"/>
  <c r="AJ2811" i="7"/>
  <c r="J2811" i="7"/>
  <c r="AJ2810" i="7"/>
  <c r="J2810" i="7"/>
  <c r="AJ2809" i="7"/>
  <c r="J2809" i="7"/>
  <c r="AJ2808" i="7"/>
  <c r="J2808" i="7"/>
  <c r="AN2807" i="7"/>
  <c r="AK2807" i="7"/>
  <c r="AJ2807" i="7"/>
  <c r="J2807" i="7"/>
  <c r="AN2806" i="7"/>
  <c r="AK2806" i="7"/>
  <c r="AJ2806" i="7"/>
  <c r="J2806" i="7"/>
  <c r="AN2805" i="7"/>
  <c r="AK2805" i="7"/>
  <c r="AJ2805" i="7"/>
  <c r="J2805" i="7"/>
  <c r="AN2804" i="7"/>
  <c r="AK2804" i="7"/>
  <c r="AJ2804" i="7"/>
  <c r="J2804" i="7"/>
  <c r="AN2803" i="7"/>
  <c r="AK2803" i="7"/>
  <c r="AJ2803" i="7"/>
  <c r="J2803" i="7"/>
  <c r="AJ2802" i="7"/>
  <c r="J2802" i="7"/>
  <c r="AJ2801" i="7"/>
  <c r="J2801" i="7"/>
  <c r="AJ2800" i="7"/>
  <c r="J2800" i="7"/>
  <c r="AN2799" i="7"/>
  <c r="AK2799" i="7"/>
  <c r="AJ2799" i="7"/>
  <c r="J2799" i="7"/>
  <c r="AN2798" i="7"/>
  <c r="AK2798" i="7"/>
  <c r="AJ2798" i="7"/>
  <c r="J2798" i="7"/>
  <c r="AN2797" i="7"/>
  <c r="AK2797" i="7"/>
  <c r="AJ2797" i="7"/>
  <c r="J2797" i="7"/>
  <c r="AN2796" i="7"/>
  <c r="AK2796" i="7"/>
  <c r="AJ2796" i="7"/>
  <c r="J2796" i="7"/>
  <c r="AN2795" i="7"/>
  <c r="AK2795" i="7"/>
  <c r="AJ2795" i="7"/>
  <c r="J2795" i="7"/>
  <c r="AN2794" i="7"/>
  <c r="AK2794" i="7"/>
  <c r="AJ2794" i="7"/>
  <c r="J2794" i="7"/>
  <c r="AN2793" i="7"/>
  <c r="AK2793" i="7"/>
  <c r="AJ2793" i="7"/>
  <c r="J2793" i="7"/>
  <c r="AJ2792" i="7"/>
  <c r="J2792" i="7"/>
  <c r="AN2791" i="7"/>
  <c r="AK2791" i="7"/>
  <c r="AJ2791" i="7"/>
  <c r="J2791" i="7"/>
  <c r="AJ2790" i="7"/>
  <c r="J2790" i="7"/>
  <c r="AN2789" i="7"/>
  <c r="AK2789" i="7"/>
  <c r="AJ2789" i="7"/>
  <c r="J2789" i="7"/>
  <c r="AN2788" i="7"/>
  <c r="AK2788" i="7"/>
  <c r="AJ2788" i="7"/>
  <c r="J2788" i="7"/>
  <c r="AN2787" i="7"/>
  <c r="AK2787" i="7"/>
  <c r="AJ2787" i="7"/>
  <c r="J2787" i="7"/>
  <c r="AN2786" i="7"/>
  <c r="AK2786" i="7"/>
  <c r="AJ2786" i="7"/>
  <c r="J2786" i="7"/>
  <c r="AN2785" i="7"/>
  <c r="AK2785" i="7"/>
  <c r="AJ2785" i="7"/>
  <c r="J2785" i="7"/>
  <c r="AN2784" i="7"/>
  <c r="AK2784" i="7"/>
  <c r="AJ2784" i="7"/>
  <c r="J2784" i="7"/>
  <c r="AN2783" i="7"/>
  <c r="AK2783" i="7"/>
  <c r="AJ2783" i="7"/>
  <c r="J2783" i="7"/>
  <c r="AN2782" i="7"/>
  <c r="AK2782" i="7"/>
  <c r="AJ2782" i="7"/>
  <c r="J2782" i="7"/>
  <c r="AN2781" i="7"/>
  <c r="AK2781" i="7"/>
  <c r="AJ2781" i="7"/>
  <c r="J2781" i="7"/>
  <c r="AK2780" i="7"/>
  <c r="AJ2780" i="7"/>
  <c r="J2780" i="7"/>
  <c r="AK2779" i="7"/>
  <c r="AJ2779" i="7"/>
  <c r="J2779" i="7"/>
  <c r="AJ2778" i="7"/>
  <c r="J2778" i="7"/>
  <c r="AN2777" i="7"/>
  <c r="AK2777" i="7"/>
  <c r="AJ2777" i="7"/>
  <c r="J2777" i="7"/>
  <c r="AN2776" i="7"/>
  <c r="AK2776" i="7"/>
  <c r="AJ2776" i="7"/>
  <c r="J2776" i="7"/>
  <c r="AJ2775" i="7"/>
  <c r="J2775" i="7"/>
  <c r="AN2774" i="7"/>
  <c r="AK2774" i="7"/>
  <c r="AJ2774" i="7"/>
  <c r="J2774" i="7"/>
  <c r="AN2773" i="7"/>
  <c r="AK2773" i="7"/>
  <c r="AJ2773" i="7"/>
  <c r="J2773" i="7"/>
  <c r="AN2772" i="7"/>
  <c r="AK2772" i="7"/>
  <c r="AJ2772" i="7"/>
  <c r="J2772" i="7"/>
  <c r="AK2771" i="7"/>
  <c r="AJ2771" i="7"/>
  <c r="J2771" i="7"/>
  <c r="AN2770" i="7"/>
  <c r="AK2770" i="7"/>
  <c r="AJ2770" i="7"/>
  <c r="J2770" i="7"/>
  <c r="AJ2769" i="7"/>
  <c r="J2769" i="7"/>
  <c r="AN2768" i="7"/>
  <c r="AK2768" i="7"/>
  <c r="AJ2768" i="7"/>
  <c r="J2768" i="7"/>
  <c r="AN2767" i="7"/>
  <c r="AK2767" i="7"/>
  <c r="AJ2767" i="7"/>
  <c r="J2767" i="7"/>
  <c r="AJ2766" i="7"/>
  <c r="J2766" i="7"/>
  <c r="AJ2765" i="7"/>
  <c r="J2765" i="7"/>
  <c r="AN2764" i="7"/>
  <c r="AK2764" i="7"/>
  <c r="AJ2764" i="7"/>
  <c r="J2764" i="7"/>
  <c r="AN2763" i="7"/>
  <c r="AK2763" i="7"/>
  <c r="AJ2763" i="7"/>
  <c r="J2763" i="7"/>
  <c r="AN2762" i="7"/>
  <c r="AK2762" i="7"/>
  <c r="AJ2762" i="7"/>
  <c r="J2762" i="7"/>
  <c r="AN2761" i="7"/>
  <c r="AK2761" i="7"/>
  <c r="AJ2761" i="7"/>
  <c r="J2761" i="7"/>
  <c r="AN2760" i="7"/>
  <c r="AK2760" i="7"/>
  <c r="AJ2760" i="7"/>
  <c r="J2760" i="7"/>
  <c r="AJ2759" i="7"/>
  <c r="J2759" i="7"/>
  <c r="AN2758" i="7"/>
  <c r="AK2758" i="7"/>
  <c r="AJ2758" i="7"/>
  <c r="J2758" i="7"/>
  <c r="AN2757" i="7"/>
  <c r="AK2757" i="7"/>
  <c r="AJ2757" i="7"/>
  <c r="J2757" i="7"/>
  <c r="AN2756" i="7"/>
  <c r="AK2756" i="7"/>
  <c r="AJ2756" i="7"/>
  <c r="J2756" i="7"/>
  <c r="AN2755" i="7"/>
  <c r="AK2755" i="7"/>
  <c r="AJ2755" i="7"/>
  <c r="J2755" i="7"/>
  <c r="AN2754" i="7"/>
  <c r="AK2754" i="7"/>
  <c r="AJ2754" i="7"/>
  <c r="J2754" i="7"/>
  <c r="AN2753" i="7"/>
  <c r="AK2753" i="7"/>
  <c r="AJ2753" i="7"/>
  <c r="J2753" i="7"/>
  <c r="AN2752" i="7"/>
  <c r="AK2752" i="7"/>
  <c r="AJ2752" i="7"/>
  <c r="J2752" i="7"/>
  <c r="AJ2751" i="7"/>
  <c r="J2751" i="7"/>
  <c r="AK2750" i="7"/>
  <c r="AJ2750" i="7"/>
  <c r="J2750" i="7"/>
  <c r="AN2749" i="7"/>
  <c r="AK2749" i="7"/>
  <c r="AJ2749" i="7"/>
  <c r="J2749" i="7"/>
  <c r="AN2748" i="7"/>
  <c r="AK2748" i="7"/>
  <c r="AJ2748" i="7"/>
  <c r="J2748" i="7"/>
  <c r="AN2747" i="7"/>
  <c r="AK2747" i="7"/>
  <c r="AJ2747" i="7"/>
  <c r="J2747" i="7"/>
  <c r="AN2746" i="7"/>
  <c r="AK2746" i="7"/>
  <c r="AJ2746" i="7"/>
  <c r="J2746" i="7"/>
  <c r="AN2745" i="7"/>
  <c r="AK2745" i="7"/>
  <c r="AJ2745" i="7"/>
  <c r="J2745" i="7"/>
  <c r="AN2744" i="7"/>
  <c r="AK2744" i="7"/>
  <c r="AJ2744" i="7"/>
  <c r="J2744" i="7"/>
  <c r="AN2743" i="7"/>
  <c r="AK2743" i="7"/>
  <c r="AJ2743" i="7"/>
  <c r="J2743" i="7"/>
  <c r="AN2742" i="7"/>
  <c r="AK2742" i="7"/>
  <c r="AJ2742" i="7"/>
  <c r="J2742" i="7"/>
  <c r="AN2741" i="7"/>
  <c r="AK2741" i="7"/>
  <c r="AJ2741" i="7"/>
  <c r="J2741" i="7"/>
  <c r="AJ2740" i="7"/>
  <c r="J2740" i="7"/>
  <c r="AN2739" i="7"/>
  <c r="AK2739" i="7"/>
  <c r="AJ2739" i="7"/>
  <c r="J2739" i="7"/>
  <c r="AK2738" i="7"/>
  <c r="AJ2738" i="7"/>
  <c r="J2738" i="7"/>
  <c r="AK2737" i="7"/>
  <c r="AJ2737" i="7"/>
  <c r="J2737" i="7"/>
  <c r="AN2736" i="7"/>
  <c r="AK2736" i="7"/>
  <c r="AJ2736" i="7"/>
  <c r="J2736" i="7"/>
  <c r="AN2735" i="7"/>
  <c r="AK2735" i="7"/>
  <c r="AJ2735" i="7"/>
  <c r="J2735" i="7"/>
  <c r="AJ2734" i="7"/>
  <c r="J2734" i="7"/>
  <c r="AN2733" i="7"/>
  <c r="AK2733" i="7"/>
  <c r="AJ2733" i="7"/>
  <c r="J2733" i="7"/>
  <c r="AN2732" i="7"/>
  <c r="AK2732" i="7"/>
  <c r="AJ2732" i="7"/>
  <c r="J2732" i="7"/>
  <c r="AN2731" i="7"/>
  <c r="AK2731" i="7"/>
  <c r="AJ2731" i="7"/>
  <c r="J2731" i="7"/>
  <c r="AJ2730" i="7"/>
  <c r="J2730" i="7"/>
  <c r="AN2729" i="7"/>
  <c r="AK2729" i="7"/>
  <c r="AJ2729" i="7"/>
  <c r="J2729" i="7"/>
  <c r="AN2728" i="7"/>
  <c r="AK2728" i="7"/>
  <c r="AJ2728" i="7"/>
  <c r="J2728" i="7"/>
  <c r="AN2727" i="7"/>
  <c r="AK2727" i="7"/>
  <c r="AJ2727" i="7"/>
  <c r="J2727" i="7"/>
  <c r="AN2726" i="7"/>
  <c r="AK2726" i="7"/>
  <c r="AJ2726" i="7"/>
  <c r="J2726" i="7"/>
  <c r="AN2725" i="7"/>
  <c r="AK2725" i="7"/>
  <c r="AJ2725" i="7"/>
  <c r="J2725" i="7"/>
  <c r="AN2724" i="7"/>
  <c r="AK2724" i="7"/>
  <c r="AJ2724" i="7"/>
  <c r="J2724" i="7"/>
  <c r="AN2723" i="7"/>
  <c r="AK2723" i="7"/>
  <c r="AJ2723" i="7"/>
  <c r="J2723" i="7"/>
  <c r="AN2722" i="7"/>
  <c r="AK2722" i="7"/>
  <c r="AJ2722" i="7"/>
  <c r="J2722" i="7"/>
  <c r="AN2721" i="7"/>
  <c r="AK2721" i="7"/>
  <c r="AJ2721" i="7"/>
  <c r="J2721" i="7"/>
  <c r="AN2720" i="7"/>
  <c r="AK2720" i="7"/>
  <c r="AJ2720" i="7"/>
  <c r="J2720" i="7"/>
  <c r="AN2719" i="7"/>
  <c r="AK2719" i="7"/>
  <c r="AJ2719" i="7"/>
  <c r="J2719" i="7"/>
  <c r="AN2718" i="7"/>
  <c r="AK2718" i="7"/>
  <c r="AJ2718" i="7"/>
  <c r="J2718" i="7"/>
  <c r="AJ2717" i="7"/>
  <c r="J2717" i="7"/>
  <c r="AJ2716" i="7"/>
  <c r="J2716" i="7"/>
  <c r="AN2715" i="7"/>
  <c r="AK2715" i="7"/>
  <c r="AJ2715" i="7"/>
  <c r="J2715" i="7"/>
  <c r="AJ2714" i="7"/>
  <c r="J2714" i="7"/>
  <c r="AN2713" i="7"/>
  <c r="AK2713" i="7"/>
  <c r="AJ2713" i="7"/>
  <c r="J2713" i="7"/>
  <c r="AN2712" i="7"/>
  <c r="AK2712" i="7"/>
  <c r="AJ2712" i="7"/>
  <c r="AN2711" i="7"/>
  <c r="AK2711" i="7"/>
  <c r="AJ2711" i="7"/>
  <c r="J2711" i="7"/>
  <c r="AN2710" i="7"/>
  <c r="AK2710" i="7"/>
  <c r="AJ2710" i="7"/>
  <c r="J2710" i="7"/>
  <c r="AN2709" i="7"/>
  <c r="AK2709" i="7"/>
  <c r="AJ2709" i="7"/>
  <c r="J2709" i="7"/>
  <c r="AN2708" i="7"/>
  <c r="AK2708" i="7"/>
  <c r="AJ2708" i="7"/>
  <c r="J2708" i="7"/>
  <c r="AN2707" i="7"/>
  <c r="AK2707" i="7"/>
  <c r="AJ2707" i="7"/>
  <c r="J2707" i="7"/>
  <c r="AN2706" i="7"/>
  <c r="AK2706" i="7"/>
  <c r="AJ2706" i="7"/>
  <c r="J2706" i="7"/>
  <c r="AN2705" i="7"/>
  <c r="AK2705" i="7"/>
  <c r="AJ2705" i="7"/>
  <c r="J2705" i="7"/>
  <c r="AN2704" i="7"/>
  <c r="AK2704" i="7"/>
  <c r="AJ2704" i="7"/>
  <c r="J2704" i="7"/>
  <c r="AN2703" i="7"/>
  <c r="AK2703" i="7"/>
  <c r="AJ2703" i="7"/>
  <c r="J2703" i="7"/>
  <c r="AJ2702" i="7"/>
  <c r="J2702" i="7"/>
  <c r="AN2701" i="7"/>
  <c r="AK2701" i="7"/>
  <c r="AJ2701" i="7"/>
  <c r="J2701" i="7"/>
  <c r="AJ2700" i="7"/>
  <c r="J2700" i="7"/>
  <c r="AN2699" i="7"/>
  <c r="AK2699" i="7"/>
  <c r="AJ2699" i="7"/>
  <c r="J2699" i="7"/>
  <c r="AN2698" i="7"/>
  <c r="AK2698" i="7"/>
  <c r="AJ2698" i="7"/>
  <c r="J2698" i="7"/>
  <c r="AN2697" i="7"/>
  <c r="AK2697" i="7"/>
  <c r="AJ2697" i="7"/>
  <c r="AN2696" i="7"/>
  <c r="AK2696" i="7"/>
  <c r="AJ2696" i="7"/>
  <c r="J2696" i="7"/>
  <c r="AN2695" i="7"/>
  <c r="AK2695" i="7"/>
  <c r="AJ2695" i="7"/>
  <c r="J2695" i="7"/>
  <c r="AN2694" i="7"/>
  <c r="AK2694" i="7"/>
  <c r="AJ2694" i="7"/>
  <c r="J2694" i="7"/>
  <c r="AN2693" i="7"/>
  <c r="AK2693" i="7"/>
  <c r="AJ2693" i="7"/>
  <c r="J2693" i="7"/>
  <c r="AJ2692" i="7"/>
  <c r="J2692" i="7"/>
  <c r="AN2691" i="7"/>
  <c r="AK2691" i="7"/>
  <c r="AJ2691" i="7"/>
  <c r="J2691" i="7"/>
  <c r="AN2690" i="7"/>
  <c r="AK2690" i="7"/>
  <c r="AJ2690" i="7"/>
  <c r="AN2689" i="7"/>
  <c r="AK2689" i="7"/>
  <c r="AJ2689" i="7"/>
  <c r="J2689" i="7"/>
  <c r="AN2688" i="7"/>
  <c r="AK2688" i="7"/>
  <c r="AJ2688" i="7"/>
  <c r="J2688" i="7"/>
  <c r="AN2687" i="7"/>
  <c r="AK2687" i="7"/>
  <c r="AJ2687" i="7"/>
  <c r="J2687" i="7"/>
  <c r="AN2686" i="7"/>
  <c r="AK2686" i="7"/>
  <c r="AJ2686" i="7"/>
  <c r="J2686" i="7"/>
  <c r="AN2685" i="7"/>
  <c r="AK2685" i="7"/>
  <c r="AJ2685" i="7"/>
  <c r="J2685" i="7"/>
  <c r="AK2684" i="7"/>
  <c r="AJ2684" i="7"/>
  <c r="J2684" i="7"/>
  <c r="AN2683" i="7"/>
  <c r="AK2683" i="7"/>
  <c r="AJ2683" i="7"/>
  <c r="J2683" i="7"/>
  <c r="AN2682" i="7"/>
  <c r="AK2682" i="7"/>
  <c r="AJ2682" i="7"/>
  <c r="J2682" i="7"/>
  <c r="AN2681" i="7"/>
  <c r="AK2681" i="7"/>
  <c r="AJ2681" i="7"/>
  <c r="J2681" i="7"/>
  <c r="AJ2680" i="7"/>
  <c r="J2680" i="7"/>
  <c r="AJ2679" i="7"/>
  <c r="J2679" i="7"/>
  <c r="AN2678" i="7"/>
  <c r="AK2678" i="7"/>
  <c r="AJ2678" i="7"/>
  <c r="AN2677" i="7"/>
  <c r="AK2677" i="7"/>
  <c r="AJ2677" i="7"/>
  <c r="J2677" i="7"/>
  <c r="AJ2676" i="7"/>
  <c r="J2676" i="7"/>
  <c r="AN2675" i="7"/>
  <c r="AK2675" i="7"/>
  <c r="AJ2675" i="7"/>
  <c r="J2675" i="7"/>
  <c r="AJ2674" i="7"/>
  <c r="J2674" i="7"/>
  <c r="AN2673" i="7"/>
  <c r="AK2673" i="7"/>
  <c r="AJ2673" i="7"/>
  <c r="J2673" i="7"/>
  <c r="AN2672" i="7"/>
  <c r="AK2672" i="7"/>
  <c r="AJ2672" i="7"/>
  <c r="J2672" i="7"/>
  <c r="AN2671" i="7"/>
  <c r="AK2671" i="7"/>
  <c r="AJ2671" i="7"/>
  <c r="J2671" i="7"/>
  <c r="AN2670" i="7"/>
  <c r="AK2670" i="7"/>
  <c r="AJ2670" i="7"/>
  <c r="J2670" i="7"/>
  <c r="AN2669" i="7"/>
  <c r="AK2669" i="7"/>
  <c r="AJ2669" i="7"/>
  <c r="J2669" i="7"/>
  <c r="AN2668" i="7"/>
  <c r="AK2668" i="7"/>
  <c r="AJ2668" i="7"/>
  <c r="J2668" i="7"/>
  <c r="AJ2667" i="7"/>
  <c r="J2667" i="7"/>
  <c r="AN2666" i="7"/>
  <c r="AK2666" i="7"/>
  <c r="AJ2666" i="7"/>
  <c r="J2666" i="7"/>
  <c r="AN2665" i="7"/>
  <c r="AK2665" i="7"/>
  <c r="AJ2665" i="7"/>
  <c r="J2665" i="7"/>
  <c r="AN2664" i="7"/>
  <c r="AK2664" i="7"/>
  <c r="AJ2664" i="7"/>
  <c r="J2664" i="7"/>
  <c r="AN2663" i="7"/>
  <c r="AK2663" i="7"/>
  <c r="AJ2663" i="7"/>
  <c r="J2663" i="7"/>
  <c r="AK2662" i="7"/>
  <c r="AJ2662" i="7"/>
  <c r="J2662" i="7"/>
  <c r="AJ2661" i="7"/>
  <c r="J2661" i="7"/>
  <c r="AN2660" i="7"/>
  <c r="AK2660" i="7"/>
  <c r="AJ2660" i="7"/>
  <c r="J2660" i="7"/>
  <c r="AN2659" i="7"/>
  <c r="AK2659" i="7"/>
  <c r="AJ2659" i="7"/>
  <c r="J2659" i="7"/>
  <c r="AN2658" i="7"/>
  <c r="AK2658" i="7"/>
  <c r="AJ2658" i="7"/>
  <c r="J2658" i="7"/>
  <c r="AN2657" i="7"/>
  <c r="AK2657" i="7"/>
  <c r="AJ2657" i="7"/>
  <c r="J2657" i="7"/>
  <c r="AN2656" i="7"/>
  <c r="AK2656" i="7"/>
  <c r="AJ2656" i="7"/>
  <c r="J2656" i="7"/>
  <c r="AN2655" i="7"/>
  <c r="AK2655" i="7"/>
  <c r="AJ2655" i="7"/>
  <c r="J2655" i="7"/>
  <c r="AN2654" i="7"/>
  <c r="AK2654" i="7"/>
  <c r="AJ2654" i="7"/>
  <c r="J2654" i="7"/>
  <c r="AK2653" i="7"/>
  <c r="AJ2653" i="7"/>
  <c r="J2653" i="7"/>
  <c r="AN2652" i="7"/>
  <c r="AK2652" i="7"/>
  <c r="AJ2652" i="7"/>
  <c r="J2652" i="7"/>
  <c r="AN2651" i="7"/>
  <c r="AK2651" i="7"/>
  <c r="AJ2651" i="7"/>
  <c r="J2651" i="7"/>
  <c r="AN2650" i="7"/>
  <c r="AK2650" i="7"/>
  <c r="AJ2650" i="7"/>
  <c r="J2650" i="7"/>
  <c r="AN2649" i="7"/>
  <c r="AK2649" i="7"/>
  <c r="AJ2649" i="7"/>
  <c r="J2649" i="7"/>
  <c r="AN2648" i="7"/>
  <c r="AK2648" i="7"/>
  <c r="AJ2648" i="7"/>
  <c r="J2648" i="7"/>
  <c r="AN2647" i="7"/>
  <c r="AK2647" i="7"/>
  <c r="AJ2647" i="7"/>
  <c r="J2647" i="7"/>
  <c r="AJ2646" i="7"/>
  <c r="J2646" i="7"/>
  <c r="AN2645" i="7"/>
  <c r="AK2645" i="7"/>
  <c r="AJ2645" i="7"/>
  <c r="J2645" i="7"/>
  <c r="AN2644" i="7"/>
  <c r="AK2644" i="7"/>
  <c r="AJ2644" i="7"/>
  <c r="AJ2643" i="7"/>
  <c r="J2643" i="7"/>
  <c r="AN2642" i="7"/>
  <c r="AK2642" i="7"/>
  <c r="AJ2642" i="7"/>
  <c r="AN2641" i="7"/>
  <c r="AK2641" i="7"/>
  <c r="AJ2641" i="7"/>
  <c r="J2641" i="7"/>
  <c r="AN2640" i="7"/>
  <c r="AK2640" i="7"/>
  <c r="AJ2640" i="7"/>
  <c r="J2640" i="7"/>
  <c r="AN2639" i="7"/>
  <c r="AK2639" i="7"/>
  <c r="AJ2639" i="7"/>
  <c r="J2639" i="7"/>
  <c r="AN2638" i="7"/>
  <c r="AK2638" i="7"/>
  <c r="AJ2638" i="7"/>
  <c r="J2638" i="7"/>
  <c r="AJ2637" i="7"/>
  <c r="J2637" i="7"/>
  <c r="AN2636" i="7"/>
  <c r="AK2636" i="7"/>
  <c r="AJ2636" i="7"/>
  <c r="J2636" i="7"/>
  <c r="AN2635" i="7"/>
  <c r="AK2635" i="7"/>
  <c r="AJ2635" i="7"/>
  <c r="J2635" i="7"/>
  <c r="AN2634" i="7"/>
  <c r="AK2634" i="7"/>
  <c r="AJ2634" i="7"/>
  <c r="J2634" i="7"/>
  <c r="AN2633" i="7"/>
  <c r="AK2633" i="7"/>
  <c r="AJ2633" i="7"/>
  <c r="AN2632" i="7"/>
  <c r="AK2632" i="7"/>
  <c r="AJ2632" i="7"/>
  <c r="J2632" i="7"/>
  <c r="AN2631" i="7"/>
  <c r="AK2631" i="7"/>
  <c r="AJ2631" i="7"/>
  <c r="J2631" i="7"/>
  <c r="AN2630" i="7"/>
  <c r="AK2630" i="7"/>
  <c r="AJ2630" i="7"/>
  <c r="J2630" i="7"/>
  <c r="AN2629" i="7"/>
  <c r="AK2629" i="7"/>
  <c r="AJ2629" i="7"/>
  <c r="J2629" i="7"/>
  <c r="AJ2628" i="7"/>
  <c r="J2628" i="7"/>
  <c r="AN2627" i="7"/>
  <c r="AK2627" i="7"/>
  <c r="AJ2627" i="7"/>
  <c r="J2627" i="7"/>
  <c r="AN2626" i="7"/>
  <c r="AK2626" i="7"/>
  <c r="AJ2626" i="7"/>
  <c r="J2626" i="7"/>
  <c r="AN2625" i="7"/>
  <c r="AK2625" i="7"/>
  <c r="AJ2625" i="7"/>
  <c r="J2625" i="7"/>
  <c r="AN2624" i="7"/>
  <c r="AK2624" i="7"/>
  <c r="AJ2624" i="7"/>
  <c r="J2624" i="7"/>
  <c r="AN2623" i="7"/>
  <c r="AK2623" i="7"/>
  <c r="AJ2623" i="7"/>
  <c r="J2623" i="7"/>
  <c r="AN2622" i="7"/>
  <c r="AK2622" i="7"/>
  <c r="AJ2622" i="7"/>
  <c r="J2622" i="7"/>
  <c r="AN2621" i="7"/>
  <c r="AK2621" i="7"/>
  <c r="AJ2621" i="7"/>
  <c r="J2621" i="7"/>
  <c r="AN2620" i="7"/>
  <c r="AK2620" i="7"/>
  <c r="AJ2620" i="7"/>
  <c r="J2620" i="7"/>
  <c r="AN2619" i="7"/>
  <c r="AK2619" i="7"/>
  <c r="AJ2619" i="7"/>
  <c r="J2619" i="7"/>
  <c r="AN2618" i="7"/>
  <c r="AK2618" i="7"/>
  <c r="AJ2618" i="7"/>
  <c r="J2618" i="7"/>
  <c r="AN2617" i="7"/>
  <c r="AK2617" i="7"/>
  <c r="AJ2617" i="7"/>
  <c r="J2617" i="7"/>
  <c r="AN2616" i="7"/>
  <c r="AK2616" i="7"/>
  <c r="AJ2616" i="7"/>
  <c r="J2616" i="7"/>
  <c r="AN2615" i="7"/>
  <c r="AK2615" i="7"/>
  <c r="AJ2615" i="7"/>
  <c r="J2615" i="7"/>
  <c r="AN2614" i="7"/>
  <c r="AK2614" i="7"/>
  <c r="AJ2614" i="7"/>
  <c r="J2614" i="7"/>
  <c r="AN2613" i="7"/>
  <c r="AK2613" i="7"/>
  <c r="AJ2613" i="7"/>
  <c r="J2613" i="7"/>
  <c r="AN2612" i="7"/>
  <c r="AK2612" i="7"/>
  <c r="AJ2612" i="7"/>
  <c r="J2612" i="7"/>
  <c r="AN2611" i="7"/>
  <c r="AK2611" i="7"/>
  <c r="AJ2611" i="7"/>
  <c r="J2611" i="7"/>
  <c r="AN2610" i="7"/>
  <c r="AK2610" i="7"/>
  <c r="AJ2610" i="7"/>
  <c r="J2610" i="7"/>
  <c r="AN2609" i="7"/>
  <c r="AK2609" i="7"/>
  <c r="AJ2609" i="7"/>
  <c r="J2609" i="7"/>
  <c r="AN2608" i="7"/>
  <c r="AK2608" i="7"/>
  <c r="AJ2608" i="7"/>
  <c r="J2608" i="7"/>
  <c r="AN2607" i="7"/>
  <c r="AK2607" i="7"/>
  <c r="AJ2607" i="7"/>
  <c r="J2607" i="7"/>
  <c r="AK2606" i="7"/>
  <c r="AJ2606" i="7"/>
  <c r="J2606" i="7"/>
  <c r="AN2605" i="7"/>
  <c r="AK2605" i="7"/>
  <c r="AJ2605" i="7"/>
  <c r="J2605" i="7"/>
  <c r="AK2604" i="7"/>
  <c r="AJ2604" i="7"/>
  <c r="J2604" i="7"/>
  <c r="AN2603" i="7"/>
  <c r="AK2603" i="7"/>
  <c r="AJ2603" i="7"/>
  <c r="J2603" i="7"/>
  <c r="AN2602" i="7"/>
  <c r="AK2602" i="7"/>
  <c r="AJ2602" i="7"/>
  <c r="J2602" i="7"/>
  <c r="AJ2601" i="7"/>
  <c r="J2601" i="7"/>
  <c r="AN2600" i="7"/>
  <c r="AK2600" i="7"/>
  <c r="AJ2600" i="7"/>
  <c r="J2600" i="7"/>
  <c r="AN2599" i="7"/>
  <c r="AK2599" i="7"/>
  <c r="AJ2599" i="7"/>
  <c r="J2599" i="7"/>
  <c r="AN2598" i="7"/>
  <c r="AK2598" i="7"/>
  <c r="AJ2598" i="7"/>
  <c r="J2598" i="7"/>
  <c r="AN2597" i="7"/>
  <c r="AK2597" i="7"/>
  <c r="AJ2597" i="7"/>
  <c r="J2597" i="7"/>
  <c r="AN2596" i="7"/>
  <c r="AK2596" i="7"/>
  <c r="AJ2596" i="7"/>
  <c r="J2596" i="7"/>
  <c r="AN2595" i="7"/>
  <c r="AK2595" i="7"/>
  <c r="AJ2595" i="7"/>
  <c r="J2595" i="7"/>
  <c r="AN2594" i="7"/>
  <c r="AK2594" i="7"/>
  <c r="AJ2594" i="7"/>
  <c r="J2594" i="7"/>
  <c r="AN2593" i="7"/>
  <c r="AK2593" i="7"/>
  <c r="AJ2593" i="7"/>
  <c r="J2593" i="7"/>
  <c r="AN2592" i="7"/>
  <c r="AK2592" i="7"/>
  <c r="AJ2592" i="7"/>
  <c r="J2592" i="7"/>
  <c r="AN2591" i="7"/>
  <c r="AK2591" i="7"/>
  <c r="AJ2591" i="7"/>
  <c r="J2591" i="7"/>
  <c r="AN2590" i="7"/>
  <c r="AK2590" i="7"/>
  <c r="AJ2590" i="7"/>
  <c r="J2590" i="7"/>
  <c r="AJ2589" i="7"/>
  <c r="J2589" i="7"/>
  <c r="AN2588" i="7"/>
  <c r="AK2588" i="7"/>
  <c r="AJ2588" i="7"/>
  <c r="J2588" i="7"/>
  <c r="AN2587" i="7"/>
  <c r="AK2587" i="7"/>
  <c r="AJ2587" i="7"/>
  <c r="J2587" i="7"/>
  <c r="AK2586" i="7"/>
  <c r="AJ2586" i="7"/>
  <c r="J2586" i="7"/>
  <c r="AN2585" i="7"/>
  <c r="AK2585" i="7"/>
  <c r="AJ2585" i="7"/>
  <c r="J2585" i="7"/>
  <c r="AN2584" i="7"/>
  <c r="AK2584" i="7"/>
  <c r="AJ2584" i="7"/>
  <c r="J2584" i="7"/>
  <c r="AJ2583" i="7"/>
  <c r="J2583" i="7"/>
  <c r="AN2582" i="7"/>
  <c r="AK2582" i="7"/>
  <c r="AJ2582" i="7"/>
  <c r="J2582" i="7"/>
  <c r="AN2581" i="7"/>
  <c r="AK2581" i="7"/>
  <c r="AJ2581" i="7"/>
  <c r="J2581" i="7"/>
  <c r="AN2580" i="7"/>
  <c r="AK2580" i="7"/>
  <c r="AJ2580" i="7"/>
  <c r="J2580" i="7"/>
  <c r="AN2579" i="7"/>
  <c r="AK2579" i="7"/>
  <c r="AJ2579" i="7"/>
  <c r="J2579" i="7"/>
  <c r="AN2578" i="7"/>
  <c r="AK2578" i="7"/>
  <c r="AJ2578" i="7"/>
  <c r="J2578" i="7"/>
  <c r="AK2577" i="7"/>
  <c r="AJ2577" i="7"/>
  <c r="J2577" i="7"/>
  <c r="AN2576" i="7"/>
  <c r="AK2576" i="7"/>
  <c r="AJ2576" i="7"/>
  <c r="J2576" i="7"/>
  <c r="AJ2575" i="7"/>
  <c r="J2575" i="7"/>
  <c r="AJ2574" i="7"/>
  <c r="AN2573" i="7"/>
  <c r="AK2573" i="7"/>
  <c r="AJ2573" i="7"/>
  <c r="J2573" i="7"/>
  <c r="AN2572" i="7"/>
  <c r="AK2572" i="7"/>
  <c r="AJ2572" i="7"/>
  <c r="J2572" i="7"/>
  <c r="AN2571" i="7"/>
  <c r="AK2571" i="7"/>
  <c r="AJ2571" i="7"/>
  <c r="J2571" i="7"/>
  <c r="AN2570" i="7"/>
  <c r="AK2570" i="7"/>
  <c r="AJ2570" i="7"/>
  <c r="J2570" i="7"/>
  <c r="AN2569" i="7"/>
  <c r="AK2569" i="7"/>
  <c r="AJ2569" i="7"/>
  <c r="J2569" i="7"/>
  <c r="AN2568" i="7"/>
  <c r="AK2568" i="7"/>
  <c r="AJ2568" i="7"/>
  <c r="J2568" i="7"/>
  <c r="AN2567" i="7"/>
  <c r="AK2567" i="7"/>
  <c r="AJ2567" i="7"/>
  <c r="J2567" i="7"/>
  <c r="AN2566" i="7"/>
  <c r="AK2566" i="7"/>
  <c r="AJ2566" i="7"/>
  <c r="J2566" i="7"/>
  <c r="AN2565" i="7"/>
  <c r="AK2565" i="7"/>
  <c r="AJ2565" i="7"/>
  <c r="J2565" i="7"/>
  <c r="AJ2564" i="7"/>
  <c r="J2564" i="7"/>
  <c r="AN2563" i="7"/>
  <c r="AK2563" i="7"/>
  <c r="AJ2563" i="7"/>
  <c r="J2563" i="7"/>
  <c r="AN2562" i="7"/>
  <c r="AK2562" i="7"/>
  <c r="AJ2562" i="7"/>
  <c r="J2562" i="7"/>
  <c r="AN2561" i="7"/>
  <c r="AK2561" i="7"/>
  <c r="AJ2561" i="7"/>
  <c r="J2561" i="7"/>
  <c r="AN2560" i="7"/>
  <c r="AK2560" i="7"/>
  <c r="AJ2560" i="7"/>
  <c r="J2560" i="7"/>
  <c r="AK2559" i="7"/>
  <c r="AJ2559" i="7"/>
  <c r="J2559" i="7"/>
  <c r="AN2558" i="7"/>
  <c r="AK2558" i="7"/>
  <c r="AJ2558" i="7"/>
  <c r="J2558" i="7"/>
  <c r="AN2556" i="7"/>
  <c r="AK2556" i="7"/>
  <c r="AJ2556" i="7"/>
  <c r="J2556" i="7"/>
  <c r="AN2555" i="7"/>
  <c r="AK2555" i="7"/>
  <c r="AJ2555" i="7"/>
  <c r="J2555" i="7"/>
  <c r="AN2554" i="7"/>
  <c r="AK2554" i="7"/>
  <c r="AJ2554" i="7"/>
  <c r="J2554" i="7"/>
  <c r="AN2553" i="7"/>
  <c r="AK2553" i="7"/>
  <c r="AJ2553" i="7"/>
  <c r="J2553" i="7"/>
  <c r="AN2552" i="7"/>
  <c r="AK2552" i="7"/>
  <c r="AJ2552" i="7"/>
  <c r="J2552" i="7"/>
  <c r="AN2551" i="7"/>
  <c r="AK2551" i="7"/>
  <c r="AJ2551" i="7"/>
  <c r="J2551" i="7"/>
  <c r="AN2550" i="7"/>
  <c r="AK2550" i="7"/>
  <c r="AJ2550" i="7"/>
  <c r="J2550" i="7"/>
  <c r="AJ2549" i="7"/>
  <c r="J2549" i="7"/>
  <c r="AJ2548" i="7"/>
  <c r="J2548" i="7"/>
  <c r="AN2547" i="7"/>
  <c r="AK2547" i="7"/>
  <c r="AJ2547" i="7"/>
  <c r="J2547" i="7"/>
  <c r="AN2546" i="7"/>
  <c r="AK2546" i="7"/>
  <c r="AJ2546" i="7"/>
  <c r="J2546" i="7"/>
  <c r="AN2545" i="7"/>
  <c r="AK2545" i="7"/>
  <c r="AJ2545" i="7"/>
  <c r="J2545" i="7"/>
  <c r="AN2544" i="7"/>
  <c r="AK2544" i="7"/>
  <c r="AJ2544" i="7"/>
  <c r="J2544" i="7"/>
  <c r="AN2543" i="7"/>
  <c r="AK2543" i="7"/>
  <c r="AJ2543" i="7"/>
  <c r="J2543" i="7"/>
  <c r="AJ2542" i="7"/>
  <c r="J2542" i="7"/>
  <c r="AN2541" i="7"/>
  <c r="AK2541" i="7"/>
  <c r="AJ2541" i="7"/>
  <c r="J2541" i="7"/>
  <c r="AN2540" i="7"/>
  <c r="AK2540" i="7"/>
  <c r="AJ2540" i="7"/>
  <c r="J2540" i="7"/>
  <c r="AN2539" i="7"/>
  <c r="AK2539" i="7"/>
  <c r="AJ2539" i="7"/>
  <c r="J2539" i="7"/>
  <c r="AN2538" i="7"/>
  <c r="AK2538" i="7"/>
  <c r="AJ2538" i="7"/>
  <c r="J2538" i="7"/>
  <c r="AN2537" i="7"/>
  <c r="AK2537" i="7"/>
  <c r="AJ2537" i="7"/>
  <c r="AN2536" i="7"/>
  <c r="AK2536" i="7"/>
  <c r="AJ2536" i="7"/>
  <c r="J2536" i="7"/>
  <c r="AN2535" i="7"/>
  <c r="AK2535" i="7"/>
  <c r="AJ2535" i="7"/>
  <c r="J2535" i="7"/>
  <c r="AN2534" i="7"/>
  <c r="AK2534" i="7"/>
  <c r="AJ2534" i="7"/>
  <c r="J2534" i="7"/>
  <c r="AN2533" i="7"/>
  <c r="AK2533" i="7"/>
  <c r="AJ2533" i="7"/>
  <c r="J2533" i="7"/>
  <c r="AN2532" i="7"/>
  <c r="AK2532" i="7"/>
  <c r="AJ2532" i="7"/>
  <c r="J2532" i="7"/>
  <c r="AN2531" i="7"/>
  <c r="AK2531" i="7"/>
  <c r="AJ2531" i="7"/>
  <c r="J2531" i="7"/>
  <c r="AN2530" i="7"/>
  <c r="AK2530" i="7"/>
  <c r="AJ2530" i="7"/>
  <c r="J2530" i="7"/>
  <c r="AN2529" i="7"/>
  <c r="AK2529" i="7"/>
  <c r="AJ2529" i="7"/>
  <c r="J2529" i="7"/>
  <c r="AK2528" i="7"/>
  <c r="AJ2528" i="7"/>
  <c r="J2528" i="7"/>
  <c r="AK2527" i="7"/>
  <c r="AJ2527" i="7"/>
  <c r="J2527" i="7"/>
  <c r="AK2526" i="7"/>
  <c r="AJ2526" i="7"/>
  <c r="J2526" i="7"/>
  <c r="AN2525" i="7"/>
  <c r="AK2525" i="7"/>
  <c r="AJ2525" i="7"/>
  <c r="J2525" i="7"/>
  <c r="AN2524" i="7"/>
  <c r="AK2524" i="7"/>
  <c r="AJ2524" i="7"/>
  <c r="J2524" i="7"/>
  <c r="AN2523" i="7"/>
  <c r="AK2523" i="7"/>
  <c r="AJ2523" i="7"/>
  <c r="J2523" i="7"/>
  <c r="AK2522" i="7"/>
  <c r="AJ2522" i="7"/>
  <c r="J2522" i="7"/>
  <c r="AK2521" i="7"/>
  <c r="AJ2521" i="7"/>
  <c r="J2521" i="7"/>
  <c r="AK2520" i="7"/>
  <c r="AJ2520" i="7"/>
  <c r="J2520" i="7"/>
  <c r="AJ2519" i="7"/>
  <c r="J2519" i="7"/>
  <c r="AN2518" i="7"/>
  <c r="AK2518" i="7"/>
  <c r="AJ2518" i="7"/>
  <c r="J2518" i="7"/>
  <c r="AN2517" i="7"/>
  <c r="AK2517" i="7"/>
  <c r="AJ2517" i="7"/>
  <c r="J2517" i="7"/>
  <c r="AJ2516" i="7"/>
  <c r="J2516" i="7"/>
  <c r="AK2515" i="7"/>
  <c r="AJ2515" i="7"/>
  <c r="J2515" i="7"/>
  <c r="AK2514" i="7"/>
  <c r="AJ2514" i="7"/>
  <c r="J2514" i="7"/>
  <c r="AJ2513" i="7"/>
  <c r="J2513" i="7"/>
  <c r="AN2512" i="7"/>
  <c r="AK2512" i="7"/>
  <c r="AJ2512" i="7"/>
  <c r="J2512" i="7"/>
  <c r="AN2511" i="7"/>
  <c r="AK2511" i="7"/>
  <c r="AJ2511" i="7"/>
  <c r="J2511" i="7"/>
  <c r="AJ2510" i="7"/>
  <c r="J2510" i="7"/>
  <c r="AN2509" i="7"/>
  <c r="AK2509" i="7"/>
  <c r="AJ2509" i="7"/>
  <c r="J2509" i="7"/>
  <c r="AJ2508" i="7"/>
  <c r="J2508" i="7"/>
  <c r="AN2507" i="7"/>
  <c r="AK2507" i="7"/>
  <c r="AJ2507" i="7"/>
  <c r="J2507" i="7"/>
  <c r="AJ2506" i="7"/>
  <c r="J2506" i="7"/>
  <c r="AN2505" i="7"/>
  <c r="AK2505" i="7"/>
  <c r="AJ2505" i="7"/>
  <c r="J2505" i="7"/>
  <c r="AJ2504" i="7"/>
  <c r="J2504" i="7"/>
  <c r="AJ2503" i="7"/>
  <c r="J2503" i="7"/>
  <c r="AJ2502" i="7"/>
  <c r="J2502" i="7"/>
  <c r="AN2501" i="7"/>
  <c r="AK2501" i="7"/>
  <c r="AJ2501" i="7"/>
  <c r="J2501" i="7"/>
  <c r="AJ2500" i="7"/>
  <c r="J2500" i="7"/>
  <c r="AJ2499" i="7"/>
  <c r="J2499" i="7"/>
  <c r="AJ2498" i="7"/>
  <c r="J2498" i="7"/>
  <c r="AJ2497" i="7"/>
  <c r="J2497" i="7"/>
  <c r="AK2496" i="7"/>
  <c r="AJ2496" i="7"/>
  <c r="J2496" i="7"/>
  <c r="AJ2495" i="7"/>
  <c r="J2495" i="7"/>
  <c r="AJ2494" i="7"/>
  <c r="J2494" i="7"/>
  <c r="AJ2493" i="7"/>
  <c r="AN2492" i="7"/>
  <c r="AK2492" i="7"/>
  <c r="AJ2492" i="7"/>
  <c r="J2492" i="7"/>
  <c r="AN2491" i="7"/>
  <c r="AK2491" i="7"/>
  <c r="AJ2491" i="7"/>
  <c r="J2491" i="7"/>
  <c r="AN2490" i="7"/>
  <c r="AK2490" i="7"/>
  <c r="AJ2490" i="7"/>
  <c r="J2490" i="7"/>
  <c r="AN2489" i="7"/>
  <c r="AK2489" i="7"/>
  <c r="AJ2489" i="7"/>
  <c r="J2489" i="7"/>
  <c r="AN2488" i="7"/>
  <c r="AK2488" i="7"/>
  <c r="AJ2488" i="7"/>
  <c r="J2488" i="7"/>
  <c r="AN2487" i="7"/>
  <c r="AK2487" i="7"/>
  <c r="AJ2487" i="7"/>
  <c r="J2487" i="7"/>
  <c r="AJ2486" i="7"/>
  <c r="J2486" i="7"/>
  <c r="AJ2485" i="7"/>
  <c r="J2485" i="7"/>
  <c r="AJ2484" i="7"/>
  <c r="J2484" i="7"/>
  <c r="AJ2483" i="7"/>
  <c r="J2483" i="7"/>
  <c r="AJ2482" i="7"/>
  <c r="J2482" i="7"/>
  <c r="AJ2481" i="7"/>
  <c r="J2481" i="7"/>
  <c r="AJ2480" i="7"/>
  <c r="J2480" i="7"/>
  <c r="AJ2479" i="7"/>
  <c r="J2479" i="7"/>
  <c r="AJ2478" i="7"/>
  <c r="J2478" i="7"/>
  <c r="AJ2477" i="7"/>
  <c r="J2477" i="7"/>
  <c r="AJ2476" i="7"/>
  <c r="J2476" i="7"/>
  <c r="AJ2475" i="7"/>
  <c r="J2475" i="7"/>
  <c r="AJ2474" i="7"/>
  <c r="J2474" i="7"/>
  <c r="AN2473" i="7"/>
  <c r="AK2473" i="7"/>
  <c r="AJ2473" i="7"/>
  <c r="J2473" i="7"/>
  <c r="AN2472" i="7"/>
  <c r="AK2472" i="7"/>
  <c r="AJ2472" i="7"/>
  <c r="J2472" i="7"/>
  <c r="AN2471" i="7"/>
  <c r="AK2471" i="7"/>
  <c r="AJ2471" i="7"/>
  <c r="J2471" i="7"/>
  <c r="AN2470" i="7"/>
  <c r="AK2470" i="7"/>
  <c r="AJ2470" i="7"/>
  <c r="J2470" i="7"/>
  <c r="AN2469" i="7"/>
  <c r="AK2469" i="7"/>
  <c r="AJ2469" i="7"/>
  <c r="J2469" i="7"/>
  <c r="AN2468" i="7"/>
  <c r="AK2468" i="7"/>
  <c r="AJ2468" i="7"/>
  <c r="J2468" i="7"/>
  <c r="AN2467" i="7"/>
  <c r="AK2467" i="7"/>
  <c r="AJ2467" i="7"/>
  <c r="J2467" i="7"/>
  <c r="AN2466" i="7"/>
  <c r="AK2466" i="7"/>
  <c r="AJ2466" i="7"/>
  <c r="J2466" i="7"/>
  <c r="AN2465" i="7"/>
  <c r="AK2465" i="7"/>
  <c r="AJ2465" i="7"/>
  <c r="J2465" i="7"/>
  <c r="AN2464" i="7"/>
  <c r="AK2464" i="7"/>
  <c r="AJ2464" i="7"/>
  <c r="J2464" i="7"/>
  <c r="AN2463" i="7"/>
  <c r="AK2463" i="7"/>
  <c r="AJ2463" i="7"/>
  <c r="J2463" i="7"/>
  <c r="AN2462" i="7"/>
  <c r="AK2462" i="7"/>
  <c r="AJ2462" i="7"/>
  <c r="J2462" i="7"/>
  <c r="AN2461" i="7"/>
  <c r="AK2461" i="7"/>
  <c r="AJ2461" i="7"/>
  <c r="J2461" i="7"/>
  <c r="AN2460" i="7"/>
  <c r="AK2460" i="7"/>
  <c r="AJ2460" i="7"/>
  <c r="J2460" i="7"/>
  <c r="AN2459" i="7"/>
  <c r="AK2459" i="7"/>
  <c r="AJ2459" i="7"/>
  <c r="J2459" i="7"/>
  <c r="AN2458" i="7"/>
  <c r="AK2458" i="7"/>
  <c r="AJ2458" i="7"/>
  <c r="J2458" i="7"/>
  <c r="AN2457" i="7"/>
  <c r="AK2457" i="7"/>
  <c r="AJ2457" i="7"/>
  <c r="J2457" i="7"/>
  <c r="AN2456" i="7"/>
  <c r="AK2456" i="7"/>
  <c r="AJ2456" i="7"/>
  <c r="J2456" i="7"/>
  <c r="AN2455" i="7"/>
  <c r="AK2455" i="7"/>
  <c r="AJ2455" i="7"/>
  <c r="J2455" i="7"/>
  <c r="AN2454" i="7"/>
  <c r="AK2454" i="7"/>
  <c r="AJ2454" i="7"/>
  <c r="J2454" i="7"/>
  <c r="AN2453" i="7"/>
  <c r="AK2453" i="7"/>
  <c r="AJ2453" i="7"/>
  <c r="J2453" i="7"/>
  <c r="AN2452" i="7"/>
  <c r="AK2452" i="7"/>
  <c r="AJ2452" i="7"/>
  <c r="J2452" i="7"/>
  <c r="AN2451" i="7"/>
  <c r="AK2451" i="7"/>
  <c r="AJ2451" i="7"/>
  <c r="J2451" i="7"/>
  <c r="AN2450" i="7"/>
  <c r="AK2450" i="7"/>
  <c r="AJ2450" i="7"/>
  <c r="J2450" i="7"/>
  <c r="AN2449" i="7"/>
  <c r="AK2449" i="7"/>
  <c r="AJ2449" i="7"/>
  <c r="J2449" i="7"/>
  <c r="AN2448" i="7"/>
  <c r="AK2448" i="7"/>
  <c r="AJ2448" i="7"/>
  <c r="J2448" i="7"/>
  <c r="AN2447" i="7"/>
  <c r="AK2447" i="7"/>
  <c r="AJ2447" i="7"/>
  <c r="J2447" i="7"/>
  <c r="AN2446" i="7"/>
  <c r="AK2446" i="7"/>
  <c r="AJ2446" i="7"/>
  <c r="J2446" i="7"/>
  <c r="AN2445" i="7"/>
  <c r="AK2445" i="7"/>
  <c r="AJ2445" i="7"/>
  <c r="J2445" i="7"/>
  <c r="AN2444" i="7"/>
  <c r="AK2444" i="7"/>
  <c r="AJ2444" i="7"/>
  <c r="J2444" i="7"/>
  <c r="AN2443" i="7"/>
  <c r="AK2443" i="7"/>
  <c r="AJ2443" i="7"/>
  <c r="J2443" i="7"/>
  <c r="AN2442" i="7"/>
  <c r="AK2442" i="7"/>
  <c r="AJ2442" i="7"/>
  <c r="J2442" i="7"/>
  <c r="AN2441" i="7"/>
  <c r="AK2441" i="7"/>
  <c r="AJ2441" i="7"/>
  <c r="J2441" i="7"/>
  <c r="AN2440" i="7"/>
  <c r="AK2440" i="7"/>
  <c r="AJ2440" i="7"/>
  <c r="J2440" i="7"/>
  <c r="AN2439" i="7"/>
  <c r="AK2439" i="7"/>
  <c r="AJ2439" i="7"/>
  <c r="J2439" i="7"/>
  <c r="AN2438" i="7"/>
  <c r="AK2438" i="7"/>
  <c r="AJ2438" i="7"/>
  <c r="J2438" i="7"/>
  <c r="AN2437" i="7"/>
  <c r="AK2437" i="7"/>
  <c r="AJ2437" i="7"/>
  <c r="J2437" i="7"/>
  <c r="AN2436" i="7"/>
  <c r="AK2436" i="7"/>
  <c r="AJ2436" i="7"/>
  <c r="J2436" i="7"/>
  <c r="AN2435" i="7"/>
  <c r="AK2435" i="7"/>
  <c r="AJ2435" i="7"/>
  <c r="J2435" i="7"/>
  <c r="AN2434" i="7"/>
  <c r="AK2434" i="7"/>
  <c r="AJ2434" i="7"/>
  <c r="J2434" i="7"/>
  <c r="AN2433" i="7"/>
  <c r="AK2433" i="7"/>
  <c r="AJ2433" i="7"/>
  <c r="J2433" i="7"/>
  <c r="AN2432" i="7"/>
  <c r="AK2432" i="7"/>
  <c r="AJ2432" i="7"/>
  <c r="J2432" i="7"/>
  <c r="AN2431" i="7"/>
  <c r="AK2431" i="7"/>
  <c r="AJ2431" i="7"/>
  <c r="J2431" i="7"/>
  <c r="AN2430" i="7"/>
  <c r="AK2430" i="7"/>
  <c r="AJ2430" i="7"/>
  <c r="J2430" i="7"/>
  <c r="AN2429" i="7"/>
  <c r="AK2429" i="7"/>
  <c r="AJ2429" i="7"/>
  <c r="J2429" i="7"/>
  <c r="AN2428" i="7"/>
  <c r="AK2428" i="7"/>
  <c r="AJ2428" i="7"/>
  <c r="J2428" i="7"/>
  <c r="AN2427" i="7"/>
  <c r="AK2427" i="7"/>
  <c r="AJ2427" i="7"/>
  <c r="J2427" i="7"/>
  <c r="AN2426" i="7"/>
  <c r="AK2426" i="7"/>
  <c r="AJ2426" i="7"/>
  <c r="J2426" i="7"/>
  <c r="AN2425" i="7"/>
  <c r="AK2425" i="7"/>
  <c r="AJ2425" i="7"/>
  <c r="J2425" i="7"/>
  <c r="AN2424" i="7"/>
  <c r="AK2424" i="7"/>
  <c r="AJ2424" i="7"/>
  <c r="J2424" i="7"/>
  <c r="AN2423" i="7"/>
  <c r="AK2423" i="7"/>
  <c r="AJ2423" i="7"/>
  <c r="J2423" i="7"/>
  <c r="AN2422" i="7"/>
  <c r="AK2422" i="7"/>
  <c r="AJ2422" i="7"/>
  <c r="J2422" i="7"/>
  <c r="AN2421" i="7"/>
  <c r="AK2421" i="7"/>
  <c r="AJ2421" i="7"/>
  <c r="J2421" i="7"/>
  <c r="AN2420" i="7"/>
  <c r="AK2420" i="7"/>
  <c r="AJ2420" i="7"/>
  <c r="J2420" i="7"/>
  <c r="AN2419" i="7"/>
  <c r="AK2419" i="7"/>
  <c r="AJ2419" i="7"/>
  <c r="J2419" i="7"/>
  <c r="AN2418" i="7"/>
  <c r="AK2418" i="7"/>
  <c r="AJ2418" i="7"/>
  <c r="AN2417" i="7"/>
  <c r="AK2417" i="7"/>
  <c r="AJ2417" i="7"/>
  <c r="J2417" i="7"/>
  <c r="AN2416" i="7"/>
  <c r="AK2416" i="7"/>
  <c r="AJ2416" i="7"/>
  <c r="J2416" i="7"/>
  <c r="AN2415" i="7"/>
  <c r="AK2415" i="7"/>
  <c r="AJ2415" i="7"/>
  <c r="J2415" i="7"/>
  <c r="AN2414" i="7"/>
  <c r="AK2414" i="7"/>
  <c r="AJ2414" i="7"/>
  <c r="J2414" i="7"/>
  <c r="AN2413" i="7"/>
  <c r="AK2413" i="7"/>
  <c r="AJ2413" i="7"/>
  <c r="J2413" i="7"/>
  <c r="AN2412" i="7"/>
  <c r="AK2412" i="7"/>
  <c r="AJ2412" i="7"/>
  <c r="J2412" i="7"/>
  <c r="AN2411" i="7"/>
  <c r="AK2411" i="7"/>
  <c r="AJ2411" i="7"/>
  <c r="J2411" i="7"/>
  <c r="AN2410" i="7"/>
  <c r="AK2410" i="7"/>
  <c r="AJ2410" i="7"/>
  <c r="J2410" i="7"/>
  <c r="AN2409" i="7"/>
  <c r="AK2409" i="7"/>
  <c r="AJ2409" i="7"/>
  <c r="J2409" i="7"/>
  <c r="AN2408" i="7"/>
  <c r="AK2408" i="7"/>
  <c r="AJ2408" i="7"/>
  <c r="J2408" i="7"/>
  <c r="AN2407" i="7"/>
  <c r="AK2407" i="7"/>
  <c r="AJ2407" i="7"/>
  <c r="J2407" i="7"/>
  <c r="AN2406" i="7"/>
  <c r="AK2406" i="7"/>
  <c r="AJ2406" i="7"/>
  <c r="J2406" i="7"/>
  <c r="AN2405" i="7"/>
  <c r="AK2405" i="7"/>
  <c r="AJ2405" i="7"/>
  <c r="J2405" i="7"/>
  <c r="AN2404" i="7"/>
  <c r="AK2404" i="7"/>
  <c r="AJ2404" i="7"/>
  <c r="J2404" i="7"/>
  <c r="AN2403" i="7"/>
  <c r="AK2403" i="7"/>
  <c r="AJ2403" i="7"/>
  <c r="J2403" i="7"/>
  <c r="AN2402" i="7"/>
  <c r="AK2402" i="7"/>
  <c r="AJ2402" i="7"/>
  <c r="J2402" i="7"/>
  <c r="AN2401" i="7"/>
  <c r="AK2401" i="7"/>
  <c r="AJ2401" i="7"/>
  <c r="J2401" i="7"/>
  <c r="AN2400" i="7"/>
  <c r="AK2400" i="7"/>
  <c r="AJ2400" i="7"/>
  <c r="J2400" i="7"/>
  <c r="AN2399" i="7"/>
  <c r="AK2399" i="7"/>
  <c r="AJ2399" i="7"/>
  <c r="J2399" i="7"/>
  <c r="AN2398" i="7"/>
  <c r="AK2398" i="7"/>
  <c r="AJ2398" i="7"/>
  <c r="J2398" i="7"/>
  <c r="AN2397" i="7"/>
  <c r="AK2397" i="7"/>
  <c r="AJ2397" i="7"/>
  <c r="J2397" i="7"/>
  <c r="AN2396" i="7"/>
  <c r="AK2396" i="7"/>
  <c r="AJ2396" i="7"/>
  <c r="J2396" i="7"/>
  <c r="AN2395" i="7"/>
  <c r="AK2395" i="7"/>
  <c r="AJ2395" i="7"/>
  <c r="J2395" i="7"/>
  <c r="AN2394" i="7"/>
  <c r="AK2394" i="7"/>
  <c r="AJ2394" i="7"/>
  <c r="J2394" i="7"/>
  <c r="AN2393" i="7"/>
  <c r="AK2393" i="7"/>
  <c r="AJ2393" i="7"/>
  <c r="J2393" i="7"/>
  <c r="AN2392" i="7"/>
  <c r="AK2392" i="7"/>
  <c r="AJ2392" i="7"/>
  <c r="J2392" i="7"/>
  <c r="AN2391" i="7"/>
  <c r="AK2391" i="7"/>
  <c r="AJ2391" i="7"/>
  <c r="J2391" i="7"/>
  <c r="AN2390" i="7"/>
  <c r="AK2390" i="7"/>
  <c r="AJ2390" i="7"/>
  <c r="J2390" i="7"/>
  <c r="AN2389" i="7"/>
  <c r="AK2389" i="7"/>
  <c r="AJ2389" i="7"/>
  <c r="J2389" i="7"/>
  <c r="AN2388" i="7"/>
  <c r="AK2388" i="7"/>
  <c r="AJ2388" i="7"/>
  <c r="J2388" i="7"/>
  <c r="AN2387" i="7"/>
  <c r="AK2387" i="7"/>
  <c r="AJ2387" i="7"/>
  <c r="J2387" i="7"/>
  <c r="AN2386" i="7"/>
  <c r="AK2386" i="7"/>
  <c r="AJ2386" i="7"/>
  <c r="J2386" i="7"/>
  <c r="AN2385" i="7"/>
  <c r="AK2385" i="7"/>
  <c r="AJ2385" i="7"/>
  <c r="J2385" i="7"/>
  <c r="AN2384" i="7"/>
  <c r="AK2384" i="7"/>
  <c r="AJ2384" i="7"/>
  <c r="J2384" i="7"/>
  <c r="AN2383" i="7"/>
  <c r="AK2383" i="7"/>
  <c r="AJ2383" i="7"/>
  <c r="J2383" i="7"/>
  <c r="AN2382" i="7"/>
  <c r="AK2382" i="7"/>
  <c r="AJ2382" i="7"/>
  <c r="J2382" i="7"/>
  <c r="AN2381" i="7"/>
  <c r="AK2381" i="7"/>
  <c r="AJ2381" i="7"/>
  <c r="J2381" i="7"/>
  <c r="AJ2380" i="7"/>
  <c r="J2380" i="7"/>
  <c r="AJ2379" i="7"/>
  <c r="J2379" i="7"/>
  <c r="AJ2378" i="7"/>
  <c r="J2378" i="7"/>
  <c r="AN2377" i="7"/>
  <c r="AK2377" i="7"/>
  <c r="AJ2377" i="7"/>
  <c r="J2377" i="7"/>
  <c r="AK2376" i="7"/>
  <c r="AJ2376" i="7"/>
  <c r="J2376" i="7"/>
  <c r="AN2375" i="7"/>
  <c r="AK2375" i="7"/>
  <c r="AJ2375" i="7"/>
  <c r="J2375" i="7"/>
  <c r="AN2374" i="7"/>
  <c r="AK2374" i="7"/>
  <c r="AJ2374" i="7"/>
  <c r="J2374" i="7"/>
  <c r="AJ2373" i="7"/>
  <c r="J2373" i="7"/>
  <c r="AK2372" i="7"/>
  <c r="AJ2372" i="7"/>
  <c r="J2372" i="7"/>
  <c r="AN2371" i="7"/>
  <c r="AK2371" i="7"/>
  <c r="AJ2371" i="7"/>
  <c r="AN2370" i="7"/>
  <c r="AK2370" i="7"/>
  <c r="AJ2370" i="7"/>
  <c r="J2370" i="7"/>
  <c r="AN2369" i="7"/>
  <c r="AK2369" i="7"/>
  <c r="AJ2369" i="7"/>
  <c r="J2369" i="7"/>
  <c r="AJ2368" i="7"/>
  <c r="J2368" i="7"/>
  <c r="AN2367" i="7"/>
  <c r="AK2367" i="7"/>
  <c r="AJ2367" i="7"/>
  <c r="J2367" i="7"/>
  <c r="AN2366" i="7"/>
  <c r="AK2366" i="7"/>
  <c r="AJ2366" i="7"/>
  <c r="J2366" i="7"/>
  <c r="AJ2365" i="7"/>
  <c r="J2365" i="7"/>
  <c r="AN2364" i="7"/>
  <c r="AK2364" i="7"/>
  <c r="AJ2364" i="7"/>
  <c r="J2364" i="7"/>
  <c r="AJ2363" i="7"/>
  <c r="AJ2362" i="7"/>
  <c r="J2362" i="7"/>
  <c r="AJ2361" i="7"/>
  <c r="J2361" i="7"/>
  <c r="AN2360" i="7"/>
  <c r="AK2360" i="7"/>
  <c r="AJ2360" i="7"/>
  <c r="J2360" i="7"/>
  <c r="AN2359" i="7"/>
  <c r="AK2359" i="7"/>
  <c r="AJ2359" i="7"/>
  <c r="J2359" i="7"/>
  <c r="AJ2358" i="7"/>
  <c r="J2358" i="7"/>
  <c r="AN2357" i="7"/>
  <c r="AK2357" i="7"/>
  <c r="AJ2357" i="7"/>
  <c r="J2357" i="7"/>
  <c r="AJ2356" i="7"/>
  <c r="J2356" i="7"/>
  <c r="AJ2355" i="7"/>
  <c r="J2355" i="7"/>
  <c r="AK2354" i="7"/>
  <c r="AJ2354" i="7"/>
  <c r="J2354" i="7"/>
  <c r="AN2353" i="7"/>
  <c r="AK2353" i="7"/>
  <c r="AJ2353" i="7"/>
  <c r="J2353" i="7"/>
  <c r="AJ2352" i="7"/>
  <c r="J2352" i="7"/>
  <c r="AN2351" i="7"/>
  <c r="AK2351" i="7"/>
  <c r="AJ2351" i="7"/>
  <c r="J2351" i="7"/>
  <c r="AN2350" i="7"/>
  <c r="AK2350" i="7"/>
  <c r="AJ2350" i="7"/>
  <c r="J2350" i="7"/>
  <c r="AN2349" i="7"/>
  <c r="AK2349" i="7"/>
  <c r="AJ2349" i="7"/>
  <c r="J2349" i="7"/>
  <c r="AN2348" i="7"/>
  <c r="AK2348" i="7"/>
  <c r="AJ2348" i="7"/>
  <c r="J2348" i="7"/>
  <c r="AN2347" i="7"/>
  <c r="AK2347" i="7"/>
  <c r="AJ2347" i="7"/>
  <c r="J2347" i="7"/>
  <c r="AN2346" i="7"/>
  <c r="AK2346" i="7"/>
  <c r="AJ2346" i="7"/>
  <c r="J2346" i="7"/>
  <c r="AJ2345" i="7"/>
  <c r="J2345" i="7"/>
  <c r="AJ2344" i="7"/>
  <c r="J2344" i="7"/>
  <c r="AJ2343" i="7"/>
  <c r="J2343" i="7"/>
  <c r="AN2342" i="7"/>
  <c r="AK2342" i="7"/>
  <c r="AJ2342" i="7"/>
  <c r="J2342" i="7"/>
  <c r="AK2341" i="7"/>
  <c r="AJ2341" i="7"/>
  <c r="J2341" i="7"/>
  <c r="AJ2340" i="7"/>
  <c r="J2340" i="7"/>
  <c r="AJ2339" i="7"/>
  <c r="J2339" i="7"/>
  <c r="AN2338" i="7"/>
  <c r="AK2338" i="7"/>
  <c r="AJ2338" i="7"/>
  <c r="J2338" i="7"/>
  <c r="AN2337" i="7"/>
  <c r="AK2337" i="7"/>
  <c r="AJ2337" i="7"/>
  <c r="J2337" i="7"/>
  <c r="AN2336" i="7"/>
  <c r="AK2336" i="7"/>
  <c r="AJ2336" i="7"/>
  <c r="J2336" i="7"/>
  <c r="AN2335" i="7"/>
  <c r="AK2335" i="7"/>
  <c r="AJ2335" i="7"/>
  <c r="J2335" i="7"/>
  <c r="AN2334" i="7"/>
  <c r="AK2334" i="7"/>
  <c r="AJ2334" i="7"/>
  <c r="J2334" i="7"/>
  <c r="AN2333" i="7"/>
  <c r="AK2333" i="7"/>
  <c r="AJ2333" i="7"/>
  <c r="J2333" i="7"/>
  <c r="AN2332" i="7"/>
  <c r="AK2332" i="7"/>
  <c r="AJ2332" i="7"/>
  <c r="J2332" i="7"/>
  <c r="AN2331" i="7"/>
  <c r="AK2331" i="7"/>
  <c r="AJ2331" i="7"/>
  <c r="J2331" i="7"/>
  <c r="AN2330" i="7"/>
  <c r="AK2330" i="7"/>
  <c r="AJ2330" i="7"/>
  <c r="J2330" i="7"/>
  <c r="AN2329" i="7"/>
  <c r="AK2329" i="7"/>
  <c r="AJ2329" i="7"/>
  <c r="J2329" i="7"/>
  <c r="AN2328" i="7"/>
  <c r="AK2328" i="7"/>
  <c r="AJ2328" i="7"/>
  <c r="J2328" i="7"/>
  <c r="AN2327" i="7"/>
  <c r="AK2327" i="7"/>
  <c r="AJ2327" i="7"/>
  <c r="J2327" i="7"/>
  <c r="AN2326" i="7"/>
  <c r="AK2326" i="7"/>
  <c r="AJ2326" i="7"/>
  <c r="J2326" i="7"/>
  <c r="AN2325" i="7"/>
  <c r="AK2325" i="7"/>
  <c r="AJ2325" i="7"/>
  <c r="J2325" i="7"/>
  <c r="AN2324" i="7"/>
  <c r="AK2324" i="7"/>
  <c r="AJ2324" i="7"/>
  <c r="J2324" i="7"/>
  <c r="AN2323" i="7"/>
  <c r="AK2323" i="7"/>
  <c r="AJ2323" i="7"/>
  <c r="J2323" i="7"/>
  <c r="AN2322" i="7"/>
  <c r="AK2322" i="7"/>
  <c r="AJ2322" i="7"/>
  <c r="J2322" i="7"/>
  <c r="AN2321" i="7"/>
  <c r="AK2321" i="7"/>
  <c r="AJ2321" i="7"/>
  <c r="J2321" i="7"/>
  <c r="AK2320" i="7"/>
  <c r="AJ2320" i="7"/>
  <c r="J2320" i="7"/>
  <c r="AJ2319" i="7"/>
  <c r="J2319" i="7"/>
  <c r="AN2318" i="7"/>
  <c r="AK2318" i="7"/>
  <c r="AJ2318" i="7"/>
  <c r="J2318" i="7"/>
  <c r="AN2317" i="7"/>
  <c r="AK2317" i="7"/>
  <c r="AJ2317" i="7"/>
  <c r="J2317" i="7"/>
  <c r="AJ2316" i="7"/>
  <c r="AK2315" i="7"/>
  <c r="AJ2315" i="7"/>
  <c r="J2315" i="7"/>
  <c r="AN2314" i="7"/>
  <c r="AK2314" i="7"/>
  <c r="AJ2314" i="7"/>
  <c r="J2314" i="7"/>
  <c r="AN2313" i="7"/>
  <c r="AK2313" i="7"/>
  <c r="AJ2313" i="7"/>
  <c r="J2313" i="7"/>
  <c r="AN2312" i="7"/>
  <c r="AK2312" i="7"/>
  <c r="AJ2312" i="7"/>
  <c r="J2312" i="7"/>
  <c r="AN2311" i="7"/>
  <c r="AK2311" i="7"/>
  <c r="AJ2311" i="7"/>
  <c r="J2311" i="7"/>
  <c r="AN2310" i="7"/>
  <c r="AK2310" i="7"/>
  <c r="AJ2310" i="7"/>
  <c r="J2310" i="7"/>
  <c r="AN2309" i="7"/>
  <c r="AK2309" i="7"/>
  <c r="AJ2309" i="7"/>
  <c r="J2309" i="7"/>
  <c r="AJ2308" i="7"/>
  <c r="J2308" i="7"/>
  <c r="AJ2307" i="7"/>
  <c r="J2307" i="7"/>
  <c r="AN2306" i="7"/>
  <c r="AK2306" i="7"/>
  <c r="AJ2306" i="7"/>
  <c r="J2306" i="7"/>
  <c r="AN2305" i="7"/>
  <c r="AK2305" i="7"/>
  <c r="AJ2305" i="7"/>
  <c r="J2305" i="7"/>
  <c r="AN2304" i="7"/>
  <c r="AK2304" i="7"/>
  <c r="AJ2304" i="7"/>
  <c r="J2304" i="7"/>
  <c r="AN2303" i="7"/>
  <c r="AK2303" i="7"/>
  <c r="AJ2303" i="7"/>
  <c r="J2303" i="7"/>
  <c r="AN2302" i="7"/>
  <c r="AK2302" i="7"/>
  <c r="AJ2302" i="7"/>
  <c r="J2302" i="7"/>
  <c r="AN2301" i="7"/>
  <c r="AK2301" i="7"/>
  <c r="AJ2301" i="7"/>
  <c r="J2301" i="7"/>
  <c r="AN2300" i="7"/>
  <c r="AK2300" i="7"/>
  <c r="AJ2300" i="7"/>
  <c r="J2300" i="7"/>
  <c r="AJ2299" i="7"/>
  <c r="J2299" i="7"/>
  <c r="AN2298" i="7"/>
  <c r="AK2298" i="7"/>
  <c r="AJ2298" i="7"/>
  <c r="J2298" i="7"/>
  <c r="AN2297" i="7"/>
  <c r="AK2297" i="7"/>
  <c r="AJ2297" i="7"/>
  <c r="J2297" i="7"/>
  <c r="AN2296" i="7"/>
  <c r="AK2296" i="7"/>
  <c r="AJ2296" i="7"/>
  <c r="J2296" i="7"/>
  <c r="AN2295" i="7"/>
  <c r="AK2295" i="7"/>
  <c r="AJ2295" i="7"/>
  <c r="J2295" i="7"/>
  <c r="AN2294" i="7"/>
  <c r="AK2294" i="7"/>
  <c r="AJ2294" i="7"/>
  <c r="J2294" i="7"/>
  <c r="AJ2293" i="7"/>
  <c r="J2293" i="7"/>
  <c r="AN2292" i="7"/>
  <c r="AK2292" i="7"/>
  <c r="AJ2292" i="7"/>
  <c r="J2292" i="7"/>
  <c r="AJ2291" i="7"/>
  <c r="J2291" i="7"/>
  <c r="AN2290" i="7"/>
  <c r="AK2290" i="7"/>
  <c r="AJ2290" i="7"/>
  <c r="J2290" i="7"/>
  <c r="AN2289" i="7"/>
  <c r="AK2289" i="7"/>
  <c r="AJ2289" i="7"/>
  <c r="J2289" i="7"/>
  <c r="AN2288" i="7"/>
  <c r="AK2288" i="7"/>
  <c r="AJ2288" i="7"/>
  <c r="J2288" i="7"/>
  <c r="AN2287" i="7"/>
  <c r="AK2287" i="7"/>
  <c r="AJ2287" i="7"/>
  <c r="AN2286" i="7"/>
  <c r="AK2286" i="7"/>
  <c r="AJ2286" i="7"/>
  <c r="J2286" i="7"/>
  <c r="AN2285" i="7"/>
  <c r="AK2285" i="7"/>
  <c r="AJ2285" i="7"/>
  <c r="J2285" i="7"/>
  <c r="AN2284" i="7"/>
  <c r="AK2284" i="7"/>
  <c r="AJ2284" i="7"/>
  <c r="J2284" i="7"/>
  <c r="AN2283" i="7"/>
  <c r="AK2283" i="7"/>
  <c r="AJ2283" i="7"/>
  <c r="J2283" i="7"/>
  <c r="AN2282" i="7"/>
  <c r="AK2282" i="7"/>
  <c r="AJ2282" i="7"/>
  <c r="J2282" i="7"/>
  <c r="AN2281" i="7"/>
  <c r="AK2281" i="7"/>
  <c r="AJ2281" i="7"/>
  <c r="J2281" i="7"/>
  <c r="AN2280" i="7"/>
  <c r="AK2280" i="7"/>
  <c r="AJ2280" i="7"/>
  <c r="J2280" i="7"/>
  <c r="AK2279" i="7"/>
  <c r="AJ2279" i="7"/>
  <c r="J2279" i="7"/>
  <c r="AN2278" i="7"/>
  <c r="AK2278" i="7"/>
  <c r="AJ2278" i="7"/>
  <c r="J2278" i="7"/>
  <c r="AK2277" i="7"/>
  <c r="AJ2277" i="7"/>
  <c r="J2277" i="7"/>
  <c r="AJ2276" i="7"/>
  <c r="J2276" i="7"/>
  <c r="AN2275" i="7"/>
  <c r="AK2275" i="7"/>
  <c r="AJ2275" i="7"/>
  <c r="J2275" i="7"/>
  <c r="AN2274" i="7"/>
  <c r="AK2274" i="7"/>
  <c r="AJ2274" i="7"/>
  <c r="J2274" i="7"/>
  <c r="AJ2273" i="7"/>
  <c r="J2273" i="7"/>
  <c r="AN2272" i="7"/>
  <c r="AK2272" i="7"/>
  <c r="AJ2272" i="7"/>
  <c r="J2272" i="7"/>
  <c r="AN2271" i="7"/>
  <c r="AK2271" i="7"/>
  <c r="AJ2271" i="7"/>
  <c r="J2271" i="7"/>
  <c r="AN2270" i="7"/>
  <c r="AK2270" i="7"/>
  <c r="AJ2270" i="7"/>
  <c r="J2270" i="7"/>
  <c r="AN2269" i="7"/>
  <c r="AK2269" i="7"/>
  <c r="AJ2269" i="7"/>
  <c r="J2269" i="7"/>
  <c r="AN2268" i="7"/>
  <c r="AK2268" i="7"/>
  <c r="AJ2268" i="7"/>
  <c r="J2268" i="7"/>
  <c r="AN2267" i="7"/>
  <c r="AK2267" i="7"/>
  <c r="AJ2267" i="7"/>
  <c r="AN2266" i="7"/>
  <c r="AK2266" i="7"/>
  <c r="AJ2266" i="7"/>
  <c r="J2266" i="7"/>
  <c r="AN2265" i="7"/>
  <c r="AK2265" i="7"/>
  <c r="AJ2265" i="7"/>
  <c r="J2265" i="7"/>
  <c r="AJ2264" i="7"/>
  <c r="J2264" i="7"/>
  <c r="AN2263" i="7"/>
  <c r="AK2263" i="7"/>
  <c r="AJ2263" i="7"/>
  <c r="J2263" i="7"/>
  <c r="AJ2262" i="7"/>
  <c r="J2262" i="7"/>
  <c r="AN2261" i="7"/>
  <c r="AK2261" i="7"/>
  <c r="AJ2261" i="7"/>
  <c r="J2261" i="7"/>
  <c r="AN2260" i="7"/>
  <c r="AK2260" i="7"/>
  <c r="AJ2260" i="7"/>
  <c r="J2260" i="7"/>
  <c r="AN2259" i="7"/>
  <c r="AK2259" i="7"/>
  <c r="AJ2259" i="7"/>
  <c r="J2259" i="7"/>
  <c r="AN2258" i="7"/>
  <c r="AK2258" i="7"/>
  <c r="AJ2258" i="7"/>
  <c r="J2258" i="7"/>
  <c r="AN2257" i="7"/>
  <c r="AK2257" i="7"/>
  <c r="AJ2257" i="7"/>
  <c r="J2257" i="7"/>
  <c r="AJ2256" i="7"/>
  <c r="J2256" i="7"/>
  <c r="AN2255" i="7"/>
  <c r="AK2255" i="7"/>
  <c r="AJ2255" i="7"/>
  <c r="J2255" i="7"/>
  <c r="AN2254" i="7"/>
  <c r="AK2254" i="7"/>
  <c r="AJ2254" i="7"/>
  <c r="J2254" i="7"/>
  <c r="AN2253" i="7"/>
  <c r="AK2253" i="7"/>
  <c r="AJ2253" i="7"/>
  <c r="J2253" i="7"/>
  <c r="AN2252" i="7"/>
  <c r="AK2252" i="7"/>
  <c r="AJ2252" i="7"/>
  <c r="J2252" i="7"/>
  <c r="AN2251" i="7"/>
  <c r="AK2251" i="7"/>
  <c r="AJ2251" i="7"/>
  <c r="J2251" i="7"/>
  <c r="AN2250" i="7"/>
  <c r="AK2250" i="7"/>
  <c r="AJ2250" i="7"/>
  <c r="J2250" i="7"/>
  <c r="AK2249" i="7"/>
  <c r="AJ2249" i="7"/>
  <c r="J2249" i="7"/>
  <c r="AN2248" i="7"/>
  <c r="AK2248" i="7"/>
  <c r="AJ2248" i="7"/>
  <c r="J2248" i="7"/>
  <c r="AN2247" i="7"/>
  <c r="AK2247" i="7"/>
  <c r="AJ2247" i="7"/>
  <c r="J2247" i="7"/>
  <c r="AJ2246" i="7"/>
  <c r="J2246" i="7"/>
  <c r="AJ2245" i="7"/>
  <c r="J2245" i="7"/>
  <c r="AJ2244" i="7"/>
  <c r="J2244" i="7"/>
  <c r="AJ2243" i="7"/>
  <c r="J2243" i="7"/>
  <c r="AJ2242" i="7"/>
  <c r="J2242" i="7"/>
  <c r="AJ2241" i="7"/>
  <c r="J2241" i="7"/>
  <c r="AJ2240" i="7"/>
  <c r="J2240" i="7"/>
  <c r="AJ2239" i="7"/>
  <c r="J2239" i="7"/>
  <c r="AJ2238" i="7"/>
  <c r="J2238" i="7"/>
  <c r="AJ2237" i="7"/>
  <c r="J2237" i="7"/>
  <c r="AJ2236" i="7"/>
  <c r="J2236" i="7"/>
  <c r="AJ2235" i="7"/>
  <c r="J2235" i="7"/>
  <c r="AJ2234" i="7"/>
  <c r="J2234" i="7"/>
  <c r="AJ2233" i="7"/>
  <c r="AJ2232" i="7"/>
  <c r="J2232" i="7"/>
  <c r="AJ2231" i="7"/>
  <c r="J2231" i="7"/>
  <c r="AJ2230" i="7"/>
  <c r="J2230" i="7"/>
  <c r="AJ2229" i="7"/>
  <c r="J2229" i="7"/>
  <c r="AK2228" i="7"/>
  <c r="AJ2228" i="7"/>
  <c r="J2228" i="7"/>
  <c r="AK2227" i="7"/>
  <c r="AJ2227" i="7"/>
  <c r="J2227" i="7"/>
  <c r="AK2226" i="7"/>
  <c r="AJ2226" i="7"/>
  <c r="J2226" i="7"/>
  <c r="AK2225" i="7"/>
  <c r="AJ2225" i="7"/>
  <c r="J2225" i="7"/>
  <c r="AK2224" i="7"/>
  <c r="AJ2224" i="7"/>
  <c r="J2224" i="7"/>
  <c r="AK2223" i="7"/>
  <c r="AJ2223" i="7"/>
  <c r="J2223" i="7"/>
  <c r="AK2222" i="7"/>
  <c r="AJ2222" i="7"/>
  <c r="J2222" i="7"/>
  <c r="AJ2221" i="7"/>
  <c r="J2221" i="7"/>
  <c r="AJ2220" i="7"/>
  <c r="J2220" i="7"/>
  <c r="AJ2219" i="7"/>
  <c r="J2219" i="7"/>
  <c r="AJ2218" i="7"/>
  <c r="J2218" i="7"/>
  <c r="AJ2217" i="7"/>
  <c r="J2217" i="7"/>
  <c r="AJ2216" i="7"/>
  <c r="J2216" i="7"/>
  <c r="AN2215" i="7"/>
  <c r="AK2215" i="7"/>
  <c r="AJ2215" i="7"/>
  <c r="J2215" i="7"/>
  <c r="AN2214" i="7"/>
  <c r="AK2214" i="7"/>
  <c r="AJ2214" i="7"/>
  <c r="J2214" i="7"/>
  <c r="AN2213" i="7"/>
  <c r="AK2213" i="7"/>
  <c r="AJ2213" i="7"/>
  <c r="J2213" i="7"/>
  <c r="AN2212" i="7"/>
  <c r="AK2212" i="7"/>
  <c r="AJ2212" i="7"/>
  <c r="J2212" i="7"/>
  <c r="AN2211" i="7"/>
  <c r="AK2211" i="7"/>
  <c r="AJ2211" i="7"/>
  <c r="J2211" i="7"/>
  <c r="AN2210" i="7"/>
  <c r="AK2210" i="7"/>
  <c r="AJ2210" i="7"/>
  <c r="J2210" i="7"/>
  <c r="AN2209" i="7"/>
  <c r="AK2209" i="7"/>
  <c r="AJ2209" i="7"/>
  <c r="J2209" i="7"/>
  <c r="AN2208" i="7"/>
  <c r="AK2208" i="7"/>
  <c r="AJ2208" i="7"/>
  <c r="J2208" i="7"/>
  <c r="AN2207" i="7"/>
  <c r="AK2207" i="7"/>
  <c r="AJ2207" i="7"/>
  <c r="J2207" i="7"/>
  <c r="AN2206" i="7"/>
  <c r="AK2206" i="7"/>
  <c r="AJ2206" i="7"/>
  <c r="J2206" i="7"/>
  <c r="AN2205" i="7"/>
  <c r="AK2205" i="7"/>
  <c r="AJ2205" i="7"/>
  <c r="J2205" i="7"/>
  <c r="AN2204" i="7"/>
  <c r="AK2204" i="7"/>
  <c r="AJ2204" i="7"/>
  <c r="J2204" i="7"/>
  <c r="AN2203" i="7"/>
  <c r="AK2203" i="7"/>
  <c r="AJ2203" i="7"/>
  <c r="J2203" i="7"/>
  <c r="AN2202" i="7"/>
  <c r="AK2202" i="7"/>
  <c r="AJ2202" i="7"/>
  <c r="J2202" i="7"/>
  <c r="AN2201" i="7"/>
  <c r="AK2201" i="7"/>
  <c r="AJ2201" i="7"/>
  <c r="J2201" i="7"/>
  <c r="AN2200" i="7"/>
  <c r="AK2200" i="7"/>
  <c r="AJ2200" i="7"/>
  <c r="J2200" i="7"/>
  <c r="AN2199" i="7"/>
  <c r="AK2199" i="7"/>
  <c r="AJ2199" i="7"/>
  <c r="J2199" i="7"/>
  <c r="AN2198" i="7"/>
  <c r="AK2198" i="7"/>
  <c r="AJ2198" i="7"/>
  <c r="J2198" i="7"/>
  <c r="AN2197" i="7"/>
  <c r="AK2197" i="7"/>
  <c r="AJ2197" i="7"/>
  <c r="J2197" i="7"/>
  <c r="AN2196" i="7"/>
  <c r="AK2196" i="7"/>
  <c r="AJ2196" i="7"/>
  <c r="J2196" i="7"/>
  <c r="AN2195" i="7"/>
  <c r="AK2195" i="7"/>
  <c r="AJ2195" i="7"/>
  <c r="J2195" i="7"/>
  <c r="AN2194" i="7"/>
  <c r="AK2194" i="7"/>
  <c r="AJ2194" i="7"/>
  <c r="J2194" i="7"/>
  <c r="AN2193" i="7"/>
  <c r="AK2193" i="7"/>
  <c r="AJ2193" i="7"/>
  <c r="J2193" i="7"/>
  <c r="AN2192" i="7"/>
  <c r="AK2192" i="7"/>
  <c r="AJ2192" i="7"/>
  <c r="J2192" i="7"/>
  <c r="AN2191" i="7"/>
  <c r="AK2191" i="7"/>
  <c r="AJ2191" i="7"/>
  <c r="J2191" i="7"/>
  <c r="AN2190" i="7"/>
  <c r="AK2190" i="7"/>
  <c r="AJ2190" i="7"/>
  <c r="J2190" i="7"/>
  <c r="AN2189" i="7"/>
  <c r="AK2189" i="7"/>
  <c r="AJ2189" i="7"/>
  <c r="J2189" i="7"/>
  <c r="AN2188" i="7"/>
  <c r="AK2188" i="7"/>
  <c r="AJ2188" i="7"/>
  <c r="J2188" i="7"/>
  <c r="AN2187" i="7"/>
  <c r="AK2187" i="7"/>
  <c r="AJ2187" i="7"/>
  <c r="J2187" i="7"/>
  <c r="AN2186" i="7"/>
  <c r="AK2186" i="7"/>
  <c r="AJ2186" i="7"/>
  <c r="J2186" i="7"/>
  <c r="AN2185" i="7"/>
  <c r="AK2185" i="7"/>
  <c r="AJ2185" i="7"/>
  <c r="J2185" i="7"/>
  <c r="AN2184" i="7"/>
  <c r="AK2184" i="7"/>
  <c r="AJ2184" i="7"/>
  <c r="J2184" i="7"/>
  <c r="AN2183" i="7"/>
  <c r="AK2183" i="7"/>
  <c r="AJ2183" i="7"/>
  <c r="J2183" i="7"/>
  <c r="AN2182" i="7"/>
  <c r="AK2182" i="7"/>
  <c r="AJ2182" i="7"/>
  <c r="J2182" i="7"/>
  <c r="AN2181" i="7"/>
  <c r="AK2181" i="7"/>
  <c r="AJ2181" i="7"/>
  <c r="J2181" i="7"/>
  <c r="AN2180" i="7"/>
  <c r="AK2180" i="7"/>
  <c r="AJ2180" i="7"/>
  <c r="J2180" i="7"/>
  <c r="AN2179" i="7"/>
  <c r="AK2179" i="7"/>
  <c r="AJ2179" i="7"/>
  <c r="J2179" i="7"/>
  <c r="AN2178" i="7"/>
  <c r="AK2178" i="7"/>
  <c r="AJ2178" i="7"/>
  <c r="J2178" i="7"/>
  <c r="AN2177" i="7"/>
  <c r="AK2177" i="7"/>
  <c r="AJ2177" i="7"/>
  <c r="J2177" i="7"/>
  <c r="AN2176" i="7"/>
  <c r="AK2176" i="7"/>
  <c r="AJ2176" i="7"/>
  <c r="J2176" i="7"/>
  <c r="AN2175" i="7"/>
  <c r="AK2175" i="7"/>
  <c r="AJ2175" i="7"/>
  <c r="J2175" i="7"/>
  <c r="AN2174" i="7"/>
  <c r="AK2174" i="7"/>
  <c r="AJ2174" i="7"/>
  <c r="J2174" i="7"/>
  <c r="AN2173" i="7"/>
  <c r="AK2173" i="7"/>
  <c r="AJ2173" i="7"/>
  <c r="J2173" i="7"/>
  <c r="AN2172" i="7"/>
  <c r="AK2172" i="7"/>
  <c r="AJ2172" i="7"/>
  <c r="J2172" i="7"/>
  <c r="AN2171" i="7"/>
  <c r="AK2171" i="7"/>
  <c r="AJ2171" i="7"/>
  <c r="J2171" i="7"/>
  <c r="AN2170" i="7"/>
  <c r="AK2170" i="7"/>
  <c r="AJ2170" i="7"/>
  <c r="J2170" i="7"/>
  <c r="AN2169" i="7"/>
  <c r="AK2169" i="7"/>
  <c r="AJ2169" i="7"/>
  <c r="J2169" i="7"/>
  <c r="AN2168" i="7"/>
  <c r="AK2168" i="7"/>
  <c r="AJ2168" i="7"/>
  <c r="J2168" i="7"/>
  <c r="AN2167" i="7"/>
  <c r="AK2167" i="7"/>
  <c r="AJ2167" i="7"/>
  <c r="J2167" i="7"/>
  <c r="AN2166" i="7"/>
  <c r="AK2166" i="7"/>
  <c r="AJ2166" i="7"/>
  <c r="J2166" i="7"/>
  <c r="AN2165" i="7"/>
  <c r="AK2165" i="7"/>
  <c r="AJ2165" i="7"/>
  <c r="J2165" i="7"/>
  <c r="AN2164" i="7"/>
  <c r="AK2164" i="7"/>
  <c r="AJ2164" i="7"/>
  <c r="J2164" i="7"/>
  <c r="AN2163" i="7"/>
  <c r="AK2163" i="7"/>
  <c r="AJ2163" i="7"/>
  <c r="J2163" i="7"/>
  <c r="AN2162" i="7"/>
  <c r="AK2162" i="7"/>
  <c r="AJ2162" i="7"/>
  <c r="J2162" i="7"/>
  <c r="AN2161" i="7"/>
  <c r="AK2161" i="7"/>
  <c r="AJ2161" i="7"/>
  <c r="J2161" i="7"/>
  <c r="AN2160" i="7"/>
  <c r="AK2160" i="7"/>
  <c r="AJ2160" i="7"/>
  <c r="J2160" i="7"/>
  <c r="AN2159" i="7"/>
  <c r="AK2159" i="7"/>
  <c r="AJ2159" i="7"/>
  <c r="J2159" i="7"/>
  <c r="AN2158" i="7"/>
  <c r="AK2158" i="7"/>
  <c r="AJ2158" i="7"/>
  <c r="J2158" i="7"/>
  <c r="AN2157" i="7"/>
  <c r="AK2157" i="7"/>
  <c r="AJ2157" i="7"/>
  <c r="J2157" i="7"/>
  <c r="AN2156" i="7"/>
  <c r="AK2156" i="7"/>
  <c r="AJ2156" i="7"/>
  <c r="J2156" i="7"/>
  <c r="AN2155" i="7"/>
  <c r="AK2155" i="7"/>
  <c r="AJ2155" i="7"/>
  <c r="J2155" i="7"/>
  <c r="AN2154" i="7"/>
  <c r="AK2154" i="7"/>
  <c r="AJ2154" i="7"/>
  <c r="J2154" i="7"/>
  <c r="AN2153" i="7"/>
  <c r="AK2153" i="7"/>
  <c r="AJ2153" i="7"/>
  <c r="J2153" i="7"/>
  <c r="AN2152" i="7"/>
  <c r="AK2152" i="7"/>
  <c r="AJ2152" i="7"/>
  <c r="J2152" i="7"/>
  <c r="AN2151" i="7"/>
  <c r="AK2151" i="7"/>
  <c r="AJ2151" i="7"/>
  <c r="J2151" i="7"/>
  <c r="AN2150" i="7"/>
  <c r="AK2150" i="7"/>
  <c r="AJ2150" i="7"/>
  <c r="J2150" i="7"/>
  <c r="AN2149" i="7"/>
  <c r="AK2149" i="7"/>
  <c r="AJ2149" i="7"/>
  <c r="J2149" i="7"/>
  <c r="AN2148" i="7"/>
  <c r="AK2148" i="7"/>
  <c r="AJ2148" i="7"/>
  <c r="J2148" i="7"/>
  <c r="AN2147" i="7"/>
  <c r="AK2147" i="7"/>
  <c r="AJ2147" i="7"/>
  <c r="J2147" i="7"/>
  <c r="AN2146" i="7"/>
  <c r="AK2146" i="7"/>
  <c r="AJ2146" i="7"/>
  <c r="J2146" i="7"/>
  <c r="AN2145" i="7"/>
  <c r="AK2145" i="7"/>
  <c r="AJ2145" i="7"/>
  <c r="J2145" i="7"/>
  <c r="AN2144" i="7"/>
  <c r="AK2144" i="7"/>
  <c r="AJ2144" i="7"/>
  <c r="J2144" i="7"/>
  <c r="AN2143" i="7"/>
  <c r="AK2143" i="7"/>
  <c r="AJ2143" i="7"/>
  <c r="J2143" i="7"/>
  <c r="AN2142" i="7"/>
  <c r="AK2142" i="7"/>
  <c r="AJ2142" i="7"/>
  <c r="J2142" i="7"/>
  <c r="AN2141" i="7"/>
  <c r="AK2141" i="7"/>
  <c r="AJ2141" i="7"/>
  <c r="J2141" i="7"/>
  <c r="AN2140" i="7"/>
  <c r="AK2140" i="7"/>
  <c r="AJ2140" i="7"/>
  <c r="J2140" i="7"/>
  <c r="AN2139" i="7"/>
  <c r="AK2139" i="7"/>
  <c r="AJ2139" i="7"/>
  <c r="J2139" i="7"/>
  <c r="AN2138" i="7"/>
  <c r="AK2138" i="7"/>
  <c r="AJ2138" i="7"/>
  <c r="J2138" i="7"/>
  <c r="AN2137" i="7"/>
  <c r="AK2137" i="7"/>
  <c r="AJ2137" i="7"/>
  <c r="J2137" i="7"/>
  <c r="AN2136" i="7"/>
  <c r="AK2136" i="7"/>
  <c r="AJ2136" i="7"/>
  <c r="J2136" i="7"/>
  <c r="AN2135" i="7"/>
  <c r="AK2135" i="7"/>
  <c r="AJ2135" i="7"/>
  <c r="J2135" i="7"/>
  <c r="AN2134" i="7"/>
  <c r="AK2134" i="7"/>
  <c r="AJ2134" i="7"/>
  <c r="J2134" i="7"/>
  <c r="AN2133" i="7"/>
  <c r="AK2133" i="7"/>
  <c r="AJ2133" i="7"/>
  <c r="J2133" i="7"/>
  <c r="AN2132" i="7"/>
  <c r="AK2132" i="7"/>
  <c r="AJ2132" i="7"/>
  <c r="J2132" i="7"/>
  <c r="AN2131" i="7"/>
  <c r="AK2131" i="7"/>
  <c r="AJ2131" i="7"/>
  <c r="J2131" i="7"/>
  <c r="AJ2130" i="7"/>
  <c r="J2130" i="7"/>
  <c r="AJ2129" i="7"/>
  <c r="J2129" i="7"/>
  <c r="AK2128" i="7"/>
  <c r="AJ2128" i="7"/>
  <c r="J2128" i="7"/>
  <c r="AJ2127" i="7"/>
  <c r="J2127" i="7"/>
  <c r="AN2126" i="7"/>
  <c r="AK2126" i="7"/>
  <c r="AJ2126" i="7"/>
  <c r="J2126" i="7"/>
  <c r="AN2125" i="7"/>
  <c r="AK2125" i="7"/>
  <c r="AJ2125" i="7"/>
  <c r="AK2124" i="7"/>
  <c r="AJ2124" i="7"/>
  <c r="J2124" i="7"/>
  <c r="AN2123" i="7"/>
  <c r="AK2123" i="7"/>
  <c r="AJ2123" i="7"/>
  <c r="J2123" i="7"/>
  <c r="AJ2122" i="7"/>
  <c r="J2122" i="7"/>
  <c r="AN2121" i="7"/>
  <c r="AK2121" i="7"/>
  <c r="AJ2121" i="7"/>
  <c r="J2121" i="7"/>
  <c r="AN2120" i="7"/>
  <c r="AK2120" i="7"/>
  <c r="AJ2120" i="7"/>
  <c r="J2120" i="7"/>
  <c r="AN2119" i="7"/>
  <c r="AK2119" i="7"/>
  <c r="AJ2119" i="7"/>
  <c r="J2119" i="7"/>
  <c r="AN2118" i="7"/>
  <c r="AK2118" i="7"/>
  <c r="AJ2118" i="7"/>
  <c r="J2118" i="7"/>
  <c r="AN2117" i="7"/>
  <c r="AK2117" i="7"/>
  <c r="AJ2117" i="7"/>
  <c r="J2117" i="7"/>
  <c r="AN2116" i="7"/>
  <c r="AK2116" i="7"/>
  <c r="AJ2116" i="7"/>
  <c r="J2116" i="7"/>
  <c r="AN2115" i="7"/>
  <c r="AK2115" i="7"/>
  <c r="AJ2115" i="7"/>
  <c r="J2115" i="7"/>
  <c r="AJ2114" i="7"/>
  <c r="J2114" i="7"/>
  <c r="AJ2113" i="7"/>
  <c r="J2113" i="7"/>
  <c r="AN2112" i="7"/>
  <c r="AK2112" i="7"/>
  <c r="AJ2112" i="7"/>
  <c r="J2112" i="7"/>
  <c r="AN2111" i="7"/>
  <c r="AK2111" i="7"/>
  <c r="AJ2111" i="7"/>
  <c r="J2111" i="7"/>
  <c r="AN2110" i="7"/>
  <c r="AK2110" i="7"/>
  <c r="AJ2110" i="7"/>
  <c r="J2110" i="7"/>
  <c r="AN2109" i="7"/>
  <c r="AK2109" i="7"/>
  <c r="AJ2109" i="7"/>
  <c r="J2109" i="7"/>
  <c r="AN2108" i="7"/>
  <c r="AK2108" i="7"/>
  <c r="AJ2108" i="7"/>
  <c r="J2108" i="7"/>
  <c r="AK2107" i="7"/>
  <c r="AJ2107" i="7"/>
  <c r="J2107" i="7"/>
  <c r="AN2106" i="7"/>
  <c r="AK2106" i="7"/>
  <c r="AJ2106" i="7"/>
  <c r="J2106" i="7"/>
  <c r="AN2105" i="7"/>
  <c r="AK2105" i="7"/>
  <c r="AJ2105" i="7"/>
  <c r="J2105" i="7"/>
  <c r="AK2104" i="7"/>
  <c r="AJ2104" i="7"/>
  <c r="J2104" i="7"/>
  <c r="AJ2103" i="7"/>
  <c r="J2103" i="7"/>
  <c r="AJ2102" i="7"/>
  <c r="J2102" i="7"/>
  <c r="AN2101" i="7"/>
  <c r="AK2101" i="7"/>
  <c r="AJ2101" i="7"/>
  <c r="J2101" i="7"/>
  <c r="AN2100" i="7"/>
  <c r="AK2100" i="7"/>
  <c r="AJ2100" i="7"/>
  <c r="J2100" i="7"/>
  <c r="AN2099" i="7"/>
  <c r="AK2099" i="7"/>
  <c r="AJ2099" i="7"/>
  <c r="J2099" i="7"/>
  <c r="AN2098" i="7"/>
  <c r="AK2098" i="7"/>
  <c r="AJ2098" i="7"/>
  <c r="J2098" i="7"/>
  <c r="AN2097" i="7"/>
  <c r="AK2097" i="7"/>
  <c r="AJ2097" i="7"/>
  <c r="J2097" i="7"/>
  <c r="AN2096" i="7"/>
  <c r="AK2096" i="7"/>
  <c r="AJ2096" i="7"/>
  <c r="J2096" i="7"/>
  <c r="AN2095" i="7"/>
  <c r="AK2095" i="7"/>
  <c r="AJ2095" i="7"/>
  <c r="J2095" i="7"/>
  <c r="AN2094" i="7"/>
  <c r="AK2094" i="7"/>
  <c r="AJ2094" i="7"/>
  <c r="J2094" i="7"/>
  <c r="AN2093" i="7"/>
  <c r="AK2093" i="7"/>
  <c r="AJ2093" i="7"/>
  <c r="J2093" i="7"/>
  <c r="AN2092" i="7"/>
  <c r="AK2092" i="7"/>
  <c r="AJ2092" i="7"/>
  <c r="J2092" i="7"/>
  <c r="AJ2091" i="7"/>
  <c r="AN2090" i="7"/>
  <c r="AK2090" i="7"/>
  <c r="AJ2090" i="7"/>
  <c r="J2090" i="7"/>
  <c r="AJ2089" i="7"/>
  <c r="J2089" i="7"/>
  <c r="AN2088" i="7"/>
  <c r="AK2088" i="7"/>
  <c r="AJ2088" i="7"/>
  <c r="J2088" i="7"/>
  <c r="AN2087" i="7"/>
  <c r="AK2087" i="7"/>
  <c r="AJ2087" i="7"/>
  <c r="J2087" i="7"/>
  <c r="AJ2086" i="7"/>
  <c r="J2086" i="7"/>
  <c r="AN2085" i="7"/>
  <c r="AK2085" i="7"/>
  <c r="AJ2085" i="7"/>
  <c r="J2085" i="7"/>
  <c r="AN2084" i="7"/>
  <c r="AK2084" i="7"/>
  <c r="AJ2084" i="7"/>
  <c r="J2084" i="7"/>
  <c r="AN2083" i="7"/>
  <c r="AK2083" i="7"/>
  <c r="AJ2083" i="7"/>
  <c r="J2083" i="7"/>
  <c r="AN2082" i="7"/>
  <c r="AK2082" i="7"/>
  <c r="AJ2082" i="7"/>
  <c r="J2082" i="7"/>
  <c r="AN2081" i="7"/>
  <c r="AK2081" i="7"/>
  <c r="AJ2081" i="7"/>
  <c r="J2081" i="7"/>
  <c r="AN2080" i="7"/>
  <c r="AK2080" i="7"/>
  <c r="AJ2080" i="7"/>
  <c r="J2080" i="7"/>
  <c r="AN2079" i="7"/>
  <c r="AK2079" i="7"/>
  <c r="AJ2079" i="7"/>
  <c r="J2079" i="7"/>
  <c r="AJ2078" i="7"/>
  <c r="J2078" i="7"/>
  <c r="AN2077" i="7"/>
  <c r="AK2077" i="7"/>
  <c r="AJ2077" i="7"/>
  <c r="J2077" i="7"/>
  <c r="AN2076" i="7"/>
  <c r="AK2076" i="7"/>
  <c r="AJ2076" i="7"/>
  <c r="J2076" i="7"/>
  <c r="AK2075" i="7"/>
  <c r="AJ2075" i="7"/>
  <c r="J2075" i="7"/>
  <c r="AN2074" i="7"/>
  <c r="AK2074" i="7"/>
  <c r="AJ2074" i="7"/>
  <c r="J2074" i="7"/>
  <c r="AJ2073" i="7"/>
  <c r="J2073" i="7"/>
  <c r="AK2072" i="7"/>
  <c r="AJ2072" i="7"/>
  <c r="J2072" i="7"/>
  <c r="AN2071" i="7"/>
  <c r="AK2071" i="7"/>
  <c r="AJ2071" i="7"/>
  <c r="J2071" i="7"/>
  <c r="AJ2070" i="7"/>
  <c r="J2070" i="7"/>
  <c r="AJ2069" i="7"/>
  <c r="J2069" i="7"/>
  <c r="AN2068" i="7"/>
  <c r="AK2068" i="7"/>
  <c r="AJ2068" i="7"/>
  <c r="J2068" i="7"/>
  <c r="AN2067" i="7"/>
  <c r="AK2067" i="7"/>
  <c r="AJ2067" i="7"/>
  <c r="J2067" i="7"/>
  <c r="AN2066" i="7"/>
  <c r="AK2066" i="7"/>
  <c r="AJ2066" i="7"/>
  <c r="J2066" i="7"/>
  <c r="AN2065" i="7"/>
  <c r="AK2065" i="7"/>
  <c r="AJ2065" i="7"/>
  <c r="J2065" i="7"/>
  <c r="AN2064" i="7"/>
  <c r="AK2064" i="7"/>
  <c r="AJ2064" i="7"/>
  <c r="J2064" i="7"/>
  <c r="AJ2063" i="7"/>
  <c r="J2063" i="7"/>
  <c r="AJ2062" i="7"/>
  <c r="J2062" i="7"/>
  <c r="AJ2061" i="7"/>
  <c r="J2061" i="7"/>
  <c r="AN2060" i="7"/>
  <c r="AK2060" i="7"/>
  <c r="AJ2060" i="7"/>
  <c r="J2060" i="7"/>
  <c r="AN2059" i="7"/>
  <c r="AK2059" i="7"/>
  <c r="AJ2059" i="7"/>
  <c r="J2059" i="7"/>
  <c r="AN2058" i="7"/>
  <c r="AK2058" i="7"/>
  <c r="AJ2058" i="7"/>
  <c r="J2058" i="7"/>
  <c r="AN2057" i="7"/>
  <c r="AK2057" i="7"/>
  <c r="AJ2057" i="7"/>
  <c r="J2057" i="7"/>
  <c r="AN2056" i="7"/>
  <c r="AK2056" i="7"/>
  <c r="AJ2056" i="7"/>
  <c r="J2056" i="7"/>
  <c r="AK2055" i="7"/>
  <c r="AJ2055" i="7"/>
  <c r="J2055" i="7"/>
  <c r="AN2054" i="7"/>
  <c r="AK2054" i="7"/>
  <c r="AJ2054" i="7"/>
  <c r="J2054" i="7"/>
  <c r="AN2053" i="7"/>
  <c r="AK2053" i="7"/>
  <c r="AJ2053" i="7"/>
  <c r="J2053" i="7"/>
  <c r="AJ2052" i="7"/>
  <c r="J2052" i="7"/>
  <c r="AN2051" i="7"/>
  <c r="AK2051" i="7"/>
  <c r="AJ2051" i="7"/>
  <c r="J2051" i="7"/>
  <c r="AN2050" i="7"/>
  <c r="AK2050" i="7"/>
  <c r="AJ2050" i="7"/>
  <c r="J2050" i="7"/>
  <c r="AJ2049" i="7"/>
  <c r="J2049" i="7"/>
  <c r="AN2048" i="7"/>
  <c r="AK2048" i="7"/>
  <c r="AJ2048" i="7"/>
  <c r="J2048" i="7"/>
  <c r="AN2047" i="7"/>
  <c r="AK2047" i="7"/>
  <c r="AJ2047" i="7"/>
  <c r="J2047" i="7"/>
  <c r="AN2046" i="7"/>
  <c r="AK2046" i="7"/>
  <c r="AJ2046" i="7"/>
  <c r="J2046" i="7"/>
  <c r="AN2045" i="7"/>
  <c r="AK2045" i="7"/>
  <c r="AJ2045" i="7"/>
  <c r="J2045" i="7"/>
  <c r="AN2044" i="7"/>
  <c r="AK2044" i="7"/>
  <c r="AJ2044" i="7"/>
  <c r="J2044" i="7"/>
  <c r="AN2043" i="7"/>
  <c r="AK2043" i="7"/>
  <c r="AJ2043" i="7"/>
  <c r="J2043" i="7"/>
  <c r="AJ2042" i="7"/>
  <c r="J2042" i="7"/>
  <c r="AN2041" i="7"/>
  <c r="AK2041" i="7"/>
  <c r="AJ2041" i="7"/>
  <c r="J2041" i="7"/>
  <c r="AN2040" i="7"/>
  <c r="AK2040" i="7"/>
  <c r="AJ2040" i="7"/>
  <c r="J2040" i="7"/>
  <c r="AN2039" i="7"/>
  <c r="AK2039" i="7"/>
  <c r="AJ2039" i="7"/>
  <c r="J2039" i="7"/>
  <c r="AN2038" i="7"/>
  <c r="AK2038" i="7"/>
  <c r="AJ2038" i="7"/>
  <c r="J2038" i="7"/>
  <c r="AJ2037" i="7"/>
  <c r="J2037" i="7"/>
  <c r="AN2036" i="7"/>
  <c r="AK2036" i="7"/>
  <c r="AJ2036" i="7"/>
  <c r="J2036" i="7"/>
  <c r="AJ2035" i="7"/>
  <c r="J2035" i="7"/>
  <c r="AN2034" i="7"/>
  <c r="AK2034" i="7"/>
  <c r="AJ2034" i="7"/>
  <c r="J2034" i="7"/>
  <c r="AN2033" i="7"/>
  <c r="AK2033" i="7"/>
  <c r="AJ2033" i="7"/>
  <c r="J2033" i="7"/>
  <c r="AN2032" i="7"/>
  <c r="AK2032" i="7"/>
  <c r="AJ2032" i="7"/>
  <c r="J2032" i="7"/>
  <c r="AN2031" i="7"/>
  <c r="AK2031" i="7"/>
  <c r="AJ2031" i="7"/>
  <c r="J2031" i="7"/>
  <c r="AN2030" i="7"/>
  <c r="AK2030" i="7"/>
  <c r="AJ2030" i="7"/>
  <c r="J2030" i="7"/>
  <c r="AN2029" i="7"/>
  <c r="AK2029" i="7"/>
  <c r="AJ2029" i="7"/>
  <c r="J2029" i="7"/>
  <c r="AN2028" i="7"/>
  <c r="AK2028" i="7"/>
  <c r="AJ2028" i="7"/>
  <c r="J2028" i="7"/>
  <c r="AN2027" i="7"/>
  <c r="AK2027" i="7"/>
  <c r="AJ2027" i="7"/>
  <c r="J2027" i="7"/>
  <c r="AN2026" i="7"/>
  <c r="AK2026" i="7"/>
  <c r="AJ2026" i="7"/>
  <c r="J2026" i="7"/>
  <c r="AN2025" i="7"/>
  <c r="AK2025" i="7"/>
  <c r="AJ2025" i="7"/>
  <c r="J2025" i="7"/>
  <c r="AN2024" i="7"/>
  <c r="AK2024" i="7"/>
  <c r="AJ2024" i="7"/>
  <c r="J2024" i="7"/>
  <c r="AN2023" i="7"/>
  <c r="AK2023" i="7"/>
  <c r="AJ2023" i="7"/>
  <c r="J2023" i="7"/>
  <c r="AN2022" i="7"/>
  <c r="AK2022" i="7"/>
  <c r="AJ2022" i="7"/>
  <c r="J2022" i="7"/>
  <c r="AN2021" i="7"/>
  <c r="AK2021" i="7"/>
  <c r="AJ2021" i="7"/>
  <c r="J2021" i="7"/>
  <c r="AN2020" i="7"/>
  <c r="AK2020" i="7"/>
  <c r="AJ2020" i="7"/>
  <c r="J2020" i="7"/>
  <c r="AN2019" i="7"/>
  <c r="AK2019" i="7"/>
  <c r="AJ2019" i="7"/>
  <c r="J2019" i="7"/>
  <c r="AN2018" i="7"/>
  <c r="AK2018" i="7"/>
  <c r="AJ2018" i="7"/>
  <c r="J2018" i="7"/>
  <c r="AN2017" i="7"/>
  <c r="AK2017" i="7"/>
  <c r="AJ2017" i="7"/>
  <c r="J2017" i="7"/>
  <c r="AN2016" i="7"/>
  <c r="AK2016" i="7"/>
  <c r="AJ2016" i="7"/>
  <c r="AN2015" i="7"/>
  <c r="AK2015" i="7"/>
  <c r="AJ2015" i="7"/>
  <c r="AN2014" i="7"/>
  <c r="AK2014" i="7"/>
  <c r="AJ2014" i="7"/>
  <c r="J2014" i="7"/>
  <c r="AN2013" i="7"/>
  <c r="AK2013" i="7"/>
  <c r="AJ2013" i="7"/>
  <c r="J2013" i="7"/>
  <c r="AN2012" i="7"/>
  <c r="AK2012" i="7"/>
  <c r="AJ2012" i="7"/>
  <c r="J2012" i="7"/>
  <c r="AN2011" i="7"/>
  <c r="AK2011" i="7"/>
  <c r="AJ2011" i="7"/>
  <c r="J2011" i="7"/>
  <c r="AN2010" i="7"/>
  <c r="AK2010" i="7"/>
  <c r="AJ2010" i="7"/>
  <c r="J2010" i="7"/>
  <c r="AN2009" i="7"/>
  <c r="AK2009" i="7"/>
  <c r="AJ2009" i="7"/>
  <c r="J2009" i="7"/>
  <c r="AJ2008" i="7"/>
  <c r="J2008" i="7"/>
  <c r="AN2007" i="7"/>
  <c r="AK2007" i="7"/>
  <c r="AJ2007" i="7"/>
  <c r="J2007" i="7"/>
  <c r="AN2006" i="7"/>
  <c r="AK2006" i="7"/>
  <c r="AJ2006" i="7"/>
  <c r="J2006" i="7"/>
  <c r="AN2005" i="7"/>
  <c r="AK2005" i="7"/>
  <c r="AJ2005" i="7"/>
  <c r="J2005" i="7"/>
  <c r="AN2004" i="7"/>
  <c r="AK2004" i="7"/>
  <c r="AJ2004" i="7"/>
  <c r="J2004" i="7"/>
  <c r="AN2003" i="7"/>
  <c r="AK2003" i="7"/>
  <c r="AJ2003" i="7"/>
  <c r="J2003" i="7"/>
  <c r="AN2002" i="7"/>
  <c r="AK2002" i="7"/>
  <c r="AJ2002" i="7"/>
  <c r="J2002" i="7"/>
  <c r="AN2001" i="7"/>
  <c r="AK2001" i="7"/>
  <c r="AJ2001" i="7"/>
  <c r="J2001" i="7"/>
  <c r="AN2000" i="7"/>
  <c r="AK2000" i="7"/>
  <c r="AJ2000" i="7"/>
  <c r="J2000" i="7"/>
  <c r="AN1999" i="7"/>
  <c r="AK1999" i="7"/>
  <c r="AJ1999" i="7"/>
  <c r="J1999" i="7"/>
  <c r="AJ1998" i="7"/>
  <c r="J1998" i="7"/>
  <c r="AN1997" i="7"/>
  <c r="AK1997" i="7"/>
  <c r="AJ1997" i="7"/>
  <c r="J1997" i="7"/>
  <c r="AN1996" i="7"/>
  <c r="AK1996" i="7"/>
  <c r="AJ1996" i="7"/>
  <c r="J1996" i="7"/>
  <c r="AN1995" i="7"/>
  <c r="AK1995" i="7"/>
  <c r="AJ1995" i="7"/>
  <c r="J1995" i="7"/>
  <c r="AN1994" i="7"/>
  <c r="AK1994" i="7"/>
  <c r="AJ1994" i="7"/>
  <c r="J1994" i="7"/>
  <c r="AJ1993" i="7"/>
  <c r="J1993" i="7"/>
  <c r="AN1992" i="7"/>
  <c r="AK1992" i="7"/>
  <c r="AJ1992" i="7"/>
  <c r="J1992" i="7"/>
  <c r="AJ1991" i="7"/>
  <c r="AJ1990" i="7"/>
  <c r="J1990" i="7"/>
  <c r="AN1989" i="7"/>
  <c r="AK1989" i="7"/>
  <c r="AJ1989" i="7"/>
  <c r="J1989" i="7"/>
  <c r="AN1988" i="7"/>
  <c r="AK1988" i="7"/>
  <c r="AJ1988" i="7"/>
  <c r="J1988" i="7"/>
  <c r="AN1987" i="7"/>
  <c r="AK1987" i="7"/>
  <c r="AJ1987" i="7"/>
  <c r="J1987" i="7"/>
  <c r="AJ1986" i="7"/>
  <c r="J1986" i="7"/>
  <c r="AJ1985" i="7"/>
  <c r="J1985" i="7"/>
  <c r="AN1984" i="7"/>
  <c r="AK1984" i="7"/>
  <c r="AJ1984" i="7"/>
  <c r="J1984" i="7"/>
  <c r="AN1983" i="7"/>
  <c r="AK1983" i="7"/>
  <c r="AJ1983" i="7"/>
  <c r="J1983" i="7"/>
  <c r="AN1982" i="7"/>
  <c r="AK1982" i="7"/>
  <c r="AJ1982" i="7"/>
  <c r="J1982" i="7"/>
  <c r="AN1981" i="7"/>
  <c r="AK1981" i="7"/>
  <c r="AJ1981" i="7"/>
  <c r="J1981" i="7"/>
  <c r="AN1980" i="7"/>
  <c r="AK1980" i="7"/>
  <c r="AJ1980" i="7"/>
  <c r="J1980" i="7"/>
  <c r="AN1979" i="7"/>
  <c r="AK1979" i="7"/>
  <c r="AJ1979" i="7"/>
  <c r="J1979" i="7"/>
  <c r="AN1978" i="7"/>
  <c r="AK1978" i="7"/>
  <c r="AJ1978" i="7"/>
  <c r="J1978" i="7"/>
  <c r="AJ1977" i="7"/>
  <c r="J1977" i="7"/>
  <c r="AN1976" i="7"/>
  <c r="AK1976" i="7"/>
  <c r="AJ1976" i="7"/>
  <c r="J1976" i="7"/>
  <c r="AN1975" i="7"/>
  <c r="AK1975" i="7"/>
  <c r="AJ1975" i="7"/>
  <c r="J1975" i="7"/>
  <c r="AN1974" i="7"/>
  <c r="AK1974" i="7"/>
  <c r="AJ1974" i="7"/>
  <c r="J1974" i="7"/>
  <c r="AN1973" i="7"/>
  <c r="AK1973" i="7"/>
  <c r="AJ1973" i="7"/>
  <c r="AN1972" i="7"/>
  <c r="AK1972" i="7"/>
  <c r="AJ1972" i="7"/>
  <c r="AN1971" i="7"/>
  <c r="AK1971" i="7"/>
  <c r="AJ1971" i="7"/>
  <c r="J1971" i="7"/>
  <c r="AN1970" i="7"/>
  <c r="AK1970" i="7"/>
  <c r="AJ1970" i="7"/>
  <c r="J1970" i="7"/>
  <c r="AN1969" i="7"/>
  <c r="AK1969" i="7"/>
  <c r="AJ1969" i="7"/>
  <c r="J1969" i="7"/>
  <c r="AN1968" i="7"/>
  <c r="AK1968" i="7"/>
  <c r="AJ1968" i="7"/>
  <c r="J1968" i="7"/>
  <c r="AJ1967" i="7"/>
  <c r="J1967" i="7"/>
  <c r="AN1966" i="7"/>
  <c r="AK1966" i="7"/>
  <c r="AJ1966" i="7"/>
  <c r="J1966" i="7"/>
  <c r="AN1965" i="7"/>
  <c r="AK1965" i="7"/>
  <c r="AJ1965" i="7"/>
  <c r="J1965" i="7"/>
  <c r="AN1964" i="7"/>
  <c r="AK1964" i="7"/>
  <c r="AJ1964" i="7"/>
  <c r="J1964" i="7"/>
  <c r="AN1963" i="7"/>
  <c r="AK1963" i="7"/>
  <c r="AJ1963" i="7"/>
  <c r="J1963" i="7"/>
  <c r="AN1962" i="7"/>
  <c r="AK1962" i="7"/>
  <c r="AJ1962" i="7"/>
  <c r="AN1961" i="7"/>
  <c r="AK1961" i="7"/>
  <c r="AJ1961" i="7"/>
  <c r="J1961" i="7"/>
  <c r="AN1960" i="7"/>
  <c r="AK1960" i="7"/>
  <c r="AJ1960" i="7"/>
  <c r="J1960" i="7"/>
  <c r="AN1959" i="7"/>
  <c r="AK1959" i="7"/>
  <c r="AJ1959" i="7"/>
  <c r="J1959" i="7"/>
  <c r="AN1958" i="7"/>
  <c r="AK1958" i="7"/>
  <c r="AJ1958" i="7"/>
  <c r="AN1957" i="7"/>
  <c r="AK1957" i="7"/>
  <c r="AJ1957" i="7"/>
  <c r="J1957" i="7"/>
  <c r="AN1956" i="7"/>
  <c r="AK1956" i="7"/>
  <c r="AJ1956" i="7"/>
  <c r="J1956" i="7"/>
  <c r="AN1955" i="7"/>
  <c r="AK1955" i="7"/>
  <c r="AJ1955" i="7"/>
  <c r="J1955" i="7"/>
  <c r="AN1954" i="7"/>
  <c r="AK1954" i="7"/>
  <c r="AJ1954" i="7"/>
  <c r="J1954" i="7"/>
  <c r="AN1953" i="7"/>
  <c r="AK1953" i="7"/>
  <c r="AJ1953" i="7"/>
  <c r="J1953" i="7"/>
  <c r="AN1952" i="7"/>
  <c r="AK1952" i="7"/>
  <c r="AJ1952" i="7"/>
  <c r="J1952" i="7"/>
  <c r="AN1951" i="7"/>
  <c r="AK1951" i="7"/>
  <c r="AJ1951" i="7"/>
  <c r="J1951" i="7"/>
  <c r="AN1950" i="7"/>
  <c r="AK1950" i="7"/>
  <c r="AJ1950" i="7"/>
  <c r="J1950" i="7"/>
  <c r="AJ1949" i="7"/>
  <c r="J1949" i="7"/>
  <c r="AN1948" i="7"/>
  <c r="AK1948" i="7"/>
  <c r="AJ1948" i="7"/>
  <c r="J1948" i="7"/>
  <c r="AN1947" i="7"/>
  <c r="AK1947" i="7"/>
  <c r="AJ1947" i="7"/>
  <c r="J1947" i="7"/>
  <c r="AN1946" i="7"/>
  <c r="AK1946" i="7"/>
  <c r="AJ1946" i="7"/>
  <c r="J1946" i="7"/>
  <c r="AN1945" i="7"/>
  <c r="AK1945" i="7"/>
  <c r="AJ1945" i="7"/>
  <c r="J1945" i="7"/>
  <c r="AN1944" i="7"/>
  <c r="AK1944" i="7"/>
  <c r="AJ1944" i="7"/>
  <c r="J1944" i="7"/>
  <c r="AJ1943" i="7"/>
  <c r="J1943" i="7"/>
  <c r="AN1942" i="7"/>
  <c r="AK1942" i="7"/>
  <c r="AJ1942" i="7"/>
  <c r="J1942" i="7"/>
  <c r="AK1941" i="7"/>
  <c r="AJ1941" i="7"/>
  <c r="J1941" i="7"/>
  <c r="AN1940" i="7"/>
  <c r="AK1940" i="7"/>
  <c r="AJ1940" i="7"/>
  <c r="J1940" i="7"/>
  <c r="AJ1939" i="7"/>
  <c r="J1939" i="7"/>
  <c r="AJ1938" i="7"/>
  <c r="J1938" i="7"/>
  <c r="AJ1937" i="7"/>
  <c r="J1937" i="7"/>
  <c r="AJ1936" i="7"/>
  <c r="J1936" i="7"/>
  <c r="AJ1935" i="7"/>
  <c r="J1935" i="7"/>
  <c r="AJ1934" i="7"/>
  <c r="J1934" i="7"/>
  <c r="AJ1933" i="7"/>
  <c r="J1933" i="7"/>
  <c r="AJ1932" i="7"/>
  <c r="J1932" i="7"/>
  <c r="AJ1931" i="7"/>
  <c r="AJ1930" i="7"/>
  <c r="J1930" i="7"/>
  <c r="AJ1929" i="7"/>
  <c r="J1929" i="7"/>
  <c r="AK1928" i="7"/>
  <c r="AJ1928" i="7"/>
  <c r="J1928" i="7"/>
  <c r="AK1927" i="7"/>
  <c r="AJ1927" i="7"/>
  <c r="J1927" i="7"/>
  <c r="AK1926" i="7"/>
  <c r="AJ1926" i="7"/>
  <c r="J1926" i="7"/>
  <c r="AK1925" i="7"/>
  <c r="AJ1925" i="7"/>
  <c r="J1925" i="7"/>
  <c r="AK1924" i="7"/>
  <c r="AJ1924" i="7"/>
  <c r="J1924" i="7"/>
  <c r="AK1923" i="7"/>
  <c r="AJ1923" i="7"/>
  <c r="J1923" i="7"/>
  <c r="AK1922" i="7"/>
  <c r="AJ1922" i="7"/>
  <c r="J1922" i="7"/>
  <c r="AK1921" i="7"/>
  <c r="AJ1921" i="7"/>
  <c r="J1921" i="7"/>
  <c r="AK1920" i="7"/>
  <c r="AJ1920" i="7"/>
  <c r="J1920" i="7"/>
  <c r="AK1919" i="7"/>
  <c r="AJ1919" i="7"/>
  <c r="J1919" i="7"/>
  <c r="AK1918" i="7"/>
  <c r="AJ1918" i="7"/>
  <c r="J1918" i="7"/>
  <c r="AK1917" i="7"/>
  <c r="AJ1917" i="7"/>
  <c r="J1917" i="7"/>
  <c r="AK1916" i="7"/>
  <c r="AJ1916" i="7"/>
  <c r="J1916" i="7"/>
  <c r="AJ1915" i="7"/>
  <c r="J1915" i="7"/>
  <c r="AK1914" i="7"/>
  <c r="AJ1914" i="7"/>
  <c r="J1914" i="7"/>
  <c r="AK1913" i="7"/>
  <c r="AJ1913" i="7"/>
  <c r="J1913" i="7"/>
  <c r="AJ1912" i="7"/>
  <c r="J1912" i="7"/>
  <c r="AK1911" i="7"/>
  <c r="AJ1911" i="7"/>
  <c r="J1911" i="7"/>
  <c r="AK1910" i="7"/>
  <c r="AJ1910" i="7"/>
  <c r="J1910" i="7"/>
  <c r="AK1909" i="7"/>
  <c r="AJ1909" i="7"/>
  <c r="J1909" i="7"/>
  <c r="AJ1908" i="7"/>
  <c r="J1908" i="7"/>
  <c r="AN1907" i="7"/>
  <c r="AK1907" i="7"/>
  <c r="AJ1907" i="7"/>
  <c r="J1907" i="7"/>
  <c r="AN1906" i="7"/>
  <c r="AK1906" i="7"/>
  <c r="AJ1906" i="7"/>
  <c r="J1906" i="7"/>
  <c r="AN1905" i="7"/>
  <c r="AK1905" i="7"/>
  <c r="AJ1905" i="7"/>
  <c r="J1905" i="7"/>
  <c r="AN1904" i="7"/>
  <c r="AK1904" i="7"/>
  <c r="AJ1904" i="7"/>
  <c r="J1904" i="7"/>
  <c r="AN1903" i="7"/>
  <c r="AK1903" i="7"/>
  <c r="AJ1903" i="7"/>
  <c r="J1903" i="7"/>
  <c r="AN1902" i="7"/>
  <c r="AK1902" i="7"/>
  <c r="AJ1902" i="7"/>
  <c r="J1902" i="7"/>
  <c r="AN1901" i="7"/>
  <c r="AK1901" i="7"/>
  <c r="AJ1901" i="7"/>
  <c r="J1901" i="7"/>
  <c r="AN1900" i="7"/>
  <c r="AK1900" i="7"/>
  <c r="AJ1900" i="7"/>
  <c r="J1900" i="7"/>
  <c r="AN1899" i="7"/>
  <c r="AK1899" i="7"/>
  <c r="AJ1899" i="7"/>
  <c r="J1899" i="7"/>
  <c r="AN1898" i="7"/>
  <c r="AK1898" i="7"/>
  <c r="AJ1898" i="7"/>
  <c r="J1898" i="7"/>
  <c r="AN1897" i="7"/>
  <c r="AK1897" i="7"/>
  <c r="AJ1897" i="7"/>
  <c r="J1897" i="7"/>
  <c r="AN1896" i="7"/>
  <c r="AK1896" i="7"/>
  <c r="AJ1896" i="7"/>
  <c r="J1896" i="7"/>
  <c r="AN1895" i="7"/>
  <c r="AK1895" i="7"/>
  <c r="AJ1895" i="7"/>
  <c r="J1895" i="7"/>
  <c r="AN1894" i="7"/>
  <c r="AK1894" i="7"/>
  <c r="AJ1894" i="7"/>
  <c r="J1894" i="7"/>
  <c r="AN1893" i="7"/>
  <c r="AK1893" i="7"/>
  <c r="AJ1893" i="7"/>
  <c r="J1893" i="7"/>
  <c r="AN1892" i="7"/>
  <c r="AK1892" i="7"/>
  <c r="AJ1892" i="7"/>
  <c r="J1892" i="7"/>
  <c r="AN1891" i="7"/>
  <c r="AK1891" i="7"/>
  <c r="AJ1891" i="7"/>
  <c r="J1891" i="7"/>
  <c r="AN1890" i="7"/>
  <c r="AK1890" i="7"/>
  <c r="AJ1890" i="7"/>
  <c r="J1890" i="7"/>
  <c r="AN1889" i="7"/>
  <c r="AK1889" i="7"/>
  <c r="AJ1889" i="7"/>
  <c r="J1889" i="7"/>
  <c r="AN1888" i="7"/>
  <c r="AK1888" i="7"/>
  <c r="AJ1888" i="7"/>
  <c r="J1888" i="7"/>
  <c r="AN1887" i="7"/>
  <c r="AK1887" i="7"/>
  <c r="AJ1887" i="7"/>
  <c r="J1887" i="7"/>
  <c r="AN1886" i="7"/>
  <c r="AK1886" i="7"/>
  <c r="AJ1886" i="7"/>
  <c r="J1886" i="7"/>
  <c r="AN1885" i="7"/>
  <c r="AK1885" i="7"/>
  <c r="AJ1885" i="7"/>
  <c r="J1885" i="7"/>
  <c r="AN1884" i="7"/>
  <c r="AK1884" i="7"/>
  <c r="AJ1884" i="7"/>
  <c r="J1884" i="7"/>
  <c r="AN1883" i="7"/>
  <c r="AK1883" i="7"/>
  <c r="AJ1883" i="7"/>
  <c r="J1883" i="7"/>
  <c r="AN1882" i="7"/>
  <c r="AK1882" i="7"/>
  <c r="AJ1882" i="7"/>
  <c r="J1882" i="7"/>
  <c r="AN1881" i="7"/>
  <c r="AK1881" i="7"/>
  <c r="AJ1881" i="7"/>
  <c r="J1881" i="7"/>
  <c r="AN1880" i="7"/>
  <c r="AK1880" i="7"/>
  <c r="AJ1880" i="7"/>
  <c r="J1880" i="7"/>
  <c r="AN1879" i="7"/>
  <c r="AK1879" i="7"/>
  <c r="AJ1879" i="7"/>
  <c r="J1879" i="7"/>
  <c r="AN1878" i="7"/>
  <c r="AK1878" i="7"/>
  <c r="AJ1878" i="7"/>
  <c r="J1878" i="7"/>
  <c r="AN1877" i="7"/>
  <c r="AK1877" i="7"/>
  <c r="AJ1877" i="7"/>
  <c r="J1877" i="7"/>
  <c r="AN1876" i="7"/>
  <c r="AK1876" i="7"/>
  <c r="AJ1876" i="7"/>
  <c r="J1876" i="7"/>
  <c r="AN1875" i="7"/>
  <c r="AK1875" i="7"/>
  <c r="AJ1875" i="7"/>
  <c r="J1875" i="7"/>
  <c r="AN1874" i="7"/>
  <c r="AK1874" i="7"/>
  <c r="AJ1874" i="7"/>
  <c r="J1874" i="7"/>
  <c r="AN1873" i="7"/>
  <c r="AK1873" i="7"/>
  <c r="AJ1873" i="7"/>
  <c r="J1873" i="7"/>
  <c r="AN1872" i="7"/>
  <c r="AK1872" i="7"/>
  <c r="AJ1872" i="7"/>
  <c r="J1872" i="7"/>
  <c r="AN1871" i="7"/>
  <c r="AK1871" i="7"/>
  <c r="AJ1871" i="7"/>
  <c r="J1871" i="7"/>
  <c r="AN1870" i="7"/>
  <c r="AK1870" i="7"/>
  <c r="AJ1870" i="7"/>
  <c r="J1870" i="7"/>
  <c r="AN1869" i="7"/>
  <c r="AK1869" i="7"/>
  <c r="AJ1869" i="7"/>
  <c r="J1869" i="7"/>
  <c r="AN1868" i="7"/>
  <c r="AK1868" i="7"/>
  <c r="AJ1868" i="7"/>
  <c r="J1868" i="7"/>
  <c r="AN1867" i="7"/>
  <c r="AK1867" i="7"/>
  <c r="AJ1867" i="7"/>
  <c r="J1867" i="7"/>
  <c r="AN1866" i="7"/>
  <c r="AK1866" i="7"/>
  <c r="AJ1866" i="7"/>
  <c r="J1866" i="7"/>
  <c r="AN1865" i="7"/>
  <c r="AK1865" i="7"/>
  <c r="AJ1865" i="7"/>
  <c r="J1865" i="7"/>
  <c r="AN1864" i="7"/>
  <c r="AK1864" i="7"/>
  <c r="AJ1864" i="7"/>
  <c r="J1864" i="7"/>
  <c r="AN1863" i="7"/>
  <c r="AK1863" i="7"/>
  <c r="AJ1863" i="7"/>
  <c r="J1863" i="7"/>
  <c r="AN1862" i="7"/>
  <c r="AK1862" i="7"/>
  <c r="AJ1862" i="7"/>
  <c r="J1862" i="7"/>
  <c r="AN1861" i="7"/>
  <c r="AK1861" i="7"/>
  <c r="AJ1861" i="7"/>
  <c r="J1861" i="7"/>
  <c r="AN1860" i="7"/>
  <c r="AK1860" i="7"/>
  <c r="AJ1860" i="7"/>
  <c r="J1860" i="7"/>
  <c r="AN1859" i="7"/>
  <c r="AK1859" i="7"/>
  <c r="AJ1859" i="7"/>
  <c r="J1859" i="7"/>
  <c r="AN1858" i="7"/>
  <c r="AK1858" i="7"/>
  <c r="AJ1858" i="7"/>
  <c r="J1858" i="7"/>
  <c r="AN1857" i="7"/>
  <c r="AK1857" i="7"/>
  <c r="AJ1857" i="7"/>
  <c r="J1857" i="7"/>
  <c r="AN1856" i="7"/>
  <c r="AK1856" i="7"/>
  <c r="AJ1856" i="7"/>
  <c r="J1856" i="7"/>
  <c r="AN1855" i="7"/>
  <c r="AK1855" i="7"/>
  <c r="AJ1855" i="7"/>
  <c r="J1855" i="7"/>
  <c r="AN1854" i="7"/>
  <c r="AK1854" i="7"/>
  <c r="AJ1854" i="7"/>
  <c r="J1854" i="7"/>
  <c r="AN1853" i="7"/>
  <c r="AK1853" i="7"/>
  <c r="AJ1853" i="7"/>
  <c r="J1853" i="7"/>
  <c r="AN1852" i="7"/>
  <c r="AK1852" i="7"/>
  <c r="AJ1852" i="7"/>
  <c r="J1852" i="7"/>
  <c r="AN1851" i="7"/>
  <c r="AK1851" i="7"/>
  <c r="AJ1851" i="7"/>
  <c r="J1851" i="7"/>
  <c r="AN1850" i="7"/>
  <c r="AK1850" i="7"/>
  <c r="AJ1850" i="7"/>
  <c r="J1850" i="7"/>
  <c r="AN1849" i="7"/>
  <c r="AK1849" i="7"/>
  <c r="AJ1849" i="7"/>
  <c r="J1849" i="7"/>
  <c r="AN1848" i="7"/>
  <c r="AK1848" i="7"/>
  <c r="AJ1848" i="7"/>
  <c r="J1848" i="7"/>
  <c r="AN1847" i="7"/>
  <c r="AK1847" i="7"/>
  <c r="AJ1847" i="7"/>
  <c r="J1847" i="7"/>
  <c r="AN1846" i="7"/>
  <c r="AK1846" i="7"/>
  <c r="AJ1846" i="7"/>
  <c r="J1846" i="7"/>
  <c r="AN1845" i="7"/>
  <c r="AK1845" i="7"/>
  <c r="AJ1845" i="7"/>
  <c r="J1845" i="7"/>
  <c r="AN1844" i="7"/>
  <c r="AK1844" i="7"/>
  <c r="AJ1844" i="7"/>
  <c r="J1844" i="7"/>
  <c r="AN1843" i="7"/>
  <c r="AK1843" i="7"/>
  <c r="AJ1843" i="7"/>
  <c r="J1843" i="7"/>
  <c r="AN1842" i="7"/>
  <c r="AK1842" i="7"/>
  <c r="AJ1842" i="7"/>
  <c r="J1842" i="7"/>
  <c r="AN1841" i="7"/>
  <c r="AK1841" i="7"/>
  <c r="AJ1841" i="7"/>
  <c r="J1841" i="7"/>
  <c r="AN1840" i="7"/>
  <c r="AK1840" i="7"/>
  <c r="AJ1840" i="7"/>
  <c r="J1840" i="7"/>
  <c r="AN1839" i="7"/>
  <c r="AK1839" i="7"/>
  <c r="AJ1839" i="7"/>
  <c r="J1839" i="7"/>
  <c r="AN1838" i="7"/>
  <c r="AK1838" i="7"/>
  <c r="AJ1838" i="7"/>
  <c r="J1838" i="7"/>
  <c r="AN1837" i="7"/>
  <c r="AK1837" i="7"/>
  <c r="AJ1837" i="7"/>
  <c r="J1837" i="7"/>
  <c r="AN1836" i="7"/>
  <c r="AK1836" i="7"/>
  <c r="AJ1836" i="7"/>
  <c r="J1836" i="7"/>
  <c r="AN1835" i="7"/>
  <c r="AK1835" i="7"/>
  <c r="AJ1835" i="7"/>
  <c r="J1835" i="7"/>
  <c r="AN1834" i="7"/>
  <c r="AK1834" i="7"/>
  <c r="AJ1834" i="7"/>
  <c r="J1834" i="7"/>
  <c r="AN1833" i="7"/>
  <c r="AK1833" i="7"/>
  <c r="AJ1833" i="7"/>
  <c r="J1833" i="7"/>
  <c r="AN1832" i="7"/>
  <c r="AK1832" i="7"/>
  <c r="AJ1832" i="7"/>
  <c r="J1832" i="7"/>
  <c r="AN1831" i="7"/>
  <c r="AK1831" i="7"/>
  <c r="AJ1831" i="7"/>
  <c r="J1831" i="7"/>
  <c r="AN1830" i="7"/>
  <c r="AK1830" i="7"/>
  <c r="AJ1830" i="7"/>
  <c r="J1830" i="7"/>
  <c r="AN1829" i="7"/>
  <c r="AK1829" i="7"/>
  <c r="AJ1829" i="7"/>
  <c r="J1829" i="7"/>
  <c r="AN1828" i="7"/>
  <c r="AK1828" i="7"/>
  <c r="AJ1828" i="7"/>
  <c r="J1828" i="7"/>
  <c r="AN1827" i="7"/>
  <c r="AK1827" i="7"/>
  <c r="AJ1827" i="7"/>
  <c r="J1827" i="7"/>
  <c r="AN1826" i="7"/>
  <c r="AK1826" i="7"/>
  <c r="AJ1826" i="7"/>
  <c r="J1826" i="7"/>
  <c r="AN1825" i="7"/>
  <c r="AK1825" i="7"/>
  <c r="AJ1825" i="7"/>
  <c r="J1825" i="7"/>
  <c r="AN1824" i="7"/>
  <c r="AK1824" i="7"/>
  <c r="AJ1824" i="7"/>
  <c r="J1824" i="7"/>
  <c r="AN1823" i="7"/>
  <c r="AK1823" i="7"/>
  <c r="AJ1823" i="7"/>
  <c r="J1823" i="7"/>
  <c r="AN1822" i="7"/>
  <c r="AK1822" i="7"/>
  <c r="AJ1822" i="7"/>
  <c r="J1822" i="7"/>
  <c r="AN1821" i="7"/>
  <c r="AK1821" i="7"/>
  <c r="AJ1821" i="7"/>
  <c r="J1821" i="7"/>
  <c r="AN1820" i="7"/>
  <c r="AK1820" i="7"/>
  <c r="AJ1820" i="7"/>
  <c r="J1820" i="7"/>
  <c r="AN1819" i="7"/>
  <c r="AK1819" i="7"/>
  <c r="AJ1819" i="7"/>
  <c r="J1819" i="7"/>
  <c r="AN1818" i="7"/>
  <c r="AK1818" i="7"/>
  <c r="AJ1818" i="7"/>
  <c r="J1818" i="7"/>
  <c r="AN1817" i="7"/>
  <c r="AK1817" i="7"/>
  <c r="AJ1817" i="7"/>
  <c r="J1817" i="7"/>
  <c r="AN1816" i="7"/>
  <c r="AK1816" i="7"/>
  <c r="AJ1816" i="7"/>
  <c r="J1816" i="7"/>
  <c r="AN1815" i="7"/>
  <c r="AK1815" i="7"/>
  <c r="AJ1815" i="7"/>
  <c r="J1815" i="7"/>
  <c r="AN1814" i="7"/>
  <c r="AK1814" i="7"/>
  <c r="AJ1814" i="7"/>
  <c r="J1814" i="7"/>
  <c r="AN1813" i="7"/>
  <c r="AK1813" i="7"/>
  <c r="AJ1813" i="7"/>
  <c r="J1813" i="7"/>
  <c r="AN1812" i="7"/>
  <c r="AK1812" i="7"/>
  <c r="AJ1812" i="7"/>
  <c r="J1812" i="7"/>
  <c r="AN1811" i="7"/>
  <c r="AK1811" i="7"/>
  <c r="AJ1811" i="7"/>
  <c r="J1811" i="7"/>
  <c r="AN1810" i="7"/>
  <c r="AK1810" i="7"/>
  <c r="AJ1810" i="7"/>
  <c r="J1810" i="7"/>
  <c r="AN1809" i="7"/>
  <c r="AK1809" i="7"/>
  <c r="AJ1809" i="7"/>
  <c r="J1809" i="7"/>
  <c r="AN1808" i="7"/>
  <c r="AK1808" i="7"/>
  <c r="AJ1808" i="7"/>
  <c r="J1808" i="7"/>
  <c r="AN1807" i="7"/>
  <c r="AK1807" i="7"/>
  <c r="AJ1807" i="7"/>
  <c r="J1807" i="7"/>
  <c r="AN1806" i="7"/>
  <c r="AK1806" i="7"/>
  <c r="AJ1806" i="7"/>
  <c r="J1806" i="7"/>
  <c r="AN1805" i="7"/>
  <c r="AK1805" i="7"/>
  <c r="AJ1805" i="7"/>
  <c r="J1805" i="7"/>
  <c r="AN1804" i="7"/>
  <c r="AK1804" i="7"/>
  <c r="AJ1804" i="7"/>
  <c r="J1804" i="7"/>
  <c r="AN1803" i="7"/>
  <c r="AK1803" i="7"/>
  <c r="AJ1803" i="7"/>
  <c r="J1803" i="7"/>
  <c r="AN1802" i="7"/>
  <c r="AK1802" i="7"/>
  <c r="AJ1802" i="7"/>
  <c r="J1802" i="7"/>
  <c r="AN1801" i="7"/>
  <c r="AK1801" i="7"/>
  <c r="AJ1801" i="7"/>
  <c r="J1801" i="7"/>
  <c r="AN1800" i="7"/>
  <c r="AK1800" i="7"/>
  <c r="AJ1800" i="7"/>
  <c r="J1800" i="7"/>
  <c r="AN1799" i="7"/>
  <c r="AK1799" i="7"/>
  <c r="AJ1799" i="7"/>
  <c r="J1799" i="7"/>
  <c r="AN1798" i="7"/>
  <c r="AK1798" i="7"/>
  <c r="AJ1798" i="7"/>
  <c r="J1798" i="7"/>
  <c r="AN1797" i="7"/>
  <c r="AK1797" i="7"/>
  <c r="AJ1797" i="7"/>
  <c r="J1797" i="7"/>
  <c r="AN1796" i="7"/>
  <c r="AK1796" i="7"/>
  <c r="AJ1796" i="7"/>
  <c r="J1796" i="7"/>
  <c r="AN1795" i="7"/>
  <c r="AK1795" i="7"/>
  <c r="AJ1795" i="7"/>
  <c r="J1795" i="7"/>
  <c r="AN1794" i="7"/>
  <c r="AK1794" i="7"/>
  <c r="AJ1794" i="7"/>
  <c r="J1794" i="7"/>
  <c r="AN1793" i="7"/>
  <c r="AK1793" i="7"/>
  <c r="AJ1793" i="7"/>
  <c r="J1793" i="7"/>
  <c r="AN1792" i="7"/>
  <c r="AK1792" i="7"/>
  <c r="AJ1792" i="7"/>
  <c r="J1792" i="7"/>
  <c r="AN1791" i="7"/>
  <c r="AK1791" i="7"/>
  <c r="AJ1791" i="7"/>
  <c r="J1791" i="7"/>
  <c r="AN1790" i="7"/>
  <c r="AK1790" i="7"/>
  <c r="AJ1790" i="7"/>
  <c r="J1790" i="7"/>
  <c r="AN1789" i="7"/>
  <c r="AK1789" i="7"/>
  <c r="AJ1789" i="7"/>
  <c r="J1789" i="7"/>
  <c r="AN1788" i="7"/>
  <c r="AK1788" i="7"/>
  <c r="AJ1788" i="7"/>
  <c r="J1788" i="7"/>
  <c r="AN1787" i="7"/>
  <c r="AK1787" i="7"/>
  <c r="AJ1787" i="7"/>
  <c r="J1787" i="7"/>
  <c r="AN1786" i="7"/>
  <c r="AK1786" i="7"/>
  <c r="AJ1786" i="7"/>
  <c r="J1786" i="7"/>
  <c r="AN1785" i="7"/>
  <c r="AK1785" i="7"/>
  <c r="AJ1785" i="7"/>
  <c r="J1785" i="7"/>
  <c r="AN1784" i="7"/>
  <c r="AK1784" i="7"/>
  <c r="AJ1784" i="7"/>
  <c r="J1784" i="7"/>
  <c r="AN1783" i="7"/>
  <c r="AK1783" i="7"/>
  <c r="AJ1783" i="7"/>
  <c r="J1783" i="7"/>
  <c r="AN1782" i="7"/>
  <c r="AK1782" i="7"/>
  <c r="AJ1782" i="7"/>
  <c r="J1782" i="7"/>
  <c r="AN1781" i="7"/>
  <c r="AK1781" i="7"/>
  <c r="AJ1781" i="7"/>
  <c r="J1781" i="7"/>
  <c r="AN1780" i="7"/>
  <c r="AK1780" i="7"/>
  <c r="AJ1780" i="7"/>
  <c r="J1780" i="7"/>
  <c r="AN1779" i="7"/>
  <c r="AK1779" i="7"/>
  <c r="AJ1779" i="7"/>
  <c r="J1779" i="7"/>
  <c r="AN1778" i="7"/>
  <c r="AK1778" i="7"/>
  <c r="AJ1778" i="7"/>
  <c r="J1778" i="7"/>
  <c r="AN1777" i="7"/>
  <c r="AK1777" i="7"/>
  <c r="AJ1777" i="7"/>
  <c r="J1777" i="7"/>
  <c r="AN1776" i="7"/>
  <c r="AK1776" i="7"/>
  <c r="AJ1776" i="7"/>
  <c r="J1776" i="7"/>
  <c r="AN1775" i="7"/>
  <c r="AK1775" i="7"/>
  <c r="AJ1775" i="7"/>
  <c r="J1775" i="7"/>
  <c r="AN1774" i="7"/>
  <c r="AK1774" i="7"/>
  <c r="AJ1774" i="7"/>
  <c r="J1774" i="7"/>
  <c r="AN1773" i="7"/>
  <c r="AK1773" i="7"/>
  <c r="AJ1773" i="7"/>
  <c r="J1773" i="7"/>
  <c r="AN1772" i="7"/>
  <c r="AK1772" i="7"/>
  <c r="AJ1772" i="7"/>
  <c r="J1772" i="7"/>
  <c r="AN1771" i="7"/>
  <c r="AK1771" i="7"/>
  <c r="AJ1771" i="7"/>
  <c r="J1771" i="7"/>
  <c r="AN1770" i="7"/>
  <c r="AK1770" i="7"/>
  <c r="AJ1770" i="7"/>
  <c r="J1770" i="7"/>
  <c r="AN1769" i="7"/>
  <c r="AK1769" i="7"/>
  <c r="AJ1769" i="7"/>
  <c r="J1769" i="7"/>
  <c r="AN1768" i="7"/>
  <c r="AK1768" i="7"/>
  <c r="AJ1768" i="7"/>
  <c r="J1768" i="7"/>
  <c r="AN1767" i="7"/>
  <c r="AK1767" i="7"/>
  <c r="AJ1767" i="7"/>
  <c r="J1767" i="7"/>
  <c r="AN1766" i="7"/>
  <c r="AK1766" i="7"/>
  <c r="AJ1766" i="7"/>
  <c r="J1766" i="7"/>
  <c r="AN1765" i="7"/>
  <c r="AK1765" i="7"/>
  <c r="AJ1765" i="7"/>
  <c r="J1765" i="7"/>
  <c r="AN1764" i="7"/>
  <c r="AK1764" i="7"/>
  <c r="AJ1764" i="7"/>
  <c r="J1764" i="7"/>
  <c r="AN1763" i="7"/>
  <c r="AK1763" i="7"/>
  <c r="AJ1763" i="7"/>
  <c r="J1763" i="7"/>
  <c r="AN1762" i="7"/>
  <c r="AK1762" i="7"/>
  <c r="AJ1762" i="7"/>
  <c r="J1762" i="7"/>
  <c r="AN1761" i="7"/>
  <c r="AK1761" i="7"/>
  <c r="AJ1761" i="7"/>
  <c r="J1761" i="7"/>
  <c r="AN1760" i="7"/>
  <c r="AK1760" i="7"/>
  <c r="AJ1760" i="7"/>
  <c r="J1760" i="7"/>
  <c r="AN1759" i="7"/>
  <c r="AK1759" i="7"/>
  <c r="AJ1759" i="7"/>
  <c r="J1759" i="7"/>
  <c r="AN1758" i="7"/>
  <c r="AK1758" i="7"/>
  <c r="AJ1758" i="7"/>
  <c r="J1758" i="7"/>
  <c r="AN1757" i="7"/>
  <c r="AK1757" i="7"/>
  <c r="AJ1757" i="7"/>
  <c r="J1757" i="7"/>
  <c r="AN1756" i="7"/>
  <c r="AK1756" i="7"/>
  <c r="AJ1756" i="7"/>
  <c r="J1756" i="7"/>
  <c r="AN1755" i="7"/>
  <c r="AK1755" i="7"/>
  <c r="AJ1755" i="7"/>
  <c r="J1755" i="7"/>
  <c r="AN1754" i="7"/>
  <c r="AK1754" i="7"/>
  <c r="AJ1754" i="7"/>
  <c r="J1754" i="7"/>
  <c r="AN1753" i="7"/>
  <c r="AK1753" i="7"/>
  <c r="AJ1753" i="7"/>
  <c r="J1753" i="7"/>
  <c r="AN1752" i="7"/>
  <c r="AK1752" i="7"/>
  <c r="AJ1752" i="7"/>
  <c r="J1752" i="7"/>
  <c r="AN1751" i="7"/>
  <c r="AK1751" i="7"/>
  <c r="AJ1751" i="7"/>
  <c r="J1751" i="7"/>
  <c r="AN1750" i="7"/>
  <c r="AK1750" i="7"/>
  <c r="AJ1750" i="7"/>
  <c r="J1750" i="7"/>
  <c r="AN1749" i="7"/>
  <c r="AK1749" i="7"/>
  <c r="AJ1749" i="7"/>
  <c r="J1749" i="7"/>
  <c r="AN1748" i="7"/>
  <c r="AK1748" i="7"/>
  <c r="AJ1748" i="7"/>
  <c r="J1748" i="7"/>
  <c r="AN1747" i="7"/>
  <c r="AK1747" i="7"/>
  <c r="AJ1747" i="7"/>
  <c r="J1747" i="7"/>
  <c r="AN1746" i="7"/>
  <c r="AK1746" i="7"/>
  <c r="AJ1746" i="7"/>
  <c r="J1746" i="7"/>
  <c r="AN1745" i="7"/>
  <c r="AK1745" i="7"/>
  <c r="AJ1745" i="7"/>
  <c r="J1745" i="7"/>
  <c r="AN1744" i="7"/>
  <c r="AK1744" i="7"/>
  <c r="AJ1744" i="7"/>
  <c r="J1744" i="7"/>
  <c r="AN1743" i="7"/>
  <c r="AK1743" i="7"/>
  <c r="AJ1743" i="7"/>
  <c r="J1743" i="7"/>
  <c r="AN1742" i="7"/>
  <c r="AK1742" i="7"/>
  <c r="AJ1742" i="7"/>
  <c r="J1742" i="7"/>
  <c r="AN1741" i="7"/>
  <c r="AK1741" i="7"/>
  <c r="AJ1741" i="7"/>
  <c r="J1741" i="7"/>
  <c r="AN1740" i="7"/>
  <c r="AK1740" i="7"/>
  <c r="AJ1740" i="7"/>
  <c r="J1740" i="7"/>
  <c r="AN1739" i="7"/>
  <c r="AK1739" i="7"/>
  <c r="AJ1739" i="7"/>
  <c r="J1739" i="7"/>
  <c r="AN1738" i="7"/>
  <c r="AK1738" i="7"/>
  <c r="AJ1738" i="7"/>
  <c r="J1738" i="7"/>
  <c r="AN1737" i="7"/>
  <c r="AK1737" i="7"/>
  <c r="AJ1737" i="7"/>
  <c r="J1737" i="7"/>
  <c r="AN1736" i="7"/>
  <c r="AK1736" i="7"/>
  <c r="AJ1736" i="7"/>
  <c r="J1736" i="7"/>
  <c r="AN1735" i="7"/>
  <c r="AK1735" i="7"/>
  <c r="AJ1735" i="7"/>
  <c r="J1735" i="7"/>
  <c r="AN1734" i="7"/>
  <c r="AK1734" i="7"/>
  <c r="AJ1734" i="7"/>
  <c r="J1734" i="7"/>
  <c r="AN1733" i="7"/>
  <c r="AK1733" i="7"/>
  <c r="AJ1733" i="7"/>
  <c r="J1733" i="7"/>
  <c r="AN1732" i="7"/>
  <c r="AK1732" i="7"/>
  <c r="AJ1732" i="7"/>
  <c r="J1732" i="7"/>
  <c r="AN1731" i="7"/>
  <c r="AK1731" i="7"/>
  <c r="AJ1731" i="7"/>
  <c r="J1731" i="7"/>
  <c r="AN1730" i="7"/>
  <c r="AK1730" i="7"/>
  <c r="AJ1730" i="7"/>
  <c r="J1730" i="7"/>
  <c r="AN1729" i="7"/>
  <c r="AK1729" i="7"/>
  <c r="AJ1729" i="7"/>
  <c r="J1729" i="7"/>
  <c r="AN1728" i="7"/>
  <c r="AK1728" i="7"/>
  <c r="AJ1728" i="7"/>
  <c r="J1728" i="7"/>
  <c r="AN1727" i="7"/>
  <c r="AK1727" i="7"/>
  <c r="AJ1727" i="7"/>
  <c r="J1727" i="7"/>
  <c r="AN1726" i="7"/>
  <c r="AK1726" i="7"/>
  <c r="AJ1726" i="7"/>
  <c r="J1726" i="7"/>
  <c r="AN1725" i="7"/>
  <c r="AK1725" i="7"/>
  <c r="AJ1725" i="7"/>
  <c r="J1725" i="7"/>
  <c r="AN1724" i="7"/>
  <c r="AK1724" i="7"/>
  <c r="AJ1724" i="7"/>
  <c r="J1724" i="7"/>
  <c r="AN1723" i="7"/>
  <c r="AK1723" i="7"/>
  <c r="AJ1723" i="7"/>
  <c r="J1723" i="7"/>
  <c r="AN1722" i="7"/>
  <c r="AK1722" i="7"/>
  <c r="AJ1722" i="7"/>
  <c r="J1722" i="7"/>
  <c r="AN1721" i="7"/>
  <c r="AK1721" i="7"/>
  <c r="AJ1721" i="7"/>
  <c r="J1721" i="7"/>
  <c r="AN1720" i="7"/>
  <c r="AK1720" i="7"/>
  <c r="AJ1720" i="7"/>
  <c r="J1720" i="7"/>
  <c r="AN1719" i="7"/>
  <c r="AK1719" i="7"/>
  <c r="AJ1719" i="7"/>
  <c r="J1719" i="7"/>
  <c r="AN1718" i="7"/>
  <c r="AK1718" i="7"/>
  <c r="AJ1718" i="7"/>
  <c r="J1718" i="7"/>
  <c r="AN1717" i="7"/>
  <c r="AK1717" i="7"/>
  <c r="AJ1717" i="7"/>
  <c r="J1717" i="7"/>
  <c r="AN1716" i="7"/>
  <c r="AK1716" i="7"/>
  <c r="AJ1716" i="7"/>
  <c r="J1716" i="7"/>
  <c r="AN1715" i="7"/>
  <c r="AK1715" i="7"/>
  <c r="AJ1715" i="7"/>
  <c r="J1715" i="7"/>
  <c r="AN1714" i="7"/>
  <c r="AK1714" i="7"/>
  <c r="AJ1714" i="7"/>
  <c r="J1714" i="7"/>
  <c r="AN1713" i="7"/>
  <c r="AK1713" i="7"/>
  <c r="AJ1713" i="7"/>
  <c r="J1713" i="7"/>
  <c r="AN1712" i="7"/>
  <c r="AK1712" i="7"/>
  <c r="AJ1712" i="7"/>
  <c r="J1712" i="7"/>
  <c r="AN1711" i="7"/>
  <c r="AK1711" i="7"/>
  <c r="AJ1711" i="7"/>
  <c r="J1711" i="7"/>
  <c r="AN1710" i="7"/>
  <c r="AK1710" i="7"/>
  <c r="AJ1710" i="7"/>
  <c r="J1710" i="7"/>
  <c r="AN1709" i="7"/>
  <c r="AK1709" i="7"/>
  <c r="AJ1709" i="7"/>
  <c r="J1709" i="7"/>
  <c r="AN1708" i="7"/>
  <c r="AK1708" i="7"/>
  <c r="AJ1708" i="7"/>
  <c r="J1708" i="7"/>
  <c r="AN1707" i="7"/>
  <c r="AK1707" i="7"/>
  <c r="AJ1707" i="7"/>
  <c r="J1707" i="7"/>
  <c r="AN1706" i="7"/>
  <c r="AK1706" i="7"/>
  <c r="AJ1706" i="7"/>
  <c r="J1706" i="7"/>
  <c r="AN1705" i="7"/>
  <c r="AK1705" i="7"/>
  <c r="AJ1705" i="7"/>
  <c r="J1705" i="7"/>
  <c r="AN1704" i="7"/>
  <c r="AK1704" i="7"/>
  <c r="AJ1704" i="7"/>
  <c r="J1704" i="7"/>
  <c r="AN1703" i="7"/>
  <c r="AK1703" i="7"/>
  <c r="AJ1703" i="7"/>
  <c r="J1703" i="7"/>
  <c r="AN1702" i="7"/>
  <c r="AK1702" i="7"/>
  <c r="AJ1702" i="7"/>
  <c r="J1702" i="7"/>
  <c r="AN1701" i="7"/>
  <c r="AK1701" i="7"/>
  <c r="AJ1701" i="7"/>
  <c r="J1701" i="7"/>
  <c r="AN1700" i="7"/>
  <c r="AK1700" i="7"/>
  <c r="AJ1700" i="7"/>
  <c r="J1700" i="7"/>
  <c r="AN1699" i="7"/>
  <c r="AK1699" i="7"/>
  <c r="AJ1699" i="7"/>
  <c r="J1699" i="7"/>
  <c r="AN1698" i="7"/>
  <c r="AK1698" i="7"/>
  <c r="AJ1698" i="7"/>
  <c r="J1698" i="7"/>
  <c r="AN1697" i="7"/>
  <c r="AK1697" i="7"/>
  <c r="AJ1697" i="7"/>
  <c r="J1697" i="7"/>
  <c r="AN1696" i="7"/>
  <c r="AK1696" i="7"/>
  <c r="AJ1696" i="7"/>
  <c r="J1696" i="7"/>
  <c r="AN1695" i="7"/>
  <c r="AK1695" i="7"/>
  <c r="AJ1695" i="7"/>
  <c r="J1695" i="7"/>
  <c r="AN1694" i="7"/>
  <c r="AK1694" i="7"/>
  <c r="AJ1694" i="7"/>
  <c r="J1694" i="7"/>
  <c r="AN1693" i="7"/>
  <c r="AK1693" i="7"/>
  <c r="AJ1693" i="7"/>
  <c r="J1693" i="7"/>
  <c r="AN1692" i="7"/>
  <c r="AK1692" i="7"/>
  <c r="AJ1692" i="7"/>
  <c r="J1692" i="7"/>
  <c r="AN1691" i="7"/>
  <c r="AK1691" i="7"/>
  <c r="AJ1691" i="7"/>
  <c r="J1691" i="7"/>
  <c r="AN1690" i="7"/>
  <c r="AK1690" i="7"/>
  <c r="AJ1690" i="7"/>
  <c r="J1690" i="7"/>
  <c r="AN1689" i="7"/>
  <c r="AK1689" i="7"/>
  <c r="AJ1689" i="7"/>
  <c r="J1689" i="7"/>
  <c r="AN1688" i="7"/>
  <c r="AK1688" i="7"/>
  <c r="AJ1688" i="7"/>
  <c r="J1688" i="7"/>
  <c r="AN1687" i="7"/>
  <c r="AK1687" i="7"/>
  <c r="AJ1687" i="7"/>
  <c r="J1687" i="7"/>
  <c r="AN1686" i="7"/>
  <c r="AK1686" i="7"/>
  <c r="AJ1686" i="7"/>
  <c r="J1686" i="7"/>
  <c r="AN1685" i="7"/>
  <c r="AK1685" i="7"/>
  <c r="AJ1685" i="7"/>
  <c r="J1685" i="7"/>
  <c r="AN1684" i="7"/>
  <c r="AK1684" i="7"/>
  <c r="AJ1684" i="7"/>
  <c r="J1684" i="7"/>
  <c r="AN1683" i="7"/>
  <c r="AK1683" i="7"/>
  <c r="AJ1683" i="7"/>
  <c r="J1683" i="7"/>
  <c r="AN1682" i="7"/>
  <c r="AK1682" i="7"/>
  <c r="AJ1682" i="7"/>
  <c r="J1682" i="7"/>
  <c r="AN1681" i="7"/>
  <c r="AK1681" i="7"/>
  <c r="AJ1681" i="7"/>
  <c r="J1681" i="7"/>
  <c r="AN1680" i="7"/>
  <c r="AK1680" i="7"/>
  <c r="AJ1680" i="7"/>
  <c r="J1680" i="7"/>
  <c r="AN1679" i="7"/>
  <c r="AK1679" i="7"/>
  <c r="AJ1679" i="7"/>
  <c r="J1679" i="7"/>
  <c r="AN1678" i="7"/>
  <c r="AK1678" i="7"/>
  <c r="AJ1678" i="7"/>
  <c r="J1678" i="7"/>
  <c r="AN1677" i="7"/>
  <c r="AK1677" i="7"/>
  <c r="AJ1677" i="7"/>
  <c r="J1677" i="7"/>
  <c r="AN1676" i="7"/>
  <c r="AK1676" i="7"/>
  <c r="AJ1676" i="7"/>
  <c r="J1676" i="7"/>
  <c r="AN1675" i="7"/>
  <c r="AK1675" i="7"/>
  <c r="AJ1675" i="7"/>
  <c r="J1675" i="7"/>
  <c r="AN1674" i="7"/>
  <c r="AK1674" i="7"/>
  <c r="AJ1674" i="7"/>
  <c r="J1674" i="7"/>
  <c r="AN1673" i="7"/>
  <c r="AK1673" i="7"/>
  <c r="AJ1673" i="7"/>
  <c r="J1673" i="7"/>
  <c r="AN1672" i="7"/>
  <c r="AK1672" i="7"/>
  <c r="AJ1672" i="7"/>
  <c r="J1672" i="7"/>
  <c r="AN1671" i="7"/>
  <c r="AK1671" i="7"/>
  <c r="AJ1671" i="7"/>
  <c r="J1671" i="7"/>
  <c r="AN1670" i="7"/>
  <c r="AK1670" i="7"/>
  <c r="AJ1670" i="7"/>
  <c r="J1670" i="7"/>
  <c r="AN1669" i="7"/>
  <c r="AK1669" i="7"/>
  <c r="AJ1669" i="7"/>
  <c r="J1669" i="7"/>
  <c r="AN1668" i="7"/>
  <c r="AK1668" i="7"/>
  <c r="AJ1668" i="7"/>
  <c r="J1668" i="7"/>
  <c r="AN1667" i="7"/>
  <c r="AK1667" i="7"/>
  <c r="AJ1667" i="7"/>
  <c r="J1667" i="7"/>
  <c r="AN1666" i="7"/>
  <c r="AK1666" i="7"/>
  <c r="AJ1666" i="7"/>
  <c r="J1666" i="7"/>
  <c r="AN1665" i="7"/>
  <c r="AK1665" i="7"/>
  <c r="AJ1665" i="7"/>
  <c r="J1665" i="7"/>
  <c r="AN1664" i="7"/>
  <c r="AK1664" i="7"/>
  <c r="AJ1664" i="7"/>
  <c r="J1664" i="7"/>
  <c r="AN1663" i="7"/>
  <c r="AK1663" i="7"/>
  <c r="AJ1663" i="7"/>
  <c r="J1663" i="7"/>
  <c r="AN1662" i="7"/>
  <c r="AK1662" i="7"/>
  <c r="AJ1662" i="7"/>
  <c r="J1662" i="7"/>
  <c r="AN1661" i="7"/>
  <c r="AK1661" i="7"/>
  <c r="AJ1661" i="7"/>
  <c r="J1661" i="7"/>
  <c r="AN1660" i="7"/>
  <c r="AK1660" i="7"/>
  <c r="AJ1660" i="7"/>
  <c r="J1660" i="7"/>
  <c r="AN1659" i="7"/>
  <c r="AK1659" i="7"/>
  <c r="AJ1659" i="7"/>
  <c r="J1659" i="7"/>
  <c r="AN1658" i="7"/>
  <c r="AK1658" i="7"/>
  <c r="AJ1658" i="7"/>
  <c r="J1658" i="7"/>
  <c r="AN1657" i="7"/>
  <c r="AK1657" i="7"/>
  <c r="AJ1657" i="7"/>
  <c r="J1657" i="7"/>
  <c r="AN1656" i="7"/>
  <c r="AK1656" i="7"/>
  <c r="AJ1656" i="7"/>
  <c r="J1656" i="7"/>
  <c r="AN1655" i="7"/>
  <c r="AK1655" i="7"/>
  <c r="AJ1655" i="7"/>
  <c r="J1655" i="7"/>
  <c r="AN1654" i="7"/>
  <c r="AK1654" i="7"/>
  <c r="AJ1654" i="7"/>
  <c r="J1654" i="7"/>
  <c r="AN1653" i="7"/>
  <c r="AK1653" i="7"/>
  <c r="AJ1653" i="7"/>
  <c r="J1653" i="7"/>
  <c r="AN1652" i="7"/>
  <c r="AK1652" i="7"/>
  <c r="AJ1652" i="7"/>
  <c r="J1652" i="7"/>
  <c r="AN1651" i="7"/>
  <c r="AK1651" i="7"/>
  <c r="AJ1651" i="7"/>
  <c r="J1651" i="7"/>
  <c r="AN1650" i="7"/>
  <c r="AK1650" i="7"/>
  <c r="AJ1650" i="7"/>
  <c r="J1650" i="7"/>
  <c r="AN1649" i="7"/>
  <c r="AK1649" i="7"/>
  <c r="AJ1649" i="7"/>
  <c r="J1649" i="7"/>
  <c r="AN1648" i="7"/>
  <c r="AK1648" i="7"/>
  <c r="AJ1648" i="7"/>
  <c r="J1648" i="7"/>
  <c r="AN1647" i="7"/>
  <c r="AK1647" i="7"/>
  <c r="AJ1647" i="7"/>
  <c r="J1647" i="7"/>
  <c r="AN1646" i="7"/>
  <c r="AK1646" i="7"/>
  <c r="AJ1646" i="7"/>
  <c r="J1646" i="7"/>
  <c r="AN1645" i="7"/>
  <c r="AK1645" i="7"/>
  <c r="AJ1645" i="7"/>
  <c r="J1645" i="7"/>
  <c r="AN1644" i="7"/>
  <c r="AK1644" i="7"/>
  <c r="AJ1644" i="7"/>
  <c r="J1644" i="7"/>
  <c r="AN1643" i="7"/>
  <c r="AK1643" i="7"/>
  <c r="AJ1643" i="7"/>
  <c r="J1643" i="7"/>
  <c r="AN1642" i="7"/>
  <c r="AK1642" i="7"/>
  <c r="AJ1642" i="7"/>
  <c r="J1642" i="7"/>
  <c r="AN1641" i="7"/>
  <c r="AK1641" i="7"/>
  <c r="AJ1641" i="7"/>
  <c r="J1641" i="7"/>
  <c r="AN1640" i="7"/>
  <c r="AK1640" i="7"/>
  <c r="AJ1640" i="7"/>
  <c r="J1640" i="7"/>
  <c r="AN1639" i="7"/>
  <c r="AK1639" i="7"/>
  <c r="AJ1639" i="7"/>
  <c r="J1639" i="7"/>
  <c r="AN1638" i="7"/>
  <c r="AK1638" i="7"/>
  <c r="AJ1638" i="7"/>
  <c r="J1638" i="7"/>
  <c r="AN1637" i="7"/>
  <c r="AK1637" i="7"/>
  <c r="AJ1637" i="7"/>
  <c r="J1637" i="7"/>
  <c r="AN1636" i="7"/>
  <c r="AK1636" i="7"/>
  <c r="AJ1636" i="7"/>
  <c r="J1636" i="7"/>
  <c r="AN1635" i="7"/>
  <c r="AK1635" i="7"/>
  <c r="AJ1635" i="7"/>
  <c r="J1635" i="7"/>
  <c r="AN1634" i="7"/>
  <c r="AK1634" i="7"/>
  <c r="AJ1634" i="7"/>
  <c r="J1634" i="7"/>
  <c r="AN1633" i="7"/>
  <c r="AK1633" i="7"/>
  <c r="AJ1633" i="7"/>
  <c r="J1633" i="7"/>
  <c r="AN1632" i="7"/>
  <c r="AK1632" i="7"/>
  <c r="AJ1632" i="7"/>
  <c r="J1632" i="7"/>
  <c r="AN1631" i="7"/>
  <c r="AK1631" i="7"/>
  <c r="AJ1631" i="7"/>
  <c r="J1631" i="7"/>
  <c r="AN1630" i="7"/>
  <c r="AK1630" i="7"/>
  <c r="AJ1630" i="7"/>
  <c r="J1630" i="7"/>
  <c r="AN1629" i="7"/>
  <c r="AK1629" i="7"/>
  <c r="AJ1629" i="7"/>
  <c r="J1629" i="7"/>
  <c r="AN1628" i="7"/>
  <c r="AK1628" i="7"/>
  <c r="AJ1628" i="7"/>
  <c r="J1628" i="7"/>
  <c r="AN1627" i="7"/>
  <c r="AK1627" i="7"/>
  <c r="AJ1627" i="7"/>
  <c r="J1627" i="7"/>
  <c r="AN1626" i="7"/>
  <c r="AK1626" i="7"/>
  <c r="AJ1626" i="7"/>
  <c r="J1626" i="7"/>
  <c r="AN1625" i="7"/>
  <c r="AK1625" i="7"/>
  <c r="AJ1625" i="7"/>
  <c r="J1625" i="7"/>
  <c r="AN1624" i="7"/>
  <c r="AK1624" i="7"/>
  <c r="AJ1624" i="7"/>
  <c r="J1624" i="7"/>
  <c r="AJ1623" i="7"/>
  <c r="J1623" i="7"/>
  <c r="AJ1622" i="7"/>
  <c r="J1622" i="7"/>
  <c r="AJ1621" i="7"/>
  <c r="J1621" i="7"/>
  <c r="AJ1620" i="7"/>
  <c r="J1620" i="7"/>
  <c r="AJ1619" i="7"/>
  <c r="J1619" i="7"/>
  <c r="AJ1618" i="7"/>
  <c r="J1618" i="7"/>
  <c r="AJ1617" i="7"/>
  <c r="J1617" i="7"/>
  <c r="AJ1616" i="7"/>
  <c r="J1616" i="7"/>
  <c r="AJ1615" i="7"/>
  <c r="J1615" i="7"/>
  <c r="AJ1614" i="7"/>
  <c r="J1614" i="7"/>
  <c r="AJ1613" i="7"/>
  <c r="J1613" i="7"/>
  <c r="AJ1612" i="7"/>
  <c r="J1612" i="7"/>
  <c r="AJ1611" i="7"/>
  <c r="J1611" i="7"/>
  <c r="AJ1610" i="7"/>
  <c r="J1610" i="7"/>
  <c r="AJ1609" i="7"/>
  <c r="J1609" i="7"/>
  <c r="AJ1608" i="7"/>
  <c r="J1608" i="7"/>
  <c r="AJ1607" i="7"/>
  <c r="J1607" i="7"/>
  <c r="AJ1606" i="7"/>
  <c r="J1606" i="7"/>
  <c r="AJ1605" i="7"/>
  <c r="J1605" i="7"/>
  <c r="AJ1604" i="7"/>
  <c r="J1604" i="7"/>
  <c r="AJ1603" i="7"/>
  <c r="J1603" i="7"/>
  <c r="AJ1602" i="7"/>
  <c r="J1602" i="7"/>
  <c r="AJ1601" i="7"/>
  <c r="J1601" i="7"/>
  <c r="AJ1600" i="7"/>
  <c r="J1600" i="7"/>
  <c r="AJ1599" i="7"/>
  <c r="J1599" i="7"/>
  <c r="AJ1598" i="7"/>
  <c r="J1598" i="7"/>
  <c r="AJ1597" i="7"/>
  <c r="J1597" i="7"/>
  <c r="AJ1596" i="7"/>
  <c r="J1596" i="7"/>
  <c r="AJ1595" i="7"/>
  <c r="J1595" i="7"/>
  <c r="AJ1594" i="7"/>
  <c r="J1594" i="7"/>
  <c r="AJ1593" i="7"/>
  <c r="J1593" i="7"/>
  <c r="AJ1592" i="7"/>
  <c r="J1592" i="7"/>
  <c r="AJ1591" i="7"/>
  <c r="J1591" i="7"/>
  <c r="AJ1590" i="7"/>
  <c r="J1590" i="7"/>
  <c r="AJ1589" i="7"/>
  <c r="J1589" i="7"/>
  <c r="AJ1588" i="7"/>
  <c r="J1588" i="7"/>
  <c r="AJ1587" i="7"/>
  <c r="AJ1586" i="7"/>
  <c r="J1586" i="7"/>
  <c r="AJ1585" i="7"/>
  <c r="J1585" i="7"/>
  <c r="AJ1584" i="7"/>
  <c r="J1584" i="7"/>
  <c r="AJ1583" i="7"/>
  <c r="J1583" i="7"/>
  <c r="AJ1582" i="7"/>
  <c r="J1582" i="7"/>
  <c r="AJ1581" i="7"/>
  <c r="J1581" i="7"/>
  <c r="AJ1580" i="7"/>
  <c r="J1580" i="7"/>
  <c r="AJ1579" i="7"/>
  <c r="J1579" i="7"/>
  <c r="AJ1578" i="7"/>
  <c r="J1578" i="7"/>
  <c r="AJ1577" i="7"/>
  <c r="J1577" i="7"/>
  <c r="AJ1576" i="7"/>
  <c r="J1576" i="7"/>
  <c r="AJ1575" i="7"/>
  <c r="J1575" i="7"/>
  <c r="AJ1574" i="7"/>
  <c r="J1574" i="7"/>
  <c r="AJ1573" i="7"/>
  <c r="J1573" i="7"/>
  <c r="AJ1572" i="7"/>
  <c r="J1572" i="7"/>
  <c r="AJ1571" i="7"/>
  <c r="AJ1570" i="7"/>
  <c r="J1570" i="7"/>
  <c r="AJ1569" i="7"/>
  <c r="J1569" i="7"/>
  <c r="AJ1568" i="7"/>
  <c r="J1568" i="7"/>
  <c r="AK1567" i="7"/>
  <c r="AJ1567" i="7"/>
  <c r="J1567" i="7"/>
  <c r="AK1566" i="7"/>
  <c r="AJ1566" i="7"/>
  <c r="J1566" i="7"/>
  <c r="AK1565" i="7"/>
  <c r="AJ1565" i="7"/>
  <c r="J1565" i="7"/>
  <c r="AK1564" i="7"/>
  <c r="AJ1564" i="7"/>
  <c r="J1564" i="7"/>
  <c r="AK1563" i="7"/>
  <c r="AJ1563" i="7"/>
  <c r="J1563" i="7"/>
  <c r="AK1562" i="7"/>
  <c r="AJ1562" i="7"/>
  <c r="J1562" i="7"/>
  <c r="AK1561" i="7"/>
  <c r="AJ1561" i="7"/>
  <c r="J1561" i="7"/>
  <c r="AK1560" i="7"/>
  <c r="AJ1560" i="7"/>
  <c r="J1560" i="7"/>
  <c r="AK1559" i="7"/>
  <c r="AJ1559" i="7"/>
  <c r="J1559" i="7"/>
  <c r="AK1558" i="7"/>
  <c r="AJ1558" i="7"/>
  <c r="J1558" i="7"/>
  <c r="AK1557" i="7"/>
  <c r="AJ1557" i="7"/>
  <c r="J1557" i="7"/>
  <c r="AK1556" i="7"/>
  <c r="AJ1556" i="7"/>
  <c r="J1556" i="7"/>
  <c r="AK1555" i="7"/>
  <c r="AJ1555" i="7"/>
  <c r="J1555" i="7"/>
  <c r="AK1554" i="7"/>
  <c r="AJ1554" i="7"/>
  <c r="J1554" i="7"/>
  <c r="AK1553" i="7"/>
  <c r="AJ1553" i="7"/>
  <c r="J1553" i="7"/>
  <c r="AK1552" i="7"/>
  <c r="AJ1552" i="7"/>
  <c r="J1552" i="7"/>
  <c r="AK1551" i="7"/>
  <c r="AJ1551" i="7"/>
  <c r="J1551" i="7"/>
  <c r="AK1550" i="7"/>
  <c r="AJ1550" i="7"/>
  <c r="J1550" i="7"/>
  <c r="AK1549" i="7"/>
  <c r="AJ1549" i="7"/>
  <c r="J1549" i="7"/>
  <c r="AK1548" i="7"/>
  <c r="AJ1548" i="7"/>
  <c r="J1548" i="7"/>
  <c r="AJ1547" i="7"/>
  <c r="J1547" i="7"/>
  <c r="AJ1546" i="7"/>
  <c r="J1546" i="7"/>
  <c r="AK1545" i="7"/>
  <c r="AJ1545" i="7"/>
  <c r="J1545" i="7"/>
  <c r="AK1544" i="7"/>
  <c r="AJ1544" i="7"/>
  <c r="J1544" i="7"/>
  <c r="AJ1543" i="7"/>
  <c r="J1543" i="7"/>
  <c r="AJ1542" i="7"/>
  <c r="J1542" i="7"/>
  <c r="AJ1541" i="7"/>
  <c r="J1541" i="7"/>
  <c r="AJ1540" i="7"/>
  <c r="J1540" i="7"/>
  <c r="AK1539" i="7"/>
  <c r="AJ1539" i="7"/>
  <c r="J1539" i="7"/>
  <c r="AK1538" i="7"/>
  <c r="AJ1538" i="7"/>
  <c r="J1538" i="7"/>
  <c r="AK1537" i="7"/>
  <c r="AJ1537" i="7"/>
  <c r="J1537" i="7"/>
  <c r="AJ1536" i="7"/>
  <c r="J1536" i="7"/>
  <c r="AJ1535" i="7"/>
  <c r="J1535" i="7"/>
  <c r="AJ1534" i="7"/>
  <c r="J1534" i="7"/>
  <c r="AJ1533" i="7"/>
  <c r="J1533" i="7"/>
  <c r="AN1532" i="7"/>
  <c r="AK1532" i="7"/>
  <c r="AJ1532" i="7"/>
  <c r="J1532" i="7"/>
  <c r="AN1531" i="7"/>
  <c r="AK1531" i="7"/>
  <c r="AJ1531" i="7"/>
  <c r="J1531" i="7"/>
  <c r="AN1530" i="7"/>
  <c r="AK1530" i="7"/>
  <c r="AJ1530" i="7"/>
  <c r="J1530" i="7"/>
  <c r="AN1529" i="7"/>
  <c r="AK1529" i="7"/>
  <c r="AJ1529" i="7"/>
  <c r="J1529" i="7"/>
  <c r="AN1528" i="7"/>
  <c r="AK1528" i="7"/>
  <c r="AJ1528" i="7"/>
  <c r="J1528" i="7"/>
  <c r="AN1527" i="7"/>
  <c r="AK1527" i="7"/>
  <c r="AJ1527" i="7"/>
  <c r="J1527" i="7"/>
  <c r="AN1526" i="7"/>
  <c r="AK1526" i="7"/>
  <c r="AJ1526" i="7"/>
  <c r="J1526" i="7"/>
  <c r="AN1525" i="7"/>
  <c r="AK1525" i="7"/>
  <c r="AJ1525" i="7"/>
  <c r="J1525" i="7"/>
  <c r="AN1524" i="7"/>
  <c r="AK1524" i="7"/>
  <c r="AJ1524" i="7"/>
  <c r="J1524" i="7"/>
  <c r="AN1523" i="7"/>
  <c r="AK1523" i="7"/>
  <c r="AJ1523" i="7"/>
  <c r="J1523" i="7"/>
  <c r="AN1522" i="7"/>
  <c r="AK1522" i="7"/>
  <c r="AJ1522" i="7"/>
  <c r="J1522" i="7"/>
  <c r="AN1521" i="7"/>
  <c r="AK1521" i="7"/>
  <c r="AJ1521" i="7"/>
  <c r="J1521" i="7"/>
  <c r="AN1520" i="7"/>
  <c r="AK1520" i="7"/>
  <c r="AJ1520" i="7"/>
  <c r="J1520" i="7"/>
  <c r="AN1519" i="7"/>
  <c r="AK1519" i="7"/>
  <c r="AJ1519" i="7"/>
  <c r="J1519" i="7"/>
  <c r="AN1518" i="7"/>
  <c r="AK1518" i="7"/>
  <c r="AJ1518" i="7"/>
  <c r="J1518" i="7"/>
  <c r="AN1517" i="7"/>
  <c r="AK1517" i="7"/>
  <c r="AJ1517" i="7"/>
  <c r="J1517" i="7"/>
  <c r="AN1516" i="7"/>
  <c r="AK1516" i="7"/>
  <c r="AJ1516" i="7"/>
  <c r="J1516" i="7"/>
  <c r="AN1515" i="7"/>
  <c r="AK1515" i="7"/>
  <c r="AJ1515" i="7"/>
  <c r="J1515" i="7"/>
  <c r="AN1514" i="7"/>
  <c r="AK1514" i="7"/>
  <c r="AJ1514" i="7"/>
  <c r="J1514" i="7"/>
  <c r="AN1513" i="7"/>
  <c r="AK1513" i="7"/>
  <c r="AJ1513" i="7"/>
  <c r="J1513" i="7"/>
  <c r="AN1512" i="7"/>
  <c r="AK1512" i="7"/>
  <c r="AJ1512" i="7"/>
  <c r="J1512" i="7"/>
  <c r="AN1511" i="7"/>
  <c r="AK1511" i="7"/>
  <c r="AJ1511" i="7"/>
  <c r="J1511" i="7"/>
  <c r="AN1510" i="7"/>
  <c r="AK1510" i="7"/>
  <c r="AJ1510" i="7"/>
  <c r="J1510" i="7"/>
  <c r="AN1509" i="7"/>
  <c r="AK1509" i="7"/>
  <c r="AJ1509" i="7"/>
  <c r="J1509" i="7"/>
  <c r="AN1508" i="7"/>
  <c r="AK1508" i="7"/>
  <c r="AJ1508" i="7"/>
  <c r="J1508" i="7"/>
  <c r="AN1507" i="7"/>
  <c r="AK1507" i="7"/>
  <c r="AJ1507" i="7"/>
  <c r="J1507" i="7"/>
  <c r="AN1506" i="7"/>
  <c r="AK1506" i="7"/>
  <c r="AJ1506" i="7"/>
  <c r="J1506" i="7"/>
  <c r="AN1505" i="7"/>
  <c r="AK1505" i="7"/>
  <c r="AJ1505" i="7"/>
  <c r="J1505" i="7"/>
  <c r="AN1504" i="7"/>
  <c r="AK1504" i="7"/>
  <c r="AJ1504" i="7"/>
  <c r="J1504" i="7"/>
  <c r="AN1503" i="7"/>
  <c r="AK1503" i="7"/>
  <c r="AJ1503" i="7"/>
  <c r="J1503" i="7"/>
  <c r="AN1502" i="7"/>
  <c r="AK1502" i="7"/>
  <c r="AJ1502" i="7"/>
  <c r="AN1501" i="7"/>
  <c r="AK1501" i="7"/>
  <c r="AJ1501" i="7"/>
  <c r="J1501" i="7"/>
  <c r="AN1500" i="7"/>
  <c r="AK1500" i="7"/>
  <c r="AJ1500" i="7"/>
  <c r="J1500" i="7"/>
  <c r="AN1499" i="7"/>
  <c r="AK1499" i="7"/>
  <c r="AJ1499" i="7"/>
  <c r="J1499" i="7"/>
  <c r="AN1498" i="7"/>
  <c r="AK1498" i="7"/>
  <c r="AJ1498" i="7"/>
  <c r="AN1497" i="7"/>
  <c r="AK1497" i="7"/>
  <c r="AJ1497" i="7"/>
  <c r="J1497" i="7"/>
  <c r="AN1496" i="7"/>
  <c r="AK1496" i="7"/>
  <c r="AJ1496" i="7"/>
  <c r="J1496" i="7"/>
  <c r="AN1495" i="7"/>
  <c r="AK1495" i="7"/>
  <c r="AJ1495" i="7"/>
  <c r="J1495" i="7"/>
  <c r="AN1494" i="7"/>
  <c r="AK1494" i="7"/>
  <c r="AJ1494" i="7"/>
  <c r="J1494" i="7"/>
  <c r="AN1493" i="7"/>
  <c r="AK1493" i="7"/>
  <c r="AJ1493" i="7"/>
  <c r="J1493" i="7"/>
  <c r="AN1492" i="7"/>
  <c r="AK1492" i="7"/>
  <c r="AJ1492" i="7"/>
  <c r="J1492" i="7"/>
  <c r="AN1491" i="7"/>
  <c r="AK1491" i="7"/>
  <c r="AJ1491" i="7"/>
  <c r="J1491" i="7"/>
  <c r="AN1490" i="7"/>
  <c r="AK1490" i="7"/>
  <c r="AJ1490" i="7"/>
  <c r="J1490" i="7"/>
  <c r="AN1489" i="7"/>
  <c r="AK1489" i="7"/>
  <c r="AJ1489" i="7"/>
  <c r="J1489" i="7"/>
  <c r="AN1488" i="7"/>
  <c r="AK1488" i="7"/>
  <c r="AJ1488" i="7"/>
  <c r="J1488" i="7"/>
  <c r="AN1487" i="7"/>
  <c r="AK1487" i="7"/>
  <c r="AJ1487" i="7"/>
  <c r="J1487" i="7"/>
  <c r="AN1486" i="7"/>
  <c r="AK1486" i="7"/>
  <c r="AJ1486" i="7"/>
  <c r="J1486" i="7"/>
  <c r="AN1485" i="7"/>
  <c r="AK1485" i="7"/>
  <c r="AJ1485" i="7"/>
  <c r="J1485" i="7"/>
  <c r="AN1484" i="7"/>
  <c r="AK1484" i="7"/>
  <c r="AJ1484" i="7"/>
  <c r="J1484" i="7"/>
  <c r="AN1483" i="7"/>
  <c r="AK1483" i="7"/>
  <c r="AJ1483" i="7"/>
  <c r="J1483" i="7"/>
  <c r="AN1482" i="7"/>
  <c r="AK1482" i="7"/>
  <c r="AJ1482" i="7"/>
  <c r="J1482" i="7"/>
  <c r="AN1481" i="7"/>
  <c r="AK1481" i="7"/>
  <c r="AJ1481" i="7"/>
  <c r="J1481" i="7"/>
  <c r="AN1480" i="7"/>
  <c r="AK1480" i="7"/>
  <c r="AJ1480" i="7"/>
  <c r="J1480" i="7"/>
  <c r="AN1479" i="7"/>
  <c r="AK1479" i="7"/>
  <c r="AJ1479" i="7"/>
  <c r="J1479" i="7"/>
  <c r="AN1478" i="7"/>
  <c r="AK1478" i="7"/>
  <c r="AJ1478" i="7"/>
  <c r="J1478" i="7"/>
  <c r="AN1477" i="7"/>
  <c r="AK1477" i="7"/>
  <c r="AJ1477" i="7"/>
  <c r="J1477" i="7"/>
  <c r="AN1476" i="7"/>
  <c r="AK1476" i="7"/>
  <c r="AJ1476" i="7"/>
  <c r="J1476" i="7"/>
  <c r="AN1475" i="7"/>
  <c r="AK1475" i="7"/>
  <c r="AJ1475" i="7"/>
  <c r="J1475" i="7"/>
  <c r="AN1474" i="7"/>
  <c r="AK1474" i="7"/>
  <c r="AJ1474" i="7"/>
  <c r="J1474" i="7"/>
  <c r="AN1473" i="7"/>
  <c r="AK1473" i="7"/>
  <c r="AJ1473" i="7"/>
  <c r="J1473" i="7"/>
  <c r="AN1472" i="7"/>
  <c r="AK1472" i="7"/>
  <c r="AJ1472" i="7"/>
  <c r="J1472" i="7"/>
  <c r="AN1471" i="7"/>
  <c r="AK1471" i="7"/>
  <c r="AJ1471" i="7"/>
  <c r="J1471" i="7"/>
  <c r="AN1470" i="7"/>
  <c r="AK1470" i="7"/>
  <c r="AJ1470" i="7"/>
  <c r="J1470" i="7"/>
  <c r="AN1469" i="7"/>
  <c r="AK1469" i="7"/>
  <c r="AJ1469" i="7"/>
  <c r="J1469" i="7"/>
  <c r="AN1468" i="7"/>
  <c r="AK1468" i="7"/>
  <c r="AJ1468" i="7"/>
  <c r="J1468" i="7"/>
  <c r="AN1467" i="7"/>
  <c r="AK1467" i="7"/>
  <c r="AJ1467" i="7"/>
  <c r="J1467" i="7"/>
  <c r="AN1466" i="7"/>
  <c r="AK1466" i="7"/>
  <c r="AJ1466" i="7"/>
  <c r="J1466" i="7"/>
  <c r="AN1465" i="7"/>
  <c r="AK1465" i="7"/>
  <c r="AJ1465" i="7"/>
  <c r="J1465" i="7"/>
  <c r="AN1464" i="7"/>
  <c r="AK1464" i="7"/>
  <c r="AJ1464" i="7"/>
  <c r="J1464" i="7"/>
  <c r="AN1463" i="7"/>
  <c r="AK1463" i="7"/>
  <c r="AJ1463" i="7"/>
  <c r="J1463" i="7"/>
  <c r="AN1462" i="7"/>
  <c r="AK1462" i="7"/>
  <c r="AJ1462" i="7"/>
  <c r="J1462" i="7"/>
  <c r="AN1461" i="7"/>
  <c r="AK1461" i="7"/>
  <c r="AJ1461" i="7"/>
  <c r="J1461" i="7"/>
  <c r="AN1460" i="7"/>
  <c r="AK1460" i="7"/>
  <c r="AJ1460" i="7"/>
  <c r="J1460" i="7"/>
  <c r="AN1459" i="7"/>
  <c r="AK1459" i="7"/>
  <c r="AJ1459" i="7"/>
  <c r="J1459" i="7"/>
  <c r="AN1458" i="7"/>
  <c r="AK1458" i="7"/>
  <c r="AJ1458" i="7"/>
  <c r="J1458" i="7"/>
  <c r="AN1457" i="7"/>
  <c r="AK1457" i="7"/>
  <c r="AJ1457" i="7"/>
  <c r="J1457" i="7"/>
  <c r="AN1456" i="7"/>
  <c r="AK1456" i="7"/>
  <c r="AJ1456" i="7"/>
  <c r="J1456" i="7"/>
  <c r="AN1455" i="7"/>
  <c r="AK1455" i="7"/>
  <c r="AJ1455" i="7"/>
  <c r="J1455" i="7"/>
  <c r="AN1454" i="7"/>
  <c r="AK1454" i="7"/>
  <c r="AJ1454" i="7"/>
  <c r="J1454" i="7"/>
  <c r="AN1453" i="7"/>
  <c r="AK1453" i="7"/>
  <c r="AJ1453" i="7"/>
  <c r="J1453" i="7"/>
  <c r="AN1452" i="7"/>
  <c r="AK1452" i="7"/>
  <c r="AJ1452" i="7"/>
  <c r="J1452" i="7"/>
  <c r="AN1451" i="7"/>
  <c r="AK1451" i="7"/>
  <c r="AJ1451" i="7"/>
  <c r="J1451" i="7"/>
  <c r="AN1450" i="7"/>
  <c r="AK1450" i="7"/>
  <c r="AJ1450" i="7"/>
  <c r="J1450" i="7"/>
  <c r="AN1449" i="7"/>
  <c r="AK1449" i="7"/>
  <c r="AJ1449" i="7"/>
  <c r="J1449" i="7"/>
  <c r="AN1448" i="7"/>
  <c r="AK1448" i="7"/>
  <c r="AJ1448" i="7"/>
  <c r="J1448" i="7"/>
  <c r="AN1447" i="7"/>
  <c r="AK1447" i="7"/>
  <c r="AJ1447" i="7"/>
  <c r="J1447" i="7"/>
  <c r="AN1446" i="7"/>
  <c r="AK1446" i="7"/>
  <c r="AJ1446" i="7"/>
  <c r="J1446" i="7"/>
  <c r="AN1445" i="7"/>
  <c r="AK1445" i="7"/>
  <c r="AJ1445" i="7"/>
  <c r="J1445" i="7"/>
  <c r="AN1444" i="7"/>
  <c r="AK1444" i="7"/>
  <c r="AJ1444" i="7"/>
  <c r="J1444" i="7"/>
  <c r="AN1443" i="7"/>
  <c r="AK1443" i="7"/>
  <c r="AJ1443" i="7"/>
  <c r="J1443" i="7"/>
  <c r="AN1442" i="7"/>
  <c r="AK1442" i="7"/>
  <c r="AJ1442" i="7"/>
  <c r="J1442" i="7"/>
  <c r="AN1441" i="7"/>
  <c r="AK1441" i="7"/>
  <c r="AJ1441" i="7"/>
  <c r="J1441" i="7"/>
  <c r="AN1440" i="7"/>
  <c r="AK1440" i="7"/>
  <c r="AJ1440" i="7"/>
  <c r="J1440" i="7"/>
  <c r="AN1439" i="7"/>
  <c r="AK1439" i="7"/>
  <c r="AJ1439" i="7"/>
  <c r="J1439" i="7"/>
  <c r="AN1438" i="7"/>
  <c r="AK1438" i="7"/>
  <c r="AJ1438" i="7"/>
  <c r="J1438" i="7"/>
  <c r="AN1437" i="7"/>
  <c r="AK1437" i="7"/>
  <c r="AJ1437" i="7"/>
  <c r="J1437" i="7"/>
  <c r="AN1436" i="7"/>
  <c r="AK1436" i="7"/>
  <c r="AJ1436" i="7"/>
  <c r="J1436" i="7"/>
  <c r="AN1435" i="7"/>
  <c r="AK1435" i="7"/>
  <c r="AJ1435" i="7"/>
  <c r="J1435" i="7"/>
  <c r="AN1434" i="7"/>
  <c r="AK1434" i="7"/>
  <c r="AJ1434" i="7"/>
  <c r="J1434" i="7"/>
  <c r="AN1433" i="7"/>
  <c r="AK1433" i="7"/>
  <c r="AJ1433" i="7"/>
  <c r="J1433" i="7"/>
  <c r="AN1432" i="7"/>
  <c r="AK1432" i="7"/>
  <c r="AJ1432" i="7"/>
  <c r="J1432" i="7"/>
  <c r="AN1431" i="7"/>
  <c r="AK1431" i="7"/>
  <c r="AJ1431" i="7"/>
  <c r="J1431" i="7"/>
  <c r="AN1430" i="7"/>
  <c r="AK1430" i="7"/>
  <c r="AJ1430" i="7"/>
  <c r="J1430" i="7"/>
  <c r="AN1429" i="7"/>
  <c r="AK1429" i="7"/>
  <c r="AJ1429" i="7"/>
  <c r="J1429" i="7"/>
  <c r="AN1428" i="7"/>
  <c r="AK1428" i="7"/>
  <c r="AJ1428" i="7"/>
  <c r="J1428" i="7"/>
  <c r="AN1427" i="7"/>
  <c r="AK1427" i="7"/>
  <c r="AJ1427" i="7"/>
  <c r="J1427" i="7"/>
  <c r="AN1426" i="7"/>
  <c r="AK1426" i="7"/>
  <c r="AJ1426" i="7"/>
  <c r="J1426" i="7"/>
  <c r="AN1425" i="7"/>
  <c r="AK1425" i="7"/>
  <c r="AJ1425" i="7"/>
  <c r="J1425" i="7"/>
  <c r="AN1424" i="7"/>
  <c r="AK1424" i="7"/>
  <c r="AJ1424" i="7"/>
  <c r="J1424" i="7"/>
  <c r="AN1423" i="7"/>
  <c r="AK1423" i="7"/>
  <c r="AJ1423" i="7"/>
  <c r="J1423" i="7"/>
  <c r="AN1422" i="7"/>
  <c r="AK1422" i="7"/>
  <c r="AJ1422" i="7"/>
  <c r="J1422" i="7"/>
  <c r="AN1421" i="7"/>
  <c r="AK1421" i="7"/>
  <c r="AJ1421" i="7"/>
  <c r="J1421" i="7"/>
  <c r="AN1420" i="7"/>
  <c r="AK1420" i="7"/>
  <c r="AJ1420" i="7"/>
  <c r="J1420" i="7"/>
  <c r="AN1419" i="7"/>
  <c r="AK1419" i="7"/>
  <c r="AJ1419" i="7"/>
  <c r="J1419" i="7"/>
  <c r="AN1418" i="7"/>
  <c r="AK1418" i="7"/>
  <c r="AJ1418" i="7"/>
  <c r="J1418" i="7"/>
  <c r="AN1417" i="7"/>
  <c r="AK1417" i="7"/>
  <c r="AJ1417" i="7"/>
  <c r="J1417" i="7"/>
  <c r="AN1416" i="7"/>
  <c r="AK1416" i="7"/>
  <c r="AJ1416" i="7"/>
  <c r="J1416" i="7"/>
  <c r="AK1415" i="7"/>
  <c r="AJ1415" i="7"/>
  <c r="J1415" i="7"/>
  <c r="AN1414" i="7"/>
  <c r="AK1414" i="7"/>
  <c r="AJ1414" i="7"/>
  <c r="AN1413" i="7"/>
  <c r="AK1413" i="7"/>
  <c r="AJ1413" i="7"/>
  <c r="J1413" i="7"/>
  <c r="AN1412" i="7"/>
  <c r="AK1412" i="7"/>
  <c r="AJ1412" i="7"/>
  <c r="J1412" i="7"/>
  <c r="AN1411" i="7"/>
  <c r="AK1411" i="7"/>
  <c r="AJ1411" i="7"/>
  <c r="J1411" i="7"/>
  <c r="AN1410" i="7"/>
  <c r="AK1410" i="7"/>
  <c r="AJ1410" i="7"/>
  <c r="J1410" i="7"/>
  <c r="AJ1409" i="7"/>
  <c r="J1409" i="7"/>
  <c r="AJ1408" i="7"/>
  <c r="J1408" i="7"/>
  <c r="AN1407" i="7"/>
  <c r="AK1407" i="7"/>
  <c r="AJ1407" i="7"/>
  <c r="J1407" i="7"/>
  <c r="AN1406" i="7"/>
  <c r="AK1406" i="7"/>
  <c r="AJ1406" i="7"/>
  <c r="J1406" i="7"/>
  <c r="AN1405" i="7"/>
  <c r="AK1405" i="7"/>
  <c r="AJ1405" i="7"/>
  <c r="J1405" i="7"/>
  <c r="AN1404" i="7"/>
  <c r="AK1404" i="7"/>
  <c r="AJ1404" i="7"/>
  <c r="J1404" i="7"/>
  <c r="AN1403" i="7"/>
  <c r="AK1403" i="7"/>
  <c r="AJ1403" i="7"/>
  <c r="J1403" i="7"/>
  <c r="AN1402" i="7"/>
  <c r="AK1402" i="7"/>
  <c r="AJ1402" i="7"/>
  <c r="J1402" i="7"/>
  <c r="AN1401" i="7"/>
  <c r="AK1401" i="7"/>
  <c r="AJ1401" i="7"/>
  <c r="J1401" i="7"/>
  <c r="AJ1400" i="7"/>
  <c r="J1400" i="7"/>
  <c r="AJ1399" i="7"/>
  <c r="J1399" i="7"/>
  <c r="AN1398" i="7"/>
  <c r="AK1398" i="7"/>
  <c r="AJ1398" i="7"/>
  <c r="J1398" i="7"/>
  <c r="AN1397" i="7"/>
  <c r="AK1397" i="7"/>
  <c r="AJ1397" i="7"/>
  <c r="J1397" i="7"/>
  <c r="AN1396" i="7"/>
  <c r="AK1396" i="7"/>
  <c r="AJ1396" i="7"/>
  <c r="J1396" i="7"/>
  <c r="AN1395" i="7"/>
  <c r="AK1395" i="7"/>
  <c r="AJ1395" i="7"/>
  <c r="J1395" i="7"/>
  <c r="AJ1394" i="7"/>
  <c r="J1394" i="7"/>
  <c r="AN1393" i="7"/>
  <c r="AK1393" i="7"/>
  <c r="AJ1393" i="7"/>
  <c r="J1393" i="7"/>
  <c r="AN1392" i="7"/>
  <c r="AK1392" i="7"/>
  <c r="AJ1392" i="7"/>
  <c r="J1392" i="7"/>
  <c r="AN1391" i="7"/>
  <c r="AK1391" i="7"/>
  <c r="AJ1391" i="7"/>
  <c r="J1391" i="7"/>
  <c r="AJ1390" i="7"/>
  <c r="J1390" i="7"/>
  <c r="AJ1389" i="7"/>
  <c r="J1389" i="7"/>
  <c r="AN1388" i="7"/>
  <c r="AK1388" i="7"/>
  <c r="AJ1388" i="7"/>
  <c r="J1388" i="7"/>
  <c r="AN1387" i="7"/>
  <c r="AK1387" i="7"/>
  <c r="AJ1387" i="7"/>
  <c r="J1387" i="7"/>
  <c r="AN1386" i="7"/>
  <c r="AK1386" i="7"/>
  <c r="AJ1386" i="7"/>
  <c r="J1386" i="7"/>
  <c r="AN1385" i="7"/>
  <c r="AK1385" i="7"/>
  <c r="AJ1385" i="7"/>
  <c r="J1385" i="7"/>
  <c r="AN1384" i="7"/>
  <c r="AK1384" i="7"/>
  <c r="AJ1384" i="7"/>
  <c r="J1384" i="7"/>
  <c r="AJ1383" i="7"/>
  <c r="J1383" i="7"/>
  <c r="AJ1382" i="7"/>
  <c r="J1382" i="7"/>
  <c r="AN1381" i="7"/>
  <c r="AK1381" i="7"/>
  <c r="AJ1381" i="7"/>
  <c r="J1381" i="7"/>
  <c r="AN1380" i="7"/>
  <c r="AK1380" i="7"/>
  <c r="AJ1380" i="7"/>
  <c r="J1380" i="7"/>
  <c r="AJ1379" i="7"/>
  <c r="J1379" i="7"/>
  <c r="AJ1378" i="7"/>
  <c r="J1378" i="7"/>
  <c r="AN1377" i="7"/>
  <c r="AK1377" i="7"/>
  <c r="AJ1377" i="7"/>
  <c r="J1377" i="7"/>
  <c r="AN1376" i="7"/>
  <c r="AK1376" i="7"/>
  <c r="AJ1376" i="7"/>
  <c r="J1376" i="7"/>
  <c r="AN1375" i="7"/>
  <c r="AK1375" i="7"/>
  <c r="AJ1375" i="7"/>
  <c r="J1375" i="7"/>
  <c r="AJ1374" i="7"/>
  <c r="J1374" i="7"/>
  <c r="AN1373" i="7"/>
  <c r="AK1373" i="7"/>
  <c r="AJ1373" i="7"/>
  <c r="J1373" i="7"/>
  <c r="AK1372" i="7"/>
  <c r="AJ1372" i="7"/>
  <c r="J1372" i="7"/>
  <c r="AN1371" i="7"/>
  <c r="AK1371" i="7"/>
  <c r="AJ1371" i="7"/>
  <c r="J1371" i="7"/>
  <c r="AN1370" i="7"/>
  <c r="AK1370" i="7"/>
  <c r="AJ1370" i="7"/>
  <c r="J1370" i="7"/>
  <c r="AN1369" i="7"/>
  <c r="AK1369" i="7"/>
  <c r="AJ1369" i="7"/>
  <c r="J1369" i="7"/>
  <c r="AN1368" i="7"/>
  <c r="AK1368" i="7"/>
  <c r="AJ1368" i="7"/>
  <c r="J1368" i="7"/>
  <c r="AJ1367" i="7"/>
  <c r="J1367" i="7"/>
  <c r="AJ1366" i="7"/>
  <c r="J1366" i="7"/>
  <c r="AN1365" i="7"/>
  <c r="AK1365" i="7"/>
  <c r="AJ1365" i="7"/>
  <c r="J1365" i="7"/>
  <c r="AN1364" i="7"/>
  <c r="AK1364" i="7"/>
  <c r="AJ1364" i="7"/>
  <c r="J1364" i="7"/>
  <c r="AN1363" i="7"/>
  <c r="AK1363" i="7"/>
  <c r="AJ1363" i="7"/>
  <c r="J1363" i="7"/>
  <c r="AJ1362" i="7"/>
  <c r="J1362" i="7"/>
  <c r="AN1361" i="7"/>
  <c r="AK1361" i="7"/>
  <c r="AJ1361" i="7"/>
  <c r="J1361" i="7"/>
  <c r="AN1360" i="7"/>
  <c r="AK1360" i="7"/>
  <c r="AJ1360" i="7"/>
  <c r="J1360" i="7"/>
  <c r="AN1359" i="7"/>
  <c r="AK1359" i="7"/>
  <c r="AJ1359" i="7"/>
  <c r="J1359" i="7"/>
  <c r="AN1358" i="7"/>
  <c r="AK1358" i="7"/>
  <c r="AJ1358" i="7"/>
  <c r="J1358" i="7"/>
  <c r="AK1357" i="7"/>
  <c r="AJ1357" i="7"/>
  <c r="J1357" i="7"/>
  <c r="AJ1356" i="7"/>
  <c r="J1356" i="7"/>
  <c r="AN1355" i="7"/>
  <c r="AK1355" i="7"/>
  <c r="AJ1355" i="7"/>
  <c r="J1355" i="7"/>
  <c r="AN1354" i="7"/>
  <c r="AK1354" i="7"/>
  <c r="AJ1354" i="7"/>
  <c r="J1354" i="7"/>
  <c r="AN1353" i="7"/>
  <c r="AK1353" i="7"/>
  <c r="AJ1353" i="7"/>
  <c r="AJ1352" i="7"/>
  <c r="J1352" i="7"/>
  <c r="AN1351" i="7"/>
  <c r="AK1351" i="7"/>
  <c r="AJ1351" i="7"/>
  <c r="J1351" i="7"/>
  <c r="AN1350" i="7"/>
  <c r="AK1350" i="7"/>
  <c r="AJ1350" i="7"/>
  <c r="J1350" i="7"/>
  <c r="AN1349" i="7"/>
  <c r="AK1349" i="7"/>
  <c r="AJ1349" i="7"/>
  <c r="AN1348" i="7"/>
  <c r="AK1348" i="7"/>
  <c r="AJ1348" i="7"/>
  <c r="J1348" i="7"/>
  <c r="AN1347" i="7"/>
  <c r="AK1347" i="7"/>
  <c r="AJ1347" i="7"/>
  <c r="J1347" i="7"/>
  <c r="AN1346" i="7"/>
  <c r="AK1346" i="7"/>
  <c r="AJ1346" i="7"/>
  <c r="J1346" i="7"/>
  <c r="AN1345" i="7"/>
  <c r="AK1345" i="7"/>
  <c r="AJ1345" i="7"/>
  <c r="J1345" i="7"/>
  <c r="AN1344" i="7"/>
  <c r="AK1344" i="7"/>
  <c r="AJ1344" i="7"/>
  <c r="J1344" i="7"/>
  <c r="AN1343" i="7"/>
  <c r="AK1343" i="7"/>
  <c r="AJ1343" i="7"/>
  <c r="J1343" i="7"/>
  <c r="AN1342" i="7"/>
  <c r="AK1342" i="7"/>
  <c r="AJ1342" i="7"/>
  <c r="J1342" i="7"/>
  <c r="AJ1341" i="7"/>
  <c r="J1341" i="7"/>
  <c r="AN1340" i="7"/>
  <c r="AK1340" i="7"/>
  <c r="AJ1340" i="7"/>
  <c r="J1340" i="7"/>
  <c r="AN1339" i="7"/>
  <c r="AK1339" i="7"/>
  <c r="AJ1339" i="7"/>
  <c r="J1339" i="7"/>
  <c r="AN1338" i="7"/>
  <c r="AK1338" i="7"/>
  <c r="AJ1338" i="7"/>
  <c r="J1338" i="7"/>
  <c r="AJ1337" i="7"/>
  <c r="J1337" i="7"/>
  <c r="AK1336" i="7"/>
  <c r="AJ1336" i="7"/>
  <c r="J1336" i="7"/>
  <c r="AN1335" i="7"/>
  <c r="AK1335" i="7"/>
  <c r="AJ1335" i="7"/>
  <c r="J1335" i="7"/>
  <c r="AN1334" i="7"/>
  <c r="AK1334" i="7"/>
  <c r="AJ1334" i="7"/>
  <c r="J1334" i="7"/>
  <c r="AN1333" i="7"/>
  <c r="AK1333" i="7"/>
  <c r="AJ1333" i="7"/>
  <c r="J1333" i="7"/>
  <c r="AN1332" i="7"/>
  <c r="AK1332" i="7"/>
  <c r="AJ1332" i="7"/>
  <c r="J1332" i="7"/>
  <c r="AK1331" i="7"/>
  <c r="AJ1331" i="7"/>
  <c r="J1331" i="7"/>
  <c r="AN1329" i="7"/>
  <c r="AK1329" i="7"/>
  <c r="AJ1329" i="7"/>
  <c r="J1329" i="7"/>
  <c r="AJ1328" i="7"/>
  <c r="J1328" i="7"/>
  <c r="AK1327" i="7"/>
  <c r="AJ1327" i="7"/>
  <c r="J1327" i="7"/>
  <c r="AN1326" i="7"/>
  <c r="AK1326" i="7"/>
  <c r="AJ1326" i="7"/>
  <c r="J1326" i="7"/>
  <c r="AN1325" i="7"/>
  <c r="AK1325" i="7"/>
  <c r="AJ1325" i="7"/>
  <c r="J1325" i="7"/>
  <c r="AK1324" i="7"/>
  <c r="AJ1324" i="7"/>
  <c r="J1324" i="7"/>
  <c r="AN1323" i="7"/>
  <c r="AK1323" i="7"/>
  <c r="AJ1323" i="7"/>
  <c r="J1323" i="7"/>
  <c r="AN1322" i="7"/>
  <c r="AK1322" i="7"/>
  <c r="AJ1322" i="7"/>
  <c r="AN1321" i="7"/>
  <c r="AK1321" i="7"/>
  <c r="AJ1321" i="7"/>
  <c r="AN1320" i="7"/>
  <c r="AK1320" i="7"/>
  <c r="AJ1320" i="7"/>
  <c r="J1320" i="7"/>
  <c r="AN1319" i="7"/>
  <c r="AK1319" i="7"/>
  <c r="AJ1319" i="7"/>
  <c r="J1319" i="7"/>
  <c r="AN1318" i="7"/>
  <c r="AK1318" i="7"/>
  <c r="AJ1318" i="7"/>
  <c r="J1318" i="7"/>
  <c r="AN1317" i="7"/>
  <c r="AK1317" i="7"/>
  <c r="AJ1317" i="7"/>
  <c r="J1317" i="7"/>
  <c r="AN1316" i="7"/>
  <c r="AK1316" i="7"/>
  <c r="AJ1316" i="7"/>
  <c r="J1316" i="7"/>
  <c r="AJ1315" i="7"/>
  <c r="J1315" i="7"/>
  <c r="AN1314" i="7"/>
  <c r="AK1314" i="7"/>
  <c r="AJ1314" i="7"/>
  <c r="J1314" i="7"/>
  <c r="AN1313" i="7"/>
  <c r="AK1313" i="7"/>
  <c r="AJ1313" i="7"/>
  <c r="J1313" i="7"/>
  <c r="AN1312" i="7"/>
  <c r="AK1312" i="7"/>
  <c r="AJ1312" i="7"/>
  <c r="J1312" i="7"/>
  <c r="AN1311" i="7"/>
  <c r="AK1311" i="7"/>
  <c r="AJ1311" i="7"/>
  <c r="J1311" i="7"/>
  <c r="AJ1310" i="7"/>
  <c r="J1310" i="7"/>
  <c r="AN1309" i="7"/>
  <c r="AK1309" i="7"/>
  <c r="AJ1309" i="7"/>
  <c r="J1309" i="7"/>
  <c r="AN1308" i="7"/>
  <c r="AK1308" i="7"/>
  <c r="AJ1308" i="7"/>
  <c r="J1308" i="7"/>
  <c r="AN1307" i="7"/>
  <c r="AK1307" i="7"/>
  <c r="AJ1307" i="7"/>
  <c r="J1307" i="7"/>
  <c r="AN1306" i="7"/>
  <c r="AK1306" i="7"/>
  <c r="AJ1306" i="7"/>
  <c r="J1306" i="7"/>
  <c r="AJ1305" i="7"/>
  <c r="J1305" i="7"/>
  <c r="AN1304" i="7"/>
  <c r="AK1304" i="7"/>
  <c r="AJ1304" i="7"/>
  <c r="J1304" i="7"/>
  <c r="AN1303" i="7"/>
  <c r="AK1303" i="7"/>
  <c r="AJ1303" i="7"/>
  <c r="J1303" i="7"/>
  <c r="AN1302" i="7"/>
  <c r="AK1302" i="7"/>
  <c r="AJ1302" i="7"/>
  <c r="J1302" i="7"/>
  <c r="AN1301" i="7"/>
  <c r="AM1301" i="7" a="1"/>
  <c r="AK1301" i="7"/>
  <c r="AJ1301" i="7"/>
  <c r="AI3136" i="7"/>
  <c r="AI3128" i="7"/>
  <c r="AI3120" i="7"/>
  <c r="AI3112" i="7"/>
  <c r="AI3104" i="7"/>
  <c r="AI3096" i="7"/>
  <c r="AI3088" i="7"/>
  <c r="AI3080" i="7"/>
  <c r="AI3072" i="7"/>
  <c r="AI3064" i="7"/>
  <c r="AI3056" i="7"/>
  <c r="AI3048" i="7"/>
  <c r="AI3040" i="7"/>
  <c r="AI3032" i="7"/>
  <c r="AI3024" i="7"/>
  <c r="AI3016" i="7"/>
  <c r="AI3008" i="7"/>
  <c r="AI3000" i="7"/>
  <c r="AI2992" i="7"/>
  <c r="AI2984" i="7"/>
  <c r="AI2976" i="7"/>
  <c r="AI2968" i="7"/>
  <c r="AI2960" i="7"/>
  <c r="AI2952" i="7"/>
  <c r="AI2944" i="7"/>
  <c r="AI2940" i="7"/>
  <c r="AI2936" i="7"/>
  <c r="AI2932" i="7"/>
  <c r="AI2928" i="7"/>
  <c r="AI2924" i="7"/>
  <c r="AI2920" i="7"/>
  <c r="AI2916" i="7"/>
  <c r="AI2912" i="7"/>
  <c r="AI2908" i="7"/>
  <c r="AI2904" i="7"/>
  <c r="AI2900" i="7"/>
  <c r="AI2896" i="7"/>
  <c r="AI2892" i="7"/>
  <c r="AI2888" i="7"/>
  <c r="AI2884" i="7"/>
  <c r="AI2880" i="7"/>
  <c r="AI2876" i="7"/>
  <c r="AI2872" i="7"/>
  <c r="AI2868" i="7"/>
  <c r="AI2864" i="7"/>
  <c r="AI2860" i="7"/>
  <c r="AI2856" i="7"/>
  <c r="AI2852" i="7"/>
  <c r="AI2848" i="7"/>
  <c r="AI2844" i="7"/>
  <c r="AI2840" i="7"/>
  <c r="AI2836" i="7"/>
  <c r="AI2832" i="7"/>
  <c r="AI2828" i="7"/>
  <c r="AI2824" i="7"/>
  <c r="AI2820" i="7"/>
  <c r="AI2816" i="7"/>
  <c r="AI2812" i="7"/>
  <c r="AI2808" i="7"/>
  <c r="AI2804" i="7"/>
  <c r="AI2800" i="7"/>
  <c r="AI2796" i="7"/>
  <c r="AI2792" i="7"/>
  <c r="AI2788" i="7"/>
  <c r="AI2784" i="7"/>
  <c r="AI2780" i="7"/>
  <c r="AI2776" i="7"/>
  <c r="AI2772" i="7"/>
  <c r="AI2768" i="7"/>
  <c r="AI2764" i="7"/>
  <c r="AI2760" i="7"/>
  <c r="AI2756" i="7"/>
  <c r="AI2752" i="7"/>
  <c r="AI2748" i="7"/>
  <c r="AI2744" i="7"/>
  <c r="AI2740" i="7"/>
  <c r="AI2736" i="7"/>
  <c r="AI2732" i="7"/>
  <c r="AI2728" i="7"/>
  <c r="AI2724" i="7"/>
  <c r="AI2720" i="7"/>
  <c r="AI2716" i="7"/>
  <c r="AI2712" i="7"/>
  <c r="AI2708" i="7"/>
  <c r="AI2704" i="7"/>
  <c r="AI2700" i="7"/>
  <c r="AI2696" i="7"/>
  <c r="AI2692" i="7"/>
  <c r="AI2688" i="7"/>
  <c r="AI2684" i="7"/>
  <c r="AI2680" i="7"/>
  <c r="AI2676" i="7"/>
  <c r="AI2672" i="7"/>
  <c r="AI2668" i="7"/>
  <c r="AI2664" i="7"/>
  <c r="AI2660" i="7"/>
  <c r="AI2656" i="7"/>
  <c r="AI2652" i="7"/>
  <c r="AI2648" i="7"/>
  <c r="AI2644" i="7"/>
  <c r="AI2640" i="7"/>
  <c r="AI2636" i="7"/>
  <c r="AI2632" i="7"/>
  <c r="AI2628" i="7"/>
  <c r="AI2624" i="7"/>
  <c r="AI2620" i="7"/>
  <c r="AI2616" i="7"/>
  <c r="AI2612" i="7"/>
  <c r="AI2608" i="7"/>
  <c r="AI2604" i="7"/>
  <c r="AI2600" i="7"/>
  <c r="AI2596" i="7"/>
  <c r="AI2592" i="7"/>
  <c r="AI2588" i="7"/>
  <c r="AI2584" i="7"/>
  <c r="AI2580" i="7"/>
  <c r="AI2576" i="7"/>
  <c r="AI2572" i="7"/>
  <c r="AI2568" i="7"/>
  <c r="AI2564" i="7"/>
  <c r="AI2560" i="7"/>
  <c r="AI2556" i="7"/>
  <c r="AI2552" i="7"/>
  <c r="AI2548" i="7"/>
  <c r="AI2544" i="7"/>
  <c r="AI2540" i="7"/>
  <c r="AI2536" i="7"/>
  <c r="AI2532" i="7"/>
  <c r="AI2528" i="7"/>
  <c r="AI2524" i="7"/>
  <c r="AI2520" i="7"/>
  <c r="AI2516" i="7"/>
  <c r="AI2512" i="7"/>
  <c r="AI2508" i="7"/>
  <c r="AI2504" i="7"/>
  <c r="AI2500" i="7"/>
  <c r="AI2496" i="7"/>
  <c r="AI2492" i="7"/>
  <c r="AI2488" i="7"/>
  <c r="AI2484" i="7"/>
  <c r="AI2480" i="7"/>
  <c r="AI2476" i="7"/>
  <c r="AI2472" i="7"/>
  <c r="AI2468" i="7"/>
  <c r="AI2464" i="7"/>
  <c r="AI2460" i="7"/>
  <c r="AI2456" i="7"/>
  <c r="AI2452" i="7"/>
  <c r="AI2448" i="7"/>
  <c r="AI2444" i="7"/>
  <c r="AI2440" i="7"/>
  <c r="AI2436" i="7"/>
  <c r="AI2432" i="7"/>
  <c r="AI2428" i="7"/>
  <c r="AI2424" i="7"/>
  <c r="AI2420" i="7"/>
  <c r="AI2416" i="7"/>
  <c r="AI2412" i="7"/>
  <c r="AI2408" i="7"/>
  <c r="AI2404" i="7"/>
  <c r="AI2400" i="7"/>
  <c r="AI2396" i="7"/>
  <c r="AI2392" i="7"/>
  <c r="AI2388" i="7"/>
  <c r="AI2384" i="7"/>
  <c r="AI2380" i="7"/>
  <c r="AI2376" i="7"/>
  <c r="AI2372" i="7"/>
  <c r="AI2368" i="7"/>
  <c r="AI2364" i="7"/>
  <c r="AI2360" i="7"/>
  <c r="AI2356" i="7"/>
  <c r="AI2352" i="7"/>
  <c r="AI2348" i="7"/>
  <c r="AI2344" i="7"/>
  <c r="AI2340" i="7"/>
  <c r="AI2336" i="7"/>
  <c r="AI2332" i="7"/>
  <c r="AI2328" i="7"/>
  <c r="AI2324" i="7"/>
  <c r="AI2320" i="7"/>
  <c r="AI2316" i="7"/>
  <c r="AI2312" i="7"/>
  <c r="AI2308" i="7"/>
  <c r="AI2304" i="7"/>
  <c r="AI2300" i="7"/>
  <c r="AI2296" i="7"/>
  <c r="AI2292" i="7"/>
  <c r="AI2288" i="7"/>
  <c r="AI2284" i="7"/>
  <c r="AI2280" i="7"/>
  <c r="AI2276" i="7"/>
  <c r="AI2272" i="7"/>
  <c r="AI2268" i="7"/>
  <c r="AI2264" i="7"/>
  <c r="AI2260" i="7"/>
  <c r="AI2256" i="7"/>
  <c r="AI2252" i="7"/>
  <c r="AI2248" i="7"/>
  <c r="AI2244" i="7"/>
  <c r="AI2240" i="7"/>
  <c r="AI2236" i="7"/>
  <c r="AI2232" i="7"/>
  <c r="AI2228" i="7"/>
  <c r="AI2224" i="7"/>
  <c r="AI2220" i="7"/>
  <c r="AI2216" i="7"/>
  <c r="AI2212" i="7"/>
  <c r="AI2208" i="7"/>
  <c r="AI2204" i="7"/>
  <c r="AI2200" i="7"/>
  <c r="AI2196" i="7"/>
  <c r="AI2192" i="7"/>
  <c r="AI2188" i="7"/>
  <c r="AI2184" i="7"/>
  <c r="AI2180" i="7"/>
  <c r="AI2176" i="7"/>
  <c r="AI2172" i="7"/>
  <c r="AI2168" i="7"/>
  <c r="AI2164" i="7"/>
  <c r="AI2160" i="7"/>
  <c r="AI2156" i="7"/>
  <c r="AI2152" i="7"/>
  <c r="AI2148" i="7"/>
  <c r="AI2144" i="7"/>
  <c r="AI2140" i="7"/>
  <c r="AI2136" i="7"/>
  <c r="AI2132" i="7"/>
  <c r="AI2128" i="7"/>
  <c r="AI2124" i="7"/>
  <c r="AI2120" i="7"/>
  <c r="AI2116" i="7"/>
  <c r="AI2112" i="7"/>
  <c r="AI2108" i="7"/>
  <c r="AI2104" i="7"/>
  <c r="AI2100" i="7"/>
  <c r="AI2096" i="7"/>
  <c r="AI2092" i="7"/>
  <c r="AI2088" i="7"/>
  <c r="AI2084" i="7"/>
  <c r="AI2080" i="7"/>
  <c r="AI2076" i="7"/>
  <c r="AI2072" i="7"/>
  <c r="AI2068" i="7"/>
  <c r="AI2064" i="7"/>
  <c r="AI2060" i="7"/>
  <c r="AI2056" i="7"/>
  <c r="AI2052" i="7"/>
  <c r="AI2048" i="7"/>
  <c r="AI2044" i="7"/>
  <c r="AI2040" i="7"/>
  <c r="AI2036" i="7"/>
  <c r="AI2032" i="7"/>
  <c r="AI2028" i="7"/>
  <c r="AI2024" i="7"/>
  <c r="AI2020" i="7"/>
  <c r="AI2016" i="7"/>
  <c r="AI2012" i="7"/>
  <c r="AI2008" i="7"/>
  <c r="AI2004" i="7"/>
  <c r="AI2000" i="7"/>
  <c r="AI1996" i="7"/>
  <c r="AI1992" i="7"/>
  <c r="AI1988" i="7"/>
  <c r="AI1984" i="7"/>
  <c r="AI1980" i="7"/>
  <c r="AI1976" i="7"/>
  <c r="AI1972" i="7"/>
  <c r="AI1968" i="7"/>
  <c r="AI1964" i="7"/>
  <c r="AI1960" i="7"/>
  <c r="AI1956" i="7"/>
  <c r="AI1952" i="7"/>
  <c r="AI1948" i="7"/>
  <c r="AI1944" i="7"/>
  <c r="AI1940" i="7"/>
  <c r="AI1936" i="7"/>
  <c r="AI1932" i="7"/>
  <c r="AI1928" i="7"/>
  <c r="AI1924" i="7"/>
  <c r="AI1920" i="7"/>
  <c r="AI1916" i="7"/>
  <c r="AI1912" i="7"/>
  <c r="AI1908" i="7"/>
  <c r="AI1904" i="7"/>
  <c r="AI1900" i="7"/>
  <c r="AI1896" i="7"/>
  <c r="AI1892" i="7"/>
  <c r="AI1888" i="7"/>
  <c r="AI1884" i="7"/>
  <c r="AI1880" i="7"/>
  <c r="AI1876" i="7"/>
  <c r="AI1872" i="7"/>
  <c r="AI1868" i="7"/>
  <c r="AI1864" i="7"/>
  <c r="AI1860" i="7"/>
  <c r="AI1856" i="7"/>
  <c r="AI1852" i="7"/>
  <c r="AI1848" i="7"/>
  <c r="AI1844" i="7"/>
  <c r="AI1840" i="7"/>
  <c r="AI1836" i="7"/>
  <c r="AI1832" i="7"/>
  <c r="AI1828" i="7"/>
  <c r="AI1824" i="7"/>
  <c r="AI1820" i="7"/>
  <c r="AI1816" i="7"/>
  <c r="AI1812" i="7"/>
  <c r="AI1808" i="7"/>
  <c r="AI1804" i="7"/>
  <c r="AI1800" i="7"/>
  <c r="AI1796" i="7"/>
  <c r="AI1792" i="7"/>
  <c r="AI1788" i="7"/>
  <c r="AI1784" i="7"/>
  <c r="AI1780" i="7"/>
  <c r="AI1776" i="7"/>
  <c r="AI1772" i="7"/>
  <c r="AI1768" i="7"/>
  <c r="AI1764" i="7"/>
  <c r="AI1760" i="7"/>
  <c r="AI1756" i="7"/>
  <c r="AI1752" i="7"/>
  <c r="AI1748" i="7"/>
  <c r="AI1744" i="7"/>
  <c r="AI1740" i="7"/>
  <c r="AI1736" i="7"/>
  <c r="AI1732" i="7"/>
  <c r="AI1728" i="7"/>
  <c r="AI1724" i="7"/>
  <c r="AI1720" i="7"/>
  <c r="AI1716" i="7"/>
  <c r="AI1712" i="7"/>
  <c r="AI1708" i="7"/>
  <c r="AI1704" i="7"/>
  <c r="AI1700" i="7"/>
  <c r="AI1696" i="7"/>
  <c r="AI1692" i="7"/>
  <c r="AI1688" i="7"/>
  <c r="AI1684" i="7"/>
  <c r="AI1680" i="7"/>
  <c r="AI1676" i="7"/>
  <c r="AI1672" i="7"/>
  <c r="AI1668" i="7"/>
  <c r="AI1664" i="7"/>
  <c r="AI1660" i="7"/>
  <c r="AI1656" i="7"/>
  <c r="AI1652" i="7"/>
  <c r="AI1648" i="7"/>
  <c r="AI1644" i="7"/>
  <c r="AI1640" i="7"/>
  <c r="AI1636" i="7"/>
  <c r="AI1632" i="7"/>
  <c r="AI1628" i="7"/>
  <c r="AI1624" i="7"/>
  <c r="AI1620" i="7"/>
  <c r="AI1616" i="7"/>
  <c r="AI1612" i="7"/>
  <c r="AI1608" i="7"/>
  <c r="AI1604" i="7"/>
  <c r="AI1600" i="7"/>
  <c r="AI1596" i="7"/>
  <c r="AI1592" i="7"/>
  <c r="AI1588" i="7"/>
  <c r="AI1584" i="7"/>
  <c r="AI1580" i="7"/>
  <c r="AI1576" i="7"/>
  <c r="AI1572" i="7"/>
  <c r="AI1568" i="7"/>
  <c r="AI1564" i="7"/>
  <c r="AI1560" i="7"/>
  <c r="AI1556" i="7"/>
  <c r="AI1552" i="7"/>
  <c r="AI1548" i="7"/>
  <c r="AI1544" i="7"/>
  <c r="AI1540" i="7"/>
  <c r="AI1536" i="7"/>
  <c r="AI1532" i="7"/>
  <c r="AI1528" i="7"/>
  <c r="AI1524" i="7"/>
  <c r="AI1520" i="7"/>
  <c r="AI1516" i="7"/>
  <c r="AI1512" i="7"/>
  <c r="AI1508" i="7"/>
  <c r="AI1504" i="7"/>
  <c r="AI1500" i="7"/>
  <c r="AI1496" i="7"/>
  <c r="AI1492" i="7"/>
  <c r="AI1488" i="7"/>
  <c r="AI1484" i="7"/>
  <c r="AI1480" i="7"/>
  <c r="AI1476" i="7"/>
  <c r="AI1472" i="7"/>
  <c r="AI1468" i="7"/>
  <c r="AI1464" i="7"/>
  <c r="AI1460" i="7"/>
  <c r="AI1456" i="7"/>
  <c r="AI1452" i="7"/>
  <c r="AI1448" i="7"/>
  <c r="AI1444" i="7"/>
  <c r="AI1440" i="7"/>
  <c r="AI1436" i="7"/>
  <c r="AI1432" i="7"/>
  <c r="AI1428" i="7"/>
  <c r="AI1424" i="7"/>
  <c r="AI1420" i="7"/>
  <c r="AI1416" i="7"/>
  <c r="AI1412" i="7"/>
  <c r="AI1408" i="7"/>
  <c r="AI1404" i="7"/>
  <c r="AI1400" i="7"/>
  <c r="AI1396" i="7"/>
  <c r="AI1392" i="7"/>
  <c r="AI1388" i="7"/>
  <c r="AI1384" i="7"/>
  <c r="AI1380" i="7"/>
  <c r="AI1376" i="7"/>
  <c r="AI1372" i="7"/>
  <c r="AI1368" i="7"/>
  <c r="AI1364" i="7"/>
  <c r="AI1360" i="7"/>
  <c r="AI1356" i="7"/>
  <c r="AI1352" i="7"/>
  <c r="AI1348" i="7"/>
  <c r="AI1344" i="7"/>
  <c r="AI1340" i="7"/>
  <c r="AI1336" i="7"/>
  <c r="AI1332" i="7"/>
  <c r="AI1328" i="7"/>
  <c r="AI1324" i="7"/>
  <c r="AI1320" i="7"/>
  <c r="AI1316" i="7"/>
  <c r="AI1312" i="7"/>
  <c r="AI1308" i="7"/>
  <c r="AI1304" i="7"/>
  <c r="AI1301" i="7" a="1"/>
  <c r="AI1301" i="7"/>
  <c r="AH3136" i="7"/>
  <c r="AH3132" i="7"/>
  <c r="AH3128" i="7"/>
  <c r="AH3124" i="7"/>
  <c r="AH3120" i="7"/>
  <c r="AH3116" i="7"/>
  <c r="AH3112" i="7"/>
  <c r="AH3108" i="7"/>
  <c r="AH3104" i="7"/>
  <c r="AH3100" i="7"/>
  <c r="AH3096" i="7"/>
  <c r="AH3092" i="7"/>
  <c r="AH3088" i="7"/>
  <c r="AH3084" i="7"/>
  <c r="AH3080" i="7"/>
  <c r="AH3076" i="7"/>
  <c r="AH3072" i="7"/>
  <c r="AH3068" i="7"/>
  <c r="AH3064" i="7"/>
  <c r="AH3060" i="7"/>
  <c r="AH3056" i="7"/>
  <c r="AH3052" i="7"/>
  <c r="AH3048" i="7"/>
  <c r="AH3044" i="7"/>
  <c r="AH3040" i="7"/>
  <c r="AH3036" i="7"/>
  <c r="AH3032" i="7"/>
  <c r="AH3028" i="7"/>
  <c r="AH3024" i="7"/>
  <c r="AH3020" i="7"/>
  <c r="AH3016" i="7"/>
  <c r="AH3012" i="7"/>
  <c r="AH3008" i="7"/>
  <c r="AH3004" i="7"/>
  <c r="AH3000" i="7"/>
  <c r="AH2996" i="7"/>
  <c r="AH2992" i="7"/>
  <c r="AH2988" i="7"/>
  <c r="AH2984" i="7"/>
  <c r="AH2980" i="7"/>
  <c r="AH2976" i="7"/>
  <c r="AH2972" i="7"/>
  <c r="AH2968" i="7"/>
  <c r="AH2964" i="7"/>
  <c r="AH2960" i="7"/>
  <c r="AH2956" i="7"/>
  <c r="AH2952" i="7"/>
  <c r="AH2948" i="7"/>
  <c r="AH2944" i="7"/>
  <c r="AH2940" i="7"/>
  <c r="AH2936" i="7"/>
  <c r="AH2932" i="7"/>
  <c r="AH2928" i="7"/>
  <c r="AH2924" i="7"/>
  <c r="AH2920" i="7"/>
  <c r="AH2916" i="7"/>
  <c r="AH2912" i="7"/>
  <c r="AH2908" i="7"/>
  <c r="AH2904" i="7"/>
  <c r="AH2900" i="7"/>
  <c r="AH2896" i="7"/>
  <c r="AH2892" i="7"/>
  <c r="AH2888" i="7"/>
  <c r="AH2884" i="7"/>
  <c r="AH2880" i="7"/>
  <c r="AH2876" i="7"/>
  <c r="AH2872" i="7"/>
  <c r="AH2868" i="7"/>
  <c r="AH2864" i="7"/>
  <c r="AH2860" i="7"/>
  <c r="AH2856" i="7"/>
  <c r="AH2852" i="7"/>
  <c r="AH2848" i="7"/>
  <c r="AH2844" i="7"/>
  <c r="AH2840" i="7"/>
  <c r="AH2836" i="7"/>
  <c r="AH2832" i="7"/>
  <c r="AH2828" i="7"/>
  <c r="AH2824" i="7"/>
  <c r="AH2820" i="7"/>
  <c r="AH2816" i="7"/>
  <c r="AH2812" i="7"/>
  <c r="AH2808" i="7"/>
  <c r="AH2804" i="7"/>
  <c r="AH2800" i="7"/>
  <c r="AH2796" i="7"/>
  <c r="AH2792" i="7"/>
  <c r="AH2788" i="7"/>
  <c r="AH2784" i="7"/>
  <c r="AH2780" i="7"/>
  <c r="AH2776" i="7"/>
  <c r="AH2772" i="7"/>
  <c r="AH2768" i="7"/>
  <c r="AH2764" i="7"/>
  <c r="AH2760" i="7"/>
  <c r="AH2756" i="7"/>
  <c r="AH2752" i="7"/>
  <c r="AH2748" i="7"/>
  <c r="AH2744" i="7"/>
  <c r="AH2740" i="7"/>
  <c r="AH2736" i="7"/>
  <c r="AH2732" i="7"/>
  <c r="AH2728" i="7"/>
  <c r="AH2724" i="7"/>
  <c r="AH2720" i="7"/>
  <c r="AH2716" i="7"/>
  <c r="AH2712" i="7"/>
  <c r="AH2708" i="7"/>
  <c r="AH2704" i="7"/>
  <c r="AH2700" i="7"/>
  <c r="AH2696" i="7"/>
  <c r="AH2692" i="7"/>
  <c r="AH2688" i="7"/>
  <c r="AH2684" i="7"/>
  <c r="AH2680" i="7"/>
  <c r="AH2676" i="7"/>
  <c r="AH2672" i="7"/>
  <c r="AH2668" i="7"/>
  <c r="AH2664" i="7"/>
  <c r="AH2660" i="7"/>
  <c r="AH2656" i="7"/>
  <c r="AH2652" i="7"/>
  <c r="AH2648" i="7"/>
  <c r="AH2644" i="7"/>
  <c r="AH2640" i="7"/>
  <c r="AH2636" i="7"/>
  <c r="AH2632" i="7"/>
  <c r="AH2628" i="7"/>
  <c r="AH2624" i="7"/>
  <c r="AH2620" i="7"/>
  <c r="AH2616" i="7"/>
  <c r="AH2612" i="7"/>
  <c r="AH2608" i="7"/>
  <c r="AH2604" i="7"/>
  <c r="AH2600" i="7"/>
  <c r="AH2596" i="7"/>
  <c r="AH2592" i="7"/>
  <c r="AH2588" i="7"/>
  <c r="AH2584" i="7"/>
  <c r="AH2580" i="7"/>
  <c r="AH2576" i="7"/>
  <c r="AH2572" i="7"/>
  <c r="AH2568" i="7"/>
  <c r="AH2564" i="7"/>
  <c r="AH2560" i="7"/>
  <c r="AH2556" i="7"/>
  <c r="AH2552" i="7"/>
  <c r="AH2548" i="7"/>
  <c r="AH2544" i="7"/>
  <c r="AH2540" i="7"/>
  <c r="AH2536" i="7"/>
  <c r="AH2532" i="7"/>
  <c r="AH2528" i="7"/>
  <c r="AH2524" i="7"/>
  <c r="AH2520" i="7"/>
  <c r="AH2516" i="7"/>
  <c r="AH2512" i="7"/>
  <c r="AH2508" i="7"/>
  <c r="AH2504" i="7"/>
  <c r="AH2500" i="7"/>
  <c r="AH2496" i="7"/>
  <c r="AH2492" i="7"/>
  <c r="AH2488" i="7"/>
  <c r="AH2484" i="7"/>
  <c r="AH2480" i="7"/>
  <c r="AH2476" i="7"/>
  <c r="AH2472" i="7"/>
  <c r="AH2468" i="7"/>
  <c r="AH2464" i="7"/>
  <c r="AH2460" i="7"/>
  <c r="AH2456" i="7"/>
  <c r="AH2452" i="7"/>
  <c r="AH2448" i="7"/>
  <c r="AH2444" i="7"/>
  <c r="AH2440" i="7"/>
  <c r="AH2436" i="7"/>
  <c r="AH2432" i="7"/>
  <c r="AH2428" i="7"/>
  <c r="AH2424" i="7"/>
  <c r="AH2420" i="7"/>
  <c r="AH2416" i="7"/>
  <c r="AH2412" i="7"/>
  <c r="AH2408" i="7"/>
  <c r="AH2404" i="7"/>
  <c r="AH2400" i="7"/>
  <c r="AH2396" i="7"/>
  <c r="AH2392" i="7"/>
  <c r="AH2388" i="7"/>
  <c r="AH2384" i="7"/>
  <c r="AH2380" i="7"/>
  <c r="AH2376" i="7"/>
  <c r="AH2372" i="7"/>
  <c r="AH2368" i="7"/>
  <c r="AH2364" i="7"/>
  <c r="AH2360" i="7"/>
  <c r="AH2356" i="7"/>
  <c r="AH2352" i="7"/>
  <c r="AH2348" i="7"/>
  <c r="AH2344" i="7"/>
  <c r="AH2340" i="7"/>
  <c r="AH2336" i="7"/>
  <c r="AH2332" i="7"/>
  <c r="AH2328" i="7"/>
  <c r="AH2324" i="7"/>
  <c r="AH2320" i="7"/>
  <c r="AH2316" i="7"/>
  <c r="AH2312" i="7"/>
  <c r="AH2308" i="7"/>
  <c r="AH2304" i="7"/>
  <c r="AH2300" i="7"/>
  <c r="AH2296" i="7"/>
  <c r="AH2292" i="7"/>
  <c r="AH2288" i="7"/>
  <c r="AH2284" i="7"/>
  <c r="AH2280" i="7"/>
  <c r="AH2276" i="7"/>
  <c r="AH2272" i="7"/>
  <c r="AH2268" i="7"/>
  <c r="AH2264" i="7"/>
  <c r="AH2260" i="7"/>
  <c r="AH2256" i="7"/>
  <c r="AH2252" i="7"/>
  <c r="AH2248" i="7"/>
  <c r="AH2244" i="7"/>
  <c r="AH2240" i="7"/>
  <c r="AH2236" i="7"/>
  <c r="AH2232" i="7"/>
  <c r="AH2228" i="7"/>
  <c r="AH2224" i="7"/>
  <c r="AH2220" i="7"/>
  <c r="AH2216" i="7"/>
  <c r="AH2212" i="7"/>
  <c r="AH2208" i="7"/>
  <c r="AH2204" i="7"/>
  <c r="AH2200" i="7"/>
  <c r="AH2196" i="7"/>
  <c r="AH2192" i="7"/>
  <c r="AH2188" i="7"/>
  <c r="AH2184" i="7"/>
  <c r="AH2180" i="7"/>
  <c r="AH2176" i="7"/>
  <c r="AH2172" i="7"/>
  <c r="AH2168" i="7"/>
  <c r="AH2164" i="7"/>
  <c r="AH2160" i="7"/>
  <c r="AH2156" i="7"/>
  <c r="AH2152" i="7"/>
  <c r="AH2148" i="7"/>
  <c r="AH2144" i="7"/>
  <c r="AH2140" i="7"/>
  <c r="AH2136" i="7"/>
  <c r="AH2132" i="7"/>
  <c r="AH2128" i="7"/>
  <c r="AH2124" i="7"/>
  <c r="AH2120" i="7"/>
  <c r="AH2116" i="7"/>
  <c r="AH2112" i="7"/>
  <c r="AH2108" i="7"/>
  <c r="AH2104" i="7"/>
  <c r="AH2100" i="7"/>
  <c r="AH2096" i="7"/>
  <c r="AH2092" i="7"/>
  <c r="AH2088" i="7"/>
  <c r="AH2084" i="7"/>
  <c r="AH2080" i="7"/>
  <c r="AH2076" i="7"/>
  <c r="AH2072" i="7"/>
  <c r="AH2068" i="7"/>
  <c r="AH2064" i="7"/>
  <c r="AH2060" i="7"/>
  <c r="AH2056" i="7"/>
  <c r="AH2052" i="7"/>
  <c r="AH2048" i="7"/>
  <c r="AH2044" i="7"/>
  <c r="AH2040" i="7"/>
  <c r="AH2036" i="7"/>
  <c r="AH2032" i="7"/>
  <c r="AH2028" i="7"/>
  <c r="AH2024" i="7"/>
  <c r="AH2020" i="7"/>
  <c r="AH2016" i="7"/>
  <c r="AH2012" i="7"/>
  <c r="AH2008" i="7"/>
  <c r="AH2004" i="7"/>
  <c r="AH2000" i="7"/>
  <c r="AH1996" i="7"/>
  <c r="AH1992" i="7"/>
  <c r="AH1988" i="7"/>
  <c r="AH1984" i="7"/>
  <c r="AH1980" i="7"/>
  <c r="AH1976" i="7"/>
  <c r="AH1972" i="7"/>
  <c r="AH1968" i="7"/>
  <c r="AH1964" i="7"/>
  <c r="AH1960" i="7"/>
  <c r="AH1956" i="7"/>
  <c r="AH1952" i="7"/>
  <c r="AH1948" i="7"/>
  <c r="AH1944" i="7"/>
  <c r="AH1940" i="7"/>
  <c r="AH1936" i="7"/>
  <c r="AH1932" i="7"/>
  <c r="AH1928" i="7"/>
  <c r="AH1924" i="7"/>
  <c r="AH1920" i="7"/>
  <c r="AH1916" i="7"/>
  <c r="AH1912" i="7"/>
  <c r="AH1908" i="7"/>
  <c r="AH1904" i="7"/>
  <c r="AH1900" i="7"/>
  <c r="AH1896" i="7"/>
  <c r="AH1892" i="7"/>
  <c r="AH1888" i="7"/>
  <c r="AH1884" i="7"/>
  <c r="AH1880" i="7"/>
  <c r="AH1876" i="7"/>
  <c r="AH1872" i="7"/>
  <c r="AH1868" i="7"/>
  <c r="AH1864" i="7"/>
  <c r="AH1860" i="7"/>
  <c r="AH1856" i="7"/>
  <c r="AH1852" i="7"/>
  <c r="AH1848" i="7"/>
  <c r="AH1844" i="7"/>
  <c r="AH1840" i="7"/>
  <c r="AH1836" i="7"/>
  <c r="AH1832" i="7"/>
  <c r="AH1828" i="7"/>
  <c r="AH1824" i="7"/>
  <c r="AH1820" i="7"/>
  <c r="AH1816" i="7"/>
  <c r="AH1812" i="7"/>
  <c r="AH1808" i="7"/>
  <c r="AH1804" i="7"/>
  <c r="AH1800" i="7"/>
  <c r="AH1796" i="7"/>
  <c r="AH1792" i="7"/>
  <c r="AH1788" i="7"/>
  <c r="AH1784" i="7"/>
  <c r="AH1780" i="7"/>
  <c r="AH1776" i="7"/>
  <c r="AH1772" i="7"/>
  <c r="AH1768" i="7"/>
  <c r="AH1764" i="7"/>
  <c r="AH1760" i="7"/>
  <c r="AH1756" i="7"/>
  <c r="AH1752" i="7"/>
  <c r="AH1748" i="7"/>
  <c r="AH1744" i="7"/>
  <c r="AH1740" i="7"/>
  <c r="AH1736" i="7"/>
  <c r="AH1732" i="7"/>
  <c r="AH1728" i="7"/>
  <c r="AH1724" i="7"/>
  <c r="AH1720" i="7"/>
  <c r="AH1716" i="7"/>
  <c r="AH1712" i="7"/>
  <c r="AH1708" i="7"/>
  <c r="AH1704" i="7"/>
  <c r="AH1700" i="7"/>
  <c r="AH1696" i="7"/>
  <c r="AH1692" i="7"/>
  <c r="AH1688" i="7"/>
  <c r="AH1684" i="7"/>
  <c r="AH1680" i="7"/>
  <c r="AH1676" i="7"/>
  <c r="AH1672" i="7"/>
  <c r="AH1668" i="7"/>
  <c r="AH1664" i="7"/>
  <c r="AH1660" i="7"/>
  <c r="AH1656" i="7"/>
  <c r="AH1652" i="7"/>
  <c r="AH1648" i="7"/>
  <c r="AH1644" i="7"/>
  <c r="AH1640" i="7"/>
  <c r="AH1636" i="7"/>
  <c r="AH1632" i="7"/>
  <c r="AH1628" i="7"/>
  <c r="AH1624" i="7"/>
  <c r="AH1620" i="7"/>
  <c r="AH1616" i="7"/>
  <c r="AH1612" i="7"/>
  <c r="AH1608" i="7"/>
  <c r="AH1604" i="7"/>
  <c r="AH1600" i="7"/>
  <c r="AH1596" i="7"/>
  <c r="AH1592" i="7"/>
  <c r="AH1588" i="7"/>
  <c r="AH1584" i="7"/>
  <c r="AH1580" i="7"/>
  <c r="AH1576" i="7"/>
  <c r="AH1572" i="7"/>
  <c r="AH1568" i="7"/>
  <c r="AH1564" i="7"/>
  <c r="AH1560" i="7"/>
  <c r="AH1556" i="7"/>
  <c r="AH1552" i="7"/>
  <c r="AH1548" i="7"/>
  <c r="AH1544" i="7"/>
  <c r="AH1540" i="7"/>
  <c r="AH1536" i="7"/>
  <c r="AH1532" i="7"/>
  <c r="AH1528" i="7"/>
  <c r="AH1524" i="7"/>
  <c r="AH1520" i="7"/>
  <c r="AH1516" i="7"/>
  <c r="AH1512" i="7"/>
  <c r="AH1508" i="7"/>
  <c r="AH1504" i="7"/>
  <c r="AH1500" i="7"/>
  <c r="AH1496" i="7"/>
  <c r="AH1492" i="7"/>
  <c r="AH1488" i="7"/>
  <c r="AH1484" i="7"/>
  <c r="AH1480" i="7"/>
  <c r="AH1476" i="7"/>
  <c r="AH1472" i="7"/>
  <c r="AH1468" i="7"/>
  <c r="AH1464" i="7"/>
  <c r="AH1460" i="7"/>
  <c r="AH1456" i="7"/>
  <c r="AH1452" i="7"/>
  <c r="AH1448" i="7"/>
  <c r="AH1444" i="7"/>
  <c r="AH1440" i="7"/>
  <c r="AH1436" i="7"/>
  <c r="AH1432" i="7"/>
  <c r="AH1428" i="7"/>
  <c r="AH1424" i="7"/>
  <c r="AH1420" i="7"/>
  <c r="AH1416" i="7"/>
  <c r="AH1412" i="7"/>
  <c r="AH1408" i="7"/>
  <c r="AH1404" i="7"/>
  <c r="AH1400" i="7"/>
  <c r="AH1396" i="7"/>
  <c r="AH1392" i="7"/>
  <c r="AH1388" i="7"/>
  <c r="AH1384" i="7"/>
  <c r="AH1380" i="7"/>
  <c r="AH1376" i="7"/>
  <c r="AH1372" i="7"/>
  <c r="AH1368" i="7"/>
  <c r="AH1364" i="7"/>
  <c r="AH1360" i="7"/>
  <c r="AH1356" i="7"/>
  <c r="AH1352" i="7"/>
  <c r="AH1348" i="7"/>
  <c r="AH1344" i="7"/>
  <c r="AH1340" i="7"/>
  <c r="AH1336" i="7"/>
  <c r="AH1332" i="7"/>
  <c r="AH1328" i="7"/>
  <c r="AH1324" i="7"/>
  <c r="AH1320" i="7"/>
  <c r="AH1316" i="7"/>
  <c r="AH1312" i="7"/>
  <c r="AH1308" i="7"/>
  <c r="AH1304" i="7"/>
  <c r="AH1301" i="7" a="1"/>
  <c r="AH3139" i="7" s="1"/>
  <c r="AH1301" i="7"/>
  <c r="J1301" i="7"/>
  <c r="AN1300" i="7"/>
  <c r="AK1300" i="7"/>
  <c r="AJ1300" i="7"/>
  <c r="J1300" i="7"/>
  <c r="AJ1299" i="7"/>
  <c r="J1299" i="7"/>
  <c r="AJ1298" i="7"/>
  <c r="J1298" i="7"/>
  <c r="AJ1297" i="7"/>
  <c r="J1297" i="7"/>
  <c r="AN1296" i="7"/>
  <c r="AK1296" i="7"/>
  <c r="AJ1296" i="7"/>
  <c r="J1296" i="7"/>
  <c r="AJ1295" i="7"/>
  <c r="J1295" i="7"/>
  <c r="AN1294" i="7"/>
  <c r="AK1294" i="7"/>
  <c r="AJ1294" i="7"/>
  <c r="J1294" i="7"/>
  <c r="AN1293" i="7"/>
  <c r="AK1293" i="7"/>
  <c r="AJ1293" i="7"/>
  <c r="J1293" i="7"/>
  <c r="AN1292" i="7"/>
  <c r="AK1292" i="7"/>
  <c r="AJ1292" i="7"/>
  <c r="J1292" i="7"/>
  <c r="AN1291" i="7"/>
  <c r="AK1291" i="7"/>
  <c r="AJ1291" i="7"/>
  <c r="J1291" i="7"/>
  <c r="AN1290" i="7"/>
  <c r="AK1290" i="7"/>
  <c r="AJ1290" i="7"/>
  <c r="J1290" i="7"/>
  <c r="AN1289" i="7"/>
  <c r="AK1289" i="7"/>
  <c r="AJ1289" i="7"/>
  <c r="J1289" i="7"/>
  <c r="AJ1288" i="7"/>
  <c r="J1288" i="7"/>
  <c r="AK1287" i="7"/>
  <c r="AJ1287" i="7"/>
  <c r="J1287" i="7"/>
  <c r="AN1286" i="7"/>
  <c r="AK1286" i="7"/>
  <c r="AJ1286" i="7"/>
  <c r="J1286" i="7"/>
  <c r="AN1285" i="7"/>
  <c r="AK1285" i="7"/>
  <c r="AJ1285" i="7"/>
  <c r="J1285" i="7"/>
  <c r="AJ1284" i="7"/>
  <c r="J1284" i="7"/>
  <c r="AJ1283" i="7"/>
  <c r="J1283" i="7"/>
  <c r="AK1282" i="7"/>
  <c r="AJ1282" i="7"/>
  <c r="J1282" i="7"/>
  <c r="AN1281" i="7"/>
  <c r="AK1281" i="7"/>
  <c r="AJ1281" i="7"/>
  <c r="J1281" i="7"/>
  <c r="AN1280" i="7"/>
  <c r="AK1280" i="7"/>
  <c r="AJ1280" i="7"/>
  <c r="J1280" i="7"/>
  <c r="AJ1279" i="7"/>
  <c r="J1279" i="7"/>
  <c r="AN1278" i="7"/>
  <c r="AK1278" i="7"/>
  <c r="AJ1278" i="7"/>
  <c r="AN1277" i="7"/>
  <c r="AK1277" i="7"/>
  <c r="AJ1277" i="7"/>
  <c r="J1277" i="7"/>
  <c r="AJ1276" i="7"/>
  <c r="J1276" i="7"/>
  <c r="AJ1275" i="7"/>
  <c r="J1275" i="7"/>
  <c r="AN1274" i="7"/>
  <c r="AK1274" i="7"/>
  <c r="AJ1274" i="7"/>
  <c r="J1274" i="7"/>
  <c r="AN1273" i="7"/>
  <c r="AK1273" i="7"/>
  <c r="AJ1273" i="7"/>
  <c r="J1273" i="7"/>
  <c r="AJ1272" i="7"/>
  <c r="J1272" i="7"/>
  <c r="AN1271" i="7"/>
  <c r="AK1271" i="7"/>
  <c r="AJ1271" i="7"/>
  <c r="J1271" i="7"/>
  <c r="AN1270" i="7"/>
  <c r="AK1270" i="7"/>
  <c r="AJ1270" i="7"/>
  <c r="J1270" i="7"/>
  <c r="AN1269" i="7"/>
  <c r="AK1269" i="7"/>
  <c r="AJ1269" i="7"/>
  <c r="J1269" i="7"/>
  <c r="AN1268" i="7"/>
  <c r="AK1268" i="7"/>
  <c r="AJ1268" i="7"/>
  <c r="J1268" i="7"/>
  <c r="AN1267" i="7"/>
  <c r="AK1267" i="7"/>
  <c r="AJ1267" i="7"/>
  <c r="J1267" i="7"/>
  <c r="AN1266" i="7"/>
  <c r="AK1266" i="7"/>
  <c r="AJ1266" i="7"/>
  <c r="J1266" i="7"/>
  <c r="AN1265" i="7"/>
  <c r="AK1265" i="7"/>
  <c r="AJ1265" i="7"/>
  <c r="J1265" i="7"/>
  <c r="AN1264" i="7"/>
  <c r="AK1264" i="7"/>
  <c r="AJ1264" i="7"/>
  <c r="J1264" i="7"/>
  <c r="AN1263" i="7"/>
  <c r="AK1263" i="7"/>
  <c r="AJ1263" i="7"/>
  <c r="J1263" i="7"/>
  <c r="AN1262" i="7"/>
  <c r="AK1262" i="7"/>
  <c r="AJ1262" i="7"/>
  <c r="J1262" i="7"/>
  <c r="AN1261" i="7"/>
  <c r="AK1261" i="7"/>
  <c r="AJ1261" i="7"/>
  <c r="J1261" i="7"/>
  <c r="AN1260" i="7"/>
  <c r="AK1260" i="7"/>
  <c r="AJ1260" i="7"/>
  <c r="J1260" i="7"/>
  <c r="AN1259" i="7"/>
  <c r="AK1259" i="7"/>
  <c r="AJ1259" i="7"/>
  <c r="J1259" i="7"/>
  <c r="AJ1258" i="7"/>
  <c r="J1258" i="7"/>
  <c r="AN1257" i="7"/>
  <c r="AK1257" i="7"/>
  <c r="AJ1257" i="7"/>
  <c r="J1257" i="7"/>
  <c r="AN1256" i="7"/>
  <c r="AK1256" i="7"/>
  <c r="AJ1256" i="7"/>
  <c r="J1256" i="7"/>
  <c r="AN1255" i="7"/>
  <c r="AK1255" i="7"/>
  <c r="AJ1255" i="7"/>
  <c r="J1255" i="7"/>
  <c r="AN1254" i="7"/>
  <c r="AK1254" i="7"/>
  <c r="AJ1254" i="7"/>
  <c r="J1254" i="7"/>
  <c r="AN1253" i="7"/>
  <c r="AK1253" i="7"/>
  <c r="AJ1253" i="7"/>
  <c r="J1253" i="7"/>
  <c r="AN1252" i="7"/>
  <c r="AK1252" i="7"/>
  <c r="AJ1252" i="7"/>
  <c r="J1252" i="7"/>
  <c r="AN1251" i="7"/>
  <c r="AK1251" i="7"/>
  <c r="AJ1251" i="7"/>
  <c r="J1251" i="7"/>
  <c r="AN1250" i="7"/>
  <c r="AK1250" i="7"/>
  <c r="AJ1250" i="7"/>
  <c r="J1250" i="7"/>
  <c r="AN1249" i="7"/>
  <c r="AK1249" i="7"/>
  <c r="AJ1249" i="7"/>
  <c r="J1249" i="7"/>
  <c r="AN1248" i="7"/>
  <c r="AK1248" i="7"/>
  <c r="AJ1248" i="7"/>
  <c r="J1248" i="7"/>
  <c r="AN1247" i="7"/>
  <c r="AK1247" i="7"/>
  <c r="AJ1247" i="7"/>
  <c r="J1247" i="7"/>
  <c r="AN1246" i="7"/>
  <c r="AK1246" i="7"/>
  <c r="AJ1246" i="7"/>
  <c r="J1246" i="7"/>
  <c r="AN1245" i="7"/>
  <c r="AK1245" i="7"/>
  <c r="AJ1245" i="7"/>
  <c r="J1245" i="7"/>
  <c r="AJ1244" i="7"/>
  <c r="J1244" i="7"/>
  <c r="AN1243" i="7"/>
  <c r="AK1243" i="7"/>
  <c r="AJ1243" i="7"/>
  <c r="J1243" i="7"/>
  <c r="AN1242" i="7"/>
  <c r="AK1242" i="7"/>
  <c r="AJ1242" i="7"/>
  <c r="J1242" i="7"/>
  <c r="AN1241" i="7"/>
  <c r="AK1241" i="7"/>
  <c r="AJ1241" i="7"/>
  <c r="J1241" i="7"/>
  <c r="AN1240" i="7"/>
  <c r="AK1240" i="7"/>
  <c r="AJ1240" i="7"/>
  <c r="J1240" i="7"/>
  <c r="AK1239" i="7"/>
  <c r="AJ1239" i="7"/>
  <c r="J1239" i="7"/>
  <c r="AJ1238" i="7"/>
  <c r="J1238" i="7"/>
  <c r="AN1237" i="7"/>
  <c r="AK1237" i="7"/>
  <c r="AJ1237" i="7"/>
  <c r="J1237" i="7"/>
  <c r="AN1236" i="7"/>
  <c r="AK1236" i="7"/>
  <c r="AJ1236" i="7"/>
  <c r="J1236" i="7"/>
  <c r="AK1235" i="7"/>
  <c r="AJ1235" i="7"/>
  <c r="J1235" i="7"/>
  <c r="AN1234" i="7"/>
  <c r="AK1234" i="7"/>
  <c r="AJ1234" i="7"/>
  <c r="J1234" i="7"/>
  <c r="AN1233" i="7"/>
  <c r="AK1233" i="7"/>
  <c r="AJ1233" i="7"/>
  <c r="J1233" i="7"/>
  <c r="AN1232" i="7"/>
  <c r="AK1232" i="7"/>
  <c r="AJ1232" i="7"/>
  <c r="J1232" i="7"/>
  <c r="AJ1231" i="7"/>
  <c r="J1231" i="7"/>
  <c r="AN1230" i="7"/>
  <c r="AK1230" i="7"/>
  <c r="AJ1230" i="7"/>
  <c r="J1230" i="7"/>
  <c r="AN1228" i="7"/>
  <c r="AK1228" i="7"/>
  <c r="AJ1228" i="7"/>
  <c r="J1228" i="7"/>
  <c r="AN1227" i="7"/>
  <c r="AK1227" i="7"/>
  <c r="AJ1227" i="7"/>
  <c r="J1227" i="7"/>
  <c r="AN1226" i="7"/>
  <c r="AK1226" i="7"/>
  <c r="AJ1226" i="7"/>
  <c r="AN1225" i="7"/>
  <c r="AK1225" i="7"/>
  <c r="AJ1225" i="7"/>
  <c r="J1225" i="7"/>
  <c r="AK1224" i="7"/>
  <c r="AJ1224" i="7"/>
  <c r="J1224" i="7"/>
  <c r="AJ1223" i="7"/>
  <c r="J1223" i="7"/>
  <c r="AN1222" i="7"/>
  <c r="AK1222" i="7"/>
  <c r="AJ1222" i="7"/>
  <c r="J1222" i="7"/>
  <c r="AN1221" i="7"/>
  <c r="AK1221" i="7"/>
  <c r="AJ1221" i="7"/>
  <c r="J1221" i="7"/>
  <c r="AN1220" i="7"/>
  <c r="AK1220" i="7"/>
  <c r="AJ1220" i="7"/>
  <c r="J1220" i="7"/>
  <c r="AN1219" i="7"/>
  <c r="AK1219" i="7"/>
  <c r="AJ1219" i="7"/>
  <c r="J1219" i="7"/>
  <c r="AN1218" i="7"/>
  <c r="AK1218" i="7"/>
  <c r="AJ1218" i="7"/>
  <c r="AJ1217" i="7"/>
  <c r="J1217" i="7"/>
  <c r="AJ1216" i="7"/>
  <c r="J1216" i="7"/>
  <c r="AN1215" i="7"/>
  <c r="AK1215" i="7"/>
  <c r="AJ1215" i="7"/>
  <c r="J1215" i="7"/>
  <c r="AN1214" i="7"/>
  <c r="AK1214" i="7"/>
  <c r="AJ1214" i="7"/>
  <c r="J1214" i="7"/>
  <c r="AN1213" i="7"/>
  <c r="AK1213" i="7"/>
  <c r="AJ1213" i="7"/>
  <c r="J1213" i="7"/>
  <c r="AN1212" i="7"/>
  <c r="AK1212" i="7"/>
  <c r="AJ1212" i="7"/>
  <c r="J1212" i="7"/>
  <c r="AN1211" i="7"/>
  <c r="AK1211" i="7"/>
  <c r="AJ1211" i="7"/>
  <c r="J1211" i="7"/>
  <c r="AJ1210" i="7"/>
  <c r="J1210" i="7"/>
  <c r="AN1209" i="7"/>
  <c r="AK1209" i="7"/>
  <c r="AJ1209" i="7"/>
  <c r="J1209" i="7"/>
  <c r="AN1208" i="7"/>
  <c r="AK1208" i="7"/>
  <c r="AJ1208" i="7"/>
  <c r="J1208" i="7"/>
  <c r="AN1207" i="7"/>
  <c r="AK1207" i="7"/>
  <c r="AJ1207" i="7"/>
  <c r="J1207" i="7"/>
  <c r="AN1206" i="7"/>
  <c r="AK1206" i="7"/>
  <c r="AJ1206" i="7"/>
  <c r="J1206" i="7"/>
  <c r="AN1205" i="7"/>
  <c r="AK1205" i="7"/>
  <c r="AJ1205" i="7"/>
  <c r="J1205" i="7"/>
  <c r="AJ1204" i="7"/>
  <c r="J1204" i="7"/>
  <c r="AN1203" i="7"/>
  <c r="AK1203" i="7"/>
  <c r="AJ1203" i="7"/>
  <c r="J1203" i="7"/>
  <c r="AN1202" i="7"/>
  <c r="AK1202" i="7"/>
  <c r="AJ1202" i="7"/>
  <c r="J1202" i="7"/>
  <c r="AN1201" i="7"/>
  <c r="AK1201" i="7"/>
  <c r="AJ1201" i="7"/>
  <c r="J1201" i="7"/>
  <c r="AN1200" i="7"/>
  <c r="AK1200" i="7"/>
  <c r="AJ1200" i="7"/>
  <c r="J1200" i="7"/>
  <c r="AJ1199" i="7"/>
  <c r="J1199" i="7"/>
  <c r="AN1198" i="7"/>
  <c r="AK1198" i="7"/>
  <c r="AJ1198" i="7"/>
  <c r="AN1197" i="7"/>
  <c r="AK1197" i="7"/>
  <c r="AJ1197" i="7"/>
  <c r="J1197" i="7"/>
  <c r="AN1196" i="7"/>
  <c r="AK1196" i="7"/>
  <c r="AJ1196" i="7"/>
  <c r="J1196" i="7"/>
  <c r="AN1195" i="7"/>
  <c r="AK1195" i="7"/>
  <c r="AJ1195" i="7"/>
  <c r="J1195" i="7"/>
  <c r="AJ1194" i="7"/>
  <c r="J1194" i="7"/>
  <c r="AN1193" i="7"/>
  <c r="AK1193" i="7"/>
  <c r="AJ1193" i="7"/>
  <c r="J1193" i="7"/>
  <c r="AN1192" i="7"/>
  <c r="AK1192" i="7"/>
  <c r="AJ1192" i="7"/>
  <c r="J1192" i="7"/>
  <c r="AN1191" i="7"/>
  <c r="AK1191" i="7"/>
  <c r="AJ1191" i="7"/>
  <c r="J1191" i="7"/>
  <c r="AJ1190" i="7"/>
  <c r="J1190" i="7"/>
  <c r="AK1189" i="7"/>
  <c r="AJ1189" i="7"/>
  <c r="J1189" i="7"/>
  <c r="AJ1188" i="7"/>
  <c r="J1188" i="7"/>
  <c r="AN1187" i="7"/>
  <c r="AK1187" i="7"/>
  <c r="AJ1187" i="7"/>
  <c r="J1187" i="7"/>
  <c r="AN1186" i="7"/>
  <c r="AK1186" i="7"/>
  <c r="AJ1186" i="7"/>
  <c r="J1186" i="7"/>
  <c r="AN1185" i="7"/>
  <c r="AK1185" i="7"/>
  <c r="AJ1185" i="7"/>
  <c r="J1185" i="7"/>
  <c r="AN1184" i="7"/>
  <c r="AK1184" i="7"/>
  <c r="AJ1184" i="7"/>
  <c r="J1184" i="7"/>
  <c r="AN1183" i="7"/>
  <c r="AK1183" i="7"/>
  <c r="AJ1183" i="7"/>
  <c r="J1183" i="7"/>
  <c r="AN1182" i="7"/>
  <c r="AK1182" i="7"/>
  <c r="AJ1182" i="7"/>
  <c r="J1182" i="7"/>
  <c r="AN1181" i="7"/>
  <c r="AK1181" i="7"/>
  <c r="AJ1181" i="7"/>
  <c r="J1181" i="7"/>
  <c r="AN1180" i="7"/>
  <c r="AK1180" i="7"/>
  <c r="AJ1180" i="7"/>
  <c r="J1180" i="7"/>
  <c r="AN1179" i="7"/>
  <c r="AK1179" i="7"/>
  <c r="AJ1179" i="7"/>
  <c r="J1179" i="7"/>
  <c r="AK1178" i="7"/>
  <c r="AJ1178" i="7"/>
  <c r="J1178" i="7"/>
  <c r="AN1177" i="7"/>
  <c r="AK1177" i="7"/>
  <c r="AJ1177" i="7"/>
  <c r="J1177" i="7"/>
  <c r="AN1176" i="7"/>
  <c r="AK1176" i="7"/>
  <c r="AJ1176" i="7"/>
  <c r="J1176" i="7"/>
  <c r="AN1175" i="7"/>
  <c r="AK1175" i="7"/>
  <c r="AJ1175" i="7"/>
  <c r="J1175" i="7"/>
  <c r="AN1174" i="7"/>
  <c r="AK1174" i="7"/>
  <c r="AJ1174" i="7"/>
  <c r="J1174" i="7"/>
  <c r="AN1173" i="7"/>
  <c r="AK1173" i="7"/>
  <c r="AJ1173" i="7"/>
  <c r="J1173" i="7"/>
  <c r="AN1172" i="7"/>
  <c r="AK1172" i="7"/>
  <c r="AJ1172" i="7"/>
  <c r="J1172" i="7"/>
  <c r="AN1171" i="7"/>
  <c r="AK1171" i="7"/>
  <c r="AJ1171" i="7"/>
  <c r="J1171" i="7"/>
  <c r="AN1170" i="7"/>
  <c r="AK1170" i="7"/>
  <c r="AJ1170" i="7"/>
  <c r="J1170" i="7"/>
  <c r="AN1169" i="7"/>
  <c r="AK1169" i="7"/>
  <c r="AJ1169" i="7"/>
  <c r="J1169" i="7"/>
  <c r="AN1168" i="7"/>
  <c r="AK1168" i="7"/>
  <c r="AJ1168" i="7"/>
  <c r="J1168" i="7"/>
  <c r="AN1167" i="7"/>
  <c r="AK1167" i="7"/>
  <c r="AJ1167" i="7"/>
  <c r="J1167" i="7"/>
  <c r="AN1166" i="7"/>
  <c r="AK1166" i="7"/>
  <c r="AJ1166" i="7"/>
  <c r="J1166" i="7"/>
  <c r="AJ1165" i="7"/>
  <c r="J1165" i="7"/>
  <c r="AK1164" i="7"/>
  <c r="AJ1164" i="7"/>
  <c r="AN1163" i="7"/>
  <c r="AK1163" i="7"/>
  <c r="AJ1163" i="7"/>
  <c r="J1163" i="7"/>
  <c r="AN1162" i="7"/>
  <c r="AK1162" i="7"/>
  <c r="AJ1162" i="7"/>
  <c r="J1162" i="7"/>
  <c r="AN1161" i="7"/>
  <c r="AK1161" i="7"/>
  <c r="AJ1161" i="7"/>
  <c r="J1161" i="7"/>
  <c r="AN1160" i="7"/>
  <c r="AK1160" i="7"/>
  <c r="AJ1160" i="7"/>
  <c r="J1160" i="7"/>
  <c r="AN1159" i="7"/>
  <c r="AK1159" i="7"/>
  <c r="AJ1159" i="7"/>
  <c r="J1159" i="7"/>
  <c r="AJ1158" i="7"/>
  <c r="J1158" i="7"/>
  <c r="AJ1157" i="7"/>
  <c r="J1157" i="7"/>
  <c r="AN1156" i="7"/>
  <c r="AK1156" i="7"/>
  <c r="AJ1156" i="7"/>
  <c r="J1156" i="7"/>
  <c r="AN1155" i="7"/>
  <c r="AK1155" i="7"/>
  <c r="AJ1155" i="7"/>
  <c r="AN1154" i="7"/>
  <c r="AK1154" i="7"/>
  <c r="AJ1154" i="7"/>
  <c r="J1154" i="7"/>
  <c r="AJ1153" i="7"/>
  <c r="J1153" i="7"/>
  <c r="AN1152" i="7"/>
  <c r="AK1152" i="7"/>
  <c r="AJ1152" i="7"/>
  <c r="J1152" i="7"/>
  <c r="AN1151" i="7"/>
  <c r="AK1151" i="7"/>
  <c r="AJ1151" i="7"/>
  <c r="J1151" i="7"/>
  <c r="AN1150" i="7"/>
  <c r="AK1150" i="7"/>
  <c r="AJ1150" i="7"/>
  <c r="J1150" i="7"/>
  <c r="AN1149" i="7"/>
  <c r="AK1149" i="7"/>
  <c r="AJ1149" i="7"/>
  <c r="J1149" i="7"/>
  <c r="AN1148" i="7"/>
  <c r="AK1148" i="7"/>
  <c r="AJ1148" i="7"/>
  <c r="J1148" i="7"/>
  <c r="AJ1147" i="7"/>
  <c r="J1147" i="7"/>
  <c r="AN1146" i="7"/>
  <c r="AK1146" i="7"/>
  <c r="AJ1146" i="7"/>
  <c r="J1146" i="7"/>
  <c r="AN1145" i="7"/>
  <c r="AK1145" i="7"/>
  <c r="AJ1145" i="7"/>
  <c r="J1145" i="7"/>
  <c r="AN1144" i="7"/>
  <c r="AK1144" i="7"/>
  <c r="AJ1144" i="7"/>
  <c r="J1144" i="7"/>
  <c r="AN1143" i="7"/>
  <c r="AK1143" i="7"/>
  <c r="AJ1143" i="7"/>
  <c r="J1143" i="7"/>
  <c r="AN1142" i="7"/>
  <c r="AK1142" i="7"/>
  <c r="AJ1142" i="7"/>
  <c r="J1142" i="7"/>
  <c r="AN1141" i="7"/>
  <c r="AK1141" i="7"/>
  <c r="AJ1141" i="7"/>
  <c r="J1141" i="7"/>
  <c r="AN1140" i="7"/>
  <c r="AK1140" i="7"/>
  <c r="AJ1140" i="7"/>
  <c r="J1140" i="7"/>
  <c r="AN1139" i="7"/>
  <c r="AK1139" i="7"/>
  <c r="AJ1139" i="7"/>
  <c r="J1139" i="7"/>
  <c r="AN1138" i="7"/>
  <c r="AK1138" i="7"/>
  <c r="AJ1138" i="7"/>
  <c r="J1138" i="7"/>
  <c r="AN1137" i="7"/>
  <c r="AK1137" i="7"/>
  <c r="AJ1137" i="7"/>
  <c r="J1137" i="7"/>
  <c r="AN1136" i="7"/>
  <c r="AK1136" i="7"/>
  <c r="AJ1136" i="7"/>
  <c r="J1136" i="7"/>
  <c r="AJ1135" i="7"/>
  <c r="J1135" i="7"/>
  <c r="AN1134" i="7"/>
  <c r="AK1134" i="7"/>
  <c r="AJ1134" i="7"/>
  <c r="J1134" i="7"/>
  <c r="AN1133" i="7"/>
  <c r="AK1133" i="7"/>
  <c r="AJ1133" i="7"/>
  <c r="J1133" i="7"/>
  <c r="AN1132" i="7"/>
  <c r="AK1132" i="7"/>
  <c r="AJ1132" i="7"/>
  <c r="J1132" i="7"/>
  <c r="AN1131" i="7"/>
  <c r="AK1131" i="7"/>
  <c r="AJ1131" i="7"/>
  <c r="J1131" i="7"/>
  <c r="AN1130" i="7"/>
  <c r="AK1130" i="7"/>
  <c r="AJ1130" i="7"/>
  <c r="J1130" i="7"/>
  <c r="AK1129" i="7"/>
  <c r="AJ1129" i="7"/>
  <c r="J1129" i="7"/>
  <c r="AJ1128" i="7"/>
  <c r="J1128" i="7"/>
  <c r="AJ1127" i="7"/>
  <c r="J1127" i="7"/>
  <c r="AN1126" i="7"/>
  <c r="AK1126" i="7"/>
  <c r="AJ1126" i="7"/>
  <c r="J1126" i="7"/>
  <c r="AN1125" i="7"/>
  <c r="AK1125" i="7"/>
  <c r="AJ1125" i="7"/>
  <c r="J1125" i="7"/>
  <c r="AK1124" i="7"/>
  <c r="AJ1124" i="7"/>
  <c r="J1124" i="7"/>
  <c r="AJ1123" i="7"/>
  <c r="J1123" i="7"/>
  <c r="AN1122" i="7"/>
  <c r="AK1122" i="7"/>
  <c r="AJ1122" i="7"/>
  <c r="J1122" i="7"/>
  <c r="AN1121" i="7"/>
  <c r="AK1121" i="7"/>
  <c r="AJ1121" i="7"/>
  <c r="J1121" i="7"/>
  <c r="AN1120" i="7"/>
  <c r="AK1120" i="7"/>
  <c r="AJ1120" i="7"/>
  <c r="J1120" i="7"/>
  <c r="AN1119" i="7"/>
  <c r="AK1119" i="7"/>
  <c r="AJ1119" i="7"/>
  <c r="J1119" i="7"/>
  <c r="AN1118" i="7"/>
  <c r="AK1118" i="7"/>
  <c r="AJ1118" i="7"/>
  <c r="J1118" i="7"/>
  <c r="AN1117" i="7"/>
  <c r="AK1117" i="7"/>
  <c r="AJ1117" i="7"/>
  <c r="J1117" i="7"/>
  <c r="AN1116" i="7"/>
  <c r="AK1116" i="7"/>
  <c r="AJ1116" i="7"/>
  <c r="J1116" i="7"/>
  <c r="AN1115" i="7"/>
  <c r="AK1115" i="7"/>
  <c r="AJ1115" i="7"/>
  <c r="J1115" i="7"/>
  <c r="AN1114" i="7"/>
  <c r="AK1114" i="7"/>
  <c r="AJ1114" i="7"/>
  <c r="J1114" i="7"/>
  <c r="AN1113" i="7"/>
  <c r="AK1113" i="7"/>
  <c r="AJ1113" i="7"/>
  <c r="J1113" i="7"/>
  <c r="AN1112" i="7"/>
  <c r="AK1112" i="7"/>
  <c r="AJ1112" i="7"/>
  <c r="J1112" i="7"/>
  <c r="AN1111" i="7"/>
  <c r="AK1111" i="7"/>
  <c r="AJ1111" i="7"/>
  <c r="J1111" i="7"/>
  <c r="AN1110" i="7"/>
  <c r="AK1110" i="7"/>
  <c r="AJ1110" i="7"/>
  <c r="J1110" i="7"/>
  <c r="AN1109" i="7"/>
  <c r="AK1109" i="7"/>
  <c r="AJ1109" i="7"/>
  <c r="J1109" i="7"/>
  <c r="AN1108" i="7"/>
  <c r="AK1108" i="7"/>
  <c r="AJ1108" i="7"/>
  <c r="J1108" i="7"/>
  <c r="AN1107" i="7"/>
  <c r="AK1107" i="7"/>
  <c r="AJ1107" i="7"/>
  <c r="J1107" i="7"/>
  <c r="AN1106" i="7"/>
  <c r="AK1106" i="7"/>
  <c r="AJ1106" i="7"/>
  <c r="J1106" i="7"/>
  <c r="AN1105" i="7"/>
  <c r="AK1105" i="7"/>
  <c r="AJ1105" i="7"/>
  <c r="J1105" i="7"/>
  <c r="AJ1104" i="7"/>
  <c r="J1104" i="7"/>
  <c r="AN1103" i="7"/>
  <c r="AK1103" i="7"/>
  <c r="AJ1103" i="7"/>
  <c r="J1103" i="7"/>
  <c r="AN1102" i="7"/>
  <c r="AK1102" i="7"/>
  <c r="AJ1102" i="7"/>
  <c r="J1102" i="7"/>
  <c r="AN1101" i="7"/>
  <c r="AK1101" i="7"/>
  <c r="AJ1101" i="7"/>
  <c r="J1101" i="7"/>
  <c r="AN1100" i="7"/>
  <c r="AK1100" i="7"/>
  <c r="AJ1100" i="7"/>
  <c r="J1100" i="7"/>
  <c r="AN1099" i="7"/>
  <c r="AK1099" i="7"/>
  <c r="AJ1099" i="7"/>
  <c r="J1099" i="7"/>
  <c r="AK1098" i="7"/>
  <c r="AJ1098" i="7"/>
  <c r="J1098" i="7"/>
  <c r="AN1097" i="7"/>
  <c r="AK1097" i="7"/>
  <c r="AJ1097" i="7"/>
  <c r="J1097" i="7"/>
  <c r="AN1096" i="7"/>
  <c r="AK1096" i="7"/>
  <c r="AJ1096" i="7"/>
  <c r="J1096" i="7"/>
  <c r="AN1095" i="7"/>
  <c r="AK1095" i="7"/>
  <c r="AJ1095" i="7"/>
  <c r="J1095" i="7"/>
  <c r="AN1094" i="7"/>
  <c r="AK1094" i="7"/>
  <c r="AJ1094" i="7"/>
  <c r="J1094" i="7"/>
  <c r="AN1093" i="7"/>
  <c r="AK1093" i="7"/>
  <c r="AJ1093" i="7"/>
  <c r="J1093" i="7"/>
  <c r="AJ1092" i="7"/>
  <c r="J1092" i="7"/>
  <c r="AN1091" i="7"/>
  <c r="AK1091" i="7"/>
  <c r="AJ1091" i="7"/>
  <c r="J1091" i="7"/>
  <c r="AN1090" i="7"/>
  <c r="AK1090" i="7"/>
  <c r="AJ1090" i="7"/>
  <c r="AN1089" i="7"/>
  <c r="AK1089" i="7"/>
  <c r="AJ1089" i="7"/>
  <c r="J1089" i="7"/>
  <c r="AN1088" i="7"/>
  <c r="AK1088" i="7"/>
  <c r="AJ1088" i="7"/>
  <c r="J1088" i="7"/>
  <c r="AN1087" i="7"/>
  <c r="AK1087" i="7"/>
  <c r="AJ1087" i="7"/>
  <c r="J1087" i="7"/>
  <c r="AN1086" i="7"/>
  <c r="AK1086" i="7"/>
  <c r="AJ1086" i="7"/>
  <c r="J1086" i="7"/>
  <c r="AK1085" i="7"/>
  <c r="AJ1085" i="7"/>
  <c r="J1085" i="7"/>
  <c r="AN1084" i="7"/>
  <c r="AK1084" i="7"/>
  <c r="AJ1084" i="7"/>
  <c r="J1084" i="7"/>
  <c r="AN1083" i="7"/>
  <c r="AK1083" i="7"/>
  <c r="AJ1083" i="7"/>
  <c r="J1083" i="7"/>
  <c r="AN1082" i="7"/>
  <c r="AK1082" i="7"/>
  <c r="AJ1082" i="7"/>
  <c r="AK1081" i="7"/>
  <c r="AJ1081" i="7"/>
  <c r="J1081" i="7"/>
  <c r="AN1080" i="7"/>
  <c r="AK1080" i="7"/>
  <c r="AJ1080" i="7"/>
  <c r="J1080" i="7"/>
  <c r="AN1079" i="7"/>
  <c r="AK1079" i="7"/>
  <c r="AJ1079" i="7"/>
  <c r="J1079" i="7"/>
  <c r="AJ1078" i="7"/>
  <c r="J1078" i="7"/>
  <c r="AJ1077" i="7"/>
  <c r="J1077" i="7"/>
  <c r="AN1076" i="7"/>
  <c r="AK1076" i="7"/>
  <c r="AJ1076" i="7"/>
  <c r="J1076" i="7"/>
  <c r="AN1075" i="7"/>
  <c r="AK1075" i="7"/>
  <c r="AJ1075" i="7"/>
  <c r="J1075" i="7"/>
  <c r="AJ1074" i="7"/>
  <c r="J1074" i="7"/>
  <c r="AN1073" i="7"/>
  <c r="AK1073" i="7"/>
  <c r="AJ1073" i="7"/>
  <c r="J1073" i="7"/>
  <c r="AJ1072" i="7"/>
  <c r="J1072" i="7"/>
  <c r="AN1071" i="7"/>
  <c r="AK1071" i="7"/>
  <c r="AJ1071" i="7"/>
  <c r="J1071" i="7"/>
  <c r="AN1070" i="7"/>
  <c r="AK1070" i="7"/>
  <c r="AJ1070" i="7"/>
  <c r="J1070" i="7"/>
  <c r="AJ1069" i="7"/>
  <c r="J1069" i="7"/>
  <c r="AN1068" i="7"/>
  <c r="AK1068" i="7"/>
  <c r="AJ1068" i="7"/>
  <c r="J1068" i="7"/>
  <c r="AN1067" i="7"/>
  <c r="AK1067" i="7"/>
  <c r="AJ1067" i="7"/>
  <c r="J1067" i="7"/>
  <c r="AN1066" i="7"/>
  <c r="AK1066" i="7"/>
  <c r="AJ1066" i="7"/>
  <c r="J1066" i="7"/>
  <c r="AN1065" i="7"/>
  <c r="AK1065" i="7"/>
  <c r="AJ1065" i="7"/>
  <c r="J1065" i="7"/>
  <c r="AN1064" i="7"/>
  <c r="AK1064" i="7"/>
  <c r="AJ1064" i="7"/>
  <c r="J1064" i="7"/>
  <c r="AN1063" i="7"/>
  <c r="AK1063" i="7"/>
  <c r="AJ1063" i="7"/>
  <c r="J1063" i="7"/>
  <c r="AN1062" i="7"/>
  <c r="AK1062" i="7"/>
  <c r="AJ1062" i="7"/>
  <c r="J1062" i="7"/>
  <c r="AN1061" i="7"/>
  <c r="AK1061" i="7"/>
  <c r="AJ1061" i="7"/>
  <c r="J1061" i="7"/>
  <c r="AN1060" i="7"/>
  <c r="AK1060" i="7"/>
  <c r="AJ1060" i="7"/>
  <c r="J1060" i="7"/>
  <c r="AN1059" i="7"/>
  <c r="AK1059" i="7"/>
  <c r="AJ1059" i="7"/>
  <c r="J1059" i="7"/>
  <c r="AN1058" i="7"/>
  <c r="AK1058" i="7"/>
  <c r="AJ1058" i="7"/>
  <c r="J1058" i="7"/>
  <c r="AN1057" i="7"/>
  <c r="AK1057" i="7"/>
  <c r="AJ1057" i="7"/>
  <c r="J1057" i="7"/>
  <c r="AN1056" i="7"/>
  <c r="AK1056" i="7"/>
  <c r="AJ1056" i="7"/>
  <c r="J1056" i="7"/>
  <c r="AN1055" i="7"/>
  <c r="AK1055" i="7"/>
  <c r="AJ1055" i="7"/>
  <c r="J1055" i="7"/>
  <c r="AN1054" i="7"/>
  <c r="AK1054" i="7"/>
  <c r="AJ1054" i="7"/>
  <c r="J1054" i="7"/>
  <c r="AJ1053" i="7"/>
  <c r="J1053" i="7"/>
  <c r="AN1052" i="7"/>
  <c r="AK1052" i="7"/>
  <c r="AJ1052" i="7"/>
  <c r="J1052" i="7"/>
  <c r="AN1051" i="7"/>
  <c r="AK1051" i="7"/>
  <c r="AJ1051" i="7"/>
  <c r="J1051" i="7"/>
  <c r="AN1050" i="7"/>
  <c r="AK1050" i="7"/>
  <c r="AJ1050" i="7"/>
  <c r="J1050" i="7"/>
  <c r="AN1049" i="7"/>
  <c r="AK1049" i="7"/>
  <c r="AJ1049" i="7"/>
  <c r="J1049" i="7"/>
  <c r="AN1048" i="7"/>
  <c r="AK1048" i="7"/>
  <c r="AJ1048" i="7"/>
  <c r="J1048" i="7"/>
  <c r="AJ1047" i="7"/>
  <c r="J1047" i="7"/>
  <c r="AN1046" i="7"/>
  <c r="AK1046" i="7"/>
  <c r="AJ1046" i="7"/>
  <c r="J1046" i="7"/>
  <c r="AN1045" i="7"/>
  <c r="AK1045" i="7"/>
  <c r="AJ1045" i="7"/>
  <c r="J1045" i="7"/>
  <c r="AN1044" i="7"/>
  <c r="AK1044" i="7"/>
  <c r="AJ1044" i="7"/>
  <c r="J1044" i="7"/>
  <c r="AN1043" i="7"/>
  <c r="AK1043" i="7"/>
  <c r="AJ1043" i="7"/>
  <c r="J1043" i="7"/>
  <c r="AN1042" i="7"/>
  <c r="AK1042" i="7"/>
  <c r="AJ1042" i="7"/>
  <c r="J1042" i="7"/>
  <c r="AN1041" i="7"/>
  <c r="AK1041" i="7"/>
  <c r="AJ1041" i="7"/>
  <c r="J1041" i="7"/>
  <c r="AJ1040" i="7"/>
  <c r="J1040" i="7"/>
  <c r="AJ1039" i="7"/>
  <c r="J1039" i="7"/>
  <c r="AN1038" i="7"/>
  <c r="AK1038" i="7"/>
  <c r="AJ1038" i="7"/>
  <c r="AN1037" i="7"/>
  <c r="AK1037" i="7"/>
  <c r="AJ1037" i="7"/>
  <c r="J1037" i="7"/>
  <c r="AN1036" i="7"/>
  <c r="AK1036" i="7"/>
  <c r="AJ1036" i="7"/>
  <c r="J1036" i="7"/>
  <c r="AN1035" i="7"/>
  <c r="AK1035" i="7"/>
  <c r="AJ1035" i="7"/>
  <c r="J1035" i="7"/>
  <c r="AN1034" i="7"/>
  <c r="AK1034" i="7"/>
  <c r="AJ1034" i="7"/>
  <c r="J1034" i="7"/>
  <c r="AN1033" i="7"/>
  <c r="AK1033" i="7"/>
  <c r="AJ1033" i="7"/>
  <c r="J1033" i="7"/>
  <c r="AN1032" i="7"/>
  <c r="AK1032" i="7"/>
  <c r="AJ1032" i="7"/>
  <c r="J1032" i="7"/>
  <c r="AN1031" i="7"/>
  <c r="AK1031" i="7"/>
  <c r="AJ1031" i="7"/>
  <c r="J1031" i="7"/>
  <c r="AN1030" i="7"/>
  <c r="AK1030" i="7"/>
  <c r="AJ1030" i="7"/>
  <c r="J1030" i="7"/>
  <c r="AN1029" i="7"/>
  <c r="AK1029" i="7"/>
  <c r="AJ1029" i="7"/>
  <c r="J1029" i="7"/>
  <c r="AJ1028" i="7"/>
  <c r="J1028" i="7"/>
  <c r="AJ1027" i="7"/>
  <c r="J1027" i="7"/>
  <c r="AN1026" i="7"/>
  <c r="AK1026" i="7"/>
  <c r="AJ1026" i="7"/>
  <c r="J1026" i="7"/>
  <c r="AN1025" i="7"/>
  <c r="AK1025" i="7"/>
  <c r="AJ1025" i="7"/>
  <c r="J1025" i="7"/>
  <c r="AN1024" i="7"/>
  <c r="AK1024" i="7"/>
  <c r="AJ1024" i="7"/>
  <c r="J1024" i="7"/>
  <c r="AN1023" i="7"/>
  <c r="AK1023" i="7"/>
  <c r="AJ1023" i="7"/>
  <c r="J1023" i="7"/>
  <c r="AN1022" i="7"/>
  <c r="AK1022" i="7"/>
  <c r="AJ1022" i="7"/>
  <c r="J1022" i="7"/>
  <c r="AN1021" i="7"/>
  <c r="AK1021" i="7"/>
  <c r="AJ1021" i="7"/>
  <c r="J1021" i="7"/>
  <c r="AN1020" i="7"/>
  <c r="AK1020" i="7"/>
  <c r="AJ1020" i="7"/>
  <c r="J1020" i="7"/>
  <c r="AJ1019" i="7"/>
  <c r="J1019" i="7"/>
  <c r="AJ1018" i="7"/>
  <c r="J1018" i="7"/>
  <c r="AN1017" i="7"/>
  <c r="AK1017" i="7"/>
  <c r="AJ1017" i="7"/>
  <c r="AN1016" i="7"/>
  <c r="AK1016" i="7"/>
  <c r="AJ1016" i="7"/>
  <c r="J1016" i="7"/>
  <c r="AJ1015" i="7"/>
  <c r="J1015" i="7"/>
  <c r="AJ1014" i="7"/>
  <c r="J1014" i="7"/>
  <c r="AN1013" i="7"/>
  <c r="AK1013" i="7"/>
  <c r="AJ1013" i="7"/>
  <c r="J1013" i="7"/>
  <c r="AN1012" i="7"/>
  <c r="AK1012" i="7"/>
  <c r="AJ1012" i="7"/>
  <c r="J1012" i="7"/>
  <c r="AN1011" i="7"/>
  <c r="AK1011" i="7"/>
  <c r="AJ1011" i="7"/>
  <c r="J1011" i="7"/>
  <c r="AJ1010" i="7"/>
  <c r="J1010" i="7"/>
  <c r="AJ1009" i="7"/>
  <c r="J1009" i="7"/>
  <c r="AJ1008" i="7"/>
  <c r="J1008" i="7"/>
  <c r="AJ1007" i="7"/>
  <c r="J1007" i="7"/>
  <c r="AJ1006" i="7"/>
  <c r="J1006" i="7"/>
  <c r="AK1005" i="7"/>
  <c r="AJ1005" i="7"/>
  <c r="J1005" i="7"/>
  <c r="AK1004" i="7"/>
  <c r="AJ1004" i="7"/>
  <c r="J1004" i="7"/>
  <c r="AN1003" i="7"/>
  <c r="AK1003" i="7"/>
  <c r="AJ1003" i="7"/>
  <c r="J1003" i="7"/>
  <c r="AN1002" i="7"/>
  <c r="AK1002" i="7"/>
  <c r="AJ1002" i="7"/>
  <c r="J1002" i="7"/>
  <c r="AN1001" i="7"/>
  <c r="AK1001" i="7"/>
  <c r="AJ1001" i="7"/>
  <c r="J1001" i="7"/>
  <c r="AN1000" i="7"/>
  <c r="AK1000" i="7"/>
  <c r="AJ1000" i="7"/>
  <c r="J1000" i="7"/>
  <c r="AJ999" i="7"/>
  <c r="J999" i="7"/>
  <c r="AN998" i="7"/>
  <c r="AK998" i="7"/>
  <c r="AJ998" i="7"/>
  <c r="J998" i="7"/>
  <c r="AN997" i="7"/>
  <c r="AK997" i="7"/>
  <c r="AJ997" i="7"/>
  <c r="J997" i="7"/>
  <c r="AK996" i="7"/>
  <c r="AJ996" i="7"/>
  <c r="J996" i="7"/>
  <c r="AJ995" i="7"/>
  <c r="J995" i="7"/>
  <c r="AJ994" i="7"/>
  <c r="J994" i="7"/>
  <c r="AJ993" i="7"/>
  <c r="J993" i="7"/>
  <c r="AJ992" i="7"/>
  <c r="J992" i="7"/>
  <c r="AN991" i="7"/>
  <c r="AK991" i="7"/>
  <c r="AJ991" i="7"/>
  <c r="J991" i="7"/>
  <c r="AJ990" i="7"/>
  <c r="J990" i="7"/>
  <c r="AN989" i="7"/>
  <c r="AK989" i="7"/>
  <c r="AJ989" i="7"/>
  <c r="J989" i="7"/>
  <c r="AN988" i="7"/>
  <c r="AK988" i="7"/>
  <c r="AJ988" i="7"/>
  <c r="J988" i="7"/>
  <c r="AN987" i="7"/>
  <c r="AK987" i="7"/>
  <c r="AJ987" i="7"/>
  <c r="J987" i="7"/>
  <c r="AN986" i="7"/>
  <c r="AK986" i="7"/>
  <c r="AJ986" i="7"/>
  <c r="J986" i="7"/>
  <c r="AN985" i="7"/>
  <c r="AK985" i="7"/>
  <c r="AJ985" i="7"/>
  <c r="J985" i="7"/>
  <c r="AN984" i="7"/>
  <c r="AK984" i="7"/>
  <c r="AJ984" i="7"/>
  <c r="J984" i="7"/>
  <c r="AK983" i="7"/>
  <c r="AJ983" i="7"/>
  <c r="J983" i="7"/>
  <c r="AJ982" i="7"/>
  <c r="J982" i="7"/>
  <c r="AN981" i="7"/>
  <c r="AK981" i="7"/>
  <c r="AJ981" i="7"/>
  <c r="J981" i="7"/>
  <c r="AN980" i="7"/>
  <c r="AK980" i="7"/>
  <c r="AJ980" i="7"/>
  <c r="J980" i="7"/>
  <c r="AN979" i="7"/>
  <c r="AK979" i="7"/>
  <c r="AJ979" i="7"/>
  <c r="J979" i="7"/>
  <c r="AN978" i="7"/>
  <c r="AK978" i="7"/>
  <c r="AJ978" i="7"/>
  <c r="J978" i="7"/>
  <c r="AN977" i="7"/>
  <c r="AK977" i="7"/>
  <c r="AJ977" i="7"/>
  <c r="J977" i="7"/>
  <c r="AJ976" i="7"/>
  <c r="J976" i="7"/>
  <c r="AN975" i="7"/>
  <c r="AK975" i="7"/>
  <c r="AJ975" i="7"/>
  <c r="J975" i="7"/>
  <c r="AN974" i="7"/>
  <c r="AK974" i="7"/>
  <c r="AJ974" i="7"/>
  <c r="J974" i="7"/>
  <c r="AN973" i="7"/>
  <c r="AK973" i="7"/>
  <c r="AJ973" i="7"/>
  <c r="J973" i="7"/>
  <c r="AN972" i="7"/>
  <c r="AK972" i="7"/>
  <c r="AJ972" i="7"/>
  <c r="J972" i="7"/>
  <c r="AJ971" i="7"/>
  <c r="J971" i="7"/>
  <c r="AK970" i="7"/>
  <c r="AJ970" i="7"/>
  <c r="J970" i="7"/>
  <c r="AJ969" i="7"/>
  <c r="J969" i="7"/>
  <c r="AK968" i="7"/>
  <c r="AJ968" i="7"/>
  <c r="J968" i="7"/>
  <c r="AN967" i="7"/>
  <c r="AK967" i="7"/>
  <c r="AJ967" i="7"/>
  <c r="J967" i="7"/>
  <c r="AN966" i="7"/>
  <c r="AK966" i="7"/>
  <c r="AJ966" i="7"/>
  <c r="J966" i="7"/>
  <c r="AN965" i="7"/>
  <c r="AK965" i="7"/>
  <c r="AJ965" i="7"/>
  <c r="J965" i="7"/>
  <c r="AN964" i="7"/>
  <c r="AK964" i="7"/>
  <c r="AJ964" i="7"/>
  <c r="J964" i="7"/>
  <c r="AN963" i="7"/>
  <c r="AK963" i="7"/>
  <c r="AJ963" i="7"/>
  <c r="J963" i="7"/>
  <c r="AN962" i="7"/>
  <c r="AK962" i="7"/>
  <c r="AJ962" i="7"/>
  <c r="J962" i="7"/>
  <c r="AN961" i="7"/>
  <c r="AK961" i="7"/>
  <c r="AJ961" i="7"/>
  <c r="J961" i="7"/>
  <c r="AN960" i="7"/>
  <c r="AK960" i="7"/>
  <c r="AJ960" i="7"/>
  <c r="J960" i="7"/>
  <c r="AN959" i="7"/>
  <c r="AK959" i="7"/>
  <c r="AJ959" i="7"/>
  <c r="J959" i="7"/>
  <c r="AN958" i="7"/>
  <c r="AK958" i="7"/>
  <c r="AJ958" i="7"/>
  <c r="J958" i="7"/>
  <c r="AN957" i="7"/>
  <c r="AK957" i="7"/>
  <c r="AJ957" i="7"/>
  <c r="J957" i="7"/>
  <c r="AN956" i="7"/>
  <c r="AK956" i="7"/>
  <c r="AJ956" i="7"/>
  <c r="AN955" i="7"/>
  <c r="AK955" i="7"/>
  <c r="AJ955" i="7"/>
  <c r="J955" i="7"/>
  <c r="AN954" i="7"/>
  <c r="AK954" i="7"/>
  <c r="AJ954" i="7"/>
  <c r="J954" i="7"/>
  <c r="AN953" i="7"/>
  <c r="AK953" i="7"/>
  <c r="AJ953" i="7"/>
  <c r="J953" i="7"/>
  <c r="AN952" i="7"/>
  <c r="AK952" i="7"/>
  <c r="AJ952" i="7"/>
  <c r="J952" i="7"/>
  <c r="AJ951" i="7"/>
  <c r="J951" i="7"/>
  <c r="AJ950" i="7"/>
  <c r="J950" i="7"/>
  <c r="AK949" i="7"/>
  <c r="AJ949" i="7"/>
  <c r="J949" i="7"/>
  <c r="AN948" i="7"/>
  <c r="AK948" i="7"/>
  <c r="AJ948" i="7"/>
  <c r="J948" i="7"/>
  <c r="AN947" i="7"/>
  <c r="AK947" i="7"/>
  <c r="AJ947" i="7"/>
  <c r="J947" i="7"/>
  <c r="AN946" i="7"/>
  <c r="AK946" i="7"/>
  <c r="AJ946" i="7"/>
  <c r="J946" i="7"/>
  <c r="AN945" i="7"/>
  <c r="AK945" i="7"/>
  <c r="AJ945" i="7"/>
  <c r="J945" i="7"/>
  <c r="AN944" i="7"/>
  <c r="AK944" i="7"/>
  <c r="AJ944" i="7"/>
  <c r="J944" i="7"/>
  <c r="AK943" i="7"/>
  <c r="AJ943" i="7"/>
  <c r="J943" i="7"/>
  <c r="AN942" i="7"/>
  <c r="AK942" i="7"/>
  <c r="AJ942" i="7"/>
  <c r="J942" i="7"/>
  <c r="AN941" i="7"/>
  <c r="AK941" i="7"/>
  <c r="AJ941" i="7"/>
  <c r="J941" i="7"/>
  <c r="AN940" i="7"/>
  <c r="AK940" i="7"/>
  <c r="AJ940" i="7"/>
  <c r="J940" i="7"/>
  <c r="AN939" i="7"/>
  <c r="AK939" i="7"/>
  <c r="AJ939" i="7"/>
  <c r="J939" i="7"/>
  <c r="AN938" i="7"/>
  <c r="AK938" i="7"/>
  <c r="AJ938" i="7"/>
  <c r="J938" i="7"/>
  <c r="AK937" i="7"/>
  <c r="AJ937" i="7"/>
  <c r="J937" i="7"/>
  <c r="AJ936" i="7"/>
  <c r="J936" i="7"/>
  <c r="AJ935" i="7"/>
  <c r="J935" i="7"/>
  <c r="AN934" i="7"/>
  <c r="AK934" i="7"/>
  <c r="AJ934" i="7"/>
  <c r="J934" i="7"/>
  <c r="AJ933" i="7"/>
  <c r="J933" i="7"/>
  <c r="AN932" i="7"/>
  <c r="AK932" i="7"/>
  <c r="AJ932" i="7"/>
  <c r="J932" i="7"/>
  <c r="AJ931" i="7"/>
  <c r="J931" i="7"/>
  <c r="AJ930" i="7"/>
  <c r="J930" i="7"/>
  <c r="AN929" i="7"/>
  <c r="AK929" i="7"/>
  <c r="AJ929" i="7"/>
  <c r="J929" i="7"/>
  <c r="AN928" i="7"/>
  <c r="AK928" i="7"/>
  <c r="AJ928" i="7"/>
  <c r="J928" i="7"/>
  <c r="AN927" i="7"/>
  <c r="AK927" i="7"/>
  <c r="AJ927" i="7"/>
  <c r="J927" i="7"/>
  <c r="AN926" i="7"/>
  <c r="AK926" i="7"/>
  <c r="AJ926" i="7"/>
  <c r="J926" i="7"/>
  <c r="AJ925" i="7"/>
  <c r="J925" i="7"/>
  <c r="AK924" i="7"/>
  <c r="AJ924" i="7"/>
  <c r="J924" i="7"/>
  <c r="AJ923" i="7"/>
  <c r="J923" i="7"/>
  <c r="AK922" i="7"/>
  <c r="AJ922" i="7"/>
  <c r="J922" i="7"/>
  <c r="AJ921" i="7"/>
  <c r="J921" i="7"/>
  <c r="AN920" i="7"/>
  <c r="AK920" i="7"/>
  <c r="AJ920" i="7"/>
  <c r="J920" i="7"/>
  <c r="AN919" i="7"/>
  <c r="AK919" i="7"/>
  <c r="AJ919" i="7"/>
  <c r="J919" i="7"/>
  <c r="AJ918" i="7"/>
  <c r="J918" i="7"/>
  <c r="AK917" i="7"/>
  <c r="AJ917" i="7"/>
  <c r="J917" i="7"/>
  <c r="AJ916" i="7"/>
  <c r="J916" i="7"/>
  <c r="AN915" i="7"/>
  <c r="AK915" i="7"/>
  <c r="AJ915" i="7"/>
  <c r="J915" i="7"/>
  <c r="AJ914" i="7"/>
  <c r="J914" i="7"/>
  <c r="AN913" i="7"/>
  <c r="AK913" i="7"/>
  <c r="AJ913" i="7"/>
  <c r="J913" i="7"/>
  <c r="AJ912" i="7"/>
  <c r="J912" i="7"/>
  <c r="AN911" i="7"/>
  <c r="AK911" i="7"/>
  <c r="AJ911" i="7"/>
  <c r="J911" i="7"/>
  <c r="AN910" i="7"/>
  <c r="AK910" i="7"/>
  <c r="AJ910" i="7"/>
  <c r="J910" i="7"/>
  <c r="AJ909" i="7"/>
  <c r="J909" i="7"/>
  <c r="AN908" i="7"/>
  <c r="AK908" i="7"/>
  <c r="AJ908" i="7"/>
  <c r="J908" i="7"/>
  <c r="AN907" i="7"/>
  <c r="AK907" i="7"/>
  <c r="AJ907" i="7"/>
  <c r="J907" i="7"/>
  <c r="AN906" i="7"/>
  <c r="AK906" i="7"/>
  <c r="AJ906" i="7"/>
  <c r="J906" i="7"/>
  <c r="AN905" i="7"/>
  <c r="AK905" i="7"/>
  <c r="AJ905" i="7"/>
  <c r="J905" i="7"/>
  <c r="AN904" i="7"/>
  <c r="AK904" i="7"/>
  <c r="AJ904" i="7"/>
  <c r="J904" i="7"/>
  <c r="AN903" i="7"/>
  <c r="AK903" i="7"/>
  <c r="AJ903" i="7"/>
  <c r="J903" i="7"/>
  <c r="AN902" i="7"/>
  <c r="AK902" i="7"/>
  <c r="AJ902" i="7"/>
  <c r="J902" i="7"/>
  <c r="AN901" i="7"/>
  <c r="AK901" i="7"/>
  <c r="AJ901" i="7"/>
  <c r="J901" i="7"/>
  <c r="AN900" i="7"/>
  <c r="AK900" i="7"/>
  <c r="AJ900" i="7"/>
  <c r="J900" i="7"/>
  <c r="AJ899" i="7"/>
  <c r="J899" i="7"/>
  <c r="AN898" i="7"/>
  <c r="AK898" i="7"/>
  <c r="AJ898" i="7"/>
  <c r="J898" i="7"/>
  <c r="AJ897" i="7"/>
  <c r="J897" i="7"/>
  <c r="AN896" i="7"/>
  <c r="AK896" i="7"/>
  <c r="AJ896" i="7"/>
  <c r="J896" i="7"/>
  <c r="AN895" i="7"/>
  <c r="AK895" i="7"/>
  <c r="AJ895" i="7"/>
  <c r="J895" i="7"/>
  <c r="AN894" i="7"/>
  <c r="AK894" i="7"/>
  <c r="AJ894" i="7"/>
  <c r="J894" i="7"/>
  <c r="AN893" i="7"/>
  <c r="AK893" i="7"/>
  <c r="AJ893" i="7"/>
  <c r="J893" i="7"/>
  <c r="AN892" i="7"/>
  <c r="AK892" i="7"/>
  <c r="AJ892" i="7"/>
  <c r="J892" i="7"/>
  <c r="AJ891" i="7"/>
  <c r="AN890" i="7"/>
  <c r="AK890" i="7"/>
  <c r="AJ890" i="7"/>
  <c r="J890" i="7"/>
  <c r="AK889" i="7"/>
  <c r="AJ889" i="7"/>
  <c r="J889" i="7"/>
  <c r="AN888" i="7"/>
  <c r="AK888" i="7"/>
  <c r="AJ888" i="7"/>
  <c r="J888" i="7"/>
  <c r="AN887" i="7"/>
  <c r="AK887" i="7"/>
  <c r="AJ887" i="7"/>
  <c r="J887" i="7"/>
  <c r="AN886" i="7"/>
  <c r="AK886" i="7"/>
  <c r="AJ886" i="7"/>
  <c r="J886" i="7"/>
  <c r="AN885" i="7"/>
  <c r="AK885" i="7"/>
  <c r="AJ885" i="7"/>
  <c r="J885" i="7"/>
  <c r="AN884" i="7"/>
  <c r="AK884" i="7"/>
  <c r="AJ884" i="7"/>
  <c r="AN883" i="7"/>
  <c r="AK883" i="7"/>
  <c r="AJ883" i="7"/>
  <c r="J883" i="7"/>
  <c r="AJ882" i="7"/>
  <c r="J882" i="7"/>
  <c r="AN881" i="7"/>
  <c r="AK881" i="7"/>
  <c r="AJ881" i="7"/>
  <c r="J881" i="7"/>
  <c r="AN880" i="7"/>
  <c r="AK880" i="7"/>
  <c r="AJ880" i="7"/>
  <c r="J880" i="7"/>
  <c r="AN879" i="7"/>
  <c r="AK879" i="7"/>
  <c r="AJ879" i="7"/>
  <c r="AN878" i="7"/>
  <c r="AK878" i="7"/>
  <c r="AJ878" i="7"/>
  <c r="AN877" i="7"/>
  <c r="AK877" i="7"/>
  <c r="AJ877" i="7"/>
  <c r="AN876" i="7"/>
  <c r="AK876" i="7"/>
  <c r="AJ876" i="7"/>
  <c r="J876" i="7"/>
  <c r="AN875" i="7"/>
  <c r="AK875" i="7"/>
  <c r="AJ875" i="7"/>
  <c r="J875" i="7"/>
  <c r="AJ874" i="7"/>
  <c r="J874" i="7"/>
  <c r="AN873" i="7"/>
  <c r="AK873" i="7"/>
  <c r="AJ873" i="7"/>
  <c r="J873" i="7"/>
  <c r="AN872" i="7"/>
  <c r="AK872" i="7"/>
  <c r="AJ872" i="7"/>
  <c r="J872" i="7"/>
  <c r="AN871" i="7"/>
  <c r="AK871" i="7"/>
  <c r="AJ871" i="7"/>
  <c r="J871" i="7"/>
  <c r="AN870" i="7"/>
  <c r="AK870" i="7"/>
  <c r="AJ870" i="7"/>
  <c r="J870" i="7"/>
  <c r="AN869" i="7"/>
  <c r="AK869" i="7"/>
  <c r="AJ869" i="7"/>
  <c r="AN868" i="7"/>
  <c r="AK868" i="7"/>
  <c r="AJ868" i="7"/>
  <c r="J868" i="7"/>
  <c r="AN867" i="7"/>
  <c r="AK867" i="7"/>
  <c r="AJ867" i="7"/>
  <c r="J867" i="7"/>
  <c r="AJ866" i="7"/>
  <c r="J866" i="7"/>
  <c r="AN865" i="7"/>
  <c r="AK865" i="7"/>
  <c r="AJ865" i="7"/>
  <c r="J865" i="7"/>
  <c r="AK864" i="7"/>
  <c r="AJ864" i="7"/>
  <c r="J864" i="7"/>
  <c r="AN863" i="7"/>
  <c r="AK863" i="7"/>
  <c r="AJ863" i="7"/>
  <c r="J863" i="7"/>
  <c r="AN862" i="7"/>
  <c r="AK862" i="7"/>
  <c r="AJ862" i="7"/>
  <c r="J862" i="7"/>
  <c r="AN861" i="7"/>
  <c r="AK861" i="7"/>
  <c r="AJ861" i="7"/>
  <c r="J861" i="7"/>
  <c r="AN860" i="7"/>
  <c r="AK860" i="7"/>
  <c r="AJ860" i="7"/>
  <c r="J860" i="7"/>
  <c r="AN859" i="7"/>
  <c r="AK859" i="7"/>
  <c r="AJ859" i="7"/>
  <c r="J859" i="7"/>
  <c r="AN858" i="7"/>
  <c r="AK858" i="7"/>
  <c r="AJ858" i="7"/>
  <c r="J858" i="7"/>
  <c r="AN857" i="7"/>
  <c r="AK857" i="7"/>
  <c r="AJ857" i="7"/>
  <c r="J857" i="7"/>
  <c r="AN856" i="7"/>
  <c r="AK856" i="7"/>
  <c r="AJ856" i="7"/>
  <c r="J856" i="7"/>
  <c r="AN855" i="7"/>
  <c r="AK855" i="7"/>
  <c r="AJ855" i="7"/>
  <c r="J855" i="7"/>
  <c r="AJ854" i="7"/>
  <c r="J854" i="7"/>
  <c r="AN853" i="7"/>
  <c r="AK853" i="7"/>
  <c r="AJ853" i="7"/>
  <c r="J853" i="7"/>
  <c r="AN852" i="7"/>
  <c r="AK852" i="7"/>
  <c r="AJ852" i="7"/>
  <c r="J852" i="7"/>
  <c r="AN851" i="7"/>
  <c r="AK851" i="7"/>
  <c r="AJ851" i="7"/>
  <c r="J851" i="7"/>
  <c r="AN850" i="7"/>
  <c r="AK850" i="7"/>
  <c r="AJ850" i="7"/>
  <c r="J850" i="7"/>
  <c r="AN849" i="7"/>
  <c r="AK849" i="7"/>
  <c r="AJ849" i="7"/>
  <c r="J849" i="7"/>
  <c r="AN848" i="7"/>
  <c r="AK848" i="7"/>
  <c r="AJ848" i="7"/>
  <c r="J848" i="7"/>
  <c r="AN847" i="7"/>
  <c r="AK847" i="7"/>
  <c r="AJ847" i="7"/>
  <c r="J847" i="7"/>
  <c r="AN846" i="7"/>
  <c r="AK846" i="7"/>
  <c r="AJ846" i="7"/>
  <c r="J846" i="7"/>
  <c r="AN845" i="7"/>
  <c r="AK845" i="7"/>
  <c r="AJ845" i="7"/>
  <c r="J845" i="7"/>
  <c r="AN844" i="7"/>
  <c r="AK844" i="7"/>
  <c r="AJ844" i="7"/>
  <c r="J844" i="7"/>
  <c r="AN843" i="7"/>
  <c r="AK843" i="7"/>
  <c r="AJ843" i="7"/>
  <c r="J843" i="7"/>
  <c r="AN842" i="7"/>
  <c r="AK842" i="7"/>
  <c r="AJ842" i="7"/>
  <c r="J842" i="7"/>
  <c r="AN841" i="7"/>
  <c r="AK841" i="7"/>
  <c r="AJ841" i="7"/>
  <c r="J841" i="7"/>
  <c r="AN840" i="7"/>
  <c r="AK840" i="7"/>
  <c r="AJ840" i="7"/>
  <c r="J840" i="7"/>
  <c r="AN839" i="7"/>
  <c r="AK839" i="7"/>
  <c r="AJ839" i="7"/>
  <c r="J839" i="7"/>
  <c r="AN838" i="7"/>
  <c r="AK838" i="7"/>
  <c r="AJ838" i="7"/>
  <c r="J838" i="7"/>
  <c r="AJ837" i="7"/>
  <c r="J837" i="7"/>
  <c r="AN836" i="7"/>
  <c r="AK836" i="7"/>
  <c r="AJ836" i="7"/>
  <c r="J836" i="7"/>
  <c r="AN835" i="7"/>
  <c r="AK835" i="7"/>
  <c r="AJ835" i="7"/>
  <c r="J835" i="7"/>
  <c r="AK834" i="7"/>
  <c r="AJ834" i="7"/>
  <c r="J834" i="7"/>
  <c r="AN833" i="7"/>
  <c r="AK833" i="7"/>
  <c r="AJ833" i="7"/>
  <c r="J833" i="7"/>
  <c r="AN832" i="7"/>
  <c r="AK832" i="7"/>
  <c r="AJ832" i="7"/>
  <c r="J832" i="7"/>
  <c r="AN831" i="7"/>
  <c r="AK831" i="7"/>
  <c r="AJ831" i="7"/>
  <c r="J831" i="7"/>
  <c r="AN830" i="7"/>
  <c r="AK830" i="7"/>
  <c r="AJ830" i="7"/>
  <c r="J830" i="7"/>
  <c r="AN829" i="7"/>
  <c r="AK829" i="7"/>
  <c r="AJ829" i="7"/>
  <c r="J829" i="7"/>
  <c r="AK828" i="7"/>
  <c r="AJ828" i="7"/>
  <c r="J828" i="7"/>
  <c r="AN827" i="7"/>
  <c r="AK827" i="7"/>
  <c r="AJ827" i="7"/>
  <c r="J827" i="7"/>
  <c r="AJ826" i="7"/>
  <c r="J826" i="7"/>
  <c r="AN825" i="7"/>
  <c r="AK825" i="7"/>
  <c r="AJ825" i="7"/>
  <c r="J825" i="7"/>
  <c r="AN824" i="7"/>
  <c r="AK824" i="7"/>
  <c r="AJ824" i="7"/>
  <c r="J824" i="7"/>
  <c r="AN823" i="7"/>
  <c r="AK823" i="7"/>
  <c r="AJ823" i="7"/>
  <c r="J823" i="7"/>
  <c r="AJ822" i="7"/>
  <c r="J822" i="7"/>
  <c r="AK821" i="7"/>
  <c r="AJ821" i="7"/>
  <c r="J821" i="7"/>
  <c r="AN820" i="7"/>
  <c r="AK820" i="7"/>
  <c r="AJ820" i="7"/>
  <c r="J820" i="7"/>
  <c r="AN819" i="7"/>
  <c r="AK819" i="7"/>
  <c r="AJ819" i="7"/>
  <c r="J819" i="7"/>
  <c r="AN818" i="7"/>
  <c r="AK818" i="7"/>
  <c r="AJ818" i="7"/>
  <c r="J818" i="7"/>
  <c r="AN817" i="7"/>
  <c r="AK817" i="7"/>
  <c r="AJ817" i="7"/>
  <c r="J817" i="7"/>
  <c r="AN816" i="7"/>
  <c r="AK816" i="7"/>
  <c r="AJ816" i="7"/>
  <c r="J816" i="7"/>
  <c r="AN815" i="7"/>
  <c r="AK815" i="7"/>
  <c r="AJ815" i="7"/>
  <c r="J815" i="7"/>
  <c r="AN814" i="7"/>
  <c r="AK814" i="7"/>
  <c r="AJ814" i="7"/>
  <c r="J814" i="7"/>
  <c r="AJ813" i="7"/>
  <c r="J813" i="7"/>
  <c r="AK812" i="7"/>
  <c r="AJ812" i="7"/>
  <c r="J812" i="7"/>
  <c r="AN811" i="7"/>
  <c r="AK811" i="7"/>
  <c r="AJ811" i="7"/>
  <c r="J811" i="7"/>
  <c r="AN810" i="7"/>
  <c r="AK810" i="7"/>
  <c r="AJ810" i="7"/>
  <c r="J810" i="7"/>
  <c r="AJ809" i="7"/>
  <c r="J809" i="7"/>
  <c r="AN808" i="7"/>
  <c r="AK808" i="7"/>
  <c r="AJ808" i="7"/>
  <c r="J808" i="7"/>
  <c r="AN807" i="7"/>
  <c r="AK807" i="7"/>
  <c r="AJ807" i="7"/>
  <c r="J807" i="7"/>
  <c r="AN806" i="7"/>
  <c r="AK806" i="7"/>
  <c r="AJ806" i="7"/>
  <c r="J806" i="7"/>
  <c r="AJ805" i="7"/>
  <c r="J805" i="7"/>
  <c r="AJ804" i="7"/>
  <c r="J804" i="7"/>
  <c r="AN803" i="7"/>
  <c r="AK803" i="7"/>
  <c r="AJ803" i="7"/>
  <c r="J803" i="7"/>
  <c r="AN802" i="7"/>
  <c r="AK802" i="7"/>
  <c r="AJ802" i="7"/>
  <c r="J802" i="7"/>
  <c r="AN801" i="7"/>
  <c r="AK801" i="7"/>
  <c r="AJ801" i="7"/>
  <c r="J801" i="7"/>
  <c r="AN800" i="7"/>
  <c r="AK800" i="7"/>
  <c r="AJ800" i="7"/>
  <c r="J800" i="7"/>
  <c r="AJ799" i="7"/>
  <c r="J799" i="7"/>
  <c r="AJ798" i="7"/>
  <c r="J798" i="7"/>
  <c r="AJ797" i="7"/>
  <c r="J797" i="7"/>
  <c r="AJ796" i="7"/>
  <c r="J796" i="7"/>
  <c r="AJ795" i="7"/>
  <c r="J795" i="7"/>
  <c r="AJ794" i="7"/>
  <c r="J794" i="7"/>
  <c r="AJ793" i="7"/>
  <c r="J793" i="7"/>
  <c r="AJ792" i="7"/>
  <c r="J792" i="7"/>
  <c r="AJ791" i="7"/>
  <c r="J791" i="7"/>
  <c r="AJ790" i="7"/>
  <c r="J790" i="7"/>
  <c r="AJ789" i="7"/>
  <c r="J789" i="7"/>
  <c r="AJ788" i="7"/>
  <c r="J788" i="7"/>
  <c r="AJ787" i="7"/>
  <c r="J787" i="7"/>
  <c r="AJ786" i="7"/>
  <c r="J786" i="7"/>
  <c r="AJ785" i="7"/>
  <c r="J785" i="7"/>
  <c r="AJ784" i="7"/>
  <c r="J784" i="7"/>
  <c r="AJ783" i="7"/>
  <c r="J783" i="7"/>
  <c r="AJ782" i="7"/>
  <c r="J782" i="7"/>
  <c r="AJ781" i="7"/>
  <c r="J781" i="7"/>
  <c r="AJ780" i="7"/>
  <c r="J780" i="7"/>
  <c r="AJ779" i="7"/>
  <c r="J779" i="7"/>
  <c r="AJ778" i="7"/>
  <c r="J778" i="7"/>
  <c r="AJ777" i="7"/>
  <c r="J777" i="7"/>
  <c r="AJ776" i="7"/>
  <c r="J776" i="7"/>
  <c r="AN775" i="7"/>
  <c r="AK775" i="7"/>
  <c r="AJ775" i="7"/>
  <c r="J775" i="7"/>
  <c r="AN774" i="7"/>
  <c r="AK774" i="7"/>
  <c r="AJ774" i="7"/>
  <c r="J774" i="7"/>
  <c r="AN773" i="7"/>
  <c r="AK773" i="7"/>
  <c r="AJ773" i="7"/>
  <c r="J773" i="7"/>
  <c r="AN772" i="7"/>
  <c r="AK772" i="7"/>
  <c r="AJ772" i="7"/>
  <c r="J772" i="7"/>
  <c r="AN771" i="7"/>
  <c r="AK771" i="7"/>
  <c r="AJ771" i="7"/>
  <c r="J771" i="7"/>
  <c r="AN770" i="7"/>
  <c r="AK770" i="7"/>
  <c r="AJ770" i="7"/>
  <c r="J770" i="7"/>
  <c r="AN769" i="7"/>
  <c r="AK769" i="7"/>
  <c r="AJ769" i="7"/>
  <c r="J769" i="7"/>
  <c r="AN768" i="7"/>
  <c r="AK768" i="7"/>
  <c r="AJ768" i="7"/>
  <c r="J768" i="7"/>
  <c r="AN767" i="7"/>
  <c r="AK767" i="7"/>
  <c r="AJ767" i="7"/>
  <c r="J767" i="7"/>
  <c r="AN766" i="7"/>
  <c r="AK766" i="7"/>
  <c r="AJ766" i="7"/>
  <c r="J766" i="7"/>
  <c r="AN765" i="7"/>
  <c r="AK765" i="7"/>
  <c r="AJ765" i="7"/>
  <c r="J765" i="7"/>
  <c r="AN764" i="7"/>
  <c r="AK764" i="7"/>
  <c r="AJ764" i="7"/>
  <c r="J764" i="7"/>
  <c r="AN763" i="7"/>
  <c r="AK763" i="7"/>
  <c r="AJ763" i="7"/>
  <c r="J763" i="7"/>
  <c r="AN762" i="7"/>
  <c r="AK762" i="7"/>
  <c r="AJ762" i="7"/>
  <c r="J762" i="7"/>
  <c r="AJ761" i="7"/>
  <c r="J761" i="7"/>
  <c r="AN760" i="7"/>
  <c r="AK760" i="7"/>
  <c r="AJ760" i="7"/>
  <c r="J760" i="7"/>
  <c r="AN759" i="7"/>
  <c r="AK759" i="7"/>
  <c r="AJ759" i="7"/>
  <c r="J759" i="7"/>
  <c r="AN758" i="7"/>
  <c r="AK758" i="7"/>
  <c r="AJ758" i="7"/>
  <c r="J758" i="7"/>
  <c r="AJ757" i="7"/>
  <c r="J757" i="7"/>
  <c r="AN756" i="7"/>
  <c r="AK756" i="7"/>
  <c r="AJ756" i="7"/>
  <c r="J756" i="7"/>
  <c r="AN755" i="7"/>
  <c r="AK755" i="7"/>
  <c r="AJ755" i="7"/>
  <c r="J755" i="7"/>
  <c r="AN754" i="7"/>
  <c r="AK754" i="7"/>
  <c r="AJ754" i="7"/>
  <c r="J754" i="7"/>
  <c r="AN753" i="7"/>
  <c r="AK753" i="7"/>
  <c r="AJ753" i="7"/>
  <c r="J753" i="7"/>
  <c r="AN752" i="7"/>
  <c r="AK752" i="7"/>
  <c r="AJ752" i="7"/>
  <c r="J752" i="7"/>
  <c r="AN751" i="7"/>
  <c r="AK751" i="7"/>
  <c r="AJ751" i="7"/>
  <c r="J751" i="7"/>
  <c r="AJ750" i="7"/>
  <c r="J750" i="7"/>
  <c r="AN749" i="7"/>
  <c r="AK749" i="7"/>
  <c r="AJ749" i="7"/>
  <c r="J749" i="7"/>
  <c r="AJ748" i="7"/>
  <c r="J748" i="7"/>
  <c r="AK747" i="7"/>
  <c r="AJ747" i="7"/>
  <c r="J747" i="7"/>
  <c r="AN746" i="7"/>
  <c r="AK746" i="7"/>
  <c r="AJ746" i="7"/>
  <c r="J746" i="7"/>
  <c r="AN745" i="7"/>
  <c r="AK745" i="7"/>
  <c r="AJ745" i="7"/>
  <c r="J745" i="7"/>
  <c r="AN744" i="7"/>
  <c r="AK744" i="7"/>
  <c r="AJ744" i="7"/>
  <c r="J744" i="7"/>
  <c r="AN743" i="7"/>
  <c r="AK743" i="7"/>
  <c r="AJ743" i="7"/>
  <c r="J743" i="7"/>
  <c r="AN742" i="7"/>
  <c r="AK742" i="7"/>
  <c r="AJ742" i="7"/>
  <c r="J742" i="7"/>
  <c r="AN741" i="7"/>
  <c r="AK741" i="7"/>
  <c r="AJ741" i="7"/>
  <c r="J741" i="7"/>
  <c r="AN740" i="7"/>
  <c r="AK740" i="7"/>
  <c r="AJ740" i="7"/>
  <c r="J740" i="7"/>
  <c r="AN739" i="7"/>
  <c r="AK739" i="7"/>
  <c r="AJ739" i="7"/>
  <c r="J739" i="7"/>
  <c r="AN738" i="7"/>
  <c r="AK738" i="7"/>
  <c r="AJ738" i="7"/>
  <c r="J738" i="7"/>
  <c r="AJ737" i="7"/>
  <c r="J737" i="7"/>
  <c r="AN736" i="7"/>
  <c r="AK736" i="7"/>
  <c r="AJ736" i="7"/>
  <c r="J736" i="7"/>
  <c r="AN735" i="7"/>
  <c r="AK735" i="7"/>
  <c r="AJ735" i="7"/>
  <c r="J735" i="7"/>
  <c r="AN734" i="7"/>
  <c r="AK734" i="7"/>
  <c r="AJ734" i="7"/>
  <c r="J734" i="7"/>
  <c r="AN733" i="7"/>
  <c r="AK733" i="7"/>
  <c r="AJ733" i="7"/>
  <c r="J733" i="7"/>
  <c r="AN732" i="7"/>
  <c r="AK732" i="7"/>
  <c r="AJ732" i="7"/>
  <c r="J732" i="7"/>
  <c r="AN731" i="7"/>
  <c r="AK731" i="7"/>
  <c r="AJ731" i="7"/>
  <c r="J731" i="7"/>
  <c r="AN730" i="7"/>
  <c r="AK730" i="7"/>
  <c r="AJ730" i="7"/>
  <c r="J730" i="7"/>
  <c r="AN729" i="7"/>
  <c r="AK729" i="7"/>
  <c r="AJ729" i="7"/>
  <c r="J729" i="7"/>
  <c r="AN728" i="7"/>
  <c r="AK728" i="7"/>
  <c r="AJ728" i="7"/>
  <c r="J728" i="7"/>
  <c r="AN727" i="7"/>
  <c r="AK727" i="7"/>
  <c r="AJ727" i="7"/>
  <c r="J727" i="7"/>
  <c r="AN726" i="7"/>
  <c r="AK726" i="7"/>
  <c r="AJ726" i="7"/>
  <c r="J726" i="7"/>
  <c r="AN725" i="7"/>
  <c r="AK725" i="7"/>
  <c r="AJ725" i="7"/>
  <c r="J725" i="7"/>
  <c r="AN724" i="7"/>
  <c r="AK724" i="7"/>
  <c r="AJ724" i="7"/>
  <c r="J724" i="7"/>
  <c r="AN723" i="7"/>
  <c r="AK723" i="7"/>
  <c r="AJ723" i="7"/>
  <c r="J723" i="7"/>
  <c r="AN722" i="7"/>
  <c r="AK722" i="7"/>
  <c r="AJ722" i="7"/>
  <c r="J722" i="7"/>
  <c r="AN721" i="7"/>
  <c r="AK721" i="7"/>
  <c r="AJ721" i="7"/>
  <c r="J721" i="7"/>
  <c r="AN720" i="7"/>
  <c r="AK720" i="7"/>
  <c r="AJ720" i="7"/>
  <c r="J720" i="7"/>
  <c r="AN719" i="7"/>
  <c r="AK719" i="7"/>
  <c r="AJ719" i="7"/>
  <c r="J719" i="7"/>
  <c r="AN718" i="7"/>
  <c r="AK718" i="7"/>
  <c r="AJ718" i="7"/>
  <c r="J718" i="7"/>
  <c r="AN717" i="7"/>
  <c r="AK717" i="7"/>
  <c r="AJ717" i="7"/>
  <c r="J717" i="7"/>
  <c r="AN716" i="7"/>
  <c r="AK716" i="7"/>
  <c r="AJ716" i="7"/>
  <c r="J716" i="7"/>
  <c r="AJ715" i="7"/>
  <c r="J715" i="7"/>
  <c r="AN714" i="7"/>
  <c r="AK714" i="7"/>
  <c r="AJ714" i="7"/>
  <c r="J714" i="7"/>
  <c r="AN713" i="7"/>
  <c r="AK713" i="7"/>
  <c r="AJ713" i="7"/>
  <c r="J713" i="7"/>
  <c r="AN712" i="7"/>
  <c r="AK712" i="7"/>
  <c r="AJ712" i="7"/>
  <c r="J712" i="7"/>
  <c r="AN711" i="7"/>
  <c r="AK711" i="7"/>
  <c r="AJ711" i="7"/>
  <c r="J711" i="7"/>
  <c r="AN710" i="7"/>
  <c r="AK710" i="7"/>
  <c r="AJ710" i="7"/>
  <c r="J710" i="7"/>
  <c r="AN709" i="7"/>
  <c r="AK709" i="7"/>
  <c r="AJ709" i="7"/>
  <c r="J709" i="7"/>
  <c r="AN708" i="7"/>
  <c r="AK708" i="7"/>
  <c r="AJ708" i="7"/>
  <c r="J708" i="7"/>
  <c r="AN707" i="7"/>
  <c r="AK707" i="7"/>
  <c r="AJ707" i="7"/>
  <c r="J707" i="7"/>
  <c r="AN706" i="7"/>
  <c r="AK706" i="7"/>
  <c r="AJ706" i="7"/>
  <c r="J706" i="7"/>
  <c r="AN705" i="7"/>
  <c r="AK705" i="7"/>
  <c r="AJ705" i="7"/>
  <c r="J705" i="7"/>
  <c r="AN704" i="7"/>
  <c r="AK704" i="7"/>
  <c r="AJ704" i="7"/>
  <c r="J704" i="7"/>
  <c r="AN703" i="7"/>
  <c r="AK703" i="7"/>
  <c r="AJ703" i="7"/>
  <c r="J703" i="7"/>
  <c r="AK702" i="7"/>
  <c r="AJ702" i="7"/>
  <c r="J702" i="7"/>
  <c r="AN701" i="7"/>
  <c r="AK701" i="7"/>
  <c r="AJ701" i="7"/>
  <c r="J701" i="7"/>
  <c r="AN700" i="7"/>
  <c r="AK700" i="7"/>
  <c r="AJ700" i="7"/>
  <c r="J700" i="7"/>
  <c r="AN699" i="7"/>
  <c r="AK699" i="7"/>
  <c r="AJ699" i="7"/>
  <c r="J699" i="7"/>
  <c r="AN698" i="7"/>
  <c r="AK698" i="7"/>
  <c r="AJ698" i="7"/>
  <c r="J698" i="7"/>
  <c r="AN697" i="7"/>
  <c r="AK697" i="7"/>
  <c r="AJ697" i="7"/>
  <c r="J697" i="7"/>
  <c r="AN696" i="7"/>
  <c r="AK696" i="7"/>
  <c r="AJ696" i="7"/>
  <c r="J696" i="7"/>
  <c r="AN695" i="7"/>
  <c r="AK695" i="7"/>
  <c r="AJ695" i="7"/>
  <c r="J695" i="7"/>
  <c r="AN694" i="7"/>
  <c r="AK694" i="7"/>
  <c r="AJ694" i="7"/>
  <c r="J694" i="7"/>
  <c r="AN693" i="7"/>
  <c r="AK693" i="7"/>
  <c r="AJ693" i="7"/>
  <c r="J693" i="7"/>
  <c r="AN692" i="7"/>
  <c r="AK692" i="7"/>
  <c r="AJ692" i="7"/>
  <c r="J692" i="7"/>
  <c r="AK691" i="7"/>
  <c r="AJ691" i="7"/>
  <c r="J691" i="7"/>
  <c r="AN690" i="7"/>
  <c r="AK690" i="7"/>
  <c r="AJ690" i="7"/>
  <c r="J690" i="7"/>
  <c r="AN689" i="7"/>
  <c r="AK689" i="7"/>
  <c r="AJ689" i="7"/>
  <c r="J689" i="7"/>
  <c r="AN688" i="7"/>
  <c r="AK688" i="7"/>
  <c r="AJ688" i="7"/>
  <c r="J688" i="7"/>
  <c r="AN687" i="7"/>
  <c r="AK687" i="7"/>
  <c r="AJ687" i="7"/>
  <c r="J687" i="7"/>
  <c r="AN686" i="7"/>
  <c r="AK686" i="7"/>
  <c r="AJ686" i="7"/>
  <c r="J686" i="7"/>
  <c r="AN685" i="7"/>
  <c r="AK685" i="7"/>
  <c r="AJ685" i="7"/>
  <c r="J685" i="7"/>
  <c r="AJ684" i="7"/>
  <c r="J684" i="7"/>
  <c r="AN683" i="7"/>
  <c r="AK683" i="7"/>
  <c r="AJ683" i="7"/>
  <c r="J683" i="7"/>
  <c r="AN682" i="7"/>
  <c r="AK682" i="7"/>
  <c r="AJ682" i="7"/>
  <c r="J682" i="7"/>
  <c r="AN681" i="7"/>
  <c r="AK681" i="7"/>
  <c r="AJ681" i="7"/>
  <c r="J681" i="7"/>
  <c r="AJ680" i="7"/>
  <c r="J680" i="7"/>
  <c r="AN679" i="7"/>
  <c r="AK679" i="7"/>
  <c r="AJ679" i="7"/>
  <c r="J679" i="7"/>
  <c r="AJ678" i="7"/>
  <c r="J678" i="7"/>
  <c r="AN677" i="7"/>
  <c r="AK677" i="7"/>
  <c r="AJ677" i="7"/>
  <c r="J677" i="7"/>
  <c r="AN676" i="7"/>
  <c r="AK676" i="7"/>
  <c r="AJ676" i="7"/>
  <c r="J676" i="7"/>
  <c r="AN675" i="7"/>
  <c r="AK675" i="7"/>
  <c r="AJ675" i="7"/>
  <c r="J675" i="7"/>
  <c r="AN674" i="7"/>
  <c r="AK674" i="7"/>
  <c r="AJ674" i="7"/>
  <c r="J674" i="7"/>
  <c r="AJ673" i="7"/>
  <c r="J673" i="7"/>
  <c r="AN672" i="7"/>
  <c r="AK672" i="7"/>
  <c r="AJ672" i="7"/>
  <c r="J672" i="7"/>
  <c r="AJ671" i="7"/>
  <c r="J671" i="7"/>
  <c r="AJ670" i="7"/>
  <c r="J670" i="7"/>
  <c r="AJ669" i="7"/>
  <c r="J669" i="7"/>
  <c r="AJ668" i="7"/>
  <c r="J668" i="7"/>
  <c r="AN667" i="7"/>
  <c r="AK667" i="7"/>
  <c r="AJ667" i="7"/>
  <c r="J667" i="7"/>
  <c r="AN666" i="7"/>
  <c r="AK666" i="7"/>
  <c r="AJ666" i="7"/>
  <c r="J666" i="7"/>
  <c r="AN665" i="7"/>
  <c r="AK665" i="7"/>
  <c r="AJ665" i="7"/>
  <c r="J665" i="7"/>
  <c r="AJ664" i="7"/>
  <c r="J664" i="7"/>
  <c r="AN663" i="7"/>
  <c r="AK663" i="7"/>
  <c r="AJ663" i="7"/>
  <c r="J663" i="7"/>
  <c r="AJ662" i="7"/>
  <c r="J662" i="7"/>
  <c r="AN661" i="7"/>
  <c r="AK661" i="7"/>
  <c r="AJ661" i="7"/>
  <c r="J661" i="7"/>
  <c r="AN660" i="7"/>
  <c r="AK660" i="7"/>
  <c r="AJ660" i="7"/>
  <c r="J660" i="7"/>
  <c r="AN659" i="7"/>
  <c r="AK659" i="7"/>
  <c r="AJ659" i="7"/>
  <c r="J659" i="7"/>
  <c r="AK658" i="7"/>
  <c r="AJ658" i="7"/>
  <c r="J658" i="7"/>
  <c r="AN657" i="7"/>
  <c r="AK657" i="7"/>
  <c r="AJ657" i="7"/>
  <c r="J657" i="7"/>
  <c r="AJ656" i="7"/>
  <c r="J656" i="7"/>
  <c r="AN655" i="7"/>
  <c r="AK655" i="7"/>
  <c r="AJ655" i="7"/>
  <c r="J655" i="7"/>
  <c r="AJ654" i="7"/>
  <c r="J654" i="7"/>
  <c r="AN653" i="7"/>
  <c r="AK653" i="7"/>
  <c r="AJ653" i="7"/>
  <c r="J653" i="7"/>
  <c r="AN652" i="7"/>
  <c r="AK652" i="7"/>
  <c r="AJ652" i="7"/>
  <c r="J652" i="7"/>
  <c r="AN651" i="7"/>
  <c r="AK651" i="7"/>
  <c r="AJ651" i="7"/>
  <c r="J651" i="7"/>
  <c r="AN650" i="7"/>
  <c r="AK650" i="7"/>
  <c r="AJ650" i="7"/>
  <c r="J650" i="7"/>
  <c r="AN649" i="7"/>
  <c r="AK649" i="7"/>
  <c r="AJ649" i="7"/>
  <c r="J649" i="7"/>
  <c r="AN648" i="7"/>
  <c r="AK648" i="7"/>
  <c r="AJ648" i="7"/>
  <c r="J648" i="7"/>
  <c r="AN647" i="7"/>
  <c r="AK647" i="7"/>
  <c r="AJ647" i="7"/>
  <c r="J647" i="7"/>
  <c r="AJ646" i="7"/>
  <c r="J646" i="7"/>
  <c r="AJ645" i="7"/>
  <c r="J645" i="7"/>
  <c r="AN644" i="7"/>
  <c r="AK644" i="7"/>
  <c r="AJ644" i="7"/>
  <c r="J644" i="7"/>
  <c r="AN643" i="7"/>
  <c r="AK643" i="7"/>
  <c r="AJ643" i="7"/>
  <c r="J643" i="7"/>
  <c r="AN642" i="7"/>
  <c r="AK642" i="7"/>
  <c r="AJ642" i="7"/>
  <c r="J642" i="7"/>
  <c r="AN641" i="7"/>
  <c r="AK641" i="7"/>
  <c r="AJ641" i="7"/>
  <c r="J641" i="7"/>
  <c r="AN640" i="7"/>
  <c r="AK640" i="7"/>
  <c r="AJ640" i="7"/>
  <c r="J640" i="7"/>
  <c r="AN639" i="7"/>
  <c r="AK639" i="7"/>
  <c r="AJ639" i="7"/>
  <c r="J639" i="7"/>
  <c r="AJ638" i="7"/>
  <c r="J638" i="7"/>
  <c r="AJ637" i="7"/>
  <c r="J637" i="7"/>
  <c r="AN636" i="7"/>
  <c r="AK636" i="7"/>
  <c r="AJ636" i="7"/>
  <c r="J636" i="7"/>
  <c r="AN635" i="7"/>
  <c r="AK635" i="7"/>
  <c r="AJ635" i="7"/>
  <c r="J635" i="7"/>
  <c r="AJ634" i="7"/>
  <c r="J634" i="7"/>
  <c r="AN633" i="7"/>
  <c r="AK633" i="7"/>
  <c r="AJ633" i="7"/>
  <c r="J633" i="7"/>
  <c r="AN632" i="7"/>
  <c r="AK632" i="7"/>
  <c r="AJ632" i="7"/>
  <c r="J632" i="7"/>
  <c r="AN631" i="7"/>
  <c r="AK631" i="7"/>
  <c r="AJ631" i="7"/>
  <c r="J631" i="7"/>
  <c r="AN630" i="7"/>
  <c r="AK630" i="7"/>
  <c r="AJ630" i="7"/>
  <c r="J630" i="7"/>
  <c r="AN629" i="7"/>
  <c r="AK629" i="7"/>
  <c r="AJ629" i="7"/>
  <c r="J629" i="7"/>
  <c r="AN628" i="7"/>
  <c r="AK628" i="7"/>
  <c r="AJ628" i="7"/>
  <c r="J628" i="7"/>
  <c r="AN627" i="7"/>
  <c r="AK627" i="7"/>
  <c r="AJ627" i="7"/>
  <c r="J627" i="7"/>
  <c r="AJ626" i="7"/>
  <c r="J626" i="7"/>
  <c r="AJ625" i="7"/>
  <c r="J625" i="7"/>
  <c r="AK624" i="7"/>
  <c r="AJ624" i="7"/>
  <c r="J624" i="7"/>
  <c r="AN623" i="7"/>
  <c r="AK623" i="7"/>
  <c r="AJ623" i="7"/>
  <c r="J623" i="7"/>
  <c r="AK622" i="7"/>
  <c r="AJ622" i="7"/>
  <c r="J622" i="7"/>
  <c r="AN621" i="7"/>
  <c r="AK621" i="7"/>
  <c r="AJ621" i="7"/>
  <c r="J621" i="7"/>
  <c r="AN620" i="7"/>
  <c r="AK620" i="7"/>
  <c r="AJ620" i="7"/>
  <c r="J620" i="7"/>
  <c r="AN619" i="7"/>
  <c r="AK619" i="7"/>
  <c r="AJ619" i="7"/>
  <c r="J619" i="7"/>
  <c r="AN618" i="7"/>
  <c r="AK618" i="7"/>
  <c r="AJ618" i="7"/>
  <c r="AJ617" i="7"/>
  <c r="J617" i="7"/>
  <c r="AN616" i="7"/>
  <c r="AK616" i="7"/>
  <c r="AJ616" i="7"/>
  <c r="J616" i="7"/>
  <c r="AN615" i="7"/>
  <c r="AK615" i="7"/>
  <c r="AJ615" i="7"/>
  <c r="J615" i="7"/>
  <c r="AN614" i="7"/>
  <c r="AK614" i="7"/>
  <c r="AJ614" i="7"/>
  <c r="J614" i="7"/>
  <c r="AJ613" i="7"/>
  <c r="J613" i="7"/>
  <c r="AN612" i="7"/>
  <c r="AK612" i="7"/>
  <c r="AJ612" i="7"/>
  <c r="J612" i="7"/>
  <c r="AK611" i="7"/>
  <c r="AJ611" i="7"/>
  <c r="J611" i="7"/>
  <c r="AJ610" i="7"/>
  <c r="J610" i="7"/>
  <c r="AJ609" i="7"/>
  <c r="J609" i="7"/>
  <c r="AN608" i="7"/>
  <c r="AK608" i="7"/>
  <c r="AJ608" i="7"/>
  <c r="J608" i="7"/>
  <c r="AK607" i="7"/>
  <c r="AJ607" i="7"/>
  <c r="J607" i="7"/>
  <c r="AN606" i="7"/>
  <c r="AK606" i="7"/>
  <c r="AJ606" i="7"/>
  <c r="J606" i="7"/>
  <c r="AN605" i="7"/>
  <c r="AK605" i="7"/>
  <c r="AJ605" i="7"/>
  <c r="J605" i="7"/>
  <c r="AJ604" i="7"/>
  <c r="J604" i="7"/>
  <c r="AN603" i="7"/>
  <c r="AK603" i="7"/>
  <c r="AJ603" i="7"/>
  <c r="J603" i="7"/>
  <c r="AN602" i="7"/>
  <c r="AK602" i="7"/>
  <c r="AJ602" i="7"/>
  <c r="J602" i="7"/>
  <c r="AN601" i="7"/>
  <c r="AK601" i="7"/>
  <c r="AJ601" i="7"/>
  <c r="J601" i="7"/>
  <c r="AJ600" i="7"/>
  <c r="J600" i="7"/>
  <c r="AJ599" i="7"/>
  <c r="J599" i="7"/>
  <c r="AN598" i="7"/>
  <c r="AK598" i="7"/>
  <c r="AJ598" i="7"/>
  <c r="J598" i="7"/>
  <c r="AN597" i="7"/>
  <c r="AK597" i="7"/>
  <c r="AJ597" i="7"/>
  <c r="J597" i="7"/>
  <c r="AN596" i="7"/>
  <c r="AK596" i="7"/>
  <c r="AJ596" i="7"/>
  <c r="J596" i="7"/>
  <c r="AJ595" i="7"/>
  <c r="J595" i="7"/>
  <c r="AJ594" i="7"/>
  <c r="J594" i="7"/>
  <c r="AJ593" i="7"/>
  <c r="J593" i="7"/>
  <c r="AN592" i="7"/>
  <c r="AK592" i="7"/>
  <c r="AJ592" i="7"/>
  <c r="J592" i="7"/>
  <c r="AN591" i="7"/>
  <c r="AK591" i="7"/>
  <c r="AJ591" i="7"/>
  <c r="J591" i="7"/>
  <c r="AJ590" i="7"/>
  <c r="J590" i="7"/>
  <c r="AN589" i="7"/>
  <c r="AK589" i="7"/>
  <c r="AJ589" i="7"/>
  <c r="J589" i="7"/>
  <c r="AN588" i="7"/>
  <c r="AK588" i="7"/>
  <c r="AJ588" i="7"/>
  <c r="J588" i="7"/>
  <c r="AN587" i="7"/>
  <c r="AK587" i="7"/>
  <c r="AJ587" i="7"/>
  <c r="J587" i="7"/>
  <c r="AN586" i="7"/>
  <c r="AK586" i="7"/>
  <c r="AJ586" i="7"/>
  <c r="J586" i="7"/>
  <c r="AN585" i="7"/>
  <c r="AK585" i="7"/>
  <c r="AJ585" i="7"/>
  <c r="J585" i="7"/>
  <c r="AJ584" i="7"/>
  <c r="J584" i="7"/>
  <c r="AK583" i="7"/>
  <c r="AJ583" i="7"/>
  <c r="J583" i="7"/>
  <c r="AN582" i="7"/>
  <c r="AK582" i="7"/>
  <c r="AJ582" i="7"/>
  <c r="J582" i="7"/>
  <c r="AN581" i="7"/>
  <c r="AK581" i="7"/>
  <c r="AJ581" i="7"/>
  <c r="J581" i="7"/>
  <c r="AN580" i="7"/>
  <c r="AK580" i="7"/>
  <c r="AJ580" i="7"/>
  <c r="J580" i="7"/>
  <c r="AJ579" i="7"/>
  <c r="J579" i="7"/>
  <c r="AN578" i="7"/>
  <c r="AK578" i="7"/>
  <c r="AJ578" i="7"/>
  <c r="J578" i="7"/>
  <c r="AJ577" i="7"/>
  <c r="J577" i="7"/>
  <c r="AN576" i="7"/>
  <c r="AK576" i="7"/>
  <c r="AJ576" i="7"/>
  <c r="J576" i="7"/>
  <c r="AN575" i="7"/>
  <c r="AK575" i="7"/>
  <c r="AJ575" i="7"/>
  <c r="AN574" i="7"/>
  <c r="AK574" i="7"/>
  <c r="AJ574" i="7"/>
  <c r="J574" i="7"/>
  <c r="AN573" i="7"/>
  <c r="AK573" i="7"/>
  <c r="AJ573" i="7"/>
  <c r="J573" i="7"/>
  <c r="AN572" i="7"/>
  <c r="AK572" i="7"/>
  <c r="AJ572" i="7"/>
  <c r="J572" i="7"/>
  <c r="AN571" i="7"/>
  <c r="AK571" i="7"/>
  <c r="AJ571" i="7"/>
  <c r="J571" i="7"/>
  <c r="AN570" i="7"/>
  <c r="AK570" i="7"/>
  <c r="AJ570" i="7"/>
  <c r="J570" i="7"/>
  <c r="AN569" i="7"/>
  <c r="AK569" i="7"/>
  <c r="AJ569" i="7"/>
  <c r="J569" i="7"/>
  <c r="AJ568" i="7"/>
  <c r="J568" i="7"/>
  <c r="AN567" i="7"/>
  <c r="AK567" i="7"/>
  <c r="AJ567" i="7"/>
  <c r="J567" i="7"/>
  <c r="AK566" i="7"/>
  <c r="AJ566" i="7"/>
  <c r="J566" i="7"/>
  <c r="AN565" i="7"/>
  <c r="AK565" i="7"/>
  <c r="AJ565" i="7"/>
  <c r="J565" i="7"/>
  <c r="AN564" i="7"/>
  <c r="AK564" i="7"/>
  <c r="AJ564" i="7"/>
  <c r="J564" i="7"/>
  <c r="AJ563" i="7"/>
  <c r="J563" i="7"/>
  <c r="AN562" i="7"/>
  <c r="AK562" i="7"/>
  <c r="AJ562" i="7"/>
  <c r="J562" i="7"/>
  <c r="AJ561" i="7"/>
  <c r="J561" i="7"/>
  <c r="AN560" i="7"/>
  <c r="AK560" i="7"/>
  <c r="AJ560" i="7"/>
  <c r="J560" i="7"/>
  <c r="AN559" i="7"/>
  <c r="AK559" i="7"/>
  <c r="AJ559" i="7"/>
  <c r="J559" i="7"/>
  <c r="AK558" i="7"/>
  <c r="AJ558" i="7"/>
  <c r="J558" i="7"/>
  <c r="AN557" i="7"/>
  <c r="AK557" i="7"/>
  <c r="AJ557" i="7"/>
  <c r="J557" i="7"/>
  <c r="AN556" i="7"/>
  <c r="AK556" i="7"/>
  <c r="AJ556" i="7"/>
  <c r="J556" i="7"/>
  <c r="AN555" i="7"/>
  <c r="AK555" i="7"/>
  <c r="AJ555" i="7"/>
  <c r="J555" i="7"/>
  <c r="AJ554" i="7"/>
  <c r="J554" i="7"/>
  <c r="AJ553" i="7"/>
  <c r="J553" i="7"/>
  <c r="AK552" i="7"/>
  <c r="AJ552" i="7"/>
  <c r="J552" i="7"/>
  <c r="AN551" i="7"/>
  <c r="AK551" i="7"/>
  <c r="AJ551" i="7"/>
  <c r="J551" i="7"/>
  <c r="AJ550" i="7"/>
  <c r="J550" i="7"/>
  <c r="AN549" i="7"/>
  <c r="AK549" i="7"/>
  <c r="AJ549" i="7"/>
  <c r="J549" i="7"/>
  <c r="AJ548" i="7"/>
  <c r="J548" i="7"/>
  <c r="AN547" i="7"/>
  <c r="AK547" i="7"/>
  <c r="AJ547" i="7"/>
  <c r="J547" i="7"/>
  <c r="AN546" i="7"/>
  <c r="AK546" i="7"/>
  <c r="AJ546" i="7"/>
  <c r="J546" i="7"/>
  <c r="AK545" i="7"/>
  <c r="AJ545" i="7"/>
  <c r="J545" i="7"/>
  <c r="AN544" i="7"/>
  <c r="AK544" i="7"/>
  <c r="AJ544" i="7"/>
  <c r="J544" i="7"/>
  <c r="AK543" i="7"/>
  <c r="AJ543" i="7"/>
  <c r="J543" i="7"/>
  <c r="AN542" i="7"/>
  <c r="AK542" i="7"/>
  <c r="AJ542" i="7"/>
  <c r="J542" i="7"/>
  <c r="AN541" i="7"/>
  <c r="AK541" i="7"/>
  <c r="AJ541" i="7"/>
  <c r="J541" i="7"/>
  <c r="AN540" i="7"/>
  <c r="AK540" i="7"/>
  <c r="AJ540" i="7"/>
  <c r="J540" i="7"/>
  <c r="AJ539" i="7"/>
  <c r="J539" i="7"/>
  <c r="AN538" i="7"/>
  <c r="AK538" i="7"/>
  <c r="AJ538" i="7"/>
  <c r="AN537" i="7"/>
  <c r="AK537" i="7"/>
  <c r="AJ537" i="7"/>
  <c r="J537" i="7"/>
  <c r="AN536" i="7"/>
  <c r="AK536" i="7"/>
  <c r="AJ536" i="7"/>
  <c r="J536" i="7"/>
  <c r="AJ535" i="7"/>
  <c r="J535" i="7"/>
  <c r="AN534" i="7"/>
  <c r="AK534" i="7"/>
  <c r="AJ534" i="7"/>
  <c r="AN533" i="7"/>
  <c r="AK533" i="7"/>
  <c r="AJ533" i="7"/>
  <c r="J533" i="7"/>
  <c r="AJ532" i="7"/>
  <c r="J532" i="7"/>
  <c r="AJ531" i="7"/>
  <c r="J531" i="7"/>
  <c r="AN530" i="7"/>
  <c r="AK530" i="7"/>
  <c r="AJ530" i="7"/>
  <c r="AN529" i="7"/>
  <c r="AK529" i="7"/>
  <c r="AJ529" i="7"/>
  <c r="J529" i="7"/>
  <c r="AN528" i="7"/>
  <c r="AK528" i="7"/>
  <c r="AJ528" i="7"/>
  <c r="J528" i="7"/>
  <c r="AN527" i="7"/>
  <c r="AK527" i="7"/>
  <c r="AJ527" i="7"/>
  <c r="J527" i="7"/>
  <c r="AN526" i="7"/>
  <c r="AK526" i="7"/>
  <c r="AJ526" i="7"/>
  <c r="AN525" i="7"/>
  <c r="AK525" i="7"/>
  <c r="AJ525" i="7"/>
  <c r="AJ524" i="7"/>
  <c r="J524" i="7"/>
  <c r="AJ523" i="7"/>
  <c r="J523" i="7"/>
  <c r="AN522" i="7"/>
  <c r="AK522" i="7"/>
  <c r="AJ522" i="7"/>
  <c r="J522" i="7"/>
  <c r="AN521" i="7"/>
  <c r="AK521" i="7"/>
  <c r="AJ521" i="7"/>
  <c r="J521" i="7"/>
  <c r="AN520" i="7"/>
  <c r="AK520" i="7"/>
  <c r="AJ520" i="7"/>
  <c r="J520" i="7"/>
  <c r="AN519" i="7"/>
  <c r="AK519" i="7"/>
  <c r="AJ519" i="7"/>
  <c r="J519" i="7"/>
  <c r="AJ518" i="7"/>
  <c r="J518" i="7"/>
  <c r="AN517" i="7"/>
  <c r="AK517" i="7"/>
  <c r="AJ517" i="7"/>
  <c r="J517" i="7"/>
  <c r="AN516" i="7"/>
  <c r="AK516" i="7"/>
  <c r="AJ516" i="7"/>
  <c r="J516" i="7"/>
  <c r="AN515" i="7"/>
  <c r="AK515" i="7"/>
  <c r="AJ515" i="7"/>
  <c r="AN514" i="7"/>
  <c r="AK514" i="7"/>
  <c r="AJ514" i="7"/>
  <c r="J514" i="7"/>
  <c r="AN513" i="7"/>
  <c r="AK513" i="7"/>
  <c r="AJ513" i="7"/>
  <c r="J513" i="7"/>
  <c r="AN512" i="7"/>
  <c r="AK512" i="7"/>
  <c r="AJ512" i="7"/>
  <c r="J512" i="7"/>
  <c r="AN511" i="7"/>
  <c r="AK511" i="7"/>
  <c r="AJ511" i="7"/>
  <c r="J511" i="7"/>
  <c r="AN510" i="7"/>
  <c r="AK510" i="7"/>
  <c r="AJ510" i="7"/>
  <c r="J510" i="7"/>
  <c r="AN509" i="7"/>
  <c r="AK509" i="7"/>
  <c r="AJ509" i="7"/>
  <c r="J509" i="7"/>
  <c r="AN508" i="7"/>
  <c r="AK508" i="7"/>
  <c r="AJ508" i="7"/>
  <c r="J508" i="7"/>
  <c r="AN507" i="7"/>
  <c r="AK507" i="7"/>
  <c r="AJ507" i="7"/>
  <c r="J507" i="7"/>
  <c r="AN506" i="7"/>
  <c r="AK506" i="7"/>
  <c r="AJ506" i="7"/>
  <c r="J506" i="7"/>
  <c r="AJ505" i="7"/>
  <c r="J505" i="7"/>
  <c r="AN504" i="7"/>
  <c r="AK504" i="7"/>
  <c r="AJ504" i="7"/>
  <c r="J504" i="7"/>
  <c r="AN503" i="7"/>
  <c r="AK503" i="7"/>
  <c r="AJ503" i="7"/>
  <c r="J503" i="7"/>
  <c r="AJ502" i="7"/>
  <c r="AJ501" i="7"/>
  <c r="J501" i="7"/>
  <c r="AJ500" i="7"/>
  <c r="J500" i="7"/>
  <c r="AJ499" i="7"/>
  <c r="J499" i="7"/>
  <c r="AJ498" i="7"/>
  <c r="J498" i="7"/>
  <c r="AJ497" i="7"/>
  <c r="J497" i="7"/>
  <c r="AN496" i="7"/>
  <c r="AK496" i="7"/>
  <c r="AJ496" i="7"/>
  <c r="J496" i="7"/>
  <c r="AN495" i="7"/>
  <c r="AK495" i="7"/>
  <c r="AJ495" i="7"/>
  <c r="J495" i="7"/>
  <c r="AJ494" i="7"/>
  <c r="J494" i="7"/>
  <c r="AN493" i="7"/>
  <c r="AK493" i="7"/>
  <c r="AJ493" i="7"/>
  <c r="J493" i="7"/>
  <c r="AN492" i="7"/>
  <c r="AK492" i="7"/>
  <c r="AJ492" i="7"/>
  <c r="J492" i="7"/>
  <c r="AN491" i="7"/>
  <c r="AK491" i="7"/>
  <c r="AJ491" i="7"/>
  <c r="J491" i="7"/>
  <c r="AN490" i="7"/>
  <c r="AK490" i="7"/>
  <c r="AJ490" i="7"/>
  <c r="J490" i="7"/>
  <c r="AJ489" i="7"/>
  <c r="J489" i="7"/>
  <c r="AK488" i="7"/>
  <c r="AJ488" i="7"/>
  <c r="J488" i="7"/>
  <c r="AN487" i="7"/>
  <c r="AK487" i="7"/>
  <c r="AJ487" i="7"/>
  <c r="J487" i="7"/>
  <c r="AN486" i="7"/>
  <c r="AK486" i="7"/>
  <c r="AJ486" i="7"/>
  <c r="J486" i="7"/>
  <c r="AN485" i="7"/>
  <c r="AK485" i="7"/>
  <c r="AJ485" i="7"/>
  <c r="J485" i="7"/>
  <c r="AJ484" i="7"/>
  <c r="J484" i="7"/>
  <c r="AN483" i="7"/>
  <c r="AK483" i="7"/>
  <c r="AJ483" i="7"/>
  <c r="J483" i="7"/>
  <c r="AN482" i="7"/>
  <c r="AK482" i="7"/>
  <c r="AJ482" i="7"/>
  <c r="J482" i="7"/>
  <c r="AN481" i="7"/>
  <c r="AK481" i="7"/>
  <c r="AJ481" i="7"/>
  <c r="J481" i="7"/>
  <c r="AN480" i="7"/>
  <c r="AK480" i="7"/>
  <c r="AJ480" i="7"/>
  <c r="J480" i="7"/>
  <c r="AN479" i="7"/>
  <c r="AK479" i="7"/>
  <c r="AJ479" i="7"/>
  <c r="J479" i="7"/>
  <c r="AN478" i="7"/>
  <c r="AK478" i="7"/>
  <c r="AJ478" i="7"/>
  <c r="J478" i="7"/>
  <c r="AN477" i="7"/>
  <c r="AK477" i="7"/>
  <c r="AJ477" i="7"/>
  <c r="J477" i="7"/>
  <c r="AN476" i="7"/>
  <c r="AK476" i="7"/>
  <c r="AJ476" i="7"/>
  <c r="J476" i="7"/>
  <c r="AN475" i="7"/>
  <c r="AK475" i="7"/>
  <c r="AJ475" i="7"/>
  <c r="J475" i="7"/>
  <c r="AN474" i="7"/>
  <c r="AK474" i="7"/>
  <c r="AJ474" i="7"/>
  <c r="J474" i="7"/>
  <c r="AN473" i="7"/>
  <c r="AK473" i="7"/>
  <c r="AJ473" i="7"/>
  <c r="J473" i="7"/>
  <c r="AN472" i="7"/>
  <c r="AK472" i="7"/>
  <c r="AJ472" i="7"/>
  <c r="AJ471" i="7"/>
  <c r="J471" i="7"/>
  <c r="AN470" i="7"/>
  <c r="AK470" i="7"/>
  <c r="AJ470" i="7"/>
  <c r="J470" i="7"/>
  <c r="AN469" i="7"/>
  <c r="AK469" i="7"/>
  <c r="AJ469" i="7"/>
  <c r="J469" i="7"/>
  <c r="AN468" i="7"/>
  <c r="AK468" i="7"/>
  <c r="AJ468" i="7"/>
  <c r="J468" i="7"/>
  <c r="AN467" i="7"/>
  <c r="AK467" i="7"/>
  <c r="AJ467" i="7"/>
  <c r="J467" i="7"/>
  <c r="AN466" i="7"/>
  <c r="AK466" i="7"/>
  <c r="AJ466" i="7"/>
  <c r="J466" i="7"/>
  <c r="AK465" i="7"/>
  <c r="AJ465" i="7"/>
  <c r="J465" i="7"/>
  <c r="AJ464" i="7"/>
  <c r="J464" i="7"/>
  <c r="AJ463" i="7"/>
  <c r="J463" i="7"/>
  <c r="AN462" i="7"/>
  <c r="AK462" i="7"/>
  <c r="AJ462" i="7"/>
  <c r="J462" i="7"/>
  <c r="AN461" i="7"/>
  <c r="AK461" i="7"/>
  <c r="AJ461" i="7"/>
  <c r="J461" i="7"/>
  <c r="AN460" i="7"/>
  <c r="AK460" i="7"/>
  <c r="AJ460" i="7"/>
  <c r="J460" i="7"/>
  <c r="AN459" i="7"/>
  <c r="AK459" i="7"/>
  <c r="AJ459" i="7"/>
  <c r="J459" i="7"/>
  <c r="AN458" i="7"/>
  <c r="AK458" i="7"/>
  <c r="AJ458" i="7"/>
  <c r="J458" i="7"/>
  <c r="AN457" i="7"/>
  <c r="AK457" i="7"/>
  <c r="AJ457" i="7"/>
  <c r="J457" i="7"/>
  <c r="AN456" i="7"/>
  <c r="AK456" i="7"/>
  <c r="AJ456" i="7"/>
  <c r="J456" i="7"/>
  <c r="AN455" i="7"/>
  <c r="AK455" i="7"/>
  <c r="AJ455" i="7"/>
  <c r="J455" i="7"/>
  <c r="AN454" i="7"/>
  <c r="AK454" i="7"/>
  <c r="AJ454" i="7"/>
  <c r="J454" i="7"/>
  <c r="AN453" i="7"/>
  <c r="AK453" i="7"/>
  <c r="AJ453" i="7"/>
  <c r="J453" i="7"/>
  <c r="AJ452" i="7"/>
  <c r="J452" i="7"/>
  <c r="AJ451" i="7"/>
  <c r="J451" i="7"/>
  <c r="AJ450" i="7"/>
  <c r="J450" i="7"/>
  <c r="AN449" i="7"/>
  <c r="AK449" i="7"/>
  <c r="AJ449" i="7"/>
  <c r="J449" i="7"/>
  <c r="AN448" i="7"/>
  <c r="AK448" i="7"/>
  <c r="AJ448" i="7"/>
  <c r="J448" i="7"/>
  <c r="AN447" i="7"/>
  <c r="AK447" i="7"/>
  <c r="AJ447" i="7"/>
  <c r="J447" i="7"/>
  <c r="AN446" i="7"/>
  <c r="AK446" i="7"/>
  <c r="AJ446" i="7"/>
  <c r="J446" i="7"/>
  <c r="AJ445" i="7"/>
  <c r="J445" i="7"/>
  <c r="AJ444" i="7"/>
  <c r="J444" i="7"/>
  <c r="AN443" i="7"/>
  <c r="AK443" i="7"/>
  <c r="AJ443" i="7"/>
  <c r="J443" i="7"/>
  <c r="AN442" i="7"/>
  <c r="AK442" i="7"/>
  <c r="AJ442" i="7"/>
  <c r="J442" i="7"/>
  <c r="AJ441" i="7"/>
  <c r="J441" i="7"/>
  <c r="AJ440" i="7"/>
  <c r="J440" i="7"/>
  <c r="AJ439" i="7"/>
  <c r="J439" i="7"/>
  <c r="AJ438" i="7"/>
  <c r="J438" i="7"/>
  <c r="AJ437" i="7"/>
  <c r="J437" i="7"/>
  <c r="AJ436" i="7"/>
  <c r="J436" i="7"/>
  <c r="AJ435" i="7"/>
  <c r="J435" i="7"/>
  <c r="AJ434" i="7"/>
  <c r="J434" i="7"/>
  <c r="AJ433" i="7"/>
  <c r="J433" i="7"/>
  <c r="AJ432" i="7"/>
  <c r="J432" i="7"/>
  <c r="AJ431" i="7"/>
  <c r="J431" i="7"/>
  <c r="AJ430" i="7"/>
  <c r="J430" i="7"/>
  <c r="AJ429" i="7"/>
  <c r="J429" i="7"/>
  <c r="AJ428" i="7"/>
  <c r="J428" i="7"/>
  <c r="AK427" i="7"/>
  <c r="AJ427" i="7"/>
  <c r="J427" i="7"/>
  <c r="AJ426" i="7"/>
  <c r="J426" i="7"/>
  <c r="AJ425" i="7"/>
  <c r="J425" i="7"/>
  <c r="AN424" i="7"/>
  <c r="AK424" i="7"/>
  <c r="AJ424" i="7"/>
  <c r="J424" i="7"/>
  <c r="AJ423" i="7"/>
  <c r="J423" i="7"/>
  <c r="AJ422" i="7"/>
  <c r="J422" i="7"/>
  <c r="AN421" i="7"/>
  <c r="AK421" i="7"/>
  <c r="AJ421" i="7"/>
  <c r="J421" i="7"/>
  <c r="AJ420" i="7"/>
  <c r="J420" i="7"/>
  <c r="AN419" i="7"/>
  <c r="AK419" i="7"/>
  <c r="AJ419" i="7"/>
  <c r="J419" i="7"/>
  <c r="AN418" i="7"/>
  <c r="AK418" i="7"/>
  <c r="AJ418" i="7"/>
  <c r="J418" i="7"/>
  <c r="AN417" i="7"/>
  <c r="AK417" i="7"/>
  <c r="AJ417" i="7"/>
  <c r="J417" i="7"/>
  <c r="AJ416" i="7"/>
  <c r="J416" i="7"/>
  <c r="AN415" i="7"/>
  <c r="AK415" i="7"/>
  <c r="AJ415" i="7"/>
  <c r="J415" i="7"/>
  <c r="AK414" i="7"/>
  <c r="AJ414" i="7"/>
  <c r="J414" i="7"/>
  <c r="AJ413" i="7"/>
  <c r="J413" i="7"/>
  <c r="AN412" i="7"/>
  <c r="AK412" i="7"/>
  <c r="AJ412" i="7"/>
  <c r="J412" i="7"/>
  <c r="AN411" i="7"/>
  <c r="AK411" i="7"/>
  <c r="AJ411" i="7"/>
  <c r="J411" i="7"/>
  <c r="AN410" i="7"/>
  <c r="AK410" i="7"/>
  <c r="AJ410" i="7"/>
  <c r="J410" i="7"/>
  <c r="AJ409" i="7"/>
  <c r="J409" i="7"/>
  <c r="AJ408" i="7"/>
  <c r="J408" i="7"/>
  <c r="AN407" i="7"/>
  <c r="AK407" i="7"/>
  <c r="AJ407" i="7"/>
  <c r="J407" i="7"/>
  <c r="AJ406" i="7"/>
  <c r="J406" i="7"/>
  <c r="AJ405" i="7"/>
  <c r="J405" i="7"/>
  <c r="AJ404" i="7"/>
  <c r="J404" i="7"/>
  <c r="AJ403" i="7"/>
  <c r="J403" i="7"/>
  <c r="AJ402" i="7"/>
  <c r="J402" i="7"/>
  <c r="AJ401" i="7"/>
  <c r="J401" i="7"/>
  <c r="AN400" i="7"/>
  <c r="AK400" i="7"/>
  <c r="AJ400" i="7"/>
  <c r="J400" i="7"/>
  <c r="AJ399" i="7"/>
  <c r="J399" i="7"/>
  <c r="AN398" i="7"/>
  <c r="AK398" i="7"/>
  <c r="AJ398" i="7"/>
  <c r="J398" i="7"/>
  <c r="AJ397" i="7"/>
  <c r="J397" i="7"/>
  <c r="AJ396" i="7"/>
  <c r="J396" i="7"/>
  <c r="AJ395" i="7"/>
  <c r="J395" i="7"/>
  <c r="AJ394" i="7"/>
  <c r="J394" i="7"/>
  <c r="AJ393" i="7"/>
  <c r="J393" i="7"/>
  <c r="AJ392" i="7"/>
  <c r="J392" i="7"/>
  <c r="AJ391" i="7"/>
  <c r="J391" i="7"/>
  <c r="AJ390" i="7"/>
  <c r="J390" i="7"/>
  <c r="AJ389" i="7"/>
  <c r="J389" i="7"/>
  <c r="AJ388" i="7"/>
  <c r="J388" i="7"/>
  <c r="AN387" i="7"/>
  <c r="AK387" i="7"/>
  <c r="AJ387" i="7"/>
  <c r="J387" i="7"/>
  <c r="AN386" i="7"/>
  <c r="AK386" i="7"/>
  <c r="AJ386" i="7"/>
  <c r="J386" i="7"/>
  <c r="AN385" i="7"/>
  <c r="AK385" i="7"/>
  <c r="AJ385" i="7"/>
  <c r="J385" i="7"/>
  <c r="AN384" i="7"/>
  <c r="AK384" i="7"/>
  <c r="AJ384" i="7"/>
  <c r="J384" i="7"/>
  <c r="AN383" i="7"/>
  <c r="AK383" i="7"/>
  <c r="AJ383" i="7"/>
  <c r="J383" i="7"/>
  <c r="AN382" i="7"/>
  <c r="AK382" i="7"/>
  <c r="AJ382" i="7"/>
  <c r="J382" i="7"/>
  <c r="AN381" i="7"/>
  <c r="AK381" i="7"/>
  <c r="AJ381" i="7"/>
  <c r="J381" i="7"/>
  <c r="AN380" i="7"/>
  <c r="AK380" i="7"/>
  <c r="AJ380" i="7"/>
  <c r="J380" i="7"/>
  <c r="AN379" i="7"/>
  <c r="AK379" i="7"/>
  <c r="AJ379" i="7"/>
  <c r="J379" i="7"/>
  <c r="AN378" i="7"/>
  <c r="AK378" i="7"/>
  <c r="AJ378" i="7"/>
  <c r="J378" i="7"/>
  <c r="AN377" i="7"/>
  <c r="AK377" i="7"/>
  <c r="AJ377" i="7"/>
  <c r="J377" i="7"/>
  <c r="AN376" i="7"/>
  <c r="AK376" i="7"/>
  <c r="AJ376" i="7"/>
  <c r="J376" i="7"/>
  <c r="AN375" i="7"/>
  <c r="AK375" i="7"/>
  <c r="AJ375" i="7"/>
  <c r="J375" i="7"/>
  <c r="AN374" i="7"/>
  <c r="AK374" i="7"/>
  <c r="AJ374" i="7"/>
  <c r="J374" i="7"/>
  <c r="AN373" i="7"/>
  <c r="AK373" i="7"/>
  <c r="AJ373" i="7"/>
  <c r="J373" i="7"/>
  <c r="AN372" i="7"/>
  <c r="AK372" i="7"/>
  <c r="AJ372" i="7"/>
  <c r="J372" i="7"/>
  <c r="AN371" i="7"/>
  <c r="AK371" i="7"/>
  <c r="AJ371" i="7"/>
  <c r="J371" i="7"/>
  <c r="AN370" i="7"/>
  <c r="AK370" i="7"/>
  <c r="AJ370" i="7"/>
  <c r="J370" i="7"/>
  <c r="AN369" i="7"/>
  <c r="AK369" i="7"/>
  <c r="AJ369" i="7"/>
  <c r="J369" i="7"/>
  <c r="AN368" i="7"/>
  <c r="AK368" i="7"/>
  <c r="AJ368" i="7"/>
  <c r="J368" i="7"/>
  <c r="AN367" i="7"/>
  <c r="AK367" i="7"/>
  <c r="AJ367" i="7"/>
  <c r="J367" i="7"/>
  <c r="AN366" i="7"/>
  <c r="AK366" i="7"/>
  <c r="AJ366" i="7"/>
  <c r="J366" i="7"/>
  <c r="AN365" i="7"/>
  <c r="AK365" i="7"/>
  <c r="AJ365" i="7"/>
  <c r="J365" i="7"/>
  <c r="AN364" i="7"/>
  <c r="AK364" i="7"/>
  <c r="AJ364" i="7"/>
  <c r="J364" i="7"/>
  <c r="AN363" i="7"/>
  <c r="AK363" i="7"/>
  <c r="AJ363" i="7"/>
  <c r="J363" i="7"/>
  <c r="AN362" i="7"/>
  <c r="AK362" i="7"/>
  <c r="AJ362" i="7"/>
  <c r="J362" i="7"/>
  <c r="AK361" i="7"/>
  <c r="AJ361" i="7"/>
  <c r="J361" i="7"/>
  <c r="AJ360" i="7"/>
  <c r="J360" i="7"/>
  <c r="AN359" i="7"/>
  <c r="AK359" i="7"/>
  <c r="AJ359" i="7"/>
  <c r="J359" i="7"/>
  <c r="AJ358" i="7"/>
  <c r="J358" i="7"/>
  <c r="AJ357" i="7"/>
  <c r="J357" i="7"/>
  <c r="AJ356" i="7"/>
  <c r="J356" i="7"/>
  <c r="AJ355" i="7"/>
  <c r="J355" i="7"/>
  <c r="AJ354" i="7"/>
  <c r="J354" i="7"/>
  <c r="AJ353" i="7"/>
  <c r="J353" i="7"/>
  <c r="AJ352" i="7"/>
  <c r="J352" i="7"/>
  <c r="AJ351" i="7"/>
  <c r="J351" i="7"/>
  <c r="AJ350" i="7"/>
  <c r="J350" i="7"/>
  <c r="AJ349" i="7"/>
  <c r="J349" i="7"/>
  <c r="AJ348" i="7"/>
  <c r="J348" i="7"/>
  <c r="AJ347" i="7"/>
  <c r="J347" i="7"/>
  <c r="AJ346" i="7"/>
  <c r="J346" i="7"/>
  <c r="AN345" i="7"/>
  <c r="AK345" i="7"/>
  <c r="AJ345" i="7"/>
  <c r="J345" i="7"/>
  <c r="AN344" i="7"/>
  <c r="AK344" i="7"/>
  <c r="AJ344" i="7"/>
  <c r="J344" i="7"/>
  <c r="AN343" i="7"/>
  <c r="AK343" i="7"/>
  <c r="AJ343" i="7"/>
  <c r="J343" i="7"/>
  <c r="AJ342" i="7"/>
  <c r="J342" i="7"/>
  <c r="AJ341" i="7"/>
  <c r="J341" i="7"/>
  <c r="AJ340" i="7"/>
  <c r="J340" i="7"/>
  <c r="AK339" i="7"/>
  <c r="AJ339" i="7"/>
  <c r="J339" i="7"/>
  <c r="AK338" i="7"/>
  <c r="AJ338" i="7"/>
  <c r="J338" i="7"/>
  <c r="AN337" i="7"/>
  <c r="AK337" i="7"/>
  <c r="AJ337" i="7"/>
  <c r="J337" i="7"/>
  <c r="AN336" i="7"/>
  <c r="AK336" i="7"/>
  <c r="AJ336" i="7"/>
  <c r="J336" i="7"/>
  <c r="AJ335" i="7"/>
  <c r="J335" i="7"/>
  <c r="AK334" i="7"/>
  <c r="AJ334" i="7"/>
  <c r="AN333" i="7"/>
  <c r="AK333" i="7"/>
  <c r="AJ333" i="7"/>
  <c r="J333" i="7"/>
  <c r="AN332" i="7"/>
  <c r="AK332" i="7"/>
  <c r="AJ332" i="7"/>
  <c r="J332" i="7"/>
  <c r="AN331" i="7"/>
  <c r="AK331" i="7"/>
  <c r="AJ331" i="7"/>
  <c r="J331" i="7"/>
  <c r="AN330" i="7"/>
  <c r="AK330" i="7"/>
  <c r="AJ330" i="7"/>
  <c r="J330" i="7"/>
  <c r="AN329" i="7"/>
  <c r="AK329" i="7"/>
  <c r="AJ329" i="7"/>
  <c r="J329" i="7"/>
  <c r="AN328" i="7"/>
  <c r="AK328" i="7"/>
  <c r="AJ328" i="7"/>
  <c r="J328" i="7"/>
  <c r="AN327" i="7"/>
  <c r="AK327" i="7"/>
  <c r="AJ327" i="7"/>
  <c r="J327" i="7"/>
  <c r="AN326" i="7"/>
  <c r="AK326" i="7"/>
  <c r="AJ326" i="7"/>
  <c r="J326" i="7"/>
  <c r="AJ325" i="7"/>
  <c r="J325" i="7"/>
  <c r="AN324" i="7"/>
  <c r="AK324" i="7"/>
  <c r="AJ324" i="7"/>
  <c r="J324" i="7"/>
  <c r="AN323" i="7"/>
  <c r="AK323" i="7"/>
  <c r="AJ323" i="7"/>
  <c r="J323" i="7"/>
  <c r="AN322" i="7"/>
  <c r="AK322" i="7"/>
  <c r="AJ322" i="7"/>
  <c r="J322" i="7"/>
  <c r="AJ321" i="7"/>
  <c r="J321" i="7"/>
  <c r="AN320" i="7"/>
  <c r="AK320" i="7"/>
  <c r="AJ320" i="7"/>
  <c r="J320" i="7"/>
  <c r="AN319" i="7"/>
  <c r="AK319" i="7"/>
  <c r="AJ319" i="7"/>
  <c r="J319" i="7"/>
  <c r="AN318" i="7"/>
  <c r="AK318" i="7"/>
  <c r="AJ318" i="7"/>
  <c r="J318" i="7"/>
  <c r="AN317" i="7"/>
  <c r="AK317" i="7"/>
  <c r="AJ317" i="7"/>
  <c r="J317" i="7"/>
  <c r="AN316" i="7"/>
  <c r="AK316" i="7"/>
  <c r="AJ316" i="7"/>
  <c r="J316" i="7"/>
  <c r="AN315" i="7"/>
  <c r="AK315" i="7"/>
  <c r="AJ315" i="7"/>
  <c r="J315" i="7"/>
  <c r="AJ314" i="7"/>
  <c r="J314" i="7"/>
  <c r="AJ313" i="7"/>
  <c r="J313" i="7"/>
  <c r="AJ312" i="7"/>
  <c r="J312" i="7"/>
  <c r="AJ311" i="7"/>
  <c r="J311" i="7"/>
  <c r="AJ310" i="7"/>
  <c r="J310" i="7"/>
  <c r="AJ309" i="7"/>
  <c r="J309" i="7"/>
  <c r="AJ308" i="7"/>
  <c r="J308" i="7"/>
  <c r="AJ307" i="7"/>
  <c r="J307" i="7"/>
  <c r="AJ306" i="7"/>
  <c r="J306" i="7"/>
  <c r="AJ305" i="7"/>
  <c r="J305" i="7"/>
  <c r="AJ304" i="7"/>
  <c r="J304" i="7"/>
  <c r="AJ303" i="7"/>
  <c r="J303" i="7"/>
  <c r="AJ302" i="7"/>
  <c r="J302" i="7"/>
  <c r="AJ301" i="7"/>
  <c r="J301" i="7"/>
  <c r="AJ300" i="7"/>
  <c r="J300" i="7"/>
  <c r="AJ299" i="7"/>
  <c r="J299" i="7"/>
  <c r="AJ298" i="7"/>
  <c r="J298" i="7"/>
  <c r="AJ297" i="7"/>
  <c r="J297" i="7"/>
  <c r="AN296" i="7"/>
  <c r="AK296" i="7"/>
  <c r="AJ296" i="7"/>
  <c r="J296" i="7"/>
  <c r="AN295" i="7"/>
  <c r="AK295" i="7"/>
  <c r="AJ295" i="7"/>
  <c r="J295" i="7"/>
  <c r="AN294" i="7"/>
  <c r="AK294" i="7"/>
  <c r="AJ294" i="7"/>
  <c r="J294" i="7"/>
  <c r="AN293" i="7"/>
  <c r="AK293" i="7"/>
  <c r="AJ293" i="7"/>
  <c r="J293" i="7"/>
  <c r="AN292" i="7"/>
  <c r="AK292" i="7"/>
  <c r="AJ292" i="7"/>
  <c r="J292" i="7"/>
  <c r="AN291" i="7"/>
  <c r="AK291" i="7"/>
  <c r="AJ291" i="7"/>
  <c r="J291" i="7"/>
  <c r="AN290" i="7"/>
  <c r="AK290" i="7"/>
  <c r="AJ290" i="7"/>
  <c r="J290" i="7"/>
  <c r="AN289" i="7"/>
  <c r="AK289" i="7"/>
  <c r="AJ289" i="7"/>
  <c r="J289" i="7"/>
  <c r="AN288" i="7"/>
  <c r="AK288" i="7"/>
  <c r="AJ288" i="7"/>
  <c r="J288" i="7"/>
  <c r="AN287" i="7"/>
  <c r="AK287" i="7"/>
  <c r="AJ287" i="7"/>
  <c r="J287" i="7"/>
  <c r="AJ286" i="7"/>
  <c r="J286" i="7"/>
  <c r="AJ285" i="7"/>
  <c r="J285" i="7"/>
  <c r="AJ284" i="7"/>
  <c r="J284" i="7"/>
  <c r="AJ283" i="7"/>
  <c r="J283" i="7"/>
  <c r="AN282" i="7"/>
  <c r="AK282" i="7"/>
  <c r="AJ282" i="7"/>
  <c r="J282" i="7"/>
  <c r="AN281" i="7"/>
  <c r="AK281" i="7"/>
  <c r="AJ281" i="7"/>
  <c r="J281" i="7"/>
  <c r="AN280" i="7"/>
  <c r="AK280" i="7"/>
  <c r="AJ280" i="7"/>
  <c r="J280" i="7"/>
  <c r="AN279" i="7"/>
  <c r="AK279" i="7"/>
  <c r="AJ279" i="7"/>
  <c r="J279" i="7"/>
  <c r="AN278" i="7"/>
  <c r="AK278" i="7"/>
  <c r="AJ278" i="7"/>
  <c r="J278" i="7"/>
  <c r="AN277" i="7"/>
  <c r="AK277" i="7"/>
  <c r="AJ277" i="7"/>
  <c r="J277" i="7"/>
  <c r="AJ276" i="7"/>
  <c r="J276" i="7"/>
  <c r="AK275" i="7"/>
  <c r="AJ275" i="7"/>
  <c r="J275" i="7"/>
  <c r="AN274" i="7"/>
  <c r="AK274" i="7"/>
  <c r="AJ274" i="7"/>
  <c r="J274" i="7"/>
  <c r="AJ273" i="7"/>
  <c r="J273" i="7"/>
  <c r="AK272" i="7"/>
  <c r="AJ272" i="7"/>
  <c r="J272" i="7"/>
  <c r="AN271" i="7"/>
  <c r="AK271" i="7"/>
  <c r="AJ271" i="7"/>
  <c r="J271" i="7"/>
  <c r="AN270" i="7"/>
  <c r="AK270" i="7"/>
  <c r="AJ270" i="7"/>
  <c r="J270" i="7"/>
  <c r="AJ269" i="7"/>
  <c r="J269" i="7"/>
  <c r="AN268" i="7"/>
  <c r="AK268" i="7"/>
  <c r="AJ268" i="7"/>
  <c r="J268" i="7"/>
  <c r="AN267" i="7"/>
  <c r="AK267" i="7"/>
  <c r="AJ267" i="7"/>
  <c r="J267" i="7"/>
  <c r="AK266" i="7"/>
  <c r="AJ266" i="7"/>
  <c r="J266" i="7"/>
  <c r="AK265" i="7"/>
  <c r="AJ265" i="7"/>
  <c r="J265" i="7"/>
  <c r="AN264" i="7"/>
  <c r="AK264" i="7"/>
  <c r="AJ264" i="7"/>
  <c r="J264" i="7"/>
  <c r="AN263" i="7"/>
  <c r="AK263" i="7"/>
  <c r="AJ263" i="7"/>
  <c r="J263" i="7"/>
  <c r="AJ262" i="7"/>
  <c r="J262" i="7"/>
  <c r="AK261" i="7"/>
  <c r="AJ261" i="7"/>
  <c r="J261" i="7"/>
  <c r="AK260" i="7"/>
  <c r="AJ260" i="7"/>
  <c r="J260" i="7"/>
  <c r="AN259" i="7"/>
  <c r="AK259" i="7"/>
  <c r="AJ259" i="7"/>
  <c r="J259" i="7"/>
  <c r="AN258" i="7"/>
  <c r="AK258" i="7"/>
  <c r="AJ258" i="7"/>
  <c r="J258" i="7"/>
  <c r="AN257" i="7"/>
  <c r="AK257" i="7"/>
  <c r="AJ257" i="7"/>
  <c r="J257" i="7"/>
  <c r="AN256" i="7"/>
  <c r="AK256" i="7"/>
  <c r="AJ256" i="7"/>
  <c r="J256" i="7"/>
  <c r="AN255" i="7"/>
  <c r="AK255" i="7"/>
  <c r="AJ255" i="7"/>
  <c r="J255" i="7"/>
  <c r="AJ254" i="7"/>
  <c r="J254" i="7"/>
  <c r="AN253" i="7"/>
  <c r="AK253" i="7"/>
  <c r="AJ253" i="7"/>
  <c r="J253" i="7"/>
  <c r="AN252" i="7"/>
  <c r="AK252" i="7"/>
  <c r="AJ252" i="7"/>
  <c r="J252" i="7"/>
  <c r="AN251" i="7"/>
  <c r="AK251" i="7"/>
  <c r="AJ251" i="7"/>
  <c r="J251" i="7"/>
  <c r="AJ250" i="7"/>
  <c r="J250" i="7"/>
  <c r="AN249" i="7"/>
  <c r="AK249" i="7"/>
  <c r="AJ249" i="7"/>
  <c r="J249" i="7"/>
  <c r="AJ248" i="7"/>
  <c r="J248" i="7"/>
  <c r="AK247" i="7"/>
  <c r="AJ247" i="7"/>
  <c r="J247" i="7"/>
  <c r="AN246" i="7"/>
  <c r="AK246" i="7"/>
  <c r="AJ246" i="7"/>
  <c r="J246" i="7"/>
  <c r="AN245" i="7"/>
  <c r="AK245" i="7"/>
  <c r="AJ245" i="7"/>
  <c r="J245" i="7"/>
  <c r="AN244" i="7"/>
  <c r="AK244" i="7"/>
  <c r="AJ244" i="7"/>
  <c r="J244" i="7"/>
  <c r="AN243" i="7"/>
  <c r="AK243" i="7"/>
  <c r="AJ243" i="7"/>
  <c r="J243" i="7"/>
  <c r="AN242" i="7"/>
  <c r="AK242" i="7"/>
  <c r="AJ242" i="7"/>
  <c r="J242" i="7"/>
  <c r="AN241" i="7"/>
  <c r="AK241" i="7"/>
  <c r="AJ241" i="7"/>
  <c r="J241" i="7"/>
  <c r="AN240" i="7"/>
  <c r="AK240" i="7"/>
  <c r="AJ240" i="7"/>
  <c r="J240" i="7"/>
  <c r="AN239" i="7"/>
  <c r="AK239" i="7"/>
  <c r="AJ239" i="7"/>
  <c r="J239" i="7"/>
  <c r="AN238" i="7"/>
  <c r="AK238" i="7"/>
  <c r="AJ238" i="7"/>
  <c r="J238" i="7"/>
  <c r="AN237" i="7"/>
  <c r="AK237" i="7"/>
  <c r="AJ237" i="7"/>
  <c r="AN236" i="7"/>
  <c r="AK236" i="7"/>
  <c r="AJ236" i="7"/>
  <c r="J236" i="7"/>
  <c r="AK235" i="7"/>
  <c r="AJ235" i="7"/>
  <c r="J235" i="7"/>
  <c r="AN234" i="7"/>
  <c r="AK234" i="7"/>
  <c r="AJ234" i="7"/>
  <c r="J234" i="7"/>
  <c r="AJ233" i="7"/>
  <c r="J233" i="7"/>
  <c r="AN232" i="7"/>
  <c r="AK232" i="7"/>
  <c r="AJ232" i="7"/>
  <c r="J232" i="7"/>
  <c r="AN231" i="7"/>
  <c r="AK231" i="7"/>
  <c r="AJ231" i="7"/>
  <c r="J231" i="7"/>
  <c r="AN230" i="7"/>
  <c r="AK230" i="7"/>
  <c r="AJ230" i="7"/>
  <c r="J230" i="7"/>
  <c r="AN229" i="7"/>
  <c r="AK229" i="7"/>
  <c r="AJ229" i="7"/>
  <c r="J229" i="7"/>
  <c r="AJ228" i="7"/>
  <c r="J228" i="7"/>
  <c r="AN227" i="7"/>
  <c r="AK227" i="7"/>
  <c r="AJ227" i="7"/>
  <c r="J227" i="7"/>
  <c r="AN226" i="7"/>
  <c r="AK226" i="7"/>
  <c r="AJ226" i="7"/>
  <c r="AN225" i="7"/>
  <c r="AK225" i="7"/>
  <c r="AJ225" i="7"/>
  <c r="J225" i="7"/>
  <c r="AN224" i="7"/>
  <c r="AK224" i="7"/>
  <c r="AJ224" i="7"/>
  <c r="J224" i="7"/>
  <c r="AJ223" i="7"/>
  <c r="J223" i="7"/>
  <c r="AJ222" i="7"/>
  <c r="J222" i="7"/>
  <c r="AJ221" i="7"/>
  <c r="J221" i="7"/>
  <c r="AN220" i="7"/>
  <c r="AK220" i="7"/>
  <c r="AJ220" i="7"/>
  <c r="J220" i="7"/>
  <c r="AN219" i="7"/>
  <c r="AK219" i="7"/>
  <c r="AJ219" i="7"/>
  <c r="J219" i="7"/>
  <c r="AK218" i="7"/>
  <c r="AJ218" i="7"/>
  <c r="J218" i="7"/>
  <c r="AN217" i="7"/>
  <c r="AK217" i="7"/>
  <c r="AJ217" i="7"/>
  <c r="AJ216" i="7"/>
  <c r="J216" i="7"/>
  <c r="AN215" i="7"/>
  <c r="AK215" i="7"/>
  <c r="AJ215" i="7"/>
  <c r="J215" i="7"/>
  <c r="AN214" i="7"/>
  <c r="AK214" i="7"/>
  <c r="AJ214" i="7"/>
  <c r="J214" i="7"/>
  <c r="AN213" i="7"/>
  <c r="AK213" i="7"/>
  <c r="AJ213" i="7"/>
  <c r="J213" i="7"/>
  <c r="AN212" i="7"/>
  <c r="AK212" i="7"/>
  <c r="AJ212" i="7"/>
  <c r="J212" i="7"/>
  <c r="AJ211" i="7"/>
  <c r="J211" i="7"/>
  <c r="AK210" i="7"/>
  <c r="AJ210" i="7"/>
  <c r="J210" i="7"/>
  <c r="AN209" i="7"/>
  <c r="AK209" i="7"/>
  <c r="AJ209" i="7"/>
  <c r="J209" i="7"/>
  <c r="AN208" i="7"/>
  <c r="AK208" i="7"/>
  <c r="AJ208" i="7"/>
  <c r="J208" i="7"/>
  <c r="AJ207" i="7"/>
  <c r="J207" i="7"/>
  <c r="AN206" i="7"/>
  <c r="AK206" i="7"/>
  <c r="AJ206" i="7"/>
  <c r="J206" i="7"/>
  <c r="AN205" i="7"/>
  <c r="AK205" i="7"/>
  <c r="AJ205" i="7"/>
  <c r="J205" i="7"/>
  <c r="AN204" i="7"/>
  <c r="AK204" i="7"/>
  <c r="AJ204" i="7"/>
  <c r="J204" i="7"/>
  <c r="AN203" i="7"/>
  <c r="AK203" i="7"/>
  <c r="AJ203" i="7"/>
  <c r="J203" i="7"/>
  <c r="AN202" i="7"/>
  <c r="AK202" i="7"/>
  <c r="AJ202" i="7"/>
  <c r="J202" i="7"/>
  <c r="AN201" i="7"/>
  <c r="AK201" i="7"/>
  <c r="AJ201" i="7"/>
  <c r="J201" i="7"/>
  <c r="AN200" i="7"/>
  <c r="AK200" i="7"/>
  <c r="AJ200" i="7"/>
  <c r="J200" i="7"/>
  <c r="AN199" i="7"/>
  <c r="AK199" i="7"/>
  <c r="AJ199" i="7"/>
  <c r="J199" i="7"/>
  <c r="AN198" i="7"/>
  <c r="AK198" i="7"/>
  <c r="AJ198" i="7"/>
  <c r="AN197" i="7"/>
  <c r="AK197" i="7"/>
  <c r="AJ197" i="7"/>
  <c r="J197" i="7"/>
  <c r="AN196" i="7"/>
  <c r="AK196" i="7"/>
  <c r="AJ196" i="7"/>
  <c r="J196" i="7"/>
  <c r="AJ195" i="7"/>
  <c r="J195" i="7"/>
  <c r="AN194" i="7"/>
  <c r="AK194" i="7"/>
  <c r="AJ194" i="7"/>
  <c r="J194" i="7"/>
  <c r="AJ193" i="7"/>
  <c r="J193" i="7"/>
  <c r="AK192" i="7"/>
  <c r="AJ192" i="7"/>
  <c r="J192" i="7"/>
  <c r="AK191" i="7"/>
  <c r="AJ191" i="7"/>
  <c r="J191" i="7"/>
  <c r="AK190" i="7"/>
  <c r="AJ190" i="7"/>
  <c r="J190" i="7"/>
  <c r="AN189" i="7"/>
  <c r="AK189" i="7"/>
  <c r="AJ189" i="7"/>
  <c r="J189" i="7"/>
  <c r="AN188" i="7"/>
  <c r="AK188" i="7"/>
  <c r="AJ188" i="7"/>
  <c r="J188" i="7"/>
  <c r="AN187" i="7"/>
  <c r="AK187" i="7"/>
  <c r="AJ187" i="7"/>
  <c r="J187" i="7"/>
  <c r="AN186" i="7"/>
  <c r="AK186" i="7"/>
  <c r="AJ186" i="7"/>
  <c r="J186" i="7"/>
  <c r="AN185" i="7"/>
  <c r="AK185" i="7"/>
  <c r="AJ185" i="7"/>
  <c r="J185" i="7"/>
  <c r="AN184" i="7"/>
  <c r="AK184" i="7"/>
  <c r="AJ184" i="7"/>
  <c r="J184" i="7"/>
  <c r="AN183" i="7"/>
  <c r="AK183" i="7"/>
  <c r="AJ183" i="7"/>
  <c r="J183" i="7"/>
  <c r="AN182" i="7"/>
  <c r="AK182" i="7"/>
  <c r="AJ182" i="7"/>
  <c r="J182" i="7"/>
  <c r="AN181" i="7"/>
  <c r="AK181" i="7"/>
  <c r="AJ181" i="7"/>
  <c r="J181" i="7"/>
  <c r="AJ180" i="7"/>
  <c r="AJ179" i="7"/>
  <c r="J179" i="7"/>
  <c r="AN178" i="7"/>
  <c r="AK178" i="7"/>
  <c r="AJ178" i="7"/>
  <c r="J178" i="7"/>
  <c r="AN177" i="7"/>
  <c r="AK177" i="7"/>
  <c r="AJ177" i="7"/>
  <c r="J177" i="7"/>
  <c r="AJ176" i="7"/>
  <c r="J176" i="7"/>
  <c r="AJ175" i="7"/>
  <c r="J175" i="7"/>
  <c r="AJ174" i="7"/>
  <c r="AN173" i="7"/>
  <c r="AK173" i="7"/>
  <c r="AJ173" i="7"/>
  <c r="J173" i="7"/>
  <c r="AN172" i="7"/>
  <c r="AK172" i="7"/>
  <c r="AJ172" i="7"/>
  <c r="J172" i="7"/>
  <c r="AK171" i="7"/>
  <c r="AJ171" i="7"/>
  <c r="J171" i="7"/>
  <c r="AN170" i="7"/>
  <c r="AK170" i="7"/>
  <c r="AJ170" i="7"/>
  <c r="J170" i="7"/>
  <c r="AN169" i="7"/>
  <c r="AK169" i="7"/>
  <c r="AJ169" i="7"/>
  <c r="J169" i="7"/>
  <c r="AN168" i="7"/>
  <c r="AK168" i="7"/>
  <c r="AJ168" i="7"/>
  <c r="J168" i="7"/>
  <c r="AJ167" i="7"/>
  <c r="J167" i="7"/>
  <c r="AJ166" i="7"/>
  <c r="J166" i="7"/>
  <c r="AJ165" i="7"/>
  <c r="J165" i="7"/>
  <c r="AN164" i="7"/>
  <c r="AK164" i="7"/>
  <c r="AJ164" i="7"/>
  <c r="J164" i="7"/>
  <c r="AJ163" i="7"/>
  <c r="J163" i="7"/>
  <c r="AJ162" i="7"/>
  <c r="J162" i="7"/>
  <c r="AN161" i="7"/>
  <c r="AK161" i="7"/>
  <c r="AJ161" i="7"/>
  <c r="J161" i="7"/>
  <c r="AN160" i="7"/>
  <c r="AK160" i="7"/>
  <c r="AJ160" i="7"/>
  <c r="J160" i="7"/>
  <c r="AN159" i="7"/>
  <c r="AK159" i="7"/>
  <c r="AJ159" i="7"/>
  <c r="J159" i="7"/>
  <c r="AN158" i="7"/>
  <c r="AK158" i="7"/>
  <c r="AJ158" i="7"/>
  <c r="J158" i="7"/>
  <c r="AN157" i="7"/>
  <c r="AK157" i="7"/>
  <c r="AJ157" i="7"/>
  <c r="J157" i="7"/>
  <c r="AK156" i="7"/>
  <c r="AJ156" i="7"/>
  <c r="J156" i="7"/>
  <c r="AN155" i="7"/>
  <c r="AK155" i="7"/>
  <c r="AJ155" i="7"/>
  <c r="J155" i="7"/>
  <c r="AJ154" i="7"/>
  <c r="J154" i="7"/>
  <c r="AN153" i="7"/>
  <c r="AK153" i="7"/>
  <c r="AJ153" i="7"/>
  <c r="J153" i="7"/>
  <c r="AJ152" i="7"/>
  <c r="J152" i="7"/>
  <c r="AK151" i="7"/>
  <c r="AJ151" i="7"/>
  <c r="J151" i="7"/>
  <c r="AN150" i="7"/>
  <c r="AK150" i="7"/>
  <c r="AJ150" i="7"/>
  <c r="J150" i="7"/>
  <c r="AN149" i="7"/>
  <c r="AK149" i="7"/>
  <c r="AJ149" i="7"/>
  <c r="J149" i="7"/>
  <c r="AN148" i="7"/>
  <c r="AK148" i="7"/>
  <c r="AJ148" i="7"/>
  <c r="J148" i="7"/>
  <c r="AN147" i="7"/>
  <c r="AK147" i="7"/>
  <c r="AJ147" i="7"/>
  <c r="J147" i="7"/>
  <c r="AN146" i="7"/>
  <c r="AK146" i="7"/>
  <c r="AJ146" i="7"/>
  <c r="J146" i="7"/>
  <c r="AN145" i="7"/>
  <c r="AK145" i="7"/>
  <c r="AJ145" i="7"/>
  <c r="J145" i="7"/>
  <c r="AN144" i="7"/>
  <c r="AK144" i="7"/>
  <c r="AJ144" i="7"/>
  <c r="J144" i="7"/>
  <c r="AN143" i="7"/>
  <c r="AK143" i="7"/>
  <c r="AJ143" i="7"/>
  <c r="J143" i="7"/>
  <c r="AN142" i="7"/>
  <c r="AK142" i="7"/>
  <c r="AJ142" i="7"/>
  <c r="J142" i="7"/>
  <c r="AN141" i="7"/>
  <c r="AK141" i="7"/>
  <c r="AJ141" i="7"/>
  <c r="J141" i="7"/>
  <c r="AN140" i="7"/>
  <c r="AK140" i="7"/>
  <c r="AJ140" i="7"/>
  <c r="J140" i="7"/>
  <c r="AN139" i="7"/>
  <c r="AK139" i="7"/>
  <c r="AJ139" i="7"/>
  <c r="J139" i="7"/>
  <c r="AK138" i="7"/>
  <c r="AJ138" i="7"/>
  <c r="J138" i="7"/>
  <c r="AN137" i="7"/>
  <c r="AK137" i="7"/>
  <c r="AJ137" i="7"/>
  <c r="J137" i="7"/>
  <c r="AN136" i="7"/>
  <c r="AK136" i="7"/>
  <c r="AJ136" i="7"/>
  <c r="J136" i="7"/>
  <c r="AN135" i="7"/>
  <c r="AK135" i="7"/>
  <c r="AJ135" i="7"/>
  <c r="J135" i="7"/>
  <c r="AN134" i="7"/>
  <c r="AK134" i="7"/>
  <c r="AJ134" i="7"/>
  <c r="J134" i="7"/>
  <c r="AN133" i="7"/>
  <c r="AK133" i="7"/>
  <c r="AJ133" i="7"/>
  <c r="J133" i="7"/>
  <c r="AN132" i="7"/>
  <c r="AK132" i="7"/>
  <c r="AJ132" i="7"/>
  <c r="J132" i="7"/>
  <c r="AN131" i="7"/>
  <c r="AK131" i="7"/>
  <c r="AJ131" i="7"/>
  <c r="J131" i="7"/>
  <c r="AK130" i="7"/>
  <c r="AJ130" i="7"/>
  <c r="J130" i="7"/>
  <c r="AN129" i="7"/>
  <c r="AK129" i="7"/>
  <c r="AJ129" i="7"/>
  <c r="J129" i="7"/>
  <c r="AK128" i="7"/>
  <c r="AJ128" i="7"/>
  <c r="J128" i="7"/>
  <c r="AN127" i="7"/>
  <c r="AK127" i="7"/>
  <c r="AJ127" i="7"/>
  <c r="J127" i="7"/>
  <c r="AN126" i="7"/>
  <c r="AK126" i="7"/>
  <c r="AJ126" i="7"/>
  <c r="J126" i="7"/>
  <c r="AN125" i="7"/>
  <c r="AK125" i="7"/>
  <c r="AJ125" i="7"/>
  <c r="J125" i="7"/>
  <c r="AN124" i="7"/>
  <c r="AK124" i="7"/>
  <c r="AJ124" i="7"/>
  <c r="J124" i="7"/>
  <c r="AJ123" i="7"/>
  <c r="J123" i="7"/>
  <c r="AK122" i="7"/>
  <c r="AJ122" i="7"/>
  <c r="J122" i="7"/>
  <c r="AN121" i="7"/>
  <c r="AK121" i="7"/>
  <c r="AJ121" i="7"/>
  <c r="J121" i="7"/>
  <c r="AN120" i="7"/>
  <c r="AK120" i="7"/>
  <c r="AJ120" i="7"/>
  <c r="J120" i="7"/>
  <c r="AJ119" i="7"/>
  <c r="J119" i="7"/>
  <c r="AN118" i="7"/>
  <c r="AK118" i="7"/>
  <c r="AJ118" i="7"/>
  <c r="J118" i="7"/>
  <c r="AN117" i="7"/>
  <c r="AK117" i="7"/>
  <c r="AJ117" i="7"/>
  <c r="J117" i="7"/>
  <c r="AN116" i="7"/>
  <c r="AK116" i="7"/>
  <c r="AJ116" i="7"/>
  <c r="J116" i="7"/>
  <c r="AN115" i="7"/>
  <c r="AK115" i="7"/>
  <c r="AJ115" i="7"/>
  <c r="J115" i="7"/>
  <c r="AN114" i="7"/>
  <c r="AK114" i="7"/>
  <c r="AJ114" i="7"/>
  <c r="J114" i="7"/>
  <c r="AN113" i="7"/>
  <c r="AK113" i="7"/>
  <c r="AJ113" i="7"/>
  <c r="J113" i="7"/>
  <c r="AN112" i="7"/>
  <c r="AK112" i="7"/>
  <c r="AJ112" i="7"/>
  <c r="J112" i="7"/>
  <c r="AN111" i="7"/>
  <c r="AK111" i="7"/>
  <c r="AJ111" i="7"/>
  <c r="AJ110" i="7"/>
  <c r="J110" i="7"/>
  <c r="AN109" i="7"/>
  <c r="AK109" i="7"/>
  <c r="AJ109" i="7"/>
  <c r="J109" i="7"/>
  <c r="AN108" i="7"/>
  <c r="AK108" i="7"/>
  <c r="AJ108" i="7"/>
  <c r="J108" i="7"/>
  <c r="AN107" i="7"/>
  <c r="AK107" i="7"/>
  <c r="AJ107" i="7"/>
  <c r="J107" i="7"/>
  <c r="AN106" i="7"/>
  <c r="AK106" i="7"/>
  <c r="AJ106" i="7"/>
  <c r="J106" i="7"/>
  <c r="AN105" i="7"/>
  <c r="AK105" i="7"/>
  <c r="AJ105" i="7"/>
  <c r="J105" i="7"/>
  <c r="AK104" i="7"/>
  <c r="AJ104" i="7"/>
  <c r="J104" i="7"/>
  <c r="AN103" i="7"/>
  <c r="AK103" i="7"/>
  <c r="AJ103" i="7"/>
  <c r="J103" i="7"/>
  <c r="AN102" i="7"/>
  <c r="AK102" i="7"/>
  <c r="AJ102" i="7"/>
  <c r="J102" i="7"/>
  <c r="AJ101" i="7"/>
  <c r="J101" i="7"/>
  <c r="AN100" i="7"/>
  <c r="AK100" i="7"/>
  <c r="AJ100" i="7"/>
  <c r="J100" i="7"/>
  <c r="AN99" i="7"/>
  <c r="AK99" i="7"/>
  <c r="AJ99" i="7"/>
  <c r="J99" i="7"/>
  <c r="AJ98" i="7"/>
  <c r="J98" i="7"/>
  <c r="AN97" i="7"/>
  <c r="AK97" i="7"/>
  <c r="AJ97" i="7"/>
  <c r="J97" i="7"/>
  <c r="AN96" i="7"/>
  <c r="AK96" i="7"/>
  <c r="AJ96" i="7"/>
  <c r="J96" i="7"/>
  <c r="AK95" i="7"/>
  <c r="AJ95" i="7"/>
  <c r="J95" i="7"/>
  <c r="AK94" i="7"/>
  <c r="AJ94" i="7"/>
  <c r="J94" i="7"/>
  <c r="AN93" i="7"/>
  <c r="AK93" i="7"/>
  <c r="AJ93" i="7"/>
  <c r="J93" i="7"/>
  <c r="AN92" i="7"/>
  <c r="AK92" i="7"/>
  <c r="AJ92" i="7"/>
  <c r="J92" i="7"/>
  <c r="AN91" i="7"/>
  <c r="AK91" i="7"/>
  <c r="AJ91" i="7"/>
  <c r="J91" i="7"/>
  <c r="AN90" i="7"/>
  <c r="AK90" i="7"/>
  <c r="AJ90" i="7"/>
  <c r="J90" i="7"/>
  <c r="AN89" i="7"/>
  <c r="AK89" i="7"/>
  <c r="AJ89" i="7"/>
  <c r="J89" i="7"/>
  <c r="AN88" i="7"/>
  <c r="AK88" i="7"/>
  <c r="AJ88" i="7"/>
  <c r="J88" i="7"/>
  <c r="AN87" i="7"/>
  <c r="AK87" i="7"/>
  <c r="AJ87" i="7"/>
  <c r="AN86" i="7"/>
  <c r="AK86" i="7"/>
  <c r="AJ86" i="7"/>
  <c r="J86" i="7"/>
  <c r="AN85" i="7"/>
  <c r="AK85" i="7"/>
  <c r="AJ85" i="7"/>
  <c r="J85" i="7"/>
  <c r="AN84" i="7"/>
  <c r="AK84" i="7"/>
  <c r="AJ84" i="7"/>
  <c r="J84" i="7"/>
  <c r="AN83" i="7"/>
  <c r="AK83" i="7"/>
  <c r="AJ83" i="7"/>
  <c r="J83" i="7"/>
  <c r="AN82" i="7"/>
  <c r="AK82" i="7"/>
  <c r="AJ82" i="7"/>
  <c r="J82" i="7"/>
  <c r="AN81" i="7"/>
  <c r="AK81" i="7"/>
  <c r="AJ81" i="7"/>
  <c r="J81" i="7"/>
  <c r="AN80" i="7"/>
  <c r="AK80" i="7"/>
  <c r="AJ80" i="7"/>
  <c r="J80" i="7"/>
  <c r="AN79" i="7"/>
  <c r="AK79" i="7"/>
  <c r="AJ79" i="7"/>
  <c r="J79" i="7"/>
  <c r="AN78" i="7"/>
  <c r="AK78" i="7"/>
  <c r="AJ78" i="7"/>
  <c r="J78" i="7"/>
  <c r="AN77" i="7"/>
  <c r="AK77" i="7"/>
  <c r="AJ77" i="7"/>
  <c r="J77" i="7"/>
  <c r="AN76" i="7"/>
  <c r="AK76" i="7"/>
  <c r="AJ76" i="7"/>
  <c r="J76" i="7"/>
  <c r="AK75" i="7"/>
  <c r="AJ75" i="7"/>
  <c r="J75" i="7"/>
  <c r="AN74" i="7"/>
  <c r="AK74" i="7"/>
  <c r="AJ74" i="7"/>
  <c r="J74" i="7"/>
  <c r="AN73" i="7"/>
  <c r="AK73" i="7"/>
  <c r="AJ73" i="7"/>
  <c r="J73" i="7"/>
  <c r="AN72" i="7"/>
  <c r="AK72" i="7"/>
  <c r="AJ72" i="7"/>
  <c r="J72" i="7"/>
  <c r="AN71" i="7"/>
  <c r="AK71" i="7"/>
  <c r="AJ71" i="7"/>
  <c r="J71" i="7"/>
  <c r="AN70" i="7"/>
  <c r="AK70" i="7"/>
  <c r="AJ70" i="7"/>
  <c r="J70" i="7"/>
  <c r="AN69" i="7"/>
  <c r="AK69" i="7"/>
  <c r="AJ69" i="7"/>
  <c r="J69" i="7"/>
  <c r="AK68" i="7"/>
  <c r="AJ68" i="7"/>
  <c r="J68" i="7"/>
  <c r="AN67" i="7"/>
  <c r="AK67" i="7"/>
  <c r="AJ67" i="7"/>
  <c r="J67" i="7"/>
  <c r="AN66" i="7"/>
  <c r="AK66" i="7"/>
  <c r="AJ66" i="7"/>
  <c r="J66" i="7"/>
  <c r="AN65" i="7"/>
  <c r="AK65" i="7"/>
  <c r="AJ65" i="7"/>
  <c r="J65" i="7"/>
  <c r="AN64" i="7"/>
  <c r="AK64" i="7"/>
  <c r="AJ64" i="7"/>
  <c r="J64" i="7"/>
  <c r="AN63" i="7"/>
  <c r="AK63" i="7"/>
  <c r="AJ63" i="7"/>
  <c r="J63" i="7"/>
  <c r="AN62" i="7"/>
  <c r="AK62" i="7"/>
  <c r="AJ62" i="7"/>
  <c r="J62" i="7"/>
  <c r="AJ61" i="7"/>
  <c r="J61" i="7"/>
  <c r="AK60" i="7"/>
  <c r="AJ60" i="7"/>
  <c r="J60" i="7"/>
  <c r="AN59" i="7"/>
  <c r="AK59" i="7"/>
  <c r="AJ59" i="7"/>
  <c r="J59" i="7"/>
  <c r="AJ58" i="7"/>
  <c r="J58" i="7"/>
  <c r="AJ57" i="7"/>
  <c r="J57" i="7"/>
  <c r="AN56" i="7"/>
  <c r="AK56" i="7"/>
  <c r="AJ56" i="7"/>
  <c r="J56" i="7"/>
  <c r="AN55" i="7"/>
  <c r="AK55" i="7"/>
  <c r="AJ55" i="7"/>
  <c r="J55" i="7"/>
  <c r="AN54" i="7"/>
  <c r="AK54" i="7"/>
  <c r="AJ54" i="7"/>
  <c r="J54" i="7"/>
  <c r="AN53" i="7"/>
  <c r="AK53" i="7"/>
  <c r="AJ53" i="7"/>
  <c r="J53" i="7"/>
  <c r="AN52" i="7"/>
  <c r="AK52" i="7"/>
  <c r="AJ52" i="7"/>
  <c r="J52" i="7"/>
  <c r="AJ51" i="7"/>
  <c r="J51" i="7"/>
  <c r="AN50" i="7"/>
  <c r="AK50" i="7"/>
  <c r="AJ50" i="7"/>
  <c r="J50" i="7"/>
  <c r="AK49" i="7"/>
  <c r="AJ49" i="7"/>
  <c r="J49" i="7"/>
  <c r="AJ48" i="7"/>
  <c r="J48" i="7"/>
  <c r="AK47" i="7"/>
  <c r="AJ47" i="7"/>
  <c r="J47" i="7"/>
  <c r="AN46" i="7"/>
  <c r="AK46" i="7"/>
  <c r="AJ46" i="7"/>
  <c r="J46" i="7"/>
  <c r="AJ45" i="7"/>
  <c r="J45" i="7"/>
  <c r="AN44" i="7"/>
  <c r="AK44" i="7"/>
  <c r="AJ44" i="7"/>
  <c r="J44" i="7"/>
  <c r="AN43" i="7"/>
  <c r="AK43" i="7"/>
  <c r="AJ43" i="7"/>
  <c r="J43" i="7"/>
  <c r="AN42" i="7"/>
  <c r="AK42" i="7"/>
  <c r="AJ42" i="7"/>
  <c r="J42" i="7"/>
  <c r="AN41" i="7"/>
  <c r="AK41" i="7"/>
  <c r="AJ41" i="7"/>
  <c r="J41" i="7"/>
  <c r="AN40" i="7"/>
  <c r="AK40" i="7"/>
  <c r="AJ40" i="7"/>
  <c r="J40" i="7"/>
  <c r="AN39" i="7"/>
  <c r="AK39" i="7"/>
  <c r="AJ39" i="7"/>
  <c r="J39" i="7"/>
  <c r="AN38" i="7"/>
  <c r="AK38" i="7"/>
  <c r="AJ38" i="7"/>
  <c r="J38" i="7"/>
  <c r="AJ37" i="7"/>
  <c r="J37" i="7"/>
  <c r="AJ36" i="7"/>
  <c r="J36" i="7"/>
  <c r="AN35" i="7"/>
  <c r="AK35" i="7"/>
  <c r="AJ35" i="7"/>
  <c r="J35" i="7"/>
  <c r="AN34" i="7"/>
  <c r="AK34" i="7"/>
  <c r="AJ34" i="7"/>
  <c r="J34" i="7"/>
  <c r="AN33" i="7"/>
  <c r="AK33" i="7"/>
  <c r="AJ33" i="7"/>
  <c r="J33" i="7"/>
  <c r="AN32" i="7"/>
  <c r="AK32" i="7"/>
  <c r="AJ32" i="7"/>
  <c r="J32" i="7"/>
  <c r="AN31" i="7"/>
  <c r="AK31" i="7"/>
  <c r="AJ31" i="7"/>
  <c r="J31" i="7"/>
  <c r="AN30" i="7"/>
  <c r="AK30" i="7"/>
  <c r="AJ30" i="7"/>
  <c r="J30" i="7"/>
  <c r="AJ29" i="7"/>
  <c r="J29" i="7"/>
  <c r="AN28" i="7"/>
  <c r="AK28" i="7"/>
  <c r="AJ28" i="7"/>
  <c r="J28" i="7"/>
  <c r="AJ27" i="7"/>
  <c r="J27" i="7"/>
  <c r="AJ26" i="7"/>
  <c r="J26" i="7"/>
  <c r="AJ25" i="7"/>
  <c r="J25" i="7"/>
  <c r="AN24" i="7"/>
  <c r="AK24" i="7"/>
  <c r="AJ24" i="7"/>
  <c r="J24" i="7"/>
  <c r="AJ23" i="7"/>
  <c r="J23" i="7"/>
  <c r="AN22" i="7"/>
  <c r="AK22" i="7"/>
  <c r="AJ22" i="7"/>
  <c r="J22" i="7"/>
  <c r="AJ21" i="7"/>
  <c r="J21" i="7"/>
  <c r="AN20" i="7"/>
  <c r="AK20" i="7"/>
  <c r="AJ20" i="7"/>
  <c r="J20" i="7"/>
  <c r="AN19" i="7"/>
  <c r="AK19" i="7"/>
  <c r="AJ19" i="7"/>
  <c r="J19" i="7"/>
  <c r="AN18" i="7"/>
  <c r="AK18" i="7"/>
  <c r="AJ18" i="7"/>
  <c r="J18" i="7"/>
  <c r="AN17" i="7"/>
  <c r="AK17" i="7"/>
  <c r="AJ17" i="7"/>
  <c r="J17" i="7"/>
  <c r="AN16" i="7"/>
  <c r="AK16" i="7"/>
  <c r="AJ16" i="7"/>
  <c r="J16" i="7"/>
  <c r="AN15" i="7"/>
  <c r="AK15" i="7"/>
  <c r="AJ15" i="7"/>
  <c r="J15" i="7"/>
  <c r="AN14" i="7"/>
  <c r="AK14" i="7"/>
  <c r="AJ14" i="7"/>
  <c r="J14" i="7"/>
  <c r="AN13" i="7"/>
  <c r="AK13" i="7"/>
  <c r="AJ13" i="7"/>
  <c r="J13" i="7"/>
  <c r="AN12" i="7"/>
  <c r="AK12" i="7"/>
  <c r="AJ12" i="7"/>
  <c r="J12" i="7"/>
  <c r="AN11" i="7"/>
  <c r="AK11" i="7"/>
  <c r="AJ11" i="7"/>
  <c r="J11" i="7"/>
  <c r="AN10" i="7"/>
  <c r="AK10" i="7"/>
  <c r="AJ10" i="7"/>
  <c r="J10" i="7"/>
  <c r="AN9" i="7"/>
  <c r="AK9" i="7"/>
  <c r="AJ9" i="7"/>
  <c r="J9" i="7"/>
  <c r="AN8" i="7"/>
  <c r="AK8" i="7"/>
  <c r="AJ8" i="7"/>
  <c r="J8" i="7"/>
  <c r="AN7" i="7"/>
  <c r="AK7" i="7"/>
  <c r="AJ7" i="7"/>
  <c r="J7" i="7"/>
  <c r="AN6" i="7"/>
  <c r="AK6" i="7"/>
  <c r="AJ6" i="7"/>
  <c r="J6" i="7"/>
  <c r="AP5" i="7" a="1"/>
  <c r="AP3023" i="7" s="1"/>
  <c r="AN5" i="7"/>
  <c r="AK5" i="7"/>
  <c r="AJ5" i="7"/>
  <c r="J5" i="7"/>
  <c r="AJ3" i="7"/>
  <c r="B1" i="7"/>
  <c r="A1" i="24"/>
  <c r="C12" i="23" l="1"/>
  <c r="G12" i="23"/>
  <c r="K12" i="23"/>
  <c r="F6" i="23"/>
  <c r="J6" i="23"/>
  <c r="J12" i="23"/>
  <c r="E6" i="23"/>
  <c r="I6" i="23"/>
  <c r="M6" i="23"/>
  <c r="F11" i="23"/>
  <c r="F12" i="23" s="1"/>
  <c r="F17" i="23"/>
  <c r="J17" i="23"/>
  <c r="B6" i="23"/>
  <c r="C17" i="23"/>
  <c r="G17" i="23"/>
  <c r="K17" i="23"/>
  <c r="C6" i="23"/>
  <c r="G6" i="23"/>
  <c r="K6" i="23"/>
  <c r="D12" i="23"/>
  <c r="H12" i="23"/>
  <c r="L12" i="23"/>
  <c r="D17" i="23"/>
  <c r="H17" i="23"/>
  <c r="L17" i="23"/>
  <c r="D6" i="23"/>
  <c r="H6" i="23"/>
  <c r="L6" i="23"/>
  <c r="E12" i="23"/>
  <c r="I12" i="23"/>
  <c r="M12" i="23"/>
  <c r="E17" i="23"/>
  <c r="I17" i="23"/>
  <c r="M17" i="23"/>
  <c r="AI507" i="11"/>
  <c r="AI763" i="11"/>
  <c r="AI83" i="11"/>
  <c r="AI1019" i="11"/>
  <c r="AI251" i="11"/>
  <c r="AI1744" i="11"/>
  <c r="AI87" i="11"/>
  <c r="AI263" i="11"/>
  <c r="AI519" i="11"/>
  <c r="AI775" i="11"/>
  <c r="AI1031" i="11"/>
  <c r="AI1792" i="11"/>
  <c r="AI19" i="11"/>
  <c r="AI147" i="11"/>
  <c r="AI379" i="11"/>
  <c r="AI635" i="11"/>
  <c r="AI891" i="11"/>
  <c r="AI1232" i="11"/>
  <c r="AI2256" i="11"/>
  <c r="AI23" i="11"/>
  <c r="AI151" i="11"/>
  <c r="AI391" i="11"/>
  <c r="AI647" i="11"/>
  <c r="AI903" i="11"/>
  <c r="AI1280" i="11"/>
  <c r="AI2304" i="11"/>
  <c r="AI51" i="11"/>
  <c r="AI115" i="11"/>
  <c r="AI187" i="11"/>
  <c r="AI315" i="11"/>
  <c r="AI443" i="11"/>
  <c r="AI571" i="11"/>
  <c r="AI699" i="11"/>
  <c r="AI827" i="11"/>
  <c r="AI955" i="11"/>
  <c r="AI1092" i="11"/>
  <c r="AI1488" i="11"/>
  <c r="AI2000" i="11"/>
  <c r="AI2512" i="11"/>
  <c r="AI55" i="11"/>
  <c r="AI119" i="11"/>
  <c r="AI199" i="11"/>
  <c r="AI327" i="11"/>
  <c r="AI455" i="11"/>
  <c r="AI583" i="11"/>
  <c r="AI711" i="11"/>
  <c r="AI839" i="11"/>
  <c r="AI967" i="11"/>
  <c r="AI1108" i="11"/>
  <c r="AI1536" i="11"/>
  <c r="AI2048" i="11"/>
  <c r="AP18" i="7"/>
  <c r="AP34" i="7"/>
  <c r="AP50" i="7"/>
  <c r="AP66" i="7"/>
  <c r="AP82" i="7"/>
  <c r="AP98" i="7"/>
  <c r="AP114" i="7"/>
  <c r="AP130" i="7"/>
  <c r="AP146" i="7"/>
  <c r="AP162" i="7"/>
  <c r="AP178" i="7"/>
  <c r="AP194" i="7"/>
  <c r="AP210" i="7"/>
  <c r="AP226" i="7"/>
  <c r="AP242" i="7"/>
  <c r="AP258" i="7"/>
  <c r="AP274" i="7"/>
  <c r="AP290" i="7"/>
  <c r="AP306" i="7"/>
  <c r="AP322" i="7"/>
  <c r="AP338" i="7"/>
  <c r="AP354" i="7"/>
  <c r="AP370" i="7"/>
  <c r="AP386" i="7"/>
  <c r="AP402" i="7"/>
  <c r="AP418" i="7"/>
  <c r="AP434" i="7"/>
  <c r="AP450" i="7"/>
  <c r="AP466" i="7"/>
  <c r="AP482" i="7"/>
  <c r="AP498" i="7"/>
  <c r="AP514" i="7"/>
  <c r="AP530" i="7"/>
  <c r="AP546" i="7"/>
  <c r="AP562" i="7"/>
  <c r="AP578" i="7"/>
  <c r="AP594" i="7"/>
  <c r="AP610" i="7"/>
  <c r="AP626" i="7"/>
  <c r="AP642" i="7"/>
  <c r="AP658" i="7"/>
  <c r="AP674" i="7"/>
  <c r="AP690" i="7"/>
  <c r="AP706" i="7"/>
  <c r="AP722" i="7"/>
  <c r="AP738" i="7"/>
  <c r="AP754" i="7"/>
  <c r="AP770" i="7"/>
  <c r="AP786" i="7"/>
  <c r="AP802" i="7"/>
  <c r="AP818" i="7"/>
  <c r="AP834" i="7"/>
  <c r="AP850" i="7"/>
  <c r="AP866" i="7"/>
  <c r="AP882" i="7"/>
  <c r="AP898" i="7"/>
  <c r="AP914" i="7"/>
  <c r="AP930" i="7"/>
  <c r="AP946" i="7"/>
  <c r="AP962" i="7"/>
  <c r="AP978" i="7"/>
  <c r="AP994" i="7"/>
  <c r="AP1010" i="7"/>
  <c r="AP1026" i="7"/>
  <c r="AP1042" i="7"/>
  <c r="AP1058" i="7"/>
  <c r="AP1074" i="7"/>
  <c r="AP1090" i="7"/>
  <c r="AP1106" i="7"/>
  <c r="AP1122" i="7"/>
  <c r="AP1138" i="7"/>
  <c r="AP1154" i="7"/>
  <c r="AP1170" i="7"/>
  <c r="AP1186" i="7"/>
  <c r="AP1202" i="7"/>
  <c r="AP1218" i="7"/>
  <c r="AP1234" i="7"/>
  <c r="AP1250" i="7"/>
  <c r="AP1266" i="7"/>
  <c r="AP1282" i="7"/>
  <c r="AP1298" i="7"/>
  <c r="AP1314" i="7"/>
  <c r="AP1330" i="7"/>
  <c r="AP1346" i="7"/>
  <c r="AP1362" i="7"/>
  <c r="AP1403" i="7"/>
  <c r="AP1467" i="7"/>
  <c r="AP1531" i="7"/>
  <c r="AP1595" i="7"/>
  <c r="AP1659" i="7"/>
  <c r="AP1723" i="7"/>
  <c r="AP1787" i="7"/>
  <c r="AP1851" i="7"/>
  <c r="AP1931" i="7"/>
  <c r="AP2018" i="7"/>
  <c r="AP2102" i="7"/>
  <c r="AP2187" i="7"/>
  <c r="AP2274" i="7"/>
  <c r="AP2358" i="7"/>
  <c r="AP2443" i="7"/>
  <c r="AP2530" i="7"/>
  <c r="AP2614" i="7"/>
  <c r="AP2699" i="7"/>
  <c r="AP2786" i="7"/>
  <c r="AP2870" i="7"/>
  <c r="AP3137" i="7"/>
  <c r="AP3139" i="7"/>
  <c r="AP3131" i="7"/>
  <c r="AP3123" i="7"/>
  <c r="AP3115" i="7"/>
  <c r="AP3107" i="7"/>
  <c r="AP3099" i="7"/>
  <c r="AP3091" i="7"/>
  <c r="AP3083" i="7"/>
  <c r="AP3075" i="7"/>
  <c r="AP3067" i="7"/>
  <c r="AP3059" i="7"/>
  <c r="AP3051" i="7"/>
  <c r="AP3043" i="7"/>
  <c r="AP3035" i="7"/>
  <c r="AP3027" i="7"/>
  <c r="AP3019" i="7"/>
  <c r="AP3011" i="7"/>
  <c r="AP3003" i="7"/>
  <c r="AP2995" i="7"/>
  <c r="AP2987" i="7"/>
  <c r="AP2979" i="7"/>
  <c r="AP2971" i="7"/>
  <c r="AP2963" i="7"/>
  <c r="AP2955" i="7"/>
  <c r="AP2947" i="7"/>
  <c r="AP2939" i="7"/>
  <c r="AP2931" i="7"/>
  <c r="AP2923" i="7"/>
  <c r="AP2915" i="7"/>
  <c r="AP2907" i="7"/>
  <c r="AP2899" i="7"/>
  <c r="AP2891" i="7"/>
  <c r="AP3138" i="7"/>
  <c r="AP3130" i="7"/>
  <c r="AP3122" i="7"/>
  <c r="AP3114" i="7"/>
  <c r="AP3106" i="7"/>
  <c r="AP3098" i="7"/>
  <c r="AP3090" i="7"/>
  <c r="AP3082" i="7"/>
  <c r="AP3074" i="7"/>
  <c r="AP3066" i="7"/>
  <c r="AP3058" i="7"/>
  <c r="AP3050" i="7"/>
  <c r="AP3042" i="7"/>
  <c r="AP3034" i="7"/>
  <c r="AP3026" i="7"/>
  <c r="AP3018" i="7"/>
  <c r="AP3010" i="7"/>
  <c r="AP3002" i="7"/>
  <c r="AP2994" i="7"/>
  <c r="AP2986" i="7"/>
  <c r="AP2978" i="7"/>
  <c r="AP2970" i="7"/>
  <c r="AP2962" i="7"/>
  <c r="AP2954" i="7"/>
  <c r="AP2946" i="7"/>
  <c r="AP2938" i="7"/>
  <c r="AP2930" i="7"/>
  <c r="AP2922" i="7"/>
  <c r="AP2914" i="7"/>
  <c r="AP2906" i="7"/>
  <c r="AP2898" i="7"/>
  <c r="AP2890" i="7"/>
  <c r="AP3127" i="7"/>
  <c r="AP3111" i="7"/>
  <c r="AP3095" i="7"/>
  <c r="AP3079" i="7"/>
  <c r="AP3063" i="7"/>
  <c r="AP3047" i="7"/>
  <c r="AP3031" i="7"/>
  <c r="AP3015" i="7"/>
  <c r="AP2999" i="7"/>
  <c r="AP2983" i="7"/>
  <c r="AP2967" i="7"/>
  <c r="AP2951" i="7"/>
  <c r="AP2935" i="7"/>
  <c r="AP2919" i="7"/>
  <c r="AP2903" i="7"/>
  <c r="AP2887" i="7"/>
  <c r="AP2879" i="7"/>
  <c r="AP2871" i="7"/>
  <c r="AP2863" i="7"/>
  <c r="AP2855" i="7"/>
  <c r="AP2847" i="7"/>
  <c r="AP2839" i="7"/>
  <c r="AP2831" i="7"/>
  <c r="AP2823" i="7"/>
  <c r="AP2815" i="7"/>
  <c r="AP2807" i="7"/>
  <c r="AP2799" i="7"/>
  <c r="AP2791" i="7"/>
  <c r="AP2783" i="7"/>
  <c r="AP2775" i="7"/>
  <c r="AP2767" i="7"/>
  <c r="AP2759" i="7"/>
  <c r="AP2751" i="7"/>
  <c r="AP2743" i="7"/>
  <c r="AP2735" i="7"/>
  <c r="AP2727" i="7"/>
  <c r="AP2719" i="7"/>
  <c r="AP2711" i="7"/>
  <c r="AP2703" i="7"/>
  <c r="AP2695" i="7"/>
  <c r="AP2687" i="7"/>
  <c r="AP2679" i="7"/>
  <c r="AP2671" i="7"/>
  <c r="AP2663" i="7"/>
  <c r="AP2655" i="7"/>
  <c r="AP2647" i="7"/>
  <c r="AP2639" i="7"/>
  <c r="AP2631" i="7"/>
  <c r="AP2623" i="7"/>
  <c r="AP2615" i="7"/>
  <c r="AP2607" i="7"/>
  <c r="AP2599" i="7"/>
  <c r="AP2591" i="7"/>
  <c r="AP2583" i="7"/>
  <c r="AP2575" i="7"/>
  <c r="AP2567" i="7"/>
  <c r="AP2559" i="7"/>
  <c r="AP2551" i="7"/>
  <c r="AP2543" i="7"/>
  <c r="AP2535" i="7"/>
  <c r="AP2527" i="7"/>
  <c r="AP2519" i="7"/>
  <c r="AP2511" i="7"/>
  <c r="AP2503" i="7"/>
  <c r="AP2495" i="7"/>
  <c r="AP2487" i="7"/>
  <c r="AP2479" i="7"/>
  <c r="AP2471" i="7"/>
  <c r="AP2463" i="7"/>
  <c r="AP2455" i="7"/>
  <c r="AP2447" i="7"/>
  <c r="AP2439" i="7"/>
  <c r="AP2431" i="7"/>
  <c r="AP2423" i="7"/>
  <c r="AP2415" i="7"/>
  <c r="AP2407" i="7"/>
  <c r="AP2399" i="7"/>
  <c r="AP2391" i="7"/>
  <c r="AP2383" i="7"/>
  <c r="AP2375" i="7"/>
  <c r="AP2367" i="7"/>
  <c r="AP2359" i="7"/>
  <c r="AP2351" i="7"/>
  <c r="AP2343" i="7"/>
  <c r="AP2335" i="7"/>
  <c r="AP2327" i="7"/>
  <c r="AP2319" i="7"/>
  <c r="AP2311" i="7"/>
  <c r="AP2303" i="7"/>
  <c r="AP2295" i="7"/>
  <c r="AP2287" i="7"/>
  <c r="AP2279" i="7"/>
  <c r="AP2271" i="7"/>
  <c r="AP2263" i="7"/>
  <c r="AP2255" i="7"/>
  <c r="AP2247" i="7"/>
  <c r="AP2239" i="7"/>
  <c r="AP2231" i="7"/>
  <c r="AP2223" i="7"/>
  <c r="AP2215" i="7"/>
  <c r="AP2207" i="7"/>
  <c r="AP2199" i="7"/>
  <c r="AP2191" i="7"/>
  <c r="AP2183" i="7"/>
  <c r="AP2175" i="7"/>
  <c r="AP2167" i="7"/>
  <c r="AP2159" i="7"/>
  <c r="AP2151" i="7"/>
  <c r="AP2143" i="7"/>
  <c r="AP2135" i="7"/>
  <c r="AP2127" i="7"/>
  <c r="AP2119" i="7"/>
  <c r="AP2111" i="7"/>
  <c r="AP2103" i="7"/>
  <c r="AP2095" i="7"/>
  <c r="AP2087" i="7"/>
  <c r="AP2079" i="7"/>
  <c r="AP2071" i="7"/>
  <c r="AP2063" i="7"/>
  <c r="AP2055" i="7"/>
  <c r="AP2047" i="7"/>
  <c r="AP2039" i="7"/>
  <c r="AP2031" i="7"/>
  <c r="AP2023" i="7"/>
  <c r="AP2015" i="7"/>
  <c r="AP2007" i="7"/>
  <c r="AP1999" i="7"/>
  <c r="AP1991" i="7"/>
  <c r="AP1983" i="7"/>
  <c r="AP1975" i="7"/>
  <c r="AP1967" i="7"/>
  <c r="AP1959" i="7"/>
  <c r="AP1951" i="7"/>
  <c r="AP1943" i="7"/>
  <c r="AP1935" i="7"/>
  <c r="AP1927" i="7"/>
  <c r="AP1919" i="7"/>
  <c r="AP1911" i="7"/>
  <c r="AP1903" i="7"/>
  <c r="AP1895" i="7"/>
  <c r="AP1887" i="7"/>
  <c r="AP1879" i="7"/>
  <c r="AP1871" i="7"/>
  <c r="AP3119" i="7"/>
  <c r="AP3102" i="7"/>
  <c r="AP3078" i="7"/>
  <c r="AP3055" i="7"/>
  <c r="AP3038" i="7"/>
  <c r="AP3014" i="7"/>
  <c r="AP2991" i="7"/>
  <c r="AP2974" i="7"/>
  <c r="AP2950" i="7"/>
  <c r="AP2927" i="7"/>
  <c r="AP2910" i="7"/>
  <c r="AP2886" i="7"/>
  <c r="AP2875" i="7"/>
  <c r="AP2866" i="7"/>
  <c r="AP2854" i="7"/>
  <c r="AP2843" i="7"/>
  <c r="AP2834" i="7"/>
  <c r="AP2822" i="7"/>
  <c r="AP2811" i="7"/>
  <c r="AP2802" i="7"/>
  <c r="AP2790" i="7"/>
  <c r="AP2779" i="7"/>
  <c r="AP2770" i="7"/>
  <c r="AP2758" i="7"/>
  <c r="AP2747" i="7"/>
  <c r="AP2738" i="7"/>
  <c r="AP2726" i="7"/>
  <c r="AP2715" i="7"/>
  <c r="AP2706" i="7"/>
  <c r="AP2694" i="7"/>
  <c r="AP2683" i="7"/>
  <c r="AP2674" i="7"/>
  <c r="AP2662" i="7"/>
  <c r="AP2651" i="7"/>
  <c r="AP2642" i="7"/>
  <c r="AP2630" i="7"/>
  <c r="AP2619" i="7"/>
  <c r="AP2610" i="7"/>
  <c r="AP2598" i="7"/>
  <c r="AP2587" i="7"/>
  <c r="AP2578" i="7"/>
  <c r="AP2566" i="7"/>
  <c r="AP2555" i="7"/>
  <c r="AP2546" i="7"/>
  <c r="AP2534" i="7"/>
  <c r="AP2523" i="7"/>
  <c r="AP2514" i="7"/>
  <c r="AP2502" i="7"/>
  <c r="AP2491" i="7"/>
  <c r="AP2482" i="7"/>
  <c r="AP2470" i="7"/>
  <c r="AP2459" i="7"/>
  <c r="AP2450" i="7"/>
  <c r="AP2438" i="7"/>
  <c r="AP2427" i="7"/>
  <c r="AP2418" i="7"/>
  <c r="AP2406" i="7"/>
  <c r="AP2395" i="7"/>
  <c r="AP2386" i="7"/>
  <c r="AP2374" i="7"/>
  <c r="AP2363" i="7"/>
  <c r="AP2354" i="7"/>
  <c r="AP2342" i="7"/>
  <c r="AP2331" i="7"/>
  <c r="AP2322" i="7"/>
  <c r="AP2310" i="7"/>
  <c r="AP2299" i="7"/>
  <c r="AP2290" i="7"/>
  <c r="AP2278" i="7"/>
  <c r="AP2267" i="7"/>
  <c r="AP2258" i="7"/>
  <c r="AP2246" i="7"/>
  <c r="AP2235" i="7"/>
  <c r="AP2226" i="7"/>
  <c r="AP2214" i="7"/>
  <c r="AP2203" i="7"/>
  <c r="AP2194" i="7"/>
  <c r="AP2182" i="7"/>
  <c r="AP2171" i="7"/>
  <c r="AP2162" i="7"/>
  <c r="AP2150" i="7"/>
  <c r="AP2139" i="7"/>
  <c r="AP2130" i="7"/>
  <c r="AP2118" i="7"/>
  <c r="AP2107" i="7"/>
  <c r="AP2098" i="7"/>
  <c r="AP2086" i="7"/>
  <c r="AP2075" i="7"/>
  <c r="AP2066" i="7"/>
  <c r="AP2054" i="7"/>
  <c r="AP2043" i="7"/>
  <c r="AP2034" i="7"/>
  <c r="AP2022" i="7"/>
  <c r="AP2011" i="7"/>
  <c r="AP2002" i="7"/>
  <c r="AP1990" i="7"/>
  <c r="AP1979" i="7"/>
  <c r="AP1970" i="7"/>
  <c r="AP1958" i="7"/>
  <c r="AP1947" i="7"/>
  <c r="AP1938" i="7"/>
  <c r="AP1926" i="7"/>
  <c r="AP1915" i="7"/>
  <c r="AP1906" i="7"/>
  <c r="AP1894" i="7"/>
  <c r="AP1883" i="7"/>
  <c r="AP1874" i="7"/>
  <c r="AP1863" i="7"/>
  <c r="AP1855" i="7"/>
  <c r="AP1847" i="7"/>
  <c r="AP1839" i="7"/>
  <c r="AP1831" i="7"/>
  <c r="AP1823" i="7"/>
  <c r="AP1815" i="7"/>
  <c r="AP1807" i="7"/>
  <c r="AP1799" i="7"/>
  <c r="AP1791" i="7"/>
  <c r="AP1783" i="7"/>
  <c r="AP1775" i="7"/>
  <c r="AP1767" i="7"/>
  <c r="AP1759" i="7"/>
  <c r="AP1751" i="7"/>
  <c r="AP1743" i="7"/>
  <c r="AP1735" i="7"/>
  <c r="AP1727" i="7"/>
  <c r="AP1719" i="7"/>
  <c r="AP1711" i="7"/>
  <c r="AP1703" i="7"/>
  <c r="AP1695" i="7"/>
  <c r="AP1687" i="7"/>
  <c r="AP1679" i="7"/>
  <c r="AP1671" i="7"/>
  <c r="AP1663" i="7"/>
  <c r="AP1655" i="7"/>
  <c r="AP1647" i="7"/>
  <c r="AP1639" i="7"/>
  <c r="AP1631" i="7"/>
  <c r="AP1623" i="7"/>
  <c r="AP1615" i="7"/>
  <c r="AP1607" i="7"/>
  <c r="AP1599" i="7"/>
  <c r="AP1591" i="7"/>
  <c r="AP1583" i="7"/>
  <c r="AP1575" i="7"/>
  <c r="AP1567" i="7"/>
  <c r="AP1559" i="7"/>
  <c r="AP1551" i="7"/>
  <c r="AP1543" i="7"/>
  <c r="AP1535" i="7"/>
  <c r="AP1527" i="7"/>
  <c r="AP1519" i="7"/>
  <c r="AP1511" i="7"/>
  <c r="AP1503" i="7"/>
  <c r="AP1495" i="7"/>
  <c r="AP1487" i="7"/>
  <c r="AP1479" i="7"/>
  <c r="AP1471" i="7"/>
  <c r="AP1463" i="7"/>
  <c r="AP1455" i="7"/>
  <c r="AP1447" i="7"/>
  <c r="AP1439" i="7"/>
  <c r="AP1431" i="7"/>
  <c r="AP1423" i="7"/>
  <c r="AP1415" i="7"/>
  <c r="AP1407" i="7"/>
  <c r="AP1399" i="7"/>
  <c r="AP1391" i="7"/>
  <c r="AP1383" i="7"/>
  <c r="AP1375" i="7"/>
  <c r="AP1367" i="7"/>
  <c r="AP3135" i="7"/>
  <c r="AP3118" i="7"/>
  <c r="AP3094" i="7"/>
  <c r="AP3071" i="7"/>
  <c r="AP3054" i="7"/>
  <c r="AP3030" i="7"/>
  <c r="AP3007" i="7"/>
  <c r="AP2990" i="7"/>
  <c r="AP2966" i="7"/>
  <c r="AP2943" i="7"/>
  <c r="AP2926" i="7"/>
  <c r="AP2902" i="7"/>
  <c r="AP2883" i="7"/>
  <c r="AP2874" i="7"/>
  <c r="AP2862" i="7"/>
  <c r="AP2851" i="7"/>
  <c r="AP2842" i="7"/>
  <c r="AP2830" i="7"/>
  <c r="AP2819" i="7"/>
  <c r="AP2810" i="7"/>
  <c r="AP2798" i="7"/>
  <c r="AP2787" i="7"/>
  <c r="AP2778" i="7"/>
  <c r="AP2766" i="7"/>
  <c r="AP2755" i="7"/>
  <c r="AP2746" i="7"/>
  <c r="AP2734" i="7"/>
  <c r="AP2723" i="7"/>
  <c r="AP2714" i="7"/>
  <c r="AP2702" i="7"/>
  <c r="AP2691" i="7"/>
  <c r="AP2682" i="7"/>
  <c r="AP2670" i="7"/>
  <c r="AP2659" i="7"/>
  <c r="AP2650" i="7"/>
  <c r="AP2638" i="7"/>
  <c r="AP2627" i="7"/>
  <c r="AP2618" i="7"/>
  <c r="AP2606" i="7"/>
  <c r="AP2595" i="7"/>
  <c r="AP2586" i="7"/>
  <c r="AP2574" i="7"/>
  <c r="AP2563" i="7"/>
  <c r="AP2554" i="7"/>
  <c r="AP2542" i="7"/>
  <c r="AP2531" i="7"/>
  <c r="AP2522" i="7"/>
  <c r="AP2510" i="7"/>
  <c r="AP2499" i="7"/>
  <c r="AP2490" i="7"/>
  <c r="AP2478" i="7"/>
  <c r="AP2467" i="7"/>
  <c r="AP2458" i="7"/>
  <c r="AP2446" i="7"/>
  <c r="AP2435" i="7"/>
  <c r="AP2426" i="7"/>
  <c r="AP2414" i="7"/>
  <c r="AP2403" i="7"/>
  <c r="AP2394" i="7"/>
  <c r="AP2382" i="7"/>
  <c r="AP2371" i="7"/>
  <c r="AP2362" i="7"/>
  <c r="AP2350" i="7"/>
  <c r="AP2339" i="7"/>
  <c r="AP2330" i="7"/>
  <c r="AP2318" i="7"/>
  <c r="AP2307" i="7"/>
  <c r="AP2298" i="7"/>
  <c r="AP2286" i="7"/>
  <c r="AP2275" i="7"/>
  <c r="AP2266" i="7"/>
  <c r="AP2254" i="7"/>
  <c r="AP2243" i="7"/>
  <c r="AP2234" i="7"/>
  <c r="AP2222" i="7"/>
  <c r="AP2211" i="7"/>
  <c r="AP2202" i="7"/>
  <c r="AP2190" i="7"/>
  <c r="AP2179" i="7"/>
  <c r="AP2170" i="7"/>
  <c r="AP2158" i="7"/>
  <c r="AP2147" i="7"/>
  <c r="AP2138" i="7"/>
  <c r="AP2126" i="7"/>
  <c r="AP2115" i="7"/>
  <c r="AP2106" i="7"/>
  <c r="AP2094" i="7"/>
  <c r="AP2083" i="7"/>
  <c r="AP2074" i="7"/>
  <c r="AP2062" i="7"/>
  <c r="AP2051" i="7"/>
  <c r="AP2042" i="7"/>
  <c r="AP2030" i="7"/>
  <c r="AP2019" i="7"/>
  <c r="AP2010" i="7"/>
  <c r="AP1998" i="7"/>
  <c r="AP1987" i="7"/>
  <c r="AP1978" i="7"/>
  <c r="AP1966" i="7"/>
  <c r="AP1955" i="7"/>
  <c r="AP1946" i="7"/>
  <c r="AP1934" i="7"/>
  <c r="AP1923" i="7"/>
  <c r="AP1914" i="7"/>
  <c r="AP1902" i="7"/>
  <c r="AP1891" i="7"/>
  <c r="AP1882" i="7"/>
  <c r="AP1870" i="7"/>
  <c r="AP1862" i="7"/>
  <c r="AP1854" i="7"/>
  <c r="AP1846" i="7"/>
  <c r="AP1838" i="7"/>
  <c r="AP1830" i="7"/>
  <c r="AP1822" i="7"/>
  <c r="AP1814" i="7"/>
  <c r="AP1806" i="7"/>
  <c r="AP1798" i="7"/>
  <c r="AP1790" i="7"/>
  <c r="AP1782" i="7"/>
  <c r="AP1774" i="7"/>
  <c r="AP1766" i="7"/>
  <c r="AP1758" i="7"/>
  <c r="AP1750" i="7"/>
  <c r="AP1742" i="7"/>
  <c r="AP1734" i="7"/>
  <c r="AP1726" i="7"/>
  <c r="AP1718" i="7"/>
  <c r="AP1710" i="7"/>
  <c r="AP1702" i="7"/>
  <c r="AP1694" i="7"/>
  <c r="AP1686" i="7"/>
  <c r="AP1678" i="7"/>
  <c r="AP1670" i="7"/>
  <c r="AP1662" i="7"/>
  <c r="AP1654" i="7"/>
  <c r="AP1646" i="7"/>
  <c r="AP1638" i="7"/>
  <c r="AP1630" i="7"/>
  <c r="AP1622" i="7"/>
  <c r="AP1614" i="7"/>
  <c r="AP1606" i="7"/>
  <c r="AP1598" i="7"/>
  <c r="AP1590" i="7"/>
  <c r="AP1582" i="7"/>
  <c r="AP1574" i="7"/>
  <c r="AP1566" i="7"/>
  <c r="AP1558" i="7"/>
  <c r="AP1550" i="7"/>
  <c r="AP1542" i="7"/>
  <c r="AP1534" i="7"/>
  <c r="AP1526" i="7"/>
  <c r="AP1518" i="7"/>
  <c r="AP1510" i="7"/>
  <c r="AP1502" i="7"/>
  <c r="AP1494" i="7"/>
  <c r="AP1486" i="7"/>
  <c r="AP1478" i="7"/>
  <c r="AP1470" i="7"/>
  <c r="AP1462" i="7"/>
  <c r="AP1454" i="7"/>
  <c r="AP1446" i="7"/>
  <c r="AP1438" i="7"/>
  <c r="AP1430" i="7"/>
  <c r="AP1422" i="7"/>
  <c r="AP1414" i="7"/>
  <c r="AP1406" i="7"/>
  <c r="AP1398" i="7"/>
  <c r="AP1390" i="7"/>
  <c r="AP1382" i="7"/>
  <c r="AP1374" i="7"/>
  <c r="AP3103" i="7"/>
  <c r="AP3062" i="7"/>
  <c r="AP3022" i="7"/>
  <c r="AP2975" i="7"/>
  <c r="AP2934" i="7"/>
  <c r="AP2894" i="7"/>
  <c r="AP2867" i="7"/>
  <c r="AP2846" i="7"/>
  <c r="AP2826" i="7"/>
  <c r="AP2803" i="7"/>
  <c r="AP2782" i="7"/>
  <c r="AP2762" i="7"/>
  <c r="AP2739" i="7"/>
  <c r="AP2718" i="7"/>
  <c r="AP2698" i="7"/>
  <c r="AP2675" i="7"/>
  <c r="AP2654" i="7"/>
  <c r="AP2634" i="7"/>
  <c r="AP2611" i="7"/>
  <c r="AP2590" i="7"/>
  <c r="AP2570" i="7"/>
  <c r="AP2547" i="7"/>
  <c r="AP2526" i="7"/>
  <c r="AP2506" i="7"/>
  <c r="AP2483" i="7"/>
  <c r="AP2462" i="7"/>
  <c r="AP2442" i="7"/>
  <c r="AP2419" i="7"/>
  <c r="AP2398" i="7"/>
  <c r="AP2378" i="7"/>
  <c r="AP2355" i="7"/>
  <c r="AP2334" i="7"/>
  <c r="AP2314" i="7"/>
  <c r="AP2291" i="7"/>
  <c r="AP2270" i="7"/>
  <c r="AP2250" i="7"/>
  <c r="AP2227" i="7"/>
  <c r="AP2206" i="7"/>
  <c r="AP2186" i="7"/>
  <c r="AP2163" i="7"/>
  <c r="AP2142" i="7"/>
  <c r="AP2122" i="7"/>
  <c r="AP2099" i="7"/>
  <c r="AP2078" i="7"/>
  <c r="AP2058" i="7"/>
  <c r="AP2035" i="7"/>
  <c r="AP2014" i="7"/>
  <c r="AP1994" i="7"/>
  <c r="AP1971" i="7"/>
  <c r="AP1950" i="7"/>
  <c r="AP1930" i="7"/>
  <c r="AP1907" i="7"/>
  <c r="AP1886" i="7"/>
  <c r="AP1866" i="7"/>
  <c r="AP1850" i="7"/>
  <c r="AP1834" i="7"/>
  <c r="AP1818" i="7"/>
  <c r="AP1802" i="7"/>
  <c r="AP1786" i="7"/>
  <c r="AP1770" i="7"/>
  <c r="AP1754" i="7"/>
  <c r="AP1738" i="7"/>
  <c r="AP1722" i="7"/>
  <c r="AP1706" i="7"/>
  <c r="AP1690" i="7"/>
  <c r="AP1674" i="7"/>
  <c r="AP1658" i="7"/>
  <c r="AP1642" i="7"/>
  <c r="AP1626" i="7"/>
  <c r="AP1610" i="7"/>
  <c r="AP1594" i="7"/>
  <c r="AP1578" i="7"/>
  <c r="AP1562" i="7"/>
  <c r="AP1546" i="7"/>
  <c r="AP1530" i="7"/>
  <c r="AP1514" i="7"/>
  <c r="AP1498" i="7"/>
  <c r="AP1482" i="7"/>
  <c r="AP1466" i="7"/>
  <c r="AP1450" i="7"/>
  <c r="AP1434" i="7"/>
  <c r="AP1418" i="7"/>
  <c r="AP1402" i="7"/>
  <c r="AP1386" i="7"/>
  <c r="AP1370" i="7"/>
  <c r="AP1359" i="7"/>
  <c r="AP1351" i="7"/>
  <c r="AP1343" i="7"/>
  <c r="AP1335" i="7"/>
  <c r="AP1327" i="7"/>
  <c r="AP1319" i="7"/>
  <c r="AP1311" i="7"/>
  <c r="AP1303" i="7"/>
  <c r="AP1295" i="7"/>
  <c r="AP1287" i="7"/>
  <c r="AP1279" i="7"/>
  <c r="AP1271" i="7"/>
  <c r="AP1263" i="7"/>
  <c r="AP1255" i="7"/>
  <c r="AP1247" i="7"/>
  <c r="AP1239" i="7"/>
  <c r="AP1231" i="7"/>
  <c r="AP1223" i="7"/>
  <c r="AP1215" i="7"/>
  <c r="AP1207" i="7"/>
  <c r="AP1199" i="7"/>
  <c r="AP1191" i="7"/>
  <c r="AP1183" i="7"/>
  <c r="AP1175" i="7"/>
  <c r="AP1167" i="7"/>
  <c r="AP1159" i="7"/>
  <c r="AP1151" i="7"/>
  <c r="AP1143" i="7"/>
  <c r="AP1135" i="7"/>
  <c r="AP1127" i="7"/>
  <c r="AP1119" i="7"/>
  <c r="AP1111" i="7"/>
  <c r="AP1103" i="7"/>
  <c r="AP1095" i="7"/>
  <c r="AP1087" i="7"/>
  <c r="AP1079" i="7"/>
  <c r="AP1071" i="7"/>
  <c r="AP1063" i="7"/>
  <c r="AP1055" i="7"/>
  <c r="AP1047" i="7"/>
  <c r="AP1039" i="7"/>
  <c r="AP1031" i="7"/>
  <c r="AP1023" i="7"/>
  <c r="AP1015" i="7"/>
  <c r="AP1007" i="7"/>
  <c r="AP999" i="7"/>
  <c r="AP991" i="7"/>
  <c r="AP983" i="7"/>
  <c r="AP975" i="7"/>
  <c r="AP967" i="7"/>
  <c r="AP959" i="7"/>
  <c r="AP951" i="7"/>
  <c r="AP943" i="7"/>
  <c r="AP935" i="7"/>
  <c r="AP927" i="7"/>
  <c r="AP919" i="7"/>
  <c r="AP911" i="7"/>
  <c r="AP903" i="7"/>
  <c r="AP895" i="7"/>
  <c r="AP887" i="7"/>
  <c r="AP879" i="7"/>
  <c r="AP871" i="7"/>
  <c r="AP863" i="7"/>
  <c r="AP855" i="7"/>
  <c r="AP847" i="7"/>
  <c r="AP839" i="7"/>
  <c r="AP831" i="7"/>
  <c r="AP823" i="7"/>
  <c r="AP815" i="7"/>
  <c r="AP807" i="7"/>
  <c r="AP799" i="7"/>
  <c r="AP791" i="7"/>
  <c r="AP783" i="7"/>
  <c r="AP775" i="7"/>
  <c r="AP767" i="7"/>
  <c r="AP759" i="7"/>
  <c r="AP751" i="7"/>
  <c r="AP743" i="7"/>
  <c r="AP735" i="7"/>
  <c r="AP727" i="7"/>
  <c r="AP719" i="7"/>
  <c r="AP711" i="7"/>
  <c r="AP703" i="7"/>
  <c r="AP695" i="7"/>
  <c r="AP687" i="7"/>
  <c r="AP679" i="7"/>
  <c r="AP671" i="7"/>
  <c r="AP663" i="7"/>
  <c r="AP655" i="7"/>
  <c r="AP647" i="7"/>
  <c r="AP639" i="7"/>
  <c r="AP631" i="7"/>
  <c r="AP623" i="7"/>
  <c r="AP615" i="7"/>
  <c r="AP607" i="7"/>
  <c r="AP599" i="7"/>
  <c r="AP591" i="7"/>
  <c r="AP583" i="7"/>
  <c r="AP575" i="7"/>
  <c r="AP567" i="7"/>
  <c r="AP559" i="7"/>
  <c r="AP551" i="7"/>
  <c r="AP543" i="7"/>
  <c r="AP535" i="7"/>
  <c r="AP527" i="7"/>
  <c r="AP519" i="7"/>
  <c r="AP511" i="7"/>
  <c r="AP503" i="7"/>
  <c r="AP495" i="7"/>
  <c r="AP487" i="7"/>
  <c r="AP479" i="7"/>
  <c r="AP471" i="7"/>
  <c r="AP463" i="7"/>
  <c r="AP455" i="7"/>
  <c r="AP447" i="7"/>
  <c r="AP439" i="7"/>
  <c r="AP431" i="7"/>
  <c r="AP423" i="7"/>
  <c r="AP415" i="7"/>
  <c r="AP407" i="7"/>
  <c r="AP399" i="7"/>
  <c r="AP391" i="7"/>
  <c r="AP383" i="7"/>
  <c r="AP375" i="7"/>
  <c r="AP367" i="7"/>
  <c r="AP359" i="7"/>
  <c r="AP351" i="7"/>
  <c r="AP343" i="7"/>
  <c r="AP335" i="7"/>
  <c r="AP327" i="7"/>
  <c r="AP319" i="7"/>
  <c r="AP311" i="7"/>
  <c r="AP303" i="7"/>
  <c r="AP295" i="7"/>
  <c r="AP287" i="7"/>
  <c r="AP279" i="7"/>
  <c r="AP271" i="7"/>
  <c r="AP263" i="7"/>
  <c r="AP255" i="7"/>
  <c r="AP247" i="7"/>
  <c r="AP239" i="7"/>
  <c r="AP231" i="7"/>
  <c r="AP223" i="7"/>
  <c r="AP215" i="7"/>
  <c r="AP207" i="7"/>
  <c r="AP199" i="7"/>
  <c r="AP191" i="7"/>
  <c r="AP183" i="7"/>
  <c r="AP175" i="7"/>
  <c r="AP167" i="7"/>
  <c r="AP159" i="7"/>
  <c r="AP151" i="7"/>
  <c r="AP143" i="7"/>
  <c r="AP135" i="7"/>
  <c r="AP127" i="7"/>
  <c r="AP119" i="7"/>
  <c r="AP111" i="7"/>
  <c r="AP103" i="7"/>
  <c r="AP95" i="7"/>
  <c r="AP87" i="7"/>
  <c r="AP79" i="7"/>
  <c r="AP71" i="7"/>
  <c r="AP63" i="7"/>
  <c r="AP55" i="7"/>
  <c r="AP47" i="7"/>
  <c r="AP39" i="7"/>
  <c r="AP31" i="7"/>
  <c r="AP23" i="7"/>
  <c r="AP15" i="7"/>
  <c r="AP7" i="7"/>
  <c r="AP3134" i="7"/>
  <c r="AP3087" i="7"/>
  <c r="AP3046" i="7"/>
  <c r="AP3006" i="7"/>
  <c r="AP2959" i="7"/>
  <c r="AP2918" i="7"/>
  <c r="AP2882" i="7"/>
  <c r="AP2859" i="7"/>
  <c r="AP2838" i="7"/>
  <c r="AP2818" i="7"/>
  <c r="AP2795" i="7"/>
  <c r="AP2774" i="7"/>
  <c r="AP2754" i="7"/>
  <c r="AP2731" i="7"/>
  <c r="AP2710" i="7"/>
  <c r="AP2690" i="7"/>
  <c r="AP2667" i="7"/>
  <c r="AP2646" i="7"/>
  <c r="AP2626" i="7"/>
  <c r="AP2603" i="7"/>
  <c r="AP2582" i="7"/>
  <c r="AP2562" i="7"/>
  <c r="AP2539" i="7"/>
  <c r="AP2518" i="7"/>
  <c r="AP2498" i="7"/>
  <c r="AP2475" i="7"/>
  <c r="AP2454" i="7"/>
  <c r="AP2434" i="7"/>
  <c r="AP2411" i="7"/>
  <c r="AP2390" i="7"/>
  <c r="AP2370" i="7"/>
  <c r="AP2347" i="7"/>
  <c r="AP2326" i="7"/>
  <c r="AP2306" i="7"/>
  <c r="AP2283" i="7"/>
  <c r="AP2262" i="7"/>
  <c r="AP2242" i="7"/>
  <c r="AP2219" i="7"/>
  <c r="AP2198" i="7"/>
  <c r="AP2178" i="7"/>
  <c r="AP2155" i="7"/>
  <c r="AP2134" i="7"/>
  <c r="AP2114" i="7"/>
  <c r="AP2091" i="7"/>
  <c r="AP2070" i="7"/>
  <c r="AP2050" i="7"/>
  <c r="AP2027" i="7"/>
  <c r="AP2006" i="7"/>
  <c r="AP1986" i="7"/>
  <c r="AP1963" i="7"/>
  <c r="AP1942" i="7"/>
  <c r="AP1922" i="7"/>
  <c r="AP1899" i="7"/>
  <c r="AP1878" i="7"/>
  <c r="AP1859" i="7"/>
  <c r="AP1843" i="7"/>
  <c r="AP1827" i="7"/>
  <c r="AP1811" i="7"/>
  <c r="AP1795" i="7"/>
  <c r="AP1779" i="7"/>
  <c r="AP1763" i="7"/>
  <c r="AP1747" i="7"/>
  <c r="AP1731" i="7"/>
  <c r="AP1715" i="7"/>
  <c r="AP1699" i="7"/>
  <c r="AP1683" i="7"/>
  <c r="AP1667" i="7"/>
  <c r="AP1651" i="7"/>
  <c r="AP1635" i="7"/>
  <c r="AP1619" i="7"/>
  <c r="AP1603" i="7"/>
  <c r="AP1587" i="7"/>
  <c r="AP1571" i="7"/>
  <c r="AP1555" i="7"/>
  <c r="AP1539" i="7"/>
  <c r="AP1523" i="7"/>
  <c r="AP1507" i="7"/>
  <c r="AP1491" i="7"/>
  <c r="AP1475" i="7"/>
  <c r="AP1459" i="7"/>
  <c r="AP1443" i="7"/>
  <c r="AP1427" i="7"/>
  <c r="AP1411" i="7"/>
  <c r="AP1395" i="7"/>
  <c r="AP1379" i="7"/>
  <c r="AP1366" i="7"/>
  <c r="AP1358" i="7"/>
  <c r="AP1350" i="7"/>
  <c r="AP1342" i="7"/>
  <c r="AP1334" i="7"/>
  <c r="AP1326" i="7"/>
  <c r="AP1318" i="7"/>
  <c r="AP1310" i="7"/>
  <c r="AP1302" i="7"/>
  <c r="AP1294" i="7"/>
  <c r="AP1286" i="7"/>
  <c r="AP1278" i="7"/>
  <c r="AP1270" i="7"/>
  <c r="AP1262" i="7"/>
  <c r="AP1254" i="7"/>
  <c r="AP1246" i="7"/>
  <c r="AP1238" i="7"/>
  <c r="AP1230" i="7"/>
  <c r="AP1222" i="7"/>
  <c r="AP1214" i="7"/>
  <c r="AP1206" i="7"/>
  <c r="AP1198" i="7"/>
  <c r="AP1190" i="7"/>
  <c r="AP1182" i="7"/>
  <c r="AP1174" i="7"/>
  <c r="AP1166" i="7"/>
  <c r="AP1158" i="7"/>
  <c r="AP1150" i="7"/>
  <c r="AP1142" i="7"/>
  <c r="AP1134" i="7"/>
  <c r="AP1126" i="7"/>
  <c r="AP1118" i="7"/>
  <c r="AP1110" i="7"/>
  <c r="AP1102" i="7"/>
  <c r="AP1094" i="7"/>
  <c r="AP1086" i="7"/>
  <c r="AP1078" i="7"/>
  <c r="AP1070" i="7"/>
  <c r="AP1062" i="7"/>
  <c r="AP1054" i="7"/>
  <c r="AP1046" i="7"/>
  <c r="AP1038" i="7"/>
  <c r="AP1030" i="7"/>
  <c r="AP1022" i="7"/>
  <c r="AP1014" i="7"/>
  <c r="AP1006" i="7"/>
  <c r="AP998" i="7"/>
  <c r="AP990" i="7"/>
  <c r="AP982" i="7"/>
  <c r="AP974" i="7"/>
  <c r="AP966" i="7"/>
  <c r="AP958" i="7"/>
  <c r="AP950" i="7"/>
  <c r="AP942" i="7"/>
  <c r="AP934" i="7"/>
  <c r="AP926" i="7"/>
  <c r="AP918" i="7"/>
  <c r="AP910" i="7"/>
  <c r="AP902" i="7"/>
  <c r="AP894" i="7"/>
  <c r="AP886" i="7"/>
  <c r="AP878" i="7"/>
  <c r="AP870" i="7"/>
  <c r="AP862" i="7"/>
  <c r="AP854" i="7"/>
  <c r="AP846" i="7"/>
  <c r="AP838" i="7"/>
  <c r="AP830" i="7"/>
  <c r="AP822" i="7"/>
  <c r="AP814" i="7"/>
  <c r="AP806" i="7"/>
  <c r="AP798" i="7"/>
  <c r="AP790" i="7"/>
  <c r="AP782" i="7"/>
  <c r="AP774" i="7"/>
  <c r="AP766" i="7"/>
  <c r="AP758" i="7"/>
  <c r="AP750" i="7"/>
  <c r="AP742" i="7"/>
  <c r="AP734" i="7"/>
  <c r="AP726" i="7"/>
  <c r="AP718" i="7"/>
  <c r="AP710" i="7"/>
  <c r="AP702" i="7"/>
  <c r="AP694" i="7"/>
  <c r="AP686" i="7"/>
  <c r="AP678" i="7"/>
  <c r="AP670" i="7"/>
  <c r="AP662" i="7"/>
  <c r="AP654" i="7"/>
  <c r="AP646" i="7"/>
  <c r="AP638" i="7"/>
  <c r="AP630" i="7"/>
  <c r="AP622" i="7"/>
  <c r="AP614" i="7"/>
  <c r="AP606" i="7"/>
  <c r="AP598" i="7"/>
  <c r="AP590" i="7"/>
  <c r="AP582" i="7"/>
  <c r="AP574" i="7"/>
  <c r="AP566" i="7"/>
  <c r="AP558" i="7"/>
  <c r="AP550" i="7"/>
  <c r="AP542" i="7"/>
  <c r="AP534" i="7"/>
  <c r="AP526" i="7"/>
  <c r="AP518" i="7"/>
  <c r="AP510" i="7"/>
  <c r="AP502" i="7"/>
  <c r="AP494" i="7"/>
  <c r="AP486" i="7"/>
  <c r="AP478" i="7"/>
  <c r="AP470" i="7"/>
  <c r="AP462" i="7"/>
  <c r="AP454" i="7"/>
  <c r="AP446" i="7"/>
  <c r="AP438" i="7"/>
  <c r="AP430" i="7"/>
  <c r="AP422" i="7"/>
  <c r="AP414" i="7"/>
  <c r="AP406" i="7"/>
  <c r="AP398" i="7"/>
  <c r="AP390" i="7"/>
  <c r="AP382" i="7"/>
  <c r="AP374" i="7"/>
  <c r="AP366" i="7"/>
  <c r="AP358" i="7"/>
  <c r="AP350" i="7"/>
  <c r="AP342" i="7"/>
  <c r="AP334" i="7"/>
  <c r="AP326" i="7"/>
  <c r="AP318" i="7"/>
  <c r="AP310" i="7"/>
  <c r="AP302" i="7"/>
  <c r="AP294" i="7"/>
  <c r="AP286" i="7"/>
  <c r="AP278" i="7"/>
  <c r="AP270" i="7"/>
  <c r="AP262" i="7"/>
  <c r="AP254" i="7"/>
  <c r="AP246" i="7"/>
  <c r="AP238" i="7"/>
  <c r="AP230" i="7"/>
  <c r="AP222" i="7"/>
  <c r="AP214" i="7"/>
  <c r="AP206" i="7"/>
  <c r="AP198" i="7"/>
  <c r="AP190" i="7"/>
  <c r="AP182" i="7"/>
  <c r="AP174" i="7"/>
  <c r="AP166" i="7"/>
  <c r="AP158" i="7"/>
  <c r="AP150" i="7"/>
  <c r="AP142" i="7"/>
  <c r="AP134" i="7"/>
  <c r="AP126" i="7"/>
  <c r="AP118" i="7"/>
  <c r="AP110" i="7"/>
  <c r="AP102" i="7"/>
  <c r="AP94" i="7"/>
  <c r="AP86" i="7"/>
  <c r="AP78" i="7"/>
  <c r="AP70" i="7"/>
  <c r="AP62" i="7"/>
  <c r="AP54" i="7"/>
  <c r="AP46" i="7"/>
  <c r="AP38" i="7"/>
  <c r="AP30" i="7"/>
  <c r="AP22" i="7"/>
  <c r="AP14" i="7"/>
  <c r="AP6" i="7"/>
  <c r="AP3126" i="7"/>
  <c r="AP3086" i="7"/>
  <c r="AP3039" i="7"/>
  <c r="AP2998" i="7"/>
  <c r="AP2958" i="7"/>
  <c r="AP2911" i="7"/>
  <c r="AP2878" i="7"/>
  <c r="AP2858" i="7"/>
  <c r="AP2835" i="7"/>
  <c r="AP2814" i="7"/>
  <c r="AP2794" i="7"/>
  <c r="AP2771" i="7"/>
  <c r="AP2750" i="7"/>
  <c r="AP2730" i="7"/>
  <c r="AP2707" i="7"/>
  <c r="AP2686" i="7"/>
  <c r="AP2666" i="7"/>
  <c r="AP2643" i="7"/>
  <c r="AP2622" i="7"/>
  <c r="AP2602" i="7"/>
  <c r="AP2579" i="7"/>
  <c r="AP2558" i="7"/>
  <c r="AP2538" i="7"/>
  <c r="AP2515" i="7"/>
  <c r="AP2494" i="7"/>
  <c r="AP2474" i="7"/>
  <c r="AP2451" i="7"/>
  <c r="AP2430" i="7"/>
  <c r="AP2410" i="7"/>
  <c r="AP2387" i="7"/>
  <c r="AP2366" i="7"/>
  <c r="AP2346" i="7"/>
  <c r="AP2323" i="7"/>
  <c r="AP2302" i="7"/>
  <c r="AP2282" i="7"/>
  <c r="AP2259" i="7"/>
  <c r="AP2238" i="7"/>
  <c r="AP2218" i="7"/>
  <c r="AP2195" i="7"/>
  <c r="AP2174" i="7"/>
  <c r="AP2154" i="7"/>
  <c r="AP2131" i="7"/>
  <c r="AP2110" i="7"/>
  <c r="AP2090" i="7"/>
  <c r="AP2067" i="7"/>
  <c r="AP2046" i="7"/>
  <c r="AP2026" i="7"/>
  <c r="AP2003" i="7"/>
  <c r="AP1982" i="7"/>
  <c r="AP1962" i="7"/>
  <c r="AP1939" i="7"/>
  <c r="AP1918" i="7"/>
  <c r="AP1898" i="7"/>
  <c r="AP1875" i="7"/>
  <c r="AP1858" i="7"/>
  <c r="AP1842" i="7"/>
  <c r="AP1826" i="7"/>
  <c r="AP1810" i="7"/>
  <c r="AP1794" i="7"/>
  <c r="AP1778" i="7"/>
  <c r="AP1762" i="7"/>
  <c r="AP1746" i="7"/>
  <c r="AP1730" i="7"/>
  <c r="AP1714" i="7"/>
  <c r="AP1698" i="7"/>
  <c r="AP1682" i="7"/>
  <c r="AP1666" i="7"/>
  <c r="AP1650" i="7"/>
  <c r="AP1634" i="7"/>
  <c r="AP1618" i="7"/>
  <c r="AP1602" i="7"/>
  <c r="AP1586" i="7"/>
  <c r="AP1570" i="7"/>
  <c r="AP1554" i="7"/>
  <c r="AP1538" i="7"/>
  <c r="AP1522" i="7"/>
  <c r="AP1506" i="7"/>
  <c r="AP1490" i="7"/>
  <c r="AP1474" i="7"/>
  <c r="AP1458" i="7"/>
  <c r="AP1442" i="7"/>
  <c r="AP1426" i="7"/>
  <c r="AP1410" i="7"/>
  <c r="AP1394" i="7"/>
  <c r="AP1378" i="7"/>
  <c r="AP19" i="7"/>
  <c r="AP35" i="7"/>
  <c r="AP51" i="7"/>
  <c r="AP67" i="7"/>
  <c r="AP83" i="7"/>
  <c r="AP99" i="7"/>
  <c r="AP115" i="7"/>
  <c r="AP131" i="7"/>
  <c r="AP147" i="7"/>
  <c r="AP163" i="7"/>
  <c r="AP179" i="7"/>
  <c r="AP195" i="7"/>
  <c r="AP211" i="7"/>
  <c r="AP227" i="7"/>
  <c r="AP243" i="7"/>
  <c r="AP259" i="7"/>
  <c r="AP275" i="7"/>
  <c r="AP291" i="7"/>
  <c r="AP307" i="7"/>
  <c r="AP323" i="7"/>
  <c r="AP339" i="7"/>
  <c r="AP355" i="7"/>
  <c r="AP371" i="7"/>
  <c r="AP387" i="7"/>
  <c r="AP403" i="7"/>
  <c r="AP419" i="7"/>
  <c r="AP435" i="7"/>
  <c r="AP451" i="7"/>
  <c r="AP467" i="7"/>
  <c r="AP483" i="7"/>
  <c r="AP499" i="7"/>
  <c r="AP515" i="7"/>
  <c r="AP531" i="7"/>
  <c r="AP547" i="7"/>
  <c r="AP563" i="7"/>
  <c r="AP579" i="7"/>
  <c r="AP595" i="7"/>
  <c r="AP611" i="7"/>
  <c r="AP627" i="7"/>
  <c r="AP643" i="7"/>
  <c r="AP659" i="7"/>
  <c r="AP675" i="7"/>
  <c r="AP691" i="7"/>
  <c r="AP707" i="7"/>
  <c r="AP723" i="7"/>
  <c r="AP739" i="7"/>
  <c r="AP755" i="7"/>
  <c r="AP771" i="7"/>
  <c r="AP787" i="7"/>
  <c r="AP803" i="7"/>
  <c r="AP819" i="7"/>
  <c r="AP835" i="7"/>
  <c r="AP851" i="7"/>
  <c r="AP867" i="7"/>
  <c r="AP883" i="7"/>
  <c r="AP899" i="7"/>
  <c r="AP915" i="7"/>
  <c r="AP931" i="7"/>
  <c r="AP947" i="7"/>
  <c r="AP963" i="7"/>
  <c r="AP979" i="7"/>
  <c r="AP995" i="7"/>
  <c r="AP1011" i="7"/>
  <c r="AP1027" i="7"/>
  <c r="AP1043" i="7"/>
  <c r="AP1059" i="7"/>
  <c r="AP1075" i="7"/>
  <c r="AP1091" i="7"/>
  <c r="AP1107" i="7"/>
  <c r="AP1123" i="7"/>
  <c r="AP1139" i="7"/>
  <c r="AP1155" i="7"/>
  <c r="AP1171" i="7"/>
  <c r="AP1187" i="7"/>
  <c r="AP1203" i="7"/>
  <c r="AP1219" i="7"/>
  <c r="AP1235" i="7"/>
  <c r="AP1251" i="7"/>
  <c r="AP1267" i="7"/>
  <c r="AP1283" i="7"/>
  <c r="AP1299" i="7"/>
  <c r="AP1315" i="7"/>
  <c r="AP1331" i="7"/>
  <c r="AP1347" i="7"/>
  <c r="AP1363" i="7"/>
  <c r="AP1419" i="7"/>
  <c r="AP1483" i="7"/>
  <c r="AP1547" i="7"/>
  <c r="AP1611" i="7"/>
  <c r="AP1675" i="7"/>
  <c r="AP1739" i="7"/>
  <c r="AP1803" i="7"/>
  <c r="AP1867" i="7"/>
  <c r="AP1954" i="7"/>
  <c r="AP2038" i="7"/>
  <c r="AP2123" i="7"/>
  <c r="AP2210" i="7"/>
  <c r="AP2294" i="7"/>
  <c r="AP2379" i="7"/>
  <c r="AP2466" i="7"/>
  <c r="AP2550" i="7"/>
  <c r="AP2635" i="7"/>
  <c r="AP2722" i="7"/>
  <c r="AP2806" i="7"/>
  <c r="AP2895" i="7"/>
  <c r="AP3070" i="7"/>
  <c r="AP10" i="7"/>
  <c r="AP26" i="7"/>
  <c r="AP42" i="7"/>
  <c r="AP58" i="7"/>
  <c r="AP74" i="7"/>
  <c r="AP90" i="7"/>
  <c r="AP106" i="7"/>
  <c r="AP122" i="7"/>
  <c r="AP138" i="7"/>
  <c r="AP154" i="7"/>
  <c r="AP170" i="7"/>
  <c r="AP186" i="7"/>
  <c r="AP202" i="7"/>
  <c r="AP218" i="7"/>
  <c r="AP234" i="7"/>
  <c r="AP250" i="7"/>
  <c r="AP266" i="7"/>
  <c r="AP282" i="7"/>
  <c r="AP298" i="7"/>
  <c r="AP314" i="7"/>
  <c r="AP330" i="7"/>
  <c r="AP346" i="7"/>
  <c r="AP362" i="7"/>
  <c r="AP378" i="7"/>
  <c r="AP394" i="7"/>
  <c r="AP410" i="7"/>
  <c r="AP426" i="7"/>
  <c r="AP442" i="7"/>
  <c r="AP458" i="7"/>
  <c r="AP474" i="7"/>
  <c r="AP490" i="7"/>
  <c r="AP506" i="7"/>
  <c r="AP522" i="7"/>
  <c r="AP538" i="7"/>
  <c r="AP554" i="7"/>
  <c r="AP570" i="7"/>
  <c r="AP586" i="7"/>
  <c r="AP602" i="7"/>
  <c r="AP618" i="7"/>
  <c r="AP634" i="7"/>
  <c r="AP650" i="7"/>
  <c r="AP666" i="7"/>
  <c r="AP682" i="7"/>
  <c r="AP698" i="7"/>
  <c r="AP714" i="7"/>
  <c r="AP730" i="7"/>
  <c r="AP746" i="7"/>
  <c r="AP762" i="7"/>
  <c r="AP778" i="7"/>
  <c r="AP794" i="7"/>
  <c r="AP810" i="7"/>
  <c r="AP826" i="7"/>
  <c r="AP842" i="7"/>
  <c r="AP858" i="7"/>
  <c r="AP874" i="7"/>
  <c r="AP890" i="7"/>
  <c r="AP906" i="7"/>
  <c r="AP922" i="7"/>
  <c r="AP938" i="7"/>
  <c r="AP954" i="7"/>
  <c r="AP970" i="7"/>
  <c r="AP986" i="7"/>
  <c r="AP1002" i="7"/>
  <c r="AP1018" i="7"/>
  <c r="AP1034" i="7"/>
  <c r="AP1050" i="7"/>
  <c r="AP1066" i="7"/>
  <c r="AP1082" i="7"/>
  <c r="AP1098" i="7"/>
  <c r="AP1114" i="7"/>
  <c r="AP1130" i="7"/>
  <c r="AP1146" i="7"/>
  <c r="AP1162" i="7"/>
  <c r="AP1178" i="7"/>
  <c r="AP1194" i="7"/>
  <c r="AP1210" i="7"/>
  <c r="AP1226" i="7"/>
  <c r="AP1242" i="7"/>
  <c r="AP1258" i="7"/>
  <c r="AP1274" i="7"/>
  <c r="AP1290" i="7"/>
  <c r="AP1306" i="7"/>
  <c r="AP1322" i="7"/>
  <c r="AP1338" i="7"/>
  <c r="AP1354" i="7"/>
  <c r="AP1371" i="7"/>
  <c r="AP1435" i="7"/>
  <c r="AP1499" i="7"/>
  <c r="AP1563" i="7"/>
  <c r="AP1627" i="7"/>
  <c r="AP1691" i="7"/>
  <c r="AP1755" i="7"/>
  <c r="AP1819" i="7"/>
  <c r="AP1890" i="7"/>
  <c r="AP1974" i="7"/>
  <c r="AP2059" i="7"/>
  <c r="AP2146" i="7"/>
  <c r="AP2230" i="7"/>
  <c r="AP2315" i="7"/>
  <c r="AP2402" i="7"/>
  <c r="AP2486" i="7"/>
  <c r="AP2571" i="7"/>
  <c r="AP2658" i="7"/>
  <c r="AP2742" i="7"/>
  <c r="AP2827" i="7"/>
  <c r="AP2942" i="7"/>
  <c r="AP3110" i="7"/>
  <c r="AP11" i="7"/>
  <c r="AP27" i="7"/>
  <c r="AP43" i="7"/>
  <c r="AP59" i="7"/>
  <c r="AP75" i="7"/>
  <c r="AP91" i="7"/>
  <c r="AP107" i="7"/>
  <c r="AP123" i="7"/>
  <c r="AP139" i="7"/>
  <c r="AP155" i="7"/>
  <c r="AP171" i="7"/>
  <c r="AP187" i="7"/>
  <c r="AP203" i="7"/>
  <c r="AP219" i="7"/>
  <c r="AP235" i="7"/>
  <c r="AP251" i="7"/>
  <c r="AP267" i="7"/>
  <c r="AP283" i="7"/>
  <c r="AP299" i="7"/>
  <c r="AP315" i="7"/>
  <c r="AP331" i="7"/>
  <c r="AP347" i="7"/>
  <c r="AP363" i="7"/>
  <c r="AP379" i="7"/>
  <c r="AP395" i="7"/>
  <c r="AP411" i="7"/>
  <c r="AP427" i="7"/>
  <c r="AP443" i="7"/>
  <c r="AP459" i="7"/>
  <c r="AP475" i="7"/>
  <c r="AP491" i="7"/>
  <c r="AP507" i="7"/>
  <c r="AP523" i="7"/>
  <c r="AP539" i="7"/>
  <c r="AP555" i="7"/>
  <c r="AP571" i="7"/>
  <c r="AP587" i="7"/>
  <c r="AP603" i="7"/>
  <c r="AP619" i="7"/>
  <c r="AP635" i="7"/>
  <c r="AP651" i="7"/>
  <c r="AP667" i="7"/>
  <c r="AP683" i="7"/>
  <c r="AP699" i="7"/>
  <c r="AP715" i="7"/>
  <c r="AP731" i="7"/>
  <c r="AP747" i="7"/>
  <c r="AP763" i="7"/>
  <c r="AP779" i="7"/>
  <c r="AP795" i="7"/>
  <c r="AP811" i="7"/>
  <c r="AP827" i="7"/>
  <c r="AP843" i="7"/>
  <c r="AP859" i="7"/>
  <c r="AP875" i="7"/>
  <c r="AP891" i="7"/>
  <c r="AP907" i="7"/>
  <c r="AP923" i="7"/>
  <c r="AP939" i="7"/>
  <c r="AP955" i="7"/>
  <c r="AP971" i="7"/>
  <c r="AP987" i="7"/>
  <c r="AP1003" i="7"/>
  <c r="AP1019" i="7"/>
  <c r="AP1035" i="7"/>
  <c r="AP1051" i="7"/>
  <c r="AP1067" i="7"/>
  <c r="AP1083" i="7"/>
  <c r="AP1099" i="7"/>
  <c r="AP1115" i="7"/>
  <c r="AP1131" i="7"/>
  <c r="AP1147" i="7"/>
  <c r="AP1163" i="7"/>
  <c r="AP1179" i="7"/>
  <c r="AP1195" i="7"/>
  <c r="AP1211" i="7"/>
  <c r="AP1227" i="7"/>
  <c r="AP1243" i="7"/>
  <c r="AP1259" i="7"/>
  <c r="AP1275" i="7"/>
  <c r="AP1291" i="7"/>
  <c r="AP1307" i="7"/>
  <c r="AP1323" i="7"/>
  <c r="AP1339" i="7"/>
  <c r="AP1355" i="7"/>
  <c r="AP1387" i="7"/>
  <c r="AP1451" i="7"/>
  <c r="AP1515" i="7"/>
  <c r="AP1579" i="7"/>
  <c r="AP1643" i="7"/>
  <c r="AP1707" i="7"/>
  <c r="AP1771" i="7"/>
  <c r="AP1835" i="7"/>
  <c r="AP1910" i="7"/>
  <c r="AP1995" i="7"/>
  <c r="AP2082" i="7"/>
  <c r="AP2166" i="7"/>
  <c r="AP2251" i="7"/>
  <c r="AP2338" i="7"/>
  <c r="AP2422" i="7"/>
  <c r="AP2507" i="7"/>
  <c r="AP2594" i="7"/>
  <c r="AP2678" i="7"/>
  <c r="AP2763" i="7"/>
  <c r="AP2850" i="7"/>
  <c r="AP2982" i="7"/>
  <c r="AI2756" i="11"/>
  <c r="AI2736" i="11"/>
  <c r="AI2672" i="11"/>
  <c r="AI2608" i="11"/>
  <c r="AI2544" i="11"/>
  <c r="AI2480" i="11"/>
  <c r="AI2416" i="11"/>
  <c r="AI2352" i="11"/>
  <c r="AI2288" i="11"/>
  <c r="AI2224" i="11"/>
  <c r="AI2160" i="11"/>
  <c r="AI2096" i="11"/>
  <c r="AI2032" i="11"/>
  <c r="AI1968" i="11"/>
  <c r="AI1904" i="11"/>
  <c r="AI1840" i="11"/>
  <c r="AI1776" i="11"/>
  <c r="AI1712" i="11"/>
  <c r="AI1648" i="11"/>
  <c r="AI1584" i="11"/>
  <c r="AI1520" i="11"/>
  <c r="AI1456" i="11"/>
  <c r="AI1392" i="11"/>
  <c r="AI1328" i="11"/>
  <c r="AI1264" i="11"/>
  <c r="AI1200" i="11"/>
  <c r="AI1156" i="11"/>
  <c r="AI1124" i="11"/>
  <c r="AI1102" i="11"/>
  <c r="AI1081" i="11"/>
  <c r="AI1060" i="11"/>
  <c r="AI1043" i="11"/>
  <c r="AI1027" i="11"/>
  <c r="AI1011" i="11"/>
  <c r="AI995" i="11"/>
  <c r="AI979" i="11"/>
  <c r="AI963" i="11"/>
  <c r="AI947" i="11"/>
  <c r="AI931" i="11"/>
  <c r="AI915" i="11"/>
  <c r="AI899" i="11"/>
  <c r="AI883" i="11"/>
  <c r="AI867" i="11"/>
  <c r="AI851" i="11"/>
  <c r="AI835" i="11"/>
  <c r="AI819" i="11"/>
  <c r="AI803" i="11"/>
  <c r="AI787" i="11"/>
  <c r="AI771" i="11"/>
  <c r="AI755" i="11"/>
  <c r="AI739" i="11"/>
  <c r="AI723" i="11"/>
  <c r="AI707" i="11"/>
  <c r="AI691" i="11"/>
  <c r="AI675" i="11"/>
  <c r="AI659" i="11"/>
  <c r="AI643" i="11"/>
  <c r="AI627" i="11"/>
  <c r="AI611" i="11"/>
  <c r="AI595" i="11"/>
  <c r="AI579" i="11"/>
  <c r="AI563" i="11"/>
  <c r="AI547" i="11"/>
  <c r="AI531" i="11"/>
  <c r="AI515" i="11"/>
  <c r="AI499" i="11"/>
  <c r="AI483" i="11"/>
  <c r="AI467" i="11"/>
  <c r="AI451" i="11"/>
  <c r="AI435" i="11"/>
  <c r="AI419" i="11"/>
  <c r="AI403" i="11"/>
  <c r="AI387" i="11"/>
  <c r="AI371" i="11"/>
  <c r="AI355" i="11"/>
  <c r="AI339" i="11"/>
  <c r="AI323" i="11"/>
  <c r="AI307" i="11"/>
  <c r="AI291" i="11"/>
  <c r="AI275" i="11"/>
  <c r="AI259" i="11"/>
  <c r="AI243" i="11"/>
  <c r="AI227" i="11"/>
  <c r="AI211" i="11"/>
  <c r="AI195" i="11"/>
  <c r="AI179" i="11"/>
  <c r="AI2720" i="11"/>
  <c r="AI2656" i="11"/>
  <c r="AI2592" i="11"/>
  <c r="AI2528" i="11"/>
  <c r="AI2464" i="11"/>
  <c r="AI2400" i="11"/>
  <c r="AI2336" i="11"/>
  <c r="AI2272" i="11"/>
  <c r="AI2208" i="11"/>
  <c r="AI2144" i="11"/>
  <c r="AI2080" i="11"/>
  <c r="AI2016" i="11"/>
  <c r="AI1952" i="11"/>
  <c r="AI1888" i="11"/>
  <c r="AI1824" i="11"/>
  <c r="AI1760" i="11"/>
  <c r="AI1696" i="11"/>
  <c r="AI1632" i="11"/>
  <c r="AI1568" i="11"/>
  <c r="AI1504" i="11"/>
  <c r="AI1440" i="11"/>
  <c r="AI1376" i="11"/>
  <c r="AI1312" i="11"/>
  <c r="AI1248" i="11"/>
  <c r="AI1184" i="11"/>
  <c r="AI1148" i="11"/>
  <c r="AI1118" i="11"/>
  <c r="AI1097" i="11"/>
  <c r="AI1076" i="11"/>
  <c r="AI1055" i="11"/>
  <c r="AI1039" i="11"/>
  <c r="AI1023" i="11"/>
  <c r="AI1007" i="11"/>
  <c r="AI991" i="11"/>
  <c r="AI975" i="11"/>
  <c r="AI959" i="11"/>
  <c r="AI943" i="11"/>
  <c r="AI927" i="11"/>
  <c r="AI911" i="11"/>
  <c r="AI895" i="11"/>
  <c r="AI879" i="11"/>
  <c r="AI863" i="11"/>
  <c r="AI847" i="11"/>
  <c r="AI831" i="11"/>
  <c r="AI815" i="11"/>
  <c r="AI799" i="11"/>
  <c r="AI783" i="11"/>
  <c r="AI767" i="11"/>
  <c r="AI751" i="11"/>
  <c r="AI735" i="11"/>
  <c r="AI719" i="11"/>
  <c r="AI703" i="11"/>
  <c r="AI687" i="11"/>
  <c r="AI671" i="11"/>
  <c r="AI655" i="11"/>
  <c r="AI639" i="11"/>
  <c r="AI623" i="11"/>
  <c r="AI607" i="11"/>
  <c r="AI591" i="11"/>
  <c r="AI575" i="11"/>
  <c r="AI559" i="11"/>
  <c r="AI543" i="11"/>
  <c r="AI527" i="11"/>
  <c r="AI511" i="11"/>
  <c r="AI495" i="11"/>
  <c r="AI479" i="11"/>
  <c r="AI463" i="11"/>
  <c r="AI447" i="11"/>
  <c r="AI431" i="11"/>
  <c r="AI415" i="11"/>
  <c r="AI399" i="11"/>
  <c r="AI383" i="11"/>
  <c r="AI367" i="11"/>
  <c r="AI351" i="11"/>
  <c r="AI335" i="11"/>
  <c r="AI319" i="11"/>
  <c r="AI303" i="11"/>
  <c r="AI287" i="11"/>
  <c r="AI271" i="11"/>
  <c r="AI255" i="11"/>
  <c r="AI239" i="11"/>
  <c r="AI223" i="11"/>
  <c r="AI207" i="11"/>
  <c r="AI191" i="11"/>
  <c r="AI175" i="11"/>
  <c r="AI2752" i="11"/>
  <c r="AI2624" i="11"/>
  <c r="AI2496" i="11"/>
  <c r="AI2368" i="11"/>
  <c r="AI2240" i="11"/>
  <c r="AI2112" i="11"/>
  <c r="AI1984" i="11"/>
  <c r="AI1856" i="11"/>
  <c r="AI1728" i="11"/>
  <c r="AI1600" i="11"/>
  <c r="AI1472" i="11"/>
  <c r="AI1344" i="11"/>
  <c r="AI1216" i="11"/>
  <c r="AI1132" i="11"/>
  <c r="AI1086" i="11"/>
  <c r="AI1047" i="11"/>
  <c r="AI1015" i="11"/>
  <c r="AI983" i="11"/>
  <c r="AI951" i="11"/>
  <c r="AI919" i="11"/>
  <c r="AI887" i="11"/>
  <c r="AI855" i="11"/>
  <c r="AI823" i="11"/>
  <c r="AI791" i="11"/>
  <c r="AI759" i="11"/>
  <c r="AI727" i="11"/>
  <c r="AI695" i="11"/>
  <c r="AI663" i="11"/>
  <c r="AI631" i="11"/>
  <c r="AI599" i="11"/>
  <c r="AI567" i="11"/>
  <c r="AI535" i="11"/>
  <c r="AI503" i="11"/>
  <c r="AI471" i="11"/>
  <c r="AI439" i="11"/>
  <c r="AI407" i="11"/>
  <c r="AI375" i="11"/>
  <c r="AI343" i="11"/>
  <c r="AI311" i="11"/>
  <c r="AI279" i="11"/>
  <c r="AI247" i="11"/>
  <c r="AI215" i="11"/>
  <c r="AI183" i="11"/>
  <c r="AI159" i="11"/>
  <c r="AI143" i="11"/>
  <c r="AI127" i="11"/>
  <c r="AI111" i="11"/>
  <c r="AI95" i="11"/>
  <c r="AI79" i="11"/>
  <c r="AI63" i="11"/>
  <c r="AI47" i="11"/>
  <c r="AI31" i="11"/>
  <c r="AI15" i="11"/>
  <c r="AI2704" i="11"/>
  <c r="AI2576" i="11"/>
  <c r="AI2448" i="11"/>
  <c r="AI2320" i="11"/>
  <c r="AI2192" i="11"/>
  <c r="AI2064" i="11"/>
  <c r="AI1936" i="11"/>
  <c r="AI1808" i="11"/>
  <c r="AI1680" i="11"/>
  <c r="AI1552" i="11"/>
  <c r="AI1424" i="11"/>
  <c r="AI1296" i="11"/>
  <c r="AI1172" i="11"/>
  <c r="AI1113" i="11"/>
  <c r="AI1070" i="11"/>
  <c r="AI1035" i="11"/>
  <c r="AI1003" i="11"/>
  <c r="AI971" i="11"/>
  <c r="AI939" i="11"/>
  <c r="AI907" i="11"/>
  <c r="AI875" i="11"/>
  <c r="AI843" i="11"/>
  <c r="AI811" i="11"/>
  <c r="AI779" i="11"/>
  <c r="AI747" i="11"/>
  <c r="AI715" i="11"/>
  <c r="AI683" i="11"/>
  <c r="AI651" i="11"/>
  <c r="AI619" i="11"/>
  <c r="AI587" i="11"/>
  <c r="AI555" i="11"/>
  <c r="AI523" i="11"/>
  <c r="AI491" i="11"/>
  <c r="AI459" i="11"/>
  <c r="AI427" i="11"/>
  <c r="AI395" i="11"/>
  <c r="AI363" i="11"/>
  <c r="AI331" i="11"/>
  <c r="AI299" i="11"/>
  <c r="AI267" i="11"/>
  <c r="AI235" i="11"/>
  <c r="AI203" i="11"/>
  <c r="AI171" i="11"/>
  <c r="AI155" i="11"/>
  <c r="AI139" i="11"/>
  <c r="AI123" i="11"/>
  <c r="AI107" i="11"/>
  <c r="AI91" i="11"/>
  <c r="AI75" i="11"/>
  <c r="AI59" i="11"/>
  <c r="AI43" i="11"/>
  <c r="AI27" i="11"/>
  <c r="AI11" i="11"/>
  <c r="AI35" i="11"/>
  <c r="AI67" i="11"/>
  <c r="AI99" i="11"/>
  <c r="AI131" i="11"/>
  <c r="AI163" i="11"/>
  <c r="AI219" i="11"/>
  <c r="AI283" i="11"/>
  <c r="AI347" i="11"/>
  <c r="AI411" i="11"/>
  <c r="AI475" i="11"/>
  <c r="AI539" i="11"/>
  <c r="AI603" i="11"/>
  <c r="AI667" i="11"/>
  <c r="AI731" i="11"/>
  <c r="AI795" i="11"/>
  <c r="AI859" i="11"/>
  <c r="AI923" i="11"/>
  <c r="AI987" i="11"/>
  <c r="AI1051" i="11"/>
  <c r="AI1140" i="11"/>
  <c r="AI1360" i="11"/>
  <c r="AI1616" i="11"/>
  <c r="AI1872" i="11"/>
  <c r="AI2128" i="11"/>
  <c r="AI2384" i="11"/>
  <c r="AI2640" i="11"/>
  <c r="AI7" i="11"/>
  <c r="AI39" i="11"/>
  <c r="AI71" i="11"/>
  <c r="AI103" i="11"/>
  <c r="AI135" i="11"/>
  <c r="AI167" i="11"/>
  <c r="AI231" i="11"/>
  <c r="AI295" i="11"/>
  <c r="AI359" i="11"/>
  <c r="AI423" i="11"/>
  <c r="AI487" i="11"/>
  <c r="AI551" i="11"/>
  <c r="AI615" i="11"/>
  <c r="AI679" i="11"/>
  <c r="AI743" i="11"/>
  <c r="AI807" i="11"/>
  <c r="AI871" i="11"/>
  <c r="AI935" i="11"/>
  <c r="AI999" i="11"/>
  <c r="AI1065" i="11"/>
  <c r="AI1164" i="11"/>
  <c r="AI1408" i="11"/>
  <c r="AI1664" i="11"/>
  <c r="AI1920" i="11"/>
  <c r="AI2176" i="11"/>
  <c r="AI2432" i="11"/>
  <c r="AI2688" i="11"/>
  <c r="AM3136" i="7"/>
  <c r="AM3132" i="7"/>
  <c r="AM3128" i="7"/>
  <c r="AM3124" i="7"/>
  <c r="AM3120" i="7"/>
  <c r="AM3116" i="7"/>
  <c r="AM3112" i="7"/>
  <c r="AM3108" i="7"/>
  <c r="AM3104" i="7"/>
  <c r="AM3100" i="7"/>
  <c r="AM3096" i="7"/>
  <c r="AM3092" i="7"/>
  <c r="AM3088" i="7"/>
  <c r="AM3084" i="7"/>
  <c r="AM3080" i="7"/>
  <c r="AM3076" i="7"/>
  <c r="AM3072" i="7"/>
  <c r="AM3068" i="7"/>
  <c r="AM3064" i="7"/>
  <c r="AM3060" i="7"/>
  <c r="AM3056" i="7"/>
  <c r="AM3052" i="7"/>
  <c r="AM3048" i="7"/>
  <c r="AM3044" i="7"/>
  <c r="AM3040" i="7"/>
  <c r="AM3036" i="7"/>
  <c r="AM3032" i="7"/>
  <c r="AM3028" i="7"/>
  <c r="AM3024" i="7"/>
  <c r="AM3020" i="7"/>
  <c r="AM3016" i="7"/>
  <c r="AM3012" i="7"/>
  <c r="AM3008" i="7"/>
  <c r="AM3004" i="7"/>
  <c r="AM3000" i="7"/>
  <c r="AM2996" i="7"/>
  <c r="AM2992" i="7"/>
  <c r="AM2988" i="7"/>
  <c r="AM2984" i="7"/>
  <c r="AM2980" i="7"/>
  <c r="AM2976" i="7"/>
  <c r="AM2972" i="7"/>
  <c r="AM2968" i="7"/>
  <c r="AM2964" i="7"/>
  <c r="AM2960" i="7"/>
  <c r="AM2956" i="7"/>
  <c r="AM2952" i="7"/>
  <c r="AM2948" i="7"/>
  <c r="AM2944" i="7"/>
  <c r="AM2940" i="7"/>
  <c r="AM2936" i="7"/>
  <c r="AM2932" i="7"/>
  <c r="AM2928" i="7"/>
  <c r="AM2924" i="7"/>
  <c r="AM2920" i="7"/>
  <c r="AM2916" i="7"/>
  <c r="AM2912" i="7"/>
  <c r="AM2908" i="7"/>
  <c r="AM2904" i="7"/>
  <c r="AM2900" i="7"/>
  <c r="AM2896" i="7"/>
  <c r="AM2892" i="7"/>
  <c r="AM2888" i="7"/>
  <c r="AM2884" i="7"/>
  <c r="AM2880" i="7"/>
  <c r="AM2876" i="7"/>
  <c r="AM2872" i="7"/>
  <c r="AM2868" i="7"/>
  <c r="AM2864" i="7"/>
  <c r="AM2860" i="7"/>
  <c r="AM2856" i="7"/>
  <c r="AM2852" i="7"/>
  <c r="AM2848" i="7"/>
  <c r="AM2844" i="7"/>
  <c r="AM2840" i="7"/>
  <c r="AM2836" i="7"/>
  <c r="AM2832" i="7"/>
  <c r="AM2828" i="7"/>
  <c r="AM2824" i="7"/>
  <c r="AM2820" i="7"/>
  <c r="AM2816" i="7"/>
  <c r="AM2812" i="7"/>
  <c r="AM2808" i="7"/>
  <c r="AM2804" i="7"/>
  <c r="AM2800" i="7"/>
  <c r="AM2796" i="7"/>
  <c r="AM2792" i="7"/>
  <c r="AM2788" i="7"/>
  <c r="AM2784" i="7"/>
  <c r="AM2780" i="7"/>
  <c r="AM2776" i="7"/>
  <c r="AM2772" i="7"/>
  <c r="AM2768" i="7"/>
  <c r="AM2764" i="7"/>
  <c r="AM2760" i="7"/>
  <c r="AM2756" i="7"/>
  <c r="AM2752" i="7"/>
  <c r="AM2748" i="7"/>
  <c r="AM2744" i="7"/>
  <c r="AM2740" i="7"/>
  <c r="AM2736" i="7"/>
  <c r="AM2732" i="7"/>
  <c r="AM2728" i="7"/>
  <c r="AM2724" i="7"/>
  <c r="AM2720" i="7"/>
  <c r="AM2716" i="7"/>
  <c r="AM2712" i="7"/>
  <c r="AM2708" i="7"/>
  <c r="AM2704" i="7"/>
  <c r="AM2700" i="7"/>
  <c r="AM2696" i="7"/>
  <c r="AM2692" i="7"/>
  <c r="AM2688" i="7"/>
  <c r="AM2684" i="7"/>
  <c r="AM2680" i="7"/>
  <c r="AM2676" i="7"/>
  <c r="AM2672" i="7"/>
  <c r="AM2668" i="7"/>
  <c r="AM2664" i="7"/>
  <c r="AM2660" i="7"/>
  <c r="AM2656" i="7"/>
  <c r="AM2652" i="7"/>
  <c r="AM2648" i="7"/>
  <c r="AM2644" i="7"/>
  <c r="AM2640" i="7"/>
  <c r="AM2636" i="7"/>
  <c r="AM2632" i="7"/>
  <c r="AM2628" i="7"/>
  <c r="AM2624" i="7"/>
  <c r="AM2620" i="7"/>
  <c r="AM2616" i="7"/>
  <c r="AM2612" i="7"/>
  <c r="AM2608" i="7"/>
  <c r="AM2604" i="7"/>
  <c r="AM2600" i="7"/>
  <c r="AM2596" i="7"/>
  <c r="AM2592" i="7"/>
  <c r="AM2588" i="7"/>
  <c r="AM2584" i="7"/>
  <c r="AM2580" i="7"/>
  <c r="AM2576" i="7"/>
  <c r="AM2572" i="7"/>
  <c r="AM2568" i="7"/>
  <c r="AM2564" i="7"/>
  <c r="AM2560" i="7"/>
  <c r="AM2556" i="7"/>
  <c r="AM2552" i="7"/>
  <c r="AM2548" i="7"/>
  <c r="AM2544" i="7"/>
  <c r="AM2540" i="7"/>
  <c r="AM2536" i="7"/>
  <c r="AM2532" i="7"/>
  <c r="AM2528" i="7"/>
  <c r="AM2524" i="7"/>
  <c r="AM2520" i="7"/>
  <c r="AM2516" i="7"/>
  <c r="AM2512" i="7"/>
  <c r="AM2508" i="7"/>
  <c r="AM2504" i="7"/>
  <c r="AM2500" i="7"/>
  <c r="AM2496" i="7"/>
  <c r="AM2492" i="7"/>
  <c r="AM2488" i="7"/>
  <c r="AM2484" i="7"/>
  <c r="AM2480" i="7"/>
  <c r="AM2476" i="7"/>
  <c r="AM2472" i="7"/>
  <c r="AM2468" i="7"/>
  <c r="AM2464" i="7"/>
  <c r="AM2460" i="7"/>
  <c r="AM2456" i="7"/>
  <c r="AM2452" i="7"/>
  <c r="AM2448" i="7"/>
  <c r="AM2444" i="7"/>
  <c r="AM2440" i="7"/>
  <c r="AM2436" i="7"/>
  <c r="AM2432" i="7"/>
  <c r="AM2428" i="7"/>
  <c r="AM2424" i="7"/>
  <c r="AM2420" i="7"/>
  <c r="AM2416" i="7"/>
  <c r="AM2412" i="7"/>
  <c r="AM2408" i="7"/>
  <c r="AM2404" i="7"/>
  <c r="AM2400" i="7"/>
  <c r="AM2396" i="7"/>
  <c r="AM2392" i="7"/>
  <c r="AM2388" i="7"/>
  <c r="AM2384" i="7"/>
  <c r="AM2380" i="7"/>
  <c r="AM2376" i="7"/>
  <c r="AM2372" i="7"/>
  <c r="AM2368" i="7"/>
  <c r="AM2364" i="7"/>
  <c r="AM2360" i="7"/>
  <c r="AM2356" i="7"/>
  <c r="AM2352" i="7"/>
  <c r="AM2348" i="7"/>
  <c r="AM2344" i="7"/>
  <c r="AM2340" i="7"/>
  <c r="AM2336" i="7"/>
  <c r="AM2332" i="7"/>
  <c r="AM2328" i="7"/>
  <c r="AM2324" i="7"/>
  <c r="AM2320" i="7"/>
  <c r="AM2316" i="7"/>
  <c r="AM2312" i="7"/>
  <c r="AM2308" i="7"/>
  <c r="AM2304" i="7"/>
  <c r="AM2300" i="7"/>
  <c r="AM2296" i="7"/>
  <c r="AM2292" i="7"/>
  <c r="AM2288" i="7"/>
  <c r="AM2284" i="7"/>
  <c r="AM2280" i="7"/>
  <c r="AM2276" i="7"/>
  <c r="AM2272" i="7"/>
  <c r="AM2268" i="7"/>
  <c r="AM2264" i="7"/>
  <c r="AM2260" i="7"/>
  <c r="AM2256" i="7"/>
  <c r="AM2252" i="7"/>
  <c r="AM2248" i="7"/>
  <c r="AM2244" i="7"/>
  <c r="AM2240" i="7"/>
  <c r="AM2236" i="7"/>
  <c r="AM2232" i="7"/>
  <c r="AM2228" i="7"/>
  <c r="AM2224" i="7"/>
  <c r="AM2220" i="7"/>
  <c r="AM2216" i="7"/>
  <c r="AM2212" i="7"/>
  <c r="AM2208" i="7"/>
  <c r="AM2204" i="7"/>
  <c r="AM2200" i="7"/>
  <c r="AM2196" i="7"/>
  <c r="AM2192" i="7"/>
  <c r="AM2188" i="7"/>
  <c r="AM2184" i="7"/>
  <c r="AM2180" i="7"/>
  <c r="AM2176" i="7"/>
  <c r="AM2172" i="7"/>
  <c r="AM2168" i="7"/>
  <c r="AM2164" i="7"/>
  <c r="AM2160" i="7"/>
  <c r="AM2156" i="7"/>
  <c r="AM2152" i="7"/>
  <c r="AM2148" i="7"/>
  <c r="AM2144" i="7"/>
  <c r="AM2140" i="7"/>
  <c r="AM2136" i="7"/>
  <c r="AM2132" i="7"/>
  <c r="AM2128" i="7"/>
  <c r="AM2124" i="7"/>
  <c r="AM2120" i="7"/>
  <c r="AM2116" i="7"/>
  <c r="AM2112" i="7"/>
  <c r="AM2108" i="7"/>
  <c r="AM2104" i="7"/>
  <c r="AM2100" i="7"/>
  <c r="AM2096" i="7"/>
  <c r="AM2092" i="7"/>
  <c r="AM2088" i="7"/>
  <c r="AM2084" i="7"/>
  <c r="AM2080" i="7"/>
  <c r="AM2076" i="7"/>
  <c r="AM2072" i="7"/>
  <c r="AM2068" i="7"/>
  <c r="AM2064" i="7"/>
  <c r="AM2060" i="7"/>
  <c r="AM2056" i="7"/>
  <c r="AM2052" i="7"/>
  <c r="AM2048" i="7"/>
  <c r="AM2044" i="7"/>
  <c r="AM2040" i="7"/>
  <c r="AM2036" i="7"/>
  <c r="AM2032" i="7"/>
  <c r="AM2028" i="7"/>
  <c r="AM2024" i="7"/>
  <c r="AM2020" i="7"/>
  <c r="AM2016" i="7"/>
  <c r="AM2012" i="7"/>
  <c r="AM2008" i="7"/>
  <c r="AM2004" i="7"/>
  <c r="AM2000" i="7"/>
  <c r="AM1996" i="7"/>
  <c r="AM1992" i="7"/>
  <c r="AM1988" i="7"/>
  <c r="AM1984" i="7"/>
  <c r="AM1980" i="7"/>
  <c r="AM1976" i="7"/>
  <c r="AM1972" i="7"/>
  <c r="AM1968" i="7"/>
  <c r="AM1964" i="7"/>
  <c r="AM1960" i="7"/>
  <c r="AM1956" i="7"/>
  <c r="AM1952" i="7"/>
  <c r="AM1948" i="7"/>
  <c r="AM1944" i="7"/>
  <c r="AM1940" i="7"/>
  <c r="AM1936" i="7"/>
  <c r="AM1932" i="7"/>
  <c r="AM1928" i="7"/>
  <c r="AM1924" i="7"/>
  <c r="AM1920" i="7"/>
  <c r="AM1916" i="7"/>
  <c r="AM1912" i="7"/>
  <c r="AM1908" i="7"/>
  <c r="AM1904" i="7"/>
  <c r="AM1900" i="7"/>
  <c r="AM1896" i="7"/>
  <c r="AM1892" i="7"/>
  <c r="AM1888" i="7"/>
  <c r="AM1884" i="7"/>
  <c r="AM1880" i="7"/>
  <c r="AM1876" i="7"/>
  <c r="AM1872" i="7"/>
  <c r="AM1868" i="7"/>
  <c r="AM1864" i="7"/>
  <c r="AM1860" i="7"/>
  <c r="AM1856" i="7"/>
  <c r="AM1852" i="7"/>
  <c r="AM1848" i="7"/>
  <c r="AM1844" i="7"/>
  <c r="AM1840" i="7"/>
  <c r="AM1836" i="7"/>
  <c r="AM1832" i="7"/>
  <c r="AM1828" i="7"/>
  <c r="AM1824" i="7"/>
  <c r="AM1820" i="7"/>
  <c r="AM1816" i="7"/>
  <c r="AM1812" i="7"/>
  <c r="AM1808" i="7"/>
  <c r="AM1804" i="7"/>
  <c r="AM1800" i="7"/>
  <c r="AM1796" i="7"/>
  <c r="AM1792" i="7"/>
  <c r="AM1788" i="7"/>
  <c r="AM1784" i="7"/>
  <c r="AM1780" i="7"/>
  <c r="AM1776" i="7"/>
  <c r="AM1772" i="7"/>
  <c r="AM1768" i="7"/>
  <c r="AM1764" i="7"/>
  <c r="AM1760" i="7"/>
  <c r="AM1756" i="7"/>
  <c r="AM1752" i="7"/>
  <c r="AM1748" i="7"/>
  <c r="AM1744" i="7"/>
  <c r="AM1740" i="7"/>
  <c r="AM1736" i="7"/>
  <c r="AM1732" i="7"/>
  <c r="AM1728" i="7"/>
  <c r="AM1724" i="7"/>
  <c r="AM1720" i="7"/>
  <c r="AM1716" i="7"/>
  <c r="AM1712" i="7"/>
  <c r="AM1708" i="7"/>
  <c r="AM1704" i="7"/>
  <c r="AM1700" i="7"/>
  <c r="AM1696" i="7"/>
  <c r="AM1692" i="7"/>
  <c r="AM1688" i="7"/>
  <c r="AM1684" i="7"/>
  <c r="AM1680" i="7"/>
  <c r="AM1676" i="7"/>
  <c r="AM1672" i="7"/>
  <c r="AM1668" i="7"/>
  <c r="AM1664" i="7"/>
  <c r="AM1660" i="7"/>
  <c r="AM1656" i="7"/>
  <c r="AM1652" i="7"/>
  <c r="AM1648" i="7"/>
  <c r="AM1644" i="7"/>
  <c r="AM1640" i="7"/>
  <c r="AM1636" i="7"/>
  <c r="AM1632" i="7"/>
  <c r="AM1628" i="7"/>
  <c r="AM1624" i="7"/>
  <c r="AM1620" i="7"/>
  <c r="AM1616" i="7"/>
  <c r="AM1612" i="7"/>
  <c r="AM1608" i="7"/>
  <c r="AM1604" i="7"/>
  <c r="AM1600" i="7"/>
  <c r="AM1596" i="7"/>
  <c r="AM1592" i="7"/>
  <c r="AM1588" i="7"/>
  <c r="AM1584" i="7"/>
  <c r="AM1580" i="7"/>
  <c r="AM1576" i="7"/>
  <c r="AM1572" i="7"/>
  <c r="AM1568" i="7"/>
  <c r="AM1564" i="7"/>
  <c r="AM1560" i="7"/>
  <c r="AM1556" i="7"/>
  <c r="AM1552" i="7"/>
  <c r="AM1548" i="7"/>
  <c r="AM1544" i="7"/>
  <c r="AM1540" i="7"/>
  <c r="AM1536" i="7"/>
  <c r="AM1532" i="7"/>
  <c r="AM1528" i="7"/>
  <c r="AM1524" i="7"/>
  <c r="AM1520" i="7"/>
  <c r="AM1516" i="7"/>
  <c r="AM1512" i="7"/>
  <c r="AM1508" i="7"/>
  <c r="AM1504" i="7"/>
  <c r="AM1500" i="7"/>
  <c r="AM1496" i="7"/>
  <c r="AM1492" i="7"/>
  <c r="AM1488" i="7"/>
  <c r="AM1484" i="7"/>
  <c r="AM1480" i="7"/>
  <c r="AM1476" i="7"/>
  <c r="AM1472" i="7"/>
  <c r="AM1468" i="7"/>
  <c r="AM1464" i="7"/>
  <c r="AM1460" i="7"/>
  <c r="AM1456" i="7"/>
  <c r="AM1452" i="7"/>
  <c r="AM1448" i="7"/>
  <c r="AM1444" i="7"/>
  <c r="AM1440" i="7"/>
  <c r="AM1436" i="7"/>
  <c r="AM1432" i="7"/>
  <c r="AM1428" i="7"/>
  <c r="AM1424" i="7"/>
  <c r="AM1420" i="7"/>
  <c r="AM1416" i="7"/>
  <c r="AM1412" i="7"/>
  <c r="AM1408" i="7"/>
  <c r="AM1404" i="7"/>
  <c r="AM1400" i="7"/>
  <c r="AM1396" i="7"/>
  <c r="AM1392" i="7"/>
  <c r="AM1388" i="7"/>
  <c r="AM1384" i="7"/>
  <c r="AM1380" i="7"/>
  <c r="AM1376" i="7"/>
  <c r="AM1372" i="7"/>
  <c r="AM1368" i="7"/>
  <c r="AM1364" i="7"/>
  <c r="AM1360" i="7"/>
  <c r="AM1356" i="7"/>
  <c r="AM1352" i="7"/>
  <c r="AM1348" i="7"/>
  <c r="AM1344" i="7"/>
  <c r="AM1340" i="7"/>
  <c r="AM1336" i="7"/>
  <c r="AM1332" i="7"/>
  <c r="AM1328" i="7"/>
  <c r="AM1324" i="7"/>
  <c r="AM1320" i="7"/>
  <c r="AM1316" i="7"/>
  <c r="AM1312" i="7"/>
  <c r="AM1308" i="7"/>
  <c r="AM1304" i="7"/>
  <c r="AM1301" i="7"/>
  <c r="AM3139" i="7"/>
  <c r="AM3135" i="7"/>
  <c r="AM3131" i="7"/>
  <c r="AM3127" i="7"/>
  <c r="AM3123" i="7"/>
  <c r="AM3119" i="7"/>
  <c r="AM3115" i="7"/>
  <c r="AM3111" i="7"/>
  <c r="AM3107" i="7"/>
  <c r="AM3103" i="7"/>
  <c r="AM3099" i="7"/>
  <c r="AM3095" i="7"/>
  <c r="AM3091" i="7"/>
  <c r="AM3087" i="7"/>
  <c r="AM3083" i="7"/>
  <c r="AM3079" i="7"/>
  <c r="AM3075" i="7"/>
  <c r="AM3071" i="7"/>
  <c r="AM3067" i="7"/>
  <c r="AM3063" i="7"/>
  <c r="AM3059" i="7"/>
  <c r="AM3055" i="7"/>
  <c r="AM3051" i="7"/>
  <c r="AM3047" i="7"/>
  <c r="AM3043" i="7"/>
  <c r="AM3039" i="7"/>
  <c r="AM3035" i="7"/>
  <c r="AM3031" i="7"/>
  <c r="AM3027" i="7"/>
  <c r="AM3023" i="7"/>
  <c r="AM3019" i="7"/>
  <c r="AM3015" i="7"/>
  <c r="AM3011" i="7"/>
  <c r="AM3007" i="7"/>
  <c r="AM3003" i="7"/>
  <c r="AM2999" i="7"/>
  <c r="AM2995" i="7"/>
  <c r="AM2991" i="7"/>
  <c r="AM2987" i="7"/>
  <c r="AM2983" i="7"/>
  <c r="AM2979" i="7"/>
  <c r="AM2975" i="7"/>
  <c r="AM2971" i="7"/>
  <c r="AM2967" i="7"/>
  <c r="AM2963" i="7"/>
  <c r="AM2959" i="7"/>
  <c r="AM2955" i="7"/>
  <c r="AM2951" i="7"/>
  <c r="AM2947" i="7"/>
  <c r="AM2943" i="7"/>
  <c r="AM2939" i="7"/>
  <c r="AM2935" i="7"/>
  <c r="AM2931" i="7"/>
  <c r="AM2927" i="7"/>
  <c r="AM2923" i="7"/>
  <c r="AM2919" i="7"/>
  <c r="AM2915" i="7"/>
  <c r="AM2911" i="7"/>
  <c r="AM2907" i="7"/>
  <c r="AM2903" i="7"/>
  <c r="AM2899" i="7"/>
  <c r="AM2895" i="7"/>
  <c r="AM2891" i="7"/>
  <c r="AM2887" i="7"/>
  <c r="AM2883" i="7"/>
  <c r="AM2879" i="7"/>
  <c r="AM2875" i="7"/>
  <c r="AM2871" i="7"/>
  <c r="AM2867" i="7"/>
  <c r="AM2863" i="7"/>
  <c r="AM2859" i="7"/>
  <c r="AM2855" i="7"/>
  <c r="AM2851" i="7"/>
  <c r="AM2847" i="7"/>
  <c r="AM2843" i="7"/>
  <c r="AM2839" i="7"/>
  <c r="AM2835" i="7"/>
  <c r="AM2831" i="7"/>
  <c r="AM2827" i="7"/>
  <c r="AM2823" i="7"/>
  <c r="AM2819" i="7"/>
  <c r="AM2815" i="7"/>
  <c r="AM2811" i="7"/>
  <c r="AM2807" i="7"/>
  <c r="AM2803" i="7"/>
  <c r="AM2799" i="7"/>
  <c r="AM2795" i="7"/>
  <c r="AM2791" i="7"/>
  <c r="AM2787" i="7"/>
  <c r="AM2783" i="7"/>
  <c r="AM2779" i="7"/>
  <c r="AM2775" i="7"/>
  <c r="AM2771" i="7"/>
  <c r="AM2767" i="7"/>
  <c r="AM2763" i="7"/>
  <c r="AM2759" i="7"/>
  <c r="AM2755" i="7"/>
  <c r="AM2751" i="7"/>
  <c r="AM2747" i="7"/>
  <c r="AM2743" i="7"/>
  <c r="AM2739" i="7"/>
  <c r="AM2735" i="7"/>
  <c r="AM2731" i="7"/>
  <c r="AM2727" i="7"/>
  <c r="AM2723" i="7"/>
  <c r="AM2719" i="7"/>
  <c r="AM2715" i="7"/>
  <c r="AM2711" i="7"/>
  <c r="AM2707" i="7"/>
  <c r="AM2703" i="7"/>
  <c r="AM2699" i="7"/>
  <c r="AM2695" i="7"/>
  <c r="AM2691" i="7"/>
  <c r="AM2687" i="7"/>
  <c r="AM2683" i="7"/>
  <c r="AM2679" i="7"/>
  <c r="AM2675" i="7"/>
  <c r="AM2671" i="7"/>
  <c r="AM2667" i="7"/>
  <c r="AM2663" i="7"/>
  <c r="AM2659" i="7"/>
  <c r="AM2655" i="7"/>
  <c r="AM2651" i="7"/>
  <c r="AM2647" i="7"/>
  <c r="AM2643" i="7"/>
  <c r="AM2639" i="7"/>
  <c r="AM2635" i="7"/>
  <c r="AM2631" i="7"/>
  <c r="AM2627" i="7"/>
  <c r="AM2623" i="7"/>
  <c r="AM2619" i="7"/>
  <c r="AM2615" i="7"/>
  <c r="AM2611" i="7"/>
  <c r="AM2607" i="7"/>
  <c r="AM2603" i="7"/>
  <c r="AM2599" i="7"/>
  <c r="AM2595" i="7"/>
  <c r="AM2591" i="7"/>
  <c r="AM2587" i="7"/>
  <c r="AM2583" i="7"/>
  <c r="AM2579" i="7"/>
  <c r="AM2575" i="7"/>
  <c r="AM2571" i="7"/>
  <c r="AM2567" i="7"/>
  <c r="AM2563" i="7"/>
  <c r="AM2559" i="7"/>
  <c r="AM2555" i="7"/>
  <c r="AM2551" i="7"/>
  <c r="AM2547" i="7"/>
  <c r="AM2543" i="7"/>
  <c r="AM2539" i="7"/>
  <c r="AM2535" i="7"/>
  <c r="AM2531" i="7"/>
  <c r="AM2527" i="7"/>
  <c r="AM2523" i="7"/>
  <c r="AM2519" i="7"/>
  <c r="AM2515" i="7"/>
  <c r="AM2511" i="7"/>
  <c r="AM2507" i="7"/>
  <c r="AM2503" i="7"/>
  <c r="AM2499" i="7"/>
  <c r="AM2495" i="7"/>
  <c r="AM2491" i="7"/>
  <c r="AM2487" i="7"/>
  <c r="AM2483" i="7"/>
  <c r="AM2479" i="7"/>
  <c r="AM2475" i="7"/>
  <c r="AM2471" i="7"/>
  <c r="AM2467" i="7"/>
  <c r="AM2463" i="7"/>
  <c r="AM2459" i="7"/>
  <c r="AM2455" i="7"/>
  <c r="AM2451" i="7"/>
  <c r="AM2447" i="7"/>
  <c r="AM2443" i="7"/>
  <c r="AM2439" i="7"/>
  <c r="AM2435" i="7"/>
  <c r="AM2431" i="7"/>
  <c r="AM2427" i="7"/>
  <c r="AM2423" i="7"/>
  <c r="AM2419" i="7"/>
  <c r="AM2415" i="7"/>
  <c r="AM2411" i="7"/>
  <c r="AM2407" i="7"/>
  <c r="AM2403" i="7"/>
  <c r="AM2399" i="7"/>
  <c r="AM2395" i="7"/>
  <c r="AM2391" i="7"/>
  <c r="AM2387" i="7"/>
  <c r="AM2383" i="7"/>
  <c r="AM2379" i="7"/>
  <c r="AM2375" i="7"/>
  <c r="AM2371" i="7"/>
  <c r="AM2367" i="7"/>
  <c r="AM2363" i="7"/>
  <c r="AM2359" i="7"/>
  <c r="AM2355" i="7"/>
  <c r="AM2351" i="7"/>
  <c r="AM2347" i="7"/>
  <c r="AM2343" i="7"/>
  <c r="AM2339" i="7"/>
  <c r="AM2335" i="7"/>
  <c r="AM2331" i="7"/>
  <c r="AM2327" i="7"/>
  <c r="AM2323" i="7"/>
  <c r="AM2319" i="7"/>
  <c r="AM2315" i="7"/>
  <c r="AM2311" i="7"/>
  <c r="AM2307" i="7"/>
  <c r="AM2303" i="7"/>
  <c r="AM2299" i="7"/>
  <c r="AM2295" i="7"/>
  <c r="AM2291" i="7"/>
  <c r="AM2287" i="7"/>
  <c r="AM2283" i="7"/>
  <c r="AM2279" i="7"/>
  <c r="AM2275" i="7"/>
  <c r="AM2271" i="7"/>
  <c r="AM2267" i="7"/>
  <c r="AM2263" i="7"/>
  <c r="AM2259" i="7"/>
  <c r="AM2255" i="7"/>
  <c r="AM2251" i="7"/>
  <c r="AM2247" i="7"/>
  <c r="AM2243" i="7"/>
  <c r="AM2239" i="7"/>
  <c r="AM2235" i="7"/>
  <c r="AM2231" i="7"/>
  <c r="AM2227" i="7"/>
  <c r="AM2223" i="7"/>
  <c r="AM2219" i="7"/>
  <c r="AM2215" i="7"/>
  <c r="AM2211" i="7"/>
  <c r="AM2207" i="7"/>
  <c r="AM2203" i="7"/>
  <c r="AM2199" i="7"/>
  <c r="AM2195" i="7"/>
  <c r="AM2191" i="7"/>
  <c r="AM2187" i="7"/>
  <c r="AM2183" i="7"/>
  <c r="AM2179" i="7"/>
  <c r="AM2175" i="7"/>
  <c r="AM2171" i="7"/>
  <c r="AM2167" i="7"/>
  <c r="AM2163" i="7"/>
  <c r="AM2159" i="7"/>
  <c r="AM2155" i="7"/>
  <c r="AM2151" i="7"/>
  <c r="AM2147" i="7"/>
  <c r="AM2143" i="7"/>
  <c r="AM2139" i="7"/>
  <c r="AM2135" i="7"/>
  <c r="AM2131" i="7"/>
  <c r="AM2127" i="7"/>
  <c r="AM2123" i="7"/>
  <c r="AM2119" i="7"/>
  <c r="AM2115" i="7"/>
  <c r="AM2111" i="7"/>
  <c r="AM2107" i="7"/>
  <c r="AM2103" i="7"/>
  <c r="AM2099" i="7"/>
  <c r="AM2095" i="7"/>
  <c r="AM2091" i="7"/>
  <c r="AM2087" i="7"/>
  <c r="AM2083" i="7"/>
  <c r="AM2079" i="7"/>
  <c r="AM2075" i="7"/>
  <c r="AM2071" i="7"/>
  <c r="AM2067" i="7"/>
  <c r="AM2063" i="7"/>
  <c r="AM2059" i="7"/>
  <c r="AM2055" i="7"/>
  <c r="AM2051" i="7"/>
  <c r="AM2047" i="7"/>
  <c r="AM2043" i="7"/>
  <c r="AM2039" i="7"/>
  <c r="AM2035" i="7"/>
  <c r="AM2031" i="7"/>
  <c r="AM2027" i="7"/>
  <c r="AM2023" i="7"/>
  <c r="AM2019" i="7"/>
  <c r="AM2015" i="7"/>
  <c r="AM2011" i="7"/>
  <c r="AM2007" i="7"/>
  <c r="AM2003" i="7"/>
  <c r="AM1999" i="7"/>
  <c r="AM1995" i="7"/>
  <c r="AM1991" i="7"/>
  <c r="AM1987" i="7"/>
  <c r="AM1983" i="7"/>
  <c r="AM1979" i="7"/>
  <c r="AM1975" i="7"/>
  <c r="AM1971" i="7"/>
  <c r="AM1967" i="7"/>
  <c r="AM1963" i="7"/>
  <c r="AM1959" i="7"/>
  <c r="AM1955" i="7"/>
  <c r="AM1951" i="7"/>
  <c r="AM1947" i="7"/>
  <c r="AM1943" i="7"/>
  <c r="AM1939" i="7"/>
  <c r="AM1935" i="7"/>
  <c r="AM1931" i="7"/>
  <c r="AM1927" i="7"/>
  <c r="AM1923" i="7"/>
  <c r="AM1919" i="7"/>
  <c r="AM1915" i="7"/>
  <c r="AM1911" i="7"/>
  <c r="AM1907" i="7"/>
  <c r="AM1903" i="7"/>
  <c r="AM1899" i="7"/>
  <c r="AM1895" i="7"/>
  <c r="AM1891" i="7"/>
  <c r="AM1887" i="7"/>
  <c r="AM1883" i="7"/>
  <c r="AM1879" i="7"/>
  <c r="AM1875" i="7"/>
  <c r="AM1871" i="7"/>
  <c r="AM1867" i="7"/>
  <c r="AM1863" i="7"/>
  <c r="AM1859" i="7"/>
  <c r="AM1855" i="7"/>
  <c r="AM1851" i="7"/>
  <c r="AM1847" i="7"/>
  <c r="AM1843" i="7"/>
  <c r="AM1839" i="7"/>
  <c r="AM1835" i="7"/>
  <c r="AM1831" i="7"/>
  <c r="AM1827" i="7"/>
  <c r="AM1823" i="7"/>
  <c r="AM1819" i="7"/>
  <c r="AM1815" i="7"/>
  <c r="AM1811" i="7"/>
  <c r="AM1807" i="7"/>
  <c r="AM1803" i="7"/>
  <c r="AM1799" i="7"/>
  <c r="AM1795" i="7"/>
  <c r="AM1791" i="7"/>
  <c r="AM1787" i="7"/>
  <c r="AM1783" i="7"/>
  <c r="AM1779" i="7"/>
  <c r="AM1775" i="7"/>
  <c r="AM1771" i="7"/>
  <c r="AM1767" i="7"/>
  <c r="AM1763" i="7"/>
  <c r="AM1759" i="7"/>
  <c r="AM1755" i="7"/>
  <c r="AM1751" i="7"/>
  <c r="AM1747" i="7"/>
  <c r="AM1743" i="7"/>
  <c r="AM1739" i="7"/>
  <c r="AM1735" i="7"/>
  <c r="AM1731" i="7"/>
  <c r="AM1727" i="7"/>
  <c r="AM1723" i="7"/>
  <c r="AM1719" i="7"/>
  <c r="AM1715" i="7"/>
  <c r="AM1711" i="7"/>
  <c r="AM1707" i="7"/>
  <c r="AM1703" i="7"/>
  <c r="AM1699" i="7"/>
  <c r="AM1695" i="7"/>
  <c r="AM1691" i="7"/>
  <c r="AM1687" i="7"/>
  <c r="AM1683" i="7"/>
  <c r="AM1679" i="7"/>
  <c r="AM1675" i="7"/>
  <c r="AM1671" i="7"/>
  <c r="AM1667" i="7"/>
  <c r="AM1663" i="7"/>
  <c r="AM1659" i="7"/>
  <c r="AM1655" i="7"/>
  <c r="AM1651" i="7"/>
  <c r="AM1647" i="7"/>
  <c r="AM1643" i="7"/>
  <c r="AM1639" i="7"/>
  <c r="AM1635" i="7"/>
  <c r="AM1631" i="7"/>
  <c r="AM1627" i="7"/>
  <c r="AM1623" i="7"/>
  <c r="AM1619" i="7"/>
  <c r="AM1615" i="7"/>
  <c r="AM1611" i="7"/>
  <c r="AM1607" i="7"/>
  <c r="AM1603" i="7"/>
  <c r="AM1599" i="7"/>
  <c r="AM1595" i="7"/>
  <c r="AM1591" i="7"/>
  <c r="AM1587" i="7"/>
  <c r="AM1583" i="7"/>
  <c r="AM1579" i="7"/>
  <c r="AM1575" i="7"/>
  <c r="AM1571" i="7"/>
  <c r="AM1567" i="7"/>
  <c r="AM1563" i="7"/>
  <c r="AM1559" i="7"/>
  <c r="AM1555" i="7"/>
  <c r="AM1551" i="7"/>
  <c r="AM1547" i="7"/>
  <c r="AM1543" i="7"/>
  <c r="AM1539" i="7"/>
  <c r="AM1535" i="7"/>
  <c r="AM1531" i="7"/>
  <c r="AM1527" i="7"/>
  <c r="AM1523" i="7"/>
  <c r="AM1519" i="7"/>
  <c r="AM1515" i="7"/>
  <c r="AM1511" i="7"/>
  <c r="AM1507" i="7"/>
  <c r="AM1503" i="7"/>
  <c r="AM1499" i="7"/>
  <c r="AM1495" i="7"/>
  <c r="AM1491" i="7"/>
  <c r="AM1487" i="7"/>
  <c r="AM1483" i="7"/>
  <c r="AM1479" i="7"/>
  <c r="AM1475" i="7"/>
  <c r="AM1471" i="7"/>
  <c r="AM1467" i="7"/>
  <c r="AM1463" i="7"/>
  <c r="AM1459" i="7"/>
  <c r="AM1455" i="7"/>
  <c r="AM1451" i="7"/>
  <c r="AM1447" i="7"/>
  <c r="AM1443" i="7"/>
  <c r="AM1439" i="7"/>
  <c r="AM1435" i="7"/>
  <c r="AM1431" i="7"/>
  <c r="AM1427" i="7"/>
  <c r="AM1423" i="7"/>
  <c r="AM1419" i="7"/>
  <c r="AM1415" i="7"/>
  <c r="AM1411" i="7"/>
  <c r="AM1407" i="7"/>
  <c r="AM1403" i="7"/>
  <c r="AM1399" i="7"/>
  <c r="AM1395" i="7"/>
  <c r="AM1391" i="7"/>
  <c r="AM1387" i="7"/>
  <c r="AM1383" i="7"/>
  <c r="AM1379" i="7"/>
  <c r="AM1375" i="7"/>
  <c r="AM1371" i="7"/>
  <c r="AM1367" i="7"/>
  <c r="AM1363" i="7"/>
  <c r="AM1359" i="7"/>
  <c r="AM1355" i="7"/>
  <c r="AM1351" i="7"/>
  <c r="AM1347" i="7"/>
  <c r="AM1343" i="7"/>
  <c r="AM1339" i="7"/>
  <c r="AM1335" i="7"/>
  <c r="AM1331" i="7"/>
  <c r="AM1327" i="7"/>
  <c r="AM1323" i="7"/>
  <c r="AM1319" i="7"/>
  <c r="AM1315" i="7"/>
  <c r="AM1311" i="7"/>
  <c r="AM1307" i="7"/>
  <c r="AM1303" i="7"/>
  <c r="AM1309" i="7"/>
  <c r="AM1317" i="7"/>
  <c r="AM1325" i="7"/>
  <c r="AM1333" i="7"/>
  <c r="AM1341" i="7"/>
  <c r="AM1349" i="7"/>
  <c r="AM1357" i="7"/>
  <c r="AM1365" i="7"/>
  <c r="AM1373" i="7"/>
  <c r="AM1381" i="7"/>
  <c r="AM1389" i="7"/>
  <c r="AM1397" i="7"/>
  <c r="AM1405" i="7"/>
  <c r="AM1413" i="7"/>
  <c r="AM1421" i="7"/>
  <c r="AM1429" i="7"/>
  <c r="AM1437" i="7"/>
  <c r="AM1445" i="7"/>
  <c r="AM1453" i="7"/>
  <c r="AM1461" i="7"/>
  <c r="AM1469" i="7"/>
  <c r="AM1477" i="7"/>
  <c r="AM1485" i="7"/>
  <c r="AM1493" i="7"/>
  <c r="AM1501" i="7"/>
  <c r="AM1509" i="7"/>
  <c r="AM1517" i="7"/>
  <c r="AM1525" i="7"/>
  <c r="AM1533" i="7"/>
  <c r="AM1541" i="7"/>
  <c r="AM1549" i="7"/>
  <c r="AM1557" i="7"/>
  <c r="AM1565" i="7"/>
  <c r="AM1573" i="7"/>
  <c r="AM1581" i="7"/>
  <c r="AM1589" i="7"/>
  <c r="AM1597" i="7"/>
  <c r="AM1605" i="7"/>
  <c r="AM1613" i="7"/>
  <c r="AM1621" i="7"/>
  <c r="AM1629" i="7"/>
  <c r="AM1637" i="7"/>
  <c r="AM1645" i="7"/>
  <c r="AM1653" i="7"/>
  <c r="AM1661" i="7"/>
  <c r="AM1669" i="7"/>
  <c r="AM1677" i="7"/>
  <c r="AM1685" i="7"/>
  <c r="AM1693" i="7"/>
  <c r="AM1701" i="7"/>
  <c r="AM1709" i="7"/>
  <c r="AM1717" i="7"/>
  <c r="AM1725" i="7"/>
  <c r="AM1733" i="7"/>
  <c r="AM1741" i="7"/>
  <c r="AM1749" i="7"/>
  <c r="AM1757" i="7"/>
  <c r="AM1765" i="7"/>
  <c r="AM1773" i="7"/>
  <c r="AM1781" i="7"/>
  <c r="AM1789" i="7"/>
  <c r="AM1797" i="7"/>
  <c r="AM1805" i="7"/>
  <c r="AM1813" i="7"/>
  <c r="AM1821" i="7"/>
  <c r="AM1829" i="7"/>
  <c r="AM1837" i="7"/>
  <c r="AM1845" i="7"/>
  <c r="AM1853" i="7"/>
  <c r="AM1861" i="7"/>
  <c r="AM1869" i="7"/>
  <c r="AM1877" i="7"/>
  <c r="AM1885" i="7"/>
  <c r="AM1893" i="7"/>
  <c r="AM1901" i="7"/>
  <c r="AM1909" i="7"/>
  <c r="AM1917" i="7"/>
  <c r="AM1925" i="7"/>
  <c r="AM1933" i="7"/>
  <c r="AM1941" i="7"/>
  <c r="AM1949" i="7"/>
  <c r="AM1957" i="7"/>
  <c r="AM1965" i="7"/>
  <c r="AM1973" i="7"/>
  <c r="AM1981" i="7"/>
  <c r="AM1989" i="7"/>
  <c r="AM1997" i="7"/>
  <c r="AM2005" i="7"/>
  <c r="AM2013" i="7"/>
  <c r="AM2021" i="7"/>
  <c r="AM2029" i="7"/>
  <c r="AM2037" i="7"/>
  <c r="AM2045" i="7"/>
  <c r="AM2053" i="7"/>
  <c r="AM2061" i="7"/>
  <c r="AM2069" i="7"/>
  <c r="AM2077" i="7"/>
  <c r="AM2085" i="7"/>
  <c r="AM2093" i="7"/>
  <c r="AM2101" i="7"/>
  <c r="AM2109" i="7"/>
  <c r="AM2117" i="7"/>
  <c r="AM2125" i="7"/>
  <c r="AM2133" i="7"/>
  <c r="AM2141" i="7"/>
  <c r="AM2149" i="7"/>
  <c r="AM2157" i="7"/>
  <c r="AM2165" i="7"/>
  <c r="AM2173" i="7"/>
  <c r="AM2181" i="7"/>
  <c r="AM2189" i="7"/>
  <c r="AM2197" i="7"/>
  <c r="AM2205" i="7"/>
  <c r="AM2213" i="7"/>
  <c r="AM2221" i="7"/>
  <c r="AM2229" i="7"/>
  <c r="AM2237" i="7"/>
  <c r="AM2245" i="7"/>
  <c r="AM2253" i="7"/>
  <c r="AM2261" i="7"/>
  <c r="AM2269" i="7"/>
  <c r="AM2277" i="7"/>
  <c r="AM2285" i="7"/>
  <c r="AM2293" i="7"/>
  <c r="AM2301" i="7"/>
  <c r="AM2309" i="7"/>
  <c r="AM2317" i="7"/>
  <c r="AM2325" i="7"/>
  <c r="AM2333" i="7"/>
  <c r="AM2341" i="7"/>
  <c r="AM2349" i="7"/>
  <c r="AM2357" i="7"/>
  <c r="AM2365" i="7"/>
  <c r="AM2373" i="7"/>
  <c r="AM2381" i="7"/>
  <c r="AM2389" i="7"/>
  <c r="AM2397" i="7"/>
  <c r="AM2405" i="7"/>
  <c r="AM2413" i="7"/>
  <c r="AM2421" i="7"/>
  <c r="AM2429" i="7"/>
  <c r="AM2437" i="7"/>
  <c r="AM2445" i="7"/>
  <c r="AM2453" i="7"/>
  <c r="AM2461" i="7"/>
  <c r="AM2469" i="7"/>
  <c r="AM2477" i="7"/>
  <c r="AM2485" i="7"/>
  <c r="AM2493" i="7"/>
  <c r="AM2501" i="7"/>
  <c r="AM2509" i="7"/>
  <c r="AM2517" i="7"/>
  <c r="AM2525" i="7"/>
  <c r="AM2533" i="7"/>
  <c r="AM2541" i="7"/>
  <c r="AM2549" i="7"/>
  <c r="AM2557" i="7"/>
  <c r="AM2565" i="7"/>
  <c r="AM2573" i="7"/>
  <c r="AM2581" i="7"/>
  <c r="AM2589" i="7"/>
  <c r="AM2597" i="7"/>
  <c r="AM2605" i="7"/>
  <c r="AM2613" i="7"/>
  <c r="AM2621" i="7"/>
  <c r="AM2629" i="7"/>
  <c r="AM2637" i="7"/>
  <c r="AM2645" i="7"/>
  <c r="AM2653" i="7"/>
  <c r="AM2661" i="7"/>
  <c r="AM2669" i="7"/>
  <c r="AM2677" i="7"/>
  <c r="AM2685" i="7"/>
  <c r="AM2693" i="7"/>
  <c r="AM2701" i="7"/>
  <c r="AM2709" i="7"/>
  <c r="AM2717" i="7"/>
  <c r="AM2725" i="7"/>
  <c r="AM2733" i="7"/>
  <c r="AM2741" i="7"/>
  <c r="AM2749" i="7"/>
  <c r="AM2757" i="7"/>
  <c r="AM2765" i="7"/>
  <c r="AM2773" i="7"/>
  <c r="AM2781" i="7"/>
  <c r="AM2789" i="7"/>
  <c r="AM2797" i="7"/>
  <c r="AM2805" i="7"/>
  <c r="AM2813" i="7"/>
  <c r="AM2821" i="7"/>
  <c r="AM2829" i="7"/>
  <c r="AM2837" i="7"/>
  <c r="AM2845" i="7"/>
  <c r="AM2853" i="7"/>
  <c r="AM2861" i="7"/>
  <c r="AM2869" i="7"/>
  <c r="AM2877" i="7"/>
  <c r="AM2885" i="7"/>
  <c r="AM2893" i="7"/>
  <c r="AM2901" i="7"/>
  <c r="AM2909" i="7"/>
  <c r="AM2917" i="7"/>
  <c r="AM2925" i="7"/>
  <c r="AM2933" i="7"/>
  <c r="AM2941" i="7"/>
  <c r="AM2949" i="7"/>
  <c r="AM2957" i="7"/>
  <c r="AM2965" i="7"/>
  <c r="AM2973" i="7"/>
  <c r="AM2981" i="7"/>
  <c r="AM2989" i="7"/>
  <c r="AM2997" i="7"/>
  <c r="AM3005" i="7"/>
  <c r="AM3013" i="7"/>
  <c r="AM3021" i="7"/>
  <c r="AM3029" i="7"/>
  <c r="AM3037" i="7"/>
  <c r="AM3045" i="7"/>
  <c r="AM3053" i="7"/>
  <c r="AM3061" i="7"/>
  <c r="AM3069" i="7"/>
  <c r="AM3077" i="7"/>
  <c r="AM3085" i="7"/>
  <c r="AM3093" i="7"/>
  <c r="AM3101" i="7"/>
  <c r="AM3109" i="7"/>
  <c r="AM3117" i="7"/>
  <c r="AM3125" i="7"/>
  <c r="AM3133" i="7"/>
  <c r="AH1305" i="7"/>
  <c r="AH1309" i="7"/>
  <c r="AH1313" i="7"/>
  <c r="AH1317" i="7"/>
  <c r="AH1321" i="7"/>
  <c r="AH1325" i="7"/>
  <c r="AH1329" i="7"/>
  <c r="AH1333" i="7"/>
  <c r="AH1337" i="7"/>
  <c r="AH1341" i="7"/>
  <c r="AH1345" i="7"/>
  <c r="AH1349" i="7"/>
  <c r="AH1353" i="7"/>
  <c r="AH1357" i="7"/>
  <c r="AH1361" i="7"/>
  <c r="AH1365" i="7"/>
  <c r="AH1369" i="7"/>
  <c r="AH1373" i="7"/>
  <c r="AH1377" i="7"/>
  <c r="AH1381" i="7"/>
  <c r="AH1385" i="7"/>
  <c r="AH1389" i="7"/>
  <c r="AH1393" i="7"/>
  <c r="AH1397" i="7"/>
  <c r="AH1401" i="7"/>
  <c r="AH1405" i="7"/>
  <c r="AH1409" i="7"/>
  <c r="AH1413" i="7"/>
  <c r="AH1417" i="7"/>
  <c r="AH1421" i="7"/>
  <c r="AH1425" i="7"/>
  <c r="AH1429" i="7"/>
  <c r="AH1433" i="7"/>
  <c r="AH1437" i="7"/>
  <c r="AH1441" i="7"/>
  <c r="AH1445" i="7"/>
  <c r="AH1449" i="7"/>
  <c r="AH1453" i="7"/>
  <c r="AH1457" i="7"/>
  <c r="AH1461" i="7"/>
  <c r="AH1465" i="7"/>
  <c r="AH1469" i="7"/>
  <c r="AH1473" i="7"/>
  <c r="AH1477" i="7"/>
  <c r="AH1481" i="7"/>
  <c r="AH1485" i="7"/>
  <c r="AH1489" i="7"/>
  <c r="AH1493" i="7"/>
  <c r="AH1497" i="7"/>
  <c r="AH1501" i="7"/>
  <c r="AH1505" i="7"/>
  <c r="AH1509" i="7"/>
  <c r="AH1513" i="7"/>
  <c r="AH1517" i="7"/>
  <c r="AH1521" i="7"/>
  <c r="AH1525" i="7"/>
  <c r="AH1529" i="7"/>
  <c r="AH1533" i="7"/>
  <c r="AH1537" i="7"/>
  <c r="AH1541" i="7"/>
  <c r="AH1545" i="7"/>
  <c r="AH1549" i="7"/>
  <c r="AH1553" i="7"/>
  <c r="AH1557" i="7"/>
  <c r="AH1561" i="7"/>
  <c r="AH1565" i="7"/>
  <c r="AH1569" i="7"/>
  <c r="AH1573" i="7"/>
  <c r="AH1577" i="7"/>
  <c r="AH1581" i="7"/>
  <c r="AH1585" i="7"/>
  <c r="AH1589" i="7"/>
  <c r="AH1593" i="7"/>
  <c r="AH1597" i="7"/>
  <c r="AH1601" i="7"/>
  <c r="AH1605" i="7"/>
  <c r="AH1609" i="7"/>
  <c r="AH1613" i="7"/>
  <c r="AH1617" i="7"/>
  <c r="AH1621" i="7"/>
  <c r="AH1625" i="7"/>
  <c r="AH1629" i="7"/>
  <c r="AH1633" i="7"/>
  <c r="AH1637" i="7"/>
  <c r="AH1641" i="7"/>
  <c r="AH1645" i="7"/>
  <c r="AH1649" i="7"/>
  <c r="AH1653" i="7"/>
  <c r="AH1657" i="7"/>
  <c r="AH1661" i="7"/>
  <c r="AH1665" i="7"/>
  <c r="AH1669" i="7"/>
  <c r="AH1673" i="7"/>
  <c r="AH1677" i="7"/>
  <c r="AH1681" i="7"/>
  <c r="AH1685" i="7"/>
  <c r="AH1689" i="7"/>
  <c r="AH1693" i="7"/>
  <c r="AH1697" i="7"/>
  <c r="AH1701" i="7"/>
  <c r="AH1705" i="7"/>
  <c r="AH1709" i="7"/>
  <c r="AH1713" i="7"/>
  <c r="AH1717" i="7"/>
  <c r="AH1721" i="7"/>
  <c r="AH1725" i="7"/>
  <c r="AH1729" i="7"/>
  <c r="AH1733" i="7"/>
  <c r="AH1737" i="7"/>
  <c r="AH1741" i="7"/>
  <c r="AH1745" i="7"/>
  <c r="AH1749" i="7"/>
  <c r="AH1753" i="7"/>
  <c r="AH1757" i="7"/>
  <c r="AH1761" i="7"/>
  <c r="AH1765" i="7"/>
  <c r="AH1769" i="7"/>
  <c r="AH1773" i="7"/>
  <c r="AH1777" i="7"/>
  <c r="AH1781" i="7"/>
  <c r="AH1785" i="7"/>
  <c r="AH1789" i="7"/>
  <c r="AH1793" i="7"/>
  <c r="AH1797" i="7"/>
  <c r="AH1801" i="7"/>
  <c r="AH1805" i="7"/>
  <c r="AH1809" i="7"/>
  <c r="AH1813" i="7"/>
  <c r="AH1817" i="7"/>
  <c r="AH1821" i="7"/>
  <c r="AH1825" i="7"/>
  <c r="AH1829" i="7"/>
  <c r="AH1833" i="7"/>
  <c r="AH1837" i="7"/>
  <c r="AH1841" i="7"/>
  <c r="AH1845" i="7"/>
  <c r="AH1849" i="7"/>
  <c r="AH1853" i="7"/>
  <c r="AH1857" i="7"/>
  <c r="AH1861" i="7"/>
  <c r="AH1865" i="7"/>
  <c r="AH1869" i="7"/>
  <c r="AH1873" i="7"/>
  <c r="AH1877" i="7"/>
  <c r="AH1881" i="7"/>
  <c r="AH1885" i="7"/>
  <c r="AH1889" i="7"/>
  <c r="AH1893" i="7"/>
  <c r="AH1897" i="7"/>
  <c r="AH1901" i="7"/>
  <c r="AH1905" i="7"/>
  <c r="AH1909" i="7"/>
  <c r="AH1913" i="7"/>
  <c r="AH1917" i="7"/>
  <c r="AH1921" i="7"/>
  <c r="AH1925" i="7"/>
  <c r="AH1929" i="7"/>
  <c r="AH1933" i="7"/>
  <c r="AH1937" i="7"/>
  <c r="AH1941" i="7"/>
  <c r="AH1945" i="7"/>
  <c r="AH1949" i="7"/>
  <c r="AH1953" i="7"/>
  <c r="AH1957" i="7"/>
  <c r="AH1961" i="7"/>
  <c r="AH1965" i="7"/>
  <c r="AH1969" i="7"/>
  <c r="AH1973" i="7"/>
  <c r="AH1977" i="7"/>
  <c r="AH1981" i="7"/>
  <c r="AH1985" i="7"/>
  <c r="AH1989" i="7"/>
  <c r="AH1993" i="7"/>
  <c r="AH1997" i="7"/>
  <c r="AH2001" i="7"/>
  <c r="AH2005" i="7"/>
  <c r="AH2009" i="7"/>
  <c r="AH2013" i="7"/>
  <c r="AH2017" i="7"/>
  <c r="AH2021" i="7"/>
  <c r="AH2025" i="7"/>
  <c r="AH2029" i="7"/>
  <c r="AH2033" i="7"/>
  <c r="AH2037" i="7"/>
  <c r="AH2041" i="7"/>
  <c r="AH2045" i="7"/>
  <c r="AH2049" i="7"/>
  <c r="AH2053" i="7"/>
  <c r="AH2057" i="7"/>
  <c r="AH2061" i="7"/>
  <c r="AH2065" i="7"/>
  <c r="AH2069" i="7"/>
  <c r="AH2073" i="7"/>
  <c r="AH2077" i="7"/>
  <c r="AH2081" i="7"/>
  <c r="AH2085" i="7"/>
  <c r="AH2089" i="7"/>
  <c r="AH2093" i="7"/>
  <c r="AH2097" i="7"/>
  <c r="AH2101" i="7"/>
  <c r="AH2105" i="7"/>
  <c r="AH2109" i="7"/>
  <c r="AH2113" i="7"/>
  <c r="AH2117" i="7"/>
  <c r="AH2121" i="7"/>
  <c r="AH2125" i="7"/>
  <c r="AH2129" i="7"/>
  <c r="AH2133" i="7"/>
  <c r="AH2137" i="7"/>
  <c r="AH2141" i="7"/>
  <c r="AH2145" i="7"/>
  <c r="AH2149" i="7"/>
  <c r="AH2153" i="7"/>
  <c r="AH2157" i="7"/>
  <c r="AH2161" i="7"/>
  <c r="AH2165" i="7"/>
  <c r="AH2169" i="7"/>
  <c r="AH2173" i="7"/>
  <c r="AH2177" i="7"/>
  <c r="AH2181" i="7"/>
  <c r="AH2185" i="7"/>
  <c r="AH2189" i="7"/>
  <c r="AH2193" i="7"/>
  <c r="AH2197" i="7"/>
  <c r="AH2201" i="7"/>
  <c r="AH2205" i="7"/>
  <c r="AH2209" i="7"/>
  <c r="AH2213" i="7"/>
  <c r="AH2217" i="7"/>
  <c r="AH2221" i="7"/>
  <c r="AH2225" i="7"/>
  <c r="AH2229" i="7"/>
  <c r="AH2233" i="7"/>
  <c r="AH2237" i="7"/>
  <c r="AH2241" i="7"/>
  <c r="AH2245" i="7"/>
  <c r="AH2249" i="7"/>
  <c r="AH2253" i="7"/>
  <c r="AH2257" i="7"/>
  <c r="AH2261" i="7"/>
  <c r="AH2265" i="7"/>
  <c r="AH2269" i="7"/>
  <c r="AH2273" i="7"/>
  <c r="AH2277" i="7"/>
  <c r="AH2281" i="7"/>
  <c r="AH2285" i="7"/>
  <c r="AH2289" i="7"/>
  <c r="AH2293" i="7"/>
  <c r="AH2297" i="7"/>
  <c r="AH2301" i="7"/>
  <c r="AH2305" i="7"/>
  <c r="AH2309" i="7"/>
  <c r="AH2313" i="7"/>
  <c r="AH2317" i="7"/>
  <c r="AH2321" i="7"/>
  <c r="AH2325" i="7"/>
  <c r="AH2329" i="7"/>
  <c r="AH2333" i="7"/>
  <c r="AH2337" i="7"/>
  <c r="AH2341" i="7"/>
  <c r="AH2345" i="7"/>
  <c r="AH2349" i="7"/>
  <c r="AH2353" i="7"/>
  <c r="AH2357" i="7"/>
  <c r="AH2361" i="7"/>
  <c r="AH2365" i="7"/>
  <c r="AH2369" i="7"/>
  <c r="AH2373" i="7"/>
  <c r="AH2377" i="7"/>
  <c r="AH2381" i="7"/>
  <c r="AH2385" i="7"/>
  <c r="AH2389" i="7"/>
  <c r="AH2393" i="7"/>
  <c r="AH2397" i="7"/>
  <c r="AH2401" i="7"/>
  <c r="AH2405" i="7"/>
  <c r="AH2409" i="7"/>
  <c r="AH2413" i="7"/>
  <c r="AH2417" i="7"/>
  <c r="AH2421" i="7"/>
  <c r="AH2425" i="7"/>
  <c r="AH2429" i="7"/>
  <c r="AH2433" i="7"/>
  <c r="AH2437" i="7"/>
  <c r="AH2441" i="7"/>
  <c r="AH2445" i="7"/>
  <c r="AH2449" i="7"/>
  <c r="AH2453" i="7"/>
  <c r="AH2457" i="7"/>
  <c r="AH2461" i="7"/>
  <c r="AH2465" i="7"/>
  <c r="AH2469" i="7"/>
  <c r="AH2473" i="7"/>
  <c r="AH2477" i="7"/>
  <c r="AH2481" i="7"/>
  <c r="AH2485" i="7"/>
  <c r="AH2489" i="7"/>
  <c r="AH2493" i="7"/>
  <c r="AH2497" i="7"/>
  <c r="AH2501" i="7"/>
  <c r="AH2505" i="7"/>
  <c r="AH2509" i="7"/>
  <c r="AH2513" i="7"/>
  <c r="AH2517" i="7"/>
  <c r="AH2521" i="7"/>
  <c r="AH2525" i="7"/>
  <c r="AH2529" i="7"/>
  <c r="AH2533" i="7"/>
  <c r="AH2537" i="7"/>
  <c r="AH2541" i="7"/>
  <c r="AH2545" i="7"/>
  <c r="AH2549" i="7"/>
  <c r="AH2553" i="7"/>
  <c r="AH2557" i="7"/>
  <c r="AH2561" i="7"/>
  <c r="AH2565" i="7"/>
  <c r="AH2569" i="7"/>
  <c r="AH2573" i="7"/>
  <c r="AH2577" i="7"/>
  <c r="AH2581" i="7"/>
  <c r="AH2585" i="7"/>
  <c r="AH2589" i="7"/>
  <c r="AH2593" i="7"/>
  <c r="AH2597" i="7"/>
  <c r="AH2601" i="7"/>
  <c r="AH2605" i="7"/>
  <c r="AH2609" i="7"/>
  <c r="AH2613" i="7"/>
  <c r="AH2617" i="7"/>
  <c r="AH2621" i="7"/>
  <c r="AH2625" i="7"/>
  <c r="AH2629" i="7"/>
  <c r="AH2633" i="7"/>
  <c r="AH2637" i="7"/>
  <c r="AH2641" i="7"/>
  <c r="AH2645" i="7"/>
  <c r="AH2649" i="7"/>
  <c r="AH2653" i="7"/>
  <c r="AH2657" i="7"/>
  <c r="AH2661" i="7"/>
  <c r="AH2665" i="7"/>
  <c r="AH2669" i="7"/>
  <c r="AH2673" i="7"/>
  <c r="AH2677" i="7"/>
  <c r="AH2681" i="7"/>
  <c r="AH2685" i="7"/>
  <c r="AH2689" i="7"/>
  <c r="AH2693" i="7"/>
  <c r="AH2697" i="7"/>
  <c r="AH2701" i="7"/>
  <c r="AH2705" i="7"/>
  <c r="AH2709" i="7"/>
  <c r="AH2713" i="7"/>
  <c r="AH2717" i="7"/>
  <c r="AH2721" i="7"/>
  <c r="AH2725" i="7"/>
  <c r="AH2729" i="7"/>
  <c r="AH2733" i="7"/>
  <c r="AH2737" i="7"/>
  <c r="AH2741" i="7"/>
  <c r="AH2745" i="7"/>
  <c r="AH2749" i="7"/>
  <c r="AH2753" i="7"/>
  <c r="AH2757" i="7"/>
  <c r="AH2761" i="7"/>
  <c r="AH2765" i="7"/>
  <c r="AH2769" i="7"/>
  <c r="AH2773" i="7"/>
  <c r="AH2777" i="7"/>
  <c r="AH2781" i="7"/>
  <c r="AH2785" i="7"/>
  <c r="AH2789" i="7"/>
  <c r="AH2793" i="7"/>
  <c r="AH2797" i="7"/>
  <c r="AH2801" i="7"/>
  <c r="AH2805" i="7"/>
  <c r="AH2809" i="7"/>
  <c r="AH2813" i="7"/>
  <c r="AH2817" i="7"/>
  <c r="AH2821" i="7"/>
  <c r="AH2825" i="7"/>
  <c r="AH2829" i="7"/>
  <c r="AH2833" i="7"/>
  <c r="AH2837" i="7"/>
  <c r="AH2841" i="7"/>
  <c r="AH2845" i="7"/>
  <c r="AH2849" i="7"/>
  <c r="AH2853" i="7"/>
  <c r="AH2857" i="7"/>
  <c r="AH2861" i="7"/>
  <c r="AH2865" i="7"/>
  <c r="AH2869" i="7"/>
  <c r="AH2873" i="7"/>
  <c r="AH2877" i="7"/>
  <c r="AH2881" i="7"/>
  <c r="AH2885" i="7"/>
  <c r="AH2889" i="7"/>
  <c r="AH2893" i="7"/>
  <c r="AH2897" i="7"/>
  <c r="AH2901" i="7"/>
  <c r="AH2905" i="7"/>
  <c r="AH2909" i="7"/>
  <c r="AH2913" i="7"/>
  <c r="AH2917" i="7"/>
  <c r="AH2921" i="7"/>
  <c r="AH2925" i="7"/>
  <c r="AH2929" i="7"/>
  <c r="AH2933" i="7"/>
  <c r="AH2937" i="7"/>
  <c r="AH2941" i="7"/>
  <c r="AH2945" i="7"/>
  <c r="AH2949" i="7"/>
  <c r="AH2953" i="7"/>
  <c r="AH2957" i="7"/>
  <c r="AH2961" i="7"/>
  <c r="AH2965" i="7"/>
  <c r="AH2969" i="7"/>
  <c r="AH2973" i="7"/>
  <c r="AH2977" i="7"/>
  <c r="AH2981" i="7"/>
  <c r="AH2985" i="7"/>
  <c r="AH2989" i="7"/>
  <c r="AH2993" i="7"/>
  <c r="AH2997" i="7"/>
  <c r="AH3001" i="7"/>
  <c r="AH3005" i="7"/>
  <c r="AH3009" i="7"/>
  <c r="AH3013" i="7"/>
  <c r="AH3017" i="7"/>
  <c r="AH3021" i="7"/>
  <c r="AH3025" i="7"/>
  <c r="AH3029" i="7"/>
  <c r="AH3033" i="7"/>
  <c r="AH3037" i="7"/>
  <c r="AH3041" i="7"/>
  <c r="AH3045" i="7"/>
  <c r="AH3049" i="7"/>
  <c r="AH3053" i="7"/>
  <c r="AH3057" i="7"/>
  <c r="AH3061" i="7"/>
  <c r="AH3065" i="7"/>
  <c r="AH3069" i="7"/>
  <c r="AH3073" i="7"/>
  <c r="AH3077" i="7"/>
  <c r="AH3081" i="7"/>
  <c r="AH3085" i="7"/>
  <c r="AH3089" i="7"/>
  <c r="AH3093" i="7"/>
  <c r="AH3097" i="7"/>
  <c r="AH3101" i="7"/>
  <c r="AH3105" i="7"/>
  <c r="AH3109" i="7"/>
  <c r="AH3113" i="7"/>
  <c r="AH3117" i="7"/>
  <c r="AH3121" i="7"/>
  <c r="AH3125" i="7"/>
  <c r="AH3129" i="7"/>
  <c r="AH3133" i="7"/>
  <c r="AH3137" i="7"/>
  <c r="AI3138" i="7"/>
  <c r="AI3134" i="7"/>
  <c r="AI3130" i="7"/>
  <c r="AI3126" i="7"/>
  <c r="AI3122" i="7"/>
  <c r="AI3118" i="7"/>
  <c r="AI3114" i="7"/>
  <c r="AI3110" i="7"/>
  <c r="AI3106" i="7"/>
  <c r="AI3102" i="7"/>
  <c r="AI3098" i="7"/>
  <c r="AI3094" i="7"/>
  <c r="AI3090" i="7"/>
  <c r="AI3086" i="7"/>
  <c r="AI3082" i="7"/>
  <c r="AI3078" i="7"/>
  <c r="AI3074" i="7"/>
  <c r="AI3070" i="7"/>
  <c r="AI3066" i="7"/>
  <c r="AI3062" i="7"/>
  <c r="AI3058" i="7"/>
  <c r="AI3054" i="7"/>
  <c r="AI3050" i="7"/>
  <c r="AI3046" i="7"/>
  <c r="AI3042" i="7"/>
  <c r="AI3038" i="7"/>
  <c r="AI3034" i="7"/>
  <c r="AI3030" i="7"/>
  <c r="AI3026" i="7"/>
  <c r="AI3022" i="7"/>
  <c r="AI3018" i="7"/>
  <c r="AI3014" i="7"/>
  <c r="AI3010" i="7"/>
  <c r="AI3006" i="7"/>
  <c r="AI3002" i="7"/>
  <c r="AI2998" i="7"/>
  <c r="AI2994" i="7"/>
  <c r="AI2990" i="7"/>
  <c r="AI2986" i="7"/>
  <c r="AI2982" i="7"/>
  <c r="AI2978" i="7"/>
  <c r="AI2974" i="7"/>
  <c r="AI2970" i="7"/>
  <c r="AI2966" i="7"/>
  <c r="AI2962" i="7"/>
  <c r="AI2958" i="7"/>
  <c r="AI2954" i="7"/>
  <c r="AI2950" i="7"/>
  <c r="AI2946" i="7"/>
  <c r="AI3137" i="7"/>
  <c r="AI3133" i="7"/>
  <c r="AI3129" i="7"/>
  <c r="AI3125" i="7"/>
  <c r="AI3121" i="7"/>
  <c r="AI3117" i="7"/>
  <c r="AI3113" i="7"/>
  <c r="AI3109" i="7"/>
  <c r="AI3105" i="7"/>
  <c r="AI3101" i="7"/>
  <c r="AI3097" i="7"/>
  <c r="AI3093" i="7"/>
  <c r="AI3089" i="7"/>
  <c r="AI3085" i="7"/>
  <c r="AI3081" i="7"/>
  <c r="AI3077" i="7"/>
  <c r="AI3073" i="7"/>
  <c r="AI3069" i="7"/>
  <c r="AI3065" i="7"/>
  <c r="AI3061" i="7"/>
  <c r="AI3057" i="7"/>
  <c r="AI3053" i="7"/>
  <c r="AI3049" i="7"/>
  <c r="AI3045" i="7"/>
  <c r="AI3041" i="7"/>
  <c r="AI3037" i="7"/>
  <c r="AI3033" i="7"/>
  <c r="AI3029" i="7"/>
  <c r="AI3025" i="7"/>
  <c r="AI3021" i="7"/>
  <c r="AI3017" i="7"/>
  <c r="AI3013" i="7"/>
  <c r="AI3009" i="7"/>
  <c r="AI3005" i="7"/>
  <c r="AI3001" i="7"/>
  <c r="AI2997" i="7"/>
  <c r="AI2993" i="7"/>
  <c r="AI2989" i="7"/>
  <c r="AI2985" i="7"/>
  <c r="AI2981" i="7"/>
  <c r="AI2977" i="7"/>
  <c r="AI2973" i="7"/>
  <c r="AI2969" i="7"/>
  <c r="AI2965" i="7"/>
  <c r="AI2961" i="7"/>
  <c r="AI2957" i="7"/>
  <c r="AI2953" i="7"/>
  <c r="AI2949" i="7"/>
  <c r="AI2945" i="7"/>
  <c r="AI1305" i="7"/>
  <c r="AI1309" i="7"/>
  <c r="AI1313" i="7"/>
  <c r="AI1317" i="7"/>
  <c r="AI1321" i="7"/>
  <c r="AI1325" i="7"/>
  <c r="AI1329" i="7"/>
  <c r="AI1333" i="7"/>
  <c r="AI1337" i="7"/>
  <c r="AI1341" i="7"/>
  <c r="AI1345" i="7"/>
  <c r="AI1349" i="7"/>
  <c r="AI1353" i="7"/>
  <c r="AI1357" i="7"/>
  <c r="AI1361" i="7"/>
  <c r="AI1365" i="7"/>
  <c r="AI1369" i="7"/>
  <c r="AI1373" i="7"/>
  <c r="AI1377" i="7"/>
  <c r="AI1381" i="7"/>
  <c r="AI1385" i="7"/>
  <c r="AI1389" i="7"/>
  <c r="AI1393" i="7"/>
  <c r="AI1397" i="7"/>
  <c r="AI1401" i="7"/>
  <c r="AI1405" i="7"/>
  <c r="AI1409" i="7"/>
  <c r="AI1413" i="7"/>
  <c r="AI1417" i="7"/>
  <c r="AI1421" i="7"/>
  <c r="AI1425" i="7"/>
  <c r="AI1429" i="7"/>
  <c r="AI1433" i="7"/>
  <c r="AI1437" i="7"/>
  <c r="AI1441" i="7"/>
  <c r="AI1445" i="7"/>
  <c r="AI1449" i="7"/>
  <c r="AI1453" i="7"/>
  <c r="AI1457" i="7"/>
  <c r="AI1461" i="7"/>
  <c r="AI1465" i="7"/>
  <c r="AI1469" i="7"/>
  <c r="AI1473" i="7"/>
  <c r="AI1477" i="7"/>
  <c r="AI1481" i="7"/>
  <c r="AI1485" i="7"/>
  <c r="AI1489" i="7"/>
  <c r="AI1493" i="7"/>
  <c r="AI1497" i="7"/>
  <c r="AI1501" i="7"/>
  <c r="AI1505" i="7"/>
  <c r="AI1509" i="7"/>
  <c r="AI1513" i="7"/>
  <c r="AI1517" i="7"/>
  <c r="AI1521" i="7"/>
  <c r="AI1525" i="7"/>
  <c r="AI1529" i="7"/>
  <c r="AI1533" i="7"/>
  <c r="AI1537" i="7"/>
  <c r="AI1541" i="7"/>
  <c r="AI1545" i="7"/>
  <c r="AI1549" i="7"/>
  <c r="AI1553" i="7"/>
  <c r="AI1557" i="7"/>
  <c r="AI1561" i="7"/>
  <c r="AI1565" i="7"/>
  <c r="AI1569" i="7"/>
  <c r="AI1573" i="7"/>
  <c r="AI1577" i="7"/>
  <c r="AI1581" i="7"/>
  <c r="AI1585" i="7"/>
  <c r="AI1589" i="7"/>
  <c r="AI1593" i="7"/>
  <c r="AI1597" i="7"/>
  <c r="AI1601" i="7"/>
  <c r="AI1605" i="7"/>
  <c r="AI1609" i="7"/>
  <c r="AI1613" i="7"/>
  <c r="AI1617" i="7"/>
  <c r="AI1621" i="7"/>
  <c r="AI1625" i="7"/>
  <c r="AI1629" i="7"/>
  <c r="AI1633" i="7"/>
  <c r="AI1637" i="7"/>
  <c r="AI1641" i="7"/>
  <c r="AI1645" i="7"/>
  <c r="AI1649" i="7"/>
  <c r="AI1653" i="7"/>
  <c r="AI1657" i="7"/>
  <c r="AI1661" i="7"/>
  <c r="AI1665" i="7"/>
  <c r="AI1669" i="7"/>
  <c r="AI1673" i="7"/>
  <c r="AI1677" i="7"/>
  <c r="AI1681" i="7"/>
  <c r="AI1685" i="7"/>
  <c r="AI1689" i="7"/>
  <c r="AI1693" i="7"/>
  <c r="AI1697" i="7"/>
  <c r="AI1701" i="7"/>
  <c r="AI1705" i="7"/>
  <c r="AI1709" i="7"/>
  <c r="AI1713" i="7"/>
  <c r="AI1717" i="7"/>
  <c r="AI1721" i="7"/>
  <c r="AI1725" i="7"/>
  <c r="AI1729" i="7"/>
  <c r="AI1733" i="7"/>
  <c r="AI1737" i="7"/>
  <c r="AI1741" i="7"/>
  <c r="AI1745" i="7"/>
  <c r="AI1749" i="7"/>
  <c r="AI1753" i="7"/>
  <c r="AI1757" i="7"/>
  <c r="AI1761" i="7"/>
  <c r="AI1765" i="7"/>
  <c r="AI1769" i="7"/>
  <c r="AI1773" i="7"/>
  <c r="AI1777" i="7"/>
  <c r="AI1781" i="7"/>
  <c r="AI1785" i="7"/>
  <c r="AI1789" i="7"/>
  <c r="AI1793" i="7"/>
  <c r="AI1797" i="7"/>
  <c r="AI1801" i="7"/>
  <c r="AI1805" i="7"/>
  <c r="AI1809" i="7"/>
  <c r="AI1813" i="7"/>
  <c r="AI1817" i="7"/>
  <c r="AI1821" i="7"/>
  <c r="AI1825" i="7"/>
  <c r="AI1829" i="7"/>
  <c r="AI1833" i="7"/>
  <c r="AI1837" i="7"/>
  <c r="AI1841" i="7"/>
  <c r="AI1845" i="7"/>
  <c r="AI1849" i="7"/>
  <c r="AI1853" i="7"/>
  <c r="AI1857" i="7"/>
  <c r="AI1861" i="7"/>
  <c r="AI1865" i="7"/>
  <c r="AI1869" i="7"/>
  <c r="AI1873" i="7"/>
  <c r="AI1877" i="7"/>
  <c r="AI1881" i="7"/>
  <c r="AI1885" i="7"/>
  <c r="AI1889" i="7"/>
  <c r="AI1893" i="7"/>
  <c r="AI1897" i="7"/>
  <c r="AI1901" i="7"/>
  <c r="AI1905" i="7"/>
  <c r="AI1909" i="7"/>
  <c r="AI1913" i="7"/>
  <c r="AI1917" i="7"/>
  <c r="AI1921" i="7"/>
  <c r="AI1925" i="7"/>
  <c r="AI1929" i="7"/>
  <c r="AI1933" i="7"/>
  <c r="AI1937" i="7"/>
  <c r="AI1941" i="7"/>
  <c r="AI1945" i="7"/>
  <c r="AI1949" i="7"/>
  <c r="AI1953" i="7"/>
  <c r="AI1957" i="7"/>
  <c r="AI1961" i="7"/>
  <c r="AI1965" i="7"/>
  <c r="AI1969" i="7"/>
  <c r="AI1973" i="7"/>
  <c r="AI1977" i="7"/>
  <c r="AI1981" i="7"/>
  <c r="AI1985" i="7"/>
  <c r="AI1989" i="7"/>
  <c r="AI1993" i="7"/>
  <c r="AI1997" i="7"/>
  <c r="AI2001" i="7"/>
  <c r="AI2005" i="7"/>
  <c r="AI2009" i="7"/>
  <c r="AI2013" i="7"/>
  <c r="AI2017" i="7"/>
  <c r="AI2021" i="7"/>
  <c r="AI2025" i="7"/>
  <c r="AI2029" i="7"/>
  <c r="AI2033" i="7"/>
  <c r="AI2037" i="7"/>
  <c r="AI2041" i="7"/>
  <c r="AI2045" i="7"/>
  <c r="AI2049" i="7"/>
  <c r="AI2053" i="7"/>
  <c r="AI2057" i="7"/>
  <c r="AI2061" i="7"/>
  <c r="AI2065" i="7"/>
  <c r="AI2069" i="7"/>
  <c r="AI2073" i="7"/>
  <c r="AI2077" i="7"/>
  <c r="AI2081" i="7"/>
  <c r="AI2085" i="7"/>
  <c r="AI2089" i="7"/>
  <c r="AI2093" i="7"/>
  <c r="AI2097" i="7"/>
  <c r="AI2101" i="7"/>
  <c r="AI2105" i="7"/>
  <c r="AI2109" i="7"/>
  <c r="AI2113" i="7"/>
  <c r="AI2117" i="7"/>
  <c r="AI2121" i="7"/>
  <c r="AI2125" i="7"/>
  <c r="AI2129" i="7"/>
  <c r="AI2133" i="7"/>
  <c r="AI2137" i="7"/>
  <c r="AI2141" i="7"/>
  <c r="AI2145" i="7"/>
  <c r="AI2149" i="7"/>
  <c r="AI2153" i="7"/>
  <c r="AI2157" i="7"/>
  <c r="AI2161" i="7"/>
  <c r="AI2165" i="7"/>
  <c r="AI2169" i="7"/>
  <c r="AI2173" i="7"/>
  <c r="AI2177" i="7"/>
  <c r="AI2181" i="7"/>
  <c r="AI2185" i="7"/>
  <c r="AI2189" i="7"/>
  <c r="AI2193" i="7"/>
  <c r="AI2197" i="7"/>
  <c r="AI2201" i="7"/>
  <c r="AI2205" i="7"/>
  <c r="AI2209" i="7"/>
  <c r="AI2213" i="7"/>
  <c r="AI2217" i="7"/>
  <c r="AI2221" i="7"/>
  <c r="AI2225" i="7"/>
  <c r="AI2229" i="7"/>
  <c r="AI2233" i="7"/>
  <c r="AI2237" i="7"/>
  <c r="AI2241" i="7"/>
  <c r="AI2245" i="7"/>
  <c r="AI2249" i="7"/>
  <c r="AI2253" i="7"/>
  <c r="AI2257" i="7"/>
  <c r="AI2261" i="7"/>
  <c r="AI2265" i="7"/>
  <c r="AI2269" i="7"/>
  <c r="AI2273" i="7"/>
  <c r="AI2277" i="7"/>
  <c r="AI2281" i="7"/>
  <c r="AI2285" i="7"/>
  <c r="AI2289" i="7"/>
  <c r="AI2293" i="7"/>
  <c r="AI2297" i="7"/>
  <c r="AI2301" i="7"/>
  <c r="AI2305" i="7"/>
  <c r="AI2309" i="7"/>
  <c r="AI2313" i="7"/>
  <c r="AI2317" i="7"/>
  <c r="AI2321" i="7"/>
  <c r="AI2325" i="7"/>
  <c r="AI2329" i="7"/>
  <c r="AI2333" i="7"/>
  <c r="AI2337" i="7"/>
  <c r="AI2341" i="7"/>
  <c r="AI2345" i="7"/>
  <c r="AI2349" i="7"/>
  <c r="AI2353" i="7"/>
  <c r="AI2357" i="7"/>
  <c r="AI2361" i="7"/>
  <c r="AI2365" i="7"/>
  <c r="AI2369" i="7"/>
  <c r="AI2373" i="7"/>
  <c r="AI2377" i="7"/>
  <c r="AI2381" i="7"/>
  <c r="AI2385" i="7"/>
  <c r="AI2389" i="7"/>
  <c r="AI2393" i="7"/>
  <c r="AI2397" i="7"/>
  <c r="AI2401" i="7"/>
  <c r="AI2405" i="7"/>
  <c r="AI2409" i="7"/>
  <c r="AI2413" i="7"/>
  <c r="AI2417" i="7"/>
  <c r="AI2421" i="7"/>
  <c r="AI2425" i="7"/>
  <c r="AI2429" i="7"/>
  <c r="AI2433" i="7"/>
  <c r="AI2437" i="7"/>
  <c r="AI2441" i="7"/>
  <c r="AI2445" i="7"/>
  <c r="AI2449" i="7"/>
  <c r="AI2453" i="7"/>
  <c r="AI2457" i="7"/>
  <c r="AI2461" i="7"/>
  <c r="AI2465" i="7"/>
  <c r="AI2469" i="7"/>
  <c r="AI2473" i="7"/>
  <c r="AI2477" i="7"/>
  <c r="AI2481" i="7"/>
  <c r="AI2485" i="7"/>
  <c r="AI2489" i="7"/>
  <c r="AI2493" i="7"/>
  <c r="AI2497" i="7"/>
  <c r="AI2501" i="7"/>
  <c r="AI2505" i="7"/>
  <c r="AI2509" i="7"/>
  <c r="AI2513" i="7"/>
  <c r="AI2517" i="7"/>
  <c r="AI2521" i="7"/>
  <c r="AI2525" i="7"/>
  <c r="AI2529" i="7"/>
  <c r="AI2533" i="7"/>
  <c r="AI2537" i="7"/>
  <c r="AI2541" i="7"/>
  <c r="AI2545" i="7"/>
  <c r="AI2549" i="7"/>
  <c r="AI2553" i="7"/>
  <c r="AI2557" i="7"/>
  <c r="AI2561" i="7"/>
  <c r="AI2565" i="7"/>
  <c r="AI2569" i="7"/>
  <c r="AI2573" i="7"/>
  <c r="AI2577" i="7"/>
  <c r="AI2581" i="7"/>
  <c r="AI2585" i="7"/>
  <c r="AI2589" i="7"/>
  <c r="AI2593" i="7"/>
  <c r="AI2597" i="7"/>
  <c r="AI2601" i="7"/>
  <c r="AI2605" i="7"/>
  <c r="AI2609" i="7"/>
  <c r="AI2613" i="7"/>
  <c r="AI2617" i="7"/>
  <c r="AI2621" i="7"/>
  <c r="AI2625" i="7"/>
  <c r="AI2629" i="7"/>
  <c r="AI2633" i="7"/>
  <c r="AI2637" i="7"/>
  <c r="AI2641" i="7"/>
  <c r="AI2645" i="7"/>
  <c r="AI2649" i="7"/>
  <c r="AI2653" i="7"/>
  <c r="AI2657" i="7"/>
  <c r="AI2661" i="7"/>
  <c r="AI2665" i="7"/>
  <c r="AI2669" i="7"/>
  <c r="AI2673" i="7"/>
  <c r="AI2677" i="7"/>
  <c r="AI2681" i="7"/>
  <c r="AI2685" i="7"/>
  <c r="AI2689" i="7"/>
  <c r="AI2693" i="7"/>
  <c r="AI2697" i="7"/>
  <c r="AI2701" i="7"/>
  <c r="AI2705" i="7"/>
  <c r="AI2709" i="7"/>
  <c r="AI2713" i="7"/>
  <c r="AI2717" i="7"/>
  <c r="AI2721" i="7"/>
  <c r="AI2725" i="7"/>
  <c r="AI2729" i="7"/>
  <c r="AI2733" i="7"/>
  <c r="AI2737" i="7"/>
  <c r="AI2741" i="7"/>
  <c r="AI2745" i="7"/>
  <c r="AI2749" i="7"/>
  <c r="AI2753" i="7"/>
  <c r="AI2757" i="7"/>
  <c r="AI2761" i="7"/>
  <c r="AI2765" i="7"/>
  <c r="AI2769" i="7"/>
  <c r="AI2773" i="7"/>
  <c r="AI2777" i="7"/>
  <c r="AI2781" i="7"/>
  <c r="AI2785" i="7"/>
  <c r="AI2789" i="7"/>
  <c r="AI2793" i="7"/>
  <c r="AI2797" i="7"/>
  <c r="AI2801" i="7"/>
  <c r="AI2805" i="7"/>
  <c r="AI2809" i="7"/>
  <c r="AI2813" i="7"/>
  <c r="AI2817" i="7"/>
  <c r="AI2821" i="7"/>
  <c r="AI2825" i="7"/>
  <c r="AI2829" i="7"/>
  <c r="AI2833" i="7"/>
  <c r="AI2837" i="7"/>
  <c r="AI2841" i="7"/>
  <c r="AI2845" i="7"/>
  <c r="AI2849" i="7"/>
  <c r="AI2853" i="7"/>
  <c r="AI2857" i="7"/>
  <c r="AI2861" i="7"/>
  <c r="AI2865" i="7"/>
  <c r="AI2869" i="7"/>
  <c r="AI2873" i="7"/>
  <c r="AI2877" i="7"/>
  <c r="AI2881" i="7"/>
  <c r="AI2885" i="7"/>
  <c r="AI2889" i="7"/>
  <c r="AI2893" i="7"/>
  <c r="AI2897" i="7"/>
  <c r="AI2901" i="7"/>
  <c r="AI2905" i="7"/>
  <c r="AI2909" i="7"/>
  <c r="AI2913" i="7"/>
  <c r="AI2917" i="7"/>
  <c r="AI2921" i="7"/>
  <c r="AI2925" i="7"/>
  <c r="AI2929" i="7"/>
  <c r="AI2933" i="7"/>
  <c r="AI2937" i="7"/>
  <c r="AI2941" i="7"/>
  <c r="AI2947" i="7"/>
  <c r="AI2955" i="7"/>
  <c r="AI2963" i="7"/>
  <c r="AI2971" i="7"/>
  <c r="AI2979" i="7"/>
  <c r="AI2987" i="7"/>
  <c r="AI2995" i="7"/>
  <c r="AI3003" i="7"/>
  <c r="AI3011" i="7"/>
  <c r="AI3019" i="7"/>
  <c r="AI3027" i="7"/>
  <c r="AI3035" i="7"/>
  <c r="AI3043" i="7"/>
  <c r="AI3051" i="7"/>
  <c r="AI3059" i="7"/>
  <c r="AI3067" i="7"/>
  <c r="AI3075" i="7"/>
  <c r="AI3083" i="7"/>
  <c r="AI3091" i="7"/>
  <c r="AI3099" i="7"/>
  <c r="AI3107" i="7"/>
  <c r="AI3115" i="7"/>
  <c r="AI3123" i="7"/>
  <c r="AI3131" i="7"/>
  <c r="AI3139" i="7"/>
  <c r="AM1302" i="7"/>
  <c r="AM1310" i="7"/>
  <c r="AM1318" i="7"/>
  <c r="AM1326" i="7"/>
  <c r="AM1334" i="7"/>
  <c r="AM1342" i="7"/>
  <c r="AM1350" i="7"/>
  <c r="AM1358" i="7"/>
  <c r="AM1366" i="7"/>
  <c r="AM1374" i="7"/>
  <c r="AM1382" i="7"/>
  <c r="AM1390" i="7"/>
  <c r="AM1398" i="7"/>
  <c r="AM1406" i="7"/>
  <c r="AM1414" i="7"/>
  <c r="AM1422" i="7"/>
  <c r="AM1430" i="7"/>
  <c r="AM1438" i="7"/>
  <c r="AM1446" i="7"/>
  <c r="AM1454" i="7"/>
  <c r="AM1462" i="7"/>
  <c r="AM1470" i="7"/>
  <c r="AM1478" i="7"/>
  <c r="AM1486" i="7"/>
  <c r="AM1494" i="7"/>
  <c r="AM1502" i="7"/>
  <c r="AM1510" i="7"/>
  <c r="AM1518" i="7"/>
  <c r="AM1526" i="7"/>
  <c r="AM1534" i="7"/>
  <c r="AM1542" i="7"/>
  <c r="AM1550" i="7"/>
  <c r="AM1558" i="7"/>
  <c r="AM1566" i="7"/>
  <c r="AM1574" i="7"/>
  <c r="AM1582" i="7"/>
  <c r="AM1590" i="7"/>
  <c r="AM1598" i="7"/>
  <c r="AM1606" i="7"/>
  <c r="AM1614" i="7"/>
  <c r="AM1622" i="7"/>
  <c r="AM1630" i="7"/>
  <c r="AM1638" i="7"/>
  <c r="AM1646" i="7"/>
  <c r="AM1654" i="7"/>
  <c r="AM1662" i="7"/>
  <c r="AM1670" i="7"/>
  <c r="AM1678" i="7"/>
  <c r="AM1686" i="7"/>
  <c r="AM1694" i="7"/>
  <c r="AM1702" i="7"/>
  <c r="AM1710" i="7"/>
  <c r="AM1718" i="7"/>
  <c r="AM1726" i="7"/>
  <c r="AM1734" i="7"/>
  <c r="AM1742" i="7"/>
  <c r="AM1750" i="7"/>
  <c r="AM1758" i="7"/>
  <c r="AM1766" i="7"/>
  <c r="AM1774" i="7"/>
  <c r="AM1782" i="7"/>
  <c r="AM1790" i="7"/>
  <c r="AM1798" i="7"/>
  <c r="AM1806" i="7"/>
  <c r="AM1814" i="7"/>
  <c r="AM1822" i="7"/>
  <c r="AM1830" i="7"/>
  <c r="AM1838" i="7"/>
  <c r="AM1846" i="7"/>
  <c r="AM1854" i="7"/>
  <c r="AM1862" i="7"/>
  <c r="AM1870" i="7"/>
  <c r="AM1878" i="7"/>
  <c r="AM1886" i="7"/>
  <c r="AM1894" i="7"/>
  <c r="AM1902" i="7"/>
  <c r="AM1910" i="7"/>
  <c r="AM1918" i="7"/>
  <c r="AM1926" i="7"/>
  <c r="AM1934" i="7"/>
  <c r="AM1942" i="7"/>
  <c r="AM1950" i="7"/>
  <c r="AM1958" i="7"/>
  <c r="AM1966" i="7"/>
  <c r="AM1974" i="7"/>
  <c r="AM1982" i="7"/>
  <c r="AM1990" i="7"/>
  <c r="AM1998" i="7"/>
  <c r="AM2006" i="7"/>
  <c r="AM2014" i="7"/>
  <c r="AM2022" i="7"/>
  <c r="AM2030" i="7"/>
  <c r="AM2038" i="7"/>
  <c r="AM2046" i="7"/>
  <c r="AM2054" i="7"/>
  <c r="AM2062" i="7"/>
  <c r="AM2070" i="7"/>
  <c r="AM2078" i="7"/>
  <c r="AM2086" i="7"/>
  <c r="AM2094" i="7"/>
  <c r="AM2102" i="7"/>
  <c r="AM2110" i="7"/>
  <c r="AM2118" i="7"/>
  <c r="AM2126" i="7"/>
  <c r="AM2134" i="7"/>
  <c r="AM2142" i="7"/>
  <c r="AM2150" i="7"/>
  <c r="AM2158" i="7"/>
  <c r="AM2166" i="7"/>
  <c r="AM2174" i="7"/>
  <c r="AM2182" i="7"/>
  <c r="AM2190" i="7"/>
  <c r="AM2198" i="7"/>
  <c r="AM2206" i="7"/>
  <c r="AM2214" i="7"/>
  <c r="AM2222" i="7"/>
  <c r="AM2230" i="7"/>
  <c r="AM2238" i="7"/>
  <c r="AM2246" i="7"/>
  <c r="AM2254" i="7"/>
  <c r="AM2262" i="7"/>
  <c r="AM2270" i="7"/>
  <c r="AM2278" i="7"/>
  <c r="AM2286" i="7"/>
  <c r="AM2294" i="7"/>
  <c r="AM2302" i="7"/>
  <c r="AM2310" i="7"/>
  <c r="AM2318" i="7"/>
  <c r="AM2326" i="7"/>
  <c r="AM2334" i="7"/>
  <c r="AM2342" i="7"/>
  <c r="AM2350" i="7"/>
  <c r="AM2358" i="7"/>
  <c r="AM2366" i="7"/>
  <c r="AM2374" i="7"/>
  <c r="AM2382" i="7"/>
  <c r="AM2390" i="7"/>
  <c r="AM2398" i="7"/>
  <c r="AM2406" i="7"/>
  <c r="AM2414" i="7"/>
  <c r="AM2422" i="7"/>
  <c r="AM2430" i="7"/>
  <c r="AM2438" i="7"/>
  <c r="AM2446" i="7"/>
  <c r="AM2454" i="7"/>
  <c r="AM2462" i="7"/>
  <c r="AM2470" i="7"/>
  <c r="AM2478" i="7"/>
  <c r="AM2486" i="7"/>
  <c r="AM2494" i="7"/>
  <c r="AM2502" i="7"/>
  <c r="AM2510" i="7"/>
  <c r="AM2518" i="7"/>
  <c r="AM2526" i="7"/>
  <c r="AM2534" i="7"/>
  <c r="AM2542" i="7"/>
  <c r="AM2550" i="7"/>
  <c r="AM2558" i="7"/>
  <c r="AM2566" i="7"/>
  <c r="AM2574" i="7"/>
  <c r="AM2582" i="7"/>
  <c r="AM2590" i="7"/>
  <c r="AM2598" i="7"/>
  <c r="AM2606" i="7"/>
  <c r="AM2614" i="7"/>
  <c r="AM2622" i="7"/>
  <c r="AM2630" i="7"/>
  <c r="AM2638" i="7"/>
  <c r="AM2646" i="7"/>
  <c r="AM2654" i="7"/>
  <c r="AM2662" i="7"/>
  <c r="AM2670" i="7"/>
  <c r="AM2678" i="7"/>
  <c r="AM2686" i="7"/>
  <c r="AM2694" i="7"/>
  <c r="AM2702" i="7"/>
  <c r="AM2710" i="7"/>
  <c r="AM2718" i="7"/>
  <c r="AM2726" i="7"/>
  <c r="AM2734" i="7"/>
  <c r="AM2742" i="7"/>
  <c r="AM2750" i="7"/>
  <c r="AM2758" i="7"/>
  <c r="AM2766" i="7"/>
  <c r="AM2774" i="7"/>
  <c r="AM2782" i="7"/>
  <c r="AM2790" i="7"/>
  <c r="AM2798" i="7"/>
  <c r="AM2806" i="7"/>
  <c r="AM2814" i="7"/>
  <c r="AM2822" i="7"/>
  <c r="AM2830" i="7"/>
  <c r="AM2838" i="7"/>
  <c r="AM2846" i="7"/>
  <c r="AM2854" i="7"/>
  <c r="AM2862" i="7"/>
  <c r="AM2870" i="7"/>
  <c r="AM2878" i="7"/>
  <c r="AM2886" i="7"/>
  <c r="AM2894" i="7"/>
  <c r="AM2902" i="7"/>
  <c r="AM2910" i="7"/>
  <c r="AM2918" i="7"/>
  <c r="AM2926" i="7"/>
  <c r="AM2934" i="7"/>
  <c r="AM2942" i="7"/>
  <c r="AM2950" i="7"/>
  <c r="AM2958" i="7"/>
  <c r="AM2966" i="7"/>
  <c r="AM2974" i="7"/>
  <c r="AM2982" i="7"/>
  <c r="AM2990" i="7"/>
  <c r="AM2998" i="7"/>
  <c r="AM3006" i="7"/>
  <c r="AM3014" i="7"/>
  <c r="AM3022" i="7"/>
  <c r="AM3030" i="7"/>
  <c r="AM3038" i="7"/>
  <c r="AM3046" i="7"/>
  <c r="AM3054" i="7"/>
  <c r="AM3062" i="7"/>
  <c r="AM3070" i="7"/>
  <c r="AM3078" i="7"/>
  <c r="AM3086" i="7"/>
  <c r="AM3094" i="7"/>
  <c r="AM3102" i="7"/>
  <c r="AM3110" i="7"/>
  <c r="AM3118" i="7"/>
  <c r="AM3126" i="7"/>
  <c r="AM3134" i="7"/>
  <c r="AP5" i="7"/>
  <c r="AP8" i="7"/>
  <c r="AP12" i="7"/>
  <c r="AP16" i="7"/>
  <c r="AP20" i="7"/>
  <c r="AP24" i="7"/>
  <c r="AP28" i="7"/>
  <c r="AP32" i="7"/>
  <c r="AP36" i="7"/>
  <c r="AP40" i="7"/>
  <c r="AP44" i="7"/>
  <c r="AP48" i="7"/>
  <c r="AP52" i="7"/>
  <c r="AP56" i="7"/>
  <c r="AP60" i="7"/>
  <c r="AP64" i="7"/>
  <c r="AP68" i="7"/>
  <c r="AP72" i="7"/>
  <c r="AP76" i="7"/>
  <c r="AP80" i="7"/>
  <c r="AP84" i="7"/>
  <c r="AP88" i="7"/>
  <c r="AP92" i="7"/>
  <c r="AP96" i="7"/>
  <c r="AP100" i="7"/>
  <c r="AP104" i="7"/>
  <c r="AP108" i="7"/>
  <c r="AP112" i="7"/>
  <c r="AP116" i="7"/>
  <c r="AP120" i="7"/>
  <c r="AP124" i="7"/>
  <c r="AP128" i="7"/>
  <c r="AP132" i="7"/>
  <c r="AP136" i="7"/>
  <c r="AP140" i="7"/>
  <c r="AP144" i="7"/>
  <c r="AP148" i="7"/>
  <c r="AP152" i="7"/>
  <c r="AP156" i="7"/>
  <c r="AP160" i="7"/>
  <c r="AP164" i="7"/>
  <c r="AP168" i="7"/>
  <c r="AP172" i="7"/>
  <c r="AP176" i="7"/>
  <c r="AP180" i="7"/>
  <c r="AP184" i="7"/>
  <c r="AP188" i="7"/>
  <c r="AP192" i="7"/>
  <c r="AP196" i="7"/>
  <c r="AP200" i="7"/>
  <c r="AP204" i="7"/>
  <c r="AP208" i="7"/>
  <c r="AP212" i="7"/>
  <c r="AP216" i="7"/>
  <c r="AP220" i="7"/>
  <c r="AP224" i="7"/>
  <c r="AP228" i="7"/>
  <c r="AP232" i="7"/>
  <c r="AP236" i="7"/>
  <c r="AP240" i="7"/>
  <c r="AP244" i="7"/>
  <c r="AP248" i="7"/>
  <c r="AP252" i="7"/>
  <c r="AP256" i="7"/>
  <c r="AP260" i="7"/>
  <c r="AP264" i="7"/>
  <c r="AP268" i="7"/>
  <c r="AP272" i="7"/>
  <c r="AP276" i="7"/>
  <c r="AP280" i="7"/>
  <c r="AP284" i="7"/>
  <c r="AP288" i="7"/>
  <c r="AP292" i="7"/>
  <c r="AP296" i="7"/>
  <c r="AP300" i="7"/>
  <c r="AP304" i="7"/>
  <c r="AP308" i="7"/>
  <c r="AP312" i="7"/>
  <c r="AP316" i="7"/>
  <c r="AP320" i="7"/>
  <c r="AP324" i="7"/>
  <c r="AP328" i="7"/>
  <c r="AP332" i="7"/>
  <c r="AP336" i="7"/>
  <c r="AP340" i="7"/>
  <c r="AP344" i="7"/>
  <c r="AP348" i="7"/>
  <c r="AP352" i="7"/>
  <c r="AP356" i="7"/>
  <c r="AP360" i="7"/>
  <c r="AP364" i="7"/>
  <c r="AP368" i="7"/>
  <c r="AP372" i="7"/>
  <c r="AP376" i="7"/>
  <c r="AP380" i="7"/>
  <c r="AP384" i="7"/>
  <c r="AP388" i="7"/>
  <c r="AP392" i="7"/>
  <c r="AP396" i="7"/>
  <c r="AP400" i="7"/>
  <c r="AP404" i="7"/>
  <c r="AP408" i="7"/>
  <c r="AP412" i="7"/>
  <c r="AP416" i="7"/>
  <c r="AP420" i="7"/>
  <c r="AP424" i="7"/>
  <c r="AP428" i="7"/>
  <c r="AP432" i="7"/>
  <c r="AP436" i="7"/>
  <c r="AP440" i="7"/>
  <c r="AP444" i="7"/>
  <c r="AP448" i="7"/>
  <c r="AP452" i="7"/>
  <c r="AP456" i="7"/>
  <c r="AP460" i="7"/>
  <c r="AP464" i="7"/>
  <c r="AP468" i="7"/>
  <c r="AP472" i="7"/>
  <c r="AP476" i="7"/>
  <c r="AP480" i="7"/>
  <c r="AP484" i="7"/>
  <c r="AP488" i="7"/>
  <c r="AP492" i="7"/>
  <c r="AP496" i="7"/>
  <c r="AP500" i="7"/>
  <c r="AP504" i="7"/>
  <c r="AP508" i="7"/>
  <c r="AP512" i="7"/>
  <c r="AP516" i="7"/>
  <c r="AP520" i="7"/>
  <c r="AP524" i="7"/>
  <c r="AP528" i="7"/>
  <c r="AP532" i="7"/>
  <c r="AP536" i="7"/>
  <c r="AP540" i="7"/>
  <c r="AP544" i="7"/>
  <c r="AP548" i="7"/>
  <c r="AP552" i="7"/>
  <c r="AP556" i="7"/>
  <c r="AP560" i="7"/>
  <c r="AP564" i="7"/>
  <c r="AP568" i="7"/>
  <c r="AP572" i="7"/>
  <c r="AP576" i="7"/>
  <c r="AP580" i="7"/>
  <c r="AP584" i="7"/>
  <c r="AP588" i="7"/>
  <c r="AP592" i="7"/>
  <c r="AP596" i="7"/>
  <c r="AP600" i="7"/>
  <c r="AP604" i="7"/>
  <c r="AP608" i="7"/>
  <c r="AP612" i="7"/>
  <c r="AP616" i="7"/>
  <c r="AP620" i="7"/>
  <c r="AP624" i="7"/>
  <c r="AP628" i="7"/>
  <c r="AP632" i="7"/>
  <c r="AP636" i="7"/>
  <c r="AP640" i="7"/>
  <c r="AP644" i="7"/>
  <c r="AP648" i="7"/>
  <c r="AP652" i="7"/>
  <c r="AP656" i="7"/>
  <c r="AP660" i="7"/>
  <c r="AP664" i="7"/>
  <c r="AP668" i="7"/>
  <c r="AP672" i="7"/>
  <c r="AP676" i="7"/>
  <c r="AP680" i="7"/>
  <c r="AP684" i="7"/>
  <c r="AP688" i="7"/>
  <c r="AP692" i="7"/>
  <c r="AP696" i="7"/>
  <c r="AP700" i="7"/>
  <c r="AP704" i="7"/>
  <c r="AP708" i="7"/>
  <c r="AP712" i="7"/>
  <c r="AP716" i="7"/>
  <c r="AP720" i="7"/>
  <c r="AP724" i="7"/>
  <c r="AP728" i="7"/>
  <c r="AP732" i="7"/>
  <c r="AP736" i="7"/>
  <c r="AP740" i="7"/>
  <c r="AP744" i="7"/>
  <c r="AP748" i="7"/>
  <c r="AP752" i="7"/>
  <c r="AP756" i="7"/>
  <c r="AP760" i="7"/>
  <c r="AP764" i="7"/>
  <c r="AP768" i="7"/>
  <c r="AP772" i="7"/>
  <c r="AP776" i="7"/>
  <c r="AP780" i="7"/>
  <c r="AP784" i="7"/>
  <c r="AP788" i="7"/>
  <c r="AP792" i="7"/>
  <c r="AP796" i="7"/>
  <c r="AP800" i="7"/>
  <c r="AP804" i="7"/>
  <c r="AP808" i="7"/>
  <c r="AP812" i="7"/>
  <c r="AP816" i="7"/>
  <c r="AP820" i="7"/>
  <c r="AP824" i="7"/>
  <c r="AP828" i="7"/>
  <c r="AP832" i="7"/>
  <c r="AP836" i="7"/>
  <c r="AP840" i="7"/>
  <c r="AP844" i="7"/>
  <c r="AP848" i="7"/>
  <c r="AP852" i="7"/>
  <c r="AP856" i="7"/>
  <c r="AP860" i="7"/>
  <c r="AP864" i="7"/>
  <c r="AP868" i="7"/>
  <c r="AP872" i="7"/>
  <c r="AP876" i="7"/>
  <c r="AP880" i="7"/>
  <c r="AP884" i="7"/>
  <c r="AP888" i="7"/>
  <c r="AP892" i="7"/>
  <c r="AP896" i="7"/>
  <c r="AP900" i="7"/>
  <c r="AP904" i="7"/>
  <c r="AP908" i="7"/>
  <c r="AP912" i="7"/>
  <c r="AP916" i="7"/>
  <c r="AP920" i="7"/>
  <c r="AP924" i="7"/>
  <c r="AP928" i="7"/>
  <c r="AP932" i="7"/>
  <c r="AP936" i="7"/>
  <c r="AP940" i="7"/>
  <c r="AP944" i="7"/>
  <c r="AP948" i="7"/>
  <c r="AP952" i="7"/>
  <c r="AP956" i="7"/>
  <c r="AP960" i="7"/>
  <c r="AP964" i="7"/>
  <c r="AP968" i="7"/>
  <c r="AP972" i="7"/>
  <c r="AP976" i="7"/>
  <c r="AP980" i="7"/>
  <c r="AP984" i="7"/>
  <c r="AP988" i="7"/>
  <c r="AP992" i="7"/>
  <c r="AP996" i="7"/>
  <c r="AP1000" i="7"/>
  <c r="AP1004" i="7"/>
  <c r="AP1008" i="7"/>
  <c r="AP1012" i="7"/>
  <c r="AP1016" i="7"/>
  <c r="AP1020" i="7"/>
  <c r="AP1024" i="7"/>
  <c r="AP1028" i="7"/>
  <c r="AP1032" i="7"/>
  <c r="AP1036" i="7"/>
  <c r="AP1040" i="7"/>
  <c r="AP1044" i="7"/>
  <c r="AP1048" i="7"/>
  <c r="AP1052" i="7"/>
  <c r="AP1056" i="7"/>
  <c r="AP1060" i="7"/>
  <c r="AP1064" i="7"/>
  <c r="AP1068" i="7"/>
  <c r="AP1072" i="7"/>
  <c r="AP1076" i="7"/>
  <c r="AP1080" i="7"/>
  <c r="AP1084" i="7"/>
  <c r="AP1088" i="7"/>
  <c r="AP1092" i="7"/>
  <c r="AP1096" i="7"/>
  <c r="AP1100" i="7"/>
  <c r="AP1104" i="7"/>
  <c r="AP1108" i="7"/>
  <c r="AP1112" i="7"/>
  <c r="AP1116" i="7"/>
  <c r="AP1120" i="7"/>
  <c r="AP1124" i="7"/>
  <c r="AP1128" i="7"/>
  <c r="AP1132" i="7"/>
  <c r="AP1136" i="7"/>
  <c r="AP1140" i="7"/>
  <c r="AP1144" i="7"/>
  <c r="AP1148" i="7"/>
  <c r="AP1152" i="7"/>
  <c r="AP1156" i="7"/>
  <c r="AP1160" i="7"/>
  <c r="AP1164" i="7"/>
  <c r="AP1168" i="7"/>
  <c r="AP1172" i="7"/>
  <c r="AP1176" i="7"/>
  <c r="AP1180" i="7"/>
  <c r="AP1184" i="7"/>
  <c r="AP1188" i="7"/>
  <c r="AP1192" i="7"/>
  <c r="AP1196" i="7"/>
  <c r="AP1200" i="7"/>
  <c r="AP1204" i="7"/>
  <c r="AP1208" i="7"/>
  <c r="AP1212" i="7"/>
  <c r="AP1216" i="7"/>
  <c r="AP1220" i="7"/>
  <c r="AP1224" i="7"/>
  <c r="AP1228" i="7"/>
  <c r="AP1232" i="7"/>
  <c r="AP1236" i="7"/>
  <c r="AP1240" i="7"/>
  <c r="AP1244" i="7"/>
  <c r="AP1248" i="7"/>
  <c r="AP1252" i="7"/>
  <c r="AP1256" i="7"/>
  <c r="AP1260" i="7"/>
  <c r="AP1264" i="7"/>
  <c r="AP1268" i="7"/>
  <c r="AP1272" i="7"/>
  <c r="AP1276" i="7"/>
  <c r="AP1280" i="7"/>
  <c r="AP1284" i="7"/>
  <c r="AP1288" i="7"/>
  <c r="AP1292" i="7"/>
  <c r="AP1296" i="7"/>
  <c r="AP1300" i="7"/>
  <c r="AP1304" i="7"/>
  <c r="AP1308" i="7"/>
  <c r="AP1312" i="7"/>
  <c r="AP1316" i="7"/>
  <c r="AP1320" i="7"/>
  <c r="AP1324" i="7"/>
  <c r="AP1328" i="7"/>
  <c r="AP1332" i="7"/>
  <c r="AP1336" i="7"/>
  <c r="AP1340" i="7"/>
  <c r="AP1344" i="7"/>
  <c r="AP1348" i="7"/>
  <c r="AP1352" i="7"/>
  <c r="AP1356" i="7"/>
  <c r="AP1360" i="7"/>
  <c r="AP1364" i="7"/>
  <c r="AP1368" i="7"/>
  <c r="AP1372" i="7"/>
  <c r="AP1376" i="7"/>
  <c r="AP1380" i="7"/>
  <c r="AP1384" i="7"/>
  <c r="AP1388" i="7"/>
  <c r="AP1392" i="7"/>
  <c r="AP1396" i="7"/>
  <c r="AP1400" i="7"/>
  <c r="AP1404" i="7"/>
  <c r="AP1408" i="7"/>
  <c r="AP1412" i="7"/>
  <c r="AP1416" i="7"/>
  <c r="AP1420" i="7"/>
  <c r="AP1424" i="7"/>
  <c r="AP1428" i="7"/>
  <c r="AP1432" i="7"/>
  <c r="AP1436" i="7"/>
  <c r="AP1440" i="7"/>
  <c r="AP1444" i="7"/>
  <c r="AP1448" i="7"/>
  <c r="AP1452" i="7"/>
  <c r="AP1456" i="7"/>
  <c r="AP1460" i="7"/>
  <c r="AP1464" i="7"/>
  <c r="AP1468" i="7"/>
  <c r="AP1472" i="7"/>
  <c r="AP1476" i="7"/>
  <c r="AP1480" i="7"/>
  <c r="AP1484" i="7"/>
  <c r="AP1488" i="7"/>
  <c r="AP1492" i="7"/>
  <c r="AP1496" i="7"/>
  <c r="AP1500" i="7"/>
  <c r="AP1504" i="7"/>
  <c r="AP1508" i="7"/>
  <c r="AP1512" i="7"/>
  <c r="AP1516" i="7"/>
  <c r="AP1520" i="7"/>
  <c r="AP1524" i="7"/>
  <c r="AP1528" i="7"/>
  <c r="AP1532" i="7"/>
  <c r="AP1536" i="7"/>
  <c r="AP1540" i="7"/>
  <c r="AP1544" i="7"/>
  <c r="AP1548" i="7"/>
  <c r="AP1552" i="7"/>
  <c r="AP1556" i="7"/>
  <c r="AP1560" i="7"/>
  <c r="AP1564" i="7"/>
  <c r="AP1568" i="7"/>
  <c r="AP1572" i="7"/>
  <c r="AP1576" i="7"/>
  <c r="AP1580" i="7"/>
  <c r="AP1584" i="7"/>
  <c r="AP1588" i="7"/>
  <c r="AP1592" i="7"/>
  <c r="AP1596" i="7"/>
  <c r="AP1600" i="7"/>
  <c r="AP1604" i="7"/>
  <c r="AP1608" i="7"/>
  <c r="AP1612" i="7"/>
  <c r="AP1616" i="7"/>
  <c r="AP1620" i="7"/>
  <c r="AP1624" i="7"/>
  <c r="AP1628" i="7"/>
  <c r="AP1632" i="7"/>
  <c r="AP1636" i="7"/>
  <c r="AP1640" i="7"/>
  <c r="AP1644" i="7"/>
  <c r="AP1648" i="7"/>
  <c r="AP1652" i="7"/>
  <c r="AP1656" i="7"/>
  <c r="AP1660" i="7"/>
  <c r="AP1664" i="7"/>
  <c r="AP1668" i="7"/>
  <c r="AP1672" i="7"/>
  <c r="AP1676" i="7"/>
  <c r="AP1680" i="7"/>
  <c r="AP1684" i="7"/>
  <c r="AP1688" i="7"/>
  <c r="AP1692" i="7"/>
  <c r="AP1696" i="7"/>
  <c r="AP1700" i="7"/>
  <c r="AP1704" i="7"/>
  <c r="AP1708" i="7"/>
  <c r="AP1712" i="7"/>
  <c r="AP1716" i="7"/>
  <c r="AP1720" i="7"/>
  <c r="AP1724" i="7"/>
  <c r="AP1728" i="7"/>
  <c r="AP1732" i="7"/>
  <c r="AP1736" i="7"/>
  <c r="AP1740" i="7"/>
  <c r="AP1744" i="7"/>
  <c r="AP1748" i="7"/>
  <c r="AP1752" i="7"/>
  <c r="AP1756" i="7"/>
  <c r="AP1760" i="7"/>
  <c r="AP1764" i="7"/>
  <c r="AP1768" i="7"/>
  <c r="AP1772" i="7"/>
  <c r="AP1776" i="7"/>
  <c r="AP1780" i="7"/>
  <c r="AP1784" i="7"/>
  <c r="AP1788" i="7"/>
  <c r="AP1792" i="7"/>
  <c r="AP1796" i="7"/>
  <c r="AP1800" i="7"/>
  <c r="AP1804" i="7"/>
  <c r="AP1808" i="7"/>
  <c r="AP1812" i="7"/>
  <c r="AP1816" i="7"/>
  <c r="AP1820" i="7"/>
  <c r="AP1824" i="7"/>
  <c r="AP1828" i="7"/>
  <c r="AP1832" i="7"/>
  <c r="AP1836" i="7"/>
  <c r="AP1840" i="7"/>
  <c r="AP1844" i="7"/>
  <c r="AP1848" i="7"/>
  <c r="AP1852" i="7"/>
  <c r="AP1856" i="7"/>
  <c r="AP1860" i="7"/>
  <c r="AP1864" i="7"/>
  <c r="AP1868" i="7"/>
  <c r="AP1872" i="7"/>
  <c r="AP1876" i="7"/>
  <c r="AP1880" i="7"/>
  <c r="AP1884" i="7"/>
  <c r="AP1888" i="7"/>
  <c r="AP1892" i="7"/>
  <c r="AP1896" i="7"/>
  <c r="AP1900" i="7"/>
  <c r="AP1904" i="7"/>
  <c r="AP1908" i="7"/>
  <c r="AP1912" i="7"/>
  <c r="AP1916" i="7"/>
  <c r="AP1920" i="7"/>
  <c r="AP1924" i="7"/>
  <c r="AP1928" i="7"/>
  <c r="AP1932" i="7"/>
  <c r="AP1936" i="7"/>
  <c r="AP1940" i="7"/>
  <c r="AP1944" i="7"/>
  <c r="AP1948" i="7"/>
  <c r="AP1952" i="7"/>
  <c r="AP1956" i="7"/>
  <c r="AP1960" i="7"/>
  <c r="AP1964" i="7"/>
  <c r="AP1968" i="7"/>
  <c r="AP1972" i="7"/>
  <c r="AP1976" i="7"/>
  <c r="AP1980" i="7"/>
  <c r="AP1984" i="7"/>
  <c r="AP1988" i="7"/>
  <c r="AP1992" i="7"/>
  <c r="AP1996" i="7"/>
  <c r="AP2000" i="7"/>
  <c r="AP2004" i="7"/>
  <c r="AP2008" i="7"/>
  <c r="AP2012" i="7"/>
  <c r="AP2016" i="7"/>
  <c r="AP2020" i="7"/>
  <c r="AP2024" i="7"/>
  <c r="AP2028" i="7"/>
  <c r="AP2032" i="7"/>
  <c r="AP2036" i="7"/>
  <c r="AP2040" i="7"/>
  <c r="AP2044" i="7"/>
  <c r="AP2048" i="7"/>
  <c r="AP2052" i="7"/>
  <c r="AP2056" i="7"/>
  <c r="AP2060" i="7"/>
  <c r="AP2064" i="7"/>
  <c r="AP2068" i="7"/>
  <c r="AP2072" i="7"/>
  <c r="AP2076" i="7"/>
  <c r="AP2080" i="7"/>
  <c r="AP2084" i="7"/>
  <c r="AP2088" i="7"/>
  <c r="AP2092" i="7"/>
  <c r="AP2096" i="7"/>
  <c r="AP2100" i="7"/>
  <c r="AP2104" i="7"/>
  <c r="AP2108" i="7"/>
  <c r="AP2112" i="7"/>
  <c r="AP2116" i="7"/>
  <c r="AP2120" i="7"/>
  <c r="AP2124" i="7"/>
  <c r="AP2128" i="7"/>
  <c r="AP2132" i="7"/>
  <c r="AP2136" i="7"/>
  <c r="AP2140" i="7"/>
  <c r="AP2144" i="7"/>
  <c r="AP2148" i="7"/>
  <c r="AP2152" i="7"/>
  <c r="AP2156" i="7"/>
  <c r="AP2160" i="7"/>
  <c r="AP2164" i="7"/>
  <c r="AP2168" i="7"/>
  <c r="AP2172" i="7"/>
  <c r="AP2176" i="7"/>
  <c r="AP2180" i="7"/>
  <c r="AP2184" i="7"/>
  <c r="AP2188" i="7"/>
  <c r="AP2192" i="7"/>
  <c r="AP2196" i="7"/>
  <c r="AP2200" i="7"/>
  <c r="AP2204" i="7"/>
  <c r="AP2208" i="7"/>
  <c r="AP2212" i="7"/>
  <c r="AP2216" i="7"/>
  <c r="AP2220" i="7"/>
  <c r="AP2224" i="7"/>
  <c r="AP2228" i="7"/>
  <c r="AP2232" i="7"/>
  <c r="AP2236" i="7"/>
  <c r="AP2240" i="7"/>
  <c r="AP2244" i="7"/>
  <c r="AP2248" i="7"/>
  <c r="AP2252" i="7"/>
  <c r="AP2256" i="7"/>
  <c r="AP2260" i="7"/>
  <c r="AP2264" i="7"/>
  <c r="AP2268" i="7"/>
  <c r="AP2272" i="7"/>
  <c r="AP2276" i="7"/>
  <c r="AP2280" i="7"/>
  <c r="AP2284" i="7"/>
  <c r="AP2288" i="7"/>
  <c r="AP2292" i="7"/>
  <c r="AP2296" i="7"/>
  <c r="AP2300" i="7"/>
  <c r="AP2304" i="7"/>
  <c r="AP2308" i="7"/>
  <c r="AP2312" i="7"/>
  <c r="AP2316" i="7"/>
  <c r="AP2320" i="7"/>
  <c r="AP2324" i="7"/>
  <c r="AP2328" i="7"/>
  <c r="AP2332" i="7"/>
  <c r="AP2336" i="7"/>
  <c r="AP2340" i="7"/>
  <c r="AP2344" i="7"/>
  <c r="AP2348" i="7"/>
  <c r="AP2352" i="7"/>
  <c r="AP2356" i="7"/>
  <c r="AP2360" i="7"/>
  <c r="AP2364" i="7"/>
  <c r="AP2368" i="7"/>
  <c r="AP2372" i="7"/>
  <c r="AP2376" i="7"/>
  <c r="AP2380" i="7"/>
  <c r="AP2384" i="7"/>
  <c r="AP2388" i="7"/>
  <c r="AP2392" i="7"/>
  <c r="AP2396" i="7"/>
  <c r="AP2400" i="7"/>
  <c r="AP2404" i="7"/>
  <c r="AP2408" i="7"/>
  <c r="AP2412" i="7"/>
  <c r="AP2416" i="7"/>
  <c r="AP2420" i="7"/>
  <c r="AP2424" i="7"/>
  <c r="AP2428" i="7"/>
  <c r="AP2432" i="7"/>
  <c r="AP2436" i="7"/>
  <c r="AP2440" i="7"/>
  <c r="AP2444" i="7"/>
  <c r="AP2448" i="7"/>
  <c r="AP2452" i="7"/>
  <c r="AP2456" i="7"/>
  <c r="AP2460" i="7"/>
  <c r="AP2464" i="7"/>
  <c r="AP2468" i="7"/>
  <c r="AP2472" i="7"/>
  <c r="AP2476" i="7"/>
  <c r="AP2480" i="7"/>
  <c r="AP2484" i="7"/>
  <c r="AP2488" i="7"/>
  <c r="AP2492" i="7"/>
  <c r="AP2496" i="7"/>
  <c r="AP2500" i="7"/>
  <c r="AP2504" i="7"/>
  <c r="AP2508" i="7"/>
  <c r="AP2512" i="7"/>
  <c r="AP2516" i="7"/>
  <c r="AP2520" i="7"/>
  <c r="AP2524" i="7"/>
  <c r="AP2528" i="7"/>
  <c r="AP2532" i="7"/>
  <c r="AP2536" i="7"/>
  <c r="AP2540" i="7"/>
  <c r="AP2544" i="7"/>
  <c r="AP2548" i="7"/>
  <c r="AP2552" i="7"/>
  <c r="AP2556" i="7"/>
  <c r="AP2560" i="7"/>
  <c r="AP2564" i="7"/>
  <c r="AP2568" i="7"/>
  <c r="AP2572" i="7"/>
  <c r="AP2576" i="7"/>
  <c r="AP2580" i="7"/>
  <c r="AP2584" i="7"/>
  <c r="AP2588" i="7"/>
  <c r="AP2592" i="7"/>
  <c r="AP2596" i="7"/>
  <c r="AP2600" i="7"/>
  <c r="AP2604" i="7"/>
  <c r="AP2608" i="7"/>
  <c r="AP2612" i="7"/>
  <c r="AP2616" i="7"/>
  <c r="AP2620" i="7"/>
  <c r="AP2624" i="7"/>
  <c r="AP2628" i="7"/>
  <c r="AP2632" i="7"/>
  <c r="AP2636" i="7"/>
  <c r="AP2640" i="7"/>
  <c r="AP2644" i="7"/>
  <c r="AP2648" i="7"/>
  <c r="AP2652" i="7"/>
  <c r="AP2656" i="7"/>
  <c r="AP2660" i="7"/>
  <c r="AP2664" i="7"/>
  <c r="AP2668" i="7"/>
  <c r="AP2672" i="7"/>
  <c r="AP2676" i="7"/>
  <c r="AP2680" i="7"/>
  <c r="AP2684" i="7"/>
  <c r="AP2688" i="7"/>
  <c r="AP2692" i="7"/>
  <c r="AP2696" i="7"/>
  <c r="AP2700" i="7"/>
  <c r="AP2704" i="7"/>
  <c r="AP2708" i="7"/>
  <c r="AP2712" i="7"/>
  <c r="AP2716" i="7"/>
  <c r="AP2720" i="7"/>
  <c r="AP2724" i="7"/>
  <c r="AP2728" i="7"/>
  <c r="AP2732" i="7"/>
  <c r="AP2736" i="7"/>
  <c r="AP2740" i="7"/>
  <c r="AP2744" i="7"/>
  <c r="AP2748" i="7"/>
  <c r="AP2752" i="7"/>
  <c r="AP2756" i="7"/>
  <c r="AP2760" i="7"/>
  <c r="AP2764" i="7"/>
  <c r="AP2768" i="7"/>
  <c r="AP2772" i="7"/>
  <c r="AP2776" i="7"/>
  <c r="AP2780" i="7"/>
  <c r="AP2784" i="7"/>
  <c r="AP2788" i="7"/>
  <c r="AP2792" i="7"/>
  <c r="AP2796" i="7"/>
  <c r="AP2800" i="7"/>
  <c r="AP2804" i="7"/>
  <c r="AP2808" i="7"/>
  <c r="AP2812" i="7"/>
  <c r="AP2816" i="7"/>
  <c r="AP2820" i="7"/>
  <c r="AP2824" i="7"/>
  <c r="AP2828" i="7"/>
  <c r="AP2832" i="7"/>
  <c r="AP2836" i="7"/>
  <c r="AP2840" i="7"/>
  <c r="AP2844" i="7"/>
  <c r="AP2848" i="7"/>
  <c r="AP2852" i="7"/>
  <c r="AP2856" i="7"/>
  <c r="AP2860" i="7"/>
  <c r="AP2864" i="7"/>
  <c r="AP2868" i="7"/>
  <c r="AP2872" i="7"/>
  <c r="AP2876" i="7"/>
  <c r="AP2880" i="7"/>
  <c r="AP2884" i="7"/>
  <c r="AP2888" i="7"/>
  <c r="AP2892" i="7"/>
  <c r="AP2896" i="7"/>
  <c r="AP2900" i="7"/>
  <c r="AP2904" i="7"/>
  <c r="AP2908" i="7"/>
  <c r="AP2912" i="7"/>
  <c r="AP2916" i="7"/>
  <c r="AP2920" i="7"/>
  <c r="AP2924" i="7"/>
  <c r="AP2928" i="7"/>
  <c r="AP2932" i="7"/>
  <c r="AP2936" i="7"/>
  <c r="AP2940" i="7"/>
  <c r="AP2944" i="7"/>
  <c r="AP2948" i="7"/>
  <c r="AP2952" i="7"/>
  <c r="AP2956" i="7"/>
  <c r="AP2960" i="7"/>
  <c r="AP2964" i="7"/>
  <c r="AP2968" i="7"/>
  <c r="AP2972" i="7"/>
  <c r="AP2976" i="7"/>
  <c r="AP2980" i="7"/>
  <c r="AP2984" i="7"/>
  <c r="AP2988" i="7"/>
  <c r="AP2992" i="7"/>
  <c r="AP2996" i="7"/>
  <c r="AP3000" i="7"/>
  <c r="AP3004" i="7"/>
  <c r="AP3008" i="7"/>
  <c r="AP3012" i="7"/>
  <c r="AP3016" i="7"/>
  <c r="AP3020" i="7"/>
  <c r="AP3024" i="7"/>
  <c r="AP3028" i="7"/>
  <c r="AP3032" i="7"/>
  <c r="AP3036" i="7"/>
  <c r="AP3040" i="7"/>
  <c r="AP3044" i="7"/>
  <c r="AP3048" i="7"/>
  <c r="AP3052" i="7"/>
  <c r="AP3056" i="7"/>
  <c r="AP3060" i="7"/>
  <c r="AP3064" i="7"/>
  <c r="AP3068" i="7"/>
  <c r="AP3072" i="7"/>
  <c r="AP3076" i="7"/>
  <c r="AP3080" i="7"/>
  <c r="AP3084" i="7"/>
  <c r="AP3088" i="7"/>
  <c r="AP3092" i="7"/>
  <c r="AP3096" i="7"/>
  <c r="AP3100" i="7"/>
  <c r="AP3104" i="7"/>
  <c r="AP3108" i="7"/>
  <c r="AP3112" i="7"/>
  <c r="AP3116" i="7"/>
  <c r="AP3120" i="7"/>
  <c r="AP3124" i="7"/>
  <c r="AP3128" i="7"/>
  <c r="AP3132" i="7"/>
  <c r="AP3136" i="7"/>
  <c r="AH1302" i="7"/>
  <c r="AH1306" i="7"/>
  <c r="AH1310" i="7"/>
  <c r="AH1314" i="7"/>
  <c r="AH1318" i="7"/>
  <c r="AH1322" i="7"/>
  <c r="AH1326" i="7"/>
  <c r="AH1330" i="7"/>
  <c r="AH1334" i="7"/>
  <c r="AH1338" i="7"/>
  <c r="AH1342" i="7"/>
  <c r="AH1346" i="7"/>
  <c r="AH1350" i="7"/>
  <c r="AH1354" i="7"/>
  <c r="AH1358" i="7"/>
  <c r="AH1362" i="7"/>
  <c r="AH1366" i="7"/>
  <c r="AH1370" i="7"/>
  <c r="AH1374" i="7"/>
  <c r="AH1378" i="7"/>
  <c r="AH1382" i="7"/>
  <c r="AH1386" i="7"/>
  <c r="AH1390" i="7"/>
  <c r="AH1394" i="7"/>
  <c r="AH1398" i="7"/>
  <c r="AH1402" i="7"/>
  <c r="AH1406" i="7"/>
  <c r="AH1410" i="7"/>
  <c r="AH1414" i="7"/>
  <c r="AH1418" i="7"/>
  <c r="AH1422" i="7"/>
  <c r="AH1426" i="7"/>
  <c r="AH1430" i="7"/>
  <c r="AH1434" i="7"/>
  <c r="AH1438" i="7"/>
  <c r="AH1442" i="7"/>
  <c r="AH1446" i="7"/>
  <c r="AH1450" i="7"/>
  <c r="AH1454" i="7"/>
  <c r="AH1458" i="7"/>
  <c r="AH1462" i="7"/>
  <c r="AH1466" i="7"/>
  <c r="AH1470" i="7"/>
  <c r="AH1474" i="7"/>
  <c r="AH1478" i="7"/>
  <c r="AH1482" i="7"/>
  <c r="AH1486" i="7"/>
  <c r="AH1490" i="7"/>
  <c r="AH1494" i="7"/>
  <c r="AH1498" i="7"/>
  <c r="AH1502" i="7"/>
  <c r="AH1506" i="7"/>
  <c r="AH1510" i="7"/>
  <c r="AH1514" i="7"/>
  <c r="AH1518" i="7"/>
  <c r="AH1522" i="7"/>
  <c r="AH1526" i="7"/>
  <c r="AH1530" i="7"/>
  <c r="AH1534" i="7"/>
  <c r="AH1538" i="7"/>
  <c r="AH1542" i="7"/>
  <c r="AH1546" i="7"/>
  <c r="AH1550" i="7"/>
  <c r="AH1554" i="7"/>
  <c r="AH1558" i="7"/>
  <c r="AH1562" i="7"/>
  <c r="AH1566" i="7"/>
  <c r="AH1570" i="7"/>
  <c r="AH1574" i="7"/>
  <c r="AH1578" i="7"/>
  <c r="AH1582" i="7"/>
  <c r="AH1586" i="7"/>
  <c r="AH1590" i="7"/>
  <c r="AH1594" i="7"/>
  <c r="AH1598" i="7"/>
  <c r="AH1602" i="7"/>
  <c r="AH1606" i="7"/>
  <c r="AH1610" i="7"/>
  <c r="AH1614" i="7"/>
  <c r="AH1618" i="7"/>
  <c r="AH1622" i="7"/>
  <c r="AH1626" i="7"/>
  <c r="AH1630" i="7"/>
  <c r="AH1634" i="7"/>
  <c r="AH1638" i="7"/>
  <c r="AH1642" i="7"/>
  <c r="AH1646" i="7"/>
  <c r="AH1650" i="7"/>
  <c r="AH1654" i="7"/>
  <c r="AH1658" i="7"/>
  <c r="AH1662" i="7"/>
  <c r="AH1666" i="7"/>
  <c r="AH1670" i="7"/>
  <c r="AH1674" i="7"/>
  <c r="AH1678" i="7"/>
  <c r="AH1682" i="7"/>
  <c r="AH1686" i="7"/>
  <c r="AH1690" i="7"/>
  <c r="AH1694" i="7"/>
  <c r="AH1698" i="7"/>
  <c r="AH1702" i="7"/>
  <c r="AH1706" i="7"/>
  <c r="AH1710" i="7"/>
  <c r="AH1714" i="7"/>
  <c r="AH1718" i="7"/>
  <c r="AH1722" i="7"/>
  <c r="AH1726" i="7"/>
  <c r="AH1730" i="7"/>
  <c r="AH1734" i="7"/>
  <c r="AH1738" i="7"/>
  <c r="AH1742" i="7"/>
  <c r="AH1746" i="7"/>
  <c r="AH1750" i="7"/>
  <c r="AH1754" i="7"/>
  <c r="AH1758" i="7"/>
  <c r="AH1762" i="7"/>
  <c r="AH1766" i="7"/>
  <c r="AH1770" i="7"/>
  <c r="AH1774" i="7"/>
  <c r="AH1778" i="7"/>
  <c r="AH1782" i="7"/>
  <c r="AH1786" i="7"/>
  <c r="AH1790" i="7"/>
  <c r="AH1794" i="7"/>
  <c r="AH1798" i="7"/>
  <c r="AH1802" i="7"/>
  <c r="AH1806" i="7"/>
  <c r="AH1810" i="7"/>
  <c r="AH1814" i="7"/>
  <c r="AH1818" i="7"/>
  <c r="AH1822" i="7"/>
  <c r="AH1826" i="7"/>
  <c r="AH1830" i="7"/>
  <c r="AH1834" i="7"/>
  <c r="AH1838" i="7"/>
  <c r="AH1842" i="7"/>
  <c r="AH1846" i="7"/>
  <c r="AH1850" i="7"/>
  <c r="AH1854" i="7"/>
  <c r="AH1858" i="7"/>
  <c r="AH1862" i="7"/>
  <c r="AH1866" i="7"/>
  <c r="AH1870" i="7"/>
  <c r="AH1874" i="7"/>
  <c r="AH1878" i="7"/>
  <c r="AH1882" i="7"/>
  <c r="AH1886" i="7"/>
  <c r="AH1890" i="7"/>
  <c r="AH1894" i="7"/>
  <c r="AH1898" i="7"/>
  <c r="AH1902" i="7"/>
  <c r="AH1906" i="7"/>
  <c r="AH1910" i="7"/>
  <c r="AH1914" i="7"/>
  <c r="AH1918" i="7"/>
  <c r="AH1922" i="7"/>
  <c r="AH1926" i="7"/>
  <c r="AH1930" i="7"/>
  <c r="AH1934" i="7"/>
  <c r="AH1938" i="7"/>
  <c r="AH1942" i="7"/>
  <c r="AH1946" i="7"/>
  <c r="AH1950" i="7"/>
  <c r="AH1954" i="7"/>
  <c r="AH1958" i="7"/>
  <c r="AH1962" i="7"/>
  <c r="AH1966" i="7"/>
  <c r="AH1970" i="7"/>
  <c r="AH1974" i="7"/>
  <c r="AH1978" i="7"/>
  <c r="AH1982" i="7"/>
  <c r="AH1986" i="7"/>
  <c r="AH1990" i="7"/>
  <c r="AH1994" i="7"/>
  <c r="AH1998" i="7"/>
  <c r="AH2002" i="7"/>
  <c r="AH2006" i="7"/>
  <c r="AH2010" i="7"/>
  <c r="AH2014" i="7"/>
  <c r="AH2018" i="7"/>
  <c r="AH2022" i="7"/>
  <c r="AH2026" i="7"/>
  <c r="AH2030" i="7"/>
  <c r="AH2034" i="7"/>
  <c r="AH2038" i="7"/>
  <c r="AH2042" i="7"/>
  <c r="AH2046" i="7"/>
  <c r="AH2050" i="7"/>
  <c r="AH2054" i="7"/>
  <c r="AH2058" i="7"/>
  <c r="AH2062" i="7"/>
  <c r="AH2066" i="7"/>
  <c r="AH2070" i="7"/>
  <c r="AH2074" i="7"/>
  <c r="AH2078" i="7"/>
  <c r="AH2082" i="7"/>
  <c r="AH2086" i="7"/>
  <c r="AH2090" i="7"/>
  <c r="AH2094" i="7"/>
  <c r="AH2098" i="7"/>
  <c r="AH2102" i="7"/>
  <c r="AH2106" i="7"/>
  <c r="AH2110" i="7"/>
  <c r="AH2114" i="7"/>
  <c r="AH2118" i="7"/>
  <c r="AH2122" i="7"/>
  <c r="AH2126" i="7"/>
  <c r="AH2130" i="7"/>
  <c r="AH2134" i="7"/>
  <c r="AH2138" i="7"/>
  <c r="AH2142" i="7"/>
  <c r="AH2146" i="7"/>
  <c r="AH2150" i="7"/>
  <c r="AH2154" i="7"/>
  <c r="AH2158" i="7"/>
  <c r="AH2162" i="7"/>
  <c r="AH2166" i="7"/>
  <c r="AH2170" i="7"/>
  <c r="AH2174" i="7"/>
  <c r="AH2178" i="7"/>
  <c r="AH2182" i="7"/>
  <c r="AH2186" i="7"/>
  <c r="AH2190" i="7"/>
  <c r="AH2194" i="7"/>
  <c r="AH2198" i="7"/>
  <c r="AH2202" i="7"/>
  <c r="AH2206" i="7"/>
  <c r="AH2210" i="7"/>
  <c r="AH2214" i="7"/>
  <c r="AH2218" i="7"/>
  <c r="AH2222" i="7"/>
  <c r="AH2226" i="7"/>
  <c r="AH2230" i="7"/>
  <c r="AH2234" i="7"/>
  <c r="AH2238" i="7"/>
  <c r="AH2242" i="7"/>
  <c r="AH2246" i="7"/>
  <c r="AH2250" i="7"/>
  <c r="AH2254" i="7"/>
  <c r="AH2258" i="7"/>
  <c r="AH2262" i="7"/>
  <c r="AH2266" i="7"/>
  <c r="AH2270" i="7"/>
  <c r="AH2274" i="7"/>
  <c r="AH2278" i="7"/>
  <c r="AH2282" i="7"/>
  <c r="AH2286" i="7"/>
  <c r="AH2290" i="7"/>
  <c r="AH2294" i="7"/>
  <c r="AH2298" i="7"/>
  <c r="AH2302" i="7"/>
  <c r="AH2306" i="7"/>
  <c r="AH2310" i="7"/>
  <c r="AH2314" i="7"/>
  <c r="AH2318" i="7"/>
  <c r="AH2322" i="7"/>
  <c r="AH2326" i="7"/>
  <c r="AH2330" i="7"/>
  <c r="AH2334" i="7"/>
  <c r="AH2338" i="7"/>
  <c r="AH2342" i="7"/>
  <c r="AH2346" i="7"/>
  <c r="AH2350" i="7"/>
  <c r="AH2354" i="7"/>
  <c r="AH2358" i="7"/>
  <c r="AH2362" i="7"/>
  <c r="AH2366" i="7"/>
  <c r="AH2370" i="7"/>
  <c r="AH2374" i="7"/>
  <c r="AH2378" i="7"/>
  <c r="AH2382" i="7"/>
  <c r="AH2386" i="7"/>
  <c r="AH2390" i="7"/>
  <c r="AH2394" i="7"/>
  <c r="AH2398" i="7"/>
  <c r="AH2402" i="7"/>
  <c r="AH2406" i="7"/>
  <c r="AH2410" i="7"/>
  <c r="AH2414" i="7"/>
  <c r="AH2418" i="7"/>
  <c r="AH2422" i="7"/>
  <c r="AH2426" i="7"/>
  <c r="AH2430" i="7"/>
  <c r="AH2434" i="7"/>
  <c r="AH2438" i="7"/>
  <c r="AH2442" i="7"/>
  <c r="AH2446" i="7"/>
  <c r="AH2450" i="7"/>
  <c r="AH2454" i="7"/>
  <c r="AH2458" i="7"/>
  <c r="AH2462" i="7"/>
  <c r="AH2466" i="7"/>
  <c r="AH2470" i="7"/>
  <c r="AH2474" i="7"/>
  <c r="AH2478" i="7"/>
  <c r="AH2482" i="7"/>
  <c r="AH2486" i="7"/>
  <c r="AH2490" i="7"/>
  <c r="AH2494" i="7"/>
  <c r="AH2498" i="7"/>
  <c r="AH2502" i="7"/>
  <c r="AH2506" i="7"/>
  <c r="AH2510" i="7"/>
  <c r="AH2514" i="7"/>
  <c r="AH2518" i="7"/>
  <c r="AH2522" i="7"/>
  <c r="AH2526" i="7"/>
  <c r="AH2530" i="7"/>
  <c r="AH2534" i="7"/>
  <c r="AH2538" i="7"/>
  <c r="AH2542" i="7"/>
  <c r="AH2546" i="7"/>
  <c r="AH2550" i="7"/>
  <c r="AH2554" i="7"/>
  <c r="AH2558" i="7"/>
  <c r="AH2562" i="7"/>
  <c r="AH2566" i="7"/>
  <c r="AH2570" i="7"/>
  <c r="AH2574" i="7"/>
  <c r="AH2578" i="7"/>
  <c r="AH2582" i="7"/>
  <c r="AH2586" i="7"/>
  <c r="AH2590" i="7"/>
  <c r="AH2594" i="7"/>
  <c r="AH2598" i="7"/>
  <c r="AH2602" i="7"/>
  <c r="AH2606" i="7"/>
  <c r="AH2610" i="7"/>
  <c r="AH2614" i="7"/>
  <c r="AH2618" i="7"/>
  <c r="AH2622" i="7"/>
  <c r="AH2626" i="7"/>
  <c r="AH2630" i="7"/>
  <c r="AH2634" i="7"/>
  <c r="AH2638" i="7"/>
  <c r="AH2642" i="7"/>
  <c r="AH2646" i="7"/>
  <c r="AH2650" i="7"/>
  <c r="AH2654" i="7"/>
  <c r="AH2658" i="7"/>
  <c r="AH2662" i="7"/>
  <c r="AH2666" i="7"/>
  <c r="AH2670" i="7"/>
  <c r="AH2674" i="7"/>
  <c r="AH2678" i="7"/>
  <c r="AH2682" i="7"/>
  <c r="AH2686" i="7"/>
  <c r="AH2690" i="7"/>
  <c r="AH2694" i="7"/>
  <c r="AH2698" i="7"/>
  <c r="AH2702" i="7"/>
  <c r="AH2706" i="7"/>
  <c r="AH2710" i="7"/>
  <c r="AH2714" i="7"/>
  <c r="AH2718" i="7"/>
  <c r="AH2722" i="7"/>
  <c r="AH2726" i="7"/>
  <c r="AH2730" i="7"/>
  <c r="AH2734" i="7"/>
  <c r="AH2738" i="7"/>
  <c r="AH2742" i="7"/>
  <c r="AH2746" i="7"/>
  <c r="AH2750" i="7"/>
  <c r="AH2754" i="7"/>
  <c r="AH2758" i="7"/>
  <c r="AH2762" i="7"/>
  <c r="AH2766" i="7"/>
  <c r="AH2770" i="7"/>
  <c r="AH2774" i="7"/>
  <c r="AH2778" i="7"/>
  <c r="AH2782" i="7"/>
  <c r="AH2786" i="7"/>
  <c r="AH2790" i="7"/>
  <c r="AH2794" i="7"/>
  <c r="AH2798" i="7"/>
  <c r="AH2802" i="7"/>
  <c r="AH2806" i="7"/>
  <c r="AH2810" i="7"/>
  <c r="AH2814" i="7"/>
  <c r="AH2818" i="7"/>
  <c r="AH2822" i="7"/>
  <c r="AH2826" i="7"/>
  <c r="AH2830" i="7"/>
  <c r="AH2834" i="7"/>
  <c r="AH2838" i="7"/>
  <c r="AH2842" i="7"/>
  <c r="AH2846" i="7"/>
  <c r="AH2850" i="7"/>
  <c r="AH2854" i="7"/>
  <c r="AH2858" i="7"/>
  <c r="AH2862" i="7"/>
  <c r="AH2866" i="7"/>
  <c r="AH2870" i="7"/>
  <c r="AH2874" i="7"/>
  <c r="AH2878" i="7"/>
  <c r="AH2882" i="7"/>
  <c r="AH2886" i="7"/>
  <c r="AH2890" i="7"/>
  <c r="AH2894" i="7"/>
  <c r="AH2898" i="7"/>
  <c r="AH2902" i="7"/>
  <c r="AH2906" i="7"/>
  <c r="AH2910" i="7"/>
  <c r="AH2914" i="7"/>
  <c r="AH2918" i="7"/>
  <c r="AH2922" i="7"/>
  <c r="AH2926" i="7"/>
  <c r="AH2930" i="7"/>
  <c r="AH2934" i="7"/>
  <c r="AH2938" i="7"/>
  <c r="AH2942" i="7"/>
  <c r="AH2946" i="7"/>
  <c r="AH2950" i="7"/>
  <c r="AH2954" i="7"/>
  <c r="AH2958" i="7"/>
  <c r="AH2962" i="7"/>
  <c r="AH2966" i="7"/>
  <c r="AH2970" i="7"/>
  <c r="AH2974" i="7"/>
  <c r="AH2978" i="7"/>
  <c r="AH2982" i="7"/>
  <c r="AH2986" i="7"/>
  <c r="AH2990" i="7"/>
  <c r="AH2994" i="7"/>
  <c r="AH2998" i="7"/>
  <c r="AH3002" i="7"/>
  <c r="AH3006" i="7"/>
  <c r="AH3010" i="7"/>
  <c r="AH3014" i="7"/>
  <c r="AH3018" i="7"/>
  <c r="AH3022" i="7"/>
  <c r="AH3026" i="7"/>
  <c r="AH3030" i="7"/>
  <c r="AH3034" i="7"/>
  <c r="AH3038" i="7"/>
  <c r="AH3042" i="7"/>
  <c r="AH3046" i="7"/>
  <c r="AH3050" i="7"/>
  <c r="AH3054" i="7"/>
  <c r="AH3058" i="7"/>
  <c r="AH3062" i="7"/>
  <c r="AH3066" i="7"/>
  <c r="AH3070" i="7"/>
  <c r="AH3074" i="7"/>
  <c r="AH3078" i="7"/>
  <c r="AH3082" i="7"/>
  <c r="AH3086" i="7"/>
  <c r="AH3090" i="7"/>
  <c r="AH3094" i="7"/>
  <c r="AH3098" i="7"/>
  <c r="AH3102" i="7"/>
  <c r="AH3106" i="7"/>
  <c r="AH3110" i="7"/>
  <c r="AH3114" i="7"/>
  <c r="AH3118" i="7"/>
  <c r="AH3122" i="7"/>
  <c r="AH3126" i="7"/>
  <c r="AH3130" i="7"/>
  <c r="AH3134" i="7"/>
  <c r="AH3138" i="7"/>
  <c r="AI1302" i="7"/>
  <c r="AI1306" i="7"/>
  <c r="AI1310" i="7"/>
  <c r="AI1314" i="7"/>
  <c r="AI1318" i="7"/>
  <c r="AI1322" i="7"/>
  <c r="AI1326" i="7"/>
  <c r="AI1330" i="7"/>
  <c r="AI1334" i="7"/>
  <c r="AI1338" i="7"/>
  <c r="AI1342" i="7"/>
  <c r="AI1346" i="7"/>
  <c r="AI1350" i="7"/>
  <c r="AI1354" i="7"/>
  <c r="AI1358" i="7"/>
  <c r="AI1362" i="7"/>
  <c r="AI1366" i="7"/>
  <c r="AI1370" i="7"/>
  <c r="AI1374" i="7"/>
  <c r="AI1378" i="7"/>
  <c r="AI1382" i="7"/>
  <c r="AI1386" i="7"/>
  <c r="AI1390" i="7"/>
  <c r="AI1394" i="7"/>
  <c r="AI1398" i="7"/>
  <c r="AI1402" i="7"/>
  <c r="AI1406" i="7"/>
  <c r="AI1410" i="7"/>
  <c r="AI1414" i="7"/>
  <c r="AI1418" i="7"/>
  <c r="AI1422" i="7"/>
  <c r="AI1426" i="7"/>
  <c r="AI1430" i="7"/>
  <c r="AI1434" i="7"/>
  <c r="AI1438" i="7"/>
  <c r="AI1442" i="7"/>
  <c r="AI1446" i="7"/>
  <c r="AI1450" i="7"/>
  <c r="AI1454" i="7"/>
  <c r="AI1458" i="7"/>
  <c r="AI1462" i="7"/>
  <c r="AI1466" i="7"/>
  <c r="AI1470" i="7"/>
  <c r="AI1474" i="7"/>
  <c r="AI1478" i="7"/>
  <c r="AI1482" i="7"/>
  <c r="AI1486" i="7"/>
  <c r="AI1490" i="7"/>
  <c r="AI1494" i="7"/>
  <c r="AI1498" i="7"/>
  <c r="AI1502" i="7"/>
  <c r="AI1506" i="7"/>
  <c r="AI1510" i="7"/>
  <c r="AI1514" i="7"/>
  <c r="AI1518" i="7"/>
  <c r="AI1522" i="7"/>
  <c r="AI1526" i="7"/>
  <c r="AI1530" i="7"/>
  <c r="AI1534" i="7"/>
  <c r="AI1538" i="7"/>
  <c r="AI1542" i="7"/>
  <c r="AI1546" i="7"/>
  <c r="AI1550" i="7"/>
  <c r="AI1554" i="7"/>
  <c r="AI1558" i="7"/>
  <c r="AI1562" i="7"/>
  <c r="AI1566" i="7"/>
  <c r="AI1570" i="7"/>
  <c r="AI1574" i="7"/>
  <c r="AI1578" i="7"/>
  <c r="AI1582" i="7"/>
  <c r="AI1586" i="7"/>
  <c r="AI1590" i="7"/>
  <c r="AI1594" i="7"/>
  <c r="AI1598" i="7"/>
  <c r="AI1602" i="7"/>
  <c r="AI1606" i="7"/>
  <c r="AI1610" i="7"/>
  <c r="AI1614" i="7"/>
  <c r="AI1618" i="7"/>
  <c r="AI1622" i="7"/>
  <c r="AI1626" i="7"/>
  <c r="AI1630" i="7"/>
  <c r="AI1634" i="7"/>
  <c r="AI1638" i="7"/>
  <c r="AI1642" i="7"/>
  <c r="AI1646" i="7"/>
  <c r="AI1650" i="7"/>
  <c r="AI1654" i="7"/>
  <c r="AI1658" i="7"/>
  <c r="AI1662" i="7"/>
  <c r="AI1666" i="7"/>
  <c r="AI1670" i="7"/>
  <c r="AI1674" i="7"/>
  <c r="AI1678" i="7"/>
  <c r="AI1682" i="7"/>
  <c r="AI1686" i="7"/>
  <c r="AI1690" i="7"/>
  <c r="AI1694" i="7"/>
  <c r="AI1698" i="7"/>
  <c r="AI1702" i="7"/>
  <c r="AI1706" i="7"/>
  <c r="AI1710" i="7"/>
  <c r="AI1714" i="7"/>
  <c r="AI1718" i="7"/>
  <c r="AI1722" i="7"/>
  <c r="AI1726" i="7"/>
  <c r="AI1730" i="7"/>
  <c r="AI1734" i="7"/>
  <c r="AI1738" i="7"/>
  <c r="AI1742" i="7"/>
  <c r="AI1746" i="7"/>
  <c r="AI1750" i="7"/>
  <c r="AI1754" i="7"/>
  <c r="AI1758" i="7"/>
  <c r="AI1762" i="7"/>
  <c r="AI1766" i="7"/>
  <c r="AI1770" i="7"/>
  <c r="AI1774" i="7"/>
  <c r="AI1778" i="7"/>
  <c r="AI1782" i="7"/>
  <c r="AI1786" i="7"/>
  <c r="AI1790" i="7"/>
  <c r="AI1794" i="7"/>
  <c r="AI1798" i="7"/>
  <c r="AI1802" i="7"/>
  <c r="AI1806" i="7"/>
  <c r="AI1810" i="7"/>
  <c r="AI1814" i="7"/>
  <c r="AI1818" i="7"/>
  <c r="AI1822" i="7"/>
  <c r="AI1826" i="7"/>
  <c r="AI1830" i="7"/>
  <c r="AI1834" i="7"/>
  <c r="AI1838" i="7"/>
  <c r="AI1842" i="7"/>
  <c r="AI1846" i="7"/>
  <c r="AI1850" i="7"/>
  <c r="AI1854" i="7"/>
  <c r="AI1858" i="7"/>
  <c r="AI1862" i="7"/>
  <c r="AI1866" i="7"/>
  <c r="AI1870" i="7"/>
  <c r="AI1874" i="7"/>
  <c r="AI1878" i="7"/>
  <c r="AI1882" i="7"/>
  <c r="AI1886" i="7"/>
  <c r="AI1890" i="7"/>
  <c r="AI1894" i="7"/>
  <c r="AI1898" i="7"/>
  <c r="AI1902" i="7"/>
  <c r="AI1906" i="7"/>
  <c r="AI1910" i="7"/>
  <c r="AI1914" i="7"/>
  <c r="AI1918" i="7"/>
  <c r="AI1922" i="7"/>
  <c r="AI1926" i="7"/>
  <c r="AI1930" i="7"/>
  <c r="AI1934" i="7"/>
  <c r="AI1938" i="7"/>
  <c r="AI1942" i="7"/>
  <c r="AI1946" i="7"/>
  <c r="AI1950" i="7"/>
  <c r="AI1954" i="7"/>
  <c r="AI1958" i="7"/>
  <c r="AI1962" i="7"/>
  <c r="AI1966" i="7"/>
  <c r="AI1970" i="7"/>
  <c r="AI1974" i="7"/>
  <c r="AI1978" i="7"/>
  <c r="AI1982" i="7"/>
  <c r="AI1986" i="7"/>
  <c r="AI1990" i="7"/>
  <c r="AI1994" i="7"/>
  <c r="AI1998" i="7"/>
  <c r="AI2002" i="7"/>
  <c r="AI2006" i="7"/>
  <c r="AI2010" i="7"/>
  <c r="AI2014" i="7"/>
  <c r="AI2018" i="7"/>
  <c r="AI2022" i="7"/>
  <c r="AI2026" i="7"/>
  <c r="AI2030" i="7"/>
  <c r="AI2034" i="7"/>
  <c r="AI2038" i="7"/>
  <c r="AI2042" i="7"/>
  <c r="AI2046" i="7"/>
  <c r="AI2050" i="7"/>
  <c r="AI2054" i="7"/>
  <c r="AI2058" i="7"/>
  <c r="AI2062" i="7"/>
  <c r="AI2066" i="7"/>
  <c r="AI2070" i="7"/>
  <c r="AI2074" i="7"/>
  <c r="AI2078" i="7"/>
  <c r="AI2082" i="7"/>
  <c r="AI2086" i="7"/>
  <c r="AI2090" i="7"/>
  <c r="AI2094" i="7"/>
  <c r="AI2098" i="7"/>
  <c r="AI2102" i="7"/>
  <c r="AI2106" i="7"/>
  <c r="AI2110" i="7"/>
  <c r="AI2114" i="7"/>
  <c r="AI2118" i="7"/>
  <c r="AI2122" i="7"/>
  <c r="AI2126" i="7"/>
  <c r="AI2130" i="7"/>
  <c r="AI2134" i="7"/>
  <c r="AI2138" i="7"/>
  <c r="AI2142" i="7"/>
  <c r="AI2146" i="7"/>
  <c r="AI2150" i="7"/>
  <c r="AI2154" i="7"/>
  <c r="AI2158" i="7"/>
  <c r="AI2162" i="7"/>
  <c r="AI2166" i="7"/>
  <c r="AI2170" i="7"/>
  <c r="AI2174" i="7"/>
  <c r="AI2178" i="7"/>
  <c r="AI2182" i="7"/>
  <c r="AI2186" i="7"/>
  <c r="AI2190" i="7"/>
  <c r="AI2194" i="7"/>
  <c r="AI2198" i="7"/>
  <c r="AI2202" i="7"/>
  <c r="AI2206" i="7"/>
  <c r="AI2210" i="7"/>
  <c r="AI2214" i="7"/>
  <c r="AI2218" i="7"/>
  <c r="AI2222" i="7"/>
  <c r="AI2226" i="7"/>
  <c r="AI2230" i="7"/>
  <c r="AI2234" i="7"/>
  <c r="AI2238" i="7"/>
  <c r="AI2242" i="7"/>
  <c r="AI2246" i="7"/>
  <c r="AI2250" i="7"/>
  <c r="AI2254" i="7"/>
  <c r="AI2258" i="7"/>
  <c r="AI2262" i="7"/>
  <c r="AI2266" i="7"/>
  <c r="AI2270" i="7"/>
  <c r="AI2274" i="7"/>
  <c r="AI2278" i="7"/>
  <c r="AI2282" i="7"/>
  <c r="AI2286" i="7"/>
  <c r="AI2290" i="7"/>
  <c r="AI2294" i="7"/>
  <c r="AI2298" i="7"/>
  <c r="AI2302" i="7"/>
  <c r="AI2306" i="7"/>
  <c r="AI2310" i="7"/>
  <c r="AI2314" i="7"/>
  <c r="AI2318" i="7"/>
  <c r="AI2322" i="7"/>
  <c r="AI2326" i="7"/>
  <c r="AI2330" i="7"/>
  <c r="AI2334" i="7"/>
  <c r="AI2338" i="7"/>
  <c r="AI2342" i="7"/>
  <c r="AI2346" i="7"/>
  <c r="AI2350" i="7"/>
  <c r="AI2354" i="7"/>
  <c r="AI2358" i="7"/>
  <c r="AI2362" i="7"/>
  <c r="AI2366" i="7"/>
  <c r="AI2370" i="7"/>
  <c r="AI2374" i="7"/>
  <c r="AI2378" i="7"/>
  <c r="AI2382" i="7"/>
  <c r="AI2386" i="7"/>
  <c r="AI2390" i="7"/>
  <c r="AI2394" i="7"/>
  <c r="AI2398" i="7"/>
  <c r="AI2402" i="7"/>
  <c r="AI2406" i="7"/>
  <c r="AI2410" i="7"/>
  <c r="AI2414" i="7"/>
  <c r="AI2418" i="7"/>
  <c r="AI2422" i="7"/>
  <c r="AI2426" i="7"/>
  <c r="AI2430" i="7"/>
  <c r="AI2434" i="7"/>
  <c r="AI2438" i="7"/>
  <c r="AI2442" i="7"/>
  <c r="AI2446" i="7"/>
  <c r="AI2450" i="7"/>
  <c r="AI2454" i="7"/>
  <c r="AI2458" i="7"/>
  <c r="AI2462" i="7"/>
  <c r="AI2466" i="7"/>
  <c r="AI2470" i="7"/>
  <c r="AI2474" i="7"/>
  <c r="AI2478" i="7"/>
  <c r="AI2482" i="7"/>
  <c r="AI2486" i="7"/>
  <c r="AI2490" i="7"/>
  <c r="AI2494" i="7"/>
  <c r="AI2498" i="7"/>
  <c r="AI2502" i="7"/>
  <c r="AI2506" i="7"/>
  <c r="AI2510" i="7"/>
  <c r="AI2514" i="7"/>
  <c r="AI2518" i="7"/>
  <c r="AI2522" i="7"/>
  <c r="AI2526" i="7"/>
  <c r="AI2530" i="7"/>
  <c r="AI2534" i="7"/>
  <c r="AI2538" i="7"/>
  <c r="AI2542" i="7"/>
  <c r="AI2546" i="7"/>
  <c r="AI2550" i="7"/>
  <c r="AI2554" i="7"/>
  <c r="AI2558" i="7"/>
  <c r="AI2562" i="7"/>
  <c r="AI2566" i="7"/>
  <c r="AI2570" i="7"/>
  <c r="AI2574" i="7"/>
  <c r="AI2578" i="7"/>
  <c r="AI2582" i="7"/>
  <c r="AI2586" i="7"/>
  <c r="AI2590" i="7"/>
  <c r="AI2594" i="7"/>
  <c r="AI2598" i="7"/>
  <c r="AI2602" i="7"/>
  <c r="AI2606" i="7"/>
  <c r="AI2610" i="7"/>
  <c r="AI2614" i="7"/>
  <c r="AI2618" i="7"/>
  <c r="AI2622" i="7"/>
  <c r="AI2626" i="7"/>
  <c r="AI2630" i="7"/>
  <c r="AI2634" i="7"/>
  <c r="AI2638" i="7"/>
  <c r="AI2642" i="7"/>
  <c r="AI2646" i="7"/>
  <c r="AI2650" i="7"/>
  <c r="AI2654" i="7"/>
  <c r="AI2658" i="7"/>
  <c r="AI2662" i="7"/>
  <c r="AI2666" i="7"/>
  <c r="AI2670" i="7"/>
  <c r="AI2674" i="7"/>
  <c r="AI2678" i="7"/>
  <c r="AI2682" i="7"/>
  <c r="AI2686" i="7"/>
  <c r="AI2690" i="7"/>
  <c r="AI2694" i="7"/>
  <c r="AI2698" i="7"/>
  <c r="AI2702" i="7"/>
  <c r="AI2706" i="7"/>
  <c r="AI2710" i="7"/>
  <c r="AI2714" i="7"/>
  <c r="AI2718" i="7"/>
  <c r="AI2722" i="7"/>
  <c r="AI2726" i="7"/>
  <c r="AI2730" i="7"/>
  <c r="AI2734" i="7"/>
  <c r="AI2738" i="7"/>
  <c r="AI2742" i="7"/>
  <c r="AI2746" i="7"/>
  <c r="AI2750" i="7"/>
  <c r="AI2754" i="7"/>
  <c r="AI2758" i="7"/>
  <c r="AI2762" i="7"/>
  <c r="AI2766" i="7"/>
  <c r="AI2770" i="7"/>
  <c r="AI2774" i="7"/>
  <c r="AI2778" i="7"/>
  <c r="AI2782" i="7"/>
  <c r="AI2786" i="7"/>
  <c r="AI2790" i="7"/>
  <c r="AI2794" i="7"/>
  <c r="AI2798" i="7"/>
  <c r="AI2802" i="7"/>
  <c r="AI2806" i="7"/>
  <c r="AI2810" i="7"/>
  <c r="AI2814" i="7"/>
  <c r="AI2818" i="7"/>
  <c r="AI2822" i="7"/>
  <c r="AI2826" i="7"/>
  <c r="AI2830" i="7"/>
  <c r="AI2834" i="7"/>
  <c r="AI2838" i="7"/>
  <c r="AI2842" i="7"/>
  <c r="AI2846" i="7"/>
  <c r="AI2850" i="7"/>
  <c r="AI2854" i="7"/>
  <c r="AI2858" i="7"/>
  <c r="AI2862" i="7"/>
  <c r="AI2866" i="7"/>
  <c r="AI2870" i="7"/>
  <c r="AI2874" i="7"/>
  <c r="AI2878" i="7"/>
  <c r="AI2882" i="7"/>
  <c r="AI2886" i="7"/>
  <c r="AI2890" i="7"/>
  <c r="AI2894" i="7"/>
  <c r="AI2898" i="7"/>
  <c r="AI2902" i="7"/>
  <c r="AI2906" i="7"/>
  <c r="AI2910" i="7"/>
  <c r="AI2914" i="7"/>
  <c r="AI2918" i="7"/>
  <c r="AI2922" i="7"/>
  <c r="AI2926" i="7"/>
  <c r="AI2930" i="7"/>
  <c r="AI2934" i="7"/>
  <c r="AI2938" i="7"/>
  <c r="AI2942" i="7"/>
  <c r="AI2948" i="7"/>
  <c r="AI2956" i="7"/>
  <c r="AI2964" i="7"/>
  <c r="AI2972" i="7"/>
  <c r="AI2980" i="7"/>
  <c r="AI2988" i="7"/>
  <c r="AI2996" i="7"/>
  <c r="AI3004" i="7"/>
  <c r="AI3012" i="7"/>
  <c r="AI3020" i="7"/>
  <c r="AI3028" i="7"/>
  <c r="AI3036" i="7"/>
  <c r="AI3044" i="7"/>
  <c r="AI3052" i="7"/>
  <c r="AI3060" i="7"/>
  <c r="AI3068" i="7"/>
  <c r="AI3076" i="7"/>
  <c r="AI3084" i="7"/>
  <c r="AI3092" i="7"/>
  <c r="AI3100" i="7"/>
  <c r="AI3108" i="7"/>
  <c r="AI3116" i="7"/>
  <c r="AI3124" i="7"/>
  <c r="AI3132" i="7"/>
  <c r="AM1305" i="7"/>
  <c r="AM1313" i="7"/>
  <c r="AM1321" i="7"/>
  <c r="AM1329" i="7"/>
  <c r="AM1337" i="7"/>
  <c r="AM1345" i="7"/>
  <c r="AM1353" i="7"/>
  <c r="AM1361" i="7"/>
  <c r="AM1369" i="7"/>
  <c r="AM1377" i="7"/>
  <c r="AM1385" i="7"/>
  <c r="AM1393" i="7"/>
  <c r="AM1401" i="7"/>
  <c r="AM1409" i="7"/>
  <c r="AM1417" i="7"/>
  <c r="AM1425" i="7"/>
  <c r="AM1433" i="7"/>
  <c r="AM1441" i="7"/>
  <c r="AM1449" i="7"/>
  <c r="AM1457" i="7"/>
  <c r="AM1465" i="7"/>
  <c r="AM1473" i="7"/>
  <c r="AM1481" i="7"/>
  <c r="AM1489" i="7"/>
  <c r="AM1497" i="7"/>
  <c r="AM1505" i="7"/>
  <c r="AM1513" i="7"/>
  <c r="AM1521" i="7"/>
  <c r="AM1529" i="7"/>
  <c r="AM1537" i="7"/>
  <c r="AM1545" i="7"/>
  <c r="AM1553" i="7"/>
  <c r="AM1561" i="7"/>
  <c r="AM1569" i="7"/>
  <c r="AM1577" i="7"/>
  <c r="AM1585" i="7"/>
  <c r="AM1593" i="7"/>
  <c r="AM1601" i="7"/>
  <c r="AM1609" i="7"/>
  <c r="AM1617" i="7"/>
  <c r="AM1625" i="7"/>
  <c r="AM1633" i="7"/>
  <c r="AM1641" i="7"/>
  <c r="AM1649" i="7"/>
  <c r="AM1657" i="7"/>
  <c r="AM1665" i="7"/>
  <c r="AM1673" i="7"/>
  <c r="AM1681" i="7"/>
  <c r="AM1689" i="7"/>
  <c r="AM1697" i="7"/>
  <c r="AM1705" i="7"/>
  <c r="AM1713" i="7"/>
  <c r="AM1721" i="7"/>
  <c r="AM1729" i="7"/>
  <c r="AM1737" i="7"/>
  <c r="AM1745" i="7"/>
  <c r="AM1753" i="7"/>
  <c r="AM1761" i="7"/>
  <c r="AM1769" i="7"/>
  <c r="AM1777" i="7"/>
  <c r="AM1785" i="7"/>
  <c r="AM1793" i="7"/>
  <c r="AM1801" i="7"/>
  <c r="AM1809" i="7"/>
  <c r="AM1817" i="7"/>
  <c r="AM1825" i="7"/>
  <c r="AM1833" i="7"/>
  <c r="AM1841" i="7"/>
  <c r="AM1849" i="7"/>
  <c r="AM1857" i="7"/>
  <c r="AM1865" i="7"/>
  <c r="AM1873" i="7"/>
  <c r="AM1881" i="7"/>
  <c r="AM1889" i="7"/>
  <c r="AM1897" i="7"/>
  <c r="AM1905" i="7"/>
  <c r="AM1913" i="7"/>
  <c r="AM1921" i="7"/>
  <c r="AM1929" i="7"/>
  <c r="AM1937" i="7"/>
  <c r="AM1945" i="7"/>
  <c r="AM1953" i="7"/>
  <c r="AM1961" i="7"/>
  <c r="AM1969" i="7"/>
  <c r="AM1977" i="7"/>
  <c r="AM1985" i="7"/>
  <c r="AM1993" i="7"/>
  <c r="AM2001" i="7"/>
  <c r="AM2009" i="7"/>
  <c r="AM2017" i="7"/>
  <c r="AM2025" i="7"/>
  <c r="AM2033" i="7"/>
  <c r="AM2041" i="7"/>
  <c r="AM2049" i="7"/>
  <c r="AM2057" i="7"/>
  <c r="AM2065" i="7"/>
  <c r="AM2073" i="7"/>
  <c r="AM2081" i="7"/>
  <c r="AM2089" i="7"/>
  <c r="AM2097" i="7"/>
  <c r="AM2105" i="7"/>
  <c r="AM2113" i="7"/>
  <c r="AM2121" i="7"/>
  <c r="AM2129" i="7"/>
  <c r="AM2137" i="7"/>
  <c r="AM2145" i="7"/>
  <c r="AM2153" i="7"/>
  <c r="AM2161" i="7"/>
  <c r="AM2169" i="7"/>
  <c r="AM2177" i="7"/>
  <c r="AM2185" i="7"/>
  <c r="AM2193" i="7"/>
  <c r="AM2201" i="7"/>
  <c r="AM2209" i="7"/>
  <c r="AM2217" i="7"/>
  <c r="AM2225" i="7"/>
  <c r="AM2233" i="7"/>
  <c r="AM2241" i="7"/>
  <c r="AM2249" i="7"/>
  <c r="AM2257" i="7"/>
  <c r="AM2265" i="7"/>
  <c r="AM2273" i="7"/>
  <c r="AM2281" i="7"/>
  <c r="AM2289" i="7"/>
  <c r="AM2297" i="7"/>
  <c r="AM2305" i="7"/>
  <c r="AM2313" i="7"/>
  <c r="AM2321" i="7"/>
  <c r="AM2329" i="7"/>
  <c r="AM2337" i="7"/>
  <c r="AM2345" i="7"/>
  <c r="AM2353" i="7"/>
  <c r="AM2361" i="7"/>
  <c r="AM2369" i="7"/>
  <c r="AM2377" i="7"/>
  <c r="AM2385" i="7"/>
  <c r="AM2393" i="7"/>
  <c r="AM2401" i="7"/>
  <c r="AM2409" i="7"/>
  <c r="AM2417" i="7"/>
  <c r="AM2425" i="7"/>
  <c r="AM2433" i="7"/>
  <c r="AM2441" i="7"/>
  <c r="AM2449" i="7"/>
  <c r="AM2457" i="7"/>
  <c r="AM2465" i="7"/>
  <c r="AM2473" i="7"/>
  <c r="AM2481" i="7"/>
  <c r="AM2489" i="7"/>
  <c r="AM2497" i="7"/>
  <c r="AM2505" i="7"/>
  <c r="AM2513" i="7"/>
  <c r="AM2521" i="7"/>
  <c r="AM2529" i="7"/>
  <c r="AM2537" i="7"/>
  <c r="AM2545" i="7"/>
  <c r="AM2553" i="7"/>
  <c r="AM2561" i="7"/>
  <c r="AM2569" i="7"/>
  <c r="AM2577" i="7"/>
  <c r="AM2585" i="7"/>
  <c r="AM2593" i="7"/>
  <c r="AM2601" i="7"/>
  <c r="AM2609" i="7"/>
  <c r="AM2617" i="7"/>
  <c r="AM2625" i="7"/>
  <c r="AM2633" i="7"/>
  <c r="AM2641" i="7"/>
  <c r="AM2649" i="7"/>
  <c r="AM2657" i="7"/>
  <c r="AM2665" i="7"/>
  <c r="AM2673" i="7"/>
  <c r="AM2681" i="7"/>
  <c r="AM2689" i="7"/>
  <c r="AM2697" i="7"/>
  <c r="AM2705" i="7"/>
  <c r="AM2713" i="7"/>
  <c r="AM2721" i="7"/>
  <c r="AM2729" i="7"/>
  <c r="AM2737" i="7"/>
  <c r="AM2745" i="7"/>
  <c r="AM2753" i="7"/>
  <c r="AM2761" i="7"/>
  <c r="AM2769" i="7"/>
  <c r="AM2777" i="7"/>
  <c r="AM2785" i="7"/>
  <c r="AM2793" i="7"/>
  <c r="AM2801" i="7"/>
  <c r="AM2809" i="7"/>
  <c r="AM2817" i="7"/>
  <c r="AM2825" i="7"/>
  <c r="AM2833" i="7"/>
  <c r="AM2841" i="7"/>
  <c r="AM2849" i="7"/>
  <c r="AM2857" i="7"/>
  <c r="AM2865" i="7"/>
  <c r="AM2873" i="7"/>
  <c r="AM2881" i="7"/>
  <c r="AM2889" i="7"/>
  <c r="AM2897" i="7"/>
  <c r="AM2905" i="7"/>
  <c r="AM2913" i="7"/>
  <c r="AM2921" i="7"/>
  <c r="AM2929" i="7"/>
  <c r="AM2937" i="7"/>
  <c r="AM2945" i="7"/>
  <c r="AM2953" i="7"/>
  <c r="AM2961" i="7"/>
  <c r="AM2969" i="7"/>
  <c r="AM2977" i="7"/>
  <c r="AM2985" i="7"/>
  <c r="AM2993" i="7"/>
  <c r="AM3001" i="7"/>
  <c r="AM3009" i="7"/>
  <c r="AM3017" i="7"/>
  <c r="AM3025" i="7"/>
  <c r="AM3033" i="7"/>
  <c r="AM3041" i="7"/>
  <c r="AM3049" i="7"/>
  <c r="AM3057" i="7"/>
  <c r="AM3065" i="7"/>
  <c r="AM3073" i="7"/>
  <c r="AM3081" i="7"/>
  <c r="AM3089" i="7"/>
  <c r="AM3097" i="7"/>
  <c r="AM3105" i="7"/>
  <c r="AM3113" i="7"/>
  <c r="AM3121" i="7"/>
  <c r="AM3129" i="7"/>
  <c r="AM3137" i="7"/>
  <c r="AP9" i="7"/>
  <c r="AP13" i="7"/>
  <c r="AP17" i="7"/>
  <c r="AP21" i="7"/>
  <c r="AP25" i="7"/>
  <c r="AP29" i="7"/>
  <c r="AP33" i="7"/>
  <c r="AP37" i="7"/>
  <c r="AP41" i="7"/>
  <c r="AP45" i="7"/>
  <c r="AP49" i="7"/>
  <c r="AP53" i="7"/>
  <c r="AP57" i="7"/>
  <c r="AP61" i="7"/>
  <c r="AP65" i="7"/>
  <c r="AP69" i="7"/>
  <c r="AP73" i="7"/>
  <c r="AP77" i="7"/>
  <c r="AP81" i="7"/>
  <c r="AP85" i="7"/>
  <c r="AP89" i="7"/>
  <c r="AP93" i="7"/>
  <c r="AP97" i="7"/>
  <c r="AP101" i="7"/>
  <c r="AP105" i="7"/>
  <c r="AP109" i="7"/>
  <c r="AP113" i="7"/>
  <c r="AP117" i="7"/>
  <c r="AP121" i="7"/>
  <c r="AP125" i="7"/>
  <c r="AP129" i="7"/>
  <c r="AP133" i="7"/>
  <c r="AP137" i="7"/>
  <c r="AP141" i="7"/>
  <c r="AP145" i="7"/>
  <c r="AP149" i="7"/>
  <c r="AP153" i="7"/>
  <c r="AP157" i="7"/>
  <c r="AP161" i="7"/>
  <c r="AP165" i="7"/>
  <c r="AP169" i="7"/>
  <c r="AP173" i="7"/>
  <c r="AP177" i="7"/>
  <c r="AP181" i="7"/>
  <c r="AP185" i="7"/>
  <c r="AP189" i="7"/>
  <c r="AP193" i="7"/>
  <c r="AP197" i="7"/>
  <c r="AP201" i="7"/>
  <c r="AP205" i="7"/>
  <c r="AP209" i="7"/>
  <c r="AP213" i="7"/>
  <c r="AP217" i="7"/>
  <c r="AP221" i="7"/>
  <c r="AP225" i="7"/>
  <c r="AP229" i="7"/>
  <c r="AP233" i="7"/>
  <c r="AP237" i="7"/>
  <c r="AP241" i="7"/>
  <c r="AP245" i="7"/>
  <c r="AP249" i="7"/>
  <c r="AP253" i="7"/>
  <c r="AP257" i="7"/>
  <c r="AP261" i="7"/>
  <c r="AP265" i="7"/>
  <c r="AP269" i="7"/>
  <c r="AP273" i="7"/>
  <c r="AP277" i="7"/>
  <c r="AP281" i="7"/>
  <c r="AP285" i="7"/>
  <c r="AP289" i="7"/>
  <c r="AP293" i="7"/>
  <c r="AP297" i="7"/>
  <c r="AP301" i="7"/>
  <c r="AP305" i="7"/>
  <c r="AP309" i="7"/>
  <c r="AP313" i="7"/>
  <c r="AP317" i="7"/>
  <c r="AP321" i="7"/>
  <c r="AP325" i="7"/>
  <c r="AP329" i="7"/>
  <c r="AP333" i="7"/>
  <c r="AP337" i="7"/>
  <c r="AP341" i="7"/>
  <c r="AP345" i="7"/>
  <c r="AP349" i="7"/>
  <c r="AP353" i="7"/>
  <c r="AP357" i="7"/>
  <c r="AP361" i="7"/>
  <c r="AP365" i="7"/>
  <c r="AP369" i="7"/>
  <c r="AP373" i="7"/>
  <c r="AP377" i="7"/>
  <c r="AP381" i="7"/>
  <c r="AP385" i="7"/>
  <c r="AP389" i="7"/>
  <c r="AP393" i="7"/>
  <c r="AP397" i="7"/>
  <c r="AP401" i="7"/>
  <c r="AP405" i="7"/>
  <c r="AP409" i="7"/>
  <c r="AP413" i="7"/>
  <c r="AP417" i="7"/>
  <c r="AP421" i="7"/>
  <c r="AP425" i="7"/>
  <c r="AP429" i="7"/>
  <c r="AP433" i="7"/>
  <c r="AP437" i="7"/>
  <c r="AP441" i="7"/>
  <c r="AP445" i="7"/>
  <c r="AP449" i="7"/>
  <c r="AP453" i="7"/>
  <c r="AP457" i="7"/>
  <c r="AP461" i="7"/>
  <c r="AP465" i="7"/>
  <c r="AP469" i="7"/>
  <c r="AP473" i="7"/>
  <c r="AP477" i="7"/>
  <c r="AP481" i="7"/>
  <c r="AP485" i="7"/>
  <c r="AP489" i="7"/>
  <c r="AP493" i="7"/>
  <c r="AP497" i="7"/>
  <c r="AP501" i="7"/>
  <c r="AP505" i="7"/>
  <c r="AP509" i="7"/>
  <c r="AP513" i="7"/>
  <c r="AP517" i="7"/>
  <c r="AP521" i="7"/>
  <c r="AP525" i="7"/>
  <c r="AP529" i="7"/>
  <c r="AP533" i="7"/>
  <c r="AP537" i="7"/>
  <c r="AP541" i="7"/>
  <c r="AP545" i="7"/>
  <c r="AP549" i="7"/>
  <c r="AP553" i="7"/>
  <c r="AP557" i="7"/>
  <c r="AP561" i="7"/>
  <c r="AP565" i="7"/>
  <c r="AP569" i="7"/>
  <c r="AP573" i="7"/>
  <c r="AP577" i="7"/>
  <c r="AP581" i="7"/>
  <c r="AP585" i="7"/>
  <c r="AP589" i="7"/>
  <c r="AP593" i="7"/>
  <c r="AP597" i="7"/>
  <c r="AP601" i="7"/>
  <c r="AP605" i="7"/>
  <c r="AP609" i="7"/>
  <c r="AP613" i="7"/>
  <c r="AP617" i="7"/>
  <c r="AP621" i="7"/>
  <c r="AP625" i="7"/>
  <c r="AP629" i="7"/>
  <c r="AP633" i="7"/>
  <c r="AP637" i="7"/>
  <c r="AP641" i="7"/>
  <c r="AP645" i="7"/>
  <c r="AP649" i="7"/>
  <c r="AP653" i="7"/>
  <c r="AP657" i="7"/>
  <c r="AP661" i="7"/>
  <c r="AP665" i="7"/>
  <c r="AP669" i="7"/>
  <c r="AP673" i="7"/>
  <c r="AP677" i="7"/>
  <c r="AP681" i="7"/>
  <c r="AP685" i="7"/>
  <c r="AP689" i="7"/>
  <c r="AP693" i="7"/>
  <c r="AP697" i="7"/>
  <c r="AP701" i="7"/>
  <c r="AP705" i="7"/>
  <c r="AP709" i="7"/>
  <c r="AP713" i="7"/>
  <c r="AP717" i="7"/>
  <c r="AP721" i="7"/>
  <c r="AP725" i="7"/>
  <c r="AP729" i="7"/>
  <c r="AP733" i="7"/>
  <c r="AP737" i="7"/>
  <c r="AP741" i="7"/>
  <c r="AP745" i="7"/>
  <c r="AP749" i="7"/>
  <c r="AP753" i="7"/>
  <c r="AP757" i="7"/>
  <c r="AP761" i="7"/>
  <c r="AP765" i="7"/>
  <c r="AP769" i="7"/>
  <c r="AP773" i="7"/>
  <c r="AP777" i="7"/>
  <c r="AP781" i="7"/>
  <c r="AP785" i="7"/>
  <c r="AP789" i="7"/>
  <c r="AP793" i="7"/>
  <c r="AP797" i="7"/>
  <c r="AP801" i="7"/>
  <c r="AP805" i="7"/>
  <c r="AP809" i="7"/>
  <c r="AP813" i="7"/>
  <c r="AP817" i="7"/>
  <c r="AP821" i="7"/>
  <c r="AP825" i="7"/>
  <c r="AP829" i="7"/>
  <c r="AP833" i="7"/>
  <c r="AP837" i="7"/>
  <c r="AP841" i="7"/>
  <c r="AP845" i="7"/>
  <c r="AP849" i="7"/>
  <c r="AP853" i="7"/>
  <c r="AP857" i="7"/>
  <c r="AP861" i="7"/>
  <c r="AP865" i="7"/>
  <c r="AP869" i="7"/>
  <c r="AP873" i="7"/>
  <c r="AP877" i="7"/>
  <c r="AP881" i="7"/>
  <c r="AP885" i="7"/>
  <c r="AP889" i="7"/>
  <c r="AP893" i="7"/>
  <c r="AP897" i="7"/>
  <c r="AP901" i="7"/>
  <c r="AP905" i="7"/>
  <c r="AP909" i="7"/>
  <c r="AP913" i="7"/>
  <c r="AP917" i="7"/>
  <c r="AP921" i="7"/>
  <c r="AP925" i="7"/>
  <c r="AP929" i="7"/>
  <c r="AP933" i="7"/>
  <c r="AP937" i="7"/>
  <c r="AP941" i="7"/>
  <c r="AP945" i="7"/>
  <c r="AP949" i="7"/>
  <c r="AP953" i="7"/>
  <c r="AP957" i="7"/>
  <c r="AP961" i="7"/>
  <c r="AP965" i="7"/>
  <c r="AP969" i="7"/>
  <c r="AP973" i="7"/>
  <c r="AP977" i="7"/>
  <c r="AP981" i="7"/>
  <c r="AP985" i="7"/>
  <c r="AP989" i="7"/>
  <c r="AP993" i="7"/>
  <c r="AP997" i="7"/>
  <c r="AP1001" i="7"/>
  <c r="AP1005" i="7"/>
  <c r="AP1009" i="7"/>
  <c r="AP1013" i="7"/>
  <c r="AP1017" i="7"/>
  <c r="AP1021" i="7"/>
  <c r="AP1025" i="7"/>
  <c r="AP1029" i="7"/>
  <c r="AP1033" i="7"/>
  <c r="AP1037" i="7"/>
  <c r="AP1041" i="7"/>
  <c r="AP1045" i="7"/>
  <c r="AP1049" i="7"/>
  <c r="AP1053" i="7"/>
  <c r="AP1057" i="7"/>
  <c r="AP1061" i="7"/>
  <c r="AP1065" i="7"/>
  <c r="AP1069" i="7"/>
  <c r="AP1073" i="7"/>
  <c r="AP1077" i="7"/>
  <c r="AP1081" i="7"/>
  <c r="AP1085" i="7"/>
  <c r="AP1089" i="7"/>
  <c r="AP1093" i="7"/>
  <c r="AP1097" i="7"/>
  <c r="AP1101" i="7"/>
  <c r="AP1105" i="7"/>
  <c r="AP1109" i="7"/>
  <c r="AP1113" i="7"/>
  <c r="AP1117" i="7"/>
  <c r="AP1121" i="7"/>
  <c r="AP1125" i="7"/>
  <c r="AP1129" i="7"/>
  <c r="AP1133" i="7"/>
  <c r="AP1137" i="7"/>
  <c r="AP1141" i="7"/>
  <c r="AP1145" i="7"/>
  <c r="AP1149" i="7"/>
  <c r="AP1153" i="7"/>
  <c r="AP1157" i="7"/>
  <c r="AP1161" i="7"/>
  <c r="AP1165" i="7"/>
  <c r="AP1169" i="7"/>
  <c r="AP1173" i="7"/>
  <c r="AP1177" i="7"/>
  <c r="AP1181" i="7"/>
  <c r="AP1185" i="7"/>
  <c r="AP1189" i="7"/>
  <c r="AP1193" i="7"/>
  <c r="AP1197" i="7"/>
  <c r="AP1201" i="7"/>
  <c r="AP1205" i="7"/>
  <c r="AP1209" i="7"/>
  <c r="AP1213" i="7"/>
  <c r="AP1217" i="7"/>
  <c r="AP1221" i="7"/>
  <c r="AP1225" i="7"/>
  <c r="AP1229" i="7"/>
  <c r="AP1233" i="7"/>
  <c r="AP1237" i="7"/>
  <c r="AP1241" i="7"/>
  <c r="AP1245" i="7"/>
  <c r="AP1249" i="7"/>
  <c r="AP1253" i="7"/>
  <c r="AP1257" i="7"/>
  <c r="AP1261" i="7"/>
  <c r="AP1265" i="7"/>
  <c r="AP1269" i="7"/>
  <c r="AP1273" i="7"/>
  <c r="AP1277" i="7"/>
  <c r="AP1281" i="7"/>
  <c r="AP1285" i="7"/>
  <c r="AP1289" i="7"/>
  <c r="AP1293" i="7"/>
  <c r="AP1297" i="7"/>
  <c r="AP1301" i="7"/>
  <c r="AP1305" i="7"/>
  <c r="AP1309" i="7"/>
  <c r="AP1313" i="7"/>
  <c r="AP1317" i="7"/>
  <c r="AP1321" i="7"/>
  <c r="AP1325" i="7"/>
  <c r="AP1329" i="7"/>
  <c r="AP1333" i="7"/>
  <c r="AP1337" i="7"/>
  <c r="AP1341" i="7"/>
  <c r="AP1345" i="7"/>
  <c r="AP1349" i="7"/>
  <c r="AP1353" i="7"/>
  <c r="AP1357" i="7"/>
  <c r="AP1361" i="7"/>
  <c r="AP1365" i="7"/>
  <c r="AP1369" i="7"/>
  <c r="AP1373" i="7"/>
  <c r="AP1377" i="7"/>
  <c r="AP1381" i="7"/>
  <c r="AP1385" i="7"/>
  <c r="AP1389" i="7"/>
  <c r="AP1393" i="7"/>
  <c r="AP1397" i="7"/>
  <c r="AP1401" i="7"/>
  <c r="AP1405" i="7"/>
  <c r="AP1409" i="7"/>
  <c r="AP1413" i="7"/>
  <c r="AP1417" i="7"/>
  <c r="AP1421" i="7"/>
  <c r="AP1425" i="7"/>
  <c r="AP1429" i="7"/>
  <c r="AP1433" i="7"/>
  <c r="AP1437" i="7"/>
  <c r="AP1441" i="7"/>
  <c r="AP1445" i="7"/>
  <c r="AP1449" i="7"/>
  <c r="AP1453" i="7"/>
  <c r="AP1457" i="7"/>
  <c r="AP1461" i="7"/>
  <c r="AP1465" i="7"/>
  <c r="AP1469" i="7"/>
  <c r="AP1473" i="7"/>
  <c r="AP1477" i="7"/>
  <c r="AP1481" i="7"/>
  <c r="AP1485" i="7"/>
  <c r="AP1489" i="7"/>
  <c r="AP1493" i="7"/>
  <c r="AP1497" i="7"/>
  <c r="AP1501" i="7"/>
  <c r="AP1505" i="7"/>
  <c r="AP1509" i="7"/>
  <c r="AP1513" i="7"/>
  <c r="AP1517" i="7"/>
  <c r="AP1521" i="7"/>
  <c r="AP1525" i="7"/>
  <c r="AP1529" i="7"/>
  <c r="AP1533" i="7"/>
  <c r="AP1537" i="7"/>
  <c r="AP1541" i="7"/>
  <c r="AP1545" i="7"/>
  <c r="AP1549" i="7"/>
  <c r="AP1553" i="7"/>
  <c r="AP1557" i="7"/>
  <c r="AP1561" i="7"/>
  <c r="AP1565" i="7"/>
  <c r="AP1569" i="7"/>
  <c r="AP1573" i="7"/>
  <c r="AP1577" i="7"/>
  <c r="AP1581" i="7"/>
  <c r="AP1585" i="7"/>
  <c r="AP1589" i="7"/>
  <c r="AP1593" i="7"/>
  <c r="AP1597" i="7"/>
  <c r="AP1601" i="7"/>
  <c r="AP1605" i="7"/>
  <c r="AP1609" i="7"/>
  <c r="AP1613" i="7"/>
  <c r="AP1617" i="7"/>
  <c r="AP1621" i="7"/>
  <c r="AP1625" i="7"/>
  <c r="AP1629" i="7"/>
  <c r="AP1633" i="7"/>
  <c r="AP1637" i="7"/>
  <c r="AP1641" i="7"/>
  <c r="AP1645" i="7"/>
  <c r="AP1649" i="7"/>
  <c r="AP1653" i="7"/>
  <c r="AP1657" i="7"/>
  <c r="AP1661" i="7"/>
  <c r="AP1665" i="7"/>
  <c r="AP1669" i="7"/>
  <c r="AP1673" i="7"/>
  <c r="AP1677" i="7"/>
  <c r="AP1681" i="7"/>
  <c r="AP1685" i="7"/>
  <c r="AP1689" i="7"/>
  <c r="AP1693" i="7"/>
  <c r="AP1697" i="7"/>
  <c r="AP1701" i="7"/>
  <c r="AP1705" i="7"/>
  <c r="AP1709" i="7"/>
  <c r="AP1713" i="7"/>
  <c r="AP1717" i="7"/>
  <c r="AP1721" i="7"/>
  <c r="AP1725" i="7"/>
  <c r="AP1729" i="7"/>
  <c r="AP1733" i="7"/>
  <c r="AP1737" i="7"/>
  <c r="AP1741" i="7"/>
  <c r="AP1745" i="7"/>
  <c r="AP1749" i="7"/>
  <c r="AP1753" i="7"/>
  <c r="AP1757" i="7"/>
  <c r="AP1761" i="7"/>
  <c r="AP1765" i="7"/>
  <c r="AP1769" i="7"/>
  <c r="AP1773" i="7"/>
  <c r="AP1777" i="7"/>
  <c r="AP1781" i="7"/>
  <c r="AP1785" i="7"/>
  <c r="AP1789" i="7"/>
  <c r="AP1793" i="7"/>
  <c r="AP1797" i="7"/>
  <c r="AP1801" i="7"/>
  <c r="AP1805" i="7"/>
  <c r="AP1809" i="7"/>
  <c r="AP1813" i="7"/>
  <c r="AP1817" i="7"/>
  <c r="AP1821" i="7"/>
  <c r="AP1825" i="7"/>
  <c r="AP1829" i="7"/>
  <c r="AP1833" i="7"/>
  <c r="AP1837" i="7"/>
  <c r="AP1841" i="7"/>
  <c r="AP1845" i="7"/>
  <c r="AP1849" i="7"/>
  <c r="AP1853" i="7"/>
  <c r="AP1857" i="7"/>
  <c r="AP1861" i="7"/>
  <c r="AP1865" i="7"/>
  <c r="AP1869" i="7"/>
  <c r="AP1873" i="7"/>
  <c r="AP1877" i="7"/>
  <c r="AP1881" i="7"/>
  <c r="AP1885" i="7"/>
  <c r="AP1889" i="7"/>
  <c r="AP1893" i="7"/>
  <c r="AP1897" i="7"/>
  <c r="AP1901" i="7"/>
  <c r="AP1905" i="7"/>
  <c r="AP1909" i="7"/>
  <c r="AP1913" i="7"/>
  <c r="AP1917" i="7"/>
  <c r="AP1921" i="7"/>
  <c r="AP1925" i="7"/>
  <c r="AP1929" i="7"/>
  <c r="AP1933" i="7"/>
  <c r="AP1937" i="7"/>
  <c r="AP1941" i="7"/>
  <c r="AP1945" i="7"/>
  <c r="AP1949" i="7"/>
  <c r="AP1953" i="7"/>
  <c r="AP1957" i="7"/>
  <c r="AP1961" i="7"/>
  <c r="AP1965" i="7"/>
  <c r="AP1969" i="7"/>
  <c r="AP1973" i="7"/>
  <c r="AP1977" i="7"/>
  <c r="AP1981" i="7"/>
  <c r="AP1985" i="7"/>
  <c r="AP1989" i="7"/>
  <c r="AP1993" i="7"/>
  <c r="AP1997" i="7"/>
  <c r="AP2001" i="7"/>
  <c r="AP2005" i="7"/>
  <c r="AP2009" i="7"/>
  <c r="AP2013" i="7"/>
  <c r="AP2017" i="7"/>
  <c r="AP2021" i="7"/>
  <c r="AP2025" i="7"/>
  <c r="AP2029" i="7"/>
  <c r="AP2033" i="7"/>
  <c r="AP2037" i="7"/>
  <c r="AP2041" i="7"/>
  <c r="AP2045" i="7"/>
  <c r="AP2049" i="7"/>
  <c r="AP2053" i="7"/>
  <c r="AP2057" i="7"/>
  <c r="AP2061" i="7"/>
  <c r="AP2065" i="7"/>
  <c r="AP2069" i="7"/>
  <c r="AP2073" i="7"/>
  <c r="AP2077" i="7"/>
  <c r="AP2081" i="7"/>
  <c r="AP2085" i="7"/>
  <c r="AP2089" i="7"/>
  <c r="AP2093" i="7"/>
  <c r="AP2097" i="7"/>
  <c r="AP2101" i="7"/>
  <c r="AP2105" i="7"/>
  <c r="AP2109" i="7"/>
  <c r="AP2113" i="7"/>
  <c r="AP2117" i="7"/>
  <c r="AP2121" i="7"/>
  <c r="AP2125" i="7"/>
  <c r="AP2129" i="7"/>
  <c r="AP2133" i="7"/>
  <c r="AP2137" i="7"/>
  <c r="AP2141" i="7"/>
  <c r="AP2145" i="7"/>
  <c r="AP2149" i="7"/>
  <c r="AP2153" i="7"/>
  <c r="AP2157" i="7"/>
  <c r="AP2161" i="7"/>
  <c r="AP2165" i="7"/>
  <c r="AP2169" i="7"/>
  <c r="AP2173" i="7"/>
  <c r="AP2177" i="7"/>
  <c r="AP2181" i="7"/>
  <c r="AP2185" i="7"/>
  <c r="AP2189" i="7"/>
  <c r="AP2193" i="7"/>
  <c r="AP2197" i="7"/>
  <c r="AP2201" i="7"/>
  <c r="AP2205" i="7"/>
  <c r="AP2209" i="7"/>
  <c r="AP2213" i="7"/>
  <c r="AP2217" i="7"/>
  <c r="AP2221" i="7"/>
  <c r="AP2225" i="7"/>
  <c r="AP2229" i="7"/>
  <c r="AP2233" i="7"/>
  <c r="AP2237" i="7"/>
  <c r="AP2241" i="7"/>
  <c r="AP2245" i="7"/>
  <c r="AP2249" i="7"/>
  <c r="AP2253" i="7"/>
  <c r="AP2257" i="7"/>
  <c r="AP2261" i="7"/>
  <c r="AP2265" i="7"/>
  <c r="AP2269" i="7"/>
  <c r="AP2273" i="7"/>
  <c r="AP2277" i="7"/>
  <c r="AP2281" i="7"/>
  <c r="AP2285" i="7"/>
  <c r="AP2289" i="7"/>
  <c r="AP2293" i="7"/>
  <c r="AP2297" i="7"/>
  <c r="AP2301" i="7"/>
  <c r="AP2305" i="7"/>
  <c r="AP2309" i="7"/>
  <c r="AP2313" i="7"/>
  <c r="AP2317" i="7"/>
  <c r="AP2321" i="7"/>
  <c r="AP2325" i="7"/>
  <c r="AP2329" i="7"/>
  <c r="AP2333" i="7"/>
  <c r="AP2337" i="7"/>
  <c r="AP2341" i="7"/>
  <c r="AP2345" i="7"/>
  <c r="AP2349" i="7"/>
  <c r="AP2353" i="7"/>
  <c r="AP2357" i="7"/>
  <c r="AP2361" i="7"/>
  <c r="AP2365" i="7"/>
  <c r="AP2369" i="7"/>
  <c r="AP2373" i="7"/>
  <c r="AP2377" i="7"/>
  <c r="AP2381" i="7"/>
  <c r="AP2385" i="7"/>
  <c r="AP2389" i="7"/>
  <c r="AP2393" i="7"/>
  <c r="AP2397" i="7"/>
  <c r="AP2401" i="7"/>
  <c r="AP2405" i="7"/>
  <c r="AP2409" i="7"/>
  <c r="AP2413" i="7"/>
  <c r="AP2417" i="7"/>
  <c r="AP2421" i="7"/>
  <c r="AP2425" i="7"/>
  <c r="AP2429" i="7"/>
  <c r="AP2433" i="7"/>
  <c r="AP2437" i="7"/>
  <c r="AP2441" i="7"/>
  <c r="AP2445" i="7"/>
  <c r="AP2449" i="7"/>
  <c r="AP2453" i="7"/>
  <c r="AP2457" i="7"/>
  <c r="AP2461" i="7"/>
  <c r="AP2465" i="7"/>
  <c r="AP2469" i="7"/>
  <c r="AP2473" i="7"/>
  <c r="AP2477" i="7"/>
  <c r="AP2481" i="7"/>
  <c r="AP2485" i="7"/>
  <c r="AP2489" i="7"/>
  <c r="AP2493" i="7"/>
  <c r="AP2497" i="7"/>
  <c r="AP2501" i="7"/>
  <c r="AP2505" i="7"/>
  <c r="AP2509" i="7"/>
  <c r="AP2513" i="7"/>
  <c r="AP2517" i="7"/>
  <c r="AP2521" i="7"/>
  <c r="AP2525" i="7"/>
  <c r="AP2529" i="7"/>
  <c r="AP2533" i="7"/>
  <c r="AP2537" i="7"/>
  <c r="AP2541" i="7"/>
  <c r="AP2545" i="7"/>
  <c r="AP2549" i="7"/>
  <c r="AP2553" i="7"/>
  <c r="AP2557" i="7"/>
  <c r="AP2561" i="7"/>
  <c r="AP2565" i="7"/>
  <c r="AP2569" i="7"/>
  <c r="AP2573" i="7"/>
  <c r="AP2577" i="7"/>
  <c r="AP2581" i="7"/>
  <c r="AP2585" i="7"/>
  <c r="AP2589" i="7"/>
  <c r="AP2593" i="7"/>
  <c r="AP2597" i="7"/>
  <c r="AP2601" i="7"/>
  <c r="AP2605" i="7"/>
  <c r="AP2609" i="7"/>
  <c r="AP2613" i="7"/>
  <c r="AP2617" i="7"/>
  <c r="AP2621" i="7"/>
  <c r="AP2625" i="7"/>
  <c r="AP2629" i="7"/>
  <c r="AP2633" i="7"/>
  <c r="AP2637" i="7"/>
  <c r="AP2641" i="7"/>
  <c r="AP2645" i="7"/>
  <c r="AP2649" i="7"/>
  <c r="AP2653" i="7"/>
  <c r="AP2657" i="7"/>
  <c r="AP2661" i="7"/>
  <c r="AP2665" i="7"/>
  <c r="AP2669" i="7"/>
  <c r="AP2673" i="7"/>
  <c r="AP2677" i="7"/>
  <c r="AP2681" i="7"/>
  <c r="AP2685" i="7"/>
  <c r="AP2689" i="7"/>
  <c r="AP2693" i="7"/>
  <c r="AP2697" i="7"/>
  <c r="AP2701" i="7"/>
  <c r="AP2705" i="7"/>
  <c r="AP2709" i="7"/>
  <c r="AP2713" i="7"/>
  <c r="AP2717" i="7"/>
  <c r="AP2721" i="7"/>
  <c r="AP2725" i="7"/>
  <c r="AP2729" i="7"/>
  <c r="AP2733" i="7"/>
  <c r="AP2737" i="7"/>
  <c r="AP2741" i="7"/>
  <c r="AP2745" i="7"/>
  <c r="AP2749" i="7"/>
  <c r="AP2753" i="7"/>
  <c r="AP2757" i="7"/>
  <c r="AP2761" i="7"/>
  <c r="AP2765" i="7"/>
  <c r="AP2769" i="7"/>
  <c r="AP2773" i="7"/>
  <c r="AP2777" i="7"/>
  <c r="AP2781" i="7"/>
  <c r="AP2785" i="7"/>
  <c r="AP2789" i="7"/>
  <c r="AP2793" i="7"/>
  <c r="AP2797" i="7"/>
  <c r="AP2801" i="7"/>
  <c r="AP2805" i="7"/>
  <c r="AP2809" i="7"/>
  <c r="AP2813" i="7"/>
  <c r="AP2817" i="7"/>
  <c r="AP2821" i="7"/>
  <c r="AP2825" i="7"/>
  <c r="AP2829" i="7"/>
  <c r="AP2833" i="7"/>
  <c r="AP2837" i="7"/>
  <c r="AP2841" i="7"/>
  <c r="AP2845" i="7"/>
  <c r="AP2849" i="7"/>
  <c r="AP2853" i="7"/>
  <c r="AP2857" i="7"/>
  <c r="AP2861" i="7"/>
  <c r="AP2865" i="7"/>
  <c r="AP2869" i="7"/>
  <c r="AP2873" i="7"/>
  <c r="AP2877" i="7"/>
  <c r="AP2881" i="7"/>
  <c r="AP2885" i="7"/>
  <c r="AP2889" i="7"/>
  <c r="AP2893" i="7"/>
  <c r="AP2897" i="7"/>
  <c r="AP2901" i="7"/>
  <c r="AP2905" i="7"/>
  <c r="AP2909" i="7"/>
  <c r="AP2913" i="7"/>
  <c r="AP2917" i="7"/>
  <c r="AP2921" i="7"/>
  <c r="AP2925" i="7"/>
  <c r="AP2929" i="7"/>
  <c r="AP2933" i="7"/>
  <c r="AP2937" i="7"/>
  <c r="AP2941" i="7"/>
  <c r="AP2945" i="7"/>
  <c r="AP2949" i="7"/>
  <c r="AP2953" i="7"/>
  <c r="AP2957" i="7"/>
  <c r="AP2961" i="7"/>
  <c r="AP2965" i="7"/>
  <c r="AP2969" i="7"/>
  <c r="AP2973" i="7"/>
  <c r="AP2977" i="7"/>
  <c r="AP2981" i="7"/>
  <c r="AP2985" i="7"/>
  <c r="AP2989" i="7"/>
  <c r="AP2993" i="7"/>
  <c r="AP2997" i="7"/>
  <c r="AP3001" i="7"/>
  <c r="AP3005" i="7"/>
  <c r="AP3009" i="7"/>
  <c r="AP3013" i="7"/>
  <c r="AP3017" i="7"/>
  <c r="AP3021" i="7"/>
  <c r="AP3025" i="7"/>
  <c r="AP3029" i="7"/>
  <c r="AP3033" i="7"/>
  <c r="AP3037" i="7"/>
  <c r="AP3041" i="7"/>
  <c r="AP3045" i="7"/>
  <c r="AP3049" i="7"/>
  <c r="AP3053" i="7"/>
  <c r="AP3057" i="7"/>
  <c r="AP3061" i="7"/>
  <c r="AP3065" i="7"/>
  <c r="AP3069" i="7"/>
  <c r="AP3073" i="7"/>
  <c r="AP3077" i="7"/>
  <c r="AP3081" i="7"/>
  <c r="AP3085" i="7"/>
  <c r="AP3089" i="7"/>
  <c r="AP3093" i="7"/>
  <c r="AP3097" i="7"/>
  <c r="AP3101" i="7"/>
  <c r="AP3105" i="7"/>
  <c r="AP3109" i="7"/>
  <c r="AP3113" i="7"/>
  <c r="AP3117" i="7"/>
  <c r="AP3121" i="7"/>
  <c r="AP3125" i="7"/>
  <c r="AP3129" i="7"/>
  <c r="AP3133" i="7"/>
  <c r="AH1303" i="7"/>
  <c r="AH1307" i="7"/>
  <c r="AH1311" i="7"/>
  <c r="AH1315" i="7"/>
  <c r="AH1319" i="7"/>
  <c r="AH1323" i="7"/>
  <c r="AH1327" i="7"/>
  <c r="AH1331" i="7"/>
  <c r="AH1335" i="7"/>
  <c r="AH1339" i="7"/>
  <c r="AH1343" i="7"/>
  <c r="AH1347" i="7"/>
  <c r="AH1351" i="7"/>
  <c r="AH1355" i="7"/>
  <c r="AH1359" i="7"/>
  <c r="AH1363" i="7"/>
  <c r="AH1367" i="7"/>
  <c r="AH1371" i="7"/>
  <c r="AH1375" i="7"/>
  <c r="AH1379" i="7"/>
  <c r="AH1383" i="7"/>
  <c r="AH1387" i="7"/>
  <c r="AH1391" i="7"/>
  <c r="AH1395" i="7"/>
  <c r="AH1399" i="7"/>
  <c r="AH1403" i="7"/>
  <c r="AH1407" i="7"/>
  <c r="AH1411" i="7"/>
  <c r="AH1415" i="7"/>
  <c r="AH1419" i="7"/>
  <c r="AH1423" i="7"/>
  <c r="AH1427" i="7"/>
  <c r="AH1431" i="7"/>
  <c r="AH1435" i="7"/>
  <c r="AH1439" i="7"/>
  <c r="AH1443" i="7"/>
  <c r="AH1447" i="7"/>
  <c r="AH1451" i="7"/>
  <c r="AH1455" i="7"/>
  <c r="AH1459" i="7"/>
  <c r="AH1463" i="7"/>
  <c r="AH1467" i="7"/>
  <c r="AH1471" i="7"/>
  <c r="AH1475" i="7"/>
  <c r="AH1479" i="7"/>
  <c r="AH1483" i="7"/>
  <c r="AH1487" i="7"/>
  <c r="AH1491" i="7"/>
  <c r="AH1495" i="7"/>
  <c r="AH1499" i="7"/>
  <c r="AH1503" i="7"/>
  <c r="AH1507" i="7"/>
  <c r="AH1511" i="7"/>
  <c r="AH1515" i="7"/>
  <c r="AH1519" i="7"/>
  <c r="AH1523" i="7"/>
  <c r="AH1527" i="7"/>
  <c r="AH1531" i="7"/>
  <c r="AH1535" i="7"/>
  <c r="AH1539" i="7"/>
  <c r="AH1543" i="7"/>
  <c r="AH1547" i="7"/>
  <c r="AH1551" i="7"/>
  <c r="AH1555" i="7"/>
  <c r="AH1559" i="7"/>
  <c r="AH1563" i="7"/>
  <c r="AH1567" i="7"/>
  <c r="AH1571" i="7"/>
  <c r="AH1575" i="7"/>
  <c r="AH1579" i="7"/>
  <c r="AH1583" i="7"/>
  <c r="AH1587" i="7"/>
  <c r="AH1591" i="7"/>
  <c r="AH1595" i="7"/>
  <c r="AH1599" i="7"/>
  <c r="AH1603" i="7"/>
  <c r="AH1607" i="7"/>
  <c r="AH1611" i="7"/>
  <c r="AH1615" i="7"/>
  <c r="AH1619" i="7"/>
  <c r="AH1623" i="7"/>
  <c r="AH1627" i="7"/>
  <c r="AH1631" i="7"/>
  <c r="AH1635" i="7"/>
  <c r="AH1639" i="7"/>
  <c r="AH1643" i="7"/>
  <c r="AH1647" i="7"/>
  <c r="AH1651" i="7"/>
  <c r="AH1655" i="7"/>
  <c r="AH1659" i="7"/>
  <c r="AH1663" i="7"/>
  <c r="AH1667" i="7"/>
  <c r="AH1671" i="7"/>
  <c r="AH1675" i="7"/>
  <c r="AH1679" i="7"/>
  <c r="AH1683" i="7"/>
  <c r="AH1687" i="7"/>
  <c r="AH1691" i="7"/>
  <c r="AH1695" i="7"/>
  <c r="AH1699" i="7"/>
  <c r="AH1703" i="7"/>
  <c r="AH1707" i="7"/>
  <c r="AH1711" i="7"/>
  <c r="AH1715" i="7"/>
  <c r="AH1719" i="7"/>
  <c r="AH1723" i="7"/>
  <c r="AH1727" i="7"/>
  <c r="AH1731" i="7"/>
  <c r="AH1735" i="7"/>
  <c r="AH1739" i="7"/>
  <c r="AH1743" i="7"/>
  <c r="AH1747" i="7"/>
  <c r="AH1751" i="7"/>
  <c r="AH1755" i="7"/>
  <c r="AH1759" i="7"/>
  <c r="AH1763" i="7"/>
  <c r="AH1767" i="7"/>
  <c r="AH1771" i="7"/>
  <c r="AH1775" i="7"/>
  <c r="AH1779" i="7"/>
  <c r="AH1783" i="7"/>
  <c r="AH1787" i="7"/>
  <c r="AH1791" i="7"/>
  <c r="AH1795" i="7"/>
  <c r="AH1799" i="7"/>
  <c r="AH1803" i="7"/>
  <c r="AH1807" i="7"/>
  <c r="AH1811" i="7"/>
  <c r="AH1815" i="7"/>
  <c r="AH1819" i="7"/>
  <c r="AH1823" i="7"/>
  <c r="AH1827" i="7"/>
  <c r="AH1831" i="7"/>
  <c r="AH1835" i="7"/>
  <c r="AH1839" i="7"/>
  <c r="AH1843" i="7"/>
  <c r="AH1847" i="7"/>
  <c r="AH1851" i="7"/>
  <c r="AH1855" i="7"/>
  <c r="AH1859" i="7"/>
  <c r="AH1863" i="7"/>
  <c r="AH1867" i="7"/>
  <c r="AH1871" i="7"/>
  <c r="AH1875" i="7"/>
  <c r="AH1879" i="7"/>
  <c r="AH1883" i="7"/>
  <c r="AH1887" i="7"/>
  <c r="AH1891" i="7"/>
  <c r="AH1895" i="7"/>
  <c r="AH1899" i="7"/>
  <c r="AH1903" i="7"/>
  <c r="AH1907" i="7"/>
  <c r="AH1911" i="7"/>
  <c r="AH1915" i="7"/>
  <c r="AH1919" i="7"/>
  <c r="AH1923" i="7"/>
  <c r="AH1927" i="7"/>
  <c r="AH1931" i="7"/>
  <c r="AH1935" i="7"/>
  <c r="AH1939" i="7"/>
  <c r="AH1943" i="7"/>
  <c r="AH1947" i="7"/>
  <c r="AH1951" i="7"/>
  <c r="AH1955" i="7"/>
  <c r="AH1959" i="7"/>
  <c r="AH1963" i="7"/>
  <c r="AH1967" i="7"/>
  <c r="AH1971" i="7"/>
  <c r="AH1975" i="7"/>
  <c r="AH1979" i="7"/>
  <c r="AH1983" i="7"/>
  <c r="AH1987" i="7"/>
  <c r="AH1991" i="7"/>
  <c r="AH1995" i="7"/>
  <c r="AH1999" i="7"/>
  <c r="AH2003" i="7"/>
  <c r="AH2007" i="7"/>
  <c r="AH2011" i="7"/>
  <c r="AH2015" i="7"/>
  <c r="AH2019" i="7"/>
  <c r="AH2023" i="7"/>
  <c r="AH2027" i="7"/>
  <c r="AH2031" i="7"/>
  <c r="AH2035" i="7"/>
  <c r="AH2039" i="7"/>
  <c r="AH2043" i="7"/>
  <c r="AH2047" i="7"/>
  <c r="AH2051" i="7"/>
  <c r="AH2055" i="7"/>
  <c r="AH2059" i="7"/>
  <c r="AH2063" i="7"/>
  <c r="AH2067" i="7"/>
  <c r="AH2071" i="7"/>
  <c r="AH2075" i="7"/>
  <c r="AH2079" i="7"/>
  <c r="AH2083" i="7"/>
  <c r="AH2087" i="7"/>
  <c r="AH2091" i="7"/>
  <c r="AH2095" i="7"/>
  <c r="AH2099" i="7"/>
  <c r="AH2103" i="7"/>
  <c r="AH2107" i="7"/>
  <c r="AH2111" i="7"/>
  <c r="AH2115" i="7"/>
  <c r="AH2119" i="7"/>
  <c r="AH2123" i="7"/>
  <c r="AH2127" i="7"/>
  <c r="AH2131" i="7"/>
  <c r="AH2135" i="7"/>
  <c r="AH2139" i="7"/>
  <c r="AH2143" i="7"/>
  <c r="AH2147" i="7"/>
  <c r="AH2151" i="7"/>
  <c r="AH2155" i="7"/>
  <c r="AH2159" i="7"/>
  <c r="AH2163" i="7"/>
  <c r="AH2167" i="7"/>
  <c r="AH2171" i="7"/>
  <c r="AH2175" i="7"/>
  <c r="AH2179" i="7"/>
  <c r="AH2183" i="7"/>
  <c r="AH2187" i="7"/>
  <c r="AH2191" i="7"/>
  <c r="AH2195" i="7"/>
  <c r="AH2199" i="7"/>
  <c r="AH2203" i="7"/>
  <c r="AH2207" i="7"/>
  <c r="AH2211" i="7"/>
  <c r="AH2215" i="7"/>
  <c r="AH2219" i="7"/>
  <c r="AH2223" i="7"/>
  <c r="AH2227" i="7"/>
  <c r="AH2231" i="7"/>
  <c r="AH2235" i="7"/>
  <c r="AH2239" i="7"/>
  <c r="AH2243" i="7"/>
  <c r="AH2247" i="7"/>
  <c r="AH2251" i="7"/>
  <c r="AH2255" i="7"/>
  <c r="AH2259" i="7"/>
  <c r="AH2263" i="7"/>
  <c r="AH2267" i="7"/>
  <c r="AH2271" i="7"/>
  <c r="AH2275" i="7"/>
  <c r="AH2279" i="7"/>
  <c r="AH2283" i="7"/>
  <c r="AH2287" i="7"/>
  <c r="AH2291" i="7"/>
  <c r="AH2295" i="7"/>
  <c r="AH2299" i="7"/>
  <c r="AH2303" i="7"/>
  <c r="AH2307" i="7"/>
  <c r="AH2311" i="7"/>
  <c r="AH2315" i="7"/>
  <c r="AH2319" i="7"/>
  <c r="AH2323" i="7"/>
  <c r="AH2327" i="7"/>
  <c r="AH2331" i="7"/>
  <c r="AH2335" i="7"/>
  <c r="AH2339" i="7"/>
  <c r="AH2343" i="7"/>
  <c r="AH2347" i="7"/>
  <c r="AH2351" i="7"/>
  <c r="AH2355" i="7"/>
  <c r="AH2359" i="7"/>
  <c r="AH2363" i="7"/>
  <c r="AH2367" i="7"/>
  <c r="AH2371" i="7"/>
  <c r="AH2375" i="7"/>
  <c r="AH2379" i="7"/>
  <c r="AH2383" i="7"/>
  <c r="AH2387" i="7"/>
  <c r="AH2391" i="7"/>
  <c r="AH2395" i="7"/>
  <c r="AH2399" i="7"/>
  <c r="AH2403" i="7"/>
  <c r="AH2407" i="7"/>
  <c r="AH2411" i="7"/>
  <c r="AH2415" i="7"/>
  <c r="AH2419" i="7"/>
  <c r="AH2423" i="7"/>
  <c r="AH2427" i="7"/>
  <c r="AH2431" i="7"/>
  <c r="AH2435" i="7"/>
  <c r="AH2439" i="7"/>
  <c r="AH2443" i="7"/>
  <c r="AH2447" i="7"/>
  <c r="AH2451" i="7"/>
  <c r="AH2455" i="7"/>
  <c r="AH2459" i="7"/>
  <c r="AH2463" i="7"/>
  <c r="AH2467" i="7"/>
  <c r="AH2471" i="7"/>
  <c r="AH2475" i="7"/>
  <c r="AH2479" i="7"/>
  <c r="AH2483" i="7"/>
  <c r="AH2487" i="7"/>
  <c r="AH2491" i="7"/>
  <c r="AH2495" i="7"/>
  <c r="AH2499" i="7"/>
  <c r="AH2503" i="7"/>
  <c r="AH2507" i="7"/>
  <c r="AH2511" i="7"/>
  <c r="AH2515" i="7"/>
  <c r="AH2519" i="7"/>
  <c r="AH2523" i="7"/>
  <c r="AH2527" i="7"/>
  <c r="AH2531" i="7"/>
  <c r="AH2535" i="7"/>
  <c r="AH2539" i="7"/>
  <c r="AH2543" i="7"/>
  <c r="AH2547" i="7"/>
  <c r="AH2551" i="7"/>
  <c r="AH2555" i="7"/>
  <c r="AH2559" i="7"/>
  <c r="AH2563" i="7"/>
  <c r="AH2567" i="7"/>
  <c r="AH2571" i="7"/>
  <c r="AH2575" i="7"/>
  <c r="AH2579" i="7"/>
  <c r="AH2583" i="7"/>
  <c r="AH2587" i="7"/>
  <c r="AH2591" i="7"/>
  <c r="AH2595" i="7"/>
  <c r="AH2599" i="7"/>
  <c r="AH2603" i="7"/>
  <c r="AH2607" i="7"/>
  <c r="AH2611" i="7"/>
  <c r="AH2615" i="7"/>
  <c r="AH2619" i="7"/>
  <c r="AH2623" i="7"/>
  <c r="AH2627" i="7"/>
  <c r="AH2631" i="7"/>
  <c r="AH2635" i="7"/>
  <c r="AH2639" i="7"/>
  <c r="AH2643" i="7"/>
  <c r="AH2647" i="7"/>
  <c r="AH2651" i="7"/>
  <c r="AH2655" i="7"/>
  <c r="AH2659" i="7"/>
  <c r="AH2663" i="7"/>
  <c r="AH2667" i="7"/>
  <c r="AH2671" i="7"/>
  <c r="AH2675" i="7"/>
  <c r="AH2679" i="7"/>
  <c r="AH2683" i="7"/>
  <c r="AH2687" i="7"/>
  <c r="AH2691" i="7"/>
  <c r="AH2695" i="7"/>
  <c r="AH2699" i="7"/>
  <c r="AH2703" i="7"/>
  <c r="AH2707" i="7"/>
  <c r="AH2711" i="7"/>
  <c r="AH2715" i="7"/>
  <c r="AH2719" i="7"/>
  <c r="AH2723" i="7"/>
  <c r="AH2727" i="7"/>
  <c r="AH2731" i="7"/>
  <c r="AH2735" i="7"/>
  <c r="AH2739" i="7"/>
  <c r="AH2743" i="7"/>
  <c r="AH2747" i="7"/>
  <c r="AH2751" i="7"/>
  <c r="AH2755" i="7"/>
  <c r="AH2759" i="7"/>
  <c r="AH2763" i="7"/>
  <c r="AH2767" i="7"/>
  <c r="AH2771" i="7"/>
  <c r="AH2775" i="7"/>
  <c r="AH2779" i="7"/>
  <c r="AH2783" i="7"/>
  <c r="AH2787" i="7"/>
  <c r="AH2791" i="7"/>
  <c r="AH2795" i="7"/>
  <c r="AH2799" i="7"/>
  <c r="AH2803" i="7"/>
  <c r="AH2807" i="7"/>
  <c r="AH2811" i="7"/>
  <c r="AH2815" i="7"/>
  <c r="AH2819" i="7"/>
  <c r="AH2823" i="7"/>
  <c r="AH2827" i="7"/>
  <c r="AH2831" i="7"/>
  <c r="AH2835" i="7"/>
  <c r="AH2839" i="7"/>
  <c r="AH2843" i="7"/>
  <c r="AH2847" i="7"/>
  <c r="AH2851" i="7"/>
  <c r="AH2855" i="7"/>
  <c r="AH2859" i="7"/>
  <c r="AH2863" i="7"/>
  <c r="AH2867" i="7"/>
  <c r="AH2871" i="7"/>
  <c r="AH2875" i="7"/>
  <c r="AH2879" i="7"/>
  <c r="AH2883" i="7"/>
  <c r="AH2887" i="7"/>
  <c r="AH2891" i="7"/>
  <c r="AH2895" i="7"/>
  <c r="AH2899" i="7"/>
  <c r="AH2903" i="7"/>
  <c r="AH2907" i="7"/>
  <c r="AH2911" i="7"/>
  <c r="AH2915" i="7"/>
  <c r="AH2919" i="7"/>
  <c r="AH2923" i="7"/>
  <c r="AH2927" i="7"/>
  <c r="AH2931" i="7"/>
  <c r="AH2935" i="7"/>
  <c r="AH2939" i="7"/>
  <c r="AH2943" i="7"/>
  <c r="AH2947" i="7"/>
  <c r="AH2951" i="7"/>
  <c r="AH2955" i="7"/>
  <c r="AH2959" i="7"/>
  <c r="AH2963" i="7"/>
  <c r="AH2967" i="7"/>
  <c r="AH2971" i="7"/>
  <c r="AH2975" i="7"/>
  <c r="AH2979" i="7"/>
  <c r="AH2983" i="7"/>
  <c r="AH2987" i="7"/>
  <c r="AH2991" i="7"/>
  <c r="AH2995" i="7"/>
  <c r="AH2999" i="7"/>
  <c r="AH3003" i="7"/>
  <c r="AH3007" i="7"/>
  <c r="AH3011" i="7"/>
  <c r="AH3015" i="7"/>
  <c r="AH3019" i="7"/>
  <c r="AH3023" i="7"/>
  <c r="AH3027" i="7"/>
  <c r="AH3031" i="7"/>
  <c r="AH3035" i="7"/>
  <c r="AH3039" i="7"/>
  <c r="AH3043" i="7"/>
  <c r="AH3047" i="7"/>
  <c r="AH3051" i="7"/>
  <c r="AH3055" i="7"/>
  <c r="AH3059" i="7"/>
  <c r="AH3063" i="7"/>
  <c r="AH3067" i="7"/>
  <c r="AH3071" i="7"/>
  <c r="AH3075" i="7"/>
  <c r="AH3079" i="7"/>
  <c r="AH3083" i="7"/>
  <c r="AH3087" i="7"/>
  <c r="AH3091" i="7"/>
  <c r="AH3095" i="7"/>
  <c r="AH3099" i="7"/>
  <c r="AH3103" i="7"/>
  <c r="AH3107" i="7"/>
  <c r="AH3111" i="7"/>
  <c r="AH3115" i="7"/>
  <c r="AH3119" i="7"/>
  <c r="AH3123" i="7"/>
  <c r="AH3127" i="7"/>
  <c r="AH3131" i="7"/>
  <c r="AH3135" i="7"/>
  <c r="AI1303" i="7"/>
  <c r="AI1307" i="7"/>
  <c r="AI1311" i="7"/>
  <c r="AI1315" i="7"/>
  <c r="AI1319" i="7"/>
  <c r="AI1323" i="7"/>
  <c r="AI1327" i="7"/>
  <c r="AI1331" i="7"/>
  <c r="AI1335" i="7"/>
  <c r="AI1339" i="7"/>
  <c r="AI1343" i="7"/>
  <c r="AI1347" i="7"/>
  <c r="AI1351" i="7"/>
  <c r="AI1355" i="7"/>
  <c r="AI1359" i="7"/>
  <c r="AI1363" i="7"/>
  <c r="AI1367" i="7"/>
  <c r="AI1371" i="7"/>
  <c r="AI1375" i="7"/>
  <c r="AI1379" i="7"/>
  <c r="AI1383" i="7"/>
  <c r="AI1387" i="7"/>
  <c r="AI1391" i="7"/>
  <c r="AI1395" i="7"/>
  <c r="AI1399" i="7"/>
  <c r="AI1403" i="7"/>
  <c r="AI1407" i="7"/>
  <c r="AI1411" i="7"/>
  <c r="AI1415" i="7"/>
  <c r="AI1419" i="7"/>
  <c r="AI1423" i="7"/>
  <c r="AI1427" i="7"/>
  <c r="AI1431" i="7"/>
  <c r="AI1435" i="7"/>
  <c r="AI1439" i="7"/>
  <c r="AI1443" i="7"/>
  <c r="AI1447" i="7"/>
  <c r="AI1451" i="7"/>
  <c r="AI1455" i="7"/>
  <c r="AI1459" i="7"/>
  <c r="AI1463" i="7"/>
  <c r="AI1467" i="7"/>
  <c r="AI1471" i="7"/>
  <c r="AI1475" i="7"/>
  <c r="AI1479" i="7"/>
  <c r="AI1483" i="7"/>
  <c r="AI1487" i="7"/>
  <c r="AI1491" i="7"/>
  <c r="AI1495" i="7"/>
  <c r="AI1499" i="7"/>
  <c r="AI1503" i="7"/>
  <c r="AI1507" i="7"/>
  <c r="AI1511" i="7"/>
  <c r="AI1515" i="7"/>
  <c r="AI1519" i="7"/>
  <c r="AI1523" i="7"/>
  <c r="AI1527" i="7"/>
  <c r="AI1531" i="7"/>
  <c r="AI1535" i="7"/>
  <c r="AI1539" i="7"/>
  <c r="AI1543" i="7"/>
  <c r="AI1547" i="7"/>
  <c r="AI1551" i="7"/>
  <c r="AI1555" i="7"/>
  <c r="AI1559" i="7"/>
  <c r="AI1563" i="7"/>
  <c r="AI1567" i="7"/>
  <c r="AI1571" i="7"/>
  <c r="AI1575" i="7"/>
  <c r="AI1579" i="7"/>
  <c r="AI1583" i="7"/>
  <c r="AI1587" i="7"/>
  <c r="AI1591" i="7"/>
  <c r="AI1595" i="7"/>
  <c r="AI1599" i="7"/>
  <c r="AI1603" i="7"/>
  <c r="AI1607" i="7"/>
  <c r="AI1611" i="7"/>
  <c r="AI1615" i="7"/>
  <c r="AI1619" i="7"/>
  <c r="AI1623" i="7"/>
  <c r="AI1627" i="7"/>
  <c r="AI1631" i="7"/>
  <c r="AI1635" i="7"/>
  <c r="AI1639" i="7"/>
  <c r="AI1643" i="7"/>
  <c r="AI1647" i="7"/>
  <c r="AI1651" i="7"/>
  <c r="AI1655" i="7"/>
  <c r="AI1659" i="7"/>
  <c r="AI1663" i="7"/>
  <c r="AI1667" i="7"/>
  <c r="AI1671" i="7"/>
  <c r="AI1675" i="7"/>
  <c r="AI1679" i="7"/>
  <c r="AI1683" i="7"/>
  <c r="AI1687" i="7"/>
  <c r="AI1691" i="7"/>
  <c r="AI1695" i="7"/>
  <c r="AI1699" i="7"/>
  <c r="AI1703" i="7"/>
  <c r="AI1707" i="7"/>
  <c r="AI1711" i="7"/>
  <c r="AI1715" i="7"/>
  <c r="AI1719" i="7"/>
  <c r="AI1723" i="7"/>
  <c r="AI1727" i="7"/>
  <c r="AI1731" i="7"/>
  <c r="AI1735" i="7"/>
  <c r="AI1739" i="7"/>
  <c r="AI1743" i="7"/>
  <c r="AI1747" i="7"/>
  <c r="AI1751" i="7"/>
  <c r="AI1755" i="7"/>
  <c r="AI1759" i="7"/>
  <c r="AI1763" i="7"/>
  <c r="AI1767" i="7"/>
  <c r="AI1771" i="7"/>
  <c r="AI1775" i="7"/>
  <c r="AI1779" i="7"/>
  <c r="AI1783" i="7"/>
  <c r="AI1787" i="7"/>
  <c r="AI1791" i="7"/>
  <c r="AI1795" i="7"/>
  <c r="AI1799" i="7"/>
  <c r="AI1803" i="7"/>
  <c r="AI1807" i="7"/>
  <c r="AI1811" i="7"/>
  <c r="AI1815" i="7"/>
  <c r="AI1819" i="7"/>
  <c r="AI1823" i="7"/>
  <c r="AI1827" i="7"/>
  <c r="AI1831" i="7"/>
  <c r="AI1835" i="7"/>
  <c r="AI1839" i="7"/>
  <c r="AI1843" i="7"/>
  <c r="AI1847" i="7"/>
  <c r="AI1851" i="7"/>
  <c r="AI1855" i="7"/>
  <c r="AI1859" i="7"/>
  <c r="AI1863" i="7"/>
  <c r="AI1867" i="7"/>
  <c r="AI1871" i="7"/>
  <c r="AI1875" i="7"/>
  <c r="AI1879" i="7"/>
  <c r="AI1883" i="7"/>
  <c r="AI1887" i="7"/>
  <c r="AI1891" i="7"/>
  <c r="AI1895" i="7"/>
  <c r="AI1899" i="7"/>
  <c r="AI1903" i="7"/>
  <c r="AI1907" i="7"/>
  <c r="AI1911" i="7"/>
  <c r="AI1915" i="7"/>
  <c r="AI1919" i="7"/>
  <c r="AI1923" i="7"/>
  <c r="AI1927" i="7"/>
  <c r="AI1931" i="7"/>
  <c r="AI1935" i="7"/>
  <c r="AI1939" i="7"/>
  <c r="AI1943" i="7"/>
  <c r="AI1947" i="7"/>
  <c r="AI1951" i="7"/>
  <c r="AI1955" i="7"/>
  <c r="AI1959" i="7"/>
  <c r="AI1963" i="7"/>
  <c r="AI1967" i="7"/>
  <c r="AI1971" i="7"/>
  <c r="AI1975" i="7"/>
  <c r="AI1979" i="7"/>
  <c r="AI1983" i="7"/>
  <c r="AI1987" i="7"/>
  <c r="AI1991" i="7"/>
  <c r="AI1995" i="7"/>
  <c r="AI1999" i="7"/>
  <c r="AI2003" i="7"/>
  <c r="AI2007" i="7"/>
  <c r="AI2011" i="7"/>
  <c r="AI2015" i="7"/>
  <c r="AI2019" i="7"/>
  <c r="AI2023" i="7"/>
  <c r="AI2027" i="7"/>
  <c r="AI2031" i="7"/>
  <c r="AI2035" i="7"/>
  <c r="AI2039" i="7"/>
  <c r="AI2043" i="7"/>
  <c r="AI2047" i="7"/>
  <c r="AI2051" i="7"/>
  <c r="AI2055" i="7"/>
  <c r="AI2059" i="7"/>
  <c r="AI2063" i="7"/>
  <c r="AI2067" i="7"/>
  <c r="AI2071" i="7"/>
  <c r="AI2075" i="7"/>
  <c r="AI2079" i="7"/>
  <c r="AI2083" i="7"/>
  <c r="AI2087" i="7"/>
  <c r="AI2091" i="7"/>
  <c r="AI2095" i="7"/>
  <c r="AI2099" i="7"/>
  <c r="AI2103" i="7"/>
  <c r="AI2107" i="7"/>
  <c r="AI2111" i="7"/>
  <c r="AI2115" i="7"/>
  <c r="AI2119" i="7"/>
  <c r="AI2123" i="7"/>
  <c r="AI2127" i="7"/>
  <c r="AI2131" i="7"/>
  <c r="AI2135" i="7"/>
  <c r="AI2139" i="7"/>
  <c r="AI2143" i="7"/>
  <c r="AI2147" i="7"/>
  <c r="AI2151" i="7"/>
  <c r="AI2155" i="7"/>
  <c r="AI2159" i="7"/>
  <c r="AI2163" i="7"/>
  <c r="AI2167" i="7"/>
  <c r="AI2171" i="7"/>
  <c r="AI2175" i="7"/>
  <c r="AI2179" i="7"/>
  <c r="AI2183" i="7"/>
  <c r="AI2187" i="7"/>
  <c r="AI2191" i="7"/>
  <c r="AI2195" i="7"/>
  <c r="AI2199" i="7"/>
  <c r="AI2203" i="7"/>
  <c r="AI2207" i="7"/>
  <c r="AI2211" i="7"/>
  <c r="AI2215" i="7"/>
  <c r="AI2219" i="7"/>
  <c r="AI2223" i="7"/>
  <c r="AI2227" i="7"/>
  <c r="AI2231" i="7"/>
  <c r="AI2235" i="7"/>
  <c r="AI2239" i="7"/>
  <c r="AI2243" i="7"/>
  <c r="AI2247" i="7"/>
  <c r="AI2251" i="7"/>
  <c r="AI2255" i="7"/>
  <c r="AI2259" i="7"/>
  <c r="AI2263" i="7"/>
  <c r="AI2267" i="7"/>
  <c r="AI2271" i="7"/>
  <c r="AI2275" i="7"/>
  <c r="AI2279" i="7"/>
  <c r="AI2283" i="7"/>
  <c r="AI2287" i="7"/>
  <c r="AI2291" i="7"/>
  <c r="AI2295" i="7"/>
  <c r="AI2299" i="7"/>
  <c r="AI2303" i="7"/>
  <c r="AI2307" i="7"/>
  <c r="AI2311" i="7"/>
  <c r="AI2315" i="7"/>
  <c r="AI2319" i="7"/>
  <c r="AI2323" i="7"/>
  <c r="AI2327" i="7"/>
  <c r="AI2331" i="7"/>
  <c r="AI2335" i="7"/>
  <c r="AI2339" i="7"/>
  <c r="AI2343" i="7"/>
  <c r="AI2347" i="7"/>
  <c r="AI2351" i="7"/>
  <c r="AI2355" i="7"/>
  <c r="AI2359" i="7"/>
  <c r="AI2363" i="7"/>
  <c r="AI2367" i="7"/>
  <c r="AI2371" i="7"/>
  <c r="AI2375" i="7"/>
  <c r="AI2379" i="7"/>
  <c r="AI2383" i="7"/>
  <c r="AI2387" i="7"/>
  <c r="AI2391" i="7"/>
  <c r="AI2395" i="7"/>
  <c r="AI2399" i="7"/>
  <c r="AI2403" i="7"/>
  <c r="AI2407" i="7"/>
  <c r="AI2411" i="7"/>
  <c r="AI2415" i="7"/>
  <c r="AI2419" i="7"/>
  <c r="AI2423" i="7"/>
  <c r="AI2427" i="7"/>
  <c r="AI2431" i="7"/>
  <c r="AI2435" i="7"/>
  <c r="AI2439" i="7"/>
  <c r="AI2443" i="7"/>
  <c r="AI2447" i="7"/>
  <c r="AI2451" i="7"/>
  <c r="AI2455" i="7"/>
  <c r="AI2459" i="7"/>
  <c r="AI2463" i="7"/>
  <c r="AI2467" i="7"/>
  <c r="AI2471" i="7"/>
  <c r="AI2475" i="7"/>
  <c r="AI2479" i="7"/>
  <c r="AI2483" i="7"/>
  <c r="AI2487" i="7"/>
  <c r="AI2491" i="7"/>
  <c r="AI2495" i="7"/>
  <c r="AI2499" i="7"/>
  <c r="AI2503" i="7"/>
  <c r="AI2507" i="7"/>
  <c r="AI2511" i="7"/>
  <c r="AI2515" i="7"/>
  <c r="AI2519" i="7"/>
  <c r="AI2523" i="7"/>
  <c r="AI2527" i="7"/>
  <c r="AI2531" i="7"/>
  <c r="AI2535" i="7"/>
  <c r="AI2539" i="7"/>
  <c r="AI2543" i="7"/>
  <c r="AI2547" i="7"/>
  <c r="AI2551" i="7"/>
  <c r="AI2555" i="7"/>
  <c r="AI2559" i="7"/>
  <c r="AI2563" i="7"/>
  <c r="AI2567" i="7"/>
  <c r="AI2571" i="7"/>
  <c r="AI2575" i="7"/>
  <c r="AI2579" i="7"/>
  <c r="AI2583" i="7"/>
  <c r="AI2587" i="7"/>
  <c r="AI2591" i="7"/>
  <c r="AI2595" i="7"/>
  <c r="AI2599" i="7"/>
  <c r="AI2603" i="7"/>
  <c r="AI2607" i="7"/>
  <c r="AI2611" i="7"/>
  <c r="AI2615" i="7"/>
  <c r="AI2619" i="7"/>
  <c r="AI2623" i="7"/>
  <c r="AI2627" i="7"/>
  <c r="AI2631" i="7"/>
  <c r="AI2635" i="7"/>
  <c r="AI2639" i="7"/>
  <c r="AI2643" i="7"/>
  <c r="AI2647" i="7"/>
  <c r="AI2651" i="7"/>
  <c r="AI2655" i="7"/>
  <c r="AI2659" i="7"/>
  <c r="AI2663" i="7"/>
  <c r="AI2667" i="7"/>
  <c r="AI2671" i="7"/>
  <c r="AI2675" i="7"/>
  <c r="AI2679" i="7"/>
  <c r="AI2683" i="7"/>
  <c r="AI2687" i="7"/>
  <c r="AI2691" i="7"/>
  <c r="AI2695" i="7"/>
  <c r="AI2699" i="7"/>
  <c r="AI2703" i="7"/>
  <c r="AI2707" i="7"/>
  <c r="AI2711" i="7"/>
  <c r="AI2715" i="7"/>
  <c r="AI2719" i="7"/>
  <c r="AI2723" i="7"/>
  <c r="AI2727" i="7"/>
  <c r="AI2731" i="7"/>
  <c r="AI2735" i="7"/>
  <c r="AI2739" i="7"/>
  <c r="AI2743" i="7"/>
  <c r="AI2747" i="7"/>
  <c r="AI2751" i="7"/>
  <c r="AI2755" i="7"/>
  <c r="AI2759" i="7"/>
  <c r="AI2763" i="7"/>
  <c r="AI2767" i="7"/>
  <c r="AI2771" i="7"/>
  <c r="AI2775" i="7"/>
  <c r="AI2779" i="7"/>
  <c r="AI2783" i="7"/>
  <c r="AI2787" i="7"/>
  <c r="AI2791" i="7"/>
  <c r="AI2795" i="7"/>
  <c r="AI2799" i="7"/>
  <c r="AI2803" i="7"/>
  <c r="AI2807" i="7"/>
  <c r="AI2811" i="7"/>
  <c r="AI2815" i="7"/>
  <c r="AI2819" i="7"/>
  <c r="AI2823" i="7"/>
  <c r="AI2827" i="7"/>
  <c r="AI2831" i="7"/>
  <c r="AI2835" i="7"/>
  <c r="AI2839" i="7"/>
  <c r="AI2843" i="7"/>
  <c r="AI2847" i="7"/>
  <c r="AI2851" i="7"/>
  <c r="AI2855" i="7"/>
  <c r="AI2859" i="7"/>
  <c r="AI2863" i="7"/>
  <c r="AI2867" i="7"/>
  <c r="AI2871" i="7"/>
  <c r="AI2875" i="7"/>
  <c r="AI2879" i="7"/>
  <c r="AI2883" i="7"/>
  <c r="AI2887" i="7"/>
  <c r="AI2891" i="7"/>
  <c r="AI2895" i="7"/>
  <c r="AI2899" i="7"/>
  <c r="AI2903" i="7"/>
  <c r="AI2907" i="7"/>
  <c r="AI2911" i="7"/>
  <c r="AI2915" i="7"/>
  <c r="AI2919" i="7"/>
  <c r="AI2923" i="7"/>
  <c r="AI2927" i="7"/>
  <c r="AI2931" i="7"/>
  <c r="AI2935" i="7"/>
  <c r="AI2939" i="7"/>
  <c r="AI2943" i="7"/>
  <c r="AI2951" i="7"/>
  <c r="AI2959" i="7"/>
  <c r="AI2967" i="7"/>
  <c r="AI2975" i="7"/>
  <c r="AI2983" i="7"/>
  <c r="AI2991" i="7"/>
  <c r="AI2999" i="7"/>
  <c r="AI3007" i="7"/>
  <c r="AI3015" i="7"/>
  <c r="AI3023" i="7"/>
  <c r="AI3031" i="7"/>
  <c r="AI3039" i="7"/>
  <c r="AI3047" i="7"/>
  <c r="AI3055" i="7"/>
  <c r="AI3063" i="7"/>
  <c r="AI3071" i="7"/>
  <c r="AI3079" i="7"/>
  <c r="AI3087" i="7"/>
  <c r="AI3095" i="7"/>
  <c r="AI3103" i="7"/>
  <c r="AI3111" i="7"/>
  <c r="AI3119" i="7"/>
  <c r="AI3127" i="7"/>
  <c r="AI3135" i="7"/>
  <c r="AM1306" i="7"/>
  <c r="AM1314" i="7"/>
  <c r="AM1322" i="7"/>
  <c r="AM1330" i="7"/>
  <c r="AM1338" i="7"/>
  <c r="AM1346" i="7"/>
  <c r="AM1354" i="7"/>
  <c r="AM1362" i="7"/>
  <c r="AM1370" i="7"/>
  <c r="AM1378" i="7"/>
  <c r="AM1386" i="7"/>
  <c r="AM1394" i="7"/>
  <c r="AM1402" i="7"/>
  <c r="AM1410" i="7"/>
  <c r="AM1418" i="7"/>
  <c r="AM1426" i="7"/>
  <c r="AM1434" i="7"/>
  <c r="AM1442" i="7"/>
  <c r="AM1450" i="7"/>
  <c r="AM1458" i="7"/>
  <c r="AM1466" i="7"/>
  <c r="AM1474" i="7"/>
  <c r="AM1482" i="7"/>
  <c r="AM1490" i="7"/>
  <c r="AM1498" i="7"/>
  <c r="AM1506" i="7"/>
  <c r="AM1514" i="7"/>
  <c r="AM1522" i="7"/>
  <c r="AM1530" i="7"/>
  <c r="AM1538" i="7"/>
  <c r="AM1546" i="7"/>
  <c r="AM1554" i="7"/>
  <c r="AM1562" i="7"/>
  <c r="AM1570" i="7"/>
  <c r="AM1578" i="7"/>
  <c r="AM1586" i="7"/>
  <c r="AM1594" i="7"/>
  <c r="AM1602" i="7"/>
  <c r="AM1610" i="7"/>
  <c r="AM1618" i="7"/>
  <c r="AM1626" i="7"/>
  <c r="AM1634" i="7"/>
  <c r="AM1642" i="7"/>
  <c r="AM1650" i="7"/>
  <c r="AM1658" i="7"/>
  <c r="AM1666" i="7"/>
  <c r="AM1674" i="7"/>
  <c r="AM1682" i="7"/>
  <c r="AM1690" i="7"/>
  <c r="AM1698" i="7"/>
  <c r="AM1706" i="7"/>
  <c r="AM1714" i="7"/>
  <c r="AM1722" i="7"/>
  <c r="AM1730" i="7"/>
  <c r="AM1738" i="7"/>
  <c r="AM1746" i="7"/>
  <c r="AM1754" i="7"/>
  <c r="AM1762" i="7"/>
  <c r="AM1770" i="7"/>
  <c r="AM1778" i="7"/>
  <c r="AM1786" i="7"/>
  <c r="AM1794" i="7"/>
  <c r="AM1802" i="7"/>
  <c r="AM1810" i="7"/>
  <c r="AM1818" i="7"/>
  <c r="AM1826" i="7"/>
  <c r="AM1834" i="7"/>
  <c r="AM1842" i="7"/>
  <c r="AM1850" i="7"/>
  <c r="AM1858" i="7"/>
  <c r="AM1866" i="7"/>
  <c r="AM1874" i="7"/>
  <c r="AM1882" i="7"/>
  <c r="AM1890" i="7"/>
  <c r="AM1898" i="7"/>
  <c r="AM1906" i="7"/>
  <c r="AM1914" i="7"/>
  <c r="AM1922" i="7"/>
  <c r="AM1930" i="7"/>
  <c r="AM1938" i="7"/>
  <c r="AM1946" i="7"/>
  <c r="AM1954" i="7"/>
  <c r="AM1962" i="7"/>
  <c r="AM1970" i="7"/>
  <c r="AM1978" i="7"/>
  <c r="AM1986" i="7"/>
  <c r="AM1994" i="7"/>
  <c r="AM2002" i="7"/>
  <c r="AM2010" i="7"/>
  <c r="AM2018" i="7"/>
  <c r="AM2026" i="7"/>
  <c r="AM2034" i="7"/>
  <c r="AM2042" i="7"/>
  <c r="AM2050" i="7"/>
  <c r="AM2058" i="7"/>
  <c r="AM2066" i="7"/>
  <c r="AM2074" i="7"/>
  <c r="AM2082" i="7"/>
  <c r="AM2090" i="7"/>
  <c r="AM2098" i="7"/>
  <c r="AM2106" i="7"/>
  <c r="AM2114" i="7"/>
  <c r="AM2122" i="7"/>
  <c r="AM2130" i="7"/>
  <c r="AM2138" i="7"/>
  <c r="AM2146" i="7"/>
  <c r="AM2154" i="7"/>
  <c r="AM2162" i="7"/>
  <c r="AM2170" i="7"/>
  <c r="AM2178" i="7"/>
  <c r="AM2186" i="7"/>
  <c r="AM2194" i="7"/>
  <c r="AM2202" i="7"/>
  <c r="AM2210" i="7"/>
  <c r="AM2218" i="7"/>
  <c r="AM2226" i="7"/>
  <c r="AM2234" i="7"/>
  <c r="AM2242" i="7"/>
  <c r="AM2250" i="7"/>
  <c r="AM2258" i="7"/>
  <c r="AM2266" i="7"/>
  <c r="AM2274" i="7"/>
  <c r="AM2282" i="7"/>
  <c r="AM2290" i="7"/>
  <c r="AM2298" i="7"/>
  <c r="AM2306" i="7"/>
  <c r="AM2314" i="7"/>
  <c r="AM2322" i="7"/>
  <c r="AM2330" i="7"/>
  <c r="AM2338" i="7"/>
  <c r="AM2346" i="7"/>
  <c r="AM2354" i="7"/>
  <c r="AM2362" i="7"/>
  <c r="AM2370" i="7"/>
  <c r="AM2378" i="7"/>
  <c r="AM2386" i="7"/>
  <c r="AM2394" i="7"/>
  <c r="AM2402" i="7"/>
  <c r="AM2410" i="7"/>
  <c r="AM2418" i="7"/>
  <c r="AM2426" i="7"/>
  <c r="AM2434" i="7"/>
  <c r="AM2442" i="7"/>
  <c r="AM2450" i="7"/>
  <c r="AM2458" i="7"/>
  <c r="AM2466" i="7"/>
  <c r="AM2474" i="7"/>
  <c r="AM2482" i="7"/>
  <c r="AM2490" i="7"/>
  <c r="AM2498" i="7"/>
  <c r="AM2506" i="7"/>
  <c r="AM2514" i="7"/>
  <c r="AM2522" i="7"/>
  <c r="AM2530" i="7"/>
  <c r="AM2538" i="7"/>
  <c r="AM2546" i="7"/>
  <c r="AM2554" i="7"/>
  <c r="AM2562" i="7"/>
  <c r="AM2570" i="7"/>
  <c r="AM2578" i="7"/>
  <c r="AM2586" i="7"/>
  <c r="AM2594" i="7"/>
  <c r="AM2602" i="7"/>
  <c r="AM2610" i="7"/>
  <c r="AM2618" i="7"/>
  <c r="AM2626" i="7"/>
  <c r="AM2634" i="7"/>
  <c r="AM2642" i="7"/>
  <c r="AM2650" i="7"/>
  <c r="AM2658" i="7"/>
  <c r="AM2666" i="7"/>
  <c r="AM2674" i="7"/>
  <c r="AM2682" i="7"/>
  <c r="AM2690" i="7"/>
  <c r="AM2698" i="7"/>
  <c r="AM2706" i="7"/>
  <c r="AM2714" i="7"/>
  <c r="AM2722" i="7"/>
  <c r="AM2730" i="7"/>
  <c r="AM2738" i="7"/>
  <c r="AM2746" i="7"/>
  <c r="AM2754" i="7"/>
  <c r="AM2762" i="7"/>
  <c r="AM2770" i="7"/>
  <c r="AM2778" i="7"/>
  <c r="AM2786" i="7"/>
  <c r="AM2794" i="7"/>
  <c r="AM2802" i="7"/>
  <c r="AM2810" i="7"/>
  <c r="AM2818" i="7"/>
  <c r="AM2826" i="7"/>
  <c r="AM2834" i="7"/>
  <c r="AM2842" i="7"/>
  <c r="AM2850" i="7"/>
  <c r="AM2858" i="7"/>
  <c r="AM2866" i="7"/>
  <c r="AM2874" i="7"/>
  <c r="AM2882" i="7"/>
  <c r="AM2890" i="7"/>
  <c r="AM2898" i="7"/>
  <c r="AM2906" i="7"/>
  <c r="AM2914" i="7"/>
  <c r="AM2922" i="7"/>
  <c r="AM2930" i="7"/>
  <c r="AM2938" i="7"/>
  <c r="AM2946" i="7"/>
  <c r="AM2954" i="7"/>
  <c r="AM2962" i="7"/>
  <c r="AM2970" i="7"/>
  <c r="AM2978" i="7"/>
  <c r="AM2986" i="7"/>
  <c r="AM2994" i="7"/>
  <c r="AM3002" i="7"/>
  <c r="AM3010" i="7"/>
  <c r="AM3018" i="7"/>
  <c r="AM3026" i="7"/>
  <c r="AM3034" i="7"/>
  <c r="AM3042" i="7"/>
  <c r="AM3050" i="7"/>
  <c r="AM3058" i="7"/>
  <c r="AM3066" i="7"/>
  <c r="AM3074" i="7"/>
  <c r="AM3082" i="7"/>
  <c r="AM3090" i="7"/>
  <c r="AM3098" i="7"/>
  <c r="AM3106" i="7"/>
  <c r="AM3114" i="7"/>
  <c r="AM3122" i="7"/>
  <c r="AM3130" i="7"/>
  <c r="AM3138" i="7"/>
  <c r="M27" i="21"/>
  <c r="I27" i="21"/>
  <c r="E27" i="21"/>
  <c r="L27" i="21"/>
  <c r="H27" i="21"/>
  <c r="D27" i="21"/>
  <c r="K27" i="21"/>
  <c r="G27" i="21"/>
  <c r="C27" i="21"/>
  <c r="J27" i="21"/>
  <c r="F27" i="21"/>
  <c r="B27" i="21"/>
  <c r="K29" i="21"/>
  <c r="G29" i="21"/>
  <c r="C29" i="21"/>
  <c r="L28" i="21"/>
  <c r="H28" i="21"/>
  <c r="D28" i="21"/>
  <c r="J29" i="21"/>
  <c r="F29" i="21"/>
  <c r="B29" i="21"/>
  <c r="K28" i="21"/>
  <c r="G28" i="21"/>
  <c r="C28" i="21"/>
  <c r="M29" i="21"/>
  <c r="I29" i="21"/>
  <c r="E29" i="21"/>
  <c r="J28" i="21"/>
  <c r="F28" i="21"/>
  <c r="B28" i="21"/>
  <c r="L29" i="21"/>
  <c r="H29" i="21"/>
  <c r="D29" i="21"/>
  <c r="M28" i="21"/>
  <c r="I28" i="21"/>
  <c r="E28" i="21"/>
  <c r="K22" i="21"/>
  <c r="G22" i="21"/>
  <c r="C22" i="21"/>
  <c r="J22" i="21"/>
  <c r="F22" i="21"/>
  <c r="B22" i="21"/>
  <c r="M22" i="21"/>
  <c r="I22" i="21"/>
  <c r="E22" i="21"/>
  <c r="L22" i="21"/>
  <c r="H22" i="21"/>
  <c r="D22" i="21"/>
  <c r="AB8" i="21"/>
  <c r="X8" i="21"/>
  <c r="T8" i="21"/>
  <c r="J5" i="21"/>
  <c r="J6" i="21" s="1"/>
  <c r="F5" i="21"/>
  <c r="B5" i="21"/>
  <c r="J3" i="21"/>
  <c r="F3" i="21"/>
  <c r="B3" i="21"/>
  <c r="AA8" i="21"/>
  <c r="W8" i="21"/>
  <c r="S8" i="21"/>
  <c r="AC8" i="21" s="1"/>
  <c r="M5" i="21"/>
  <c r="M6" i="21" s="1"/>
  <c r="I5" i="21"/>
  <c r="E5" i="21"/>
  <c r="Z8" i="21"/>
  <c r="V8" i="21"/>
  <c r="R8" i="21"/>
  <c r="L5" i="21"/>
  <c r="H5" i="21"/>
  <c r="H6" i="21" s="1"/>
  <c r="D5" i="21"/>
  <c r="Y8" i="21"/>
  <c r="U8" i="21"/>
  <c r="K5" i="21"/>
  <c r="K6" i="21" s="1"/>
  <c r="I3" i="21"/>
  <c r="D3" i="21"/>
  <c r="S16" i="21" s="1"/>
  <c r="M3" i="21"/>
  <c r="H3" i="21"/>
  <c r="C3" i="21"/>
  <c r="G5" i="21"/>
  <c r="L3" i="21"/>
  <c r="G3" i="21"/>
  <c r="C5" i="21"/>
  <c r="C6" i="21" s="1"/>
  <c r="K3" i="21"/>
  <c r="E3" i="21"/>
  <c r="K16" i="21"/>
  <c r="G16" i="21"/>
  <c r="C16" i="21"/>
  <c r="J16" i="21"/>
  <c r="F16" i="21"/>
  <c r="B16" i="21"/>
  <c r="H16" i="21"/>
  <c r="J10" i="21"/>
  <c r="F10" i="21"/>
  <c r="B10" i="21"/>
  <c r="M16" i="21"/>
  <c r="E16" i="21"/>
  <c r="M10" i="21"/>
  <c r="I10" i="21"/>
  <c r="E10" i="21"/>
  <c r="L16" i="21"/>
  <c r="D16" i="21"/>
  <c r="L10" i="21"/>
  <c r="H10" i="21"/>
  <c r="D10" i="21"/>
  <c r="S23" i="21" s="1"/>
  <c r="I16" i="21"/>
  <c r="K10" i="21"/>
  <c r="G10" i="21"/>
  <c r="C10" i="21"/>
  <c r="AI6" i="11"/>
  <c r="AI10" i="11"/>
  <c r="AI14" i="11"/>
  <c r="AI18" i="11"/>
  <c r="AI22" i="11"/>
  <c r="AI26" i="11"/>
  <c r="AI30" i="11"/>
  <c r="AI34" i="11"/>
  <c r="AI38" i="11"/>
  <c r="AI42" i="11"/>
  <c r="AI46" i="11"/>
  <c r="AI50" i="11"/>
  <c r="AI54" i="11"/>
  <c r="AI58" i="11"/>
  <c r="AI62" i="11"/>
  <c r="AI66" i="11"/>
  <c r="AI70" i="11"/>
  <c r="AI74" i="11"/>
  <c r="AI78" i="11"/>
  <c r="AI82" i="11"/>
  <c r="AI86" i="11"/>
  <c r="AI90" i="11"/>
  <c r="AI94" i="11"/>
  <c r="AI98" i="11"/>
  <c r="AI102" i="11"/>
  <c r="AI106" i="11"/>
  <c r="AI110" i="11"/>
  <c r="AI114" i="11"/>
  <c r="AI118" i="11"/>
  <c r="AI122" i="11"/>
  <c r="AI126" i="11"/>
  <c r="AI130" i="11"/>
  <c r="AI134" i="11"/>
  <c r="AI138" i="11"/>
  <c r="AI142" i="11"/>
  <c r="AI146" i="11"/>
  <c r="AI150" i="11"/>
  <c r="AI154" i="11"/>
  <c r="AI158" i="11"/>
  <c r="AI162" i="11"/>
  <c r="AI166" i="11"/>
  <c r="AI170" i="11"/>
  <c r="AI174" i="11"/>
  <c r="AI178" i="11"/>
  <c r="AI182" i="11"/>
  <c r="AI186" i="11"/>
  <c r="AI190" i="11"/>
  <c r="AI194" i="11"/>
  <c r="AI198" i="11"/>
  <c r="AI202" i="11"/>
  <c r="AI206" i="11"/>
  <c r="AI210" i="11"/>
  <c r="AI214" i="11"/>
  <c r="AI218" i="11"/>
  <c r="AI222" i="11"/>
  <c r="AI226" i="11"/>
  <c r="AI230" i="11"/>
  <c r="AI234" i="11"/>
  <c r="AI238" i="11"/>
  <c r="AI242" i="11"/>
  <c r="AI246" i="11"/>
  <c r="AI250" i="11"/>
  <c r="AI254" i="11"/>
  <c r="AI258" i="11"/>
  <c r="AI262" i="11"/>
  <c r="AI266" i="11"/>
  <c r="AI270" i="11"/>
  <c r="AI274" i="11"/>
  <c r="AI278" i="11"/>
  <c r="AI282" i="11"/>
  <c r="AI286" i="11"/>
  <c r="AI290" i="11"/>
  <c r="AI294" i="11"/>
  <c r="AI298" i="11"/>
  <c r="AI302" i="11"/>
  <c r="AI306" i="11"/>
  <c r="AI310" i="11"/>
  <c r="AI314" i="11"/>
  <c r="AI318" i="11"/>
  <c r="AI322" i="11"/>
  <c r="AI326" i="11"/>
  <c r="AI330" i="11"/>
  <c r="AI334" i="11"/>
  <c r="AI338" i="11"/>
  <c r="AI342" i="11"/>
  <c r="AI346" i="11"/>
  <c r="AI350" i="11"/>
  <c r="AI354" i="11"/>
  <c r="AI358" i="11"/>
  <c r="AI362" i="11"/>
  <c r="AI366" i="11"/>
  <c r="AI370" i="11"/>
  <c r="AI374" i="11"/>
  <c r="AI378" i="11"/>
  <c r="AI382" i="11"/>
  <c r="AI386" i="11"/>
  <c r="AI390" i="11"/>
  <c r="AI394" i="11"/>
  <c r="AI398" i="11"/>
  <c r="AI402" i="11"/>
  <c r="AI406" i="11"/>
  <c r="AI410" i="11"/>
  <c r="AI414" i="11"/>
  <c r="AI418" i="11"/>
  <c r="AI422" i="11"/>
  <c r="AI426" i="11"/>
  <c r="AI430" i="11"/>
  <c r="AI434" i="11"/>
  <c r="AI438" i="11"/>
  <c r="AI442" i="11"/>
  <c r="AI446" i="11"/>
  <c r="AI450" i="11"/>
  <c r="AI454" i="11"/>
  <c r="AI458" i="11"/>
  <c r="AI462" i="11"/>
  <c r="AI466" i="11"/>
  <c r="AI470" i="11"/>
  <c r="AI474" i="11"/>
  <c r="AI478" i="11"/>
  <c r="AI482" i="11"/>
  <c r="AI486" i="11"/>
  <c r="AI490" i="11"/>
  <c r="AI494" i="11"/>
  <c r="AI498" i="11"/>
  <c r="AI502" i="11"/>
  <c r="AI506" i="11"/>
  <c r="AI510" i="11"/>
  <c r="AI514" i="11"/>
  <c r="AI518" i="11"/>
  <c r="AI522" i="11"/>
  <c r="AI526" i="11"/>
  <c r="AI530" i="11"/>
  <c r="AI534" i="11"/>
  <c r="AI538" i="11"/>
  <c r="AI542" i="11"/>
  <c r="AI546" i="11"/>
  <c r="AI550" i="11"/>
  <c r="AI554" i="11"/>
  <c r="AI558" i="11"/>
  <c r="AI562" i="11"/>
  <c r="AI566" i="11"/>
  <c r="AI570" i="11"/>
  <c r="AI574" i="11"/>
  <c r="AI578" i="11"/>
  <c r="AI582" i="11"/>
  <c r="AI586" i="11"/>
  <c r="AI590" i="11"/>
  <c r="AI594" i="11"/>
  <c r="AI598" i="11"/>
  <c r="AI602" i="11"/>
  <c r="AI606" i="11"/>
  <c r="AI610" i="11"/>
  <c r="AI614" i="11"/>
  <c r="AI618" i="11"/>
  <c r="AI622" i="11"/>
  <c r="AI626" i="11"/>
  <c r="AI630" i="11"/>
  <c r="AI634" i="11"/>
  <c r="AI638" i="11"/>
  <c r="AI642" i="11"/>
  <c r="AI646" i="11"/>
  <c r="AI650" i="11"/>
  <c r="AI654" i="11"/>
  <c r="AI658" i="11"/>
  <c r="AI662" i="11"/>
  <c r="AI666" i="11"/>
  <c r="AI670" i="11"/>
  <c r="AI674" i="11"/>
  <c r="AI678" i="11"/>
  <c r="AI682" i="11"/>
  <c r="AI686" i="11"/>
  <c r="AI690" i="11"/>
  <c r="AI694" i="11"/>
  <c r="AI698" i="11"/>
  <c r="AI702" i="11"/>
  <c r="AI706" i="11"/>
  <c r="AI710" i="11"/>
  <c r="AI714" i="11"/>
  <c r="AI718" i="11"/>
  <c r="AI722" i="11"/>
  <c r="AI726" i="11"/>
  <c r="AI730" i="11"/>
  <c r="AI734" i="11"/>
  <c r="AI738" i="11"/>
  <c r="AI742" i="11"/>
  <c r="AI746" i="11"/>
  <c r="AI750" i="11"/>
  <c r="AI754" i="11"/>
  <c r="AI758" i="11"/>
  <c r="AI762" i="11"/>
  <c r="AI766" i="11"/>
  <c r="AI770" i="11"/>
  <c r="AI774" i="11"/>
  <c r="AI778" i="11"/>
  <c r="AI782" i="11"/>
  <c r="AI786" i="11"/>
  <c r="AI790" i="11"/>
  <c r="AI794" i="11"/>
  <c r="AI798" i="11"/>
  <c r="AI802" i="11"/>
  <c r="AI806" i="11"/>
  <c r="AI810" i="11"/>
  <c r="AI814" i="11"/>
  <c r="AI818" i="11"/>
  <c r="AI822" i="11"/>
  <c r="AI826" i="11"/>
  <c r="AI830" i="11"/>
  <c r="AI834" i="11"/>
  <c r="AI838" i="11"/>
  <c r="AI842" i="11"/>
  <c r="AI846" i="11"/>
  <c r="AI850" i="11"/>
  <c r="AI854" i="11"/>
  <c r="AI858" i="11"/>
  <c r="AI862" i="11"/>
  <c r="AI866" i="11"/>
  <c r="AI870" i="11"/>
  <c r="AI874" i="11"/>
  <c r="AI878" i="11"/>
  <c r="AI882" i="11"/>
  <c r="AI886" i="11"/>
  <c r="AI890" i="11"/>
  <c r="AI894" i="11"/>
  <c r="AI898" i="11"/>
  <c r="AI902" i="11"/>
  <c r="AI906" i="11"/>
  <c r="AI910" i="11"/>
  <c r="AI914" i="11"/>
  <c r="AI918" i="11"/>
  <c r="AI922" i="11"/>
  <c r="AI926" i="11"/>
  <c r="AI930" i="11"/>
  <c r="AI934" i="11"/>
  <c r="AI938" i="11"/>
  <c r="AI942" i="11"/>
  <c r="AI946" i="11"/>
  <c r="AI950" i="11"/>
  <c r="AI954" i="11"/>
  <c r="AI958" i="11"/>
  <c r="AI962" i="11"/>
  <c r="AI966" i="11"/>
  <c r="AI970" i="11"/>
  <c r="AI974" i="11"/>
  <c r="AI978" i="11"/>
  <c r="AI982" i="11"/>
  <c r="AI986" i="11"/>
  <c r="AI990" i="11"/>
  <c r="AI994" i="11"/>
  <c r="AI998" i="11"/>
  <c r="AI1002" i="11"/>
  <c r="AI1006" i="11"/>
  <c r="AI1010" i="11"/>
  <c r="AI1014" i="11"/>
  <c r="AI1018" i="11"/>
  <c r="AI1022" i="11"/>
  <c r="AI1026" i="11"/>
  <c r="AI1030" i="11"/>
  <c r="AI1034" i="11"/>
  <c r="AI1038" i="11"/>
  <c r="AI1042" i="11"/>
  <c r="AI1046" i="11"/>
  <c r="AI1050" i="11"/>
  <c r="AI1054" i="11"/>
  <c r="AI1058" i="11"/>
  <c r="AI1064" i="11"/>
  <c r="AI1069" i="11"/>
  <c r="AI1074" i="11"/>
  <c r="AI1080" i="11"/>
  <c r="AI1085" i="11"/>
  <c r="AI1090" i="11"/>
  <c r="AI1096" i="11"/>
  <c r="AI1101" i="11"/>
  <c r="AI1106" i="11"/>
  <c r="AI1112" i="11"/>
  <c r="AI1117" i="11"/>
  <c r="AI1122" i="11"/>
  <c r="AI1130" i="11"/>
  <c r="AI1138" i="11"/>
  <c r="AI1146" i="11"/>
  <c r="AI1154" i="11"/>
  <c r="AI1162" i="11"/>
  <c r="AI1170" i="11"/>
  <c r="AI1180" i="11"/>
  <c r="AI1196" i="11"/>
  <c r="AI1212" i="11"/>
  <c r="AI1228" i="11"/>
  <c r="AI1244" i="11"/>
  <c r="AI1260" i="11"/>
  <c r="AI1276" i="11"/>
  <c r="AI1292" i="11"/>
  <c r="AI1308" i="11"/>
  <c r="AI1324" i="11"/>
  <c r="AI1340" i="11"/>
  <c r="AI1356" i="11"/>
  <c r="AI1372" i="11"/>
  <c r="AI1388" i="11"/>
  <c r="AI1404" i="11"/>
  <c r="AI1420" i="11"/>
  <c r="AI1436" i="11"/>
  <c r="AI1452" i="11"/>
  <c r="AI1468" i="11"/>
  <c r="AI1484" i="11"/>
  <c r="AI1500" i="11"/>
  <c r="AI1516" i="11"/>
  <c r="AI1532" i="11"/>
  <c r="AI1548" i="11"/>
  <c r="AI1564" i="11"/>
  <c r="AI1580" i="11"/>
  <c r="AI1596" i="11"/>
  <c r="AI1612" i="11"/>
  <c r="AI1628" i="11"/>
  <c r="AI1644" i="11"/>
  <c r="AI1660" i="11"/>
  <c r="AI1676" i="11"/>
  <c r="AI1692" i="11"/>
  <c r="AI1708" i="11"/>
  <c r="AI1724" i="11"/>
  <c r="AI1740" i="11"/>
  <c r="AI1756" i="11"/>
  <c r="AI1772" i="11"/>
  <c r="AI1788" i="11"/>
  <c r="AI1804" i="11"/>
  <c r="AI1820" i="11"/>
  <c r="AI1836" i="11"/>
  <c r="AI1852" i="11"/>
  <c r="AI1868" i="11"/>
  <c r="AI1884" i="11"/>
  <c r="AI1900" i="11"/>
  <c r="AI1916" i="11"/>
  <c r="AI1932" i="11"/>
  <c r="AI1948" i="11"/>
  <c r="AI1964" i="11"/>
  <c r="AI1980" i="11"/>
  <c r="AI1996" i="11"/>
  <c r="AI2012" i="11"/>
  <c r="AI2028" i="11"/>
  <c r="AI2044" i="11"/>
  <c r="AI2060" i="11"/>
  <c r="AI2076" i="11"/>
  <c r="AI2092" i="11"/>
  <c r="AI2108" i="11"/>
  <c r="AI2124" i="11"/>
  <c r="AI2140" i="11"/>
  <c r="AI2156" i="11"/>
  <c r="AI2172" i="11"/>
  <c r="AI2188" i="11"/>
  <c r="AI2204" i="11"/>
  <c r="AI2220" i="11"/>
  <c r="AI2236" i="11"/>
  <c r="AI2252" i="11"/>
  <c r="AI2268" i="11"/>
  <c r="AI2284" i="11"/>
  <c r="AI2300" i="11"/>
  <c r="AI2316" i="11"/>
  <c r="AI2332" i="11"/>
  <c r="AI2348" i="11"/>
  <c r="AI2364" i="11"/>
  <c r="AI2380" i="11"/>
  <c r="AI2396" i="11"/>
  <c r="AI2412" i="11"/>
  <c r="AI2428" i="11"/>
  <c r="AI2444" i="11"/>
  <c r="AI2460" i="11"/>
  <c r="AI2476" i="11"/>
  <c r="AI2492" i="11"/>
  <c r="AI2508" i="11"/>
  <c r="AI2524" i="11"/>
  <c r="AI2540" i="11"/>
  <c r="AI2556" i="11"/>
  <c r="AI2572" i="11"/>
  <c r="AI2588" i="11"/>
  <c r="AI2604" i="11"/>
  <c r="AI2620" i="11"/>
  <c r="AI2636" i="11"/>
  <c r="AI2652" i="11"/>
  <c r="AI2668" i="11"/>
  <c r="AI2684" i="11"/>
  <c r="AI2700" i="11"/>
  <c r="AI2716" i="11"/>
  <c r="AI2732" i="11"/>
  <c r="AI2748" i="11"/>
  <c r="AI2764" i="11"/>
  <c r="AJ17" i="11"/>
  <c r="AJ33" i="11"/>
  <c r="AJ49" i="11"/>
  <c r="AJ65" i="11"/>
  <c r="AJ81" i="11"/>
  <c r="AJ97" i="11"/>
  <c r="AJ113" i="11"/>
  <c r="AJ129" i="11"/>
  <c r="AJ145" i="11"/>
  <c r="AJ161" i="11"/>
  <c r="AJ177" i="11"/>
  <c r="AJ193" i="11"/>
  <c r="AJ209" i="11"/>
  <c r="AJ225" i="11"/>
  <c r="AJ241" i="11"/>
  <c r="AJ257" i="11"/>
  <c r="AJ273" i="11"/>
  <c r="AJ289" i="11"/>
  <c r="AJ305" i="11"/>
  <c r="AJ321" i="11"/>
  <c r="AJ337" i="11"/>
  <c r="AJ353" i="11"/>
  <c r="AJ369" i="11"/>
  <c r="AJ385" i="11"/>
  <c r="AJ401" i="11"/>
  <c r="AJ417" i="11"/>
  <c r="AJ433" i="11"/>
  <c r="AJ449" i="11"/>
  <c r="AJ465" i="11"/>
  <c r="AJ481" i="11"/>
  <c r="AJ497" i="11"/>
  <c r="AJ513" i="11"/>
  <c r="AJ529" i="11"/>
  <c r="AJ545" i="11"/>
  <c r="AJ561" i="11"/>
  <c r="AJ577" i="11"/>
  <c r="AJ593" i="11"/>
  <c r="AJ609" i="11"/>
  <c r="AJ625" i="11"/>
  <c r="AJ641" i="11"/>
  <c r="AJ657" i="11"/>
  <c r="AJ673" i="11"/>
  <c r="AJ689" i="11"/>
  <c r="AJ705" i="11"/>
  <c r="AJ721" i="11"/>
  <c r="AJ737" i="11"/>
  <c r="AJ753" i="11"/>
  <c r="AJ769" i="11"/>
  <c r="AJ785" i="11"/>
  <c r="AJ801" i="11"/>
  <c r="AJ817" i="11"/>
  <c r="AJ833" i="11"/>
  <c r="AJ849" i="11"/>
  <c r="AJ865" i="11"/>
  <c r="AJ881" i="11"/>
  <c r="AJ897" i="11"/>
  <c r="AJ945" i="11"/>
  <c r="AJ1009" i="11"/>
  <c r="AJ1073" i="11"/>
  <c r="AJ1137" i="11"/>
  <c r="AJ1201" i="11"/>
  <c r="AJ1265" i="11"/>
  <c r="AJ1329" i="11"/>
  <c r="AJ1393" i="11"/>
  <c r="AJ1457" i="11"/>
  <c r="AJ1521" i="11"/>
  <c r="AJ1585" i="11"/>
  <c r="AJ2764" i="11"/>
  <c r="AJ2760" i="11"/>
  <c r="AJ2756" i="11"/>
  <c r="AJ2752" i="11"/>
  <c r="AJ2748" i="11"/>
  <c r="AJ2744" i="11"/>
  <c r="AJ2740" i="11"/>
  <c r="AJ2736" i="11"/>
  <c r="AJ2732" i="11"/>
  <c r="AJ2728" i="11"/>
  <c r="AJ2724" i="11"/>
  <c r="AJ2720" i="11"/>
  <c r="AJ2716" i="11"/>
  <c r="AJ2712" i="11"/>
  <c r="AJ2708" i="11"/>
  <c r="AJ2704" i="11"/>
  <c r="AJ2700" i="11"/>
  <c r="AJ2696" i="11"/>
  <c r="AJ2692" i="11"/>
  <c r="AJ2688" i="11"/>
  <c r="AJ2684" i="11"/>
  <c r="AJ2680" i="11"/>
  <c r="AJ2676" i="11"/>
  <c r="AJ2672" i="11"/>
  <c r="AJ2668" i="11"/>
  <c r="AJ2664" i="11"/>
  <c r="AJ2660" i="11"/>
  <c r="AJ2656" i="11"/>
  <c r="AJ2652" i="11"/>
  <c r="AJ2648" i="11"/>
  <c r="AJ2644" i="11"/>
  <c r="AJ2640" i="11"/>
  <c r="AJ2636" i="11"/>
  <c r="AJ2632" i="11"/>
  <c r="AJ2628" i="11"/>
  <c r="AJ2624" i="11"/>
  <c r="AJ2620" i="11"/>
  <c r="AJ2616" i="11"/>
  <c r="AJ2612" i="11"/>
  <c r="AJ2608" i="11"/>
  <c r="AJ2604" i="11"/>
  <c r="AJ2600" i="11"/>
  <c r="AJ2596" i="11"/>
  <c r="AJ2592" i="11"/>
  <c r="AJ2588" i="11"/>
  <c r="AJ2584" i="11"/>
  <c r="AJ2580" i="11"/>
  <c r="AJ2576" i="11"/>
  <c r="AJ2572" i="11"/>
  <c r="AJ2568" i="11"/>
  <c r="AJ2564" i="11"/>
  <c r="AJ2560" i="11"/>
  <c r="AJ2556" i="11"/>
  <c r="AJ2552" i="11"/>
  <c r="AJ2548" i="11"/>
  <c r="AJ2544" i="11"/>
  <c r="AJ2540" i="11"/>
  <c r="AJ2536" i="11"/>
  <c r="AJ2532" i="11"/>
  <c r="AJ2528" i="11"/>
  <c r="AJ2524" i="11"/>
  <c r="AJ2520" i="11"/>
  <c r="AJ2516" i="11"/>
  <c r="AJ2512" i="11"/>
  <c r="AJ2508" i="11"/>
  <c r="AJ2504" i="11"/>
  <c r="AJ2500" i="11"/>
  <c r="AJ2496" i="11"/>
  <c r="AJ2492" i="11"/>
  <c r="AJ2488" i="11"/>
  <c r="AJ2484" i="11"/>
  <c r="AJ2480" i="11"/>
  <c r="AJ2476" i="11"/>
  <c r="AJ2472" i="11"/>
  <c r="AJ2468" i="11"/>
  <c r="AJ2464" i="11"/>
  <c r="AJ2460" i="11"/>
  <c r="AJ2456" i="11"/>
  <c r="AJ2452" i="11"/>
  <c r="AJ2448" i="11"/>
  <c r="AJ2444" i="11"/>
  <c r="AJ2440" i="11"/>
  <c r="AJ2436" i="11"/>
  <c r="AJ2432" i="11"/>
  <c r="AJ2428" i="11"/>
  <c r="AJ2424" i="11"/>
  <c r="AJ2420" i="11"/>
  <c r="AJ2416" i="11"/>
  <c r="AJ2412" i="11"/>
  <c r="AJ2408" i="11"/>
  <c r="AJ2404" i="11"/>
  <c r="AJ2400" i="11"/>
  <c r="AJ2396" i="11"/>
  <c r="AJ2392" i="11"/>
  <c r="AJ2388" i="11"/>
  <c r="AJ2384" i="11"/>
  <c r="AJ2380" i="11"/>
  <c r="AJ2376" i="11"/>
  <c r="AJ2372" i="11"/>
  <c r="AJ2368" i="11"/>
  <c r="AJ2364" i="11"/>
  <c r="AJ2360" i="11"/>
  <c r="AJ2356" i="11"/>
  <c r="AJ2352" i="11"/>
  <c r="AJ2348" i="11"/>
  <c r="AJ2344" i="11"/>
  <c r="AJ2340" i="11"/>
  <c r="AJ2336" i="11"/>
  <c r="AJ2332" i="11"/>
  <c r="AJ2328" i="11"/>
  <c r="AJ2324" i="11"/>
  <c r="AJ2320" i="11"/>
  <c r="AJ2316" i="11"/>
  <c r="AJ2312" i="11"/>
  <c r="AJ2308" i="11"/>
  <c r="AJ2304" i="11"/>
  <c r="AJ2300" i="11"/>
  <c r="AJ2296" i="11"/>
  <c r="AJ2292" i="11"/>
  <c r="AJ2288" i="11"/>
  <c r="AJ2284" i="11"/>
  <c r="AJ2280" i="11"/>
  <c r="AJ2276" i="11"/>
  <c r="AJ2272" i="11"/>
  <c r="AJ2268" i="11"/>
  <c r="AJ2264" i="11"/>
  <c r="AJ2260" i="11"/>
  <c r="AJ2256" i="11"/>
  <c r="AJ2252" i="11"/>
  <c r="AJ2248" i="11"/>
  <c r="AJ2244" i="11"/>
  <c r="AJ2240" i="11"/>
  <c r="AJ2236" i="11"/>
  <c r="AJ2232" i="11"/>
  <c r="AJ2228" i="11"/>
  <c r="AJ2224" i="11"/>
  <c r="AJ2220" i="11"/>
  <c r="AJ2216" i="11"/>
  <c r="AJ2212" i="11"/>
  <c r="AJ2208" i="11"/>
  <c r="AJ2204" i="11"/>
  <c r="AJ2200" i="11"/>
  <c r="AJ2196" i="11"/>
  <c r="AJ2192" i="11"/>
  <c r="AJ2188" i="11"/>
  <c r="AJ2184" i="11"/>
  <c r="AJ2180" i="11"/>
  <c r="AJ2176" i="11"/>
  <c r="AJ2172" i="11"/>
  <c r="AJ2168" i="11"/>
  <c r="AJ2164" i="11"/>
  <c r="AJ2160" i="11"/>
  <c r="AJ2156" i="11"/>
  <c r="AJ2152" i="11"/>
  <c r="AJ2148" i="11"/>
  <c r="AJ2144" i="11"/>
  <c r="AJ2140" i="11"/>
  <c r="AJ2136" i="11"/>
  <c r="AJ2132" i="11"/>
  <c r="AJ2128" i="11"/>
  <c r="AJ2124" i="11"/>
  <c r="AJ2120" i="11"/>
  <c r="AJ2116" i="11"/>
  <c r="AJ2112" i="11"/>
  <c r="AJ2108" i="11"/>
  <c r="AJ2104" i="11"/>
  <c r="AJ2100" i="11"/>
  <c r="AJ2096" i="11"/>
  <c r="AJ2092" i="11"/>
  <c r="AJ2088" i="11"/>
  <c r="AJ2084" i="11"/>
  <c r="AJ2080" i="11"/>
  <c r="AJ2076" i="11"/>
  <c r="AJ2072" i="11"/>
  <c r="AJ2068" i="11"/>
  <c r="AJ2064" i="11"/>
  <c r="AJ2060" i="11"/>
  <c r="AJ2056" i="11"/>
  <c r="AJ2052" i="11"/>
  <c r="AJ2048" i="11"/>
  <c r="AJ2044" i="11"/>
  <c r="AJ2040" i="11"/>
  <c r="AJ2036" i="11"/>
  <c r="AJ2032" i="11"/>
  <c r="AJ2028" i="11"/>
  <c r="AJ2024" i="11"/>
  <c r="AJ2020" i="11"/>
  <c r="AJ2016" i="11"/>
  <c r="AJ2012" i="11"/>
  <c r="AJ2008" i="11"/>
  <c r="AJ2004" i="11"/>
  <c r="AJ2000" i="11"/>
  <c r="AJ1996" i="11"/>
  <c r="AJ1992" i="11"/>
  <c r="AJ1988" i="11"/>
  <c r="AJ1984" i="11"/>
  <c r="AJ1980" i="11"/>
  <c r="AJ1976" i="11"/>
  <c r="AJ1972" i="11"/>
  <c r="AJ1968" i="11"/>
  <c r="AJ1964" i="11"/>
  <c r="AJ1960" i="11"/>
  <c r="AJ1956" i="11"/>
  <c r="AJ1952" i="11"/>
  <c r="AJ1948" i="11"/>
  <c r="AJ1944" i="11"/>
  <c r="AJ1940" i="11"/>
  <c r="AJ1936" i="11"/>
  <c r="AJ1932" i="11"/>
  <c r="AJ1928" i="11"/>
  <c r="AJ1924" i="11"/>
  <c r="AJ1920" i="11"/>
  <c r="AJ1916" i="11"/>
  <c r="AJ1912" i="11"/>
  <c r="AJ1908" i="11"/>
  <c r="AJ1904" i="11"/>
  <c r="AJ1900" i="11"/>
  <c r="AJ1896" i="11"/>
  <c r="AJ1892" i="11"/>
  <c r="AJ1888" i="11"/>
  <c r="AJ1884" i="11"/>
  <c r="AJ1880" i="11"/>
  <c r="AJ1876" i="11"/>
  <c r="AJ1872" i="11"/>
  <c r="AJ1868" i="11"/>
  <c r="AJ1864" i="11"/>
  <c r="AJ1860" i="11"/>
  <c r="AJ1856" i="11"/>
  <c r="AJ1852" i="11"/>
  <c r="AJ1848" i="11"/>
  <c r="AJ1844" i="11"/>
  <c r="AJ1840" i="11"/>
  <c r="AJ1836" i="11"/>
  <c r="AJ1832" i="11"/>
  <c r="AJ1828" i="11"/>
  <c r="AJ1824" i="11"/>
  <c r="AJ1820" i="11"/>
  <c r="AJ1816" i="11"/>
  <c r="AJ1812" i="11"/>
  <c r="AJ1808" i="11"/>
  <c r="AJ1804" i="11"/>
  <c r="AJ1800" i="11"/>
  <c r="AJ1796" i="11"/>
  <c r="AJ1792" i="11"/>
  <c r="AJ1788" i="11"/>
  <c r="AJ1784" i="11"/>
  <c r="AJ1780" i="11"/>
  <c r="AJ1776" i="11"/>
  <c r="AJ1772" i="11"/>
  <c r="AJ1768" i="11"/>
  <c r="AJ1764" i="11"/>
  <c r="AJ1760" i="11"/>
  <c r="AJ1756" i="11"/>
  <c r="AJ1752" i="11"/>
  <c r="AJ1748" i="11"/>
  <c r="AJ1744" i="11"/>
  <c r="AJ1740" i="11"/>
  <c r="AJ1736" i="11"/>
  <c r="AJ1732" i="11"/>
  <c r="AJ1728" i="11"/>
  <c r="AJ1724" i="11"/>
  <c r="AJ1720" i="11"/>
  <c r="AJ1716" i="11"/>
  <c r="AJ1712" i="11"/>
  <c r="AJ1708" i="11"/>
  <c r="AJ1704" i="11"/>
  <c r="AJ1700" i="11"/>
  <c r="AJ1696" i="11"/>
  <c r="AJ1692" i="11"/>
  <c r="AJ1688" i="11"/>
  <c r="AJ1684" i="11"/>
  <c r="AJ1680" i="11"/>
  <c r="AJ1676" i="11"/>
  <c r="AJ1672" i="11"/>
  <c r="AJ1668" i="11"/>
  <c r="AJ1664" i="11"/>
  <c r="AJ1660" i="11"/>
  <c r="AJ1656" i="11"/>
  <c r="AJ1652" i="11"/>
  <c r="AJ1648" i="11"/>
  <c r="AJ1644" i="11"/>
  <c r="AJ1640" i="11"/>
  <c r="AJ1636" i="11"/>
  <c r="AJ1632" i="11"/>
  <c r="AJ1628" i="11"/>
  <c r="AJ1624" i="11"/>
  <c r="AJ1620" i="11"/>
  <c r="AJ1616" i="11"/>
  <c r="AJ1612" i="11"/>
  <c r="AJ1608" i="11"/>
  <c r="AJ1604" i="11"/>
  <c r="AJ1600" i="11"/>
  <c r="AJ1596" i="11"/>
  <c r="AJ1592" i="11"/>
  <c r="AJ1588" i="11"/>
  <c r="AJ1584" i="11"/>
  <c r="AJ1580" i="11"/>
  <c r="AJ1576" i="11"/>
  <c r="AJ1572" i="11"/>
  <c r="AJ1568" i="11"/>
  <c r="AJ1564" i="11"/>
  <c r="AJ1560" i="11"/>
  <c r="AJ1556" i="11"/>
  <c r="AJ1552" i="11"/>
  <c r="AJ1548" i="11"/>
  <c r="AJ1544" i="11"/>
  <c r="AJ1540" i="11"/>
  <c r="AJ1536" i="11"/>
  <c r="AJ1532" i="11"/>
  <c r="AJ1528" i="11"/>
  <c r="AJ1524" i="11"/>
  <c r="AJ1520" i="11"/>
  <c r="AJ1516" i="11"/>
  <c r="AJ1512" i="11"/>
  <c r="AJ1508" i="11"/>
  <c r="AJ1504" i="11"/>
  <c r="AJ1500" i="11"/>
  <c r="AJ1496" i="11"/>
  <c r="AJ1492" i="11"/>
  <c r="AJ1488" i="11"/>
  <c r="AJ1484" i="11"/>
  <c r="AJ1480" i="11"/>
  <c r="AJ1476" i="11"/>
  <c r="AJ1472" i="11"/>
  <c r="AJ1468" i="11"/>
  <c r="AJ1464" i="11"/>
  <c r="AJ1460" i="11"/>
  <c r="AJ1456" i="11"/>
  <c r="AJ1452" i="11"/>
  <c r="AJ1448" i="11"/>
  <c r="AJ1444" i="11"/>
  <c r="AJ1440" i="11"/>
  <c r="AJ1436" i="11"/>
  <c r="AJ1432" i="11"/>
  <c r="AJ1428" i="11"/>
  <c r="AJ1424" i="11"/>
  <c r="AJ1420" i="11"/>
  <c r="AJ1416" i="11"/>
  <c r="AJ1412" i="11"/>
  <c r="AJ1408" i="11"/>
  <c r="AJ1404" i="11"/>
  <c r="AJ1400" i="11"/>
  <c r="AJ1396" i="11"/>
  <c r="AJ1392" i="11"/>
  <c r="AJ1388" i="11"/>
  <c r="AJ1384" i="11"/>
  <c r="AJ1380" i="11"/>
  <c r="AJ1376" i="11"/>
  <c r="AJ1372" i="11"/>
  <c r="AJ1368" i="11"/>
  <c r="AJ1364" i="11"/>
  <c r="AJ1360" i="11"/>
  <c r="AJ1356" i="11"/>
  <c r="AJ1352" i="11"/>
  <c r="AJ1348" i="11"/>
  <c r="AJ1344" i="11"/>
  <c r="AJ1340" i="11"/>
  <c r="AJ1336" i="11"/>
  <c r="AJ1332" i="11"/>
  <c r="AJ1328" i="11"/>
  <c r="AJ1324" i="11"/>
  <c r="AJ1320" i="11"/>
  <c r="AJ1316" i="11"/>
  <c r="AJ1312" i="11"/>
  <c r="AJ1308" i="11"/>
  <c r="AJ1304" i="11"/>
  <c r="AJ1300" i="11"/>
  <c r="AJ1296" i="11"/>
  <c r="AJ1292" i="11"/>
  <c r="AJ1288" i="11"/>
  <c r="AJ1284" i="11"/>
  <c r="AJ1280" i="11"/>
  <c r="AJ1276" i="11"/>
  <c r="AJ1272" i="11"/>
  <c r="AJ1268" i="11"/>
  <c r="AJ1264" i="11"/>
  <c r="AJ1260" i="11"/>
  <c r="AJ1256" i="11"/>
  <c r="AJ1252" i="11"/>
  <c r="AJ1248" i="11"/>
  <c r="AJ1244" i="11"/>
  <c r="AJ1240" i="11"/>
  <c r="AJ1236" i="11"/>
  <c r="AJ1232" i="11"/>
  <c r="AJ1228" i="11"/>
  <c r="AJ1224" i="11"/>
  <c r="AJ1220" i="11"/>
  <c r="AJ1216" i="11"/>
  <c r="AJ1212" i="11"/>
  <c r="AJ1208" i="11"/>
  <c r="AJ1204" i="11"/>
  <c r="AJ1200" i="11"/>
  <c r="AJ1196" i="11"/>
  <c r="AJ1192" i="11"/>
  <c r="AJ1188" i="11"/>
  <c r="AJ1184" i="11"/>
  <c r="AJ1180" i="11"/>
  <c r="AJ1176" i="11"/>
  <c r="AJ1172" i="11"/>
  <c r="AJ1168" i="11"/>
  <c r="AJ1164" i="11"/>
  <c r="AJ1160" i="11"/>
  <c r="AJ1156" i="11"/>
  <c r="AJ1152" i="11"/>
  <c r="AJ1148" i="11"/>
  <c r="AJ1144" i="11"/>
  <c r="AJ1140" i="11"/>
  <c r="AJ1136" i="11"/>
  <c r="AJ1132" i="11"/>
  <c r="AJ1128" i="11"/>
  <c r="AJ1124" i="11"/>
  <c r="AJ1120" i="11"/>
  <c r="AJ1116" i="11"/>
  <c r="AJ1112" i="11"/>
  <c r="AJ1108" i="11"/>
  <c r="AJ1104" i="11"/>
  <c r="AJ1100" i="11"/>
  <c r="AJ1096" i="11"/>
  <c r="AJ1092" i="11"/>
  <c r="AJ1088" i="11"/>
  <c r="AJ1084" i="11"/>
  <c r="AJ1080" i="11"/>
  <c r="AJ1076" i="11"/>
  <c r="AJ1072" i="11"/>
  <c r="AJ1068" i="11"/>
  <c r="AJ1064" i="11"/>
  <c r="AJ1060" i="11"/>
  <c r="AJ1056" i="11"/>
  <c r="AJ1052" i="11"/>
  <c r="AJ1048" i="11"/>
  <c r="AJ1044" i="11"/>
  <c r="AJ1040" i="11"/>
  <c r="AJ1036" i="11"/>
  <c r="AJ1032" i="11"/>
  <c r="AJ1028" i="11"/>
  <c r="AJ1024" i="11"/>
  <c r="AJ1020" i="11"/>
  <c r="AJ1016" i="11"/>
  <c r="AJ1012" i="11"/>
  <c r="AJ1008" i="11"/>
  <c r="AJ1004" i="11"/>
  <c r="AJ1000" i="11"/>
  <c r="AJ996" i="11"/>
  <c r="AJ992" i="11"/>
  <c r="AJ988" i="11"/>
  <c r="AJ984" i="11"/>
  <c r="AJ980" i="11"/>
  <c r="AJ976" i="11"/>
  <c r="AJ972" i="11"/>
  <c r="AJ968" i="11"/>
  <c r="AJ964" i="11"/>
  <c r="AJ960" i="11"/>
  <c r="AJ956" i="11"/>
  <c r="AJ952" i="11"/>
  <c r="AJ948" i="11"/>
  <c r="AJ944" i="11"/>
  <c r="AJ940" i="11"/>
  <c r="AJ936" i="11"/>
  <c r="AJ932" i="11"/>
  <c r="AJ928" i="11"/>
  <c r="AJ924" i="11"/>
  <c r="AJ920" i="11"/>
  <c r="AJ916" i="11"/>
  <c r="AJ912" i="11"/>
  <c r="AJ908" i="11"/>
  <c r="AJ2763" i="11"/>
  <c r="AJ2759" i="11"/>
  <c r="AJ2755" i="11"/>
  <c r="AJ2751" i="11"/>
  <c r="AJ2747" i="11"/>
  <c r="AJ2743" i="11"/>
  <c r="AJ2739" i="11"/>
  <c r="AJ2735" i="11"/>
  <c r="AJ2731" i="11"/>
  <c r="AJ2727" i="11"/>
  <c r="AJ2723" i="11"/>
  <c r="AJ2719" i="11"/>
  <c r="AJ2715" i="11"/>
  <c r="AJ2711" i="11"/>
  <c r="AJ2707" i="11"/>
  <c r="AJ2703" i="11"/>
  <c r="AJ2699" i="11"/>
  <c r="AJ2695" i="11"/>
  <c r="AJ2691" i="11"/>
  <c r="AJ2687" i="11"/>
  <c r="AJ2683" i="11"/>
  <c r="AJ2679" i="11"/>
  <c r="AJ2675" i="11"/>
  <c r="AJ2671" i="11"/>
  <c r="AJ2667" i="11"/>
  <c r="AJ2663" i="11"/>
  <c r="AJ2659" i="11"/>
  <c r="AJ2655" i="11"/>
  <c r="AJ2651" i="11"/>
  <c r="AJ2647" i="11"/>
  <c r="AJ2643" i="11"/>
  <c r="AJ2639" i="11"/>
  <c r="AJ2635" i="11"/>
  <c r="AJ2631" i="11"/>
  <c r="AJ2627" i="11"/>
  <c r="AJ2623" i="11"/>
  <c r="AJ2619" i="11"/>
  <c r="AJ2615" i="11"/>
  <c r="AJ2611" i="11"/>
  <c r="AJ2607" i="11"/>
  <c r="AJ2603" i="11"/>
  <c r="AJ2599" i="11"/>
  <c r="AJ2595" i="11"/>
  <c r="AJ2591" i="11"/>
  <c r="AJ2587" i="11"/>
  <c r="AJ2583" i="11"/>
  <c r="AJ2579" i="11"/>
  <c r="AJ2575" i="11"/>
  <c r="AJ2571" i="11"/>
  <c r="AJ2567" i="11"/>
  <c r="AJ2563" i="11"/>
  <c r="AJ2559" i="11"/>
  <c r="AJ2555" i="11"/>
  <c r="AJ2551" i="11"/>
  <c r="AJ2547" i="11"/>
  <c r="AJ2543" i="11"/>
  <c r="AJ2539" i="11"/>
  <c r="AJ2535" i="11"/>
  <c r="AJ2531" i="11"/>
  <c r="AJ2527" i="11"/>
  <c r="AJ2523" i="11"/>
  <c r="AJ2519" i="11"/>
  <c r="AJ2515" i="11"/>
  <c r="AJ2511" i="11"/>
  <c r="AJ2507" i="11"/>
  <c r="AJ2503" i="11"/>
  <c r="AJ2499" i="11"/>
  <c r="AJ2495" i="11"/>
  <c r="AJ2491" i="11"/>
  <c r="AJ2487" i="11"/>
  <c r="AJ2483" i="11"/>
  <c r="AJ2479" i="11"/>
  <c r="AJ2475" i="11"/>
  <c r="AJ2471" i="11"/>
  <c r="AJ2467" i="11"/>
  <c r="AJ2463" i="11"/>
  <c r="AJ2459" i="11"/>
  <c r="AJ2455" i="11"/>
  <c r="AJ2451" i="11"/>
  <c r="AJ2447" i="11"/>
  <c r="AJ2443" i="11"/>
  <c r="AJ2439" i="11"/>
  <c r="AJ2435" i="11"/>
  <c r="AJ2431" i="11"/>
  <c r="AJ2427" i="11"/>
  <c r="AJ2423" i="11"/>
  <c r="AJ2419" i="11"/>
  <c r="AJ2415" i="11"/>
  <c r="AJ2411" i="11"/>
  <c r="AJ2407" i="11"/>
  <c r="AJ2403" i="11"/>
  <c r="AJ2399" i="11"/>
  <c r="AJ2395" i="11"/>
  <c r="AJ2391" i="11"/>
  <c r="AJ2387" i="11"/>
  <c r="AJ2383" i="11"/>
  <c r="AJ2379" i="11"/>
  <c r="AJ2375" i="11"/>
  <c r="AJ2371" i="11"/>
  <c r="AJ2367" i="11"/>
  <c r="AJ2363" i="11"/>
  <c r="AJ2359" i="11"/>
  <c r="AJ2355" i="11"/>
  <c r="AJ2351" i="11"/>
  <c r="AJ2347" i="11"/>
  <c r="AJ2343" i="11"/>
  <c r="AJ2339" i="11"/>
  <c r="AJ2335" i="11"/>
  <c r="AJ2331" i="11"/>
  <c r="AJ2327" i="11"/>
  <c r="AJ2323" i="11"/>
  <c r="AJ2319" i="11"/>
  <c r="AJ2315" i="11"/>
  <c r="AJ2311" i="11"/>
  <c r="AJ2307" i="11"/>
  <c r="AJ2303" i="11"/>
  <c r="AJ2299" i="11"/>
  <c r="AJ2295" i="11"/>
  <c r="AJ2291" i="11"/>
  <c r="AJ2287" i="11"/>
  <c r="AJ2283" i="11"/>
  <c r="AJ2279" i="11"/>
  <c r="AJ2275" i="11"/>
  <c r="AJ2271" i="11"/>
  <c r="AJ2267" i="11"/>
  <c r="AJ2263" i="11"/>
  <c r="AJ2259" i="11"/>
  <c r="AJ2255" i="11"/>
  <c r="AJ2251" i="11"/>
  <c r="AJ2247" i="11"/>
  <c r="AJ2243" i="11"/>
  <c r="AJ2239" i="11"/>
  <c r="AJ2235" i="11"/>
  <c r="AJ2231" i="11"/>
  <c r="AJ2227" i="11"/>
  <c r="AJ2223" i="11"/>
  <c r="AJ2219" i="11"/>
  <c r="AJ2215" i="11"/>
  <c r="AJ2211" i="11"/>
  <c r="AJ2207" i="11"/>
  <c r="AJ2203" i="11"/>
  <c r="AJ2199" i="11"/>
  <c r="AJ2195" i="11"/>
  <c r="AJ2191" i="11"/>
  <c r="AJ2187" i="11"/>
  <c r="AJ2183" i="11"/>
  <c r="AJ2179" i="11"/>
  <c r="AJ2175" i="11"/>
  <c r="AJ2171" i="11"/>
  <c r="AJ2167" i="11"/>
  <c r="AJ2163" i="11"/>
  <c r="AJ2159" i="11"/>
  <c r="AJ2155" i="11"/>
  <c r="AJ2151" i="11"/>
  <c r="AJ2147" i="11"/>
  <c r="AJ2143" i="11"/>
  <c r="AJ2139" i="11"/>
  <c r="AJ2135" i="11"/>
  <c r="AJ2131" i="11"/>
  <c r="AJ2127" i="11"/>
  <c r="AJ2123" i="11"/>
  <c r="AJ2119" i="11"/>
  <c r="AJ2115" i="11"/>
  <c r="AJ2111" i="11"/>
  <c r="AJ2107" i="11"/>
  <c r="AJ2103" i="11"/>
  <c r="AJ2099" i="11"/>
  <c r="AJ2095" i="11"/>
  <c r="AJ2091" i="11"/>
  <c r="AJ2087" i="11"/>
  <c r="AJ2083" i="11"/>
  <c r="AJ2079" i="11"/>
  <c r="AJ2075" i="11"/>
  <c r="AJ2071" i="11"/>
  <c r="AJ2067" i="11"/>
  <c r="AJ2063" i="11"/>
  <c r="AJ2059" i="11"/>
  <c r="AJ2055" i="11"/>
  <c r="AJ2051" i="11"/>
  <c r="AJ2047" i="11"/>
  <c r="AJ2043" i="11"/>
  <c r="AJ2039" i="11"/>
  <c r="AJ2035" i="11"/>
  <c r="AJ2031" i="11"/>
  <c r="AJ2027" i="11"/>
  <c r="AJ2023" i="11"/>
  <c r="AJ2019" i="11"/>
  <c r="AJ2015" i="11"/>
  <c r="AJ2011" i="11"/>
  <c r="AJ2007" i="11"/>
  <c r="AJ2003" i="11"/>
  <c r="AJ1999" i="11"/>
  <c r="AJ1995" i="11"/>
  <c r="AJ1991" i="11"/>
  <c r="AJ1987" i="11"/>
  <c r="AJ1983" i="11"/>
  <c r="AJ1979" i="11"/>
  <c r="AJ1975" i="11"/>
  <c r="AJ1971" i="11"/>
  <c r="AJ1967" i="11"/>
  <c r="AJ1963" i="11"/>
  <c r="AJ1959" i="11"/>
  <c r="AJ1955" i="11"/>
  <c r="AJ1951" i="11"/>
  <c r="AJ1947" i="11"/>
  <c r="AJ1943" i="11"/>
  <c r="AJ1939" i="11"/>
  <c r="AJ1935" i="11"/>
  <c r="AJ1931" i="11"/>
  <c r="AJ1927" i="11"/>
  <c r="AJ1923" i="11"/>
  <c r="AJ1919" i="11"/>
  <c r="AJ1915" i="11"/>
  <c r="AJ1911" i="11"/>
  <c r="AJ1907" i="11"/>
  <c r="AJ1903" i="11"/>
  <c r="AJ1899" i="11"/>
  <c r="AJ1895" i="11"/>
  <c r="AJ1891" i="11"/>
  <c r="AJ1887" i="11"/>
  <c r="AJ1883" i="11"/>
  <c r="AJ1879" i="11"/>
  <c r="AJ1875" i="11"/>
  <c r="AJ1871" i="11"/>
  <c r="AJ1867" i="11"/>
  <c r="AJ1863" i="11"/>
  <c r="AJ1859" i="11"/>
  <c r="AJ1855" i="11"/>
  <c r="AJ1851" i="11"/>
  <c r="AJ1847" i="11"/>
  <c r="AJ1843" i="11"/>
  <c r="AJ1839" i="11"/>
  <c r="AJ1835" i="11"/>
  <c r="AJ1831" i="11"/>
  <c r="AJ1827" i="11"/>
  <c r="AJ1823" i="11"/>
  <c r="AJ1819" i="11"/>
  <c r="AJ1815" i="11"/>
  <c r="AJ1811" i="11"/>
  <c r="AJ1807" i="11"/>
  <c r="AJ1803" i="11"/>
  <c r="AJ1799" i="11"/>
  <c r="AJ1795" i="11"/>
  <c r="AJ1791" i="11"/>
  <c r="AJ1787" i="11"/>
  <c r="AJ1783" i="11"/>
  <c r="AJ1779" i="11"/>
  <c r="AJ1775" i="11"/>
  <c r="AJ1771" i="11"/>
  <c r="AJ1767" i="11"/>
  <c r="AJ1763" i="11"/>
  <c r="AJ1759" i="11"/>
  <c r="AJ1755" i="11"/>
  <c r="AJ1751" i="11"/>
  <c r="AJ1747" i="11"/>
  <c r="AJ1743" i="11"/>
  <c r="AJ1739" i="11"/>
  <c r="AJ1735" i="11"/>
  <c r="AJ1731" i="11"/>
  <c r="AJ1727" i="11"/>
  <c r="AJ1723" i="11"/>
  <c r="AJ1719" i="11"/>
  <c r="AJ1715" i="11"/>
  <c r="AJ1711" i="11"/>
  <c r="AJ1707" i="11"/>
  <c r="AJ1703" i="11"/>
  <c r="AJ1699" i="11"/>
  <c r="AJ1695" i="11"/>
  <c r="AJ1691" i="11"/>
  <c r="AJ1687" i="11"/>
  <c r="AJ1683" i="11"/>
  <c r="AJ1679" i="11"/>
  <c r="AJ1675" i="11"/>
  <c r="AJ1671" i="11"/>
  <c r="AJ1667" i="11"/>
  <c r="AJ1663" i="11"/>
  <c r="AJ1659" i="11"/>
  <c r="AJ1655" i="11"/>
  <c r="AJ1651" i="11"/>
  <c r="AJ1647" i="11"/>
  <c r="AJ1643" i="11"/>
  <c r="AJ1639" i="11"/>
  <c r="AJ1635" i="11"/>
  <c r="AJ1631" i="11"/>
  <c r="AJ1627" i="11"/>
  <c r="AJ1623" i="11"/>
  <c r="AJ1619" i="11"/>
  <c r="AJ1615" i="11"/>
  <c r="AJ1611" i="11"/>
  <c r="AJ1607" i="11"/>
  <c r="AJ1603" i="11"/>
  <c r="AJ1599" i="11"/>
  <c r="AJ1595" i="11"/>
  <c r="AJ1591" i="11"/>
  <c r="AJ1587" i="11"/>
  <c r="AJ1583" i="11"/>
  <c r="AJ1579" i="11"/>
  <c r="AJ1575" i="11"/>
  <c r="AJ1571" i="11"/>
  <c r="AJ1567" i="11"/>
  <c r="AJ1563" i="11"/>
  <c r="AJ1559" i="11"/>
  <c r="AJ1555" i="11"/>
  <c r="AJ1551" i="11"/>
  <c r="AJ1547" i="11"/>
  <c r="AJ1543" i="11"/>
  <c r="AJ1539" i="11"/>
  <c r="AJ1535" i="11"/>
  <c r="AJ1531" i="11"/>
  <c r="AJ1527" i="11"/>
  <c r="AJ1523" i="11"/>
  <c r="AJ1519" i="11"/>
  <c r="AJ1515" i="11"/>
  <c r="AJ1511" i="11"/>
  <c r="AJ1507" i="11"/>
  <c r="AJ1503" i="11"/>
  <c r="AJ1499" i="11"/>
  <c r="AJ1495" i="11"/>
  <c r="AJ1491" i="11"/>
  <c r="AJ1487" i="11"/>
  <c r="AJ1483" i="11"/>
  <c r="AJ1479" i="11"/>
  <c r="AJ1475" i="11"/>
  <c r="AJ1471" i="11"/>
  <c r="AJ1467" i="11"/>
  <c r="AJ1463" i="11"/>
  <c r="AJ1459" i="11"/>
  <c r="AJ1455" i="11"/>
  <c r="AJ1451" i="11"/>
  <c r="AJ1447" i="11"/>
  <c r="AJ1443" i="11"/>
  <c r="AJ1439" i="11"/>
  <c r="AJ1435" i="11"/>
  <c r="AJ1431" i="11"/>
  <c r="AJ1427" i="11"/>
  <c r="AJ1423" i="11"/>
  <c r="AJ1419" i="11"/>
  <c r="AJ1415" i="11"/>
  <c r="AJ1411" i="11"/>
  <c r="AJ1407" i="11"/>
  <c r="AJ1403" i="11"/>
  <c r="AJ1399" i="11"/>
  <c r="AJ1395" i="11"/>
  <c r="AJ1391" i="11"/>
  <c r="AJ1387" i="11"/>
  <c r="AJ1383" i="11"/>
  <c r="AJ1379" i="11"/>
  <c r="AJ1375" i="11"/>
  <c r="AJ1371" i="11"/>
  <c r="AJ1367" i="11"/>
  <c r="AJ1363" i="11"/>
  <c r="AJ1359" i="11"/>
  <c r="AJ1355" i="11"/>
  <c r="AJ1351" i="11"/>
  <c r="AJ1347" i="11"/>
  <c r="AJ1343" i="11"/>
  <c r="AJ1339" i="11"/>
  <c r="AJ1335" i="11"/>
  <c r="AJ1331" i="11"/>
  <c r="AJ1327" i="11"/>
  <c r="AJ1323" i="11"/>
  <c r="AJ1319" i="11"/>
  <c r="AJ1315" i="11"/>
  <c r="AJ1311" i="11"/>
  <c r="AJ1307" i="11"/>
  <c r="AJ1303" i="11"/>
  <c r="AJ1299" i="11"/>
  <c r="AJ1295" i="11"/>
  <c r="AJ1291" i="11"/>
  <c r="AJ1287" i="11"/>
  <c r="AJ1283" i="11"/>
  <c r="AJ1279" i="11"/>
  <c r="AJ1275" i="11"/>
  <c r="AJ1271" i="11"/>
  <c r="AJ1267" i="11"/>
  <c r="AJ1263" i="11"/>
  <c r="AJ1259" i="11"/>
  <c r="AJ1255" i="11"/>
  <c r="AJ1251" i="11"/>
  <c r="AJ1247" i="11"/>
  <c r="AJ1243" i="11"/>
  <c r="AJ1239" i="11"/>
  <c r="AJ1235" i="11"/>
  <c r="AJ1231" i="11"/>
  <c r="AJ1227" i="11"/>
  <c r="AJ1223" i="11"/>
  <c r="AJ1219" i="11"/>
  <c r="AJ1215" i="11"/>
  <c r="AJ1211" i="11"/>
  <c r="AJ1207" i="11"/>
  <c r="AJ1203" i="11"/>
  <c r="AJ1199" i="11"/>
  <c r="AJ1195" i="11"/>
  <c r="AJ1191" i="11"/>
  <c r="AJ1187" i="11"/>
  <c r="AJ1183" i="11"/>
  <c r="AJ1179" i="11"/>
  <c r="AJ1175" i="11"/>
  <c r="AJ1171" i="11"/>
  <c r="AJ1167" i="11"/>
  <c r="AJ1163" i="11"/>
  <c r="AJ1159" i="11"/>
  <c r="AJ1155" i="11"/>
  <c r="AJ1151" i="11"/>
  <c r="AJ1147" i="11"/>
  <c r="AJ1143" i="11"/>
  <c r="AJ1139" i="11"/>
  <c r="AJ1135" i="11"/>
  <c r="AJ1131" i="11"/>
  <c r="AJ1127" i="11"/>
  <c r="AJ1123" i="11"/>
  <c r="AJ1119" i="11"/>
  <c r="AJ1115" i="11"/>
  <c r="AJ1111" i="11"/>
  <c r="AJ1107" i="11"/>
  <c r="AJ1103" i="11"/>
  <c r="AJ1099" i="11"/>
  <c r="AJ1095" i="11"/>
  <c r="AJ1091" i="11"/>
  <c r="AJ1087" i="11"/>
  <c r="AJ1083" i="11"/>
  <c r="AJ1079" i="11"/>
  <c r="AJ1075" i="11"/>
  <c r="AJ1071" i="11"/>
  <c r="AJ1067" i="11"/>
  <c r="AJ1063" i="11"/>
  <c r="AJ1059" i="11"/>
  <c r="AJ1055" i="11"/>
  <c r="AJ1051" i="11"/>
  <c r="AJ1047" i="11"/>
  <c r="AJ1043" i="11"/>
  <c r="AJ1039" i="11"/>
  <c r="AJ1035" i="11"/>
  <c r="AJ1031" i="11"/>
  <c r="AJ1027" i="11"/>
  <c r="AJ1023" i="11"/>
  <c r="AJ1019" i="11"/>
  <c r="AJ1015" i="11"/>
  <c r="AJ1011" i="11"/>
  <c r="AJ1007" i="11"/>
  <c r="AJ1003" i="11"/>
  <c r="AJ999" i="11"/>
  <c r="AJ995" i="11"/>
  <c r="AJ991" i="11"/>
  <c r="AJ987" i="11"/>
  <c r="AJ983" i="11"/>
  <c r="AJ979" i="11"/>
  <c r="AJ975" i="11"/>
  <c r="AJ971" i="11"/>
  <c r="AJ967" i="11"/>
  <c r="AJ963" i="11"/>
  <c r="AJ959" i="11"/>
  <c r="AJ955" i="11"/>
  <c r="AJ951" i="11"/>
  <c r="AJ947" i="11"/>
  <c r="AJ943" i="11"/>
  <c r="AJ939" i="11"/>
  <c r="AJ935" i="11"/>
  <c r="AJ931" i="11"/>
  <c r="AJ927" i="11"/>
  <c r="AJ923" i="11"/>
  <c r="AJ919" i="11"/>
  <c r="AJ915" i="11"/>
  <c r="AJ911" i="11"/>
  <c r="AJ907" i="11"/>
  <c r="AJ903" i="11"/>
  <c r="AJ899" i="11"/>
  <c r="AJ2766" i="11"/>
  <c r="AJ2762" i="11"/>
  <c r="AJ2758" i="11"/>
  <c r="AJ2754" i="11"/>
  <c r="AJ2750" i="11"/>
  <c r="AJ2746" i="11"/>
  <c r="AJ2742" i="11"/>
  <c r="AJ2738" i="11"/>
  <c r="AJ2734" i="11"/>
  <c r="AJ2730" i="11"/>
  <c r="AJ2726" i="11"/>
  <c r="AJ2722" i="11"/>
  <c r="AJ2718" i="11"/>
  <c r="AJ2714" i="11"/>
  <c r="AJ2710" i="11"/>
  <c r="AJ2706" i="11"/>
  <c r="AJ2702" i="11"/>
  <c r="AJ2698" i="11"/>
  <c r="AJ2694" i="11"/>
  <c r="AJ2690" i="11"/>
  <c r="AJ2686" i="11"/>
  <c r="AJ2682" i="11"/>
  <c r="AJ2678" i="11"/>
  <c r="AJ2674" i="11"/>
  <c r="AJ2670" i="11"/>
  <c r="AJ2666" i="11"/>
  <c r="AJ2662" i="11"/>
  <c r="AJ2658" i="11"/>
  <c r="AJ2654" i="11"/>
  <c r="AJ2650" i="11"/>
  <c r="AJ2646" i="11"/>
  <c r="AJ2642" i="11"/>
  <c r="AJ2638" i="11"/>
  <c r="AJ2634" i="11"/>
  <c r="AJ2630" i="11"/>
  <c r="AJ2626" i="11"/>
  <c r="AJ2622" i="11"/>
  <c r="AJ2618" i="11"/>
  <c r="AJ2614" i="11"/>
  <c r="AJ2610" i="11"/>
  <c r="AJ2606" i="11"/>
  <c r="AJ2602" i="11"/>
  <c r="AJ2598" i="11"/>
  <c r="AJ2594" i="11"/>
  <c r="AJ2590" i="11"/>
  <c r="AJ2586" i="11"/>
  <c r="AJ2582" i="11"/>
  <c r="AJ2578" i="11"/>
  <c r="AJ2574" i="11"/>
  <c r="AJ2570" i="11"/>
  <c r="AJ2566" i="11"/>
  <c r="AJ2562" i="11"/>
  <c r="AJ2558" i="11"/>
  <c r="AJ2554" i="11"/>
  <c r="AJ2550" i="11"/>
  <c r="AJ2546" i="11"/>
  <c r="AJ2542" i="11"/>
  <c r="AJ2538" i="11"/>
  <c r="AJ2534" i="11"/>
  <c r="AJ2530" i="11"/>
  <c r="AJ2526" i="11"/>
  <c r="AJ2522" i="11"/>
  <c r="AJ2518" i="11"/>
  <c r="AJ2514" i="11"/>
  <c r="AJ2510" i="11"/>
  <c r="AJ2506" i="11"/>
  <c r="AJ2502" i="11"/>
  <c r="AJ2498" i="11"/>
  <c r="AJ2494" i="11"/>
  <c r="AJ2490" i="11"/>
  <c r="AJ2486" i="11"/>
  <c r="AJ2482" i="11"/>
  <c r="AJ2478" i="11"/>
  <c r="AJ2474" i="11"/>
  <c r="AJ2470" i="11"/>
  <c r="AJ2466" i="11"/>
  <c r="AJ2462" i="11"/>
  <c r="AJ2458" i="11"/>
  <c r="AJ2454" i="11"/>
  <c r="AJ2450" i="11"/>
  <c r="AJ2446" i="11"/>
  <c r="AJ2442" i="11"/>
  <c r="AJ2438" i="11"/>
  <c r="AJ2434" i="11"/>
  <c r="AJ2430" i="11"/>
  <c r="AJ2426" i="11"/>
  <c r="AJ2422" i="11"/>
  <c r="AJ2418" i="11"/>
  <c r="AJ2414" i="11"/>
  <c r="AJ2410" i="11"/>
  <c r="AJ2406" i="11"/>
  <c r="AJ2402" i="11"/>
  <c r="AJ2398" i="11"/>
  <c r="AJ2394" i="11"/>
  <c r="AJ2390" i="11"/>
  <c r="AJ2386" i="11"/>
  <c r="AJ2382" i="11"/>
  <c r="AJ2378" i="11"/>
  <c r="AJ2374" i="11"/>
  <c r="AJ2370" i="11"/>
  <c r="AJ2366" i="11"/>
  <c r="AJ2362" i="11"/>
  <c r="AJ2358" i="11"/>
  <c r="AJ2354" i="11"/>
  <c r="AJ2350" i="11"/>
  <c r="AJ2346" i="11"/>
  <c r="AJ2342" i="11"/>
  <c r="AJ2338" i="11"/>
  <c r="AJ2334" i="11"/>
  <c r="AJ2330" i="11"/>
  <c r="AJ2326" i="11"/>
  <c r="AJ2322" i="11"/>
  <c r="AJ2318" i="11"/>
  <c r="AJ2314" i="11"/>
  <c r="AJ2310" i="11"/>
  <c r="AJ2306" i="11"/>
  <c r="AJ2302" i="11"/>
  <c r="AJ2298" i="11"/>
  <c r="AJ2294" i="11"/>
  <c r="AJ2290" i="11"/>
  <c r="AJ2286" i="11"/>
  <c r="AJ2282" i="11"/>
  <c r="AJ2278" i="11"/>
  <c r="AJ2274" i="11"/>
  <c r="AJ2270" i="11"/>
  <c r="AJ2266" i="11"/>
  <c r="AJ2262" i="11"/>
  <c r="AJ2258" i="11"/>
  <c r="AJ2254" i="11"/>
  <c r="AJ2250" i="11"/>
  <c r="AJ2246" i="11"/>
  <c r="AJ2242" i="11"/>
  <c r="AJ2238" i="11"/>
  <c r="AJ2234" i="11"/>
  <c r="AJ2230" i="11"/>
  <c r="AJ2226" i="11"/>
  <c r="AJ2222" i="11"/>
  <c r="AJ2218" i="11"/>
  <c r="AJ2214" i="11"/>
  <c r="AJ2210" i="11"/>
  <c r="AJ2206" i="11"/>
  <c r="AJ2202" i="11"/>
  <c r="AJ2198" i="11"/>
  <c r="AJ2194" i="11"/>
  <c r="AJ2190" i="11"/>
  <c r="AJ2186" i="11"/>
  <c r="AJ2182" i="11"/>
  <c r="AJ2178" i="11"/>
  <c r="AJ2174" i="11"/>
  <c r="AJ2170" i="11"/>
  <c r="AJ2166" i="11"/>
  <c r="AJ2162" i="11"/>
  <c r="AJ2158" i="11"/>
  <c r="AJ2154" i="11"/>
  <c r="AJ2150" i="11"/>
  <c r="AJ2146" i="11"/>
  <c r="AJ2142" i="11"/>
  <c r="AJ2138" i="11"/>
  <c r="AJ2134" i="11"/>
  <c r="AJ2130" i="11"/>
  <c r="AJ2126" i="11"/>
  <c r="AJ2122" i="11"/>
  <c r="AJ2118" i="11"/>
  <c r="AJ2114" i="11"/>
  <c r="AJ2110" i="11"/>
  <c r="AJ2106" i="11"/>
  <c r="AJ2102" i="11"/>
  <c r="AJ2098" i="11"/>
  <c r="AJ2094" i="11"/>
  <c r="AJ2090" i="11"/>
  <c r="AJ2086" i="11"/>
  <c r="AJ2082" i="11"/>
  <c r="AJ2078" i="11"/>
  <c r="AJ2074" i="11"/>
  <c r="AJ2070" i="11"/>
  <c r="AJ2066" i="11"/>
  <c r="AJ2062" i="11"/>
  <c r="AJ2058" i="11"/>
  <c r="AJ2054" i="11"/>
  <c r="AJ2050" i="11"/>
  <c r="AJ2046" i="11"/>
  <c r="AJ2042" i="11"/>
  <c r="AJ2038" i="11"/>
  <c r="AJ2034" i="11"/>
  <c r="AJ2030" i="11"/>
  <c r="AJ2026" i="11"/>
  <c r="AJ2022" i="11"/>
  <c r="AJ2018" i="11"/>
  <c r="AJ2014" i="11"/>
  <c r="AJ2010" i="11"/>
  <c r="AJ2006" i="11"/>
  <c r="AJ2002" i="11"/>
  <c r="AJ1998" i="11"/>
  <c r="AJ1994" i="11"/>
  <c r="AJ1990" i="11"/>
  <c r="AJ1986" i="11"/>
  <c r="AJ1982" i="11"/>
  <c r="AJ1978" i="11"/>
  <c r="AJ1974" i="11"/>
  <c r="AJ1970" i="11"/>
  <c r="AJ1966" i="11"/>
  <c r="AJ1962" i="11"/>
  <c r="AJ1958" i="11"/>
  <c r="AJ1954" i="11"/>
  <c r="AJ1950" i="11"/>
  <c r="AJ1946" i="11"/>
  <c r="AJ1942" i="11"/>
  <c r="AJ1938" i="11"/>
  <c r="AJ1934" i="11"/>
  <c r="AJ1930" i="11"/>
  <c r="AJ1926" i="11"/>
  <c r="AJ1922" i="11"/>
  <c r="AJ1918" i="11"/>
  <c r="AJ1914" i="11"/>
  <c r="AJ1910" i="11"/>
  <c r="AJ1906" i="11"/>
  <c r="AJ1902" i="11"/>
  <c r="AJ1898" i="11"/>
  <c r="AJ1894" i="11"/>
  <c r="AJ1890" i="11"/>
  <c r="AJ1886" i="11"/>
  <c r="AJ1882" i="11"/>
  <c r="AJ1878" i="11"/>
  <c r="AJ1874" i="11"/>
  <c r="AJ1870" i="11"/>
  <c r="AJ1866" i="11"/>
  <c r="AJ1862" i="11"/>
  <c r="AJ1858" i="11"/>
  <c r="AJ1854" i="11"/>
  <c r="AJ1850" i="11"/>
  <c r="AJ1846" i="11"/>
  <c r="AJ1842" i="11"/>
  <c r="AJ1838" i="11"/>
  <c r="AJ1834" i="11"/>
  <c r="AJ1830" i="11"/>
  <c r="AJ1826" i="11"/>
  <c r="AJ1822" i="11"/>
  <c r="AJ1818" i="11"/>
  <c r="AJ1814" i="11"/>
  <c r="AJ1810" i="11"/>
  <c r="AJ1806" i="11"/>
  <c r="AJ1802" i="11"/>
  <c r="AJ1798" i="11"/>
  <c r="AJ1794" i="11"/>
  <c r="AJ1790" i="11"/>
  <c r="AJ1786" i="11"/>
  <c r="AJ1782" i="11"/>
  <c r="AJ1778" i="11"/>
  <c r="AJ1774" i="11"/>
  <c r="AJ1770" i="11"/>
  <c r="AJ1766" i="11"/>
  <c r="AJ1762" i="11"/>
  <c r="AJ1758" i="11"/>
  <c r="AJ1754" i="11"/>
  <c r="AJ1750" i="11"/>
  <c r="AJ1746" i="11"/>
  <c r="AJ1742" i="11"/>
  <c r="AJ1738" i="11"/>
  <c r="AJ1734" i="11"/>
  <c r="AJ1730" i="11"/>
  <c r="AJ1726" i="11"/>
  <c r="AJ1722" i="11"/>
  <c r="AJ1718" i="11"/>
  <c r="AJ1714" i="11"/>
  <c r="AJ1710" i="11"/>
  <c r="AJ1706" i="11"/>
  <c r="AJ1702" i="11"/>
  <c r="AJ1698" i="11"/>
  <c r="AJ1694" i="11"/>
  <c r="AJ1690" i="11"/>
  <c r="AJ1686" i="11"/>
  <c r="AJ1682" i="11"/>
  <c r="AJ1678" i="11"/>
  <c r="AJ1674" i="11"/>
  <c r="AJ1670" i="11"/>
  <c r="AJ1666" i="11"/>
  <c r="AJ1662" i="11"/>
  <c r="AJ1658" i="11"/>
  <c r="AJ1654" i="11"/>
  <c r="AJ1650" i="11"/>
  <c r="AJ1646" i="11"/>
  <c r="AJ1642" i="11"/>
  <c r="AJ1638" i="11"/>
  <c r="AJ1634" i="11"/>
  <c r="AJ1630" i="11"/>
  <c r="AJ1626" i="11"/>
  <c r="AJ1622" i="11"/>
  <c r="AJ1618" i="11"/>
  <c r="AJ1614" i="11"/>
  <c r="AJ1610" i="11"/>
  <c r="AJ1606" i="11"/>
  <c r="AJ1602" i="11"/>
  <c r="AJ1598" i="11"/>
  <c r="AJ1594" i="11"/>
  <c r="AJ1590" i="11"/>
  <c r="AJ1586" i="11"/>
  <c r="AJ1582" i="11"/>
  <c r="AJ1578" i="11"/>
  <c r="AJ1574" i="11"/>
  <c r="AJ1570" i="11"/>
  <c r="AJ1566" i="11"/>
  <c r="AJ1562" i="11"/>
  <c r="AJ1558" i="11"/>
  <c r="AJ1554" i="11"/>
  <c r="AJ1550" i="11"/>
  <c r="AJ1546" i="11"/>
  <c r="AJ1542" i="11"/>
  <c r="AJ1538" i="11"/>
  <c r="AJ1534" i="11"/>
  <c r="AJ1530" i="11"/>
  <c r="AJ1526" i="11"/>
  <c r="AJ1522" i="11"/>
  <c r="AJ1518" i="11"/>
  <c r="AJ1514" i="11"/>
  <c r="AJ1510" i="11"/>
  <c r="AJ1506" i="11"/>
  <c r="AJ1502" i="11"/>
  <c r="AJ1498" i="11"/>
  <c r="AJ1494" i="11"/>
  <c r="AJ1490" i="11"/>
  <c r="AJ1486" i="11"/>
  <c r="AJ1482" i="11"/>
  <c r="AJ1478" i="11"/>
  <c r="AJ1474" i="11"/>
  <c r="AJ1470" i="11"/>
  <c r="AJ1466" i="11"/>
  <c r="AJ1462" i="11"/>
  <c r="AJ1458" i="11"/>
  <c r="AJ1454" i="11"/>
  <c r="AJ1450" i="11"/>
  <c r="AJ1446" i="11"/>
  <c r="AJ1442" i="11"/>
  <c r="AJ1438" i="11"/>
  <c r="AJ1434" i="11"/>
  <c r="AJ1430" i="11"/>
  <c r="AJ1426" i="11"/>
  <c r="AJ1422" i="11"/>
  <c r="AJ1418" i="11"/>
  <c r="AJ1414" i="11"/>
  <c r="AJ1410" i="11"/>
  <c r="AJ1406" i="11"/>
  <c r="AJ1402" i="11"/>
  <c r="AJ1398" i="11"/>
  <c r="AJ1394" i="11"/>
  <c r="AJ1390" i="11"/>
  <c r="AJ1386" i="11"/>
  <c r="AJ1382" i="11"/>
  <c r="AJ1378" i="11"/>
  <c r="AJ1374" i="11"/>
  <c r="AJ1370" i="11"/>
  <c r="AJ1366" i="11"/>
  <c r="AJ1362" i="11"/>
  <c r="AJ1358" i="11"/>
  <c r="AJ1354" i="11"/>
  <c r="AJ1350" i="11"/>
  <c r="AJ1346" i="11"/>
  <c r="AJ1342" i="11"/>
  <c r="AJ1338" i="11"/>
  <c r="AJ1334" i="11"/>
  <c r="AJ1330" i="11"/>
  <c r="AJ1326" i="11"/>
  <c r="AJ1322" i="11"/>
  <c r="AJ1318" i="11"/>
  <c r="AJ1314" i="11"/>
  <c r="AJ1310" i="11"/>
  <c r="AJ1306" i="11"/>
  <c r="AJ1302" i="11"/>
  <c r="AJ1298" i="11"/>
  <c r="AJ1294" i="11"/>
  <c r="AJ1290" i="11"/>
  <c r="AJ1286" i="11"/>
  <c r="AJ1282" i="11"/>
  <c r="AJ1278" i="11"/>
  <c r="AJ1274" i="11"/>
  <c r="AJ1270" i="11"/>
  <c r="AJ1266" i="11"/>
  <c r="AJ1262" i="11"/>
  <c r="AJ1258" i="11"/>
  <c r="AJ1254" i="11"/>
  <c r="AJ1250" i="11"/>
  <c r="AJ1246" i="11"/>
  <c r="AJ1242" i="11"/>
  <c r="AJ1238" i="11"/>
  <c r="AJ1234" i="11"/>
  <c r="AJ1230" i="11"/>
  <c r="AJ1226" i="11"/>
  <c r="AJ1222" i="11"/>
  <c r="AJ1218" i="11"/>
  <c r="AJ1214" i="11"/>
  <c r="AJ1210" i="11"/>
  <c r="AJ1206" i="11"/>
  <c r="AJ1202" i="11"/>
  <c r="AJ1198" i="11"/>
  <c r="AJ1194" i="11"/>
  <c r="AJ1190" i="11"/>
  <c r="AJ1186" i="11"/>
  <c r="AJ1182" i="11"/>
  <c r="AJ1178" i="11"/>
  <c r="AJ1174" i="11"/>
  <c r="AJ1170" i="11"/>
  <c r="AJ1166" i="11"/>
  <c r="AJ1162" i="11"/>
  <c r="AJ1158" i="11"/>
  <c r="AJ1154" i="11"/>
  <c r="AJ1150" i="11"/>
  <c r="AJ1146" i="11"/>
  <c r="AJ1142" i="11"/>
  <c r="AJ1138" i="11"/>
  <c r="AJ1134" i="11"/>
  <c r="AJ1130" i="11"/>
  <c r="AJ1126" i="11"/>
  <c r="AJ1122" i="11"/>
  <c r="AJ1118" i="11"/>
  <c r="AJ1114" i="11"/>
  <c r="AJ1110" i="11"/>
  <c r="AJ1106" i="11"/>
  <c r="AJ1102" i="11"/>
  <c r="AJ1098" i="11"/>
  <c r="AJ1094" i="11"/>
  <c r="AJ1090" i="11"/>
  <c r="AJ1086" i="11"/>
  <c r="AJ1082" i="11"/>
  <c r="AJ1078" i="11"/>
  <c r="AJ1074" i="11"/>
  <c r="AJ1070" i="11"/>
  <c r="AJ1066" i="11"/>
  <c r="AJ1062" i="11"/>
  <c r="AJ1058" i="11"/>
  <c r="AJ1054" i="11"/>
  <c r="AJ1050" i="11"/>
  <c r="AJ1046" i="11"/>
  <c r="AJ1042" i="11"/>
  <c r="AJ1038" i="11"/>
  <c r="AJ1034" i="11"/>
  <c r="AJ1030" i="11"/>
  <c r="AJ1026" i="11"/>
  <c r="AJ1022" i="11"/>
  <c r="AJ1018" i="11"/>
  <c r="AJ1014" i="11"/>
  <c r="AJ1010" i="11"/>
  <c r="AJ1006" i="11"/>
  <c r="AJ1002" i="11"/>
  <c r="AJ998" i="11"/>
  <c r="AJ994" i="11"/>
  <c r="AJ990" i="11"/>
  <c r="AJ986" i="11"/>
  <c r="AJ982" i="11"/>
  <c r="AJ978" i="11"/>
  <c r="AJ974" i="11"/>
  <c r="AJ970" i="11"/>
  <c r="AJ966" i="11"/>
  <c r="AJ962" i="11"/>
  <c r="AJ958" i="11"/>
  <c r="AJ954" i="11"/>
  <c r="AJ950" i="11"/>
  <c r="AJ946" i="11"/>
  <c r="AJ942" i="11"/>
  <c r="AJ938" i="11"/>
  <c r="AJ934" i="11"/>
  <c r="AJ930" i="11"/>
  <c r="AJ926" i="11"/>
  <c r="AJ922" i="11"/>
  <c r="AJ918" i="11"/>
  <c r="AJ914" i="11"/>
  <c r="AJ910" i="11"/>
  <c r="AJ906" i="11"/>
  <c r="AJ2765" i="11"/>
  <c r="AJ2761" i="11"/>
  <c r="AJ2757" i="11"/>
  <c r="AJ2753" i="11"/>
  <c r="AJ2749" i="11"/>
  <c r="AJ2745" i="11"/>
  <c r="AJ2741" i="11"/>
  <c r="AJ2737" i="11"/>
  <c r="AJ2733" i="11"/>
  <c r="AJ2729" i="11"/>
  <c r="AJ2725" i="11"/>
  <c r="AJ2721" i="11"/>
  <c r="AJ2717" i="11"/>
  <c r="AJ2713" i="11"/>
  <c r="AJ2709" i="11"/>
  <c r="AJ2705" i="11"/>
  <c r="AJ2701" i="11"/>
  <c r="AJ2697" i="11"/>
  <c r="AJ2693" i="11"/>
  <c r="AJ2689" i="11"/>
  <c r="AJ2685" i="11"/>
  <c r="AJ2681" i="11"/>
  <c r="AJ2677" i="11"/>
  <c r="AJ2673" i="11"/>
  <c r="AJ2669" i="11"/>
  <c r="AJ2665" i="11"/>
  <c r="AJ2661" i="11"/>
  <c r="AJ2657" i="11"/>
  <c r="AJ2653" i="11"/>
  <c r="AJ2649" i="11"/>
  <c r="AJ2645" i="11"/>
  <c r="AJ2641" i="11"/>
  <c r="AJ2637" i="11"/>
  <c r="AJ2633" i="11"/>
  <c r="AJ2629" i="11"/>
  <c r="AJ2625" i="11"/>
  <c r="AJ2621" i="11"/>
  <c r="AJ2617" i="11"/>
  <c r="AJ2613" i="11"/>
  <c r="AJ2609" i="11"/>
  <c r="AJ2605" i="11"/>
  <c r="AJ2601" i="11"/>
  <c r="AJ2597" i="11"/>
  <c r="AJ2593" i="11"/>
  <c r="AJ2589" i="11"/>
  <c r="AJ2585" i="11"/>
  <c r="AJ2581" i="11"/>
  <c r="AJ2577" i="11"/>
  <c r="AJ2573" i="11"/>
  <c r="AJ2569" i="11"/>
  <c r="AJ2565" i="11"/>
  <c r="AJ2561" i="11"/>
  <c r="AJ2557" i="11"/>
  <c r="AJ2553" i="11"/>
  <c r="AJ2549" i="11"/>
  <c r="AJ2545" i="11"/>
  <c r="AJ2541" i="11"/>
  <c r="AJ2537" i="11"/>
  <c r="AJ2533" i="11"/>
  <c r="AJ2529" i="11"/>
  <c r="AJ2525" i="11"/>
  <c r="AJ2521" i="11"/>
  <c r="AJ2517" i="11"/>
  <c r="AJ2513" i="11"/>
  <c r="AJ2509" i="11"/>
  <c r="AJ2505" i="11"/>
  <c r="AJ2501" i="11"/>
  <c r="AJ2497" i="11"/>
  <c r="AJ2493" i="11"/>
  <c r="AJ2489" i="11"/>
  <c r="AJ2485" i="11"/>
  <c r="AJ2481" i="11"/>
  <c r="AJ2477" i="11"/>
  <c r="AJ2473" i="11"/>
  <c r="AJ2469" i="11"/>
  <c r="AJ2465" i="11"/>
  <c r="AJ2461" i="11"/>
  <c r="AJ2457" i="11"/>
  <c r="AJ2453" i="11"/>
  <c r="AJ2449" i="11"/>
  <c r="AJ2445" i="11"/>
  <c r="AJ2441" i="11"/>
  <c r="AJ2437" i="11"/>
  <c r="AJ2433" i="11"/>
  <c r="AJ2429" i="11"/>
  <c r="AJ2425" i="11"/>
  <c r="AJ2421" i="11"/>
  <c r="AJ2417" i="11"/>
  <c r="AJ2413" i="11"/>
  <c r="AJ2409" i="11"/>
  <c r="AJ2405" i="11"/>
  <c r="AJ2401" i="11"/>
  <c r="AJ2397" i="11"/>
  <c r="AJ2393" i="11"/>
  <c r="AJ2389" i="11"/>
  <c r="AJ2385" i="11"/>
  <c r="AJ2381" i="11"/>
  <c r="AJ2377" i="11"/>
  <c r="AJ2373" i="11"/>
  <c r="AJ2369" i="11"/>
  <c r="AJ2365" i="11"/>
  <c r="AJ2361" i="11"/>
  <c r="AJ2357" i="11"/>
  <c r="AJ2353" i="11"/>
  <c r="AJ2349" i="11"/>
  <c r="AJ2345" i="11"/>
  <c r="AJ2341" i="11"/>
  <c r="AJ2337" i="11"/>
  <c r="AJ2333" i="11"/>
  <c r="AJ2329" i="11"/>
  <c r="AJ2325" i="11"/>
  <c r="AJ2321" i="11"/>
  <c r="AJ2317" i="11"/>
  <c r="AJ2313" i="11"/>
  <c r="AJ2309" i="11"/>
  <c r="AJ2305" i="11"/>
  <c r="AJ2301" i="11"/>
  <c r="AJ2297" i="11"/>
  <c r="AJ2293" i="11"/>
  <c r="AJ2289" i="11"/>
  <c r="AJ2285" i="11"/>
  <c r="AJ2281" i="11"/>
  <c r="AJ2277" i="11"/>
  <c r="AJ2273" i="11"/>
  <c r="AJ2269" i="11"/>
  <c r="AJ2265" i="11"/>
  <c r="AJ2261" i="11"/>
  <c r="AJ2257" i="11"/>
  <c r="AJ2253" i="11"/>
  <c r="AJ2249" i="11"/>
  <c r="AJ2245" i="11"/>
  <c r="AJ2241" i="11"/>
  <c r="AJ2237" i="11"/>
  <c r="AJ2233" i="11"/>
  <c r="AJ2229" i="11"/>
  <c r="AJ2225" i="11"/>
  <c r="AJ2221" i="11"/>
  <c r="AJ2217" i="11"/>
  <c r="AJ2213" i="11"/>
  <c r="AJ2209" i="11"/>
  <c r="AJ2205" i="11"/>
  <c r="AJ2201" i="11"/>
  <c r="AJ2197" i="11"/>
  <c r="AJ2193" i="11"/>
  <c r="AJ2189" i="11"/>
  <c r="AJ2185" i="11"/>
  <c r="AJ2181" i="11"/>
  <c r="AJ2177" i="11"/>
  <c r="AJ2173" i="11"/>
  <c r="AJ2169" i="11"/>
  <c r="AJ2165" i="11"/>
  <c r="AJ2161" i="11"/>
  <c r="AJ2157" i="11"/>
  <c r="AJ2153" i="11"/>
  <c r="AJ2149" i="11"/>
  <c r="AJ2145" i="11"/>
  <c r="AJ2141" i="11"/>
  <c r="AJ2137" i="11"/>
  <c r="AJ2133" i="11"/>
  <c r="AJ2129" i="11"/>
  <c r="AJ2125" i="11"/>
  <c r="AJ2121" i="11"/>
  <c r="AJ2117" i="11"/>
  <c r="AJ2113" i="11"/>
  <c r="AJ2109" i="11"/>
  <c r="AJ2105" i="11"/>
  <c r="AJ2101" i="11"/>
  <c r="AJ2097" i="11"/>
  <c r="AJ2093" i="11"/>
  <c r="AJ2089" i="11"/>
  <c r="AJ2085" i="11"/>
  <c r="AJ2081" i="11"/>
  <c r="AJ2077" i="11"/>
  <c r="AJ2073" i="11"/>
  <c r="AJ2069" i="11"/>
  <c r="AJ2065" i="11"/>
  <c r="AJ2061" i="11"/>
  <c r="AJ2057" i="11"/>
  <c r="AJ2053" i="11"/>
  <c r="AJ2049" i="11"/>
  <c r="AJ2045" i="11"/>
  <c r="AJ2041" i="11"/>
  <c r="AJ2037" i="11"/>
  <c r="AJ2033" i="11"/>
  <c r="AJ2029" i="11"/>
  <c r="AJ2025" i="11"/>
  <c r="AJ2021" i="11"/>
  <c r="AJ2017" i="11"/>
  <c r="AJ2013" i="11"/>
  <c r="AJ2009" i="11"/>
  <c r="AJ2005" i="11"/>
  <c r="AJ2001" i="11"/>
  <c r="AJ1997" i="11"/>
  <c r="AJ1993" i="11"/>
  <c r="AJ1989" i="11"/>
  <c r="AJ1985" i="11"/>
  <c r="AJ1981" i="11"/>
  <c r="AJ1977" i="11"/>
  <c r="AJ1973" i="11"/>
  <c r="AJ1969" i="11"/>
  <c r="AJ1965" i="11"/>
  <c r="AJ1961" i="11"/>
  <c r="AJ1957" i="11"/>
  <c r="AJ1953" i="11"/>
  <c r="AJ1949" i="11"/>
  <c r="AJ1945" i="11"/>
  <c r="AJ1941" i="11"/>
  <c r="AJ1937" i="11"/>
  <c r="AJ1933" i="11"/>
  <c r="AJ1929" i="11"/>
  <c r="AJ1925" i="11"/>
  <c r="AJ1921" i="11"/>
  <c r="AJ1917" i="11"/>
  <c r="AJ1913" i="11"/>
  <c r="AJ1909" i="11"/>
  <c r="AJ1905" i="11"/>
  <c r="AJ1901" i="11"/>
  <c r="AJ1897" i="11"/>
  <c r="AJ1893" i="11"/>
  <c r="AJ1889" i="11"/>
  <c r="AJ1885" i="11"/>
  <c r="AJ1881" i="11"/>
  <c r="AJ1877" i="11"/>
  <c r="AJ1873" i="11"/>
  <c r="AJ1869" i="11"/>
  <c r="AJ1865" i="11"/>
  <c r="AJ1861" i="11"/>
  <c r="AJ1857" i="11"/>
  <c r="AJ1853" i="11"/>
  <c r="AJ1849" i="11"/>
  <c r="AJ1845" i="11"/>
  <c r="AJ1841" i="11"/>
  <c r="AJ1837" i="11"/>
  <c r="AJ1833" i="11"/>
  <c r="AJ1829" i="11"/>
  <c r="AJ1825" i="11"/>
  <c r="AJ1821" i="11"/>
  <c r="AJ1817" i="11"/>
  <c r="AJ1813" i="11"/>
  <c r="AJ1809" i="11"/>
  <c r="AJ1805" i="11"/>
  <c r="AJ1801" i="11"/>
  <c r="AJ1797" i="11"/>
  <c r="AJ1793" i="11"/>
  <c r="AJ1789" i="11"/>
  <c r="AJ1785" i="11"/>
  <c r="AJ1781" i="11"/>
  <c r="AJ1777" i="11"/>
  <c r="AJ1773" i="11"/>
  <c r="AJ1769" i="11"/>
  <c r="AJ1765" i="11"/>
  <c r="AJ1761" i="11"/>
  <c r="AJ1757" i="11"/>
  <c r="AJ1753" i="11"/>
  <c r="AJ1749" i="11"/>
  <c r="AJ1745" i="11"/>
  <c r="AJ1741" i="11"/>
  <c r="AJ1737" i="11"/>
  <c r="AJ1733" i="11"/>
  <c r="AJ1729" i="11"/>
  <c r="AJ1725" i="11"/>
  <c r="AJ1721" i="11"/>
  <c r="AJ1717" i="11"/>
  <c r="AJ1713" i="11"/>
  <c r="AJ1709" i="11"/>
  <c r="AJ1705" i="11"/>
  <c r="AJ1701" i="11"/>
  <c r="AJ1697" i="11"/>
  <c r="AJ1693" i="11"/>
  <c r="AJ1689" i="11"/>
  <c r="AJ1685" i="11"/>
  <c r="AJ1681" i="11"/>
  <c r="AJ1677" i="11"/>
  <c r="AJ1673" i="11"/>
  <c r="AJ1669" i="11"/>
  <c r="AJ1665" i="11"/>
  <c r="AJ1661" i="11"/>
  <c r="AJ1657" i="11"/>
  <c r="AJ1653" i="11"/>
  <c r="AJ1645" i="11"/>
  <c r="AJ1629" i="11"/>
  <c r="AJ1613" i="11"/>
  <c r="AJ1597" i="11"/>
  <c r="AJ1581" i="11"/>
  <c r="AJ1565" i="11"/>
  <c r="AJ1549" i="11"/>
  <c r="AJ1533" i="11"/>
  <c r="AJ1517" i="11"/>
  <c r="AJ1501" i="11"/>
  <c r="AJ1485" i="11"/>
  <c r="AJ1469" i="11"/>
  <c r="AJ1453" i="11"/>
  <c r="AJ1437" i="11"/>
  <c r="AJ1421" i="11"/>
  <c r="AJ1405" i="11"/>
  <c r="AJ1389" i="11"/>
  <c r="AJ1373" i="11"/>
  <c r="AJ1357" i="11"/>
  <c r="AJ1341" i="11"/>
  <c r="AJ1325" i="11"/>
  <c r="AJ1309" i="11"/>
  <c r="AJ1293" i="11"/>
  <c r="AJ1277" i="11"/>
  <c r="AJ1261" i="11"/>
  <c r="AJ1245" i="11"/>
  <c r="AJ1229" i="11"/>
  <c r="AJ1213" i="11"/>
  <c r="AJ1197" i="11"/>
  <c r="AJ1181" i="11"/>
  <c r="AJ1165" i="11"/>
  <c r="AJ1149" i="11"/>
  <c r="AJ1133" i="11"/>
  <c r="AJ1117" i="11"/>
  <c r="AJ1101" i="11"/>
  <c r="AJ1085" i="11"/>
  <c r="AJ1069" i="11"/>
  <c r="AJ1053" i="11"/>
  <c r="AJ1037" i="11"/>
  <c r="AJ1021" i="11"/>
  <c r="AJ1005" i="11"/>
  <c r="AJ989" i="11"/>
  <c r="AJ973" i="11"/>
  <c r="AJ957" i="11"/>
  <c r="AJ941" i="11"/>
  <c r="AJ925" i="11"/>
  <c r="AJ909" i="11"/>
  <c r="AJ901" i="11"/>
  <c r="AJ896" i="11"/>
  <c r="AJ892" i="11"/>
  <c r="AJ888" i="11"/>
  <c r="AJ884" i="11"/>
  <c r="AJ880" i="11"/>
  <c r="AJ876" i="11"/>
  <c r="AJ872" i="11"/>
  <c r="AJ868" i="11"/>
  <c r="AJ864" i="11"/>
  <c r="AJ860" i="11"/>
  <c r="AJ856" i="11"/>
  <c r="AJ852" i="11"/>
  <c r="AJ848" i="11"/>
  <c r="AJ844" i="11"/>
  <c r="AJ840" i="11"/>
  <c r="AJ836" i="11"/>
  <c r="AJ832" i="11"/>
  <c r="AJ828" i="11"/>
  <c r="AJ824" i="11"/>
  <c r="AJ820" i="11"/>
  <c r="AJ816" i="11"/>
  <c r="AJ812" i="11"/>
  <c r="AJ808" i="11"/>
  <c r="AJ804" i="11"/>
  <c r="AJ800" i="11"/>
  <c r="AJ796" i="11"/>
  <c r="AJ792" i="11"/>
  <c r="AJ788" i="11"/>
  <c r="AJ784" i="11"/>
  <c r="AJ780" i="11"/>
  <c r="AJ776" i="11"/>
  <c r="AJ772" i="11"/>
  <c r="AJ768" i="11"/>
  <c r="AJ764" i="11"/>
  <c r="AJ760" i="11"/>
  <c r="AJ756" i="11"/>
  <c r="AJ752" i="11"/>
  <c r="AJ748" i="11"/>
  <c r="AJ744" i="11"/>
  <c r="AJ740" i="11"/>
  <c r="AJ736" i="11"/>
  <c r="AJ732" i="11"/>
  <c r="AJ728" i="11"/>
  <c r="AJ724" i="11"/>
  <c r="AJ720" i="11"/>
  <c r="AJ716" i="11"/>
  <c r="AJ712" i="11"/>
  <c r="AJ708" i="11"/>
  <c r="AJ704" i="11"/>
  <c r="AJ700" i="11"/>
  <c r="AJ696" i="11"/>
  <c r="AJ692" i="11"/>
  <c r="AJ688" i="11"/>
  <c r="AJ684" i="11"/>
  <c r="AJ680" i="11"/>
  <c r="AJ676" i="11"/>
  <c r="AJ672" i="11"/>
  <c r="AJ668" i="11"/>
  <c r="AJ664" i="11"/>
  <c r="AJ660" i="11"/>
  <c r="AJ656" i="11"/>
  <c r="AJ652" i="11"/>
  <c r="AJ648" i="11"/>
  <c r="AJ644" i="11"/>
  <c r="AJ640" i="11"/>
  <c r="AJ636" i="11"/>
  <c r="AJ632" i="11"/>
  <c r="AJ628" i="11"/>
  <c r="AJ624" i="11"/>
  <c r="AJ620" i="11"/>
  <c r="AJ616" i="11"/>
  <c r="AJ612" i="11"/>
  <c r="AJ608" i="11"/>
  <c r="AJ604" i="11"/>
  <c r="AJ600" i="11"/>
  <c r="AJ596" i="11"/>
  <c r="AJ592" i="11"/>
  <c r="AJ588" i="11"/>
  <c r="AJ584" i="11"/>
  <c r="AJ580" i="11"/>
  <c r="AJ576" i="11"/>
  <c r="AJ572" i="11"/>
  <c r="AJ568" i="11"/>
  <c r="AJ564" i="11"/>
  <c r="AJ560" i="11"/>
  <c r="AJ556" i="11"/>
  <c r="AJ552" i="11"/>
  <c r="AJ548" i="11"/>
  <c r="AJ544" i="11"/>
  <c r="AJ540" i="11"/>
  <c r="AJ536" i="11"/>
  <c r="AJ532" i="11"/>
  <c r="AJ528" i="11"/>
  <c r="AJ524" i="11"/>
  <c r="AJ520" i="11"/>
  <c r="AJ516" i="11"/>
  <c r="AJ512" i="11"/>
  <c r="AJ508" i="11"/>
  <c r="AJ504" i="11"/>
  <c r="AJ500" i="11"/>
  <c r="AJ496" i="11"/>
  <c r="AJ492" i="11"/>
  <c r="AJ488" i="11"/>
  <c r="AJ484" i="11"/>
  <c r="AJ480" i="11"/>
  <c r="AJ476" i="11"/>
  <c r="AJ472" i="11"/>
  <c r="AJ468" i="11"/>
  <c r="AJ464" i="11"/>
  <c r="AJ460" i="11"/>
  <c r="AJ456" i="11"/>
  <c r="AJ452" i="11"/>
  <c r="AJ448" i="11"/>
  <c r="AJ444" i="11"/>
  <c r="AJ440" i="11"/>
  <c r="AJ436" i="11"/>
  <c r="AJ432" i="11"/>
  <c r="AJ428" i="11"/>
  <c r="AJ424" i="11"/>
  <c r="AJ420" i="11"/>
  <c r="AJ416" i="11"/>
  <c r="AJ412" i="11"/>
  <c r="AJ408" i="11"/>
  <c r="AJ404" i="11"/>
  <c r="AJ400" i="11"/>
  <c r="AJ396" i="11"/>
  <c r="AJ392" i="11"/>
  <c r="AJ388" i="11"/>
  <c r="AJ384" i="11"/>
  <c r="AJ380" i="11"/>
  <c r="AJ376" i="11"/>
  <c r="AJ372" i="11"/>
  <c r="AJ368" i="11"/>
  <c r="AJ364" i="11"/>
  <c r="AJ360" i="11"/>
  <c r="AJ356" i="11"/>
  <c r="AJ352" i="11"/>
  <c r="AJ348" i="11"/>
  <c r="AJ344" i="11"/>
  <c r="AJ340" i="11"/>
  <c r="AJ336" i="11"/>
  <c r="AJ332" i="11"/>
  <c r="AJ328" i="11"/>
  <c r="AJ324" i="11"/>
  <c r="AJ320" i="11"/>
  <c r="AJ316" i="11"/>
  <c r="AJ312" i="11"/>
  <c r="AJ308" i="11"/>
  <c r="AJ304" i="11"/>
  <c r="AJ300" i="11"/>
  <c r="AJ296" i="11"/>
  <c r="AJ292" i="11"/>
  <c r="AJ288" i="11"/>
  <c r="AJ284" i="11"/>
  <c r="AJ280" i="11"/>
  <c r="AJ276" i="11"/>
  <c r="AJ272" i="11"/>
  <c r="AJ268" i="11"/>
  <c r="AJ264" i="11"/>
  <c r="AJ260" i="11"/>
  <c r="AJ256" i="11"/>
  <c r="AJ252" i="11"/>
  <c r="AJ248" i="11"/>
  <c r="AJ244" i="11"/>
  <c r="AJ240" i="11"/>
  <c r="AJ236" i="11"/>
  <c r="AJ232" i="11"/>
  <c r="AJ228" i="11"/>
  <c r="AJ224" i="11"/>
  <c r="AJ220" i="11"/>
  <c r="AJ216" i="11"/>
  <c r="AJ212" i="11"/>
  <c r="AJ208" i="11"/>
  <c r="AJ204" i="11"/>
  <c r="AJ200" i="11"/>
  <c r="AJ196" i="11"/>
  <c r="AJ192" i="11"/>
  <c r="AJ188" i="11"/>
  <c r="AJ184" i="11"/>
  <c r="AJ180" i="11"/>
  <c r="AJ176" i="11"/>
  <c r="AJ172" i="11"/>
  <c r="AJ168" i="11"/>
  <c r="AJ164" i="11"/>
  <c r="AJ160" i="11"/>
  <c r="AJ156" i="11"/>
  <c r="AJ152" i="11"/>
  <c r="AJ148" i="11"/>
  <c r="AJ144" i="11"/>
  <c r="AJ140" i="11"/>
  <c r="AJ136" i="11"/>
  <c r="AJ132" i="11"/>
  <c r="AJ128" i="11"/>
  <c r="AJ124" i="11"/>
  <c r="AJ120" i="11"/>
  <c r="AJ116" i="11"/>
  <c r="AJ112" i="11"/>
  <c r="AJ108" i="11"/>
  <c r="AJ104" i="11"/>
  <c r="AJ100" i="11"/>
  <c r="AJ96" i="11"/>
  <c r="AJ92" i="11"/>
  <c r="AJ88" i="11"/>
  <c r="AJ84" i="11"/>
  <c r="AJ80" i="11"/>
  <c r="AJ76" i="11"/>
  <c r="AJ72" i="11"/>
  <c r="AJ68" i="11"/>
  <c r="AJ64" i="11"/>
  <c r="AJ60" i="11"/>
  <c r="AJ56" i="11"/>
  <c r="AJ52" i="11"/>
  <c r="AJ48" i="11"/>
  <c r="AJ44" i="11"/>
  <c r="AJ40" i="11"/>
  <c r="AJ36" i="11"/>
  <c r="AJ32" i="11"/>
  <c r="AJ28" i="11"/>
  <c r="AJ24" i="11"/>
  <c r="AJ20" i="11"/>
  <c r="AJ16" i="11"/>
  <c r="AJ12" i="11"/>
  <c r="AJ8" i="11"/>
  <c r="AJ5" i="11"/>
  <c r="AJ1641" i="11"/>
  <c r="AJ1625" i="11"/>
  <c r="AJ1609" i="11"/>
  <c r="AJ1593" i="11"/>
  <c r="AJ1577" i="11"/>
  <c r="AJ1561" i="11"/>
  <c r="AJ1545" i="11"/>
  <c r="AJ1529" i="11"/>
  <c r="AJ1513" i="11"/>
  <c r="AJ1497" i="11"/>
  <c r="AJ1481" i="11"/>
  <c r="AJ1465" i="11"/>
  <c r="AJ1449" i="11"/>
  <c r="AJ1433" i="11"/>
  <c r="AJ1417" i="11"/>
  <c r="AJ1401" i="11"/>
  <c r="AJ1385" i="11"/>
  <c r="AJ1369" i="11"/>
  <c r="AJ1353" i="11"/>
  <c r="AJ1337" i="11"/>
  <c r="AJ1321" i="11"/>
  <c r="AJ1305" i="11"/>
  <c r="AJ1289" i="11"/>
  <c r="AJ1273" i="11"/>
  <c r="AJ1257" i="11"/>
  <c r="AJ1241" i="11"/>
  <c r="AJ1225" i="11"/>
  <c r="AJ1209" i="11"/>
  <c r="AJ1193" i="11"/>
  <c r="AJ1177" i="11"/>
  <c r="AJ1161" i="11"/>
  <c r="AJ1145" i="11"/>
  <c r="AJ1129" i="11"/>
  <c r="AJ1113" i="11"/>
  <c r="AJ1097" i="11"/>
  <c r="AJ1081" i="11"/>
  <c r="AJ1065" i="11"/>
  <c r="AJ1049" i="11"/>
  <c r="AJ1033" i="11"/>
  <c r="AJ1017" i="11"/>
  <c r="AJ1001" i="11"/>
  <c r="AJ985" i="11"/>
  <c r="AJ969" i="11"/>
  <c r="AJ953" i="11"/>
  <c r="AJ937" i="11"/>
  <c r="AJ921" i="11"/>
  <c r="AJ905" i="11"/>
  <c r="AJ900" i="11"/>
  <c r="AJ895" i="11"/>
  <c r="AJ891" i="11"/>
  <c r="AJ887" i="11"/>
  <c r="AJ883" i="11"/>
  <c r="AJ879" i="11"/>
  <c r="AJ875" i="11"/>
  <c r="AJ871" i="11"/>
  <c r="AJ867" i="11"/>
  <c r="AJ863" i="11"/>
  <c r="AJ859" i="11"/>
  <c r="AJ855" i="11"/>
  <c r="AJ851" i="11"/>
  <c r="AJ847" i="11"/>
  <c r="AJ843" i="11"/>
  <c r="AJ839" i="11"/>
  <c r="AJ835" i="11"/>
  <c r="AJ831" i="11"/>
  <c r="AJ827" i="11"/>
  <c r="AJ823" i="11"/>
  <c r="AJ819" i="11"/>
  <c r="AJ815" i="11"/>
  <c r="AJ811" i="11"/>
  <c r="AJ807" i="11"/>
  <c r="AJ803" i="11"/>
  <c r="AJ799" i="11"/>
  <c r="AJ795" i="11"/>
  <c r="AJ791" i="11"/>
  <c r="AJ787" i="11"/>
  <c r="AJ783" i="11"/>
  <c r="AJ779" i="11"/>
  <c r="AJ775" i="11"/>
  <c r="AJ771" i="11"/>
  <c r="AJ767" i="11"/>
  <c r="AJ763" i="11"/>
  <c r="AJ759" i="11"/>
  <c r="AJ755" i="11"/>
  <c r="AJ751" i="11"/>
  <c r="AJ747" i="11"/>
  <c r="AJ743" i="11"/>
  <c r="AJ739" i="11"/>
  <c r="AJ735" i="11"/>
  <c r="AJ731" i="11"/>
  <c r="AJ727" i="11"/>
  <c r="AJ723" i="11"/>
  <c r="AJ719" i="11"/>
  <c r="AJ715" i="11"/>
  <c r="AJ711" i="11"/>
  <c r="AJ707" i="11"/>
  <c r="AJ703" i="11"/>
  <c r="AJ699" i="11"/>
  <c r="AJ695" i="11"/>
  <c r="AJ691" i="11"/>
  <c r="AJ687" i="11"/>
  <c r="AJ683" i="11"/>
  <c r="AJ679" i="11"/>
  <c r="AJ675" i="11"/>
  <c r="AJ671" i="11"/>
  <c r="AJ667" i="11"/>
  <c r="AJ663" i="11"/>
  <c r="AJ659" i="11"/>
  <c r="AJ655" i="11"/>
  <c r="AJ651" i="11"/>
  <c r="AJ647" i="11"/>
  <c r="AJ643" i="11"/>
  <c r="AJ639" i="11"/>
  <c r="AJ635" i="11"/>
  <c r="AJ631" i="11"/>
  <c r="AJ627" i="11"/>
  <c r="AJ623" i="11"/>
  <c r="AJ619" i="11"/>
  <c r="AJ615" i="11"/>
  <c r="AJ611" i="11"/>
  <c r="AJ607" i="11"/>
  <c r="AJ603" i="11"/>
  <c r="AJ599" i="11"/>
  <c r="AJ595" i="11"/>
  <c r="AJ591" i="11"/>
  <c r="AJ587" i="11"/>
  <c r="AJ583" i="11"/>
  <c r="AJ579" i="11"/>
  <c r="AJ575" i="11"/>
  <c r="AJ571" i="11"/>
  <c r="AJ567" i="11"/>
  <c r="AJ563" i="11"/>
  <c r="AJ559" i="11"/>
  <c r="AJ555" i="11"/>
  <c r="AJ551" i="11"/>
  <c r="AJ547" i="11"/>
  <c r="AJ543" i="11"/>
  <c r="AJ539" i="11"/>
  <c r="AJ535" i="11"/>
  <c r="AJ531" i="11"/>
  <c r="AJ527" i="11"/>
  <c r="AJ523" i="11"/>
  <c r="AJ519" i="11"/>
  <c r="AJ515" i="11"/>
  <c r="AJ511" i="11"/>
  <c r="AJ507" i="11"/>
  <c r="AJ503" i="11"/>
  <c r="AJ499" i="11"/>
  <c r="AJ495" i="11"/>
  <c r="AJ491" i="11"/>
  <c r="AJ487" i="11"/>
  <c r="AJ483" i="11"/>
  <c r="AJ479" i="11"/>
  <c r="AJ475" i="11"/>
  <c r="AJ471" i="11"/>
  <c r="AJ467" i="11"/>
  <c r="AJ463" i="11"/>
  <c r="AJ459" i="11"/>
  <c r="AJ455" i="11"/>
  <c r="AJ451" i="11"/>
  <c r="AJ447" i="11"/>
  <c r="AJ443" i="11"/>
  <c r="AJ439" i="11"/>
  <c r="AJ435" i="11"/>
  <c r="AJ431" i="11"/>
  <c r="AJ427" i="11"/>
  <c r="AJ423" i="11"/>
  <c r="AJ419" i="11"/>
  <c r="AJ415" i="11"/>
  <c r="AJ411" i="11"/>
  <c r="AJ407" i="11"/>
  <c r="AJ403" i="11"/>
  <c r="AJ399" i="11"/>
  <c r="AJ395" i="11"/>
  <c r="AJ391" i="11"/>
  <c r="AJ387" i="11"/>
  <c r="AJ383" i="11"/>
  <c r="AJ379" i="11"/>
  <c r="AJ375" i="11"/>
  <c r="AJ371" i="11"/>
  <c r="AJ367" i="11"/>
  <c r="AJ363" i="11"/>
  <c r="AJ359" i="11"/>
  <c r="AJ355" i="11"/>
  <c r="AJ351" i="11"/>
  <c r="AJ347" i="11"/>
  <c r="AJ343" i="11"/>
  <c r="AJ339" i="11"/>
  <c r="AJ335" i="11"/>
  <c r="AJ331" i="11"/>
  <c r="AJ327" i="11"/>
  <c r="AJ323" i="11"/>
  <c r="AJ319" i="11"/>
  <c r="AJ315" i="11"/>
  <c r="AJ311" i="11"/>
  <c r="AJ307" i="11"/>
  <c r="AJ303" i="11"/>
  <c r="AJ299" i="11"/>
  <c r="AJ295" i="11"/>
  <c r="AJ291" i="11"/>
  <c r="AJ287" i="11"/>
  <c r="AJ283" i="11"/>
  <c r="AJ279" i="11"/>
  <c r="AJ275" i="11"/>
  <c r="AJ271" i="11"/>
  <c r="AJ267" i="11"/>
  <c r="AJ263" i="11"/>
  <c r="AJ259" i="11"/>
  <c r="AJ255" i="11"/>
  <c r="AJ251" i="11"/>
  <c r="AJ247" i="11"/>
  <c r="AJ243" i="11"/>
  <c r="AJ239" i="11"/>
  <c r="AJ235" i="11"/>
  <c r="AJ231" i="11"/>
  <c r="AJ227" i="11"/>
  <c r="AJ223" i="11"/>
  <c r="AJ219" i="11"/>
  <c r="AJ215" i="11"/>
  <c r="AJ211" i="11"/>
  <c r="AJ207" i="11"/>
  <c r="AJ203" i="11"/>
  <c r="AJ199" i="11"/>
  <c r="AJ195" i="11"/>
  <c r="AJ191" i="11"/>
  <c r="AJ187" i="11"/>
  <c r="AJ183" i="11"/>
  <c r="AJ179" i="11"/>
  <c r="AJ175" i="11"/>
  <c r="AJ171" i="11"/>
  <c r="AJ167" i="11"/>
  <c r="AJ163" i="11"/>
  <c r="AJ159" i="11"/>
  <c r="AJ155" i="11"/>
  <c r="AJ151" i="11"/>
  <c r="AJ147" i="11"/>
  <c r="AJ143" i="11"/>
  <c r="AJ139" i="11"/>
  <c r="AJ135" i="11"/>
  <c r="AJ131" i="11"/>
  <c r="AJ127" i="11"/>
  <c r="AJ123" i="11"/>
  <c r="AJ119" i="11"/>
  <c r="AJ115" i="11"/>
  <c r="AJ111" i="11"/>
  <c r="AJ107" i="11"/>
  <c r="AJ103" i="11"/>
  <c r="AJ99" i="11"/>
  <c r="AJ95" i="11"/>
  <c r="AJ91" i="11"/>
  <c r="AJ87" i="11"/>
  <c r="AJ83" i="11"/>
  <c r="AJ79" i="11"/>
  <c r="AJ75" i="11"/>
  <c r="AJ71" i="11"/>
  <c r="AJ67" i="11"/>
  <c r="AJ63" i="11"/>
  <c r="AJ59" i="11"/>
  <c r="AJ55" i="11"/>
  <c r="AJ51" i="11"/>
  <c r="AJ47" i="11"/>
  <c r="AJ43" i="11"/>
  <c r="AJ39" i="11"/>
  <c r="AJ35" i="11"/>
  <c r="AJ31" i="11"/>
  <c r="AJ27" i="11"/>
  <c r="AJ23" i="11"/>
  <c r="AJ19" i="11"/>
  <c r="AJ15" i="11"/>
  <c r="AJ11" i="11"/>
  <c r="AJ7" i="11"/>
  <c r="AJ1637" i="11"/>
  <c r="AJ1621" i="11"/>
  <c r="AJ1605" i="11"/>
  <c r="AJ1589" i="11"/>
  <c r="AJ1573" i="11"/>
  <c r="AJ1557" i="11"/>
  <c r="AJ1541" i="11"/>
  <c r="AJ1525" i="11"/>
  <c r="AJ1509" i="11"/>
  <c r="AJ1493" i="11"/>
  <c r="AJ1477" i="11"/>
  <c r="AJ1461" i="11"/>
  <c r="AJ1445" i="11"/>
  <c r="AJ1429" i="11"/>
  <c r="AJ1413" i="11"/>
  <c r="AJ1397" i="11"/>
  <c r="AJ1381" i="11"/>
  <c r="AJ1365" i="11"/>
  <c r="AJ1349" i="11"/>
  <c r="AJ1333" i="11"/>
  <c r="AJ1317" i="11"/>
  <c r="AJ1301" i="11"/>
  <c r="AJ1285" i="11"/>
  <c r="AJ1269" i="11"/>
  <c r="AJ1253" i="11"/>
  <c r="AJ1237" i="11"/>
  <c r="AJ1221" i="11"/>
  <c r="AJ1205" i="11"/>
  <c r="AJ1189" i="11"/>
  <c r="AJ1173" i="11"/>
  <c r="AJ1157" i="11"/>
  <c r="AJ1141" i="11"/>
  <c r="AJ1125" i="11"/>
  <c r="AJ1109" i="11"/>
  <c r="AJ1093" i="11"/>
  <c r="AJ1077" i="11"/>
  <c r="AJ1061" i="11"/>
  <c r="AJ1045" i="11"/>
  <c r="AJ1029" i="11"/>
  <c r="AJ1013" i="11"/>
  <c r="AJ997" i="11"/>
  <c r="AJ981" i="11"/>
  <c r="AJ965" i="11"/>
  <c r="AJ949" i="11"/>
  <c r="AJ933" i="11"/>
  <c r="AJ917" i="11"/>
  <c r="AJ904" i="11"/>
  <c r="AJ898" i="11"/>
  <c r="AJ894" i="11"/>
  <c r="AJ890" i="11"/>
  <c r="AJ886" i="11"/>
  <c r="AJ882" i="11"/>
  <c r="AJ878" i="11"/>
  <c r="AJ874" i="11"/>
  <c r="AJ870" i="11"/>
  <c r="AJ866" i="11"/>
  <c r="AJ862" i="11"/>
  <c r="AJ858" i="11"/>
  <c r="AJ854" i="11"/>
  <c r="AJ850" i="11"/>
  <c r="AJ846" i="11"/>
  <c r="AJ842" i="11"/>
  <c r="AJ838" i="11"/>
  <c r="AJ834" i="11"/>
  <c r="AJ830" i="11"/>
  <c r="AJ826" i="11"/>
  <c r="AJ822" i="11"/>
  <c r="AJ818" i="11"/>
  <c r="AJ814" i="11"/>
  <c r="AJ810" i="11"/>
  <c r="AJ806" i="11"/>
  <c r="AJ802" i="11"/>
  <c r="AJ798" i="11"/>
  <c r="AJ794" i="11"/>
  <c r="AJ790" i="11"/>
  <c r="AJ786" i="11"/>
  <c r="AJ782" i="11"/>
  <c r="AJ778" i="11"/>
  <c r="AJ774" i="11"/>
  <c r="AJ770" i="11"/>
  <c r="AJ766" i="11"/>
  <c r="AJ762" i="11"/>
  <c r="AJ758" i="11"/>
  <c r="AJ754" i="11"/>
  <c r="AJ750" i="11"/>
  <c r="AJ746" i="11"/>
  <c r="AJ742" i="11"/>
  <c r="AJ738" i="11"/>
  <c r="AJ734" i="11"/>
  <c r="AJ730" i="11"/>
  <c r="AJ726" i="11"/>
  <c r="AJ722" i="11"/>
  <c r="AJ718" i="11"/>
  <c r="AJ714" i="11"/>
  <c r="AJ710" i="11"/>
  <c r="AJ706" i="11"/>
  <c r="AJ702" i="11"/>
  <c r="AJ698" i="11"/>
  <c r="AJ694" i="11"/>
  <c r="AJ690" i="11"/>
  <c r="AJ686" i="11"/>
  <c r="AJ682" i="11"/>
  <c r="AJ678" i="11"/>
  <c r="AJ674" i="11"/>
  <c r="AJ670" i="11"/>
  <c r="AJ666" i="11"/>
  <c r="AJ662" i="11"/>
  <c r="AJ658" i="11"/>
  <c r="AJ654" i="11"/>
  <c r="AJ650" i="11"/>
  <c r="AJ646" i="11"/>
  <c r="AJ642" i="11"/>
  <c r="AJ638" i="11"/>
  <c r="AJ634" i="11"/>
  <c r="AJ630" i="11"/>
  <c r="AJ626" i="11"/>
  <c r="AJ622" i="11"/>
  <c r="AJ618" i="11"/>
  <c r="AJ614" i="11"/>
  <c r="AJ610" i="11"/>
  <c r="AJ606" i="11"/>
  <c r="AJ602" i="11"/>
  <c r="AJ598" i="11"/>
  <c r="AJ594" i="11"/>
  <c r="AJ590" i="11"/>
  <c r="AJ586" i="11"/>
  <c r="AJ582" i="11"/>
  <c r="AJ578" i="11"/>
  <c r="AJ574" i="11"/>
  <c r="AJ570" i="11"/>
  <c r="AJ566" i="11"/>
  <c r="AJ562" i="11"/>
  <c r="AJ558" i="11"/>
  <c r="AJ554" i="11"/>
  <c r="AJ550" i="11"/>
  <c r="AJ546" i="11"/>
  <c r="AJ542" i="11"/>
  <c r="AJ538" i="11"/>
  <c r="AJ534" i="11"/>
  <c r="AJ530" i="11"/>
  <c r="AJ526" i="11"/>
  <c r="AJ522" i="11"/>
  <c r="AJ518" i="11"/>
  <c r="AJ514" i="11"/>
  <c r="AJ510" i="11"/>
  <c r="AJ506" i="11"/>
  <c r="AJ502" i="11"/>
  <c r="AJ498" i="11"/>
  <c r="AJ494" i="11"/>
  <c r="AJ490" i="11"/>
  <c r="AJ486" i="11"/>
  <c r="AJ482" i="11"/>
  <c r="AJ478" i="11"/>
  <c r="AJ474" i="11"/>
  <c r="AJ470" i="11"/>
  <c r="AJ466" i="11"/>
  <c r="AJ462" i="11"/>
  <c r="AJ458" i="11"/>
  <c r="AJ454" i="11"/>
  <c r="AJ450" i="11"/>
  <c r="AJ446" i="11"/>
  <c r="AJ442" i="11"/>
  <c r="AJ438" i="11"/>
  <c r="AJ434" i="11"/>
  <c r="AJ430" i="11"/>
  <c r="AJ426" i="11"/>
  <c r="AJ422" i="11"/>
  <c r="AJ418" i="11"/>
  <c r="AJ414" i="11"/>
  <c r="AJ410" i="11"/>
  <c r="AJ406" i="11"/>
  <c r="AJ402" i="11"/>
  <c r="AJ398" i="11"/>
  <c r="AJ394" i="11"/>
  <c r="AJ390" i="11"/>
  <c r="AJ386" i="11"/>
  <c r="AJ382" i="11"/>
  <c r="AJ378" i="11"/>
  <c r="AJ374" i="11"/>
  <c r="AJ370" i="11"/>
  <c r="AJ366" i="11"/>
  <c r="AJ362" i="11"/>
  <c r="AJ358" i="11"/>
  <c r="AJ354" i="11"/>
  <c r="AJ350" i="11"/>
  <c r="AJ346" i="11"/>
  <c r="AJ342" i="11"/>
  <c r="AJ338" i="11"/>
  <c r="AJ334" i="11"/>
  <c r="AJ330" i="11"/>
  <c r="AJ326" i="11"/>
  <c r="AJ322" i="11"/>
  <c r="AJ318" i="11"/>
  <c r="AJ314" i="11"/>
  <c r="AJ310" i="11"/>
  <c r="AJ306" i="11"/>
  <c r="AJ302" i="11"/>
  <c r="AJ298" i="11"/>
  <c r="AJ294" i="11"/>
  <c r="AJ290" i="11"/>
  <c r="AJ286" i="11"/>
  <c r="AJ282" i="11"/>
  <c r="AJ278" i="11"/>
  <c r="AJ274" i="11"/>
  <c r="AJ270" i="11"/>
  <c r="AJ266" i="11"/>
  <c r="AJ262" i="11"/>
  <c r="AJ258" i="11"/>
  <c r="AJ254" i="11"/>
  <c r="AJ250" i="11"/>
  <c r="AJ246" i="11"/>
  <c r="AJ242" i="11"/>
  <c r="AJ238" i="11"/>
  <c r="AJ234" i="11"/>
  <c r="AJ230" i="11"/>
  <c r="AJ226" i="11"/>
  <c r="AJ222" i="11"/>
  <c r="AJ218" i="11"/>
  <c r="AJ214" i="11"/>
  <c r="AJ210" i="11"/>
  <c r="AJ206" i="11"/>
  <c r="AJ202" i="11"/>
  <c r="AJ198" i="11"/>
  <c r="AJ194" i="11"/>
  <c r="AJ190" i="11"/>
  <c r="AJ186" i="11"/>
  <c r="AJ182" i="11"/>
  <c r="AJ178" i="11"/>
  <c r="AJ174" i="11"/>
  <c r="AJ170" i="11"/>
  <c r="AJ166" i="11"/>
  <c r="AJ162" i="11"/>
  <c r="AJ158" i="11"/>
  <c r="AJ154" i="11"/>
  <c r="AJ150" i="11"/>
  <c r="AJ146" i="11"/>
  <c r="AJ142" i="11"/>
  <c r="AJ138" i="11"/>
  <c r="AJ134" i="11"/>
  <c r="AJ130" i="11"/>
  <c r="AJ126" i="11"/>
  <c r="AJ122" i="11"/>
  <c r="AJ118" i="11"/>
  <c r="AJ114" i="11"/>
  <c r="AJ110" i="11"/>
  <c r="AJ106" i="11"/>
  <c r="AJ102" i="11"/>
  <c r="AJ98" i="11"/>
  <c r="AJ94" i="11"/>
  <c r="AJ90" i="11"/>
  <c r="AJ86" i="11"/>
  <c r="AJ82" i="11"/>
  <c r="AJ78" i="11"/>
  <c r="AJ74" i="11"/>
  <c r="AJ70" i="11"/>
  <c r="AJ66" i="11"/>
  <c r="AJ62" i="11"/>
  <c r="AJ58" i="11"/>
  <c r="AJ54" i="11"/>
  <c r="AJ50" i="11"/>
  <c r="AJ46" i="11"/>
  <c r="AJ42" i="11"/>
  <c r="AJ38" i="11"/>
  <c r="AJ34" i="11"/>
  <c r="AJ30" i="11"/>
  <c r="AJ26" i="11"/>
  <c r="AJ22" i="11"/>
  <c r="AJ18" i="11"/>
  <c r="AJ14" i="11"/>
  <c r="AJ10" i="11"/>
  <c r="AJ6" i="11"/>
  <c r="AJ21" i="11"/>
  <c r="AJ37" i="11"/>
  <c r="AJ53" i="11"/>
  <c r="AJ69" i="11"/>
  <c r="AJ85" i="11"/>
  <c r="AJ101" i="11"/>
  <c r="AJ117" i="11"/>
  <c r="AJ133" i="11"/>
  <c r="AJ149" i="11"/>
  <c r="AJ165" i="11"/>
  <c r="AJ181" i="11"/>
  <c r="AJ197" i="11"/>
  <c r="AJ213" i="11"/>
  <c r="AJ229" i="11"/>
  <c r="AJ245" i="11"/>
  <c r="AJ261" i="11"/>
  <c r="AJ277" i="11"/>
  <c r="AJ293" i="11"/>
  <c r="AJ309" i="11"/>
  <c r="AJ325" i="11"/>
  <c r="AJ341" i="11"/>
  <c r="AJ357" i="11"/>
  <c r="AJ373" i="11"/>
  <c r="AJ389" i="11"/>
  <c r="AJ405" i="11"/>
  <c r="AJ421" i="11"/>
  <c r="AJ437" i="11"/>
  <c r="AJ453" i="11"/>
  <c r="AJ469" i="11"/>
  <c r="AJ485" i="11"/>
  <c r="AJ501" i="11"/>
  <c r="AJ517" i="11"/>
  <c r="AJ533" i="11"/>
  <c r="AJ549" i="11"/>
  <c r="AJ565" i="11"/>
  <c r="AJ581" i="11"/>
  <c r="AJ597" i="11"/>
  <c r="AJ613" i="11"/>
  <c r="AJ629" i="11"/>
  <c r="AJ645" i="11"/>
  <c r="AJ661" i="11"/>
  <c r="AJ677" i="11"/>
  <c r="AJ693" i="11"/>
  <c r="AJ709" i="11"/>
  <c r="AJ725" i="11"/>
  <c r="AJ741" i="11"/>
  <c r="AJ757" i="11"/>
  <c r="AJ773" i="11"/>
  <c r="AJ789" i="11"/>
  <c r="AJ805" i="11"/>
  <c r="AJ821" i="11"/>
  <c r="AJ837" i="11"/>
  <c r="AJ853" i="11"/>
  <c r="AJ869" i="11"/>
  <c r="AJ885" i="11"/>
  <c r="AJ902" i="11"/>
  <c r="AJ961" i="11"/>
  <c r="AJ1025" i="11"/>
  <c r="AJ1089" i="11"/>
  <c r="AJ1153" i="11"/>
  <c r="AJ1217" i="11"/>
  <c r="AJ1281" i="11"/>
  <c r="AJ1345" i="11"/>
  <c r="AJ1409" i="11"/>
  <c r="AJ1473" i="11"/>
  <c r="AJ1537" i="11"/>
  <c r="AJ1601" i="11"/>
  <c r="AI5" i="11"/>
  <c r="AI8" i="11"/>
  <c r="AI12" i="11"/>
  <c r="AI16" i="11"/>
  <c r="AI20" i="11"/>
  <c r="AI24" i="11"/>
  <c r="AI28" i="11"/>
  <c r="AI32" i="11"/>
  <c r="AI36" i="11"/>
  <c r="AI40" i="11"/>
  <c r="AI44" i="11"/>
  <c r="AI48" i="11"/>
  <c r="AI52" i="11"/>
  <c r="AI56" i="11"/>
  <c r="AI60" i="11"/>
  <c r="AI64" i="11"/>
  <c r="AI68" i="11"/>
  <c r="AI72" i="11"/>
  <c r="AI76" i="11"/>
  <c r="AI80" i="11"/>
  <c r="AI84" i="11"/>
  <c r="AI88" i="11"/>
  <c r="AI92" i="11"/>
  <c r="AI96" i="11"/>
  <c r="AI100" i="11"/>
  <c r="AI104" i="11"/>
  <c r="AI108" i="11"/>
  <c r="AI112" i="11"/>
  <c r="AI116" i="11"/>
  <c r="AI120" i="11"/>
  <c r="AI124" i="11"/>
  <c r="AI128" i="11"/>
  <c r="AI132" i="11"/>
  <c r="AI136" i="11"/>
  <c r="AI140" i="11"/>
  <c r="AI144" i="11"/>
  <c r="AI148" i="11"/>
  <c r="AI152" i="11"/>
  <c r="AI156" i="11"/>
  <c r="AI160" i="11"/>
  <c r="AI164" i="11"/>
  <c r="AI168" i="11"/>
  <c r="AI172" i="11"/>
  <c r="AI176" i="11"/>
  <c r="AI180" i="11"/>
  <c r="AI184" i="11"/>
  <c r="AI188" i="11"/>
  <c r="AI192" i="11"/>
  <c r="AI196" i="11"/>
  <c r="AI200" i="11"/>
  <c r="AI204" i="11"/>
  <c r="AI208" i="11"/>
  <c r="AI212" i="11"/>
  <c r="AI216" i="11"/>
  <c r="AI220" i="11"/>
  <c r="AI224" i="11"/>
  <c r="AI228" i="11"/>
  <c r="AI232" i="11"/>
  <c r="AI236" i="11"/>
  <c r="AI240" i="11"/>
  <c r="AI244" i="11"/>
  <c r="AI248" i="11"/>
  <c r="AI252" i="11"/>
  <c r="AI256" i="11"/>
  <c r="AI260" i="11"/>
  <c r="AI264" i="11"/>
  <c r="AI268" i="11"/>
  <c r="AI272" i="11"/>
  <c r="AI276" i="11"/>
  <c r="AI280" i="11"/>
  <c r="AI284" i="11"/>
  <c r="AI288" i="11"/>
  <c r="AI292" i="11"/>
  <c r="AI296" i="11"/>
  <c r="AI300" i="11"/>
  <c r="AI304" i="11"/>
  <c r="AI308" i="11"/>
  <c r="AI312" i="11"/>
  <c r="AI316" i="11"/>
  <c r="AI320" i="11"/>
  <c r="AI324" i="11"/>
  <c r="AI328" i="11"/>
  <c r="AI332" i="11"/>
  <c r="AI336" i="11"/>
  <c r="AI340" i="11"/>
  <c r="AI344" i="11"/>
  <c r="AI348" i="11"/>
  <c r="AI352" i="11"/>
  <c r="AI356" i="11"/>
  <c r="AI360" i="11"/>
  <c r="AI364" i="11"/>
  <c r="AI368" i="11"/>
  <c r="AI372" i="11"/>
  <c r="AI376" i="11"/>
  <c r="AI380" i="11"/>
  <c r="AI384" i="11"/>
  <c r="AI388" i="11"/>
  <c r="AI392" i="11"/>
  <c r="AI396" i="11"/>
  <c r="AI400" i="11"/>
  <c r="AI404" i="11"/>
  <c r="AI408" i="11"/>
  <c r="AI412" i="11"/>
  <c r="AI416" i="11"/>
  <c r="AI420" i="11"/>
  <c r="AI424" i="11"/>
  <c r="AI428" i="11"/>
  <c r="AI432" i="11"/>
  <c r="AI436" i="11"/>
  <c r="AI440" i="11"/>
  <c r="AI444" i="11"/>
  <c r="AI448" i="11"/>
  <c r="AI452" i="11"/>
  <c r="AI456" i="11"/>
  <c r="AI460" i="11"/>
  <c r="AI464" i="11"/>
  <c r="AI468" i="11"/>
  <c r="AI472" i="11"/>
  <c r="AI476" i="11"/>
  <c r="AI480" i="11"/>
  <c r="AI484" i="11"/>
  <c r="AI488" i="11"/>
  <c r="AI492" i="11"/>
  <c r="AI496" i="11"/>
  <c r="AI500" i="11"/>
  <c r="AI504" i="11"/>
  <c r="AI508" i="11"/>
  <c r="AI512" i="11"/>
  <c r="AI516" i="11"/>
  <c r="AI520" i="11"/>
  <c r="AI524" i="11"/>
  <c r="AI528" i="11"/>
  <c r="AI532" i="11"/>
  <c r="AI536" i="11"/>
  <c r="AI540" i="11"/>
  <c r="AI544" i="11"/>
  <c r="AI548" i="11"/>
  <c r="AI552" i="11"/>
  <c r="AI556" i="11"/>
  <c r="AI560" i="11"/>
  <c r="AI564" i="11"/>
  <c r="AI568" i="11"/>
  <c r="AI572" i="11"/>
  <c r="AI576" i="11"/>
  <c r="AI580" i="11"/>
  <c r="AI584" i="11"/>
  <c r="AI588" i="11"/>
  <c r="AI592" i="11"/>
  <c r="AI596" i="11"/>
  <c r="AI600" i="11"/>
  <c r="AI604" i="11"/>
  <c r="AI608" i="11"/>
  <c r="AI612" i="11"/>
  <c r="AI616" i="11"/>
  <c r="AI620" i="11"/>
  <c r="AI624" i="11"/>
  <c r="AI628" i="11"/>
  <c r="AI632" i="11"/>
  <c r="AI636" i="11"/>
  <c r="AI640" i="11"/>
  <c r="AI644" i="11"/>
  <c r="AI648" i="11"/>
  <c r="AI652" i="11"/>
  <c r="AI656" i="11"/>
  <c r="AI660" i="11"/>
  <c r="AI664" i="11"/>
  <c r="AI668" i="11"/>
  <c r="AI672" i="11"/>
  <c r="AI676" i="11"/>
  <c r="AI680" i="11"/>
  <c r="AI684" i="11"/>
  <c r="AI688" i="11"/>
  <c r="AI692" i="11"/>
  <c r="AI696" i="11"/>
  <c r="AI700" i="11"/>
  <c r="AI704" i="11"/>
  <c r="AI708" i="11"/>
  <c r="AI712" i="11"/>
  <c r="AI716" i="11"/>
  <c r="AI720" i="11"/>
  <c r="AI724" i="11"/>
  <c r="AI728" i="11"/>
  <c r="AI732" i="11"/>
  <c r="AI736" i="11"/>
  <c r="AI740" i="11"/>
  <c r="AI744" i="11"/>
  <c r="AI748" i="11"/>
  <c r="AI752" i="11"/>
  <c r="AI756" i="11"/>
  <c r="AI760" i="11"/>
  <c r="AI764" i="11"/>
  <c r="AI768" i="11"/>
  <c r="AI772" i="11"/>
  <c r="AI776" i="11"/>
  <c r="AI780" i="11"/>
  <c r="AI784" i="11"/>
  <c r="AI788" i="11"/>
  <c r="AI792" i="11"/>
  <c r="AI796" i="11"/>
  <c r="AI800" i="11"/>
  <c r="AI804" i="11"/>
  <c r="AI808" i="11"/>
  <c r="AI812" i="11"/>
  <c r="AI816" i="11"/>
  <c r="AI820" i="11"/>
  <c r="AI824" i="11"/>
  <c r="AI828" i="11"/>
  <c r="AI832" i="11"/>
  <c r="AI836" i="11"/>
  <c r="AI840" i="11"/>
  <c r="AI844" i="11"/>
  <c r="AI848" i="11"/>
  <c r="AI852" i="11"/>
  <c r="AI856" i="11"/>
  <c r="AI860" i="11"/>
  <c r="AI864" i="11"/>
  <c r="AI868" i="11"/>
  <c r="AI872" i="11"/>
  <c r="AI876" i="11"/>
  <c r="AI880" i="11"/>
  <c r="AI884" i="11"/>
  <c r="AI888" i="11"/>
  <c r="AI892" i="11"/>
  <c r="AI896" i="11"/>
  <c r="AI900" i="11"/>
  <c r="AI904" i="11"/>
  <c r="AI908" i="11"/>
  <c r="AI912" i="11"/>
  <c r="AI916" i="11"/>
  <c r="AI920" i="11"/>
  <c r="AI924" i="11"/>
  <c r="AI928" i="11"/>
  <c r="AI932" i="11"/>
  <c r="AI936" i="11"/>
  <c r="AI940" i="11"/>
  <c r="AI944" i="11"/>
  <c r="AI948" i="11"/>
  <c r="AI952" i="11"/>
  <c r="AI956" i="11"/>
  <c r="AI960" i="11"/>
  <c r="AI964" i="11"/>
  <c r="AI968" i="11"/>
  <c r="AI972" i="11"/>
  <c r="AI976" i="11"/>
  <c r="AI980" i="11"/>
  <c r="AI984" i="11"/>
  <c r="AI988" i="11"/>
  <c r="AI992" i="11"/>
  <c r="AI996" i="11"/>
  <c r="AI1000" i="11"/>
  <c r="AI1004" i="11"/>
  <c r="AI1008" i="11"/>
  <c r="AI1012" i="11"/>
  <c r="AI1016" i="11"/>
  <c r="AI1020" i="11"/>
  <c r="AI1024" i="11"/>
  <c r="AI1028" i="11"/>
  <c r="AI1032" i="11"/>
  <c r="AI1036" i="11"/>
  <c r="AI1040" i="11"/>
  <c r="AI1044" i="11"/>
  <c r="AI1048" i="11"/>
  <c r="AI1052" i="11"/>
  <c r="AI1056" i="11"/>
  <c r="AI1061" i="11"/>
  <c r="AI1066" i="11"/>
  <c r="AI1072" i="11"/>
  <c r="AI1077" i="11"/>
  <c r="AI1082" i="11"/>
  <c r="AI1088" i="11"/>
  <c r="AI1093" i="11"/>
  <c r="AI1098" i="11"/>
  <c r="AI1104" i="11"/>
  <c r="AI1109" i="11"/>
  <c r="AI1114" i="11"/>
  <c r="AI1120" i="11"/>
  <c r="AI1126" i="11"/>
  <c r="AI1134" i="11"/>
  <c r="AI1142" i="11"/>
  <c r="AI1150" i="11"/>
  <c r="AI1158" i="11"/>
  <c r="AI1166" i="11"/>
  <c r="AI1174" i="11"/>
  <c r="AI1188" i="11"/>
  <c r="AI1204" i="11"/>
  <c r="AI1220" i="11"/>
  <c r="AI1236" i="11"/>
  <c r="AI1252" i="11"/>
  <c r="AI1268" i="11"/>
  <c r="AI1284" i="11"/>
  <c r="AI1300" i="11"/>
  <c r="AI1316" i="11"/>
  <c r="AI1332" i="11"/>
  <c r="AI1348" i="11"/>
  <c r="AI1364" i="11"/>
  <c r="AI1380" i="11"/>
  <c r="AI1396" i="11"/>
  <c r="AI1412" i="11"/>
  <c r="AI1428" i="11"/>
  <c r="AI1444" i="11"/>
  <c r="AI1460" i="11"/>
  <c r="AI1476" i="11"/>
  <c r="AI1492" i="11"/>
  <c r="AI1508" i="11"/>
  <c r="AI1524" i="11"/>
  <c r="AI1540" i="11"/>
  <c r="AI1556" i="11"/>
  <c r="AI1572" i="11"/>
  <c r="AI1588" i="11"/>
  <c r="AI1604" i="11"/>
  <c r="AI1620" i="11"/>
  <c r="AI1636" i="11"/>
  <c r="AI1652" i="11"/>
  <c r="AI1668" i="11"/>
  <c r="AI1684" i="11"/>
  <c r="AI1700" i="11"/>
  <c r="AI1716" i="11"/>
  <c r="AI1732" i="11"/>
  <c r="AI1748" i="11"/>
  <c r="AI1764" i="11"/>
  <c r="AI1780" i="11"/>
  <c r="AI1796" i="11"/>
  <c r="AI1812" i="11"/>
  <c r="AI1828" i="11"/>
  <c r="AI1844" i="11"/>
  <c r="AI1860" i="11"/>
  <c r="AI1876" i="11"/>
  <c r="AI1892" i="11"/>
  <c r="AI1908" i="11"/>
  <c r="AI1924" i="11"/>
  <c r="AI1940" i="11"/>
  <c r="AI1956" i="11"/>
  <c r="AI1972" i="11"/>
  <c r="AI1988" i="11"/>
  <c r="AI2004" i="11"/>
  <c r="AI2020" i="11"/>
  <c r="AI2036" i="11"/>
  <c r="AI2052" i="11"/>
  <c r="AI2068" i="11"/>
  <c r="AI2084" i="11"/>
  <c r="AI2100" i="11"/>
  <c r="AI2116" i="11"/>
  <c r="AI2132" i="11"/>
  <c r="AI2148" i="11"/>
  <c r="AI2164" i="11"/>
  <c r="AI2180" i="11"/>
  <c r="AI2196" i="11"/>
  <c r="AI2212" i="11"/>
  <c r="AI2228" i="11"/>
  <c r="AI2244" i="11"/>
  <c r="AI2260" i="11"/>
  <c r="AI2276" i="11"/>
  <c r="AI2292" i="11"/>
  <c r="AI2308" i="11"/>
  <c r="AI2324" i="11"/>
  <c r="AI2340" i="11"/>
  <c r="AI2356" i="11"/>
  <c r="AI2372" i="11"/>
  <c r="AI2388" i="11"/>
  <c r="AI2404" i="11"/>
  <c r="AI2420" i="11"/>
  <c r="AI2436" i="11"/>
  <c r="AI2452" i="11"/>
  <c r="AI2468" i="11"/>
  <c r="AI2484" i="11"/>
  <c r="AI2500" i="11"/>
  <c r="AI2516" i="11"/>
  <c r="AI2532" i="11"/>
  <c r="AI2548" i="11"/>
  <c r="AI2564" i="11"/>
  <c r="AI2580" i="11"/>
  <c r="AI2596" i="11"/>
  <c r="AI2612" i="11"/>
  <c r="AI2628" i="11"/>
  <c r="AI2644" i="11"/>
  <c r="AI2660" i="11"/>
  <c r="AI2676" i="11"/>
  <c r="AI2692" i="11"/>
  <c r="AI2708" i="11"/>
  <c r="AI2724" i="11"/>
  <c r="AI2740" i="11"/>
  <c r="AJ9" i="11"/>
  <c r="AJ25" i="11"/>
  <c r="AJ41" i="11"/>
  <c r="AJ57" i="11"/>
  <c r="AJ73" i="11"/>
  <c r="AJ89" i="11"/>
  <c r="AJ105" i="11"/>
  <c r="AJ121" i="11"/>
  <c r="AJ137" i="11"/>
  <c r="AJ153" i="11"/>
  <c r="AJ169" i="11"/>
  <c r="AJ185" i="11"/>
  <c r="AJ201" i="11"/>
  <c r="AJ217" i="11"/>
  <c r="AJ233" i="11"/>
  <c r="AJ249" i="11"/>
  <c r="AJ265" i="11"/>
  <c r="AJ281" i="11"/>
  <c r="AJ297" i="11"/>
  <c r="AJ313" i="11"/>
  <c r="AJ329" i="11"/>
  <c r="AJ345" i="11"/>
  <c r="AJ361" i="11"/>
  <c r="AJ377" i="11"/>
  <c r="AJ393" i="11"/>
  <c r="AJ409" i="11"/>
  <c r="AJ425" i="11"/>
  <c r="AJ441" i="11"/>
  <c r="AJ457" i="11"/>
  <c r="AJ473" i="11"/>
  <c r="AJ489" i="11"/>
  <c r="AJ505" i="11"/>
  <c r="AJ521" i="11"/>
  <c r="AJ537" i="11"/>
  <c r="AJ553" i="11"/>
  <c r="AJ569" i="11"/>
  <c r="AJ585" i="11"/>
  <c r="AJ601" i="11"/>
  <c r="AJ617" i="11"/>
  <c r="AJ633" i="11"/>
  <c r="AJ649" i="11"/>
  <c r="AJ665" i="11"/>
  <c r="AJ681" i="11"/>
  <c r="AJ697" i="11"/>
  <c r="AJ713" i="11"/>
  <c r="AJ729" i="11"/>
  <c r="AJ745" i="11"/>
  <c r="AJ761" i="11"/>
  <c r="AJ777" i="11"/>
  <c r="AJ793" i="11"/>
  <c r="AJ809" i="11"/>
  <c r="AJ825" i="11"/>
  <c r="AJ841" i="11"/>
  <c r="AJ857" i="11"/>
  <c r="AJ873" i="11"/>
  <c r="AJ889" i="11"/>
  <c r="AJ913" i="11"/>
  <c r="AJ977" i="11"/>
  <c r="AJ1041" i="11"/>
  <c r="AJ1105" i="11"/>
  <c r="AJ1169" i="11"/>
  <c r="AJ1233" i="11"/>
  <c r="AJ1297" i="11"/>
  <c r="AJ1361" i="11"/>
  <c r="AJ1425" i="11"/>
  <c r="AJ1489" i="11"/>
  <c r="AJ1553" i="11"/>
  <c r="AJ1617" i="11"/>
  <c r="AI2763" i="11"/>
  <c r="AI2759" i="11"/>
  <c r="AI2755" i="11"/>
  <c r="AI2751" i="11"/>
  <c r="AI2747" i="11"/>
  <c r="AI2743" i="11"/>
  <c r="AI2739" i="11"/>
  <c r="AI2735" i="11"/>
  <c r="AI2731" i="11"/>
  <c r="AI2727" i="11"/>
  <c r="AI2723" i="11"/>
  <c r="AI2719" i="11"/>
  <c r="AI2715" i="11"/>
  <c r="AI2711" i="11"/>
  <c r="AI2707" i="11"/>
  <c r="AI2703" i="11"/>
  <c r="AI2699" i="11"/>
  <c r="AI2695" i="11"/>
  <c r="AI2691" i="11"/>
  <c r="AI2687" i="11"/>
  <c r="AI2683" i="11"/>
  <c r="AI2679" i="11"/>
  <c r="AI2675" i="11"/>
  <c r="AI2671" i="11"/>
  <c r="AI2667" i="11"/>
  <c r="AI2663" i="11"/>
  <c r="AI2659" i="11"/>
  <c r="AI2655" i="11"/>
  <c r="AI2651" i="11"/>
  <c r="AI2647" i="11"/>
  <c r="AI2643" i="11"/>
  <c r="AI2639" i="11"/>
  <c r="AI2635" i="11"/>
  <c r="AI2631" i="11"/>
  <c r="AI2627" i="11"/>
  <c r="AI2623" i="11"/>
  <c r="AI2619" i="11"/>
  <c r="AI2615" i="11"/>
  <c r="AI2611" i="11"/>
  <c r="AI2607" i="11"/>
  <c r="AI2603" i="11"/>
  <c r="AI2599" i="11"/>
  <c r="AI2595" i="11"/>
  <c r="AI2591" i="11"/>
  <c r="AI2587" i="11"/>
  <c r="AI2583" i="11"/>
  <c r="AI2579" i="11"/>
  <c r="AI2575" i="11"/>
  <c r="AI2571" i="11"/>
  <c r="AI2567" i="11"/>
  <c r="AI2563" i="11"/>
  <c r="AI2559" i="11"/>
  <c r="AI2555" i="11"/>
  <c r="AI2551" i="11"/>
  <c r="AI2547" i="11"/>
  <c r="AI2543" i="11"/>
  <c r="AI2539" i="11"/>
  <c r="AI2535" i="11"/>
  <c r="AI2531" i="11"/>
  <c r="AI2527" i="11"/>
  <c r="AI2523" i="11"/>
  <c r="AI2519" i="11"/>
  <c r="AI2515" i="11"/>
  <c r="AI2511" i="11"/>
  <c r="AI2507" i="11"/>
  <c r="AI2503" i="11"/>
  <c r="AI2499" i="11"/>
  <c r="AI2495" i="11"/>
  <c r="AI2491" i="11"/>
  <c r="AI2487" i="11"/>
  <c r="AI2483" i="11"/>
  <c r="AI2479" i="11"/>
  <c r="AI2475" i="11"/>
  <c r="AI2471" i="11"/>
  <c r="AI2467" i="11"/>
  <c r="AI2463" i="11"/>
  <c r="AI2459" i="11"/>
  <c r="AI2455" i="11"/>
  <c r="AI2451" i="11"/>
  <c r="AI2447" i="11"/>
  <c r="AI2443" i="11"/>
  <c r="AI2439" i="11"/>
  <c r="AI2435" i="11"/>
  <c r="AI2431" i="11"/>
  <c r="AI2427" i="11"/>
  <c r="AI2423" i="11"/>
  <c r="AI2419" i="11"/>
  <c r="AI2415" i="11"/>
  <c r="AI2411" i="11"/>
  <c r="AI2407" i="11"/>
  <c r="AI2403" i="11"/>
  <c r="AI2399" i="11"/>
  <c r="AI2395" i="11"/>
  <c r="AI2391" i="11"/>
  <c r="AI2387" i="11"/>
  <c r="AI2383" i="11"/>
  <c r="AI2379" i="11"/>
  <c r="AI2375" i="11"/>
  <c r="AI2371" i="11"/>
  <c r="AI2367" i="11"/>
  <c r="AI2363" i="11"/>
  <c r="AI2359" i="11"/>
  <c r="AI2355" i="11"/>
  <c r="AI2351" i="11"/>
  <c r="AI2347" i="11"/>
  <c r="AI2343" i="11"/>
  <c r="AI2339" i="11"/>
  <c r="AI2335" i="11"/>
  <c r="AI2331" i="11"/>
  <c r="AI2327" i="11"/>
  <c r="AI2323" i="11"/>
  <c r="AI2319" i="11"/>
  <c r="AI2315" i="11"/>
  <c r="AI2311" i="11"/>
  <c r="AI2307" i="11"/>
  <c r="AI2303" i="11"/>
  <c r="AI2299" i="11"/>
  <c r="AI2295" i="11"/>
  <c r="AI2291" i="11"/>
  <c r="AI2287" i="11"/>
  <c r="AI2283" i="11"/>
  <c r="AI2279" i="11"/>
  <c r="AI2275" i="11"/>
  <c r="AI2271" i="11"/>
  <c r="AI2267" i="11"/>
  <c r="AI2263" i="11"/>
  <c r="AI2259" i="11"/>
  <c r="AI2255" i="11"/>
  <c r="AI2251" i="11"/>
  <c r="AI2247" i="11"/>
  <c r="AI2243" i="11"/>
  <c r="AI2239" i="11"/>
  <c r="AI2235" i="11"/>
  <c r="AI2231" i="11"/>
  <c r="AI2227" i="11"/>
  <c r="AI2223" i="11"/>
  <c r="AI2219" i="11"/>
  <c r="AI2215" i="11"/>
  <c r="AI2211" i="11"/>
  <c r="AI2207" i="11"/>
  <c r="AI2203" i="11"/>
  <c r="AI2199" i="11"/>
  <c r="AI2195" i="11"/>
  <c r="AI2191" i="11"/>
  <c r="AI2187" i="11"/>
  <c r="AI2183" i="11"/>
  <c r="AI2179" i="11"/>
  <c r="AI2175" i="11"/>
  <c r="AI2171" i="11"/>
  <c r="AI2167" i="11"/>
  <c r="AI2163" i="11"/>
  <c r="AI2159" i="11"/>
  <c r="AI2155" i="11"/>
  <c r="AI2151" i="11"/>
  <c r="AI2147" i="11"/>
  <c r="AI2143" i="11"/>
  <c r="AI2139" i="11"/>
  <c r="AI2135" i="11"/>
  <c r="AI2131" i="11"/>
  <c r="AI2127" i="11"/>
  <c r="AI2123" i="11"/>
  <c r="AI2119" i="11"/>
  <c r="AI2115" i="11"/>
  <c r="AI2111" i="11"/>
  <c r="AI2107" i="11"/>
  <c r="AI2103" i="11"/>
  <c r="AI2099" i="11"/>
  <c r="AI2095" i="11"/>
  <c r="AI2091" i="11"/>
  <c r="AI2087" i="11"/>
  <c r="AI2083" i="11"/>
  <c r="AI2079" i="11"/>
  <c r="AI2075" i="11"/>
  <c r="AI2071" i="11"/>
  <c r="AI2067" i="11"/>
  <c r="AI2063" i="11"/>
  <c r="AI2059" i="11"/>
  <c r="AI2055" i="11"/>
  <c r="AI2051" i="11"/>
  <c r="AI2047" i="11"/>
  <c r="AI2043" i="11"/>
  <c r="AI2039" i="11"/>
  <c r="AI2035" i="11"/>
  <c r="AI2031" i="11"/>
  <c r="AI2027" i="11"/>
  <c r="AI2023" i="11"/>
  <c r="AI2019" i="11"/>
  <c r="AI2015" i="11"/>
  <c r="AI2011" i="11"/>
  <c r="AI2007" i="11"/>
  <c r="AI2003" i="11"/>
  <c r="AI1999" i="11"/>
  <c r="AI1995" i="11"/>
  <c r="AI1991" i="11"/>
  <c r="AI1987" i="11"/>
  <c r="AI1983" i="11"/>
  <c r="AI1979" i="11"/>
  <c r="AI1975" i="11"/>
  <c r="AI1971" i="11"/>
  <c r="AI1967" i="11"/>
  <c r="AI1963" i="11"/>
  <c r="AI1959" i="11"/>
  <c r="AI1955" i="11"/>
  <c r="AI1951" i="11"/>
  <c r="AI1947" i="11"/>
  <c r="AI1943" i="11"/>
  <c r="AI1939" i="11"/>
  <c r="AI1935" i="11"/>
  <c r="AI1931" i="11"/>
  <c r="AI1927" i="11"/>
  <c r="AI1923" i="11"/>
  <c r="AI1919" i="11"/>
  <c r="AI1915" i="11"/>
  <c r="AI1911" i="11"/>
  <c r="AI1907" i="11"/>
  <c r="AI1903" i="11"/>
  <c r="AI1899" i="11"/>
  <c r="AI1895" i="11"/>
  <c r="AI1891" i="11"/>
  <c r="AI1887" i="11"/>
  <c r="AI1883" i="11"/>
  <c r="AI1879" i="11"/>
  <c r="AI1875" i="11"/>
  <c r="AI1871" i="11"/>
  <c r="AI1867" i="11"/>
  <c r="AI1863" i="11"/>
  <c r="AI1859" i="11"/>
  <c r="AI1855" i="11"/>
  <c r="AI1851" i="11"/>
  <c r="AI1847" i="11"/>
  <c r="AI1843" i="11"/>
  <c r="AI1839" i="11"/>
  <c r="AI1835" i="11"/>
  <c r="AI1831" i="11"/>
  <c r="AI1827" i="11"/>
  <c r="AI1823" i="11"/>
  <c r="AI1819" i="11"/>
  <c r="AI1815" i="11"/>
  <c r="AI1811" i="11"/>
  <c r="AI1807" i="11"/>
  <c r="AI1803" i="11"/>
  <c r="AI1799" i="11"/>
  <c r="AI1795" i="11"/>
  <c r="AI1791" i="11"/>
  <c r="AI1787" i="11"/>
  <c r="AI1783" i="11"/>
  <c r="AI1779" i="11"/>
  <c r="AI1775" i="11"/>
  <c r="AI1771" i="11"/>
  <c r="AI1767" i="11"/>
  <c r="AI1763" i="11"/>
  <c r="AI1759" i="11"/>
  <c r="AI1755" i="11"/>
  <c r="AI1751" i="11"/>
  <c r="AI1747" i="11"/>
  <c r="AI1743" i="11"/>
  <c r="AI1739" i="11"/>
  <c r="AI1735" i="11"/>
  <c r="AI1731" i="11"/>
  <c r="AI1727" i="11"/>
  <c r="AI1723" i="11"/>
  <c r="AI1719" i="11"/>
  <c r="AI1715" i="11"/>
  <c r="AI1711" i="11"/>
  <c r="AI1707" i="11"/>
  <c r="AI1703" i="11"/>
  <c r="AI1699" i="11"/>
  <c r="AI1695" i="11"/>
  <c r="AI1691" i="11"/>
  <c r="AI1687" i="11"/>
  <c r="AI1683" i="11"/>
  <c r="AI1679" i="11"/>
  <c r="AI1675" i="11"/>
  <c r="AI1671" i="11"/>
  <c r="AI1667" i="11"/>
  <c r="AI1663" i="11"/>
  <c r="AI1659" i="11"/>
  <c r="AI1655" i="11"/>
  <c r="AI1651" i="11"/>
  <c r="AI1647" i="11"/>
  <c r="AI1643" i="11"/>
  <c r="AI1639" i="11"/>
  <c r="AI1635" i="11"/>
  <c r="AI1631" i="11"/>
  <c r="AI1627" i="11"/>
  <c r="AI1623" i="11"/>
  <c r="AI1619" i="11"/>
  <c r="AI1615" i="11"/>
  <c r="AI1611" i="11"/>
  <c r="AI1607" i="11"/>
  <c r="AI1603" i="11"/>
  <c r="AI1599" i="11"/>
  <c r="AI1595" i="11"/>
  <c r="AI1591" i="11"/>
  <c r="AI1587" i="11"/>
  <c r="AI1583" i="11"/>
  <c r="AI1579" i="11"/>
  <c r="AI1575" i="11"/>
  <c r="AI1571" i="11"/>
  <c r="AI1567" i="11"/>
  <c r="AI1563" i="11"/>
  <c r="AI1559" i="11"/>
  <c r="AI1555" i="11"/>
  <c r="AI1551" i="11"/>
  <c r="AI1547" i="11"/>
  <c r="AI1543" i="11"/>
  <c r="AI1539" i="11"/>
  <c r="AI1535" i="11"/>
  <c r="AI1531" i="11"/>
  <c r="AI1527" i="11"/>
  <c r="AI1523" i="11"/>
  <c r="AI1519" i="11"/>
  <c r="AI1515" i="11"/>
  <c r="AI1511" i="11"/>
  <c r="AI1507" i="11"/>
  <c r="AI1503" i="11"/>
  <c r="AI1499" i="11"/>
  <c r="AI1495" i="11"/>
  <c r="AI1491" i="11"/>
  <c r="AI1487" i="11"/>
  <c r="AI1483" i="11"/>
  <c r="AI1479" i="11"/>
  <c r="AI1475" i="11"/>
  <c r="AI1471" i="11"/>
  <c r="AI1467" i="11"/>
  <c r="AI1463" i="11"/>
  <c r="AI1459" i="11"/>
  <c r="AI1455" i="11"/>
  <c r="AI1451" i="11"/>
  <c r="AI1447" i="11"/>
  <c r="AI1443" i="11"/>
  <c r="AI1439" i="11"/>
  <c r="AI1435" i="11"/>
  <c r="AI1431" i="11"/>
  <c r="AI1427" i="11"/>
  <c r="AI1423" i="11"/>
  <c r="AI1419" i="11"/>
  <c r="AI1415" i="11"/>
  <c r="AI1411" i="11"/>
  <c r="AI1407" i="11"/>
  <c r="AI1403" i="11"/>
  <c r="AI1399" i="11"/>
  <c r="AI1395" i="11"/>
  <c r="AI1391" i="11"/>
  <c r="AI1387" i="11"/>
  <c r="AI1383" i="11"/>
  <c r="AI1379" i="11"/>
  <c r="AI1375" i="11"/>
  <c r="AI1371" i="11"/>
  <c r="AI1367" i="11"/>
  <c r="AI1363" i="11"/>
  <c r="AI1359" i="11"/>
  <c r="AI1355" i="11"/>
  <c r="AI1351" i="11"/>
  <c r="AI1347" i="11"/>
  <c r="AI1343" i="11"/>
  <c r="AI1339" i="11"/>
  <c r="AI1335" i="11"/>
  <c r="AI1331" i="11"/>
  <c r="AI1327" i="11"/>
  <c r="AI1323" i="11"/>
  <c r="AI1319" i="11"/>
  <c r="AI1315" i="11"/>
  <c r="AI1311" i="11"/>
  <c r="AI1307" i="11"/>
  <c r="AI1303" i="11"/>
  <c r="AI1299" i="11"/>
  <c r="AI1295" i="11"/>
  <c r="AI1291" i="11"/>
  <c r="AI1287" i="11"/>
  <c r="AI1283" i="11"/>
  <c r="AI1279" i="11"/>
  <c r="AI1275" i="11"/>
  <c r="AI1271" i="11"/>
  <c r="AI1267" i="11"/>
  <c r="AI1263" i="11"/>
  <c r="AI1259" i="11"/>
  <c r="AI1255" i="11"/>
  <c r="AI1251" i="11"/>
  <c r="AI1247" i="11"/>
  <c r="AI1243" i="11"/>
  <c r="AI1239" i="11"/>
  <c r="AI1235" i="11"/>
  <c r="AI1231" i="11"/>
  <c r="AI1227" i="11"/>
  <c r="AI1223" i="11"/>
  <c r="AI1219" i="11"/>
  <c r="AI1215" i="11"/>
  <c r="AI1211" i="11"/>
  <c r="AI1207" i="11"/>
  <c r="AI1203" i="11"/>
  <c r="AI1199" i="11"/>
  <c r="AI1195" i="11"/>
  <c r="AI1191" i="11"/>
  <c r="AI1187" i="11"/>
  <c r="AI1183" i="11"/>
  <c r="AI1179" i="11"/>
  <c r="AI1175" i="11"/>
  <c r="AI1171" i="11"/>
  <c r="AI1167" i="11"/>
  <c r="AI1163" i="11"/>
  <c r="AI1159" i="11"/>
  <c r="AI1155" i="11"/>
  <c r="AI1151" i="11"/>
  <c r="AI1147" i="11"/>
  <c r="AI1143" i="11"/>
  <c r="AI1139" i="11"/>
  <c r="AI1135" i="11"/>
  <c r="AI1131" i="11"/>
  <c r="AI1127" i="11"/>
  <c r="AI1123" i="11"/>
  <c r="AI1119" i="11"/>
  <c r="AI1115" i="11"/>
  <c r="AI1111" i="11"/>
  <c r="AI1107" i="11"/>
  <c r="AI1103" i="11"/>
  <c r="AI1099" i="11"/>
  <c r="AI1095" i="11"/>
  <c r="AI1091" i="11"/>
  <c r="AI1087" i="11"/>
  <c r="AI1083" i="11"/>
  <c r="AI1079" i="11"/>
  <c r="AI1075" i="11"/>
  <c r="AI1071" i="11"/>
  <c r="AI1067" i="11"/>
  <c r="AI1063" i="11"/>
  <c r="AI1059" i="11"/>
  <c r="AI2766" i="11"/>
  <c r="AI2762" i="11"/>
  <c r="AI2758" i="11"/>
  <c r="AI2754" i="11"/>
  <c r="AI2750" i="11"/>
  <c r="AI2746" i="11"/>
  <c r="AI2742" i="11"/>
  <c r="AI2738" i="11"/>
  <c r="AI2734" i="11"/>
  <c r="AI2730" i="11"/>
  <c r="AI2726" i="11"/>
  <c r="AI2722" i="11"/>
  <c r="AI2718" i="11"/>
  <c r="AI2714" i="11"/>
  <c r="AI2710" i="11"/>
  <c r="AI2706" i="11"/>
  <c r="AI2702" i="11"/>
  <c r="AI2698" i="11"/>
  <c r="AI2694" i="11"/>
  <c r="AI2690" i="11"/>
  <c r="AI2686" i="11"/>
  <c r="AI2682" i="11"/>
  <c r="AI2678" i="11"/>
  <c r="AI2674" i="11"/>
  <c r="AI2670" i="11"/>
  <c r="AI2666" i="11"/>
  <c r="AI2662" i="11"/>
  <c r="AI2658" i="11"/>
  <c r="AI2654" i="11"/>
  <c r="AI2650" i="11"/>
  <c r="AI2646" i="11"/>
  <c r="AI2642" i="11"/>
  <c r="AI2638" i="11"/>
  <c r="AI2634" i="11"/>
  <c r="AI2630" i="11"/>
  <c r="AI2626" i="11"/>
  <c r="AI2622" i="11"/>
  <c r="AI2618" i="11"/>
  <c r="AI2614" i="11"/>
  <c r="AI2610" i="11"/>
  <c r="AI2606" i="11"/>
  <c r="AI2602" i="11"/>
  <c r="AI2598" i="11"/>
  <c r="AI2594" i="11"/>
  <c r="AI2590" i="11"/>
  <c r="AI2586" i="11"/>
  <c r="AI2582" i="11"/>
  <c r="AI2578" i="11"/>
  <c r="AI2574" i="11"/>
  <c r="AI2570" i="11"/>
  <c r="AI2566" i="11"/>
  <c r="AI2562" i="11"/>
  <c r="AI2558" i="11"/>
  <c r="AI2554" i="11"/>
  <c r="AI2550" i="11"/>
  <c r="AI2546" i="11"/>
  <c r="AI2542" i="11"/>
  <c r="AI2538" i="11"/>
  <c r="AI2534" i="11"/>
  <c r="AI2530" i="11"/>
  <c r="AI2526" i="11"/>
  <c r="AI2522" i="11"/>
  <c r="AI2518" i="11"/>
  <c r="AI2514" i="11"/>
  <c r="AI2510" i="11"/>
  <c r="AI2506" i="11"/>
  <c r="AI2502" i="11"/>
  <c r="AI2498" i="11"/>
  <c r="AI2494" i="11"/>
  <c r="AI2490" i="11"/>
  <c r="AI2486" i="11"/>
  <c r="AI2482" i="11"/>
  <c r="AI2478" i="11"/>
  <c r="AI2474" i="11"/>
  <c r="AI2470" i="11"/>
  <c r="AI2466" i="11"/>
  <c r="AI2462" i="11"/>
  <c r="AI2458" i="11"/>
  <c r="AI2454" i="11"/>
  <c r="AI2450" i="11"/>
  <c r="AI2446" i="11"/>
  <c r="AI2442" i="11"/>
  <c r="AI2438" i="11"/>
  <c r="AI2434" i="11"/>
  <c r="AI2430" i="11"/>
  <c r="AI2426" i="11"/>
  <c r="AI2422" i="11"/>
  <c r="AI2418" i="11"/>
  <c r="AI2414" i="11"/>
  <c r="AI2410" i="11"/>
  <c r="AI2406" i="11"/>
  <c r="AI2402" i="11"/>
  <c r="AI2398" i="11"/>
  <c r="AI2394" i="11"/>
  <c r="AI2390" i="11"/>
  <c r="AI2386" i="11"/>
  <c r="AI2382" i="11"/>
  <c r="AI2378" i="11"/>
  <c r="AI2374" i="11"/>
  <c r="AI2370" i="11"/>
  <c r="AI2366" i="11"/>
  <c r="AI2362" i="11"/>
  <c r="AI2358" i="11"/>
  <c r="AI2354" i="11"/>
  <c r="AI2350" i="11"/>
  <c r="AI2346" i="11"/>
  <c r="AI2342" i="11"/>
  <c r="AI2338" i="11"/>
  <c r="AI2334" i="11"/>
  <c r="AI2330" i="11"/>
  <c r="AI2326" i="11"/>
  <c r="AI2322" i="11"/>
  <c r="AI2318" i="11"/>
  <c r="AI2314" i="11"/>
  <c r="AI2310" i="11"/>
  <c r="AI2306" i="11"/>
  <c r="AI2302" i="11"/>
  <c r="AI2298" i="11"/>
  <c r="AI2294" i="11"/>
  <c r="AI2290" i="11"/>
  <c r="AI2286" i="11"/>
  <c r="AI2282" i="11"/>
  <c r="AI2278" i="11"/>
  <c r="AI2274" i="11"/>
  <c r="AI2270" i="11"/>
  <c r="AI2266" i="11"/>
  <c r="AI2262" i="11"/>
  <c r="AI2258" i="11"/>
  <c r="AI2254" i="11"/>
  <c r="AI2250" i="11"/>
  <c r="AI2246" i="11"/>
  <c r="AI2242" i="11"/>
  <c r="AI2238" i="11"/>
  <c r="AI2234" i="11"/>
  <c r="AI2230" i="11"/>
  <c r="AI2226" i="11"/>
  <c r="AI2222" i="11"/>
  <c r="AI2218" i="11"/>
  <c r="AI2214" i="11"/>
  <c r="AI2210" i="11"/>
  <c r="AI2206" i="11"/>
  <c r="AI2202" i="11"/>
  <c r="AI2198" i="11"/>
  <c r="AI2194" i="11"/>
  <c r="AI2190" i="11"/>
  <c r="AI2186" i="11"/>
  <c r="AI2182" i="11"/>
  <c r="AI2178" i="11"/>
  <c r="AI2174" i="11"/>
  <c r="AI2170" i="11"/>
  <c r="AI2166" i="11"/>
  <c r="AI2162" i="11"/>
  <c r="AI2158" i="11"/>
  <c r="AI2154" i="11"/>
  <c r="AI2150" i="11"/>
  <c r="AI2146" i="11"/>
  <c r="AI2142" i="11"/>
  <c r="AI2138" i="11"/>
  <c r="AI2134" i="11"/>
  <c r="AI2130" i="11"/>
  <c r="AI2126" i="11"/>
  <c r="AI2122" i="11"/>
  <c r="AI2118" i="11"/>
  <c r="AI2114" i="11"/>
  <c r="AI2110" i="11"/>
  <c r="AI2106" i="11"/>
  <c r="AI2102" i="11"/>
  <c r="AI2098" i="11"/>
  <c r="AI2094" i="11"/>
  <c r="AI2090" i="11"/>
  <c r="AI2086" i="11"/>
  <c r="AI2082" i="11"/>
  <c r="AI2078" i="11"/>
  <c r="AI2074" i="11"/>
  <c r="AI2070" i="11"/>
  <c r="AI2066" i="11"/>
  <c r="AI2062" i="11"/>
  <c r="AI2058" i="11"/>
  <c r="AI2054" i="11"/>
  <c r="AI2050" i="11"/>
  <c r="AI2046" i="11"/>
  <c r="AI2042" i="11"/>
  <c r="AI2038" i="11"/>
  <c r="AI2034" i="11"/>
  <c r="AI2030" i="11"/>
  <c r="AI2026" i="11"/>
  <c r="AI2022" i="11"/>
  <c r="AI2018" i="11"/>
  <c r="AI2014" i="11"/>
  <c r="AI2010" i="11"/>
  <c r="AI2006" i="11"/>
  <c r="AI2002" i="11"/>
  <c r="AI1998" i="11"/>
  <c r="AI1994" i="11"/>
  <c r="AI1990" i="11"/>
  <c r="AI1986" i="11"/>
  <c r="AI1982" i="11"/>
  <c r="AI1978" i="11"/>
  <c r="AI1974" i="11"/>
  <c r="AI1970" i="11"/>
  <c r="AI1966" i="11"/>
  <c r="AI1962" i="11"/>
  <c r="AI1958" i="11"/>
  <c r="AI1954" i="11"/>
  <c r="AI1950" i="11"/>
  <c r="AI1946" i="11"/>
  <c r="AI1942" i="11"/>
  <c r="AI1938" i="11"/>
  <c r="AI1934" i="11"/>
  <c r="AI1930" i="11"/>
  <c r="AI1926" i="11"/>
  <c r="AI1922" i="11"/>
  <c r="AI1918" i="11"/>
  <c r="AI1914" i="11"/>
  <c r="AI1910" i="11"/>
  <c r="AI1906" i="11"/>
  <c r="AI1902" i="11"/>
  <c r="AI1898" i="11"/>
  <c r="AI1894" i="11"/>
  <c r="AI1890" i="11"/>
  <c r="AI1886" i="11"/>
  <c r="AI1882" i="11"/>
  <c r="AI1878" i="11"/>
  <c r="AI1874" i="11"/>
  <c r="AI1870" i="11"/>
  <c r="AI1866" i="11"/>
  <c r="AI1862" i="11"/>
  <c r="AI1858" i="11"/>
  <c r="AI1854" i="11"/>
  <c r="AI1850" i="11"/>
  <c r="AI1846" i="11"/>
  <c r="AI1842" i="11"/>
  <c r="AI1838" i="11"/>
  <c r="AI1834" i="11"/>
  <c r="AI1830" i="11"/>
  <c r="AI1826" i="11"/>
  <c r="AI1822" i="11"/>
  <c r="AI1818" i="11"/>
  <c r="AI1814" i="11"/>
  <c r="AI1810" i="11"/>
  <c r="AI1806" i="11"/>
  <c r="AI1802" i="11"/>
  <c r="AI1798" i="11"/>
  <c r="AI1794" i="11"/>
  <c r="AI1790" i="11"/>
  <c r="AI1786" i="11"/>
  <c r="AI1782" i="11"/>
  <c r="AI1778" i="11"/>
  <c r="AI1774" i="11"/>
  <c r="AI1770" i="11"/>
  <c r="AI1766" i="11"/>
  <c r="AI1762" i="11"/>
  <c r="AI1758" i="11"/>
  <c r="AI1754" i="11"/>
  <c r="AI1750" i="11"/>
  <c r="AI1746" i="11"/>
  <c r="AI1742" i="11"/>
  <c r="AI1738" i="11"/>
  <c r="AI1734" i="11"/>
  <c r="AI1730" i="11"/>
  <c r="AI1726" i="11"/>
  <c r="AI1722" i="11"/>
  <c r="AI1718" i="11"/>
  <c r="AI1714" i="11"/>
  <c r="AI1710" i="11"/>
  <c r="AI1706" i="11"/>
  <c r="AI1702" i="11"/>
  <c r="AI1698" i="11"/>
  <c r="AI1694" i="11"/>
  <c r="AI1690" i="11"/>
  <c r="AI1686" i="11"/>
  <c r="AI1682" i="11"/>
  <c r="AI1678" i="11"/>
  <c r="AI1674" i="11"/>
  <c r="AI1670" i="11"/>
  <c r="AI1666" i="11"/>
  <c r="AI1662" i="11"/>
  <c r="AI1658" i="11"/>
  <c r="AI1654" i="11"/>
  <c r="AI1650" i="11"/>
  <c r="AI1646" i="11"/>
  <c r="AI1642" i="11"/>
  <c r="AI1638" i="11"/>
  <c r="AI1634" i="11"/>
  <c r="AI1630" i="11"/>
  <c r="AI1626" i="11"/>
  <c r="AI1622" i="11"/>
  <c r="AI1618" i="11"/>
  <c r="AI1614" i="11"/>
  <c r="AI1610" i="11"/>
  <c r="AI1606" i="11"/>
  <c r="AI1602" i="11"/>
  <c r="AI1598" i="11"/>
  <c r="AI1594" i="11"/>
  <c r="AI1590" i="11"/>
  <c r="AI1586" i="11"/>
  <c r="AI1582" i="11"/>
  <c r="AI1578" i="11"/>
  <c r="AI1574" i="11"/>
  <c r="AI1570" i="11"/>
  <c r="AI1566" i="11"/>
  <c r="AI1562" i="11"/>
  <c r="AI1558" i="11"/>
  <c r="AI1554" i="11"/>
  <c r="AI1550" i="11"/>
  <c r="AI1546" i="11"/>
  <c r="AI1542" i="11"/>
  <c r="AI1538" i="11"/>
  <c r="AI1534" i="11"/>
  <c r="AI1530" i="11"/>
  <c r="AI1526" i="11"/>
  <c r="AI1522" i="11"/>
  <c r="AI1518" i="11"/>
  <c r="AI1514" i="11"/>
  <c r="AI1510" i="11"/>
  <c r="AI1506" i="11"/>
  <c r="AI1502" i="11"/>
  <c r="AI1498" i="11"/>
  <c r="AI1494" i="11"/>
  <c r="AI1490" i="11"/>
  <c r="AI1486" i="11"/>
  <c r="AI1482" i="11"/>
  <c r="AI1478" i="11"/>
  <c r="AI1474" i="11"/>
  <c r="AI1470" i="11"/>
  <c r="AI1466" i="11"/>
  <c r="AI1462" i="11"/>
  <c r="AI1458" i="11"/>
  <c r="AI1454" i="11"/>
  <c r="AI1450" i="11"/>
  <c r="AI1446" i="11"/>
  <c r="AI1442" i="11"/>
  <c r="AI1438" i="11"/>
  <c r="AI1434" i="11"/>
  <c r="AI1430" i="11"/>
  <c r="AI1426" i="11"/>
  <c r="AI1422" i="11"/>
  <c r="AI1418" i="11"/>
  <c r="AI1414" i="11"/>
  <c r="AI1410" i="11"/>
  <c r="AI1406" i="11"/>
  <c r="AI1402" i="11"/>
  <c r="AI1398" i="11"/>
  <c r="AI1394" i="11"/>
  <c r="AI1390" i="11"/>
  <c r="AI1386" i="11"/>
  <c r="AI1382" i="11"/>
  <c r="AI1378" i="11"/>
  <c r="AI1374" i="11"/>
  <c r="AI1370" i="11"/>
  <c r="AI1366" i="11"/>
  <c r="AI1362" i="11"/>
  <c r="AI1358" i="11"/>
  <c r="AI1354" i="11"/>
  <c r="AI1350" i="11"/>
  <c r="AI1346" i="11"/>
  <c r="AI1342" i="11"/>
  <c r="AI1338" i="11"/>
  <c r="AI1334" i="11"/>
  <c r="AI1330" i="11"/>
  <c r="AI1326" i="11"/>
  <c r="AI1322" i="11"/>
  <c r="AI1318" i="11"/>
  <c r="AI1314" i="11"/>
  <c r="AI1310" i="11"/>
  <c r="AI1306" i="11"/>
  <c r="AI1302" i="11"/>
  <c r="AI1298" i="11"/>
  <c r="AI1294" i="11"/>
  <c r="AI1290" i="11"/>
  <c r="AI1286" i="11"/>
  <c r="AI1282" i="11"/>
  <c r="AI1278" i="11"/>
  <c r="AI1274" i="11"/>
  <c r="AI1270" i="11"/>
  <c r="AI1266" i="11"/>
  <c r="AI1262" i="11"/>
  <c r="AI1258" i="11"/>
  <c r="AI1254" i="11"/>
  <c r="AI1250" i="11"/>
  <c r="AI1246" i="11"/>
  <c r="AI1242" i="11"/>
  <c r="AI1238" i="11"/>
  <c r="AI1234" i="11"/>
  <c r="AI1230" i="11"/>
  <c r="AI1226" i="11"/>
  <c r="AI1222" i="11"/>
  <c r="AI1218" i="11"/>
  <c r="AI1214" i="11"/>
  <c r="AI1210" i="11"/>
  <c r="AI1206" i="11"/>
  <c r="AI1202" i="11"/>
  <c r="AI1198" i="11"/>
  <c r="AI1194" i="11"/>
  <c r="AI1190" i="11"/>
  <c r="AI1186" i="11"/>
  <c r="AI1182" i="11"/>
  <c r="AI1178" i="11"/>
  <c r="AI2765" i="11"/>
  <c r="AI2761" i="11"/>
  <c r="AI2757" i="11"/>
  <c r="AI2753" i="11"/>
  <c r="AI2749" i="11"/>
  <c r="AI2745" i="11"/>
  <c r="AI2741" i="11"/>
  <c r="AI2737" i="11"/>
  <c r="AI2733" i="11"/>
  <c r="AI2729" i="11"/>
  <c r="AI2725" i="11"/>
  <c r="AI2721" i="11"/>
  <c r="AI2717" i="11"/>
  <c r="AI2713" i="11"/>
  <c r="AI2709" i="11"/>
  <c r="AI2705" i="11"/>
  <c r="AI2701" i="11"/>
  <c r="AI2697" i="11"/>
  <c r="AI2693" i="11"/>
  <c r="AI2689" i="11"/>
  <c r="AI2685" i="11"/>
  <c r="AI2681" i="11"/>
  <c r="AI2677" i="11"/>
  <c r="AI2673" i="11"/>
  <c r="AI2669" i="11"/>
  <c r="AI2665" i="11"/>
  <c r="AI2661" i="11"/>
  <c r="AI2657" i="11"/>
  <c r="AI2653" i="11"/>
  <c r="AI2649" i="11"/>
  <c r="AI2645" i="11"/>
  <c r="AI2641" i="11"/>
  <c r="AI2637" i="11"/>
  <c r="AI2633" i="11"/>
  <c r="AI2629" i="11"/>
  <c r="AI2625" i="11"/>
  <c r="AI2621" i="11"/>
  <c r="AI2617" i="11"/>
  <c r="AI2613" i="11"/>
  <c r="AI2609" i="11"/>
  <c r="AI2605" i="11"/>
  <c r="AI2601" i="11"/>
  <c r="AI2597" i="11"/>
  <c r="AI2593" i="11"/>
  <c r="AI2589" i="11"/>
  <c r="AI2585" i="11"/>
  <c r="AI2581" i="11"/>
  <c r="AI2577" i="11"/>
  <c r="AI2573" i="11"/>
  <c r="AI2569" i="11"/>
  <c r="AI2565" i="11"/>
  <c r="AI2561" i="11"/>
  <c r="AI2557" i="11"/>
  <c r="AI2553" i="11"/>
  <c r="AI2549" i="11"/>
  <c r="AI2545" i="11"/>
  <c r="AI2541" i="11"/>
  <c r="AI2537" i="11"/>
  <c r="AI2533" i="11"/>
  <c r="AI2529" i="11"/>
  <c r="AI2525" i="11"/>
  <c r="AI2521" i="11"/>
  <c r="AI2517" i="11"/>
  <c r="AI2513" i="11"/>
  <c r="AI2509" i="11"/>
  <c r="AI2505" i="11"/>
  <c r="AI2501" i="11"/>
  <c r="AI2497" i="11"/>
  <c r="AI2493" i="11"/>
  <c r="AI2489" i="11"/>
  <c r="AI2485" i="11"/>
  <c r="AI2481" i="11"/>
  <c r="AI2477" i="11"/>
  <c r="AI2473" i="11"/>
  <c r="AI2469" i="11"/>
  <c r="AI2465" i="11"/>
  <c r="AI2461" i="11"/>
  <c r="AI2457" i="11"/>
  <c r="AI2453" i="11"/>
  <c r="AI2449" i="11"/>
  <c r="AI2445" i="11"/>
  <c r="AI2441" i="11"/>
  <c r="AI2437" i="11"/>
  <c r="AI2433" i="11"/>
  <c r="AI2429" i="11"/>
  <c r="AI2425" i="11"/>
  <c r="AI2421" i="11"/>
  <c r="AI2417" i="11"/>
  <c r="AI2413" i="11"/>
  <c r="AI2409" i="11"/>
  <c r="AI2405" i="11"/>
  <c r="AI2401" i="11"/>
  <c r="AI2397" i="11"/>
  <c r="AI2393" i="11"/>
  <c r="AI2389" i="11"/>
  <c r="AI2385" i="11"/>
  <c r="AI2381" i="11"/>
  <c r="AI2377" i="11"/>
  <c r="AI2373" i="11"/>
  <c r="AI2369" i="11"/>
  <c r="AI2365" i="11"/>
  <c r="AI2361" i="11"/>
  <c r="AI2357" i="11"/>
  <c r="AI2353" i="11"/>
  <c r="AI2349" i="11"/>
  <c r="AI2345" i="11"/>
  <c r="AI2341" i="11"/>
  <c r="AI2337" i="11"/>
  <c r="AI2333" i="11"/>
  <c r="AI2329" i="11"/>
  <c r="AI2325" i="11"/>
  <c r="AI2321" i="11"/>
  <c r="AI2317" i="11"/>
  <c r="AI2313" i="11"/>
  <c r="AI2309" i="11"/>
  <c r="AI2305" i="11"/>
  <c r="AI2301" i="11"/>
  <c r="AI2297" i="11"/>
  <c r="AI2293" i="11"/>
  <c r="AI2289" i="11"/>
  <c r="AI2285" i="11"/>
  <c r="AI2281" i="11"/>
  <c r="AI2277" i="11"/>
  <c r="AI2273" i="11"/>
  <c r="AI2269" i="11"/>
  <c r="AI2265" i="11"/>
  <c r="AI2261" i="11"/>
  <c r="AI2257" i="11"/>
  <c r="AI2253" i="11"/>
  <c r="AI2249" i="11"/>
  <c r="AI2245" i="11"/>
  <c r="AI2241" i="11"/>
  <c r="AI2237" i="11"/>
  <c r="AI2233" i="11"/>
  <c r="AI2229" i="11"/>
  <c r="AI2225" i="11"/>
  <c r="AI2221" i="11"/>
  <c r="AI2217" i="11"/>
  <c r="AI2213" i="11"/>
  <c r="AI2209" i="11"/>
  <c r="AI2205" i="11"/>
  <c r="AI2201" i="11"/>
  <c r="AI2197" i="11"/>
  <c r="AI2193" i="11"/>
  <c r="AI2189" i="11"/>
  <c r="AI2185" i="11"/>
  <c r="AI2181" i="11"/>
  <c r="AI2177" i="11"/>
  <c r="AI2173" i="11"/>
  <c r="AI2169" i="11"/>
  <c r="AI2165" i="11"/>
  <c r="AI2161" i="11"/>
  <c r="AI2157" i="11"/>
  <c r="AI2153" i="11"/>
  <c r="AI2149" i="11"/>
  <c r="AI2145" i="11"/>
  <c r="AI2141" i="11"/>
  <c r="AI2137" i="11"/>
  <c r="AI2133" i="11"/>
  <c r="AI2129" i="11"/>
  <c r="AI2125" i="11"/>
  <c r="AI2121" i="11"/>
  <c r="AI2117" i="11"/>
  <c r="AI2113" i="11"/>
  <c r="AI2109" i="11"/>
  <c r="AI2105" i="11"/>
  <c r="AI2101" i="11"/>
  <c r="AI2097" i="11"/>
  <c r="AI2093" i="11"/>
  <c r="AI2089" i="11"/>
  <c r="AI2085" i="11"/>
  <c r="AI2081" i="11"/>
  <c r="AI2077" i="11"/>
  <c r="AI2073" i="11"/>
  <c r="AI2069" i="11"/>
  <c r="AI2065" i="11"/>
  <c r="AI2061" i="11"/>
  <c r="AI2057" i="11"/>
  <c r="AI2053" i="11"/>
  <c r="AI2049" i="11"/>
  <c r="AI2045" i="11"/>
  <c r="AI2041" i="11"/>
  <c r="AI2037" i="11"/>
  <c r="AI2033" i="11"/>
  <c r="AI2029" i="11"/>
  <c r="AI2025" i="11"/>
  <c r="AI2021" i="11"/>
  <c r="AI2017" i="11"/>
  <c r="AI2013" i="11"/>
  <c r="AI2009" i="11"/>
  <c r="AI2005" i="11"/>
  <c r="AI2001" i="11"/>
  <c r="AI1997" i="11"/>
  <c r="AI1993" i="11"/>
  <c r="AI1989" i="11"/>
  <c r="AI1985" i="11"/>
  <c r="AI1981" i="11"/>
  <c r="AI1977" i="11"/>
  <c r="AI1973" i="11"/>
  <c r="AI1969" i="11"/>
  <c r="AI1965" i="11"/>
  <c r="AI1961" i="11"/>
  <c r="AI1957" i="11"/>
  <c r="AI1953" i="11"/>
  <c r="AI1949" i="11"/>
  <c r="AI1945" i="11"/>
  <c r="AI1941" i="11"/>
  <c r="AI1937" i="11"/>
  <c r="AI1933" i="11"/>
  <c r="AI1929" i="11"/>
  <c r="AI1925" i="11"/>
  <c r="AI1921" i="11"/>
  <c r="AI1917" i="11"/>
  <c r="AI1913" i="11"/>
  <c r="AI1909" i="11"/>
  <c r="AI1905" i="11"/>
  <c r="AI1901" i="11"/>
  <c r="AI1897" i="11"/>
  <c r="AI1893" i="11"/>
  <c r="AI1889" i="11"/>
  <c r="AI1885" i="11"/>
  <c r="AI1881" i="11"/>
  <c r="AI1877" i="11"/>
  <c r="AI1873" i="11"/>
  <c r="AI1869" i="11"/>
  <c r="AI1865" i="11"/>
  <c r="AI1861" i="11"/>
  <c r="AI1857" i="11"/>
  <c r="AI1853" i="11"/>
  <c r="AI1849" i="11"/>
  <c r="AI1845" i="11"/>
  <c r="AI1841" i="11"/>
  <c r="AI1837" i="11"/>
  <c r="AI1833" i="11"/>
  <c r="AI1829" i="11"/>
  <c r="AI1825" i="11"/>
  <c r="AI1821" i="11"/>
  <c r="AI1817" i="11"/>
  <c r="AI1813" i="11"/>
  <c r="AI1809" i="11"/>
  <c r="AI1805" i="11"/>
  <c r="AI1801" i="11"/>
  <c r="AI1797" i="11"/>
  <c r="AI1793" i="11"/>
  <c r="AI1789" i="11"/>
  <c r="AI1785" i="11"/>
  <c r="AI1781" i="11"/>
  <c r="AI1777" i="11"/>
  <c r="AI1773" i="11"/>
  <c r="AI1769" i="11"/>
  <c r="AI1765" i="11"/>
  <c r="AI1761" i="11"/>
  <c r="AI1757" i="11"/>
  <c r="AI1753" i="11"/>
  <c r="AI1749" i="11"/>
  <c r="AI1745" i="11"/>
  <c r="AI1741" i="11"/>
  <c r="AI1737" i="11"/>
  <c r="AI1733" i="11"/>
  <c r="AI1729" i="11"/>
  <c r="AI1725" i="11"/>
  <c r="AI1721" i="11"/>
  <c r="AI1717" i="11"/>
  <c r="AI1713" i="11"/>
  <c r="AI1709" i="11"/>
  <c r="AI1705" i="11"/>
  <c r="AI1701" i="11"/>
  <c r="AI1697" i="11"/>
  <c r="AI1693" i="11"/>
  <c r="AI1689" i="11"/>
  <c r="AI1685" i="11"/>
  <c r="AI1681" i="11"/>
  <c r="AI1677" i="11"/>
  <c r="AI1673" i="11"/>
  <c r="AI1669" i="11"/>
  <c r="AI1665" i="11"/>
  <c r="AI1661" i="11"/>
  <c r="AI1657" i="11"/>
  <c r="AI1653" i="11"/>
  <c r="AI1649" i="11"/>
  <c r="AI1645" i="11"/>
  <c r="AI1641" i="11"/>
  <c r="AI1637" i="11"/>
  <c r="AI1633" i="11"/>
  <c r="AI1629" i="11"/>
  <c r="AI1625" i="11"/>
  <c r="AI1621" i="11"/>
  <c r="AI1617" i="11"/>
  <c r="AI1613" i="11"/>
  <c r="AI1609" i="11"/>
  <c r="AI1605" i="11"/>
  <c r="AI1601" i="11"/>
  <c r="AI1597" i="11"/>
  <c r="AI1593" i="11"/>
  <c r="AI1589" i="11"/>
  <c r="AI1585" i="11"/>
  <c r="AI1581" i="11"/>
  <c r="AI1577" i="11"/>
  <c r="AI1573" i="11"/>
  <c r="AI1569" i="11"/>
  <c r="AI1565" i="11"/>
  <c r="AI1561" i="11"/>
  <c r="AI1557" i="11"/>
  <c r="AI1553" i="11"/>
  <c r="AI1549" i="11"/>
  <c r="AI1545" i="11"/>
  <c r="AI1541" i="11"/>
  <c r="AI1537" i="11"/>
  <c r="AI1533" i="11"/>
  <c r="AI1529" i="11"/>
  <c r="AI1525" i="11"/>
  <c r="AI1521" i="11"/>
  <c r="AI1517" i="11"/>
  <c r="AI1513" i="11"/>
  <c r="AI1509" i="11"/>
  <c r="AI1505" i="11"/>
  <c r="AI1501" i="11"/>
  <c r="AI1497" i="11"/>
  <c r="AI1493" i="11"/>
  <c r="AI1489" i="11"/>
  <c r="AI1485" i="11"/>
  <c r="AI1481" i="11"/>
  <c r="AI1477" i="11"/>
  <c r="AI1473" i="11"/>
  <c r="AI1469" i="11"/>
  <c r="AI1465" i="11"/>
  <c r="AI1461" i="11"/>
  <c r="AI1457" i="11"/>
  <c r="AI1453" i="11"/>
  <c r="AI1449" i="11"/>
  <c r="AI1445" i="11"/>
  <c r="AI1441" i="11"/>
  <c r="AI1437" i="11"/>
  <c r="AI1433" i="11"/>
  <c r="AI1429" i="11"/>
  <c r="AI1425" i="11"/>
  <c r="AI1421" i="11"/>
  <c r="AI1417" i="11"/>
  <c r="AI1413" i="11"/>
  <c r="AI1409" i="11"/>
  <c r="AI1405" i="11"/>
  <c r="AI1401" i="11"/>
  <c r="AI1397" i="11"/>
  <c r="AI1393" i="11"/>
  <c r="AI1389" i="11"/>
  <c r="AI1385" i="11"/>
  <c r="AI1381" i="11"/>
  <c r="AI1377" i="11"/>
  <c r="AI1373" i="11"/>
  <c r="AI1369" i="11"/>
  <c r="AI1365" i="11"/>
  <c r="AI1361" i="11"/>
  <c r="AI1357" i="11"/>
  <c r="AI1353" i="11"/>
  <c r="AI1349" i="11"/>
  <c r="AI1345" i="11"/>
  <c r="AI1341" i="11"/>
  <c r="AI1337" i="11"/>
  <c r="AI1333" i="11"/>
  <c r="AI1329" i="11"/>
  <c r="AI1325" i="11"/>
  <c r="AI1321" i="11"/>
  <c r="AI1317" i="11"/>
  <c r="AI1313" i="11"/>
  <c r="AI1309" i="11"/>
  <c r="AI1305" i="11"/>
  <c r="AI1301" i="11"/>
  <c r="AI1297" i="11"/>
  <c r="AI1293" i="11"/>
  <c r="AI1289" i="11"/>
  <c r="AI1285" i="11"/>
  <c r="AI1281" i="11"/>
  <c r="AI1277" i="11"/>
  <c r="AI1273" i="11"/>
  <c r="AI1269" i="11"/>
  <c r="AI1265" i="11"/>
  <c r="AI1261" i="11"/>
  <c r="AI1257" i="11"/>
  <c r="AI1253" i="11"/>
  <c r="AI1249" i="11"/>
  <c r="AI1245" i="11"/>
  <c r="AI1241" i="11"/>
  <c r="AI1237" i="11"/>
  <c r="AI1233" i="11"/>
  <c r="AI1229" i="11"/>
  <c r="AI1225" i="11"/>
  <c r="AI1221" i="11"/>
  <c r="AI1217" i="11"/>
  <c r="AI1213" i="11"/>
  <c r="AI1209" i="11"/>
  <c r="AI1205" i="11"/>
  <c r="AI1201" i="11"/>
  <c r="AI1197" i="11"/>
  <c r="AI1193" i="11"/>
  <c r="AI1189" i="11"/>
  <c r="AI1185" i="11"/>
  <c r="AI1181" i="11"/>
  <c r="AI1177" i="11"/>
  <c r="AI1173" i="11"/>
  <c r="AI1169" i="11"/>
  <c r="AI1165" i="11"/>
  <c r="AI1161" i="11"/>
  <c r="AI1157" i="11"/>
  <c r="AI1153" i="11"/>
  <c r="AI1149" i="11"/>
  <c r="AI1145" i="11"/>
  <c r="AI1141" i="11"/>
  <c r="AI1137" i="11"/>
  <c r="AI1133" i="11"/>
  <c r="AI1129" i="11"/>
  <c r="AI1125" i="11"/>
  <c r="AI9" i="11"/>
  <c r="AI13" i="11"/>
  <c r="AI17" i="11"/>
  <c r="AI21" i="11"/>
  <c r="AI25" i="11"/>
  <c r="AI29" i="11"/>
  <c r="AI33" i="11"/>
  <c r="AI37" i="11"/>
  <c r="AI41" i="11"/>
  <c r="AI45" i="11"/>
  <c r="AI49" i="11"/>
  <c r="AI53" i="11"/>
  <c r="AI57" i="11"/>
  <c r="AI61" i="11"/>
  <c r="AI65" i="11"/>
  <c r="AI69" i="11"/>
  <c r="AI73" i="11"/>
  <c r="AI77" i="11"/>
  <c r="AI81" i="11"/>
  <c r="AI85" i="11"/>
  <c r="AI89" i="11"/>
  <c r="AI93" i="11"/>
  <c r="AI97" i="11"/>
  <c r="AI101" i="11"/>
  <c r="AI105" i="11"/>
  <c r="AI109" i="11"/>
  <c r="AI113" i="11"/>
  <c r="AI117" i="11"/>
  <c r="AI121" i="11"/>
  <c r="AI125" i="11"/>
  <c r="AI129" i="11"/>
  <c r="AI133" i="11"/>
  <c r="AI137" i="11"/>
  <c r="AI141" i="11"/>
  <c r="AI145" i="11"/>
  <c r="AI149" i="11"/>
  <c r="AI153" i="11"/>
  <c r="AI157" i="11"/>
  <c r="AI161" i="11"/>
  <c r="AI165" i="11"/>
  <c r="AI169" i="11"/>
  <c r="AI173" i="11"/>
  <c r="AI177" i="11"/>
  <c r="AI181" i="11"/>
  <c r="AI185" i="11"/>
  <c r="AI189" i="11"/>
  <c r="AI193" i="11"/>
  <c r="AI197" i="11"/>
  <c r="AI201" i="11"/>
  <c r="AI205" i="11"/>
  <c r="AI209" i="11"/>
  <c r="AI213" i="11"/>
  <c r="AI217" i="11"/>
  <c r="AI221" i="11"/>
  <c r="AI225" i="11"/>
  <c r="AI229" i="11"/>
  <c r="AI233" i="11"/>
  <c r="AI237" i="11"/>
  <c r="AI241" i="11"/>
  <c r="AI245" i="11"/>
  <c r="AI249" i="11"/>
  <c r="AI253" i="11"/>
  <c r="AI257" i="11"/>
  <c r="AI261" i="11"/>
  <c r="AI265" i="11"/>
  <c r="AI269" i="11"/>
  <c r="AI273" i="11"/>
  <c r="AI277" i="11"/>
  <c r="AI281" i="11"/>
  <c r="AI285" i="11"/>
  <c r="AI289" i="11"/>
  <c r="AI293" i="11"/>
  <c r="AI297" i="11"/>
  <c r="AI301" i="11"/>
  <c r="AI305" i="11"/>
  <c r="AI309" i="11"/>
  <c r="AI313" i="11"/>
  <c r="AI317" i="11"/>
  <c r="AI321" i="11"/>
  <c r="AI325" i="11"/>
  <c r="AI329" i="11"/>
  <c r="AI333" i="11"/>
  <c r="AI337" i="11"/>
  <c r="AI341" i="11"/>
  <c r="AI345" i="11"/>
  <c r="AI349" i="11"/>
  <c r="AI353" i="11"/>
  <c r="AI357" i="11"/>
  <c r="AI361" i="11"/>
  <c r="AI365" i="11"/>
  <c r="AI369" i="11"/>
  <c r="AI373" i="11"/>
  <c r="AI377" i="11"/>
  <c r="AI381" i="11"/>
  <c r="AI385" i="11"/>
  <c r="AI389" i="11"/>
  <c r="AI393" i="11"/>
  <c r="AI397" i="11"/>
  <c r="AI401" i="11"/>
  <c r="AI405" i="11"/>
  <c r="AI409" i="11"/>
  <c r="AI413" i="11"/>
  <c r="AI417" i="11"/>
  <c r="AI421" i="11"/>
  <c r="AI425" i="11"/>
  <c r="AI429" i="11"/>
  <c r="AI433" i="11"/>
  <c r="AI437" i="11"/>
  <c r="AI441" i="11"/>
  <c r="AI445" i="11"/>
  <c r="AI449" i="11"/>
  <c r="AI453" i="11"/>
  <c r="AI457" i="11"/>
  <c r="AI461" i="11"/>
  <c r="AI465" i="11"/>
  <c r="AI469" i="11"/>
  <c r="AI473" i="11"/>
  <c r="AI477" i="11"/>
  <c r="AI481" i="11"/>
  <c r="AI485" i="11"/>
  <c r="AI489" i="11"/>
  <c r="AI493" i="11"/>
  <c r="AI497" i="11"/>
  <c r="AI501" i="11"/>
  <c r="AI505" i="11"/>
  <c r="AI509" i="11"/>
  <c r="AI513" i="11"/>
  <c r="AI517" i="11"/>
  <c r="AI521" i="11"/>
  <c r="AI525" i="11"/>
  <c r="AI529" i="11"/>
  <c r="AI533" i="11"/>
  <c r="AI537" i="11"/>
  <c r="AI541" i="11"/>
  <c r="AI545" i="11"/>
  <c r="AI549" i="11"/>
  <c r="AI553" i="11"/>
  <c r="AI557" i="11"/>
  <c r="AI561" i="11"/>
  <c r="AI565" i="11"/>
  <c r="AI569" i="11"/>
  <c r="AI573" i="11"/>
  <c r="AI577" i="11"/>
  <c r="AI581" i="11"/>
  <c r="AI585" i="11"/>
  <c r="AI589" i="11"/>
  <c r="AI593" i="11"/>
  <c r="AI597" i="11"/>
  <c r="AI601" i="11"/>
  <c r="AI605" i="11"/>
  <c r="AI609" i="11"/>
  <c r="AI613" i="11"/>
  <c r="AI617" i="11"/>
  <c r="AI621" i="11"/>
  <c r="AI625" i="11"/>
  <c r="AI629" i="11"/>
  <c r="AI633" i="11"/>
  <c r="AI637" i="11"/>
  <c r="AI641" i="11"/>
  <c r="AI645" i="11"/>
  <c r="AI649" i="11"/>
  <c r="AI653" i="11"/>
  <c r="AI657" i="11"/>
  <c r="AI661" i="11"/>
  <c r="AI665" i="11"/>
  <c r="AI669" i="11"/>
  <c r="AI673" i="11"/>
  <c r="AI677" i="11"/>
  <c r="AI681" i="11"/>
  <c r="AI685" i="11"/>
  <c r="AI689" i="11"/>
  <c r="AI693" i="11"/>
  <c r="AI697" i="11"/>
  <c r="AI701" i="11"/>
  <c r="AI705" i="11"/>
  <c r="AI709" i="11"/>
  <c r="AI713" i="11"/>
  <c r="AI717" i="11"/>
  <c r="AI721" i="11"/>
  <c r="AI725" i="11"/>
  <c r="AI729" i="11"/>
  <c r="AI733" i="11"/>
  <c r="AI737" i="11"/>
  <c r="AI741" i="11"/>
  <c r="AI745" i="11"/>
  <c r="AI749" i="11"/>
  <c r="AI753" i="11"/>
  <c r="AI757" i="11"/>
  <c r="AI761" i="11"/>
  <c r="AI765" i="11"/>
  <c r="AI769" i="11"/>
  <c r="AI773" i="11"/>
  <c r="AI777" i="11"/>
  <c r="AI781" i="11"/>
  <c r="AI785" i="11"/>
  <c r="AI789" i="11"/>
  <c r="AI793" i="11"/>
  <c r="AI797" i="11"/>
  <c r="AI801" i="11"/>
  <c r="AI805" i="11"/>
  <c r="AI809" i="11"/>
  <c r="AI813" i="11"/>
  <c r="AI817" i="11"/>
  <c r="AI821" i="11"/>
  <c r="AI825" i="11"/>
  <c r="AI829" i="11"/>
  <c r="AI833" i="11"/>
  <c r="AI837" i="11"/>
  <c r="AI841" i="11"/>
  <c r="AI845" i="11"/>
  <c r="AI849" i="11"/>
  <c r="AI853" i="11"/>
  <c r="AI857" i="11"/>
  <c r="AI861" i="11"/>
  <c r="AI865" i="11"/>
  <c r="AI869" i="11"/>
  <c r="AI873" i="11"/>
  <c r="AI877" i="11"/>
  <c r="AI881" i="11"/>
  <c r="AI885" i="11"/>
  <c r="AI889" i="11"/>
  <c r="AI893" i="11"/>
  <c r="AI897" i="11"/>
  <c r="AI901" i="11"/>
  <c r="AI905" i="11"/>
  <c r="AI909" i="11"/>
  <c r="AI913" i="11"/>
  <c r="AI917" i="11"/>
  <c r="AI921" i="11"/>
  <c r="AI925" i="11"/>
  <c r="AI929" i="11"/>
  <c r="AI933" i="11"/>
  <c r="AI937" i="11"/>
  <c r="AI941" i="11"/>
  <c r="AI945" i="11"/>
  <c r="AI949" i="11"/>
  <c r="AI953" i="11"/>
  <c r="AI957" i="11"/>
  <c r="AI961" i="11"/>
  <c r="AI965" i="11"/>
  <c r="AI969" i="11"/>
  <c r="AI973" i="11"/>
  <c r="AI977" i="11"/>
  <c r="AI981" i="11"/>
  <c r="AI985" i="11"/>
  <c r="AI989" i="11"/>
  <c r="AI993" i="11"/>
  <c r="AI997" i="11"/>
  <c r="AI1001" i="11"/>
  <c r="AI1005" i="11"/>
  <c r="AI1009" i="11"/>
  <c r="AI1013" i="11"/>
  <c r="AI1017" i="11"/>
  <c r="AI1021" i="11"/>
  <c r="AI1025" i="11"/>
  <c r="AI1029" i="11"/>
  <c r="AI1033" i="11"/>
  <c r="AI1037" i="11"/>
  <c r="AI1041" i="11"/>
  <c r="AI1045" i="11"/>
  <c r="AI1049" i="11"/>
  <c r="AI1053" i="11"/>
  <c r="AI1057" i="11"/>
  <c r="AI1062" i="11"/>
  <c r="AI1068" i="11"/>
  <c r="AI1073" i="11"/>
  <c r="AI1078" i="11"/>
  <c r="AI1084" i="11"/>
  <c r="AI1089" i="11"/>
  <c r="AI1094" i="11"/>
  <c r="AI1100" i="11"/>
  <c r="AI1105" i="11"/>
  <c r="AI1110" i="11"/>
  <c r="AI1116" i="11"/>
  <c r="AI1121" i="11"/>
  <c r="AI1128" i="11"/>
  <c r="AI1136" i="11"/>
  <c r="AI1144" i="11"/>
  <c r="AI1152" i="11"/>
  <c r="AI1160" i="11"/>
  <c r="AI1168" i="11"/>
  <c r="AI1176" i="11"/>
  <c r="AI1192" i="11"/>
  <c r="AI1208" i="11"/>
  <c r="AI1224" i="11"/>
  <c r="AI1240" i="11"/>
  <c r="AI1256" i="11"/>
  <c r="AI1272" i="11"/>
  <c r="AI1288" i="11"/>
  <c r="AI1304" i="11"/>
  <c r="AI1320" i="11"/>
  <c r="AI1336" i="11"/>
  <c r="AI1352" i="11"/>
  <c r="AI1368" i="11"/>
  <c r="AI1384" i="11"/>
  <c r="AI1400" i="11"/>
  <c r="AI1416" i="11"/>
  <c r="AI1432" i="11"/>
  <c r="AI1448" i="11"/>
  <c r="AI1464" i="11"/>
  <c r="AI1480" i="11"/>
  <c r="AI1496" i="11"/>
  <c r="AI1512" i="11"/>
  <c r="AI1528" i="11"/>
  <c r="AI1544" i="11"/>
  <c r="AI1560" i="11"/>
  <c r="AI1576" i="11"/>
  <c r="AI1592" i="11"/>
  <c r="AI1608" i="11"/>
  <c r="AI1624" i="11"/>
  <c r="AI1640" i="11"/>
  <c r="AI1656" i="11"/>
  <c r="AI1672" i="11"/>
  <c r="AI1688" i="11"/>
  <c r="AI1704" i="11"/>
  <c r="AI1720" i="11"/>
  <c r="AI1736" i="11"/>
  <c r="AI1752" i="11"/>
  <c r="AI1768" i="11"/>
  <c r="AI1784" i="11"/>
  <c r="AI1800" i="11"/>
  <c r="AI1816" i="11"/>
  <c r="AI1832" i="11"/>
  <c r="AI1848" i="11"/>
  <c r="AI1864" i="11"/>
  <c r="AI1880" i="11"/>
  <c r="AI1896" i="11"/>
  <c r="AI1912" i="11"/>
  <c r="AI1928" i="11"/>
  <c r="AI1944" i="11"/>
  <c r="AI1960" i="11"/>
  <c r="AI1976" i="11"/>
  <c r="AI1992" i="11"/>
  <c r="AI2008" i="11"/>
  <c r="AI2024" i="11"/>
  <c r="AI2040" i="11"/>
  <c r="AI2056" i="11"/>
  <c r="AI2072" i="11"/>
  <c r="AI2088" i="11"/>
  <c r="AI2104" i="11"/>
  <c r="AI2120" i="11"/>
  <c r="AI2136" i="11"/>
  <c r="AI2152" i="11"/>
  <c r="AI2168" i="11"/>
  <c r="AI2184" i="11"/>
  <c r="AI2200" i="11"/>
  <c r="AI2216" i="11"/>
  <c r="AI2232" i="11"/>
  <c r="AI2248" i="11"/>
  <c r="AI2264" i="11"/>
  <c r="AI2280" i="11"/>
  <c r="AI2296" i="11"/>
  <c r="AI2312" i="11"/>
  <c r="AI2328" i="11"/>
  <c r="AI2344" i="11"/>
  <c r="AI2360" i="11"/>
  <c r="AI2376" i="11"/>
  <c r="AI2392" i="11"/>
  <c r="AI2408" i="11"/>
  <c r="AI2424" i="11"/>
  <c r="AI2440" i="11"/>
  <c r="AI2456" i="11"/>
  <c r="AI2472" i="11"/>
  <c r="AI2488" i="11"/>
  <c r="AI2504" i="11"/>
  <c r="AI2520" i="11"/>
  <c r="AI2536" i="11"/>
  <c r="AI2552" i="11"/>
  <c r="AI2568" i="11"/>
  <c r="AI2584" i="11"/>
  <c r="AI2600" i="11"/>
  <c r="AI2616" i="11"/>
  <c r="AI2632" i="11"/>
  <c r="AI2648" i="11"/>
  <c r="AI2664" i="11"/>
  <c r="AI2680" i="11"/>
  <c r="AI2696" i="11"/>
  <c r="AI2712" i="11"/>
  <c r="AI2728" i="11"/>
  <c r="AI2744" i="11"/>
  <c r="AI2760" i="11"/>
  <c r="AJ13" i="11"/>
  <c r="AJ29" i="11"/>
  <c r="AJ45" i="11"/>
  <c r="AJ61" i="11"/>
  <c r="AJ77" i="11"/>
  <c r="AJ93" i="11"/>
  <c r="AJ109" i="11"/>
  <c r="AJ125" i="11"/>
  <c r="AJ141" i="11"/>
  <c r="AJ157" i="11"/>
  <c r="AJ173" i="11"/>
  <c r="AJ189" i="11"/>
  <c r="AJ205" i="11"/>
  <c r="AJ221" i="11"/>
  <c r="AJ237" i="11"/>
  <c r="AJ253" i="11"/>
  <c r="AJ269" i="11"/>
  <c r="AJ285" i="11"/>
  <c r="AJ301" i="11"/>
  <c r="AJ317" i="11"/>
  <c r="AJ333" i="11"/>
  <c r="AJ349" i="11"/>
  <c r="AJ365" i="11"/>
  <c r="AJ381" i="11"/>
  <c r="AJ397" i="11"/>
  <c r="AJ413" i="11"/>
  <c r="AJ429" i="11"/>
  <c r="AJ445" i="11"/>
  <c r="AJ461" i="11"/>
  <c r="AJ477" i="11"/>
  <c r="AJ493" i="11"/>
  <c r="AJ509" i="11"/>
  <c r="AJ525" i="11"/>
  <c r="AJ541" i="11"/>
  <c r="AJ557" i="11"/>
  <c r="AJ573" i="11"/>
  <c r="AJ589" i="11"/>
  <c r="AJ605" i="11"/>
  <c r="AJ621" i="11"/>
  <c r="AJ637" i="11"/>
  <c r="AJ653" i="11"/>
  <c r="AJ669" i="11"/>
  <c r="AJ685" i="11"/>
  <c r="AJ701" i="11"/>
  <c r="AJ717" i="11"/>
  <c r="AJ733" i="11"/>
  <c r="AJ749" i="11"/>
  <c r="AJ765" i="11"/>
  <c r="AJ781" i="11"/>
  <c r="AJ797" i="11"/>
  <c r="AJ813" i="11"/>
  <c r="AJ829" i="11"/>
  <c r="AJ845" i="11"/>
  <c r="AJ861" i="11"/>
  <c r="AJ877" i="11"/>
  <c r="AJ893" i="11"/>
  <c r="AJ929" i="11"/>
  <c r="AJ993" i="11"/>
  <c r="AJ1057" i="11"/>
  <c r="AJ1121" i="11"/>
  <c r="AJ1185" i="11"/>
  <c r="AJ1249" i="11"/>
  <c r="AJ1313" i="11"/>
  <c r="AJ1377" i="11"/>
  <c r="AJ1441" i="11"/>
  <c r="AJ1505" i="11"/>
  <c r="AJ1569" i="11"/>
  <c r="AJ1633" i="11"/>
  <c r="L11" i="21"/>
  <c r="L12" i="21" s="1"/>
  <c r="H11" i="21"/>
  <c r="H12" i="21" s="1"/>
  <c r="D11" i="21"/>
  <c r="D12" i="21" s="1"/>
  <c r="K11" i="21"/>
  <c r="K12" i="21" s="1"/>
  <c r="G11" i="21"/>
  <c r="G12" i="21" s="1"/>
  <c r="C11" i="21"/>
  <c r="C12" i="21" s="1"/>
  <c r="J11" i="21"/>
  <c r="J12" i="21" s="1"/>
  <c r="F11" i="21"/>
  <c r="F12" i="21" s="1"/>
  <c r="B11" i="21"/>
  <c r="M11" i="21"/>
  <c r="I11" i="21"/>
  <c r="E11" i="21"/>
  <c r="E12" i="21" s="1"/>
  <c r="Z4" i="21"/>
  <c r="V4" i="21"/>
  <c r="R4" i="21"/>
  <c r="Y4" i="21"/>
  <c r="U4" i="21"/>
  <c r="AB4" i="21"/>
  <c r="X4" i="21"/>
  <c r="T4" i="21"/>
  <c r="AA4" i="21"/>
  <c r="W4" i="21"/>
  <c r="S4" i="21"/>
  <c r="Y17" i="21"/>
  <c r="U17" i="21"/>
  <c r="Q17" i="21"/>
  <c r="AB17" i="21"/>
  <c r="X17" i="21"/>
  <c r="T17" i="21"/>
  <c r="AA17" i="21"/>
  <c r="W17" i="21"/>
  <c r="V17" i="21"/>
  <c r="R17" i="21"/>
  <c r="Z17" i="21"/>
  <c r="AB20" i="21"/>
  <c r="X20" i="21"/>
  <c r="T20" i="21"/>
  <c r="AA20" i="21"/>
  <c r="W20" i="21"/>
  <c r="S20" i="21"/>
  <c r="Z20" i="21"/>
  <c r="V20" i="21"/>
  <c r="R20" i="21"/>
  <c r="Y20" i="21"/>
  <c r="U20" i="21"/>
  <c r="Q20" i="21"/>
  <c r="AA23" i="21"/>
  <c r="W23" i="21"/>
  <c r="Z23" i="21"/>
  <c r="V23" i="21"/>
  <c r="R23" i="21"/>
  <c r="Y23" i="21"/>
  <c r="U23" i="21"/>
  <c r="Q23" i="21"/>
  <c r="AB23" i="21"/>
  <c r="X23" i="21"/>
  <c r="T23" i="21"/>
  <c r="Y7" i="21"/>
  <c r="U7" i="21"/>
  <c r="AB7" i="21"/>
  <c r="X7" i="21"/>
  <c r="T7" i="21"/>
  <c r="AA7" i="21"/>
  <c r="W7" i="21"/>
  <c r="S7" i="21"/>
  <c r="Z7" i="21"/>
  <c r="V7" i="21"/>
  <c r="R7" i="21"/>
  <c r="AC7" i="21" s="1"/>
  <c r="Z19" i="21"/>
  <c r="V19" i="21"/>
  <c r="R19" i="21"/>
  <c r="Y19" i="21"/>
  <c r="U19" i="21"/>
  <c r="Q19" i="21"/>
  <c r="AB19" i="21"/>
  <c r="X19" i="21"/>
  <c r="T19" i="21"/>
  <c r="W19" i="21"/>
  <c r="AA19" i="21"/>
  <c r="AB10" i="21"/>
  <c r="X10" i="21"/>
  <c r="T10" i="21"/>
  <c r="AA10" i="21"/>
  <c r="W10" i="21"/>
  <c r="S10" i="21"/>
  <c r="V10" i="21"/>
  <c r="R10" i="21"/>
  <c r="Y10" i="21"/>
  <c r="U10" i="21"/>
  <c r="Q10" i="21"/>
  <c r="Z16" i="21"/>
  <c r="V16" i="21"/>
  <c r="R16" i="21"/>
  <c r="Y16" i="21"/>
  <c r="U16" i="21"/>
  <c r="Q16" i="21"/>
  <c r="AB16" i="21"/>
  <c r="X16" i="21"/>
  <c r="T16" i="21"/>
  <c r="AA16" i="21"/>
  <c r="W16" i="21"/>
  <c r="AB18" i="21"/>
  <c r="X18" i="21"/>
  <c r="T18" i="21"/>
  <c r="AA18" i="21"/>
  <c r="W18" i="21"/>
  <c r="Z18" i="21"/>
  <c r="V18" i="21"/>
  <c r="R18" i="21"/>
  <c r="Y18" i="21"/>
  <c r="U18" i="21"/>
  <c r="Q18" i="21"/>
  <c r="AA15" i="21"/>
  <c r="W15" i="21"/>
  <c r="S15" i="21"/>
  <c r="Z15" i="21"/>
  <c r="Z24" i="21" s="1"/>
  <c r="V15" i="21"/>
  <c r="AB15" i="21"/>
  <c r="T15" i="21"/>
  <c r="Y15" i="21"/>
  <c r="R15" i="21"/>
  <c r="X15" i="21"/>
  <c r="Q15" i="21"/>
  <c r="U15" i="21"/>
  <c r="U24" i="21" s="1"/>
  <c r="J20" i="21"/>
  <c r="J23" i="21" s="1"/>
  <c r="F20" i="21"/>
  <c r="F23" i="21" s="1"/>
  <c r="B20" i="21"/>
  <c r="M20" i="21"/>
  <c r="M23" i="21" s="1"/>
  <c r="I20" i="21"/>
  <c r="I23" i="21" s="1"/>
  <c r="E20" i="21"/>
  <c r="E23" i="21" s="1"/>
  <c r="L20" i="21"/>
  <c r="L23" i="21" s="1"/>
  <c r="H20" i="21"/>
  <c r="H23" i="21" s="1"/>
  <c r="D20" i="21"/>
  <c r="D23" i="21" s="1"/>
  <c r="K20" i="21"/>
  <c r="K23" i="21" s="1"/>
  <c r="Z9" i="21"/>
  <c r="V9" i="21"/>
  <c r="R9" i="21"/>
  <c r="G20" i="21"/>
  <c r="G23" i="21" s="1"/>
  <c r="Y9" i="21"/>
  <c r="U9" i="21"/>
  <c r="C20" i="21"/>
  <c r="C23" i="21" s="1"/>
  <c r="AB9" i="21"/>
  <c r="X9" i="21"/>
  <c r="T9" i="21"/>
  <c r="AC9" i="21" s="1"/>
  <c r="AA9" i="21"/>
  <c r="W9" i="21"/>
  <c r="S9" i="21"/>
  <c r="Z6" i="21"/>
  <c r="V6" i="21"/>
  <c r="R6" i="21"/>
  <c r="Y6" i="21"/>
  <c r="U6" i="21"/>
  <c r="AB6" i="21"/>
  <c r="X6" i="21"/>
  <c r="T6" i="21"/>
  <c r="AA6" i="21"/>
  <c r="W6" i="21"/>
  <c r="S6" i="21"/>
  <c r="AB5" i="21"/>
  <c r="X5" i="21"/>
  <c r="T5" i="21"/>
  <c r="AA5" i="21"/>
  <c r="W5" i="21"/>
  <c r="S5" i="21"/>
  <c r="AC5" i="21" s="1"/>
  <c r="Z5" i="21"/>
  <c r="V5" i="21"/>
  <c r="R5" i="21"/>
  <c r="Y5" i="21"/>
  <c r="U5" i="21"/>
  <c r="AB3" i="21"/>
  <c r="X3" i="21"/>
  <c r="T3" i="21"/>
  <c r="T11" i="21" s="1"/>
  <c r="AA3" i="21"/>
  <c r="V3" i="21"/>
  <c r="Q3" i="21"/>
  <c r="Z3" i="21"/>
  <c r="Z11" i="21" s="1"/>
  <c r="U3" i="21"/>
  <c r="Y3" i="21"/>
  <c r="S3" i="21"/>
  <c r="W3" i="21"/>
  <c r="W11" i="21" s="1"/>
  <c r="R3" i="21"/>
  <c r="M21" i="21"/>
  <c r="I21" i="21"/>
  <c r="E21" i="21"/>
  <c r="L21" i="21"/>
  <c r="H21" i="21"/>
  <c r="D21" i="21"/>
  <c r="K21" i="21"/>
  <c r="G21" i="21"/>
  <c r="C21" i="21"/>
  <c r="J21" i="21"/>
  <c r="F21" i="21"/>
  <c r="B21" i="21"/>
  <c r="L4" i="21"/>
  <c r="H4" i="21"/>
  <c r="D4" i="21"/>
  <c r="S17" i="21" s="1"/>
  <c r="K4" i="21"/>
  <c r="J4" i="21"/>
  <c r="M4" i="21"/>
  <c r="E4" i="21"/>
  <c r="I4" i="21"/>
  <c r="C4" i="21"/>
  <c r="G4" i="21"/>
  <c r="B4" i="21"/>
  <c r="N4" i="21" s="1"/>
  <c r="F4" i="21"/>
  <c r="AA21" i="21"/>
  <c r="W21" i="21"/>
  <c r="S21" i="21"/>
  <c r="Z21" i="21"/>
  <c r="V21" i="21"/>
  <c r="R21" i="21"/>
  <c r="Y21" i="21"/>
  <c r="U21" i="21"/>
  <c r="Q21" i="21"/>
  <c r="AB21" i="21"/>
  <c r="X21" i="21"/>
  <c r="T21" i="21"/>
  <c r="AH919" i="13"/>
  <c r="AH927" i="13"/>
  <c r="AH935" i="13"/>
  <c r="AH943" i="13"/>
  <c r="AH951" i="13"/>
  <c r="AH959" i="13"/>
  <c r="AH967" i="13"/>
  <c r="AH975" i="13"/>
  <c r="AH983" i="13"/>
  <c r="AH991" i="13"/>
  <c r="AH999" i="13"/>
  <c r="AH1007" i="13"/>
  <c r="AH1015" i="13"/>
  <c r="AH1023" i="13"/>
  <c r="AH1031" i="13"/>
  <c r="AH1039" i="13"/>
  <c r="AH1047" i="13"/>
  <c r="AH1055" i="13"/>
  <c r="AH1063" i="13"/>
  <c r="AH1071" i="13"/>
  <c r="AH1079" i="13"/>
  <c r="AH1087" i="13"/>
  <c r="AH1095" i="13"/>
  <c r="AH1103" i="13"/>
  <c r="AH1111" i="13"/>
  <c r="AH1119" i="13"/>
  <c r="AH1127" i="13"/>
  <c r="AH1135" i="13"/>
  <c r="AH1143" i="13"/>
  <c r="AH1151" i="13"/>
  <c r="AH1159" i="13"/>
  <c r="AH1167" i="13"/>
  <c r="AH1175" i="13"/>
  <c r="AH1183" i="13"/>
  <c r="AH1191" i="13"/>
  <c r="AH1199" i="13"/>
  <c r="AH1207" i="13"/>
  <c r="AH1215" i="13"/>
  <c r="AH1223" i="13"/>
  <c r="AH1231" i="13"/>
  <c r="AH1239" i="13"/>
  <c r="AH1247" i="13"/>
  <c r="AH1255" i="13"/>
  <c r="AH1263" i="13"/>
  <c r="AH1271" i="13"/>
  <c r="AH1279" i="13"/>
  <c r="AH1287" i="13"/>
  <c r="AH1295" i="13"/>
  <c r="AH1303" i="13"/>
  <c r="AH1311" i="13"/>
  <c r="AH1319" i="13"/>
  <c r="AH1327" i="13"/>
  <c r="AH1335" i="13"/>
  <c r="AH1343" i="13"/>
  <c r="AH1351" i="13"/>
  <c r="AH1359" i="13"/>
  <c r="AH1367" i="13"/>
  <c r="AH1375" i="13"/>
  <c r="AH1383" i="13"/>
  <c r="AH1391" i="13"/>
  <c r="AH1399" i="13"/>
  <c r="AH1407" i="13"/>
  <c r="AH1415" i="13"/>
  <c r="AH1423" i="13"/>
  <c r="AH1431" i="13"/>
  <c r="AH1439" i="13"/>
  <c r="AH1447" i="13"/>
  <c r="AH1455" i="13"/>
  <c r="AH1463" i="13"/>
  <c r="AH1471" i="13"/>
  <c r="AH1479" i="13"/>
  <c r="AH1487" i="13"/>
  <c r="AH1495" i="13"/>
  <c r="AH1503" i="13"/>
  <c r="AH1511" i="13"/>
  <c r="AH1519" i="13"/>
  <c r="AH1527" i="13"/>
  <c r="AH1535" i="13"/>
  <c r="AH1543" i="13"/>
  <c r="AH1551" i="13"/>
  <c r="AH1559" i="13"/>
  <c r="AH1567" i="13"/>
  <c r="AH1575" i="13"/>
  <c r="AH1583" i="13"/>
  <c r="AH1591" i="13"/>
  <c r="AH1599" i="13"/>
  <c r="AH1607" i="13"/>
  <c r="AH1615" i="13"/>
  <c r="AH1623" i="13"/>
  <c r="AH1631" i="13"/>
  <c r="AH1639" i="13"/>
  <c r="AH1647" i="13"/>
  <c r="AH1655" i="13"/>
  <c r="AH1663" i="13"/>
  <c r="AH1671" i="13"/>
  <c r="AH1679" i="13"/>
  <c r="AH1687" i="13"/>
  <c r="AH1695" i="13"/>
  <c r="AH1703" i="13"/>
  <c r="AH1711" i="13"/>
  <c r="AH1719" i="13"/>
  <c r="AH1727" i="13"/>
  <c r="AH1735" i="13"/>
  <c r="AH1743" i="13"/>
  <c r="AH1751" i="13"/>
  <c r="AH1759" i="13"/>
  <c r="AH1767" i="13"/>
  <c r="AH1775" i="13"/>
  <c r="AH1783" i="13"/>
  <c r="AH1791" i="13"/>
  <c r="AH1799" i="13"/>
  <c r="AH1807" i="13"/>
  <c r="AH1815" i="13"/>
  <c r="AH1823" i="13"/>
  <c r="AH1831" i="13"/>
  <c r="AH1839" i="13"/>
  <c r="AH1847" i="13"/>
  <c r="AH1855" i="13"/>
  <c r="AH1863" i="13"/>
  <c r="AH1871" i="13"/>
  <c r="AH1879" i="13"/>
  <c r="AH1887" i="13"/>
  <c r="AH1895" i="13"/>
  <c r="AH1903" i="13"/>
  <c r="AH1911" i="13"/>
  <c r="AH1919" i="13"/>
  <c r="AH1927" i="13"/>
  <c r="AH1935" i="13"/>
  <c r="AH1943" i="13"/>
  <c r="AH1951" i="13"/>
  <c r="AH1959" i="13"/>
  <c r="AH1967" i="13"/>
  <c r="AH1975" i="13"/>
  <c r="AH1983" i="13"/>
  <c r="AH1991" i="13"/>
  <c r="AH1999" i="13"/>
  <c r="AH2007" i="13"/>
  <c r="AH2015" i="13"/>
  <c r="AH2023" i="13"/>
  <c r="AH2031" i="13"/>
  <c r="AH2039" i="13"/>
  <c r="AH2047" i="13"/>
  <c r="AH2055" i="13"/>
  <c r="AH2063" i="13"/>
  <c r="AH2071" i="13"/>
  <c r="AH2079" i="13"/>
  <c r="AH2087" i="13"/>
  <c r="AH2095" i="13"/>
  <c r="AH2103" i="13"/>
  <c r="AH2111" i="13"/>
  <c r="AH2119" i="13"/>
  <c r="AH2127" i="13"/>
  <c r="AH2135" i="13"/>
  <c r="AH2143" i="13"/>
  <c r="AH2151" i="13"/>
  <c r="AH2159" i="13"/>
  <c r="AH2167" i="13"/>
  <c r="AH2175" i="13"/>
  <c r="AH2183" i="13"/>
  <c r="AH2191" i="13"/>
  <c r="AH2199" i="13"/>
  <c r="AH2207" i="13"/>
  <c r="AH2215" i="13"/>
  <c r="AH2223" i="13"/>
  <c r="AH2231" i="13"/>
  <c r="AH2239" i="13"/>
  <c r="AH2247" i="13"/>
  <c r="AH2255" i="13"/>
  <c r="AH2263" i="13"/>
  <c r="AH2271" i="13"/>
  <c r="AH5" i="13"/>
  <c r="AH8" i="13"/>
  <c r="AH12" i="13"/>
  <c r="AH16" i="13"/>
  <c r="AH20" i="13"/>
  <c r="AH24" i="13"/>
  <c r="AH28" i="13"/>
  <c r="AH32" i="13"/>
  <c r="AH36" i="13"/>
  <c r="AH40" i="13"/>
  <c r="AH44" i="13"/>
  <c r="AH48" i="13"/>
  <c r="AH52" i="13"/>
  <c r="AH56" i="13"/>
  <c r="AH60" i="13"/>
  <c r="AH64" i="13"/>
  <c r="AH68" i="13"/>
  <c r="AH72" i="13"/>
  <c r="AH76" i="13"/>
  <c r="AH80" i="13"/>
  <c r="AH84" i="13"/>
  <c r="AH88" i="13"/>
  <c r="AH92" i="13"/>
  <c r="AH96" i="13"/>
  <c r="AH100" i="13"/>
  <c r="AH104" i="13"/>
  <c r="AH108" i="13"/>
  <c r="AH112" i="13"/>
  <c r="AH116" i="13"/>
  <c r="AH120" i="13"/>
  <c r="AH124" i="13"/>
  <c r="AH128" i="13"/>
  <c r="AH132" i="13"/>
  <c r="AH136" i="13"/>
  <c r="AH140" i="13"/>
  <c r="AH144" i="13"/>
  <c r="AH150" i="13"/>
  <c r="AH155" i="13"/>
  <c r="AH160" i="13"/>
  <c r="AH166" i="13"/>
  <c r="AH171" i="13"/>
  <c r="AH176" i="13"/>
  <c r="AH182" i="13"/>
  <c r="AH187" i="13"/>
  <c r="AH192" i="13"/>
  <c r="AH198" i="13"/>
  <c r="AH203" i="13"/>
  <c r="AH208" i="13"/>
  <c r="AH214" i="13"/>
  <c r="AH219" i="13"/>
  <c r="AH224" i="13"/>
  <c r="AH230" i="13"/>
  <c r="AH235" i="13"/>
  <c r="AH240" i="13"/>
  <c r="AH246" i="13"/>
  <c r="AH251" i="13"/>
  <c r="AH256" i="13"/>
  <c r="AH262" i="13"/>
  <c r="AH267" i="13"/>
  <c r="AH272" i="13"/>
  <c r="AH278" i="13"/>
  <c r="AH283" i="13"/>
  <c r="AH288" i="13"/>
  <c r="AH294" i="13"/>
  <c r="AH299" i="13"/>
  <c r="AH304" i="13"/>
  <c r="AH310" i="13"/>
  <c r="AH315" i="13"/>
  <c r="AH322" i="13"/>
  <c r="AH330" i="13"/>
  <c r="AH338" i="13"/>
  <c r="AH346" i="13"/>
  <c r="AH354" i="13"/>
  <c r="AH362" i="13"/>
  <c r="AH370" i="13"/>
  <c r="AH378" i="13"/>
  <c r="AH386" i="13"/>
  <c r="AH394" i="13"/>
  <c r="AH402" i="13"/>
  <c r="AH410" i="13"/>
  <c r="AH418" i="13"/>
  <c r="AH426" i="13"/>
  <c r="AH434" i="13"/>
  <c r="AH442" i="13"/>
  <c r="AH450" i="13"/>
  <c r="AH458" i="13"/>
  <c r="AH466" i="13"/>
  <c r="AH474" i="13"/>
  <c r="AH482" i="13"/>
  <c r="AH490" i="13"/>
  <c r="AH498" i="13"/>
  <c r="AH506" i="13"/>
  <c r="AH514" i="13"/>
  <c r="AH522" i="13"/>
  <c r="AH530" i="13"/>
  <c r="AH538" i="13"/>
  <c r="AH546" i="13"/>
  <c r="AH554" i="13"/>
  <c r="AH562" i="13"/>
  <c r="AH570" i="13"/>
  <c r="AH578" i="13"/>
  <c r="AH586" i="13"/>
  <c r="AH594" i="13"/>
  <c r="AH602" i="13"/>
  <c r="AH610" i="13"/>
  <c r="AH618" i="13"/>
  <c r="AH626" i="13"/>
  <c r="AH634" i="13"/>
  <c r="AH642" i="13"/>
  <c r="AH650" i="13"/>
  <c r="AH658" i="13"/>
  <c r="AH666" i="13"/>
  <c r="AH674" i="13"/>
  <c r="AH682" i="13"/>
  <c r="AH690" i="13"/>
  <c r="AH698" i="13"/>
  <c r="AH706" i="13"/>
  <c r="AH714" i="13"/>
  <c r="AH722" i="13"/>
  <c r="AH730" i="13"/>
  <c r="AH738" i="13"/>
  <c r="AH746" i="13"/>
  <c r="AH754" i="13"/>
  <c r="AH762" i="13"/>
  <c r="AH770" i="13"/>
  <c r="AH778" i="13"/>
  <c r="AH786" i="13"/>
  <c r="AH794" i="13"/>
  <c r="AH802" i="13"/>
  <c r="AH810" i="13"/>
  <c r="AH818" i="13"/>
  <c r="AH826" i="13"/>
  <c r="AH834" i="13"/>
  <c r="AH842" i="13"/>
  <c r="AH850" i="13"/>
  <c r="AH858" i="13"/>
  <c r="AH866" i="13"/>
  <c r="AH874" i="13"/>
  <c r="AH882" i="13"/>
  <c r="AH890" i="13"/>
  <c r="AH898" i="13"/>
  <c r="AH906" i="13"/>
  <c r="AH914" i="13"/>
  <c r="AH922" i="13"/>
  <c r="AH930" i="13"/>
  <c r="AH938" i="13"/>
  <c r="AH946" i="13"/>
  <c r="AH954" i="13"/>
  <c r="AH962" i="13"/>
  <c r="AH970" i="13"/>
  <c r="AH978" i="13"/>
  <c r="AH986" i="13"/>
  <c r="AH994" i="13"/>
  <c r="AH1002" i="13"/>
  <c r="AH1010" i="13"/>
  <c r="AH1018" i="13"/>
  <c r="AH1026" i="13"/>
  <c r="AH1034" i="13"/>
  <c r="AH1042" i="13"/>
  <c r="AH1050" i="13"/>
  <c r="AH1058" i="13"/>
  <c r="AH1066" i="13"/>
  <c r="AH1074" i="13"/>
  <c r="AH1082" i="13"/>
  <c r="AH1090" i="13"/>
  <c r="AH1098" i="13"/>
  <c r="AH1106" i="13"/>
  <c r="AH1114" i="13"/>
  <c r="AH1122" i="13"/>
  <c r="AH1130" i="13"/>
  <c r="AH1138" i="13"/>
  <c r="AH1146" i="13"/>
  <c r="AH1154" i="13"/>
  <c r="AH1162" i="13"/>
  <c r="AH1170" i="13"/>
  <c r="AH1178" i="13"/>
  <c r="AH1186" i="13"/>
  <c r="AH1194" i="13"/>
  <c r="AH1202" i="13"/>
  <c r="AH1210" i="13"/>
  <c r="AH1218" i="13"/>
  <c r="AH1226" i="13"/>
  <c r="AH1234" i="13"/>
  <c r="AH1242" i="13"/>
  <c r="AH1250" i="13"/>
  <c r="AH1258" i="13"/>
  <c r="AH1266" i="13"/>
  <c r="AH1274" i="13"/>
  <c r="AH1282" i="13"/>
  <c r="AH1290" i="13"/>
  <c r="AH1298" i="13"/>
  <c r="AH1306" i="13"/>
  <c r="AH1314" i="13"/>
  <c r="AH1322" i="13"/>
  <c r="AH1330" i="13"/>
  <c r="AH1338" i="13"/>
  <c r="AH1346" i="13"/>
  <c r="AH1354" i="13"/>
  <c r="AH1362" i="13"/>
  <c r="AH1370" i="13"/>
  <c r="AH1378" i="13"/>
  <c r="AH1386" i="13"/>
  <c r="AH1394" i="13"/>
  <c r="AH1402" i="13"/>
  <c r="AH1410" i="13"/>
  <c r="AH1418" i="13"/>
  <c r="AH1426" i="13"/>
  <c r="AH1434" i="13"/>
  <c r="AH1442" i="13"/>
  <c r="AH1450" i="13"/>
  <c r="AH1458" i="13"/>
  <c r="AH1466" i="13"/>
  <c r="AH1474" i="13"/>
  <c r="AH1482" i="13"/>
  <c r="AH1490" i="13"/>
  <c r="AH1498" i="13"/>
  <c r="AH1506" i="13"/>
  <c r="AH1514" i="13"/>
  <c r="AH1522" i="13"/>
  <c r="AH1530" i="13"/>
  <c r="AH1538" i="13"/>
  <c r="AH1546" i="13"/>
  <c r="AH1554" i="13"/>
  <c r="AH1562" i="13"/>
  <c r="AH1570" i="13"/>
  <c r="AH1578" i="13"/>
  <c r="AH1586" i="13"/>
  <c r="AH1594" i="13"/>
  <c r="AH1602" i="13"/>
  <c r="AH1610" i="13"/>
  <c r="AH1618" i="13"/>
  <c r="AH1626" i="13"/>
  <c r="AH1634" i="13"/>
  <c r="AH1642" i="13"/>
  <c r="AH1650" i="13"/>
  <c r="AH1658" i="13"/>
  <c r="AH1666" i="13"/>
  <c r="AH1674" i="13"/>
  <c r="AH1682" i="13"/>
  <c r="AH1690" i="13"/>
  <c r="AH1698" i="13"/>
  <c r="AH1706" i="13"/>
  <c r="AH1714" i="13"/>
  <c r="AH1722" i="13"/>
  <c r="AH1730" i="13"/>
  <c r="AH1738" i="13"/>
  <c r="AH1746" i="13"/>
  <c r="AH1754" i="13"/>
  <c r="AH1762" i="13"/>
  <c r="AH1770" i="13"/>
  <c r="AH1778" i="13"/>
  <c r="AH1786" i="13"/>
  <c r="AH1794" i="13"/>
  <c r="AH1802" i="13"/>
  <c r="AH1810" i="13"/>
  <c r="AH1818" i="13"/>
  <c r="AH1826" i="13"/>
  <c r="AH1834" i="13"/>
  <c r="AH1842" i="13"/>
  <c r="AH1850" i="13"/>
  <c r="AH1858" i="13"/>
  <c r="AH1866" i="13"/>
  <c r="AH1874" i="13"/>
  <c r="AH1882" i="13"/>
  <c r="AH1890" i="13"/>
  <c r="AH1898" i="13"/>
  <c r="AH1906" i="13"/>
  <c r="AH1914" i="13"/>
  <c r="AH1922" i="13"/>
  <c r="AH1930" i="13"/>
  <c r="AH1938" i="13"/>
  <c r="AH1946" i="13"/>
  <c r="AH1954" i="13"/>
  <c r="AH1962" i="13"/>
  <c r="AH1970" i="13"/>
  <c r="AH1978" i="13"/>
  <c r="AH1986" i="13"/>
  <c r="AH1994" i="13"/>
  <c r="AH2002" i="13"/>
  <c r="AH2010" i="13"/>
  <c r="AH2018" i="13"/>
  <c r="AH2026" i="13"/>
  <c r="AH2034" i="13"/>
  <c r="AH2042" i="13"/>
  <c r="AH2050" i="13"/>
  <c r="AH2058" i="13"/>
  <c r="AH2066" i="13"/>
  <c r="AH2074" i="13"/>
  <c r="AH2082" i="13"/>
  <c r="AH2090" i="13"/>
  <c r="AH2098" i="13"/>
  <c r="AH2106" i="13"/>
  <c r="AH2114" i="13"/>
  <c r="AH2122" i="13"/>
  <c r="AH2130" i="13"/>
  <c r="AH2138" i="13"/>
  <c r="AH2146" i="13"/>
  <c r="AH2154" i="13"/>
  <c r="AH2162" i="13"/>
  <c r="AH2170" i="13"/>
  <c r="AH2178" i="13"/>
  <c r="AH2186" i="13"/>
  <c r="AH2194" i="13"/>
  <c r="AH2202" i="13"/>
  <c r="AH2210" i="13"/>
  <c r="AH2218" i="13"/>
  <c r="AH2226" i="13"/>
  <c r="AH2234" i="13"/>
  <c r="AH2242" i="13"/>
  <c r="AH2250" i="13"/>
  <c r="AH2258" i="13"/>
  <c r="AH2266" i="13"/>
  <c r="AH2277" i="13"/>
  <c r="AH2273" i="13"/>
  <c r="AH2269" i="13"/>
  <c r="AH2265" i="13"/>
  <c r="AH2261" i="13"/>
  <c r="AH2257" i="13"/>
  <c r="AH2253" i="13"/>
  <c r="AH2249" i="13"/>
  <c r="AH2245" i="13"/>
  <c r="AH2241" i="13"/>
  <c r="AH2237" i="13"/>
  <c r="AH2233" i="13"/>
  <c r="AH2229" i="13"/>
  <c r="AH2225" i="13"/>
  <c r="AH2221" i="13"/>
  <c r="AH2217" i="13"/>
  <c r="AH2213" i="13"/>
  <c r="AH2209" i="13"/>
  <c r="AH2205" i="13"/>
  <c r="AH2201" i="13"/>
  <c r="AH2197" i="13"/>
  <c r="AH2193" i="13"/>
  <c r="AH2189" i="13"/>
  <c r="AH2185" i="13"/>
  <c r="AH2181" i="13"/>
  <c r="AH2177" i="13"/>
  <c r="AH2173" i="13"/>
  <c r="AH2169" i="13"/>
  <c r="AH2165" i="13"/>
  <c r="AH2161" i="13"/>
  <c r="AH2157" i="13"/>
  <c r="AH2153" i="13"/>
  <c r="AH2149" i="13"/>
  <c r="AH2145" i="13"/>
  <c r="AH2141" i="13"/>
  <c r="AH2137" i="13"/>
  <c r="AH2133" i="13"/>
  <c r="AH2129" i="13"/>
  <c r="AH2125" i="13"/>
  <c r="AH2121" i="13"/>
  <c r="AH2117" i="13"/>
  <c r="AH2113" i="13"/>
  <c r="AH2109" i="13"/>
  <c r="AH2105" i="13"/>
  <c r="AH2101" i="13"/>
  <c r="AH2097" i="13"/>
  <c r="AH2093" i="13"/>
  <c r="AH2089" i="13"/>
  <c r="AH2085" i="13"/>
  <c r="AH2081" i="13"/>
  <c r="AH2077" i="13"/>
  <c r="AH2073" i="13"/>
  <c r="AH2069" i="13"/>
  <c r="AH2065" i="13"/>
  <c r="AH2061" i="13"/>
  <c r="AH2057" i="13"/>
  <c r="AH2053" i="13"/>
  <c r="AH2049" i="13"/>
  <c r="AH2045" i="13"/>
  <c r="AH2041" i="13"/>
  <c r="AH2037" i="13"/>
  <c r="AH2033" i="13"/>
  <c r="AH2029" i="13"/>
  <c r="AH2025" i="13"/>
  <c r="AH2021" i="13"/>
  <c r="AH2017" i="13"/>
  <c r="AH2013" i="13"/>
  <c r="AH2009" i="13"/>
  <c r="AH2005" i="13"/>
  <c r="AH2001" i="13"/>
  <c r="AH1997" i="13"/>
  <c r="AH1993" i="13"/>
  <c r="AH1989" i="13"/>
  <c r="AH1985" i="13"/>
  <c r="AH1981" i="13"/>
  <c r="AH1977" i="13"/>
  <c r="AH1973" i="13"/>
  <c r="AH1969" i="13"/>
  <c r="AH1965" i="13"/>
  <c r="AH1961" i="13"/>
  <c r="AH1957" i="13"/>
  <c r="AH1953" i="13"/>
  <c r="AH1949" i="13"/>
  <c r="AH1945" i="13"/>
  <c r="AH1941" i="13"/>
  <c r="AH1937" i="13"/>
  <c r="AH1933" i="13"/>
  <c r="AH1929" i="13"/>
  <c r="AH1925" i="13"/>
  <c r="AH1921" i="13"/>
  <c r="AH1917" i="13"/>
  <c r="AH1913" i="13"/>
  <c r="AH1909" i="13"/>
  <c r="AH1905" i="13"/>
  <c r="AH1901" i="13"/>
  <c r="AH1897" i="13"/>
  <c r="AH1893" i="13"/>
  <c r="AH1889" i="13"/>
  <c r="AH1885" i="13"/>
  <c r="AH1881" i="13"/>
  <c r="AH1877" i="13"/>
  <c r="AH1873" i="13"/>
  <c r="AH1869" i="13"/>
  <c r="AH1865" i="13"/>
  <c r="AH1861" i="13"/>
  <c r="AH1857" i="13"/>
  <c r="AH1853" i="13"/>
  <c r="AH1849" i="13"/>
  <c r="AH1845" i="13"/>
  <c r="AH1841" i="13"/>
  <c r="AH1837" i="13"/>
  <c r="AH1833" i="13"/>
  <c r="AH1829" i="13"/>
  <c r="AH1825" i="13"/>
  <c r="AH1821" i="13"/>
  <c r="AH1817" i="13"/>
  <c r="AH1813" i="13"/>
  <c r="AH1809" i="13"/>
  <c r="AH1805" i="13"/>
  <c r="AH1801" i="13"/>
  <c r="AH1797" i="13"/>
  <c r="AH1793" i="13"/>
  <c r="AH1789" i="13"/>
  <c r="AH1785" i="13"/>
  <c r="AH1781" i="13"/>
  <c r="AH1777" i="13"/>
  <c r="AH1773" i="13"/>
  <c r="AH1769" i="13"/>
  <c r="AH1765" i="13"/>
  <c r="AH1761" i="13"/>
  <c r="AH1757" i="13"/>
  <c r="AH1753" i="13"/>
  <c r="AH1749" i="13"/>
  <c r="AH1745" i="13"/>
  <c r="AH1741" i="13"/>
  <c r="AH1737" i="13"/>
  <c r="AH1733" i="13"/>
  <c r="AH1729" i="13"/>
  <c r="AH1725" i="13"/>
  <c r="AH1721" i="13"/>
  <c r="AH1717" i="13"/>
  <c r="AH1713" i="13"/>
  <c r="AH1709" i="13"/>
  <c r="AH1705" i="13"/>
  <c r="AH1701" i="13"/>
  <c r="AH1697" i="13"/>
  <c r="AH1693" i="13"/>
  <c r="AH1689" i="13"/>
  <c r="AH1685" i="13"/>
  <c r="AH1681" i="13"/>
  <c r="AH1677" i="13"/>
  <c r="AH1673" i="13"/>
  <c r="AH1669" i="13"/>
  <c r="AH1665" i="13"/>
  <c r="AH1661" i="13"/>
  <c r="AH1657" i="13"/>
  <c r="AH1653" i="13"/>
  <c r="AH1649" i="13"/>
  <c r="AH1645" i="13"/>
  <c r="AH1641" i="13"/>
  <c r="AH1637" i="13"/>
  <c r="AH1633" i="13"/>
  <c r="AH1629" i="13"/>
  <c r="AH1625" i="13"/>
  <c r="AH1621" i="13"/>
  <c r="AH1617" i="13"/>
  <c r="AH1613" i="13"/>
  <c r="AH1609" i="13"/>
  <c r="AH1605" i="13"/>
  <c r="AH1601" i="13"/>
  <c r="AH1597" i="13"/>
  <c r="AH1593" i="13"/>
  <c r="AH1589" i="13"/>
  <c r="AH1585" i="13"/>
  <c r="AH1581" i="13"/>
  <c r="AH1577" i="13"/>
  <c r="AH1573" i="13"/>
  <c r="AH1569" i="13"/>
  <c r="AH1565" i="13"/>
  <c r="AH1561" i="13"/>
  <c r="AH1557" i="13"/>
  <c r="AH1553" i="13"/>
  <c r="AH1549" i="13"/>
  <c r="AH1545" i="13"/>
  <c r="AH1541" i="13"/>
  <c r="AH1537" i="13"/>
  <c r="AH1533" i="13"/>
  <c r="AH1529" i="13"/>
  <c r="AH1525" i="13"/>
  <c r="AH1521" i="13"/>
  <c r="AH1517" i="13"/>
  <c r="AH1513" i="13"/>
  <c r="AH1509" i="13"/>
  <c r="AH1505" i="13"/>
  <c r="AH1501" i="13"/>
  <c r="AH1497" i="13"/>
  <c r="AH1493" i="13"/>
  <c r="AH1489" i="13"/>
  <c r="AH1485" i="13"/>
  <c r="AH1481" i="13"/>
  <c r="AH1477" i="13"/>
  <c r="AH1473" i="13"/>
  <c r="AH1469" i="13"/>
  <c r="AH1465" i="13"/>
  <c r="AH1461" i="13"/>
  <c r="AH1457" i="13"/>
  <c r="AH1453" i="13"/>
  <c r="AH1449" i="13"/>
  <c r="AH1445" i="13"/>
  <c r="AH1441" i="13"/>
  <c r="AH1437" i="13"/>
  <c r="AH1433" i="13"/>
  <c r="AH1429" i="13"/>
  <c r="AH1425" i="13"/>
  <c r="AH1421" i="13"/>
  <c r="AH1417" i="13"/>
  <c r="AH1413" i="13"/>
  <c r="AH1409" i="13"/>
  <c r="AH1405" i="13"/>
  <c r="AH1401" i="13"/>
  <c r="AH1397" i="13"/>
  <c r="AH1393" i="13"/>
  <c r="AH1389" i="13"/>
  <c r="AH1385" i="13"/>
  <c r="AH1381" i="13"/>
  <c r="AH1377" i="13"/>
  <c r="AH1373" i="13"/>
  <c r="AH1369" i="13"/>
  <c r="AH1365" i="13"/>
  <c r="AH1361" i="13"/>
  <c r="AH1357" i="13"/>
  <c r="AH1353" i="13"/>
  <c r="AH1349" i="13"/>
  <c r="AH1345" i="13"/>
  <c r="AH1341" i="13"/>
  <c r="AH1337" i="13"/>
  <c r="AH1333" i="13"/>
  <c r="AH1329" i="13"/>
  <c r="AH1325" i="13"/>
  <c r="AH1321" i="13"/>
  <c r="AH1317" i="13"/>
  <c r="AH1313" i="13"/>
  <c r="AH1309" i="13"/>
  <c r="AH1305" i="13"/>
  <c r="AH1301" i="13"/>
  <c r="AH1297" i="13"/>
  <c r="AH1293" i="13"/>
  <c r="AH1289" i="13"/>
  <c r="AH1285" i="13"/>
  <c r="AH1281" i="13"/>
  <c r="AH1277" i="13"/>
  <c r="AH1273" i="13"/>
  <c r="AH1269" i="13"/>
  <c r="AH1265" i="13"/>
  <c r="AH1261" i="13"/>
  <c r="AH1257" i="13"/>
  <c r="AH1253" i="13"/>
  <c r="AH1249" i="13"/>
  <c r="AH1245" i="13"/>
  <c r="AH1241" i="13"/>
  <c r="AH1237" i="13"/>
  <c r="AH1233" i="13"/>
  <c r="AH1229" i="13"/>
  <c r="AH1225" i="13"/>
  <c r="AH1221" i="13"/>
  <c r="AH1217" i="13"/>
  <c r="AH1213" i="13"/>
  <c r="AH1209" i="13"/>
  <c r="AH1205" i="13"/>
  <c r="AH1201" i="13"/>
  <c r="AH1197" i="13"/>
  <c r="AH1193" i="13"/>
  <c r="AH1189" i="13"/>
  <c r="AH1185" i="13"/>
  <c r="AH1181" i="13"/>
  <c r="AH1177" i="13"/>
  <c r="AH1173" i="13"/>
  <c r="AH1169" i="13"/>
  <c r="AH1165" i="13"/>
  <c r="AH1161" i="13"/>
  <c r="AH1157" i="13"/>
  <c r="AH1153" i="13"/>
  <c r="AH1149" i="13"/>
  <c r="AH1145" i="13"/>
  <c r="AH1141" i="13"/>
  <c r="AH1137" i="13"/>
  <c r="AH1133" i="13"/>
  <c r="AH1129" i="13"/>
  <c r="AH1125" i="13"/>
  <c r="AH1121" i="13"/>
  <c r="AH1117" i="13"/>
  <c r="AH1113" i="13"/>
  <c r="AH1109" i="13"/>
  <c r="AH1105" i="13"/>
  <c r="AH1101" i="13"/>
  <c r="AH1097" i="13"/>
  <c r="AH1093" i="13"/>
  <c r="AH1089" i="13"/>
  <c r="AH1085" i="13"/>
  <c r="AH1081" i="13"/>
  <c r="AH1077" i="13"/>
  <c r="AH1073" i="13"/>
  <c r="AH1069" i="13"/>
  <c r="AH1065" i="13"/>
  <c r="AH1061" i="13"/>
  <c r="AH1057" i="13"/>
  <c r="AH1053" i="13"/>
  <c r="AH1049" i="13"/>
  <c r="AH1045" i="13"/>
  <c r="AH1041" i="13"/>
  <c r="AH1037" i="13"/>
  <c r="AH1033" i="13"/>
  <c r="AH1029" i="13"/>
  <c r="AH1025" i="13"/>
  <c r="AH1021" i="13"/>
  <c r="AH1017" i="13"/>
  <c r="AH1013" i="13"/>
  <c r="AH1009" i="13"/>
  <c r="AH1005" i="13"/>
  <c r="AH1001" i="13"/>
  <c r="AH997" i="13"/>
  <c r="AH993" i="13"/>
  <c r="AH989" i="13"/>
  <c r="AH985" i="13"/>
  <c r="AH981" i="13"/>
  <c r="AH977" i="13"/>
  <c r="AH973" i="13"/>
  <c r="AH969" i="13"/>
  <c r="AH965" i="13"/>
  <c r="AH961" i="13"/>
  <c r="AH957" i="13"/>
  <c r="AH953" i="13"/>
  <c r="AH949" i="13"/>
  <c r="AH945" i="13"/>
  <c r="AH941" i="13"/>
  <c r="AH937" i="13"/>
  <c r="AH933" i="13"/>
  <c r="AH929" i="13"/>
  <c r="AH925" i="13"/>
  <c r="AH921" i="13"/>
  <c r="AH917" i="13"/>
  <c r="AH913" i="13"/>
  <c r="AH909" i="13"/>
  <c r="AH905" i="13"/>
  <c r="AH901" i="13"/>
  <c r="AH897" i="13"/>
  <c r="AH893" i="13"/>
  <c r="AH889" i="13"/>
  <c r="AH885" i="13"/>
  <c r="AH881" i="13"/>
  <c r="AH877" i="13"/>
  <c r="AH873" i="13"/>
  <c r="AH869" i="13"/>
  <c r="AH865" i="13"/>
  <c r="AH861" i="13"/>
  <c r="AH857" i="13"/>
  <c r="AH853" i="13"/>
  <c r="AH849" i="13"/>
  <c r="AH845" i="13"/>
  <c r="AH841" i="13"/>
  <c r="AH837" i="13"/>
  <c r="AH833" i="13"/>
  <c r="AH829" i="13"/>
  <c r="AH825" i="13"/>
  <c r="AH821" i="13"/>
  <c r="AH817" i="13"/>
  <c r="AH813" i="13"/>
  <c r="AH809" i="13"/>
  <c r="AH805" i="13"/>
  <c r="AH801" i="13"/>
  <c r="AH797" i="13"/>
  <c r="AH793" i="13"/>
  <c r="AH789" i="13"/>
  <c r="AH785" i="13"/>
  <c r="AH781" i="13"/>
  <c r="AH777" i="13"/>
  <c r="AH773" i="13"/>
  <c r="AH769" i="13"/>
  <c r="AH765" i="13"/>
  <c r="AH761" i="13"/>
  <c r="AH757" i="13"/>
  <c r="AH753" i="13"/>
  <c r="AH749" i="13"/>
  <c r="AH745" i="13"/>
  <c r="AH741" i="13"/>
  <c r="AH737" i="13"/>
  <c r="AH733" i="13"/>
  <c r="AH729" i="13"/>
  <c r="AH725" i="13"/>
  <c r="AH721" i="13"/>
  <c r="AH717" i="13"/>
  <c r="AH713" i="13"/>
  <c r="AH709" i="13"/>
  <c r="AH705" i="13"/>
  <c r="AH701" i="13"/>
  <c r="AH697" i="13"/>
  <c r="AH693" i="13"/>
  <c r="AH689" i="13"/>
  <c r="AH685" i="13"/>
  <c r="AH681" i="13"/>
  <c r="AH677" i="13"/>
  <c r="AH673" i="13"/>
  <c r="AH669" i="13"/>
  <c r="AH665" i="13"/>
  <c r="AH661" i="13"/>
  <c r="AH657" i="13"/>
  <c r="AH653" i="13"/>
  <c r="AH649" i="13"/>
  <c r="AH645" i="13"/>
  <c r="AH641" i="13"/>
  <c r="AH637" i="13"/>
  <c r="AH633" i="13"/>
  <c r="AH629" i="13"/>
  <c r="AH625" i="13"/>
  <c r="AH621" i="13"/>
  <c r="AH617" i="13"/>
  <c r="AH613" i="13"/>
  <c r="AH609" i="13"/>
  <c r="AH605" i="13"/>
  <c r="AH601" i="13"/>
  <c r="AH597" i="13"/>
  <c r="AH593" i="13"/>
  <c r="AH589" i="13"/>
  <c r="AH585" i="13"/>
  <c r="AH581" i="13"/>
  <c r="AH577" i="13"/>
  <c r="AH573" i="13"/>
  <c r="AH569" i="13"/>
  <c r="AH565" i="13"/>
  <c r="AH561" i="13"/>
  <c r="AH557" i="13"/>
  <c r="AH553" i="13"/>
  <c r="AH549" i="13"/>
  <c r="AH545" i="13"/>
  <c r="AH541" i="13"/>
  <c r="AH537" i="13"/>
  <c r="AH533" i="13"/>
  <c r="AH529" i="13"/>
  <c r="AH525" i="13"/>
  <c r="AH521" i="13"/>
  <c r="AH517" i="13"/>
  <c r="AH513" i="13"/>
  <c r="AH509" i="13"/>
  <c r="AH505" i="13"/>
  <c r="AH501" i="13"/>
  <c r="AH497" i="13"/>
  <c r="AH493" i="13"/>
  <c r="AH489" i="13"/>
  <c r="AH485" i="13"/>
  <c r="AH481" i="13"/>
  <c r="AH477" i="13"/>
  <c r="AH473" i="13"/>
  <c r="AH469" i="13"/>
  <c r="AH465" i="13"/>
  <c r="AH461" i="13"/>
  <c r="AH457" i="13"/>
  <c r="AH453" i="13"/>
  <c r="AH449" i="13"/>
  <c r="AH445" i="13"/>
  <c r="AH441" i="13"/>
  <c r="AH437" i="13"/>
  <c r="AH433" i="13"/>
  <c r="AH429" i="13"/>
  <c r="AH425" i="13"/>
  <c r="AH421" i="13"/>
  <c r="AH417" i="13"/>
  <c r="AH413" i="13"/>
  <c r="AH409" i="13"/>
  <c r="AH405" i="13"/>
  <c r="AH401" i="13"/>
  <c r="AH397" i="13"/>
  <c r="AH393" i="13"/>
  <c r="AH389" i="13"/>
  <c r="AH385" i="13"/>
  <c r="AH381" i="13"/>
  <c r="AH377" i="13"/>
  <c r="AH373" i="13"/>
  <c r="AH369" i="13"/>
  <c r="AH365" i="13"/>
  <c r="AH361" i="13"/>
  <c r="AH357" i="13"/>
  <c r="AH353" i="13"/>
  <c r="AH349" i="13"/>
  <c r="AH345" i="13"/>
  <c r="AH341" i="13"/>
  <c r="AH337" i="13"/>
  <c r="AH333" i="13"/>
  <c r="AH329" i="13"/>
  <c r="AH325" i="13"/>
  <c r="AH321" i="13"/>
  <c r="AH317" i="13"/>
  <c r="AH313" i="13"/>
  <c r="AH309" i="13"/>
  <c r="AH305" i="13"/>
  <c r="AH301" i="13"/>
  <c r="AH297" i="13"/>
  <c r="AH293" i="13"/>
  <c r="AH289" i="13"/>
  <c r="AH285" i="13"/>
  <c r="AH281" i="13"/>
  <c r="AH277" i="13"/>
  <c r="AH273" i="13"/>
  <c r="AH269" i="13"/>
  <c r="AH265" i="13"/>
  <c r="AH261" i="13"/>
  <c r="AH257" i="13"/>
  <c r="AH253" i="13"/>
  <c r="AH249" i="13"/>
  <c r="AH245" i="13"/>
  <c r="AH241" i="13"/>
  <c r="AH237" i="13"/>
  <c r="AH233" i="13"/>
  <c r="AH229" i="13"/>
  <c r="AH225" i="13"/>
  <c r="AH221" i="13"/>
  <c r="AH217" i="13"/>
  <c r="AH213" i="13"/>
  <c r="AH209" i="13"/>
  <c r="AH205" i="13"/>
  <c r="AH201" i="13"/>
  <c r="AH197" i="13"/>
  <c r="AH193" i="13"/>
  <c r="AH189" i="13"/>
  <c r="AH185" i="13"/>
  <c r="AH181" i="13"/>
  <c r="AH177" i="13"/>
  <c r="AH173" i="13"/>
  <c r="AH169" i="13"/>
  <c r="AH165" i="13"/>
  <c r="AH161" i="13"/>
  <c r="AH157" i="13"/>
  <c r="AH153" i="13"/>
  <c r="AH149" i="13"/>
  <c r="AH145" i="13"/>
  <c r="AH2276" i="13"/>
  <c r="AH2272" i="13"/>
  <c r="AH2268" i="13"/>
  <c r="AH2264" i="13"/>
  <c r="AH2260" i="13"/>
  <c r="AH2256" i="13"/>
  <c r="AH2252" i="13"/>
  <c r="AH2248" i="13"/>
  <c r="AH2244" i="13"/>
  <c r="AH2240" i="13"/>
  <c r="AH2236" i="13"/>
  <c r="AH2232" i="13"/>
  <c r="AH2228" i="13"/>
  <c r="AH2224" i="13"/>
  <c r="AH2220" i="13"/>
  <c r="AH2216" i="13"/>
  <c r="AH2212" i="13"/>
  <c r="AH2208" i="13"/>
  <c r="AH2204" i="13"/>
  <c r="AH2200" i="13"/>
  <c r="AH2196" i="13"/>
  <c r="AH2192" i="13"/>
  <c r="AH2188" i="13"/>
  <c r="AH2184" i="13"/>
  <c r="AH2180" i="13"/>
  <c r="AH2176" i="13"/>
  <c r="AH2172" i="13"/>
  <c r="AH2168" i="13"/>
  <c r="AH2164" i="13"/>
  <c r="AH2160" i="13"/>
  <c r="AH2156" i="13"/>
  <c r="AH2152" i="13"/>
  <c r="AH2148" i="13"/>
  <c r="AH2144" i="13"/>
  <c r="AH2140" i="13"/>
  <c r="AH2136" i="13"/>
  <c r="AH2132" i="13"/>
  <c r="AH2128" i="13"/>
  <c r="AH2124" i="13"/>
  <c r="AH2120" i="13"/>
  <c r="AH2116" i="13"/>
  <c r="AH2112" i="13"/>
  <c r="AH2108" i="13"/>
  <c r="AH2104" i="13"/>
  <c r="AH2100" i="13"/>
  <c r="AH2096" i="13"/>
  <c r="AH2092" i="13"/>
  <c r="AH2088" i="13"/>
  <c r="AH2084" i="13"/>
  <c r="AH2080" i="13"/>
  <c r="AH2076" i="13"/>
  <c r="AH2072" i="13"/>
  <c r="AH2068" i="13"/>
  <c r="AH2064" i="13"/>
  <c r="AH2060" i="13"/>
  <c r="AH2056" i="13"/>
  <c r="AH2052" i="13"/>
  <c r="AH2048" i="13"/>
  <c r="AH2044" i="13"/>
  <c r="AH2040" i="13"/>
  <c r="AH2036" i="13"/>
  <c r="AH2032" i="13"/>
  <c r="AH2028" i="13"/>
  <c r="AH2024" i="13"/>
  <c r="AH2020" i="13"/>
  <c r="AH2016" i="13"/>
  <c r="AH2012" i="13"/>
  <c r="AH2008" i="13"/>
  <c r="AH2004" i="13"/>
  <c r="AH2000" i="13"/>
  <c r="AH1996" i="13"/>
  <c r="AH1992" i="13"/>
  <c r="AH1988" i="13"/>
  <c r="AH1984" i="13"/>
  <c r="AH1980" i="13"/>
  <c r="AH1976" i="13"/>
  <c r="AH1972" i="13"/>
  <c r="AH1968" i="13"/>
  <c r="AH1964" i="13"/>
  <c r="AH1960" i="13"/>
  <c r="AH1956" i="13"/>
  <c r="AH1952" i="13"/>
  <c r="AH1948" i="13"/>
  <c r="AH1944" i="13"/>
  <c r="AH1940" i="13"/>
  <c r="AH1936" i="13"/>
  <c r="AH1932" i="13"/>
  <c r="AH1928" i="13"/>
  <c r="AH1924" i="13"/>
  <c r="AH1920" i="13"/>
  <c r="AH1916" i="13"/>
  <c r="AH1912" i="13"/>
  <c r="AH1908" i="13"/>
  <c r="AH1904" i="13"/>
  <c r="AH1900" i="13"/>
  <c r="AH1896" i="13"/>
  <c r="AH1892" i="13"/>
  <c r="AH1888" i="13"/>
  <c r="AH1884" i="13"/>
  <c r="AH1880" i="13"/>
  <c r="AH1876" i="13"/>
  <c r="AH1872" i="13"/>
  <c r="AH1868" i="13"/>
  <c r="AH1864" i="13"/>
  <c r="AH1860" i="13"/>
  <c r="AH1856" i="13"/>
  <c r="AH1852" i="13"/>
  <c r="AH1848" i="13"/>
  <c r="AH1844" i="13"/>
  <c r="AH1840" i="13"/>
  <c r="AH1836" i="13"/>
  <c r="AH1832" i="13"/>
  <c r="AH1828" i="13"/>
  <c r="AH1824" i="13"/>
  <c r="AH1820" i="13"/>
  <c r="AH1816" i="13"/>
  <c r="AH1812" i="13"/>
  <c r="AH1808" i="13"/>
  <c r="AH1804" i="13"/>
  <c r="AH1800" i="13"/>
  <c r="AH1796" i="13"/>
  <c r="AH1792" i="13"/>
  <c r="AH1788" i="13"/>
  <c r="AH1784" i="13"/>
  <c r="AH1780" i="13"/>
  <c r="AH1776" i="13"/>
  <c r="AH1772" i="13"/>
  <c r="AH1768" i="13"/>
  <c r="AH1764" i="13"/>
  <c r="AH1760" i="13"/>
  <c r="AH1756" i="13"/>
  <c r="AH1752" i="13"/>
  <c r="AH1748" i="13"/>
  <c r="AH1744" i="13"/>
  <c r="AH1740" i="13"/>
  <c r="AH1736" i="13"/>
  <c r="AH1732" i="13"/>
  <c r="AH1728" i="13"/>
  <c r="AH1724" i="13"/>
  <c r="AH1720" i="13"/>
  <c r="AH1716" i="13"/>
  <c r="AH1712" i="13"/>
  <c r="AH1708" i="13"/>
  <c r="AH1704" i="13"/>
  <c r="AH1700" i="13"/>
  <c r="AH1696" i="13"/>
  <c r="AH1692" i="13"/>
  <c r="AH1688" i="13"/>
  <c r="AH1684" i="13"/>
  <c r="AH1680" i="13"/>
  <c r="AH1676" i="13"/>
  <c r="AH1672" i="13"/>
  <c r="AH1668" i="13"/>
  <c r="AH1664" i="13"/>
  <c r="AH1660" i="13"/>
  <c r="AH1656" i="13"/>
  <c r="AH1652" i="13"/>
  <c r="AH1648" i="13"/>
  <c r="AH1644" i="13"/>
  <c r="AH1640" i="13"/>
  <c r="AH1636" i="13"/>
  <c r="AH1632" i="13"/>
  <c r="AH1628" i="13"/>
  <c r="AH1624" i="13"/>
  <c r="AH1620" i="13"/>
  <c r="AH1616" i="13"/>
  <c r="AH1612" i="13"/>
  <c r="AH1608" i="13"/>
  <c r="AH1604" i="13"/>
  <c r="AH1600" i="13"/>
  <c r="AH1596" i="13"/>
  <c r="AH1592" i="13"/>
  <c r="AH1588" i="13"/>
  <c r="AH1584" i="13"/>
  <c r="AH1580" i="13"/>
  <c r="AH1576" i="13"/>
  <c r="AH1572" i="13"/>
  <c r="AH1568" i="13"/>
  <c r="AH1564" i="13"/>
  <c r="AH1560" i="13"/>
  <c r="AH1556" i="13"/>
  <c r="AH1552" i="13"/>
  <c r="AH1548" i="13"/>
  <c r="AH1544" i="13"/>
  <c r="AH1540" i="13"/>
  <c r="AH1536" i="13"/>
  <c r="AH1532" i="13"/>
  <c r="AH1528" i="13"/>
  <c r="AH1524" i="13"/>
  <c r="AH1520" i="13"/>
  <c r="AH1516" i="13"/>
  <c r="AH1512" i="13"/>
  <c r="AH1508" i="13"/>
  <c r="AH1504" i="13"/>
  <c r="AH1500" i="13"/>
  <c r="AH1496" i="13"/>
  <c r="AH1492" i="13"/>
  <c r="AH1488" i="13"/>
  <c r="AH1484" i="13"/>
  <c r="AH1480" i="13"/>
  <c r="AH1476" i="13"/>
  <c r="AH1472" i="13"/>
  <c r="AH1468" i="13"/>
  <c r="AH1464" i="13"/>
  <c r="AH1460" i="13"/>
  <c r="AH1456" i="13"/>
  <c r="AH1452" i="13"/>
  <c r="AH1448" i="13"/>
  <c r="AH1444" i="13"/>
  <c r="AH1440" i="13"/>
  <c r="AH1436" i="13"/>
  <c r="AH1432" i="13"/>
  <c r="AH1428" i="13"/>
  <c r="AH1424" i="13"/>
  <c r="AH1420" i="13"/>
  <c r="AH1416" i="13"/>
  <c r="AH1412" i="13"/>
  <c r="AH1408" i="13"/>
  <c r="AH1404" i="13"/>
  <c r="AH1400" i="13"/>
  <c r="AH1396" i="13"/>
  <c r="AH1392" i="13"/>
  <c r="AH1388" i="13"/>
  <c r="AH1384" i="13"/>
  <c r="AH1380" i="13"/>
  <c r="AH1376" i="13"/>
  <c r="AH1372" i="13"/>
  <c r="AH1368" i="13"/>
  <c r="AH1364" i="13"/>
  <c r="AH1360" i="13"/>
  <c r="AH1356" i="13"/>
  <c r="AH1352" i="13"/>
  <c r="AH1348" i="13"/>
  <c r="AH1344" i="13"/>
  <c r="AH1340" i="13"/>
  <c r="AH1336" i="13"/>
  <c r="AH1332" i="13"/>
  <c r="AH1328" i="13"/>
  <c r="AH1324" i="13"/>
  <c r="AH1320" i="13"/>
  <c r="AH1316" i="13"/>
  <c r="AH1312" i="13"/>
  <c r="AH1308" i="13"/>
  <c r="AH1304" i="13"/>
  <c r="AH1300" i="13"/>
  <c r="AH1296" i="13"/>
  <c r="AH1292" i="13"/>
  <c r="AH1288" i="13"/>
  <c r="AH1284" i="13"/>
  <c r="AH1280" i="13"/>
  <c r="AH1276" i="13"/>
  <c r="AH1272" i="13"/>
  <c r="AH1268" i="13"/>
  <c r="AH1264" i="13"/>
  <c r="AH1260" i="13"/>
  <c r="AH1256" i="13"/>
  <c r="AH1252" i="13"/>
  <c r="AH1248" i="13"/>
  <c r="AH1244" i="13"/>
  <c r="AH1240" i="13"/>
  <c r="AH1236" i="13"/>
  <c r="AH1232" i="13"/>
  <c r="AH1228" i="13"/>
  <c r="AH1224" i="13"/>
  <c r="AH1220" i="13"/>
  <c r="AH1216" i="13"/>
  <c r="AH1212" i="13"/>
  <c r="AH1208" i="13"/>
  <c r="AH1204" i="13"/>
  <c r="AH1200" i="13"/>
  <c r="AH1196" i="13"/>
  <c r="AH1192" i="13"/>
  <c r="AH1188" i="13"/>
  <c r="AH1184" i="13"/>
  <c r="AH1180" i="13"/>
  <c r="AH1176" i="13"/>
  <c r="AH1172" i="13"/>
  <c r="AH1168" i="13"/>
  <c r="AH1164" i="13"/>
  <c r="AH1160" i="13"/>
  <c r="AH1156" i="13"/>
  <c r="AH1152" i="13"/>
  <c r="AH1148" i="13"/>
  <c r="AH1144" i="13"/>
  <c r="AH1140" i="13"/>
  <c r="AH1136" i="13"/>
  <c r="AH1132" i="13"/>
  <c r="AH1128" i="13"/>
  <c r="AH1124" i="13"/>
  <c r="AH1120" i="13"/>
  <c r="AH1116" i="13"/>
  <c r="AH1112" i="13"/>
  <c r="AH1108" i="13"/>
  <c r="AH1104" i="13"/>
  <c r="AH1100" i="13"/>
  <c r="AH1096" i="13"/>
  <c r="AH1092" i="13"/>
  <c r="AH1088" i="13"/>
  <c r="AH1084" i="13"/>
  <c r="AH1080" i="13"/>
  <c r="AH1076" i="13"/>
  <c r="AH1072" i="13"/>
  <c r="AH1068" i="13"/>
  <c r="AH1064" i="13"/>
  <c r="AH1060" i="13"/>
  <c r="AH1056" i="13"/>
  <c r="AH1052" i="13"/>
  <c r="AH1048" i="13"/>
  <c r="AH1044" i="13"/>
  <c r="AH1040" i="13"/>
  <c r="AH1036" i="13"/>
  <c r="AH1032" i="13"/>
  <c r="AH1028" i="13"/>
  <c r="AH1024" i="13"/>
  <c r="AH1020" i="13"/>
  <c r="AH1016" i="13"/>
  <c r="AH1012" i="13"/>
  <c r="AH1008" i="13"/>
  <c r="AH1004" i="13"/>
  <c r="AH1000" i="13"/>
  <c r="AH996" i="13"/>
  <c r="AH992" i="13"/>
  <c r="AH988" i="13"/>
  <c r="AH984" i="13"/>
  <c r="AH980" i="13"/>
  <c r="AH976" i="13"/>
  <c r="AH972" i="13"/>
  <c r="AH968" i="13"/>
  <c r="AH964" i="13"/>
  <c r="AH960" i="13"/>
  <c r="AH956" i="13"/>
  <c r="AH952" i="13"/>
  <c r="AH948" i="13"/>
  <c r="AH944" i="13"/>
  <c r="AH940" i="13"/>
  <c r="AH936" i="13"/>
  <c r="AH932" i="13"/>
  <c r="AH928" i="13"/>
  <c r="AH924" i="13"/>
  <c r="AH920" i="13"/>
  <c r="AH916" i="13"/>
  <c r="AH912" i="13"/>
  <c r="AH908" i="13"/>
  <c r="AH904" i="13"/>
  <c r="AH900" i="13"/>
  <c r="AH896" i="13"/>
  <c r="AH892" i="13"/>
  <c r="AH888" i="13"/>
  <c r="AH884" i="13"/>
  <c r="AH880" i="13"/>
  <c r="AH876" i="13"/>
  <c r="AH872" i="13"/>
  <c r="AH868" i="13"/>
  <c r="AH864" i="13"/>
  <c r="AH860" i="13"/>
  <c r="AH856" i="13"/>
  <c r="AH852" i="13"/>
  <c r="AH848" i="13"/>
  <c r="AH844" i="13"/>
  <c r="AH840" i="13"/>
  <c r="AH836" i="13"/>
  <c r="AH832" i="13"/>
  <c r="AH828" i="13"/>
  <c r="AH824" i="13"/>
  <c r="AH820" i="13"/>
  <c r="AH816" i="13"/>
  <c r="AH812" i="13"/>
  <c r="AH808" i="13"/>
  <c r="AH804" i="13"/>
  <c r="AH800" i="13"/>
  <c r="AH796" i="13"/>
  <c r="AH792" i="13"/>
  <c r="AH788" i="13"/>
  <c r="AH784" i="13"/>
  <c r="AH780" i="13"/>
  <c r="AH776" i="13"/>
  <c r="AH772" i="13"/>
  <c r="AH768" i="13"/>
  <c r="AH764" i="13"/>
  <c r="AH760" i="13"/>
  <c r="AH756" i="13"/>
  <c r="AH752" i="13"/>
  <c r="AH748" i="13"/>
  <c r="AH744" i="13"/>
  <c r="AH740" i="13"/>
  <c r="AH736" i="13"/>
  <c r="AH732" i="13"/>
  <c r="AH728" i="13"/>
  <c r="AH724" i="13"/>
  <c r="AH720" i="13"/>
  <c r="AH716" i="13"/>
  <c r="AH712" i="13"/>
  <c r="AH708" i="13"/>
  <c r="AH704" i="13"/>
  <c r="AH700" i="13"/>
  <c r="AH696" i="13"/>
  <c r="AH692" i="13"/>
  <c r="AH688" i="13"/>
  <c r="AH684" i="13"/>
  <c r="AH680" i="13"/>
  <c r="AH676" i="13"/>
  <c r="AH672" i="13"/>
  <c r="AH668" i="13"/>
  <c r="AH664" i="13"/>
  <c r="AH660" i="13"/>
  <c r="AH656" i="13"/>
  <c r="AH652" i="13"/>
  <c r="AH648" i="13"/>
  <c r="AH644" i="13"/>
  <c r="AH640" i="13"/>
  <c r="AH636" i="13"/>
  <c r="AH632" i="13"/>
  <c r="AH628" i="13"/>
  <c r="AH624" i="13"/>
  <c r="AH620" i="13"/>
  <c r="AH616" i="13"/>
  <c r="AH612" i="13"/>
  <c r="AH608" i="13"/>
  <c r="AH604" i="13"/>
  <c r="AH600" i="13"/>
  <c r="AH596" i="13"/>
  <c r="AH592" i="13"/>
  <c r="AH588" i="13"/>
  <c r="AH584" i="13"/>
  <c r="AH580" i="13"/>
  <c r="AH576" i="13"/>
  <c r="AH572" i="13"/>
  <c r="AH568" i="13"/>
  <c r="AH564" i="13"/>
  <c r="AH560" i="13"/>
  <c r="AH556" i="13"/>
  <c r="AH552" i="13"/>
  <c r="AH548" i="13"/>
  <c r="AH544" i="13"/>
  <c r="AH540" i="13"/>
  <c r="AH536" i="13"/>
  <c r="AH532" i="13"/>
  <c r="AH528" i="13"/>
  <c r="AH524" i="13"/>
  <c r="AH520" i="13"/>
  <c r="AH516" i="13"/>
  <c r="AH512" i="13"/>
  <c r="AH508" i="13"/>
  <c r="AH504" i="13"/>
  <c r="AH500" i="13"/>
  <c r="AH496" i="13"/>
  <c r="AH492" i="13"/>
  <c r="AH488" i="13"/>
  <c r="AH484" i="13"/>
  <c r="AH480" i="13"/>
  <c r="AH476" i="13"/>
  <c r="AH472" i="13"/>
  <c r="AH468" i="13"/>
  <c r="AH464" i="13"/>
  <c r="AH460" i="13"/>
  <c r="AH456" i="13"/>
  <c r="AH452" i="13"/>
  <c r="AH448" i="13"/>
  <c r="AH444" i="13"/>
  <c r="AH440" i="13"/>
  <c r="AH436" i="13"/>
  <c r="AH432" i="13"/>
  <c r="AH428" i="13"/>
  <c r="AH424" i="13"/>
  <c r="AH420" i="13"/>
  <c r="AH416" i="13"/>
  <c r="AH412" i="13"/>
  <c r="AH408" i="13"/>
  <c r="AH404" i="13"/>
  <c r="AH400" i="13"/>
  <c r="AH396" i="13"/>
  <c r="AH392" i="13"/>
  <c r="AH388" i="13"/>
  <c r="AH384" i="13"/>
  <c r="AH380" i="13"/>
  <c r="AH376" i="13"/>
  <c r="AH372" i="13"/>
  <c r="AH368" i="13"/>
  <c r="AH364" i="13"/>
  <c r="AH360" i="13"/>
  <c r="AH356" i="13"/>
  <c r="AH352" i="13"/>
  <c r="AH348" i="13"/>
  <c r="AH344" i="13"/>
  <c r="AH340" i="13"/>
  <c r="AH336" i="13"/>
  <c r="AH332" i="13"/>
  <c r="AH328" i="13"/>
  <c r="AH324" i="13"/>
  <c r="AH320" i="13"/>
  <c r="AH9" i="13"/>
  <c r="AH13" i="13"/>
  <c r="AH17" i="13"/>
  <c r="AH21" i="13"/>
  <c r="AH25" i="13"/>
  <c r="AH29" i="13"/>
  <c r="AH33" i="13"/>
  <c r="AH37" i="13"/>
  <c r="AH41" i="13"/>
  <c r="AH45" i="13"/>
  <c r="AH49" i="13"/>
  <c r="AH53" i="13"/>
  <c r="AH57" i="13"/>
  <c r="AH61" i="13"/>
  <c r="AH65" i="13"/>
  <c r="AH69" i="13"/>
  <c r="AH73" i="13"/>
  <c r="AH77" i="13"/>
  <c r="AH81" i="13"/>
  <c r="AH85" i="13"/>
  <c r="AH89" i="13"/>
  <c r="AH93" i="13"/>
  <c r="AH97" i="13"/>
  <c r="AH101" i="13"/>
  <c r="AH105" i="13"/>
  <c r="AH109" i="13"/>
  <c r="AH113" i="13"/>
  <c r="AH117" i="13"/>
  <c r="AH121" i="13"/>
  <c r="AH125" i="13"/>
  <c r="AH129" i="13"/>
  <c r="AH133" i="13"/>
  <c r="AH137" i="13"/>
  <c r="AH141" i="13"/>
  <c r="AH146" i="13"/>
  <c r="AH151" i="13"/>
  <c r="AH156" i="13"/>
  <c r="AH162" i="13"/>
  <c r="AH167" i="13"/>
  <c r="AH172" i="13"/>
  <c r="AH178" i="13"/>
  <c r="AH183" i="13"/>
  <c r="AH188" i="13"/>
  <c r="AH194" i="13"/>
  <c r="AH199" i="13"/>
  <c r="AH204" i="13"/>
  <c r="AH210" i="13"/>
  <c r="AH215" i="13"/>
  <c r="AH220" i="13"/>
  <c r="AH226" i="13"/>
  <c r="AH231" i="13"/>
  <c r="AH236" i="13"/>
  <c r="AH242" i="13"/>
  <c r="AH247" i="13"/>
  <c r="AH252" i="13"/>
  <c r="AH258" i="13"/>
  <c r="AH263" i="13"/>
  <c r="AH268" i="13"/>
  <c r="AH274" i="13"/>
  <c r="AH279" i="13"/>
  <c r="AH284" i="13"/>
  <c r="AH290" i="13"/>
  <c r="AH295" i="13"/>
  <c r="AH300" i="13"/>
  <c r="AH306" i="13"/>
  <c r="AH311" i="13"/>
  <c r="AH316" i="13"/>
  <c r="AH323" i="13"/>
  <c r="AH331" i="13"/>
  <c r="AH339" i="13"/>
  <c r="AH347" i="13"/>
  <c r="AH355" i="13"/>
  <c r="AH363" i="13"/>
  <c r="AH371" i="13"/>
  <c r="AH379" i="13"/>
  <c r="AH387" i="13"/>
  <c r="AH395" i="13"/>
  <c r="AH403" i="13"/>
  <c r="AH411" i="13"/>
  <c r="AH419" i="13"/>
  <c r="AH427" i="13"/>
  <c r="AH435" i="13"/>
  <c r="AH443" i="13"/>
  <c r="AH451" i="13"/>
  <c r="AH459" i="13"/>
  <c r="AH467" i="13"/>
  <c r="AH475" i="13"/>
  <c r="AH483" i="13"/>
  <c r="AH491" i="13"/>
  <c r="AH499" i="13"/>
  <c r="AH507" i="13"/>
  <c r="AH515" i="13"/>
  <c r="AH523" i="13"/>
  <c r="AH531" i="13"/>
  <c r="AH539" i="13"/>
  <c r="AH547" i="13"/>
  <c r="AH555" i="13"/>
  <c r="AH563" i="13"/>
  <c r="AH571" i="13"/>
  <c r="AH579" i="13"/>
  <c r="AH587" i="13"/>
  <c r="AH595" i="13"/>
  <c r="AH603" i="13"/>
  <c r="AH611" i="13"/>
  <c r="AH619" i="13"/>
  <c r="AH627" i="13"/>
  <c r="AH635" i="13"/>
  <c r="AH643" i="13"/>
  <c r="AH651" i="13"/>
  <c r="AH659" i="13"/>
  <c r="AH667" i="13"/>
  <c r="AH675" i="13"/>
  <c r="AH683" i="13"/>
  <c r="AH691" i="13"/>
  <c r="AH699" i="13"/>
  <c r="AH707" i="13"/>
  <c r="AH715" i="13"/>
  <c r="AH723" i="13"/>
  <c r="AH731" i="13"/>
  <c r="AH739" i="13"/>
  <c r="AH747" i="13"/>
  <c r="AH755" i="13"/>
  <c r="AH763" i="13"/>
  <c r="AH771" i="13"/>
  <c r="AH779" i="13"/>
  <c r="AH787" i="13"/>
  <c r="AH795" i="13"/>
  <c r="AH803" i="13"/>
  <c r="AH811" i="13"/>
  <c r="AH819" i="13"/>
  <c r="AH827" i="13"/>
  <c r="AH835" i="13"/>
  <c r="AH843" i="13"/>
  <c r="AH851" i="13"/>
  <c r="AH859" i="13"/>
  <c r="AH867" i="13"/>
  <c r="AH875" i="13"/>
  <c r="AH883" i="13"/>
  <c r="AH891" i="13"/>
  <c r="AH899" i="13"/>
  <c r="AH907" i="13"/>
  <c r="AH915" i="13"/>
  <c r="AH923" i="13"/>
  <c r="AH931" i="13"/>
  <c r="AH939" i="13"/>
  <c r="AH947" i="13"/>
  <c r="AH955" i="13"/>
  <c r="AH963" i="13"/>
  <c r="AH971" i="13"/>
  <c r="AH979" i="13"/>
  <c r="AH987" i="13"/>
  <c r="AH995" i="13"/>
  <c r="AH1003" i="13"/>
  <c r="AH1011" i="13"/>
  <c r="AH1019" i="13"/>
  <c r="AH1027" i="13"/>
  <c r="AH1035" i="13"/>
  <c r="AH1043" i="13"/>
  <c r="AH1051" i="13"/>
  <c r="AH1059" i="13"/>
  <c r="AH1067" i="13"/>
  <c r="AH1075" i="13"/>
  <c r="AH1083" i="13"/>
  <c r="AH1091" i="13"/>
  <c r="AH1099" i="13"/>
  <c r="AH1107" i="13"/>
  <c r="AH1115" i="13"/>
  <c r="AH1123" i="13"/>
  <c r="AH1131" i="13"/>
  <c r="AH1139" i="13"/>
  <c r="AH1147" i="13"/>
  <c r="AH1155" i="13"/>
  <c r="AH1163" i="13"/>
  <c r="AH1171" i="13"/>
  <c r="AH1179" i="13"/>
  <c r="AH1187" i="13"/>
  <c r="AH1195" i="13"/>
  <c r="AH1203" i="13"/>
  <c r="AH1211" i="13"/>
  <c r="AH1219" i="13"/>
  <c r="AH1227" i="13"/>
  <c r="AH1235" i="13"/>
  <c r="AH1243" i="13"/>
  <c r="AH1251" i="13"/>
  <c r="AH1259" i="13"/>
  <c r="AH1267" i="13"/>
  <c r="AH1275" i="13"/>
  <c r="AH1283" i="13"/>
  <c r="AH1291" i="13"/>
  <c r="AH1299" i="13"/>
  <c r="AH1307" i="13"/>
  <c r="AH1315" i="13"/>
  <c r="AH1323" i="13"/>
  <c r="AH1331" i="13"/>
  <c r="AH1339" i="13"/>
  <c r="AH1347" i="13"/>
  <c r="AH1355" i="13"/>
  <c r="AH1363" i="13"/>
  <c r="AH1371" i="13"/>
  <c r="AH1379" i="13"/>
  <c r="AH1387" i="13"/>
  <c r="AH1395" i="13"/>
  <c r="AH1403" i="13"/>
  <c r="AH1411" i="13"/>
  <c r="AH1419" i="13"/>
  <c r="AH1427" i="13"/>
  <c r="AH1435" i="13"/>
  <c r="AH1443" i="13"/>
  <c r="AH1451" i="13"/>
  <c r="AH1459" i="13"/>
  <c r="AH1467" i="13"/>
  <c r="AH1475" i="13"/>
  <c r="AH1483" i="13"/>
  <c r="AH1491" i="13"/>
  <c r="AH1499" i="13"/>
  <c r="AH1507" i="13"/>
  <c r="AH1515" i="13"/>
  <c r="AH1523" i="13"/>
  <c r="AH1531" i="13"/>
  <c r="AH1539" i="13"/>
  <c r="AH1547" i="13"/>
  <c r="AH1555" i="13"/>
  <c r="AH1563" i="13"/>
  <c r="AH1571" i="13"/>
  <c r="AH1579" i="13"/>
  <c r="AH1587" i="13"/>
  <c r="AH1595" i="13"/>
  <c r="AH1603" i="13"/>
  <c r="AH1611" i="13"/>
  <c r="AH1619" i="13"/>
  <c r="AH1627" i="13"/>
  <c r="AH1635" i="13"/>
  <c r="AH1643" i="13"/>
  <c r="AH1651" i="13"/>
  <c r="AH1659" i="13"/>
  <c r="AH1667" i="13"/>
  <c r="AH1675" i="13"/>
  <c r="AH1683" i="13"/>
  <c r="AH1691" i="13"/>
  <c r="AH1699" i="13"/>
  <c r="AH1707" i="13"/>
  <c r="AH1715" i="13"/>
  <c r="AH1723" i="13"/>
  <c r="AH1731" i="13"/>
  <c r="AH1739" i="13"/>
  <c r="AH1747" i="13"/>
  <c r="AH1755" i="13"/>
  <c r="AH1763" i="13"/>
  <c r="AH1771" i="13"/>
  <c r="AH1779" i="13"/>
  <c r="AH1787" i="13"/>
  <c r="AH1795" i="13"/>
  <c r="AH1803" i="13"/>
  <c r="AH1811" i="13"/>
  <c r="AH1819" i="13"/>
  <c r="AH1827" i="13"/>
  <c r="AH1835" i="13"/>
  <c r="AH1843" i="13"/>
  <c r="AH1851" i="13"/>
  <c r="AH1859" i="13"/>
  <c r="AH1867" i="13"/>
  <c r="AH1875" i="13"/>
  <c r="AH1883" i="13"/>
  <c r="AH1891" i="13"/>
  <c r="AH1899" i="13"/>
  <c r="AH1907" i="13"/>
  <c r="AH1915" i="13"/>
  <c r="AH1923" i="13"/>
  <c r="AH1931" i="13"/>
  <c r="AH1939" i="13"/>
  <c r="AH1947" i="13"/>
  <c r="AH1955" i="13"/>
  <c r="AH1963" i="13"/>
  <c r="AH1971" i="13"/>
  <c r="AH1979" i="13"/>
  <c r="AH1987" i="13"/>
  <c r="AH1995" i="13"/>
  <c r="AH2003" i="13"/>
  <c r="AH2011" i="13"/>
  <c r="AH2019" i="13"/>
  <c r="AH2027" i="13"/>
  <c r="AH2035" i="13"/>
  <c r="AH2043" i="13"/>
  <c r="AH2051" i="13"/>
  <c r="AH2059" i="13"/>
  <c r="AH2067" i="13"/>
  <c r="AH2075" i="13"/>
  <c r="AH2083" i="13"/>
  <c r="AH2091" i="13"/>
  <c r="AH2099" i="13"/>
  <c r="AH2107" i="13"/>
  <c r="AH2115" i="13"/>
  <c r="AH2123" i="13"/>
  <c r="AH2131" i="13"/>
  <c r="AH2139" i="13"/>
  <c r="AH2147" i="13"/>
  <c r="AH2155" i="13"/>
  <c r="AH2163" i="13"/>
  <c r="AH2171" i="13"/>
  <c r="AH2179" i="13"/>
  <c r="AH2187" i="13"/>
  <c r="AH2195" i="13"/>
  <c r="AH2203" i="13"/>
  <c r="AH2211" i="13"/>
  <c r="AH2219" i="13"/>
  <c r="AH2227" i="13"/>
  <c r="AH2235" i="13"/>
  <c r="AH2243" i="13"/>
  <c r="AH2251" i="13"/>
  <c r="AH2259" i="13"/>
  <c r="AH2267" i="13"/>
  <c r="AH2275" i="13"/>
  <c r="AH6" i="13"/>
  <c r="AH10" i="13"/>
  <c r="AH14" i="13"/>
  <c r="AH18" i="13"/>
  <c r="AH22" i="13"/>
  <c r="AH26" i="13"/>
  <c r="AH30" i="13"/>
  <c r="AH34" i="13"/>
  <c r="AH38" i="13"/>
  <c r="AH42" i="13"/>
  <c r="AH46" i="13"/>
  <c r="AH50" i="13"/>
  <c r="AH54" i="13"/>
  <c r="AH58" i="13"/>
  <c r="AH62" i="13"/>
  <c r="AH66" i="13"/>
  <c r="AH70" i="13"/>
  <c r="AH74" i="13"/>
  <c r="AH78" i="13"/>
  <c r="AH82" i="13"/>
  <c r="AH86" i="13"/>
  <c r="AH90" i="13"/>
  <c r="AH94" i="13"/>
  <c r="AH98" i="13"/>
  <c r="AH102" i="13"/>
  <c r="AH106" i="13"/>
  <c r="AH110" i="13"/>
  <c r="AH114" i="13"/>
  <c r="AH118" i="13"/>
  <c r="AH122" i="13"/>
  <c r="AH126" i="13"/>
  <c r="AH130" i="13"/>
  <c r="AH134" i="13"/>
  <c r="AH138" i="13"/>
  <c r="AH142" i="13"/>
  <c r="AH147" i="13"/>
  <c r="AH152" i="13"/>
  <c r="AH158" i="13"/>
  <c r="AH163" i="13"/>
  <c r="AH168" i="13"/>
  <c r="AH174" i="13"/>
  <c r="AH179" i="13"/>
  <c r="AH184" i="13"/>
  <c r="AH190" i="13"/>
  <c r="AH195" i="13"/>
  <c r="AH200" i="13"/>
  <c r="AH206" i="13"/>
  <c r="AH211" i="13"/>
  <c r="AH216" i="13"/>
  <c r="AH222" i="13"/>
  <c r="AH227" i="13"/>
  <c r="AH232" i="13"/>
  <c r="AH238" i="13"/>
  <c r="AH243" i="13"/>
  <c r="AH248" i="13"/>
  <c r="AH254" i="13"/>
  <c r="AH259" i="13"/>
  <c r="AH264" i="13"/>
  <c r="AH270" i="13"/>
  <c r="AH275" i="13"/>
  <c r="AH280" i="13"/>
  <c r="AH286" i="13"/>
  <c r="AH291" i="13"/>
  <c r="AH296" i="13"/>
  <c r="AH302" i="13"/>
  <c r="AH307" i="13"/>
  <c r="AH312" i="13"/>
  <c r="AH318" i="13"/>
  <c r="AH326" i="13"/>
  <c r="AH334" i="13"/>
  <c r="AH342" i="13"/>
  <c r="AH350" i="13"/>
  <c r="AH358" i="13"/>
  <c r="AH366" i="13"/>
  <c r="AH374" i="13"/>
  <c r="AH382" i="13"/>
  <c r="AH390" i="13"/>
  <c r="AH398" i="13"/>
  <c r="AH406" i="13"/>
  <c r="AH414" i="13"/>
  <c r="AH422" i="13"/>
  <c r="AH430" i="13"/>
  <c r="AH438" i="13"/>
  <c r="AH446" i="13"/>
  <c r="AH454" i="13"/>
  <c r="AH462" i="13"/>
  <c r="AH470" i="13"/>
  <c r="AH478" i="13"/>
  <c r="AH486" i="13"/>
  <c r="AH494" i="13"/>
  <c r="AH502" i="13"/>
  <c r="AH510" i="13"/>
  <c r="AH518" i="13"/>
  <c r="AH526" i="13"/>
  <c r="AH534" i="13"/>
  <c r="AH542" i="13"/>
  <c r="AH550" i="13"/>
  <c r="AH558" i="13"/>
  <c r="AH566" i="13"/>
  <c r="AH574" i="13"/>
  <c r="AH582" i="13"/>
  <c r="AH590" i="13"/>
  <c r="AH598" i="13"/>
  <c r="AH606" i="13"/>
  <c r="AH614" i="13"/>
  <c r="AH622" i="13"/>
  <c r="AH630" i="13"/>
  <c r="AH638" i="13"/>
  <c r="AH646" i="13"/>
  <c r="AH654" i="13"/>
  <c r="AH662" i="13"/>
  <c r="AH670" i="13"/>
  <c r="AH678" i="13"/>
  <c r="AH686" i="13"/>
  <c r="AH694" i="13"/>
  <c r="AH702" i="13"/>
  <c r="AH710" i="13"/>
  <c r="AH718" i="13"/>
  <c r="AH726" i="13"/>
  <c r="AH734" i="13"/>
  <c r="AH742" i="13"/>
  <c r="AH750" i="13"/>
  <c r="AH758" i="13"/>
  <c r="AH766" i="13"/>
  <c r="AH774" i="13"/>
  <c r="AH782" i="13"/>
  <c r="AH790" i="13"/>
  <c r="AH798" i="13"/>
  <c r="AH806" i="13"/>
  <c r="AH814" i="13"/>
  <c r="AH822" i="13"/>
  <c r="AH830" i="13"/>
  <c r="AH838" i="13"/>
  <c r="AH846" i="13"/>
  <c r="AH854" i="13"/>
  <c r="AH862" i="13"/>
  <c r="AH870" i="13"/>
  <c r="AH878" i="13"/>
  <c r="AH886" i="13"/>
  <c r="AH894" i="13"/>
  <c r="AH902" i="13"/>
  <c r="AH910" i="13"/>
  <c r="AH918" i="13"/>
  <c r="AH926" i="13"/>
  <c r="AH934" i="13"/>
  <c r="AH942" i="13"/>
  <c r="AH950" i="13"/>
  <c r="AH958" i="13"/>
  <c r="AH966" i="13"/>
  <c r="AH974" i="13"/>
  <c r="AH982" i="13"/>
  <c r="AH990" i="13"/>
  <c r="AH998" i="13"/>
  <c r="AH1006" i="13"/>
  <c r="AH1014" i="13"/>
  <c r="AH1022" i="13"/>
  <c r="AH1030" i="13"/>
  <c r="AH1038" i="13"/>
  <c r="AH1046" i="13"/>
  <c r="AH1054" i="13"/>
  <c r="AH1062" i="13"/>
  <c r="AH1070" i="13"/>
  <c r="AH1078" i="13"/>
  <c r="AH1086" i="13"/>
  <c r="AH1094" i="13"/>
  <c r="AH1102" i="13"/>
  <c r="AH1110" i="13"/>
  <c r="AH1118" i="13"/>
  <c r="AH1126" i="13"/>
  <c r="AH1134" i="13"/>
  <c r="AH1142" i="13"/>
  <c r="AH1150" i="13"/>
  <c r="AH1158" i="13"/>
  <c r="AH1166" i="13"/>
  <c r="AH1174" i="13"/>
  <c r="AH1182" i="13"/>
  <c r="AH1190" i="13"/>
  <c r="AH1198" i="13"/>
  <c r="AH1206" i="13"/>
  <c r="AH1214" i="13"/>
  <c r="AH1222" i="13"/>
  <c r="AH1230" i="13"/>
  <c r="AH1238" i="13"/>
  <c r="AH1246" i="13"/>
  <c r="AH1254" i="13"/>
  <c r="AH1262" i="13"/>
  <c r="AH1270" i="13"/>
  <c r="AH1278" i="13"/>
  <c r="AH1286" i="13"/>
  <c r="AH1294" i="13"/>
  <c r="AH1302" i="13"/>
  <c r="AH1310" i="13"/>
  <c r="AH1318" i="13"/>
  <c r="AH1326" i="13"/>
  <c r="AH1334" i="13"/>
  <c r="AH1342" i="13"/>
  <c r="AH1350" i="13"/>
  <c r="AH1358" i="13"/>
  <c r="AH1366" i="13"/>
  <c r="AH1374" i="13"/>
  <c r="AH1382" i="13"/>
  <c r="AH1390" i="13"/>
  <c r="AH1398" i="13"/>
  <c r="AH1406" i="13"/>
  <c r="AH1414" i="13"/>
  <c r="AH1422" i="13"/>
  <c r="AH1430" i="13"/>
  <c r="AH1438" i="13"/>
  <c r="AH1446" i="13"/>
  <c r="AH1454" i="13"/>
  <c r="AH1462" i="13"/>
  <c r="AH1470" i="13"/>
  <c r="AH1478" i="13"/>
  <c r="AH1486" i="13"/>
  <c r="AH1494" i="13"/>
  <c r="AH1502" i="13"/>
  <c r="AH1510" i="13"/>
  <c r="AH1518" i="13"/>
  <c r="AH1526" i="13"/>
  <c r="AH1534" i="13"/>
  <c r="AH1542" i="13"/>
  <c r="AH1550" i="13"/>
  <c r="AH1558" i="13"/>
  <c r="AH1566" i="13"/>
  <c r="AH1574" i="13"/>
  <c r="AH1582" i="13"/>
  <c r="AH1590" i="13"/>
  <c r="AH1598" i="13"/>
  <c r="AH1606" i="13"/>
  <c r="AH1614" i="13"/>
  <c r="AH1622" i="13"/>
  <c r="AH1630" i="13"/>
  <c r="AH1638" i="13"/>
  <c r="AH1646" i="13"/>
  <c r="AH1654" i="13"/>
  <c r="AH1662" i="13"/>
  <c r="AH1670" i="13"/>
  <c r="AH1678" i="13"/>
  <c r="AH1686" i="13"/>
  <c r="AH1694" i="13"/>
  <c r="AH1702" i="13"/>
  <c r="AH1710" i="13"/>
  <c r="AH1718" i="13"/>
  <c r="AH1726" i="13"/>
  <c r="AH1734" i="13"/>
  <c r="AH1742" i="13"/>
  <c r="AH1750" i="13"/>
  <c r="AH1758" i="13"/>
  <c r="AH1766" i="13"/>
  <c r="AH1774" i="13"/>
  <c r="AH1782" i="13"/>
  <c r="AH1790" i="13"/>
  <c r="AH1798" i="13"/>
  <c r="AH1806" i="13"/>
  <c r="AH1814" i="13"/>
  <c r="AH1822" i="13"/>
  <c r="AH1830" i="13"/>
  <c r="AH1838" i="13"/>
  <c r="AH1846" i="13"/>
  <c r="AH1854" i="13"/>
  <c r="AH1862" i="13"/>
  <c r="AH1870" i="13"/>
  <c r="AH1878" i="13"/>
  <c r="AH1886" i="13"/>
  <c r="AH1894" i="13"/>
  <c r="AH1902" i="13"/>
  <c r="AH1910" i="13"/>
  <c r="AH1918" i="13"/>
  <c r="AH1926" i="13"/>
  <c r="AH1934" i="13"/>
  <c r="AH1942" i="13"/>
  <c r="AH1950" i="13"/>
  <c r="AH1958" i="13"/>
  <c r="AH1966" i="13"/>
  <c r="AH1974" i="13"/>
  <c r="AH1982" i="13"/>
  <c r="AH1990" i="13"/>
  <c r="AH1998" i="13"/>
  <c r="AH2006" i="13"/>
  <c r="AH2014" i="13"/>
  <c r="AH2022" i="13"/>
  <c r="AH2030" i="13"/>
  <c r="AH2038" i="13"/>
  <c r="AH2046" i="13"/>
  <c r="AH2054" i="13"/>
  <c r="AH2062" i="13"/>
  <c r="AH2070" i="13"/>
  <c r="AH2078" i="13"/>
  <c r="AH2086" i="13"/>
  <c r="AH2094" i="13"/>
  <c r="AH2102" i="13"/>
  <c r="AH2110" i="13"/>
  <c r="AH2118" i="13"/>
  <c r="AH2126" i="13"/>
  <c r="AH2134" i="13"/>
  <c r="AH2142" i="13"/>
  <c r="AH2150" i="13"/>
  <c r="AH2158" i="13"/>
  <c r="AH2166" i="13"/>
  <c r="AH2174" i="13"/>
  <c r="AH2182" i="13"/>
  <c r="AH2190" i="13"/>
  <c r="AH2198" i="13"/>
  <c r="AH2206" i="13"/>
  <c r="AH2214" i="13"/>
  <c r="AH2222" i="13"/>
  <c r="AH2230" i="13"/>
  <c r="AH2238" i="13"/>
  <c r="AH2246" i="13"/>
  <c r="AH2254" i="13"/>
  <c r="AH2262" i="13"/>
  <c r="AH2270" i="13"/>
  <c r="AI2277" i="13"/>
  <c r="AI2273" i="13"/>
  <c r="AI2269" i="13"/>
  <c r="AI2265" i="13"/>
  <c r="AI2261" i="13"/>
  <c r="AI2257" i="13"/>
  <c r="AI2253" i="13"/>
  <c r="AI2249" i="13"/>
  <c r="AI2245" i="13"/>
  <c r="AI2241" i="13"/>
  <c r="AI2237" i="13"/>
  <c r="AI2233" i="13"/>
  <c r="AI2229" i="13"/>
  <c r="AI2225" i="13"/>
  <c r="AI2221" i="13"/>
  <c r="AI2217" i="13"/>
  <c r="AI2213" i="13"/>
  <c r="AI2209" i="13"/>
  <c r="AI2205" i="13"/>
  <c r="AI2201" i="13"/>
  <c r="AI2197" i="13"/>
  <c r="AI2193" i="13"/>
  <c r="AI2189" i="13"/>
  <c r="AI2185" i="13"/>
  <c r="AI2181" i="13"/>
  <c r="AI2177" i="13"/>
  <c r="AI2173" i="13"/>
  <c r="AI2169" i="13"/>
  <c r="AI2165" i="13"/>
  <c r="AI2161" i="13"/>
  <c r="AI2157" i="13"/>
  <c r="AI2153" i="13"/>
  <c r="AI2149" i="13"/>
  <c r="AI2276" i="13"/>
  <c r="AI2272" i="13"/>
  <c r="AI2268" i="13"/>
  <c r="AI2264" i="13"/>
  <c r="AI2260" i="13"/>
  <c r="AI2256" i="13"/>
  <c r="AI2252" i="13"/>
  <c r="AI2248" i="13"/>
  <c r="AI2244" i="13"/>
  <c r="AI2240" i="13"/>
  <c r="AI2236" i="13"/>
  <c r="AI2232" i="13"/>
  <c r="AI2228" i="13"/>
  <c r="AI2224" i="13"/>
  <c r="AI2220" i="13"/>
  <c r="AI2216" i="13"/>
  <c r="AI2212" i="13"/>
  <c r="AI2208" i="13"/>
  <c r="AI2204" i="13"/>
  <c r="AI2200" i="13"/>
  <c r="AI2196" i="13"/>
  <c r="AI2192" i="13"/>
  <c r="AI2188" i="13"/>
  <c r="AI2184" i="13"/>
  <c r="AI2180" i="13"/>
  <c r="AI2176" i="13"/>
  <c r="AI2172" i="13"/>
  <c r="AI2168" i="13"/>
  <c r="AI2164" i="13"/>
  <c r="AI2160" i="13"/>
  <c r="AI2156" i="13"/>
  <c r="AI2152" i="13"/>
  <c r="AI2148" i="13"/>
  <c r="AI2144" i="13"/>
  <c r="AI2140" i="13"/>
  <c r="AI2136" i="13"/>
  <c r="AI2132" i="13"/>
  <c r="AI2128" i="13"/>
  <c r="AI2124" i="13"/>
  <c r="AI2120" i="13"/>
  <c r="AI2116" i="13"/>
  <c r="AI2112" i="13"/>
  <c r="AI2108" i="13"/>
  <c r="AI2104" i="13"/>
  <c r="AI2100" i="13"/>
  <c r="AI2096" i="13"/>
  <c r="AI2092" i="13"/>
  <c r="AI2088" i="13"/>
  <c r="AI2084" i="13"/>
  <c r="AI2080" i="13"/>
  <c r="AI2076" i="13"/>
  <c r="AI2072" i="13"/>
  <c r="AI2068" i="13"/>
  <c r="AI2064" i="13"/>
  <c r="AI2060" i="13"/>
  <c r="AI2056" i="13"/>
  <c r="AI2052" i="13"/>
  <c r="AI2048" i="13"/>
  <c r="AI2044" i="13"/>
  <c r="AI2040" i="13"/>
  <c r="AI2036" i="13"/>
  <c r="AI2275" i="13"/>
  <c r="AI2271" i="13"/>
  <c r="AI2267" i="13"/>
  <c r="AI2263" i="13"/>
  <c r="AI2259" i="13"/>
  <c r="AI2255" i="13"/>
  <c r="AI2251" i="13"/>
  <c r="AI2247" i="13"/>
  <c r="AI2243" i="13"/>
  <c r="AI2239" i="13"/>
  <c r="AI2235" i="13"/>
  <c r="AI2231" i="13"/>
  <c r="AI2227" i="13"/>
  <c r="AI2223" i="13"/>
  <c r="AI2219" i="13"/>
  <c r="AI2215" i="13"/>
  <c r="AI2211" i="13"/>
  <c r="AI2207" i="13"/>
  <c r="AI2203" i="13"/>
  <c r="AI2199" i="13"/>
  <c r="AI2195" i="13"/>
  <c r="AI2191" i="13"/>
  <c r="AI2187" i="13"/>
  <c r="AI2183" i="13"/>
  <c r="AI2179" i="13"/>
  <c r="AI2175" i="13"/>
  <c r="AI2171" i="13"/>
  <c r="AI2167" i="13"/>
  <c r="AI2163" i="13"/>
  <c r="AI2159" i="13"/>
  <c r="AI2155" i="13"/>
  <c r="AI2151" i="13"/>
  <c r="AI2147" i="13"/>
  <c r="AI2143" i="13"/>
  <c r="AI2139" i="13"/>
  <c r="AI2135" i="13"/>
  <c r="AI2131" i="13"/>
  <c r="AI2127" i="13"/>
  <c r="AI2123" i="13"/>
  <c r="AI2119" i="13"/>
  <c r="AI2115" i="13"/>
  <c r="AI2111" i="13"/>
  <c r="AI2107" i="13"/>
  <c r="AI2103" i="13"/>
  <c r="AI2099" i="13"/>
  <c r="AI2095" i="13"/>
  <c r="AI2091" i="13"/>
  <c r="AI2087" i="13"/>
  <c r="AI2083" i="13"/>
  <c r="AI2079" i="13"/>
  <c r="AI2075" i="13"/>
  <c r="AI2071" i="13"/>
  <c r="AI2067" i="13"/>
  <c r="AI2063" i="13"/>
  <c r="AI2059" i="13"/>
  <c r="AI2055" i="13"/>
  <c r="AI2051" i="13"/>
  <c r="AI2047" i="13"/>
  <c r="AI2043" i="13"/>
  <c r="AI2039" i="13"/>
  <c r="AI2035" i="13"/>
  <c r="AI2031" i="13"/>
  <c r="AI2262" i="13"/>
  <c r="AI2246" i="13"/>
  <c r="AI2230" i="13"/>
  <c r="AI2214" i="13"/>
  <c r="AI2198" i="13"/>
  <c r="AI2182" i="13"/>
  <c r="AI2166" i="13"/>
  <c r="AI2150" i="13"/>
  <c r="AI2141" i="13"/>
  <c r="AI2133" i="13"/>
  <c r="AI2125" i="13"/>
  <c r="AI2117" i="13"/>
  <c r="AI2109" i="13"/>
  <c r="AI2101" i="13"/>
  <c r="AI2093" i="13"/>
  <c r="AI2085" i="13"/>
  <c r="AI2077" i="13"/>
  <c r="AI2069" i="13"/>
  <c r="AI2061" i="13"/>
  <c r="AI2053" i="13"/>
  <c r="AI2045" i="13"/>
  <c r="AI2037" i="13"/>
  <c r="AI2030" i="13"/>
  <c r="AI2026" i="13"/>
  <c r="AI2022" i="13"/>
  <c r="AI2018" i="13"/>
  <c r="AI2014" i="13"/>
  <c r="AI2010" i="13"/>
  <c r="AI2006" i="13"/>
  <c r="AI2002" i="13"/>
  <c r="AI1998" i="13"/>
  <c r="AI1994" i="13"/>
  <c r="AI1990" i="13"/>
  <c r="AI1986" i="13"/>
  <c r="AI1982" i="13"/>
  <c r="AI1978" i="13"/>
  <c r="AI1974" i="13"/>
  <c r="AI1970" i="13"/>
  <c r="AI1966" i="13"/>
  <c r="AI1962" i="13"/>
  <c r="AI1958" i="13"/>
  <c r="AI1954" i="13"/>
  <c r="AI1950" i="13"/>
  <c r="AI1946" i="13"/>
  <c r="AI1942" i="13"/>
  <c r="AI1938" i="13"/>
  <c r="AI1934" i="13"/>
  <c r="AI1930" i="13"/>
  <c r="AI1926" i="13"/>
  <c r="AI1922" i="13"/>
  <c r="AI1918" i="13"/>
  <c r="AI1914" i="13"/>
  <c r="AI1910" i="13"/>
  <c r="AI1906" i="13"/>
  <c r="AI1902" i="13"/>
  <c r="AI1898" i="13"/>
  <c r="AI1894" i="13"/>
  <c r="AI1890" i="13"/>
  <c r="AI1886" i="13"/>
  <c r="AI1882" i="13"/>
  <c r="AI1878" i="13"/>
  <c r="AI1874" i="13"/>
  <c r="AI1870" i="13"/>
  <c r="AI1866" i="13"/>
  <c r="AI1862" i="13"/>
  <c r="AI1858" i="13"/>
  <c r="AI1854" i="13"/>
  <c r="AI1850" i="13"/>
  <c r="AI1846" i="13"/>
  <c r="AI1842" i="13"/>
  <c r="AI1838" i="13"/>
  <c r="AI1834" i="13"/>
  <c r="AI1830" i="13"/>
  <c r="AI1826" i="13"/>
  <c r="AI1822" i="13"/>
  <c r="AI1818" i="13"/>
  <c r="AI1814" i="13"/>
  <c r="AI1810" i="13"/>
  <c r="AI1806" i="13"/>
  <c r="AI1802" i="13"/>
  <c r="AI1798" i="13"/>
  <c r="AI1794" i="13"/>
  <c r="AI1790" i="13"/>
  <c r="AI1786" i="13"/>
  <c r="AI1782" i="13"/>
  <c r="AI1778" i="13"/>
  <c r="AI1774" i="13"/>
  <c r="AI1770" i="13"/>
  <c r="AI1766" i="13"/>
  <c r="AI1762" i="13"/>
  <c r="AI1758" i="13"/>
  <c r="AI1754" i="13"/>
  <c r="AI1750" i="13"/>
  <c r="AI1746" i="13"/>
  <c r="AI1742" i="13"/>
  <c r="AI1738" i="13"/>
  <c r="AI1734" i="13"/>
  <c r="AI1730" i="13"/>
  <c r="AI1726" i="13"/>
  <c r="AI1722" i="13"/>
  <c r="AI1718" i="13"/>
  <c r="AI1714" i="13"/>
  <c r="AI1710" i="13"/>
  <c r="AI1706" i="13"/>
  <c r="AI1702" i="13"/>
  <c r="AI1698" i="13"/>
  <c r="AI1694" i="13"/>
  <c r="AI1690" i="13"/>
  <c r="AI1686" i="13"/>
  <c r="AI1682" i="13"/>
  <c r="AI1678" i="13"/>
  <c r="AI1674" i="13"/>
  <c r="AI1670" i="13"/>
  <c r="AI1666" i="13"/>
  <c r="AI1662" i="13"/>
  <c r="AI1658" i="13"/>
  <c r="AI1654" i="13"/>
  <c r="AI1650" i="13"/>
  <c r="AI1646" i="13"/>
  <c r="AI1642" i="13"/>
  <c r="AI1638" i="13"/>
  <c r="AI1634" i="13"/>
  <c r="AI1630" i="13"/>
  <c r="AI1626" i="13"/>
  <c r="AI1622" i="13"/>
  <c r="AI1618" i="13"/>
  <c r="AI1614" i="13"/>
  <c r="AI1610" i="13"/>
  <c r="AI1606" i="13"/>
  <c r="AI1602" i="13"/>
  <c r="AI1598" i="13"/>
  <c r="AI1594" i="13"/>
  <c r="AI1590" i="13"/>
  <c r="AI1586" i="13"/>
  <c r="AI1582" i="13"/>
  <c r="AI1578" i="13"/>
  <c r="AI1574" i="13"/>
  <c r="AI1570" i="13"/>
  <c r="AI1566" i="13"/>
  <c r="AI1562" i="13"/>
  <c r="AI1558" i="13"/>
  <c r="AI1554" i="13"/>
  <c r="AI1550" i="13"/>
  <c r="AI1546" i="13"/>
  <c r="AI1542" i="13"/>
  <c r="AI1538" i="13"/>
  <c r="AI1534" i="13"/>
  <c r="AI1530" i="13"/>
  <c r="AI1526" i="13"/>
  <c r="AI1522" i="13"/>
  <c r="AI1518" i="13"/>
  <c r="AI1514" i="13"/>
  <c r="AI1510" i="13"/>
  <c r="AI1506" i="13"/>
  <c r="AI1502" i="13"/>
  <c r="AI1498" i="13"/>
  <c r="AI1494" i="13"/>
  <c r="AI1490" i="13"/>
  <c r="AI1486" i="13"/>
  <c r="AI1482" i="13"/>
  <c r="AI1478" i="13"/>
  <c r="AI1474" i="13"/>
  <c r="AI1470" i="13"/>
  <c r="AI1466" i="13"/>
  <c r="AI1462" i="13"/>
  <c r="AI1458" i="13"/>
  <c r="AI1454" i="13"/>
  <c r="AI1450" i="13"/>
  <c r="AI1446" i="13"/>
  <c r="AI1442" i="13"/>
  <c r="AI1438" i="13"/>
  <c r="AI1434" i="13"/>
  <c r="AI1430" i="13"/>
  <c r="AI1426" i="13"/>
  <c r="AI1422" i="13"/>
  <c r="AI1418" i="13"/>
  <c r="AI1414" i="13"/>
  <c r="AI1410" i="13"/>
  <c r="AI1406" i="13"/>
  <c r="AI1402" i="13"/>
  <c r="AI1398" i="13"/>
  <c r="AI1394" i="13"/>
  <c r="AI1390" i="13"/>
  <c r="AI1386" i="13"/>
  <c r="AI1382" i="13"/>
  <c r="AI1378" i="13"/>
  <c r="AI1374" i="13"/>
  <c r="AI1370" i="13"/>
  <c r="AI1366" i="13"/>
  <c r="AI1362" i="13"/>
  <c r="AI1358" i="13"/>
  <c r="AI1354" i="13"/>
  <c r="AI1350" i="13"/>
  <c r="AI1346" i="13"/>
  <c r="AI1342" i="13"/>
  <c r="AI1338" i="13"/>
  <c r="AI1334" i="13"/>
  <c r="AI1330" i="13"/>
  <c r="AI1326" i="13"/>
  <c r="AI1322" i="13"/>
  <c r="AI1318" i="13"/>
  <c r="AI1314" i="13"/>
  <c r="AI1310" i="13"/>
  <c r="AI1306" i="13"/>
  <c r="AI1302" i="13"/>
  <c r="AI1298" i="13"/>
  <c r="AI1294" i="13"/>
  <c r="AI1290" i="13"/>
  <c r="AI1286" i="13"/>
  <c r="AI1282" i="13"/>
  <c r="AI1278" i="13"/>
  <c r="AI1274" i="13"/>
  <c r="AI1270" i="13"/>
  <c r="AI1266" i="13"/>
  <c r="AI1262" i="13"/>
  <c r="AI1258" i="13"/>
  <c r="AI1254" i="13"/>
  <c r="AI1250" i="13"/>
  <c r="AI1246" i="13"/>
  <c r="AI1242" i="13"/>
  <c r="AI1238" i="13"/>
  <c r="AI1234" i="13"/>
  <c r="AI1230" i="13"/>
  <c r="AI1226" i="13"/>
  <c r="AI1222" i="13"/>
  <c r="AI1218" i="13"/>
  <c r="AI1214" i="13"/>
  <c r="AI1210" i="13"/>
  <c r="AI1206" i="13"/>
  <c r="AI1202" i="13"/>
  <c r="AI1198" i="13"/>
  <c r="AI1194" i="13"/>
  <c r="AI1190" i="13"/>
  <c r="AI1186" i="13"/>
  <c r="AI1182" i="13"/>
  <c r="AI1178" i="13"/>
  <c r="AI1174" i="13"/>
  <c r="AI1170" i="13"/>
  <c r="AI1166" i="13"/>
  <c r="AI1162" i="13"/>
  <c r="AI1158" i="13"/>
  <c r="AI1154" i="13"/>
  <c r="AI1150" i="13"/>
  <c r="AI1146" i="13"/>
  <c r="AI1142" i="13"/>
  <c r="AI1138" i="13"/>
  <c r="AI1134" i="13"/>
  <c r="AI1130" i="13"/>
  <c r="AI1126" i="13"/>
  <c r="AI1122" i="13"/>
  <c r="AI1118" i="13"/>
  <c r="AI1114" i="13"/>
  <c r="AI1110" i="13"/>
  <c r="AI1106" i="13"/>
  <c r="AI1102" i="13"/>
  <c r="AI1098" i="13"/>
  <c r="AI1094" i="13"/>
  <c r="AI1090" i="13"/>
  <c r="AI1086" i="13"/>
  <c r="AI1082" i="13"/>
  <c r="AI1078" i="13"/>
  <c r="AI1074" i="13"/>
  <c r="AI1070" i="13"/>
  <c r="AI1066" i="13"/>
  <c r="AI1062" i="13"/>
  <c r="AI1058" i="13"/>
  <c r="AI1054" i="13"/>
  <c r="AI1050" i="13"/>
  <c r="AI1046" i="13"/>
  <c r="AI1042" i="13"/>
  <c r="AI1038" i="13"/>
  <c r="AI2274" i="13"/>
  <c r="AI2258" i="13"/>
  <c r="AI2242" i="13"/>
  <c r="AI2226" i="13"/>
  <c r="AI2210" i="13"/>
  <c r="AI2194" i="13"/>
  <c r="AI2178" i="13"/>
  <c r="AI2162" i="13"/>
  <c r="AI2146" i="13"/>
  <c r="AI2138" i="13"/>
  <c r="AI2130" i="13"/>
  <c r="AI2122" i="13"/>
  <c r="AI2114" i="13"/>
  <c r="AI2106" i="13"/>
  <c r="AI2098" i="13"/>
  <c r="AI2090" i="13"/>
  <c r="AI2082" i="13"/>
  <c r="AI2074" i="13"/>
  <c r="AI2066" i="13"/>
  <c r="AI2058" i="13"/>
  <c r="AI2050" i="13"/>
  <c r="AI2042" i="13"/>
  <c r="AI2034" i="13"/>
  <c r="AI2029" i="13"/>
  <c r="AI2025" i="13"/>
  <c r="AI2021" i="13"/>
  <c r="AI2017" i="13"/>
  <c r="AI2013" i="13"/>
  <c r="AI2009" i="13"/>
  <c r="AI2005" i="13"/>
  <c r="AI2001" i="13"/>
  <c r="AI1997" i="13"/>
  <c r="AI1993" i="13"/>
  <c r="AI1989" i="13"/>
  <c r="AI1985" i="13"/>
  <c r="AI1981" i="13"/>
  <c r="AI1977" i="13"/>
  <c r="AI1973" i="13"/>
  <c r="AI1969" i="13"/>
  <c r="AI1965" i="13"/>
  <c r="AI1961" i="13"/>
  <c r="AI1957" i="13"/>
  <c r="AI1953" i="13"/>
  <c r="AI1949" i="13"/>
  <c r="AI1945" i="13"/>
  <c r="AI1941" i="13"/>
  <c r="AI1937" i="13"/>
  <c r="AI1933" i="13"/>
  <c r="AI1929" i="13"/>
  <c r="AI1925" i="13"/>
  <c r="AI1921" i="13"/>
  <c r="AI1917" i="13"/>
  <c r="AI1913" i="13"/>
  <c r="AI1909" i="13"/>
  <c r="AI1905" i="13"/>
  <c r="AI1901" i="13"/>
  <c r="AI1897" i="13"/>
  <c r="AI1893" i="13"/>
  <c r="AI1889" i="13"/>
  <c r="AI1885" i="13"/>
  <c r="AI1881" i="13"/>
  <c r="AI1877" i="13"/>
  <c r="AI1873" i="13"/>
  <c r="AI1869" i="13"/>
  <c r="AI1865" i="13"/>
  <c r="AI1861" i="13"/>
  <c r="AI1857" i="13"/>
  <c r="AI1853" i="13"/>
  <c r="AI1849" i="13"/>
  <c r="AI1845" i="13"/>
  <c r="AI1841" i="13"/>
  <c r="AI1837" i="13"/>
  <c r="AI1833" i="13"/>
  <c r="AI1829" i="13"/>
  <c r="AI1825" i="13"/>
  <c r="AI1821" i="13"/>
  <c r="AI1817" i="13"/>
  <c r="AI1813" i="13"/>
  <c r="AI1809" i="13"/>
  <c r="AI1805" i="13"/>
  <c r="AI1801" i="13"/>
  <c r="AI1797" i="13"/>
  <c r="AI1793" i="13"/>
  <c r="AI1789" i="13"/>
  <c r="AI1785" i="13"/>
  <c r="AI1781" i="13"/>
  <c r="AI1777" i="13"/>
  <c r="AI1773" i="13"/>
  <c r="AI1769" i="13"/>
  <c r="AI1765" i="13"/>
  <c r="AI1761" i="13"/>
  <c r="AI1757" i="13"/>
  <c r="AI1753" i="13"/>
  <c r="AI1749" i="13"/>
  <c r="AI1745" i="13"/>
  <c r="AI1741" i="13"/>
  <c r="AI1737" i="13"/>
  <c r="AI1733" i="13"/>
  <c r="AI1729" i="13"/>
  <c r="AI1725" i="13"/>
  <c r="AI1721" i="13"/>
  <c r="AI1717" i="13"/>
  <c r="AI1713" i="13"/>
  <c r="AI1709" i="13"/>
  <c r="AI1705" i="13"/>
  <c r="AI1701" i="13"/>
  <c r="AI1697" i="13"/>
  <c r="AI1693" i="13"/>
  <c r="AI1689" i="13"/>
  <c r="AI1685" i="13"/>
  <c r="AI1681" i="13"/>
  <c r="AI1677" i="13"/>
  <c r="AI1673" i="13"/>
  <c r="AI1669" i="13"/>
  <c r="AI1665" i="13"/>
  <c r="AI1661" i="13"/>
  <c r="AI1657" i="13"/>
  <c r="AI1653" i="13"/>
  <c r="AI1649" i="13"/>
  <c r="AI1645" i="13"/>
  <c r="AI1641" i="13"/>
  <c r="AI1637" i="13"/>
  <c r="AI1633" i="13"/>
  <c r="AI1629" i="13"/>
  <c r="AI1625" i="13"/>
  <c r="AI1621" i="13"/>
  <c r="AI1617" i="13"/>
  <c r="AI1613" i="13"/>
  <c r="AI1609" i="13"/>
  <c r="AI1605" i="13"/>
  <c r="AI1601" i="13"/>
  <c r="AI1597" i="13"/>
  <c r="AI1593" i="13"/>
  <c r="AI1589" i="13"/>
  <c r="AI1585" i="13"/>
  <c r="AI1581" i="13"/>
  <c r="AI1577" i="13"/>
  <c r="AI1573" i="13"/>
  <c r="AI1569" i="13"/>
  <c r="AI1565" i="13"/>
  <c r="AI1561" i="13"/>
  <c r="AI1557" i="13"/>
  <c r="AI1553" i="13"/>
  <c r="AI1549" i="13"/>
  <c r="AI1545" i="13"/>
  <c r="AI1541" i="13"/>
  <c r="AI1537" i="13"/>
  <c r="AI1533" i="13"/>
  <c r="AI1529" i="13"/>
  <c r="AI1525" i="13"/>
  <c r="AI1521" i="13"/>
  <c r="AI1517" i="13"/>
  <c r="AI1513" i="13"/>
  <c r="AI1509" i="13"/>
  <c r="AI1505" i="13"/>
  <c r="AI1501" i="13"/>
  <c r="AI1497" i="13"/>
  <c r="AI1493" i="13"/>
  <c r="AI1489" i="13"/>
  <c r="AI1485" i="13"/>
  <c r="AI1481" i="13"/>
  <c r="AI1477" i="13"/>
  <c r="AI1473" i="13"/>
  <c r="AI1469" i="13"/>
  <c r="AI1465" i="13"/>
  <c r="AI1461" i="13"/>
  <c r="AI1457" i="13"/>
  <c r="AI1453" i="13"/>
  <c r="AI1449" i="13"/>
  <c r="AI1445" i="13"/>
  <c r="AI1441" i="13"/>
  <c r="AI1437" i="13"/>
  <c r="AI1433" i="13"/>
  <c r="AI1429" i="13"/>
  <c r="AI1425" i="13"/>
  <c r="AI1421" i="13"/>
  <c r="AI1417" i="13"/>
  <c r="AI1413" i="13"/>
  <c r="AI1409" i="13"/>
  <c r="AI1405" i="13"/>
  <c r="AI1401" i="13"/>
  <c r="AI1397" i="13"/>
  <c r="AI1393" i="13"/>
  <c r="AI1389" i="13"/>
  <c r="AI1385" i="13"/>
  <c r="AI1381" i="13"/>
  <c r="AI1377" i="13"/>
  <c r="AI1373" i="13"/>
  <c r="AI1369" i="13"/>
  <c r="AI1365" i="13"/>
  <c r="AI1361" i="13"/>
  <c r="AI1357" i="13"/>
  <c r="AI1353" i="13"/>
  <c r="AI1349" i="13"/>
  <c r="AI1345" i="13"/>
  <c r="AI1341" i="13"/>
  <c r="AI1337" i="13"/>
  <c r="AI1333" i="13"/>
  <c r="AI1329" i="13"/>
  <c r="AI1325" i="13"/>
  <c r="AI1321" i="13"/>
  <c r="AI1317" i="13"/>
  <c r="AI1313" i="13"/>
  <c r="AI1309" i="13"/>
  <c r="AI1305" i="13"/>
  <c r="AI1301" i="13"/>
  <c r="AI1297" i="13"/>
  <c r="AI1293" i="13"/>
  <c r="AI1289" i="13"/>
  <c r="AI1285" i="13"/>
  <c r="AI1281" i="13"/>
  <c r="AI1277" i="13"/>
  <c r="AI1273" i="13"/>
  <c r="AI1269" i="13"/>
  <c r="AI1265" i="13"/>
  <c r="AI1261" i="13"/>
  <c r="AI1257" i="13"/>
  <c r="AI1253" i="13"/>
  <c r="AI1249" i="13"/>
  <c r="AI1245" i="13"/>
  <c r="AI1241" i="13"/>
  <c r="AI1237" i="13"/>
  <c r="AI1233" i="13"/>
  <c r="AI1229" i="13"/>
  <c r="AI1225" i="13"/>
  <c r="AI1221" i="13"/>
  <c r="AI1217" i="13"/>
  <c r="AI1213" i="13"/>
  <c r="AI1209" i="13"/>
  <c r="AI1205" i="13"/>
  <c r="AI1201" i="13"/>
  <c r="AI1197" i="13"/>
  <c r="AI1193" i="13"/>
  <c r="AI1189" i="13"/>
  <c r="AI1185" i="13"/>
  <c r="AI1181" i="13"/>
  <c r="AI1177" i="13"/>
  <c r="AI1173" i="13"/>
  <c r="AI1169" i="13"/>
  <c r="AI1165" i="13"/>
  <c r="AI1161" i="13"/>
  <c r="AI1157" i="13"/>
  <c r="AI1153" i="13"/>
  <c r="AI1149" i="13"/>
  <c r="AI2270" i="13"/>
  <c r="AI2238" i="13"/>
  <c r="AI2206" i="13"/>
  <c r="AI2174" i="13"/>
  <c r="AI2145" i="13"/>
  <c r="AI2129" i="13"/>
  <c r="AI2113" i="13"/>
  <c r="AI2097" i="13"/>
  <c r="AI2081" i="13"/>
  <c r="AI2065" i="13"/>
  <c r="AI2049" i="13"/>
  <c r="AI2033" i="13"/>
  <c r="AI2024" i="13"/>
  <c r="AI2016" i="13"/>
  <c r="AI2008" i="13"/>
  <c r="AI2000" i="13"/>
  <c r="AI1992" i="13"/>
  <c r="AI1984" i="13"/>
  <c r="AI1976" i="13"/>
  <c r="AI1968" i="13"/>
  <c r="AI1960" i="13"/>
  <c r="AI1952" i="13"/>
  <c r="AI1944" i="13"/>
  <c r="AI1936" i="13"/>
  <c r="AI1928" i="13"/>
  <c r="AI1920" i="13"/>
  <c r="AI1912" i="13"/>
  <c r="AI1904" i="13"/>
  <c r="AI1896" i="13"/>
  <c r="AI1888" i="13"/>
  <c r="AI1880" i="13"/>
  <c r="AI1872" i="13"/>
  <c r="AI1864" i="13"/>
  <c r="AI1856" i="13"/>
  <c r="AI1848" i="13"/>
  <c r="AI1840" i="13"/>
  <c r="AI1832" i="13"/>
  <c r="AI1824" i="13"/>
  <c r="AI1816" i="13"/>
  <c r="AI1808" i="13"/>
  <c r="AI1800" i="13"/>
  <c r="AI1792" i="13"/>
  <c r="AI1784" i="13"/>
  <c r="AI1776" i="13"/>
  <c r="AI1768" i="13"/>
  <c r="AI1760" i="13"/>
  <c r="AI1752" i="13"/>
  <c r="AI1744" i="13"/>
  <c r="AI1736" i="13"/>
  <c r="AI1728" i="13"/>
  <c r="AI1720" i="13"/>
  <c r="AI1712" i="13"/>
  <c r="AI1704" i="13"/>
  <c r="AI1696" i="13"/>
  <c r="AI1688" i="13"/>
  <c r="AI1680" i="13"/>
  <c r="AI1672" i="13"/>
  <c r="AI1664" i="13"/>
  <c r="AI1656" i="13"/>
  <c r="AI1648" i="13"/>
  <c r="AI1640" i="13"/>
  <c r="AI1632" i="13"/>
  <c r="AI1624" i="13"/>
  <c r="AI1616" i="13"/>
  <c r="AI1608" i="13"/>
  <c r="AI1600" i="13"/>
  <c r="AI1592" i="13"/>
  <c r="AI1584" i="13"/>
  <c r="AI1576" i="13"/>
  <c r="AI1568" i="13"/>
  <c r="AI1560" i="13"/>
  <c r="AI1552" i="13"/>
  <c r="AI1544" i="13"/>
  <c r="AI1536" i="13"/>
  <c r="AI1528" i="13"/>
  <c r="AI1520" i="13"/>
  <c r="AI1512" i="13"/>
  <c r="AI1504" i="13"/>
  <c r="AI1496" i="13"/>
  <c r="AI1488" i="13"/>
  <c r="AI1480" i="13"/>
  <c r="AI1472" i="13"/>
  <c r="AI1464" i="13"/>
  <c r="AI1456" i="13"/>
  <c r="AI1448" i="13"/>
  <c r="AI1440" i="13"/>
  <c r="AI1432" i="13"/>
  <c r="AI1424" i="13"/>
  <c r="AI1416" i="13"/>
  <c r="AI1408" i="13"/>
  <c r="AI1400" i="13"/>
  <c r="AI1392" i="13"/>
  <c r="AI1384" i="13"/>
  <c r="AI1376" i="13"/>
  <c r="AI1368" i="13"/>
  <c r="AI1360" i="13"/>
  <c r="AI1352" i="13"/>
  <c r="AI1344" i="13"/>
  <c r="AI1336" i="13"/>
  <c r="AI1328" i="13"/>
  <c r="AI1320" i="13"/>
  <c r="AI1312" i="13"/>
  <c r="AI1304" i="13"/>
  <c r="AI1296" i="13"/>
  <c r="AI1288" i="13"/>
  <c r="AI1280" i="13"/>
  <c r="AI1272" i="13"/>
  <c r="AI1264" i="13"/>
  <c r="AI1256" i="13"/>
  <c r="AI1248" i="13"/>
  <c r="AI1240" i="13"/>
  <c r="AI1232" i="13"/>
  <c r="AI1224" i="13"/>
  <c r="AI1216" i="13"/>
  <c r="AI1208" i="13"/>
  <c r="AI1200" i="13"/>
  <c r="AI1192" i="13"/>
  <c r="AI1184" i="13"/>
  <c r="AI1176" i="13"/>
  <c r="AI1168" i="13"/>
  <c r="AI1160" i="13"/>
  <c r="AI1152" i="13"/>
  <c r="AI1145" i="13"/>
  <c r="AI1140" i="13"/>
  <c r="AI1135" i="13"/>
  <c r="AI1129" i="13"/>
  <c r="AI1124" i="13"/>
  <c r="AI1119" i="13"/>
  <c r="AI1113" i="13"/>
  <c r="AI1108" i="13"/>
  <c r="AI1103" i="13"/>
  <c r="AI1097" i="13"/>
  <c r="AI1092" i="13"/>
  <c r="AI1087" i="13"/>
  <c r="AI1081" i="13"/>
  <c r="AI1076" i="13"/>
  <c r="AI1071" i="13"/>
  <c r="AI1065" i="13"/>
  <c r="AI1060" i="13"/>
  <c r="AI1055" i="13"/>
  <c r="AI1049" i="13"/>
  <c r="AI1044" i="13"/>
  <c r="AI1039" i="13"/>
  <c r="AI1034" i="13"/>
  <c r="AI1030" i="13"/>
  <c r="AI1026" i="13"/>
  <c r="AI1022" i="13"/>
  <c r="AI1018" i="13"/>
  <c r="AI1014" i="13"/>
  <c r="AI1010" i="13"/>
  <c r="AI1006" i="13"/>
  <c r="AI1002" i="13"/>
  <c r="AI998" i="13"/>
  <c r="AI994" i="13"/>
  <c r="AI990" i="13"/>
  <c r="AI986" i="13"/>
  <c r="AI982" i="13"/>
  <c r="AI978" i="13"/>
  <c r="AI974" i="13"/>
  <c r="AI970" i="13"/>
  <c r="AI966" i="13"/>
  <c r="AI962" i="13"/>
  <c r="AI958" i="13"/>
  <c r="AI954" i="13"/>
  <c r="AI950" i="13"/>
  <c r="AI946" i="13"/>
  <c r="AI942" i="13"/>
  <c r="AI938" i="13"/>
  <c r="AI934" i="13"/>
  <c r="AI930" i="13"/>
  <c r="AI926" i="13"/>
  <c r="AI922" i="13"/>
  <c r="AI918" i="13"/>
  <c r="AI914" i="13"/>
  <c r="AI910" i="13"/>
  <c r="AI906" i="13"/>
  <c r="AI902" i="13"/>
  <c r="AI898" i="13"/>
  <c r="AI894" i="13"/>
  <c r="AI890" i="13"/>
  <c r="AI886" i="13"/>
  <c r="AI882" i="13"/>
  <c r="AI878" i="13"/>
  <c r="AI874" i="13"/>
  <c r="AI870" i="13"/>
  <c r="AI866" i="13"/>
  <c r="AI862" i="13"/>
  <c r="AI858" i="13"/>
  <c r="AI854" i="13"/>
  <c r="AI850" i="13"/>
  <c r="AI846" i="13"/>
  <c r="AI842" i="13"/>
  <c r="AI838" i="13"/>
  <c r="AI834" i="13"/>
  <c r="AI830" i="13"/>
  <c r="AI826" i="13"/>
  <c r="AI822" i="13"/>
  <c r="AI818" i="13"/>
  <c r="AI814" i="13"/>
  <c r="AI810" i="13"/>
  <c r="AI806" i="13"/>
  <c r="AI802" i="13"/>
  <c r="AI798" i="13"/>
  <c r="AI794" i="13"/>
  <c r="AI790" i="13"/>
  <c r="AI786" i="13"/>
  <c r="AI782" i="13"/>
  <c r="AI778" i="13"/>
  <c r="AI774" i="13"/>
  <c r="AI770" i="13"/>
  <c r="AI766" i="13"/>
  <c r="AI762" i="13"/>
  <c r="AI758" i="13"/>
  <c r="AI754" i="13"/>
  <c r="AI750" i="13"/>
  <c r="AI746" i="13"/>
  <c r="AI742" i="13"/>
  <c r="AI738" i="13"/>
  <c r="AI734" i="13"/>
  <c r="AI730" i="13"/>
  <c r="AI726" i="13"/>
  <c r="AI722" i="13"/>
  <c r="AI718" i="13"/>
  <c r="AI714" i="13"/>
  <c r="AI710" i="13"/>
  <c r="AI706" i="13"/>
  <c r="AI702" i="13"/>
  <c r="AI698" i="13"/>
  <c r="AI694" i="13"/>
  <c r="AI690" i="13"/>
  <c r="AI686" i="13"/>
  <c r="AI682" i="13"/>
  <c r="AI678" i="13"/>
  <c r="AI674" i="13"/>
  <c r="AI670" i="13"/>
  <c r="AI666" i="13"/>
  <c r="AI662" i="13"/>
  <c r="AI658" i="13"/>
  <c r="AI654" i="13"/>
  <c r="AI650" i="13"/>
  <c r="AI646" i="13"/>
  <c r="AI642" i="13"/>
  <c r="AI638" i="13"/>
  <c r="AI634" i="13"/>
  <c r="AI630" i="13"/>
  <c r="AI626" i="13"/>
  <c r="AI622" i="13"/>
  <c r="AI618" i="13"/>
  <c r="AI614" i="13"/>
  <c r="AI610" i="13"/>
  <c r="AI606" i="13"/>
  <c r="AI602" i="13"/>
  <c r="AI598" i="13"/>
  <c r="AI594" i="13"/>
  <c r="AI590" i="13"/>
  <c r="AI586" i="13"/>
  <c r="AI582" i="13"/>
  <c r="AI578" i="13"/>
  <c r="AI574" i="13"/>
  <c r="AI570" i="13"/>
  <c r="AI566" i="13"/>
  <c r="AI562" i="13"/>
  <c r="AI558" i="13"/>
  <c r="AI554" i="13"/>
  <c r="AI550" i="13"/>
  <c r="AI546" i="13"/>
  <c r="AI542" i="13"/>
  <c r="AI538" i="13"/>
  <c r="AI534" i="13"/>
  <c r="AI530" i="13"/>
  <c r="AI526" i="13"/>
  <c r="AI522" i="13"/>
  <c r="AI518" i="13"/>
  <c r="AI514" i="13"/>
  <c r="AI510" i="13"/>
  <c r="AI506" i="13"/>
  <c r="AI502" i="13"/>
  <c r="AI498" i="13"/>
  <c r="AI494" i="13"/>
  <c r="AI490" i="13"/>
  <c r="AI486" i="13"/>
  <c r="AI482" i="13"/>
  <c r="AI478" i="13"/>
  <c r="AI474" i="13"/>
  <c r="AI470" i="13"/>
  <c r="AI466" i="13"/>
  <c r="AI462" i="13"/>
  <c r="AI458" i="13"/>
  <c r="AI454" i="13"/>
  <c r="AI450" i="13"/>
  <c r="AI446" i="13"/>
  <c r="AI442" i="13"/>
  <c r="AI438" i="13"/>
  <c r="AI434" i="13"/>
  <c r="AI430" i="13"/>
  <c r="AI426" i="13"/>
  <c r="AI422" i="13"/>
  <c r="AI418" i="13"/>
  <c r="AI414" i="13"/>
  <c r="AI410" i="13"/>
  <c r="AI406" i="13"/>
  <c r="AI402" i="13"/>
  <c r="AI398" i="13"/>
  <c r="AI394" i="13"/>
  <c r="AI390" i="13"/>
  <c r="AI386" i="13"/>
  <c r="AI382" i="13"/>
  <c r="AI378" i="13"/>
  <c r="AI374" i="13"/>
  <c r="AI370" i="13"/>
  <c r="AI366" i="13"/>
  <c r="AI362" i="13"/>
  <c r="AI358" i="13"/>
  <c r="AI354" i="13"/>
  <c r="AI350" i="13"/>
  <c r="AI346" i="13"/>
  <c r="AI342" i="13"/>
  <c r="AI338" i="13"/>
  <c r="AI334" i="13"/>
  <c r="AI330" i="13"/>
  <c r="AI326" i="13"/>
  <c r="AI322" i="13"/>
  <c r="AI318" i="13"/>
  <c r="AI314" i="13"/>
  <c r="AI310" i="13"/>
  <c r="AI306" i="13"/>
  <c r="AI302" i="13"/>
  <c r="AI298" i="13"/>
  <c r="AI294" i="13"/>
  <c r="AI290" i="13"/>
  <c r="AI286" i="13"/>
  <c r="AI282" i="13"/>
  <c r="AI278" i="13"/>
  <c r="AI274" i="13"/>
  <c r="AI270" i="13"/>
  <c r="AI266" i="13"/>
  <c r="AI262" i="13"/>
  <c r="AI258" i="13"/>
  <c r="AI254" i="13"/>
  <c r="AI250" i="13"/>
  <c r="AI246" i="13"/>
  <c r="AI242" i="13"/>
  <c r="AI2266" i="13"/>
  <c r="AI2234" i="13"/>
  <c r="AI2202" i="13"/>
  <c r="AI2170" i="13"/>
  <c r="AI2142" i="13"/>
  <c r="AI2126" i="13"/>
  <c r="AI2110" i="13"/>
  <c r="AI2094" i="13"/>
  <c r="AI2078" i="13"/>
  <c r="AI2062" i="13"/>
  <c r="AI2046" i="13"/>
  <c r="AI2032" i="13"/>
  <c r="AI2023" i="13"/>
  <c r="AI2015" i="13"/>
  <c r="AI2007" i="13"/>
  <c r="AI1999" i="13"/>
  <c r="AI1991" i="13"/>
  <c r="AI1983" i="13"/>
  <c r="AI1975" i="13"/>
  <c r="AI1967" i="13"/>
  <c r="AI1959" i="13"/>
  <c r="AI1951" i="13"/>
  <c r="AI1943" i="13"/>
  <c r="AI1935" i="13"/>
  <c r="AI1927" i="13"/>
  <c r="AI1919" i="13"/>
  <c r="AI1911" i="13"/>
  <c r="AI1903" i="13"/>
  <c r="AI1895" i="13"/>
  <c r="AI1887" i="13"/>
  <c r="AI1879" i="13"/>
  <c r="AI1871" i="13"/>
  <c r="AI1863" i="13"/>
  <c r="AI1855" i="13"/>
  <c r="AI1847" i="13"/>
  <c r="AI1839" i="13"/>
  <c r="AI1831" i="13"/>
  <c r="AI1823" i="13"/>
  <c r="AI1815" i="13"/>
  <c r="AI1807" i="13"/>
  <c r="AI1799" i="13"/>
  <c r="AI1791" i="13"/>
  <c r="AI1783" i="13"/>
  <c r="AI1775" i="13"/>
  <c r="AI1767" i="13"/>
  <c r="AI1759" i="13"/>
  <c r="AI1751" i="13"/>
  <c r="AI1743" i="13"/>
  <c r="AI1735" i="13"/>
  <c r="AI1727" i="13"/>
  <c r="AI1719" i="13"/>
  <c r="AI1711" i="13"/>
  <c r="AI1703" i="13"/>
  <c r="AI1695" i="13"/>
  <c r="AI1687" i="13"/>
  <c r="AI1679" i="13"/>
  <c r="AI1671" i="13"/>
  <c r="AI1663" i="13"/>
  <c r="AI1655" i="13"/>
  <c r="AI1647" i="13"/>
  <c r="AI1639" i="13"/>
  <c r="AI1631" i="13"/>
  <c r="AI1623" i="13"/>
  <c r="AI1615" i="13"/>
  <c r="AI1607" i="13"/>
  <c r="AI1599" i="13"/>
  <c r="AI1591" i="13"/>
  <c r="AI1583" i="13"/>
  <c r="AI1575" i="13"/>
  <c r="AI1567" i="13"/>
  <c r="AI1559" i="13"/>
  <c r="AI1551" i="13"/>
  <c r="AI1543" i="13"/>
  <c r="AI1535" i="13"/>
  <c r="AI1527" i="13"/>
  <c r="AI1519" i="13"/>
  <c r="AI1511" i="13"/>
  <c r="AI1503" i="13"/>
  <c r="AI1495" i="13"/>
  <c r="AI1487" i="13"/>
  <c r="AI1479" i="13"/>
  <c r="AI1471" i="13"/>
  <c r="AI1463" i="13"/>
  <c r="AI1455" i="13"/>
  <c r="AI1447" i="13"/>
  <c r="AI1439" i="13"/>
  <c r="AI1431" i="13"/>
  <c r="AI1423" i="13"/>
  <c r="AI1415" i="13"/>
  <c r="AI1407" i="13"/>
  <c r="AI1399" i="13"/>
  <c r="AI1391" i="13"/>
  <c r="AI1383" i="13"/>
  <c r="AI1375" i="13"/>
  <c r="AI1367" i="13"/>
  <c r="AI1359" i="13"/>
  <c r="AI1351" i="13"/>
  <c r="AI1343" i="13"/>
  <c r="AI1335" i="13"/>
  <c r="AI1327" i="13"/>
  <c r="AI1319" i="13"/>
  <c r="AI1311" i="13"/>
  <c r="AI1303" i="13"/>
  <c r="AI1295" i="13"/>
  <c r="AI1287" i="13"/>
  <c r="AI1279" i="13"/>
  <c r="AI1271" i="13"/>
  <c r="AI1263" i="13"/>
  <c r="AI1255" i="13"/>
  <c r="AI1247" i="13"/>
  <c r="AI1239" i="13"/>
  <c r="AI1231" i="13"/>
  <c r="AI1223" i="13"/>
  <c r="AI1215" i="13"/>
  <c r="AI1207" i="13"/>
  <c r="AI1199" i="13"/>
  <c r="AI1191" i="13"/>
  <c r="AI1183" i="13"/>
  <c r="AI1175" i="13"/>
  <c r="AI1167" i="13"/>
  <c r="AI1159" i="13"/>
  <c r="AI1151" i="13"/>
  <c r="AI1144" i="13"/>
  <c r="AI1139" i="13"/>
  <c r="AI1133" i="13"/>
  <c r="AI1128" i="13"/>
  <c r="AI1123" i="13"/>
  <c r="AI1117" i="13"/>
  <c r="AI1112" i="13"/>
  <c r="AI1107" i="13"/>
  <c r="AI1101" i="13"/>
  <c r="AI1096" i="13"/>
  <c r="AI1091" i="13"/>
  <c r="AI1085" i="13"/>
  <c r="AI1080" i="13"/>
  <c r="AI1075" i="13"/>
  <c r="AI1069" i="13"/>
  <c r="AI1064" i="13"/>
  <c r="AI1059" i="13"/>
  <c r="AI1053" i="13"/>
  <c r="AI1048" i="13"/>
  <c r="AI1043" i="13"/>
  <c r="AI1037" i="13"/>
  <c r="AI1033" i="13"/>
  <c r="AI1029" i="13"/>
  <c r="AI1025" i="13"/>
  <c r="AI1021" i="13"/>
  <c r="AI1017" i="13"/>
  <c r="AI1013" i="13"/>
  <c r="AI1009" i="13"/>
  <c r="AI1005" i="13"/>
  <c r="AI1001" i="13"/>
  <c r="AI997" i="13"/>
  <c r="AI993" i="13"/>
  <c r="AI989" i="13"/>
  <c r="AI985" i="13"/>
  <c r="AI981" i="13"/>
  <c r="AI977" i="13"/>
  <c r="AI973" i="13"/>
  <c r="AI969" i="13"/>
  <c r="AI965" i="13"/>
  <c r="AI961" i="13"/>
  <c r="AI957" i="13"/>
  <c r="AI953" i="13"/>
  <c r="AI949" i="13"/>
  <c r="AI945" i="13"/>
  <c r="AI941" i="13"/>
  <c r="AI937" i="13"/>
  <c r="AI933" i="13"/>
  <c r="AI929" i="13"/>
  <c r="AI925" i="13"/>
  <c r="AI921" i="13"/>
  <c r="AI917" i="13"/>
  <c r="AI913" i="13"/>
  <c r="AI909" i="13"/>
  <c r="AI905" i="13"/>
  <c r="AI901" i="13"/>
  <c r="AI897" i="13"/>
  <c r="AI893" i="13"/>
  <c r="AI889" i="13"/>
  <c r="AI885" i="13"/>
  <c r="AI881" i="13"/>
  <c r="AI877" i="13"/>
  <c r="AI873" i="13"/>
  <c r="AI869" i="13"/>
  <c r="AI865" i="13"/>
  <c r="AI861" i="13"/>
  <c r="AI857" i="13"/>
  <c r="AI853" i="13"/>
  <c r="AI849" i="13"/>
  <c r="AI845" i="13"/>
  <c r="AI841" i="13"/>
  <c r="AI837" i="13"/>
  <c r="AI833" i="13"/>
  <c r="AI829" i="13"/>
  <c r="AI825" i="13"/>
  <c r="AI821" i="13"/>
  <c r="AI817" i="13"/>
  <c r="AI813" i="13"/>
  <c r="AI809" i="13"/>
  <c r="AI805" i="13"/>
  <c r="AI801" i="13"/>
  <c r="AI797" i="13"/>
  <c r="AI793" i="13"/>
  <c r="AI789" i="13"/>
  <c r="AI785" i="13"/>
  <c r="AI781" i="13"/>
  <c r="AI777" i="13"/>
  <c r="AI773" i="13"/>
  <c r="AI769" i="13"/>
  <c r="AI765" i="13"/>
  <c r="AI761" i="13"/>
  <c r="AI757" i="13"/>
  <c r="AI753" i="13"/>
  <c r="AI749" i="13"/>
  <c r="AI745" i="13"/>
  <c r="AI741" i="13"/>
  <c r="AI737" i="13"/>
  <c r="AI733" i="13"/>
  <c r="AI729" i="13"/>
  <c r="AI725" i="13"/>
  <c r="AI721" i="13"/>
  <c r="AI717" i="13"/>
  <c r="AI713" i="13"/>
  <c r="AI709" i="13"/>
  <c r="AI705" i="13"/>
  <c r="AI701" i="13"/>
  <c r="AI697" i="13"/>
  <c r="AI693" i="13"/>
  <c r="AI689" i="13"/>
  <c r="AI685" i="13"/>
  <c r="AI681" i="13"/>
  <c r="AI677" i="13"/>
  <c r="AI673" i="13"/>
  <c r="AI669" i="13"/>
  <c r="AI665" i="13"/>
  <c r="AI661" i="13"/>
  <c r="AI657" i="13"/>
  <c r="AI653" i="13"/>
  <c r="AI649" i="13"/>
  <c r="AI645" i="13"/>
  <c r="AI641" i="13"/>
  <c r="AI637" i="13"/>
  <c r="AI633" i="13"/>
  <c r="AI629" i="13"/>
  <c r="AI625" i="13"/>
  <c r="AI621" i="13"/>
  <c r="AI617" i="13"/>
  <c r="AI613" i="13"/>
  <c r="AI609" i="13"/>
  <c r="AI605" i="13"/>
  <c r="AI601" i="13"/>
  <c r="AI597" i="13"/>
  <c r="AI593" i="13"/>
  <c r="AI589" i="13"/>
  <c r="AI585" i="13"/>
  <c r="AI581" i="13"/>
  <c r="AI577" i="13"/>
  <c r="AI573" i="13"/>
  <c r="AI569" i="13"/>
  <c r="AI565" i="13"/>
  <c r="AI561" i="13"/>
  <c r="AI557" i="13"/>
  <c r="AI553" i="13"/>
  <c r="AI549" i="13"/>
  <c r="AI545" i="13"/>
  <c r="AI541" i="13"/>
  <c r="AI537" i="13"/>
  <c r="AI533" i="13"/>
  <c r="AI529" i="13"/>
  <c r="AI525" i="13"/>
  <c r="AI521" i="13"/>
  <c r="AI517" i="13"/>
  <c r="AI513" i="13"/>
  <c r="AI509" i="13"/>
  <c r="AI505" i="13"/>
  <c r="AI501" i="13"/>
  <c r="AI497" i="13"/>
  <c r="AI493" i="13"/>
  <c r="AI489" i="13"/>
  <c r="AI485" i="13"/>
  <c r="AI481" i="13"/>
  <c r="AI477" i="13"/>
  <c r="AI473" i="13"/>
  <c r="AI469" i="13"/>
  <c r="AI465" i="13"/>
  <c r="AI461" i="13"/>
  <c r="AI457" i="13"/>
  <c r="AI453" i="13"/>
  <c r="AI449" i="13"/>
  <c r="AI445" i="13"/>
  <c r="AI441" i="13"/>
  <c r="AI437" i="13"/>
  <c r="AI433" i="13"/>
  <c r="AI429" i="13"/>
  <c r="AI425" i="13"/>
  <c r="AI421" i="13"/>
  <c r="AI417" i="13"/>
  <c r="AI413" i="13"/>
  <c r="AI409" i="13"/>
  <c r="AI405" i="13"/>
  <c r="AI401" i="13"/>
  <c r="AI397" i="13"/>
  <c r="AI393" i="13"/>
  <c r="AI389" i="13"/>
  <c r="AI385" i="13"/>
  <c r="AI381" i="13"/>
  <c r="AI377" i="13"/>
  <c r="AI373" i="13"/>
  <c r="AI369" i="13"/>
  <c r="AI365" i="13"/>
  <c r="AI361" i="13"/>
  <c r="AI357" i="13"/>
  <c r="AI353" i="13"/>
  <c r="AI349" i="13"/>
  <c r="AI345" i="13"/>
  <c r="AI341" i="13"/>
  <c r="AI337" i="13"/>
  <c r="AI333" i="13"/>
  <c r="AI329" i="13"/>
  <c r="AI325" i="13"/>
  <c r="AI321" i="13"/>
  <c r="AI317" i="13"/>
  <c r="AI313" i="13"/>
  <c r="AI309" i="13"/>
  <c r="AI305" i="13"/>
  <c r="AI301" i="13"/>
  <c r="AI297" i="13"/>
  <c r="AI2254" i="13"/>
  <c r="AI2222" i="13"/>
  <c r="AI2190" i="13"/>
  <c r="AI2158" i="13"/>
  <c r="AI2137" i="13"/>
  <c r="AI2121" i="13"/>
  <c r="AI2105" i="13"/>
  <c r="AI2089" i="13"/>
  <c r="AI2073" i="13"/>
  <c r="AI2057" i="13"/>
  <c r="AI2041" i="13"/>
  <c r="AI2028" i="13"/>
  <c r="AI2020" i="13"/>
  <c r="AI2012" i="13"/>
  <c r="AI2004" i="13"/>
  <c r="AI1996" i="13"/>
  <c r="AI1988" i="13"/>
  <c r="AI1980" i="13"/>
  <c r="AI1972" i="13"/>
  <c r="AI1964" i="13"/>
  <c r="AI1956" i="13"/>
  <c r="AI1948" i="13"/>
  <c r="AI1940" i="13"/>
  <c r="AI1932" i="13"/>
  <c r="AI1924" i="13"/>
  <c r="AI1916" i="13"/>
  <c r="AI1908" i="13"/>
  <c r="AI1900" i="13"/>
  <c r="AI1892" i="13"/>
  <c r="AI1884" i="13"/>
  <c r="AI1876" i="13"/>
  <c r="AI1868" i="13"/>
  <c r="AI1860" i="13"/>
  <c r="AI1852" i="13"/>
  <c r="AI1844" i="13"/>
  <c r="AI1836" i="13"/>
  <c r="AI1828" i="13"/>
  <c r="AI1820" i="13"/>
  <c r="AI1812" i="13"/>
  <c r="AI1804" i="13"/>
  <c r="AI1796" i="13"/>
  <c r="AI1788" i="13"/>
  <c r="AI1780" i="13"/>
  <c r="AI1772" i="13"/>
  <c r="AI1764" i="13"/>
  <c r="AI1756" i="13"/>
  <c r="AI1748" i="13"/>
  <c r="AI1740" i="13"/>
  <c r="AI1732" i="13"/>
  <c r="AI1724" i="13"/>
  <c r="AI1716" i="13"/>
  <c r="AI1708" i="13"/>
  <c r="AI1700" i="13"/>
  <c r="AI1692" i="13"/>
  <c r="AI1684" i="13"/>
  <c r="AI1676" i="13"/>
  <c r="AI1668" i="13"/>
  <c r="AI1660" i="13"/>
  <c r="AI1652" i="13"/>
  <c r="AI1644" i="13"/>
  <c r="AI1636" i="13"/>
  <c r="AI1628" i="13"/>
  <c r="AI1620" i="13"/>
  <c r="AI1612" i="13"/>
  <c r="AI1604" i="13"/>
  <c r="AI1596" i="13"/>
  <c r="AI1588" i="13"/>
  <c r="AI1580" i="13"/>
  <c r="AI1572" i="13"/>
  <c r="AI1564" i="13"/>
  <c r="AI1556" i="13"/>
  <c r="AI1548" i="13"/>
  <c r="AI1540" i="13"/>
  <c r="AI1532" i="13"/>
  <c r="AI1524" i="13"/>
  <c r="AI1516" i="13"/>
  <c r="AI1508" i="13"/>
  <c r="AI1500" i="13"/>
  <c r="AI1492" i="13"/>
  <c r="AI1484" i="13"/>
  <c r="AI1476" i="13"/>
  <c r="AI1468" i="13"/>
  <c r="AI1460" i="13"/>
  <c r="AI1452" i="13"/>
  <c r="AI1444" i="13"/>
  <c r="AI1436" i="13"/>
  <c r="AI1428" i="13"/>
  <c r="AI1420" i="13"/>
  <c r="AI1412" i="13"/>
  <c r="AI1404" i="13"/>
  <c r="AI1396" i="13"/>
  <c r="AI1388" i="13"/>
  <c r="AI1380" i="13"/>
  <c r="AI1372" i="13"/>
  <c r="AI1364" i="13"/>
  <c r="AI1356" i="13"/>
  <c r="AI1348" i="13"/>
  <c r="AI1340" i="13"/>
  <c r="AI1332" i="13"/>
  <c r="AI1324" i="13"/>
  <c r="AI1316" i="13"/>
  <c r="AI1308" i="13"/>
  <c r="AI1300" i="13"/>
  <c r="AI1292" i="13"/>
  <c r="AI1284" i="13"/>
  <c r="AI1276" i="13"/>
  <c r="AI1268" i="13"/>
  <c r="AI1260" i="13"/>
  <c r="AI1252" i="13"/>
  <c r="AI1244" i="13"/>
  <c r="AI1236" i="13"/>
  <c r="AI1228" i="13"/>
  <c r="AI1220" i="13"/>
  <c r="AI1212" i="13"/>
  <c r="AI1204" i="13"/>
  <c r="AI1196" i="13"/>
  <c r="AI1188" i="13"/>
  <c r="AI1180" i="13"/>
  <c r="AI1172" i="13"/>
  <c r="AI1164" i="13"/>
  <c r="AI1156" i="13"/>
  <c r="AI1148" i="13"/>
  <c r="AI1143" i="13"/>
  <c r="AI1137" i="13"/>
  <c r="AI1132" i="13"/>
  <c r="AI1127" i="13"/>
  <c r="AI1121" i="13"/>
  <c r="AI1116" i="13"/>
  <c r="AI1111" i="13"/>
  <c r="AI1105" i="13"/>
  <c r="AI1100" i="13"/>
  <c r="AI1095" i="13"/>
  <c r="AI1089" i="13"/>
  <c r="AI1084" i="13"/>
  <c r="AI1079" i="13"/>
  <c r="AI1073" i="13"/>
  <c r="AI1068" i="13"/>
  <c r="AI1063" i="13"/>
  <c r="AI1057" i="13"/>
  <c r="AI1052" i="13"/>
  <c r="AI1047" i="13"/>
  <c r="AI1041" i="13"/>
  <c r="AI1036" i="13"/>
  <c r="AI1032" i="13"/>
  <c r="AI1028" i="13"/>
  <c r="AI1024" i="13"/>
  <c r="AI1020" i="13"/>
  <c r="AI1016" i="13"/>
  <c r="AI1012" i="13"/>
  <c r="AI1008" i="13"/>
  <c r="AI1004" i="13"/>
  <c r="AI1000" i="13"/>
  <c r="AI996" i="13"/>
  <c r="AI992" i="13"/>
  <c r="AI988" i="13"/>
  <c r="AI984" i="13"/>
  <c r="AI980" i="13"/>
  <c r="AI976" i="13"/>
  <c r="AI972" i="13"/>
  <c r="AI968" i="13"/>
  <c r="AI964" i="13"/>
  <c r="AI960" i="13"/>
  <c r="AI956" i="13"/>
  <c r="AI952" i="13"/>
  <c r="AI948" i="13"/>
  <c r="AI944" i="13"/>
  <c r="AI940" i="13"/>
  <c r="AI936" i="13"/>
  <c r="AI932" i="13"/>
  <c r="AI928" i="13"/>
  <c r="AI924" i="13"/>
  <c r="AI920" i="13"/>
  <c r="AI916" i="13"/>
  <c r="AI912" i="13"/>
  <c r="AI908" i="13"/>
  <c r="AI904" i="13"/>
  <c r="AI900" i="13"/>
  <c r="AI896" i="13"/>
  <c r="AI892" i="13"/>
  <c r="AI888" i="13"/>
  <c r="AI884" i="13"/>
  <c r="AI880" i="13"/>
  <c r="AI876" i="13"/>
  <c r="AI872" i="13"/>
  <c r="AI868" i="13"/>
  <c r="AI864" i="13"/>
  <c r="AI860" i="13"/>
  <c r="AI856" i="13"/>
  <c r="AI852" i="13"/>
  <c r="AI848" i="13"/>
  <c r="AI844" i="13"/>
  <c r="AI840" i="13"/>
  <c r="AI836" i="13"/>
  <c r="AI832" i="13"/>
  <c r="AI828" i="13"/>
  <c r="AI824" i="13"/>
  <c r="AI820" i="13"/>
  <c r="AI816" i="13"/>
  <c r="AI812" i="13"/>
  <c r="AI808" i="13"/>
  <c r="AI804" i="13"/>
  <c r="AI800" i="13"/>
  <c r="AI796" i="13"/>
  <c r="AI792" i="13"/>
  <c r="AI788" i="13"/>
  <c r="AI784" i="13"/>
  <c r="AI780" i="13"/>
  <c r="AI776" i="13"/>
  <c r="AI772" i="13"/>
  <c r="AI768" i="13"/>
  <c r="AI764" i="13"/>
  <c r="AI760" i="13"/>
  <c r="AI756" i="13"/>
  <c r="AI752" i="13"/>
  <c r="AI748" i="13"/>
  <c r="AI744" i="13"/>
  <c r="AI740" i="13"/>
  <c r="AI736" i="13"/>
  <c r="AI732" i="13"/>
  <c r="AI728" i="13"/>
  <c r="AI724" i="13"/>
  <c r="AI720" i="13"/>
  <c r="AI716" i="13"/>
  <c r="AI712" i="13"/>
  <c r="AI708" i="13"/>
  <c r="AI704" i="13"/>
  <c r="AI700" i="13"/>
  <c r="AI696" i="13"/>
  <c r="AI692" i="13"/>
  <c r="AI688" i="13"/>
  <c r="AI684" i="13"/>
  <c r="AI680" i="13"/>
  <c r="AI676" i="13"/>
  <c r="AI672" i="13"/>
  <c r="AI668" i="13"/>
  <c r="AI664" i="13"/>
  <c r="AI660" i="13"/>
  <c r="AI656" i="13"/>
  <c r="AI652" i="13"/>
  <c r="AI648" i="13"/>
  <c r="AI644" i="13"/>
  <c r="AI640" i="13"/>
  <c r="AI636" i="13"/>
  <c r="AI632" i="13"/>
  <c r="AI628" i="13"/>
  <c r="AI624" i="13"/>
  <c r="AI620" i="13"/>
  <c r="AI616" i="13"/>
  <c r="AI612" i="13"/>
  <c r="AI608" i="13"/>
  <c r="AI604" i="13"/>
  <c r="AI600" i="13"/>
  <c r="AI596" i="13"/>
  <c r="AI592" i="13"/>
  <c r="AI588" i="13"/>
  <c r="AI584" i="13"/>
  <c r="AI580" i="13"/>
  <c r="AI576" i="13"/>
  <c r="AI572" i="13"/>
  <c r="AI568" i="13"/>
  <c r="AI564" i="13"/>
  <c r="AI560" i="13"/>
  <c r="AI556" i="13"/>
  <c r="AI552" i="13"/>
  <c r="AI548" i="13"/>
  <c r="AI544" i="13"/>
  <c r="AI540" i="13"/>
  <c r="AI536" i="13"/>
  <c r="AI532" i="13"/>
  <c r="AI528" i="13"/>
  <c r="AI524" i="13"/>
  <c r="AI520" i="13"/>
  <c r="AI516" i="13"/>
  <c r="AI512" i="13"/>
  <c r="AI508" i="13"/>
  <c r="AI504" i="13"/>
  <c r="AI500" i="13"/>
  <c r="AI496" i="13"/>
  <c r="AI492" i="13"/>
  <c r="AI488" i="13"/>
  <c r="AI484" i="13"/>
  <c r="AI480" i="13"/>
  <c r="AI476" i="13"/>
  <c r="AI472" i="13"/>
  <c r="AI468" i="13"/>
  <c r="AI464" i="13"/>
  <c r="AI460" i="13"/>
  <c r="AI456" i="13"/>
  <c r="AI452" i="13"/>
  <c r="AI448" i="13"/>
  <c r="AI444" i="13"/>
  <c r="AI440" i="13"/>
  <c r="AI436" i="13"/>
  <c r="AI432" i="13"/>
  <c r="AI428" i="13"/>
  <c r="AI424" i="13"/>
  <c r="AI420" i="13"/>
  <c r="AI416" i="13"/>
  <c r="AI412" i="13"/>
  <c r="AI408" i="13"/>
  <c r="AI404" i="13"/>
  <c r="AI400" i="13"/>
  <c r="AI396" i="13"/>
  <c r="AI392" i="13"/>
  <c r="AI388" i="13"/>
  <c r="AI384" i="13"/>
  <c r="AI380" i="13"/>
  <c r="AI376" i="13"/>
  <c r="AI372" i="13"/>
  <c r="AI368" i="13"/>
  <c r="AI364" i="13"/>
  <c r="AI360" i="13"/>
  <c r="AI356" i="13"/>
  <c r="AI352" i="13"/>
  <c r="AI348" i="13"/>
  <c r="AI344" i="13"/>
  <c r="AI340" i="13"/>
  <c r="AI336" i="13"/>
  <c r="AI332" i="13"/>
  <c r="AI328" i="13"/>
  <c r="AI324" i="13"/>
  <c r="AI320" i="13"/>
  <c r="AI316" i="13"/>
  <c r="AI312" i="13"/>
  <c r="AI308" i="13"/>
  <c r="AI304" i="13"/>
  <c r="AI300" i="13"/>
  <c r="AI296" i="13"/>
  <c r="AI292" i="13"/>
  <c r="AI288" i="13"/>
  <c r="AI284" i="13"/>
  <c r="AI280" i="13"/>
  <c r="AI276" i="13"/>
  <c r="AI272" i="13"/>
  <c r="AI268" i="13"/>
  <c r="AI264" i="13"/>
  <c r="AI260" i="13"/>
  <c r="AI256" i="13"/>
  <c r="AI252" i="13"/>
  <c r="AI248" i="13"/>
  <c r="AI244" i="13"/>
  <c r="AI9" i="13"/>
  <c r="AI13" i="13"/>
  <c r="AI17" i="13"/>
  <c r="AI21" i="13"/>
  <c r="AI25" i="13"/>
  <c r="AI29" i="13"/>
  <c r="AI33" i="13"/>
  <c r="AI37" i="13"/>
  <c r="AI41" i="13"/>
  <c r="AI45" i="13"/>
  <c r="AI49" i="13"/>
  <c r="AI53" i="13"/>
  <c r="AI57" i="13"/>
  <c r="AI61" i="13"/>
  <c r="AI65" i="13"/>
  <c r="AI69" i="13"/>
  <c r="AI73" i="13"/>
  <c r="AI77" i="13"/>
  <c r="AI81" i="13"/>
  <c r="AI85" i="13"/>
  <c r="AI89" i="13"/>
  <c r="AI93" i="13"/>
  <c r="AI97" i="13"/>
  <c r="AI101" i="13"/>
  <c r="AI105" i="13"/>
  <c r="AI109" i="13"/>
  <c r="AI113" i="13"/>
  <c r="AI117" i="13"/>
  <c r="AI121" i="13"/>
  <c r="AI125" i="13"/>
  <c r="AI129" i="13"/>
  <c r="AI133" i="13"/>
  <c r="AI137" i="13"/>
  <c r="AI141" i="13"/>
  <c r="AI145" i="13"/>
  <c r="AI149" i="13"/>
  <c r="AI153" i="13"/>
  <c r="AI157" i="13"/>
  <c r="AI161" i="13"/>
  <c r="AI165" i="13"/>
  <c r="AI169" i="13"/>
  <c r="AI173" i="13"/>
  <c r="AI177" i="13"/>
  <c r="AI181" i="13"/>
  <c r="AI185" i="13"/>
  <c r="AI189" i="13"/>
  <c r="AI193" i="13"/>
  <c r="AI197" i="13"/>
  <c r="AI201" i="13"/>
  <c r="AI205" i="13"/>
  <c r="AI209" i="13"/>
  <c r="AI213" i="13"/>
  <c r="AI217" i="13"/>
  <c r="AI221" i="13"/>
  <c r="AI225" i="13"/>
  <c r="AI229" i="13"/>
  <c r="AI233" i="13"/>
  <c r="AI237" i="13"/>
  <c r="AI241" i="13"/>
  <c r="AI249" i="13"/>
  <c r="AI257" i="13"/>
  <c r="AI265" i="13"/>
  <c r="AI273" i="13"/>
  <c r="AI281" i="13"/>
  <c r="AI289" i="13"/>
  <c r="AI299" i="13"/>
  <c r="AI315" i="13"/>
  <c r="AI331" i="13"/>
  <c r="AI347" i="13"/>
  <c r="AI363" i="13"/>
  <c r="AI379" i="13"/>
  <c r="AI395" i="13"/>
  <c r="AI411" i="13"/>
  <c r="AI427" i="13"/>
  <c r="AI443" i="13"/>
  <c r="AI459" i="13"/>
  <c r="AI475" i="13"/>
  <c r="AI491" i="13"/>
  <c r="AI507" i="13"/>
  <c r="AI523" i="13"/>
  <c r="AI539" i="13"/>
  <c r="AI555" i="13"/>
  <c r="AI571" i="13"/>
  <c r="AI587" i="13"/>
  <c r="AI603" i="13"/>
  <c r="AI619" i="13"/>
  <c r="AI635" i="13"/>
  <c r="AI651" i="13"/>
  <c r="AI667" i="13"/>
  <c r="AI683" i="13"/>
  <c r="AI699" i="13"/>
  <c r="AI715" i="13"/>
  <c r="AI731" i="13"/>
  <c r="AI747" i="13"/>
  <c r="AI763" i="13"/>
  <c r="AI779" i="13"/>
  <c r="AI795" i="13"/>
  <c r="AI811" i="13"/>
  <c r="AI827" i="13"/>
  <c r="AI843" i="13"/>
  <c r="AI859" i="13"/>
  <c r="AI875" i="13"/>
  <c r="AI891" i="13"/>
  <c r="AI907" i="13"/>
  <c r="AI923" i="13"/>
  <c r="AI939" i="13"/>
  <c r="AI955" i="13"/>
  <c r="AI971" i="13"/>
  <c r="AI987" i="13"/>
  <c r="AI1003" i="13"/>
  <c r="AI1019" i="13"/>
  <c r="AI1035" i="13"/>
  <c r="AI1056" i="13"/>
  <c r="AI1077" i="13"/>
  <c r="AI1099" i="13"/>
  <c r="AI1120" i="13"/>
  <c r="AI1141" i="13"/>
  <c r="AI1171" i="13"/>
  <c r="AI1203" i="13"/>
  <c r="AI1235" i="13"/>
  <c r="AI1267" i="13"/>
  <c r="AI1299" i="13"/>
  <c r="AI1331" i="13"/>
  <c r="AI1363" i="13"/>
  <c r="AI1395" i="13"/>
  <c r="AI1427" i="13"/>
  <c r="AI1459" i="13"/>
  <c r="AI1491" i="13"/>
  <c r="AI1523" i="13"/>
  <c r="AI1555" i="13"/>
  <c r="AI1587" i="13"/>
  <c r="AI1619" i="13"/>
  <c r="AI1651" i="13"/>
  <c r="AI1683" i="13"/>
  <c r="AI1715" i="13"/>
  <c r="AI1747" i="13"/>
  <c r="AI1779" i="13"/>
  <c r="AI1811" i="13"/>
  <c r="AI1843" i="13"/>
  <c r="AI1875" i="13"/>
  <c r="AI1907" i="13"/>
  <c r="AI1939" i="13"/>
  <c r="AI1971" i="13"/>
  <c r="AI2003" i="13"/>
  <c r="AI2038" i="13"/>
  <c r="AI2102" i="13"/>
  <c r="AI2186" i="13"/>
  <c r="AI6" i="13"/>
  <c r="AI10" i="13"/>
  <c r="AI14" i="13"/>
  <c r="AI18" i="13"/>
  <c r="AI22" i="13"/>
  <c r="AI26" i="13"/>
  <c r="AI30" i="13"/>
  <c r="AI34" i="13"/>
  <c r="AI38" i="13"/>
  <c r="AI42" i="13"/>
  <c r="AI46" i="13"/>
  <c r="AI50" i="13"/>
  <c r="AI54" i="13"/>
  <c r="AI58" i="13"/>
  <c r="AI62" i="13"/>
  <c r="AI66" i="13"/>
  <c r="AI70" i="13"/>
  <c r="AI74" i="13"/>
  <c r="AI78" i="13"/>
  <c r="AI82" i="13"/>
  <c r="AI86" i="13"/>
  <c r="AI90" i="13"/>
  <c r="AI94" i="13"/>
  <c r="AI98" i="13"/>
  <c r="AI102" i="13"/>
  <c r="AI106" i="13"/>
  <c r="AI110" i="13"/>
  <c r="AI114" i="13"/>
  <c r="AI118" i="13"/>
  <c r="AI122" i="13"/>
  <c r="AI126" i="13"/>
  <c r="AI130" i="13"/>
  <c r="AI134" i="13"/>
  <c r="AI138" i="13"/>
  <c r="AI142" i="13"/>
  <c r="AI146" i="13"/>
  <c r="AI150" i="13"/>
  <c r="AI154" i="13"/>
  <c r="AI158" i="13"/>
  <c r="AI162" i="13"/>
  <c r="AI166" i="13"/>
  <c r="AI170" i="13"/>
  <c r="AI174" i="13"/>
  <c r="AI178" i="13"/>
  <c r="AI182" i="13"/>
  <c r="AI186" i="13"/>
  <c r="AI190" i="13"/>
  <c r="AI194" i="13"/>
  <c r="AI198" i="13"/>
  <c r="AI202" i="13"/>
  <c r="AI206" i="13"/>
  <c r="AI210" i="13"/>
  <c r="AI214" i="13"/>
  <c r="AI218" i="13"/>
  <c r="AI222" i="13"/>
  <c r="AI226" i="13"/>
  <c r="AI230" i="13"/>
  <c r="AI234" i="13"/>
  <c r="AI238" i="13"/>
  <c r="AI243" i="13"/>
  <c r="AI251" i="13"/>
  <c r="AI259" i="13"/>
  <c r="AI267" i="13"/>
  <c r="AI275" i="13"/>
  <c r="AI283" i="13"/>
  <c r="AI291" i="13"/>
  <c r="AI303" i="13"/>
  <c r="AI319" i="13"/>
  <c r="AI335" i="13"/>
  <c r="AI351" i="13"/>
  <c r="AI367" i="13"/>
  <c r="AI383" i="13"/>
  <c r="AI399" i="13"/>
  <c r="AI415" i="13"/>
  <c r="AI431" i="13"/>
  <c r="AI447" i="13"/>
  <c r="AI463" i="13"/>
  <c r="AI479" i="13"/>
  <c r="AI495" i="13"/>
  <c r="AI511" i="13"/>
  <c r="AI527" i="13"/>
  <c r="AI543" i="13"/>
  <c r="AI559" i="13"/>
  <c r="AI575" i="13"/>
  <c r="AI591" i="13"/>
  <c r="AI607" i="13"/>
  <c r="AI623" i="13"/>
  <c r="AI639" i="13"/>
  <c r="AI655" i="13"/>
  <c r="AI671" i="13"/>
  <c r="AI687" i="13"/>
  <c r="AI703" i="13"/>
  <c r="AI719" i="13"/>
  <c r="AI735" i="13"/>
  <c r="AI751" i="13"/>
  <c r="AI767" i="13"/>
  <c r="AI783" i="13"/>
  <c r="AI799" i="13"/>
  <c r="AI815" i="13"/>
  <c r="AI831" i="13"/>
  <c r="AI847" i="13"/>
  <c r="AI863" i="13"/>
  <c r="AI879" i="13"/>
  <c r="AI895" i="13"/>
  <c r="AI911" i="13"/>
  <c r="AI927" i="13"/>
  <c r="AI943" i="13"/>
  <c r="AI959" i="13"/>
  <c r="AI975" i="13"/>
  <c r="AI991" i="13"/>
  <c r="AI1007" i="13"/>
  <c r="AI1023" i="13"/>
  <c r="AI1040" i="13"/>
  <c r="AI1061" i="13"/>
  <c r="AI1083" i="13"/>
  <c r="AI1104" i="13"/>
  <c r="AI1125" i="13"/>
  <c r="AI1147" i="13"/>
  <c r="AI1179" i="13"/>
  <c r="AI1211" i="13"/>
  <c r="AI1243" i="13"/>
  <c r="AI1275" i="13"/>
  <c r="AI1307" i="13"/>
  <c r="AI1339" i="13"/>
  <c r="AI1371" i="13"/>
  <c r="AI1403" i="13"/>
  <c r="AI1435" i="13"/>
  <c r="AI1467" i="13"/>
  <c r="AI1499" i="13"/>
  <c r="AI1531" i="13"/>
  <c r="AI1563" i="13"/>
  <c r="AI1595" i="13"/>
  <c r="AI1627" i="13"/>
  <c r="AI1659" i="13"/>
  <c r="AI1691" i="13"/>
  <c r="AI1723" i="13"/>
  <c r="AI1755" i="13"/>
  <c r="AI1787" i="13"/>
  <c r="AI1819" i="13"/>
  <c r="AI1851" i="13"/>
  <c r="AI1883" i="13"/>
  <c r="AI1915" i="13"/>
  <c r="AI1947" i="13"/>
  <c r="AI1979" i="13"/>
  <c r="AI2011" i="13"/>
  <c r="AI2054" i="13"/>
  <c r="AI2118" i="13"/>
  <c r="AI2218" i="13"/>
  <c r="AI7" i="13"/>
  <c r="AI11" i="13"/>
  <c r="AI15" i="13"/>
  <c r="AI19" i="13"/>
  <c r="AI23" i="13"/>
  <c r="AI27" i="13"/>
  <c r="AI31" i="13"/>
  <c r="AI35" i="13"/>
  <c r="AI39" i="13"/>
  <c r="AI43" i="13"/>
  <c r="AI47" i="13"/>
  <c r="AI51" i="13"/>
  <c r="AI55" i="13"/>
  <c r="AI59" i="13"/>
  <c r="AI63" i="13"/>
  <c r="AI67" i="13"/>
  <c r="AI71" i="13"/>
  <c r="AI75" i="13"/>
  <c r="AI79" i="13"/>
  <c r="AI83" i="13"/>
  <c r="AI87" i="13"/>
  <c r="AI91" i="13"/>
  <c r="AI95" i="13"/>
  <c r="AI99" i="13"/>
  <c r="AI103" i="13"/>
  <c r="AI107" i="13"/>
  <c r="AI111" i="13"/>
  <c r="AI115" i="13"/>
  <c r="AI119" i="13"/>
  <c r="AI123" i="13"/>
  <c r="AI127" i="13"/>
  <c r="AI131" i="13"/>
  <c r="AI135" i="13"/>
  <c r="AI139" i="13"/>
  <c r="AI143" i="13"/>
  <c r="AI147" i="13"/>
  <c r="AI151" i="13"/>
  <c r="AI155" i="13"/>
  <c r="AI159" i="13"/>
  <c r="AI163" i="13"/>
  <c r="AI167" i="13"/>
  <c r="AI171" i="13"/>
  <c r="AI175" i="13"/>
  <c r="AI179" i="13"/>
  <c r="AI183" i="13"/>
  <c r="AI187" i="13"/>
  <c r="AI191" i="13"/>
  <c r="AI195" i="13"/>
  <c r="AI199" i="13"/>
  <c r="AI203" i="13"/>
  <c r="AI207" i="13"/>
  <c r="AI211" i="13"/>
  <c r="AI215" i="13"/>
  <c r="AI219" i="13"/>
  <c r="AI223" i="13"/>
  <c r="AI227" i="13"/>
  <c r="AI231" i="13"/>
  <c r="AI235" i="13"/>
  <c r="AI239" i="13"/>
  <c r="AI245" i="13"/>
  <c r="AI253" i="13"/>
  <c r="AI261" i="13"/>
  <c r="AI269" i="13"/>
  <c r="AI277" i="13"/>
  <c r="AI285" i="13"/>
  <c r="AI293" i="13"/>
  <c r="AI307" i="13"/>
  <c r="AI323" i="13"/>
  <c r="AI339" i="13"/>
  <c r="AI355" i="13"/>
  <c r="AI371" i="13"/>
  <c r="AI387" i="13"/>
  <c r="AI403" i="13"/>
  <c r="AI419" i="13"/>
  <c r="AI435" i="13"/>
  <c r="AI451" i="13"/>
  <c r="AI467" i="13"/>
  <c r="AI483" i="13"/>
  <c r="AI499" i="13"/>
  <c r="AI515" i="13"/>
  <c r="AI531" i="13"/>
  <c r="AI547" i="13"/>
  <c r="AI563" i="13"/>
  <c r="AI579" i="13"/>
  <c r="AI595" i="13"/>
  <c r="AI611" i="13"/>
  <c r="AI627" i="13"/>
  <c r="AI643" i="13"/>
  <c r="AI659" i="13"/>
  <c r="AI675" i="13"/>
  <c r="AI691" i="13"/>
  <c r="AI707" i="13"/>
  <c r="AI723" i="13"/>
  <c r="AI739" i="13"/>
  <c r="AI755" i="13"/>
  <c r="AI771" i="13"/>
  <c r="AI787" i="13"/>
  <c r="AI803" i="13"/>
  <c r="AI819" i="13"/>
  <c r="AI835" i="13"/>
  <c r="AI851" i="13"/>
  <c r="AI867" i="13"/>
  <c r="AI883" i="13"/>
  <c r="AI899" i="13"/>
  <c r="AI915" i="13"/>
  <c r="AI931" i="13"/>
  <c r="AI947" i="13"/>
  <c r="AI963" i="13"/>
  <c r="AI979" i="13"/>
  <c r="AI995" i="13"/>
  <c r="AI1011" i="13"/>
  <c r="AI1027" i="13"/>
  <c r="AI1045" i="13"/>
  <c r="AI1067" i="13"/>
  <c r="AI1088" i="13"/>
  <c r="AI1109" i="13"/>
  <c r="AI1131" i="13"/>
  <c r="AI1155" i="13"/>
  <c r="AI1187" i="13"/>
  <c r="AI1219" i="13"/>
  <c r="AI1251" i="13"/>
  <c r="AI1283" i="13"/>
  <c r="AI1315" i="13"/>
  <c r="AI1347" i="13"/>
  <c r="AI1379" i="13"/>
  <c r="AI1411" i="13"/>
  <c r="AI1443" i="13"/>
  <c r="AI1475" i="13"/>
  <c r="AI1507" i="13"/>
  <c r="AI1539" i="13"/>
  <c r="AI1571" i="13"/>
  <c r="AI1603" i="13"/>
  <c r="AI1635" i="13"/>
  <c r="AI1667" i="13"/>
  <c r="AI1699" i="13"/>
  <c r="AI1731" i="13"/>
  <c r="AI1763" i="13"/>
  <c r="AI1795" i="13"/>
  <c r="AI1827" i="13"/>
  <c r="AI1859" i="13"/>
  <c r="AI1891" i="13"/>
  <c r="AI1923" i="13"/>
  <c r="AI1955" i="13"/>
  <c r="AI1987" i="13"/>
  <c r="AI2019" i="13"/>
  <c r="AI2070" i="13"/>
  <c r="AI2134" i="13"/>
  <c r="AI2250" i="13"/>
  <c r="AM2275" i="13"/>
  <c r="AM2271" i="13"/>
  <c r="AM2267" i="13"/>
  <c r="AM2263" i="13"/>
  <c r="AM2259" i="13"/>
  <c r="AM2255" i="13"/>
  <c r="AM2251" i="13"/>
  <c r="AM2247" i="13"/>
  <c r="AM2243" i="13"/>
  <c r="AM2239" i="13"/>
  <c r="AM2235" i="13"/>
  <c r="AM2231" i="13"/>
  <c r="AM2227" i="13"/>
  <c r="AM2223" i="13"/>
  <c r="AM2219" i="13"/>
  <c r="AM2215" i="13"/>
  <c r="AM2211" i="13"/>
  <c r="AM2207" i="13"/>
  <c r="AM2203" i="13"/>
  <c r="AM2199" i="13"/>
  <c r="AM2195" i="13"/>
  <c r="AM2191" i="13"/>
  <c r="AM2187" i="13"/>
  <c r="AM2183" i="13"/>
  <c r="AM2179" i="13"/>
  <c r="AM2175" i="13"/>
  <c r="AM2171" i="13"/>
  <c r="AM2167" i="13"/>
  <c r="AM2163" i="13"/>
  <c r="AM2159" i="13"/>
  <c r="AM2155" i="13"/>
  <c r="AM2151" i="13"/>
  <c r="AM2147" i="13"/>
  <c r="AM2143" i="13"/>
  <c r="AM2139" i="13"/>
  <c r="AM2135" i="13"/>
  <c r="AM2131" i="13"/>
  <c r="AM2127" i="13"/>
  <c r="AM2123" i="13"/>
  <c r="AM2119" i="13"/>
  <c r="AM2115" i="13"/>
  <c r="AM2111" i="13"/>
  <c r="AM2107" i="13"/>
  <c r="AM2103" i="13"/>
  <c r="AM2099" i="13"/>
  <c r="AM2095" i="13"/>
  <c r="AM2091" i="13"/>
  <c r="AM2087" i="13"/>
  <c r="AM2083" i="13"/>
  <c r="AM2079" i="13"/>
  <c r="AM2075" i="13"/>
  <c r="AM2071" i="13"/>
  <c r="AM2067" i="13"/>
  <c r="AM2063" i="13"/>
  <c r="AM2059" i="13"/>
  <c r="AM2055" i="13"/>
  <c r="AM2051" i="13"/>
  <c r="AM2047" i="13"/>
  <c r="AM2043" i="13"/>
  <c r="AM2039" i="13"/>
  <c r="AM2035" i="13"/>
  <c r="AM2031" i="13"/>
  <c r="AM2027" i="13"/>
  <c r="AM2274" i="13"/>
  <c r="AM2270" i="13"/>
  <c r="AM2266" i="13"/>
  <c r="AM2262" i="13"/>
  <c r="AM2258" i="13"/>
  <c r="AM2254" i="13"/>
  <c r="AM2250" i="13"/>
  <c r="AM2246" i="13"/>
  <c r="AM2242" i="13"/>
  <c r="AM2238" i="13"/>
  <c r="AM2234" i="13"/>
  <c r="AM2230" i="13"/>
  <c r="AM2226" i="13"/>
  <c r="AM2222" i="13"/>
  <c r="AM2218" i="13"/>
  <c r="AM2214" i="13"/>
  <c r="AM2210" i="13"/>
  <c r="AM2206" i="13"/>
  <c r="AM2202" i="13"/>
  <c r="AM2198" i="13"/>
  <c r="AM2194" i="13"/>
  <c r="AM2190" i="13"/>
  <c r="AM2186" i="13"/>
  <c r="AM2182" i="13"/>
  <c r="AM2178" i="13"/>
  <c r="AM2174" i="13"/>
  <c r="AM2170" i="13"/>
  <c r="AM2166" i="13"/>
  <c r="AM2162" i="13"/>
  <c r="AM2158" i="13"/>
  <c r="AM2154" i="13"/>
  <c r="AM2150" i="13"/>
  <c r="AM2146" i="13"/>
  <c r="AM2142" i="13"/>
  <c r="AM2138" i="13"/>
  <c r="AM2134" i="13"/>
  <c r="AM2130" i="13"/>
  <c r="AM2126" i="13"/>
  <c r="AM2122" i="13"/>
  <c r="AM2118" i="13"/>
  <c r="AM2114" i="13"/>
  <c r="AM2110" i="13"/>
  <c r="AM2106" i="13"/>
  <c r="AM2102" i="13"/>
  <c r="AM2098" i="13"/>
  <c r="AM2094" i="13"/>
  <c r="AM2090" i="13"/>
  <c r="AM2086" i="13"/>
  <c r="AM2082" i="13"/>
  <c r="AM2078" i="13"/>
  <c r="AM2074" i="13"/>
  <c r="AM2070" i="13"/>
  <c r="AM2066" i="13"/>
  <c r="AM2062" i="13"/>
  <c r="AM2058" i="13"/>
  <c r="AM2054" i="13"/>
  <c r="AM2276" i="13"/>
  <c r="AM2272" i="13"/>
  <c r="AM2268" i="13"/>
  <c r="AM2264" i="13"/>
  <c r="AM2260" i="13"/>
  <c r="AM2256" i="13"/>
  <c r="AM2252" i="13"/>
  <c r="AM2248" i="13"/>
  <c r="AM2244" i="13"/>
  <c r="AM2240" i="13"/>
  <c r="AM2236" i="13"/>
  <c r="AM2232" i="13"/>
  <c r="AM2228" i="13"/>
  <c r="AM2224" i="13"/>
  <c r="AM2220" i="13"/>
  <c r="AM2216" i="13"/>
  <c r="AM2212" i="13"/>
  <c r="AM2208" i="13"/>
  <c r="AM2204" i="13"/>
  <c r="AM2200" i="13"/>
  <c r="AM2196" i="13"/>
  <c r="AM2192" i="13"/>
  <c r="AM2188" i="13"/>
  <c r="AM2184" i="13"/>
  <c r="AM2180" i="13"/>
  <c r="AM2176" i="13"/>
  <c r="AM2172" i="13"/>
  <c r="AM2168" i="13"/>
  <c r="AM2164" i="13"/>
  <c r="AM2160" i="13"/>
  <c r="AM2156" i="13"/>
  <c r="AM2152" i="13"/>
  <c r="AM2148" i="13"/>
  <c r="AM2144" i="13"/>
  <c r="AM2140" i="13"/>
  <c r="AM2136" i="13"/>
  <c r="AM2132" i="13"/>
  <c r="AM2128" i="13"/>
  <c r="AM2124" i="13"/>
  <c r="AM2120" i="13"/>
  <c r="AM2116" i="13"/>
  <c r="AM2112" i="13"/>
  <c r="AM2108" i="13"/>
  <c r="AM2104" i="13"/>
  <c r="AM2100" i="13"/>
  <c r="AM2096" i="13"/>
  <c r="AM2092" i="13"/>
  <c r="AM2088" i="13"/>
  <c r="AM2084" i="13"/>
  <c r="AM2080" i="13"/>
  <c r="AM2076" i="13"/>
  <c r="AM2072" i="13"/>
  <c r="AM2068" i="13"/>
  <c r="AM2064" i="13"/>
  <c r="AM2060" i="13"/>
  <c r="AM2056" i="13"/>
  <c r="AM2052" i="13"/>
  <c r="AM2048" i="13"/>
  <c r="AM2044" i="13"/>
  <c r="AM2273" i="13"/>
  <c r="AM2257" i="13"/>
  <c r="AM2241" i="13"/>
  <c r="AM2225" i="13"/>
  <c r="AM2209" i="13"/>
  <c r="AM2193" i="13"/>
  <c r="AM2177" i="13"/>
  <c r="AM2161" i="13"/>
  <c r="AM2145" i="13"/>
  <c r="AM2129" i="13"/>
  <c r="AM2113" i="13"/>
  <c r="AM2097" i="13"/>
  <c r="AM2081" i="13"/>
  <c r="AM2065" i="13"/>
  <c r="AM2050" i="13"/>
  <c r="AM2042" i="13"/>
  <c r="AM2037" i="13"/>
  <c r="AM2032" i="13"/>
  <c r="AM2026" i="13"/>
  <c r="AM2022" i="13"/>
  <c r="AM2018" i="13"/>
  <c r="AM2014" i="13"/>
  <c r="AM2010" i="13"/>
  <c r="AM2006" i="13"/>
  <c r="AM2002" i="13"/>
  <c r="AM1998" i="13"/>
  <c r="AM1994" i="13"/>
  <c r="AM1990" i="13"/>
  <c r="AM1986" i="13"/>
  <c r="AM1982" i="13"/>
  <c r="AM1978" i="13"/>
  <c r="AM1974" i="13"/>
  <c r="AM1970" i="13"/>
  <c r="AM1966" i="13"/>
  <c r="AM1962" i="13"/>
  <c r="AM1958" i="13"/>
  <c r="AM1954" i="13"/>
  <c r="AM1950" i="13"/>
  <c r="AM1946" i="13"/>
  <c r="AM1942" i="13"/>
  <c r="AM1938" i="13"/>
  <c r="AM1934" i="13"/>
  <c r="AM1930" i="13"/>
  <c r="AM1926" i="13"/>
  <c r="AM1922" i="13"/>
  <c r="AM1918" i="13"/>
  <c r="AM1914" i="13"/>
  <c r="AM1910" i="13"/>
  <c r="AM1906" i="13"/>
  <c r="AM1902" i="13"/>
  <c r="AM1898" i="13"/>
  <c r="AM1894" i="13"/>
  <c r="AM1890" i="13"/>
  <c r="AM1886" i="13"/>
  <c r="AM1882" i="13"/>
  <c r="AM1878" i="13"/>
  <c r="AM1874" i="13"/>
  <c r="AM1870" i="13"/>
  <c r="AM1866" i="13"/>
  <c r="AM1862" i="13"/>
  <c r="AM1858" i="13"/>
  <c r="AM1854" i="13"/>
  <c r="AM1850" i="13"/>
  <c r="AM1846" i="13"/>
  <c r="AM1842" i="13"/>
  <c r="AM1838" i="13"/>
  <c r="AM1834" i="13"/>
  <c r="AM1830" i="13"/>
  <c r="AM1826" i="13"/>
  <c r="AM1822" i="13"/>
  <c r="AM1818" i="13"/>
  <c r="AM1814" i="13"/>
  <c r="AM1810" i="13"/>
  <c r="AM1806" i="13"/>
  <c r="AM1802" i="13"/>
  <c r="AM1798" i="13"/>
  <c r="AM1794" i="13"/>
  <c r="AM1790" i="13"/>
  <c r="AM1786" i="13"/>
  <c r="AM1782" i="13"/>
  <c r="AM1778" i="13"/>
  <c r="AM1774" i="13"/>
  <c r="AM1770" i="13"/>
  <c r="AM1766" i="13"/>
  <c r="AM1762" i="13"/>
  <c r="AM1758" i="13"/>
  <c r="AM1754" i="13"/>
  <c r="AM1750" i="13"/>
  <c r="AM1746" i="13"/>
  <c r="AM1742" i="13"/>
  <c r="AM1738" i="13"/>
  <c r="AM1734" i="13"/>
  <c r="AM1730" i="13"/>
  <c r="AM1726" i="13"/>
  <c r="AM1722" i="13"/>
  <c r="AM1718" i="13"/>
  <c r="AM1714" i="13"/>
  <c r="AM1710" i="13"/>
  <c r="AM1706" i="13"/>
  <c r="AM1702" i="13"/>
  <c r="AM1698" i="13"/>
  <c r="AM1694" i="13"/>
  <c r="AM1690" i="13"/>
  <c r="AM1686" i="13"/>
  <c r="AM1682" i="13"/>
  <c r="AM1678" i="13"/>
  <c r="AM1674" i="13"/>
  <c r="AM1670" i="13"/>
  <c r="AM1666" i="13"/>
  <c r="AM1662" i="13"/>
  <c r="AM1658" i="13"/>
  <c r="AM1654" i="13"/>
  <c r="AM1650" i="13"/>
  <c r="AM1646" i="13"/>
  <c r="AM1642" i="13"/>
  <c r="AM1638" i="13"/>
  <c r="AM1634" i="13"/>
  <c r="AM1630" i="13"/>
  <c r="AM1626" i="13"/>
  <c r="AM1622" i="13"/>
  <c r="AM1618" i="13"/>
  <c r="AM1614" i="13"/>
  <c r="AM1610" i="13"/>
  <c r="AM1606" i="13"/>
  <c r="AM1602" i="13"/>
  <c r="AM1598" i="13"/>
  <c r="AM1594" i="13"/>
  <c r="AM1590" i="13"/>
  <c r="AM1586" i="13"/>
  <c r="AM1582" i="13"/>
  <c r="AM1578" i="13"/>
  <c r="AM1574" i="13"/>
  <c r="AM1570" i="13"/>
  <c r="AM1566" i="13"/>
  <c r="AM1562" i="13"/>
  <c r="AM1558" i="13"/>
  <c r="AM1554" i="13"/>
  <c r="AM1550" i="13"/>
  <c r="AM1546" i="13"/>
  <c r="AM1542" i="13"/>
  <c r="AM1538" i="13"/>
  <c r="AM1534" i="13"/>
  <c r="AM1530" i="13"/>
  <c r="AM1526" i="13"/>
  <c r="AM1522" i="13"/>
  <c r="AM1518" i="13"/>
  <c r="AM1514" i="13"/>
  <c r="AM1510" i="13"/>
  <c r="AM1506" i="13"/>
  <c r="AM2269" i="13"/>
  <c r="AM2253" i="13"/>
  <c r="AM2237" i="13"/>
  <c r="AM2221" i="13"/>
  <c r="AM2205" i="13"/>
  <c r="AM2189" i="13"/>
  <c r="AM2173" i="13"/>
  <c r="AM2157" i="13"/>
  <c r="AM2141" i="13"/>
  <c r="AM2125" i="13"/>
  <c r="AM2109" i="13"/>
  <c r="AM2093" i="13"/>
  <c r="AM2077" i="13"/>
  <c r="AM2061" i="13"/>
  <c r="AM2049" i="13"/>
  <c r="AM2041" i="13"/>
  <c r="AM2036" i="13"/>
  <c r="AM2030" i="13"/>
  <c r="AM2025" i="13"/>
  <c r="AM2021" i="13"/>
  <c r="AM2017" i="13"/>
  <c r="AM2013" i="13"/>
  <c r="AM2009" i="13"/>
  <c r="AM2005" i="13"/>
  <c r="AM2001" i="13"/>
  <c r="AM1997" i="13"/>
  <c r="AM1993" i="13"/>
  <c r="AM1989" i="13"/>
  <c r="AM1985" i="13"/>
  <c r="AM1981" i="13"/>
  <c r="AM1977" i="13"/>
  <c r="AM1973" i="13"/>
  <c r="AM1969" i="13"/>
  <c r="AM1965" i="13"/>
  <c r="AM1961" i="13"/>
  <c r="AM1957" i="13"/>
  <c r="AM1953" i="13"/>
  <c r="AM1949" i="13"/>
  <c r="AM1945" i="13"/>
  <c r="AM1941" i="13"/>
  <c r="AM1937" i="13"/>
  <c r="AM1933" i="13"/>
  <c r="AM1929" i="13"/>
  <c r="AM1925" i="13"/>
  <c r="AM1921" i="13"/>
  <c r="AM1917" i="13"/>
  <c r="AM1913" i="13"/>
  <c r="AM1909" i="13"/>
  <c r="AM1905" i="13"/>
  <c r="AM1901" i="13"/>
  <c r="AM1897" i="13"/>
  <c r="AM1893" i="13"/>
  <c r="AM1889" i="13"/>
  <c r="AM1885" i="13"/>
  <c r="AM1881" i="13"/>
  <c r="AM1877" i="13"/>
  <c r="AM1873" i="13"/>
  <c r="AM1869" i="13"/>
  <c r="AM1865" i="13"/>
  <c r="AM1861" i="13"/>
  <c r="AM1857" i="13"/>
  <c r="AM1853" i="13"/>
  <c r="AM1849" i="13"/>
  <c r="AM1845" i="13"/>
  <c r="AM1841" i="13"/>
  <c r="AM1837" i="13"/>
  <c r="AM1833" i="13"/>
  <c r="AM1829" i="13"/>
  <c r="AM1825" i="13"/>
  <c r="AM1821" i="13"/>
  <c r="AM1817" i="13"/>
  <c r="AM1813" i="13"/>
  <c r="AM1809" i="13"/>
  <c r="AM1805" i="13"/>
  <c r="AM1801" i="13"/>
  <c r="AM1797" i="13"/>
  <c r="AM1793" i="13"/>
  <c r="AM1789" i="13"/>
  <c r="AM1785" i="13"/>
  <c r="AM1781" i="13"/>
  <c r="AM1777" i="13"/>
  <c r="AM1773" i="13"/>
  <c r="AM1769" i="13"/>
  <c r="AM1765" i="13"/>
  <c r="AM1761" i="13"/>
  <c r="AM1757" i="13"/>
  <c r="AM1753" i="13"/>
  <c r="AM1749" i="13"/>
  <c r="AM1745" i="13"/>
  <c r="AM1741" i="13"/>
  <c r="AM1737" i="13"/>
  <c r="AM1733" i="13"/>
  <c r="AM1729" i="13"/>
  <c r="AM1725" i="13"/>
  <c r="AM1721" i="13"/>
  <c r="AM1717" i="13"/>
  <c r="AM1713" i="13"/>
  <c r="AM1709" i="13"/>
  <c r="AM1705" i="13"/>
  <c r="AM1701" i="13"/>
  <c r="AM1697" i="13"/>
  <c r="AM1693" i="13"/>
  <c r="AM1689" i="13"/>
  <c r="AM1685" i="13"/>
  <c r="AM1681" i="13"/>
  <c r="AM1677" i="13"/>
  <c r="AM1673" i="13"/>
  <c r="AM1669" i="13"/>
  <c r="AM1665" i="13"/>
  <c r="AM1661" i="13"/>
  <c r="AM1657" i="13"/>
  <c r="AM1653" i="13"/>
  <c r="AM1649" i="13"/>
  <c r="AM1645" i="13"/>
  <c r="AM1641" i="13"/>
  <c r="AM1637" i="13"/>
  <c r="AM1633" i="13"/>
  <c r="AM1629" i="13"/>
  <c r="AM1625" i="13"/>
  <c r="AM1621" i="13"/>
  <c r="AM1617" i="13"/>
  <c r="AM1613" i="13"/>
  <c r="AM1609" i="13"/>
  <c r="AM1605" i="13"/>
  <c r="AM1601" i="13"/>
  <c r="AM1597" i="13"/>
  <c r="AM1593" i="13"/>
  <c r="AM1589" i="13"/>
  <c r="AM1585" i="13"/>
  <c r="AM1581" i="13"/>
  <c r="AM1577" i="13"/>
  <c r="AM1573" i="13"/>
  <c r="AM1569" i="13"/>
  <c r="AM1565" i="13"/>
  <c r="AM1561" i="13"/>
  <c r="AM1557" i="13"/>
  <c r="AM1553" i="13"/>
  <c r="AM1549" i="13"/>
  <c r="AM1545" i="13"/>
  <c r="AM1541" i="13"/>
  <c r="AM1537" i="13"/>
  <c r="AM1533" i="13"/>
  <c r="AM1529" i="13"/>
  <c r="AM1525" i="13"/>
  <c r="AM1521" i="13"/>
  <c r="AM1517" i="13"/>
  <c r="AM1513" i="13"/>
  <c r="AM1509" i="13"/>
  <c r="AM1505" i="13"/>
  <c r="AM1501" i="13"/>
  <c r="AM1497" i="13"/>
  <c r="AM1493" i="13"/>
  <c r="AM1489" i="13"/>
  <c r="AM1485" i="13"/>
  <c r="AM1481" i="13"/>
  <c r="AM1477" i="13"/>
  <c r="AM1473" i="13"/>
  <c r="AM1469" i="13"/>
  <c r="AM1465" i="13"/>
  <c r="AM1461" i="13"/>
  <c r="AM1457" i="13"/>
  <c r="AM1453" i="13"/>
  <c r="AM1449" i="13"/>
  <c r="AM1445" i="13"/>
  <c r="AM1441" i="13"/>
  <c r="AM1437" i="13"/>
  <c r="AM1433" i="13"/>
  <c r="AM1429" i="13"/>
  <c r="AM1425" i="13"/>
  <c r="AM1421" i="13"/>
  <c r="AM2265" i="13"/>
  <c r="AM2249" i="13"/>
  <c r="AM2233" i="13"/>
  <c r="AM2217" i="13"/>
  <c r="AM2201" i="13"/>
  <c r="AM2185" i="13"/>
  <c r="AM2169" i="13"/>
  <c r="AM2153" i="13"/>
  <c r="AM2137" i="13"/>
  <c r="AM2121" i="13"/>
  <c r="AM2105" i="13"/>
  <c r="AM2089" i="13"/>
  <c r="AM2073" i="13"/>
  <c r="AM2057" i="13"/>
  <c r="AM2046" i="13"/>
  <c r="AM2040" i="13"/>
  <c r="AM2034" i="13"/>
  <c r="AM2029" i="13"/>
  <c r="AM2024" i="13"/>
  <c r="AM2020" i="13"/>
  <c r="AM2016" i="13"/>
  <c r="AM2012" i="13"/>
  <c r="AM2008" i="13"/>
  <c r="AM2004" i="13"/>
  <c r="AM2000" i="13"/>
  <c r="AM1996" i="13"/>
  <c r="AM1992" i="13"/>
  <c r="AM1988" i="13"/>
  <c r="AM1984" i="13"/>
  <c r="AM1980" i="13"/>
  <c r="AM1976" i="13"/>
  <c r="AM1972" i="13"/>
  <c r="AM1968" i="13"/>
  <c r="AM1964" i="13"/>
  <c r="AM1960" i="13"/>
  <c r="AM1956" i="13"/>
  <c r="AM1952" i="13"/>
  <c r="AM1948" i="13"/>
  <c r="AM1944" i="13"/>
  <c r="AM1940" i="13"/>
  <c r="AM1936" i="13"/>
  <c r="AM1932" i="13"/>
  <c r="AM1928" i="13"/>
  <c r="AM1924" i="13"/>
  <c r="AM1920" i="13"/>
  <c r="AM1916" i="13"/>
  <c r="AM1912" i="13"/>
  <c r="AM1908" i="13"/>
  <c r="AM1904" i="13"/>
  <c r="AM1900" i="13"/>
  <c r="AM1896" i="13"/>
  <c r="AM1892" i="13"/>
  <c r="AM1888" i="13"/>
  <c r="AM1884" i="13"/>
  <c r="AM1880" i="13"/>
  <c r="AM1876" i="13"/>
  <c r="AM1872" i="13"/>
  <c r="AM1868" i="13"/>
  <c r="AM1864" i="13"/>
  <c r="AM1860" i="13"/>
  <c r="AM1856" i="13"/>
  <c r="AM1852" i="13"/>
  <c r="AM1848" i="13"/>
  <c r="AM1844" i="13"/>
  <c r="AM1840" i="13"/>
  <c r="AM1836" i="13"/>
  <c r="AM1832" i="13"/>
  <c r="AM1828" i="13"/>
  <c r="AM1824" i="13"/>
  <c r="AM1820" i="13"/>
  <c r="AM1816" i="13"/>
  <c r="AM1812" i="13"/>
  <c r="AM1808" i="13"/>
  <c r="AM1804" i="13"/>
  <c r="AM1800" i="13"/>
  <c r="AM1796" i="13"/>
  <c r="AM1792" i="13"/>
  <c r="AM1788" i="13"/>
  <c r="AM1784" i="13"/>
  <c r="AM1780" i="13"/>
  <c r="AM1776" i="13"/>
  <c r="AM1772" i="13"/>
  <c r="AM1768" i="13"/>
  <c r="AM1764" i="13"/>
  <c r="AM1760" i="13"/>
  <c r="AM1756" i="13"/>
  <c r="AM1752" i="13"/>
  <c r="AM1748" i="13"/>
  <c r="AM1744" i="13"/>
  <c r="AM1740" i="13"/>
  <c r="AM1736" i="13"/>
  <c r="AM1732" i="13"/>
  <c r="AM1728" i="13"/>
  <c r="AM1724" i="13"/>
  <c r="AM1720" i="13"/>
  <c r="AM1716" i="13"/>
  <c r="AM1712" i="13"/>
  <c r="AM1708" i="13"/>
  <c r="AM1704" i="13"/>
  <c r="AM1700" i="13"/>
  <c r="AM1696" i="13"/>
  <c r="AM1692" i="13"/>
  <c r="AM1688" i="13"/>
  <c r="AM1684" i="13"/>
  <c r="AM1680" i="13"/>
  <c r="AM1676" i="13"/>
  <c r="AM1672" i="13"/>
  <c r="AM1668" i="13"/>
  <c r="AM1664" i="13"/>
  <c r="AM1660" i="13"/>
  <c r="AM1656" i="13"/>
  <c r="AM1652" i="13"/>
  <c r="AM1648" i="13"/>
  <c r="AM1644" i="13"/>
  <c r="AM1640" i="13"/>
  <c r="AM1636" i="13"/>
  <c r="AM1632" i="13"/>
  <c r="AM1628" i="13"/>
  <c r="AM1624" i="13"/>
  <c r="AM1620" i="13"/>
  <c r="AM1616" i="13"/>
  <c r="AM1612" i="13"/>
  <c r="AM1608" i="13"/>
  <c r="AM1604" i="13"/>
  <c r="AM1600" i="13"/>
  <c r="AM1596" i="13"/>
  <c r="AM1592" i="13"/>
  <c r="AM1588" i="13"/>
  <c r="AM1584" i="13"/>
  <c r="AM1580" i="13"/>
  <c r="AM1576" i="13"/>
  <c r="AM1572" i="13"/>
  <c r="AM1568" i="13"/>
  <c r="AM1564" i="13"/>
  <c r="AM1560" i="13"/>
  <c r="AM1556" i="13"/>
  <c r="AM1552" i="13"/>
  <c r="AM1548" i="13"/>
  <c r="AM1544" i="13"/>
  <c r="AM1540" i="13"/>
  <c r="AM1536" i="13"/>
  <c r="AM1532" i="13"/>
  <c r="AM1528" i="13"/>
  <c r="AM1524" i="13"/>
  <c r="AM1520" i="13"/>
  <c r="AM1516" i="13"/>
  <c r="AM1512" i="13"/>
  <c r="AM1508" i="13"/>
  <c r="AM2261" i="13"/>
  <c r="AM2197" i="13"/>
  <c r="AM2133" i="13"/>
  <c r="AM2069" i="13"/>
  <c r="AM2033" i="13"/>
  <c r="AM2015" i="13"/>
  <c r="AM1999" i="13"/>
  <c r="AM1983" i="13"/>
  <c r="AM1967" i="13"/>
  <c r="AM1951" i="13"/>
  <c r="AM1935" i="13"/>
  <c r="AM1919" i="13"/>
  <c r="AM1903" i="13"/>
  <c r="AM1887" i="13"/>
  <c r="AM1871" i="13"/>
  <c r="AM1855" i="13"/>
  <c r="AM1839" i="13"/>
  <c r="AM1823" i="13"/>
  <c r="AM1807" i="13"/>
  <c r="AM1791" i="13"/>
  <c r="AM1775" i="13"/>
  <c r="AM1759" i="13"/>
  <c r="AM1743" i="13"/>
  <c r="AM1727" i="13"/>
  <c r="AM1711" i="13"/>
  <c r="AM1695" i="13"/>
  <c r="AM1679" i="13"/>
  <c r="AM1663" i="13"/>
  <c r="AM1647" i="13"/>
  <c r="AM1631" i="13"/>
  <c r="AM1615" i="13"/>
  <c r="AM1599" i="13"/>
  <c r="AM1583" i="13"/>
  <c r="AM1567" i="13"/>
  <c r="AM1551" i="13"/>
  <c r="AM1535" i="13"/>
  <c r="AM1519" i="13"/>
  <c r="AM1504" i="13"/>
  <c r="AM1499" i="13"/>
  <c r="AM1494" i="13"/>
  <c r="AM1488" i="13"/>
  <c r="AM1483" i="13"/>
  <c r="AM1478" i="13"/>
  <c r="AM1472" i="13"/>
  <c r="AM1467" i="13"/>
  <c r="AM1462" i="13"/>
  <c r="AM1456" i="13"/>
  <c r="AM1451" i="13"/>
  <c r="AM1446" i="13"/>
  <c r="AM1440" i="13"/>
  <c r="AM1435" i="13"/>
  <c r="AM1430" i="13"/>
  <c r="AM1424" i="13"/>
  <c r="AM1419" i="13"/>
  <c r="AM1415" i="13"/>
  <c r="AM1411" i="13"/>
  <c r="AM1407" i="13"/>
  <c r="AM1403" i="13"/>
  <c r="AM1399" i="13"/>
  <c r="AM1395" i="13"/>
  <c r="AM1391" i="13"/>
  <c r="AM1387" i="13"/>
  <c r="AM1383" i="13"/>
  <c r="AM1379" i="13"/>
  <c r="AM1375" i="13"/>
  <c r="AM1371" i="13"/>
  <c r="AM1367" i="13"/>
  <c r="AM1363" i="13"/>
  <c r="AM1359" i="13"/>
  <c r="AM1355" i="13"/>
  <c r="AM1351" i="13"/>
  <c r="AM1347" i="13"/>
  <c r="AM1343" i="13"/>
  <c r="AM1339" i="13"/>
  <c r="AM1335" i="13"/>
  <c r="AM1331" i="13"/>
  <c r="AM1327" i="13"/>
  <c r="AM1323" i="13"/>
  <c r="AM1319" i="13"/>
  <c r="AM1315" i="13"/>
  <c r="AM1311" i="13"/>
  <c r="AM1307" i="13"/>
  <c r="AM1303" i="13"/>
  <c r="AM1299" i="13"/>
  <c r="AM1295" i="13"/>
  <c r="AM1291" i="13"/>
  <c r="AM1287" i="13"/>
  <c r="AM1283" i="13"/>
  <c r="AM1279" i="13"/>
  <c r="AM1275" i="13"/>
  <c r="AM1271" i="13"/>
  <c r="AM1267" i="13"/>
  <c r="AM1263" i="13"/>
  <c r="AM1259" i="13"/>
  <c r="AM1255" i="13"/>
  <c r="AM1251" i="13"/>
  <c r="AM1247" i="13"/>
  <c r="AM1243" i="13"/>
  <c r="AM1239" i="13"/>
  <c r="AM1235" i="13"/>
  <c r="AM1231" i="13"/>
  <c r="AM1227" i="13"/>
  <c r="AM1223" i="13"/>
  <c r="AM1219" i="13"/>
  <c r="AM1215" i="13"/>
  <c r="AM1211" i="13"/>
  <c r="AM1207" i="13"/>
  <c r="AM1203" i="13"/>
  <c r="AM1199" i="13"/>
  <c r="AM1195" i="13"/>
  <c r="AM1191" i="13"/>
  <c r="AM1187" i="13"/>
  <c r="AM1183" i="13"/>
  <c r="AM1179" i="13"/>
  <c r="AM1175" i="13"/>
  <c r="AM1171" i="13"/>
  <c r="AM1167" i="13"/>
  <c r="AM1163" i="13"/>
  <c r="AM1159" i="13"/>
  <c r="AM1155" i="13"/>
  <c r="AM1151" i="13"/>
  <c r="AM1147" i="13"/>
  <c r="AM1143" i="13"/>
  <c r="AM1139" i="13"/>
  <c r="AM1135" i="13"/>
  <c r="AM1131" i="13"/>
  <c r="AM1127" i="13"/>
  <c r="AM1123" i="13"/>
  <c r="AM1119" i="13"/>
  <c r="AM1115" i="13"/>
  <c r="AM1111" i="13"/>
  <c r="AM1107" i="13"/>
  <c r="AM1103" i="13"/>
  <c r="AM1099" i="13"/>
  <c r="AM1095" i="13"/>
  <c r="AM1091" i="13"/>
  <c r="AM1087" i="13"/>
  <c r="AM1083" i="13"/>
  <c r="AM1079" i="13"/>
  <c r="AM1075" i="13"/>
  <c r="AM1071" i="13"/>
  <c r="AM1067" i="13"/>
  <c r="AM1063" i="13"/>
  <c r="AM1059" i="13"/>
  <c r="AM1055" i="13"/>
  <c r="AM1051" i="13"/>
  <c r="AM1047" i="13"/>
  <c r="AM1043" i="13"/>
  <c r="AM1039" i="13"/>
  <c r="AM1035" i="13"/>
  <c r="AM1031" i="13"/>
  <c r="AM1027" i="13"/>
  <c r="AM1023" i="13"/>
  <c r="AM1019" i="13"/>
  <c r="AM1015" i="13"/>
  <c r="AM1011" i="13"/>
  <c r="AM1007" i="13"/>
  <c r="AM1003" i="13"/>
  <c r="AM999" i="13"/>
  <c r="AM995" i="13"/>
  <c r="AM991" i="13"/>
  <c r="AM987" i="13"/>
  <c r="AM983" i="13"/>
  <c r="AM979" i="13"/>
  <c r="AM975" i="13"/>
  <c r="AM971" i="13"/>
  <c r="AM967" i="13"/>
  <c r="AM963" i="13"/>
  <c r="AM959" i="13"/>
  <c r="AM955" i="13"/>
  <c r="AM2245" i="13"/>
  <c r="AM2181" i="13"/>
  <c r="AM2117" i="13"/>
  <c r="AM2053" i="13"/>
  <c r="AM2028" i="13"/>
  <c r="AM2011" i="13"/>
  <c r="AM1995" i="13"/>
  <c r="AM1979" i="13"/>
  <c r="AM1963" i="13"/>
  <c r="AM1947" i="13"/>
  <c r="AM1931" i="13"/>
  <c r="AM1915" i="13"/>
  <c r="AM1899" i="13"/>
  <c r="AM1883" i="13"/>
  <c r="AM1867" i="13"/>
  <c r="AM1851" i="13"/>
  <c r="AM1835" i="13"/>
  <c r="AM1819" i="13"/>
  <c r="AM1803" i="13"/>
  <c r="AM1787" i="13"/>
  <c r="AM1771" i="13"/>
  <c r="AM1755" i="13"/>
  <c r="AM1739" i="13"/>
  <c r="AM1723" i="13"/>
  <c r="AM1707" i="13"/>
  <c r="AM1691" i="13"/>
  <c r="AM1675" i="13"/>
  <c r="AM1659" i="13"/>
  <c r="AM1643" i="13"/>
  <c r="AM1627" i="13"/>
  <c r="AM1611" i="13"/>
  <c r="AM1595" i="13"/>
  <c r="AM1579" i="13"/>
  <c r="AM1563" i="13"/>
  <c r="AM1547" i="13"/>
  <c r="AM1531" i="13"/>
  <c r="AM1515" i="13"/>
  <c r="AM1503" i="13"/>
  <c r="AM1498" i="13"/>
  <c r="AM1492" i="13"/>
  <c r="AM1487" i="13"/>
  <c r="AM1482" i="13"/>
  <c r="AM1476" i="13"/>
  <c r="AM1471" i="13"/>
  <c r="AM1466" i="13"/>
  <c r="AM1460" i="13"/>
  <c r="AM1455" i="13"/>
  <c r="AM1450" i="13"/>
  <c r="AM1444" i="13"/>
  <c r="AM1439" i="13"/>
  <c r="AM1434" i="13"/>
  <c r="AM1428" i="13"/>
  <c r="AM1423" i="13"/>
  <c r="AM1418" i="13"/>
  <c r="AM1414" i="13"/>
  <c r="AM1410" i="13"/>
  <c r="AM1406" i="13"/>
  <c r="AM1402" i="13"/>
  <c r="AM1398" i="13"/>
  <c r="AM1394" i="13"/>
  <c r="AM1390" i="13"/>
  <c r="AM1386" i="13"/>
  <c r="AM1382" i="13"/>
  <c r="AM1378" i="13"/>
  <c r="AM1374" i="13"/>
  <c r="AM1370" i="13"/>
  <c r="AM1366" i="13"/>
  <c r="AM1362" i="13"/>
  <c r="AM1358" i="13"/>
  <c r="AM1354" i="13"/>
  <c r="AM1350" i="13"/>
  <c r="AM1346" i="13"/>
  <c r="AM1342" i="13"/>
  <c r="AM1338" i="13"/>
  <c r="AM1334" i="13"/>
  <c r="AM1330" i="13"/>
  <c r="AM1326" i="13"/>
  <c r="AM1322" i="13"/>
  <c r="AM1318" i="13"/>
  <c r="AM1314" i="13"/>
  <c r="AM1310" i="13"/>
  <c r="AM1306" i="13"/>
  <c r="AM1302" i="13"/>
  <c r="AM1298" i="13"/>
  <c r="AM1294" i="13"/>
  <c r="AM1290" i="13"/>
  <c r="AM1286" i="13"/>
  <c r="AM1282" i="13"/>
  <c r="AM1278" i="13"/>
  <c r="AM1274" i="13"/>
  <c r="AM1270" i="13"/>
  <c r="AM1266" i="13"/>
  <c r="AM1262" i="13"/>
  <c r="AM1258" i="13"/>
  <c r="AM1254" i="13"/>
  <c r="AM1250" i="13"/>
  <c r="AM1246" i="13"/>
  <c r="AM1242" i="13"/>
  <c r="AM1238" i="13"/>
  <c r="AM1234" i="13"/>
  <c r="AM1230" i="13"/>
  <c r="AM1226" i="13"/>
  <c r="AM1222" i="13"/>
  <c r="AM1218" i="13"/>
  <c r="AM1214" i="13"/>
  <c r="AM1210" i="13"/>
  <c r="AM1206" i="13"/>
  <c r="AM1202" i="13"/>
  <c r="AM1198" i="13"/>
  <c r="AM1194" i="13"/>
  <c r="AM1190" i="13"/>
  <c r="AM1186" i="13"/>
  <c r="AM1182" i="13"/>
  <c r="AM1178" i="13"/>
  <c r="AM1174" i="13"/>
  <c r="AM1170" i="13"/>
  <c r="AM1166" i="13"/>
  <c r="AM1162" i="13"/>
  <c r="AM1158" i="13"/>
  <c r="AM1154" i="13"/>
  <c r="AM1150" i="13"/>
  <c r="AM1146" i="13"/>
  <c r="AM1142" i="13"/>
  <c r="AM1138" i="13"/>
  <c r="AM1134" i="13"/>
  <c r="AM1130" i="13"/>
  <c r="AM1126" i="13"/>
  <c r="AM1122" i="13"/>
  <c r="AM1118" i="13"/>
  <c r="AM1114" i="13"/>
  <c r="AM1110" i="13"/>
  <c r="AM1106" i="13"/>
  <c r="AM1102" i="13"/>
  <c r="AM1098" i="13"/>
  <c r="AM1094" i="13"/>
  <c r="AM1090" i="13"/>
  <c r="AM1086" i="13"/>
  <c r="AM1082" i="13"/>
  <c r="AM1078" i="13"/>
  <c r="AM1074" i="13"/>
  <c r="AM1070" i="13"/>
  <c r="AM1066" i="13"/>
  <c r="AM1062" i="13"/>
  <c r="AM1058" i="13"/>
  <c r="AM1054" i="13"/>
  <c r="AM1050" i="13"/>
  <c r="AM1046" i="13"/>
  <c r="AM1042" i="13"/>
  <c r="AM1038" i="13"/>
  <c r="AM1034" i="13"/>
  <c r="AM1030" i="13"/>
  <c r="AM1026" i="13"/>
  <c r="AM1022" i="13"/>
  <c r="AM1018" i="13"/>
  <c r="AM1014" i="13"/>
  <c r="AM1010" i="13"/>
  <c r="AM1006" i="13"/>
  <c r="AM1002" i="13"/>
  <c r="AM998" i="13"/>
  <c r="AM994" i="13"/>
  <c r="AM990" i="13"/>
  <c r="AM986" i="13"/>
  <c r="AM982" i="13"/>
  <c r="AM978" i="13"/>
  <c r="AM974" i="13"/>
  <c r="AM970" i="13"/>
  <c r="AM966" i="13"/>
  <c r="AM962" i="13"/>
  <c r="AM958" i="13"/>
  <c r="AM954" i="13"/>
  <c r="AM950" i="13"/>
  <c r="AM2229" i="13"/>
  <c r="AM2165" i="13"/>
  <c r="AM2101" i="13"/>
  <c r="AM2045" i="13"/>
  <c r="AM2023" i="13"/>
  <c r="AM2007" i="13"/>
  <c r="AM1991" i="13"/>
  <c r="AM1975" i="13"/>
  <c r="AM1959" i="13"/>
  <c r="AM1943" i="13"/>
  <c r="AM1927" i="13"/>
  <c r="AM1911" i="13"/>
  <c r="AM1895" i="13"/>
  <c r="AM1879" i="13"/>
  <c r="AM1863" i="13"/>
  <c r="AM1847" i="13"/>
  <c r="AM1831" i="13"/>
  <c r="AM1815" i="13"/>
  <c r="AM1799" i="13"/>
  <c r="AM1783" i="13"/>
  <c r="AM1767" i="13"/>
  <c r="AM1751" i="13"/>
  <c r="AM1735" i="13"/>
  <c r="AM1719" i="13"/>
  <c r="AM1703" i="13"/>
  <c r="AM1687" i="13"/>
  <c r="AM1671" i="13"/>
  <c r="AM1655" i="13"/>
  <c r="AM1639" i="13"/>
  <c r="AM1623" i="13"/>
  <c r="AM1607" i="13"/>
  <c r="AM1591" i="13"/>
  <c r="AM1575" i="13"/>
  <c r="AM1559" i="13"/>
  <c r="AM1543" i="13"/>
  <c r="AM1527" i="13"/>
  <c r="AM1511" i="13"/>
  <c r="AM1502" i="13"/>
  <c r="AM1496" i="13"/>
  <c r="AM1491" i="13"/>
  <c r="AM1486" i="13"/>
  <c r="AM1480" i="13"/>
  <c r="AM1475" i="13"/>
  <c r="AM1470" i="13"/>
  <c r="AM1464" i="13"/>
  <c r="AM1459" i="13"/>
  <c r="AM1454" i="13"/>
  <c r="AM1448" i="13"/>
  <c r="AM1443" i="13"/>
  <c r="AM1438" i="13"/>
  <c r="AM1432" i="13"/>
  <c r="AM1427" i="13"/>
  <c r="AM1422" i="13"/>
  <c r="AM1417" i="13"/>
  <c r="AM1413" i="13"/>
  <c r="AM1409" i="13"/>
  <c r="AM1405" i="13"/>
  <c r="AM1401" i="13"/>
  <c r="AM1397" i="13"/>
  <c r="AM1393" i="13"/>
  <c r="AM1389" i="13"/>
  <c r="AM1385" i="13"/>
  <c r="AM1381" i="13"/>
  <c r="AM1377" i="13"/>
  <c r="AM1373" i="13"/>
  <c r="AM1369" i="13"/>
  <c r="AM1365" i="13"/>
  <c r="AM1361" i="13"/>
  <c r="AM1357" i="13"/>
  <c r="AM1353" i="13"/>
  <c r="AM1349" i="13"/>
  <c r="AM1345" i="13"/>
  <c r="AM1341" i="13"/>
  <c r="AM1337" i="13"/>
  <c r="AM1333" i="13"/>
  <c r="AM1329" i="13"/>
  <c r="AM1325" i="13"/>
  <c r="AM1321" i="13"/>
  <c r="AM1317" i="13"/>
  <c r="AM1313" i="13"/>
  <c r="AM1309" i="13"/>
  <c r="AM1305" i="13"/>
  <c r="AM1301" i="13"/>
  <c r="AM1297" i="13"/>
  <c r="AM1293" i="13"/>
  <c r="AM1289" i="13"/>
  <c r="AM1285" i="13"/>
  <c r="AM1281" i="13"/>
  <c r="AM1277" i="13"/>
  <c r="AM1273" i="13"/>
  <c r="AM1269" i="13"/>
  <c r="AM1265" i="13"/>
  <c r="AM1261" i="13"/>
  <c r="AM1257" i="13"/>
  <c r="AM1253" i="13"/>
  <c r="AM1249" i="13"/>
  <c r="AM1245" i="13"/>
  <c r="AM1241" i="13"/>
  <c r="AM1237" i="13"/>
  <c r="AM1233" i="13"/>
  <c r="AM1229" i="13"/>
  <c r="AM1225" i="13"/>
  <c r="AM1221" i="13"/>
  <c r="AM1217" i="13"/>
  <c r="AM1213" i="13"/>
  <c r="AM1209" i="13"/>
  <c r="AM1205" i="13"/>
  <c r="AM1201" i="13"/>
  <c r="AM1197" i="13"/>
  <c r="AM1193" i="13"/>
  <c r="AM1189" i="13"/>
  <c r="AM1185" i="13"/>
  <c r="AM1181" i="13"/>
  <c r="AM1177" i="13"/>
  <c r="AM1173" i="13"/>
  <c r="AM1169" i="13"/>
  <c r="AM1165" i="13"/>
  <c r="AM1161" i="13"/>
  <c r="AM1157" i="13"/>
  <c r="AM1153" i="13"/>
  <c r="AM1149" i="13"/>
  <c r="AM1145" i="13"/>
  <c r="AM1141" i="13"/>
  <c r="AM1137" i="13"/>
  <c r="AM1133" i="13"/>
  <c r="AM1129" i="13"/>
  <c r="AM1125" i="13"/>
  <c r="AM1121" i="13"/>
  <c r="AM1117" i="13"/>
  <c r="AM1113" i="13"/>
  <c r="AM1109" i="13"/>
  <c r="AM1105" i="13"/>
  <c r="AM1101" i="13"/>
  <c r="AM1097" i="13"/>
  <c r="AM1093" i="13"/>
  <c r="AM1089" i="13"/>
  <c r="AM1085" i="13"/>
  <c r="AM1081" i="13"/>
  <c r="AM1077" i="13"/>
  <c r="AM1073" i="13"/>
  <c r="AM1069" i="13"/>
  <c r="AM1065" i="13"/>
  <c r="AM1061" i="13"/>
  <c r="AM1057" i="13"/>
  <c r="AM1053" i="13"/>
  <c r="AM1049" i="13"/>
  <c r="AM1045" i="13"/>
  <c r="AM1041" i="13"/>
  <c r="AM1037" i="13"/>
  <c r="AM1033" i="13"/>
  <c r="AM1029" i="13"/>
  <c r="AM1025" i="13"/>
  <c r="AM1021" i="13"/>
  <c r="AM1017" i="13"/>
  <c r="AM1013" i="13"/>
  <c r="AM1009" i="13"/>
  <c r="AM1005" i="13"/>
  <c r="AM1001" i="13"/>
  <c r="AM997" i="13"/>
  <c r="AM993" i="13"/>
  <c r="AM989" i="13"/>
  <c r="AM985" i="13"/>
  <c r="AM981" i="13"/>
  <c r="AM977" i="13"/>
  <c r="AM973" i="13"/>
  <c r="AM969" i="13"/>
  <c r="AM965" i="13"/>
  <c r="AM961" i="13"/>
  <c r="AM957" i="13"/>
  <c r="AM953" i="13"/>
  <c r="AM2213" i="13"/>
  <c r="AM2019" i="13"/>
  <c r="AM1955" i="13"/>
  <c r="AM1891" i="13"/>
  <c r="AM1827" i="13"/>
  <c r="AM1763" i="13"/>
  <c r="AM1699" i="13"/>
  <c r="AM1635" i="13"/>
  <c r="AM1571" i="13"/>
  <c r="AM1507" i="13"/>
  <c r="AM1484" i="13"/>
  <c r="AM1463" i="13"/>
  <c r="AM1442" i="13"/>
  <c r="AM1420" i="13"/>
  <c r="AM1404" i="13"/>
  <c r="AM1388" i="13"/>
  <c r="AM1372" i="13"/>
  <c r="AM1356" i="13"/>
  <c r="AM1340" i="13"/>
  <c r="AM1324" i="13"/>
  <c r="AM1308" i="13"/>
  <c r="AM1292" i="13"/>
  <c r="AM1276" i="13"/>
  <c r="AM1260" i="13"/>
  <c r="AM1244" i="13"/>
  <c r="AM1228" i="13"/>
  <c r="AM1212" i="13"/>
  <c r="AM1196" i="13"/>
  <c r="AM1180" i="13"/>
  <c r="AM1164" i="13"/>
  <c r="AM1148" i="13"/>
  <c r="AM1132" i="13"/>
  <c r="AM1116" i="13"/>
  <c r="AM1100" i="13"/>
  <c r="AM1084" i="13"/>
  <c r="AM1068" i="13"/>
  <c r="AM1052" i="13"/>
  <c r="AM1036" i="13"/>
  <c r="AM1020" i="13"/>
  <c r="AM1004" i="13"/>
  <c r="AM988" i="13"/>
  <c r="AM972" i="13"/>
  <c r="AM956" i="13"/>
  <c r="AM948" i="13"/>
  <c r="AM944" i="13"/>
  <c r="AM940" i="13"/>
  <c r="AM936" i="13"/>
  <c r="AM932" i="13"/>
  <c r="AM928" i="13"/>
  <c r="AM924" i="13"/>
  <c r="AM920" i="13"/>
  <c r="AM916" i="13"/>
  <c r="AM912" i="13"/>
  <c r="AM908" i="13"/>
  <c r="AM904" i="13"/>
  <c r="AM900" i="13"/>
  <c r="AM896" i="13"/>
  <c r="AM892" i="13"/>
  <c r="AM888" i="13"/>
  <c r="AM884" i="13"/>
  <c r="AM880" i="13"/>
  <c r="AM876" i="13"/>
  <c r="AM872" i="13"/>
  <c r="AM868" i="13"/>
  <c r="AM864" i="13"/>
  <c r="AM860" i="13"/>
  <c r="AM856" i="13"/>
  <c r="AM852" i="13"/>
  <c r="AM848" i="13"/>
  <c r="AM844" i="13"/>
  <c r="AM840" i="13"/>
  <c r="AM836" i="13"/>
  <c r="AM832" i="13"/>
  <c r="AM828" i="13"/>
  <c r="AM824" i="13"/>
  <c r="AM820" i="13"/>
  <c r="AM816" i="13"/>
  <c r="AM812" i="13"/>
  <c r="AM808" i="13"/>
  <c r="AM804" i="13"/>
  <c r="AM800" i="13"/>
  <c r="AM796" i="13"/>
  <c r="AM792" i="13"/>
  <c r="AM788" i="13"/>
  <c r="AM784" i="13"/>
  <c r="AM780" i="13"/>
  <c r="AM776" i="13"/>
  <c r="AM772" i="13"/>
  <c r="AM768" i="13"/>
  <c r="AM764" i="13"/>
  <c r="AM760" i="13"/>
  <c r="AM756" i="13"/>
  <c r="AM752" i="13"/>
  <c r="AM748" i="13"/>
  <c r="AM744" i="13"/>
  <c r="AM740" i="13"/>
  <c r="AM736" i="13"/>
  <c r="AM732" i="13"/>
  <c r="AM728" i="13"/>
  <c r="AM724" i="13"/>
  <c r="AM720" i="13"/>
  <c r="AM716" i="13"/>
  <c r="AM712" i="13"/>
  <c r="AM708" i="13"/>
  <c r="AM704" i="13"/>
  <c r="AM700" i="13"/>
  <c r="AM696" i="13"/>
  <c r="AM692" i="13"/>
  <c r="AM688" i="13"/>
  <c r="AM684" i="13"/>
  <c r="AM680" i="13"/>
  <c r="AM676" i="13"/>
  <c r="AM672" i="13"/>
  <c r="AM668" i="13"/>
  <c r="AM664" i="13"/>
  <c r="AM660" i="13"/>
  <c r="AM656" i="13"/>
  <c r="AM652" i="13"/>
  <c r="AM648" i="13"/>
  <c r="AM644" i="13"/>
  <c r="AM640" i="13"/>
  <c r="AM636" i="13"/>
  <c r="AM632" i="13"/>
  <c r="AM628" i="13"/>
  <c r="AM624" i="13"/>
  <c r="AM620" i="13"/>
  <c r="AM616" i="13"/>
  <c r="AM612" i="13"/>
  <c r="AM608" i="13"/>
  <c r="AM604" i="13"/>
  <c r="AM600" i="13"/>
  <c r="AM596" i="13"/>
  <c r="AM592" i="13"/>
  <c r="AM588" i="13"/>
  <c r="AM584" i="13"/>
  <c r="AM580" i="13"/>
  <c r="AM576" i="13"/>
  <c r="AM572" i="13"/>
  <c r="AM568" i="13"/>
  <c r="AM564" i="13"/>
  <c r="AM560" i="13"/>
  <c r="AM556" i="13"/>
  <c r="AM552" i="13"/>
  <c r="AM548" i="13"/>
  <c r="AM544" i="13"/>
  <c r="AM540" i="13"/>
  <c r="AM536" i="13"/>
  <c r="AM532" i="13"/>
  <c r="AM528" i="13"/>
  <c r="AM524" i="13"/>
  <c r="AM520" i="13"/>
  <c r="AM516" i="13"/>
  <c r="AM512" i="13"/>
  <c r="AM508" i="13"/>
  <c r="AM504" i="13"/>
  <c r="AM500" i="13"/>
  <c r="AM496" i="13"/>
  <c r="AM492" i="13"/>
  <c r="AM488" i="13"/>
  <c r="AM484" i="13"/>
  <c r="AM480" i="13"/>
  <c r="AM476" i="13"/>
  <c r="AM472" i="13"/>
  <c r="AM468" i="13"/>
  <c r="AM464" i="13"/>
  <c r="AM460" i="13"/>
  <c r="AM456" i="13"/>
  <c r="AM452" i="13"/>
  <c r="AM448" i="13"/>
  <c r="AM444" i="13"/>
  <c r="AM440" i="13"/>
  <c r="AM436" i="13"/>
  <c r="AM432" i="13"/>
  <c r="AM428" i="13"/>
  <c r="AM424" i="13"/>
  <c r="AM420" i="13"/>
  <c r="AM416" i="13"/>
  <c r="AM412" i="13"/>
  <c r="AM408" i="13"/>
  <c r="AM404" i="13"/>
  <c r="AM400" i="13"/>
  <c r="AM396" i="13"/>
  <c r="AM392" i="13"/>
  <c r="AM388" i="13"/>
  <c r="AM384" i="13"/>
  <c r="AM380" i="13"/>
  <c r="AM376" i="13"/>
  <c r="AM372" i="13"/>
  <c r="AM368" i="13"/>
  <c r="AM364" i="13"/>
  <c r="AM360" i="13"/>
  <c r="AM356" i="13"/>
  <c r="AM352" i="13"/>
  <c r="AM348" i="13"/>
  <c r="AM344" i="13"/>
  <c r="AM340" i="13"/>
  <c r="AM336" i="13"/>
  <c r="AM332" i="13"/>
  <c r="AM328" i="13"/>
  <c r="AM324" i="13"/>
  <c r="AM320" i="13"/>
  <c r="AM316" i="13"/>
  <c r="AM312" i="13"/>
  <c r="AM308" i="13"/>
  <c r="AM304" i="13"/>
  <c r="AM300" i="13"/>
  <c r="AM296" i="13"/>
  <c r="AM292" i="13"/>
  <c r="AM288" i="13"/>
  <c r="AM284" i="13"/>
  <c r="AM280" i="13"/>
  <c r="AM276" i="13"/>
  <c r="AM272" i="13"/>
  <c r="AM268" i="13"/>
  <c r="AM264" i="13"/>
  <c r="AM260" i="13"/>
  <c r="AM256" i="13"/>
  <c r="AM252" i="13"/>
  <c r="AM248" i="13"/>
  <c r="AM244" i="13"/>
  <c r="AM240" i="13"/>
  <c r="AM236" i="13"/>
  <c r="AM232" i="13"/>
  <c r="AM228" i="13"/>
  <c r="AM224" i="13"/>
  <c r="AM220" i="13"/>
  <c r="AM216" i="13"/>
  <c r="AM212" i="13"/>
  <c r="AM208" i="13"/>
  <c r="AM204" i="13"/>
  <c r="AM200" i="13"/>
  <c r="AM196" i="13"/>
  <c r="AM192" i="13"/>
  <c r="AM188" i="13"/>
  <c r="AM184" i="13"/>
  <c r="AM180" i="13"/>
  <c r="AM176" i="13"/>
  <c r="AM172" i="13"/>
  <c r="AM168" i="13"/>
  <c r="AM164" i="13"/>
  <c r="AM160" i="13"/>
  <c r="AM156" i="13"/>
  <c r="AM152" i="13"/>
  <c r="AM148" i="13"/>
  <c r="AM144" i="13"/>
  <c r="AM140" i="13"/>
  <c r="AM136" i="13"/>
  <c r="AM132" i="13"/>
  <c r="AM128" i="13"/>
  <c r="AM124" i="13"/>
  <c r="AM120" i="13"/>
  <c r="AM116" i="13"/>
  <c r="AM112" i="13"/>
  <c r="AM108" i="13"/>
  <c r="AM104" i="13"/>
  <c r="AM100" i="13"/>
  <c r="AM96" i="13"/>
  <c r="AM92" i="13"/>
  <c r="AM88" i="13"/>
  <c r="AM84" i="13"/>
  <c r="AM80" i="13"/>
  <c r="AM76" i="13"/>
  <c r="AM72" i="13"/>
  <c r="AM68" i="13"/>
  <c r="AM64" i="13"/>
  <c r="AM60" i="13"/>
  <c r="AM56" i="13"/>
  <c r="AM52" i="13"/>
  <c r="AM48" i="13"/>
  <c r="AM44" i="13"/>
  <c r="AM40" i="13"/>
  <c r="AM36" i="13"/>
  <c r="AM32" i="13"/>
  <c r="AM28" i="13"/>
  <c r="AM24" i="13"/>
  <c r="AM20" i="13"/>
  <c r="AM16" i="13"/>
  <c r="AM12" i="13"/>
  <c r="AM8" i="13"/>
  <c r="AM5" i="13"/>
  <c r="AM2149" i="13"/>
  <c r="AM2003" i="13"/>
  <c r="AM1939" i="13"/>
  <c r="AM1875" i="13"/>
  <c r="AM1811" i="13"/>
  <c r="AM1747" i="13"/>
  <c r="AM1683" i="13"/>
  <c r="AM1619" i="13"/>
  <c r="AM1555" i="13"/>
  <c r="AM1500" i="13"/>
  <c r="AM1479" i="13"/>
  <c r="AM1458" i="13"/>
  <c r="AM1436" i="13"/>
  <c r="AM1416" i="13"/>
  <c r="AM1400" i="13"/>
  <c r="AM1384" i="13"/>
  <c r="AM1368" i="13"/>
  <c r="AM1352" i="13"/>
  <c r="AM1336" i="13"/>
  <c r="AM1320" i="13"/>
  <c r="AM1304" i="13"/>
  <c r="AM1288" i="13"/>
  <c r="AM1272" i="13"/>
  <c r="AM1256" i="13"/>
  <c r="AM1240" i="13"/>
  <c r="AM1224" i="13"/>
  <c r="AM1208" i="13"/>
  <c r="AM1192" i="13"/>
  <c r="AM1176" i="13"/>
  <c r="AM1160" i="13"/>
  <c r="AM1144" i="13"/>
  <c r="AM1128" i="13"/>
  <c r="AM1112" i="13"/>
  <c r="AM1096" i="13"/>
  <c r="AM1080" i="13"/>
  <c r="AM1064" i="13"/>
  <c r="AM1048" i="13"/>
  <c r="AM1032" i="13"/>
  <c r="AM1016" i="13"/>
  <c r="AM1000" i="13"/>
  <c r="AM984" i="13"/>
  <c r="AM968" i="13"/>
  <c r="AM952" i="13"/>
  <c r="AM947" i="13"/>
  <c r="AM943" i="13"/>
  <c r="AM939" i="13"/>
  <c r="AM935" i="13"/>
  <c r="AM931" i="13"/>
  <c r="AM927" i="13"/>
  <c r="AM923" i="13"/>
  <c r="AM919" i="13"/>
  <c r="AM915" i="13"/>
  <c r="AM911" i="13"/>
  <c r="AM907" i="13"/>
  <c r="AM903" i="13"/>
  <c r="AM899" i="13"/>
  <c r="AM895" i="13"/>
  <c r="AM891" i="13"/>
  <c r="AM887" i="13"/>
  <c r="AM883" i="13"/>
  <c r="AM879" i="13"/>
  <c r="AM875" i="13"/>
  <c r="AM871" i="13"/>
  <c r="AM867" i="13"/>
  <c r="AM863" i="13"/>
  <c r="AM859" i="13"/>
  <c r="AM855" i="13"/>
  <c r="AM851" i="13"/>
  <c r="AM847" i="13"/>
  <c r="AM843" i="13"/>
  <c r="AM839" i="13"/>
  <c r="AM835" i="13"/>
  <c r="AM831" i="13"/>
  <c r="AM827" i="13"/>
  <c r="AM823" i="13"/>
  <c r="AM819" i="13"/>
  <c r="AM815" i="13"/>
  <c r="AM811" i="13"/>
  <c r="AM807" i="13"/>
  <c r="AM803" i="13"/>
  <c r="AM799" i="13"/>
  <c r="AM795" i="13"/>
  <c r="AM791" i="13"/>
  <c r="AM787" i="13"/>
  <c r="AM783" i="13"/>
  <c r="AM779" i="13"/>
  <c r="AM775" i="13"/>
  <c r="AM771" i="13"/>
  <c r="AM767" i="13"/>
  <c r="AM763" i="13"/>
  <c r="AM759" i="13"/>
  <c r="AM755" i="13"/>
  <c r="AM751" i="13"/>
  <c r="AM747" i="13"/>
  <c r="AM743" i="13"/>
  <c r="AM739" i="13"/>
  <c r="AM735" i="13"/>
  <c r="AM731" i="13"/>
  <c r="AM727" i="13"/>
  <c r="AM723" i="13"/>
  <c r="AM719" i="13"/>
  <c r="AM715" i="13"/>
  <c r="AM711" i="13"/>
  <c r="AM707" i="13"/>
  <c r="AM703" i="13"/>
  <c r="AM699" i="13"/>
  <c r="AM695" i="13"/>
  <c r="AM691" i="13"/>
  <c r="AM687" i="13"/>
  <c r="AM683" i="13"/>
  <c r="AM679" i="13"/>
  <c r="AM675" i="13"/>
  <c r="AM671" i="13"/>
  <c r="AM667" i="13"/>
  <c r="AM663" i="13"/>
  <c r="AM659" i="13"/>
  <c r="AM655" i="13"/>
  <c r="AM651" i="13"/>
  <c r="AM647" i="13"/>
  <c r="AM643" i="13"/>
  <c r="AM639" i="13"/>
  <c r="AM635" i="13"/>
  <c r="AM631" i="13"/>
  <c r="AM627" i="13"/>
  <c r="AM623" i="13"/>
  <c r="AM619" i="13"/>
  <c r="AM615" i="13"/>
  <c r="AM611" i="13"/>
  <c r="AM607" i="13"/>
  <c r="AM603" i="13"/>
  <c r="AM599" i="13"/>
  <c r="AM595" i="13"/>
  <c r="AM591" i="13"/>
  <c r="AM587" i="13"/>
  <c r="AM583" i="13"/>
  <c r="AM579" i="13"/>
  <c r="AM575" i="13"/>
  <c r="AM571" i="13"/>
  <c r="AM567" i="13"/>
  <c r="AM563" i="13"/>
  <c r="AM559" i="13"/>
  <c r="AM555" i="13"/>
  <c r="AM551" i="13"/>
  <c r="AM547" i="13"/>
  <c r="AM543" i="13"/>
  <c r="AM539" i="13"/>
  <c r="AM535" i="13"/>
  <c r="AM531" i="13"/>
  <c r="AM527" i="13"/>
  <c r="AM523" i="13"/>
  <c r="AM519" i="13"/>
  <c r="AM515" i="13"/>
  <c r="AM511" i="13"/>
  <c r="AM507" i="13"/>
  <c r="AM503" i="13"/>
  <c r="AM499" i="13"/>
  <c r="AM495" i="13"/>
  <c r="AM491" i="13"/>
  <c r="AM487" i="13"/>
  <c r="AM483" i="13"/>
  <c r="AM479" i="13"/>
  <c r="AM475" i="13"/>
  <c r="AM471" i="13"/>
  <c r="AM467" i="13"/>
  <c r="AM463" i="13"/>
  <c r="AM459" i="13"/>
  <c r="AM455" i="13"/>
  <c r="AM451" i="13"/>
  <c r="AM447" i="13"/>
  <c r="AM443" i="13"/>
  <c r="AM439" i="13"/>
  <c r="AM435" i="13"/>
  <c r="AM431" i="13"/>
  <c r="AM427" i="13"/>
  <c r="AM423" i="13"/>
  <c r="AM419" i="13"/>
  <c r="AM415" i="13"/>
  <c r="AM411" i="13"/>
  <c r="AM407" i="13"/>
  <c r="AM403" i="13"/>
  <c r="AM399" i="13"/>
  <c r="AM395" i="13"/>
  <c r="AM391" i="13"/>
  <c r="AM387" i="13"/>
  <c r="AM383" i="13"/>
  <c r="AM379" i="13"/>
  <c r="AM375" i="13"/>
  <c r="AM371" i="13"/>
  <c r="AM367" i="13"/>
  <c r="AM363" i="13"/>
  <c r="AM359" i="13"/>
  <c r="AM355" i="13"/>
  <c r="AM351" i="13"/>
  <c r="AM347" i="13"/>
  <c r="AM343" i="13"/>
  <c r="AM339" i="13"/>
  <c r="AM335" i="13"/>
  <c r="AM331" i="13"/>
  <c r="AM327" i="13"/>
  <c r="AM323" i="13"/>
  <c r="AM319" i="13"/>
  <c r="AM315" i="13"/>
  <c r="AM311" i="13"/>
  <c r="AM307" i="13"/>
  <c r="AM303" i="13"/>
  <c r="AM299" i="13"/>
  <c r="AM295" i="13"/>
  <c r="AM291" i="13"/>
  <c r="AM287" i="13"/>
  <c r="AM283" i="13"/>
  <c r="AM279" i="13"/>
  <c r="AM275" i="13"/>
  <c r="AM271" i="13"/>
  <c r="AM267" i="13"/>
  <c r="AM263" i="13"/>
  <c r="AM259" i="13"/>
  <c r="AM255" i="13"/>
  <c r="AM251" i="13"/>
  <c r="AM247" i="13"/>
  <c r="AM243" i="13"/>
  <c r="AM239" i="13"/>
  <c r="AM235" i="13"/>
  <c r="AM231" i="13"/>
  <c r="AM227" i="13"/>
  <c r="AM223" i="13"/>
  <c r="AM219" i="13"/>
  <c r="AM215" i="13"/>
  <c r="AM211" i="13"/>
  <c r="AM207" i="13"/>
  <c r="AM203" i="13"/>
  <c r="AM199" i="13"/>
  <c r="AM195" i="13"/>
  <c r="AM191" i="13"/>
  <c r="AM187" i="13"/>
  <c r="AM183" i="13"/>
  <c r="AM179" i="13"/>
  <c r="AM175" i="13"/>
  <c r="AM171" i="13"/>
  <c r="AM167" i="13"/>
  <c r="AM163" i="13"/>
  <c r="AM159" i="13"/>
  <c r="AM155" i="13"/>
  <c r="AM151" i="13"/>
  <c r="AM147" i="13"/>
  <c r="AM143" i="13"/>
  <c r="AM139" i="13"/>
  <c r="AM135" i="13"/>
  <c r="AM131" i="13"/>
  <c r="AM127" i="13"/>
  <c r="AM123" i="13"/>
  <c r="AM119" i="13"/>
  <c r="AM115" i="13"/>
  <c r="AM111" i="13"/>
  <c r="AM107" i="13"/>
  <c r="AM103" i="13"/>
  <c r="AM99" i="13"/>
  <c r="AM95" i="13"/>
  <c r="AM91" i="13"/>
  <c r="AM87" i="13"/>
  <c r="AM83" i="13"/>
  <c r="AM79" i="13"/>
  <c r="AM75" i="13"/>
  <c r="AM71" i="13"/>
  <c r="AM67" i="13"/>
  <c r="AM63" i="13"/>
  <c r="AM59" i="13"/>
  <c r="AM55" i="13"/>
  <c r="AM51" i="13"/>
  <c r="AM47" i="13"/>
  <c r="AM43" i="13"/>
  <c r="AM39" i="13"/>
  <c r="AM35" i="13"/>
  <c r="AM31" i="13"/>
  <c r="AM27" i="13"/>
  <c r="AM23" i="13"/>
  <c r="AM19" i="13"/>
  <c r="AM15" i="13"/>
  <c r="AM11" i="13"/>
  <c r="AM7" i="13"/>
  <c r="AM2085" i="13"/>
  <c r="AM1987" i="13"/>
  <c r="AM1923" i="13"/>
  <c r="AM1859" i="13"/>
  <c r="AM1795" i="13"/>
  <c r="AM1731" i="13"/>
  <c r="AM1667" i="13"/>
  <c r="AM1603" i="13"/>
  <c r="AM1539" i="13"/>
  <c r="AM1495" i="13"/>
  <c r="AM1474" i="13"/>
  <c r="AM1452" i="13"/>
  <c r="AM1431" i="13"/>
  <c r="AM1412" i="13"/>
  <c r="AM1396" i="13"/>
  <c r="AM1380" i="13"/>
  <c r="AM1364" i="13"/>
  <c r="AM1348" i="13"/>
  <c r="AM1332" i="13"/>
  <c r="AM1316" i="13"/>
  <c r="AM1300" i="13"/>
  <c r="AM1284" i="13"/>
  <c r="AM1268" i="13"/>
  <c r="AM1252" i="13"/>
  <c r="AM1236" i="13"/>
  <c r="AM1220" i="13"/>
  <c r="AM1204" i="13"/>
  <c r="AM1188" i="13"/>
  <c r="AM1172" i="13"/>
  <c r="AM1156" i="13"/>
  <c r="AM1140" i="13"/>
  <c r="AM1124" i="13"/>
  <c r="AM1108" i="13"/>
  <c r="AM1092" i="13"/>
  <c r="AM1076" i="13"/>
  <c r="AM1060" i="13"/>
  <c r="AM1044" i="13"/>
  <c r="AM1028" i="13"/>
  <c r="AM1012" i="13"/>
  <c r="AM996" i="13"/>
  <c r="AM980" i="13"/>
  <c r="AM964" i="13"/>
  <c r="AM951" i="13"/>
  <c r="AM946" i="13"/>
  <c r="AM942" i="13"/>
  <c r="AM938" i="13"/>
  <c r="AM934" i="13"/>
  <c r="AM930" i="13"/>
  <c r="AM926" i="13"/>
  <c r="AM922" i="13"/>
  <c r="AM918" i="13"/>
  <c r="AM914" i="13"/>
  <c r="AM910" i="13"/>
  <c r="AM906" i="13"/>
  <c r="AM902" i="13"/>
  <c r="AM898" i="13"/>
  <c r="AM894" i="13"/>
  <c r="AM890" i="13"/>
  <c r="AM886" i="13"/>
  <c r="AM882" i="13"/>
  <c r="AM878" i="13"/>
  <c r="AM874" i="13"/>
  <c r="AM870" i="13"/>
  <c r="AM866" i="13"/>
  <c r="AM862" i="13"/>
  <c r="AM858" i="13"/>
  <c r="AM854" i="13"/>
  <c r="AM850" i="13"/>
  <c r="AM846" i="13"/>
  <c r="AM842" i="13"/>
  <c r="AM838" i="13"/>
  <c r="AM834" i="13"/>
  <c r="AM830" i="13"/>
  <c r="AM826" i="13"/>
  <c r="AM822" i="13"/>
  <c r="AM818" i="13"/>
  <c r="AM814" i="13"/>
  <c r="AM810" i="13"/>
  <c r="AM806" i="13"/>
  <c r="AM802" i="13"/>
  <c r="AM798" i="13"/>
  <c r="AM794" i="13"/>
  <c r="AM790" i="13"/>
  <c r="AM786" i="13"/>
  <c r="AM782" i="13"/>
  <c r="AM778" i="13"/>
  <c r="AM774" i="13"/>
  <c r="AM770" i="13"/>
  <c r="AM766" i="13"/>
  <c r="AM762" i="13"/>
  <c r="AM758" i="13"/>
  <c r="AM754" i="13"/>
  <c r="AM750" i="13"/>
  <c r="AM746" i="13"/>
  <c r="AM742" i="13"/>
  <c r="AM738" i="13"/>
  <c r="AM734" i="13"/>
  <c r="AM730" i="13"/>
  <c r="AM726" i="13"/>
  <c r="AM722" i="13"/>
  <c r="AM718" i="13"/>
  <c r="AM714" i="13"/>
  <c r="AM710" i="13"/>
  <c r="AM706" i="13"/>
  <c r="AM702" i="13"/>
  <c r="AM698" i="13"/>
  <c r="AM694" i="13"/>
  <c r="AM690" i="13"/>
  <c r="AM686" i="13"/>
  <c r="AM682" i="13"/>
  <c r="AM678" i="13"/>
  <c r="AM674" i="13"/>
  <c r="AM670" i="13"/>
  <c r="AM666" i="13"/>
  <c r="AM662" i="13"/>
  <c r="AM658" i="13"/>
  <c r="AM654" i="13"/>
  <c r="AM650" i="13"/>
  <c r="AM646" i="13"/>
  <c r="AM642" i="13"/>
  <c r="AM638" i="13"/>
  <c r="AM634" i="13"/>
  <c r="AM630" i="13"/>
  <c r="AM626" i="13"/>
  <c r="AM622" i="13"/>
  <c r="AM618" i="13"/>
  <c r="AM614" i="13"/>
  <c r="AM610" i="13"/>
  <c r="AM606" i="13"/>
  <c r="AM602" i="13"/>
  <c r="AM598" i="13"/>
  <c r="AM594" i="13"/>
  <c r="AM590" i="13"/>
  <c r="AM586" i="13"/>
  <c r="AM582" i="13"/>
  <c r="AM578" i="13"/>
  <c r="AM574" i="13"/>
  <c r="AM570" i="13"/>
  <c r="AM566" i="13"/>
  <c r="AM562" i="13"/>
  <c r="AM558" i="13"/>
  <c r="AM554" i="13"/>
  <c r="AM550" i="13"/>
  <c r="AM546" i="13"/>
  <c r="AM542" i="13"/>
  <c r="AM538" i="13"/>
  <c r="AM534" i="13"/>
  <c r="AM530" i="13"/>
  <c r="AM526" i="13"/>
  <c r="AM522" i="13"/>
  <c r="AM518" i="13"/>
  <c r="AM514" i="13"/>
  <c r="AM510" i="13"/>
  <c r="AM506" i="13"/>
  <c r="AM502" i="13"/>
  <c r="AM498" i="13"/>
  <c r="AM494" i="13"/>
  <c r="AM490" i="13"/>
  <c r="AM486" i="13"/>
  <c r="AM482" i="13"/>
  <c r="AM478" i="13"/>
  <c r="AM474" i="13"/>
  <c r="AM470" i="13"/>
  <c r="AM466" i="13"/>
  <c r="AM462" i="13"/>
  <c r="AM458" i="13"/>
  <c r="AM454" i="13"/>
  <c r="AM450" i="13"/>
  <c r="AM446" i="13"/>
  <c r="AM442" i="13"/>
  <c r="AM438" i="13"/>
  <c r="AM434" i="13"/>
  <c r="AM430" i="13"/>
  <c r="AM426" i="13"/>
  <c r="AM422" i="13"/>
  <c r="AM418" i="13"/>
  <c r="AM414" i="13"/>
  <c r="AM410" i="13"/>
  <c r="AM406" i="13"/>
  <c r="AM402" i="13"/>
  <c r="AM398" i="13"/>
  <c r="AM394" i="13"/>
  <c r="AM390" i="13"/>
  <c r="AM386" i="13"/>
  <c r="AM382" i="13"/>
  <c r="AM378" i="13"/>
  <c r="AM374" i="13"/>
  <c r="AM370" i="13"/>
  <c r="AM366" i="13"/>
  <c r="AM362" i="13"/>
  <c r="AM358" i="13"/>
  <c r="AM354" i="13"/>
  <c r="AM350" i="13"/>
  <c r="AM346" i="13"/>
  <c r="AM342" i="13"/>
  <c r="AM338" i="13"/>
  <c r="AM334" i="13"/>
  <c r="AM330" i="13"/>
  <c r="AM326" i="13"/>
  <c r="AM322" i="13"/>
  <c r="AM318" i="13"/>
  <c r="AM314" i="13"/>
  <c r="AM310" i="13"/>
  <c r="AM306" i="13"/>
  <c r="AM302" i="13"/>
  <c r="AM298" i="13"/>
  <c r="AM294" i="13"/>
  <c r="AM290" i="13"/>
  <c r="AM286" i="13"/>
  <c r="AM282" i="13"/>
  <c r="AM278" i="13"/>
  <c r="AM274" i="13"/>
  <c r="AM270" i="13"/>
  <c r="AM266" i="13"/>
  <c r="AM262" i="13"/>
  <c r="AM258" i="13"/>
  <c r="AM254" i="13"/>
  <c r="AM250" i="13"/>
  <c r="AM246" i="13"/>
  <c r="AM242" i="13"/>
  <c r="AM238" i="13"/>
  <c r="AM234" i="13"/>
  <c r="AM230" i="13"/>
  <c r="AM226" i="13"/>
  <c r="AM222" i="13"/>
  <c r="AM218" i="13"/>
  <c r="AM214" i="13"/>
  <c r="AM210" i="13"/>
  <c r="AM206" i="13"/>
  <c r="AM202" i="13"/>
  <c r="AM198" i="13"/>
  <c r="AM194" i="13"/>
  <c r="AM190" i="13"/>
  <c r="AM186" i="13"/>
  <c r="AM182" i="13"/>
  <c r="AM178" i="13"/>
  <c r="AM174" i="13"/>
  <c r="AM170" i="13"/>
  <c r="AM166" i="13"/>
  <c r="AM162" i="13"/>
  <c r="AM158" i="13"/>
  <c r="AM154" i="13"/>
  <c r="AM150" i="13"/>
  <c r="AM146" i="13"/>
  <c r="AM142" i="13"/>
  <c r="AM138" i="13"/>
  <c r="AM134" i="13"/>
  <c r="AM130" i="13"/>
  <c r="AM126" i="13"/>
  <c r="AM122" i="13"/>
  <c r="AM118" i="13"/>
  <c r="AM114" i="13"/>
  <c r="AM110" i="13"/>
  <c r="AM106" i="13"/>
  <c r="AM102" i="13"/>
  <c r="AM98" i="13"/>
  <c r="AM94" i="13"/>
  <c r="AM90" i="13"/>
  <c r="AM86" i="13"/>
  <c r="AM82" i="13"/>
  <c r="AM78" i="13"/>
  <c r="AM74" i="13"/>
  <c r="AM70" i="13"/>
  <c r="AM66" i="13"/>
  <c r="AM62" i="13"/>
  <c r="AM58" i="13"/>
  <c r="AM54" i="13"/>
  <c r="AM50" i="13"/>
  <c r="AM46" i="13"/>
  <c r="AM42" i="13"/>
  <c r="AM38" i="13"/>
  <c r="AM34" i="13"/>
  <c r="AM30" i="13"/>
  <c r="AM26" i="13"/>
  <c r="AM22" i="13"/>
  <c r="AM18" i="13"/>
  <c r="AM14" i="13"/>
  <c r="AM10" i="13"/>
  <c r="AM6" i="13"/>
  <c r="AM21" i="13"/>
  <c r="AM37" i="13"/>
  <c r="AM53" i="13"/>
  <c r="AM69" i="13"/>
  <c r="AM85" i="13"/>
  <c r="AM101" i="13"/>
  <c r="AM117" i="13"/>
  <c r="AM133" i="13"/>
  <c r="AM149" i="13"/>
  <c r="AM165" i="13"/>
  <c r="AM181" i="13"/>
  <c r="AM197" i="13"/>
  <c r="AM213" i="13"/>
  <c r="AM229" i="13"/>
  <c r="AM245" i="13"/>
  <c r="AM261" i="13"/>
  <c r="AM277" i="13"/>
  <c r="AM293" i="13"/>
  <c r="AM309" i="13"/>
  <c r="AM325" i="13"/>
  <c r="AM341" i="13"/>
  <c r="AM357" i="13"/>
  <c r="AM373" i="13"/>
  <c r="AM389" i="13"/>
  <c r="AM405" i="13"/>
  <c r="AM421" i="13"/>
  <c r="AM437" i="13"/>
  <c r="AM453" i="13"/>
  <c r="AM469" i="13"/>
  <c r="AM485" i="13"/>
  <c r="AM501" i="13"/>
  <c r="AM517" i="13"/>
  <c r="AM533" i="13"/>
  <c r="AM549" i="13"/>
  <c r="AM565" i="13"/>
  <c r="AM581" i="13"/>
  <c r="AM597" i="13"/>
  <c r="AM613" i="13"/>
  <c r="AM629" i="13"/>
  <c r="AM645" i="13"/>
  <c r="AM661" i="13"/>
  <c r="AM677" i="13"/>
  <c r="AM693" i="13"/>
  <c r="AM709" i="13"/>
  <c r="AM725" i="13"/>
  <c r="AM741" i="13"/>
  <c r="AM757" i="13"/>
  <c r="AM773" i="13"/>
  <c r="AM789" i="13"/>
  <c r="AM805" i="13"/>
  <c r="AM821" i="13"/>
  <c r="AM837" i="13"/>
  <c r="AM853" i="13"/>
  <c r="AM869" i="13"/>
  <c r="AM885" i="13"/>
  <c r="AM901" i="13"/>
  <c r="AM917" i="13"/>
  <c r="AM933" i="13"/>
  <c r="AM949" i="13"/>
  <c r="AM1008" i="13"/>
  <c r="AM1072" i="13"/>
  <c r="AM1136" i="13"/>
  <c r="AM1200" i="13"/>
  <c r="AM1264" i="13"/>
  <c r="AM1328" i="13"/>
  <c r="AM1392" i="13"/>
  <c r="AM1468" i="13"/>
  <c r="AM1651" i="13"/>
  <c r="AM1907" i="13"/>
  <c r="AM9" i="13"/>
  <c r="AM25" i="13"/>
  <c r="AM41" i="13"/>
  <c r="AM57" i="13"/>
  <c r="AM73" i="13"/>
  <c r="AM89" i="13"/>
  <c r="AM105" i="13"/>
  <c r="AM121" i="13"/>
  <c r="AM137" i="13"/>
  <c r="AM153" i="13"/>
  <c r="AM169" i="13"/>
  <c r="AM185" i="13"/>
  <c r="AM201" i="13"/>
  <c r="AM217" i="13"/>
  <c r="AM233" i="13"/>
  <c r="AM249" i="13"/>
  <c r="AM265" i="13"/>
  <c r="AM281" i="13"/>
  <c r="AM297" i="13"/>
  <c r="AM313" i="13"/>
  <c r="AM329" i="13"/>
  <c r="AM345" i="13"/>
  <c r="AM361" i="13"/>
  <c r="AM377" i="13"/>
  <c r="AM393" i="13"/>
  <c r="AM409" i="13"/>
  <c r="AM425" i="13"/>
  <c r="AM441" i="13"/>
  <c r="AM457" i="13"/>
  <c r="AM473" i="13"/>
  <c r="AM489" i="13"/>
  <c r="AM505" i="13"/>
  <c r="AM521" i="13"/>
  <c r="AM537" i="13"/>
  <c r="AM553" i="13"/>
  <c r="AM569" i="13"/>
  <c r="AM585" i="13"/>
  <c r="AM601" i="13"/>
  <c r="AM617" i="13"/>
  <c r="AM633" i="13"/>
  <c r="AM649" i="13"/>
  <c r="AM665" i="13"/>
  <c r="AM681" i="13"/>
  <c r="AM697" i="13"/>
  <c r="AM713" i="13"/>
  <c r="AM729" i="13"/>
  <c r="AM745" i="13"/>
  <c r="AM761" i="13"/>
  <c r="AM777" i="13"/>
  <c r="AM793" i="13"/>
  <c r="AM809" i="13"/>
  <c r="AM825" i="13"/>
  <c r="AM841" i="13"/>
  <c r="AM857" i="13"/>
  <c r="AM873" i="13"/>
  <c r="AM889" i="13"/>
  <c r="AM905" i="13"/>
  <c r="AM921" i="13"/>
  <c r="AM937" i="13"/>
  <c r="AM960" i="13"/>
  <c r="AM1024" i="13"/>
  <c r="AM1088" i="13"/>
  <c r="AM1152" i="13"/>
  <c r="AM1216" i="13"/>
  <c r="AM1280" i="13"/>
  <c r="AM1344" i="13"/>
  <c r="AM1408" i="13"/>
  <c r="AM1490" i="13"/>
  <c r="AM1715" i="13"/>
  <c r="AM1971" i="13"/>
  <c r="AM13" i="13"/>
  <c r="AM29" i="13"/>
  <c r="AM45" i="13"/>
  <c r="AM61" i="13"/>
  <c r="AM77" i="13"/>
  <c r="AM93" i="13"/>
  <c r="AM109" i="13"/>
  <c r="AM125" i="13"/>
  <c r="AM141" i="13"/>
  <c r="AM157" i="13"/>
  <c r="AM173" i="13"/>
  <c r="AM189" i="13"/>
  <c r="AM205" i="13"/>
  <c r="AM221" i="13"/>
  <c r="AM237" i="13"/>
  <c r="AM253" i="13"/>
  <c r="AM269" i="13"/>
  <c r="AM285" i="13"/>
  <c r="AM301" i="13"/>
  <c r="AM317" i="13"/>
  <c r="AM333" i="13"/>
  <c r="AM349" i="13"/>
  <c r="AM365" i="13"/>
  <c r="AM381" i="13"/>
  <c r="AM397" i="13"/>
  <c r="AM413" i="13"/>
  <c r="AM429" i="13"/>
  <c r="AM445" i="13"/>
  <c r="AM461" i="13"/>
  <c r="AM477" i="13"/>
  <c r="AM493" i="13"/>
  <c r="AM509" i="13"/>
  <c r="AM525" i="13"/>
  <c r="AM541" i="13"/>
  <c r="AM557" i="13"/>
  <c r="AM573" i="13"/>
  <c r="AM589" i="13"/>
  <c r="AM605" i="13"/>
  <c r="AM621" i="13"/>
  <c r="AM637" i="13"/>
  <c r="AM653" i="13"/>
  <c r="AM669" i="13"/>
  <c r="AM685" i="13"/>
  <c r="AM701" i="13"/>
  <c r="AM717" i="13"/>
  <c r="AM733" i="13"/>
  <c r="AM749" i="13"/>
  <c r="AM765" i="13"/>
  <c r="AM781" i="13"/>
  <c r="AM797" i="13"/>
  <c r="AM813" i="13"/>
  <c r="AM829" i="13"/>
  <c r="AM845" i="13"/>
  <c r="AM861" i="13"/>
  <c r="AM877" i="13"/>
  <c r="AM893" i="13"/>
  <c r="AM909" i="13"/>
  <c r="AM925" i="13"/>
  <c r="AM941" i="13"/>
  <c r="AM976" i="13"/>
  <c r="AM1040" i="13"/>
  <c r="AM1104" i="13"/>
  <c r="AM1168" i="13"/>
  <c r="AM1232" i="13"/>
  <c r="AM1296" i="13"/>
  <c r="AM1360" i="13"/>
  <c r="AM1426" i="13"/>
  <c r="AM1523" i="13"/>
  <c r="AM1779" i="13"/>
  <c r="AM2038" i="13"/>
  <c r="AC4" i="21"/>
  <c r="AC6" i="21"/>
  <c r="N6" i="23"/>
  <c r="D26" i="21"/>
  <c r="S22" i="21"/>
  <c r="AC22" i="21" s="1"/>
  <c r="B11" i="23"/>
  <c r="B17" i="23"/>
  <c r="N17" i="23" s="1"/>
  <c r="G30" i="21" l="1"/>
  <c r="N21" i="21"/>
  <c r="R11" i="21"/>
  <c r="U11" i="21"/>
  <c r="AA11" i="21"/>
  <c r="R24" i="21"/>
  <c r="V24" i="21"/>
  <c r="AA24" i="21"/>
  <c r="B12" i="21"/>
  <c r="N11" i="21"/>
  <c r="N10" i="21"/>
  <c r="N16" i="21"/>
  <c r="S18" i="21"/>
  <c r="S24" i="21" s="1"/>
  <c r="D6" i="21"/>
  <c r="S19" i="21" s="1"/>
  <c r="AC19" i="21" s="1"/>
  <c r="N3" i="21"/>
  <c r="F6" i="21"/>
  <c r="B30" i="21"/>
  <c r="N27" i="21"/>
  <c r="L30" i="21"/>
  <c r="N28" i="21"/>
  <c r="F30" i="21"/>
  <c r="K30" i="21"/>
  <c r="E30" i="21"/>
  <c r="AC16" i="21"/>
  <c r="S11" i="21"/>
  <c r="Q11" i="21"/>
  <c r="AC3" i="21"/>
  <c r="X11" i="21"/>
  <c r="N20" i="21"/>
  <c r="N23" i="21" s="1"/>
  <c r="B23" i="21"/>
  <c r="Q24" i="21"/>
  <c r="AC15" i="21"/>
  <c r="T24" i="21"/>
  <c r="I12" i="21"/>
  <c r="L6" i="21"/>
  <c r="E6" i="21"/>
  <c r="N29" i="21"/>
  <c r="J30" i="21"/>
  <c r="D30" i="21"/>
  <c r="I30" i="21"/>
  <c r="Y24" i="21"/>
  <c r="B12" i="23"/>
  <c r="N12" i="23" s="1"/>
  <c r="N11" i="23"/>
  <c r="AC21" i="21"/>
  <c r="Y11" i="21"/>
  <c r="V11" i="21"/>
  <c r="AB11" i="21"/>
  <c r="X24" i="21"/>
  <c r="AB24" i="21"/>
  <c r="W24" i="21"/>
  <c r="AC10" i="21"/>
  <c r="AC23" i="21"/>
  <c r="AC20" i="21"/>
  <c r="AC17" i="21"/>
  <c r="M12" i="21"/>
  <c r="G6" i="21"/>
  <c r="I6" i="21"/>
  <c r="N5" i="21"/>
  <c r="N6" i="21" s="1"/>
  <c r="B6" i="21"/>
  <c r="N22" i="21"/>
  <c r="C30" i="21"/>
  <c r="H30" i="21"/>
  <c r="M30" i="21"/>
  <c r="N30" i="21" l="1"/>
  <c r="N12" i="21"/>
  <c r="AC24" i="21"/>
  <c r="AC18" i="21"/>
  <c r="AC11" i="21"/>
  <c r="G19" i="11"/>
</calcChain>
</file>

<file path=xl/comments1.xml><?xml version="1.0" encoding="utf-8"?>
<comments xmlns="http://schemas.openxmlformats.org/spreadsheetml/2006/main">
  <authors>
    <author/>
  </authors>
  <commentList>
    <comment ref="U4" authorId="0" shapeId="0">
      <text>
        <r>
          <rPr>
            <sz val="11"/>
            <color rgb="FF000000"/>
            <rFont val="Calibri"/>
          </rPr>
          <t>Enter the date which the Fee letter was sent to the requester.</t>
        </r>
      </text>
    </comment>
    <comment ref="W4" authorId="0" shapeId="0">
      <text>
        <r>
          <rPr>
            <sz val="11"/>
            <color rgb="FF000000"/>
            <rFont val="Calibri"/>
          </rPr>
          <t>Enter the amount owed to MSP for the PIA job number.</t>
        </r>
      </text>
    </comment>
    <comment ref="Y4" authorId="0" shapeId="0">
      <text>
        <r>
          <rPr>
            <sz val="11"/>
            <color rgb="FF000000"/>
            <rFont val="Calibri"/>
          </rPr>
          <t>Denl-Ongoing Investigation
Denl02-Child Abuse
Denl03-Juvenile Suspects
Denl04-Not Adjudicated Juvenile Suspect(s)
Denl05-Partial-Sociological Information Withheld
Denl06-Not Adjudicated
Denl07-Endanger Life or Physical Safety
Denl08-Not Party of Interest, Invasion of Privacy
Denl09-Partial- Invasion of Privacy
Denl lO-Partial- Endanger Life or Physical Safety
Denl ll-Disclose Confidential Source, Endanger Life
Denl12-Partial-Child Abuse with Complainant Omitted
Denl13-Confidential Source or Investigative technique
Denl15-Partial-Medical and/or Psychological Info.</t>
        </r>
      </text>
    </comment>
    <comment ref="AH4" authorId="0" shapeId="0">
      <text>
        <r>
          <rPr>
            <sz val="11"/>
            <color rgb="FF000000"/>
            <rFont val="Calibri"/>
          </rPr>
          <t>=ArrayFormula(if(C5:C="","",TEXT(C5:C,"mmm")))</t>
        </r>
      </text>
    </comment>
    <comment ref="AI4" authorId="0" shapeId="0">
      <text>
        <r>
          <rPr>
            <sz val="11"/>
            <color rgb="FF000000"/>
            <rFont val="Calibri"/>
          </rPr>
          <t>=ArrayFormula(if(Y5:Y="","",TEXT(Y5:Y,"mmm")))</t>
        </r>
      </text>
    </comment>
    <comment ref="AJ4" authorId="0" shapeId="0">
      <text>
        <r>
          <rPr>
            <sz val="11"/>
            <color rgb="FF000000"/>
            <rFont val="Calibri"/>
          </rPr>
          <t>=if(Y5="","",sum(Y5-C5))</t>
        </r>
      </text>
    </comment>
    <comment ref="AL4" authorId="0" shapeId="0">
      <text>
        <r>
          <rPr>
            <sz val="11"/>
            <color rgb="FF000000"/>
            <rFont val="Calibri"/>
          </rPr>
          <t>=IF(Y5="*","",AH5-Today())</t>
        </r>
      </text>
    </comment>
    <comment ref="AM4" authorId="0" shapeId="0">
      <text>
        <r>
          <rPr>
            <sz val="11"/>
            <color rgb="FF000000"/>
            <rFont val="Calibri"/>
          </rPr>
          <t>=ArrayFormula(if(C5:C="","",text(C5:C,"yyyy")))</t>
        </r>
      </text>
    </comment>
    <comment ref="AN4" authorId="0" shapeId="0">
      <text>
        <r>
          <rPr>
            <sz val="11"/>
            <color rgb="FF000000"/>
            <rFont val="Calibri"/>
          </rPr>
          <t>=if(C5="","",sum(C5+10))</t>
        </r>
      </text>
    </comment>
    <comment ref="AO4" authorId="0" shapeId="0">
      <text>
        <r>
          <rPr>
            <sz val="11"/>
            <color rgb="FF000000"/>
            <rFont val="Calibri"/>
          </rPr>
          <t>=ArrayFormula(iferror(IF(R5:R="","N","Y")))</t>
        </r>
      </text>
    </comment>
    <comment ref="AP4" authorId="0" shapeId="0">
      <text>
        <r>
          <rPr>
            <sz val="11"/>
            <color rgb="FF000000"/>
            <rFont val="Calibri"/>
          </rPr>
          <t>=if(Y5="","",sum(Y5-C5))</t>
        </r>
      </text>
    </comment>
    <comment ref="A1846" authorId="0" shapeId="0">
      <text>
        <r>
          <rPr>
            <sz val="11"/>
            <color rgb="FF000000"/>
            <rFont val="Calibri"/>
          </rPr>
          <t>+laveller.bland@maryland.gov
_Assigned to Lavelle R. Bland -State Police-_
	-Eliott M. Cohen -State Police-
Got it!
	-Lavelle R. Bland -State Police-
great! Thank you for allowing me to test this with you.
	-Eliott M. Cohen -State Police-</t>
        </r>
      </text>
    </comment>
    <comment ref="A1848" authorId="0" shapeId="0">
      <text>
        <r>
          <rPr>
            <sz val="11"/>
            <color rgb="FF000000"/>
            <rFont val="Calibri"/>
          </rPr>
          <t>TEST!
I have provided you with the letter associated this PIA, Please process.KAW
+laveller.bland@maryland.gov
_Assigned to Lavelle R. Bland -State Police-_
	-Eliott M. Cohen -State Police-
+karen.waters@maryland.gov
_Reassigned to Karen Waters -State Police-_
	-Eliott M. Cohen -State Police-</t>
        </r>
      </text>
    </comment>
  </commentList>
</comments>
</file>

<file path=xl/comments2.xml><?xml version="1.0" encoding="utf-8"?>
<comments xmlns="http://schemas.openxmlformats.org/spreadsheetml/2006/main">
  <authors>
    <author/>
  </authors>
  <commentList>
    <comment ref="AI4" authorId="0" shapeId="0">
      <text>
        <r>
          <rPr>
            <sz val="11"/>
            <color rgb="FF000000"/>
            <rFont val="Calibri"/>
          </rPr>
          <t>=ArrayFormula(if(C5:C="","",C5:C-today()))</t>
        </r>
      </text>
    </comment>
    <comment ref="AJ4" authorId="0" shapeId="0">
      <text>
        <r>
          <rPr>
            <sz val="11"/>
            <color rgb="FF000000"/>
            <rFont val="Calibri"/>
          </rPr>
          <t>=ArrayFormula(if(C5:C="","",text(C5:C,"yyyy")))</t>
        </r>
      </text>
    </comment>
  </commentList>
</comments>
</file>

<file path=xl/comments3.xml><?xml version="1.0" encoding="utf-8"?>
<comments xmlns="http://schemas.openxmlformats.org/spreadsheetml/2006/main">
  <authors>
    <author/>
  </authors>
  <commentList>
    <comment ref="U4" authorId="0" shapeId="0">
      <text>
        <r>
          <rPr>
            <sz val="11"/>
            <color rgb="FF000000"/>
            <rFont val="Calibri"/>
          </rPr>
          <t>Enter the date which the Fee letter was sent to the requester.</t>
        </r>
      </text>
    </comment>
    <comment ref="W4" authorId="0" shapeId="0">
      <text>
        <r>
          <rPr>
            <sz val="11"/>
            <color rgb="FF000000"/>
            <rFont val="Calibri"/>
          </rPr>
          <t>Enter the amount owed to MSP for the PIA job number.</t>
        </r>
      </text>
    </comment>
    <comment ref="Y4" authorId="0" shapeId="0">
      <text>
        <r>
          <rPr>
            <sz val="11"/>
            <color rgb="FF000000"/>
            <rFont val="Calibri"/>
          </rPr>
          <t>Denl-Ongoing Investigation
Denl02-Child Abuse
Denl03-Juvenile Suspects
Denl04-Not Adjudicated Juvenile Suspect(s)
Denl05-Partial-Sociological Information Withheld
Denl06-Not Adjudicated
Denl07-Endanger Life or Physical Safety
Denl08-Not Party of Interest, Invasion of Privacy
Denl09-Partial- Invasion of Privacy
Denl lO-Partial- Endanger Life or Physical Safety
Denl ll-Disclose Confidential Source, Endanger Life
Denl12-Partial-Child Abuse with Complainant Omitted
Denl13-Confidential Source or Investigative technique
Denl15-Partial-Medical and/or Psychological Info.</t>
        </r>
      </text>
    </comment>
    <comment ref="AH4" authorId="0" shapeId="0">
      <text>
        <r>
          <rPr>
            <sz val="11"/>
            <color rgb="FF000000"/>
            <rFont val="Calibri"/>
          </rPr>
          <t>=ArrayFormula(if(C5:C="","",TEXT(C5:C,"mmm")))</t>
        </r>
      </text>
    </comment>
    <comment ref="AI4" authorId="0" shapeId="0">
      <text>
        <r>
          <rPr>
            <sz val="11"/>
            <color rgb="FF000000"/>
            <rFont val="Calibri"/>
          </rPr>
          <t>=ArrayFormula(if(Y5:Y="","",TEXT(Y5:Y,"mmm")))</t>
        </r>
      </text>
    </comment>
    <comment ref="AJ4" authorId="0" shapeId="0">
      <text>
        <r>
          <rPr>
            <sz val="11"/>
            <color rgb="FF000000"/>
            <rFont val="Calibri"/>
          </rPr>
          <t>=if(AA5="","",sum(AA5-C5))</t>
        </r>
      </text>
    </comment>
    <comment ref="AK4" authorId="0" shapeId="0">
      <text>
        <r>
          <rPr>
            <sz val="11"/>
            <color rgb="FF000000"/>
            <rFont val="Calibri"/>
          </rPr>
          <t>=if(C5="","",sum(C5+30))</t>
        </r>
      </text>
    </comment>
    <comment ref="AL4" authorId="0" shapeId="0">
      <text>
        <r>
          <rPr>
            <sz val="11"/>
            <color rgb="FF000000"/>
            <rFont val="Calibri"/>
          </rPr>
          <t>=IF(AA5="*","",AK5-Today())</t>
        </r>
      </text>
    </comment>
    <comment ref="AM4" authorId="0" shapeId="0">
      <text>
        <r>
          <rPr>
            <sz val="11"/>
            <color rgb="FF000000"/>
            <rFont val="Calibri"/>
          </rPr>
          <t>=ArrayFormula(if(C5:C="","",text(C5:C,"yyyy")))</t>
        </r>
      </text>
    </comment>
    <comment ref="AN4" authorId="0" shapeId="0">
      <text>
        <r>
          <rPr>
            <sz val="11"/>
            <color rgb="FF000000"/>
            <rFont val="Calibri"/>
          </rPr>
          <t>=if(C5="","",sum(C5+10))</t>
        </r>
      </text>
    </comment>
    <comment ref="AO4" authorId="0" shapeId="0">
      <text>
        <r>
          <rPr>
            <sz val="11"/>
            <color rgb="FF000000"/>
            <rFont val="Calibri"/>
          </rPr>
          <t>=ArrayFormula(iferror(IF(R5:R="","N","Y")))</t>
        </r>
      </text>
    </comment>
  </commentList>
</comments>
</file>

<file path=xl/sharedStrings.xml><?xml version="1.0" encoding="utf-8"?>
<sst xmlns="http://schemas.openxmlformats.org/spreadsheetml/2006/main" count="162788" uniqueCount="30764">
  <si>
    <t>DATE RECEIVED</t>
  </si>
  <si>
    <t>INITIALS</t>
  </si>
  <si>
    <t xml:space="preserve">REQUESTOR'S NAME </t>
  </si>
  <si>
    <t>VICTIMS/SUSPECTS NAME</t>
  </si>
  <si>
    <t>COUNTY</t>
  </si>
  <si>
    <t>CC NUMBER</t>
  </si>
  <si>
    <t>TYPE</t>
  </si>
  <si>
    <t>PHOTOS SENT YES OR NO</t>
  </si>
  <si>
    <t>REMARKS REQUIRED WHEN NO PHOTOS  SENT</t>
  </si>
  <si>
    <t>DATE SENT</t>
  </si>
  <si>
    <t>REC'D ON MONTHLY REPORT</t>
  </si>
  <si>
    <t>SENT ON MONTHLY REPORT</t>
  </si>
  <si>
    <t>GF</t>
  </si>
  <si>
    <t>Charles</t>
  </si>
  <si>
    <t>No</t>
  </si>
  <si>
    <t>Eva Dickinson</t>
  </si>
  <si>
    <t>Caroline</t>
  </si>
  <si>
    <t>CIR</t>
  </si>
  <si>
    <t>Yes</t>
  </si>
  <si>
    <t>DVS</t>
  </si>
  <si>
    <t>Frederick</t>
  </si>
  <si>
    <t>CCC</t>
  </si>
  <si>
    <t>Harford</t>
  </si>
  <si>
    <t>AH</t>
  </si>
  <si>
    <t>Goodell &amp; DeVries</t>
  </si>
  <si>
    <t>Aaron Cohen</t>
  </si>
  <si>
    <t>Subpoena</t>
  </si>
  <si>
    <t>Anne Arundel</t>
  </si>
  <si>
    <t>DUI</t>
  </si>
  <si>
    <t>Cecil</t>
  </si>
  <si>
    <t>SH</t>
  </si>
  <si>
    <t>Anne Arundel County SAO</t>
  </si>
  <si>
    <t>IJW</t>
  </si>
  <si>
    <t>Carroll</t>
  </si>
  <si>
    <t>12 56 011718</t>
  </si>
  <si>
    <t>Shoemaker</t>
  </si>
  <si>
    <t>15 MSP 038687</t>
  </si>
  <si>
    <t>Calvert</t>
  </si>
  <si>
    <t>InTake</t>
  </si>
  <si>
    <t>Talbot</t>
  </si>
  <si>
    <t>This is when information is approved by trooper in charge or myself that it can be sent out.</t>
  </si>
  <si>
    <t>Fee Section</t>
  </si>
  <si>
    <t>CRD Use Only</t>
  </si>
  <si>
    <t>CK</t>
  </si>
  <si>
    <t>Baltimore</t>
  </si>
  <si>
    <t>2017
Average # of Days for Closure</t>
  </si>
  <si>
    <t>Request Received</t>
  </si>
  <si>
    <t>Assigned to</t>
  </si>
  <si>
    <t>Initial Check</t>
  </si>
  <si>
    <t>Request Details</t>
  </si>
  <si>
    <t>Request Processing</t>
  </si>
  <si>
    <t>Monthly Report</t>
  </si>
  <si>
    <t>Status</t>
  </si>
  <si>
    <t>Date
Received</t>
  </si>
  <si>
    <t>Method
Received</t>
  </si>
  <si>
    <t>By</t>
  </si>
  <si>
    <t>Unit Received</t>
  </si>
  <si>
    <t>Unit</t>
  </si>
  <si>
    <t>Person Assigned</t>
  </si>
  <si>
    <t>Date Reassigned
to PIA Coordinator</t>
  </si>
  <si>
    <t>Due Date
(30 Days from Received)</t>
  </si>
  <si>
    <t>Report Exists
(Available)</t>
  </si>
  <si>
    <t>Requester</t>
  </si>
  <si>
    <t>Victim/Suspect</t>
  </si>
  <si>
    <t>County</t>
  </si>
  <si>
    <t>CC Number</t>
  </si>
  <si>
    <t>Type</t>
  </si>
  <si>
    <t>Approved</t>
  </si>
  <si>
    <t>Legal Review</t>
  </si>
  <si>
    <t>Fee Letter
(Date Sent)</t>
  </si>
  <si>
    <t>Photo Fee
ONLY</t>
  </si>
  <si>
    <t>Total
Fee Due
(Amount Due)</t>
  </si>
  <si>
    <t>Date
Payment
Received</t>
  </si>
  <si>
    <t>Denial
Type</t>
  </si>
  <si>
    <t>Date Closed</t>
  </si>
  <si>
    <t>Filed in (Misc. Folder #)</t>
  </si>
  <si>
    <t>Final Disposition</t>
  </si>
  <si>
    <t>Method
Delivered</t>
  </si>
  <si>
    <t>`</t>
  </si>
  <si>
    <t>Sent</t>
  </si>
  <si>
    <t>Received
Month</t>
  </si>
  <si>
    <t>Closed
Month</t>
  </si>
  <si>
    <t>Days Open</t>
  </si>
  <si>
    <t>Due Date
(30 Days)</t>
  </si>
  <si>
    <t>Days Past Due</t>
  </si>
  <si>
    <t>Year Received</t>
  </si>
  <si>
    <t>10 day Notice Due</t>
  </si>
  <si>
    <t>10
Day
Sent
(Y/N)</t>
  </si>
  <si>
    <t>Days Open
(From today)</t>
  </si>
  <si>
    <t>Closed</t>
  </si>
  <si>
    <t>Email</t>
  </si>
  <si>
    <t>LB</t>
  </si>
  <si>
    <t>OSFM</t>
  </si>
  <si>
    <t>203 - OSFM-Lower Eastern Reg. Office - Salisbury (LERO)</t>
  </si>
  <si>
    <t>US Consumer Product Safety Commission</t>
  </si>
  <si>
    <t>Wicomico</t>
  </si>
  <si>
    <t>Other</t>
  </si>
  <si>
    <t>Records Sent</t>
  </si>
  <si>
    <t>sf</t>
  </si>
  <si>
    <t>Number</t>
  </si>
  <si>
    <t>Response</t>
  </si>
  <si>
    <t>10-Day Letter
(Date Sent)</t>
  </si>
  <si>
    <t>Info. Sent</t>
  </si>
  <si>
    <t>Comments (required if no report sent)</t>
  </si>
  <si>
    <t>19-3109</t>
  </si>
  <si>
    <t>DT</t>
  </si>
  <si>
    <t>CRD</t>
  </si>
  <si>
    <t>30 - CRD - Incident Reporting Section</t>
  </si>
  <si>
    <t>N/A</t>
  </si>
  <si>
    <t xml:space="preserve"> Dorchester SAO / Lindsay Ewing</t>
  </si>
  <si>
    <t>James Oscar Little</t>
  </si>
  <si>
    <t>Walk-in</t>
  </si>
  <si>
    <t>FP</t>
  </si>
  <si>
    <t>30 - CRD - Accident Reporting Section</t>
  </si>
  <si>
    <t>Dorchester</t>
  </si>
  <si>
    <t>19 MSP 026261</t>
  </si>
  <si>
    <t>DCIR</t>
  </si>
  <si>
    <t>Photo</t>
  </si>
  <si>
    <t>No Records on File</t>
  </si>
  <si>
    <t>US Mail</t>
  </si>
  <si>
    <t>Jan</t>
  </si>
  <si>
    <t>Y</t>
  </si>
  <si>
    <t>G</t>
  </si>
  <si>
    <t>N</t>
  </si>
  <si>
    <t>August</t>
  </si>
  <si>
    <t>8/28/19 3 photos lab  DT 9/4/19 mailed DT</t>
  </si>
  <si>
    <t>Carroll SAO/ Jo Lynn Brown</t>
  </si>
  <si>
    <t>January</t>
  </si>
  <si>
    <t>Caroline SAO/ Patrick Timmons</t>
  </si>
  <si>
    <t>MN</t>
  </si>
  <si>
    <t>CJIS</t>
  </si>
  <si>
    <t>Fax</t>
  </si>
  <si>
    <t>St. Mary's</t>
  </si>
  <si>
    <t>IR</t>
  </si>
  <si>
    <t>1/8/20 Emailed report.MN</t>
  </si>
  <si>
    <t>PLD</t>
  </si>
  <si>
    <t>207 - OSFM-Upper Eastern Reg. Office-Easton (UERO)</t>
  </si>
  <si>
    <t>Queen Anne's</t>
  </si>
  <si>
    <t>19-0408</t>
  </si>
  <si>
    <t>W</t>
  </si>
  <si>
    <t>LRB</t>
  </si>
  <si>
    <t xml:space="preserve"> Worker's Compensation Inc/Angela Onokala</t>
  </si>
  <si>
    <t>Jose Ortiz</t>
  </si>
  <si>
    <t>Montgomery</t>
  </si>
  <si>
    <t>17 MSP 036014</t>
  </si>
  <si>
    <t>OCME</t>
  </si>
  <si>
    <t>NFC</t>
  </si>
  <si>
    <t>February</t>
  </si>
  <si>
    <t xml:space="preserve"> 2/27/19 Emailed report</t>
  </si>
  <si>
    <t>19-0951</t>
  </si>
  <si>
    <t>Death Investigation</t>
  </si>
  <si>
    <t>2B CLAIM SERVICES/ Hector Velazquez</t>
  </si>
  <si>
    <t>Freedom Materials Greenwood</t>
  </si>
  <si>
    <t>18 MSP 043632</t>
  </si>
  <si>
    <t>Suicide</t>
  </si>
  <si>
    <t>May</t>
  </si>
  <si>
    <t>5/14/19 Emailed photo invoice. 5/28/19 sent follow up for payment 6/7/19 Payment received by Sherry Cambell 7/9/19, photos sent. Emailed report</t>
  </si>
  <si>
    <t>Calvert SAO/ Christine King</t>
  </si>
  <si>
    <t>19-1348</t>
  </si>
  <si>
    <t>A.J. Brooks Building and Remodeing</t>
  </si>
  <si>
    <t>Andrew Brooks</t>
  </si>
  <si>
    <t>2019 00289077</t>
  </si>
  <si>
    <t>CarolineSAO/ Kelly Wilkerson</t>
  </si>
  <si>
    <t>July</t>
  </si>
  <si>
    <t>7/8/19 emailed to Andrew Brooks.  DT</t>
  </si>
  <si>
    <t>19-0593</t>
  </si>
  <si>
    <t>AA COOUNTY SAO</t>
  </si>
  <si>
    <t>Egbufoama, Jude Nonso</t>
  </si>
  <si>
    <t>March</t>
  </si>
  <si>
    <t xml:space="preserve">3/25/19 No report found </t>
  </si>
  <si>
    <t>19-0594</t>
  </si>
  <si>
    <t>Garrett SAO/ William Winters</t>
  </si>
  <si>
    <t>Garrett</t>
  </si>
  <si>
    <t>Phaneuf, Markell W</t>
  </si>
  <si>
    <t>19 MSP 010396</t>
  </si>
  <si>
    <t xml:space="preserve">3/25/19 Report emailed </t>
  </si>
  <si>
    <t>Talbot SAO/ Amanda Baker</t>
  </si>
  <si>
    <t>30 - CRD - Director</t>
  </si>
  <si>
    <t>19-0504</t>
  </si>
  <si>
    <t>Administrative Closure</t>
  </si>
  <si>
    <t>AACOUNTY SAO</t>
  </si>
  <si>
    <t>Herbert Knott</t>
  </si>
  <si>
    <t>19 MSP 009553</t>
  </si>
  <si>
    <t xml:space="preserve">3/25/19 Emailed report </t>
  </si>
  <si>
    <t>Feb</t>
  </si>
  <si>
    <t>19-0584</t>
  </si>
  <si>
    <t>Calvin Williams</t>
  </si>
  <si>
    <t>19 MSP 008259</t>
  </si>
  <si>
    <t>Cody Job Tanner</t>
  </si>
  <si>
    <t>Worcester</t>
  </si>
  <si>
    <t>19 MSP 053798</t>
  </si>
  <si>
    <t>Overdose</t>
  </si>
  <si>
    <t>OCME/ Dawn Epperson</t>
  </si>
  <si>
    <t>19-0617</t>
  </si>
  <si>
    <t>Michael Hooper</t>
  </si>
  <si>
    <t>19 MSP 010645</t>
  </si>
  <si>
    <t>SC</t>
  </si>
  <si>
    <t xml:space="preserve">3/26/19 Emailed report </t>
  </si>
  <si>
    <t>David Fink</t>
  </si>
  <si>
    <t>19-0618</t>
  </si>
  <si>
    <t>Ongoing Investigation</t>
  </si>
  <si>
    <t>Mar</t>
  </si>
  <si>
    <t>Theodore Lee</t>
  </si>
  <si>
    <t>19-0619</t>
  </si>
  <si>
    <t>Sura Gabriel Sohna</t>
  </si>
  <si>
    <t>19 MSP 004379</t>
  </si>
  <si>
    <t xml:space="preserve"> 3/26/19 Emailed report</t>
  </si>
  <si>
    <t>19-0147</t>
  </si>
  <si>
    <t>AACOUNTY SAO/ India Creek</t>
  </si>
  <si>
    <t>Jessica Hooper</t>
  </si>
  <si>
    <t>18 MSP 050074</t>
  </si>
  <si>
    <t xml:space="preserve">1/25/19 Emailed report </t>
  </si>
  <si>
    <t>19-0032</t>
  </si>
  <si>
    <t>MU</t>
  </si>
  <si>
    <t>PIA Coordinator</t>
  </si>
  <si>
    <t>AAcounty SAO/ Lereport</t>
  </si>
  <si>
    <t>Alvin Greenway Terry</t>
  </si>
  <si>
    <t>Audio/Visual</t>
  </si>
  <si>
    <t>19 MSP 000698</t>
  </si>
  <si>
    <t>Dec</t>
  </si>
  <si>
    <t xml:space="preserve">1/10/19 Emailed report </t>
  </si>
  <si>
    <t>19-0037</t>
  </si>
  <si>
    <t>Allan Hall</t>
  </si>
  <si>
    <t>19 MSP 000879</t>
  </si>
  <si>
    <t>MSP Not Custodian</t>
  </si>
  <si>
    <t>19-0038</t>
  </si>
  <si>
    <t>Eric Campbell</t>
  </si>
  <si>
    <t xml:space="preserve">1/10/19 No records found </t>
  </si>
  <si>
    <t>19-0520</t>
  </si>
  <si>
    <t>Website</t>
  </si>
  <si>
    <t>AACOUNTY SAO/Amanda</t>
  </si>
  <si>
    <t>Charles Lightfoot</t>
  </si>
  <si>
    <t>18 MSP 054116</t>
  </si>
  <si>
    <t xml:space="preserve">3/14/19 Emailed report </t>
  </si>
  <si>
    <t>19-3093</t>
  </si>
  <si>
    <t>Aanishaa Jhaldiyal</t>
  </si>
  <si>
    <t>Baltimore City</t>
  </si>
  <si>
    <t>Unk</t>
  </si>
  <si>
    <t>December</t>
  </si>
  <si>
    <t>12/26/19 Not MSP</t>
  </si>
  <si>
    <t>19-0857</t>
  </si>
  <si>
    <t>Abigail Ticse</t>
  </si>
  <si>
    <t>Duplicate Request</t>
  </si>
  <si>
    <t>Capital Gazette Shooting</t>
  </si>
  <si>
    <t>April</t>
  </si>
  <si>
    <t>4/29/19 Not MSP</t>
  </si>
  <si>
    <t>19-2656</t>
  </si>
  <si>
    <t xml:space="preserve">Accident Technology </t>
  </si>
  <si>
    <t>L. Arroyo Galeano</t>
  </si>
  <si>
    <t>Prince George's</t>
  </si>
  <si>
    <t>19 MSP 026926</t>
  </si>
  <si>
    <t>Johns Eastern Company</t>
  </si>
  <si>
    <t>11/13/19 Report in draft F.P.</t>
  </si>
  <si>
    <t>19-1674</t>
  </si>
  <si>
    <t>Accident Technology Inc.</t>
  </si>
  <si>
    <t>Charles/Arroyo-Galeano</t>
  </si>
  <si>
    <t>DCIR/Photo</t>
  </si>
  <si>
    <t>No report on file</t>
  </si>
  <si>
    <t>19-2877</t>
  </si>
  <si>
    <t>Kelli Bowie</t>
  </si>
  <si>
    <t>Accident Technology, Inc</t>
  </si>
  <si>
    <t>Anthony Cotman</t>
  </si>
  <si>
    <t>19 MSP 032136</t>
  </si>
  <si>
    <t>12/02/19 No photos on file including report non-fata; F.P.</t>
  </si>
  <si>
    <t>19-2878</t>
  </si>
  <si>
    <t>Walter Olivis</t>
  </si>
  <si>
    <t>Howard</t>
  </si>
  <si>
    <t>19 MSP 044412</t>
  </si>
  <si>
    <t>12/03/19 Photo info sent to customer/No report on file. F.P.</t>
  </si>
  <si>
    <t>19-2879</t>
  </si>
  <si>
    <t>Charles Canfield</t>
  </si>
  <si>
    <t>Washington</t>
  </si>
  <si>
    <t>19 MSP 046405</t>
  </si>
  <si>
    <t>12/02/19 No report on file including photos. F.P.</t>
  </si>
  <si>
    <t>19-1520</t>
  </si>
  <si>
    <t>Calvert SAO/ Jessica Thompson</t>
  </si>
  <si>
    <t>RH</t>
  </si>
  <si>
    <t>Adam Carteaux</t>
  </si>
  <si>
    <t>Adam Carteau</t>
  </si>
  <si>
    <t>Requesting nvices gas deliveries 12 monthes or fewer</t>
  </si>
  <si>
    <t>19-2771</t>
  </si>
  <si>
    <t>Adam Hinson</t>
  </si>
  <si>
    <t xml:space="preserve">Choptank Overlook HOA </t>
  </si>
  <si>
    <t>19 MSP 045895</t>
  </si>
  <si>
    <t>11/20 Returned for more info. 12/6/19 Response not received</t>
  </si>
  <si>
    <t>19-2257</t>
  </si>
  <si>
    <t>Adam Reuter</t>
  </si>
  <si>
    <t>19 MSP 002112</t>
  </si>
  <si>
    <t>Background</t>
  </si>
  <si>
    <t>September</t>
  </si>
  <si>
    <t>09/30/19 Mailed report</t>
  </si>
  <si>
    <t>19-1144</t>
  </si>
  <si>
    <t>Not Adjudicated</t>
  </si>
  <si>
    <t>Denial</t>
  </si>
  <si>
    <t>Denied</t>
  </si>
  <si>
    <t>Adam Sean Cohen</t>
  </si>
  <si>
    <t>Merryneel Tomlin</t>
  </si>
  <si>
    <t>KW</t>
  </si>
  <si>
    <t>2019 00207947</t>
  </si>
  <si>
    <t>Requesting 911 calls.</t>
  </si>
  <si>
    <t>19-1180</t>
  </si>
  <si>
    <t>Request 911 call recording - Cecil County Sheriff's case</t>
  </si>
  <si>
    <t>Lexis Nexis</t>
  </si>
  <si>
    <t>19-1300</t>
  </si>
  <si>
    <t xml:space="preserve">2019 00207947 </t>
  </si>
  <si>
    <t>Dorchester County SAO/Lindsay Ewing</t>
  </si>
  <si>
    <t>Requesting 911 calls</t>
  </si>
  <si>
    <t>19-1840</t>
  </si>
  <si>
    <t>Adetokunbo O Balogun</t>
  </si>
  <si>
    <t>Requesting copy of gun permit application. picked up by Applicant. No fee.</t>
  </si>
  <si>
    <t>19-1408</t>
  </si>
  <si>
    <t>Adrienne Austin</t>
  </si>
  <si>
    <t>Danny Crespo</t>
  </si>
  <si>
    <t>19 MSP 024435</t>
  </si>
  <si>
    <t>7/12/19 Denied</t>
  </si>
  <si>
    <t>19-2822</t>
  </si>
  <si>
    <t>Adventist Risk Management LLC/Tim D. Cotten</t>
  </si>
  <si>
    <t>Alexander, VA Spanish Church</t>
  </si>
  <si>
    <t>November</t>
  </si>
  <si>
    <t>11/25/19 No records found</t>
  </si>
  <si>
    <t>19 MSP 048604</t>
  </si>
  <si>
    <t>19-2828</t>
  </si>
  <si>
    <t>Williamsport Seventh Day Adventist Church</t>
  </si>
  <si>
    <t>19 MSP 035199</t>
  </si>
  <si>
    <t xml:space="preserve">11/25/19 Emailed partial denial </t>
  </si>
  <si>
    <t>19 MSP 021656</t>
  </si>
  <si>
    <t>19-1724</t>
  </si>
  <si>
    <t>IRR</t>
  </si>
  <si>
    <t>208 - OSFM-Western Reg. - Hagerstown  (WRO)</t>
  </si>
  <si>
    <t>AEI Consultants</t>
  </si>
  <si>
    <t>YRC Roadway</t>
  </si>
  <si>
    <t>n/a</t>
  </si>
  <si>
    <t>Inspection Report</t>
  </si>
  <si>
    <t>19-1336</t>
  </si>
  <si>
    <t>Agency for Healthcare Admin State of Florida</t>
  </si>
  <si>
    <t>Larry Elberson</t>
  </si>
  <si>
    <t>Steven Krawatsky</t>
  </si>
  <si>
    <t xml:space="preserve">7/8/19 No records found </t>
  </si>
  <si>
    <t>Not Party of Interest, Invasion of Privacy</t>
  </si>
  <si>
    <t>19-0405</t>
  </si>
  <si>
    <t>Agency Insurance Company</t>
  </si>
  <si>
    <t>Ashley Boyd</t>
  </si>
  <si>
    <t>19 MSP 004617</t>
  </si>
  <si>
    <t xml:space="preserve">2/26/19 Denial Ms. Williams has file </t>
  </si>
  <si>
    <t>19-0908</t>
  </si>
  <si>
    <t>Michael Russell</t>
  </si>
  <si>
    <t>19 MSP 018281</t>
  </si>
  <si>
    <t>5/7/19 Mailed report with redactions</t>
  </si>
  <si>
    <t>19-1552</t>
  </si>
  <si>
    <t>Jose Torotzintle</t>
  </si>
  <si>
    <t>19 MSP 029487</t>
  </si>
  <si>
    <t>7/25/19  report in draft .  DT 7/30/19 mailed DT</t>
  </si>
  <si>
    <t>19-0606</t>
  </si>
  <si>
    <t>Agency Insurance Company /Larry Wiggs</t>
  </si>
  <si>
    <t>Latesia Milbourne</t>
  </si>
  <si>
    <t>Somerset</t>
  </si>
  <si>
    <t>Ross M Silverwood</t>
  </si>
  <si>
    <t>19 MSP 011174</t>
  </si>
  <si>
    <t>19 MSP 051985</t>
  </si>
  <si>
    <t xml:space="preserve">3/26/19 Mailed partial denial </t>
  </si>
  <si>
    <t>Partial Approval</t>
  </si>
  <si>
    <t>Juvenile Suspects</t>
  </si>
  <si>
    <t>19-0723</t>
  </si>
  <si>
    <t>Agency Insurance Company/Byron Edgecomb</t>
  </si>
  <si>
    <t>Isai Rivera Gomez</t>
  </si>
  <si>
    <t xml:space="preserve">4/10/19 Not MSP </t>
  </si>
  <si>
    <t>19-2895</t>
  </si>
  <si>
    <t>Agnes Aidoo-Samson</t>
  </si>
  <si>
    <t>Joseph Pobee Wilson</t>
  </si>
  <si>
    <t>12/3/19 No information found.</t>
  </si>
  <si>
    <t>19-1650</t>
  </si>
  <si>
    <t>Akron PD - Officer Brian Flohr #1372</t>
  </si>
  <si>
    <t>Steven Joseph Gibson</t>
  </si>
  <si>
    <t>8/5/19 Contact CJIS MN</t>
  </si>
  <si>
    <t>Angela Godbolt</t>
  </si>
  <si>
    <t>2019 00409335</t>
  </si>
  <si>
    <t>19-2495</t>
  </si>
  <si>
    <t>Alan Belsky</t>
  </si>
  <si>
    <t>Melissa Phelps</t>
  </si>
  <si>
    <t>19 MSP 033036</t>
  </si>
  <si>
    <t>10/22/19 No report on file</t>
  </si>
  <si>
    <t>19-2925</t>
  </si>
  <si>
    <t>Alan Scott Villodas</t>
  </si>
  <si>
    <t>Candace Sheree Nicholson</t>
  </si>
  <si>
    <t>19 MSP 042098</t>
  </si>
  <si>
    <t>12/6/19 Denied suspect is a juvenile, this i sthe 2nd request.</t>
  </si>
  <si>
    <t>19-2508</t>
  </si>
  <si>
    <t>Alan Villodas</t>
  </si>
  <si>
    <t>Armani Villodas</t>
  </si>
  <si>
    <t>October</t>
  </si>
  <si>
    <t>10/23/19 Walk-in left request. 10/24/19 Denied Ongoing Investigation. Closed 11/1/19.</t>
  </si>
  <si>
    <t>B83 10612</t>
  </si>
  <si>
    <t>19-2022</t>
  </si>
  <si>
    <t>Alaska State Troopers/Daniel Hickman</t>
  </si>
  <si>
    <t>Justin Wesie</t>
  </si>
  <si>
    <t>Statewide</t>
  </si>
  <si>
    <t xml:space="preserve">9/6/19 No information found </t>
  </si>
  <si>
    <t>19-2974</t>
  </si>
  <si>
    <t>Albers &amp; Associates</t>
  </si>
  <si>
    <t>William Charles</t>
  </si>
  <si>
    <t>17 MSP 040377</t>
  </si>
  <si>
    <t>12/19/19 report emailed. S.C.</t>
  </si>
  <si>
    <t>19-0555</t>
  </si>
  <si>
    <t>Albert Broughton</t>
  </si>
  <si>
    <t>Maya Perry</t>
  </si>
  <si>
    <t>OSFM 22 19 011</t>
  </si>
  <si>
    <t>19-1787</t>
  </si>
  <si>
    <t>Albert Perticone</t>
  </si>
  <si>
    <t>Contact CJIS 8/14</t>
  </si>
  <si>
    <t>19-1054</t>
  </si>
  <si>
    <t>Alberto Lopardo</t>
  </si>
  <si>
    <t>18 MSP 002553</t>
  </si>
  <si>
    <t>Pending fee. Will close after 60 days and no response. 
6.7.19 GEF</t>
  </si>
  <si>
    <t>19-0956</t>
  </si>
  <si>
    <t>1/22/20 Report emailed. S.C.</t>
  </si>
  <si>
    <t>Alex Mann</t>
  </si>
  <si>
    <t>James Allan Veromback</t>
  </si>
  <si>
    <t xml:space="preserve">5/17/19 Emailed report </t>
  </si>
  <si>
    <t>19-1269</t>
  </si>
  <si>
    <t>CIR/Photo</t>
  </si>
  <si>
    <t>Requesting gun center reports for the following listed</t>
  </si>
  <si>
    <t>19-2825</t>
  </si>
  <si>
    <t>Alex Sharpe Production Co-ordinator</t>
  </si>
  <si>
    <t>Da'mon Jennings</t>
  </si>
  <si>
    <t>11/25/2019 Requesting police report. 2/5/20 Admin closed.  Old PIA from prior coordinator that was never responded to (mu).</t>
  </si>
  <si>
    <t>19-2739</t>
  </si>
  <si>
    <t>Alexandra Clement</t>
  </si>
  <si>
    <t>John Mueller</t>
  </si>
  <si>
    <t>18 MSP 032868</t>
  </si>
  <si>
    <t>12/03/19 Report was emailed. S.C.</t>
  </si>
  <si>
    <t>19-0591</t>
  </si>
  <si>
    <t>Alexandra Pinsky</t>
  </si>
  <si>
    <t xml:space="preserve">3/25/19 Not MSP </t>
  </si>
  <si>
    <t>19-2539</t>
  </si>
  <si>
    <t>Alexandra Portney</t>
  </si>
  <si>
    <t>Prospect Square</t>
  </si>
  <si>
    <t>Allegany</t>
  </si>
  <si>
    <t>Redacted Report Emailed</t>
  </si>
  <si>
    <t>Calvert SAO/ Kristy Longfellow</t>
  </si>
  <si>
    <t>19-2979</t>
  </si>
  <si>
    <t>Delaney Law</t>
  </si>
  <si>
    <t>Caroline SAO/Kelly Wilkerson</t>
  </si>
  <si>
    <t>19-1886</t>
  </si>
  <si>
    <t>Alexis Gallagher Hyatt and Goldbloom</t>
  </si>
  <si>
    <t>Michael Esters</t>
  </si>
  <si>
    <t>Requesting 911 call. no report. no 911 call.</t>
  </si>
  <si>
    <t>19-1714</t>
  </si>
  <si>
    <t>Alexis King</t>
  </si>
  <si>
    <t>Hagerstown Distribution Ctr</t>
  </si>
  <si>
    <t>19-1326</t>
  </si>
  <si>
    <t>Alexis Ray Dean</t>
  </si>
  <si>
    <t>15 MSP 027856</t>
  </si>
  <si>
    <t>19-1327</t>
  </si>
  <si>
    <t>16 MSP 052272</t>
  </si>
  <si>
    <t>19-0825</t>
  </si>
  <si>
    <t>Aleyna L. Olexson/Victim Advocate</t>
  </si>
  <si>
    <t>Richard Persley</t>
  </si>
  <si>
    <t>4/24/19 Occured in PA</t>
  </si>
  <si>
    <t>19-0717</t>
  </si>
  <si>
    <t>Alicia Danae Thomas</t>
  </si>
  <si>
    <t>Rachel Faye Corbin</t>
  </si>
  <si>
    <t>19 MSP 012139</t>
  </si>
  <si>
    <t xml:space="preserve">4/9/19 Denied </t>
  </si>
  <si>
    <t>19-2504</t>
  </si>
  <si>
    <t>Alicia Kalil</t>
  </si>
  <si>
    <t>Connor Cilia( Juvenile)</t>
  </si>
  <si>
    <t>19 MSP 034775</t>
  </si>
  <si>
    <t>10/23/19 Denied because of juvenile suspect.</t>
  </si>
  <si>
    <t>19-1446</t>
  </si>
  <si>
    <t>Alicia Stange</t>
  </si>
  <si>
    <t>Lawerence A. Brown</t>
  </si>
  <si>
    <t>19 MSP 015805</t>
  </si>
  <si>
    <t>7/15/19 Emailed report</t>
  </si>
  <si>
    <t>19-0980</t>
  </si>
  <si>
    <t>Alimamy Tarawallie</t>
  </si>
  <si>
    <t xml:space="preserve">5/15/19 No records found </t>
  </si>
  <si>
    <t>19-1849</t>
  </si>
  <si>
    <t>Alisha M Kohler</t>
  </si>
  <si>
    <t>Other-Database</t>
  </si>
  <si>
    <t>Requesting all records interviews correspondence related to
her wear and carry permit. No Fee.</t>
  </si>
  <si>
    <t>19-1254</t>
  </si>
  <si>
    <t>Alli Stange</t>
  </si>
  <si>
    <t>Lawrence Allen Brown</t>
  </si>
  <si>
    <t>Caroline SAO/ Kelly Wilkerson</t>
  </si>
  <si>
    <t>June</t>
  </si>
  <si>
    <t>6/24/19 Emailed report</t>
  </si>
  <si>
    <t>19-0543</t>
  </si>
  <si>
    <t>Allstate</t>
  </si>
  <si>
    <t>Sean Pease</t>
  </si>
  <si>
    <t>19 MSP 003500</t>
  </si>
  <si>
    <t xml:space="preserve">4/30/19 S.C. - Report mailed  </t>
  </si>
  <si>
    <t>19-0755</t>
  </si>
  <si>
    <t>Oguier Benjumea</t>
  </si>
  <si>
    <t>18 MSP 029881</t>
  </si>
  <si>
    <t>Report mailed 5/14/19 S.C.</t>
  </si>
  <si>
    <t>19-2577</t>
  </si>
  <si>
    <t>GWF</t>
  </si>
  <si>
    <t>Bailey Schwenk</t>
  </si>
  <si>
    <t>18 MSP 015491</t>
  </si>
  <si>
    <t>Confidential Source or Investigative technique</t>
  </si>
  <si>
    <t>10/30/19 Fee pending F.P.
11/12/19 Report emailed. S.C.</t>
  </si>
  <si>
    <t>19-0312</t>
  </si>
  <si>
    <t>Allstate /Karla</t>
  </si>
  <si>
    <t>Courtney Penny</t>
  </si>
  <si>
    <t>19 MSP 002398</t>
  </si>
  <si>
    <t xml:space="preserve">2/13/19 Faxed partial denial </t>
  </si>
  <si>
    <t>19-0042</t>
  </si>
  <si>
    <t>Allstate Insurance</t>
  </si>
  <si>
    <t>Gina Green</t>
  </si>
  <si>
    <t>18 MSP 035760</t>
  </si>
  <si>
    <t>19-2273</t>
  </si>
  <si>
    <t>Allstate/ Nicole Border</t>
  </si>
  <si>
    <t>10/28/2019 Pending Fee. GEF
12/03/2019 no fee sent after 60 days. Closed. GEF</t>
  </si>
  <si>
    <t>19-1289</t>
  </si>
  <si>
    <t>Alpert Schreyer &amp; Poe</t>
  </si>
  <si>
    <t>Michael Rounds</t>
  </si>
  <si>
    <t>19 MSP 014857</t>
  </si>
  <si>
    <t>Report pending/Photos on fle</t>
  </si>
  <si>
    <t>19-2272</t>
  </si>
  <si>
    <t>Alpert, Schreyer, Poe, LLC</t>
  </si>
  <si>
    <t>Trevon Hudson-white</t>
  </si>
  <si>
    <t>PP19033100000140</t>
  </si>
  <si>
    <t>10/10/19 Faxed correspondence ltr requesting reason.</t>
  </si>
  <si>
    <t>19-1573</t>
  </si>
  <si>
    <t>Alpert,Schreyer, Poe,LLC</t>
  </si>
  <si>
    <t>Taylor/Dixon</t>
  </si>
  <si>
    <t>19 MSP 004603</t>
  </si>
  <si>
    <t>Photos mailed 8/26/19</t>
  </si>
  <si>
    <t>19-0530</t>
  </si>
  <si>
    <t>Alton G. Massaquoi</t>
  </si>
  <si>
    <t>18 MSP 043036</t>
  </si>
  <si>
    <t>19-0295</t>
  </si>
  <si>
    <t>Amanda Lynn Gayther</t>
  </si>
  <si>
    <t xml:space="preserve"> 2/8/19 Denied sent to Ms. Williams</t>
  </si>
  <si>
    <t>19-0346</t>
  </si>
  <si>
    <t>Amanda Bard  ANASEC INC</t>
  </si>
  <si>
    <t>Albert Redd Harrison</t>
  </si>
  <si>
    <t>Contact CJIS</t>
  </si>
  <si>
    <t>19-0901</t>
  </si>
  <si>
    <t>Amanda G Jones</t>
  </si>
  <si>
    <t xml:space="preserve">5/6/19 Not MSP </t>
  </si>
  <si>
    <t>Citation</t>
  </si>
  <si>
    <t>19-0243</t>
  </si>
  <si>
    <t>Amanda Green /Paralegal Andrew,Bongar,Gormley &amp; Clagett</t>
  </si>
  <si>
    <t>Moats Robert Lawrence</t>
  </si>
  <si>
    <t>17 MSP 001340</t>
  </si>
  <si>
    <t xml:space="preserve">2/6/19 Emailed report with redactions </t>
  </si>
  <si>
    <t>19-0702</t>
  </si>
  <si>
    <t>Amanda Pasciuto, Esq</t>
  </si>
  <si>
    <t>Adam Jemal</t>
  </si>
  <si>
    <t>17 MSP 034360</t>
  </si>
  <si>
    <t>requesting 911 call cad. Forestville Bk. No call data available</t>
  </si>
  <si>
    <t>19-0549</t>
  </si>
  <si>
    <t>Amanda Shah</t>
  </si>
  <si>
    <t>Samir Shah</t>
  </si>
  <si>
    <t>19 MSP 005655</t>
  </si>
  <si>
    <t>Mattera, Shay</t>
  </si>
  <si>
    <t xml:space="preserve">3/21/19 Emailed report </t>
  </si>
  <si>
    <t>19-0552</t>
  </si>
  <si>
    <t xml:space="preserve">3/21/19 Not MSP </t>
  </si>
  <si>
    <t>19-0730</t>
  </si>
  <si>
    <t>Amanda/ AA COUNTY SAO</t>
  </si>
  <si>
    <t>Alhaji Shaw</t>
  </si>
  <si>
    <t>19 MSP 012515</t>
  </si>
  <si>
    <t xml:space="preserve">4/11/19 Emailed report </t>
  </si>
  <si>
    <t>19-0883</t>
  </si>
  <si>
    <t>Amaro Law Firm</t>
  </si>
  <si>
    <t>Eboni Thompson</t>
  </si>
  <si>
    <t>No report in file</t>
  </si>
  <si>
    <t>19-2003</t>
  </si>
  <si>
    <t>Amber L Resetar Esq</t>
  </si>
  <si>
    <t>Reequesting statistics for the University of North Carolina 
Wilmington for Lowes Wharf Marina</t>
  </si>
  <si>
    <t>19-1181</t>
  </si>
  <si>
    <t>AmTrust North America Financial Company</t>
  </si>
  <si>
    <t>Jones Junction Belair</t>
  </si>
  <si>
    <t>19 MSP 022346</t>
  </si>
  <si>
    <t>6/14/19 Mailed report</t>
  </si>
  <si>
    <t>19-2497</t>
  </si>
  <si>
    <t>Amy Bradley</t>
  </si>
  <si>
    <t>Daniel Rattien</t>
  </si>
  <si>
    <t>19 MSP 008537</t>
  </si>
  <si>
    <t>10/22/19 No photos of file/copy of request.  forwarded to ms. Waters.FP
10/24/2019 KW sent to Rhea Harris requesting 911 call. Handled by 
S Sarrichio. Fee collected by Rockville BK. RH</t>
  </si>
  <si>
    <t>19-2593</t>
  </si>
  <si>
    <t>19 MSP 045938</t>
  </si>
  <si>
    <t>Amy Kelly/Dugan,McKissick &amp; Longmore</t>
  </si>
  <si>
    <t>Jonathan Lara</t>
  </si>
  <si>
    <t>19 MSP 037643</t>
  </si>
  <si>
    <t>11/1/19 Emailed report.</t>
  </si>
  <si>
    <t>19-2176</t>
  </si>
  <si>
    <t>Amy Noel</t>
  </si>
  <si>
    <t>Stephanie Lear</t>
  </si>
  <si>
    <t>OSFM 22 18 038</t>
  </si>
  <si>
    <t>19-1885</t>
  </si>
  <si>
    <t>Ana Chacin</t>
  </si>
  <si>
    <t xml:space="preserve">Requesting MSP vehicle pursuit policy. 2/6/20 no record of ever having received ths PIA (MU). </t>
  </si>
  <si>
    <t>19-2894</t>
  </si>
  <si>
    <t>Anabela Ramalho</t>
  </si>
  <si>
    <t>Keith C. Freeman</t>
  </si>
  <si>
    <t>2019 00527808</t>
  </si>
  <si>
    <t>12/3/19 Emailed CCC.</t>
  </si>
  <si>
    <t>19-1183</t>
  </si>
  <si>
    <t>Analiese Stopek</t>
  </si>
  <si>
    <t>MSP 5223002X</t>
  </si>
  <si>
    <t>Requesting 911 tapes</t>
  </si>
  <si>
    <t>19-2258</t>
  </si>
  <si>
    <t>ANASEC Bobby Nicely</t>
  </si>
  <si>
    <t>Chalyn Simone Wise</t>
  </si>
  <si>
    <t xml:space="preserve">09/27/19 Faxed citation </t>
  </si>
  <si>
    <t>19-2324</t>
  </si>
  <si>
    <t>Anasec INC./Emily Savine</t>
  </si>
  <si>
    <t>Charles Martin</t>
  </si>
  <si>
    <t>15 MSP 048023</t>
  </si>
  <si>
    <t>Records Destroyed</t>
  </si>
  <si>
    <t xml:space="preserve">10/4/19 Faxed report </t>
  </si>
  <si>
    <t>19-0821</t>
  </si>
  <si>
    <t>Andrea Waters/DCSDCT</t>
  </si>
  <si>
    <t>Gary Spicer</t>
  </si>
  <si>
    <t>19 MSP 013836</t>
  </si>
  <si>
    <t>19-2144</t>
  </si>
  <si>
    <t>Andrew Bone</t>
  </si>
  <si>
    <t>Shenard Spikes</t>
  </si>
  <si>
    <t>19 MSP 027576</t>
  </si>
  <si>
    <t xml:space="preserve">No report on file including photos. 9/24/19 MN Sent to 
PIA Coordinator requesting  
911/Dispatch/Radio traffic recordings. </t>
  </si>
  <si>
    <t>19-2538</t>
  </si>
  <si>
    <t>Criminal Injuries</t>
  </si>
  <si>
    <t>Brandon Hunt</t>
  </si>
  <si>
    <t>19 MSP 035528</t>
  </si>
  <si>
    <t>Andrew Garalde</t>
  </si>
  <si>
    <t>Kathy Slider</t>
  </si>
  <si>
    <t>19-1256</t>
  </si>
  <si>
    <t>Andrew Louis Mullen</t>
  </si>
  <si>
    <t>Jayne Stephens</t>
  </si>
  <si>
    <t xml:space="preserve">6/24/19 Contact CJIS background check </t>
  </si>
  <si>
    <t>Not a PIA Request</t>
  </si>
  <si>
    <t>19-1160</t>
  </si>
  <si>
    <t>Andrew M Marston</t>
  </si>
  <si>
    <t>19 MSP 023102</t>
  </si>
  <si>
    <t>6/11/19 Mailed partial denial</t>
  </si>
  <si>
    <t>19-0317</t>
  </si>
  <si>
    <t>Andrew T Burnett</t>
  </si>
  <si>
    <t>Rick Williams &amp; Robert Lynch</t>
  </si>
  <si>
    <t>19 MSP 005189</t>
  </si>
  <si>
    <t>LexisNexis</t>
  </si>
  <si>
    <t>Requesting 911 tape. Forestville BK handled.</t>
  </si>
  <si>
    <t>19-2162</t>
  </si>
  <si>
    <t>Andrew, Bonger, Gormley &amp; Clagett</t>
  </si>
  <si>
    <t>Robert Moats</t>
  </si>
  <si>
    <t>17MSP001340</t>
  </si>
  <si>
    <t>09/18/19  Photo lab/ 9/25/19 photos mailed S.C.</t>
  </si>
  <si>
    <t>19-1040</t>
  </si>
  <si>
    <t>Andy Barley</t>
  </si>
  <si>
    <t>Requesting crash data 2013-2014</t>
  </si>
  <si>
    <t>19-2833</t>
  </si>
  <si>
    <t>Angela Dukes</t>
  </si>
  <si>
    <t>Dorchester SAO/ Shannon Chambers</t>
  </si>
  <si>
    <t>11/25/19 No records found for multiple cases, checked Lynx, Case Search and ARMIS</t>
  </si>
  <si>
    <t>19-0944</t>
  </si>
  <si>
    <t>Angela Rusch</t>
  </si>
  <si>
    <t>Requesting 911 call made 8-3-2011 619 Tanglewood Drive</t>
  </si>
  <si>
    <t>19-0684</t>
  </si>
  <si>
    <t>Angela Taylor/ Clare County Dept. of Health and Human Services</t>
  </si>
  <si>
    <t>Erik Mullins</t>
  </si>
  <si>
    <t xml:space="preserve">4/4/19 Referred to CJIS </t>
  </si>
  <si>
    <t>19-2131</t>
  </si>
  <si>
    <t>Angela Wang MuckRock News</t>
  </si>
  <si>
    <t>9/16/19 requesting copies of all contracts between MSP
and the following cybersecurity companies. No records exist.</t>
  </si>
  <si>
    <t>19-0142</t>
  </si>
  <si>
    <t>Angella Braveboy</t>
  </si>
  <si>
    <t>Catherine Rentz</t>
  </si>
  <si>
    <t>Requesting records METER/NCIC Jan2003-Present</t>
  </si>
  <si>
    <t>19-0171</t>
  </si>
  <si>
    <t>Disclose Confidential Source, Endanger Life</t>
  </si>
  <si>
    <t>Angelleda M. Dilts</t>
  </si>
  <si>
    <t>Joshua Michael Browning</t>
  </si>
  <si>
    <t>18 MSP 051601</t>
  </si>
  <si>
    <t xml:space="preserve">1/28/19 Emailed report </t>
  </si>
  <si>
    <t>19-0334</t>
  </si>
  <si>
    <t>Angellys Gonzalez Varela</t>
  </si>
  <si>
    <t>Fraud</t>
  </si>
  <si>
    <t xml:space="preserve">2/14/19 Not MSP </t>
  </si>
  <si>
    <t>19-1742</t>
  </si>
  <si>
    <t>Anisa Holmes</t>
  </si>
  <si>
    <t>Requesting CSV orExcel data Prince Georges State Etix system. 12/18/2019 Never receivedthe fee. Closed administratively. RH</t>
  </si>
  <si>
    <t>19-2182</t>
  </si>
  <si>
    <t>Anita Anastasiadis</t>
  </si>
  <si>
    <t>Helen Germanakos</t>
  </si>
  <si>
    <t>19 MSP 025947</t>
  </si>
  <si>
    <t>9/24/19 Emailed report.</t>
  </si>
  <si>
    <t>Dorchester SAO/ Lindsay Ewing</t>
  </si>
  <si>
    <t>19-3012</t>
  </si>
  <si>
    <t>Ann Boudreau</t>
  </si>
  <si>
    <t>Tamara Moskowita</t>
  </si>
  <si>
    <t>16 MSP 051530</t>
  </si>
  <si>
    <t>02/11/2020 No response or payment.  After 60 days. Closed. GEF</t>
  </si>
  <si>
    <t>19-1439</t>
  </si>
  <si>
    <t>Anna Roberts/Enterprise Rent A Car</t>
  </si>
  <si>
    <t>Samuel Hill</t>
  </si>
  <si>
    <t>19 MSP 020817</t>
  </si>
  <si>
    <t>19-1092</t>
  </si>
  <si>
    <t>Anthony Johnson</t>
  </si>
  <si>
    <t>Open</t>
  </si>
  <si>
    <t/>
  </si>
  <si>
    <t>Kaitland Vonhaack</t>
  </si>
  <si>
    <t>Jon Vonhaack</t>
  </si>
  <si>
    <t>D 53 09472</t>
  </si>
  <si>
    <t>Request Withdrawn</t>
  </si>
  <si>
    <t>Anna Sasaki/NY co District Attorney</t>
  </si>
  <si>
    <t>David Comstock</t>
  </si>
  <si>
    <t>6/3/19 25 Years Record Destroyed</t>
  </si>
  <si>
    <t>19-2523</t>
  </si>
  <si>
    <t>Anne Arundel Co Office of Personnel-J Taylor</t>
  </si>
  <si>
    <t>Steven C. Greer</t>
  </si>
  <si>
    <t>16 MSP 046813</t>
  </si>
  <si>
    <t>10/24/19 Emailed report.</t>
  </si>
  <si>
    <t>19 MSP 053289</t>
  </si>
  <si>
    <t>19-2813</t>
  </si>
  <si>
    <t>16 MSP 048559</t>
  </si>
  <si>
    <t>Anne Arundel Co PD - Det Hickox #2056</t>
  </si>
  <si>
    <t>Aldrin Michael Doh</t>
  </si>
  <si>
    <t>11/22/19 Faxed citation.</t>
  </si>
  <si>
    <t>19-0041</t>
  </si>
  <si>
    <t>Anne Arundel Co SAO</t>
  </si>
  <si>
    <t>Jason Gleaser</t>
  </si>
  <si>
    <t>18 MSP 052576</t>
  </si>
  <si>
    <t>18 MSP 033562</t>
  </si>
  <si>
    <t>19 MSP 033049</t>
  </si>
  <si>
    <t>19-0049</t>
  </si>
  <si>
    <t>Tiffany Fenix</t>
  </si>
  <si>
    <t>19 MSP 000189</t>
  </si>
  <si>
    <t>19-0531</t>
  </si>
  <si>
    <t>Mohammed Ahmed</t>
  </si>
  <si>
    <t>CB</t>
  </si>
  <si>
    <t>19 MSP 006759</t>
  </si>
  <si>
    <t>19-0554</t>
  </si>
  <si>
    <t>Jamaal A. Foster-Scott</t>
  </si>
  <si>
    <t>19 MSP 002804</t>
  </si>
  <si>
    <t xml:space="preserve">3/21/19 Faxed full report </t>
  </si>
  <si>
    <t>19-2517</t>
  </si>
  <si>
    <t>Timothy Contee</t>
  </si>
  <si>
    <t>10/24/19 MSP custodian of records.</t>
  </si>
  <si>
    <t>19-1263</t>
  </si>
  <si>
    <t>Anne Arundel SAO</t>
  </si>
  <si>
    <t>Robert Lee King 3rd</t>
  </si>
  <si>
    <t>19 MSP 019031</t>
  </si>
  <si>
    <t>6/25/19 emailed report DT</t>
  </si>
  <si>
    <t>Metropolitan Reporting Bureau</t>
  </si>
  <si>
    <t>19-2568</t>
  </si>
  <si>
    <t>GEF</t>
  </si>
  <si>
    <t>Annette Bennett</t>
  </si>
  <si>
    <t>Andre Dickerson</t>
  </si>
  <si>
    <t>19 MSP 015040</t>
  </si>
  <si>
    <t>10/30/19 Fee Pending F.P.
11/12/2019 Sent email response to requestor in response to
their email.  I let them know fee letter sent, 10/30/2019 and
that we were waiting on payment to release the DCIR. GEF 
01/02/2020 Past 60 days no response or payment. GEF</t>
  </si>
  <si>
    <t>19-0048</t>
  </si>
  <si>
    <t>Annette Best/ Orlando Police Department</t>
  </si>
  <si>
    <t>Cameo Eugene Bannister</t>
  </si>
  <si>
    <t>16 MSP 045784</t>
  </si>
  <si>
    <t>1/11/19Emailed report</t>
  </si>
  <si>
    <t>19-1964</t>
  </si>
  <si>
    <t>ANSA/Assuncao,LLP</t>
  </si>
  <si>
    <t>Bernabel Zurita Leon</t>
  </si>
  <si>
    <t>19 MSP 022923</t>
  </si>
  <si>
    <t xml:space="preserve">08/28/19 photo form 30-48 sent. F.P. </t>
  </si>
  <si>
    <t>19-0466</t>
  </si>
  <si>
    <t>Anston Williams</t>
  </si>
  <si>
    <t>FOIA Public Records Solutions</t>
  </si>
  <si>
    <t>19-0127</t>
  </si>
  <si>
    <t>Anthony Winder</t>
  </si>
  <si>
    <t>1/23/19 No records exist 25 years destroyed</t>
  </si>
  <si>
    <t>19-0837</t>
  </si>
  <si>
    <t>Arlene L. Thompson,Esq.LLC</t>
  </si>
  <si>
    <t>Stephanie Bradshaw</t>
  </si>
  <si>
    <t>19 MSP 009876</t>
  </si>
  <si>
    <t>4/25/19 Contact Carroll County SAO DUI</t>
  </si>
  <si>
    <t>19-1630</t>
  </si>
  <si>
    <t>Arlisa Moton/State Highway Admin</t>
  </si>
  <si>
    <t>Dominick Snyder</t>
  </si>
  <si>
    <t>0M10MB1</t>
  </si>
  <si>
    <t>19-1510</t>
  </si>
  <si>
    <t>Army chaplain - SSG Caleb E. Sharp</t>
  </si>
  <si>
    <t>Desmonay Mychelle Barnes</t>
  </si>
  <si>
    <t>7/23 Contact CJIS</t>
  </si>
  <si>
    <t>19-2449</t>
  </si>
  <si>
    <t>Arnold Clark</t>
  </si>
  <si>
    <t>10/11/19 Theft of tags/Returned for more info</t>
  </si>
  <si>
    <t>19-1274</t>
  </si>
  <si>
    <t>Arthur Wggings Inmate #196612</t>
  </si>
  <si>
    <t>Arthur Wiggings</t>
  </si>
  <si>
    <t xml:space="preserve">15 MSP 036735 </t>
  </si>
  <si>
    <t>Requesting all iformation 911 calls cad reports</t>
  </si>
  <si>
    <t>19-1364</t>
  </si>
  <si>
    <t>Arthur Wiggins</t>
  </si>
  <si>
    <t>Minnie N'Zinga</t>
  </si>
  <si>
    <t>15 MSP 036735</t>
  </si>
  <si>
    <t>Child Abuse</t>
  </si>
  <si>
    <t>7/9/19 Request denied</t>
  </si>
  <si>
    <t>19-1555</t>
  </si>
  <si>
    <t xml:space="preserve"> 7/9/19 2nd request. Was denied on</t>
  </si>
  <si>
    <t>Kelvin Mason</t>
  </si>
  <si>
    <t>19-0012</t>
  </si>
  <si>
    <t>19 MSP 028136</t>
  </si>
  <si>
    <t>Arun Sudama</t>
  </si>
  <si>
    <t>18 MSP 042639</t>
  </si>
  <si>
    <t>OCME/ Marjorie Lindsey</t>
  </si>
  <si>
    <t>19-1052</t>
  </si>
  <si>
    <t>Ashcraft &amp; Gerel, LLP</t>
  </si>
  <si>
    <t>Iana McDaniel</t>
  </si>
  <si>
    <t>19 MSP 011348</t>
  </si>
  <si>
    <t>19-1560</t>
  </si>
  <si>
    <t>Ashleigh Hope Alexander</t>
  </si>
  <si>
    <t>16 MSP 004989</t>
  </si>
  <si>
    <t>Richard Manis</t>
  </si>
  <si>
    <t>19 MSP 038745</t>
  </si>
  <si>
    <t>Hoang Nguyen</t>
  </si>
  <si>
    <t>19 MSP 008863</t>
  </si>
  <si>
    <t>Ed Macdonald</t>
  </si>
  <si>
    <t>Frederick SAO/ Vince Testa</t>
  </si>
  <si>
    <t>19-1864</t>
  </si>
  <si>
    <t>16MSP004989</t>
  </si>
  <si>
    <t>Requesting law enforcement to complete a Request for Evaluation
and Information form. Sent Incident Rpt. No fee.</t>
  </si>
  <si>
    <t>19-1834</t>
  </si>
  <si>
    <t>Ashley Alton</t>
  </si>
  <si>
    <t>19MSP034088</t>
  </si>
  <si>
    <t>Requesting 911 call from her ex 8/14/2019 128 Old Point Ln. Handled by B Laning Centerville</t>
  </si>
  <si>
    <t>19-1334</t>
  </si>
  <si>
    <t>Ashley Greely</t>
  </si>
  <si>
    <t>Sara Marie Sapp</t>
  </si>
  <si>
    <t>Homicide</t>
  </si>
  <si>
    <t>7/19/19 Sgt. Sexton contacting requester for more info</t>
  </si>
  <si>
    <t>19-1719</t>
  </si>
  <si>
    <t>Ashley Lynn</t>
  </si>
  <si>
    <t>Town View Village</t>
  </si>
  <si>
    <t>19-1071</t>
  </si>
  <si>
    <t>Ashley Veon</t>
  </si>
  <si>
    <t>Shley Veon</t>
  </si>
  <si>
    <t xml:space="preserve">5/29/19 Not PIA request </t>
  </si>
  <si>
    <t>19-1219</t>
  </si>
  <si>
    <t>Ashley Winkel</t>
  </si>
  <si>
    <t>Ann Doughty</t>
  </si>
  <si>
    <t>19 MSP 021473</t>
  </si>
  <si>
    <t>6/19/19 Not releaseable  still in draft</t>
  </si>
  <si>
    <t>19-2421</t>
  </si>
  <si>
    <t>Asya Graham</t>
  </si>
  <si>
    <t>07Z0H97</t>
  </si>
  <si>
    <t>10/15/19 Arrived with Army recruiter/Needed for enlistment</t>
  </si>
  <si>
    <t>19-2701</t>
  </si>
  <si>
    <t>Atlantic Casualty Insurance Company / Stephen Westbrook</t>
  </si>
  <si>
    <t>James Hezekiah</t>
  </si>
  <si>
    <t>19 MSP 038715</t>
  </si>
  <si>
    <t>11/13/19 faxed report to Atlantic Casualty</t>
  </si>
  <si>
    <t>19-1298</t>
  </si>
  <si>
    <t>Attorney Karen Sussman</t>
  </si>
  <si>
    <t>Zorri L. Skinner</t>
  </si>
  <si>
    <t>19 MSP 022047</t>
  </si>
  <si>
    <t>Requesting dash cam video, officer's body cam video</t>
  </si>
  <si>
    <t>19-2820</t>
  </si>
  <si>
    <t>Aurora Civil Service Commission -A Rathbun</t>
  </si>
  <si>
    <t>Kyle Richard Harris</t>
  </si>
  <si>
    <t>11/22/19 Not MSP CJIS</t>
  </si>
  <si>
    <t>19-0155</t>
  </si>
  <si>
    <t>Avery Wilmore Office of Public Defender</t>
  </si>
  <si>
    <t>Katherine Lipscomb Ball</t>
  </si>
  <si>
    <t>16 MSP 012040</t>
  </si>
  <si>
    <t>1/28/19 Emailed report</t>
  </si>
  <si>
    <t>19-2431</t>
  </si>
  <si>
    <t>Aviv Citron</t>
  </si>
  <si>
    <t>10/15/2019 Requesting vertification police comission Carole Allen.12/04/19 Need to contact MPTS Commission. RH.</t>
  </si>
  <si>
    <t>19-1207</t>
  </si>
  <si>
    <t>Avon PD/ Det. N. Hawk</t>
  </si>
  <si>
    <t>Khalid Hussain Moore</t>
  </si>
  <si>
    <t xml:space="preserve">6/19/19 No records were found </t>
  </si>
  <si>
    <t>19-0300</t>
  </si>
  <si>
    <t>Axis Vadnais</t>
  </si>
  <si>
    <t>Brookdale</t>
  </si>
  <si>
    <t>Inspection information emailed</t>
  </si>
  <si>
    <t>19-0652</t>
  </si>
  <si>
    <t>Ayite Adjangba</t>
  </si>
  <si>
    <t xml:space="preserve">4/2/19 Not MSP </t>
  </si>
  <si>
    <t>19-0688</t>
  </si>
  <si>
    <t>Lakisha Green</t>
  </si>
  <si>
    <t>4/4/19 Not MSP/Prince George's Co PD</t>
  </si>
  <si>
    <t>19-1632</t>
  </si>
  <si>
    <t>AZ Game &amp; Fish Dept - Lainie Antolik</t>
  </si>
  <si>
    <t>Jacob Ryan Harrison</t>
  </si>
  <si>
    <t xml:space="preserve">No records found </t>
  </si>
  <si>
    <t>19-2636</t>
  </si>
  <si>
    <t>Azrael Franz</t>
  </si>
  <si>
    <t>Cindy Coulbourne</t>
  </si>
  <si>
    <t>19 MSP 020957</t>
  </si>
  <si>
    <t>11/06/19 Sent to photo lab. S.C.</t>
  </si>
  <si>
    <t>19-2657</t>
  </si>
  <si>
    <t>Azrael Franz, &amp; Solter</t>
  </si>
  <si>
    <t>Ronet Aching</t>
  </si>
  <si>
    <t>19 MSP 028408</t>
  </si>
  <si>
    <t>11/25/19 MSP 30-18 sent to photo lab. S.C.
11/26/19 receive photos TK
12/2/19 mailed photos to requester TK</t>
  </si>
  <si>
    <t>19-0532</t>
  </si>
  <si>
    <t>B. Adrian Wells, Esquire</t>
  </si>
  <si>
    <t>Garrick Wharton</t>
  </si>
  <si>
    <t>19 MSP 000545</t>
  </si>
  <si>
    <t>19-2371</t>
  </si>
  <si>
    <t>Background Investigator/ Cheryl Wiley</t>
  </si>
  <si>
    <t>Karen Donald</t>
  </si>
  <si>
    <t>10/9/19 no miformation found</t>
  </si>
  <si>
    <t>19-3019</t>
  </si>
  <si>
    <t>Baltimore City PD - Det Alvin Ortiz</t>
  </si>
  <si>
    <t>Andre Osborne</t>
  </si>
  <si>
    <t>12/17/19 Request an incident/accident passed the retention time.</t>
  </si>
  <si>
    <t>19-2880</t>
  </si>
  <si>
    <t>Baltimore City SAO/ Megan Acquaviva</t>
  </si>
  <si>
    <t>Nicholas Gaitanos</t>
  </si>
  <si>
    <t>19 MSP 007589</t>
  </si>
  <si>
    <t>12/2/19 59 photos sent to lab per Dave in lab this case can be closed Baltimore City is picking up the photo cd from the photo lab.</t>
  </si>
  <si>
    <t>19-1575</t>
  </si>
  <si>
    <t>Baltimore City SAO/Rachel Adekanye</t>
  </si>
  <si>
    <t>Charles Case</t>
  </si>
  <si>
    <t>19 MSP 028575</t>
  </si>
  <si>
    <t>7/29/19 Faxed report and Certification of Custodian letter</t>
  </si>
  <si>
    <t>19-1375</t>
  </si>
  <si>
    <t>Baltimore Co PD - Joseph Michael</t>
  </si>
  <si>
    <t>Katherine Elaine Leal</t>
  </si>
  <si>
    <t>Contact CJIS 7/10/19</t>
  </si>
  <si>
    <t>19-1935</t>
  </si>
  <si>
    <t>Baltimore Co SAO - Suzannah Sturgell</t>
  </si>
  <si>
    <t>Ethan Blass</t>
  </si>
  <si>
    <t>19 MSP 028890</t>
  </si>
  <si>
    <t>Sent Report</t>
  </si>
  <si>
    <t>19-2561</t>
  </si>
  <si>
    <t>Baltimore Co SAO- Suzannah Sturgell</t>
  </si>
  <si>
    <t>H.Melendez-Canan/Rashemee Lee</t>
  </si>
  <si>
    <t>19 MSP 042129</t>
  </si>
  <si>
    <t>12/04/2019. Sturgell referred to CED. Active Cases. Not a PIA request. RH.</t>
  </si>
  <si>
    <t>19-2059</t>
  </si>
  <si>
    <t>Baltimore Co SAO/ Suzannah Sturgell</t>
  </si>
  <si>
    <t>Ogbuwa Okoronkwo Okidi</t>
  </si>
  <si>
    <t>9/10/19 Sent to Judy Waggner. 9/11/19 Trooper Weathers CED will be handling from here #6200</t>
  </si>
  <si>
    <t>19-2058</t>
  </si>
  <si>
    <t>Baltimore Co SAO/Suzannah Sturgell</t>
  </si>
  <si>
    <t>Juan Carlos Ibara Caarlos</t>
  </si>
  <si>
    <t>19 MSP 036009</t>
  </si>
  <si>
    <t>9/10/19  Emailed report.</t>
  </si>
  <si>
    <t>19-2664</t>
  </si>
  <si>
    <t>Baltimore Co.</t>
  </si>
  <si>
    <t>Sharon Hubbard</t>
  </si>
  <si>
    <t>19 MSP 044781</t>
  </si>
  <si>
    <t>11/08/19 No photos on file. S.C.</t>
  </si>
  <si>
    <t>19-2427</t>
  </si>
  <si>
    <t>Baltimore County</t>
  </si>
  <si>
    <t>Tonna Evans</t>
  </si>
  <si>
    <t>19 MSP 031169</t>
  </si>
  <si>
    <t>10/15/19 No photos on file, form 30-48 sent back no record. S.C.</t>
  </si>
  <si>
    <t>19-2955</t>
  </si>
  <si>
    <t>Baltimore County MD</t>
  </si>
  <si>
    <t>Russell Seward</t>
  </si>
  <si>
    <t>19 MSP 047708</t>
  </si>
  <si>
    <t>12/09/19 No Photos on file. S.C.</t>
  </si>
  <si>
    <t>19-2203</t>
  </si>
  <si>
    <t>Baltimore County PD/Anthony J. Micriotti</t>
  </si>
  <si>
    <t>Christopher Skleres</t>
  </si>
  <si>
    <t>14 MSP 028037</t>
  </si>
  <si>
    <t>9/25/19 Report emailed back do to the size of file.</t>
  </si>
  <si>
    <t>19-2170</t>
  </si>
  <si>
    <t>Baltimore County SAO/ Suzannah Sturgell</t>
  </si>
  <si>
    <t>Leion Davis</t>
  </si>
  <si>
    <t>19 MSP 038664</t>
  </si>
  <si>
    <t xml:space="preserve">9/19/19 Emailed report to SAO </t>
  </si>
  <si>
    <t>19-2667</t>
  </si>
  <si>
    <t>Pharaof-Yahree Walker</t>
  </si>
  <si>
    <t>19 MSP 045120</t>
  </si>
  <si>
    <t>11/12/19 Emailed report.</t>
  </si>
  <si>
    <t>19-2668</t>
  </si>
  <si>
    <t>Laqwan Jackson</t>
  </si>
  <si>
    <t>19 MSP 046125</t>
  </si>
  <si>
    <t>11/12/19 Emailed report</t>
  </si>
  <si>
    <t>19-2256</t>
  </si>
  <si>
    <t>TK</t>
  </si>
  <si>
    <t>Barbara Bunney</t>
  </si>
  <si>
    <t>Loretta Estabrook</t>
  </si>
  <si>
    <t>16 MSP 002804</t>
  </si>
  <si>
    <t>9/27/19 request send to photo lab. TK
10/2/19 Photos mailed, TK</t>
  </si>
  <si>
    <t>19-1636</t>
  </si>
  <si>
    <t>Barbara R. Trader, P.A.</t>
  </si>
  <si>
    <t>Lylie Hinh</t>
  </si>
  <si>
    <t>19 MSP 002666</t>
  </si>
  <si>
    <t>19-1730</t>
  </si>
  <si>
    <t>Beckey Peterson MuckRock News</t>
  </si>
  <si>
    <t>Beckey Peterson</t>
  </si>
  <si>
    <t>Requesting contracts between MSP and Toka. No Contracts</t>
  </si>
  <si>
    <t>19-1384</t>
  </si>
  <si>
    <t>Becky  Peteson MuckRock News</t>
  </si>
  <si>
    <t>Becky Peterson</t>
  </si>
  <si>
    <t>Requesting copies of contracts MSP and Toka</t>
  </si>
  <si>
    <t>19-0914</t>
  </si>
  <si>
    <t>Bekan, Marder &amp; Adkins</t>
  </si>
  <si>
    <t>Watts/Clancy</t>
  </si>
  <si>
    <t>16 MSP 043556</t>
  </si>
  <si>
    <t>No report was done</t>
  </si>
  <si>
    <t>19-0033</t>
  </si>
  <si>
    <t>Bekman Marder &amp; Adkins</t>
  </si>
  <si>
    <t>Kayle Bodensteiner</t>
  </si>
  <si>
    <t>18 MSP 020504</t>
  </si>
  <si>
    <t>Report mailed 1/25/19.</t>
  </si>
  <si>
    <t>19-0304</t>
  </si>
  <si>
    <t>Bekman, Marder &amp; Adkins</t>
  </si>
  <si>
    <t>samantha Coleman</t>
  </si>
  <si>
    <t>18 MSP 048002</t>
  </si>
  <si>
    <t>19-0369</t>
  </si>
  <si>
    <t>katrina Grewe</t>
  </si>
  <si>
    <t>16 MSP 034041</t>
  </si>
  <si>
    <t>Non fatal-no record on file</t>
  </si>
  <si>
    <t>19-0370</t>
  </si>
  <si>
    <t>Robin Sabo</t>
  </si>
  <si>
    <t>18 MSP 043254</t>
  </si>
  <si>
    <t>19-2487</t>
  </si>
  <si>
    <t>Diane Centeno-Dshields</t>
  </si>
  <si>
    <t>19 MSP 030517</t>
  </si>
  <si>
    <t xml:space="preserve">10/22/19  Photo info. was emailed/No report on file.
10/28/2019 Pending fee for photos. GEF/01/10/20 received payment
for  the 3rd CD FP </t>
  </si>
  <si>
    <t>19-2528</t>
  </si>
  <si>
    <t>Kimberly Morgan</t>
  </si>
  <si>
    <t>18 MSP 044441</t>
  </si>
  <si>
    <t>10/28/2019 Pending Fee. GEF
11/06/19 DCIR emailed to customer. S.C.</t>
  </si>
  <si>
    <t>19-2567</t>
  </si>
  <si>
    <t>Steven Meekins &amp; Dwayne Vansant</t>
  </si>
  <si>
    <t>19 MSP 008213</t>
  </si>
  <si>
    <t>10/30/19 Fees Pending F.P.
10/30/19 email DCIR/Photo fee request and copy of crash report. TK
11/4/19 receive ck#108328 for DCIR/Photo. Email request form for
photos to lab. TK
11/8/19 mailed DCIR/Photos to requestor. TK</t>
  </si>
  <si>
    <t>19-3004</t>
  </si>
  <si>
    <t>D. Deshields</t>
  </si>
  <si>
    <t>12/20/19 DCIR emailed. S.C.</t>
  </si>
  <si>
    <t>19-0177</t>
  </si>
  <si>
    <t>Mail</t>
  </si>
  <si>
    <t>Ben Yeo</t>
  </si>
  <si>
    <t>Jorge&amp;Judy Guerriero</t>
  </si>
  <si>
    <t>Requesting video recording. No video.</t>
  </si>
  <si>
    <t>200 - Office of the State Fire Marshal (HQ)</t>
  </si>
  <si>
    <t>19-3097</t>
  </si>
  <si>
    <t>Berman &amp; Darby,LLP</t>
  </si>
  <si>
    <t>Brooke Riley</t>
  </si>
  <si>
    <t>19 MSP 045885</t>
  </si>
  <si>
    <t xml:space="preserve">12/31/19 request copy given to Michele for 911,CAD Report FP/ No. 01/03/20 sent to Rhea CAD report and 911 tape. 
report on file. 1/17/20 fee of $17 charged for audio and CAD, ltr sent 1/17 (MU). 1/30/20 fee received and processed.  Info sent and PIA closed (MU).  </t>
  </si>
  <si>
    <t>19-2086</t>
  </si>
  <si>
    <t>Bernalillo Co SO - Rodney Gilliam</t>
  </si>
  <si>
    <t>Miguel Cervantes-Cidvankes</t>
  </si>
  <si>
    <t>09/18/19 Mailed Not MSP contact other agencies</t>
  </si>
  <si>
    <t>Donald Williams</t>
  </si>
  <si>
    <t>19-0795</t>
  </si>
  <si>
    <t>Bernard Solnik</t>
  </si>
  <si>
    <t>Leveta Josep</t>
  </si>
  <si>
    <t>19 MSP 014724</t>
  </si>
  <si>
    <t>19-0866</t>
  </si>
  <si>
    <t>Leveta Johnson</t>
  </si>
  <si>
    <t>Request videos, 911 Calls, Photos, etc. Fee waived.</t>
  </si>
  <si>
    <t>19-1396</t>
  </si>
  <si>
    <t>Bethanie Wolfe</t>
  </si>
  <si>
    <t>Nathan Casteel</t>
  </si>
  <si>
    <t>19 MSP 027466</t>
  </si>
  <si>
    <t>7/16/19 Returned for more info</t>
  </si>
  <si>
    <t>19-1397</t>
  </si>
  <si>
    <t>19 MSP 027430</t>
  </si>
  <si>
    <t>7/12/19 Returned for more info</t>
  </si>
  <si>
    <t>19-0117</t>
  </si>
  <si>
    <t>21 - Forensic Sciences Division</t>
  </si>
  <si>
    <t>Beverly A. Hockstad</t>
  </si>
  <si>
    <t>Kenneth E. Bull &amp; Ruby Bull</t>
  </si>
  <si>
    <t>18 MSP 054115</t>
  </si>
  <si>
    <t>1/23/19 Sent 10 day &amp; Fee letter 1/28/19/Emailed report</t>
  </si>
  <si>
    <t>19-2201</t>
  </si>
  <si>
    <t>BI NICS/ 3820</t>
  </si>
  <si>
    <t>John William Henery</t>
  </si>
  <si>
    <t>R80 05069</t>
  </si>
  <si>
    <t>9/24/19 Emailed the BK for case #10/2/19 Records destroyed 2012</t>
  </si>
  <si>
    <t>19-0108</t>
  </si>
  <si>
    <t>Bill Brusca</t>
  </si>
  <si>
    <t>Lauren Brusca</t>
  </si>
  <si>
    <t>18 MSP 044079</t>
  </si>
  <si>
    <t>19-2010</t>
  </si>
  <si>
    <t>Bonner Kiernan Trebach &amp; Crociata, LLP /UPS</t>
  </si>
  <si>
    <t>Ton Chi Huynh</t>
  </si>
  <si>
    <t>19 MSP 025479</t>
  </si>
  <si>
    <t>9/4/19 Sherry Campbell spoke with requestor, check is being mailed.9/6/19Customer picked up report with payment $2.50</t>
  </si>
  <si>
    <t>19-1017</t>
  </si>
  <si>
    <t>Bonnie L. Brittingham</t>
  </si>
  <si>
    <t>Bonnie L Brittingham</t>
  </si>
  <si>
    <t>18 MSP 056573</t>
  </si>
  <si>
    <t>5/21/19 Mailed report</t>
  </si>
  <si>
    <t>19-2060</t>
  </si>
  <si>
    <t>Bonnie Lee Haymes</t>
  </si>
  <si>
    <t>17 MSP 037410</t>
  </si>
  <si>
    <t>9/10/19 Customer was in lobby for report.</t>
  </si>
  <si>
    <t>19-2677</t>
  </si>
  <si>
    <t>Bonnie McCubbin</t>
  </si>
  <si>
    <t>59W0B0V</t>
  </si>
  <si>
    <t>11/12/2019 Requesting name of officer pulled me over. 11/18/19 Provided information and citation. No fee charged. RH</t>
  </si>
  <si>
    <t>19-0649</t>
  </si>
  <si>
    <t>Boubacar Soah</t>
  </si>
  <si>
    <t xml:space="preserve">4/2/19 Sent for more information / 5/29/19 Closed request lack of information </t>
  </si>
  <si>
    <t>19-1911</t>
  </si>
  <si>
    <t>Charles SAO/ Crystal Fecteau</t>
  </si>
  <si>
    <t>Brady Fischel &amp; Daily, LLC</t>
  </si>
  <si>
    <t>Hector Recinos</t>
  </si>
  <si>
    <t>.</t>
  </si>
  <si>
    <t>Fee Letter</t>
  </si>
  <si>
    <t>Fee Due</t>
  </si>
  <si>
    <t>Fee Received</t>
  </si>
  <si>
    <t>Cecil County SAO</t>
  </si>
  <si>
    <t>Requesting 911 dash and body cam. No 911 call No video. Sent copy of citation</t>
  </si>
  <si>
    <t>Photos</t>
  </si>
  <si>
    <t>19-2600</t>
  </si>
  <si>
    <t>BradyFischel &amp; Daily, LLC/Charly J. Edwards</t>
  </si>
  <si>
    <t>Gerardo Espinoza</t>
  </si>
  <si>
    <t>19 0065751</t>
  </si>
  <si>
    <t>11/1/19 Not MSP. Linx shows Anne Arundel county PD hilds records.</t>
  </si>
  <si>
    <t>19-3118</t>
  </si>
  <si>
    <t>Brain Berry</t>
  </si>
  <si>
    <t>19 MSP 006405</t>
  </si>
  <si>
    <t>1/3/20 sent denial letter to Karen . Case denied for ongoning investigation 1/10/20 emailed denile</t>
  </si>
  <si>
    <t>19-1695</t>
  </si>
  <si>
    <t>Branchburg Township PD-Det. R Buck #540</t>
  </si>
  <si>
    <t>Elizabeth V. Lescano-Amagua</t>
  </si>
  <si>
    <t>19-1390</t>
  </si>
  <si>
    <t>Brandie Jennings</t>
  </si>
  <si>
    <t>Lauren Caudle</t>
  </si>
  <si>
    <t>19 MSP 022868</t>
  </si>
  <si>
    <t>Emailed report 7/10/19</t>
  </si>
  <si>
    <t>19-2108</t>
  </si>
  <si>
    <t>Brandon Kimmel</t>
  </si>
  <si>
    <t>Billie Jean Hall or Billy Jean Hall</t>
  </si>
  <si>
    <t>Missing Person</t>
  </si>
  <si>
    <t>09/25/19 Sent to PIA coordinator requesting missing person report transcripts , 911 audio tape.10/10/19 Contacted Sgt Chasity Blades and told that case was in long term storage. never received the case file. 12/04/19 Closed Administratively. RH</t>
  </si>
  <si>
    <t>19-0815</t>
  </si>
  <si>
    <t>Brassel Alexander, LLC</t>
  </si>
  <si>
    <t>Frank Mason</t>
  </si>
  <si>
    <t>19 MSP 000260</t>
  </si>
  <si>
    <t>19-2326</t>
  </si>
  <si>
    <t>Brenda Chalfant</t>
  </si>
  <si>
    <t>George Francis Chalfant</t>
  </si>
  <si>
    <t>18 MSP 050736</t>
  </si>
  <si>
    <t>19-0850</t>
  </si>
  <si>
    <t>Frederick County SAO</t>
  </si>
  <si>
    <t>Dorchester County SAO</t>
  </si>
  <si>
    <t>Calvert County SAO</t>
  </si>
  <si>
    <t>Brian Bissett</t>
  </si>
  <si>
    <t>Caroline County SAO</t>
  </si>
  <si>
    <t>Requesting MSP Handgun wear/Carry Permits- licensing. Requires database creation.</t>
  </si>
  <si>
    <t>19-2584</t>
  </si>
  <si>
    <t>Charles County SAO</t>
  </si>
  <si>
    <t>Kent</t>
  </si>
  <si>
    <t>Talbot County SAO</t>
  </si>
  <si>
    <t>17 MSP 055635</t>
  </si>
  <si>
    <t>10/31/2019 Requesting number of MD handgun wear and carry
permits holders  arrested or detained yearly by MSP Police.
11/15/2019- No eletronic Info No data Sent. No fee charge.</t>
  </si>
  <si>
    <t>19-0411</t>
  </si>
  <si>
    <t>Brian E Levy Asst Public Defender</t>
  </si>
  <si>
    <t>Requesting MSP Field Manual, Adm Manual, General Orders 3 boxes</t>
  </si>
  <si>
    <t>19-2133</t>
  </si>
  <si>
    <t>19 MSP 042181</t>
  </si>
  <si>
    <t>Brian Posik Progressive Insurance</t>
  </si>
  <si>
    <t>No photos in veripic</t>
  </si>
  <si>
    <t>19MSP030397</t>
  </si>
  <si>
    <t>9/17/19 Requesting dash cam, body cam, audio recording. 
11/26/19 2 DVDs sent and Report. RH</t>
  </si>
  <si>
    <t>19-2423</t>
  </si>
  <si>
    <t>Wicomico County SAO</t>
  </si>
  <si>
    <t>Carroll SAO/ Jennifer Levee</t>
  </si>
  <si>
    <t>Brian Ronk</t>
  </si>
  <si>
    <t>Valentine Ronk</t>
  </si>
  <si>
    <t>19 MSP 039866</t>
  </si>
  <si>
    <t>10/16/19 No report on file. F.C.</t>
  </si>
  <si>
    <t>19-2769</t>
  </si>
  <si>
    <t>18 MSP 003246</t>
  </si>
  <si>
    <t>Balentine Aaron Ronk</t>
  </si>
  <si>
    <t>11/20/19 Sent to Rhea requesting radio/telephone transmissions. 2/6/20 No record of ever having recieved this request (MU).</t>
  </si>
  <si>
    <t>19-2841</t>
  </si>
  <si>
    <t>OCME/Laurin Askew</t>
  </si>
  <si>
    <t>11/26/19 No report on file. F.P.</t>
  </si>
  <si>
    <t>19-0947</t>
  </si>
  <si>
    <t>Brian Springfield</t>
  </si>
  <si>
    <t>Lisa Schneider</t>
  </si>
  <si>
    <t>19 MSP 019221</t>
  </si>
  <si>
    <t>5/10/19 Partial Denial</t>
  </si>
  <si>
    <t>Caleb P Null</t>
  </si>
  <si>
    <t>19-1648</t>
  </si>
  <si>
    <t>Bridgeport PD Internal Affairs-Sgt Pizarro</t>
  </si>
  <si>
    <t>Gaetano G. Zavaglia</t>
  </si>
  <si>
    <t>Employment (HR)</t>
  </si>
  <si>
    <t>18 MSP 007116</t>
  </si>
  <si>
    <t xml:space="preserve">Requesting failed polygraph for pre-employment exam. LEO no charge. </t>
  </si>
  <si>
    <t>19-1728</t>
  </si>
  <si>
    <t>Bridgett Gamble</t>
  </si>
  <si>
    <t>Requesting 911 calll made byCharles Gamble on Dec 14 2018</t>
  </si>
  <si>
    <t>19-0485</t>
  </si>
  <si>
    <t>OCME/ Laurin Askew</t>
  </si>
  <si>
    <t>Bridgette S. Hicks</t>
  </si>
  <si>
    <t>Nathaniel Hicks</t>
  </si>
  <si>
    <t>18 MSP 037206</t>
  </si>
  <si>
    <t xml:space="preserve">3/11/19 Mailed report </t>
  </si>
  <si>
    <t>19-2713</t>
  </si>
  <si>
    <t>Apr</t>
  </si>
  <si>
    <t>Britt &amp; Reed</t>
  </si>
  <si>
    <t>Ryan Dorsey</t>
  </si>
  <si>
    <t>19 MSP 041671</t>
  </si>
  <si>
    <t>11/14/19 No photos on file, mailed initial  non fatal report.F.P.</t>
  </si>
  <si>
    <t>19-0442</t>
  </si>
  <si>
    <t>Britt Reed</t>
  </si>
  <si>
    <t>Karla Morris</t>
  </si>
  <si>
    <t>19MSP005420</t>
  </si>
  <si>
    <t>Yavapai Co SO - Debra Dorrell 10404</t>
  </si>
  <si>
    <t>19-2179</t>
  </si>
  <si>
    <t>Britt Reed Law Offices</t>
  </si>
  <si>
    <t>Tonya Netz</t>
  </si>
  <si>
    <t>19 MSP 033480</t>
  </si>
  <si>
    <t>9/20/19 Reqest sent to Photo Lab S.C./9/25/19 photos mailed S.C.</t>
  </si>
  <si>
    <t>19-0463</t>
  </si>
  <si>
    <t>Brittany A Whitehar, Harman, Attorneys at Law</t>
  </si>
  <si>
    <t>Port, Michael</t>
  </si>
  <si>
    <t>OSFM Case # 14.16.009</t>
  </si>
  <si>
    <t>3/6/19-Report Emailed immediately following distribution approval by Regional Commander, Caryn McMahon</t>
  </si>
  <si>
    <t>19-0464</t>
  </si>
  <si>
    <t>Charles Co SAO</t>
  </si>
  <si>
    <t>3/6/19-Photos requested from MSP Photo Lab after distribution approved by Regional Commander Caryn McMahon.</t>
  </si>
  <si>
    <t>19-3017</t>
  </si>
  <si>
    <t>Brittany DeBiase Franco All State Insurance</t>
  </si>
  <si>
    <t>Joseph Umezurike</t>
  </si>
  <si>
    <t>000000KK03874</t>
  </si>
  <si>
    <t xml:space="preserve">12/17/2019 Requesting 911 transcripts </t>
  </si>
  <si>
    <t>19-1709</t>
  </si>
  <si>
    <t>Brittany Purnell</t>
  </si>
  <si>
    <t>Erica Hollenback</t>
  </si>
  <si>
    <t>19 MSP 031011</t>
  </si>
  <si>
    <t>18 MSP 011077</t>
  </si>
  <si>
    <t>The Dorsey Law Firm</t>
  </si>
  <si>
    <t>19-2525</t>
  </si>
  <si>
    <t>Brittany Suszan</t>
  </si>
  <si>
    <t>Dennis Bishop</t>
  </si>
  <si>
    <t>Jun</t>
  </si>
  <si>
    <t>Tracy Soper</t>
  </si>
  <si>
    <t>Joyce Martz</t>
  </si>
  <si>
    <t>Kenneth Martz</t>
  </si>
  <si>
    <t>17 MSP 046607</t>
  </si>
  <si>
    <t>18 MSP 007177</t>
  </si>
  <si>
    <t>Garrett County SAO</t>
  </si>
  <si>
    <t>10/24/2019 looking for crime blotter or crome log for entire MSP.
12/13/19 Sent example of Daily Activity Report. RH</t>
  </si>
  <si>
    <t>19-0475</t>
  </si>
  <si>
    <t>Siarra Elliott</t>
  </si>
  <si>
    <t>Dean Spears</t>
  </si>
  <si>
    <t>Brooke McKay</t>
  </si>
  <si>
    <t>Ronald Leslie</t>
  </si>
  <si>
    <t>15msp034818</t>
  </si>
  <si>
    <t>Request for body and dash cam footage. No record for photos.</t>
  </si>
  <si>
    <t>19-0765</t>
  </si>
  <si>
    <t>Request 911 call related MVA 9-25-2015. 911 cll no longer exists</t>
  </si>
  <si>
    <t>19-2089</t>
  </si>
  <si>
    <t>Broward Co SO - Deputy Akelo Barner</t>
  </si>
  <si>
    <t>Michael James Dobre</t>
  </si>
  <si>
    <t>9/16/19 Not MSP contact CJIS</t>
  </si>
  <si>
    <t>Kelly Wilkerson</t>
  </si>
  <si>
    <t>17 MSP 028741</t>
  </si>
  <si>
    <t>Tammy Payne</t>
  </si>
  <si>
    <t>19 MSP 046956</t>
  </si>
  <si>
    <t>Kristy Longfellow</t>
  </si>
  <si>
    <t>Stephen Prince</t>
  </si>
  <si>
    <t>19-1845</t>
  </si>
  <si>
    <t>19 MSP 044390</t>
  </si>
  <si>
    <t>Broward Sheriff's Office</t>
  </si>
  <si>
    <t>Jonathan Remi Perlgny</t>
  </si>
  <si>
    <t>19-2209</t>
  </si>
  <si>
    <t>Broward Sheriff's Office - Thomas Gerlach</t>
  </si>
  <si>
    <t>09/24/19 Conat CJIS</t>
  </si>
  <si>
    <t>19-1627</t>
  </si>
  <si>
    <t>Broward Sheriff's Office-Thomas Gerlach</t>
  </si>
  <si>
    <t>Samuel Levi Manning</t>
  </si>
  <si>
    <t>02 80 011983</t>
  </si>
  <si>
    <t>7/31/19 Request 2 reports from HOR MN,  8/1/19 Fax report MN</t>
  </si>
  <si>
    <t>19-1351</t>
  </si>
  <si>
    <t>Brown &amp; Cohen, LLP</t>
  </si>
  <si>
    <t>Alice / Allan Bontempo</t>
  </si>
  <si>
    <t>19 MSP 009781</t>
  </si>
  <si>
    <t>19-2173</t>
  </si>
  <si>
    <t>Brown Law - Bridgette Lane, Esq.</t>
  </si>
  <si>
    <t>2009 00035246</t>
  </si>
  <si>
    <t>Not MSP contact other agencies</t>
  </si>
  <si>
    <t>19-0701</t>
  </si>
  <si>
    <t>Brown, Brown &amp; Young</t>
  </si>
  <si>
    <t>Andrew Klein</t>
  </si>
  <si>
    <t>19 MSP 010352</t>
  </si>
  <si>
    <t>19-1993</t>
  </si>
  <si>
    <t>Kyle Lynam</t>
  </si>
  <si>
    <t>18 MSP 043316</t>
  </si>
  <si>
    <t>Laura Lee Williams</t>
  </si>
  <si>
    <t>19 MSP 055087</t>
  </si>
  <si>
    <t>09/30/19 Photo sent</t>
  </si>
  <si>
    <t>19-1996</t>
  </si>
  <si>
    <t>Mark Griffiths</t>
  </si>
  <si>
    <t>19 MSP 017195</t>
  </si>
  <si>
    <t>09/06/19 No report on file - 76 photos information mailed. F.P.
10/29/2019 waiting on fee for Photos. GEF
12/03/2019 no fee sent after 60 days. Closed. GEF</t>
  </si>
  <si>
    <t>19-2580</t>
  </si>
  <si>
    <t>Michael L. Smoot</t>
  </si>
  <si>
    <t>19 MSP 060650</t>
  </si>
  <si>
    <t>10/31/19 MSP 30-48 No photos on file sent. S.C.</t>
  </si>
  <si>
    <t>19-2918</t>
  </si>
  <si>
    <t>Bruce &amp; Merrilees Electric Co./Jared Luete</t>
  </si>
  <si>
    <t>SHA</t>
  </si>
  <si>
    <t>19 MSP 003307</t>
  </si>
  <si>
    <t>12/6/19 Picked up CIR in lobby.</t>
  </si>
  <si>
    <t>19-2184</t>
  </si>
  <si>
    <t>Bruce H Powell</t>
  </si>
  <si>
    <t>Emmanuel Atayde</t>
  </si>
  <si>
    <t xml:space="preserve">9/23/19 Requesting 911 calls, 1/20/20 first entry is wrong.  Requested report and preserve evidence to include audio / video.  Appears that Lt Revel sent the report (MU). </t>
  </si>
  <si>
    <t>19-3057</t>
  </si>
  <si>
    <t>Bryan A Fletcher</t>
  </si>
  <si>
    <t>12/20/2019 Requesting handgun qualification number 2017-2019. 
12/23/19 Numbers sent to Fletcher. Closed. No fee. RH</t>
  </si>
  <si>
    <t>19-2186</t>
  </si>
  <si>
    <t>Bryan Linscott</t>
  </si>
  <si>
    <t>9/24/2019 requesting monthly mva stats by injury and fatal</t>
  </si>
  <si>
    <t>19-0344</t>
  </si>
  <si>
    <t>Buddy Merritt/Farmers &amp; Mechanics</t>
  </si>
  <si>
    <t>Ronald W. Gamble</t>
  </si>
  <si>
    <t>19 MSP 010482</t>
  </si>
  <si>
    <t>19-1179</t>
  </si>
  <si>
    <t>Butch L. Williams U.S Probation Officer</t>
  </si>
  <si>
    <t>Malik McCauley</t>
  </si>
  <si>
    <t>14 MSP 006575</t>
  </si>
  <si>
    <t>6/13/19 Emailed report</t>
  </si>
  <si>
    <t>Amanda Baker</t>
  </si>
  <si>
    <t>19-2907</t>
  </si>
  <si>
    <t>Butler Law Group</t>
  </si>
  <si>
    <t>Miata Reese</t>
  </si>
  <si>
    <t>19 MSP 045757</t>
  </si>
  <si>
    <t>12/04/19  No report on file -None faltal</t>
  </si>
  <si>
    <t>19-1875</t>
  </si>
  <si>
    <t>Queen Anne's County SAO</t>
  </si>
  <si>
    <t>Byrd and Byrd LLC</t>
  </si>
  <si>
    <t>Laura Ritter</t>
  </si>
  <si>
    <t>18 MSP 046969</t>
  </si>
  <si>
    <t>18 MSP 013427</t>
  </si>
  <si>
    <t xml:space="preserve"> 8/22/19 sent to photo lab S.C.</t>
  </si>
  <si>
    <t>Jul</t>
  </si>
  <si>
    <t>19-0285</t>
  </si>
  <si>
    <t>Byron Drummond</t>
  </si>
  <si>
    <t>24 Seperate Codefendents</t>
  </si>
  <si>
    <t>14 40 01066</t>
  </si>
  <si>
    <t xml:space="preserve"> Info received from CED to HOR 3/22/Request came from Bk. Denial
letter was returned because Mr. Drummond was moved from Westover.</t>
  </si>
  <si>
    <t>19-0438</t>
  </si>
  <si>
    <t>Ca'Rel Almondo Lee</t>
  </si>
  <si>
    <t>3B0JFG 3MC0JFG</t>
  </si>
  <si>
    <t>Requesting dash cam  of traffic stop. Never sent fee as of 6/12/2019</t>
  </si>
  <si>
    <t>19-0440</t>
  </si>
  <si>
    <t>Requesting certifications held operation Radar laser vascar. didn't pay fee.</t>
  </si>
  <si>
    <t>19-0441</t>
  </si>
  <si>
    <t>19 MSP 033534</t>
  </si>
  <si>
    <t>Requesting calibration records service records usual manual. No fee paid as of 6/12/2019</t>
  </si>
  <si>
    <t>19-2574</t>
  </si>
  <si>
    <t>Calert County SAO/Jessic Thompson</t>
  </si>
  <si>
    <t>Harvey-Le J.O. Miller-Daye</t>
  </si>
  <si>
    <t>19 MSP 042797</t>
  </si>
  <si>
    <t>10/30/19 Sent photo request to lab.11/1/19 Mailed photos.</t>
  </si>
  <si>
    <t>19-2563</t>
  </si>
  <si>
    <t>California Dept of Corrections &amp; Rehabilitaation</t>
  </si>
  <si>
    <t>Nestor Ruiz Gomea</t>
  </si>
  <si>
    <t>10/29/19 No report on file</t>
  </si>
  <si>
    <t>19-2321</t>
  </si>
  <si>
    <t>California Dept of Corrections/M.L. McClellan</t>
  </si>
  <si>
    <t>Steven Garcia</t>
  </si>
  <si>
    <t>10/4/19 No information found.</t>
  </si>
  <si>
    <t>19-1436</t>
  </si>
  <si>
    <t>California Dept of Motor Vehicles</t>
  </si>
  <si>
    <t>Jennifer Buck</t>
  </si>
  <si>
    <t>19 MSP 005719</t>
  </si>
  <si>
    <t>Shawn Goslee Johnson</t>
  </si>
  <si>
    <t>19-1140</t>
  </si>
  <si>
    <t>The Yost Legal Group</t>
  </si>
  <si>
    <t>Nicholas Booze</t>
  </si>
  <si>
    <t>California State Police</t>
  </si>
  <si>
    <t>Anthony Park</t>
  </si>
  <si>
    <t>6/7/19 Refered to Headquarters DO/Human Resources-Denied Emp</t>
  </si>
  <si>
    <t>19-2597</t>
  </si>
  <si>
    <t>Aug</t>
  </si>
  <si>
    <t>Timothy Smith &amp; Associates</t>
  </si>
  <si>
    <t>17 MSP 041645</t>
  </si>
  <si>
    <t>Austin Catania</t>
  </si>
  <si>
    <t>18 MSP 025411</t>
  </si>
  <si>
    <t>Calvert Co SO - Jessica Thompson</t>
  </si>
  <si>
    <t>Jacqueline Rayle/Megan Cooper</t>
  </si>
  <si>
    <t>19 MSP 043538</t>
  </si>
  <si>
    <t>11/1/19 sent request to photo lab. 11/08/2019 photos mailed.</t>
  </si>
  <si>
    <t>19-2544</t>
  </si>
  <si>
    <t>Calvert County  SAO/Christine King</t>
  </si>
  <si>
    <t>Margaret Ann Gerlach</t>
  </si>
  <si>
    <t>19 MSP 038769</t>
  </si>
  <si>
    <t>10/28/19 Sent request for 12 photos to photo lab.11/1/19 Mailed photos</t>
  </si>
  <si>
    <t>19-2211</t>
  </si>
  <si>
    <t>Calvert County SAO/ Gail Wikoff</t>
  </si>
  <si>
    <t>Jovan G. Parker</t>
  </si>
  <si>
    <t>19 MSP 033271</t>
  </si>
  <si>
    <t>9/25/19 13 photos ordered from photo lab 10/10/19 Mailed CD</t>
  </si>
  <si>
    <t>19-2055</t>
  </si>
  <si>
    <t>Calvert County SAO/ Jessica Thompson</t>
  </si>
  <si>
    <t>Amber Lynn Demarais</t>
  </si>
  <si>
    <t>19 MSP 035454</t>
  </si>
  <si>
    <t>9/10/19 Senet photo request fo 1 photo. 9/12/19 Mailed photos</t>
  </si>
  <si>
    <t>19-2445</t>
  </si>
  <si>
    <t>Joseph Michael Hale</t>
  </si>
  <si>
    <t>19 MSP 038014</t>
  </si>
  <si>
    <t>10/16/19 No photos in veripic, contact photo lab.</t>
  </si>
  <si>
    <t>18 MSP 021934</t>
  </si>
  <si>
    <t>19-2195</t>
  </si>
  <si>
    <t>OCME/ Courtney Manzo</t>
  </si>
  <si>
    <t>Calvert County SAO/ Kristy Longfellow</t>
  </si>
  <si>
    <t>David Stefan Mackall</t>
  </si>
  <si>
    <t>19 MSP 035604</t>
  </si>
  <si>
    <t>9/24/19 6 photos,sent to the lab. DT 10/1/19 mailed</t>
  </si>
  <si>
    <t>19-2065</t>
  </si>
  <si>
    <t>Calvert County SAO/ Paula Shrawder</t>
  </si>
  <si>
    <t>Mario Le</t>
  </si>
  <si>
    <t>19 MSP 025069</t>
  </si>
  <si>
    <t>9/11/19 There are 130 photoso in veripic</t>
  </si>
  <si>
    <t>19-2545</t>
  </si>
  <si>
    <t>Calvert County SAO/Christine King</t>
  </si>
  <si>
    <t>Amanda Sabrina Mitchell</t>
  </si>
  <si>
    <t>19 MSP 038299</t>
  </si>
  <si>
    <t>10/28/19 No photos in veripic uploaded to ARMIS./11/1/19 Mailed photos</t>
  </si>
  <si>
    <t>19-2297</t>
  </si>
  <si>
    <t>Calvert County SAO/Gail Wikoff</t>
  </si>
  <si>
    <t>Troy Byron Fenwick</t>
  </si>
  <si>
    <t>19 MSP 035741</t>
  </si>
  <si>
    <t>10/2/19 No photos in veripic. 10/15/19 3 photos in veripic.11/1/19Mailed photos</t>
  </si>
  <si>
    <t>19-2135</t>
  </si>
  <si>
    <t>Calvert County SAO/Jessica Thompson</t>
  </si>
  <si>
    <t>Brandy Lee Valentine Brent</t>
  </si>
  <si>
    <t>19 MSP 037585</t>
  </si>
  <si>
    <t xml:space="preserve">9/18/19 No photos in veripic. Sent message to photo lab.10/2/19 Mailed photos </t>
  </si>
  <si>
    <t>19-2605</t>
  </si>
  <si>
    <t>Jessie Denise Hart</t>
  </si>
  <si>
    <t>19 MSP 040872</t>
  </si>
  <si>
    <t>17 MSP 025979</t>
  </si>
  <si>
    <t>Unknown</t>
  </si>
  <si>
    <t>19 MSP 036700</t>
  </si>
  <si>
    <t>Donald Lambert</t>
  </si>
  <si>
    <t>19 MSP 041489</t>
  </si>
  <si>
    <t>11/4/19 Emailed request to photo lab 2 photos.11/7/19 Mailed photos</t>
  </si>
  <si>
    <t>19-2874</t>
  </si>
  <si>
    <t>Michael Tyrone Morsell</t>
  </si>
  <si>
    <t>19 MSP 047867</t>
  </si>
  <si>
    <t>11/27/19 2 PHOTOS IN VERIPIC.12/3/19 Mailed photos.</t>
  </si>
  <si>
    <t>19-1387</t>
  </si>
  <si>
    <t>Calvert County SAO/Kristy Longfellow</t>
  </si>
  <si>
    <t>Amy Virginia Cooksey</t>
  </si>
  <si>
    <t>19 MSP 025029</t>
  </si>
  <si>
    <t>7/10/19 Photo request Calvert County SAO 7/17/19 Photo put in mail</t>
  </si>
  <si>
    <t>19-1383</t>
  </si>
  <si>
    <t>Calvert SAO</t>
  </si>
  <si>
    <t>Sade Lea Jefferson</t>
  </si>
  <si>
    <t>19 MSP 026124</t>
  </si>
  <si>
    <t xml:space="preserve"> 7/10/19 Calvert SAO 3 photos lab . DT  7/16/19 mailed  DT</t>
  </si>
  <si>
    <t>19-1509</t>
  </si>
  <si>
    <t>Calvert SAO / Jessica Thompson</t>
  </si>
  <si>
    <t>Nathan Daniel Field</t>
  </si>
  <si>
    <t>19 MSP 028603</t>
  </si>
  <si>
    <t>7/22/19. 2 photos lab  DT  7/25/19 mailed DT</t>
  </si>
  <si>
    <t>19-1622</t>
  </si>
  <si>
    <t>Louna Dorzin</t>
  </si>
  <si>
    <t>19 MSP 015631</t>
  </si>
  <si>
    <t>Garrett SAO/ Wayne Mowbray</t>
  </si>
  <si>
    <t>7/31/19 81 photos lab. DT . 8/6/19 mailed DT</t>
  </si>
  <si>
    <t>19-1794</t>
  </si>
  <si>
    <t>Edward Milton McCormick</t>
  </si>
  <si>
    <t>19 MSP 002311</t>
  </si>
  <si>
    <t>PRS,Inc</t>
  </si>
  <si>
    <t>8/14/19. 5 photos lab DT  8/22/19 mailed DT</t>
  </si>
  <si>
    <t>19-1872</t>
  </si>
  <si>
    <t>Nicholas Kelson</t>
  </si>
  <si>
    <t>19 MSP 023264</t>
  </si>
  <si>
    <t xml:space="preserve"> 8/22/19  unkn # of photos not in Veripi  lab. DT  9/5/19 mailed DT</t>
  </si>
  <si>
    <t>Sep</t>
  </si>
  <si>
    <t>19-2766</t>
  </si>
  <si>
    <t>Samuel Douglas Bryant</t>
  </si>
  <si>
    <t>19 MSP 045294</t>
  </si>
  <si>
    <t>11/20/19 9 photos sent to lab 11/25/19 mailed and  closed</t>
  </si>
  <si>
    <t>18 MSP 030536</t>
  </si>
  <si>
    <t>19-2798</t>
  </si>
  <si>
    <t>Tyier Brooks</t>
  </si>
  <si>
    <t>19 MSP 044973</t>
  </si>
  <si>
    <t>11/21/19 22 photos sent to lab 11/25/19 mailed and closed</t>
  </si>
  <si>
    <t>18 MSP 032031</t>
  </si>
  <si>
    <t>19-2910</t>
  </si>
  <si>
    <t>Calvert SAO/ Gail Wikoff</t>
  </si>
  <si>
    <t>Ray Michael Goshorn</t>
  </si>
  <si>
    <t>19 MSP 047248</t>
  </si>
  <si>
    <t xml:space="preserve">12/4/19 unkn # of photos not in Veripic, sent to lab 12/19/19 mailed </t>
  </si>
  <si>
    <t>19-2911</t>
  </si>
  <si>
    <t>Garrett SAO/ William Winters 3rd</t>
  </si>
  <si>
    <t>Ryan David Outland Sr</t>
  </si>
  <si>
    <t>19 MSP 048880</t>
  </si>
  <si>
    <t>12/4/19 unkn # of photos not in Veripic, sent to lab 12/19/19 mailed</t>
  </si>
  <si>
    <t>19-1519</t>
  </si>
  <si>
    <t>Calvert SAO/ Jennifer Boswell</t>
  </si>
  <si>
    <t>Jason Douglas Pardoe</t>
  </si>
  <si>
    <t>19 MSP 013823</t>
  </si>
  <si>
    <t>Jo Lynn Brown</t>
  </si>
  <si>
    <t>7/23/19. 23 photos lab  DT  7/29/19 mailed DT</t>
  </si>
  <si>
    <t>18 MSP 025183</t>
  </si>
  <si>
    <t>19-1505</t>
  </si>
  <si>
    <t>McDonald</t>
  </si>
  <si>
    <t>Oct</t>
  </si>
  <si>
    <t>Ashleigh Nichole Ziesmer</t>
  </si>
  <si>
    <t>19 MSP 029181</t>
  </si>
  <si>
    <t>7/22/19.  unkn # of photos not in Veripic  lab  DT 7/29/19 per lab and reporting trooper no photos were taken. DT  7/29/19 emailed Jessica. DT</t>
  </si>
  <si>
    <t>19-1612</t>
  </si>
  <si>
    <t>18 MSP 031116</t>
  </si>
  <si>
    <t>Keith Maxie Stepney 3rd</t>
  </si>
  <si>
    <t>19 MSP 027810</t>
  </si>
  <si>
    <t>7/30/19 19 photos lab DT . 8/2/19 mailed DT</t>
  </si>
  <si>
    <t>19-1639</t>
  </si>
  <si>
    <t>Matthew Aaron Hall</t>
  </si>
  <si>
    <t>19 MSP 030283</t>
  </si>
  <si>
    <t>7/29/19. 4 photos lab. DT   8/2/19 mailed. DT</t>
  </si>
  <si>
    <t>19-1737</t>
  </si>
  <si>
    <t>Michael John Harrison</t>
  </si>
  <si>
    <t>19 MSP 029840</t>
  </si>
  <si>
    <t>8/12/19. 9 photos lab DT   8/15/19 mailed DT</t>
  </si>
  <si>
    <t>19-1795</t>
  </si>
  <si>
    <t>Jason Emory Moreland</t>
  </si>
  <si>
    <t>19 MSP 003434</t>
  </si>
  <si>
    <t>8/14/19. 10 photos lab  DT  8/22/19 mailed DT</t>
  </si>
  <si>
    <t>19-1825</t>
  </si>
  <si>
    <t>Michael Frank Brooks</t>
  </si>
  <si>
    <t>19 MSP 032075</t>
  </si>
  <si>
    <t>8/19/19. 3 photos lab  DT  9/11/19 mailed DT</t>
  </si>
  <si>
    <t>19-1896</t>
  </si>
  <si>
    <t>Shane Michael Gwinn</t>
  </si>
  <si>
    <t>19 MSP 034379</t>
  </si>
  <si>
    <t>8/26/19 2 photos  lab DT   8/29/19 mailed DT</t>
  </si>
  <si>
    <t>19-1979</t>
  </si>
  <si>
    <t>Precious Amillion Miles</t>
  </si>
  <si>
    <t>19 MSP 033261</t>
  </si>
  <si>
    <t>9/3/19. 16 photos lab  DT  9/5/19 mailed DT</t>
  </si>
  <si>
    <t>18 MSP 013312</t>
  </si>
  <si>
    <t>19-2034</t>
  </si>
  <si>
    <t>Sheri Christine Hoffman</t>
  </si>
  <si>
    <t>19 MSP 035653</t>
  </si>
  <si>
    <t>9/6/19. 9 photos  lab  DT  9/11/19 mailed DT</t>
  </si>
  <si>
    <t>19-2292</t>
  </si>
  <si>
    <t>FDLE</t>
  </si>
  <si>
    <t>Angelia Marie Federici</t>
  </si>
  <si>
    <t>19 MSP 036497</t>
  </si>
  <si>
    <t>18 MSP 033118</t>
  </si>
  <si>
    <t>10/2/19 10 photos to lab DT 10/16/19 mailed</t>
  </si>
  <si>
    <t>18 MSP 024014</t>
  </si>
  <si>
    <t>19-2293</t>
  </si>
  <si>
    <t>Franklin Prokopik</t>
  </si>
  <si>
    <t>19 MSP 030243</t>
  </si>
  <si>
    <t>Genesis Amir-Enoch Jones -Bynoe</t>
  </si>
  <si>
    <t>19 MSP 032603</t>
  </si>
  <si>
    <t>10/2/19 7 photos sent to lab DT 10/16/19 mailed</t>
  </si>
  <si>
    <t>19-2331</t>
  </si>
  <si>
    <t>John Briam Bubner</t>
  </si>
  <si>
    <t>19 MSP 035004</t>
  </si>
  <si>
    <t>10/4/19 14 photos sent to lab 10/16/19 mailed</t>
  </si>
  <si>
    <t>19-2333</t>
  </si>
  <si>
    <t>Frederick SAO/ Kimberly Murdock</t>
  </si>
  <si>
    <t>Michelle Ellen Ann Wato</t>
  </si>
  <si>
    <t>19 MSP 040343</t>
  </si>
  <si>
    <t>10/4/19 4 photos sent to lab 10/16/19 mailed</t>
  </si>
  <si>
    <t>19-2365</t>
  </si>
  <si>
    <t>Kirk Tirrell Crafton</t>
  </si>
  <si>
    <t>19 MSP 040013</t>
  </si>
  <si>
    <t>10/8/19 unkn # of photos not in veripic sent to lab 10/18/19 mailed</t>
  </si>
  <si>
    <t>19-2437</t>
  </si>
  <si>
    <t>17 MSP 053922</t>
  </si>
  <si>
    <t>Shannon Starr Gatton</t>
  </si>
  <si>
    <t>19 MSP 038262</t>
  </si>
  <si>
    <t xml:space="preserve">10/1/19 5 photos sent to lab. 10/16/19 mailed </t>
  </si>
  <si>
    <t>19-2468</t>
  </si>
  <si>
    <t>Calvert SAo/ Jessica Thompson</t>
  </si>
  <si>
    <t>Charlie Stevie Worsley</t>
  </si>
  <si>
    <t>Krystle Lynn Fraser</t>
  </si>
  <si>
    <t>19 MSP 042547</t>
  </si>
  <si>
    <t>10/17/19 10 photos sent to lab 10/22/19 mailed</t>
  </si>
  <si>
    <t>19-2623</t>
  </si>
  <si>
    <t>19 MSP 027573</t>
  </si>
  <si>
    <t>Charles Cephas</t>
  </si>
  <si>
    <t>David Leon Reece Jr</t>
  </si>
  <si>
    <t>19 MSP 042661</t>
  </si>
  <si>
    <t>11/5/19 16 photos sent to lab 11/13/19 mailed and closed</t>
  </si>
  <si>
    <t>PW</t>
  </si>
  <si>
    <t>19-2634</t>
  </si>
  <si>
    <t>206 - OSFM-Southern Reg. Office - Prince Fred (SRO)</t>
  </si>
  <si>
    <t>Alyssa Leeann Ropel</t>
  </si>
  <si>
    <t>19 MSP 042971</t>
  </si>
  <si>
    <t>11/5/19  2 photos sent to lab 11/13/19 mailed and closed</t>
  </si>
  <si>
    <t>19-2642</t>
  </si>
  <si>
    <t>Elizabeth Anne Joiner</t>
  </si>
  <si>
    <t>19 MSP 044231</t>
  </si>
  <si>
    <t>Sent via email</t>
  </si>
  <si>
    <t>Michael Patrick Cherry</t>
  </si>
  <si>
    <t>11/6/19 1 photo sent to lab 11/13/19 mailed and closed</t>
  </si>
  <si>
    <t>18 MSP 038811</t>
  </si>
  <si>
    <t>19-2669</t>
  </si>
  <si>
    <t>Brian Lee Thompson</t>
  </si>
  <si>
    <t>19 MSP 045582</t>
  </si>
  <si>
    <t>11/12/19 1 photo sent to lab. 11/15/19 mailed and closed</t>
  </si>
  <si>
    <t>19-2670</t>
  </si>
  <si>
    <t>Tara Lynn Hodges</t>
  </si>
  <si>
    <t>19 MSP 044059</t>
  </si>
  <si>
    <t>11/12/19 unkn # of photos not in Veripic, sent to lab 11/18/19 per lab they are fedexing the case today, closed case</t>
  </si>
  <si>
    <t>19-2794</t>
  </si>
  <si>
    <t>Thomas Lorenzo Jones Jr</t>
  </si>
  <si>
    <t>19 MSP 046582</t>
  </si>
  <si>
    <t>11/21/19 12 photos sent to lab 11/25/19 mailed and closed</t>
  </si>
  <si>
    <t>19-2818</t>
  </si>
  <si>
    <t>Mn</t>
  </si>
  <si>
    <t>Lisa Marie Thompson</t>
  </si>
  <si>
    <t>19 MSP 046877</t>
  </si>
  <si>
    <t>Nov</t>
  </si>
  <si>
    <t>Joseph Grasso</t>
  </si>
  <si>
    <t>Darrel Clayton</t>
  </si>
  <si>
    <t>18 MSP 033396</t>
  </si>
  <si>
    <t>11/22/19 16 photos sent to lab 11/26/19 mailed and closed</t>
  </si>
  <si>
    <t>19-2913</t>
  </si>
  <si>
    <t>Brian Lockhart Kimber</t>
  </si>
  <si>
    <t>19 MSP 047428</t>
  </si>
  <si>
    <t>Chaka Cross</t>
  </si>
  <si>
    <t>18 MSP 039177</t>
  </si>
  <si>
    <t>Chesequa Brown</t>
  </si>
  <si>
    <t>12/4/19 5 photos sent to lab 12/6/19 mailed and closed</t>
  </si>
  <si>
    <t>19-2991</t>
  </si>
  <si>
    <t>Thomas Dashay Gary Jr</t>
  </si>
  <si>
    <t>19 MSP 049870</t>
  </si>
  <si>
    <t>12/12/19  12 photos sent to lab 12/19/19 mailed</t>
  </si>
  <si>
    <t>Tina Bravo</t>
  </si>
  <si>
    <t>19-3068</t>
  </si>
  <si>
    <t>Robert Allen Gray 3rd</t>
  </si>
  <si>
    <t>19 MSP 051835</t>
  </si>
  <si>
    <t>12/20/19 3 photos sent to lab 1/3/20 mailed .</t>
  </si>
  <si>
    <t>19-3069</t>
  </si>
  <si>
    <t>Cameo Earl Justbuddy</t>
  </si>
  <si>
    <t>12/20/19 32 photos sent to lab 1/3/20 mailed</t>
  </si>
  <si>
    <t>19-1412</t>
  </si>
  <si>
    <t>Brent Anthony Stith</t>
  </si>
  <si>
    <t>19 MSP 027391</t>
  </si>
  <si>
    <t>7/10/19  unkn # of photos not in Veripic. lab. DT   7/22/19 per lab and trooper 1 photo was uploaded, bc of the short time span lab is fedex photos and advised me to close case. DT</t>
  </si>
  <si>
    <t>19-1445</t>
  </si>
  <si>
    <t>Adam William Rogers</t>
  </si>
  <si>
    <t>19 MSP 025628</t>
  </si>
  <si>
    <t>7/12/19. unkn # of photos not in Veripic  lab  DT 7/19/19 no photos, (in Acrs per lab and trooper. Trooper no longer has orignals).  Emailed Kristy. case closed.  DT 7/22/19. lab emails asking to send pdf from acrs report so pdf was sent today for them to make a cd. DT  7/25/19 mailed DT</t>
  </si>
  <si>
    <t>19-1473</t>
  </si>
  <si>
    <t>Lity Gean Thompson</t>
  </si>
  <si>
    <t>19 MSP 028939</t>
  </si>
  <si>
    <t>7/17/19 6 photos. lab . DT  7/18/19 mailed DT</t>
  </si>
  <si>
    <t>19-1643</t>
  </si>
  <si>
    <t>Stephen Nathaniel Hartley</t>
  </si>
  <si>
    <t>19 MSP 029263</t>
  </si>
  <si>
    <t xml:space="preserve"> 8/2/19. unkn # of photos, not in Veripic lab. DT  8/8/19 mailed. DT</t>
  </si>
  <si>
    <t>19-1980</t>
  </si>
  <si>
    <t>Paul Arthur McGinty Jr</t>
  </si>
  <si>
    <t>19 MSP 032700</t>
  </si>
  <si>
    <t xml:space="preserve"> 9/3/19. 1 photo lab  DT 9/5/19 mailed DT</t>
  </si>
  <si>
    <t>19-2092</t>
  </si>
  <si>
    <t>Chris Alan Ashton</t>
  </si>
  <si>
    <t>19 MSP 036832</t>
  </si>
  <si>
    <t xml:space="preserve"> 9/13/19 4 photos lab.  DT  9/19/19 mailed DT</t>
  </si>
  <si>
    <t>19-2992</t>
  </si>
  <si>
    <t>Johnnie Rogers Brown Jr</t>
  </si>
  <si>
    <t>19 MSP 051849</t>
  </si>
  <si>
    <t>12/12/19 9 photos sent to lab 12/19/19 mailed</t>
  </si>
  <si>
    <t>19-2017</t>
  </si>
  <si>
    <t>Calvert SAO/ Paula Shrawder</t>
  </si>
  <si>
    <t>Heather Marie Malamphy</t>
  </si>
  <si>
    <t>18 MSP 009582</t>
  </si>
  <si>
    <t>9/5/19. unkn # of photos not in Veripic lab DT   9/16/19 not photos per lab and reporting trooper , emailed Paula closed case DT</t>
  </si>
  <si>
    <t>19-2112</t>
  </si>
  <si>
    <t>Mario Puzo Le</t>
  </si>
  <si>
    <t>9/16/19 130 photos. lab. DT  9/19/19 mailed  DT</t>
  </si>
  <si>
    <t>19-2113</t>
  </si>
  <si>
    <t>TransCon CSI</t>
  </si>
  <si>
    <t>Brian Keith Henderson</t>
  </si>
  <si>
    <t>16 MSP 032043</t>
  </si>
  <si>
    <t xml:space="preserve"> 9/16/19 unkn # of photos not in Veripic. lab.  DT 9/16/19 no photos per lab and reporting trooper. emailed Paula and closed case DT</t>
  </si>
  <si>
    <t>19-2920</t>
  </si>
  <si>
    <t>18 MSP 039658</t>
  </si>
  <si>
    <t>Love, Barnes &amp; McKew</t>
  </si>
  <si>
    <t>19 MSP 014787</t>
  </si>
  <si>
    <t>TransCon Investigations</t>
  </si>
  <si>
    <t>18 MSP 048389</t>
  </si>
  <si>
    <t>Calvert SAO/Jessica Thompson</t>
  </si>
  <si>
    <t>Casey Brooks Gray</t>
  </si>
  <si>
    <t>19 MSP 046930</t>
  </si>
  <si>
    <t xml:space="preserve">12/5/19 unkn # of photos not in Veripic, sent to lab 12/19/19 mailed </t>
  </si>
  <si>
    <t>19-1370</t>
  </si>
  <si>
    <t>Calvin S. Oren</t>
  </si>
  <si>
    <t>Dwight A. DuVall</t>
  </si>
  <si>
    <t>Mailed 25yr destroyed ltr 7/10</t>
  </si>
  <si>
    <t>19-2252</t>
  </si>
  <si>
    <t>Camelia Clerk Allstate Insurance</t>
  </si>
  <si>
    <t>Allison Doby</t>
  </si>
  <si>
    <t xml:space="preserve">Requesting 911 audio and BWC for the case. 2/5/20 no record of PIA Coordinator ever taking action on this case (MU). </t>
  </si>
  <si>
    <t>19-0518</t>
  </si>
  <si>
    <t>Camila Rocha/ Spearhead Investigations,LLC</t>
  </si>
  <si>
    <t xml:space="preserve">Anthoni Lewison </t>
  </si>
  <si>
    <t xml:space="preserve">3/14/19 Not MSP </t>
  </si>
  <si>
    <t>19-1504</t>
  </si>
  <si>
    <t>Canada Immigration /Kiran Pandher</t>
  </si>
  <si>
    <t>Oscar Rivera</t>
  </si>
  <si>
    <t xml:space="preserve">7/22/19 Not MSP MCPD arresting agency </t>
  </si>
  <si>
    <t>19-2191</t>
  </si>
  <si>
    <t>Capstone ISG/Molly Hoffman</t>
  </si>
  <si>
    <t>Luis Arce Alcantara</t>
  </si>
  <si>
    <t>19 MSP 035537</t>
  </si>
  <si>
    <t>9/24/19 Email partial denial letter with portions of report.</t>
  </si>
  <si>
    <t>19-1173</t>
  </si>
  <si>
    <t>Captain John A Plitsch</t>
  </si>
  <si>
    <t xml:space="preserve">Requestng stats </t>
  </si>
  <si>
    <t>18 MSP 051772</t>
  </si>
  <si>
    <t>Office of Public Defender</t>
  </si>
  <si>
    <t>14 40h 00041</t>
  </si>
  <si>
    <t>18 MSP 047965</t>
  </si>
  <si>
    <t>Harper Colley</t>
  </si>
  <si>
    <t>17 MSP 039891</t>
  </si>
  <si>
    <t>18 MSP 045331</t>
  </si>
  <si>
    <t>18 MSP 025922</t>
  </si>
  <si>
    <t>Calvert Co SAO</t>
  </si>
  <si>
    <t>Worcester Co SAO</t>
  </si>
  <si>
    <t>Carroll Co SAO</t>
  </si>
  <si>
    <t>Travis Allan Phifer</t>
  </si>
  <si>
    <t>19 MSP 001808</t>
  </si>
  <si>
    <t>Luciano Greenough</t>
  </si>
  <si>
    <t>18 MSP 008874</t>
  </si>
  <si>
    <t>18 MSP 003979</t>
  </si>
  <si>
    <t>FBI NICS</t>
  </si>
  <si>
    <t>17 MSP 034317</t>
  </si>
  <si>
    <t>18 MSP 051818</t>
  </si>
  <si>
    <t>19-1939</t>
  </si>
  <si>
    <t>Carla Durand</t>
  </si>
  <si>
    <t>Austin frushour</t>
  </si>
  <si>
    <t>19 MSP 001632</t>
  </si>
  <si>
    <t>Customer ask for AR/No check was sent</t>
  </si>
  <si>
    <t>19-0217</t>
  </si>
  <si>
    <t>Carmella Lane State of MD DLLR</t>
  </si>
  <si>
    <t>James Leigh Hobbs</t>
  </si>
  <si>
    <t>18 MSP 028619</t>
  </si>
  <si>
    <t>Faxed Report 2/5/19</t>
  </si>
  <si>
    <t>19-2360</t>
  </si>
  <si>
    <t>Andrew Mensah</t>
  </si>
  <si>
    <t>19 MSP 001275</t>
  </si>
  <si>
    <t>Carol M. Dillon/DEA</t>
  </si>
  <si>
    <t>Leselias Gomez</t>
  </si>
  <si>
    <t>18 MSP 031165</t>
  </si>
  <si>
    <t>19-3049</t>
  </si>
  <si>
    <t>StreetDelivery</t>
  </si>
  <si>
    <t>Jeremy Hardy</t>
  </si>
  <si>
    <t>18 MSP 050950</t>
  </si>
  <si>
    <t>Carole J. McCracken/Public records specialist</t>
  </si>
  <si>
    <t>Troy Williams</t>
  </si>
  <si>
    <t>12/20/19 No information found.</t>
  </si>
  <si>
    <t>19-0491</t>
  </si>
  <si>
    <t>Carolin County Public Defender/Shannon Overholt</t>
  </si>
  <si>
    <t>Lindsay Lynn Plugge</t>
  </si>
  <si>
    <t>19 MSP 000455</t>
  </si>
  <si>
    <t xml:space="preserve">3/11/19 Contact SAO for repport </t>
  </si>
  <si>
    <t>19-1669</t>
  </si>
  <si>
    <t>Caroline Co State's Attorney; SAO/ Kelly Wilkerson</t>
  </si>
  <si>
    <t>James Hughes III</t>
  </si>
  <si>
    <t>OSFM 05.19.009</t>
  </si>
  <si>
    <t>Emailed Report on 8/6/19</t>
  </si>
  <si>
    <t>19-2604</t>
  </si>
  <si>
    <t>Maryland State Treasurer</t>
  </si>
  <si>
    <t>18 MSP 049961</t>
  </si>
  <si>
    <t>Gerald Kempen</t>
  </si>
  <si>
    <t>17 MSP 005424</t>
  </si>
  <si>
    <t>Caroline County SAO/ Kelly Wilkerson</t>
  </si>
  <si>
    <t>Deandre Wongus</t>
  </si>
  <si>
    <t>19 MSP 041431</t>
  </si>
  <si>
    <t>11/4/19 Emailed request for 7 photos. 11/7/19 Mailed photos.</t>
  </si>
  <si>
    <t>19-2606</t>
  </si>
  <si>
    <t>Michael Jones</t>
  </si>
  <si>
    <t>Jose Alfredo Salic Romas</t>
  </si>
  <si>
    <t>19 MSP 038672</t>
  </si>
  <si>
    <t>11/4/19 Emailed request for 1 photo.11/6/19 Mailed report.</t>
  </si>
  <si>
    <t>19-2614</t>
  </si>
  <si>
    <t>Jason Aaron Collison</t>
  </si>
  <si>
    <t>19 MSP 041504</t>
  </si>
  <si>
    <t>11/5/19 15 photos sent to lab 11/13/19 mailed and sent</t>
  </si>
  <si>
    <t>19-2620</t>
  </si>
  <si>
    <t>Arael Velasquez Morales</t>
  </si>
  <si>
    <t>19 MSP 035630</t>
  </si>
  <si>
    <t>11/5/19 9 photos sent to lab 11/3/19 mailed and closed</t>
  </si>
  <si>
    <t>19-2621</t>
  </si>
  <si>
    <t>Stanley Eugene Morris</t>
  </si>
  <si>
    <t>19 MSP 028601</t>
  </si>
  <si>
    <t>William Winters</t>
  </si>
  <si>
    <t>11/5/19 3 photos sent to lab 11/8/19 mailed</t>
  </si>
  <si>
    <t>19-2136</t>
  </si>
  <si>
    <t>Caroline County SAO/Kelly Wilkerson</t>
  </si>
  <si>
    <t>Osiris Javitt</t>
  </si>
  <si>
    <t>Katie Marie Britt/Bonnie LOu Shoaf</t>
  </si>
  <si>
    <t>19 MSP 027695</t>
  </si>
  <si>
    <t>9/18/19 There are 4 photos in veripic. Sent to lab10/7/19 Still waiting on photos</t>
  </si>
  <si>
    <t>19-2138</t>
  </si>
  <si>
    <t>Caitlin Elizabeth Weddell</t>
  </si>
  <si>
    <t>19 MSP 030575</t>
  </si>
  <si>
    <t>9/18/19 unkn # of photos in Veripic.  9/18/19  lab. 10/1/19 mailed</t>
  </si>
  <si>
    <t>19-2224</t>
  </si>
  <si>
    <t>The Cochran Firm</t>
  </si>
  <si>
    <t>Malcolm Luther Butler</t>
  </si>
  <si>
    <t>17 MSP 054114</t>
  </si>
  <si>
    <t>Dontrial Montay Brown</t>
  </si>
  <si>
    <t>19 MSP 026489</t>
  </si>
  <si>
    <t>09/26/19 Request for Photos. 09/30/19 Mailed photos</t>
  </si>
  <si>
    <t>19-2291</t>
  </si>
  <si>
    <t>Thomas Matthew Tisher</t>
  </si>
  <si>
    <t>19 MSP 036511</t>
  </si>
  <si>
    <t>10/2/19 unkn # of photos sent to lab DT 10/4/19 no photos per lab and reporting trooper. Emailed Kelly, and closed case. DT</t>
  </si>
  <si>
    <t>19-2295</t>
  </si>
  <si>
    <t>Ashli Elizabeth Hardesty</t>
  </si>
  <si>
    <t>19 MSP 032556</t>
  </si>
  <si>
    <t>10/2/19 4 photos sent to lab DT 10/16/19 mailed</t>
  </si>
  <si>
    <t>Rony Gaitan</t>
  </si>
  <si>
    <t>19-2296</t>
  </si>
  <si>
    <t>John Patrick Parrish</t>
  </si>
  <si>
    <t>19 MSP 039063</t>
  </si>
  <si>
    <t>16 MSP 032879</t>
  </si>
  <si>
    <t xml:space="preserve">10/2/19 unkn number of photos sent to the lab DT 10/10/19 mailed </t>
  </si>
  <si>
    <t>19-2309</t>
  </si>
  <si>
    <t>John Arato</t>
  </si>
  <si>
    <t>19 MSP 053418</t>
  </si>
  <si>
    <t>Larry Darnell Roberts</t>
  </si>
  <si>
    <t>19 MSP 035349</t>
  </si>
  <si>
    <t>10/3/19 unkn # of photos sent to lab DT 10/15/19 no photos per lab and reporting trooper, emailed Kelly and closed case.</t>
  </si>
  <si>
    <t>19-2312</t>
  </si>
  <si>
    <t>David Eugene Wooters Jr</t>
  </si>
  <si>
    <t>19 MSP 038114</t>
  </si>
  <si>
    <t>10/3/19 3 photos sent to lab DT 10/16/19 mailed</t>
  </si>
  <si>
    <t>19-2327</t>
  </si>
  <si>
    <t>Timothy James Morris</t>
  </si>
  <si>
    <t>19 MSP 035662</t>
  </si>
  <si>
    <t>10/4/19 10 photos sent to lab. 10/16/19 mailed</t>
  </si>
  <si>
    <t>19-2330</t>
  </si>
  <si>
    <t>Cesar Augusto Godinez-Perez</t>
  </si>
  <si>
    <t>19 MSP 037849</t>
  </si>
  <si>
    <t>10/4/19 2photos sent to lab 10/10/19 mailed</t>
  </si>
  <si>
    <t>19-2359</t>
  </si>
  <si>
    <t>Richard Craig Irwin</t>
  </si>
  <si>
    <t>19 MSP 036523</t>
  </si>
  <si>
    <t>10/8/19 3 photos sent to lab 10/16/19 mailed</t>
  </si>
  <si>
    <t>19-2368</t>
  </si>
  <si>
    <t>Mark Dwayne Wilson</t>
  </si>
  <si>
    <t>yes</t>
  </si>
  <si>
    <t>10/9/19 unkn # of  photos sent to lab 11/1/19 mailed</t>
  </si>
  <si>
    <t>19-2628</t>
  </si>
  <si>
    <t>Tamond Darrell Purnell</t>
  </si>
  <si>
    <t>19 MSP 042156</t>
  </si>
  <si>
    <t>11/5/19 Emailed photo request to photo lab. 11/15/19 Photos mailled out.</t>
  </si>
  <si>
    <t>19-2869</t>
  </si>
  <si>
    <t>William Ronald Przybyl</t>
  </si>
  <si>
    <t>18 MSP 047448</t>
  </si>
  <si>
    <t>19 MSP 045007</t>
  </si>
  <si>
    <t>no</t>
  </si>
  <si>
    <t>11/27/19 No photos in veripic.12/5/19 Photos sent out via FEDEX per Photo lab.</t>
  </si>
  <si>
    <t>Elizabeth Newnam</t>
  </si>
  <si>
    <t>19 MSP 008821</t>
  </si>
  <si>
    <t>19-2889</t>
  </si>
  <si>
    <t>Clarence Edward Young</t>
  </si>
  <si>
    <t>19 MSP 042870</t>
  </si>
  <si>
    <t>11/27/19 3 PHOTOS IN VERIPIC.12/3/19 Mailed photos.</t>
  </si>
  <si>
    <t>19-2416</t>
  </si>
  <si>
    <t>Caroline County SAO/Patrick Timmons</t>
  </si>
  <si>
    <t>10/15/19 3 photos sent to lab. 10/18/19 mailed</t>
  </si>
  <si>
    <t>19-1765</t>
  </si>
  <si>
    <t>Caroline Haskins MuckRock</t>
  </si>
  <si>
    <t xml:space="preserve">Caroline Haskins </t>
  </si>
  <si>
    <t>19 MSP 010514</t>
  </si>
  <si>
    <t xml:space="preserve"> </t>
  </si>
  <si>
    <t>All instructional material recorded video audio RE: Ring System.</t>
  </si>
  <si>
    <t>Michael Moore</t>
  </si>
  <si>
    <t>19-3005</t>
  </si>
  <si>
    <t>Caroline M Toth</t>
  </si>
  <si>
    <t>12/16/2019 Requesting all photos of Trp Raymond G Amstead Jr.
 12/18/19 Handled by Amy Hagger. RH</t>
  </si>
  <si>
    <t>19-2407</t>
  </si>
  <si>
    <t>Caroline Morse, Reporter Channel 25</t>
  </si>
  <si>
    <t>Odessa Meister</t>
  </si>
  <si>
    <t>779C</t>
  </si>
  <si>
    <t>10/10/19 Requesting information regarding the case. Homicide File 
from CED 1953. reporter met with Shipley. Satisfied. Closed.</t>
  </si>
  <si>
    <t>Sara Ann Lafave</t>
  </si>
  <si>
    <t>19 MSP 012977</t>
  </si>
  <si>
    <t>19-0161</t>
  </si>
  <si>
    <t>Caroline SAO</t>
  </si>
  <si>
    <t>John W Jump</t>
  </si>
  <si>
    <t>1/28/19 emailed  to Kelly Wilkerson at Caroline SAO no photos per lab. DT</t>
  </si>
  <si>
    <t>19-1459</t>
  </si>
  <si>
    <t>George Scott Merkel</t>
  </si>
  <si>
    <t>19 MSP 026673</t>
  </si>
  <si>
    <t>18 MSP 049435</t>
  </si>
  <si>
    <t>7/16/19.  Unkn # of photos, not in Veripic. lab  DT  7/22/19 per lab and trooper no photos were taken. DT  7/22/19 Emailed Kelly, and closed this case DT</t>
  </si>
  <si>
    <t>19-1483</t>
  </si>
  <si>
    <t>Timothy A. Farley</t>
  </si>
  <si>
    <t>19 MSP 025722</t>
  </si>
  <si>
    <t xml:space="preserve"> 7/17/19. unkn # of photos, not in Veripic  lab DT  7/23/19 per lab no photos were taken for this case . DT  7/23/19  Emailed Kelly and closed the case.  DT</t>
  </si>
  <si>
    <t>19-1500</t>
  </si>
  <si>
    <t>David P. Gruner</t>
  </si>
  <si>
    <t>19 MSP 026382</t>
  </si>
  <si>
    <t>19 MSP 021491</t>
  </si>
  <si>
    <t>7/22/19. unkn # of photos not in Veripic  lab  DT  7/23/19 no photos taken per lab and reporting trooper.  DT  7/23/19 emialed Kelly. case closed. DT</t>
  </si>
  <si>
    <t>19-1546</t>
  </si>
  <si>
    <t>Evans Bradley</t>
  </si>
  <si>
    <t>19 MSP 023409</t>
  </si>
  <si>
    <t>7/25/19. unkn # of photos not in Veripic lab. DT  8/12/19 per lab and reporting trooper no photos available.  DT Emailed Kelly to let her know. DT</t>
  </si>
  <si>
    <t>19 MSP 021186</t>
  </si>
  <si>
    <t>19-1576</t>
  </si>
  <si>
    <t>Linda L. Loffland/ Jason Loffland</t>
  </si>
  <si>
    <t>19 MSP 029259</t>
  </si>
  <si>
    <t>7/29/19.  unkn # of photos not in Veripic  lab DT  8/6/19 no photos per lab for this case, Emailed Kelly. closed case DT</t>
  </si>
  <si>
    <t>19-1578</t>
  </si>
  <si>
    <t>Tracy Lee Webster Bailey</t>
  </si>
  <si>
    <t>19 MSP 025259</t>
  </si>
  <si>
    <t xml:space="preserve"> 7/29/19 25 photo. lab. DT  7/30/19 mailed DT</t>
  </si>
  <si>
    <t>19-1666</t>
  </si>
  <si>
    <t>Soncera Daonia Taylor</t>
  </si>
  <si>
    <t>19 MSP 028144</t>
  </si>
  <si>
    <t xml:space="preserve"> 8/6/19. unkn # of photos not in Veripic lab. DT   8/12/19 no photos per lab and reporting trooper. emailed kelly. DT</t>
  </si>
  <si>
    <t>19-1667</t>
  </si>
  <si>
    <t>Brian Thomas Benfer</t>
  </si>
  <si>
    <t>19 MSP 028865</t>
  </si>
  <si>
    <t xml:space="preserve"> 8/6/19. 1 photo lab  DT 8/8/19 mailed DT</t>
  </si>
  <si>
    <t>19-1668</t>
  </si>
  <si>
    <t>James Hughes 3rd</t>
  </si>
  <si>
    <t>8/6/19 per lab emailed Kelly bc this is a State fire marshall case we dont handle it. closed case per lab. DT</t>
  </si>
  <si>
    <t>19-1691</t>
  </si>
  <si>
    <t>Christopher Bacorn/ Isa Bacorn</t>
  </si>
  <si>
    <t>19 MSP 027190</t>
  </si>
  <si>
    <t>8/7/19.  6 photos lab DT  8/13/19 mailed DT</t>
  </si>
  <si>
    <t>19-1739</t>
  </si>
  <si>
    <t>Vanessa Marie Melotti</t>
  </si>
  <si>
    <t>19 MSP 026234</t>
  </si>
  <si>
    <t xml:space="preserve"> 8/12/19. unkn # of photos not in Veripic lab DT  8/14/19 no photos per lab and reporting trooper Layton, emailed Kelly Wilkerson DT</t>
  </si>
  <si>
    <t>19-1757</t>
  </si>
  <si>
    <t>Christopher Bacorn</t>
  </si>
  <si>
    <t>19 MSP 029304</t>
  </si>
  <si>
    <t>8/7/19 2 photos  lab DT  8/13/19 mailed DT</t>
  </si>
  <si>
    <t>19-1759</t>
  </si>
  <si>
    <t>Thomas Callaham Wooters</t>
  </si>
  <si>
    <t>19 MSP 026682</t>
  </si>
  <si>
    <t>8/13/19 11 photos lab . DT  8/16/19 mailed DT</t>
  </si>
  <si>
    <t>19-1806</t>
  </si>
  <si>
    <t>Jeymer Donaldo Escobar Miranda</t>
  </si>
  <si>
    <t>19 MSP 016668</t>
  </si>
  <si>
    <t>8/15/19 8 photos lab DT   8/22/19 mailed DT</t>
  </si>
  <si>
    <t>19-1809</t>
  </si>
  <si>
    <t>Richard McNeal</t>
  </si>
  <si>
    <t>19 MSP 032063</t>
  </si>
  <si>
    <t>Nelson Fowler III</t>
  </si>
  <si>
    <t>17 MSP 012461</t>
  </si>
  <si>
    <t>YES</t>
  </si>
  <si>
    <t>8/15/19  unkn # of photos not in Veripic  lab DT  8/22/19 mailed DT</t>
  </si>
  <si>
    <t>19-1865</t>
  </si>
  <si>
    <t>Eduardo Irabel Ramirez</t>
  </si>
  <si>
    <t>17 MSP 023139</t>
  </si>
  <si>
    <t>19 MSP 020183</t>
  </si>
  <si>
    <t>19 MSP 031429</t>
  </si>
  <si>
    <t>8/21/19  unkn # of photos not in Veripic lab . DT   8/29/19 mailed DT</t>
  </si>
  <si>
    <t>19-1931</t>
  </si>
  <si>
    <t>Rocky Burris</t>
  </si>
  <si>
    <t>19 MSP 031017</t>
  </si>
  <si>
    <t xml:space="preserve"> 8/27/19 unkn # of photos not in Veripic lab.  DT  8/30/19 per lab they will  fedex this case today. DT</t>
  </si>
  <si>
    <t>19-1942</t>
  </si>
  <si>
    <t>Patrick K. Fish</t>
  </si>
  <si>
    <t>19 MSP 015431</t>
  </si>
  <si>
    <t>19 MSP 013763</t>
  </si>
  <si>
    <t>8/28/19 5 photos. lab DT   8/29/19 mailed DT</t>
  </si>
  <si>
    <t>OSFM 18 19 003</t>
  </si>
  <si>
    <t>19-1954</t>
  </si>
  <si>
    <t>William Davon Jones</t>
  </si>
  <si>
    <t>19 MSP 023995</t>
  </si>
  <si>
    <t>8/29/19 6 photos lab DT  9/4/19 mailed DT</t>
  </si>
  <si>
    <t>19-1977</t>
  </si>
  <si>
    <t>Dennis Jeith Harris</t>
  </si>
  <si>
    <t>19 MSP 027894</t>
  </si>
  <si>
    <t xml:space="preserve"> 9/3/19. unkn # of photos not in Veripi lab  DT 9/3/19 per lab and reporting trooper no photos were taken for this case. Case closed. DT</t>
  </si>
  <si>
    <t>19-2013</t>
  </si>
  <si>
    <t>Mark A Looney / Saharah Johns</t>
  </si>
  <si>
    <t>19 MSP 030947</t>
  </si>
  <si>
    <t xml:space="preserve"> 9/4/19. 6 photos.lab  DT 9/5/19 mailed DT</t>
  </si>
  <si>
    <t>19-2021</t>
  </si>
  <si>
    <t xml:space="preserve">Kenneth E. Creasy </t>
  </si>
  <si>
    <t>19 MSP 033824</t>
  </si>
  <si>
    <t xml:space="preserve"> 9/5/19 4 photos. lab. DT  912/19  mailed DT</t>
  </si>
  <si>
    <t>19-2069</t>
  </si>
  <si>
    <t xml:space="preserve">Wayne Wesley Bolt </t>
  </si>
  <si>
    <t>19 MSP 034413</t>
  </si>
  <si>
    <t xml:space="preserve"> 9/11/19. unkn # of photos not in Veripic. lab DT 
9/12/19 no photos per lab and reporting trooper, emailed Kelly . case closed. DT </t>
  </si>
  <si>
    <t>19-2070</t>
  </si>
  <si>
    <t>Brandon C. Wilding</t>
  </si>
  <si>
    <t>19 MSP 034098</t>
  </si>
  <si>
    <t xml:space="preserve">9/11/19 unkn # of photos not in Veripic. lab  DT 10/4/19 per Dave at lab thet are fedex this case. case closed </t>
  </si>
  <si>
    <t>19-2109</t>
  </si>
  <si>
    <t>Robert Alando Jones</t>
  </si>
  <si>
    <t>19 MSP 030393</t>
  </si>
  <si>
    <t xml:space="preserve"> 9/16/19. 3 photos. lab DT   9/19/19 mailed DT</t>
  </si>
  <si>
    <t>19-2649</t>
  </si>
  <si>
    <t>Jeremy Kirk Christphel</t>
  </si>
  <si>
    <t>19 MSP 037275</t>
  </si>
  <si>
    <t>11/6/19 2 photos sent to lab 11/8/19 mailed</t>
  </si>
  <si>
    <t>19-2671</t>
  </si>
  <si>
    <t>Nicholas James Lucker</t>
  </si>
  <si>
    <t>19 MSP 042931</t>
  </si>
  <si>
    <t>11/12/19 unkn # of photos not in Veripic sent to lab 11/21/19 mailed</t>
  </si>
  <si>
    <t>19-2767</t>
  </si>
  <si>
    <t>Chase Benjamin Howard</t>
  </si>
  <si>
    <t>19 MSP 046200</t>
  </si>
  <si>
    <t>11/20/19 22 photos sent to lab 11/25/19 mailed and closed</t>
  </si>
  <si>
    <t>19-2832</t>
  </si>
  <si>
    <t>Shawn Geary Wiseman</t>
  </si>
  <si>
    <t>19 MSP 045114</t>
  </si>
  <si>
    <t>Stephen Francis Evans</t>
  </si>
  <si>
    <t>11/25/19 unkn # of photos not in Veripic sent to lab 12/6/19 mailed and closed</t>
  </si>
  <si>
    <t>19-2845</t>
  </si>
  <si>
    <t>Elvis Gregory Hammond</t>
  </si>
  <si>
    <t>19 MSP 046684</t>
  </si>
  <si>
    <t>11/29/19 Sent request to photo lab. 12/3/20 Sent photoss</t>
  </si>
  <si>
    <t>19-2846</t>
  </si>
  <si>
    <t>Jaohnathan Harper</t>
  </si>
  <si>
    <t>19 MSP 047643</t>
  </si>
  <si>
    <t>12/04/19 No photos taken.</t>
  </si>
  <si>
    <t>Somerset SAO/ Laney Howard</t>
  </si>
  <si>
    <t>19-2912</t>
  </si>
  <si>
    <t>Wilmer Jose Albarado-Chavarria</t>
  </si>
  <si>
    <t>19 MSP 044225</t>
  </si>
  <si>
    <t>12/4/19 3 photos sent to lab 12/6/19 mailed and closed</t>
  </si>
  <si>
    <t>19-2915</t>
  </si>
  <si>
    <t>Rocky A Burris</t>
  </si>
  <si>
    <t>19 MSP 031689</t>
  </si>
  <si>
    <t>12/519 10 photos sent to the lab 12/6/19 mailed and closed</t>
  </si>
  <si>
    <t>19-2946</t>
  </si>
  <si>
    <t>Dawn Marie Burrows</t>
  </si>
  <si>
    <t>19 MSP 046435</t>
  </si>
  <si>
    <t>12/9/19  11 photos sent to lab 12/13/19 mailed photos</t>
  </si>
  <si>
    <t>19-3112</t>
  </si>
  <si>
    <t>Trey Brian Pinder</t>
  </si>
  <si>
    <t>19 MSP 050726</t>
  </si>
  <si>
    <t>1/3/20 unkn # of photos sent to lab. 1/6/20  per lab and reporting trooper no photos were taken. Emailed Kelly</t>
  </si>
  <si>
    <t>19-1967</t>
  </si>
  <si>
    <t>Caroline SAO/ Kristina M. Arriaga</t>
  </si>
  <si>
    <t>Amanda Marie Mcfarland</t>
  </si>
  <si>
    <t>19 MSP 028873</t>
  </si>
  <si>
    <t>8/30/19  12 photos lab  DT 9/14/19 mailed</t>
  </si>
  <si>
    <t>19-3071</t>
  </si>
  <si>
    <t>Caroline SAO/ Leigh A. Adams</t>
  </si>
  <si>
    <t>William Joseph Brown</t>
  </si>
  <si>
    <t>19 MSP 048316</t>
  </si>
  <si>
    <t>12/20/19 unkn # of photos not in Veripic, sent to lab 1/23/20 mailed and closed</t>
  </si>
  <si>
    <t>Michael Ford</t>
  </si>
  <si>
    <t>19-2018</t>
  </si>
  <si>
    <t>Tshawn Akendra Taylor</t>
  </si>
  <si>
    <t>19 MSP 027409</t>
  </si>
  <si>
    <t>9/5/19  unkn # of photos not in Veripic  lab  DT 9/12/19 mailed DT</t>
  </si>
  <si>
    <t>19-3025</t>
  </si>
  <si>
    <t>12/17/19 11 photos sent to lab 12/19/19 mailed</t>
  </si>
  <si>
    <t>19-3026</t>
  </si>
  <si>
    <t>Torrell Little</t>
  </si>
  <si>
    <t>12/16/19 68 photos sent to lab 12/19/19 mailed</t>
  </si>
  <si>
    <t>19-3115</t>
  </si>
  <si>
    <t>Rodolfo Merida</t>
  </si>
  <si>
    <t>19 MSP 048452</t>
  </si>
  <si>
    <t>1/3/20 unkn # of photos not in Veripic. 1/14/20 closed case per Patrick bc this case was dropped</t>
  </si>
  <si>
    <t>19-2417</t>
  </si>
  <si>
    <t>Devin Chancler Wilson</t>
  </si>
  <si>
    <t>19 MSP 040358</t>
  </si>
  <si>
    <t>10/15/19 unkn # of photos not in Veripic sent to lab 11/1/19 mailed</t>
  </si>
  <si>
    <t>19-2470</t>
  </si>
  <si>
    <t>10/17/19 9 photos sent to lab 10/18/19 mailed</t>
  </si>
  <si>
    <t>19-3045</t>
  </si>
  <si>
    <t>Caroline SAO/Kelly Wilkserson</t>
  </si>
  <si>
    <t>Fereidon Manssuri</t>
  </si>
  <si>
    <t>19 MSP 051091</t>
  </si>
  <si>
    <t xml:space="preserve">12/19/19 unkn # of photos not in Veripic, sent to lab 1/3/20 per lab case being fedex today. </t>
  </si>
  <si>
    <t>19-2073</t>
  </si>
  <si>
    <t>Caroline Walls</t>
  </si>
  <si>
    <t>Christopher Lovette</t>
  </si>
  <si>
    <t>18  MSP 047497</t>
  </si>
  <si>
    <t>10/10/19 ck# 1090 TK</t>
  </si>
  <si>
    <t>19-2731</t>
  </si>
  <si>
    <t>CarolineSAO/ Kellly Wilkerson</t>
  </si>
  <si>
    <t>Stephanie Cyrana</t>
  </si>
  <si>
    <t>19 MSP 035949</t>
  </si>
  <si>
    <t>11/6/19 unkn # of photos not in veripic.  11/15/19 mailed and closed</t>
  </si>
  <si>
    <t>19-2914</t>
  </si>
  <si>
    <t>Matthew Lee Francis</t>
  </si>
  <si>
    <t>19 MSP 044029</t>
  </si>
  <si>
    <t>12/4/19 Unkn # of photos not in veripic sent to lab 12/11/19 per lab and reportin trooper no photos were taken for this case . Emailed Kelly and closed case</t>
  </si>
  <si>
    <t>19-1743</t>
  </si>
  <si>
    <t>Maria Leigh Hampton</t>
  </si>
  <si>
    <t>19 MSP 029446</t>
  </si>
  <si>
    <t>8/12/19. unkn # of photos not in Veripic  lab  DT  8/16/19 per lab and reporting trooper no photos were taken. DT</t>
  </si>
  <si>
    <t>19-1808</t>
  </si>
  <si>
    <t>Audra Laverne Kennedy</t>
  </si>
  <si>
    <t>19 MSP 029201</t>
  </si>
  <si>
    <t>Robert White</t>
  </si>
  <si>
    <t>17 MSP 049022</t>
  </si>
  <si>
    <t>SH/LB</t>
  </si>
  <si>
    <t xml:space="preserve"> 8/15/19. unkn # of photos not in Veripic. lab DT  8/19/19 no photos per lab and reporting trooper. emialed Kelly. closed case. DT</t>
  </si>
  <si>
    <t>19-1871</t>
  </si>
  <si>
    <t>Dwayne E. Gunter</t>
  </si>
  <si>
    <t>18 MSP 040811</t>
  </si>
  <si>
    <t>8/22/19. 7 photos  lab  DT  8/23/19 mailed DT</t>
  </si>
  <si>
    <t>19-2447</t>
  </si>
  <si>
    <t>Caroll SAO/ Dawn Green</t>
  </si>
  <si>
    <t>Holly Marie Larson</t>
  </si>
  <si>
    <t>18 MSP 047516</t>
  </si>
  <si>
    <t xml:space="preserve">10/16/19 unkn # of photos not in Veripic sent to lab 11/6/19 mailed </t>
  </si>
  <si>
    <t>19-2550</t>
  </si>
  <si>
    <t>Carolyn D. Spicher</t>
  </si>
  <si>
    <t>Wayne Spicher</t>
  </si>
  <si>
    <t>OSFM 05.19.011</t>
  </si>
  <si>
    <t>10/28/2019 Report Emailed;
10/18/2019 NOI Emailed Awaiting Completed Report</t>
  </si>
  <si>
    <t>Raul Anaya</t>
  </si>
  <si>
    <t>19-0580</t>
  </si>
  <si>
    <t>Stephen Hricko</t>
  </si>
  <si>
    <t>D 58 00943</t>
  </si>
  <si>
    <t>Carrie Ellis</t>
  </si>
  <si>
    <t>19 MSP 010901</t>
  </si>
  <si>
    <t xml:space="preserve">3/22/19 Emailed report </t>
  </si>
  <si>
    <t>19-2622</t>
  </si>
  <si>
    <t>Carroll County SAO/ Dawn M. Green</t>
  </si>
  <si>
    <t>Charles John Mccloskey</t>
  </si>
  <si>
    <t>19 MSP 038542</t>
  </si>
  <si>
    <t>11/5/19 Emailed photo request to photo lab.11/13/19 Mailed them off</t>
  </si>
  <si>
    <t>16 MSP 053832</t>
  </si>
  <si>
    <t>19-1491</t>
  </si>
  <si>
    <t>Carroll SAO / Jill R. Barry</t>
  </si>
  <si>
    <t>Carrisa Spring Berkheimer</t>
  </si>
  <si>
    <t>18 MSP 035811</t>
  </si>
  <si>
    <t>7/19/19 19 photos  lab .  DT 7/25/19 mailed DT</t>
  </si>
  <si>
    <t>19-1506</t>
  </si>
  <si>
    <t>Carroll SAO/ Allen Albaugh</t>
  </si>
  <si>
    <t>Shannon Nicole Daw</t>
  </si>
  <si>
    <t>19 MSP 028755</t>
  </si>
  <si>
    <t xml:space="preserve"> 7/22/19 4 photos  lab. DT  7/25/19 mailed DT</t>
  </si>
  <si>
    <t>19-1644</t>
  </si>
  <si>
    <t>Carroll SAO/ Carol L. Cheeks</t>
  </si>
  <si>
    <t>Richard Keith Oden Jr.</t>
  </si>
  <si>
    <t>8/2/19 2 photos. lab . DT  8/6/19 mailed DT</t>
  </si>
  <si>
    <t>19-2443</t>
  </si>
  <si>
    <t>Carroll SAO/ Dawn Green</t>
  </si>
  <si>
    <t>Aleana Marie Whyte</t>
  </si>
  <si>
    <t>19 MSP 037284</t>
  </si>
  <si>
    <t>10/16/19 unkn # of photos not in Veripic sent to lab 10/18/19 no photos per lab and trooper and emailed Dawn. case closed</t>
  </si>
  <si>
    <t>19-1413</t>
  </si>
  <si>
    <t>Carroll SAO/ Dawn M. Green</t>
  </si>
  <si>
    <t>Todd Edward Baker</t>
  </si>
  <si>
    <t>19 MSP 023301</t>
  </si>
  <si>
    <t>17 MSP 034440</t>
  </si>
  <si>
    <t>7/11/19.  5 photos lab DT  7/18/19 mailed DT</t>
  </si>
  <si>
    <t>17 MSP 010047</t>
  </si>
  <si>
    <t>19-3023</t>
  </si>
  <si>
    <t>16 MSP 048647</t>
  </si>
  <si>
    <t>Carroll SAO/ Dawn M.Green</t>
  </si>
  <si>
    <t>John Allen May 3rd</t>
  </si>
  <si>
    <t>19 MSP 045026</t>
  </si>
  <si>
    <t>12/17/19 unkn # of photos not in Veripic sent to lab 12/18/19 per lab and reporting trooper no photos were taken. Emailed Dawn and closed case</t>
  </si>
  <si>
    <t>19-3082</t>
  </si>
  <si>
    <t>Janet Jones</t>
  </si>
  <si>
    <t>Noah Lee Miller</t>
  </si>
  <si>
    <t>19 MSP 047126</t>
  </si>
  <si>
    <t>12/23/19 unkn # of photos not in Veripic, sent to lab 1/14/20 mailed and closed</t>
  </si>
  <si>
    <t>19-1862</t>
  </si>
  <si>
    <t>Carroll SAO/ Jennifer A. Levee</t>
  </si>
  <si>
    <t>Jason Patrick Summers</t>
  </si>
  <si>
    <t>19 MSP 026260</t>
  </si>
  <si>
    <t xml:space="preserve"> 8/21/19 unkn # of photos not in Veripic lab DT . 8/21/19 per lab and reporting trooper no photos were taken for this case, emailed jennifer. case closed. DT</t>
  </si>
  <si>
    <t>19-2424</t>
  </si>
  <si>
    <t>Jonathan Andrew Hurley</t>
  </si>
  <si>
    <t>19 MSP 034216</t>
  </si>
  <si>
    <t>10/15/19 unkn # of photos sent to lab 10/22/19 per lab they will be fedexing this case , case closed</t>
  </si>
  <si>
    <t>19-2467</t>
  </si>
  <si>
    <t>Nancy Hernandez Macedo</t>
  </si>
  <si>
    <t>19 MSP 036499</t>
  </si>
  <si>
    <t>10/17/19 unkn # of photos not in Veripic sent to lab. 11/1/19 mailed</t>
  </si>
  <si>
    <t>19-2493</t>
  </si>
  <si>
    <t>James Lee Buchanan</t>
  </si>
  <si>
    <t>19 MSP 020267</t>
  </si>
  <si>
    <t>10/22/19 4 photos sent to lab 11/1/19 mailed</t>
  </si>
  <si>
    <t>19-2627</t>
  </si>
  <si>
    <t>Victoria  Johana James  Defoor</t>
  </si>
  <si>
    <t>19 MSP 043598</t>
  </si>
  <si>
    <t>11/5/19 Unkn # of photos not in Veripic sent to lab 11/13/19 mailed and closed</t>
  </si>
  <si>
    <t>19-2635</t>
  </si>
  <si>
    <t>Antonio Demtrius McCallister</t>
  </si>
  <si>
    <t>19 MSP 039090</t>
  </si>
  <si>
    <t>11/5/19 unkn # of photos not in Veripic sent to lab 11/13/19 mailed and closed</t>
  </si>
  <si>
    <t>19-2641</t>
  </si>
  <si>
    <t>Jason Ryan Shugars</t>
  </si>
  <si>
    <t>19 MSP 045351</t>
  </si>
  <si>
    <t>11/6/19 3 photos sent to lab 11/13/19 mailed and closed</t>
  </si>
  <si>
    <t>19-2650</t>
  </si>
  <si>
    <t>Charles Joseph Dubois</t>
  </si>
  <si>
    <t>19 MSP 044823</t>
  </si>
  <si>
    <t>11/6/19 2 photos sent to lab 11/13/19 mailed and closed</t>
  </si>
  <si>
    <t>19-2710</t>
  </si>
  <si>
    <t>Harry Lee Walker</t>
  </si>
  <si>
    <t>19 MSP 041313</t>
  </si>
  <si>
    <t>11/14/19 2 photos sent to lab. 11/21/19 mailed</t>
  </si>
  <si>
    <t>19-2795</t>
  </si>
  <si>
    <t>Keith Shane Brown</t>
  </si>
  <si>
    <t>17 MSP 032095</t>
  </si>
  <si>
    <t>19 MSP 046763</t>
  </si>
  <si>
    <t>11/21/19 unkn # of photos not in Veripic sent to lab 12/6/19 mailed and closed</t>
  </si>
  <si>
    <t>19-2941</t>
  </si>
  <si>
    <t>John Richard Kluver Jr</t>
  </si>
  <si>
    <t>19 MSP 047862</t>
  </si>
  <si>
    <t>12/9/19 unkn # of photos not in Veripic sent request to lab 12/12/19 per lab and reporting trooper no photos were taken for this case. emailed Jennifer.</t>
  </si>
  <si>
    <t>19-2949</t>
  </si>
  <si>
    <t>Kristin Irene Hollis</t>
  </si>
  <si>
    <t>19 MSP 043901</t>
  </si>
  <si>
    <t>12/9/19 unkn # of photos not in Veripic, sent to lab 12/16/19 per lab and reporting trooper no photos were taken sent email to Jennifer</t>
  </si>
  <si>
    <t>19-3000</t>
  </si>
  <si>
    <t>Alisha Yvonne Gregory</t>
  </si>
  <si>
    <t>19 MSP 050697</t>
  </si>
  <si>
    <t>12/13/19 unkn # of photos not in Veripic. Sent to lab 12/19/19 mailed</t>
  </si>
  <si>
    <t>19-3002</t>
  </si>
  <si>
    <t>Anthony Scott King</t>
  </si>
  <si>
    <t>19 MSP 048608</t>
  </si>
  <si>
    <t>12/13/19 unkn # of photos not in Veripic. sent to lab 12/17/19 per lab and reporting trooper no photos were taken . Emailed jennifer and closed the case</t>
  </si>
  <si>
    <t>19-3077</t>
  </si>
  <si>
    <t>Ilena Gale Blackburn</t>
  </si>
  <si>
    <t>19 MSP 049561</t>
  </si>
  <si>
    <t xml:space="preserve">12/23/19 10 photos sent to lab 1/3/20 mailed </t>
  </si>
  <si>
    <t>19-2617</t>
  </si>
  <si>
    <t>Carroll SAO/ Jill R Barry</t>
  </si>
  <si>
    <t>Brian Allan Shade</t>
  </si>
  <si>
    <t>18 MSP 051266</t>
  </si>
  <si>
    <t>17 MSP 025592</t>
  </si>
  <si>
    <t>11/5/19 unkn # of photos not in Veripic, sent to lab. 11/8/19 mailed</t>
  </si>
  <si>
    <t>19-2619</t>
  </si>
  <si>
    <t>Michael Eugene Trageser</t>
  </si>
  <si>
    <t>19 MSP 037998</t>
  </si>
  <si>
    <t>11/5/19 unkn # of photos not in Veripic sent to lab 11/6/19 no photos per lab and reporting trooper emailed Jill Barry</t>
  </si>
  <si>
    <t>19-2799</t>
  </si>
  <si>
    <t>Demario Michael Steven</t>
  </si>
  <si>
    <t>19 MSP 042591</t>
  </si>
  <si>
    <t>11/21/19 1 photo sent to lab 11/25/19 mailed and closed</t>
  </si>
  <si>
    <t>19-1874</t>
  </si>
  <si>
    <t>Paul Derrick Heath</t>
  </si>
  <si>
    <t>18 MSP 055920</t>
  </si>
  <si>
    <t xml:space="preserve"> 8/23/19 41 photos lab DT  8/26/19 mailed DT</t>
  </si>
  <si>
    <t>19-2064</t>
  </si>
  <si>
    <t>Katrina Rose Kane</t>
  </si>
  <si>
    <t>19 MSP 004558</t>
  </si>
  <si>
    <t>9/11/19 unkn # of photos not in Veripic. lab DT  9/16/19 per lab and reporting trooper no photos were taken for this case emailed Jo Lynn and closed the case. DT</t>
  </si>
  <si>
    <t>19-2990</t>
  </si>
  <si>
    <t>Carroll SAO/ John Carhart</t>
  </si>
  <si>
    <t>Ryan Buchman Singer</t>
  </si>
  <si>
    <t>19 MSP 051457</t>
  </si>
  <si>
    <t>12/12/19  8 photos sent to lab 12/19/19 mailed</t>
  </si>
  <si>
    <t>19-2289</t>
  </si>
  <si>
    <t>Carroll SAO/ Kelly Groseclose</t>
  </si>
  <si>
    <t>Steven Michael McDevitt</t>
  </si>
  <si>
    <t>19 MSP 008385</t>
  </si>
  <si>
    <t>10/2/19 22 photos sent to lab DT 10/8/19 mailed to Kelly.</t>
  </si>
  <si>
    <t>19-1443</t>
  </si>
  <si>
    <t>17 MSP 027768</t>
  </si>
  <si>
    <t>Carroll SAO/ Kelly N. Groseclose</t>
  </si>
  <si>
    <t>David Kenneth Harris</t>
  </si>
  <si>
    <t>19 MSP 024134</t>
  </si>
  <si>
    <t>7/12/19 17 photos lab .  DT 7/18/19 mailed DT</t>
  </si>
  <si>
    <t>19-1444</t>
  </si>
  <si>
    <t>Ronald Lee Jones Jr</t>
  </si>
  <si>
    <t>19 MSP 023568</t>
  </si>
  <si>
    <t>7/12/19. 6 photos lab  DT  7/18/19 mailed DT</t>
  </si>
  <si>
    <t>19-1458</t>
  </si>
  <si>
    <t>Carroll SAO/ Mary (Florrie ) Ton</t>
  </si>
  <si>
    <t>Jacob Windell</t>
  </si>
  <si>
    <t>19 MSP 016584</t>
  </si>
  <si>
    <t>7/16/19.  Unkn # of photos, not in Veripic  lab DT  7/18/19 mailed DT</t>
  </si>
  <si>
    <t>19-1863</t>
  </si>
  <si>
    <t>Carroll SAO/ Mary (Florrie) Ton</t>
  </si>
  <si>
    <t>Joshua Matthew Johnson</t>
  </si>
  <si>
    <t>17 MSP 044047</t>
  </si>
  <si>
    <t xml:space="preserve"> 8/21/19 unkn # of photos not in Veripic  lab DT   8/26/19 mailed DT</t>
  </si>
  <si>
    <t>19-2886</t>
  </si>
  <si>
    <t>Anthony Scott Busick</t>
  </si>
  <si>
    <t>19 MSP 046514</t>
  </si>
  <si>
    <t>12/2/19 11 photos sent to lab.  12/6/19 mailed and closed</t>
  </si>
  <si>
    <t>19-2626</t>
  </si>
  <si>
    <t>Carroll SAO/Jennifer Levee</t>
  </si>
  <si>
    <t>Jabir Robinson</t>
  </si>
  <si>
    <t>19 MSP 026426</t>
  </si>
  <si>
    <t>19-2673</t>
  </si>
  <si>
    <t>Carroll SAO/Jill Barry</t>
  </si>
  <si>
    <t>Jonathan Alexander D Vasquez</t>
  </si>
  <si>
    <t>19 MSP 042482</t>
  </si>
  <si>
    <t xml:space="preserve">11/12/19 unkn # of photos not in Veripic sent to lab 11/21/19 mailed </t>
  </si>
  <si>
    <t>2 photos</t>
  </si>
  <si>
    <t>Christopher Nelson</t>
  </si>
  <si>
    <t>Hill</t>
  </si>
  <si>
    <t>17 MSP 026865</t>
  </si>
  <si>
    <t>19-1715</t>
  </si>
  <si>
    <t>Carter Tatum</t>
  </si>
  <si>
    <t>Holiday Inn Cumberland</t>
  </si>
  <si>
    <t>19-1868</t>
  </si>
  <si>
    <t>Michael Alexander</t>
  </si>
  <si>
    <t>16 MSP 003623</t>
  </si>
  <si>
    <t>Georgetown Yacht Basin</t>
  </si>
  <si>
    <t>No report/records on file; Letter sent stating no records/reports on file</t>
  </si>
  <si>
    <t>19-0111</t>
  </si>
  <si>
    <t>Cary J Hansel</t>
  </si>
  <si>
    <t>Edwin Krell</t>
  </si>
  <si>
    <t>Requesting all records relating to incident</t>
  </si>
  <si>
    <t>19-0112</t>
  </si>
  <si>
    <t>Casey Gower</t>
  </si>
  <si>
    <t>Requesting any records in RAPID. No ploice rpt. No response.</t>
  </si>
  <si>
    <t>19-1325</t>
  </si>
  <si>
    <t>Casey Jolicoeur</t>
  </si>
  <si>
    <t>Requsting contracts MSP has with ELSAG license plate</t>
  </si>
  <si>
    <t>19-0313</t>
  </si>
  <si>
    <t>Cate Ladue Investigator</t>
  </si>
  <si>
    <t>19 MSP 005183</t>
  </si>
  <si>
    <t>Requesting 911 recording audio call. Handled by Someone else.</t>
  </si>
  <si>
    <t>19-0259</t>
  </si>
  <si>
    <t>Cate Ladue/Investigator OPD Spring Grove</t>
  </si>
  <si>
    <t>Quintella Green</t>
  </si>
  <si>
    <t xml:space="preserve">2/7/19 Open case no narratives 2/13/19 Emailed report </t>
  </si>
  <si>
    <t>19-0385</t>
  </si>
  <si>
    <t>Catherine Ancheta/ Dept of Children &amp; Families</t>
  </si>
  <si>
    <t>Naylea Alva</t>
  </si>
  <si>
    <t xml:space="preserve">2/25/19 No report found </t>
  </si>
  <si>
    <t>19-1141</t>
  </si>
  <si>
    <t>Catina Webster</t>
  </si>
  <si>
    <t>Kayla Cypress</t>
  </si>
  <si>
    <t>19 MSP 016607</t>
  </si>
  <si>
    <t>6/7/19 Contact Montgomery Co SAO</t>
  </si>
  <si>
    <t>19-1165</t>
  </si>
  <si>
    <t xml:space="preserve">6/11/19 Contact SAO of Montgomery County DUI </t>
  </si>
  <si>
    <t>19-2640</t>
  </si>
  <si>
    <t>Cecil County SAO/ Stephanie Jones</t>
  </si>
  <si>
    <t>Zachary HUrt</t>
  </si>
  <si>
    <t>19 MSP 036863</t>
  </si>
  <si>
    <t>11/6/19 Sent photo request to photo lab.11/13/19 mailed photos.</t>
  </si>
  <si>
    <t>19-2645</t>
  </si>
  <si>
    <t>Brandon M. Reynolds</t>
  </si>
  <si>
    <t>19 MSP 000408</t>
  </si>
  <si>
    <t>11/06/19 No photos in veripic.12/3/19 Mailed photos.</t>
  </si>
  <si>
    <t>19-2575</t>
  </si>
  <si>
    <t>Cecil County SAO/Stephanie Jones</t>
  </si>
  <si>
    <t>Marquis Benson</t>
  </si>
  <si>
    <t>10/25/19 Ordered photos from photo lab. 11/1/19 Mailed photos out.</t>
  </si>
  <si>
    <t>19-1501</t>
  </si>
  <si>
    <t>Cecil SAO/ Kelly Bertrand</t>
  </si>
  <si>
    <t>Ricardo Xavier Diaz</t>
  </si>
  <si>
    <t>19 MSP 017356</t>
  </si>
  <si>
    <t xml:space="preserve"> 7/22/19. 2 photos. lab  DT 7/25/19 mailed DT</t>
  </si>
  <si>
    <t>19-1537</t>
  </si>
  <si>
    <t>Cecil SAO/ Stephanie Jones</t>
  </si>
  <si>
    <t>John Albert Barton</t>
  </si>
  <si>
    <t>19 MSP 024865</t>
  </si>
  <si>
    <t>7/24/19 unkn # of photos not in Veripic  lab.DT 8/15/19 mailed DT</t>
  </si>
  <si>
    <t>19-1610</t>
  </si>
  <si>
    <t>Christopher Cole Kazmaier</t>
  </si>
  <si>
    <t>19 MSP 025313</t>
  </si>
  <si>
    <t>7/30/19. 58 photos. lab   DT 8/2/19 mailed DT</t>
  </si>
  <si>
    <t>19-1760</t>
  </si>
  <si>
    <t>Jawuane E Bolling/ Jessie Walton Jr/ Stephen Johnson</t>
  </si>
  <si>
    <t>19 MSP 019380</t>
  </si>
  <si>
    <t xml:space="preserve"> 8/13/19 84 photos lab. DT  8/16/19 mailed DT</t>
  </si>
  <si>
    <t>19-1761</t>
  </si>
  <si>
    <t>19 MSP 017389</t>
  </si>
  <si>
    <t>8/13/19 unkn # of photos not in Veripic  lab  DT  8/26/19 per amy from lab this case is being closed, ongoing case. DT</t>
  </si>
  <si>
    <t>19-2332</t>
  </si>
  <si>
    <t>Kimberly Ann Morgan</t>
  </si>
  <si>
    <t xml:space="preserve">10/4/19 237 photos sent to lab 10/16/19 mailed </t>
  </si>
  <si>
    <t>17 MSP 018312</t>
  </si>
  <si>
    <t>19-0848</t>
  </si>
  <si>
    <t>Ceil Whig Executive Editor</t>
  </si>
  <si>
    <t>Alan Lyles Price</t>
  </si>
  <si>
    <t>17 MSP 020022</t>
  </si>
  <si>
    <t>Broadwater</t>
  </si>
  <si>
    <t>Wendy Webb</t>
  </si>
  <si>
    <t>Ian Dews</t>
  </si>
  <si>
    <t>17 MSP 008762</t>
  </si>
  <si>
    <t>Washington County SAO</t>
  </si>
  <si>
    <t>17 MSP 002618</t>
  </si>
  <si>
    <t>17 MSP 013067</t>
  </si>
  <si>
    <t>0 photos. Contact BK</t>
  </si>
  <si>
    <t>17 MSP 008643</t>
  </si>
  <si>
    <t xml:space="preserve">Requesting copies of search warrants </t>
  </si>
  <si>
    <t>19-0534</t>
  </si>
  <si>
    <t>Celia E. Rivas, LLM/Catholic Charities</t>
  </si>
  <si>
    <t>Rudy Turcios</t>
  </si>
  <si>
    <t>03 51 200881</t>
  </si>
  <si>
    <t xml:space="preserve">3/15/19 Emailed Frederick Bk </t>
  </si>
  <si>
    <t>19-0794</t>
  </si>
  <si>
    <t>Chantell DiAngelo</t>
  </si>
  <si>
    <t>Nathanael Haines</t>
  </si>
  <si>
    <t>18 MSP 052494</t>
  </si>
  <si>
    <t>Report mailed 5/07/19 S.C.</t>
  </si>
  <si>
    <t>19-0620</t>
  </si>
  <si>
    <t>Chantell Haines</t>
  </si>
  <si>
    <t>Preprinted report. Customer no longer need report</t>
  </si>
  <si>
    <t>19-0256</t>
  </si>
  <si>
    <t>Charle Moreland/ Sunbelt Rentals</t>
  </si>
  <si>
    <t>Troy Dewitte Neal Sr.</t>
  </si>
  <si>
    <t>19 MSP 002196</t>
  </si>
  <si>
    <t xml:space="preserve">2/7/19 Emailed report </t>
  </si>
  <si>
    <t>19-1095</t>
  </si>
  <si>
    <t>Walk-In</t>
  </si>
  <si>
    <t>Charlene Ferensic</t>
  </si>
  <si>
    <t>OSFM 05.17.020</t>
  </si>
  <si>
    <t>Fire Investigation Report Emailed 06/03/2019</t>
  </si>
  <si>
    <t>19-1191</t>
  </si>
  <si>
    <t>Charlene H. Schwer</t>
  </si>
  <si>
    <t>Charles Schwer</t>
  </si>
  <si>
    <t>19 MSP 017642</t>
  </si>
  <si>
    <t>6/18/19 Emailed report</t>
  </si>
  <si>
    <t>19-1007</t>
  </si>
  <si>
    <t>Charles A. Arcodia</t>
  </si>
  <si>
    <t>Scott Allen Cooney Jr.</t>
  </si>
  <si>
    <t>17 MSP 015651</t>
  </si>
  <si>
    <t>5/20/19 Sent correspondence need more information.  6/18/19 Spoke with Secretary 6/24/19, Still know response</t>
  </si>
  <si>
    <t>16 MSP 025848</t>
  </si>
  <si>
    <t>Ronnie Mackert</t>
  </si>
  <si>
    <t>16 MSP 050472</t>
  </si>
  <si>
    <t>19-0985</t>
  </si>
  <si>
    <t>Charles B. Hughes &amp; Assoc.</t>
  </si>
  <si>
    <t>Sonya Ferguson/Dameon Stanley</t>
  </si>
  <si>
    <t>OSFM 09 19 007</t>
  </si>
  <si>
    <t>Dustin Bell</t>
  </si>
  <si>
    <t>15 MSP 046160</t>
  </si>
  <si>
    <t>James Allen</t>
  </si>
  <si>
    <t>16 MSP 049835</t>
  </si>
  <si>
    <t>Tammy Monfette</t>
  </si>
  <si>
    <t>Kenneth M. Monfette</t>
  </si>
  <si>
    <t>16 MSP 048192</t>
  </si>
  <si>
    <t>Fredrick County SAO</t>
  </si>
  <si>
    <t>Progressive</t>
  </si>
  <si>
    <t>19-1215</t>
  </si>
  <si>
    <t>Charles Beeler</t>
  </si>
  <si>
    <t>Carlos Gonzales-Rabines</t>
  </si>
  <si>
    <t>19 msp 007015</t>
  </si>
  <si>
    <t>No report on file.</t>
  </si>
  <si>
    <t>Charles SAO/ Tamara Gibson</t>
  </si>
  <si>
    <t>19-2137</t>
  </si>
  <si>
    <t>Charles Couthy SAO/Kaitlyn Crowningshield</t>
  </si>
  <si>
    <t>Leonard Charles Johnson</t>
  </si>
  <si>
    <t>19 MSP 036160</t>
  </si>
  <si>
    <t>9/25/19 Sent photos out in mail. 10/17/19 Sent out in mail again.</t>
  </si>
  <si>
    <t>19-0084</t>
  </si>
  <si>
    <t>Charles E Walton Esq</t>
  </si>
  <si>
    <t>James Fauntleroy</t>
  </si>
  <si>
    <t>8 17 cv 01061</t>
  </si>
  <si>
    <t>17 MSP 028613</t>
  </si>
  <si>
    <t>Requesting medevac records. Aviation to Handle. Medical records</t>
  </si>
  <si>
    <t>19-2335</t>
  </si>
  <si>
    <t>KAW</t>
  </si>
  <si>
    <t>Charles Fraiser</t>
  </si>
  <si>
    <t>Charles Fraizer</t>
  </si>
  <si>
    <t>4GN0B7L</t>
  </si>
  <si>
    <t>10/7/2019 Requesting dash cam of trooper that pulled him over. fee ltr
no paymnet. admin closure. 12/9/19 RH</t>
  </si>
  <si>
    <t>19-0191</t>
  </si>
  <si>
    <t>Charles Gregory Cochran</t>
  </si>
  <si>
    <t xml:space="preserve">1/31/19 Not MSP </t>
  </si>
  <si>
    <t>19-1163</t>
  </si>
  <si>
    <t>Charles Howe</t>
  </si>
  <si>
    <t>Brandon Howe</t>
  </si>
  <si>
    <t>18 MSP 038400</t>
  </si>
  <si>
    <t>Pending fee. Closed after 60 days. S.C.</t>
  </si>
  <si>
    <t>19-0678</t>
  </si>
  <si>
    <t>Charles R Gsvind</t>
  </si>
  <si>
    <t>Midway Auto Sales</t>
  </si>
  <si>
    <t>19 MSP 013597</t>
  </si>
  <si>
    <t xml:space="preserve">4/3/19 Emailed report </t>
  </si>
  <si>
    <t>19-2433</t>
  </si>
  <si>
    <t>Charles Randall Easterling</t>
  </si>
  <si>
    <t>19 MSP 038188</t>
  </si>
  <si>
    <t>10/15/19 provided report.</t>
  </si>
  <si>
    <t>19-2768</t>
  </si>
  <si>
    <t>Charles SAO/ Amanda Tomlinson</t>
  </si>
  <si>
    <t>Tyivon Rayshawn Dozier</t>
  </si>
  <si>
    <t>19 MSP 041833</t>
  </si>
  <si>
    <t>11/20/19 4 photos sent to lab 11/25/19 mailed and closed</t>
  </si>
  <si>
    <t>19-1917</t>
  </si>
  <si>
    <t>Jenny Rebecca Gandara</t>
  </si>
  <si>
    <t>19 MSP 028781</t>
  </si>
  <si>
    <t>8/26/19. unkn # of photos not in Veripic. lab .  DT 9/19/19 mailed  DT</t>
  </si>
  <si>
    <t>19-1861</t>
  </si>
  <si>
    <t>19 MSP 028639</t>
  </si>
  <si>
    <t>Charles SAO/ Erika Bedient</t>
  </si>
  <si>
    <t>Diane Carol Frazier</t>
  </si>
  <si>
    <t>19 MSP 009351</t>
  </si>
  <si>
    <t xml:space="preserve"> 8/21/19.  1 photo lab DT 8/23/19 mailed DT</t>
  </si>
  <si>
    <t>19-1814</t>
  </si>
  <si>
    <t>Charles SAO/ Kaitlyn Crowningshield</t>
  </si>
  <si>
    <t>Karfunbah Kromah</t>
  </si>
  <si>
    <t>19 MSP 019823</t>
  </si>
  <si>
    <t xml:space="preserve"> 8/16/19  unkn # of photos not in Veripic lab DT 8/29/19 mailed DT</t>
  </si>
  <si>
    <t>19-2019</t>
  </si>
  <si>
    <t>19 MSP 030197</t>
  </si>
  <si>
    <t>.9/5/19 unkn # of photos not in Veripic  lab  DT  9/11/19 maiiled DT</t>
  </si>
  <si>
    <t>19-2936</t>
  </si>
  <si>
    <t>Charles SAO/ Kathy Albrecht</t>
  </si>
  <si>
    <t>Ronald Alysha Huggins</t>
  </si>
  <si>
    <t>19 MSP 033853</t>
  </si>
  <si>
    <t xml:space="preserve">12/6/19 78 photos sent to lab 12/19/19 mailed </t>
  </si>
  <si>
    <t>19-1933</t>
  </si>
  <si>
    <t>Charles SAO/ Lexy Posey</t>
  </si>
  <si>
    <t>James Edward Holland 3rd</t>
  </si>
  <si>
    <t>19 MSP 028884</t>
  </si>
  <si>
    <t>8/27/19 1 photo lab  DT 8/29/19 mailed DT</t>
  </si>
  <si>
    <t>16 MSP 033841</t>
  </si>
  <si>
    <t>19-1680</t>
  </si>
  <si>
    <t>Charles SAO/ Stacy Thorne</t>
  </si>
  <si>
    <t>Dewayne Benito Cannon</t>
  </si>
  <si>
    <t>19 MSP 017622</t>
  </si>
  <si>
    <t>8/7/19 4 photos lab DT  8/13/19 mailed DT</t>
  </si>
  <si>
    <t>19-2935</t>
  </si>
  <si>
    <t>Charles SAO/ Susan Dunleavy</t>
  </si>
  <si>
    <t>Delante Jamal Thompson</t>
  </si>
  <si>
    <t>19 MSP 035897</t>
  </si>
  <si>
    <t>Louis Robinson</t>
  </si>
  <si>
    <t xml:space="preserve">12/6/19 7 photos sent to lab 12/19/19 mailed </t>
  </si>
  <si>
    <t>19-3114</t>
  </si>
  <si>
    <t>Readacted Report Emailed</t>
  </si>
  <si>
    <t>Anthony Lewis Stanten</t>
  </si>
  <si>
    <t>19 MSP 042043</t>
  </si>
  <si>
    <t>1/3/20 unkn # of photos sent to lab 1/23/20 mailed and closed</t>
  </si>
  <si>
    <t>19-2402</t>
  </si>
  <si>
    <t>CharlesSAO/ Donna Pettersen</t>
  </si>
  <si>
    <t>Lloyd Pate</t>
  </si>
  <si>
    <t>19 MSP 017876</t>
  </si>
  <si>
    <t xml:space="preserve">10/10/19 unkn # of photos not in Veripic sent to lab 10/16/19 per lab and trooper no photos were taken,emailed Ashley. </t>
  </si>
  <si>
    <t>19-2947</t>
  </si>
  <si>
    <t>Chehalis PD - L Bailey</t>
  </si>
  <si>
    <t>Steven Michael Plante</t>
  </si>
  <si>
    <t>Valerie Lynn Hamilton</t>
  </si>
  <si>
    <t>17 MSP 031909</t>
  </si>
  <si>
    <t>12/9/19 No record on file.</t>
  </si>
  <si>
    <t>17 MSP 033199</t>
  </si>
  <si>
    <t>19-2733</t>
  </si>
  <si>
    <t>Chelsa Geral</t>
  </si>
  <si>
    <t>11/15/2019 Requesting body camera footage. 11/19/19 Denied because 
MSP does not used body cameras.RH</t>
  </si>
  <si>
    <t>19-3062</t>
  </si>
  <si>
    <t>Chelsea Lynn Faulkner</t>
  </si>
  <si>
    <t>Kelley Hackett</t>
  </si>
  <si>
    <t>12/20/19 No report or photos on file. I saw a summons being served</t>
  </si>
  <si>
    <t>19-1440</t>
  </si>
  <si>
    <t>Cherelle Bryant Washington</t>
  </si>
  <si>
    <t>Rishena Summers</t>
  </si>
  <si>
    <t>19 MSP 025019</t>
  </si>
  <si>
    <t>19-1014</t>
  </si>
  <si>
    <t>Cherry Hill PD - Detective Bryant #397</t>
  </si>
  <si>
    <t>Thomas N. Rosa</t>
  </si>
  <si>
    <t>19-2432</t>
  </si>
  <si>
    <t>Cherry Hill PD Det. Eric Fagen #321</t>
  </si>
  <si>
    <t>Kerry L. Butler</t>
  </si>
  <si>
    <t>10/15/19 Unable to find report on the accident w/info provided. Cotact CJIS for background.</t>
  </si>
  <si>
    <t>19-0888</t>
  </si>
  <si>
    <t>CHERYL DEMBO</t>
  </si>
  <si>
    <t>DEANGELO PRICE</t>
  </si>
  <si>
    <t>17 MSP 035968</t>
  </si>
  <si>
    <t>Requesting 911 recording and body or dash cam video of 2017 accident.</t>
  </si>
  <si>
    <t>19 MSP 024641</t>
  </si>
  <si>
    <t>19-0668</t>
  </si>
  <si>
    <t>Cheryl Perkins/Missing Persons &amp;Offender Registration</t>
  </si>
  <si>
    <t>William Michael Duncan</t>
  </si>
  <si>
    <t>Requesting indictment/charging information/plea documents that the courts handle. Forwarded to DPSCS-ITCD. Robyn Lyles</t>
  </si>
  <si>
    <t>19-0977</t>
  </si>
  <si>
    <t>Chesapeake Employers Insurance/Angela Onokala</t>
  </si>
  <si>
    <t>Rachel Kaszubski</t>
  </si>
  <si>
    <t>19 MSP 019090</t>
  </si>
  <si>
    <t xml:space="preserve">5/15/19 Faxed report with partial denial </t>
  </si>
  <si>
    <t>19-1854</t>
  </si>
  <si>
    <t>Chesapeake SIU</t>
  </si>
  <si>
    <t>Ignacio Chagolla</t>
  </si>
  <si>
    <t>8/21/19 faxed report to Chesapeake SIU  DT</t>
  </si>
  <si>
    <t>19-1499</t>
  </si>
  <si>
    <t>Chester Co Adult Probation/Parole Off-Kmetz</t>
  </si>
  <si>
    <t>Sean Mccarter</t>
  </si>
  <si>
    <t>19 MSP 011239</t>
  </si>
  <si>
    <t>7/23/19 Emailed report.</t>
  </si>
  <si>
    <t>19-0847</t>
  </si>
  <si>
    <t>Chesterfield Co PD - Det Kyle Easton</t>
  </si>
  <si>
    <t>David Shipley Spencer</t>
  </si>
  <si>
    <t>Not MSP contact CJIS</t>
  </si>
  <si>
    <t>17 MSP 042561</t>
  </si>
  <si>
    <t>19-1749</t>
  </si>
  <si>
    <t>Chesterfield County, Virginia PD/Dect. Kyle Easton</t>
  </si>
  <si>
    <t>Austin Leslie Miller</t>
  </si>
  <si>
    <t>8/13/19 Not MSP</t>
  </si>
  <si>
    <t>19-0770</t>
  </si>
  <si>
    <t>Chesterfiled PD - Det Kate Clark</t>
  </si>
  <si>
    <t>Bijay Rai</t>
  </si>
  <si>
    <t>19-0846</t>
  </si>
  <si>
    <t>Cheverly PD - Det A Kvech #1694</t>
  </si>
  <si>
    <t>Eric Lamar Thomas</t>
  </si>
  <si>
    <t>19-0572</t>
  </si>
  <si>
    <t>Jennifer Duffy</t>
  </si>
  <si>
    <t>UNK</t>
  </si>
  <si>
    <t>Chistopher Tideberg Warreent Unit Police</t>
  </si>
  <si>
    <t xml:space="preserve">Richard Lee Barrett </t>
  </si>
  <si>
    <t>Requesting name of pawn shop ticket 145107</t>
  </si>
  <si>
    <t>19-1034</t>
  </si>
  <si>
    <t>Chris B Gannon</t>
  </si>
  <si>
    <t>Melanie Dean</t>
  </si>
  <si>
    <t>5/22/19 Sent a correspondence not a PIA request</t>
  </si>
  <si>
    <t>19-1919</t>
  </si>
  <si>
    <t>Chris Ireland</t>
  </si>
  <si>
    <t>Kira Lynn Ireland</t>
  </si>
  <si>
    <t>19 MSP 033487</t>
  </si>
  <si>
    <t>8/26/19 Scanned to Barrack for assistance. 8/27/19 Case under invesyigation by CED per Trooper</t>
  </si>
  <si>
    <t>19-2391</t>
  </si>
  <si>
    <t>Chris R. Shunney</t>
  </si>
  <si>
    <t>10/10/19 Case is 41 years old, records destroyed after 25 years.</t>
  </si>
  <si>
    <t>19-2233</t>
  </si>
  <si>
    <t>LR</t>
  </si>
  <si>
    <t>Christian Neal</t>
  </si>
  <si>
    <t>2019 00397042</t>
  </si>
  <si>
    <t>9/26/19 Customer walked into lobby for copy of CCC.</t>
  </si>
  <si>
    <t>19-1363</t>
  </si>
  <si>
    <t>Christina Collins</t>
  </si>
  <si>
    <t>OSFM 22 19 027</t>
  </si>
  <si>
    <t>OCME/ Coriann Self</t>
  </si>
  <si>
    <t>19-2199</t>
  </si>
  <si>
    <t>Christina Gill NBIB</t>
  </si>
  <si>
    <t>Justin Derr</t>
  </si>
  <si>
    <t>18 MSP 027770</t>
  </si>
  <si>
    <t>9/24/19  Hand delivered report to customer in lobby.</t>
  </si>
  <si>
    <t>19-1706</t>
  </si>
  <si>
    <t>Christina Kegley</t>
  </si>
  <si>
    <t>Jensen Cottam</t>
  </si>
  <si>
    <t>19-2726</t>
  </si>
  <si>
    <t>Christina R. Riesett, Paralegal</t>
  </si>
  <si>
    <t>Jackson Forrester</t>
  </si>
  <si>
    <t>19 MSP 034605</t>
  </si>
  <si>
    <t>Christine Palamar</t>
  </si>
  <si>
    <t>19-3074</t>
  </si>
  <si>
    <t>Christina Raynor</t>
  </si>
  <si>
    <t>Chuck Raynor</t>
  </si>
  <si>
    <t>2019 00554445</t>
  </si>
  <si>
    <t>12/23/19 Emailed the CCC.</t>
  </si>
  <si>
    <t>19-0868</t>
  </si>
  <si>
    <t>Christine Fletcher</t>
  </si>
  <si>
    <t>Olayanju Kayode</t>
  </si>
  <si>
    <t>MSP 685100B5</t>
  </si>
  <si>
    <t xml:space="preserve"> 911 log of fatal accident MSP 685100B5 ;19MSP 010076</t>
  </si>
  <si>
    <t>Garrett County SAO/Wayne L. Mowbray</t>
  </si>
  <si>
    <t>19-0942</t>
  </si>
  <si>
    <t>Christine Mueller</t>
  </si>
  <si>
    <t>Umar Al</t>
  </si>
  <si>
    <t>19 MSP 015448</t>
  </si>
  <si>
    <t>Requesting 911 calls Tydings bridge 4 13 2019. No fee due to lateness.</t>
  </si>
  <si>
    <t>19-1557</t>
  </si>
  <si>
    <t>Ira Barnes</t>
  </si>
  <si>
    <t>19-1512</t>
  </si>
  <si>
    <t>Christine Muleller</t>
  </si>
  <si>
    <t>George Raandolph Upshur</t>
  </si>
  <si>
    <t>19 MSP 011589</t>
  </si>
  <si>
    <t>19-0260</t>
  </si>
  <si>
    <t>Christine Muller</t>
  </si>
  <si>
    <t>19 MSP 002896</t>
  </si>
  <si>
    <t>Requesting 911 calls Capital Beltway  near BW Parkway.College Pk</t>
  </si>
  <si>
    <t>19-0759</t>
  </si>
  <si>
    <t>Christine Nelson</t>
  </si>
  <si>
    <t>TA21902</t>
  </si>
  <si>
    <t>25 year letter sent to Christine Neleson on 4/18/2019</t>
  </si>
  <si>
    <t>19-2802</t>
  </si>
  <si>
    <t>11/26/19 Report is pending FP
12/03/2019 Report pending will keep open for 60 days. GEF
01/28/2020 passed 60 days closing. GEF</t>
  </si>
  <si>
    <t>19-2803</t>
  </si>
  <si>
    <t>Maria De Castro</t>
  </si>
  <si>
    <t>19 MSP 024992</t>
  </si>
  <si>
    <t>11/25/19 Report is pending FP
01/28/2020 passed 60 days closing. GEF</t>
  </si>
  <si>
    <t>19-0788</t>
  </si>
  <si>
    <t>Christine Raps</t>
  </si>
  <si>
    <t>04 50008717</t>
  </si>
  <si>
    <t>4/22/19 Provided a DUI destroyed letter</t>
  </si>
  <si>
    <t>19-0895</t>
  </si>
  <si>
    <t>Christopher  Gallagher</t>
  </si>
  <si>
    <t>0VM0MB6</t>
  </si>
  <si>
    <t>Dash cam recording</t>
  </si>
  <si>
    <t>19-2356</t>
  </si>
  <si>
    <t>Christopher Beard</t>
  </si>
  <si>
    <t>Avery Charles</t>
  </si>
  <si>
    <t>10/08/19 No report on file F.C.</t>
  </si>
  <si>
    <t>19-0100</t>
  </si>
  <si>
    <t>Christopher Bulley</t>
  </si>
  <si>
    <t>Joudana Claibourn</t>
  </si>
  <si>
    <t>1/18/19 No records found</t>
  </si>
  <si>
    <t>19-0744</t>
  </si>
  <si>
    <t>Christopher Callahan - Saratoga Springs PD</t>
  </si>
  <si>
    <t>Daniel A Robertson</t>
  </si>
  <si>
    <t>19-0750</t>
  </si>
  <si>
    <t xml:space="preserve">Christopher Dooley John Sullivan Washngton </t>
  </si>
  <si>
    <t>OCME/Stacey Groft</t>
  </si>
  <si>
    <t>Requesting MSP's training Techniques- PIT</t>
  </si>
  <si>
    <t>19-3096</t>
  </si>
  <si>
    <t>Christopher Jessie</t>
  </si>
  <si>
    <t>Jesse Christopher</t>
  </si>
  <si>
    <t>12/26/2019 Requesting MD Criminal Report</t>
  </si>
  <si>
    <t>19-0021</t>
  </si>
  <si>
    <t xml:space="preserve">Requested UCR Crime Stats </t>
  </si>
  <si>
    <t>19-1771</t>
  </si>
  <si>
    <t>Christopher R. Penn</t>
  </si>
  <si>
    <t>17 MSP 038329</t>
  </si>
  <si>
    <t>8/14/19 Mr. Penn walked into the lobby, he recieved a copy of report.</t>
  </si>
  <si>
    <t>19-0176</t>
  </si>
  <si>
    <t>CICB / Ariane Collins</t>
  </si>
  <si>
    <t>Joseph Dowell</t>
  </si>
  <si>
    <t xml:space="preserve">1/29/19 Emailed report </t>
  </si>
  <si>
    <t>19-2515</t>
  </si>
  <si>
    <t>CICB/ Robin Plummer</t>
  </si>
  <si>
    <t>Tameko Barham</t>
  </si>
  <si>
    <t>19 MSP 002546</t>
  </si>
  <si>
    <t>Frances M. Calcagno</t>
  </si>
  <si>
    <t>Obi Nwagwu</t>
  </si>
  <si>
    <t>10/24/19  Emailed partial denial.</t>
  </si>
  <si>
    <t>19-1171</t>
  </si>
  <si>
    <t>CICB/ Shaniah Haskins</t>
  </si>
  <si>
    <t>Susan Preston</t>
  </si>
  <si>
    <t>18 MSP 013676</t>
  </si>
  <si>
    <t xml:space="preserve">6/12/19 Mailed partially denied copy </t>
  </si>
  <si>
    <t>19-2294</t>
  </si>
  <si>
    <t>10/2/19 Denied because suspects are juveniles.</t>
  </si>
  <si>
    <t>19-0512</t>
  </si>
  <si>
    <t>CICB/Bruce Dull</t>
  </si>
  <si>
    <t>Jonathan Kidder</t>
  </si>
  <si>
    <t>18 MSP 019202</t>
  </si>
  <si>
    <t xml:space="preserve">3/14/19 Emailed partial denial </t>
  </si>
  <si>
    <t>19-0841</t>
  </si>
  <si>
    <t>CICB/Robin Plummer</t>
  </si>
  <si>
    <t>James Joyner</t>
  </si>
  <si>
    <t>18 MSP 041137</t>
  </si>
  <si>
    <t xml:space="preserve">4/25/19 Report emailed </t>
  </si>
  <si>
    <t>19-2709</t>
  </si>
  <si>
    <t>CICB/Shaniah Haskins</t>
  </si>
  <si>
    <t>Tyrese Glenn</t>
  </si>
  <si>
    <t>18 MSP 026288</t>
  </si>
  <si>
    <t>11/14/19 Emailed redacted copy.</t>
  </si>
  <si>
    <t>19-0733</t>
  </si>
  <si>
    <t>CICB/Tiffeny Serrano</t>
  </si>
  <si>
    <t>Kenneth Larkin</t>
  </si>
  <si>
    <t xml:space="preserve">4/11/19 Emailed partal denial </t>
  </si>
  <si>
    <t>19-3107</t>
  </si>
  <si>
    <t>18 MSP 045518</t>
  </si>
  <si>
    <t>19 MSP 021002</t>
  </si>
  <si>
    <t>18 MSP 052565</t>
  </si>
  <si>
    <t>Rebecca Ocalluhan</t>
  </si>
  <si>
    <t>19 MSP 038713</t>
  </si>
  <si>
    <t>19 MSP 019556</t>
  </si>
  <si>
    <t>Ciera Ware</t>
  </si>
  <si>
    <t>12/13/19 requestng more information.</t>
  </si>
  <si>
    <t>19-0471</t>
  </si>
  <si>
    <t>Cigna</t>
  </si>
  <si>
    <t>David Keresztenyi</t>
  </si>
  <si>
    <t>18 MSP 039157</t>
  </si>
  <si>
    <t>Report mailed 4/18/19. S.C.</t>
  </si>
  <si>
    <t>19-2572</t>
  </si>
  <si>
    <t>Steven Bosley</t>
  </si>
  <si>
    <t>10/30/19 No report on file F.P.</t>
  </si>
  <si>
    <t>19-3043</t>
  </si>
  <si>
    <t>12/19/19 No report on file FP</t>
  </si>
  <si>
    <t>19-3044</t>
  </si>
  <si>
    <t>David Pineda</t>
  </si>
  <si>
    <t>19 MSP 047300</t>
  </si>
  <si>
    <t>12/19/19 Not ready for release
02/24/2020 Past 60 days...Closed. GEF</t>
  </si>
  <si>
    <t>19-1775</t>
  </si>
  <si>
    <t>Cindy Morrison</t>
  </si>
  <si>
    <t>Carroll Luthern School</t>
  </si>
  <si>
    <t>19 MSP 026429</t>
  </si>
  <si>
    <t>8/14/19 Faxed redacted copy.</t>
  </si>
  <si>
    <t>19-2083</t>
  </si>
  <si>
    <t>Circuit Ct for Worcester Co-Susan Braniecki</t>
  </si>
  <si>
    <t>Mailed to Worcester Co Circuit Ct</t>
  </si>
  <si>
    <t>19-0893</t>
  </si>
  <si>
    <t>City of Burlington PD - Inv Rachael Seils</t>
  </si>
  <si>
    <t>Brian J. Beilke</t>
  </si>
  <si>
    <t>Redacted report emailed</t>
  </si>
  <si>
    <t>19-2488</t>
  </si>
  <si>
    <t>City of Fairfax PD</t>
  </si>
  <si>
    <t>Nathan Geiger</t>
  </si>
  <si>
    <t>10/22/19 No records exist.</t>
  </si>
  <si>
    <t>19-1799</t>
  </si>
  <si>
    <t>City of Fairfax Police Department</t>
  </si>
  <si>
    <t>Olivia Baratto</t>
  </si>
  <si>
    <t>8/15/19 This was a background check for Olivia Baratto. No reports found under her name.  DT 8/15/19. mailed request back stating no info found. DT</t>
  </si>
  <si>
    <t>19-1056</t>
  </si>
  <si>
    <t>City of Suffolk PD -Master PO Wiggins</t>
  </si>
  <si>
    <t>Bryanni Kahleli Exum</t>
  </si>
  <si>
    <t>Garrett County SAO/ Wayne L. Mowbray</t>
  </si>
  <si>
    <t>Taylor</t>
  </si>
  <si>
    <t>Contact District Court Traffic Center Ticket Room</t>
  </si>
  <si>
    <t>19-2854</t>
  </si>
  <si>
    <t>Civil Serv. Commission, City of Aurora - Inv. Rathbun</t>
  </si>
  <si>
    <t>11/26/19 No report on file contact CJIS.</t>
  </si>
  <si>
    <t>19-1649</t>
  </si>
  <si>
    <t>Clackamas Co SO - Inv Don Boone</t>
  </si>
  <si>
    <t>Michael Willliam Dutter</t>
  </si>
  <si>
    <t>8/5/19 Not a PIA request, background request MN</t>
  </si>
  <si>
    <t>Lewis</t>
  </si>
  <si>
    <t>19-2804</t>
  </si>
  <si>
    <t>Claims Bureau USA</t>
  </si>
  <si>
    <t>Benjamin Pula</t>
  </si>
  <si>
    <t>19 MSP 043185</t>
  </si>
  <si>
    <t>11/25/19 No report on file</t>
  </si>
  <si>
    <t>19-0289</t>
  </si>
  <si>
    <t>Claire Porter</t>
  </si>
  <si>
    <t>2/8/19 Berlin Barrack unable to locate/Ocean City PD</t>
  </si>
  <si>
    <t>19-0188</t>
  </si>
  <si>
    <t>Clark DeVere</t>
  </si>
  <si>
    <t>Jean M Love</t>
  </si>
  <si>
    <t>19 MSP 001550</t>
  </si>
  <si>
    <t>Requesting videos, recordings, body cam, etc. None Available</t>
  </si>
  <si>
    <t>19-2339</t>
  </si>
  <si>
    <t>Clark Gagnon</t>
  </si>
  <si>
    <t>Abideen W. Adekunle</t>
  </si>
  <si>
    <t>0FF0B7H</t>
  </si>
  <si>
    <t>10/7/19 Emailed citation #'s 0FF0B7H, 0FG0B7H</t>
  </si>
  <si>
    <t>19-2127</t>
  </si>
  <si>
    <t>Classic Motors/ Sergey</t>
  </si>
  <si>
    <t>Sergey</t>
  </si>
  <si>
    <t>19 MSP 036426</t>
  </si>
  <si>
    <t>9/17/19 Faxed partial denial report.</t>
  </si>
  <si>
    <t>19-3061</t>
  </si>
  <si>
    <t>Claudine Michelin Paralegal</t>
  </si>
  <si>
    <t>Peter M Roberge</t>
  </si>
  <si>
    <t>19 MSP 023203</t>
  </si>
  <si>
    <t xml:space="preserve">12/18/2019 Requesting 911 call and dispatch records. 1/15/2020 only CAD report is avaiable (MU). </t>
  </si>
  <si>
    <t>19-0378</t>
  </si>
  <si>
    <t>Clifton L Davidson</t>
  </si>
  <si>
    <t>Zachary Munoz</t>
  </si>
  <si>
    <t xml:space="preserve">2/22/19 Not MSP </t>
  </si>
  <si>
    <t>19-0272</t>
  </si>
  <si>
    <t>Coalition for Justice for A nton Black/Richard Potter</t>
  </si>
  <si>
    <t>Anton Black</t>
  </si>
  <si>
    <t>18 MSP 039754</t>
  </si>
  <si>
    <t xml:space="preserve">2/8/19 Sent to Ms. Williams </t>
  </si>
  <si>
    <t>19-0780</t>
  </si>
  <si>
    <t>Cody Johnson</t>
  </si>
  <si>
    <t>14 MSP 018383</t>
  </si>
  <si>
    <t xml:space="preserve">4/22/19 Emailed report </t>
  </si>
  <si>
    <t>19-0022</t>
  </si>
  <si>
    <t>Cohen &amp; Dwin</t>
  </si>
  <si>
    <t>Chantia Owens</t>
  </si>
  <si>
    <t>18 msp 041617</t>
  </si>
  <si>
    <t>19-0026</t>
  </si>
  <si>
    <t>Kandis Gordon</t>
  </si>
  <si>
    <t>AE3568003C</t>
  </si>
  <si>
    <t>Request for video footage of accident. not MSP Data.</t>
  </si>
  <si>
    <t>19-0394</t>
  </si>
  <si>
    <t>18 MSP 041617</t>
  </si>
  <si>
    <t>19-0575</t>
  </si>
  <si>
    <t>AE568003C</t>
  </si>
  <si>
    <t>Requesting video footage. duplicate request. same as  19-0026</t>
  </si>
  <si>
    <t>19-1676</t>
  </si>
  <si>
    <t>Chantia Sydnor Owens</t>
  </si>
  <si>
    <t>Bernabel Salvador Zurita Leon</t>
  </si>
  <si>
    <t>19-2286</t>
  </si>
  <si>
    <t>Partial-Sociological Information Withheld</t>
  </si>
  <si>
    <t>10/28/2019 Pending fee. GEF
12/03/2019 no fee sent after 60 days. Closed. GEF</t>
  </si>
  <si>
    <t>19-1857</t>
  </si>
  <si>
    <t>Cohen &amp; Dwin,P.A.</t>
  </si>
  <si>
    <t>Ann Malluwa-Wadu</t>
  </si>
  <si>
    <t>19 MSP 027885</t>
  </si>
  <si>
    <t>19-2615</t>
  </si>
  <si>
    <t>LWB</t>
  </si>
  <si>
    <t>Cohen/Milstein</t>
  </si>
  <si>
    <t>Jason  Gergler</t>
  </si>
  <si>
    <t>19 MSP 031292</t>
  </si>
  <si>
    <t>11/5/2019 KW sent to RH for dash camera footage. 
12/03/19 DCIR  was emailed. S.C.</t>
  </si>
  <si>
    <t>19-1946</t>
  </si>
  <si>
    <t>Col. John E. Cote/Maine State Police</t>
  </si>
  <si>
    <t>Jim S Anglemyer</t>
  </si>
  <si>
    <t>8/28/19 background check for Maine State Police no records found</t>
  </si>
  <si>
    <t>19-1949</t>
  </si>
  <si>
    <t>Harvey I Tegeler, Jr</t>
  </si>
  <si>
    <t>19-0542</t>
  </si>
  <si>
    <t>201 - OSFM-Headquarters Pikesville</t>
  </si>
  <si>
    <t>Collison Technologies, LLC</t>
  </si>
  <si>
    <t>Vicky Ford</t>
  </si>
  <si>
    <t>18 MSP 023863</t>
  </si>
  <si>
    <t xml:space="preserve">6/4/19  S.C. - Reports mailed  </t>
  </si>
  <si>
    <t>19-2530</t>
  </si>
  <si>
    <t>Colorado Dept of Public Safety</t>
  </si>
  <si>
    <t>Kurt Johann Scholer</t>
  </si>
  <si>
    <t>10/25/19 Not MSP</t>
  </si>
  <si>
    <t>19-2793</t>
  </si>
  <si>
    <t>Angel Rider</t>
  </si>
  <si>
    <t>18 MSP 055359</t>
  </si>
  <si>
    <t>Colorado Springs PD - Kelly Schiffelbein</t>
  </si>
  <si>
    <t>Mohamed Lee Irwin</t>
  </si>
  <si>
    <t>11/21/2019 Not MSP contact CJIS</t>
  </si>
  <si>
    <t>19-2260</t>
  </si>
  <si>
    <t>Colorado State Patrol</t>
  </si>
  <si>
    <t>Jeffrey James Briscoe</t>
  </si>
  <si>
    <t>Semmes Bowen &amp; Semmes</t>
  </si>
  <si>
    <t>09/27/19 Faxed contact CJIS</t>
  </si>
  <si>
    <t>19-1345</t>
  </si>
  <si>
    <t>Colorado State Police -Inv Joseph Marino</t>
  </si>
  <si>
    <t>Doug Eric Oates</t>
  </si>
  <si>
    <t>Contact CJIS 7/8</t>
  </si>
  <si>
    <t>19-1301</t>
  </si>
  <si>
    <t>Connie Marini</t>
  </si>
  <si>
    <t>Requesting US spreadsheet or excel format</t>
  </si>
  <si>
    <t>19-1035</t>
  </si>
  <si>
    <t>Corporal J.A Bowers MSP</t>
  </si>
  <si>
    <t>Dale Eugene McCarty</t>
  </si>
  <si>
    <t>99 64 14139</t>
  </si>
  <si>
    <t>5/22/19 Sent to BK Hagerstown 6/4/19/Faxed report</t>
  </si>
  <si>
    <t>19-1188</t>
  </si>
  <si>
    <t>Corporal Torin Jackson/Clarke County Sheriff'</t>
  </si>
  <si>
    <t>Felicia Michelle Dorsey</t>
  </si>
  <si>
    <t xml:space="preserve">6/17/19 NOT MSP/BACKGROUD CHECK </t>
  </si>
  <si>
    <t>19-2928</t>
  </si>
  <si>
    <t>Cory Senter Casualty Adjuster</t>
  </si>
  <si>
    <t>19 MSP 051244</t>
  </si>
  <si>
    <t>12/6/2019 Requesting audio for 58 car crash. 12/16/19 CIRs are still open. 
nothing to send. According to Eric Corbin. RH</t>
  </si>
  <si>
    <t>19-0011</t>
  </si>
  <si>
    <t>Costello Law 'group/ Stephanie Feigenbaum</t>
  </si>
  <si>
    <t>Francine F. Phillips</t>
  </si>
  <si>
    <t xml:space="preserve">1/9/19 Not MSP </t>
  </si>
  <si>
    <t>19-1222</t>
  </si>
  <si>
    <t>Council Baradel Attorney's Law</t>
  </si>
  <si>
    <t>Carrie O'Connor</t>
  </si>
  <si>
    <t xml:space="preserve">6/20/19 No information found </t>
  </si>
  <si>
    <t>19-2852</t>
  </si>
  <si>
    <t>Court Serv. &amp; Offender Supervision Agency For the District of Columbia</t>
  </si>
  <si>
    <t>Steve Tyrone Gantt</t>
  </si>
  <si>
    <t>18 MSP 016667 &amp; 18 MSP 016647</t>
  </si>
  <si>
    <t>11/26/19 Emailed 2 reports.</t>
  </si>
  <si>
    <t>19-3009</t>
  </si>
  <si>
    <t>Court Services and Offender Supervision Agency/ Shania Fennell</t>
  </si>
  <si>
    <t>William Winter</t>
  </si>
  <si>
    <t>19 MSP 008765</t>
  </si>
  <si>
    <t>12/17/19 Faxed report.</t>
  </si>
  <si>
    <t>19-2397</t>
  </si>
  <si>
    <t>Court Services Supervision /Sunita Jones</t>
  </si>
  <si>
    <t xml:space="preserve">10/10/19 Emailed report </t>
  </si>
  <si>
    <t>19-1094</t>
  </si>
  <si>
    <t>Courtney Bennett</t>
  </si>
  <si>
    <t>Mill Pond Lane</t>
  </si>
  <si>
    <t>OSFM 22 19 022</t>
  </si>
  <si>
    <t>19-0721</t>
  </si>
  <si>
    <t>Courtney Miller/Federal Probation ??System</t>
  </si>
  <si>
    <t>William Scott</t>
  </si>
  <si>
    <t>07 62 006454</t>
  </si>
  <si>
    <t xml:space="preserve">4/10/19 Sent to HOR /4/12/19 Faxed report </t>
  </si>
  <si>
    <t>19-0297</t>
  </si>
  <si>
    <t>Jeremiah Camper</t>
  </si>
  <si>
    <t xml:space="preserve">2/11/19 Request withdrawn, will have insurance company request </t>
  </si>
  <si>
    <t>19-3087</t>
  </si>
  <si>
    <t>CPL C. Neville/ Dept of Natural Resource</t>
  </si>
  <si>
    <t>Luke Aaron Leber</t>
  </si>
  <si>
    <t>12/23/19 No records found</t>
  </si>
  <si>
    <t>19-2721</t>
  </si>
  <si>
    <t>Craig Miller</t>
  </si>
  <si>
    <t>Ryan Teixeira</t>
  </si>
  <si>
    <t>11/14/19 Montgomery Co PD handled</t>
  </si>
  <si>
    <t>19-0839</t>
  </si>
  <si>
    <t>Cranston &amp; Edwards</t>
  </si>
  <si>
    <t>Evalena Adams</t>
  </si>
  <si>
    <t>18 MSP 028202</t>
  </si>
  <si>
    <t>Report mailed 04/30/19</t>
  </si>
  <si>
    <t>19-1423</t>
  </si>
  <si>
    <t>Robert B. Whitley</t>
  </si>
  <si>
    <t>18 MSP 053481</t>
  </si>
  <si>
    <t>19-2267</t>
  </si>
  <si>
    <t>Criminal Injuries Compensation</t>
  </si>
  <si>
    <t>10/01/19 No report on file</t>
  </si>
  <si>
    <t>19-2319</t>
  </si>
  <si>
    <t>Aaron Rust</t>
  </si>
  <si>
    <t>19 msp 033853</t>
  </si>
  <si>
    <t>10/04/19 No report on file. F.C.</t>
  </si>
  <si>
    <t>19-1123</t>
  </si>
  <si>
    <t>Criminal Injuries Compensation Board</t>
  </si>
  <si>
    <t>Mia Tracy</t>
  </si>
  <si>
    <t>6/5/19 Emailed report</t>
  </si>
  <si>
    <t>19-1518</t>
  </si>
  <si>
    <t>Criminal Injuries compensation board</t>
  </si>
  <si>
    <t>Zacarias Padilla Ayala</t>
  </si>
  <si>
    <t>19 MSP 027383</t>
  </si>
  <si>
    <t>7/23/19 faxed report  DT</t>
  </si>
  <si>
    <t>19-2524</t>
  </si>
  <si>
    <t>Justin Wingate</t>
  </si>
  <si>
    <t>19 MSP 035557</t>
  </si>
  <si>
    <t>10/24/19 Denial ltr not adjudicated. 11/1/19 Send denial ltr closed</t>
  </si>
  <si>
    <t>19-1330</t>
  </si>
  <si>
    <t>Crissy Martz</t>
  </si>
  <si>
    <t>Robert Pattison</t>
  </si>
  <si>
    <t>19 MSP 007875</t>
  </si>
  <si>
    <t>7/5/19 Restricted by CED/Emailed Judy Waggener</t>
  </si>
  <si>
    <t>19-2370</t>
  </si>
  <si>
    <t>Cristopher G Heid MSP</t>
  </si>
  <si>
    <t>Michael Sandel</t>
  </si>
  <si>
    <t>D 56 019147</t>
  </si>
  <si>
    <t>10/9/19 Sent to HOR. 10/17/19 FAXED REPORT .</t>
  </si>
  <si>
    <t>19-2346</t>
  </si>
  <si>
    <t>Crystal Cooper</t>
  </si>
  <si>
    <t>MDW0031035824</t>
  </si>
  <si>
    <t>10/7//2019 Requesting records temporary services. no fee. handled by Procurement</t>
  </si>
  <si>
    <t>19-2489</t>
  </si>
  <si>
    <t>Custard Ins. Adj Inc, Klena Matthew</t>
  </si>
  <si>
    <t>19 0005965</t>
  </si>
  <si>
    <t>10/22/19 No information found.</t>
  </si>
  <si>
    <t>19-1362</t>
  </si>
  <si>
    <t>Custard Ins. Adjusters</t>
  </si>
  <si>
    <t>Laura &amp; Craig Peed</t>
  </si>
  <si>
    <t>OSFM 22 19 028</t>
  </si>
  <si>
    <t>19-2923</t>
  </si>
  <si>
    <t>Cynthia Denise James</t>
  </si>
  <si>
    <t>Laura D. Zangrilli</t>
  </si>
  <si>
    <t>19 MSP 033327</t>
  </si>
  <si>
    <t>12/6/19 Emailed report.</t>
  </si>
  <si>
    <t>19-1486</t>
  </si>
  <si>
    <t>Cynthia Purnell</t>
  </si>
  <si>
    <t xml:space="preserve">7/17/19 Requesting video. Sent ltr providing more information </t>
  </si>
  <si>
    <t>19-1748</t>
  </si>
  <si>
    <t>D.P. Plant &amp; Associates</t>
  </si>
  <si>
    <t>Brandon Waugh</t>
  </si>
  <si>
    <t>18 MSP 040481</t>
  </si>
  <si>
    <t>08/21/19 DCIR mailed. $13 recieved. S.C.</t>
  </si>
  <si>
    <t>19-0932</t>
  </si>
  <si>
    <t>D/Sgt. Priscilla Rogers Dorchester Sheriff</t>
  </si>
  <si>
    <t>Charles Edwin Dixon</t>
  </si>
  <si>
    <t>18 MSP 018220</t>
  </si>
  <si>
    <t>5/8/19 Faxed report</t>
  </si>
  <si>
    <t>19-2865</t>
  </si>
  <si>
    <t>Dale Parker</t>
  </si>
  <si>
    <t>19 MSP 043450</t>
  </si>
  <si>
    <t>11/27/2019 Requesting dash and Body cam video. 12/26/19 No video
from vehicle #2. No fee. RH</t>
  </si>
  <si>
    <t>19-0865</t>
  </si>
  <si>
    <t>Dale W Patterson</t>
  </si>
  <si>
    <t>MSP 6055001741W</t>
  </si>
  <si>
    <t>Traffic stop by Officer TFC Freysz ID 6055</t>
  </si>
  <si>
    <t>19-0331</t>
  </si>
  <si>
    <t>Dalia Miguel Velasquez</t>
  </si>
  <si>
    <t>18 MSP 026512</t>
  </si>
  <si>
    <t xml:space="preserve">2/14/19 Emailed report </t>
  </si>
  <si>
    <t>19-1366</t>
  </si>
  <si>
    <t>Dallas Police Department/Irene Alanis</t>
  </si>
  <si>
    <t>John Marlk Lindley</t>
  </si>
  <si>
    <t xml:space="preserve">7/9/19 Not MSP </t>
  </si>
  <si>
    <t>19-2030</t>
  </si>
  <si>
    <t>Dan Jordan Alexander</t>
  </si>
  <si>
    <t>18 MSP 035753</t>
  </si>
  <si>
    <t>Emailed Report 9/6</t>
  </si>
  <si>
    <t>19-2611</t>
  </si>
  <si>
    <t>Dan Zimmer</t>
  </si>
  <si>
    <t>11/5/19 Referred to citation department, No incident reports found.</t>
  </si>
  <si>
    <t>19-2232</t>
  </si>
  <si>
    <t>Dana Barnes</t>
  </si>
  <si>
    <t>9/26/19 Sent to BK for clarification Rita Gatton. MSP not custodian of records Calvert County Sheriff is custodian.</t>
  </si>
  <si>
    <t>19-2282</t>
  </si>
  <si>
    <t>Dana Lynn Barnes #361-407</t>
  </si>
  <si>
    <t xml:space="preserve">04 K 09 000355 </t>
  </si>
  <si>
    <t xml:space="preserve">10/2/2019 Requesting documents regarding case. 2/5/20 No record of action taken by PIA Coordinator. </t>
  </si>
  <si>
    <t>19-3010</t>
  </si>
  <si>
    <t>Dane County Sheriff's Office/Deputy Brad Day</t>
  </si>
  <si>
    <t>Mark W. Luberda</t>
  </si>
  <si>
    <t>12/17/19 No records found.</t>
  </si>
  <si>
    <t>19-2411</t>
  </si>
  <si>
    <t>Dangerfield Investigators, Inc.</t>
  </si>
  <si>
    <t>Linda Achaval</t>
  </si>
  <si>
    <t>19 MSP 021859</t>
  </si>
  <si>
    <t>10/15/19 Customer call and stated they have documents. FP</t>
  </si>
  <si>
    <t>19-0223</t>
  </si>
  <si>
    <t>Daniel Carlin-Weber</t>
  </si>
  <si>
    <t>Requesting # of firearms sold in MD 1-2008-12-31-208</t>
  </si>
  <si>
    <t>19-1077</t>
  </si>
  <si>
    <t>Daniel Godinez</t>
  </si>
  <si>
    <t>5/30/19 KW No documents on file</t>
  </si>
  <si>
    <t>19-2028</t>
  </si>
  <si>
    <t>Daniel J Leonard</t>
  </si>
  <si>
    <t>Kenneth and Sandra</t>
  </si>
  <si>
    <t>None</t>
  </si>
  <si>
    <t>Emailed correspondence letter requesting more info 9/6</t>
  </si>
  <si>
    <t>19-2067</t>
  </si>
  <si>
    <t>Daniel L Cox</t>
  </si>
  <si>
    <t>MSP Helicopter logs frm 7/26/17-8/1/2017 and 911 recordings. 
Aviation Estimate $6600. Narrowed time to 07/26/2017. No fee bc
only one page and late. 12/27/19. RH</t>
  </si>
  <si>
    <t>19-1332</t>
  </si>
  <si>
    <t>Daniel Owens</t>
  </si>
  <si>
    <t>7/3/19 Unable to locate/Contact District Court Ticket Room</t>
  </si>
  <si>
    <t>19-1528</t>
  </si>
  <si>
    <t>Danielle Wilson</t>
  </si>
  <si>
    <t>George Kennedy</t>
  </si>
  <si>
    <t>7/23/19 No information found</t>
  </si>
  <si>
    <t>19-1285</t>
  </si>
  <si>
    <t>DarleneHayward</t>
  </si>
  <si>
    <t>Christina Godfrey</t>
  </si>
  <si>
    <t>18 MSP 049400</t>
  </si>
  <si>
    <t>Report mailed 7/23/19 S.C.</t>
  </si>
  <si>
    <t>19-2819</t>
  </si>
  <si>
    <t>Darrin Carroll SSG</t>
  </si>
  <si>
    <t>Desmond Fomunung Daiga</t>
  </si>
  <si>
    <t>11/22/19 Faxed citations</t>
  </si>
  <si>
    <t>19-0823</t>
  </si>
  <si>
    <t>Darryl Freeman</t>
  </si>
  <si>
    <t>19-1241</t>
  </si>
  <si>
    <t>Daryl Jones</t>
  </si>
  <si>
    <t>Robert Kubay</t>
  </si>
  <si>
    <t>19 MSP 017222</t>
  </si>
  <si>
    <t>No Report</t>
  </si>
  <si>
    <t>19-2679</t>
  </si>
  <si>
    <t>Daryl W Price</t>
  </si>
  <si>
    <t>MSP631500CQ</t>
  </si>
  <si>
    <t xml:space="preserve">11/12/2019 Requesting dash cam or body cam reference to report. 02/05/20 No action taken by PIA Coordinator in a timely manner.  NO follow-up from requester.  Admin closed until such time as there is further inquiry (MU). </t>
  </si>
  <si>
    <t>19-2929</t>
  </si>
  <si>
    <t>Wilfredo Canales</t>
  </si>
  <si>
    <t>19 MSP 050860</t>
  </si>
  <si>
    <t xml:space="preserve">12/6/2019 Requesting video cam body cam footage. 02/05/20 No action taken by PIA Coordinator in a timely manner.  NO follow-up from requester.  Admin closed until such time as there is further inquiry (MU). </t>
  </si>
  <si>
    <t>19-0743</t>
  </si>
  <si>
    <t>Dave Gaetano</t>
  </si>
  <si>
    <t>Jennifer Corbin/David Smith</t>
  </si>
  <si>
    <t>OSFM 22 19 017</t>
  </si>
  <si>
    <t>19-2043</t>
  </si>
  <si>
    <t>David Ball/Jupiter Entertainment</t>
  </si>
  <si>
    <t>Isa Santiago</t>
  </si>
  <si>
    <t>08K04000477</t>
  </si>
  <si>
    <t xml:space="preserve">9/9/19 Charles County SO investigated homicide/checked LINX-Case Search </t>
  </si>
  <si>
    <t>19-0339</t>
  </si>
  <si>
    <t>David C M Ledyard</t>
  </si>
  <si>
    <t>Demi Webber Walter Brown, etc</t>
  </si>
  <si>
    <t>State of MD MD DPSCS. Duplicated in PIA Log#19-0351</t>
  </si>
  <si>
    <t>19-0341</t>
  </si>
  <si>
    <t>Allen Nelson</t>
  </si>
  <si>
    <t>18 MSP 028233</t>
  </si>
  <si>
    <t>Request docs for accident. Report sent.</t>
  </si>
  <si>
    <t>19-0410</t>
  </si>
  <si>
    <t>Requesting documents for Glen Burinie Rehab Center</t>
  </si>
  <si>
    <t>19-1675</t>
  </si>
  <si>
    <t>David C. Calloway</t>
  </si>
  <si>
    <t>13 58 007444</t>
  </si>
  <si>
    <t>19-2706</t>
  </si>
  <si>
    <t>David Cook</t>
  </si>
  <si>
    <t>11/14/2019 Requesting call for service report on K9-6 vehicle. 11/18/19 About MSP vehicle. Denied. RH</t>
  </si>
  <si>
    <t>19-2969</t>
  </si>
  <si>
    <t xml:space="preserve">12/11/20196 requesting officers name and ID number who was
operating MSP marked Ford Explorer. 02/05/20 no record of ever havog received this dated request from former Coordinator.  
</t>
  </si>
  <si>
    <t>19-0236</t>
  </si>
  <si>
    <t>David Daggett/ Maryland State's Attorney Ass.</t>
  </si>
  <si>
    <t>Bradley Martz</t>
  </si>
  <si>
    <t xml:space="preserve">2/13/19 Mailed report and photos </t>
  </si>
  <si>
    <t>19-0412</t>
  </si>
  <si>
    <t>David E Williams</t>
  </si>
  <si>
    <t>Alicia Monique Jones</t>
  </si>
  <si>
    <t>18 MSP 040363</t>
  </si>
  <si>
    <t xml:space="preserve">2/27/19 Mailed report </t>
  </si>
  <si>
    <t>19-0248</t>
  </si>
  <si>
    <t>David E. Fink,P.A.</t>
  </si>
  <si>
    <t>Hagler/Mays</t>
  </si>
  <si>
    <t>19 MSP 003532</t>
  </si>
  <si>
    <t>19-1245</t>
  </si>
  <si>
    <t>David Ellin</t>
  </si>
  <si>
    <t>Frances Black</t>
  </si>
  <si>
    <t>19-0067</t>
  </si>
  <si>
    <t>David Few</t>
  </si>
  <si>
    <t>David Wayne Baker,Trevor Claude Strouth</t>
  </si>
  <si>
    <t>19 MSP 000071</t>
  </si>
  <si>
    <t xml:space="preserve">1/15/19 Emailed partial denial </t>
  </si>
  <si>
    <t>19-0443</t>
  </si>
  <si>
    <t>Diontae Spears</t>
  </si>
  <si>
    <t>18MSP036258</t>
  </si>
  <si>
    <t>Report mailed 03/19/19</t>
  </si>
  <si>
    <t>19-1981</t>
  </si>
  <si>
    <t>PlD</t>
  </si>
  <si>
    <t>David Green</t>
  </si>
  <si>
    <t>Deborah Cawley</t>
  </si>
  <si>
    <t>OSFM #20.19.011</t>
  </si>
  <si>
    <t>Report sent on 10/28/2019: NOI sent on 9/3/19 Awaiting Report Completion</t>
  </si>
  <si>
    <t>19-2807</t>
  </si>
  <si>
    <t>David Hanauer DOE</t>
  </si>
  <si>
    <t>Sarah Couch</t>
  </si>
  <si>
    <t>211318 20 21 22 23</t>
  </si>
  <si>
    <t>y</t>
  </si>
  <si>
    <t>Redacted reports emailed</t>
  </si>
  <si>
    <t>19-1438</t>
  </si>
  <si>
    <t>David Mangulabnan</t>
  </si>
  <si>
    <t>15 MSP 018195</t>
  </si>
  <si>
    <t>19-3047</t>
  </si>
  <si>
    <t>David Miller</t>
  </si>
  <si>
    <t>12/20/19 Emailed CCC.</t>
  </si>
  <si>
    <t>19-1039</t>
  </si>
  <si>
    <t>David Ruben Esquire</t>
  </si>
  <si>
    <t>Chase Edward Barmoy</t>
  </si>
  <si>
    <t>18 MSP 027265</t>
  </si>
  <si>
    <t>Requesting Drug Examiners Report. in incident rpt. sent to atty.</t>
  </si>
  <si>
    <t>19-2306</t>
  </si>
  <si>
    <t>Dawn Cannon</t>
  </si>
  <si>
    <t>Jillian Grace Tokarczyk</t>
  </si>
  <si>
    <t>19 MSP 036763</t>
  </si>
  <si>
    <t>10/03 Report in Draft. 10/8/19 Mailed 10 day ltr. 10/22/19 Denial Ongoing Investigation. 10/23/19 mailed denial ltr.</t>
  </si>
  <si>
    <t>19-1716</t>
  </si>
  <si>
    <t>Dawn Gonzalez</t>
  </si>
  <si>
    <t>School House Manor Boonsboro</t>
  </si>
  <si>
    <t>19-0445</t>
  </si>
  <si>
    <t>Dawn Hartman</t>
  </si>
  <si>
    <t>19 MSP 003337</t>
  </si>
  <si>
    <t xml:space="preserve">3/4/19 Emailed partial denial </t>
  </si>
  <si>
    <t>19-1740</t>
  </si>
  <si>
    <t>Dawn Krause</t>
  </si>
  <si>
    <t>19 MSP 020031</t>
  </si>
  <si>
    <t>requesting audio deputy #5636 call about 3 need conversation. No audio.</t>
  </si>
  <si>
    <t>19-3006</t>
  </si>
  <si>
    <t>Dawn-Roberts-Medina</t>
  </si>
  <si>
    <t>12/16/2019 Requesting report for pharmacy license</t>
  </si>
  <si>
    <t>19-2066</t>
  </si>
  <si>
    <t>Daytona Beach Shores DPS/Kelley Register</t>
  </si>
  <si>
    <t>Janie Shafer</t>
  </si>
  <si>
    <t>18 MSP 032801</t>
  </si>
  <si>
    <t>9/11/19 Emailed report</t>
  </si>
  <si>
    <t>19-3117</t>
  </si>
  <si>
    <t>Dean Grgas, Paralegal</t>
  </si>
  <si>
    <t>1/3/2020 - No investigation by OSFM SRO</t>
  </si>
  <si>
    <t>19-0079</t>
  </si>
  <si>
    <t>Deanean Bullock</t>
  </si>
  <si>
    <t>08 57 007699</t>
  </si>
  <si>
    <t xml:space="preserve">01/15 Emailed LaPlata Bk for copy </t>
  </si>
  <si>
    <t>19-0036</t>
  </si>
  <si>
    <t>Deborah Kiefler</t>
  </si>
  <si>
    <t>J 11672</t>
  </si>
  <si>
    <t>25 Year Destoryed.</t>
  </si>
  <si>
    <t>19-0457</t>
  </si>
  <si>
    <t>Dect. Dorothea Leftwich</t>
  </si>
  <si>
    <t>James Dingman</t>
  </si>
  <si>
    <t>3/6/19 Not PIA request</t>
  </si>
  <si>
    <t>19-2975</t>
  </si>
  <si>
    <t>Defense Counmterintelligence &amp; Security Agency/Mark A. Keller</t>
  </si>
  <si>
    <t>Ryan Christopher Keller</t>
  </si>
  <si>
    <t>18 MSP 050276</t>
  </si>
  <si>
    <t>12/11/19 Faxed report.</t>
  </si>
  <si>
    <t>19-2839</t>
  </si>
  <si>
    <t>Defense Counterintelligence/Andrea Sexton</t>
  </si>
  <si>
    <t>Stephen Rochester Evans</t>
  </si>
  <si>
    <t>11/26/19 No records found for the date in question.</t>
  </si>
  <si>
    <t>19-2441</t>
  </si>
  <si>
    <t>Defense Counterintelligence/Benjmin Heiser</t>
  </si>
  <si>
    <t>Chiquita Winbush</t>
  </si>
  <si>
    <t>NA</t>
  </si>
  <si>
    <t>10/16/19 From doing my research, this does not appear to be MSP.</t>
  </si>
  <si>
    <t>19-2906</t>
  </si>
  <si>
    <t>Defense Counterintelligence/Brandon Caplan</t>
  </si>
  <si>
    <t>Steven Vincent Santoyo</t>
  </si>
  <si>
    <t>unk</t>
  </si>
  <si>
    <t>12/4/19 Unable to locate with information provided</t>
  </si>
  <si>
    <t>19-1261</t>
  </si>
  <si>
    <t>Defense office of Hearings &amp; Appeals/Brittany White</t>
  </si>
  <si>
    <t>David Ryan Gallagher</t>
  </si>
  <si>
    <t>17 MSP 045497</t>
  </si>
  <si>
    <t>7/2/19 Emailed report</t>
  </si>
  <si>
    <t>19-2871</t>
  </si>
  <si>
    <t>Delaware River Port Authority/PO J. Lopez#332</t>
  </si>
  <si>
    <t>Luk J. Triffiletti</t>
  </si>
  <si>
    <t>11/27/19 No records found.</t>
  </si>
  <si>
    <t>Shana Subram</t>
  </si>
  <si>
    <t>19 MSP 010063</t>
  </si>
  <si>
    <t>19-1735</t>
  </si>
  <si>
    <t>Demarics Trader</t>
  </si>
  <si>
    <t>16 MSP 049436</t>
  </si>
  <si>
    <t>No  report on file</t>
  </si>
  <si>
    <t>Wicomico SAO/ Siarra Elliott</t>
  </si>
  <si>
    <t>19-0030</t>
  </si>
  <si>
    <t>Demian Isla</t>
  </si>
  <si>
    <t xml:space="preserve">1/10/19 Not MSP </t>
  </si>
  <si>
    <t>19-0529</t>
  </si>
  <si>
    <t>Denise Ford/Crosswhite,Limbrick &amp; Sinclair</t>
  </si>
  <si>
    <t>Jermel Moss</t>
  </si>
  <si>
    <t>17 MSP 008706</t>
  </si>
  <si>
    <t xml:space="preserve">6/7/19 Denl08/Explanation of denial </t>
  </si>
  <si>
    <t>19-0546</t>
  </si>
  <si>
    <t>3/30/19 KW Request for Crash information -response letter sent</t>
  </si>
  <si>
    <t>19-3058</t>
  </si>
  <si>
    <t>Denise Parrish</t>
  </si>
  <si>
    <t>Diana Vasquez</t>
  </si>
  <si>
    <t>19 MSP 050221</t>
  </si>
  <si>
    <t xml:space="preserve">12/20/2019 Requestig bodycam footage and photographs/01/08/19
No photos on file. FP 1/15/19 No BWC.  Ltr sent to Requester (MU). </t>
  </si>
  <si>
    <t>19-0253</t>
  </si>
  <si>
    <t>Denise Wheeler</t>
  </si>
  <si>
    <t>Steven W. Danaher</t>
  </si>
  <si>
    <t>19 MSP 003239</t>
  </si>
  <si>
    <t>19-2338</t>
  </si>
  <si>
    <t>Dennis Christopher Winans</t>
  </si>
  <si>
    <t xml:space="preserve">Dennis Christopher </t>
  </si>
  <si>
    <t>..</t>
  </si>
  <si>
    <t>19-0487</t>
  </si>
  <si>
    <t>Dennis E Mitchell</t>
  </si>
  <si>
    <t>Requesting maintenance work performed radar WestmisterBK. too broad/overburdensome.</t>
  </si>
  <si>
    <t>19-1707</t>
  </si>
  <si>
    <t>Dennis Kane</t>
  </si>
  <si>
    <t>Katrina Kane</t>
  </si>
  <si>
    <t>19-2237</t>
  </si>
  <si>
    <t>Dennis OBrien</t>
  </si>
  <si>
    <t>Geronima Salinas</t>
  </si>
  <si>
    <t>19 MSP 026042</t>
  </si>
  <si>
    <t>19-2882</t>
  </si>
  <si>
    <t>Department of Air Force/Roxanne M. Russell</t>
  </si>
  <si>
    <t>Alannah Yvette Pettit(Campbell)</t>
  </si>
  <si>
    <t>19 MSP 033584</t>
  </si>
  <si>
    <t>12/2/19 Emailed report.12/5/19 I had to go back and fax , could not retrieve secure email.</t>
  </si>
  <si>
    <t>19-0877</t>
  </si>
  <si>
    <t>Department of Children and Family Services NJ.</t>
  </si>
  <si>
    <t>Tatiana Owens-Jones</t>
  </si>
  <si>
    <t>5/1/19 No records found</t>
  </si>
  <si>
    <t>19-1903</t>
  </si>
  <si>
    <t>Department of Corrections and Rehabiitation CA</t>
  </si>
  <si>
    <t>Nestor Ruiz Gomez</t>
  </si>
  <si>
    <t>8/26/19 Back ground check for Law Enforcement. No records found.</t>
  </si>
  <si>
    <t>19-0946</t>
  </si>
  <si>
    <t>Department of Defense</t>
  </si>
  <si>
    <t>Matthew Scott Reilly</t>
  </si>
  <si>
    <t>19 MSP 015381</t>
  </si>
  <si>
    <t>19-0501</t>
  </si>
  <si>
    <t>Department of Defense/Dipika Patel</t>
  </si>
  <si>
    <t>Noemy Carballo</t>
  </si>
  <si>
    <t xml:space="preserve">3/13/19 Sent to BK 3/26/19 Contact citation department </t>
  </si>
  <si>
    <t>19-2194</t>
  </si>
  <si>
    <t>Department of Public Service and Correctional Services / Heather Hall</t>
  </si>
  <si>
    <t>Toby Marrell McCullum</t>
  </si>
  <si>
    <t>9/18/19 researching DT. 10/1/19 emailed Princess Anne barrack for info on this report, waiting on a response. 10/3/19 Faxed report to Heather Hall. DT</t>
  </si>
  <si>
    <t>19-0319</t>
  </si>
  <si>
    <t>Department of the Army</t>
  </si>
  <si>
    <t>Omar Smith</t>
  </si>
  <si>
    <t>19 MSP 002618</t>
  </si>
  <si>
    <t>19-2502</t>
  </si>
  <si>
    <t>Dept of Army/SGT Nathan C. Cannon</t>
  </si>
  <si>
    <t>Sylwester Stanislaw Cyrulik</t>
  </si>
  <si>
    <t>19 MSP 037726</t>
  </si>
  <si>
    <t xml:space="preserve">10/22/19 Emailed report. </t>
  </si>
  <si>
    <t>19-1466</t>
  </si>
  <si>
    <t>Dept of Defense Legal Services-C Hayes</t>
  </si>
  <si>
    <t>Michael Doles</t>
  </si>
  <si>
    <t>14 MSP 036186</t>
  </si>
  <si>
    <t xml:space="preserve">7/16/19 Faxed report </t>
  </si>
  <si>
    <t>19-1821</t>
  </si>
  <si>
    <t>Dept of Health &amp; Human Services Montgomery</t>
  </si>
  <si>
    <t>Lyssia Cynthia Pehoua</t>
  </si>
  <si>
    <t>18 MSP 030899</t>
  </si>
  <si>
    <t>Faxed report 8/19</t>
  </si>
  <si>
    <t>19-1539</t>
  </si>
  <si>
    <t>Dept of Human Services Harford Co Social Ser</t>
  </si>
  <si>
    <t>Stephen &amp; Madison Skillman</t>
  </si>
  <si>
    <t>19 MSP 026713</t>
  </si>
  <si>
    <t>7/25/19 Fax report</t>
  </si>
  <si>
    <t>19-0881</t>
  </si>
  <si>
    <t>Dept of Juvenile Services</t>
  </si>
  <si>
    <t>Town of Easton</t>
  </si>
  <si>
    <t>OSFM #20.19.007</t>
  </si>
  <si>
    <t>19-0745</t>
  </si>
  <si>
    <t>Dept of Labor, Licensing and Regulation</t>
  </si>
  <si>
    <t>Kenneth Jordan</t>
  </si>
  <si>
    <t>18 MSP 033711</t>
  </si>
  <si>
    <t>No report of file</t>
  </si>
  <si>
    <t>19-0797</t>
  </si>
  <si>
    <t>Rodell Jones</t>
  </si>
  <si>
    <t>18 MSP 026149</t>
  </si>
  <si>
    <t>No record on file</t>
  </si>
  <si>
    <t>19-0802</t>
  </si>
  <si>
    <t>Eugean Beaty</t>
  </si>
  <si>
    <t>18 MSP 0285875</t>
  </si>
  <si>
    <t>4/25/2019: Fee letter sent, Gratis for State of MD</t>
  </si>
  <si>
    <t>19-1139</t>
  </si>
  <si>
    <t>Dept of law &amp; Public Safety Division-SFC Ross</t>
  </si>
  <si>
    <t>Ifeanyi Ike</t>
  </si>
  <si>
    <t>19-0890</t>
  </si>
  <si>
    <t>Dept of Law and Public Safety - Konopka 7221</t>
  </si>
  <si>
    <t>Joseph J Bravo</t>
  </si>
  <si>
    <t>19-0892</t>
  </si>
  <si>
    <t>Julian Bishop Thomas</t>
  </si>
  <si>
    <t>19-2529</t>
  </si>
  <si>
    <t>Dept of Public Safety &amp; Correctional Services</t>
  </si>
  <si>
    <t>Anselem Nonso Anigbo</t>
  </si>
  <si>
    <t>10/25/19 Not MSP.</t>
  </si>
  <si>
    <t>19-1784</t>
  </si>
  <si>
    <t>Dept of Social Services Queen Anne's Co</t>
  </si>
  <si>
    <t>Herbert William Clopein</t>
  </si>
  <si>
    <t>19 MSP 020304</t>
  </si>
  <si>
    <t>Faxed report 8/14</t>
  </si>
  <si>
    <t>19-0579</t>
  </si>
  <si>
    <t>Dept of the Army</t>
  </si>
  <si>
    <t>Jason Hull</t>
  </si>
  <si>
    <t>18 MSP 045281</t>
  </si>
  <si>
    <t>Kevin Gregory Leary</t>
  </si>
  <si>
    <t>19-0912</t>
  </si>
  <si>
    <t>Dept. of Labor, Licensing &amp; Regulation</t>
  </si>
  <si>
    <t>Jonathan Wright</t>
  </si>
  <si>
    <t>18 MSP 042163</t>
  </si>
  <si>
    <t>5/19/19 Report mailed Gratis for State of MD</t>
  </si>
  <si>
    <t>19-0393</t>
  </si>
  <si>
    <t>Dept. of Labor, Licensing and Regulation</t>
  </si>
  <si>
    <t>Kenith Jordan</t>
  </si>
  <si>
    <t>19-0459</t>
  </si>
  <si>
    <t>Antonio Jnes</t>
  </si>
  <si>
    <t>18 MSP 039952</t>
  </si>
  <si>
    <t>Gratis for State of MD</t>
  </si>
  <si>
    <t>19-0538</t>
  </si>
  <si>
    <t>Austin Sexton</t>
  </si>
  <si>
    <t>19-0541</t>
  </si>
  <si>
    <t>19-0976</t>
  </si>
  <si>
    <t>Milton Pajak</t>
  </si>
  <si>
    <t>18 MSP 051635</t>
  </si>
  <si>
    <t>19-0003</t>
  </si>
  <si>
    <t>Dept. of Labor, Licensing and Regulations</t>
  </si>
  <si>
    <t>David Chew</t>
  </si>
  <si>
    <t>18 MSP 028636</t>
  </si>
  <si>
    <t>19-0004</t>
  </si>
  <si>
    <t>Chester Cobb</t>
  </si>
  <si>
    <t>18 MSP 016687</t>
  </si>
  <si>
    <t>19-2054</t>
  </si>
  <si>
    <t>Dept. of The ARMY/ SFC Johnnie Waters</t>
  </si>
  <si>
    <t>Holloman,Sidmar N.</t>
  </si>
  <si>
    <t xml:space="preserve">9/9/19 No information found </t>
  </si>
  <si>
    <t>19-1637</t>
  </si>
  <si>
    <t>Derek A Hills, Esq</t>
  </si>
  <si>
    <t>Pamela Spry</t>
  </si>
  <si>
    <t>19 MSP 029112</t>
  </si>
  <si>
    <t>Sent 10day ltr 8/2, Mailed denial ltr 8/6</t>
  </si>
  <si>
    <t>19-3050</t>
  </si>
  <si>
    <t>Derek Rhymes</t>
  </si>
  <si>
    <t>Chubb Insurance</t>
  </si>
  <si>
    <t>Not investigated by OSFM</t>
  </si>
  <si>
    <t>19-2190</t>
  </si>
  <si>
    <t>Derick Mullins</t>
  </si>
  <si>
    <t>Derick Mulliins</t>
  </si>
  <si>
    <t>15 MSP 028236</t>
  </si>
  <si>
    <t>9/24/19 Customer walked into lobby for a copy of 2015 DUI report.</t>
  </si>
  <si>
    <t>19-0706</t>
  </si>
  <si>
    <t>Derrick Hamlin/ Hamlin Legal</t>
  </si>
  <si>
    <t>Anthony James Campbell</t>
  </si>
  <si>
    <t>18 MSP 024516</t>
  </si>
  <si>
    <t xml:space="preserve">4/9/19 Emailed report </t>
  </si>
  <si>
    <t>19-0707</t>
  </si>
  <si>
    <t>18 MSP 017867</t>
  </si>
  <si>
    <t>19-0720</t>
  </si>
  <si>
    <t>18 MSP 016498</t>
  </si>
  <si>
    <t xml:space="preserve">4/10/19 Waiting for payment 3.00 /5/29/19 Did not recieve payment </t>
  </si>
  <si>
    <t>19-2084</t>
  </si>
  <si>
    <t>Derrick Lee/Investigations Specialist Baltimore County Public Schools</t>
  </si>
  <si>
    <t>Lauren Marple</t>
  </si>
  <si>
    <t>19 MSP 019701</t>
  </si>
  <si>
    <t>9/12/19 I emailed the report.</t>
  </si>
  <si>
    <t>19-0595</t>
  </si>
  <si>
    <t>Det Aaron Harnish/lancaster Bureau of Police</t>
  </si>
  <si>
    <t>Eric Douglas Denlinger</t>
  </si>
  <si>
    <t>19-0265</t>
  </si>
  <si>
    <t>Det Bran Nelson - Fairfax PD</t>
  </si>
  <si>
    <t>19 MSP 037435</t>
  </si>
  <si>
    <t>Kaden Randal Darrow</t>
  </si>
  <si>
    <t>Sherita Clark</t>
  </si>
  <si>
    <t>18 MSP 023525</t>
  </si>
  <si>
    <t>Contact CJIS 02/06/19</t>
  </si>
  <si>
    <t>19 MSP 005875</t>
  </si>
  <si>
    <t>Deborah Herron</t>
  </si>
  <si>
    <t>19 MSP 003935</t>
  </si>
  <si>
    <t>James Modlin</t>
  </si>
  <si>
    <t>19 MSP 030419</t>
  </si>
  <si>
    <t>Luey Bannoura</t>
  </si>
  <si>
    <t>19-0266</t>
  </si>
  <si>
    <t>Cheryl Graf</t>
  </si>
  <si>
    <t>Derek Christopher Harrison</t>
  </si>
  <si>
    <t>19 MSP 010258</t>
  </si>
  <si>
    <t>19 MSP 052080</t>
  </si>
  <si>
    <t>19-0268</t>
  </si>
  <si>
    <t xml:space="preserve">Det Danny Rafael#49 -Port Authority Police </t>
  </si>
  <si>
    <t>Tamir J Wheeler-Weaver</t>
  </si>
  <si>
    <t>Contact CJIS 01/29/19</t>
  </si>
  <si>
    <t>19-0939</t>
  </si>
  <si>
    <t>Curtis Floyd</t>
  </si>
  <si>
    <t>18 MSP 040721</t>
  </si>
  <si>
    <t>Ashley Radano</t>
  </si>
  <si>
    <t>19 MSP 009251</t>
  </si>
  <si>
    <t>Det. Ashley Harper</t>
  </si>
  <si>
    <t>Jabriel Shakoor</t>
  </si>
  <si>
    <t>5/9/19 Seeking background history/Contact CJIS</t>
  </si>
  <si>
    <t>19-0460</t>
  </si>
  <si>
    <t>Det. Dorothea Leftwich</t>
  </si>
  <si>
    <t xml:space="preserve">3/6/19 Not PIA request </t>
  </si>
  <si>
    <t>19-1186</t>
  </si>
  <si>
    <t>Det. Hall/Cecil Co SO</t>
  </si>
  <si>
    <t>Sean Michael Herbert</t>
  </si>
  <si>
    <t>18 MSP 006722</t>
  </si>
  <si>
    <t>19-0851</t>
  </si>
  <si>
    <t>Det. J. Ruth/Baltimore Co. PD</t>
  </si>
  <si>
    <t>Eugene Gischel</t>
  </si>
  <si>
    <t>00 56 31386</t>
  </si>
  <si>
    <t>19-0631</t>
  </si>
  <si>
    <t>Det. Naisha Garcia Baltiore City Police</t>
  </si>
  <si>
    <t>Mr. Emilio Yslas</t>
  </si>
  <si>
    <t>12 80 009301</t>
  </si>
  <si>
    <t xml:space="preserve">3/27/19 Sent to HOR /4/1/19 Records missing from box </t>
  </si>
  <si>
    <t>19-0632</t>
  </si>
  <si>
    <t>02 80 002600</t>
  </si>
  <si>
    <t>3/27/19 Sent to HOR /4/1/19 Records missing from box .</t>
  </si>
  <si>
    <t>19-0930</t>
  </si>
  <si>
    <t>Det. Richard Logsdon Charles County Sheriff's</t>
  </si>
  <si>
    <t>LEWIS, DENZEL EVAN</t>
  </si>
  <si>
    <t>19 MSP 016197</t>
  </si>
  <si>
    <t>5/8/19 Emailed report</t>
  </si>
  <si>
    <t>19-1558</t>
  </si>
  <si>
    <t>Det. Taylor/Loudoun Co SO</t>
  </si>
  <si>
    <t>1Xz0T5P</t>
  </si>
  <si>
    <t>19-0972</t>
  </si>
  <si>
    <t>Det. Verga/Baltimore City PD</t>
  </si>
  <si>
    <t>2910 Emmorton Rd</t>
  </si>
  <si>
    <t>A 53 05169</t>
  </si>
  <si>
    <t>5/21/19 HOR unable to locate</t>
  </si>
  <si>
    <t>19-0882</t>
  </si>
  <si>
    <t>Detpt of Juvenile Services</t>
  </si>
  <si>
    <t>M.W Grand Lodge of MD</t>
  </si>
  <si>
    <t>OSFM #05.19.007</t>
  </si>
  <si>
    <t>19-1465</t>
  </si>
  <si>
    <t>Detroit PD - Officer Thomas/PA H. Tolliver</t>
  </si>
  <si>
    <t>Devin Lavaughn Johnson</t>
  </si>
  <si>
    <t xml:space="preserve">7/16/19 Contact CJIS </t>
  </si>
  <si>
    <t>19-1661</t>
  </si>
  <si>
    <t>Detroit PD - Tonya Pozey</t>
  </si>
  <si>
    <t>Paul Dennard Jones</t>
  </si>
  <si>
    <t>Contact CJIS 8/6</t>
  </si>
  <si>
    <t>19-2950</t>
  </si>
  <si>
    <t>Devyn Jones</t>
  </si>
  <si>
    <t>12/9/19 Contact CJIS</t>
  </si>
  <si>
    <t>19-0488</t>
  </si>
  <si>
    <t>Dia Khafra</t>
  </si>
  <si>
    <t>2017 FSD21 09552</t>
  </si>
  <si>
    <t>Requesting date and time items received by Lab personnel</t>
  </si>
  <si>
    <t>19-1945</t>
  </si>
  <si>
    <t>Diana Rescaldani/ ARC, Inc</t>
  </si>
  <si>
    <t>Andre Straton</t>
  </si>
  <si>
    <t>01 57 02450</t>
  </si>
  <si>
    <t xml:space="preserve">8/28/19 Sent for report number from BK 9/10/19 emailed report. </t>
  </si>
  <si>
    <t>19-1579</t>
  </si>
  <si>
    <t>Diane Lazo</t>
  </si>
  <si>
    <t>James Nalley</t>
  </si>
  <si>
    <t>19 MSP 012493</t>
  </si>
  <si>
    <t>09/09/19 Report found and Processed</t>
  </si>
  <si>
    <t>19-0137</t>
  </si>
  <si>
    <t>Diane Q Tillery</t>
  </si>
  <si>
    <t>1/24/19 Emailed report</t>
  </si>
  <si>
    <t>19-0974</t>
  </si>
  <si>
    <t>Diane Vue/ The ClaimsCenter</t>
  </si>
  <si>
    <t>Lavonia M. Stringer</t>
  </si>
  <si>
    <t>18 MSP 009310</t>
  </si>
  <si>
    <t>5/15/19 Emailed report</t>
  </si>
  <si>
    <t>19-0364</t>
  </si>
  <si>
    <t>Dianne MaGee/Homeland Security</t>
  </si>
  <si>
    <t>19 MSP 004948</t>
  </si>
  <si>
    <t xml:space="preserve">3/14/19 Sent to Bk for report number/faxed report </t>
  </si>
  <si>
    <t>19-1615</t>
  </si>
  <si>
    <t>Dicky Smith</t>
  </si>
  <si>
    <t>Quality Linen</t>
  </si>
  <si>
    <t>OSFM 22 19 001</t>
  </si>
  <si>
    <t>19-1569</t>
  </si>
  <si>
    <t>Dieter Scherer</t>
  </si>
  <si>
    <t>Magda Scherer</t>
  </si>
  <si>
    <t>OSFM #17.10.009</t>
  </si>
  <si>
    <t>Incident Initiation Rpt sent on 6/26/19, Notified by Requestor that entire report is now needed</t>
  </si>
  <si>
    <t>19-1485</t>
  </si>
  <si>
    <t>Dimitrious Gordon Stokes</t>
  </si>
  <si>
    <t>Requesting dash cam footage</t>
  </si>
  <si>
    <t>19-2526</t>
  </si>
  <si>
    <t>Dimitrious Stokes</t>
  </si>
  <si>
    <t xml:space="preserve">10/24/2019 Requesting video footage of vehicleon 10/22. 02/05/20 No action taken by PIA Coordinator in a timely manner.  NO follow-up from requester.  Admin closed until such time as there is further inquiry (MU). </t>
  </si>
  <si>
    <t>19-2939</t>
  </si>
  <si>
    <t>Dipasquale/ Moore Injury Attorney</t>
  </si>
  <si>
    <t>John Veal</t>
  </si>
  <si>
    <t>12/9/19 Not MSP</t>
  </si>
  <si>
    <t>19-2082</t>
  </si>
  <si>
    <t>Division of Parole &amp; Probation/Olunike Boyd</t>
  </si>
  <si>
    <t>Brandon Marcus Bivens</t>
  </si>
  <si>
    <t>00 95 004801</t>
  </si>
  <si>
    <t>9/12/19 Sent Bk for report number and Sent to HOR. 9/18/19 Emailed report.</t>
  </si>
  <si>
    <t>unknown</t>
  </si>
  <si>
    <t>19-2780</t>
  </si>
  <si>
    <t>Djamel Khetib</t>
  </si>
  <si>
    <t>19 MSP 048100</t>
  </si>
  <si>
    <t>19-0307</t>
  </si>
  <si>
    <t>Donald Arnold</t>
  </si>
  <si>
    <t>Sandra Capezop</t>
  </si>
  <si>
    <t>18 MSP 024927</t>
  </si>
  <si>
    <t>19-1655</t>
  </si>
  <si>
    <t>Donald J. Walsh</t>
  </si>
  <si>
    <t>Requesting incident 1/13/2016 beteen 3-7pm Rt3 North from
Rt 50 to interstate 97</t>
  </si>
  <si>
    <t>19-0330</t>
  </si>
  <si>
    <t>Donald Kirby</t>
  </si>
  <si>
    <t>18 MSP 051801</t>
  </si>
  <si>
    <t>19-1087</t>
  </si>
  <si>
    <t>Donegal Mutual Ins.</t>
  </si>
  <si>
    <t>19-1356</t>
  </si>
  <si>
    <t>Julie M. Felgenhouer &amp; Thomas P. Gravitt</t>
  </si>
  <si>
    <t>7/9/10 Sent to photo lab 7/10/19/ Mailed photos</t>
  </si>
  <si>
    <t>19-1471</t>
  </si>
  <si>
    <t>Dorchester County SAO/ Tina Bravo</t>
  </si>
  <si>
    <t>Shawn Patrick Tommey</t>
  </si>
  <si>
    <t>19 MSP 013215</t>
  </si>
  <si>
    <t xml:space="preserve">07/18/19 mailed. 6 photos . lab 7/17/19. </t>
  </si>
  <si>
    <t>19-2873</t>
  </si>
  <si>
    <t>Domonique Trane'ce Austin</t>
  </si>
  <si>
    <t>19 MSP 049330</t>
  </si>
  <si>
    <t>11/27/19 No photos in veripic.12/6/19 Photos mailed out.</t>
  </si>
  <si>
    <t>19-2050</t>
  </si>
  <si>
    <t>Dorchester SAO / Lindsay Ewing</t>
  </si>
  <si>
    <t>India Alethea Williams</t>
  </si>
  <si>
    <t>19 MSP032544</t>
  </si>
  <si>
    <t>9/9/19 1 photo. lab . DT  9/12/19 mailed DT</t>
  </si>
  <si>
    <t>19-2053</t>
  </si>
  <si>
    <t>Shapree Tyia Ross</t>
  </si>
  <si>
    <t>19 MSP 035745</t>
  </si>
  <si>
    <t xml:space="preserve"> 9/9/19 unkn # of photos not in Veripic. lab. DT  9/10/19 per lab and trooper no photos were taken., emialed Lindsay case closed DT</t>
  </si>
  <si>
    <t>19-2193</t>
  </si>
  <si>
    <t>Dorchester SAO/ Ella Disharoon</t>
  </si>
  <si>
    <t>Margaret Jones</t>
  </si>
  <si>
    <t>19 MSP 024500</t>
  </si>
  <si>
    <t>9/24/19 3 photos, sent to lab. DT. 10/1/19 mailed</t>
  </si>
  <si>
    <t>19-2422</t>
  </si>
  <si>
    <t>2017 - PUBLIC INFORMATION ACT REQUEST LOG</t>
  </si>
  <si>
    <t>Rebecca Jan Lillian Collins -Sand</t>
  </si>
  <si>
    <t>19 MSP 034114</t>
  </si>
  <si>
    <t>10/15/19 10 photos sent to lab 10/18/19 mailed</t>
  </si>
  <si>
    <t>19-1484</t>
  </si>
  <si>
    <t>Dorchester SAO/ Ella M. Disharoon</t>
  </si>
  <si>
    <t>Irvin Johnson/Gail Halterman</t>
  </si>
  <si>
    <t>19 MSP 016382</t>
  </si>
  <si>
    <t>7/17/19. 153 photos  lab DT   7/25/19 mailed DT</t>
  </si>
  <si>
    <t>What does this mean</t>
  </si>
  <si>
    <t>Is this a date or a dollar amount</t>
  </si>
  <si>
    <t>19-1696</t>
  </si>
  <si>
    <t>Khawaja Muntrullaii Butt</t>
  </si>
  <si>
    <t>19 MSP 029773</t>
  </si>
  <si>
    <t>8/8/19. unkn # of photos not in Veripic lab DT   8/15/19 mailed DT</t>
  </si>
  <si>
    <t>19-1770</t>
  </si>
  <si>
    <t>Keith Latimre Bentz</t>
  </si>
  <si>
    <t>19 MSP 031541</t>
  </si>
  <si>
    <t>8/14/19 6 photos  lab  DT 8/16/19 mailed DT</t>
  </si>
  <si>
    <t>19-1790</t>
  </si>
  <si>
    <t>Laron Darrell Pinder</t>
  </si>
  <si>
    <t>19 MSP 026571</t>
  </si>
  <si>
    <t>8/14/19 16 photos lab DT  8/22/19 mailed DT</t>
  </si>
  <si>
    <t>19-1791</t>
  </si>
  <si>
    <t>John Piper Remy</t>
  </si>
  <si>
    <t>19 MSP 028609</t>
  </si>
  <si>
    <t>8/14/19.  1 photo  lab  DT 8/22/19 mailed DT</t>
  </si>
  <si>
    <t>19-1792</t>
  </si>
  <si>
    <t>Brianna Marie Smith</t>
  </si>
  <si>
    <t>19 MSP 027214</t>
  </si>
  <si>
    <t xml:space="preserve"> 8/14/19 unkn # of photos not in Veripic lab. DT  8/22/19 mailed DT</t>
  </si>
  <si>
    <t>19-1793</t>
  </si>
  <si>
    <t>Gregory Lane Smith</t>
  </si>
  <si>
    <t>19 MSP 030154</t>
  </si>
  <si>
    <t>8/14/19. 5 photos. lab  DT  8/22/19 mailed DT</t>
  </si>
  <si>
    <t>19-1805</t>
  </si>
  <si>
    <t>Haley Catherine Winans</t>
  </si>
  <si>
    <t>19 MSP 031951</t>
  </si>
  <si>
    <t xml:space="preserve"> 8/15/19. unkn # of photos not in Veripic lab  DT 8/22/19 mailed DT</t>
  </si>
  <si>
    <t>19-2047</t>
  </si>
  <si>
    <t>Christine Marie O'Roark</t>
  </si>
  <si>
    <t>19 MSP 032815</t>
  </si>
  <si>
    <t>Method</t>
  </si>
  <si>
    <t>9/9/19. unkn # of photos not in Veripic. lab  DT  9/12/19 mailed DT</t>
  </si>
  <si>
    <t>19-2140</t>
  </si>
  <si>
    <t>William Nathaniel Newsome</t>
  </si>
  <si>
    <t>19 MSP 035639</t>
  </si>
  <si>
    <t>9/18/19  lab 2 photos DT 10/1/19 mailed</t>
  </si>
  <si>
    <t>Person</t>
  </si>
  <si>
    <t>19-2174</t>
  </si>
  <si>
    <t>Maurice Lamontre Samspson</t>
  </si>
  <si>
    <t>19 MSP 034650</t>
  </si>
  <si>
    <t>9/19/19 7 photos sent to lab. DT. 10/1/19 mailed DT</t>
  </si>
  <si>
    <t>19-2175</t>
  </si>
  <si>
    <t>Jerome Hudon</t>
  </si>
  <si>
    <t>19 MSP 034259</t>
  </si>
  <si>
    <t>9/19/19 unkn # of photos not in Veripic. sent to lab DT. 9/23/19 no photos per lab and reporting trooper, emailed Lindsay and closed case. DT</t>
  </si>
  <si>
    <t>19-2183</t>
  </si>
  <si>
    <t>Stein Sperling</t>
  </si>
  <si>
    <t>Amanda Marie Fleishman / Jacob Robert Fleishman</t>
  </si>
  <si>
    <t>19 MSP 034765</t>
  </si>
  <si>
    <t>Available</t>
  </si>
  <si>
    <t>9/23/19 unkn # of photos not in Veripic, sent to lab. DT. 10/3/19 per Dave from lab and Lindsay due to certain circumstance they are cancelling this request and the attorney will be handling this case. Case Closed. DT</t>
  </si>
  <si>
    <t>19-2192</t>
  </si>
  <si>
    <t>John Richard Bullock</t>
  </si>
  <si>
    <t>Victim / Suspect</t>
  </si>
  <si>
    <t>19 MSP 032949</t>
  </si>
  <si>
    <t>9/24/19 4 photos, sent to lab. DT. 10/1/19 mailed</t>
  </si>
  <si>
    <t>19-2300</t>
  </si>
  <si>
    <t>10-Day Letter</t>
  </si>
  <si>
    <t>Tevin Aaron Webster</t>
  </si>
  <si>
    <t>19 MSP 033844</t>
  </si>
  <si>
    <t>19-2395</t>
  </si>
  <si>
    <t>10/10/19 8 photos sent to lab. 10/10/19 per lab case is being fedexed</t>
  </si>
  <si>
    <t>19-2442</t>
  </si>
  <si>
    <t>Charles Blake Dawson</t>
  </si>
  <si>
    <t>19 MSP 040191</t>
  </si>
  <si>
    <t>10/16/19 10 photos sent to lab 10/22/19 mailed</t>
  </si>
  <si>
    <t>Received</t>
  </si>
  <si>
    <t>17-0001</t>
  </si>
  <si>
    <t>50 - Barrack A - Waterloo</t>
  </si>
  <si>
    <t>Tyer</t>
  </si>
  <si>
    <t>McGowan &amp; Cecil, LLC</t>
  </si>
  <si>
    <t>John Trippe</t>
  </si>
  <si>
    <t>911 tapes, to McCrory 1/9; to Tyer 1/9</t>
  </si>
  <si>
    <t>19-2444</t>
  </si>
  <si>
    <t>Margo Allis Ricks / George Anthony Walker</t>
  </si>
  <si>
    <t>19 MSP 038963</t>
  </si>
  <si>
    <t>10/16/19 4 photos sent to lab 10/22/19 mailed</t>
  </si>
  <si>
    <t>19-3078</t>
  </si>
  <si>
    <t>Vincent Peirrie Andre Simms</t>
  </si>
  <si>
    <t>19 MSP 049889</t>
  </si>
  <si>
    <t>17-0002</t>
  </si>
  <si>
    <t>202 OSFM - Lower Eastern Shore Region (LERO)</t>
  </si>
  <si>
    <t>LPB</t>
  </si>
  <si>
    <t>Liberty Mutual</t>
  </si>
  <si>
    <t>Robert Taylor</t>
  </si>
  <si>
    <t>OSFM 0916017</t>
  </si>
  <si>
    <t>ongoing investigation-released permissible pages</t>
  </si>
  <si>
    <t>12/23/19 unkn # of photos not in Veripic. Sent to lab 1/27/20 mailed photos</t>
  </si>
  <si>
    <t>19-3079</t>
  </si>
  <si>
    <t>17-0003</t>
  </si>
  <si>
    <t>Marcus Dashawn Butler</t>
  </si>
  <si>
    <t>19 MSP 049667</t>
  </si>
  <si>
    <t>Carso Adjustment Services</t>
  </si>
  <si>
    <t>Muir Enterprises</t>
  </si>
  <si>
    <t>OSFM 1916025</t>
  </si>
  <si>
    <t>12/23/19 10 photos sent to lab 1/3/20 mailed</t>
  </si>
  <si>
    <t>report not submitted. emailed report 1/12/17</t>
  </si>
  <si>
    <t>Emailed</t>
  </si>
  <si>
    <t>19-3080</t>
  </si>
  <si>
    <t>17-0004</t>
  </si>
  <si>
    <t>Kelly Elise Kasprzyk</t>
  </si>
  <si>
    <t>19 MSP 051591</t>
  </si>
  <si>
    <t>12/23/19 unkn # of photos not in Veripic, sent to lab . 1/14/20 mailed and closed</t>
  </si>
  <si>
    <t>19-3081</t>
  </si>
  <si>
    <t>IWIF</t>
  </si>
  <si>
    <t>Tivoli Thomas</t>
  </si>
  <si>
    <t>Darryl K. Hutt/Tamar Jamonte Moore</t>
  </si>
  <si>
    <t>16 MSP 050827</t>
  </si>
  <si>
    <t>19 MSP 049521</t>
  </si>
  <si>
    <t>12/23/19 5 photos sent to lab 1/3/20 mailed</t>
  </si>
  <si>
    <t>19-3083</t>
  </si>
  <si>
    <t>In draft 1/3/17,1/27/17/Faxed report on 2/2/17</t>
  </si>
  <si>
    <t>She'Kala K. Jones</t>
  </si>
  <si>
    <t>19 MSP 050176</t>
  </si>
  <si>
    <t>17-0005</t>
  </si>
  <si>
    <t>12/23/19 3 photos sent to lab 1/3/20 mailed</t>
  </si>
  <si>
    <t>David Cole</t>
  </si>
  <si>
    <t>25 years destroyed 1/4/17</t>
  </si>
  <si>
    <t>19-2777</t>
  </si>
  <si>
    <t>17-0006</t>
  </si>
  <si>
    <t>Dorchester SAO/ Lindsey Ewing</t>
  </si>
  <si>
    <t>Unique Da'Mon Smith</t>
  </si>
  <si>
    <t>19 MSP 036506</t>
  </si>
  <si>
    <t>Infinity Day</t>
  </si>
  <si>
    <t>11/20/19 6 photos sent to lab 11/25/19 mailed and closed</t>
  </si>
  <si>
    <t>Not satisfied</t>
  </si>
  <si>
    <t>16 MSP 052789</t>
  </si>
  <si>
    <t>Emailed report 1/4/17</t>
  </si>
  <si>
    <t>19-2827</t>
  </si>
  <si>
    <t>17-0007</t>
  </si>
  <si>
    <t>ERIE INSURANCE</t>
  </si>
  <si>
    <t>Sylver Hinton &amp; Jason Hinton</t>
  </si>
  <si>
    <t>16 MSP 051416</t>
  </si>
  <si>
    <t>In Draft 1/4/17/ Report mailed 1/27/17</t>
  </si>
  <si>
    <t>17-0008</t>
  </si>
  <si>
    <t>Robert F. Lemerise Jr.</t>
  </si>
  <si>
    <t>Robert Stevens</t>
  </si>
  <si>
    <t>16 MSP 013482</t>
  </si>
  <si>
    <t>17-0009</t>
  </si>
  <si>
    <t>Allen Johnson</t>
  </si>
  <si>
    <t>16 MSP 048375</t>
  </si>
  <si>
    <t>Ms. Williams has it 1/4/17</t>
  </si>
  <si>
    <t>17-0010</t>
  </si>
  <si>
    <t>Brian Waters</t>
  </si>
  <si>
    <t>Melissa Hall</t>
  </si>
  <si>
    <t>No report found with information provided 1/4/17</t>
  </si>
  <si>
    <t>17-0011</t>
  </si>
  <si>
    <t>Joan Wilborne</t>
  </si>
  <si>
    <t>16 MSP 052853</t>
  </si>
  <si>
    <t>17-0012</t>
  </si>
  <si>
    <t>Kareem Gregary Moore</t>
  </si>
  <si>
    <t>19 MSP 047633</t>
  </si>
  <si>
    <t>Thomas Grove</t>
  </si>
  <si>
    <t>16 MSP 048246</t>
  </si>
  <si>
    <t>11/25/19 4 photos sent to lab  12/3/19 mailed</t>
  </si>
  <si>
    <t>Mailed report to requester 1/4/17</t>
  </si>
  <si>
    <t>19-2829</t>
  </si>
  <si>
    <t>Nicholas Michael Phebus</t>
  </si>
  <si>
    <t>19 MSP 044559</t>
  </si>
  <si>
    <t>17-0013</t>
  </si>
  <si>
    <t>Joseph Bell</t>
  </si>
  <si>
    <t>16 MSP 007911</t>
  </si>
  <si>
    <t>11/25/19 3 photos sent to lab 12/3/19 mailed</t>
  </si>
  <si>
    <t>19-2830</t>
  </si>
  <si>
    <t>Jennifer Arbutus Lane</t>
  </si>
  <si>
    <t>19 MSP 045635</t>
  </si>
  <si>
    <t>Received $25.00 for photos</t>
  </si>
  <si>
    <t>11/25/19 5 photos sent to lab 12/3/19 mailed</t>
  </si>
  <si>
    <t>17-0014</t>
  </si>
  <si>
    <t>Dept. of Labor, Licensing</t>
  </si>
  <si>
    <t>Richard firth</t>
  </si>
  <si>
    <t>16 MSP 031381</t>
  </si>
  <si>
    <t>17-0015</t>
  </si>
  <si>
    <t>Baralo</t>
  </si>
  <si>
    <t>FRANKLIN &amp; POROKOPIK</t>
  </si>
  <si>
    <t>Clinton Worrell</t>
  </si>
  <si>
    <t>16CS00238377</t>
  </si>
  <si>
    <t>911 calls; BPD or MdTA; called requester 1/9</t>
  </si>
  <si>
    <t>17-0016</t>
  </si>
  <si>
    <t>Gregory Swift</t>
  </si>
  <si>
    <t>16 MSP 052084</t>
  </si>
  <si>
    <t>17-0017</t>
  </si>
  <si>
    <t>DB</t>
  </si>
  <si>
    <t>42 - Criminal Investigation Bureau</t>
  </si>
  <si>
    <t>Kloiber</t>
  </si>
  <si>
    <t>Sara Brumfield Associated Press</t>
  </si>
  <si>
    <t>Wayne Brown</t>
  </si>
  <si>
    <t>Video of QASO shooting; to Kloiber 1/9; open investigation</t>
  </si>
  <si>
    <t>17-0018</t>
  </si>
  <si>
    <t>80 - Barrack S - Centreville</t>
  </si>
  <si>
    <t>Peter Melcavage</t>
  </si>
  <si>
    <t>William Ellison</t>
  </si>
  <si>
    <t>16 MSP 042030</t>
  </si>
  <si>
    <t>911 tape; to Bel Air and Centreville 1/9</t>
  </si>
  <si>
    <t>17-0019</t>
  </si>
  <si>
    <t>Rosalyn E Pugh</t>
  </si>
  <si>
    <t>Request 911 call from #240-672-6848; trial date passed</t>
  </si>
  <si>
    <t>17-0020</t>
  </si>
  <si>
    <t>Jennifer Farrell</t>
  </si>
  <si>
    <t>William P. Farrell</t>
  </si>
  <si>
    <t>16 MSP 039812</t>
  </si>
  <si>
    <t>17-0021</t>
  </si>
  <si>
    <t>Loretta Stapf</t>
  </si>
  <si>
    <t>Walter Alan Stapf</t>
  </si>
  <si>
    <t>16 MSP 008968</t>
  </si>
  <si>
    <t>17-0022</t>
  </si>
  <si>
    <t>19-2831</t>
  </si>
  <si>
    <t>16 MSP 008969</t>
  </si>
  <si>
    <t>17-0023</t>
  </si>
  <si>
    <t>Leyon Demonte Camper/ Britney Nicole Chester</t>
  </si>
  <si>
    <t>19 MSP 046998</t>
  </si>
  <si>
    <t>11/25/19 1 photo sent to lab 12/3/19 mailed</t>
  </si>
  <si>
    <t>19-2883</t>
  </si>
  <si>
    <t>John Passmore</t>
  </si>
  <si>
    <t>John Ed Hunt</t>
  </si>
  <si>
    <t>19 MSP 048713</t>
  </si>
  <si>
    <t>12/2/19 unkn # of photos not in Veripic sent to lab 12/19/19 mailed</t>
  </si>
  <si>
    <t>19-2392</t>
  </si>
  <si>
    <t>Leo Paul Dobrzyn</t>
  </si>
  <si>
    <t>19 MSP 027694</t>
  </si>
  <si>
    <t>10/10/19 19 photos sent to lab 10/18/19 mailed</t>
  </si>
  <si>
    <t>19-2393</t>
  </si>
  <si>
    <t>Therese Helen Nyman</t>
  </si>
  <si>
    <t>19 MSP 026760</t>
  </si>
  <si>
    <t xml:space="preserve">10/10/19 14 photos sent to lab 10/18/19 mailed </t>
  </si>
  <si>
    <t>02 58 08247</t>
  </si>
  <si>
    <t>HOR 1/6. Mailed 2/14</t>
  </si>
  <si>
    <t>17-0024</t>
  </si>
  <si>
    <t>Linda Hwang</t>
  </si>
  <si>
    <t>OSFM 09 19 016</t>
  </si>
  <si>
    <t>CICB</t>
  </si>
  <si>
    <t>16 MSP 052054</t>
  </si>
  <si>
    <t>In draft - Homicide. In draft 1/12, 1/19, 1/25</t>
  </si>
  <si>
    <t>17-0025</t>
  </si>
  <si>
    <t>Dept. of Public Safety &amp; Corr. Svcs</t>
  </si>
  <si>
    <t>C 55 07995</t>
  </si>
  <si>
    <t>Sent to BK 1/6. HOR 1/9. Missing from box 1/12, resent 1/13. Unable to locate 2/1</t>
  </si>
  <si>
    <t>17-0026</t>
  </si>
  <si>
    <t>Nicholas Colvin</t>
  </si>
  <si>
    <t>16 MSP 026175</t>
  </si>
  <si>
    <t>Report mailed 01/20/17</t>
  </si>
  <si>
    <t>17-0027</t>
  </si>
  <si>
    <t>Duryea Green</t>
  </si>
  <si>
    <t>Sgt James Lloyd #G619</t>
  </si>
  <si>
    <t>Info on BPD Sgt James Lloyd; not MSP employee</t>
  </si>
  <si>
    <t>17-0028</t>
  </si>
  <si>
    <t>Forensic Sciences Division</t>
  </si>
  <si>
    <t>Kuperus</t>
  </si>
  <si>
    <t>Richard Settlers</t>
  </si>
  <si>
    <t>Serology reports; not MSP case</t>
  </si>
  <si>
    <t>17-0029</t>
  </si>
  <si>
    <t>Nationwide</t>
  </si>
  <si>
    <t>Michele Sebly</t>
  </si>
  <si>
    <t>Emily Hert</t>
  </si>
  <si>
    <t>Info on arresting officer Emily Hert; referred to OMC</t>
  </si>
  <si>
    <t>17-0030</t>
  </si>
  <si>
    <t>Barrack E Salisbury</t>
  </si>
  <si>
    <t>Ronald I Kurland</t>
  </si>
  <si>
    <t>Tyler M Easley</t>
  </si>
  <si>
    <t>Radio log; past retention period</t>
  </si>
  <si>
    <t>No Records Exist</t>
  </si>
  <si>
    <t>17-0031</t>
  </si>
  <si>
    <t>FBI NCIS</t>
  </si>
  <si>
    <t>25 years destroyed gave to Ms. Williams 1/9/17</t>
  </si>
  <si>
    <t>17-0032</t>
  </si>
  <si>
    <t>Patrick Quinn</t>
  </si>
  <si>
    <t>Not handled by MSP 1/9/17</t>
  </si>
  <si>
    <t>17-0033</t>
  </si>
  <si>
    <t>Kenneth Payne</t>
  </si>
  <si>
    <t>25 Years or older destroyed giving to Ms. Williams 1/9/17</t>
  </si>
  <si>
    <t>17-0034</t>
  </si>
  <si>
    <t>PRS, Inc</t>
  </si>
  <si>
    <t>David Caple</t>
  </si>
  <si>
    <t>16 MSP 054227</t>
  </si>
  <si>
    <t>Mailed report 1/9/17</t>
  </si>
  <si>
    <t>17-0035</t>
  </si>
  <si>
    <t>BELLA LANDSCAPING</t>
  </si>
  <si>
    <t>2016 00539241</t>
  </si>
  <si>
    <t>17-0036</t>
  </si>
  <si>
    <t>Arthea Bitzel</t>
  </si>
  <si>
    <t>16 MSP 046888</t>
  </si>
  <si>
    <t>Mailed with partial denial 1/9/17</t>
  </si>
  <si>
    <t>17-0037</t>
  </si>
  <si>
    <t>Metropolitian Reporting</t>
  </si>
  <si>
    <t>Garrett Colmer</t>
  </si>
  <si>
    <t>16 MSP 021241</t>
  </si>
  <si>
    <t>Ms. Williams has it 1/9/17</t>
  </si>
  <si>
    <t>17-0038</t>
  </si>
  <si>
    <t>The Killian Law Group,LLC</t>
  </si>
  <si>
    <t>Shirvittal Upchurch</t>
  </si>
  <si>
    <t>16 MSP 050208</t>
  </si>
  <si>
    <t>17-0039</t>
  </si>
  <si>
    <t>19-2465</t>
  </si>
  <si>
    <t>OSFM - WRO</t>
  </si>
  <si>
    <t>Upstate Adjusters</t>
  </si>
  <si>
    <t>Rollin Byers</t>
  </si>
  <si>
    <t>21 16 069</t>
  </si>
  <si>
    <t>Report emailed</t>
  </si>
  <si>
    <t>Matthew John Bauer</t>
  </si>
  <si>
    <t>19 MSP 035422</t>
  </si>
  <si>
    <t>17-0040</t>
  </si>
  <si>
    <t>10/17/19 4 photos sent to lab 10/22/19 mailed</t>
  </si>
  <si>
    <t>Progressive Insurance</t>
  </si>
  <si>
    <t>Phyllis Lewis</t>
  </si>
  <si>
    <t>19-2816</t>
  </si>
  <si>
    <t>Miichael Warren Rose</t>
  </si>
  <si>
    <t>19 MSP 044518</t>
  </si>
  <si>
    <t>11/22/19 7 photos sent to lab 11/26/19 mailed and closed</t>
  </si>
  <si>
    <t>19-2817</t>
  </si>
  <si>
    <t>11/22/19 5 photos sent to lab 11/26/19 mailed and closed</t>
  </si>
  <si>
    <t>Report Emailed</t>
  </si>
  <si>
    <t>19-2823</t>
  </si>
  <si>
    <t>Bernard Jones</t>
  </si>
  <si>
    <t>17-0041</t>
  </si>
  <si>
    <t>19 MSP 048883</t>
  </si>
  <si>
    <t>Lee saltzberg</t>
  </si>
  <si>
    <t xml:space="preserve">11/25/19 7 photos sent to lab . 12/3/19 mailed </t>
  </si>
  <si>
    <t>Tomecca Evans</t>
  </si>
  <si>
    <t>19-2885</t>
  </si>
  <si>
    <t>Antione La Prince Hudson</t>
  </si>
  <si>
    <t>19 MSP 047084</t>
  </si>
  <si>
    <t>16 MSP 044265</t>
  </si>
  <si>
    <t>12/2/19 unkn # of photos not in Veripic sent to lab 12/19/19</t>
  </si>
  <si>
    <t>19-2926</t>
  </si>
  <si>
    <t>17-0042</t>
  </si>
  <si>
    <t xml:space="preserve">12/6/19 3 photos sent to the lab 12/19/19 mailed </t>
  </si>
  <si>
    <t>Kuczynski &amp; Kuczynski,P.A.</t>
  </si>
  <si>
    <t>Renee Rafter</t>
  </si>
  <si>
    <t>19-2973</t>
  </si>
  <si>
    <t xml:space="preserve">12/11/19 unkn # of photos not in Veripic sent to lab.  12/19/19 mailed </t>
  </si>
  <si>
    <t>19-1866</t>
  </si>
  <si>
    <t>Dorchester SAO/ Tina Bravo</t>
  </si>
  <si>
    <t>Cirpriano Pastor Marcelino</t>
  </si>
  <si>
    <t>17-0043</t>
  </si>
  <si>
    <t>19 MSP 022091</t>
  </si>
  <si>
    <t>8/21/19 10 photos  lab DT   8/23/19 mailed DT</t>
  </si>
  <si>
    <t>17-0044</t>
  </si>
  <si>
    <t>19-1869</t>
  </si>
  <si>
    <t>Jason Allen Adams</t>
  </si>
  <si>
    <t>James Beach</t>
  </si>
  <si>
    <t>19 MSP 021863</t>
  </si>
  <si>
    <t>Paiton Milbourne</t>
  </si>
  <si>
    <t>2016 001756438</t>
  </si>
  <si>
    <t>8/21/19 13 photos lab DT   8/23/19 mailed DT</t>
  </si>
  <si>
    <t>Not MSP</t>
  </si>
  <si>
    <t>19-1904</t>
  </si>
  <si>
    <t>Michelle Stephanie Saintil</t>
  </si>
  <si>
    <t>17-0045</t>
  </si>
  <si>
    <t>18 MSP 028888</t>
  </si>
  <si>
    <t>8/26/19 unkn # of photos not in Veripic.lab  DT . 8/28/19 per lab and reporting trooper no photos were taken for this case. faxed tina to let her know DT</t>
  </si>
  <si>
    <t>Lebowitz &amp; Mzhen,LLC</t>
  </si>
  <si>
    <t>Keisha Grant</t>
  </si>
  <si>
    <t>16 MSP 026328</t>
  </si>
  <si>
    <t>19-2115</t>
  </si>
  <si>
    <t>Carl James Hick</t>
  </si>
  <si>
    <t>17-0046</t>
  </si>
  <si>
    <t>19 MSP 032507</t>
  </si>
  <si>
    <t>PD</t>
  </si>
  <si>
    <t>201 OSFM - Upper Eastern Region (UERO)</t>
  </si>
  <si>
    <t>U.S. Consumer Product Safety Commission</t>
  </si>
  <si>
    <t>9/16/19  unkn # of photos not in Veripic lab  DT. 10/1/19 mailed</t>
  </si>
  <si>
    <t>Brooks, Cindy</t>
  </si>
  <si>
    <t>Report Sent 01/05/17 - Photo CD Send 1/13/17</t>
  </si>
  <si>
    <t>19-3120</t>
  </si>
  <si>
    <t>17-0047</t>
  </si>
  <si>
    <t>Dorchester SAO/ Wayne Mowbray</t>
  </si>
  <si>
    <t>Kenneth Thomas McConnell</t>
  </si>
  <si>
    <t>19 MSP 048594</t>
  </si>
  <si>
    <t>Tolson, James</t>
  </si>
  <si>
    <t>1/6/20 unkn#of photos not in Veripic, sent to lab 1/27/20 mailed photos</t>
  </si>
  <si>
    <t>Report Emailed 2/1/17t - Photo CD sent 1/13/17</t>
  </si>
  <si>
    <t>19-3121</t>
  </si>
  <si>
    <t>Christopher Levi Friend</t>
  </si>
  <si>
    <t>17-0048</t>
  </si>
  <si>
    <t>19 MSP 052425</t>
  </si>
  <si>
    <t>1/6/20 13 photos sent to lab  1/14/20 mailed and closed</t>
  </si>
  <si>
    <t>Christopher Davis</t>
  </si>
  <si>
    <t>16 MSP 047077</t>
  </si>
  <si>
    <t>19-1690</t>
  </si>
  <si>
    <t>Dorchester SAO/Lindsay Ewing</t>
  </si>
  <si>
    <t>Brandon Lee Hadder</t>
  </si>
  <si>
    <t>19 MSP 021059</t>
  </si>
  <si>
    <t>8/7/19.  unkn # of photos not in Veripic lab DT  8/12/19 photos were fed ex from lab. case closed DT</t>
  </si>
  <si>
    <t>17-0049</t>
  </si>
  <si>
    <t>John Howard Chen</t>
  </si>
  <si>
    <t>17 MSP 000687</t>
  </si>
  <si>
    <t>19-1608</t>
  </si>
  <si>
    <t>17-0050</t>
  </si>
  <si>
    <t>Dorchester SAO/Tina Bravo</t>
  </si>
  <si>
    <t>Markell Dion Pinkett</t>
  </si>
  <si>
    <t>19 MSP 030483</t>
  </si>
  <si>
    <t xml:space="preserve"> 7/30/19.  unkn # of photos, not in veripic lab DT 7/31/19. No photos per lab and trooper, faxed Tina and closed case. DT</t>
  </si>
  <si>
    <t>19-1651</t>
  </si>
  <si>
    <t>Deron Lavar Roberts</t>
  </si>
  <si>
    <t>19 MSP 019758</t>
  </si>
  <si>
    <t xml:space="preserve"> 8/5/19. 37 photos. lab  DT  8/8/19 mailed DT</t>
  </si>
  <si>
    <t>19-2400</t>
  </si>
  <si>
    <t>Dorchesters SAO/ Shannon Chambers</t>
  </si>
  <si>
    <t>Andrea Sherice Stanley</t>
  </si>
  <si>
    <t>19 MSP 036565</t>
  </si>
  <si>
    <t>10/10/19 unkn # of photos not in Veripic. sent to lab 11/1/19 faxed shannon chamebers stating no photos per lab and reporting trooper.</t>
  </si>
  <si>
    <t>19-1754</t>
  </si>
  <si>
    <t>Dorothy K Ashton</t>
  </si>
  <si>
    <t>Jeffrey William Ashton</t>
  </si>
  <si>
    <t>19 MSP 030830</t>
  </si>
  <si>
    <t>Montgomery County PD</t>
  </si>
  <si>
    <t>11 51 042397</t>
  </si>
  <si>
    <t>HOR 1/10/ Request at a later date</t>
  </si>
  <si>
    <t>17-0051</t>
  </si>
  <si>
    <t>James Linwood Rich, Jr</t>
  </si>
  <si>
    <t>17-0052</t>
  </si>
  <si>
    <t>Joseph Stowe</t>
  </si>
  <si>
    <t>16 MSP 046553</t>
  </si>
  <si>
    <t>17-0053</t>
  </si>
  <si>
    <t>Gregory Powe</t>
  </si>
  <si>
    <t>19-1756</t>
  </si>
  <si>
    <t>Unable to locate report with info provided.</t>
  </si>
  <si>
    <t>Dorthy K Ashton</t>
  </si>
  <si>
    <t>17-0054</t>
  </si>
  <si>
    <t>Charles Hawkins</t>
  </si>
  <si>
    <t>8/13/19 Emailed a fee letter for $2.50. Check received 8/16. I received check on 8/27/19, emailed report</t>
  </si>
  <si>
    <t>16 MSP 054211</t>
  </si>
  <si>
    <t>Partial Denial - Case Open</t>
  </si>
  <si>
    <t>19-2482</t>
  </si>
  <si>
    <t>17-0055</t>
  </si>
  <si>
    <t>Douglas J Wood</t>
  </si>
  <si>
    <t>Brandon Shepperd</t>
  </si>
  <si>
    <t>Scott MacFarlane - NBC4</t>
  </si>
  <si>
    <t>Pamela Willie</t>
  </si>
  <si>
    <t xml:space="preserve">10/21/2019 Requesting inspect records procedure manuals etc. 02/05/20 No action taken by PIA Coordinator in a timely manner.  NO follow-up from requester.  Admin closed until such time as there is further inquiry (MU). </t>
  </si>
  <si>
    <t>15 MSP 007123</t>
  </si>
  <si>
    <t>Adjudicated</t>
  </si>
  <si>
    <t>19-2963</t>
  </si>
  <si>
    <t>DPSCS DPP Easton Region-Michelle Bethke</t>
  </si>
  <si>
    <t>Omar Martinez Aceves</t>
  </si>
  <si>
    <t>17-0056</t>
  </si>
  <si>
    <t>18 MSP 036664</t>
  </si>
  <si>
    <t>Collins Uagbor</t>
  </si>
  <si>
    <t>12/11/19 I received the request.  Emailed the report.</t>
  </si>
  <si>
    <t>15 MSP 033023</t>
  </si>
  <si>
    <t>19-0473</t>
  </si>
  <si>
    <t>Dr. Mourtzinosn, OCME MD</t>
  </si>
  <si>
    <t>Roger Dean Rima</t>
  </si>
  <si>
    <t>OSFM 20.18.020</t>
  </si>
  <si>
    <t>17-0057</t>
  </si>
  <si>
    <t>Fire Investigation Report emailed to OCME MD</t>
  </si>
  <si>
    <t>19-0803</t>
  </si>
  <si>
    <t>DSS Frederick County/ Matthew Welch</t>
  </si>
  <si>
    <t>Samantha M. Gilliam</t>
  </si>
  <si>
    <t>19 MSP 002492</t>
  </si>
  <si>
    <t>4/23/19 Not releasable denied</t>
  </si>
  <si>
    <t>19-0804</t>
  </si>
  <si>
    <t>19 MSP 016527</t>
  </si>
  <si>
    <t xml:space="preserve">4/23/19 Not releasable denied </t>
  </si>
  <si>
    <t>19-1237</t>
  </si>
  <si>
    <t>DuBoff &amp; Assoc.</t>
  </si>
  <si>
    <t>Tiana Harrison</t>
  </si>
  <si>
    <t>Requesting 911 call recording</t>
  </si>
  <si>
    <t>19-0610</t>
  </si>
  <si>
    <t>Dukuan Swient</t>
  </si>
  <si>
    <t>Hollie Rider</t>
  </si>
  <si>
    <t>14 MSP 030708</t>
  </si>
  <si>
    <t xml:space="preserve">3/26/19 Hand delivered in lobby </t>
  </si>
  <si>
    <t>19-0990</t>
  </si>
  <si>
    <t>Johsua Bush</t>
  </si>
  <si>
    <t>5/17/19 No records found</t>
  </si>
  <si>
    <t>19-0099</t>
  </si>
  <si>
    <t>Dustin Holt/Star Democrat Newspaper</t>
  </si>
  <si>
    <t>1/17/19 Denied open investigation</t>
  </si>
  <si>
    <t>19-0302</t>
  </si>
  <si>
    <t>Dylan Shaw</t>
  </si>
  <si>
    <t>Reeder's Memorial Home</t>
  </si>
  <si>
    <t>No records found</t>
  </si>
  <si>
    <t>19-2740</t>
  </si>
  <si>
    <t>Eagle Express Lines</t>
  </si>
  <si>
    <t>David Bowen</t>
  </si>
  <si>
    <t>04 53 007847</t>
  </si>
  <si>
    <t>11/19/19 No report of file. Photo info. sent to customer FP 01/15/2020
Closed past 60 days no response.</t>
  </si>
  <si>
    <t>19-1641</t>
  </si>
  <si>
    <t>Easton PD - Barbara Mooney</t>
  </si>
  <si>
    <t>Graham Paul Steward</t>
  </si>
  <si>
    <t>HOR 1/9</t>
  </si>
  <si>
    <t>8/2/19 Contact CJIS MN</t>
  </si>
  <si>
    <t>17-0058</t>
  </si>
  <si>
    <t>Keypoint</t>
  </si>
  <si>
    <t>Adam Byerly</t>
  </si>
  <si>
    <t>19-1642</t>
  </si>
  <si>
    <t>Amberly Kenna Howard</t>
  </si>
  <si>
    <t>Sent to BK 1/12. Not MSP, try St. Mary's SO</t>
  </si>
  <si>
    <t>17-0059</t>
  </si>
  <si>
    <t>19-1746</t>
  </si>
  <si>
    <t>Eberstein &amp; Witherite</t>
  </si>
  <si>
    <t>Not MSP, try Baltimore County PD</t>
  </si>
  <si>
    <t>Deteria Brown</t>
  </si>
  <si>
    <t>19 MSP 028597</t>
  </si>
  <si>
    <t>No report on file including photos/Ms. Karen - Videotape</t>
  </si>
  <si>
    <t>17-0060</t>
  </si>
  <si>
    <t>Quartermaster Division</t>
  </si>
  <si>
    <t>Griffin</t>
  </si>
  <si>
    <t>O'Donoghue &amp; O'Donoghue Attorney</t>
  </si>
  <si>
    <t>Caribbean Piping &amp; Welding</t>
  </si>
  <si>
    <t>19-3065</t>
  </si>
  <si>
    <t>EBI Just One Solution/ Carole McCracken/Melissa Seal</t>
  </si>
  <si>
    <t>Roy Hwang</t>
  </si>
  <si>
    <t>5T00051014</t>
  </si>
  <si>
    <t>Procurement documents</t>
  </si>
  <si>
    <t>12/20/19 faxed correspondence, no report/info found.</t>
  </si>
  <si>
    <t>17-0061</t>
  </si>
  <si>
    <t>19-1969</t>
  </si>
  <si>
    <t>Patti Smith/Parkside Apartments</t>
  </si>
  <si>
    <t>Ricky Graham and Nicole Dula</t>
  </si>
  <si>
    <t>OSFM 2217001</t>
  </si>
  <si>
    <t>EBi Public Records Specialist -C McCracken</t>
  </si>
  <si>
    <t>Darren Johnson</t>
  </si>
  <si>
    <t>emailed report 1/12/17</t>
  </si>
  <si>
    <t>Emailed to contact AA Co SAO 8/30</t>
  </si>
  <si>
    <t>17-0062</t>
  </si>
  <si>
    <t>DLLR</t>
  </si>
  <si>
    <t>Addisoon Mehaffey</t>
  </si>
  <si>
    <t>16 MSP 027396</t>
  </si>
  <si>
    <t>19-2480</t>
  </si>
  <si>
    <t>17-0063</t>
  </si>
  <si>
    <t>EBI Public Records Specialist-C McCracken</t>
  </si>
  <si>
    <t>Sheila Moore</t>
  </si>
  <si>
    <t>Eric Gaunt</t>
  </si>
  <si>
    <t>16 MSP 023765</t>
  </si>
  <si>
    <t>10/23/2019 Not MSP contact CJIS.</t>
  </si>
  <si>
    <t>19-1278</t>
  </si>
  <si>
    <t>17-0064</t>
  </si>
  <si>
    <t>Eccleston &amp; Wolf Law Office-Mark Johnson</t>
  </si>
  <si>
    <t>Andrew Thomas Moorman</t>
  </si>
  <si>
    <t>Conrad Gilbert</t>
  </si>
  <si>
    <t>16 MSP 0287175</t>
  </si>
  <si>
    <t>Requesting Medical Records sent to PIA coordinator</t>
  </si>
  <si>
    <t>17-0065</t>
  </si>
  <si>
    <t>19 MSP 037927</t>
  </si>
  <si>
    <t>19-1713</t>
  </si>
  <si>
    <t>DeWayne Camerson</t>
  </si>
  <si>
    <t>16 MSP 027944</t>
  </si>
  <si>
    <t>16604 Industrial Ln, Hagerstown</t>
  </si>
  <si>
    <t>17-0066</t>
  </si>
  <si>
    <t>19-0396</t>
  </si>
  <si>
    <t>Harford County Sheriff's Office</t>
  </si>
  <si>
    <t>James Weckerly</t>
  </si>
  <si>
    <t>Eddie Armstrong</t>
  </si>
  <si>
    <t>09 55 012777</t>
  </si>
  <si>
    <t>19 MSP 006356</t>
  </si>
  <si>
    <t xml:space="preserve">2/26/19 Emailed partial denial </t>
  </si>
  <si>
    <t>19-2230</t>
  </si>
  <si>
    <t>17-0067</t>
  </si>
  <si>
    <t>Edem Koehler</t>
  </si>
  <si>
    <t>Thomas Kane - Baltimore CO SAO</t>
  </si>
  <si>
    <t>John Hayman</t>
  </si>
  <si>
    <t>16 MSP 053126</t>
  </si>
  <si>
    <t>09/26/19 forward request to PIA coordinator requesting assistance w/application for armed security agent.. Licensing call him with answer.</t>
  </si>
  <si>
    <t>19-1205</t>
  </si>
  <si>
    <t>17-0068</t>
  </si>
  <si>
    <t>Edmund O'Malley, Esq Attorney Board of Education</t>
  </si>
  <si>
    <t>Erica Graham</t>
  </si>
  <si>
    <t>19 MSP 020642</t>
  </si>
  <si>
    <t>Ebony Roberts-Allen - NYPD</t>
  </si>
  <si>
    <t>Sigidfredo Munoz</t>
  </si>
  <si>
    <t>NONE</t>
  </si>
  <si>
    <t xml:space="preserve">6/18/19 Denied requst ongoing investigation </t>
  </si>
  <si>
    <t>Not MSP, try Baltimore City PD.</t>
  </si>
  <si>
    <t>17-0069</t>
  </si>
  <si>
    <t>19-2534</t>
  </si>
  <si>
    <t>The Hartford Insurance</t>
  </si>
  <si>
    <t>Brenda Pearson</t>
  </si>
  <si>
    <t>Edmund T. Fracasso</t>
  </si>
  <si>
    <t>19 MSP 042840</t>
  </si>
  <si>
    <t>Sent to BK 1/12. Not MSP, try Frederick County SO.</t>
  </si>
  <si>
    <t>10/28/19 released report.</t>
  </si>
  <si>
    <t>17-0070</t>
  </si>
  <si>
    <t>19-1146</t>
  </si>
  <si>
    <t>Lambros &amp; Lambros</t>
  </si>
  <si>
    <t>Zachary Martin</t>
  </si>
  <si>
    <t>16 MSP 051011</t>
  </si>
  <si>
    <t>Edward Andre Richitelli Attorney at Law</t>
  </si>
  <si>
    <t>David Evans</t>
  </si>
  <si>
    <t>No Photos  including DCIR</t>
  </si>
  <si>
    <t>03 54 009636</t>
  </si>
  <si>
    <t xml:space="preserve">6/10/19 Sent to HOR/8/8/19 Mailed report &amp; photos  to requester. </t>
  </si>
  <si>
    <t>17-0071</t>
  </si>
  <si>
    <t>Belsky, Weinberg &amp; Horowitz</t>
  </si>
  <si>
    <t>Russell Francis</t>
  </si>
  <si>
    <t>19-1367</t>
  </si>
  <si>
    <t>16 msp</t>
  </si>
  <si>
    <t>Edward W. Kloiber III</t>
  </si>
  <si>
    <t>Jose Omar Salgado</t>
  </si>
  <si>
    <t>19 MSP 023557</t>
  </si>
  <si>
    <t xml:space="preserve">7/10/19 Denied not adjudicated </t>
  </si>
  <si>
    <t>17-0072</t>
  </si>
  <si>
    <t>19-2325</t>
  </si>
  <si>
    <t>Hagelgans &amp; Veronis,LLP</t>
  </si>
  <si>
    <t>Bryan Kimmet</t>
  </si>
  <si>
    <t>16 MSP 048441</t>
  </si>
  <si>
    <t>Efriain Calderon Lopez</t>
  </si>
  <si>
    <t>Efrain Calderon Lopez</t>
  </si>
  <si>
    <t>10/4/19 This was PGCPD arrest not MSP.</t>
  </si>
  <si>
    <t>17-0073</t>
  </si>
  <si>
    <t>19-1036</t>
  </si>
  <si>
    <t>Latanya Jimerson</t>
  </si>
  <si>
    <t>Elham Ali</t>
  </si>
  <si>
    <t>James Allen Verombeck</t>
  </si>
  <si>
    <t>16 MSP 052286</t>
  </si>
  <si>
    <t xml:space="preserve">5/22/19 Not MSP </t>
  </si>
  <si>
    <t>17-0074</t>
  </si>
  <si>
    <t>Easton Davis</t>
  </si>
  <si>
    <t>16 MSP 044995</t>
  </si>
  <si>
    <t>17-0075</t>
  </si>
  <si>
    <t>19-1156</t>
  </si>
  <si>
    <t>Jackie Watson</t>
  </si>
  <si>
    <t>Duane Adams</t>
  </si>
  <si>
    <t>16 MSP 038535</t>
  </si>
  <si>
    <t>Elileen McInerney/Hill,Barnes&amp; McInerney, LLC</t>
  </si>
  <si>
    <t>Amanda Lynn Reed Anderson</t>
  </si>
  <si>
    <t>Emailed partial denial 1/13/17</t>
  </si>
  <si>
    <t>6/11/19 Waiting for return call 6/12/19/Withdrew request</t>
  </si>
  <si>
    <t>17-0076</t>
  </si>
  <si>
    <t>19-1088</t>
  </si>
  <si>
    <t>Aaron West</t>
  </si>
  <si>
    <t>Stacey West</t>
  </si>
  <si>
    <t>2016 00522808</t>
  </si>
  <si>
    <t>Elisabeth Cunningham</t>
  </si>
  <si>
    <t>Kinsley Grace Cunningham</t>
  </si>
  <si>
    <t>Sent email to BK 1/13/17/ Emailed the CC 1/18/17</t>
  </si>
  <si>
    <t>Any records of transportation to the hospital - sent by avaition</t>
  </si>
  <si>
    <t>17-0077</t>
  </si>
  <si>
    <t>Marcus Freeman</t>
  </si>
  <si>
    <t>Information about DAVID (FL state system)</t>
  </si>
  <si>
    <t>17-0078</t>
  </si>
  <si>
    <t>Andrew Kekser</t>
  </si>
  <si>
    <t>DUPLICATE</t>
  </si>
  <si>
    <t>DUPLICATE OF 17-0060</t>
  </si>
  <si>
    <t>17-0079</t>
  </si>
  <si>
    <t>Stanley Cropper Jr</t>
  </si>
  <si>
    <t>B9504835</t>
  </si>
  <si>
    <t>Copies of Lab analysis; to FSD 2/2</t>
  </si>
  <si>
    <t>17-0080</t>
  </si>
  <si>
    <t>Barrack P Glen Burnie</t>
  </si>
  <si>
    <t>Richard C Bittner, Esq</t>
  </si>
  <si>
    <t>911 audio tape 10/10/16 DWI stop; awaiting pickup at bk</t>
  </si>
  <si>
    <t>17-0081</t>
  </si>
  <si>
    <t>Jamar Nolan</t>
  </si>
  <si>
    <t>17 MSP 000055</t>
  </si>
  <si>
    <t>In draft 1/11/17,1/17/17/ Mailed report</t>
  </si>
  <si>
    <t>17-0082</t>
  </si>
  <si>
    <t>OSFM UERO</t>
  </si>
  <si>
    <t>Renata Mattera</t>
  </si>
  <si>
    <t>OSFM #171628</t>
  </si>
  <si>
    <t>Report Emailed 1/2/17; Photo CD Mailed 01/24/17</t>
  </si>
  <si>
    <t>17-0083</t>
  </si>
  <si>
    <t>James White/Exponent, Inc.</t>
  </si>
  <si>
    <t>Wicomico Yacht Club</t>
  </si>
  <si>
    <t>OSFM #2216074</t>
  </si>
  <si>
    <t>report pending. Report Emailed 2/15/17</t>
  </si>
  <si>
    <t>19-0468</t>
  </si>
  <si>
    <t>17-0084</t>
  </si>
  <si>
    <t>22 - Aviation Command</t>
  </si>
  <si>
    <t>Lowman</t>
  </si>
  <si>
    <t>Elizabeth E West</t>
  </si>
  <si>
    <t>Michael York</t>
  </si>
  <si>
    <t>Richard Dillahunt Sr</t>
  </si>
  <si>
    <t>17 MSP 006036</t>
  </si>
  <si>
    <t>Comms between MSP &amp; Virginia Power</t>
  </si>
  <si>
    <t>Requesting all audio recordings. too old. Not Available.</t>
  </si>
  <si>
    <t>17-0085</t>
  </si>
  <si>
    <t>19-0470</t>
  </si>
  <si>
    <t>Criminal Investigation Bureau</t>
  </si>
  <si>
    <t>Ruel</t>
  </si>
  <si>
    <t>Ginette Wells</t>
  </si>
  <si>
    <t>Elizabeth Pancotti</t>
  </si>
  <si>
    <t>Sexual assault kit info; policies provided online</t>
  </si>
  <si>
    <t>Requesting number of dashcams in patrol cars</t>
  </si>
  <si>
    <t>17-0086</t>
  </si>
  <si>
    <t>Barrack I Easton</t>
  </si>
  <si>
    <t>Connolly</t>
  </si>
  <si>
    <t>James L Ellison II</t>
  </si>
  <si>
    <t>Nicholas Ridiger</t>
  </si>
  <si>
    <t>19-0507</t>
  </si>
  <si>
    <t>Dispatch Recordings</t>
  </si>
  <si>
    <t>Elizabeth Pepper - Maine State Police</t>
  </si>
  <si>
    <t>Thomas Vidnovic</t>
  </si>
  <si>
    <t>17-0087</t>
  </si>
  <si>
    <t>19-0508</t>
  </si>
  <si>
    <t>Crawford &amp; Casualty</t>
  </si>
  <si>
    <t>Madison/thompson</t>
  </si>
  <si>
    <t>16 MSP 046465</t>
  </si>
  <si>
    <t>Timothy A. Steele</t>
  </si>
  <si>
    <t>19-1328</t>
  </si>
  <si>
    <t>Elizabeth Stup LLC</t>
  </si>
  <si>
    <t>Requesst MSP Statewide Call Report 11-1-16-7-2019</t>
  </si>
  <si>
    <t>19-0018</t>
  </si>
  <si>
    <t>Elizabeth Taccone</t>
  </si>
  <si>
    <t xml:space="preserve">Requesting records eviornmental matters </t>
  </si>
  <si>
    <t>19-0935</t>
  </si>
  <si>
    <t>Elizabeth Turner</t>
  </si>
  <si>
    <t>Brandon Akins</t>
  </si>
  <si>
    <t>18 MSP 012326</t>
  </si>
  <si>
    <t xml:space="preserve">5/9/19 Sent correspondence need more info 6/1119/Closed did not respond </t>
  </si>
  <si>
    <t>19-0633</t>
  </si>
  <si>
    <t>Elizbeth Cline, LMSW</t>
  </si>
  <si>
    <t>Heather Satterfield &amp; Robert Nicolay Sr.</t>
  </si>
  <si>
    <t xml:space="preserve">3/27/19 Not MSP </t>
  </si>
  <si>
    <t>19-0641</t>
  </si>
  <si>
    <t>Ellena Boisvert</t>
  </si>
  <si>
    <t>18 MSP 041636</t>
  </si>
  <si>
    <t>Non-Fatal</t>
  </si>
  <si>
    <t>17-0088</t>
  </si>
  <si>
    <t>19-0526</t>
  </si>
  <si>
    <t>Armando rodrigues</t>
  </si>
  <si>
    <t>15 msp 039363</t>
  </si>
  <si>
    <t>Elliott Davis</t>
  </si>
  <si>
    <t>Duplicate request for DCIR</t>
  </si>
  <si>
    <t>Requesting MSP complaints database</t>
  </si>
  <si>
    <t>17-0089</t>
  </si>
  <si>
    <t>19-1154</t>
  </si>
  <si>
    <t>Rueda, Rudolph Henry</t>
  </si>
  <si>
    <t>Elliott Gross</t>
  </si>
  <si>
    <t>Longmeadow Animal Hospital</t>
  </si>
  <si>
    <t>Case older than 25 years destroyed.</t>
  </si>
  <si>
    <t>17-0090</t>
  </si>
  <si>
    <t>OFC DOYLE</t>
  </si>
  <si>
    <t>Donato, Jr. Francis</t>
  </si>
  <si>
    <t>Inspectioon information emailed</t>
  </si>
  <si>
    <t>19-1820</t>
  </si>
  <si>
    <t>17-0091</t>
  </si>
  <si>
    <t>Elwood Bannon</t>
  </si>
  <si>
    <t>Dana Gale Payne</t>
  </si>
  <si>
    <t>19 MSP 031907</t>
  </si>
  <si>
    <t>Michelle Caples</t>
  </si>
  <si>
    <t>William Hyde</t>
  </si>
  <si>
    <t>Emailed 10 day ltr 8/27, Emailed Not Adjudicated ltr 9/12</t>
  </si>
  <si>
    <t>19-1456</t>
  </si>
  <si>
    <t>Emeka Igwe</t>
  </si>
  <si>
    <t>2/19/19  request rec'd- holding for Sgt . Gregson updates</t>
  </si>
  <si>
    <t>19-2800</t>
  </si>
  <si>
    <t>Emily Riley</t>
  </si>
  <si>
    <t>11/21/19-Requesting crime statistics IJW</t>
  </si>
  <si>
    <t>19-1271</t>
  </si>
  <si>
    <t>CIR 025622118</t>
  </si>
  <si>
    <t>Sent to BK 1/19/17/ Mailed to requester on 2/13/17</t>
  </si>
  <si>
    <t>17-0092</t>
  </si>
  <si>
    <t>Emma Best MuckRock</t>
  </si>
  <si>
    <t>Roll Call release May 8 2019 requesting classification</t>
  </si>
  <si>
    <t>19-1121</t>
  </si>
  <si>
    <t>Emma Best MuckRock News</t>
  </si>
  <si>
    <t>Mailed report with partial denial 1/19/17</t>
  </si>
  <si>
    <t>Requesting reports, bullentins hacktivism or Anonymous</t>
  </si>
  <si>
    <t>17-0093</t>
  </si>
  <si>
    <t>19-1948</t>
  </si>
  <si>
    <t>Jim Gerber</t>
  </si>
  <si>
    <t>Rules for carrying a weapon through MD</t>
  </si>
  <si>
    <t>Requesting copie of emails, lettersw, memos other records 
consulations regarding FOI FOIL FOIA
 No fee bc no records.</t>
  </si>
  <si>
    <t>17-0094</t>
  </si>
  <si>
    <t>19-2251</t>
  </si>
  <si>
    <t>Kalli Khepera-Bey</t>
  </si>
  <si>
    <t>Emma Best</t>
  </si>
  <si>
    <t>Requesting records personnel assignmentsvisits from official and budget records. None exist.</t>
  </si>
  <si>
    <t>19-1472</t>
  </si>
  <si>
    <t xml:space="preserve">Emma Best MuckRock News - </t>
  </si>
  <si>
    <t>Emma Best - see 19-1472</t>
  </si>
  <si>
    <t xml:space="preserve">Requesting ICE MOUS MOAs MSP </t>
  </si>
  <si>
    <t>19-1890</t>
  </si>
  <si>
    <t>Empire Landscaping LLC/ Sean Lander</t>
  </si>
  <si>
    <t>Jake William Hammel</t>
  </si>
  <si>
    <t>19 MSP 034335</t>
  </si>
  <si>
    <t>9/4/19 faxed to Empire Landscape LLC juvenile suspects not releaseable  DT</t>
  </si>
  <si>
    <t>19-1401</t>
  </si>
  <si>
    <t>ENS Elijah Jones/US Naval Academy</t>
  </si>
  <si>
    <t>Evan Twombly</t>
  </si>
  <si>
    <t>19 MSP 022331</t>
  </si>
  <si>
    <t>7/11/19 Returned for more info</t>
  </si>
  <si>
    <t>19-1022</t>
  </si>
  <si>
    <t>Ensearch Express</t>
  </si>
  <si>
    <t>Zachary Urban Cecilia Campbell</t>
  </si>
  <si>
    <t>2019 00174137</t>
  </si>
  <si>
    <t>Copy of MSP regulation  of interstate/foreign commerce</t>
  </si>
  <si>
    <t xml:space="preserve">5/21/19 Emailed CCC </t>
  </si>
  <si>
    <t>19-1126</t>
  </si>
  <si>
    <t>17-0095</t>
  </si>
  <si>
    <t>Eric B. Beyer Adams County SAO PA</t>
  </si>
  <si>
    <t>Jake Taliaferro Werlang</t>
  </si>
  <si>
    <t>11 56 014856</t>
  </si>
  <si>
    <t xml:space="preserve">6/10/19 Sent to HOR &amp; JoAnn McGee/Emailed report </t>
  </si>
  <si>
    <t>19-2603</t>
  </si>
  <si>
    <t>Eric Fairgrieve</t>
  </si>
  <si>
    <t>11/4/19 NOt MSP. Alleghany County bureau of Police case.</t>
  </si>
  <si>
    <t>19-1995</t>
  </si>
  <si>
    <t>Eric Flack WUS9 Investigative Reporter</t>
  </si>
  <si>
    <t>Eric Flack</t>
  </si>
  <si>
    <t xml:space="preserve">Requesting any documents regarding list/waiting list of 
forensic analysis of electronic media request by law enforcement
agencies in Maryland.  2/18/20 Lost contact with requester,  Did not respond to this writer's emailed request for clarification (MU).  </t>
  </si>
  <si>
    <t>Christopher Wilson</t>
  </si>
  <si>
    <t>16 MSP 053922</t>
  </si>
  <si>
    <t>19-2952</t>
  </si>
  <si>
    <t>17-0096</t>
  </si>
  <si>
    <t>Caroline Co. State's Attorney's Office</t>
  </si>
  <si>
    <t>Jason Kopp</t>
  </si>
  <si>
    <t>Eric Foltz</t>
  </si>
  <si>
    <t>OSFM #0516020</t>
  </si>
  <si>
    <t>Complete Car Care</t>
  </si>
  <si>
    <t>Report Emailed on 1/20/2017</t>
  </si>
  <si>
    <t>Redacted Report Emailed1</t>
  </si>
  <si>
    <t>17-0097</t>
  </si>
  <si>
    <t>19-2263</t>
  </si>
  <si>
    <t>Lashae Smith</t>
  </si>
  <si>
    <t>16 MSP 053044</t>
  </si>
  <si>
    <t>Eric Moncrief Jr</t>
  </si>
  <si>
    <t>Julia Rebecca Rubin</t>
  </si>
  <si>
    <t>24P15000507</t>
  </si>
  <si>
    <t>9/30/2019 requesting participation certificate (PC). No Fed Docs.</t>
  </si>
  <si>
    <t>19-0397</t>
  </si>
  <si>
    <t>Eric T. Kirk</t>
  </si>
  <si>
    <t>18MSP019217</t>
  </si>
  <si>
    <t>Requested Crash Report+Photos+DCIR</t>
  </si>
  <si>
    <t>19-0753</t>
  </si>
  <si>
    <t>Eric Walter</t>
  </si>
  <si>
    <t>George Robert Miles</t>
  </si>
  <si>
    <t>Request missing person case MSP . Initial report</t>
  </si>
  <si>
    <t>In draft 1/23/17,1/27/17,2/22/17, 3/3. Resbmit request in 30 days..</t>
  </si>
  <si>
    <t>17-0098</t>
  </si>
  <si>
    <t>Donna Darbous</t>
  </si>
  <si>
    <t>No information found</t>
  </si>
  <si>
    <t>17-0099</t>
  </si>
  <si>
    <t>SHAREEFS GRILL</t>
  </si>
  <si>
    <t>17-0100</t>
  </si>
  <si>
    <t>17-0101</t>
  </si>
  <si>
    <t>Josefina Betancourt</t>
  </si>
  <si>
    <t>17-0102</t>
  </si>
  <si>
    <t>Paul Phillippi</t>
  </si>
  <si>
    <t>Report mailed 1/23/17</t>
  </si>
  <si>
    <t>17-0103</t>
  </si>
  <si>
    <t>Carroll County SO</t>
  </si>
  <si>
    <t>Kimberly Lynn Devers</t>
  </si>
  <si>
    <t>Emailed BK 1/23/17/ Report emailed</t>
  </si>
  <si>
    <t>17-0104</t>
  </si>
  <si>
    <t>Martin Almberg</t>
  </si>
  <si>
    <t>Emailed BK 1/23/17/ Contact courts for proceedings 2/13/17</t>
  </si>
  <si>
    <t>19-1556</t>
  </si>
  <si>
    <t>Erica Ellis</t>
  </si>
  <si>
    <t>Maria Ellis</t>
  </si>
  <si>
    <t>18 MSP020984</t>
  </si>
  <si>
    <t>19-0533</t>
  </si>
  <si>
    <t>Ericka Standley/FL Dept of Corrections</t>
  </si>
  <si>
    <t>Shaun Wear</t>
  </si>
  <si>
    <t>07 95 004836</t>
  </si>
  <si>
    <t xml:space="preserve">3/22/19 HOR </t>
  </si>
  <si>
    <t>19-0885</t>
  </si>
  <si>
    <t>Erie Insurance</t>
  </si>
  <si>
    <t>Hoang Hguyen</t>
  </si>
  <si>
    <t>19-1534</t>
  </si>
  <si>
    <t>10/02/19 closed, no payment received. S.C.</t>
  </si>
  <si>
    <t>19-2967</t>
  </si>
  <si>
    <t>Erie Insurance/Laura L Gifford</t>
  </si>
  <si>
    <t>Austin Lapp</t>
  </si>
  <si>
    <t>19 MSP 042897</t>
  </si>
  <si>
    <t>12/13/19 Emailed report.</t>
  </si>
  <si>
    <t>19-0469</t>
  </si>
  <si>
    <t>Erika M Santamaria Stein Sperling</t>
  </si>
  <si>
    <t>Oscar Rene Rios Rivera</t>
  </si>
  <si>
    <t>19 MSP 001859</t>
  </si>
  <si>
    <t>Requesting 911 audio. Handled by Rockville BK</t>
  </si>
  <si>
    <t>19-0462</t>
  </si>
  <si>
    <t>Erika Myers/Pennsylvania State Police</t>
  </si>
  <si>
    <t xml:space="preserve">3/6/19 No recods found </t>
  </si>
  <si>
    <t>19-0665</t>
  </si>
  <si>
    <t>Erin Balazik</t>
  </si>
  <si>
    <t>Requesting Statitics Gilman School</t>
  </si>
  <si>
    <t>19-0666</t>
  </si>
  <si>
    <t>Requesting Statics Notre Dame MD University</t>
  </si>
  <si>
    <t>19-0667</t>
  </si>
  <si>
    <t>Requesting Statistics Sandy Spring Friends School</t>
  </si>
  <si>
    <t>19-1832</t>
  </si>
  <si>
    <t>Erin Caitlin Corrigan</t>
  </si>
  <si>
    <t>Requested flagged by LEA. tried to call requestor. no response.</t>
  </si>
  <si>
    <t>19-1114</t>
  </si>
  <si>
    <t>Erin Lawless</t>
  </si>
  <si>
    <t>Elizabeth Ann Davis</t>
  </si>
  <si>
    <t>19 MSP 000623</t>
  </si>
  <si>
    <t>6/5/19 DUI contact SAO</t>
  </si>
  <si>
    <t>19-3063</t>
  </si>
  <si>
    <t>Erin R. Smith</t>
  </si>
  <si>
    <t>Glen M. Alexander</t>
  </si>
  <si>
    <t>12/20/19 This was a Cecil County Sheriff's case.</t>
  </si>
  <si>
    <t>19-0710</t>
  </si>
  <si>
    <t>Erin Roberts</t>
  </si>
  <si>
    <t>Christopher Buckley</t>
  </si>
  <si>
    <t>12 94 003226</t>
  </si>
  <si>
    <t xml:space="preserve">4/9/19 Sent to BK 4/22/19 Emailed report </t>
  </si>
  <si>
    <t>19-0703</t>
  </si>
  <si>
    <t>Erin Spaht</t>
  </si>
  <si>
    <t>Requesting MSP Alcohol Influence &amp; Portable Breath 2017,18</t>
  </si>
  <si>
    <t>19-0050</t>
  </si>
  <si>
    <t>Erin Weaver</t>
  </si>
  <si>
    <t>Uzay Turker</t>
  </si>
  <si>
    <t>18 MSP 056747</t>
  </si>
  <si>
    <t>1/11/19 Emailed report</t>
  </si>
  <si>
    <t>19-1553</t>
  </si>
  <si>
    <t>Erland,Vernon &amp; Duney.LLC/John Vernon</t>
  </si>
  <si>
    <t>Lyndell Lamont Elliott</t>
  </si>
  <si>
    <t>15 MSP 018393</t>
  </si>
  <si>
    <t xml:space="preserve">7/25/19 Faxed report </t>
  </si>
  <si>
    <t>19-1927</t>
  </si>
  <si>
    <t>Ethan Schmidt</t>
  </si>
  <si>
    <t>14 MSP 028583</t>
  </si>
  <si>
    <t>Emailed Report</t>
  </si>
  <si>
    <t>19-1137</t>
  </si>
  <si>
    <t>Eugene Cummings/Office of Personel Mngmnt</t>
  </si>
  <si>
    <t>Sharon Payne</t>
  </si>
  <si>
    <t>17 MSP 016635</t>
  </si>
  <si>
    <t>19-2501</t>
  </si>
  <si>
    <t>Evan Archer</t>
  </si>
  <si>
    <t>16 MSP 020644</t>
  </si>
  <si>
    <t>10/22/19 Emailed report.</t>
  </si>
  <si>
    <t>19-0178</t>
  </si>
  <si>
    <t>Evan Lambert</t>
  </si>
  <si>
    <t>Requesting DUI PGCounty 2015-2018</t>
  </si>
  <si>
    <t>17-0105</t>
  </si>
  <si>
    <t>19-2704</t>
  </si>
  <si>
    <t>Brown &amp; Getka P.A</t>
  </si>
  <si>
    <t>Lawrence Montague</t>
  </si>
  <si>
    <t>16 MSP 043044</t>
  </si>
  <si>
    <t>Evelyn Layton</t>
  </si>
  <si>
    <t>In draft 1/23/17 CALLED BK/Mailed report 2/2/17</t>
  </si>
  <si>
    <t>OSFM 17.19.020</t>
  </si>
  <si>
    <t>17-0106</t>
  </si>
  <si>
    <t>Suspened Fire Investigation Report Emailed to Requestor - Approved by DCFM Caryn McMahon</t>
  </si>
  <si>
    <t>Hilda Barkley</t>
  </si>
  <si>
    <t>19-1489</t>
  </si>
  <si>
    <t>16 MSP 053544</t>
  </si>
  <si>
    <t>In draft 1/20/17,1/27/17,2/22/17, 3/3. Request at later date</t>
  </si>
  <si>
    <t>Fabiula Dickson</t>
  </si>
  <si>
    <t>Isidro Rodriguez</t>
  </si>
  <si>
    <t>17-0107</t>
  </si>
  <si>
    <t>19 MSP 028876</t>
  </si>
  <si>
    <t>New York State Police</t>
  </si>
  <si>
    <t>Jaclyn Flohr</t>
  </si>
  <si>
    <t>Contact CJIS 1/20/17</t>
  </si>
  <si>
    <t>17-0108</t>
  </si>
  <si>
    <t>Detective Mark Rubins</t>
  </si>
  <si>
    <t>Almekdad Sayde</t>
  </si>
  <si>
    <t>16 MSP 022988</t>
  </si>
  <si>
    <t>19-1842</t>
  </si>
  <si>
    <t>Emailed report 1/23/17</t>
  </si>
  <si>
    <t>Fairfax PD</t>
  </si>
  <si>
    <t>Paris Booker</t>
  </si>
  <si>
    <t>17-0109</t>
  </si>
  <si>
    <t>Board of Nursing</t>
  </si>
  <si>
    <t>Katelyn Kerns</t>
  </si>
  <si>
    <t>15 MSP 034792</t>
  </si>
  <si>
    <t>Emailed report 1/24/17</t>
  </si>
  <si>
    <t>19-1001</t>
  </si>
  <si>
    <t>17-0110</t>
  </si>
  <si>
    <t>Family Legal Advocacy Group/Sara Schwrtzman</t>
  </si>
  <si>
    <t>Kristen Berg</t>
  </si>
  <si>
    <t>16 MSP 004729</t>
  </si>
  <si>
    <t>15 MSP 006448</t>
  </si>
  <si>
    <t>5/20/19 Emailed report</t>
  </si>
  <si>
    <t>19-1279</t>
  </si>
  <si>
    <t>17-0111</t>
  </si>
  <si>
    <t>FBI (BRAG) - Jeff L. Bush USMC (Ret.)</t>
  </si>
  <si>
    <t>Kenneth Charles Fowler</t>
  </si>
  <si>
    <t>13 55 003556</t>
  </si>
  <si>
    <t>Contact CJIS fax 7/1</t>
  </si>
  <si>
    <t>Sent to BK 1/20/17/ Emailed report 1/24/17</t>
  </si>
  <si>
    <t>19-1498</t>
  </si>
  <si>
    <t>17-0112</t>
  </si>
  <si>
    <t>FBI Bioterrorism Risk Assessment (BRAG)</t>
  </si>
  <si>
    <t>Tammy Maria Cooper-Welty</t>
  </si>
  <si>
    <t>Ronald Brown</t>
  </si>
  <si>
    <t>Cathie Hendrickson-Brown</t>
  </si>
  <si>
    <t>16 MSP 050529</t>
  </si>
  <si>
    <t>Emailed report</t>
  </si>
  <si>
    <t xml:space="preserve">07/22/19 Contact CJIS </t>
  </si>
  <si>
    <t>17-0113</t>
  </si>
  <si>
    <t>19-2439</t>
  </si>
  <si>
    <t>Tammy Deitz</t>
  </si>
  <si>
    <t>Michael Stanley Albia Jr.</t>
  </si>
  <si>
    <t>16 MSP 033069</t>
  </si>
  <si>
    <t>Emailed report with partial denial 1/23/17</t>
  </si>
  <si>
    <t>10/16/19 This is a 45 yr old case, records destroyed after 25 yrs.</t>
  </si>
  <si>
    <t>19-1960</t>
  </si>
  <si>
    <t>17-0114</t>
  </si>
  <si>
    <t>Donald &amp; Julie Lambert</t>
  </si>
  <si>
    <t>Julie Lambert</t>
  </si>
  <si>
    <t>FBI NCIS/ 2622</t>
  </si>
  <si>
    <t>Daniel Gilbert Bailey</t>
  </si>
  <si>
    <t>16 MSP 051219</t>
  </si>
  <si>
    <t>8/29/19 The case is Carroll County SO not MSP</t>
  </si>
  <si>
    <t>17-0115</t>
  </si>
  <si>
    <t>15 MSP 041083</t>
  </si>
  <si>
    <t>Emailed report with partial denial 1/20/17</t>
  </si>
  <si>
    <t>17-0116</t>
  </si>
  <si>
    <t>Michelle Hernandez</t>
  </si>
  <si>
    <t>16 MSP 054121</t>
  </si>
  <si>
    <t>Mailed report with partial denial 1/23/17</t>
  </si>
  <si>
    <t>Georgia Hamilton</t>
  </si>
  <si>
    <t>17-0117</t>
  </si>
  <si>
    <t>26 - Information Technology Division</t>
  </si>
  <si>
    <t>Gregory</t>
  </si>
  <si>
    <t>John Vincent Corana</t>
  </si>
  <si>
    <t>CDS MSP Reports Carroll Co Public School 1/1/16 -now</t>
  </si>
  <si>
    <t>17-0118</t>
  </si>
  <si>
    <t>Special Operations Division</t>
  </si>
  <si>
    <t>Dofflemyer</t>
  </si>
  <si>
    <t>Curtis Waltman Muckrock News</t>
  </si>
  <si>
    <t>Reports regarding protests and inauguration</t>
  </si>
  <si>
    <t>17-0119</t>
  </si>
  <si>
    <t>Dominique Johnson</t>
  </si>
  <si>
    <t>19 MSP 053924</t>
  </si>
  <si>
    <t>Requesting long gun homicides in MD counties 2014</t>
  </si>
  <si>
    <t>17-0120</t>
  </si>
  <si>
    <t>17-0121</t>
  </si>
  <si>
    <t>James Cousins</t>
  </si>
  <si>
    <t>16 MSP 041249</t>
  </si>
  <si>
    <t>17-0122</t>
  </si>
  <si>
    <t>Josh Knorowvsy</t>
  </si>
  <si>
    <t>16 MSP 028175</t>
  </si>
  <si>
    <t>17-0123</t>
  </si>
  <si>
    <t>Cornelius Cook Jr</t>
  </si>
  <si>
    <t>Sent email for more info 1/25. Unable to locate report with info provided.</t>
  </si>
  <si>
    <t>17-0124</t>
  </si>
  <si>
    <t>Donald Brooks</t>
  </si>
  <si>
    <t>17 MSP 003124</t>
  </si>
  <si>
    <t>17-0125</t>
  </si>
  <si>
    <t>Thomas Bundy for Adrienne Miranda</t>
  </si>
  <si>
    <t>Joseph Anthony Miranda</t>
  </si>
  <si>
    <t>Sent to BK 1/25, 2/1, 2/7, 2/17. Waiting for c/b from BK 2/21. Not MSP, contact Baltimore County PD 3/2</t>
  </si>
  <si>
    <t>17-0126</t>
  </si>
  <si>
    <t>19-2876</t>
  </si>
  <si>
    <t>FBI NCIS/2491</t>
  </si>
  <si>
    <t>Edmond Stewart</t>
  </si>
  <si>
    <t>12/2/19 Records destroyed after 25 years, 1972 case.</t>
  </si>
  <si>
    <t>19-0128</t>
  </si>
  <si>
    <t>Paul Preston Hockenberry</t>
  </si>
  <si>
    <t xml:space="preserve">1/23/19 No records exist 25 years destroyed </t>
  </si>
  <si>
    <t>19-0227</t>
  </si>
  <si>
    <t>William Hubert Ferguson</t>
  </si>
  <si>
    <t>25 years destroyed 2/6/19</t>
  </si>
  <si>
    <t>19-0244</t>
  </si>
  <si>
    <t>Rodney Radnolph Jones</t>
  </si>
  <si>
    <t xml:space="preserve">2/7/19 25 years destroyed </t>
  </si>
  <si>
    <t>19-0590</t>
  </si>
  <si>
    <t>John Michael Drinks</t>
  </si>
  <si>
    <t>19-0811</t>
  </si>
  <si>
    <t>Townsend, Shaka William</t>
  </si>
  <si>
    <t>4/23/19 Not MSP</t>
  </si>
  <si>
    <t>19-1046</t>
  </si>
  <si>
    <t>Bryn Shaw</t>
  </si>
  <si>
    <t xml:space="preserve">5/28/19 Not MSP </t>
  </si>
  <si>
    <t>19-1145</t>
  </si>
  <si>
    <t>Bruce E Keller</t>
  </si>
  <si>
    <t xml:space="preserve">6/10/19 Not MSP </t>
  </si>
  <si>
    <t>19-1147</t>
  </si>
  <si>
    <t>William Clark Stocks</t>
  </si>
  <si>
    <t xml:space="preserve">6/10/19 No information found </t>
  </si>
  <si>
    <t>19-1898</t>
  </si>
  <si>
    <t>Sanders,Linda Jean</t>
  </si>
  <si>
    <t>8/26/19 Records destroyed after 25 years transferred to Karen Waters</t>
  </si>
  <si>
    <t>19-2438</t>
  </si>
  <si>
    <t>Steven Douglass Goode</t>
  </si>
  <si>
    <t>10/16/19 This is a 48 nyear old request, ecords destroeyed after 25 yrs.</t>
  </si>
  <si>
    <t>19-2029</t>
  </si>
  <si>
    <t>FBI NICS - Examiner 1826 Supervisor 1408</t>
  </si>
  <si>
    <t>Clarence Edward Fair III</t>
  </si>
  <si>
    <t>Contact CJIS 9/6</t>
  </si>
  <si>
    <t>19-1360</t>
  </si>
  <si>
    <t>FBI NICS - Examiner 2351</t>
  </si>
  <si>
    <t>James Richard Homer</t>
  </si>
  <si>
    <t>James Christopher Skroupa</t>
  </si>
  <si>
    <t>25 yrs destroyed letter 7/9</t>
  </si>
  <si>
    <t>19-3116</t>
  </si>
  <si>
    <t>FBI NICS - Examiner 2429,Supervisor 2169</t>
  </si>
  <si>
    <t>Ray Allen Myers</t>
  </si>
  <si>
    <t>19-1361</t>
  </si>
  <si>
    <t>FBI NICS - Examiner 2832</t>
  </si>
  <si>
    <t>Purvis Grant Rollins</t>
  </si>
  <si>
    <t>Contact CJIS 7/9</t>
  </si>
  <si>
    <t>19-3030</t>
  </si>
  <si>
    <t>FBI NICS/ 1770</t>
  </si>
  <si>
    <t>Matthew Kenelm Thomas</t>
  </si>
  <si>
    <t>12/18/19 This is over 25 years old, records would have been destroyed.</t>
  </si>
  <si>
    <t>19-1244</t>
  </si>
  <si>
    <t>FBI NICS/ 2351</t>
  </si>
  <si>
    <t>6/24/19 38 year old case file destroyed</t>
  </si>
  <si>
    <t>19-2387</t>
  </si>
  <si>
    <t>FBI NICS/ 2429</t>
  </si>
  <si>
    <t>Steven Paul Shore</t>
  </si>
  <si>
    <t>17 MSP 007678</t>
  </si>
  <si>
    <t xml:space="preserve">10/10/19 Faxed report </t>
  </si>
  <si>
    <t>19-2595</t>
  </si>
  <si>
    <t>FBI NICS/ 2491</t>
  </si>
  <si>
    <t>Edmnond Stewart</t>
  </si>
  <si>
    <t>Allison Jill Koppel</t>
  </si>
  <si>
    <t>16 MSP 045167</t>
  </si>
  <si>
    <t>10/31/19 This is a 25 year old or older case, records destroyed.</t>
  </si>
  <si>
    <t>19-3072</t>
  </si>
  <si>
    <t>17-0127</t>
  </si>
  <si>
    <t>FBI NICS/ 4441</t>
  </si>
  <si>
    <t>William Peyton Miller Jr</t>
  </si>
  <si>
    <t>Tawanda Blake</t>
  </si>
  <si>
    <t xml:space="preserve">12/23/19 This over 25 years records destroyed </t>
  </si>
  <si>
    <t>19-0909</t>
  </si>
  <si>
    <t>FBI NICS/ S. Bland</t>
  </si>
  <si>
    <t>Craig Benton</t>
  </si>
  <si>
    <t xml:space="preserve">5/7/19 No information found </t>
  </si>
  <si>
    <t>17-0128</t>
  </si>
  <si>
    <t>Rodney Kerr</t>
  </si>
  <si>
    <t>16 MSP 047640</t>
  </si>
  <si>
    <t>Perspecta</t>
  </si>
  <si>
    <t>17-0129</t>
  </si>
  <si>
    <t>Benjamin Hall</t>
  </si>
  <si>
    <t>16 MSP 041626</t>
  </si>
  <si>
    <t>19-0402</t>
  </si>
  <si>
    <t>17-0130</t>
  </si>
  <si>
    <t>FBI NICS/ XAMINER 1992</t>
  </si>
  <si>
    <t>Michael  Edward Leckliter</t>
  </si>
  <si>
    <t>Lynn Ann Avella</t>
  </si>
  <si>
    <t>16 MSP 050444</t>
  </si>
  <si>
    <t xml:space="preserve">2/26/19 25 year old case destroyed </t>
  </si>
  <si>
    <t>17-0131</t>
  </si>
  <si>
    <t>19-2717</t>
  </si>
  <si>
    <t>Wesley Scott Baker</t>
  </si>
  <si>
    <t>16 MSP 049552</t>
  </si>
  <si>
    <t>FBI NICS/1727</t>
  </si>
  <si>
    <t>Donnie Dee Walker</t>
  </si>
  <si>
    <t>A 11367</t>
  </si>
  <si>
    <t>11/14/19 The case is a 1970 case, more than 25 years old,records destroyed</t>
  </si>
  <si>
    <t>17-0132</t>
  </si>
  <si>
    <t>19-2516</t>
  </si>
  <si>
    <t>Christopher Pyle</t>
  </si>
  <si>
    <t>16 MSP 042697</t>
  </si>
  <si>
    <t>17-0133</t>
  </si>
  <si>
    <t>emailed CID for access to Interact</t>
  </si>
  <si>
    <t>17-0134</t>
  </si>
  <si>
    <t>Karen Purnell</t>
  </si>
  <si>
    <t>16 MSP 037294</t>
  </si>
  <si>
    <t>Sgt Blades took charge of</t>
  </si>
  <si>
    <t>17-0135</t>
  </si>
  <si>
    <t>FBI NICS/2034</t>
  </si>
  <si>
    <t>Gary Ford Schauber</t>
  </si>
  <si>
    <t>Michael Kuk</t>
  </si>
  <si>
    <t>10/24/19 25 years old case, records destroyed. Gave to KW.</t>
  </si>
  <si>
    <t>17-0136</t>
  </si>
  <si>
    <t>NICS</t>
  </si>
  <si>
    <t>Edwards,Jason Keith</t>
  </si>
  <si>
    <t>19-2719</t>
  </si>
  <si>
    <t>25 years destroyed</t>
  </si>
  <si>
    <t>FBI NICS/2176</t>
  </si>
  <si>
    <t>Timothy Mark Garland</t>
  </si>
  <si>
    <t>17-0137</t>
  </si>
  <si>
    <t>11/14/19 both request are over 25 years old records destroyed.</t>
  </si>
  <si>
    <t>Baltimore County SAO</t>
  </si>
  <si>
    <t>19-2594</t>
  </si>
  <si>
    <t>Jusitn Michael Johnson</t>
  </si>
  <si>
    <t>15 msp 042097</t>
  </si>
  <si>
    <t>Faxed report 1/25/17</t>
  </si>
  <si>
    <t>17-0138</t>
  </si>
  <si>
    <t>Arif, Malik Asfund Yar</t>
  </si>
  <si>
    <t>17 msp 001652</t>
  </si>
  <si>
    <t>17-0139</t>
  </si>
  <si>
    <t>Sara Chaves</t>
  </si>
  <si>
    <t>Carla Gomez Mejia</t>
  </si>
  <si>
    <t>Sent to BK 10/2/17/Not MSP</t>
  </si>
  <si>
    <t>17-0140</t>
  </si>
  <si>
    <t>Leslie A. Moseley</t>
  </si>
  <si>
    <t>Rony Sainvil</t>
  </si>
  <si>
    <t>17-0141</t>
  </si>
  <si>
    <t>Dr. Edwin Fulton</t>
  </si>
  <si>
    <t>Adrienne Anderson Hill</t>
  </si>
  <si>
    <t>17 MSP 003527</t>
  </si>
  <si>
    <t>Requester no longer need report</t>
  </si>
  <si>
    <t>17-0142</t>
  </si>
  <si>
    <t>MILLS RENTAL CARS, INC</t>
  </si>
  <si>
    <t>Marquis Timothy Cotton</t>
  </si>
  <si>
    <t>17 MSP 002958</t>
  </si>
  <si>
    <t>Faxed partial denial 1/25/17</t>
  </si>
  <si>
    <t>17-0143</t>
  </si>
  <si>
    <t>Charlotte Rogers</t>
  </si>
  <si>
    <t>James Jeffrey Rogers</t>
  </si>
  <si>
    <t>FBI NICS/2280</t>
  </si>
  <si>
    <t>Report provided to requester 1/27/17</t>
  </si>
  <si>
    <t>Juan Manuel Molina</t>
  </si>
  <si>
    <t>17-0144</t>
  </si>
  <si>
    <t>OSFM WRO</t>
  </si>
  <si>
    <t>CPSC/Randall Poth</t>
  </si>
  <si>
    <t>2237 Boteler Rd</t>
  </si>
  <si>
    <t>10/31/19This us 25  year old case, records destroyed.</t>
  </si>
  <si>
    <t>Photo CD Mailed 1/26/17</t>
  </si>
  <si>
    <t>17-0145</t>
  </si>
  <si>
    <t>Michael Schaal</t>
  </si>
  <si>
    <t>Jazmin  Price</t>
  </si>
  <si>
    <t>19-2298</t>
  </si>
  <si>
    <t>FBI NICS/2626</t>
  </si>
  <si>
    <t>Michael Dwight Canterbury</t>
  </si>
  <si>
    <t>17-0146</t>
  </si>
  <si>
    <t>10/2/19 Case over 30 years old records destroyed.</t>
  </si>
  <si>
    <t>Katie Ryan</t>
  </si>
  <si>
    <t>Ronald Llewellyn</t>
  </si>
  <si>
    <t>19-0481</t>
  </si>
  <si>
    <t>17-0147</t>
  </si>
  <si>
    <t>Nicholas Warner</t>
  </si>
  <si>
    <t>FBI NICS/JD CLOSSON</t>
  </si>
  <si>
    <t>Robert Frank Mitchell</t>
  </si>
  <si>
    <t>17-0148</t>
  </si>
  <si>
    <t>Y 56 022450</t>
  </si>
  <si>
    <t>RJT Rentals</t>
  </si>
  <si>
    <t xml:space="preserve">3/13/19 Faxed report </t>
  </si>
  <si>
    <t>17-0149</t>
  </si>
  <si>
    <t>Timothy Hawkins</t>
  </si>
  <si>
    <t>16 MSP 048241</t>
  </si>
  <si>
    <t>Richard Oliver</t>
  </si>
  <si>
    <t>17-0150</t>
  </si>
  <si>
    <t>19-0910</t>
  </si>
  <si>
    <t>Mil Mujeres Legal Services</t>
  </si>
  <si>
    <t>Sent to BK 1/25. Unable to locate at BK 61 or 66.</t>
  </si>
  <si>
    <t>17-0151</t>
  </si>
  <si>
    <t>Silverman, Thompson, Slutkin, White</t>
  </si>
  <si>
    <t>Anthony Marlin Tunnell</t>
  </si>
  <si>
    <t>Not adjudicated. Sent to Ms. Wms 1/26</t>
  </si>
  <si>
    <t>17-0152</t>
  </si>
  <si>
    <t>Ongoing Investigation. Sent to Ms. Wms 1/26</t>
  </si>
  <si>
    <t>17-0153</t>
  </si>
  <si>
    <t>Nicholas Rust</t>
  </si>
  <si>
    <t>16 MSP 051676</t>
  </si>
  <si>
    <t>In draft 1/25, 2/1, 2/6</t>
  </si>
  <si>
    <t>17-0154</t>
  </si>
  <si>
    <t>Burnie Dozier, III</t>
  </si>
  <si>
    <t>17 MSP 037733</t>
  </si>
  <si>
    <t>FBI NICS/S. Bland</t>
  </si>
  <si>
    <t>19-1189</t>
  </si>
  <si>
    <t>FBI/ Jeff L. Bush USMC</t>
  </si>
  <si>
    <t>Ashlee Elizabeth Lawson</t>
  </si>
  <si>
    <t xml:space="preserve">6/17/19 Waiting on return call 6/18/19/ citations not CIR </t>
  </si>
  <si>
    <t>Unable to locate report. Report number provided is invalid.</t>
  </si>
  <si>
    <t>17-0155</t>
  </si>
  <si>
    <t>Christine Rosewag</t>
  </si>
  <si>
    <t>16 MSP 049523</t>
  </si>
  <si>
    <t>No DCIR on file/CVED report information was mailed</t>
  </si>
  <si>
    <t>Chris Smith</t>
  </si>
  <si>
    <t>17-0157</t>
  </si>
  <si>
    <t>Lawrence Scott</t>
  </si>
  <si>
    <t>2017 00013627</t>
  </si>
  <si>
    <t>19-0196</t>
  </si>
  <si>
    <t>17-0158</t>
  </si>
  <si>
    <t>FCCI Insurance Group</t>
  </si>
  <si>
    <t>Addison Mehaffey</t>
  </si>
  <si>
    <t>Report mailed 3/5/19 S.C.</t>
  </si>
  <si>
    <t>19-2369</t>
  </si>
  <si>
    <t>Feldman, Shepherd &amp; Dodig,LLP</t>
  </si>
  <si>
    <t>Brandon Wyrobek</t>
  </si>
  <si>
    <t>No report on file. F.C.
11.21.19 Report available per Frances.  Sherry emailed 11.19.19 to 
the requestor. GEF</t>
  </si>
  <si>
    <t>17-0159</t>
  </si>
  <si>
    <t>Allied Roadside, LLC</t>
  </si>
  <si>
    <t>Edward Hepner</t>
  </si>
  <si>
    <t>16 MSP 032840</t>
  </si>
  <si>
    <t>19-2440</t>
  </si>
  <si>
    <t>Feldman,Shepherd, Wohlgelernter &amp; Dodig,LLP</t>
  </si>
  <si>
    <t>17-0160</t>
  </si>
  <si>
    <t>John Livditis</t>
  </si>
  <si>
    <t>10/16/19 Information email to customer F.P.
12/19/19 No reaponse or payment.  Past 60 days. Closed. GEF</t>
  </si>
  <si>
    <t>19-0258</t>
  </si>
  <si>
    <t>Felicia Lund</t>
  </si>
  <si>
    <t>14 MSP 019288</t>
  </si>
  <si>
    <t>17-0161</t>
  </si>
  <si>
    <t>Michelle Robbins</t>
  </si>
  <si>
    <t>James Moyers</t>
  </si>
  <si>
    <t>OSFM 2214041</t>
  </si>
  <si>
    <t>Emailed Report 1/26/17</t>
  </si>
  <si>
    <t>19-2797</t>
  </si>
  <si>
    <t>Felman Shepherd LLP</t>
  </si>
  <si>
    <t>17-0162</t>
  </si>
  <si>
    <t>11/22/19 MSP 30-48. S.C.12/05/19 $75.00 received for three 
additional cds. FP</t>
  </si>
  <si>
    <t>19-1090</t>
  </si>
  <si>
    <t>16 MSP 049380</t>
  </si>
  <si>
    <t>First Peoples Community Federal Credit Union</t>
  </si>
  <si>
    <t>Edward Winner</t>
  </si>
  <si>
    <t>19 MSP 010453</t>
  </si>
  <si>
    <t>In draft 1/27/17, 2/2, 2/13, 2/22, 3/3. Please resubmit request in 30 days.</t>
  </si>
  <si>
    <t>17-0163</t>
  </si>
  <si>
    <t>William A. Burke</t>
  </si>
  <si>
    <t>Jason T. Liton</t>
  </si>
  <si>
    <t>08 51 019578</t>
  </si>
  <si>
    <t>Sent to HOR 1/27/17/Emailed report</t>
  </si>
  <si>
    <t>17-0164</t>
  </si>
  <si>
    <t>Mark Lewis</t>
  </si>
  <si>
    <t>Nicholas Edward Principe</t>
  </si>
  <si>
    <t>16 MSP 042040</t>
  </si>
  <si>
    <t>Emailed report 1/27/17</t>
  </si>
  <si>
    <t>19-2725</t>
  </si>
  <si>
    <t>17-0165</t>
  </si>
  <si>
    <t>Michele Goldring</t>
  </si>
  <si>
    <t>Florida Board of Bar Examiners</t>
  </si>
  <si>
    <t>16 MSP 043017</t>
  </si>
  <si>
    <t>Matthew Corbett</t>
  </si>
  <si>
    <t>Emailed report 1/30/17</t>
  </si>
  <si>
    <t>11/14/19 No report found.</t>
  </si>
  <si>
    <t>17-0166</t>
  </si>
  <si>
    <t>19-2943</t>
  </si>
  <si>
    <t>Southern Maryland Law</t>
  </si>
  <si>
    <t>Jean Blaubery</t>
  </si>
  <si>
    <t>Florida Department of Corrections-A. Hanlin</t>
  </si>
  <si>
    <t>Michael Hunter</t>
  </si>
  <si>
    <t>17-0167</t>
  </si>
  <si>
    <t>12/9/19 Not MSP contact Carroll Co SO</t>
  </si>
  <si>
    <t>David Crisci</t>
  </si>
  <si>
    <t>2015 00242045</t>
  </si>
  <si>
    <t>19-2612</t>
  </si>
  <si>
    <t>Florida Department of Law Enforcement/ Ashley Steele</t>
  </si>
  <si>
    <t>Lewis Roland Hubbard</t>
  </si>
  <si>
    <t>17-0168</t>
  </si>
  <si>
    <t>11/5/19 Not MSP</t>
  </si>
  <si>
    <t>Mark whetzel</t>
  </si>
  <si>
    <t>2016 00546537</t>
  </si>
  <si>
    <t>17-0169</t>
  </si>
  <si>
    <t>19-2063</t>
  </si>
  <si>
    <t>Kenneth Monfette</t>
  </si>
  <si>
    <t>Florida Dept Law Enforcement/Tammy Peacock</t>
  </si>
  <si>
    <t>Eric Phillips</t>
  </si>
  <si>
    <t>9/11/19 MSP not custodian of records.</t>
  </si>
  <si>
    <t>17-0170</t>
  </si>
  <si>
    <t>Motor Vehicle Administration</t>
  </si>
  <si>
    <t>Stephanie Fearson</t>
  </si>
  <si>
    <t>16 MSP 045163</t>
  </si>
  <si>
    <t>19-1618</t>
  </si>
  <si>
    <t>Florida Dept of Corrections</t>
  </si>
  <si>
    <t>17-0171</t>
  </si>
  <si>
    <t>Justin Russell</t>
  </si>
  <si>
    <t>18 MSP 014383</t>
  </si>
  <si>
    <t>Greenberg &amp; Bederman</t>
  </si>
  <si>
    <t>Marcus Jones</t>
  </si>
  <si>
    <t>16 MSP 043594</t>
  </si>
  <si>
    <t>19-1620</t>
  </si>
  <si>
    <t>17-0172</t>
  </si>
  <si>
    <t>18 MSP 001720</t>
  </si>
  <si>
    <t>All Claims</t>
  </si>
  <si>
    <t>Robert Watkins</t>
  </si>
  <si>
    <t>16 MSP 040008</t>
  </si>
  <si>
    <t>19-1663</t>
  </si>
  <si>
    <t>Plus CVED</t>
  </si>
  <si>
    <t>17-0173</t>
  </si>
  <si>
    <t>Florida Dept of Corrections/Sarah Ingram-Black</t>
  </si>
  <si>
    <t>Moses E. Wiloughby</t>
  </si>
  <si>
    <t>18 MSP 040956</t>
  </si>
  <si>
    <t>Mike Grunerud</t>
  </si>
  <si>
    <t>Linda Burgamy</t>
  </si>
  <si>
    <t>8/6/19 Faxed report on</t>
  </si>
  <si>
    <t>Jermaine Harris</t>
  </si>
  <si>
    <t>22K08000245</t>
  </si>
  <si>
    <t>19-0779</t>
  </si>
  <si>
    <t>Info about Maryland Intl Airport; requested more info; 
no reply</t>
  </si>
  <si>
    <t>17-0174</t>
  </si>
  <si>
    <t>Florida dept of Law Enforcement</t>
  </si>
  <si>
    <t>Laketa Henderson</t>
  </si>
  <si>
    <t>67 - Barrack R - Golden Ring</t>
  </si>
  <si>
    <t>Dunn</t>
  </si>
  <si>
    <t>Amber Dugger</t>
  </si>
  <si>
    <t>Bruce Turner</t>
  </si>
  <si>
    <t>16 MSP 049222</t>
  </si>
  <si>
    <t xml:space="preserve">4/22/19 Not MSP </t>
  </si>
  <si>
    <t>$15</t>
  </si>
  <si>
    <t>19-2601</t>
  </si>
  <si>
    <t>Florida Dept of Law Enforcement/Ashley Steele</t>
  </si>
  <si>
    <t>Joseph Mark Gooshen</t>
  </si>
  <si>
    <t>911 tape; awaiting payment 2/13</t>
  </si>
  <si>
    <t>11/4/19 NOt MSP other case number associated with request is 121234036733. Both case are Harford County PD</t>
  </si>
  <si>
    <t>19-0921</t>
  </si>
  <si>
    <t>17-0175</t>
  </si>
  <si>
    <t>Personnel Command</t>
  </si>
  <si>
    <t>Brady</t>
  </si>
  <si>
    <t>Florida Highway Patol - Trooper Stanley Rice</t>
  </si>
  <si>
    <t>Brett W. Haeussler</t>
  </si>
  <si>
    <t>Recruiting statistics</t>
  </si>
  <si>
    <t>17-0176</t>
  </si>
  <si>
    <t>19-2255</t>
  </si>
  <si>
    <t>Florida Highway Safety &amp; Motor Vehicles</t>
  </si>
  <si>
    <t>Justin Thomas Rose</t>
  </si>
  <si>
    <t>DUPLICATE of 17-0119</t>
  </si>
  <si>
    <t>09/30/19 Emailed contact CJIS</t>
  </si>
  <si>
    <t>17-0177</t>
  </si>
  <si>
    <t>Ramboll Environ</t>
  </si>
  <si>
    <t>No report on file letter emailed 01/26/2017</t>
  </si>
  <si>
    <t>19-1819</t>
  </si>
  <si>
    <t>Matthew Dwyer</t>
  </si>
  <si>
    <t>17-0178</t>
  </si>
  <si>
    <t>Florida Office of Agicultural Law Enforcement</t>
  </si>
  <si>
    <t>Robert Shorback</t>
  </si>
  <si>
    <t>Contact CJIS 8/19</t>
  </si>
  <si>
    <t>N report on file letter emailed 01/26/2017</t>
  </si>
  <si>
    <t>17-0179</t>
  </si>
  <si>
    <t>19-1689</t>
  </si>
  <si>
    <t>Anthony Tunnell</t>
  </si>
  <si>
    <t>16 049835</t>
  </si>
  <si>
    <t>Florida office of Agricultural Law Enforcement</t>
  </si>
  <si>
    <t>Andrew Scott Catone</t>
  </si>
  <si>
    <t>MSP5919001396W</t>
  </si>
  <si>
    <t>Requesting 911 tape. Open investigation</t>
  </si>
  <si>
    <t xml:space="preserve">8/7/19 Faxed Citations </t>
  </si>
  <si>
    <t>17-0180</t>
  </si>
  <si>
    <t>19-0278</t>
  </si>
  <si>
    <t>Prabha Modhugu</t>
  </si>
  <si>
    <t>17 MSP 002212</t>
  </si>
  <si>
    <t>Forice Murphy</t>
  </si>
  <si>
    <t>Ongoing Investigation. Sent to Ms. Wms 1/31</t>
  </si>
  <si>
    <t xml:space="preserve"> 2/6/19 Contact CJIS</t>
  </si>
  <si>
    <t>17-0181</t>
  </si>
  <si>
    <t>Mohammad Barekzel</t>
  </si>
  <si>
    <t>19-2599</t>
  </si>
  <si>
    <t>Fox Rothschild - Kristin Wickline</t>
  </si>
  <si>
    <t>Todd David Pivec</t>
  </si>
  <si>
    <t>17 MSP 029664</t>
  </si>
  <si>
    <t>16 MSP 030437</t>
  </si>
  <si>
    <t>17-0182</t>
  </si>
  <si>
    <t>Allen Kiefer</t>
  </si>
  <si>
    <t>16 MSP 040004</t>
  </si>
  <si>
    <t>Mailed 02/06/17</t>
  </si>
  <si>
    <t>17-0183</t>
  </si>
  <si>
    <t>Alpert Schreyer</t>
  </si>
  <si>
    <t>Arthur Edelen</t>
  </si>
  <si>
    <t>16 MSP 011758</t>
  </si>
  <si>
    <t>17-0184</t>
  </si>
  <si>
    <t>Bruce w. Koenig</t>
  </si>
  <si>
    <t>Joseph Kopera</t>
  </si>
  <si>
    <t>Duplicate of 16-1687; to FSD 2/28; follow up 3/29</t>
  </si>
  <si>
    <t>17-0185</t>
  </si>
  <si>
    <t>Thurman Spencer</t>
  </si>
  <si>
    <t>Melinie Maddox</t>
  </si>
  <si>
    <t>03 K 05 0266</t>
  </si>
  <si>
    <t>Information regarding DNA in a rape case; denied</t>
  </si>
  <si>
    <t>17-0186</t>
  </si>
  <si>
    <t>Barrack N Rockville</t>
  </si>
  <si>
    <t>Corbin</t>
  </si>
  <si>
    <t>Hochberg, Costello &amp; Baron</t>
  </si>
  <si>
    <t>Anthony Ibe &amp; Sabina Ibe</t>
  </si>
  <si>
    <t>911 tape</t>
  </si>
  <si>
    <t>17-0187</t>
  </si>
  <si>
    <t>Mayajoy King</t>
  </si>
  <si>
    <t>Not MSP. Try Baltimore City PD</t>
  </si>
  <si>
    <t>17-0188</t>
  </si>
  <si>
    <t>Maryland Volunteer Lawyers Svc</t>
  </si>
  <si>
    <t>Charles Arbogast</t>
  </si>
  <si>
    <t>Sent to BK 1/30</t>
  </si>
  <si>
    <t>17-0189</t>
  </si>
  <si>
    <t>17-0190</t>
  </si>
  <si>
    <t>Plainfield PD (NJ)</t>
  </si>
  <si>
    <t>Gregory I. Onyiuke</t>
  </si>
  <si>
    <t>Contact CJIS.</t>
  </si>
  <si>
    <t>17-0191</t>
  </si>
  <si>
    <t>208 OSFM-Western Reg. - Hagerstown  (WRO)</t>
  </si>
  <si>
    <t>JMM</t>
  </si>
  <si>
    <t>Tyler Murray</t>
  </si>
  <si>
    <t>Available/Releasable Documents Sent</t>
  </si>
  <si>
    <t>17-0192</t>
  </si>
  <si>
    <t>17-0193</t>
  </si>
  <si>
    <t>Gary Davis</t>
  </si>
  <si>
    <t>17-0194</t>
  </si>
  <si>
    <t>Rebekah Farace</t>
  </si>
  <si>
    <t>11/01/2019 Contact Calvert Co SAO.</t>
  </si>
  <si>
    <t>17-0195</t>
  </si>
  <si>
    <t>19-2872</t>
  </si>
  <si>
    <t>Jajyevone Lee Jenkins</t>
  </si>
  <si>
    <t>16 MSP 006915</t>
  </si>
  <si>
    <t>Fox Rothschild LLP/Kristin Wickline</t>
  </si>
  <si>
    <t>Todd Privec</t>
  </si>
  <si>
    <t>Ms. Williams has request.</t>
  </si>
  <si>
    <t>13 MSP 001461</t>
  </si>
  <si>
    <t>17-0196</t>
  </si>
  <si>
    <t>11/17/19 EMAILED REPORT.</t>
  </si>
  <si>
    <t>Lt. Brian Craven</t>
  </si>
  <si>
    <t>19-3090</t>
  </si>
  <si>
    <t>Yekuna Scott McDonald</t>
  </si>
  <si>
    <t>12 40H 00031</t>
  </si>
  <si>
    <t>Rush Enterprises,Inc</t>
  </si>
  <si>
    <t>Sent to Homicide CED 2/1/17 / Emailed to requester 2/17/17</t>
  </si>
  <si>
    <t>12/26/19 Emailed 10 day letter. 1/9/2020 No information found .</t>
  </si>
  <si>
    <t>17-0197</t>
  </si>
  <si>
    <t>19-2015</t>
  </si>
  <si>
    <t>Allison Cox</t>
  </si>
  <si>
    <t>Larry Lee Boggs</t>
  </si>
  <si>
    <t>Francis Nicholson</t>
  </si>
  <si>
    <t>Stephanie Nicholson</t>
  </si>
  <si>
    <t>No report found</t>
  </si>
  <si>
    <t>19 MSP 034232</t>
  </si>
  <si>
    <t>17-0198</t>
  </si>
  <si>
    <t xml:space="preserve">Emailed to contact Caroline Co SAO </t>
  </si>
  <si>
    <t>Alexis Dunham</t>
  </si>
  <si>
    <t>Jacqueline Shor</t>
  </si>
  <si>
    <t>2016 00482943</t>
  </si>
  <si>
    <t>CCC sent to requester</t>
  </si>
  <si>
    <t>19-2097</t>
  </si>
  <si>
    <t>9/13/19 Contact Caroline Co SAO</t>
  </si>
  <si>
    <t>19-0212</t>
  </si>
  <si>
    <t>17-0199</t>
  </si>
  <si>
    <t>Frank B</t>
  </si>
  <si>
    <t>Jose Diaz Portillo</t>
  </si>
  <si>
    <t>18 MSP 053892</t>
  </si>
  <si>
    <t>Deborah Davis</t>
  </si>
  <si>
    <t>17 MSP 003873</t>
  </si>
  <si>
    <t xml:space="preserve">2/5/19 Walk in report hand deliverd in lobby </t>
  </si>
  <si>
    <t>19-1005</t>
  </si>
  <si>
    <t>Frank Lanahan</t>
  </si>
  <si>
    <t>Daniel T. Lanahan</t>
  </si>
  <si>
    <t>06 56 005767</t>
  </si>
  <si>
    <t>In draft 2/1/17,2/6/17/ Emailed partial denial 2/13/17</t>
  </si>
  <si>
    <t xml:space="preserve"> 5/21/19 Sent HOR 5/28/19 Sent fee letter 4.25 5/30/19 Emailed report.</t>
  </si>
  <si>
    <t>17-0200</t>
  </si>
  <si>
    <t>19-0624</t>
  </si>
  <si>
    <t>Wanda McGinnis</t>
  </si>
  <si>
    <t>16 MSP 052438</t>
  </si>
  <si>
    <t>Frank LoMonte</t>
  </si>
  <si>
    <t>Faxed report 2/2/17</t>
  </si>
  <si>
    <t>17-0201</t>
  </si>
  <si>
    <t>Jeremy Arias</t>
  </si>
  <si>
    <t>S. Gill</t>
  </si>
  <si>
    <t>17 MSP 003593</t>
  </si>
  <si>
    <t>Requesting any rule policy agency employees new media</t>
  </si>
  <si>
    <t>19-0973</t>
  </si>
  <si>
    <t>Frank Lynam</t>
  </si>
  <si>
    <t>19 MSP 015262</t>
  </si>
  <si>
    <t>17-0202</t>
  </si>
  <si>
    <t xml:space="preserve">5/15/19 Emailed report </t>
  </si>
  <si>
    <t>Dennis O'Brien</t>
  </si>
  <si>
    <t>William Bosley</t>
  </si>
  <si>
    <t>17 MSP 001709</t>
  </si>
  <si>
    <t>19-0006</t>
  </si>
  <si>
    <t>17-0203</t>
  </si>
  <si>
    <t>Franklin &amp; Prokopik</t>
  </si>
  <si>
    <t>Jones.Davis</t>
  </si>
  <si>
    <t>Richard Klein</t>
  </si>
  <si>
    <t>Cherise Hill</t>
  </si>
  <si>
    <t>17-0204</t>
  </si>
  <si>
    <t>19-0172</t>
  </si>
  <si>
    <t>Turbitt , O'Herron &amp; Leach,PLLC</t>
  </si>
  <si>
    <t>Mary Schmitt</t>
  </si>
  <si>
    <t>14 MSP 022204</t>
  </si>
  <si>
    <t>17-0205</t>
  </si>
  <si>
    <t>19-0478</t>
  </si>
  <si>
    <t>Ashlee Alderman</t>
  </si>
  <si>
    <t>Leroy Ritchie</t>
  </si>
  <si>
    <t>17-0206</t>
  </si>
  <si>
    <t>Request for 911 calls. Handled by DSgt Pietanza Wash Metro</t>
  </si>
  <si>
    <t>Parris Simms</t>
  </si>
  <si>
    <t>19-0589</t>
  </si>
  <si>
    <t>Partial Denial - Not adjudicated.</t>
  </si>
  <si>
    <t>No report on file - follow up /sent email</t>
  </si>
  <si>
    <t>19-0887</t>
  </si>
  <si>
    <t>17-0207</t>
  </si>
  <si>
    <t>James Gibson</t>
  </si>
  <si>
    <t>Daniel Miles</t>
  </si>
  <si>
    <t>18 MSP 003753</t>
  </si>
  <si>
    <t>17 MSP 003157</t>
  </si>
  <si>
    <t xml:space="preserve">Closed after 60 days and no response. </t>
  </si>
  <si>
    <t>Baltimore County - Not adjudicated but released.</t>
  </si>
  <si>
    <t>19-1065</t>
  </si>
  <si>
    <t>Terrell Hill</t>
  </si>
  <si>
    <t>No report was found</t>
  </si>
  <si>
    <t>19-1283</t>
  </si>
  <si>
    <t>Mariam Callahan</t>
  </si>
  <si>
    <t>19 MSP 006475</t>
  </si>
  <si>
    <t>Non fatal</t>
  </si>
  <si>
    <t>17-0208</t>
  </si>
  <si>
    <t>19-1702</t>
  </si>
  <si>
    <t>Report mailed 8/27/19 S.C.</t>
  </si>
  <si>
    <t>19-1823</t>
  </si>
  <si>
    <t>In draft 2/3.</t>
  </si>
  <si>
    <t>17-0209</t>
  </si>
  <si>
    <t>Keith Mehaffie</t>
  </si>
  <si>
    <t>17 MSP 001404</t>
  </si>
  <si>
    <t>Partial Denial - Ongoing Investigation.</t>
  </si>
  <si>
    <t>17-0210</t>
  </si>
  <si>
    <t>John R. Warren</t>
  </si>
  <si>
    <t>16 MSP 036251</t>
  </si>
  <si>
    <t>In draft 2/3.2/17, 2/21. Sent email to BK 2/21, In draft 3/13, 3/17, 3/20. Request at a later date.</t>
  </si>
  <si>
    <t>17-0211</t>
  </si>
  <si>
    <t>Jeremy Arias Frederick News Post</t>
  </si>
  <si>
    <t>Escort policy and crash report; sent policy</t>
  </si>
  <si>
    <t>17-0212</t>
  </si>
  <si>
    <t>Geoff Zieuwlewcz</t>
  </si>
  <si>
    <t>George Upshur</t>
  </si>
  <si>
    <t xml:space="preserve"> 8/19/19 sent to photo lab S.C.</t>
  </si>
  <si>
    <t>19-2071</t>
  </si>
  <si>
    <t>Legal settlements MSP employees; closed by phone call</t>
  </si>
  <si>
    <t>19-2376</t>
  </si>
  <si>
    <t>18 msp 026149</t>
  </si>
  <si>
    <t>10/17/19  Waiting for additional fee. F.P. [original request 19-1998]
12/10/2019 No payment or response past 60 days. Closed. GEF</t>
  </si>
  <si>
    <t>19-2415</t>
  </si>
  <si>
    <t>17-0213</t>
  </si>
  <si>
    <t>Alex Campbell</t>
  </si>
  <si>
    <t>$140.85</t>
  </si>
  <si>
    <t>FSD records; awaiting payment; amended to current only</t>
  </si>
  <si>
    <t>17-0214</t>
  </si>
  <si>
    <t>Frank Gorsuch</t>
  </si>
  <si>
    <t>19 MSP 014094</t>
  </si>
  <si>
    <t>Brandon Gilbrech</t>
  </si>
  <si>
    <t>Steven Hricko</t>
  </si>
  <si>
    <t>10/15/19 No report or photos on file. FP</t>
  </si>
  <si>
    <t>19-2475</t>
  </si>
  <si>
    <t>Request video, photos, audio, murder of Steve Hricko</t>
  </si>
  <si>
    <t>17-0215</t>
  </si>
  <si>
    <t>Lisa Mayberry</t>
  </si>
  <si>
    <t>Stella Powers</t>
  </si>
  <si>
    <t>15 MSP 014973</t>
  </si>
  <si>
    <t>Emailed report on 2/2/17</t>
  </si>
  <si>
    <t>17-0216</t>
  </si>
  <si>
    <t>Johnny Matusevich</t>
  </si>
  <si>
    <t>Homer Johnson</t>
  </si>
  <si>
    <t>2017 00434120</t>
  </si>
  <si>
    <t>17 MSP 001497</t>
  </si>
  <si>
    <t xml:space="preserve">10/18/19 No report filed including photos/911 call. forward request to 
Ms. Michelle. F.P.
10/18/19 forwarded to Rhea Harris requesting 911 calls, 
body-worn camera footage. 02/05/20 No action taken by PIA Coordinator in a timely manner.  NO follow-up from requester.  Admin closed until such time as there is further inquiry (MU). </t>
  </si>
  <si>
    <t>Mailed partial denial 2/6/17</t>
  </si>
  <si>
    <t>17-0217</t>
  </si>
  <si>
    <t>Ryan Luther</t>
  </si>
  <si>
    <t>Anthony Krohn</t>
  </si>
  <si>
    <t>16 MSP 045650</t>
  </si>
  <si>
    <t>Mailed report 2/6/17</t>
  </si>
  <si>
    <t>17-0218</t>
  </si>
  <si>
    <t>19-2998</t>
  </si>
  <si>
    <t>Sarah Robertson</t>
  </si>
  <si>
    <t>17 MSP 003179</t>
  </si>
  <si>
    <t>In draft 2/6/17 / Mailed report with partial denial 2/13/17</t>
  </si>
  <si>
    <t>Lonnie Strickland</t>
  </si>
  <si>
    <t>15 MSP 028305</t>
  </si>
  <si>
    <t>17-0219</t>
  </si>
  <si>
    <t>12/13/19 No photos on file. Check returned. S.C.</t>
  </si>
  <si>
    <t>19-1998</t>
  </si>
  <si>
    <t>John Kazmierski</t>
  </si>
  <si>
    <t>Frankllin &amp; Prokopik/Joyce Litzman</t>
  </si>
  <si>
    <t>No information found 2/6/17</t>
  </si>
  <si>
    <t>17-0220</t>
  </si>
  <si>
    <t>Michael Meehan</t>
  </si>
  <si>
    <t>request. See # 19-2376 10/29/19 Third check recevied for an 
additional CDS. FP</t>
  </si>
  <si>
    <t>17-0221</t>
  </si>
  <si>
    <t>Grace Miller</t>
  </si>
  <si>
    <t>Charles William Davis</t>
  </si>
  <si>
    <t>Case files 25 years or older 2/6/17</t>
  </si>
  <si>
    <t>19-1752</t>
  </si>
  <si>
    <t>17-0222</t>
  </si>
  <si>
    <t>Fred Balkin</t>
  </si>
  <si>
    <t>Mary Stracener</t>
  </si>
  <si>
    <t>Pennsylvania State Police</t>
  </si>
  <si>
    <t>Michael Warren Garcia</t>
  </si>
  <si>
    <t>19 MSP 011667</t>
  </si>
  <si>
    <t>No report on file including Photos/Sent to Rhea for Video by KAW. No Video.</t>
  </si>
  <si>
    <t>17-0223</t>
  </si>
  <si>
    <t>19-2236</t>
  </si>
  <si>
    <t>S &amp; H Investigative Services</t>
  </si>
  <si>
    <t>Joseph Maddams</t>
  </si>
  <si>
    <t>16 MSP 047627</t>
  </si>
  <si>
    <t>Fred Stricker</t>
  </si>
  <si>
    <t>Andri Dickerson</t>
  </si>
  <si>
    <t>17-0224</t>
  </si>
  <si>
    <t>10/29/2019 waiting on fee for report. GEF
12/03/2019 no fee sent after 60 days. Closed. GEF</t>
  </si>
  <si>
    <t>Donny &amp; Barbara Dunbar</t>
  </si>
  <si>
    <t>17 MSP 003038</t>
  </si>
  <si>
    <t>19-2187</t>
  </si>
  <si>
    <t>17-0225</t>
  </si>
  <si>
    <t>Frederick County SAO/Vanice Hayes</t>
  </si>
  <si>
    <t>Georgia Mae Poole/Amber Dawn Miller</t>
  </si>
  <si>
    <t>19 MSP 032165</t>
  </si>
  <si>
    <t>Bowling Green State University</t>
  </si>
  <si>
    <t>Stephen Keith Ewing</t>
  </si>
  <si>
    <t>9/24/19 There are 17 photos in veripic.10/2/19 Mailed photos today.</t>
  </si>
  <si>
    <t>19-2875</t>
  </si>
  <si>
    <t>Travis Bridges</t>
  </si>
  <si>
    <t>19 MSP 044893</t>
  </si>
  <si>
    <t>11/27/19 No photos in veripic.12/3/19 Trooper Hunt states he did not take any photos, just mug shot.</t>
  </si>
  <si>
    <t>19-1460</t>
  </si>
  <si>
    <t>Alexander Nwankwo</t>
  </si>
  <si>
    <t>19 MSP 027527</t>
  </si>
  <si>
    <t>7/16/19. Unkn # of photos, not in Veripic. lab DT   7/25/19 mailed DT</t>
  </si>
  <si>
    <t>19-1461</t>
  </si>
  <si>
    <t>Mert Gulen</t>
  </si>
  <si>
    <t>19 MSP 027761</t>
  </si>
  <si>
    <t>7/16/19 . Unkn # of photos, not in Veripic  lab DT   8/2/19 mailed DT</t>
  </si>
  <si>
    <t>19-1462</t>
  </si>
  <si>
    <t>William Morrison 2nd</t>
  </si>
  <si>
    <t>19 MSP 027353</t>
  </si>
  <si>
    <t xml:space="preserve"> 7/16/19. Unkn # of photos, not in Veripic  lab  DT 7/22/19 per lab and trooper no photos were taken.  DT  7/22/19 Emailed Kimberly and closed this case DT</t>
  </si>
  <si>
    <t>19-1463</t>
  </si>
  <si>
    <t>19 MSP 028327</t>
  </si>
  <si>
    <t>7/16/19. Unkn # of photos, not in Veripic. lab   DT  7/25/19 mailed DT</t>
  </si>
  <si>
    <t>19-2046</t>
  </si>
  <si>
    <t>Jocques Ishiah Bowie</t>
  </si>
  <si>
    <t>19 MSP 033779</t>
  </si>
  <si>
    <t>9/9/19.  unkn # of photos not in Veripic. lab DT  9/10/19 per lab and trooper no photos were taken, emialed Kimberly DT</t>
  </si>
  <si>
    <t>19-2425</t>
  </si>
  <si>
    <t>Cristin Marie Shew</t>
  </si>
  <si>
    <t>19 MSP 037276</t>
  </si>
  <si>
    <t>10/15/19 2 photos sent to lab 10/18/19 mailed</t>
  </si>
  <si>
    <t>19-2613</t>
  </si>
  <si>
    <t>Chris Lee Myers</t>
  </si>
  <si>
    <t>19 MSP 018222</t>
  </si>
  <si>
    <t>11/5/19 679 photos sent to lab 11/13/19 mailed and sent</t>
  </si>
  <si>
    <t>19-1912</t>
  </si>
  <si>
    <t>Frederick SAO/ Michael P. Folio</t>
  </si>
  <si>
    <t>Elizabeth Ann Morgan</t>
  </si>
  <si>
    <t>19 MSP 026780</t>
  </si>
  <si>
    <t xml:space="preserve"> 8/26/19. 4 photos lab DT   8/29/19 mailed DT</t>
  </si>
  <si>
    <t>19-1988</t>
  </si>
  <si>
    <t>Frederick SAO/ Olivia Amorati</t>
  </si>
  <si>
    <t>Julie Crystal Carbaugh</t>
  </si>
  <si>
    <t>19 MSP 032443</t>
  </si>
  <si>
    <t>9/3/19. 4 photos lab  DT  9/5/19 mailed DT</t>
  </si>
  <si>
    <t>19-1769</t>
  </si>
  <si>
    <t>Frederick SAO/ Vamice Hayes</t>
  </si>
  <si>
    <t>Dayne Curtis Barhardt</t>
  </si>
  <si>
    <t>19 MSP 028460</t>
  </si>
  <si>
    <t>8/14/19. 3 photos  lab  DT   8/16/19 mailed DT</t>
  </si>
  <si>
    <t>19-1813</t>
  </si>
  <si>
    <t>Kyle Brady Davis</t>
  </si>
  <si>
    <t>19 MSP 031943</t>
  </si>
  <si>
    <t>8/16/19 unkn # of photos not in Veripic lab DT   8/29/19 mailed DT</t>
  </si>
  <si>
    <t>19-1895</t>
  </si>
  <si>
    <t>Marlen Hinojosa Michua</t>
  </si>
  <si>
    <t>8/26/19  132 photos. lab DT   8/29/19 mailed DT</t>
  </si>
  <si>
    <t>19-1492</t>
  </si>
  <si>
    <t>Frederick SAO/ Vanice Hayes</t>
  </si>
  <si>
    <t>Jason Michael Holman</t>
  </si>
  <si>
    <t>19 MSP 020818</t>
  </si>
  <si>
    <t>7/19/19  7 photos  lab . DT 7/25/19 mailed DT</t>
  </si>
  <si>
    <t>19-2420</t>
  </si>
  <si>
    <t>Carter William Chilson</t>
  </si>
  <si>
    <t>19 MSP 036182</t>
  </si>
  <si>
    <t>10/15/19 unkn # of photos not in Veripic sent to lab 10/22/19 no photos per lab and reporting trooper. Emailed Vanice and closed case</t>
  </si>
  <si>
    <t>19-1670</t>
  </si>
  <si>
    <t>17-0226</t>
  </si>
  <si>
    <t>Braden, Thompson, Poltrack &amp; Mundy</t>
  </si>
  <si>
    <t>Werth Frederick Rector</t>
  </si>
  <si>
    <t>17 MSP 003533</t>
  </si>
  <si>
    <t>17-0227</t>
  </si>
  <si>
    <t>Shane William Mclain</t>
  </si>
  <si>
    <t>17-0228</t>
  </si>
  <si>
    <t>19 MSP 024434</t>
  </si>
  <si>
    <t>Bill Burnham</t>
  </si>
  <si>
    <t>Benjamin Stewart</t>
  </si>
  <si>
    <t>8/6/19.  13 photos lab DT 8/13/19 mailed DT</t>
  </si>
  <si>
    <t>17 MSP 000817</t>
  </si>
  <si>
    <t>17-0229</t>
  </si>
  <si>
    <t>James Mansfield</t>
  </si>
  <si>
    <t>15 MSP 018961</t>
  </si>
  <si>
    <t>19-2394</t>
  </si>
  <si>
    <t>Asa Brooks Vegas</t>
  </si>
  <si>
    <t>19 MSP 033530</t>
  </si>
  <si>
    <t>10/10/19 unkn # of photos not in Veripic sent to lab 11/15/19 emailed by Amy to Vince Testa</t>
  </si>
  <si>
    <t>19-2624</t>
  </si>
  <si>
    <t>Richard Thomas Fleming</t>
  </si>
  <si>
    <t>11/5/19 132 photos sent to lab 11/13/19 mailed and closed</t>
  </si>
  <si>
    <t>19-2736</t>
  </si>
  <si>
    <t>James Michael Coons</t>
  </si>
  <si>
    <t>19 MSP 046054</t>
  </si>
  <si>
    <t>11/15/19 3 photos sent to lab 11/21/19 mailed</t>
  </si>
  <si>
    <t>19-2808</t>
  </si>
  <si>
    <t>Tyler Shane Climaco</t>
  </si>
  <si>
    <t>19 MSP 045787</t>
  </si>
  <si>
    <t>11/22/19 13 photos sent to lab 11/25/19 mailed and closed</t>
  </si>
  <si>
    <t>19-2490</t>
  </si>
  <si>
    <t>Frederiick SAO/ Craig Cavanaugh</t>
  </si>
  <si>
    <t>Dwayne Dougkas Shafer</t>
  </si>
  <si>
    <t>19 MSP 030333</t>
  </si>
  <si>
    <t>10/22/19 5 photos sent to lab 11/1/19 mailed</t>
  </si>
  <si>
    <t>19-0818</t>
  </si>
  <si>
    <t>17-0230</t>
  </si>
  <si>
    <t>Frohman Law</t>
  </si>
  <si>
    <t>Robert Rheubottom</t>
  </si>
  <si>
    <t>Robert Devonshire</t>
  </si>
  <si>
    <t>4/24/19 Not MSP/Baltimore City PD</t>
  </si>
  <si>
    <t>17 MSP 002419</t>
  </si>
  <si>
    <t>19-2114</t>
  </si>
  <si>
    <t>Gabriel Ruiz</t>
  </si>
  <si>
    <t>Ongoing Investigation. Holding request. Resubmit request in 30 days.</t>
  </si>
  <si>
    <t>9/16/19 DUI reports older than 1 year, records are destroyed.</t>
  </si>
  <si>
    <t>17-0231</t>
  </si>
  <si>
    <t>19-2937</t>
  </si>
  <si>
    <t>Galen D Curtis</t>
  </si>
  <si>
    <t>Lauren, Brantley , Delaney Curtis</t>
  </si>
  <si>
    <t>Sheila Riley</t>
  </si>
  <si>
    <t>16 MSP 012177</t>
  </si>
  <si>
    <t>Unable to release at this time. Submit request after 30 days.</t>
  </si>
  <si>
    <t>12/9/19 Not MSP contact Worchester Co SO.</t>
  </si>
  <si>
    <t>19-1900</t>
  </si>
  <si>
    <t>Gannon Irrang</t>
  </si>
  <si>
    <t>17-0232</t>
  </si>
  <si>
    <t>19 MSP 033894</t>
  </si>
  <si>
    <t>8/26/19 I sent the customer a correspondence for request at a later date. In draft</t>
  </si>
  <si>
    <t>Joan O'Regan</t>
  </si>
  <si>
    <t>Patricia Bruce</t>
  </si>
  <si>
    <t>14 MSP 017552</t>
  </si>
  <si>
    <t>Faxed report 2/6/17</t>
  </si>
  <si>
    <t>17-0233</t>
  </si>
  <si>
    <t>Charlene Morris</t>
  </si>
  <si>
    <t>Randall Morris</t>
  </si>
  <si>
    <t>19-1212</t>
  </si>
  <si>
    <t>Sent to JFK No report found</t>
  </si>
  <si>
    <t>17-0234</t>
  </si>
  <si>
    <t>Robert Lahart</t>
  </si>
  <si>
    <t>Thomas James Brandal</t>
  </si>
  <si>
    <t>DUI destroyed after 1 year</t>
  </si>
  <si>
    <t>17-0235</t>
  </si>
  <si>
    <t>Barrack D Bel Air</t>
  </si>
  <si>
    <t>Mullin</t>
  </si>
  <si>
    <t>Jenny Ledford</t>
  </si>
  <si>
    <t>Request 911 recordings</t>
  </si>
  <si>
    <t>Approved / Sent</t>
  </si>
  <si>
    <t>17-0236</t>
  </si>
  <si>
    <t>James NeuBauer</t>
  </si>
  <si>
    <t>Jay P McCreary</t>
  </si>
  <si>
    <t>Add nephew to prohibited list.  Refer to Licensing</t>
  </si>
  <si>
    <t>17-0237</t>
  </si>
  <si>
    <t>Garces, grabler &amp; Lebroco</t>
  </si>
  <si>
    <t>Maria Mancia-Guardado</t>
  </si>
  <si>
    <t>DeAhgelo</t>
  </si>
  <si>
    <t>19 MSP 006033</t>
  </si>
  <si>
    <t>Ricardo Vela</t>
  </si>
  <si>
    <t>No report done</t>
  </si>
  <si>
    <t>Request Forensic Report; PG County Case</t>
  </si>
  <si>
    <t>17-0238</t>
  </si>
  <si>
    <t>19-1306</t>
  </si>
  <si>
    <t>DeAngelo</t>
  </si>
  <si>
    <t>James Milligan</t>
  </si>
  <si>
    <t>Brian Grant</t>
  </si>
  <si>
    <t>Garrett Co SO - Wayne L. Mowbray</t>
  </si>
  <si>
    <t>Evan Michael Twombly</t>
  </si>
  <si>
    <t>FSD files; BCPD &amp; PGPD cases; no records</t>
  </si>
  <si>
    <t>Photos (1) Lab 7/2, Mailed photos 7/10/19</t>
  </si>
  <si>
    <t>19-1507</t>
  </si>
  <si>
    <t>17-0239</t>
  </si>
  <si>
    <t>Mark L Vonnordock Sr</t>
  </si>
  <si>
    <t>Baker &amp; Mcintyre</t>
  </si>
  <si>
    <t>19 MSP 014312</t>
  </si>
  <si>
    <t>DNA Questionnaire</t>
  </si>
  <si>
    <t xml:space="preserve">7/24/19 Photos sent to SAO Wayne Mowbray Garrett County </t>
  </si>
  <si>
    <t>17-0240</t>
  </si>
  <si>
    <t>19-2592</t>
  </si>
  <si>
    <t>Sklyer Harmon</t>
  </si>
  <si>
    <t>Bowman</t>
  </si>
  <si>
    <t>19 MSP 038073</t>
  </si>
  <si>
    <t>10/31/19 No photos in veripic,sent to photo lab.11/7/19 Mailed photos</t>
  </si>
  <si>
    <t>19-2608</t>
  </si>
  <si>
    <t>Jack Shannon Bledsoe</t>
  </si>
  <si>
    <t>19 MSP 038529</t>
  </si>
  <si>
    <t>Request lab file; provided $5 worth of documents</t>
  </si>
  <si>
    <t>11/5/19 8 photos sent to lab 11/8/19 mailed</t>
  </si>
  <si>
    <t>17-0241</t>
  </si>
  <si>
    <t>19-2692</t>
  </si>
  <si>
    <t>Tom Barnes</t>
  </si>
  <si>
    <t>16 MSP 050739</t>
  </si>
  <si>
    <t>Joseph Earl Kaczorowski</t>
  </si>
  <si>
    <t>19 MSP 045559</t>
  </si>
  <si>
    <t>17-0242</t>
  </si>
  <si>
    <t>11/13/19 Sent to photo lab for 4 photos.11/15/19 Photos mailed out.</t>
  </si>
  <si>
    <t>Terence J Barnett</t>
  </si>
  <si>
    <t>19-2783</t>
  </si>
  <si>
    <t>Case file; DC Metro Case</t>
  </si>
  <si>
    <t>William Eugene Brantner</t>
  </si>
  <si>
    <t>17-0243</t>
  </si>
  <si>
    <t>19 MSP 047066</t>
  </si>
  <si>
    <t>Kiera McGroarty</t>
  </si>
  <si>
    <t>11/21/19 9 photos sent to lab 11/25/19 mailed and closed</t>
  </si>
  <si>
    <t>Kelsey Lynn Ashwood</t>
  </si>
  <si>
    <t>19-2784</t>
  </si>
  <si>
    <t>17-0244</t>
  </si>
  <si>
    <t>Connor Gabriel Kisner</t>
  </si>
  <si>
    <t>19 MSP 048059</t>
  </si>
  <si>
    <t>19-2317</t>
  </si>
  <si>
    <t>Yencho</t>
  </si>
  <si>
    <t>19 MSP 037582</t>
  </si>
  <si>
    <t>10/10/19 Mailed 10 photos on a CD.</t>
  </si>
  <si>
    <t>19-2347</t>
  </si>
  <si>
    <t>MCClinton</t>
  </si>
  <si>
    <t>19 MSP 037807</t>
  </si>
  <si>
    <t>10/8/19 There are 3 photos in veripic.10/15/19 Mailed photos.</t>
  </si>
  <si>
    <t>19-1804</t>
  </si>
  <si>
    <t>Thomas Harold Callis</t>
  </si>
  <si>
    <t>19 MSP 028775</t>
  </si>
  <si>
    <t>8/15/19 4 photos. lab  DT 8/15/19 per lab they will fed ex this case bc of the trial date case closed DT</t>
  </si>
  <si>
    <t>18 MSP 008352</t>
  </si>
  <si>
    <t>Howard Lanman</t>
  </si>
  <si>
    <t>Earl Marshall</t>
  </si>
  <si>
    <t>18 MSP 018572</t>
  </si>
  <si>
    <t>Baltimore County Police</t>
  </si>
  <si>
    <t>Kimberly D Gray-Smith</t>
  </si>
  <si>
    <t>16 MSP 035758</t>
  </si>
  <si>
    <t>Sent to CED. TFC Whitmore provided report to requester.</t>
  </si>
  <si>
    <t>17-0245</t>
  </si>
  <si>
    <t>Annette Sexton</t>
  </si>
  <si>
    <t>Carl Sexton</t>
  </si>
  <si>
    <t>17 MSP 002530</t>
  </si>
  <si>
    <t>Sent report</t>
  </si>
  <si>
    <t>17-0246</t>
  </si>
  <si>
    <t>Ronald Lohr</t>
  </si>
  <si>
    <t>17 MSP 004258</t>
  </si>
  <si>
    <t>Emailed report with partial denial.</t>
  </si>
  <si>
    <t>17-0247</t>
  </si>
  <si>
    <t>Kevin Saunders</t>
  </si>
  <si>
    <t>Carmelo Morales-Cotto</t>
  </si>
  <si>
    <t>17 MSP 000587</t>
  </si>
  <si>
    <t>Ms. Williams has denied.</t>
  </si>
  <si>
    <t>17-0248</t>
  </si>
  <si>
    <t>Benjamin Giles</t>
  </si>
  <si>
    <t>Nicholas J. Kolodziey</t>
  </si>
  <si>
    <t>17 MSP 004035</t>
  </si>
  <si>
    <t>Contact Prince George's County SAO</t>
  </si>
  <si>
    <t>17-0249</t>
  </si>
  <si>
    <t>Shawn Gill</t>
  </si>
  <si>
    <t>17-0250</t>
  </si>
  <si>
    <t>Edward Malak</t>
  </si>
  <si>
    <t>17-0251</t>
  </si>
  <si>
    <t>Edgar &amp; Snyder &amp; Associates</t>
  </si>
  <si>
    <t>Ross Micheals</t>
  </si>
  <si>
    <t>17-0252</t>
  </si>
  <si>
    <t>Wayne W. Sell</t>
  </si>
  <si>
    <t>Jason Gillard</t>
  </si>
  <si>
    <t>17 msp 037543</t>
  </si>
  <si>
    <t>17-0253</t>
  </si>
  <si>
    <t>Janet, Jenner &amp; Suggs, LLC</t>
  </si>
  <si>
    <t>Staubs/Michaels</t>
  </si>
  <si>
    <t>16 MSP 050551</t>
  </si>
  <si>
    <t>No report is on file</t>
  </si>
  <si>
    <t>17-0254</t>
  </si>
  <si>
    <t>Gene Mason/Sharp Energy</t>
  </si>
  <si>
    <t>Peggy Merritt</t>
  </si>
  <si>
    <t>OSFM 1917003</t>
  </si>
  <si>
    <t>Emailed report 3/6/17</t>
  </si>
  <si>
    <t>17-0255</t>
  </si>
  <si>
    <t>David Beachy</t>
  </si>
  <si>
    <t>17 MSP 003928</t>
  </si>
  <si>
    <t>Partial Denl - Ongoing Investigation</t>
  </si>
  <si>
    <t>17-0256</t>
  </si>
  <si>
    <t>17 MSP 004478</t>
  </si>
  <si>
    <t>17-0257</t>
  </si>
  <si>
    <t>2017 00018161</t>
  </si>
  <si>
    <t>17-0258</t>
  </si>
  <si>
    <t>Detroit PD</t>
  </si>
  <si>
    <t>19-1818</t>
  </si>
  <si>
    <t>Brian Christopher Fisher</t>
  </si>
  <si>
    <t>19 MSP 021303</t>
  </si>
  <si>
    <t>8/19/19  4 photos. lab  DT  8/22/19 mailed DT</t>
  </si>
  <si>
    <t>19-1901</t>
  </si>
  <si>
    <t>Sasha Marie Uphold</t>
  </si>
  <si>
    <t>19 MSP 032083</t>
  </si>
  <si>
    <t>8/26/19 9 photos lab  DT  9/11/19 mailed DT</t>
  </si>
  <si>
    <t>19-2304</t>
  </si>
  <si>
    <t>Darin John Carey</t>
  </si>
  <si>
    <t>19 MSP 030381</t>
  </si>
  <si>
    <t>19-2413</t>
  </si>
  <si>
    <t>Matthew  Scott  Fike</t>
  </si>
  <si>
    <t>19 MSP 041215</t>
  </si>
  <si>
    <t>10/15/19 4 photos sent to lab 10/18/19 mailed</t>
  </si>
  <si>
    <t>19-1744</t>
  </si>
  <si>
    <t>Kaseem Arness Pierce</t>
  </si>
  <si>
    <t>19 MSP 029763</t>
  </si>
  <si>
    <t xml:space="preserve"> 8/12/19 6 photos lab  DT 8/15/19 mailed DT</t>
  </si>
  <si>
    <t>17-0259</t>
  </si>
  <si>
    <t>Dept. of the Air Force</t>
  </si>
  <si>
    <t>Baron V Smith Jr</t>
  </si>
  <si>
    <t>18 MSP 037654</t>
  </si>
  <si>
    <t>19-1934</t>
  </si>
  <si>
    <t>16 MSP 043605</t>
  </si>
  <si>
    <t>Jose Salvador Molina Cervantes</t>
  </si>
  <si>
    <t>Contact SAO.</t>
  </si>
  <si>
    <t>19 MSP 033090</t>
  </si>
  <si>
    <t>17-0260</t>
  </si>
  <si>
    <t>8/27/19 unkn # of photos not in Veripic.lab  DT 9/12/19 mailed DT</t>
  </si>
  <si>
    <t>Murphy Law Firm</t>
  </si>
  <si>
    <t>Gene Blades</t>
  </si>
  <si>
    <t>Rafar Omar</t>
  </si>
  <si>
    <t>19-2328</t>
  </si>
  <si>
    <t>Faxed report to requester</t>
  </si>
  <si>
    <t>Allison Marie Guida</t>
  </si>
  <si>
    <t>19 MSP 022678</t>
  </si>
  <si>
    <t xml:space="preserve">10/4/19 unkn # of photos not in Veripic,sent to lab. 10/18/19 per lab and trooper no photos, emailed William. </t>
  </si>
  <si>
    <t>19-2352</t>
  </si>
  <si>
    <t>Rosa Levina Tharp/ Channing Arianna Eye</t>
  </si>
  <si>
    <t>19 MSP 040503</t>
  </si>
  <si>
    <t>10/8/19 7 photos sent to lab. 10/16/19 mailed</t>
  </si>
  <si>
    <t>19-0966</t>
  </si>
  <si>
    <t>Gary Baker</t>
  </si>
  <si>
    <t>19-2093</t>
  </si>
  <si>
    <t>Gary G. Efstration, Esquire</t>
  </si>
  <si>
    <t>Billie Jean Brown</t>
  </si>
  <si>
    <t>19 MSP 021160</t>
  </si>
  <si>
    <t>19-2094</t>
  </si>
  <si>
    <t>19 MSP 027067</t>
  </si>
  <si>
    <t>19-0737</t>
  </si>
  <si>
    <t>Gary Hanna</t>
  </si>
  <si>
    <t>Pepper, Kathyrn</t>
  </si>
  <si>
    <t>19-1264</t>
  </si>
  <si>
    <t>19 MSP 010353</t>
  </si>
  <si>
    <t>Gary Maggard Investigator</t>
  </si>
  <si>
    <t>Juan C Rondon</t>
  </si>
  <si>
    <t>19 MSP 026557</t>
  </si>
  <si>
    <t>Requesting Information on death of Juan Rodon</t>
  </si>
  <si>
    <t>Wilbur Moyer</t>
  </si>
  <si>
    <t>19 MSP 012383</t>
  </si>
  <si>
    <t>19-0992</t>
  </si>
  <si>
    <t>Gay &amp; Chacker Attorney's At Law</t>
  </si>
  <si>
    <t>Shardai Dill</t>
  </si>
  <si>
    <t>5/17/19 Not a PIA request</t>
  </si>
  <si>
    <t>19 MSP 023432</t>
  </si>
  <si>
    <t>19-0034</t>
  </si>
  <si>
    <t>Gc Investigations</t>
  </si>
  <si>
    <t>Thomas McMillan</t>
  </si>
  <si>
    <t>18 MSP 047346</t>
  </si>
  <si>
    <t>Report mailed 1/28/19.</t>
  </si>
  <si>
    <t>19-3084</t>
  </si>
  <si>
    <t>Geddes Lezama Blackfin TV</t>
  </si>
  <si>
    <t>Alexander Arthur Stevens</t>
  </si>
  <si>
    <t>12/23/2019 Requesting body cam footage of first responding officer</t>
  </si>
  <si>
    <t>19-2715</t>
  </si>
  <si>
    <t>Geico/ Annette Bennett</t>
  </si>
  <si>
    <t>19-0816</t>
  </si>
  <si>
    <t>General Dynamics</t>
  </si>
  <si>
    <t>Douglas Sharp</t>
  </si>
  <si>
    <t>4/24/19 Not MSP/Montgomery Co PD</t>
  </si>
  <si>
    <t>19-0202</t>
  </si>
  <si>
    <t>George Nichols</t>
  </si>
  <si>
    <t>OSFM 22 18 045</t>
  </si>
  <si>
    <t>19-0637</t>
  </si>
  <si>
    <t>George Washington</t>
  </si>
  <si>
    <t>2019 00084603</t>
  </si>
  <si>
    <t xml:space="preserve">3/28/19 Hand delivered CCC in lobby </t>
  </si>
  <si>
    <t>19-0426</t>
  </si>
  <si>
    <t>George Whalen/ Homeland Security</t>
  </si>
  <si>
    <t>Henry Perez</t>
  </si>
  <si>
    <t xml:space="preserve">2/28/19 Emailed report </t>
  </si>
  <si>
    <t>17-0261</t>
  </si>
  <si>
    <t>19-0640</t>
  </si>
  <si>
    <t>Reba Long</t>
  </si>
  <si>
    <t>Aaron Ashley Stoner</t>
  </si>
  <si>
    <t>16 MSP 050130</t>
  </si>
  <si>
    <t>Gerald Gay</t>
  </si>
  <si>
    <t>Thomas Barrett</t>
  </si>
  <si>
    <t>18 MSP 014751</t>
  </si>
  <si>
    <t>DUI not releasable</t>
  </si>
  <si>
    <t>17-0262</t>
  </si>
  <si>
    <t>19-0840</t>
  </si>
  <si>
    <t>Darius Johnson &amp; Joseph Gourzang</t>
  </si>
  <si>
    <t>17 MSP 003889</t>
  </si>
  <si>
    <t>Gilman &amp; Bedigian</t>
  </si>
  <si>
    <t>Bruce slemaker</t>
  </si>
  <si>
    <t>16 MSP 015058</t>
  </si>
  <si>
    <t>Report mailed 5/24/19 S.C.</t>
  </si>
  <si>
    <t>19-0604</t>
  </si>
  <si>
    <t>17-0263</t>
  </si>
  <si>
    <t>Gisella Vallejos</t>
  </si>
  <si>
    <t>Michelle Williams</t>
  </si>
  <si>
    <t>Melissa Whitaker</t>
  </si>
  <si>
    <t>Guajardo, Francisco</t>
  </si>
  <si>
    <t xml:space="preserve">3/26/19 No report found </t>
  </si>
  <si>
    <t>19-1640</t>
  </si>
  <si>
    <t>Glenn Goff</t>
  </si>
  <si>
    <t>2019 00299838</t>
  </si>
  <si>
    <t>8/2/19 Emailed cc card MN</t>
  </si>
  <si>
    <t>19-1836</t>
  </si>
  <si>
    <t>Glenys Jarrett Coker</t>
  </si>
  <si>
    <t>05P40SLS</t>
  </si>
  <si>
    <t xml:space="preserve">Requesting video recordings made by the citing officer ID 6852. No record of PIA Coordinator ever having received this request.  </t>
  </si>
  <si>
    <t>19-0662</t>
  </si>
  <si>
    <t>17-0264</t>
  </si>
  <si>
    <t>Glynis Kazanjian</t>
  </si>
  <si>
    <t>MSP investigation Greensboro PD. Fee waived</t>
  </si>
  <si>
    <t>19-2826</t>
  </si>
  <si>
    <t>Lanizia Holt</t>
  </si>
  <si>
    <t>2015 00404355</t>
  </si>
  <si>
    <t>Report emailed 2/9/17</t>
  </si>
  <si>
    <t>Sean Suiter</t>
  </si>
  <si>
    <t>17-0265</t>
  </si>
  <si>
    <t>Roland Walker &amp; Marc Zayon P.A.</t>
  </si>
  <si>
    <t>11/25/2019 Sean Suiter's cause of death. CIB review files. Ongoing investigation. Explanation sent only. RH</t>
  </si>
  <si>
    <t>Ms. Williams has it.</t>
  </si>
  <si>
    <t>17-0266</t>
  </si>
  <si>
    <t>Barrack H La Plata</t>
  </si>
  <si>
    <t>Meurrens</t>
  </si>
  <si>
    <t>Clyde Alderson</t>
  </si>
  <si>
    <t>citation 4X20BFC; no additional records</t>
  </si>
  <si>
    <t>17-0267</t>
  </si>
  <si>
    <t>51 - Barrack B - Frederick</t>
  </si>
  <si>
    <t>Lantz</t>
  </si>
  <si>
    <t>Emily Rice Progressive Insurance</t>
  </si>
  <si>
    <t>DDT Services, Inc, Shawn D. Gill</t>
  </si>
  <si>
    <t>requesting 911 tape; open investigation</t>
  </si>
  <si>
    <t>17-0268</t>
  </si>
  <si>
    <t>Dan Williams - NEFCO</t>
  </si>
  <si>
    <t>OSFM 1716028</t>
  </si>
  <si>
    <t>Report Emailed 2/10/2017</t>
  </si>
  <si>
    <t>17-0269</t>
  </si>
  <si>
    <t>S Gill &amp; J Jackson</t>
  </si>
  <si>
    <t>Request videos for fatal accident/Denl</t>
  </si>
  <si>
    <t>17-0270</t>
  </si>
  <si>
    <t>Dan Minaldi</t>
  </si>
  <si>
    <t>16 MSP 053498</t>
  </si>
  <si>
    <t>17-0271</t>
  </si>
  <si>
    <t>Michigan PD</t>
  </si>
  <si>
    <t>08 62 001543</t>
  </si>
  <si>
    <t>Request initially sent asking for background. Referred to CJIS. Requester called and provided more information.</t>
  </si>
  <si>
    <t>17-0272</t>
  </si>
  <si>
    <t>Holland Brownley</t>
  </si>
  <si>
    <t>Dr. Eva Dickinson</t>
  </si>
  <si>
    <t>16 MSP 037326</t>
  </si>
  <si>
    <t>Billed for $3.00 2/9. Check rec'd 3/23</t>
  </si>
  <si>
    <t>17-0273</t>
  </si>
  <si>
    <t>17 MSP 003818</t>
  </si>
  <si>
    <t>Not adjudicated. Contact Frederick Co SAO.</t>
  </si>
  <si>
    <t>17-0274</t>
  </si>
  <si>
    <t>Collision Technologies,LLC</t>
  </si>
  <si>
    <t>Wayne Thompson</t>
  </si>
  <si>
    <t>17 MSP 028253</t>
  </si>
  <si>
    <t>17-0275</t>
  </si>
  <si>
    <t>Janemarie Perez-Breijo</t>
  </si>
  <si>
    <t>Jose Luis Melendez</t>
  </si>
  <si>
    <t>19-2922</t>
  </si>
  <si>
    <t>Joseph A. Miranda</t>
  </si>
  <si>
    <t>CIR 06 56 025919</t>
  </si>
  <si>
    <t>12/5/19 Sent to Bk for report number.12/11/19 No records found per D.Sergeant Foster of Golden ring.12/18/19 File No. CIR-06-56-025919. CRD searching for file. RH. 12/18/19 sent to HOR. MN.s</t>
  </si>
  <si>
    <t>19-2132</t>
  </si>
  <si>
    <t>Gnei M Lehner</t>
  </si>
  <si>
    <t>19 MSP 024644</t>
  </si>
  <si>
    <t xml:space="preserve">9/17/19 requesting 911 call copy of record EB RT 50 AT 
At RT 404. No report. No fee. 
</t>
  </si>
  <si>
    <t>19-2204</t>
  </si>
  <si>
    <t>19 290 0780</t>
  </si>
  <si>
    <t>17-0276</t>
  </si>
  <si>
    <t>Guy Electric</t>
  </si>
  <si>
    <t>17-0277</t>
  </si>
  <si>
    <t>Multiple</t>
  </si>
  <si>
    <t>17 MSP 003775</t>
  </si>
  <si>
    <t>In draft 2/13/17/Mailed partial denial</t>
  </si>
  <si>
    <t>17-0278</t>
  </si>
  <si>
    <t>Brenda Nolan</t>
  </si>
  <si>
    <t>17 MSP 004467</t>
  </si>
  <si>
    <t>In draft 2/13/17/ Mailed partial denial</t>
  </si>
  <si>
    <t>17-0279</t>
  </si>
  <si>
    <t>Yost Legal group</t>
  </si>
  <si>
    <t>Emailed report 2/13/17</t>
  </si>
  <si>
    <t>17-0280</t>
  </si>
  <si>
    <t>Summit Financial Group</t>
  </si>
  <si>
    <t>Marsh J. Waybright</t>
  </si>
  <si>
    <t>Sent to BK / Records destroyed 1/17</t>
  </si>
  <si>
    <t>17-0281</t>
  </si>
  <si>
    <t>IW</t>
  </si>
  <si>
    <t>Philip Andrews</t>
  </si>
  <si>
    <t>Elwood Leuschner</t>
  </si>
  <si>
    <t>I 54 06415</t>
  </si>
  <si>
    <t>Unable to locate report.Given to Ms Williams/letter sent to requestor 3//28/17</t>
  </si>
  <si>
    <t>17-0282</t>
  </si>
  <si>
    <t>Global Zoning</t>
  </si>
  <si>
    <t>Valley Mall</t>
  </si>
  <si>
    <t>No records to send but response to inquiry sent</t>
  </si>
  <si>
    <t>17-0283</t>
  </si>
  <si>
    <t>Nancy Duenskie</t>
  </si>
  <si>
    <t>Doey House</t>
  </si>
  <si>
    <t>17-0284</t>
  </si>
  <si>
    <t>Bounds</t>
  </si>
  <si>
    <t>Courtney Murchison</t>
  </si>
  <si>
    <t>OSFM 19 17 003</t>
  </si>
  <si>
    <t>emailed report 3/6/17</t>
  </si>
  <si>
    <t>17-0285</t>
  </si>
  <si>
    <t>Renata Seergae</t>
  </si>
  <si>
    <t>John Albert O'Sullian</t>
  </si>
  <si>
    <t>Notification from DPSCS, not a PIA request</t>
  </si>
  <si>
    <t>17-0286</t>
  </si>
  <si>
    <t>Product Defense Investigative Services</t>
  </si>
  <si>
    <t>Joan Arias</t>
  </si>
  <si>
    <t>15 MSP 029529</t>
  </si>
  <si>
    <t>Report mailed 3/7/17</t>
  </si>
  <si>
    <t>17-0287</t>
  </si>
  <si>
    <t>Jean Beall</t>
  </si>
  <si>
    <t>Joseph Zappacosta</t>
  </si>
  <si>
    <t>16 MSP 030588</t>
  </si>
  <si>
    <t>09/25/19 Sent to PIA coordinator requesting 911 call. Duplicate Request. 19-2132. No report. No fee.</t>
  </si>
  <si>
    <t>19-2235</t>
  </si>
  <si>
    <t>Tina Marcinkus</t>
  </si>
  <si>
    <t xml:space="preserve">09/26/19 Gave request to Ms. Waters 
09/26/19 Frances Sent to PIA Coordinator for 911 Calls. GEF.  2/5/20 no record of PIA Coordinator ever receiving this request (MU). </t>
  </si>
  <si>
    <t>19-0199</t>
  </si>
  <si>
    <t>IWIF / Angela Onokala</t>
  </si>
  <si>
    <t>Richard Shaw</t>
  </si>
  <si>
    <t>18 MSP 046108</t>
  </si>
  <si>
    <t>Report mailed 2/26/19</t>
  </si>
  <si>
    <t>19-1778</t>
  </si>
  <si>
    <t>18 MSP 051895</t>
  </si>
  <si>
    <t>Goodell Devries Leech &amp; Dann LLP</t>
  </si>
  <si>
    <t>Lincoln Carroll</t>
  </si>
  <si>
    <t>19 MSP 033119</t>
  </si>
  <si>
    <t>8/13/19 Refered to accident records</t>
  </si>
  <si>
    <t>19-1197</t>
  </si>
  <si>
    <t>Goodell Devries/ Robyn Alexander Paralegal</t>
  </si>
  <si>
    <t>13 50 001598</t>
  </si>
  <si>
    <t>6/18/19 Sent to Bk for copy of report 7/17/19 in old CAD/Information sent by IDW</t>
  </si>
  <si>
    <t>19-2678</t>
  </si>
  <si>
    <t>Gordon Bilodeau</t>
  </si>
  <si>
    <t>19 MSP 010526</t>
  </si>
  <si>
    <t>11/12/19 Emailed partial denial.</t>
  </si>
  <si>
    <t>19-1235</t>
  </si>
  <si>
    <t>Grace Ciaravella/Beach Harbor Camper</t>
  </si>
  <si>
    <t>Gregory Wroten</t>
  </si>
  <si>
    <t>19 MSP 024039</t>
  </si>
  <si>
    <t>6/21/19 Partial Denial</t>
  </si>
  <si>
    <t>19-2177</t>
  </si>
  <si>
    <t>Grace Roloson</t>
  </si>
  <si>
    <t>James D. Wentz</t>
  </si>
  <si>
    <t>16 MSP 037203</t>
  </si>
  <si>
    <t>17-0288</t>
  </si>
  <si>
    <t>Stephen spittel</t>
  </si>
  <si>
    <t>16 msp 030548</t>
  </si>
  <si>
    <t>Report mailed 02/28/17.</t>
  </si>
  <si>
    <t>17-0289</t>
  </si>
  <si>
    <t>Williams</t>
  </si>
  <si>
    <t>Amber  E Banks Capital News</t>
  </si>
  <si>
    <t>Request fatal accident info; beyond retention period</t>
  </si>
  <si>
    <t>17-0290</t>
  </si>
  <si>
    <t>Barrack M JFK Highway</t>
  </si>
  <si>
    <t>Jen Spangler</t>
  </si>
  <si>
    <t>15 MSP 034189</t>
  </si>
  <si>
    <t>Request 911 tape; no records</t>
  </si>
  <si>
    <t>17-0291</t>
  </si>
  <si>
    <t>Clinton Tangoalem</t>
  </si>
  <si>
    <t>Request ticket; no citation in E-TIX</t>
  </si>
  <si>
    <t>17-0292</t>
  </si>
  <si>
    <t>Juana Castelo</t>
  </si>
  <si>
    <t>Miguel Balbin Armimana</t>
  </si>
  <si>
    <t>17 MSP 002862</t>
  </si>
  <si>
    <t>Sherry Pratt</t>
  </si>
  <si>
    <t>17-0293</t>
  </si>
  <si>
    <t>Damian Wilson - FBI</t>
  </si>
  <si>
    <t>Frederick Stephen Neal</t>
  </si>
  <si>
    <t>Sent to BK 2/15. Report destroyed</t>
  </si>
  <si>
    <t>17-0294</t>
  </si>
  <si>
    <t>Joseph Kmetz</t>
  </si>
  <si>
    <t>Renee Castor</t>
  </si>
  <si>
    <t>17 MSP 005239</t>
  </si>
  <si>
    <t>17-0295</t>
  </si>
  <si>
    <t>9/20/19 Emailed a redacted copy of report.</t>
  </si>
  <si>
    <t>19-1238</t>
  </si>
  <si>
    <t>Grand Rapids PD - Officer Thomas Doyle II</t>
  </si>
  <si>
    <t>Robert James Nunn II</t>
  </si>
  <si>
    <t>19-1603</t>
  </si>
  <si>
    <t>Rafat Eqab Fayez Helal Omar</t>
  </si>
  <si>
    <t>17 MSP 001226</t>
  </si>
  <si>
    <t>Greenbelt PD - Steven N Keller</t>
  </si>
  <si>
    <t>Peter Ramsey Shepherd</t>
  </si>
  <si>
    <t>Contact CJIS 7/30</t>
  </si>
  <si>
    <t>19-0238</t>
  </si>
  <si>
    <t>17-0296</t>
  </si>
  <si>
    <t>Greenberg &amp; Bederman,LLC</t>
  </si>
  <si>
    <t>Colin King</t>
  </si>
  <si>
    <t>Jackson W. Protzman</t>
  </si>
  <si>
    <t>Alonzo Jay Coley</t>
  </si>
  <si>
    <t>17 MSP 012997</t>
  </si>
  <si>
    <t>17 MSP 004306</t>
  </si>
  <si>
    <t>Report faxed 2/15/17</t>
  </si>
  <si>
    <t>Report mailed 2/28/19 S.C.</t>
  </si>
  <si>
    <t>17-0297</t>
  </si>
  <si>
    <t>Jennifer Emm</t>
  </si>
  <si>
    <t>11 53 009396</t>
  </si>
  <si>
    <t>19-2849</t>
  </si>
  <si>
    <t>Report emailed to requester 2/15/17</t>
  </si>
  <si>
    <t>Greg Allevato</t>
  </si>
  <si>
    <t>17-0298</t>
  </si>
  <si>
    <t>19 MSP 041301</t>
  </si>
  <si>
    <t>John Mbuu</t>
  </si>
  <si>
    <t>Doris Wambui</t>
  </si>
  <si>
    <t>11/26/19 Emailed report.</t>
  </si>
  <si>
    <t>19-1386</t>
  </si>
  <si>
    <t>Greg Nowak</t>
  </si>
  <si>
    <t>Midlantic Piling</t>
  </si>
  <si>
    <t>7/10/19 Emailed report</t>
  </si>
  <si>
    <t>19-1435</t>
  </si>
  <si>
    <t>17-0299</t>
  </si>
  <si>
    <t>Brian Brockson</t>
  </si>
  <si>
    <t>ASPLUNDH</t>
  </si>
  <si>
    <t>16 MSP 048101</t>
  </si>
  <si>
    <t>Faxed partial denial.</t>
  </si>
  <si>
    <t>17-0300</t>
  </si>
  <si>
    <t>19-0838</t>
  </si>
  <si>
    <t>Teresa Parker</t>
  </si>
  <si>
    <t>P 1700003183</t>
  </si>
  <si>
    <t>Gregory Wyatt</t>
  </si>
  <si>
    <t>Jessica Miskimon</t>
  </si>
  <si>
    <t>19 MSP 013005</t>
  </si>
  <si>
    <t>4/29/19 Not releaseable per D. Sgt. Chris Armiger # 0036</t>
  </si>
  <si>
    <t>17-0302</t>
  </si>
  <si>
    <t>David Donohoe</t>
  </si>
  <si>
    <t>OSFM 1917004</t>
  </si>
  <si>
    <t>Emailed report 2/23/17</t>
  </si>
  <si>
    <t>19-1287</t>
  </si>
  <si>
    <t>17-0303</t>
  </si>
  <si>
    <t>Grenier Law Group</t>
  </si>
  <si>
    <t>OSFM 2216074</t>
  </si>
  <si>
    <t>Emailed report 2/15/17</t>
  </si>
  <si>
    <t>17-0304</t>
  </si>
  <si>
    <t>7/31/19 requeting 911 audio. assigned to PIA COORDINATOR. Requestor
has been aware once check received for DCIR we will then 
send this right out to her.  I have been in contact through email
with Ms. Nevel.  GEF</t>
  </si>
  <si>
    <t>Barrack S Centreville</t>
  </si>
  <si>
    <t>Donna Dughan Metro Reporting</t>
  </si>
  <si>
    <t>Kevin Ricknsrud</t>
  </si>
  <si>
    <t>19-2129</t>
  </si>
  <si>
    <t>Request 911 transcript; awaiting payment 2/17</t>
  </si>
  <si>
    <t>17-0305</t>
  </si>
  <si>
    <t>Corea</t>
  </si>
  <si>
    <t>Justin Holz</t>
  </si>
  <si>
    <t>09/05/19 Photo info. sent to lab F.P</t>
  </si>
  <si>
    <t>Traffic stop data; sent email 2/28 with estimate; awaiting 
payment; no response as of 3/9; closed administratively</t>
  </si>
  <si>
    <t>19-1938</t>
  </si>
  <si>
    <t>17-0306</t>
  </si>
  <si>
    <t>Grenier Law Group, PLLC</t>
  </si>
  <si>
    <t>29 - Licensing Division</t>
  </si>
  <si>
    <t>Johnson</t>
  </si>
  <si>
    <t>Vanessa (Muckrock)</t>
  </si>
  <si>
    <t>Ck#5168</t>
  </si>
  <si>
    <t>Firearms policies; requested update 2/28 and 3/9</t>
  </si>
  <si>
    <t>19-1762</t>
  </si>
  <si>
    <t>17-0307</t>
  </si>
  <si>
    <t>C R Logistics</t>
  </si>
  <si>
    <t>17 MSP 005573</t>
  </si>
  <si>
    <t>Mailed partial denial.</t>
  </si>
  <si>
    <t>Gus Garcia-Roberts, USA Today</t>
  </si>
  <si>
    <t>Irs S. Dubey</t>
  </si>
  <si>
    <t>17-0308</t>
  </si>
  <si>
    <t>Request records of Ira S Dubey MSP Crime Lab1985-1987</t>
  </si>
  <si>
    <t>John Sobolak</t>
  </si>
  <si>
    <t>19-2032</t>
  </si>
  <si>
    <t>Hagerty Insurance</t>
  </si>
  <si>
    <t>Ross Holbrook</t>
  </si>
  <si>
    <t>OSFM 19 19 011</t>
  </si>
  <si>
    <t>2/20/20 Emailed report  LB</t>
  </si>
  <si>
    <t>19-0323</t>
  </si>
  <si>
    <t>Haliegh Bower</t>
  </si>
  <si>
    <t>19 MSP 000438</t>
  </si>
  <si>
    <t xml:space="preserve">2/13/19 Contact SAO for copy of DUI </t>
  </si>
  <si>
    <t>19-1755</t>
  </si>
  <si>
    <t>Harford County Health Department</t>
  </si>
  <si>
    <t>No information found.</t>
  </si>
  <si>
    <t>Edward Joseph Tripp</t>
  </si>
  <si>
    <t>14 MSP 024951</t>
  </si>
  <si>
    <t>17-0309</t>
  </si>
  <si>
    <t>8/13/19Also refered to CJIS for background check</t>
  </si>
  <si>
    <t>Betsy Read Rector</t>
  </si>
  <si>
    <t>19-1058</t>
  </si>
  <si>
    <t>Harman,Claytor,Corrigan,Wellman-Judith East</t>
  </si>
  <si>
    <t>Evan Thomas Werner</t>
  </si>
  <si>
    <t>17-0310</t>
  </si>
  <si>
    <t>Jaronda Dockins</t>
  </si>
  <si>
    <t>10 58 005567</t>
  </si>
  <si>
    <t>19-0277</t>
  </si>
  <si>
    <t>Sent to BK /Emailed to requester</t>
  </si>
  <si>
    <t>Harold Moller</t>
  </si>
  <si>
    <t>17-0311</t>
  </si>
  <si>
    <t>2019 00051896</t>
  </si>
  <si>
    <t>National Security Agency</t>
  </si>
  <si>
    <t>Joshua Daniel Ray</t>
  </si>
  <si>
    <t>16 MSP 048165</t>
  </si>
  <si>
    <t>Not adjudicated contact SAO</t>
  </si>
  <si>
    <t>19-0856</t>
  </si>
  <si>
    <t>17-0312</t>
  </si>
  <si>
    <t>Harry D. McKnett</t>
  </si>
  <si>
    <t>Takii Smith</t>
  </si>
  <si>
    <t>18 MSP 016407</t>
  </si>
  <si>
    <t>OSFM LERO 1917003</t>
  </si>
  <si>
    <t>4/29/19 Sent to BK</t>
  </si>
  <si>
    <t>19-2104</t>
  </si>
  <si>
    <t>17-0313</t>
  </si>
  <si>
    <t>W. THOMAS YI &amp; ASSOC</t>
  </si>
  <si>
    <t>Harshar Makkar</t>
  </si>
  <si>
    <t>EDWIN HERNANDEZ</t>
  </si>
  <si>
    <t>Harsharn Makkar</t>
  </si>
  <si>
    <t>Requesting 911 transcript; University Park Police</t>
  </si>
  <si>
    <t>9/16/2019 Requesting crime stats want to relocate near Baltimore co</t>
  </si>
  <si>
    <t>17-0314</t>
  </si>
  <si>
    <t>19-1115</t>
  </si>
  <si>
    <t>Nicholas Aterrazos</t>
  </si>
  <si>
    <t>Haven Shoemaker</t>
  </si>
  <si>
    <t>Carley Elburn</t>
  </si>
  <si>
    <t>How to become a police officer</t>
  </si>
  <si>
    <t>Report mailed 6/19/19 S.C.</t>
  </si>
  <si>
    <t>17-0315</t>
  </si>
  <si>
    <t>03 - Legal Counsel Section</t>
  </si>
  <si>
    <t>Bowen</t>
  </si>
  <si>
    <t>19-2801</t>
  </si>
  <si>
    <t>James Williams</t>
  </si>
  <si>
    <t>Tariq Karin El-Shabazz</t>
  </si>
  <si>
    <t>Hearne &amp; Bailey, P.A.</t>
  </si>
  <si>
    <t>Amat Camara</t>
  </si>
  <si>
    <t>19 MSP 034817</t>
  </si>
  <si>
    <t>Requesting all officer reports arrest reports fingerprints, etc</t>
  </si>
  <si>
    <t>11/21/19 No photos on file. S.C.</t>
  </si>
  <si>
    <t>17-0316</t>
  </si>
  <si>
    <t>19-1055</t>
  </si>
  <si>
    <t>Det. Nikki Gilmore</t>
  </si>
  <si>
    <t>Crystal Nicole Spenard</t>
  </si>
  <si>
    <t>12 83 000416</t>
  </si>
  <si>
    <t>Heartly House/ Kayla Wolfe</t>
  </si>
  <si>
    <t>Shane Straitman</t>
  </si>
  <si>
    <t>Sent to HOR/Emailed C C Ledger</t>
  </si>
  <si>
    <t>17-0317</t>
  </si>
  <si>
    <t>5/29/19 Faxed report</t>
  </si>
  <si>
    <t>Maricopa County SO</t>
  </si>
  <si>
    <t>17-0318</t>
  </si>
  <si>
    <t>Air Force</t>
  </si>
  <si>
    <t>19-1369</t>
  </si>
  <si>
    <t xml:space="preserve">Hearty House/Abby </t>
  </si>
  <si>
    <t>Paige Lowe</t>
  </si>
  <si>
    <t>17-0319</t>
  </si>
  <si>
    <t>19 MSP 019902</t>
  </si>
  <si>
    <t>Levin &amp; Gann, P.A.</t>
  </si>
  <si>
    <t>Kelsey Como</t>
  </si>
  <si>
    <t>17 MSP 003125</t>
  </si>
  <si>
    <t xml:space="preserve">7/10/19 Faxed redacted copy of report </t>
  </si>
  <si>
    <t>Sent to Ms. Wms 2/21</t>
  </si>
  <si>
    <t>17-0320</t>
  </si>
  <si>
    <t>19-2805</t>
  </si>
  <si>
    <t>George Balog</t>
  </si>
  <si>
    <t>Sent to BK 2/17. DUI Report destroyed.</t>
  </si>
  <si>
    <t>Heather Funk</t>
  </si>
  <si>
    <t>John Smith</t>
  </si>
  <si>
    <t>19 MSP 022995</t>
  </si>
  <si>
    <t>17-0321</t>
  </si>
  <si>
    <t>11/25/19 Report is Pending
12/17/19 DCIR mailed. S.C.</t>
  </si>
  <si>
    <t>16 MSP 049681</t>
  </si>
  <si>
    <t>19-2196</t>
  </si>
  <si>
    <t>In draft 2/9, 2/17. Resubmit request in 30 days.</t>
  </si>
  <si>
    <t>Heather M Cary USAA Indemnity Comany</t>
  </si>
  <si>
    <t>Shereece Calhoum</t>
  </si>
  <si>
    <t>17-0322</t>
  </si>
  <si>
    <t>Jonatan Stoeser</t>
  </si>
  <si>
    <t>17 MSP 000984</t>
  </si>
  <si>
    <t>Partial Denial.</t>
  </si>
  <si>
    <t xml:space="preserve">9/24/2019 requesting call tapes or disks to 911.   02/05/20 No action taken by PIA Coordinator in a timely manner.  NO follow-up from requester.  Admin closed until such time as there is further inquiry (MU). </t>
  </si>
  <si>
    <t>17-0323</t>
  </si>
  <si>
    <t>17-0324</t>
  </si>
  <si>
    <t>19-2953</t>
  </si>
  <si>
    <t>Sean Christopher Benson</t>
  </si>
  <si>
    <t>17 MSP 000198</t>
  </si>
  <si>
    <t>Heather Petrovich</t>
  </si>
  <si>
    <t>Tyler Michael Gergle</t>
  </si>
  <si>
    <t>Report number does not match incident described in request.</t>
  </si>
  <si>
    <t>17-0325</t>
  </si>
  <si>
    <t>12/10/2019 No Report on file/no photos per information provided. 
GEF 12/10/2019 Emailed 30-36 No Record/Photos GEF  
01.21.2020 Report located.  I forwarded to Frances by email.  Frances
will be working on fee letter to send to the requestor today.  GEF
01.24.2020 Frances sent photo request to photo lab.
Monday, Sherry will send the DCIR to the requestor through email.. GEF
01.24.2020 I have sent reauestor an email with update Today. GEF
1/27/20 Emailed DCIR. S.C.01/27/20 2nd check received. FP</t>
  </si>
  <si>
    <t>Jesus Ramos Gutier</t>
  </si>
  <si>
    <t>19-0536</t>
  </si>
  <si>
    <t>Heather R. Shields</t>
  </si>
  <si>
    <t>18 MSP 048883</t>
  </si>
  <si>
    <t>17-0326</t>
  </si>
  <si>
    <t>Lori Griffith</t>
  </si>
  <si>
    <t>17-0327</t>
  </si>
  <si>
    <t>Office of Personnel Management</t>
  </si>
  <si>
    <t>Nicole Day</t>
  </si>
  <si>
    <t>15 MSP 041606</t>
  </si>
  <si>
    <t>19-0808</t>
  </si>
  <si>
    <t>17-0328</t>
  </si>
  <si>
    <t>Hecht &amp; Associates</t>
  </si>
  <si>
    <t>Anna Welty</t>
  </si>
  <si>
    <t>Accident Technology, Inc.</t>
  </si>
  <si>
    <t>19 MSP 014520</t>
  </si>
  <si>
    <t>Report mailed 6/1/17</t>
  </si>
  <si>
    <t>17-0329</t>
  </si>
  <si>
    <t>Jack McCauley</t>
  </si>
  <si>
    <t>19-2337</t>
  </si>
  <si>
    <t>Hennepin Co Sheriff's Office - A. Peterson 430</t>
  </si>
  <si>
    <t>Vivian Nicole Easter</t>
  </si>
  <si>
    <t>Requesting reports Licensing/MD Gun Center/Firearm</t>
  </si>
  <si>
    <t>17-0330</t>
  </si>
  <si>
    <t>19-2836</t>
  </si>
  <si>
    <t>Warner Shingleton</t>
  </si>
  <si>
    <t>N/a</t>
  </si>
  <si>
    <t>Hennepin Co Sheriff's Office-A Peterson #430</t>
  </si>
  <si>
    <t>Taryn Ashley Leonard</t>
  </si>
  <si>
    <t>Requesting DUI  cases he handled Westminster BK</t>
  </si>
  <si>
    <t>11/25/19 No report on file. Contact CJIS.</t>
  </si>
  <si>
    <t>17-0331</t>
  </si>
  <si>
    <t>19-2202</t>
  </si>
  <si>
    <t>Mailed report to requester 2/17/17</t>
  </si>
  <si>
    <t>Hennepin County Sheriff's office/Tracy Vogt</t>
  </si>
  <si>
    <t>Travis Edwards Galloway</t>
  </si>
  <si>
    <t>17-0332</t>
  </si>
  <si>
    <t>Detective Fulton Lucas</t>
  </si>
  <si>
    <t>Rashid Ali Azima</t>
  </si>
  <si>
    <t>11 63 001220</t>
  </si>
  <si>
    <t>9/25/19 No records found in RMS or Linx.</t>
  </si>
  <si>
    <t>Faxed report</t>
  </si>
  <si>
    <t>17-0333</t>
  </si>
  <si>
    <t>Barry &amp; Carolyn Klingenberg</t>
  </si>
  <si>
    <t>17 MSP 005301</t>
  </si>
  <si>
    <t>19-0193</t>
  </si>
  <si>
    <t>Henry E. Floyd</t>
  </si>
  <si>
    <t>Carl Bradford II</t>
  </si>
  <si>
    <t xml:space="preserve">1/31/19 Withdrwn request </t>
  </si>
  <si>
    <t>19-2505</t>
  </si>
  <si>
    <t>Henry Miguel</t>
  </si>
  <si>
    <t>19 MSP 041510</t>
  </si>
  <si>
    <t>10/23/19 Emailed report.</t>
  </si>
  <si>
    <t>19-1593</t>
  </si>
  <si>
    <t>17-0334</t>
  </si>
  <si>
    <t>Herbert Kelder</t>
  </si>
  <si>
    <t>Amerisafe Risk Services</t>
  </si>
  <si>
    <t>Falisha Lewis</t>
  </si>
  <si>
    <t>Requesting informatio maintained by MSP Licensing Division</t>
  </si>
  <si>
    <t>19-1812</t>
  </si>
  <si>
    <t>Hewett &amp; Associates</t>
  </si>
  <si>
    <t>Glenn Bates</t>
  </si>
  <si>
    <t>19 MSP 020521</t>
  </si>
  <si>
    <t>No report at this time/Photos Only</t>
  </si>
  <si>
    <t>Sent to BK/ No report recorded</t>
  </si>
  <si>
    <t>19-0773</t>
  </si>
  <si>
    <t>17-0335</t>
  </si>
  <si>
    <t>Hillsborough Co Sheriff's Off - Deputy Stairs</t>
  </si>
  <si>
    <t>Anthony Ortiz</t>
  </si>
  <si>
    <t>Jason Clift Affordable Lawn Care</t>
  </si>
  <si>
    <t>17 MSP 006697</t>
  </si>
  <si>
    <t>In draft 2/22/17</t>
  </si>
  <si>
    <t>19-2500</t>
  </si>
  <si>
    <t>Hillsborough SO-Deputy Muniz #161089</t>
  </si>
  <si>
    <t>Bryan Bowie</t>
  </si>
  <si>
    <t>MSP4772004243W</t>
  </si>
  <si>
    <t>10/22/19 faxed citation.</t>
  </si>
  <si>
    <t>19-0548</t>
  </si>
  <si>
    <t>Hilltop Farm INC</t>
  </si>
  <si>
    <t>Natalie Diberardinis</t>
  </si>
  <si>
    <t>The Poole Law Group</t>
  </si>
  <si>
    <t>19 MSP 007699</t>
  </si>
  <si>
    <t>Michael Bennett</t>
  </si>
  <si>
    <t>19-1249</t>
  </si>
  <si>
    <t>Blair Ranneberger</t>
  </si>
  <si>
    <t>Hirsch &amp; Cosc, PC - Annie B. Hirsch</t>
  </si>
  <si>
    <t>Requesing</t>
  </si>
  <si>
    <t>19-1250</t>
  </si>
  <si>
    <t>Hirsch &amp; Cosca, PC</t>
  </si>
  <si>
    <t>19-1251</t>
  </si>
  <si>
    <t>19MSP 022923</t>
  </si>
  <si>
    <t>06/26/19 No report on file including photos. F.P.</t>
  </si>
  <si>
    <t>19-0880</t>
  </si>
  <si>
    <t>Holly Barrett</t>
  </si>
  <si>
    <t>Current electronic copy of MSP Public Affiars and 2016 version.</t>
  </si>
  <si>
    <t>19-0076</t>
  </si>
  <si>
    <t>Holly Libby/ Group Life Special Risk Benefits</t>
  </si>
  <si>
    <t>Stephen Peele</t>
  </si>
  <si>
    <t xml:space="preserve">1/16/19 Not MSP </t>
  </si>
  <si>
    <t>19-2921</t>
  </si>
  <si>
    <t>Homeowner</t>
  </si>
  <si>
    <t>Gary Steger</t>
  </si>
  <si>
    <t>OSFM 18 19 024</t>
  </si>
  <si>
    <t>19-2142</t>
  </si>
  <si>
    <t>Hope Holmes</t>
  </si>
  <si>
    <t>Jason Euceda Borjas</t>
  </si>
  <si>
    <t>18 MSP 024803</t>
  </si>
  <si>
    <t>10/28/2019 Pending Fee. GEF12/03/2019 no fee sent after 60 days. 
Closed. GEF</t>
  </si>
  <si>
    <t>19-1545</t>
  </si>
  <si>
    <t>Houlon Berman/Mari Clayton</t>
  </si>
  <si>
    <t>Alakom-Zed Pobre</t>
  </si>
  <si>
    <t>17-0336</t>
  </si>
  <si>
    <t>18 MSP 038338</t>
  </si>
  <si>
    <t>Anissa Canady</t>
  </si>
  <si>
    <t>Ashley Jackson</t>
  </si>
  <si>
    <t>7/25/19 Emailed report</t>
  </si>
  <si>
    <t>09 82 002725</t>
  </si>
  <si>
    <t>Sent to BK</t>
  </si>
  <si>
    <t>19-0581</t>
  </si>
  <si>
    <t>17-0337</t>
  </si>
  <si>
    <t>Howard Co PD</t>
  </si>
  <si>
    <t>19 MSP 009943</t>
  </si>
  <si>
    <t>Stein &amp; Sperling</t>
  </si>
  <si>
    <t>Kirk Funk</t>
  </si>
  <si>
    <t>17 MSP 005593</t>
  </si>
  <si>
    <t>19-1138</t>
  </si>
  <si>
    <t>17-0338</t>
  </si>
  <si>
    <t>Howard Co PD - Special Inv R Brock #6045</t>
  </si>
  <si>
    <t>Manglee Markomwulu Weay</t>
  </si>
  <si>
    <t>Susan Kratz</t>
  </si>
  <si>
    <t>17-0339</t>
  </si>
  <si>
    <t>Shane G. Bagwell</t>
  </si>
  <si>
    <t>Edwin Alphonso John Glenn</t>
  </si>
  <si>
    <t>17 MSP 000980</t>
  </si>
  <si>
    <t>Christie Griest</t>
  </si>
  <si>
    <t>Jerry Lee Griest</t>
  </si>
  <si>
    <t>17-0340</t>
  </si>
  <si>
    <t>Kristen Gandy</t>
  </si>
  <si>
    <t>2017 00075448</t>
  </si>
  <si>
    <t>Emailed CC</t>
  </si>
  <si>
    <t>17-0341</t>
  </si>
  <si>
    <t>17-0342</t>
  </si>
  <si>
    <t>19-0095</t>
  </si>
  <si>
    <t>Semmes, Bowen &amp; Semmes</t>
  </si>
  <si>
    <t>Yadavalli/ganeshan</t>
  </si>
  <si>
    <t>16 MSP 014716</t>
  </si>
  <si>
    <t>Hugh Baldwin</t>
  </si>
  <si>
    <t>1/17/19 No information found</t>
  </si>
  <si>
    <t>19-2348</t>
  </si>
  <si>
    <t>17-0343</t>
  </si>
  <si>
    <t>Hyatt Regency</t>
  </si>
  <si>
    <t>OSFM 09 19 024</t>
  </si>
  <si>
    <t>Stemien/Yadavalli</t>
  </si>
  <si>
    <t>16 MSP 014715</t>
  </si>
  <si>
    <t>17-0344</t>
  </si>
  <si>
    <t>19-2035</t>
  </si>
  <si>
    <t>Schlossberg, Mastro &amp; Scanlan</t>
  </si>
  <si>
    <t>Joel Kruh</t>
  </si>
  <si>
    <t>Hyman &amp; Roberts, P.A.</t>
  </si>
  <si>
    <t>Erin Elizabeth Taylor</t>
  </si>
  <si>
    <t>19 MSP 037229</t>
  </si>
  <si>
    <t>17-0345</t>
  </si>
  <si>
    <t>9/9/19 Investigation still open and ongoing.</t>
  </si>
  <si>
    <t>Waymon Whitley</t>
  </si>
  <si>
    <t>17 MSP 004715</t>
  </si>
  <si>
    <t>19-2116</t>
  </si>
  <si>
    <t>17-0346</t>
  </si>
  <si>
    <t>Erin Taylor</t>
  </si>
  <si>
    <t>9/16/19 report in draft/ waiting.  DT 9/18/19 faxed report to Hyman and Roberts P.A. DT</t>
  </si>
  <si>
    <t>19-0197</t>
  </si>
  <si>
    <t>ICC/Ronny Wahba</t>
  </si>
  <si>
    <t>Jury</t>
  </si>
  <si>
    <t>15 MSP 022284</t>
  </si>
  <si>
    <t>No payment recieved after 60 days. S.C.</t>
  </si>
  <si>
    <t>19-2178</t>
  </si>
  <si>
    <t>IDA Williams/Media Communications</t>
  </si>
  <si>
    <t>Donald Lee Izzett</t>
  </si>
  <si>
    <t>A52 07910</t>
  </si>
  <si>
    <t>9/20/19 Waiting to hear back from media depart. 11/14/19 Elena Wendell-Russo never heard back from the News reporter. Ms. Williams said close the request out.</t>
  </si>
  <si>
    <t>19-1213</t>
  </si>
  <si>
    <t>Igwe</t>
  </si>
  <si>
    <t>Briana Broaddus</t>
  </si>
  <si>
    <t>17 MSP 006316</t>
  </si>
  <si>
    <t>17-0347</t>
  </si>
  <si>
    <t>19-3020</t>
  </si>
  <si>
    <t>Keysha Hunt</t>
  </si>
  <si>
    <t>Deborah Laurel</t>
  </si>
  <si>
    <t>2017 00030195</t>
  </si>
  <si>
    <t>Ikiom Sith #460090</t>
  </si>
  <si>
    <t>Christine Nicole Goldiger</t>
  </si>
  <si>
    <t>0 K 00073577</t>
  </si>
  <si>
    <t>17-0348</t>
  </si>
  <si>
    <t>12/17/2019 Requesting Requesting failureto appear in court</t>
  </si>
  <si>
    <t>Dezae Precia</t>
  </si>
  <si>
    <t>19-1544</t>
  </si>
  <si>
    <t>Not MSP. Try Laurel PD.</t>
  </si>
  <si>
    <t>Illinois Stae Police/Capt Darryl Bogard #5132</t>
  </si>
  <si>
    <t>Christopher Jerome Gooch</t>
  </si>
  <si>
    <t>7/25/19 Not aPIA request</t>
  </si>
  <si>
    <t>19-0923</t>
  </si>
  <si>
    <t>Illinois State Police - Trooper Brent Frey 6043</t>
  </si>
  <si>
    <t>Christopher M Guile</t>
  </si>
  <si>
    <t>19-1338</t>
  </si>
  <si>
    <t>Illinois State Police Gaming Board -Hamala 194</t>
  </si>
  <si>
    <t>Nicole Alexandra Glavin</t>
  </si>
  <si>
    <t>19-1656</t>
  </si>
  <si>
    <t>Iman Alizahi</t>
  </si>
  <si>
    <t>Requesting MD Hunting Rifle Law.</t>
  </si>
  <si>
    <t>19-1810</t>
  </si>
  <si>
    <t>Immigration Group/Cynthia Quintana</t>
  </si>
  <si>
    <t>Maria Consuelo Flores Chavez</t>
  </si>
  <si>
    <t>8/16/19 No records found for date provided.</t>
  </si>
  <si>
    <t>19-1830</t>
  </si>
  <si>
    <t>Inmate Roma Scott</t>
  </si>
  <si>
    <t>Roma Scott</t>
  </si>
  <si>
    <t>C17CR17000267</t>
  </si>
  <si>
    <t>Requesting information provided the day of search warrants
served. No fee.</t>
  </si>
  <si>
    <t>19-1922</t>
  </si>
  <si>
    <t>Integrity Investigations, LLC</t>
  </si>
  <si>
    <t>Robert Price King</t>
  </si>
  <si>
    <t>19-1228</t>
  </si>
  <si>
    <t>Internal Revenue Service Mays Landing NJ/SA Christina Barker</t>
  </si>
  <si>
    <t>Rubbin Kwwasi Sarpong(AKA) Rubbi Kwasikru Sarpong</t>
  </si>
  <si>
    <t>10 82 009866</t>
  </si>
  <si>
    <t>6/20/19 Sent to HOR 7/10/19/Faxed report</t>
  </si>
  <si>
    <t>19-0353</t>
  </si>
  <si>
    <t>Inv C Hill #24681 Clayton Co Sheriff's Office</t>
  </si>
  <si>
    <t>Kelvin McGhee</t>
  </si>
  <si>
    <t>19-0263</t>
  </si>
  <si>
    <t>Inv James Goben - Suffolk PD</t>
  </si>
  <si>
    <t>Robert S. Young III</t>
  </si>
  <si>
    <t>17-0349</t>
  </si>
  <si>
    <t>Contact CJIS 2/1/19</t>
  </si>
  <si>
    <t>19-0347</t>
  </si>
  <si>
    <t>Inv Joseph Marino  Colorado State Patrol</t>
  </si>
  <si>
    <t>Astra LeVett McClure</t>
  </si>
  <si>
    <t>Randolph Johnson - BPD</t>
  </si>
  <si>
    <t>99 56 03285</t>
  </si>
  <si>
    <t>Sent to HOR 2/23</t>
  </si>
  <si>
    <t>17-0350</t>
  </si>
  <si>
    <t>19-0645</t>
  </si>
  <si>
    <t>John Kibler</t>
  </si>
  <si>
    <t>16 MSP 045307</t>
  </si>
  <si>
    <t>Inv Lt. Tani - Sunnyvale Dept of Public Safety</t>
  </si>
  <si>
    <t>Hyun Him</t>
  </si>
  <si>
    <t>17-0351</t>
  </si>
  <si>
    <t>Shadd Christopher Murphy</t>
  </si>
  <si>
    <t>19-0417</t>
  </si>
  <si>
    <t>Inv Paul Cituk - NYSP Rivers Casino Unit</t>
  </si>
  <si>
    <t>Angela L Hardesty</t>
  </si>
  <si>
    <t>19-0476</t>
  </si>
  <si>
    <t>Inv R. T. Roberts NYSP Tioga Downs Casino</t>
  </si>
  <si>
    <t>Djedda Kate Augustgin</t>
  </si>
  <si>
    <t>19-0569</t>
  </si>
  <si>
    <t>Inv Tamara Celestini / Arlington PD</t>
  </si>
  <si>
    <t>Kathryn Taylor Fishel</t>
  </si>
  <si>
    <t>19-0570</t>
  </si>
  <si>
    <t>17-0352</t>
  </si>
  <si>
    <t>Inv Tamesha Rainey / DC Metropolitan PD</t>
  </si>
  <si>
    <t>John William Ford III</t>
  </si>
  <si>
    <t>Bethany Jones - Discovery Network</t>
  </si>
  <si>
    <t>HOR 2/23. Per Bethany, no longer interested in report.</t>
  </si>
  <si>
    <t>19-0596</t>
  </si>
  <si>
    <t>17-0353</t>
  </si>
  <si>
    <t xml:space="preserve">Inv Tonja Hayes/Civil Service Commission </t>
  </si>
  <si>
    <t>Nicolas Donald Holton</t>
  </si>
  <si>
    <t>Wendy Nesbitt</t>
  </si>
  <si>
    <t>17 MSP 005899</t>
  </si>
  <si>
    <t>Status: "Pending Review". Rose @ BK to c/b</t>
  </si>
  <si>
    <t>17-0354</t>
  </si>
  <si>
    <t>19-1559</t>
  </si>
  <si>
    <t>Inv. Adam Garrison/Florida Wildlife</t>
  </si>
  <si>
    <t>Andrew Grabus IV</t>
  </si>
  <si>
    <t>Unable to access in interact. Sent email to BK 2/23</t>
  </si>
  <si>
    <t>7/26/19 Background Check/No info found</t>
  </si>
  <si>
    <t>17-0355</t>
  </si>
  <si>
    <t>The Bonner Firm, P.C.</t>
  </si>
  <si>
    <t>Samuel Brown</t>
  </si>
  <si>
    <t>19-2896</t>
  </si>
  <si>
    <t>17 MSP 006267</t>
  </si>
  <si>
    <t>Mailed on 2/23/17</t>
  </si>
  <si>
    <t>Inv. Christina Virginia</t>
  </si>
  <si>
    <t>Traevon Kareem Black</t>
  </si>
  <si>
    <t>18 MSP 049975</t>
  </si>
  <si>
    <t>17-0356</t>
  </si>
  <si>
    <t>Duplicate of 17-0174</t>
  </si>
  <si>
    <t xml:space="preserve">12/3/19 Released report to walkin </t>
  </si>
  <si>
    <t>Gilman &amp; Bedigian, LLC</t>
  </si>
  <si>
    <t>19-2513</t>
  </si>
  <si>
    <t>Duplicate 17-0174</t>
  </si>
  <si>
    <t>Inv. Michael Kleving</t>
  </si>
  <si>
    <t>David R. Taylor</t>
  </si>
  <si>
    <t>17-0357</t>
  </si>
  <si>
    <t>Duplicate of 17-0118</t>
  </si>
  <si>
    <t>10/23/19 Returned for more info. 10/19/19 Not MSP-Wicomico Task Force</t>
  </si>
  <si>
    <t>Duplicate of 17-0018</t>
  </si>
  <si>
    <t>17-0358</t>
  </si>
  <si>
    <t>Human Resources Division</t>
  </si>
  <si>
    <t>Tanner</t>
  </si>
  <si>
    <t>Katy Annulli</t>
  </si>
  <si>
    <t>Forensic scientist applicant data</t>
  </si>
  <si>
    <t>19-1091</t>
  </si>
  <si>
    <t>Inv. Paul Cituk/NYSP</t>
  </si>
  <si>
    <t>17-0359</t>
  </si>
  <si>
    <t>Ramon Diamos</t>
  </si>
  <si>
    <t>13 96 000774</t>
  </si>
  <si>
    <t>Jasbir Singh</t>
  </si>
  <si>
    <t>17 MSP 005683</t>
  </si>
  <si>
    <t>19-0827</t>
  </si>
  <si>
    <t>17-0360</t>
  </si>
  <si>
    <t>Investigator Anthony Brown</t>
  </si>
  <si>
    <t>John Archer Clark</t>
  </si>
  <si>
    <t>24M0AYG</t>
  </si>
  <si>
    <t>PK Law</t>
  </si>
  <si>
    <t>James Harvey</t>
  </si>
  <si>
    <t>17 MSP 001611</t>
  </si>
  <si>
    <t>4/23/19 Sgt Jones handled</t>
  </si>
  <si>
    <t>19-2450</t>
  </si>
  <si>
    <t>17-0361</t>
  </si>
  <si>
    <t>Holli Taylor</t>
  </si>
  <si>
    <t>Investigator John McAnally</t>
  </si>
  <si>
    <t>Glib Okhremenko</t>
  </si>
  <si>
    <t>2017 00085901</t>
  </si>
  <si>
    <t>19 MSP 040272</t>
  </si>
  <si>
    <t>In draft 10/11</t>
  </si>
  <si>
    <t>19-2722</t>
  </si>
  <si>
    <t>17-0362</t>
  </si>
  <si>
    <t>Investigator Nichola P. Delahant</t>
  </si>
  <si>
    <t>Jonathan H. Nguyen</t>
  </si>
  <si>
    <t>Champane Robinson</t>
  </si>
  <si>
    <t>David Robinson</t>
  </si>
  <si>
    <t>OSFM 1915003</t>
  </si>
  <si>
    <t>11/14/19 No records exist</t>
  </si>
  <si>
    <t>Emailed report 2/24/17</t>
  </si>
  <si>
    <t>19-2453</t>
  </si>
  <si>
    <t>17-0363</t>
  </si>
  <si>
    <t>Richard Clark</t>
  </si>
  <si>
    <t>17 MSP 006626</t>
  </si>
  <si>
    <t>Investigator Sheila Cantor</t>
  </si>
  <si>
    <t>Ryan Kone</t>
  </si>
  <si>
    <t>Partial Denial - Ongoing investigation</t>
  </si>
  <si>
    <t>19 MSP 031255</t>
  </si>
  <si>
    <t>17-0364</t>
  </si>
  <si>
    <t>Kris Hoffman</t>
  </si>
  <si>
    <t>17 MSP 003073</t>
  </si>
  <si>
    <t>17-0365</t>
  </si>
  <si>
    <t>Melissa Tidwell - DNR</t>
  </si>
  <si>
    <t>Jeffrey Booth</t>
  </si>
  <si>
    <t>13 82 006181</t>
  </si>
  <si>
    <t>19-1143</t>
  </si>
  <si>
    <t>Sent to BK 2/27</t>
  </si>
  <si>
    <t>Irving Jones</t>
  </si>
  <si>
    <t>Irvin Jones</t>
  </si>
  <si>
    <t>17-0366</t>
  </si>
  <si>
    <t>17 MSP 055039</t>
  </si>
  <si>
    <t>Ray Sprague</t>
  </si>
  <si>
    <t>OSFM 2217008</t>
  </si>
  <si>
    <t>6/10/16 Sent to Judy Waggner 6/25/19Mailed report</t>
  </si>
  <si>
    <t>Emailed report 2/27/17</t>
  </si>
  <si>
    <t>17-0367</t>
  </si>
  <si>
    <t>CED Technologies</t>
  </si>
  <si>
    <t>Shaonna Moore</t>
  </si>
  <si>
    <t>OSFM 2216060</t>
  </si>
  <si>
    <t>17-0368</t>
  </si>
  <si>
    <t>Travelers Insurance</t>
  </si>
  <si>
    <t>Westbrook Commons</t>
  </si>
  <si>
    <t>OSFM 2217003</t>
  </si>
  <si>
    <t>Emailed report 2/28/17</t>
  </si>
  <si>
    <t>17-0369</t>
  </si>
  <si>
    <t>Dominique Johnson/Everytown</t>
  </si>
  <si>
    <t>Candace Baird</t>
  </si>
  <si>
    <t>Not MSP/Contact BPD</t>
  </si>
  <si>
    <t>17-0370</t>
  </si>
  <si>
    <t>Victoria Glover</t>
  </si>
  <si>
    <t>Not MSP/Contact Baltimore Co PD</t>
  </si>
  <si>
    <t>17-0371</t>
  </si>
  <si>
    <t>Hugo Yupe</t>
  </si>
  <si>
    <t>Not MSP/Contact Montgomery Co PD</t>
  </si>
  <si>
    <t>17-0372</t>
  </si>
  <si>
    <t>Thomas F. Washington</t>
  </si>
  <si>
    <t>Not MSP/Prince George's Co PD</t>
  </si>
  <si>
    <t>17-0373</t>
  </si>
  <si>
    <t>Taylor Lewis</t>
  </si>
  <si>
    <t>Not MSP/Wicomico Co SO</t>
  </si>
  <si>
    <t>17-0374</t>
  </si>
  <si>
    <t>Richard Anthony Washington</t>
  </si>
  <si>
    <t>Not MSP/Baltimore Co PD</t>
  </si>
  <si>
    <t>17-0375</t>
  </si>
  <si>
    <t>Travon Farrow</t>
  </si>
  <si>
    <t>Not MSP/Federalsburg PD</t>
  </si>
  <si>
    <t>17-0376</t>
  </si>
  <si>
    <t>Damian/Ammah Harley</t>
  </si>
  <si>
    <t>Not MSP/Charles Co SO</t>
  </si>
  <si>
    <t>17-0377</t>
  </si>
  <si>
    <t>Briana Benlolo/Tyler Johnson</t>
  </si>
  <si>
    <t>17 MSP 015145</t>
  </si>
  <si>
    <t>Not MSP/Howard Co PD</t>
  </si>
  <si>
    <t>17-0378</t>
  </si>
  <si>
    <t>Turbitt, O'Herron &amp; Leach,PLLC</t>
  </si>
  <si>
    <t>Oscar warmerdam/Ramirez</t>
  </si>
  <si>
    <t>16 MSP 022471</t>
  </si>
  <si>
    <t>17-0379</t>
  </si>
  <si>
    <t>MD Dept of Environment</t>
  </si>
  <si>
    <t>Simmons, Ken and Linda</t>
  </si>
  <si>
    <t>OSFM 0516024</t>
  </si>
  <si>
    <t>NO</t>
  </si>
  <si>
    <t>Report Emailed to Bill Schmidt at MDE</t>
  </si>
  <si>
    <t>Emailed Report 02/28/17</t>
  </si>
  <si>
    <t>17-0380</t>
  </si>
  <si>
    <t>Rosemary Roy</t>
  </si>
  <si>
    <t>17 MSP 003757</t>
  </si>
  <si>
    <t>17-0381</t>
  </si>
  <si>
    <t>James Edward Allen</t>
  </si>
  <si>
    <t>17-0382</t>
  </si>
  <si>
    <t>Steve Andrew McGovern</t>
  </si>
  <si>
    <t>17 MSP 004606</t>
  </si>
  <si>
    <t>17-0383</t>
  </si>
  <si>
    <t>Douglass Allen Tasker</t>
  </si>
  <si>
    <t>17 MSP 002007</t>
  </si>
  <si>
    <t>17-0384</t>
  </si>
  <si>
    <t>Biik Chong</t>
  </si>
  <si>
    <t>17 MSP 004302</t>
  </si>
  <si>
    <t>17-0385</t>
  </si>
  <si>
    <t>19-0833</t>
  </si>
  <si>
    <t>IS2 Taylor Grant/USCG Intelligence</t>
  </si>
  <si>
    <t>Tina Roy</t>
  </si>
  <si>
    <t>19 MSP 010275</t>
  </si>
  <si>
    <t>19-1786</t>
  </si>
  <si>
    <t>Isaiah Reed</t>
  </si>
  <si>
    <t>19-0308</t>
  </si>
  <si>
    <t>Ismeal Campa</t>
  </si>
  <si>
    <t>Gregory Paul Swiger</t>
  </si>
  <si>
    <t>19-0916</t>
  </si>
  <si>
    <t>Israel Luyama</t>
  </si>
  <si>
    <t xml:space="preserve">5/7/19 Not MSP </t>
  </si>
  <si>
    <t>19-2362</t>
  </si>
  <si>
    <t>Ivonne Lindley Attorney</t>
  </si>
  <si>
    <t>Romy Denisse Espino</t>
  </si>
  <si>
    <t>16 MSP 045443</t>
  </si>
  <si>
    <t>10/08/2019 Requesting video dash body cam. No video. No Fee.</t>
  </si>
  <si>
    <t>Angelo Fuqua</t>
  </si>
  <si>
    <t>No Report On File</t>
  </si>
  <si>
    <t>17-0386</t>
  </si>
  <si>
    <t>Wicomico Emergency Services</t>
  </si>
  <si>
    <t>Glenn Ains</t>
  </si>
  <si>
    <t>OSFM 2216067</t>
  </si>
  <si>
    <t>Email Report 3/1/17</t>
  </si>
  <si>
    <t>17-0387</t>
  </si>
  <si>
    <t>Turbitt, O'Herron &amp; Leach, PLLC</t>
  </si>
  <si>
    <t>Audio/video request; to Corbin 3/29</t>
  </si>
  <si>
    <t>17-0388</t>
  </si>
  <si>
    <t>Sciana Roach</t>
  </si>
  <si>
    <t>Ameerah Quiana</t>
  </si>
  <si>
    <t>ASED; info was sent; sent to PIA for logging</t>
  </si>
  <si>
    <t>17-0389</t>
  </si>
  <si>
    <t>Michael Hall P&amp;PSS</t>
  </si>
  <si>
    <t>Purchase orders</t>
  </si>
  <si>
    <t>17-0390</t>
  </si>
  <si>
    <t>Duplicate of 17-0085</t>
  </si>
  <si>
    <t>Nonso Umunna Researcher</t>
  </si>
  <si>
    <t>17-0391</t>
  </si>
  <si>
    <t>Caitlin Russell - MuckRock</t>
  </si>
  <si>
    <t>Policies regarding Domestic Violence</t>
  </si>
  <si>
    <t>17-0392</t>
  </si>
  <si>
    <t>First Choice Background</t>
  </si>
  <si>
    <t>Not MSP. Contact District Hts PD</t>
  </si>
  <si>
    <t>17-0393</t>
  </si>
  <si>
    <t>Troy Brown</t>
  </si>
  <si>
    <t>Not MSP. Contact PG Co SO</t>
  </si>
  <si>
    <t>17-0394</t>
  </si>
  <si>
    <t>William Jackson</t>
  </si>
  <si>
    <t>Not MSP. Contact BPD</t>
  </si>
  <si>
    <t>17-0395</t>
  </si>
  <si>
    <t>Office of the Public Defender</t>
  </si>
  <si>
    <t>Anthony Royall</t>
  </si>
  <si>
    <t>16 MSP 038002</t>
  </si>
  <si>
    <t>17-0396</t>
  </si>
  <si>
    <t>Diener Law</t>
  </si>
  <si>
    <t>Romualdo Trinidad</t>
  </si>
  <si>
    <t>17-0397</t>
  </si>
  <si>
    <t>Sentry Select Ins.</t>
  </si>
  <si>
    <t>Cambridge Auto Body</t>
  </si>
  <si>
    <t>OSFM 0917003</t>
  </si>
  <si>
    <t>redacted report emailed 3/22/17</t>
  </si>
  <si>
    <t>17-0398</t>
  </si>
  <si>
    <t>ECI</t>
  </si>
  <si>
    <t>OSFM 1917002</t>
  </si>
  <si>
    <t>Emailed report 3/2/17</t>
  </si>
  <si>
    <t>17-0399</t>
  </si>
  <si>
    <t>19-0287</t>
  </si>
  <si>
    <t>James R. Smith</t>
  </si>
  <si>
    <t xml:space="preserve">2/7/19 Emailed Golden Ring Bk </t>
  </si>
  <si>
    <t>19-0820</t>
  </si>
  <si>
    <t>Nicholas Farioli</t>
  </si>
  <si>
    <t>19 MSP 016863</t>
  </si>
  <si>
    <t xml:space="preserve">4/24/19 In  draft </t>
  </si>
  <si>
    <t>19-0008</t>
  </si>
  <si>
    <t>IWIF - Angela Onokala</t>
  </si>
  <si>
    <t>Christopher Bishop</t>
  </si>
  <si>
    <t>18 MSP 041272</t>
  </si>
  <si>
    <t>19-1010</t>
  </si>
  <si>
    <t>Dallas Ray Bittinger</t>
  </si>
  <si>
    <t>5/20/19 In drat 6/12/19/Emailed report</t>
  </si>
  <si>
    <t>19-0357</t>
  </si>
  <si>
    <t>IWIF Worker's Compensation Inc</t>
  </si>
  <si>
    <t>Andrew Smith</t>
  </si>
  <si>
    <t>18 MSP 055219</t>
  </si>
  <si>
    <t>02/21/19 Faxed report.</t>
  </si>
  <si>
    <t>19-0496</t>
  </si>
  <si>
    <t>Michael Tyler</t>
  </si>
  <si>
    <t xml:space="preserve">3/12/19/ In draft  3/22/19 Faxed report </t>
  </si>
  <si>
    <t>19-0607</t>
  </si>
  <si>
    <t>Ryan Watkins</t>
  </si>
  <si>
    <t>19 MSP 012201</t>
  </si>
  <si>
    <t xml:space="preserve">3/26/19/ In draft 3/27/19 Faxed a partial denial </t>
  </si>
  <si>
    <t>19-0936</t>
  </si>
  <si>
    <t>IWIF/ Angela Onokala</t>
  </si>
  <si>
    <t>5/9/19 Faxed partial denial.</t>
  </si>
  <si>
    <t>19-1128</t>
  </si>
  <si>
    <t>Richard Roberts</t>
  </si>
  <si>
    <t>19 MSP 023277</t>
  </si>
  <si>
    <t xml:space="preserve">6/6/19 In draft 6/8/19/Faxed with portions redacted </t>
  </si>
  <si>
    <t>19-1209</t>
  </si>
  <si>
    <t>Wilson Plaisimond</t>
  </si>
  <si>
    <t>19 MSP 023166</t>
  </si>
  <si>
    <t>6/19/19 In draft 7/10/19/ Faxed report</t>
  </si>
  <si>
    <t>19-1324</t>
  </si>
  <si>
    <t>7/3/19 Waiting on Report to come outta draft. . DT  7/10/19 faxed to IWIF DT</t>
  </si>
  <si>
    <t>19-2977</t>
  </si>
  <si>
    <t>Jocelyn  Teresa Daniels</t>
  </si>
  <si>
    <t>19 MSP 045797</t>
  </si>
  <si>
    <t>12/12/19 Emailed report.</t>
  </si>
  <si>
    <t>19-0216</t>
  </si>
  <si>
    <t>IWIF/ Kendyll Pfeifer</t>
  </si>
  <si>
    <t xml:space="preserve">2/5/19 In draft. 2/8/19  Emailed partial denial. </t>
  </si>
  <si>
    <t>H.Lyons-Capital News Service</t>
  </si>
  <si>
    <t>Requested information mailed on 3/6/17- fees waived</t>
  </si>
  <si>
    <t>17-0400</t>
  </si>
  <si>
    <t>Paul Duenas</t>
  </si>
  <si>
    <t>Robert Stem</t>
  </si>
  <si>
    <t>Fatal Fire - Still Under Investigation</t>
  </si>
  <si>
    <t>17-0401</t>
  </si>
  <si>
    <t>Violet Johnson</t>
  </si>
  <si>
    <t>Edward Lee Johnson</t>
  </si>
  <si>
    <t>16 MSP 003238</t>
  </si>
  <si>
    <t>17-0402</t>
  </si>
  <si>
    <t>Jennifer Adkins</t>
  </si>
  <si>
    <t>17 MSP 006699</t>
  </si>
  <si>
    <t>17-0403</t>
  </si>
  <si>
    <t>Sandra Hilditch</t>
  </si>
  <si>
    <t>17 MSP 006592</t>
  </si>
  <si>
    <t>17-0404</t>
  </si>
  <si>
    <t>Office of Legal Counsel</t>
  </si>
  <si>
    <t>Maura Ewing</t>
  </si>
  <si>
    <t>Failed background checks; to LCU 3/9</t>
  </si>
  <si>
    <t>17-0405</t>
  </si>
  <si>
    <t>Policies regarding protests</t>
  </si>
  <si>
    <t>17-0406</t>
  </si>
  <si>
    <t>Webster</t>
  </si>
  <si>
    <t>Juan Flores</t>
  </si>
  <si>
    <t>Approved LiveScan Vendors List; refer to DPSCS</t>
  </si>
  <si>
    <t>17-0407</t>
  </si>
  <si>
    <t>Transcon Investigation</t>
  </si>
  <si>
    <t>SanJar Asadov</t>
  </si>
  <si>
    <t>17-0408</t>
  </si>
  <si>
    <t>17-0409</t>
  </si>
  <si>
    <t>Eaton Davis</t>
  </si>
  <si>
    <t>17-0410</t>
  </si>
  <si>
    <t>Ingerman &amp; Horwitz</t>
  </si>
  <si>
    <t>Zachary Beck</t>
  </si>
  <si>
    <t>16 MSP 03/476</t>
  </si>
  <si>
    <t>17-0411</t>
  </si>
  <si>
    <t>Stein &amp; Rosenberg</t>
  </si>
  <si>
    <t>Margaret Fadojutimi</t>
  </si>
  <si>
    <t>16 MSP 044783</t>
  </si>
  <si>
    <t>C.V.E..D.  Report mailed 03/24/17Ck#1678</t>
  </si>
  <si>
    <t>17-0412</t>
  </si>
  <si>
    <t>Colucci &amp; Gallaher</t>
  </si>
  <si>
    <t>John Chen</t>
  </si>
  <si>
    <t>17-0413</t>
  </si>
  <si>
    <t>Capt.Didone-Montgomery CoPD</t>
  </si>
  <si>
    <t>ACRS Data Request</t>
  </si>
  <si>
    <t>MSP IT Div. to provide the requested data</t>
  </si>
  <si>
    <t>17-0414</t>
  </si>
  <si>
    <t>2015 UCR Juvenile Arrest data</t>
  </si>
  <si>
    <t>Information emailed to requester on 3/6/2017</t>
  </si>
  <si>
    <t>17-0415</t>
  </si>
  <si>
    <t>Angel Lopez</t>
  </si>
  <si>
    <t>Nicolas Lopez/Angel Lopez</t>
  </si>
  <si>
    <t>17 MSP 007248</t>
  </si>
  <si>
    <t>Denial Letter - Juvenile Suspect</t>
  </si>
  <si>
    <t>17-0416</t>
  </si>
  <si>
    <t>Virginia E. Compton</t>
  </si>
  <si>
    <t>17 MSP 003587</t>
  </si>
  <si>
    <t>17-0417</t>
  </si>
  <si>
    <t>Wilson Wright</t>
  </si>
  <si>
    <t>17 MSP 003361</t>
  </si>
  <si>
    <t>Not MSP - Contact Somerset State's Attorney Office</t>
  </si>
  <si>
    <t>17-0418</t>
  </si>
  <si>
    <t>Francis Gorman</t>
  </si>
  <si>
    <t>19-0852</t>
  </si>
  <si>
    <t>Phillip Dupree</t>
  </si>
  <si>
    <t xml:space="preserve">4/29/19 Not MSP </t>
  </si>
  <si>
    <t>19-0898</t>
  </si>
  <si>
    <t>Matthew Schoenadel</t>
  </si>
  <si>
    <t>19 MSP 017862</t>
  </si>
  <si>
    <t>5/6/19 faxed redacted report</t>
  </si>
  <si>
    <t>19-1493</t>
  </si>
  <si>
    <t>Neil Elin</t>
  </si>
  <si>
    <t>19 MSP 010554</t>
  </si>
  <si>
    <t xml:space="preserve"> 7/19/19 faxed report to IWIF. DT</t>
  </si>
  <si>
    <t>19-0027</t>
  </si>
  <si>
    <t>IWIF/Kendyll Pfeifer</t>
  </si>
  <si>
    <t>Jhohan Ganeshananda</t>
  </si>
  <si>
    <t>18 MSP 046522</t>
  </si>
  <si>
    <t>1/24/19 In draft 1/9/19/ Emailed redacted report</t>
  </si>
  <si>
    <t>19-2302</t>
  </si>
  <si>
    <t>Michael Schmidt</t>
  </si>
  <si>
    <t>19 MSP 034327</t>
  </si>
  <si>
    <t>10/3/19 Emailed a partial denial.</t>
  </si>
  <si>
    <t>19-0316</t>
  </si>
  <si>
    <t>Jack Payne</t>
  </si>
  <si>
    <t>Michael Frederick Schmidt</t>
  </si>
  <si>
    <t>14 MSP 016109</t>
  </si>
  <si>
    <t xml:space="preserve">2/13/19 Faxed report </t>
  </si>
  <si>
    <t>19-0849</t>
  </si>
  <si>
    <t>Jack R Harmel</t>
  </si>
  <si>
    <t>Requesting denied transfer request interview board ASED</t>
  </si>
  <si>
    <t>19-2095</t>
  </si>
  <si>
    <t>Jackson Menjivar</t>
  </si>
  <si>
    <t>Tyanthony Stanley</t>
  </si>
  <si>
    <t>19 MSP 035620</t>
  </si>
  <si>
    <t>19-2792</t>
  </si>
  <si>
    <t>Jacksonville Sheriff's office - J. T. Spaukling</t>
  </si>
  <si>
    <t>Hannah Mackenzie Jennings</t>
  </si>
  <si>
    <t xml:space="preserve">11/21/2019 Not MSP contact CJIS </t>
  </si>
  <si>
    <t>19-2942</t>
  </si>
  <si>
    <t>Jacksonville Sheriff's Office - Rudu McClain</t>
  </si>
  <si>
    <t>John Serrano Jr.</t>
  </si>
  <si>
    <t>MSP1205001460W</t>
  </si>
  <si>
    <t>12/9/19 Emailed citations.</t>
  </si>
  <si>
    <t>19-0388</t>
  </si>
  <si>
    <t>Jacob Cecere</t>
  </si>
  <si>
    <t>Stanley Repass</t>
  </si>
  <si>
    <t>17 MSP 017556</t>
  </si>
  <si>
    <t>Report mailed 3/8/19</t>
  </si>
  <si>
    <t>19-1405</t>
  </si>
  <si>
    <t>Jacob Owens</t>
  </si>
  <si>
    <t>Allen  Lyle Price</t>
  </si>
  <si>
    <t>7/12/19 Requesting information pertaining to this case</t>
  </si>
  <si>
    <t>19-1884</t>
  </si>
  <si>
    <t xml:space="preserve">Jacob Owens Executive Editor </t>
  </si>
  <si>
    <t>James Douglas Meadows</t>
  </si>
  <si>
    <t>CC19MSP020080</t>
  </si>
  <si>
    <t>Requesting copies of ny records MSP investgation of Rising Sun
PD officers in a fatal shooting James Douglas Meadows. As of 12/3/2019
owens never responded. Left The Whig. Closed Administratively. RH</t>
  </si>
  <si>
    <t>19-0398</t>
  </si>
  <si>
    <t>Jada Williams</t>
  </si>
  <si>
    <t>Anton Hale</t>
  </si>
  <si>
    <t>2/26/19 No report on file only citations issued. 2/26/19</t>
  </si>
  <si>
    <t>19-0190</t>
  </si>
  <si>
    <t>James A. Maniakas/Glusing &amp; Muher, LLC</t>
  </si>
  <si>
    <t>Virgil Hill</t>
  </si>
  <si>
    <t>OSFM #05.18.023</t>
  </si>
  <si>
    <t>06/26/2019 Case was just suspended, current report sent. NOI Report sent 01/31/2019</t>
  </si>
  <si>
    <t>19-2479</t>
  </si>
  <si>
    <t>James Barber</t>
  </si>
  <si>
    <t>Peggy Barber</t>
  </si>
  <si>
    <t>19 MSP 055167</t>
  </si>
  <si>
    <t>10/21/19 Walk-in left request.
10/22/19 emailed report.</t>
  </si>
  <si>
    <t>19-3085</t>
  </si>
  <si>
    <t>James Brown JCI 410-633/SID 296511</t>
  </si>
  <si>
    <t>James McKinley Brown</t>
  </si>
  <si>
    <t>12/23/2019 Requesting NCIC record. 1/11/2020 ltr sent to redirect requester to proper agency</t>
  </si>
  <si>
    <t>19-1067</t>
  </si>
  <si>
    <t>Request all security clearance all government programs. no fee charged. no records.</t>
  </si>
  <si>
    <t>2017 00072633</t>
  </si>
  <si>
    <t>17-0419</t>
  </si>
  <si>
    <t>Killian Law Group</t>
  </si>
  <si>
    <t>Not adjudicated. Spoke with requester via phone. Walk-in customer.</t>
  </si>
  <si>
    <t>17-0420</t>
  </si>
  <si>
    <t>waiting for Supplement request at later date</t>
  </si>
  <si>
    <t>17-0421</t>
  </si>
  <si>
    <t>Carolton Massey</t>
  </si>
  <si>
    <t>16 MSP 049793</t>
  </si>
  <si>
    <t>17-0422</t>
  </si>
  <si>
    <t>Metropolitian Reporting Bureau</t>
  </si>
  <si>
    <t>Bill Henderson</t>
  </si>
  <si>
    <t>17 MSP 008507</t>
  </si>
  <si>
    <t>17-0423</t>
  </si>
  <si>
    <t>Wachsmuth</t>
  </si>
  <si>
    <t>Jason M Lichtenstein</t>
  </si>
  <si>
    <t>Jonathan Michaels Ross</t>
  </si>
  <si>
    <t>Request all videos</t>
  </si>
  <si>
    <t>17-0424</t>
  </si>
  <si>
    <t>17-0425</t>
  </si>
  <si>
    <t>Edward Woodward</t>
  </si>
  <si>
    <t>2016 00545143</t>
  </si>
  <si>
    <t>17-0426</t>
  </si>
  <si>
    <t>Rhoda Moreno</t>
  </si>
  <si>
    <t>2016 00555619</t>
  </si>
  <si>
    <t>17-0427</t>
  </si>
  <si>
    <t>William Gardner</t>
  </si>
  <si>
    <t>2016 00556929</t>
  </si>
  <si>
    <t>17-0428</t>
  </si>
  <si>
    <t>Hayley Nielson</t>
  </si>
  <si>
    <t>2017 00076468</t>
  </si>
  <si>
    <t>17-0429</t>
  </si>
  <si>
    <t>Hanover County Sheriff's Office</t>
  </si>
  <si>
    <t>Haleigh Cottrell</t>
  </si>
  <si>
    <t>Brian Johnson</t>
  </si>
  <si>
    <t>19-1120</t>
  </si>
  <si>
    <t>Requesting a right to access public records. No fee. No records.</t>
  </si>
  <si>
    <t>19-1267</t>
  </si>
  <si>
    <t>Requesting facility security clearances invesstigations etc</t>
  </si>
  <si>
    <t>19-0844</t>
  </si>
  <si>
    <t>James City Co PD - Chris Gibson</t>
  </si>
  <si>
    <t>Jennifer Lynn Graban</t>
  </si>
  <si>
    <t>19-0437</t>
  </si>
  <si>
    <t>James Devlin Grose</t>
  </si>
  <si>
    <t>Requesting total number of wear and carry permit revocation</t>
  </si>
  <si>
    <t>19-0979</t>
  </si>
  <si>
    <t>James J Gitomer, Esq</t>
  </si>
  <si>
    <t>Deborah Green</t>
  </si>
  <si>
    <t>19 MSP 012084</t>
  </si>
  <si>
    <t>911 police audio tape Golden Ring Barrack handled</t>
  </si>
  <si>
    <t>19-2265</t>
  </si>
  <si>
    <t>James Junior Hilliard</t>
  </si>
  <si>
    <t>09/30/19 Email contact other agencies</t>
  </si>
  <si>
    <t>19-0167</t>
  </si>
  <si>
    <t>James McCollum</t>
  </si>
  <si>
    <t>Latonya Carroll</t>
  </si>
  <si>
    <t>18 MSP 045171</t>
  </si>
  <si>
    <t>NON-FATAL</t>
  </si>
  <si>
    <t>19-0435</t>
  </si>
  <si>
    <t>James O'Neil /St. Mary's Sheriff's Office</t>
  </si>
  <si>
    <t>Anthony Everett</t>
  </si>
  <si>
    <t xml:space="preserve">3/1/19 Emailed report </t>
  </si>
  <si>
    <t>19-1535</t>
  </si>
  <si>
    <t>James P Weber</t>
  </si>
  <si>
    <t xml:space="preserve">7/24/19 KW Requesting 2018 crime stats murder rape incest robbery </t>
  </si>
  <si>
    <t>19-1026</t>
  </si>
  <si>
    <t>James R. Blackwell/MSP</t>
  </si>
  <si>
    <t>Clinton MAy</t>
  </si>
  <si>
    <t>D 93 01204</t>
  </si>
  <si>
    <t xml:space="preserve">5/22/19 HOR </t>
  </si>
  <si>
    <t>19-0746</t>
  </si>
  <si>
    <t>James River Ins.</t>
  </si>
  <si>
    <t>19-2486</t>
  </si>
  <si>
    <t>James Walter</t>
  </si>
  <si>
    <t>10/22/19 request sent  to Lab- No report on file. FP
10/28/2019 No Fee letter needed.  This was a Lobby request. GEF
10/28/19 receive photos from lab, called customer, he will pickup
when DCIR is ready. Photos are filed in folder. TK 
11/13/19 Picked up photos.FP
01/28/2020 DCIR not ready passed 60 days closing. GEF</t>
  </si>
  <si>
    <t>19-0524</t>
  </si>
  <si>
    <t>Jamie Cherwaty</t>
  </si>
  <si>
    <t>Brenda Pikounis</t>
  </si>
  <si>
    <t>19 MSP 014065</t>
  </si>
  <si>
    <t>19 MSP 003886</t>
  </si>
  <si>
    <t xml:space="preserve">3/14/19 Mailed redacted report </t>
  </si>
  <si>
    <t>19-0525</t>
  </si>
  <si>
    <t xml:space="preserve">3/14/19 No information found </t>
  </si>
  <si>
    <t>19-1454</t>
  </si>
  <si>
    <t>Jane Dennison</t>
  </si>
  <si>
    <t>19 MSP 023286</t>
  </si>
  <si>
    <t>7/15/19 Emailed report on</t>
  </si>
  <si>
    <t>19-0389</t>
  </si>
  <si>
    <t>Janice Clark</t>
  </si>
  <si>
    <t>Requesting feedback to PIA related topics</t>
  </si>
  <si>
    <t>19-0291</t>
  </si>
  <si>
    <t>Janice Daley-richardon</t>
  </si>
  <si>
    <t>David Richardson</t>
  </si>
  <si>
    <t>18 MSP 034405</t>
  </si>
  <si>
    <t>19-1295</t>
  </si>
  <si>
    <t>Jared Dotson</t>
  </si>
  <si>
    <t>William Branden Warfel</t>
  </si>
  <si>
    <t>Contact CJIS 7/1</t>
  </si>
  <si>
    <t>19-0790</t>
  </si>
  <si>
    <t>Jarett Mccarty</t>
  </si>
  <si>
    <t>14 MSP 020156</t>
  </si>
  <si>
    <t>4/23/19 Emailed report</t>
  </si>
  <si>
    <t>19-0315</t>
  </si>
  <si>
    <t>Jasmine Cosey</t>
  </si>
  <si>
    <t>Requesting right-of-way/encroachment or utility permits.</t>
  </si>
  <si>
    <t>19-2001</t>
  </si>
  <si>
    <t>Jason Cuomo</t>
  </si>
  <si>
    <t>Not MSP Frederick Co PD 9/4. Sent to Rhea for stats 2018-2019 suspects displayed fake law enforcement credentials or statements. No Incident reports for time period.</t>
  </si>
  <si>
    <t>19-2811</t>
  </si>
  <si>
    <t>Jason Grozier</t>
  </si>
  <si>
    <t>11/22/19 Sent to Rhea requesting personnel records.11/22/19 Denied bc personnel records. RH</t>
  </si>
  <si>
    <t>19-2607</t>
  </si>
  <si>
    <t>Jason Hastings</t>
  </si>
  <si>
    <t>17 MSP 051395</t>
  </si>
  <si>
    <t>11/5/19 Emailed report.</t>
  </si>
  <si>
    <t>19-2718</t>
  </si>
  <si>
    <t>Jason Kerns/Zimbabwe</t>
  </si>
  <si>
    <t>Tsitsi jacqueline</t>
  </si>
  <si>
    <t>2019 00493368</t>
  </si>
  <si>
    <t>17-0430</t>
  </si>
  <si>
    <t>Alexander Holland</t>
  </si>
  <si>
    <t>16 MSP 048472</t>
  </si>
  <si>
    <t>17-0431</t>
  </si>
  <si>
    <t>Thomas Burgdorf</t>
  </si>
  <si>
    <t>13 67 013357</t>
  </si>
  <si>
    <t>17-0432</t>
  </si>
  <si>
    <t>Kelly Cook</t>
  </si>
  <si>
    <t>16 CS 00086348</t>
  </si>
  <si>
    <t>17-0433</t>
  </si>
  <si>
    <t>Nikia Wood</t>
  </si>
  <si>
    <t>17-0434</t>
  </si>
  <si>
    <t>Timothy Bosworth</t>
  </si>
  <si>
    <t>15 MSP 026066</t>
  </si>
  <si>
    <t>17-0435</t>
  </si>
  <si>
    <t>Travis Curtis</t>
  </si>
  <si>
    <t>17 MSP 004386</t>
  </si>
  <si>
    <t>17-0436</t>
  </si>
  <si>
    <t>Brian Feely</t>
  </si>
  <si>
    <t>17-0437</t>
  </si>
  <si>
    <t>Carlton Blackwell</t>
  </si>
  <si>
    <t>Returned for more info</t>
  </si>
  <si>
    <t>17-0438</t>
  </si>
  <si>
    <t>Anita Harpold</t>
  </si>
  <si>
    <t>Not MSP/Allegany Co SO</t>
  </si>
  <si>
    <t>17-0439</t>
  </si>
  <si>
    <t>Theophile Govert</t>
  </si>
  <si>
    <t>17 6858</t>
  </si>
  <si>
    <t>Not MSP/Laurel-PG Co PD</t>
  </si>
  <si>
    <t>17-0440</t>
  </si>
  <si>
    <t>Iskandar Tadjiyev</t>
  </si>
  <si>
    <t>Denl 06</t>
  </si>
  <si>
    <t>17-0441</t>
  </si>
  <si>
    <t>Ronald Devore</t>
  </si>
  <si>
    <t>16 MSP 046159</t>
  </si>
  <si>
    <t>17-0442</t>
  </si>
  <si>
    <t>Dennis Liller</t>
  </si>
  <si>
    <t>12 52 002811</t>
  </si>
  <si>
    <t>17-0443</t>
  </si>
  <si>
    <t>17-0444</t>
  </si>
  <si>
    <t>James Tristani</t>
  </si>
  <si>
    <t>17 MSP 008014</t>
  </si>
  <si>
    <t>No report/Call log only</t>
  </si>
  <si>
    <t>17-0445</t>
  </si>
  <si>
    <t>Frederick Hertrich</t>
  </si>
  <si>
    <t>17 MSP 005316</t>
  </si>
  <si>
    <t>17-0446</t>
  </si>
  <si>
    <t>Grace Beamon/MVA</t>
  </si>
  <si>
    <t>Wayne Anthony Green</t>
  </si>
  <si>
    <t>Nancy Smyth Templeton</t>
  </si>
  <si>
    <t>2019 00387288</t>
  </si>
  <si>
    <t>Unable to locate/Not MSP</t>
  </si>
  <si>
    <t>17-0447</t>
  </si>
  <si>
    <t>Det. Weaver/Ms. Williams</t>
  </si>
  <si>
    <t>P 64 04364</t>
  </si>
  <si>
    <t>Report destroyed</t>
  </si>
  <si>
    <t>17-0448</t>
  </si>
  <si>
    <t>06 64 011136</t>
  </si>
  <si>
    <t>HOR 03/06/17</t>
  </si>
  <si>
    <t>17-0449</t>
  </si>
  <si>
    <t>17-0450</t>
  </si>
  <si>
    <t>Debra Burdette</t>
  </si>
  <si>
    <t>Unable to locate/Returned for info</t>
  </si>
  <si>
    <t>17-0451</t>
  </si>
  <si>
    <t>Sung &amp; Hwang LLP</t>
  </si>
  <si>
    <t>Chonk Sik Kim</t>
  </si>
  <si>
    <t>17-0452</t>
  </si>
  <si>
    <t>25 year destroyed.</t>
  </si>
  <si>
    <t>17-0453</t>
  </si>
  <si>
    <t>17-0454</t>
  </si>
  <si>
    <t>17-0455</t>
  </si>
  <si>
    <t>17-0456</t>
  </si>
  <si>
    <t>Not MSP. Contact Howard Co PD</t>
  </si>
  <si>
    <t>17-0457</t>
  </si>
  <si>
    <t>PA State Police</t>
  </si>
  <si>
    <t>Not MSP. Contact BPD.</t>
  </si>
  <si>
    <t>17-0458</t>
  </si>
  <si>
    <t>OPM</t>
  </si>
  <si>
    <t>Erik Paul Miller</t>
  </si>
  <si>
    <t>12 50 002852</t>
  </si>
  <si>
    <t>Sent to BK 3/8</t>
  </si>
  <si>
    <t>17-0459</t>
  </si>
  <si>
    <t>17 MSP 007631</t>
  </si>
  <si>
    <t>In draft 3/7, 3/13</t>
  </si>
  <si>
    <t>17-0460</t>
  </si>
  <si>
    <t>Fire &amp; Arson Invest. Consult.</t>
  </si>
  <si>
    <t>Barry &amp; Frances Whealton</t>
  </si>
  <si>
    <t>OSFM 2217009</t>
  </si>
  <si>
    <t>emailed report 3/9/17</t>
  </si>
  <si>
    <t>17-0461</t>
  </si>
  <si>
    <t>Michael Middleton</t>
  </si>
  <si>
    <t>Not MSP. Contact Baltimore Co PD</t>
  </si>
  <si>
    <t>19-0005</t>
  </si>
  <si>
    <t>Jason Murphy-Data Driven Safety</t>
  </si>
  <si>
    <t>Information sent</t>
  </si>
  <si>
    <t>19-0255</t>
  </si>
  <si>
    <t>Javier Mesa /Mil Mujeres Leggal Services</t>
  </si>
  <si>
    <t>Irving Delgado Molina</t>
  </si>
  <si>
    <t xml:space="preserve">2/7/19 Not report found </t>
  </si>
  <si>
    <t>19-1570</t>
  </si>
  <si>
    <t>Thomas Leatherman</t>
  </si>
  <si>
    <t>Javier Mesa/Mil  Mujeres Lega</t>
  </si>
  <si>
    <t>Leonel Noe Reyes</t>
  </si>
  <si>
    <t>76C0BJK</t>
  </si>
  <si>
    <t>19-3038</t>
  </si>
  <si>
    <t>Jay Liner</t>
  </si>
  <si>
    <t>19-0957</t>
  </si>
  <si>
    <t>Jayesh Kevaldas Patel</t>
  </si>
  <si>
    <t>Leonard C. Schisler</t>
  </si>
  <si>
    <t>16 MSP 016733</t>
  </si>
  <si>
    <t xml:space="preserve">5/14/19 Mailed report </t>
  </si>
  <si>
    <t>19-2166</t>
  </si>
  <si>
    <t>Jeana Hancock</t>
  </si>
  <si>
    <t>Ruby Tuesday</t>
  </si>
  <si>
    <t>Inspection Report Emailed</t>
  </si>
  <si>
    <t>19-1788</t>
  </si>
  <si>
    <t>Jeffrey A Dooley</t>
  </si>
  <si>
    <t>Melissa Anne Lehew</t>
  </si>
  <si>
    <t>18 MSP 037410</t>
  </si>
  <si>
    <t>Requesting copy of report 56 pages</t>
  </si>
  <si>
    <t>19-0571</t>
  </si>
  <si>
    <t>Jeffrey Harding</t>
  </si>
  <si>
    <t>Brittany B Simms</t>
  </si>
  <si>
    <t>19 MSP 008412</t>
  </si>
  <si>
    <t>Requesting cruiser cam and body cam footage stop</t>
  </si>
  <si>
    <t>19-2661</t>
  </si>
  <si>
    <t>Jeffrey I Alderton Cumberland Times News</t>
  </si>
  <si>
    <t>11/8/2019 Requesting reports by MSP CVED citations warnings. 12/26/19 
provided data, inspections, citations, and CIR report. RH. No fee bc late.</t>
  </si>
  <si>
    <t>19-0113</t>
  </si>
  <si>
    <t>Jeffrey Lippman Attorney</t>
  </si>
  <si>
    <t>Mary Thomas</t>
  </si>
  <si>
    <t>Requesting dash cam /body cam footage. Not in system.</t>
  </si>
  <si>
    <t>19-0897</t>
  </si>
  <si>
    <t>Jeffrey Noll/Probation Officer Va.</t>
  </si>
  <si>
    <t>Gregory Parks Jr.</t>
  </si>
  <si>
    <t>16 MSP 019638</t>
  </si>
  <si>
    <t>5/5/19 Sent to Judy. No report available on Arrest warrant served</t>
  </si>
  <si>
    <t>19-1142</t>
  </si>
  <si>
    <t>Jeffrey Stavisky</t>
  </si>
  <si>
    <t>Andres Severino</t>
  </si>
  <si>
    <t>19 MSP 023179</t>
  </si>
  <si>
    <t>Request for dash cam. and body cam. footage.</t>
  </si>
  <si>
    <t>19-1218</t>
  </si>
  <si>
    <t>Jen Bennett</t>
  </si>
  <si>
    <t>6/19/19 No information found</t>
  </si>
  <si>
    <t>19-2897</t>
  </si>
  <si>
    <t>Jena Danielle Aro</t>
  </si>
  <si>
    <t>15 MSP 026537</t>
  </si>
  <si>
    <t>12/3/19 Released report to walkin</t>
  </si>
  <si>
    <t>19-0376</t>
  </si>
  <si>
    <t>17-0462</t>
  </si>
  <si>
    <t>Jenna S. Hammer</t>
  </si>
  <si>
    <t>Jonathan Mackey</t>
  </si>
  <si>
    <t>Oregon Dept of Human Svcs</t>
  </si>
  <si>
    <t>Cesar Navarro Comenar Jr</t>
  </si>
  <si>
    <t>00 51 017402</t>
  </si>
  <si>
    <t>Sent to BK 3/9, 3/13. HOR 3/13</t>
  </si>
  <si>
    <t>17-0463</t>
  </si>
  <si>
    <t>George Rome</t>
  </si>
  <si>
    <t>George Rome Jr</t>
  </si>
  <si>
    <t>16 MSP 039645</t>
  </si>
  <si>
    <t>19-0636</t>
  </si>
  <si>
    <t xml:space="preserve">Jenni Bergal </t>
  </si>
  <si>
    <t>Dale Adrian Clark</t>
  </si>
  <si>
    <t>17 MSP 045089</t>
  </si>
  <si>
    <t xml:space="preserve">3/28/19 Emailed report </t>
  </si>
  <si>
    <t>19-0292</t>
  </si>
  <si>
    <t>Culbertson/Blanton</t>
  </si>
  <si>
    <t>Sent to Ms Williams 3/9. Billed $3.50 3/23</t>
  </si>
  <si>
    <t>18 MSP 039501</t>
  </si>
  <si>
    <t>Report mailed on 3/20/19 S.C.</t>
  </si>
  <si>
    <t>17-0464</t>
  </si>
  <si>
    <t>19-1589</t>
  </si>
  <si>
    <t>Randall Farrow</t>
  </si>
  <si>
    <t>17 MSP 007995</t>
  </si>
  <si>
    <t>Jennifer Fredrick</t>
  </si>
  <si>
    <t>15 MSP 000521</t>
  </si>
  <si>
    <t>17-0465</t>
  </si>
  <si>
    <t>7/30/19 Emailed report</t>
  </si>
  <si>
    <t>Briian Garrett</t>
  </si>
  <si>
    <t>19-0077</t>
  </si>
  <si>
    <t>Jennifer Khan</t>
  </si>
  <si>
    <t>Munawar B Khan</t>
  </si>
  <si>
    <t>19 MSP 000867</t>
  </si>
  <si>
    <t>17-0466</t>
  </si>
  <si>
    <t>1/16/19 Mailed in Priority Envelope providd by requester</t>
  </si>
  <si>
    <t>Joseph Marshall</t>
  </si>
  <si>
    <t>17 MSP 010091</t>
  </si>
  <si>
    <t>19-2773</t>
  </si>
  <si>
    <t>Jennifer Myers</t>
  </si>
  <si>
    <t>Jonathan Michael Brown</t>
  </si>
  <si>
    <t>2013 06179</t>
  </si>
  <si>
    <t>11/20 Allegany Co SO handled</t>
  </si>
  <si>
    <t>19-1827</t>
  </si>
  <si>
    <t>Jennifer Perez/Mil Mujeres</t>
  </si>
  <si>
    <t>Israel de Jesus Ramos Valle</t>
  </si>
  <si>
    <t>M0N0000939800</t>
  </si>
  <si>
    <t>8/19/19Returned for more information/Unable to locate</t>
  </si>
  <si>
    <t>19-1906</t>
  </si>
  <si>
    <t>17-0468</t>
  </si>
  <si>
    <t>Timothy Hammonds</t>
  </si>
  <si>
    <t>13 40H 00004</t>
  </si>
  <si>
    <t>Sgt Blades delivering this week 3/9/17</t>
  </si>
  <si>
    <t>17-0469</t>
  </si>
  <si>
    <t>Ryan Monachan</t>
  </si>
  <si>
    <t>Great West Casualty Co</t>
  </si>
  <si>
    <t>17 MSP 008897</t>
  </si>
  <si>
    <t>Request 911 audio recordings for accident</t>
  </si>
  <si>
    <t>Jeong H. Schellenger</t>
  </si>
  <si>
    <t>17-0470</t>
  </si>
  <si>
    <t>Barrack L Forestville</t>
  </si>
  <si>
    <t>Carter</t>
  </si>
  <si>
    <t>2019 00369406</t>
  </si>
  <si>
    <t>Alexandra Slick</t>
  </si>
  <si>
    <t>17 MSP 008567</t>
  </si>
  <si>
    <t>8/26/19 Emailed CCC to requester</t>
  </si>
  <si>
    <t>Request 911 call from Brittany Thornton; PGPD 911 call</t>
  </si>
  <si>
    <t>17-0471</t>
  </si>
  <si>
    <t>19-0189</t>
  </si>
  <si>
    <t>Patrick Hanifin Attorney</t>
  </si>
  <si>
    <t>Phanta Daramy</t>
  </si>
  <si>
    <t>Jeremy Arias/frederick News-Post</t>
  </si>
  <si>
    <t>Peyton Swope</t>
  </si>
  <si>
    <t>18 MSP 024943</t>
  </si>
  <si>
    <t>Not MSP case</t>
  </si>
  <si>
    <t>17-0472</t>
  </si>
  <si>
    <t>19-1449</t>
  </si>
  <si>
    <t>Frankie Polaczek</t>
  </si>
  <si>
    <t>Jerry C. Goldhagen, Atty</t>
  </si>
  <si>
    <t>John P. Kelly, III</t>
  </si>
  <si>
    <t>19 MSP 023173</t>
  </si>
  <si>
    <t>FOIA 03617 PC purchase orders</t>
  </si>
  <si>
    <t>17-0473</t>
  </si>
  <si>
    <t>Jarrod Sharp</t>
  </si>
  <si>
    <t>19-0669</t>
  </si>
  <si>
    <t>MSP General Orders/Dept Policies</t>
  </si>
  <si>
    <t>Jerry Coates</t>
  </si>
  <si>
    <t>19 MSP 013000</t>
  </si>
  <si>
    <t>17-0474</t>
  </si>
  <si>
    <t xml:space="preserve">4/3/19 Sent 10 day letter in draft /4/23/19 Fee letter /5/7/19 Emailed </t>
  </si>
  <si>
    <t>David Dishneau Associate Press</t>
  </si>
  <si>
    <t>19-3007</t>
  </si>
  <si>
    <t>911 recording Natural Resources PD</t>
  </si>
  <si>
    <t>Jesse Alred</t>
  </si>
  <si>
    <t>17-0475</t>
  </si>
  <si>
    <t>12/16/2019 Requesting number of convicted of child pornography</t>
  </si>
  <si>
    <t>Joan S Rosati</t>
  </si>
  <si>
    <t>19-2781</t>
  </si>
  <si>
    <t>911 recording 1-28-16</t>
  </si>
  <si>
    <t>Jessica Abernethy/Pinellas Co SO</t>
  </si>
  <si>
    <t>Michael Thomas Vaughn</t>
  </si>
  <si>
    <t>17-0476</t>
  </si>
  <si>
    <t>In Process</t>
  </si>
  <si>
    <t>11/21 Cecil Co SO handled</t>
  </si>
  <si>
    <t>Helen Lyons Capital News Services</t>
  </si>
  <si>
    <t>19-0752</t>
  </si>
  <si>
    <t>MD Crash Data 2004-2014; reassigned to CRD</t>
  </si>
  <si>
    <t>Jessica Ann Raines</t>
  </si>
  <si>
    <t xml:space="preserve">5160Dl3 </t>
  </si>
  <si>
    <t>Requesting video, dash cam. Handled at Hagertown BK. Don't know if Raines picked up DVD.</t>
  </si>
  <si>
    <t>19-0793</t>
  </si>
  <si>
    <t>Jessica Baker</t>
  </si>
  <si>
    <t>19-0448</t>
  </si>
  <si>
    <t>Jessica Davidson/ Silverwood Farm</t>
  </si>
  <si>
    <t>Kevin Francis Sproesser</t>
  </si>
  <si>
    <t>19 MSP 004882</t>
  </si>
  <si>
    <t xml:space="preserve">3/4/19 Not releaseable Denied </t>
  </si>
  <si>
    <t>17-0477</t>
  </si>
  <si>
    <t>19-0359</t>
  </si>
  <si>
    <t>Pricilla Blake</t>
  </si>
  <si>
    <t>Roosevelt Blake</t>
  </si>
  <si>
    <t>Baltimore City incident report</t>
  </si>
  <si>
    <t>Jessica Estela Iglesias</t>
  </si>
  <si>
    <t>17 MSP 024426</t>
  </si>
  <si>
    <t>17-0478</t>
  </si>
  <si>
    <t xml:space="preserve"> 2/21/19 Emailed report</t>
  </si>
  <si>
    <t>Joanne Sheran</t>
  </si>
  <si>
    <t>Paul Sheran</t>
  </si>
  <si>
    <t>19-2264</t>
  </si>
  <si>
    <t>13 83 010275</t>
  </si>
  <si>
    <t>Sent to BK 3/9</t>
  </si>
  <si>
    <t>Jessica Fiveson</t>
  </si>
  <si>
    <t>8JL0DLR</t>
  </si>
  <si>
    <t>17-0479</t>
  </si>
  <si>
    <t>9/30/2019 requesting GPS info, body camera for traffic stop.11/22/19 
only cittaion sent with eplanation. no video exist. RH</t>
  </si>
  <si>
    <t>Stuart-Lippman and Associates, Inc</t>
  </si>
  <si>
    <t>Paul T. McNulty</t>
  </si>
  <si>
    <t>19-2772</t>
  </si>
  <si>
    <t>Not MSP Contact Baltimore Co PD</t>
  </si>
  <si>
    <t>Jessica Foster</t>
  </si>
  <si>
    <t>19 MSP 011738</t>
  </si>
  <si>
    <t>17-0480</t>
  </si>
  <si>
    <t>19-2569</t>
  </si>
  <si>
    <t>Jose Luis Benitez Reye</t>
  </si>
  <si>
    <t>2016 00553660</t>
  </si>
  <si>
    <t>Sent CCC Card</t>
  </si>
  <si>
    <t>Jessica Gardner</t>
  </si>
  <si>
    <t>Jacob Johnson</t>
  </si>
  <si>
    <t>18 MSP 050469</t>
  </si>
  <si>
    <t>17-0481</t>
  </si>
  <si>
    <t>10/30/19 Fee Pending F.P.
01/02/2020 Past 60 days no response or payment. GEF</t>
  </si>
  <si>
    <t>19-0403</t>
  </si>
  <si>
    <t>James Rich Jr.</t>
  </si>
  <si>
    <t>Jessica J. Cool</t>
  </si>
  <si>
    <t>In Draft 3/10  Still in Draft request at a later date 4/5</t>
  </si>
  <si>
    <t>11 55 013039</t>
  </si>
  <si>
    <t>17-0482</t>
  </si>
  <si>
    <t xml:space="preserve">3/1/19 Sent to BK 2/26/19/ Emailed report </t>
  </si>
  <si>
    <t>Stein and Rosenberg</t>
  </si>
  <si>
    <t>Margaret O. Fadojutimi</t>
  </si>
  <si>
    <t>19-0871</t>
  </si>
  <si>
    <t>Fatal;  to Pearre 3/28; reassigned to CRD 4/4</t>
  </si>
  <si>
    <t>Jessica L Zarrella Esq</t>
  </si>
  <si>
    <t xml:space="preserve">Christopher John Barto </t>
  </si>
  <si>
    <t>17-0483</t>
  </si>
  <si>
    <t>Requesting all reports relating to Mr Barto</t>
  </si>
  <si>
    <t>Eduardo Bruera</t>
  </si>
  <si>
    <t>Ricky Marrow Jr.</t>
  </si>
  <si>
    <t>19-0873</t>
  </si>
  <si>
    <t>Not a PIA Request; sent to Carter to handle</t>
  </si>
  <si>
    <t>Jessica L. Zarrella, Esq</t>
  </si>
  <si>
    <t>19 MSP 005146</t>
  </si>
  <si>
    <t xml:space="preserve">5/1/19 Denied open and ongoing investigation </t>
  </si>
  <si>
    <t>17-0484</t>
  </si>
  <si>
    <t>19-1629</t>
  </si>
  <si>
    <t>Rebecca Brillhart</t>
  </si>
  <si>
    <t>17 MSP  003744</t>
  </si>
  <si>
    <t>Jessica Murdock</t>
  </si>
  <si>
    <t>Andrew Joel Kenyan</t>
  </si>
  <si>
    <t>No report  on file</t>
  </si>
  <si>
    <t>2019 00279128</t>
  </si>
  <si>
    <t>17-0485</t>
  </si>
  <si>
    <t>8/1/19 Emailed CCC</t>
  </si>
  <si>
    <t>Shulman &amp; Rogers</t>
  </si>
  <si>
    <t>Jenell Hunter</t>
  </si>
  <si>
    <t>17 MSP 008091</t>
  </si>
  <si>
    <t>19-2857</t>
  </si>
  <si>
    <t>Jim Martin</t>
  </si>
  <si>
    <t>Julie Martin</t>
  </si>
  <si>
    <t>16 MSP 021430</t>
  </si>
  <si>
    <t>17-0486</t>
  </si>
  <si>
    <t>Ronald Ray McMillion 14164-088</t>
  </si>
  <si>
    <t>Ronald Ray McMillion</t>
  </si>
  <si>
    <t>19-1303</t>
  </si>
  <si>
    <t>Harford County Case</t>
  </si>
  <si>
    <t>17-0487</t>
  </si>
  <si>
    <t>Jimmy Skroupa</t>
  </si>
  <si>
    <t>M. Kyser/Progressive</t>
  </si>
  <si>
    <t>Shore Utilities</t>
  </si>
  <si>
    <t>OSFM 0917002</t>
  </si>
  <si>
    <t>reference 19-1267</t>
  </si>
  <si>
    <t>Emailed report 3/28/17</t>
  </si>
  <si>
    <t>19-2418</t>
  </si>
  <si>
    <t>Jinette Minaya/Louise J. Glick</t>
  </si>
  <si>
    <t>Ronald Stokes</t>
  </si>
  <si>
    <t>19 MSP 036986</t>
  </si>
  <si>
    <t>17-0488</t>
  </si>
  <si>
    <t>10/15/19 Fee letter sent for $2.50. No response back after 60 days.</t>
  </si>
  <si>
    <t>Karp, Wigodsky,Norwind &amp; Gold</t>
  </si>
  <si>
    <t>Nicole Watkins-Barnett</t>
  </si>
  <si>
    <t>19-0072</t>
  </si>
  <si>
    <t>16 MSP 038660</t>
  </si>
  <si>
    <t>JMH Associates</t>
  </si>
  <si>
    <t>Theresa Robinson</t>
  </si>
  <si>
    <t>17-0489</t>
  </si>
  <si>
    <t>Report mailed 1/25/19</t>
  </si>
  <si>
    <t>Dennis Sichler</t>
  </si>
  <si>
    <t>Amelia Sichler</t>
  </si>
  <si>
    <t>16 MSP 040273</t>
  </si>
  <si>
    <t>Report mailed 3/27/17</t>
  </si>
  <si>
    <t>17-0490</t>
  </si>
  <si>
    <t>19-2111</t>
  </si>
  <si>
    <t>Autumn Dishman</t>
  </si>
  <si>
    <t>17 MSP 010177</t>
  </si>
  <si>
    <t>Partial Denial - Open Case.</t>
  </si>
  <si>
    <t>Joan Kahoe Haggerty</t>
  </si>
  <si>
    <t>Eyal Toueg</t>
  </si>
  <si>
    <t>14 MSP 036686</t>
  </si>
  <si>
    <t>17-0491</t>
  </si>
  <si>
    <t>9/16/19 Emiled back through website with copy of report.</t>
  </si>
  <si>
    <t>Richard Szabo</t>
  </si>
  <si>
    <t>Ken and Linda Simmons</t>
  </si>
  <si>
    <t>19-2234</t>
  </si>
  <si>
    <t>OSFM 05.16.024</t>
  </si>
  <si>
    <t>Emailed Report on 3/09/2017</t>
  </si>
  <si>
    <t>Joan Knode</t>
  </si>
  <si>
    <t>Town of  Williamsport</t>
  </si>
  <si>
    <t>17-0492</t>
  </si>
  <si>
    <t>Springifled Farm Tenant House Inspection File</t>
  </si>
  <si>
    <t>Kristen and Ronald Williams</t>
  </si>
  <si>
    <t>19-2512</t>
  </si>
  <si>
    <t>Not MSP Contact Calvert Co Sheriff's Office</t>
  </si>
  <si>
    <t>Joan Martin</t>
  </si>
  <si>
    <t>19 MSP 039171</t>
  </si>
  <si>
    <t>17-0493</t>
  </si>
  <si>
    <t>Robert Davis</t>
  </si>
  <si>
    <t>1703 0056</t>
  </si>
  <si>
    <t>19-0439</t>
  </si>
  <si>
    <t>Not MSP Contact Cecil Co Sheriff's Office/ Elkton PD</t>
  </si>
  <si>
    <t>Joanne Beal</t>
  </si>
  <si>
    <t>Sandra Beal</t>
  </si>
  <si>
    <t>17-0494</t>
  </si>
  <si>
    <t xml:space="preserve">3/4/19. This is a 41 year old case records destroyed after 25 years  </t>
  </si>
  <si>
    <t>Emailed report 3/13/17</t>
  </si>
  <si>
    <t>17-0495</t>
  </si>
  <si>
    <t>19-1006</t>
  </si>
  <si>
    <t>AEC, LLC</t>
  </si>
  <si>
    <t>Faststop</t>
  </si>
  <si>
    <t>Joanne Roberts</t>
  </si>
  <si>
    <t>Brian Roy Smith</t>
  </si>
  <si>
    <t>18 MSP 006070</t>
  </si>
  <si>
    <t>OSFM 20.001222.603</t>
  </si>
  <si>
    <t>Inspections/Plan Review Copies Emailed 03/14/2017</t>
  </si>
  <si>
    <t>Emailed Files 03/14/17</t>
  </si>
  <si>
    <t xml:space="preserve">5/20/19 Checking for photos 5/20/19, No photos 5/29/19 Emailed </t>
  </si>
  <si>
    <t>17-0496</t>
  </si>
  <si>
    <t>19-2757</t>
  </si>
  <si>
    <t>QA's Co State's Attorney's Office</t>
  </si>
  <si>
    <t>Timothy Pickens</t>
  </si>
  <si>
    <t>OSFM 17.17.002</t>
  </si>
  <si>
    <t>Emailed Entire File to Marian R. Nave, QA's State's Attorney</t>
  </si>
  <si>
    <t>Emailed File 03/15/17</t>
  </si>
  <si>
    <t>17-0497</t>
  </si>
  <si>
    <t>Kimberly Ridgway</t>
  </si>
  <si>
    <t>Parkway Neuroscience</t>
  </si>
  <si>
    <t>None Inspection</t>
  </si>
  <si>
    <t>Emailed reply 3/15/17</t>
  </si>
  <si>
    <t>17-0498</t>
  </si>
  <si>
    <t>Bonita Schmidth Background invest</t>
  </si>
  <si>
    <t>Brian William Gildea</t>
  </si>
  <si>
    <t>Joe Barpar</t>
  </si>
  <si>
    <t>Stuart Leighton Velasquez</t>
  </si>
  <si>
    <t>Seeking employment with MSP Mr B W Gildea</t>
  </si>
  <si>
    <t xml:space="preserve">11/19/2019 requesting.  02/05/20 No action taken by PIA Coordinator in a timely manner.  NO follow-up from requester.  Admin closed until such time as there is further inquiry (MU). </t>
  </si>
  <si>
    <t>17-0499</t>
  </si>
  <si>
    <t>19-2511</t>
  </si>
  <si>
    <t>Danielle L Lawson</t>
  </si>
  <si>
    <t>Joe Blaylock</t>
  </si>
  <si>
    <t>19 MSP 043625</t>
  </si>
  <si>
    <t>Requesting criminal background check; refer to DPSCS</t>
  </si>
  <si>
    <t>MSP not Custodian</t>
  </si>
  <si>
    <t xml:space="preserve">10/23/19 Denial Not Adjudicated. Denial ltr </t>
  </si>
  <si>
    <t>17-0500</t>
  </si>
  <si>
    <t>Dennis Stevens</t>
  </si>
  <si>
    <t>Requesting number of MSP speeding tickets issued 2016</t>
  </si>
  <si>
    <t>19-1712</t>
  </si>
  <si>
    <t>17-0501</t>
  </si>
  <si>
    <t>Joe Gilbert</t>
  </si>
  <si>
    <t>Hancock Museum</t>
  </si>
  <si>
    <t>Christine N Muller Paralegal</t>
  </si>
  <si>
    <t>JB Hunt and Daniel Fortenbaugh</t>
  </si>
  <si>
    <t>17 MSP 007085</t>
  </si>
  <si>
    <t>911 tape; to Mullin 3/29</t>
  </si>
  <si>
    <t>17-0502</t>
  </si>
  <si>
    <t>Boyd</t>
  </si>
  <si>
    <t>Pitt-Ohio Gregory Swift</t>
  </si>
  <si>
    <t>19-1727</t>
  </si>
  <si>
    <t>911 tape; to Boyd 3/29; no recordings</t>
  </si>
  <si>
    <t>17-0503</t>
  </si>
  <si>
    <t>Fire Report</t>
  </si>
  <si>
    <t>Eagle Express line Charles Evans</t>
  </si>
  <si>
    <t>911 tape; to Corbin 3/29</t>
  </si>
  <si>
    <t>19-0356</t>
  </si>
  <si>
    <t>17-0504</t>
  </si>
  <si>
    <t>Joel Clemmons</t>
  </si>
  <si>
    <t>Jeremy Kutner New York Times</t>
  </si>
  <si>
    <t xml:space="preserve">2/21/19 Not MSP </t>
  </si>
  <si>
    <t>Notification of federal FOIA Request</t>
  </si>
  <si>
    <t>19-0521</t>
  </si>
  <si>
    <t>17-0505</t>
  </si>
  <si>
    <t>Shamsher Shamler</t>
  </si>
  <si>
    <t>Rujun Wang</t>
  </si>
  <si>
    <t xml:space="preserve">3/14/19 Sent for report from ASED and emailed to client </t>
  </si>
  <si>
    <t>Handgun permits; to Johnson 3/29; handled as non-PIA
on 3/16</t>
  </si>
  <si>
    <t>19-2404</t>
  </si>
  <si>
    <t>17-0506</t>
  </si>
  <si>
    <t>Joel Duboff</t>
  </si>
  <si>
    <t>Sackitey Apimahkwao</t>
  </si>
  <si>
    <t>19 23 04346</t>
  </si>
  <si>
    <t>10/10/19 Requesting alegations of inspection violations.Sent to ASED. Complaint withdrawn. Settlement.</t>
  </si>
  <si>
    <t>Michael Pecht</t>
  </si>
  <si>
    <t>19-1929</t>
  </si>
  <si>
    <t>Email 3/29; needs CH check - refer to DPSCS</t>
  </si>
  <si>
    <t>Johanna Arias/Mil Mujeres legal services</t>
  </si>
  <si>
    <t>17-0508</t>
  </si>
  <si>
    <t>Mayra Yesenia Saravia Guevara</t>
  </si>
  <si>
    <t>Jay Winik</t>
  </si>
  <si>
    <t>Jay Winik / Kenneth Towns</t>
  </si>
  <si>
    <t>8/27/19 Not MSP</t>
  </si>
  <si>
    <t>OSFM 2217014</t>
  </si>
  <si>
    <t>emailed report 3/22/17</t>
  </si>
  <si>
    <t>17-0509</t>
  </si>
  <si>
    <t>Tate Bywater Fuller Mickelsen&amp;Tull</t>
  </si>
  <si>
    <t>Eliza Bailey</t>
  </si>
  <si>
    <t>16 MSP 030324</t>
  </si>
  <si>
    <t>19-0621</t>
  </si>
  <si>
    <t>17-0510</t>
  </si>
  <si>
    <t>John Angelos</t>
  </si>
  <si>
    <t>D'Amore Personal Injury Law</t>
  </si>
  <si>
    <t>James Monroe</t>
  </si>
  <si>
    <t>15 MSP 030411</t>
  </si>
  <si>
    <t>17-0511</t>
  </si>
  <si>
    <t>James Eckhart</t>
  </si>
  <si>
    <t>17 MSP 035259</t>
  </si>
  <si>
    <t>Andrew DeMattia</t>
  </si>
  <si>
    <t>Nto MSP Contact Queen Anne's Co Sheriffis Office</t>
  </si>
  <si>
    <t>19-2103</t>
  </si>
  <si>
    <t>17-0512</t>
  </si>
  <si>
    <t>John Cilia</t>
  </si>
  <si>
    <t>Connor Cilia</t>
  </si>
  <si>
    <t>Stephen Krufka</t>
  </si>
  <si>
    <t>2017 00075140</t>
  </si>
  <si>
    <t>9/16/19  Request denied, Juvenile suspect.</t>
  </si>
  <si>
    <t>19-0031</t>
  </si>
  <si>
    <t>17-0513</t>
  </si>
  <si>
    <t>John Clyburn</t>
  </si>
  <si>
    <t>Kevin Sanders</t>
  </si>
  <si>
    <t>18 MSP 056667</t>
  </si>
  <si>
    <t>Denial Letter Ongoing Investigation</t>
  </si>
  <si>
    <t xml:space="preserve">1/10/19 DUI case, contact SAO of Calvert County </t>
  </si>
  <si>
    <t>17-0514</t>
  </si>
  <si>
    <t>19-0170</t>
  </si>
  <si>
    <t>John Coward</t>
  </si>
  <si>
    <t>John Wolfrey</t>
  </si>
  <si>
    <t>19 MSP 002129</t>
  </si>
  <si>
    <t>Shirvitta Upchurch</t>
  </si>
  <si>
    <t>Denial Letter Not Adjudicated</t>
  </si>
  <si>
    <t>19-1134</t>
  </si>
  <si>
    <t>17-0515</t>
  </si>
  <si>
    <t>Tait Adian Hermansen</t>
  </si>
  <si>
    <t>19 MSP 002715</t>
  </si>
  <si>
    <t>Emily P. Shank</t>
  </si>
  <si>
    <t>Suzanne MacLean</t>
  </si>
  <si>
    <t>17 MSP 004178</t>
  </si>
  <si>
    <t xml:space="preserve">6/9/19 Emailed report 6/7/19/ GF emailed </t>
  </si>
  <si>
    <t>19-1811</t>
  </si>
  <si>
    <t>17-0516</t>
  </si>
  <si>
    <t>John Delaney</t>
  </si>
  <si>
    <t>Marcus White</t>
  </si>
  <si>
    <t>David Bailey</t>
  </si>
  <si>
    <t>Contact PG County District Court</t>
  </si>
  <si>
    <t>8/16/19 Emailed a secure copy of the report to requester.</t>
  </si>
  <si>
    <t>17-0517</t>
  </si>
  <si>
    <t>19-0547</t>
  </si>
  <si>
    <t>Kimberly Lefatt</t>
  </si>
  <si>
    <t>Y 35 00158</t>
  </si>
  <si>
    <t>John Douglass</t>
  </si>
  <si>
    <t>HOR 3/17. Incorrect report number. Sent email to BK 3/24</t>
  </si>
  <si>
    <t>Kelly Douglass</t>
  </si>
  <si>
    <t>17 MSP 005892</t>
  </si>
  <si>
    <t>17-0518</t>
  </si>
  <si>
    <t xml:space="preserve">3/21/19 Emailed report per customers approval </t>
  </si>
  <si>
    <t>NEFCO Fire Investigation</t>
  </si>
  <si>
    <t>19-2014</t>
  </si>
  <si>
    <t>John F X Costello</t>
  </si>
  <si>
    <t>Dinorra Flores</t>
  </si>
  <si>
    <t>AE5138004L</t>
  </si>
  <si>
    <t>17-0519</t>
  </si>
  <si>
    <t>Requesting all report submitted by Mr Harrison or Sunbelt Rentals
pertainingto the occurrence. provided by CVED. No Fee.</t>
  </si>
  <si>
    <t>Jake Brodsky</t>
  </si>
  <si>
    <t>Incident Report/DUI crash</t>
  </si>
  <si>
    <t>Form letter sent.</t>
  </si>
  <si>
    <t>19-1041</t>
  </si>
  <si>
    <t>17-0520</t>
  </si>
  <si>
    <t>John H Robinson III</t>
  </si>
  <si>
    <t>19 MSP 007650</t>
  </si>
  <si>
    <t>Hercules Custom Iron LLC</t>
  </si>
  <si>
    <t>17 MSP 004323</t>
  </si>
  <si>
    <t>Requesting radio transmissions CAD notes 911 calls</t>
  </si>
  <si>
    <t>3/17/0201</t>
  </si>
  <si>
    <t>19-0090</t>
  </si>
  <si>
    <t>request at a later date 4/18/17</t>
  </si>
  <si>
    <t>John H. Josselyn</t>
  </si>
  <si>
    <t>17-0521</t>
  </si>
  <si>
    <t>Requesting Firearm data informaton 2013-2018. Only sent Policies</t>
  </si>
  <si>
    <t>Robert &amp; Krista Hoffman</t>
  </si>
  <si>
    <t>19-0982</t>
  </si>
  <si>
    <t>John Jenkins</t>
  </si>
  <si>
    <t>Thomas Johnson</t>
  </si>
  <si>
    <t>17-0522</t>
  </si>
  <si>
    <t>5/15/16 No information found</t>
  </si>
  <si>
    <t>19-1182</t>
  </si>
  <si>
    <t>John K Phoebus</t>
  </si>
  <si>
    <t>Joseph Duerr</t>
  </si>
  <si>
    <t>Requesting all records possion of MSP - OLC took over req.</t>
  </si>
  <si>
    <t>19-3100</t>
  </si>
  <si>
    <t>John Kennedy</t>
  </si>
  <si>
    <t>Robert Borwegen</t>
  </si>
  <si>
    <t>12/31/19 File is out dated(1987) too old FP</t>
  </si>
  <si>
    <t>Anne Plummer</t>
  </si>
  <si>
    <t>16 MSP 045116</t>
  </si>
  <si>
    <t>19-0081</t>
  </si>
  <si>
    <t>John Masters</t>
  </si>
  <si>
    <t>17-0523</t>
  </si>
  <si>
    <t>1/16/19 Not a PIA request</t>
  </si>
  <si>
    <t>James Cornish</t>
  </si>
  <si>
    <t>16 MSP 046373</t>
  </si>
  <si>
    <t>17-0524</t>
  </si>
  <si>
    <t>Carrie Snurr</t>
  </si>
  <si>
    <t>MSP budget facial recognition; to Ruel &amp; Abell 3/29</t>
  </si>
  <si>
    <t>19-1968</t>
  </si>
  <si>
    <t>17-0525</t>
  </si>
  <si>
    <t>Barrack G Westminster</t>
  </si>
  <si>
    <t>McCrory</t>
  </si>
  <si>
    <t>John Morgan/ Son</t>
  </si>
  <si>
    <t>Amanda Chawla</t>
  </si>
  <si>
    <t>John Jack Morgan/ Father</t>
  </si>
  <si>
    <t>19 MSP 023502</t>
  </si>
  <si>
    <t>911 recordings; to McCrory 3/29</t>
  </si>
  <si>
    <t>8/30/19 Emailed a copy of report .</t>
  </si>
  <si>
    <t>17-0526</t>
  </si>
  <si>
    <t>19-2096</t>
  </si>
  <si>
    <t>More info needed 3/21</t>
  </si>
  <si>
    <t>17-0527</t>
  </si>
  <si>
    <t>17 MSP 009226</t>
  </si>
  <si>
    <t>19-0685</t>
  </si>
  <si>
    <t>17-0528</t>
  </si>
  <si>
    <t>John Pfohl/ Jupiter entertainment</t>
  </si>
  <si>
    <t>Sharod Mack</t>
  </si>
  <si>
    <t>Erin Johnson</t>
  </si>
  <si>
    <t>More info needed 3/21. Contact AA Co PD</t>
  </si>
  <si>
    <t xml:space="preserve"> 4/4/19 Not MSP/Cambridge Police</t>
  </si>
  <si>
    <t>17-0529</t>
  </si>
  <si>
    <t>2017 00100564</t>
  </si>
  <si>
    <t>19-0075</t>
  </si>
  <si>
    <t>John Pietanza State Police</t>
  </si>
  <si>
    <t>12 66 008992</t>
  </si>
  <si>
    <t>17-0530</t>
  </si>
  <si>
    <t xml:space="preserve">1/16/19 Susan Torre forwarded the report to D/Sgt Pietanza </t>
  </si>
  <si>
    <t>16 MSP 022316</t>
  </si>
  <si>
    <t>19-1068</t>
  </si>
  <si>
    <t>John Power</t>
  </si>
  <si>
    <t>17-0531</t>
  </si>
  <si>
    <t>US Army</t>
  </si>
  <si>
    <t>Request all  inforation firms supplying MSP facial recognition</t>
  </si>
  <si>
    <t>17-0532</t>
  </si>
  <si>
    <t>19-0583</t>
  </si>
  <si>
    <t>John Ralph Wahl Jr.</t>
  </si>
  <si>
    <t>Rebecca Margaret Quinn</t>
  </si>
  <si>
    <t>14 MSP 037036</t>
  </si>
  <si>
    <t>waiting for Supplement - Report sent 4/11/17</t>
  </si>
  <si>
    <t xml:space="preserve">3/22/19 Sent correspondence / 4/22/19No response </t>
  </si>
  <si>
    <t>17-0533</t>
  </si>
  <si>
    <t>Planning &amp; Research</t>
  </si>
  <si>
    <t>Iman</t>
  </si>
  <si>
    <t>19-0352</t>
  </si>
  <si>
    <t>Richard Melton</t>
  </si>
  <si>
    <t>07 53 017612</t>
  </si>
  <si>
    <t>requesting protocol for transporting prisoners</t>
  </si>
  <si>
    <t>John Roger Grace</t>
  </si>
  <si>
    <t>17-0534</t>
  </si>
  <si>
    <t>Contact Worcester Co SO</t>
  </si>
  <si>
    <t>16 MSP 0400008</t>
  </si>
  <si>
    <t>19-2210</t>
  </si>
  <si>
    <t>John Ronald Mckenney(AKA) Espey III</t>
  </si>
  <si>
    <t>John Ronald McKenney</t>
  </si>
  <si>
    <t>17 MSP 029705</t>
  </si>
  <si>
    <t>17-0535</t>
  </si>
  <si>
    <t>9/25/19 Customer walked into lobby for copy of report.</t>
  </si>
  <si>
    <t>Virginius Vaughan</t>
  </si>
  <si>
    <t>16 MSP 051991</t>
  </si>
  <si>
    <t>19-1313</t>
  </si>
  <si>
    <t>17-0536</t>
  </si>
  <si>
    <t>John Trimble</t>
  </si>
  <si>
    <t>Erica Byrd</t>
  </si>
  <si>
    <t>16 MSP 047892</t>
  </si>
  <si>
    <t>Requesting all incidents reported 6145 Parkway Drive</t>
  </si>
  <si>
    <t>Gratis- mailed 03/23/17</t>
  </si>
  <si>
    <t>19-1647</t>
  </si>
  <si>
    <t>17-0537</t>
  </si>
  <si>
    <t>John Williams</t>
  </si>
  <si>
    <t>Corporal Richard Costello</t>
  </si>
  <si>
    <t>Community Civic League of Federalsburg Inc.</t>
  </si>
  <si>
    <t>Shawn Alan Fernholz</t>
  </si>
  <si>
    <t>19 MSP 030182</t>
  </si>
  <si>
    <t>8/5/19 In draft, 8/16/19 Still in draft sent correspondence request at a later date.</t>
  </si>
  <si>
    <t>Police background investigation; to Wachsmuth</t>
  </si>
  <si>
    <t>19-0052</t>
  </si>
  <si>
    <t>17-0538</t>
  </si>
  <si>
    <t>Johns Eastern /Matthew Turney</t>
  </si>
  <si>
    <t>Elbert Copeland</t>
  </si>
  <si>
    <t>David William Bowles</t>
  </si>
  <si>
    <t>1/11/19 No report found</t>
  </si>
  <si>
    <t>Info on speeding tickets in 1992/1993</t>
  </si>
  <si>
    <t>19-1172</t>
  </si>
  <si>
    <t>17-0539</t>
  </si>
  <si>
    <t>Johns Eastern Company, Inc/Michael Klein AIC</t>
  </si>
  <si>
    <t>Ben Zabkowski</t>
  </si>
  <si>
    <t>Russell K Harden</t>
  </si>
  <si>
    <t>19 MSP 023778</t>
  </si>
  <si>
    <t>B 080647</t>
  </si>
  <si>
    <t>MSP Lab Case B08647; to Deangelo 3/29; fee letter sent 
by FSD; closed</t>
  </si>
  <si>
    <t>6/12/19 In draft. 7/10/19 Mailed partial denial</t>
  </si>
  <si>
    <t>17-0540</t>
  </si>
  <si>
    <t>19-2735</t>
  </si>
  <si>
    <t>PRS, Inc.</t>
  </si>
  <si>
    <t>Jon S Stivers</t>
  </si>
  <si>
    <t>11/15/2019 Requesting Sept 11 meeting minutes MSP Handgun.11/19/19 minutes will not be published until after December meeting. RH</t>
  </si>
  <si>
    <t>17-0541</t>
  </si>
  <si>
    <t>19-2075</t>
  </si>
  <si>
    <t>Mark Bryan</t>
  </si>
  <si>
    <t>Jonathan Cooper</t>
  </si>
  <si>
    <t>David Knott</t>
  </si>
  <si>
    <t>17-0542</t>
  </si>
  <si>
    <t>Baltimore County PD</t>
  </si>
  <si>
    <t>No Report kept prior to 1995</t>
  </si>
  <si>
    <t>Nilton Gonzales</t>
  </si>
  <si>
    <t>Not MSP. Contact Somerset SO.</t>
  </si>
  <si>
    <t>17-0543</t>
  </si>
  <si>
    <t>Natalie Ramos</t>
  </si>
  <si>
    <t>17-0544</t>
  </si>
  <si>
    <t>19-1266</t>
  </si>
  <si>
    <t>Ricardo Miranda</t>
  </si>
  <si>
    <t>Jonathan Yoffe</t>
  </si>
  <si>
    <t>19 MSP 025339</t>
  </si>
  <si>
    <t>Requesting bodt worn camera footage</t>
  </si>
  <si>
    <t>17-0545</t>
  </si>
  <si>
    <t>James Banks</t>
  </si>
  <si>
    <t>19-3008</t>
  </si>
  <si>
    <t>19 MSP 052181</t>
  </si>
  <si>
    <t>17-0546</t>
  </si>
  <si>
    <t xml:space="preserve">12/16/2019 Requesting body camera footage. 1/17/2020 no body camera ltr sent to requester (MU).  </t>
  </si>
  <si>
    <t>19-2971</t>
  </si>
  <si>
    <t>Way Station</t>
  </si>
  <si>
    <t>11 51 001678</t>
  </si>
  <si>
    <t>HOR 3/22</t>
  </si>
  <si>
    <t>Jordan F. Dunham, Esq.</t>
  </si>
  <si>
    <t>Stephen G. Smith</t>
  </si>
  <si>
    <t>16 MSP 049547</t>
  </si>
  <si>
    <t>17-0547</t>
  </si>
  <si>
    <t>12/11/19 Emailed Correspondence who they represtent.  Waiting on check $4.00 photos $5.00 reports. 12/17/19 Received check #3047 for $9.00. 12/31/19 Request photo. 1/2/20 Emailed the request per call from Attorny will  wait for the photo later. 01/03/20 CD mailed.</t>
  </si>
  <si>
    <t>Orange County SO</t>
  </si>
  <si>
    <t>Stephen Dickstein</t>
  </si>
  <si>
    <t>19-0241</t>
  </si>
  <si>
    <t>Jose Clavel</t>
  </si>
  <si>
    <t>17-0548</t>
  </si>
  <si>
    <t xml:space="preserve">2/6/19 Not MSP </t>
  </si>
  <si>
    <t>MDTA</t>
  </si>
  <si>
    <t>Michael Severson</t>
  </si>
  <si>
    <t>16 MSP 032893</t>
  </si>
  <si>
    <t>19-0870</t>
  </si>
  <si>
    <t>17-0549</t>
  </si>
  <si>
    <t>Joseph Caviglia</t>
  </si>
  <si>
    <t>Daniel Lee Beal</t>
  </si>
  <si>
    <t>17 MSP 010277</t>
  </si>
  <si>
    <t>Request video footage. DCIR not ocmplete.</t>
  </si>
  <si>
    <t>19-2930</t>
  </si>
  <si>
    <t>Joseph Cox MuckRock</t>
  </si>
  <si>
    <t>s</t>
  </si>
  <si>
    <t xml:space="preserve">12/6/2019 Requesting instruction  manuels powerpoint presentations 1/20/20 this case was transfered to PIA coordinator , MU, on 1/6/2020.  It was one of many in a bacvklog.  Requester resubmitted in january.  New case number is 20-0179. (MU). </t>
  </si>
  <si>
    <t>19-0340</t>
  </si>
  <si>
    <t>17-0550</t>
  </si>
  <si>
    <t>Joseph Cox MuckRock.cm</t>
  </si>
  <si>
    <t>Arthur Jean Nolan</t>
  </si>
  <si>
    <t>17 MSP 010340</t>
  </si>
  <si>
    <t>Ring a product from Amazon request data from ring</t>
  </si>
  <si>
    <t>17-0551</t>
  </si>
  <si>
    <t>John Frank Walter, Jr</t>
  </si>
  <si>
    <t>Contact Harford Co District Court</t>
  </si>
  <si>
    <t>17-0552</t>
  </si>
  <si>
    <t>19-1083</t>
  </si>
  <si>
    <t>Joseph D Stanley</t>
  </si>
  <si>
    <t>Troy Smiley</t>
  </si>
  <si>
    <t>Robert Allen Kendall</t>
  </si>
  <si>
    <t>25 Years Destroyed.</t>
  </si>
  <si>
    <t>5/30/19 Requesing 911 call-Voice, Video recordings and tapes. 7/16/19 Did not receive payment</t>
  </si>
  <si>
    <t>17-0553</t>
  </si>
  <si>
    <t>19-2585</t>
  </si>
  <si>
    <t>Chong Ki Choi</t>
  </si>
  <si>
    <t>Joseph Gulino, Esq</t>
  </si>
  <si>
    <t>MSP 6930008W</t>
  </si>
  <si>
    <t xml:space="preserve">10/31/2019 Requesting dash cam footage for incident.  02/05/20 no record of this request ever being received by PIA Coordinator (MU). </t>
  </si>
  <si>
    <t>17-0554</t>
  </si>
  <si>
    <t>D&amp;D  Motors</t>
  </si>
  <si>
    <t>19-2367</t>
  </si>
  <si>
    <t>16 MSP 024719</t>
  </si>
  <si>
    <t>Not a Party of Interest.</t>
  </si>
  <si>
    <t>Joseph Jennings Malloy</t>
  </si>
  <si>
    <t>17-0555</t>
  </si>
  <si>
    <t>10/08/19 Emailed No record on file.</t>
  </si>
  <si>
    <t>Melissa Marie Senande</t>
  </si>
  <si>
    <t>19-2900</t>
  </si>
  <si>
    <t>17 MSP 007019</t>
  </si>
  <si>
    <t>Not adjudicated</t>
  </si>
  <si>
    <t>Joseph Memmel</t>
  </si>
  <si>
    <t>19 MSP 032301</t>
  </si>
  <si>
    <t>17-0556</t>
  </si>
  <si>
    <t>12/3/2019 Requesting 911 call and dispatch. 1/15/2020 only cad is avaiable (MU).</t>
  </si>
  <si>
    <t>Earl Bevan</t>
  </si>
  <si>
    <t>17 MSP 010414</t>
  </si>
  <si>
    <t>19-0540</t>
  </si>
  <si>
    <t>Joseph Michael / Baltimore Co PD</t>
  </si>
  <si>
    <t>Jared Chase League</t>
  </si>
  <si>
    <t>17-0557</t>
  </si>
  <si>
    <t>Carl Levan</t>
  </si>
  <si>
    <t>17 MSP 009255</t>
  </si>
  <si>
    <t>19-0066</t>
  </si>
  <si>
    <t>17-0558</t>
  </si>
  <si>
    <t>Joseph P Johnson</t>
  </si>
  <si>
    <t>Cook Volkswagen LLC/Karen Siltman</t>
  </si>
  <si>
    <t>2016 00321375</t>
  </si>
  <si>
    <t>1/15/19 Not MSP</t>
  </si>
  <si>
    <t>19-2507</t>
  </si>
  <si>
    <t>Joshua Patterson</t>
  </si>
  <si>
    <t>17 MSP 027924</t>
  </si>
  <si>
    <t>17-0559</t>
  </si>
  <si>
    <t>19-2398</t>
  </si>
  <si>
    <t>Jovianne Royce, Partners Engr Inc.</t>
  </si>
  <si>
    <t>Jovianne Royce</t>
  </si>
  <si>
    <t xml:space="preserve">Fire Violations Records Request . No Records with OSFM. </t>
  </si>
  <si>
    <t>19-0019</t>
  </si>
  <si>
    <t>Joyce R. Goldner, Paralegal,Karen Evans Esq.</t>
  </si>
  <si>
    <t>Malcolm Butler</t>
  </si>
  <si>
    <t>1/9/19 Faxed report</t>
  </si>
  <si>
    <t>19-1045</t>
  </si>
  <si>
    <t xml:space="preserve">Judith M. East </t>
  </si>
  <si>
    <t>5/28/19 Not a PIA request</t>
  </si>
  <si>
    <t>19-0479</t>
  </si>
  <si>
    <t>Judy Keller - Greenwich Police Dept</t>
  </si>
  <si>
    <t>Keith E, Friedman</t>
  </si>
  <si>
    <t>19-0906</t>
  </si>
  <si>
    <t>Judy L Santiago/MTM Ventures, Inc</t>
  </si>
  <si>
    <t>MTM Ventures, Inc</t>
  </si>
  <si>
    <t>19 MSP 011783</t>
  </si>
  <si>
    <t>5/7/19 Emailed report</t>
  </si>
  <si>
    <t>17-0560</t>
  </si>
  <si>
    <t>Navina Mirchandani</t>
  </si>
  <si>
    <t>2017 00120998</t>
  </si>
  <si>
    <t>19-1011</t>
  </si>
  <si>
    <t>17-0561</t>
  </si>
  <si>
    <t>Judy Troilo</t>
  </si>
  <si>
    <t>Air Stream Corp AKA Food Authority</t>
  </si>
  <si>
    <t>19 MSP 020474</t>
  </si>
  <si>
    <t>The Valente Law Group</t>
  </si>
  <si>
    <t>Christopher Welsh</t>
  </si>
  <si>
    <t>14 40H 00019</t>
  </si>
  <si>
    <t>Emailed Sgt. Blades 3/22. Billed 8/8. No response 11/27</t>
  </si>
  <si>
    <t>17-0562</t>
  </si>
  <si>
    <t>19-0551</t>
  </si>
  <si>
    <t>Tania Castellanos</t>
  </si>
  <si>
    <t>Sent to BK for case number 3/23. Not MSP</t>
  </si>
  <si>
    <t>Julie Dietz Parole &amp; Probation PA.</t>
  </si>
  <si>
    <t>Marvin Maurice Myers</t>
  </si>
  <si>
    <t>CIR 11 56 009004</t>
  </si>
  <si>
    <t>17-0563</t>
  </si>
  <si>
    <t xml:space="preserve">3/21/19/ Sent to BK Faxed report </t>
  </si>
  <si>
    <t>Mary Ann Ferguson</t>
  </si>
  <si>
    <t>Alison Martin</t>
  </si>
  <si>
    <t>16 MSP 017936</t>
  </si>
  <si>
    <t>19-2403</t>
  </si>
  <si>
    <t>Julie St Onge</t>
  </si>
  <si>
    <t>17-0564</t>
  </si>
  <si>
    <t>10/10/19 Requesting wages ranks of correctional officers. No fee. Denied</t>
  </si>
  <si>
    <t>Terrence Simmons</t>
  </si>
  <si>
    <t>Philip Simmons</t>
  </si>
  <si>
    <t>19-2041</t>
  </si>
  <si>
    <t>16 MSP 036817</t>
  </si>
  <si>
    <t>Julie Sturek</t>
  </si>
  <si>
    <t>Thomas Zdon</t>
  </si>
  <si>
    <t>17-0565</t>
  </si>
  <si>
    <t>19 MSP 028194</t>
  </si>
  <si>
    <t>Mann &amp; Casey,P.A.</t>
  </si>
  <si>
    <t>09/09/19 No report on file/Ck#2212 returned. F.P.</t>
  </si>
  <si>
    <t>17-0566</t>
  </si>
  <si>
    <t>Samantha Huften</t>
  </si>
  <si>
    <t>17 MSP 001918</t>
  </si>
  <si>
    <t>19-2901</t>
  </si>
  <si>
    <t>17-0567</t>
  </si>
  <si>
    <t>Juliette Ambris Watkins</t>
  </si>
  <si>
    <t>17 MSP 010592</t>
  </si>
  <si>
    <t>Referred to AR</t>
  </si>
  <si>
    <t>12/3/2019 Requesting video surveillance. Handled at Prince Frederick BK.
collected fee. Gave Ambris the DVD. RH 12/16/19.</t>
  </si>
  <si>
    <t>17-0568</t>
  </si>
  <si>
    <t>19-2724</t>
  </si>
  <si>
    <t>Daniel Adam Sipes</t>
  </si>
  <si>
    <t>16 MSP 053926</t>
  </si>
  <si>
    <t>17-0569</t>
  </si>
  <si>
    <t>15 MSP 030160</t>
  </si>
  <si>
    <t>Justin Eisele</t>
  </si>
  <si>
    <t>Machiavelli Savoy</t>
  </si>
  <si>
    <t>19 MSP 009205</t>
  </si>
  <si>
    <t>17-0570</t>
  </si>
  <si>
    <t>Royston,Mueller, McLean &amp; Reid,LLP</t>
  </si>
  <si>
    <t>Natalie Insley</t>
  </si>
  <si>
    <t>16 MSP 031072</t>
  </si>
  <si>
    <t>19-2662</t>
  </si>
  <si>
    <t>17-0571</t>
  </si>
  <si>
    <t>Justin Fenton</t>
  </si>
  <si>
    <t>Det. Sean Suiter</t>
  </si>
  <si>
    <t>Ricky Wilhide</t>
  </si>
  <si>
    <t>11/8/2019 Requesting complete review of Sean Suiter case. 11/27/19 
Ongoing investigation. No files sent. RH</t>
  </si>
  <si>
    <t>17-0572</t>
  </si>
  <si>
    <t>19-1275</t>
  </si>
  <si>
    <t>Corporal Amanda Voggenreiter Ward</t>
  </si>
  <si>
    <t>Cpl Amanda Voggenreiter Ward</t>
  </si>
  <si>
    <t>08 51 014831</t>
  </si>
  <si>
    <t>Justin Stafford</t>
  </si>
  <si>
    <t>Latpire Taylor</t>
  </si>
  <si>
    <t>Requesting report from Hall of Records</t>
  </si>
  <si>
    <t>Requesting 911 call 2 4 2019 - sent by barrack</t>
  </si>
  <si>
    <t>17-0573</t>
  </si>
  <si>
    <t>Maryland Transportation Authority</t>
  </si>
  <si>
    <t>Theresa Lynn Frush</t>
  </si>
  <si>
    <t>08 58 010248</t>
  </si>
  <si>
    <t>Requesting 2 reports from Hall of Records 0958004938</t>
  </si>
  <si>
    <t>19-0001</t>
  </si>
  <si>
    <t>17-0574</t>
  </si>
  <si>
    <t>Justine Maynard - Hyatt &amp; Weber, P.A.</t>
  </si>
  <si>
    <t>Lisa Andrew</t>
  </si>
  <si>
    <t>18 MSP 042982</t>
  </si>
  <si>
    <t>Michelle Asad, National General</t>
  </si>
  <si>
    <t>Duane Dickson</t>
  </si>
  <si>
    <t>OSFM 17.17.003</t>
  </si>
  <si>
    <t>Report Emailed 04/05/2017</t>
  </si>
  <si>
    <t>17-0575</t>
  </si>
  <si>
    <t>Scott Cunningham</t>
  </si>
  <si>
    <t>OSFM 05.17.001</t>
  </si>
  <si>
    <t>17-0576</t>
  </si>
  <si>
    <t>Alan Lerch</t>
  </si>
  <si>
    <t>2017 00018575</t>
  </si>
  <si>
    <t>17-0577</t>
  </si>
  <si>
    <t>Carol Ann Glenn</t>
  </si>
  <si>
    <t>17 MSP 009407</t>
  </si>
  <si>
    <t>17-0578</t>
  </si>
  <si>
    <t>Alison Curtis</t>
  </si>
  <si>
    <t>17 MSP 005533</t>
  </si>
  <si>
    <t>17-0579</t>
  </si>
  <si>
    <t>Caitlyn M. Toryak</t>
  </si>
  <si>
    <t>14 MSP 029241</t>
  </si>
  <si>
    <t>17-0580</t>
  </si>
  <si>
    <t>US Probation Office</t>
  </si>
  <si>
    <t>Roberto Zacarias</t>
  </si>
  <si>
    <t>16 MSP 020171</t>
  </si>
  <si>
    <t>17-0581</t>
  </si>
  <si>
    <t>Karen Cossaboon</t>
  </si>
  <si>
    <t>16 MSP 027119</t>
  </si>
  <si>
    <t>17-0582</t>
  </si>
  <si>
    <t>Roberta and Krista Hoffman</t>
  </si>
  <si>
    <t>Pending review/request at later date</t>
  </si>
  <si>
    <t>17-0583</t>
  </si>
  <si>
    <t>Ryan Whitehurst</t>
  </si>
  <si>
    <t>Todd O'Neal Johnson</t>
  </si>
  <si>
    <t>17-0584</t>
  </si>
  <si>
    <t>Caro Massey</t>
  </si>
  <si>
    <t>Denl</t>
  </si>
  <si>
    <t>17-0585</t>
  </si>
  <si>
    <t>Celestine Heath</t>
  </si>
  <si>
    <t>Kyteria Taylor</t>
  </si>
  <si>
    <t>17 MSP 000246</t>
  </si>
  <si>
    <t>17-0586</t>
  </si>
  <si>
    <t>Danielle Thomas</t>
  </si>
  <si>
    <t>17 MSP 010020</t>
  </si>
  <si>
    <t>17-0587</t>
  </si>
  <si>
    <t>State Farm</t>
  </si>
  <si>
    <t>Partial Denial</t>
  </si>
  <si>
    <t>17-0588</t>
  </si>
  <si>
    <t>Veronica Nathalia Mejia</t>
  </si>
  <si>
    <t>13 63 010121</t>
  </si>
  <si>
    <t>17-0589</t>
  </si>
  <si>
    <t>17-0590</t>
  </si>
  <si>
    <t>Clifton Marshall</t>
  </si>
  <si>
    <t>Unable to locate/Possibility Worcester Co SO</t>
  </si>
  <si>
    <t>17-0591</t>
  </si>
  <si>
    <t>Erin S. Buchanan</t>
  </si>
  <si>
    <t>17 MSP 003319</t>
  </si>
  <si>
    <t>Pending review/emailed barrack to approve</t>
  </si>
  <si>
    <t>17-0592</t>
  </si>
  <si>
    <t>Guy Powell</t>
  </si>
  <si>
    <t>08 36 000103</t>
  </si>
  <si>
    <t>emailed CED for case numbers</t>
  </si>
  <si>
    <t>17-0593</t>
  </si>
  <si>
    <t>Joel Shapiro</t>
  </si>
  <si>
    <t>10 36 000010</t>
  </si>
  <si>
    <t>17-0594</t>
  </si>
  <si>
    <t>Shawn Eisenstein</t>
  </si>
  <si>
    <t>07 36 000065</t>
  </si>
  <si>
    <t>17-0595</t>
  </si>
  <si>
    <t>19-1475</t>
  </si>
  <si>
    <t>Casper Hendricks</t>
  </si>
  <si>
    <t>Barrack unable to locate</t>
  </si>
  <si>
    <t>K Ocean Transport LLC</t>
  </si>
  <si>
    <t>Nabeel Homoud</t>
  </si>
  <si>
    <t>19 MSP 006445</t>
  </si>
  <si>
    <t>17-0596</t>
  </si>
  <si>
    <t>Josh &amp; Kelli Blackway</t>
  </si>
  <si>
    <t>OSFM 2217019</t>
  </si>
  <si>
    <t>emailed report 4/6/17</t>
  </si>
  <si>
    <t>17-0597</t>
  </si>
  <si>
    <t>Irene M Harrison</t>
  </si>
  <si>
    <t>2017 00124205</t>
  </si>
  <si>
    <t>17-0598</t>
  </si>
  <si>
    <t>Reginald Oneal Adams</t>
  </si>
  <si>
    <t>2017 00122942</t>
  </si>
  <si>
    <t>19-1422</t>
  </si>
  <si>
    <t>17-0599</t>
  </si>
  <si>
    <t>Kaitaia Fu</t>
  </si>
  <si>
    <t>Roseland Inc DBA Roseland Nurs</t>
  </si>
  <si>
    <t>16 MSP 050577</t>
  </si>
  <si>
    <t>7/15/19 Received payment with request, emailed report</t>
  </si>
  <si>
    <t>17-0600</t>
  </si>
  <si>
    <t>Mugniu Almaroof</t>
  </si>
  <si>
    <t>17 MSP 011627</t>
  </si>
  <si>
    <t>19-1877</t>
  </si>
  <si>
    <t>In Draft</t>
  </si>
  <si>
    <t>17-0601</t>
  </si>
  <si>
    <t>Michael Smith</t>
  </si>
  <si>
    <t>08/20/19 Emailed Sgt. Sexton for info. 12/5/19 Partial Denial</t>
  </si>
  <si>
    <t>17 MSP 009741</t>
  </si>
  <si>
    <t>19-3095</t>
  </si>
  <si>
    <t>17-0602</t>
  </si>
  <si>
    <t>Kaitlin Szymanski Allstate Insurance</t>
  </si>
  <si>
    <t>12/26/2019 Request 911 audio. 1/16/20 no 911 audio avaiable that day (MU)</t>
  </si>
  <si>
    <t>19-1282</t>
  </si>
  <si>
    <t>Kalbaugh &amp; Messersmith, P.C.</t>
  </si>
  <si>
    <t>Tyrone Smith</t>
  </si>
  <si>
    <t>19 MSP 022333</t>
  </si>
  <si>
    <t>Non Fatal, reopened 07.02.19 requesting 911 calls. GEF/KW</t>
  </si>
  <si>
    <t>17-0603</t>
  </si>
  <si>
    <t>State v Richard Hagman</t>
  </si>
  <si>
    <t>17 MSP 9127</t>
  </si>
  <si>
    <t>Evidence request from SAO</t>
  </si>
  <si>
    <t>17-0604</t>
  </si>
  <si>
    <t>Stephan Whitfield</t>
  </si>
  <si>
    <t>12 61 002941</t>
  </si>
  <si>
    <t>17-0605</t>
  </si>
  <si>
    <t>19-1257</t>
  </si>
  <si>
    <t>CACI</t>
  </si>
  <si>
    <t>Jeremy Lamar Johnson</t>
  </si>
  <si>
    <t>15 MSP 001885</t>
  </si>
  <si>
    <t>Kalbaugh Pfund &amp; Messersmith, P.C.</t>
  </si>
  <si>
    <t>17-0606</t>
  </si>
  <si>
    <t>Preservation of video evidence of an accident</t>
  </si>
  <si>
    <t>ATF</t>
  </si>
  <si>
    <t>Sixto Anubal Bautista</t>
  </si>
  <si>
    <t>10 62 000102</t>
  </si>
  <si>
    <t>19-0169</t>
  </si>
  <si>
    <t>Sent to BK 3/28</t>
  </si>
  <si>
    <t>Kamel Winfield/ Sandra Johnson</t>
  </si>
  <si>
    <t>Auto Wholesale</t>
  </si>
  <si>
    <t>17-0607</t>
  </si>
  <si>
    <t>1/28/19/ Waiting for response back from Sandra Johnson   3/13/19 Info not received</t>
  </si>
  <si>
    <t>Edmond Harry Davenport</t>
  </si>
  <si>
    <t>19-0387</t>
  </si>
  <si>
    <t>Not MSP. Contact Baltimore City PD</t>
  </si>
  <si>
    <t>Kamina Simon</t>
  </si>
  <si>
    <t>18 MSP 020973</t>
  </si>
  <si>
    <t>17-0608</t>
  </si>
  <si>
    <t xml:space="preserve">2/25/19 Emailed report </t>
  </si>
  <si>
    <t>Mark Edward Ricketts</t>
  </si>
  <si>
    <t>Not MSP. Contact Montgomery PD</t>
  </si>
  <si>
    <t>19-3015</t>
  </si>
  <si>
    <t>17-0609</t>
  </si>
  <si>
    <t>Karen Bailey</t>
  </si>
  <si>
    <t>Karen Smith</t>
  </si>
  <si>
    <t>17-0610</t>
  </si>
  <si>
    <t>19-1502</t>
  </si>
  <si>
    <t>Karen Kaletka/NBIB</t>
  </si>
  <si>
    <t>Lavel Antwar Scipio Sr.</t>
  </si>
  <si>
    <t>19 MSP 023174</t>
  </si>
  <si>
    <t>7/22/19 Faxed report</t>
  </si>
  <si>
    <t>17-0611</t>
  </si>
  <si>
    <t>Amadou Kouyate</t>
  </si>
  <si>
    <t>More information needed. Unable to locate report.</t>
  </si>
  <si>
    <t>17-0612</t>
  </si>
  <si>
    <t>Unable to locate report with info provided</t>
  </si>
  <si>
    <t>17-0613</t>
  </si>
  <si>
    <t>19-1280</t>
  </si>
  <si>
    <t>Donald Roush</t>
  </si>
  <si>
    <t>17 MSP 011596</t>
  </si>
  <si>
    <t>kari Kadalec</t>
  </si>
  <si>
    <t>Kari Kadalec</t>
  </si>
  <si>
    <t>17 MSP 001960</t>
  </si>
  <si>
    <t>17-0614</t>
  </si>
  <si>
    <t>Requested arrest reports provided 14MSP003746 &amp; 17MSP001960</t>
  </si>
  <si>
    <t>Baron Vershonna Smith</t>
  </si>
  <si>
    <t>19-0362</t>
  </si>
  <si>
    <t>17-0615</t>
  </si>
  <si>
    <t>Rich Hyland</t>
  </si>
  <si>
    <t>17 MSP 011875</t>
  </si>
  <si>
    <t>Karla Hernandez/Paralegal</t>
  </si>
  <si>
    <t>Vicente Rivas Bonilla</t>
  </si>
  <si>
    <t xml:space="preserve">2/21/19 DUI 2010 records destroyed </t>
  </si>
  <si>
    <t>17-0616</t>
  </si>
  <si>
    <t>Melinda Gallegos</t>
  </si>
  <si>
    <t>Woodbridge Apts</t>
  </si>
  <si>
    <t>19-1561</t>
  </si>
  <si>
    <t>Karli Jordan Ashton-D'onofro</t>
  </si>
  <si>
    <t>05 52 006709</t>
  </si>
  <si>
    <t>17-0617</t>
  </si>
  <si>
    <t xml:space="preserve">7/26/19HOR </t>
  </si>
  <si>
    <t>Michelle Stem</t>
  </si>
  <si>
    <t>Mr. Stem</t>
  </si>
  <si>
    <t>Open Fatal Fire Investigation</t>
  </si>
  <si>
    <t>19-2867</t>
  </si>
  <si>
    <t>17-0618</t>
  </si>
  <si>
    <t>Steven Hutzler</t>
  </si>
  <si>
    <t>Diane Fulk</t>
  </si>
  <si>
    <t>Kasey Bielski</t>
  </si>
  <si>
    <t>Assegid Damena</t>
  </si>
  <si>
    <t>Case still in Adjudication</t>
  </si>
  <si>
    <t>11/27/2019 Requesting removal of listed in NCIC database. 
12/5/19 Found no ecords in Dat base. Nothing Sent. I called agency ins. 
twice. Suggested calling LEO who filed stolen car report. RH</t>
  </si>
  <si>
    <t>17-0619</t>
  </si>
  <si>
    <t>19-0286</t>
  </si>
  <si>
    <t>Kevin Ryan</t>
  </si>
  <si>
    <t>Meritus Medical Center</t>
  </si>
  <si>
    <t>Redacted Report Sent</t>
  </si>
  <si>
    <t>Kasey Blowe/Perspecta</t>
  </si>
  <si>
    <t>James Hersh</t>
  </si>
  <si>
    <t>16 MSP 015887</t>
  </si>
  <si>
    <t>17-0620</t>
  </si>
  <si>
    <t>Adriana Mendoza Lopez</t>
  </si>
  <si>
    <t>0V938213 0V938214</t>
  </si>
  <si>
    <t>Letter sent 3/31/17 unable to locate any reports</t>
  </si>
  <si>
    <t>2/6/19 Waiting for signed release</t>
  </si>
  <si>
    <t>17-0621</t>
  </si>
  <si>
    <t>DUPLICATE OF 17-0525</t>
  </si>
  <si>
    <t>19-0588</t>
  </si>
  <si>
    <t>Kassy Cavazos</t>
  </si>
  <si>
    <t>Eugene Howell</t>
  </si>
  <si>
    <t>PP 18112500001588</t>
  </si>
  <si>
    <t>Non MSP</t>
  </si>
  <si>
    <t>17-0622</t>
  </si>
  <si>
    <t>Crash Team</t>
  </si>
  <si>
    <t>Pearre</t>
  </si>
  <si>
    <t>19-1331</t>
  </si>
  <si>
    <t>Request tapes of witness statements</t>
  </si>
  <si>
    <t>Katherine Beiler</t>
  </si>
  <si>
    <t>19 MSP 027360</t>
  </si>
  <si>
    <t>7/11/19 Waiting for request from doctor-Request no received</t>
  </si>
  <si>
    <t>17-0623</t>
  </si>
  <si>
    <t>19-1242</t>
  </si>
  <si>
    <t>Lynn Green - Federalsburg Gardens Apts</t>
  </si>
  <si>
    <t>Vera Bolden</t>
  </si>
  <si>
    <t>OSFM 05.17.003</t>
  </si>
  <si>
    <t>Katherman, Briggs &amp; Greenberg</t>
  </si>
  <si>
    <t>Jonathan Keeler</t>
  </si>
  <si>
    <t>19 MSP 017588</t>
  </si>
  <si>
    <t>Report emailed 04/06/2017 - NOI emailed 03.30.2017</t>
  </si>
  <si>
    <t>17-0624</t>
  </si>
  <si>
    <t>19-1243</t>
  </si>
  <si>
    <t>Baltimore Police Dept</t>
  </si>
  <si>
    <t>Richard Jacob Schlereth</t>
  </si>
  <si>
    <t>Ryan Lawrence</t>
  </si>
  <si>
    <t>Background check from BPD</t>
  </si>
  <si>
    <t>19-0758</t>
  </si>
  <si>
    <t>Kathi Kramer Cordell&amp;Cordell</t>
  </si>
  <si>
    <t>Divine Wilson &amp;Allison Ferraro</t>
  </si>
  <si>
    <t>19MSP008267</t>
  </si>
  <si>
    <t>Requesting 911 records, of incidents, calls for svc. no fee for lateness.</t>
  </si>
  <si>
    <t>17-0625</t>
  </si>
  <si>
    <t>19-0809</t>
  </si>
  <si>
    <t>15 MSP 022490</t>
  </si>
  <si>
    <t>Kathi Kramer Paralegal</t>
  </si>
  <si>
    <t>Divine Wilson or Allson Ferraro</t>
  </si>
  <si>
    <t>Duplicate of 19-0758.Requesting all 9l1 recordings 2401 Stone Gate blvd Easton</t>
  </si>
  <si>
    <t>17-0626</t>
  </si>
  <si>
    <t>19-0039</t>
  </si>
  <si>
    <t>Randolph Rice</t>
  </si>
  <si>
    <t xml:space="preserve"> 2015 &amp; 2016 crash data &amp; DUI data</t>
  </si>
  <si>
    <t xml:space="preserve">Letter sent Mr. Rice as crash data available on website </t>
  </si>
  <si>
    <t>Kathleen LeFevre</t>
  </si>
  <si>
    <t>16 744492</t>
  </si>
  <si>
    <t>17-0627</t>
  </si>
  <si>
    <t>1/10/19 Not MSP/Anne Arundel County PD</t>
  </si>
  <si>
    <t>19-2583</t>
  </si>
  <si>
    <t>02K14000487</t>
  </si>
  <si>
    <t>Investigatory file for Anthony Johnson</t>
  </si>
  <si>
    <t>Kathleen LeFevre Frankli Prokopik PC</t>
  </si>
  <si>
    <t>Walter R Olivis Jr</t>
  </si>
  <si>
    <t>17-0628</t>
  </si>
  <si>
    <t>.DCIR open. Response ltr sent. No Fee. 12/16/19 RH</t>
  </si>
  <si>
    <t>Robert L Colvin</t>
  </si>
  <si>
    <t>19-0281</t>
  </si>
  <si>
    <t>Copy of 77R; to Johnson 4/3; handled by barrack</t>
  </si>
  <si>
    <t>Kathleen LeFevre/Anderson,Coe &amp; King</t>
  </si>
  <si>
    <t>Montae Thompson</t>
  </si>
  <si>
    <t>16 7444492</t>
  </si>
  <si>
    <t>17-0629</t>
  </si>
  <si>
    <t>2/7/19 Anne Arundel Co PD handled</t>
  </si>
  <si>
    <t>Kathleen Easton</t>
  </si>
  <si>
    <t>Kimberly Hricko</t>
  </si>
  <si>
    <t>19-0342</t>
  </si>
  <si>
    <t>Kimberly Hricko murder of husband; reassigned to CRD. Billed 6/6/17</t>
  </si>
  <si>
    <t>Kathleen Paul-Kersheskey</t>
  </si>
  <si>
    <t>04 56 002398</t>
  </si>
  <si>
    <t xml:space="preserve">2/15/19 HOR </t>
  </si>
  <si>
    <t>19-2336</t>
  </si>
  <si>
    <t>Kathy Sanchez</t>
  </si>
  <si>
    <t>17-0630</t>
  </si>
  <si>
    <t>Looking for Asset Forfeiture Info. No Fee bc late sending. Closed
12/13/19 RH. Lori Deems did the research.</t>
  </si>
  <si>
    <t>19-2899</t>
  </si>
  <si>
    <t>Sherry Pratt Metro Reporting Bureau</t>
  </si>
  <si>
    <t>Donna L. Lechert</t>
  </si>
  <si>
    <t>17 MSP 012539</t>
  </si>
  <si>
    <t>Report in Draft 3/31, Draft 4/25 Request at Later date</t>
  </si>
  <si>
    <t>Katie C Glasgow CPCU</t>
  </si>
  <si>
    <t>Mariella Antonia Mejia</t>
  </si>
  <si>
    <t>17-0631</t>
  </si>
  <si>
    <t xml:space="preserve">12/3/2019 Requesting dashboard camera.  02/05/20 No action taken by PIA Coordinator in a timely manner.  NO follow-up from requester.  Admin closed until such time as there is further inquiry (MU). </t>
  </si>
  <si>
    <t>Danny Russell</t>
  </si>
  <si>
    <t>17 MSP 012551</t>
  </si>
  <si>
    <t>19-1453</t>
  </si>
  <si>
    <t>In Draft 3/31, Pending Review 4/25, request at Later date</t>
  </si>
  <si>
    <t>RH
FP</t>
  </si>
  <si>
    <t>Katie C Glasgow Esquire - Timothy Smith Asso</t>
  </si>
  <si>
    <t>McPhail vs Milone</t>
  </si>
  <si>
    <t>AC1420036</t>
  </si>
  <si>
    <t>17-0632</t>
  </si>
  <si>
    <t>Requesting dash cam 911 recordings/No report on file including photos</t>
  </si>
  <si>
    <t>Robert Schwartz</t>
  </si>
  <si>
    <t>Requesting Crash Data</t>
  </si>
  <si>
    <t>17-0633</t>
  </si>
  <si>
    <t xml:space="preserve">Katrina Ryan Davis </t>
  </si>
  <si>
    <t>Katrina Ryan Davis</t>
  </si>
  <si>
    <t>19-2860</t>
  </si>
  <si>
    <t>17 MSP 010873</t>
  </si>
  <si>
    <t>17-0634</t>
  </si>
  <si>
    <t>Katie Griffin</t>
  </si>
  <si>
    <t>Daniel L Carr</t>
  </si>
  <si>
    <t>Andrew Breu</t>
  </si>
  <si>
    <t>17 MSP 010797</t>
  </si>
  <si>
    <t>OSFM 20.19.019</t>
  </si>
  <si>
    <t>03/02/2020 Fire Investigation Report emailed as case was just recently closed, 11/26/19 NOI Sent Pending Investigation Closure and Availability of Final Report</t>
  </si>
  <si>
    <t>17-0635</t>
  </si>
  <si>
    <t>19-2555</t>
  </si>
  <si>
    <t>Linda Louise Bowser</t>
  </si>
  <si>
    <t>2017 00136266</t>
  </si>
  <si>
    <t>Sent CCC</t>
  </si>
  <si>
    <t>17-0636</t>
  </si>
  <si>
    <t>Katrina Grewe</t>
  </si>
  <si>
    <t>Oguier Afanador</t>
  </si>
  <si>
    <t>Gary Alan Glass</t>
  </si>
  <si>
    <t>10/29/19 No report found FP</t>
  </si>
  <si>
    <t>Record check on himself; requested more info 4/3; no 
response; administrative closure 4/24</t>
  </si>
  <si>
    <t>17-0637</t>
  </si>
  <si>
    <t>Det Randolph Jackson</t>
  </si>
  <si>
    <t>David N Clement II</t>
  </si>
  <si>
    <t>19-1468</t>
  </si>
  <si>
    <t>Background investigation DOB 9/10/1992</t>
  </si>
  <si>
    <t>Kaylee Craft</t>
  </si>
  <si>
    <t>17-0638</t>
  </si>
  <si>
    <t>Catherine Berg</t>
  </si>
  <si>
    <t>DUI Stats by Co spoke with Ms Craft directed her to MSP website</t>
  </si>
  <si>
    <t>16 MSP 039005</t>
  </si>
  <si>
    <t>Report in Draft</t>
  </si>
  <si>
    <t>17-0639</t>
  </si>
  <si>
    <t>19-1247</t>
  </si>
  <si>
    <t>John Livaditis</t>
  </si>
  <si>
    <t>KBG Injury Law - Brian P. Strong</t>
  </si>
  <si>
    <t>2019 00212593</t>
  </si>
  <si>
    <t>17-0640</t>
  </si>
  <si>
    <t>Requesting videotape</t>
  </si>
  <si>
    <t>Hillary Herrmann</t>
  </si>
  <si>
    <t>Hilary Herrmann</t>
  </si>
  <si>
    <t>17 MSP 000211</t>
  </si>
  <si>
    <t>19-1248</t>
  </si>
  <si>
    <t>4/1/0417</t>
  </si>
  <si>
    <t>Jonathan P. Keeler</t>
  </si>
  <si>
    <t>17-0641</t>
  </si>
  <si>
    <t>Requesting videotape - requester no longer wants info</t>
  </si>
  <si>
    <t>Murtha, Psoras &amp; Lanasa,LLC</t>
  </si>
  <si>
    <t>Emmanuel Peros</t>
  </si>
  <si>
    <t>16 MSP 050022</t>
  </si>
  <si>
    <t>CVED report mailed 04/06/17</t>
  </si>
  <si>
    <t>19-0152</t>
  </si>
  <si>
    <t>17-0642</t>
  </si>
  <si>
    <t>Keenan Page</t>
  </si>
  <si>
    <t>Custard Insurance Adjusters, Inc.</t>
  </si>
  <si>
    <t>Corey Losch</t>
  </si>
  <si>
    <t>16 MSP 038995</t>
  </si>
  <si>
    <t xml:space="preserve">1/25/19 Not MSP </t>
  </si>
  <si>
    <t>19-2473</t>
  </si>
  <si>
    <t>17-0643</t>
  </si>
  <si>
    <t>Keith Hodgson</t>
  </si>
  <si>
    <t>Kent Cove Condominiums</t>
  </si>
  <si>
    <t>17 MSP 001744</t>
  </si>
  <si>
    <t>01/08/2020 - Investigation Closed/Fire Investigation Report Sent. 10/17/2019NOI Emailed;  Fire Investigation Report Not Ready</t>
  </si>
  <si>
    <t>17-0644</t>
  </si>
  <si>
    <t>Circuit Court for Baltimore County</t>
  </si>
  <si>
    <t>15 MSP 001337</t>
  </si>
  <si>
    <t>19-2452</t>
  </si>
  <si>
    <t>17-0645</t>
  </si>
  <si>
    <t>Peter Ayers Wimbrow III</t>
  </si>
  <si>
    <t>Travis Aaron Brown</t>
  </si>
  <si>
    <t>16 MSP 035679</t>
  </si>
  <si>
    <t>Jarell Fergus</t>
  </si>
  <si>
    <t>10/16/19 Not MSP/Anne Arundel Co PD</t>
  </si>
  <si>
    <t>17-0646</t>
  </si>
  <si>
    <t>Elizabeth Skruch</t>
  </si>
  <si>
    <t>16 MSP 040276</t>
  </si>
  <si>
    <t>19-0007</t>
  </si>
  <si>
    <t>Kelly Donohue</t>
  </si>
  <si>
    <t>Francis Barnes</t>
  </si>
  <si>
    <t>18 MSP 046492</t>
  </si>
  <si>
    <t>17-0647</t>
  </si>
  <si>
    <t>Thomas Bender</t>
  </si>
  <si>
    <t>17 MSP 011751</t>
  </si>
  <si>
    <t>Report in Draft, Sent Report 4/25</t>
  </si>
  <si>
    <t>17-0648</t>
  </si>
  <si>
    <t>19-1708</t>
  </si>
  <si>
    <t>Elizabeth Topian</t>
  </si>
  <si>
    <t>17 MSP 011938</t>
  </si>
  <si>
    <t>Kelly E. Head/Rothschild Legal Aid Society</t>
  </si>
  <si>
    <t>Josue Villagran</t>
  </si>
  <si>
    <t>18 MSP 011137</t>
  </si>
  <si>
    <t>17-0649</t>
  </si>
  <si>
    <t>Michael Baer</t>
  </si>
  <si>
    <t>2017 001417885</t>
  </si>
  <si>
    <t>19-1951</t>
  </si>
  <si>
    <t>17-0650</t>
  </si>
  <si>
    <t>Kelly Kwong/U.S. Probation Office</t>
  </si>
  <si>
    <t>Jesus Tovar-Campos</t>
  </si>
  <si>
    <t>05 51 033160</t>
  </si>
  <si>
    <t>Robert R Adams</t>
  </si>
  <si>
    <t>2017 00124075</t>
  </si>
  <si>
    <t xml:space="preserve">9/4/19 Additional fee may be needed for 348 Photos </t>
  </si>
  <si>
    <t>17-0651</t>
  </si>
  <si>
    <t>19-2840</t>
  </si>
  <si>
    <t>Robert J Devonshire</t>
  </si>
  <si>
    <t>Kemp &amp; Kemp</t>
  </si>
  <si>
    <t>Anthony Shackelford</t>
  </si>
  <si>
    <t>17 MSP 042035</t>
  </si>
  <si>
    <t>12/06/19 Not MSP (Cecil Co.Police) F.P.</t>
  </si>
  <si>
    <t>17-0652</t>
  </si>
  <si>
    <t>19-1829</t>
  </si>
  <si>
    <t>Ken Armstrong</t>
  </si>
  <si>
    <t>Aetna Life Insurance</t>
  </si>
  <si>
    <t>Justin Lewis</t>
  </si>
  <si>
    <t>16 msp 023010</t>
  </si>
  <si>
    <t>Request all records kept in paper form or electronically related
training by MSP LSI</t>
  </si>
  <si>
    <t>17-0653</t>
  </si>
  <si>
    <t>Lisa Pusey</t>
  </si>
  <si>
    <t>OSFM 2217023</t>
  </si>
  <si>
    <t>emailed report 5/19/17</t>
  </si>
  <si>
    <t>17-0654</t>
  </si>
  <si>
    <t>19-2037</t>
  </si>
  <si>
    <t>Bruce Durant</t>
  </si>
  <si>
    <t>15 MSP 001791</t>
  </si>
  <si>
    <t>Ken Rossignol</t>
  </si>
  <si>
    <t>17-0655</t>
  </si>
  <si>
    <t>9/9/2019 Requesting listing of calls responding in St Mary Leonardtown
barrack between June 5 2019 - Sept 5 2019. No fee. Leonardtown BK</t>
  </si>
  <si>
    <t>Mitch Ekstrom</t>
  </si>
  <si>
    <t>19-1729</t>
  </si>
  <si>
    <t>17 MSP 009851</t>
  </si>
  <si>
    <t>Kenisha Frazier</t>
  </si>
  <si>
    <t>17-0656</t>
  </si>
  <si>
    <t>Todd Riddle</t>
  </si>
  <si>
    <t>Requesting Certificate of Inspection</t>
  </si>
  <si>
    <t>B 82 02753</t>
  </si>
  <si>
    <t>Sent to BK 4/3. HOR 4/4. Amy Barrick handled request at BK</t>
  </si>
  <si>
    <t>19-0303</t>
  </si>
  <si>
    <t>17-0657</t>
  </si>
  <si>
    <t>Kenneth Gaudreau</t>
  </si>
  <si>
    <t>Yvette Young</t>
  </si>
  <si>
    <t>19 MSP001029</t>
  </si>
  <si>
    <t>John Masciantonio</t>
  </si>
  <si>
    <t>Not MSP. Try local PD.</t>
  </si>
  <si>
    <t>19-0332</t>
  </si>
  <si>
    <t>17-0658</t>
  </si>
  <si>
    <t>Kenneth Kang</t>
  </si>
  <si>
    <t>Carl Truitt</t>
  </si>
  <si>
    <t>17-0659</t>
  </si>
  <si>
    <t>NJ Div. of Child Protection</t>
  </si>
  <si>
    <t>19-0016</t>
  </si>
  <si>
    <t>Kenneth L. Gravely</t>
  </si>
  <si>
    <t>17-0660</t>
  </si>
  <si>
    <t>1/15/19 Sent Sgt. Clark 1/9/19/Sgt Sexton emailed it is PG county PD</t>
  </si>
  <si>
    <t>Muhammad Jami</t>
  </si>
  <si>
    <t>19-0719</t>
  </si>
  <si>
    <t>Citation, no report written.</t>
  </si>
  <si>
    <t>17-0661</t>
  </si>
  <si>
    <t>Kenneth W. Horton/DPSCS</t>
  </si>
  <si>
    <t>Chantelle McMillion Watts</t>
  </si>
  <si>
    <t>15 MSP 028126</t>
  </si>
  <si>
    <t>Tonia Collins</t>
  </si>
  <si>
    <t xml:space="preserve">4/10/19 Faxed report </t>
  </si>
  <si>
    <t>Redacted Report emailed</t>
  </si>
  <si>
    <t>17-0662</t>
  </si>
  <si>
    <t>19-1717</t>
  </si>
  <si>
    <t>Marleena Kight</t>
  </si>
  <si>
    <t>Keramida</t>
  </si>
  <si>
    <t>Conservit</t>
  </si>
  <si>
    <t>Report mailed 4/28/17</t>
  </si>
  <si>
    <t>17-0663</t>
  </si>
  <si>
    <t>Timothy Smith</t>
  </si>
  <si>
    <t>Craig Sandford</t>
  </si>
  <si>
    <t>19-0151</t>
  </si>
  <si>
    <t>17 MSP 008985</t>
  </si>
  <si>
    <t>17-0664</t>
  </si>
  <si>
    <t>Kerry Purnell</t>
  </si>
  <si>
    <t>Jon Frederick</t>
  </si>
  <si>
    <t>19 MSP 002130</t>
  </si>
  <si>
    <t>1/25/19 Emailed report with redactions</t>
  </si>
  <si>
    <t>19-1388</t>
  </si>
  <si>
    <t>Kevin Antonio Salvador-Chavez</t>
  </si>
  <si>
    <t>10/31/02 inspection report emailed</t>
  </si>
  <si>
    <t>19-2682</t>
  </si>
  <si>
    <t>17-0665</t>
  </si>
  <si>
    <t>19 MSP 025379</t>
  </si>
  <si>
    <t>Loni Glass</t>
  </si>
  <si>
    <t>12 52 006497</t>
  </si>
  <si>
    <t xml:space="preserve">11/12/2019 Requesting audio recording.  02/05/20 No action taken by PIA Coordinator in a timely manner.  NO follow-up from requester.  Admin closed until such time as there is further inquiry (MU). </t>
  </si>
  <si>
    <t>19-0704</t>
  </si>
  <si>
    <t>Sent to BK 4/5</t>
  </si>
  <si>
    <t>Kevin Kirsch</t>
  </si>
  <si>
    <t>17-0666</t>
  </si>
  <si>
    <t xml:space="preserve">Requesting info MSP Trp DSharpe - IA investigation </t>
  </si>
  <si>
    <t>Michael Jester</t>
  </si>
  <si>
    <t>Licensing stats; sent by Licensing</t>
  </si>
  <si>
    <t>17-0667</t>
  </si>
  <si>
    <t>19-2274</t>
  </si>
  <si>
    <t>Donald James Ragan, III</t>
  </si>
  <si>
    <t>KR</t>
  </si>
  <si>
    <t>17-0668</t>
  </si>
  <si>
    <t>Kevin Nock</t>
  </si>
  <si>
    <t>Micheli Williams</t>
  </si>
  <si>
    <t>19 MSP 031035</t>
  </si>
  <si>
    <t>10/1/19 Sent to photo lab KR
10/16/19 Customer will bring additional $25.00 - Hold
10/16/19 No Record on File
10/18/2019 verified Lobby customer no letter sent. GEF</t>
  </si>
  <si>
    <t>17-0669</t>
  </si>
  <si>
    <t>19-0953</t>
  </si>
  <si>
    <t>Kevin Noto New York State Police</t>
  </si>
  <si>
    <t>Yong Lin</t>
  </si>
  <si>
    <t>11 66 013211</t>
  </si>
  <si>
    <t>17-0670</t>
  </si>
  <si>
    <t xml:space="preserve">5/14/19 Sent to Bk Susan Torre College Park. 6/6/19/Emailed </t>
  </si>
  <si>
    <t>19-2951</t>
  </si>
  <si>
    <t>Kevin Reilly</t>
  </si>
  <si>
    <t>B. Ridgely</t>
  </si>
  <si>
    <t>Redaced Report Emailed</t>
  </si>
  <si>
    <t>17-0671</t>
  </si>
  <si>
    <t>19-2485</t>
  </si>
  <si>
    <t>Parole &amp; Probation (MD)</t>
  </si>
  <si>
    <t>16 MSP 043313</t>
  </si>
  <si>
    <t>Kevin Thomas</t>
  </si>
  <si>
    <t>17-0672</t>
  </si>
  <si>
    <t xml:space="preserve">10/21/2019 Requesting 911 call 10/10/19 240-630-9288. No record of the PIa Coordinator ever receiving a copy of this request.  </t>
  </si>
  <si>
    <t>Zoning-Info</t>
  </si>
  <si>
    <t>Parkview Apartments</t>
  </si>
  <si>
    <t>Inspection Reports Emailed on 4/6/2017</t>
  </si>
  <si>
    <t>17-0673</t>
  </si>
  <si>
    <t>19-0179</t>
  </si>
  <si>
    <t>Rosalie Kunie</t>
  </si>
  <si>
    <t>Kenneth Kunie</t>
  </si>
  <si>
    <t>17 MSP 003598</t>
  </si>
  <si>
    <t>Keypoint / Tim Welless</t>
  </si>
  <si>
    <t>Sachin Dev Jarral</t>
  </si>
  <si>
    <t>14 MSP 020823</t>
  </si>
  <si>
    <t>17-0674</t>
  </si>
  <si>
    <t xml:space="preserve"> 1/29/19 Records not accesible</t>
  </si>
  <si>
    <t>Parker, Pallett &amp; Russell,LLC</t>
  </si>
  <si>
    <t>Elizabeth Viebrock</t>
  </si>
  <si>
    <t>15 MSP 031950</t>
  </si>
  <si>
    <t>19-0015</t>
  </si>
  <si>
    <t>17-0675</t>
  </si>
  <si>
    <t>Keypoint/ Rachael Smith Speial Agent</t>
  </si>
  <si>
    <t>Rufus Ukaebbu</t>
  </si>
  <si>
    <t>The Cincinnati</t>
  </si>
  <si>
    <t>Blake Canfield</t>
  </si>
  <si>
    <t xml:space="preserve">1/9/19 No information found </t>
  </si>
  <si>
    <t>Report mailed 4/21/17</t>
  </si>
  <si>
    <t>19-0207</t>
  </si>
  <si>
    <t>17-0676</t>
  </si>
  <si>
    <t>KeyPoint/ Yesica Villanueva</t>
  </si>
  <si>
    <t>Othoneil Abraham Molina</t>
  </si>
  <si>
    <t>Richard Portner</t>
  </si>
  <si>
    <t>17 MSP 000221</t>
  </si>
  <si>
    <t xml:space="preserve">2/5/19 No report found </t>
  </si>
  <si>
    <t>19-0676</t>
  </si>
  <si>
    <t>17-0677</t>
  </si>
  <si>
    <t>Barrack Q College Park</t>
  </si>
  <si>
    <t>Garcia</t>
  </si>
  <si>
    <t>Renee Jackson</t>
  </si>
  <si>
    <t>Kala Hermandez</t>
  </si>
  <si>
    <t>17 MSP 001851</t>
  </si>
  <si>
    <t>911 recording; to Garcia 4/19</t>
  </si>
  <si>
    <t>Kiah Thompson/Dept of Public Safety</t>
  </si>
  <si>
    <t>Sarah Diane Galla</t>
  </si>
  <si>
    <t>14 MSP 021913</t>
  </si>
  <si>
    <t>17-0678</t>
  </si>
  <si>
    <t>Joshua Carl Jarvis</t>
  </si>
  <si>
    <t>19-3119</t>
  </si>
  <si>
    <t>17-0679</t>
  </si>
  <si>
    <t>Kim Myers Vigo Co Indiana Dept of Child Serv</t>
  </si>
  <si>
    <t>Herman Gray / Melissa Colvin</t>
  </si>
  <si>
    <t>18 MSP 045569</t>
  </si>
  <si>
    <t>Timothy S Smith &amp; Associates</t>
  </si>
  <si>
    <t>Beauchamp vs Mills</t>
  </si>
  <si>
    <t>C 20 CV 16 000039</t>
  </si>
  <si>
    <t>Videotapes from accident; to Connolly 4/19</t>
  </si>
  <si>
    <t>19-0136</t>
  </si>
  <si>
    <t>Kim Reed</t>
  </si>
  <si>
    <t>Jacob Johnson, III</t>
  </si>
  <si>
    <t>17-0680</t>
  </si>
  <si>
    <t>Nolan Ford Jr</t>
  </si>
  <si>
    <t>No report</t>
  </si>
  <si>
    <t>17 MSP 012211</t>
  </si>
  <si>
    <t>17-0681</t>
  </si>
  <si>
    <t>Allegany County Human Resources</t>
  </si>
  <si>
    <t>Felicia Nichole Stevens</t>
  </si>
  <si>
    <t>17 MSP 010045</t>
  </si>
  <si>
    <t>19-0500</t>
  </si>
  <si>
    <t>Not adjudicated.</t>
  </si>
  <si>
    <t>19-1990</t>
  </si>
  <si>
    <t>17-0682</t>
  </si>
  <si>
    <t>Monica Lake</t>
  </si>
  <si>
    <t>17 MSP 014124</t>
  </si>
  <si>
    <t>In draft 4/10</t>
  </si>
  <si>
    <t>09-03/19 Received Request
10/16/19 received ck# 4892 from requestor, mailed DCIR. TK</t>
  </si>
  <si>
    <t>17-0683</t>
  </si>
  <si>
    <t>19-2987</t>
  </si>
  <si>
    <t>Donna Smith Mason</t>
  </si>
  <si>
    <t>Sent to BK 4/10. Unable to locate incident described. Sent 03-51-094727 &amp; 03-51-091725.</t>
  </si>
  <si>
    <t>Kim Trostle</t>
  </si>
  <si>
    <t>Honey Vonderhorst</t>
  </si>
  <si>
    <t>16 MSP 038243</t>
  </si>
  <si>
    <t>17-0684</t>
  </si>
  <si>
    <t>12/12/19 No photos on file. FP</t>
  </si>
  <si>
    <t>19-2651</t>
  </si>
  <si>
    <t>Kimbely Kirchner</t>
  </si>
  <si>
    <t>Willie Hooker</t>
  </si>
  <si>
    <t>17-0685</t>
  </si>
  <si>
    <t>Sent to BK 4/10. Per JoAnn at BK, unable to locate.</t>
  </si>
  <si>
    <t>11/7/19 Sent to BK for report number. Per JFK BK records were destroyed on 1/4/19</t>
  </si>
  <si>
    <t>17-0686</t>
  </si>
  <si>
    <t>19-0907</t>
  </si>
  <si>
    <t>16 MSP 038143</t>
  </si>
  <si>
    <t>Kimberly Honicker</t>
  </si>
  <si>
    <t>Schniene Sutton</t>
  </si>
  <si>
    <t>19 MSP 017151</t>
  </si>
  <si>
    <t>17-0687</t>
  </si>
  <si>
    <t xml:space="preserve">5/7/19 In draft 5/2819/Contact Charles County SAO </t>
  </si>
  <si>
    <t>16 MSP 044425</t>
  </si>
  <si>
    <t>17-0688</t>
  </si>
  <si>
    <t>19-1329</t>
  </si>
  <si>
    <t>Report mailed on 5/4/17</t>
  </si>
  <si>
    <t>Kimberly Kline</t>
  </si>
  <si>
    <t>Tammy Lou Bowers</t>
  </si>
  <si>
    <t>19 MSP 025438</t>
  </si>
  <si>
    <t>17-0689</t>
  </si>
  <si>
    <t>Renee Sewchand</t>
  </si>
  <si>
    <t>Dawar Aamir</t>
  </si>
  <si>
    <t>17-0690</t>
  </si>
  <si>
    <t>19-0270</t>
  </si>
  <si>
    <t>Sent report with partial denial letter</t>
  </si>
  <si>
    <t xml:space="preserve">Kimberly Mobley #4626 - Marion Co Sheriff's </t>
  </si>
  <si>
    <t>Dawn Marie Barnes</t>
  </si>
  <si>
    <t>17-0691</t>
  </si>
  <si>
    <t>Scott Effinger</t>
  </si>
  <si>
    <t>17 MSP 009560</t>
  </si>
  <si>
    <t>19-2039</t>
  </si>
  <si>
    <t>17-0692</t>
  </si>
  <si>
    <t>Kimberly Pratt</t>
  </si>
  <si>
    <t>Samuel Reese</t>
  </si>
  <si>
    <t>19 MSP 000348</t>
  </si>
  <si>
    <t>Melissa Dunston MD Board of NursingCaitlyn Marie Toryak</t>
  </si>
  <si>
    <t>sent report</t>
  </si>
  <si>
    <t>17-0693</t>
  </si>
  <si>
    <t>19-2341</t>
  </si>
  <si>
    <t>DPSCS</t>
  </si>
  <si>
    <t>Kimbre Laurencin</t>
  </si>
  <si>
    <t>James Michael Bennett</t>
  </si>
  <si>
    <t>19 MSP 033733</t>
  </si>
  <si>
    <t>James Cornell Jenkins</t>
  </si>
  <si>
    <t>10/7/19 Report denied, not adjudacated.</t>
  </si>
  <si>
    <t>25 years - destroyed.</t>
  </si>
  <si>
    <t>19-1122</t>
  </si>
  <si>
    <t>King County SO - Det. Kirsten Ison</t>
  </si>
  <si>
    <t>Stacey Jane Cullen</t>
  </si>
  <si>
    <t>13 51 008917</t>
  </si>
  <si>
    <t>17-0694</t>
  </si>
  <si>
    <t>Faxed report 6/7/19</t>
  </si>
  <si>
    <t>Denise Butler</t>
  </si>
  <si>
    <t>Sent to BK 4/11. Not MSP. Try Charles Co SO</t>
  </si>
  <si>
    <t>19-2834</t>
  </si>
  <si>
    <t>Kinsey A Nixon Jr</t>
  </si>
  <si>
    <t>17-0695</t>
  </si>
  <si>
    <t>23 k 16 000181</t>
  </si>
  <si>
    <t>11/25/2019 Requesting finger print test recovered from digital scale and
any case info. 12/12/19 Worchester State's  Atty has all files.Rh</t>
  </si>
  <si>
    <t>Marco Garcia Herrera</t>
  </si>
  <si>
    <t>16 MSP 042305</t>
  </si>
  <si>
    <t>19-2074</t>
  </si>
  <si>
    <t>17-0696</t>
  </si>
  <si>
    <t>Kirby Goldsberry</t>
  </si>
  <si>
    <t>Larry Beard</t>
  </si>
  <si>
    <t>Tony Conley</t>
  </si>
  <si>
    <t>OSFM 17.17.007</t>
  </si>
  <si>
    <t>Report Emailed to Amber Pittman at LexisNexis 04/11/17</t>
  </si>
  <si>
    <t>No Photos on file. F.P. 10/29/2019 waiting on fee for DCIR 
report. GEF12/03/2019 no fee sent after 60 days. Closed. GEF</t>
  </si>
  <si>
    <t>17-0697</t>
  </si>
  <si>
    <t>Thompson</t>
  </si>
  <si>
    <t>17-0698</t>
  </si>
  <si>
    <t>19-2143</t>
  </si>
  <si>
    <t>Inessa Spevakova</t>
  </si>
  <si>
    <t>Amiran Nishnianidze</t>
  </si>
  <si>
    <t>Jason Kenney</t>
  </si>
  <si>
    <t>Unable to locate report. Request returned.</t>
  </si>
  <si>
    <t>09/18/19 No photos of file. F.P. 10/28/2019 Pending fee for DCIR. 
GEF 12/03/2019 no fee sent after 60 days. Closed. GEF</t>
  </si>
  <si>
    <t>17-0699</t>
  </si>
  <si>
    <t>19-2147</t>
  </si>
  <si>
    <t>Chas Kilmon</t>
  </si>
  <si>
    <t>17-0700</t>
  </si>
  <si>
    <t>Barbara Mallory</t>
  </si>
  <si>
    <t>19-2410</t>
  </si>
  <si>
    <t>17-0701</t>
  </si>
  <si>
    <t>David Clements</t>
  </si>
  <si>
    <t>15 MSP 038704</t>
  </si>
  <si>
    <t>10/15/19 No report on file. F.C.</t>
  </si>
  <si>
    <t>19-2629</t>
  </si>
  <si>
    <t>17-0703</t>
  </si>
  <si>
    <t>Kirstie Schmoyer</t>
  </si>
  <si>
    <t>Juan Rondon</t>
  </si>
  <si>
    <t>15 MSP 038730</t>
  </si>
  <si>
    <t>11/05/19 Customer sent an email FP
No payment and over 60 days open. S.C.</t>
  </si>
  <si>
    <t>19-1442</t>
  </si>
  <si>
    <t>17-0705</t>
  </si>
  <si>
    <t>Klemkowski &amp; Klemkowski</t>
  </si>
  <si>
    <t>austin Matheson</t>
  </si>
  <si>
    <t>No report on file - A/D 11/14/18 just received</t>
  </si>
  <si>
    <t>Facial recognition</t>
  </si>
  <si>
    <t>17-0707</t>
  </si>
  <si>
    <t>Sgt Stacy Duke 1386</t>
  </si>
  <si>
    <t>Khari Groom</t>
  </si>
  <si>
    <t>Handgun permit info, from NRP; sent to Licensing</t>
  </si>
  <si>
    <t>19-1259</t>
  </si>
  <si>
    <t>17-0708</t>
  </si>
  <si>
    <t>Koffi Agbossou</t>
  </si>
  <si>
    <t>PG County Health Department</t>
  </si>
  <si>
    <t>16 MSP 013082</t>
  </si>
  <si>
    <t>Kristin Silcox</t>
  </si>
  <si>
    <t>PG Crime Stats requested. Mailed 4/11</t>
  </si>
  <si>
    <t>17-0709</t>
  </si>
  <si>
    <t>19-2751</t>
  </si>
  <si>
    <t>King County Govt.</t>
  </si>
  <si>
    <t>Kristin Orr</t>
  </si>
  <si>
    <t>Danny Ross/Donnie Lokey</t>
  </si>
  <si>
    <t>OSFM 22 19 052</t>
  </si>
  <si>
    <t>Christopher Michael Laughery</t>
  </si>
  <si>
    <t>11/19/19 report emailed LB</t>
  </si>
  <si>
    <t>03 51 038847</t>
  </si>
  <si>
    <t>19-2720</t>
  </si>
  <si>
    <t>17-0710</t>
  </si>
  <si>
    <t>Kristin Wickline</t>
  </si>
  <si>
    <t>Justin Fenton - Baltimore Sun</t>
  </si>
  <si>
    <t>Frederick Catchings</t>
  </si>
  <si>
    <t>10 67 00907, 10 67 005243, 10 67 003780</t>
  </si>
  <si>
    <t>11/14/19 Baltimore City PD handled</t>
  </si>
  <si>
    <t>4/11 Sent email to Ryan Larichiuta requesting reports per Ms. Wms. Juvenile Suspect</t>
  </si>
  <si>
    <t>19-1178</t>
  </si>
  <si>
    <t>17-0711</t>
  </si>
  <si>
    <t>Kristina M Arriaga States Atty Denton MD</t>
  </si>
  <si>
    <t>Attorney General's Office</t>
  </si>
  <si>
    <t>Mark Roosevelt Fields</t>
  </si>
  <si>
    <t>A message forTrooper Sheldon with Questions</t>
  </si>
  <si>
    <t>Per Jeanne, report not available per retention.</t>
  </si>
  <si>
    <t>17-0712</t>
  </si>
  <si>
    <t>Philip Kotschenreuther</t>
  </si>
  <si>
    <t>Sent to BK 4/11. Not MSP.</t>
  </si>
  <si>
    <t>19-0862</t>
  </si>
  <si>
    <t>17-0713</t>
  </si>
  <si>
    <t>Kristina, Caroline County State's Attorney's Office</t>
  </si>
  <si>
    <t>Ivor Haloett, II</t>
  </si>
  <si>
    <t>OSFM # 05.18.026</t>
  </si>
  <si>
    <t>Report Hand-delivered</t>
  </si>
  <si>
    <t>17-0714</t>
  </si>
  <si>
    <t>19-0863</t>
  </si>
  <si>
    <t>17 MSP 012947</t>
  </si>
  <si>
    <t>In draft 4/11. Partial Denial - Case Open</t>
  </si>
  <si>
    <t>17-0715</t>
  </si>
  <si>
    <t>Natalie Bukovsky</t>
  </si>
  <si>
    <t>16 MSP 007727</t>
  </si>
  <si>
    <t>Photo CD rcd from MSP Photo lab; hand-delivered to Requestor</t>
  </si>
  <si>
    <t>17-0716</t>
  </si>
  <si>
    <t>19-0647</t>
  </si>
  <si>
    <t>Dolores Keys</t>
  </si>
  <si>
    <t>17 MSP 013376</t>
  </si>
  <si>
    <t>Kurt M. Stoliker</t>
  </si>
  <si>
    <t>Sophia Chaveza-Garcia</t>
  </si>
  <si>
    <t>18 MSP 054932</t>
  </si>
  <si>
    <t xml:space="preserve">4/1/19 Mailed redacted report </t>
  </si>
  <si>
    <t>17-0717</t>
  </si>
  <si>
    <t>19-1015</t>
  </si>
  <si>
    <t>US Military</t>
  </si>
  <si>
    <t>17 MSP 011028</t>
  </si>
  <si>
    <t>Lakewood PD - Jessica Fitzgerald</t>
  </si>
  <si>
    <t>Bradley M. Kutzler</t>
  </si>
  <si>
    <t>17-0718</t>
  </si>
  <si>
    <t>19-2750</t>
  </si>
  <si>
    <t>UMES</t>
  </si>
  <si>
    <t>Lambos &amp; Lambos</t>
  </si>
  <si>
    <t>16 MSP 044428</t>
  </si>
  <si>
    <t>Lynette Malamatis</t>
  </si>
  <si>
    <t>19 MSP 038994</t>
  </si>
  <si>
    <t>12/5/19 Atty wanted 911 recording of accident. Call went through AACO PD.
MSP has no recording. RH</t>
  </si>
  <si>
    <t>17-0719</t>
  </si>
  <si>
    <t>19-2898</t>
  </si>
  <si>
    <t>Karp, Wigodsky,Norwind,Kudel&amp;gold</t>
  </si>
  <si>
    <t>Nikia wood</t>
  </si>
  <si>
    <t>Lambos &amp; Lambos/ J. Mitchell Lambros</t>
  </si>
  <si>
    <t>12/4/19 sent request to photo lab. TK
12/19/19 mailed photos to requestor TK</t>
  </si>
  <si>
    <t>17-0720</t>
  </si>
  <si>
    <t>19-1253</t>
  </si>
  <si>
    <t>Richard Brumley</t>
  </si>
  <si>
    <t>17 MSP 000745</t>
  </si>
  <si>
    <t>Also faxed to 410-783-0407</t>
  </si>
  <si>
    <t>17-0721</t>
  </si>
  <si>
    <t>Report mailed 7/18/19 S.C.</t>
  </si>
  <si>
    <t>Ron Chen</t>
  </si>
  <si>
    <t>17-0722</t>
  </si>
  <si>
    <t>DUPLICATE OF 17-0184</t>
  </si>
  <si>
    <t>Bruce W Koenig</t>
  </si>
  <si>
    <t>19-1262</t>
  </si>
  <si>
    <t>Requesting 911 recordings</t>
  </si>
  <si>
    <t>17-0723</t>
  </si>
  <si>
    <t>19-1815</t>
  </si>
  <si>
    <t>Reginald Bellamy #435034</t>
  </si>
  <si>
    <t>PIA Request BCPD Case#04-6J-11353</t>
  </si>
  <si>
    <t xml:space="preserve"> 8/26/19 photos mailed.</t>
  </si>
  <si>
    <t>17-0724</t>
  </si>
  <si>
    <t>19-3003</t>
  </si>
  <si>
    <t>Barrack U Prince Frederick</t>
  </si>
  <si>
    <t>Bolger</t>
  </si>
  <si>
    <t>Lance Blevins</t>
  </si>
  <si>
    <t>Lynne Price</t>
  </si>
  <si>
    <t>OV30L8L</t>
  </si>
  <si>
    <t>12/16/19 Not MSP</t>
  </si>
  <si>
    <t>Video of traffic stop; to Bolger 4/19;  CCSO case</t>
  </si>
  <si>
    <t>19-0070</t>
  </si>
  <si>
    <t>17-0725</t>
  </si>
  <si>
    <t>Lance Wood</t>
  </si>
  <si>
    <t>18 MSP 055924</t>
  </si>
  <si>
    <t xml:space="preserve"> 1/16/19 Emailed report</t>
  </si>
  <si>
    <t>911 recordings; beyond retention period</t>
  </si>
  <si>
    <t>17-0726</t>
  </si>
  <si>
    <t>DUPLICATE OF 17-0621</t>
  </si>
  <si>
    <t>19-0698</t>
  </si>
  <si>
    <t>17-0727</t>
  </si>
  <si>
    <t>William Ellis</t>
  </si>
  <si>
    <t>Barclay Bloomgarden</t>
  </si>
  <si>
    <t>Larry Connor</t>
  </si>
  <si>
    <t>OSFM 14.14.001</t>
  </si>
  <si>
    <t>Report mailed 6/21/19 S.C.</t>
  </si>
  <si>
    <t>17-0728</t>
  </si>
  <si>
    <t>19-2268</t>
  </si>
  <si>
    <t>William Oates - UPS</t>
  </si>
  <si>
    <t>Brent Raley</t>
  </si>
  <si>
    <t>16 MSP 017941</t>
  </si>
  <si>
    <t>Jenna Boulin</t>
  </si>
  <si>
    <t>Not a party of interest</t>
  </si>
  <si>
    <t>10/01/19 No report on file including photos FP</t>
  </si>
  <si>
    <t>17-0729</t>
  </si>
  <si>
    <t>George Norwood Sr</t>
  </si>
  <si>
    <t>17 MSP 015244</t>
  </si>
  <si>
    <t>In draft 4/14. 4/21. Not adjudicated</t>
  </si>
  <si>
    <t>19-1158</t>
  </si>
  <si>
    <t>17-0730</t>
  </si>
  <si>
    <t>Larry H Jones</t>
  </si>
  <si>
    <t>19 MSP 023930</t>
  </si>
  <si>
    <t>17 MSP 015277</t>
  </si>
  <si>
    <t>In draft 4/14, 4/21. Not adjudicated</t>
  </si>
  <si>
    <t xml:space="preserve">6/11/19 Mailed report as requested </t>
  </si>
  <si>
    <t>17-0731</t>
  </si>
  <si>
    <t>Marcus McDowell</t>
  </si>
  <si>
    <t>19-3067</t>
  </si>
  <si>
    <t>17 MSP 013751</t>
  </si>
  <si>
    <t>Larry McCarter</t>
  </si>
  <si>
    <t>16 MSP 018814</t>
  </si>
  <si>
    <t>17-0732</t>
  </si>
  <si>
    <t>12/23 Sent fee letter. 1/14/2020 Payment was received today. I emailed the report.</t>
  </si>
  <si>
    <t>Jeffrey Howard</t>
  </si>
  <si>
    <t>17 MSP 014085</t>
  </si>
  <si>
    <t>19-2791</t>
  </si>
  <si>
    <t>17-0733</t>
  </si>
  <si>
    <t>Las Vegas Metropolitan - Joseph Lombardo</t>
  </si>
  <si>
    <t>Alex Franklin Dixon</t>
  </si>
  <si>
    <t>FL Board of Bar Examiners</t>
  </si>
  <si>
    <t>Daniel Lader</t>
  </si>
  <si>
    <t>Unable to locate with information provided.</t>
  </si>
  <si>
    <t>19-0635</t>
  </si>
  <si>
    <t>17-0734</t>
  </si>
  <si>
    <t>Lashea Mills</t>
  </si>
  <si>
    <t>Jane Hawkins</t>
  </si>
  <si>
    <t>Michael W Pencak</t>
  </si>
  <si>
    <t xml:space="preserve">3/28/19 Not MSP </t>
  </si>
  <si>
    <t>17-0735</t>
  </si>
  <si>
    <t>Andrew Armes</t>
  </si>
  <si>
    <t>2017 00117210</t>
  </si>
  <si>
    <t>17-0736</t>
  </si>
  <si>
    <t>19-1633</t>
  </si>
  <si>
    <t>Not MSP&gt; Try BPD</t>
  </si>
  <si>
    <t>17-0737</t>
  </si>
  <si>
    <t>Jon Christopher Hill</t>
  </si>
  <si>
    <t>B 83 02153</t>
  </si>
  <si>
    <t>Laura Crimaldi</t>
  </si>
  <si>
    <t>MD0258001826</t>
  </si>
  <si>
    <t>Sent to BK 4/17. HOR 4/21</t>
  </si>
  <si>
    <t xml:space="preserve">Requesting report from commencial vehicle inspection conducted on 2/21/19.  Frances made a call to Commercial veh inspection they do have a report.
</t>
  </si>
  <si>
    <t>17-0738</t>
  </si>
  <si>
    <t>Banks Auto Recyclers</t>
  </si>
  <si>
    <t>2016 00466712</t>
  </si>
  <si>
    <t>19-2262</t>
  </si>
  <si>
    <t>Laura Crimaldi Boston Globe</t>
  </si>
  <si>
    <t>Suburban Relocators/MIller Fab.</t>
  </si>
  <si>
    <t>MD3059001186</t>
  </si>
  <si>
    <t>17-0739</t>
  </si>
  <si>
    <t>9/30/2019 Requesting any MSP related to Surburban  $Miller Fab. No Fee.</t>
  </si>
  <si>
    <t>Johnnie Tucker</t>
  </si>
  <si>
    <t xml:space="preserve">Requesting number of accident md route 704 </t>
  </si>
  <si>
    <t>19-0926</t>
  </si>
  <si>
    <t>17-0740</t>
  </si>
  <si>
    <t>Laura J Cutlip</t>
  </si>
  <si>
    <t>M Brinkley</t>
  </si>
  <si>
    <t xml:space="preserve">5/8/19 Sent correspondence 6/6/19/No information found </t>
  </si>
  <si>
    <t>19-0777</t>
  </si>
  <si>
    <t>911 recording; beyond retention period</t>
  </si>
  <si>
    <t>Laura Jones</t>
  </si>
  <si>
    <t>David Jones</t>
  </si>
  <si>
    <t>18 MSP 047792</t>
  </si>
  <si>
    <t>17-0741</t>
  </si>
  <si>
    <t>Thomas Sweeney</t>
  </si>
  <si>
    <t>19-0741</t>
  </si>
  <si>
    <t>Dash cam video; to Wachsmuth 4/19; no video</t>
  </si>
  <si>
    <t>Laura Parkinson</t>
  </si>
  <si>
    <t>Laurence Parkinson</t>
  </si>
  <si>
    <t>17-0742</t>
  </si>
  <si>
    <t>On going investigation - Fatal</t>
  </si>
  <si>
    <t xml:space="preserve">Deneen Mackall </t>
  </si>
  <si>
    <t>17 MSP 005393</t>
  </si>
  <si>
    <t>19-0046</t>
  </si>
  <si>
    <t>17-0743</t>
  </si>
  <si>
    <t>Laura Poole</t>
  </si>
  <si>
    <t>Georgia m. Poole</t>
  </si>
  <si>
    <t>18 MSP 053451</t>
  </si>
  <si>
    <t>Denial letter not adjudicated 1/9</t>
  </si>
  <si>
    <t>Laura Smithberger</t>
  </si>
  <si>
    <t>Joseph C Palxzynski</t>
  </si>
  <si>
    <t>Requesting 2000 Baltimore County Homicide</t>
  </si>
  <si>
    <t>19-2859</t>
  </si>
  <si>
    <t>17-0744</t>
  </si>
  <si>
    <t>Laura W. Dodson, ACK Atty</t>
  </si>
  <si>
    <t>Imani Kelly</t>
  </si>
  <si>
    <t>Allison Misterka</t>
  </si>
  <si>
    <t>14 MSP 024807</t>
  </si>
  <si>
    <t>Record destroyed.</t>
  </si>
  <si>
    <t>17-0745</t>
  </si>
  <si>
    <t>Mailed 11/08/17</t>
  </si>
  <si>
    <t>17-0746</t>
  </si>
  <si>
    <t>Joi Mackall</t>
  </si>
  <si>
    <t>15 MTA 00001360</t>
  </si>
  <si>
    <t>17-0747</t>
  </si>
  <si>
    <t>19-2412</t>
  </si>
  <si>
    <t>Unable to locate report with info provided per Amy @ BK</t>
  </si>
  <si>
    <t>Lauren McComas/Nusinov Smith Law Firm</t>
  </si>
  <si>
    <t>19 MSP 021739</t>
  </si>
  <si>
    <t>10/15/19 I sent a correspondence for reason for request, requestor declined to answer. Request denied not a party of interest.</t>
  </si>
  <si>
    <t>17-0748</t>
  </si>
  <si>
    <t>19-1867</t>
  </si>
  <si>
    <t>Potter Burnett Law</t>
  </si>
  <si>
    <t>Zeenat Timm</t>
  </si>
  <si>
    <t>Lavinia Olivia Sidawy</t>
  </si>
  <si>
    <t>8HHMB5</t>
  </si>
  <si>
    <t>Dashcam video; to Boyd 4/19; no video</t>
  </si>
  <si>
    <t>Requesting inforation regarding citation 7/7/19 TFC M Dull
explanation of codes officersnotes in car camera or video recording. No fee.</t>
  </si>
  <si>
    <t>17-0749</t>
  </si>
  <si>
    <t>Tina Karson</t>
  </si>
  <si>
    <t>Caitlyn Elizabeth Castle</t>
  </si>
  <si>
    <t>17 MSP 013837</t>
  </si>
  <si>
    <t>Denial Letter Sent 4/21</t>
  </si>
  <si>
    <t>19-1129</t>
  </si>
  <si>
    <t>17-0750</t>
  </si>
  <si>
    <t>Law Office of /Robert Castro/Angel Paige</t>
  </si>
  <si>
    <t>Keith Antonio Gray</t>
  </si>
  <si>
    <t>15 MSP 020448</t>
  </si>
  <si>
    <t>Vera Bolen</t>
  </si>
  <si>
    <t>Report Emailed 4/18/2017</t>
  </si>
  <si>
    <t xml:space="preserve">6/6/19 Emailed redacted report </t>
  </si>
  <si>
    <t>17-0751</t>
  </si>
  <si>
    <t>19-0630</t>
  </si>
  <si>
    <t>Thomas Jaris, Sr</t>
  </si>
  <si>
    <t>17 MSP 013085</t>
  </si>
  <si>
    <t>Law Offices of Daniel D. Rosendale</t>
  </si>
  <si>
    <t>Mr. John Kilchenstein</t>
  </si>
  <si>
    <t>911 tapes. To Mullin 4/24</t>
  </si>
  <si>
    <t>19 MSP 002331</t>
  </si>
  <si>
    <t>17-0752</t>
  </si>
  <si>
    <t xml:space="preserve">3/27/19 Emailed redacted report </t>
  </si>
  <si>
    <t>Laura Phipps</t>
  </si>
  <si>
    <t>OSFM 14.17.008</t>
  </si>
  <si>
    <t>19-0074</t>
  </si>
  <si>
    <t>Rpt Not Ready, NOI Emailed 04/19/17</t>
  </si>
  <si>
    <t>Law Offices of Donald S. Goldbloom</t>
  </si>
  <si>
    <t>Rhonda Kay Hart</t>
  </si>
  <si>
    <t>18 MSP 034656</t>
  </si>
  <si>
    <t>17-0753</t>
  </si>
  <si>
    <t xml:space="preserve">1/16/19 Emailed report </t>
  </si>
  <si>
    <t>Richard D Paugh Esq</t>
  </si>
  <si>
    <t>Roger A Bratter</t>
  </si>
  <si>
    <t>Handgun permit filed by Roger Bratter; to Johnson 4/24</t>
  </si>
  <si>
    <t>19-2253</t>
  </si>
  <si>
    <t>Lawrence A Banks Sr.</t>
  </si>
  <si>
    <t>17-0754</t>
  </si>
  <si>
    <t>2019 00347180</t>
  </si>
  <si>
    <t>Paul Matthew Sill</t>
  </si>
  <si>
    <t>09/27/19 Emailed CCC</t>
  </si>
  <si>
    <t>Handgun permit; ; to Johnson 4/24</t>
  </si>
  <si>
    <t>19-2364</t>
  </si>
  <si>
    <t>17-0755</t>
  </si>
  <si>
    <t>Matt Brown ATF</t>
  </si>
  <si>
    <t>Sent fax with correspondent letter requesting more information 4/19,</t>
  </si>
  <si>
    <t>Lawrence Hankerson</t>
  </si>
  <si>
    <t>William Hankerson, Sr.</t>
  </si>
  <si>
    <t>OSFM 19 15 009</t>
  </si>
  <si>
    <t>17-0756</t>
  </si>
  <si>
    <t>Kimberly Corniels Florida Corrections</t>
  </si>
  <si>
    <t>Richard Mccune</t>
  </si>
  <si>
    <t>17-0757</t>
  </si>
  <si>
    <t>19-1166</t>
  </si>
  <si>
    <t>Kyle William Weidemeyer</t>
  </si>
  <si>
    <t>Not MSP Contact BCPD</t>
  </si>
  <si>
    <t>Lawrence William Foard</t>
  </si>
  <si>
    <t>Brandon Duane Anderson</t>
  </si>
  <si>
    <t>19 MSP 023755</t>
  </si>
  <si>
    <t>17-0758</t>
  </si>
  <si>
    <t>6/11/19 In draft, 7/10/19 Emailed partial denial</t>
  </si>
  <si>
    <t>Angela P Onokala</t>
  </si>
  <si>
    <t>Justin Fohs</t>
  </si>
  <si>
    <t>17 MSP 011686</t>
  </si>
  <si>
    <t>19-1802</t>
  </si>
  <si>
    <t>17-0759</t>
  </si>
  <si>
    <t>LBM Insurance</t>
  </si>
  <si>
    <t>William McCaathran</t>
  </si>
  <si>
    <t>Deborah Nelson</t>
  </si>
  <si>
    <t>19 MSP 031836</t>
  </si>
  <si>
    <t>Sent copy of request field reference manual</t>
  </si>
  <si>
    <t>8/1/19 Partial denial</t>
  </si>
  <si>
    <t>17-0760</t>
  </si>
  <si>
    <t>19-1952</t>
  </si>
  <si>
    <t>Rachel A Puglia</t>
  </si>
  <si>
    <t>Bret Matthew Foster</t>
  </si>
  <si>
    <t>16 MSP 025605</t>
  </si>
  <si>
    <t>17-0761</t>
  </si>
  <si>
    <t>LBM Insurance Adjusters - Chad S. Burggraff</t>
  </si>
  <si>
    <t>Ali Baykara</t>
  </si>
  <si>
    <t>19 MSP 034264</t>
  </si>
  <si>
    <t>Emailed report 8/29</t>
  </si>
  <si>
    <t>19-0350</t>
  </si>
  <si>
    <t>17-0762</t>
  </si>
  <si>
    <t>GEICO</t>
  </si>
  <si>
    <t>elizabeth Desourdis</t>
  </si>
  <si>
    <t>16 MSP 038123</t>
  </si>
  <si>
    <t>LedyardLaw  - David C.M. Ledyard</t>
  </si>
  <si>
    <t>Requesting torts claim and PIA for accident in harford Co.</t>
  </si>
  <si>
    <t>17-0763</t>
  </si>
  <si>
    <t>19-0351</t>
  </si>
  <si>
    <t>Blankingship &amp; Keith</t>
  </si>
  <si>
    <t>Gary Furlong</t>
  </si>
  <si>
    <t>16 MSP 016504</t>
  </si>
  <si>
    <t>D Webber, W Brown, W Brown jr, K Jones</t>
  </si>
  <si>
    <t>17-0764</t>
  </si>
  <si>
    <t>Referred to DPSCS CJIS. Not MSP Issue.</t>
  </si>
  <si>
    <t>Ryan, Drewniak &amp; Upshaw</t>
  </si>
  <si>
    <t>Allen Kifer</t>
  </si>
  <si>
    <t>19-0157</t>
  </si>
  <si>
    <t>Report was mailed on 4/25/17</t>
  </si>
  <si>
    <t>Leidy Marisela Barillas</t>
  </si>
  <si>
    <t>17-0765</t>
  </si>
  <si>
    <t>1/28/19 Not MSP  BCPD</t>
  </si>
  <si>
    <t>17 MSP 014521</t>
  </si>
  <si>
    <t>911 call tape; to Garcia 4/24; reassigned to Carter 5/22</t>
  </si>
  <si>
    <t>19-0486</t>
  </si>
  <si>
    <t>17-0766</t>
  </si>
  <si>
    <t>Leon A Geller</t>
  </si>
  <si>
    <t>Adrian Wood</t>
  </si>
  <si>
    <t>18 MSP 056486</t>
  </si>
  <si>
    <t>Margaret A Mead, Esquire</t>
  </si>
  <si>
    <t>Requesting body camera video. Does not exist.</t>
  </si>
  <si>
    <t>Video; not searchable based on info provided</t>
  </si>
  <si>
    <t>19-0252</t>
  </si>
  <si>
    <t>17-0767</t>
  </si>
  <si>
    <t>Office of Media Communications</t>
  </si>
  <si>
    <t>Shipley</t>
  </si>
  <si>
    <t>Lereports/ AAcounty SAO</t>
  </si>
  <si>
    <t>Scott MacFarlane NBC 4 News</t>
  </si>
  <si>
    <t>Summary of media inquiries; to Shipley 4/24</t>
  </si>
  <si>
    <t>19-1169</t>
  </si>
  <si>
    <t>Leticia Hernandez</t>
  </si>
  <si>
    <t>17-0768</t>
  </si>
  <si>
    <t>Edward Powell</t>
  </si>
  <si>
    <t>18 MSP 021358</t>
  </si>
  <si>
    <t>Mauricio Ayala</t>
  </si>
  <si>
    <t>Glenda Ramos Guevera</t>
  </si>
  <si>
    <t>6/12/19 Mailed redacted report</t>
  </si>
  <si>
    <t>Not MSP.</t>
  </si>
  <si>
    <t>17-0769</t>
  </si>
  <si>
    <t>19-0069</t>
  </si>
  <si>
    <t>Chuck Smenkowski</t>
  </si>
  <si>
    <t>Paul Manion</t>
  </si>
  <si>
    <t>In draft 4/3, 4/5, 4/11, 4/21. Request at a later date.</t>
  </si>
  <si>
    <t>CVED mailed 2/6/19 S.C.</t>
  </si>
  <si>
    <t>17-0770</t>
  </si>
  <si>
    <t>Lashae C Smith</t>
  </si>
  <si>
    <t>19-0078</t>
  </si>
  <si>
    <t>In draft 3/29, 4/3, 4/5, 4/11, 4/21. Request at a later date.</t>
  </si>
  <si>
    <t>Daniel Stone</t>
  </si>
  <si>
    <t>17-0771</t>
  </si>
  <si>
    <t>Request for dash or body cam video. Lexis Nexis said shred ck.</t>
  </si>
  <si>
    <t>19-0082</t>
  </si>
  <si>
    <t>Emailed report 4/21/17</t>
  </si>
  <si>
    <t>Charles Souders</t>
  </si>
  <si>
    <t>17-0772</t>
  </si>
  <si>
    <t>1/16/19 No information found</t>
  </si>
  <si>
    <t>Daniel Hubbert II</t>
  </si>
  <si>
    <t>19-0083</t>
  </si>
  <si>
    <t>Daniel Hubbert</t>
  </si>
  <si>
    <t>16 MSP 033399</t>
  </si>
  <si>
    <t>Sent Correspondence to proved reason for request,  Denial Letter 4/25</t>
  </si>
  <si>
    <t>Evelyn Robertson</t>
  </si>
  <si>
    <t>18 MSP 056234</t>
  </si>
  <si>
    <t>17-0773</t>
  </si>
  <si>
    <t>1/16/19 Mailed report</t>
  </si>
  <si>
    <t>Pamela Johnson</t>
  </si>
  <si>
    <t>William Russell</t>
  </si>
  <si>
    <t>19-0086</t>
  </si>
  <si>
    <t>17-0774</t>
  </si>
  <si>
    <t>Greg Richard</t>
  </si>
  <si>
    <t>Jason Winfield</t>
  </si>
  <si>
    <t>16 MSP 006937</t>
  </si>
  <si>
    <t>Veterans Of Foreign Wars</t>
  </si>
  <si>
    <t>18 MSP 051338</t>
  </si>
  <si>
    <t>17-0775</t>
  </si>
  <si>
    <t>Dexter Holland</t>
  </si>
  <si>
    <t>16 MSP 033816</t>
  </si>
  <si>
    <t>19-0201</t>
  </si>
  <si>
    <t>17-0776</t>
  </si>
  <si>
    <t>Refuge Temple Church of God</t>
  </si>
  <si>
    <t>OSFM 09 18 016</t>
  </si>
  <si>
    <t>Daphne Miller</t>
  </si>
  <si>
    <t>16 MSP 051250</t>
  </si>
  <si>
    <t>19-0282</t>
  </si>
  <si>
    <t>17-0777</t>
  </si>
  <si>
    <t>Christina Washington</t>
  </si>
  <si>
    <t>53340 18</t>
  </si>
  <si>
    <t>Report mailed 5/16/17</t>
  </si>
  <si>
    <t>2/7/19 Contact State Fire Marshall</t>
  </si>
  <si>
    <t>19-0283</t>
  </si>
  <si>
    <t>17-0778</t>
  </si>
  <si>
    <t>John C Sherbin</t>
  </si>
  <si>
    <t>2/7/19 Unable to locate</t>
  </si>
  <si>
    <t>17-0779</t>
  </si>
  <si>
    <t>19-0298</t>
  </si>
  <si>
    <t>Nicholas John Kolodziey</t>
  </si>
  <si>
    <t>Barbara Davis</t>
  </si>
  <si>
    <t>17-0780</t>
  </si>
  <si>
    <t>19-1317</t>
  </si>
  <si>
    <t>Expert House Movers</t>
  </si>
  <si>
    <t>OSFM 2217027</t>
  </si>
  <si>
    <t>emailed report 5/15/17</t>
  </si>
  <si>
    <t>Mariatou Bah</t>
  </si>
  <si>
    <t>2019 00273227</t>
  </si>
  <si>
    <t>17-0781</t>
  </si>
  <si>
    <t>7/3/19 mailed to Lexis Nexis.  DT</t>
  </si>
  <si>
    <t>Juan Romero</t>
  </si>
  <si>
    <t>2017 00173698</t>
  </si>
  <si>
    <t>19-1318</t>
  </si>
  <si>
    <t>17-0782</t>
  </si>
  <si>
    <t>Beatrice Lawson</t>
  </si>
  <si>
    <t>David Gates</t>
  </si>
  <si>
    <t>16 MSP 033179</t>
  </si>
  <si>
    <t>2019 00178949</t>
  </si>
  <si>
    <t>Mailed CCC 7/3</t>
  </si>
  <si>
    <t>17-0783</t>
  </si>
  <si>
    <t>19-1319</t>
  </si>
  <si>
    <t>Harry Richard Krenzer</t>
  </si>
  <si>
    <t>17 MSP 013000</t>
  </si>
  <si>
    <t>Michele Coleman</t>
  </si>
  <si>
    <t>19 MSP 025730</t>
  </si>
  <si>
    <t>17-0784</t>
  </si>
  <si>
    <t>7/3/19 mailed to Lexiix Nexis  DT</t>
  </si>
  <si>
    <t>Annika Lightfoot</t>
  </si>
  <si>
    <t>Verizon pole</t>
  </si>
  <si>
    <t>16 MSP 044968</t>
  </si>
  <si>
    <t>In Draft 4/25</t>
  </si>
  <si>
    <t>19-1320</t>
  </si>
  <si>
    <t>17-0785</t>
  </si>
  <si>
    <t>John Bangor</t>
  </si>
  <si>
    <t>19 MSP 014971</t>
  </si>
  <si>
    <t>Sent Report 4/25</t>
  </si>
  <si>
    <t>Mailed report 7/3</t>
  </si>
  <si>
    <t>17-0786</t>
  </si>
  <si>
    <t>19-1321</t>
  </si>
  <si>
    <t>17-0787</t>
  </si>
  <si>
    <t>Tony Karaszkiewicz</t>
  </si>
  <si>
    <t>2019 721920</t>
  </si>
  <si>
    <t>Kyle Bartley</t>
  </si>
  <si>
    <t>17 MSP 08649</t>
  </si>
  <si>
    <t>7/3/19 mailed to Lexis Nexis. No report found from info provided DT</t>
  </si>
  <si>
    <t>Sent 10 day letter 5/2, Sent Report 5/30</t>
  </si>
  <si>
    <t>19-1322</t>
  </si>
  <si>
    <t>17-0788</t>
  </si>
  <si>
    <t>Carolton &amp; Carolton</t>
  </si>
  <si>
    <t>Kisha Nichole Smith</t>
  </si>
  <si>
    <t>19 0036417</t>
  </si>
  <si>
    <t>sent correspondence to proved more information 5/2,</t>
  </si>
  <si>
    <t>No report found with information provided</t>
  </si>
  <si>
    <t>17-0789</t>
  </si>
  <si>
    <t>Iisa Kelhower</t>
  </si>
  <si>
    <t>Alan Lerch &amp; Steven Stike</t>
  </si>
  <si>
    <t>19-1323</t>
  </si>
  <si>
    <t>Andrew Kenyon</t>
  </si>
  <si>
    <t>19 MSP 026340</t>
  </si>
  <si>
    <t>17-0790</t>
  </si>
  <si>
    <t>Not releasable at this time 7/3</t>
  </si>
  <si>
    <t>Report mailed 5/8/17</t>
  </si>
  <si>
    <t>19-1335</t>
  </si>
  <si>
    <t>17-0791</t>
  </si>
  <si>
    <t>Britt &amp; Reed Law Offices</t>
  </si>
  <si>
    <t>Shane Pasch</t>
  </si>
  <si>
    <t>17 MSP 044270</t>
  </si>
  <si>
    <t>17-0792</t>
  </si>
  <si>
    <t>Marissa J. Smith</t>
  </si>
  <si>
    <t>19 MSP 025391</t>
  </si>
  <si>
    <t>Gerard McCormick</t>
  </si>
  <si>
    <t>7/3/19 mailed to lexis nexis  DT</t>
  </si>
  <si>
    <t>25 years - destroyed</t>
  </si>
  <si>
    <t>17-0793</t>
  </si>
  <si>
    <t>Brendan Hild</t>
  </si>
  <si>
    <t>19-1513</t>
  </si>
  <si>
    <t>15 MSP 001258</t>
  </si>
  <si>
    <t>17-0794</t>
  </si>
  <si>
    <t>Joshua &amp; Randall Carter</t>
  </si>
  <si>
    <t>19 MSP 026893</t>
  </si>
  <si>
    <t>In draft 4/25, 5/2, 5/19, 5/31. Resubmit request at a later date.</t>
  </si>
  <si>
    <t xml:space="preserve">7/23/19 Mailed redacted copy </t>
  </si>
  <si>
    <t>19-1514</t>
  </si>
  <si>
    <t>Alan S.Sock</t>
  </si>
  <si>
    <t>2019 00311287</t>
  </si>
  <si>
    <t>17-0795</t>
  </si>
  <si>
    <t>7/23/19 mailed info to Lexis Nwxis  DT</t>
  </si>
  <si>
    <t>John Durniak</t>
  </si>
  <si>
    <t>2017 00177267</t>
  </si>
  <si>
    <t>19-1515</t>
  </si>
  <si>
    <t>Tasha Dabney</t>
  </si>
  <si>
    <t>17-0796</t>
  </si>
  <si>
    <t>7/23/19 no report found with info provided, mailed request form back  DT</t>
  </si>
  <si>
    <t>17 MSP 009695</t>
  </si>
  <si>
    <t>19-1516</t>
  </si>
  <si>
    <t>17-0797</t>
  </si>
  <si>
    <t>Sarah K Wallace</t>
  </si>
  <si>
    <t>40 West Liquors</t>
  </si>
  <si>
    <t xml:space="preserve">7/23/19 No report found with information provided </t>
  </si>
  <si>
    <t>17-0798</t>
  </si>
  <si>
    <t>19-1517</t>
  </si>
  <si>
    <t>Justin Puzonia</t>
  </si>
  <si>
    <t>Unable to locate report with information provided.</t>
  </si>
  <si>
    <t>7/23/19 no reprot found with info provided, mailed request form back  DT</t>
  </si>
  <si>
    <t>17-0799</t>
  </si>
  <si>
    <t>19-1523</t>
  </si>
  <si>
    <t>Laini Jarrett</t>
  </si>
  <si>
    <t>Ervan &amp; Doris Kibler</t>
  </si>
  <si>
    <t>19 MSP 029495</t>
  </si>
  <si>
    <t>Not MSP. Contact Howard County PD</t>
  </si>
  <si>
    <t xml:space="preserve">7/23/19 Mailed report </t>
  </si>
  <si>
    <t>17-0800</t>
  </si>
  <si>
    <t>19-1525</t>
  </si>
  <si>
    <t>Cecil W Rager</t>
  </si>
  <si>
    <t>17-0801</t>
  </si>
  <si>
    <t>2019 00309403</t>
  </si>
  <si>
    <t>7/23/19 Mailed CCC</t>
  </si>
  <si>
    <t>19-1532</t>
  </si>
  <si>
    <t>17-0802</t>
  </si>
  <si>
    <t>Ann Roeder</t>
  </si>
  <si>
    <t>17 MSP 008216</t>
  </si>
  <si>
    <t>17-0803</t>
  </si>
  <si>
    <t>19-1540</t>
  </si>
  <si>
    <t>17 MSP 015416</t>
  </si>
  <si>
    <t>In draft 4/26. Partial Denial - Ongoing Investigation</t>
  </si>
  <si>
    <t>Samantha Wood</t>
  </si>
  <si>
    <t>19 MSP 026726</t>
  </si>
  <si>
    <t>17-0804</t>
  </si>
  <si>
    <t>7/25/19 Mailed a partial denial</t>
  </si>
  <si>
    <t>Joseph Shane Edwards Sr</t>
  </si>
  <si>
    <t>Sent to NE Bk 4/26</t>
  </si>
  <si>
    <t>17-0805</t>
  </si>
  <si>
    <t>19-1541</t>
  </si>
  <si>
    <t>Christian Alendar Alsup</t>
  </si>
  <si>
    <t>16 MSP 050745</t>
  </si>
  <si>
    <t>Samuel Greene/ SGX,INC</t>
  </si>
  <si>
    <t xml:space="preserve">7/25/19 No information found </t>
  </si>
  <si>
    <t>17-0806</t>
  </si>
  <si>
    <t>Kenia Alejandra Santamaria Grandos</t>
  </si>
  <si>
    <t>Gerardo Antonio Cortes Mateos</t>
  </si>
  <si>
    <t>17 MSP 008289</t>
  </si>
  <si>
    <t>19-1542</t>
  </si>
  <si>
    <t>Not adjudicated 4/26</t>
  </si>
  <si>
    <t>Jean Gilman</t>
  </si>
  <si>
    <t>17-0807</t>
  </si>
  <si>
    <t>19 MSP 029760</t>
  </si>
  <si>
    <t>7/25/19 In draft. 8/6/19 Mailed report.</t>
  </si>
  <si>
    <t>Law Office of I.C. Cooke, LLC</t>
  </si>
  <si>
    <t>Records of citations tickets, K-9; no response to email</t>
  </si>
  <si>
    <t>19-1543</t>
  </si>
  <si>
    <t>Elisha Mosa</t>
  </si>
  <si>
    <t>17-0808</t>
  </si>
  <si>
    <t>2019 00286755</t>
  </si>
  <si>
    <t>Cohen &amp; Cohen,PC</t>
  </si>
  <si>
    <t>Gabriel Gales</t>
  </si>
  <si>
    <t>16 MSP 031290</t>
  </si>
  <si>
    <t>7/25/19 Mailed CCC</t>
  </si>
  <si>
    <t>Report was mailed on 05/31/17</t>
  </si>
  <si>
    <t>19-1548</t>
  </si>
  <si>
    <t>17-0809</t>
  </si>
  <si>
    <t>Ryan Tillbrook</t>
  </si>
  <si>
    <t>Shelia L. Miles</t>
  </si>
  <si>
    <t>17 MSP 012231</t>
  </si>
  <si>
    <t>7/25/19 No report found mailed  and closed DT</t>
  </si>
  <si>
    <t>Request copy of dash cam traffic stop</t>
  </si>
  <si>
    <t>19-1550</t>
  </si>
  <si>
    <t>17-0810</t>
  </si>
  <si>
    <t>Dennis Guan</t>
  </si>
  <si>
    <t>19 MSP 012923</t>
  </si>
  <si>
    <t>Robert Brunger</t>
  </si>
  <si>
    <t>7/25/19  mailed report  DT</t>
  </si>
  <si>
    <t>all documents wear/carry permit application #438944</t>
  </si>
  <si>
    <t>19-1562</t>
  </si>
  <si>
    <t>17-0811</t>
  </si>
  <si>
    <t>Devon B Price</t>
  </si>
  <si>
    <t>19 MSP 029410</t>
  </si>
  <si>
    <t>B &amp; K Blankingship</t>
  </si>
  <si>
    <t xml:space="preserve">7/26/19 In draft </t>
  </si>
  <si>
    <t>Request call of service; to Connolly 5/22</t>
  </si>
  <si>
    <t>17-0812</t>
  </si>
  <si>
    <t>Bauch</t>
  </si>
  <si>
    <t>19-1564</t>
  </si>
  <si>
    <t>Sara Enderle</t>
  </si>
  <si>
    <t>Fire 130 W Balt St Taneytown; to Bouch 5/22</t>
  </si>
  <si>
    <t>Emily Kudamik</t>
  </si>
  <si>
    <t>2019 00311962</t>
  </si>
  <si>
    <t>17-0813</t>
  </si>
  <si>
    <t>Alexander R. Razzook</t>
  </si>
  <si>
    <t>17-0814</t>
  </si>
  <si>
    <t>19-1565</t>
  </si>
  <si>
    <t>Timothy Masaitis</t>
  </si>
  <si>
    <t>Cherise Marie Centi</t>
  </si>
  <si>
    <t>John S Hodge</t>
  </si>
  <si>
    <t>18 MSP 036508</t>
  </si>
  <si>
    <t>Contact Howard Co PD</t>
  </si>
  <si>
    <t>17-0815</t>
  </si>
  <si>
    <t>DFK Management</t>
  </si>
  <si>
    <t>17 MSP 58005856</t>
  </si>
  <si>
    <t>19-1566</t>
  </si>
  <si>
    <t>17-0816</t>
  </si>
  <si>
    <t>Stefanie Wisnowski</t>
  </si>
  <si>
    <t>19 MSP 024589</t>
  </si>
  <si>
    <t>Ronald Barr</t>
  </si>
  <si>
    <t>19-1567</t>
  </si>
  <si>
    <t>17-0817</t>
  </si>
  <si>
    <t>Deomont Nichols</t>
  </si>
  <si>
    <t>Allan Spear Construction</t>
  </si>
  <si>
    <t>17MSP014848</t>
  </si>
  <si>
    <t>7/26/19 Unable to locate with info provided</t>
  </si>
  <si>
    <t>Report in draft 5/1, Not releasable 5/24</t>
  </si>
  <si>
    <t>17-0818</t>
  </si>
  <si>
    <t>19-1592</t>
  </si>
  <si>
    <t>David Gordon</t>
  </si>
  <si>
    <t>17 MSP 015726</t>
  </si>
  <si>
    <t>One Nine Management</t>
  </si>
  <si>
    <t>Report in draft 5/1, Denial Not Adjudicated 5/9,</t>
  </si>
  <si>
    <t>7/19/19 no record found. DT  7/30/19 mailed DT</t>
  </si>
  <si>
    <t>17-0819</t>
  </si>
  <si>
    <t>19-1594</t>
  </si>
  <si>
    <t>Scott Davis</t>
  </si>
  <si>
    <t>17-0820</t>
  </si>
  <si>
    <t>7/30/19 not MSP/ Saint Mary's. mailed  DT</t>
  </si>
  <si>
    <t>Charlene Atkins</t>
  </si>
  <si>
    <t>OSFM 0917011</t>
  </si>
  <si>
    <t>19-1597</t>
  </si>
  <si>
    <t>Sarah K. Wallace</t>
  </si>
  <si>
    <t>17-0821</t>
  </si>
  <si>
    <t>Reece Brandon</t>
  </si>
  <si>
    <t>7/30/19 No report found, mailed DT</t>
  </si>
  <si>
    <t>17 MSP 015432</t>
  </si>
  <si>
    <t>19-1599</t>
  </si>
  <si>
    <t>17-0822</t>
  </si>
  <si>
    <t>Diane L. Bottomley</t>
  </si>
  <si>
    <t>19 MSP 029857</t>
  </si>
  <si>
    <t>Billie Moore</t>
  </si>
  <si>
    <t>17 MSP 017137</t>
  </si>
  <si>
    <t>Report in Draft 5/2, Not releasable 6/2</t>
  </si>
  <si>
    <t>7/30/19 mailed report to Lexis Nexis DT</t>
  </si>
  <si>
    <t>17-0823</t>
  </si>
  <si>
    <t>19-1600</t>
  </si>
  <si>
    <t>Karenis Foster</t>
  </si>
  <si>
    <t>Claire Lilly</t>
  </si>
  <si>
    <t>19 MSP 028185</t>
  </si>
  <si>
    <t>No Report on file</t>
  </si>
  <si>
    <t>17-0824</t>
  </si>
  <si>
    <t>19-1628</t>
  </si>
  <si>
    <t>Phillip William Williams</t>
  </si>
  <si>
    <t>Christopher L. Kendall</t>
  </si>
  <si>
    <t xml:space="preserve">Not MSP </t>
  </si>
  <si>
    <t>2019 00187018</t>
  </si>
  <si>
    <t>17-0825</t>
  </si>
  <si>
    <t xml:space="preserve">7/31/19 mailed report </t>
  </si>
  <si>
    <t>Anthony Calp</t>
  </si>
  <si>
    <t>J 8715</t>
  </si>
  <si>
    <t>19-1686</t>
  </si>
  <si>
    <t>Brian Michael Wolfe</t>
  </si>
  <si>
    <t>17-0826</t>
  </si>
  <si>
    <t>18 MSP 014362</t>
  </si>
  <si>
    <t>8/7/19 mailed to Lexis Nexis  DT</t>
  </si>
  <si>
    <t>17 MSP 016744</t>
  </si>
  <si>
    <t>In draft 5/2</t>
  </si>
  <si>
    <t>19-1687</t>
  </si>
  <si>
    <t>17-0827</t>
  </si>
  <si>
    <t>Richard Oliver - Custard Insurance</t>
  </si>
  <si>
    <t>17 MSP 017076</t>
  </si>
  <si>
    <t>17-0828</t>
  </si>
  <si>
    <t>In draft 5/2, 5/19, 5/31. Resubmit request at a later date.</t>
  </si>
  <si>
    <t>19-1688</t>
  </si>
  <si>
    <t>Matt R. Fenelon</t>
  </si>
  <si>
    <t>17-0829</t>
  </si>
  <si>
    <t>UNM - Valencia</t>
  </si>
  <si>
    <t>Sgt. Richard Guzman</t>
  </si>
  <si>
    <t>8/7/19 no report with info provided. mailed check and sheet back. DT</t>
  </si>
  <si>
    <t>Request for 2016 crime data. Please submit request at a later date.</t>
  </si>
  <si>
    <t>17-0830</t>
  </si>
  <si>
    <t>19-1692</t>
  </si>
  <si>
    <t>Kesha Nadara Fitzhugh</t>
  </si>
  <si>
    <t>Anthony S Braglio</t>
  </si>
  <si>
    <t>8/8/19 No information found.</t>
  </si>
  <si>
    <t>17-0831</t>
  </si>
  <si>
    <t>19-1693</t>
  </si>
  <si>
    <t>Frank Gouch</t>
  </si>
  <si>
    <t>19 MSP 031301</t>
  </si>
  <si>
    <t>17-0832</t>
  </si>
  <si>
    <t xml:space="preserve">8/8/19 Mailed partial denial </t>
  </si>
  <si>
    <t>Michelle Johnston</t>
  </si>
  <si>
    <t>19-1697</t>
  </si>
  <si>
    <t>17-0833</t>
  </si>
  <si>
    <t>Mark Earl Taylor</t>
  </si>
  <si>
    <t>Mark Craze</t>
  </si>
  <si>
    <t>19 MSP 031968</t>
  </si>
  <si>
    <t>8/8/19 Mailed report.</t>
  </si>
  <si>
    <t>17-0834</t>
  </si>
  <si>
    <t>Rutledge &amp; Associates</t>
  </si>
  <si>
    <t>Selene Finance LP</t>
  </si>
  <si>
    <t>19-1698</t>
  </si>
  <si>
    <t>17-0835</t>
  </si>
  <si>
    <t>Larry G Thornton</t>
  </si>
  <si>
    <t>8/8/19 NO information found.</t>
  </si>
  <si>
    <t>Jennifer Diangelo Mathis</t>
  </si>
  <si>
    <t>17 MSP 013533</t>
  </si>
  <si>
    <t>19-1699</t>
  </si>
  <si>
    <t>17-0836</t>
  </si>
  <si>
    <t>17 MSP 015459</t>
  </si>
  <si>
    <t>17-0837</t>
  </si>
  <si>
    <t>19-1726</t>
  </si>
  <si>
    <t>Ronald Williams</t>
  </si>
  <si>
    <t>17 MSP 002230</t>
  </si>
  <si>
    <t>John Tuch</t>
  </si>
  <si>
    <t>17-0838</t>
  </si>
  <si>
    <t>Clarence Taylor, Jr</t>
  </si>
  <si>
    <t>17 MSP 015127</t>
  </si>
  <si>
    <t>19-1772</t>
  </si>
  <si>
    <t>17-0839</t>
  </si>
  <si>
    <t>Dawn DiMaio</t>
  </si>
  <si>
    <t>Zocimo Bautista</t>
  </si>
  <si>
    <t>17 MSP 014893</t>
  </si>
  <si>
    <t xml:space="preserve"> 8/14/19 No report found. Mailed back check and corresspondence. DT</t>
  </si>
  <si>
    <t>17-0840</t>
  </si>
  <si>
    <t>Richard Andrew Sterling</t>
  </si>
  <si>
    <t>19-1774</t>
  </si>
  <si>
    <t>Unable to locate a report.</t>
  </si>
  <si>
    <t>Jessica Deans</t>
  </si>
  <si>
    <t>17-0841</t>
  </si>
  <si>
    <t>Stacy Mcnabb</t>
  </si>
  <si>
    <t>Not MSP contact St. Mary's Sheriff's Office</t>
  </si>
  <si>
    <t>17-0842</t>
  </si>
  <si>
    <t>Trumaine Ambush'hudle</t>
  </si>
  <si>
    <t>17CS00043254</t>
  </si>
  <si>
    <t>19-1776</t>
  </si>
  <si>
    <t>Not MSP contact Baltimore City PD</t>
  </si>
  <si>
    <t>17-0843</t>
  </si>
  <si>
    <t>Zapata Enterprises</t>
  </si>
  <si>
    <t>Dadds, Deborah</t>
  </si>
  <si>
    <t>OSFM #17.17.010</t>
  </si>
  <si>
    <t>8/14/19 No report found. Mailed back check and corresspondence.DT</t>
  </si>
  <si>
    <t>Report Emailed 7/26/2017</t>
  </si>
  <si>
    <t>17-0844</t>
  </si>
  <si>
    <t>19-1777</t>
  </si>
  <si>
    <t>Beth Dulin</t>
  </si>
  <si>
    <t>Hertrich of Easton II</t>
  </si>
  <si>
    <t>17 MSP 017033</t>
  </si>
  <si>
    <t>17-0845</t>
  </si>
  <si>
    <t>8/14/19 mailed report  DT</t>
  </si>
  <si>
    <t>Kimberly Snoots</t>
  </si>
  <si>
    <t>Denial Not Adjudicated 5/22,</t>
  </si>
  <si>
    <t>19-1780</t>
  </si>
  <si>
    <t>17-0846</t>
  </si>
  <si>
    <t>Samuel Greene</t>
  </si>
  <si>
    <t>8/14/19 Mt. Airy PD</t>
  </si>
  <si>
    <t>17-0847</t>
  </si>
  <si>
    <t>19-1781</t>
  </si>
  <si>
    <t>Timothy Oliphant</t>
  </si>
  <si>
    <t>Christopher Malloy</t>
  </si>
  <si>
    <t>8/14/19 State Fire Marshal</t>
  </si>
  <si>
    <t>17-0848</t>
  </si>
  <si>
    <t>19-1782</t>
  </si>
  <si>
    <t>The Claims Center</t>
  </si>
  <si>
    <t>Sarah Marie Robertson</t>
  </si>
  <si>
    <t>Dianne Fawley</t>
  </si>
  <si>
    <t>2019 00335269</t>
  </si>
  <si>
    <t>Denial Not Adjudicated 5/5,</t>
  </si>
  <si>
    <t>8/14/19 Mailed CCC to Lexis Nexis</t>
  </si>
  <si>
    <t>17-0849</t>
  </si>
  <si>
    <t>Parkside Apts.</t>
  </si>
  <si>
    <t>OSFM #22 17 025</t>
  </si>
  <si>
    <t>19-1785</t>
  </si>
  <si>
    <t>emailed report 5/4/17</t>
  </si>
  <si>
    <t>Donald W Strathy</t>
  </si>
  <si>
    <t>2019 00344823</t>
  </si>
  <si>
    <t>17-0850</t>
  </si>
  <si>
    <t>8/14/19 CCC has no information on it.</t>
  </si>
  <si>
    <t>Lauren M Kane</t>
  </si>
  <si>
    <t>2017 00178002</t>
  </si>
  <si>
    <t>Sent CCC card</t>
  </si>
  <si>
    <t>19-1824</t>
  </si>
  <si>
    <t>17-0851</t>
  </si>
  <si>
    <t>Jason Mcmannis</t>
  </si>
  <si>
    <t>Cameran Corcoran</t>
  </si>
  <si>
    <t>19 MSP 031898</t>
  </si>
  <si>
    <t>2017 00190240</t>
  </si>
  <si>
    <t>08/19/19 No photos on file. S.C.</t>
  </si>
  <si>
    <t>17-0852</t>
  </si>
  <si>
    <t>Darren Mullen</t>
  </si>
  <si>
    <t>19-1851</t>
  </si>
  <si>
    <t>Kristina Brown</t>
  </si>
  <si>
    <t>2019 00358784</t>
  </si>
  <si>
    <t xml:space="preserve"> 8/21/19 mailed report to Lexis Nexis DT</t>
  </si>
  <si>
    <t>19-1852</t>
  </si>
  <si>
    <t>17 MSP 013558</t>
  </si>
  <si>
    <t>Mauricio Delmarvaarb</t>
  </si>
  <si>
    <t>2019 00358901</t>
  </si>
  <si>
    <t>17-0853</t>
  </si>
  <si>
    <t>8/21/19 mailed report to Lexis Nexis  DT</t>
  </si>
  <si>
    <t>Dan Staples, MuckRock</t>
  </si>
  <si>
    <t>Requesting every Sworn Balt City PO in Spreadsheet</t>
  </si>
  <si>
    <t>19-1853</t>
  </si>
  <si>
    <t>17-0854</t>
  </si>
  <si>
    <t>Joshua Carter</t>
  </si>
  <si>
    <t>Greg Rumrsey, Crenshaw Group</t>
  </si>
  <si>
    <t xml:space="preserve">8/21/19 Mailed report to Lexis Nexis </t>
  </si>
  <si>
    <t>Requesting quote on ABC Chemical Fire Extinguishers</t>
  </si>
  <si>
    <t>19-1873</t>
  </si>
  <si>
    <t>17-0855</t>
  </si>
  <si>
    <t>Bruce Owens Wendell</t>
  </si>
  <si>
    <t>17 MSP 007183</t>
  </si>
  <si>
    <t>Ann C. Rudison-Evans</t>
  </si>
  <si>
    <t>2019 730936</t>
  </si>
  <si>
    <t>Requesting in camera video and photos DUI, DWI</t>
  </si>
  <si>
    <t xml:space="preserve"> 8/22/19 no report found with info provided. mailed info back  DT</t>
  </si>
  <si>
    <t>17-0856</t>
  </si>
  <si>
    <t>19-1891</t>
  </si>
  <si>
    <t>Bruce A Eckert</t>
  </si>
  <si>
    <t>17 MSP 015050</t>
  </si>
  <si>
    <t>Requesting record and video from body camera</t>
  </si>
  <si>
    <t>Dawna L Parks</t>
  </si>
  <si>
    <t>17-0857</t>
  </si>
  <si>
    <t>8/26/19 No records found.</t>
  </si>
  <si>
    <t>Jake Fogg</t>
  </si>
  <si>
    <t>Bruce Fogg</t>
  </si>
  <si>
    <t>19-1892</t>
  </si>
  <si>
    <t>Requesting number of active Law enforcement Off in MD</t>
  </si>
  <si>
    <t>Nicholas Gordon</t>
  </si>
  <si>
    <t>17-0858</t>
  </si>
  <si>
    <t>2019 00357191</t>
  </si>
  <si>
    <t>8/26/19 Mailed CCC to Leexis Nexis</t>
  </si>
  <si>
    <t>Kenneth S Farrand Jr</t>
  </si>
  <si>
    <t xml:space="preserve">Requesting MSP Badge </t>
  </si>
  <si>
    <t>19-1893</t>
  </si>
  <si>
    <t>17-0859</t>
  </si>
  <si>
    <t>Kent Geyer</t>
  </si>
  <si>
    <t>Lester A. Lee, Sr</t>
  </si>
  <si>
    <t>17 MSP 015858</t>
  </si>
  <si>
    <t xml:space="preserve">8/26/19 NO records found </t>
  </si>
  <si>
    <t>19-1894</t>
  </si>
  <si>
    <t>17-0860</t>
  </si>
  <si>
    <t>Stephen I Amobi</t>
  </si>
  <si>
    <t>2019 00297017</t>
  </si>
  <si>
    <t>8/26/19 Mailed CCC to Lexis Nexis</t>
  </si>
  <si>
    <t>19-1902</t>
  </si>
  <si>
    <t>Dallas Matthews</t>
  </si>
  <si>
    <t>19 MSP 032588</t>
  </si>
  <si>
    <t>8/26/19 mailed to Lexis Nexis  DT</t>
  </si>
  <si>
    <t>19-1905</t>
  </si>
  <si>
    <t>John M Jones</t>
  </si>
  <si>
    <t>19 MSP 031396</t>
  </si>
  <si>
    <t>8/26/19 report  still in draft.  DT 9/3/19 not ready for release closed case. DT</t>
  </si>
  <si>
    <t>17-0861</t>
  </si>
  <si>
    <t>19-1908</t>
  </si>
  <si>
    <t>Bia Group, Inc.</t>
  </si>
  <si>
    <t>Michael Bradley</t>
  </si>
  <si>
    <t>Report mailed 5/23/17</t>
  </si>
  <si>
    <t>Anthony K. Wallace</t>
  </si>
  <si>
    <t>19 MSP 033838</t>
  </si>
  <si>
    <t>17-0862</t>
  </si>
  <si>
    <t>8/26/19 report  still in draft. DT  9/3/19 not ready for release. mailed check and form back to lexis nexis DT</t>
  </si>
  <si>
    <t>Landsman &amp; Ronald,LLC</t>
  </si>
  <si>
    <t>Henry Mathias</t>
  </si>
  <si>
    <t>13 51 036959</t>
  </si>
  <si>
    <t>19-1910</t>
  </si>
  <si>
    <t>Ryan Budd</t>
  </si>
  <si>
    <t>19 0047781</t>
  </si>
  <si>
    <t>17-0863</t>
  </si>
  <si>
    <t>8/26/19 no report found, mailed response to Lexis Nexis  DT</t>
  </si>
  <si>
    <t>Michael Foye</t>
  </si>
  <si>
    <t>17 MSP 015679</t>
  </si>
  <si>
    <t>19-1920</t>
  </si>
  <si>
    <t>Not Releasable 6/2</t>
  </si>
  <si>
    <t>James Ireland</t>
  </si>
  <si>
    <t>17-0864</t>
  </si>
  <si>
    <t>19 MSP 034580</t>
  </si>
  <si>
    <t>Brown, Brown, &amp; Young</t>
  </si>
  <si>
    <t>G&amp;N, LLC</t>
  </si>
  <si>
    <t>17 MSP 017081</t>
  </si>
  <si>
    <t xml:space="preserve">8/27/19 In draft. 9/4/19 Mailed partial denial. </t>
  </si>
  <si>
    <t>Denial Not Adjudicated 5/9,</t>
  </si>
  <si>
    <t>19-1921</t>
  </si>
  <si>
    <t>17-0865</t>
  </si>
  <si>
    <t>Michael Ariosa</t>
  </si>
  <si>
    <t>19 MSP 033778</t>
  </si>
  <si>
    <t>Sherita Hines</t>
  </si>
  <si>
    <t>8/27/19 In draft/ 9/12/19CED case still in draft, request at a later date.</t>
  </si>
  <si>
    <t>17 MSP 018089</t>
  </si>
  <si>
    <t>Report not releasable 6/2</t>
  </si>
  <si>
    <t>19-1924</t>
  </si>
  <si>
    <t>17-0866</t>
  </si>
  <si>
    <t>Rosier Suzette</t>
  </si>
  <si>
    <t>17-0867</t>
  </si>
  <si>
    <t>19 MSP 034800</t>
  </si>
  <si>
    <t>Diggs</t>
  </si>
  <si>
    <t>Steven D Freed</t>
  </si>
  <si>
    <t xml:space="preserve">8/27/19 Mailed report </t>
  </si>
  <si>
    <t>Criminal history</t>
  </si>
  <si>
    <t>19-1926</t>
  </si>
  <si>
    <t>17-0868</t>
  </si>
  <si>
    <t>Jasmine J Harris</t>
  </si>
  <si>
    <t>E Balazik-John Hopkins University</t>
  </si>
  <si>
    <t xml:space="preserve"> Letter advising UCR does not have requested data for their agency </t>
  </si>
  <si>
    <t>8/27/19 No records found</t>
  </si>
  <si>
    <t>19-1953</t>
  </si>
  <si>
    <t>8/29/19 Mailed partial denial out to Lexis Nexis.</t>
  </si>
  <si>
    <t>17-0869</t>
  </si>
  <si>
    <t>19-1971</t>
  </si>
  <si>
    <t>Carey L Cox</t>
  </si>
  <si>
    <t>Letter advising UCR does not have requested data for their agency</t>
  </si>
  <si>
    <t>2019 00374713</t>
  </si>
  <si>
    <t xml:space="preserve">8/30/19 mailed to lexis Nexis DT </t>
  </si>
  <si>
    <t>17-0870</t>
  </si>
  <si>
    <t>19-1972</t>
  </si>
  <si>
    <t>17-0871</t>
  </si>
  <si>
    <t>Karen Ware/ Shawn Ware</t>
  </si>
  <si>
    <t>19 MSP 035474</t>
  </si>
  <si>
    <t>8/30/19 report in draft. DT  9/3/19 mailed to lexis nexis DT</t>
  </si>
  <si>
    <t>17-0872</t>
  </si>
  <si>
    <t>19-1973</t>
  </si>
  <si>
    <t>Shane W. Rollison</t>
  </si>
  <si>
    <t>17 MSP 016276</t>
  </si>
  <si>
    <t>Report sent 5/8</t>
  </si>
  <si>
    <t>17-0873</t>
  </si>
  <si>
    <t>8/30/19 Not releasable/ not ready,  mailed response to lexis nexis  DT</t>
  </si>
  <si>
    <t>R. Backman</t>
  </si>
  <si>
    <t>2053 Day Rd Bldg</t>
  </si>
  <si>
    <t>Inspection Report Emailed.</t>
  </si>
  <si>
    <t>19-1982</t>
  </si>
  <si>
    <t>17-0874</t>
  </si>
  <si>
    <t>Marie M. Jones</t>
  </si>
  <si>
    <t>19 MSP 036017</t>
  </si>
  <si>
    <t>Don Smith</t>
  </si>
  <si>
    <t>9/3/19 mailed to Lexis Nexis  DT</t>
  </si>
  <si>
    <t>Redacted Report Emailed.</t>
  </si>
  <si>
    <t>19-1983</t>
  </si>
  <si>
    <t>17-0875</t>
  </si>
  <si>
    <t>Farzaneh Tafazoli Durkin</t>
  </si>
  <si>
    <t>4629 Old Morgantown Rd</t>
  </si>
  <si>
    <t>Not investigated. No report available.</t>
  </si>
  <si>
    <t xml:space="preserve"> 9/3/19 no report found/mailed DT</t>
  </si>
  <si>
    <t>17-0876</t>
  </si>
  <si>
    <t>19-1984</t>
  </si>
  <si>
    <t>Brenda Morris</t>
  </si>
  <si>
    <t>Cheniqua Brown</t>
  </si>
  <si>
    <t>Redacted Report Delivered by DFM Rodeheaver</t>
  </si>
  <si>
    <t>2019 00373558</t>
  </si>
  <si>
    <t>17-0877</t>
  </si>
  <si>
    <t>Bob Zeller</t>
  </si>
  <si>
    <t>Brenda Griffith</t>
  </si>
  <si>
    <t>19-1985</t>
  </si>
  <si>
    <t>17-0878</t>
  </si>
  <si>
    <t>9/3/19 no report found/ mailed DT</t>
  </si>
  <si>
    <t>Seigel, Tully, Turrer, Rouhana &amp; TullyChristina Ferguson</t>
  </si>
  <si>
    <t>17 MSP 017120</t>
  </si>
  <si>
    <t>19-1986</t>
  </si>
  <si>
    <t>17-0879</t>
  </si>
  <si>
    <t>Lazmmi Narayanod</t>
  </si>
  <si>
    <t>19 MSP 035389</t>
  </si>
  <si>
    <t>Stephen Markey</t>
  </si>
  <si>
    <t>Bonnie Rodriguez-Dodson</t>
  </si>
  <si>
    <t>16 MSP 051804</t>
  </si>
  <si>
    <t>9/3/19. report still in draft. DT  9/10/19 mailed DT</t>
  </si>
  <si>
    <t>17-0880</t>
  </si>
  <si>
    <t>Jonathan Griffin</t>
  </si>
  <si>
    <t>19-1987</t>
  </si>
  <si>
    <t>17 MSP 017622</t>
  </si>
  <si>
    <t>Olivene Blake</t>
  </si>
  <si>
    <t>17-0881</t>
  </si>
  <si>
    <t>Kupets &amp; DeCaro,PC</t>
  </si>
  <si>
    <t>Kenneth Lowenberg</t>
  </si>
  <si>
    <t>17 MSP 014885</t>
  </si>
  <si>
    <t>19-2004</t>
  </si>
  <si>
    <t>Wesley FinneyFrock</t>
  </si>
  <si>
    <t>17-0882</t>
  </si>
  <si>
    <t>2019 00375181</t>
  </si>
  <si>
    <t xml:space="preserve">9/4/19 Mailed CCC </t>
  </si>
  <si>
    <t>19-2024</t>
  </si>
  <si>
    <t>17-0883</t>
  </si>
  <si>
    <t>John M Dency</t>
  </si>
  <si>
    <t>2019 00381115</t>
  </si>
  <si>
    <t xml:space="preserve">9/6/19 Mailed CCC </t>
  </si>
  <si>
    <t>17-0884</t>
  </si>
  <si>
    <t>19-2026</t>
  </si>
  <si>
    <t>Anthony Cole</t>
  </si>
  <si>
    <t>Iris L Bedyk</t>
  </si>
  <si>
    <t>19 1998</t>
  </si>
  <si>
    <t>17-0885</t>
  </si>
  <si>
    <t>Assurant Specialty Property</t>
  </si>
  <si>
    <t>Eric Ross</t>
  </si>
  <si>
    <t>19-2106</t>
  </si>
  <si>
    <t>PP 17040600001150</t>
  </si>
  <si>
    <t>Not MSP contact Prince George's Co PD</t>
  </si>
  <si>
    <t>19 0040652</t>
  </si>
  <si>
    <t>17-0886</t>
  </si>
  <si>
    <t>Nathan Mathews</t>
  </si>
  <si>
    <t>Nathasha Mathews</t>
  </si>
  <si>
    <t>9/16/19 No information found.</t>
  </si>
  <si>
    <t>7 170410328</t>
  </si>
  <si>
    <t>17-0887</t>
  </si>
  <si>
    <t>19-2107</t>
  </si>
  <si>
    <t>Kimberly Eve</t>
  </si>
  <si>
    <t>2019 00393400</t>
  </si>
  <si>
    <t>Sent Report 5/10</t>
  </si>
  <si>
    <t>9/16/19 Mailed CCC</t>
  </si>
  <si>
    <t>17-0888</t>
  </si>
  <si>
    <t>Michela Wariebi</t>
  </si>
  <si>
    <t>12 67 001155</t>
  </si>
  <si>
    <t>Sent to BK for case # 5/9, sent report 5/17</t>
  </si>
  <si>
    <t>19-2110</t>
  </si>
  <si>
    <t>17-0889</t>
  </si>
  <si>
    <t>Gary Allen Peterson</t>
  </si>
  <si>
    <t xml:space="preserve">25 yrs destroyed letter </t>
  </si>
  <si>
    <t>Arthur Baux</t>
  </si>
  <si>
    <t>2018 00374936</t>
  </si>
  <si>
    <t>17-0890</t>
  </si>
  <si>
    <t>Barrack T Leonardtown</t>
  </si>
  <si>
    <t>White</t>
  </si>
  <si>
    <t>WILSON &amp; PARLETT</t>
  </si>
  <si>
    <t>Jawan Robinson</t>
  </si>
  <si>
    <t>16 msp 046747</t>
  </si>
  <si>
    <t>video footage is requested; sent by SAO to requester</t>
  </si>
  <si>
    <t>17-0891</t>
  </si>
  <si>
    <t>19-2117</t>
  </si>
  <si>
    <t>Goldberg &amp; Finnegan</t>
  </si>
  <si>
    <t>Vernell Crudup</t>
  </si>
  <si>
    <t>13 66 16376</t>
  </si>
  <si>
    <t>17-0892</t>
  </si>
  <si>
    <t>Vickie Carter</t>
  </si>
  <si>
    <t>Caroline Curtis</t>
  </si>
  <si>
    <t>Muckrock</t>
  </si>
  <si>
    <t>19 MSP 036894</t>
  </si>
  <si>
    <t>9/16/19 mailed report to Lexis Nexis  DT</t>
  </si>
  <si>
    <t>Firearm Policies, Procedures &amp; Guidelines</t>
  </si>
  <si>
    <t>17-0893</t>
  </si>
  <si>
    <t>19-2118</t>
  </si>
  <si>
    <t>CVED</t>
  </si>
  <si>
    <t>Michael</t>
  </si>
  <si>
    <t>Tomas E. Alarcon</t>
  </si>
  <si>
    <t>Key Systems Inc</t>
  </si>
  <si>
    <t>19 MSP 031425</t>
  </si>
  <si>
    <t>DOT reports; to Michael 5/22</t>
  </si>
  <si>
    <t>17-0894</t>
  </si>
  <si>
    <t>19-2123</t>
  </si>
  <si>
    <t>Info on License Plate Reader Program</t>
  </si>
  <si>
    <t>Lashonda Jones</t>
  </si>
  <si>
    <t>19 MSP 037640</t>
  </si>
  <si>
    <t>17-0895</t>
  </si>
  <si>
    <t>9/17/19 Mailed redacted copy.</t>
  </si>
  <si>
    <t>MDOT Matt Nemphos</t>
  </si>
  <si>
    <t>Letter from MDOT</t>
  </si>
  <si>
    <t>19-2124</t>
  </si>
  <si>
    <t>17-0896</t>
  </si>
  <si>
    <t>9/17/19 Report not release, but does not need denial done. Order at a laater date</t>
  </si>
  <si>
    <t>Brown Goldstein Levy</t>
  </si>
  <si>
    <t>Paul Christopher Dettor</t>
  </si>
  <si>
    <t>Boating accident</t>
  </si>
  <si>
    <t>19-2125</t>
  </si>
  <si>
    <t>17-0897</t>
  </si>
  <si>
    <t>Russell W Johnson Jr</t>
  </si>
  <si>
    <t>2019 00403158</t>
  </si>
  <si>
    <t>Michelle Atkins</t>
  </si>
  <si>
    <t>Sent letter Maryland Crash Data</t>
  </si>
  <si>
    <t xml:space="preserve">9/17/19 Mailed CCC </t>
  </si>
  <si>
    <t>17-0898</t>
  </si>
  <si>
    <t>19-2153</t>
  </si>
  <si>
    <t>Collins &amp; Associates</t>
  </si>
  <si>
    <t>Derrick Lamar Bryant</t>
  </si>
  <si>
    <t>17 MSP 015785</t>
  </si>
  <si>
    <t>Foundations</t>
  </si>
  <si>
    <t>Denial Not Adjudicated 5/10</t>
  </si>
  <si>
    <t>19 000457</t>
  </si>
  <si>
    <t>9/18/19 NO information found.</t>
  </si>
  <si>
    <t>17-0899</t>
  </si>
  <si>
    <t>19-2156</t>
  </si>
  <si>
    <t>Denial Not Adjudicated 6/2</t>
  </si>
  <si>
    <t>Lyft INC</t>
  </si>
  <si>
    <t>19 2531952</t>
  </si>
  <si>
    <t>17-0900</t>
  </si>
  <si>
    <t>9/18/19 No records found.</t>
  </si>
  <si>
    <t>Tammy Byrd</t>
  </si>
  <si>
    <t>Tabais Robinson</t>
  </si>
  <si>
    <t>17 MSP 013929</t>
  </si>
  <si>
    <t>19-2160</t>
  </si>
  <si>
    <t>Anthony K Wallace</t>
  </si>
  <si>
    <t>17-0901</t>
  </si>
  <si>
    <t>9/18/19 Mailed report to Lexis Nexis</t>
  </si>
  <si>
    <t>Fifth Management</t>
  </si>
  <si>
    <t>Jessy Snead</t>
  </si>
  <si>
    <t>17 MSP 018192</t>
  </si>
  <si>
    <t>19-2189</t>
  </si>
  <si>
    <t>Ms. Williams consulting with legal</t>
  </si>
  <si>
    <t>Jerry Burge</t>
  </si>
  <si>
    <t>19 MSP 017041</t>
  </si>
  <si>
    <t>17-0902</t>
  </si>
  <si>
    <t>9/24/19 The report and the CC number does not match the request.</t>
  </si>
  <si>
    <t>S/A Mark Keller</t>
  </si>
  <si>
    <t>Michael Marrujo</t>
  </si>
  <si>
    <t>16 MSP 001137</t>
  </si>
  <si>
    <t>19-2215</t>
  </si>
  <si>
    <t>17-0903</t>
  </si>
  <si>
    <t>Gordon D Kieffer</t>
  </si>
  <si>
    <t>Dept. Of The Navy</t>
  </si>
  <si>
    <t>19 MSP 039343</t>
  </si>
  <si>
    <t xml:space="preserve">9/25/19 Mailed report </t>
  </si>
  <si>
    <t>17-0904</t>
  </si>
  <si>
    <t>19-2216</t>
  </si>
  <si>
    <t>Jacobs &amp; Barney</t>
  </si>
  <si>
    <t>George Windsor</t>
  </si>
  <si>
    <t>15 MSP 009176</t>
  </si>
  <si>
    <t>Eric Drewery</t>
  </si>
  <si>
    <t>9/25/19 No information found.</t>
  </si>
  <si>
    <t>17-0905</t>
  </si>
  <si>
    <t>Patrick Hillier</t>
  </si>
  <si>
    <t>19-2217</t>
  </si>
  <si>
    <t>16 MSP 047659</t>
  </si>
  <si>
    <t>Trudy R Rutland</t>
  </si>
  <si>
    <t>17-0906</t>
  </si>
  <si>
    <t>9/25/19 No information found</t>
  </si>
  <si>
    <t>John Ferrar</t>
  </si>
  <si>
    <t>16 MSP 040941</t>
  </si>
  <si>
    <t>Report mailed 6/12/17</t>
  </si>
  <si>
    <t>19-2218</t>
  </si>
  <si>
    <t>AmdMichael Gugssa</t>
  </si>
  <si>
    <t>17-0907</t>
  </si>
  <si>
    <t>Steven B Jackson</t>
  </si>
  <si>
    <t>19-2219</t>
  </si>
  <si>
    <t>Certification/accreditation of Biology Analyst in FSD Lab</t>
  </si>
  <si>
    <t>17-0908</t>
  </si>
  <si>
    <t>John J Cronin Jr</t>
  </si>
  <si>
    <t>Internal Affairs Division</t>
  </si>
  <si>
    <t>Kitzinger</t>
  </si>
  <si>
    <t>Debra Morin</t>
  </si>
  <si>
    <t>Debra Gonzalez Morin</t>
  </si>
  <si>
    <t>IA investigation file; to Kitzinger/Bowen 5/22</t>
  </si>
  <si>
    <t>19-2221</t>
  </si>
  <si>
    <t>17-0909</t>
  </si>
  <si>
    <t>Gailen Miles</t>
  </si>
  <si>
    <t>Alexis Blickenstaff</t>
  </si>
  <si>
    <t>Hunting incidents; to Kloiber 5/22</t>
  </si>
  <si>
    <t>17-0910</t>
  </si>
  <si>
    <t>9/26/19 Report still being worked on. Request at a later date.</t>
  </si>
  <si>
    <t xml:space="preserve">Jesse  Endert </t>
  </si>
  <si>
    <t>19-2222</t>
  </si>
  <si>
    <t>Michael Gibson</t>
  </si>
  <si>
    <t>2019 00384754</t>
  </si>
  <si>
    <t>9/26/19 Mailed the CCC.</t>
  </si>
  <si>
    <t>Computer purchase info; to Griffin 5/22; sent estimate</t>
  </si>
  <si>
    <t>19-2278</t>
  </si>
  <si>
    <t>Lewis Grainger</t>
  </si>
  <si>
    <t>19 MSP 037677</t>
  </si>
  <si>
    <t>10/02/19 No photos are on file. S.C.</t>
  </si>
  <si>
    <t>17-0911</t>
  </si>
  <si>
    <t>19-2279</t>
  </si>
  <si>
    <t>Ronald Ricketts</t>
  </si>
  <si>
    <t>17 MSP 018731</t>
  </si>
  <si>
    <t>Report in draft 5/17, Denial Juvenile suspect 6/2</t>
  </si>
  <si>
    <t>Kimberly Anne Donnelly</t>
  </si>
  <si>
    <t>17-0912</t>
  </si>
  <si>
    <t>19 MSP 039592</t>
  </si>
  <si>
    <t xml:space="preserve">10/2/19 Mailed report </t>
  </si>
  <si>
    <t>USDS Bureau of Diplomatic Security</t>
  </si>
  <si>
    <t>Cheyenne Moody Davis</t>
  </si>
  <si>
    <t>19-2281</t>
  </si>
  <si>
    <t>Not MSP contact Montgomery Co PD or Howard Co PD</t>
  </si>
  <si>
    <t>Ian Brown</t>
  </si>
  <si>
    <t>19 MSP 022253</t>
  </si>
  <si>
    <t>17-0913</t>
  </si>
  <si>
    <t>Edwin Heath Jr</t>
  </si>
  <si>
    <t>16 MSP 036521</t>
  </si>
  <si>
    <t>Sent report 5/17</t>
  </si>
  <si>
    <t>19-2284</t>
  </si>
  <si>
    <t>17-0914</t>
  </si>
  <si>
    <t>Shimeka L Rumph</t>
  </si>
  <si>
    <t>2019 00415982</t>
  </si>
  <si>
    <t>Denial Not adjudicated 5/17,</t>
  </si>
  <si>
    <t>19-2313</t>
  </si>
  <si>
    <t>17-0915</t>
  </si>
  <si>
    <t>Tina M Verga</t>
  </si>
  <si>
    <t>Sophia Verga</t>
  </si>
  <si>
    <t>Keller Contruction</t>
  </si>
  <si>
    <t>17 MSP 017231</t>
  </si>
  <si>
    <t>19 MSP 039455</t>
  </si>
  <si>
    <t>Report sent 5/17,</t>
  </si>
  <si>
    <t>10/3/19 mailed report to lexis nexis. DT</t>
  </si>
  <si>
    <t>17-0916</t>
  </si>
  <si>
    <t>AP&amp;H</t>
  </si>
  <si>
    <t>Vaughn Dale Evans, Sr</t>
  </si>
  <si>
    <t>Not MSP contact Hurlock PD</t>
  </si>
  <si>
    <t>17-0917</t>
  </si>
  <si>
    <t>19-2322</t>
  </si>
  <si>
    <t>Erin Shirlene Buchanan</t>
  </si>
  <si>
    <t>Phillip Robinson</t>
  </si>
  <si>
    <t>2019 00426272</t>
  </si>
  <si>
    <t xml:space="preserve">10/4/19 mailed to lexis nexis </t>
  </si>
  <si>
    <t>17-0918</t>
  </si>
  <si>
    <t>Duyen Trong Tran</t>
  </si>
  <si>
    <t>2017 00204204</t>
  </si>
  <si>
    <t>19-2323</t>
  </si>
  <si>
    <t>Sent CCC 5/17</t>
  </si>
  <si>
    <t>Jeffery Wieser</t>
  </si>
  <si>
    <t>19 MSP 038890</t>
  </si>
  <si>
    <t>17-0919</t>
  </si>
  <si>
    <t>10/4/19 mailed to lexis nexis</t>
  </si>
  <si>
    <t>Melissa Vickers</t>
  </si>
  <si>
    <t>2017 00200953</t>
  </si>
  <si>
    <t>19-2334</t>
  </si>
  <si>
    <t>17-0920</t>
  </si>
  <si>
    <t>Christopher R Pyle</t>
  </si>
  <si>
    <t>2019 00374936</t>
  </si>
  <si>
    <t>Not MSP contact State Fire Marshal</t>
  </si>
  <si>
    <t>10/7/19 Mailed CCC</t>
  </si>
  <si>
    <t>17-0921</t>
  </si>
  <si>
    <t>19-2349</t>
  </si>
  <si>
    <t>Robert C Schmidt</t>
  </si>
  <si>
    <t>2017 00199936</t>
  </si>
  <si>
    <t>Sent CCC 5/18,</t>
  </si>
  <si>
    <t>Dale E Warehime</t>
  </si>
  <si>
    <t>2019 0043502S</t>
  </si>
  <si>
    <t>10/8/19 No information found.</t>
  </si>
  <si>
    <t>17-0922</t>
  </si>
  <si>
    <t>PMT &amp; Associates</t>
  </si>
  <si>
    <t>New Life Apostolic Church</t>
  </si>
  <si>
    <t>OSFM 22 06 012</t>
  </si>
  <si>
    <t>19-2350</t>
  </si>
  <si>
    <t>Partial dissemination</t>
  </si>
  <si>
    <t>17-0923</t>
  </si>
  <si>
    <t>James Massey,Cecil Co. Council</t>
  </si>
  <si>
    <t>Stephen M Schaeffer</t>
  </si>
  <si>
    <t>19 002628</t>
  </si>
  <si>
    <t>Information provided+Letter sent 5/18/2017</t>
  </si>
  <si>
    <t>10/8/19 No information found</t>
  </si>
  <si>
    <t>17-0924</t>
  </si>
  <si>
    <t>Pamela Reed</t>
  </si>
  <si>
    <t>19-2351</t>
  </si>
  <si>
    <t>No Report on file 5/18</t>
  </si>
  <si>
    <t>17-0925</t>
  </si>
  <si>
    <t>Shahrier Mohammed</t>
  </si>
  <si>
    <t>Jennifer J Mchugh</t>
  </si>
  <si>
    <t>Sent correspondent requesting more information 5/17</t>
  </si>
  <si>
    <t>10/8/19 Mailed report</t>
  </si>
  <si>
    <t>17-0926</t>
  </si>
  <si>
    <t>19-2361</t>
  </si>
  <si>
    <t>D Smith, G Hughes, R Bowman</t>
  </si>
  <si>
    <t>Yakeen Babtundesuenu</t>
  </si>
  <si>
    <t>19 MSB 041</t>
  </si>
  <si>
    <t>25yr destroyed letter 5/19</t>
  </si>
  <si>
    <t>10/8/19 mailed back request and check no report found.</t>
  </si>
  <si>
    <t>17-0927</t>
  </si>
  <si>
    <t>Marybeth Birkeland</t>
  </si>
  <si>
    <t>Andrew K Birkeland</t>
  </si>
  <si>
    <t>17 MSP 018264</t>
  </si>
  <si>
    <t>Sent Report 5/18</t>
  </si>
  <si>
    <t>19-2363</t>
  </si>
  <si>
    <t>17-0928</t>
  </si>
  <si>
    <t>Nationwide Insurance</t>
  </si>
  <si>
    <t>Irma G Kiebler</t>
  </si>
  <si>
    <t>10/8/19 mailed back request and check no report found</t>
  </si>
  <si>
    <t>Sent Report 5/19</t>
  </si>
  <si>
    <t>17-0929</t>
  </si>
  <si>
    <t>19-2379</t>
  </si>
  <si>
    <t>Kari &amp; William White</t>
  </si>
  <si>
    <t>Foundations First Inc</t>
  </si>
  <si>
    <t>Denial Ongoing Investigation 6/2</t>
  </si>
  <si>
    <t xml:space="preserve">10/9/19 no report not msp </t>
  </si>
  <si>
    <t>19-2380</t>
  </si>
  <si>
    <t>17-0930</t>
  </si>
  <si>
    <t>Alexandria Jana Oliver</t>
  </si>
  <si>
    <t>17 MSP 005358</t>
  </si>
  <si>
    <t>Lyft Inc</t>
  </si>
  <si>
    <t>Not MSP contact PG Co States Attorney's Office</t>
  </si>
  <si>
    <t>10/9/19 no report not msp</t>
  </si>
  <si>
    <t>17-0931</t>
  </si>
  <si>
    <t>19-2381</t>
  </si>
  <si>
    <t>Larry Robinson</t>
  </si>
  <si>
    <t>16 MSP 036128</t>
  </si>
  <si>
    <t>Sent report 5/22</t>
  </si>
  <si>
    <t>Lamar Childs</t>
  </si>
  <si>
    <t>2019 00427625</t>
  </si>
  <si>
    <t>17-0932</t>
  </si>
  <si>
    <t>10/9/19 mailed report to lexis nexis</t>
  </si>
  <si>
    <t>Ray L Boyd Jr</t>
  </si>
  <si>
    <t>17 MSP 011674</t>
  </si>
  <si>
    <t>Denial Partial Sociological Info</t>
  </si>
  <si>
    <t>17-0933</t>
  </si>
  <si>
    <t>CARE - Nicole Clark</t>
  </si>
  <si>
    <t>19-2382</t>
  </si>
  <si>
    <t>Checkers</t>
  </si>
  <si>
    <t>2019 00237132</t>
  </si>
  <si>
    <t>17-0934</t>
  </si>
  <si>
    <t>10/9/19 no report found.</t>
  </si>
  <si>
    <t>Jill Baum</t>
  </si>
  <si>
    <t>09 56 013864</t>
  </si>
  <si>
    <t>Sent to Waterloo BK for report number 5/19</t>
  </si>
  <si>
    <t>19-2383</t>
  </si>
  <si>
    <t>17-0935</t>
  </si>
  <si>
    <t>Kenneth E Owens</t>
  </si>
  <si>
    <t>19 MSP 039953</t>
  </si>
  <si>
    <t>Brooke Snyder</t>
  </si>
  <si>
    <t>19-2388</t>
  </si>
  <si>
    <t>17-0936</t>
  </si>
  <si>
    <t>10/10/19 Mailed report</t>
  </si>
  <si>
    <t>17-0937</t>
  </si>
  <si>
    <t>19-2389</t>
  </si>
  <si>
    <t>Kenyarn Dwan Maxfield</t>
  </si>
  <si>
    <t>15 MSP 015108</t>
  </si>
  <si>
    <t>William Hickey</t>
  </si>
  <si>
    <t>19 MSP 039298</t>
  </si>
  <si>
    <t xml:space="preserve">10/10/19 Mailed report </t>
  </si>
  <si>
    <t>17-0938</t>
  </si>
  <si>
    <t>Kevin Hayes</t>
  </si>
  <si>
    <t>17 01230017</t>
  </si>
  <si>
    <t>19-2390</t>
  </si>
  <si>
    <t>Donnie Husfelt</t>
  </si>
  <si>
    <t>19 MSP 035985</t>
  </si>
  <si>
    <t>17-0939</t>
  </si>
  <si>
    <t>1010/19 In draft. 10/17/19 Was not a Incident report it was Accident records gave it to SC. 10/18/19 report mailed. S.C.</t>
  </si>
  <si>
    <t>Jennifer Bergeron</t>
  </si>
  <si>
    <t>17 MSP 020489</t>
  </si>
  <si>
    <t>19-2471</t>
  </si>
  <si>
    <t>In draft 5/19. Ongoing investigation</t>
  </si>
  <si>
    <t>Kevin Vanhorn</t>
  </si>
  <si>
    <t>18 MSP 039779</t>
  </si>
  <si>
    <t>10/17/19 mailed to lexis nexis</t>
  </si>
  <si>
    <t>17-0940</t>
  </si>
  <si>
    <t>19-2472</t>
  </si>
  <si>
    <t>Anthenelli, Phoebus &amp; Hickman, LLC</t>
  </si>
  <si>
    <t>Wendy Thiede</t>
  </si>
  <si>
    <t>17-0941</t>
  </si>
  <si>
    <t>10/17/19 no inofo found from onfo provided sent back request and check</t>
  </si>
  <si>
    <t>Siegel Law</t>
  </si>
  <si>
    <t>unable to find anything 5/22</t>
  </si>
  <si>
    <t>19-2546</t>
  </si>
  <si>
    <t>17-0942</t>
  </si>
  <si>
    <t>Tiamarie E Gwinn</t>
  </si>
  <si>
    <t>2019 00232934</t>
  </si>
  <si>
    <t>Chesapeake Employers' Ins</t>
  </si>
  <si>
    <t>Matthew Dull</t>
  </si>
  <si>
    <t>17 MSP 013535</t>
  </si>
  <si>
    <t>10/28/19 No information found.</t>
  </si>
  <si>
    <t>17-0943</t>
  </si>
  <si>
    <t>19-2547</t>
  </si>
  <si>
    <t>Samantha Marie Nice</t>
  </si>
  <si>
    <t>17 MSP 011926</t>
  </si>
  <si>
    <t>Edward B Parks</t>
  </si>
  <si>
    <t>2019 00458588</t>
  </si>
  <si>
    <t>Contact MSP-CED</t>
  </si>
  <si>
    <t>10/28/19 Mailed CCC.</t>
  </si>
  <si>
    <t>17-0944</t>
  </si>
  <si>
    <t>19-2553</t>
  </si>
  <si>
    <t>Dondray Cole</t>
  </si>
  <si>
    <t>17 MSP 006888</t>
  </si>
  <si>
    <t>Contact Glen Burnie Bk 5/22,</t>
  </si>
  <si>
    <t>Micheal Pacheco</t>
  </si>
  <si>
    <t>19 MSP 038463</t>
  </si>
  <si>
    <t>10/28/19 sent to photo lab for processing. S.C.
11/19/19 photos mailed. S.C.</t>
  </si>
  <si>
    <t>17-0945</t>
  </si>
  <si>
    <t>19-2562</t>
  </si>
  <si>
    <t>10/29/19 Mailed partial denial</t>
  </si>
  <si>
    <t>19-2564</t>
  </si>
  <si>
    <t>Brittany Swift</t>
  </si>
  <si>
    <t>10/29/19 No information found.</t>
  </si>
  <si>
    <t>19-2565</t>
  </si>
  <si>
    <t>Richard Null Pineau</t>
  </si>
  <si>
    <t>10/29/19 NO information found.</t>
  </si>
  <si>
    <t>19-2566</t>
  </si>
  <si>
    <t>Ceara Crump</t>
  </si>
  <si>
    <t>2019 00409999</t>
  </si>
  <si>
    <t xml:space="preserve">10/29/19 Mailed the CCC </t>
  </si>
  <si>
    <t>19-2586</t>
  </si>
  <si>
    <t>James W. Evans</t>
  </si>
  <si>
    <t>19 MSP 043837</t>
  </si>
  <si>
    <t>10/31/19 Mailed report.</t>
  </si>
  <si>
    <t>19-2588</t>
  </si>
  <si>
    <t>Mayasa Telfair</t>
  </si>
  <si>
    <t>2019 00464488</t>
  </si>
  <si>
    <t>10/31/19 Mailed CCC.</t>
  </si>
  <si>
    <t>19-2589</t>
  </si>
  <si>
    <t>Storation LLC</t>
  </si>
  <si>
    <t>10/31/19 No records found.</t>
  </si>
  <si>
    <t>19-2590</t>
  </si>
  <si>
    <t>Leonard Taylor</t>
  </si>
  <si>
    <t>19-2591</t>
  </si>
  <si>
    <t>Rachel Miller</t>
  </si>
  <si>
    <t>19 MSP 044103</t>
  </si>
  <si>
    <t>10/31/19 Mailed partial denial.</t>
  </si>
  <si>
    <t>19-2618</t>
  </si>
  <si>
    <t>Amadou Njoya</t>
  </si>
  <si>
    <t>19 0059595</t>
  </si>
  <si>
    <t xml:space="preserve">11/5/19 Not MSP </t>
  </si>
  <si>
    <t>19-2630</t>
  </si>
  <si>
    <t>Christopher Daniel Nichols</t>
  </si>
  <si>
    <t>19 MSP 035564</t>
  </si>
  <si>
    <t>11/05/2019 Mailed report.</t>
  </si>
  <si>
    <t>19-2637</t>
  </si>
  <si>
    <t>Stephen Mayhew</t>
  </si>
  <si>
    <t>19 MSP 044109</t>
  </si>
  <si>
    <t>11/05/2019 Not releasable at this time.</t>
  </si>
  <si>
    <t>19-2648</t>
  </si>
  <si>
    <t>19-2665</t>
  </si>
  <si>
    <t>Nash Holdings</t>
  </si>
  <si>
    <t>19 MSP 04301</t>
  </si>
  <si>
    <t>11/08/19 No photos on file. Check #848362562 returned. S.C.</t>
  </si>
  <si>
    <t>19-2675</t>
  </si>
  <si>
    <t>Tracey Edward</t>
  </si>
  <si>
    <t>11/12/19 not available for release , on going investigation, sent check and request form back</t>
  </si>
  <si>
    <t>19-2681</t>
  </si>
  <si>
    <t>Carter Distribution</t>
  </si>
  <si>
    <t>19 MSP 045395</t>
  </si>
  <si>
    <t>11/12/19 mailed to Lexis Nexis</t>
  </si>
  <si>
    <t>19-2683</t>
  </si>
  <si>
    <t>Eric Unknown</t>
  </si>
  <si>
    <t>11/12/19 mailed to lexis Nexis, no info found</t>
  </si>
  <si>
    <t>19-2684</t>
  </si>
  <si>
    <t>Pamela Pickeral</t>
  </si>
  <si>
    <t>19 MSP 043271</t>
  </si>
  <si>
    <t>11/12/19 mailed to lexis Nexis</t>
  </si>
  <si>
    <t>19-2685</t>
  </si>
  <si>
    <t>Lionel Hatcher</t>
  </si>
  <si>
    <t>19 MSP 031941</t>
  </si>
  <si>
    <t>19-2687</t>
  </si>
  <si>
    <t>Javon Jones</t>
  </si>
  <si>
    <t xml:space="preserve">11/12/19 mailed to lexis nexis , no info found </t>
  </si>
  <si>
    <t>19-2688</t>
  </si>
  <si>
    <t>Tarrelll Franklin</t>
  </si>
  <si>
    <t>19 MSP 041643</t>
  </si>
  <si>
    <t>11/12/19 mailed to lexis nexis</t>
  </si>
  <si>
    <t>19-2689</t>
  </si>
  <si>
    <t>Mattress Store/Margaret Wright</t>
  </si>
  <si>
    <t>19 MSP 036329</t>
  </si>
  <si>
    <t>11/12/19 mailed to Lexis nexis</t>
  </si>
  <si>
    <t>19-2690</t>
  </si>
  <si>
    <t>Ryan D Outland</t>
  </si>
  <si>
    <t>18 MSP 036028</t>
  </si>
  <si>
    <t>11/12/19  report not available bc juvenile suspects. mailed check  back to lexis nexis</t>
  </si>
  <si>
    <t>William Tyndall</t>
  </si>
  <si>
    <t>19-2691</t>
  </si>
  <si>
    <t>13 MSP 002599</t>
  </si>
  <si>
    <t>Denial Not adjudicated 5/19</t>
  </si>
  <si>
    <t>Matthew Madalis</t>
  </si>
  <si>
    <t>19 0007095</t>
  </si>
  <si>
    <t>17-0946</t>
  </si>
  <si>
    <t>11/12/19 This is not MSP case.</t>
  </si>
  <si>
    <t>19-2699</t>
  </si>
  <si>
    <t>14 MSP 004395</t>
  </si>
  <si>
    <t>John Kelly</t>
  </si>
  <si>
    <t>17-0947</t>
  </si>
  <si>
    <t>11/13/19 Mailed report.11/13/19 giving to KW for video footage request. 11/13/2019 KW sent to RH for video footage.11/18/19 Ongoing Investigation. No photos nor video. Nothing sent. Returned check. RH</t>
  </si>
  <si>
    <t>16 MSP 017386</t>
  </si>
  <si>
    <t>19-2737</t>
  </si>
  <si>
    <t>17-0948</t>
  </si>
  <si>
    <t>11/18/19 No report on file F.P.</t>
  </si>
  <si>
    <t>Jimm Baum</t>
  </si>
  <si>
    <t>19-2746</t>
  </si>
  <si>
    <t>Rafael L Torres</t>
  </si>
  <si>
    <t>19 MSP 046857</t>
  </si>
  <si>
    <t>17-0949</t>
  </si>
  <si>
    <t>11/18/19 report still in draft and still open sent reponse back</t>
  </si>
  <si>
    <t>Kramon &amp; Graham</t>
  </si>
  <si>
    <t>Arcy Passwaters</t>
  </si>
  <si>
    <t>19-2747</t>
  </si>
  <si>
    <t>Contact Denton PD 5/22,</t>
  </si>
  <si>
    <t>17-0950</t>
  </si>
  <si>
    <t>Julie Shetter</t>
  </si>
  <si>
    <t>Clara Vasquez-Villalta</t>
  </si>
  <si>
    <t>16 MSP 021522</t>
  </si>
  <si>
    <t>11/18/19 No photos on file, Check # 854821962 $25 returned. S.C.</t>
  </si>
  <si>
    <t>17-0951</t>
  </si>
  <si>
    <t>Norman Bennett</t>
  </si>
  <si>
    <t>16 MSP 019743</t>
  </si>
  <si>
    <t>19-2748</t>
  </si>
  <si>
    <t>Felipe Aguilar</t>
  </si>
  <si>
    <t>19 MSP 034812</t>
  </si>
  <si>
    <t>17-0952</t>
  </si>
  <si>
    <t>Stephen Ratliff</t>
  </si>
  <si>
    <t>Christian Peterson</t>
  </si>
  <si>
    <t>14 MSP 039340</t>
  </si>
  <si>
    <t>19-2749</t>
  </si>
  <si>
    <t>17-0953</t>
  </si>
  <si>
    <t>Daniel Evans</t>
  </si>
  <si>
    <t>2019 00479521</t>
  </si>
  <si>
    <t>Brian Heavner</t>
  </si>
  <si>
    <t>11/18/19 no report found</t>
  </si>
  <si>
    <t>19-2775</t>
  </si>
  <si>
    <t>17-0954</t>
  </si>
  <si>
    <t>Budget Section</t>
  </si>
  <si>
    <t>Senkus</t>
  </si>
  <si>
    <t>John P. Kelly</t>
  </si>
  <si>
    <t>seeking annual expenditure vehicle purchase</t>
  </si>
  <si>
    <t>11/20/19 mailed to kexis nexis</t>
  </si>
  <si>
    <t>19-2776</t>
  </si>
  <si>
    <t>17-0955</t>
  </si>
  <si>
    <t>Gary Buoniconti</t>
  </si>
  <si>
    <t>Brian Rosenthal Reporter</t>
  </si>
  <si>
    <t>Richard A Dietl</t>
  </si>
  <si>
    <t>19 2578</t>
  </si>
  <si>
    <t>Records for Richard A Dietl Private Investigator</t>
  </si>
  <si>
    <t>11/20/19 no report found with info provided mailed check back</t>
  </si>
  <si>
    <t>19-2779</t>
  </si>
  <si>
    <t>17-0956</t>
  </si>
  <si>
    <t>Steven Lewis</t>
  </si>
  <si>
    <t>Bhavisha Patel</t>
  </si>
  <si>
    <t>Dhurmil Patel</t>
  </si>
  <si>
    <t>17 MSP 016956</t>
  </si>
  <si>
    <t>No results in Case Search</t>
  </si>
  <si>
    <t>OSFM 22 19 055</t>
  </si>
  <si>
    <t>17-0957</t>
  </si>
  <si>
    <t>US Dept. of Justice</t>
  </si>
  <si>
    <t>Guthjahr</t>
  </si>
  <si>
    <t>11/21/19 Incendiary Fire - no report released  LB</t>
  </si>
  <si>
    <t>05 82 004804</t>
  </si>
  <si>
    <t>HOR 5/5</t>
  </si>
  <si>
    <t>19-2786</t>
  </si>
  <si>
    <t>17-0958</t>
  </si>
  <si>
    <t>Oscar C. Lewis</t>
  </si>
  <si>
    <t>Mark Kelly</t>
  </si>
  <si>
    <t>11/21/19 no report found sent check back</t>
  </si>
  <si>
    <t>19-2787</t>
  </si>
  <si>
    <t>17-0959</t>
  </si>
  <si>
    <t>Tyson Marbury</t>
  </si>
  <si>
    <t>19B000797</t>
  </si>
  <si>
    <t>Prasad Yadavalli</t>
  </si>
  <si>
    <t>11/21/19 not msp case</t>
  </si>
  <si>
    <t>17-0960</t>
  </si>
  <si>
    <t>19-2788</t>
  </si>
  <si>
    <t>Gelvin Yoc-Bautista</t>
  </si>
  <si>
    <t>Jonathan Stepanian</t>
  </si>
  <si>
    <t>19 MSP 046339</t>
  </si>
  <si>
    <t>17-0961</t>
  </si>
  <si>
    <t>11/21/19 mailed report</t>
  </si>
  <si>
    <t>19-2789</t>
  </si>
  <si>
    <t>Lewis M Culbertson</t>
  </si>
  <si>
    <t>2017 00122228</t>
  </si>
  <si>
    <t>Julissa Wallis</t>
  </si>
  <si>
    <t>19 MSP 047793</t>
  </si>
  <si>
    <t>17-0962</t>
  </si>
  <si>
    <t>Gloria D Casteel</t>
  </si>
  <si>
    <t>19-2790</t>
  </si>
  <si>
    <t>2017 00217604</t>
  </si>
  <si>
    <t>Konstantinos Vasilakopoulos</t>
  </si>
  <si>
    <t>17-0963</t>
  </si>
  <si>
    <t>Nicolle Norris SAO Anne Arundel Co</t>
  </si>
  <si>
    <t>Joseph Thomas Field Jr</t>
  </si>
  <si>
    <t>19-2837</t>
  </si>
  <si>
    <t>Contact Glen Burnie Bk</t>
  </si>
  <si>
    <t>17-0964</t>
  </si>
  <si>
    <t>Milani Construction</t>
  </si>
  <si>
    <t>19 MSP 047933</t>
  </si>
  <si>
    <t>Office of the Chief Medical Examiner</t>
  </si>
  <si>
    <t>Cris Tiffani Glenn</t>
  </si>
  <si>
    <t>17 MSP 021012</t>
  </si>
  <si>
    <t>11/26/19 Mailed report</t>
  </si>
  <si>
    <t>Draft 5/23, provided an accident report</t>
  </si>
  <si>
    <t>19-2838</t>
  </si>
  <si>
    <t>17-0965</t>
  </si>
  <si>
    <t>David A. Bramble</t>
  </si>
  <si>
    <t>19 MSP 043784</t>
  </si>
  <si>
    <t>Migail Benjamin Hunter</t>
  </si>
  <si>
    <t>17 MSP 02112</t>
  </si>
  <si>
    <t>report sent</t>
  </si>
  <si>
    <t>19-2862</t>
  </si>
  <si>
    <t>17-0966</t>
  </si>
  <si>
    <t>19MSP004205</t>
  </si>
  <si>
    <t>11/27/19 emailed request to photo lab. TK
12/9/19 photos mailed to requestor. TK</t>
  </si>
  <si>
    <t>19-2863</t>
  </si>
  <si>
    <t>Jenna Ries</t>
  </si>
  <si>
    <t>2019 00510265</t>
  </si>
  <si>
    <t xml:space="preserve">11/27/19 Mailed CCC </t>
  </si>
  <si>
    <t>Requesting Facial Recognition Technology (FRT)</t>
  </si>
  <si>
    <t>19-2864</t>
  </si>
  <si>
    <t>17-0967</t>
  </si>
  <si>
    <t>Cindy Crabtree</t>
  </si>
  <si>
    <t>19 MSP 048782</t>
  </si>
  <si>
    <t>Law Center to Provent Gun Violence</t>
  </si>
  <si>
    <t>11/27/19 Mailed partial denial.</t>
  </si>
  <si>
    <t>MD, FBI, ATF handle  NICS check for private gun sales</t>
  </si>
  <si>
    <t>19-2887</t>
  </si>
  <si>
    <t>Stephanie V Washington</t>
  </si>
  <si>
    <t>2019 00501171</t>
  </si>
  <si>
    <t>17-0968</t>
  </si>
  <si>
    <t>12/3/19 Mailed CCC.</t>
  </si>
  <si>
    <t>Dewaun Jenkins</t>
  </si>
  <si>
    <t>17 00175521</t>
  </si>
  <si>
    <t>19-2888</t>
  </si>
  <si>
    <t>Not MSP contact Baltimore Co PD</t>
  </si>
  <si>
    <t>19 MSP 043787</t>
  </si>
  <si>
    <t>17-0969</t>
  </si>
  <si>
    <t>12/3/19 Mailed report.</t>
  </si>
  <si>
    <t>Whiteford, Taylor &amp; Preston,LLP</t>
  </si>
  <si>
    <t>Mohammad/Farazdaghi</t>
  </si>
  <si>
    <t>2016 00321576</t>
  </si>
  <si>
    <t>19-2890</t>
  </si>
  <si>
    <t>OOctavia C Pauls</t>
  </si>
  <si>
    <t>17-0970</t>
  </si>
  <si>
    <t>19 MSP 042713</t>
  </si>
  <si>
    <t>Scott MacFarlane - Media</t>
  </si>
  <si>
    <t>19-2891</t>
  </si>
  <si>
    <t>17-0972</t>
  </si>
  <si>
    <t>Matthew C Burnett</t>
  </si>
  <si>
    <t>Ashley Richards</t>
  </si>
  <si>
    <t>Research how police programs impact police work</t>
  </si>
  <si>
    <t>19-2931</t>
  </si>
  <si>
    <t>Zahn Contractin Inc</t>
  </si>
  <si>
    <t>17-0973</t>
  </si>
  <si>
    <t>12/9/19 No information found.</t>
  </si>
  <si>
    <t>Diane Thomas, NSA</t>
  </si>
  <si>
    <t>Josehp Palmisano</t>
  </si>
  <si>
    <t>15 MSP 006825</t>
  </si>
  <si>
    <t>19-2940</t>
  </si>
  <si>
    <t>Alexander Edwards</t>
  </si>
  <si>
    <t>2019 00495611</t>
  </si>
  <si>
    <t>12/9/19 Mailed CCC.</t>
  </si>
  <si>
    <t>Notice from NSA</t>
  </si>
  <si>
    <t>19-2954</t>
  </si>
  <si>
    <t>Michael Marston</t>
  </si>
  <si>
    <t>17-0974</t>
  </si>
  <si>
    <t>Steven Darakshan</t>
  </si>
  <si>
    <t xml:space="preserve">12/10/2019 Lexis sent $9.00 check in before we looked into Report.
No report avaiable non fatal. 12/11/2019 Sent check back. GEF
12/10/2019 Emailed 30-36 No Record GEF  </t>
  </si>
  <si>
    <t>All personal and work emails; no response</t>
  </si>
  <si>
    <t>19-2983</t>
  </si>
  <si>
    <t>17-0975</t>
  </si>
  <si>
    <t>Ronald Phipps</t>
  </si>
  <si>
    <t>12/12/19 In draft. 12/26/19 Still in draft as request at a later date.</t>
  </si>
  <si>
    <t>19-2985</t>
  </si>
  <si>
    <t>17-0976</t>
  </si>
  <si>
    <t>12/12/19 Mailed report.</t>
  </si>
  <si>
    <t>Marks, O'Neill, O'Brien, Doherty &amp; Kelly</t>
  </si>
  <si>
    <t>Sent to BK 5/26. Not MSP, contact Salisbury PD.</t>
  </si>
  <si>
    <t>19-2986</t>
  </si>
  <si>
    <t>17-0977</t>
  </si>
  <si>
    <t>Charles Long</t>
  </si>
  <si>
    <t>19 MSP 049809</t>
  </si>
  <si>
    <t>Eric Singer, LLC</t>
  </si>
  <si>
    <t>12/12/19 Mailed partial denial.</t>
  </si>
  <si>
    <t>Sent to BK 5/26. Unable to locate report with info provided.</t>
  </si>
  <si>
    <t>19-2989</t>
  </si>
  <si>
    <t>17-0978</t>
  </si>
  <si>
    <t>James Labutka</t>
  </si>
  <si>
    <t>19 MSP 049634</t>
  </si>
  <si>
    <t>John Charles Viars</t>
  </si>
  <si>
    <t>02 55 016785</t>
  </si>
  <si>
    <t>Sent to BK 5/26</t>
  </si>
  <si>
    <t>19-2993</t>
  </si>
  <si>
    <t>17-0979</t>
  </si>
  <si>
    <t>David Foehner - CSX</t>
  </si>
  <si>
    <t>17 MSP 015666</t>
  </si>
  <si>
    <t>April M. Jackson</t>
  </si>
  <si>
    <t>19 108956</t>
  </si>
  <si>
    <t>12/12/19 no report found. mailed check back</t>
  </si>
  <si>
    <t>17-0980</t>
  </si>
  <si>
    <t>19-2994</t>
  </si>
  <si>
    <t>17 MSP 021139</t>
  </si>
  <si>
    <t>Emailed to requester.</t>
  </si>
  <si>
    <t>Bernard S Landry</t>
  </si>
  <si>
    <t>19 0057522</t>
  </si>
  <si>
    <t>17-0981</t>
  </si>
  <si>
    <t>19-2995</t>
  </si>
  <si>
    <t>Missing supplement? Sent email to Trpr 5/26</t>
  </si>
  <si>
    <t>Stephanie Bowers</t>
  </si>
  <si>
    <t>19 MSP 051547</t>
  </si>
  <si>
    <t>17-0982</t>
  </si>
  <si>
    <t>12/12/19 mailed report to Lexis Nexis</t>
  </si>
  <si>
    <t>17 MSP 021176</t>
  </si>
  <si>
    <t>19-3013</t>
  </si>
  <si>
    <t>In draft 5/26, 5/31</t>
  </si>
  <si>
    <t>17-0983</t>
  </si>
  <si>
    <t>15 MSP 001937</t>
  </si>
  <si>
    <t>Karlene Graham</t>
  </si>
  <si>
    <t>17-0984</t>
  </si>
  <si>
    <t>12/17/19 No information found.</t>
  </si>
  <si>
    <t>19-3031</t>
  </si>
  <si>
    <t>12/18/19 In draft. 12/26/19 Still in draft request at a later date.</t>
  </si>
  <si>
    <t>19-3032</t>
  </si>
  <si>
    <t>John Grote</t>
  </si>
  <si>
    <t>2019 00547884</t>
  </si>
  <si>
    <t>12/18/19 Mailed CCC</t>
  </si>
  <si>
    <t>19-3033</t>
  </si>
  <si>
    <t>Lydia M Smothers</t>
  </si>
  <si>
    <t>2019 00490817</t>
  </si>
  <si>
    <t>Agnes Wilson/Frenzella Wilson</t>
  </si>
  <si>
    <t>OSFM 22 17 035</t>
  </si>
  <si>
    <t>report emailed 7/31/17</t>
  </si>
  <si>
    <t>17-0985</t>
  </si>
  <si>
    <t>Miles Rippin</t>
  </si>
  <si>
    <t>OSFM 19 17 012</t>
  </si>
  <si>
    <t>emailed report 6/15/17</t>
  </si>
  <si>
    <t>17-0986</t>
  </si>
  <si>
    <t>19-3034</t>
  </si>
  <si>
    <t>In draft 5/26. Report not available at this time.</t>
  </si>
  <si>
    <t>Mark Anthony</t>
  </si>
  <si>
    <t>2019 00486765</t>
  </si>
  <si>
    <t>17-0987</t>
  </si>
  <si>
    <t>19-3035</t>
  </si>
  <si>
    <t>Michael Stokes</t>
  </si>
  <si>
    <t>Keith Richard Shils</t>
  </si>
  <si>
    <t>19 110237</t>
  </si>
  <si>
    <t>Need more info 5/26. No reply from requester.</t>
  </si>
  <si>
    <t>12/18/19 No information found.</t>
  </si>
  <si>
    <t>19-3054</t>
  </si>
  <si>
    <t>17-0988</t>
  </si>
  <si>
    <t>Access denied in interact. Sent email to Sgt. Blades 5/30</t>
  </si>
  <si>
    <t>17-0989</t>
  </si>
  <si>
    <t>Joan Kramer</t>
  </si>
  <si>
    <t>Stephen Kramer</t>
  </si>
  <si>
    <t>17 MSP 018509</t>
  </si>
  <si>
    <t>Denial Ongoing Investigation 5/30, sent denial letter 6/9</t>
  </si>
  <si>
    <t>James Phillip Esserwein</t>
  </si>
  <si>
    <t>19 MSP 051414</t>
  </si>
  <si>
    <t>17-0990</t>
  </si>
  <si>
    <t>12/20/19 mailed report</t>
  </si>
  <si>
    <t>Lemmuel West</t>
  </si>
  <si>
    <t>17 MSP 020217</t>
  </si>
  <si>
    <t>19-3055</t>
  </si>
  <si>
    <t>Sent Report 5/30</t>
  </si>
  <si>
    <t>17-0991</t>
  </si>
  <si>
    <t>Glen Michael Parks</t>
  </si>
  <si>
    <t>12/20/19 mailed check back no report found</t>
  </si>
  <si>
    <t>19-0017</t>
  </si>
  <si>
    <t>Leroy E. Crabb</t>
  </si>
  <si>
    <t>19 MSP 000213</t>
  </si>
  <si>
    <t>1/16/19 In draft 1/9/19/Mailed partial denial</t>
  </si>
  <si>
    <t>Bear Construction</t>
  </si>
  <si>
    <t>17 MSP 019356</t>
  </si>
  <si>
    <t>17-0992</t>
  </si>
  <si>
    <t>Patricia Tallent Paralegal</t>
  </si>
  <si>
    <t>19-0028</t>
  </si>
  <si>
    <t>Audio 911 phone call; request withdrawn</t>
  </si>
  <si>
    <t>Gregory Dupye</t>
  </si>
  <si>
    <t>17-0993</t>
  </si>
  <si>
    <t xml:space="preserve">1/10/19 No report found </t>
  </si>
  <si>
    <t>Tarek alaruri FairMark IT Inc</t>
  </si>
  <si>
    <t>19-0029</t>
  </si>
  <si>
    <t>Software purchases in last 12 months; to Griffin 8/15</t>
  </si>
  <si>
    <t>Erlinda M Mendoza</t>
  </si>
  <si>
    <t>17-0994</t>
  </si>
  <si>
    <t>19-0045</t>
  </si>
  <si>
    <t>Cathy Slider</t>
  </si>
  <si>
    <t>17-0995</t>
  </si>
  <si>
    <t>Matthew Mannas</t>
  </si>
  <si>
    <t>19-0053</t>
  </si>
  <si>
    <t>17 MSP 019349</t>
  </si>
  <si>
    <t>Brittaney Russell</t>
  </si>
  <si>
    <t>17-0996</t>
  </si>
  <si>
    <t xml:space="preserve">1/11/19 No report found </t>
  </si>
  <si>
    <t>Madison/Thompson</t>
  </si>
  <si>
    <t>19-0054</t>
  </si>
  <si>
    <t>John Schill</t>
  </si>
  <si>
    <t>18 MSP 047697</t>
  </si>
  <si>
    <t>17-0997</t>
  </si>
  <si>
    <t>Homicide Unit</t>
  </si>
  <si>
    <t>Blades</t>
  </si>
  <si>
    <t>Maritza M Carmona</t>
  </si>
  <si>
    <t>1/11/19 Mailed report</t>
  </si>
  <si>
    <t>19-0055</t>
  </si>
  <si>
    <t>Homicide case; not adjudicated</t>
  </si>
  <si>
    <t>17-0998</t>
  </si>
  <si>
    <t xml:space="preserve">1/11/19 Mailed report
</t>
  </si>
  <si>
    <t>Charles L Warns Jr BCPD</t>
  </si>
  <si>
    <t>Robin Lopata</t>
  </si>
  <si>
    <t>08 56 003453</t>
  </si>
  <si>
    <t>Sent HOR 5/22/17, missing in HOR 5/24</t>
  </si>
  <si>
    <t>19-0056</t>
  </si>
  <si>
    <t>17-0999</t>
  </si>
  <si>
    <t>Donald Bratton</t>
  </si>
  <si>
    <t>18 MSP 046718</t>
  </si>
  <si>
    <t>Jeffrey Frau</t>
  </si>
  <si>
    <t>Carlos Maximo Ramirez</t>
  </si>
  <si>
    <t>19-0057</t>
  </si>
  <si>
    <t>17-1000</t>
  </si>
  <si>
    <t>Charles Bennett</t>
  </si>
  <si>
    <t>Request more information 6/2</t>
  </si>
  <si>
    <t>17-1001</t>
  </si>
  <si>
    <t>19-0058</t>
  </si>
  <si>
    <t>Flores E Antonio</t>
  </si>
  <si>
    <t>17-1002</t>
  </si>
  <si>
    <t>19-0059</t>
  </si>
  <si>
    <t>Valyra Bacigalupi</t>
  </si>
  <si>
    <t>OSFM 17 17 010</t>
  </si>
  <si>
    <t>Bryan Miller</t>
  </si>
  <si>
    <t>Emailed Report on 7/26/2017</t>
  </si>
  <si>
    <t>1/11/19Mailed partial denial</t>
  </si>
  <si>
    <t>17-1003</t>
  </si>
  <si>
    <t>19-0060</t>
  </si>
  <si>
    <t>Eastern Shore Legal</t>
  </si>
  <si>
    <t>Emma Parsons</t>
  </si>
  <si>
    <t>Allan Myers</t>
  </si>
  <si>
    <t>Supplement Report Only</t>
  </si>
  <si>
    <t>17-1004</t>
  </si>
  <si>
    <t>kaw</t>
  </si>
  <si>
    <t>19-0061</t>
  </si>
  <si>
    <t>16 MSP 050117</t>
  </si>
  <si>
    <t>Kenneth Bull</t>
  </si>
  <si>
    <t>Dash cam footage statements evidence etc</t>
  </si>
  <si>
    <t>1/11/19 Mailed partial denial</t>
  </si>
  <si>
    <t>17-1005</t>
  </si>
  <si>
    <t>19-0062</t>
  </si>
  <si>
    <t>Blackhawk LP</t>
  </si>
  <si>
    <t>Albert Urbach</t>
  </si>
  <si>
    <t>unable to locate report 6/1</t>
  </si>
  <si>
    <t>2018 00519057</t>
  </si>
  <si>
    <t>1/11/19 Mailed CCC</t>
  </si>
  <si>
    <t>17-1006</t>
  </si>
  <si>
    <t>Kenneth &amp; Evely Wilkins</t>
  </si>
  <si>
    <t>19-0063</t>
  </si>
  <si>
    <t>Not MSP contact Preston PD</t>
  </si>
  <si>
    <t xml:space="preserve">               Brian Trumbull</t>
  </si>
  <si>
    <t>18 MSP 044495</t>
  </si>
  <si>
    <t>17-1007</t>
  </si>
  <si>
    <t>Jessica Hunter</t>
  </si>
  <si>
    <t>19-0064</t>
  </si>
  <si>
    <t>17 0039766</t>
  </si>
  <si>
    <t>Not MSP contact PG Co PD</t>
  </si>
  <si>
    <t>Olivia A Rockwell</t>
  </si>
  <si>
    <t>17-1008</t>
  </si>
  <si>
    <t>19-0065</t>
  </si>
  <si>
    <t>Elijah Williams</t>
  </si>
  <si>
    <t xml:space="preserve">1/11/19No report found </t>
  </si>
  <si>
    <t>19-0091</t>
  </si>
  <si>
    <t>Shane Michael Hart</t>
  </si>
  <si>
    <t>19-0092</t>
  </si>
  <si>
    <t>Scott Terry</t>
  </si>
  <si>
    <t>19 MSP 000079</t>
  </si>
  <si>
    <t>1/17/19 Mailed report</t>
  </si>
  <si>
    <t>19-0103</t>
  </si>
  <si>
    <t>Loretta Blair Parker</t>
  </si>
  <si>
    <t>18 MSP 055810</t>
  </si>
  <si>
    <t>1/18/19 Mailed partiial denial</t>
  </si>
  <si>
    <t>19-0104</t>
  </si>
  <si>
    <t>Cheryl Maxwell</t>
  </si>
  <si>
    <t>1/18/19 No information found</t>
  </si>
  <si>
    <t>19-0105</t>
  </si>
  <si>
    <t>Premsai LLC T/A Thirsty</t>
  </si>
  <si>
    <t>19 MSP 000441</t>
  </si>
  <si>
    <t>1/18/19 Mailed partial denial</t>
  </si>
  <si>
    <t>19-0106</t>
  </si>
  <si>
    <t>Walter Zielezinski</t>
  </si>
  <si>
    <t xml:space="preserve">1/18/19 No records found </t>
  </si>
  <si>
    <t>19-0107</t>
  </si>
  <si>
    <t>Daid Caputi Ortiz</t>
  </si>
  <si>
    <t>19 MSP 000566</t>
  </si>
  <si>
    <t>1/18/19 Mailed report</t>
  </si>
  <si>
    <t>19-0119</t>
  </si>
  <si>
    <t>JM Johnson</t>
  </si>
  <si>
    <t>18 MSP 053771</t>
  </si>
  <si>
    <t>1/23/19 Mailed report</t>
  </si>
  <si>
    <t>19-0120</t>
  </si>
  <si>
    <t>Kwasi Poku</t>
  </si>
  <si>
    <t>18 MSP 052171</t>
  </si>
  <si>
    <t xml:space="preserve">1/23/19 Mailed report </t>
  </si>
  <si>
    <t>19-0125</t>
  </si>
  <si>
    <t>Julia Cogan</t>
  </si>
  <si>
    <t>19 MSP 000336</t>
  </si>
  <si>
    <t>1/23/19 Mailed partial denial</t>
  </si>
  <si>
    <t>19-0126</t>
  </si>
  <si>
    <t>Kyle J Mitchell</t>
  </si>
  <si>
    <t>2018 00575516</t>
  </si>
  <si>
    <t>1/23/19 Mailed CCC</t>
  </si>
  <si>
    <t>19-0129</t>
  </si>
  <si>
    <t>Ruth Cruz</t>
  </si>
  <si>
    <t>2018 00582898</t>
  </si>
  <si>
    <t xml:space="preserve">1/23/19 Mailed CCC </t>
  </si>
  <si>
    <t>19-0130</t>
  </si>
  <si>
    <t>Brian Leader</t>
  </si>
  <si>
    <t>18 MSP 052093</t>
  </si>
  <si>
    <t>19-0133</t>
  </si>
  <si>
    <t>David Ellis</t>
  </si>
  <si>
    <t>18 MSP 013133</t>
  </si>
  <si>
    <t xml:space="preserve">1/23/19 Mailed </t>
  </si>
  <si>
    <t>19-0139</t>
  </si>
  <si>
    <t>Deandre Bowlen</t>
  </si>
  <si>
    <t>2018 00567392</t>
  </si>
  <si>
    <t xml:space="preserve">1/25/19 Mailed CCC </t>
  </si>
  <si>
    <t>19-0140</t>
  </si>
  <si>
    <t>Edgardo Martinez</t>
  </si>
  <si>
    <t>19 MSP 001447</t>
  </si>
  <si>
    <t>1/25/19 In draft 2/8/19 Mailed report</t>
  </si>
  <si>
    <t>William E Williams</t>
  </si>
  <si>
    <t>19-0141</t>
  </si>
  <si>
    <t>Not MSP contact Allegany Co SO or Frostburg PD</t>
  </si>
  <si>
    <t>Edward C Styron</t>
  </si>
  <si>
    <t>19 MSP 000305</t>
  </si>
  <si>
    <t>1/25/19 Mailed report</t>
  </si>
  <si>
    <t>17-1009</t>
  </si>
  <si>
    <t>Kristina Nastatos</t>
  </si>
  <si>
    <t>19-0145</t>
  </si>
  <si>
    <t>provide more information 6/9</t>
  </si>
  <si>
    <t>Joshua Woods</t>
  </si>
  <si>
    <t>1/25/19 No report found</t>
  </si>
  <si>
    <t>17-1010</t>
  </si>
  <si>
    <t>19-0148</t>
  </si>
  <si>
    <t>Daniel  Young</t>
  </si>
  <si>
    <t>2017 00120959</t>
  </si>
  <si>
    <t>Carl A Deshong</t>
  </si>
  <si>
    <t xml:space="preserve">               N/A</t>
  </si>
  <si>
    <t>Sent CCC 6/1,</t>
  </si>
  <si>
    <t>17-1011</t>
  </si>
  <si>
    <t>19-0149</t>
  </si>
  <si>
    <t>Emprire Landscape</t>
  </si>
  <si>
    <t>17 MSP 020989</t>
  </si>
  <si>
    <t>Sent Report 6/1</t>
  </si>
  <si>
    <t>17-1012</t>
  </si>
  <si>
    <t>Bryant Butler</t>
  </si>
  <si>
    <t>17 MSP 020706</t>
  </si>
  <si>
    <t>17-1013</t>
  </si>
  <si>
    <t>Brynn Bales</t>
  </si>
  <si>
    <t>Rayeann Y Ali-Shaw</t>
  </si>
  <si>
    <t>17 MSP 020365</t>
  </si>
  <si>
    <t>19-0150</t>
  </si>
  <si>
    <t>17-1014</t>
  </si>
  <si>
    <t>Stacey Shirey</t>
  </si>
  <si>
    <t>18 MSP 055332</t>
  </si>
  <si>
    <t>Ryan Lightfoot</t>
  </si>
  <si>
    <t>1/25/19 Mailed redacted report.</t>
  </si>
  <si>
    <t>15 MSP 006720</t>
  </si>
  <si>
    <t>19-0163</t>
  </si>
  <si>
    <t>17-1015</t>
  </si>
  <si>
    <t>Walter Riehl</t>
  </si>
  <si>
    <t>18 MSP 043630</t>
  </si>
  <si>
    <t>15 MSP 004362</t>
  </si>
  <si>
    <t>19-0174</t>
  </si>
  <si>
    <t>J M Johnson LLC</t>
  </si>
  <si>
    <t>17-1016</t>
  </si>
  <si>
    <t xml:space="preserve">1/29/19 Mailed report </t>
  </si>
  <si>
    <t>Xueang Wang</t>
  </si>
  <si>
    <t>14 MSP 039576</t>
  </si>
  <si>
    <t>19-0175</t>
  </si>
  <si>
    <t>17-1017</t>
  </si>
  <si>
    <t>Lee Evan Gardner</t>
  </si>
  <si>
    <t>12 53 002653</t>
  </si>
  <si>
    <t>19-0180</t>
  </si>
  <si>
    <t>AIR sent, not DUI.</t>
  </si>
  <si>
    <t>18 msp 050469</t>
  </si>
  <si>
    <t>17-1018</t>
  </si>
  <si>
    <t>19-0181</t>
  </si>
  <si>
    <t>18 msp 023525</t>
  </si>
  <si>
    <t>19-0182</t>
  </si>
  <si>
    <t>Adrienne Messner</t>
  </si>
  <si>
    <t>18 msp 018512</t>
  </si>
  <si>
    <t>19-0183</t>
  </si>
  <si>
    <t>Denise Culbertson</t>
  </si>
  <si>
    <t>18 msp 039501</t>
  </si>
  <si>
    <t>19-0218</t>
  </si>
  <si>
    <t>Charlene A Parker</t>
  </si>
  <si>
    <t>18 MSP 053110</t>
  </si>
  <si>
    <t>Mailed Report 2/05/2019</t>
  </si>
  <si>
    <t>19-0219</t>
  </si>
  <si>
    <t>Mailed report 2/7/19</t>
  </si>
  <si>
    <t>19-0225</t>
  </si>
  <si>
    <t>Lillian Donatelli</t>
  </si>
  <si>
    <t>Nadia Janjua</t>
  </si>
  <si>
    <t>15 msp 016006</t>
  </si>
  <si>
    <t>No records</t>
  </si>
  <si>
    <t>Requesting 911 tapes.</t>
  </si>
  <si>
    <t>19-0228</t>
  </si>
  <si>
    <t>17-1019</t>
  </si>
  <si>
    <t>Charles J Breen</t>
  </si>
  <si>
    <t>19 MSP 003032</t>
  </si>
  <si>
    <t>Jason Perrin</t>
  </si>
  <si>
    <t>17msp 019429</t>
  </si>
  <si>
    <t xml:space="preserve">2/6/19 Mailed report with partial denial </t>
  </si>
  <si>
    <t>Requesting 911 reports.</t>
  </si>
  <si>
    <t>19-0229</t>
  </si>
  <si>
    <t>17-1020</t>
  </si>
  <si>
    <t>Gregory Dellermo</t>
  </si>
  <si>
    <t>19 SP 003356</t>
  </si>
  <si>
    <t>Elsa Baez</t>
  </si>
  <si>
    <t xml:space="preserve">No report found, DUI destroyed 1yr </t>
  </si>
  <si>
    <t xml:space="preserve">2/6/19 Mailed partial denial </t>
  </si>
  <si>
    <t>19-0230</t>
  </si>
  <si>
    <t>17-1021</t>
  </si>
  <si>
    <t>Helen E Cain</t>
  </si>
  <si>
    <t>17 MSP 020671</t>
  </si>
  <si>
    <t>19-0231</t>
  </si>
  <si>
    <t>Sent report with Sociological blacken 5/6</t>
  </si>
  <si>
    <t>Ralph Nelson</t>
  </si>
  <si>
    <t>19 MSP 001879</t>
  </si>
  <si>
    <t>17-1022</t>
  </si>
  <si>
    <t>Kali Gates</t>
  </si>
  <si>
    <t>19-0232</t>
  </si>
  <si>
    <t>16 MSP 043972</t>
  </si>
  <si>
    <t>Sent report 6/2</t>
  </si>
  <si>
    <t>Michael Conn</t>
  </si>
  <si>
    <t>2018 00577304</t>
  </si>
  <si>
    <t>17-1023</t>
  </si>
  <si>
    <t>Mailed CC Card</t>
  </si>
  <si>
    <t>Officer of the Chief Medical Examiner</t>
  </si>
  <si>
    <t>Sent report 6/9</t>
  </si>
  <si>
    <t>17-1024</t>
  </si>
  <si>
    <t>Timothy Rodgers</t>
  </si>
  <si>
    <t>OSFM 22 17 038</t>
  </si>
  <si>
    <t>report emailed 8/8/17</t>
  </si>
  <si>
    <t>19-0233</t>
  </si>
  <si>
    <t>17-1025</t>
  </si>
  <si>
    <t>Gabriele Block</t>
  </si>
  <si>
    <t>Hancock Quarry</t>
  </si>
  <si>
    <t>No file found for this location</t>
  </si>
  <si>
    <t>Mailed report with partial denial 2/6/19</t>
  </si>
  <si>
    <t>17-1026</t>
  </si>
  <si>
    <t>19-0234</t>
  </si>
  <si>
    <t>66 Broadway</t>
  </si>
  <si>
    <t>Alice Marshall</t>
  </si>
  <si>
    <t>18 MSP 055990</t>
  </si>
  <si>
    <t>Not investigated - referred to Hagerstown City FM</t>
  </si>
  <si>
    <t>17-1027</t>
  </si>
  <si>
    <t>19-0237</t>
  </si>
  <si>
    <t>Kasie MIller</t>
  </si>
  <si>
    <t>17 msp 052585</t>
  </si>
  <si>
    <t>James Hartman</t>
  </si>
  <si>
    <t>Tuan Phan</t>
  </si>
  <si>
    <t>Report mailed 02/22/19</t>
  </si>
  <si>
    <t>17-1028</t>
  </si>
  <si>
    <t>19-0239</t>
  </si>
  <si>
    <t>Neiko Staton</t>
  </si>
  <si>
    <t>Requesting Dashcam Video, Audio; duplicate</t>
  </si>
  <si>
    <t xml:space="preserve"> 18 MSP 032880</t>
  </si>
  <si>
    <t>19-0245</t>
  </si>
  <si>
    <t>Laurie Natoli</t>
  </si>
  <si>
    <t xml:space="preserve">2/7/19 Mailed partial denial </t>
  </si>
  <si>
    <t>19-0247</t>
  </si>
  <si>
    <t>Richard Napier</t>
  </si>
  <si>
    <t>18 MSP 055398</t>
  </si>
  <si>
    <t>Non fatal-No record on file.</t>
  </si>
  <si>
    <t>19-0250</t>
  </si>
  <si>
    <t>Melissa Taylor</t>
  </si>
  <si>
    <t>18 MSP 017872</t>
  </si>
  <si>
    <t>19-0251</t>
  </si>
  <si>
    <t>19-0254</t>
  </si>
  <si>
    <t>Gina R Green</t>
  </si>
  <si>
    <t>Mailed report 2/7/2019</t>
  </si>
  <si>
    <t>19-0261</t>
  </si>
  <si>
    <t xml:space="preserve">2/7/19/ Sent to MT Andrew Mason  4/4/19 No response from Trooper </t>
  </si>
  <si>
    <t>19-0296</t>
  </si>
  <si>
    <t>18 MSP 053199</t>
  </si>
  <si>
    <t xml:space="preserve">Unable to locate with information provided </t>
  </si>
  <si>
    <t>19-0324</t>
  </si>
  <si>
    <t>Jose M Cantarero</t>
  </si>
  <si>
    <t xml:space="preserve">2/13/19 No records found with info provided </t>
  </si>
  <si>
    <t>17-1029</t>
  </si>
  <si>
    <t>19-0325</t>
  </si>
  <si>
    <t>Ivan P Lauve</t>
  </si>
  <si>
    <t>Clarene Beamer</t>
  </si>
  <si>
    <t>19-0326</t>
  </si>
  <si>
    <t>Adel H Gomaa</t>
  </si>
  <si>
    <t>19 MSP 004387</t>
  </si>
  <si>
    <t xml:space="preserve">2/13/19 Mailed a partial denial </t>
  </si>
  <si>
    <t>19-0365</t>
  </si>
  <si>
    <t>Jesus H Chacon</t>
  </si>
  <si>
    <t>2019 00027553</t>
  </si>
  <si>
    <t xml:space="preserve">2/22/19 Mailed CCC </t>
  </si>
  <si>
    <t>19-0366</t>
  </si>
  <si>
    <t>17 MSP 0201941</t>
  </si>
  <si>
    <t>request 911 call from accident</t>
  </si>
  <si>
    <t>19-0367</t>
  </si>
  <si>
    <t>17-1030</t>
  </si>
  <si>
    <t>Bricker</t>
  </si>
  <si>
    <t>Richard Lloyd</t>
  </si>
  <si>
    <t>request 911 call; awaiting payment; sent</t>
  </si>
  <si>
    <t>17-1031</t>
  </si>
  <si>
    <t>request traffic stop video dash cam video; fee waived</t>
  </si>
  <si>
    <t>Pending reciept of fee payment. 05.22.19  Report no longer 
needed. GEF</t>
  </si>
  <si>
    <t>17-1032</t>
  </si>
  <si>
    <t>19-0372</t>
  </si>
  <si>
    <t>Sean Bittinger</t>
  </si>
  <si>
    <t>Brian Jones</t>
  </si>
  <si>
    <t>17 MSP 012795</t>
  </si>
  <si>
    <t>Irene Smith</t>
  </si>
  <si>
    <t xml:space="preserve">2/22/19 No report found with information provided </t>
  </si>
  <si>
    <t>17-1033</t>
  </si>
  <si>
    <t>19-0373</t>
  </si>
  <si>
    <t>Dvorak's Garage LLC</t>
  </si>
  <si>
    <t>19 MSP 000227</t>
  </si>
  <si>
    <t xml:space="preserve">2/22/19 Mailed partial denial </t>
  </si>
  <si>
    <t>17-1034</t>
  </si>
  <si>
    <t>19-0374</t>
  </si>
  <si>
    <t>Joseph Greenwald &amp; Laake, PA</t>
  </si>
  <si>
    <t>John Albert O'Sullivan</t>
  </si>
  <si>
    <t>17-1035</t>
  </si>
  <si>
    <t>Cameron W Nelson</t>
  </si>
  <si>
    <t>2019 00061948</t>
  </si>
  <si>
    <t>Willa Jones</t>
  </si>
  <si>
    <t>OSFM 17 17 013</t>
  </si>
  <si>
    <t>Report Emailed 08/18/2017</t>
  </si>
  <si>
    <t>Emailed Report 8/18/17</t>
  </si>
  <si>
    <t>19-0375</t>
  </si>
  <si>
    <t>17-1036</t>
  </si>
  <si>
    <t>Maurena J Spinney-Darli</t>
  </si>
  <si>
    <t>2018 00058525</t>
  </si>
  <si>
    <t xml:space="preserve"> 2/22/19 No report found with information provided</t>
  </si>
  <si>
    <t>19-0382</t>
  </si>
  <si>
    <t>Request 911 call</t>
  </si>
  <si>
    <t>Rochelle L Harper</t>
  </si>
  <si>
    <t>17-1037</t>
  </si>
  <si>
    <t>Corporal Melissa A Sneath</t>
  </si>
  <si>
    <t>George Edward Shawl</t>
  </si>
  <si>
    <t>19-0383</t>
  </si>
  <si>
    <t>background investigation for Mr Shawl position as trooper</t>
  </si>
  <si>
    <t>Allen P Shanley</t>
  </si>
  <si>
    <t>17-1038</t>
  </si>
  <si>
    <t>Tammy Mark</t>
  </si>
  <si>
    <t>requesting vehicle registration in her name 2014-2017</t>
  </si>
  <si>
    <t>19-0390</t>
  </si>
  <si>
    <t>Kasie Miller</t>
  </si>
  <si>
    <t>17-1039</t>
  </si>
  <si>
    <t>Report mailed 3/14/19. S.C.</t>
  </si>
  <si>
    <t>Scott McFarlane Reporter</t>
  </si>
  <si>
    <t>19-0395</t>
  </si>
  <si>
    <t>Jacob  Johnson</t>
  </si>
  <si>
    <t>19-0406</t>
  </si>
  <si>
    <t>Pamala L Gordon</t>
  </si>
  <si>
    <t>18 MSP 055624</t>
  </si>
  <si>
    <t xml:space="preserve">2/26/19 Mailed partial denial </t>
  </si>
  <si>
    <t>19-0413</t>
  </si>
  <si>
    <t>All MSP daily reports events 2017 thru present day</t>
  </si>
  <si>
    <t>17-1040</t>
  </si>
  <si>
    <t>Fanny Guerrero - San</t>
  </si>
  <si>
    <t>Kelly Wilkerson States atty off</t>
  </si>
  <si>
    <t xml:space="preserve"> 2/27/19 No report found with information provided</t>
  </si>
  <si>
    <t>17 079128</t>
  </si>
  <si>
    <t>Dollar Store video; not MSP case, not PIA request</t>
  </si>
  <si>
    <t>19-0414</t>
  </si>
  <si>
    <t>17-1041</t>
  </si>
  <si>
    <t>Carol Ann Day</t>
  </si>
  <si>
    <t>17 MSP 035236</t>
  </si>
  <si>
    <t>Jason Murphy,Data Driven Safety</t>
  </si>
  <si>
    <t>Information sent to the requestor</t>
  </si>
  <si>
    <t>19-0415</t>
  </si>
  <si>
    <t>Joyce Firkal</t>
  </si>
  <si>
    <t>2019 00049407</t>
  </si>
  <si>
    <t xml:space="preserve"> 2/27/19 Mailed CCC</t>
  </si>
  <si>
    <t>19-0416</t>
  </si>
  <si>
    <t>17-1042</t>
  </si>
  <si>
    <t>Karen L. Richardson</t>
  </si>
  <si>
    <t>Brandy Staples</t>
  </si>
  <si>
    <t>17 MSP 020227</t>
  </si>
  <si>
    <t xml:space="preserve">2/27/19 Not MSP </t>
  </si>
  <si>
    <t>17-1043</t>
  </si>
  <si>
    <t>19-0425</t>
  </si>
  <si>
    <t>Travis Lee Hutton</t>
  </si>
  <si>
    <t>07 82 012877</t>
  </si>
  <si>
    <t>Sent to BK 6/7</t>
  </si>
  <si>
    <t>17-1044</t>
  </si>
  <si>
    <t>19-0430</t>
  </si>
  <si>
    <t>Kelsey Bromwell</t>
  </si>
  <si>
    <t>Alfare Hernandez</t>
  </si>
  <si>
    <t>17 MSP 022206</t>
  </si>
  <si>
    <t>In draft 6/7. Contact SAO for DUI Report.</t>
  </si>
  <si>
    <t xml:space="preserve"> 2/28/19 No report found with information provided</t>
  </si>
  <si>
    <t>17-1045</t>
  </si>
  <si>
    <t>19-0431</t>
  </si>
  <si>
    <t>Iciane Fils Aime</t>
  </si>
  <si>
    <t>17 MSP 023165</t>
  </si>
  <si>
    <t xml:space="preserve">2/28/19 Not a PIA Request </t>
  </si>
  <si>
    <t>In draft 6/7</t>
  </si>
  <si>
    <t>19-0436</t>
  </si>
  <si>
    <t>17-1046</t>
  </si>
  <si>
    <t>Jorge Portillo</t>
  </si>
  <si>
    <t>17 MSP 023026</t>
  </si>
  <si>
    <t xml:space="preserve"> 3/1/19 No report found with information provided</t>
  </si>
  <si>
    <t>19-0446</t>
  </si>
  <si>
    <t>17-1047</t>
  </si>
  <si>
    <t>Keith A Knepp</t>
  </si>
  <si>
    <t>2019 00087675</t>
  </si>
  <si>
    <t xml:space="preserve">3/4/19 Mailed CCC </t>
  </si>
  <si>
    <t>Not MSP. Contact local PD.</t>
  </si>
  <si>
    <t>19-0447</t>
  </si>
  <si>
    <t>17-1048</t>
  </si>
  <si>
    <t>19 MSP 000975</t>
  </si>
  <si>
    <t xml:space="preserve">3/4/19 Mailed partial denial </t>
  </si>
  <si>
    <t>19-0449</t>
  </si>
  <si>
    <t>17-1049</t>
  </si>
  <si>
    <t>Geoffrey Blakely</t>
  </si>
  <si>
    <t>Phillip Lewis</t>
  </si>
  <si>
    <t>OSFM 22 17 033</t>
  </si>
  <si>
    <t xml:space="preserve">3/5/19 No information found </t>
  </si>
  <si>
    <t>emailed report 6/7/17</t>
  </si>
  <si>
    <t>19-0450</t>
  </si>
  <si>
    <t>17-1050</t>
  </si>
  <si>
    <t>Bi Z Lum</t>
  </si>
  <si>
    <t>2019 00051490</t>
  </si>
  <si>
    <t>Unum</t>
  </si>
  <si>
    <t>Anthony Buchanan</t>
  </si>
  <si>
    <t>17 MSP 016995</t>
  </si>
  <si>
    <t xml:space="preserve">3/5/19 Mailed CCC </t>
  </si>
  <si>
    <t>19-0451</t>
  </si>
  <si>
    <t>17-1051</t>
  </si>
  <si>
    <t>Daria R Sewell</t>
  </si>
  <si>
    <t>19 MSP 007661</t>
  </si>
  <si>
    <t>Lurie Sparks</t>
  </si>
  <si>
    <t xml:space="preserve">3/5/19 Mailed partial denial </t>
  </si>
  <si>
    <t>19-0461</t>
  </si>
  <si>
    <t>17-1052</t>
  </si>
  <si>
    <t>Jose Marcelino Diaz Portillo</t>
  </si>
  <si>
    <t xml:space="preserve">3/6/19 Mailed report </t>
  </si>
  <si>
    <t>Michael Graham</t>
  </si>
  <si>
    <t>16 0054672</t>
  </si>
  <si>
    <t>19-0493</t>
  </si>
  <si>
    <t>No report on file - Non Fatal</t>
  </si>
  <si>
    <t>17-1053</t>
  </si>
  <si>
    <t>Ttheresa Williams</t>
  </si>
  <si>
    <t>18 MSP 030870</t>
  </si>
  <si>
    <t>Andrea Burke</t>
  </si>
  <si>
    <t>2017 00121138</t>
  </si>
  <si>
    <t>19-0494</t>
  </si>
  <si>
    <t>Agata Strats</t>
  </si>
  <si>
    <t>19 MSP 008616</t>
  </si>
  <si>
    <t>17-1054</t>
  </si>
  <si>
    <t>19-0502</t>
  </si>
  <si>
    <t>Franklin D Le Clair</t>
  </si>
  <si>
    <t>17 MSP 016511</t>
  </si>
  <si>
    <t>Eric Myers</t>
  </si>
  <si>
    <t xml:space="preserve"> 3/13/19 No report found to support the case number provided.</t>
  </si>
  <si>
    <t>17-1055</t>
  </si>
  <si>
    <t>19-0522</t>
  </si>
  <si>
    <t>OSFM 19 17 010</t>
  </si>
  <si>
    <t>emailed report 6/8/17</t>
  </si>
  <si>
    <t>17-1056</t>
  </si>
  <si>
    <t xml:space="preserve">3/14/19 The report number provided, does not match the report on file </t>
  </si>
  <si>
    <t>Steven Petrone</t>
  </si>
  <si>
    <t>14 MSP 003896</t>
  </si>
  <si>
    <t>19-0523</t>
  </si>
  <si>
    <t>CVED Post Crash Report</t>
  </si>
  <si>
    <t>Elisha Palmer</t>
  </si>
  <si>
    <t>17-1057</t>
  </si>
  <si>
    <t>John ferrara</t>
  </si>
  <si>
    <t>19-0537</t>
  </si>
  <si>
    <t>17-1058</t>
  </si>
  <si>
    <t>Det. Josh Williams</t>
  </si>
  <si>
    <t>Jose Gonzalez</t>
  </si>
  <si>
    <t>19-0544</t>
  </si>
  <si>
    <t>09 66 001935</t>
  </si>
  <si>
    <t>Borjas</t>
  </si>
  <si>
    <t>Unable to locate/Returned for more info</t>
  </si>
  <si>
    <t>No report on filed</t>
  </si>
  <si>
    <t>17-1059</t>
  </si>
  <si>
    <t>19-0545</t>
  </si>
  <si>
    <t>Superior Court of NJ</t>
  </si>
  <si>
    <t>Christopher Monego</t>
  </si>
  <si>
    <t>16 MSP 038378</t>
  </si>
  <si>
    <t>I</t>
  </si>
  <si>
    <t>18 MSP 032880</t>
  </si>
  <si>
    <t>17-1060</t>
  </si>
  <si>
    <t>Richard Hattauer</t>
  </si>
  <si>
    <t>17 MSP 003187</t>
  </si>
  <si>
    <t>Denl 03</t>
  </si>
  <si>
    <t>17-1061</t>
  </si>
  <si>
    <t>Det. Cammack/Gaithersburg PD</t>
  </si>
  <si>
    <t>17 MSP 011046</t>
  </si>
  <si>
    <t>No record</t>
  </si>
  <si>
    <t>17-1062</t>
  </si>
  <si>
    <t>Carole Freeman</t>
  </si>
  <si>
    <t>19-0556</t>
  </si>
  <si>
    <t>DWI destroyed</t>
  </si>
  <si>
    <t>William J Snapp</t>
  </si>
  <si>
    <t>19 MSP 010484</t>
  </si>
  <si>
    <t>17-1063</t>
  </si>
  <si>
    <t xml:space="preserve">3/21/19 Mailed report </t>
  </si>
  <si>
    <t>Bruce Eckert</t>
  </si>
  <si>
    <t>19-0557</t>
  </si>
  <si>
    <t>17-1064</t>
  </si>
  <si>
    <t>19-0558</t>
  </si>
  <si>
    <t>Jennifer N Bankert</t>
  </si>
  <si>
    <t>Sara Simons</t>
  </si>
  <si>
    <t>Report destroyed/25 year letter sent</t>
  </si>
  <si>
    <t xml:space="preserve">3/21/19 Mailed partial denial </t>
  </si>
  <si>
    <t>17-1065</t>
  </si>
  <si>
    <t>19-0559</t>
  </si>
  <si>
    <t>Jewel Leonard</t>
  </si>
  <si>
    <t>15 MSP 038948</t>
  </si>
  <si>
    <t>Maximillian James Sanson</t>
  </si>
  <si>
    <t>2019 00017806</t>
  </si>
  <si>
    <t xml:space="preserve">3/21/19 Mailed CCC </t>
  </si>
  <si>
    <t>17-1066</t>
  </si>
  <si>
    <t>19-0560</t>
  </si>
  <si>
    <t>Erika Goforth</t>
  </si>
  <si>
    <t>06 56 017317</t>
  </si>
  <si>
    <t>Claire Regan</t>
  </si>
  <si>
    <t xml:space="preserve">3/21/19 No report found </t>
  </si>
  <si>
    <t>17-1067</t>
  </si>
  <si>
    <t>US Office of Personnel Mgmt</t>
  </si>
  <si>
    <t>Frank Roden</t>
  </si>
  <si>
    <t>19-0561</t>
  </si>
  <si>
    <t>14 MSP 023522</t>
  </si>
  <si>
    <t>Donald H Clayton</t>
  </si>
  <si>
    <t>19 MSP 009932</t>
  </si>
  <si>
    <t>17-1068</t>
  </si>
  <si>
    <t>3/21/19 In draft 3/25/19 Mailed partial denial.</t>
  </si>
  <si>
    <t>Kimberly Goodman</t>
  </si>
  <si>
    <t>17 MSP 012674</t>
  </si>
  <si>
    <t>19-0566</t>
  </si>
  <si>
    <t>David F. Coakley</t>
  </si>
  <si>
    <t>19 MSP 005889</t>
  </si>
  <si>
    <t>17-1069</t>
  </si>
  <si>
    <t xml:space="preserve">3/22/19 Mailed report </t>
  </si>
  <si>
    <t>Carla Penny</t>
  </si>
  <si>
    <t>17 MSP 015463</t>
  </si>
  <si>
    <t>19-0573</t>
  </si>
  <si>
    <t>Pete Sommerfeldt</t>
  </si>
  <si>
    <t>18 MSP 044956</t>
  </si>
  <si>
    <t>17-1070</t>
  </si>
  <si>
    <t>Jeffrey Pettiway</t>
  </si>
  <si>
    <t>19-0585</t>
  </si>
  <si>
    <t>Krystopher Staley</t>
  </si>
  <si>
    <t>19 MSP 009871</t>
  </si>
  <si>
    <t>17-1071</t>
  </si>
  <si>
    <t xml:space="preserve">3/25/19 Mailed report </t>
  </si>
  <si>
    <t>US Postal Inspector</t>
  </si>
  <si>
    <t>14 MSP 020008</t>
  </si>
  <si>
    <t>19-0586</t>
  </si>
  <si>
    <t>Danny Windsor</t>
  </si>
  <si>
    <t>17-1072</t>
  </si>
  <si>
    <t xml:space="preserve">3/25/19 No information found </t>
  </si>
  <si>
    <t>14 MSP 015781</t>
  </si>
  <si>
    <t>19-0608</t>
  </si>
  <si>
    <t>17-1073</t>
  </si>
  <si>
    <t>Kayla R. Duffy</t>
  </si>
  <si>
    <t>19 MSP 010432</t>
  </si>
  <si>
    <t>14 MSP 017340</t>
  </si>
  <si>
    <t>3/26/19 Mailed report</t>
  </si>
  <si>
    <t>19-0609</t>
  </si>
  <si>
    <t>17-1074</t>
  </si>
  <si>
    <t>Terri Vanlandingh</t>
  </si>
  <si>
    <t>2019 00118363</t>
  </si>
  <si>
    <t>Kevin Price</t>
  </si>
  <si>
    <t>17 MSP 015660</t>
  </si>
  <si>
    <t xml:space="preserve">3/26/19 Mailed CCC </t>
  </si>
  <si>
    <t>17-1075</t>
  </si>
  <si>
    <t>19-0612</t>
  </si>
  <si>
    <t>Baltimore Co PD</t>
  </si>
  <si>
    <t>Erichard Lee Loftice</t>
  </si>
  <si>
    <t>Chris Carryington</t>
  </si>
  <si>
    <t>13 36 000324</t>
  </si>
  <si>
    <t>17-1076</t>
  </si>
  <si>
    <t>Nilton Gonzalez</t>
  </si>
  <si>
    <t>07 95 000578</t>
  </si>
  <si>
    <t xml:space="preserve">3/26/19 No report was found </t>
  </si>
  <si>
    <t>17-1077</t>
  </si>
  <si>
    <t>19-0613</t>
  </si>
  <si>
    <t>Darryl Powell</t>
  </si>
  <si>
    <t>17 MSP 014329</t>
  </si>
  <si>
    <t>Mauro Pereira Jr</t>
  </si>
  <si>
    <t>2019 00092761</t>
  </si>
  <si>
    <t>17-1078</t>
  </si>
  <si>
    <t>19-0614</t>
  </si>
  <si>
    <t>Carolyn Smith</t>
  </si>
  <si>
    <t>19-0615</t>
  </si>
  <si>
    <t>Sgt Robert Rowlett/Baltimore Co PD</t>
  </si>
  <si>
    <t>13 67 010810</t>
  </si>
  <si>
    <t>19-0625</t>
  </si>
  <si>
    <t>17-1079</t>
  </si>
  <si>
    <t>Tammy Tichinel</t>
  </si>
  <si>
    <t>19 MSP 010503</t>
  </si>
  <si>
    <t>Karen Stubbs/Stafford Co SO</t>
  </si>
  <si>
    <t>Robert Lane</t>
  </si>
  <si>
    <t xml:space="preserve">3/26/19 Mailed report </t>
  </si>
  <si>
    <t>DWI Destroyed</t>
  </si>
  <si>
    <t>17-1080</t>
  </si>
  <si>
    <t>19-0629</t>
  </si>
  <si>
    <t>William Pudlo</t>
  </si>
  <si>
    <t>Sheldon Manuel</t>
  </si>
  <si>
    <t>Michael J. Wilson</t>
  </si>
  <si>
    <t>217 018 4208</t>
  </si>
  <si>
    <t>19 MSP 007108</t>
  </si>
  <si>
    <t xml:space="preserve">3/27/19 Mailed partial denial </t>
  </si>
  <si>
    <t>19-0639</t>
  </si>
  <si>
    <t>17-1081</t>
  </si>
  <si>
    <t>Glinsmann Immigration</t>
  </si>
  <si>
    <t>Jorge Aguilar- Pedroza</t>
  </si>
  <si>
    <t>Fee recieved 04/12/19. Report mailed. S.C.</t>
  </si>
  <si>
    <t>19-0655</t>
  </si>
  <si>
    <t>17-1082</t>
  </si>
  <si>
    <t>19 MSP 008278</t>
  </si>
  <si>
    <t>15 MSP 042065</t>
  </si>
  <si>
    <t xml:space="preserve">4/2/19 Mailed report </t>
  </si>
  <si>
    <t>17-1083</t>
  </si>
  <si>
    <t>19-0656</t>
  </si>
  <si>
    <t>Baltimore Co SAO</t>
  </si>
  <si>
    <t>David Paul Jackson</t>
  </si>
  <si>
    <t>17 MSP 017861</t>
  </si>
  <si>
    <t>Donald Mewhort</t>
  </si>
  <si>
    <t>2019 00130423</t>
  </si>
  <si>
    <t xml:space="preserve">4/2/19 Mailed CCC </t>
  </si>
  <si>
    <t>17-1084</t>
  </si>
  <si>
    <t>Delaware Div of Gambling</t>
  </si>
  <si>
    <t>19-0657</t>
  </si>
  <si>
    <t>Barbara Brown</t>
  </si>
  <si>
    <t>11 58 002950</t>
  </si>
  <si>
    <t>Lynne Schanzle</t>
  </si>
  <si>
    <t>17-1085</t>
  </si>
  <si>
    <t xml:space="preserve">4/2/19 No information found </t>
  </si>
  <si>
    <t>Carlos Puga</t>
  </si>
  <si>
    <t>Deanna Kyser Mears</t>
  </si>
  <si>
    <t>19-0658</t>
  </si>
  <si>
    <t>17 MSP 013786</t>
  </si>
  <si>
    <t>Referred to accident records</t>
  </si>
  <si>
    <t>Rahsaan Jamaal Fortune</t>
  </si>
  <si>
    <t>17-1086</t>
  </si>
  <si>
    <t>19-0711</t>
  </si>
  <si>
    <t>Claudius Elmore</t>
  </si>
  <si>
    <t>17-1087</t>
  </si>
  <si>
    <t>19 MSP 007735</t>
  </si>
  <si>
    <t>Mailed redacted report 4/9/19</t>
  </si>
  <si>
    <t>19-0712</t>
  </si>
  <si>
    <t>requesting 911 recording, toxicology test</t>
  </si>
  <si>
    <t>17-1088</t>
  </si>
  <si>
    <t>Education &amp; Training Division</t>
  </si>
  <si>
    <t>American Civil Liberties Union of MD</t>
  </si>
  <si>
    <t>Immigrations policies</t>
  </si>
  <si>
    <t>17-1089</t>
  </si>
  <si>
    <t>Keith Hanson</t>
  </si>
  <si>
    <t>CCN 47587 16</t>
  </si>
  <si>
    <t>Mark Albany</t>
  </si>
  <si>
    <t>17 MSP 026158</t>
  </si>
  <si>
    <t>Not MSP contact Anne Arundel Co PD</t>
  </si>
  <si>
    <t>17-1090</t>
  </si>
  <si>
    <t>Vernon Lanham</t>
  </si>
  <si>
    <t>19-0713</t>
  </si>
  <si>
    <t>17 MSP 019484</t>
  </si>
  <si>
    <t>Stephen B Blakely</t>
  </si>
  <si>
    <t>17-1091</t>
  </si>
  <si>
    <t>19-0714</t>
  </si>
  <si>
    <t>2017 00101805</t>
  </si>
  <si>
    <t>Rachel Bretb</t>
  </si>
  <si>
    <t>19 MSP 013616</t>
  </si>
  <si>
    <t>Mailede CCC 4/9/19</t>
  </si>
  <si>
    <t>17-1092</t>
  </si>
  <si>
    <t>Derrick Redd</t>
  </si>
  <si>
    <t>19-0715</t>
  </si>
  <si>
    <t>2017 00242207</t>
  </si>
  <si>
    <t>Sabrina Love</t>
  </si>
  <si>
    <t>2019 00137250</t>
  </si>
  <si>
    <t>Mailed CCC 4/9/19</t>
  </si>
  <si>
    <t>17-1093</t>
  </si>
  <si>
    <t>19-0716</t>
  </si>
  <si>
    <t>Carolyn Mctaw</t>
  </si>
  <si>
    <t>2017 00200761</t>
  </si>
  <si>
    <t>Mary A. Vasilakopoul</t>
  </si>
  <si>
    <t>19 MSP 013641</t>
  </si>
  <si>
    <t>Sent CCC 6/9</t>
  </si>
  <si>
    <t>Mailed report 4/9/19</t>
  </si>
  <si>
    <t>17-1094</t>
  </si>
  <si>
    <t>19-0725</t>
  </si>
  <si>
    <t>Kelly Soliday</t>
  </si>
  <si>
    <t>2017 00165807</t>
  </si>
  <si>
    <t>Jason Wolfe</t>
  </si>
  <si>
    <t>18 MSP 028062</t>
  </si>
  <si>
    <t>17-1095</t>
  </si>
  <si>
    <t xml:space="preserve">4/10/19 Mailed report </t>
  </si>
  <si>
    <t>Mike Aikens</t>
  </si>
  <si>
    <t>15 MSP 042689</t>
  </si>
  <si>
    <t>19-0760</t>
  </si>
  <si>
    <t>17-1096</t>
  </si>
  <si>
    <t>Jay George Adams</t>
  </si>
  <si>
    <t>2019 00152561</t>
  </si>
  <si>
    <t>Mailed CC card</t>
  </si>
  <si>
    <t>19-0761</t>
  </si>
  <si>
    <t>Karal Marroquin</t>
  </si>
  <si>
    <t>2019 00143935</t>
  </si>
  <si>
    <t>William Gay</t>
  </si>
  <si>
    <t>17 MSP 017669</t>
  </si>
  <si>
    <t>19-0762</t>
  </si>
  <si>
    <t>Sent partial report 6/9</t>
  </si>
  <si>
    <t>Jae Mackall</t>
  </si>
  <si>
    <t>2019 00155634</t>
  </si>
  <si>
    <t>17-1097</t>
  </si>
  <si>
    <t>19-0763</t>
  </si>
  <si>
    <t>17-1098</t>
  </si>
  <si>
    <t>Kelly Sud</t>
  </si>
  <si>
    <t>Heather Snodgrass</t>
  </si>
  <si>
    <t>17 MSP 021867</t>
  </si>
  <si>
    <t>19-0766</t>
  </si>
  <si>
    <t>Kelly Gray</t>
  </si>
  <si>
    <t>17-1099</t>
  </si>
  <si>
    <t>2019 00128070</t>
  </si>
  <si>
    <t>17 MSP 017800</t>
  </si>
  <si>
    <t>Mailed CCC 4/22/19</t>
  </si>
  <si>
    <t>19-0768</t>
  </si>
  <si>
    <t>Charlene Peters</t>
  </si>
  <si>
    <t>17-1100</t>
  </si>
  <si>
    <t>Gregory Blew</t>
  </si>
  <si>
    <t>Not MSP contact Carroll Co SO</t>
  </si>
  <si>
    <t>16 MSP 037841</t>
  </si>
  <si>
    <t>Gave to Ms. Wms 6/9 for legal review. OK to release 6/12</t>
  </si>
  <si>
    <t>19-0782</t>
  </si>
  <si>
    <t>17-1101</t>
  </si>
  <si>
    <t>Sephen Sensabaugh</t>
  </si>
  <si>
    <t>19 MSP 012669</t>
  </si>
  <si>
    <t>Raymond L Edwards/SHA</t>
  </si>
  <si>
    <t>17 MSP 018579</t>
  </si>
  <si>
    <t xml:space="preserve">4/22/19 Mailed report </t>
  </si>
  <si>
    <t>17-1102</t>
  </si>
  <si>
    <t>19-0783</t>
  </si>
  <si>
    <t>Dianne Roque</t>
  </si>
  <si>
    <t>Tomas Roque</t>
  </si>
  <si>
    <t>Irael Anthony Brown II</t>
  </si>
  <si>
    <t>17-1103</t>
  </si>
  <si>
    <t xml:space="preserve"> 4/22/19 No information found</t>
  </si>
  <si>
    <t>Kara Jenkins</t>
  </si>
  <si>
    <t>17-1104</t>
  </si>
  <si>
    <t>Jason Castillo</t>
  </si>
  <si>
    <t>17-1105</t>
  </si>
  <si>
    <t>Marilyn Ann Schneider</t>
  </si>
  <si>
    <t>DWI/Destroyed- Letter provided</t>
  </si>
  <si>
    <t>19-0784</t>
  </si>
  <si>
    <t>17-1106</t>
  </si>
  <si>
    <t>Karen Binks</t>
  </si>
  <si>
    <t>Andrew Binks</t>
  </si>
  <si>
    <t>2016 006324420</t>
  </si>
  <si>
    <t>Gloria Witten</t>
  </si>
  <si>
    <t>2019 00163797</t>
  </si>
  <si>
    <t>No written report/CAD detail given</t>
  </si>
  <si>
    <t xml:space="preserve">4/22/19 Mailed CCC </t>
  </si>
  <si>
    <t>17-1107</t>
  </si>
  <si>
    <t>Robert Waddell</t>
  </si>
  <si>
    <t>17 MSP 019762</t>
  </si>
  <si>
    <t>19-0785</t>
  </si>
  <si>
    <t>Stephen Blakely</t>
  </si>
  <si>
    <t>2019 000245</t>
  </si>
  <si>
    <t>17-1108</t>
  </si>
  <si>
    <t xml:space="preserve">4/22/19 No information found </t>
  </si>
  <si>
    <t>Stafford Co SO</t>
  </si>
  <si>
    <t>Robert Eggleston</t>
  </si>
  <si>
    <t>16 MSP 045090</t>
  </si>
  <si>
    <t>19-0789</t>
  </si>
  <si>
    <t>17-1109</t>
  </si>
  <si>
    <t>Mavis Kinney</t>
  </si>
  <si>
    <t>2016 00489033</t>
  </si>
  <si>
    <t xml:space="preserve">4/23/19 No information found </t>
  </si>
  <si>
    <t>Call log given</t>
  </si>
  <si>
    <t>19-0791</t>
  </si>
  <si>
    <t>17-1110</t>
  </si>
  <si>
    <t>Jeff L Clark/ATF</t>
  </si>
  <si>
    <t>DeAndra Bush</t>
  </si>
  <si>
    <t>Robert Riley</t>
  </si>
  <si>
    <t>17 MSP 017900</t>
  </si>
  <si>
    <t>19 MSP 014260</t>
  </si>
  <si>
    <t>4/23/19 Mailed report</t>
  </si>
  <si>
    <t>17-1111</t>
  </si>
  <si>
    <t>19-0796</t>
  </si>
  <si>
    <t>Emmanual davis</t>
  </si>
  <si>
    <t>17 MSP 004687</t>
  </si>
  <si>
    <t>Carl Deshong</t>
  </si>
  <si>
    <t>4/23/19 No records found</t>
  </si>
  <si>
    <t>17-1112</t>
  </si>
  <si>
    <t>Office of the Attorney General</t>
  </si>
  <si>
    <t>Samantha Hartness</t>
  </si>
  <si>
    <t>19-0798</t>
  </si>
  <si>
    <t>DWI/Destroyed</t>
  </si>
  <si>
    <t>Annie Holley</t>
  </si>
  <si>
    <t>19 MSP 011715</t>
  </si>
  <si>
    <t>17-1113</t>
  </si>
  <si>
    <t>4/23/19 Report mailed</t>
  </si>
  <si>
    <t>Daniel Almiron</t>
  </si>
  <si>
    <t>19-0799</t>
  </si>
  <si>
    <t>17-1114</t>
  </si>
  <si>
    <t>Tony Hepner</t>
  </si>
  <si>
    <t>Lori Leonard-Mendoza</t>
  </si>
  <si>
    <t>Not MSP/Contact St. Mary's Co SO</t>
  </si>
  <si>
    <t>17-1115</t>
  </si>
  <si>
    <t>David Dothard</t>
  </si>
  <si>
    <t>LaToya Taylor</t>
  </si>
  <si>
    <t>03 57 007978</t>
  </si>
  <si>
    <t>19-0806</t>
  </si>
  <si>
    <t>Sgt Blades retrieving from storage 05/31/17. Request later</t>
  </si>
  <si>
    <t>Robert J Coates</t>
  </si>
  <si>
    <t>17-1116</t>
  </si>
  <si>
    <t>Mailed report 4/23</t>
  </si>
  <si>
    <t>Jennifer L Lopez</t>
  </si>
  <si>
    <t>Edna MacDonald</t>
  </si>
  <si>
    <t>Unable to locate/Not in system</t>
  </si>
  <si>
    <t>19-0807</t>
  </si>
  <si>
    <t>17-1117</t>
  </si>
  <si>
    <t>Cheyne Gadson</t>
  </si>
  <si>
    <t>ADF for Derrick Bryant</t>
  </si>
  <si>
    <t>Derrick Bryant</t>
  </si>
  <si>
    <t>19 MSP 011009</t>
  </si>
  <si>
    <t>Request sent to Belair Bk/Never formally submitted</t>
  </si>
  <si>
    <t>17-1118</t>
  </si>
  <si>
    <t>19-0859</t>
  </si>
  <si>
    <t>Debra Klemm</t>
  </si>
  <si>
    <t>17 MSP 021144</t>
  </si>
  <si>
    <t>Joseph H Loch</t>
  </si>
  <si>
    <t>Partial Denial - Not adjudicated</t>
  </si>
  <si>
    <t>2019 00778633</t>
  </si>
  <si>
    <t>17-1119</t>
  </si>
  <si>
    <t>4/30/19 Mailed CCC</t>
  </si>
  <si>
    <t>Jennifer Thomas</t>
  </si>
  <si>
    <t>PP17052500002599</t>
  </si>
  <si>
    <t>Not MSP/Contact Prince George's Co PD</t>
  </si>
  <si>
    <t>17-1120</t>
  </si>
  <si>
    <t>19-0860</t>
  </si>
  <si>
    <t>Sabrina Mustin</t>
  </si>
  <si>
    <t>17 MSP 013486</t>
  </si>
  <si>
    <t>Terence Mack</t>
  </si>
  <si>
    <t>17-1121</t>
  </si>
  <si>
    <t>4/30/19 No report found with informatin provided</t>
  </si>
  <si>
    <t>Angela Pretzler Campbell</t>
  </si>
  <si>
    <t>OSFM 20.17.006</t>
  </si>
  <si>
    <t>Fire Investigation Rpt Emailed 6/8/2017</t>
  </si>
  <si>
    <t>19-0875</t>
  </si>
  <si>
    <t>17-1122</t>
  </si>
  <si>
    <t>Jessica S Hanke</t>
  </si>
  <si>
    <t>17 MSP 035628</t>
  </si>
  <si>
    <t>Randy D'Arcy</t>
  </si>
  <si>
    <t>Thomas Taylor</t>
  </si>
  <si>
    <t>5/1/19 Mailed report</t>
  </si>
  <si>
    <t>17-1123</t>
  </si>
  <si>
    <t>19-0884</t>
  </si>
  <si>
    <t>George Reicherter</t>
  </si>
  <si>
    <t>TopFlight AirPark</t>
  </si>
  <si>
    <t>Gerardo Vidal Escalan</t>
  </si>
  <si>
    <t>12/10/15 inspection emailed</t>
  </si>
  <si>
    <t>17-1124</t>
  </si>
  <si>
    <t>Jan Holtz</t>
  </si>
  <si>
    <t>19-0886</t>
  </si>
  <si>
    <t>Motel 6</t>
  </si>
  <si>
    <t>Requested Records</t>
  </si>
  <si>
    <t>Jason Euced Borjas</t>
  </si>
  <si>
    <t>17-1125</t>
  </si>
  <si>
    <t>19-0904</t>
  </si>
  <si>
    <t>Christine Chaney</t>
  </si>
  <si>
    <t>Kayode Olayanju</t>
  </si>
  <si>
    <t>2019 04260240</t>
  </si>
  <si>
    <t>17-1126</t>
  </si>
  <si>
    <t>5/6/19 Mailed vehcle summary</t>
  </si>
  <si>
    <t>Cynthia Sponaugle</t>
  </si>
  <si>
    <t>Paul &amp; Cynthia Sponaugle</t>
  </si>
  <si>
    <t>19-0905</t>
  </si>
  <si>
    <t>Brenda &amp; Robert Pettitt</t>
  </si>
  <si>
    <t>17-1127</t>
  </si>
  <si>
    <t>19 MSP 017309</t>
  </si>
  <si>
    <t xml:space="preserve">5/6/19 Mailed report </t>
  </si>
  <si>
    <t>19-0924</t>
  </si>
  <si>
    <t>Edward Perrott</t>
  </si>
  <si>
    <t>19 MSP 013688</t>
  </si>
  <si>
    <t>5/8/19 Mailed report</t>
  </si>
  <si>
    <t>Do Not Use</t>
  </si>
  <si>
    <t>19-0925</t>
  </si>
  <si>
    <t>Data Corruption Error</t>
  </si>
  <si>
    <t xml:space="preserve">5/8/19 Mailed report </t>
  </si>
  <si>
    <t>19-0948</t>
  </si>
  <si>
    <t>18 MSP 018512</t>
  </si>
  <si>
    <t>Closed after 60 days and no response. S.C.</t>
  </si>
  <si>
    <t>19-0958</t>
  </si>
  <si>
    <t>Scott Baker</t>
  </si>
  <si>
    <t>2019 00194203</t>
  </si>
  <si>
    <t xml:space="preserve">5/14/19 Mailed CCC </t>
  </si>
  <si>
    <t>19-0959</t>
  </si>
  <si>
    <t>Q&amp;N Nails</t>
  </si>
  <si>
    <t xml:space="preserve">5/14/19 No information found </t>
  </si>
  <si>
    <t>19-0962</t>
  </si>
  <si>
    <t>17-1128</t>
  </si>
  <si>
    <t>Malloy Tanner</t>
  </si>
  <si>
    <t>19-0963</t>
  </si>
  <si>
    <t>17-1129</t>
  </si>
  <si>
    <t>Case adjudicated and report emailed 9/27/19</t>
  </si>
  <si>
    <t>17-1130</t>
  </si>
  <si>
    <t>19-0965</t>
  </si>
  <si>
    <t>Michael W LLoyd</t>
  </si>
  <si>
    <t>19 MSP 013144</t>
  </si>
  <si>
    <t>17-1131</t>
  </si>
  <si>
    <t>17-1132</t>
  </si>
  <si>
    <t>19-0967</t>
  </si>
  <si>
    <t>17-1133</t>
  </si>
  <si>
    <t>Matthew MCAdams</t>
  </si>
  <si>
    <t>17-1134</t>
  </si>
  <si>
    <t>5/14/19 Mailed report</t>
  </si>
  <si>
    <t>19-0978</t>
  </si>
  <si>
    <t>Steven Propert</t>
  </si>
  <si>
    <t>2019 00177469</t>
  </si>
  <si>
    <t xml:space="preserve">5/15/19 Mailed CCC </t>
  </si>
  <si>
    <t>19-0983</t>
  </si>
  <si>
    <t xml:space="preserve">LRB </t>
  </si>
  <si>
    <t>17-1135</t>
  </si>
  <si>
    <t>Elizabeth A Russell MCD</t>
  </si>
  <si>
    <t xml:space="preserve">5/15/19 No informatin found </t>
  </si>
  <si>
    <t>19-0984</t>
  </si>
  <si>
    <t>17-1136</t>
  </si>
  <si>
    <t>17-1137</t>
  </si>
  <si>
    <t>Edward R Johnson</t>
  </si>
  <si>
    <t>2019 00202492</t>
  </si>
  <si>
    <t>17-1138</t>
  </si>
  <si>
    <t>5/15/19 Mailed CCC</t>
  </si>
  <si>
    <t>19-0986</t>
  </si>
  <si>
    <t>17-1139</t>
  </si>
  <si>
    <t>Katie E Yorick</t>
  </si>
  <si>
    <t>19 MSP 018663</t>
  </si>
  <si>
    <t>5/28/19 Mailed Report</t>
  </si>
  <si>
    <t>19-0993</t>
  </si>
  <si>
    <t>17-1140</t>
  </si>
  <si>
    <t>Kipp Brooks</t>
  </si>
  <si>
    <t>19 MSP 014514</t>
  </si>
  <si>
    <t>17-1141</t>
  </si>
  <si>
    <t>5/17/19 Mailed report</t>
  </si>
  <si>
    <t>19-0994</t>
  </si>
  <si>
    <t>17-1142</t>
  </si>
  <si>
    <t>Kevin J Blaney</t>
  </si>
  <si>
    <t xml:space="preserve">5/17/19 No information found </t>
  </si>
  <si>
    <t>17-1143</t>
  </si>
  <si>
    <t>19-1020</t>
  </si>
  <si>
    <t>Tieigan Herlehy</t>
  </si>
  <si>
    <t>19 MSP 018900</t>
  </si>
  <si>
    <t xml:space="preserve">5/21/19 Mailed report partial denial </t>
  </si>
  <si>
    <t>17-1144</t>
  </si>
  <si>
    <t>19-1021</t>
  </si>
  <si>
    <t>Khalia Jackson</t>
  </si>
  <si>
    <t>17-1145</t>
  </si>
  <si>
    <t xml:space="preserve">5/21/19 No information found </t>
  </si>
  <si>
    <t>19-1023</t>
  </si>
  <si>
    <t>17-1146</t>
  </si>
  <si>
    <t>Asef Mir</t>
  </si>
  <si>
    <t>19 MSP 018858</t>
  </si>
  <si>
    <t>5/21/19 In draft 5/29/19 Mailed report</t>
  </si>
  <si>
    <t>17-1147</t>
  </si>
  <si>
    <t>19-1024</t>
  </si>
  <si>
    <t>Brian Chatman</t>
  </si>
  <si>
    <t>19 MSP 019272</t>
  </si>
  <si>
    <t xml:space="preserve">5/21/19 Mailed report </t>
  </si>
  <si>
    <t>17-1148</t>
  </si>
  <si>
    <t>19-1027</t>
  </si>
  <si>
    <t>Natasha Blackwell-T</t>
  </si>
  <si>
    <t>17-1149</t>
  </si>
  <si>
    <t>5/21/19 No  information found</t>
  </si>
  <si>
    <t>19-1028</t>
  </si>
  <si>
    <t>17-1150</t>
  </si>
  <si>
    <t>Orrin MCCloud</t>
  </si>
  <si>
    <t>5/21/19 No information found</t>
  </si>
  <si>
    <t>17-1151</t>
  </si>
  <si>
    <t>19-1029</t>
  </si>
  <si>
    <t>Doug Heiser</t>
  </si>
  <si>
    <t>17-1152</t>
  </si>
  <si>
    <t>19-1030</t>
  </si>
  <si>
    <t>17-1153</t>
  </si>
  <si>
    <t>Elizabeth Dubose</t>
  </si>
  <si>
    <t>17-1154</t>
  </si>
  <si>
    <t>19-1031</t>
  </si>
  <si>
    <t>17-1155</t>
  </si>
  <si>
    <t>17-1156</t>
  </si>
  <si>
    <t>17-1157</t>
  </si>
  <si>
    <t>17-1158</t>
  </si>
  <si>
    <t>17-1159</t>
  </si>
  <si>
    <t>17-1160</t>
  </si>
  <si>
    <t>17-1161</t>
  </si>
  <si>
    <t>Jose Q Lemus-Porti</t>
  </si>
  <si>
    <t>17-1162</t>
  </si>
  <si>
    <t>19-1032</t>
  </si>
  <si>
    <t>James Dixon</t>
  </si>
  <si>
    <t>17-1163</t>
  </si>
  <si>
    <t>19-1037</t>
  </si>
  <si>
    <t>17-1164</t>
  </si>
  <si>
    <t>Marston/Coleman</t>
  </si>
  <si>
    <t>10/18/19 found request/Hold for DCIR-CVED on file only 
customer refuses file.FP</t>
  </si>
  <si>
    <t>17-1165</t>
  </si>
  <si>
    <t>19-1049</t>
  </si>
  <si>
    <t>Helen F Scanlan</t>
  </si>
  <si>
    <t>19 MSP 018715</t>
  </si>
  <si>
    <t>5/28/19 Mailed partial denial</t>
  </si>
  <si>
    <t>19-1050</t>
  </si>
  <si>
    <t>Lucas Gordon</t>
  </si>
  <si>
    <t xml:space="preserve">5/29/19 No information found </t>
  </si>
  <si>
    <t>19-1097</t>
  </si>
  <si>
    <t>17-1166</t>
  </si>
  <si>
    <t>19-1099</t>
  </si>
  <si>
    <t>17-1167</t>
  </si>
  <si>
    <t>Kayode A Bandele</t>
  </si>
  <si>
    <t xml:space="preserve">6/4/19 No information found </t>
  </si>
  <si>
    <t>17-1168</t>
  </si>
  <si>
    <t>19-1100</t>
  </si>
  <si>
    <t>17-1169</t>
  </si>
  <si>
    <t>Joyce Brant</t>
  </si>
  <si>
    <t>17-1170</t>
  </si>
  <si>
    <t>6/4/19 Mailed partial denial</t>
  </si>
  <si>
    <t>19-1101</t>
  </si>
  <si>
    <t>Christina M Oertel</t>
  </si>
  <si>
    <t>17-1171</t>
  </si>
  <si>
    <t>19 MSP 015594</t>
  </si>
  <si>
    <t>17-1172</t>
  </si>
  <si>
    <t>19-1102</t>
  </si>
  <si>
    <t>Natasha Blackwell-Ta</t>
  </si>
  <si>
    <t>17-1173</t>
  </si>
  <si>
    <t>6/4/19 No information found</t>
  </si>
  <si>
    <t>19-1103</t>
  </si>
  <si>
    <t>17-1174</t>
  </si>
  <si>
    <t>LaQuanta Sherwood</t>
  </si>
  <si>
    <t>6/4/19 Records found does not match request</t>
  </si>
  <si>
    <t>19-1104</t>
  </si>
  <si>
    <t>17-1175</t>
  </si>
  <si>
    <t>Rakesh B Bhagan</t>
  </si>
  <si>
    <t>19 MSP 020464</t>
  </si>
  <si>
    <t>6/4/19 Mailed CCC</t>
  </si>
  <si>
    <t>17-1176</t>
  </si>
  <si>
    <t>19-1105</t>
  </si>
  <si>
    <t>Shawn A Garghill</t>
  </si>
  <si>
    <t>2019 00234557</t>
  </si>
  <si>
    <t xml:space="preserve">6/4/19 Mailed CCC </t>
  </si>
  <si>
    <t>17-1177</t>
  </si>
  <si>
    <t>19-1106</t>
  </si>
  <si>
    <t>Patricia A Freeman-For</t>
  </si>
  <si>
    <t>2019 00231143</t>
  </si>
  <si>
    <t>17-1178</t>
  </si>
  <si>
    <t>19-1112</t>
  </si>
  <si>
    <t>Premsai Ranga</t>
  </si>
  <si>
    <t>17-1179</t>
  </si>
  <si>
    <t>6/5/19 No information found</t>
  </si>
  <si>
    <t>19-1117</t>
  </si>
  <si>
    <t>17-1180</t>
  </si>
  <si>
    <t>Gerardo Vidal Escalant</t>
  </si>
  <si>
    <t>17-1181</t>
  </si>
  <si>
    <t>19-1148</t>
  </si>
  <si>
    <t>Samantha Waibel</t>
  </si>
  <si>
    <t>19 MSP 016243</t>
  </si>
  <si>
    <t>6/10/19 Mailed partial denial</t>
  </si>
  <si>
    <t>19-1149</t>
  </si>
  <si>
    <t>Uknown</t>
  </si>
  <si>
    <t>19 MSP 017608</t>
  </si>
  <si>
    <t xml:space="preserve">6/10/19 Mailed partial denial </t>
  </si>
  <si>
    <t>19-1150</t>
  </si>
  <si>
    <t>Layne Holbrook</t>
  </si>
  <si>
    <t>19 MSP 023017</t>
  </si>
  <si>
    <t>6/10/19 In draft 6/12/19/ Mailed partial denial</t>
  </si>
  <si>
    <t>19-1152</t>
  </si>
  <si>
    <t>On-going investigation</t>
  </si>
  <si>
    <t>19-1153</t>
  </si>
  <si>
    <t>Matthew D Dunn</t>
  </si>
  <si>
    <t>2019 00215958</t>
  </si>
  <si>
    <t>6/11/19 Mailed CCC</t>
  </si>
  <si>
    <t>17-1182</t>
  </si>
  <si>
    <t>17-1183</t>
  </si>
  <si>
    <t>17-1184</t>
  </si>
  <si>
    <t>17-1185</t>
  </si>
  <si>
    <t>19-1157</t>
  </si>
  <si>
    <t>Ranjit Hundal</t>
  </si>
  <si>
    <t>17-1186</t>
  </si>
  <si>
    <t xml:space="preserve">6/11/19 No information found </t>
  </si>
  <si>
    <t>17-1187</t>
  </si>
  <si>
    <t>19-1159</t>
  </si>
  <si>
    <t>Robert Bucheimer</t>
  </si>
  <si>
    <t>17-1188</t>
  </si>
  <si>
    <t>17-1189</t>
  </si>
  <si>
    <t>19-1167</t>
  </si>
  <si>
    <t>Jennifer Gullace</t>
  </si>
  <si>
    <t>18 MSP 054611</t>
  </si>
  <si>
    <t>6/11/19 Mailed report</t>
  </si>
  <si>
    <t>17-1190</t>
  </si>
  <si>
    <t>19-1176</t>
  </si>
  <si>
    <t>17-1191</t>
  </si>
  <si>
    <t>Richard Allen</t>
  </si>
  <si>
    <t>19 MSP 021580</t>
  </si>
  <si>
    <t>6/13/19 Mailed report</t>
  </si>
  <si>
    <t>17-1192</t>
  </si>
  <si>
    <t>19-1198</t>
  </si>
  <si>
    <t>Brian Clendaniel</t>
  </si>
  <si>
    <t>17 MSP 052443</t>
  </si>
  <si>
    <t>6/18/19 Mailed report</t>
  </si>
  <si>
    <t>19-1199</t>
  </si>
  <si>
    <t>17-1193</t>
  </si>
  <si>
    <t>Elder Villalta</t>
  </si>
  <si>
    <t>19 MSP 024363</t>
  </si>
  <si>
    <t>6/18/19 Not ready for release in draft</t>
  </si>
  <si>
    <t>17-1194</t>
  </si>
  <si>
    <t>17-1195</t>
  </si>
  <si>
    <t>17-1196</t>
  </si>
  <si>
    <t>17-1197</t>
  </si>
  <si>
    <t>17-1198</t>
  </si>
  <si>
    <t>17-1199</t>
  </si>
  <si>
    <t>17-1200</t>
  </si>
  <si>
    <t>17-1201</t>
  </si>
  <si>
    <t>17-1202</t>
  </si>
  <si>
    <t>17-1203</t>
  </si>
  <si>
    <t>17-1204</t>
  </si>
  <si>
    <t>17-1205</t>
  </si>
  <si>
    <t>17-1206</t>
  </si>
  <si>
    <t>17-1207</t>
  </si>
  <si>
    <t>17-1208</t>
  </si>
  <si>
    <t>17-1209</t>
  </si>
  <si>
    <t>17-1210</t>
  </si>
  <si>
    <t>17-1211</t>
  </si>
  <si>
    <t>19-1200</t>
  </si>
  <si>
    <t>Michael Hudy</t>
  </si>
  <si>
    <t>19 MSP 023941</t>
  </si>
  <si>
    <t>17-1212</t>
  </si>
  <si>
    <t>19-1201</t>
  </si>
  <si>
    <t>Leterrius Knight</t>
  </si>
  <si>
    <t>17-1213</t>
  </si>
  <si>
    <t>6/18/19 No information found</t>
  </si>
  <si>
    <t>19-1202</t>
  </si>
  <si>
    <t>17-1214</t>
  </si>
  <si>
    <t>Gzabelle L Harris</t>
  </si>
  <si>
    <t>2019 00257650</t>
  </si>
  <si>
    <t>6/18/19 Mailed CCC</t>
  </si>
  <si>
    <t>17-1215</t>
  </si>
  <si>
    <t>19-1203</t>
  </si>
  <si>
    <t>Susaye Douglas</t>
  </si>
  <si>
    <t>2019 00146244</t>
  </si>
  <si>
    <t>19-1231</t>
  </si>
  <si>
    <t>17-1216</t>
  </si>
  <si>
    <t>Tori Eley</t>
  </si>
  <si>
    <t>19-1232</t>
  </si>
  <si>
    <t>Jane E Dennison</t>
  </si>
  <si>
    <t>17-1217</t>
  </si>
  <si>
    <t>6/20/19 Mailed report</t>
  </si>
  <si>
    <t>19-1288</t>
  </si>
  <si>
    <t>17-1218</t>
  </si>
  <si>
    <t>17-1219</t>
  </si>
  <si>
    <t>19-1290</t>
  </si>
  <si>
    <t>17-1220</t>
  </si>
  <si>
    <t>17-1221</t>
  </si>
  <si>
    <t>19-1311</t>
  </si>
  <si>
    <t>LExisNexis</t>
  </si>
  <si>
    <t>Alyssa A Hypolite</t>
  </si>
  <si>
    <t>17-1222</t>
  </si>
  <si>
    <t>2019 00269368</t>
  </si>
  <si>
    <t>Mailed CCC w/partial ltr 7/2</t>
  </si>
  <si>
    <t>17-1223</t>
  </si>
  <si>
    <t>19-1341</t>
  </si>
  <si>
    <t>Lexisnexis</t>
  </si>
  <si>
    <t>17-1224</t>
  </si>
  <si>
    <t>19-1358</t>
  </si>
  <si>
    <t>17-1225</t>
  </si>
  <si>
    <t>Kerri Alexander</t>
  </si>
  <si>
    <t>17-1226</t>
  </si>
  <si>
    <t>19-1372</t>
  </si>
  <si>
    <t>Matthew Richards</t>
  </si>
  <si>
    <t>2019 00263155</t>
  </si>
  <si>
    <t>17-1227</t>
  </si>
  <si>
    <t>7/10/19  mailed report DT</t>
  </si>
  <si>
    <t>19-1376</t>
  </si>
  <si>
    <t>17-1228</t>
  </si>
  <si>
    <t>Ollie Edwards</t>
  </si>
  <si>
    <t>19 MSP 022361</t>
  </si>
  <si>
    <t>7/10/19 mailed report DT</t>
  </si>
  <si>
    <t>19-1377</t>
  </si>
  <si>
    <t>17-1229</t>
  </si>
  <si>
    <t>Roy Lee Jones</t>
  </si>
  <si>
    <t>19 MSP 023293</t>
  </si>
  <si>
    <t>17-1230</t>
  </si>
  <si>
    <t>7/10/19 Report still in draft  DT</t>
  </si>
  <si>
    <t>19-1379</t>
  </si>
  <si>
    <t>lexisNexis</t>
  </si>
  <si>
    <t>Eve Franklin</t>
  </si>
  <si>
    <t>17-1231</t>
  </si>
  <si>
    <t>19 MSP 026315</t>
  </si>
  <si>
    <t>7/10/19 report still in draft . DT  7/19/19 report mailed DT</t>
  </si>
  <si>
    <t>19-1402</t>
  </si>
  <si>
    <t>17-1232</t>
  </si>
  <si>
    <t>Gloria Brown</t>
  </si>
  <si>
    <t>19 MSP 026308</t>
  </si>
  <si>
    <t>7/11/19 Mailed reort</t>
  </si>
  <si>
    <t>17-1233</t>
  </si>
  <si>
    <t>19-1403</t>
  </si>
  <si>
    <t>Julia A Teti</t>
  </si>
  <si>
    <t>2019 00274880</t>
  </si>
  <si>
    <t>7/11/19 Mailed CCC</t>
  </si>
  <si>
    <t>19-1404</t>
  </si>
  <si>
    <t>Madison D Fischer</t>
  </si>
  <si>
    <t>7/11/19 No information found</t>
  </si>
  <si>
    <t>17-1234</t>
  </si>
  <si>
    <t>19-1406</t>
  </si>
  <si>
    <t>Therese L Brock</t>
  </si>
  <si>
    <t>17-1235</t>
  </si>
  <si>
    <t>2019 00274013</t>
  </si>
  <si>
    <t>19-1407</t>
  </si>
  <si>
    <t>17-1236</t>
  </si>
  <si>
    <t>Jessica M Murdoch</t>
  </si>
  <si>
    <t xml:space="preserve">7/11/19 Mailed CCC </t>
  </si>
  <si>
    <t>17-1237</t>
  </si>
  <si>
    <t>19-1417</t>
  </si>
  <si>
    <t>Inalegwu Okwa</t>
  </si>
  <si>
    <t>19 MSP 027469</t>
  </si>
  <si>
    <t xml:space="preserve"> 7/11/19.  mailed to Lexis nexis DT</t>
  </si>
  <si>
    <t>17-1238</t>
  </si>
  <si>
    <t>19-1419</t>
  </si>
  <si>
    <t>Jill Reitmeier</t>
  </si>
  <si>
    <t>19 MSP 023878</t>
  </si>
  <si>
    <t>17-1239</t>
  </si>
  <si>
    <t>7/11/19 mailed to Lexis Nexis  DT</t>
  </si>
  <si>
    <t>19-1420</t>
  </si>
  <si>
    <t>17-1240</t>
  </si>
  <si>
    <t>7/11/19 mailed no report found with info provided.  DT</t>
  </si>
  <si>
    <t>17-1241</t>
  </si>
  <si>
    <t>19-1421</t>
  </si>
  <si>
    <t>17-1242</t>
  </si>
  <si>
    <t>Jean Cajuste</t>
  </si>
  <si>
    <t>T1900014254</t>
  </si>
  <si>
    <t>7/11/19 mailed   not our Jurisdiction .  DT</t>
  </si>
  <si>
    <t>19-1425</t>
  </si>
  <si>
    <t>17-1243</t>
  </si>
  <si>
    <t>Steven E Rogers</t>
  </si>
  <si>
    <t>2019 00261155</t>
  </si>
  <si>
    <t>17-1244</t>
  </si>
  <si>
    <t>17-1245</t>
  </si>
  <si>
    <t>17-1246</t>
  </si>
  <si>
    <t>17-1247</t>
  </si>
  <si>
    <t>17-1248</t>
  </si>
  <si>
    <t>19-1426</t>
  </si>
  <si>
    <t>17-1249</t>
  </si>
  <si>
    <t>17-1250</t>
  </si>
  <si>
    <t>17-1251</t>
  </si>
  <si>
    <t>17-1252</t>
  </si>
  <si>
    <t>17-1253</t>
  </si>
  <si>
    <t>17-1254</t>
  </si>
  <si>
    <t>Thamar Hayes</t>
  </si>
  <si>
    <t>2019 00264016</t>
  </si>
  <si>
    <t>17-1255</t>
  </si>
  <si>
    <t>19-1427</t>
  </si>
  <si>
    <t>David Bauer</t>
  </si>
  <si>
    <t>2019 00257634</t>
  </si>
  <si>
    <t>17-1256</t>
  </si>
  <si>
    <t>19-1428</t>
  </si>
  <si>
    <t>Chase Beebe</t>
  </si>
  <si>
    <t>19 MSP 024830</t>
  </si>
  <si>
    <t>17-1257</t>
  </si>
  <si>
    <t>19-1429</t>
  </si>
  <si>
    <t>Curtis Foskey</t>
  </si>
  <si>
    <t>19 MSP 023447</t>
  </si>
  <si>
    <t>17-1258</t>
  </si>
  <si>
    <t>19-1430</t>
  </si>
  <si>
    <t>Dora L Ford</t>
  </si>
  <si>
    <t>2019 00248726</t>
  </si>
  <si>
    <t>17-1259</t>
  </si>
  <si>
    <t>19-1431</t>
  </si>
  <si>
    <t>17-1260</t>
  </si>
  <si>
    <t>Victoria Warnick</t>
  </si>
  <si>
    <t>19 MSP 025242</t>
  </si>
  <si>
    <t>17-1261</t>
  </si>
  <si>
    <t>17-1262</t>
  </si>
  <si>
    <t>17-1263</t>
  </si>
  <si>
    <t>17-1264</t>
  </si>
  <si>
    <t>17-1265</t>
  </si>
  <si>
    <t>19-1432</t>
  </si>
  <si>
    <t>One Nine</t>
  </si>
  <si>
    <t>17-1266</t>
  </si>
  <si>
    <t>19 36050</t>
  </si>
  <si>
    <t>19-1433</t>
  </si>
  <si>
    <t>17-1267</t>
  </si>
  <si>
    <t>19-1434</t>
  </si>
  <si>
    <t>Issa Traore</t>
  </si>
  <si>
    <t>MSP6219009K</t>
  </si>
  <si>
    <t>17-1268</t>
  </si>
  <si>
    <t>7/12/19 Unable to locate with info provided</t>
  </si>
  <si>
    <t>19-1447</t>
  </si>
  <si>
    <t>17-1269</t>
  </si>
  <si>
    <t>19 MSP 050950</t>
  </si>
  <si>
    <t>Report is Pending. 10/02/2019 Closed past 60 days. GEF</t>
  </si>
  <si>
    <t>17-1270</t>
  </si>
  <si>
    <t>19-1467</t>
  </si>
  <si>
    <t>Laron Pinder</t>
  </si>
  <si>
    <t>17-1271</t>
  </si>
  <si>
    <t xml:space="preserve">7/16/19 Mailed report </t>
  </si>
  <si>
    <t>17-1272</t>
  </si>
  <si>
    <t>19-1494</t>
  </si>
  <si>
    <t>17-1273</t>
  </si>
  <si>
    <t>Genelia D Gerkens</t>
  </si>
  <si>
    <t>19 MSP 028513</t>
  </si>
  <si>
    <t>7/22/19 Report in draft  not releaseable sent request back 8/6/19</t>
  </si>
  <si>
    <t>19-1495</t>
  </si>
  <si>
    <t>17-1274</t>
  </si>
  <si>
    <t>Veronica A Gilliam</t>
  </si>
  <si>
    <t xml:space="preserve">7/22/19 No report found w/information provided </t>
  </si>
  <si>
    <t>19-1511</t>
  </si>
  <si>
    <t>Auto Showcase / Rachel Novasecko</t>
  </si>
  <si>
    <t>17-1275</t>
  </si>
  <si>
    <t>7/23/19 mailed info to Lexis Nexis DT</t>
  </si>
  <si>
    <t>19-1536</t>
  </si>
  <si>
    <t>17-1276</t>
  </si>
  <si>
    <t>Lesa R Sherwood</t>
  </si>
  <si>
    <t>19 MSP 029210</t>
  </si>
  <si>
    <t xml:space="preserve">07/25/19 Mailed report  </t>
  </si>
  <si>
    <t>17-1277</t>
  </si>
  <si>
    <t>19-1538</t>
  </si>
  <si>
    <t>Chrelle Washington</t>
  </si>
  <si>
    <t>17-1278</t>
  </si>
  <si>
    <t xml:space="preserve">07/25/19 Mailed report w/partial ltr </t>
  </si>
  <si>
    <t>19-1572</t>
  </si>
  <si>
    <t>17-1279</t>
  </si>
  <si>
    <t>19-1577</t>
  </si>
  <si>
    <t>17-1280</t>
  </si>
  <si>
    <t>Stephanie L Lamont</t>
  </si>
  <si>
    <t>2E00685659</t>
  </si>
  <si>
    <t>7/29/19 Not MSP/Prince George's Co PD</t>
  </si>
  <si>
    <t>17-1281</t>
  </si>
  <si>
    <t>19-1580</t>
  </si>
  <si>
    <t>17-1282</t>
  </si>
  <si>
    <t>17-1283</t>
  </si>
  <si>
    <t>17-1284</t>
  </si>
  <si>
    <t>17-1285</t>
  </si>
  <si>
    <t>17-1286</t>
  </si>
  <si>
    <t>17-1287</t>
  </si>
  <si>
    <t>17-1288</t>
  </si>
  <si>
    <t>Deborah Lankford</t>
  </si>
  <si>
    <t>DID NOT RESPOND</t>
  </si>
  <si>
    <t>No Report on File; Did NOT Respond to Fire; Email send on 7/29/19 Explaining</t>
  </si>
  <si>
    <t>17-1289</t>
  </si>
  <si>
    <t>19-1604</t>
  </si>
  <si>
    <t>17-1290</t>
  </si>
  <si>
    <t>Joseph F Massa</t>
  </si>
  <si>
    <t>2019 00319550</t>
  </si>
  <si>
    <t>mailed report to Lexis Nexis 7/30</t>
  </si>
  <si>
    <t>17-1291</t>
  </si>
  <si>
    <t>19-1606</t>
  </si>
  <si>
    <t>17-1292</t>
  </si>
  <si>
    <t>Mailed report 7/30</t>
  </si>
  <si>
    <t>19-1609</t>
  </si>
  <si>
    <t>17-1293</t>
  </si>
  <si>
    <t>John Glessner</t>
  </si>
  <si>
    <t>19 MSP 030104</t>
  </si>
  <si>
    <t>17-1294</t>
  </si>
  <si>
    <t>19-1611</t>
  </si>
  <si>
    <t>17-1295</t>
  </si>
  <si>
    <t>7/30/19 Mailed partial denial</t>
  </si>
  <si>
    <t>19-1613</t>
  </si>
  <si>
    <t>7/30/19 Duplicate request</t>
  </si>
  <si>
    <t>17-1296</t>
  </si>
  <si>
    <t>19-1614</t>
  </si>
  <si>
    <t>Debra Kettleson</t>
  </si>
  <si>
    <t>No MSP contact Howard Co PD 7/30</t>
  </si>
  <si>
    <t>17-1297</t>
  </si>
  <si>
    <t>19-1616</t>
  </si>
  <si>
    <t>17-1298</t>
  </si>
  <si>
    <t>19-1617</t>
  </si>
  <si>
    <t>17-1299</t>
  </si>
  <si>
    <t>8/2/19 Forwarded to AR Section</t>
  </si>
  <si>
    <t>19-1658</t>
  </si>
  <si>
    <t>17-1300</t>
  </si>
  <si>
    <t>Mill Pond Village</t>
  </si>
  <si>
    <t>19-1660</t>
  </si>
  <si>
    <t>17-1301</t>
  </si>
  <si>
    <t>Timothy Tillery</t>
  </si>
  <si>
    <t>20019 00330086</t>
  </si>
  <si>
    <t>Mailed CCC 8/6</t>
  </si>
  <si>
    <t>19-1745</t>
  </si>
  <si>
    <t>17-1302</t>
  </si>
  <si>
    <t>17-1303</t>
  </si>
  <si>
    <t>19-1747</t>
  </si>
  <si>
    <t>17-1304</t>
  </si>
  <si>
    <t>19-1779</t>
  </si>
  <si>
    <t>17-1305</t>
  </si>
  <si>
    <t>19-1783</t>
  </si>
  <si>
    <t>AC Mattingly</t>
  </si>
  <si>
    <t>19 MSP 027509</t>
  </si>
  <si>
    <t>17-1306</t>
  </si>
  <si>
    <t>19-1844</t>
  </si>
  <si>
    <t>Kenneth Santos</t>
  </si>
  <si>
    <t>19 26632</t>
  </si>
  <si>
    <t>17-1307</t>
  </si>
  <si>
    <t>17-1308</t>
  </si>
  <si>
    <t>17-1309</t>
  </si>
  <si>
    <t>17-1310</t>
  </si>
  <si>
    <t>17-1311</t>
  </si>
  <si>
    <t>Unable to locate report with information sent</t>
  </si>
  <si>
    <t>19-1858</t>
  </si>
  <si>
    <t>17-1312</t>
  </si>
  <si>
    <t>19-1859</t>
  </si>
  <si>
    <t>Jason Sullivan</t>
  </si>
  <si>
    <t>19 MSP 027122</t>
  </si>
  <si>
    <t>No report on file
11/19/2019 Mr. Long from Lexis Nexis reached out.  I emailed him 
made him aware that we do not have a report on file and that 
08/23/2019 Frances sent a 10 day letter .</t>
  </si>
  <si>
    <t>17-1313</t>
  </si>
  <si>
    <t>17-1314</t>
  </si>
  <si>
    <t>17-1315</t>
  </si>
  <si>
    <t>19-1925</t>
  </si>
  <si>
    <t>Mark Thomas</t>
  </si>
  <si>
    <t>19 MSP 033743</t>
  </si>
  <si>
    <t>17-1316</t>
  </si>
  <si>
    <t>19-1937</t>
  </si>
  <si>
    <t>Jason Alexandereuced</t>
  </si>
  <si>
    <t>17-1317</t>
  </si>
  <si>
    <t>17-1318</t>
  </si>
  <si>
    <t>9/12/19 report mailed S.C.</t>
  </si>
  <si>
    <t>19-1955</t>
  </si>
  <si>
    <t>17-1319</t>
  </si>
  <si>
    <t>Hugo Balboa</t>
  </si>
  <si>
    <t>2019 00333719</t>
  </si>
  <si>
    <t>Mailed CCC 8/28</t>
  </si>
  <si>
    <t>17-1320</t>
  </si>
  <si>
    <t>19-1956</t>
  </si>
  <si>
    <t>Gayle Carey</t>
  </si>
  <si>
    <t>19 MSP 030001</t>
  </si>
  <si>
    <t>Mailed partial letter w/report 8/30</t>
  </si>
  <si>
    <t>17-1321</t>
  </si>
  <si>
    <t>19-1957</t>
  </si>
  <si>
    <t>Alexis M Hollar</t>
  </si>
  <si>
    <t>19 MSP 028988</t>
  </si>
  <si>
    <t>17-1322</t>
  </si>
  <si>
    <t>19-1958</t>
  </si>
  <si>
    <t>17-1323</t>
  </si>
  <si>
    <t>Howard R. Ferguson</t>
  </si>
  <si>
    <t>19 MSP 028447</t>
  </si>
  <si>
    <t>Mailed to contact Carroll Co SAO 8/30</t>
  </si>
  <si>
    <t>19-1989</t>
  </si>
  <si>
    <t>17-1324</t>
  </si>
  <si>
    <t>17-1325</t>
  </si>
  <si>
    <t xml:space="preserve">Serious Injury Only </t>
  </si>
  <si>
    <t>19-1991</t>
  </si>
  <si>
    <t xml:space="preserve">09/04/19 No report was done </t>
  </si>
  <si>
    <t>19-1992</t>
  </si>
  <si>
    <t>10/28/2019 Pending Fee for DCIR. GEF
11/06/19 Report was emailed to LN. S.C.</t>
  </si>
  <si>
    <t>19-1997</t>
  </si>
  <si>
    <t xml:space="preserve">09/04/19 Report is in draft </t>
  </si>
  <si>
    <t>19-2141</t>
  </si>
  <si>
    <t>10/24/19 Report mailed. S.C.</t>
  </si>
  <si>
    <t>19-2148</t>
  </si>
  <si>
    <t xml:space="preserve">Carly A. Endebrock </t>
  </si>
  <si>
    <t>9/18/19 not report on file, mailed correspondence DT</t>
  </si>
  <si>
    <t>19-2149</t>
  </si>
  <si>
    <t>Jyair Booker</t>
  </si>
  <si>
    <t>19 MSP 033634</t>
  </si>
  <si>
    <t>9/18/19 mailed report to lexis nexis DT</t>
  </si>
  <si>
    <t>19-2188</t>
  </si>
  <si>
    <t>Dorothy Vandiver</t>
  </si>
  <si>
    <t>17-1326</t>
  </si>
  <si>
    <t>19 MSP 035697</t>
  </si>
  <si>
    <t>09/24/19 Mailed report w/partial ltr.</t>
  </si>
  <si>
    <t>19-2225</t>
  </si>
  <si>
    <t>17-1327</t>
  </si>
  <si>
    <t>Nateia D Lyles</t>
  </si>
  <si>
    <t>19 MSP 034277</t>
  </si>
  <si>
    <t>17-1328</t>
  </si>
  <si>
    <t>09/26/2019 Mailed report w/partial letter.</t>
  </si>
  <si>
    <t>17-1329</t>
  </si>
  <si>
    <t>19-2240</t>
  </si>
  <si>
    <t>19MSP 034547</t>
  </si>
  <si>
    <t>17-1330</t>
  </si>
  <si>
    <t>19-2241</t>
  </si>
  <si>
    <t>17-1331</t>
  </si>
  <si>
    <t>19-2259</t>
  </si>
  <si>
    <t>Kathryne Elaine Sakraida</t>
  </si>
  <si>
    <t>19 MSP 035900</t>
  </si>
  <si>
    <t>09/27/19 Mailed report</t>
  </si>
  <si>
    <t>19-2277</t>
  </si>
  <si>
    <t>Brian Bernardo</t>
  </si>
  <si>
    <t>No report on file FP</t>
  </si>
  <si>
    <t>17-1332</t>
  </si>
  <si>
    <t>19-2301</t>
  </si>
  <si>
    <t>Monique Green</t>
  </si>
  <si>
    <t>OSFM 22 19 043</t>
  </si>
  <si>
    <t>17-1333</t>
  </si>
  <si>
    <t>17-1334</t>
  </si>
  <si>
    <t>19-2308</t>
  </si>
  <si>
    <t>Charles Abbott</t>
  </si>
  <si>
    <t>2019 00385010</t>
  </si>
  <si>
    <t>17-1335</t>
  </si>
  <si>
    <t>10/03/19 Mailed CCC</t>
  </si>
  <si>
    <t>17-1336</t>
  </si>
  <si>
    <t>17-1337</t>
  </si>
  <si>
    <t>17-1338</t>
  </si>
  <si>
    <t>17-1339</t>
  </si>
  <si>
    <t>17-1340</t>
  </si>
  <si>
    <t>17-1341</t>
  </si>
  <si>
    <t>17-1342</t>
  </si>
  <si>
    <t>17-1343</t>
  </si>
  <si>
    <t>17-1344</t>
  </si>
  <si>
    <t>19-2343</t>
  </si>
  <si>
    <t>Marie E Paraschak</t>
  </si>
  <si>
    <t>17-1345</t>
  </si>
  <si>
    <t>2019 00415051</t>
  </si>
  <si>
    <t>10/04/19 Mailed CCC</t>
  </si>
  <si>
    <t>17-1346</t>
  </si>
  <si>
    <t>19-2345</t>
  </si>
  <si>
    <t>Amber Gordon</t>
  </si>
  <si>
    <t>2019 00231177</t>
  </si>
  <si>
    <t>17-1347</t>
  </si>
  <si>
    <t>10/04/19 Mailed unable to locate report w/info provided</t>
  </si>
  <si>
    <t>19-2384</t>
  </si>
  <si>
    <t>17-1348</t>
  </si>
  <si>
    <t>Melanie Galloway</t>
  </si>
  <si>
    <t>2019 00433160</t>
  </si>
  <si>
    <t>10/09/19 Mailed CC Card.</t>
  </si>
  <si>
    <t>17-1349</t>
  </si>
  <si>
    <t>19-2385</t>
  </si>
  <si>
    <t>17-1350</t>
  </si>
  <si>
    <t>Alvin Sadler</t>
  </si>
  <si>
    <t>2019 00424452</t>
  </si>
  <si>
    <t>17-1351</t>
  </si>
  <si>
    <t>19-2462</t>
  </si>
  <si>
    <t>17-1352</t>
  </si>
  <si>
    <t>10/17/19 Possibly Allegany Co SO or Cecil Co SO</t>
  </si>
  <si>
    <t>19-2463</t>
  </si>
  <si>
    <t>17-1353</t>
  </si>
  <si>
    <t>Jestina JuxonSmith</t>
  </si>
  <si>
    <t>2019 00403930</t>
  </si>
  <si>
    <t>17-1354</t>
  </si>
  <si>
    <t>19-2464</t>
  </si>
  <si>
    <t>17-1355</t>
  </si>
  <si>
    <t>Mohammad A Eid</t>
  </si>
  <si>
    <t>2019 00412222</t>
  </si>
  <si>
    <t>17-1356</t>
  </si>
  <si>
    <t>19-2478</t>
  </si>
  <si>
    <t>John Hickman</t>
  </si>
  <si>
    <t>19 MSP 037075</t>
  </si>
  <si>
    <t>17-1357</t>
  </si>
  <si>
    <t>17-1358</t>
  </si>
  <si>
    <t>17-1359</t>
  </si>
  <si>
    <t>17-1360</t>
  </si>
  <si>
    <t>10/18/19 Mailed report</t>
  </si>
  <si>
    <t>17-1361</t>
  </si>
  <si>
    <t>19-2519</t>
  </si>
  <si>
    <t>Jaela M White</t>
  </si>
  <si>
    <t>17-1362</t>
  </si>
  <si>
    <t>10/04/2019 Unable to locate report with info provided.</t>
  </si>
  <si>
    <t>19-2536</t>
  </si>
  <si>
    <t>17-1363</t>
  </si>
  <si>
    <t>19-2541</t>
  </si>
  <si>
    <t>17-1364</t>
  </si>
  <si>
    <t>Michael Velasquez</t>
  </si>
  <si>
    <t>2019 00457595</t>
  </si>
  <si>
    <t>10/28/19 Mailed report.</t>
  </si>
  <si>
    <t>17-1365</t>
  </si>
  <si>
    <t>19-2542</t>
  </si>
  <si>
    <t>Zahn Contract</t>
  </si>
  <si>
    <t>10/28/19 No report found w/information provided.</t>
  </si>
  <si>
    <t>17-1366</t>
  </si>
  <si>
    <t>19-2557</t>
  </si>
  <si>
    <t>John Dawson</t>
  </si>
  <si>
    <t>19 MSP 042521</t>
  </si>
  <si>
    <t>17-1367</t>
  </si>
  <si>
    <t>10/29/19 Mailed report</t>
  </si>
  <si>
    <t>17-1368</t>
  </si>
  <si>
    <t>19-2558</t>
  </si>
  <si>
    <t>Joshua Swank</t>
  </si>
  <si>
    <t>17-1369</t>
  </si>
  <si>
    <t>19-2559</t>
  </si>
  <si>
    <t>17-1370</t>
  </si>
  <si>
    <t>Stephane Kepeyam</t>
  </si>
  <si>
    <t>19 MSP 043308</t>
  </si>
  <si>
    <t>19-2560</t>
  </si>
  <si>
    <t>17-1371</t>
  </si>
  <si>
    <t>Austin F. Lapp</t>
  </si>
  <si>
    <t>17-1372</t>
  </si>
  <si>
    <t>19-2578</t>
  </si>
  <si>
    <t>David Yurchak</t>
  </si>
  <si>
    <t>18 MSP 036258</t>
  </si>
  <si>
    <t>17-1373</t>
  </si>
  <si>
    <t>01/02/2020 Past 60 days no response or payment. GEF</t>
  </si>
  <si>
    <t>17-1374</t>
  </si>
  <si>
    <t>19-2579</t>
  </si>
  <si>
    <t>17-1375</t>
  </si>
  <si>
    <t>Christoper D. Nichols</t>
  </si>
  <si>
    <t>17-1376</t>
  </si>
  <si>
    <t>10/30/19 Mailed report.</t>
  </si>
  <si>
    <t>19-2809</t>
  </si>
  <si>
    <t>17-1377</t>
  </si>
  <si>
    <t>Kendra Petty</t>
  </si>
  <si>
    <t>17-1378</t>
  </si>
  <si>
    <t>11/22/2019 Sent to Rhea requesting 911 calls. 11/22/19 Spoke to Rhea not MSP contact Balt. Co PD. Sent request and check back.</t>
  </si>
  <si>
    <t>19-2810</t>
  </si>
  <si>
    <t>Jalen Walker</t>
  </si>
  <si>
    <t>2019 00498230</t>
  </si>
  <si>
    <t>17-1379</t>
  </si>
  <si>
    <t>11/22/19 Mailed CCC report.</t>
  </si>
  <si>
    <t>19-2868</t>
  </si>
  <si>
    <t>sc</t>
  </si>
  <si>
    <t>17-1380</t>
  </si>
  <si>
    <t>11/27/19 No report on fileF.P.</t>
  </si>
  <si>
    <t>17-1381</t>
  </si>
  <si>
    <t>19-2903</t>
  </si>
  <si>
    <t>17-1382</t>
  </si>
  <si>
    <t>12/4/19 Ongoing criminal investigation LB</t>
  </si>
  <si>
    <t>19-2966</t>
  </si>
  <si>
    <t>17-1383</t>
  </si>
  <si>
    <t xml:space="preserve">12/11/2019 911 call records ID 6555257 call P192472577 check 
number 872185512 $15.00 attached to request KW.  </t>
  </si>
  <si>
    <t>17-1384</t>
  </si>
  <si>
    <t>19-2978</t>
  </si>
  <si>
    <t>Erica Sullivan</t>
  </si>
  <si>
    <t>17-1385</t>
  </si>
  <si>
    <t>11/11/19 received request. Mail request back unable to found with information provided.</t>
  </si>
  <si>
    <t>19-2997</t>
  </si>
  <si>
    <t>Shannon Cooney-Mcaloney</t>
  </si>
  <si>
    <t>19 MSP 047829</t>
  </si>
  <si>
    <t>17-1386</t>
  </si>
  <si>
    <t>12/12/19 Mailed report</t>
  </si>
  <si>
    <t>19-3011</t>
  </si>
  <si>
    <t>17-1387</t>
  </si>
  <si>
    <t>17-1388</t>
  </si>
  <si>
    <t>17-1389</t>
  </si>
  <si>
    <t>12/19/19 Pending for release FP</t>
  </si>
  <si>
    <t>19-3098</t>
  </si>
  <si>
    <t>Jason Allison</t>
  </si>
  <si>
    <t>17-1390</t>
  </si>
  <si>
    <t>19 CS00145094</t>
  </si>
  <si>
    <t>12/31/19 Not MSP</t>
  </si>
  <si>
    <t>19-3102</t>
  </si>
  <si>
    <t>17-1391</t>
  </si>
  <si>
    <t>19 MSP 019304</t>
  </si>
  <si>
    <t>12/31/19  No report of file
02/24/2020 Past 60 days...Closed. No response.GEF</t>
  </si>
  <si>
    <t>17-1392</t>
  </si>
  <si>
    <t>19-3103</t>
  </si>
  <si>
    <t>17-1393</t>
  </si>
  <si>
    <t>12/31/19 Report is Pending
02/24/2020 Past 60 days...Closed. No response.GEF</t>
  </si>
  <si>
    <t>19-0565</t>
  </si>
  <si>
    <t>17-1394</t>
  </si>
  <si>
    <t>LexisNexis; Crystal Pittman</t>
  </si>
  <si>
    <t>Benjamin Wood</t>
  </si>
  <si>
    <t>OSFM 05.18.008</t>
  </si>
  <si>
    <t>17-1395</t>
  </si>
  <si>
    <t>17-1396</t>
  </si>
  <si>
    <t>19-2344</t>
  </si>
  <si>
    <t>17-1397</t>
  </si>
  <si>
    <t>17-1398</t>
  </si>
  <si>
    <t>17-1399</t>
  </si>
  <si>
    <t>LexisNiexis</t>
  </si>
  <si>
    <t>Michelle R. Trumpower</t>
  </si>
  <si>
    <t>2019 00420412</t>
  </si>
  <si>
    <t>17-1400</t>
  </si>
  <si>
    <t>19-0740</t>
  </si>
  <si>
    <t>17-1401</t>
  </si>
  <si>
    <t>17-1402</t>
  </si>
  <si>
    <t>LG Bennett</t>
  </si>
  <si>
    <t>17-1403</t>
  </si>
  <si>
    <t>17-1404</t>
  </si>
  <si>
    <t>17-1405</t>
  </si>
  <si>
    <t>17-1406</t>
  </si>
  <si>
    <t>17-1407</t>
  </si>
  <si>
    <t>19-2855</t>
  </si>
  <si>
    <t>17-1408</t>
  </si>
  <si>
    <t>Liana Fill/ Wicomico Co SAO</t>
  </si>
  <si>
    <t>Stephen Kurtz</t>
  </si>
  <si>
    <t>10 54 010842</t>
  </si>
  <si>
    <t>17-1409</t>
  </si>
  <si>
    <t>11/25 Requested from HOR</t>
  </si>
  <si>
    <t>17-1410</t>
  </si>
  <si>
    <t>19-0854</t>
  </si>
  <si>
    <t>Liberty Mutual Insurance</t>
  </si>
  <si>
    <t>17-1411</t>
  </si>
  <si>
    <t>17-1412</t>
  </si>
  <si>
    <t>19-0940</t>
  </si>
  <si>
    <t>Linda A. Terzigni</t>
  </si>
  <si>
    <t>Michael Bend</t>
  </si>
  <si>
    <t>19 MSP 012533</t>
  </si>
  <si>
    <t>17-1413</t>
  </si>
  <si>
    <t>5/15/19 In draft/Contacted Bk to update status</t>
  </si>
  <si>
    <t>19-1155</t>
  </si>
  <si>
    <t>17-1414</t>
  </si>
  <si>
    <t>Linda Baldwin</t>
  </si>
  <si>
    <t>17-1415</t>
  </si>
  <si>
    <t>19-1184</t>
  </si>
  <si>
    <t>Linda M. Avery</t>
  </si>
  <si>
    <t>19 MSP 002811</t>
  </si>
  <si>
    <t>Requesting photos and dash cam videos</t>
  </si>
  <si>
    <t>19-1590</t>
  </si>
  <si>
    <t>Linda Sandow</t>
  </si>
  <si>
    <t>14 MSP 022470</t>
  </si>
  <si>
    <t>7/30/19 Faxed report</t>
  </si>
  <si>
    <t>17-1416</t>
  </si>
  <si>
    <t>19-2647</t>
  </si>
  <si>
    <t>Lindsay Castiglioni</t>
  </si>
  <si>
    <t>17-1417</t>
  </si>
  <si>
    <t>11/07/19 Pending fee. F.P.
11/19/19 Report mailed. S.C.</t>
  </si>
  <si>
    <t>19-1381</t>
  </si>
  <si>
    <t>Lindsay Payne</t>
  </si>
  <si>
    <t>Alden Halsey</t>
  </si>
  <si>
    <t>19 MSP 016545</t>
  </si>
  <si>
    <t>17-1418</t>
  </si>
  <si>
    <t>19-1190</t>
  </si>
  <si>
    <t>17-1419</t>
  </si>
  <si>
    <t>Lindsey Payne</t>
  </si>
  <si>
    <t>17-1420</t>
  </si>
  <si>
    <t>19-0567</t>
  </si>
  <si>
    <t>Lindsey Robinson/ Ezrine Castro &amp; Stavisky</t>
  </si>
  <si>
    <t>Indigo Perkins /Jamillah Jackson</t>
  </si>
  <si>
    <t>19 MSP 010681</t>
  </si>
  <si>
    <t>Request for body worn camera footage. MSP has no Body Cam footage.</t>
  </si>
  <si>
    <t>19-1136</t>
  </si>
  <si>
    <t>Linn Co SO - Tim Payne</t>
  </si>
  <si>
    <t>Kevin Sauer</t>
  </si>
  <si>
    <t>19-1677</t>
  </si>
  <si>
    <t>17-1421</t>
  </si>
  <si>
    <t>17-1422</t>
  </si>
  <si>
    <t>Lion Television/Jenna Bussiere</t>
  </si>
  <si>
    <t>Whitney Bennett</t>
  </si>
  <si>
    <t>11 96 001857</t>
  </si>
  <si>
    <t>8/6/19 Waiting to hear back for Sgt. Sexton Homicide 8/8/19. Rhea Harris is handling . Sent copies of 400 pgs plus 7 DVDs</t>
  </si>
  <si>
    <t>17-1423</t>
  </si>
  <si>
    <t>19-0427</t>
  </si>
  <si>
    <t>17-1424</t>
  </si>
  <si>
    <t>Lisa A Burton Internal Affairs Division</t>
  </si>
  <si>
    <t>Requesting body worn camera footage. Called 3 times no response</t>
  </si>
  <si>
    <t>19-1003</t>
  </si>
  <si>
    <t>17-1425</t>
  </si>
  <si>
    <t>Lisa Barr Fried Rogers Goldberg LLC</t>
  </si>
  <si>
    <t>Life Way Transportation LLC</t>
  </si>
  <si>
    <t>Requesting copies of all safety inspections and reports. CVED. No fee.</t>
  </si>
  <si>
    <t>17-1426</t>
  </si>
  <si>
    <t>19-0528</t>
  </si>
  <si>
    <t>Lisa Burton/Metropolitan PD</t>
  </si>
  <si>
    <t>Travis Phifer</t>
  </si>
  <si>
    <t>17-1427</t>
  </si>
  <si>
    <t>19-1038</t>
  </si>
  <si>
    <t>17-1428</t>
  </si>
  <si>
    <t>Lisa Cross</t>
  </si>
  <si>
    <t>Raymond Muszynski</t>
  </si>
  <si>
    <t>MSP 596000FY</t>
  </si>
  <si>
    <t>Requesting dash cam recording</t>
  </si>
  <si>
    <t>19-1252</t>
  </si>
  <si>
    <t>17-1429</t>
  </si>
  <si>
    <t>Lisa Henderson</t>
  </si>
  <si>
    <t>Matthew Scott Chadwick</t>
  </si>
  <si>
    <t>18 MSP 019634</t>
  </si>
  <si>
    <t>17-1430</t>
  </si>
  <si>
    <t>19-1352</t>
  </si>
  <si>
    <t>17-1431</t>
  </si>
  <si>
    <t>Matthew S. Chadwick</t>
  </si>
  <si>
    <t>01 55 008119</t>
  </si>
  <si>
    <t xml:space="preserve">7/17/19 Requester not a party of interest </t>
  </si>
  <si>
    <t>17-1432</t>
  </si>
  <si>
    <t>19-1409</t>
  </si>
  <si>
    <t>Matthew Chadwick</t>
  </si>
  <si>
    <t>18 MSP 020453</t>
  </si>
  <si>
    <t>17-1433</t>
  </si>
  <si>
    <t>19-0660</t>
  </si>
  <si>
    <t>Lisa Kershber</t>
  </si>
  <si>
    <t>17-1434</t>
  </si>
  <si>
    <t>Proposed Regulations Noticed Ombuddsman Operations</t>
  </si>
  <si>
    <t>19-0949</t>
  </si>
  <si>
    <t>17-1435</t>
  </si>
  <si>
    <t>Brian Sprinfield</t>
  </si>
  <si>
    <t>5/13/19 Partial Denial</t>
  </si>
  <si>
    <t>17-1436</t>
  </si>
  <si>
    <t>19-0981</t>
  </si>
  <si>
    <t>Lisa Spriggs</t>
  </si>
  <si>
    <t>Christopher B. Lewis</t>
  </si>
  <si>
    <t>17-1437</t>
  </si>
  <si>
    <t xml:space="preserve">5/15/19 In draft. 5/28/19 Emailed report </t>
  </si>
  <si>
    <t>19-1664</t>
  </si>
  <si>
    <t>17-1438</t>
  </si>
  <si>
    <t>Lisa Stevens/Ashland University</t>
  </si>
  <si>
    <t>Brad Selan</t>
  </si>
  <si>
    <t>18 MSP 030168</t>
  </si>
  <si>
    <t>8/7/19 Returned for signed release</t>
  </si>
  <si>
    <t>19-0429</t>
  </si>
  <si>
    <t>Lisa Walker legal Assistant</t>
  </si>
  <si>
    <t>Teresa Minnick</t>
  </si>
  <si>
    <t>19-2303</t>
  </si>
  <si>
    <t>Llesenia Parrish</t>
  </si>
  <si>
    <t>Llessenia Parrish</t>
  </si>
  <si>
    <t>19 MSP 001597</t>
  </si>
  <si>
    <t>10/2/19 Mailed fee letter for $2.50. 10/8/19 Recieved payment and emailed report.</t>
  </si>
  <si>
    <t>19-1936</t>
  </si>
  <si>
    <t>LM - LAW</t>
  </si>
  <si>
    <t>Vickie Mclean</t>
  </si>
  <si>
    <t>19 MSP 028710</t>
  </si>
  <si>
    <t xml:space="preserve">No report on file including photos. Requesting dashcam, 
body-worn camera, CCTVsurveillance video footage, 
transcript of 911 call, dispatchcalls. 02/05/20 No record of the PIA Coordinator ever having received a copy of this request.(MU).  </t>
  </si>
  <si>
    <t>19-0160</t>
  </si>
  <si>
    <t>Loretta Parker</t>
  </si>
  <si>
    <t>Ralph Anthony Harmon</t>
  </si>
  <si>
    <t xml:space="preserve">1/28/19 Emailed partial denial </t>
  </si>
  <si>
    <t>19-1833</t>
  </si>
  <si>
    <t>Lorraine Ann Wilson</t>
  </si>
  <si>
    <t>Requesting policy with ICE . No fee.</t>
  </si>
  <si>
    <t>19-1734</t>
  </si>
  <si>
    <t>Lorri Frank</t>
  </si>
  <si>
    <t>Austin Malik Moore</t>
  </si>
  <si>
    <t>Contact CJIS also Montgomery Co PD and Howard Co PD</t>
  </si>
  <si>
    <t>19-0879</t>
  </si>
  <si>
    <t>Louis Campion</t>
  </si>
  <si>
    <t>Staticial Data from CVED Jan1 thru April 30 2019. Capt JBarnes</t>
  </si>
  <si>
    <t>19-0943</t>
  </si>
  <si>
    <t>Requesting data from CVED Jan1-4/30/19. Duplicate of 0879</t>
  </si>
  <si>
    <t>19-0203</t>
  </si>
  <si>
    <t>David Eskrine</t>
  </si>
  <si>
    <t>OSFM 14.19.002</t>
  </si>
  <si>
    <t>Final Report emailed 3/8/19</t>
  </si>
  <si>
    <t>19-1043</t>
  </si>
  <si>
    <t>iRR</t>
  </si>
  <si>
    <t>21508 Laytonsville Rd, Gaithersburg</t>
  </si>
  <si>
    <t>Not investigated. Referred to Montgomery Co. FM</t>
  </si>
  <si>
    <t>19-1044</t>
  </si>
  <si>
    <t>204 Sunny Brook, Gaithersburg</t>
  </si>
  <si>
    <t>19-2981</t>
  </si>
  <si>
    <t>Remains Under Investigation</t>
  </si>
  <si>
    <t>19-0211</t>
  </si>
  <si>
    <t>Mason/Graves</t>
  </si>
  <si>
    <t xml:space="preserve">No report on file. </t>
  </si>
  <si>
    <t>19-0305</t>
  </si>
  <si>
    <t>Joshua Kerns</t>
  </si>
  <si>
    <t>19-0472</t>
  </si>
  <si>
    <t>19-0642</t>
  </si>
  <si>
    <t>19-0747</t>
  </si>
  <si>
    <t>Trevon Edward</t>
  </si>
  <si>
    <t>19-0853</t>
  </si>
  <si>
    <t>Craig Kelley</t>
  </si>
  <si>
    <t>19 MSP 016098</t>
  </si>
  <si>
    <t>No report on file - 09/30/19 Photos sent FP</t>
  </si>
  <si>
    <t>19-1118</t>
  </si>
  <si>
    <t>Love, Barnes &amp; MCkew</t>
  </si>
  <si>
    <t>Vikcy Ford</t>
  </si>
  <si>
    <t>19-2644</t>
  </si>
  <si>
    <t>Larry Moore</t>
  </si>
  <si>
    <t>11/07/19 Pending fee F.P
11/14/19 Report emailed. SC.</t>
  </si>
  <si>
    <t>19-2646</t>
  </si>
  <si>
    <t>Tervon Edwards</t>
  </si>
  <si>
    <t>11/06/19  Report not ready.
01/10/20 closed. No report available at this time. S.C.</t>
  </si>
  <si>
    <t>19-2005</t>
  </si>
  <si>
    <t>Love,Barnes &amp; Mckew</t>
  </si>
  <si>
    <t>09/24/19 photos mailed. S.C.</t>
  </si>
  <si>
    <t>19-0691</t>
  </si>
  <si>
    <t>Lt J Batone #5558 - New Jersey State Police</t>
  </si>
  <si>
    <t>Grant Edward Castellanos</t>
  </si>
  <si>
    <t>19-1002</t>
  </si>
  <si>
    <t>Lt Sam Eyre Office of Texas Atty General</t>
  </si>
  <si>
    <t>Douglas Waynee Clawson</t>
  </si>
  <si>
    <t>Requesting emplyment application and dispositons</t>
  </si>
  <si>
    <t>19-2984</t>
  </si>
  <si>
    <t>Lt. Ferreira</t>
  </si>
  <si>
    <t>Leonel Guerra</t>
  </si>
  <si>
    <t>10 57 006295</t>
  </si>
  <si>
    <t>17-1439</t>
  </si>
  <si>
    <t>12/12/19 No record old case( 2010) FP</t>
  </si>
  <si>
    <t>19-2631</t>
  </si>
  <si>
    <t>Lucy Parsons Labs MuckRock.Com</t>
  </si>
  <si>
    <t xml:space="preserve">Search Warrant Data MSP. 1/28/2020 this case has lingered for some time in our system and was never responded to.  Per hoock's emal, 1/28 should be considered the first day the request was received and we should proceed form there.  10 day letter sent this date (MU). 2/4/20 OLC advised that requested info is protected.  Ltr sent to requester and case closed (MU).  </t>
  </si>
  <si>
    <t>17-1440</t>
  </si>
  <si>
    <t>19-2000</t>
  </si>
  <si>
    <t>Luis dechoudens</t>
  </si>
  <si>
    <t>Edward Rodas</t>
  </si>
  <si>
    <t>19 MSP 027613</t>
  </si>
  <si>
    <t>17-1441</t>
  </si>
  <si>
    <t>No Photos on file</t>
  </si>
  <si>
    <t>17-1442</t>
  </si>
  <si>
    <t>17-1443</t>
  </si>
  <si>
    <t>19-2756</t>
  </si>
  <si>
    <t>Luis Dechoudens</t>
  </si>
  <si>
    <t>Eduardo Rodas /  Diamond Veney</t>
  </si>
  <si>
    <t xml:space="preserve">11/19/2019 sent to Rhea requesting body camera/dash camera and audio . 02/05/20 No action taken by PIA Coordinator in a timely manner.  NO follow-up from requester.  Admin closed until such time as there is further inquiry (MU).  </t>
  </si>
  <si>
    <t>19-0433</t>
  </si>
  <si>
    <t>Luke Millar</t>
  </si>
  <si>
    <t>15 MSP 001900</t>
  </si>
  <si>
    <t xml:space="preserve">3/1/19 Mailed report </t>
  </si>
  <si>
    <t>19-0937</t>
  </si>
  <si>
    <t>Lynn McCauslin</t>
  </si>
  <si>
    <t>Timothy Smallwood</t>
  </si>
  <si>
    <t>05 56 005245</t>
  </si>
  <si>
    <t>5/10/19 Sent 3.00 invoice 5/1419/Emailed report</t>
  </si>
  <si>
    <t>19-0294</t>
  </si>
  <si>
    <t>M. Brancato/ U.S. Postal Inspector</t>
  </si>
  <si>
    <t>Foster, Marquis Desean</t>
  </si>
  <si>
    <t>17 MSP 040779</t>
  </si>
  <si>
    <t xml:space="preserve">2/8/19 Emailed report </t>
  </si>
  <si>
    <t>19-1574</t>
  </si>
  <si>
    <t>Madison Insurance &amp; Financial Services LLC</t>
  </si>
  <si>
    <t>7/29/19 Emailed partial denial</t>
  </si>
  <si>
    <t>19-3060</t>
  </si>
  <si>
    <t>Maggie Callahan</t>
  </si>
  <si>
    <t>DA3256002X</t>
  </si>
  <si>
    <t>12/18/2019 Requesting traffic cameras surveillace cameras</t>
  </si>
  <si>
    <t>19-1346</t>
  </si>
  <si>
    <t>Main State Police- Lt. Michael Johnston</t>
  </si>
  <si>
    <t>Robert J Ritter 2nd</t>
  </si>
  <si>
    <t>17-1444</t>
  </si>
  <si>
    <t>19-1529</t>
  </si>
  <si>
    <t>Maine State PD - Lt. Michael Johnston</t>
  </si>
  <si>
    <t>Mark C. Rossetti</t>
  </si>
  <si>
    <t>17-1445</t>
  </si>
  <si>
    <t>19-1530</t>
  </si>
  <si>
    <t>Melvin C. Clark</t>
  </si>
  <si>
    <t>17-1446</t>
  </si>
  <si>
    <t>19-0969</t>
  </si>
  <si>
    <t>17-1447</t>
  </si>
  <si>
    <t>Maine State POlice</t>
  </si>
  <si>
    <t>17-1448</t>
  </si>
  <si>
    <t>19-1959</t>
  </si>
  <si>
    <t>Maine State Police</t>
  </si>
  <si>
    <t>Noah J Pitchforth</t>
  </si>
  <si>
    <t>17-1449</t>
  </si>
  <si>
    <t>Mailed  CJIS  letter 8/29</t>
  </si>
  <si>
    <t>19-1064</t>
  </si>
  <si>
    <t>17-1450</t>
  </si>
  <si>
    <t>Maine State Police - Lt Michael P. Johnston</t>
  </si>
  <si>
    <t>Douglas G Voss</t>
  </si>
  <si>
    <t>No contact with MSP</t>
  </si>
  <si>
    <t>19-1062</t>
  </si>
  <si>
    <t>Maine State Police - Lt Scott Ireland</t>
  </si>
  <si>
    <t>Alex M Shifler</t>
  </si>
  <si>
    <t>No Contact with MSP</t>
  </si>
  <si>
    <t>19-1066</t>
  </si>
  <si>
    <t>Maine State Police- Lt. Michael P. Johnston</t>
  </si>
  <si>
    <t>Mark S Jenness</t>
  </si>
  <si>
    <t>No record found</t>
  </si>
  <si>
    <t>19-2009</t>
  </si>
  <si>
    <t>Maine State Police/Col. John E. Cote</t>
  </si>
  <si>
    <t>Michael S. Zinkhan</t>
  </si>
  <si>
    <t>9/4/19 Background check for Law Enforcement, no records found.</t>
  </si>
  <si>
    <t>19-2835</t>
  </si>
  <si>
    <t>Malerie Barton</t>
  </si>
  <si>
    <t>Bruce Grove</t>
  </si>
  <si>
    <t>11/25/2019 Requesting call log. 11/27/19 accident in baltimore city. not custodian of records. RH</t>
  </si>
  <si>
    <t>19-0465</t>
  </si>
  <si>
    <t>Manan Shan</t>
  </si>
  <si>
    <t>3/7/19 KW Request for crash statistics-referred to website-letter sent</t>
  </si>
  <si>
    <t>19-0659</t>
  </si>
  <si>
    <t>Maney Gordon Zeller/Michael Behrens, Esq</t>
  </si>
  <si>
    <t>Oliver Herrera</t>
  </si>
  <si>
    <t>19 MSP 007173</t>
  </si>
  <si>
    <t xml:space="preserve">4/2/19 Emailed report </t>
  </si>
  <si>
    <t>19-2100</t>
  </si>
  <si>
    <t>Marcus Smith</t>
  </si>
  <si>
    <t>19 MSP 034115</t>
  </si>
  <si>
    <t>19-2121</t>
  </si>
  <si>
    <t xml:space="preserve">9/16/19 Emailed report </t>
  </si>
  <si>
    <t>17-1451</t>
  </si>
  <si>
    <t>19-1208</t>
  </si>
  <si>
    <t>17-1452</t>
  </si>
  <si>
    <t>Marek M. Solka, SA/Pentagon Force Protection</t>
  </si>
  <si>
    <t>Vincent P. LAw</t>
  </si>
  <si>
    <t>19 MSP 023742</t>
  </si>
  <si>
    <t>17-1453</t>
  </si>
  <si>
    <t>19-1835</t>
  </si>
  <si>
    <t>17-1454</t>
  </si>
  <si>
    <t>Margaret Roberts</t>
  </si>
  <si>
    <t>Requesting the number of active/issued permits in Md on line</t>
  </si>
  <si>
    <t>17-1455</t>
  </si>
  <si>
    <t>19-0574</t>
  </si>
  <si>
    <t>Maria D Epps Nationwide Insurance</t>
  </si>
  <si>
    <t>Leslie Szymensk</t>
  </si>
  <si>
    <t>17-1456</t>
  </si>
  <si>
    <t>15 MSP 034818</t>
  </si>
  <si>
    <t>Reqest 911 calls and dash cam body cam</t>
  </si>
  <si>
    <t>17-1457</t>
  </si>
  <si>
    <t>19-2185</t>
  </si>
  <si>
    <t>Maria E Korman Esq</t>
  </si>
  <si>
    <t>17-1458</t>
  </si>
  <si>
    <t>9/23/2019 requesting investigatory report homicide. No Fee Charged.</t>
  </si>
  <si>
    <t>17-1459</t>
  </si>
  <si>
    <t>19-1353</t>
  </si>
  <si>
    <t>Maria Magdalena Olivares Henriquez</t>
  </si>
  <si>
    <t>Maria Olivares</t>
  </si>
  <si>
    <t>17-1460</t>
  </si>
  <si>
    <t>2018 00385716</t>
  </si>
  <si>
    <t>7/9/19 Mailed CCC in self addressed envelope</t>
  </si>
  <si>
    <t>17-1461</t>
  </si>
  <si>
    <t>19-0097</t>
  </si>
  <si>
    <t>Maria Moric</t>
  </si>
  <si>
    <t>Punchai Vutiprichar</t>
  </si>
  <si>
    <t>17-1462</t>
  </si>
  <si>
    <t>1/17/19 Not MSP</t>
  </si>
  <si>
    <t>17-1463</t>
  </si>
  <si>
    <t>19-0786</t>
  </si>
  <si>
    <t>Maria Trovato</t>
  </si>
  <si>
    <t>Freddie Gray</t>
  </si>
  <si>
    <t>17-1464</t>
  </si>
  <si>
    <t xml:space="preserve">4/23/19 Not MSP </t>
  </si>
  <si>
    <t>17-1465</t>
  </si>
  <si>
    <t>19-0988</t>
  </si>
  <si>
    <t>Marian Nave, QA's States Attorney</t>
  </si>
  <si>
    <t>Jazmie Yvonne McGowan</t>
  </si>
  <si>
    <t>17-1466</t>
  </si>
  <si>
    <t>OSFM 17.18.011</t>
  </si>
  <si>
    <t>Report emailed 5/22/19</t>
  </si>
  <si>
    <t>17-1467</t>
  </si>
  <si>
    <t>19-0989</t>
  </si>
  <si>
    <t>17-1468</t>
  </si>
  <si>
    <t>5/30/2019 Photos Rcd from MSP Photo Lab</t>
  </si>
  <si>
    <t>17-1469</t>
  </si>
  <si>
    <t>17-1470</t>
  </si>
  <si>
    <t>17-1471</t>
  </si>
  <si>
    <t>19-0922</t>
  </si>
  <si>
    <t>Maricopa Co Sheriff's Office - Officer A Markey</t>
  </si>
  <si>
    <t>Leonard Stuart Sherman</t>
  </si>
  <si>
    <t>17-1472</t>
  </si>
  <si>
    <t>19-1551</t>
  </si>
  <si>
    <t>Maricopa Co SO - Officer Sanchez B2782</t>
  </si>
  <si>
    <t>Corey Alan Doane</t>
  </si>
  <si>
    <t>17-1473</t>
  </si>
  <si>
    <t>19-1455</t>
  </si>
  <si>
    <t>17-1474</t>
  </si>
  <si>
    <t>Maricopa Co SO - Officer Ssnchez B2782</t>
  </si>
  <si>
    <t>Cory Alan Doane</t>
  </si>
  <si>
    <t>Contact CJIS 7/16</t>
  </si>
  <si>
    <t>19-2091</t>
  </si>
  <si>
    <t>Maricopa Co SO - Oficer J Amaya A8571</t>
  </si>
  <si>
    <t>Dale William Wallace</t>
  </si>
  <si>
    <t>17-1475</t>
  </si>
  <si>
    <t>17-1476</t>
  </si>
  <si>
    <t>17-1477</t>
  </si>
  <si>
    <t>17-1478</t>
  </si>
  <si>
    <t>17-1479</t>
  </si>
  <si>
    <t>17-1480</t>
  </si>
  <si>
    <t>17-1481</t>
  </si>
  <si>
    <t>17-1482</t>
  </si>
  <si>
    <t>19-2078</t>
  </si>
  <si>
    <t>Maricopa County Sheriff's/T. Haggard</t>
  </si>
  <si>
    <t>Patrick Ray Melvin</t>
  </si>
  <si>
    <t>9/11/19 No records found</t>
  </si>
  <si>
    <t>17-1483</t>
  </si>
  <si>
    <t>19-2077</t>
  </si>
  <si>
    <t>Maricopa County Sherriff's/Officer J. Sanchez</t>
  </si>
  <si>
    <t>Trung Tin Tran</t>
  </si>
  <si>
    <t>17-1484</t>
  </si>
  <si>
    <t>9/11/19 No criminal history found.</t>
  </si>
  <si>
    <t>19-1124</t>
  </si>
  <si>
    <t>17-1485</t>
  </si>
  <si>
    <t>Maricopa County SO - Officer Markey B0215</t>
  </si>
  <si>
    <t>Quentin Ray Syn Clair Shoemaker</t>
  </si>
  <si>
    <t>17-1486</t>
  </si>
  <si>
    <t>19-2168</t>
  </si>
  <si>
    <t>17-1487</t>
  </si>
  <si>
    <t>Marie Hart</t>
  </si>
  <si>
    <t>Kevin Moyer</t>
  </si>
  <si>
    <t>19-0950</t>
  </si>
  <si>
    <t>17-1488</t>
  </si>
  <si>
    <t>Marisa Iati</t>
  </si>
  <si>
    <t>Gerald Herbert Smith III</t>
  </si>
  <si>
    <t>16 MSP 041532</t>
  </si>
  <si>
    <t>Requesting report for Gerald Herbert Smith III</t>
  </si>
  <si>
    <t>19-0955</t>
  </si>
  <si>
    <t>Marisa Lati</t>
  </si>
  <si>
    <t>5/14/19 Emailed report with redactions</t>
  </si>
  <si>
    <t>19-0490</t>
  </si>
  <si>
    <t>Marisol Daniels/ Verizon Communications</t>
  </si>
  <si>
    <t>Paul Nims</t>
  </si>
  <si>
    <t xml:space="preserve">3/11/19 Not MSP </t>
  </si>
  <si>
    <t>19-0187</t>
  </si>
  <si>
    <t>Marjorie Steen</t>
  </si>
  <si>
    <t>Request for 911 transcript. 911 call handled by Worchester Central</t>
  </si>
  <si>
    <t>17-1489</t>
  </si>
  <si>
    <t>19-1255</t>
  </si>
  <si>
    <t>17-1490</t>
  </si>
  <si>
    <t>Mark Alan Epstein Law</t>
  </si>
  <si>
    <t>Paul Fotie</t>
  </si>
  <si>
    <t>2019 0203115844</t>
  </si>
  <si>
    <t>17-1491</t>
  </si>
  <si>
    <t>Requesting 911 call. - never picked up recording from barrack</t>
  </si>
  <si>
    <t>17-1492</t>
  </si>
  <si>
    <t>19-3056</t>
  </si>
  <si>
    <t>17-1493</t>
  </si>
  <si>
    <t>Mark Car Federated Consultants LLC</t>
  </si>
  <si>
    <t>Mary L Washington</t>
  </si>
  <si>
    <t xml:space="preserve">12/20/2019 Requesting all reports 911 calls etc. 1/24/20 not MSP records (MU). </t>
  </si>
  <si>
    <t>17-1494</t>
  </si>
  <si>
    <t>19-1074</t>
  </si>
  <si>
    <t>17-1495</t>
  </si>
  <si>
    <t>Mark Carr</t>
  </si>
  <si>
    <t>17-1497</t>
  </si>
  <si>
    <t>Request 911 calls any information 231Meadowgate Dr</t>
  </si>
  <si>
    <t>17-1498</t>
  </si>
  <si>
    <t>17-1499</t>
  </si>
  <si>
    <t>17-1500</t>
  </si>
  <si>
    <t>17-1501</t>
  </si>
  <si>
    <t>19-2633</t>
  </si>
  <si>
    <t>17-1502</t>
  </si>
  <si>
    <t>MarK Carr FederatedConsulting LLC</t>
  </si>
  <si>
    <t>Brandon M Scott</t>
  </si>
  <si>
    <t>17-1503</t>
  </si>
  <si>
    <t>11/5/2019 Requesting copies of all officer reports arrest reports, etc. no records exists. no fee. 12/13/19 RH</t>
  </si>
  <si>
    <t>19-1270</t>
  </si>
  <si>
    <t>17-1504</t>
  </si>
  <si>
    <t>Mark Carr/Federated Consultants,LLC</t>
  </si>
  <si>
    <t>David Jacobus/Claire Hildick</t>
  </si>
  <si>
    <t>6/26/19 Background request/No info found through Linx</t>
  </si>
  <si>
    <t>17-1505</t>
  </si>
  <si>
    <t>17-1506</t>
  </si>
  <si>
    <t>19-0343</t>
  </si>
  <si>
    <t>17-1507</t>
  </si>
  <si>
    <t>17-1508</t>
  </si>
  <si>
    <t>Mark Grove; Alger Oil &amp; Propane</t>
  </si>
  <si>
    <t>David ERskin</t>
  </si>
  <si>
    <t>Report Emailed to Requester on 2/15/2019</t>
  </si>
  <si>
    <t>17-1509</t>
  </si>
  <si>
    <t>19-0483</t>
  </si>
  <si>
    <t>Mark Panowicz</t>
  </si>
  <si>
    <t>Requesting FBI CJIS audit of MD CJIS 1990-2005. Referred to DPSCS</t>
  </si>
  <si>
    <t>19-0484</t>
  </si>
  <si>
    <t>Requesting audit Completeness&amp;Accurancy CJIS 1/18/1990. Referred to DPSCS</t>
  </si>
  <si>
    <t>19-2970</t>
  </si>
  <si>
    <t>Mark Walker, The New York Times</t>
  </si>
  <si>
    <t>12/11/2019 requesting any and all emails related to President
Trump unscheduled visit to Walter Reed Hosipital 11/16/2019.</t>
  </si>
  <si>
    <t>19-0454</t>
  </si>
  <si>
    <t>Markle Davis</t>
  </si>
  <si>
    <t>Michael Wayne Davis</t>
  </si>
  <si>
    <t>17-1510</t>
  </si>
  <si>
    <t xml:space="preserve">3/5/19 Case still being investigated </t>
  </si>
  <si>
    <t>17-1511</t>
  </si>
  <si>
    <t>19-0824</t>
  </si>
  <si>
    <t>17-1512</t>
  </si>
  <si>
    <t>17-1513</t>
  </si>
  <si>
    <t>17-1514</t>
  </si>
  <si>
    <t>17-1515</t>
  </si>
  <si>
    <t>17-1516</t>
  </si>
  <si>
    <t>17-1517</t>
  </si>
  <si>
    <t>19-1161</t>
  </si>
  <si>
    <t>Marla Darlene Stevenson</t>
  </si>
  <si>
    <t>06 57 006506</t>
  </si>
  <si>
    <t>17-1518</t>
  </si>
  <si>
    <t>6/11/19 HOR -Forwarded to Ms. Williams</t>
  </si>
  <si>
    <t>17-1519</t>
  </si>
  <si>
    <t>19-1196</t>
  </si>
  <si>
    <t>17-1520</t>
  </si>
  <si>
    <t>17-1521</t>
  </si>
  <si>
    <t>17-1522</t>
  </si>
  <si>
    <t>17-1523</t>
  </si>
  <si>
    <t>17-1524</t>
  </si>
  <si>
    <t>17-1525</t>
  </si>
  <si>
    <t>17-1526</t>
  </si>
  <si>
    <t>17-1527</t>
  </si>
  <si>
    <t>17-1528</t>
  </si>
  <si>
    <t>17-1529</t>
  </si>
  <si>
    <t>17-1530</t>
  </si>
  <si>
    <t>17-1531</t>
  </si>
  <si>
    <t>17-1532</t>
  </si>
  <si>
    <t>17-1533</t>
  </si>
  <si>
    <t>17-1534</t>
  </si>
  <si>
    <t>17-1535</t>
  </si>
  <si>
    <t>17-1536</t>
  </si>
  <si>
    <t>17-1537</t>
  </si>
  <si>
    <t>17-1538</t>
  </si>
  <si>
    <t>17-1539</t>
  </si>
  <si>
    <t>Marla Stevenson</t>
  </si>
  <si>
    <t xml:space="preserve">6/11/19 HOR </t>
  </si>
  <si>
    <t>19-1294</t>
  </si>
  <si>
    <t>Marni &amp; Ryan Muller</t>
  </si>
  <si>
    <t>Ryan Muller</t>
  </si>
  <si>
    <t>18 MSP 029672</t>
  </si>
  <si>
    <t>Denial08 7/1</t>
  </si>
  <si>
    <t>19-1354</t>
  </si>
  <si>
    <t>Marni Cohen Muller</t>
  </si>
  <si>
    <t>7/9/19 Emailed report</t>
  </si>
  <si>
    <t>19-2700</t>
  </si>
  <si>
    <t>Marryland State Treasurer/ Brad Thompson</t>
  </si>
  <si>
    <t>Maryland Dept of Sttate Hwy Admin</t>
  </si>
  <si>
    <t>19 MSP 046534</t>
  </si>
  <si>
    <t>11/13/19 faxed report to Maryland State Treasurer</t>
  </si>
  <si>
    <t>19-1051</t>
  </si>
  <si>
    <t>Marshall Grier, LLC</t>
  </si>
  <si>
    <t>Emely Merida</t>
  </si>
  <si>
    <t>18 MSP 000326</t>
  </si>
  <si>
    <t>Pending fee. Will close after 60 days and no response. 6.7.19 GF 
Per Barbara they received the DCIR.  I spoke to them 06.17.19 GF</t>
  </si>
  <si>
    <t>19-1947</t>
  </si>
  <si>
    <t>Marvin Liss</t>
  </si>
  <si>
    <t>Adetokunbo Balugon</t>
  </si>
  <si>
    <t>17-1540</t>
  </si>
  <si>
    <t>8/28/2019 Requesting permit application submitted by Adetokunbo 
Balogun permit nuber 438 89819. Picked up By Client.</t>
  </si>
  <si>
    <t>19-2927</t>
  </si>
  <si>
    <t>17-1541</t>
  </si>
  <si>
    <t>Mary C Murphy Special Counsel</t>
  </si>
  <si>
    <t>Owen Collier</t>
  </si>
  <si>
    <t>12/6/2019 Requesting is Owen Collier licesed as private decective</t>
  </si>
  <si>
    <t>19-1130</t>
  </si>
  <si>
    <t>Mary Ellen Calvert/Baltimore Co SAO</t>
  </si>
  <si>
    <t>Thomas Melvin Kellner</t>
  </si>
  <si>
    <t>00K0R9H</t>
  </si>
  <si>
    <t>17-1542</t>
  </si>
  <si>
    <t>17-1543</t>
  </si>
  <si>
    <t>19-0643</t>
  </si>
  <si>
    <t>Mary Johns</t>
  </si>
  <si>
    <t>Arielle Bowens-Hinefelds</t>
  </si>
  <si>
    <t>18 MSP 038252</t>
  </si>
  <si>
    <t xml:space="preserve">4/1/19 Mailed report </t>
  </si>
  <si>
    <t>19-2554</t>
  </si>
  <si>
    <t>Arielle Kathleen Bowen Hinefelt</t>
  </si>
  <si>
    <t>17-1544</t>
  </si>
  <si>
    <t>10/29/19 Mailed 3 copies of report.Payment was included with the request</t>
  </si>
  <si>
    <t>17-1545</t>
  </si>
  <si>
    <t>19-0509</t>
  </si>
  <si>
    <t>Mary L. Morgan - Maine State Police</t>
  </si>
  <si>
    <t>Michael J. Emmons</t>
  </si>
  <si>
    <t>17-1546</t>
  </si>
  <si>
    <t>19-0153</t>
  </si>
  <si>
    <t>17-1547</t>
  </si>
  <si>
    <t>17-1548</t>
  </si>
  <si>
    <t>17-1549</t>
  </si>
  <si>
    <t>17-1550</t>
  </si>
  <si>
    <t>17-1551</t>
  </si>
  <si>
    <t>17-1552</t>
  </si>
  <si>
    <t>17-1553</t>
  </si>
  <si>
    <t>17-1554</t>
  </si>
  <si>
    <t>17-1555</t>
  </si>
  <si>
    <t>17-1556</t>
  </si>
  <si>
    <t>17-1557</t>
  </si>
  <si>
    <t>17-1558</t>
  </si>
  <si>
    <t>17-1559</t>
  </si>
  <si>
    <t>17-1560</t>
  </si>
  <si>
    <t>17-1561</t>
  </si>
  <si>
    <t>Mary Phyllis Frantz</t>
  </si>
  <si>
    <t>14 MSP 028204</t>
  </si>
  <si>
    <t>1/25/19  Emailed invoice 2/5/19/ Emailed report</t>
  </si>
  <si>
    <t>19-0154</t>
  </si>
  <si>
    <t>16 MSP 050752</t>
  </si>
  <si>
    <t>17-1562</t>
  </si>
  <si>
    <t>1/25/19 Emailed invoice. 2/5/19 Emailed report</t>
  </si>
  <si>
    <t>19-0158</t>
  </si>
  <si>
    <t>MaryKay Canarte, Esq</t>
  </si>
  <si>
    <t>17-1563</t>
  </si>
  <si>
    <t xml:space="preserve"> 1/28/19 Faxed report</t>
  </si>
  <si>
    <t>19-2275</t>
  </si>
  <si>
    <t>17-1564</t>
  </si>
  <si>
    <t>Maryland Department of Labor</t>
  </si>
  <si>
    <t>17-1565</t>
  </si>
  <si>
    <t>19-2318</t>
  </si>
  <si>
    <t>17-1566</t>
  </si>
  <si>
    <t>Cornell Mills</t>
  </si>
  <si>
    <t>18 msp 043821</t>
  </si>
  <si>
    <t>17-1567</t>
  </si>
  <si>
    <t>17-1568</t>
  </si>
  <si>
    <t>17-1569</t>
  </si>
  <si>
    <t>17-1570</t>
  </si>
  <si>
    <t>17-1571</t>
  </si>
  <si>
    <t>17-1572</t>
  </si>
  <si>
    <t>17-1573</t>
  </si>
  <si>
    <t>17-1574</t>
  </si>
  <si>
    <t>17-1575</t>
  </si>
  <si>
    <t>17-1576</t>
  </si>
  <si>
    <t>17-1577</t>
  </si>
  <si>
    <t>17-1578</t>
  </si>
  <si>
    <t>17-1579</t>
  </si>
  <si>
    <t>17-1580</t>
  </si>
  <si>
    <t>17-1581</t>
  </si>
  <si>
    <t>10/02/19 Report mailed. S.C.</t>
  </si>
  <si>
    <t>19-2956</t>
  </si>
  <si>
    <t>Maryland Dept of Juv. Services/ Dianna Courtney</t>
  </si>
  <si>
    <t>Tyler Sigler</t>
  </si>
  <si>
    <t>19 MSP 050245</t>
  </si>
  <si>
    <t>12/10/19 report in draft.  12/18/19 not ready for release charges still pending. Emailed Dianna.</t>
  </si>
  <si>
    <t>19-2972</t>
  </si>
  <si>
    <t>Maryland Dept of Natural Resources/CPL Neville</t>
  </si>
  <si>
    <t>Hunter Paul Sipes</t>
  </si>
  <si>
    <t>12/11/19 No information found.</t>
  </si>
  <si>
    <t>19-0184</t>
  </si>
  <si>
    <t>Nicholson/Barnes</t>
  </si>
  <si>
    <t>17-1582</t>
  </si>
  <si>
    <t>17-1583</t>
  </si>
  <si>
    <t>19-1162</t>
  </si>
  <si>
    <t>Joshua Stoner</t>
  </si>
  <si>
    <t>18 MSP 024507</t>
  </si>
  <si>
    <t>17-1584</t>
  </si>
  <si>
    <t>Gratis for State of MD.</t>
  </si>
  <si>
    <t>19-1448</t>
  </si>
  <si>
    <t>17-1585</t>
  </si>
  <si>
    <t>A/D 07/05/19 - No report on file</t>
  </si>
  <si>
    <t>17-1586</t>
  </si>
  <si>
    <t>19-1856</t>
  </si>
  <si>
    <t>Brock Boyd</t>
  </si>
  <si>
    <t>18 MSP 037539</t>
  </si>
  <si>
    <t>17-1587</t>
  </si>
  <si>
    <t>17-1588</t>
  </si>
  <si>
    <t xml:space="preserve"> 08/21/19 No report on file F.P.</t>
  </si>
  <si>
    <t>17-1589</t>
  </si>
  <si>
    <t>19-2269</t>
  </si>
  <si>
    <t>Aidan Jaschik</t>
  </si>
  <si>
    <t>17-1590</t>
  </si>
  <si>
    <t>19 MSP 28136</t>
  </si>
  <si>
    <t xml:space="preserve">10/01/19 No report on file including photos FP </t>
  </si>
  <si>
    <t>17-1591</t>
  </si>
  <si>
    <t>19-3036</t>
  </si>
  <si>
    <t>17-1592</t>
  </si>
  <si>
    <t>Brendan White</t>
  </si>
  <si>
    <t>19 MSP 047562</t>
  </si>
  <si>
    <t>17-1593</t>
  </si>
  <si>
    <t>12/20/19 No report on file FP</t>
  </si>
  <si>
    <t>19-3094</t>
  </si>
  <si>
    <t>17-1594</t>
  </si>
  <si>
    <t>Drew Rose</t>
  </si>
  <si>
    <t>19 MSP 053112</t>
  </si>
  <si>
    <t>17-1595</t>
  </si>
  <si>
    <t>12/26/19 Request sent to photo lab. S.C.
1/25/20 Photos were uploaded to Veripic. S.C.
1/27/20 Photos mailed out. S.C.</t>
  </si>
  <si>
    <t>19-0861</t>
  </si>
  <si>
    <t>17-1596</t>
  </si>
  <si>
    <t>Mathew Alston</t>
  </si>
  <si>
    <t>Matthew Alston</t>
  </si>
  <si>
    <t xml:space="preserve">4/30/19 Not MSP </t>
  </si>
  <si>
    <t>17-1597</t>
  </si>
  <si>
    <t>17-1598</t>
  </si>
  <si>
    <t>17-1599</t>
  </si>
  <si>
    <t>17-1600</t>
  </si>
  <si>
    <t>17-1601</t>
  </si>
  <si>
    <t>17-1602</t>
  </si>
  <si>
    <t>19-2430</t>
  </si>
  <si>
    <t>Mathilde Gautry TV Producer</t>
  </si>
  <si>
    <t>17-1603</t>
  </si>
  <si>
    <t>10/15/2019 Requesting film on how MSP Troopers enforce the law. Given to Media Communications.</t>
  </si>
  <si>
    <t>19-2708</t>
  </si>
  <si>
    <t>17-1604</t>
  </si>
  <si>
    <t>Matt Petraglia</t>
  </si>
  <si>
    <t>17-1605</t>
  </si>
  <si>
    <t>11/14/2019 Requesting information shut down Lil Dicky's.11/19/19. Shutdown not handled by State Fire Marshall. RH</t>
  </si>
  <si>
    <t>19-0428</t>
  </si>
  <si>
    <t>17-1606</t>
  </si>
  <si>
    <t>Matthew B Orr</t>
  </si>
  <si>
    <t>17 MSP 020194</t>
  </si>
  <si>
    <t>Requesting all body cam footage. Does not exist at BK</t>
  </si>
  <si>
    <t>17-1607</t>
  </si>
  <si>
    <t>19-2506</t>
  </si>
  <si>
    <t>Matthew Bauer</t>
  </si>
  <si>
    <t>Nancy Suk</t>
  </si>
  <si>
    <t>3/25/20 case was closed on in Nov. Emailed report.</t>
  </si>
  <si>
    <t>19-2134</t>
  </si>
  <si>
    <t>17-1608</t>
  </si>
  <si>
    <t>Matthew Boey</t>
  </si>
  <si>
    <t>9/17/19 Requesting outstanding arrest warrants how many
how long do arrest warrants last are people fleeng subject to new
charges for evading arresst how many arrest warrants ae paired
with indictments.All questions answered. No fee.</t>
  </si>
  <si>
    <t>17-1609</t>
  </si>
  <si>
    <t>17-1610</t>
  </si>
  <si>
    <t>19-2042</t>
  </si>
  <si>
    <t>Charles/Arroyo Galeano</t>
  </si>
  <si>
    <t>17-1611</t>
  </si>
  <si>
    <t>09/09/19 Photo info.sent to lab</t>
  </si>
  <si>
    <t>19-2902</t>
  </si>
  <si>
    <t>17-1612</t>
  </si>
  <si>
    <t>Matthew Friedman</t>
  </si>
  <si>
    <t>16 MSP 025736</t>
  </si>
  <si>
    <t>12/3/2019 Requesting 911 calls</t>
  </si>
  <si>
    <t>17-1613</t>
  </si>
  <si>
    <t>19-1531</t>
  </si>
  <si>
    <t>Matthew Heim</t>
  </si>
  <si>
    <t>Thomas Pudlinski</t>
  </si>
  <si>
    <t>17-1614</t>
  </si>
  <si>
    <t>17 MSP 015639</t>
  </si>
  <si>
    <t>Report mailed 08/08/19. S.C. No Photos  - A/D 4/15/17 FP
7-25-19: Sent to PIA Coord. for 911 &amp; Body camera portion.</t>
  </si>
  <si>
    <t>17-1615</t>
  </si>
  <si>
    <t>17-1616</t>
  </si>
  <si>
    <t>19-0498</t>
  </si>
  <si>
    <t>17-1617</t>
  </si>
  <si>
    <t>Matthew Mazuroski - Fairfax Co SO</t>
  </si>
  <si>
    <t>Sterling Hawkins</t>
  </si>
  <si>
    <t>17-1618</t>
  </si>
  <si>
    <t>17-1619</t>
  </si>
  <si>
    <t>19-1081</t>
  </si>
  <si>
    <t>17-1620</t>
  </si>
  <si>
    <t xml:space="preserve">Matthew O'Donnell </t>
  </si>
  <si>
    <t>Megan O'Donnell</t>
  </si>
  <si>
    <t>19 MSP 022432</t>
  </si>
  <si>
    <t>5/30/19 Emailed report /Emergeny petition</t>
  </si>
  <si>
    <t>17-1621</t>
  </si>
  <si>
    <t>19-1297</t>
  </si>
  <si>
    <t>17-1622</t>
  </si>
  <si>
    <t>Matthew Olson</t>
  </si>
  <si>
    <t>Matthew J. Olson</t>
  </si>
  <si>
    <t>Requesting audio, video, dash cam recordings for a citation #1CL0RKC</t>
  </si>
  <si>
    <t>17-1623</t>
  </si>
  <si>
    <t>17-1624</t>
  </si>
  <si>
    <t>17-1625</t>
  </si>
  <si>
    <t>17-1626</t>
  </si>
  <si>
    <t>17-1627</t>
  </si>
  <si>
    <t>17-1628</t>
  </si>
  <si>
    <t>17-1629</t>
  </si>
  <si>
    <t>17-1630</t>
  </si>
  <si>
    <t>17-1631</t>
  </si>
  <si>
    <t>17-1632</t>
  </si>
  <si>
    <t>17-1633</t>
  </si>
  <si>
    <t>17-1634</t>
  </si>
  <si>
    <t>17-1635</t>
  </si>
  <si>
    <t>17-1636</t>
  </si>
  <si>
    <t>19-0605</t>
  </si>
  <si>
    <t>Matthew Turney claims adjuster</t>
  </si>
  <si>
    <t>17-1637</t>
  </si>
  <si>
    <t>19-1961</t>
  </si>
  <si>
    <t>17-1638</t>
  </si>
  <si>
    <t>Matthew W. Braxton Commision Investigator</t>
  </si>
  <si>
    <t>Patrick Jerome Brown</t>
  </si>
  <si>
    <t>P 50 10841</t>
  </si>
  <si>
    <t>9/4/19 Requesting copy of an arrest affidavit</t>
  </si>
  <si>
    <t>19-2062</t>
  </si>
  <si>
    <t>17-1639</t>
  </si>
  <si>
    <t>Mayra Castro-Robles</t>
  </si>
  <si>
    <t>17 MSP 011430</t>
  </si>
  <si>
    <t xml:space="preserve">9/10/19 Emailed report </t>
  </si>
  <si>
    <t>17-1640</t>
  </si>
  <si>
    <t>19-3127</t>
  </si>
  <si>
    <t>McCarthy Wilson LLP - David Rubino</t>
  </si>
  <si>
    <t>Warren &amp; Mary Lou Wolbert</t>
  </si>
  <si>
    <t>17 MSP 007585</t>
  </si>
  <si>
    <t>1/7/20 Mailed report.MN</t>
  </si>
  <si>
    <t>17-1641</t>
  </si>
  <si>
    <t>19-1855</t>
  </si>
  <si>
    <t>McCarthy, Winkelman &amp; Mester</t>
  </si>
  <si>
    <t>Amir Mohamed</t>
  </si>
  <si>
    <t>17-1642</t>
  </si>
  <si>
    <t>9/05/19 Report mailed S.C.</t>
  </si>
  <si>
    <t>17-1643</t>
  </si>
  <si>
    <t>17-1644</t>
  </si>
  <si>
    <t>19-2250</t>
  </si>
  <si>
    <t>17-1645</t>
  </si>
  <si>
    <t>17-1646</t>
  </si>
  <si>
    <t>McCoy Leavitt Laskey</t>
  </si>
  <si>
    <t>CD of Photos Sent</t>
  </si>
  <si>
    <t>19-2812</t>
  </si>
  <si>
    <t xml:space="preserve">McGowan &amp; Cecil, LLC </t>
  </si>
  <si>
    <t>Tanisha Corpening</t>
  </si>
  <si>
    <t>2019 00463918</t>
  </si>
  <si>
    <t>11/22/19 sent to Rhea requsting body camera and 911 tapes/recordings.</t>
  </si>
  <si>
    <t>19-0902</t>
  </si>
  <si>
    <t>McGuireWoods,LLP</t>
  </si>
  <si>
    <t>James Wesley Hartman</t>
  </si>
  <si>
    <t>Denl06</t>
  </si>
  <si>
    <t>19-2727</t>
  </si>
  <si>
    <t>McMullen &amp; Drury, P.A.</t>
  </si>
  <si>
    <t>Cheryl Bandoch</t>
  </si>
  <si>
    <t>19 MSP 006897</t>
  </si>
  <si>
    <t>11/14/19 MSP 30-18 sent to photo lab.S.C.</t>
  </si>
  <si>
    <t>19-2088</t>
  </si>
  <si>
    <t>MD Depart of Natural Resources OFC Falconer</t>
  </si>
  <si>
    <t>Frank Paul Carter</t>
  </si>
  <si>
    <t>MSP5826001176W</t>
  </si>
  <si>
    <t>17-1647</t>
  </si>
  <si>
    <t>17-1648</t>
  </si>
  <si>
    <t>17-1649</t>
  </si>
  <si>
    <t>David Florence</t>
  </si>
  <si>
    <t>Jos Sifuentes</t>
  </si>
  <si>
    <t>09/13/19 Faxed citation</t>
  </si>
  <si>
    <t>19-2150</t>
  </si>
  <si>
    <t>MD Dept Natural Resources - CPL Bentley</t>
  </si>
  <si>
    <t>Joseph Carroll Hamilton</t>
  </si>
  <si>
    <t xml:space="preserve">09/18/19 Not MSP Contact CJIS </t>
  </si>
  <si>
    <t>19-2151</t>
  </si>
  <si>
    <t>Joseph Raymond Plegols</t>
  </si>
  <si>
    <t>09/18/19 Not MSP contact other agencies</t>
  </si>
  <si>
    <t>19-2154</t>
  </si>
  <si>
    <t>John Link Jones 3rd</t>
  </si>
  <si>
    <t>MSP6418002043W</t>
  </si>
  <si>
    <t>09/25/19 Faxed citation</t>
  </si>
  <si>
    <t>19-2155</t>
  </si>
  <si>
    <t>17-1650</t>
  </si>
  <si>
    <t>Julia Ann Maynard</t>
  </si>
  <si>
    <t>4XZ0A14</t>
  </si>
  <si>
    <t>William Hudson</t>
  </si>
  <si>
    <t>Ronald Miner</t>
  </si>
  <si>
    <t>16 MSP 029659</t>
  </si>
  <si>
    <t>17-1651</t>
  </si>
  <si>
    <t>Asia Broadway</t>
  </si>
  <si>
    <t>16 MSP 016942</t>
  </si>
  <si>
    <t>Report miled 8/8/17</t>
  </si>
  <si>
    <t>17-1652</t>
  </si>
  <si>
    <t>Zachary Russell</t>
  </si>
  <si>
    <t>15 MSP 019633</t>
  </si>
  <si>
    <t>19-2090</t>
  </si>
  <si>
    <t>MD Dept Natural Resources - OFC Divelbiss</t>
  </si>
  <si>
    <t>Logan Anthony Eisenhart</t>
  </si>
  <si>
    <t>NRWNRP157200180</t>
  </si>
  <si>
    <t>17-1653</t>
  </si>
  <si>
    <t>Farmers Insurance</t>
  </si>
  <si>
    <t>Madelaine Whitmore</t>
  </si>
  <si>
    <t>15 MSP 047859</t>
  </si>
  <si>
    <t>9/16/19 Faxed citation</t>
  </si>
  <si>
    <t>17-1654</t>
  </si>
  <si>
    <t>Safety Research &amp; Strategies</t>
  </si>
  <si>
    <t>Shane Young</t>
  </si>
  <si>
    <t>14 MSP 031466</t>
  </si>
  <si>
    <t>17-1655</t>
  </si>
  <si>
    <t>17-1656</t>
  </si>
  <si>
    <t>Joseph Kapinos</t>
  </si>
  <si>
    <t>17 MSP 028470</t>
  </si>
  <si>
    <t>17-1657</t>
  </si>
  <si>
    <t>Schooley, Stempel &amp; Enoff</t>
  </si>
  <si>
    <t>Amanda Grant</t>
  </si>
  <si>
    <t>17 MSP 014327</t>
  </si>
  <si>
    <t>17-1658</t>
  </si>
  <si>
    <t>Allan Chavez</t>
  </si>
  <si>
    <t>17 msp 026068</t>
  </si>
  <si>
    <t>17-1659</t>
  </si>
  <si>
    <t>19-2157</t>
  </si>
  <si>
    <t>17-1660</t>
  </si>
  <si>
    <t>Dykem</t>
  </si>
  <si>
    <t>Cantwell</t>
  </si>
  <si>
    <t>14 MSP 005364</t>
  </si>
  <si>
    <t>17-1661</t>
  </si>
  <si>
    <t>Craig Sanford</t>
  </si>
  <si>
    <t>MD Dept Natural Resources - OFC M. Divelbiss</t>
  </si>
  <si>
    <t>17 MSP 605400</t>
  </si>
  <si>
    <t>Brennen Przywieczerski</t>
  </si>
  <si>
    <t>MSP5047002697W</t>
  </si>
  <si>
    <t>17-1662</t>
  </si>
  <si>
    <t>Nor report on file</t>
  </si>
  <si>
    <t>17-1663</t>
  </si>
  <si>
    <t>19-2158</t>
  </si>
  <si>
    <t>Christian Sangiovanni</t>
  </si>
  <si>
    <t>Jonathan David States</t>
  </si>
  <si>
    <t>17 MSP 024686</t>
  </si>
  <si>
    <t>2CL0B8S</t>
  </si>
  <si>
    <t>No report (DCIR) was done</t>
  </si>
  <si>
    <t>17-1664</t>
  </si>
  <si>
    <t>Brown Adjusting, Inc.</t>
  </si>
  <si>
    <t>Robert Sindley Mgmt.</t>
  </si>
  <si>
    <t>OSFM 19 17 009</t>
  </si>
  <si>
    <t>19-2159</t>
  </si>
  <si>
    <t>Cole Stephen Dutrow</t>
  </si>
  <si>
    <t>MSP5976002927W</t>
  </si>
  <si>
    <t>Citation S0E351FS, 1MC0BT7</t>
  </si>
  <si>
    <t>emailed report 7/31/17</t>
  </si>
  <si>
    <t>17-1665</t>
  </si>
  <si>
    <t>National General Ins.</t>
  </si>
  <si>
    <t>John Wheedleton</t>
  </si>
  <si>
    <t>OSFM 09 17 017</t>
  </si>
  <si>
    <t>emailed report 8/1/17</t>
  </si>
  <si>
    <t>17-1666</t>
  </si>
  <si>
    <t>Jeff Mills</t>
  </si>
  <si>
    <t>OSFM 22 17 044</t>
  </si>
  <si>
    <t>emailed report 8/2/17</t>
  </si>
  <si>
    <t>17-1667</t>
  </si>
  <si>
    <t>Jay Block</t>
  </si>
  <si>
    <t>Jessica LaSanta</t>
  </si>
  <si>
    <t>17-1668</t>
  </si>
  <si>
    <t>19-0240</t>
  </si>
  <si>
    <t>MD Dept of Juvenile Services</t>
  </si>
  <si>
    <t>Riverview at Denton</t>
  </si>
  <si>
    <t>OSFM 05.19.001</t>
  </si>
  <si>
    <t>03/06/19-Photos reced from MSP Lab and hand-delivered to DJS</t>
  </si>
  <si>
    <t>19-2851</t>
  </si>
  <si>
    <t>MD Dept of Labor - Carmella Lane</t>
  </si>
  <si>
    <t>Juan C. Rondon</t>
  </si>
  <si>
    <t>11/26/19 Forward request to Accident Section for DCIR
12/02/19 Contacted customer only need initial AR.F.P.</t>
  </si>
  <si>
    <t>19-3021</t>
  </si>
  <si>
    <t>MD Natural Resources - OFC M. Divelbiss</t>
  </si>
  <si>
    <t>Matthew Logan Harsh</t>
  </si>
  <si>
    <t>Joshua Godbold</t>
  </si>
  <si>
    <t>17 MSP 030037</t>
  </si>
  <si>
    <t>17-1669</t>
  </si>
  <si>
    <t>Carly Ogden</t>
  </si>
  <si>
    <t>17 MSP 031276</t>
  </si>
  <si>
    <t>17-1670</t>
  </si>
  <si>
    <t>Careese Smith</t>
  </si>
  <si>
    <t>2017 00311227</t>
  </si>
  <si>
    <t>17-1671</t>
  </si>
  <si>
    <t>Maryland Dept. of Transportation</t>
  </si>
  <si>
    <t>17 MSP 003312</t>
  </si>
  <si>
    <t>17-1672</t>
  </si>
  <si>
    <t>Steven Paul Bollman</t>
  </si>
  <si>
    <t>W 80 06394</t>
  </si>
  <si>
    <t>17-1673</t>
  </si>
  <si>
    <t>Marilyn Bell</t>
  </si>
  <si>
    <t>17 MSP 022515</t>
  </si>
  <si>
    <t>12/17/19 Not MSP contact other agencies.</t>
  </si>
  <si>
    <t>19-2434</t>
  </si>
  <si>
    <t>MD Natural Resources Police - Cpl C. Neville</t>
  </si>
  <si>
    <t>Lasaro Isai Salamanca</t>
  </si>
  <si>
    <t>1XL0J7H</t>
  </si>
  <si>
    <t>10/15/19 faxed citation.</t>
  </si>
  <si>
    <t>19-2248</t>
  </si>
  <si>
    <t>MD Natural Resources Police-CPL Neville</t>
  </si>
  <si>
    <t>Pablo Ruben Hernandez</t>
  </si>
  <si>
    <t>09/27/19 Fax contact CJIS</t>
  </si>
  <si>
    <t>19-2249</t>
  </si>
  <si>
    <t>Tyler Patrick Napora</t>
  </si>
  <si>
    <t>09/27/19 Faxed  contact CJIS</t>
  </si>
  <si>
    <t>19-2399</t>
  </si>
  <si>
    <t>MD Natural Resources Police-Jeffrey Beshore</t>
  </si>
  <si>
    <t>Jason  Cochrane</t>
  </si>
  <si>
    <t>11 63 004462</t>
  </si>
  <si>
    <t>10/10/19 Faxed HOR. 10/16/19 Emailed report.</t>
  </si>
  <si>
    <t>19-1359</t>
  </si>
  <si>
    <t>MD State Dept of Education David Hanauer</t>
  </si>
  <si>
    <t>Joseph Patterson Briscoe</t>
  </si>
  <si>
    <t>19-1547</t>
  </si>
  <si>
    <t>MDH/Heather McLaughlin</t>
  </si>
  <si>
    <t>Joevany Gerardo Martinez</t>
  </si>
  <si>
    <t>18 MSP 034614</t>
  </si>
  <si>
    <t xml:space="preserve">6/26/19 Incident Initiation Rpt sent on 7/25/19, Notified by Requestor that entire report is now needed </t>
  </si>
  <si>
    <t>19-0836</t>
  </si>
  <si>
    <t>17-1674</t>
  </si>
  <si>
    <t>Rebecca Burke</t>
  </si>
  <si>
    <t>02 57 001728</t>
  </si>
  <si>
    <t>17-1675</t>
  </si>
  <si>
    <t>2017 00277093</t>
  </si>
  <si>
    <t>17-1676</t>
  </si>
  <si>
    <t>MDHS/Tina Young</t>
  </si>
  <si>
    <t>4/25/19 Sent correspondence need more info/Not releasable per D. Sgt Chris Armiger #0036</t>
  </si>
  <si>
    <t>17 MSP 026538</t>
  </si>
  <si>
    <t>19-1164</t>
  </si>
  <si>
    <t>17-1677</t>
  </si>
  <si>
    <t>Jyoti Bartaula</t>
  </si>
  <si>
    <t>14 MSP 014730</t>
  </si>
  <si>
    <t>MDOT</t>
  </si>
  <si>
    <t>Dominique Taylor</t>
  </si>
  <si>
    <t>17-1678</t>
  </si>
  <si>
    <t>DHR- Carroll County</t>
  </si>
  <si>
    <t>14 MSP 022084</t>
  </si>
  <si>
    <t>19-1653</t>
  </si>
  <si>
    <t>17-1679</t>
  </si>
  <si>
    <t>MDOT/ Mory Quattaara</t>
  </si>
  <si>
    <t>Mory Outtara</t>
  </si>
  <si>
    <t>19 MSP 027511</t>
  </si>
  <si>
    <t>16 MSP 051648</t>
  </si>
  <si>
    <t>8/5/19 Emailed report</t>
  </si>
  <si>
    <t>19-2342</t>
  </si>
  <si>
    <t>17-1680</t>
  </si>
  <si>
    <t>MDOT/Marilyn E. McCall</t>
  </si>
  <si>
    <t>Bernardino Hernandez Antonio</t>
  </si>
  <si>
    <t>18 MSP 050978</t>
  </si>
  <si>
    <t>Joseph Jones III</t>
  </si>
  <si>
    <t>17 MSP 022931</t>
  </si>
  <si>
    <t>10/7/19 Emailed report</t>
  </si>
  <si>
    <t>19-2904</t>
  </si>
  <si>
    <t>17-1681</t>
  </si>
  <si>
    <t>MDOT/Peggy H. Anuszewski</t>
  </si>
  <si>
    <t>Joseph Edelen</t>
  </si>
  <si>
    <t>17 MSP 029550</t>
  </si>
  <si>
    <t>17-1682</t>
  </si>
  <si>
    <t>Erica Lowery</t>
  </si>
  <si>
    <t>17 MSP 022395</t>
  </si>
  <si>
    <t>17-1683</t>
  </si>
  <si>
    <t>Janice Moore</t>
  </si>
  <si>
    <t>17 MSP 021881</t>
  </si>
  <si>
    <t>17-1684</t>
  </si>
  <si>
    <t>Darlalynn Foster</t>
  </si>
  <si>
    <t>17 MSP 022259</t>
  </si>
  <si>
    <t>17-1685</t>
  </si>
  <si>
    <t>Anthony Ratcliffe</t>
  </si>
  <si>
    <t>17 MSP 016794</t>
  </si>
  <si>
    <t>17-1686</t>
  </si>
  <si>
    <t>David Hubbert</t>
  </si>
  <si>
    <t>17 MSP 020252</t>
  </si>
  <si>
    <t>17-1687</t>
  </si>
  <si>
    <t>Jennifer Lynne Abbott</t>
  </si>
  <si>
    <t>17 MSP 022687</t>
  </si>
  <si>
    <t>17-1688</t>
  </si>
  <si>
    <t>12/4/19 Faxed reports for 2 cases 19-MSP-046534 &amp; 19-MSP-046885.</t>
  </si>
  <si>
    <t>Carolyn Bozman</t>
  </si>
  <si>
    <t>17 MSP 024130</t>
  </si>
  <si>
    <t>19-0699</t>
  </si>
  <si>
    <t>17-1689</t>
  </si>
  <si>
    <t>Megan Ribb/KeyPoint</t>
  </si>
  <si>
    <t>Keycia C. Jones</t>
  </si>
  <si>
    <t>18 MSP 036553</t>
  </si>
  <si>
    <t>Patricia Murphy</t>
  </si>
  <si>
    <t>17 MSP 022107</t>
  </si>
  <si>
    <t xml:space="preserve">4/8/19 Faxed report </t>
  </si>
  <si>
    <t>In draft 8/2</t>
  </si>
  <si>
    <t>17-1690</t>
  </si>
  <si>
    <t>Korey Smith</t>
  </si>
  <si>
    <t>17 MSP 027715</t>
  </si>
  <si>
    <t>17-1691</t>
  </si>
  <si>
    <t>William Gregson</t>
  </si>
  <si>
    <t>17 MSP 025921</t>
  </si>
  <si>
    <t>17-1692</t>
  </si>
  <si>
    <t>17-1693</t>
  </si>
  <si>
    <t>Lynne Anne Schreiber</t>
  </si>
  <si>
    <t>17 MSP 025962</t>
  </si>
  <si>
    <t>17-1694</t>
  </si>
  <si>
    <t>MediConnect Global</t>
  </si>
  <si>
    <t>17 MSP 007454</t>
  </si>
  <si>
    <t>Request from AR section</t>
  </si>
  <si>
    <t>17-1695</t>
  </si>
  <si>
    <t>Ann Fabian</t>
  </si>
  <si>
    <t>Contact Calvert Co SO</t>
  </si>
  <si>
    <t>17-1696</t>
  </si>
  <si>
    <t>Abolhassan Zarandazchi</t>
  </si>
  <si>
    <t>17-1697</t>
  </si>
  <si>
    <t>Cierra Farrow</t>
  </si>
  <si>
    <t>19-1009</t>
  </si>
  <si>
    <t>Not MSP/ Caroline Co SO</t>
  </si>
  <si>
    <t>17-1698</t>
  </si>
  <si>
    <t>David Dothard/Jupiter Ent</t>
  </si>
  <si>
    <t>Unable to obtain as of yet/request at a later date</t>
  </si>
  <si>
    <t>17-1699</t>
  </si>
  <si>
    <t>Chance D Corbett</t>
  </si>
  <si>
    <t>Requesting Crime Stats for Auburn University 2016</t>
  </si>
  <si>
    <t>Letter sent 8/4/2017</t>
  </si>
  <si>
    <t>17-1700</t>
  </si>
  <si>
    <t>Moriarty</t>
  </si>
  <si>
    <t>Edward Holmes Whalden</t>
  </si>
  <si>
    <t>Request statements wear &amp; carry application 438-95229</t>
  </si>
  <si>
    <t>17-1701</t>
  </si>
  <si>
    <t>Wilhelm</t>
  </si>
  <si>
    <t>G Harold Christian</t>
  </si>
  <si>
    <t>MPIA application Allegheny Power file # 133165</t>
  </si>
  <si>
    <t>17-1702</t>
  </si>
  <si>
    <t>Konold</t>
  </si>
  <si>
    <t>Ruth P Stein</t>
  </si>
  <si>
    <t>Ryan Pollock Jr</t>
  </si>
  <si>
    <t xml:space="preserve">Requesting Medevac Report </t>
  </si>
  <si>
    <t>17-1703</t>
  </si>
  <si>
    <t>Grant McCarty</t>
  </si>
  <si>
    <t>Requesting purchase orders network hardware MSP</t>
  </si>
  <si>
    <t>17-1704</t>
  </si>
  <si>
    <t>Theresa M DeAngelo</t>
  </si>
  <si>
    <t>OPD case file #05-K-010104</t>
  </si>
  <si>
    <t>17-1705</t>
  </si>
  <si>
    <t>Greg Laxton</t>
  </si>
  <si>
    <t>Henritta Ragan</t>
  </si>
  <si>
    <t>1603 H</t>
  </si>
  <si>
    <t>Request copy of report #1603-H December 1959</t>
  </si>
  <si>
    <t>17-1706</t>
  </si>
  <si>
    <t>MSP Officers deaths and causes; to Diggs 8/15</t>
  </si>
  <si>
    <t>17-1707</t>
  </si>
  <si>
    <t>Justin Mills</t>
  </si>
  <si>
    <t>Request copies of complaint TRP Hassan #4833</t>
  </si>
  <si>
    <t>17-1708</t>
  </si>
  <si>
    <t>Marian Nave - QA's State's Attny</t>
  </si>
  <si>
    <t>Phuong, Anderson B</t>
  </si>
  <si>
    <t>OSFM #B.17.17.118</t>
  </si>
  <si>
    <t>Report Emailed 07/26/2017</t>
  </si>
  <si>
    <t>17-1709</t>
  </si>
  <si>
    <t>Brent Flesher</t>
  </si>
  <si>
    <t>Heather Marie Flesher</t>
  </si>
  <si>
    <t>17 MSP 030980</t>
  </si>
  <si>
    <t>17-1710</t>
  </si>
  <si>
    <t>Corey Leggour</t>
  </si>
  <si>
    <t>Tonya Ann Lewis</t>
  </si>
  <si>
    <t>17 MSP 025589</t>
  </si>
  <si>
    <t>17-1711</t>
  </si>
  <si>
    <t>Jonathan Kelley</t>
  </si>
  <si>
    <t>Megan Taylor Barlow</t>
  </si>
  <si>
    <t>17-1712</t>
  </si>
  <si>
    <t>Megan T Barlow</t>
  </si>
  <si>
    <t>Angela Briguglio</t>
  </si>
  <si>
    <t>Laura Murphy</t>
  </si>
  <si>
    <t>17 MSP 020529</t>
  </si>
  <si>
    <t xml:space="preserve">5/20/19 Not MSP Montgomery PD were the arresting agency per Case Search </t>
  </si>
  <si>
    <t>17-1713</t>
  </si>
  <si>
    <t>Mohtashim Mujaddadi</t>
  </si>
  <si>
    <t>16 MSP 035085</t>
  </si>
  <si>
    <t>19-1837</t>
  </si>
  <si>
    <t>Melanie Villines Producer Lion TV USA</t>
  </si>
  <si>
    <t>Scott Edward Shipley</t>
  </si>
  <si>
    <t>Requesting 911 calls video audio</t>
  </si>
  <si>
    <t>19-0275</t>
  </si>
  <si>
    <t>Melanie West/Thomas P. Sinton</t>
  </si>
  <si>
    <t>Jessica Seiss</t>
  </si>
  <si>
    <t>19 MSP 002826</t>
  </si>
  <si>
    <t>02/06/19 Released by the barrack</t>
  </si>
  <si>
    <t>19-1847</t>
  </si>
  <si>
    <t>Melissa Downie</t>
  </si>
  <si>
    <t>19 MSP 030670</t>
  </si>
  <si>
    <t>19-2027</t>
  </si>
  <si>
    <t>Melissa H Kovacs</t>
  </si>
  <si>
    <t>Emailed correspondence letter contact Harford Co SO 9/6</t>
  </si>
  <si>
    <t>19-2229</t>
  </si>
  <si>
    <t>Melissa Herrell</t>
  </si>
  <si>
    <t>Declan Michael Mcosker</t>
  </si>
  <si>
    <t>09/26/19 Emailed to contact CJIS.</t>
  </si>
  <si>
    <t>19-2821</t>
  </si>
  <si>
    <t>Melissa Mast</t>
  </si>
  <si>
    <t>19 MSP 048786</t>
  </si>
  <si>
    <t>11/25/19 mailed to Melissa Mast</t>
  </si>
  <si>
    <t>19-0960</t>
  </si>
  <si>
    <t>Melissa Ramhoff</t>
  </si>
  <si>
    <t>17-1714</t>
  </si>
  <si>
    <t>Campen &amp; Manganaro</t>
  </si>
  <si>
    <t>Richard Jackson</t>
  </si>
  <si>
    <t>19-2459</t>
  </si>
  <si>
    <t>17-1715</t>
  </si>
  <si>
    <t>Melissa Rice</t>
  </si>
  <si>
    <t>Kerry Tierney Knaly</t>
  </si>
  <si>
    <t>10/17/19 Not MSP contact Somerset SO.
10/24/19 received responce she advised not the Sheriff's  Office. Sent request back Not MSP contact Somerset State's Attorney Office.</t>
  </si>
  <si>
    <t>19-0867</t>
  </si>
  <si>
    <t>Cathy Hasle</t>
  </si>
  <si>
    <t>17 MSP 026009</t>
  </si>
  <si>
    <t>17-1716</t>
  </si>
  <si>
    <t>William Timothy Scardina</t>
  </si>
  <si>
    <t>17-1717</t>
  </si>
  <si>
    <t>Criminal Injuries Comp Board</t>
  </si>
  <si>
    <t>Paul Thompson Jr</t>
  </si>
  <si>
    <t>17 MSP 009864</t>
  </si>
  <si>
    <t>17-1718</t>
  </si>
  <si>
    <t>Melody Quirk</t>
  </si>
  <si>
    <t>Singh Gurppartap</t>
  </si>
  <si>
    <t>Debra Miller</t>
  </si>
  <si>
    <t>Julian Miller</t>
  </si>
  <si>
    <t>17 MSP 027537</t>
  </si>
  <si>
    <t>Requesting vehicle wage criminal history on Singh Gurpartap</t>
  </si>
  <si>
    <t>Ms. Williams waiting to hear from Trooper 8/4/17</t>
  </si>
  <si>
    <t>17-1719</t>
  </si>
  <si>
    <t>19-1488</t>
  </si>
  <si>
    <t>Catherine Hawley NBC2 News</t>
  </si>
  <si>
    <t>Carmela Evett Bolden</t>
  </si>
  <si>
    <t>17 MSP 050668</t>
  </si>
  <si>
    <t>Ms. Williams has in her possession /Denied 8/8</t>
  </si>
  <si>
    <t>Memphis PD - Gary Adams</t>
  </si>
  <si>
    <t>Abdulselam Ahmed</t>
  </si>
  <si>
    <t>17-1720</t>
  </si>
  <si>
    <t>Ray Ford Law</t>
  </si>
  <si>
    <t>Adam Anthony Rose</t>
  </si>
  <si>
    <t>19-2305</t>
  </si>
  <si>
    <t>Memphis Police Department</t>
  </si>
  <si>
    <t>Brent Davis</t>
  </si>
  <si>
    <t>10/08/19 Faxed not MSP contact CJIS</t>
  </si>
  <si>
    <t>19-2496</t>
  </si>
  <si>
    <t>17 MSP 022808</t>
  </si>
  <si>
    <t>Partial denial</t>
  </si>
  <si>
    <t>Meredith Royster</t>
  </si>
  <si>
    <t>Tyer Gergler</t>
  </si>
  <si>
    <t>17-1721</t>
  </si>
  <si>
    <t>Menchey</t>
  </si>
  <si>
    <t>19-3129</t>
  </si>
  <si>
    <t>Allison M Midei Kramon&amp;Graham</t>
  </si>
  <si>
    <t>Richard Kevin Hayes</t>
  </si>
  <si>
    <t>Metropolitain Reporting Bureau</t>
  </si>
  <si>
    <t>Requesting video; to Menchey 9/11</t>
  </si>
  <si>
    <t>1/8/20 mailed to Metropolitain Reporting Bureau</t>
  </si>
  <si>
    <t>17-1722</t>
  </si>
  <si>
    <t>19-2759</t>
  </si>
  <si>
    <t>Dawn Marie Aul</t>
  </si>
  <si>
    <t>Curtis Everett</t>
  </si>
  <si>
    <t>Metropolitan PD - Inv Jeff Ball</t>
  </si>
  <si>
    <t>Ishmail Abdul Kayyam</t>
  </si>
  <si>
    <t>Requesting all firearm records for Curtis Everett</t>
  </si>
  <si>
    <t>11/20/19 Not MSP contact CJIS.</t>
  </si>
  <si>
    <t>17-1723</t>
  </si>
  <si>
    <t>19-1382</t>
  </si>
  <si>
    <t>Michael Rowley</t>
  </si>
  <si>
    <t>Jose Angelo Gonzalez</t>
  </si>
  <si>
    <t>MD00DW0124451</t>
  </si>
  <si>
    <t>Metropolitan PD - Marsha Brown</t>
  </si>
  <si>
    <t xml:space="preserve">Illegal possession of firearm/  LaVelle emailed on 8/10 </t>
  </si>
  <si>
    <t>Charles M Carrington</t>
  </si>
  <si>
    <t>17-1724</t>
  </si>
  <si>
    <t>Barrack W McHenry</t>
  </si>
  <si>
    <t>Kloos</t>
  </si>
  <si>
    <t>Heather Trainer</t>
  </si>
  <si>
    <t>Kevin V Eckemode</t>
  </si>
  <si>
    <t>NRP 16 01141</t>
  </si>
  <si>
    <t>CAD notes call logs medevic helicopter; to Kloos 8/15</t>
  </si>
  <si>
    <t>17-1725</t>
  </si>
  <si>
    <t>David F Ryder</t>
  </si>
  <si>
    <t>MSP 61490046</t>
  </si>
  <si>
    <t>19-0043</t>
  </si>
  <si>
    <t>Disciplinary trail board report Trp Dwayne Scott Landis</t>
  </si>
  <si>
    <t>Darryl Benner</t>
  </si>
  <si>
    <t>17-1726</t>
  </si>
  <si>
    <t>Db</t>
  </si>
  <si>
    <t>The Records Company</t>
  </si>
  <si>
    <t>Ronald Anthony Crews</t>
  </si>
  <si>
    <t>Not investigated. No report available</t>
  </si>
  <si>
    <t>16 MSP 025772</t>
  </si>
  <si>
    <t>Medevac? To Konold 8/15</t>
  </si>
  <si>
    <t>19-0044</t>
  </si>
  <si>
    <t>17-1727</t>
  </si>
  <si>
    <t>Rocky Tichinel</t>
  </si>
  <si>
    <t>ongoing investigation</t>
  </si>
  <si>
    <t>19-0121</t>
  </si>
  <si>
    <t>Richard P Mockins</t>
  </si>
  <si>
    <t>2018 00581093</t>
  </si>
  <si>
    <t>1/23/19 Emailed report</t>
  </si>
  <si>
    <t>Lee Beeman</t>
  </si>
  <si>
    <t>Michael Fitzgerald</t>
  </si>
  <si>
    <t>19-0124</t>
  </si>
  <si>
    <t>Sharnise Marshall</t>
  </si>
  <si>
    <t>2019 00004420</t>
  </si>
  <si>
    <t>1/23/19 faxed</t>
  </si>
  <si>
    <t>17-1728</t>
  </si>
  <si>
    <t>Smith</t>
  </si>
  <si>
    <t>1st Sgt Vinson Smith</t>
  </si>
  <si>
    <t>Kim Anthony Frank</t>
  </si>
  <si>
    <t>Request 911 tape</t>
  </si>
  <si>
    <t>17-1729</t>
  </si>
  <si>
    <t>Dr Arunkundnani</t>
  </si>
  <si>
    <t>Ralph Feather Stone</t>
  </si>
  <si>
    <t>Homicide case R Stone &amp; William Payne; to Blades 8/15</t>
  </si>
  <si>
    <t>17-1730</t>
  </si>
  <si>
    <t>Rossignol</t>
  </si>
  <si>
    <t>Jeffrey Gigler</t>
  </si>
  <si>
    <t>Licensing report; to Rossignol 8/15</t>
  </si>
  <si>
    <t>17-1731</t>
  </si>
  <si>
    <t>Tolleah Price</t>
  </si>
  <si>
    <t>Distracted drivers Mont. Co.; to Williams 8/15</t>
  </si>
  <si>
    <t>17-1732</t>
  </si>
  <si>
    <t>copies of hate bias forms submitted to msp jan 2016 jun 2016</t>
  </si>
  <si>
    <t>17-1733</t>
  </si>
  <si>
    <t>Serrichio</t>
  </si>
  <si>
    <t>Michael D Goodman</t>
  </si>
  <si>
    <t>Kevin Sebastian</t>
  </si>
  <si>
    <t>17 MSP 030822</t>
  </si>
  <si>
    <t>Request 911 tape; to Serrichio 8/15; Bel Air case #; requested 
more info</t>
  </si>
  <si>
    <t>17-1734</t>
  </si>
  <si>
    <t>Everton G Brown</t>
  </si>
  <si>
    <t>I Everton Brown</t>
  </si>
  <si>
    <t>Request info from jan 1 1998 - aug 2 2017</t>
  </si>
  <si>
    <t>17-1735</t>
  </si>
  <si>
    <t>Reporter - Baltimore Sun</t>
  </si>
  <si>
    <t xml:space="preserve"> sent Hate Bias Forms Jan-June 2016 on 8/8/17</t>
  </si>
  <si>
    <t>17-1736</t>
  </si>
  <si>
    <t>Lauren Wood</t>
  </si>
  <si>
    <t>17 MSP 026719</t>
  </si>
  <si>
    <t>Ms. Williams has in her possession 8/8</t>
  </si>
  <si>
    <t>17-1737</t>
  </si>
  <si>
    <t>Helen Diane Freeman</t>
  </si>
  <si>
    <t>Trying to contact requester 8/8</t>
  </si>
  <si>
    <t>17-1738</t>
  </si>
  <si>
    <t>Maria Estrada</t>
  </si>
  <si>
    <t>09 51 031491</t>
  </si>
  <si>
    <t>Sent to BK Frederick/Emailed eport 8/15/17</t>
  </si>
  <si>
    <t>17-1739</t>
  </si>
  <si>
    <t>Allen Kavanaght</t>
  </si>
  <si>
    <t>12 62 007483</t>
  </si>
  <si>
    <t>17-1740</t>
  </si>
  <si>
    <t>Charles Thompson</t>
  </si>
  <si>
    <t xml:space="preserve">Sent correspondence letter </t>
  </si>
  <si>
    <t>17-1741</t>
  </si>
  <si>
    <t>Tina Bradley</t>
  </si>
  <si>
    <t>James Nunley</t>
  </si>
  <si>
    <t>17-1742</t>
  </si>
  <si>
    <t xml:space="preserve">Mailed report/ Second request </t>
  </si>
  <si>
    <t>17-1743</t>
  </si>
  <si>
    <t>Enterprise</t>
  </si>
  <si>
    <t>17 MSP 021371</t>
  </si>
  <si>
    <t>17-1744</t>
  </si>
  <si>
    <t>Sharon Peters</t>
  </si>
  <si>
    <t>17 MSP 029676</t>
  </si>
  <si>
    <t>17-1745</t>
  </si>
  <si>
    <t>Musbau Babalola</t>
  </si>
  <si>
    <t>17 MSP 030662</t>
  </si>
  <si>
    <t>19-0206</t>
  </si>
  <si>
    <t>17-1746</t>
  </si>
  <si>
    <t>Schummer, INC</t>
  </si>
  <si>
    <t>Arthur Horton</t>
  </si>
  <si>
    <t>18 MSP 050667</t>
  </si>
  <si>
    <t>17 MSP 030920</t>
  </si>
  <si>
    <t>Mailed report</t>
  </si>
  <si>
    <t xml:space="preserve"> 2/5/19 Emailed report</t>
  </si>
  <si>
    <t>17-1747</t>
  </si>
  <si>
    <t>19-0210</t>
  </si>
  <si>
    <t>Wicomico Corrections</t>
  </si>
  <si>
    <t>Melody Lowery</t>
  </si>
  <si>
    <t>Catrina Eubanks</t>
  </si>
  <si>
    <t>19-0213</t>
  </si>
  <si>
    <t>17-1748</t>
  </si>
  <si>
    <t>Jolley Roger INC.</t>
  </si>
  <si>
    <t>Widetrac Automotive LLC</t>
  </si>
  <si>
    <t>17 MSP 025336</t>
  </si>
  <si>
    <t xml:space="preserve">2/5/19 Emailed report </t>
  </si>
  <si>
    <t>17-1749</t>
  </si>
  <si>
    <t>19-0215</t>
  </si>
  <si>
    <t>US Department of Justice</t>
  </si>
  <si>
    <t xml:space="preserve">Guthjahr,Kenneth Carl,Richard </t>
  </si>
  <si>
    <t>17-1750</t>
  </si>
  <si>
    <t>Lisa O'Connor</t>
  </si>
  <si>
    <t>2017 00331822</t>
  </si>
  <si>
    <t>No report found with Info</t>
  </si>
  <si>
    <t>17-1751</t>
  </si>
  <si>
    <t>Rebecca Ann Burtner</t>
  </si>
  <si>
    <t>Sent correspondence</t>
  </si>
  <si>
    <t>17-1752</t>
  </si>
  <si>
    <t>Sgt. Kevin Brown</t>
  </si>
  <si>
    <t>Kevin Burnett</t>
  </si>
  <si>
    <t>15 MSP 035722</t>
  </si>
  <si>
    <t>17-1753</t>
  </si>
  <si>
    <t>John Andrew Whitfield</t>
  </si>
  <si>
    <t>17 MSP 024998</t>
  </si>
  <si>
    <t>Mailed partial denial</t>
  </si>
  <si>
    <t>17-1754</t>
  </si>
  <si>
    <t>Alexandria Oliver</t>
  </si>
  <si>
    <t>17-1755</t>
  </si>
  <si>
    <t>17-1756</t>
  </si>
  <si>
    <t>The Law Office of Eduardo Soto P.A</t>
  </si>
  <si>
    <t>Jose Roberto Vasquez Sanic</t>
  </si>
  <si>
    <t>W9 503598</t>
  </si>
  <si>
    <t>17-1757</t>
  </si>
  <si>
    <t>Michael Moye</t>
  </si>
  <si>
    <t>Michaela Moye</t>
  </si>
  <si>
    <t>16 MSP 016472</t>
  </si>
  <si>
    <t>17-1758</t>
  </si>
  <si>
    <t>Marie Belton</t>
  </si>
  <si>
    <t>17 MSP 026528</t>
  </si>
  <si>
    <t>Emailed partial report</t>
  </si>
  <si>
    <t>17-1759</t>
  </si>
  <si>
    <t>David Shiveler</t>
  </si>
  <si>
    <t>17 MSP 021052</t>
  </si>
  <si>
    <t>17-1760</t>
  </si>
  <si>
    <t xml:space="preserve">B &amp; B </t>
  </si>
  <si>
    <t>19 MSP 003293</t>
  </si>
  <si>
    <t>Pradip Timalsina</t>
  </si>
  <si>
    <t>17-1761</t>
  </si>
  <si>
    <t>Drew Keneally</t>
  </si>
  <si>
    <t>19-0224</t>
  </si>
  <si>
    <t>Sent correspondence contact MVA</t>
  </si>
  <si>
    <t>Bennette Telas</t>
  </si>
  <si>
    <t>18 MSP 054099</t>
  </si>
  <si>
    <t>17-1762</t>
  </si>
  <si>
    <t>Stuart Lippman and Associates Inc</t>
  </si>
  <si>
    <t>Erica Washington</t>
  </si>
  <si>
    <t>19-0246</t>
  </si>
  <si>
    <t>Franklin Jones</t>
  </si>
  <si>
    <t>OSFM 22 19 007</t>
  </si>
  <si>
    <t>17-1763</t>
  </si>
  <si>
    <t>Robert Anderson</t>
  </si>
  <si>
    <t>19-0257</t>
  </si>
  <si>
    <t>17-1764</t>
  </si>
  <si>
    <t>Joshua Hart</t>
  </si>
  <si>
    <t>William Carter</t>
  </si>
  <si>
    <t>18 MSP 055155</t>
  </si>
  <si>
    <t>17-1765</t>
  </si>
  <si>
    <t>19-0274</t>
  </si>
  <si>
    <t>Edwin Pastrana</t>
  </si>
  <si>
    <t>18 MSP 054378</t>
  </si>
  <si>
    <t>19-0276</t>
  </si>
  <si>
    <t>Sharron O Hara Dist Court</t>
  </si>
  <si>
    <t>Angela Christel Wilder</t>
  </si>
  <si>
    <t>Interlock Paving Inc</t>
  </si>
  <si>
    <t>Request in car video tape trial date 8-18-2017</t>
  </si>
  <si>
    <t xml:space="preserve">2/8/19 Unable to locate report with info provided </t>
  </si>
  <si>
    <t>17-1766</t>
  </si>
  <si>
    <t>19-0306</t>
  </si>
  <si>
    <t>Hal Noer</t>
  </si>
  <si>
    <t>How can officer be required to question by investigating offic</t>
  </si>
  <si>
    <t>17-1767</t>
  </si>
  <si>
    <t>19-0335</t>
  </si>
  <si>
    <t>Response times</t>
  </si>
  <si>
    <t>Aberdeen Shell &amp; Singer Exxon</t>
  </si>
  <si>
    <t>17-1768</t>
  </si>
  <si>
    <t xml:space="preserve"> 2/14/19 No records found with information provided</t>
  </si>
  <si>
    <t>Michelle  Martz Esquire</t>
  </si>
  <si>
    <t>Myron Johnson</t>
  </si>
  <si>
    <t>6G 19539 (95)</t>
  </si>
  <si>
    <t>FSD documents; to DeAngelo 8/15</t>
  </si>
  <si>
    <t>19-0399</t>
  </si>
  <si>
    <t>17-1769</t>
  </si>
  <si>
    <t>Alejandro Hernandez-Gonzalez</t>
  </si>
  <si>
    <t>James H Pearson III</t>
  </si>
  <si>
    <t>James H Person III</t>
  </si>
  <si>
    <t xml:space="preserve">2/26/19 No report found with information provided </t>
  </si>
  <si>
    <t>requesting policy of calibration</t>
  </si>
  <si>
    <t>19-0400</t>
  </si>
  <si>
    <t>17-1770</t>
  </si>
  <si>
    <t>DUPLICATE of 17-1706</t>
  </si>
  <si>
    <t>Michael Fabozzi</t>
  </si>
  <si>
    <t>2018 00509675</t>
  </si>
  <si>
    <t>Catherne Rentz</t>
  </si>
  <si>
    <t>Baltimore Sun Reporter</t>
  </si>
  <si>
    <t xml:space="preserve">2/26/19 Emailed CCC </t>
  </si>
  <si>
    <t>Duplicate of 17-1706</t>
  </si>
  <si>
    <t>19-0420</t>
  </si>
  <si>
    <t>17-1771</t>
  </si>
  <si>
    <t>Jukie Barr</t>
  </si>
  <si>
    <t>Michael Thomas Estevez</t>
  </si>
  <si>
    <t>19-0421</t>
  </si>
  <si>
    <t>Faxed report 8/9</t>
  </si>
  <si>
    <t>Lucino Greenough</t>
  </si>
  <si>
    <t>17-1772</t>
  </si>
  <si>
    <t>completion of PIA LOG# 19-0306. Report mailed 4/23/19. S.C</t>
  </si>
  <si>
    <t>Allan Spear Construction, LLC</t>
  </si>
  <si>
    <t>17 MSP 014818</t>
  </si>
  <si>
    <t>19-0516</t>
  </si>
  <si>
    <t>Sarah &amp; Jeffrey Mims</t>
  </si>
  <si>
    <t>Emailed partial denial</t>
  </si>
  <si>
    <t>19 MSP 008593</t>
  </si>
  <si>
    <t xml:space="preserve">3/14/19 Faxed report </t>
  </si>
  <si>
    <t>17-1773</t>
  </si>
  <si>
    <t>Yanan Sun</t>
  </si>
  <si>
    <t>19-0553</t>
  </si>
  <si>
    <t xml:space="preserve">Correspondence letter sent </t>
  </si>
  <si>
    <t>Shaikh Aijaz</t>
  </si>
  <si>
    <t>18 MSP 051784</t>
  </si>
  <si>
    <t>17-1774</t>
  </si>
  <si>
    <t xml:space="preserve">3/21/19 Emaled report </t>
  </si>
  <si>
    <t>Nolan, Plumhoff &amp; Williams</t>
  </si>
  <si>
    <t>Dallas Eugene Waddkll</t>
  </si>
  <si>
    <t>19-0628</t>
  </si>
  <si>
    <t>Emanuel Oates</t>
  </si>
  <si>
    <t>19-0672</t>
  </si>
  <si>
    <t>Tongai Mazaiwana</t>
  </si>
  <si>
    <t>17-1775</t>
  </si>
  <si>
    <t>Tyreze Braxton</t>
  </si>
  <si>
    <t>17 MSP 019418</t>
  </si>
  <si>
    <t>17-1776</t>
  </si>
  <si>
    <t>Anne Reinhart</t>
  </si>
  <si>
    <t>Eric A. Buikema</t>
  </si>
  <si>
    <t>Records destroyed</t>
  </si>
  <si>
    <t>17-1777</t>
  </si>
  <si>
    <t>Jordan Chambers</t>
  </si>
  <si>
    <t>17 MSP 029308</t>
  </si>
  <si>
    <t>17-1778</t>
  </si>
  <si>
    <t>Timothy Pendergrast</t>
  </si>
  <si>
    <t>17-1779</t>
  </si>
  <si>
    <t>Orange County Fire Authority</t>
  </si>
  <si>
    <t>Cody Paul Sanchez</t>
  </si>
  <si>
    <t>19 MSP 007708</t>
  </si>
  <si>
    <t>17-1780</t>
  </si>
  <si>
    <t>Daysi Lorena Portillo</t>
  </si>
  <si>
    <t>19-0673</t>
  </si>
  <si>
    <t>Sent to BK Forestville and College Park Not MSP 8/24/17</t>
  </si>
  <si>
    <t>Patrick Emerson Marker</t>
  </si>
  <si>
    <t>17-1781</t>
  </si>
  <si>
    <t>Sgt R. Fraley</t>
  </si>
  <si>
    <t>Denny Lowery</t>
  </si>
  <si>
    <t>No info found</t>
  </si>
  <si>
    <t xml:space="preserve">4/3/19 No information found </t>
  </si>
  <si>
    <t>17-1782</t>
  </si>
  <si>
    <t>19-0683</t>
  </si>
  <si>
    <t>Deputy Sheriff S. Denardo</t>
  </si>
  <si>
    <t>Donetta Ruth Jackson</t>
  </si>
  <si>
    <t>Contact SAO</t>
  </si>
  <si>
    <t>Reuwer, Donald Scott</t>
  </si>
  <si>
    <t>OSFM 17.18.020</t>
  </si>
  <si>
    <t>17-1783</t>
  </si>
  <si>
    <t>Emailed Report 04/03/2019</t>
  </si>
  <si>
    <t>Kyle Bowman</t>
  </si>
  <si>
    <t>17 MSP 023912</t>
  </si>
  <si>
    <t>19-0718</t>
  </si>
  <si>
    <t>John Asanovich</t>
  </si>
  <si>
    <t>19 MSP 013698</t>
  </si>
  <si>
    <t xml:space="preserve">4/9/19 Emailed partial denial report </t>
  </si>
  <si>
    <t>17-1784</t>
  </si>
  <si>
    <t>Calvin Jones</t>
  </si>
  <si>
    <t>17 MSP 024719</t>
  </si>
  <si>
    <t>19-0731</t>
  </si>
  <si>
    <t>Morgan Evans</t>
  </si>
  <si>
    <t>17-1785</t>
  </si>
  <si>
    <t xml:space="preserve">4/11/19 No information found </t>
  </si>
  <si>
    <t xml:space="preserve">SSG Foxwell Us ARMY </t>
  </si>
  <si>
    <t>Jose Ernesto Flores Rivera</t>
  </si>
  <si>
    <t>19-0732</t>
  </si>
  <si>
    <t>Emailed reports</t>
  </si>
  <si>
    <t>Iris Willis</t>
  </si>
  <si>
    <t>17-1786</t>
  </si>
  <si>
    <t>Cattaraugus County Dept. SS</t>
  </si>
  <si>
    <t>Stacy Nichols</t>
  </si>
  <si>
    <t xml:space="preserve"> 4/11/19 Emailed report</t>
  </si>
  <si>
    <t>19-0767</t>
  </si>
  <si>
    <t>17-1787</t>
  </si>
  <si>
    <t>Jason Burkett</t>
  </si>
  <si>
    <t>Jaso Burkett</t>
  </si>
  <si>
    <t>Wynita Duncan</t>
  </si>
  <si>
    <t>17-1788</t>
  </si>
  <si>
    <t>19-0961</t>
  </si>
  <si>
    <t>Ronald Hart</t>
  </si>
  <si>
    <t>Tracy Thomas</t>
  </si>
  <si>
    <t>17-1789</t>
  </si>
  <si>
    <t>Frank Schmidt</t>
  </si>
  <si>
    <t>17 MSP 030402</t>
  </si>
  <si>
    <t>19-0975</t>
  </si>
  <si>
    <t>Emailed report with partial denial</t>
  </si>
  <si>
    <t>Willie Keys</t>
  </si>
  <si>
    <t>17-1790</t>
  </si>
  <si>
    <t xml:space="preserve">No report </t>
  </si>
  <si>
    <t>Timbrook</t>
  </si>
  <si>
    <t>17 MSP 028782</t>
  </si>
  <si>
    <t>19-0987</t>
  </si>
  <si>
    <t>Joseph Church</t>
  </si>
  <si>
    <t>OSFM 05.19.005</t>
  </si>
  <si>
    <t>17-1791</t>
  </si>
  <si>
    <t xml:space="preserve">Emailed Report </t>
  </si>
  <si>
    <t>Timurbek Khasonov</t>
  </si>
  <si>
    <t>17 MSP 030115</t>
  </si>
  <si>
    <t>19-0996</t>
  </si>
  <si>
    <t>Faxed report to SAO</t>
  </si>
  <si>
    <t>17-1792</t>
  </si>
  <si>
    <t>Trayon Gross</t>
  </si>
  <si>
    <t>5/20/19 No information found 5/20/19</t>
  </si>
  <si>
    <t>19-0997</t>
  </si>
  <si>
    <t>BCPD</t>
  </si>
  <si>
    <t>Khalid Naeem Epps</t>
  </si>
  <si>
    <t>14 MSP 040703</t>
  </si>
  <si>
    <t>Denny Family Farms</t>
  </si>
  <si>
    <t>Faxed report to BCPD</t>
  </si>
  <si>
    <t>19 MSP 000923</t>
  </si>
  <si>
    <t>17-1793</t>
  </si>
  <si>
    <t>Jalee Collins</t>
  </si>
  <si>
    <t>17 MSP 029935</t>
  </si>
  <si>
    <t>17-1794</t>
  </si>
  <si>
    <t>Monsif Asrary</t>
  </si>
  <si>
    <t>17 MSP 029565</t>
  </si>
  <si>
    <t>17-1795</t>
  </si>
  <si>
    <t>Scherra Ward</t>
  </si>
  <si>
    <t>17 MSP 016920</t>
  </si>
  <si>
    <t>17-1796</t>
  </si>
  <si>
    <t>Bureau of Diplomatic Security</t>
  </si>
  <si>
    <t>Moses Uwabun</t>
  </si>
  <si>
    <t>17-1797</t>
  </si>
  <si>
    <t>Patrick Schleiger</t>
  </si>
  <si>
    <t>16 MSP 037980</t>
  </si>
  <si>
    <t xml:space="preserve">5/20/19 Emailed report </t>
  </si>
  <si>
    <t>17-1798</t>
  </si>
  <si>
    <t>Justin Black</t>
  </si>
  <si>
    <t>19-0999</t>
  </si>
  <si>
    <t>17 MSP 021638</t>
  </si>
  <si>
    <t>Sherry &amp; John Stone</t>
  </si>
  <si>
    <t>19 MSP 000700</t>
  </si>
  <si>
    <t>17-1799</t>
  </si>
  <si>
    <t>Aloise &amp; Wilcox</t>
  </si>
  <si>
    <t>Elizabeth Desourdis</t>
  </si>
  <si>
    <t>19-1000</t>
  </si>
  <si>
    <t>17-1800</t>
  </si>
  <si>
    <t>Cris Glenn</t>
  </si>
  <si>
    <t>Diana Arguelles</t>
  </si>
  <si>
    <t>18 MSP 051112</t>
  </si>
  <si>
    <t>17-1801</t>
  </si>
  <si>
    <t>19-1078</t>
  </si>
  <si>
    <t>Jacob Guethler</t>
  </si>
  <si>
    <t>Habush, Habush &amp; Rottier,S.C.</t>
  </si>
  <si>
    <t>Donald Shambaugh</t>
  </si>
  <si>
    <t>19 MSP 021458</t>
  </si>
  <si>
    <t>17 MSP 024041</t>
  </si>
  <si>
    <t>5/30/19 Emailed report</t>
  </si>
  <si>
    <t>19-1079</t>
  </si>
  <si>
    <t>17-1802</t>
  </si>
  <si>
    <t>19-1080</t>
  </si>
  <si>
    <t>Mir M. Zare</t>
  </si>
  <si>
    <t>Bessy Blum</t>
  </si>
  <si>
    <t xml:space="preserve">5/30/19 No information found </t>
  </si>
  <si>
    <t>17-1803</t>
  </si>
  <si>
    <t>19-1107</t>
  </si>
  <si>
    <t>April Ferguson</t>
  </si>
  <si>
    <t>17 MSP 029470</t>
  </si>
  <si>
    <t>17-1804</t>
  </si>
  <si>
    <t>19-1224</t>
  </si>
  <si>
    <t>Robert &amp; Lloyd Price Jr</t>
  </si>
  <si>
    <t>Vincent McNell</t>
  </si>
  <si>
    <t>17 MSP 029436</t>
  </si>
  <si>
    <t>19 MSP 024795</t>
  </si>
  <si>
    <t>6/20/19 Not releasable  still in draft</t>
  </si>
  <si>
    <t>17-1805</t>
  </si>
  <si>
    <t>19-1225</t>
  </si>
  <si>
    <t>Jovon Taylor</t>
  </si>
  <si>
    <t>Donald R. Mitchell</t>
  </si>
  <si>
    <t>Reubeen Weems</t>
  </si>
  <si>
    <t>17-1806</t>
  </si>
  <si>
    <t>6/20/19 Mailed partial denial</t>
  </si>
  <si>
    <t>CSOSA</t>
  </si>
  <si>
    <t>Anthony Little</t>
  </si>
  <si>
    <t>17 MSP 028655</t>
  </si>
  <si>
    <t>19-1226</t>
  </si>
  <si>
    <t>Enrique Paulino</t>
  </si>
  <si>
    <t>17-1807</t>
  </si>
  <si>
    <t>19 MSP 022533</t>
  </si>
  <si>
    <t>Frederick Charles Wilhide</t>
  </si>
  <si>
    <t>6/20/19 Not releasable still in draft</t>
  </si>
  <si>
    <t>19-1227</t>
  </si>
  <si>
    <t>17-1808</t>
  </si>
  <si>
    <t>Janelle Wyndroski</t>
  </si>
  <si>
    <t>19 MSP 023492</t>
  </si>
  <si>
    <t>Red Tag Center</t>
  </si>
  <si>
    <t>6/20/19 Mailed redacted report</t>
  </si>
  <si>
    <t>17-1809</t>
  </si>
  <si>
    <t>19-1230</t>
  </si>
  <si>
    <t>Flintrock Corporation/Heller</t>
  </si>
  <si>
    <t>19 MSP 022554</t>
  </si>
  <si>
    <t>19-1277</t>
  </si>
  <si>
    <t>R. W. Motors</t>
  </si>
  <si>
    <t>OSFM 19 19 007</t>
  </si>
  <si>
    <t>19-1315</t>
  </si>
  <si>
    <t>Gail and Mark Williamson</t>
  </si>
  <si>
    <t>19 MSP 026918</t>
  </si>
  <si>
    <t>7/3/19 mailed report to metropolitan DT</t>
  </si>
  <si>
    <t>19-1316</t>
  </si>
  <si>
    <t>Henry P. and Norma Guercio</t>
  </si>
  <si>
    <t>7/3/19 Not MSP .  DT 7/3/19 Mailed request back stating not a MSP case. DT</t>
  </si>
  <si>
    <t>19-1350</t>
  </si>
  <si>
    <t>James &amp; Jayde Meikle</t>
  </si>
  <si>
    <t>OSFM 14.19.008</t>
  </si>
  <si>
    <t>Fire Investigation Report Emailed 07.08.2019</t>
  </si>
  <si>
    <t>19-1391</t>
  </si>
  <si>
    <t>Royanha Pittman</t>
  </si>
  <si>
    <t>19-1392</t>
  </si>
  <si>
    <t>David Putman</t>
  </si>
  <si>
    <t>19 MSP 025569</t>
  </si>
  <si>
    <t>7/11/19 Emailed report</t>
  </si>
  <si>
    <t>19-1393</t>
  </si>
  <si>
    <t xml:space="preserve">7/11/19 No records found </t>
  </si>
  <si>
    <t>19-1394</t>
  </si>
  <si>
    <t>7/11/19 No records found</t>
  </si>
  <si>
    <t>19-1395</t>
  </si>
  <si>
    <t>Anastasia Collins</t>
  </si>
  <si>
    <t>2019 00178349</t>
  </si>
  <si>
    <t>7/11/19 Emailed CCC</t>
  </si>
  <si>
    <t>19-1398</t>
  </si>
  <si>
    <t>Rush Swire</t>
  </si>
  <si>
    <t>19 MSP 024339</t>
  </si>
  <si>
    <t>7/11/19 In draft/Request at a later date</t>
  </si>
  <si>
    <t>19-1400</t>
  </si>
  <si>
    <t>7/11/19 Emailed partially denied report</t>
  </si>
  <si>
    <t>19-1496</t>
  </si>
  <si>
    <t>Josloff Industries LLC</t>
  </si>
  <si>
    <t>19 MSP 022358</t>
  </si>
  <si>
    <t>7/22 mailed report</t>
  </si>
  <si>
    <t>19-1497</t>
  </si>
  <si>
    <t>Glenda Galeas-Carmona</t>
  </si>
  <si>
    <t xml:space="preserve">7/22/19 Unable to locate report with information provided </t>
  </si>
  <si>
    <t>19-1563</t>
  </si>
  <si>
    <t>Jessica Kazmaier</t>
  </si>
  <si>
    <t>19 MSP 029670</t>
  </si>
  <si>
    <t>19-1619</t>
  </si>
  <si>
    <t>19-1672</t>
  </si>
  <si>
    <t>Critchlow Christian</t>
  </si>
  <si>
    <t>19 MSP 025039</t>
  </si>
  <si>
    <t>Report mailed 8/22/19 S.C.</t>
  </si>
  <si>
    <t>19-1678</t>
  </si>
  <si>
    <t>Ryan M Davis</t>
  </si>
  <si>
    <t>unable to locate report w/information given</t>
  </si>
  <si>
    <t>19-1679</t>
  </si>
  <si>
    <t>Michael Shoemaker</t>
  </si>
  <si>
    <t>19 MSP 032192</t>
  </si>
  <si>
    <t>8/7/19 Emailed report</t>
  </si>
  <si>
    <t>19-1682</t>
  </si>
  <si>
    <t>Tonya Edison</t>
  </si>
  <si>
    <t>19 MSP 031602</t>
  </si>
  <si>
    <t>Mailed Denial Ltr for Juvenile suspects 8/8/19</t>
  </si>
  <si>
    <t>19-1684</t>
  </si>
  <si>
    <t>Matthew Sauerhoff</t>
  </si>
  <si>
    <t>2019 00331328</t>
  </si>
  <si>
    <t>D. Garland Probation Officer</t>
  </si>
  <si>
    <t>Casnova Holmes</t>
  </si>
  <si>
    <t>17-1810</t>
  </si>
  <si>
    <t>Deanna Bloss</t>
  </si>
  <si>
    <t>Tristen Dorsey</t>
  </si>
  <si>
    <t>17 MSP 006238</t>
  </si>
  <si>
    <t>17-1811</t>
  </si>
  <si>
    <t>Aleksandra Mladenovska</t>
  </si>
  <si>
    <t>Anthony Ray Camp</t>
  </si>
  <si>
    <t>17-1812</t>
  </si>
  <si>
    <t>Mailed CCC 8/7/19</t>
  </si>
  <si>
    <t>19-1703</t>
  </si>
  <si>
    <t>19-1704</t>
  </si>
  <si>
    <t>8/8/19 Elkton PD most likely handled</t>
  </si>
  <si>
    <t>19-1705</t>
  </si>
  <si>
    <t>Vincent McNeill</t>
  </si>
  <si>
    <t>Department of The Navy</t>
  </si>
  <si>
    <t>Michael Farmer</t>
  </si>
  <si>
    <t>17 MSP 029712</t>
  </si>
  <si>
    <t>17-1813</t>
  </si>
  <si>
    <t>Mattecin Bayne</t>
  </si>
  <si>
    <t>Emma Virginia Winfield</t>
  </si>
  <si>
    <t>17-1814</t>
  </si>
  <si>
    <t>Sharita Hines</t>
  </si>
  <si>
    <t>17-1815</t>
  </si>
  <si>
    <t>Thomas Morgan</t>
  </si>
  <si>
    <t>17-1816</t>
  </si>
  <si>
    <t>Megan Paice</t>
  </si>
  <si>
    <t>Dillion Andrew Paice</t>
  </si>
  <si>
    <t>17-1817</t>
  </si>
  <si>
    <t>Kimberley Deshawn Saxton</t>
  </si>
  <si>
    <t>17 MSP 028232</t>
  </si>
  <si>
    <t>17-1818</t>
  </si>
  <si>
    <t>Western Distric Texas Probation</t>
  </si>
  <si>
    <t>Adan Gutierree-Morales</t>
  </si>
  <si>
    <t>17-1819</t>
  </si>
  <si>
    <t>Jamie McGuirk Investigator</t>
  </si>
  <si>
    <t>Elizabeth Miheascu</t>
  </si>
  <si>
    <t>17 MSP 021763</t>
  </si>
  <si>
    <t>17-1820</t>
  </si>
  <si>
    <t>Wendell Clay</t>
  </si>
  <si>
    <t>17-1821</t>
  </si>
  <si>
    <t>Richard Cumberland</t>
  </si>
  <si>
    <t>17-1822</t>
  </si>
  <si>
    <t>Sheronda Powell</t>
  </si>
  <si>
    <t>17-1823</t>
  </si>
  <si>
    <t>Carolton Mitchell</t>
  </si>
  <si>
    <t>2017 00022134</t>
  </si>
  <si>
    <t>17-1824</t>
  </si>
  <si>
    <t>Luis Alejandro Melchor Serr</t>
  </si>
  <si>
    <t>2017 00291582</t>
  </si>
  <si>
    <t>Mailed CCC</t>
  </si>
  <si>
    <t>17-1825</t>
  </si>
  <si>
    <t>Jack Boyce</t>
  </si>
  <si>
    <t>16 MSP 049923</t>
  </si>
  <si>
    <t xml:space="preserve">Partial denial </t>
  </si>
  <si>
    <t>17-1826</t>
  </si>
  <si>
    <t>Randolph William Kail</t>
  </si>
  <si>
    <t>Becki Jo Kail</t>
  </si>
  <si>
    <t>Emailed CCC</t>
  </si>
  <si>
    <t>17-1827</t>
  </si>
  <si>
    <t>TFO Charlie Jones</t>
  </si>
  <si>
    <t>Jameka Burnette</t>
  </si>
  <si>
    <t>17 MSP 026653</t>
  </si>
  <si>
    <t>Report faxed</t>
  </si>
  <si>
    <t>17-1828</t>
  </si>
  <si>
    <t>John Benjamin Scarlett</t>
  </si>
  <si>
    <t>Cortney Michelle Bledsoe</t>
  </si>
  <si>
    <t>17 MSP 029500</t>
  </si>
  <si>
    <t>17-1829</t>
  </si>
  <si>
    <t>17-1830</t>
  </si>
  <si>
    <t>Lamar Gallimore</t>
  </si>
  <si>
    <t>2017 00296428</t>
  </si>
  <si>
    <t>17-1831</t>
  </si>
  <si>
    <t>Helen M. Darmetka</t>
  </si>
  <si>
    <t>Shreeta Lynn Heath</t>
  </si>
  <si>
    <t>17 MSP 027744</t>
  </si>
  <si>
    <t>17-1832</t>
  </si>
  <si>
    <t>Lauren Rodgers-MCC</t>
  </si>
  <si>
    <t>17 MSP 013719</t>
  </si>
  <si>
    <t>In draft 7/17,8/10</t>
  </si>
  <si>
    <t>17-1833</t>
  </si>
  <si>
    <t>KJR LLC</t>
  </si>
  <si>
    <t>17 MSP 028332</t>
  </si>
  <si>
    <t>17-1834</t>
  </si>
  <si>
    <t>JM JOHNSON L</t>
  </si>
  <si>
    <t>17 MSP 028938</t>
  </si>
  <si>
    <t>17-1835</t>
  </si>
  <si>
    <t>NBIB</t>
  </si>
  <si>
    <t>Elizabeth Paige Todd</t>
  </si>
  <si>
    <t>17-1836</t>
  </si>
  <si>
    <t>McNEILUS</t>
  </si>
  <si>
    <t>17 MSP 014858</t>
  </si>
  <si>
    <t>Sent To BK / Emailed report on 8/11</t>
  </si>
  <si>
    <t>17-1837</t>
  </si>
  <si>
    <t xml:space="preserve">Sgt. Joyce Morton </t>
  </si>
  <si>
    <t>Mark E. Lewis</t>
  </si>
  <si>
    <t>17 MSP 001081</t>
  </si>
  <si>
    <t>17-1838</t>
  </si>
  <si>
    <t>Montez Torry</t>
  </si>
  <si>
    <t>17 MSP 028016</t>
  </si>
  <si>
    <t>17-1839</t>
  </si>
  <si>
    <t>Lindsay Grabowsky</t>
  </si>
  <si>
    <t>Lindsay Rose Grabowsky</t>
  </si>
  <si>
    <t>17 MSP 029046</t>
  </si>
  <si>
    <t>17-1840</t>
  </si>
  <si>
    <t>Bradley Neil Cochran</t>
  </si>
  <si>
    <t>Z5 125 60 3</t>
  </si>
  <si>
    <t>19-1710</t>
  </si>
  <si>
    <t>17-1841</t>
  </si>
  <si>
    <t>Kelly Kubert</t>
  </si>
  <si>
    <t>OSFM 09 19 018</t>
  </si>
  <si>
    <t>Florida Dept of Law Enforcement</t>
  </si>
  <si>
    <t>Randall Feinman</t>
  </si>
  <si>
    <t>19-1822</t>
  </si>
  <si>
    <t>17-1842</t>
  </si>
  <si>
    <t>Chelsea Henderson</t>
  </si>
  <si>
    <t>17 MSP 028811</t>
  </si>
  <si>
    <t>James David Coakley</t>
  </si>
  <si>
    <t>8/19/19 mailed to Metrpolitan  DT</t>
  </si>
  <si>
    <t>17-1843</t>
  </si>
  <si>
    <t>19-1887</t>
  </si>
  <si>
    <t>Chase Boscolo</t>
  </si>
  <si>
    <t>Lorrie Ann Armfield</t>
  </si>
  <si>
    <t>Eric Dennel Jones</t>
  </si>
  <si>
    <t>19 MSP 034797</t>
  </si>
  <si>
    <t>17-1844</t>
  </si>
  <si>
    <t xml:space="preserve"> 8/23/19 report in draft waiting to see if it comes out  DT 8/30/19 report still in draft closed as not ready for release and mailed DT</t>
  </si>
  <si>
    <t>Alexander Lingg</t>
  </si>
  <si>
    <t>17 MSP 026236</t>
  </si>
  <si>
    <t>19-1888</t>
  </si>
  <si>
    <t>17-1845</t>
  </si>
  <si>
    <t>Miguel Solis-Gomez</t>
  </si>
  <si>
    <t>Sgt. Christopher Taylor</t>
  </si>
  <si>
    <t>Henry Szedon,Leroy Bass</t>
  </si>
  <si>
    <t>F5005718/H5016260</t>
  </si>
  <si>
    <t xml:space="preserve"> 8/23/19 report in draft waiting to see if it comes out DT 8/30/19 report still in draft closed as not ready for release , mailed DT</t>
  </si>
  <si>
    <t>No report to send</t>
  </si>
  <si>
    <t>19-1940</t>
  </si>
  <si>
    <t>17-1846</t>
  </si>
  <si>
    <t>Chris Kolarik</t>
  </si>
  <si>
    <t>Christopher Kolarik</t>
  </si>
  <si>
    <t>17 MSP 026517</t>
  </si>
  <si>
    <t>19-2048</t>
  </si>
  <si>
    <t>17-1847</t>
  </si>
  <si>
    <t>MC Comas Funeral Home PA</t>
  </si>
  <si>
    <t>19 MSP 035215</t>
  </si>
  <si>
    <t>BKN, INC D/B/AM</t>
  </si>
  <si>
    <t>17 MSP 030043</t>
  </si>
  <si>
    <t>9/9/19 Emailed partial denial letter along with a partial copy of report</t>
  </si>
  <si>
    <t>19-2049</t>
  </si>
  <si>
    <t>17-1848</t>
  </si>
  <si>
    <t>Martin Helmuth Heise</t>
  </si>
  <si>
    <t>Elizabeth J. Rich</t>
  </si>
  <si>
    <t>James L Rich Jr.</t>
  </si>
  <si>
    <t>19 MSP 035970</t>
  </si>
  <si>
    <t>17-1849</t>
  </si>
  <si>
    <t>19-2072</t>
  </si>
  <si>
    <t>Charlotte Walbert</t>
  </si>
  <si>
    <t>Wright, Hester</t>
  </si>
  <si>
    <t>OSFM 14.14.014</t>
  </si>
  <si>
    <t>Leslie Galeano</t>
  </si>
  <si>
    <t>Emailed Report on 08/10/2017</t>
  </si>
  <si>
    <t>9/11/19 photo information sent</t>
  </si>
  <si>
    <t>17-1850</t>
  </si>
  <si>
    <t>19-2081</t>
  </si>
  <si>
    <t>Brethren Mutual</t>
  </si>
  <si>
    <t>James Coakley</t>
  </si>
  <si>
    <t>Emailed report 8/9/17</t>
  </si>
  <si>
    <t>09/26/19 Mailed report w/partial letter</t>
  </si>
  <si>
    <t>19-2145</t>
  </si>
  <si>
    <t>17-1851</t>
  </si>
  <si>
    <t>207 OSFM-Upper Eastern Reg. Office-Easton (UERO)</t>
  </si>
  <si>
    <t>Dominion Due Diligence</t>
  </si>
  <si>
    <t>Chatham Village</t>
  </si>
  <si>
    <t>All Country Towing</t>
  </si>
  <si>
    <t>No Case #</t>
  </si>
  <si>
    <t>Emailed letter on 8/10/2017 stating no records on file</t>
  </si>
  <si>
    <t>9/18/19 Not MSP case, mailed correspondance</t>
  </si>
  <si>
    <t>17-1852</t>
  </si>
  <si>
    <t>19-2163</t>
  </si>
  <si>
    <t>Vericlaim</t>
  </si>
  <si>
    <t>Friendly Food Store</t>
  </si>
  <si>
    <t>OSFM 22 17 042</t>
  </si>
  <si>
    <t>redacted report - incendiary. Emailed redacted report 8/10/17</t>
  </si>
  <si>
    <t>09/19/19 Photo lab/ 9/25/19 photos mailed S.C.</t>
  </si>
  <si>
    <t>17-1853</t>
  </si>
  <si>
    <t>19-2164</t>
  </si>
  <si>
    <t>Robert Carlock</t>
  </si>
  <si>
    <t>S 61 15562</t>
  </si>
  <si>
    <t>Kiara Mason</t>
  </si>
  <si>
    <t>19 MSP 011308</t>
  </si>
  <si>
    <t>25 Years - Destroyed.</t>
  </si>
  <si>
    <t>17-1854</t>
  </si>
  <si>
    <t>New Psalmsit Nondenominational Church</t>
  </si>
  <si>
    <t>19-2165</t>
  </si>
  <si>
    <t>Pastor Glendon Jones  and Church members</t>
  </si>
  <si>
    <t>17-1855</t>
  </si>
  <si>
    <t>09/19/19 Photo lab/ 9/25/19 photos mailes S.C.</t>
  </si>
  <si>
    <t>Paul E R Cooper</t>
  </si>
  <si>
    <t>17 MSP 019330</t>
  </si>
  <si>
    <t>19-2223</t>
  </si>
  <si>
    <t>Sent Partial Denial Letter 7/11</t>
  </si>
  <si>
    <t>Chloe Logue</t>
  </si>
  <si>
    <t>17-1856</t>
  </si>
  <si>
    <t>9/26/19 No information found.</t>
  </si>
  <si>
    <t>Laura Hamilton</t>
  </si>
  <si>
    <t>17 MSP 023803</t>
  </si>
  <si>
    <t>Correspondent Letter sent report not releasable 7/14</t>
  </si>
  <si>
    <t>19-2226</t>
  </si>
  <si>
    <t>17-1857</t>
  </si>
  <si>
    <t>Tina Lowa / James Coakley</t>
  </si>
  <si>
    <t>Leder &amp; Hale</t>
  </si>
  <si>
    <t>Bohannan/Gabriel</t>
  </si>
  <si>
    <t>16 MSP 031723</t>
  </si>
  <si>
    <t>17-1858</t>
  </si>
  <si>
    <t>19-2227</t>
  </si>
  <si>
    <t>Kristina Ann Nastatos</t>
  </si>
  <si>
    <t>Dutrow's Sales &amp; Service</t>
  </si>
  <si>
    <t>19 MSP 039403</t>
  </si>
  <si>
    <t>9/26/19 Emailed partial denial.</t>
  </si>
  <si>
    <t>17-1859</t>
  </si>
  <si>
    <t>Ronald J Harris</t>
  </si>
  <si>
    <t>19-2285</t>
  </si>
  <si>
    <t xml:space="preserve">Not Releasable </t>
  </si>
  <si>
    <t>17-1860</t>
  </si>
  <si>
    <t>10/02/19 No report on file. 11/18/19 Sent to photo lab FP</t>
  </si>
  <si>
    <t>Preston Hovermale</t>
  </si>
  <si>
    <t>17 MSP 026563</t>
  </si>
  <si>
    <t>19-2310</t>
  </si>
  <si>
    <t>Yesenia Appadoo</t>
  </si>
  <si>
    <t>19 MSP 041133</t>
  </si>
  <si>
    <t>17-1861</t>
  </si>
  <si>
    <t>10/3/19 Emailed report.</t>
  </si>
  <si>
    <t>Tiffini Mclain</t>
  </si>
  <si>
    <t>17 MSP 026613</t>
  </si>
  <si>
    <t>19-2311</t>
  </si>
  <si>
    <t>Franklin Chadwick</t>
  </si>
  <si>
    <t>17-1862</t>
  </si>
  <si>
    <t>17-1863</t>
  </si>
  <si>
    <t>Sarah Red</t>
  </si>
  <si>
    <t>Christopher,Cathy,Richard,Kara Shaffer</t>
  </si>
  <si>
    <t>17-1864</t>
  </si>
  <si>
    <t>Trp 1st Class Mark Mross #6297</t>
  </si>
  <si>
    <t>Anita Michelle Charles</t>
  </si>
  <si>
    <t>Not MSP contact Baltimore Co PD 7/31</t>
  </si>
  <si>
    <t>17-1865</t>
  </si>
  <si>
    <t>Duane Lee Edgecomb</t>
  </si>
  <si>
    <t>10/3/19 Emailed partial denial.</t>
  </si>
  <si>
    <t>17 MSP 008625</t>
  </si>
  <si>
    <t>Sent Denial ongoing Investigation 7/7</t>
  </si>
  <si>
    <t>19-2374</t>
  </si>
  <si>
    <t>17-1866</t>
  </si>
  <si>
    <t>Sheila Wade</t>
  </si>
  <si>
    <t>19 MSP 040733</t>
  </si>
  <si>
    <t>Walter Whitehead</t>
  </si>
  <si>
    <t>10/9/19 Emailed report</t>
  </si>
  <si>
    <t>Sent Denial Not Adjudicated 7/7</t>
  </si>
  <si>
    <t>19-2375</t>
  </si>
  <si>
    <t>17-1867</t>
  </si>
  <si>
    <t>Jan Stewart</t>
  </si>
  <si>
    <t>Debra A Klemm</t>
  </si>
  <si>
    <t>2019 00435062</t>
  </si>
  <si>
    <t>10/9/19 Emailed CCC</t>
  </si>
  <si>
    <t>19-2428</t>
  </si>
  <si>
    <t>Valentine Schiller</t>
  </si>
  <si>
    <t>19 MSP 039416</t>
  </si>
  <si>
    <t>10/15/19 Pending fee for photos. S.C.
10/28/19 Sent photo request to photo lab. S.C.</t>
  </si>
  <si>
    <t>19-2460</t>
  </si>
  <si>
    <t>Tina Lowe</t>
  </si>
  <si>
    <t>Sent Denial Not Adjudicated 6/14</t>
  </si>
  <si>
    <t>17-1868</t>
  </si>
  <si>
    <t>Amanda Heltzel-Cigna Group Ins</t>
  </si>
  <si>
    <t>Kelli Silvers</t>
  </si>
  <si>
    <t>19-2461</t>
  </si>
  <si>
    <t>Sent Correspondent Letter No MSP contact other agency 7/21</t>
  </si>
  <si>
    <t>Tyonte A Thomas</t>
  </si>
  <si>
    <t>17-1869</t>
  </si>
  <si>
    <t>Thomas Michael Wachter</t>
  </si>
  <si>
    <t>C 51 04054</t>
  </si>
  <si>
    <t>Sent To HOR/ Sent correspondence file checked out by other agency</t>
  </si>
  <si>
    <t>17-1870</t>
  </si>
  <si>
    <t>19-2481</t>
  </si>
  <si>
    <t>Philip Mascia</t>
  </si>
  <si>
    <t>Linda Brown</t>
  </si>
  <si>
    <t>16 MSP 049665</t>
  </si>
  <si>
    <t>Fredrick Schnoor</t>
  </si>
  <si>
    <t>OSFM 22 19 037</t>
  </si>
  <si>
    <t>17-1871</t>
  </si>
  <si>
    <t>19-2520</t>
  </si>
  <si>
    <t>Michael Bowers</t>
  </si>
  <si>
    <t>Buddy's Used Cars LLC</t>
  </si>
  <si>
    <t>17 MSP 031217</t>
  </si>
  <si>
    <t>19 MSP 024902</t>
  </si>
  <si>
    <t>17-1872</t>
  </si>
  <si>
    <t>19-2521</t>
  </si>
  <si>
    <t>Richard Hagner US Army</t>
  </si>
  <si>
    <t>Terrel Dowell</t>
  </si>
  <si>
    <t>17 MSP 000072</t>
  </si>
  <si>
    <t>Car;ease Moore</t>
  </si>
  <si>
    <t>19 MSP 043364</t>
  </si>
  <si>
    <t>17-1873</t>
  </si>
  <si>
    <t>10/24/19 In draft, request at a later date.</t>
  </si>
  <si>
    <t>db</t>
  </si>
  <si>
    <t>19-2571</t>
  </si>
  <si>
    <t>1st Sgt Jessica Murphy</t>
  </si>
  <si>
    <t>Sarah Foxwell</t>
  </si>
  <si>
    <t>2009 005217</t>
  </si>
  <si>
    <t>Not MP PIA Request. Wicomico Co SO request for 911 tape</t>
  </si>
  <si>
    <t xml:space="preserve">10/30/19 In draft </t>
  </si>
  <si>
    <t>17-1874</t>
  </si>
  <si>
    <t>Charles B Pittinger iii</t>
  </si>
  <si>
    <t>Timothy David Pittinger III</t>
  </si>
  <si>
    <t>19-2596</t>
  </si>
  <si>
    <t>Homicide case file; to Blades 8/15; requested more info 9/11; no response 9/28; closed</t>
  </si>
  <si>
    <t>17-1875</t>
  </si>
  <si>
    <t>Candace Nicholson</t>
  </si>
  <si>
    <t>Ian Andrew Mance staff attorney</t>
  </si>
  <si>
    <t>11/1/19 Emailed partial denial.</t>
  </si>
  <si>
    <t>Traffic Stop Database; to Corea 8/15</t>
  </si>
  <si>
    <t>19-2674</t>
  </si>
  <si>
    <t>17-1876</t>
  </si>
  <si>
    <t>Shore Hospitality Contractors/ James Sedgwick</t>
  </si>
  <si>
    <t>19 MSP 046862</t>
  </si>
  <si>
    <t>James Wieman</t>
  </si>
  <si>
    <t>2017 00330054</t>
  </si>
  <si>
    <t>11/12/19 report still in draft .  11/18/19 report not ready for release,mailed letter back to Metro.</t>
  </si>
  <si>
    <t>19-2694</t>
  </si>
  <si>
    <t>17-1877</t>
  </si>
  <si>
    <t>Rebecca OCalluhan</t>
  </si>
  <si>
    <t>Veronique Serritella</t>
  </si>
  <si>
    <t>2017 00341044</t>
  </si>
  <si>
    <t>11/13/19 This was a DCIR not Incident report</t>
  </si>
  <si>
    <t>19-2696</t>
  </si>
  <si>
    <t>17-1878</t>
  </si>
  <si>
    <t>Jose Prucencio-Robles</t>
  </si>
  <si>
    <t>Rashaan Allen</t>
  </si>
  <si>
    <t>11/13/19 No report found.</t>
  </si>
  <si>
    <t>19-2712</t>
  </si>
  <si>
    <t>17-1879</t>
  </si>
  <si>
    <t>Betty Hemphill</t>
  </si>
  <si>
    <t>01/10/20 Closed. Over 60 days. S.C.</t>
  </si>
  <si>
    <t>17-1880</t>
  </si>
  <si>
    <t>19-2728</t>
  </si>
  <si>
    <t>Charlie Ruckus</t>
  </si>
  <si>
    <t>Timothy David Pittinger</t>
  </si>
  <si>
    <t>Reginald Thomas</t>
  </si>
  <si>
    <t>19 MSP 044560</t>
  </si>
  <si>
    <t>11/14/19 No photos on file. S.C.</t>
  </si>
  <si>
    <t>19-2738</t>
  </si>
  <si>
    <t>Darryl Hockenberry</t>
  </si>
  <si>
    <t>11/18/19 No report written F.P.</t>
  </si>
  <si>
    <t>19-2745</t>
  </si>
  <si>
    <t>Jessica Dutrow</t>
  </si>
  <si>
    <t>19 MSP 037207</t>
  </si>
  <si>
    <t>17-1881</t>
  </si>
  <si>
    <t>LB/SH</t>
  </si>
  <si>
    <t>David Tomasini</t>
  </si>
  <si>
    <t>Scott Caruthers</t>
  </si>
  <si>
    <t>01/28/2020 Closed past 60 days no report.  GEF</t>
  </si>
  <si>
    <t>01 39 0905</t>
  </si>
  <si>
    <t>Sent to HOR</t>
  </si>
  <si>
    <t>19-2754</t>
  </si>
  <si>
    <t>17-1882</t>
  </si>
  <si>
    <t>Jason Huggins</t>
  </si>
  <si>
    <t>19 MSP 023068</t>
  </si>
  <si>
    <t>11/19/19 No report on file -Non fatal FP
11/20/19 Frances stated she sent No Record letter to requestor,
to make them aware, this was not a fatality. No Reconstruction 
Report available. GEF</t>
  </si>
  <si>
    <t>19-2844</t>
  </si>
  <si>
    <t>Eric Banks</t>
  </si>
  <si>
    <t>Erick Bakns</t>
  </si>
  <si>
    <t>Kenneth McDowell</t>
  </si>
  <si>
    <t>19 MSP 049693</t>
  </si>
  <si>
    <t>17-1883</t>
  </si>
  <si>
    <t>Stanley Siedlecki</t>
  </si>
  <si>
    <t>Timothy Zeller</t>
  </si>
  <si>
    <t xml:space="preserve">Not MSP  </t>
  </si>
  <si>
    <t>17-1884</t>
  </si>
  <si>
    <t>SANTONI,VOCCI &amp; ORTEGA LLC</t>
  </si>
  <si>
    <t>In draft 7/20,8/15/ Ms Williams has it now open case. 11/7/17</t>
  </si>
  <si>
    <t>17-1885</t>
  </si>
  <si>
    <t>Eric Smith</t>
  </si>
  <si>
    <t>17 MSP 031107</t>
  </si>
  <si>
    <t>In draft 8/3,8/15/ Mailed partial denial</t>
  </si>
  <si>
    <t>17-1886</t>
  </si>
  <si>
    <t>Rebekah Lewis</t>
  </si>
  <si>
    <t>17 MSP 032465</t>
  </si>
  <si>
    <t>In draft 8/11/ Mailed partial denial 8/22/17</t>
  </si>
  <si>
    <t>17-1887</t>
  </si>
  <si>
    <t>19-2847</t>
  </si>
  <si>
    <t>Craig and Mellisa Mast</t>
  </si>
  <si>
    <t>11/26/19 Emailed report .</t>
  </si>
  <si>
    <t>19-2848</t>
  </si>
  <si>
    <t>Yurkovich Industries Inc</t>
  </si>
  <si>
    <t>2019 00469960</t>
  </si>
  <si>
    <t>11/26/19 Emailed report</t>
  </si>
  <si>
    <t>17 MSP 053044</t>
  </si>
  <si>
    <t>In draft 8/11,8/15, Mailed partial denial</t>
  </si>
  <si>
    <t>17-1888</t>
  </si>
  <si>
    <t>19-2944</t>
  </si>
  <si>
    <t>NMG INC</t>
  </si>
  <si>
    <t>19 MSP 051493</t>
  </si>
  <si>
    <t>Gordy Jones</t>
  </si>
  <si>
    <t>17 MSP 030293</t>
  </si>
  <si>
    <t>In draft 8/11,8/15, Emailed partial denial</t>
  </si>
  <si>
    <t>17-1889</t>
  </si>
  <si>
    <t>Kathleen Devries</t>
  </si>
  <si>
    <t>17 MSP 027628</t>
  </si>
  <si>
    <t>In draft 8/11,8/15/Mailed report 8/22/17</t>
  </si>
  <si>
    <t>17-1890</t>
  </si>
  <si>
    <t>Roger Lee Largent</t>
  </si>
  <si>
    <t>17 MSP 006261</t>
  </si>
  <si>
    <t>Denied access contacted CED/ Ms. Williams handled</t>
  </si>
  <si>
    <t>17-1891</t>
  </si>
  <si>
    <t>Grace Winn</t>
  </si>
  <si>
    <t>17 MSP 030489</t>
  </si>
  <si>
    <t>Waiting for payment. No longer needed.</t>
  </si>
  <si>
    <t>17-1892</t>
  </si>
  <si>
    <t>Horan,Kement,&amp; Borey</t>
  </si>
  <si>
    <t>Waiting for payment/ Will resubmit request at a later date 8/18/17</t>
  </si>
  <si>
    <t>17-1893</t>
  </si>
  <si>
    <t>12/9/19 Emailed report.</t>
  </si>
  <si>
    <t>Kevin Egon Murphy</t>
  </si>
  <si>
    <t>19-3039</t>
  </si>
  <si>
    <t>17-1894</t>
  </si>
  <si>
    <t>Charles Smith</t>
  </si>
  <si>
    <t>SGT. R. Farley</t>
  </si>
  <si>
    <t>18 MSP054196</t>
  </si>
  <si>
    <t>Sgt Denny Lowry</t>
  </si>
  <si>
    <t xml:space="preserve">Desroyed records </t>
  </si>
  <si>
    <t>17-1895</t>
  </si>
  <si>
    <t>19-3041</t>
  </si>
  <si>
    <t>Rutledge Claims Management, Inc</t>
  </si>
  <si>
    <t>Shirley Potter</t>
  </si>
  <si>
    <t>17-1896</t>
  </si>
  <si>
    <t>12/19/19 Form 30-5 sent FP</t>
  </si>
  <si>
    <t>19-3042</t>
  </si>
  <si>
    <t>Eric Benson Grimes</t>
  </si>
  <si>
    <t>17 MSP 032372</t>
  </si>
  <si>
    <t>Emailed report 8/16/17</t>
  </si>
  <si>
    <t>01/09/20 Report emailed. S.C.</t>
  </si>
  <si>
    <t>17-1897</t>
  </si>
  <si>
    <t>19-3053</t>
  </si>
  <si>
    <t>Howard Gross Jr.</t>
  </si>
  <si>
    <t>17 MSP 033176</t>
  </si>
  <si>
    <t>Metropolitan Reporting Bureau/ Carfax</t>
  </si>
  <si>
    <t>Alexander Luers/ Jones</t>
  </si>
  <si>
    <t>17-1898</t>
  </si>
  <si>
    <t>19-3064</t>
  </si>
  <si>
    <t>Danirl Hamel</t>
  </si>
  <si>
    <t>17 MSP 025635</t>
  </si>
  <si>
    <t>Carlease Moore</t>
  </si>
  <si>
    <t>12/20/19 Emailed report.</t>
  </si>
  <si>
    <t>17-1899</t>
  </si>
  <si>
    <t>Harry Jester Jr</t>
  </si>
  <si>
    <t>Tony &amp; Kelley White</t>
  </si>
  <si>
    <t>17 MSP 027496</t>
  </si>
  <si>
    <t>19-3066</t>
  </si>
  <si>
    <t>George Malick</t>
  </si>
  <si>
    <t>19 MSP 041882</t>
  </si>
  <si>
    <t>17-1900</t>
  </si>
  <si>
    <t>12/20/19 Emailed redacted report.</t>
  </si>
  <si>
    <t>17 MSP 023739</t>
  </si>
  <si>
    <t>19-2076</t>
  </si>
  <si>
    <t>17-1901</t>
  </si>
  <si>
    <t>Metropollitan Police Dept./Christopher M. Tilley</t>
  </si>
  <si>
    <t>Mary Vest</t>
  </si>
  <si>
    <t>19 MSP 030480</t>
  </si>
  <si>
    <t>Maria Umana</t>
  </si>
  <si>
    <t>17 MSP 028146</t>
  </si>
  <si>
    <t>9/11/19 Emailed report to SGT. Tilley</t>
  </si>
  <si>
    <t>17-1902</t>
  </si>
  <si>
    <t>IJW-PIA Request</t>
  </si>
  <si>
    <t>Frank Quesada</t>
  </si>
  <si>
    <t>Maryland Crash Data</t>
  </si>
  <si>
    <t>17-1903</t>
  </si>
  <si>
    <t>Kathleen G McCruden</t>
  </si>
  <si>
    <t>19-0166</t>
  </si>
  <si>
    <t>Antonio Walker Bey</t>
  </si>
  <si>
    <t>Request copies of all citations issued by Off Ian Smith J106</t>
  </si>
  <si>
    <t>Metzger I wickersham</t>
  </si>
  <si>
    <t>Jean Love</t>
  </si>
  <si>
    <t>17-1904</t>
  </si>
  <si>
    <t>DUPLICATE of 17-1733</t>
  </si>
  <si>
    <t>Micheal D Goodman</t>
  </si>
  <si>
    <t>19-2556</t>
  </si>
  <si>
    <t>Request 911 tapes accident 7-22-2017; Duplicate</t>
  </si>
  <si>
    <t>Meyers, Robbell &amp; Rosenbaum, P.A.</t>
  </si>
  <si>
    <t>17-1905</t>
  </si>
  <si>
    <t>10/29/19 No report of file FP</t>
  </si>
  <si>
    <t>Eric A Ryberg Attorney</t>
  </si>
  <si>
    <t>Philip K Armbrecht</t>
  </si>
  <si>
    <t>Requesting 911 tape CAD dispatch reports</t>
  </si>
  <si>
    <t>19-1415</t>
  </si>
  <si>
    <t>17-1906</t>
  </si>
  <si>
    <t>Michael Bekesha Atty Judical Watch Inc</t>
  </si>
  <si>
    <t>Roberto A Garza Palacios</t>
  </si>
  <si>
    <t>17 MSP 052285</t>
  </si>
  <si>
    <t>7/18/19 Sent copy of mva report &amp; DCIR - fees waived- Reporter-IJW</t>
  </si>
  <si>
    <t>19-0453</t>
  </si>
  <si>
    <t>Stephen D Campen Attorney</t>
  </si>
  <si>
    <t>Richard Perry Jackson</t>
  </si>
  <si>
    <t>Requesting copy of video</t>
  </si>
  <si>
    <t>17-1907</t>
  </si>
  <si>
    <t>Barrack J Annapolis</t>
  </si>
  <si>
    <t>Quade</t>
  </si>
  <si>
    <t>Angela M Briguglio</t>
  </si>
  <si>
    <t>Laura Ashley Murphy</t>
  </si>
  <si>
    <t>Requesting copy of video; no video exists</t>
  </si>
  <si>
    <t>17-1908</t>
  </si>
  <si>
    <t>Tim Montoya</t>
  </si>
  <si>
    <t>Requesting number of legal firearm owners of MD &amp; Balt city</t>
  </si>
  <si>
    <t>17-1909</t>
  </si>
  <si>
    <t>Krystal L Keller</t>
  </si>
  <si>
    <t>request traffic camera footage S Grant St</t>
  </si>
  <si>
    <t>17-1910</t>
  </si>
  <si>
    <t>Goodman &amp; Goodman,LLP</t>
  </si>
  <si>
    <t>17-1911</t>
  </si>
  <si>
    <t>Jodi Mills</t>
  </si>
  <si>
    <t>17 MSP 032126</t>
  </si>
  <si>
    <t>17-1912</t>
  </si>
  <si>
    <t>17 MSP 026068</t>
  </si>
  <si>
    <t>17-1913</t>
  </si>
  <si>
    <t>Deborah Parsons</t>
  </si>
  <si>
    <t>17-1914</t>
  </si>
  <si>
    <t>Kayla Mariner</t>
  </si>
  <si>
    <t>David Bradley</t>
  </si>
  <si>
    <t>17 MSP 0169290</t>
  </si>
  <si>
    <t>17-1915</t>
  </si>
  <si>
    <t>Joann Weaver</t>
  </si>
  <si>
    <t>16 MSP 007132</t>
  </si>
  <si>
    <t>17-1916</t>
  </si>
  <si>
    <t>BECKI CLAYTON</t>
  </si>
  <si>
    <t>ROBERT DEES</t>
  </si>
  <si>
    <t>17 MSP 026951</t>
  </si>
  <si>
    <t>Request for 911 transcription</t>
  </si>
  <si>
    <t>17-1917</t>
  </si>
  <si>
    <t>Michael E. Schaal</t>
  </si>
  <si>
    <t>Miller, Charles and Carol</t>
  </si>
  <si>
    <t>OSFM Case #17.17.020</t>
  </si>
  <si>
    <t>Case Closed 02/05/18, Report Emailed 2/6/2018; Report Not Ready Letter Emailed 08.17.2017</t>
  </si>
  <si>
    <t>17-1918</t>
  </si>
  <si>
    <t>Bradley H. Monroe</t>
  </si>
  <si>
    <t>Miguel Elias</t>
  </si>
  <si>
    <t>Sent BK/ Sent correspondence not MSP</t>
  </si>
  <si>
    <t>17-1919</t>
  </si>
  <si>
    <t>Constance Davis</t>
  </si>
  <si>
    <t>17-1920</t>
  </si>
  <si>
    <t>Byron Richardson, Esquire</t>
  </si>
  <si>
    <t>Jyrah Brown</t>
  </si>
  <si>
    <t>17-1921</t>
  </si>
  <si>
    <t>Martin ingram</t>
  </si>
  <si>
    <t>Michael Benton</t>
  </si>
  <si>
    <t>Amanda Benton</t>
  </si>
  <si>
    <t>17-1922</t>
  </si>
  <si>
    <t>2018 00332054</t>
  </si>
  <si>
    <t xml:space="preserve">3/5/19 Emailed CCC </t>
  </si>
  <si>
    <t>19-0690</t>
  </si>
  <si>
    <t>Michael Boswell/NBIB</t>
  </si>
  <si>
    <t>Dexter Harmon</t>
  </si>
  <si>
    <t>18 MSP 007830</t>
  </si>
  <si>
    <t>19-1736</t>
  </si>
  <si>
    <t>Michael C Arnold</t>
  </si>
  <si>
    <t xml:space="preserve">Sharon Aisquith </t>
  </si>
  <si>
    <t>19 MSP 030225</t>
  </si>
  <si>
    <t>Sent 10 day ltr 8/7, Emailed report 8/26</t>
  </si>
  <si>
    <t>19-0071</t>
  </si>
  <si>
    <t>Michael Connell</t>
  </si>
  <si>
    <t>Luthor Maxey</t>
  </si>
  <si>
    <t>18 MSP 042749</t>
  </si>
  <si>
    <t>Request for 911 dispatch/radio recordings. 1 audio and 1 video</t>
  </si>
  <si>
    <t>19-0080</t>
  </si>
  <si>
    <t>Michael Cox</t>
  </si>
  <si>
    <t>Barry Charles Boser/Bowser</t>
  </si>
  <si>
    <t>18 MSP 041121</t>
  </si>
  <si>
    <t>1/16/19 Emailed report</t>
  </si>
  <si>
    <t>19-2660</t>
  </si>
  <si>
    <t>Michael D Reiter Atty at Law</t>
  </si>
  <si>
    <t>Nadia Cole</t>
  </si>
  <si>
    <t>19 MSP 044318</t>
  </si>
  <si>
    <t>11/08/2019 Requesting traffic cameras 911 recordingsR.W.-11/12/19
Non- Fatal Report and no photos on file.F.P.</t>
  </si>
  <si>
    <t>19-1281</t>
  </si>
  <si>
    <t>Michael Deemer White</t>
  </si>
  <si>
    <t xml:space="preserve">Requesting accident statistics dump trucks </t>
  </si>
  <si>
    <t>19-0896</t>
  </si>
  <si>
    <t>Michael J Schreyer LLC</t>
  </si>
  <si>
    <t>Roger Grissom</t>
  </si>
  <si>
    <t>Recordings radio trasmissions logs notes, etc - Aviation Division</t>
  </si>
  <si>
    <t>19-0577</t>
  </si>
  <si>
    <t>Michael Morgan/Frederick PD</t>
  </si>
  <si>
    <t>Kalvan Palmer</t>
  </si>
  <si>
    <t>08 64 014092</t>
  </si>
  <si>
    <t xml:space="preserve"> 03/22/19 HOR</t>
  </si>
  <si>
    <t>19-2006</t>
  </si>
  <si>
    <t>Michael Mustapha</t>
  </si>
  <si>
    <t>Tyrike Jones</t>
  </si>
  <si>
    <t>9/4/19 No records found.</t>
  </si>
  <si>
    <t>19-1883</t>
  </si>
  <si>
    <t>Martin Sarabia Gonzalez</t>
  </si>
  <si>
    <t>2017 00357347</t>
  </si>
  <si>
    <t>17-1923</t>
  </si>
  <si>
    <t>Beverly Wright Dept of State</t>
  </si>
  <si>
    <t>Clinton Burke</t>
  </si>
  <si>
    <t>17 MSP 020140</t>
  </si>
  <si>
    <t>Michael Reid Editor Calvert Recorder</t>
  </si>
  <si>
    <t>Micheal Reid Editor</t>
  </si>
  <si>
    <t>Gave report in hand</t>
  </si>
  <si>
    <t>17-1924</t>
  </si>
  <si>
    <t>17-1925</t>
  </si>
  <si>
    <t>Paul R Moony</t>
  </si>
  <si>
    <t>17-1926</t>
  </si>
  <si>
    <t>April Johnson</t>
  </si>
  <si>
    <t>2017 00221111</t>
  </si>
  <si>
    <t>17-1927</t>
  </si>
  <si>
    <t>Faustine Potts</t>
  </si>
  <si>
    <t>17-1928</t>
  </si>
  <si>
    <t>Elder Sanders</t>
  </si>
  <si>
    <t>2017 00286585</t>
  </si>
  <si>
    <t>17-1929</t>
  </si>
  <si>
    <t>Jessica Riggleman</t>
  </si>
  <si>
    <t>17 MSP 033738</t>
  </si>
  <si>
    <t>In draft/ Mailed report 8/22/17</t>
  </si>
  <si>
    <t>17-1930</t>
  </si>
  <si>
    <t>Miriam Lyneverett Boston</t>
  </si>
  <si>
    <t>17 MSP 037162</t>
  </si>
  <si>
    <t>17-1931</t>
  </si>
  <si>
    <t>Nethen Mark</t>
  </si>
  <si>
    <t>17 MSP 033697</t>
  </si>
  <si>
    <t>17-1932</t>
  </si>
  <si>
    <t>Dennis Mallery</t>
  </si>
  <si>
    <t>17 MSP 031831</t>
  </si>
  <si>
    <t>In draft/Mailed partial denial</t>
  </si>
  <si>
    <t>17-1933</t>
  </si>
  <si>
    <t>Quality Tires</t>
  </si>
  <si>
    <t>17-1934</t>
  </si>
  <si>
    <t>Report mailed with partial denial</t>
  </si>
  <si>
    <t>17-1935</t>
  </si>
  <si>
    <t>Dominic Baiocco</t>
  </si>
  <si>
    <t>Requesting roster of Pr Frederick Bk personnel including rank
first and last name . 1 pieces of papaer. No Charge.</t>
  </si>
  <si>
    <t>Sent to Bk/No report found with information provided</t>
  </si>
  <si>
    <t>17-1936</t>
  </si>
  <si>
    <t>19-2729</t>
  </si>
  <si>
    <t>Rajhumar Hinds</t>
  </si>
  <si>
    <t>17 MSP 032907</t>
  </si>
  <si>
    <t>Michael Rosier</t>
  </si>
  <si>
    <t>Suzanne Rosier</t>
  </si>
  <si>
    <t>19 MSP 045734</t>
  </si>
  <si>
    <t>17-1937</t>
  </si>
  <si>
    <t>11/15/19 Refered to Carroll Co SAO</t>
  </si>
  <si>
    <t>Stanley Thomas</t>
  </si>
  <si>
    <t>17 MSP 032772</t>
  </si>
  <si>
    <t>19-1527</t>
  </si>
  <si>
    <t>Michael Scott Shanks</t>
  </si>
  <si>
    <t>19 MSP 023687</t>
  </si>
  <si>
    <t>7/23/19 Emailed report to requester</t>
  </si>
  <si>
    <t>17-1938</t>
  </si>
  <si>
    <t>West Virginia State Police</t>
  </si>
  <si>
    <t>Albert Lee Miller</t>
  </si>
  <si>
    <t>00 51 05929</t>
  </si>
  <si>
    <t>Sent to BK Frederick/Sent to HOR/ Faxed report 8/23/17</t>
  </si>
  <si>
    <t>17-1939</t>
  </si>
  <si>
    <t>Tred Avon Farms Inc &amp; Bette S Kenzie</t>
  </si>
  <si>
    <t>17 MSP 033407</t>
  </si>
  <si>
    <t>19-2299</t>
  </si>
  <si>
    <t>17-1940</t>
  </si>
  <si>
    <t>michael Taylor</t>
  </si>
  <si>
    <t>Cherone Ludd</t>
  </si>
  <si>
    <t>19 MSP 039193</t>
  </si>
  <si>
    <t>10/02/19  No report on file- Return $4.00 ck#4958 FP</t>
  </si>
  <si>
    <t>19-0264</t>
  </si>
  <si>
    <t>Windsor Mt Joy Mutual Ins.</t>
  </si>
  <si>
    <t>Daniel Savoy</t>
  </si>
  <si>
    <t>OSFM 22 17 058</t>
  </si>
  <si>
    <t>emailed report 8/31/17</t>
  </si>
  <si>
    <t>Michael Walker Jr - U.S. Navy</t>
  </si>
  <si>
    <t>Tenn Terrell Gary</t>
  </si>
  <si>
    <t>19-0664</t>
  </si>
  <si>
    <t>Michael Wein</t>
  </si>
  <si>
    <t>Vasquez Fierro/Brown</t>
  </si>
  <si>
    <t>17-1941</t>
  </si>
  <si>
    <t>Report mailed 4/18/19 S.C.</t>
  </si>
  <si>
    <t>Bryant Benitez Ferreira</t>
  </si>
  <si>
    <t>17 MSP 033626</t>
  </si>
  <si>
    <t>19-0622</t>
  </si>
  <si>
    <t>Micheal Wein Esquire</t>
  </si>
  <si>
    <t>Celia Vasquez</t>
  </si>
  <si>
    <t>Request 911calls. Recording is no longer available.</t>
  </si>
  <si>
    <t>19-0915</t>
  </si>
  <si>
    <t>Michele Corkell</t>
  </si>
  <si>
    <t>Bixler/Godfrey</t>
  </si>
  <si>
    <t>Report mailed 5/21/19 S.C.</t>
  </si>
  <si>
    <t>17-1942</t>
  </si>
  <si>
    <t>19-1634</t>
  </si>
  <si>
    <t>Wayne E. Dill</t>
  </si>
  <si>
    <t>17 MSP 034743</t>
  </si>
  <si>
    <t>Mickey Kienast</t>
  </si>
  <si>
    <t>Kristen Roman</t>
  </si>
  <si>
    <t>7/30/19 KW Requesting stats crime campus police</t>
  </si>
  <si>
    <t>17-1943</t>
  </si>
  <si>
    <t>QueenA</t>
  </si>
  <si>
    <t>19-0422</t>
  </si>
  <si>
    <t>17 MSP 034704</t>
  </si>
  <si>
    <t>Draft 8/21, 10 Day Letter 9/5 still in draft</t>
  </si>
  <si>
    <t>Mid Atlantic Adjusters, Inc.</t>
  </si>
  <si>
    <t>Jacob Narva</t>
  </si>
  <si>
    <t>18 MSP 019217</t>
  </si>
  <si>
    <t>17-1944</t>
  </si>
  <si>
    <t>Report mailed 3/04/19</t>
  </si>
  <si>
    <t>Tobiah Black 1895 Films</t>
  </si>
  <si>
    <t>DC/Beltway Sniper case</t>
  </si>
  <si>
    <t>Requesting 911/tip line call, evidence photos or footage, videos</t>
  </si>
  <si>
    <t>19-0328</t>
  </si>
  <si>
    <t>17-1945</t>
  </si>
  <si>
    <t>Christina Patterson</t>
  </si>
  <si>
    <t>Michael Edward Kish</t>
  </si>
  <si>
    <t>MidAtlantic Farm Credit</t>
  </si>
  <si>
    <t xml:space="preserve">Sent letter reason for request 8/21, No response as of 9/5 </t>
  </si>
  <si>
    <t>2019 00058359</t>
  </si>
  <si>
    <t>17-1946</t>
  </si>
  <si>
    <t>Michael Maholchic</t>
  </si>
  <si>
    <t>17 MSP 032272</t>
  </si>
  <si>
    <t>19-0899</t>
  </si>
  <si>
    <t>Middlese District Attorney Ma./Robert Reed</t>
  </si>
  <si>
    <t>Sherwood Byers</t>
  </si>
  <si>
    <t>09 56 006629</t>
  </si>
  <si>
    <t>17-1947</t>
  </si>
  <si>
    <t>5/6/19 Sent to HOR 5/10/19/Emailed report</t>
  </si>
  <si>
    <t>17 MSP 034101</t>
  </si>
  <si>
    <t>17-1948</t>
  </si>
  <si>
    <t>Robert Thornton</t>
  </si>
  <si>
    <t>Donald Dorwart</t>
  </si>
  <si>
    <t>17 MSP  025248</t>
  </si>
  <si>
    <t>17-1949</t>
  </si>
  <si>
    <t>Schleiger</t>
  </si>
  <si>
    <t>17-1950</t>
  </si>
  <si>
    <t>fp</t>
  </si>
  <si>
    <t>NBC4 WASHINGTON</t>
  </si>
  <si>
    <t xml:space="preserve">Shawn Gill     </t>
  </si>
  <si>
    <t>17-1951</t>
  </si>
  <si>
    <t>David Schindler</t>
  </si>
  <si>
    <t>Number of concealed carry licenses; to Johnson 9/6</t>
  </si>
  <si>
    <t>17-1952</t>
  </si>
  <si>
    <t>Zachary Kopplin</t>
  </si>
  <si>
    <t>Richard  F Harris Jr</t>
  </si>
  <si>
    <t xml:space="preserve">Requesting any information Richard F Harris Jr </t>
  </si>
  <si>
    <t>17-1953</t>
  </si>
  <si>
    <t>Linden</t>
  </si>
  <si>
    <t>Requesting MSP Operational and Adm Manuals</t>
  </si>
  <si>
    <t>19-2742</t>
  </si>
  <si>
    <t>17-1954</t>
  </si>
  <si>
    <t>Mignon McAleer</t>
  </si>
  <si>
    <t>Jarard Steward</t>
  </si>
  <si>
    <t>19 MSP 032649</t>
  </si>
  <si>
    <t>19-0822</t>
  </si>
  <si>
    <t>Paul McGrew Fox 45 News</t>
  </si>
  <si>
    <t>Mikaela Florence</t>
  </si>
  <si>
    <t>19 MSP 008328</t>
  </si>
  <si>
    <t>205 MD Supp Hate  Bias Reports filed 2015</t>
  </si>
  <si>
    <t>17-1955</t>
  </si>
  <si>
    <t>Charles W Nesby</t>
  </si>
  <si>
    <t>Request Licensing app; to Johnson 9/6; reminder 9/28</t>
  </si>
  <si>
    <t>17-1956</t>
  </si>
  <si>
    <t>19-0828</t>
  </si>
  <si>
    <t>Stehanie Shell</t>
  </si>
  <si>
    <t>Requesting crime stats</t>
  </si>
  <si>
    <t>14 MSP 010633</t>
  </si>
  <si>
    <t>17-1957</t>
  </si>
  <si>
    <t>Michael J Belsky Esq</t>
  </si>
  <si>
    <t>19-3016</t>
  </si>
  <si>
    <t>Cases from hotel; to Bricker 9/6</t>
  </si>
  <si>
    <t>17-1958</t>
  </si>
  <si>
    <t>Joey Lockard</t>
  </si>
  <si>
    <t>Michael Scott Wells</t>
  </si>
  <si>
    <t>17 MSP 019532</t>
  </si>
  <si>
    <t xml:space="preserve">Ms. Williams </t>
  </si>
  <si>
    <t>17-1959</t>
  </si>
  <si>
    <t>17-1960</t>
  </si>
  <si>
    <t>Amanda Fitzwater</t>
  </si>
  <si>
    <t>Jaquan M Griffin</t>
  </si>
  <si>
    <t>17 MSP 028799</t>
  </si>
  <si>
    <t>Request at a later date</t>
  </si>
  <si>
    <t>17-1961</t>
  </si>
  <si>
    <t>Colin Welker Raher</t>
  </si>
  <si>
    <t>17-1962</t>
  </si>
  <si>
    <t>Trustees Grove</t>
  </si>
  <si>
    <t>17 MSP 034205</t>
  </si>
  <si>
    <t>In draft/Mailed partial denial 9/15/17</t>
  </si>
  <si>
    <t>17-1963</t>
  </si>
  <si>
    <t>Jessica Burris-Jackson</t>
  </si>
  <si>
    <t>16 MSP 005959</t>
  </si>
  <si>
    <t>17-1964</t>
  </si>
  <si>
    <t>William Nolan</t>
  </si>
  <si>
    <t>17 MSP 033120</t>
  </si>
  <si>
    <t>Mikah Clifton</t>
  </si>
  <si>
    <t>Shahima Chalela</t>
  </si>
  <si>
    <t>17-1965</t>
  </si>
  <si>
    <t>Kamryn Babylon</t>
  </si>
  <si>
    <t>Not enough information provided</t>
  </si>
  <si>
    <t>19-2354</t>
  </si>
  <si>
    <t>17-1966</t>
  </si>
  <si>
    <t>Mike Rana</t>
  </si>
  <si>
    <t>L Skidloader</t>
  </si>
  <si>
    <t>17 MSP 033889</t>
  </si>
  <si>
    <t>10/08/2019 PDF past firearm rooster. Fee ltr sent on 10/10/19. 12/9/19
No payment received. admin close. RH</t>
  </si>
  <si>
    <t>17-1967</t>
  </si>
  <si>
    <t xml:space="preserve">Whitworth </t>
  </si>
  <si>
    <t>2017 00343775</t>
  </si>
  <si>
    <t>19-1125</t>
  </si>
  <si>
    <t>17-1968</t>
  </si>
  <si>
    <t>Ashe, Kenneth Lawerence</t>
  </si>
  <si>
    <t>17-1969</t>
  </si>
  <si>
    <t>Criminal Justice Infor. Services</t>
  </si>
  <si>
    <t>Flanary,Michael Shane</t>
  </si>
  <si>
    <t>A 82 11789</t>
  </si>
  <si>
    <t>Emailed BK for report number Sent to HOR</t>
  </si>
  <si>
    <t>17-1970</t>
  </si>
  <si>
    <t>Robert Campbell</t>
  </si>
  <si>
    <t>17 MSP 035107</t>
  </si>
  <si>
    <t>Emailed report 9/12/17</t>
  </si>
  <si>
    <t>17-1971</t>
  </si>
  <si>
    <t>Jeffrey R. DeCaro</t>
  </si>
  <si>
    <t>17-1972</t>
  </si>
  <si>
    <t>Allie Jones</t>
  </si>
  <si>
    <t>Donna Jean Fray</t>
  </si>
  <si>
    <t>25 year destroyed</t>
  </si>
  <si>
    <t>17-1973</t>
  </si>
  <si>
    <t>Donna Ward</t>
  </si>
  <si>
    <t>MACKERT, CHARLES BRYAN</t>
  </si>
  <si>
    <t xml:space="preserve">In draft/Ms. Williams has </t>
  </si>
  <si>
    <t>17-1974</t>
  </si>
  <si>
    <t>17-1975</t>
  </si>
  <si>
    <t>Brian Adamonis</t>
  </si>
  <si>
    <t>17 MSP 034651</t>
  </si>
  <si>
    <t>Sent report on 8/22/17</t>
  </si>
  <si>
    <t>17-1976</t>
  </si>
  <si>
    <t>NSA - Glenn Case</t>
  </si>
  <si>
    <t>Laurie Minseon Lee</t>
  </si>
  <si>
    <t>17 MSP 018831</t>
  </si>
  <si>
    <t>Adjudicated.</t>
  </si>
  <si>
    <t>17-1977</t>
  </si>
  <si>
    <t xml:space="preserve">Budin Law </t>
  </si>
  <si>
    <t>Anthony Kotrady</t>
  </si>
  <si>
    <t>17 MSP 0268732</t>
  </si>
  <si>
    <t>17-1978</t>
  </si>
  <si>
    <t>Bekman &amp; Adkins</t>
  </si>
  <si>
    <t>Matthew McConville</t>
  </si>
  <si>
    <t>17 MSP 027238</t>
  </si>
  <si>
    <t>17-1979</t>
  </si>
  <si>
    <t>Whitney Flanigan</t>
  </si>
  <si>
    <t>17 MSP 014697</t>
  </si>
  <si>
    <t>17-1980</t>
  </si>
  <si>
    <t>Rebecca Jensen</t>
  </si>
  <si>
    <t>Joseph warner</t>
  </si>
  <si>
    <t>Ms. Maricela Perez Sanchez</t>
  </si>
  <si>
    <t>17 MSP 030501</t>
  </si>
  <si>
    <t xml:space="preserve">6/6/19Not MSP/ Cecil County SO </t>
  </si>
  <si>
    <t>17-1981</t>
  </si>
  <si>
    <t>Dept. Of Labor,Licensing</t>
  </si>
  <si>
    <t>19-2598</t>
  </si>
  <si>
    <t>17-1982</t>
  </si>
  <si>
    <t>Miller &amp; Zois</t>
  </si>
  <si>
    <t>Michael Hurd</t>
  </si>
  <si>
    <t>11/01/19Request for Washington Sheriff Dept.. No report on file 
including photos . FP</t>
  </si>
  <si>
    <t>Janet, Jenner &amp; Suggs,LLC</t>
  </si>
  <si>
    <t>19-0787</t>
  </si>
  <si>
    <t>17-1983</t>
  </si>
  <si>
    <t>Miller Donald</t>
  </si>
  <si>
    <t>19 MSP 013969</t>
  </si>
  <si>
    <t>Robert Eugene Carlock</t>
  </si>
  <si>
    <t>25 years old destroyed</t>
  </si>
  <si>
    <t xml:space="preserve">4/23/19 Emailed report </t>
  </si>
  <si>
    <t>17-1984</t>
  </si>
  <si>
    <t>Ben Kalahar</t>
  </si>
  <si>
    <t>Jonas</t>
  </si>
  <si>
    <t>19-1753</t>
  </si>
  <si>
    <t>Sent to BK/Contact State's Attorney DUI</t>
  </si>
  <si>
    <t>Miller, Miller &amp; Canby</t>
  </si>
  <si>
    <t>17-1985</t>
  </si>
  <si>
    <t>Lakisha Pridgeon-Pope</t>
  </si>
  <si>
    <t>08/15/19 Photos mailed S.C.</t>
  </si>
  <si>
    <t>OSFM 22 17 037</t>
  </si>
  <si>
    <t>redacted report. emailed 8/23/17</t>
  </si>
  <si>
    <t>17-1986</t>
  </si>
  <si>
    <t>19-1304</t>
  </si>
  <si>
    <t>Massachusetts Sex Offender Registry</t>
  </si>
  <si>
    <t>Michael Notarangelo</t>
  </si>
  <si>
    <t>14 MSP 019861</t>
  </si>
  <si>
    <t>Mindy Beard</t>
  </si>
  <si>
    <t>Emmanuel Baptist Church</t>
  </si>
  <si>
    <t>19 MSP 025248</t>
  </si>
  <si>
    <t>Faxed report 8/23/17</t>
  </si>
  <si>
    <t>17-1987</t>
  </si>
  <si>
    <t>Incident reports hate bias groups KKK 2011-2015/UCR RRE Forms</t>
  </si>
  <si>
    <t>17-1988</t>
  </si>
  <si>
    <t>19-0876</t>
  </si>
  <si>
    <t>Kelly Ryan</t>
  </si>
  <si>
    <t>Mione Potter</t>
  </si>
  <si>
    <t>Mionte Potter</t>
  </si>
  <si>
    <t>OSFM #20.19.008</t>
  </si>
  <si>
    <t>Citation #00XN0BCN; court date passed</t>
  </si>
  <si>
    <t>17-1989</t>
  </si>
  <si>
    <t>19-1378</t>
  </si>
  <si>
    <t>Y 82 06264</t>
  </si>
  <si>
    <t>Mohammad A</t>
  </si>
  <si>
    <t>17-1990</t>
  </si>
  <si>
    <t>Requesting pollice reports MSP loss or thefts of laptops</t>
  </si>
  <si>
    <t>L. Beeman</t>
  </si>
  <si>
    <t>Christy Smith</t>
  </si>
  <si>
    <t>19-0407</t>
  </si>
  <si>
    <t>Photo CD Mailed</t>
  </si>
  <si>
    <t>Molly Hoffman/Multi Line Adjuster</t>
  </si>
  <si>
    <t>Gary &amp; Deborah Tasker</t>
  </si>
  <si>
    <t>19 MSP 005933</t>
  </si>
  <si>
    <t>17-1991</t>
  </si>
  <si>
    <t xml:space="preserve">2/27/19 Emailed report </t>
  </si>
  <si>
    <t>Mr. Poth Consumer Products</t>
  </si>
  <si>
    <t>McElrath, Charles</t>
  </si>
  <si>
    <t>19-0320</t>
  </si>
  <si>
    <t>17-1992</t>
  </si>
  <si>
    <t>Mollyrose Wright-GS Compliance &amp; Investigatio</t>
  </si>
  <si>
    <t>Fuhs, Suzette</t>
  </si>
  <si>
    <t>Letter sent advising Crash data is online</t>
  </si>
  <si>
    <t>19-0748</t>
  </si>
  <si>
    <t>17-1993</t>
  </si>
  <si>
    <t>William Ray Ford</t>
  </si>
  <si>
    <t>Monica A Jones</t>
  </si>
  <si>
    <t>Bradford Lambert</t>
  </si>
  <si>
    <t>Emailed report with partial Sociological info withheld</t>
  </si>
  <si>
    <t>Requesting MSP FSD Berlin Labs case file notes logs etc</t>
  </si>
  <si>
    <t>17-1994</t>
  </si>
  <si>
    <t>NJ State Police/ Det Marsh</t>
  </si>
  <si>
    <t>Paul Sanchez</t>
  </si>
  <si>
    <t>19-0002</t>
  </si>
  <si>
    <t xml:space="preserve">No reports found </t>
  </si>
  <si>
    <t>Monica Jones, Public Defender's Office</t>
  </si>
  <si>
    <t>17-1995</t>
  </si>
  <si>
    <t>5 case files sent to OPD. additional lists &amp; Memo. Kopera focused</t>
  </si>
  <si>
    <t>CoventBridge Group</t>
  </si>
  <si>
    <t>Curtis Deal</t>
  </si>
  <si>
    <t>19-1718</t>
  </si>
  <si>
    <t>17-1996</t>
  </si>
  <si>
    <t>Monica Labosky</t>
  </si>
  <si>
    <t>Field Point Apts Frederick</t>
  </si>
  <si>
    <t>DeVries, Kathleen</t>
  </si>
  <si>
    <t>19-0110</t>
  </si>
  <si>
    <t>17-1997</t>
  </si>
  <si>
    <t>Monica Ramirez The X Law Group</t>
  </si>
  <si>
    <t>Anton Kamel Badros</t>
  </si>
  <si>
    <t>Lasham Fountain</t>
  </si>
  <si>
    <t>18 MSP 047778</t>
  </si>
  <si>
    <t>17 MSP 035358</t>
  </si>
  <si>
    <t>In draft 8/24/ Emailed report</t>
  </si>
  <si>
    <t>Request 911 recording. 911 not available at college park BK</t>
  </si>
  <si>
    <t>17-1998</t>
  </si>
  <si>
    <t>19-2419</t>
  </si>
  <si>
    <t>Echardt, Derek</t>
  </si>
  <si>
    <t>Monika Dockendorf</t>
  </si>
  <si>
    <t>Raymond Willis</t>
  </si>
  <si>
    <t>17 MSP 025799</t>
  </si>
  <si>
    <t>10/15/19 Customer requesting AR . F.C.</t>
  </si>
  <si>
    <t>17-1999</t>
  </si>
  <si>
    <t>19-0386</t>
  </si>
  <si>
    <t>David Daniels</t>
  </si>
  <si>
    <t>OSFM 22 17 059</t>
  </si>
  <si>
    <t>Monique Tyshe Jones</t>
  </si>
  <si>
    <t>Emailed report 11/2/17</t>
  </si>
  <si>
    <t>5MF0B75</t>
  </si>
  <si>
    <t>17-2000</t>
  </si>
  <si>
    <t>Mooney &amp; Associates</t>
  </si>
  <si>
    <t>Kristine Shepard</t>
  </si>
  <si>
    <t>17 MSP 028157</t>
  </si>
  <si>
    <t>17-2001</t>
  </si>
  <si>
    <t>Request dash cam and body camera from traffic stop</t>
  </si>
  <si>
    <t>Daniel Fortenbaugh</t>
  </si>
  <si>
    <t>17-2002</t>
  </si>
  <si>
    <t>Marts &amp; Kettell,LLC</t>
  </si>
  <si>
    <t>Gerald A. Devoe</t>
  </si>
  <si>
    <t>03 53 030742</t>
  </si>
  <si>
    <t>Sent to HOR/Emailed report 9/1/17</t>
  </si>
  <si>
    <t>17-2003</t>
  </si>
  <si>
    <t>19-2307</t>
  </si>
  <si>
    <t>Montgomery Co PD - Inv J. Maybush</t>
  </si>
  <si>
    <t>Marcus James Miller</t>
  </si>
  <si>
    <t>UMCP0421000201W</t>
  </si>
  <si>
    <t>Michelle D Roberts</t>
  </si>
  <si>
    <t>X 82 00153</t>
  </si>
  <si>
    <t>10/03/19 faxed citations UMCP0421000202W</t>
  </si>
  <si>
    <t>Sent to HOR/ Emailed report 9/1/17</t>
  </si>
  <si>
    <t>19-0775</t>
  </si>
  <si>
    <t>17-2004</t>
  </si>
  <si>
    <t>17 MSP 008649</t>
  </si>
  <si>
    <t>Mailed report with partial denial</t>
  </si>
  <si>
    <t>17-2005</t>
  </si>
  <si>
    <t>Dorian Winstead</t>
  </si>
  <si>
    <t>Montgomery County PD/ Anthony T. Brown</t>
  </si>
  <si>
    <t>Clark, John Archer</t>
  </si>
  <si>
    <t xml:space="preserve">4/22/19 Speeding ticket </t>
  </si>
  <si>
    <t>17-2006</t>
  </si>
  <si>
    <t>Kenneth L Lee</t>
  </si>
  <si>
    <t>Carry permit 95195; to Johnson 9/6; reminder 9/28</t>
  </si>
  <si>
    <t>19-1221</t>
  </si>
  <si>
    <t>17-2007</t>
  </si>
  <si>
    <t>Alicia G DeVito</t>
  </si>
  <si>
    <t>Mooney Law</t>
  </si>
  <si>
    <t>Anne Copenhaver</t>
  </si>
  <si>
    <t>Carry permit 95184; to Johnson 9/6; reminder 9/28</t>
  </si>
  <si>
    <t>19 MSP 024314</t>
  </si>
  <si>
    <t>17-2008</t>
  </si>
  <si>
    <t>06/18/19 No Photos on file./Videographic/ copy of request given
 to Ms.Waters.FP</t>
  </si>
  <si>
    <t>Brian McLean</t>
  </si>
  <si>
    <t>19-1441</t>
  </si>
  <si>
    <t>Permit #95145; to Johnson 9/6; reminder 9/28</t>
  </si>
  <si>
    <t>Duane Topper</t>
  </si>
  <si>
    <t>17-2009</t>
  </si>
  <si>
    <t>Tarisa Moran</t>
  </si>
  <si>
    <t>Walkersville United Methodist Church</t>
  </si>
  <si>
    <t>17 MSP 017531</t>
  </si>
  <si>
    <t xml:space="preserve">5/14/19 No report on file - A/D 
7/25/2019 sent to Pia Coord for videographic material KAW
</t>
  </si>
  <si>
    <t>19-0401</t>
  </si>
  <si>
    <t>Morgan M MCCormick</t>
  </si>
  <si>
    <t>Eric &amp; Kayla Raley</t>
  </si>
  <si>
    <t>18 MSP 054299</t>
  </si>
  <si>
    <t xml:space="preserve">2/26/19 Emailed report </t>
  </si>
  <si>
    <t>19-1838</t>
  </si>
  <si>
    <t>Morgan Thomas c/o Goodell Devries</t>
  </si>
  <si>
    <t>Requesting video surveillance obtained from MSP weight and 
ispection facility by Cpl J Lantz #5563. On 10/25/2018 at 2130</t>
  </si>
  <si>
    <t>19-2426</t>
  </si>
  <si>
    <t>Ms. Ida Williams, Director</t>
  </si>
  <si>
    <t>Robert Cleveland</t>
  </si>
  <si>
    <t>16 MSP 014824</t>
  </si>
  <si>
    <t>10/15/19 Photos received from photo lab. S.C.</t>
  </si>
  <si>
    <t>19-0858</t>
  </si>
  <si>
    <t>MSDE/ David Hanauer</t>
  </si>
  <si>
    <t>Erik Stephen Boettcher</t>
  </si>
  <si>
    <t>03 51 207521</t>
  </si>
  <si>
    <t>Sent to BK/ Ms. Williams has it.</t>
  </si>
  <si>
    <t>5/1/19 Emailed report</t>
  </si>
  <si>
    <t>17-2010</t>
  </si>
  <si>
    <t>Dash cam accident; to Garcia 8/28</t>
  </si>
  <si>
    <t>19-0101</t>
  </si>
  <si>
    <t>17-2011</t>
  </si>
  <si>
    <t>MSDE/ Zakiyyah Holmes</t>
  </si>
  <si>
    <t>James H. Smith</t>
  </si>
  <si>
    <t>Dodson, Dereck Tyrone</t>
  </si>
  <si>
    <t xml:space="preserve">Nothing found </t>
  </si>
  <si>
    <t>17-2012</t>
  </si>
  <si>
    <t>19-1309</t>
  </si>
  <si>
    <t>DaQwan Leontae Robinson</t>
  </si>
  <si>
    <t>17 MSP 033783</t>
  </si>
  <si>
    <t>MuckRock News/Ann</t>
  </si>
  <si>
    <t>Paul Ferrell</t>
  </si>
  <si>
    <t>7/2/19: Not MSP</t>
  </si>
  <si>
    <t>17-2013</t>
  </si>
  <si>
    <t>19-0379</t>
  </si>
  <si>
    <t>Matthew Bogdan</t>
  </si>
  <si>
    <t>Mumford-Wongus/ FBI</t>
  </si>
  <si>
    <t>Timurbek Khasanov</t>
  </si>
  <si>
    <t>17 MSP 034897</t>
  </si>
  <si>
    <t xml:space="preserve">2/22/19 Emailed report </t>
  </si>
  <si>
    <t>19-0380</t>
  </si>
  <si>
    <t>17-2014</t>
  </si>
  <si>
    <t>Radik Karapetyan</t>
  </si>
  <si>
    <t xml:space="preserve"> 2/22/19 Not MSP</t>
  </si>
  <si>
    <t>19-0432</t>
  </si>
  <si>
    <t>Luther E Lohr Jr</t>
  </si>
  <si>
    <t>17 MSP 035611</t>
  </si>
  <si>
    <t>Murphy &amp; Prachthauser</t>
  </si>
  <si>
    <t>Louis Goodman</t>
  </si>
  <si>
    <t>11 53 010428</t>
  </si>
  <si>
    <t>Report mailed 3/26/19 S.C.</t>
  </si>
  <si>
    <t>19-2040</t>
  </si>
  <si>
    <t>Murphy, Falcon &amp; Murphy</t>
  </si>
  <si>
    <t>Davon McKenzie</t>
  </si>
  <si>
    <t>19 MSP 022454</t>
  </si>
  <si>
    <t>17-2015</t>
  </si>
  <si>
    <t>19-2755</t>
  </si>
  <si>
    <t>Murphy, falcon &amp; Murphy</t>
  </si>
  <si>
    <t>Howard Peay</t>
  </si>
  <si>
    <t>12/17/19 DCIR emailed. S.C.</t>
  </si>
  <si>
    <t>19-2796</t>
  </si>
  <si>
    <t>Mutual of Omaha/ Sandy Valeika</t>
  </si>
  <si>
    <t>Edward D Brewer</t>
  </si>
  <si>
    <t>19 MSP 001167</t>
  </si>
  <si>
    <t>11/21/19 faxed to Mutual of Omaha</t>
  </si>
  <si>
    <t>19-1452</t>
  </si>
  <si>
    <t>Nancy Rose Myron</t>
  </si>
  <si>
    <t>Franz Alexander Ollerman</t>
  </si>
  <si>
    <t>7/30/19 25 Years Destroyed/Given to Karen for Letter</t>
  </si>
  <si>
    <t>19-0638</t>
  </si>
  <si>
    <t>Natalie Zimm</t>
  </si>
  <si>
    <t xml:space="preserve"> 3/29/19 Gave to Karen for DUI destroyed letter</t>
  </si>
  <si>
    <t>19-0477</t>
  </si>
  <si>
    <t>Natalla Stamato - Collier Co Sheriff's Office</t>
  </si>
  <si>
    <t>Juan Basilio</t>
  </si>
  <si>
    <t>19-1909</t>
  </si>
  <si>
    <t>Nathan A. Casteel</t>
  </si>
  <si>
    <t>Alexandra Casteel</t>
  </si>
  <si>
    <t xml:space="preserve">8/26/19 Mailed copy of  report </t>
  </si>
  <si>
    <t>19-0288</t>
  </si>
  <si>
    <t>Nathan Grube, Esq/MVLS</t>
  </si>
  <si>
    <t>Tabula Blount</t>
  </si>
  <si>
    <t>13 57 000481</t>
  </si>
  <si>
    <t xml:space="preserve"> 2/7/19 Emailed Laplata Bk</t>
  </si>
  <si>
    <t>19-0527</t>
  </si>
  <si>
    <t>No report found 2 request</t>
  </si>
  <si>
    <t>Nathan Harris</t>
  </si>
  <si>
    <t>17-2016</t>
  </si>
  <si>
    <t>Stephen D Lancaster</t>
  </si>
  <si>
    <t>17 MSP 034832</t>
  </si>
  <si>
    <t>In draft /Mailed partial denial 9/15/17</t>
  </si>
  <si>
    <t>2/28/19 DUI Destroyed letter sent</t>
  </si>
  <si>
    <t>19-2540</t>
  </si>
  <si>
    <t>Nathan Humes</t>
  </si>
  <si>
    <t>Oh The Places You Go</t>
  </si>
  <si>
    <t>19-2762</t>
  </si>
  <si>
    <t>Oh the Places you Go</t>
  </si>
  <si>
    <t>19-0200</t>
  </si>
  <si>
    <t>Howard Todd</t>
  </si>
  <si>
    <t>OSFM 09 19 001</t>
  </si>
  <si>
    <t>17-2017</t>
  </si>
  <si>
    <t>Anthony Ahan</t>
  </si>
  <si>
    <t xml:space="preserve">No report found </t>
  </si>
  <si>
    <t>19-0801</t>
  </si>
  <si>
    <t>17-2018</t>
  </si>
  <si>
    <t>Guy Martin</t>
  </si>
  <si>
    <t>17  MSP 035510</t>
  </si>
  <si>
    <t>Nationwide Financial life insurance</t>
  </si>
  <si>
    <t>Alan Gravenor</t>
  </si>
  <si>
    <t>18 MSP 052560</t>
  </si>
  <si>
    <t>17-2019</t>
  </si>
  <si>
    <t>4/23/19 Faxed report</t>
  </si>
  <si>
    <t>Philip J. Kotschenreuther, Esq</t>
  </si>
  <si>
    <t>Edward Thomas Wolf</t>
  </si>
  <si>
    <t>14 MSP 010240</t>
  </si>
  <si>
    <t>Emailed report 8/29/17</t>
  </si>
  <si>
    <t>19-2741</t>
  </si>
  <si>
    <t>Nationwide Ins.</t>
  </si>
  <si>
    <t>Lottie Ward</t>
  </si>
  <si>
    <t>OSFM 22 19 047</t>
  </si>
  <si>
    <t>17-2020</t>
  </si>
  <si>
    <t>2/7/20 - emailed report  LB</t>
  </si>
  <si>
    <t>Michael S Warshaw</t>
  </si>
  <si>
    <t>Elliott M Reed</t>
  </si>
  <si>
    <t>19-2581</t>
  </si>
  <si>
    <t>15 MSP 021952</t>
  </si>
  <si>
    <t>Dispatch Information sheet field notes soundex numbers</t>
  </si>
  <si>
    <t>Nationwide Mutual Insurance Company</t>
  </si>
  <si>
    <t>Thomas Warfield&amp; Marvin Edwards</t>
  </si>
  <si>
    <t>19 MSP 044448</t>
  </si>
  <si>
    <t>10/31/19 No report on file including photos. Copy forwarded to ms Karen
for video recordings,audio and computer media. F.P. 
10/31/2019 KW assigned to RH for video recordings and audio</t>
  </si>
  <si>
    <t>19-1568</t>
  </si>
  <si>
    <t>RH/GF</t>
  </si>
  <si>
    <t>Nayda Kuachusri Esq</t>
  </si>
  <si>
    <t>Brooke Connell</t>
  </si>
  <si>
    <t>15 MSP 043157</t>
  </si>
  <si>
    <t>11/7 Payment never received. Closed after 60 days.</t>
  </si>
  <si>
    <t>19-2231</t>
  </si>
  <si>
    <t>17-2021</t>
  </si>
  <si>
    <t>NBIB/ Alicia M. Robins</t>
  </si>
  <si>
    <t>Gerard Marvin Petteway</t>
  </si>
  <si>
    <t>Jason C Imler Esq</t>
  </si>
  <si>
    <t>18 MSP 027833</t>
  </si>
  <si>
    <t>9/26/19 Faxed report this morning.</t>
  </si>
  <si>
    <t>Request videographic materials</t>
  </si>
  <si>
    <t>17-2022</t>
  </si>
  <si>
    <t>19-0221</t>
  </si>
  <si>
    <t>Incident report</t>
  </si>
  <si>
    <t>NBIB/ Allison Gordon</t>
  </si>
  <si>
    <t>Travis Winston Gopaul</t>
  </si>
  <si>
    <t>17-2023</t>
  </si>
  <si>
    <t xml:space="preserve">2/5/19 DUI 1 year destroyed </t>
  </si>
  <si>
    <t>Edward LeCompte</t>
  </si>
  <si>
    <t>OSFM 22 17 060</t>
  </si>
  <si>
    <t>19-0355</t>
  </si>
  <si>
    <t>NBIB/ Chrissy Chambers</t>
  </si>
  <si>
    <t>Greta Michell Cherry</t>
  </si>
  <si>
    <t xml:space="preserve">2/21/19 No records found </t>
  </si>
  <si>
    <t>19-0452</t>
  </si>
  <si>
    <t>Karl Erich Walinskas</t>
  </si>
  <si>
    <t>14 MSP 009828</t>
  </si>
  <si>
    <t xml:space="preserve">3/5/19 Faxed report </t>
  </si>
  <si>
    <t>19-0869</t>
  </si>
  <si>
    <t>NBIB/ Heather Hieserich</t>
  </si>
  <si>
    <t>Heather Hieserich</t>
  </si>
  <si>
    <t>14 MSP 029741</t>
  </si>
  <si>
    <t>4/30/19 Faxed report</t>
  </si>
  <si>
    <t>19-0495</t>
  </si>
  <si>
    <t>NBIB/ Kimberly R. Ryan</t>
  </si>
  <si>
    <t>Troy Anthony Jones</t>
  </si>
  <si>
    <t>18 MSP 011164</t>
  </si>
  <si>
    <t xml:space="preserve"> 3/12/19 Emailed report</t>
  </si>
  <si>
    <t>19-0592</t>
  </si>
  <si>
    <t>NBIB/ Ms. Dallas Wolfe</t>
  </si>
  <si>
    <t>Marcus Anthony Dickerson</t>
  </si>
  <si>
    <t xml:space="preserve">3/25/18 Not MSP </t>
  </si>
  <si>
    <t>19-1229</t>
  </si>
  <si>
    <t>NBIB/ SA Allen</t>
  </si>
  <si>
    <t>Joel Kiehne</t>
  </si>
  <si>
    <t>19-0598</t>
  </si>
  <si>
    <t>NBIB/asmine Stewart</t>
  </si>
  <si>
    <t>Thomas Gay</t>
  </si>
  <si>
    <t>14 MSP 031503</t>
  </si>
  <si>
    <t xml:space="preserve">3/25/19 Faxed report </t>
  </si>
  <si>
    <t>19-0835</t>
  </si>
  <si>
    <t>NBIB/C. Michelle McGaffic</t>
  </si>
  <si>
    <t>Drocella, Robert Lee</t>
  </si>
  <si>
    <t>4/25/19 Contact ticket office</t>
  </si>
  <si>
    <t>19-0499</t>
  </si>
  <si>
    <t>NBIB/Chrissy Chambers</t>
  </si>
  <si>
    <t xml:space="preserve">3/12/19 No information found </t>
  </si>
  <si>
    <t>19-1503</t>
  </si>
  <si>
    <t>NBIB/Megan Dalton Special Agent</t>
  </si>
  <si>
    <t>Joseph Patrick Russo</t>
  </si>
  <si>
    <t>7/22/19 Not MSP belongs to Harford Couty Sheiff's Office</t>
  </si>
  <si>
    <t>19-1437</t>
  </si>
  <si>
    <t>Nelson Gonzalez</t>
  </si>
  <si>
    <t>19 MSP 022302</t>
  </si>
  <si>
    <t>19-0456</t>
  </si>
  <si>
    <t>Nevada Gaming/ Agent Marian Vince</t>
  </si>
  <si>
    <t>Robert James Smith</t>
  </si>
  <si>
    <t>3/5/19 Turned over to Rhea Harris per Ms. Williams</t>
  </si>
  <si>
    <t>19-1018</t>
  </si>
  <si>
    <t>New Jersey DCPP/ R. Barnes</t>
  </si>
  <si>
    <t>Kevin Byers</t>
  </si>
  <si>
    <t xml:space="preserve">5/21/19 Not a PIA Request </t>
  </si>
  <si>
    <t>19-1239</t>
  </si>
  <si>
    <t>New Jersey Department of Children Services</t>
  </si>
  <si>
    <t xml:space="preserve">6/24/19 This is a 1974 case, records destroyed after 25 years </t>
  </si>
  <si>
    <t>19-2247</t>
  </si>
  <si>
    <t>New Jersey State - Det Sgt Mercado #5751</t>
  </si>
  <si>
    <t>Arturo Takeshi Sanchez</t>
  </si>
  <si>
    <t>09/26/19 Contact CJIS</t>
  </si>
  <si>
    <t>19-2401</t>
  </si>
  <si>
    <t>New Jersey State Police - Tpr O. Lewis 7648</t>
  </si>
  <si>
    <t>William O Alua</t>
  </si>
  <si>
    <t>10/10/19 Not MSP contact CJIS</t>
  </si>
  <si>
    <t>19-2409</t>
  </si>
  <si>
    <t>New Jersey State Police Det. P. Toma #7703</t>
  </si>
  <si>
    <t>Colin R. Gano</t>
  </si>
  <si>
    <t>10/15/19 Not MSP forward the request to Lt. Groos HR</t>
  </si>
  <si>
    <t>19-2499</t>
  </si>
  <si>
    <t>New Jersey State Police-Claire Krauchuk</t>
  </si>
  <si>
    <t>Dustin R. Renelt</t>
  </si>
  <si>
    <t>4W20AVT</t>
  </si>
  <si>
    <t>10/22/19 sent citation .</t>
  </si>
  <si>
    <t>19-1108</t>
  </si>
  <si>
    <t>New Jersey State Police-DSFC Erin Hornikel</t>
  </si>
  <si>
    <t>Patrick Joseph Ruggiero</t>
  </si>
  <si>
    <t>19-2638</t>
  </si>
  <si>
    <t>New Jersey State Police-DSG Mercado #5751</t>
  </si>
  <si>
    <t>Austin Patrick Isetts</t>
  </si>
  <si>
    <t>11/5/2019 Not MSP contact CJIS</t>
  </si>
  <si>
    <t>19-2639</t>
  </si>
  <si>
    <t>Craig Desmond Mallet</t>
  </si>
  <si>
    <t>11/05/2019 Not MSP contact CJIS</t>
  </si>
  <si>
    <t>19-2824</t>
  </si>
  <si>
    <t>New Jersey State Police-Tpr I B Koziel 7041</t>
  </si>
  <si>
    <t>Dale W. Reser</t>
  </si>
  <si>
    <t>19-2205</t>
  </si>
  <si>
    <t>New Jersey State Police-TPR McKinney #6274</t>
  </si>
  <si>
    <t>Antonino Domenic Polimeni</t>
  </si>
  <si>
    <t>9/24/19 Contact CJIS</t>
  </si>
  <si>
    <t>emailed report 9/22/17</t>
  </si>
  <si>
    <t>19-2206</t>
  </si>
  <si>
    <t>Jarred C. Ferguson</t>
  </si>
  <si>
    <t>09/24/19 Contact CJIS</t>
  </si>
  <si>
    <t>19-2207</t>
  </si>
  <si>
    <t>William Burton</t>
  </si>
  <si>
    <t>19-2208</t>
  </si>
  <si>
    <t>Nicholas J Angrisani</t>
  </si>
  <si>
    <t>19-2245</t>
  </si>
  <si>
    <t>17-2024</t>
  </si>
  <si>
    <t>New Jersey State Police-TPR O. Lewis #7648</t>
  </si>
  <si>
    <t>William Okechukwu Alua</t>
  </si>
  <si>
    <t>19-2244</t>
  </si>
  <si>
    <t>New Jersey State Police-TPR R. Doyle #7472</t>
  </si>
  <si>
    <t>Ethan L. Felix</t>
  </si>
  <si>
    <t>Anne Arundel Police/Carolyn Smith</t>
  </si>
  <si>
    <t>Christopher De'juan Day</t>
  </si>
  <si>
    <t>19-2866</t>
  </si>
  <si>
    <t>15 MSP 006043</t>
  </si>
  <si>
    <t>Emailed request</t>
  </si>
  <si>
    <t>New Jersey State Police/ Det. Colleen Severs</t>
  </si>
  <si>
    <t>Jordan Lynn Santasieri</t>
  </si>
  <si>
    <t>11/27/19 Background check no information found.</t>
  </si>
  <si>
    <t>17-2025</t>
  </si>
  <si>
    <t>19-1843</t>
  </si>
  <si>
    <t>Zenora S. Ali</t>
  </si>
  <si>
    <t>19-2491</t>
  </si>
  <si>
    <t>16 MSP 031126</t>
  </si>
  <si>
    <t>New York State Police - Inv John Reppucci</t>
  </si>
  <si>
    <t>Mariah K. Smith</t>
  </si>
  <si>
    <t>MSP6149002019W</t>
  </si>
  <si>
    <t>10/22/19 Faxed citations MSP6149002019, MSP6149002020W, AACOPD1508000688W</t>
  </si>
  <si>
    <t>17-2026</t>
  </si>
  <si>
    <t>19-3110</t>
  </si>
  <si>
    <t>New York State Police-Sr.Inv Michael Castle</t>
  </si>
  <si>
    <t>Mary Panebianco</t>
  </si>
  <si>
    <t>Alex W. Grignon</t>
  </si>
  <si>
    <t>Patricia Ann Bruce</t>
  </si>
  <si>
    <t>1/6/20 Contact CJIS.</t>
  </si>
  <si>
    <t>19-2643</t>
  </si>
  <si>
    <t>17-2027</t>
  </si>
  <si>
    <t>New York State Police/Robert J. Piekielniak</t>
  </si>
  <si>
    <t>Michael T. Tsottles</t>
  </si>
  <si>
    <t>11/6/19 No records exist.</t>
  </si>
  <si>
    <t>19-0164</t>
  </si>
  <si>
    <t>Nicholas Bader</t>
  </si>
  <si>
    <t>17-2028</t>
  </si>
  <si>
    <t xml:space="preserve">1/28/19 Not MSP </t>
  </si>
  <si>
    <t>19-2632</t>
  </si>
  <si>
    <t>Nicholas Guerriero</t>
  </si>
  <si>
    <t>Retired Trooper Reginald Garrett</t>
  </si>
  <si>
    <t>11/5/2019 Requesting his IA stats,retirement status. 12/9/19 Only 
sent demographics info. no personnel info. RH</t>
  </si>
  <si>
    <t>19-2212</t>
  </si>
  <si>
    <t>Nicholas James Barger</t>
  </si>
  <si>
    <t>9/25/2019 requesting a copy of original MD handgun permit. No Fee</t>
  </si>
  <si>
    <t>Byron E. Najera Osorio</t>
  </si>
  <si>
    <t>Sent to BK/report destroyed emailed letter</t>
  </si>
  <si>
    <t>19-0204</t>
  </si>
  <si>
    <t>Nicholas Schaufelberger, Esq.</t>
  </si>
  <si>
    <t>Breonna Purcell</t>
  </si>
  <si>
    <t>18 MSP 034662</t>
  </si>
  <si>
    <t xml:space="preserve"> 2/5/19 Ms. Williams has denial</t>
  </si>
  <si>
    <t>19-2653</t>
  </si>
  <si>
    <t>Nichole Gregory</t>
  </si>
  <si>
    <t>11/7/19 No records found.</t>
  </si>
  <si>
    <t>19-2705</t>
  </si>
  <si>
    <t>Nick Ferrante-Ferrante,Dill &amp; Hisle, LLC</t>
  </si>
  <si>
    <t>Robert Pratt</t>
  </si>
  <si>
    <t>B83 07942</t>
  </si>
  <si>
    <t>11/25/19 Per the HOR the informion can not be located.</t>
  </si>
  <si>
    <t>19-3126</t>
  </si>
  <si>
    <t>Nick Fulford, Hillis-Carnes</t>
  </si>
  <si>
    <t>Address: 6436 Federalsburg Rd, Seaford DE</t>
  </si>
  <si>
    <t>1/7/2020 - No records found - Emailed response letter stating no records found</t>
  </si>
  <si>
    <t>19-1293</t>
  </si>
  <si>
    <t>Nickie Goulbourne Investivative Analyst</t>
  </si>
  <si>
    <t>2003 001474</t>
  </si>
  <si>
    <t>17-2029</t>
  </si>
  <si>
    <t>Requesting information on case 04 104479</t>
  </si>
  <si>
    <t>Rachel Scarpignato</t>
  </si>
  <si>
    <t>17 MSP 025586</t>
  </si>
  <si>
    <t>17-2030</t>
  </si>
  <si>
    <t>Victor Perdomo Cuevas</t>
  </si>
  <si>
    <t xml:space="preserve">Sent to BK/On One year DUI destroyed letter emailed </t>
  </si>
  <si>
    <t>17-2031</t>
  </si>
  <si>
    <t>Lt. Deryl Turner</t>
  </si>
  <si>
    <t>Lee McDuffy</t>
  </si>
  <si>
    <t>CIR 06 67 019156</t>
  </si>
  <si>
    <t>Sent to  BK #67 &amp; Sgt Blades Homicide/ Emailed report 9/11</t>
  </si>
  <si>
    <t>17-2032</t>
  </si>
  <si>
    <t>Shelby Pierce</t>
  </si>
  <si>
    <t>17 MSP 035994</t>
  </si>
  <si>
    <t>19-2703</t>
  </si>
  <si>
    <t>In draft/ Emailed report</t>
  </si>
  <si>
    <t>17-2033</t>
  </si>
  <si>
    <t>Carroll W. Herold Jr.</t>
  </si>
  <si>
    <t>Antonio Lamar Lewis</t>
  </si>
  <si>
    <t>17-2034</t>
  </si>
  <si>
    <t>ssg Jacob, Alexander</t>
  </si>
  <si>
    <t>Alexander Blackstock</t>
  </si>
  <si>
    <t>15 MSP 046715</t>
  </si>
  <si>
    <t>17-2035</t>
  </si>
  <si>
    <t>Nicole Danielle Sinebox</t>
  </si>
  <si>
    <t>Sean Cooney</t>
  </si>
  <si>
    <t>Derrick Hawbaker</t>
  </si>
  <si>
    <t>19 MSP 047732</t>
  </si>
  <si>
    <t>17-2036</t>
  </si>
  <si>
    <t xml:space="preserve">11/13/19 In draft. 11/27/19 Denied </t>
  </si>
  <si>
    <t>Shane Lamberson</t>
  </si>
  <si>
    <t>Open Investigation</t>
  </si>
  <si>
    <t>17-2037</t>
  </si>
  <si>
    <t>19-1119</t>
  </si>
  <si>
    <t>Singh &amp; Khalsa, Inc</t>
  </si>
  <si>
    <t>17 MSP 029212</t>
  </si>
  <si>
    <t>In draft/Emailed partial denial 9/12/17</t>
  </si>
  <si>
    <t>Nicole Jacocbsen</t>
  </si>
  <si>
    <t>60MOACR</t>
  </si>
  <si>
    <t>17-2038</t>
  </si>
  <si>
    <t>Requesting dashboard camera citation no 60M0ACR</t>
  </si>
  <si>
    <t>Reporter - Fox Nes</t>
  </si>
  <si>
    <t>Copies/ 2015 UCR Hate Bias Incident Report Forms sent/byMedia</t>
  </si>
  <si>
    <t>17-2039</t>
  </si>
  <si>
    <t>19-0830</t>
  </si>
  <si>
    <t>Nicole Kacher</t>
  </si>
  <si>
    <t>Emmanuel Frasier</t>
  </si>
  <si>
    <t>4/19/19 Contact CJIS</t>
  </si>
  <si>
    <t>19-3108</t>
  </si>
  <si>
    <t>Nicole Sinsebox</t>
  </si>
  <si>
    <t>McLain</t>
  </si>
  <si>
    <t>Scott McFarlane NBC Universal</t>
  </si>
  <si>
    <t>12/3/2019 Mailed Denial letter.</t>
  </si>
  <si>
    <t>1033 program info; to Miller 9/6; sent by McLain</t>
  </si>
  <si>
    <t>17-2040</t>
  </si>
  <si>
    <t>19-1974</t>
  </si>
  <si>
    <t>Barrack O Hagerstown</t>
  </si>
  <si>
    <t>George</t>
  </si>
  <si>
    <t>Kimberly Trostle</t>
  </si>
  <si>
    <t>James Bulter</t>
  </si>
  <si>
    <t>MD2102000797</t>
  </si>
  <si>
    <t>Nina Saint</t>
  </si>
  <si>
    <t>Received a citation on 6/22/2017; no video</t>
  </si>
  <si>
    <t>9/4/19 Requesting stats on drivers fatalities by race age</t>
  </si>
  <si>
    <t>19-0318</t>
  </si>
  <si>
    <t>Nindiya G Ramchandani</t>
  </si>
  <si>
    <t>Edward Jonatan Aguilar</t>
  </si>
  <si>
    <t>19 MSP 003376</t>
  </si>
  <si>
    <t>Requesting 911 audio video. Handled by Forestville BK</t>
  </si>
  <si>
    <t>19-0929</t>
  </si>
  <si>
    <t>Selvin Roman Aleman Lopez</t>
  </si>
  <si>
    <t>19 MSP 010933</t>
  </si>
  <si>
    <t>Requesting 911 audio transcript</t>
  </si>
  <si>
    <t>19-2510</t>
  </si>
  <si>
    <t>Nirmala Shah</t>
  </si>
  <si>
    <t>Ulupi Parikh</t>
  </si>
  <si>
    <t>17-2041</t>
  </si>
  <si>
    <t>10/23/2019 Not MSP contact other law enforcement</t>
  </si>
  <si>
    <t>Celea Zuniga</t>
  </si>
  <si>
    <t>Elmer A Sonteliz</t>
  </si>
  <si>
    <t>17 MSP 020765</t>
  </si>
  <si>
    <t>19-2924</t>
  </si>
  <si>
    <t>Request 911 recording</t>
  </si>
  <si>
    <t>NJ Department of Children &amp; Families/Laura Hamstra</t>
  </si>
  <si>
    <t>Elinor Lee</t>
  </si>
  <si>
    <t>12 96 000198</t>
  </si>
  <si>
    <t>12/6/19 Sent to BK for transmittal sheet.12/16/19 Faxed report.</t>
  </si>
  <si>
    <t>17-2042</t>
  </si>
  <si>
    <t>19-1831</t>
  </si>
  <si>
    <t>Not required by law- Lwpowers@gmail.com</t>
  </si>
  <si>
    <t>Not required by law</t>
  </si>
  <si>
    <t>Kate Masters</t>
  </si>
  <si>
    <t>Request alcohol related crashes; sent by Shipley</t>
  </si>
  <si>
    <t>17-2043</t>
  </si>
  <si>
    <t>Michael D Lovelace</t>
  </si>
  <si>
    <t>Jemar Whitaker</t>
  </si>
  <si>
    <t>Request police cruiser video; no video</t>
  </si>
  <si>
    <t>17-2044</t>
  </si>
  <si>
    <t>James Thayer Jr.</t>
  </si>
  <si>
    <t>12 51 041292</t>
  </si>
  <si>
    <t>Emailed BK for transmittal sheet/Emailed report 9/1</t>
  </si>
  <si>
    <t>17-2045</t>
  </si>
  <si>
    <t>Kevin Bitler</t>
  </si>
  <si>
    <t>Sandy Cove Ministries</t>
  </si>
  <si>
    <t>17 MSP 029734</t>
  </si>
  <si>
    <t>In draft/ Emailed report as partial denial on 9/15/17</t>
  </si>
  <si>
    <t>17-2046</t>
  </si>
  <si>
    <t>A copy of the current Memorandum of Understanding between
Baltimore Police and MSP. Emailed  MOU. No fee.</t>
  </si>
  <si>
    <t>19-2016</t>
  </si>
  <si>
    <t>NSA - Special Agent Samantha Lippy</t>
  </si>
  <si>
    <t>Katie Marie Cuadrado</t>
  </si>
  <si>
    <t xml:space="preserve">Faxed CCC </t>
  </si>
  <si>
    <t>19-2396</t>
  </si>
  <si>
    <t>Nugent Zborowski</t>
  </si>
  <si>
    <t>Miquel M. Harding</t>
  </si>
  <si>
    <t>00 58 011925</t>
  </si>
  <si>
    <t>10/10/19 Faxed correspondence ltr requesting reason for request. 10/10/19 Faxed HOR.10/22/19 closeding request no response from requestor. 10/24/19 spoke w/requestor represent the wife sent denial ltr. 11/1/19 closed</t>
  </si>
  <si>
    <t>19-1132</t>
  </si>
  <si>
    <t>NY State Police</t>
  </si>
  <si>
    <t>Joseph A Feldman</t>
  </si>
  <si>
    <t>6/6/19 Police Records Request</t>
  </si>
  <si>
    <t>19-2938</t>
  </si>
  <si>
    <t>NY State Police - Nicholas P. Delahant</t>
  </si>
  <si>
    <t>Keith Scott Potter</t>
  </si>
  <si>
    <t>12/9/19 No record found.</t>
  </si>
  <si>
    <t>19-2934</t>
  </si>
  <si>
    <t>NY State Police/Bob Beymer</t>
  </si>
  <si>
    <t>12/6/19 No records found.</t>
  </si>
  <si>
    <t>Karen Crawford</t>
  </si>
  <si>
    <t>19-2814</t>
  </si>
  <si>
    <t>NYPD Det Richard Altamirano</t>
  </si>
  <si>
    <t>Fatima M. Isaac</t>
  </si>
  <si>
    <t>11/22/19 Not MSP contact PGCPD</t>
  </si>
  <si>
    <t>17-2047</t>
  </si>
  <si>
    <t>19-1093</t>
  </si>
  <si>
    <t>Alperstein &amp; Diener,P.A.</t>
  </si>
  <si>
    <t>Philip Norris</t>
  </si>
  <si>
    <t>NYSP Casino Unit-In James Gainey</t>
  </si>
  <si>
    <t>Anthony D Donaldson</t>
  </si>
  <si>
    <t>17 MSP 034021</t>
  </si>
  <si>
    <t>17-2048</t>
  </si>
  <si>
    <t>17-2049</t>
  </si>
  <si>
    <t>19-0728</t>
  </si>
  <si>
    <t>McDowell Owens</t>
  </si>
  <si>
    <t>NYSP Del Lago Casino Unit - Inv Everson</t>
  </si>
  <si>
    <t>Jay Wilson Jr</t>
  </si>
  <si>
    <t>report emailed 9/1/17</t>
  </si>
  <si>
    <t>19-0933</t>
  </si>
  <si>
    <t>NYSP Mohawk Casino Unit</t>
  </si>
  <si>
    <t>Kenneth M Thompson</t>
  </si>
  <si>
    <t>17-2050</t>
  </si>
  <si>
    <t>19-0729</t>
  </si>
  <si>
    <t>Poth, Randy</t>
  </si>
  <si>
    <t>Michael S. Malcolm</t>
  </si>
  <si>
    <t>OSFM B 20 17 111</t>
  </si>
  <si>
    <t>NYSP Oneida Casino Unit</t>
  </si>
  <si>
    <t>Aleta Vongphakdy</t>
  </si>
  <si>
    <t>NOI Emailed 7/3/2017, Report Emailed 09/01/2017</t>
  </si>
  <si>
    <t>19-0013</t>
  </si>
  <si>
    <t>17-2051</t>
  </si>
  <si>
    <t>James Allen Faulkner Sr</t>
  </si>
  <si>
    <t>18 msp 054629</t>
  </si>
  <si>
    <t>Mario Monaldi</t>
  </si>
  <si>
    <t>Lee,Barnes and Dredden</t>
  </si>
  <si>
    <t>17 MSP 032556</t>
  </si>
  <si>
    <t>1/9/19 faxed,  N/A msp not custodian DT</t>
  </si>
  <si>
    <t xml:space="preserve">Ms.Williams </t>
  </si>
  <si>
    <t>19-0014</t>
  </si>
  <si>
    <t>17-2052</t>
  </si>
  <si>
    <t>Bailing Aud</t>
  </si>
  <si>
    <t>17 MSP 036147</t>
  </si>
  <si>
    <t>Tera Nichole Lum</t>
  </si>
  <si>
    <t>19 msp 000792</t>
  </si>
  <si>
    <t>17-2053</t>
  </si>
  <si>
    <t>1/9/19 faxed, N/A , msp not custodian DT</t>
  </si>
  <si>
    <t>Deangelo</t>
  </si>
  <si>
    <t>Michelle M Martz Esquire</t>
  </si>
  <si>
    <t>Thaddeus Casimir Shortz</t>
  </si>
  <si>
    <t>19-0051</t>
  </si>
  <si>
    <t>all records pertaining to MSP Case no A2015-09703</t>
  </si>
  <si>
    <t>Thomas Henri Trudeau</t>
  </si>
  <si>
    <t>19 msp 001400</t>
  </si>
  <si>
    <t>17-2054</t>
  </si>
  <si>
    <t>1/11/19 faxed report  DT</t>
  </si>
  <si>
    <t>Stephen A. Markey, III, P.C.</t>
  </si>
  <si>
    <t>Mary Ann Glass</t>
  </si>
  <si>
    <t>19-0068</t>
  </si>
  <si>
    <t>Requesting 911 tapes; Baltimore County incident</t>
  </si>
  <si>
    <t>Austin Lee Frushour</t>
  </si>
  <si>
    <t>17-2055</t>
  </si>
  <si>
    <t>1/15/19 faxed rreport DT</t>
  </si>
  <si>
    <t>Christopher McKinnon</t>
  </si>
  <si>
    <t>Alexander Viadero</t>
  </si>
  <si>
    <t>17 MSP 034772</t>
  </si>
  <si>
    <t>19-0102</t>
  </si>
  <si>
    <t>17-2056</t>
  </si>
  <si>
    <t>Paul Ellsworth Cutter</t>
  </si>
  <si>
    <t>19 MSP 002000</t>
  </si>
  <si>
    <t>Robinson &amp; Associates</t>
  </si>
  <si>
    <t>Nelson Menacho</t>
  </si>
  <si>
    <t>16 MSP 053396</t>
  </si>
  <si>
    <t>1/18/19 faxed to OMCE DT</t>
  </si>
  <si>
    <t>17-2057</t>
  </si>
  <si>
    <t>19-0118</t>
  </si>
  <si>
    <t>McKenzie Cierra Nguyen</t>
  </si>
  <si>
    <t>19 MSP 002758</t>
  </si>
  <si>
    <t>Sent report 9/5</t>
  </si>
  <si>
    <t>17-2058</t>
  </si>
  <si>
    <t>Xanh Pho</t>
  </si>
  <si>
    <t>17 0068221</t>
  </si>
  <si>
    <t>17-2059</t>
  </si>
  <si>
    <t>Ronnie Stroman</t>
  </si>
  <si>
    <t>2017 00325972</t>
  </si>
  <si>
    <t>Sent CCC 9/5</t>
  </si>
  <si>
    <t>17-2060</t>
  </si>
  <si>
    <t>Kamryn E Babylon</t>
  </si>
  <si>
    <t>2017 00355563</t>
  </si>
  <si>
    <t>17-2061</t>
  </si>
  <si>
    <t>Dawn L Crockett</t>
  </si>
  <si>
    <t>Not MSP contact Crisfield PD or Somerset Co SO</t>
  </si>
  <si>
    <t>17-2062</t>
  </si>
  <si>
    <t>Tpr Adam K. England #7608</t>
  </si>
  <si>
    <t>Zachary J. Reed</t>
  </si>
  <si>
    <t>requesting Test Scores, Polygraphs</t>
  </si>
  <si>
    <t>17-2063</t>
  </si>
  <si>
    <t>Ronald D. Richey</t>
  </si>
  <si>
    <t>Babatunde Adewale Fatoye</t>
  </si>
  <si>
    <t>17-2064</t>
  </si>
  <si>
    <t>Megan Ribb</t>
  </si>
  <si>
    <t>Donald Fritzges</t>
  </si>
  <si>
    <t>15 MSP 031424</t>
  </si>
  <si>
    <t>Sent report 9/7</t>
  </si>
  <si>
    <t>17-2065</t>
  </si>
  <si>
    <t>US Office of Personnel Management</t>
  </si>
  <si>
    <t>Derek Douglass Scott</t>
  </si>
  <si>
    <t>14 MSP 041249</t>
  </si>
  <si>
    <t>17-2066</t>
  </si>
  <si>
    <t>Clarence Bell</t>
  </si>
  <si>
    <t>17 MSP 032656</t>
  </si>
  <si>
    <t>17-2067</t>
  </si>
  <si>
    <t>Jonathan Brown</t>
  </si>
  <si>
    <t>17-2068</t>
  </si>
  <si>
    <t>Craig Caldwell</t>
  </si>
  <si>
    <t>PP17072100000333</t>
  </si>
  <si>
    <t>17-2069</t>
  </si>
  <si>
    <t>lisa Iwersen</t>
  </si>
  <si>
    <t>17 MSP 007258</t>
  </si>
  <si>
    <t>17-2070</t>
  </si>
  <si>
    <t>Newsome | Melton</t>
  </si>
  <si>
    <t>Paul Rochelle</t>
  </si>
  <si>
    <t>17-2071</t>
  </si>
  <si>
    <t>Earl Taylor</t>
  </si>
  <si>
    <t>17 MSP 036034</t>
  </si>
  <si>
    <t>17-2072</t>
  </si>
  <si>
    <t>Shamum Mujaddadi</t>
  </si>
  <si>
    <t>17-2073</t>
  </si>
  <si>
    <t>Lora S. McGraw</t>
  </si>
  <si>
    <t>Doris Fogle</t>
  </si>
  <si>
    <t>17 MSP 031523</t>
  </si>
  <si>
    <t>17-2074</t>
  </si>
  <si>
    <t>Det. Nate Cassel</t>
  </si>
  <si>
    <t>Grier, Graham &amp; Barnett</t>
  </si>
  <si>
    <t>CIR 05 56 023254</t>
  </si>
  <si>
    <t>17-2075</t>
  </si>
  <si>
    <t xml:space="preserve">Aaron Chase </t>
  </si>
  <si>
    <t>Mr. Leon Cullison</t>
  </si>
  <si>
    <t>17 MSP 038072</t>
  </si>
  <si>
    <t>In draft/ Emailed report 9/18/17</t>
  </si>
  <si>
    <t>17-2076</t>
  </si>
  <si>
    <t>Terry Ryder</t>
  </si>
  <si>
    <t>14 MSP 020765</t>
  </si>
  <si>
    <t>17-2077</t>
  </si>
  <si>
    <t>Niel Fischer</t>
  </si>
  <si>
    <t>Susan Spencer</t>
  </si>
  <si>
    <t>17 MSP 037597</t>
  </si>
  <si>
    <t>In draft, 9/18/17/ Emailed report 9/20/17</t>
  </si>
  <si>
    <t>17-2078</t>
  </si>
  <si>
    <t>02 - Planning &amp; Research Division</t>
  </si>
  <si>
    <t>Armiger</t>
  </si>
  <si>
    <t>MSP policy on PII; to Armiger 9/28</t>
  </si>
  <si>
    <t>17-2079</t>
  </si>
  <si>
    <t>Tina Vo</t>
  </si>
  <si>
    <t>Police traffic/ped stop data Gaithersburg; to Corea 9/28</t>
  </si>
  <si>
    <t>17-2080</t>
  </si>
  <si>
    <t>Roger Ritchie</t>
  </si>
  <si>
    <t>Charlie Fincher</t>
  </si>
  <si>
    <t>Contact District Court/MATS for citations</t>
  </si>
  <si>
    <t>17-2081</t>
  </si>
  <si>
    <t>Lois Noland</t>
  </si>
  <si>
    <t>Jacob Noland</t>
  </si>
  <si>
    <t>17 MSP 022611</t>
  </si>
  <si>
    <t>17-2082</t>
  </si>
  <si>
    <t>Richard Pedalino</t>
  </si>
  <si>
    <t>17 MSP 037913</t>
  </si>
  <si>
    <t>In draft 9/11. Not adjudicated.</t>
  </si>
  <si>
    <t>17-2083</t>
  </si>
  <si>
    <t>Wayna Zanders</t>
  </si>
  <si>
    <t>17 MSP 036478</t>
  </si>
  <si>
    <t>17-2084</t>
  </si>
  <si>
    <t>James Dake</t>
  </si>
  <si>
    <t>17-2085</t>
  </si>
  <si>
    <t>Parole &amp; Probation</t>
  </si>
  <si>
    <t>Ronald Hinkle</t>
  </si>
  <si>
    <t>16 MSP 027252</t>
  </si>
  <si>
    <t>17-2086</t>
  </si>
  <si>
    <t>Stencer Sheffield, III</t>
  </si>
  <si>
    <t>16 MSP 022095</t>
  </si>
  <si>
    <t>17-2087</t>
  </si>
  <si>
    <t>Richard Lombardi</t>
  </si>
  <si>
    <t>17 MSP 028530</t>
  </si>
  <si>
    <t>In draft 9/13</t>
  </si>
  <si>
    <t>17-2088</t>
  </si>
  <si>
    <t>17-2089</t>
  </si>
  <si>
    <t>2015 00201610</t>
  </si>
  <si>
    <t>17-2090</t>
  </si>
  <si>
    <t>17-2091</t>
  </si>
  <si>
    <t>Kris Head</t>
  </si>
  <si>
    <t>17 MSP 037718</t>
  </si>
  <si>
    <t>Sent 10 Day Letter report in draft</t>
  </si>
  <si>
    <t>17-2092</t>
  </si>
  <si>
    <t>Martin Radvanyi</t>
  </si>
  <si>
    <t>17 MSP 037553</t>
  </si>
  <si>
    <t xml:space="preserve">sent Report </t>
  </si>
  <si>
    <t>17-2093</t>
  </si>
  <si>
    <t>17-2094</t>
  </si>
  <si>
    <t>Eddie James Johnson Jr.</t>
  </si>
  <si>
    <t>17 MSP 027774</t>
  </si>
  <si>
    <t>Faxed to SAO</t>
  </si>
  <si>
    <t>17-2095</t>
  </si>
  <si>
    <t>Melissia Davis</t>
  </si>
  <si>
    <t>17-2096</t>
  </si>
  <si>
    <t>17-2097</t>
  </si>
  <si>
    <t>Timmerman &amp; Esworthy</t>
  </si>
  <si>
    <t>Scott Lindgren</t>
  </si>
  <si>
    <t>16 MSP 021388</t>
  </si>
  <si>
    <t>17-2098</t>
  </si>
  <si>
    <t>Bridgette Lane</t>
  </si>
  <si>
    <t>Gregory J. Wright</t>
  </si>
  <si>
    <t>Sent to Ms. Williams</t>
  </si>
  <si>
    <t>17-2099</t>
  </si>
  <si>
    <t>TCC, LLC Representing Verizon</t>
  </si>
  <si>
    <t>Verizon</t>
  </si>
  <si>
    <t>Not a good report number</t>
  </si>
  <si>
    <t>17-2100</t>
  </si>
  <si>
    <t>Games G LLC</t>
  </si>
  <si>
    <t>Not enough information provided.</t>
  </si>
  <si>
    <t>17-2101</t>
  </si>
  <si>
    <t>Debbie Donohue Private Investigator</t>
  </si>
  <si>
    <t>Calls of service for 8427 Jacobs rd Severn MD 21144</t>
  </si>
  <si>
    <t>17-2102</t>
  </si>
  <si>
    <t>Jennifer Darling</t>
  </si>
  <si>
    <t>17-2103</t>
  </si>
  <si>
    <t>James Wayne Dake</t>
  </si>
  <si>
    <t>D 8192</t>
  </si>
  <si>
    <t>17-2104</t>
  </si>
  <si>
    <t>Shaun Anthony Walker</t>
  </si>
  <si>
    <t>12 62 001763</t>
  </si>
  <si>
    <t>17-2105</t>
  </si>
  <si>
    <t>Michael Allan Knight-Gorski</t>
  </si>
  <si>
    <t>Cheryl Harris</t>
  </si>
  <si>
    <t>17 MSP 021449</t>
  </si>
  <si>
    <t>17-2106</t>
  </si>
  <si>
    <t>Department of Corrections</t>
  </si>
  <si>
    <t>Jeffrey D. Higgs</t>
  </si>
  <si>
    <t>99 56 02215</t>
  </si>
  <si>
    <t>Sent to HOR/ File can not be located</t>
  </si>
  <si>
    <t>17-2107</t>
  </si>
  <si>
    <t>Amanda Black</t>
  </si>
  <si>
    <t>17-2108</t>
  </si>
  <si>
    <t>John Potenza</t>
  </si>
  <si>
    <t>17 MSP 019757</t>
  </si>
  <si>
    <t>17-2109</t>
  </si>
  <si>
    <t>Bergen County Sheriff NJ</t>
  </si>
  <si>
    <t>Angel Antonio Gonzalez</t>
  </si>
  <si>
    <t>17-2110</t>
  </si>
  <si>
    <t>Nicholas Pouliquen</t>
  </si>
  <si>
    <t>Nicolas Pouliquen</t>
  </si>
  <si>
    <t>17-2111</t>
  </si>
  <si>
    <t>Cumberland</t>
  </si>
  <si>
    <t>Bates &amp; Garcia, LLC</t>
  </si>
  <si>
    <t>Ronald Johnson</t>
  </si>
  <si>
    <t>Radio transmissions; to Cumberland 9/26</t>
  </si>
  <si>
    <t>17-2112</t>
  </si>
  <si>
    <t>Juana Castelo Pl Paralegal</t>
  </si>
  <si>
    <t>Saul Hernandez Servellon</t>
  </si>
  <si>
    <t>17 MSP 030592</t>
  </si>
  <si>
    <t>17-2113</t>
  </si>
  <si>
    <t>Leder &amp; Hale, PC</t>
  </si>
  <si>
    <t>Tronald Wozniak</t>
  </si>
  <si>
    <t>17-2114</t>
  </si>
  <si>
    <t>17-2115</t>
  </si>
  <si>
    <t>Karp, Wigodsky, Norwind,Kudel &amp; Gold</t>
  </si>
  <si>
    <t>Bennett/Sterling</t>
  </si>
  <si>
    <t>17-2116</t>
  </si>
  <si>
    <t>Wilson &amp; Elser</t>
  </si>
  <si>
    <t>Guy Robinson</t>
  </si>
  <si>
    <t>17 MSP 031280</t>
  </si>
  <si>
    <t>17-2117</t>
  </si>
  <si>
    <t>Hightower, Stratton, Novigrod, Kantor</t>
  </si>
  <si>
    <t>emailed report 9/15/17</t>
  </si>
  <si>
    <t>17-2118</t>
  </si>
  <si>
    <t>Mr. and Mrs. Lake</t>
  </si>
  <si>
    <t>emailed report 9/17/17</t>
  </si>
  <si>
    <t>17-2119</t>
  </si>
  <si>
    <t>Martha Hidalgo Rubio</t>
  </si>
  <si>
    <t>2017 00406004</t>
  </si>
  <si>
    <t>17-2120</t>
  </si>
  <si>
    <t>Todd Dunda</t>
  </si>
  <si>
    <t>17-2121</t>
  </si>
  <si>
    <t>17  MSP 031831</t>
  </si>
  <si>
    <t>Mailed partial denial second time</t>
  </si>
  <si>
    <t>17-2122</t>
  </si>
  <si>
    <t>Wayne Dennis Vogel</t>
  </si>
  <si>
    <t>17-2123</t>
  </si>
  <si>
    <t>17-2124</t>
  </si>
  <si>
    <t>1/23/19 faxed report DT</t>
  </si>
  <si>
    <t>17-2125</t>
  </si>
  <si>
    <t>Rebecca Davis</t>
  </si>
  <si>
    <t>17-2126</t>
  </si>
  <si>
    <t>17-2127</t>
  </si>
  <si>
    <t>Federal Public Defender</t>
  </si>
  <si>
    <t>Mr.Julio Aviles aka Nazario</t>
  </si>
  <si>
    <t>25 Years destroyed</t>
  </si>
  <si>
    <t>17-2128</t>
  </si>
  <si>
    <t>Talia Tirella</t>
  </si>
  <si>
    <t>Megan Virginia Shaffer</t>
  </si>
  <si>
    <t>17 MSP 000579</t>
  </si>
  <si>
    <t>17-2129</t>
  </si>
  <si>
    <t>Judith Bednasz-Dunham</t>
  </si>
  <si>
    <t>19-0122</t>
  </si>
  <si>
    <t>17-2130</t>
  </si>
  <si>
    <t>Michael B. Dempsey</t>
  </si>
  <si>
    <t>Matthew hebenthal</t>
  </si>
  <si>
    <t>Tameka Lawand Barhan</t>
  </si>
  <si>
    <t>19 MSP  002546</t>
  </si>
  <si>
    <t>Not MSP contact Frederick Co PD</t>
  </si>
  <si>
    <t>17-2131</t>
  </si>
  <si>
    <t>Lanora Stephanie Hicks</t>
  </si>
  <si>
    <t>Kyle Hicks</t>
  </si>
  <si>
    <t>17-2132</t>
  </si>
  <si>
    <t>Sent correspondence letter requesting more information</t>
  </si>
  <si>
    <t>19-0131</t>
  </si>
  <si>
    <t>17-2133</t>
  </si>
  <si>
    <t>katherman Briggs &amp; Greenberg</t>
  </si>
  <si>
    <t>Karen Benge</t>
  </si>
  <si>
    <t>17 msp 035499</t>
  </si>
  <si>
    <t>17-2134</t>
  </si>
  <si>
    <t>Maria Chryssos</t>
  </si>
  <si>
    <t>17-2135</t>
  </si>
  <si>
    <t>Chesapeake Investigations</t>
  </si>
  <si>
    <t>17-2136</t>
  </si>
  <si>
    <t>MarkOblin</t>
  </si>
  <si>
    <t>Redacted report Emailed</t>
  </si>
  <si>
    <t>17-2137</t>
  </si>
  <si>
    <t>William Nigh</t>
  </si>
  <si>
    <t>17-2138</t>
  </si>
  <si>
    <t>Maurika Stewart</t>
  </si>
  <si>
    <t>Ronald Crews</t>
  </si>
  <si>
    <t>17 MSP 019530</t>
  </si>
  <si>
    <t>17-2139</t>
  </si>
  <si>
    <t>Richard D Lombardi</t>
  </si>
  <si>
    <t>Eric Johnson</t>
  </si>
  <si>
    <t>In draft 9/1/ Mailed report 9/20</t>
  </si>
  <si>
    <t>19 MSP 002544</t>
  </si>
  <si>
    <t>17-2140</t>
  </si>
  <si>
    <t>Cory Mills</t>
  </si>
  <si>
    <t>Gary Starlnecker</t>
  </si>
  <si>
    <t>2017 00375191</t>
  </si>
  <si>
    <t>19-0132</t>
  </si>
  <si>
    <t>17-2141</t>
  </si>
  <si>
    <t>Ingrid Rocio Velasco Collazos</t>
  </si>
  <si>
    <t>19 MSP 002979</t>
  </si>
  <si>
    <t>Jose Lopez Army Recruit</t>
  </si>
  <si>
    <t>Seth Lankford</t>
  </si>
  <si>
    <t>CIR 14 51 012434</t>
  </si>
  <si>
    <t xml:space="preserve">Emailed BK/ Faxed report </t>
  </si>
  <si>
    <t>17-2142</t>
  </si>
  <si>
    <t>19-0144</t>
  </si>
  <si>
    <t>Jordan Williams</t>
  </si>
  <si>
    <t>Tiera Hurst Williams</t>
  </si>
  <si>
    <t>17-2143</t>
  </si>
  <si>
    <t>Terrell Montray Bennett</t>
  </si>
  <si>
    <t>17 MSP 038020</t>
  </si>
  <si>
    <t>17-2144</t>
  </si>
  <si>
    <t>Timothy Simao FBI Agent</t>
  </si>
  <si>
    <t>Harris,Jefferson and Johnson</t>
  </si>
  <si>
    <t>17 MSP 008104</t>
  </si>
  <si>
    <t>17-2145</t>
  </si>
  <si>
    <t>Edward Latham/Cineflix</t>
  </si>
  <si>
    <t>Stephen/Kim Hricko</t>
  </si>
  <si>
    <t>Steven Wagner Danaher</t>
  </si>
  <si>
    <t>No longer wanted CIR. Just sent photos</t>
  </si>
  <si>
    <t>17-2146</t>
  </si>
  <si>
    <t>1/25/19 faxed report DT</t>
  </si>
  <si>
    <t>Planning &amp; Research Division</t>
  </si>
  <si>
    <t>L Powers</t>
  </si>
  <si>
    <t>19-0146</t>
  </si>
  <si>
    <t>Request 2016 MSP Annual Report; not yet available</t>
  </si>
  <si>
    <t>17-2147</t>
  </si>
  <si>
    <t>Alan M Long</t>
  </si>
  <si>
    <t>Request SOP for processing handgun permit applications</t>
  </si>
  <si>
    <t>Paige Alison Gorman</t>
  </si>
  <si>
    <t>19 MSP 003243</t>
  </si>
  <si>
    <t>17-2148</t>
  </si>
  <si>
    <t>Wear and carry permit application; to Johnson 9/28</t>
  </si>
  <si>
    <t>19-0159</t>
  </si>
  <si>
    <t>17-2149</t>
  </si>
  <si>
    <t>Alberto Duque</t>
  </si>
  <si>
    <t>19 MSP 004078</t>
  </si>
  <si>
    <t>1/28/19 Sent a email stating that this case was not handled by MSP and for the requestor to try Montgomery County PD DT</t>
  </si>
  <si>
    <t>Saba Ahmed</t>
  </si>
  <si>
    <t>Gang enforcement info; to Peterson 9/28</t>
  </si>
  <si>
    <t>Provided Docs</t>
  </si>
  <si>
    <t>19-0185</t>
  </si>
  <si>
    <t>17-2150</t>
  </si>
  <si>
    <t>Barbara C. Parker</t>
  </si>
  <si>
    <t>19 MSP 002797</t>
  </si>
  <si>
    <t>Celia Zuniga</t>
  </si>
  <si>
    <t>Reyna Ventura Ventura</t>
  </si>
  <si>
    <t>1/30/19 faxed info to OCME DT</t>
  </si>
  <si>
    <t>Request 911 call tape NB 1-270 S/o Mills Rd</t>
  </si>
  <si>
    <t>19-0186</t>
  </si>
  <si>
    <t>17-2151</t>
  </si>
  <si>
    <t>Russo</t>
  </si>
  <si>
    <t>Michael Anthony Watson</t>
  </si>
  <si>
    <t>19 MSP 004200</t>
  </si>
  <si>
    <t>Kristine Phillips Washington Post</t>
  </si>
  <si>
    <t>Hate/bias reports</t>
  </si>
  <si>
    <t>17-2152</t>
  </si>
  <si>
    <t>Arron Johnson</t>
  </si>
  <si>
    <t>Kevin Scott</t>
  </si>
  <si>
    <t>MSP 4989003430W</t>
  </si>
  <si>
    <t>Request dash cam video</t>
  </si>
  <si>
    <t xml:space="preserve">1/31/19 Faxed report </t>
  </si>
  <si>
    <t>17-2153</t>
  </si>
  <si>
    <t>Kimberly Carter</t>
  </si>
  <si>
    <t>19-0195</t>
  </si>
  <si>
    <t>Jimmie Lee Williams</t>
  </si>
  <si>
    <t>Sent to BK/ Faxed report 10/2/17</t>
  </si>
  <si>
    <t>Amy Christina Swist</t>
  </si>
  <si>
    <t>19 MSP 004236</t>
  </si>
  <si>
    <t>17-2154</t>
  </si>
  <si>
    <t>2/01/19 faxed report DT</t>
  </si>
  <si>
    <t>Kateyn Workman</t>
  </si>
  <si>
    <t>19-0198</t>
  </si>
  <si>
    <t>17-2155</t>
  </si>
  <si>
    <t>19 MSP 004393</t>
  </si>
  <si>
    <t>Sam Williams</t>
  </si>
  <si>
    <t>17 MSP 012511</t>
  </si>
  <si>
    <t>2/1/19 faxed report DT</t>
  </si>
  <si>
    <t>17-2156</t>
  </si>
  <si>
    <t>Len Trammelle</t>
  </si>
  <si>
    <t>17 MSP 029327</t>
  </si>
  <si>
    <t>19-0214</t>
  </si>
  <si>
    <t>Leslie C Tyler</t>
  </si>
  <si>
    <t>17-2157</t>
  </si>
  <si>
    <t>18 MSP 029900</t>
  </si>
  <si>
    <t>Phillip DiMaggio</t>
  </si>
  <si>
    <t>2017 00311230</t>
  </si>
  <si>
    <t>2/5/19 faxed  report DT</t>
  </si>
  <si>
    <t>19-0309</t>
  </si>
  <si>
    <t>17-2158</t>
  </si>
  <si>
    <t>Geeta Stowe</t>
  </si>
  <si>
    <t>Goutumm Karapurkar</t>
  </si>
  <si>
    <t>Leonard William Neal Jr</t>
  </si>
  <si>
    <t>2017 00088951</t>
  </si>
  <si>
    <t>19 MSP 005922</t>
  </si>
  <si>
    <t>2/12/19 FAXED TO OCME DT</t>
  </si>
  <si>
    <t>17-2159</t>
  </si>
  <si>
    <t>Sheila Ann Privett</t>
  </si>
  <si>
    <t>17 MSP 026868</t>
  </si>
  <si>
    <t>Denial Letter sent 9/19</t>
  </si>
  <si>
    <t>17-2160</t>
  </si>
  <si>
    <t>Tori Klotzman</t>
  </si>
  <si>
    <t>17 1873</t>
  </si>
  <si>
    <t>Sent correspondence letter 9/20</t>
  </si>
  <si>
    <t>17-2161</t>
  </si>
  <si>
    <t>Special Agent Daniel Wessel</t>
  </si>
  <si>
    <t>19-0310</t>
  </si>
  <si>
    <t>17-2162</t>
  </si>
  <si>
    <t>Casandra T. Feltner</t>
  </si>
  <si>
    <t>Ricky Darren Calisto</t>
  </si>
  <si>
    <t>Cassandra Feltner</t>
  </si>
  <si>
    <t>19 MSP 005611</t>
  </si>
  <si>
    <t>Sent to BK/Waiting to hear back from Mary Bergan 11/28/17</t>
  </si>
  <si>
    <t>17-2163</t>
  </si>
  <si>
    <t>19-0311</t>
  </si>
  <si>
    <t>Tyrone Markee Noble</t>
  </si>
  <si>
    <t>19 MSP 005628</t>
  </si>
  <si>
    <t>19-0322</t>
  </si>
  <si>
    <t>Serene McRae</t>
  </si>
  <si>
    <t>16 MSP 044397</t>
  </si>
  <si>
    <t>Peter Allen Aldrich</t>
  </si>
  <si>
    <t>17-2164</t>
  </si>
  <si>
    <t>19 MSP 005964</t>
  </si>
  <si>
    <t>Kaela Breen</t>
  </si>
  <si>
    <t>James Abram Breen III</t>
  </si>
  <si>
    <t>2/13/19 faxed to OCME DT</t>
  </si>
  <si>
    <t>19-0348</t>
  </si>
  <si>
    <t>17-2165</t>
  </si>
  <si>
    <t>Amanda E Molina</t>
  </si>
  <si>
    <t>Gregory Martin Amos</t>
  </si>
  <si>
    <t>17 MSP 035182</t>
  </si>
  <si>
    <t>19 MSP 007269</t>
  </si>
  <si>
    <t>Requesting Video; to George 9/28</t>
  </si>
  <si>
    <t>2/19/19 faxed to OCME  DT</t>
  </si>
  <si>
    <t>17-2166</t>
  </si>
  <si>
    <t>DUPLICATE of 17-2040</t>
  </si>
  <si>
    <t>19-0349</t>
  </si>
  <si>
    <t>Kimberly D Trostle SEMMES</t>
  </si>
  <si>
    <t>4PQ0ADP</t>
  </si>
  <si>
    <t>Eugene Etheridge</t>
  </si>
  <si>
    <t>Request dash cam or body video Cit#MD2102000797</t>
  </si>
  <si>
    <t>not provided</t>
  </si>
  <si>
    <t>17-2167</t>
  </si>
  <si>
    <t xml:space="preserve"> 2/19/19  not in our database. Faxed a corispondence letter to OCME DT</t>
  </si>
  <si>
    <t>Evan J Kline</t>
  </si>
  <si>
    <t>Karen L Benge</t>
  </si>
  <si>
    <t>17 MSP 035499</t>
  </si>
  <si>
    <t>19-0371</t>
  </si>
  <si>
    <t>Request video tape; not a fatal, no video; CRD handles rest</t>
  </si>
  <si>
    <t>Serge Raoul Raveau</t>
  </si>
  <si>
    <t>17-2168</t>
  </si>
  <si>
    <t>19 MSP 004007</t>
  </si>
  <si>
    <t>Alicia Gipe Wilspmelser LLP</t>
  </si>
  <si>
    <t>New Bern Transport</t>
  </si>
  <si>
    <t>2/22/19 FAXED TO OCME DT</t>
  </si>
  <si>
    <t>Request video tape; to Menchey 9/28</t>
  </si>
  <si>
    <t>19-0510</t>
  </si>
  <si>
    <t>17-2169</t>
  </si>
  <si>
    <t>Bridgett Lane Esq</t>
  </si>
  <si>
    <t>Request homicide file; to Blades 9/28</t>
  </si>
  <si>
    <t>17-2170</t>
  </si>
  <si>
    <t>Request case file; to Kloiber 9/28</t>
  </si>
  <si>
    <t>17-2171</t>
  </si>
  <si>
    <t>Harold (Hal) Wood III</t>
  </si>
  <si>
    <t>Request copy of transcript of call 4 10 17 ran off road</t>
  </si>
  <si>
    <t>17-2172</t>
  </si>
  <si>
    <t>James Cook</t>
  </si>
  <si>
    <t>Jasmine Dixon</t>
  </si>
  <si>
    <t>17 MSP 039458</t>
  </si>
  <si>
    <t>17-2173</t>
  </si>
  <si>
    <t>Jeffrey Rayfield</t>
  </si>
  <si>
    <t>John Russell Rayfield</t>
  </si>
  <si>
    <t>17 MSP 036996</t>
  </si>
  <si>
    <t>17-2174</t>
  </si>
  <si>
    <t>Kelly Tovar</t>
  </si>
  <si>
    <t>17-2175</t>
  </si>
  <si>
    <t>Sharon M Davis</t>
  </si>
  <si>
    <t>17-2176</t>
  </si>
  <si>
    <t>Oscar W Navarrocabr</t>
  </si>
  <si>
    <t>17-2177</t>
  </si>
  <si>
    <t>Gregory Husisian</t>
  </si>
  <si>
    <t>2017 00410907</t>
  </si>
  <si>
    <t xml:space="preserve">Mailed CCC </t>
  </si>
  <si>
    <t>17-2178</t>
  </si>
  <si>
    <t>Whitworth EX</t>
  </si>
  <si>
    <t>17-2179</t>
  </si>
  <si>
    <t>2017 00373893</t>
  </si>
  <si>
    <t>17-2180</t>
  </si>
  <si>
    <t>Palencia Cons</t>
  </si>
  <si>
    <t>17 MSP 032732</t>
  </si>
  <si>
    <t>17-2181</t>
  </si>
  <si>
    <t>Mike and Jodie Graves</t>
  </si>
  <si>
    <t>Colin Cooper Graves</t>
  </si>
  <si>
    <t>17 MSP 035151</t>
  </si>
  <si>
    <t>Juvenile Suspects/Denied</t>
  </si>
  <si>
    <t>17-2182</t>
  </si>
  <si>
    <t>Brittany Kingery</t>
  </si>
  <si>
    <t>17 MSP 038657</t>
  </si>
  <si>
    <t>Request 911 tape recording</t>
  </si>
  <si>
    <t xml:space="preserve">Provided </t>
  </si>
  <si>
    <t>17-2183</t>
  </si>
  <si>
    <t>Shane Boswell</t>
  </si>
  <si>
    <t>Requested to know process to make request</t>
  </si>
  <si>
    <t>17-2184</t>
  </si>
  <si>
    <t>Michele L Reed</t>
  </si>
  <si>
    <t>MSP 5854005P</t>
  </si>
  <si>
    <t>Request taped statements videos; to Menche 9/28</t>
  </si>
  <si>
    <t>17-2185</t>
  </si>
  <si>
    <t>Kaw</t>
  </si>
  <si>
    <t>Albert G Engel</t>
  </si>
  <si>
    <t>Railroad crashes</t>
  </si>
  <si>
    <t>No data/referred to CSX</t>
  </si>
  <si>
    <t>17-2186</t>
  </si>
  <si>
    <t>Emailed report 10/12/17</t>
  </si>
  <si>
    <t>17-2187</t>
  </si>
  <si>
    <t>Wayne and Reta Collins</t>
  </si>
  <si>
    <t>Joan Deborah Mason</t>
  </si>
  <si>
    <t>17 MSP 037013</t>
  </si>
  <si>
    <t>Mailed report 9/28/17</t>
  </si>
  <si>
    <t>17-2188</t>
  </si>
  <si>
    <t>Keypoint Government Solutions</t>
  </si>
  <si>
    <t>Aladino Everett Alston</t>
  </si>
  <si>
    <t>16 MSP 050134</t>
  </si>
  <si>
    <t>17-2189</t>
  </si>
  <si>
    <t>Eva Mar</t>
  </si>
  <si>
    <t>17 MSP 037007</t>
  </si>
  <si>
    <t>17-2190</t>
  </si>
  <si>
    <t>Kiana Naomi Spain</t>
  </si>
  <si>
    <t>16 MSP 033844</t>
  </si>
  <si>
    <t>Expungement.</t>
  </si>
  <si>
    <t>17-2191</t>
  </si>
  <si>
    <t>Mike Worth</t>
  </si>
  <si>
    <t>Roberto Santaliz</t>
  </si>
  <si>
    <t>17 MSP 001457</t>
  </si>
  <si>
    <t>17-2192</t>
  </si>
  <si>
    <t>Dennis Gundy</t>
  </si>
  <si>
    <t>Sent email for more info. Email returned. Sent letter 9/28. No response rec'd</t>
  </si>
  <si>
    <t>17-2193</t>
  </si>
  <si>
    <t>11 80 010568</t>
  </si>
  <si>
    <t>Billed $10.25 10/17</t>
  </si>
  <si>
    <t>17-2194</t>
  </si>
  <si>
    <t>11 80 008182</t>
  </si>
  <si>
    <t>17-2195</t>
  </si>
  <si>
    <t>11 80 006076</t>
  </si>
  <si>
    <t>17-2196</t>
  </si>
  <si>
    <t>04 80 012869</t>
  </si>
  <si>
    <t>17-2197</t>
  </si>
  <si>
    <t>04 80 004033</t>
  </si>
  <si>
    <t>17-2198</t>
  </si>
  <si>
    <t>04 80 001764</t>
  </si>
  <si>
    <t>17-2199</t>
  </si>
  <si>
    <t>Simon Alexander</t>
  </si>
  <si>
    <t>02 80 007255</t>
  </si>
  <si>
    <t>17-2200</t>
  </si>
  <si>
    <t>3/14/19 faxed report to OCME DT</t>
  </si>
  <si>
    <t>02 80 006399</t>
  </si>
  <si>
    <t>17-2201</t>
  </si>
  <si>
    <t>Lorita Spear</t>
  </si>
  <si>
    <t>19-0511</t>
  </si>
  <si>
    <t>17 MSP 037335</t>
  </si>
  <si>
    <t>James Edward Rodney</t>
  </si>
  <si>
    <t>17-2202</t>
  </si>
  <si>
    <t>3/14/19 faxed  report to OCME DT</t>
  </si>
  <si>
    <t>Byron K Tunnell</t>
  </si>
  <si>
    <t>17 MSP 037654</t>
  </si>
  <si>
    <t>19-0513</t>
  </si>
  <si>
    <t>17-2203</t>
  </si>
  <si>
    <t>Michael James D'Angelo</t>
  </si>
  <si>
    <t>Randy Lee Appel</t>
  </si>
  <si>
    <t>17 MSP 037768</t>
  </si>
  <si>
    <t>3/14/19  faxed report  to OCME. DT</t>
  </si>
  <si>
    <t>17-2204</t>
  </si>
  <si>
    <t>Austin Metzler</t>
  </si>
  <si>
    <t>19-0514</t>
  </si>
  <si>
    <t>17 MSP 035630</t>
  </si>
  <si>
    <t>In draft but given</t>
  </si>
  <si>
    <t>Mark Randolph Hawkins</t>
  </si>
  <si>
    <t>19 MSP 010412</t>
  </si>
  <si>
    <t>17-2205</t>
  </si>
  <si>
    <t>Tyler James Pope</t>
  </si>
  <si>
    <t>17 MSP 036394</t>
  </si>
  <si>
    <t>19-0515</t>
  </si>
  <si>
    <t>Tripp Joseph Johnson</t>
  </si>
  <si>
    <t>17-2206</t>
  </si>
  <si>
    <t>Evan J Gottlieb</t>
  </si>
  <si>
    <t>17-2207</t>
  </si>
  <si>
    <t>19-0517</t>
  </si>
  <si>
    <t>William David Warn</t>
  </si>
  <si>
    <t>17 MSP 033958</t>
  </si>
  <si>
    <t>Courtaja Antrice Duncan</t>
  </si>
  <si>
    <t>3/14/19 faxed to OCME DT</t>
  </si>
  <si>
    <t>17-2208</t>
  </si>
  <si>
    <t>19-0519</t>
  </si>
  <si>
    <t>Barbara E Guthrie</t>
  </si>
  <si>
    <t>17 MSP 034658</t>
  </si>
  <si>
    <t>17-2209</t>
  </si>
  <si>
    <t>Tracey Lynn Sensabaugh</t>
  </si>
  <si>
    <t>17 MSP 036966</t>
  </si>
  <si>
    <t>17-2210</t>
  </si>
  <si>
    <t>Dawn Davis</t>
  </si>
  <si>
    <t>17 MSP 035898</t>
  </si>
  <si>
    <t>17-2211</t>
  </si>
  <si>
    <t>Robert &amp; Virginia Wilson</t>
  </si>
  <si>
    <t>17 MSP 024659</t>
  </si>
  <si>
    <t>17-2212</t>
  </si>
  <si>
    <t>Yolanda Cherie Coates</t>
  </si>
  <si>
    <t>16 MSP 028726</t>
  </si>
  <si>
    <t>19-0539</t>
  </si>
  <si>
    <t>17-2213</t>
  </si>
  <si>
    <t>Goldie Jomarie Harmon</t>
  </si>
  <si>
    <t>Steven Vaughn</t>
  </si>
  <si>
    <t>19 MSP 011286</t>
  </si>
  <si>
    <t>17 MSP 041228</t>
  </si>
  <si>
    <t>In draft 10/2/17/ Still in draft one month later, please request at a later date.</t>
  </si>
  <si>
    <t>3/18/19 faxed to OCME DT</t>
  </si>
  <si>
    <t>19-0599</t>
  </si>
  <si>
    <t>3/25/19 Faxed report DT</t>
  </si>
  <si>
    <t>19-0601</t>
  </si>
  <si>
    <t>Tidy Joan Baptist</t>
  </si>
  <si>
    <t>19 MSP 012368</t>
  </si>
  <si>
    <t>3/25/19 faxed report DT</t>
  </si>
  <si>
    <t>19-0686</t>
  </si>
  <si>
    <t>Curtis Ray Belcher</t>
  </si>
  <si>
    <t>19 MSP 013768</t>
  </si>
  <si>
    <t>4/4/19 faxed report DT</t>
  </si>
  <si>
    <t>19-0687</t>
  </si>
  <si>
    <t>Ryan M Schaffner</t>
  </si>
  <si>
    <t>19 MSP 013829</t>
  </si>
  <si>
    <t>4/4/19 faxed report  DT</t>
  </si>
  <si>
    <t>19-0696</t>
  </si>
  <si>
    <t>Brenda Louise Engel</t>
  </si>
  <si>
    <t>19 MSP 014038</t>
  </si>
  <si>
    <t>4/5/19 faxed to OCME DT</t>
  </si>
  <si>
    <t>17-2214</t>
  </si>
  <si>
    <t>19-0708</t>
  </si>
  <si>
    <t>j Anuken &amp; Associates LLC</t>
  </si>
  <si>
    <t>Shean Poole</t>
  </si>
  <si>
    <t>Charles Richard Preston</t>
  </si>
  <si>
    <t>2017 00351222</t>
  </si>
  <si>
    <t>19 MSP 014726</t>
  </si>
  <si>
    <t>Emailed the CCC</t>
  </si>
  <si>
    <t>4/9/19 faxed report to OCME DT</t>
  </si>
  <si>
    <t>17-2215</t>
  </si>
  <si>
    <t>19-0734</t>
  </si>
  <si>
    <t>Kisha Crews</t>
  </si>
  <si>
    <t>Andre Lavon Dickerson</t>
  </si>
  <si>
    <t>4/11/19 faxed to OCME DT</t>
  </si>
  <si>
    <t>17-2216</t>
  </si>
  <si>
    <t>19-0735</t>
  </si>
  <si>
    <t>Phillip Kolschenreuther Esq</t>
  </si>
  <si>
    <t>Nelson Polun</t>
  </si>
  <si>
    <t>Hollie Marie Brown</t>
  </si>
  <si>
    <t>19 MSP 014339</t>
  </si>
  <si>
    <t>Calls for 107 Hissey Rd Grasonville  MD</t>
  </si>
  <si>
    <t>17-2217</t>
  </si>
  <si>
    <t>Thomas Greve</t>
  </si>
  <si>
    <t>Unknown Homicide Victim</t>
  </si>
  <si>
    <t>Gentic testing body 12-6-1973</t>
  </si>
  <si>
    <t>Open Homicide Case</t>
  </si>
  <si>
    <t>17-2218</t>
  </si>
  <si>
    <t>Michael Scott Bowles</t>
  </si>
  <si>
    <t xml:space="preserve">Full W&amp;C Application Handgun permit </t>
  </si>
  <si>
    <t>Documents Provided</t>
  </si>
  <si>
    <t>17-2219</t>
  </si>
  <si>
    <t>Nicalette Gentry</t>
  </si>
  <si>
    <t>17 MSP 027184</t>
  </si>
  <si>
    <t>17-2220</t>
  </si>
  <si>
    <t>Damon Christopher Foster</t>
  </si>
  <si>
    <t>17-2221</t>
  </si>
  <si>
    <t>Patricia Louise Withers</t>
  </si>
  <si>
    <t>17 MSP 041124</t>
  </si>
  <si>
    <t>In draft / Faxed report on 10/10/17</t>
  </si>
  <si>
    <t>17-2222</t>
  </si>
  <si>
    <t>Joshua Allen Nixon</t>
  </si>
  <si>
    <t>17-2223</t>
  </si>
  <si>
    <t>Judy Ogletree</t>
  </si>
  <si>
    <t>CE 4516001R</t>
  </si>
  <si>
    <t>Request traffic camera audio 911 calls</t>
  </si>
  <si>
    <t>Nothing responsive/not an MSP Case</t>
  </si>
  <si>
    <t>17-2224</t>
  </si>
  <si>
    <t>Jack E. Bayliss</t>
  </si>
  <si>
    <t>17 MSP 039806</t>
  </si>
  <si>
    <t>Faxed report 10/3/17</t>
  </si>
  <si>
    <t>17-2225</t>
  </si>
  <si>
    <t>Cherelle Smith-Stevens</t>
  </si>
  <si>
    <t>17-2226</t>
  </si>
  <si>
    <t>PAULA ZAMBRANO</t>
  </si>
  <si>
    <t>17-2227</t>
  </si>
  <si>
    <t>17-2228</t>
  </si>
  <si>
    <t>Cameron Dodd</t>
  </si>
  <si>
    <t>Wilder De La Rosa Zepeda</t>
  </si>
  <si>
    <t>17 MSP 037363</t>
  </si>
  <si>
    <t>17-2229</t>
  </si>
  <si>
    <t>Plaxen &amp; Adler</t>
  </si>
  <si>
    <t>Irma  Rochelle</t>
  </si>
  <si>
    <t>17-2230</t>
  </si>
  <si>
    <t>Caroline County State's Attny</t>
  </si>
  <si>
    <t>Brown, Robin</t>
  </si>
  <si>
    <t>OSFM #05.17.009</t>
  </si>
  <si>
    <t>Report Emailed on 10/03/2017</t>
  </si>
  <si>
    <t>17-2231</t>
  </si>
  <si>
    <t>Leftwich, LLC</t>
  </si>
  <si>
    <t>17-2232</t>
  </si>
  <si>
    <t>Dotson, Patricia</t>
  </si>
  <si>
    <t>OSFM #17.17.024</t>
  </si>
  <si>
    <t>NOI Emailed 10/05/2017: Report Emailed 10/19/2017</t>
  </si>
  <si>
    <t>17-2233</t>
  </si>
  <si>
    <t>HB</t>
  </si>
  <si>
    <t>Arhur McGreevy</t>
  </si>
  <si>
    <t>Gregory LaFrancgis</t>
  </si>
  <si>
    <t>911 call 7/15/2017 at 2:32 pm 695 Baltimore Co</t>
  </si>
  <si>
    <t>17-2234</t>
  </si>
  <si>
    <t>Linden Houston</t>
  </si>
  <si>
    <t>Sylvia Wright, Brian Bonell</t>
  </si>
  <si>
    <t>Any information handgun permit #96138</t>
  </si>
  <si>
    <t>17-2235</t>
  </si>
  <si>
    <t>Kw</t>
  </si>
  <si>
    <t>Gary J Krupka Atty</t>
  </si>
  <si>
    <t>Brian Thomas Wolfe</t>
  </si>
  <si>
    <t>17 MSP 039318</t>
  </si>
  <si>
    <t>Sent report on 9/26</t>
  </si>
  <si>
    <t>17-2236</t>
  </si>
  <si>
    <t>Deneen Mackall</t>
  </si>
  <si>
    <t>State Highway Administration</t>
  </si>
  <si>
    <t>16 MSP 034393</t>
  </si>
  <si>
    <t>Report sent on 10/5</t>
  </si>
  <si>
    <t>17-2237</t>
  </si>
  <si>
    <t>Not MSP contact North East PD or Cecil Co SO</t>
  </si>
  <si>
    <t>17-2238</t>
  </si>
  <si>
    <t>Kimberly McCoin</t>
  </si>
  <si>
    <t>17 MSP 039654</t>
  </si>
  <si>
    <t>Sent report 9/26</t>
  </si>
  <si>
    <t>17-2239</t>
  </si>
  <si>
    <t>Alyse Colen</t>
  </si>
  <si>
    <t>Jeffrey Colen</t>
  </si>
  <si>
    <t>OSFM #14.13.009</t>
  </si>
  <si>
    <t>Report emailed on 10/06/2017</t>
  </si>
  <si>
    <t>17-2240</t>
  </si>
  <si>
    <t>19-0736</t>
  </si>
  <si>
    <t>17-2241</t>
  </si>
  <si>
    <t>Todd E. Lomax</t>
  </si>
  <si>
    <t>Tiffany Happel / Anne Arundel SAO</t>
  </si>
  <si>
    <t>Joseph Alfred Carroll</t>
  </si>
  <si>
    <t>19 MSP 014610</t>
  </si>
  <si>
    <t>17 MSP 037714</t>
  </si>
  <si>
    <t>Emailed report 10/10/17</t>
  </si>
  <si>
    <t>17-2242</t>
  </si>
  <si>
    <t>Chris Johnson</t>
  </si>
  <si>
    <t>17 MSP 014860</t>
  </si>
  <si>
    <t>19-0754</t>
  </si>
  <si>
    <t>Martha Healy Miller</t>
  </si>
  <si>
    <t>19 MSP 000031</t>
  </si>
  <si>
    <t>4/18/19 faxed correspondebce letter not handled by MSP DT</t>
  </si>
  <si>
    <t>19-0756</t>
  </si>
  <si>
    <t>Faxed report 10/10/17</t>
  </si>
  <si>
    <t>Ignacio Chagolla Barriga</t>
  </si>
  <si>
    <t>17-2243</t>
  </si>
  <si>
    <t>19 MSP 015982</t>
  </si>
  <si>
    <t>4/18/19 faxed to OCME DT</t>
  </si>
  <si>
    <t>QA's State's Attorney</t>
  </si>
  <si>
    <t>Beres, Patrick</t>
  </si>
  <si>
    <t>OSFM #17.17.027</t>
  </si>
  <si>
    <t>19-0769</t>
  </si>
  <si>
    <t>Report hand-delivered by DFM Fenzel on 11/02/2017</t>
  </si>
  <si>
    <t>17-2244</t>
  </si>
  <si>
    <t>David Andrew Evans</t>
  </si>
  <si>
    <t>19 MSP 016526</t>
  </si>
  <si>
    <t>Joy Tilton</t>
  </si>
  <si>
    <t>17 MSP 040009</t>
  </si>
  <si>
    <t>4/22/19 faxed to OCME DT</t>
  </si>
  <si>
    <t>Emailed trooper 10/10/17 / Faxed report 11/7/17</t>
  </si>
  <si>
    <t>17-2245</t>
  </si>
  <si>
    <t>19-0774</t>
  </si>
  <si>
    <t>Jennifer Alexander</t>
  </si>
  <si>
    <t>Tammy LaDuca</t>
  </si>
  <si>
    <t>2HZ0G2G 2150G2G</t>
  </si>
  <si>
    <t>Alphonso Wren</t>
  </si>
  <si>
    <t>Request 911 calls CAD notes Radio Transmissions</t>
  </si>
  <si>
    <t>19 MSP 016250</t>
  </si>
  <si>
    <t>17-2246</t>
  </si>
  <si>
    <t>Maggie Vincent PK Law</t>
  </si>
  <si>
    <t>19-0778</t>
  </si>
  <si>
    <t>Request crime reports 7/2014- Present</t>
  </si>
  <si>
    <t>Nothing responsive/not MSP jurisdiction</t>
  </si>
  <si>
    <t>Denise Carolyn Carter</t>
  </si>
  <si>
    <t>17-2247</t>
  </si>
  <si>
    <t>19 MSP 016101</t>
  </si>
  <si>
    <t>Kelly Wilkerson State's Atty Off</t>
  </si>
  <si>
    <t>Mark O'Riley</t>
  </si>
  <si>
    <t xml:space="preserve">Request Blood Kit Graef 3/8/17 </t>
  </si>
  <si>
    <t>Lt. Garcia will assist SAO w/request</t>
  </si>
  <si>
    <t>17-2248</t>
  </si>
  <si>
    <t>Edward Lee Hepner</t>
  </si>
  <si>
    <t>No report available. This was a fatal accident.</t>
  </si>
  <si>
    <t>17-2249</t>
  </si>
  <si>
    <t>Joshua Eppley</t>
  </si>
  <si>
    <t>2017 00334717</t>
  </si>
  <si>
    <t>17-2250</t>
  </si>
  <si>
    <t xml:space="preserve">Baltimore County SAO </t>
  </si>
  <si>
    <t>Aaron Jamiere Joe Jackson</t>
  </si>
  <si>
    <t>17 MSP 040436</t>
  </si>
  <si>
    <t>17-2251</t>
  </si>
  <si>
    <t>Brendan Benge</t>
  </si>
  <si>
    <t>Wayne B Pope</t>
  </si>
  <si>
    <t>Request destruction at Exxon Suitland Md</t>
  </si>
  <si>
    <t>17-2252</t>
  </si>
  <si>
    <t>Curley Adjustment Bureau,INC</t>
  </si>
  <si>
    <t>Cary Davis</t>
  </si>
  <si>
    <t>17 MSP 041244</t>
  </si>
  <si>
    <t>In Draft 10/11/17,10/17 Mailed partial denial 10/27/17</t>
  </si>
  <si>
    <t>17-2253</t>
  </si>
  <si>
    <t>17 MSP 008777</t>
  </si>
  <si>
    <t>Emailed report 10/11/17</t>
  </si>
  <si>
    <t>17-2254</t>
  </si>
  <si>
    <t>Dorthy Plugge</t>
  </si>
  <si>
    <t>17 MSP 041103</t>
  </si>
  <si>
    <t>Report mailed 10/11/17</t>
  </si>
  <si>
    <t>17-2255</t>
  </si>
  <si>
    <t>Codie Cook</t>
  </si>
  <si>
    <t>2017 00433278</t>
  </si>
  <si>
    <t>Mailed CCC 10/11/17</t>
  </si>
  <si>
    <t>17-2256</t>
  </si>
  <si>
    <t>Michael Krause</t>
  </si>
  <si>
    <t>19-0842</t>
  </si>
  <si>
    <t>2017 00429437</t>
  </si>
  <si>
    <t>17-2257</t>
  </si>
  <si>
    <t>4/25/19 faxed to OCME DT</t>
  </si>
  <si>
    <t>Courtney Stanford</t>
  </si>
  <si>
    <t>17 05420</t>
  </si>
  <si>
    <t>19-0872</t>
  </si>
  <si>
    <t>17-2258</t>
  </si>
  <si>
    <t>Niles, Barton &amp; Wilmer,LLP</t>
  </si>
  <si>
    <t>17-2259</t>
  </si>
  <si>
    <t>Daniel Taylor</t>
  </si>
  <si>
    <t>17-2260</t>
  </si>
  <si>
    <t>David William Treiber</t>
  </si>
  <si>
    <t>18 MSP 042375</t>
  </si>
  <si>
    <t>Criminal Injuries Board</t>
  </si>
  <si>
    <t>Adel Khaled-Birkdar</t>
  </si>
  <si>
    <t>16 CS 00237544</t>
  </si>
  <si>
    <t>5/1/19 faxed report DT</t>
  </si>
  <si>
    <t>17-2261</t>
  </si>
  <si>
    <t>19-0874</t>
  </si>
  <si>
    <t>Wilson  &amp; Elser</t>
  </si>
  <si>
    <t>Allen Fannon</t>
  </si>
  <si>
    <t>16 MSP 041646</t>
  </si>
  <si>
    <t>Charvez Brown</t>
  </si>
  <si>
    <t>17-2262</t>
  </si>
  <si>
    <t>5/1/19 Case not handled by MSP. faxed Correspondance letter to OCME DT</t>
  </si>
  <si>
    <t>Dylan Robinette</t>
  </si>
  <si>
    <t>19-0878</t>
  </si>
  <si>
    <t>17 MSP 027343</t>
  </si>
  <si>
    <t>Elizabeth Christine Rathel</t>
  </si>
  <si>
    <t>17-2263</t>
  </si>
  <si>
    <t>19 MSP 018197</t>
  </si>
  <si>
    <t>Jerry Wilhoite</t>
  </si>
  <si>
    <t>5/2/19 faxed to OCME DT</t>
  </si>
  <si>
    <t>17 MSP 041694</t>
  </si>
  <si>
    <t>Mailed report 10/11/17</t>
  </si>
  <si>
    <t>19-0889</t>
  </si>
  <si>
    <t>Heather Caitlin Williams</t>
  </si>
  <si>
    <t>17-2264</t>
  </si>
  <si>
    <t>5/3/19 faxed to OCME DT</t>
  </si>
  <si>
    <t>Richard Shapiro</t>
  </si>
  <si>
    <t>Lawrence Jackson</t>
  </si>
  <si>
    <t>19-0918</t>
  </si>
  <si>
    <t>James Waite Most</t>
  </si>
  <si>
    <t>19 MSP 019072</t>
  </si>
  <si>
    <t>17-2265</t>
  </si>
  <si>
    <t>5/8/19 faxed report DT</t>
  </si>
  <si>
    <t>New Castle County Superior Court / Jim Kostelnik</t>
  </si>
  <si>
    <t>Julian Adam Hylton</t>
  </si>
  <si>
    <t>19-0938</t>
  </si>
  <si>
    <t>17-2266</t>
  </si>
  <si>
    <t>William John Fanning Jr.</t>
  </si>
  <si>
    <t>19 MSP 019584</t>
  </si>
  <si>
    <t>James R. Byrd III</t>
  </si>
  <si>
    <t>17 MSP 041262</t>
  </si>
  <si>
    <t>5/10/19 sent correspondance stating that msp didnt handle this case. DT</t>
  </si>
  <si>
    <t xml:space="preserve">Ms. Williams has it 10/11/17 </t>
  </si>
  <si>
    <t>17-2267</t>
  </si>
  <si>
    <t>203 OSFM - Western Region (WRO)</t>
  </si>
  <si>
    <t>Gloria Rouden</t>
  </si>
  <si>
    <t>James Lorenzo</t>
  </si>
  <si>
    <t>Case Ledger Entry Emailed (Report Not Available/Destroyed)</t>
  </si>
  <si>
    <t>17-2268</t>
  </si>
  <si>
    <t>Lori Conaway, Erie Insurance</t>
  </si>
  <si>
    <t>Patricia Dotson</t>
  </si>
  <si>
    <t>OSFM Case #17.17.024</t>
  </si>
  <si>
    <t>Report Emailed 10/12/17</t>
  </si>
  <si>
    <t>17-2269</t>
  </si>
  <si>
    <t>Ryland David - Cohen &amp; Dwin</t>
  </si>
  <si>
    <t>Aaron Ebron</t>
  </si>
  <si>
    <t>17 MSP 039521</t>
  </si>
  <si>
    <t>Contact PG County SAO for DUI Report.</t>
  </si>
  <si>
    <t>17-2270</t>
  </si>
  <si>
    <t>19-0945</t>
  </si>
  <si>
    <t>Jeremy Bond</t>
  </si>
  <si>
    <t>18 MSP 121729</t>
  </si>
  <si>
    <t xml:space="preserve"> 5/10/19 faxed correspondence letter not a MSP case. DT</t>
  </si>
  <si>
    <t>19-0954</t>
  </si>
  <si>
    <t>Jackson Richard Hennen</t>
  </si>
  <si>
    <t>18 MSP 054877</t>
  </si>
  <si>
    <t>17-2271</t>
  </si>
  <si>
    <t>5/14/19. faxed info to OCME DT</t>
  </si>
  <si>
    <t>19-0970</t>
  </si>
  <si>
    <t>Richard P. Shapiro</t>
  </si>
  <si>
    <t>Lawrence Jackson Sr</t>
  </si>
  <si>
    <t>Peter Laevern Sloat</t>
  </si>
  <si>
    <t>19 MSP 019720</t>
  </si>
  <si>
    <t>5/15/19 faxed to OCME  DT</t>
  </si>
  <si>
    <t>17-2272</t>
  </si>
  <si>
    <t>Courtney Haywood</t>
  </si>
  <si>
    <t>Jason Miller</t>
  </si>
  <si>
    <t>19-0971</t>
  </si>
  <si>
    <t>2017 00424768</t>
  </si>
  <si>
    <t>requesting call tapes</t>
  </si>
  <si>
    <t>Jacob W. Carr</t>
  </si>
  <si>
    <t>19 MSP 019639</t>
  </si>
  <si>
    <t>17-2273</t>
  </si>
  <si>
    <t>5/15/19 faxed to OCME DT</t>
  </si>
  <si>
    <t>George Pirpiris</t>
  </si>
  <si>
    <t>19-0995</t>
  </si>
  <si>
    <t>Sent letter for more information</t>
  </si>
  <si>
    <t>Ricardo Anthony Smith</t>
  </si>
  <si>
    <t>19 35 00945</t>
  </si>
  <si>
    <t>17-2274</t>
  </si>
  <si>
    <t>5/20/19 faxed Corresondence to OCME. MSP didnt handle this case.  DT</t>
  </si>
  <si>
    <t>YNO</t>
  </si>
  <si>
    <t>Chase Incident Solutions</t>
  </si>
  <si>
    <t>Matthew Bradshaw</t>
  </si>
  <si>
    <t>17 MSP 010883</t>
  </si>
  <si>
    <t>Sent email to JUDY May/ Contact SAO for copy of report 10/16</t>
  </si>
  <si>
    <t>19-0998</t>
  </si>
  <si>
    <t>17-2275</t>
  </si>
  <si>
    <t>Mark Edward May</t>
  </si>
  <si>
    <t>Caroline County State's Attorney; Kelly Wilkerson</t>
  </si>
  <si>
    <t>Brian T. Smith</t>
  </si>
  <si>
    <t>OSFM Case# 05.17.011</t>
  </si>
  <si>
    <t>5/20/19 faxed to OCME DT</t>
  </si>
  <si>
    <t>Report Emailed 10/12/2017</t>
  </si>
  <si>
    <t>19-1025</t>
  </si>
  <si>
    <t>17-2276</t>
  </si>
  <si>
    <t>Donnell Jefferson</t>
  </si>
  <si>
    <t>Brittany Norwood</t>
  </si>
  <si>
    <t>Doris Janet Kinnamont</t>
  </si>
  <si>
    <t>19 MSP 021289</t>
  </si>
  <si>
    <t xml:space="preserve"> 5/21/19 faxed to OCME DT</t>
  </si>
  <si>
    <t>17-2277</t>
  </si>
  <si>
    <t>19-1096</t>
  </si>
  <si>
    <t>Alexis Wilhelm / Adult Probation</t>
  </si>
  <si>
    <t>Amy Bently</t>
  </si>
  <si>
    <t>17 MSP 040485</t>
  </si>
  <si>
    <t>Anthony Walters</t>
  </si>
  <si>
    <t>Emailed report 12/4/17</t>
  </si>
  <si>
    <t>19 MSP 023097</t>
  </si>
  <si>
    <t>6/3/19 faxed to OCME DT</t>
  </si>
  <si>
    <t>17-2278</t>
  </si>
  <si>
    <t>Gerald Potts  Greenbelt PD</t>
  </si>
  <si>
    <t>Patrick Musoko Kenge</t>
  </si>
  <si>
    <t>19-1111</t>
  </si>
  <si>
    <t>Requesting to view IAU and Personnel Files</t>
  </si>
  <si>
    <t>Aaron Anil Gangi Reddy</t>
  </si>
  <si>
    <t>17-2279</t>
  </si>
  <si>
    <t xml:space="preserve"> 6/5/19 faxed to OCME DT</t>
  </si>
  <si>
    <t>Greenspan &amp; Schrader</t>
  </si>
  <si>
    <t>Muhammad Barekzel</t>
  </si>
  <si>
    <t>19-1113</t>
  </si>
  <si>
    <t>17-2280</t>
  </si>
  <si>
    <t>David Allen Bailey 2nd</t>
  </si>
  <si>
    <t>19-1127</t>
  </si>
  <si>
    <t>17-2281</t>
  </si>
  <si>
    <t>Jamie Lee Nottingham</t>
  </si>
  <si>
    <t>19 MSP 023500</t>
  </si>
  <si>
    <t>John King</t>
  </si>
  <si>
    <t>17 MSP 029490</t>
  </si>
  <si>
    <t>6/6/19 faxed to OCME DT</t>
  </si>
  <si>
    <t>17-2282</t>
  </si>
  <si>
    <t>19-1151</t>
  </si>
  <si>
    <t>Byron Richardson Esq</t>
  </si>
  <si>
    <t>Herbert Mayes</t>
  </si>
  <si>
    <t>19 MSP 023999</t>
  </si>
  <si>
    <t>6/10/19 faxed to OCME DT</t>
  </si>
  <si>
    <t>17-2283</t>
  </si>
  <si>
    <t>19-1187</t>
  </si>
  <si>
    <t>DeCaro Doran</t>
  </si>
  <si>
    <t>Matthew Simone</t>
  </si>
  <si>
    <t>16CS00238114</t>
  </si>
  <si>
    <t>Eric D. Piper</t>
  </si>
  <si>
    <t>19 MSP 024983</t>
  </si>
  <si>
    <t>17-2284</t>
  </si>
  <si>
    <t xml:space="preserve"> 6/17/19 faxed to OCME DT</t>
  </si>
  <si>
    <t>Preusser Research Group, Inc.</t>
  </si>
  <si>
    <t>19-1210</t>
  </si>
  <si>
    <t>17-2285</t>
  </si>
  <si>
    <t>John Robert Christenson</t>
  </si>
  <si>
    <t>19 MSP 025497</t>
  </si>
  <si>
    <t>Jonathan K Heath</t>
  </si>
  <si>
    <t xml:space="preserve">  6/19/19  faxed to OCME DT</t>
  </si>
  <si>
    <t>Requesting public records MS-13 threaths against Judges</t>
  </si>
  <si>
    <t>17-2286</t>
  </si>
  <si>
    <t>19-1260</t>
  </si>
  <si>
    <t>Kyle McCarthy</t>
  </si>
  <si>
    <t>Nelson Aviles Quintana</t>
  </si>
  <si>
    <t>19 MSP 026478</t>
  </si>
  <si>
    <t>6/25/19 faxed to OCME DT</t>
  </si>
  <si>
    <t>17-2287</t>
  </si>
  <si>
    <t>Megan Brasure</t>
  </si>
  <si>
    <t>19-1273</t>
  </si>
  <si>
    <t>17 MSP 008955</t>
  </si>
  <si>
    <t>Jason Vance Hardiman</t>
  </si>
  <si>
    <t>17-2288</t>
  </si>
  <si>
    <t>19 MSP 026636</t>
  </si>
  <si>
    <t>In draft 1/23/17,1/27/17,2/22/17, 3/3. Resubmit request in 30 days..</t>
  </si>
  <si>
    <t>10 54 004386</t>
  </si>
  <si>
    <t>6/27/19  faxed report to OCME  DT</t>
  </si>
  <si>
    <t>17-2289</t>
  </si>
  <si>
    <t>19-1337</t>
  </si>
  <si>
    <t>Russell Hood</t>
  </si>
  <si>
    <t>Joseph Patrick Downs</t>
  </si>
  <si>
    <t>19 MSP 028467</t>
  </si>
  <si>
    <t>17-2290</t>
  </si>
  <si>
    <t>7/8/19  faxed to OCME DT</t>
  </si>
  <si>
    <t>19-1340</t>
  </si>
  <si>
    <t>17-2291</t>
  </si>
  <si>
    <t>James Farmer</t>
  </si>
  <si>
    <t>Jeremy Turner</t>
  </si>
  <si>
    <t>17 MSP039259</t>
  </si>
  <si>
    <t>7/8/19 faxed to OCME.  DT</t>
  </si>
  <si>
    <t>17-2292</t>
  </si>
  <si>
    <t>19-1342</t>
  </si>
  <si>
    <t>Christina Caron_Moroney</t>
  </si>
  <si>
    <t>17 MSP 036334</t>
  </si>
  <si>
    <t>Dora Opal Hunter</t>
  </si>
  <si>
    <t>19 MSP 027999</t>
  </si>
  <si>
    <t>17-2293</t>
  </si>
  <si>
    <t xml:space="preserve"> 7/8/19 faxed to OCME. DT</t>
  </si>
  <si>
    <t>Ross Albers</t>
  </si>
  <si>
    <t xml:space="preserve">Christopher Fleck  </t>
  </si>
  <si>
    <t>19-1480</t>
  </si>
  <si>
    <t>Reginald Gregory Kelly</t>
  </si>
  <si>
    <t>19 MSP 029849</t>
  </si>
  <si>
    <t>17-2294</t>
  </si>
  <si>
    <t xml:space="preserve"> 7/17/19 faxed report to OCME. DT</t>
  </si>
  <si>
    <t>Office Of Public Defender</t>
  </si>
  <si>
    <t>John Paul Sexton</t>
  </si>
  <si>
    <t>19-1481</t>
  </si>
  <si>
    <t>Jason Ray Speicher</t>
  </si>
  <si>
    <t>17-2295</t>
  </si>
  <si>
    <t>19 MSP 026342</t>
  </si>
  <si>
    <t>WayForward Research</t>
  </si>
  <si>
    <t>7/17/19 faxed report to OCME.  DT</t>
  </si>
  <si>
    <t>Request for Criminal History Records</t>
  </si>
  <si>
    <t>17-2296</t>
  </si>
  <si>
    <t>19-1554</t>
  </si>
  <si>
    <t>Goodell, Devries,Leech &amp; Dawn LLP</t>
  </si>
  <si>
    <t>Russell A. Keller</t>
  </si>
  <si>
    <t>17 MSP 041756</t>
  </si>
  <si>
    <t>Michelle Lin Walker</t>
  </si>
  <si>
    <t>Ms. Williams has for Denial 10/16/17</t>
  </si>
  <si>
    <t>17-2297</t>
  </si>
  <si>
    <t>Raheem Muhammad</t>
  </si>
  <si>
    <t>19-1681</t>
  </si>
  <si>
    <t>14 MSP 001805</t>
  </si>
  <si>
    <t>Dennis Frank Walter Jr.</t>
  </si>
  <si>
    <t>I faxed the report 10/16/17</t>
  </si>
  <si>
    <t>19 MSP 032281</t>
  </si>
  <si>
    <t>17-2298</t>
  </si>
  <si>
    <t>8/7/19 faxed to OCME  DT</t>
  </si>
  <si>
    <t>Charles Fayton Jr</t>
  </si>
  <si>
    <t>19-1683</t>
  </si>
  <si>
    <t>Thomas Roberts Yendell</t>
  </si>
  <si>
    <t>19 MSP 032454</t>
  </si>
  <si>
    <t>8/7/19 faxed to OCME DT</t>
  </si>
  <si>
    <t>Requesting dash cam and body cam Cpl Goddard 0/5/2017</t>
  </si>
  <si>
    <t>19-1685</t>
  </si>
  <si>
    <t>17-2299</t>
  </si>
  <si>
    <t>Dawn Marie Hoyle</t>
  </si>
  <si>
    <t>19 MSP 032208</t>
  </si>
  <si>
    <t>Lance Richardson</t>
  </si>
  <si>
    <t>faxed to OCME 8/7/19</t>
  </si>
  <si>
    <t>annual number DV restraining DV charges in MD 2015-2017</t>
  </si>
  <si>
    <t>17-2300</t>
  </si>
  <si>
    <t>19-1694</t>
  </si>
  <si>
    <t>Mary Rose Madden Reporter WYPR-NPR</t>
  </si>
  <si>
    <t>Records incident hate crimes in MD address of Hate crimes</t>
  </si>
  <si>
    <t>Melissa Christine Phelps</t>
  </si>
  <si>
    <t>17-2301</t>
  </si>
  <si>
    <t xml:space="preserve"> 8/8/19 faxed to OCME DT</t>
  </si>
  <si>
    <t>Susan Sagarin</t>
  </si>
  <si>
    <t>Documents American Protective Management Service</t>
  </si>
  <si>
    <t>19-1767</t>
  </si>
  <si>
    <t>17-2302</t>
  </si>
  <si>
    <t>Shirley Ann yommer</t>
  </si>
  <si>
    <t>19 MSP 033299</t>
  </si>
  <si>
    <t xml:space="preserve">Nala Cramer </t>
  </si>
  <si>
    <t>Nala Cramer</t>
  </si>
  <si>
    <t>16 MSP 043440</t>
  </si>
  <si>
    <t>Emailed report to requester 10/17/17</t>
  </si>
  <si>
    <t>17-2303</t>
  </si>
  <si>
    <t>Anthony Lauria Parole and Probation PA</t>
  </si>
  <si>
    <t>Christopher Vargason</t>
  </si>
  <si>
    <t>17 MSP 041941</t>
  </si>
  <si>
    <t>Not releaseable contact State's Attorney</t>
  </si>
  <si>
    <t>17-2304</t>
  </si>
  <si>
    <t>Ren Logan</t>
  </si>
  <si>
    <t>Shirlana Logan</t>
  </si>
  <si>
    <t>17 MSP 037091</t>
  </si>
  <si>
    <t>In draft 10/3/17,10/17/ Request at a later date still in draft 11/3/17</t>
  </si>
  <si>
    <t>17-2305</t>
  </si>
  <si>
    <t>Charlae Thompson</t>
  </si>
  <si>
    <t>No report found with info provided.</t>
  </si>
  <si>
    <t>17-2306</t>
  </si>
  <si>
    <t>Sent to Ms. Williams 10/17/17</t>
  </si>
  <si>
    <t>17-2307</t>
  </si>
  <si>
    <t>Corinne Long /OPM</t>
  </si>
  <si>
    <t>Randall D. Stevens</t>
  </si>
  <si>
    <t>14 MSP 037006</t>
  </si>
  <si>
    <t>Faed report 10/17/17</t>
  </si>
  <si>
    <t>17-2308</t>
  </si>
  <si>
    <t>Anne Arundel County SAO/Amanda McGrory</t>
  </si>
  <si>
    <t>Elmer Lazo-Lopez</t>
  </si>
  <si>
    <t>Sent to BK Glen Burnie/ report emailed to requester 10/18/17</t>
  </si>
  <si>
    <t>17-2309</t>
  </si>
  <si>
    <t>Tsing Mui</t>
  </si>
  <si>
    <t>Amanda Miller</t>
  </si>
  <si>
    <t>Sent to BK Bel Air/ Not MSP</t>
  </si>
  <si>
    <t>17-2310</t>
  </si>
  <si>
    <t>Not MSP 10/18/17</t>
  </si>
  <si>
    <t>17-2311</t>
  </si>
  <si>
    <t>Stephanie Biggs</t>
  </si>
  <si>
    <t>17 MSP 038984</t>
  </si>
  <si>
    <t>Ongoing investigation</t>
  </si>
  <si>
    <t>17-2312</t>
  </si>
  <si>
    <t>Alahja Thompson</t>
  </si>
  <si>
    <t>17-2313</t>
  </si>
  <si>
    <t>NP</t>
  </si>
  <si>
    <t>Moye Glenn</t>
  </si>
  <si>
    <t>17 MSP 029835</t>
  </si>
  <si>
    <t>Emailed report to requester 10/18/17</t>
  </si>
  <si>
    <t>17-2314</t>
  </si>
  <si>
    <t>Ebony Young</t>
  </si>
  <si>
    <t>16 MSP 008988</t>
  </si>
  <si>
    <t>17-2315</t>
  </si>
  <si>
    <t>William Mason Iaccheri</t>
  </si>
  <si>
    <t>17 MSP 042921</t>
  </si>
  <si>
    <t>Faxed to OCME 10/19/17</t>
  </si>
  <si>
    <t>17-2316</t>
  </si>
  <si>
    <t>Amy Lynn McDonald</t>
  </si>
  <si>
    <t>17 MSP 035110</t>
  </si>
  <si>
    <t>17-2317</t>
  </si>
  <si>
    <t>Harold Stafford</t>
  </si>
  <si>
    <t>17 MSP 041562</t>
  </si>
  <si>
    <t>Mailed report 10/19/17</t>
  </si>
  <si>
    <t>17-2318</t>
  </si>
  <si>
    <t>Donald O Crowe</t>
  </si>
  <si>
    <t>17 MSP 041462</t>
  </si>
  <si>
    <t>19-1768</t>
  </si>
  <si>
    <t>17-2319</t>
  </si>
  <si>
    <t>QA's Co State's Attorney's Office: Marian R. Nave</t>
  </si>
  <si>
    <t>Robert Eskstine, Jr.</t>
  </si>
  <si>
    <t>19 MSP 033792</t>
  </si>
  <si>
    <t>OSFM Case #17.17.023</t>
  </si>
  <si>
    <t>Report Emailed on 10/19/2017</t>
  </si>
  <si>
    <t>faxed CCC 8/14</t>
  </si>
  <si>
    <t>17-2320</t>
  </si>
  <si>
    <t>Cherelle Smith-Steens</t>
  </si>
  <si>
    <t>19-1817</t>
  </si>
  <si>
    <t>17-2321</t>
  </si>
  <si>
    <t>Mary Katherine Crawford</t>
  </si>
  <si>
    <t>19 MSP 034218</t>
  </si>
  <si>
    <t>Carter Contracting</t>
  </si>
  <si>
    <t>17 MSP 042730</t>
  </si>
  <si>
    <t>8/19/19 faxed report  to OCME DT</t>
  </si>
  <si>
    <t>19-1846</t>
  </si>
  <si>
    <t>17-2322</t>
  </si>
  <si>
    <t>Michael Brandon Thompson</t>
  </si>
  <si>
    <t>19 MSP 034983</t>
  </si>
  <si>
    <t>Unified Investigations &amp; Sciences</t>
  </si>
  <si>
    <t>Jedidiah Frick</t>
  </si>
  <si>
    <t>OSFM 22 17 066</t>
  </si>
  <si>
    <t>Emailed report 11/9/17</t>
  </si>
  <si>
    <t>19-1899</t>
  </si>
  <si>
    <t>17-2323</t>
  </si>
  <si>
    <t>Dana Nichols</t>
  </si>
  <si>
    <t>Nancy Yongyun Suk</t>
  </si>
  <si>
    <t>8/26/19 faxed report to OCME DT</t>
  </si>
  <si>
    <t>17-2324</t>
  </si>
  <si>
    <t>Chonte Jennifer Lash</t>
  </si>
  <si>
    <t>19-1970</t>
  </si>
  <si>
    <t>Stanley William Platter</t>
  </si>
  <si>
    <t>19 MSP 036377</t>
  </si>
  <si>
    <t>17-2325</t>
  </si>
  <si>
    <t>Landsman &amp; Ronald, LLC</t>
  </si>
  <si>
    <t>8/30/19 faxed to OCME  DT</t>
  </si>
  <si>
    <t>Hester Louise Wright</t>
  </si>
  <si>
    <t>OSFM Case #14.14.014</t>
  </si>
  <si>
    <t>19-2007</t>
  </si>
  <si>
    <t>Amy Lynn Cotter</t>
  </si>
  <si>
    <t>17-2326</t>
  </si>
  <si>
    <t>19 MSP 036401</t>
  </si>
  <si>
    <t>Kristin H Jain</t>
  </si>
  <si>
    <t>9/4/19 faxed to OCME  DT</t>
  </si>
  <si>
    <t>V Johnson</t>
  </si>
  <si>
    <t>MSP 24710010</t>
  </si>
  <si>
    <t>19-2008</t>
  </si>
  <si>
    <t>Request 911 calls, transcripts, etc property damage claim</t>
  </si>
  <si>
    <t>Manya Vera Sterner</t>
  </si>
  <si>
    <t>17-2327</t>
  </si>
  <si>
    <t>19 MSP 036971</t>
  </si>
  <si>
    <t>Carden,Kevin Eric</t>
  </si>
  <si>
    <t>CIR 05 52 004499</t>
  </si>
  <si>
    <t>19-2012</t>
  </si>
  <si>
    <t>Waiting for transmittals from BK 11/28/17/Report emailed 12/4</t>
  </si>
  <si>
    <t>Johnathon Mathew Meek</t>
  </si>
  <si>
    <t>19 MSP 035191</t>
  </si>
  <si>
    <t>17-2328</t>
  </si>
  <si>
    <t>9/4/19 faxed to OCME DT</t>
  </si>
  <si>
    <t>Requesting copies of Level 1&amp;Level 2 inspection calendar 2017</t>
  </si>
  <si>
    <t>19-2119</t>
  </si>
  <si>
    <t>17-2329</t>
  </si>
  <si>
    <t>Melissa Fay Bennett</t>
  </si>
  <si>
    <t>19 MSP 033477</t>
  </si>
  <si>
    <t>9/16/19 faxed report to OCME  DT</t>
  </si>
  <si>
    <t>10/26/2017-$25.00 fee Rcd.  Photos mailed US{S</t>
  </si>
  <si>
    <t>19-2372</t>
  </si>
  <si>
    <t>17-2330</t>
  </si>
  <si>
    <t>Rachel Puglia</t>
  </si>
  <si>
    <t>Cole Andrew Marine</t>
  </si>
  <si>
    <t>0000001P40MDN</t>
  </si>
  <si>
    <t>Requesting transport footage</t>
  </si>
  <si>
    <t>17-2331</t>
  </si>
  <si>
    <t>Partial Denl - Ongoing Inv. Needed for prescription replacement,</t>
  </si>
  <si>
    <t>17-2332</t>
  </si>
  <si>
    <t>Amanda Caulk</t>
  </si>
  <si>
    <t>17 MSP 033758</t>
  </si>
  <si>
    <t>Denial letter sent not adjudicated</t>
  </si>
  <si>
    <t>17-2333</t>
  </si>
  <si>
    <t>Ediberto Solano-Ramirez</t>
  </si>
  <si>
    <t>Not MSP contact Riverdale Park PD</t>
  </si>
  <si>
    <t>17-2334</t>
  </si>
  <si>
    <t>Kristen Bogley / Eric Lawson</t>
  </si>
  <si>
    <t>17 MSP 043875</t>
  </si>
  <si>
    <t xml:space="preserve">Requesting more info 10/20, </t>
  </si>
  <si>
    <t>17-2335</t>
  </si>
  <si>
    <t>yYES</t>
  </si>
  <si>
    <t>Maryland Dept. of Transportatin</t>
  </si>
  <si>
    <t>Tabatha Asbury</t>
  </si>
  <si>
    <t>17 msp007085</t>
  </si>
  <si>
    <t>17-2336</t>
  </si>
  <si>
    <t>Kim Hamilton</t>
  </si>
  <si>
    <t>n</t>
  </si>
  <si>
    <t>17-2337</t>
  </si>
  <si>
    <t>19 MSP 040394</t>
  </si>
  <si>
    <t>Janiet Bahouth, Impact Research</t>
  </si>
  <si>
    <t>Request for Crash Data from NHTSA</t>
  </si>
  <si>
    <t>10/9/19 faxed to OCME</t>
  </si>
  <si>
    <t>19-2373</t>
  </si>
  <si>
    <t>17-2338</t>
  </si>
  <si>
    <t>Brian Kenneth Little Jr</t>
  </si>
  <si>
    <t>19 MSP 040500</t>
  </si>
  <si>
    <t>Ellie Silverman - Washington Post</t>
  </si>
  <si>
    <t>Requesting 2016 Hate Bias incdents for Univ. of MD PD</t>
  </si>
  <si>
    <t>19-2454</t>
  </si>
  <si>
    <t>17-2339</t>
  </si>
  <si>
    <t>Tyrell Oliver</t>
  </si>
  <si>
    <t>Mark Wentz Shanaberger</t>
  </si>
  <si>
    <t>14 MSP 021533</t>
  </si>
  <si>
    <t>19 MSP 042958</t>
  </si>
  <si>
    <t>In draft 10/16</t>
  </si>
  <si>
    <t>17-2340</t>
  </si>
  <si>
    <t>19-2455</t>
  </si>
  <si>
    <t>Brian Timothy Smith</t>
  </si>
  <si>
    <t>OSFM #05.17.011</t>
  </si>
  <si>
    <t>Susan M. Hickman</t>
  </si>
  <si>
    <t>19 MSP 043188</t>
  </si>
  <si>
    <t>Request for Photos sent to Amy Hagar-MSP Photo Lab to be processed.</t>
  </si>
  <si>
    <t>17-2341</t>
  </si>
  <si>
    <t>19-2744</t>
  </si>
  <si>
    <t>Carol Sue Boulden</t>
  </si>
  <si>
    <t>19 MSP 048381</t>
  </si>
  <si>
    <t>Not MSP, contact Calvert SO</t>
  </si>
  <si>
    <t>11/18/19 faxed report to OCME</t>
  </si>
  <si>
    <t>17-2342</t>
  </si>
  <si>
    <t>19-2785</t>
  </si>
  <si>
    <t>Lawrence Oliver Ruark</t>
  </si>
  <si>
    <t>19 MSP 049046</t>
  </si>
  <si>
    <t>11/21/19 faxed to OCME</t>
  </si>
  <si>
    <t>17-2343</t>
  </si>
  <si>
    <t>19-3122</t>
  </si>
  <si>
    <t>Edward Allen Keller Jr</t>
  </si>
  <si>
    <t>19 MSP 055502</t>
  </si>
  <si>
    <t>Not MSP, contact Charles SO</t>
  </si>
  <si>
    <t>1/6/20 Faxed report to OCME</t>
  </si>
  <si>
    <t>17-2344</t>
  </si>
  <si>
    <t>19-3123</t>
  </si>
  <si>
    <t>01 82 10362</t>
  </si>
  <si>
    <t>Aaron Thomas Bosley</t>
  </si>
  <si>
    <t>Not a party of interest.</t>
  </si>
  <si>
    <t>19 MSP 054053</t>
  </si>
  <si>
    <t>17-2345</t>
  </si>
  <si>
    <t>1/7/20  Fax report.MN</t>
  </si>
  <si>
    <t>19-3124</t>
  </si>
  <si>
    <t xml:space="preserve">      SC</t>
  </si>
  <si>
    <t>1/7/20 fax report.MN</t>
  </si>
  <si>
    <t xml:space="preserve">         SC</t>
  </si>
  <si>
    <t xml:space="preserve">     YES</t>
  </si>
  <si>
    <t xml:space="preserve">      YES</t>
  </si>
  <si>
    <t>VIRGINIUS VAUGHAN</t>
  </si>
  <si>
    <t>19-3125</t>
  </si>
  <si>
    <t xml:space="preserve">    16 MSP 051991</t>
  </si>
  <si>
    <t>George Stinnett</t>
  </si>
  <si>
    <t>1/7/20 Fax report.MN</t>
  </si>
  <si>
    <t>17-2346</t>
  </si>
  <si>
    <t>19-2905</t>
  </si>
  <si>
    <t>Brian Christopher Ellison</t>
  </si>
  <si>
    <t>17 MSP 028626</t>
  </si>
  <si>
    <t>OCME - Inv. Brittany Serbeck</t>
  </si>
  <si>
    <t>Samuel R. Ingram</t>
  </si>
  <si>
    <t>Unable to locate with info provided</t>
  </si>
  <si>
    <t>17-2347</t>
  </si>
  <si>
    <t>12/4/19 Unable to locate with information provided.</t>
  </si>
  <si>
    <t>Regina Lane</t>
  </si>
  <si>
    <t>19-3105</t>
  </si>
  <si>
    <t>2017 006245</t>
  </si>
  <si>
    <t>OCME - Inv. Laurin Askew</t>
  </si>
  <si>
    <t>Mervin William Ovie Jones</t>
  </si>
  <si>
    <t>19 MSP 053705</t>
  </si>
  <si>
    <t>17-2348</t>
  </si>
  <si>
    <t>1/2/20 Fax report</t>
  </si>
  <si>
    <t>2017 018223</t>
  </si>
  <si>
    <t>17-2349</t>
  </si>
  <si>
    <t>17-2350</t>
  </si>
  <si>
    <t>Andrea Capper</t>
  </si>
  <si>
    <t>Darrin Tillman</t>
  </si>
  <si>
    <t>17 MSP 041691</t>
  </si>
  <si>
    <t>Emailed report 10/25/17</t>
  </si>
  <si>
    <t>17-2351</t>
  </si>
  <si>
    <t>Antoine Belizaire</t>
  </si>
  <si>
    <t>14 40 00680</t>
  </si>
  <si>
    <t>email CED for report 10/25, Mailed report 11/3</t>
  </si>
  <si>
    <t>17-2352</t>
  </si>
  <si>
    <t>Thompson, James</t>
  </si>
  <si>
    <t>17-2353</t>
  </si>
  <si>
    <t>19-3106</t>
  </si>
  <si>
    <t>J.W.Rymer</t>
  </si>
  <si>
    <t xml:space="preserve">Dorsey Field </t>
  </si>
  <si>
    <t>OCME - Inv. Steven Seipp</t>
  </si>
  <si>
    <t>Gordon F. Allen</t>
  </si>
  <si>
    <t>19 MSP 055276</t>
  </si>
  <si>
    <t>17-2354</t>
  </si>
  <si>
    <t>19-2085</t>
  </si>
  <si>
    <t>OCME - Ling Li</t>
  </si>
  <si>
    <t>Emmanuel Edrel At</t>
  </si>
  <si>
    <t>19 MSP 033567</t>
  </si>
  <si>
    <t>17-2355</t>
  </si>
  <si>
    <t>Faxed report 9/12</t>
  </si>
  <si>
    <t>No report initiated on this incident</t>
  </si>
  <si>
    <t>17-2356</t>
  </si>
  <si>
    <t>Sean Nichols Murphy</t>
  </si>
  <si>
    <t>Report Emailed Once Available by DSFM Childress 10/23/2017</t>
  </si>
  <si>
    <t>19-1549</t>
  </si>
  <si>
    <t>17-2357</t>
  </si>
  <si>
    <t>OCME -Patricia Aronica</t>
  </si>
  <si>
    <t>Michelle Lin walker</t>
  </si>
  <si>
    <t xml:space="preserve">YES </t>
  </si>
  <si>
    <t>Jocelyn L. Pennella Doyle</t>
  </si>
  <si>
    <t>Jeffrey Allen Doyle</t>
  </si>
  <si>
    <t xml:space="preserve">7/5/19 Unable to locate report w/info provided </t>
  </si>
  <si>
    <t>Sent correspondence no information found.</t>
  </si>
  <si>
    <t>17-2358</t>
  </si>
  <si>
    <t>19-1098</t>
  </si>
  <si>
    <t>Request cancelled buy requester 10/25/17</t>
  </si>
  <si>
    <t>OCME CommonWealth of Virginia</t>
  </si>
  <si>
    <t>Igmar Ventura Valle</t>
  </si>
  <si>
    <t>19 MSP 016774</t>
  </si>
  <si>
    <t>17-2359</t>
  </si>
  <si>
    <t>Donna Stone</t>
  </si>
  <si>
    <t>6/4/19 Faxed report</t>
  </si>
  <si>
    <t>17 MSP 043664</t>
  </si>
  <si>
    <t>In draft 10/25/17,11/14/17/Emailed report 11//28/17</t>
  </si>
  <si>
    <t>19-0535</t>
  </si>
  <si>
    <t>17-2360</t>
  </si>
  <si>
    <t>OCME of Virginia</t>
  </si>
  <si>
    <t>Daniel Tufts</t>
  </si>
  <si>
    <t>Junni Humanzor</t>
  </si>
  <si>
    <t>Juni HUmanzor</t>
  </si>
  <si>
    <t>3/22/19 Not MSP/Natural Resources PD</t>
  </si>
  <si>
    <t>19-1373</t>
  </si>
  <si>
    <t>OCME Paul Uribe</t>
  </si>
  <si>
    <t>Geronima Vargas Salinas</t>
  </si>
  <si>
    <t>Faxed report 7/10/19</t>
  </si>
  <si>
    <t>Sent correspondence 10/25/17/Not MSP 11/28/17</t>
  </si>
  <si>
    <t>19-1601</t>
  </si>
  <si>
    <t>17-2361</t>
  </si>
  <si>
    <t>OCME/ Brittany Serbeck</t>
  </si>
  <si>
    <t>Fatoumata Binta Diakite</t>
  </si>
  <si>
    <t>19 MSP 031389</t>
  </si>
  <si>
    <t>Mervin Eugene Roderick</t>
  </si>
  <si>
    <t>25 year destroyed 11/28/17</t>
  </si>
  <si>
    <t xml:space="preserve">7/30/19 In draft at this time 8/7/19/Faxed report </t>
  </si>
  <si>
    <t>17-2362</t>
  </si>
  <si>
    <t>19-2316</t>
  </si>
  <si>
    <t>Nigel Jamal Minter</t>
  </si>
  <si>
    <t>Danielle Teresa Rooney</t>
  </si>
  <si>
    <t>17 MSP 011845</t>
  </si>
  <si>
    <t>19 MSP 041342</t>
  </si>
  <si>
    <t>17-2363</t>
  </si>
  <si>
    <t>10/3/19 Faxed report</t>
  </si>
  <si>
    <t>Gilberte Pierre</t>
  </si>
  <si>
    <t>Maria Guadalupe Pedroza Rodriguez</t>
  </si>
  <si>
    <t>19-2957</t>
  </si>
  <si>
    <t>Sent correspondence need more information 11/27/17</t>
  </si>
  <si>
    <t>17-2364</t>
  </si>
  <si>
    <t>Anne Arundel County SAO/ Tiffany L.Happel</t>
  </si>
  <si>
    <t>Michael Green</t>
  </si>
  <si>
    <t>17 MSP 042645</t>
  </si>
  <si>
    <t>Emailed report 10/26/17</t>
  </si>
  <si>
    <t>17-2365</t>
  </si>
  <si>
    <t>Clubb House Properties, LLC</t>
  </si>
  <si>
    <t>Brian Ellison</t>
  </si>
  <si>
    <t>17 MSP 044216</t>
  </si>
  <si>
    <t>Sent Denial Ltr 11/22</t>
  </si>
  <si>
    <t>17-2366</t>
  </si>
  <si>
    <t>Joe Carmean News WBOC TV</t>
  </si>
  <si>
    <t xml:space="preserve">Dale Clark </t>
  </si>
  <si>
    <t xml:space="preserve"> The request for arrest photo sent to PIA Coordinator/Not able to release DUI</t>
  </si>
  <si>
    <t>Gorman Franklin Summers</t>
  </si>
  <si>
    <t>19 MSP 052380</t>
  </si>
  <si>
    <t>12/10/19 faxed to OCME</t>
  </si>
  <si>
    <t>17-2367</t>
  </si>
  <si>
    <t>Charles Simmons</t>
  </si>
  <si>
    <t>Requesting VHS video Trp Crizanowski 6836 accident</t>
  </si>
  <si>
    <t>19-2378</t>
  </si>
  <si>
    <t>John Edmund Himes</t>
  </si>
  <si>
    <t>19 MSP 039445</t>
  </si>
  <si>
    <t>17-2368</t>
  </si>
  <si>
    <t>10/9/19 faxed report to OCME</t>
  </si>
  <si>
    <t>17-2369</t>
  </si>
  <si>
    <t>Requesting Supplementary HB incidents Jan2017-June 2017</t>
  </si>
  <si>
    <t>17-2370</t>
  </si>
  <si>
    <t>Lisa Palmer</t>
  </si>
  <si>
    <t>Allen W Fannon Jr</t>
  </si>
  <si>
    <t>19-2602</t>
  </si>
  <si>
    <t>Requesting video accdent 10/11/16 Old Town Rd</t>
  </si>
  <si>
    <t>17-2371</t>
  </si>
  <si>
    <t>Tammy Louise Tippett</t>
  </si>
  <si>
    <t>19 MSP 046538</t>
  </si>
  <si>
    <t>Lauren Woodland</t>
  </si>
  <si>
    <t>11/4/19 Faxed report.</t>
  </si>
  <si>
    <t>17-2372</t>
  </si>
  <si>
    <t>Michael J. Kwashnik</t>
  </si>
  <si>
    <t>17 MSP 044654</t>
  </si>
  <si>
    <t>sent correspondence 10/26, in draft, sent report 11,6</t>
  </si>
  <si>
    <t>17-2373</t>
  </si>
  <si>
    <t>19-2693</t>
  </si>
  <si>
    <t>OPD Charkyna Cottie</t>
  </si>
  <si>
    <t>Records from FSD in regards to Mr. Oliver</t>
  </si>
  <si>
    <t>Michael Bernard Grimes</t>
  </si>
  <si>
    <t>19 MSP 046915</t>
  </si>
  <si>
    <t>17-2374</t>
  </si>
  <si>
    <t>11/13/19 Faxed report.</t>
  </si>
  <si>
    <t>Multi Sstate Carrier Corp</t>
  </si>
  <si>
    <t>Charlin Jose Serra</t>
  </si>
  <si>
    <t>19-2377</t>
  </si>
  <si>
    <t>Sent to BK 10/27/17/ No reort taken traffic ticket issued.</t>
  </si>
  <si>
    <t>OCME/ Kristine Carder</t>
  </si>
  <si>
    <t>Patrick Edward Guinan</t>
  </si>
  <si>
    <t>19 MSP 042451</t>
  </si>
  <si>
    <t>17-2375</t>
  </si>
  <si>
    <t>SBW LAW</t>
  </si>
  <si>
    <t>Ameriicas Best Value Inn</t>
  </si>
  <si>
    <t>10/9/19 Faxed report</t>
  </si>
  <si>
    <t>19-3051</t>
  </si>
  <si>
    <t>17-2376</t>
  </si>
  <si>
    <t>Ty Schulte</t>
  </si>
  <si>
    <t>17-2377</t>
  </si>
  <si>
    <t xml:space="preserve">NO  </t>
  </si>
  <si>
    <t>Schenker &amp; Lopez</t>
  </si>
  <si>
    <t>17-2378</t>
  </si>
  <si>
    <t>Metropolian Reporting</t>
  </si>
  <si>
    <t>Wayne McClain</t>
  </si>
  <si>
    <t>17 MSP 043797</t>
  </si>
  <si>
    <t>17-2379</t>
  </si>
  <si>
    <t>Samuel Blair</t>
  </si>
  <si>
    <t>Yvonne Avaritt</t>
  </si>
  <si>
    <t>19 MSP 0539412</t>
  </si>
  <si>
    <t>17 MSP 031854</t>
  </si>
  <si>
    <t>12/20/19 no report found</t>
  </si>
  <si>
    <t>17-2380</t>
  </si>
  <si>
    <t>19-3052</t>
  </si>
  <si>
    <t>Sasscer, Clagett &amp; Bucher</t>
  </si>
  <si>
    <t>Steven Ricardo</t>
  </si>
  <si>
    <t>17 MSP 015154</t>
  </si>
  <si>
    <t>Ravin Cierra Dean</t>
  </si>
  <si>
    <t>19 MSP 054023</t>
  </si>
  <si>
    <t>17-2381</t>
  </si>
  <si>
    <t xml:space="preserve">12/20/19 emailed report </t>
  </si>
  <si>
    <t>Allison Hancock</t>
  </si>
  <si>
    <t>19-2051</t>
  </si>
  <si>
    <t>No report found with info porvided</t>
  </si>
  <si>
    <t>OCME/ Kristine Carder Investigator</t>
  </si>
  <si>
    <t>Valeria A. Mullokin</t>
  </si>
  <si>
    <t>19 MSP 037541</t>
  </si>
  <si>
    <t>17-2382</t>
  </si>
  <si>
    <t>Treyvon Church</t>
  </si>
  <si>
    <t>12 95 001774</t>
  </si>
  <si>
    <t>17-2383</t>
  </si>
  <si>
    <t>Deborah Palmer</t>
  </si>
  <si>
    <t>17 MSP 043979</t>
  </si>
  <si>
    <t>Mailed partial denial 10/27/17</t>
  </si>
  <si>
    <t>17-2384</t>
  </si>
  <si>
    <t>17-2385</t>
  </si>
  <si>
    <t>Brian William</t>
  </si>
  <si>
    <t>17 MSP 028815</t>
  </si>
  <si>
    <t>17-2386</t>
  </si>
  <si>
    <t xml:space="preserve">9/9/19 Faxed report </t>
  </si>
  <si>
    <t>Traimar Brown</t>
  </si>
  <si>
    <t>17 MSP 024982</t>
  </si>
  <si>
    <t>17-2387</t>
  </si>
  <si>
    <t>Josh Watson</t>
  </si>
  <si>
    <t>17 MSP 043836</t>
  </si>
  <si>
    <t>19-3046</t>
  </si>
  <si>
    <t>17-2388</t>
  </si>
  <si>
    <t>Dean Reeder</t>
  </si>
  <si>
    <t>17 MSP 044021</t>
  </si>
  <si>
    <t>William Mervin Ovie Jones Jr</t>
  </si>
  <si>
    <t>12/20/19 emailed to OCME</t>
  </si>
  <si>
    <t>17-2389</t>
  </si>
  <si>
    <t>19-2958</t>
  </si>
  <si>
    <t>Julia Johnson</t>
  </si>
  <si>
    <t>Christopher James Conner</t>
  </si>
  <si>
    <t>19 MSP 050787</t>
  </si>
  <si>
    <t>17-2390</t>
  </si>
  <si>
    <t>Goodwill Industries</t>
  </si>
  <si>
    <t>17 MSP 041302</t>
  </si>
  <si>
    <t>19-2386</t>
  </si>
  <si>
    <t>In draft 10/19 10/27/17/ Mailed partial denial 11/3/17</t>
  </si>
  <si>
    <t>OCME/ PatriciaA. Aronica M.D.</t>
  </si>
  <si>
    <t>Brett Austin Fleming</t>
  </si>
  <si>
    <t>17-2391</t>
  </si>
  <si>
    <t>19 MSP 041221</t>
  </si>
  <si>
    <t xml:space="preserve">Alex Poberesky </t>
  </si>
  <si>
    <t>Moran Robert Jr.</t>
  </si>
  <si>
    <t>17 MSP 041996</t>
  </si>
  <si>
    <t>In draft 10/26/17, 11/8/17, Denial Ms. Williams 11/14/17</t>
  </si>
  <si>
    <t>19-1470</t>
  </si>
  <si>
    <t>17-2392</t>
  </si>
  <si>
    <t>OCME/ Sheldon Horsford</t>
  </si>
  <si>
    <t>Daniel Scholtz</t>
  </si>
  <si>
    <t>19 MSP 029195</t>
  </si>
  <si>
    <t>Thomas Keith</t>
  </si>
  <si>
    <t>Andrea Keith</t>
  </si>
  <si>
    <t>7/17/19 Faxed report to OCME</t>
  </si>
  <si>
    <t>17-2393</t>
  </si>
  <si>
    <t xml:space="preserve">DLLR </t>
  </si>
  <si>
    <t>17 MSP 024987</t>
  </si>
  <si>
    <t>17-2394</t>
  </si>
  <si>
    <t>19-3014</t>
  </si>
  <si>
    <t>Lindsay Huth Capital News Service</t>
  </si>
  <si>
    <t>Requesting copy of traffic stops PD in MD 2015-2016</t>
  </si>
  <si>
    <t>OCME/ Stephanie A. Dean</t>
  </si>
  <si>
    <t>Mark Kenneth Konka</t>
  </si>
  <si>
    <t>17-2395</t>
  </si>
  <si>
    <t>Alissa Keener</t>
  </si>
  <si>
    <t>19-1598</t>
  </si>
  <si>
    <t>Number of call MSP The Jefferson High School 2031-2017</t>
  </si>
  <si>
    <t>OCME/Brittany Serbeck Investigator</t>
  </si>
  <si>
    <t>Susan Fay Larmore</t>
  </si>
  <si>
    <t>19 MSP 031551</t>
  </si>
  <si>
    <t>17-2396</t>
  </si>
  <si>
    <t>Jake Poole</t>
  </si>
  <si>
    <t>17-2397</t>
  </si>
  <si>
    <t>Skylor Harrmon</t>
  </si>
  <si>
    <t>F10 133</t>
  </si>
  <si>
    <t>Case Number F10-133 FSD responded back to Skylor Harmon</t>
  </si>
  <si>
    <t>17-2398</t>
  </si>
  <si>
    <t>Ian White</t>
  </si>
  <si>
    <t>19-2315</t>
  </si>
  <si>
    <t>Withdrew Req-Will obtain crash data (2005-2014)from HTSHA</t>
  </si>
  <si>
    <t>17-2399</t>
  </si>
  <si>
    <t>Deanna Blake</t>
  </si>
  <si>
    <t>Request list of Private Det in MD name, address, email, etc</t>
  </si>
  <si>
    <t>17-2400</t>
  </si>
  <si>
    <t>David Hockenberry</t>
  </si>
  <si>
    <t>911 footage of OffB Schafer 6586 10/25/2017</t>
  </si>
  <si>
    <t>17-2401</t>
  </si>
  <si>
    <t>Kelly Mason</t>
  </si>
  <si>
    <t>OCME/Coriann Self</t>
  </si>
  <si>
    <t>Walter Shaun Cram</t>
  </si>
  <si>
    <t>19 MSP 032696</t>
  </si>
  <si>
    <t>Request homicide investigation in Takoma Park</t>
  </si>
  <si>
    <t>10/3/19 Faxed report.</t>
  </si>
  <si>
    <t>17-2402</t>
  </si>
  <si>
    <t>19-1595</t>
  </si>
  <si>
    <t>Steven Ayling</t>
  </si>
  <si>
    <t>17 MSP 032319</t>
  </si>
  <si>
    <t>OCME/Courtney Manzo</t>
  </si>
  <si>
    <t>Eric Lars Skolte</t>
  </si>
  <si>
    <t>In Draft 10/30/17/ Faxed partial denial 11/8/17</t>
  </si>
  <si>
    <t>7/30/19 No records found</t>
  </si>
  <si>
    <t>17-2403</t>
  </si>
  <si>
    <t>Marvin D. Purnell</t>
  </si>
  <si>
    <t>Report emailed on 11/01/17</t>
  </si>
  <si>
    <t>17-2404</t>
  </si>
  <si>
    <t>19-2945</t>
  </si>
  <si>
    <t>Kristin Bogley</t>
  </si>
  <si>
    <t>Partial Denl - Case Open</t>
  </si>
  <si>
    <t>Michelle Reilly Ballinger</t>
  </si>
  <si>
    <t>19 MSP 052290</t>
  </si>
  <si>
    <t>17-2405</t>
  </si>
  <si>
    <t>Hilltop Auto Center</t>
  </si>
  <si>
    <t>17 MSP 036841</t>
  </si>
  <si>
    <t>17-2406</t>
  </si>
  <si>
    <t>Basharat Shah</t>
  </si>
  <si>
    <t>Request audio traffic violation/citation 0CB50G1K</t>
  </si>
  <si>
    <t>17-2407</t>
  </si>
  <si>
    <t>Natalie Jezic</t>
  </si>
  <si>
    <t>17 MSP 040524</t>
  </si>
  <si>
    <t>Request 911 audio accident report Montgomery Co</t>
  </si>
  <si>
    <t>17-2408</t>
  </si>
  <si>
    <t>12/9/19 Faxed report. 12/9/19 Fax would not go through, emailed it.</t>
  </si>
  <si>
    <t>Kendall Perkins</t>
  </si>
  <si>
    <t>Megan Shaffer</t>
  </si>
  <si>
    <t>19-1607</t>
  </si>
  <si>
    <t>Request 911 audio dates 1/3/17&amp;1/8/17 911 operator</t>
  </si>
  <si>
    <t>OCME/Dawn Epperson</t>
  </si>
  <si>
    <t>Ronald Luis Zsoldos</t>
  </si>
  <si>
    <t>19 MSP 031538</t>
  </si>
  <si>
    <t>7/30/19 In draft, spoke with Melissa 8/6/19/Faxed report</t>
  </si>
  <si>
    <t>17-2409</t>
  </si>
  <si>
    <t>Randy Gilbert</t>
  </si>
  <si>
    <t>Christal Fernald</t>
  </si>
  <si>
    <t>15 MSP 038952</t>
  </si>
  <si>
    <t>Requester has the report.</t>
  </si>
  <si>
    <t>17-2410</t>
  </si>
  <si>
    <t>19-2052</t>
  </si>
  <si>
    <t>Bruce Watkins</t>
  </si>
  <si>
    <t>Matthew Ryan Glaze</t>
  </si>
  <si>
    <t>19 MSP 037425</t>
  </si>
  <si>
    <t>17-2411</t>
  </si>
  <si>
    <t>9/9/19 Faxed report</t>
  </si>
  <si>
    <t>Harold Noer III (Hal)</t>
  </si>
  <si>
    <t>Request transcript of 4/10/2017 by MSP</t>
  </si>
  <si>
    <t>19-2686</t>
  </si>
  <si>
    <t>17-2412</t>
  </si>
  <si>
    <t>Carole Lynn Twigg</t>
  </si>
  <si>
    <t>19 MSP 047476</t>
  </si>
  <si>
    <t>Hussan Wofela</t>
  </si>
  <si>
    <t>2017 00466288</t>
  </si>
  <si>
    <t>11/12/19 In draft. 12/4/19 Faxed report.</t>
  </si>
  <si>
    <t>Sent CCC 10/27</t>
  </si>
  <si>
    <t>19-2549</t>
  </si>
  <si>
    <t>17-2413</t>
  </si>
  <si>
    <t>Report sent 10/27</t>
  </si>
  <si>
    <t>OCME/Grray Maggard</t>
  </si>
  <si>
    <t>Joseph Robert Joy Jr.</t>
  </si>
  <si>
    <t>19 MSP 045325</t>
  </si>
  <si>
    <t>10/28/19 Faxed report.</t>
  </si>
  <si>
    <t>17-2414</t>
  </si>
  <si>
    <t>Loni Lewis OPM-Suitability</t>
  </si>
  <si>
    <t>Christina Alexandria Ross</t>
  </si>
  <si>
    <t>Not MSP contact Charles Co SO</t>
  </si>
  <si>
    <t>19-2552</t>
  </si>
  <si>
    <t>17-2415</t>
  </si>
  <si>
    <t>US Army Recruiting Center</t>
  </si>
  <si>
    <t>Miichael Bryce Butcher</t>
  </si>
  <si>
    <t>17 MSP 013310</t>
  </si>
  <si>
    <t>OCME/Kendall Neff</t>
  </si>
  <si>
    <t>Austin Cole Ellis</t>
  </si>
  <si>
    <t>19 MSP 044791</t>
  </si>
  <si>
    <t>17-2416</t>
  </si>
  <si>
    <t>Greg Dassle</t>
  </si>
  <si>
    <t>17 MSP 043396</t>
  </si>
  <si>
    <t>Gave customer the report</t>
  </si>
  <si>
    <t>17-2417</t>
  </si>
  <si>
    <t>Pelican Auto Finance LLC</t>
  </si>
  <si>
    <t>Remount Sumpter</t>
  </si>
  <si>
    <t>Not MSP 11/1/17</t>
  </si>
  <si>
    <t>17-2418</t>
  </si>
  <si>
    <t>Gregory Allen Neal</t>
  </si>
  <si>
    <t>17 MSP 038363</t>
  </si>
  <si>
    <t>19-2340</t>
  </si>
  <si>
    <t>17-2419</t>
  </si>
  <si>
    <t>Tony Forrest Bennett</t>
  </si>
  <si>
    <t>17 MSP 039576</t>
  </si>
  <si>
    <t>17-2420</t>
  </si>
  <si>
    <t>Audi Murphy Hardy</t>
  </si>
  <si>
    <t>OCME/Krisstine Carder</t>
  </si>
  <si>
    <t>Seth Patrick Abbey</t>
  </si>
  <si>
    <t>17 MSP 039849</t>
  </si>
  <si>
    <t>10/7/19 In draft no narrtives. 10/8/19 Faxed report to OCME.</t>
  </si>
  <si>
    <t>19-1605</t>
  </si>
  <si>
    <t>17-2421</t>
  </si>
  <si>
    <t>Latoya Nacole Woodland</t>
  </si>
  <si>
    <t>17 MSP 039606</t>
  </si>
  <si>
    <t>FAxed report</t>
  </si>
  <si>
    <t>Troy Alan Pickens</t>
  </si>
  <si>
    <t>19 MSP 031324</t>
  </si>
  <si>
    <t>17-2422</t>
  </si>
  <si>
    <t>7/30/19 In draft spoke with Laurin at OCME 8/6/19 Faxed report</t>
  </si>
  <si>
    <t>Linda Hartman</t>
  </si>
  <si>
    <t>17 MSP 044336</t>
  </si>
  <si>
    <t xml:space="preserve">In draft 11/1/17/Mailed partial denial on 11/28/17 </t>
  </si>
  <si>
    <t>17-2423</t>
  </si>
  <si>
    <t>Shawn Roney</t>
  </si>
  <si>
    <t>17 MSP 044285</t>
  </si>
  <si>
    <t>17-2424</t>
  </si>
  <si>
    <t>Mike Kwashnik</t>
  </si>
  <si>
    <t>Emailed report 11/6/17</t>
  </si>
  <si>
    <t>17-2425</t>
  </si>
  <si>
    <t>Megan Nugent</t>
  </si>
  <si>
    <t>Kevin Spiker</t>
  </si>
  <si>
    <t>11 94 0006156</t>
  </si>
  <si>
    <t>Sent email to Bk Sandra Vincent 11/28/Emailed report 11/29/17</t>
  </si>
  <si>
    <t>17-2426</t>
  </si>
  <si>
    <t>Edward Barry</t>
  </si>
  <si>
    <t>delegation of authority for jurisdiction on I-95</t>
  </si>
  <si>
    <t>17-2427</t>
  </si>
  <si>
    <t>District Court of Georgia</t>
  </si>
  <si>
    <t>Harry Scott</t>
  </si>
  <si>
    <t>CIR 06202413</t>
  </si>
  <si>
    <t>Sent to BK 11/2/17, FAXED REPORT 11/9/17</t>
  </si>
  <si>
    <t>17-2428</t>
  </si>
  <si>
    <t>Fairland Maintenance Facility</t>
  </si>
  <si>
    <t>17 MSP 044096</t>
  </si>
  <si>
    <t>Draft 11/2, Sent report 11/15</t>
  </si>
  <si>
    <t>17-2429</t>
  </si>
  <si>
    <t>Hackettstown Police</t>
  </si>
  <si>
    <t>Jeff Gove</t>
  </si>
  <si>
    <t>13 MSP 004467</t>
  </si>
  <si>
    <t>17-2430</t>
  </si>
  <si>
    <t>Jeffrey Gove</t>
  </si>
  <si>
    <t>13 MSP 003441</t>
  </si>
  <si>
    <t>17-2431</t>
  </si>
  <si>
    <t>James Iman Best-Royal</t>
  </si>
  <si>
    <t>19-1773</t>
  </si>
  <si>
    <t>17 MSP 043337</t>
  </si>
  <si>
    <t>Emailed Report 11/2/17</t>
  </si>
  <si>
    <t>17-2432</t>
  </si>
  <si>
    <t>OCME/Nikki Mourtzinos</t>
  </si>
  <si>
    <t>19 MSP 031711</t>
  </si>
  <si>
    <t>8/14/19 Faxed report to OCME.</t>
  </si>
  <si>
    <t>17-2433</t>
  </si>
  <si>
    <t>19-2964</t>
  </si>
  <si>
    <t>Canvas Exper</t>
  </si>
  <si>
    <t>OCME/Sheldon Horsfod</t>
  </si>
  <si>
    <t>Anibal Arnaldo Godoy</t>
  </si>
  <si>
    <t>19 MSP 052587</t>
  </si>
  <si>
    <t>17-2434</t>
  </si>
  <si>
    <t>Patricia Motley</t>
  </si>
  <si>
    <t>19-2522</t>
  </si>
  <si>
    <t>OCME/Sheldon Horsford</t>
  </si>
  <si>
    <t>Frank Michael Lehman</t>
  </si>
  <si>
    <t>19 MSP 044538</t>
  </si>
  <si>
    <t>17-2435</t>
  </si>
  <si>
    <t>Lauren Samuelsen</t>
  </si>
  <si>
    <t>James Peyton</t>
  </si>
  <si>
    <t>10/24/19 Faxed report.</t>
  </si>
  <si>
    <t>17 MSP 04460/004457</t>
  </si>
  <si>
    <t>17-2436</t>
  </si>
  <si>
    <t>19-2551</t>
  </si>
  <si>
    <t>Marshall V. Grier,LLC</t>
  </si>
  <si>
    <t>Gill/Jackson</t>
  </si>
  <si>
    <t>John Vincent Curtis Jr.</t>
  </si>
  <si>
    <t>19 MSP 045150</t>
  </si>
  <si>
    <t>19-2570</t>
  </si>
  <si>
    <t>Dylan Tyler Harley</t>
  </si>
  <si>
    <t>19 MSP 045590</t>
  </si>
  <si>
    <t>10/30/19 Sent BK 
10/30/19 draft report will be faxed when available. S.C.</t>
  </si>
  <si>
    <t>19-0650</t>
  </si>
  <si>
    <t>Office Federal Public Defender District of MD</t>
  </si>
  <si>
    <t>Requesting dispatches/calls to services. Handled by Lt Rossignol</t>
  </si>
  <si>
    <t>19-1414</t>
  </si>
  <si>
    <t>Office Of Internal Affairs/LT. Alfred Wright Jr.</t>
  </si>
  <si>
    <t>Kenneth Williams Jr.</t>
  </si>
  <si>
    <t>19 MSP 021991</t>
  </si>
  <si>
    <t>17-2437</t>
  </si>
  <si>
    <t>7/11/19 Faxed report</t>
  </si>
  <si>
    <t>Anne Arundel County Dept. Social Services</t>
  </si>
  <si>
    <t>Jennifer Parsley</t>
  </si>
  <si>
    <t>17 MSP 043921</t>
  </si>
  <si>
    <t>Report not releasable per CED 11/27/17</t>
  </si>
  <si>
    <t>19-1206</t>
  </si>
  <si>
    <t>17-2438</t>
  </si>
  <si>
    <t>Office of Naval Intelligence/Bryan Lottes</t>
  </si>
  <si>
    <t>Petty Officer Luis F. Huacal</t>
  </si>
  <si>
    <t>17 MSP 032164</t>
  </si>
  <si>
    <t>Judith Ayers</t>
  </si>
  <si>
    <t>Various Homicide Victims</t>
  </si>
  <si>
    <t>DNA testing "freeway phantom"</t>
  </si>
  <si>
    <t>17-2439</t>
  </si>
  <si>
    <t>19-2288</t>
  </si>
  <si>
    <t xml:space="preserve">Saba N. Ahmed </t>
  </si>
  <si>
    <t>Gang related documents</t>
  </si>
  <si>
    <t>Office of Public Defender/Brendan Costigan</t>
  </si>
  <si>
    <t>Wayne Bryon Warren Jr.</t>
  </si>
  <si>
    <t>13 58 006294</t>
  </si>
  <si>
    <t>17-2440</t>
  </si>
  <si>
    <t>District Court of Gattysburg Pennsylvania</t>
  </si>
  <si>
    <t xml:space="preserve">10/2/19 Sent to Bk for Transmittal sheet. 10/9/19 Emailed report </t>
  </si>
  <si>
    <t>Richard Yingling</t>
  </si>
  <si>
    <t>Sent to BK 11/3/17/Faxed report 11/20/17</t>
  </si>
  <si>
    <t>19-2456</t>
  </si>
  <si>
    <t>Office of Public Defender/Holland Brownley, Esq</t>
  </si>
  <si>
    <t>17-2441</t>
  </si>
  <si>
    <t>10/16/19 Denied due to victim being a juvenile and case still open.</t>
  </si>
  <si>
    <t>Bruce Nicholas</t>
  </si>
  <si>
    <t>17 MSP 045761</t>
  </si>
  <si>
    <t>19-2457</t>
  </si>
  <si>
    <t>17-2442</t>
  </si>
  <si>
    <t>10/16/19 Waiting for call back.  1/9/2020 No call ever recieved from requester.</t>
  </si>
  <si>
    <t>Laura E. Bechtel, Esq.</t>
  </si>
  <si>
    <t>Laura E. Bechtel Esq.</t>
  </si>
  <si>
    <t>17 MSP 043436</t>
  </si>
  <si>
    <t>19-0646</t>
  </si>
  <si>
    <t>Officer A Markey B0215 - Maricopa Co SO</t>
  </si>
  <si>
    <t>Daniel Augustus Little</t>
  </si>
  <si>
    <t>17-2443</t>
  </si>
  <si>
    <t>Pending</t>
  </si>
  <si>
    <t>All documents and audio recordings ref criminal case</t>
  </si>
  <si>
    <t>17-2444</t>
  </si>
  <si>
    <t>19-0360</t>
  </si>
  <si>
    <t>10 - Support Services Bureau</t>
  </si>
  <si>
    <t>American Bridge 21st Century</t>
  </si>
  <si>
    <t>Officer Abbott #6162 - Courtland Co SO</t>
  </si>
  <si>
    <t>Robert D.Welsh</t>
  </si>
  <si>
    <t>Expenses and Logs - Executive Protection</t>
  </si>
  <si>
    <t>17-2445</t>
  </si>
  <si>
    <t>Legal Investigative Services, Inc.</t>
  </si>
  <si>
    <t>19-0503</t>
  </si>
  <si>
    <t>17-2446</t>
  </si>
  <si>
    <t>Norris Coking</t>
  </si>
  <si>
    <t>17 MSP 044776</t>
  </si>
  <si>
    <t>17-2447</t>
  </si>
  <si>
    <t>Blaine Pardoe</t>
  </si>
  <si>
    <t>Freeway Phantom Killings</t>
  </si>
  <si>
    <t>D 61 10615</t>
  </si>
  <si>
    <t>Sent email to Sgt. Blades 11/6, Ms Williams is in receipt of .</t>
  </si>
  <si>
    <t>17-2448</t>
  </si>
  <si>
    <t>J.W Rymer</t>
  </si>
  <si>
    <t>J.W. Rymer</t>
  </si>
  <si>
    <t>17 MSP 034631</t>
  </si>
  <si>
    <t>Sent to Ms. Williams for denial review 11/6/17</t>
  </si>
  <si>
    <t>17-2449</t>
  </si>
  <si>
    <t>204 OSFM - Southern Region (SRO)</t>
  </si>
  <si>
    <t>17-2450</t>
  </si>
  <si>
    <t>Officer Dungan - Daytona Beacher PD</t>
  </si>
  <si>
    <t>Jason Anthony Cargill</t>
  </si>
  <si>
    <t>Alice Johnson</t>
  </si>
  <si>
    <t>OSFM 08 11 036</t>
  </si>
  <si>
    <t>17-2451</t>
  </si>
  <si>
    <t>Tim Kerns,National Study Center</t>
  </si>
  <si>
    <t>19-0568</t>
  </si>
  <si>
    <t>Received copies of requested reports</t>
  </si>
  <si>
    <t>Officer Jeffery Blair / Melbourne PD</t>
  </si>
  <si>
    <t>Brian Teeple Rose Thomas</t>
  </si>
  <si>
    <t>17-2452</t>
  </si>
  <si>
    <t>FAIC - Schaal</t>
  </si>
  <si>
    <t>Breeden</t>
  </si>
  <si>
    <t>OSFM 18 17 040</t>
  </si>
  <si>
    <t>19-0138</t>
  </si>
  <si>
    <t>17-2453</t>
  </si>
  <si>
    <t>EFI Global, Inc. - Drapeau</t>
  </si>
  <si>
    <t>Kalid</t>
  </si>
  <si>
    <t>OSFM 18 17 038</t>
  </si>
  <si>
    <t>Ogletree,Deakins,Nash,Smoak&amp;Stewart, P.C/Ann Falcone</t>
  </si>
  <si>
    <t>Cassandra Lowery</t>
  </si>
  <si>
    <t>18 MSP 007700</t>
  </si>
  <si>
    <t>17-2454</t>
  </si>
  <si>
    <t>PRS Inc. - Baker</t>
  </si>
  <si>
    <t>Pathways</t>
  </si>
  <si>
    <t>OSFM 18 17 037</t>
  </si>
  <si>
    <t>17-2455</t>
  </si>
  <si>
    <t>Marjorie Durand</t>
  </si>
  <si>
    <t>17-2456</t>
  </si>
  <si>
    <t>Sharronta Martin</t>
  </si>
  <si>
    <t>17-2457</t>
  </si>
  <si>
    <t>SunBelt Rent</t>
  </si>
  <si>
    <t>17-2458</t>
  </si>
  <si>
    <t>Kizzy Cleveland</t>
  </si>
  <si>
    <t>17 MSP 045837</t>
  </si>
  <si>
    <t>Ms. Williams has. Denied Juvenile suspect.</t>
  </si>
  <si>
    <t>1/24/19 Sent to BK Salisbury 2/12/19/Mailed partial denial</t>
  </si>
  <si>
    <t>17-2459</t>
  </si>
  <si>
    <t>LeAnn Lenderman</t>
  </si>
  <si>
    <t>Dale Patrick Putman</t>
  </si>
  <si>
    <t>D 032 CV 17 002493</t>
  </si>
  <si>
    <t>Requesting 911 response 797 Elk Mills Rd Sept Oct 2017</t>
  </si>
  <si>
    <t>17-2460</t>
  </si>
  <si>
    <t>19-1645</t>
  </si>
  <si>
    <t>Stephen H. Welty</t>
  </si>
  <si>
    <t>17 MSP 046819</t>
  </si>
  <si>
    <t>Faxed report 11/7/17</t>
  </si>
  <si>
    <t>Ohio State University Police Div Det Catron 345</t>
  </si>
  <si>
    <t>Doug Welker</t>
  </si>
  <si>
    <t>17-2461</t>
  </si>
  <si>
    <t>Aisha Banks TV Producer Jupiter Entertain</t>
  </si>
  <si>
    <t>John Ryan</t>
  </si>
  <si>
    <t>911 calls in a murder Nov 27 2012 of John Ryan</t>
  </si>
  <si>
    <t>19-0894</t>
  </si>
  <si>
    <t>17-2462</t>
  </si>
  <si>
    <t>Oklahoma City PD - Candice Foster</t>
  </si>
  <si>
    <t>Kayde N. Gustavel</t>
  </si>
  <si>
    <t>Requeting copy of Licensing Div weekly report 10-1-10-31-17</t>
  </si>
  <si>
    <t>19-1236</t>
  </si>
  <si>
    <t>17-2463</t>
  </si>
  <si>
    <t>Charity Leonard</t>
  </si>
  <si>
    <t xml:space="preserve">Number of calls Jefferson School 2013-2017 # of charges </t>
  </si>
  <si>
    <t>17-2464</t>
  </si>
  <si>
    <t>Christopher J Goodwin</t>
  </si>
  <si>
    <t>Keith Wilkins</t>
  </si>
  <si>
    <t>Request list of weapons he purchase make and Serial #</t>
  </si>
  <si>
    <t>17-2465</t>
  </si>
  <si>
    <t>19-0626</t>
  </si>
  <si>
    <t>Bobie Rogers</t>
  </si>
  <si>
    <t>Patrick Michael Jones</t>
  </si>
  <si>
    <t>17 MSP 046981</t>
  </si>
  <si>
    <t>Olive Fuller</t>
  </si>
  <si>
    <t>Colleen Coleman</t>
  </si>
  <si>
    <t>17MSP043634</t>
  </si>
  <si>
    <t>Emailed report 11/7/17</t>
  </si>
  <si>
    <t>Requesting 911 transcript call 10/15/2017</t>
  </si>
  <si>
    <t>17-2466</t>
  </si>
  <si>
    <t>Neil Fischer</t>
  </si>
  <si>
    <t>Susan Renee Spencer</t>
  </si>
  <si>
    <t>17-2467</t>
  </si>
  <si>
    <t>Anita Carter</t>
  </si>
  <si>
    <t>17 MSP 044850</t>
  </si>
  <si>
    <t>In Draft 11/17/ Mailed report 11/29/17</t>
  </si>
  <si>
    <t>19-0242</t>
  </si>
  <si>
    <t>17-2468</t>
  </si>
  <si>
    <t>Melvin HIckman</t>
  </si>
  <si>
    <t>17 MSP 043417</t>
  </si>
  <si>
    <t>Mailed partial denial 11/7/17</t>
  </si>
  <si>
    <t>17-2469</t>
  </si>
  <si>
    <t>Linda Hickman</t>
  </si>
  <si>
    <t>Michael Leslie HIckman</t>
  </si>
  <si>
    <t>17 MSP 013417</t>
  </si>
  <si>
    <t>Emailed partial ddenial 11/8/17</t>
  </si>
  <si>
    <t>Oliver Cortez</t>
  </si>
  <si>
    <t>Hamilton Bradley William</t>
  </si>
  <si>
    <t>19 MSP 000765</t>
  </si>
  <si>
    <t xml:space="preserve"> 2/6/19 Emailed partial denial</t>
  </si>
  <si>
    <t>19-1308</t>
  </si>
  <si>
    <t>Olusegun M. Orenuga</t>
  </si>
  <si>
    <t>04 61 019430</t>
  </si>
  <si>
    <t>7/2/19 Sent HOR 7/10/19/Emailed redacted report</t>
  </si>
  <si>
    <t>19-2266</t>
  </si>
  <si>
    <t>OPM/NBIB S.A. Corinne Long</t>
  </si>
  <si>
    <t>Dominic Earl Jenkins-Milligan</t>
  </si>
  <si>
    <t>14 MSP 029743</t>
  </si>
  <si>
    <t>09/30/19 Faxed report.</t>
  </si>
  <si>
    <t>19-0845</t>
  </si>
  <si>
    <t>Orang Co Sheriff's Office - Det Ashley Harper</t>
  </si>
  <si>
    <t>Jabriel Agin Shakoor</t>
  </si>
  <si>
    <t>19-3075</t>
  </si>
  <si>
    <t>Orange County Sheriff's Office/ Jim Hare</t>
  </si>
  <si>
    <t>Christopher Thomas Cassell</t>
  </si>
  <si>
    <t>12/23/19 No report found only traffic citaation. Referred to traffic.</t>
  </si>
  <si>
    <t>19-0333</t>
  </si>
  <si>
    <t>Oscar M. Gifford</t>
  </si>
  <si>
    <t>Steven Becker</t>
  </si>
  <si>
    <t xml:space="preserve"> 2/14/19 Not MSP</t>
  </si>
  <si>
    <t>19-0419</t>
  </si>
  <si>
    <t>P.A. Donovan - New York State Police</t>
  </si>
  <si>
    <t>Mary Jo Smith Barbuto</t>
  </si>
  <si>
    <t>19-1109</t>
  </si>
  <si>
    <t>PA Army National Guard-SSG Jackson</t>
  </si>
  <si>
    <t>Stephen George Abell</t>
  </si>
  <si>
    <t>19-0814</t>
  </si>
  <si>
    <t>Joseph Beckhardt</t>
  </si>
  <si>
    <t>4/16/19 Gave to Karen for 25 year destroyed letter</t>
  </si>
  <si>
    <t>19-0817</t>
  </si>
  <si>
    <t>Tyler Smith</t>
  </si>
  <si>
    <t>4/24/19 Not MSP/Howard Co PD</t>
  </si>
  <si>
    <t>PA State Police - Lt. Bryan Paulshock</t>
  </si>
  <si>
    <t>Steven Stambaugh</t>
  </si>
  <si>
    <t>19-3099</t>
  </si>
  <si>
    <t>Rush Enterprises / Doll America Inc.</t>
  </si>
  <si>
    <t>2019 00409401</t>
  </si>
  <si>
    <t>12/31/19 forwarded to Michele Vehicle fire.FP 1/3 mailed report.MN</t>
  </si>
  <si>
    <t>19-0627</t>
  </si>
  <si>
    <t>Pamela Konz 9601 Colorado Spring PD</t>
  </si>
  <si>
    <t>Andrew Michael Hall</t>
  </si>
  <si>
    <t>19-1631</t>
  </si>
  <si>
    <t>Pamela Randi Johnson, LLC</t>
  </si>
  <si>
    <t>James Vance</t>
  </si>
  <si>
    <t>8/1/19 Contaced requestor for clarification/No wriiten report</t>
  </si>
  <si>
    <t>19-1638</t>
  </si>
  <si>
    <t>Armstrong/Salmon</t>
  </si>
  <si>
    <t>17 MSP 046083</t>
  </si>
  <si>
    <t>08/09/19 photos mailed out. S.C.</t>
  </si>
  <si>
    <t>19-1521</t>
  </si>
  <si>
    <t>Parker, Pallett, Slezak &amp; Russell, LLC</t>
  </si>
  <si>
    <t>Sierra Simmons</t>
  </si>
  <si>
    <t>18MSP042947</t>
  </si>
  <si>
    <t>19-1069</t>
  </si>
  <si>
    <t>Patrice Clarke, Esquire</t>
  </si>
  <si>
    <t>Matthew Clarke</t>
  </si>
  <si>
    <t>NRP 1900628</t>
  </si>
  <si>
    <t>Request all information regarding 911 calls etc</t>
  </si>
  <si>
    <t>19-1975</t>
  </si>
  <si>
    <t>Patricia Dryer</t>
  </si>
  <si>
    <t>19 MSP 031590</t>
  </si>
  <si>
    <t>19-0695</t>
  </si>
  <si>
    <t>Patricia Thorne</t>
  </si>
  <si>
    <t>4/16/19 Emailed by GF</t>
  </si>
  <si>
    <t>19-2858</t>
  </si>
  <si>
    <t>Patrick F. Toohey</t>
  </si>
  <si>
    <t>19 MSP 049532</t>
  </si>
  <si>
    <t>19-0098</t>
  </si>
  <si>
    <t>Patrick S Murphy</t>
  </si>
  <si>
    <t>Shannon Murphy</t>
  </si>
  <si>
    <t>18 MSP 035343</t>
  </si>
  <si>
    <t>1/17/19 Emailed report</t>
  </si>
  <si>
    <t>17-2470</t>
  </si>
  <si>
    <t>Emmanuel Kasin Dukes</t>
  </si>
  <si>
    <t>17 msp 045150</t>
  </si>
  <si>
    <t>Emailed report 11/8/17</t>
  </si>
  <si>
    <t>17-2471</t>
  </si>
  <si>
    <t>Eugenia Martinez</t>
  </si>
  <si>
    <t>CIR 12 95005231</t>
  </si>
  <si>
    <t>Mailed report 11/8/17</t>
  </si>
  <si>
    <t>17-2472</t>
  </si>
  <si>
    <t>Inv. Joseph Smith KeyPoint</t>
  </si>
  <si>
    <t>19-2458</t>
  </si>
  <si>
    <t>Scott David Christian</t>
  </si>
  <si>
    <t>Emailed Golden Ring/ No report found per Titia Spence 11/27/17</t>
  </si>
  <si>
    <t>17-2473</t>
  </si>
  <si>
    <t>McCARTHY,WINKELMAN &amp; METER,L.L.P.</t>
  </si>
  <si>
    <t>CAHEVERLY sTATION aPARTMENTS</t>
  </si>
  <si>
    <t>Patrick Salamea</t>
  </si>
  <si>
    <t>Marco Salamea</t>
  </si>
  <si>
    <t>10/17/19 Not MSP contact Bel Air PD.</t>
  </si>
  <si>
    <t>17-2474</t>
  </si>
  <si>
    <t>19-1764</t>
  </si>
  <si>
    <t>Kevin J McCarthy</t>
  </si>
  <si>
    <t>Lashawn Harris</t>
  </si>
  <si>
    <t>Patriicia McHugh Lambert</t>
  </si>
  <si>
    <t>Christopher P Warddell</t>
  </si>
  <si>
    <t>17-2475</t>
  </si>
  <si>
    <t>Requesting 911 calls made from 6959 Little Boots Columbia MD. No fee. only 10 pages. only incident reports.</t>
  </si>
  <si>
    <t>Timothy Friend</t>
  </si>
  <si>
    <t>17 MSP 046455</t>
  </si>
  <si>
    <t>In draft 11/9/17/Ms. Williams is in receipt of request 11/29/17</t>
  </si>
  <si>
    <t>17-2476</t>
  </si>
  <si>
    <t>19-1220</t>
  </si>
  <si>
    <t>Sud Deringer</t>
  </si>
  <si>
    <t>Peyton Monzo</t>
  </si>
  <si>
    <t>17 MSP 006554</t>
  </si>
  <si>
    <t>Juvenile Suspect</t>
  </si>
  <si>
    <t>Patrons Oxford Insurance</t>
  </si>
  <si>
    <t>Donna &amp; David OverHoltz</t>
  </si>
  <si>
    <t>17-2477</t>
  </si>
  <si>
    <t>6/20/19 No information found</t>
  </si>
  <si>
    <t>Tracie Wiggins</t>
  </si>
  <si>
    <t>17 MSP 046089</t>
  </si>
  <si>
    <t>Not custodian of records</t>
  </si>
  <si>
    <t>17-2478</t>
  </si>
  <si>
    <t>19-0123</t>
  </si>
  <si>
    <t>Changez Ali</t>
  </si>
  <si>
    <t>database of registered firearm sellers in MD jan-nov 2017</t>
  </si>
  <si>
    <t>Patterson Law LLC</t>
  </si>
  <si>
    <t>Adrienne Thomas</t>
  </si>
  <si>
    <t>17 MSP 032261</t>
  </si>
  <si>
    <t>17-2479</t>
  </si>
  <si>
    <t>Request for dash cam video. No video Rockville Bk.</t>
  </si>
  <si>
    <t>Phil Marshal</t>
  </si>
  <si>
    <t>Stats to carry and conceal appliations 2011-present</t>
  </si>
  <si>
    <t>19-2122</t>
  </si>
  <si>
    <t>17-2480</t>
  </si>
  <si>
    <t>Tomia Williams</t>
  </si>
  <si>
    <t>2019 00384010</t>
  </si>
  <si>
    <t>Azimuth On Point, LLC</t>
  </si>
  <si>
    <t>Eric Byrd</t>
  </si>
  <si>
    <t>17 MSP 041458</t>
  </si>
  <si>
    <t>Initial report only - No photos</t>
  </si>
  <si>
    <t>9/16/19 request for 911 call recordings S.C.No recording of 911 call.</t>
  </si>
  <si>
    <t>17-2481</t>
  </si>
  <si>
    <t>19-2932</t>
  </si>
  <si>
    <t>Paul Donathan; Hagerty</t>
  </si>
  <si>
    <t>03/02/2020 Fire Investigation Report was emailed upon closure of case, 12/6/2019 NOI sent awaiting closure of case and completed report</t>
  </si>
  <si>
    <t>19-2102</t>
  </si>
  <si>
    <t>Paula Cenusa</t>
  </si>
  <si>
    <t>19 MSP 022903</t>
  </si>
  <si>
    <t>9/16/19 I mailed the report back in Priorty envelope provided by requester.</t>
  </si>
  <si>
    <t>19-0280</t>
  </si>
  <si>
    <t>Paula Shortridge</t>
  </si>
  <si>
    <t>Melissa K Morgan</t>
  </si>
  <si>
    <t>19-2172</t>
  </si>
  <si>
    <t>Pei-Sze Cheng /NBC</t>
  </si>
  <si>
    <t>Steven Adam Scheiber</t>
  </si>
  <si>
    <t>14 MSP 012610</t>
  </si>
  <si>
    <t>9/19/19 Sent to Bk for more information.9/20/19 Redacted copy emailed out.</t>
  </si>
  <si>
    <t>19-0726</t>
  </si>
  <si>
    <t>Pembroke Pines PD - OFC R. Laichak</t>
  </si>
  <si>
    <t>Joe aluja</t>
  </si>
  <si>
    <t>Kyle &amp; Diana Ruane</t>
  </si>
  <si>
    <t>Kyle Ruane</t>
  </si>
  <si>
    <t>19-1897</t>
  </si>
  <si>
    <t>17 23 05820</t>
  </si>
  <si>
    <t>Pennsylvania Board of Parole and Probation</t>
  </si>
  <si>
    <t>Arthur Shaffer</t>
  </si>
  <si>
    <t>17-2482</t>
  </si>
  <si>
    <t>19 MSP 034717</t>
  </si>
  <si>
    <t>Robert Flowers</t>
  </si>
  <si>
    <t>17 MSP 020748</t>
  </si>
  <si>
    <t xml:space="preserve">8/26/19 Emailed report </t>
  </si>
  <si>
    <t>17-2483</t>
  </si>
  <si>
    <t>Carmalitta Conyers</t>
  </si>
  <si>
    <t>Donnice Brown</t>
  </si>
  <si>
    <t>17 MSP 027823</t>
  </si>
  <si>
    <t xml:space="preserve">Emailed report </t>
  </si>
  <si>
    <t>17-2484</t>
  </si>
  <si>
    <t>19-1371</t>
  </si>
  <si>
    <t>Pennsylvania State PD - Matthew Titus</t>
  </si>
  <si>
    <t>Leonard F. Nickoles</t>
  </si>
  <si>
    <t>William Gary Cooper</t>
  </si>
  <si>
    <t>17 MSP 022417</t>
  </si>
  <si>
    <t>Mailed report 11/14/17</t>
  </si>
  <si>
    <t>17-2485</t>
  </si>
  <si>
    <t>Geloria Dorsey</t>
  </si>
  <si>
    <t>17 MSP 044604</t>
  </si>
  <si>
    <t>Mailed partial denial 11/14/17</t>
  </si>
  <si>
    <t>17-2486</t>
  </si>
  <si>
    <t>Special Agent Brett A Stern</t>
  </si>
  <si>
    <t>17 MSP 036279</t>
  </si>
  <si>
    <t>19-1923</t>
  </si>
  <si>
    <t>Contact State's Attorney's Office PG County 11/14/17</t>
  </si>
  <si>
    <t>17-2487</t>
  </si>
  <si>
    <t>Byron K. Tunnell</t>
  </si>
  <si>
    <t>Report will be sent by Sgt. Chasity Blades 11/14/17</t>
  </si>
  <si>
    <t>17-2488</t>
  </si>
  <si>
    <t>CANVAS EXPER</t>
  </si>
  <si>
    <t>No report found with info provided</t>
  </si>
  <si>
    <t>17-2489</t>
  </si>
  <si>
    <t>Lesta Desouza</t>
  </si>
  <si>
    <t>2017 00492483</t>
  </si>
  <si>
    <t>Mailed CCC 11/14/17</t>
  </si>
  <si>
    <t>17-2490</t>
  </si>
  <si>
    <t>Maria Rivas</t>
  </si>
  <si>
    <t>17 MSP 047317</t>
  </si>
  <si>
    <t>In draft 11/14/17</t>
  </si>
  <si>
    <t>17-2491</t>
  </si>
  <si>
    <t>Dominic Lewis</t>
  </si>
  <si>
    <t>2017 00492826</t>
  </si>
  <si>
    <t>Pennsylvania State PD Ashley Fulkroad</t>
  </si>
  <si>
    <t>Scott Kearney</t>
  </si>
  <si>
    <t>17-2492</t>
  </si>
  <si>
    <t>Carlos Butler</t>
  </si>
  <si>
    <t>No report found with info provided 11/14/17</t>
  </si>
  <si>
    <t>19-1626</t>
  </si>
  <si>
    <t>17-2493</t>
  </si>
  <si>
    <t>Pennsylvania State PD Trp Charles Christopher</t>
  </si>
  <si>
    <t>C 51 004054
B 51 028861</t>
  </si>
  <si>
    <t>Request the # of speeding citiations MSP 2016-2017</t>
  </si>
  <si>
    <t>7/31/19 Request  report from HOR  MN, Faxed report C51028861, report C51004054 missing</t>
  </si>
  <si>
    <t>17-2494</t>
  </si>
  <si>
    <t>Carson Blaylock</t>
  </si>
  <si>
    <t>19-0834</t>
  </si>
  <si>
    <t>US DOT 1546600</t>
  </si>
  <si>
    <t>Certified copy of inspection report DIS Transportation</t>
  </si>
  <si>
    <t>Smith, Tyler Brent</t>
  </si>
  <si>
    <t>4/25/19 Not MSP</t>
  </si>
  <si>
    <t>19-3073</t>
  </si>
  <si>
    <t>Pennsylvania State Police Kait Smith</t>
  </si>
  <si>
    <t>12/23/19 This is over 25 years records destroyed</t>
  </si>
  <si>
    <t>19-2976</t>
  </si>
  <si>
    <t>Pennsylvania State Police/Matthew Chilton</t>
  </si>
  <si>
    <t>James Andrew Staehling</t>
  </si>
  <si>
    <t>A 16992</t>
  </si>
  <si>
    <t>12/11/19 Case is over 25 years old, records destroyed.</t>
  </si>
  <si>
    <t>19-0222</t>
  </si>
  <si>
    <t>Pennsylvania StatePolice</t>
  </si>
  <si>
    <t>Rodney Driscoll</t>
  </si>
  <si>
    <t xml:space="preserve">2/5/19 25 year destroyed </t>
  </si>
  <si>
    <t>19-2533</t>
  </si>
  <si>
    <t>Personnel Security Assistant/Danara Cayea</t>
  </si>
  <si>
    <t>Jared Yazeed Mohammed</t>
  </si>
  <si>
    <t>15 MSP 036307</t>
  </si>
  <si>
    <t>10/28/19 Emailed report.</t>
  </si>
  <si>
    <t>19-0578</t>
  </si>
  <si>
    <t>17-2495</t>
  </si>
  <si>
    <t>Pritchard Matthew</t>
  </si>
  <si>
    <t>17 MSP 044960</t>
  </si>
  <si>
    <t>Emailed report 11/15/17</t>
  </si>
  <si>
    <t>Aaron McCall</t>
  </si>
  <si>
    <t>17-2496</t>
  </si>
  <si>
    <t>3/19/19 Not MSP/Salisbury BK</t>
  </si>
  <si>
    <t>17 MSP 046107</t>
  </si>
  <si>
    <t>17-2497</t>
  </si>
  <si>
    <t>James Sneed</t>
  </si>
  <si>
    <t>Requester received report in lobby 11/15/17</t>
  </si>
  <si>
    <t>19-1168</t>
  </si>
  <si>
    <t>17-2498</t>
  </si>
  <si>
    <t>Scott Corrigan</t>
  </si>
  <si>
    <t>NSA - Angelleda Dilts</t>
  </si>
  <si>
    <t>Joseph Lockard/Michael Wells</t>
  </si>
  <si>
    <t>6/12/19 25 year destroyed</t>
  </si>
  <si>
    <t>17-2499</t>
  </si>
  <si>
    <t>19-1357</t>
  </si>
  <si>
    <t>Robert Woods</t>
  </si>
  <si>
    <t>Not MSP 11/16/17</t>
  </si>
  <si>
    <t>Perspecta Inc. - Tim Wellein</t>
  </si>
  <si>
    <t>Jo Bennett</t>
  </si>
  <si>
    <t>17-2500</t>
  </si>
  <si>
    <t>Thomas Zellman</t>
  </si>
  <si>
    <t>Copy of calls made to 911 call center</t>
  </si>
  <si>
    <t>19-1943</t>
  </si>
  <si>
    <t>17-2501</t>
  </si>
  <si>
    <t>GEICO Ins.</t>
  </si>
  <si>
    <t>Elijah Bailiff</t>
  </si>
  <si>
    <t>Perspecta NBIB - William Glassman</t>
  </si>
  <si>
    <t>Harmanjit Singh Chahal</t>
  </si>
  <si>
    <t>15 MSP 010888</t>
  </si>
  <si>
    <t>No Record Found</t>
  </si>
  <si>
    <t>17-2502</t>
  </si>
  <si>
    <t>19-2061</t>
  </si>
  <si>
    <t>Perspecta/ Elizabeth Kabana</t>
  </si>
  <si>
    <t>Tamara McMahon</t>
  </si>
  <si>
    <t>17-2503</t>
  </si>
  <si>
    <t>9/10/19 No reports found.</t>
  </si>
  <si>
    <t>No report found - Non-fatal</t>
  </si>
  <si>
    <t>19-2916</t>
  </si>
  <si>
    <t>17-2504</t>
  </si>
  <si>
    <t>Perspecta/Brandi A Ritzert</t>
  </si>
  <si>
    <t>Ryan Michael Rotibi</t>
  </si>
  <si>
    <t>Trollinger Law</t>
  </si>
  <si>
    <t>Aaron Thompson</t>
  </si>
  <si>
    <t>16 MSP 039077</t>
  </si>
  <si>
    <t>16 MSP 030669</t>
  </si>
  <si>
    <t>12/5/19 Faxed report.</t>
  </si>
  <si>
    <t>19-2139</t>
  </si>
  <si>
    <t>17-2505</t>
  </si>
  <si>
    <t>Michele Kennedy</t>
  </si>
  <si>
    <t>Michael Sirk</t>
  </si>
  <si>
    <t>17 MSP 033035</t>
  </si>
  <si>
    <t>Perspecta/NBIB</t>
  </si>
  <si>
    <t>Darnell John Moody Sr.</t>
  </si>
  <si>
    <t>17-2506</t>
  </si>
  <si>
    <t>9/18/19 No info found, faxed over correspondance. DT</t>
  </si>
  <si>
    <t>Brian Drach, Sacks Weston Diamond</t>
  </si>
  <si>
    <t>Eskridge, Danielle</t>
  </si>
  <si>
    <t>OSFM #20.15.008</t>
  </si>
  <si>
    <t>Report Emailed on 11/16/2017</t>
  </si>
  <si>
    <t>17-2507</t>
  </si>
  <si>
    <t>19-2214</t>
  </si>
  <si>
    <t>Glen Sefcik</t>
  </si>
  <si>
    <t>George Stephan Sefcik</t>
  </si>
  <si>
    <t>F 4546</t>
  </si>
  <si>
    <t>Perspecta/NBIB - Krista Voorhees</t>
  </si>
  <si>
    <t>Robert Edward Gawler</t>
  </si>
  <si>
    <t>25 Year Destroyed</t>
  </si>
  <si>
    <t>17-2508</t>
  </si>
  <si>
    <t>Gary Michael Joines</t>
  </si>
  <si>
    <t>D 8319</t>
  </si>
  <si>
    <t>17-2509</t>
  </si>
  <si>
    <t>Lyra Magliacane</t>
  </si>
  <si>
    <t>Sent email to Sgt. Blades @ Homicide 11/20. Sgt Blades to handle.</t>
  </si>
  <si>
    <t>17-2510</t>
  </si>
  <si>
    <t>Mark Allan Widgeon</t>
  </si>
  <si>
    <t>17 MSP 042568</t>
  </si>
  <si>
    <t>17-2511</t>
  </si>
  <si>
    <t>GLB Concrete</t>
  </si>
  <si>
    <t>17 MSP 046225</t>
  </si>
  <si>
    <t>09/25/19 Faxed 9 citations also contact Rockville BK for case. Unable to locate case</t>
  </si>
  <si>
    <t>19-2543</t>
  </si>
  <si>
    <t>17-2512</t>
  </si>
  <si>
    <t xml:space="preserve"> Deneen Mackall</t>
  </si>
  <si>
    <t>MDOTA SHA</t>
  </si>
  <si>
    <t>17 MSP 041983</t>
  </si>
  <si>
    <t>Perspecta/NBIB/ J. Hall</t>
  </si>
  <si>
    <t>Scott Alan Beeker</t>
  </si>
  <si>
    <t>10/28/19 Sent to BK/ Per barrack 2013 DUI records no longer exist.</t>
  </si>
  <si>
    <t>17-2513</t>
  </si>
  <si>
    <t>19-2126</t>
  </si>
  <si>
    <t>Carrie Windell</t>
  </si>
  <si>
    <t>Sarah Sueanne Harvey</t>
  </si>
  <si>
    <t>16 MSP 039667</t>
  </si>
  <si>
    <t>letter requesting reason 11/20, Denial Letter 11/22</t>
  </si>
  <si>
    <t>Pessin Katz</t>
  </si>
  <si>
    <t>Christopher Marshall</t>
  </si>
  <si>
    <t>18 MSP 043534</t>
  </si>
  <si>
    <t>17-2514</t>
  </si>
  <si>
    <t>Valerie Reichenbach</t>
  </si>
  <si>
    <t>Reuben Eugene Clay</t>
  </si>
  <si>
    <t>9/17/19 lab- 22 photos. F.P. Final payment received 11/05/19 F.P.</t>
  </si>
  <si>
    <t>15 MSP 033068</t>
  </si>
  <si>
    <t>17-2515</t>
  </si>
  <si>
    <t>John Edward Slacum</t>
  </si>
  <si>
    <t>19-1701</t>
  </si>
  <si>
    <t>Not MSP, contact Cambridge PD</t>
  </si>
  <si>
    <t>Peter DePaolis</t>
  </si>
  <si>
    <t>John Carrabos</t>
  </si>
  <si>
    <t>19 MSP 030660</t>
  </si>
  <si>
    <t>17-2516</t>
  </si>
  <si>
    <t>Wendi Braswell Office of PD</t>
  </si>
  <si>
    <t>Joseph Adam Zieler</t>
  </si>
  <si>
    <t xml:space="preserve">No report on file/Photos  KAW sent to Rhea dash cam body cam
and 911 audio 8/13/19. No Video. sent ACRS report. 10/3/19.      </t>
  </si>
  <si>
    <t>Sent to BK 11/20/17</t>
  </si>
  <si>
    <t>17-2517</t>
  </si>
  <si>
    <t>Scott Macfarlane Reporter</t>
  </si>
  <si>
    <t>A log/database list of all agency 2014-2017 Walmart</t>
  </si>
  <si>
    <t>17-2518</t>
  </si>
  <si>
    <t>Naji Filali</t>
  </si>
  <si>
    <t>Matthew Rosendale</t>
  </si>
  <si>
    <t>all publicly releasable police blotters msp reports</t>
  </si>
  <si>
    <t>17-2519</t>
  </si>
  <si>
    <t>Teresa McMinn Cumberland Times News</t>
  </si>
  <si>
    <t>Audio 911 recording 1/3-4/17 missing person</t>
  </si>
  <si>
    <t>17-2520</t>
  </si>
  <si>
    <t>Edward Wilinson Latham Associate Producer</t>
  </si>
  <si>
    <t>Kim Hricko/ Stephen Hricko</t>
  </si>
  <si>
    <t>911 calls 2/15/1998 Harbourntowne Golf Course/Resort</t>
  </si>
  <si>
    <t>17-2521</t>
  </si>
  <si>
    <t>Allie Katherine Gambrel</t>
  </si>
  <si>
    <t>Andrew Keith Gambrel</t>
  </si>
  <si>
    <t>19-2962</t>
  </si>
  <si>
    <t xml:space="preserve">Dui destroyed after one year </t>
  </si>
  <si>
    <t>Peter G. Angelos</t>
  </si>
  <si>
    <t>Kimberly Blosse</t>
  </si>
  <si>
    <t>18 MSP 004500</t>
  </si>
  <si>
    <t>17-2522</t>
  </si>
  <si>
    <t>12/10/19 No DCIR or Photos on file. S.C.</t>
  </si>
  <si>
    <t>19-1860</t>
  </si>
  <si>
    <t>Fidel Villar</t>
  </si>
  <si>
    <t>Naileen Transport Corp</t>
  </si>
  <si>
    <t>Sent correspondence more info needed.Not MSP per BK</t>
  </si>
  <si>
    <t>Peter Golba</t>
  </si>
  <si>
    <t>Evangeline Parsons</t>
  </si>
  <si>
    <t>19 MSP 032729</t>
  </si>
  <si>
    <t>17-2523</t>
  </si>
  <si>
    <t>8/21/19 No report including photos,  sent to Rhea requesting
video footage body cam and car camera KW. No video. Incident rpt sent. 10/1/19</t>
  </si>
  <si>
    <t>Ella Jarmon</t>
  </si>
  <si>
    <t>No report found 11/21/17</t>
  </si>
  <si>
    <t>17-2524</t>
  </si>
  <si>
    <t>0</t>
  </si>
  <si>
    <t>Ethan Trass</t>
  </si>
  <si>
    <t>Peter Snyder</t>
  </si>
  <si>
    <t>John Abel Ticktin</t>
  </si>
  <si>
    <t>17-2525</t>
  </si>
  <si>
    <t>Christina Bowers</t>
  </si>
  <si>
    <t>17 MSP 047497</t>
  </si>
  <si>
    <t>17-2526</t>
  </si>
  <si>
    <t>19-0497</t>
  </si>
  <si>
    <t>Jeffrey Cunningham</t>
  </si>
  <si>
    <t>PFC A. Kvech#1694 - Cheverly PD</t>
  </si>
  <si>
    <t>Jonathan Keene</t>
  </si>
  <si>
    <t>17-2527</t>
  </si>
  <si>
    <t>Frank Desantis, Jr</t>
  </si>
  <si>
    <t>17 MSP 036484</t>
  </si>
  <si>
    <t>19-1763</t>
  </si>
  <si>
    <t xml:space="preserve">Partial Denl - Ongoing Investigation </t>
  </si>
  <si>
    <t>17-2528</t>
  </si>
  <si>
    <t>Phil Wilson</t>
  </si>
  <si>
    <t>Victor Salamanca</t>
  </si>
  <si>
    <t>17 MSP 033639</t>
  </si>
  <si>
    <t>2019 00357652</t>
  </si>
  <si>
    <t>17-2529</t>
  </si>
  <si>
    <t>Heather Mckean</t>
  </si>
  <si>
    <t>17-2530</t>
  </si>
  <si>
    <t>19-2246</t>
  </si>
  <si>
    <t>Rosanna Streams</t>
  </si>
  <si>
    <t>Phoenix Police Dept - Det Kyle Cosner #8929</t>
  </si>
  <si>
    <t>Sobharoth You</t>
  </si>
  <si>
    <t>17-2531</t>
  </si>
  <si>
    <t>Richard Merritt</t>
  </si>
  <si>
    <t>Theodore Bailiff</t>
  </si>
  <si>
    <t>17 MSP 048345</t>
  </si>
  <si>
    <t>In draft 11/21, 11/29, 12/5</t>
  </si>
  <si>
    <t>17-2532</t>
  </si>
  <si>
    <t>19-1063</t>
  </si>
  <si>
    <t>PhotoFax</t>
  </si>
  <si>
    <t>Dwayne Vansant</t>
  </si>
  <si>
    <t>18 MSP 008213</t>
  </si>
  <si>
    <t>In draft 11/21/Per Sgt Jonathan Martin 1/16/18</t>
  </si>
  <si>
    <t>17-2533</t>
  </si>
  <si>
    <t>Mark E. Young</t>
  </si>
  <si>
    <t>Milos Kraus</t>
  </si>
  <si>
    <t>17 MSP 048419</t>
  </si>
  <si>
    <t>19-2242</t>
  </si>
  <si>
    <t>Photofax</t>
  </si>
  <si>
    <t>17-2534</t>
  </si>
  <si>
    <t>19 MSP008213</t>
  </si>
  <si>
    <t>10/02/19 Sent to Photo Lab TK
10/15/19 mailed DCIR/Photos TK</t>
  </si>
  <si>
    <t>Requesting 911 calls MD97 past Jerris Ridge Dr.</t>
  </si>
  <si>
    <t>19-0576</t>
  </si>
  <si>
    <t>17-2535</t>
  </si>
  <si>
    <t>Phylis Couillard</t>
  </si>
  <si>
    <t>Gordon Couillard</t>
  </si>
  <si>
    <t>Scott Joseph Snyder</t>
  </si>
  <si>
    <t>CIR 00 53 012356</t>
  </si>
  <si>
    <t>sENT TO hor 1127/11</t>
  </si>
  <si>
    <t>3/22/19 Not MSP/Unable to locate</t>
  </si>
  <si>
    <t>17-2536</t>
  </si>
  <si>
    <t>19-0109</t>
  </si>
  <si>
    <t>Fahim Suleiman Matar</t>
  </si>
  <si>
    <t>16 MSP 033151</t>
  </si>
  <si>
    <t xml:space="preserve">Pinnacle Investigatins </t>
  </si>
  <si>
    <t>Clarence Beamer</t>
  </si>
  <si>
    <t>Sent email to Trpr Reaves regarding status of case 11/21. Not adjudicated.</t>
  </si>
  <si>
    <t>17-2537</t>
  </si>
  <si>
    <t>CVED mailed 1/29/19 S.C.</t>
  </si>
  <si>
    <t>Eva Bravo Velasquez</t>
  </si>
  <si>
    <t>15 MSP 024426</t>
  </si>
  <si>
    <t>19-1671</t>
  </si>
  <si>
    <t>Denl - Juvenile Suspect</t>
  </si>
  <si>
    <t>Marshall/Borkowski</t>
  </si>
  <si>
    <t>17-2538</t>
  </si>
  <si>
    <t>Non-fatal</t>
  </si>
  <si>
    <t>Parole and Probation Montgomery County</t>
  </si>
  <si>
    <t>Shamarr Chandler</t>
  </si>
  <si>
    <t>Sent to BK 11/21/17/ Emailed report 11/27</t>
  </si>
  <si>
    <t>19-1700</t>
  </si>
  <si>
    <t>17-2539</t>
  </si>
  <si>
    <t>PK LAW</t>
  </si>
  <si>
    <t>Marshall/ Borkowski</t>
  </si>
  <si>
    <t>Dwayne Boardman</t>
  </si>
  <si>
    <t>Deputy Warren Scott Hogan</t>
  </si>
  <si>
    <t>Photos Only/No report found 8/13/2019 KAW sent to Rhea to
check for video footage. No video exist.</t>
  </si>
  <si>
    <t>In draft 11/21/17/Sgt Blades had report hand delivered 1/16/18.</t>
  </si>
  <si>
    <t>17-2540</t>
  </si>
  <si>
    <t>19-3029</t>
  </si>
  <si>
    <t>1/29/20 Waiting on additional $25 for third CD. S.C.
01.29.2020 Frances spoke to paralegal Maggie Vincent 1/29/20. 
She was unaware of Additional CD and will send $25 out right away. GEF
2/20/20 Rec. Additional check $25 ck#102291. Photos mailed. S.C.</t>
  </si>
  <si>
    <t>19-0968</t>
  </si>
  <si>
    <t>PK LAW/ Aidan F. Smith</t>
  </si>
  <si>
    <t>Sakineh Aveed Majd</t>
  </si>
  <si>
    <t>5/14/19 No report found 5/14/19</t>
  </si>
  <si>
    <t>19-1240</t>
  </si>
  <si>
    <t>PK LAW/ Aristia V. Baysmore Paralegal</t>
  </si>
  <si>
    <t>Charles Robert Kline Jr.</t>
  </si>
  <si>
    <t>19 MSP 013011</t>
  </si>
  <si>
    <t>6/24/19 Has not been adjudacated yet</t>
  </si>
  <si>
    <t>19-2610</t>
  </si>
  <si>
    <t>James Khoury</t>
  </si>
  <si>
    <t>18 MSP 040546</t>
  </si>
  <si>
    <t>11/05/19 Photo and Dcir fee pending F.P
11/25/19 MSP 30-18 sent to photo lab. S.C.
11/25/19 DCIR completed and mailed. TK
12/2/19 Photo mailed to requester TK</t>
  </si>
  <si>
    <t>19-0911</t>
  </si>
  <si>
    <t>Potter &amp; Burnett</t>
  </si>
  <si>
    <t>Scott McLaughlin</t>
  </si>
  <si>
    <t>Metro Reporting Bureau</t>
  </si>
  <si>
    <t>Ikbol Abulkasimov's</t>
  </si>
  <si>
    <t>2017 00499947</t>
  </si>
  <si>
    <t>19-2573</t>
  </si>
  <si>
    <t>17-2541</t>
  </si>
  <si>
    <t>NCIS Steven Brown</t>
  </si>
  <si>
    <t>Scott Wesley Yount</t>
  </si>
  <si>
    <t>Nicole Giordano</t>
  </si>
  <si>
    <t>17 MSP 048277</t>
  </si>
  <si>
    <t>18 MSP 054426</t>
  </si>
  <si>
    <t>Sent Report 11/21</t>
  </si>
  <si>
    <t>11/05/19 Photo request sent to lab. F.P.</t>
  </si>
  <si>
    <t>17-2542</t>
  </si>
  <si>
    <t>19-1731</t>
  </si>
  <si>
    <t>Frank Smith</t>
  </si>
  <si>
    <t>05 94 004991</t>
  </si>
  <si>
    <t>Sent to HOR 11/29</t>
  </si>
  <si>
    <t>Prasit Changngam</t>
  </si>
  <si>
    <t>16 MSP 000269</t>
  </si>
  <si>
    <t>17-2543</t>
  </si>
  <si>
    <t>Veronica Vernatt</t>
  </si>
  <si>
    <t>16 MSP 019547</t>
  </si>
  <si>
    <t>19-1276</t>
  </si>
  <si>
    <t>Preston G Holmes II</t>
  </si>
  <si>
    <t>David Wright</t>
  </si>
  <si>
    <t>19 23003392</t>
  </si>
  <si>
    <t>17-2544</t>
  </si>
  <si>
    <t>ASED processing their own PIAs</t>
  </si>
  <si>
    <t>13 62 010108</t>
  </si>
  <si>
    <t>Request for citations</t>
  </si>
  <si>
    <t>19-1347</t>
  </si>
  <si>
    <t>17-2545</t>
  </si>
  <si>
    <t>19 23 03392</t>
  </si>
  <si>
    <t>Josh &amp; Kristen Leed</t>
  </si>
  <si>
    <t>duplicate PIA to 19-1278 and 19-1305</t>
  </si>
  <si>
    <t>17 MSP 025248</t>
  </si>
  <si>
    <t>19-1305</t>
  </si>
  <si>
    <t>17-2546</t>
  </si>
  <si>
    <t>Terri Hurston-Simms</t>
  </si>
  <si>
    <t>Michae Davis</t>
  </si>
  <si>
    <t>17 MSP 023266</t>
  </si>
  <si>
    <t>Preston G. Holmes</t>
  </si>
  <si>
    <t>17-2548</t>
  </si>
  <si>
    <t>duplicate to 19-1276 and 19-1305  se 1276</t>
  </si>
  <si>
    <t>19-0587</t>
  </si>
  <si>
    <t>Price Benowita,LLP</t>
  </si>
  <si>
    <t>Rebecca Kampi</t>
  </si>
  <si>
    <t>Semmes &amp; Semmes</t>
  </si>
  <si>
    <t>Ganesh</t>
  </si>
  <si>
    <t>17 msp 01415  01476</t>
  </si>
  <si>
    <t>17-2549</t>
  </si>
  <si>
    <t>19-0009</t>
  </si>
  <si>
    <t>Mitchell Lambroos</t>
  </si>
  <si>
    <t>Amy, lydia, Darrow, Hannah Darrow</t>
  </si>
  <si>
    <t>Price Benowitz, LLP</t>
  </si>
  <si>
    <t>Rebecca Kimpi</t>
  </si>
  <si>
    <t>request 911 recording police band recording emergency rec</t>
  </si>
  <si>
    <t>17-2550</t>
  </si>
  <si>
    <t>19-1286</t>
  </si>
  <si>
    <t>Product Defense Investigative Servicesx</t>
  </si>
  <si>
    <t>Lewis Walker</t>
  </si>
  <si>
    <t>19 MSP 020950</t>
  </si>
  <si>
    <t>19-0162</t>
  </si>
  <si>
    <t>Progressive Insurance Company</t>
  </si>
  <si>
    <t>Lawrence Midash</t>
  </si>
  <si>
    <t>Report MAILED 02/08/19 S.C.</t>
  </si>
  <si>
    <t xml:space="preserve">Alex Kynett Law Firm </t>
  </si>
  <si>
    <t>17 MSP 037562</t>
  </si>
  <si>
    <t>19-0208</t>
  </si>
  <si>
    <t>request dash cam body cam emergency recordings</t>
  </si>
  <si>
    <t>17-2551</t>
  </si>
  <si>
    <t>Matthew Blizard</t>
  </si>
  <si>
    <t>Not MSP. Contact Baltimore City PD.</t>
  </si>
  <si>
    <t>19-0209</t>
  </si>
  <si>
    <t>17-2552</t>
  </si>
  <si>
    <t>Dana Bankins</t>
  </si>
  <si>
    <t>2017 00467560</t>
  </si>
  <si>
    <t xml:space="preserve">Report mailed 2/08/19 </t>
  </si>
  <si>
    <t>17-2553</t>
  </si>
  <si>
    <t>19-0368</t>
  </si>
  <si>
    <t>Zachary Knight</t>
  </si>
  <si>
    <t>Aaron Mason</t>
  </si>
  <si>
    <t>19MSP002811</t>
  </si>
  <si>
    <t>17-2554</t>
  </si>
  <si>
    <t>Jessica Cordle</t>
  </si>
  <si>
    <t>Joey Ellwood Capel</t>
  </si>
  <si>
    <t>17 MSP 044994</t>
  </si>
  <si>
    <t>19-0192</t>
  </si>
  <si>
    <t>Ms. Williams is in receipt of request.</t>
  </si>
  <si>
    <t>17-2555</t>
  </si>
  <si>
    <t>Property Owners Ass. Chesapeake Estates</t>
  </si>
  <si>
    <t>Chontelle Colson</t>
  </si>
  <si>
    <t>Hillyard, Lawrence Dwight</t>
  </si>
  <si>
    <t>17 MSP 047820</t>
  </si>
  <si>
    <t xml:space="preserve"> 1/31/19 Not MSP</t>
  </si>
  <si>
    <t>Emailed report to requester.</t>
  </si>
  <si>
    <t>19-0964</t>
  </si>
  <si>
    <t>17-2556</t>
  </si>
  <si>
    <t>PRS</t>
  </si>
  <si>
    <t>Kevin Adam Howell</t>
  </si>
  <si>
    <t>Wells Fargo Bank</t>
  </si>
  <si>
    <t>17 MSP 048360</t>
  </si>
  <si>
    <t>17-2557</t>
  </si>
  <si>
    <t>Matthew Blashe</t>
  </si>
  <si>
    <t>19-0235</t>
  </si>
  <si>
    <t>17 MSP 031981</t>
  </si>
  <si>
    <t>Maria P Vasquez Mercado</t>
  </si>
  <si>
    <t>17-2558</t>
  </si>
  <si>
    <t>Karl Albert DeMilo</t>
  </si>
  <si>
    <t>Q 2740</t>
  </si>
  <si>
    <t>25 Year Destroyed.</t>
  </si>
  <si>
    <t>19-0611</t>
  </si>
  <si>
    <t>17-2559</t>
  </si>
  <si>
    <t>Jermine Majette</t>
  </si>
  <si>
    <t>US Capitol Police</t>
  </si>
  <si>
    <t>Catherine Ann Keller</t>
  </si>
  <si>
    <t>16 MSP 051053</t>
  </si>
  <si>
    <t>17-2560</t>
  </si>
  <si>
    <t>19-0805</t>
  </si>
  <si>
    <t>Shirvonda Clifton/ KeyPoint</t>
  </si>
  <si>
    <t>Babatunde Quadri Adebayo</t>
  </si>
  <si>
    <t>Herman Powell</t>
  </si>
  <si>
    <t>19 MSP 014161</t>
  </si>
  <si>
    <t>17-2561</t>
  </si>
  <si>
    <t>19-1368</t>
  </si>
  <si>
    <t>2017 00466848</t>
  </si>
  <si>
    <t>17-2562</t>
  </si>
  <si>
    <t>Vaughn Hamilton</t>
  </si>
  <si>
    <t>2017 00269674</t>
  </si>
  <si>
    <t>17-2563</t>
  </si>
  <si>
    <t>17 MSP 041240</t>
  </si>
  <si>
    <t>Jason Budrecki</t>
  </si>
  <si>
    <t>19MSP 019077</t>
  </si>
  <si>
    <t>17-2564</t>
  </si>
  <si>
    <t>17 MSP 035406</t>
  </si>
  <si>
    <t>19-1490</t>
  </si>
  <si>
    <t>Benjamin Stonewall</t>
  </si>
  <si>
    <t>17-2565</t>
  </si>
  <si>
    <t>19 MSP 025404</t>
  </si>
  <si>
    <t>Daniel Ruth</t>
  </si>
  <si>
    <t>17 MSP 003441</t>
  </si>
  <si>
    <t>Emailed report 11/28/17</t>
  </si>
  <si>
    <t>17-2566</t>
  </si>
  <si>
    <t>19-1571</t>
  </si>
  <si>
    <t>Bridgewater Group, Inc</t>
  </si>
  <si>
    <t>Cedric Dennis</t>
  </si>
  <si>
    <t>17 MSP 029277</t>
  </si>
  <si>
    <t>Ericka N Steppe</t>
  </si>
  <si>
    <t>19 MSP 030576</t>
  </si>
  <si>
    <t>17-2567</t>
  </si>
  <si>
    <t>7/29/19 Mailed partial denial</t>
  </si>
  <si>
    <t>Hamed Piena Kelegna Coulibaly</t>
  </si>
  <si>
    <t>12 63 003500</t>
  </si>
  <si>
    <t>19-1789</t>
  </si>
  <si>
    <t>Sent to BK 11/28</t>
  </si>
  <si>
    <t>David Parsons</t>
  </si>
  <si>
    <t>17-2568</t>
  </si>
  <si>
    <t>19 MSP 031763</t>
  </si>
  <si>
    <t>UlS.Dept. of Transportation</t>
  </si>
  <si>
    <t>8/14/19 Mailed report  to PRS, Inc.</t>
  </si>
  <si>
    <t>19-1915</t>
  </si>
  <si>
    <t>17-2569</t>
  </si>
  <si>
    <t>Deanna Kalanich</t>
  </si>
  <si>
    <t>2019 00356025</t>
  </si>
  <si>
    <t>Cornelia Hockman</t>
  </si>
  <si>
    <t>15 MSP 015350</t>
  </si>
  <si>
    <t>8/26/19 Mailed CCC</t>
  </si>
  <si>
    <t>Billed 11/29. Payment not rec'd.</t>
  </si>
  <si>
    <t>17-2570</t>
  </si>
  <si>
    <t>19-2996</t>
  </si>
  <si>
    <t>Det. Cor. Jeff Cummins</t>
  </si>
  <si>
    <t>Kevin J. McCreary</t>
  </si>
  <si>
    <t>15 MSP 045796</t>
  </si>
  <si>
    <t>Federal Nat'l Mortgage Assoc.</t>
  </si>
  <si>
    <t>12/12/19 Report sent via email</t>
  </si>
  <si>
    <t>17-2571</t>
  </si>
  <si>
    <t>19-0724</t>
  </si>
  <si>
    <t>MailMan Law, LLC</t>
  </si>
  <si>
    <t>Steele</t>
  </si>
  <si>
    <t>2017 055432</t>
  </si>
  <si>
    <t>Requesting chemical test machine</t>
  </si>
  <si>
    <t>Paul J Smith</t>
  </si>
  <si>
    <t>17-2572</t>
  </si>
  <si>
    <t>Aryeh Rabinowitz, Esq.</t>
  </si>
  <si>
    <t>Sebastin Cummings(Juvenile)</t>
  </si>
  <si>
    <t>17 MSP 029766</t>
  </si>
  <si>
    <t>Ms. Williams is in receipt of request 11/29/17</t>
  </si>
  <si>
    <t>17-2573</t>
  </si>
  <si>
    <t>Robinson Ahimbisibwe</t>
  </si>
  <si>
    <t>Sent correspondence not MSP 11/30/17</t>
  </si>
  <si>
    <t>17-2574</t>
  </si>
  <si>
    <t>19-1914</t>
  </si>
  <si>
    <t>Hillis-Carnes</t>
  </si>
  <si>
    <t>Mail-Well Graphics</t>
  </si>
  <si>
    <t>OSFM 09 05 001</t>
  </si>
  <si>
    <t>Colin R Hall</t>
  </si>
  <si>
    <t>19 MSP 033628</t>
  </si>
  <si>
    <t>emailed report 11/30/17</t>
  </si>
  <si>
    <t xml:space="preserve">8/26/19 Mailed copy of report </t>
  </si>
  <si>
    <t>17-2575</t>
  </si>
  <si>
    <t>19-1916</t>
  </si>
  <si>
    <t>Gabriella Studel</t>
  </si>
  <si>
    <t>17 MSP 043094</t>
  </si>
  <si>
    <t>JoAnn Lowery</t>
  </si>
  <si>
    <t>19 MSP 033436</t>
  </si>
  <si>
    <t>In draft 11/30</t>
  </si>
  <si>
    <t xml:space="preserve">8/26/19 Mailed report </t>
  </si>
  <si>
    <t>17-2576</t>
  </si>
  <si>
    <t>19-1662</t>
  </si>
  <si>
    <t>Windsor Mount Joy</t>
  </si>
  <si>
    <t>James Eddie Ford Jr</t>
  </si>
  <si>
    <t>17 MSP 042261</t>
  </si>
  <si>
    <t>Queen Ammes SAO/ Marian R. Nave</t>
  </si>
  <si>
    <t>Sharon Elizabeth Aisquith</t>
  </si>
  <si>
    <t>17-2577</t>
  </si>
  <si>
    <t xml:space="preserve"> 8/6/19. unkn # of photos not in Veripic lab. DT  8/15/19 mailed. DT</t>
  </si>
  <si>
    <t>Pinkney,Melvin Douglas</t>
  </si>
  <si>
    <t>Not MSP 11/30/17</t>
  </si>
  <si>
    <t>19-0928</t>
  </si>
  <si>
    <t>17-2578</t>
  </si>
  <si>
    <t>R James Amaro Firm</t>
  </si>
  <si>
    <t>Eboni Thomas</t>
  </si>
  <si>
    <t>Jericka Robinson FBI</t>
  </si>
  <si>
    <t>Gary Thompson</t>
  </si>
  <si>
    <t>11 83 001108</t>
  </si>
  <si>
    <t>Requesting 911 calls from emergency dispatch</t>
  </si>
  <si>
    <t>Records not in box at HOR</t>
  </si>
  <si>
    <t>17-2579</t>
  </si>
  <si>
    <t>19-0226</t>
  </si>
  <si>
    <t>Michael Kersh</t>
  </si>
  <si>
    <t>17 MSP 046526</t>
  </si>
  <si>
    <t>Emailed report 12/1/17</t>
  </si>
  <si>
    <t>R. Ovledo/ Crrectional Counselor</t>
  </si>
  <si>
    <t>Dominique Williams</t>
  </si>
  <si>
    <t>17-2580</t>
  </si>
  <si>
    <t xml:space="preserve">Agnes W. Ducan </t>
  </si>
  <si>
    <t>Jessie Kirby</t>
  </si>
  <si>
    <t>D 83 016785</t>
  </si>
  <si>
    <t>Sent to BK/ Emailed report to requester 12/8/17</t>
  </si>
  <si>
    <t>19-1216</t>
  </si>
  <si>
    <t>17-2581</t>
  </si>
  <si>
    <t>R&amp;L Carriers Transportation</t>
  </si>
  <si>
    <t>Michael Crago</t>
  </si>
  <si>
    <t>19 MSP 017023</t>
  </si>
  <si>
    <t>Dale Derr</t>
  </si>
  <si>
    <t>17 MSP 048394</t>
  </si>
  <si>
    <t>In draft 12/1/17/ M/ Faxed re</t>
  </si>
  <si>
    <t xml:space="preserve">Closed after 60 days </t>
  </si>
  <si>
    <t>17-2582</t>
  </si>
  <si>
    <t>Parker, Pallett, Slezak &amp; Russell, llc</t>
  </si>
  <si>
    <t>Donna Gallagher</t>
  </si>
  <si>
    <t>19-1013</t>
  </si>
  <si>
    <t>17 msp 042597</t>
  </si>
  <si>
    <t>911 tapes 20 dollar check.# 7695</t>
  </si>
  <si>
    <t>Rachel Adekanye, Law Clerk</t>
  </si>
  <si>
    <t>James Joseph Martin</t>
  </si>
  <si>
    <t>18 MSP 001291</t>
  </si>
  <si>
    <t>17-2583</t>
  </si>
  <si>
    <t xml:space="preserve">5/21/19 Report emailed </t>
  </si>
  <si>
    <t>Julie A Allbrooks</t>
  </si>
  <si>
    <t>Background check Investigator Daniel Smith</t>
  </si>
  <si>
    <t>Partial Apporoval</t>
  </si>
  <si>
    <t>19-3092</t>
  </si>
  <si>
    <t>17-2584</t>
  </si>
  <si>
    <t>Rachel Coe</t>
  </si>
  <si>
    <t>Franchesca D Weaver</t>
  </si>
  <si>
    <t>Jason D Hughes</t>
  </si>
  <si>
    <t>010100016 16</t>
  </si>
  <si>
    <t>12/26/2019 Letter sent to requester</t>
  </si>
  <si>
    <t>911 call log 10/18/17 @ 9:06 am</t>
  </si>
  <si>
    <t>19-0931</t>
  </si>
  <si>
    <t>17-2585</t>
  </si>
  <si>
    <t>Rachel Hellmann</t>
  </si>
  <si>
    <t>Dawn Tufts BCountyPD</t>
  </si>
  <si>
    <t>Amanda Mace</t>
  </si>
  <si>
    <t>17 MSP 041488</t>
  </si>
  <si>
    <t>17-2586</t>
  </si>
  <si>
    <t>Jason Shoemaker,ESQ</t>
  </si>
  <si>
    <t>17 MSP 032625</t>
  </si>
  <si>
    <t>17-2587</t>
  </si>
  <si>
    <t>19-2239</t>
  </si>
  <si>
    <t>17 MSP 046659</t>
  </si>
  <si>
    <t>Rachel Listwan</t>
  </si>
  <si>
    <t>Hannah Goodman</t>
  </si>
  <si>
    <t>17-2588</t>
  </si>
  <si>
    <t>09/27/19 emailed FP 10/28/2019 Pending Fee. GEF
12/03/2019 no fee sent after 60 days. Closed. GEF</t>
  </si>
  <si>
    <t>Dina Ivanova</t>
  </si>
  <si>
    <t>19-0096</t>
  </si>
  <si>
    <t>17-2589</t>
  </si>
  <si>
    <t>RAEI Consultants</t>
  </si>
  <si>
    <t>Frostburg Village</t>
  </si>
  <si>
    <t>Inspection report emailed</t>
  </si>
  <si>
    <t>19-0654</t>
  </si>
  <si>
    <t>Ralfie Doe</t>
  </si>
  <si>
    <t>14 MSP 014472</t>
  </si>
  <si>
    <t>19-0764</t>
  </si>
  <si>
    <t>Ralph E Hall III</t>
  </si>
  <si>
    <t>Request dash cam recording body cam traffic stop. Sheriff Office tix</t>
  </si>
  <si>
    <t>Paul Then</t>
  </si>
  <si>
    <t>17MSP028613</t>
  </si>
  <si>
    <t>19-2723</t>
  </si>
  <si>
    <t>17-2590</t>
  </si>
  <si>
    <t>Ramiro Ortiz Jr., US Probation</t>
  </si>
  <si>
    <t>Juan Carlos Ramirez</t>
  </si>
  <si>
    <t>James Katz,P.A.</t>
  </si>
  <si>
    <t>Patricia Cohen</t>
  </si>
  <si>
    <t>17MSP026539</t>
  </si>
  <si>
    <t>18 MSP 023391</t>
  </si>
  <si>
    <t>19-0663</t>
  </si>
  <si>
    <t>17-2591</t>
  </si>
  <si>
    <t>Randi Rhoad</t>
  </si>
  <si>
    <t>Allen Lyle Price</t>
  </si>
  <si>
    <t>Requesting copies of info from Price Case. Handled by M Workman</t>
  </si>
  <si>
    <t>Gave the requester the report in his hand 12/4/17</t>
  </si>
  <si>
    <t>17-2592</t>
  </si>
  <si>
    <t>Bryan Mack</t>
  </si>
  <si>
    <t>No report found with information porvided 12/4/17</t>
  </si>
  <si>
    <t>19-1533</t>
  </si>
  <si>
    <t>17-2593</t>
  </si>
  <si>
    <t>Ashley Sills</t>
  </si>
  <si>
    <t>Shley Sills</t>
  </si>
  <si>
    <t>17 MSP 036179</t>
  </si>
  <si>
    <t>17-2594</t>
  </si>
  <si>
    <t>Koons Of Easton INC</t>
  </si>
  <si>
    <t>17-2595</t>
  </si>
  <si>
    <t>Michael Curtis</t>
  </si>
  <si>
    <t>19 MSP 029464</t>
  </si>
  <si>
    <t>George P Brantly MSP</t>
  </si>
  <si>
    <t>Lateef Khalid</t>
  </si>
  <si>
    <t>16 MSP 040302</t>
  </si>
  <si>
    <t>Sent to BK/Sent report to Trooper Brantly</t>
  </si>
  <si>
    <t>No report on file
7/25/2019 sent to PIA coord for dash cam, body cam, audo, 
video footage.  KAW</t>
  </si>
  <si>
    <t>17-2596</t>
  </si>
  <si>
    <t>Derrell B. Williams</t>
  </si>
  <si>
    <t>19-2743</t>
  </si>
  <si>
    <t>99 07 00932</t>
  </si>
  <si>
    <t>Unable to locate affidavit of prob. cause requested. Gave to Ms. Wms 12/5. Filed with 2018 Misc. 4</t>
  </si>
  <si>
    <t>Lamont Barber</t>
  </si>
  <si>
    <t>2019 00394577</t>
  </si>
  <si>
    <t>17-2597</t>
  </si>
  <si>
    <t>Patricia Cleaveland</t>
  </si>
  <si>
    <t>11/18/19 Not MSP</t>
  </si>
  <si>
    <t>Jeffrey Vande-Ryt</t>
  </si>
  <si>
    <t>17 MSP 039823</t>
  </si>
  <si>
    <t>19-1928</t>
  </si>
  <si>
    <t>17-2598</t>
  </si>
  <si>
    <t>Ray Barrett</t>
  </si>
  <si>
    <t>Liberty Mutual Ins.</t>
  </si>
  <si>
    <t>19 MSP 026317</t>
  </si>
  <si>
    <t>Brett Hinke</t>
  </si>
  <si>
    <t>2017 00489270</t>
  </si>
  <si>
    <t>Mailed CCC 12/5/17</t>
  </si>
  <si>
    <t>8/27/19 Request withdrawn and resubmitted with coRrect case number</t>
  </si>
  <si>
    <t>17-2599</t>
  </si>
  <si>
    <t>Ray Hendrickson</t>
  </si>
  <si>
    <t>17 MSP 044635</t>
  </si>
  <si>
    <t>Mailed report 12/5/17</t>
  </si>
  <si>
    <t>17-2600</t>
  </si>
  <si>
    <t>19-1941</t>
  </si>
  <si>
    <t>Jamie Echefu</t>
  </si>
  <si>
    <t>17 MSP 047849</t>
  </si>
  <si>
    <t>Ray Barrett/ Liberty Mutual Insurance</t>
  </si>
  <si>
    <t>Harold Benich</t>
  </si>
  <si>
    <t>19 MSP 026316</t>
  </si>
  <si>
    <t>8/28/19 Mailed redacted report in self address stamped envelope.</t>
  </si>
  <si>
    <t>19-0134</t>
  </si>
  <si>
    <t>17-2601</t>
  </si>
  <si>
    <t>Doreen Null Thomas</t>
  </si>
  <si>
    <t>Raymond Barrett</t>
  </si>
  <si>
    <t>Filberto Espinoza</t>
  </si>
  <si>
    <t>18 MSP 007272</t>
  </si>
  <si>
    <t>Request mailed 2/12/19</t>
  </si>
  <si>
    <t>17-2602</t>
  </si>
  <si>
    <t>19-0934</t>
  </si>
  <si>
    <t>Phillip Fuller</t>
  </si>
  <si>
    <t>17 MSP 017905</t>
  </si>
  <si>
    <t>Emailed report 12/2/17</t>
  </si>
  <si>
    <t>Raymond Blair</t>
  </si>
  <si>
    <t>2019 00190125</t>
  </si>
  <si>
    <t>17-2603</t>
  </si>
  <si>
    <t xml:space="preserve">5/9/19 Emailed CCC </t>
  </si>
  <si>
    <t>Percy Reeder Sr.</t>
  </si>
  <si>
    <t>Percy Reeder Sr</t>
  </si>
  <si>
    <t>19-0671</t>
  </si>
  <si>
    <t>Any information regarding Trp Linda Conners</t>
  </si>
  <si>
    <t>Raymond Giella</t>
  </si>
  <si>
    <t>17-2604</t>
  </si>
  <si>
    <t xml:space="preserve">4/3/19 25 year destroyed letter </t>
  </si>
  <si>
    <t>Thomas Richardson</t>
  </si>
  <si>
    <t>14 MSP 005135</t>
  </si>
  <si>
    <t>Sent to BK for report 12/5</t>
  </si>
  <si>
    <t>19-0674</t>
  </si>
  <si>
    <t>17-2605</t>
  </si>
  <si>
    <t>Clarke F Ahlers</t>
  </si>
  <si>
    <t>Written procedures LEOBOR</t>
  </si>
  <si>
    <t>*Email*</t>
  </si>
  <si>
    <t xml:space="preserve">4/3/19 25 years destroyed records </t>
  </si>
  <si>
    <t>17-2606</t>
  </si>
  <si>
    <t>State Farm Claims</t>
  </si>
  <si>
    <t>19-2484</t>
  </si>
  <si>
    <t>20 1891 Q27</t>
  </si>
  <si>
    <t>Request camera footage US-13 and Linden Ave 10-27-2017</t>
  </si>
  <si>
    <t>Rebecca Basaldua</t>
  </si>
  <si>
    <t>17-2607</t>
  </si>
  <si>
    <t>10/21/2019 Requesting data forensic evidence processing from labs</t>
  </si>
  <si>
    <t>MR. &amp; MRS HENNIG</t>
  </si>
  <si>
    <t>Hennig</t>
  </si>
  <si>
    <t>17 MSP 040582</t>
  </si>
  <si>
    <t>19-1963</t>
  </si>
  <si>
    <t>Mailed report 12/26/17</t>
  </si>
  <si>
    <t>Rebecca Smith</t>
  </si>
  <si>
    <t>Frenel Pierre</t>
  </si>
  <si>
    <t>17-2608</t>
  </si>
  <si>
    <t>Alizabeth Solomon</t>
  </si>
  <si>
    <t>09/20/19 Partial check received FP - 10/22/19 Received balance. FP</t>
  </si>
  <si>
    <t>Request # of handgun qualification licenses 2013-present</t>
  </si>
  <si>
    <t>17-2609</t>
  </si>
  <si>
    <t>19-1133</t>
  </si>
  <si>
    <t>John Yannone, Price &amp; Benowits LLP</t>
  </si>
  <si>
    <t>Red Group Analytics</t>
  </si>
  <si>
    <t>Maria Nicole Wittman</t>
  </si>
  <si>
    <t>Request for Information for Telegraph &amp; Blue Ball  Roads</t>
  </si>
  <si>
    <t>17-2610</t>
  </si>
  <si>
    <t>Smallwood, Antonio, Domminique</t>
  </si>
  <si>
    <t>19-1635</t>
  </si>
  <si>
    <t>Not MSP 12/6/17</t>
  </si>
  <si>
    <t>Regina Chapman</t>
  </si>
  <si>
    <t>Eat Sprouts</t>
  </si>
  <si>
    <t>17-2611</t>
  </si>
  <si>
    <t>Sahar Jafari Chamkavi</t>
  </si>
  <si>
    <t>Inspection Reports emailed to Requester</t>
  </si>
  <si>
    <t>Sent correspondence, need more info.Emailed CCC 12/6/17</t>
  </si>
  <si>
    <t>19-1487</t>
  </si>
  <si>
    <t>17-2612</t>
  </si>
  <si>
    <t>Reinhardt, Harper &amp; Davis</t>
  </si>
  <si>
    <t>Bradford Clark</t>
  </si>
  <si>
    <t>18 MD0296001023</t>
  </si>
  <si>
    <t>Deryl Ariaratnam</t>
  </si>
  <si>
    <t>2017 00466963</t>
  </si>
  <si>
    <t>Emailed CCC 12/6/17</t>
  </si>
  <si>
    <t>Requesting copy ut of service violation</t>
  </si>
  <si>
    <t>17-2613</t>
  </si>
  <si>
    <t>GC  Investigations</t>
  </si>
  <si>
    <t>19-1994</t>
  </si>
  <si>
    <t>Rexanne Rickli/Kuczynski &amp; Kuczynski,kPA</t>
  </si>
  <si>
    <t>17-2614</t>
  </si>
  <si>
    <t>Mary Adkins</t>
  </si>
  <si>
    <t>9/04/19 Serious Injury Only -10/22/19 report was done
11/07/19 Report mailed. S.C.</t>
  </si>
  <si>
    <t>No re[port on file</t>
  </si>
  <si>
    <t>19-1033</t>
  </si>
  <si>
    <t>17-2615</t>
  </si>
  <si>
    <t>Christa Miner</t>
  </si>
  <si>
    <t>Reza Shams Pirzadeh</t>
  </si>
  <si>
    <t>17 MSP 049963</t>
  </si>
  <si>
    <t>17-2616</t>
  </si>
  <si>
    <t>19-1194</t>
  </si>
  <si>
    <t>Brian Butler</t>
  </si>
  <si>
    <t>Amber Sheehan</t>
  </si>
  <si>
    <t>16 MSP 027228</t>
  </si>
  <si>
    <t>Rhonda Moaland</t>
  </si>
  <si>
    <t>Emailed report 12/7/17</t>
  </si>
  <si>
    <t>6/18/19 Not a PIA request</t>
  </si>
  <si>
    <t>17-2617</t>
  </si>
  <si>
    <t>16 MSP 037693</t>
  </si>
  <si>
    <t>19-2761</t>
  </si>
  <si>
    <t>Rhonda Twigg</t>
  </si>
  <si>
    <t>Ronald May</t>
  </si>
  <si>
    <t>17-2618</t>
  </si>
  <si>
    <t>Det Lisa Serrano</t>
  </si>
  <si>
    <t>Edward Reyers</t>
  </si>
  <si>
    <t>19-2514</t>
  </si>
  <si>
    <t>Request background check for Edward Reyers</t>
  </si>
  <si>
    <t>Richard Bott</t>
  </si>
  <si>
    <t>17-2619</t>
  </si>
  <si>
    <t>Ivan Colon</t>
  </si>
  <si>
    <t>19 MSP 042456</t>
  </si>
  <si>
    <t>Whitney Clegg CNN Investigator</t>
  </si>
  <si>
    <t>10/23/19 In draft</t>
  </si>
  <si>
    <t>Request stats sexual assault Uber or Lyft drivers</t>
  </si>
  <si>
    <t>17-2620</t>
  </si>
  <si>
    <t>Shan Nichols</t>
  </si>
  <si>
    <t>15 MSP 032026</t>
  </si>
  <si>
    <t>17-2621</t>
  </si>
  <si>
    <t>Andrew Toms</t>
  </si>
  <si>
    <t>3 Juveniles</t>
  </si>
  <si>
    <t>17 MSP 050631</t>
  </si>
  <si>
    <t>DENL03</t>
  </si>
  <si>
    <t>17-2622</t>
  </si>
  <si>
    <t>Smith,Trot, David</t>
  </si>
  <si>
    <t>Sent to BK 12/8/17</t>
  </si>
  <si>
    <t>19-0088</t>
  </si>
  <si>
    <t>17-2623</t>
  </si>
  <si>
    <t>Richard Bussey</t>
  </si>
  <si>
    <t>Christian Gueirerro</t>
  </si>
  <si>
    <t>Carmalitia Conyes</t>
  </si>
  <si>
    <t>16 MSP 047038</t>
  </si>
  <si>
    <t>Emailed report 12/8/17</t>
  </si>
  <si>
    <t>01/1619 Refered to accident records</t>
  </si>
  <si>
    <t>17-2624</t>
  </si>
  <si>
    <t>Robert Bittinger Batimore City SAO</t>
  </si>
  <si>
    <t>John Michael Best</t>
  </si>
  <si>
    <t>17 MSP 032829</t>
  </si>
  <si>
    <t>19-1310</t>
  </si>
  <si>
    <t>Faxed report 12/8/17</t>
  </si>
  <si>
    <t>Richard Desser, Esq Desser Law Group LLC</t>
  </si>
  <si>
    <t>Rodney Smith</t>
  </si>
  <si>
    <t>17-2625</t>
  </si>
  <si>
    <t>19 MSP 027337</t>
  </si>
  <si>
    <t>Roxanna Baumeister</t>
  </si>
  <si>
    <t>Emailed 10 day ltr 7/2/19,  Mailed Denial ltr in draft 07/10/19</t>
  </si>
  <si>
    <t>17 MSP 043522</t>
  </si>
  <si>
    <t>19-0024</t>
  </si>
  <si>
    <t>17-2626</t>
  </si>
  <si>
    <t>Richard M Karceski</t>
  </si>
  <si>
    <t>Tracey C Weller</t>
  </si>
  <si>
    <t>Joan Bryant</t>
  </si>
  <si>
    <t>Jesus German</t>
  </si>
  <si>
    <t>18 MSP 044765</t>
  </si>
  <si>
    <t>17 MSP 049544</t>
  </si>
  <si>
    <t>Mailed CCC 12/11/17</t>
  </si>
  <si>
    <t>Requetting 911 calls and CAD report. handled at golden Ring</t>
  </si>
  <si>
    <t>17-2627</t>
  </si>
  <si>
    <t>19-0314</t>
  </si>
  <si>
    <t>00 54 01541</t>
  </si>
  <si>
    <t>Denl03</t>
  </si>
  <si>
    <t>Richard M. Potter Jr</t>
  </si>
  <si>
    <t>17-2628</t>
  </si>
  <si>
    <t>Requesting 911 recording audio call,anyand all records</t>
  </si>
  <si>
    <t>Jay Sampilo</t>
  </si>
  <si>
    <t>05 57 004175</t>
  </si>
  <si>
    <t>19-2881</t>
  </si>
  <si>
    <t>17-2629</t>
  </si>
  <si>
    <t>Rita Bozek</t>
  </si>
  <si>
    <t>Montinique Morgan</t>
  </si>
  <si>
    <t>2019 00332200</t>
  </si>
  <si>
    <t>Cincinnati Insurance</t>
  </si>
  <si>
    <t>Cara Harrison</t>
  </si>
  <si>
    <t>12/02/19 No report and photos found. F.P.</t>
  </si>
  <si>
    <t>17-2630</t>
  </si>
  <si>
    <t>19-1053</t>
  </si>
  <si>
    <t>Robecca L. Smith,Esq.</t>
  </si>
  <si>
    <t>17-2631</t>
  </si>
  <si>
    <t>missing request. Will close in 60 days. S.C.</t>
  </si>
  <si>
    <t>17 MSP 038639</t>
  </si>
  <si>
    <t>17-2632</t>
  </si>
  <si>
    <t>19-0709</t>
  </si>
  <si>
    <t>17-2633</t>
  </si>
  <si>
    <t xml:space="preserve">In draft. Request at a  later date </t>
  </si>
  <si>
    <t>17-2634</t>
  </si>
  <si>
    <t>Request FSD received from Tyrell Oliver</t>
  </si>
  <si>
    <t>Robert C. Kelly</t>
  </si>
  <si>
    <t>Justin James Hoffman</t>
  </si>
  <si>
    <t>Forwarded to FSD</t>
  </si>
  <si>
    <t>19 MSP 011746</t>
  </si>
  <si>
    <t>17-2635</t>
  </si>
  <si>
    <t xml:space="preserve">4/9/19 Mailed redacted report </t>
  </si>
  <si>
    <t>19-1659</t>
  </si>
  <si>
    <t>Robert Castro</t>
  </si>
  <si>
    <t>Milton Marsh</t>
  </si>
  <si>
    <t>19 MSP 005418</t>
  </si>
  <si>
    <t>17-2636</t>
  </si>
  <si>
    <t xml:space="preserve">PRS Inc. </t>
  </si>
  <si>
    <t>Regina Windsor</t>
  </si>
  <si>
    <t>17 MSP 051707</t>
  </si>
  <si>
    <t>No photos on file</t>
  </si>
  <si>
    <t>Mailed report 12/11/17</t>
  </si>
  <si>
    <t>19-0952</t>
  </si>
  <si>
    <t>17-2637</t>
  </si>
  <si>
    <t>Red Stargaze</t>
  </si>
  <si>
    <t>17 MSP 050981</t>
  </si>
  <si>
    <t>17-2638</t>
  </si>
  <si>
    <t>Product Defense Investigative Services, LLC</t>
  </si>
  <si>
    <t>Ross Michaels</t>
  </si>
  <si>
    <t>17-2639</t>
  </si>
  <si>
    <t>John Grable</t>
  </si>
  <si>
    <t>Sent corres. 12/11/ No response  closed out the request 12/20/17</t>
  </si>
  <si>
    <t>Robert Donnelly</t>
  </si>
  <si>
    <t>17-2640</t>
  </si>
  <si>
    <t>The Lowenberg Law Firm</t>
  </si>
  <si>
    <t>Tanvi Patel</t>
  </si>
  <si>
    <t>17 MSP 046042</t>
  </si>
  <si>
    <t>5/14/19 Email report</t>
  </si>
  <si>
    <t>ANY AND ALL INFO LISTED IN LETTER.</t>
  </si>
  <si>
    <t>17-2641</t>
  </si>
  <si>
    <t>19-2011</t>
  </si>
  <si>
    <t>Sanja Newman Franklin &amp; Prokropik</t>
  </si>
  <si>
    <t>Robert Dotson</t>
  </si>
  <si>
    <t>Donald Shreve</t>
  </si>
  <si>
    <t>OSFM #20.19.013</t>
  </si>
  <si>
    <t>Requesting 911 call</t>
  </si>
  <si>
    <t>Report sent on 10/28/2019;NOI emailed on 9/4/2019 
due to report not ready/completed.</t>
  </si>
  <si>
    <t>17-2642</t>
  </si>
  <si>
    <t>Michael M Jester</t>
  </si>
  <si>
    <t>19-1314</t>
  </si>
  <si>
    <t>Requestin # of Wear &amp; Carry Pertmis 11-1-31-11-31--2017</t>
  </si>
  <si>
    <t>Robert Dubuque Jr</t>
  </si>
  <si>
    <t>17-2643</t>
  </si>
  <si>
    <t>Sarah Harvey</t>
  </si>
  <si>
    <t>Emailed report 12/11/17</t>
  </si>
  <si>
    <t>17-2644</t>
  </si>
  <si>
    <t>17 MSP 013809</t>
  </si>
  <si>
    <t>17-2645</t>
  </si>
  <si>
    <t>Tiffany Happel</t>
  </si>
  <si>
    <t>Tiffany Mitchell</t>
  </si>
  <si>
    <t>17 MSP 043619</t>
  </si>
  <si>
    <t>17-2646</t>
  </si>
  <si>
    <t>17-2647</t>
  </si>
  <si>
    <t>Donald Schooley</t>
  </si>
  <si>
    <t>17 MSP 036024</t>
  </si>
  <si>
    <t>Requesting handgun permit application</t>
  </si>
  <si>
    <t>17-2648</t>
  </si>
  <si>
    <t>19-2843</t>
  </si>
  <si>
    <t>Joan Kerpan</t>
  </si>
  <si>
    <t>Allen Kerpan</t>
  </si>
  <si>
    <t>17 MSP 044580</t>
  </si>
  <si>
    <t>Robert J Bishton</t>
  </si>
  <si>
    <t>Robert J. Bishon</t>
  </si>
  <si>
    <t>Emailed report 12/13/17</t>
  </si>
  <si>
    <t>11/26/19 Referred requester to anothe rState Agency.</t>
  </si>
  <si>
    <t>17-2649</t>
  </si>
  <si>
    <t>Jason Merritt</t>
  </si>
  <si>
    <t>Stats request. Referred to mdsp website.</t>
  </si>
  <si>
    <t>17-2650</t>
  </si>
  <si>
    <t>William Smith</t>
  </si>
  <si>
    <t>17 MSP 047719</t>
  </si>
  <si>
    <t>17-2651</t>
  </si>
  <si>
    <t>19-1333</t>
  </si>
  <si>
    <t>Kerrick Brooks</t>
  </si>
  <si>
    <t>Robert J. Ellis</t>
  </si>
  <si>
    <t>17-2652</t>
  </si>
  <si>
    <t>Looking recorded testimony/Memo from Chemist Lansetta</t>
  </si>
  <si>
    <t>17-2653</t>
  </si>
  <si>
    <t>Bayode Ojo</t>
  </si>
  <si>
    <t>17 MSP 050345</t>
  </si>
  <si>
    <t>19-3089</t>
  </si>
  <si>
    <t>17-2654</t>
  </si>
  <si>
    <t>Maoli Bautista</t>
  </si>
  <si>
    <t>Robert J. Merriken, P.C.</t>
  </si>
  <si>
    <t>Frederick W. Hughes, Jr.</t>
  </si>
  <si>
    <t>17 MSP 000357</t>
  </si>
  <si>
    <t>Maioli Bautista</t>
  </si>
  <si>
    <t>17 MSP 038500</t>
  </si>
  <si>
    <t>12/26/19 request sent to photo lab. S.C.</t>
  </si>
  <si>
    <t>Mailed report with partial denial 12/13/17</t>
  </si>
  <si>
    <t>19-1839</t>
  </si>
  <si>
    <t>17-2655</t>
  </si>
  <si>
    <t>Robert Kusant</t>
  </si>
  <si>
    <t>Western District of Texas Probation</t>
  </si>
  <si>
    <t>Edis Rodriguez-Feuntes</t>
  </si>
  <si>
    <t>01 51 004708</t>
  </si>
  <si>
    <t>Requesting RADAR/LIDAR Operatior Certification Card Form 19
Officer ID #6944</t>
  </si>
  <si>
    <t>Sent to BK Judy May 12/14/17/Emailed report 12/21</t>
  </si>
  <si>
    <t>17-2656</t>
  </si>
  <si>
    <t>Chrissy Chambers</t>
  </si>
  <si>
    <t>Martin Pursley</t>
  </si>
  <si>
    <t>12 95 005304</t>
  </si>
  <si>
    <t xml:space="preserve">Sent to BK Lee Ann/Faxed report </t>
  </si>
  <si>
    <t>19-0623</t>
  </si>
  <si>
    <t>17-2657</t>
  </si>
  <si>
    <t>Robert Lazusky</t>
  </si>
  <si>
    <t>Smith,Dana Karen</t>
  </si>
  <si>
    <t>02 56 021823</t>
  </si>
  <si>
    <t>Sent to BK 12/14/17/ Sent to HOR 12/15/17/Faxed 12/21/17</t>
  </si>
  <si>
    <t>Wants shoulder patch from MSP. Not PIA. No patch sent.</t>
  </si>
  <si>
    <t>17-2658</t>
  </si>
  <si>
    <t>19-2702</t>
  </si>
  <si>
    <t>US Marines</t>
  </si>
  <si>
    <t>Joseph Kairys</t>
  </si>
  <si>
    <t>15 MSP 011483</t>
  </si>
  <si>
    <t>Robert Lewis Sines III</t>
  </si>
  <si>
    <t>17-2659</t>
  </si>
  <si>
    <t>William Bertrand</t>
  </si>
  <si>
    <t>11/13/19 No information found.</t>
  </si>
  <si>
    <t>Sent report 12/11/17</t>
  </si>
  <si>
    <t>19-2716</t>
  </si>
  <si>
    <t>17-2660</t>
  </si>
  <si>
    <t>Christina Myers</t>
  </si>
  <si>
    <t>Robert Sharp</t>
  </si>
  <si>
    <t>16 MSP 040552</t>
  </si>
  <si>
    <t>Emailed report to customer 12/15/17</t>
  </si>
  <si>
    <t>1/14/2020 Never received a response back from requester.</t>
  </si>
  <si>
    <t>17-2661</t>
  </si>
  <si>
    <t>19-0290</t>
  </si>
  <si>
    <t>Aubrey Fleming</t>
  </si>
  <si>
    <t>16 MSP 010073</t>
  </si>
  <si>
    <t>Robin Miller</t>
  </si>
  <si>
    <t>Tracey Offutt</t>
  </si>
  <si>
    <t>17-2662</t>
  </si>
  <si>
    <t>2/11/19 Unable to locate/Not MSP</t>
  </si>
  <si>
    <t>Raphael Rodriguez</t>
  </si>
  <si>
    <t>19-0800</t>
  </si>
  <si>
    <t>Robin VanSant</t>
  </si>
  <si>
    <t>Dwayne VanSant</t>
  </si>
  <si>
    <t>19-2033</t>
  </si>
  <si>
    <t>09/20/19 Report mailed. S.C.</t>
  </si>
  <si>
    <t>19-2435</t>
  </si>
  <si>
    <t>Rochelle Thompson</t>
  </si>
  <si>
    <t>Trooper T Bean</t>
  </si>
  <si>
    <t>59P0B4H</t>
  </si>
  <si>
    <t>10/14/2019 Requesting copy of dash cam radar device used. 11/20/19
DVD sent with letter. No personnel information sent. RH</t>
  </si>
  <si>
    <t>19-0843</t>
  </si>
  <si>
    <t>Rocherster PD - Officer Migdalia Laureano</t>
  </si>
  <si>
    <t>Justin D Dalton</t>
  </si>
  <si>
    <t>19-1057</t>
  </si>
  <si>
    <t>Rochester PD - Eleuterio Velazquez</t>
  </si>
  <si>
    <t>Christopher B Miller</t>
  </si>
  <si>
    <t>19-1059</t>
  </si>
  <si>
    <t>Brandon Thomas Wall</t>
  </si>
  <si>
    <t>19-1060</t>
  </si>
  <si>
    <t>Mary Jean Yare</t>
  </si>
  <si>
    <t>19-1798</t>
  </si>
  <si>
    <t>Roger R. Munn Jr., Esquire</t>
  </si>
  <si>
    <t>Felecia Campbell</t>
  </si>
  <si>
    <t>15 MSP 025796</t>
  </si>
  <si>
    <t>Emailed report &amp;CCC 2015-00265981,2015-00264976,2014-00266514</t>
  </si>
  <si>
    <t>19-1965</t>
  </si>
  <si>
    <t>Roger Short III/ Dorchester County Liquor Inspector</t>
  </si>
  <si>
    <t>Sandra Meartor/ Nasr's Exxon</t>
  </si>
  <si>
    <t>19 MSP 017306</t>
  </si>
  <si>
    <t>8/30/19 There are 2 photos in veripic.</t>
  </si>
  <si>
    <t>19-1966</t>
  </si>
  <si>
    <t xml:space="preserve">Sujay Sahoo / K2 Beverage </t>
  </si>
  <si>
    <t>19 MSP 013976</t>
  </si>
  <si>
    <t>8/30/19 There are 2 photos in veripic</t>
  </si>
  <si>
    <t>19-2730</t>
  </si>
  <si>
    <t>Rolando a. Alvarez</t>
  </si>
  <si>
    <t>Rolondo A. Alvarez</t>
  </si>
  <si>
    <t>11/15/19 No records found.</t>
  </si>
  <si>
    <t>17-2663</t>
  </si>
  <si>
    <t>19-0776</t>
  </si>
  <si>
    <t>John K. Phoebus</t>
  </si>
  <si>
    <t>Tabitha Cziuzas</t>
  </si>
  <si>
    <t>Romaine Bailey</t>
  </si>
  <si>
    <t>17 MSP 051322</t>
  </si>
  <si>
    <t>19 MSP 010519</t>
  </si>
  <si>
    <t>Sent Denial letter 12/20/17</t>
  </si>
  <si>
    <t>17-2664</t>
  </si>
  <si>
    <t>Alperstein &amp; Diener, P.A.</t>
  </si>
  <si>
    <t>Jerome Gottlieb</t>
  </si>
  <si>
    <t>17 MSP 047105</t>
  </si>
  <si>
    <t>DEN1</t>
  </si>
  <si>
    <t>17-2665</t>
  </si>
  <si>
    <t>19-1722</t>
  </si>
  <si>
    <t>MBON</t>
  </si>
  <si>
    <t>Candise Soto</t>
  </si>
  <si>
    <t>16 MSP 031282</t>
  </si>
  <si>
    <t>Ron Scott</t>
  </si>
  <si>
    <t>Xtreme Power Sports</t>
  </si>
  <si>
    <t>Faxed report 12/18/17</t>
  </si>
  <si>
    <t>17-2666</t>
  </si>
  <si>
    <t>Oliver Brown</t>
  </si>
  <si>
    <t>19-0582</t>
  </si>
  <si>
    <t>Ronald Lee Douglas</t>
  </si>
  <si>
    <t>Referred to LERO</t>
  </si>
  <si>
    <t>3/22/19 Record Destroyed</t>
  </si>
  <si>
    <t>17-2667</t>
  </si>
  <si>
    <t>19-1365</t>
  </si>
  <si>
    <t>Johns Eastern Co.</t>
  </si>
  <si>
    <t>Town of Clear Spring</t>
  </si>
  <si>
    <t xml:space="preserve">Ronald Miller/ChaseBoscolo </t>
  </si>
  <si>
    <t>Gail Kohnv &amp; Quinton Billingly</t>
  </si>
  <si>
    <t>2019 00160468</t>
  </si>
  <si>
    <t>17-2668</t>
  </si>
  <si>
    <t xml:space="preserve">7/9/19 Mailed CCC </t>
  </si>
  <si>
    <t>Jan HOltz</t>
  </si>
  <si>
    <t>Powerback Rehabilitation</t>
  </si>
  <si>
    <t>19-1711</t>
  </si>
  <si>
    <t>Referred to DHMH</t>
  </si>
  <si>
    <t>17-2669</t>
  </si>
  <si>
    <t>Kristi Atwood</t>
  </si>
  <si>
    <t>Spyglass</t>
  </si>
  <si>
    <t>Referred to SRO</t>
  </si>
  <si>
    <t>Ronald Tyrone Cuthember</t>
  </si>
  <si>
    <t>H 8519</t>
  </si>
  <si>
    <t>17-2670</t>
  </si>
  <si>
    <t>Eric Higgins</t>
  </si>
  <si>
    <t>19-1296</t>
  </si>
  <si>
    <t>17-2671</t>
  </si>
  <si>
    <t>Ronica Milledge</t>
  </si>
  <si>
    <t>17-2672</t>
  </si>
  <si>
    <t>19-0739</t>
  </si>
  <si>
    <t>Rose Ashley</t>
  </si>
  <si>
    <t>17-2673</t>
  </si>
  <si>
    <t>Kelly Case</t>
  </si>
  <si>
    <t>Roger Pipe</t>
  </si>
  <si>
    <t>19-2752</t>
  </si>
  <si>
    <t>Rose Casazza</t>
  </si>
  <si>
    <t>17-2674</t>
  </si>
  <si>
    <t>William Fanning</t>
  </si>
  <si>
    <t>19 MSP 019284</t>
  </si>
  <si>
    <t>R.J. Boyce</t>
  </si>
  <si>
    <t>Frostburg State University</t>
  </si>
  <si>
    <t>12/03/19 Report was emailed. S.C.12/17/19 photos were mailed FP</t>
  </si>
  <si>
    <t>19-1302</t>
  </si>
  <si>
    <t>17-2675</t>
  </si>
  <si>
    <t>Rosemary Prescimone</t>
  </si>
  <si>
    <t>Mark Andrew Albany</t>
  </si>
  <si>
    <t>Robert Lipp</t>
  </si>
  <si>
    <t>Requesting a #77 call road rage incident 6/22/2017</t>
  </si>
  <si>
    <t>17-2676</t>
  </si>
  <si>
    <t>Daniel Joseph Carlin-Weber</t>
  </si>
  <si>
    <t>Requessting MSP SOP Wear&amp; Carry Permit</t>
  </si>
  <si>
    <t>17-2677</t>
  </si>
  <si>
    <t>Daniel Pak</t>
  </si>
  <si>
    <t xml:space="preserve">Request 911 call of accident 12-7-2017 </t>
  </si>
  <si>
    <t>17-2678</t>
  </si>
  <si>
    <t>Bra ndon R Mead Esquire</t>
  </si>
  <si>
    <t>Requesting copy of dash cam traffic stop 10-8-2017 @10:16</t>
  </si>
  <si>
    <t>17-2679</t>
  </si>
  <si>
    <t>17-2680</t>
  </si>
  <si>
    <t>Peter Loftus</t>
  </si>
  <si>
    <t>19-2732</t>
  </si>
  <si>
    <t>17-2681</t>
  </si>
  <si>
    <t>Judy Hart</t>
  </si>
  <si>
    <t>St. Johns Methodist Church</t>
  </si>
  <si>
    <t>Ross Lusco</t>
  </si>
  <si>
    <t>18 MSP 00627</t>
  </si>
  <si>
    <t>17 MSP 048327</t>
  </si>
  <si>
    <t>Emailed report 12/19/17</t>
  </si>
  <si>
    <t>11/15/2019 Requesting in car audio video. 11/27/19 NO video avilable. RH</t>
  </si>
  <si>
    <t>17-2682</t>
  </si>
  <si>
    <t>19-0810</t>
  </si>
  <si>
    <t>Collision Technologies</t>
  </si>
  <si>
    <t>Rhorder Goldsborough</t>
  </si>
  <si>
    <t>Rowe Weinstein &amp; Sohn PLLC</t>
  </si>
  <si>
    <t>Duck Joon Kim</t>
  </si>
  <si>
    <t>17 MSP 027402</t>
  </si>
  <si>
    <t>2018 00319541</t>
  </si>
  <si>
    <t>4/23/19 Mailed CCC</t>
  </si>
  <si>
    <t>17-2683</t>
  </si>
  <si>
    <t>George Bridgette</t>
  </si>
  <si>
    <t>17-2684</t>
  </si>
  <si>
    <t>19-0689</t>
  </si>
  <si>
    <t>Sandra Golds</t>
  </si>
  <si>
    <t>17 MSP 007287</t>
  </si>
  <si>
    <t>Roxanne Rhodes</t>
  </si>
  <si>
    <t>Dakota Laman</t>
  </si>
  <si>
    <t>18 MSP 006523</t>
  </si>
  <si>
    <t>17-2685</t>
  </si>
  <si>
    <t>Albert Gjoni</t>
  </si>
  <si>
    <t>Defelice,Scott David</t>
  </si>
  <si>
    <t>17 MSP 053434</t>
  </si>
  <si>
    <t>Emailed repot 12/26/17</t>
  </si>
  <si>
    <t>19-1738</t>
  </si>
  <si>
    <t>17-2686</t>
  </si>
  <si>
    <t>Rob Weber</t>
  </si>
  <si>
    <t>Tuncay Tunc</t>
  </si>
  <si>
    <t>Sent to BK 12/19/17/ Sgt. William Mcfarland JFK Bk 1/16/18 sent info</t>
  </si>
  <si>
    <t>Requesting the number of active concealed handgun permits inMD</t>
  </si>
  <si>
    <t>17-2687</t>
  </si>
  <si>
    <t>Robert Martin Glover</t>
  </si>
  <si>
    <t>05 57 008400</t>
  </si>
  <si>
    <t>17-2688</t>
  </si>
  <si>
    <t>17 MSP 025187</t>
  </si>
  <si>
    <t>Denl113 - Confidential Source</t>
  </si>
  <si>
    <t>17-2689</t>
  </si>
  <si>
    <t>19-1879</t>
  </si>
  <si>
    <t>George Kenneth Orr</t>
  </si>
  <si>
    <t>17 MSP 052755</t>
  </si>
  <si>
    <t>Russell &amp; Heffner, LLC</t>
  </si>
  <si>
    <t>Karen Ruby</t>
  </si>
  <si>
    <t>19 MSP 033100</t>
  </si>
  <si>
    <t>17-2690</t>
  </si>
  <si>
    <t>19-0299</t>
  </si>
  <si>
    <t>17 MSP 044067</t>
  </si>
  <si>
    <t>Partial Denial - Ongoing Investigation</t>
  </si>
  <si>
    <t>Ruth Menefe</t>
  </si>
  <si>
    <t>17-2691</t>
  </si>
  <si>
    <t>19-1185</t>
  </si>
  <si>
    <t>17-2692</t>
  </si>
  <si>
    <t>Ryan A. Tillis; United States Navy</t>
  </si>
  <si>
    <t>Goldsboro Community Park</t>
  </si>
  <si>
    <t>OSFM 05.07.025</t>
  </si>
  <si>
    <t>Steven Prest</t>
  </si>
  <si>
    <t>15 MSP 036955</t>
  </si>
  <si>
    <t>Court Order Rcd Requesting Juvenile Fire Investigation Records Rpt, Report Sent</t>
  </si>
  <si>
    <t>Emailed report 12/36/17</t>
  </si>
  <si>
    <t>19-0273</t>
  </si>
  <si>
    <t>17-2693</t>
  </si>
  <si>
    <t>Andrew Heath Alsup</t>
  </si>
  <si>
    <t>Ryan B. Owen</t>
  </si>
  <si>
    <t>Nicole J. Cookingham</t>
  </si>
  <si>
    <t xml:space="preserve"> 2/8/19 No information Found</t>
  </si>
  <si>
    <t>17-2694</t>
  </si>
  <si>
    <t>19-0991</t>
  </si>
  <si>
    <t>Infonet</t>
  </si>
  <si>
    <t>Garrett Palmer</t>
  </si>
  <si>
    <t>17 MSP 041744</t>
  </si>
  <si>
    <t>Ongoing Investigation. Unable to do partial denl.</t>
  </si>
  <si>
    <t>Ryan Flores/US Army</t>
  </si>
  <si>
    <t>Sean Allen Timbs</t>
  </si>
  <si>
    <t>18 MSP 046617</t>
  </si>
  <si>
    <t>17-2695</t>
  </si>
  <si>
    <t>5/17/19 Emailed report</t>
  </si>
  <si>
    <t>Lisa Long</t>
  </si>
  <si>
    <t>2017 00541741</t>
  </si>
  <si>
    <t>19-1596</t>
  </si>
  <si>
    <t>17-2696</t>
  </si>
  <si>
    <t>Patrick Moran</t>
  </si>
  <si>
    <t>17 MSP 052577</t>
  </si>
  <si>
    <t>Partial Denl - Ongoing Investigation.</t>
  </si>
  <si>
    <t>17-2697</t>
  </si>
  <si>
    <t>Ryan Hutchinson</t>
  </si>
  <si>
    <t>Requesting body cam footage and dash cam footage of MSP</t>
  </si>
  <si>
    <t>17-2698</t>
  </si>
  <si>
    <t>19-0757</t>
  </si>
  <si>
    <t>Robert Ellis/Angela Morton</t>
  </si>
  <si>
    <t>Ryan Peek</t>
  </si>
  <si>
    <t>Traffic safety in Wicomico Cty.-letter sent-locate data online</t>
  </si>
  <si>
    <t>17-2699</t>
  </si>
  <si>
    <t>Mark McHenry</t>
  </si>
  <si>
    <t>19-1073</t>
  </si>
  <si>
    <t>17-2700</t>
  </si>
  <si>
    <t>Chad Aaron Book</t>
  </si>
  <si>
    <t>17 MSP 053717</t>
  </si>
  <si>
    <t>17-2701</t>
  </si>
  <si>
    <t>William Kelton Smith III</t>
  </si>
  <si>
    <t>sent report 12/20</t>
  </si>
  <si>
    <t>17-2702</t>
  </si>
  <si>
    <t>Michelle M. Martz,Atty</t>
  </si>
  <si>
    <t>Not MSP case - Westminster Police Department</t>
  </si>
  <si>
    <t>17-2703</t>
  </si>
  <si>
    <t>Joseph Alan Rosenberg</t>
  </si>
  <si>
    <t>Need more info. Sent fax 12/20</t>
  </si>
  <si>
    <t>Ryan Thomas</t>
  </si>
  <si>
    <t>Richard Conley</t>
  </si>
  <si>
    <t>MSP 596800C1</t>
  </si>
  <si>
    <t>17-2704</t>
  </si>
  <si>
    <t>Requesting body cam or dash cam footage</t>
  </si>
  <si>
    <t>Colorado Probation Dept.</t>
  </si>
  <si>
    <t>Robert Irwin</t>
  </si>
  <si>
    <t>19-2933</t>
  </si>
  <si>
    <t>17-2705</t>
  </si>
  <si>
    <t>Ryan Whidden</t>
  </si>
  <si>
    <t>Lynda Dashell</t>
  </si>
  <si>
    <t>Justin Taylor Krehnbrink</t>
  </si>
  <si>
    <t>12/6/19 No information found.</t>
  </si>
  <si>
    <t>17-2706</t>
  </si>
  <si>
    <t>19-1284</t>
  </si>
  <si>
    <t>Julio Perez Perez</t>
  </si>
  <si>
    <t>17 MSP 052446</t>
  </si>
  <si>
    <t>17-2707</t>
  </si>
  <si>
    <t>S.E.A.</t>
  </si>
  <si>
    <t>LAW OFFICE MARK ALAN EPSTEIN</t>
  </si>
  <si>
    <t>CHALRES A. MUTH</t>
  </si>
  <si>
    <t>17 MSP 051518</t>
  </si>
  <si>
    <t>Request for 911 calls.</t>
  </si>
  <si>
    <t>17-2708</t>
  </si>
  <si>
    <t>Sarah P Richard</t>
  </si>
  <si>
    <t>NOt MSP 12/21/17</t>
  </si>
  <si>
    <t>17-2709</t>
  </si>
  <si>
    <t>Claire Caplan</t>
  </si>
  <si>
    <t>Timothy Fortune Spices</t>
  </si>
  <si>
    <t>Requesst audio recording dispatch call Narotic Task Force</t>
  </si>
  <si>
    <t>17-2710</t>
  </si>
  <si>
    <t>Ayodule Joy Adetokunbo Adewoye</t>
  </si>
  <si>
    <t>1HS0FTV</t>
  </si>
  <si>
    <t>Requesing copy of dash cam and body cam of stop</t>
  </si>
  <si>
    <t>17-2711</t>
  </si>
  <si>
    <t>Derrell Williams</t>
  </si>
  <si>
    <t>6J00006215</t>
  </si>
  <si>
    <t>Afidavit to Probable Cause Report</t>
  </si>
  <si>
    <t>17-2712</t>
  </si>
  <si>
    <t>Alexandros Bazekis</t>
  </si>
  <si>
    <t>Jermine Anthony Bolling</t>
  </si>
  <si>
    <t>Request copies of all records pertaining to Mr Bolling</t>
  </si>
  <si>
    <t>17-2713</t>
  </si>
  <si>
    <t>Ayanna Runice</t>
  </si>
  <si>
    <t>Khary Edwards</t>
  </si>
  <si>
    <t>Not MSP 12/21/17</t>
  </si>
  <si>
    <t>17-2714</t>
  </si>
  <si>
    <t>Lawrence J Mills</t>
  </si>
  <si>
    <t>439033 V</t>
  </si>
  <si>
    <t>Writ of Summons</t>
  </si>
  <si>
    <t>17-2715</t>
  </si>
  <si>
    <t>SC &amp; L TRUCKING LLC</t>
  </si>
  <si>
    <t>17 MSP 051859</t>
  </si>
  <si>
    <t>Mailed report 12/21/17</t>
  </si>
  <si>
    <t>17-2716</t>
  </si>
  <si>
    <t>Robert M Westra</t>
  </si>
  <si>
    <t>Lamel Ellis</t>
  </si>
  <si>
    <t>Request 911 calls non emergency calls internal calls</t>
  </si>
  <si>
    <t>17-2717</t>
  </si>
  <si>
    <t>Danielle Amy</t>
  </si>
  <si>
    <t>Judge Robert L Wilkins</t>
  </si>
  <si>
    <t>Request traffic stop 5-8-1992 Cumberland MD</t>
  </si>
  <si>
    <t>17-2718</t>
  </si>
  <si>
    <t>Joseph Rosasco</t>
  </si>
  <si>
    <t>17-2719</t>
  </si>
  <si>
    <t>Melissa Walsh</t>
  </si>
  <si>
    <t>17 MSP 052560</t>
  </si>
  <si>
    <t>Mailed partial denial 12/22/17</t>
  </si>
  <si>
    <t>No CVED report on file.</t>
  </si>
  <si>
    <t>19-2909</t>
  </si>
  <si>
    <t>S/A Robert Kuzak</t>
  </si>
  <si>
    <t>Vinnesha Blas</t>
  </si>
  <si>
    <t>19 MSP 051160</t>
  </si>
  <si>
    <t>12/9/19 In draft. 12/18/19 Emailed report</t>
  </si>
  <si>
    <t>19-2948</t>
  </si>
  <si>
    <t>S/Trooper James Pettit</t>
  </si>
  <si>
    <t>Berry Petion</t>
  </si>
  <si>
    <t>18 MSP 048070</t>
  </si>
  <si>
    <t>12/13/19 Emailed report #' 18-MSP-048070 &amp; 10-62-012551</t>
  </si>
  <si>
    <t>19-1085</t>
  </si>
  <si>
    <t>SA Aaron Fries/NSA</t>
  </si>
  <si>
    <t>Charles Edward Grub</t>
  </si>
  <si>
    <t>19 MSP 017770</t>
  </si>
  <si>
    <t>19-0826</t>
  </si>
  <si>
    <t>SA Aubrey Kersey</t>
  </si>
  <si>
    <t>Remington Ray</t>
  </si>
  <si>
    <t>19 MSP 014933</t>
  </si>
  <si>
    <t>19-0831</t>
  </si>
  <si>
    <t>SA Joe Jenkins/US State Department</t>
  </si>
  <si>
    <t>Kevin Nivar</t>
  </si>
  <si>
    <t>19 MSP 012551</t>
  </si>
  <si>
    <t>19-0832</t>
  </si>
  <si>
    <t>SA Kimberly Honicker</t>
  </si>
  <si>
    <t>Adam Aton</t>
  </si>
  <si>
    <t>19 MSP 013085</t>
  </si>
  <si>
    <t>19-0329</t>
  </si>
  <si>
    <t>Sabrina-WV National Auto Insurance Co.</t>
  </si>
  <si>
    <t>James Parsons</t>
  </si>
  <si>
    <t>2019 00065946</t>
  </si>
  <si>
    <t xml:space="preserve"> 2/14/19 Emailed CCC</t>
  </si>
  <si>
    <t>19-0697</t>
  </si>
  <si>
    <t>Safford Automotive</t>
  </si>
  <si>
    <t>George Malone</t>
  </si>
  <si>
    <t>19 MSP 013168</t>
  </si>
  <si>
    <t xml:space="preserve">4/5/19 Faxed report </t>
  </si>
  <si>
    <t>19-1750</t>
  </si>
  <si>
    <t>Saiontz &amp; Kirk</t>
  </si>
  <si>
    <t>Gertrude Anderson</t>
  </si>
  <si>
    <t>19-1751</t>
  </si>
  <si>
    <t>Jaydirah Ray</t>
  </si>
  <si>
    <t>19 MSP 000886</t>
  </si>
  <si>
    <t>9/06/19 report mailed S.C.</t>
  </si>
  <si>
    <t>19-1950</t>
  </si>
  <si>
    <t>Salisbury Fire Department</t>
  </si>
  <si>
    <t>AKB Rentals</t>
  </si>
  <si>
    <t>OSFM 22 18 057</t>
  </si>
  <si>
    <t>19-0156</t>
  </si>
  <si>
    <t>Sally Stocskdale</t>
  </si>
  <si>
    <t>Aurora Stocksdale Richards</t>
  </si>
  <si>
    <t>1/28/19/ Not MSP  BCPD</t>
  </si>
  <si>
    <t>19-1019</t>
  </si>
  <si>
    <t>Sam Housley</t>
  </si>
  <si>
    <t>Deep Creek Marina</t>
  </si>
  <si>
    <t>19-2038</t>
  </si>
  <si>
    <t>Samantha J Volland</t>
  </si>
  <si>
    <t>18 MSP 044483</t>
  </si>
  <si>
    <t xml:space="preserve">9/9/19 Emailed report </t>
  </si>
  <si>
    <t>19-2314</t>
  </si>
  <si>
    <t>Samantha Lippy/Department of Defense</t>
  </si>
  <si>
    <t>Claudia McDonald</t>
  </si>
  <si>
    <t>19 MSP 036353</t>
  </si>
  <si>
    <t>19-0279</t>
  </si>
  <si>
    <t>Sammy T Adams</t>
  </si>
  <si>
    <t>2/6/19 Anne Arundel Co PD handled</t>
  </si>
  <si>
    <t>19-0085</t>
  </si>
  <si>
    <t>Samuel Pulver</t>
  </si>
  <si>
    <t>Requesting dash cam footage take11-27-2018. not a MSP case.</t>
  </si>
  <si>
    <t>19-2161</t>
  </si>
  <si>
    <t>Sandra Carson</t>
  </si>
  <si>
    <t>9/19/19 No information found.</t>
  </si>
  <si>
    <t>19-2853</t>
  </si>
  <si>
    <t>Sanfranciso District Attorney's Office/Jason Collom</t>
  </si>
  <si>
    <t>Sergiu Oinescu</t>
  </si>
  <si>
    <t>17 MSP 000575</t>
  </si>
  <si>
    <t>19-0455</t>
  </si>
  <si>
    <t>17-2720</t>
  </si>
  <si>
    <t>SAO AAcounty/Amanda</t>
  </si>
  <si>
    <t>Daniel Sylvester</t>
  </si>
  <si>
    <t>19 MSP 005812</t>
  </si>
  <si>
    <t>Paula Bounds</t>
  </si>
  <si>
    <t>17 MSP 039*239</t>
  </si>
  <si>
    <t>17-2721</t>
  </si>
  <si>
    <t xml:space="preserve">3/5/19 Emailed report </t>
  </si>
  <si>
    <t>Doreen R Null Thomas</t>
  </si>
  <si>
    <t>17-2722</t>
  </si>
  <si>
    <t>John Doak Hodgson</t>
  </si>
  <si>
    <t>19-0919</t>
  </si>
  <si>
    <t>17-2723</t>
  </si>
  <si>
    <t>Krista L. Bardakh</t>
  </si>
  <si>
    <t>Jessica Lee Helmick</t>
  </si>
  <si>
    <t>SAO Baltimore City/ Rachel Adekanye</t>
  </si>
  <si>
    <t>17-2724</t>
  </si>
  <si>
    <t>Dustin Jordan Dyer</t>
  </si>
  <si>
    <t>17 MSP 040342</t>
  </si>
  <si>
    <t>CoventBridge</t>
  </si>
  <si>
    <t>Joshua Devine</t>
  </si>
  <si>
    <t>5/8/19 faxed report</t>
  </si>
  <si>
    <t>17 41399</t>
  </si>
  <si>
    <t>19-2492</t>
  </si>
  <si>
    <t>17-2725</t>
  </si>
  <si>
    <t>SAO Du Page County Illinos/John McAnally</t>
  </si>
  <si>
    <t>Glib, Okhremenko</t>
  </si>
  <si>
    <t>10/22/19 Faxed report.</t>
  </si>
  <si>
    <t>19-1072</t>
  </si>
  <si>
    <t>17-2726</t>
  </si>
  <si>
    <t>Sara Movahed Esq/ Movahed&amp;Fisher Law,LLC</t>
  </si>
  <si>
    <t>Sandra Garcia</t>
  </si>
  <si>
    <t>Department of Labor</t>
  </si>
  <si>
    <t>13 51 002435</t>
  </si>
  <si>
    <t>17-2727</t>
  </si>
  <si>
    <t xml:space="preserve">5/29/19 Sent to HOR 6/14/19
Mailed redacted report </t>
  </si>
  <si>
    <t>Ronald Bower</t>
  </si>
  <si>
    <t>19-1047</t>
  </si>
  <si>
    <t>17-2728</t>
  </si>
  <si>
    <t>Sara O'Dell</t>
  </si>
  <si>
    <t>Sara Jane Ward</t>
  </si>
  <si>
    <t>CIR 13  007967</t>
  </si>
  <si>
    <t>Emailed report 12/26/17</t>
  </si>
  <si>
    <t>5/28/19 No records found</t>
  </si>
  <si>
    <t>17-2729</t>
  </si>
  <si>
    <t>Brooke Zalis</t>
  </si>
  <si>
    <t>Carlos A. Wolff</t>
  </si>
  <si>
    <t>In draft 12/26/ Still in draft on 1/16/18 sent corr to request later.</t>
  </si>
  <si>
    <t>19-2672</t>
  </si>
  <si>
    <t>17-2730</t>
  </si>
  <si>
    <t>Sarah Bittner</t>
  </si>
  <si>
    <t>Matthew Anthony Rafferty</t>
  </si>
  <si>
    <t xml:space="preserve">Unk </t>
  </si>
  <si>
    <t>17 MSP 052930</t>
  </si>
  <si>
    <t>Faxed request 12/26</t>
  </si>
  <si>
    <t>11/12/19 No records found.</t>
  </si>
  <si>
    <t>17-2731</t>
  </si>
  <si>
    <t>Ikiem Smith</t>
  </si>
  <si>
    <t>19-0301</t>
  </si>
  <si>
    <t>16 MSP 000890</t>
  </si>
  <si>
    <t>Waiting for payment $6.50</t>
  </si>
  <si>
    <t>Sarah Martin</t>
  </si>
  <si>
    <t>Catherine Slider</t>
  </si>
  <si>
    <t>17-2732</t>
  </si>
  <si>
    <t>Faye Camors</t>
  </si>
  <si>
    <t>Portu</t>
  </si>
  <si>
    <t>17-2733</t>
  </si>
  <si>
    <t>Catherine Rentz Baltimore Sun Reporter</t>
  </si>
  <si>
    <t>19-1004</t>
  </si>
  <si>
    <t>Requesting MSP Hate Bias Reports July-Nov 30 2017</t>
  </si>
  <si>
    <t>SaraL Schwartzman</t>
  </si>
  <si>
    <t>17-2734</t>
  </si>
  <si>
    <t>Requesting 911 calls. Attempted Suicide. No fee for late response.</t>
  </si>
  <si>
    <t>Faxed report 12/26</t>
  </si>
  <si>
    <t>19-1418</t>
  </si>
  <si>
    <t>Sasscer, Clagett &amp; Bucher/ Phillip R. Zuber</t>
  </si>
  <si>
    <t>Carrisa Sprin</t>
  </si>
  <si>
    <t>17-2735</t>
  </si>
  <si>
    <t>William James CSX Transportaation</t>
  </si>
  <si>
    <t>7/11/19 Denl ongoing investigation</t>
  </si>
  <si>
    <t>19-1464</t>
  </si>
  <si>
    <t>17-2736</t>
  </si>
  <si>
    <t>SBW Law - Catherine A Dickinson</t>
  </si>
  <si>
    <t>David Logsdon</t>
  </si>
  <si>
    <t>SNOOP Investigations</t>
  </si>
  <si>
    <t>Lamont Potter/ Lashae Smith</t>
  </si>
  <si>
    <t>No report w/info provided. Requested more information 7/16,  Contact Carroll Co SO 8/16</t>
  </si>
  <si>
    <t>17 MSP 046398</t>
  </si>
  <si>
    <t>19-0035</t>
  </si>
  <si>
    <t>Schochor &amp; Station,P.A.</t>
  </si>
  <si>
    <t>17-2737</t>
  </si>
  <si>
    <t>Elaine Faulkner</t>
  </si>
  <si>
    <t>18 MSP 026387</t>
  </si>
  <si>
    <t xml:space="preserve">Kaleigh Prough </t>
  </si>
  <si>
    <t>Timothy Root</t>
  </si>
  <si>
    <t>17 MSP 016410</t>
  </si>
  <si>
    <t>Emailed request 12/27/17</t>
  </si>
  <si>
    <t>Report mailed 01/25/19.</t>
  </si>
  <si>
    <t>17-2738</t>
  </si>
  <si>
    <t>19-0505</t>
  </si>
  <si>
    <t>Doris Greiner</t>
  </si>
  <si>
    <t>17 MSP 052871</t>
  </si>
  <si>
    <t>In Draft 12/27/Request at a later date still in draft 1/16/18</t>
  </si>
  <si>
    <t>Scot A Hill, EBI Consulting</t>
  </si>
  <si>
    <t>Hambelton Village</t>
  </si>
  <si>
    <t>No Records</t>
  </si>
  <si>
    <t>17-2739</t>
  </si>
  <si>
    <t>Renise J Mccraw</t>
  </si>
  <si>
    <t>17 MSP 052253</t>
  </si>
  <si>
    <t>No Inspection, Fire Investigation or Plan Review Records on file</t>
  </si>
  <si>
    <t>Mailed partial denial 12/27</t>
  </si>
  <si>
    <t>17-2740</t>
  </si>
  <si>
    <t>19-0506</t>
  </si>
  <si>
    <t>Shantese L Turner</t>
  </si>
  <si>
    <t>Dogwood Village</t>
  </si>
  <si>
    <t>17 MSP 052339</t>
  </si>
  <si>
    <t>17-2741</t>
  </si>
  <si>
    <t>19-0564</t>
  </si>
  <si>
    <t>Laurel Houle</t>
  </si>
  <si>
    <t>CIR  06 58 003003</t>
  </si>
  <si>
    <t>Emailed report 12/28</t>
  </si>
  <si>
    <t>OSFM 05.18.023</t>
  </si>
  <si>
    <t>06/26/2019 Case recently susupended, Current Rept Sent,  Media Release emailed on 3/21/19</t>
  </si>
  <si>
    <t>17-2742</t>
  </si>
  <si>
    <t>Anthony Maisto</t>
  </si>
  <si>
    <t>17 MSP 011316</t>
  </si>
  <si>
    <t>19-1258</t>
  </si>
  <si>
    <t>Scott Allen Odham</t>
  </si>
  <si>
    <t>11 95 003510</t>
  </si>
  <si>
    <t>17-2743</t>
  </si>
  <si>
    <t>7/10/19 Sent to HOR , 7/16/19 mailed multiple reports 11-95-00390, 11-95-002560 &amp; 11-95-003523</t>
  </si>
  <si>
    <t>Stephen Anderson</t>
  </si>
  <si>
    <t>Same</t>
  </si>
  <si>
    <t>19-2582</t>
  </si>
  <si>
    <t>17-2744</t>
  </si>
  <si>
    <t>Nicole McGowen PG County PD</t>
  </si>
  <si>
    <t>Mark Anthony Mazariegos</t>
  </si>
  <si>
    <t>Scott Brown</t>
  </si>
  <si>
    <t>17-2745</t>
  </si>
  <si>
    <t>10/30/19 Customer called regarding his request on toxicology report
Refered him to the Barrack. No need to mail documents, spoke with 
customer on the phone and provided update F.P.</t>
  </si>
  <si>
    <t>Chanikqua Banks</t>
  </si>
  <si>
    <t>19-2680</t>
  </si>
  <si>
    <t>17-2746</t>
  </si>
  <si>
    <t>Scott Futrovsky</t>
  </si>
  <si>
    <t>Delmy Gutierrez</t>
  </si>
  <si>
    <t>Derek Keith</t>
  </si>
  <si>
    <t>17 MSP 048328</t>
  </si>
  <si>
    <t>17-2747</t>
  </si>
  <si>
    <t>Matthew Hess</t>
  </si>
  <si>
    <t>17 MSP 029297</t>
  </si>
  <si>
    <t>17-2748</t>
  </si>
  <si>
    <t>Alan Johnson</t>
  </si>
  <si>
    <t>14 MSP 018750</t>
  </si>
  <si>
    <t>17-2749</t>
  </si>
  <si>
    <t>17-2750</t>
  </si>
  <si>
    <t>Vision Property Mgmt</t>
  </si>
  <si>
    <t>Vision Property Management</t>
  </si>
  <si>
    <t>17-2751</t>
  </si>
  <si>
    <t>203 OSFM-Lower Eastern Reg. Office - Salisbury (LERO)</t>
  </si>
  <si>
    <t>Robert Messick</t>
  </si>
  <si>
    <t>22 17 081</t>
  </si>
  <si>
    <t>emailed report 1/12/18</t>
  </si>
  <si>
    <t>17-2752</t>
  </si>
  <si>
    <t>Jeffery Fletcher</t>
  </si>
  <si>
    <t>emailed report 1/16/18</t>
  </si>
  <si>
    <t>17-2753</t>
  </si>
  <si>
    <t>Fire &amp; Arson Investigation</t>
  </si>
  <si>
    <t>17-2754</t>
  </si>
  <si>
    <t>Brent &amp; Sharon Zockoll</t>
  </si>
  <si>
    <t>17-2755</t>
  </si>
  <si>
    <t>Kathy Lewis</t>
  </si>
  <si>
    <t>Peter Battle</t>
  </si>
  <si>
    <t>emailed report</t>
  </si>
  <si>
    <t>19 MSP 013421</t>
  </si>
  <si>
    <t>17-2756</t>
  </si>
  <si>
    <t>11/12/19  Non-fatal report and no photos on file. Send msp form 30-05 F.P. 
 11/14/2019 KW Sent to RH for 911</t>
  </si>
  <si>
    <t>Comprehensive Auto Resources</t>
  </si>
  <si>
    <t>Christopher Owens</t>
  </si>
  <si>
    <t>19-2197</t>
  </si>
  <si>
    <t>partial report denied - ongoing investigation</t>
  </si>
  <si>
    <t>Scott MacFarlane NBC Uiversal News</t>
  </si>
  <si>
    <t>Shane Simms</t>
  </si>
  <si>
    <t>17-2757</t>
  </si>
  <si>
    <t>16 MSP 039788</t>
  </si>
  <si>
    <t>Tracy Soper, Talbot County States Attrny</t>
  </si>
  <si>
    <t>Roy Brooks</t>
  </si>
  <si>
    <t>9/24/2019 requesting VICOET footage. DPSCS HU footage denied.</t>
  </si>
  <si>
    <t>OSFM #20.17.013</t>
  </si>
  <si>
    <t>Photo copies hand-delivered</t>
  </si>
  <si>
    <t>17-2758</t>
  </si>
  <si>
    <t>Kelly Wilkerson, Caroline County States Attrny</t>
  </si>
  <si>
    <t>Robin Brown</t>
  </si>
  <si>
    <t>19-1174</t>
  </si>
  <si>
    <t>17-2759</t>
  </si>
  <si>
    <t>Scott MacFarlane Reporter DC Univeral News</t>
  </si>
  <si>
    <t>Requesting copies of MSP daily media brief Mar Apr May2019</t>
  </si>
  <si>
    <t>17-2760</t>
  </si>
  <si>
    <t>2017 00562705</t>
  </si>
  <si>
    <t>19-1265</t>
  </si>
  <si>
    <t xml:space="preserve">Scott MacFarlane Reporter NBC </t>
  </si>
  <si>
    <t>17-2761</t>
  </si>
  <si>
    <t>Requesting flight logs mainfests names destination airplane</t>
  </si>
  <si>
    <t>19-0482</t>
  </si>
  <si>
    <t>Scott MacFarlane Reporter NBC News</t>
  </si>
  <si>
    <t>17-2762</t>
  </si>
  <si>
    <t>Requesting hit run crash reports 2017 2018. Completed by Media</t>
  </si>
  <si>
    <t>17 MSP 053049</t>
  </si>
  <si>
    <t>19-1312</t>
  </si>
  <si>
    <t>Scott MacFarlane</t>
  </si>
  <si>
    <t>17-2763</t>
  </si>
  <si>
    <t>Requesting log list database spreadsheet unsolved SKIMMING</t>
  </si>
  <si>
    <t>Sent to BK 1/5</t>
  </si>
  <si>
    <t>19-1828</t>
  </si>
  <si>
    <t>Scott MacFarlane Reporter NBCUniversal</t>
  </si>
  <si>
    <t>17-2764</t>
  </si>
  <si>
    <t>Requesting copies of MSP reports deaths of inmates in MD
prisions since 1/1/15. No fee bc partial info sent.</t>
  </si>
  <si>
    <t>19-1978</t>
  </si>
  <si>
    <t>Eric Green</t>
  </si>
  <si>
    <t>Requesting copies of all daily media logs from 6/1/2019 to present
day. Handled by Media. Rh</t>
  </si>
  <si>
    <t>17 msp 028613</t>
  </si>
  <si>
    <t>19-2968</t>
  </si>
  <si>
    <t>17-2765</t>
  </si>
  <si>
    <t>Kem Lydell Smith</t>
  </si>
  <si>
    <t>17 MSP 053011</t>
  </si>
  <si>
    <t>12/11/2019 Requesting copies of the daily media brief/ report for 
10/1/19 thru present day.Handled by Media 12/12/19. RH</t>
  </si>
  <si>
    <t>19-1850</t>
  </si>
  <si>
    <t>17-2766</t>
  </si>
  <si>
    <t>Scott Taylor</t>
  </si>
  <si>
    <t>Jonathan Davis/MPSI</t>
  </si>
  <si>
    <t>OSFM Case #05.17.020</t>
  </si>
  <si>
    <t>Requesting recent investgation about Jonthan Davis/MPSI. No fee</t>
  </si>
  <si>
    <t>NOI emailed 1/17/18. Rpt Not Ready</t>
  </si>
  <si>
    <t>17-2767</t>
  </si>
  <si>
    <t>Unified</t>
  </si>
  <si>
    <t>Virginia Thomas</t>
  </si>
  <si>
    <t>OSFM Case #14.17.018</t>
  </si>
  <si>
    <t>Rpt Sent 08/14/18 (Case Closed 8/13/18) NOI emailed 1/17/18. Rpt Not Ready</t>
  </si>
  <si>
    <t>19-1522</t>
  </si>
  <si>
    <t>17-2768</t>
  </si>
  <si>
    <t>Renate Mattera</t>
  </si>
  <si>
    <t>Shay Mattera</t>
  </si>
  <si>
    <t>OSFM Case #17.16.028</t>
  </si>
  <si>
    <t>Report Emailed 01/18/2018</t>
  </si>
  <si>
    <t>17-2769</t>
  </si>
  <si>
    <t>Scott Taylor, Reporter WJLA TV</t>
  </si>
  <si>
    <t>number ofseurity guard certifications issued in the past 5 years. No fee.</t>
  </si>
  <si>
    <t>16 msp 044425</t>
  </si>
  <si>
    <t>19-1451</t>
  </si>
  <si>
    <t>Request for 911 and radio transmissions</t>
  </si>
  <si>
    <t>Scott Walker, DONAN</t>
  </si>
  <si>
    <t>17-2770</t>
  </si>
  <si>
    <t>Locust Grove Properties</t>
  </si>
  <si>
    <t>OSFM #14.19.009</t>
  </si>
  <si>
    <t>Mirza Baig</t>
  </si>
  <si>
    <t>Emailed to Requestor on 07/15/2019</t>
  </si>
  <si>
    <t>2017 00348078</t>
  </si>
  <si>
    <t>19-0115</t>
  </si>
  <si>
    <t>17-2771</t>
  </si>
  <si>
    <t>SEA Limited</t>
  </si>
  <si>
    <t>Quality Linen Service</t>
  </si>
  <si>
    <t>Curcio Bergeron</t>
  </si>
  <si>
    <t>Yolanda Parker</t>
  </si>
  <si>
    <t>17 MSP 017726</t>
  </si>
  <si>
    <t>19-0829</t>
  </si>
  <si>
    <t>Sean M. McKay</t>
  </si>
  <si>
    <t>18 MSP 053478</t>
  </si>
  <si>
    <t>19-2965</t>
  </si>
  <si>
    <t>Security &amp; Counterintelligence - Danielle Tamburrino</t>
  </si>
  <si>
    <t>William Elliott Lopez</t>
  </si>
  <si>
    <t>19 MSP 050760</t>
  </si>
  <si>
    <t>12/11/19 Emailed report.</t>
  </si>
  <si>
    <t>19-2290</t>
  </si>
  <si>
    <t>Security Protective Service</t>
  </si>
  <si>
    <t>Bryan Lynn Everett</t>
  </si>
  <si>
    <t>D07CR19007642</t>
  </si>
  <si>
    <t>10/02/19 Emailed Not MSP</t>
  </si>
  <si>
    <t>19-1732</t>
  </si>
  <si>
    <t>Security protective Service-Lt M. R. Meiner</t>
  </si>
  <si>
    <t>Tommie L. Hamlet Sr.</t>
  </si>
  <si>
    <t>16 MSP 013962</t>
  </si>
  <si>
    <t>Fax Accident and Incident Reports 8/9</t>
  </si>
  <si>
    <t>19-0722</t>
  </si>
  <si>
    <t>Seigel,Tully,Rouhana &amp; Tully,LLC</t>
  </si>
  <si>
    <t>Bella Miller/Stephanie Porter</t>
  </si>
  <si>
    <t>19-2280</t>
  </si>
  <si>
    <t>10/02/19  $4.00 ck.# 19387 enclosed for AR -No photos on file. F.P.
10/21/19 $15.50 ck# 19762 for DCIR TK</t>
  </si>
  <si>
    <t>19-0738</t>
  </si>
  <si>
    <t>Sephen Doherty</t>
  </si>
  <si>
    <t>19-2548</t>
  </si>
  <si>
    <t>Sex Offender Rgistry Board Mass/Thomas Lauro</t>
  </si>
  <si>
    <t>Harry Hugo Rieck III</t>
  </si>
  <si>
    <t>16 MSP 050606</t>
  </si>
  <si>
    <t>19-0361</t>
  </si>
  <si>
    <t>SFC Dianga Nashon - Alexandria Army RS</t>
  </si>
  <si>
    <t>Brazil Barrow</t>
  </si>
  <si>
    <t>No records found 2/21/19</t>
  </si>
  <si>
    <t>19-1170</t>
  </si>
  <si>
    <t>SFC Samuel Offei - US Army</t>
  </si>
  <si>
    <t>Tajae D Harris</t>
  </si>
  <si>
    <t>19-0404</t>
  </si>
  <si>
    <t>Sgt. Aaron Donald MDTA</t>
  </si>
  <si>
    <t>Thaddeus Ferguson</t>
  </si>
  <si>
    <t>17 MSP 011201</t>
  </si>
  <si>
    <t>19-2982</t>
  </si>
  <si>
    <t>Sgt. Christopher Tilley/Metropolitan Police</t>
  </si>
  <si>
    <t>19-0384</t>
  </si>
  <si>
    <t>SGT. Matthew Murray Internal Affairs</t>
  </si>
  <si>
    <t>Christopher Fred Denamur</t>
  </si>
  <si>
    <t>17 MSP 029161</t>
  </si>
  <si>
    <t>19-1741</t>
  </si>
  <si>
    <t>Shaham Yazdani Atty at Law Group</t>
  </si>
  <si>
    <t>Ehsan Shirani Sbidabadi</t>
  </si>
  <si>
    <t>17 MSP 032752</t>
  </si>
  <si>
    <t>Requesting 911 call. 17MSP032752;19MSP031442; 19MSP018924</t>
  </si>
  <si>
    <t>19-2676</t>
  </si>
  <si>
    <t>Shahnam Yazdani</t>
  </si>
  <si>
    <t>19 MSP 034078</t>
  </si>
  <si>
    <t>11/12/2019 Requesting dash camera cruiser footage.11/20/19 No video to be foucnd.</t>
  </si>
  <si>
    <t>19-2406</t>
  </si>
  <si>
    <t>Shahnam Yazdani Attorney at Law</t>
  </si>
  <si>
    <t>19 MSP 031442</t>
  </si>
  <si>
    <t>10/7/19 Requesting copies dash camera footage. Footage less than 1 min. Not sent. Incident pt sent redacted. RH</t>
  </si>
  <si>
    <t>19-2518</t>
  </si>
  <si>
    <t>Shaketta Denson Esq</t>
  </si>
  <si>
    <t xml:space="preserve">Abraham Arellano </t>
  </si>
  <si>
    <t>19 MSP 012488</t>
  </si>
  <si>
    <t>10/24/2019 Requesting all informatio 911 calls etc. 12/3/19 Atty contacted 
about wrongful death investigation. Atty wants full investigation file. 
Involves thurmont Polie, Frederick county PD, and MSP. RH 12/4/19 
incident report for assistance sent to Atty.RH</t>
  </si>
  <si>
    <t>19-0680</t>
  </si>
  <si>
    <t>Shamaria Taylor</t>
  </si>
  <si>
    <t>Leroy Taylor</t>
  </si>
  <si>
    <t>17 MSP 053578</t>
  </si>
  <si>
    <t>Report mailed 4/30/19 S.C.</t>
  </si>
  <si>
    <t>19-0681</t>
  </si>
  <si>
    <t>C.V.E.D report mailed 4/30/19 S.C.</t>
  </si>
  <si>
    <t>19-1195</t>
  </si>
  <si>
    <t>Shane Kelly</t>
  </si>
  <si>
    <t>Gregory Williams</t>
  </si>
  <si>
    <t>6/21/19 Denl08</t>
  </si>
  <si>
    <t>19-2098</t>
  </si>
  <si>
    <t>Shaneitha Hall</t>
  </si>
  <si>
    <t>03 59 005799</t>
  </si>
  <si>
    <t>10/11/19 Unable to locate/Annapolis-Glen Burnie lost info</t>
  </si>
  <si>
    <t>19-2198</t>
  </si>
  <si>
    <t>Shannon Overholt Office of Public Defender</t>
  </si>
  <si>
    <t>Vaugh Avery Watson Jr</t>
  </si>
  <si>
    <t>9/24/2019 requesting any body cam. No Video.Handled by LT Corbin</t>
  </si>
  <si>
    <t>19-1652</t>
  </si>
  <si>
    <t>Shannon Tetreau</t>
  </si>
  <si>
    <t>Lonnie Edmonds</t>
  </si>
  <si>
    <t>18 MSP 001470</t>
  </si>
  <si>
    <t>19-1720</t>
  </si>
  <si>
    <t>Shannon Vogele</t>
  </si>
  <si>
    <t>100 Jamison Ct, Hagerstown</t>
  </si>
  <si>
    <t>19-1725</t>
  </si>
  <si>
    <t>19-1211</t>
  </si>
  <si>
    <t>Sharonda Fitchett</t>
  </si>
  <si>
    <t>Leroy</t>
  </si>
  <si>
    <t>19 MSP 018500</t>
  </si>
  <si>
    <t>6/19/19 Emailed report</t>
  </si>
  <si>
    <t>19-3048</t>
  </si>
  <si>
    <t>Shaun Diggs</t>
  </si>
  <si>
    <t xml:space="preserve">12/20/19  No information found. </t>
  </si>
  <si>
    <t>19-1349</t>
  </si>
  <si>
    <t>HR</t>
  </si>
  <si>
    <t>Sheila F Fleshman</t>
  </si>
  <si>
    <t>Freddie Harvin</t>
  </si>
  <si>
    <t>19 MSP 021729</t>
  </si>
  <si>
    <t>Requestig 911 recording</t>
  </si>
  <si>
    <t>19-3024</t>
  </si>
  <si>
    <t>Shelby Drawbaugh</t>
  </si>
  <si>
    <t>Shelby Lorraine Salley</t>
  </si>
  <si>
    <t>12/17/19 Incident is over 40 years ago, no information found.</t>
  </si>
  <si>
    <t>19-1012</t>
  </si>
  <si>
    <t>Sheldon Bryant/ Cherryhill Police Department</t>
  </si>
  <si>
    <t xml:space="preserve">5/21/19 No records found </t>
  </si>
  <si>
    <t>19-0205</t>
  </si>
  <si>
    <t>Shellea Floyd</t>
  </si>
  <si>
    <t>Brendon Michaels</t>
  </si>
  <si>
    <t xml:space="preserve"> 2/5/19 Not MSP</t>
  </si>
  <si>
    <t>19-0023</t>
  </si>
  <si>
    <t>Sherri Warner</t>
  </si>
  <si>
    <t>Requesting hand gun permit application</t>
  </si>
  <si>
    <t>19-0025</t>
  </si>
  <si>
    <t>Daniel Stehley Brandy Smith</t>
  </si>
  <si>
    <t>18 MSP 052534</t>
  </si>
  <si>
    <t>Requesting bodycam video. Actually Car Camera of Accident</t>
  </si>
  <si>
    <t>19-1272</t>
  </si>
  <si>
    <t>John Mervine</t>
  </si>
  <si>
    <t>Requesting Video of an accident</t>
  </si>
  <si>
    <t>19-1291</t>
  </si>
  <si>
    <t>Sean Pase</t>
  </si>
  <si>
    <t>Report mailed 7/17/19 S.C.</t>
  </si>
  <si>
    <t>19-2261</t>
  </si>
  <si>
    <t>9/30/2019 Requesting video of fatal accident on 9/14/2019. No video</t>
  </si>
  <si>
    <t>19-2663</t>
  </si>
  <si>
    <t>Ashley Moult &amp; Frsanklin Chadwick</t>
  </si>
  <si>
    <t>11/08/2019 Requesting body worn cam video</t>
  </si>
  <si>
    <t>19-2764</t>
  </si>
  <si>
    <t>Sherry Pratt - Metropolitan Reporting Bureau</t>
  </si>
  <si>
    <t>Reginald Thomas &amp; Luis Arriaga-Sanchez</t>
  </si>
  <si>
    <t>11/20/19 sent to Rhea requesting video from an accident.12/05/19 No video. No das camera.RH</t>
  </si>
  <si>
    <t>19-2765</t>
  </si>
  <si>
    <t>Jessica Dutrow &amp; Melvin Spriggs</t>
  </si>
  <si>
    <t>11/20/19 Sent to Rhea requesting video from an accident. 11/25/19 Report is open and ongoing. No video sent.</t>
  </si>
  <si>
    <t>19-1385</t>
  </si>
  <si>
    <t>Shirley Milne</t>
  </si>
  <si>
    <t>Earl Milne</t>
  </si>
  <si>
    <t xml:space="preserve">7/10/19 Not MSP </t>
  </si>
  <si>
    <t>19-1410</t>
  </si>
  <si>
    <t>Shirley vanDusen</t>
  </si>
  <si>
    <t>7/11/19 Not MSP/BPD</t>
  </si>
  <si>
    <t>19-0337</t>
  </si>
  <si>
    <t>Shontell Bivens</t>
  </si>
  <si>
    <t>Tanya Green</t>
  </si>
  <si>
    <t>16 MSP 023886</t>
  </si>
  <si>
    <t>2/15/19 Emailed fee letter $5.00  4/4/19 Did not recieve payment
10/18/2019 when closed past the 60 days. GEF</t>
  </si>
  <si>
    <t>19-1758</t>
  </si>
  <si>
    <t>8/13/19 Mailed redacted copy of report.</t>
  </si>
  <si>
    <t>19-1816</t>
  </si>
  <si>
    <t>Timothy Markin</t>
  </si>
  <si>
    <t>19 MSP 018244</t>
  </si>
  <si>
    <t>No report on file/Photos Only/KW 8-23-2019 sent RH for video</t>
  </si>
  <si>
    <t>19-2782</t>
  </si>
  <si>
    <t>Shulman Rogers - Jessica Baker</t>
  </si>
  <si>
    <t>11/22/19 Video/Audio info.sent to Rhea by Michele. Report is pending 
photo information sent to customer. FP
12/09/19 Photos mailed. S.C. Form 58 mailed to customer for DCIR.
12/27/19 No videos. Response ltr sent. Closed 12/27/19. RH. 
Ammended PIA received on 1/7/2020.  Case reopened and fee
 letter issued (MU).  Requesting EDR/CDR records (MU). 
New fee of $7.75 requested.  New fee paid and requested info sent (MU).</t>
  </si>
  <si>
    <t>19-2856</t>
  </si>
  <si>
    <t>Siarra Elliott/Wicomico Co SAO</t>
  </si>
  <si>
    <t>Dorian Williams</t>
  </si>
  <si>
    <t>19 MSP 044206</t>
  </si>
  <si>
    <t>11/26 Not in veripic/Contacted photo lab 12/2/19 per dave at lab this case is being fed ex today , case closed. DT</t>
  </si>
  <si>
    <t>19-2408</t>
  </si>
  <si>
    <t>Sierra Abaie</t>
  </si>
  <si>
    <t>19 270 0412</t>
  </si>
  <si>
    <t>10/11/2019 Not MSP contact Baltimore Co PD.</t>
  </si>
  <si>
    <t>19-1193</t>
  </si>
  <si>
    <t>Silver Wolf Assitant</t>
  </si>
  <si>
    <t>Bassim Hezam Mohammed Gaber</t>
  </si>
  <si>
    <t>19 MSP 004092</t>
  </si>
  <si>
    <t>19-2476</t>
  </si>
  <si>
    <t>Miriah Shoemaker</t>
  </si>
  <si>
    <t>19MSP037425</t>
  </si>
  <si>
    <t>10/18/19 No photos on file FP</t>
  </si>
  <si>
    <t>19-0467</t>
  </si>
  <si>
    <t>Skip Black</t>
  </si>
  <si>
    <t>Darrius Bain</t>
  </si>
  <si>
    <t>Requesting recorded interview by TFC P Orem of D Bain.</t>
  </si>
  <si>
    <t>19-2659</t>
  </si>
  <si>
    <t>Slocumb Law Firm</t>
  </si>
  <si>
    <t>11/21/19 Report emailed. S.C.</t>
  </si>
  <si>
    <t>19-2429</t>
  </si>
  <si>
    <t>Smith &amp; Pugh, PLC/ Jonathan A. Nelson</t>
  </si>
  <si>
    <t>Jennifer D. Myers</t>
  </si>
  <si>
    <t>15 MSP 028437</t>
  </si>
  <si>
    <t>10/15/19 report emailed along with report # 15 MSP 031203</t>
  </si>
  <si>
    <t>19-2080</t>
  </si>
  <si>
    <t>Smith's Implements, Inc - Katelyn Smith</t>
  </si>
  <si>
    <t>Gerald McKee &amp; Corey Putman</t>
  </si>
  <si>
    <t>19 MSP 037332</t>
  </si>
  <si>
    <t>9/12 Mailed 10 day ltr.  9/24/19 Mailed report w/partial ltr.</t>
  </si>
  <si>
    <t>19-0165</t>
  </si>
  <si>
    <t>Snoop Investigations, LLC</t>
  </si>
  <si>
    <t>David Suter</t>
  </si>
  <si>
    <t>Report mailed 2/6/19 S.C.</t>
  </si>
  <si>
    <t>19-1131</t>
  </si>
  <si>
    <t>Snowhill DPSCS/ Carol</t>
  </si>
  <si>
    <t>Derwin Andre Scott</t>
  </si>
  <si>
    <t xml:space="preserve">6/11/19 Not PIA request </t>
  </si>
  <si>
    <t>19-0677</t>
  </si>
  <si>
    <t>Snyder Law Group</t>
  </si>
  <si>
    <t>Joseph Dieumegarde</t>
  </si>
  <si>
    <t>19-3088</t>
  </si>
  <si>
    <t>Soecial Agent Heiser/Defense Counterittelligence and Security Agency</t>
  </si>
  <si>
    <t>Justin Daniel Wilson</t>
  </si>
  <si>
    <t>14 MSP 035508</t>
  </si>
  <si>
    <t>12/23/19 Faxed report.</t>
  </si>
  <si>
    <t>19-1389</t>
  </si>
  <si>
    <t>Somerset SAO</t>
  </si>
  <si>
    <t>Nicole Lynn Confer</t>
  </si>
  <si>
    <t>19 MSP 015397</t>
  </si>
  <si>
    <t>7/10/19. Photo request Somerset SAO. 169 photos  lab. DT   7/16/19 mailed DT</t>
  </si>
  <si>
    <t>19-2105</t>
  </si>
  <si>
    <t>Somerset SAO/ Erica M. Witz</t>
  </si>
  <si>
    <t>Allen Elbert Watson</t>
  </si>
  <si>
    <t>19 MSP 026518</t>
  </si>
  <si>
    <t xml:space="preserve"> 9/16/19 46 photos lab.. DT  9/19/19 mailed  DT</t>
  </si>
  <si>
    <t>19-1654</t>
  </si>
  <si>
    <t>Keshawn Savage/ Tyris Davis</t>
  </si>
  <si>
    <t>19 MSP 023694</t>
  </si>
  <si>
    <t>8/5/19. unkn # of photos not in Veripic lab DT.   8/26/19 mailed DT</t>
  </si>
  <si>
    <t>19-1581</t>
  </si>
  <si>
    <t>Somerset SAO/ Wess Garner</t>
  </si>
  <si>
    <t>Dewayne L. Horsey Jr</t>
  </si>
  <si>
    <t>18 MSP 043847</t>
  </si>
  <si>
    <t>7/29/19. 116 photos lab DT   8/2/19 mailed DT</t>
  </si>
  <si>
    <t>19-1582</t>
  </si>
  <si>
    <t>18 MSP 046200</t>
  </si>
  <si>
    <t>7/29/19. 72 photos  lab  DT  8/2/19 mailed DT</t>
  </si>
  <si>
    <t>19-1583</t>
  </si>
  <si>
    <t>19 MSP 006612</t>
  </si>
  <si>
    <t>7/29/19. 222 photos lab DT   8/2/19 mailed DT</t>
  </si>
  <si>
    <t>19-1584</t>
  </si>
  <si>
    <t>19 MSP 007336</t>
  </si>
  <si>
    <t>7/29/19 unkn # of photos not in Veripic, 9 images attached to RMS report  lab . DT  8/13/19 mailed DT</t>
  </si>
  <si>
    <t>19-1585</t>
  </si>
  <si>
    <t xml:space="preserve"> 7/29/19 174 photos lab.  DT 8/2/19 mailed DT</t>
  </si>
  <si>
    <t>19-1586</t>
  </si>
  <si>
    <t>Unkn Offender</t>
  </si>
  <si>
    <t>19 MSP 013671</t>
  </si>
  <si>
    <t xml:space="preserve"> 7/29/19. 208 photos.  DT 8/2/19 mailed DT</t>
  </si>
  <si>
    <t>19-1587</t>
  </si>
  <si>
    <t>Dwayne L. Horsey Jr</t>
  </si>
  <si>
    <t>7/29/19. unkn # of photos not in Veripic lab  DT  8/13/19 mailed DT</t>
  </si>
  <si>
    <t>19-1807</t>
  </si>
  <si>
    <t>Donald Robert Wharton</t>
  </si>
  <si>
    <t>19 MSP 024712</t>
  </si>
  <si>
    <t>8/15/19  37 photos lab  DT . 8/22/19 mailed DT</t>
  </si>
  <si>
    <t>19-2120</t>
  </si>
  <si>
    <t>Devon Lashon Cannon</t>
  </si>
  <si>
    <t>19 MSP 027371</t>
  </si>
  <si>
    <t>9/16/19 52 photos. lab . 9/19/19 mailed</t>
  </si>
  <si>
    <t>19-3018</t>
  </si>
  <si>
    <t>Sonja M Kerns</t>
  </si>
  <si>
    <t>Philip W Spedden Jr</t>
  </si>
  <si>
    <t>19 MSP 052416</t>
  </si>
  <si>
    <t>12/17/2019 Requesting report.
01/08/20 returned to crd as the request is for an incident report / mu.2/24/20 I received this request on today. Faxed the report.</t>
  </si>
  <si>
    <t>19-0358</t>
  </si>
  <si>
    <t>Sonya L. Kubacak</t>
  </si>
  <si>
    <t>Warren E. Main</t>
  </si>
  <si>
    <t xml:space="preserve"> 2/21/19 5 Year destroyed</t>
  </si>
  <si>
    <t>19-0751</t>
  </si>
  <si>
    <t>Sovereign Bodies Institute MuckRock News</t>
  </si>
  <si>
    <t>Requesting info open/closed missing Native Americians</t>
  </si>
  <si>
    <t>19-2087</t>
  </si>
  <si>
    <t>Spearhead Investigations, LLC - Camila Rocha</t>
  </si>
  <si>
    <t>Randall H. Weaber</t>
  </si>
  <si>
    <t>8N40AYY</t>
  </si>
  <si>
    <t xml:space="preserve">9/13 Request Authority for Release , 9/18 fax partial ltr w/citation #4FG0AFJ, MSP5819001750W, 3770BCP </t>
  </si>
  <si>
    <t>19-2503</t>
  </si>
  <si>
    <t>Special Agent Anthony Knox/Treasury Dept.</t>
  </si>
  <si>
    <t>Sonya Burton</t>
  </si>
  <si>
    <t>13 51 032256</t>
  </si>
  <si>
    <t>10/23/19 Sent to Bk.</t>
  </si>
  <si>
    <t>19-2025</t>
  </si>
  <si>
    <t>Special Agent John Phillips</t>
  </si>
  <si>
    <t>Jamal David Butler</t>
  </si>
  <si>
    <t>19 MSP 028231</t>
  </si>
  <si>
    <t>Emailed report 9/6/19</t>
  </si>
  <si>
    <t>19-2271</t>
  </si>
  <si>
    <t>Spencer, Shuford, LLP</t>
  </si>
  <si>
    <t>Eric Pakulla</t>
  </si>
  <si>
    <t>19-1962</t>
  </si>
  <si>
    <t>Springfield Fire Dept -Capt James Johnson</t>
  </si>
  <si>
    <t>Jason Matthew Henry</t>
  </si>
  <si>
    <t>Emailed CJIS Letter 8/29</t>
  </si>
  <si>
    <t>19-0444</t>
  </si>
  <si>
    <t>SSG Joy M. Lake Recruiting &amp; Retention NCO</t>
  </si>
  <si>
    <t>West Kasey Edward</t>
  </si>
  <si>
    <t>19-0267</t>
  </si>
  <si>
    <t>SSG Thornton  - Kent Recruiting Center</t>
  </si>
  <si>
    <t>Darrick Alonzo Edwards</t>
  </si>
  <si>
    <t>19-3086</t>
  </si>
  <si>
    <t>St. Joseph Probate Court/Juvenile Justice Center</t>
  </si>
  <si>
    <t>Jeffrey Ballge</t>
  </si>
  <si>
    <t>12/23/19 No information found.</t>
  </si>
  <si>
    <t>19-2169</t>
  </si>
  <si>
    <t>St. Laurent &amp; Associates - Rebecca Spitler</t>
  </si>
  <si>
    <t>18 MSP 030923</t>
  </si>
  <si>
    <t>9/19 forward to PIA requesting bodycam footage. NO Video exist</t>
  </si>
  <si>
    <t>19-1374</t>
  </si>
  <si>
    <t>St. Mary's Co Sheriff's Off - Ret. Lt. J. Payne</t>
  </si>
  <si>
    <t>Michelle Catherine Thrasher</t>
  </si>
  <si>
    <t>19-1234</t>
  </si>
  <si>
    <t>Stacy Carroll</t>
  </si>
  <si>
    <t>Mailed partial report - still under investigation</t>
  </si>
  <si>
    <t>19-1411</t>
  </si>
  <si>
    <t>Stacy Cebenka</t>
  </si>
  <si>
    <t>Megan Cebenka</t>
  </si>
  <si>
    <t>19 MSP 006627</t>
  </si>
  <si>
    <t>19-0327</t>
  </si>
  <si>
    <t>Staff Sergeant Daiel Peterson</t>
  </si>
  <si>
    <t>Christopher J. Reardon</t>
  </si>
  <si>
    <t>19 MSP 001947</t>
  </si>
  <si>
    <t xml:space="preserve">2/14/19 Contacct SAO for DUI report </t>
  </si>
  <si>
    <t>19-2707</t>
  </si>
  <si>
    <t>Stanley Carignan Esquire State Farm</t>
  </si>
  <si>
    <t>19 MSP 019954</t>
  </si>
  <si>
    <t>11/14/2019 Requesting body worn camera footage.
11/27/19 No cameras, no audio available. RH</t>
  </si>
  <si>
    <t>19-2774</t>
  </si>
  <si>
    <t>Stark and Keenan - Elizabeth Thompson</t>
  </si>
  <si>
    <t>Joseph Schmidt</t>
  </si>
  <si>
    <t>19 MSP 024873</t>
  </si>
  <si>
    <t>11/20/19 Request Ltr forward to Ms. Williams for denial
12/3/19 Denial Ltr mailed.</t>
  </si>
  <si>
    <t>19-2276</t>
  </si>
  <si>
    <t>State Audo Insurance Companies; Jason McClaflin</t>
  </si>
  <si>
    <t>Oshucks Irish Pub</t>
  </si>
  <si>
    <t>OSFM # 17.19.008</t>
  </si>
  <si>
    <t>Report Emailed to Requester</t>
  </si>
  <si>
    <t>19-2711</t>
  </si>
  <si>
    <t>State Auto Insurance Companies/Jeff Sparks</t>
  </si>
  <si>
    <t>Crawford Payne</t>
  </si>
  <si>
    <t>19 MSP 045693</t>
  </si>
  <si>
    <t>11/14/19 Request denied.</t>
  </si>
  <si>
    <t>19-1881</t>
  </si>
  <si>
    <t>Requesting traffic camera footage loss occuring 8/10/2019 
intersection of Perring Pkwy and Putty Hill Park Parkville MD</t>
  </si>
  <si>
    <t>19-2609</t>
  </si>
  <si>
    <t>Yeonju Kim</t>
  </si>
  <si>
    <t>18 MSP 055682</t>
  </si>
  <si>
    <t>19-1344</t>
  </si>
  <si>
    <t>State Farm - Frank Bevacqua</t>
  </si>
  <si>
    <t>Pedro Mejia</t>
  </si>
  <si>
    <t>19 MSP 022387</t>
  </si>
  <si>
    <t>Release report w/parital denial ltr 7/8</t>
  </si>
  <si>
    <t>19-1882</t>
  </si>
  <si>
    <t>State Farm Insurance</t>
  </si>
  <si>
    <t>Requesting footage traffic camera intersection Reisterstown and 
McDonough Street Garrison MD</t>
  </si>
  <si>
    <t>19-2861</t>
  </si>
  <si>
    <t>State Highway Admin - Arlisa Moton</t>
  </si>
  <si>
    <t>11/26/19 Pulled Incident report. Forward to Accident Section for accident report and photos. 12/2/19 forwarding to Rhea requesting Driver Examination. 12/2/19 Photo lab. 12/6/2019 mailed report and photos.</t>
  </si>
  <si>
    <t>19-1913</t>
  </si>
  <si>
    <t>State of California Department of Justice</t>
  </si>
  <si>
    <t>William Ronald Seabold</t>
  </si>
  <si>
    <t>8/26/19 No information found</t>
  </si>
  <si>
    <t>19-2079</t>
  </si>
  <si>
    <t>State of California Dept of Corrections/T Johnson</t>
  </si>
  <si>
    <t>David MCCloud</t>
  </si>
  <si>
    <t xml:space="preserve">9/12/19 Not MSP two cases 102070022 &amp;113176026 </t>
  </si>
  <si>
    <t>19-0354</t>
  </si>
  <si>
    <t>State of Wiscousin DJCCIB</t>
  </si>
  <si>
    <t>Keith Alvin Richardson</t>
  </si>
  <si>
    <t>19-2270</t>
  </si>
  <si>
    <t>State's Attorneys Office-Washington</t>
  </si>
  <si>
    <t>Kenneth Tyner</t>
  </si>
  <si>
    <t>10/01/19 Sent to Photo Lab on S.C.</t>
  </si>
  <si>
    <t>19-0644</t>
  </si>
  <si>
    <t>Stein , Mitchell &amp; Missner.LLP</t>
  </si>
  <si>
    <t>Christian Gurerriero</t>
  </si>
  <si>
    <t xml:space="preserve">Pending fee. Closed after 60 days and no response. 
</t>
  </si>
  <si>
    <t>19-1116</t>
  </si>
  <si>
    <t>Angela Balbuena</t>
  </si>
  <si>
    <t>19 MSP 007003</t>
  </si>
  <si>
    <t>Not  Fatal</t>
  </si>
  <si>
    <t>19-2146</t>
  </si>
  <si>
    <t>Stein &amp; Sperling/Jakelyne Corleto</t>
  </si>
  <si>
    <t>Roberto Armando</t>
  </si>
  <si>
    <t>09/18/19 Original request was sent to Rockville Bk.and sent to us
with attachments. No record found including photos.
9/24/19 MN Sent to PIA coordinator requesting video/bodycam/dashcam.</t>
  </si>
  <si>
    <t>19-0458</t>
  </si>
  <si>
    <t>Stein Sperling, Bennett, DE Jone &amp; Driscoll</t>
  </si>
  <si>
    <t>Oscar Rene Rios rivera</t>
  </si>
  <si>
    <t>19 MSP001859</t>
  </si>
  <si>
    <t>19-0913</t>
  </si>
  <si>
    <t>Stein Sperlng</t>
  </si>
  <si>
    <t>19-0135</t>
  </si>
  <si>
    <t>Stein, Mitchell, Beato &amp; Missner,LLP</t>
  </si>
  <si>
    <t>Christian Guerriero</t>
  </si>
  <si>
    <t>19-0249</t>
  </si>
  <si>
    <t>Stein, Sperling, Bennett, DeJong</t>
  </si>
  <si>
    <t>Edgard Aguilar</t>
  </si>
  <si>
    <t>19-2243</t>
  </si>
  <si>
    <t>Stein,Sperling, Bennett, DeJong, Driscoll</t>
  </si>
  <si>
    <t>19CS00168182</t>
  </si>
  <si>
    <t>19-2753</t>
  </si>
  <si>
    <t>Stein,Sperling,Bennett, De Jong, Driscoll</t>
  </si>
  <si>
    <t>Jorge Alvarenga Solorzano</t>
  </si>
  <si>
    <t>19 MSP 043991</t>
  </si>
  <si>
    <t>11/19/19 Non-fatal report sent including written statements. No
photos on file. Copy given to Michele for bodycam/video FP.
11/20/19 sent to Rhea for bodycam/video. 12/05/19 No video footage to send. RH.</t>
  </si>
  <si>
    <t>19-1175</t>
  </si>
  <si>
    <t>Stephanie Ferguson</t>
  </si>
  <si>
    <t>Requesting info on property Partner Engineering Inc</t>
  </si>
  <si>
    <t>19-0338</t>
  </si>
  <si>
    <t>Stephanie Halliburton</t>
  </si>
  <si>
    <t>Brandon Mateo San Felice</t>
  </si>
  <si>
    <t xml:space="preserve">2/27/19 Not PIA request </t>
  </si>
  <si>
    <t>19-0418</t>
  </si>
  <si>
    <t>Stephanie Halliburton - Yavapai Co SO</t>
  </si>
  <si>
    <t>19-0675</t>
  </si>
  <si>
    <t>Stephanie Redden/Wicomico County SAO</t>
  </si>
  <si>
    <t>Briece Joynes &amp; Patty Handy</t>
  </si>
  <si>
    <t>19-1042</t>
  </si>
  <si>
    <t>Stephen Brodbeck/ICE</t>
  </si>
  <si>
    <t>Juan Martines/Alberto Velez</t>
  </si>
  <si>
    <t>18 MSP 046179</t>
  </si>
  <si>
    <t>5/29/19 Dep. Travis/Cecil Co SO approved</t>
  </si>
  <si>
    <t>19-0262</t>
  </si>
  <si>
    <t>Stephen Brodbeck/U.S Depart Homeland Sec.</t>
  </si>
  <si>
    <t>Vasquez Eriquez,Marco</t>
  </si>
  <si>
    <t>18 MSP 030017</t>
  </si>
  <si>
    <t xml:space="preserve"> 2/7/19 Emailed report/Faxed on 2/8/19 requester could not open email.</t>
  </si>
  <si>
    <t>19-0336</t>
  </si>
  <si>
    <t>Jerson Rafael Guerra</t>
  </si>
  <si>
    <t>19 MSP 006311</t>
  </si>
  <si>
    <t xml:space="preserve"> 2/15/19 Faxed report</t>
  </si>
  <si>
    <t>19-1841</t>
  </si>
  <si>
    <t>Stephen Fasteau</t>
  </si>
  <si>
    <t>19 MSP 027479</t>
  </si>
  <si>
    <t>8/20/19 Report is not available at this time. S.C.</t>
  </si>
  <si>
    <t>19-2220</t>
  </si>
  <si>
    <t>Stephen Johnson</t>
  </si>
  <si>
    <t>Det. Gonzalez/Thomasson</t>
  </si>
  <si>
    <t>Foreign Docs on Det. Gonzalez &amp; Thomasson. No Fee bc no records</t>
  </si>
  <si>
    <t>19-1082</t>
  </si>
  <si>
    <t>Stephen Shepherson</t>
  </si>
  <si>
    <t>Vannesa Sheppard</t>
  </si>
  <si>
    <t xml:space="preserve">5/30/19 Emailed report </t>
  </si>
  <si>
    <t>19-2405</t>
  </si>
  <si>
    <t>Stephen Veldhuizen</t>
  </si>
  <si>
    <t>Jack Cooper Holdings Corp.</t>
  </si>
  <si>
    <t>10/10/19 Requesting MSP information the following companies.
11/20/19 CVED provided inspections. Gratis for the lateness. RH</t>
  </si>
  <si>
    <t>19-0692</t>
  </si>
  <si>
    <t>Stephen W. Brodbeck/U.S Immigration</t>
  </si>
  <si>
    <t>Henry Siguenza-Arevalo</t>
  </si>
  <si>
    <t xml:space="preserve">4/5/19 Sent to Waterloo </t>
  </si>
  <si>
    <t>19-2714</t>
  </si>
  <si>
    <t>Steven Greenblat</t>
  </si>
  <si>
    <t>11/14/19 Photo form 30-48 sent. No report on file F.P.11/27/19 Photo 
to lab.F.P01/06/2020  Received 2nd check #6989 FP</t>
  </si>
  <si>
    <t>19-2254</t>
  </si>
  <si>
    <t>Steven H. Heisler, Esq.</t>
  </si>
  <si>
    <t>Luis Santiago/ Donald Creek</t>
  </si>
  <si>
    <t>19 MSP 037010</t>
  </si>
  <si>
    <t>09/27/19 foward to PIA coordinator requesting red light camera footage.No video. No fee. Sent Incident rpt</t>
  </si>
  <si>
    <t>19-0489</t>
  </si>
  <si>
    <t>Steven Labore</t>
  </si>
  <si>
    <t xml:space="preserve">3/11/19 No report found </t>
  </si>
  <si>
    <t>19-0927</t>
  </si>
  <si>
    <t>Steven M Van Benneckum</t>
  </si>
  <si>
    <t>internal Affair Investigation . HR Records Re: transfer. No fee.</t>
  </si>
  <si>
    <t>19-1848</t>
  </si>
  <si>
    <t>Steven Mark Van Bennekum</t>
  </si>
  <si>
    <t>Requesting statically data for investigations by IAD and OFP. Fee Ltr sent 9/26/19
no payment. Admin Closure. RH 12/09/19</t>
  </si>
  <si>
    <t>19-0812</t>
  </si>
  <si>
    <t>Strategic Services Bureau</t>
  </si>
  <si>
    <t>Emilio Yslas</t>
  </si>
  <si>
    <t>19-0813</t>
  </si>
  <si>
    <t>19-0423</t>
  </si>
  <si>
    <t>Maria Heglmeier</t>
  </si>
  <si>
    <t>Report mailed 4/16/19</t>
  </si>
  <si>
    <t>19-0424</t>
  </si>
  <si>
    <t>Denise Lipford</t>
  </si>
  <si>
    <t>18 MSP 042684</t>
  </si>
  <si>
    <t>NON fatal-no record on file</t>
  </si>
  <si>
    <t>19-0087</t>
  </si>
  <si>
    <t>Stu Macfarlane</t>
  </si>
  <si>
    <t>Requesting a list of all Private Detective License Holders inMD</t>
  </si>
  <si>
    <t>19-1399</t>
  </si>
  <si>
    <t>Subpoena for Ms. Williams</t>
  </si>
  <si>
    <t>Jeniffer mason</t>
  </si>
  <si>
    <t>19 MSP 017868</t>
  </si>
  <si>
    <t>7/11/19 Report not releasable per TFC. Couter</t>
  </si>
  <si>
    <t>19-0168</t>
  </si>
  <si>
    <t>Sue Mi Ko</t>
  </si>
  <si>
    <t>Maples of Towson</t>
  </si>
  <si>
    <t>19-1733</t>
  </si>
  <si>
    <t>Suffolk PD - Investigator D. Wiggins</t>
  </si>
  <si>
    <t>Samara Leoni Hardiman</t>
  </si>
  <si>
    <t>19-1646</t>
  </si>
  <si>
    <t>Suffolk PD - Master Police Officer D Wiggins</t>
  </si>
  <si>
    <t>Makenzie Brianna Hooper</t>
  </si>
  <si>
    <t>19-0047</t>
  </si>
  <si>
    <t>Suffolk Police Department/Officer C. Jaramillo</t>
  </si>
  <si>
    <t>Charles Arthur Davidson</t>
  </si>
  <si>
    <t xml:space="preserve">1/10/19 No iinformation found </t>
  </si>
  <si>
    <t>19-1826</t>
  </si>
  <si>
    <t>Suffolk Police Dept</t>
  </si>
  <si>
    <t>Steven Craig Hamblet</t>
  </si>
  <si>
    <t>8/19/19 Background check</t>
  </si>
  <si>
    <t>19-1803</t>
  </si>
  <si>
    <t>Summerville PD</t>
  </si>
  <si>
    <t>Kyle Joseph Rough</t>
  </si>
  <si>
    <t>Contact CJIS 8/15</t>
  </si>
  <si>
    <t>19-2057</t>
  </si>
  <si>
    <t>Susa Giller</t>
  </si>
  <si>
    <t>9/10/19 Requesting number of rapes in Montgomery Co for the
the last 3 years</t>
  </si>
  <si>
    <t>19-0409</t>
  </si>
  <si>
    <t>Susan Francis</t>
  </si>
  <si>
    <t>Darrick Wright</t>
  </si>
  <si>
    <t xml:space="preserve">2/27/19 This is a old request from 2018, no info could be found then or now. </t>
  </si>
  <si>
    <t>19-1339</t>
  </si>
  <si>
    <t>Suzan Parker</t>
  </si>
  <si>
    <t>Gabriel Wohl</t>
  </si>
  <si>
    <t>18 MSP 030606</t>
  </si>
  <si>
    <t>Pending fee. 09/17/2019 closed after 60 days. GEF</t>
  </si>
  <si>
    <t>19-2283</t>
  </si>
  <si>
    <t>Suzannah Sturgell Balt Co States Attorney</t>
  </si>
  <si>
    <t xml:space="preserve">Michael Colclough </t>
  </si>
  <si>
    <t>19 MSP 23677</t>
  </si>
  <si>
    <t>10/2/2019 Requestng a drug case TFC. West . Handled by CED.</t>
  </si>
  <si>
    <t>19-2697</t>
  </si>
  <si>
    <t>Suzannah Sturgell Balt Co States Atty Off</t>
  </si>
  <si>
    <t>Robert Baumann</t>
  </si>
  <si>
    <t>19 MSP 046328</t>
  </si>
  <si>
    <t xml:space="preserve">11/13/2019 Requesting reports 19MSP046328 19MSP44746.
Ongoing investigaations. should go to CIB/CED troopers. </t>
  </si>
  <si>
    <t>19-2698</t>
  </si>
  <si>
    <t>Fransisco Cuffey,Bryan Akers</t>
  </si>
  <si>
    <t>19 MSP 036025</t>
  </si>
  <si>
    <t>11/13/2019 Requesting reports. Open Investigations. Should Go to CIB/CED troopers.</t>
  </si>
  <si>
    <t>19-1876</t>
  </si>
  <si>
    <t>Suzannah Sturgell/Baltimore Co SAO</t>
  </si>
  <si>
    <t>John Melvin Hairston</t>
  </si>
  <si>
    <t>19 MSP 017257</t>
  </si>
  <si>
    <t>8/23/19 CED Gang Enforcement Has/Completed outside of RMS</t>
  </si>
  <si>
    <t>19-2806</t>
  </si>
  <si>
    <t>Suzanne Doty</t>
  </si>
  <si>
    <t>Barbara Pierce</t>
  </si>
  <si>
    <t>18 MSP 022137</t>
  </si>
  <si>
    <t>11/25/19 Non-fatal report form letter sent - No photos of file FP</t>
  </si>
  <si>
    <t>19-1223</t>
  </si>
  <si>
    <t>Tactical American Security Consulting, LLC</t>
  </si>
  <si>
    <t>Jermel Lee Moss(Suspect)</t>
  </si>
  <si>
    <t>6/20/19 Fee letter emailed $8.50 8/5/19/Emailed report</t>
  </si>
  <si>
    <t>19-1457</t>
  </si>
  <si>
    <t>Sylvester Leonard Wallace</t>
  </si>
  <si>
    <t>19 MSP 022815</t>
  </si>
  <si>
    <t xml:space="preserve"> 7/16/19 Unkn # of photos, not in Veripic. lab DT. 7/18/19 mailed DT</t>
  </si>
  <si>
    <t>19-1474</t>
  </si>
  <si>
    <t>Jonathan (Jon) Donald</t>
  </si>
  <si>
    <t>18 MSP 049269</t>
  </si>
  <si>
    <t>7/17/19. unkn # of photos, not in Veripic. lab.  DT  7/25/19 mailed DT</t>
  </si>
  <si>
    <t>19-1476</t>
  </si>
  <si>
    <t>Antonio Pena-Camilo</t>
  </si>
  <si>
    <t>19 MSP 024161</t>
  </si>
  <si>
    <t>7/17/19 unkn # of photos, not in Veripic. lab. DT  7/25/19 mailed DT</t>
  </si>
  <si>
    <t>19-1477</t>
  </si>
  <si>
    <t>Rodney Adrian Griffin</t>
  </si>
  <si>
    <t>19 MSP 027181</t>
  </si>
  <si>
    <t xml:space="preserve"> 7/17/19 15 photos. lab. DT  7/18/19 mailed DT</t>
  </si>
  <si>
    <t>19-1478</t>
  </si>
  <si>
    <t>Timothy Lawrence Nevins</t>
  </si>
  <si>
    <t>19 MSP 023906</t>
  </si>
  <si>
    <t>7/17/19. 7 photos  lab. DT  7/18/19 mailed DT</t>
  </si>
  <si>
    <t>19-1479</t>
  </si>
  <si>
    <t>Cadi Ann Hintergradt</t>
  </si>
  <si>
    <t>19 MSP 024965</t>
  </si>
  <si>
    <t>7/17/19. 1 photo lab  DT  7/18/19 mailed DT</t>
  </si>
  <si>
    <t>19-1623</t>
  </si>
  <si>
    <t>Cullen Michael Dean Cannon</t>
  </si>
  <si>
    <t>19 MSP 028383</t>
  </si>
  <si>
    <t>7/31/19 10 photos lab  DT . 8/6/19 mailed DT</t>
  </si>
  <si>
    <t>19-1624</t>
  </si>
  <si>
    <t>Sean Patrick Kearney</t>
  </si>
  <si>
    <t xml:space="preserve"> 7/31/19 8 photos lab. DT  8/6/19 mailed DT</t>
  </si>
  <si>
    <t>19-1870</t>
  </si>
  <si>
    <t>Aroldo Flores Perla</t>
  </si>
  <si>
    <t>19 MSP 028022</t>
  </si>
  <si>
    <t xml:space="preserve"> 8/22/19 3 photos lab DT  8/23/19 mailed DT</t>
  </si>
  <si>
    <t>19-1880</t>
  </si>
  <si>
    <t>Shawn Ronald Glacken</t>
  </si>
  <si>
    <t>19 MSP 028579</t>
  </si>
  <si>
    <t>8/23/19 6 photos lab  DT  8/26/19 mailed DT</t>
  </si>
  <si>
    <t>19-2068</t>
  </si>
  <si>
    <t>Marco Antonio Camacho</t>
  </si>
  <si>
    <t>19 MSP 029078</t>
  </si>
  <si>
    <t>9/11/19 unkn # of photos not in Veripic. lab DT  9/16/19 per lab and reporting trooper no photos were taken for this case, emailed Amanda and closed the case. DT</t>
  </si>
  <si>
    <t>19-2287</t>
  </si>
  <si>
    <t>John Versyp</t>
  </si>
  <si>
    <t>19 MSP 033881</t>
  </si>
  <si>
    <t>10/2/19 11 photos sent to lab. DT 10/16/19 mailed</t>
  </si>
  <si>
    <t>19-2329</t>
  </si>
  <si>
    <t>Melanie Ann Wooters</t>
  </si>
  <si>
    <t>19 MSP 040059</t>
  </si>
  <si>
    <t>10/4/19 3 photos sent to lab.  10/16/19 mailed</t>
  </si>
  <si>
    <t>19-2357</t>
  </si>
  <si>
    <t>Alan Hoyt Anthony</t>
  </si>
  <si>
    <t>19 MSP 034841</t>
  </si>
  <si>
    <t>10/8/19 unkn # of photos not in Veripic request sent to lab. 10/22/19 mailed</t>
  </si>
  <si>
    <t>19-2358</t>
  </si>
  <si>
    <t>Shae Marie Lemis</t>
  </si>
  <si>
    <t>19 MSP 038707</t>
  </si>
  <si>
    <t>10/8/19 unkn # of photos not in Veripic request sent to lab 11/1/19 mailed</t>
  </si>
  <si>
    <t>19-1588</t>
  </si>
  <si>
    <t>Talbot SAO/ Tracy Soper</t>
  </si>
  <si>
    <t>Michael Travis Greene</t>
  </si>
  <si>
    <t xml:space="preserve"> 7/29/19. unkn # of photos not in Veripic lab DT  8/13/19 mailed DT</t>
  </si>
  <si>
    <t>19-2152</t>
  </si>
  <si>
    <t>Elizabeth Marie Newnam</t>
  </si>
  <si>
    <t>9/18/19 7 photos, request sent to lab. DT. 10/1/19 mailed</t>
  </si>
  <si>
    <t>19-0114</t>
  </si>
  <si>
    <t>Talia Richman</t>
  </si>
  <si>
    <t>1/23/19 Open and ongoing investigation. Denied</t>
  </si>
  <si>
    <t>19-0602</t>
  </si>
  <si>
    <t>Tamara Bielot</t>
  </si>
  <si>
    <t>Jamal Antonio Foster-Scott</t>
  </si>
  <si>
    <t>19-0603</t>
  </si>
  <si>
    <t>Garrett Mcgill Edwards</t>
  </si>
  <si>
    <t>19 MSP 002814</t>
  </si>
  <si>
    <t>19-0653</t>
  </si>
  <si>
    <t>Tamara Bielot/ AACounty SAO</t>
  </si>
  <si>
    <t>Timothy Raymond Mcknight</t>
  </si>
  <si>
    <t>19 MSP 008119</t>
  </si>
  <si>
    <t>19-0670</t>
  </si>
  <si>
    <t>Sellers/Sellers/Twigg/Johnson</t>
  </si>
  <si>
    <t>19 MSP 001773</t>
  </si>
  <si>
    <t>19-2892</t>
  </si>
  <si>
    <t>12/3/19 report still in draft ,case is ongoing sent 10 day letter. 12/18/19 case still open  pending  DNA results, not ready sent email to Tammy</t>
  </si>
  <si>
    <t>19-2919</t>
  </si>
  <si>
    <t>SMH</t>
  </si>
  <si>
    <t>Tammy Philipson</t>
  </si>
  <si>
    <t>Edward Charles Dant</t>
  </si>
  <si>
    <t>09 55 012048</t>
  </si>
  <si>
    <t>12/11/19 Report #09-55-012048 &amp; 13-55-011324 were emailed.</t>
  </si>
  <si>
    <t>19-2980</t>
  </si>
  <si>
    <t>Edward Dant</t>
  </si>
  <si>
    <t>10 55 004499</t>
  </si>
  <si>
    <t>12/16/19 Report emailed.</t>
  </si>
  <si>
    <t>19-0742</t>
  </si>
  <si>
    <t>Tara Hood</t>
  </si>
  <si>
    <t>Bob Evns</t>
  </si>
  <si>
    <t>No records Found</t>
  </si>
  <si>
    <t>19-1204</t>
  </si>
  <si>
    <t>Tara Meadows</t>
  </si>
  <si>
    <t>James Meadows</t>
  </si>
  <si>
    <t xml:space="preserve">6/18/19 Denied request ongoing investigation </t>
  </si>
  <si>
    <t>19-1086</t>
  </si>
  <si>
    <t>Tasha L. Herner</t>
  </si>
  <si>
    <t>Raymond Gresham</t>
  </si>
  <si>
    <t>18 MSP 051727</t>
  </si>
  <si>
    <t>19-0269</t>
  </si>
  <si>
    <t>Tauchell Mitchell-White</t>
  </si>
  <si>
    <t>Orville White</t>
  </si>
  <si>
    <t>OSFM 22 18 055</t>
  </si>
  <si>
    <t>19-0562</t>
  </si>
  <si>
    <t>Taylor Gordon</t>
  </si>
  <si>
    <t>John Gordon</t>
  </si>
  <si>
    <t>19 MSP 010387</t>
  </si>
  <si>
    <t xml:space="preserve"> 3/21/19 Mailed report</t>
  </si>
  <si>
    <t>19-2002</t>
  </si>
  <si>
    <t>Tennessee Bureau of Investigations/Sandy Ragsdale</t>
  </si>
  <si>
    <t>Ronald Michael Phillips</t>
  </si>
  <si>
    <t>94/19 Case from 1981 over 25 years, no records. 9/16/19 Gave to Karen</t>
  </si>
  <si>
    <t>19-0093</t>
  </si>
  <si>
    <t>Teresa Joan Eaves</t>
  </si>
  <si>
    <t>Michael Oliver Tucker</t>
  </si>
  <si>
    <t>16 MSP 034554</t>
  </si>
  <si>
    <t>19-0363</t>
  </si>
  <si>
    <t>Teresa Sweeney</t>
  </si>
  <si>
    <t>19 MSP 006906</t>
  </si>
  <si>
    <t xml:space="preserve">2/22/19 Faxed report </t>
  </si>
  <si>
    <t>19-0143</t>
  </si>
  <si>
    <t>Terrance R. Decker</t>
  </si>
  <si>
    <t>Terrance R Decker</t>
  </si>
  <si>
    <t>Requesting records Application #438-97853. Handled by Licensing</t>
  </si>
  <si>
    <t>19-0597</t>
  </si>
  <si>
    <t>Terrence R. Decker</t>
  </si>
  <si>
    <t>Elliot Lltwin</t>
  </si>
  <si>
    <t>19-0600</t>
  </si>
  <si>
    <t>19 MSP 004279</t>
  </si>
  <si>
    <t>19-2576</t>
  </si>
  <si>
    <t>Terry Mellin</t>
  </si>
  <si>
    <t>19 MSP 021509</t>
  </si>
  <si>
    <t>19-1380</t>
  </si>
  <si>
    <t>Terry Morris Attorney</t>
  </si>
  <si>
    <t>Leonard H Haughton</t>
  </si>
  <si>
    <t>2019 FSD21 00396</t>
  </si>
  <si>
    <t xml:space="preserve">Requesting lab reports analysisfor drugs communicatons </t>
  </si>
  <si>
    <t>19-1343</t>
  </si>
  <si>
    <t>Tessa Kircher</t>
  </si>
  <si>
    <t>16 MSP 030644</t>
  </si>
  <si>
    <t>19-1450</t>
  </si>
  <si>
    <t>Texas Probation Office/Jair Avila-Sanchez</t>
  </si>
  <si>
    <t>BBrigido Casstro-Lemus AKA Brigido Castro Lemus</t>
  </si>
  <si>
    <t>07 51 036130</t>
  </si>
  <si>
    <t>7/15/19 Sent to HOR 7/17/19/Faxed report on</t>
  </si>
  <si>
    <t>19-1918</t>
  </si>
  <si>
    <t>TFC Zachary Sarver #6080</t>
  </si>
  <si>
    <t>William Edward Newsome Jr</t>
  </si>
  <si>
    <t>Unable to locate report</t>
  </si>
  <si>
    <t>19-2045</t>
  </si>
  <si>
    <t>TFC. Rubio/Computer Crimes</t>
  </si>
  <si>
    <t>Catherine Durkee</t>
  </si>
  <si>
    <t>05 55 013745</t>
  </si>
  <si>
    <t>9/9/19 HOR  Request that file be sent directly to Computer Crimes</t>
  </si>
  <si>
    <t>19-2778</t>
  </si>
  <si>
    <t>The Baltimore Sun - Tim Prudente</t>
  </si>
  <si>
    <t>11/21/19 Sent to Rhea requesting unredacted copy of the reveiw in his death investingation. 11/27/19 Ongoing Investigation. No files sent. Rh</t>
  </si>
  <si>
    <t>19-2056</t>
  </si>
  <si>
    <t>The Bayard House/ George Marin</t>
  </si>
  <si>
    <t>Gary Miller</t>
  </si>
  <si>
    <t>19 MSP 030231</t>
  </si>
  <si>
    <t>9/9/19 Emailed report</t>
  </si>
  <si>
    <t>19-3104</t>
  </si>
  <si>
    <t>The Berman Law Group</t>
  </si>
  <si>
    <t>Lourdina Hyppolite</t>
  </si>
  <si>
    <t xml:space="preserve">12/31/19 911 call, scene photos, body cam. footage. S.C.
Sent to photo lab on 2/11/20. S.C.02/25/20 received 2nd check.for 2 additional CDS.F.P.
 </t>
  </si>
  <si>
    <t>19-0772</t>
  </si>
  <si>
    <t>The Clancy Law Firm,P.C.</t>
  </si>
  <si>
    <t>Mary Doe v. Kelley Colwell et al</t>
  </si>
  <si>
    <t>19-0284</t>
  </si>
  <si>
    <t>19-1797</t>
  </si>
  <si>
    <t>The Curran firm, P.C.</t>
  </si>
  <si>
    <t>Brenda Price</t>
  </si>
  <si>
    <t>Report is not available at this time. 10/24/19 is now available. 
10/29/2019 waiting on fee for report. GEF
11/06/19 DCIR emailed to customer. S.C.</t>
  </si>
  <si>
    <t>19-1673</t>
  </si>
  <si>
    <t>Kataleya Giacchetti</t>
  </si>
  <si>
    <t>19 MSP 028288</t>
  </si>
  <si>
    <t>No report on file/ 8/23/2019 KW sent to Rhea for videos. 1/17/20 writer recieved notice from requester to close PIA (MU)</t>
  </si>
  <si>
    <t>19-2959</t>
  </si>
  <si>
    <t>The Fitzgerald Law Group</t>
  </si>
  <si>
    <t>Julie Gentile</t>
  </si>
  <si>
    <t>19 MSP 039707</t>
  </si>
  <si>
    <t>12/10/19 request sent to Photo Lab for processing. S.C.</t>
  </si>
  <si>
    <t>19-2695</t>
  </si>
  <si>
    <t>The Jaklitsch Law Group</t>
  </si>
  <si>
    <t>Kayleigh Duval</t>
  </si>
  <si>
    <t>18 MSP 049778</t>
  </si>
  <si>
    <t>Pending Fee for 60 days. S.C.
12/10/19 Mailed Photos KR</t>
  </si>
  <si>
    <t>19-2961</t>
  </si>
  <si>
    <t>12/10/19 DCIR Pending. In draft. S.C. No response or payment. After 
60 days. Closed. GEF</t>
  </si>
  <si>
    <t>19-2535</t>
  </si>
  <si>
    <t>The Mattress Store</t>
  </si>
  <si>
    <t>Margaret Wright</t>
  </si>
  <si>
    <t>19-2666</t>
  </si>
  <si>
    <t>Andrew McCauley</t>
  </si>
  <si>
    <t>19-1416</t>
  </si>
  <si>
    <t>The Upper Potomac River Commission/Scott Shoemaker</t>
  </si>
  <si>
    <t>Dallas Ray Bittinger Sr.</t>
  </si>
  <si>
    <t>7/11/19 Request denied ongoing investigaation</t>
  </si>
  <si>
    <t>19-2436</t>
  </si>
  <si>
    <t>10/15/19 No photos on file S.C.</t>
  </si>
  <si>
    <t>19-0651</t>
  </si>
  <si>
    <t>Theresa King - DPSST Human Resource Division</t>
  </si>
  <si>
    <t>Shane Curtis Voudren</t>
  </si>
  <si>
    <t>19-3001</t>
  </si>
  <si>
    <t>Theresa Nissley</t>
  </si>
  <si>
    <t>Wavier Lee Ross</t>
  </si>
  <si>
    <t>12/13/19 Not MSP</t>
  </si>
  <si>
    <t>19-2960</t>
  </si>
  <si>
    <t>Thomas &amp; Libowitz,P.A./ Jennifer M. Rains</t>
  </si>
  <si>
    <t>Joshua Charles Wilson</t>
  </si>
  <si>
    <t>19 MSP 048971</t>
  </si>
  <si>
    <t>12/10/19 emailed reprot to Jennifer Rains at Thomas&amp; Libowitz P.A.</t>
  </si>
  <si>
    <t>19-0864</t>
  </si>
  <si>
    <t>16 MSP 029138</t>
  </si>
  <si>
    <t xml:space="preserve">4/30/19 Report emailed </t>
  </si>
  <si>
    <t>19-2466</t>
  </si>
  <si>
    <t>Thomas Langley</t>
  </si>
  <si>
    <t>10/17/19 Requesting electronic total station diagram with point data. 10/31/2019 
called Langley for moredetails of what he wanted. 12/04/19 No return call. No response.Closed 12/04/19 RH</t>
  </si>
  <si>
    <t>19-1878</t>
  </si>
  <si>
    <t>Thomas Lucas</t>
  </si>
  <si>
    <t>19-1907</t>
  </si>
  <si>
    <t>8/26/19 Mailed report in self addressed stamped envelope.</t>
  </si>
  <si>
    <t>19-2908</t>
  </si>
  <si>
    <t>Thomas Michalski</t>
  </si>
  <si>
    <t>12/4/19 DWI Destroyed one year after adjudication</t>
  </si>
  <si>
    <t>19-0855</t>
  </si>
  <si>
    <t>Thomas Smith/Prince George's County Police</t>
  </si>
  <si>
    <t>Donalld Keresztenyi</t>
  </si>
  <si>
    <t xml:space="preserve">Pending fee. Will close after 60 days and no response. 
</t>
  </si>
  <si>
    <t>19-3128</t>
  </si>
  <si>
    <t>Thomas V. Mike Miller Jr. P.A.-John Webser</t>
  </si>
  <si>
    <t>Dana Domanow-Fatih Wright minor</t>
  </si>
  <si>
    <t>1/7/20 Not MSP contact St. Mary's SO.MN</t>
  </si>
  <si>
    <t>19-3059</t>
  </si>
  <si>
    <t>Thomas VMike Miller Jr P.A.</t>
  </si>
  <si>
    <t>Evelyn Dyson</t>
  </si>
  <si>
    <t>CR00060002</t>
  </si>
  <si>
    <t xml:space="preserve">12/18/2019 Requesting 911 audio. 1/25/20 not custodian of record (MU). </t>
  </si>
  <si>
    <t>19-2842</t>
  </si>
  <si>
    <t>Sherry Zdon</t>
  </si>
  <si>
    <t>11/26/19 No report on file. FP</t>
  </si>
  <si>
    <t>19-0550</t>
  </si>
  <si>
    <t>Tiara James/Department of Corrections</t>
  </si>
  <si>
    <t>Chamain Yvette Savage</t>
  </si>
  <si>
    <t>16 MSP 002022</t>
  </si>
  <si>
    <t xml:space="preserve">3/21/19 Faxed report </t>
  </si>
  <si>
    <t>19-0705</t>
  </si>
  <si>
    <t>Tiffan Simmons, Paralegal</t>
  </si>
  <si>
    <t>Request for crash statistics-Response letter sent</t>
  </si>
  <si>
    <t>19-0392</t>
  </si>
  <si>
    <t>Tiffany Happel /Anne Arundel County SAO</t>
  </si>
  <si>
    <t>Jowanda Boyd</t>
  </si>
  <si>
    <t xml:space="preserve">2/26/19 Not MSP </t>
  </si>
  <si>
    <t>19-2763</t>
  </si>
  <si>
    <t>IIRR</t>
  </si>
  <si>
    <t>Tiffany Rimmer</t>
  </si>
  <si>
    <t>Timbrook Auto</t>
  </si>
  <si>
    <t>19-1723</t>
  </si>
  <si>
    <t>Tim Dunning</t>
  </si>
  <si>
    <t>Lefty's Bar</t>
  </si>
  <si>
    <t>19-1076</t>
  </si>
  <si>
    <t>Tim Long</t>
  </si>
  <si>
    <t>Wilmer Gonzalez</t>
  </si>
  <si>
    <t>19 MSP 018316</t>
  </si>
  <si>
    <t>19-0903</t>
  </si>
  <si>
    <t xml:space="preserve">Tim Long </t>
  </si>
  <si>
    <t>5/6/19 Sent correspondence to contact SAO Towson</t>
  </si>
  <si>
    <t>19-0271</t>
  </si>
  <si>
    <t>Tim Wellein - Perspecta Inc</t>
  </si>
  <si>
    <t>Sachin Jarral</t>
  </si>
  <si>
    <t>19-0173</t>
  </si>
  <si>
    <t>Timothy B Hoy</t>
  </si>
  <si>
    <t>16 67 010243</t>
  </si>
  <si>
    <t xml:space="preserve"> 2/5/19 Mailed report</t>
  </si>
  <si>
    <t>19-0474</t>
  </si>
  <si>
    <t>Timothy F. Maloney/ Joseph,Greenwald&amp;Laake P.A</t>
  </si>
  <si>
    <t>Paper files prepared to send. Electronic media still being reviewed. everything sent as of 8/05/2019. No fee charged per request of Shipley.</t>
  </si>
  <si>
    <t>19-0094</t>
  </si>
  <si>
    <t>Timothy Keane</t>
  </si>
  <si>
    <t>18 MSP 043619</t>
  </si>
  <si>
    <t>1/17/19 Contact SAO of Snowhill</t>
  </si>
  <si>
    <t>19-0700</t>
  </si>
  <si>
    <t>Non Fatal</t>
  </si>
  <si>
    <t>19-1469</t>
  </si>
  <si>
    <t>RH/FP</t>
  </si>
  <si>
    <t>Van Leuven v Bisco</t>
  </si>
  <si>
    <t>PP26012100000747</t>
  </si>
  <si>
    <t>07/18/19 No report on file including photos. Closed  FP</t>
  </si>
  <si>
    <t>19-2355</t>
  </si>
  <si>
    <t>Timothy Warren Ferrell.</t>
  </si>
  <si>
    <t>Timothy Warrenn Ferrell</t>
  </si>
  <si>
    <t>02 62 004527</t>
  </si>
  <si>
    <t>10/8/19 Sent 10day letter and to HOR.10/17/19 recieved report from HOR, emailed report.</t>
  </si>
  <si>
    <t>19-1016</t>
  </si>
  <si>
    <t>TN National Guard - SSG Steven D. Fine</t>
  </si>
  <si>
    <t>Mithell Erich Ziegler</t>
  </si>
  <si>
    <t>Not MSP contact Howard Co PD</t>
  </si>
  <si>
    <t>19-0492</t>
  </si>
  <si>
    <t>Tobias Wilson</t>
  </si>
  <si>
    <t>Request date of disposal of Beretta 96D</t>
  </si>
  <si>
    <t>19-0771</t>
  </si>
  <si>
    <t>Toms River PD - Jennifer A Clifton</t>
  </si>
  <si>
    <t>Sean Paul McNicholas</t>
  </si>
  <si>
    <t>Background Check from Toms River NJ. Handled by Lt J Gross.</t>
  </si>
  <si>
    <t>19-1602</t>
  </si>
  <si>
    <t>Tony Burke</t>
  </si>
  <si>
    <t>7/30/19 KW Seeking stats from truck stops human trafficking, assults</t>
  </si>
  <si>
    <t>19-1657</t>
  </si>
  <si>
    <t>8/5/19 Requesting stats Maryland gas stations KW</t>
  </si>
  <si>
    <t>19-0377</t>
  </si>
  <si>
    <t>Tonya Fisher Progressive Insurance</t>
  </si>
  <si>
    <t>17 MSP 051096</t>
  </si>
  <si>
    <t>Requesting vest cam officer was wearing</t>
  </si>
  <si>
    <t>19-1625</t>
  </si>
  <si>
    <t>Tornatore &amp; Zafiropulos</t>
  </si>
  <si>
    <t>Garfield Jacobs</t>
  </si>
  <si>
    <t>19 MSP 030473</t>
  </si>
  <si>
    <t>19-0010</t>
  </si>
  <si>
    <t>Town of Ocean City</t>
  </si>
  <si>
    <t>Thomas Lawlor</t>
  </si>
  <si>
    <t>17 MSP 042404</t>
  </si>
  <si>
    <t>1/30/19 report mailed. S.C.</t>
  </si>
  <si>
    <t>19-0682</t>
  </si>
  <si>
    <t xml:space="preserve">Tracey M. White </t>
  </si>
  <si>
    <t>Albert McDaniel Lyles</t>
  </si>
  <si>
    <t>11 57 001975</t>
  </si>
  <si>
    <t xml:space="preserve">4/3/19 Faxed report </t>
  </si>
  <si>
    <t>19-2130</t>
  </si>
  <si>
    <t>Tracey Welsh</t>
  </si>
  <si>
    <t>Jamie Zentmyer</t>
  </si>
  <si>
    <t>19 MSP 038754</t>
  </si>
  <si>
    <t>9/17/19 Issuing of report has been denied still open.</t>
  </si>
  <si>
    <t>19-2451</t>
  </si>
  <si>
    <t>Tracy Welsh</t>
  </si>
  <si>
    <t>19-1424</t>
  </si>
  <si>
    <t>Tracy Woelkers</t>
  </si>
  <si>
    <t>19 MSP 026791</t>
  </si>
  <si>
    <t>19-2917</t>
  </si>
  <si>
    <t xml:space="preserve">TransCon </t>
  </si>
  <si>
    <t>Allan Meyers</t>
  </si>
  <si>
    <t>12/05/19 181 photos sent to lab/No
detailed report on file. F.P.</t>
  </si>
  <si>
    <t>19-3040</t>
  </si>
  <si>
    <t>Ali Bashir</t>
  </si>
  <si>
    <t>12/19/19 No report on file FP/01/03/20 sent to lab  FP</t>
  </si>
  <si>
    <t>19-0781</t>
  </si>
  <si>
    <t>TransCon Investigatives</t>
  </si>
  <si>
    <t>Waugh/McLaughlin/Diemer</t>
  </si>
  <si>
    <t>No response. closed 6/20/19</t>
  </si>
  <si>
    <t>19-3111</t>
  </si>
  <si>
    <t>GA</t>
  </si>
  <si>
    <t>Travis Ethan Morgan</t>
  </si>
  <si>
    <t>18 MSP 026949</t>
  </si>
  <si>
    <t>1/3/20 emailed report to Mr. Morgan and mailed money order back bc qualifies as  NFC</t>
  </si>
  <si>
    <t>19-2734</t>
  </si>
  <si>
    <t>Trent Steidley</t>
  </si>
  <si>
    <t>11/15/2019 Requesting number of handgun wear and carry permits</t>
  </si>
  <si>
    <t>19-0391</t>
  </si>
  <si>
    <t>Tronfeld West &amp; Durrett</t>
  </si>
  <si>
    <t>Richard Dillahunt</t>
  </si>
  <si>
    <t>19-1217</t>
  </si>
  <si>
    <t>Nikitta Barrett</t>
  </si>
  <si>
    <t>2019 00209311</t>
  </si>
  <si>
    <t>19-1246</t>
  </si>
  <si>
    <t>Tronfeld West &amp; Durrett - John Newby</t>
  </si>
  <si>
    <t>Nikitta Barrett / Robert Paley</t>
  </si>
  <si>
    <t>Requesting 911 calls and logs, audio and video recordings- info sent direct by barrack</t>
  </si>
  <si>
    <t>19-0345</t>
  </si>
  <si>
    <t>trooper Scott Ronald Missouri State Highway</t>
  </si>
  <si>
    <t>James Sottile IV</t>
  </si>
  <si>
    <t>19-0480</t>
  </si>
  <si>
    <t>Paul W. Whetsell</t>
  </si>
  <si>
    <t>19-1075</t>
  </si>
  <si>
    <t>Troxell N. Warnick</t>
  </si>
  <si>
    <t>Nathaniel Warnick ( Juvenile)</t>
  </si>
  <si>
    <t>19 MSP 022205</t>
  </si>
  <si>
    <t xml:space="preserve">5/29/19 Juvenile suspect denied </t>
  </si>
  <si>
    <t>19-0020</t>
  </si>
  <si>
    <t xml:space="preserve">Troy &amp; Koya Speights </t>
  </si>
  <si>
    <t>18 2307198</t>
  </si>
  <si>
    <t>MDSP  vehicle inspection of2011 BMW . Complaint Rpt sent.</t>
  </si>
  <si>
    <t>19-2228</t>
  </si>
  <si>
    <t>Tucker, Nong &amp; Asso PLLC/ Yuvora Nong, Esq</t>
  </si>
  <si>
    <t>Lesvia Lemus</t>
  </si>
  <si>
    <t>9/26/19 This is a PGOSO case not MSP.</t>
  </si>
  <si>
    <t>19-1061</t>
  </si>
  <si>
    <t>Tucon PD -  Det Eleanor Thomson 40873</t>
  </si>
  <si>
    <t>Rachel  Anderson</t>
  </si>
  <si>
    <t>19-2200</t>
  </si>
  <si>
    <t>Tyler Korman</t>
  </si>
  <si>
    <t>17 MSP 034181</t>
  </si>
  <si>
    <t>9/24/19 No email or fax. Mailed report to requester.</t>
  </si>
  <si>
    <t>19-1508</t>
  </si>
  <si>
    <t>U.S Department Homeland Security/Robert Kuzak</t>
  </si>
  <si>
    <t>Alexis Hollar</t>
  </si>
  <si>
    <t>7/22/19 In draft. 8/5/19 Emailed report</t>
  </si>
  <si>
    <t>19-2023</t>
  </si>
  <si>
    <t>U.S Probation Officer- Stephen Smith</t>
  </si>
  <si>
    <t>Christopher Ford</t>
  </si>
  <si>
    <t>19 MSP 023706</t>
  </si>
  <si>
    <t>19-3028</t>
  </si>
  <si>
    <t>U.S. Dept. Homeland Security - Tomika Bryant</t>
  </si>
  <si>
    <t>12/18/19 Report in draft. 12/31/19 emailed report.</t>
  </si>
  <si>
    <t>19-1889</t>
  </si>
  <si>
    <t>U.S. Immigration and Customs Enforcement/ Valeria Bennett</t>
  </si>
  <si>
    <t>Ivan Lopez</t>
  </si>
  <si>
    <t>19 MSP 028858</t>
  </si>
  <si>
    <t>8/23/19 faxed to U.S. Immigration and Customs Enforcement  DT</t>
  </si>
  <si>
    <t>19-0727</t>
  </si>
  <si>
    <t>U.S. Probation Clerk and Office- L Simonson</t>
  </si>
  <si>
    <t>Radu Tarzan Anghel</t>
  </si>
  <si>
    <t>10/22/19  Photo info. was emailed/No report on file.
10/28/2019 Pending fee for photos. GEF 12/31/19 second check
received  FP</t>
  </si>
  <si>
    <t>19-2527</t>
  </si>
  <si>
    <t>U.S. Probation Western District of New York</t>
  </si>
  <si>
    <t>Matthew Bailer</t>
  </si>
  <si>
    <t>10/25/19 sent request to HOR. 10/31/19 Faxed report.</t>
  </si>
  <si>
    <t>19-2366</t>
  </si>
  <si>
    <t>U.S. Secret Services - Special Agent Sechler</t>
  </si>
  <si>
    <t>Kaitlin Olivia Lemmert Pant</t>
  </si>
  <si>
    <t>10/08/19 Faxed Not MSP contact CJIS.</t>
  </si>
  <si>
    <t>19-2477</t>
  </si>
  <si>
    <t>U.S.Navy Recruiting Station Suffolk-Kyle Smith</t>
  </si>
  <si>
    <t>Tyesha Dashawn Wilson</t>
  </si>
  <si>
    <t>MSP5763000575W</t>
  </si>
  <si>
    <t xml:space="preserve">10/18/19 Fax citations MSP5763000575W, Montgomery1144000472W, 
Forestheights9408000038W,2TK0DX9,2TL0DX9,2TM0DX9,
2TN0DX9,2TP0DX9,2TQ0DX9, </t>
  </si>
  <si>
    <t>19-2616</t>
  </si>
  <si>
    <t>Unitd States Capitol PD/April Aranyosi</t>
  </si>
  <si>
    <t>Donald K Clyde</t>
  </si>
  <si>
    <t>19 MSP 043350</t>
  </si>
  <si>
    <t>19-2474</t>
  </si>
  <si>
    <t>United Subrogation Associates</t>
  </si>
  <si>
    <t>William Butler</t>
  </si>
  <si>
    <t>18 MSP 033109</t>
  </si>
  <si>
    <t>10/18/19 $4.00ck. included for AR was requested and mailed with 
dcir 10 day no record letter. FP</t>
  </si>
  <si>
    <t>19-0920</t>
  </si>
  <si>
    <t>University of Maryland School of Medicine</t>
  </si>
  <si>
    <t>Shuman/Rodriguez Sibrian</t>
  </si>
  <si>
    <t>16 MSP 007128</t>
  </si>
  <si>
    <t>19-0073</t>
  </si>
  <si>
    <t>1/16/19 sent to UCR because states homicide result.</t>
  </si>
  <si>
    <t>19-0679</t>
  </si>
  <si>
    <t>Timothy Lewis</t>
  </si>
  <si>
    <t>19 MSP 006027</t>
  </si>
  <si>
    <t>Pending fee. Closed after 60 days and no response. 
6.7.19 GF</t>
  </si>
  <si>
    <t>19-0693</t>
  </si>
  <si>
    <t>Courtaja Duncan</t>
  </si>
  <si>
    <t>19 MSP 010462</t>
  </si>
  <si>
    <t>19-1048</t>
  </si>
  <si>
    <t>Upper Potomac River Commission</t>
  </si>
  <si>
    <t>6/12/19 Open pending the results of autopsy</t>
  </si>
  <si>
    <t>19-0891</t>
  </si>
  <si>
    <t>US Army Recruiting Center - SSG Saiz</t>
  </si>
  <si>
    <t>John Howard Nuss</t>
  </si>
  <si>
    <t>19-1070</t>
  </si>
  <si>
    <t>US Immigrations/ Stephen Brodbeck</t>
  </si>
  <si>
    <t>Alejandro Albert Hernandez</t>
  </si>
  <si>
    <t>18 MSP 055509</t>
  </si>
  <si>
    <t xml:space="preserve">5/29/19 Emailed report </t>
  </si>
  <si>
    <t>19-1976</t>
  </si>
  <si>
    <t>US Marine Corps RSS Charlotte - SSGT Oliva</t>
  </si>
  <si>
    <t>Christopher Miller</t>
  </si>
  <si>
    <t>Mailed letter to contact CJIS</t>
  </si>
  <si>
    <t>19-0819</t>
  </si>
  <si>
    <t>US Office of Personel Management</t>
  </si>
  <si>
    <t>Carolyn Snurr</t>
  </si>
  <si>
    <t>B 16624</t>
  </si>
  <si>
    <t>4/24/19 CIR destroyed. 25 years</t>
  </si>
  <si>
    <t>19-2758</t>
  </si>
  <si>
    <t>US Probation &amp; Pretrial Services Office</t>
  </si>
  <si>
    <t>James Edward Frazier</t>
  </si>
  <si>
    <t>19 MSP 046511</t>
  </si>
  <si>
    <t>11/19/2019 I received the request on 11/20 and mailed out next day.</t>
  </si>
  <si>
    <t>19-2760</t>
  </si>
  <si>
    <t>Talib Mustafa Shakir</t>
  </si>
  <si>
    <t>19-1800</t>
  </si>
  <si>
    <t>Timothy Nelson</t>
  </si>
  <si>
    <t>00 52 009160</t>
  </si>
  <si>
    <t>8/15/19 DWI destroyed one year after adjudication</t>
  </si>
  <si>
    <t>19-1801</t>
  </si>
  <si>
    <t>8/15/19 CIR Destroyed after 25 years</t>
  </si>
  <si>
    <t>19-2494</t>
  </si>
  <si>
    <t>US. Army - Nathan C. Cannon,C Brown</t>
  </si>
  <si>
    <t>Cyrulik S Stanislaw</t>
  </si>
  <si>
    <t>10/22/19 Walk-in released report.</t>
  </si>
  <si>
    <t>19-0648</t>
  </si>
  <si>
    <t>USA Probation &amp; Pretrial Services of New Hamphsire</t>
  </si>
  <si>
    <t>Jose Altamirano</t>
  </si>
  <si>
    <t xml:space="preserve">4/2/19 Sent to CVED &amp; Sgt Lease / 4/29/19 Sgt. Lease never responded </t>
  </si>
  <si>
    <t>19-2036</t>
  </si>
  <si>
    <t>USARMY/Taylor, Richard M SFC USARMY</t>
  </si>
  <si>
    <t>Marciesha Whitne Holland</t>
  </si>
  <si>
    <t>13 58 000020</t>
  </si>
  <si>
    <t>9/9/19 Sent to BK Ingrid Parker. 9/12/19 Emailed report after receiving copy from Ingrid.</t>
  </si>
  <si>
    <t>19-2893</t>
  </si>
  <si>
    <t>Utica National Insurance Group/Paul Strycharz</t>
  </si>
  <si>
    <t>12/3/19 Faxed report.</t>
  </si>
  <si>
    <t>19-2850</t>
  </si>
  <si>
    <t>VA. Office of Public Defender/Michelle Dittmer</t>
  </si>
  <si>
    <t>Joseph Lee Ortman</t>
  </si>
  <si>
    <t>19 MSP 038346</t>
  </si>
  <si>
    <t>19-1930</t>
  </si>
  <si>
    <t>Vagif Sharifov</t>
  </si>
  <si>
    <t>Timothy Lynch</t>
  </si>
  <si>
    <t>19-1135</t>
  </si>
  <si>
    <t>Vashti Walters</t>
  </si>
  <si>
    <t>Amanda Jones</t>
  </si>
  <si>
    <t>6/6/19 Not MSP</t>
  </si>
  <si>
    <t>19-2238</t>
  </si>
  <si>
    <t>Veintta Goatley</t>
  </si>
  <si>
    <t>Duane Goatley</t>
  </si>
  <si>
    <t>99 90108</t>
  </si>
  <si>
    <t>19-1110</t>
  </si>
  <si>
    <t>Veolia</t>
  </si>
  <si>
    <t>Charles White</t>
  </si>
  <si>
    <t>19 MSP 018268</t>
  </si>
  <si>
    <t>6/5/19 Open investigation</t>
  </si>
  <si>
    <t>19-2044</t>
  </si>
  <si>
    <t>Vera Brown</t>
  </si>
  <si>
    <t>Donald Hayes</t>
  </si>
  <si>
    <t>15 MSP 037241</t>
  </si>
  <si>
    <t>9/20/19 Report mailed. S.C.</t>
  </si>
  <si>
    <t>19-0917</t>
  </si>
  <si>
    <t>Verified Credential/ Sara</t>
  </si>
  <si>
    <t>19-1766</t>
  </si>
  <si>
    <t>Vernal Coleman</t>
  </si>
  <si>
    <t>Dunyardar Gasanov</t>
  </si>
  <si>
    <t>0000005B00BMX</t>
  </si>
  <si>
    <t>Request copy of citation/report 10/30/18 driving citation involing
commercial vehcle. No Fee.</t>
  </si>
  <si>
    <t>19-2870</t>
  </si>
  <si>
    <t>Vernon Brownlee Assistant States Attorney</t>
  </si>
  <si>
    <t>Kalilu Theo Fadika Jr</t>
  </si>
  <si>
    <t>18 MSP 052759</t>
  </si>
  <si>
    <t>11/27/2019 Requesting 911 and radio runs. 12/13/19 911 no longer 
exists. Incident rpt sent to ASA. No fee charged.</t>
  </si>
  <si>
    <t>19-2031</t>
  </si>
  <si>
    <t>Veronica Baldwin</t>
  </si>
  <si>
    <t>19 MSP 27670</t>
  </si>
  <si>
    <t>Emailed report 9/6</t>
  </si>
  <si>
    <t>19-1214</t>
  </si>
  <si>
    <t>Vicki Peranio/ Eastn BK</t>
  </si>
  <si>
    <t>Richard Boschi</t>
  </si>
  <si>
    <t>18 msp 024507</t>
  </si>
  <si>
    <t xml:space="preserve">Do not need report anymore.   </t>
  </si>
  <si>
    <t>19-0563</t>
  </si>
  <si>
    <t>Vickie Bliss</t>
  </si>
  <si>
    <t>19 MSP 009765</t>
  </si>
  <si>
    <t>19-2167</t>
  </si>
  <si>
    <t>Vincent LaRosa</t>
  </si>
  <si>
    <t>The Places You Will Go</t>
  </si>
  <si>
    <t>19-2537</t>
  </si>
  <si>
    <t>Vincent Walsh</t>
  </si>
  <si>
    <t>10/28/19 Not MSP</t>
  </si>
  <si>
    <t>19-2509</t>
  </si>
  <si>
    <t>Virginia Army National Guard-Sargent Fisher</t>
  </si>
  <si>
    <t>Carl Thaddeus Hayes III</t>
  </si>
  <si>
    <t>19-2213</t>
  </si>
  <si>
    <t>Vivienne D McCracker</t>
  </si>
  <si>
    <t>Linda Ann Acaval</t>
  </si>
  <si>
    <t>9/25/2019 requesting two surveillance security videos
10/2/2019 FP emailing requester a form no photes on file. 12/27/19 
Could not locate videos. Sent Incident Rpt. No charge for lateness. 
Closed. RH</t>
  </si>
  <si>
    <t>19-1721</t>
  </si>
  <si>
    <t>Wanda Housley</t>
  </si>
  <si>
    <t>19-3091</t>
  </si>
  <si>
    <t>Wanda L. Brandenburg/ Carroll County Water</t>
  </si>
  <si>
    <t>Michelle Fluss</t>
  </si>
  <si>
    <t>2019 0056 1748</t>
  </si>
  <si>
    <t>12/26/19 No information found.</t>
  </si>
  <si>
    <t>19-1482</t>
  </si>
  <si>
    <t>Warnken,LLC, Attorney at Law/ Stephanie Richardson</t>
  </si>
  <si>
    <t>Enrique Garcia- Paulino</t>
  </si>
  <si>
    <t>7/17/19 faxed report to Warken LLC attonreys at law. DT</t>
  </si>
  <si>
    <t>19-1526</t>
  </si>
  <si>
    <t>Jordan Burgess</t>
  </si>
  <si>
    <t>7/23/19 from info provided not a MSP case. fax correspondence to the office  DT</t>
  </si>
  <si>
    <t>19-1665</t>
  </si>
  <si>
    <t>Washington SAO/ Elizabeth Camuti Eqs/ Ron Coccodrilli</t>
  </si>
  <si>
    <t>Harold Dean Smith</t>
  </si>
  <si>
    <t>19 MSP 008996</t>
  </si>
  <si>
    <t xml:space="preserve"> 8/6/19. unkn # of photos not in Veripic lab. DT  8/26/19 mailed DT</t>
  </si>
  <si>
    <t>19-0749</t>
  </si>
  <si>
    <t>BSG</t>
  </si>
  <si>
    <t>Wayne Drapeau</t>
  </si>
  <si>
    <t>Requesting fire report 11 Helen Ct Indian Head MD 4-3-19. handled by OFMS</t>
  </si>
  <si>
    <t>19-2655</t>
  </si>
  <si>
    <t>Webb, Crnbrooks &amp; Mathers</t>
  </si>
  <si>
    <t>Lela Daehnke</t>
  </si>
  <si>
    <t>11/08/19 Processing.
01/10/20 Closed. Over 60 days. No transactions.S..</t>
  </si>
  <si>
    <t>19-0634</t>
  </si>
  <si>
    <t>Weik, Nitsche &amp; Dougherty, LLC/Leslie A. Glenn</t>
  </si>
  <si>
    <t xml:space="preserve">4/29/19 Did not pay invoice as of /6/11/19 Monies received emailed report </t>
  </si>
  <si>
    <t>19-0661</t>
  </si>
  <si>
    <t>Weik,Nitsche &amp; Dougherty.LLC/Gary Nitsche</t>
  </si>
  <si>
    <t>Jason Folk</t>
  </si>
  <si>
    <t xml:space="preserve">4/2/19 Denied </t>
  </si>
  <si>
    <t>19-2181</t>
  </si>
  <si>
    <t>Wendell Dale</t>
  </si>
  <si>
    <t>2H00018328</t>
  </si>
  <si>
    <t>9/23/19 This is not a MSP case.</t>
  </si>
  <si>
    <t>19-2448</t>
  </si>
  <si>
    <t>10/11/19 Not MSP/Fruitland PD</t>
  </si>
  <si>
    <t>19-2815</t>
  </si>
  <si>
    <t>Wendy Buckler; Shore United Bank</t>
  </si>
  <si>
    <t>OSFM 20.19.011</t>
  </si>
  <si>
    <t>11/22/2019 Fire Investigation Report Emailed to Requestor</t>
  </si>
  <si>
    <t>19-0941</t>
  </si>
  <si>
    <t>Wendy Fosher/ US Probation</t>
  </si>
  <si>
    <t>German Jose Altamirano</t>
  </si>
  <si>
    <t>5/8/19 2nd request/ Refered to District Court Ticket Room</t>
  </si>
  <si>
    <t>19-0089</t>
  </si>
  <si>
    <t>Wendy Rodriguez</t>
  </si>
  <si>
    <t>Robert Martin Rainier</t>
  </si>
  <si>
    <t>2018 00524434</t>
  </si>
  <si>
    <t>Requesting 911 call. Could not locate record.</t>
  </si>
  <si>
    <t>19-2652</t>
  </si>
  <si>
    <t>Wicomico County SAO/Siarra Elliott</t>
  </si>
  <si>
    <t>Hawraz Mawlood</t>
  </si>
  <si>
    <t>19 MSP 042336</t>
  </si>
  <si>
    <t>11/7/19 No photos in veripic.11/26/19 photos mailed.</t>
  </si>
  <si>
    <t>19-2654</t>
  </si>
  <si>
    <t>Ayanna Jones</t>
  </si>
  <si>
    <t>19 MSP 040030</t>
  </si>
  <si>
    <t xml:space="preserve">10/10/19 unkn # of photos in Veripic. 11/8/19 mailed </t>
  </si>
  <si>
    <t>19-2020</t>
  </si>
  <si>
    <t>Wicomico SAO / Amy Cropper</t>
  </si>
  <si>
    <t>Patty Lynn Handy</t>
  </si>
  <si>
    <t>9/5/19.  5 photos. lab DT  9/12/19 mailed DT</t>
  </si>
  <si>
    <t>19-2099</t>
  </si>
  <si>
    <t>Wicomico SAO / Carsten Wendlandt</t>
  </si>
  <si>
    <t>W953373</t>
  </si>
  <si>
    <t>9/13/19 Citations not available/contact District court ticket room</t>
  </si>
  <si>
    <t>19-1524</t>
  </si>
  <si>
    <t>Wicomico SAO/  Kimberly Machinski</t>
  </si>
  <si>
    <t>Benjamin Donovan</t>
  </si>
  <si>
    <t>19 MSP 017074</t>
  </si>
  <si>
    <t>7/23/19 unkn # of photos not in Veripic  lab  DT . 7/24/19  per lab Salisbury barracks D/Sgt Christopher Welch will be contacting the SAO and handling this case from here out. case closed DT</t>
  </si>
  <si>
    <t>19-1591</t>
  </si>
  <si>
    <t>Wicomico SAO/ Julie Mason</t>
  </si>
  <si>
    <t>Bradford Frye</t>
  </si>
  <si>
    <t>18 MSP 055405</t>
  </si>
  <si>
    <t>7/30/19.  82 photos lab DT  8/2/19 mailed DT</t>
  </si>
  <si>
    <t>19-2999</t>
  </si>
  <si>
    <t>Derrick Ryan Richardson</t>
  </si>
  <si>
    <t>19 MSP 037977</t>
  </si>
  <si>
    <t xml:space="preserve">12/13/19 unkn # of photos not in Veripic. Sent to lab 12/19/19 per lab and reportoting trooper no photos were taken. emaied Julie. </t>
  </si>
  <si>
    <t>19-3027</t>
  </si>
  <si>
    <t>Wicomico SAO/ Kimberly Machinski</t>
  </si>
  <si>
    <t>Donnell Lovette Johnson</t>
  </si>
  <si>
    <t>19 MSP 047308</t>
  </si>
  <si>
    <t>12/18/19 unkn # of photos not in Veripic sent to lab 1/22/20 mailed and closed</t>
  </si>
  <si>
    <t>19-1621</t>
  </si>
  <si>
    <t>Wicomico SAO/ Lorian Jones</t>
  </si>
  <si>
    <t>Chad Everett Harmon</t>
  </si>
  <si>
    <t>19 MSP 015826</t>
  </si>
  <si>
    <t xml:space="preserve"> 7/31/19 unkn # of photos not in Veripic. DT  8/15/19 lab . DT  8/22/19 mailed DT</t>
  </si>
  <si>
    <t>19-2469</t>
  </si>
  <si>
    <t>Terry Alan Corbett</t>
  </si>
  <si>
    <t>19 MSP 028343</t>
  </si>
  <si>
    <t>10/17/19 3 photos sent to lab. 10/22/19 mailed</t>
  </si>
  <si>
    <t>19-2884</t>
  </si>
  <si>
    <t>Maria Padilla Valadez</t>
  </si>
  <si>
    <t>19 MSP 046761</t>
  </si>
  <si>
    <t>11/21/19 unkn # of photos sent to lab. 11/26/19 mailed and closed</t>
  </si>
  <si>
    <t>19-2414</t>
  </si>
  <si>
    <t>Ernest Purdham</t>
  </si>
  <si>
    <t>19 MSP 026258</t>
  </si>
  <si>
    <t>19-3113</t>
  </si>
  <si>
    <t>Aris Horsey</t>
  </si>
  <si>
    <t>19 MSP 049857</t>
  </si>
  <si>
    <t>1/3/20 unkn # of photos sent to lab 1/7/20 mailed and closed</t>
  </si>
  <si>
    <t>19-3070</t>
  </si>
  <si>
    <t>Wicomico SAO/ Tess Boettger</t>
  </si>
  <si>
    <t>Byron Williams</t>
  </si>
  <si>
    <t>19 MSP 049933</t>
  </si>
  <si>
    <t>12/20/19 unkn # of photos not in Veripic, sent to lab 1/3/20 per lab case being fedex today</t>
  </si>
  <si>
    <t>19-3076</t>
  </si>
  <si>
    <t>Jayafus Berkeley Kelly</t>
  </si>
  <si>
    <t>19 MSP 038352</t>
  </si>
  <si>
    <t>12/23/19 669 photos sent to lab 1/3/20 mailed</t>
  </si>
  <si>
    <t>19-1932</t>
  </si>
  <si>
    <t>Widdle F.  Riddle, Esq</t>
  </si>
  <si>
    <t>8-27-19,req.sent to MSP Legal, court order attached to release re
report involving a juvenile. Ron Levitan to send atty a letter advising 
why MSP cannot comply with request as the order does not comport 
with State law.</t>
  </si>
  <si>
    <t>19-2483</t>
  </si>
  <si>
    <t>Will Sexton</t>
  </si>
  <si>
    <t>10/21/2019 Purchased 2001 Hyundai Sonata MD State Inspection</t>
  </si>
  <si>
    <t>19-0616</t>
  </si>
  <si>
    <t>William Everman</t>
  </si>
  <si>
    <t>Marshall Busby</t>
  </si>
  <si>
    <t>18 MSP 035733</t>
  </si>
  <si>
    <t>19-2988</t>
  </si>
  <si>
    <t>William Hartley</t>
  </si>
  <si>
    <t>OSFM 09 19 033</t>
  </si>
  <si>
    <t>1/3/2020 report emailed  LB</t>
  </si>
  <si>
    <t>19-0116</t>
  </si>
  <si>
    <t>William Matthews</t>
  </si>
  <si>
    <t>Lois King</t>
  </si>
  <si>
    <t>18 MSP 036876</t>
  </si>
  <si>
    <t>1/23/19 Not adjudicated</t>
  </si>
  <si>
    <t>19-0194</t>
  </si>
  <si>
    <t xml:space="preserve">1/31/19 Sent fee letter 2/12/19 Mailed report </t>
  </si>
  <si>
    <t>19-1268</t>
  </si>
  <si>
    <t>Lois E King</t>
  </si>
  <si>
    <t>Requesting recordedinterview by Sstate Police L E King</t>
  </si>
  <si>
    <t>19-2180</t>
  </si>
  <si>
    <t>William Spindler/ Bob's Discount Furniture</t>
  </si>
  <si>
    <t>Keith Edward Rost</t>
  </si>
  <si>
    <t>9/23/19 I emailed a copy of the report.</t>
  </si>
  <si>
    <t>19-2101</t>
  </si>
  <si>
    <t>William Wiles</t>
  </si>
  <si>
    <t>17 MSP 045757</t>
  </si>
  <si>
    <t>19-1292</t>
  </si>
  <si>
    <t>Wilson &amp; Parlett</t>
  </si>
  <si>
    <t>Shayla Hughly</t>
  </si>
  <si>
    <t>Report mailed 07/19/19. S.C.</t>
  </si>
  <si>
    <t>19-3037</t>
  </si>
  <si>
    <t>Joseph Smith</t>
  </si>
  <si>
    <t>19 MSP 051139</t>
  </si>
  <si>
    <t>12/19/19 No report on file FP01/10/20 photo info. sent to lab FP</t>
  </si>
  <si>
    <t>19-1192</t>
  </si>
  <si>
    <t>Wilson Jackson</t>
  </si>
  <si>
    <t>6/18/19 Emailed correspondence need more info 7/9/19 No response</t>
  </si>
  <si>
    <t>19-0694</t>
  </si>
  <si>
    <t>Wilson, Rollins &amp; Brown, P.A.</t>
  </si>
  <si>
    <t>Bettie Murray</t>
  </si>
  <si>
    <t>19-2171</t>
  </si>
  <si>
    <t>Wise Law</t>
  </si>
  <si>
    <t>Lachond alston</t>
  </si>
  <si>
    <t>09/19/19 return request for $4.00 fee</t>
  </si>
  <si>
    <t>19-2498</t>
  </si>
  <si>
    <t>Wolf Professional Security</t>
  </si>
  <si>
    <t>Dennis Gui Cullop</t>
  </si>
  <si>
    <t>19 MSP 043470</t>
  </si>
  <si>
    <t>12/2/19 Emailed redacted copy.</t>
  </si>
  <si>
    <t>19-1796</t>
  </si>
  <si>
    <t>Worcester County SAO/Karen Dean</t>
  </si>
  <si>
    <t>Dehaven Nicholas</t>
  </si>
  <si>
    <t>19 MSP 021489</t>
  </si>
  <si>
    <t>8/14/19 There were 295 photos in veripic, CD sent to SAO</t>
  </si>
  <si>
    <t>19-2658</t>
  </si>
  <si>
    <t>Wynde Winston</t>
  </si>
  <si>
    <t>Kevin Tevelow</t>
  </si>
  <si>
    <t>19 MSP 026596</t>
  </si>
  <si>
    <t>19-2531</t>
  </si>
  <si>
    <t>Yavapai Co Sheriff's Office</t>
  </si>
  <si>
    <t>Donald Ray Baier</t>
  </si>
  <si>
    <t>19-2532</t>
  </si>
  <si>
    <t>Linda May Baier</t>
  </si>
  <si>
    <t>19-1299</t>
  </si>
  <si>
    <t>Yavapai Co Sheriff's Office-Debra Dorrell10404</t>
  </si>
  <si>
    <t>David Austin Lathrop</t>
  </si>
  <si>
    <t>19-1307</t>
  </si>
  <si>
    <t>Pamela Ann Lathrop</t>
  </si>
  <si>
    <t>Contact CJIS 7/2</t>
  </si>
  <si>
    <t>19-1084</t>
  </si>
  <si>
    <t>Yoneville Rodriguez</t>
  </si>
  <si>
    <t>10 62 003316</t>
  </si>
  <si>
    <t>5/24/19 Emailed Bk for report</t>
  </si>
  <si>
    <t>19-2446</t>
  </si>
  <si>
    <t>Yost Legal Group/M. Rodriguez</t>
  </si>
  <si>
    <t>10/16/19 No photos on file. F.C.</t>
  </si>
  <si>
    <t>19-2320</t>
  </si>
  <si>
    <t>Yuanning Liang</t>
  </si>
  <si>
    <t>10/4/19 Request for crash data-NHTSA-letter sent</t>
  </si>
  <si>
    <t>19-2625</t>
  </si>
  <si>
    <t>Yulissa Valenzuela</t>
  </si>
  <si>
    <t>Tristan Jett</t>
  </si>
  <si>
    <t>19 MSP 040800</t>
  </si>
  <si>
    <t>11/5/19 Request denied, juvenile suspects.</t>
  </si>
  <si>
    <t>19-1233</t>
  </si>
  <si>
    <t>Yvette Gattis</t>
  </si>
  <si>
    <t>19-0293</t>
  </si>
  <si>
    <t>Yvonne Kidandi</t>
  </si>
  <si>
    <t>18 MSP 043961</t>
  </si>
  <si>
    <t xml:space="preserve">2/8/19/ Emailed report waiting for payment Payment received </t>
  </si>
  <si>
    <t>19-0434</t>
  </si>
  <si>
    <t>Zachary Malcolm</t>
  </si>
  <si>
    <t>3/1/19/ Sent to Bk   3/4/19 Records destroyed 1 year DUI</t>
  </si>
  <si>
    <t>19-0900</t>
  </si>
  <si>
    <t>Zachary Marhanka</t>
  </si>
  <si>
    <t xml:space="preserve">5/6/19 Sent correpondence no information found </t>
  </si>
  <si>
    <t>19-0321</t>
  </si>
  <si>
    <t>Zakiyyah Holmes MSDE</t>
  </si>
  <si>
    <t>Danny Shrif Adams</t>
  </si>
  <si>
    <t xml:space="preserve">2/13/19 Not MSP </t>
  </si>
  <si>
    <t>19-0381</t>
  </si>
  <si>
    <t>Danny Sharif Adams</t>
  </si>
  <si>
    <t>19-0040</t>
  </si>
  <si>
    <t>Zakiyyah Holmes/Dept of Education</t>
  </si>
  <si>
    <t>Evonne Zombro</t>
  </si>
  <si>
    <t>1/10/19 Reports destroyed per MSP SOP</t>
  </si>
  <si>
    <t>19-0220</t>
  </si>
  <si>
    <t>Zakiyyak Holmes/ MSDE</t>
  </si>
  <si>
    <t>Dianne Elizabeth Wagaman</t>
  </si>
  <si>
    <t>25 Years old records destroyed likely 2/5/19</t>
  </si>
  <si>
    <t>19-2770</t>
  </si>
  <si>
    <t>Zelda Vernon</t>
  </si>
  <si>
    <t>2019 00426777</t>
  </si>
  <si>
    <t>19-2353</t>
  </si>
  <si>
    <t>Zuckerman Spaeder LLP/Jessica Straw</t>
  </si>
  <si>
    <t>Lucresha Mints</t>
  </si>
  <si>
    <t>19 54328</t>
  </si>
  <si>
    <t>10/8/19 Not MSP</t>
  </si>
  <si>
    <t>19-0792</t>
  </si>
  <si>
    <t>Accidentally assigned</t>
  </si>
  <si>
    <t>19-1089</t>
  </si>
  <si>
    <t>Requesting audio 5/29/2019 Hebron Wicomco Co</t>
  </si>
  <si>
    <t>19-1177</t>
  </si>
  <si>
    <t>Stephen Duane Cummins</t>
  </si>
  <si>
    <t>19 MSP 015325</t>
  </si>
  <si>
    <t>19-1355</t>
  </si>
  <si>
    <t>William Andrew Glasscock</t>
  </si>
  <si>
    <t>19-2128</t>
  </si>
  <si>
    <t>19-2587</t>
  </si>
  <si>
    <t>12/06/2019 Opened and no information added.  
Closing per Ms. Williams. GEF</t>
  </si>
  <si>
    <t>19-3022</t>
  </si>
  <si>
    <t>12/17/19 Not MSP conatact other agencies.</t>
  </si>
  <si>
    <t>19-3101</t>
  </si>
  <si>
    <t>12/31/19  OPEN/DELETE NO REQUEST FP
01/09/2020 Closed.  Opened accidentally.  Must leave due to 
chronological sequencing.  GEF</t>
  </si>
  <si>
    <t>Egg Harbor Township PD</t>
  </si>
  <si>
    <t>Carlos Valencia</t>
  </si>
  <si>
    <t>05 53 021521</t>
  </si>
  <si>
    <t>1/28 Not MSP. Montgomery Co SO</t>
  </si>
  <si>
    <t>1/28 Not MSP. Frederick Co SO or Frederick PD</t>
  </si>
  <si>
    <t>Nissan Motor</t>
  </si>
  <si>
    <t>18 MSP 043198</t>
  </si>
  <si>
    <t>TSgt. Trevor Donohue/NJ National Guard</t>
  </si>
  <si>
    <t>William Lopez</t>
  </si>
  <si>
    <t>Assigned
Person</t>
  </si>
  <si>
    <t>Photo Fee</t>
  </si>
  <si>
    <t>Fee Due
(Amount Due)</t>
  </si>
  <si>
    <t>18-2112</t>
  </si>
  <si>
    <t>Erienne A Sutherell Attorney</t>
  </si>
  <si>
    <t>Richard Delavegar</t>
  </si>
  <si>
    <t xml:space="preserve">Request all reports of wrongfull arrested of client
</t>
  </si>
  <si>
    <t>18-2265</t>
  </si>
  <si>
    <t>Coleman/Marston</t>
  </si>
  <si>
    <t>18 msp 048002</t>
  </si>
  <si>
    <t>No report on file/Photos</t>
  </si>
  <si>
    <t>18-2264</t>
  </si>
  <si>
    <t>Linda  Clinton</t>
  </si>
  <si>
    <t>18 MSP 049889</t>
  </si>
  <si>
    <t>18-1508</t>
  </si>
  <si>
    <t>Robert Murphy 369764</t>
  </si>
  <si>
    <t>WCI</t>
  </si>
  <si>
    <t>Response mailed</t>
  </si>
  <si>
    <t>18-2263</t>
  </si>
  <si>
    <t>Royce Miller - Maryland International Raceway</t>
  </si>
  <si>
    <t>18 MSP 052764</t>
  </si>
  <si>
    <t>Request rec'd via mail and email. Mail request processed by AR, then sent to IR.</t>
  </si>
  <si>
    <t>18-2259</t>
  </si>
  <si>
    <t>Antonio Jones</t>
  </si>
  <si>
    <t>18-2258</t>
  </si>
  <si>
    <t>Wilson &amp; Brown</t>
  </si>
  <si>
    <t>Larry Thompson</t>
  </si>
  <si>
    <t>18-2256</t>
  </si>
  <si>
    <t>Alex Sexton</t>
  </si>
  <si>
    <t>18-2255</t>
  </si>
  <si>
    <t>Brian Strobel</t>
  </si>
  <si>
    <t>18 MSP 050037</t>
  </si>
  <si>
    <t>18-2253</t>
  </si>
  <si>
    <t>18-2251</t>
  </si>
  <si>
    <t>18-2250</t>
  </si>
  <si>
    <t>Littleton Claims</t>
  </si>
  <si>
    <t>Basarab/Mitchell</t>
  </si>
  <si>
    <t>17 MSP 042254</t>
  </si>
  <si>
    <t>18-2209</t>
  </si>
  <si>
    <t>18-2228</t>
  </si>
  <si>
    <t>Megan L. McGrew/Scott A. Morrison PA</t>
  </si>
  <si>
    <t>David I Stephenson</t>
  </si>
  <si>
    <t>18 MSP 047289</t>
  </si>
  <si>
    <t>18-2147</t>
  </si>
  <si>
    <t>Faheem Uddin</t>
  </si>
  <si>
    <t>18 MSP 052369</t>
  </si>
  <si>
    <t>18-2208</t>
  </si>
  <si>
    <t>Morgan, Gestewitz</t>
  </si>
  <si>
    <t>18-2207</t>
  </si>
  <si>
    <t>John C.M. Angelos</t>
  </si>
  <si>
    <t>Moran, Jarvis, Edwards</t>
  </si>
  <si>
    <t>18-2206</t>
  </si>
  <si>
    <t>No reort on file</t>
  </si>
  <si>
    <t>18-2181</t>
  </si>
  <si>
    <t>TransCon</t>
  </si>
  <si>
    <t>White/Torrence</t>
  </si>
  <si>
    <t>18-2180</t>
  </si>
  <si>
    <t>Bekman, Marder, &amp; Adkins</t>
  </si>
  <si>
    <t>18-2179</t>
  </si>
  <si>
    <t>Corinne Sirnri</t>
  </si>
  <si>
    <t>18 MSP 038283</t>
  </si>
  <si>
    <t>18-2178</t>
  </si>
  <si>
    <t>LeexisNexis</t>
  </si>
  <si>
    <t>Kasie</t>
  </si>
  <si>
    <t>18-2159</t>
  </si>
  <si>
    <t>Accident Technoloty, Inc.</t>
  </si>
  <si>
    <t>18-2158</t>
  </si>
  <si>
    <t>Cohen &amp; Dwin, P.A.</t>
  </si>
  <si>
    <t>18-2157</t>
  </si>
  <si>
    <t>Seigel, Tully, Rouhana &amp; Tully, LLc</t>
  </si>
  <si>
    <t>DeAngelo Harris</t>
  </si>
  <si>
    <t>18 MSP 051680</t>
  </si>
  <si>
    <t>18-2160</t>
  </si>
  <si>
    <t>Marie Musumeci</t>
  </si>
  <si>
    <t>Robert Allen Johnson</t>
  </si>
  <si>
    <t>18 MSP 035435</t>
  </si>
  <si>
    <t xml:space="preserve">12/10/18 Sent fee letter  &amp; 10 day/12/18/18 Emailed report </t>
  </si>
  <si>
    <t>18-2140</t>
  </si>
  <si>
    <t>Ryan Monahan</t>
  </si>
  <si>
    <t>18 MSP 047794</t>
  </si>
  <si>
    <t>Request 911 audio 18 MSP 04778.handled by College Park BK</t>
  </si>
  <si>
    <t>18-2156</t>
  </si>
  <si>
    <t>18 MSP 025875</t>
  </si>
  <si>
    <t>18-2151</t>
  </si>
  <si>
    <t>Donald Hall</t>
  </si>
  <si>
    <t>18-2116</t>
  </si>
  <si>
    <t>Justine Maynard</t>
  </si>
  <si>
    <t>Linda Andrew</t>
  </si>
  <si>
    <t xml:space="preserve">18 MSP 042982 </t>
  </si>
  <si>
    <t>Request video. Handled by JFK Highway</t>
  </si>
  <si>
    <t>18-2102</t>
  </si>
  <si>
    <t>Loretta Kline</t>
  </si>
  <si>
    <t>Locked in RMS/Emailed Sgt Clark 11/30</t>
  </si>
  <si>
    <t>18-2150</t>
  </si>
  <si>
    <t>J. Johnson</t>
  </si>
  <si>
    <t>18-2138</t>
  </si>
  <si>
    <t>David Wachtel</t>
  </si>
  <si>
    <t>18 MSP 041976</t>
  </si>
  <si>
    <t>18-2121</t>
  </si>
  <si>
    <t>Barnes/Nicholson</t>
  </si>
  <si>
    <t>18-2113</t>
  </si>
  <si>
    <t>Francis Lee Barnes III</t>
  </si>
  <si>
    <t>Request all body cam and dash cam</t>
  </si>
  <si>
    <t>18-2119</t>
  </si>
  <si>
    <t>Rene Escobar</t>
  </si>
  <si>
    <t>18 MSP 044630</t>
  </si>
  <si>
    <t>18-2101</t>
  </si>
  <si>
    <t>Douglas Desjardins Law offices</t>
  </si>
  <si>
    <t xml:space="preserve">11/28/18 Waiting for photos to become available as well /1/25/19  Did not receive payment. /2/13/19 Maied report and photos </t>
  </si>
  <si>
    <t>18-2093</t>
  </si>
  <si>
    <t>PRS,inc</t>
  </si>
  <si>
    <t>Allison Foreman</t>
  </si>
  <si>
    <t>18 MSP 045496</t>
  </si>
  <si>
    <t>18-2091</t>
  </si>
  <si>
    <t>S James McLaughlin</t>
  </si>
  <si>
    <t>Requesting video files audio files.refined request. nothing found.</t>
  </si>
  <si>
    <t>18-2082</t>
  </si>
  <si>
    <t>Bi-Dar Wang</t>
  </si>
  <si>
    <t>18 MSP 042867</t>
  </si>
  <si>
    <t>Request received from insurance company and sent</t>
  </si>
  <si>
    <t>18-2118</t>
  </si>
  <si>
    <t>18-2090</t>
  </si>
  <si>
    <t>Christopher Nganga</t>
  </si>
  <si>
    <t>18 MSP 011461</t>
  </si>
  <si>
    <t>No report/Non-fatal</t>
  </si>
  <si>
    <t>18-2089</t>
  </si>
  <si>
    <t>18-2088</t>
  </si>
  <si>
    <t>Andrew Moorman</t>
  </si>
  <si>
    <t>Non-fatal/No report</t>
  </si>
  <si>
    <t>18-2087</t>
  </si>
  <si>
    <t>Andrew Greenspan, LLC</t>
  </si>
  <si>
    <t>Kenan Mason</t>
  </si>
  <si>
    <t>18-1969</t>
  </si>
  <si>
    <t>Emailed Bk to create supp closing case 12/6</t>
  </si>
  <si>
    <t>18-2059</t>
  </si>
  <si>
    <t>Julia Smoot</t>
  </si>
  <si>
    <t>18 MSP 018372</t>
  </si>
  <si>
    <t>18-2039</t>
  </si>
  <si>
    <t>Julie Kupke</t>
  </si>
  <si>
    <t>Gray Schneider</t>
  </si>
  <si>
    <t>08 83 013706</t>
  </si>
  <si>
    <t>Emailed Bk for HOR info/HOR 11/15</t>
  </si>
  <si>
    <t>18-2027</t>
  </si>
  <si>
    <t xml:space="preserve">Natalie Zunita </t>
  </si>
  <si>
    <t>Ana Axala-Hermandez</t>
  </si>
  <si>
    <t xml:space="preserve">Requesting dash cam </t>
  </si>
  <si>
    <t>18-2026</t>
  </si>
  <si>
    <t>Kyle Klakamp</t>
  </si>
  <si>
    <t>4J60Q0C</t>
  </si>
  <si>
    <t>Requesting dash cam of accident of 6-22-2018.Rockville BK</t>
  </si>
  <si>
    <t>18-2058</t>
  </si>
  <si>
    <t>Michael Weibley</t>
  </si>
  <si>
    <t>18 MSP 036519</t>
  </si>
  <si>
    <t>18-1979</t>
  </si>
  <si>
    <t>TD</t>
  </si>
  <si>
    <t>Randy Robert Drummond</t>
  </si>
  <si>
    <t>2009 00007219</t>
  </si>
  <si>
    <t xml:space="preserve">Requesting swab DNA from crime lab </t>
  </si>
  <si>
    <t>18-1981</t>
  </si>
  <si>
    <t>Susan Francis, Esq</t>
  </si>
  <si>
    <t xml:space="preserve">11/5/18 Sent to BK /1/17/19 Still working on /1/29/19 No report found with information provided. </t>
  </si>
  <si>
    <t>18-1980</t>
  </si>
  <si>
    <t>J. MITCHELL LAMBROS</t>
  </si>
  <si>
    <t>CARLA GOODMAN</t>
  </si>
  <si>
    <t>18 MSP 041684</t>
  </si>
  <si>
    <t>Audio/Visiual</t>
  </si>
  <si>
    <t>Requesting 911 recording.</t>
  </si>
  <si>
    <t>18-1978</t>
  </si>
  <si>
    <t xml:space="preserve">Jorge A Flores </t>
  </si>
  <si>
    <t>Boh Tchamewe</t>
  </si>
  <si>
    <t>MSP 5662006X</t>
  </si>
  <si>
    <t>18-2057</t>
  </si>
  <si>
    <t>Ning Wang</t>
  </si>
  <si>
    <t>18 MSP 044008</t>
  </si>
  <si>
    <t>18-2056</t>
  </si>
  <si>
    <t>Stein, Sperling, Bennett , DeJong &amp; driscoll</t>
  </si>
  <si>
    <t>Santos Reyes</t>
  </si>
  <si>
    <t>18 MSP 042601</t>
  </si>
  <si>
    <t>NO Report</t>
  </si>
  <si>
    <t>18-1952</t>
  </si>
  <si>
    <t>Kelly Wellings</t>
  </si>
  <si>
    <t>Paul Leslie Custer</t>
  </si>
  <si>
    <t>05 94 008278</t>
  </si>
  <si>
    <t xml:space="preserve">11/1/18 Sent to HOR /11/5/18 Mailed invoice /12/11/18 Did not receive payment over 30 days closed </t>
  </si>
  <si>
    <t>18-1953</t>
  </si>
  <si>
    <t>Christopher Musick</t>
  </si>
  <si>
    <t>18 MSP 038903</t>
  </si>
  <si>
    <t xml:space="preserve">11/1/18 Emailed 10 day and Invoice /12/18/18 Payment never received </t>
  </si>
  <si>
    <t>18-2055</t>
  </si>
  <si>
    <t>18-2054</t>
  </si>
  <si>
    <t>Toussaint/Benjumea</t>
  </si>
  <si>
    <t>18-2043</t>
  </si>
  <si>
    <t>Patrick Hughes-Creahan</t>
  </si>
  <si>
    <t>18 MSP 046581</t>
  </si>
  <si>
    <t>18-1995</t>
  </si>
  <si>
    <t>Bernard Solnik,LLC</t>
  </si>
  <si>
    <t>18 msp 044630</t>
  </si>
  <si>
    <t>No report on file/non-fatal</t>
  </si>
  <si>
    <t>18-1983</t>
  </si>
  <si>
    <t>Meyers, Rodbell &amp; Rosenbaum,P.A</t>
  </si>
  <si>
    <t>Karson Kurz</t>
  </si>
  <si>
    <t>A201805956</t>
  </si>
  <si>
    <t>18-1982</t>
  </si>
  <si>
    <t>Phillip Mitchell</t>
  </si>
  <si>
    <t>Mailed 01/07/18</t>
  </si>
  <si>
    <t>18-1977</t>
  </si>
  <si>
    <t>ZRSH LLC</t>
  </si>
  <si>
    <t>Hakan Dzemail</t>
  </si>
  <si>
    <t>18-1957</t>
  </si>
  <si>
    <t>Emily Wessel</t>
  </si>
  <si>
    <t>Edgar Urie</t>
  </si>
  <si>
    <t>01 62 17778</t>
  </si>
  <si>
    <t>18-1912</t>
  </si>
  <si>
    <t>Livio Cillo III</t>
  </si>
  <si>
    <t>Angeline Cillo</t>
  </si>
  <si>
    <t>18 MSP 000346</t>
  </si>
  <si>
    <t xml:space="preserve">10/25/18Mailed invoice /11/8/18Mailed redeacted report </t>
  </si>
  <si>
    <t>18-1891</t>
  </si>
  <si>
    <t>Terrence Quentin Dominick</t>
  </si>
  <si>
    <t>Requesting a mug shot of Terrence Quentin Dominick. request on hold per Reporter.</t>
  </si>
  <si>
    <t>18-1892</t>
  </si>
  <si>
    <t>Requesting shooting scene photos July 23 1993. Request on Hold per reporter.</t>
  </si>
  <si>
    <t>18-1956</t>
  </si>
  <si>
    <t>Romney Garcia</t>
  </si>
  <si>
    <t>PP108032200000297</t>
  </si>
  <si>
    <t>18-1893</t>
  </si>
  <si>
    <t>Donald McDuffin Williams</t>
  </si>
  <si>
    <t xml:space="preserve">10/23/18Case search is down /10/24/18Not MSP </t>
  </si>
  <si>
    <t>18-1955</t>
  </si>
  <si>
    <t>Eric Berryman</t>
  </si>
  <si>
    <t>18 MSP 026738</t>
  </si>
  <si>
    <t>18-1945</t>
  </si>
  <si>
    <t>Maryland Dept.  of Transportation</t>
  </si>
  <si>
    <t>Sellman</t>
  </si>
  <si>
    <t>18 MSP 037623</t>
  </si>
  <si>
    <t>18-1856</t>
  </si>
  <si>
    <t>Scott Whitney/ Asst. Public Defender</t>
  </si>
  <si>
    <t>Deshaune Darling</t>
  </si>
  <si>
    <t xml:space="preserve">10/17/17Sent to BK Denton /10/23/18Waiting for file to be delivered /cASE SHIPPED </t>
  </si>
  <si>
    <t>18-1944</t>
  </si>
  <si>
    <t>Bonner, Kiernan, tTrebach &amp; Crociata,LLP</t>
  </si>
  <si>
    <t>Maleka/Michael</t>
  </si>
  <si>
    <t>18-1934</t>
  </si>
  <si>
    <t>Price Benowitz,LLP</t>
  </si>
  <si>
    <t>18-1933</t>
  </si>
  <si>
    <t>Seigel, Tully, Rouhana &amp; Tully, LLC</t>
  </si>
  <si>
    <t>Benjamin Seigel</t>
  </si>
  <si>
    <t>18 MSP 045206</t>
  </si>
  <si>
    <t>18-1816</t>
  </si>
  <si>
    <t>Randall S. Herriott</t>
  </si>
  <si>
    <t>Emily Lauren Voegtli</t>
  </si>
  <si>
    <t>16 MSP 025771</t>
  </si>
  <si>
    <t xml:space="preserve">10/15/18Mailed invoice / 10/26/18Mailed photos &amp; report </t>
  </si>
  <si>
    <t>18-1742</t>
  </si>
  <si>
    <t>MT</t>
  </si>
  <si>
    <t xml:space="preserve"> Dina Stockwell District Court </t>
  </si>
  <si>
    <t>Matthew Carlton Rye</t>
  </si>
  <si>
    <t>17 MSP032765</t>
  </si>
  <si>
    <t>Requesting all records airlift report for charles co. state's attorney - donnelly.</t>
  </si>
  <si>
    <t>18-1743</t>
  </si>
  <si>
    <t>66 - Barrack Q - College Park</t>
  </si>
  <si>
    <t>VU</t>
  </si>
  <si>
    <t>Robert Dean</t>
  </si>
  <si>
    <t>Requesting dispatch CAD Notes or 911 recordings</t>
  </si>
  <si>
    <t>18-1744</t>
  </si>
  <si>
    <t xml:space="preserve">KAW </t>
  </si>
  <si>
    <t>Harrison Cann</t>
  </si>
  <si>
    <t>MB</t>
  </si>
  <si>
    <t>Requesting database of emplyer handgun permit records</t>
  </si>
  <si>
    <t>18-1750</t>
  </si>
  <si>
    <t>David Mitchell</t>
  </si>
  <si>
    <t>Laura Ponzo</t>
  </si>
  <si>
    <t>18 MSP 020400</t>
  </si>
  <si>
    <t>Requesting call log CAD logs transcripts 911 calls etc</t>
  </si>
  <si>
    <t>18-1682</t>
  </si>
  <si>
    <t>Nicholas J Phillips</t>
  </si>
  <si>
    <t>Zackery Hager</t>
  </si>
  <si>
    <t>Request public records of stolen truck</t>
  </si>
  <si>
    <t>18-1932</t>
  </si>
  <si>
    <t>William Murphy</t>
  </si>
  <si>
    <t>18-1931</t>
  </si>
  <si>
    <t>Sam Aguiar</t>
  </si>
  <si>
    <t>Philip Mitchell</t>
  </si>
  <si>
    <t>Mailed 11/20/18</t>
  </si>
  <si>
    <t>18-1930</t>
  </si>
  <si>
    <t>18-1926</t>
  </si>
  <si>
    <t>Nichael Greene</t>
  </si>
  <si>
    <t>Maria Boschi</t>
  </si>
  <si>
    <t>18-1925</t>
  </si>
  <si>
    <t>Victor Jackson</t>
  </si>
  <si>
    <t>Daisia Townley</t>
  </si>
  <si>
    <t>18 MSP 040616</t>
  </si>
  <si>
    <t>18-1910</t>
  </si>
  <si>
    <t>Herberth rodriguez</t>
  </si>
  <si>
    <t>2018 00453747</t>
  </si>
  <si>
    <t>18-1776</t>
  </si>
  <si>
    <t>Martha Montelongo Gurrola</t>
  </si>
  <si>
    <t>Jimena VelaMontelongo</t>
  </si>
  <si>
    <t>16 MSP 030360</t>
  </si>
  <si>
    <t xml:space="preserve">10/17/18 Mailed redacted report </t>
  </si>
  <si>
    <t>18-1749</t>
  </si>
  <si>
    <t>Jane Miller</t>
  </si>
  <si>
    <t>Brett M Kavanaugh</t>
  </si>
  <si>
    <t>Requesting records between Jan 1, 1980 to present . Response sent 10/5/2018. No Records</t>
  </si>
  <si>
    <t>18-1908</t>
  </si>
  <si>
    <t>DEPT. OF Labor, Licensing &amp; Regulation</t>
  </si>
  <si>
    <t>Jose Ngoran Amoa</t>
  </si>
  <si>
    <t>18 MSP 011459</t>
  </si>
  <si>
    <t>18-1881</t>
  </si>
  <si>
    <t>Arredonod Gozalez</t>
  </si>
  <si>
    <t>16 MSP 02586</t>
  </si>
  <si>
    <t>18-1874</t>
  </si>
  <si>
    <t>Marc Pine/Great American Ins. Group</t>
  </si>
  <si>
    <t>18 msp 028636</t>
  </si>
  <si>
    <t>18-1872</t>
  </si>
  <si>
    <t>18-1871</t>
  </si>
  <si>
    <t>33 - Executive Protection Section</t>
  </si>
  <si>
    <t>Bonner , Kiernan, Trebach &amp;Crociata</t>
  </si>
  <si>
    <t>James Witherspoon</t>
  </si>
  <si>
    <t>18-1869</t>
  </si>
  <si>
    <t>Sam Bernstein</t>
  </si>
  <si>
    <t>William Smiley</t>
  </si>
  <si>
    <t>18 MSP 025347</t>
  </si>
  <si>
    <t>18-1839</t>
  </si>
  <si>
    <t>Sandra Capezio</t>
  </si>
  <si>
    <t>18-1593</t>
  </si>
  <si>
    <t>PIA</t>
  </si>
  <si>
    <t>Reema Sood</t>
  </si>
  <si>
    <t>Leon M Jones</t>
  </si>
  <si>
    <t>911 calls - Ongoing Investigation</t>
  </si>
  <si>
    <t>18-1595</t>
  </si>
  <si>
    <t>John Pfohl/ Jupiter Entertainment</t>
  </si>
  <si>
    <t>Hestina Harris</t>
  </si>
  <si>
    <t>14 MSP 042775</t>
  </si>
  <si>
    <t xml:space="preserve"> 9/11/18 In progress 9/13/18sent invoice /10/15/18 Did not recieve payent </t>
  </si>
  <si>
    <t>18-1578</t>
  </si>
  <si>
    <t>Lawrence Wayne Dixon Jr.</t>
  </si>
  <si>
    <t>Lawrence Dixon</t>
  </si>
  <si>
    <t>02 55 015468</t>
  </si>
  <si>
    <t xml:space="preserve">9/14/18 Sent to HOR / 9/24/18 Records missing from box </t>
  </si>
  <si>
    <t>18-1579</t>
  </si>
  <si>
    <t>SBW Law</t>
  </si>
  <si>
    <t>Deric Ford</t>
  </si>
  <si>
    <t xml:space="preserve">Not MSP. </t>
  </si>
  <si>
    <t>18-1838</t>
  </si>
  <si>
    <t>Benjamin Elkenberg</t>
  </si>
  <si>
    <t>18 MSP 008853</t>
  </si>
  <si>
    <t>Mailed 10/24/18</t>
  </si>
  <si>
    <t>18-1837</t>
  </si>
  <si>
    <t>Donald Keresztenyi</t>
  </si>
  <si>
    <t>18-1538</t>
  </si>
  <si>
    <t xml:space="preserve">Mark Pine </t>
  </si>
  <si>
    <t>Request videotapes from accident
Case is still be reviewed - advised a couple of weeks til 
completion on 9/12/18.CRD to send DCIR under new PIA no.</t>
  </si>
  <si>
    <t>18-1826</t>
  </si>
  <si>
    <t>Lucy Manley</t>
  </si>
  <si>
    <t>18 MSP 025867</t>
  </si>
  <si>
    <t>18-1825</t>
  </si>
  <si>
    <t>Robert Hutchinson</t>
  </si>
  <si>
    <t>18-1803</t>
  </si>
  <si>
    <t>Kemper</t>
  </si>
  <si>
    <t>Brian Sedgwick</t>
  </si>
  <si>
    <t>18 MSP 026363</t>
  </si>
  <si>
    <t>18-1459</t>
  </si>
  <si>
    <t xml:space="preserve"> 8/20/18 Sent to BK/ 8/22/18 No records exist </t>
  </si>
  <si>
    <t>18-1460</t>
  </si>
  <si>
    <t>04 95 000001</t>
  </si>
  <si>
    <t xml:space="preserve">8/20/18 Sent to HOR 8/23/18  Emailed report </t>
  </si>
  <si>
    <t>18-1458</t>
  </si>
  <si>
    <t>Tany Green</t>
  </si>
  <si>
    <t>09 95 001243</t>
  </si>
  <si>
    <t xml:space="preserve">8/20/18 Sent to HOR /8/23/18 Emailed report </t>
  </si>
  <si>
    <t>18-1463</t>
  </si>
  <si>
    <t>08 56 033217</t>
  </si>
  <si>
    <t xml:space="preserve">8/24/18 Sent to JoAnn McGee expungement </t>
  </si>
  <si>
    <t>18-1461</t>
  </si>
  <si>
    <t>Janet Tritapoe</t>
  </si>
  <si>
    <t xml:space="preserve">8/20/18 In draft /8/29/18 Emailed report </t>
  </si>
  <si>
    <t>18-1802</t>
  </si>
  <si>
    <t>Henry Leyh</t>
  </si>
  <si>
    <t>17 MSP 047128</t>
  </si>
  <si>
    <t>18-1801</t>
  </si>
  <si>
    <t>Dave Federlne</t>
  </si>
  <si>
    <t>Margaret Federline</t>
  </si>
  <si>
    <t>18 MSP 020305</t>
  </si>
  <si>
    <t>Mailed 11/02/18</t>
  </si>
  <si>
    <t>18-1429</t>
  </si>
  <si>
    <t xml:space="preserve">8/15/18 Sent to Sgt Clark /9/7/18 No records found </t>
  </si>
  <si>
    <t>18-1407</t>
  </si>
  <si>
    <t>John Allen</t>
  </si>
  <si>
    <t>18 MSP 033213</t>
  </si>
  <si>
    <t xml:space="preserve">8/14/18 In draft / 9/6/18 Denied still open </t>
  </si>
  <si>
    <t>18-1779</t>
  </si>
  <si>
    <t>Frank Brunetti</t>
  </si>
  <si>
    <t>18 MSP 028445</t>
  </si>
  <si>
    <t>18-1774</t>
  </si>
  <si>
    <t>DSgt. Forrester</t>
  </si>
  <si>
    <t>Tabbetha Butrim</t>
  </si>
  <si>
    <t>15 MSP 0304039</t>
  </si>
  <si>
    <t>GRATIS</t>
  </si>
  <si>
    <t>18-1455</t>
  </si>
  <si>
    <t>James Moore</t>
  </si>
  <si>
    <t>2 55 19711</t>
  </si>
  <si>
    <t>Moore narrowed his request 10/4/2018</t>
  </si>
  <si>
    <t>18-1353</t>
  </si>
  <si>
    <t>Anthony Mitchell</t>
  </si>
  <si>
    <t>10 51 016762</t>
  </si>
  <si>
    <t xml:space="preserve">8/2/18 Sent to Bk /8/6/18 Mailed report to requester </t>
  </si>
  <si>
    <t>18-1347</t>
  </si>
  <si>
    <t>Folami Ware</t>
  </si>
  <si>
    <t xml:space="preserve">8/1/18 Sent to BK /8/2/18 No report found </t>
  </si>
  <si>
    <t>18-1337</t>
  </si>
  <si>
    <t>Matthew Nyce</t>
  </si>
  <si>
    <t>14 57 000017</t>
  </si>
  <si>
    <t>7/31/18 Sent to BK  did not get baqck from BK</t>
  </si>
  <si>
    <t>18-1765</t>
  </si>
  <si>
    <t>Borbi, Clancy &amp; Patrizi, LLC</t>
  </si>
  <si>
    <t>Seslin Faulkner</t>
  </si>
  <si>
    <t>18-1764</t>
  </si>
  <si>
    <t>James Maniakas</t>
  </si>
  <si>
    <t>Evelyn Settle</t>
  </si>
  <si>
    <t>2018 734754</t>
  </si>
  <si>
    <t>18-1240</t>
  </si>
  <si>
    <t>Dan Sttaples MuckRock News</t>
  </si>
  <si>
    <t>Requesting Special Police Officers in MD names, age, race
Requestor told would be a cost and very rough estimate sent
Pending a response about how to proceed by requestor
No response from requestor as of 8/9/2018</t>
  </si>
  <si>
    <t>18-1762</t>
  </si>
  <si>
    <t>Thomas Blanton</t>
  </si>
  <si>
    <t>18-1761</t>
  </si>
  <si>
    <t>Maryland  Dept.Of Transportation</t>
  </si>
  <si>
    <t>Dana Parker</t>
  </si>
  <si>
    <t>18 MSP 026709</t>
  </si>
  <si>
    <t>18-1760</t>
  </si>
  <si>
    <t>Custard Insurance</t>
  </si>
  <si>
    <t>Richards/Manlove</t>
  </si>
  <si>
    <t>18 MSP 039900</t>
  </si>
  <si>
    <t>18-1759</t>
  </si>
  <si>
    <t>Terrance Sellman</t>
  </si>
  <si>
    <t>18 MSP 03762</t>
  </si>
  <si>
    <t>18-1747</t>
  </si>
  <si>
    <t>Bodie, Dolina, Hobbs, Friddell &amp; Grenzer</t>
  </si>
  <si>
    <t>Leon Jones</t>
  </si>
  <si>
    <t>16 MSP 033562</t>
  </si>
  <si>
    <t>18-1746</t>
  </si>
  <si>
    <t>Mary Janik</t>
  </si>
  <si>
    <t>18-1745</t>
  </si>
  <si>
    <t>Farah &amp; Farah</t>
  </si>
  <si>
    <t>Christopher Valencia</t>
  </si>
  <si>
    <t>17 MSP 055321</t>
  </si>
  <si>
    <t>Mailed 10/23/18</t>
  </si>
  <si>
    <t>24 - Commercial Vehicle Enforcement Division</t>
  </si>
  <si>
    <t>18-1716</t>
  </si>
  <si>
    <t>Zampogna, P.C.</t>
  </si>
  <si>
    <t>Gary Bottalico</t>
  </si>
  <si>
    <t>18 MSP 000083</t>
  </si>
  <si>
    <t>18-1715</t>
  </si>
  <si>
    <t>Jonathan Smith</t>
  </si>
  <si>
    <t>Judith Ytkin</t>
  </si>
  <si>
    <t>18 MSP 005842</t>
  </si>
  <si>
    <t>Ward</t>
  </si>
  <si>
    <t>18-1714</t>
  </si>
  <si>
    <t>Doty</t>
  </si>
  <si>
    <t>Gregory Wilson</t>
  </si>
  <si>
    <t>18 MSP 027603</t>
  </si>
  <si>
    <t>18-1194</t>
  </si>
  <si>
    <t>13 - Quartermaster Division</t>
  </si>
  <si>
    <t>Jim Xu</t>
  </si>
  <si>
    <t>Requesting data purchase orders of computers laptops MSP</t>
  </si>
  <si>
    <t>18-1713</t>
  </si>
  <si>
    <t>Clifton Nyquist</t>
  </si>
  <si>
    <t>18-1673</t>
  </si>
  <si>
    <t>10/19/0418</t>
  </si>
  <si>
    <t>Tara McShane</t>
  </si>
  <si>
    <t>Christopher Carr</t>
  </si>
  <si>
    <t>18 MSP 025593</t>
  </si>
  <si>
    <t>18-1167</t>
  </si>
  <si>
    <t>Sanjin lbrahimovic M\uckRock News</t>
  </si>
  <si>
    <t xml:space="preserve">ADL School in Washington DC which officers attended
Fee estimate sent 7/9/18
After receiving the fee estimate, the requestor followed up 
and requested the meta data for applicable emails.  This 
request was denied.  Requestor notified and this was closed.  </t>
  </si>
  <si>
    <t>18-1201</t>
  </si>
  <si>
    <t>Nancy Pagenhardt</t>
  </si>
  <si>
    <t>Pagenhardts</t>
  </si>
  <si>
    <t>18-1672</t>
  </si>
  <si>
    <t>Stein, Sperlling, Bennett, De Jong</t>
  </si>
  <si>
    <t>Jhony Oswaldo</t>
  </si>
  <si>
    <t>2018 00385908</t>
  </si>
  <si>
    <t>18-1671</t>
  </si>
  <si>
    <t>43 - Work Zone Automated Speed Enforcement Unit</t>
  </si>
  <si>
    <t>Jacqueline Micaletti</t>
  </si>
  <si>
    <t>Gary Mitcaletti</t>
  </si>
  <si>
    <t>18 MSP 012623</t>
  </si>
  <si>
    <t>No Payment Received</t>
  </si>
  <si>
    <t>18-1650</t>
  </si>
  <si>
    <t>Colin Eason</t>
  </si>
  <si>
    <t>17 MSP 034409</t>
  </si>
  <si>
    <t xml:space="preserve"> supplement mailed 2/6/19</t>
  </si>
  <si>
    <t>18-1649</t>
  </si>
  <si>
    <t>Ross W. Albers</t>
  </si>
  <si>
    <t>Angie Greenwalt</t>
  </si>
  <si>
    <t>18-1149</t>
  </si>
  <si>
    <t>Sarah Kate Heilbrun</t>
  </si>
  <si>
    <t>Cesar Chavez Ponce Deleon</t>
  </si>
  <si>
    <t>CIR 00 66 11167</t>
  </si>
  <si>
    <t xml:space="preserve">7/3/18 Sent to BK /7/10/18  Mailed </t>
  </si>
  <si>
    <t>18-1202</t>
  </si>
  <si>
    <t>Louis RObinson</t>
  </si>
  <si>
    <t>18-1060</t>
  </si>
  <si>
    <t>David Tomasini  Indigo Films/Sancho</t>
  </si>
  <si>
    <t>01 39 00905</t>
  </si>
  <si>
    <t>requesting audio, video 
2001 Murder for Hire Carroll County/CIB
Report sent, pending photos, still looking for AV-7/10/18
Fee estimate sent 7/9/18-photos only
No payment rec'd as of 8/9/18
On 7/30/18 requestor still wants index prints-but production
is on hold
8/9/2018 Administrative Closure. pictures mailed 10/11/2018.</t>
  </si>
  <si>
    <t>18-1648</t>
  </si>
  <si>
    <t>Benjamin Eikenberg</t>
  </si>
  <si>
    <t>No response no Payment</t>
  </si>
  <si>
    <t>18-1647</t>
  </si>
  <si>
    <t>Bacon, Thornton &amp; Palmer</t>
  </si>
  <si>
    <t>Michael Hartloff</t>
  </si>
  <si>
    <t>Mailed 10/12/18</t>
  </si>
  <si>
    <t>18-1069</t>
  </si>
  <si>
    <t>MuckRock News / Emma Best</t>
  </si>
  <si>
    <t>requesting Email system documentation</t>
  </si>
  <si>
    <t>18-1633</t>
  </si>
  <si>
    <t>Varnum</t>
  </si>
  <si>
    <t>Butler/Bonewell</t>
  </si>
  <si>
    <t>18-1049</t>
  </si>
  <si>
    <t>62 - Barrack M - JFK Memorial Highway</t>
  </si>
  <si>
    <t xml:space="preserve">Law Office of Kim Parker </t>
  </si>
  <si>
    <t>Veronica Wyona Ogunsula</t>
  </si>
  <si>
    <t>All records related to the suspect, Ogunsula
PIA &amp; POE
Atty said check sent-as of 8/9/18, no check rec'd
copy of records delivered to Ms. G. Marshall of MSP LCU 8/2/18.Administratively closed. 10/9/2018</t>
  </si>
  <si>
    <t>18-1047</t>
  </si>
  <si>
    <t>Native Terrain Restoration</t>
  </si>
  <si>
    <t>18 MSP 022876</t>
  </si>
  <si>
    <t xml:space="preserve">6/19/18 In draft / 6/19/18 Emailed report </t>
  </si>
  <si>
    <t>18-1037</t>
  </si>
  <si>
    <t>Monty Pagenhardt</t>
  </si>
  <si>
    <t>18-1535</t>
  </si>
  <si>
    <t>Great American</t>
  </si>
  <si>
    <t>18-1026</t>
  </si>
  <si>
    <t>Maranda Powell</t>
  </si>
  <si>
    <t>Steve Powell</t>
  </si>
  <si>
    <t>CIR 03 64 011500</t>
  </si>
  <si>
    <t xml:space="preserve">6/25/18 Emailed report </t>
  </si>
  <si>
    <t>18-1036</t>
  </si>
  <si>
    <t>Kristina HOffman/DHS</t>
  </si>
  <si>
    <t>Dana Clopein</t>
  </si>
  <si>
    <t>18-1035</t>
  </si>
  <si>
    <t>Daniel Allinson</t>
  </si>
  <si>
    <t>AC&amp;T Truck Stop</t>
  </si>
  <si>
    <t>18-1533</t>
  </si>
  <si>
    <t>Oluwatimilehin Sunday</t>
  </si>
  <si>
    <t>17 MSP 012152</t>
  </si>
  <si>
    <t>18-1532</t>
  </si>
  <si>
    <t>18 msp 014751</t>
  </si>
  <si>
    <t>18-0992</t>
  </si>
  <si>
    <t>Danilo Ribeiro</t>
  </si>
  <si>
    <t>11 63 000377</t>
  </si>
  <si>
    <t>18-1034</t>
  </si>
  <si>
    <t>Jesse Coleman</t>
  </si>
  <si>
    <t>18-1507</t>
  </si>
  <si>
    <t xml:space="preserve">DeCaro, Doran, </t>
  </si>
  <si>
    <t>Jesus Pacheco</t>
  </si>
  <si>
    <t>15 MSP 017304</t>
  </si>
  <si>
    <t>No report - not fatal</t>
  </si>
  <si>
    <t>18-1500</t>
  </si>
  <si>
    <t>Safety Research &amp; Strategies, Inc.</t>
  </si>
  <si>
    <t>King/Fadojutimi</t>
  </si>
  <si>
    <t>18 MSP 044783</t>
  </si>
  <si>
    <t>18-1491</t>
  </si>
  <si>
    <t>Melinda Tepley</t>
  </si>
  <si>
    <t>18-1479</t>
  </si>
  <si>
    <t>18-1478</t>
  </si>
  <si>
    <t>Thomas Pyles</t>
  </si>
  <si>
    <t>Arnold Griffin</t>
  </si>
  <si>
    <t>18-1457</t>
  </si>
  <si>
    <t>Erin Torreyson</t>
  </si>
  <si>
    <t>Samantha Houghton</t>
  </si>
  <si>
    <t>17  MSP 044335</t>
  </si>
  <si>
    <t>18-1033</t>
  </si>
  <si>
    <t>Loyd WIlkins</t>
  </si>
  <si>
    <t>18-0879</t>
  </si>
  <si>
    <t>18 MSP 022152</t>
  </si>
  <si>
    <t>Death Invesigation</t>
  </si>
  <si>
    <t>Draft 5/31/18, 6/4/18 Sent 10 day ltr 6/4/18</t>
  </si>
  <si>
    <t>18-0902</t>
  </si>
  <si>
    <t>Molly Venskus</t>
  </si>
  <si>
    <t>18 MSP 021280</t>
  </si>
  <si>
    <t xml:space="preserve">6/1/18 In draft /6/13/18  Emailed report  </t>
  </si>
  <si>
    <t>18-1442</t>
  </si>
  <si>
    <t>18-1411</t>
  </si>
  <si>
    <t>Andrew Zeytuntsyan</t>
  </si>
  <si>
    <t>Ashot Simonyan</t>
  </si>
  <si>
    <t>18 msp 030738</t>
  </si>
  <si>
    <t>No report file</t>
  </si>
  <si>
    <t>18-1410</t>
  </si>
  <si>
    <t>James Fultz</t>
  </si>
  <si>
    <t>14 MSP 026501</t>
  </si>
  <si>
    <t>Gratis 08/15/18</t>
  </si>
  <si>
    <t>18-0836</t>
  </si>
  <si>
    <t>Valerie Carzello</t>
  </si>
  <si>
    <t>Billed for report 6/29/ Payment never received</t>
  </si>
  <si>
    <t>18-1380</t>
  </si>
  <si>
    <t>18-0779</t>
  </si>
  <si>
    <t>Gregory Michael Gunther</t>
  </si>
  <si>
    <t>05 56 041361</t>
  </si>
  <si>
    <t xml:space="preserve">5/15/18 Sent to HOR /5/21/18 Emailed </t>
  </si>
  <si>
    <t>18-0781</t>
  </si>
  <si>
    <t>Mauricio Londono</t>
  </si>
  <si>
    <t>Florentina Moreno Olivera</t>
  </si>
  <si>
    <t>06 95 008896</t>
  </si>
  <si>
    <t>5/15/18 Sent to HOR /5/15/18 Mailed report</t>
  </si>
  <si>
    <t>18-0778</t>
  </si>
  <si>
    <t>Brian Michael Dutton</t>
  </si>
  <si>
    <t>04 54 0006357</t>
  </si>
  <si>
    <t xml:space="preserve">5/15/18 No paymentrent to BK /5/28/18 Sgt Sexton says file is MIA will check at Long erm holding to see if he can locate /  6/29/18 File received, waiting for photo lab/7/25/18 No payment received closed </t>
  </si>
  <si>
    <t>18-1363</t>
  </si>
  <si>
    <t>18-1362</t>
  </si>
  <si>
    <t>Michael Freedman</t>
  </si>
  <si>
    <t>Dennis Ayd</t>
  </si>
  <si>
    <t>18 MSP 018995</t>
  </si>
  <si>
    <t>18-1361</t>
  </si>
  <si>
    <t>Christopher Zinser</t>
  </si>
  <si>
    <t>18-1321</t>
  </si>
  <si>
    <t>Richmond Lloyd</t>
  </si>
  <si>
    <t>18-1320</t>
  </si>
  <si>
    <t>Nicole Comi</t>
  </si>
  <si>
    <t>18-1315</t>
  </si>
  <si>
    <t>Hillary Tolson</t>
  </si>
  <si>
    <t>Ali Ayub</t>
  </si>
  <si>
    <t>17 MSP 018023</t>
  </si>
  <si>
    <t>18-1314</t>
  </si>
  <si>
    <t>Stein/Driscoll</t>
  </si>
  <si>
    <t>Cecilla Mejia</t>
  </si>
  <si>
    <t>18-1313</t>
  </si>
  <si>
    <t>Larry Bulanda</t>
  </si>
  <si>
    <t>18-1312</t>
  </si>
  <si>
    <t>18 msp 020984</t>
  </si>
  <si>
    <t>18-1311</t>
  </si>
  <si>
    <t>The Lapidus</t>
  </si>
  <si>
    <t>Adrian Alexander</t>
  </si>
  <si>
    <t>18-1310</t>
  </si>
  <si>
    <t>David Ledyard</t>
  </si>
  <si>
    <t>Victor Pratt</t>
  </si>
  <si>
    <t>16 MSP 000395</t>
  </si>
  <si>
    <t>18-0673</t>
  </si>
  <si>
    <t>Michele Hunt</t>
  </si>
  <si>
    <t>Kevin Hunt</t>
  </si>
  <si>
    <t>07 56 0020330</t>
  </si>
  <si>
    <t xml:space="preserve">4/23/18 Sent to HOR /4/25/18 Mailed report </t>
  </si>
  <si>
    <t>18-0660</t>
  </si>
  <si>
    <t>Michael Swink</t>
  </si>
  <si>
    <t>CIR 08 63 004994</t>
  </si>
  <si>
    <t xml:space="preserve">4/20/18 Sent to HOR /4/25/14 Mailed report </t>
  </si>
  <si>
    <t>18-0622</t>
  </si>
  <si>
    <t>Dustin Harmer</t>
  </si>
  <si>
    <t>CIR 07 55 000443</t>
  </si>
  <si>
    <t xml:space="preserve">4/16/18 Sent to HOR / 4/20/18 RECORDS MISSING FROM BOX PER HOR </t>
  </si>
  <si>
    <t>18-1286</t>
  </si>
  <si>
    <t>Peter Angelos</t>
  </si>
  <si>
    <t>18-1285</t>
  </si>
  <si>
    <t>Kenneth Barnhart</t>
  </si>
  <si>
    <t>18-0563</t>
  </si>
  <si>
    <t>Dana Brancato</t>
  </si>
  <si>
    <t>Alexander Stevens</t>
  </si>
  <si>
    <t xml:space="preserve">4/3/18 Sent to Sgt. Blades / 5/15/18 Mailed report </t>
  </si>
  <si>
    <t>18-0598</t>
  </si>
  <si>
    <t>Michelle Hunt</t>
  </si>
  <si>
    <t>Vincent Martinelli</t>
  </si>
  <si>
    <t>10 56 014476</t>
  </si>
  <si>
    <t xml:space="preserve">4/16/18 Mailed report </t>
  </si>
  <si>
    <t>18-0551</t>
  </si>
  <si>
    <t>KeyPoint Government Insurance</t>
  </si>
  <si>
    <t>Shaun Michael Kane</t>
  </si>
  <si>
    <t>18 MSP 001844</t>
  </si>
  <si>
    <t>Not MSP contact Anne Arundel Co SAO</t>
  </si>
  <si>
    <t>18-0549</t>
  </si>
  <si>
    <t>Britany Mobley</t>
  </si>
  <si>
    <t>Robin Simons</t>
  </si>
  <si>
    <t>14 MSP 004691</t>
  </si>
  <si>
    <t>Mailed report 4/6</t>
  </si>
  <si>
    <t>18-0553</t>
  </si>
  <si>
    <t>Jeanine Hunt</t>
  </si>
  <si>
    <t>2018 00130624</t>
  </si>
  <si>
    <t>Mailed CCC card 4/6</t>
  </si>
  <si>
    <t>18-1284</t>
  </si>
  <si>
    <t>Kylee Cox</t>
  </si>
  <si>
    <t>18 MSP 024931</t>
  </si>
  <si>
    <t>18-0555</t>
  </si>
  <si>
    <t>IWIF Workers Compensation Insurance</t>
  </si>
  <si>
    <t>Colby Robinson</t>
  </si>
  <si>
    <t>16 MSP 033817</t>
  </si>
  <si>
    <t>Mailed report 4/5</t>
  </si>
  <si>
    <t>18-1283</t>
  </si>
  <si>
    <t>Jaden Gantt</t>
  </si>
  <si>
    <t>18-0550</t>
  </si>
  <si>
    <t>Brian Dorry</t>
  </si>
  <si>
    <t>2018 00133327</t>
  </si>
  <si>
    <t>Information provided didn't match the cc card</t>
  </si>
  <si>
    <t>18-0552</t>
  </si>
  <si>
    <t>Adrian Spaulding</t>
  </si>
  <si>
    <t>2018 00121373</t>
  </si>
  <si>
    <t>18-1282</t>
  </si>
  <si>
    <t>Antoinette Hartt</t>
  </si>
  <si>
    <t>2018 00301865</t>
  </si>
  <si>
    <t>18-1280</t>
  </si>
  <si>
    <t>Joshua Prince</t>
  </si>
  <si>
    <t>18 MSP 011791</t>
  </si>
  <si>
    <t>18-1273</t>
  </si>
  <si>
    <t>Nindiya Ramchandani</t>
  </si>
  <si>
    <t>Cecilia Mejia</t>
  </si>
  <si>
    <t>17 MSP 023231</t>
  </si>
  <si>
    <t>18-1272</t>
  </si>
  <si>
    <t>Paulin McDaniel</t>
  </si>
  <si>
    <t>Kaitlyn McDaniel</t>
  </si>
  <si>
    <t>18 MSP 011981</t>
  </si>
  <si>
    <t>18-0541</t>
  </si>
  <si>
    <t>Lov,k Barnes &amp; Mckew</t>
  </si>
  <si>
    <t>18 MSP 010709</t>
  </si>
  <si>
    <t>18-0518</t>
  </si>
  <si>
    <t>Brian Whitworth</t>
  </si>
  <si>
    <t>01 94 002881</t>
  </si>
  <si>
    <t xml:space="preserve">3/28/18 Sent to HOR / 4/9/18 Emailed report </t>
  </si>
  <si>
    <t>18-0519</t>
  </si>
  <si>
    <t>Brian  Whitworth</t>
  </si>
  <si>
    <t>01 94 003188</t>
  </si>
  <si>
    <t xml:space="preserve">3/28/18 Sent to HOR /4/9/18  Emailed report </t>
  </si>
  <si>
    <t>18-1255</t>
  </si>
  <si>
    <t>Bodensteiner/Robinson</t>
  </si>
  <si>
    <t>18-1254</t>
  </si>
  <si>
    <t>Cobb/Bullock</t>
  </si>
  <si>
    <t>18-1252</t>
  </si>
  <si>
    <t>18-1199</t>
  </si>
  <si>
    <t>Arman Ravery</t>
  </si>
  <si>
    <t>Zainabu Bayorh</t>
  </si>
  <si>
    <t>18 MSP 009282</t>
  </si>
  <si>
    <t>No response or payment</t>
  </si>
  <si>
    <t>18-0433</t>
  </si>
  <si>
    <t>Legal Services Asociates Inc</t>
  </si>
  <si>
    <t xml:space="preserve">Anthony Tavone </t>
  </si>
  <si>
    <t>00 50 009301</t>
  </si>
  <si>
    <t>HOR 3/20</t>
  </si>
  <si>
    <t>18-0483</t>
  </si>
  <si>
    <t>Catherine Costopoulos</t>
  </si>
  <si>
    <t>Adam Popejoy</t>
  </si>
  <si>
    <t>17 MSP 037936</t>
  </si>
  <si>
    <t>3/20/18/3/29/18,4/4/18,4/9/18, Waiting for payment /  4/19/18 Did not receive payment</t>
  </si>
  <si>
    <t>18-1187</t>
  </si>
  <si>
    <t>Anapolweiss</t>
  </si>
  <si>
    <t>Meghan Michaels</t>
  </si>
  <si>
    <t>Mailed 07/27/18</t>
  </si>
  <si>
    <t>18-1186</t>
  </si>
  <si>
    <t>18-0369</t>
  </si>
  <si>
    <t>Allen Zimmerman</t>
  </si>
  <si>
    <t>Aubrey Lyn Dalcin</t>
  </si>
  <si>
    <t>18 MSP 006009</t>
  </si>
  <si>
    <t>Mailed 10 day letter 3/5, Mailed report 3/14</t>
  </si>
  <si>
    <t>18-1185</t>
  </si>
  <si>
    <t>Pisanchyn Law Firm</t>
  </si>
  <si>
    <t>Wendy Realmuto</t>
  </si>
  <si>
    <t>18 MSP 018099</t>
  </si>
  <si>
    <t>18-1184</t>
  </si>
  <si>
    <t>Colucci &amp; Gallaher, P.C.</t>
  </si>
  <si>
    <t>Brittany Plumer</t>
  </si>
  <si>
    <t>18 MSP 020757</t>
  </si>
  <si>
    <t>18-0346</t>
  </si>
  <si>
    <t>Lee Phillips</t>
  </si>
  <si>
    <t>18 MSP 007226</t>
  </si>
  <si>
    <t>In draft 2/27</t>
  </si>
  <si>
    <t>18-1183</t>
  </si>
  <si>
    <t>Brian Heller, James Houle</t>
  </si>
  <si>
    <t>2017 750159</t>
  </si>
  <si>
    <t>18-1182</t>
  </si>
  <si>
    <t xml:space="preserve">Crawford </t>
  </si>
  <si>
    <t>Mark Armstrong</t>
  </si>
  <si>
    <t>17 MSP 050743</t>
  </si>
  <si>
    <t>18-0192</t>
  </si>
  <si>
    <t>Richard Alan Beach</t>
  </si>
  <si>
    <t>A 51 01832</t>
  </si>
  <si>
    <t>HOR 02/01, Mailed report 2/9</t>
  </si>
  <si>
    <t>18-1133</t>
  </si>
  <si>
    <t>Cohen &amp; Milstein</t>
  </si>
  <si>
    <t>Michale Carter</t>
  </si>
  <si>
    <t>17 MSP 005487</t>
  </si>
  <si>
    <t>18-1131</t>
  </si>
  <si>
    <t>Michael Schwartz</t>
  </si>
  <si>
    <t>18-1129</t>
  </si>
  <si>
    <t>18-0137</t>
  </si>
  <si>
    <t>Investigator Chrissy Chambers</t>
  </si>
  <si>
    <t>Shaun Allen Gross</t>
  </si>
  <si>
    <t>17 MSP 029506</t>
  </si>
  <si>
    <t>Sent 10 day letter 1/25/18</t>
  </si>
  <si>
    <t>18-1128</t>
  </si>
  <si>
    <t>Hall/Witherspoon</t>
  </si>
  <si>
    <t>18-0136</t>
  </si>
  <si>
    <t>Justin Garrett</t>
  </si>
  <si>
    <t>18-0098</t>
  </si>
  <si>
    <t>Department of the Air Force</t>
  </si>
  <si>
    <t>Jenai German</t>
  </si>
  <si>
    <t>18 MSP 000052</t>
  </si>
  <si>
    <t>In draft 1/26</t>
  </si>
  <si>
    <t>18-1127</t>
  </si>
  <si>
    <t>Wapner &amp; Newman</t>
  </si>
  <si>
    <t>Dyrol Powell</t>
  </si>
  <si>
    <t>18 MSP 005114</t>
  </si>
  <si>
    <t>18-1126</t>
  </si>
  <si>
    <t>Patrick McAndrew</t>
  </si>
  <si>
    <t>Marie Sink</t>
  </si>
  <si>
    <t>18 MSP 025428</t>
  </si>
  <si>
    <t>No repport on file</t>
  </si>
  <si>
    <t>18-1124</t>
  </si>
  <si>
    <t>Curtis Hill</t>
  </si>
  <si>
    <t>16 MSP 041931</t>
  </si>
  <si>
    <t>18-1083</t>
  </si>
  <si>
    <t>Carr Allison</t>
  </si>
  <si>
    <t>Rakiesha Mathis</t>
  </si>
  <si>
    <t>18 MSP 010945</t>
  </si>
  <si>
    <t>18-1081</t>
  </si>
  <si>
    <t>Maryland Dept. Of Transportation</t>
  </si>
  <si>
    <t>Jeffrey Hoffman</t>
  </si>
  <si>
    <t>17 MSP 055414</t>
  </si>
  <si>
    <t>18-0039</t>
  </si>
  <si>
    <t>Paul McGrew</t>
  </si>
  <si>
    <t>Need to check with Ms. Williams about release 1/12</t>
  </si>
  <si>
    <t>18-0043</t>
  </si>
  <si>
    <t>Gregory Ponne</t>
  </si>
  <si>
    <t>17 MSP 054464</t>
  </si>
  <si>
    <t>In draft 1/12, 1/18</t>
  </si>
  <si>
    <t>18-0019</t>
  </si>
  <si>
    <t>Metropolitan</t>
  </si>
  <si>
    <t>Tearra Garner</t>
  </si>
  <si>
    <t>17 MSP 052415</t>
  </si>
  <si>
    <t>Report in draft 1/10, Mailed report 1/26/18</t>
  </si>
  <si>
    <t>18-1080</t>
  </si>
  <si>
    <t>Dillon Fuqua</t>
  </si>
  <si>
    <t>18-1079</t>
  </si>
  <si>
    <t>Martin Oliverio</t>
  </si>
  <si>
    <t>18-1077</t>
  </si>
  <si>
    <t>Corey Hobbs</t>
  </si>
  <si>
    <t>No Report found</t>
  </si>
  <si>
    <t>18-0016</t>
  </si>
  <si>
    <t>Lisa Anne Cantera</t>
  </si>
  <si>
    <t>17 MSP 052281</t>
  </si>
  <si>
    <t>Not MSP contact Cecil Co SAO</t>
  </si>
  <si>
    <t>18-0015</t>
  </si>
  <si>
    <t>Department of the Army Det Eric Jones</t>
  </si>
  <si>
    <t>Jeremy S Moore</t>
  </si>
  <si>
    <t>17 MSP 054835</t>
  </si>
  <si>
    <t>report sent 1/9</t>
  </si>
  <si>
    <t>18-1062</t>
  </si>
  <si>
    <t>Maryland Army National Guard</t>
  </si>
  <si>
    <t>Jssica Dones</t>
  </si>
  <si>
    <t>16 MSP 018286</t>
  </si>
  <si>
    <t>Gratis</t>
  </si>
  <si>
    <t>18-1042</t>
  </si>
  <si>
    <t>17 MSP 021318</t>
  </si>
  <si>
    <t>18-1041</t>
  </si>
  <si>
    <t>Paul Hively</t>
  </si>
  <si>
    <t>2018 00187993</t>
  </si>
  <si>
    <t>18-1265</t>
  </si>
  <si>
    <t>Christian Marzullo</t>
  </si>
  <si>
    <t>Zynae Green</t>
  </si>
  <si>
    <t xml:space="preserve">7/18/18 Not MSP </t>
  </si>
  <si>
    <t>18-1130</t>
  </si>
  <si>
    <t>Yvette Thomas</t>
  </si>
  <si>
    <t>Zion Cook ( Juvenile)</t>
  </si>
  <si>
    <t>16 MSP 030925</t>
  </si>
  <si>
    <t xml:space="preserve">7/2/18 Emailed report </t>
  </si>
  <si>
    <t>18-1132</t>
  </si>
  <si>
    <t>16 MSP 03383</t>
  </si>
  <si>
    <t>Emailed report 7/2/18</t>
  </si>
  <si>
    <t>18-1040</t>
  </si>
  <si>
    <t>Eugenie Tanguep</t>
  </si>
  <si>
    <t>Michel Bouity</t>
  </si>
  <si>
    <t>18 msp 007623</t>
  </si>
  <si>
    <t>No response or payment received.</t>
  </si>
  <si>
    <t>18-1039</t>
  </si>
  <si>
    <t>18 msp 023863</t>
  </si>
  <si>
    <t>no report on file</t>
  </si>
  <si>
    <t>18-0211</t>
  </si>
  <si>
    <t>Alan Pirtle BC Law Firm</t>
  </si>
  <si>
    <t>Yosniel Varela-Mojena</t>
  </si>
  <si>
    <t>0000003P20B7X</t>
  </si>
  <si>
    <t>Requesting dash cam videos and 911 recordings</t>
  </si>
  <si>
    <t>18-1430</t>
  </si>
  <si>
    <t>CICB/Robyn Christian</t>
  </si>
  <si>
    <t>Yolanda Horsey-Jones</t>
  </si>
  <si>
    <t>18 MSP 029814</t>
  </si>
  <si>
    <t>Emailed partial denial 8/15/18</t>
  </si>
  <si>
    <t>18-0828</t>
  </si>
  <si>
    <t>Yogi Bear Camp</t>
  </si>
  <si>
    <t>18-0967</t>
  </si>
  <si>
    <t>Yeager's INC</t>
  </si>
  <si>
    <t>18 MSP 023606</t>
  </si>
  <si>
    <t xml:space="preserve">6/13/18 In draft/ Emailed report </t>
  </si>
  <si>
    <t>18-0155</t>
  </si>
  <si>
    <t>Nathan Cadenhead</t>
  </si>
  <si>
    <t>Xtreme Powersports</t>
  </si>
  <si>
    <t>18-0529</t>
  </si>
  <si>
    <t>18-1781</t>
  </si>
  <si>
    <t>Shan Mathew</t>
  </si>
  <si>
    <t>Xin Wu Chen</t>
  </si>
  <si>
    <t xml:space="preserve">10/9/18 Not MSP </t>
  </si>
  <si>
    <t>18-1038</t>
  </si>
  <si>
    <t>Dustin Colson</t>
  </si>
  <si>
    <t>Mark/Harrison</t>
  </si>
  <si>
    <t>18 MSP 023218</t>
  </si>
  <si>
    <t>18-1984</t>
  </si>
  <si>
    <t>Sara Ortiz Vincent</t>
  </si>
  <si>
    <t>Xavier Raymond Ortiz Vincent</t>
  </si>
  <si>
    <t>18 MSP 036200</t>
  </si>
  <si>
    <t xml:space="preserve">11/5/18 Emailed report </t>
  </si>
  <si>
    <t>18-0995</t>
  </si>
  <si>
    <t>18-1142</t>
  </si>
  <si>
    <t>Wiloliam Morris</t>
  </si>
  <si>
    <t xml:space="preserve">7/2/18 No report found </t>
  </si>
  <si>
    <t>18-0880</t>
  </si>
  <si>
    <t>William Watkins</t>
  </si>
  <si>
    <t>18 MSP 013905</t>
  </si>
  <si>
    <t>Mailed report w/partial ltr 5/31/2018, Faxed report 6/6</t>
  </si>
  <si>
    <t>18-2097</t>
  </si>
  <si>
    <t>William Smith III</t>
  </si>
  <si>
    <t xml:space="preserve">11/28/18 Not PIA request </t>
  </si>
  <si>
    <t>18-0994</t>
  </si>
  <si>
    <t>United States Secret Service</t>
  </si>
  <si>
    <t>Patrica Arline-Young</t>
  </si>
  <si>
    <t>18 MSP 017876</t>
  </si>
  <si>
    <t>18-1879</t>
  </si>
  <si>
    <t>Sam Bernstein Law Firm - Armand Matte</t>
  </si>
  <si>
    <t>Requesting UD-10, tickets, blood test results</t>
  </si>
  <si>
    <t>18-1675</t>
  </si>
  <si>
    <t>William Slowick</t>
  </si>
  <si>
    <t>OSFM 04 18 003</t>
  </si>
  <si>
    <t>Emailed report 9/20/18</t>
  </si>
  <si>
    <t>18-0141</t>
  </si>
  <si>
    <t>Nicholas Maiers</t>
  </si>
  <si>
    <t>William Robinson</t>
  </si>
  <si>
    <t xml:space="preserve">1/26/18 Not MSP </t>
  </si>
  <si>
    <t>18-0601</t>
  </si>
  <si>
    <t>IAS Claim Services</t>
  </si>
  <si>
    <t>William Mobley</t>
  </si>
  <si>
    <t>OSFM 19 18 003</t>
  </si>
  <si>
    <t>18-0376</t>
  </si>
  <si>
    <t>William Messerschmidt</t>
  </si>
  <si>
    <t>18 MSP 002804</t>
  </si>
  <si>
    <t>Mailed report 3/2</t>
  </si>
  <si>
    <t>18-0993</t>
  </si>
  <si>
    <t>Charlotte Mandragos</t>
  </si>
  <si>
    <t>18-1719</t>
  </si>
  <si>
    <t>Trazzi &amp; Grasso</t>
  </si>
  <si>
    <t>William Kyle Barget</t>
  </si>
  <si>
    <t>18 MSP 004889</t>
  </si>
  <si>
    <t>Request intercepted by AR initiall. Customer sent check.</t>
  </si>
  <si>
    <t>18-0982</t>
  </si>
  <si>
    <t>Kara Kapp</t>
  </si>
  <si>
    <t>Michael Anthony Carter</t>
  </si>
  <si>
    <t>18 MSP 005487</t>
  </si>
  <si>
    <t>No money sent in.  No response.</t>
  </si>
  <si>
    <t>18-2272</t>
  </si>
  <si>
    <t>William Joseph Hathaway</t>
  </si>
  <si>
    <t>18 MSP 054467</t>
  </si>
  <si>
    <t>n/A</t>
  </si>
  <si>
    <t>18-0888</t>
  </si>
  <si>
    <t>William Johnson</t>
  </si>
  <si>
    <t xml:space="preserve">6/1/18 Not MSP </t>
  </si>
  <si>
    <t>18-0734</t>
  </si>
  <si>
    <t>Bill Crooks</t>
  </si>
  <si>
    <t>William Jennings Stewart</t>
  </si>
  <si>
    <t>18 MSP 010813</t>
  </si>
  <si>
    <t xml:space="preserve">5/2/18 Emailed report </t>
  </si>
  <si>
    <t>18-0083</t>
  </si>
  <si>
    <t>William Higgs</t>
  </si>
  <si>
    <t xml:space="preserve">1/22/18  Mailed partial denial </t>
  </si>
  <si>
    <t>18-1221</t>
  </si>
  <si>
    <t>58 - Barrack I - Easton</t>
  </si>
  <si>
    <t>Jason Downs Esquire</t>
  </si>
  <si>
    <t>William Hepperle</t>
  </si>
  <si>
    <t>Requesing incident report, calls for service, etc
Fee notice emailed to Downs'assistant 8/9/2018
Copy of records delivered to Mr. Levitan, LCU 8/2/2018</t>
  </si>
  <si>
    <t>18-0896</t>
  </si>
  <si>
    <t>William H. Knight</t>
  </si>
  <si>
    <t>18 MSP 019342</t>
  </si>
  <si>
    <t xml:space="preserve">6/1/18 Denial </t>
  </si>
  <si>
    <t>18-0265</t>
  </si>
  <si>
    <t>Trooper Jeremy Holderbaum</t>
  </si>
  <si>
    <t>William George Lane</t>
  </si>
  <si>
    <t xml:space="preserve">2/20/18 No record found </t>
  </si>
  <si>
    <t>18-0503</t>
  </si>
  <si>
    <t>Stacy Norris</t>
  </si>
  <si>
    <t>William Edward Leager</t>
  </si>
  <si>
    <t>17 MSP 041383</t>
  </si>
  <si>
    <t xml:space="preserve">3/26/18 Sent correspondence /Denied </t>
  </si>
  <si>
    <t>18-2003</t>
  </si>
  <si>
    <t>William B Lankford</t>
  </si>
  <si>
    <t>2018 00476873</t>
  </si>
  <si>
    <t xml:space="preserve">11/9/18 Mailed CCC </t>
  </si>
  <si>
    <t>18-0447</t>
  </si>
  <si>
    <t>William Arhtur Beever</t>
  </si>
  <si>
    <t>18 MSP 010856</t>
  </si>
  <si>
    <t xml:space="preserve">3/13/18 In draft, No narratives </t>
  </si>
  <si>
    <t>18-1163</t>
  </si>
  <si>
    <t>Eric J. Orta/ Special Agent ATF</t>
  </si>
  <si>
    <t xml:space="preserve">William Anthony </t>
  </si>
  <si>
    <t>18 MSP 025678</t>
  </si>
  <si>
    <t xml:space="preserve">7/5/18 Emailed report </t>
  </si>
  <si>
    <t>18-0044</t>
  </si>
  <si>
    <t>Christina Greene - US Army</t>
  </si>
  <si>
    <t>William A. Young</t>
  </si>
  <si>
    <t>17 MSP 049944</t>
  </si>
  <si>
    <t>18-2042</t>
  </si>
  <si>
    <t>Perdue Farms/Will Evans</t>
  </si>
  <si>
    <t>Will Evans</t>
  </si>
  <si>
    <t>18 MSP 043637</t>
  </si>
  <si>
    <t xml:space="preserve">11/15/18 Emailed report </t>
  </si>
  <si>
    <t>18-1328</t>
  </si>
  <si>
    <t>CICB/ Bruce Dull</t>
  </si>
  <si>
    <t>Wiliam &amp; Lauren Freng</t>
  </si>
  <si>
    <t>15 MSP 024772</t>
  </si>
  <si>
    <t xml:space="preserve">7/30/18 Faxed report </t>
  </si>
  <si>
    <t>18-0313</t>
  </si>
  <si>
    <t>O'Connell &amp; O'Connell,LLC</t>
  </si>
  <si>
    <t>Wilder Zepeda</t>
  </si>
  <si>
    <t xml:space="preserve">2/23/18,2/27,3/6,3/12 In Draft sent 10 day letter /3/26/18  Request at a later date not available </t>
  </si>
  <si>
    <t>18-0463</t>
  </si>
  <si>
    <t>Garrett County Human Resources</t>
  </si>
  <si>
    <t>Wilbur Younkin</t>
  </si>
  <si>
    <t>18 MSP 004332</t>
  </si>
  <si>
    <t>Mailed report 3/16</t>
  </si>
  <si>
    <t>18-0187</t>
  </si>
  <si>
    <t>Special Investigation Unit</t>
  </si>
  <si>
    <t>Wilbur Young</t>
  </si>
  <si>
    <t xml:space="preserve"> 2/2/18 Faxed report</t>
  </si>
  <si>
    <t>18-0274</t>
  </si>
  <si>
    <t>Wilbur Roy Younkin</t>
  </si>
  <si>
    <t xml:space="preserve">2/20/18 Faxed Report </t>
  </si>
  <si>
    <t>18-0697</t>
  </si>
  <si>
    <t>Wids Romens</t>
  </si>
  <si>
    <t>17 MSP 009870</t>
  </si>
  <si>
    <t xml:space="preserve">4/26/18 Report hand delivered in lobby </t>
  </si>
  <si>
    <t>18-2149</t>
  </si>
  <si>
    <t>Betsy Neitzy, Castle Harbor Marina</t>
  </si>
  <si>
    <t>Whittle, Daniel Patrick</t>
  </si>
  <si>
    <t>OSFM #17.18.017</t>
  </si>
  <si>
    <t>Report Emailed to betsy@castlemarina.com</t>
  </si>
  <si>
    <t>18-1733</t>
  </si>
  <si>
    <t>Wesley Baker</t>
  </si>
  <si>
    <t>14 MSP 041163</t>
  </si>
  <si>
    <t xml:space="preserve">9/28/18 Emailed report </t>
  </si>
  <si>
    <t>18-1666</t>
  </si>
  <si>
    <t>Kenny Burch</t>
  </si>
  <si>
    <t>Wesket Elliott</t>
  </si>
  <si>
    <t>OSFM 08 18 019</t>
  </si>
  <si>
    <t>Emailed report 9/19/18</t>
  </si>
  <si>
    <t>18-0203</t>
  </si>
  <si>
    <t>18 MSP 004010</t>
  </si>
  <si>
    <t xml:space="preserve">2/5/2018 In draft /2/14/18 Report mailed </t>
  </si>
  <si>
    <t>18-0975</t>
  </si>
  <si>
    <t>Metrtopolitan Reporting Bureau</t>
  </si>
  <si>
    <t>Belinda Oakley</t>
  </si>
  <si>
    <t>18 MSP 01549</t>
  </si>
  <si>
    <t>18-1173</t>
  </si>
  <si>
    <t>Pisanchyn Law Firm - Bradley D Moyer</t>
  </si>
  <si>
    <t>Wendy M Realmuto</t>
  </si>
  <si>
    <t>Requesting 911 calls - POE not a PIA
Sent to Golend Ring Commander 7/6/18</t>
  </si>
  <si>
    <t>18-1220</t>
  </si>
  <si>
    <t>Bradley D Moyer Esquire</t>
  </si>
  <si>
    <t>Requesting 911 audio recordings, transcripts
Duplicate Request/Closed 18-1173</t>
  </si>
  <si>
    <t>18-2023</t>
  </si>
  <si>
    <t>Wendi Thompson</t>
  </si>
  <si>
    <t>2018 00487963</t>
  </si>
  <si>
    <t xml:space="preserve">11/14/18 Mailed CCC </t>
  </si>
  <si>
    <t>18-1436</t>
  </si>
  <si>
    <t>Special Agent Alonzo Webb</t>
  </si>
  <si>
    <t>Wendell Avery Porter</t>
  </si>
  <si>
    <t>18 MSP 026097</t>
  </si>
  <si>
    <t xml:space="preserve"> 8/16/18 Faxed report</t>
  </si>
  <si>
    <t>18-0633</t>
  </si>
  <si>
    <t>Web Electric</t>
  </si>
  <si>
    <t xml:space="preserve">4/17/18 No information found </t>
  </si>
  <si>
    <t>18-1670</t>
  </si>
  <si>
    <t>Roy Hayes #327694</t>
  </si>
  <si>
    <t>2/26/18 Mowbray Letter Sent</t>
  </si>
  <si>
    <t>18-1296</t>
  </si>
  <si>
    <t>Katherine C Raker Paralegal</t>
  </si>
  <si>
    <t>Wayne W Sells</t>
  </si>
  <si>
    <t xml:space="preserve">Request 911 calls </t>
  </si>
  <si>
    <t>18-1937</t>
  </si>
  <si>
    <t>Christopher M Corcjiarino</t>
  </si>
  <si>
    <t>Wayne Pumps</t>
  </si>
  <si>
    <t>Requesting any and all information 911 Calls etc</t>
  </si>
  <si>
    <t>18-0437</t>
  </si>
  <si>
    <t>Wayne Miles</t>
  </si>
  <si>
    <t>18 MSP 009371</t>
  </si>
  <si>
    <t xml:space="preserve">3/13/18 Emailed report </t>
  </si>
  <si>
    <t>18-0408</t>
  </si>
  <si>
    <t>17 MSP 047673</t>
  </si>
  <si>
    <t xml:space="preserve">3/6/18 Emailed report </t>
  </si>
  <si>
    <t>18-0974</t>
  </si>
  <si>
    <t>Bekkman, Marder &amp; Adkins</t>
  </si>
  <si>
    <t>Daleana Olwage</t>
  </si>
  <si>
    <t>18-1289</t>
  </si>
  <si>
    <t>Walter S Meyers, Jr</t>
  </si>
  <si>
    <t>18 MSP 030863</t>
  </si>
  <si>
    <t>18-0164</t>
  </si>
  <si>
    <t>Walter Polk</t>
  </si>
  <si>
    <t>18 MSP 00292</t>
  </si>
  <si>
    <t>18-1848</t>
  </si>
  <si>
    <t>Walter P Baker</t>
  </si>
  <si>
    <t>2018 00453757</t>
  </si>
  <si>
    <t xml:space="preserve">10/17/18 Mailed CCC </t>
  </si>
  <si>
    <t>18-0511</t>
  </si>
  <si>
    <t>Aaron M Banks</t>
  </si>
  <si>
    <t>Walter Lee</t>
  </si>
  <si>
    <t>Request audio video</t>
  </si>
  <si>
    <t>18-0973</t>
  </si>
  <si>
    <t>18-1815</t>
  </si>
  <si>
    <t>Walter Groomes</t>
  </si>
  <si>
    <t xml:space="preserve">10/15/18 No report found </t>
  </si>
  <si>
    <t>18-0972</t>
  </si>
  <si>
    <t>Niles &amp; Wilmer</t>
  </si>
  <si>
    <t>Daniel Mangold</t>
  </si>
  <si>
    <t>18-0516</t>
  </si>
  <si>
    <t>Wadid Zaky Salama</t>
  </si>
  <si>
    <t>17 MSP 039931</t>
  </si>
  <si>
    <t xml:space="preserve">3/28/18 Report emailed </t>
  </si>
  <si>
    <t>18-0782</t>
  </si>
  <si>
    <t>Vincent Gennusa</t>
  </si>
  <si>
    <t>18 MSP 018961</t>
  </si>
  <si>
    <t xml:space="preserve">5/15/18 Emailed invoice for 6.75 /5/22/18 Emailed report </t>
  </si>
  <si>
    <t>18-0799</t>
  </si>
  <si>
    <t xml:space="preserve">5/17/18 Waiting for payment /5/22/18 Mailed report </t>
  </si>
  <si>
    <t>18-0291</t>
  </si>
  <si>
    <t>Vincent F. Whalen</t>
  </si>
  <si>
    <t>17 MSP 034833</t>
  </si>
  <si>
    <t xml:space="preserve">2/21/18 Mailed report </t>
  </si>
  <si>
    <t>18-1326</t>
  </si>
  <si>
    <t>Vignesh Yuvaraj</t>
  </si>
  <si>
    <t>2018 00286350</t>
  </si>
  <si>
    <t xml:space="preserve">7/30/18 Mailed CCC </t>
  </si>
  <si>
    <t>18-0689</t>
  </si>
  <si>
    <t>Victoria Torres</t>
  </si>
  <si>
    <t>18 MSP 016472</t>
  </si>
  <si>
    <t xml:space="preserve">4/24/18 In draft / 5/8/18 Emailed partial denial </t>
  </si>
  <si>
    <t>18-0838</t>
  </si>
  <si>
    <t>Bryan Butler</t>
  </si>
  <si>
    <t>Victor Woods</t>
  </si>
  <si>
    <t>18 MSP 020760</t>
  </si>
  <si>
    <t>18-0957</t>
  </si>
  <si>
    <t>18-1968</t>
  </si>
  <si>
    <t>Jeremy Arias/Frederick News Post</t>
  </si>
  <si>
    <t>Victor Cullen Center</t>
  </si>
  <si>
    <t>18 MSP 014844</t>
  </si>
  <si>
    <t>18-0393</t>
  </si>
  <si>
    <t>Vickie L Giffin</t>
  </si>
  <si>
    <t>Not MSP contact Haggerstown PD, Washington Co SO</t>
  </si>
  <si>
    <t>18-0064</t>
  </si>
  <si>
    <t>Veronica Lainez</t>
  </si>
  <si>
    <t xml:space="preserve">1/18/18 No info found </t>
  </si>
  <si>
    <t>18-0630</t>
  </si>
  <si>
    <t>Veronica Joan Dougherty</t>
  </si>
  <si>
    <t>18 MSP 011609</t>
  </si>
  <si>
    <t>4/17/18 Mailed report , Check received with request $3.00.</t>
  </si>
  <si>
    <t>18-0672</t>
  </si>
  <si>
    <t>Vernon Collins</t>
  </si>
  <si>
    <t>OSFM 22 18 017</t>
  </si>
  <si>
    <t>18-2217</t>
  </si>
  <si>
    <t xml:space="preserve">12/19/18 Emailed report </t>
  </si>
  <si>
    <t>18-1375</t>
  </si>
  <si>
    <t>Vernon Bouknight</t>
  </si>
  <si>
    <t xml:space="preserve">8/7/18 No report found </t>
  </si>
  <si>
    <t>18-0481</t>
  </si>
  <si>
    <t>Mckinzie Miller Claims Center</t>
  </si>
  <si>
    <t xml:space="preserve">3/20/19 Not a good report number, no information found to support. </t>
  </si>
  <si>
    <t>18-2215</t>
  </si>
  <si>
    <t>The Claims Center /Aleah Reznecheck</t>
  </si>
  <si>
    <t xml:space="preserve">12/19/18 No report found </t>
  </si>
  <si>
    <t>18-2240</t>
  </si>
  <si>
    <t>Vanessa Grubbs</t>
  </si>
  <si>
    <t>18 MSP 05283</t>
  </si>
  <si>
    <t>Requesting calls made to 911 call center.</t>
  </si>
  <si>
    <t>18-0122</t>
  </si>
  <si>
    <t>Valerie Sheppard</t>
  </si>
  <si>
    <t>1/24/18 No report on file</t>
  </si>
  <si>
    <t>18-1676</t>
  </si>
  <si>
    <t>Brenda Wilson</t>
  </si>
  <si>
    <t>Valerie Mariah Rubenstein</t>
  </si>
  <si>
    <t>18 MSP 029834</t>
  </si>
  <si>
    <t xml:space="preserve">9/20/18 Contact SAO  Worcester County </t>
  </si>
  <si>
    <t>18-1485</t>
  </si>
  <si>
    <t>Valeria Ellis</t>
  </si>
  <si>
    <t>2018 00367742</t>
  </si>
  <si>
    <t xml:space="preserve">8/23/18 Mailed CCC </t>
  </si>
  <si>
    <t>18-1894</t>
  </si>
  <si>
    <t>V KoKoPelli Inc</t>
  </si>
  <si>
    <t>18 MSP 041886</t>
  </si>
  <si>
    <t xml:space="preserve">10/23/18 Mailed report </t>
  </si>
  <si>
    <t>18-1822</t>
  </si>
  <si>
    <t>Uris Montoya, Esperanza Yamileth</t>
  </si>
  <si>
    <t>18 MSP 043835</t>
  </si>
  <si>
    <t xml:space="preserve">10/15/18 Emailed report </t>
  </si>
  <si>
    <t>18-0494</t>
  </si>
  <si>
    <t>07 510043202</t>
  </si>
  <si>
    <t xml:space="preserve">3/22/18 Sent to HOR /3/23/18 Emailed report </t>
  </si>
  <si>
    <t>18-0350</t>
  </si>
  <si>
    <t xml:space="preserve">2/27/18 Faxed request </t>
  </si>
  <si>
    <t>18-1444</t>
  </si>
  <si>
    <t>20 - Investigation Command</t>
  </si>
  <si>
    <t>D/Sgt Priscilla Rogers/Dorchester County Sheriff</t>
  </si>
  <si>
    <t>Tyronne Lamar West</t>
  </si>
  <si>
    <t>8/17/18Sent to Sgt Clark 
Delivered to Det. Charlie Dayton by Sgt. Sexton</t>
  </si>
  <si>
    <t>18-0367</t>
  </si>
  <si>
    <t>FIRST CHOICE</t>
  </si>
  <si>
    <t>Tyrone Harris</t>
  </si>
  <si>
    <t xml:space="preserve">3/1/18 Not MSP </t>
  </si>
  <si>
    <t>18-1085</t>
  </si>
  <si>
    <t>Tyron Pack</t>
  </si>
  <si>
    <t xml:space="preserve">6/26/18 No report on file </t>
  </si>
  <si>
    <t>18-1355</t>
  </si>
  <si>
    <t xml:space="preserve">8/2/18 No report found </t>
  </si>
  <si>
    <t>18-0638</t>
  </si>
  <si>
    <t>Tyler W Murray BCF 422493/3926474</t>
  </si>
  <si>
    <t>Tyler W Murray</t>
  </si>
  <si>
    <t>Requesting DIS Synthetic Cannabinoids 
Requested information not records</t>
  </si>
  <si>
    <t>18-0862</t>
  </si>
  <si>
    <t>Request for mediation
Waiting for Ombudsman to contact Captain Barrett</t>
  </si>
  <si>
    <t>18-1853</t>
  </si>
  <si>
    <t>Requesting copy of standard of conduct and table of contents</t>
  </si>
  <si>
    <t>18-0965</t>
  </si>
  <si>
    <t>Troy Thomas</t>
  </si>
  <si>
    <t xml:space="preserve">6/8/18Sent to BK /7/9/18 Did not reeive anything back </t>
  </si>
  <si>
    <t>18-2230</t>
  </si>
  <si>
    <t>Trooper Brantley/Licensing</t>
  </si>
  <si>
    <t>Troy Ray</t>
  </si>
  <si>
    <t>09 65 014113</t>
  </si>
  <si>
    <t>18-0399</t>
  </si>
  <si>
    <t>Melissa Gwaltney</t>
  </si>
  <si>
    <t>Troy Jones</t>
  </si>
  <si>
    <t>18 MSP 008239</t>
  </si>
  <si>
    <t xml:space="preserve">3/6/18 Faxed report </t>
  </si>
  <si>
    <t>18-1094</t>
  </si>
  <si>
    <t>Brrian Cuffaro Parole Probation</t>
  </si>
  <si>
    <t>Troy Gladden</t>
  </si>
  <si>
    <t>18 MSP 019341</t>
  </si>
  <si>
    <t xml:space="preserve">6/27/18 In drfat , 7/5/18 Emailed report </t>
  </si>
  <si>
    <t>18-0572</t>
  </si>
  <si>
    <t>Workers Compensation Board</t>
  </si>
  <si>
    <t>Trooper Colby Robinson</t>
  </si>
  <si>
    <t xml:space="preserve">4/4/18 Emailed report </t>
  </si>
  <si>
    <t>18-1580</t>
  </si>
  <si>
    <t>Hagan &amp; Assoc.</t>
  </si>
  <si>
    <t>Tristin Donnelly</t>
  </si>
  <si>
    <t>OSFM 22 18 044</t>
  </si>
  <si>
    <t>18-0156</t>
  </si>
  <si>
    <t>Tricia Lee Stephens</t>
  </si>
  <si>
    <t>DNA samples reports photos, etc</t>
  </si>
  <si>
    <t>18-0006</t>
  </si>
  <si>
    <t>Triandafilia Makris</t>
  </si>
  <si>
    <t>18-0753</t>
  </si>
  <si>
    <t>Trevor Whalley</t>
  </si>
  <si>
    <t>17 MSP 052500</t>
  </si>
  <si>
    <t>Contact Anne Arundel Co State's Attorney</t>
  </si>
  <si>
    <t>18-1089</t>
  </si>
  <si>
    <t>Trevor Andrew Rizer</t>
  </si>
  <si>
    <t>18 MSP 026192</t>
  </si>
  <si>
    <t>Fax report 6/26</t>
  </si>
  <si>
    <t>18-1325</t>
  </si>
  <si>
    <t>Tremayne Bivens</t>
  </si>
  <si>
    <t>18 MSP 020535</t>
  </si>
  <si>
    <t xml:space="preserve">7/30/18 Mailed report </t>
  </si>
  <si>
    <t>18-1383</t>
  </si>
  <si>
    <t>Assigned to GF, completed by SH while GF out.</t>
  </si>
  <si>
    <t>18-1025</t>
  </si>
  <si>
    <t>Travon Wheeler</t>
  </si>
  <si>
    <t>18 MSP 015946</t>
  </si>
  <si>
    <t>18-1390</t>
  </si>
  <si>
    <t>Perspecta Inc.</t>
  </si>
  <si>
    <t>Travis William Parker</t>
  </si>
  <si>
    <t>18 MSP 008102</t>
  </si>
  <si>
    <t>18-1911</t>
  </si>
  <si>
    <t>PUBLIC INFORMATION ACT REQUEST LOG</t>
  </si>
  <si>
    <t>Kristina Hatch</t>
  </si>
  <si>
    <t>Travis Larmore</t>
  </si>
  <si>
    <t xml:space="preserve">10/24/18 Emailed correspondence need more info /10/29/18 Not MSP </t>
  </si>
  <si>
    <t>18-1088</t>
  </si>
  <si>
    <t>Travis E Martz</t>
  </si>
  <si>
    <t>2018 00269702</t>
  </si>
  <si>
    <t>Mailed CCC 6/27/18</t>
  </si>
  <si>
    <t>18-0956</t>
  </si>
  <si>
    <t xml:space="preserve">GC Investigations </t>
  </si>
  <si>
    <t>Barri Banzhoff</t>
  </si>
  <si>
    <t>17 MSP 051022</t>
  </si>
  <si>
    <t>18-0946</t>
  </si>
  <si>
    <t>Criminal Injuries Companesation Board</t>
  </si>
  <si>
    <t>Sedrick Beasley</t>
  </si>
  <si>
    <t>18 msp 014333</t>
  </si>
  <si>
    <t>18-1773</t>
  </si>
  <si>
    <t>Date</t>
  </si>
  <si>
    <t>Torra Williams</t>
  </si>
  <si>
    <t>18 MSP 041306</t>
  </si>
  <si>
    <t xml:space="preserve">10/4/18 Mailed CCC </t>
  </si>
  <si>
    <t>18-1585</t>
  </si>
  <si>
    <t>JAMES B. COULTER</t>
  </si>
  <si>
    <t>Toray Guider</t>
  </si>
  <si>
    <t>18 MSP 036591</t>
  </si>
  <si>
    <t>Report is pending on file.</t>
  </si>
  <si>
    <t>Due Date</t>
  </si>
  <si>
    <t>18-1031</t>
  </si>
  <si>
    <t>Roy Backman</t>
  </si>
  <si>
    <t>Topflight</t>
  </si>
  <si>
    <t>Some requested information not available</t>
  </si>
  <si>
    <t>18-1156</t>
  </si>
  <si>
    <t>Beth K. Anders- DHS Child protective Services</t>
  </si>
  <si>
    <t>Tony Williams</t>
  </si>
  <si>
    <t>CIR 12 53 012558</t>
  </si>
  <si>
    <t xml:space="preserve">7/3/18 Sent to BK /7/3/18 Emailed report </t>
  </si>
  <si>
    <t>18-1162</t>
  </si>
  <si>
    <t>Mikesha Crouch/ United States Air Force</t>
  </si>
  <si>
    <t>Tony F. Hubbert</t>
  </si>
  <si>
    <t>18 MSP 026661</t>
  </si>
  <si>
    <t>In draft 7/5/18/ Denied 7/25/18</t>
  </si>
  <si>
    <t>18-0670</t>
  </si>
  <si>
    <t>Kitty S. Nelson, Dept of Human Services</t>
  </si>
  <si>
    <t>Tony Clough</t>
  </si>
  <si>
    <t>OSFM #05.18.003</t>
  </si>
  <si>
    <t>Report Emailed 10.15.2018; NOI emailed 04.20.2018</t>
  </si>
  <si>
    <t>18-0560</t>
  </si>
  <si>
    <t>Todd Ward</t>
  </si>
  <si>
    <t>18 MSP 009325</t>
  </si>
  <si>
    <t>Info. Due</t>
  </si>
  <si>
    <t>Info. Received</t>
  </si>
  <si>
    <t>In draft 4/3/18,4/9/18/ Emailed partial denial 5/9/18</t>
  </si>
  <si>
    <t>18-1213</t>
  </si>
  <si>
    <t>15-0001</t>
  </si>
  <si>
    <t>18-1473</t>
  </si>
  <si>
    <t>CICB/ Tiffeny Serrano</t>
  </si>
  <si>
    <t>Partial denial 8/22/18</t>
  </si>
  <si>
    <t>18-2016</t>
  </si>
  <si>
    <t>Todd Christopher Andrews</t>
  </si>
  <si>
    <t>18 MSP 047202</t>
  </si>
  <si>
    <t>Faxed report 11/13/18</t>
  </si>
  <si>
    <t>CRD - IR Section</t>
  </si>
  <si>
    <t>18-1365</t>
  </si>
  <si>
    <t>Yashua Rivera</t>
  </si>
  <si>
    <t>Todd C Bardon</t>
  </si>
  <si>
    <t>Incident reports on Todd C Bardon</t>
  </si>
  <si>
    <t>18-0080</t>
  </si>
  <si>
    <t>Todd Brooke</t>
  </si>
  <si>
    <t>Morgan Kauffmann</t>
  </si>
  <si>
    <t>18 MSP 000712</t>
  </si>
  <si>
    <t>Emailed report 1/19/18</t>
  </si>
  <si>
    <t>Morgan Kauffman</t>
  </si>
  <si>
    <t>18-1423</t>
  </si>
  <si>
    <t>Toan T Luu Color Center</t>
  </si>
  <si>
    <t>No information found 8/15/18</t>
  </si>
  <si>
    <t>13 95 003002</t>
  </si>
  <si>
    <t>18-1712</t>
  </si>
  <si>
    <t>Tiyanna Jones</t>
  </si>
  <si>
    <t>No records founds 9/26/18</t>
  </si>
  <si>
    <t>billed, waiting for payment 10/09</t>
  </si>
  <si>
    <t>18-0528</t>
  </si>
  <si>
    <t>Metropolitian reporting Bureau</t>
  </si>
  <si>
    <t>Tina Ritter</t>
  </si>
  <si>
    <t>18 MSP 002000</t>
  </si>
  <si>
    <t>Emailed report 3/29/18</t>
  </si>
  <si>
    <t>18-0802</t>
  </si>
  <si>
    <t>15-0002</t>
  </si>
  <si>
    <t>Lewis Beverage, Jr</t>
  </si>
  <si>
    <t>Tina Beverage</t>
  </si>
  <si>
    <t>18 MSP 012776</t>
  </si>
  <si>
    <t>Dorchester Co SA</t>
  </si>
  <si>
    <t>Robin Coulter</t>
  </si>
  <si>
    <t>18-0271</t>
  </si>
  <si>
    <t>15 MSP 032305</t>
  </si>
  <si>
    <t>Timothy William Clark</t>
  </si>
  <si>
    <t>18 MSP 006468</t>
  </si>
  <si>
    <t>Photo Lab 10/6</t>
  </si>
  <si>
    <t>Faxed report 2/20/18</t>
  </si>
  <si>
    <t>15-0003</t>
  </si>
  <si>
    <t>Wicomico Co SA</t>
  </si>
  <si>
    <t>Lee Penn Harcum</t>
  </si>
  <si>
    <t>15 40H 00040</t>
  </si>
  <si>
    <t>18-0303</t>
  </si>
  <si>
    <t>230 photos. Sent to lab 10/1. Mailed 10/9</t>
  </si>
  <si>
    <t>Timothy Wayne Heffelfinger</t>
  </si>
  <si>
    <t>18 MSP 007445</t>
  </si>
  <si>
    <t>15-0004</t>
  </si>
  <si>
    <t>CRD - AR Section</t>
  </si>
  <si>
    <t>Don Beechner</t>
  </si>
  <si>
    <t>Faxed report 2/22/18</t>
  </si>
  <si>
    <t>15 MSP 010554</t>
  </si>
  <si>
    <t>18-0852</t>
  </si>
  <si>
    <t>15-0005</t>
  </si>
  <si>
    <t>Burton Jamison</t>
  </si>
  <si>
    <t>Timothy Michael Horan</t>
  </si>
  <si>
    <t>18 MSP 021047</t>
  </si>
  <si>
    <t>State of MD DLLR</t>
  </si>
  <si>
    <t>Mohamud Ali</t>
  </si>
  <si>
    <t>15 MSP 027744</t>
  </si>
  <si>
    <t>Denied 5/24/18</t>
  </si>
  <si>
    <t>15-0006</t>
  </si>
  <si>
    <t>18-2004</t>
  </si>
  <si>
    <t>Sasscer &amp; Bucher</t>
  </si>
  <si>
    <t>Jeffrey Kaplan</t>
  </si>
  <si>
    <t>15 MSP 000772</t>
  </si>
  <si>
    <t>Timothy M Dykes</t>
  </si>
  <si>
    <t>Report mailed 10/19/15</t>
  </si>
  <si>
    <t>15-0007</t>
  </si>
  <si>
    <t>No records found with information provided 11/9/18</t>
  </si>
  <si>
    <t>William Moore</t>
  </si>
  <si>
    <t>Not a msp report</t>
  </si>
  <si>
    <t>15-0008</t>
  </si>
  <si>
    <t>18-2046</t>
  </si>
  <si>
    <t>Nager, Romaine &amp; Schneilberg</t>
  </si>
  <si>
    <t>Sherri Fleming</t>
  </si>
  <si>
    <t>15 MSP 033092</t>
  </si>
  <si>
    <t>Timothy Knight Harris</t>
  </si>
  <si>
    <t>18 MSP 029526</t>
  </si>
  <si>
    <t>No report on file at this time</t>
  </si>
  <si>
    <t>15-0009</t>
  </si>
  <si>
    <t>Emailed report 11/16/18</t>
  </si>
  <si>
    <t>Kevin Smith</t>
  </si>
  <si>
    <t>15 MSP 035926</t>
  </si>
  <si>
    <t>Faxed 10/6</t>
  </si>
  <si>
    <t>18-1531</t>
  </si>
  <si>
    <t>15-0010</t>
  </si>
  <si>
    <t>JF</t>
  </si>
  <si>
    <t>US District Court</t>
  </si>
  <si>
    <t>Sdaour Mbate Seck</t>
  </si>
  <si>
    <t>Connie Klaverweiden</t>
  </si>
  <si>
    <t>00 62 02095</t>
  </si>
  <si>
    <t>Timothy Klaverweiden</t>
  </si>
  <si>
    <t>OSFM 22 18 043</t>
  </si>
  <si>
    <t>Sent to HOR 10/5-Mailed 10/9</t>
  </si>
  <si>
    <t>15-0011</t>
  </si>
  <si>
    <t>Robert Anorchie</t>
  </si>
  <si>
    <t>Unable to locate anything w/info provided</t>
  </si>
  <si>
    <t>15-0012</t>
  </si>
  <si>
    <t>18-0958</t>
  </si>
  <si>
    <t>Timothy J. Carr</t>
  </si>
  <si>
    <t>15-0013</t>
  </si>
  <si>
    <t>18 MSP 017260</t>
  </si>
  <si>
    <t>15 MSP 033458</t>
  </si>
  <si>
    <t>Mailed partial denial 6/7/18</t>
  </si>
  <si>
    <t>Mailed 10/6</t>
  </si>
  <si>
    <t>15-0014</t>
  </si>
  <si>
    <t>18-1016</t>
  </si>
  <si>
    <t>15 MSP 008346</t>
  </si>
  <si>
    <t>Timothy J Carrion</t>
  </si>
  <si>
    <t>15-0015</t>
  </si>
  <si>
    <t>David J. Graham, Jr</t>
  </si>
  <si>
    <t>15 MSP 003182</t>
  </si>
  <si>
    <t>Denl03-10/15</t>
  </si>
  <si>
    <t>15-0016</t>
  </si>
  <si>
    <t>Kevin Haries, Jr</t>
  </si>
  <si>
    <t>15 MSP 023427</t>
  </si>
  <si>
    <t>18-0850</t>
  </si>
  <si>
    <t>15-0017</t>
  </si>
  <si>
    <t>Timothy Horan</t>
  </si>
  <si>
    <t>2018 00226031</t>
  </si>
  <si>
    <t>15 MSP 003129</t>
  </si>
  <si>
    <t>Emailed CCC 5/23/18</t>
  </si>
  <si>
    <t>15-0018</t>
  </si>
  <si>
    <t>Greenspun Shapiro</t>
  </si>
  <si>
    <t>Mark S. Drew Sr.</t>
  </si>
  <si>
    <t>18-0234</t>
  </si>
  <si>
    <t>15-0019</t>
  </si>
  <si>
    <t>NI</t>
  </si>
  <si>
    <t>Talbot County SA</t>
  </si>
  <si>
    <t>Office of the Public Defender Claire Caplan</t>
  </si>
  <si>
    <t>Timothy Fortune Spicer</t>
  </si>
  <si>
    <t>15 MSP 029881</t>
  </si>
  <si>
    <t>In draft 10/2</t>
  </si>
  <si>
    <t>15-0020</t>
  </si>
  <si>
    <t>Not MSP contact Cambridge PD</t>
  </si>
  <si>
    <t>Rhonda V ossekuil</t>
  </si>
  <si>
    <t>Lee Verhagen</t>
  </si>
  <si>
    <t>15 MSP 034564</t>
  </si>
  <si>
    <t>18-0145</t>
  </si>
  <si>
    <t>15-0021</t>
  </si>
  <si>
    <t>Johathan Edward Riffe</t>
  </si>
  <si>
    <t>09 83 008135</t>
  </si>
  <si>
    <t>Scanned to HOR-10/5</t>
  </si>
  <si>
    <t>15-0022</t>
  </si>
  <si>
    <t>Timothy Allen Smallwood</t>
  </si>
  <si>
    <t>Robyn Campbell</t>
  </si>
  <si>
    <t>Amanda Kirk</t>
  </si>
  <si>
    <t>14 MSP 035634</t>
  </si>
  <si>
    <t>15-0023</t>
  </si>
  <si>
    <t>Did not receive payment for CIR 2/26/18</t>
  </si>
  <si>
    <t>JLH</t>
  </si>
  <si>
    <t>PCSD (METERS/NCIC)</t>
  </si>
  <si>
    <t>Drum</t>
  </si>
  <si>
    <t>Megan Brown</t>
  </si>
  <si>
    <t>Clarence Shlpley</t>
  </si>
  <si>
    <t>18-1105</t>
  </si>
  <si>
    <t>Records do not exist</t>
  </si>
  <si>
    <t>15-0024</t>
  </si>
  <si>
    <t>Mital Telhan</t>
  </si>
  <si>
    <t>18 MSP 025854</t>
  </si>
  <si>
    <t>Emailed requester for additional info 10/14
Reply received 10/14
Sent to Dalene Drum 10/14
No records; email sent 10/14</t>
  </si>
  <si>
    <t>Mailed report 6/28/18</t>
  </si>
  <si>
    <t>15-0025</t>
  </si>
  <si>
    <t>Scott Parker</t>
  </si>
  <si>
    <t>18-1622</t>
  </si>
  <si>
    <t>Martin O'Malley</t>
  </si>
  <si>
    <t>One record located; sent on 10/21</t>
  </si>
  <si>
    <t>Records sent</t>
  </si>
  <si>
    <t>Tiffany Johnson</t>
  </si>
  <si>
    <t>18 MSP 032148</t>
  </si>
  <si>
    <t>15-0026</t>
  </si>
  <si>
    <t>Levitan</t>
  </si>
  <si>
    <t>Rick Barlett</t>
  </si>
  <si>
    <t>MSP Civilian Pilots</t>
  </si>
  <si>
    <t>Sent to Ron Levitan / Don Lewis; response 10/20</t>
  </si>
  <si>
    <t>15-0027</t>
  </si>
  <si>
    <t>Barrack W-McHenry</t>
  </si>
  <si>
    <t>18-0427</t>
  </si>
  <si>
    <t>Rodeheaver</t>
  </si>
  <si>
    <t>Angela Blythe</t>
  </si>
  <si>
    <t>Betty Jane</t>
  </si>
  <si>
    <t>Ryan Fitzgerald</t>
  </si>
  <si>
    <t>Request sent to Lt. Rodeheaver 10/14; 
Info emailed to requestor by Lt. Rodeheaver 10/16</t>
  </si>
  <si>
    <t>Tiffany Hobbs</t>
  </si>
  <si>
    <t>16 MSP 021532</t>
  </si>
  <si>
    <t>15-0028</t>
  </si>
  <si>
    <t>Barrack N-Rockville</t>
  </si>
  <si>
    <t>Pickett</t>
  </si>
  <si>
    <t>Lt. Daniel C. Pickett</t>
  </si>
  <si>
    <t>Harmanjit Singh</t>
  </si>
  <si>
    <t>Emailed report 3/9/18</t>
  </si>
  <si>
    <t>Subpoena; not a PIA request; LT. Pickett notified</t>
  </si>
  <si>
    <t>15-0029</t>
  </si>
  <si>
    <t>18-0918</t>
  </si>
  <si>
    <t>Reginal Jefferies</t>
  </si>
  <si>
    <t>Tia Everette</t>
  </si>
  <si>
    <t>18 MSP 022578</t>
  </si>
  <si>
    <t>Sent to F/Sgt. Carter 10/15; reminder 10/21
No records; email sent 10/26</t>
  </si>
  <si>
    <t>15-0030</t>
  </si>
  <si>
    <t>Emailed partial Denial 6/4/18</t>
  </si>
  <si>
    <t>Requested Photolab to process 10/06, requestor billed</t>
  </si>
  <si>
    <t>18-2127</t>
  </si>
  <si>
    <t>15-0031</t>
  </si>
  <si>
    <t>Worcester Co SA</t>
  </si>
  <si>
    <t>Cynthia Chalphin</t>
  </si>
  <si>
    <t>15 MSP 025049</t>
  </si>
  <si>
    <t xml:space="preserve">Photos not available/Not in veripic </t>
  </si>
  <si>
    <t>Tia Collins</t>
  </si>
  <si>
    <t>15-0032</t>
  </si>
  <si>
    <t>No information found 11/30/18</t>
  </si>
  <si>
    <t>David Fowler</t>
  </si>
  <si>
    <t>15 MSP 032669</t>
  </si>
  <si>
    <t>Photo Lab 10/19-Emailed Rick Taylor with status</t>
  </si>
  <si>
    <t>15-0033</t>
  </si>
  <si>
    <t>18-1138</t>
  </si>
  <si>
    <t>Sgt Meurrens/Golden Ring Bk</t>
  </si>
  <si>
    <t>Ermelindo Piccinini</t>
  </si>
  <si>
    <t>00 39 00396</t>
  </si>
  <si>
    <t>Advised sgt. Mueurrens to contact CID</t>
  </si>
  <si>
    <t>Thomas William Deavers</t>
  </si>
  <si>
    <t>15-0034</t>
  </si>
  <si>
    <t>18 MSP 020383</t>
  </si>
  <si>
    <t>Iron Source</t>
  </si>
  <si>
    <t>James L White</t>
  </si>
  <si>
    <t>14 MSP 031809</t>
  </si>
  <si>
    <t>Faxed report to OCME 5/24/18</t>
  </si>
  <si>
    <t>15-0035</t>
  </si>
  <si>
    <t>Baltimore County SA</t>
  </si>
  <si>
    <t>Jallisha Jamerson</t>
  </si>
  <si>
    <t>15 40 00801</t>
  </si>
  <si>
    <t>18-1566</t>
  </si>
  <si>
    <t>Email Sharon Barr @ CED 10/6. Unavailable 10/13. emailed to SAO 10/14</t>
  </si>
  <si>
    <t>Rita F Hall</t>
  </si>
  <si>
    <t>Thomas Tip Hall</t>
  </si>
  <si>
    <t>18 MSP 026999</t>
  </si>
  <si>
    <t>Mailed report 9/5/18</t>
  </si>
  <si>
    <t>15-0036</t>
  </si>
  <si>
    <t>Ingrid Adelaida Morales</t>
  </si>
  <si>
    <t>15 MSP 028783</t>
  </si>
  <si>
    <t>18-1104</t>
  </si>
  <si>
    <t>15-0037</t>
  </si>
  <si>
    <t>Kenisha Bourne</t>
  </si>
  <si>
    <t>14 MSP 032702</t>
  </si>
  <si>
    <t>Thomas Robert Walsh Jr</t>
  </si>
  <si>
    <t>18 MSP 027082</t>
  </si>
  <si>
    <t>15-0038</t>
  </si>
  <si>
    <t>Rejected 7/2</t>
  </si>
  <si>
    <t>Scanned and mailed to requestor 10/06/15</t>
  </si>
  <si>
    <t>15-0039</t>
  </si>
  <si>
    <t>18-1643</t>
  </si>
  <si>
    <t>Noah Harburger</t>
  </si>
  <si>
    <t>Thomas Richard Neus</t>
  </si>
  <si>
    <t>18 MSP 039521</t>
  </si>
  <si>
    <t>15-0040</t>
  </si>
  <si>
    <t>Faxed report 9/18/18</t>
  </si>
  <si>
    <t>George Patitsas</t>
  </si>
  <si>
    <t>Sent Correspondence letter-Contact MATS &amp; Dist Ct.</t>
  </si>
  <si>
    <t>18-0010</t>
  </si>
  <si>
    <t>15-0041</t>
  </si>
  <si>
    <t>Thomas Lee Fike</t>
  </si>
  <si>
    <t>FBI Nics</t>
  </si>
  <si>
    <t>William Walter Frost</t>
  </si>
  <si>
    <t>18 MSP 000124</t>
  </si>
  <si>
    <t>1971 Report destroyed-No disposition on CJIS</t>
  </si>
  <si>
    <t>15-0042</t>
  </si>
  <si>
    <t>Wanda Kuperus</t>
  </si>
  <si>
    <t>Steven B. Jackson</t>
  </si>
  <si>
    <t>Denial letter mailed 10/21</t>
  </si>
  <si>
    <t>18-0191</t>
  </si>
  <si>
    <t>15-0043</t>
  </si>
  <si>
    <t>Frank Fearnow II</t>
  </si>
  <si>
    <t>18 MSP 002331</t>
  </si>
  <si>
    <t>Mailed Report 2/6</t>
  </si>
  <si>
    <t>Faxed to BK#64-10/6. Code 89</t>
  </si>
  <si>
    <t>15-0044</t>
  </si>
  <si>
    <t>Eby Lawn Service</t>
  </si>
  <si>
    <t>15 MSP 025007</t>
  </si>
  <si>
    <t>18-0624</t>
  </si>
  <si>
    <t>Thomas Fielding</t>
  </si>
  <si>
    <t>15-0045</t>
  </si>
  <si>
    <t>18 MSP 003280</t>
  </si>
  <si>
    <t>Justin Clark</t>
  </si>
  <si>
    <t>14 MSP 018857</t>
  </si>
  <si>
    <t>Emailed report 4/16/18</t>
  </si>
  <si>
    <t>Mailed Supplement Report-10/6</t>
  </si>
  <si>
    <t>15-0046</t>
  </si>
  <si>
    <t>18-1257</t>
  </si>
  <si>
    <t>Suzanne Reinhold</t>
  </si>
  <si>
    <t>Anthony Reinhold</t>
  </si>
  <si>
    <t>15 MSP 031090</t>
  </si>
  <si>
    <t>Thomas Fatzinger</t>
  </si>
  <si>
    <t>18 MSP 028966</t>
  </si>
  <si>
    <t>Scanned and emailed to Mrs Reinhold-10/6</t>
  </si>
  <si>
    <t>15-0047</t>
  </si>
  <si>
    <t>Mailed report 7/18/18</t>
  </si>
  <si>
    <t>David Bowden</t>
  </si>
  <si>
    <t>18-2074</t>
  </si>
  <si>
    <t>15-0048</t>
  </si>
  <si>
    <t>Public Defender's Office</t>
  </si>
  <si>
    <t>Jason Forbe's</t>
  </si>
  <si>
    <t>William F. Riddle Law Offices</t>
  </si>
  <si>
    <t>D 83 04302</t>
  </si>
  <si>
    <t>Thomas Eugene Shores</t>
  </si>
  <si>
    <t xml:space="preserve">Request sent to HOR </t>
  </si>
  <si>
    <t>15-0049</t>
  </si>
  <si>
    <t>No information found 11/26/18</t>
  </si>
  <si>
    <t>Navy Recruiting Station Laurel</t>
  </si>
  <si>
    <t>Lord-Edwin Nannor</t>
  </si>
  <si>
    <t>Emailed Bk 10/07/15</t>
  </si>
  <si>
    <t>18-0269</t>
  </si>
  <si>
    <t>15-0050</t>
  </si>
  <si>
    <t>Handgun Review Board</t>
  </si>
  <si>
    <t>Thomas Corsey</t>
  </si>
  <si>
    <t>18 MSP 005204</t>
  </si>
  <si>
    <t>Mailed Partial Letter 2/20</t>
  </si>
  <si>
    <t>Records maintained by DPSCS; letter emailed 10/14</t>
  </si>
  <si>
    <t>15-0051</t>
  </si>
  <si>
    <t>Kimmy-Ruth Ford</t>
  </si>
  <si>
    <t>Zentkovich</t>
  </si>
  <si>
    <t>18-0173</t>
  </si>
  <si>
    <t>Discovery request, not a PIA request.</t>
  </si>
  <si>
    <t>15-0052</t>
  </si>
  <si>
    <t>Vance Scott/Crawford</t>
  </si>
  <si>
    <t>Thomas Colbert</t>
  </si>
  <si>
    <t>Hall</t>
  </si>
  <si>
    <t>17 MSP 039465</t>
  </si>
  <si>
    <t>Brec Cooke</t>
  </si>
  <si>
    <t>Calvin Bright</t>
  </si>
  <si>
    <t>94-FEL-7995</t>
  </si>
  <si>
    <t>No records; requester notified via email 10/14</t>
  </si>
  <si>
    <t>15-0053</t>
  </si>
  <si>
    <t>Risa Sacks</t>
  </si>
  <si>
    <t>12 80</t>
  </si>
  <si>
    <t>Sent email to Centreville BK 10/8. Contact SO</t>
  </si>
  <si>
    <t>15-0054</t>
  </si>
  <si>
    <t>Nicki Somers-Bashor</t>
  </si>
  <si>
    <t>William Bashor</t>
  </si>
  <si>
    <t>15 MSP 018273</t>
  </si>
  <si>
    <t>No report at this time</t>
  </si>
  <si>
    <t>15-0055</t>
  </si>
  <si>
    <t>18-1438</t>
  </si>
  <si>
    <t xml:space="preserve">Email came as FYI only from superindent office </t>
  </si>
  <si>
    <t>Thomas Carl Matthew Magee</t>
  </si>
  <si>
    <t>15-0056</t>
  </si>
  <si>
    <t>No information found 8/16/18</t>
  </si>
  <si>
    <t>Salsbury &amp; Adkins</t>
  </si>
  <si>
    <t>Yvenet Mayette</t>
  </si>
  <si>
    <t>15 MSP 001125</t>
  </si>
  <si>
    <t>18-2274</t>
  </si>
  <si>
    <t>15-0057</t>
  </si>
  <si>
    <t>Laura Morgan</t>
  </si>
  <si>
    <t>Wynde J Winston, ESQ</t>
  </si>
  <si>
    <t>Burch Oil</t>
  </si>
  <si>
    <t>Thomas Blanton,Sr</t>
  </si>
  <si>
    <t>15 MSP 021381</t>
  </si>
  <si>
    <t>Report maiiled to the requesstor - fee received</t>
  </si>
  <si>
    <t>18-0944</t>
  </si>
  <si>
    <t>Speigelman &amp; Cecere</t>
  </si>
  <si>
    <t>18-1071</t>
  </si>
  <si>
    <t>Carolyn Schubert</t>
  </si>
  <si>
    <t>Thomas Albert Schubert</t>
  </si>
  <si>
    <t>25 Years - Destroyed letter sent 6/25</t>
  </si>
  <si>
    <t>18-2061</t>
  </si>
  <si>
    <t>BG</t>
  </si>
  <si>
    <t>Theresa Collins</t>
  </si>
  <si>
    <t>Requesting photos. Handled by Joe Flanagan</t>
  </si>
  <si>
    <t>18-0445</t>
  </si>
  <si>
    <t>Carissa Reh</t>
  </si>
  <si>
    <t>Theodore John Thomas</t>
  </si>
  <si>
    <t>18 MSP 009923</t>
  </si>
  <si>
    <t>18-0457</t>
  </si>
  <si>
    <t>John Reh</t>
  </si>
  <si>
    <t>Denial 3/15/18</t>
  </si>
  <si>
    <t>18-0943</t>
  </si>
  <si>
    <t>Erin Stubbs</t>
  </si>
  <si>
    <t>Not MSP 6/6/18</t>
  </si>
  <si>
    <t>18-0169</t>
  </si>
  <si>
    <t>Hal Spielman</t>
  </si>
  <si>
    <t>The Marketplace</t>
  </si>
  <si>
    <t>Partial denial - not adjudicated 10/9</t>
  </si>
  <si>
    <t>15-0058</t>
  </si>
  <si>
    <t>Inspection Report Mailed</t>
  </si>
  <si>
    <t>CK for IJW</t>
  </si>
  <si>
    <t>Jennifer Call</t>
  </si>
  <si>
    <t xml:space="preserve"> 09 58 005059 from Barrack 10/15/15 CK for IJW</t>
  </si>
  <si>
    <t>18-1123</t>
  </si>
  <si>
    <t>15-0059</t>
  </si>
  <si>
    <t>Barrack I-Easton</t>
  </si>
  <si>
    <t>Grady Parson</t>
  </si>
  <si>
    <t>Terry Roberto Brooks Sr.</t>
  </si>
  <si>
    <t>15 MSP 034758</t>
  </si>
  <si>
    <t>18 MSP 027715</t>
  </si>
  <si>
    <t>Requestor called; directed to barrack; bk notified</t>
  </si>
  <si>
    <t>Faxed report 7/2/18</t>
  </si>
  <si>
    <t>15-0060</t>
  </si>
  <si>
    <t>Travers</t>
  </si>
  <si>
    <t>Marselle J Bowers</t>
  </si>
  <si>
    <t>M-95002401</t>
  </si>
  <si>
    <t>18-1866</t>
  </si>
  <si>
    <t>No records; requester notified via mail 10/21</t>
  </si>
  <si>
    <t>15-0061</t>
  </si>
  <si>
    <t>Terry Levan Dowless</t>
  </si>
  <si>
    <t>Terry Dowless</t>
  </si>
  <si>
    <t>18 MSP 041818</t>
  </si>
  <si>
    <t>Renaldo Franklin</t>
  </si>
  <si>
    <t>Paul J. Kennedy</t>
  </si>
  <si>
    <t>P-16945</t>
  </si>
  <si>
    <t>Requesting all dash cam body cam arrest 9/29/2018</t>
  </si>
  <si>
    <t>CID unable to locate 11/20</t>
  </si>
  <si>
    <t>15-0062</t>
  </si>
  <si>
    <t>Reginald Jeffries</t>
  </si>
  <si>
    <t>18-1868</t>
  </si>
  <si>
    <t>15-0063</t>
  </si>
  <si>
    <t>Criminal injuries</t>
  </si>
  <si>
    <t>John Willingham</t>
  </si>
  <si>
    <t>15 MSP 027568</t>
  </si>
  <si>
    <t>DUI not in Baltimore County contact SAO 10/19/18</t>
  </si>
  <si>
    <t>15-0064</t>
  </si>
  <si>
    <t>18-1652</t>
  </si>
  <si>
    <t>Garrett Co State's Atty</t>
  </si>
  <si>
    <t>15 MSP 033779</t>
  </si>
  <si>
    <t>Terry Alley</t>
  </si>
  <si>
    <t>4 veripic/emailed to photo lab</t>
  </si>
  <si>
    <t>18 MSP 038138</t>
  </si>
  <si>
    <t>15-0065</t>
  </si>
  <si>
    <t>In draft 9/18/18/ Mailed partial denial 9/24/18</t>
  </si>
  <si>
    <t>2015 0010608</t>
  </si>
  <si>
    <t>18-0140</t>
  </si>
  <si>
    <t>Sent email to PG Bks 10/9. CCC sent 10/13</t>
  </si>
  <si>
    <t>15-0066</t>
  </si>
  <si>
    <t>Terrence Gibson</t>
  </si>
  <si>
    <t>Sealey</t>
  </si>
  <si>
    <t>18 MSP 002050</t>
  </si>
  <si>
    <t>15 MSP 034626</t>
  </si>
  <si>
    <t>Not in veripic. Contact BK.</t>
  </si>
  <si>
    <t>Faxed 1/26/18</t>
  </si>
  <si>
    <t>15-0067</t>
  </si>
  <si>
    <t>Coddington</t>
  </si>
  <si>
    <t>18-1998</t>
  </si>
  <si>
    <t>15 MSP 033757</t>
  </si>
  <si>
    <t>1 veripic. Sent to lab 10/9</t>
  </si>
  <si>
    <t>Terrence Gatewood</t>
  </si>
  <si>
    <t xml:space="preserve">Terrence Gatewood </t>
  </si>
  <si>
    <t>15-0068</t>
  </si>
  <si>
    <t>Takeia Lomax</t>
  </si>
  <si>
    <t>25 Years destroyed 11/8/18</t>
  </si>
  <si>
    <t>15-0069</t>
  </si>
  <si>
    <t>18-1635</t>
  </si>
  <si>
    <t>Belinda Young</t>
  </si>
  <si>
    <t>Terrance T Palmer Jr.</t>
  </si>
  <si>
    <t>Terrance T. Palmer Jr.</t>
  </si>
  <si>
    <t>17 MSP 012876</t>
  </si>
  <si>
    <t>Emailed report 9/18/18</t>
  </si>
  <si>
    <t>15-0070</t>
  </si>
  <si>
    <t xml:space="preserve"> CK</t>
  </si>
  <si>
    <t>Brandon Roland</t>
  </si>
  <si>
    <t>15 MSP 034660</t>
  </si>
  <si>
    <t>18-1598</t>
  </si>
  <si>
    <t>In draft-10/13,10/26, 11/4,11/10,11/17(Mailed out 11/23)</t>
  </si>
  <si>
    <t>Mailed out 11/23</t>
  </si>
  <si>
    <t>65 - Barrack P - Glen Burnie</t>
  </si>
  <si>
    <t>Leigh Neugebauer</t>
  </si>
  <si>
    <t>Terrance Sharrow Selllman</t>
  </si>
  <si>
    <t>15-0071</t>
  </si>
  <si>
    <t>Tisha Gooden</t>
  </si>
  <si>
    <t>Requesting 911 dash cam</t>
  </si>
  <si>
    <t>15 MSP 031355</t>
  </si>
  <si>
    <t>Scanned and emailed-10/13</t>
  </si>
  <si>
    <t>15-0072</t>
  </si>
  <si>
    <t>18-0774</t>
  </si>
  <si>
    <t>Jamar Holmes</t>
  </si>
  <si>
    <t>14 MSP 028567</t>
  </si>
  <si>
    <t>Julie Corcoran</t>
  </si>
  <si>
    <t>Terrance Corcoran</t>
  </si>
  <si>
    <t>18 MSP 014702</t>
  </si>
  <si>
    <t>15-0073</t>
  </si>
  <si>
    <t>Emailed report 5/14/18</t>
  </si>
  <si>
    <t>Tamara Pinkney</t>
  </si>
  <si>
    <t>Not MSP. Contact Worcester SO 10/13</t>
  </si>
  <si>
    <t>18-2173</t>
  </si>
  <si>
    <t>15-0074</t>
  </si>
  <si>
    <t>Aetna</t>
  </si>
  <si>
    <t>Bertran Delacroix</t>
  </si>
  <si>
    <t>15 MSP 021657</t>
  </si>
  <si>
    <t>Terrance Basil Kuchta</t>
  </si>
  <si>
    <t>18 MSP 052427</t>
  </si>
  <si>
    <t>email to skowrons@aetna.com</t>
  </si>
  <si>
    <t>15-0075</t>
  </si>
  <si>
    <t>Emailed report 12/12/18</t>
  </si>
  <si>
    <t>Britt, Reed Law Office</t>
  </si>
  <si>
    <t>Sirley Baker</t>
  </si>
  <si>
    <t>15 MSP 030855</t>
  </si>
  <si>
    <t>18-1896</t>
  </si>
  <si>
    <t>15-0076</t>
  </si>
  <si>
    <t>Teresa L Barker</t>
  </si>
  <si>
    <t>Curtis Thomas</t>
  </si>
  <si>
    <t>18 MSP 043716</t>
  </si>
  <si>
    <t>15 MSP 028374</t>
  </si>
  <si>
    <t>Mailed report 10/24/18</t>
  </si>
  <si>
    <t>15-0077</t>
  </si>
  <si>
    <t>Obrian Handy</t>
  </si>
  <si>
    <t>15 MSP 025496</t>
  </si>
  <si>
    <t>18-0117</t>
  </si>
  <si>
    <t>15-0078</t>
  </si>
  <si>
    <t>Gabriel Cannon</t>
  </si>
  <si>
    <t>Records sent by FSD 10/26</t>
  </si>
  <si>
    <t>15-0079</t>
  </si>
  <si>
    <t>Scales N Tailes Store</t>
  </si>
  <si>
    <t>18-1700</t>
  </si>
  <si>
    <t xml:space="preserve">       </t>
  </si>
  <si>
    <t>Scanned to BK#52-10/13-Unable to locate w/info provided-11/3</t>
  </si>
  <si>
    <t>Unable to locate-11/3</t>
  </si>
  <si>
    <t>CICB/ Ariane N. Collins</t>
  </si>
  <si>
    <t>Te-Qwan Wilson</t>
  </si>
  <si>
    <t>15-0080</t>
  </si>
  <si>
    <t>Francis Watts</t>
  </si>
  <si>
    <t>In draft 9/25/18/Forwarded request to Sgt. Kyle Clark 10/10/18</t>
  </si>
  <si>
    <t>Not MSP-Contact State Fire Marshall Office-10/14</t>
  </si>
  <si>
    <t>15-0081</t>
  </si>
  <si>
    <t>Wayne Arnold</t>
  </si>
  <si>
    <t>15 MSP 022816</t>
  </si>
  <si>
    <t>18-0723</t>
  </si>
  <si>
    <t>Accident Report-Sent downstairs-10/26Faxed to BK#63-10/13(2nd request)</t>
  </si>
  <si>
    <t>Sent downstairs to AR-10/26</t>
  </si>
  <si>
    <t>15-0082</t>
  </si>
  <si>
    <t>KeyPoint/ Ernest Eley Jr.</t>
  </si>
  <si>
    <t>Taynisha Butler</t>
  </si>
  <si>
    <t>17 MSP 017907</t>
  </si>
  <si>
    <t>Todd Patrick Willash</t>
  </si>
  <si>
    <t>Faxed report 5/2/18</t>
  </si>
  <si>
    <t>Faxed to BK#58-10/13, No record found</t>
  </si>
  <si>
    <t>15-0083</t>
  </si>
  <si>
    <t>Leonard Kulacki, Jr</t>
  </si>
  <si>
    <t>18-0801</t>
  </si>
  <si>
    <t>Contact CJIS for Disposition. Record destroyed.</t>
  </si>
  <si>
    <t>Tavon Molock</t>
  </si>
  <si>
    <t>15-0084</t>
  </si>
  <si>
    <t>Willard Pinder</t>
  </si>
  <si>
    <t>15 MSP 035374</t>
  </si>
  <si>
    <t>Sent to Sgt. Blades 5/17/18 / Sgt Blades took charge closed 5/21/18</t>
  </si>
  <si>
    <t>Mailed 10/13</t>
  </si>
  <si>
    <t>15-0085</t>
  </si>
  <si>
    <t>18-1621</t>
  </si>
  <si>
    <t>2015 00405327</t>
  </si>
  <si>
    <t>Mailed CCC 10/13</t>
  </si>
  <si>
    <t>Tavon Blackwell</t>
  </si>
  <si>
    <t>15-0086</t>
  </si>
  <si>
    <t>18 MSP 028159</t>
  </si>
  <si>
    <t>Sandra Klaus</t>
  </si>
  <si>
    <t>15-005086</t>
  </si>
  <si>
    <t>15-0087</t>
  </si>
  <si>
    <t>Dale Doxtater</t>
  </si>
  <si>
    <t>18-2169</t>
  </si>
  <si>
    <t>15 MSP 035464</t>
  </si>
  <si>
    <t>scanned to requester</t>
  </si>
  <si>
    <t>Tatyana Ridenour</t>
  </si>
  <si>
    <t>15-0088</t>
  </si>
  <si>
    <t>18 MSP 049322</t>
  </si>
  <si>
    <t>Harford Co State's Attorney</t>
  </si>
  <si>
    <t>Conrad Carter</t>
  </si>
  <si>
    <t>14 MSP 043310</t>
  </si>
  <si>
    <t>Case Open 12/11/18</t>
  </si>
  <si>
    <t>ordered from Photolab 10/15</t>
  </si>
  <si>
    <t>15-0089</t>
  </si>
  <si>
    <t>18-0024</t>
  </si>
  <si>
    <t>Media Communications</t>
  </si>
  <si>
    <t>Emily Lampa</t>
  </si>
  <si>
    <t>Tarek Hanif</t>
  </si>
  <si>
    <t>17 MSP 053424</t>
  </si>
  <si>
    <t>15-0090</t>
  </si>
  <si>
    <t>Powell</t>
  </si>
  <si>
    <t>J.J. Keller</t>
  </si>
  <si>
    <t>Lansing Building Products</t>
  </si>
  <si>
    <t>Sent to requester by CVED 10/28</t>
  </si>
  <si>
    <t>18-0076</t>
  </si>
  <si>
    <t>15-0091</t>
  </si>
  <si>
    <t>Cody Schrier</t>
  </si>
  <si>
    <t>Emily Tracey</t>
  </si>
  <si>
    <t>Tania Lopez-Di Bari</t>
  </si>
  <si>
    <t>15 MSP 036249</t>
  </si>
  <si>
    <t>Mailed out 10/14</t>
  </si>
  <si>
    <t>Not MSP 1/19/18</t>
  </si>
  <si>
    <t>15-0092</t>
  </si>
  <si>
    <t>Lauren Wedekind</t>
  </si>
  <si>
    <t>Michael Steven Spangler</t>
  </si>
  <si>
    <t>D 56 14025</t>
  </si>
  <si>
    <t>18-1433</t>
  </si>
  <si>
    <t>Denl08(not a party of interest)-Sent downstairs to Ms Williams-10/26-Order from HOR-10/19</t>
  </si>
  <si>
    <t>Denied-10/28/15</t>
  </si>
  <si>
    <t>15-0093</t>
  </si>
  <si>
    <t>63 - Barrack N - Rockville</t>
  </si>
  <si>
    <t>Tyra Parker</t>
  </si>
  <si>
    <t>Tameko Cline</t>
  </si>
  <si>
    <t>09 58 005059</t>
  </si>
  <si>
    <t>2D00387690</t>
  </si>
  <si>
    <t>DVS gave to IJW</t>
  </si>
  <si>
    <t>Request survillance parking lot tape 8-11-2018 assult</t>
  </si>
  <si>
    <t>15-0094</t>
  </si>
  <si>
    <t>Terrance Cirata</t>
  </si>
  <si>
    <t>15 40H 00036</t>
  </si>
  <si>
    <t>18-1737</t>
  </si>
  <si>
    <t>Steve Hall will send report directly to them 10/15</t>
  </si>
  <si>
    <t>Tamara Tesheira</t>
  </si>
  <si>
    <t>15-0095</t>
  </si>
  <si>
    <t>18 MSP 038919</t>
  </si>
  <si>
    <t>Arkk Towing</t>
  </si>
  <si>
    <t>2015 00328549</t>
  </si>
  <si>
    <t>Emailed Cecil Bk for any report 10/15</t>
  </si>
  <si>
    <t>18-1901</t>
  </si>
  <si>
    <t>18 msp 038919</t>
  </si>
  <si>
    <t>15-0096</t>
  </si>
  <si>
    <t>Kenneth Steinbach</t>
  </si>
  <si>
    <t xml:space="preserve">Baltimore </t>
  </si>
  <si>
    <t xml:space="preserve">Not MSP, check Baltimore City </t>
  </si>
  <si>
    <t>18-0365</t>
  </si>
  <si>
    <t>15-0097</t>
  </si>
  <si>
    <t>Durgadas</t>
  </si>
  <si>
    <t>Wicomico County SAO/Erin Spitzer</t>
  </si>
  <si>
    <t>Tamara Spates</t>
  </si>
  <si>
    <t>Emailed Bel Air Bk for any report 10/15</t>
  </si>
  <si>
    <t>15-0098</t>
  </si>
  <si>
    <t>Emailed report 3/1/18</t>
  </si>
  <si>
    <t>Caitlyn Murphy</t>
  </si>
  <si>
    <t>15 MSP 035452</t>
  </si>
  <si>
    <t>18-0370</t>
  </si>
  <si>
    <t>15-0099</t>
  </si>
  <si>
    <t>Luis Pol</t>
  </si>
  <si>
    <t>Erin Spitzer States Attorney Office</t>
  </si>
  <si>
    <t>14 MSP 032496</t>
  </si>
  <si>
    <t>18 MSP 3246</t>
  </si>
  <si>
    <t>15-0100</t>
  </si>
  <si>
    <t>Request video of incident</t>
  </si>
  <si>
    <t>Carlos Arturo</t>
  </si>
  <si>
    <t>18-0292</t>
  </si>
  <si>
    <t>Sent to Lt. Connolly 10/13; reminder to F/Sgt 10/26; 
emailed records to requeser 10/26</t>
  </si>
  <si>
    <t>15 40H 00046</t>
  </si>
  <si>
    <t>15-0101</t>
  </si>
  <si>
    <t>Tamar Bell</t>
  </si>
  <si>
    <t>No report found with information provided 2/21/18</t>
  </si>
  <si>
    <t>Greg Shipley - MSP Media Comm.</t>
  </si>
  <si>
    <t>14 MSP 031549</t>
  </si>
  <si>
    <t>18-0400</t>
  </si>
  <si>
    <t>emailed 10/16 to Greg Shipley; was 15-1000</t>
  </si>
  <si>
    <t>Kerri Engels LGSW</t>
  </si>
  <si>
    <t>15-0102</t>
  </si>
  <si>
    <t>Talayah Lazenby</t>
  </si>
  <si>
    <t>18 MSP 008693</t>
  </si>
  <si>
    <t>14 MSP 013757</t>
  </si>
  <si>
    <t>In draft 3/6/18,3/12/Denied 3/23/18</t>
  </si>
  <si>
    <t>emailed 10/16 to Greg Shipley; was 15-1001</t>
  </si>
  <si>
    <t>15-0103</t>
  </si>
  <si>
    <t>18-2234</t>
  </si>
  <si>
    <t>Constitution State Services</t>
  </si>
  <si>
    <t>Monro Muffler/Mr Tire</t>
  </si>
  <si>
    <t>15 MSP 026430</t>
  </si>
  <si>
    <t>Sent 10 day and correspondence letters 10/16; was 15-1002. Waiting for payment. See reqest in Misc. File.</t>
  </si>
  <si>
    <t>Taj Booker</t>
  </si>
  <si>
    <t>18 MSP 040175</t>
  </si>
  <si>
    <t>15-0104</t>
  </si>
  <si>
    <t>Department of Air Force</t>
  </si>
  <si>
    <t>Takwan Cook</t>
  </si>
  <si>
    <t>15 MSP 031257</t>
  </si>
  <si>
    <t>Emailed 10/20; was 15-1003</t>
  </si>
  <si>
    <t>15-0105</t>
  </si>
  <si>
    <t>18-0341</t>
  </si>
  <si>
    <t>Licensing Division</t>
  </si>
  <si>
    <t>Stachurski</t>
  </si>
  <si>
    <t>B. Powers</t>
  </si>
  <si>
    <t>MHPRB</t>
  </si>
  <si>
    <t>Tabetha Evans</t>
  </si>
  <si>
    <t>Was 15-1004; sent to Capt. Stachurski 10/21; 
no records; email sent 10/26</t>
  </si>
  <si>
    <t>15-0106</t>
  </si>
  <si>
    <t>No report found with information provided 2/27/18</t>
  </si>
  <si>
    <t>MD STATE TREASURER</t>
  </si>
  <si>
    <t>Michael Price</t>
  </si>
  <si>
    <t>15 MSP 028883</t>
  </si>
  <si>
    <t>Sent no fee letter 10/19/15; was 15-1005</t>
  </si>
  <si>
    <t>15-0107</t>
  </si>
  <si>
    <t>18-0917</t>
  </si>
  <si>
    <t>Giannin Rhone</t>
  </si>
  <si>
    <t>15 MSP 035559</t>
  </si>
  <si>
    <t>Diane Steffa</t>
  </si>
  <si>
    <t>Joseph Ashe</t>
  </si>
  <si>
    <t>18 MSP 008726</t>
  </si>
  <si>
    <t>See request in folder. Sent 10/20; was 15-1006</t>
  </si>
  <si>
    <t>15-0108</t>
  </si>
  <si>
    <t>Lloyd and Sharon Cox</t>
  </si>
  <si>
    <t>14 MSP 026805</t>
  </si>
  <si>
    <t>Partial denial - Not adjudicated. Was 15-1007</t>
  </si>
  <si>
    <t>Barrack C Cumberland</t>
  </si>
  <si>
    <t>Martz</t>
  </si>
  <si>
    <t>15-0109</t>
  </si>
  <si>
    <t>18-0916</t>
  </si>
  <si>
    <t>Donald Daneman</t>
  </si>
  <si>
    <t>Monyae Gregory</t>
  </si>
  <si>
    <t>15 MSP 028267</t>
  </si>
  <si>
    <t>Deot, Of Labor, Licensing and Regulatin</t>
  </si>
  <si>
    <t>Chritopher Valencia</t>
  </si>
  <si>
    <t>Denl06 10/20; was 15-1008</t>
  </si>
  <si>
    <t>15-0110</t>
  </si>
  <si>
    <t>Donna Houghton</t>
  </si>
  <si>
    <t>15 MSP 036557</t>
  </si>
  <si>
    <t>18-1341</t>
  </si>
  <si>
    <t>Mailed 10/19; was 15-1009. Report returned: Return to Sender. Called cell phone number provided on report but recording state the number is either dosconnected or has changed. 11/2</t>
  </si>
  <si>
    <t>T C Martin Jewelers</t>
  </si>
  <si>
    <t>18 MSP 032412</t>
  </si>
  <si>
    <t>15 MSP 041232</t>
  </si>
  <si>
    <t>Emailed report 7/31/18</t>
  </si>
  <si>
    <t>15-0111</t>
  </si>
  <si>
    <t>Matt Danielson</t>
  </si>
  <si>
    <t>John Criger</t>
  </si>
  <si>
    <t>18-0014</t>
  </si>
  <si>
    <t>Armondo Rodrigues</t>
  </si>
  <si>
    <t>15 MSP 039363</t>
  </si>
  <si>
    <t>Was 15-101; sent to Lt. Martz 10/21;
 email sent to requester 10/26</t>
  </si>
  <si>
    <t>15-0112</t>
  </si>
  <si>
    <t>Meadow Ridge Apts.</t>
  </si>
  <si>
    <t>T &amp; M Management</t>
  </si>
  <si>
    <t>22 18 002</t>
  </si>
  <si>
    <t>Derrick Shindler</t>
  </si>
  <si>
    <t>15 MSP 031703</t>
  </si>
  <si>
    <t>Lee Saltzberg</t>
  </si>
  <si>
    <t>emailed report 1/25/18</t>
  </si>
  <si>
    <t>Emailed Cir-10/15-D; R15 is needed-Emailed Sgt Stanco-10/15-Emailed Vicki Peranio-10/26(sent DR15-10/27); ; was 15-1010</t>
  </si>
  <si>
    <t>Sent report and DR-15-10/27/15</t>
  </si>
  <si>
    <t>18-1669</t>
  </si>
  <si>
    <t>15-0113</t>
  </si>
  <si>
    <t>Office of the State Fire Marshal</t>
  </si>
  <si>
    <t>Kirby Travers</t>
  </si>
  <si>
    <t>Alexis Vadnais</t>
  </si>
  <si>
    <t>Swanton Post Officee</t>
  </si>
  <si>
    <t>No records found 9/11/18</t>
  </si>
  <si>
    <t>Was 15-1011; sent to Linda bounds 10/21; 
completed by Linda Bounds 10/21</t>
  </si>
  <si>
    <t>15-0114</t>
  </si>
  <si>
    <t>18-1006</t>
  </si>
  <si>
    <t>Ayden Michael Andrews</t>
  </si>
  <si>
    <t>Isaac Webb`</t>
  </si>
  <si>
    <t>Svetlana Sadakbaeva</t>
  </si>
  <si>
    <t>Request has 2 different report numbers but neither are talking about the victim-Faxed to BK#54(10/20)-Unable to locate anything-10/20; ; was 15-1012</t>
  </si>
  <si>
    <t>15 MSP 028397</t>
  </si>
  <si>
    <t>15-0115</t>
  </si>
  <si>
    <t>Kathryn Mulvey</t>
  </si>
  <si>
    <t>15 MSP 010466</t>
  </si>
  <si>
    <t>Report # provided doesn't show victim in it-(DENL01-ONGOING INVESTIGATION-10/22); ; was 15-1013</t>
  </si>
  <si>
    <t>18-1009</t>
  </si>
  <si>
    <t>15-0116</t>
  </si>
  <si>
    <t>Michels Corporation</t>
  </si>
  <si>
    <t>15 MSP 037266</t>
  </si>
  <si>
    <t>Susan Vanhoven</t>
  </si>
  <si>
    <t>In draft-was 15-1014</t>
  </si>
  <si>
    <t>Emailed out 10/26</t>
  </si>
  <si>
    <t>2018 00191573</t>
  </si>
  <si>
    <t>15-0117</t>
  </si>
  <si>
    <t>Kimberly Irby</t>
  </si>
  <si>
    <t>137GS675</t>
  </si>
  <si>
    <t>Was 15-1015; sent to Dalene Drum 10/21; 
requester emailed 10/29</t>
  </si>
  <si>
    <t>15-0118</t>
  </si>
  <si>
    <t>18-0769</t>
  </si>
  <si>
    <t>Henry Umana</t>
  </si>
  <si>
    <t>15 MSP 037546</t>
  </si>
  <si>
    <t>Susan Reib &amp; Stuart Feil</t>
  </si>
  <si>
    <t>18 MSP 014000</t>
  </si>
  <si>
    <t>Mailed CCC  5/14/18</t>
  </si>
  <si>
    <t>In draft 10/20, 10/27, 10/30; was 15-1016</t>
  </si>
  <si>
    <t>15-0119</t>
  </si>
  <si>
    <t>18-0740</t>
  </si>
  <si>
    <t>Goerge Scott</t>
  </si>
  <si>
    <t>2015 00417042</t>
  </si>
  <si>
    <t>Christina Harrison</t>
  </si>
  <si>
    <t>Sent email to BK 10/21. Code 89; was 15-1017</t>
  </si>
  <si>
    <t>15-0120</t>
  </si>
  <si>
    <t>Mailed report 5/7/18</t>
  </si>
  <si>
    <t>Juan Marquez</t>
  </si>
  <si>
    <t>15 MSP 032291</t>
  </si>
  <si>
    <t>Sent to AR 10/20; was 15-1018</t>
  </si>
  <si>
    <t>18-1160</t>
  </si>
  <si>
    <t>15-0121</t>
  </si>
  <si>
    <t>Brenda Warren</t>
  </si>
  <si>
    <t>Cindy Clarke</t>
  </si>
  <si>
    <t>15 MSP 037343</t>
  </si>
  <si>
    <t>Sent to AR 11/2</t>
  </si>
  <si>
    <t>No longer needed 7/26/18</t>
  </si>
  <si>
    <t>15-0122</t>
  </si>
  <si>
    <t>Sithey Noor</t>
  </si>
  <si>
    <t>15 MSP 036868</t>
  </si>
  <si>
    <t>18-1677</t>
  </si>
  <si>
    <t>In draft 10/20; was 15-0102. Mailed 10/27</t>
  </si>
  <si>
    <t>15-0123</t>
  </si>
  <si>
    <t>Trevor Raithby</t>
  </si>
  <si>
    <t>Susan Kay Pluta</t>
  </si>
  <si>
    <t>18 MSP 035610</t>
  </si>
  <si>
    <t>Beverly Poff</t>
  </si>
  <si>
    <t>Charles Samuel Hall</t>
  </si>
  <si>
    <t>Denial 9/20/18</t>
  </si>
  <si>
    <t>Faxed to BK#55-10/20; was 15-1020. Denl</t>
  </si>
  <si>
    <t>15-0124</t>
  </si>
  <si>
    <t>Barrack R Golden Ring</t>
  </si>
  <si>
    <t>18-0364</t>
  </si>
  <si>
    <t>Clark</t>
  </si>
  <si>
    <t>Surinderpal S. Gill</t>
  </si>
  <si>
    <t>18 MSP 008761</t>
  </si>
  <si>
    <t>Scanned and Emailed to Douglas Baralo 10/21/15; 
was 15-1021; sent to F/Sgt. Clark 10/21</t>
  </si>
  <si>
    <t>15-0125</t>
  </si>
  <si>
    <t>McGrath &amp; Danielson</t>
  </si>
  <si>
    <t>Duplicate of 15-0111; was 15-1022</t>
  </si>
  <si>
    <t>Duplicate request</t>
  </si>
  <si>
    <t>18-1970</t>
  </si>
  <si>
    <t>15-0126</t>
  </si>
  <si>
    <t>DJB</t>
  </si>
  <si>
    <t>Sunbelt Natural Foods</t>
  </si>
  <si>
    <t>Courtney Maebus</t>
  </si>
  <si>
    <t>Sent via email 10/21; was 15-1023</t>
  </si>
  <si>
    <t>15-0127</t>
  </si>
  <si>
    <t>10//19/15</t>
  </si>
  <si>
    <t>Marselle Bowers</t>
  </si>
  <si>
    <t>Records do not exist; letter mailed 10/21</t>
  </si>
  <si>
    <t>18-0922</t>
  </si>
  <si>
    <t>15-0128</t>
  </si>
  <si>
    <t>James Wolfensberger</t>
  </si>
  <si>
    <t>Robert Michael Wilson</t>
  </si>
  <si>
    <t>54 - Barrack E - Salisbury</t>
  </si>
  <si>
    <t>3356-3361</t>
  </si>
  <si>
    <t>Sue Ann Gomez</t>
  </si>
  <si>
    <t>Records do not exist; letter mailed 10/28</t>
  </si>
  <si>
    <t>17 MSP 044022</t>
  </si>
  <si>
    <t>15-0129</t>
  </si>
  <si>
    <t>Attorney request copy of report
No video-company had written over the footage</t>
  </si>
  <si>
    <t>Requested from Photolab 10/22</t>
  </si>
  <si>
    <t>18-2076</t>
  </si>
  <si>
    <t>15-0130</t>
  </si>
  <si>
    <t>Warren Simon, II</t>
  </si>
  <si>
    <t>Audrey West</t>
  </si>
  <si>
    <t>Steven West</t>
  </si>
  <si>
    <t>15 MSP 032538</t>
  </si>
  <si>
    <t>18 MSP 023148</t>
  </si>
  <si>
    <t>Mailed 10/29</t>
  </si>
  <si>
    <t>Emailed report 11/26/18</t>
  </si>
  <si>
    <t>Sonia Cho</t>
  </si>
  <si>
    <t>15-0131</t>
  </si>
  <si>
    <t>Dewey and Lena McDonald</t>
  </si>
  <si>
    <t>18-0700</t>
  </si>
  <si>
    <t>2015 03311702</t>
  </si>
  <si>
    <t>Steven W Davey</t>
  </si>
  <si>
    <t>Emailed Bk 10/22, 11/10</t>
  </si>
  <si>
    <t>15-0132</t>
  </si>
  <si>
    <t>No report found 4/26/18</t>
  </si>
  <si>
    <t>Norma Gilden</t>
  </si>
  <si>
    <t>searching 10/21</t>
  </si>
  <si>
    <t>18-1624</t>
  </si>
  <si>
    <t>15-0133</t>
  </si>
  <si>
    <t>Vermont Dept of Financial Regulation</t>
  </si>
  <si>
    <t>Steven Schleupner</t>
  </si>
  <si>
    <t>11 56 024826</t>
  </si>
  <si>
    <t>15 MSP 034957</t>
  </si>
  <si>
    <t>Records expunged</t>
  </si>
  <si>
    <t>15-0134</t>
  </si>
  <si>
    <t>DUPLICATE REQUEST</t>
  </si>
  <si>
    <t>18-0966</t>
  </si>
  <si>
    <t>DUPLICATE REQUEST (see 15-0128)</t>
  </si>
  <si>
    <t>15-0135</t>
  </si>
  <si>
    <t>Steven McFadden</t>
  </si>
  <si>
    <t>Adam Smith</t>
  </si>
  <si>
    <t>18 MSP 002853</t>
  </si>
  <si>
    <t>Faxed report 6/8/18</t>
  </si>
  <si>
    <t>Denied per Legal; open investigation; 
letter mailed 10/28</t>
  </si>
  <si>
    <t>15-0136</t>
  </si>
  <si>
    <t>Svites</t>
  </si>
  <si>
    <t>Shana Hines</t>
  </si>
  <si>
    <t>18-0999</t>
  </si>
  <si>
    <t>Sent by DCFM Svites</t>
  </si>
  <si>
    <t>15-0137</t>
  </si>
  <si>
    <t>Steven Marshall</t>
  </si>
  <si>
    <t>18 MSP 022356</t>
  </si>
  <si>
    <t>Arthur McGreevy</t>
  </si>
  <si>
    <t>Patriciann Duncan-Green</t>
  </si>
  <si>
    <t>Mailed rreport 6/14/18</t>
  </si>
  <si>
    <t>Sent to F/Sgt Dunn 10/28; mailed torequester 10/29</t>
  </si>
  <si>
    <t>18-0050</t>
  </si>
  <si>
    <t>15-0138</t>
  </si>
  <si>
    <t>Parke</t>
  </si>
  <si>
    <t>Anthony G. Jones</t>
  </si>
  <si>
    <t>15MS022925</t>
  </si>
  <si>
    <t>Joel Avrunin</t>
  </si>
  <si>
    <t>17 MSP 047861</t>
  </si>
  <si>
    <t>Not a PIA request; handled by D/Sgt. Parke</t>
  </si>
  <si>
    <t>15-0139</t>
  </si>
  <si>
    <t>Mailed report 1/17/18</t>
  </si>
  <si>
    <t>John Raymond Sellner</t>
  </si>
  <si>
    <t>15 MSP 023084</t>
  </si>
  <si>
    <t>152 veripics-Emailed to Photo Lab-10/22</t>
  </si>
  <si>
    <t>Mailed out 11/3</t>
  </si>
  <si>
    <t>18-1696</t>
  </si>
  <si>
    <t>Dominick Manno</t>
  </si>
  <si>
    <t>Steven Houbary</t>
  </si>
  <si>
    <t>18 MSP 034195</t>
  </si>
  <si>
    <t>Emailed information on 9/24/18 &amp; 10/2/18 CCC</t>
  </si>
  <si>
    <t>18-1752</t>
  </si>
  <si>
    <t>15-0140</t>
  </si>
  <si>
    <t>2018 00362122</t>
  </si>
  <si>
    <t>Kayla Sponeneberg (William Evans)</t>
  </si>
  <si>
    <t>Cheyenne Evans</t>
  </si>
  <si>
    <t xml:space="preserve">15 MSP 035994 </t>
  </si>
  <si>
    <t>Emailed CCC 10/3/18</t>
  </si>
  <si>
    <t>Denl06-10/22</t>
  </si>
  <si>
    <t>15-0141</t>
  </si>
  <si>
    <t>John Kitzmiller</t>
  </si>
  <si>
    <t>15 MSP 037032</t>
  </si>
  <si>
    <t>Kenneth Peach</t>
  </si>
  <si>
    <t>18-0915</t>
  </si>
  <si>
    <t>In draft-10/20,10/26-10 day letter sent-10/21</t>
  </si>
  <si>
    <t>Forwarded to accident records</t>
  </si>
  <si>
    <t>15-0142</t>
  </si>
  <si>
    <t>Crites/Adelsberger</t>
  </si>
  <si>
    <t>Wilfredo Reyes Portillo</t>
  </si>
  <si>
    <t>Faxed to BK#63-10/21-10 day letter sent-10/21(No report found w/info provided-11/10)</t>
  </si>
  <si>
    <t>No report found-11/10</t>
  </si>
  <si>
    <t>15-0143</t>
  </si>
  <si>
    <t>JF Construction</t>
  </si>
  <si>
    <t>15 MSP 035490</t>
  </si>
  <si>
    <t>18-1699</t>
  </si>
  <si>
    <t>Mailed out 10/22</t>
  </si>
  <si>
    <t>15-0144</t>
  </si>
  <si>
    <t>Marjorie Hall</t>
  </si>
  <si>
    <t>Steven Edward Justice II</t>
  </si>
  <si>
    <t>18 MSP 016589</t>
  </si>
  <si>
    <t xml:space="preserve">Robert Patrick </t>
  </si>
  <si>
    <t>Not MSP-10/21</t>
  </si>
  <si>
    <t>Mailed partial denial 9/25/18</t>
  </si>
  <si>
    <t>15-0145</t>
  </si>
  <si>
    <t>Peggy Patschak</t>
  </si>
  <si>
    <t>15 MSP 035646</t>
  </si>
  <si>
    <t>18-1409</t>
  </si>
  <si>
    <t>Emailed 10/21</t>
  </si>
  <si>
    <t>Emailed out 10/21</t>
  </si>
  <si>
    <t>15-0146</t>
  </si>
  <si>
    <t xml:space="preserve">KeyPoint/William Muldren </t>
  </si>
  <si>
    <t>Steven Curry Greer</t>
  </si>
  <si>
    <t>16 MSP 046873</t>
  </si>
  <si>
    <t>Faxed report 8/14/18</t>
  </si>
  <si>
    <t>Charles Runyun</t>
  </si>
  <si>
    <t>05 82 011442</t>
  </si>
  <si>
    <t>10/22 Possible Denial-Not adjudicated-Sent for LAS review 10/26/15. Mailed 11/4</t>
  </si>
  <si>
    <t>18-0430</t>
  </si>
  <si>
    <t>15-0147</t>
  </si>
  <si>
    <t>Joseph Shrader</t>
  </si>
  <si>
    <t>Shantel Bachmeier</t>
  </si>
  <si>
    <t>15 MSP 035612</t>
  </si>
  <si>
    <t>15 MSP 044224</t>
  </si>
  <si>
    <t>Steven Christophergross</t>
  </si>
  <si>
    <t>15-0148</t>
  </si>
  <si>
    <t>Request for body and dash cam footage.</t>
  </si>
  <si>
    <t>Daugherty</t>
  </si>
  <si>
    <t>SH/DVS</t>
  </si>
  <si>
    <t>Orlando Dennis</t>
  </si>
  <si>
    <t>Blythe</t>
  </si>
  <si>
    <t>19-k-06008305</t>
  </si>
  <si>
    <t>18-1382</t>
  </si>
  <si>
    <t>Sent to Lt. Metzger 10/26; Lt. Daugherty 10/29; mailed 12/1</t>
  </si>
  <si>
    <t>15-0149</t>
  </si>
  <si>
    <t>Steven Christopher Gross</t>
  </si>
  <si>
    <t>Erica Brown</t>
  </si>
  <si>
    <t>2018 00046150</t>
  </si>
  <si>
    <t>15 MSP 037736</t>
  </si>
  <si>
    <t>In draft 10/23. Mailed 10/27</t>
  </si>
  <si>
    <t>15-0150</t>
  </si>
  <si>
    <t>15 MSP 037310</t>
  </si>
  <si>
    <t>15 MSP</t>
  </si>
  <si>
    <t>18-1876</t>
  </si>
  <si>
    <t>Mailed 10/23</t>
  </si>
  <si>
    <t>15-0151</t>
  </si>
  <si>
    <t>Virginia Balascio</t>
  </si>
  <si>
    <t>Steven C, Gerber</t>
  </si>
  <si>
    <t>14 MSP 011675</t>
  </si>
  <si>
    <t>No report on file 10/22/18</t>
  </si>
  <si>
    <t>15-0152</t>
  </si>
  <si>
    <t>Jermaine Harris-#355803</t>
  </si>
  <si>
    <t>18-0655</t>
  </si>
  <si>
    <t>Not MSP-Contact WBI or Wicomico SO-10/26  AH emailed BK 54 for any report 10/23</t>
  </si>
  <si>
    <t>15-0153</t>
  </si>
  <si>
    <t>KeyPoint / Ernest Eley Jr.</t>
  </si>
  <si>
    <t>Steven Anthony Solis</t>
  </si>
  <si>
    <t>15 MSP 026553</t>
  </si>
  <si>
    <t>Monte Malik Murray</t>
  </si>
  <si>
    <t>MSP 13 09908</t>
  </si>
  <si>
    <t>Faxed report 4/18/18</t>
  </si>
  <si>
    <t xml:space="preserve">Not in Veripic, contact Bk </t>
  </si>
  <si>
    <t>15-0154</t>
  </si>
  <si>
    <t>AH/SH</t>
  </si>
  <si>
    <t>Jamie Rutkowski</t>
  </si>
  <si>
    <t>18-1249</t>
  </si>
  <si>
    <t>Andrew Bowers</t>
  </si>
  <si>
    <t>Sterling Thomas Collins</t>
  </si>
  <si>
    <t>18 MSP 001444</t>
  </si>
  <si>
    <t>Keith/Jamie Rutkowski</t>
  </si>
  <si>
    <t>Fee letter emailed 7/26/18/Mailed report 8/6/18</t>
  </si>
  <si>
    <t>No record found 10/28. Sent email to QA Bk 12/1</t>
  </si>
  <si>
    <t>15-0155</t>
  </si>
  <si>
    <t>18-1628</t>
  </si>
  <si>
    <t>Brenda Walls</t>
  </si>
  <si>
    <t>14 MSP 013781</t>
  </si>
  <si>
    <t>Stephen Satina</t>
  </si>
  <si>
    <t>2018 00343575</t>
  </si>
  <si>
    <t>In draft 10/23, 10/27, 10/30. Sent 10 day letter 10/23.</t>
  </si>
  <si>
    <t>15-0156</t>
  </si>
  <si>
    <t>Jeffrey Phelps</t>
  </si>
  <si>
    <t>15 MSP 029973</t>
  </si>
  <si>
    <t>0 photos in veripic. Contact BK</t>
  </si>
  <si>
    <t>18-0770</t>
  </si>
  <si>
    <t>15-0157</t>
  </si>
  <si>
    <t>15 MSP 025467</t>
  </si>
  <si>
    <t>Charles Myers</t>
  </si>
  <si>
    <t>Stephen R Hershberger</t>
  </si>
  <si>
    <t>17 MSP 047513</t>
  </si>
  <si>
    <t>15-0158</t>
  </si>
  <si>
    <t>Request DVD Video</t>
  </si>
  <si>
    <t>Jennifer Simmons</t>
  </si>
  <si>
    <t>15 MSP 037878</t>
  </si>
  <si>
    <t>Mailed out 10/26</t>
  </si>
  <si>
    <t>18-0771</t>
  </si>
  <si>
    <t>15-0159</t>
  </si>
  <si>
    <t>Wallace Groton</t>
  </si>
  <si>
    <t>15 MSP 036264</t>
  </si>
  <si>
    <t>18 MSP 047513</t>
  </si>
  <si>
    <t>$154.75.00</t>
  </si>
  <si>
    <t>15-0160</t>
  </si>
  <si>
    <t>Frederick Co SAO</t>
  </si>
  <si>
    <t>Patrick Mulford</t>
  </si>
  <si>
    <t>15 MSP 036941</t>
  </si>
  <si>
    <t>Lanell Cornish</t>
  </si>
  <si>
    <t>15 MSP 037866</t>
  </si>
  <si>
    <t>13 veripic/Photo lab 10/23</t>
  </si>
  <si>
    <t>18-0721</t>
  </si>
  <si>
    <t>Mailed out 10/29</t>
  </si>
  <si>
    <t>15-0161</t>
  </si>
  <si>
    <t>Stephen Patrick Shepard</t>
  </si>
  <si>
    <t>Edward Swan</t>
  </si>
  <si>
    <t>X 65 013293</t>
  </si>
  <si>
    <t>HOR 10/27. Sent via email to FBI 11/2</t>
  </si>
  <si>
    <t>Request information firearm registration, license, etc</t>
  </si>
  <si>
    <t>15-0162</t>
  </si>
  <si>
    <t>Michael Cade</t>
  </si>
  <si>
    <t>S 82 06127</t>
  </si>
  <si>
    <t>15-0163</t>
  </si>
  <si>
    <t>18-0204</t>
  </si>
  <si>
    <t>Robert Allen</t>
  </si>
  <si>
    <t>catherine Machado Cineflex Media inc</t>
  </si>
  <si>
    <t>15-0164</t>
  </si>
  <si>
    <t>911 call :&amp; mugshot of Kim Hricko</t>
  </si>
  <si>
    <t>EM1 Grant Khanbalinov</t>
  </si>
  <si>
    <t>Brittany Lane</t>
  </si>
  <si>
    <t>15 MSP 012909</t>
  </si>
  <si>
    <t>18-2232</t>
  </si>
  <si>
    <t>15-0165</t>
  </si>
  <si>
    <t>Patricia Flischel</t>
  </si>
  <si>
    <t>Stephen Hershberger</t>
  </si>
  <si>
    <t>Federal Aviation Administration</t>
  </si>
  <si>
    <t>Rodney Byrd</t>
  </si>
  <si>
    <t>18 MSP 011842</t>
  </si>
  <si>
    <t>LERO</t>
  </si>
  <si>
    <t>15 MSP 001135</t>
  </si>
  <si>
    <t>FAA requesting Certified Copy. Sent to Ms. Wms.</t>
  </si>
  <si>
    <t>15-0166</t>
  </si>
  <si>
    <t>CADC</t>
  </si>
  <si>
    <t>Rayan Omer</t>
  </si>
  <si>
    <t>14 MSP 027792</t>
  </si>
  <si>
    <t>18-1989</t>
  </si>
  <si>
    <t>15-0167</t>
  </si>
  <si>
    <t>Sarah M Kottemann</t>
  </si>
  <si>
    <t>Stephen H Kottemann</t>
  </si>
  <si>
    <t>Dan &amp; Kim Spotts</t>
  </si>
  <si>
    <t>18 MSP 046356</t>
  </si>
  <si>
    <t>Aidan Robert Spotts</t>
  </si>
  <si>
    <t>15 MSP 031003</t>
  </si>
  <si>
    <t>Denl03-Sent downstairs to Ms Williams-10/26</t>
  </si>
  <si>
    <t>Emailed report 11/5/18</t>
  </si>
  <si>
    <t>15-0168</t>
  </si>
  <si>
    <t>Office of Media Comm.</t>
  </si>
  <si>
    <t>Jobina Fortson</t>
  </si>
  <si>
    <t>Jonathan David Smith</t>
  </si>
  <si>
    <t>0n0008022</t>
  </si>
  <si>
    <t>18-0656</t>
  </si>
  <si>
    <t>Ms. Russo contacted requester; unalbe to provide 
photo in time for broadcast</t>
  </si>
  <si>
    <t>15-0169</t>
  </si>
  <si>
    <t xml:space="preserve">KeyPoint </t>
  </si>
  <si>
    <t>Stephen Edward Spears</t>
  </si>
  <si>
    <t>CIR 05 80 002635</t>
  </si>
  <si>
    <t>1107/15</t>
  </si>
  <si>
    <t>Frederick News Post-Jeremy Arias</t>
  </si>
  <si>
    <t>Kevin Troy Brunson</t>
  </si>
  <si>
    <t>15 40H 00054</t>
  </si>
  <si>
    <t>Faxed report 4/19/18</t>
  </si>
  <si>
    <t>Denl01-Sent downstairs to Ms Williams-10/27(this report is connected to Report#15-MSP-039144</t>
  </si>
  <si>
    <t>15-0170</t>
  </si>
  <si>
    <t>Michael Sisson</t>
  </si>
  <si>
    <t>2014 00253918</t>
  </si>
  <si>
    <t>18-1352</t>
  </si>
  <si>
    <t>Mailed 10/27</t>
  </si>
  <si>
    <t>15-0171</t>
  </si>
  <si>
    <t>Marion County SAO WV/ Angie /Frost</t>
  </si>
  <si>
    <t>Stephen Bradley Vennis</t>
  </si>
  <si>
    <t>18 MSP 028656</t>
  </si>
  <si>
    <t>Robert Dehn</t>
  </si>
  <si>
    <t>2015 00420483</t>
  </si>
  <si>
    <t>Emailed report 8/2/18</t>
  </si>
  <si>
    <t>Sent with 15 MSP 037573 10/27</t>
  </si>
  <si>
    <t>15-0172</t>
  </si>
  <si>
    <t>Robert Cox</t>
  </si>
  <si>
    <t>18-0574</t>
  </si>
  <si>
    <t>15 MSP 037026</t>
  </si>
  <si>
    <t>57 - Barrack H - La Plata</t>
  </si>
  <si>
    <t xml:space="preserve">In draft 11/6/15.Request at later date. </t>
  </si>
  <si>
    <t xml:space="preserve">Newsome Nelton </t>
  </si>
  <si>
    <t>Stephanie N Scott</t>
  </si>
  <si>
    <t>15-0173</t>
  </si>
  <si>
    <t>MSP 67300040</t>
  </si>
  <si>
    <t>St. Petersberg Public Safety</t>
  </si>
  <si>
    <t>Antonio Gonzales, Jr</t>
  </si>
  <si>
    <t>15-0174</t>
  </si>
  <si>
    <t>Emanuel McCoy Taylor</t>
  </si>
  <si>
    <t>15 MSP 029162</t>
  </si>
  <si>
    <t>Faxed out 10/26</t>
  </si>
  <si>
    <t>Faxed to SAO-10/26</t>
  </si>
  <si>
    <t>911 tapes and transcripts, Dispatch records, CAD report</t>
  </si>
  <si>
    <t>15-0175</t>
  </si>
  <si>
    <t>Morrison Nicholas</t>
  </si>
  <si>
    <t>15 MSP 038581</t>
  </si>
  <si>
    <t>18-1279</t>
  </si>
  <si>
    <t>Mailed out 10-26</t>
  </si>
  <si>
    <t>15-0176</t>
  </si>
  <si>
    <t>Sam McKinney</t>
  </si>
  <si>
    <t>Christina Jedra</t>
  </si>
  <si>
    <t>11 65 012521</t>
  </si>
  <si>
    <t>Emailed to Greg Shipley 10/26/15</t>
  </si>
  <si>
    <t>15-0177</t>
  </si>
  <si>
    <t>18-1030</t>
  </si>
  <si>
    <t>10 65 000784</t>
  </si>
  <si>
    <t>10/26 Emailed Bk-11/4/15 Emailed rpt to Shipley</t>
  </si>
  <si>
    <t>EMG Corp</t>
  </si>
  <si>
    <t>Staples Distribution</t>
  </si>
  <si>
    <t>15-0178</t>
  </si>
  <si>
    <t>Margie Heilbronner, CADC</t>
  </si>
  <si>
    <t>15-0179</t>
  </si>
  <si>
    <t>18-0248</t>
  </si>
  <si>
    <t>emailed 10/27</t>
  </si>
  <si>
    <t>15-0180</t>
  </si>
  <si>
    <t>Michelle Gunduson/ SAO of Florida</t>
  </si>
  <si>
    <t>Stanley Ray Eisenhour</t>
  </si>
  <si>
    <t>Falon Baker</t>
  </si>
  <si>
    <t>Robert Nelson</t>
  </si>
  <si>
    <t>15 MSP 035502</t>
  </si>
  <si>
    <t>15 MSP 035010</t>
  </si>
  <si>
    <t>Not MSP 2/13/18</t>
  </si>
  <si>
    <t>Denied-10/30/15</t>
  </si>
  <si>
    <t>15-0181</t>
  </si>
  <si>
    <t>OSFMSRO</t>
  </si>
  <si>
    <t>Kevin Brunson</t>
  </si>
  <si>
    <t>18-1228</t>
  </si>
  <si>
    <t>Sent email to Stephen Hall 10/27, 11/2.</t>
  </si>
  <si>
    <t>Daniel Smith MSP recruitment section</t>
  </si>
  <si>
    <t>Stanford O'Neil Franklin</t>
  </si>
  <si>
    <t>15-0182</t>
  </si>
  <si>
    <t>03 53 019922</t>
  </si>
  <si>
    <t>William Sensebaugh</t>
  </si>
  <si>
    <t>Sent to HOR 7/13/18/ Records missing from box per HOR 7/17/18</t>
  </si>
  <si>
    <t>09 83 013449</t>
  </si>
  <si>
    <t>Faxed Attn: Det. J. Miller-11/02HOR 10/28</t>
  </si>
  <si>
    <t>Faxed Attn: Det. Miller</t>
  </si>
  <si>
    <t>18-1906</t>
  </si>
  <si>
    <t>15-0183</t>
  </si>
  <si>
    <t>Elliot Toro</t>
  </si>
  <si>
    <t>Arika Truono</t>
  </si>
  <si>
    <t>15 MSP 039087</t>
  </si>
  <si>
    <t>In draft 11/9/15. Sent 10 day letter</t>
  </si>
  <si>
    <t>Stacey M Jones</t>
  </si>
  <si>
    <t>15-0184</t>
  </si>
  <si>
    <t>Caleb C. Crawford</t>
  </si>
  <si>
    <t>15 MSP 002999</t>
  </si>
  <si>
    <t>No report found 10/24/18</t>
  </si>
  <si>
    <t>15-0185</t>
  </si>
  <si>
    <t>18-1842</t>
  </si>
  <si>
    <t>Elwood Townsend</t>
  </si>
  <si>
    <t>P 61 02859</t>
  </si>
  <si>
    <t>HOR 10/27. Report destroyed per Karen. Sent letter via email 11/3</t>
  </si>
  <si>
    <t>Inv Justin Randall</t>
  </si>
  <si>
    <t>Stacey D Durant</t>
  </si>
  <si>
    <t>15-0186</t>
  </si>
  <si>
    <t>Mireya Hawkins</t>
  </si>
  <si>
    <t>14 MSP 008924</t>
  </si>
  <si>
    <t>Requesting DUI. Sent DUI destroyed letter 10/23</t>
  </si>
  <si>
    <t>Emailed 10/27</t>
  </si>
  <si>
    <t>15-0187</t>
  </si>
  <si>
    <t>Azrael Franz Scheab Lipowitz</t>
  </si>
  <si>
    <t>Johan Walker</t>
  </si>
  <si>
    <t>18-2132</t>
  </si>
  <si>
    <t>Mailed out 10/27</t>
  </si>
  <si>
    <t>SSI Corparation</t>
  </si>
  <si>
    <t>15-0188</t>
  </si>
  <si>
    <t>Ruslana</t>
  </si>
  <si>
    <t>Mailed partial denial 11/30/18</t>
  </si>
  <si>
    <t>WBI case 11/3</t>
  </si>
  <si>
    <t>15-0189</t>
  </si>
  <si>
    <t>18-1851</t>
  </si>
  <si>
    <t>Alvin Thompson</t>
  </si>
  <si>
    <t>John Appleby</t>
  </si>
  <si>
    <t>Spencer Hawkins</t>
  </si>
  <si>
    <t>18 MSP 013728</t>
  </si>
  <si>
    <t>15-0190</t>
  </si>
  <si>
    <t>Mailed report 10/17/18</t>
  </si>
  <si>
    <t>Stephen A. Markey</t>
  </si>
  <si>
    <t>No records; CVED notified requester 10/29</t>
  </si>
  <si>
    <t>15-0191</t>
  </si>
  <si>
    <t>18-1947</t>
  </si>
  <si>
    <t>Fire Marshall</t>
  </si>
  <si>
    <t>Not an OSFM investigation; notification by OSFM.</t>
  </si>
  <si>
    <t>15-0192</t>
  </si>
  <si>
    <t>Office of the Superintendent</t>
  </si>
  <si>
    <t>Mailed report 10/31/18</t>
  </si>
  <si>
    <t>Siegman</t>
  </si>
  <si>
    <t>Eric Payne</t>
  </si>
  <si>
    <t>Not a PIA request; sent to Superintendent 10/28</t>
  </si>
  <si>
    <t>18-0749</t>
  </si>
  <si>
    <t>15-0193</t>
  </si>
  <si>
    <t>Nancy Trotta</t>
  </si>
  <si>
    <t>15 MSP 007583</t>
  </si>
  <si>
    <t>Sophia C Harris</t>
  </si>
  <si>
    <t>emailed 10/28</t>
  </si>
  <si>
    <t>15-0194</t>
  </si>
  <si>
    <t>Copy of wear-carry permit file application</t>
  </si>
  <si>
    <t>Danitha Amarawardana</t>
  </si>
  <si>
    <t>2014 Crime in MD Book-Not available</t>
  </si>
  <si>
    <t>18-0855</t>
  </si>
  <si>
    <t>Washington Post</t>
  </si>
  <si>
    <t>15-0195</t>
  </si>
  <si>
    <t>Timothy S. Smith &amp; Assoc</t>
  </si>
  <si>
    <t>Babar v. philhower</t>
  </si>
  <si>
    <t>14 MSP 042240</t>
  </si>
  <si>
    <t>PRS,INC</t>
  </si>
  <si>
    <t>Solomon Stewart</t>
  </si>
  <si>
    <t>18 MSP 021368</t>
  </si>
  <si>
    <t>No records; response mailed 10/29</t>
  </si>
  <si>
    <t>15-0196</t>
  </si>
  <si>
    <t>In draft 5/24/18,6/4/18,6/13/18/ Mailed partial denial 6/28/18</t>
  </si>
  <si>
    <t>Michelle Russell</t>
  </si>
  <si>
    <t>15 MSP 027283</t>
  </si>
  <si>
    <t>18-1707</t>
  </si>
  <si>
    <t>Denl 06, letter of denial will be sent by IW</t>
  </si>
  <si>
    <t>15-0197</t>
  </si>
  <si>
    <t>Snochia Mosley</t>
  </si>
  <si>
    <t>Erika Eichelberger</t>
  </si>
  <si>
    <t>Requesting handgun permit for security officer.Email sent with denial on 09/28/2018.</t>
  </si>
  <si>
    <t>Statistics Request sent by Greg Shipley</t>
  </si>
  <si>
    <t>15-0198</t>
  </si>
  <si>
    <t>Thomas Pope</t>
  </si>
  <si>
    <t>15 40H 00055</t>
  </si>
  <si>
    <t>18-1665</t>
  </si>
  <si>
    <t>Emailed request to Sgt Hall to handle</t>
  </si>
  <si>
    <t>15-0199</t>
  </si>
  <si>
    <t>Denise Harrington</t>
  </si>
  <si>
    <t>Slowick</t>
  </si>
  <si>
    <t>Tora Mahoney</t>
  </si>
  <si>
    <t>15 MSP 028025</t>
  </si>
  <si>
    <t xml:space="preserve">Lobby customer. </t>
  </si>
  <si>
    <t>15-0200</t>
  </si>
  <si>
    <t>Jalil Jabaji</t>
  </si>
  <si>
    <t>18-1986</t>
  </si>
  <si>
    <t>15 MSP 038579</t>
  </si>
  <si>
    <t>Thomas Whelan</t>
  </si>
  <si>
    <t>Simon Tusha</t>
  </si>
  <si>
    <t>15-0201</t>
  </si>
  <si>
    <t>2018 00450602</t>
  </si>
  <si>
    <t>15 MSP 037881</t>
  </si>
  <si>
    <t>Emailed CCC 11/5/18</t>
  </si>
  <si>
    <t>Not in veripics-Contact MSP BK-10/29</t>
  </si>
  <si>
    <t>Not in veripics-10/28</t>
  </si>
  <si>
    <t>15-0202</t>
  </si>
  <si>
    <t>18-0615</t>
  </si>
  <si>
    <t>Jamin &amp; Sarah Raskin</t>
  </si>
  <si>
    <t>Peny Eichelberger</t>
  </si>
  <si>
    <t>O 55 05808</t>
  </si>
  <si>
    <t>Faxed to BK#63-10/29-Emailed 10 day letter-11/3(Unable to locate anything w/info provided-11/10)</t>
  </si>
  <si>
    <t>Sierra Nevada</t>
  </si>
  <si>
    <t>Unable to locate-11/9</t>
  </si>
  <si>
    <t>15-0203</t>
  </si>
  <si>
    <t>Plan Review &amp; FInal U&amp;O emailed</t>
  </si>
  <si>
    <t>TriLeaf</t>
  </si>
  <si>
    <t>Environmental Site</t>
  </si>
  <si>
    <t>15-0204</t>
  </si>
  <si>
    <t>18-0861</t>
  </si>
  <si>
    <t>Lakesha Mulheron</t>
  </si>
  <si>
    <t>10 63 001057</t>
  </si>
  <si>
    <t>emailed Bk 10/29, 11/10</t>
  </si>
  <si>
    <t>QA's States Attorney</t>
  </si>
  <si>
    <t>Shufelt, Brian</t>
  </si>
  <si>
    <t>OSFM#  07.16.012</t>
  </si>
  <si>
    <t>15-0205</t>
  </si>
  <si>
    <t>Bert Hanson</t>
  </si>
  <si>
    <t>Report hand-delivered by DFM Chilress on 5/23/2018</t>
  </si>
  <si>
    <t>Sent to Ward 10/30; response sent 11.18</t>
  </si>
  <si>
    <t>15-0206</t>
  </si>
  <si>
    <t>18-0505</t>
  </si>
  <si>
    <t>The Bonner Firm</t>
  </si>
  <si>
    <t>Fred Lewis, Jr</t>
  </si>
  <si>
    <t>15 MSP 035136</t>
  </si>
  <si>
    <t>Wayne Paul Noppenberger</t>
  </si>
  <si>
    <t>Sheryl Anne Schmand</t>
  </si>
  <si>
    <t>Denl06 sent to Ms. Wms 10/29</t>
  </si>
  <si>
    <t>2018 00044427</t>
  </si>
  <si>
    <t>15-0207</t>
  </si>
  <si>
    <t>Kristine Kelly</t>
  </si>
  <si>
    <t>07 96 006340</t>
  </si>
  <si>
    <t>Provided customer with CCC 3/26/18</t>
  </si>
  <si>
    <t>Sent email to BK 10/29, 11/3</t>
  </si>
  <si>
    <t>15-0208</t>
  </si>
  <si>
    <t>18-1793</t>
  </si>
  <si>
    <t>Brandon Gibbons</t>
  </si>
  <si>
    <t>09 64 005775</t>
  </si>
  <si>
    <t>Sherry L Metts</t>
  </si>
  <si>
    <t>Sent email to BK 10/30. Emailed to requester 10/30</t>
  </si>
  <si>
    <t>2018 00441192</t>
  </si>
  <si>
    <t>15-0209</t>
  </si>
  <si>
    <t>Mailed CCC 10/1/018</t>
  </si>
  <si>
    <t>18-1783</t>
  </si>
  <si>
    <t>Seigel &amp; Furrer,LLC</t>
  </si>
  <si>
    <t>Joyce Smith</t>
  </si>
  <si>
    <t>15 MSP 036435</t>
  </si>
  <si>
    <t>Sherry Hoppes</t>
  </si>
  <si>
    <t>18 MSP 042371</t>
  </si>
  <si>
    <t>15-0210</t>
  </si>
  <si>
    <t>Mailed report 10/9/18</t>
  </si>
  <si>
    <t>Azrael,Franz,Schwab &amp; Lipowitz</t>
  </si>
  <si>
    <t>Valerie Hinterlong</t>
  </si>
  <si>
    <t>18-0112</t>
  </si>
  <si>
    <t>15-0211</t>
  </si>
  <si>
    <t>Sun Life Financial</t>
  </si>
  <si>
    <t>Shelby Cooley</t>
  </si>
  <si>
    <t>15-33833</t>
  </si>
  <si>
    <t>2017 00572706</t>
  </si>
  <si>
    <t>10//22/15</t>
  </si>
  <si>
    <t>Not an msp report</t>
  </si>
  <si>
    <t>15-0212</t>
  </si>
  <si>
    <t>Rebecca Lee</t>
  </si>
  <si>
    <t>2015 00406760</t>
  </si>
  <si>
    <t>18-0240</t>
  </si>
  <si>
    <t>15-0213</t>
  </si>
  <si>
    <t>Danielle Johnson</t>
  </si>
  <si>
    <t>Shayna Gere</t>
  </si>
  <si>
    <t>14 MSP 038264</t>
  </si>
  <si>
    <t>17 MSP 033722</t>
  </si>
  <si>
    <t>15-0214</t>
  </si>
  <si>
    <t>Faxed report 2/12/18</t>
  </si>
  <si>
    <t>No report/Photo (Frederick Bk)</t>
  </si>
  <si>
    <t>15-0215</t>
  </si>
  <si>
    <t>18-0925</t>
  </si>
  <si>
    <t>Ruth M. Yoder</t>
  </si>
  <si>
    <t>Shawn Hall</t>
  </si>
  <si>
    <t>For 911 request; sent to F/Sgt Dunn 10/30</t>
  </si>
  <si>
    <t>18 MSP 017816</t>
  </si>
  <si>
    <t>15-0216</t>
  </si>
  <si>
    <t>Denial 6/5/18</t>
  </si>
  <si>
    <t>Delmarva Power</t>
  </si>
  <si>
    <t>Report emailed to requester 10/30</t>
  </si>
  <si>
    <t>18-0959</t>
  </si>
  <si>
    <t>15-0217</t>
  </si>
  <si>
    <t>Tricia Whetzel</t>
  </si>
  <si>
    <t>15 MSP 038864</t>
  </si>
  <si>
    <t>Mailed Partial Denial-10/30</t>
  </si>
  <si>
    <t>In draft no narratives 6/7/18/ Sent to Sgt. Kyle Clark 6/19/18</t>
  </si>
  <si>
    <t>15-0218</t>
  </si>
  <si>
    <t>James Outten</t>
  </si>
  <si>
    <t>18-0250</t>
  </si>
  <si>
    <t>Sent to Lt. Connolly; not a PIA request</t>
  </si>
  <si>
    <t>Housing and Community Connections</t>
  </si>
  <si>
    <t>Shawn A. Director</t>
  </si>
  <si>
    <t>15-0219</t>
  </si>
  <si>
    <t>17 MSP 038050</t>
  </si>
  <si>
    <t>Conrad Fabricante</t>
  </si>
  <si>
    <t>ZD5784000F</t>
  </si>
  <si>
    <t>Faxed report 2/13/18</t>
  </si>
  <si>
    <t>15-0220</t>
  </si>
  <si>
    <t>Jerry Stivers</t>
  </si>
  <si>
    <t>18-0188</t>
  </si>
  <si>
    <t>Sent to Easton 11/2; reminder 11/17</t>
  </si>
  <si>
    <t>Brown &amp; Crouppen</t>
  </si>
  <si>
    <t>Shaw Montgomery</t>
  </si>
  <si>
    <t>15-0221</t>
  </si>
  <si>
    <t>Schraders LLC</t>
  </si>
  <si>
    <t>requesting MSP ommercial Carrier Inspection Reports</t>
  </si>
  <si>
    <t>15-0222</t>
  </si>
  <si>
    <t>Carol Sheats</t>
  </si>
  <si>
    <t>Johnny Bumpass</t>
  </si>
  <si>
    <t>15 MSP 038773</t>
  </si>
  <si>
    <t>18-1084</t>
  </si>
  <si>
    <t>Denl06-Sent downstairs to Ms Williams-11/2</t>
  </si>
  <si>
    <t>Denied-11/3</t>
  </si>
  <si>
    <t>15-0223</t>
  </si>
  <si>
    <t>Sharon Walton</t>
  </si>
  <si>
    <t>Dorothy Kahler</t>
  </si>
  <si>
    <t>George Justice</t>
  </si>
  <si>
    <t>15 MSP 024404</t>
  </si>
  <si>
    <t>Emailed report 11/2</t>
  </si>
  <si>
    <t>No report on file 6/26/18</t>
  </si>
  <si>
    <t>15-0224</t>
  </si>
  <si>
    <t>Amilcar Abarca</t>
  </si>
  <si>
    <t>15 MSP 039076</t>
  </si>
  <si>
    <t>18-0924</t>
  </si>
  <si>
    <t>Denl06 11/2. Report can be released per Denise.</t>
  </si>
  <si>
    <t>15-0225</t>
  </si>
  <si>
    <t>Sharese Boddie</t>
  </si>
  <si>
    <t>Mann &amp; Risch, LLC</t>
  </si>
  <si>
    <t>No report found 6/5/18</t>
  </si>
  <si>
    <t>Recovered gun info; denied per OLC (Bowen); 
email sent 11/5</t>
  </si>
  <si>
    <t>15-0226</t>
  </si>
  <si>
    <t>18-1358</t>
  </si>
  <si>
    <t>Surveillance Video for the Barracks; no video available</t>
  </si>
  <si>
    <t>AH/DVS</t>
  </si>
  <si>
    <t>15-0227</t>
  </si>
  <si>
    <t>16 MSP 001332</t>
  </si>
  <si>
    <t>Dominick</t>
  </si>
  <si>
    <t>Matthew Allen</t>
  </si>
  <si>
    <t>15 MSP 038349</t>
  </si>
  <si>
    <t>Dash Camera footage</t>
  </si>
  <si>
    <t>15-0228</t>
  </si>
  <si>
    <t>No report found 8/2/18</t>
  </si>
  <si>
    <t>Theodore Wolf</t>
  </si>
  <si>
    <t>Dennis</t>
  </si>
  <si>
    <t xml:space="preserve">15 MSP 022240 </t>
  </si>
  <si>
    <t>111/03/15</t>
  </si>
  <si>
    <t>18-1475</t>
  </si>
  <si>
    <t>Catherine Gibbany</t>
  </si>
  <si>
    <t>Shannon Burlin</t>
  </si>
  <si>
    <t>Not Msp 8/22/18</t>
  </si>
  <si>
    <t>15-0229</t>
  </si>
  <si>
    <t>18-0217</t>
  </si>
  <si>
    <t>Shanelle Richardson</t>
  </si>
  <si>
    <t>15-0230</t>
  </si>
  <si>
    <t>16 MSP 039400</t>
  </si>
  <si>
    <t>Schlachman,Belsky &amp; Weiner</t>
  </si>
  <si>
    <t>Kaleb Schoonover</t>
  </si>
  <si>
    <t>15 MSP 004235</t>
  </si>
  <si>
    <t>15-0231</t>
  </si>
  <si>
    <t>18-0824</t>
  </si>
  <si>
    <t xml:space="preserve">Middle District of NC Probation </t>
  </si>
  <si>
    <t>Bart Kurtrick Mullins</t>
  </si>
  <si>
    <t>14 MSP 043655</t>
  </si>
  <si>
    <t>Shane Thompson</t>
  </si>
  <si>
    <t>18 MSP 011468</t>
  </si>
  <si>
    <t>Emailed Attn:Officer Matthew White-11/2</t>
  </si>
  <si>
    <t>Emailed 11/2</t>
  </si>
  <si>
    <t>15-0232</t>
  </si>
  <si>
    <t>Mailed with partial denial 5/22/18</t>
  </si>
  <si>
    <t>15 MSP 038545</t>
  </si>
  <si>
    <t>Mailed 11/3</t>
  </si>
  <si>
    <t>18-2252</t>
  </si>
  <si>
    <t>15-0233</t>
  </si>
  <si>
    <t>Donald Arthur Usher</t>
  </si>
  <si>
    <t>15 MSP 040005</t>
  </si>
  <si>
    <t>18 MSP 047529</t>
  </si>
  <si>
    <t>Faxed 11/3</t>
  </si>
  <si>
    <t>Log entry found 12/27/18</t>
  </si>
  <si>
    <t>15-0234</t>
  </si>
  <si>
    <t>Betty LeMay</t>
  </si>
  <si>
    <t>2015 00432698</t>
  </si>
  <si>
    <t>18-2254</t>
  </si>
  <si>
    <t>15-0235</t>
  </si>
  <si>
    <t>Shane Sharp</t>
  </si>
  <si>
    <t>Damon Jennings</t>
  </si>
  <si>
    <t>15 40H 00058</t>
  </si>
  <si>
    <t>2018 00553417</t>
  </si>
  <si>
    <t>Faxed 10 day letter-11/3</t>
  </si>
  <si>
    <t>Log entry 12/27/18</t>
  </si>
  <si>
    <t>15-0236</t>
  </si>
  <si>
    <t>OSFMUERO</t>
  </si>
  <si>
    <t>Robyn Grimes</t>
  </si>
  <si>
    <t>04 56 009597</t>
  </si>
  <si>
    <t>Emailed BK 11/3</t>
  </si>
  <si>
    <t>18-1426</t>
  </si>
  <si>
    <t>15-0237</t>
  </si>
  <si>
    <t>Shane Deavers</t>
  </si>
  <si>
    <t>Scott King</t>
  </si>
  <si>
    <t>15 MSP 039060</t>
  </si>
  <si>
    <t>18 MSP 034185</t>
  </si>
  <si>
    <t>Emailed report 8/15/18</t>
  </si>
  <si>
    <t>15-0238</t>
  </si>
  <si>
    <t>James Krumpach</t>
  </si>
  <si>
    <t>18-1718</t>
  </si>
  <si>
    <t>15 MSP 038874</t>
  </si>
  <si>
    <t>Shalisa L Milam</t>
  </si>
  <si>
    <t>2018 00419820</t>
  </si>
  <si>
    <t>Mailed CCC 9/26/18</t>
  </si>
  <si>
    <t>15-0239</t>
  </si>
  <si>
    <t>Booth, Booth, Cropper &amp; Marriner</t>
  </si>
  <si>
    <t>Ferguson McGregor</t>
  </si>
  <si>
    <t xml:space="preserve">12 80 </t>
  </si>
  <si>
    <t>18-0092</t>
  </si>
  <si>
    <t>Sent email to BK 11/3</t>
  </si>
  <si>
    <t>Daniel Ruth SHA</t>
  </si>
  <si>
    <t>15-0240</t>
  </si>
  <si>
    <t>US Dept. of Homeland Security</t>
  </si>
  <si>
    <t>Sa Hwang</t>
  </si>
  <si>
    <t>mailed 2 reports 17MSP041983 on 1/22/18</t>
  </si>
  <si>
    <t>10 65 011620</t>
  </si>
  <si>
    <t>15-0241</t>
  </si>
  <si>
    <t>18-1858</t>
  </si>
  <si>
    <t>Love Barnes &amp; Mckew</t>
  </si>
  <si>
    <t>Baron Weaver</t>
  </si>
  <si>
    <t>15 MSP 012660</t>
  </si>
  <si>
    <t>Severn Christian Church</t>
  </si>
  <si>
    <t>Received check #22622 with request</t>
  </si>
  <si>
    <t>wll mail out upon appr</t>
  </si>
  <si>
    <t>18 MSP 028029</t>
  </si>
  <si>
    <t>15-0242</t>
  </si>
  <si>
    <t>Emailed report 10/18/18</t>
  </si>
  <si>
    <t>Scott McFarlane</t>
  </si>
  <si>
    <t>Sent to Greg Shipley 11/5; completed 11/9</t>
  </si>
  <si>
    <t>18-0454</t>
  </si>
  <si>
    <t>15-0243</t>
  </si>
  <si>
    <t>Laura Corby</t>
  </si>
  <si>
    <t>Jeremy Corby</t>
  </si>
  <si>
    <t>David Capobianco</t>
  </si>
  <si>
    <t>Set, Dale Roberts /Juvenile</t>
  </si>
  <si>
    <t>15 MSP 005347</t>
  </si>
  <si>
    <t xml:space="preserve">Requested Licensing info; denied per GP § 4-325 </t>
  </si>
  <si>
    <t>15-0244</t>
  </si>
  <si>
    <t>Denial 3/14/18</t>
  </si>
  <si>
    <t>Tennah Vicw</t>
  </si>
  <si>
    <t>14 MSP 005685</t>
  </si>
  <si>
    <t>emailed to requester 11/3</t>
  </si>
  <si>
    <t>18-0352</t>
  </si>
  <si>
    <t>15-0245</t>
  </si>
  <si>
    <t>Ruslana S</t>
  </si>
  <si>
    <t>22k08000245</t>
  </si>
  <si>
    <t>Peter Monea</t>
  </si>
  <si>
    <t>Seneca Ridge Apts</t>
  </si>
  <si>
    <t>10-day letter sent; sent to CIB; requester emailed</t>
  </si>
  <si>
    <t>15-0246</t>
  </si>
  <si>
    <t>Eck</t>
  </si>
  <si>
    <t>15 MSP 047843</t>
  </si>
  <si>
    <t>Status of Fire Code Violations Sent</t>
  </si>
  <si>
    <t>Heir Search/Janie Collin</t>
  </si>
  <si>
    <t>Thomas Truehart</t>
  </si>
  <si>
    <t>04d015410</t>
  </si>
  <si>
    <t>Contacted attorney for date/county 11/5; sent to Bel Air</t>
  </si>
  <si>
    <t>15-0247</t>
  </si>
  <si>
    <t>18-0912</t>
  </si>
  <si>
    <t>Timothy Weed</t>
  </si>
  <si>
    <t>Requesting all records of investigation. Ref. to CJIS</t>
  </si>
  <si>
    <t>15-0248</t>
  </si>
  <si>
    <t>CK-AH</t>
  </si>
  <si>
    <t>Susan Frady</t>
  </si>
  <si>
    <t>Archie Frady</t>
  </si>
  <si>
    <t>15 MSP 026594</t>
  </si>
  <si>
    <t xml:space="preserve">Partial denial-11/5 the photos requested are not in veripic </t>
  </si>
  <si>
    <t>Mailed Partial Denial-11/5</t>
  </si>
  <si>
    <t>15-0249</t>
  </si>
  <si>
    <t>CK-SH</t>
  </si>
  <si>
    <t>Robin Tredwell</t>
  </si>
  <si>
    <t>18-2129</t>
  </si>
  <si>
    <t>15 MSP 027025</t>
  </si>
  <si>
    <t>Faxed out 11/3</t>
  </si>
  <si>
    <t>Sean Wilson</t>
  </si>
  <si>
    <t>15-0250</t>
  </si>
  <si>
    <t>18 MSP 048661</t>
  </si>
  <si>
    <t>Lisa Marshall</t>
  </si>
  <si>
    <t>No report # or county was provided. Need more info</t>
  </si>
  <si>
    <t>15-0251</t>
  </si>
  <si>
    <t>Joan Russell</t>
  </si>
  <si>
    <t>18-0576</t>
  </si>
  <si>
    <t>15 MSP 040484</t>
  </si>
  <si>
    <t>Sent report via email 11/4</t>
  </si>
  <si>
    <t>Robert Tromp Eco Recruiting adn Retention</t>
  </si>
  <si>
    <t>Sean Tanner</t>
  </si>
  <si>
    <t>15-0252</t>
  </si>
  <si>
    <t>16 MSP 026283</t>
  </si>
  <si>
    <t>Barbara Stanford</t>
  </si>
  <si>
    <t>Shirley Keesee</t>
  </si>
  <si>
    <t>15 MSP 035121</t>
  </si>
  <si>
    <t>Open case 4/5/18</t>
  </si>
  <si>
    <t>Mailed 11/04/15</t>
  </si>
  <si>
    <t>18-0613</t>
  </si>
  <si>
    <t>15-0253</t>
  </si>
  <si>
    <t>Goldberg, Finnegan &amp; Mester</t>
  </si>
  <si>
    <t>Claudia Gray-Onque</t>
  </si>
  <si>
    <t>2014 00450343</t>
  </si>
  <si>
    <t>CACI - OPM</t>
  </si>
  <si>
    <t>Sean Olin</t>
  </si>
  <si>
    <t>14 MSP 031844</t>
  </si>
  <si>
    <t>911 tapes, transcipts, recordings requested</t>
  </si>
  <si>
    <t>15-0254</t>
  </si>
  <si>
    <t>St. Mary's Sheriff's Office</t>
  </si>
  <si>
    <t>Saeed Handon</t>
  </si>
  <si>
    <t>15 MSP 026023</t>
  </si>
  <si>
    <t>emailed 11/4</t>
  </si>
  <si>
    <t>18-1454</t>
  </si>
  <si>
    <t>15-0255</t>
  </si>
  <si>
    <t>Kiara Sibert OPM</t>
  </si>
  <si>
    <t>Sean Joseph Kerrigan</t>
  </si>
  <si>
    <t>18 MSP 013995</t>
  </si>
  <si>
    <t>Boulder County District Attorney</t>
  </si>
  <si>
    <t>Donald Cox</t>
  </si>
  <si>
    <t>M 80 00545</t>
  </si>
  <si>
    <t>15 MSP 046622</t>
  </si>
  <si>
    <t>Denial Letter was picked up 8/16</t>
  </si>
  <si>
    <t>Record Destroyed</t>
  </si>
  <si>
    <t>15-0256</t>
  </si>
  <si>
    <t>18-1482</t>
  </si>
  <si>
    <t>M 80 00850</t>
  </si>
  <si>
    <t>Scott Fett</t>
  </si>
  <si>
    <t>15-0257</t>
  </si>
  <si>
    <t>S 80 02890</t>
  </si>
  <si>
    <t>15-0258</t>
  </si>
  <si>
    <t>S 59 07449</t>
  </si>
  <si>
    <t>No report found 8/23/18</t>
  </si>
  <si>
    <t>15-0259</t>
  </si>
  <si>
    <t>18-0911</t>
  </si>
  <si>
    <t>S 1363</t>
  </si>
  <si>
    <t>Robert Morgan</t>
  </si>
  <si>
    <t>emailed BK 11/4. Not MSP try Cebtreville PD</t>
  </si>
  <si>
    <t>17 MSP 035646</t>
  </si>
  <si>
    <t>15-0260</t>
  </si>
  <si>
    <t>Michael West/Ryan Young</t>
  </si>
  <si>
    <t>15 MSP 038468</t>
  </si>
  <si>
    <t>15-0261</t>
  </si>
  <si>
    <t>18-1988</t>
  </si>
  <si>
    <t>Sandra Bilbrough</t>
  </si>
  <si>
    <t>Gary Bilbrough</t>
  </si>
  <si>
    <t>15 MSP 035803</t>
  </si>
  <si>
    <t>Sarah Plummer</t>
  </si>
  <si>
    <t>17 MSP 026143</t>
  </si>
  <si>
    <t>15-0262</t>
  </si>
  <si>
    <t>Emailed reprot 11/5/18</t>
  </si>
  <si>
    <t>Lloyd Cox II</t>
  </si>
  <si>
    <t>Mailed 11/5</t>
  </si>
  <si>
    <t>15-0263</t>
  </si>
  <si>
    <t>18-0477</t>
  </si>
  <si>
    <t>Anthony Parker Jr</t>
  </si>
  <si>
    <t>07 56 017962</t>
  </si>
  <si>
    <t>Lynda Marmara</t>
  </si>
  <si>
    <t>Sarah Hornbeck</t>
  </si>
  <si>
    <t>18 MSP 009740</t>
  </si>
  <si>
    <t>Request not found report sent to OPM for Mr. Parker</t>
  </si>
  <si>
    <t>15-0264</t>
  </si>
  <si>
    <t>Lt. White</t>
  </si>
  <si>
    <t>Contact State's Attorney 3/19/18</t>
  </si>
  <si>
    <t>Jezic &amp; Moyse,LLC</t>
  </si>
  <si>
    <t>Carlos Efrain Ramos Cruz</t>
  </si>
  <si>
    <t>15 MSP 029638</t>
  </si>
  <si>
    <t xml:space="preserve">911 tape call recordings </t>
  </si>
  <si>
    <t>18-2131</t>
  </si>
  <si>
    <t>15-0265</t>
  </si>
  <si>
    <t>FH</t>
  </si>
  <si>
    <t>Fernandez Flores</t>
  </si>
  <si>
    <t>Sarah Hammel</t>
  </si>
  <si>
    <t>2018 00495744</t>
  </si>
  <si>
    <t>Mailed CCC 11/30/18</t>
  </si>
  <si>
    <t>15-0266</t>
  </si>
  <si>
    <t>Richard Jay Arrington</t>
  </si>
  <si>
    <t>2015 00432577</t>
  </si>
  <si>
    <t>Information Technology Division</t>
  </si>
  <si>
    <t>18-1397</t>
  </si>
  <si>
    <t>No written report-victim died at hospital</t>
  </si>
  <si>
    <t>15-0267</t>
  </si>
  <si>
    <t>Ryan Miner</t>
  </si>
  <si>
    <t>Sara Louise Greaves</t>
  </si>
  <si>
    <t>18 MSP 009306</t>
  </si>
  <si>
    <t>15 MSP 030856</t>
  </si>
  <si>
    <t>15-0268</t>
  </si>
  <si>
    <t>Sgt. Hahn</t>
  </si>
  <si>
    <t>George O'Donnell</t>
  </si>
  <si>
    <t>18-1394</t>
  </si>
  <si>
    <t>Sent to Sgt. Hahn 11/17; email response 11/24</t>
  </si>
  <si>
    <t>15-0269</t>
  </si>
  <si>
    <t>EN Lawyers</t>
  </si>
  <si>
    <t>Stephen Zebron</t>
  </si>
  <si>
    <t>15-0270</t>
  </si>
  <si>
    <t>Lord Nannor</t>
  </si>
  <si>
    <t>Sara Louise Graves</t>
  </si>
  <si>
    <t>5S0BQC</t>
  </si>
  <si>
    <t>15-0271</t>
  </si>
  <si>
    <t>Request Body Cam Footage</t>
  </si>
  <si>
    <t>Timothy James Weed</t>
  </si>
  <si>
    <t>Sent to D/Sgt. Kloiber and FOB 11/17; no records; email response 11/24</t>
  </si>
  <si>
    <t>Records Do Not Exist</t>
  </si>
  <si>
    <t>18-0223</t>
  </si>
  <si>
    <t>15-0272</t>
  </si>
  <si>
    <t>Det/Sgt. Todd Weaver - MSP Hagerstown</t>
  </si>
  <si>
    <t>Peter Lambden</t>
  </si>
  <si>
    <t>Sara Keller (victim)</t>
  </si>
  <si>
    <t>D 83 14560</t>
  </si>
  <si>
    <t>08 64 00532</t>
  </si>
  <si>
    <t>Sent email to BK 11/6. HOR 11/10. Emailed 11/13</t>
  </si>
  <si>
    <t>Aviation Command</t>
  </si>
  <si>
    <t>Emailed report 2/12/18- gratis - law enforcement MSP</t>
  </si>
  <si>
    <t>King</t>
  </si>
  <si>
    <t>15-0273</t>
  </si>
  <si>
    <t>Stephen Klein Inc</t>
  </si>
  <si>
    <t>18-2062</t>
  </si>
  <si>
    <t>PIA Corrdinator</t>
  </si>
  <si>
    <t>Jonathan Lieberman</t>
  </si>
  <si>
    <t>15-0274</t>
  </si>
  <si>
    <t>Santos L Reyes</t>
  </si>
  <si>
    <t>Request dash cam and car video</t>
  </si>
  <si>
    <t>Given to Denise who gave to Ms Williams</t>
  </si>
  <si>
    <t>15-0275</t>
  </si>
  <si>
    <t>Anthony Franklin Parker</t>
  </si>
  <si>
    <t>18-0201</t>
  </si>
  <si>
    <t>emailed Leslie from Westminster</t>
  </si>
  <si>
    <t>15-0276</t>
  </si>
  <si>
    <t>Sanon Robenson</t>
  </si>
  <si>
    <t>2018 00043517</t>
  </si>
  <si>
    <t>John Crumrine</t>
  </si>
  <si>
    <t>Mailed CCC 2/5/2018</t>
  </si>
  <si>
    <t>1983 DUI. Destroyed</t>
  </si>
  <si>
    <t>15-0277</t>
  </si>
  <si>
    <t>ASED</t>
  </si>
  <si>
    <t>Capt. Nelson</t>
  </si>
  <si>
    <t>Gary Spencer</t>
  </si>
  <si>
    <t>18-1010</t>
  </si>
  <si>
    <t>Sent to Captain Nelson 11/6; follow-up 11/17; MVA maintains records; email 11/24</t>
  </si>
  <si>
    <t>15-0278</t>
  </si>
  <si>
    <t>Sandy Shepard</t>
  </si>
  <si>
    <t>18 MSP 020873</t>
  </si>
  <si>
    <t>United States District Court</t>
  </si>
  <si>
    <t>Angel Haroldo Osorio-Rodriguez</t>
  </si>
  <si>
    <t>Tia Price</t>
  </si>
  <si>
    <t>07 83 008325</t>
  </si>
  <si>
    <t>Report Not Ready</t>
  </si>
  <si>
    <t>Faxed to BK#83-11/09(Faxed out 11/10)</t>
  </si>
  <si>
    <t>Faxed out 11/10</t>
  </si>
  <si>
    <t>15-0279</t>
  </si>
  <si>
    <t>Erin Elizabeth Fisher</t>
  </si>
  <si>
    <t>Joseph McNally</t>
  </si>
  <si>
    <t>09 55 009140</t>
  </si>
  <si>
    <t>18-1147</t>
  </si>
  <si>
    <t>Faxed to BK#55-11/09-Sent 10day letter-11/9(Mailed CCCard-11/10)</t>
  </si>
  <si>
    <t>Mailed CCCard-11/10</t>
  </si>
  <si>
    <t>15-0280</t>
  </si>
  <si>
    <t>SH/AH</t>
  </si>
  <si>
    <t>Suresh Dabas</t>
  </si>
  <si>
    <t>13 58 002825</t>
  </si>
  <si>
    <t>Mailed report 7/3/18</t>
  </si>
  <si>
    <t>Sent email to BK 11/9. AR</t>
  </si>
  <si>
    <t>15-0281</t>
  </si>
  <si>
    <t>13 MSP 004689</t>
  </si>
  <si>
    <t>15-0282</t>
  </si>
  <si>
    <t>18-0910</t>
  </si>
  <si>
    <t>Sent email to BK 11/9. No info found</t>
  </si>
  <si>
    <t>15-0283</t>
  </si>
  <si>
    <t>15-0284</t>
  </si>
  <si>
    <t>Hoffman &amp; Hoffman, Esq.</t>
  </si>
  <si>
    <t>Kelvin Lynn Foster</t>
  </si>
  <si>
    <t>15 MSP 035319</t>
  </si>
  <si>
    <t>Emailed 11/9</t>
  </si>
  <si>
    <t>18-0610</t>
  </si>
  <si>
    <t>15-0285</t>
  </si>
  <si>
    <t>Dangerfield Investigators, Inc</t>
  </si>
  <si>
    <t>Sharron Asher - Dept. of Justice</t>
  </si>
  <si>
    <t>Samuel Singleton</t>
  </si>
  <si>
    <t>02 80 08815</t>
  </si>
  <si>
    <t>15-0286</t>
  </si>
  <si>
    <t>HOR 4/12</t>
  </si>
  <si>
    <t>Jayne Miller</t>
  </si>
  <si>
    <t>Trooper Darryl Brackett/Charles Hall</t>
  </si>
  <si>
    <t>Denl 11/9/15, 3/30/16 LCS has rpt-IAU still investigating; 
records sent 9/2</t>
  </si>
  <si>
    <t>18-1551</t>
  </si>
  <si>
    <t>15-0287</t>
  </si>
  <si>
    <t>Lou Ann Rice</t>
  </si>
  <si>
    <t>15 MSP 040347</t>
  </si>
  <si>
    <t>Caroline Co State's Attorney, Kristina Arriaga</t>
  </si>
  <si>
    <t>Samuel Moya</t>
  </si>
  <si>
    <t>OSFM #05.18.010</t>
  </si>
  <si>
    <t>15-0288</t>
  </si>
  <si>
    <t>09/24/2018 Sent - 09/04/2018 Request forwarded to MSP Photo Lab; Awaiting Rceipt</t>
  </si>
  <si>
    <t>Dawn Mitten</t>
  </si>
  <si>
    <t>15 MSP 039777</t>
  </si>
  <si>
    <t>In draft 11/18. Request at a later date</t>
  </si>
  <si>
    <t>18-1072</t>
  </si>
  <si>
    <t>15-0289</t>
  </si>
  <si>
    <t>Shannon Harvey</t>
  </si>
  <si>
    <t>Caleb Ho</t>
  </si>
  <si>
    <t>Samuel Griffin</t>
  </si>
  <si>
    <t>Unable to locate anything w/info provided-11/09</t>
  </si>
  <si>
    <t>Sent to BK Bonnie 6/25/18/ No records found</t>
  </si>
  <si>
    <t>15-0290</t>
  </si>
  <si>
    <t>Bangor Police Department</t>
  </si>
  <si>
    <t>Yanel Greene/Angel Green</t>
  </si>
  <si>
    <t>14 62 000163</t>
  </si>
  <si>
    <t>18-0870</t>
  </si>
  <si>
    <t>Faxed to BK#62-11/9-Emailed out report 11/25</t>
  </si>
  <si>
    <t>Emailed report-11/25</t>
  </si>
  <si>
    <t>15-0291</t>
  </si>
  <si>
    <t>Roland Jenkins</t>
  </si>
  <si>
    <t>Lacena, Murray, Benjamin,  Rhoeyce Carson</t>
  </si>
  <si>
    <t>04 67 012962</t>
  </si>
  <si>
    <t>18 msp 008726</t>
  </si>
  <si>
    <t>Faxed to BK#56&amp;67-Could be Westminster or Golden Ring-11/9(Gave to Johnny Harris-Accident Report-11/30</t>
  </si>
  <si>
    <t>Gave to Johnny Harris-Accident Report-11/30</t>
  </si>
  <si>
    <t>15-0292</t>
  </si>
  <si>
    <t xml:space="preserve">Navell Thrift </t>
  </si>
  <si>
    <t>15 MSP 040635</t>
  </si>
  <si>
    <t>18-0869</t>
  </si>
  <si>
    <t>15-0293</t>
  </si>
  <si>
    <t>Joshua Hamer</t>
  </si>
  <si>
    <t>Jessy Handy</t>
  </si>
  <si>
    <t>17 MSP 009019</t>
  </si>
  <si>
    <t>15 MSP 023490</t>
  </si>
  <si>
    <t>Closed after 60 days.</t>
  </si>
  <si>
    <t>15-0294</t>
  </si>
  <si>
    <t>Brian Lee Sampson</t>
  </si>
  <si>
    <t>15 MSP 040586</t>
  </si>
  <si>
    <t xml:space="preserve">sent even while on draft </t>
  </si>
  <si>
    <t>18-0868</t>
  </si>
  <si>
    <t>15-0295</t>
  </si>
  <si>
    <t>Stein &amp; Driscoll</t>
  </si>
  <si>
    <t>Nelson Samayoa</t>
  </si>
  <si>
    <t>Prince Larry Allen</t>
  </si>
  <si>
    <t>15-0296</t>
  </si>
  <si>
    <t>Homer, James Richard</t>
  </si>
  <si>
    <t>18-1850</t>
  </si>
  <si>
    <t>M 53 06543</t>
  </si>
  <si>
    <t>HOR 11/10, Records destroyed</t>
  </si>
  <si>
    <t>Sally Elizabeth nThomas</t>
  </si>
  <si>
    <t>15-0297</t>
  </si>
  <si>
    <t>Marcus Hines</t>
  </si>
  <si>
    <t>15 MSP 033683</t>
  </si>
  <si>
    <t>No information fouond 10/17/18</t>
  </si>
  <si>
    <t>15-0298</t>
  </si>
  <si>
    <t>18-0881</t>
  </si>
  <si>
    <t>15 MSP 036553</t>
  </si>
  <si>
    <t>Mailed out 11/09/15</t>
  </si>
  <si>
    <t>Saeid Karfarsa</t>
  </si>
  <si>
    <t>15-0299</t>
  </si>
  <si>
    <t>2018 00011430</t>
  </si>
  <si>
    <t>15 MSP 038717</t>
  </si>
  <si>
    <t>Mailed CCC card 5/31</t>
  </si>
  <si>
    <t>15-0300</t>
  </si>
  <si>
    <t>18-0009</t>
  </si>
  <si>
    <t>15 MSP 006386</t>
  </si>
  <si>
    <t>Emailed 11/12</t>
  </si>
  <si>
    <t>Sabrina Renee Parker</t>
  </si>
  <si>
    <t>18 MSP 000080</t>
  </si>
  <si>
    <t>15-0301</t>
  </si>
  <si>
    <t>Nelson &amp; Joanna Lara</t>
  </si>
  <si>
    <t>Steven A. Belkov</t>
  </si>
  <si>
    <t>Draft copy sent</t>
  </si>
  <si>
    <t>11 57 005879</t>
  </si>
  <si>
    <t>15-0302</t>
  </si>
  <si>
    <t>18-1854</t>
  </si>
  <si>
    <t>Gary Willsch-Dougherty, Leventhal &amp; Price</t>
  </si>
  <si>
    <t>Ryheeme Wood 443-111</t>
  </si>
  <si>
    <t>Ryheeme Wood</t>
  </si>
  <si>
    <t>Requesting dash cameras policy and protocols</t>
  </si>
  <si>
    <t>Landsman &amp; Ronald</t>
  </si>
  <si>
    <t>18-1924</t>
  </si>
  <si>
    <t>Albert Diaz</t>
  </si>
  <si>
    <t>15 MSP 003404</t>
  </si>
  <si>
    <t>Dina Stokwell/ Charles County SAO</t>
  </si>
  <si>
    <t>Rye Matthew</t>
  </si>
  <si>
    <t>Emailed report-11/12</t>
  </si>
  <si>
    <t>17 MSP 032765</t>
  </si>
  <si>
    <t>15-0303</t>
  </si>
  <si>
    <t>Emailed report 10/26/18</t>
  </si>
  <si>
    <t>Andrew Turner</t>
  </si>
  <si>
    <t>Denl03-Sent downstairs to Ms Williams-11/13-Closed 11/18</t>
  </si>
  <si>
    <t>18-0348</t>
  </si>
  <si>
    <t>Metzger Wickersham</t>
  </si>
  <si>
    <t>HIRR</t>
  </si>
  <si>
    <t>Denial 11/18</t>
  </si>
  <si>
    <t>Caroline Strite</t>
  </si>
  <si>
    <t>Ryder Air</t>
  </si>
  <si>
    <t>15-0304</t>
  </si>
  <si>
    <t>Inspection FIles for Hangars 65 and 66 emailed</t>
  </si>
  <si>
    <t>Betsy Rippeon</t>
  </si>
  <si>
    <t>15 MSP 041296</t>
  </si>
  <si>
    <t>15-0305</t>
  </si>
  <si>
    <t>18-1078</t>
  </si>
  <si>
    <t>Deborah Jackson</t>
  </si>
  <si>
    <t>15 MSP 040539</t>
  </si>
  <si>
    <t>CSRA/ Kristin Staggers</t>
  </si>
  <si>
    <t>Ryan Ming Lee</t>
  </si>
  <si>
    <t>15-0306</t>
  </si>
  <si>
    <t>Morgan Rhodes</t>
  </si>
  <si>
    <t>No information found 6/26/18</t>
  </si>
  <si>
    <t>15 MSP 038319</t>
  </si>
  <si>
    <t>15-0307</t>
  </si>
  <si>
    <t>18-1923</t>
  </si>
  <si>
    <t>Christina Guzman</t>
  </si>
  <si>
    <t>15 MSP 040406</t>
  </si>
  <si>
    <t>Ryan Laney</t>
  </si>
  <si>
    <t>18 MSP 044807</t>
  </si>
  <si>
    <t>15-0308</t>
  </si>
  <si>
    <t>Mailed CCC 10/26/18</t>
  </si>
  <si>
    <t>Tri-State Insurance Adjusters, INC.</t>
  </si>
  <si>
    <t>Diocese Of Wilmington</t>
  </si>
  <si>
    <t>Sent to OSFMLERO 11/17; investigation open 11/19; 
info sent to requester 11/25</t>
  </si>
  <si>
    <t>18-0321</t>
  </si>
  <si>
    <t>15-0309</t>
  </si>
  <si>
    <t>Major Lioi</t>
  </si>
  <si>
    <t>GreensSpun Shapiro</t>
  </si>
  <si>
    <t>keepithillbilly030</t>
  </si>
  <si>
    <t>Ryan Jemkins</t>
  </si>
  <si>
    <t>15 MSP 042455</t>
  </si>
  <si>
    <t>Sent to Major Lioi 11/17; medical records, not PIA</t>
  </si>
  <si>
    <t>15-0310</t>
  </si>
  <si>
    <t>Denil Juvenile 2/26/18</t>
  </si>
  <si>
    <t>Delmarva Community Services</t>
  </si>
  <si>
    <t>18-1711</t>
  </si>
  <si>
    <t>Sent to requester 11/12</t>
  </si>
  <si>
    <t>15-0311</t>
  </si>
  <si>
    <t>United Needs &amp; Abilities</t>
  </si>
  <si>
    <t>Gertrude Parker</t>
  </si>
  <si>
    <r>
      <t xml:space="preserve">Sent to Lt. Bricker 11/17;  investigation open 11/20; 
follow-up email 1/18; </t>
    </r>
    <r>
      <rPr>
        <sz val="10"/>
        <color rgb="FFFF0000"/>
        <rFont val="Arial Narrow"/>
      </rPr>
      <t>still open 1/18</t>
    </r>
  </si>
  <si>
    <t>Ryan Freeman</t>
  </si>
  <si>
    <t>18 MSP 037007</t>
  </si>
  <si>
    <t>15-0312</t>
  </si>
  <si>
    <t>Gorman &amp; Williams</t>
  </si>
  <si>
    <t>Mailed report 9/26/18</t>
  </si>
  <si>
    <t>MSP5657000Q</t>
  </si>
  <si>
    <t>Question to Ida Williams 11/17; email response 11/24</t>
  </si>
  <si>
    <t>15-0313</t>
  </si>
  <si>
    <t>18-1516</t>
  </si>
  <si>
    <t>Jenny Henneberry-Frederick PD</t>
  </si>
  <si>
    <t>Byron Keith Bowie</t>
  </si>
  <si>
    <t>03 10 01342481</t>
  </si>
  <si>
    <t>Russle Nicholas</t>
  </si>
  <si>
    <t>18 MSP 036273</t>
  </si>
  <si>
    <t>15-0314</t>
  </si>
  <si>
    <t>Mailed report with partial denial 8/29/18</t>
  </si>
  <si>
    <t>John Bacher</t>
  </si>
  <si>
    <t>Brandon bacher</t>
  </si>
  <si>
    <t>15 MSP 022421</t>
  </si>
  <si>
    <t>18-1329</t>
  </si>
  <si>
    <t>15-0315</t>
  </si>
  <si>
    <t>Gary Berger,P.A.</t>
  </si>
  <si>
    <t>Donald usher</t>
  </si>
  <si>
    <t>CSRA/ William Geissenhainer</t>
  </si>
  <si>
    <t>Russell Maurice Murray</t>
  </si>
  <si>
    <t>15-0316</t>
  </si>
  <si>
    <t>25 years old, records destroyed 7/30/18</t>
  </si>
  <si>
    <t>15-0317</t>
  </si>
  <si>
    <t>18-1276</t>
  </si>
  <si>
    <t>DLLR/Carmella Lane</t>
  </si>
  <si>
    <t>Terry Coward</t>
  </si>
  <si>
    <t>15 MSP 014027</t>
  </si>
  <si>
    <t>Shakia Lane - Progressive Insurance</t>
  </si>
  <si>
    <t>Rurahoze Byigyer</t>
  </si>
  <si>
    <t>15-0318</t>
  </si>
  <si>
    <t>James Cox</t>
  </si>
  <si>
    <t>2015 00444462</t>
  </si>
  <si>
    <t>Emailed QA Bk 11/13, code 89</t>
  </si>
  <si>
    <t>18-0270</t>
  </si>
  <si>
    <t>15-0319</t>
  </si>
  <si>
    <t>Capstone ISG</t>
  </si>
  <si>
    <t>Raon Stafford</t>
  </si>
  <si>
    <t>15 MSP 028694</t>
  </si>
  <si>
    <t>Rrobert Scott Gaines</t>
  </si>
  <si>
    <t>18 MSP 007220</t>
  </si>
  <si>
    <t>Mailed out 11/13</t>
  </si>
  <si>
    <t>15-0320</t>
  </si>
  <si>
    <t>Frederick Mutual Insurance Co.</t>
  </si>
  <si>
    <t>Lisa Pinter/Michael McGreevy</t>
  </si>
  <si>
    <t>18-1885</t>
  </si>
  <si>
    <t>Zakiyyah Holmes</t>
  </si>
  <si>
    <t>Roy Sylvester Plummer</t>
  </si>
  <si>
    <t>15 MSP 038907</t>
  </si>
  <si>
    <t>In draft-11/13,11/17,12/1-Semt 10 day letter-11/13</t>
  </si>
  <si>
    <t>Mailed out 12/15</t>
  </si>
  <si>
    <t>15-0321</t>
  </si>
  <si>
    <t>18-0766</t>
  </si>
  <si>
    <t>15 MSP 033882</t>
  </si>
  <si>
    <t>Roxane Christianson</t>
  </si>
  <si>
    <t>18 MSP 019629</t>
  </si>
  <si>
    <t>15-0322</t>
  </si>
  <si>
    <t>G-W Management</t>
  </si>
  <si>
    <t>15 MSP 041253</t>
  </si>
  <si>
    <t>Faxed report 5/14/18</t>
  </si>
  <si>
    <t>15-0323</t>
  </si>
  <si>
    <t>18-1431</t>
  </si>
  <si>
    <t>Howard Crew</t>
  </si>
  <si>
    <t>2015 00449297</t>
  </si>
  <si>
    <t>Mailed out on 11/17</t>
  </si>
  <si>
    <t>Mailed out 11/17</t>
  </si>
  <si>
    <t>Chis Erlandson</t>
  </si>
  <si>
    <t>Rosevelt Butler</t>
  </si>
  <si>
    <t>15-0324</t>
  </si>
  <si>
    <t>Christian Montano</t>
  </si>
  <si>
    <t>10 58 007699</t>
  </si>
  <si>
    <t>Faxed to BK#58-11/13&amp;12/01-Sent 10 day letter-11/13(Emailed out 12/4)</t>
  </si>
  <si>
    <t>Emailed out 12/4</t>
  </si>
  <si>
    <t>15-0325</t>
  </si>
  <si>
    <t>Don Wilson Williams</t>
  </si>
  <si>
    <t>Request file MD18-0006 hit and run accident</t>
  </si>
  <si>
    <t>1U00084246</t>
  </si>
  <si>
    <t>Emailed Judy - Frederick Bk 11/13, Not MSP</t>
  </si>
  <si>
    <t>15-0326</t>
  </si>
  <si>
    <t>18-1990</t>
  </si>
  <si>
    <t>Johns Eastern/ Mark Abel</t>
  </si>
  <si>
    <t>Justin Byrd</t>
  </si>
  <si>
    <t>Rookies Hilltop Inc</t>
  </si>
  <si>
    <t>18 MSP 045422</t>
  </si>
  <si>
    <t>Sent to CVED 11/17; sent 11/17</t>
  </si>
  <si>
    <t>In draft 11/5/18/Mailed report 11//29/18</t>
  </si>
  <si>
    <t>15-0327</t>
  </si>
  <si>
    <t>Tanesha Pannel</t>
  </si>
  <si>
    <t>18-0337</t>
  </si>
  <si>
    <t>Misdirected to CRD 11/17; sent to OSFMLERO 11/17; 
no address for requester; closed pending further info.</t>
  </si>
  <si>
    <t>15-0328</t>
  </si>
  <si>
    <t>Scott Macfarlane/NBC 4</t>
  </si>
  <si>
    <t xml:space="preserve">Ronald William II </t>
  </si>
  <si>
    <t>Elisabeth Rosenthal</t>
  </si>
  <si>
    <t>Spoke to requester 11/18; sent to Capt. Stachurski 11/24</t>
  </si>
  <si>
    <t>15-0329</t>
  </si>
  <si>
    <t>18-0617</t>
  </si>
  <si>
    <t>Erika Streeter</t>
  </si>
  <si>
    <t>15 MSP 024295</t>
  </si>
  <si>
    <t>Ronald Mackert</t>
  </si>
  <si>
    <t xml:space="preserve">Not on Veripic, contact Bk </t>
  </si>
  <si>
    <t>15-0330</t>
  </si>
  <si>
    <t>Per Sgt. Blades being handled by Sgt. Monarek he will supply report 4/30/18</t>
  </si>
  <si>
    <t>Prince Frederick Seniors</t>
  </si>
  <si>
    <t>15 MSP 034621</t>
  </si>
  <si>
    <t>15-0331</t>
  </si>
  <si>
    <t>18-0230</t>
  </si>
  <si>
    <t>Sara Evans</t>
  </si>
  <si>
    <t>15 MSP 027605</t>
  </si>
  <si>
    <t>Tandis Milani U S Probation Offier</t>
  </si>
  <si>
    <t>Ronald Godbold</t>
  </si>
  <si>
    <t>17 MSP 018085</t>
  </si>
  <si>
    <t>15-0332</t>
  </si>
  <si>
    <t>Robert Buron</t>
  </si>
  <si>
    <t>15 92</t>
  </si>
  <si>
    <t>emailed Bk 11/17, not MSP</t>
  </si>
  <si>
    <t>15-0333</t>
  </si>
  <si>
    <t>18-2019</t>
  </si>
  <si>
    <t>David S. Wilson</t>
  </si>
  <si>
    <t>Ronald &amp; Ronnie Fullard</t>
  </si>
  <si>
    <t>15-0334</t>
  </si>
  <si>
    <t>Not MSP 11/13/18</t>
  </si>
  <si>
    <t>Lois Elkins</t>
  </si>
  <si>
    <t>15 MSP 032495</t>
  </si>
  <si>
    <t>waiting for Partial Denl fr Ms. Williams 11/18</t>
  </si>
  <si>
    <t>18-1805</t>
  </si>
  <si>
    <t>15-0335</t>
  </si>
  <si>
    <t>Lawrence Gordon</t>
  </si>
  <si>
    <t>Santiago Valencia</t>
  </si>
  <si>
    <t>Rommel Santiago Valencia</t>
  </si>
  <si>
    <t>15 MSP 041499</t>
  </si>
  <si>
    <t>18 MSP 037936</t>
  </si>
  <si>
    <t>Faxed report 10/11/18</t>
  </si>
  <si>
    <t>15-0336</t>
  </si>
  <si>
    <t>Terrence Gates</t>
  </si>
  <si>
    <t>15 MSP 003068</t>
  </si>
  <si>
    <t>18-1993</t>
  </si>
  <si>
    <t>Sent 11/25</t>
  </si>
  <si>
    <t>15-0337</t>
  </si>
  <si>
    <t>Baltimore City SAO</t>
  </si>
  <si>
    <t>Tyron Smith</t>
  </si>
  <si>
    <t>Rold Ryans Louis</t>
  </si>
  <si>
    <t>15 MSP 024077</t>
  </si>
  <si>
    <t>Not MSP 11/7/18</t>
  </si>
  <si>
    <t>Emailed to State's Attorney</t>
  </si>
  <si>
    <t>15-0338</t>
  </si>
  <si>
    <t>Christopher DeSousa</t>
  </si>
  <si>
    <t>15 MSP 040958</t>
  </si>
  <si>
    <t>18-0941</t>
  </si>
  <si>
    <t>Denial 06</t>
  </si>
  <si>
    <t>Parole and Probation of Delware</t>
  </si>
  <si>
    <t>15-0339</t>
  </si>
  <si>
    <t>Roger Mercedes</t>
  </si>
  <si>
    <t>CIR 12 62 007579</t>
  </si>
  <si>
    <t>Chanel Bastfield/AA Co PD</t>
  </si>
  <si>
    <t>Eric A. Belyea</t>
  </si>
  <si>
    <t>15 MSP 036951</t>
  </si>
  <si>
    <t>Sent to BK 6/25/18</t>
  </si>
  <si>
    <t>Emailed to PD</t>
  </si>
  <si>
    <t>15-0340</t>
  </si>
  <si>
    <t>Clinton Adjustment Bureau</t>
  </si>
  <si>
    <t>Barbara Harper</t>
  </si>
  <si>
    <t>15 MSP 034020</t>
  </si>
  <si>
    <t>No report on file at is time</t>
  </si>
  <si>
    <t>18-1217</t>
  </si>
  <si>
    <t>15-0341</t>
  </si>
  <si>
    <t>Philip Ryan</t>
  </si>
  <si>
    <t>14 MSP 000476</t>
  </si>
  <si>
    <t>12 62 007579</t>
  </si>
  <si>
    <t>Duplicate request; records sent; see 15-0312</t>
  </si>
  <si>
    <t>15-0342</t>
  </si>
  <si>
    <t>Justin Bristol</t>
  </si>
  <si>
    <t>15 MSP 013264</t>
  </si>
  <si>
    <t>15-0343</t>
  </si>
  <si>
    <t>Adrienne Messer/ SSA/OIG</t>
  </si>
  <si>
    <t>Jonathan Martin</t>
  </si>
  <si>
    <t>18-0458</t>
  </si>
  <si>
    <t>Not a PIA request</t>
  </si>
  <si>
    <t>15-0344</t>
  </si>
  <si>
    <t>NHTSA/DOT</t>
  </si>
  <si>
    <t>Anthony Hold</t>
  </si>
  <si>
    <t>14 MSP 020120</t>
  </si>
  <si>
    <t>Sent email to Sgt Blades 3/15/18/ Denial 3/19/18</t>
  </si>
  <si>
    <t>Non-fatal report</t>
  </si>
  <si>
    <t>15-0345</t>
  </si>
  <si>
    <t>18-0245</t>
  </si>
  <si>
    <t>Karin Vinson</t>
  </si>
  <si>
    <t>Vashti Daniel</t>
  </si>
  <si>
    <t>12 53 012880</t>
  </si>
  <si>
    <t>Sent email to BK 12/3. Emailed 12/7</t>
  </si>
  <si>
    <t>Rodney Twyman</t>
  </si>
  <si>
    <t>02 61 005485</t>
  </si>
  <si>
    <t>15-0346</t>
  </si>
  <si>
    <t>District Court of Eastern VA</t>
  </si>
  <si>
    <t>Wendell Giovanni</t>
  </si>
  <si>
    <t>D 92 10092</t>
  </si>
  <si>
    <t>Sent to HOR 2/13/18</t>
  </si>
  <si>
    <t>HOR 11/19, no record</t>
  </si>
  <si>
    <t>15-0347</t>
  </si>
  <si>
    <t>18-1546</t>
  </si>
  <si>
    <t>99 80 10192</t>
  </si>
  <si>
    <t>HOR 12/31</t>
  </si>
  <si>
    <t>Frank &amp; Prokopik, P.C.</t>
  </si>
  <si>
    <t>15-0348</t>
  </si>
  <si>
    <t>Natl Hway Traffic Safety Admin</t>
  </si>
  <si>
    <t>#2783</t>
  </si>
  <si>
    <t>Report is not available</t>
  </si>
  <si>
    <t>Emailed Bk 11/18</t>
  </si>
  <si>
    <t>15-0349</t>
  </si>
  <si>
    <t>18-2142</t>
  </si>
  <si>
    <t>Erika Slater, LLC</t>
  </si>
  <si>
    <t>William Ronald Tilghman 3rd</t>
  </si>
  <si>
    <t>15-0350</t>
  </si>
  <si>
    <t>Walter Hernandez</t>
  </si>
  <si>
    <t>Yaznay Rodriguez/Franci Betances</t>
  </si>
  <si>
    <t>14 MSP 043296</t>
  </si>
  <si>
    <t>Denl08(not a party of interest)-Sent downstairs to Ms Williams-11/19</t>
  </si>
  <si>
    <t>Denied-11/20</t>
  </si>
  <si>
    <t>15-0351</t>
  </si>
  <si>
    <t>18-1023</t>
  </si>
  <si>
    <t>Kline &amp; Specter Attorney At Law</t>
  </si>
  <si>
    <t>Richard Clancy</t>
  </si>
  <si>
    <t>Faxed to BK#64-11/19-Not MSP-Contact Hagerstown PD-11/19</t>
  </si>
  <si>
    <t>Not MSP-Contact Hagerstown PD-11/19</t>
  </si>
  <si>
    <t>18 MSP 018588</t>
  </si>
  <si>
    <t>18-1045</t>
  </si>
  <si>
    <t>Robyn Tracey Alexander</t>
  </si>
  <si>
    <t>18 MSP 025303</t>
  </si>
  <si>
    <t>15-0352</t>
  </si>
  <si>
    <t>Sehrish Ameen</t>
  </si>
  <si>
    <t>Faxed report 6/19/18</t>
  </si>
  <si>
    <t>Shineda Alexis</t>
  </si>
  <si>
    <t>15 MSP 004787</t>
  </si>
  <si>
    <t>Faxed to BK#61-11/19-Sent 10day letter-11/19(Forestville BK&amp; College Park BK don't have any reports on file for this case)-11/20(Ms Ameen located the report #and I emailed the report to her-11/25)</t>
  </si>
  <si>
    <t>Report located-Sent 11/25</t>
  </si>
  <si>
    <t>15-0353</t>
  </si>
  <si>
    <t>18-0420</t>
  </si>
  <si>
    <t>Gregory Kitt</t>
  </si>
  <si>
    <t>Rebecca Cathell Fairax Police Dept.</t>
  </si>
  <si>
    <t>Robin Wessel</t>
  </si>
  <si>
    <t>16 MSP 042382</t>
  </si>
  <si>
    <t>15-0354</t>
  </si>
  <si>
    <t>OSFMLERO</t>
  </si>
  <si>
    <t>Emailed report 3/8/18</t>
  </si>
  <si>
    <t>Dorchester Service</t>
  </si>
  <si>
    <t>Unknonwn</t>
  </si>
  <si>
    <t>Sent 11/19 by OSFMLERO</t>
  </si>
  <si>
    <t>18-0421</t>
  </si>
  <si>
    <t>15-0355</t>
  </si>
  <si>
    <t>Regina Amoss</t>
  </si>
  <si>
    <t>0000004V50A1Q</t>
  </si>
  <si>
    <t>116 MSP 042395</t>
  </si>
  <si>
    <t>Emailed requester for additional info 11/24; 
emailed tow company info to requester 11/30.</t>
  </si>
  <si>
    <t>15-0356</t>
  </si>
  <si>
    <t>Forster, Johnson &amp; LeCompte</t>
  </si>
  <si>
    <t>12K 08001527</t>
  </si>
  <si>
    <t>06 53 005469</t>
  </si>
  <si>
    <t>3019 pages, pending for Legal approval 12/15</t>
  </si>
  <si>
    <t>18-0867</t>
  </si>
  <si>
    <t>15-0357</t>
  </si>
  <si>
    <t>Ron Stafford</t>
  </si>
  <si>
    <t xml:space="preserve"> Patrick Bateman</t>
  </si>
  <si>
    <t>18 msp 020757</t>
  </si>
  <si>
    <t>15-0358</t>
  </si>
  <si>
    <t>Diana Berrett</t>
  </si>
  <si>
    <t>15-0359</t>
  </si>
  <si>
    <t>18-2124</t>
  </si>
  <si>
    <t>Donnell Cross</t>
  </si>
  <si>
    <t>Robin Emig</t>
  </si>
  <si>
    <t>18 MSP 048934</t>
  </si>
  <si>
    <t>15-0360</t>
  </si>
  <si>
    <t>Yuanzhen Luo</t>
  </si>
  <si>
    <t>15 MSP 015087</t>
  </si>
  <si>
    <t>Mailed reprot 11/30/18</t>
  </si>
  <si>
    <t>15-0361</t>
  </si>
  <si>
    <t>15 MSP 032480</t>
  </si>
  <si>
    <t>Faxed attn: Ruth Sweeney-11/20</t>
  </si>
  <si>
    <t>Faxed out 11/20</t>
  </si>
  <si>
    <t>18-1794</t>
  </si>
  <si>
    <t>15-0362</t>
  </si>
  <si>
    <t>Jerome Plater</t>
  </si>
  <si>
    <t>MSP59570045</t>
  </si>
  <si>
    <t>Robin D Dunbar</t>
  </si>
  <si>
    <t>2018 00395</t>
  </si>
  <si>
    <t>Advised Mr. Plater to contact accident records</t>
  </si>
  <si>
    <t>15-0363</t>
  </si>
  <si>
    <t>No records found 10/10/18</t>
  </si>
  <si>
    <t>Tamara Barnes(Stewart's Neck)</t>
  </si>
  <si>
    <t>Florence McLean-White</t>
  </si>
  <si>
    <t>15 MSP 041419</t>
  </si>
  <si>
    <t>18-1604</t>
  </si>
  <si>
    <t>Denl08-Not a party of interest-Sent downstairs to Ms Williams 11/23</t>
  </si>
  <si>
    <t>Denied08-11/24/15</t>
  </si>
  <si>
    <t>15-0364</t>
  </si>
  <si>
    <t>Nancy Wood</t>
  </si>
  <si>
    <t>Robert Wood</t>
  </si>
  <si>
    <t>18 MSP 024759</t>
  </si>
  <si>
    <t>Emailed out 11/20</t>
  </si>
  <si>
    <t>Not releaseable contact SAO 9/12/18</t>
  </si>
  <si>
    <t>15-0365</t>
  </si>
  <si>
    <t>18-0819</t>
  </si>
  <si>
    <t>Neal Head</t>
  </si>
  <si>
    <t>07 53 013902</t>
  </si>
  <si>
    <t>HOR 11/24</t>
  </si>
  <si>
    <t>15-0366</t>
  </si>
  <si>
    <t>Steven Cody</t>
  </si>
  <si>
    <t>Robert Winston</t>
  </si>
  <si>
    <t>18 MSP 019014</t>
  </si>
  <si>
    <t>Kathryn Holsberg</t>
  </si>
  <si>
    <t>15 MSP 038118</t>
  </si>
  <si>
    <t>Denied 5/22/18</t>
  </si>
  <si>
    <t>15-0367</t>
  </si>
  <si>
    <t>Joseph Lagana</t>
  </si>
  <si>
    <t>06 51 036521</t>
  </si>
  <si>
    <t>18-0856</t>
  </si>
  <si>
    <t>Faxed to BK#51-Mailed 10 day letter-11/23(Scanned to HOR-11/23)-Mailed out 12/3</t>
  </si>
  <si>
    <t>Mailed out 12/3</t>
  </si>
  <si>
    <t>15-0368</t>
  </si>
  <si>
    <t>Emailed report 5/24/18</t>
  </si>
  <si>
    <t>Justin Ferguson</t>
  </si>
  <si>
    <t>Sent to Legal, CIB and MCAC on 11/24; email to 
requester 12/2</t>
  </si>
  <si>
    <t>18-0592</t>
  </si>
  <si>
    <t>15-0369</t>
  </si>
  <si>
    <t>State of Ohio Board of Pharmacy/ Eric Griffin</t>
  </si>
  <si>
    <t>Robert windsor</t>
  </si>
  <si>
    <t>Jack B Rubin P.A.</t>
  </si>
  <si>
    <t>Victor Davis</t>
  </si>
  <si>
    <t>07 53 001473</t>
  </si>
  <si>
    <t>15 MSP 30049</t>
  </si>
  <si>
    <t>Mailed report 4/10/18</t>
  </si>
  <si>
    <t>Sent to Lt. Connolly 11/24; sent to requester 12/3</t>
  </si>
  <si>
    <t>15-0370</t>
  </si>
  <si>
    <t>Stephen Davis</t>
  </si>
  <si>
    <t>18-1517</t>
  </si>
  <si>
    <t>Info sent by DSFM Svites 11/23</t>
  </si>
  <si>
    <t>15-0371</t>
  </si>
  <si>
    <t>Robert Wheeler</t>
  </si>
  <si>
    <t>18 MSP 034244</t>
  </si>
  <si>
    <t>EGM</t>
  </si>
  <si>
    <t>Kurt Montufar</t>
  </si>
  <si>
    <t>Sent by DCFM Svites 11/23</t>
  </si>
  <si>
    <t>15-0372</t>
  </si>
  <si>
    <t>18-0070</t>
  </si>
  <si>
    <t>Mailed out 10 day letter-11/23-Mailed out 12/9</t>
  </si>
  <si>
    <t>Mailed out-12/9</t>
  </si>
  <si>
    <t>15-0373</t>
  </si>
  <si>
    <t>Robert Voss</t>
  </si>
  <si>
    <t>Jeremy Bolden</t>
  </si>
  <si>
    <t>No report found 1/22/18</t>
  </si>
  <si>
    <t>15-0374</t>
  </si>
  <si>
    <t>18-1237</t>
  </si>
  <si>
    <t>Schenker,Krause,Crogan &amp; Lopez</t>
  </si>
  <si>
    <t>Joseph Reilly</t>
  </si>
  <si>
    <t>12 52 005919</t>
  </si>
  <si>
    <t>Robert Street</t>
  </si>
  <si>
    <t>15-0375</t>
  </si>
  <si>
    <t>18 MSP 026376</t>
  </si>
  <si>
    <t>Saiontz &amp; Kirk,PA</t>
  </si>
  <si>
    <t>James Wathen</t>
  </si>
  <si>
    <t>15 MSP 015185</t>
  </si>
  <si>
    <t>Mailed report 7/17/18</t>
  </si>
  <si>
    <t>15-0376</t>
  </si>
  <si>
    <t>18-1387</t>
  </si>
  <si>
    <t>Angela R Jones</t>
  </si>
  <si>
    <t>2015 00466874</t>
  </si>
  <si>
    <t>Robert Sanford</t>
  </si>
  <si>
    <t>2018 00158647</t>
  </si>
  <si>
    <t>Faxed to BK#61&amp;66(11/23)-Report number given by LN-MSP1500466874-10 day letter sent 11/23(Mailed out 11/24)</t>
  </si>
  <si>
    <t>Mailed CCCard-11/24</t>
  </si>
  <si>
    <t>15-0377</t>
  </si>
  <si>
    <t>18-2044</t>
  </si>
  <si>
    <t>15-0378</t>
  </si>
  <si>
    <t>Robert Payne</t>
  </si>
  <si>
    <t>Dennis Smith</t>
  </si>
  <si>
    <t>18 MSP 033816</t>
  </si>
  <si>
    <t>15 MSP 042710</t>
  </si>
  <si>
    <t>Special Investigator James Reichlin came in receive report-11/24</t>
  </si>
  <si>
    <t>Gave out report-11/24</t>
  </si>
  <si>
    <t>Faxed report 11/15/18</t>
  </si>
  <si>
    <t>15-0379</t>
  </si>
  <si>
    <t>Marc Anthony Schussler</t>
  </si>
  <si>
    <t>15 MSP 017624</t>
  </si>
  <si>
    <t>18-1921</t>
  </si>
  <si>
    <t>Theresa Eck from Bel Air Bk sent DUI-11/24</t>
  </si>
  <si>
    <t>DUI Sent-11/24</t>
  </si>
  <si>
    <t>Octavia Brandon/ Background Investigator</t>
  </si>
  <si>
    <t>15-0380</t>
  </si>
  <si>
    <t>Robert Paul McMullen</t>
  </si>
  <si>
    <t>16 MSP 040741</t>
  </si>
  <si>
    <t>Terrence Gaskin</t>
  </si>
  <si>
    <t>2015 00468939</t>
  </si>
  <si>
    <t>Hand delivered report in lobby 10/26/18</t>
  </si>
  <si>
    <t>Faxed to BK#65-11/25(Sent 10 day letter-12/1)-Mailed out 12/9</t>
  </si>
  <si>
    <t>Mailed out 12/9</t>
  </si>
  <si>
    <t>15-0381</t>
  </si>
  <si>
    <t>Joseph D Owens</t>
  </si>
  <si>
    <t>18-1529</t>
  </si>
  <si>
    <t>15 MSP 042585</t>
  </si>
  <si>
    <t>15 MSP 031553</t>
  </si>
  <si>
    <t>Robert Nicholas Hagis</t>
  </si>
  <si>
    <t>Sent to BK 8/30/18/ Records destroyed 25 years 9/14/18</t>
  </si>
  <si>
    <t>18-0859</t>
  </si>
  <si>
    <t>Harry Barnes</t>
  </si>
  <si>
    <t>Jason Brown</t>
  </si>
  <si>
    <t>17 MSP 044335</t>
  </si>
  <si>
    <t>18-0002</t>
  </si>
  <si>
    <t>Travelers</t>
  </si>
  <si>
    <t>Robert McGriff</t>
  </si>
  <si>
    <t>18-1226</t>
  </si>
  <si>
    <t>In draft-11/24 Sent 10 day letter-11/24</t>
  </si>
  <si>
    <t>Robert John Kalendek</t>
  </si>
  <si>
    <t>18 MSP 029211</t>
  </si>
  <si>
    <t>15-0382</t>
  </si>
  <si>
    <t>Worontzoff Law Office, PLLC</t>
  </si>
  <si>
    <t>Hui Lan/Zhen Lan</t>
  </si>
  <si>
    <t>Faxed report 7/12/18</t>
  </si>
  <si>
    <t>Faxed to BK#61 &amp; 66-11/24/15(Not MSP-Contact PG PD, Cheverly PD, or Capitol Heights PD)-12/1</t>
  </si>
  <si>
    <t>Not MSP-12/1</t>
  </si>
  <si>
    <t>15-0383</t>
  </si>
  <si>
    <t>18-0998</t>
  </si>
  <si>
    <t>Mujaihid Jones</t>
  </si>
  <si>
    <t>15 MSP 042310</t>
  </si>
  <si>
    <t>In draft but sent a copy per Denise</t>
  </si>
  <si>
    <t>Lorraine Oppel</t>
  </si>
  <si>
    <t>Robert Donald Donoway</t>
  </si>
  <si>
    <t>15-0384</t>
  </si>
  <si>
    <t>18 MSP 021949</t>
  </si>
  <si>
    <t>Caroline Lowry</t>
  </si>
  <si>
    <t>MSP56620030</t>
  </si>
  <si>
    <t>Denial 6/14/18</t>
  </si>
  <si>
    <t>18-1905</t>
  </si>
  <si>
    <t>Robert D Steward</t>
  </si>
  <si>
    <t>18-0739</t>
  </si>
  <si>
    <t>Fowler Law Group</t>
  </si>
  <si>
    <t>Robert Black</t>
  </si>
  <si>
    <t>OSFM #17.18.002</t>
  </si>
  <si>
    <t>Report Emailed 08/14/218;(Case recently closed)' Ready; NOI emailed 05.07.2018</t>
  </si>
  <si>
    <t>18-1470</t>
  </si>
  <si>
    <t>Faxed to OCME 8/22/18</t>
  </si>
  <si>
    <t>18-0124</t>
  </si>
  <si>
    <t>Tiffiany L. Happel AAC SAO</t>
  </si>
  <si>
    <t>Robert Alexander</t>
  </si>
  <si>
    <t>16 MSP 004499</t>
  </si>
  <si>
    <t>Emailed report 1/24/18</t>
  </si>
  <si>
    <t>18-0509</t>
  </si>
  <si>
    <t>Robert Adam Konopka Jr.</t>
  </si>
  <si>
    <t>18 MSP 012532</t>
  </si>
  <si>
    <t>Faxed report 3/27/18</t>
  </si>
  <si>
    <t>18-1119</t>
  </si>
  <si>
    <t>Roben L Thompson</t>
  </si>
  <si>
    <t>18 MSP 011947</t>
  </si>
  <si>
    <t>Emailed report 6/29/18</t>
  </si>
  <si>
    <t>18-0302</t>
  </si>
  <si>
    <t>Michael Collier</t>
  </si>
  <si>
    <t>Roark Collier</t>
  </si>
  <si>
    <t>11 56 008724</t>
  </si>
  <si>
    <t>Sent to HOR 2//22/18/Report emailed 2/28/18</t>
  </si>
  <si>
    <t>15 MSP 047226</t>
  </si>
  <si>
    <t>18-1997</t>
  </si>
  <si>
    <t>Bernard Solnik LLC</t>
  </si>
  <si>
    <t>Rne Pena Escobar</t>
  </si>
  <si>
    <t>Sent to F/Sgt Dominick 11/30; email to requester 12/1</t>
  </si>
  <si>
    <t>15-0385</t>
  </si>
  <si>
    <t>Requesting 911 tapes and security cameras</t>
  </si>
  <si>
    <t>18-0404</t>
  </si>
  <si>
    <t>St. Mary Refuge</t>
  </si>
  <si>
    <t>Jeffery C. Thomas</t>
  </si>
  <si>
    <t>Ripka, Kyle Brannon</t>
  </si>
  <si>
    <t>Sent to requester by LERO 11/25</t>
  </si>
  <si>
    <t>15-0386</t>
  </si>
  <si>
    <t>Howard County Police Depart,emt</t>
  </si>
  <si>
    <t>No records found 3/26/18</t>
  </si>
  <si>
    <t>Carlos Paulas</t>
  </si>
  <si>
    <t>18-0449</t>
  </si>
  <si>
    <t>Request from HCPD for background investigation</t>
  </si>
  <si>
    <t>15-0387</t>
  </si>
  <si>
    <t>Ricky White</t>
  </si>
  <si>
    <t>Melissa Jones</t>
  </si>
  <si>
    <t>Z 8008549</t>
  </si>
  <si>
    <t>Z 57 04074</t>
  </si>
  <si>
    <t>Sent email to BK 11/30. HOR 12/3. Faxed 12/8</t>
  </si>
  <si>
    <t>HOR 3/26</t>
  </si>
  <si>
    <t>15-0388</t>
  </si>
  <si>
    <t>Irving Ingram,Jr.</t>
  </si>
  <si>
    <t>14 MSP 037866</t>
  </si>
  <si>
    <t>18-0894</t>
  </si>
  <si>
    <t>No report on fiile at this time.</t>
  </si>
  <si>
    <t>15-0389</t>
  </si>
  <si>
    <t>Warren Westervelt</t>
  </si>
  <si>
    <t>No report is on file at this time</t>
  </si>
  <si>
    <t>15-0390</t>
  </si>
  <si>
    <t>Waldman, Drossfeld, Appel &amp; Baer,P.A.</t>
  </si>
  <si>
    <t>Clifford Camper</t>
  </si>
  <si>
    <t>15 MSP 016086</t>
  </si>
  <si>
    <t>15-0391</t>
  </si>
  <si>
    <t>Gregory Clymer</t>
  </si>
  <si>
    <t>15 MSP 016803</t>
  </si>
  <si>
    <t>Mailed 11/30</t>
  </si>
  <si>
    <t>15-0392</t>
  </si>
  <si>
    <t>Ricky Gonzalez</t>
  </si>
  <si>
    <t>2018 00172368</t>
  </si>
  <si>
    <t>Massey</t>
  </si>
  <si>
    <t>15 MSP 038215</t>
  </si>
  <si>
    <t>Mailed CCC Card 5/31</t>
  </si>
  <si>
    <t>15-0393</t>
  </si>
  <si>
    <t>Robert Brown</t>
  </si>
  <si>
    <t>18-0858</t>
  </si>
  <si>
    <t>15-0394</t>
  </si>
  <si>
    <t>James Bestider</t>
  </si>
  <si>
    <t>18 MSP 019303</t>
  </si>
  <si>
    <t>Matthew Wolfe</t>
  </si>
  <si>
    <t>12 56 020843</t>
  </si>
  <si>
    <t>Sent email to BK 11/30. Faxed to CICB 12/1</t>
  </si>
  <si>
    <t>15-0395</t>
  </si>
  <si>
    <t>Abakah Outlaw</t>
  </si>
  <si>
    <t>Sent email to GR BK 11/30. Not MSP try MDTA 12/3</t>
  </si>
  <si>
    <t>18-1467</t>
  </si>
  <si>
    <t>15-0396</t>
  </si>
  <si>
    <t>Ariana Esposito</t>
  </si>
  <si>
    <t>Michelle Martz &amp; April Inskeep</t>
  </si>
  <si>
    <t>Richard Wayne Kline</t>
  </si>
  <si>
    <t>Not MSP/Salisbury PD</t>
  </si>
  <si>
    <t>25 Years - Destroyed. Latter will be mailed 8/21/18.</t>
  </si>
  <si>
    <r>
      <t xml:space="preserve">Sent to ITD for DoIT 12/1; </t>
    </r>
    <r>
      <rPr>
        <sz val="10"/>
        <color rgb="FFFF0000"/>
        <rFont val="Arial Narrow"/>
      </rPr>
      <t>email with fee 12/10</t>
    </r>
  </si>
  <si>
    <t>15-0397</t>
  </si>
  <si>
    <t>18-2083</t>
  </si>
  <si>
    <t>Michael Federline</t>
  </si>
  <si>
    <t>Paul Federline</t>
  </si>
  <si>
    <t>Sent to Don Lewis 12/1; email to requester 12/2</t>
  </si>
  <si>
    <t>Richard Ward</t>
  </si>
  <si>
    <t>15-0398</t>
  </si>
  <si>
    <t>18 MSP 039837</t>
  </si>
  <si>
    <t>Stutman Law</t>
  </si>
  <si>
    <t>5826 Johnstown Rd.</t>
  </si>
  <si>
    <t>14 14 007</t>
  </si>
  <si>
    <t>Emailed report 11/27/18</t>
  </si>
  <si>
    <t>Emailed by OSFM 11/30</t>
  </si>
  <si>
    <t>15-0399</t>
  </si>
  <si>
    <t>18-0484</t>
  </si>
  <si>
    <t>Carnegie Hero Fund Commission</t>
  </si>
  <si>
    <t>9224 Andersontown Rd</t>
  </si>
  <si>
    <t>05 14 017</t>
  </si>
  <si>
    <t>Jacob L. Rich</t>
  </si>
  <si>
    <t>Richard W. Bowlby</t>
  </si>
  <si>
    <t>15-0400</t>
  </si>
  <si>
    <t>James Washington</t>
  </si>
  <si>
    <t>Not MSP 3/23/18</t>
  </si>
  <si>
    <t>08 15 044</t>
  </si>
  <si>
    <r>
      <t>Investigation open 1/19</t>
    </r>
    <r>
      <rPr>
        <sz val="10"/>
        <rFont val="Arial Narrow"/>
      </rPr>
      <t>; follow-up email 1/18</t>
    </r>
  </si>
  <si>
    <t>18-0561</t>
  </si>
  <si>
    <t>15-0401</t>
  </si>
  <si>
    <t>15 MSP 043473</t>
  </si>
  <si>
    <t>John Marshall</t>
  </si>
  <si>
    <t>Richard Stine</t>
  </si>
  <si>
    <t>16 MSP 014983</t>
  </si>
  <si>
    <t>Mailed 12/1</t>
  </si>
  <si>
    <t>15-0402</t>
  </si>
  <si>
    <t>Denial 4/3/18</t>
  </si>
  <si>
    <t>Robert Sines</t>
  </si>
  <si>
    <t>15 MSP 043282</t>
  </si>
  <si>
    <t>In draft-12/01(Unable to locate w/info provided 12/9</t>
  </si>
  <si>
    <t>Unable to locate-12/9</t>
  </si>
  <si>
    <t>18-1343</t>
  </si>
  <si>
    <t>15-0403</t>
  </si>
  <si>
    <t>David L King</t>
  </si>
  <si>
    <t>Lynette Ray</t>
  </si>
  <si>
    <t>2015 00417417</t>
  </si>
  <si>
    <t>Richard Morris  Melton</t>
  </si>
  <si>
    <t>12 K 07  002259</t>
  </si>
  <si>
    <t>Faxed to BK#67-12/01-Mailed out 12/2</t>
  </si>
  <si>
    <t>Mailed out 12/2</t>
  </si>
  <si>
    <t>Request video 
Video destroyed-Chain of Custody emailed to requestor</t>
  </si>
  <si>
    <t>15-0404</t>
  </si>
  <si>
    <t>15 MSP 042842</t>
  </si>
  <si>
    <t>18-0329</t>
  </si>
  <si>
    <t>15-0405</t>
  </si>
  <si>
    <t>Scott Lewis Harford County SAO</t>
  </si>
  <si>
    <t>CIR 07 53 017654</t>
  </si>
  <si>
    <t>General Motors</t>
  </si>
  <si>
    <t>15 MSP 025678</t>
  </si>
  <si>
    <t>15-0406</t>
  </si>
  <si>
    <t>Courtney Miller</t>
  </si>
  <si>
    <t>Emailed redacted copy 2/26/18</t>
  </si>
  <si>
    <t>13 83 007648</t>
  </si>
  <si>
    <t>Emailed out 12/01</t>
  </si>
  <si>
    <t>15-0407</t>
  </si>
  <si>
    <t>18-0257</t>
  </si>
  <si>
    <t>Molly Burch</t>
  </si>
  <si>
    <t>Jamin Raskin</t>
  </si>
  <si>
    <t>kAW</t>
  </si>
  <si>
    <t>Richard M Melton</t>
  </si>
  <si>
    <t>Request copy MSP 67</t>
  </si>
  <si>
    <t>18-0844</t>
  </si>
  <si>
    <t>Sent to Bowen, Shipley &amp; Williams 12/1; Sent to ITD for 
DoIT 12/1; fee email 12/9; awaiting payment; no response 1/27; no response 2/2; closed administratively</t>
  </si>
  <si>
    <t>15-0408</t>
  </si>
  <si>
    <t>JosephEscano</t>
  </si>
  <si>
    <t>18 MSP 010895</t>
  </si>
  <si>
    <t>Kathleen Matthews</t>
  </si>
  <si>
    <t>15-0409</t>
  </si>
  <si>
    <t>18-1065</t>
  </si>
  <si>
    <t>Jason Murphy, Data Driven Safety</t>
  </si>
  <si>
    <t>IJW Sent to LAS review of response letter 12/1. Partial Denial letter sent 12/1/15.  A request for Admin Review Received</t>
  </si>
  <si>
    <t>Edgar Rodriguez - Dept. of Justice</t>
  </si>
  <si>
    <t>Richard Joseph Duffy</t>
  </si>
  <si>
    <t>15-0410</t>
  </si>
  <si>
    <t>I 9483</t>
  </si>
  <si>
    <t>11//30/15</t>
  </si>
  <si>
    <t>U.s. Deptt. Of Transport</t>
  </si>
  <si>
    <t>Jesus Pichs</t>
  </si>
  <si>
    <t>25 Years - Destroyed. Letter sent 6/21.</t>
  </si>
  <si>
    <t>14 MSP 023943</t>
  </si>
  <si>
    <t>15-0411</t>
  </si>
  <si>
    <t>Gregory Lankford</t>
  </si>
  <si>
    <t>14 MSP 022979</t>
  </si>
  <si>
    <t>15-0412</t>
  </si>
  <si>
    <t>Omar Myers</t>
  </si>
  <si>
    <t>Mailed 12/03</t>
  </si>
  <si>
    <t>15-0413</t>
  </si>
  <si>
    <t xml:space="preserve">Robert L. Bryant </t>
  </si>
  <si>
    <t>SBY Airport</t>
  </si>
  <si>
    <t>15 MSP 044611</t>
  </si>
  <si>
    <t>In draft 12/1/15</t>
  </si>
  <si>
    <t>15-0414</t>
  </si>
  <si>
    <t>Robert Voyte</t>
  </si>
  <si>
    <t>15 MSP 003481</t>
  </si>
  <si>
    <t>15-0415</t>
  </si>
  <si>
    <t>James Morse II</t>
  </si>
  <si>
    <t>15 MSP 017815</t>
  </si>
  <si>
    <t>15-0416</t>
  </si>
  <si>
    <t>15 MSP 044384</t>
  </si>
  <si>
    <t>18-2243</t>
  </si>
  <si>
    <t>In draft 12/3. Mailed 12/10</t>
  </si>
  <si>
    <t>15-0417</t>
  </si>
  <si>
    <t>Richard John vanNostrand</t>
  </si>
  <si>
    <t>Hunter Joseph Quade</t>
  </si>
  <si>
    <t>18 MSP 045909</t>
  </si>
  <si>
    <t>15 MSP 014535</t>
  </si>
  <si>
    <t>Emailed out 12/2</t>
  </si>
  <si>
    <t>Not adjucicated DUI contact SAO12/27/18</t>
  </si>
  <si>
    <t>15-0418</t>
  </si>
  <si>
    <t>Christopher Gartrell</t>
  </si>
  <si>
    <t>15 MSP 005701</t>
  </si>
  <si>
    <t>Emailed out 12/3</t>
  </si>
  <si>
    <t>18-0118</t>
  </si>
  <si>
    <t>15-0419</t>
  </si>
  <si>
    <t xml:space="preserve">Jeremy Leland </t>
  </si>
  <si>
    <t>Sydney Sherill</t>
  </si>
  <si>
    <t>Richard Hurley</t>
  </si>
  <si>
    <t>Emailed 10 day letter 12/3-Faxed to BK#57-12/4(Aviation Division-Gave to Johnny-12/14)</t>
  </si>
  <si>
    <t>15-0420</t>
  </si>
  <si>
    <t>Herbert Doss</t>
  </si>
  <si>
    <t>William Barb</t>
  </si>
  <si>
    <t>emailed report 1/23/18</t>
  </si>
  <si>
    <t>Emailed need more info-12/3-Emailed 10 day letter 12/3(Mr Doss informed me that this case was handled by Allegany SO-12/3</t>
  </si>
  <si>
    <t>Not MSP-Contact Allegany Co SO-12/3</t>
  </si>
  <si>
    <t>15-0421</t>
  </si>
  <si>
    <t>18-1021</t>
  </si>
  <si>
    <t>5709 Cedar Landing Dr.</t>
  </si>
  <si>
    <t>Sent by LERO 12/3</t>
  </si>
  <si>
    <t>Richard Harrison</t>
  </si>
  <si>
    <t>18 MSP 018600</t>
  </si>
  <si>
    <t>15-0422</t>
  </si>
  <si>
    <t>507 Clinton Street</t>
  </si>
  <si>
    <r>
      <t>10-Day Letter sent by LERO 12/3;</t>
    </r>
    <r>
      <rPr>
        <sz val="10"/>
        <color rgb="FFFF0000"/>
        <rFont val="Arial Narrow"/>
      </rPr>
      <t xml:space="preserve"> investigation open 1/20</t>
    </r>
  </si>
  <si>
    <t>18-0733</t>
  </si>
  <si>
    <t>15-0423</t>
  </si>
  <si>
    <t>5810 Cherrywood Circle</t>
  </si>
  <si>
    <t>Richard H. Spence</t>
  </si>
  <si>
    <t>18 MSP 017421</t>
  </si>
  <si>
    <t>15-0424</t>
  </si>
  <si>
    <t>In draft, no narratives recorded 5/2/18/ Faxed report 5/16/18</t>
  </si>
  <si>
    <t>Kumar Barve</t>
  </si>
  <si>
    <t>15-0425</t>
  </si>
  <si>
    <t>18-0199</t>
  </si>
  <si>
    <t>Eric Crowder</t>
  </si>
  <si>
    <t>Richard Foxx</t>
  </si>
  <si>
    <t>No information found 2/5/18</t>
  </si>
  <si>
    <t>Sent to Bowen 12/3; sent to White 12/3; reminder 12/9</t>
  </si>
  <si>
    <t>18-1144</t>
  </si>
  <si>
    <t>15-0426</t>
  </si>
  <si>
    <t>Carol Harriday</t>
  </si>
  <si>
    <t>Andrew K. Singletary</t>
  </si>
  <si>
    <t>Richard F. Iannacone</t>
  </si>
  <si>
    <t>Emailed requester for more info 12/3; no info other than 
Case Search; requester notified 12/4</t>
  </si>
  <si>
    <t>No report found 7/3/18</t>
  </si>
  <si>
    <t>15-0427</t>
  </si>
  <si>
    <t>18-1594</t>
  </si>
  <si>
    <t>Traffic data</t>
  </si>
  <si>
    <t>Steven J. King Esquire</t>
  </si>
  <si>
    <t>Richard Douglas King</t>
  </si>
  <si>
    <t>Sent to Corea 12/3; emailed requester on 12/3; second 
email 12/9; no response, closed 12/16; reopened and sent 1/27</t>
  </si>
  <si>
    <t>17 MSP 032708</t>
  </si>
  <si>
    <t>15-0428</t>
  </si>
  <si>
    <t>Faxed report 9/11/18</t>
  </si>
  <si>
    <t>Kelly Diller</t>
  </si>
  <si>
    <t>Jennifer Browning</t>
  </si>
  <si>
    <t>Sent to King 12/3; no records</t>
  </si>
  <si>
    <t>18-1082</t>
  </si>
  <si>
    <t>15-0429</t>
  </si>
  <si>
    <t>Lutz</t>
  </si>
  <si>
    <t>Robert Bonsib</t>
  </si>
  <si>
    <t>Kent County Court/ Laree Jalot</t>
  </si>
  <si>
    <t>911 Communications</t>
  </si>
  <si>
    <t>Richard Donophan</t>
  </si>
  <si>
    <t>Sent to Lutz 12/3; no records</t>
  </si>
  <si>
    <t>25 YEAR DESTROYED 6/26/18</t>
  </si>
  <si>
    <t>15-0430</t>
  </si>
  <si>
    <t>18-0398</t>
  </si>
  <si>
    <t>15-0431</t>
  </si>
  <si>
    <t>Broadwater Autobody Repair</t>
  </si>
  <si>
    <t>In draft 12/03</t>
  </si>
  <si>
    <t>Richard C Morris</t>
  </si>
  <si>
    <t>18 MSP 007535</t>
  </si>
  <si>
    <t>15-0432</t>
  </si>
  <si>
    <t>Michael McCall</t>
  </si>
  <si>
    <t>15 MSP 044505</t>
  </si>
  <si>
    <t>Draft 3/6/ Mailed report 3/23/18</t>
  </si>
  <si>
    <t>Sent to AR 12/4</t>
  </si>
  <si>
    <t>15-0433</t>
  </si>
  <si>
    <t>18-0452</t>
  </si>
  <si>
    <t>Timothy Smith, Jr</t>
  </si>
  <si>
    <t>Not MSP. Try Federalsburg PD.</t>
  </si>
  <si>
    <t>15-0434</t>
  </si>
  <si>
    <t>Mailed report 3/14</t>
  </si>
  <si>
    <t>Michael Somerville</t>
  </si>
  <si>
    <t>15 MSP 040759</t>
  </si>
  <si>
    <t>Partial denial 12/4. Not adjudicated.</t>
  </si>
  <si>
    <t>15-0435</t>
  </si>
  <si>
    <t>18-1690</t>
  </si>
  <si>
    <t>15 MSP 043553</t>
  </si>
  <si>
    <t>Mailed 12/4</t>
  </si>
  <si>
    <t>15-0436</t>
  </si>
  <si>
    <t>Richard Birney</t>
  </si>
  <si>
    <t>Sherell Blake</t>
  </si>
  <si>
    <t>15 MSP 043502</t>
  </si>
  <si>
    <t>In draft 9/21/18/Mailed partial denial 10/10/18</t>
  </si>
  <si>
    <t>15-0437</t>
  </si>
  <si>
    <t>18-0374</t>
  </si>
  <si>
    <t>15 MSP 037028</t>
  </si>
  <si>
    <t>Richard Allen Edge</t>
  </si>
  <si>
    <t>15-0438</t>
  </si>
  <si>
    <t>Sent to BK LaPlata 3/2/18/ Faxed report 3/13/18</t>
  </si>
  <si>
    <t>Cortez Harris</t>
  </si>
  <si>
    <t>15-0439</t>
  </si>
  <si>
    <t>18-0246</t>
  </si>
  <si>
    <t>Smith, Rolfes &amp; Skavdahl</t>
  </si>
  <si>
    <t>Derryl Anderson</t>
  </si>
  <si>
    <t>15 MSP 036530</t>
  </si>
  <si>
    <t>Leslie T / M Wade FBI NICS</t>
  </si>
  <si>
    <t>A5101832</t>
  </si>
  <si>
    <t>15-0440</t>
  </si>
  <si>
    <t>Fax report 2/13</t>
  </si>
  <si>
    <t>Rachel Axon(USA TODAY)</t>
  </si>
  <si>
    <t>M &amp; T Stadium</t>
  </si>
  <si>
    <t>12/3-Responded with Not MSP-Contact Baltimore CityPD(Faxed to BK#65&amp;67-on 12/4)(Since Ms Axon replied that Baltimore City stated to contact us)</t>
  </si>
  <si>
    <t>Contact BPD 12/3</t>
  </si>
  <si>
    <t>18-0914</t>
  </si>
  <si>
    <t>15-0441</t>
  </si>
  <si>
    <t>NY District Court</t>
  </si>
  <si>
    <t>Ronald McMaster</t>
  </si>
  <si>
    <t>W 62 14213</t>
  </si>
  <si>
    <t>HOR 12/7. emailed 12/9</t>
  </si>
  <si>
    <t>15-0442</t>
  </si>
  <si>
    <t>Rhianna Ross</t>
  </si>
  <si>
    <t>900 Broad Creek Drive</t>
  </si>
  <si>
    <t>17 14 002</t>
  </si>
  <si>
    <t>Sent by UERO 12/3</t>
  </si>
  <si>
    <t>15-0443</t>
  </si>
  <si>
    <t>2795 Veterans Drive</t>
  </si>
  <si>
    <t>Letter sent by UERO</t>
  </si>
  <si>
    <t>18-0823</t>
  </si>
  <si>
    <t>15-0444</t>
  </si>
  <si>
    <t>Licensing Divsiion</t>
  </si>
  <si>
    <t>Thomas Fitts</t>
  </si>
  <si>
    <t>David Batkins</t>
  </si>
  <si>
    <t>Rheyna</t>
  </si>
  <si>
    <t>Sent to Legal 12/10; sent to Stachurski 12/16; 
email to requester 12/16</t>
  </si>
  <si>
    <t>15-0445</t>
  </si>
  <si>
    <t>Univ. of Transportation Studies</t>
  </si>
  <si>
    <t>No report found 5/22/18</t>
  </si>
  <si>
    <t>2002-2012 Crash Data</t>
  </si>
  <si>
    <t>Sent to CRD 12/10- Letter sent to requestor 1/8/16</t>
  </si>
  <si>
    <t>15-0446</t>
  </si>
  <si>
    <t>18-1992</t>
  </si>
  <si>
    <t>15101 Poplar Hill Rd</t>
  </si>
  <si>
    <t>Reuben Henrique George</t>
  </si>
  <si>
    <r>
      <t xml:space="preserve">Sent to SRO 12/10; </t>
    </r>
    <r>
      <rPr>
        <sz val="10"/>
        <color rgb="FFFF0000"/>
        <rFont val="Arial Narrow"/>
      </rPr>
      <t>awaiting report</t>
    </r>
  </si>
  <si>
    <t>15-0447</t>
  </si>
  <si>
    <t>Karpinski, Colaresi &amp; Karp, P.A.</t>
  </si>
  <si>
    <t>Charles Co. Fair Grounds</t>
  </si>
  <si>
    <t>18-0744</t>
  </si>
  <si>
    <t>Awaiting copies of photographs 12/7</t>
  </si>
  <si>
    <t>15-0448</t>
  </si>
  <si>
    <t>Reta Collins</t>
  </si>
  <si>
    <t># Acres of Cropland</t>
  </si>
  <si>
    <t>Email by LERO to requester; no records</t>
  </si>
  <si>
    <t>15-0449</t>
  </si>
  <si>
    <t>18-0843</t>
  </si>
  <si>
    <t>Gary Franklin</t>
  </si>
  <si>
    <t>4860 Powell School Rd</t>
  </si>
  <si>
    <t>SteinSperling</t>
  </si>
  <si>
    <t>Barbar Alegria</t>
  </si>
  <si>
    <t>Sent by LERO to requester.</t>
  </si>
  <si>
    <t>18 MSP 011038</t>
  </si>
  <si>
    <t>15-0450</t>
  </si>
  <si>
    <t>12/0/2015</t>
  </si>
  <si>
    <t>Wilgus Insurance Agency</t>
  </si>
  <si>
    <t>411 Elizabetht/205 Tighman</t>
  </si>
  <si>
    <t>18-1309</t>
  </si>
  <si>
    <t>15-0451</t>
  </si>
  <si>
    <t>Jenny Lopez/Court Services</t>
  </si>
  <si>
    <t>Renard Savage</t>
  </si>
  <si>
    <t>18 MSP 022535</t>
  </si>
  <si>
    <t>Charles Nash</t>
  </si>
  <si>
    <t>15 MSP 012775</t>
  </si>
  <si>
    <t>emailed 12/7</t>
  </si>
  <si>
    <t>15-0452</t>
  </si>
  <si>
    <t>15 MSP 033255</t>
  </si>
  <si>
    <t>18-0361</t>
  </si>
  <si>
    <t>15-0453</t>
  </si>
  <si>
    <t>Sarah Snyder</t>
  </si>
  <si>
    <t>Anthony &amp; Markel Snyder</t>
  </si>
  <si>
    <t>14 MSP 016431</t>
  </si>
  <si>
    <t>Baltimore County SAO/ Elizabeth Wisniewski</t>
  </si>
  <si>
    <t>Reginald Tillman</t>
  </si>
  <si>
    <t xml:space="preserve">Denl03. </t>
  </si>
  <si>
    <t>18 MSP 005756</t>
  </si>
  <si>
    <t>15-0454</t>
  </si>
  <si>
    <t>Peterson</t>
  </si>
  <si>
    <t>Faxed report 2/28/18</t>
  </si>
  <si>
    <t>Michael McQuillen</t>
  </si>
  <si>
    <t>Security/Surveillance video; sent to CRD 12/8</t>
  </si>
  <si>
    <t>15-0455</t>
  </si>
  <si>
    <t>Robert Stano/Right Aid Corp</t>
  </si>
  <si>
    <t>Freddy Famba</t>
  </si>
  <si>
    <t>14 MSP 016460</t>
  </si>
  <si>
    <t>18-0751</t>
  </si>
  <si>
    <t>Reginald Bellamy #435-034</t>
  </si>
  <si>
    <t>15-0456</t>
  </si>
  <si>
    <t>Regiinald Bellamy</t>
  </si>
  <si>
    <t>Ramsey Lampkin</t>
  </si>
  <si>
    <t>15 MSP 040424</t>
  </si>
  <si>
    <t>Request MSP Administrative Manual Current Edition
Requestor was sent a letter directing him to the MSP 
website as all MSP policies are on the website</t>
  </si>
  <si>
    <t>Mailed 12/8</t>
  </si>
  <si>
    <t>15-0457</t>
  </si>
  <si>
    <t>18-0280</t>
  </si>
  <si>
    <t>Jared Richards</t>
  </si>
  <si>
    <t>15 MSP 016196</t>
  </si>
  <si>
    <t>Rebeccs Ann Bradshaw</t>
  </si>
  <si>
    <t>No report at this time /report is pending</t>
  </si>
  <si>
    <t>18 MSP 006647</t>
  </si>
  <si>
    <t>15-0458</t>
  </si>
  <si>
    <t>Fabiano De Agular</t>
  </si>
  <si>
    <t>5563003B</t>
  </si>
  <si>
    <t>15-0459</t>
  </si>
  <si>
    <t>18-0548</t>
  </si>
  <si>
    <t>Rebecca Valentine</t>
  </si>
  <si>
    <t>18 MSP 011965</t>
  </si>
  <si>
    <t>15-0460</t>
  </si>
  <si>
    <t>Emailed report 4/3/18</t>
  </si>
  <si>
    <t>Travis Sratton</t>
  </si>
  <si>
    <t>18-0093</t>
  </si>
  <si>
    <t>15-0461</t>
  </si>
  <si>
    <t>Sheri Feasel Nationwide Ins</t>
  </si>
  <si>
    <t>Rebecca Taylor-White</t>
  </si>
  <si>
    <t>17 MSP 050337</t>
  </si>
  <si>
    <t>Carrie Thompson</t>
  </si>
  <si>
    <t>Nicole Lana Thompson</t>
  </si>
  <si>
    <t>14 MSP 029114</t>
  </si>
  <si>
    <t>18-1581</t>
  </si>
  <si>
    <t>Denl08-Not a party of interest(Sent to Ms Williams-12/8)</t>
  </si>
  <si>
    <t>Denied08-12/10/15</t>
  </si>
  <si>
    <t>Sherron Grady - Berman McAleer</t>
  </si>
  <si>
    <t>Rebecca Opfer</t>
  </si>
  <si>
    <t>12 67 007152</t>
  </si>
  <si>
    <t>15-0462</t>
  </si>
  <si>
    <t>DUI Destroyed. Sent AIR. Release attached to request.</t>
  </si>
  <si>
    <t>14 MSP 036006</t>
  </si>
  <si>
    <t>18-1557</t>
  </si>
  <si>
    <t>15-0463</t>
  </si>
  <si>
    <t>Sherron Grady</t>
  </si>
  <si>
    <t>Rebecca Bartlett Opfer</t>
  </si>
  <si>
    <t>Baltimore Co PD-David Phillips</t>
  </si>
  <si>
    <t>Jeffrey Hamrick</t>
  </si>
  <si>
    <t>15 MSP 010252</t>
  </si>
  <si>
    <t>Records Destroyed after 1 year 9/5/18</t>
  </si>
  <si>
    <t>Emailed out 12/9</t>
  </si>
  <si>
    <t>15-0464</t>
  </si>
  <si>
    <t>18-1641</t>
  </si>
  <si>
    <t>Sonja Seeley</t>
  </si>
  <si>
    <t>Michael Buck</t>
  </si>
  <si>
    <t>15 MSP 016435</t>
  </si>
  <si>
    <t>Second request. 1st req denied - not adj. Mailed 12/9</t>
  </si>
  <si>
    <t>Sherry Pate</t>
  </si>
  <si>
    <t>Rebecca Ann Bradshaw</t>
  </si>
  <si>
    <t>15-0465</t>
  </si>
  <si>
    <t>Mailed report 9/18/18</t>
  </si>
  <si>
    <t>U.S Dept of Homeland Security</t>
  </si>
  <si>
    <t>Christopher Holloway</t>
  </si>
  <si>
    <t>09 65 011740</t>
  </si>
  <si>
    <t>16 MSP 008397</t>
  </si>
  <si>
    <t>18-1493</t>
  </si>
  <si>
    <t>Sent to BK 12/9, 12/21, 12/28. Faxed 1/4</t>
  </si>
  <si>
    <t>15-0466</t>
  </si>
  <si>
    <t>Raymond William Sine</t>
  </si>
  <si>
    <t>David Dziengowski</t>
  </si>
  <si>
    <t>14 MSP 034905</t>
  </si>
  <si>
    <t>25 years old destroyed 8/24/18</t>
  </si>
  <si>
    <t>Mailed 12/9</t>
  </si>
  <si>
    <t>15-0467</t>
  </si>
  <si>
    <t>18-1515</t>
  </si>
  <si>
    <t>Mercier Inc.</t>
  </si>
  <si>
    <t>15 MSP 042433</t>
  </si>
  <si>
    <t>O 1260</t>
  </si>
  <si>
    <t>In draft 12/9, 12/17, 12/23 sent email to BK. Emailed 12/30</t>
  </si>
  <si>
    <t>15-0468</t>
  </si>
  <si>
    <t>Sheehy Ford</t>
  </si>
  <si>
    <t>15 MSP 037228</t>
  </si>
  <si>
    <t>18-1859</t>
  </si>
  <si>
    <t>15-0469</t>
  </si>
  <si>
    <t>Raymond Ruyter</t>
  </si>
  <si>
    <t>18 MSP 039162</t>
  </si>
  <si>
    <t>Second request. Mailed 12/9</t>
  </si>
  <si>
    <t>15-0470</t>
  </si>
  <si>
    <t>Tim Sullivan</t>
  </si>
  <si>
    <t>08 53 012496</t>
  </si>
  <si>
    <t>Sent to Bk 12/9. HOR 12/10. emailed 12/17</t>
  </si>
  <si>
    <t>18-1534</t>
  </si>
  <si>
    <t>15-0471</t>
  </si>
  <si>
    <t>Richard Mazujian</t>
  </si>
  <si>
    <t>Tina Marie Strong</t>
  </si>
  <si>
    <t>08 56</t>
  </si>
  <si>
    <t>Raymond Harry Strong</t>
  </si>
  <si>
    <t>18 MSP 035056</t>
  </si>
  <si>
    <t>Sent to Bk 12/9. Not MSP</t>
  </si>
  <si>
    <t>Emailed report 8/31/18</t>
  </si>
  <si>
    <t>15-0472</t>
  </si>
  <si>
    <t>09 56</t>
  </si>
  <si>
    <t>18-1569</t>
  </si>
  <si>
    <t>Sent to BK 12/9. Not MSP</t>
  </si>
  <si>
    <t>Arthur Leonard</t>
  </si>
  <si>
    <t>Rashad M. Hollis</t>
  </si>
  <si>
    <t>15-0473</t>
  </si>
  <si>
    <t>18 MSP 031375</t>
  </si>
  <si>
    <t>Jeffrey Carroll</t>
  </si>
  <si>
    <t>15 MSP 037615</t>
  </si>
  <si>
    <t>Denied 9/5/18</t>
  </si>
  <si>
    <t>Partial denial. Emailed part showing stolen items 12/9</t>
  </si>
  <si>
    <t>15-0474</t>
  </si>
  <si>
    <t>12/7.15</t>
  </si>
  <si>
    <t>18-0580</t>
  </si>
  <si>
    <t>Danny Joe Goodwin</t>
  </si>
  <si>
    <t>15 MSP 043814</t>
  </si>
  <si>
    <t>206 OSFM-Southern Reg. Office - Prince Fred (SRO)</t>
  </si>
  <si>
    <t>Gordon - Insurance Fraud Division</t>
  </si>
  <si>
    <t>Ramos</t>
  </si>
  <si>
    <t>OSFM 08.17.019</t>
  </si>
  <si>
    <t>15-0475</t>
  </si>
  <si>
    <t>15-0476</t>
  </si>
  <si>
    <t>18-0857</t>
  </si>
  <si>
    <t>Donald Failinger</t>
  </si>
  <si>
    <t>15 MSP 043119</t>
  </si>
  <si>
    <t>Barry Milstead</t>
  </si>
  <si>
    <t>Rakhi Rose Milstead</t>
  </si>
  <si>
    <t>Report sent 1/7/16</t>
  </si>
  <si>
    <t>18 MSP 018404</t>
  </si>
  <si>
    <t>15-0477</t>
  </si>
  <si>
    <t>J. J. Keller</t>
  </si>
  <si>
    <t>Daniel E. Batts</t>
  </si>
  <si>
    <t>MD00CN003316</t>
  </si>
  <si>
    <t>Sent by CVED</t>
  </si>
  <si>
    <t>18-0735</t>
  </si>
  <si>
    <t>15-0478</t>
  </si>
  <si>
    <t>Field Operations Bureau</t>
  </si>
  <si>
    <t>Steven Kenneth</t>
  </si>
  <si>
    <t>4N10BJ/4n20B1j</t>
  </si>
  <si>
    <t>Rakeia Henry</t>
  </si>
  <si>
    <t>18 MSP 016084</t>
  </si>
  <si>
    <t>Emailed requester for additional information 12/10; 
sent to FOB 12/16; no PC statement; email to requester</t>
  </si>
  <si>
    <t>Emailed report 5/3/18</t>
  </si>
  <si>
    <t>15-0479</t>
  </si>
  <si>
    <t>Hahn</t>
  </si>
  <si>
    <t>Rick Yarborough</t>
  </si>
  <si>
    <t>18-0558</t>
  </si>
  <si>
    <t>Spoke to requester 12/9; sent to Hahn 12/10; 
reminder 12/16; emailed requester 12/31.</t>
  </si>
  <si>
    <t>Rajnish Singh</t>
  </si>
  <si>
    <t>18 MSP 005764</t>
  </si>
  <si>
    <t>18-0082</t>
  </si>
  <si>
    <t>Rahim and KHA</t>
  </si>
  <si>
    <t>15-0480</t>
  </si>
  <si>
    <t xml:space="preserve">Mailed partial denial 1/22/18 </t>
  </si>
  <si>
    <t>Debbie Cannon</t>
  </si>
  <si>
    <t>Coachmans Landing</t>
  </si>
  <si>
    <t>18-0675</t>
  </si>
  <si>
    <t>Sent by SRO 12/10</t>
  </si>
  <si>
    <t>15-0481</t>
  </si>
  <si>
    <t>Det. Salmon/ Baltimore City PD</t>
  </si>
  <si>
    <t>Raheem Knott</t>
  </si>
  <si>
    <t>15 MSP 044093</t>
  </si>
  <si>
    <t>11 80 007656</t>
  </si>
  <si>
    <t>08 51 024069</t>
  </si>
  <si>
    <t>Emailed out 12/10</t>
  </si>
  <si>
    <t>emailed Bonnie at Centreville for info</t>
  </si>
  <si>
    <t>15-0482</t>
  </si>
  <si>
    <t>18-0676</t>
  </si>
  <si>
    <t>09 80 002191</t>
  </si>
  <si>
    <t>15-0483</t>
  </si>
  <si>
    <t>15 MSP 042857</t>
  </si>
  <si>
    <t>15-0484</t>
  </si>
  <si>
    <t>18-0138</t>
  </si>
  <si>
    <t>Derrell Wiliams</t>
  </si>
  <si>
    <t>JRQ Transport Service,LLC</t>
  </si>
  <si>
    <t>Rafael Quintanilla</t>
  </si>
  <si>
    <t>In process of OAH request for waiver of fees. Advised by LAS to bill $10 until OAH ruling is received. 2/3/16 $10 Rec'd</t>
  </si>
  <si>
    <t>Payment Rec'd &amp; Report mailed</t>
  </si>
  <si>
    <t>17 MSP 054979</t>
  </si>
  <si>
    <t>15-0485</t>
  </si>
  <si>
    <t>Marcus Whie</t>
  </si>
  <si>
    <t>Emailed report 1/26/18</t>
  </si>
  <si>
    <t>10 66 007239</t>
  </si>
  <si>
    <t>Waiting for Judges Decision-Ms. Wms Released rpt 3/14/16</t>
  </si>
  <si>
    <t>15-0486</t>
  </si>
  <si>
    <t>18-0666</t>
  </si>
  <si>
    <t>Benfield Electric</t>
  </si>
  <si>
    <t>Unable to locate report. Returned for more information.</t>
  </si>
  <si>
    <t>Raeshon McCloud</t>
  </si>
  <si>
    <t>15-0487</t>
  </si>
  <si>
    <t>18 MSP 010142</t>
  </si>
  <si>
    <t>Joseph Evans</t>
  </si>
  <si>
    <t>Anthony Kordell</t>
  </si>
  <si>
    <t>L 53 09318</t>
  </si>
  <si>
    <t>18-0335</t>
  </si>
  <si>
    <t>15-0488</t>
  </si>
  <si>
    <t>Rachell Pryor</t>
  </si>
  <si>
    <t>No information found 2/27/18</t>
  </si>
  <si>
    <t>Nancy Lowman</t>
  </si>
  <si>
    <t>Len Stoler Inc</t>
  </si>
  <si>
    <t>15 MSP 045627</t>
  </si>
  <si>
    <t>18-0907</t>
  </si>
  <si>
    <t>Rachel Elizabeth Buckley</t>
  </si>
  <si>
    <t>18 MSP 023015</t>
  </si>
  <si>
    <t>Faxed report 6/4/18</t>
  </si>
  <si>
    <t>18-1267</t>
  </si>
  <si>
    <t>Raby Edwards</t>
  </si>
  <si>
    <t>18 MSP 029063</t>
  </si>
  <si>
    <t>In Draft 12/10</t>
  </si>
  <si>
    <t>In draft 7/19/18/ Mailed partial denial 7/26/18</t>
  </si>
  <si>
    <t>15-0489</t>
  </si>
  <si>
    <t>18-1090</t>
  </si>
  <si>
    <t>L 53 01072</t>
  </si>
  <si>
    <t>Crash Data Request</t>
  </si>
  <si>
    <t>Quintin May</t>
  </si>
  <si>
    <t>15-0490</t>
  </si>
  <si>
    <t>18 MSP 026276</t>
  </si>
  <si>
    <t>Advantage Enviromental Consultants</t>
  </si>
  <si>
    <t>1804 Sweetbay Dr</t>
  </si>
  <si>
    <t>Letter sent to requester by OSFM; no records available</t>
  </si>
  <si>
    <t>18-1499</t>
  </si>
  <si>
    <t>Faxed report 8/24/18</t>
  </si>
  <si>
    <t>18-1465</t>
  </si>
  <si>
    <t>15-0491</t>
  </si>
  <si>
    <t>55 - Barrack F - North East</t>
  </si>
  <si>
    <t>Kathy Nadel</t>
  </si>
  <si>
    <t>Quinn Parker</t>
  </si>
  <si>
    <t>Lauren Gray</t>
  </si>
  <si>
    <t>Amanda Finnegan</t>
  </si>
  <si>
    <t>15 MSP 042487</t>
  </si>
  <si>
    <t>Request report runaway incident Camp Horseshoe Rev</t>
  </si>
  <si>
    <t>15-0492</t>
  </si>
  <si>
    <t>18-0842</t>
  </si>
  <si>
    <t>Matthew Daniel</t>
  </si>
  <si>
    <t>Tracey Sciuto</t>
  </si>
  <si>
    <t>00 53 08569</t>
  </si>
  <si>
    <t>Sent email to bk 12/11. HOR 12/14. Sent 12/17</t>
  </si>
  <si>
    <t>Emma Bailiff</t>
  </si>
  <si>
    <t>15-0493</t>
  </si>
  <si>
    <t>Shrimp Boat</t>
  </si>
  <si>
    <t>Sent email to bk 12/11, 12/21. Not MSP, Contact Worc. SO</t>
  </si>
  <si>
    <t>15-0494</t>
  </si>
  <si>
    <t>18-0305</t>
  </si>
  <si>
    <t>Bates &amp; Garcia,LLC.</t>
  </si>
  <si>
    <t>Dwayne R.Adams</t>
  </si>
  <si>
    <t>07MS0G1K</t>
  </si>
  <si>
    <t>Debra C Gellert</t>
  </si>
  <si>
    <t>Quanterious Merritt</t>
  </si>
  <si>
    <t>$ Needed</t>
  </si>
  <si>
    <t>Copies of K&amp;C Trucking Citations violations weight station</t>
  </si>
  <si>
    <t>Emailed request for 311/911 tapes 12/14; not received; 
emailed Ida 12/16; sent to Clark 12/16; sent to requester by barrack</t>
  </si>
  <si>
    <t>15-0495</t>
  </si>
  <si>
    <t>18-1560</t>
  </si>
  <si>
    <t>Ethridge,Quinn,Kemp,McAuliffe Rown</t>
  </si>
  <si>
    <t>Ashley Smith</t>
  </si>
  <si>
    <t>13 51 025780</t>
  </si>
  <si>
    <t>John Spencer/ State Auto Insurance</t>
  </si>
  <si>
    <t>Quality Built HOmes</t>
  </si>
  <si>
    <t>18 MSP 029073</t>
  </si>
  <si>
    <t>15-0496</t>
  </si>
  <si>
    <t>Emailed report 9/5/18</t>
  </si>
  <si>
    <t>U.S. Treasury Department</t>
  </si>
  <si>
    <t>William Holmes</t>
  </si>
  <si>
    <t>15 MSP 008922</t>
  </si>
  <si>
    <t>Sent via email 12/15</t>
  </si>
  <si>
    <t>18-1606</t>
  </si>
  <si>
    <t>15-0497</t>
  </si>
  <si>
    <t>Barbara L. Behrendt</t>
  </si>
  <si>
    <t>Mailed report 9/13/18</t>
  </si>
  <si>
    <t>15-0498</t>
  </si>
  <si>
    <t>18-0899</t>
  </si>
  <si>
    <t>15 MSP 045759</t>
  </si>
  <si>
    <t>In draft-12/15</t>
  </si>
  <si>
    <t>Priya or Thomas Mathew</t>
  </si>
  <si>
    <t>15-0499</t>
  </si>
  <si>
    <t>No report foound 6/1/18</t>
  </si>
  <si>
    <t>Faxed to BK#54-12/15-Not MSP Contact Wicomico SO-12/15</t>
  </si>
  <si>
    <t>Not MSP Contact Wicomico SO-12/15</t>
  </si>
  <si>
    <t>15-0500</t>
  </si>
  <si>
    <t>18-1948</t>
  </si>
  <si>
    <t>Dennis Barneys</t>
  </si>
  <si>
    <t>X 62 16500</t>
  </si>
  <si>
    <t>Prince J Brown II</t>
  </si>
  <si>
    <t>Faxed to BK#62-12/15-Scanned to HOR-12/15</t>
  </si>
  <si>
    <t>18 MSP 045430</t>
  </si>
  <si>
    <t>Faxed out 12/17</t>
  </si>
  <si>
    <t>15-0501</t>
  </si>
  <si>
    <t>Mailed CCC 10/31/18</t>
  </si>
  <si>
    <t>Ryan Durham</t>
  </si>
  <si>
    <t>15 MSP 017403</t>
  </si>
  <si>
    <t>18-0065</t>
  </si>
  <si>
    <t>Faxed out 12/18</t>
  </si>
  <si>
    <t>15-0502</t>
  </si>
  <si>
    <t>Prem Bista</t>
  </si>
  <si>
    <t>15 MSP 041991</t>
  </si>
  <si>
    <t>Mailed out 12/18</t>
  </si>
  <si>
    <t>No info found 1/18/18</t>
  </si>
  <si>
    <t>15-0503</t>
  </si>
  <si>
    <t>Rose Marie Birney</t>
  </si>
  <si>
    <t>18-0096</t>
  </si>
  <si>
    <t>99 55 03248</t>
  </si>
  <si>
    <t>Faxed to BK#55-12/14</t>
  </si>
  <si>
    <t>Faxed out 12/14</t>
  </si>
  <si>
    <t>15-0504</t>
  </si>
  <si>
    <t>Candance Sutton</t>
  </si>
  <si>
    <t>No report found 1/23/18</t>
  </si>
  <si>
    <t>15 MSP 034260</t>
  </si>
  <si>
    <t>Sent to AR 12/15</t>
  </si>
  <si>
    <t>15-0505</t>
  </si>
  <si>
    <t>Katz</t>
  </si>
  <si>
    <t>18-0161</t>
  </si>
  <si>
    <t>Leon Coles</t>
  </si>
  <si>
    <t>13-1001067956</t>
  </si>
  <si>
    <t>Sent to Legal 12/16; sent to FSD 12/16; mailed to 
requester 1/18</t>
  </si>
  <si>
    <t>15-0506</t>
  </si>
  <si>
    <t>Not MSP contact Balto Co PD</t>
  </si>
  <si>
    <t>Ohio Justice &amp; Policy Center</t>
  </si>
  <si>
    <t>Cedric Ballenger</t>
  </si>
  <si>
    <t>18-0594</t>
  </si>
  <si>
    <t>15-0507</t>
  </si>
  <si>
    <t>Joseph Ernest</t>
  </si>
  <si>
    <t>15 MSP 038152</t>
  </si>
  <si>
    <t>Precious Davis</t>
  </si>
  <si>
    <t>Report not available yet 12/16, 12/21. Faxed 1/4</t>
  </si>
  <si>
    <t>15-0508</t>
  </si>
  <si>
    <t>No information found 4/10/18</t>
  </si>
  <si>
    <t>Millissa Freeman</t>
  </si>
  <si>
    <t>15 MSP 046148</t>
  </si>
  <si>
    <t>Faxed report 12/16</t>
  </si>
  <si>
    <t>18-0226</t>
  </si>
  <si>
    <t>15-0509</t>
  </si>
  <si>
    <t>Robert D. Riley</t>
  </si>
  <si>
    <t>15 MSP 045580</t>
  </si>
  <si>
    <t>Pranay Bhargava</t>
  </si>
  <si>
    <t>Not MSP 2/8/2018</t>
  </si>
  <si>
    <t>15-0510</t>
  </si>
  <si>
    <t>sh</t>
  </si>
  <si>
    <t>Barbara Dillon</t>
  </si>
  <si>
    <t>Bonnie Bradshaw</t>
  </si>
  <si>
    <t>15 MSP 044415</t>
  </si>
  <si>
    <t>18-1317</t>
  </si>
  <si>
    <t>Mailed 12/17</t>
  </si>
  <si>
    <t>15-0511</t>
  </si>
  <si>
    <t>94 - Barrack W - McHenry</t>
  </si>
  <si>
    <t>Matt Tazekas</t>
  </si>
  <si>
    <t>Plevin Gallucci</t>
  </si>
  <si>
    <t xml:space="preserve">Request 911 call 34 John Young Parkway
Requestor directed to the Garrett 911 Center </t>
  </si>
  <si>
    <t>15-0512</t>
  </si>
  <si>
    <t xml:space="preserve">Criminal Injuries </t>
  </si>
  <si>
    <t>18-0984</t>
  </si>
  <si>
    <t>15-0513</t>
  </si>
  <si>
    <t>Pierre Louis</t>
  </si>
  <si>
    <t>James Hamilton</t>
  </si>
  <si>
    <t>Handgun Statistics</t>
  </si>
  <si>
    <t>Not MSP 6/12/18</t>
  </si>
  <si>
    <t>Phone call 12/18; email explaining that DPSCS may have records 12/31; will request from DPSCS</t>
  </si>
  <si>
    <t>18-1502</t>
  </si>
  <si>
    <t>15-0514</t>
  </si>
  <si>
    <t>Rental Management</t>
  </si>
  <si>
    <t>524 Delware Ave</t>
  </si>
  <si>
    <t>22 15 051</t>
  </si>
  <si>
    <t>2018 00012413</t>
  </si>
  <si>
    <t>Requester notified that investigation remains open 12/16</t>
  </si>
  <si>
    <t>15-0515</t>
  </si>
  <si>
    <t>18-0165</t>
  </si>
  <si>
    <t>Alpert Schreler Trial Attorneys</t>
  </si>
  <si>
    <t>911 tapes</t>
  </si>
  <si>
    <t>Philp Dupree</t>
  </si>
  <si>
    <t>Sent to Clark 12/31; original mailed to Clark by 
requester 12/3; emailed response 1/27</t>
  </si>
  <si>
    <t>18 MSP 002548</t>
  </si>
  <si>
    <t>15-0516</t>
  </si>
  <si>
    <t>Claims Bureau/Karen Bagni</t>
  </si>
  <si>
    <t>Report in Draft 1/30, 10 Day Ltr 2/9, Draft 3/2</t>
  </si>
  <si>
    <t>18-0841</t>
  </si>
  <si>
    <t>Megan Kaczor</t>
  </si>
  <si>
    <t>Pamela Harsch</t>
  </si>
  <si>
    <t>16 MSP 032066</t>
  </si>
  <si>
    <t>No Report/Non-fatal</t>
  </si>
  <si>
    <t>Alex Roper</t>
  </si>
  <si>
    <t>18-0809</t>
  </si>
  <si>
    <t>15 MSP 025804</t>
  </si>
  <si>
    <t>Emailed out 12/18</t>
  </si>
  <si>
    <t>15-0517</t>
  </si>
  <si>
    <t>Terrance Stanback</t>
  </si>
  <si>
    <t>11 61 011214</t>
  </si>
  <si>
    <t>Sent to BK 12/18. Also Mailed 12/28</t>
  </si>
  <si>
    <t>18-1099</t>
  </si>
  <si>
    <t>15-0518</t>
  </si>
  <si>
    <t>Aaron Chiu</t>
  </si>
  <si>
    <t>Phillip Mason</t>
  </si>
  <si>
    <t>Summons Reciept</t>
  </si>
  <si>
    <t>Emailed requester 12/31; no records</t>
  </si>
  <si>
    <t>15-0519</t>
  </si>
  <si>
    <t>No report found 6/27/18</t>
  </si>
  <si>
    <t>U.S. Army</t>
  </si>
  <si>
    <t>Russ Thomas</t>
  </si>
  <si>
    <t>14 MSP 006838</t>
  </si>
  <si>
    <t>Emailed 12/21</t>
  </si>
  <si>
    <t>18-1229</t>
  </si>
  <si>
    <t>15-0520</t>
  </si>
  <si>
    <t>Lindsay Wilson</t>
  </si>
  <si>
    <t>15 MSP 047239</t>
  </si>
  <si>
    <t>Sent to AR 12/21</t>
  </si>
  <si>
    <t>No information found 7/13/18</t>
  </si>
  <si>
    <t>15-0521</t>
  </si>
  <si>
    <t>DVS/SH</t>
  </si>
  <si>
    <t>Edward Richitelli, Esquire</t>
  </si>
  <si>
    <t>Anthony Hammond</t>
  </si>
  <si>
    <t>12 40H 00086</t>
  </si>
  <si>
    <t>18-0808</t>
  </si>
  <si>
    <t>Called 12/30 for name. Sent to BK 12/30. Report sent to Homicide per D/Sgt Corbin 1/7. Sending email to S. Hall 2/10. Sending to LAS for review 3/30/16. Billed $24.25 4/18/16</t>
  </si>
  <si>
    <t>15-0522</t>
  </si>
  <si>
    <t>Water/Cohen</t>
  </si>
  <si>
    <t>CK/SH</t>
  </si>
  <si>
    <t>Daniel Hogg</t>
  </si>
  <si>
    <t>B 50 016271</t>
  </si>
  <si>
    <t>Faxed to BK#50-12/21. Per BK will not have ready until after new year. Sent f/u email 1/6, 1/13. Also requested copy of DUI but it has been destroyed. 1/14</t>
  </si>
  <si>
    <t>15-0523</t>
  </si>
  <si>
    <t>CK/SH/DVS</t>
  </si>
  <si>
    <t>18-2172</t>
  </si>
  <si>
    <t>In draft-12/21, 12/28, 12/30, 1/6, 1/8, 1/13-Req later date 1/19</t>
  </si>
  <si>
    <t>15-0524</t>
  </si>
  <si>
    <t>Philip Earl Clark Jr.</t>
  </si>
  <si>
    <t>Vincent George Sr</t>
  </si>
  <si>
    <t>18 MSP 052442</t>
  </si>
  <si>
    <t>Faxed to BK#63-12/21, emailed BK 12/28, 1/6, 1/13. Not MSP, try Montgomery Co PD 1/14</t>
  </si>
  <si>
    <t>15-0525</t>
  </si>
  <si>
    <t>15 MSP 045895</t>
  </si>
  <si>
    <t>Mailed out 12/21</t>
  </si>
  <si>
    <t>Mailed out-12/21</t>
  </si>
  <si>
    <t>18-2081</t>
  </si>
  <si>
    <t>Gavin Shannon</t>
  </si>
  <si>
    <t>Peter SchmidT</t>
  </si>
  <si>
    <t>17 MSP 007283</t>
  </si>
  <si>
    <t>Mailed report 11/26/18</t>
  </si>
  <si>
    <t>18-0585</t>
  </si>
  <si>
    <t>Peter Hartwell Brelia</t>
  </si>
  <si>
    <t>No report found with information provided 4/9/18</t>
  </si>
  <si>
    <t>18-0629</t>
  </si>
  <si>
    <t>No information found 4/17/18</t>
  </si>
  <si>
    <t>18-0699</t>
  </si>
  <si>
    <t>Peter Hartwell</t>
  </si>
  <si>
    <t>Mailed a partial denial 4/26/18</t>
  </si>
  <si>
    <t>18-0107</t>
  </si>
  <si>
    <t>Pennard Parker</t>
  </si>
  <si>
    <t>18 MSP 000920</t>
  </si>
  <si>
    <t>Draft copy provided</t>
  </si>
  <si>
    <t>18-0807</t>
  </si>
  <si>
    <t>Franklin Insurance Adjusters, Inc.</t>
  </si>
  <si>
    <t>15-0526</t>
  </si>
  <si>
    <t>18-0212</t>
  </si>
  <si>
    <t>15 MSP 045909</t>
  </si>
  <si>
    <t>Jonathan F Lieberman</t>
  </si>
  <si>
    <t>Pedro Eduardo Guzmen</t>
  </si>
  <si>
    <t>MSP 55040023</t>
  </si>
  <si>
    <t>Requesting CAD report,911 audio, video footage</t>
  </si>
  <si>
    <t>18-0784</t>
  </si>
  <si>
    <t>Felix  Sanchez</t>
  </si>
  <si>
    <t>15-0527</t>
  </si>
  <si>
    <t>17MSP037363</t>
  </si>
  <si>
    <t>FC</t>
  </si>
  <si>
    <t>Gordon &amp;Feinblatt,LLC</t>
  </si>
  <si>
    <t>Regina Ayres</t>
  </si>
  <si>
    <t>18-0652</t>
  </si>
  <si>
    <t>Paul Stewart</t>
  </si>
  <si>
    <t>18 MSP 014539</t>
  </si>
  <si>
    <t>15-0528</t>
  </si>
  <si>
    <t>In Draft 4/18/18/ Mailed report 5/9/18</t>
  </si>
  <si>
    <t>Regan, Zambri &amp; Long</t>
  </si>
  <si>
    <t>18-0783</t>
  </si>
  <si>
    <t>15-0529</t>
  </si>
  <si>
    <t>Aslpert &amp; Schreyer</t>
  </si>
  <si>
    <t>Phillips, Goldman &amp; Spence, P.A.</t>
  </si>
  <si>
    <t>Darek Snyder</t>
  </si>
  <si>
    <t>13 54 006212</t>
  </si>
  <si>
    <t>Mailed 05/29/18</t>
  </si>
  <si>
    <t>Sent email to BK 12/22. Report rec'd 12/22. Waiting for photos 12/23</t>
  </si>
  <si>
    <t>15-0530</t>
  </si>
  <si>
    <t>18-1784</t>
  </si>
  <si>
    <t>Jessica Andrepont</t>
  </si>
  <si>
    <t>15 MSP 041711</t>
  </si>
  <si>
    <t>Paul David Stricker</t>
  </si>
  <si>
    <t>emailed 12/23</t>
  </si>
  <si>
    <t>15-0531</t>
  </si>
  <si>
    <t>Records destroyed 25 year old case. 10/9/18</t>
  </si>
  <si>
    <t>Greg Houser</t>
  </si>
  <si>
    <t>Matthew Poe</t>
  </si>
  <si>
    <t>15 MSP 038377</t>
  </si>
  <si>
    <t>18-2267</t>
  </si>
  <si>
    <t>sent via email 12/23</t>
  </si>
  <si>
    <t>Paul Anderson Scott</t>
  </si>
  <si>
    <t>15-0532</t>
  </si>
  <si>
    <t>18 msp 056677</t>
  </si>
  <si>
    <t>Cornelius Chandler</t>
  </si>
  <si>
    <t>Faxed to OCME 1/9/19</t>
  </si>
  <si>
    <t>Criminal Records request. Referred to CJIS.</t>
  </si>
  <si>
    <t>15-0533</t>
  </si>
  <si>
    <t>18-0945</t>
  </si>
  <si>
    <t>Texas State Board Pharmacy</t>
  </si>
  <si>
    <t>13 67 003777</t>
  </si>
  <si>
    <t>emailed Bk 12/24,1/12, called 1/14, 1/27 no ans,sent email 2/9</t>
  </si>
  <si>
    <t>Patrick Oleary</t>
  </si>
  <si>
    <t>2018 00219669</t>
  </si>
  <si>
    <t>15-0534</t>
  </si>
  <si>
    <t>Emailed CCC 6/6/18</t>
  </si>
  <si>
    <t>Stephanie Turner</t>
  </si>
  <si>
    <t>15 MSP 045011</t>
  </si>
  <si>
    <t>15-0535</t>
  </si>
  <si>
    <t>18-0259</t>
  </si>
  <si>
    <t>Crystal Judd</t>
  </si>
  <si>
    <t>15 MSP 046308</t>
  </si>
  <si>
    <t xml:space="preserve">NBIB </t>
  </si>
  <si>
    <t>Patrick Gordan</t>
  </si>
  <si>
    <t>Denl 06 sent 12/28/15</t>
  </si>
  <si>
    <t>No information found 2/15/18</t>
  </si>
  <si>
    <t>15-0536</t>
  </si>
  <si>
    <t>K and K Painting</t>
  </si>
  <si>
    <t>18-0637</t>
  </si>
  <si>
    <t>15 MSP 044528</t>
  </si>
  <si>
    <t>Patrick Bethea</t>
  </si>
  <si>
    <t>15-0537</t>
  </si>
  <si>
    <t>Not MSP 4/17/18</t>
  </si>
  <si>
    <t>Thomas Cheezum</t>
  </si>
  <si>
    <t>18-1032</t>
  </si>
  <si>
    <t>15-0538</t>
  </si>
  <si>
    <t>Ms. Ida Williams</t>
  </si>
  <si>
    <t>Rogers, Martin</t>
  </si>
  <si>
    <t>C12014-00860</t>
  </si>
  <si>
    <t>Patricia Kaas</t>
  </si>
  <si>
    <t>emailed Cumberland Bk 12/24, left msg 301-777-0326 12/31</t>
  </si>
  <si>
    <t>15-0539</t>
  </si>
  <si>
    <t>Guzman, Radames</t>
  </si>
  <si>
    <t>14 40H 00041</t>
  </si>
  <si>
    <t>18-1973</t>
  </si>
  <si>
    <t>emailed Vickie Perenio, Cambridge Det 12/24</t>
  </si>
  <si>
    <t>PRS Inc</t>
  </si>
  <si>
    <t>Patrice Womack</t>
  </si>
  <si>
    <t>15-0540</t>
  </si>
  <si>
    <t>Smith, Malicia</t>
  </si>
  <si>
    <t>14 MSP 042992</t>
  </si>
  <si>
    <t>15-0541</t>
  </si>
  <si>
    <t>18-2067</t>
  </si>
  <si>
    <t>McCrobie, Richard</t>
  </si>
  <si>
    <t>Halle Henrichs</t>
  </si>
  <si>
    <t>emailed Sandra Vincent, McHenry Bk 12/24</t>
  </si>
  <si>
    <t>15-0542</t>
  </si>
  <si>
    <t>Wright, Lester</t>
  </si>
  <si>
    <t>18-2032</t>
  </si>
  <si>
    <t>14 40H 00025</t>
  </si>
  <si>
    <t>Patrice Inez Newbill</t>
  </si>
  <si>
    <t>18 MSP 044576</t>
  </si>
  <si>
    <t>emailed Berlin Bk 12/24 &amp; Sharon Barr/Judy Wagner 12/31</t>
  </si>
  <si>
    <t>15-0543</t>
  </si>
  <si>
    <t>Faxed report on 11/14/18</t>
  </si>
  <si>
    <t>Wright, Ada</t>
  </si>
  <si>
    <t>18-0077</t>
  </si>
  <si>
    <t>Patience Fon</t>
  </si>
  <si>
    <t>2018 00006745</t>
  </si>
  <si>
    <t>15-0544</t>
  </si>
  <si>
    <t>Mailed CCC 1/19/18</t>
  </si>
  <si>
    <t>18-1577</t>
  </si>
  <si>
    <t>Conboy, David</t>
  </si>
  <si>
    <t>14 MSP 017269</t>
  </si>
  <si>
    <t>emailed Berlin Bk 12/24</t>
  </si>
  <si>
    <t>Paris Gardner</t>
  </si>
  <si>
    <t>18 MSP 012210</t>
  </si>
  <si>
    <t>15-0545</t>
  </si>
  <si>
    <t>Non fatal. No supplement on file.</t>
  </si>
  <si>
    <t>Klemkowski, Joseph</t>
  </si>
  <si>
    <t>14 MSP 043356</t>
  </si>
  <si>
    <t>18-1432</t>
  </si>
  <si>
    <t>15-0546</t>
  </si>
  <si>
    <t>Pirrone, Steven</t>
  </si>
  <si>
    <t>Dina Stockwell State Attorney</t>
  </si>
  <si>
    <t>Paris Antoine Burrell</t>
  </si>
  <si>
    <t>6340J7R</t>
  </si>
  <si>
    <t>Sent CIR with ACRS report 12/28</t>
  </si>
  <si>
    <t>15-0547</t>
  </si>
  <si>
    <t>Request Audio and Call Sheet
Should not have been a PIA - Barrack DUI superviosr's 
responsibility - Lt. Rossignol to address</t>
  </si>
  <si>
    <t>Femi, James</t>
  </si>
  <si>
    <t>15 MSP 047810</t>
  </si>
  <si>
    <t>Sent via fax 12/28</t>
  </si>
  <si>
    <t>15-0548</t>
  </si>
  <si>
    <t>18-0765</t>
  </si>
  <si>
    <t>Millington Sportsman</t>
  </si>
  <si>
    <t>Cohen</t>
  </si>
  <si>
    <t xml:space="preserve">In draft 12/28, 1/4, 1/8, 1/13-Request later date </t>
  </si>
  <si>
    <t>15-0549</t>
  </si>
  <si>
    <t>Law Offices of Erica Suter</t>
  </si>
  <si>
    <t>Anthony Hughes</t>
  </si>
  <si>
    <t>02 56 040192</t>
  </si>
  <si>
    <t>18-1303</t>
  </si>
  <si>
    <t>Sent to BK 12/28. HOR 12/29. Billed $97.75 1/20. 2/29 - waiting for client authorization. Returned to HOR 5/17. Not released.</t>
  </si>
  <si>
    <t>15-0550</t>
  </si>
  <si>
    <t>Pagenhardt</t>
  </si>
  <si>
    <t>15 MSP 043892</t>
  </si>
  <si>
    <t>15-0551</t>
  </si>
  <si>
    <t>Randy Cutter</t>
  </si>
  <si>
    <t>15 MSP 044514</t>
  </si>
  <si>
    <t>Sent to AR 12/28</t>
  </si>
  <si>
    <t>18-0621</t>
  </si>
  <si>
    <t>15-0552</t>
  </si>
  <si>
    <t>Edward Foley</t>
  </si>
  <si>
    <t>Western District of Texas Probation Office</t>
  </si>
  <si>
    <t>15 MSP 025155</t>
  </si>
  <si>
    <t>Pacheco-Andino,Jose Francisco</t>
  </si>
  <si>
    <t>17 MSP 048609</t>
  </si>
  <si>
    <t>Mailed 12/28</t>
  </si>
  <si>
    <t>Faxed report 4/16/18</t>
  </si>
  <si>
    <t>15-0553</t>
  </si>
  <si>
    <t>Mark Hawkins</t>
  </si>
  <si>
    <t>18-1439</t>
  </si>
  <si>
    <t>emailed Bk 12/31, not MSP - Harford Co SO</t>
  </si>
  <si>
    <t>Olivio Perez Perez</t>
  </si>
  <si>
    <t>Pablo Alberto ramirez</t>
  </si>
  <si>
    <t>18 MSP 027141</t>
  </si>
  <si>
    <t>15-0554</t>
  </si>
  <si>
    <t>Jay Slonecker</t>
  </si>
  <si>
    <t>Report mailed 8/16/18/ Ms Williams request</t>
  </si>
  <si>
    <t>15 MSP 046961</t>
  </si>
  <si>
    <t>in draft 12/31</t>
  </si>
  <si>
    <t>15-0555</t>
  </si>
  <si>
    <t>18-0835</t>
  </si>
  <si>
    <t>15 MSP 124448</t>
  </si>
  <si>
    <t>Dustin K. Lang/DIA Police</t>
  </si>
  <si>
    <t>Oscar Gonzales</t>
  </si>
  <si>
    <t>emailed Bk 61 or 66, 12/31 Not MSP</t>
  </si>
  <si>
    <t>DUI destroyed one year after adjudication</t>
  </si>
  <si>
    <t>15-0556</t>
  </si>
  <si>
    <t>15 MSP 046483</t>
  </si>
  <si>
    <t>18-0661</t>
  </si>
  <si>
    <t>Partial Denl, mailed</t>
  </si>
  <si>
    <t>15-0557</t>
  </si>
  <si>
    <t>Orlando Crockett</t>
  </si>
  <si>
    <t>Andrea Brown</t>
  </si>
  <si>
    <t>Sent email to BK 12/28. Not MSP, contact BPD</t>
  </si>
  <si>
    <t>15-0558</t>
  </si>
  <si>
    <t>18-0694</t>
  </si>
  <si>
    <t>Earl Racine</t>
  </si>
  <si>
    <t>Terrell N Roberts III</t>
  </si>
  <si>
    <t>Orett Priestey</t>
  </si>
  <si>
    <t>H of R 1/19/16</t>
  </si>
  <si>
    <t>18 MSP 007514</t>
  </si>
  <si>
    <t>15-0559</t>
  </si>
  <si>
    <t>Gary &amp; Nancy Martin</t>
  </si>
  <si>
    <t>15 MSP 043255</t>
  </si>
  <si>
    <t>Unable to access in interact. Sent email to BK 12/28, 1/8. Partial Denl - Case Open.</t>
  </si>
  <si>
    <t>Request body cam video &amp; audio recordings &amp; communication</t>
  </si>
  <si>
    <t>15-0560</t>
  </si>
  <si>
    <t>Sheila Scott</t>
  </si>
  <si>
    <t>15 MSP 047510</t>
  </si>
  <si>
    <t>In draft 12/28, 1/4, 1/8, 1/13</t>
  </si>
  <si>
    <t>18-0692</t>
  </si>
  <si>
    <t>15-0561</t>
  </si>
  <si>
    <t>Katana Sushi</t>
  </si>
  <si>
    <t>Oneida Collins</t>
  </si>
  <si>
    <t>15 MSP 045427</t>
  </si>
  <si>
    <t>18 MSP 015128</t>
  </si>
  <si>
    <t>15-0562</t>
  </si>
  <si>
    <t>Mailed report 4/25/18</t>
  </si>
  <si>
    <t>18-0761</t>
  </si>
  <si>
    <t>No report on file  at this time</t>
  </si>
  <si>
    <t>15-0563</t>
  </si>
  <si>
    <t>Mario Benitez</t>
  </si>
  <si>
    <t>18-2199</t>
  </si>
  <si>
    <t>15-0564</t>
  </si>
  <si>
    <t>Raymond Hamilton</t>
  </si>
  <si>
    <t>No info found 12/17/18</t>
  </si>
  <si>
    <t>15-0565</t>
  </si>
  <si>
    <t>18-0760</t>
  </si>
  <si>
    <t>Cohen &amp; Cohen</t>
  </si>
  <si>
    <t>Tamika Raye</t>
  </si>
  <si>
    <t>17 MSP 044669</t>
  </si>
  <si>
    <t>15-0566</t>
  </si>
  <si>
    <t>Sue Soloducha</t>
  </si>
  <si>
    <t>Nicholas Soloducha</t>
  </si>
  <si>
    <t>15 MSP 035289</t>
  </si>
  <si>
    <t>18-0593</t>
  </si>
  <si>
    <t>NICS/ Marianna K</t>
  </si>
  <si>
    <t>Nusz, Stevie Sean</t>
  </si>
  <si>
    <t>In draft 12/29, 1/4, 1/8, 1/13 Sent email to TFC Jackson &amp; Palumbo. Emailed 1/22 for note-None available</t>
  </si>
  <si>
    <t>15-0567</t>
  </si>
  <si>
    <t>Sent correspondence no information available 4/10/18</t>
  </si>
  <si>
    <t>Law Offices of Michael S. Greene, P.A.</t>
  </si>
  <si>
    <t>Shawanda Foster</t>
  </si>
  <si>
    <t>2015 00502962</t>
  </si>
  <si>
    <t>Emailed out 12/29</t>
  </si>
  <si>
    <t>18-0825</t>
  </si>
  <si>
    <t>15-0568</t>
  </si>
  <si>
    <t>Derrick Taylor #342989</t>
  </si>
  <si>
    <t>North Branch Correctional</t>
  </si>
  <si>
    <t>CW</t>
  </si>
  <si>
    <t>Rodney Reynolds</t>
  </si>
  <si>
    <t>15-0569</t>
  </si>
  <si>
    <t>18-1157</t>
  </si>
  <si>
    <t>Charles Feely</t>
  </si>
  <si>
    <t>5430 St. Andrew Drive</t>
  </si>
  <si>
    <t>22 15 049</t>
  </si>
  <si>
    <t>COMAR 29.06.01 and info sent</t>
  </si>
  <si>
    <t>18-2079</t>
  </si>
  <si>
    <t>15-0570</t>
  </si>
  <si>
    <t>Norma Jean Walters</t>
  </si>
  <si>
    <t>18 MSP 051418</t>
  </si>
  <si>
    <t>15-0571</t>
  </si>
  <si>
    <t>Faxed report 11/26/18</t>
  </si>
  <si>
    <t>Kathy Vellella</t>
  </si>
  <si>
    <t>Michael Barbato</t>
  </si>
  <si>
    <t>14 MSP 025152</t>
  </si>
  <si>
    <t>emailed 12/29</t>
  </si>
  <si>
    <t>18-0759</t>
  </si>
  <si>
    <t>15-0572</t>
  </si>
  <si>
    <t>Seigel, Tully, Rouhana,Tully,LLC</t>
  </si>
  <si>
    <t>Amiiiyah Calhoun</t>
  </si>
  <si>
    <t>Marcum Nance</t>
  </si>
  <si>
    <t>18 MSP 017454</t>
  </si>
  <si>
    <t>15 MSP 028053</t>
  </si>
  <si>
    <t>Mailed 12/30</t>
  </si>
  <si>
    <t>15-0573</t>
  </si>
  <si>
    <t>Alameda County Social Services Agency</t>
  </si>
  <si>
    <t>Billy V. Turner</t>
  </si>
  <si>
    <t>99 62 06756</t>
  </si>
  <si>
    <t>18-0051</t>
  </si>
  <si>
    <t>John DeHart</t>
  </si>
  <si>
    <t>Nick Stellato</t>
  </si>
  <si>
    <t>17 MSP 049210</t>
  </si>
  <si>
    <t>Faxed to BK#62-12/30-Faxed to HOR-12/31. Mailed 1/6</t>
  </si>
  <si>
    <t>15-0574</t>
  </si>
  <si>
    <t>Lon Kieffer</t>
  </si>
  <si>
    <t>15 MSP 045293</t>
  </si>
  <si>
    <t>18-0414</t>
  </si>
  <si>
    <t>Emailed out 12/30</t>
  </si>
  <si>
    <t>15-0575</t>
  </si>
  <si>
    <t>Nick Gartelman</t>
  </si>
  <si>
    <t>17 MSP 009135</t>
  </si>
  <si>
    <t>L Smith</t>
  </si>
  <si>
    <t>Dana Clemmons</t>
  </si>
  <si>
    <t>Faxed report 3/7/18</t>
  </si>
  <si>
    <t>15 MSP 039695</t>
  </si>
  <si>
    <t>Emailed 12/30</t>
  </si>
  <si>
    <t>18-1852</t>
  </si>
  <si>
    <t>15-0576</t>
  </si>
  <si>
    <t>Don Hanna</t>
  </si>
  <si>
    <t>13 40H 00064</t>
  </si>
  <si>
    <t>Ceresville New Holland Inc.</t>
  </si>
  <si>
    <t>Nichole Hess</t>
  </si>
  <si>
    <t>18 MSP 036861</t>
  </si>
  <si>
    <t>Denied Gratis Request</t>
  </si>
  <si>
    <t>15-0577</t>
  </si>
  <si>
    <t>Mary Elizabeth Buckham</t>
  </si>
  <si>
    <t>15 MSP 013514</t>
  </si>
  <si>
    <t>18-0878</t>
  </si>
  <si>
    <t>Mailed</t>
  </si>
  <si>
    <t>Nicholas Stribling Gooch</t>
  </si>
  <si>
    <t>18 MSP 022794</t>
  </si>
  <si>
    <t>15-0578</t>
  </si>
  <si>
    <t>Daniel William Collatz</t>
  </si>
  <si>
    <t>Faxed report 5/31/18</t>
  </si>
  <si>
    <t>15 MSP 048326</t>
  </si>
  <si>
    <t>18-0461</t>
  </si>
  <si>
    <t>15-0579</t>
  </si>
  <si>
    <t>Jessica Joy Calvert County SAO</t>
  </si>
  <si>
    <t>Nicholas Osbourne</t>
  </si>
  <si>
    <t>4292 Lawson Barnes Rd</t>
  </si>
  <si>
    <t>18 MSP 007472</t>
  </si>
  <si>
    <t>19 15 024</t>
  </si>
  <si>
    <r>
      <t xml:space="preserve">Requester notified that </t>
    </r>
    <r>
      <rPr>
        <sz val="10"/>
        <color rgb="FFFF0000"/>
        <rFont val="Arial Narrow"/>
      </rPr>
      <t>investigation remains open 12/16</t>
    </r>
  </si>
  <si>
    <t>Emailed report 3/15/18</t>
  </si>
  <si>
    <t>---------------------------------------------------&gt; END OF 2015</t>
  </si>
  <si>
    <t>18-0758</t>
  </si>
  <si>
    <t>John Rooney</t>
  </si>
  <si>
    <t>18-0873</t>
  </si>
  <si>
    <t>Nelson Antonio Felipe Samayoa</t>
  </si>
  <si>
    <t>18 MSP 014447</t>
  </si>
  <si>
    <t>Request CAD report and 911 audio, video footage</t>
  </si>
  <si>
    <t>18-1171</t>
  </si>
  <si>
    <t>Neil Venker</t>
  </si>
  <si>
    <t>No report found 7/5/18</t>
  </si>
  <si>
    <t>18-1753</t>
  </si>
  <si>
    <t>Neiko Ali Reese Staton</t>
  </si>
  <si>
    <t>Mailed partial denial 10/3/18</t>
  </si>
  <si>
    <t>18-1509</t>
  </si>
  <si>
    <t>Robert Jones</t>
  </si>
  <si>
    <t>Merrick Stedman 233507</t>
  </si>
  <si>
    <t>21-15-048</t>
  </si>
  <si>
    <t>NBCI</t>
  </si>
  <si>
    <t>Recorrds Sent</t>
  </si>
  <si>
    <t>Andrew Hady</t>
  </si>
  <si>
    <t>Rocky Gap State Park</t>
  </si>
  <si>
    <t>18-1510</t>
  </si>
  <si>
    <t>01-15-019</t>
  </si>
  <si>
    <t>Derrick Taylor 342989</t>
  </si>
  <si>
    <t>Richard Splaine</t>
  </si>
  <si>
    <t>Donald Nixon</t>
  </si>
  <si>
    <t>01-15-039</t>
  </si>
  <si>
    <t>Not investigated by OSFM (in Hagerstown City)</t>
  </si>
  <si>
    <t>18-1214</t>
  </si>
  <si>
    <t>Ashley Van Pelt</t>
  </si>
  <si>
    <t>18-1239</t>
  </si>
  <si>
    <t>Erika Willey/Mass. Gaming Commission</t>
  </si>
  <si>
    <t>Nathan Wilson</t>
  </si>
  <si>
    <t>15 MSP 029872</t>
  </si>
  <si>
    <t>Faxed report 7/17/18</t>
  </si>
  <si>
    <t>Randy Nicholson</t>
  </si>
  <si>
    <t>01-15-027</t>
  </si>
  <si>
    <t>18-0900</t>
  </si>
  <si>
    <t>Open investigation</t>
  </si>
  <si>
    <t>Natasha Polk</t>
  </si>
  <si>
    <t>Trileaf Corp</t>
  </si>
  <si>
    <t>Inspection</t>
  </si>
  <si>
    <t>No records  (in Cumberland City)</t>
  </si>
  <si>
    <t>TMIF Regency Pointe</t>
  </si>
  <si>
    <t>Not investigated (in Prince George's County)</t>
  </si>
  <si>
    <t>18-0460</t>
  </si>
  <si>
    <t>Brent Frain</t>
  </si>
  <si>
    <t>Bruce Torres</t>
  </si>
  <si>
    <t>21-15-056</t>
  </si>
  <si>
    <t>No`</t>
  </si>
  <si>
    <t>Sheila Ray Riley</t>
  </si>
  <si>
    <t>Natasha Phoebe Carbaugh</t>
  </si>
  <si>
    <t>16 MSP 018179</t>
  </si>
  <si>
    <t>Mailed report 3/15/18</t>
  </si>
  <si>
    <t>18-1736</t>
  </si>
  <si>
    <t>Natasha Hawk</t>
  </si>
  <si>
    <t>18 MSP 040015</t>
  </si>
  <si>
    <t>18-1961</t>
  </si>
  <si>
    <t>Mailed the report 11/1/18</t>
  </si>
  <si>
    <t>18-1754</t>
  </si>
  <si>
    <t>Nataki Baucum</t>
  </si>
  <si>
    <t>2018 00410988</t>
  </si>
  <si>
    <t>Mailed CCC 10/3/18</t>
  </si>
  <si>
    <t>18-0475</t>
  </si>
  <si>
    <t>Jennifer Nwadike</t>
  </si>
  <si>
    <t>Nat Edward Robinson</t>
  </si>
  <si>
    <t>14 52 00241</t>
  </si>
  <si>
    <t>Sent to Bk 3/19/18/Faxed Report 3/20/18</t>
  </si>
  <si>
    <t>18-2136</t>
  </si>
  <si>
    <t xml:space="preserve">Nasir </t>
  </si>
  <si>
    <t>Nasir</t>
  </si>
  <si>
    <t>No information found 12/3/18</t>
  </si>
  <si>
    <t>18-1994</t>
  </si>
  <si>
    <t>Narciso Martinez</t>
  </si>
  <si>
    <t>No report found with information provided 11/7/18</t>
  </si>
  <si>
    <t>18-1691</t>
  </si>
  <si>
    <t>Naderro Cartwright</t>
  </si>
  <si>
    <t>No records found 9/21/18</t>
  </si>
  <si>
    <t>18-0923</t>
  </si>
  <si>
    <t>Log number created in error</t>
  </si>
  <si>
    <t>18-1348</t>
  </si>
  <si>
    <t>Brad C. Childress State Fire Marshal</t>
  </si>
  <si>
    <t>Sent to BK 8/1/18/No records found 9/14/18</t>
  </si>
  <si>
    <t>18-1727</t>
  </si>
  <si>
    <t>William Barbier</t>
  </si>
  <si>
    <t>Not MSP 9/27/18</t>
  </si>
  <si>
    <t>18-2106</t>
  </si>
  <si>
    <t>William Groton</t>
  </si>
  <si>
    <t>SeNo information found 1/10/19nt to BK 11/29/18</t>
  </si>
  <si>
    <t>18-2122</t>
  </si>
  <si>
    <t>18-0502</t>
  </si>
  <si>
    <t>AACounty SAO</t>
  </si>
  <si>
    <t>Munoz-Ochoa, Hector</t>
  </si>
  <si>
    <t>Sent to BK 3/26/18/ No written report 3/27/18</t>
  </si>
  <si>
    <t>18-1059</t>
  </si>
  <si>
    <t>Danielle Snyder</t>
  </si>
  <si>
    <t>MUNIZ, ANGEL MOSES</t>
  </si>
  <si>
    <t>18 MSP 025858</t>
  </si>
  <si>
    <t>Emailed  partial denial 6/22/18</t>
  </si>
  <si>
    <t>18-1373</t>
  </si>
  <si>
    <t>Muhammad Saleem</t>
  </si>
  <si>
    <t>No report found 8/7/18</t>
  </si>
  <si>
    <t>18-2227</t>
  </si>
  <si>
    <t>Michelle M Martz, P.A.</t>
  </si>
  <si>
    <t>Mryon Johnson / Joseph Kopera</t>
  </si>
  <si>
    <t>Requesting info on an employee of MSP Mr Kopera. Investigative rpts</t>
  </si>
  <si>
    <t>18-1772</t>
  </si>
  <si>
    <t>Kelly Bloom Legal Assistant</t>
  </si>
  <si>
    <t>Mrs. Irene Mueller</t>
  </si>
  <si>
    <t>Withdrawn for further investigation. 10/4/18</t>
  </si>
  <si>
    <t>18-0980</t>
  </si>
  <si>
    <t>Mountain Man Sand and Gravel</t>
  </si>
  <si>
    <t>requesting greivances report, video footage, ESI and file memorandu</t>
  </si>
  <si>
    <t>18-1148</t>
  </si>
  <si>
    <t>Lisa Palmer -  Wilson Elser</t>
  </si>
  <si>
    <t>requesting computer generated documents, video footage, ESI,</t>
  </si>
  <si>
    <t>18-0524</t>
  </si>
  <si>
    <t>Mount Olive U</t>
  </si>
  <si>
    <t>18 MSP 0102021</t>
  </si>
  <si>
    <t>Report mailed 3/28/18</t>
  </si>
  <si>
    <t>18-2064</t>
  </si>
  <si>
    <t>Det. Scott/Montgomery Co PD</t>
  </si>
  <si>
    <t>Mouctar  Sylla</t>
  </si>
  <si>
    <t>13 63 004164</t>
  </si>
  <si>
    <t>Rockville unable to access CAD to retrieve report</t>
  </si>
  <si>
    <t>18-1195</t>
  </si>
  <si>
    <t>Tyron L Allen</t>
  </si>
  <si>
    <t xml:space="preserve">Moseray Koroma </t>
  </si>
  <si>
    <t>18 MSP 007052</t>
  </si>
  <si>
    <t>Reopen report that was submitted
Submitted by a Trooper-Not a PIA</t>
  </si>
  <si>
    <t>18-0557</t>
  </si>
  <si>
    <t>15 MSP 023963</t>
  </si>
  <si>
    <t>Morrison LLC</t>
  </si>
  <si>
    <t>18 MSP 010348</t>
  </si>
  <si>
    <t>In draft 4/3/18,4/9/18/ Mailed report 5/9/18</t>
  </si>
  <si>
    <t>18-1012</t>
  </si>
  <si>
    <t>18-0756</t>
  </si>
  <si>
    <t>Crawford &amp; Company</t>
  </si>
  <si>
    <t>18-2011</t>
  </si>
  <si>
    <t>Shakia Lane/Progressive Select Ins.</t>
  </si>
  <si>
    <t>Montana Dickerson</t>
  </si>
  <si>
    <t>OSFM 22 18 051</t>
  </si>
  <si>
    <t>Page 1 and Page 17 sent</t>
  </si>
  <si>
    <t>18-0336</t>
  </si>
  <si>
    <t>Monet Ford</t>
  </si>
  <si>
    <t>17 MSP 025583</t>
  </si>
  <si>
    <t>18-0007</t>
  </si>
  <si>
    <t>Monet Briana Ford</t>
  </si>
  <si>
    <t>18-0659</t>
  </si>
  <si>
    <t>Joseph O'Neill - Insurance Agent</t>
  </si>
  <si>
    <t>Mona</t>
  </si>
  <si>
    <t>OSFM 08.18.003</t>
  </si>
  <si>
    <t>18-0696</t>
  </si>
  <si>
    <t>Mohamed Ahmed</t>
  </si>
  <si>
    <t>18-0415</t>
  </si>
  <si>
    <t>Jordan Hall; EDI Consulting</t>
  </si>
  <si>
    <t>Mognec village</t>
  </si>
  <si>
    <t>No Records On File</t>
  </si>
  <si>
    <t>No Records on FIle/Letter emailed on 3/8/2018</t>
  </si>
  <si>
    <t>18-0951</t>
  </si>
  <si>
    <t>Village at Mitchell Pond</t>
  </si>
  <si>
    <t>Mitchell Pond Limited Partnership</t>
  </si>
  <si>
    <t>OSFM 22 18 030</t>
  </si>
  <si>
    <t>18-1732</t>
  </si>
  <si>
    <t>Heather Lankford</t>
  </si>
  <si>
    <t>Mitchel D. Marriner</t>
  </si>
  <si>
    <t>Not MSP 9/28/18</t>
  </si>
  <si>
    <t>18-1829</t>
  </si>
  <si>
    <t>18-0340</t>
  </si>
  <si>
    <t>Judith Ramos/Sanabria And Associates</t>
  </si>
  <si>
    <t>Milton Murillo Garcia</t>
  </si>
  <si>
    <t>18-0909</t>
  </si>
  <si>
    <t>Kemper Services Group</t>
  </si>
  <si>
    <t>Milford Twilley Properties</t>
  </si>
  <si>
    <t>OSFM 22 18 033</t>
  </si>
  <si>
    <t>18-0908</t>
  </si>
  <si>
    <t>Milford Twilley Management</t>
  </si>
  <si>
    <t>OSFM 22 18 029</t>
  </si>
  <si>
    <t>18-0115</t>
  </si>
  <si>
    <t>Mildred Hilton</t>
  </si>
  <si>
    <t>17 MSP 055406</t>
  </si>
  <si>
    <t>18-1550</t>
  </si>
  <si>
    <t>Mikhail Shamis</t>
  </si>
  <si>
    <t>18 MSP 020681</t>
  </si>
  <si>
    <t>Report pending and in file.</t>
  </si>
  <si>
    <t>18-1349</t>
  </si>
  <si>
    <t>Mike Laciny</t>
  </si>
  <si>
    <t>18 MSP 029939</t>
  </si>
  <si>
    <t>Emailed report 8/1/18</t>
  </si>
  <si>
    <t>18-2177</t>
  </si>
  <si>
    <t>Mike D Plummer</t>
  </si>
  <si>
    <t>18-1597</t>
  </si>
  <si>
    <t>Caroline Alverez Esq</t>
  </si>
  <si>
    <t>Miguel Junior Urraca Gonzalez</t>
  </si>
  <si>
    <t>15 MSP 018820</t>
  </si>
  <si>
    <t>18-0746</t>
  </si>
  <si>
    <t>Hillis-Carnes Engineering Assoc.</t>
  </si>
  <si>
    <t>Mid-Eastern Oil</t>
  </si>
  <si>
    <t>18-1987</t>
  </si>
  <si>
    <t>Michelle Weems</t>
  </si>
  <si>
    <t>Not MSP 11/5/18</t>
  </si>
  <si>
    <t>18-1437</t>
  </si>
  <si>
    <t>Michelle Miller</t>
  </si>
  <si>
    <t>18 MSP 033254</t>
  </si>
  <si>
    <t>Emailed report 8/16/18</t>
  </si>
  <si>
    <t>18-1863</t>
  </si>
  <si>
    <t>Michelle Little</t>
  </si>
  <si>
    <t>No records found 10/18/18</t>
  </si>
  <si>
    <t>18-1413</t>
  </si>
  <si>
    <t>Michelle Drayson</t>
  </si>
  <si>
    <t>Not releasable at this time 8/15/18</t>
  </si>
  <si>
    <t>18-0743</t>
  </si>
  <si>
    <t>T'Vera Grant</t>
  </si>
  <si>
    <t>No report onfile</t>
  </si>
  <si>
    <t>18-0738</t>
  </si>
  <si>
    <t>Samantha Stanley</t>
  </si>
  <si>
    <t>18-0208</t>
  </si>
  <si>
    <t>Henrico Co Police Department</t>
  </si>
  <si>
    <t>Michael Welsh</t>
  </si>
  <si>
    <t>Finger/Palm print records</t>
  </si>
  <si>
    <t>18-0067</t>
  </si>
  <si>
    <t>Michael Vladimir Kartuz</t>
  </si>
  <si>
    <t>Sent to BK 1/18. No written report - citation</t>
  </si>
  <si>
    <t>18-0583</t>
  </si>
  <si>
    <t>Diana M. Lockshin</t>
  </si>
  <si>
    <t>Michael Victor Robinson</t>
  </si>
  <si>
    <t>Not MSP 4/6/18</t>
  </si>
  <si>
    <t>18-1189</t>
  </si>
  <si>
    <t>Keypoint Solutions</t>
  </si>
  <si>
    <t>Michael Thomas Smith, Jr</t>
  </si>
  <si>
    <t>Unable to locate incident at either BK</t>
  </si>
  <si>
    <t>18-1371</t>
  </si>
  <si>
    <t>Sami Geurts - US District Court</t>
  </si>
  <si>
    <t>Michael Thomas Jamison</t>
  </si>
  <si>
    <t xml:space="preserve">No report at HOR wrong # 8/3, resent 8/9, Mailed report 8/20
</t>
  </si>
  <si>
    <t>18-0731</t>
  </si>
  <si>
    <t>Baltimore City Police/ Det Alvin Ortiz</t>
  </si>
  <si>
    <t>Michael T. Severson</t>
  </si>
  <si>
    <t>Emailed report 5/2/18</t>
  </si>
  <si>
    <t>18-1111</t>
  </si>
  <si>
    <t>Det Alvin Ortiz  Baltimore City PD</t>
  </si>
  <si>
    <t>Faxed report 6/28/18</t>
  </si>
  <si>
    <t>18-0665</t>
  </si>
  <si>
    <t>Law Offices Braden,Thompson,Poltrack &amp; Mundy,LLC/ T. Joseph McQueeney</t>
  </si>
  <si>
    <t>Michael T. Schultz</t>
  </si>
  <si>
    <t>17 MSP 055649</t>
  </si>
  <si>
    <t>18-0737</t>
  </si>
  <si>
    <t>18-2100</t>
  </si>
  <si>
    <t>Trish McDougall</t>
  </si>
  <si>
    <t>Emailed report 11/28/18</t>
  </si>
  <si>
    <t>18-0577</t>
  </si>
  <si>
    <t>Kelly Wilkerson - Caroline SAO</t>
  </si>
  <si>
    <t>Michael P Holden</t>
  </si>
  <si>
    <t>Copy of Miranda, DRE report
DSGT Parke handled</t>
  </si>
  <si>
    <t>18-0730</t>
  </si>
  <si>
    <t>Weikel, Turner, Gamble</t>
  </si>
  <si>
    <t>18-1938</t>
  </si>
  <si>
    <t>Kimberley Palamaras</t>
  </si>
  <si>
    <t>Michael North</t>
  </si>
  <si>
    <t>OSFM 09 18 018</t>
  </si>
  <si>
    <t>18-1985</t>
  </si>
  <si>
    <t>Erica O Crawford</t>
  </si>
  <si>
    <t>Michael NMI Gordiano</t>
  </si>
  <si>
    <t>14 MSP 040489</t>
  </si>
  <si>
    <t>Faxed report 11/5/18</t>
  </si>
  <si>
    <t>18-0950</t>
  </si>
  <si>
    <t>Investigator Lynell Freligh</t>
  </si>
  <si>
    <t>15 MSP 013665</t>
  </si>
  <si>
    <t>Information requestd is not included in report. 6/6/18</t>
  </si>
  <si>
    <t>18-1106</t>
  </si>
  <si>
    <t>Marie Keith /SAO</t>
  </si>
  <si>
    <t>Michael Maurice Allen</t>
  </si>
  <si>
    <t>Sent to CED 6/28/18/No report found 6/29/18</t>
  </si>
  <si>
    <t>18-2110</t>
  </si>
  <si>
    <t>Tom Sinton Law Offices</t>
  </si>
  <si>
    <t>Michael Kaufman</t>
  </si>
  <si>
    <t>17 MSP 048732</t>
  </si>
  <si>
    <t>Emailed report 11/29/18</t>
  </si>
  <si>
    <t>18-1468</t>
  </si>
  <si>
    <t>Michael Joseph Pouliot</t>
  </si>
  <si>
    <t>18 MSP 035665</t>
  </si>
  <si>
    <t>18-0813</t>
  </si>
  <si>
    <t>Montgomery County Police</t>
  </si>
  <si>
    <t>Michael Joseph Laudwein</t>
  </si>
  <si>
    <t>Not MSP 5/21/18</t>
  </si>
  <si>
    <t>18-2049</t>
  </si>
  <si>
    <t>Jen Cole/ A.F Whitsitt Center</t>
  </si>
  <si>
    <t>Michael Jason Hinefelt</t>
  </si>
  <si>
    <t>18 MSP 027000</t>
  </si>
  <si>
    <t>Denied 11/16/18</t>
  </si>
  <si>
    <t>18-2273</t>
  </si>
  <si>
    <t>Michael Hernandez</t>
  </si>
  <si>
    <t>18 MSP 054756</t>
  </si>
  <si>
    <t>18-2123</t>
  </si>
  <si>
    <t>Michael Henderson</t>
  </si>
  <si>
    <t>2018 00427976</t>
  </si>
  <si>
    <t>18-0729</t>
  </si>
  <si>
    <t>Roman &amp; Associates</t>
  </si>
  <si>
    <t>18-1954</t>
  </si>
  <si>
    <t>Michael H Scully</t>
  </si>
  <si>
    <t>2018 00472463</t>
  </si>
  <si>
    <t>Mailed CCC 11/1/18</t>
  </si>
  <si>
    <t>18-1800</t>
  </si>
  <si>
    <t>Michael Gerald Gancie</t>
  </si>
  <si>
    <t>18 MSP 043457</t>
  </si>
  <si>
    <t>Faxed report 10/10/18</t>
  </si>
  <si>
    <t>18-0469</t>
  </si>
  <si>
    <t>Sent to Sgt Blades 3/19/18/Denial on going 3/26/28</t>
  </si>
  <si>
    <t>18-2175</t>
  </si>
  <si>
    <t>Michael Forest Stamper</t>
  </si>
  <si>
    <t>18 MSP 052854</t>
  </si>
  <si>
    <t>18-2210</t>
  </si>
  <si>
    <t>Chase Incident Solution</t>
  </si>
  <si>
    <t>Michael Eugene Kaufman</t>
  </si>
  <si>
    <t>Mailed report 12/18/18</t>
  </si>
  <si>
    <t>18-1821</t>
  </si>
  <si>
    <t>Michael Edward Boosalis</t>
  </si>
  <si>
    <t>Not MSP 10/15/18</t>
  </si>
  <si>
    <t>18-1786</t>
  </si>
  <si>
    <t>Michael Duane Tipton</t>
  </si>
  <si>
    <t>18 MSP 042671</t>
  </si>
  <si>
    <t>Faxed report 10/9/18</t>
  </si>
  <si>
    <t>18-0678</t>
  </si>
  <si>
    <t>Michael David Hall</t>
  </si>
  <si>
    <t>18 MSP 016430</t>
  </si>
  <si>
    <t>Faxed report 4/23/18</t>
  </si>
  <si>
    <t>18-2036</t>
  </si>
  <si>
    <t>Michael Coughlin</t>
  </si>
  <si>
    <t>No information found 11/14/18</t>
  </si>
  <si>
    <t>18-1471</t>
  </si>
  <si>
    <t>Michael Charles Kilpatrick</t>
  </si>
  <si>
    <t>18-0727</t>
  </si>
  <si>
    <t>18-1061</t>
  </si>
  <si>
    <t>09 - Human Resources Division</t>
  </si>
  <si>
    <t>Detective Alex DiPietro #10-161</t>
  </si>
  <si>
    <t>Michael C. Leone</t>
  </si>
  <si>
    <t xml:space="preserve"> background investigation discovery for MSP position</t>
  </si>
  <si>
    <t>18-0903</t>
  </si>
  <si>
    <t>Andrew Brusgard/ Jersey City PD</t>
  </si>
  <si>
    <t>Michael Anthony Delancy</t>
  </si>
  <si>
    <t>18 MSP 052688</t>
  </si>
  <si>
    <t>Mailed report 6/4/18</t>
  </si>
  <si>
    <t>18-0725</t>
  </si>
  <si>
    <t>Mailed 05/10/18</t>
  </si>
  <si>
    <t>18-1002</t>
  </si>
  <si>
    <t>requesting videos from accident. Accident records handled their part</t>
  </si>
  <si>
    <t>18-1151</t>
  </si>
  <si>
    <t>Amy White - CohenMilstein</t>
  </si>
  <si>
    <t>Michael A. Carter Jr</t>
  </si>
  <si>
    <t>Requesting dash camera footage</t>
  </si>
  <si>
    <t>18-2015</t>
  </si>
  <si>
    <t>Michael A. Brittingham</t>
  </si>
  <si>
    <t>2018 00476551</t>
  </si>
  <si>
    <t>Mailed CCC 11/13/18</t>
  </si>
  <si>
    <t>18-0962</t>
  </si>
  <si>
    <t>Michelle Stahl</t>
  </si>
  <si>
    <t>Michael  Torres</t>
  </si>
  <si>
    <t>18 MSP 016900</t>
  </si>
  <si>
    <t>Emailed report  6/7/18</t>
  </si>
  <si>
    <t>18-1323</t>
  </si>
  <si>
    <t>Meva Scarff</t>
  </si>
  <si>
    <t>No report found 7/30/18</t>
  </si>
  <si>
    <t>18-0724</t>
  </si>
  <si>
    <t>Dept. Of Transportation</t>
  </si>
  <si>
    <t>Edward Lewis</t>
  </si>
  <si>
    <t>17 MSP 038396</t>
  </si>
  <si>
    <t>18-0764</t>
  </si>
  <si>
    <t>Metzler v. Wiley</t>
  </si>
  <si>
    <t>Information requested not found 5/11/18</t>
  </si>
  <si>
    <t>18-0708</t>
  </si>
  <si>
    <t>18-0179</t>
  </si>
  <si>
    <t>Meshack F Muddoh</t>
  </si>
  <si>
    <t>No records found 2/1/18</t>
  </si>
  <si>
    <t>18-0817</t>
  </si>
  <si>
    <t>Mesfin Bezu</t>
  </si>
  <si>
    <t>Not MSP 5/22/18</t>
  </si>
  <si>
    <t>18-1935</t>
  </si>
  <si>
    <t>Melvin Robinson</t>
  </si>
  <si>
    <t>Not MSP Anne Arundel County PD 10/30/18</t>
  </si>
  <si>
    <t>18-1231</t>
  </si>
  <si>
    <t>Jordan Hughes</t>
  </si>
  <si>
    <t>Melvin Lewis Hughes III</t>
  </si>
  <si>
    <t>18 MSP 024503</t>
  </si>
  <si>
    <t>Emailed report 7/17/18</t>
  </si>
  <si>
    <t>18-1116</t>
  </si>
  <si>
    <t>Michael Dreiseidel</t>
  </si>
  <si>
    <t>Melvin Hughes</t>
  </si>
  <si>
    <t>Emailed  report 6/29/18</t>
  </si>
  <si>
    <t>18-1497</t>
  </si>
  <si>
    <t>Roberto Rodriguez</t>
  </si>
  <si>
    <t>Melvin Brown Hayes</t>
  </si>
  <si>
    <t>Contact SAO 8/24/18</t>
  </si>
  <si>
    <t>18-1146</t>
  </si>
  <si>
    <t>Melody Nordvik</t>
  </si>
  <si>
    <t>18-0185</t>
  </si>
  <si>
    <t>Michael Schultz</t>
  </si>
  <si>
    <t>Mellissa Schultz</t>
  </si>
  <si>
    <t>Mailed report 2/2/18</t>
  </si>
  <si>
    <t>18-0401</t>
  </si>
  <si>
    <t>Melissa Schultz</t>
  </si>
  <si>
    <t>In draft 3/6/18,3/12,3/23,3/29/18/ Request at a later date 4/9/18</t>
  </si>
  <si>
    <t>18-1565</t>
  </si>
  <si>
    <t>Faxed report 9/5/18</t>
  </si>
  <si>
    <t>18-0695</t>
  </si>
  <si>
    <t>Melinda James</t>
  </si>
  <si>
    <t>Request statement or reports info residential&amp;commercial</t>
  </si>
  <si>
    <t>18-1582</t>
  </si>
  <si>
    <t>Emmanuel N. Shizas</t>
  </si>
  <si>
    <t>Megan Smith</t>
  </si>
  <si>
    <t>Not MSP 9/7/18</t>
  </si>
  <si>
    <t>18-0794</t>
  </si>
  <si>
    <t>Megan Meisinger</t>
  </si>
  <si>
    <t>18 MSP 019661</t>
  </si>
  <si>
    <t>In draft 5/16/18/Emailed report 5/24/18</t>
  </si>
  <si>
    <t>18-2144</t>
  </si>
  <si>
    <t>Det. Larry DeFazio</t>
  </si>
  <si>
    <t>Megan &amp; Kristopher Rye</t>
  </si>
  <si>
    <t>17 MSP 042209</t>
  </si>
  <si>
    <t>Emailed report 12/6/18</t>
  </si>
  <si>
    <t>18-2073</t>
  </si>
  <si>
    <t>Carrie Quigley</t>
  </si>
  <si>
    <t>Md School for the Deaf</t>
  </si>
  <si>
    <t>Appeal Decision Emailed</t>
  </si>
  <si>
    <t>18-0543</t>
  </si>
  <si>
    <t>US CPSC</t>
  </si>
  <si>
    <t>McKeown</t>
  </si>
  <si>
    <t>OSFM 08.18.010</t>
  </si>
  <si>
    <t>18-0544</t>
  </si>
  <si>
    <t>OSFM 80.18.010</t>
  </si>
  <si>
    <t>18-1339</t>
  </si>
  <si>
    <t xml:space="preserve">Yes </t>
  </si>
  <si>
    <t>Armando Ramirez USAF</t>
  </si>
  <si>
    <t>Mayra V. Keaton</t>
  </si>
  <si>
    <t>18 MSP 030032</t>
  </si>
  <si>
    <t>Contact SAO for DUI report 7/31/18</t>
  </si>
  <si>
    <t>18-1588</t>
  </si>
  <si>
    <t>Juana Schoonmaker/ SSgt USAF</t>
  </si>
  <si>
    <t>Mayra Keaton</t>
  </si>
  <si>
    <t>Denied 9/11/18</t>
  </si>
  <si>
    <t>18-1615</t>
  </si>
  <si>
    <t>Mayra Garcia</t>
  </si>
  <si>
    <t>14 MSP 029563</t>
  </si>
  <si>
    <t>Emailed report 9/13/18</t>
  </si>
  <si>
    <t>18-1403</t>
  </si>
  <si>
    <t>Rachel Pigott</t>
  </si>
  <si>
    <t>Maxwell Pigott (Juvenile)</t>
  </si>
  <si>
    <t>18 MSP 027330</t>
  </si>
  <si>
    <t>Juevenile</t>
  </si>
  <si>
    <t>18-2085</t>
  </si>
  <si>
    <t>Sergeant Susana Prandy</t>
  </si>
  <si>
    <t>Max Rodriguez</t>
  </si>
  <si>
    <t>Requesting arrest and booking reports</t>
  </si>
  <si>
    <t>18-0228</t>
  </si>
  <si>
    <t>DC Fire &amp; EMS - Internal Affairs</t>
  </si>
  <si>
    <t>Maurice Baggage, III</t>
  </si>
  <si>
    <t>18 MSP 004906</t>
  </si>
  <si>
    <t>In draft 2/8</t>
  </si>
  <si>
    <t>18-0443</t>
  </si>
  <si>
    <t>Dale Butler</t>
  </si>
  <si>
    <t>Maureen Walter</t>
  </si>
  <si>
    <t>Leeds MSP Employee Maureen Walter</t>
  </si>
  <si>
    <t>18-0087</t>
  </si>
  <si>
    <t>Nicole Robinson Special Investigator</t>
  </si>
  <si>
    <t>Matthew Zurkowski</t>
  </si>
  <si>
    <t>11 82 012514</t>
  </si>
  <si>
    <t>No longer need report 3/8/18</t>
  </si>
  <si>
    <t>18-1568</t>
  </si>
  <si>
    <t>Matthew T Gordy</t>
  </si>
  <si>
    <t>18 MSP 025935</t>
  </si>
  <si>
    <t>Mailed report 9/6/18</t>
  </si>
  <si>
    <t>18-1523</t>
  </si>
  <si>
    <t>Matthew Shockley</t>
  </si>
  <si>
    <t>18 MSP 035902</t>
  </si>
  <si>
    <t>2016 IR SECTION PHOTOGRAPH REQUESTS</t>
  </si>
  <si>
    <t>Faxed report partial denial 8/30/18</t>
  </si>
  <si>
    <t>18-0562</t>
  </si>
  <si>
    <t>Matthew Robert Zurkowski</t>
  </si>
  <si>
    <t>Hand delivered report in lobby 4/3/18</t>
  </si>
  <si>
    <t>18-0392</t>
  </si>
  <si>
    <t>Somerset Co SAO</t>
  </si>
  <si>
    <t>Ivy Matthews</t>
  </si>
  <si>
    <t>12 95 004209</t>
  </si>
  <si>
    <t>3 photos in verpic sent to photo lab 11/18/16</t>
  </si>
  <si>
    <t>Matthew Petrelles</t>
  </si>
  <si>
    <t>18 MSP 006056</t>
  </si>
  <si>
    <t>Delaware State AG</t>
  </si>
  <si>
    <t>12-40H-00033</t>
  </si>
  <si>
    <t>Mailed report 3/6</t>
  </si>
  <si>
    <t>374 photos. Sent to lab 7/18</t>
  </si>
  <si>
    <t>Benoit Constant</t>
  </si>
  <si>
    <t>14 MSP 030383</t>
  </si>
  <si>
    <t>120 Photo request sent to photo lab/Photos sent to Wicomico County SAO 10/5/16</t>
  </si>
  <si>
    <t>18-1514</t>
  </si>
  <si>
    <t>Scott O'Neill</t>
  </si>
  <si>
    <t>14 MSP 033151</t>
  </si>
  <si>
    <t xml:space="preserve">11 in veripic/photo lab 1/15 </t>
  </si>
  <si>
    <t>68 photos. Billed 3/22</t>
  </si>
  <si>
    <t>14 MSP 036891</t>
  </si>
  <si>
    <t>0 photos. Child porn case, referred to CCU</t>
  </si>
  <si>
    <t>Records missing from box</t>
  </si>
  <si>
    <t>14 MSP 040184</t>
  </si>
  <si>
    <t>0 photos. Sent to lab 12/12</t>
  </si>
  <si>
    <t>15 40H 00043</t>
  </si>
  <si>
    <t>131 photos. Sent to lab 8/8.</t>
  </si>
  <si>
    <t>Mailed partial denial 9/20/18</t>
  </si>
  <si>
    <t>278 in Veripic 2/17</t>
  </si>
  <si>
    <t>Dashawn Montez</t>
  </si>
  <si>
    <t>15 MSP 009947</t>
  </si>
  <si>
    <t>Not in veripc/Contact BK</t>
  </si>
  <si>
    <t>15 MSP 012351</t>
  </si>
  <si>
    <t>237 in veripic/photo lab 1/22</t>
  </si>
  <si>
    <t>15 MSP 021089</t>
  </si>
  <si>
    <t>18-2126</t>
  </si>
  <si>
    <t>0 photos. Contact BK.</t>
  </si>
  <si>
    <t>Photo lab 5/9. Photos rec'd 5/12, waiting for check.</t>
  </si>
  <si>
    <t>Harford Co SAO</t>
  </si>
  <si>
    <t>15 MSP 028739</t>
  </si>
  <si>
    <t>38 in veripic/ Sent to photo lab 3/18</t>
  </si>
  <si>
    <t>Attorney Richard A. Simmons</t>
  </si>
  <si>
    <t>Priscilla Mooradin</t>
  </si>
  <si>
    <t>Matthew Passmore</t>
  </si>
  <si>
    <t>15 MSP 034575</t>
  </si>
  <si>
    <t>18 photos in veripic sent to photo lab 11/18/16/Waiting for check 11/22/16</t>
  </si>
  <si>
    <t>Daniel McAndrew</t>
  </si>
  <si>
    <t>15 MSP 036590</t>
  </si>
  <si>
    <t>3 in veripic/photo lab 1/15</t>
  </si>
  <si>
    <t>Jesse Sylver</t>
  </si>
  <si>
    <t>15 MSP 037138</t>
  </si>
  <si>
    <t>6 in veripic/sent to photo lab 4/8</t>
  </si>
  <si>
    <t>84 in veripic/ Given to Ms. Williams</t>
  </si>
  <si>
    <t>15 MSP 038690</t>
  </si>
  <si>
    <t>18-1484</t>
  </si>
  <si>
    <t>Stalnaker</t>
  </si>
  <si>
    <t>15 MSP 039936</t>
  </si>
  <si>
    <t>21 in veripic/photo lab 2/3</t>
  </si>
  <si>
    <t>Robert King Jr</t>
  </si>
  <si>
    <t>15 MSP 040320</t>
  </si>
  <si>
    <t>Matthew Meske</t>
  </si>
  <si>
    <t>15 MSP 040459</t>
  </si>
  <si>
    <t>18 MSP 033931</t>
  </si>
  <si>
    <t>15 MSP 040596</t>
  </si>
  <si>
    <t>Elizabeth Gregory</t>
  </si>
  <si>
    <t>15 MSP 041155</t>
  </si>
  <si>
    <t>Mailed report  8/23/18</t>
  </si>
  <si>
    <t>Edward Ward Brad</t>
  </si>
  <si>
    <t>3 in veripic/photo lab 2/3</t>
  </si>
  <si>
    <t>15 MSP 044471</t>
  </si>
  <si>
    <t>2 PHOTOS. Sent to lab 3/3</t>
  </si>
  <si>
    <t>Wilt</t>
  </si>
  <si>
    <t>15 MSP 044776</t>
  </si>
  <si>
    <t>18-0278</t>
  </si>
  <si>
    <t>Donald Lee Anders II</t>
  </si>
  <si>
    <t>15 MSP 045295</t>
  </si>
  <si>
    <t>Matthew Kevin Nonnenmann</t>
  </si>
  <si>
    <t>Stokes</t>
  </si>
  <si>
    <t>18 MSP 005974</t>
  </si>
  <si>
    <t>15 MSP 046089</t>
  </si>
  <si>
    <t>1 in veripic/photo lab 1/21</t>
  </si>
  <si>
    <t>Jamyron Maiben</t>
  </si>
  <si>
    <t>15 MSP 047352</t>
  </si>
  <si>
    <t xml:space="preserve">Samuel Odeh Bass </t>
  </si>
  <si>
    <t>15 MSP 047628</t>
  </si>
  <si>
    <t>Shelby McDonald</t>
  </si>
  <si>
    <t>15 MSP 047797</t>
  </si>
  <si>
    <t>5 in veripic/photo lab 1/21</t>
  </si>
  <si>
    <t>Bennett/Campbell</t>
  </si>
  <si>
    <t>15 MSP 047862</t>
  </si>
  <si>
    <t>Thomas Lee</t>
  </si>
  <si>
    <t>16 MSP 000422</t>
  </si>
  <si>
    <t>Nicole Langerman</t>
  </si>
  <si>
    <t>16 MSP 000961</t>
  </si>
  <si>
    <t>7 in veripic/photo lab 2/5</t>
  </si>
  <si>
    <t>18-1462</t>
  </si>
  <si>
    <t>Christine Lucas</t>
  </si>
  <si>
    <t>1 photo of gun released.</t>
  </si>
  <si>
    <t>Jarrod Wilburn</t>
  </si>
  <si>
    <t>16 MSP 001488</t>
  </si>
  <si>
    <t>1 in veripic/photo lab 1/20</t>
  </si>
  <si>
    <t>Garcia-Prado</t>
  </si>
  <si>
    <t>Aaron M. Conway</t>
  </si>
  <si>
    <t>16 MSP 001959</t>
  </si>
  <si>
    <t>Matthew James Conway</t>
  </si>
  <si>
    <t>111 veripic. Photo lab 2/23</t>
  </si>
  <si>
    <t>18 MSP 023398</t>
  </si>
  <si>
    <t>16 MSP 002154</t>
  </si>
  <si>
    <t>2 photos. Sent to lab 2/16. Sent f/u email 2/22</t>
  </si>
  <si>
    <t>16 MSP 002536</t>
  </si>
  <si>
    <t>Montgomery County SAO</t>
  </si>
  <si>
    <t>Not releasable 8/20/18</t>
  </si>
  <si>
    <t>Kathleen Neibecker</t>
  </si>
  <si>
    <t>16 MSP 004022</t>
  </si>
  <si>
    <t>5 photos. Sent to lab 3/16. Slideshow &amp; CD</t>
  </si>
  <si>
    <t>16 MSP 004266</t>
  </si>
  <si>
    <t>34 Photos. Sent to lab 4/20</t>
  </si>
  <si>
    <t>16 MSP 005416</t>
  </si>
  <si>
    <t>3 photos. Sent to lab 4/15. Mailed 4/25</t>
  </si>
  <si>
    <t>Daniel Tarman</t>
  </si>
  <si>
    <t>16 MSP 006017</t>
  </si>
  <si>
    <t>2 Photos. Sent to lab 3/10</t>
  </si>
  <si>
    <t>Gary Howe Jr.</t>
  </si>
  <si>
    <t>16 MSP 006512</t>
  </si>
  <si>
    <t>18-1637</t>
  </si>
  <si>
    <t>16 MSP 006575</t>
  </si>
  <si>
    <t>Photo lab 5/17. Slideshow emailed 6/3</t>
  </si>
  <si>
    <t>Kane/Hurley</t>
  </si>
  <si>
    <t>16 MSP 007058</t>
  </si>
  <si>
    <t>3 in veripic/Sent to lab 3/23</t>
  </si>
  <si>
    <t>Cardaro &amp; Peek, LLC</t>
  </si>
  <si>
    <t>Matthew Swick</t>
  </si>
  <si>
    <t>Matthew J Blashe</t>
  </si>
  <si>
    <t>16 MSP 007574</t>
  </si>
  <si>
    <t>4 Photos. Sent to lab 3/22</t>
  </si>
  <si>
    <t>Zachary Merrill</t>
  </si>
  <si>
    <t>16 MSP 008362</t>
  </si>
  <si>
    <t>97 Photos. Sent to lab 3/16</t>
  </si>
  <si>
    <t>Roserie, Peter Galen</t>
  </si>
  <si>
    <t>Chinette Bradley</t>
  </si>
  <si>
    <t>16 MSP 008568</t>
  </si>
  <si>
    <t>8 in veripic/sent to photo lab 4/8</t>
  </si>
  <si>
    <t>Shiflett</t>
  </si>
  <si>
    <t>16 MSP 008823</t>
  </si>
  <si>
    <t>Stephanie Green</t>
  </si>
  <si>
    <t>16 MSP 009091</t>
  </si>
  <si>
    <t>2 in veripic/photo lab</t>
  </si>
  <si>
    <t>Faisal Mouloua</t>
  </si>
  <si>
    <t>16 MSP 009624</t>
  </si>
  <si>
    <t>12 in veripic/sent to photo lab 4/8</t>
  </si>
  <si>
    <t>18-0887</t>
  </si>
  <si>
    <t>16 MSP 009710</t>
  </si>
  <si>
    <t>22 Veripics</t>
  </si>
  <si>
    <t>Paugh</t>
  </si>
  <si>
    <t>16 MSP 009755</t>
  </si>
  <si>
    <t>7 in veripic/sent to photo lab 4/8</t>
  </si>
  <si>
    <t>Lavergne</t>
  </si>
  <si>
    <t>16 MSP 009834</t>
  </si>
  <si>
    <t>Matthew C Winters</t>
  </si>
  <si>
    <t>7 in veripic/photo lab 5/2</t>
  </si>
  <si>
    <t>Carey</t>
  </si>
  <si>
    <t>18 MSP 021007</t>
  </si>
  <si>
    <t>16 MSP 010101</t>
  </si>
  <si>
    <t>13 in veripic/sent to photo lab 4/8</t>
  </si>
  <si>
    <t>16 MSP 010390</t>
  </si>
  <si>
    <t>In draft 6/1/18,6/13/18/ Mailed partial report 6/28/18</t>
  </si>
  <si>
    <t>Adrian Wilson</t>
  </si>
  <si>
    <t>16 MSP 010423</t>
  </si>
  <si>
    <t>1 Veripic, sent to lab 9/22</t>
  </si>
  <si>
    <t>18-1376</t>
  </si>
  <si>
    <t>16 MSP 010446</t>
  </si>
  <si>
    <t>Donna Hardwick</t>
  </si>
  <si>
    <t>16 MSP 010500</t>
  </si>
  <si>
    <t>40 photos. Sent to lab 3/22</t>
  </si>
  <si>
    <t>Matthew C Moore</t>
  </si>
  <si>
    <t>16 MSP 010637</t>
  </si>
  <si>
    <t>3 photos. Sent to lab 4/20</t>
  </si>
  <si>
    <t>2018 00346002</t>
  </si>
  <si>
    <t>Schevon Branch</t>
  </si>
  <si>
    <t>16 MSP 011147</t>
  </si>
  <si>
    <t>16 MSP 011306</t>
  </si>
  <si>
    <t>45 in Veripic</t>
  </si>
  <si>
    <t>Mailed CCC 8/7/18</t>
  </si>
  <si>
    <t>Wiland</t>
  </si>
  <si>
    <t>16 MSP 011601</t>
  </si>
  <si>
    <t>Heslop</t>
  </si>
  <si>
    <t>16 MSP 012036</t>
  </si>
  <si>
    <t>0 veripic. Contact BK</t>
  </si>
  <si>
    <t>Donna Doverspike</t>
  </si>
  <si>
    <t>16 MSP 012114</t>
  </si>
  <si>
    <t>7 photos. Mailed 4/25</t>
  </si>
  <si>
    <t>18-0134</t>
  </si>
  <si>
    <t>16 MSP 012308</t>
  </si>
  <si>
    <t>16 MSP 013602</t>
  </si>
  <si>
    <t>2 in veripic/photo lab 5/24</t>
  </si>
  <si>
    <t>Liz Charboneau</t>
  </si>
  <si>
    <t>2 photos sent to lab 9/12/16/CD sent to Garrett Co SAO 9/14/16</t>
  </si>
  <si>
    <t>Matthew and Jean Rosendale</t>
  </si>
  <si>
    <t>Gary Anthony Riley</t>
  </si>
  <si>
    <t>16 MSP 013902</t>
  </si>
  <si>
    <t>16 MSP 014023</t>
  </si>
  <si>
    <t>1 Veripic, sent to lab 9/09/CD sent to Worcester Co SAO 9/14/16</t>
  </si>
  <si>
    <t>16 MSP 014130</t>
  </si>
  <si>
    <t>37 photos Sent to lab 6/28</t>
  </si>
  <si>
    <t>Sent letter requesting more information</t>
  </si>
  <si>
    <t>16 MSP 014489</t>
  </si>
  <si>
    <t>3 in veripic/photo lab 5/16</t>
  </si>
  <si>
    <t>16 MSP 014518</t>
  </si>
  <si>
    <t>18 photos. Sent to lab 4/20</t>
  </si>
  <si>
    <t>16 MSP 014546</t>
  </si>
  <si>
    <t>Veripic 2 5/12</t>
  </si>
  <si>
    <t>Fazenbaker</t>
  </si>
  <si>
    <t>16 MSP 015557</t>
  </si>
  <si>
    <t>4 in veripic/photo lab 5/16</t>
  </si>
  <si>
    <t>16 MSP 015659</t>
  </si>
  <si>
    <t>16 MSP 016004</t>
  </si>
  <si>
    <t>18-1890</t>
  </si>
  <si>
    <t>16 MSP 016514</t>
  </si>
  <si>
    <t>0 photos. Sent email to Amy 8/15. 2 photos. Lab 8/22</t>
  </si>
  <si>
    <t>16 MSP 016861</t>
  </si>
  <si>
    <t>60 photos. Sent to lab 6/9. Mailed 6/17</t>
  </si>
  <si>
    <t>Deberry/McKenzie</t>
  </si>
  <si>
    <t>16 MSP 017278</t>
  </si>
  <si>
    <t>Matiel Ann Morgan</t>
  </si>
  <si>
    <t>Leslie Alves</t>
  </si>
  <si>
    <t>18 MSP 045480</t>
  </si>
  <si>
    <t>16 MSP 01803</t>
  </si>
  <si>
    <t>3 Veripic, Photolab request 7/22</t>
  </si>
  <si>
    <t>Howard Co SAO</t>
  </si>
  <si>
    <t>16 MSP 018201</t>
  </si>
  <si>
    <t>Eric Tyrone Caldwell</t>
  </si>
  <si>
    <t>16 MSP 018373</t>
  </si>
  <si>
    <t>System down 10/24/16</t>
  </si>
  <si>
    <t>16 MSP 018518</t>
  </si>
  <si>
    <t>480 photos. Sent to lab 11/3.</t>
  </si>
  <si>
    <t>Faxed report 10/23/18</t>
  </si>
  <si>
    <t>16 MSP 018717</t>
  </si>
  <si>
    <t>1 photo. Sent to lab 6/15.</t>
  </si>
  <si>
    <t>16 MSP 018854</t>
  </si>
  <si>
    <t>3 photos. Sent to lab 6/9. Mailed 6/17</t>
  </si>
  <si>
    <t>William Cody Browning</t>
  </si>
  <si>
    <t>16 MSP 019255</t>
  </si>
  <si>
    <t>Hoover/Fike</t>
  </si>
  <si>
    <t>18-1587</t>
  </si>
  <si>
    <t>16 MSP 019659</t>
  </si>
  <si>
    <t>7 photos. Sent to lab 6/9. Mailed 6/17</t>
  </si>
  <si>
    <t>Sisler</t>
  </si>
  <si>
    <t>16 MSP 019704</t>
  </si>
  <si>
    <t>16 MSP 019726</t>
  </si>
  <si>
    <t>37 photos. Sent to lab 8/23. Mailed 8/30</t>
  </si>
  <si>
    <t>16 MSP 019942</t>
  </si>
  <si>
    <t>Michelle Bradford Foster</t>
  </si>
  <si>
    <t>6 photos. Sent to lab 7/1. Mailed 7/8</t>
  </si>
  <si>
    <t>Mathew D. Foster</t>
  </si>
  <si>
    <t>16 MSP 020217</t>
  </si>
  <si>
    <t>18 MSP 029411</t>
  </si>
  <si>
    <t>16 MSP 020749</t>
  </si>
  <si>
    <t>16 MSP 021234</t>
  </si>
  <si>
    <t>Myers</t>
  </si>
  <si>
    <t>Emailed report 9/11/18</t>
  </si>
  <si>
    <t>0 Photos. Contact BK</t>
  </si>
  <si>
    <t>16 MSP 021319</t>
  </si>
  <si>
    <t>Curtis Wilson</t>
  </si>
  <si>
    <t>16 MSP 021372</t>
  </si>
  <si>
    <t>224 photos. Sent to photo lab 8/17</t>
  </si>
  <si>
    <t>16 MSP 021665</t>
  </si>
  <si>
    <t>0 photos. Sent to Amy 8/22</t>
  </si>
  <si>
    <t>16 MSP 021747</t>
  </si>
  <si>
    <t>16 MSP 021817</t>
  </si>
  <si>
    <t>18-0953</t>
  </si>
  <si>
    <t>16 MSP 021913</t>
  </si>
  <si>
    <t>5 photos. Sent to lab 8/9</t>
  </si>
  <si>
    <t>16 MSP 022019</t>
  </si>
  <si>
    <t>0 photos. Sent to Amy 8/22.</t>
  </si>
  <si>
    <t>16 MSP 022199</t>
  </si>
  <si>
    <t>16 MSP 022428</t>
  </si>
  <si>
    <t>16 MSP 022959</t>
  </si>
  <si>
    <t>Timber Burra</t>
  </si>
  <si>
    <t>16 MSP 022969</t>
  </si>
  <si>
    <t>8 photos. Sent to lab 8/1</t>
  </si>
  <si>
    <t>Maryland Portable Concrete Inc</t>
  </si>
  <si>
    <t>16 MSP 023083</t>
  </si>
  <si>
    <t>2 Veripic, Photolab request 6/30</t>
  </si>
  <si>
    <t>18 MSP 010608</t>
  </si>
  <si>
    <t>2 Veripic, Photolab request 07/07</t>
  </si>
  <si>
    <t>16 MSP 023423</t>
  </si>
  <si>
    <t>Mailed report 6/6</t>
  </si>
  <si>
    <t>3 Veripic, Photolab request 7/07</t>
  </si>
  <si>
    <t>16 MSP 024183</t>
  </si>
  <si>
    <t>18-0787</t>
  </si>
  <si>
    <t>Maryland Port</t>
  </si>
  <si>
    <t>Mailed report 5/15/18</t>
  </si>
  <si>
    <t>3 photos. Sent to lab 8/15. Wants slideshow sent to parnold@ccg.carr.org. Per Amy, sending CD via fedex 8/16</t>
  </si>
  <si>
    <t>Clark, Tyler Marcel</t>
  </si>
  <si>
    <t>16 MSP 024219</t>
  </si>
  <si>
    <t>15 photos sent to lab 10/13/16</t>
  </si>
  <si>
    <t>16 MSP 024255</t>
  </si>
  <si>
    <t>16 MSP 024360</t>
  </si>
  <si>
    <t>18-0891</t>
  </si>
  <si>
    <t>Sines</t>
  </si>
  <si>
    <t>16 MSP 024381</t>
  </si>
  <si>
    <t>7 photos. Sent to photo lab 8/17</t>
  </si>
  <si>
    <t>16 MSP 024558</t>
  </si>
  <si>
    <t>1 photo sent to lab 8/12</t>
  </si>
  <si>
    <t>16 MSP 024660</t>
  </si>
  <si>
    <t>16 MSP 025097</t>
  </si>
  <si>
    <t>0 photos. Sent email to Amy 8/15</t>
  </si>
  <si>
    <t>Jeffrey Lippman</t>
  </si>
  <si>
    <t>David Scott Poole</t>
  </si>
  <si>
    <t>16 MSP 02548</t>
  </si>
  <si>
    <t>2018 00184133</t>
  </si>
  <si>
    <t>16 MSP 025608</t>
  </si>
  <si>
    <t>0 photos. Sent email to Amy 8/15. Photos attached to report.</t>
  </si>
  <si>
    <t>16 MSp 025611</t>
  </si>
  <si>
    <t>Sent to BK/ Emailed CCC 6/1/18/ Failed attempts to return CCC to sender. 6/6/18</t>
  </si>
  <si>
    <t>16 MSP 025782</t>
  </si>
  <si>
    <t>16 photos. Sent to lab 7/14</t>
  </si>
  <si>
    <t>16 MSP 025879</t>
  </si>
  <si>
    <t>0 photos. Sent email to Amy 7/11. 3 photos. Sent to lab 7/12</t>
  </si>
  <si>
    <t>16 MSP 026085</t>
  </si>
  <si>
    <t>1 photo. Sent to lab 8/15</t>
  </si>
  <si>
    <t>St. Mary's County Sheriff</t>
  </si>
  <si>
    <t>Bryant Allen Michael Lawson</t>
  </si>
  <si>
    <t>16 MSP 026216</t>
  </si>
  <si>
    <t>Sent to photo lab 10/26/16</t>
  </si>
  <si>
    <t>Keith Biggar</t>
  </si>
  <si>
    <t>18-0960</t>
  </si>
  <si>
    <t>16 MSP 026371</t>
  </si>
  <si>
    <t>No photos to send 10/28/16</t>
  </si>
  <si>
    <t>16 MSP 026729</t>
  </si>
  <si>
    <t>0 Photos contact barrack</t>
  </si>
  <si>
    <t>Christopher Pierce</t>
  </si>
  <si>
    <t>Fredrick</t>
  </si>
  <si>
    <t>16 MSP 027438</t>
  </si>
  <si>
    <t>Rodney Jenifer Jones Jr</t>
  </si>
  <si>
    <t>16 MSP 027633</t>
  </si>
  <si>
    <t>No photos in veripic sent fax correspondence contact BK</t>
  </si>
  <si>
    <t>Zac Landis</t>
  </si>
  <si>
    <t>16 MSP 028041</t>
  </si>
  <si>
    <t>Veripic down 8/16. 13 photos. Sent to lab 8/17</t>
  </si>
  <si>
    <t>Justin Tracy</t>
  </si>
  <si>
    <t>16 MSP 028113</t>
  </si>
  <si>
    <t>41 photos. Sent to photo lab 8/17</t>
  </si>
  <si>
    <t>16 MSP 028115</t>
  </si>
  <si>
    <t>16 MSP 028174</t>
  </si>
  <si>
    <t>Faxed CCC 6/7/18</t>
  </si>
  <si>
    <t>16 MSP 028476</t>
  </si>
  <si>
    <t>16 MSP 028703</t>
  </si>
  <si>
    <t>20 Veripic 8/05</t>
  </si>
  <si>
    <t>16 MSP 029007</t>
  </si>
  <si>
    <t>16 MSP 029193</t>
  </si>
  <si>
    <t>16 MSP 029533</t>
  </si>
  <si>
    <t>Guy M. Mcculley</t>
  </si>
  <si>
    <t>16 MSP 029987</t>
  </si>
  <si>
    <t>18-1027</t>
  </si>
  <si>
    <t>16 MSP 031044</t>
  </si>
  <si>
    <t>Michael Timothy Knott</t>
  </si>
  <si>
    <t>16 MSP 032170</t>
  </si>
  <si>
    <t>No Photos in veripic Amy is aware 10/12/16/Sent to SAO 10/27/16</t>
  </si>
  <si>
    <t>16 MSP 032612</t>
  </si>
  <si>
    <t>Thompson Consumer Law Group, PLLC</t>
  </si>
  <si>
    <t>69 Photos. Sent to lab 1/5</t>
  </si>
  <si>
    <t>Rebecca Starkey</t>
  </si>
  <si>
    <t>16 MSP 033046</t>
  </si>
  <si>
    <t>0 photos in veripic sent email to Amy/ sent fax to William M. Forder to contact the BK</t>
  </si>
  <si>
    <t>Joseph Robert Mitchell Willis</t>
  </si>
  <si>
    <t>16 MSP 033667</t>
  </si>
  <si>
    <t>No photo in veripic/Sent fax correspondence contact BK/Received CD 12/5/16 sent out to SAO.</t>
  </si>
  <si>
    <t>Willis</t>
  </si>
  <si>
    <t>1 Photo. Sent to lab 11/30</t>
  </si>
  <si>
    <t>requesting dash and body video footage 
emailed only responsive record-CAD details/verified by 
Mary Bergman of Waterloo</t>
  </si>
  <si>
    <t>Elizabeth Cummings</t>
  </si>
  <si>
    <t xml:space="preserve">No photos in veripic 9/15/16/ Emailed SAO 9/22/16 </t>
  </si>
  <si>
    <t>Brandon Keith Yocco</t>
  </si>
  <si>
    <t>16 MSP 034374</t>
  </si>
  <si>
    <t xml:space="preserve"> Sent 4 photos 9/16/16/ Sent CD to SAO 9/23/16</t>
  </si>
  <si>
    <t>Tabitha Rosinski</t>
  </si>
  <si>
    <t>16 MSP 034450</t>
  </si>
  <si>
    <t>7 photos sent to photo lab/ CD mailed out 10/12/16</t>
  </si>
  <si>
    <t>Kelvin McGill</t>
  </si>
  <si>
    <t>16 MSP 034797</t>
  </si>
  <si>
    <t>Sent to photo lab 10/2</t>
  </si>
  <si>
    <t>16 MSP 034935</t>
  </si>
  <si>
    <t>7 photos. Sent to lab 9/22</t>
  </si>
  <si>
    <t>18-1192</t>
  </si>
  <si>
    <t>16 MSP 034967</t>
  </si>
  <si>
    <t>Helder Nataren-Paerdomo</t>
  </si>
  <si>
    <t>16 MSP 035197</t>
  </si>
  <si>
    <t>34 Photos requested 9/27/16/Sent photos 10/3/16</t>
  </si>
  <si>
    <t>16 MSP 035396</t>
  </si>
  <si>
    <t>26 photos sent to lab 9/27/16/CD sent to Calvert County SAO 10/5/16</t>
  </si>
  <si>
    <t>Cassie M Donolio</t>
  </si>
  <si>
    <t>Mary Jumenez</t>
  </si>
  <si>
    <t>Sarah Perry Tomey</t>
  </si>
  <si>
    <t>16 MSP 036037</t>
  </si>
  <si>
    <t>1 photo in Veripic sent to photo lab 10/5/16Sent to Talbot County SAO CD 10/7/16</t>
  </si>
  <si>
    <t>2018 00028582</t>
  </si>
  <si>
    <t>Jaron Michael Gabriel Ahlfeld</t>
  </si>
  <si>
    <t>16 MSP 036363</t>
  </si>
  <si>
    <t>No photos in veripic 10/3/16,10/14/Sent to photo lab 10/21/16-Sent to SAO 10/27/16</t>
  </si>
  <si>
    <t>Jackson/Smith</t>
  </si>
  <si>
    <t>16 MSP 036493</t>
  </si>
  <si>
    <t>20 photos. Sent to lab 10/5</t>
  </si>
  <si>
    <t>911  calls from cell 443857 0046</t>
  </si>
  <si>
    <t>Michael Rudolph Jones</t>
  </si>
  <si>
    <t>16 MSP 036890</t>
  </si>
  <si>
    <t>Sent to photo lab 10/21/16/Sent to SAO 10/27/16</t>
  </si>
  <si>
    <t>Frances David Burgess</t>
  </si>
  <si>
    <t>16 MSP 037014</t>
  </si>
  <si>
    <t>No photos in veripic 10/7/16/ 2 photos in veripic 10/12/16/Sent to Garrett County SAO 10/17/16</t>
  </si>
  <si>
    <t>Roy Norman Cheshire, Jr</t>
  </si>
  <si>
    <t>16 MSP 037143</t>
  </si>
  <si>
    <t>Cheshire, Jr</t>
  </si>
  <si>
    <t>18-0707</t>
  </si>
  <si>
    <t>No photos in VeriPic sent fax to contact BK 11/22/16</t>
  </si>
  <si>
    <t>Lisa Marie Hoffnagle</t>
  </si>
  <si>
    <t>16 MSP 039214</t>
  </si>
  <si>
    <t>No photos in veripic 10/20/16/Sent fax to SAO contact BK 10/28/16</t>
  </si>
  <si>
    <t>Christopher Agpaoa</t>
  </si>
  <si>
    <t>16 MSP 039435</t>
  </si>
  <si>
    <t>Seigel &amp; Tully</t>
  </si>
  <si>
    <t>Tavin Buise</t>
  </si>
  <si>
    <t>7 Photos. Sent to lab 11/10</t>
  </si>
  <si>
    <t>18 MSP 017160</t>
  </si>
  <si>
    <t>16 MSP 040110</t>
  </si>
  <si>
    <t>Daniel Sooha Nam</t>
  </si>
  <si>
    <t>0 Photo contact BK 11/28/16</t>
  </si>
  <si>
    <t>Hjohn Henry Barling</t>
  </si>
  <si>
    <t>16 MSP 040477</t>
  </si>
  <si>
    <t>No photos in veripic 10/21/16/Sent fax contact SAO 10/28/16</t>
  </si>
  <si>
    <t>Sarah Nina Foss</t>
  </si>
  <si>
    <t>16 MSP 042187</t>
  </si>
  <si>
    <t>5 photos sent to photo lab 11/21/16/ Mailed on 11/23/16</t>
  </si>
  <si>
    <t>16 MSP 042385</t>
  </si>
  <si>
    <t>Need more info. Email sent to req. 12/9. 4 photos. Sent to BK 1/5. Dave @ Photo Lab will FedEx today 1/6</t>
  </si>
  <si>
    <t>Travis Young</t>
  </si>
  <si>
    <t>16 MSP 043335</t>
  </si>
  <si>
    <t>18-1623</t>
  </si>
  <si>
    <t>Cantrell</t>
  </si>
  <si>
    <t>16 MSP 044538</t>
  </si>
  <si>
    <t>13 photos. Sent to lab 12/9</t>
  </si>
  <si>
    <t>Howard Justine Roe</t>
  </si>
  <si>
    <t>16 MSP 044557</t>
  </si>
  <si>
    <t>No photos in VeriPic sent email to contact BK 11/22/16</t>
  </si>
  <si>
    <t>Virginia State Police</t>
  </si>
  <si>
    <t>Marvin Marshall</t>
  </si>
  <si>
    <t>Reightler</t>
  </si>
  <si>
    <t>16 MSP 045316</t>
  </si>
  <si>
    <t>2 photos in veripic sent to photo lab/Mailed 11/22/16</t>
  </si>
  <si>
    <t>03 52 002888</t>
  </si>
  <si>
    <t>16 MSP 046017</t>
  </si>
  <si>
    <t>16 MSP 046298</t>
  </si>
  <si>
    <t>0 photos contact BK</t>
  </si>
  <si>
    <t>16 MSP 046368</t>
  </si>
  <si>
    <t>12 photos. Sent to lab 12/9</t>
  </si>
  <si>
    <t>16 MSP 046563</t>
  </si>
  <si>
    <t>16 MSP 047790</t>
  </si>
  <si>
    <t>6 Photos sent to lab 12/20/16</t>
  </si>
  <si>
    <t>Melody Hunt</t>
  </si>
  <si>
    <t>18-0706</t>
  </si>
  <si>
    <t>Cheyenne Masten</t>
  </si>
  <si>
    <t>16 MSP 048197</t>
  </si>
  <si>
    <t>0 Photos in veripic sent photo lab email 12/1/Requester do not need photo now 12/13/16</t>
  </si>
  <si>
    <t>GATEB, CHELSEY LYNN</t>
  </si>
  <si>
    <t>Ira Richardson</t>
  </si>
  <si>
    <t>17 MSP 037754</t>
  </si>
  <si>
    <t>16 MSP 048681</t>
  </si>
  <si>
    <t>39 photos sent to lab 12/5/ Mailed to SAO 12/27</t>
  </si>
  <si>
    <t>16 MSP 049634</t>
  </si>
  <si>
    <t>5 photos. Sent to lab 12/21</t>
  </si>
  <si>
    <t>16 MSP 051368</t>
  </si>
  <si>
    <t>4 photos. Sent to lab 12/30</t>
  </si>
  <si>
    <t>Rommell Reyes</t>
  </si>
  <si>
    <t>16 MSP 8042</t>
  </si>
  <si>
    <t>18-0351</t>
  </si>
  <si>
    <t xml:space="preserve"> Dave Fedex'd to SA</t>
  </si>
  <si>
    <t>Patrick Creamer</t>
  </si>
  <si>
    <t>16-96-0078</t>
  </si>
  <si>
    <t>FSU case/Berlin located-disregard</t>
  </si>
  <si>
    <t>16-96-6892</t>
  </si>
  <si>
    <t>Irneus Bernard</t>
  </si>
  <si>
    <t>16-MSP-044388</t>
  </si>
  <si>
    <t>Martin Francois</t>
  </si>
  <si>
    <t>0 Photos in Veripic contact BK 12/5/16</t>
  </si>
  <si>
    <t>Kent County SAO</t>
  </si>
  <si>
    <t>12 58 003650</t>
  </si>
  <si>
    <t>Sent o BK for rpt #. Forwarded to Amy 6/17</t>
  </si>
  <si>
    <t>Emailed report 3/7/18</t>
  </si>
  <si>
    <t>18-1813</t>
  </si>
  <si>
    <t>Martin Comer</t>
  </si>
  <si>
    <t>18 MSP 040246</t>
  </si>
  <si>
    <t>Mailed report 10/15/18</t>
  </si>
  <si>
    <t>18-1763</t>
  </si>
  <si>
    <t>Marshall Hubbard</t>
  </si>
  <si>
    <t>No report found 10/3/18</t>
  </si>
  <si>
    <t>18-2200</t>
  </si>
  <si>
    <t>Lamar Belton</t>
  </si>
  <si>
    <t>Marshall Clayton</t>
  </si>
  <si>
    <t>18 MSP 000128</t>
  </si>
  <si>
    <t>Emailed report 12/17/18</t>
  </si>
  <si>
    <t>18-0444</t>
  </si>
  <si>
    <t>Dylan Klenske</t>
  </si>
  <si>
    <t>Marquarius Lee</t>
  </si>
  <si>
    <t>Contact SAO 3/13/18</t>
  </si>
  <si>
    <t>18-1238</t>
  </si>
  <si>
    <t>Markus Kiazolu</t>
  </si>
  <si>
    <t>18 MSP 029075</t>
  </si>
  <si>
    <t>Mailed CCC 7/17/18</t>
  </si>
  <si>
    <t>18-0440</t>
  </si>
  <si>
    <t>Det. CPL. Thomas Maino</t>
  </si>
  <si>
    <t>Mark W. Smith</t>
  </si>
  <si>
    <t>CIR C 55 14599</t>
  </si>
  <si>
    <t>Sent to BK /axed report 3/27/18</t>
  </si>
  <si>
    <t>18-1738</t>
  </si>
  <si>
    <t>Mark Sgaggero</t>
  </si>
  <si>
    <t>18 MSP 033286</t>
  </si>
  <si>
    <t>18-1960</t>
  </si>
  <si>
    <t>Mark Scaggero</t>
  </si>
  <si>
    <t>18-0450</t>
  </si>
  <si>
    <t>Jennifer Hamer</t>
  </si>
  <si>
    <t>Mark Peterson</t>
  </si>
  <si>
    <t>17MSP009019</t>
  </si>
  <si>
    <t>Check recieved, report will be mailed by 3/15/18</t>
  </si>
  <si>
    <t>18-1790</t>
  </si>
  <si>
    <t>Mark Koenig</t>
  </si>
  <si>
    <t>18 MSP 038478</t>
  </si>
  <si>
    <t>Mailed partial denial 10/10/18</t>
  </si>
  <si>
    <t>18-0478</t>
  </si>
  <si>
    <t>Erik G. Levy</t>
  </si>
  <si>
    <t>Mark Jellison Record</t>
  </si>
  <si>
    <t>18-0742</t>
  </si>
  <si>
    <t>Det II C Piligno #7246</t>
  </si>
  <si>
    <t>Mark Delurey</t>
  </si>
  <si>
    <t>requesting documents in Computer Aided DIspatch</t>
  </si>
  <si>
    <t>18-1322</t>
  </si>
  <si>
    <t>Christopher Heaggans</t>
  </si>
  <si>
    <t>14 MSP 036015</t>
  </si>
  <si>
    <t>CSRA/Nicole J. Thompson</t>
  </si>
  <si>
    <t>Mark DeJong</t>
  </si>
  <si>
    <t>16 MSP 002299</t>
  </si>
  <si>
    <t>Faxed report 7/30/18</t>
  </si>
  <si>
    <t>18-1340</t>
  </si>
  <si>
    <t>Mark Bratten</t>
  </si>
  <si>
    <t>18 MSP 031874</t>
  </si>
  <si>
    <t>In draft 7/31/18/ Emailed report with partial denial 8/16/18</t>
  </si>
  <si>
    <t>18-2013</t>
  </si>
  <si>
    <t>Mark Bartles</t>
  </si>
  <si>
    <t>No information found 11/13/18</t>
  </si>
  <si>
    <t>18-0705</t>
  </si>
  <si>
    <t>Trimayne Gainey</t>
  </si>
  <si>
    <t>17 MSP 036844</t>
  </si>
  <si>
    <t>18-0073</t>
  </si>
  <si>
    <t xml:space="preserve">Chelsea Ortega </t>
  </si>
  <si>
    <t>Waiting for payment 1/19/18/Payment not recieved 2/19/18</t>
  </si>
  <si>
    <t>18-0451</t>
  </si>
  <si>
    <t>Report is Assault case.</t>
  </si>
  <si>
    <t>18-0459</t>
  </si>
  <si>
    <t>Faxed report 3/15/18</t>
  </si>
  <si>
    <t>18-1177</t>
  </si>
  <si>
    <t>Sup not available/request at later date</t>
  </si>
  <si>
    <t>18-2020</t>
  </si>
  <si>
    <t>Chelsea Orrtega</t>
  </si>
  <si>
    <t>Requesting dash cam of accident of 6-22-2018</t>
  </si>
  <si>
    <t>18-1070</t>
  </si>
  <si>
    <t>FBI NICS / Richard C</t>
  </si>
  <si>
    <t>Mark Alan Bantis</t>
  </si>
  <si>
    <t>18-1942</t>
  </si>
  <si>
    <t>SAO Lereport</t>
  </si>
  <si>
    <t>Marisa Hart</t>
  </si>
  <si>
    <t>18 MSP 045577</t>
  </si>
  <si>
    <t>Emailed report 10/31/18</t>
  </si>
  <si>
    <t>18-1278</t>
  </si>
  <si>
    <t>Nicholas Carso</t>
  </si>
  <si>
    <t>Marie Orem</t>
  </si>
  <si>
    <t>18 MSP 029929</t>
  </si>
  <si>
    <t>18-0646</t>
  </si>
  <si>
    <t>Konare Law/ Vincent Rivas-Flores,ESQ</t>
  </si>
  <si>
    <t>Marie Isabel Negrete-Ayala</t>
  </si>
  <si>
    <t>18-1792</t>
  </si>
  <si>
    <t>Maria Zumpano  Lips</t>
  </si>
  <si>
    <t>18 MSP 040578</t>
  </si>
  <si>
    <t>Mailed report 10/10/18</t>
  </si>
  <si>
    <t>2015 IR SECTION PHOTOGRAPH REQUESTS</t>
  </si>
  <si>
    <t>18-0060</t>
  </si>
  <si>
    <t>Allegany County SAO</t>
  </si>
  <si>
    <t>15 MSP 023867</t>
  </si>
  <si>
    <t>34 photos. Sent to lab 10/30</t>
  </si>
  <si>
    <t>Wilburt Bunch</t>
  </si>
  <si>
    <t>13 MSP 002907</t>
  </si>
  <si>
    <t>Sent to lab 10/29. Mailed 11/3</t>
  </si>
  <si>
    <t>CK/AH</t>
  </si>
  <si>
    <t>Sent to Bk/ Not MSP 1/18/18</t>
  </si>
  <si>
    <t>Not in veripic. Contact Bk</t>
  </si>
  <si>
    <t>Amanda Eason</t>
  </si>
  <si>
    <t>15 MSP 031420</t>
  </si>
  <si>
    <t>4 veripic. Sent to lab 11/5</t>
  </si>
  <si>
    <t xml:space="preserve">Dathen Dawkins </t>
  </si>
  <si>
    <t>15 MSP 036861</t>
  </si>
  <si>
    <t>12 photos in veripic. Sent to lab 10/29</t>
  </si>
  <si>
    <t>18-0310</t>
  </si>
  <si>
    <t>Sent email to Amy. Need to bill Req. AH billed $20 11/18. 12/9 - will send request for photos soon.</t>
  </si>
  <si>
    <t>Lewis Hahm, Jr</t>
  </si>
  <si>
    <t>15 MSP 040313</t>
  </si>
  <si>
    <t>Vincent P Matthews</t>
  </si>
  <si>
    <t>15 MSP 041282</t>
  </si>
  <si>
    <t>Maria Diaz</t>
  </si>
  <si>
    <t>Garrett  Co SAO</t>
  </si>
  <si>
    <t>Grey</t>
  </si>
  <si>
    <t>15 MSP 038032</t>
  </si>
  <si>
    <t>14 veripic. Sent to lab 11/18</t>
  </si>
  <si>
    <t>15 MSP 018330</t>
  </si>
  <si>
    <t>Emailed report 2/23/18</t>
  </si>
  <si>
    <t>15 MSP 041346</t>
  </si>
  <si>
    <t>Scanned to Photo Lab-11/23(Mailed out-12/4)</t>
  </si>
  <si>
    <t>Antonio Brandon Washington</t>
  </si>
  <si>
    <t>15 MSP 014516</t>
  </si>
  <si>
    <t>73 photos in Veripic</t>
  </si>
  <si>
    <t>Young</t>
  </si>
  <si>
    <t>15 MSP 031799</t>
  </si>
  <si>
    <t>18-0704</t>
  </si>
  <si>
    <t>1 veripic. Photo Lab 11/24</t>
  </si>
  <si>
    <t>Holton, Brett William</t>
  </si>
  <si>
    <t>15 MSP 041252</t>
  </si>
  <si>
    <t>Felactu</t>
  </si>
  <si>
    <t xml:space="preserve">St. Mary's </t>
  </si>
  <si>
    <t>15 MSP 028145</t>
  </si>
  <si>
    <t>SEIGEL, &amp; TULLY</t>
  </si>
  <si>
    <t>William Adams</t>
  </si>
  <si>
    <t>Kameren Collins</t>
  </si>
  <si>
    <t>15 MSP 034705</t>
  </si>
  <si>
    <t>18 MSP 012402</t>
  </si>
  <si>
    <t>1 photo. Sent to lab 11/30</t>
  </si>
  <si>
    <t>Wicomico County SA</t>
  </si>
  <si>
    <t>Fednel Rhinvil</t>
  </si>
  <si>
    <t>15 40H 00012</t>
  </si>
  <si>
    <t>221 photos. Sent to lab 12/1</t>
  </si>
  <si>
    <t>15-40H-00018</t>
  </si>
  <si>
    <t>445 photos. Ordered 12/02</t>
  </si>
  <si>
    <t>15 MSP 027004</t>
  </si>
  <si>
    <t>25 veripics- Scanned to Photo Lab-12/3</t>
  </si>
  <si>
    <t>Gregory Edens</t>
  </si>
  <si>
    <t>Ishmell</t>
  </si>
  <si>
    <t>15 MSP 040566</t>
  </si>
  <si>
    <t>3 veripic. Sent to photo lab 12/4</t>
  </si>
  <si>
    <t>Robert Cowins</t>
  </si>
  <si>
    <t>15 MSP 043308</t>
  </si>
  <si>
    <t>Ramon Diaz</t>
  </si>
  <si>
    <t>15 MSP 043254</t>
  </si>
  <si>
    <t>18-0703</t>
  </si>
  <si>
    <t>11 photos. Sent to lab 12/7</t>
  </si>
  <si>
    <t>Carroll County SA</t>
  </si>
  <si>
    <t>15 MSP 041151</t>
  </si>
  <si>
    <t>Sent to lab 12/11. Mailed 12/21</t>
  </si>
  <si>
    <t>15 40H 00056</t>
  </si>
  <si>
    <t>270 veripic. Sent to lab 12/18</t>
  </si>
  <si>
    <t>ayodelen Eniafe</t>
  </si>
  <si>
    <t>Wocester</t>
  </si>
  <si>
    <t>15 MSP 031572</t>
  </si>
  <si>
    <t>17 MSP 015942</t>
  </si>
  <si>
    <t>Travis Stalnaker</t>
  </si>
  <si>
    <t>21 Photos. Sent to lab 12/21</t>
  </si>
  <si>
    <t>Phillips, Goldman &amp; Spence</t>
  </si>
  <si>
    <t>13 95 003210</t>
  </si>
  <si>
    <t>112 Photos. Sent to lab 12/22. FedEx 1/5</t>
  </si>
  <si>
    <t>Jesse Slyver</t>
  </si>
  <si>
    <t>St. Mary's SAO</t>
  </si>
  <si>
    <t>15 MSP 022857</t>
  </si>
  <si>
    <t>15 MSP 023285</t>
  </si>
  <si>
    <t>Anthony Covington/Lexy</t>
  </si>
  <si>
    <t>15 MSP 041204</t>
  </si>
  <si>
    <t>18-1451</t>
  </si>
  <si>
    <t>15 MSP 041209</t>
  </si>
  <si>
    <t>3 Veripic. Ordered from photolab 12/31</t>
  </si>
  <si>
    <t>84 veripics-Scanned to Lab-12/31</t>
  </si>
  <si>
    <t>Marcus Allen</t>
  </si>
  <si>
    <t>2018 00357499</t>
  </si>
  <si>
    <t>Mailed CCC 8/20/18</t>
  </si>
  <si>
    <t>18-0406</t>
  </si>
  <si>
    <t>Marcson Ngwa</t>
  </si>
  <si>
    <t>18 MSP 008930</t>
  </si>
  <si>
    <t>Faxed report to OCME 3/6/18</t>
  </si>
  <si>
    <t>18-0816</t>
  </si>
  <si>
    <t>Midwest Record Retrieval</t>
  </si>
  <si>
    <t>Faxed invoice 5/22/18/Faxed report 5/31/18</t>
  </si>
  <si>
    <t>18-0698</t>
  </si>
  <si>
    <t>Marcella Schepp</t>
  </si>
  <si>
    <t>18-1424</t>
  </si>
  <si>
    <t>Marc Nuger</t>
  </si>
  <si>
    <t>2018 00355692</t>
  </si>
  <si>
    <t>Mailed CCC 8/15/18</t>
  </si>
  <si>
    <t>18-1139</t>
  </si>
  <si>
    <t>Manfredis Rodriguez</t>
  </si>
  <si>
    <t>18 MSP 026050</t>
  </si>
  <si>
    <t>Mailed report 7/2/18</t>
  </si>
  <si>
    <t>18-1400</t>
  </si>
  <si>
    <t>Maria Angelucci</t>
  </si>
  <si>
    <t>Maliyah Elphic</t>
  </si>
  <si>
    <t>17 MSP 044176</t>
  </si>
  <si>
    <t>18-1401</t>
  </si>
  <si>
    <t>17 MSP 042611</t>
  </si>
  <si>
    <t>18-1402</t>
  </si>
  <si>
    <t>17 MSP 042920</t>
  </si>
  <si>
    <t>18-1256</t>
  </si>
  <si>
    <t>Malica E Dunnock</t>
  </si>
  <si>
    <t>18 MSP 026702</t>
  </si>
  <si>
    <t>Mailed partial denial 7/18/18</t>
  </si>
  <si>
    <t>18-1609</t>
  </si>
  <si>
    <t>Makini Cooper</t>
  </si>
  <si>
    <t>Not MSP 9/13/18</t>
  </si>
  <si>
    <t>18-1610</t>
  </si>
  <si>
    <t>Records detroyed  2009 DUI 9/13/18</t>
  </si>
  <si>
    <t>18-1668</t>
  </si>
  <si>
    <t>Mahinda De Silva</t>
  </si>
  <si>
    <t>No records found 9/19/18</t>
  </si>
  <si>
    <t>18-1453</t>
  </si>
  <si>
    <t>Mahdi Halal</t>
  </si>
  <si>
    <t>No information found 8/20/18</t>
  </si>
  <si>
    <t>18-0776</t>
  </si>
  <si>
    <t>Kimberly Merryman</t>
  </si>
  <si>
    <t>Madison Swiney</t>
  </si>
  <si>
    <t>18 MSP 013250</t>
  </si>
  <si>
    <t>Denial not adjudicated 5/15/18</t>
  </si>
  <si>
    <t>18-1708</t>
  </si>
  <si>
    <t>Madeline Owen &amp; Brandon Campion</t>
  </si>
  <si>
    <t>18 MSP 039884</t>
  </si>
  <si>
    <t>Mailed partial denial 9/26/18</t>
  </si>
  <si>
    <t>18-1292</t>
  </si>
  <si>
    <t>Michelle Strawser</t>
  </si>
  <si>
    <t>Mackenzie Jordan</t>
  </si>
  <si>
    <t>18 MSP 024409</t>
  </si>
  <si>
    <t>Denial 7/25/18</t>
  </si>
  <si>
    <t>18-1843</t>
  </si>
  <si>
    <t>Mace Energy</t>
  </si>
  <si>
    <t>18 MSP 042627</t>
  </si>
  <si>
    <t>18-2269</t>
  </si>
  <si>
    <t>M. Boone</t>
  </si>
  <si>
    <t>18-1052</t>
  </si>
  <si>
    <t>17 MSP 045564</t>
  </si>
  <si>
    <t>Emailed partial denial 6/20/18</t>
  </si>
  <si>
    <t>Report pending</t>
  </si>
  <si>
    <t>18-1051</t>
  </si>
  <si>
    <t>Lynn B Kendle</t>
  </si>
  <si>
    <t>18 MSP 024727</t>
  </si>
  <si>
    <t>Emailed report 6/20/18</t>
  </si>
  <si>
    <t>18-0949</t>
  </si>
  <si>
    <t>Lynette Tindley</t>
  </si>
  <si>
    <t>18-0263</t>
  </si>
  <si>
    <t>Luke Firlie</t>
  </si>
  <si>
    <t>18 MSP 003790</t>
  </si>
  <si>
    <t>In Draft 2/15/18,2/23,3/8,3/12/ Request at a later date 3/17/18</t>
  </si>
  <si>
    <t>18-0651</t>
  </si>
  <si>
    <t>Mailed with partial denial letter 4/18/18</t>
  </si>
  <si>
    <t>18-1324</t>
  </si>
  <si>
    <t>Luke E Firlie</t>
  </si>
  <si>
    <t>Mailed partial denial 7/30/18</t>
  </si>
  <si>
    <t>18-0979</t>
  </si>
  <si>
    <t>Rodney Angeletti</t>
  </si>
  <si>
    <t>Luisa Morales</t>
  </si>
  <si>
    <t>18 MSP 022481</t>
  </si>
  <si>
    <t>Denial 6/12/18</t>
  </si>
  <si>
    <t>18-0686</t>
  </si>
  <si>
    <t>Schooley, Stempel &amp;Enoff</t>
  </si>
  <si>
    <t>Steven Grant</t>
  </si>
  <si>
    <t>18-1412</t>
  </si>
  <si>
    <t>Mindy Poling</t>
  </si>
  <si>
    <t>Lucas Kent</t>
  </si>
  <si>
    <t>15 MSP 048228</t>
  </si>
  <si>
    <t>18-0268</t>
  </si>
  <si>
    <t>Lower Shore Enterprises Inc.</t>
  </si>
  <si>
    <t>18 MSP 005366</t>
  </si>
  <si>
    <t>18-0062</t>
  </si>
  <si>
    <t>Lorraine Green</t>
  </si>
  <si>
    <t>17 MSP 000461</t>
  </si>
  <si>
    <t>Mailed report 1/18/18</t>
  </si>
  <si>
    <t>18-2070</t>
  </si>
  <si>
    <t>Loring Young</t>
  </si>
  <si>
    <t>18-0209</t>
  </si>
  <si>
    <t>Oliveri &amp; ssociates, LLC Timothy Larsen</t>
  </si>
  <si>
    <t>Lori A Lagrossa and Michael A Hood</t>
  </si>
  <si>
    <t>17 MSP 053903</t>
  </si>
  <si>
    <t>Mailed Denial Letter 2/8</t>
  </si>
  <si>
    <t>18-2052</t>
  </si>
  <si>
    <t>2017 IR Section PIA Requests by Month</t>
  </si>
  <si>
    <t>Loretta Tyler</t>
  </si>
  <si>
    <t>Mailed partial denial 11/16/18</t>
  </si>
  <si>
    <t>Requests Received by Type</t>
  </si>
  <si>
    <t>Report Sent</t>
  </si>
  <si>
    <t>18-1991</t>
  </si>
  <si>
    <t>Loretta A. Holloway</t>
  </si>
  <si>
    <t>18-2146</t>
  </si>
  <si>
    <t>Loch Raven Remoldeling</t>
  </si>
  <si>
    <t>18 MSP 045866</t>
  </si>
  <si>
    <t>Emailed Report 12/6/18</t>
  </si>
  <si>
    <t>TOTAL</t>
  </si>
  <si>
    <t>PIA Type</t>
  </si>
  <si>
    <t>18-1591</t>
  </si>
  <si>
    <t>LNJ Excavating</t>
  </si>
  <si>
    <t>18 MSP 037994</t>
  </si>
  <si>
    <t>18-2078</t>
  </si>
  <si>
    <t>Lloyd Chamberlin Mason</t>
  </si>
  <si>
    <t>PIA Requests Received</t>
  </si>
  <si>
    <t>18 MSP 051048</t>
  </si>
  <si>
    <t>18-2086</t>
  </si>
  <si>
    <t>Livingston Collins</t>
  </si>
  <si>
    <t>OSFM 19 18 016</t>
  </si>
  <si>
    <t>18-0685</t>
  </si>
  <si>
    <t>Lacey Wilson</t>
  </si>
  <si>
    <t>18-0472</t>
  </si>
  <si>
    <t>David Nardozzi</t>
  </si>
  <si>
    <t>Lindsay Nardozzi</t>
  </si>
  <si>
    <t>2018 0040496</t>
  </si>
  <si>
    <t>Customer received CCC in lobby 3/15/18</t>
  </si>
  <si>
    <t>18-1203</t>
  </si>
  <si>
    <t>Linda Harrison</t>
  </si>
  <si>
    <t>18 MSP 029060</t>
  </si>
  <si>
    <t>IEmailed partial denial 7/26/18n draft 7/11/18</t>
  </si>
  <si>
    <t>18-0473</t>
  </si>
  <si>
    <t>Shawn A. Gritz</t>
  </si>
  <si>
    <t>Liam Judge</t>
  </si>
  <si>
    <t>Sent correspondence 3/19/18/ No response 4/19/18</t>
  </si>
  <si>
    <t>18-0978</t>
  </si>
  <si>
    <t>Pam Bradsher</t>
  </si>
  <si>
    <t>Lewis Miller Storms</t>
  </si>
  <si>
    <t>18 MSP 005175</t>
  </si>
  <si>
    <t>Denied 6/12/18</t>
  </si>
  <si>
    <t>18-0175</t>
  </si>
  <si>
    <t>Cpl Burns/Anne Arundel Co PD</t>
  </si>
  <si>
    <t>Lewis Ely</t>
  </si>
  <si>
    <t>Z 50 09009</t>
  </si>
  <si>
    <t>HOR 1/31, Records missing 02/14</t>
  </si>
  <si>
    <t>18-0677</t>
  </si>
  <si>
    <t>Lewis Boning</t>
  </si>
  <si>
    <t>18 MSP 015019</t>
  </si>
  <si>
    <t>Mailed report 4/23/18</t>
  </si>
  <si>
    <t>18-1319</t>
  </si>
  <si>
    <t>Sarah Ryley</t>
  </si>
  <si>
    <t>Levon Stokes</t>
  </si>
  <si>
    <t>Not MSP 7/30/18</t>
  </si>
  <si>
    <t>18-0674</t>
  </si>
  <si>
    <t>Leslie Kelley</t>
  </si>
  <si>
    <t>18 MSP 015757</t>
  </si>
  <si>
    <t>Mailed partial denial 4/23/18</t>
  </si>
  <si>
    <t>18-0025</t>
  </si>
  <si>
    <t>Leslie Adkins/Kenneth Adkins</t>
  </si>
  <si>
    <t>18-0241</t>
  </si>
  <si>
    <t>Lesley Murrill</t>
  </si>
  <si>
    <t>18-0258</t>
  </si>
  <si>
    <t>Refered to Sgt. Blades - Homicide Unit</t>
  </si>
  <si>
    <t>18-0436</t>
  </si>
  <si>
    <t>Not releasble yet. 3/13/18</t>
  </si>
  <si>
    <t>18-0644</t>
  </si>
  <si>
    <t>Total Remaining</t>
  </si>
  <si>
    <t>Jonathan White</t>
  </si>
  <si>
    <t>18-1567</t>
  </si>
  <si>
    <t>Leo Zilka</t>
  </si>
  <si>
    <t>18 MSP 036002</t>
  </si>
  <si>
    <t>In draft 9/6/18/Mailed report 9/12/18</t>
  </si>
  <si>
    <t>18-0476</t>
  </si>
  <si>
    <t>Kyle Escalera</t>
  </si>
  <si>
    <t>Lentell D. Hall</t>
  </si>
  <si>
    <t>05 83 011601</t>
  </si>
  <si>
    <t>HOR 3/19/18, Record expunged 4/21/11</t>
  </si>
  <si>
    <t>18-0599</t>
  </si>
  <si>
    <t>Lenny Vega</t>
  </si>
  <si>
    <t>Sent correpondence to requester, need more info 4/3/18/  No responce 5/11/18</t>
  </si>
  <si>
    <t>18-1190</t>
  </si>
  <si>
    <t>Lemuel and Janet Lewis</t>
  </si>
  <si>
    <t>OSFM 09 18.012</t>
  </si>
  <si>
    <t>18-0105</t>
  </si>
  <si>
    <t>Lee Straube</t>
  </si>
  <si>
    <t>17 MSP 055143</t>
  </si>
  <si>
    <t>In draft 1/29. Request at a later date</t>
  </si>
  <si>
    <t>18-0294</t>
  </si>
  <si>
    <t>In draft 2/22/18,2/27,3/8,3/12,3/20/ Request at a later date 3/26</t>
  </si>
  <si>
    <t>18-0716</t>
  </si>
  <si>
    <t>Mailed report 5/1/18</t>
  </si>
  <si>
    <t>Requests Closed by Month</t>
  </si>
  <si>
    <t>18-1141</t>
  </si>
  <si>
    <t>Lee Judy</t>
  </si>
  <si>
    <t>18 MSP 022638</t>
  </si>
  <si>
    <t>Mailed partial denial 7/2/18</t>
  </si>
  <si>
    <t>18-0272</t>
  </si>
  <si>
    <t>Leah Rae Faulkingham</t>
  </si>
  <si>
    <t>18 MSP 007363</t>
  </si>
  <si>
    <t>Faxed Report 2/20/18</t>
  </si>
  <si>
    <t>18-1086</t>
  </si>
  <si>
    <t>Leah Marie Billet</t>
  </si>
  <si>
    <t>Contact CJIS 6/26/18</t>
  </si>
  <si>
    <t>18-1388</t>
  </si>
  <si>
    <t>Lea Foster</t>
  </si>
  <si>
    <t>Sent email to Trpr Kelly for update on disposition 8/8</t>
  </si>
  <si>
    <t>18-1544</t>
  </si>
  <si>
    <t>Lawrence Carl Dunbar</t>
  </si>
  <si>
    <t>Sent to BK  8/31/18/Destroyed 9/5/18</t>
  </si>
  <si>
    <t>18-2257</t>
  </si>
  <si>
    <t>Closed - Report Sent: YES</t>
  </si>
  <si>
    <t>Open - waiting to hear from Trpr Hook</t>
  </si>
  <si>
    <t>18-2261</t>
  </si>
  <si>
    <t>Laura Poole/George Poole</t>
  </si>
  <si>
    <t>18-1655</t>
  </si>
  <si>
    <t>Steinger, Iscoe &amp; Greene, P.A.</t>
  </si>
  <si>
    <t>waiting for payment.  Payment never received.</t>
  </si>
  <si>
    <t>18-0849</t>
  </si>
  <si>
    <t>Laura Kerfoot</t>
  </si>
  <si>
    <t>Crash data</t>
  </si>
  <si>
    <t>18-2120</t>
  </si>
  <si>
    <t>Laura K Shears</t>
  </si>
  <si>
    <t>18-1208</t>
  </si>
  <si>
    <t>Pat McDernott</t>
  </si>
  <si>
    <t>Laura Hemler</t>
  </si>
  <si>
    <t>18 MSP 022171</t>
  </si>
  <si>
    <t>Closed - Report Sent: NO</t>
  </si>
  <si>
    <t>Went to legal 7/11/18/Denied 7/17/18</t>
  </si>
  <si>
    <t>18-1302</t>
  </si>
  <si>
    <t>CSC Gov solutions LLC/ Lindsey Steiner</t>
  </si>
  <si>
    <t>Laura Arlene Hernandez</t>
  </si>
  <si>
    <t>15 MSP 030344</t>
  </si>
  <si>
    <t>Faxed report 7/25/18</t>
  </si>
  <si>
    <t>18-1596</t>
  </si>
  <si>
    <t>Larry W Jenkins</t>
  </si>
  <si>
    <t>Requesting all information regarding Larry W Jenkins</t>
  </si>
  <si>
    <t>18-1522</t>
  </si>
  <si>
    <t>Type Total</t>
  </si>
  <si>
    <t>Department of Justice/Vince Salvatore</t>
  </si>
  <si>
    <t>Larry Vicidomini</t>
  </si>
  <si>
    <t>16 MSP 014947</t>
  </si>
  <si>
    <t>Total Sent</t>
  </si>
  <si>
    <t>Emailed repport 8/30/18</t>
  </si>
  <si>
    <t>18-0435</t>
  </si>
  <si>
    <t>Larry Lashine</t>
  </si>
  <si>
    <t>18 MSP 008975</t>
  </si>
  <si>
    <t>In draft 3/13/18,3/23/ Report emailed 3/26/18</t>
  </si>
  <si>
    <t>18-1435</t>
  </si>
  <si>
    <t>Antonio D Medley 2672288</t>
  </si>
  <si>
    <t>Larry Galbreath</t>
  </si>
  <si>
    <t>197237006 007</t>
  </si>
  <si>
    <t>Request Final Disposition - Closed by Month</t>
  </si>
  <si>
    <t>Request if Larry Galbreath member of MSP</t>
  </si>
  <si>
    <t>18-1706</t>
  </si>
  <si>
    <t>Denials by Closed Date</t>
  </si>
  <si>
    <t>Larry Austin</t>
  </si>
  <si>
    <t>No records found 9/26/18</t>
  </si>
  <si>
    <t>18-0256</t>
  </si>
  <si>
    <t>Robert M Westra Esquire</t>
  </si>
  <si>
    <t>Larnel Ellis</t>
  </si>
  <si>
    <t>Any documents regarding Essex Royal Farms Store</t>
  </si>
  <si>
    <t>18-0620</t>
  </si>
  <si>
    <t>Lantz Edwarad Carvelli</t>
  </si>
  <si>
    <t>18 MSP 015455</t>
  </si>
  <si>
    <t>Faxed report 4/13/18</t>
  </si>
  <si>
    <t>18-1335</t>
  </si>
  <si>
    <t>Lance Wiprud</t>
  </si>
  <si>
    <t>18-0434</t>
  </si>
  <si>
    <t>Lana Grove</t>
  </si>
  <si>
    <t>18 MSP 005560</t>
  </si>
  <si>
    <t>Mailed a partial denial 3/12/18</t>
  </si>
  <si>
    <t>Denials - Month Closed</t>
  </si>
  <si>
    <t>18-0345</t>
  </si>
  <si>
    <t>Dawn Edmonds Private Investigator</t>
  </si>
  <si>
    <t>Lamonn Lewis</t>
  </si>
  <si>
    <t>17 MSP 051512</t>
  </si>
  <si>
    <t>Request any dash cam-body cam</t>
  </si>
  <si>
    <t>18-0719</t>
  </si>
  <si>
    <t>Lamar Davis</t>
  </si>
  <si>
    <t>No report found 5/2/18</t>
  </si>
  <si>
    <t>18-0643</t>
  </si>
  <si>
    <t>Frank Coviello</t>
  </si>
  <si>
    <t>Carlos Wolff</t>
  </si>
  <si>
    <t>18-0554</t>
  </si>
  <si>
    <t>Kyle Bryan Rector</t>
  </si>
  <si>
    <t>13 80 006271</t>
  </si>
  <si>
    <t>18-2183</t>
  </si>
  <si>
    <t>Steven Mitchell</t>
  </si>
  <si>
    <t>Emailed Report 12/12/18</t>
  </si>
  <si>
    <t>18-1740</t>
  </si>
  <si>
    <t>Kurt L Gray</t>
  </si>
  <si>
    <t>2018 00413622</t>
  </si>
  <si>
    <t>18-1900</t>
  </si>
  <si>
    <t>Mailed CCC 10/24/18</t>
  </si>
  <si>
    <t>18-1540</t>
  </si>
  <si>
    <t>Kuniko Wallis</t>
  </si>
  <si>
    <t>No report found 8/31/18</t>
  </si>
  <si>
    <t>PIA Photo Requests by Month</t>
  </si>
  <si>
    <t>18-0180</t>
  </si>
  <si>
    <t>Krystal Tonkins</t>
  </si>
  <si>
    <t>No information found 2/1/18</t>
  </si>
  <si>
    <t>18-0827</t>
  </si>
  <si>
    <t>Krystal Sons</t>
  </si>
  <si>
    <t>18-0989</t>
  </si>
  <si>
    <t>Deborah Royster</t>
  </si>
  <si>
    <t>Krystal Marie Taylor</t>
  </si>
  <si>
    <t>Sent to BK 6/13/18,Called BK 7/5/18/Theresa said no report found.</t>
  </si>
  <si>
    <t>18-1875</t>
  </si>
  <si>
    <t>Kristina Marie Quesenberry</t>
  </si>
  <si>
    <t>18 MSP 045314</t>
  </si>
  <si>
    <t>Faxed report 10/22/18</t>
  </si>
  <si>
    <t>18-1614</t>
  </si>
  <si>
    <t>Brandon R Scheele Esquire</t>
  </si>
  <si>
    <t>Kristin Weibley Richard Weibley</t>
  </si>
  <si>
    <t>Requesting 911 call 
Requestor was provided with CAD Rpt-emailed</t>
  </si>
  <si>
    <t>18-1835</t>
  </si>
  <si>
    <t>Chase D. Murphy</t>
  </si>
  <si>
    <t>Kristi L. Murphy</t>
  </si>
  <si>
    <t>18 MSP 039840</t>
  </si>
  <si>
    <t>Mailed report 10/16/18</t>
  </si>
  <si>
    <t>18-0456</t>
  </si>
  <si>
    <t>Kristi Casteel</t>
  </si>
  <si>
    <t>2018 00030646</t>
  </si>
  <si>
    <t>Mailed CCC 3/14</t>
  </si>
  <si>
    <t>18-0996</t>
  </si>
  <si>
    <t>Bruce Ehman/Levin &amp; Gann,P.A.</t>
  </si>
  <si>
    <t>Kristen Nicole Katz</t>
  </si>
  <si>
    <t>18 MSP 020063</t>
  </si>
  <si>
    <t>Not releasable 6/14/18</t>
  </si>
  <si>
    <t>Photos Requests Received</t>
  </si>
  <si>
    <t>18-0190</t>
  </si>
  <si>
    <t>Donald Frick</t>
  </si>
  <si>
    <t>Koyji Montahro Crosley</t>
  </si>
  <si>
    <t>17 MSP 007364</t>
  </si>
  <si>
    <t>Mailed Report 2/5</t>
  </si>
  <si>
    <t>18-0220</t>
  </si>
  <si>
    <t>Special Agent Donald Frick</t>
  </si>
  <si>
    <t>Faxed report 2/7/18</t>
  </si>
  <si>
    <t>18-1919</t>
  </si>
  <si>
    <t>Georgetown Law Center for Applied Legal Studies</t>
  </si>
  <si>
    <t>Koyila Varelie</t>
  </si>
  <si>
    <t>18 MSP 037912</t>
  </si>
  <si>
    <t>Contact SAO of PG County DUI report 10/26/18</t>
  </si>
  <si>
    <t>18-1545</t>
  </si>
  <si>
    <t>Korey Austin</t>
  </si>
  <si>
    <t>Not MSP 8/31/18</t>
  </si>
  <si>
    <t>18-0641</t>
  </si>
  <si>
    <t>DEPT. OF LABOR, LICENSING</t>
  </si>
  <si>
    <t>David Ingram</t>
  </si>
  <si>
    <t>18-2034</t>
  </si>
  <si>
    <t>Kimberly S. Harward</t>
  </si>
  <si>
    <t>18 MSP 047219</t>
  </si>
  <si>
    <t>MIailed CCC 11/14/18</t>
  </si>
  <si>
    <t>18-1332</t>
  </si>
  <si>
    <t>Kimberly Hagelin</t>
  </si>
  <si>
    <t>18 MSP 030345</t>
  </si>
  <si>
    <t>Mailed report 7/30/18</t>
  </si>
  <si>
    <t>18-1756</t>
  </si>
  <si>
    <t>18 040554</t>
  </si>
  <si>
    <t>18-0687</t>
  </si>
  <si>
    <t>James Nolte</t>
  </si>
  <si>
    <t>Kimberly Flower</t>
  </si>
  <si>
    <t>16 MSP 038930</t>
  </si>
  <si>
    <t>Sent email requesting clarification 4/24/18/No response 5/22/18</t>
  </si>
  <si>
    <t>18-0977</t>
  </si>
  <si>
    <t>Donna Arney</t>
  </si>
  <si>
    <t>Kimberly Elizabeth Bond</t>
  </si>
  <si>
    <t>No information found 6/12/18</t>
  </si>
  <si>
    <t>18-0821</t>
  </si>
  <si>
    <t>Kim MCCracken</t>
  </si>
  <si>
    <t>18-1519</t>
  </si>
  <si>
    <t>Khai Doquang</t>
  </si>
  <si>
    <t>18 MSP 035571</t>
  </si>
  <si>
    <t>18-2065</t>
  </si>
  <si>
    <t>Sandra Jones/ Leder &amp; Hale PC</t>
  </si>
  <si>
    <t>Kevin Yates</t>
  </si>
  <si>
    <t>Not MSP/Natural Resources PD</t>
  </si>
  <si>
    <t>18-0108</t>
  </si>
  <si>
    <t>Kevin Robert Beebe</t>
  </si>
  <si>
    <t>18 MSP 001799</t>
  </si>
  <si>
    <t>18-1962</t>
  </si>
  <si>
    <t>Kevin Popielarczy</t>
  </si>
  <si>
    <t>18-0418</t>
  </si>
  <si>
    <t>Kiara Sibert</t>
  </si>
  <si>
    <t>Kevin Mathew Drzewicke</t>
  </si>
  <si>
    <t>Report giving to requester 3/8/18</t>
  </si>
  <si>
    <t>18-0396</t>
  </si>
  <si>
    <t>Kevin M Lavezzo</t>
  </si>
  <si>
    <t>18 MSP 008144</t>
  </si>
  <si>
    <t>Draft 3/6, Mailed report w/partial ltr 3/14</t>
  </si>
  <si>
    <t>18-1576</t>
  </si>
  <si>
    <t>Audrey Townsend/ Office of Risk Management</t>
  </si>
  <si>
    <t>Kevin Lyde</t>
  </si>
  <si>
    <t>Not MSP 9/6/18</t>
  </si>
  <si>
    <t>18-1849</t>
  </si>
  <si>
    <t>Kevin L Kroner</t>
  </si>
  <si>
    <t>18 MSP 036549</t>
  </si>
  <si>
    <t>18-1558</t>
  </si>
  <si>
    <t>Kevin Kansler</t>
  </si>
  <si>
    <t>18 MSP 031148</t>
  </si>
  <si>
    <t>Contact SOA for report 9/5/18</t>
  </si>
  <si>
    <t>18-1357</t>
  </si>
  <si>
    <t>Kevin Harris</t>
  </si>
  <si>
    <t>18-1443</t>
  </si>
  <si>
    <t>Kevin Dillard</t>
  </si>
  <si>
    <t>Not releasable at this time 8/17/18</t>
  </si>
  <si>
    <t>18-0798</t>
  </si>
  <si>
    <t>Kevin Darnell Gardner</t>
  </si>
  <si>
    <t>No information found per BK 5/17/18</t>
  </si>
  <si>
    <t>18-1342</t>
  </si>
  <si>
    <t xml:space="preserve">IWIF </t>
  </si>
  <si>
    <t>Kevin Caraballo</t>
  </si>
  <si>
    <t>18 MSP 032235</t>
  </si>
  <si>
    <t>In draft 7/31/18/Faxed report eith partial denial 9/6/18</t>
  </si>
  <si>
    <t>18-0722</t>
  </si>
  <si>
    <t>Johnny Alvarez</t>
  </si>
  <si>
    <t>Kevin Brooks</t>
  </si>
  <si>
    <t>18 MSP 015486</t>
  </si>
  <si>
    <t>Not ajudicated 5/2/18</t>
  </si>
  <si>
    <t>18-0983</t>
  </si>
  <si>
    <t>Kevin Angilletta</t>
  </si>
  <si>
    <t>18 MSP 024392</t>
  </si>
  <si>
    <t>Report faxed 6/12/18</t>
  </si>
  <si>
    <t>18-0904</t>
  </si>
  <si>
    <t>Philadelphia PD</t>
  </si>
  <si>
    <t>Kenwin Baylor</t>
  </si>
  <si>
    <t>C 62 20861</t>
  </si>
  <si>
    <t>18-0533</t>
  </si>
  <si>
    <t>Karl Prodoehl</t>
  </si>
  <si>
    <t>Kenton Bender</t>
  </si>
  <si>
    <t>18-2010</t>
  </si>
  <si>
    <t>Kenny Peeples</t>
  </si>
  <si>
    <t>Not a PIA request 11/13/18</t>
  </si>
  <si>
    <t>18-0581</t>
  </si>
  <si>
    <t>18-1305</t>
  </si>
  <si>
    <t>Kenneth L. Coleman</t>
  </si>
  <si>
    <t>18 MSP 031209</t>
  </si>
  <si>
    <t>Emailed report 7/26/18</t>
  </si>
  <si>
    <t>Final Disposition Total</t>
  </si>
  <si>
    <t>18-0634</t>
  </si>
  <si>
    <t>Kenji Mundy</t>
  </si>
  <si>
    <t>2018 00151462</t>
  </si>
  <si>
    <t>Accident Photo Requests by Month</t>
  </si>
  <si>
    <t>Mailed CCC 4/17/18</t>
  </si>
  <si>
    <t>18-0640</t>
  </si>
  <si>
    <t>Garry Shubrooks</t>
  </si>
  <si>
    <t>18-1789</t>
  </si>
  <si>
    <t>Kelsey E. Escobar</t>
  </si>
  <si>
    <t>15 MSP 027221</t>
  </si>
  <si>
    <t>Emailed report 10/10/18</t>
  </si>
  <si>
    <t>18-0099</t>
  </si>
  <si>
    <t>Jill Lorinchak</t>
  </si>
  <si>
    <t>Kelly Seward</t>
  </si>
  <si>
    <t>17 MSP 052873</t>
  </si>
  <si>
    <t>18-0963</t>
  </si>
  <si>
    <t>Kaitlyn Walker</t>
  </si>
  <si>
    <t>Kelly Lynn Gray</t>
  </si>
  <si>
    <t>18 MSP 019404</t>
  </si>
  <si>
    <t>Emailed partial denial 6/7/18</t>
  </si>
  <si>
    <t>18-0931</t>
  </si>
  <si>
    <t>Mutual Benefit Insurance</t>
  </si>
  <si>
    <t>Keith Bounds</t>
  </si>
  <si>
    <t>OSFM 22 17 078</t>
  </si>
  <si>
    <t>18-1814</t>
  </si>
  <si>
    <t>Kein Jorgensen</t>
  </si>
  <si>
    <t>No report found 10/15/18</t>
  </si>
  <si>
    <t>18-0349</t>
  </si>
  <si>
    <t>William Schildt</t>
  </si>
  <si>
    <t>Kegarese, Debra</t>
  </si>
  <si>
    <t>18-1346</t>
  </si>
  <si>
    <t>Cheryl Simon LCSW CA</t>
  </si>
  <si>
    <t>Keenan Wynn Rochester</t>
  </si>
  <si>
    <t>No records found 7/31/18</t>
  </si>
  <si>
    <t>18-0693</t>
  </si>
  <si>
    <t>Lindsey Steiner/ CSRA</t>
  </si>
  <si>
    <t>Kayla Dixon</t>
  </si>
  <si>
    <t>Not MSP 4/25/18</t>
  </si>
  <si>
    <t>18-1483</t>
  </si>
  <si>
    <t>Katrice Arrington</t>
  </si>
  <si>
    <t>Not MSP 8/23/18</t>
  </si>
  <si>
    <t>18-1770</t>
  </si>
  <si>
    <t>Tracy Soper; Talbot Co State's Attorney</t>
  </si>
  <si>
    <t>Katiece Simmons</t>
  </si>
  <si>
    <t>OSFM #20.18.016</t>
  </si>
  <si>
    <t>Photo CD hand-delivered on 10/04/2018</t>
  </si>
  <si>
    <t>Not Sent</t>
  </si>
  <si>
    <t>18-0235</t>
  </si>
  <si>
    <t>NBIB/Corinne Long</t>
  </si>
  <si>
    <t>Katie Marie Kunkel</t>
  </si>
  <si>
    <t>16 MSP 023547</t>
  </si>
  <si>
    <t>18-0261</t>
  </si>
  <si>
    <t>Katherine Ruth Cobos</t>
  </si>
  <si>
    <t>No report found 2/15/2018</t>
  </si>
  <si>
    <t>18-0767</t>
  </si>
  <si>
    <t>Katherine Myers/ Juvenile</t>
  </si>
  <si>
    <t>Denial Juvenile victim 5/14/18</t>
  </si>
  <si>
    <t>18-0768</t>
  </si>
  <si>
    <t>18-0612</t>
  </si>
  <si>
    <t>Matthew Redmond</t>
  </si>
  <si>
    <t>16 MSP018059</t>
  </si>
  <si>
    <t>18-1193</t>
  </si>
  <si>
    <t>Robert Almon; Erie Insurance</t>
  </si>
  <si>
    <t>Kartiece Simmons</t>
  </si>
  <si>
    <t>OSFM# 20.18.016</t>
  </si>
  <si>
    <t>Report Emailed on 07/19/2018</t>
  </si>
  <si>
    <t>18-1251</t>
  </si>
  <si>
    <t>Madeline Masters/Parole &amp; Probation Harrisburg PA</t>
  </si>
  <si>
    <t>Karonn Greenwood</t>
  </si>
  <si>
    <t>18 MSP 030038</t>
  </si>
  <si>
    <t>Emailed CCC 7/17/18</t>
  </si>
  <si>
    <t>18-1664</t>
  </si>
  <si>
    <t>Jamie Linke/ Parole Agent</t>
  </si>
  <si>
    <t>18-1416</t>
  </si>
  <si>
    <t>Karla Racer</t>
  </si>
  <si>
    <t>18 MSP 032689</t>
  </si>
  <si>
    <t>Mailed Report 8/15/18</t>
  </si>
  <si>
    <t>Jennifer Brown</t>
  </si>
  <si>
    <t>18-1780</t>
  </si>
  <si>
    <t>Karl James DaPonte</t>
  </si>
  <si>
    <t>DUI older than 1 year destroyed 10/9/18</t>
  </si>
  <si>
    <t>18-0358</t>
  </si>
  <si>
    <t>Jim O'Neil/St Mary's Sheriff's Office</t>
  </si>
  <si>
    <t>Karin Jeanne Kless</t>
  </si>
  <si>
    <t>18 MSP 002432</t>
  </si>
  <si>
    <t>Emailed report 2/28/18</t>
  </si>
  <si>
    <t>18-0611</t>
  </si>
  <si>
    <t>Michael Carter</t>
  </si>
  <si>
    <t>18-1909</t>
  </si>
  <si>
    <t>Karen Johnston Colclough</t>
  </si>
  <si>
    <t>Report is not ready for discimination from Interact, sent to Sgt Clark 10/24/18</t>
  </si>
  <si>
    <t>18-1169</t>
  </si>
  <si>
    <t>Karen A. Caniford</t>
  </si>
  <si>
    <t>2018 00290896</t>
  </si>
  <si>
    <t>Mailed partial denial 7/5/18</t>
  </si>
  <si>
    <t>18-1415</t>
  </si>
  <si>
    <t>Kareem Taylor</t>
  </si>
  <si>
    <t>2018 00346398</t>
  </si>
  <si>
    <t>18-1506</t>
  </si>
  <si>
    <t>Requesting video footage of accident.</t>
  </si>
  <si>
    <t>52 - Barrack C - Cumberland</t>
  </si>
  <si>
    <t>18-0609</t>
  </si>
  <si>
    <t>53 - Barrack D - Bel Air</t>
  </si>
  <si>
    <t>Scottie Leonard/Keypoint</t>
  </si>
  <si>
    <t>Kamil Maclin</t>
  </si>
  <si>
    <t>12 53 008476</t>
  </si>
  <si>
    <t>05 - Office of Media Communications</t>
  </si>
  <si>
    <t>56 - Barrack G - Westminster</t>
  </si>
  <si>
    <t>18-0606</t>
  </si>
  <si>
    <t>Janay Wallace</t>
  </si>
  <si>
    <t>08 - Field Operations Bureau</t>
  </si>
  <si>
    <t>Not Adjudicated Juvenile Suspect(s)</t>
  </si>
  <si>
    <t>61 - Barrack L - Forestville</t>
  </si>
  <si>
    <t>18-1862</t>
  </si>
  <si>
    <t>Justin Rollins</t>
  </si>
  <si>
    <t>Partial- Invasion of Privacy</t>
  </si>
  <si>
    <t>64 - Barrack O - Hagerstown</t>
  </si>
  <si>
    <t>18-1236</t>
  </si>
  <si>
    <t>Justin Ritchey</t>
  </si>
  <si>
    <t>2018 00312755</t>
  </si>
  <si>
    <t>17 - Facilities Management Division</t>
  </si>
  <si>
    <t>95 - Barrack X - Princess Anne</t>
  </si>
  <si>
    <t>19 - Education &amp; Training Division</t>
  </si>
  <si>
    <t>96 - Barrack V - Berlin</t>
  </si>
  <si>
    <t>Suspicious Death</t>
  </si>
  <si>
    <t>18-0969</t>
  </si>
  <si>
    <t>Justin Randolph</t>
  </si>
  <si>
    <t>No report on file 6/8/18</t>
  </si>
  <si>
    <t>18-2214</t>
  </si>
  <si>
    <t>Justin Parrish</t>
  </si>
  <si>
    <t>Chesapeake Boats</t>
  </si>
  <si>
    <t>No report found 12/19/18</t>
  </si>
  <si>
    <t>18-1227</t>
  </si>
  <si>
    <t>35 - Office of Strategic Planning</t>
  </si>
  <si>
    <t>Todd Colonghi</t>
  </si>
  <si>
    <t>Justin Miller</t>
  </si>
  <si>
    <t>18 MSP 028586</t>
  </si>
  <si>
    <t>41 - Chemical Test for Alcohol Unit</t>
  </si>
  <si>
    <t>18-1293</t>
  </si>
  <si>
    <t>Mary Downs</t>
  </si>
  <si>
    <t>Justin Briscoe</t>
  </si>
  <si>
    <t>18 MSP 026215</t>
  </si>
  <si>
    <t>68 - Criminal Intelligence Section</t>
  </si>
  <si>
    <t>Denial 7/15/18</t>
  </si>
  <si>
    <t>18-1972</t>
  </si>
  <si>
    <t>84 - Records Command</t>
  </si>
  <si>
    <t>Shawn Minnick</t>
  </si>
  <si>
    <t>Justice Hadon</t>
  </si>
  <si>
    <t>18-2040</t>
  </si>
  <si>
    <t>Ashley Crossman</t>
  </si>
  <si>
    <t>Jusitn Schneider</t>
  </si>
  <si>
    <t>17 MSP 001972</t>
  </si>
  <si>
    <t>Emailed report 11/15/18</t>
  </si>
  <si>
    <t>18-1137</t>
  </si>
  <si>
    <t>June Carroll Melchior</t>
  </si>
  <si>
    <t>18 MSP 026768</t>
  </si>
  <si>
    <t>18-0820</t>
  </si>
  <si>
    <t>Julius D. Jackson</t>
  </si>
  <si>
    <t>18 MSP 003838</t>
  </si>
  <si>
    <t>Mailed report 5/22/18</t>
  </si>
  <si>
    <t>18-1385</t>
  </si>
  <si>
    <t>Lititz Mutual Insurance Company</t>
  </si>
  <si>
    <t>Julie &amp; John Bentley</t>
  </si>
  <si>
    <t>18 MSP 027057</t>
  </si>
  <si>
    <t>18-0143</t>
  </si>
  <si>
    <t>SGT Cafferilli, Jesse</t>
  </si>
  <si>
    <t>Julianna E. Frishkorn</t>
  </si>
  <si>
    <t>15 MSP 018449</t>
  </si>
  <si>
    <t>18-1356</t>
  </si>
  <si>
    <t>Julia Garabito</t>
  </si>
  <si>
    <t>18-1504</t>
  </si>
  <si>
    <t>Turner Sothoron Esq</t>
  </si>
  <si>
    <t>Julia Connellis</t>
  </si>
  <si>
    <t>2017 00016167</t>
  </si>
  <si>
    <t>Requesting 911 tape or body cam</t>
  </si>
  <si>
    <t>2016 IR Section PIA Requests by Month</t>
  </si>
  <si>
    <t>Rec'd</t>
  </si>
  <si>
    <t>18-1384</t>
  </si>
  <si>
    <t>Section</t>
  </si>
  <si>
    <t>Juel Hunt</t>
  </si>
  <si>
    <t>18 MSP 020086</t>
  </si>
  <si>
    <t>18-1527</t>
  </si>
  <si>
    <t>Newsome/Melton  Michele Reed</t>
  </si>
  <si>
    <t>Judy Ann Ragland</t>
  </si>
  <si>
    <t>MSP546600P4</t>
  </si>
  <si>
    <t>Requesting 911 tapes, Dispatch records and CAD reports</t>
  </si>
  <si>
    <t>18-0604</t>
  </si>
  <si>
    <t>18  MSP 005487</t>
  </si>
  <si>
    <t>Customer  do not Need report</t>
  </si>
  <si>
    <t>18-0462</t>
  </si>
  <si>
    <t>Judith Cook</t>
  </si>
  <si>
    <t>18 MSP 007225</t>
  </si>
  <si>
    <t>Requests Received</t>
  </si>
  <si>
    <t>Mailed report 3/15/188</t>
  </si>
  <si>
    <t>18-1421</t>
  </si>
  <si>
    <t>Jubril Ogungbemi</t>
  </si>
  <si>
    <t>18-1693</t>
  </si>
  <si>
    <t>Meliha Perez Halpern, Esq.</t>
  </si>
  <si>
    <t>Juan G. Hernandez</t>
  </si>
  <si>
    <t>Emailed CCC 9/24/18</t>
  </si>
  <si>
    <t>18-0600</t>
  </si>
  <si>
    <t>Fowler, Hirtzelk, McNulty &amp; Spaulding</t>
  </si>
  <si>
    <t>C. Beamer</t>
  </si>
  <si>
    <t>mailed 05/10/18</t>
  </si>
  <si>
    <t>18-0587</t>
  </si>
  <si>
    <t>Kayla Thomas</t>
  </si>
  <si>
    <t>JP Morgan Chase Bank</t>
  </si>
  <si>
    <t>OSFM 20.16.016</t>
  </si>
  <si>
    <t>18-0597</t>
  </si>
  <si>
    <t>Selena Espinal</t>
  </si>
  <si>
    <t>2018 00082075</t>
  </si>
  <si>
    <t>18-1263</t>
  </si>
  <si>
    <t>Joshua Quase</t>
  </si>
  <si>
    <t>18 MSP 030263</t>
  </si>
  <si>
    <t>Faxed partial denial 7/18/18</t>
  </si>
  <si>
    <t>18-0373</t>
  </si>
  <si>
    <t>Joshua Moore</t>
  </si>
  <si>
    <t>No information found 3/2/18</t>
  </si>
  <si>
    <t>18-0832</t>
  </si>
  <si>
    <t>Joshua Huntington</t>
  </si>
  <si>
    <t>18 MSP 018919</t>
  </si>
  <si>
    <t>18-0872</t>
  </si>
  <si>
    <t>Miller &amp; Zois Attorneys</t>
  </si>
  <si>
    <t>Joshua Hamer / Mark Peterson</t>
  </si>
  <si>
    <t>18 MSP 009019</t>
  </si>
  <si>
    <t>Request video footage
Gregson advised video sent to requestor</t>
  </si>
  <si>
    <t>18-0596</t>
  </si>
  <si>
    <t>Denl**</t>
  </si>
  <si>
    <t>Josue Cardenas</t>
  </si>
  <si>
    <t>16C S00238114</t>
  </si>
  <si>
    <t>18-0028</t>
  </si>
  <si>
    <t>KeyPoint  Denise Yingling</t>
  </si>
  <si>
    <t>Joshua Alevster Hampton III</t>
  </si>
  <si>
    <t>25 year destroyed letter sent 1/11</t>
  </si>
  <si>
    <t>18-0569</t>
  </si>
  <si>
    <t>Raymond Yu</t>
  </si>
  <si>
    <t>18 MSP 002267</t>
  </si>
  <si>
    <t>Report mailed 4/12/18</t>
  </si>
  <si>
    <t>18-0688</t>
  </si>
  <si>
    <t>Michael Daley/KeyPoint</t>
  </si>
  <si>
    <t>Joseph Tennison</t>
  </si>
  <si>
    <t>10 82 012027</t>
  </si>
  <si>
    <t>Faxed report 4/30/18</t>
  </si>
  <si>
    <t>18-1755</t>
  </si>
  <si>
    <t>Joseph Svoboda</t>
  </si>
  <si>
    <t>18 MSP 035938</t>
  </si>
  <si>
    <t>18-0822</t>
  </si>
  <si>
    <t>Joseph Steelman</t>
  </si>
  <si>
    <t>18 MSP 005368</t>
  </si>
  <si>
    <t>Emailed report 5/22/18</t>
  </si>
  <si>
    <t>18-1692</t>
  </si>
  <si>
    <t>Joseph Pritchard</t>
  </si>
  <si>
    <t>Not MSP 9/24/18</t>
  </si>
  <si>
    <t>18-1809</t>
  </si>
  <si>
    <t>Joseph Peterson</t>
  </si>
  <si>
    <t>15 MSP 043353</t>
  </si>
  <si>
    <t>Emailed report 10/11/18</t>
  </si>
  <si>
    <t>18-0088</t>
  </si>
  <si>
    <t>Joseph Muir</t>
  </si>
  <si>
    <t>17 MSP 055142</t>
  </si>
  <si>
    <t>Emailed report 122/18</t>
  </si>
  <si>
    <t>18-0525</t>
  </si>
  <si>
    <t xml:space="preserve">Metropolitian </t>
  </si>
  <si>
    <t>Report emailed 3/29/18</t>
  </si>
  <si>
    <t>18-0568</t>
  </si>
  <si>
    <t>18-0565</t>
  </si>
  <si>
    <t>Frederick Cherry</t>
  </si>
  <si>
    <t>17 MSP 036519</t>
  </si>
  <si>
    <t>18-0847</t>
  </si>
  <si>
    <t>Stein Sperling / Rebeka N Bautista</t>
  </si>
  <si>
    <t>Joseph Escano</t>
  </si>
  <si>
    <t>Requesting video footage. Accident Section handled photos</t>
  </si>
  <si>
    <t>18-0570</t>
  </si>
  <si>
    <t>Joseph Ernest Thompson</t>
  </si>
  <si>
    <t>Request Closed by Received Date</t>
  </si>
  <si>
    <t>18-2185</t>
  </si>
  <si>
    <t>Quintin D McShan</t>
  </si>
  <si>
    <t>Joseph Edward Stanley</t>
  </si>
  <si>
    <t>Requesting any records video tapes video CAD etc.. no records located.</t>
  </si>
  <si>
    <t>18-0564</t>
  </si>
  <si>
    <t>Sheff Law</t>
  </si>
  <si>
    <t>18-2239</t>
  </si>
  <si>
    <t>Joseph Coleman</t>
  </si>
  <si>
    <t>18 MSP 045963</t>
  </si>
  <si>
    <t>18-0523</t>
  </si>
  <si>
    <t>Metz.er/Wiley</t>
  </si>
  <si>
    <t>18-1785</t>
  </si>
  <si>
    <t>Joseph Charles Bullock</t>
  </si>
  <si>
    <t>18-0309</t>
  </si>
  <si>
    <t>Sgt. Jessi Pizarro Bridgeport PD</t>
  </si>
  <si>
    <t xml:space="preserve">Joseph Charles </t>
  </si>
  <si>
    <t>Requesting Motor Vehicle violation</t>
  </si>
  <si>
    <t>18-1662</t>
  </si>
  <si>
    <t>Joseph Carmen</t>
  </si>
  <si>
    <t>16 MSP 009901</t>
  </si>
  <si>
    <t>18-0522</t>
  </si>
  <si>
    <t>Richard Mitchelll</t>
  </si>
  <si>
    <t>18-0710</t>
  </si>
  <si>
    <t>Jose R. Fuste</t>
  </si>
  <si>
    <t>18 MSP 015072</t>
  </si>
  <si>
    <t>Mailed partial denial 5/2/18</t>
  </si>
  <si>
    <t>18-0521</t>
  </si>
  <si>
    <t>Jason duff</t>
  </si>
  <si>
    <t>17 MSP 035335</t>
  </si>
  <si>
    <t>18-1642</t>
  </si>
  <si>
    <t>Jose M. Basurto-Sanchez</t>
  </si>
  <si>
    <t>Records destroyed 9/18/18</t>
  </si>
  <si>
    <t>18-0589</t>
  </si>
  <si>
    <t>Jose L Perez</t>
  </si>
  <si>
    <t>18-0538</t>
  </si>
  <si>
    <t>Jordan Zachary Wiley</t>
  </si>
  <si>
    <t>Waiting for payment 3/29/18/ Emailed report 4/3/18</t>
  </si>
  <si>
    <t>18-1327</t>
  </si>
  <si>
    <t>JOrdan AppleBaum</t>
  </si>
  <si>
    <t>2018 00269556</t>
  </si>
  <si>
    <t>Mailed CCC 7/30/18</t>
  </si>
  <si>
    <t>18-1381</t>
  </si>
  <si>
    <t>Jordan Applebaum</t>
  </si>
  <si>
    <t>18-1705</t>
  </si>
  <si>
    <t>Daniel L Cox Esquire</t>
  </si>
  <si>
    <t>Jonthan Darnell Nathen Sconolze</t>
  </si>
  <si>
    <t>Reqesting all document. No record for 05/2/2018. Ltr sent 10/9/2018</t>
  </si>
  <si>
    <t>18-0520</t>
  </si>
  <si>
    <t>Robin Smith</t>
  </si>
  <si>
    <t>Theodore Isenberg</t>
  </si>
  <si>
    <t>No report- files over 30 years</t>
  </si>
  <si>
    <t>18-0308</t>
  </si>
  <si>
    <t>Turbitt, Leach &amp; Crum,PLLC</t>
  </si>
  <si>
    <t>Jonathan Yu</t>
  </si>
  <si>
    <t>Requesting Audio, Digital, Video and Field Notes, Electronic Data</t>
  </si>
  <si>
    <t>18-1775</t>
  </si>
  <si>
    <t>Faxed report 10/4/18</t>
  </si>
  <si>
    <t>18-0515</t>
  </si>
  <si>
    <t>PENDING</t>
  </si>
  <si>
    <t>18-1492</t>
  </si>
  <si>
    <t>Christin Soistman</t>
  </si>
  <si>
    <t>Jonathan Soistman</t>
  </si>
  <si>
    <t>18 MSP 019795</t>
  </si>
  <si>
    <t>Emailed report 8/24/18</t>
  </si>
  <si>
    <t>Total Report Sent</t>
  </si>
  <si>
    <t>18-2028</t>
  </si>
  <si>
    <t>Andrew Thomas</t>
  </si>
  <si>
    <t>Jonathan Prentiss</t>
  </si>
  <si>
    <t>No record of his request in out files. (Lt. Hill)</t>
  </si>
  <si>
    <t>Difference (Rec'd &amp; Sent)</t>
  </si>
  <si>
    <t>Requests Closed by Closed Date</t>
  </si>
  <si>
    <t>Photos Requests Closed by Closed Date</t>
  </si>
  <si>
    <t>Photos Requests</t>
  </si>
  <si>
    <t>18-1494</t>
  </si>
  <si>
    <t>Karen Anderson-Scott/MSDE</t>
  </si>
  <si>
    <t>Jonathan Mariano</t>
  </si>
  <si>
    <t>No records found 8/24/18</t>
  </si>
  <si>
    <t>18-0111</t>
  </si>
  <si>
    <t>Jonathan Kelly</t>
  </si>
  <si>
    <t>18-0584</t>
  </si>
  <si>
    <t>Dr. Allen M.E.</t>
  </si>
  <si>
    <t>OSFM 18.18.005</t>
  </si>
  <si>
    <t xml:space="preserve">Press Release sent via email - will send report when available
Administrative closed by Captain Barrett-Report was not 
available at time of request </t>
  </si>
  <si>
    <t>18-1920</t>
  </si>
  <si>
    <t>Scott Collier</t>
  </si>
  <si>
    <t>Johnny Ray Sallings</t>
  </si>
  <si>
    <t>18 MSP 045216</t>
  </si>
  <si>
    <t>Ok to release per legal. 911 request forwarded to RH</t>
  </si>
  <si>
    <t>18-1180</t>
  </si>
  <si>
    <t>Johnny Kimber</t>
  </si>
  <si>
    <t>CIR 02 51 022164</t>
  </si>
  <si>
    <t>Sent to BK 7/9/18/ Emailed report 7/13/18</t>
  </si>
  <si>
    <t>Denials</t>
  </si>
  <si>
    <t>18-0347</t>
  </si>
  <si>
    <t>Sarah Ingram-Black/ Florida DOC</t>
  </si>
  <si>
    <t>John W. Dalrymple</t>
  </si>
  <si>
    <t>Faxed report 2/27/18</t>
  </si>
  <si>
    <t>18-0295</t>
  </si>
  <si>
    <t>John Tilghman</t>
  </si>
  <si>
    <t>No report found with informatio provided 2/22/18</t>
  </si>
  <si>
    <t>18-0255</t>
  </si>
  <si>
    <t>Det Sgt Steven B. Crawford</t>
  </si>
  <si>
    <t>John Taff</t>
  </si>
  <si>
    <t>16 MSP 017297</t>
  </si>
  <si>
    <t>Faxed report 2/14/18</t>
  </si>
  <si>
    <t>18-0853</t>
  </si>
  <si>
    <t>John Saunders</t>
  </si>
  <si>
    <t>2018 00221487</t>
  </si>
  <si>
    <t>Mailed CCC 5/24/18</t>
  </si>
  <si>
    <t>18-2030</t>
  </si>
  <si>
    <t>Terri Lippa</t>
  </si>
  <si>
    <t>John Russell</t>
  </si>
  <si>
    <t>Requesting copy of report</t>
  </si>
  <si>
    <t>18-2135</t>
  </si>
  <si>
    <t>Mailed report 11/30/18</t>
  </si>
  <si>
    <t>18-1210</t>
  </si>
  <si>
    <t>James Hubner</t>
  </si>
  <si>
    <t>John Robert Hubner</t>
  </si>
  <si>
    <t>B 51 16838</t>
  </si>
  <si>
    <t>HOR 7/9</t>
  </si>
  <si>
    <t>18-1857</t>
  </si>
  <si>
    <t>John Marlowe</t>
  </si>
  <si>
    <t>2018 00305675</t>
  </si>
  <si>
    <t>Emailed CCC 10/18/18</t>
  </si>
  <si>
    <t>18-1687</t>
  </si>
  <si>
    <t>Tiffany L. Happel/ AACounty SAO</t>
  </si>
  <si>
    <t>John Mack</t>
  </si>
  <si>
    <t>18 MSP 030107</t>
  </si>
  <si>
    <t>Emailed report 9/21/18</t>
  </si>
  <si>
    <t>18-1448</t>
  </si>
  <si>
    <t>Kasandra Taylor</t>
  </si>
  <si>
    <t>John Lyon Jr</t>
  </si>
  <si>
    <t>Request video of accident
MSP sent MCP's Accident Rpt
Barrett called requestor and advised to go to MCP for rest</t>
  </si>
  <si>
    <t>18-0326</t>
  </si>
  <si>
    <t>Sgt. Jason Scott/CID</t>
  </si>
  <si>
    <t>John Kevin Johnson</t>
  </si>
  <si>
    <t>L 57 03246</t>
  </si>
  <si>
    <t>Record destroyed</t>
  </si>
  <si>
    <t>18-2075</t>
  </si>
  <si>
    <t>John J. Gentzler</t>
  </si>
  <si>
    <t>18-0496</t>
  </si>
  <si>
    <t>Sandra Newsome</t>
  </si>
  <si>
    <t>15 msp 046160</t>
  </si>
  <si>
    <t>18-2155</t>
  </si>
  <si>
    <t>Baltimore City SAO/Maria Keith</t>
  </si>
  <si>
    <t>John Glen Wilder Jr</t>
  </si>
  <si>
    <t>12 94 001423</t>
  </si>
  <si>
    <t>Sent to Bk Corporal JM Arnold 12/7/18</t>
  </si>
  <si>
    <t>18-1048</t>
  </si>
  <si>
    <t>Metrpolitan Reportin Bureau</t>
  </si>
  <si>
    <t>John G. Newberry</t>
  </si>
  <si>
    <t>2018 00267464</t>
  </si>
  <si>
    <t>PIA &amp; POE Mailed CCC 6/19/18</t>
  </si>
  <si>
    <t>18-2213</t>
  </si>
  <si>
    <t>John G Cabala</t>
  </si>
  <si>
    <t>No report on file 12/17/18</t>
  </si>
  <si>
    <t>18-0166</t>
  </si>
  <si>
    <t>Christopher Casciano</t>
  </si>
  <si>
    <t>John Doe v YMCA</t>
  </si>
  <si>
    <t>any reports  found</t>
  </si>
  <si>
    <t>18-0715</t>
  </si>
  <si>
    <t>18-0647</t>
  </si>
  <si>
    <t>Lisa Lilley</t>
  </si>
  <si>
    <t>John C Heilmeier, Jr.</t>
  </si>
  <si>
    <t>OSFM 08.16.021</t>
  </si>
  <si>
    <t>18-1334</t>
  </si>
  <si>
    <t>John Braune</t>
  </si>
  <si>
    <t>2018 00323834</t>
  </si>
  <si>
    <t>18-0013</t>
  </si>
  <si>
    <t>John &amp; Brenda Brummell</t>
  </si>
  <si>
    <t>John and Brenda Brummell</t>
  </si>
  <si>
    <t>OSFM 20.17.014</t>
  </si>
  <si>
    <t>Report Hand-Delivered on 1/20/2018</t>
  </si>
  <si>
    <t>18-1608</t>
  </si>
  <si>
    <t>John Albert Streacker Jr</t>
  </si>
  <si>
    <t>18 MSP 039169</t>
  </si>
  <si>
    <t>In draft, no narratives 9/13/18/ Faxed 10/19/18</t>
  </si>
  <si>
    <t>18-1913</t>
  </si>
  <si>
    <t>Johana Carvajal</t>
  </si>
  <si>
    <t>Not MSP 10/25/18</t>
  </si>
  <si>
    <t>18-0163</t>
  </si>
  <si>
    <t>Joel Chanfield</t>
  </si>
  <si>
    <t>18-2066</t>
  </si>
  <si>
    <t>Joan Annette Lagron</t>
  </si>
  <si>
    <t>18 MSP 050427</t>
  </si>
  <si>
    <t>In draft narratives not complete 11/26/18/axed report 12/5/19</t>
  </si>
  <si>
    <t>18-2077</t>
  </si>
  <si>
    <t>18-2069</t>
  </si>
  <si>
    <t>Joan Hoban</t>
  </si>
  <si>
    <t>Joaan Hoban</t>
  </si>
  <si>
    <t>18-0991</t>
  </si>
  <si>
    <t>George Connor</t>
  </si>
  <si>
    <t>Jini Baliey</t>
  </si>
  <si>
    <t>Not MSP 6/13/18</t>
  </si>
  <si>
    <t>18-0471</t>
  </si>
  <si>
    <t>Mattingly &amp; Nally-Martin, PLLC</t>
  </si>
  <si>
    <t>18-0618</t>
  </si>
  <si>
    <t>Maria Rubio</t>
  </si>
  <si>
    <t>Jesus Flores/Maria Rubio</t>
  </si>
  <si>
    <t>OSFM 09 18 004</t>
  </si>
  <si>
    <t>18-1626</t>
  </si>
  <si>
    <t>Jessie Smith</t>
  </si>
  <si>
    <t>Records destroyed 25 years 9/14/18</t>
  </si>
  <si>
    <t>18-1625</t>
  </si>
  <si>
    <t>Jessie Roan</t>
  </si>
  <si>
    <t>18-0193</t>
  </si>
  <si>
    <t>Jessie Renee Demuth</t>
  </si>
  <si>
    <t>Sent to Bk 2/5/18 JFK/ No report generated.</t>
  </si>
  <si>
    <t>18-0081</t>
  </si>
  <si>
    <t>Amy Forrest</t>
  </si>
  <si>
    <t>Jessie Forrest</t>
  </si>
  <si>
    <t>17 MSP 054307</t>
  </si>
  <si>
    <t>18-0684</t>
  </si>
  <si>
    <t>Hope Stahl</t>
  </si>
  <si>
    <t>Jessica Lynn Fogle</t>
  </si>
  <si>
    <t>18 MSP 014648</t>
  </si>
  <si>
    <t>Emailed report 4/27/18</t>
  </si>
  <si>
    <t>18-0422</t>
  </si>
  <si>
    <t>Jessica L.Parker</t>
  </si>
  <si>
    <t>16 msp 053573</t>
  </si>
  <si>
    <t>18-0954</t>
  </si>
  <si>
    <t>Jessica J Marshall</t>
  </si>
  <si>
    <t>18 MSP 013965</t>
  </si>
  <si>
    <t>Mailed report 6/7/18</t>
  </si>
  <si>
    <t>18-0162</t>
  </si>
  <si>
    <t>Jessica Fowler</t>
  </si>
  <si>
    <t>18-0926</t>
  </si>
  <si>
    <t>Glen Cook</t>
  </si>
  <si>
    <t>Jessica Beachley/Daniel Scruggs</t>
  </si>
  <si>
    <t>18 MSP 012638</t>
  </si>
  <si>
    <t>18-0927</t>
  </si>
  <si>
    <t>18-2270</t>
  </si>
  <si>
    <t>Jesse M. Cifolilli</t>
  </si>
  <si>
    <t>18 MSP 054271</t>
  </si>
  <si>
    <t>18-0762</t>
  </si>
  <si>
    <t>Katherine Foelsch</t>
  </si>
  <si>
    <t>Jesse James Dashner</t>
  </si>
  <si>
    <t>CIR 04 67 007211</t>
  </si>
  <si>
    <t>Sent to BK Forrester 5/10/18/ Emailed report 5/16/18</t>
  </si>
  <si>
    <t>18-2192</t>
  </si>
  <si>
    <t>Robert Machak</t>
  </si>
  <si>
    <t>Jeryl Lynn Mumpower</t>
  </si>
  <si>
    <t>18 MSP 038627</t>
  </si>
  <si>
    <t>Request DUI report. Mailed report 12/20</t>
  </si>
  <si>
    <t>18-0123</t>
  </si>
  <si>
    <t>Jerson Guerra</t>
  </si>
  <si>
    <t>17 MSP 046136</t>
  </si>
  <si>
    <t>18-2098</t>
  </si>
  <si>
    <t>Parole Probation Texas, Stepanie Garcia</t>
  </si>
  <si>
    <t>Jerson A. Gonzalez</t>
  </si>
  <si>
    <t>17 MSP 045680</t>
  </si>
  <si>
    <t>Faxed report 11/28/18</t>
  </si>
  <si>
    <t>18-0851</t>
  </si>
  <si>
    <t>Jerry Tyrone Drummond</t>
  </si>
  <si>
    <t>1980 Criminal Incident Report (Rape &amp; Sex Offense)
Notified by HoR that reports detroyed after retention period 
lapsed-Letter sent to Requestor</t>
  </si>
  <si>
    <t>18-1452</t>
  </si>
  <si>
    <t xml:space="preserve">Jerry Oakes </t>
  </si>
  <si>
    <t>18 MSP 034008</t>
  </si>
  <si>
    <t>Mailed report with redactions 8/20/18</t>
  </si>
  <si>
    <t>18-1660</t>
  </si>
  <si>
    <t>Barracks unable to locate/May be North East PD</t>
  </si>
  <si>
    <t>18-1725</t>
  </si>
  <si>
    <t>Dominick AAron Vongraeveritz</t>
  </si>
  <si>
    <t>Jerry Clark Burkhead</t>
  </si>
  <si>
    <t>18 MSP 038632</t>
  </si>
  <si>
    <t xml:space="preserve">Contact SAO Worcester County </t>
  </si>
  <si>
    <t>18-1703</t>
  </si>
  <si>
    <t>Jerrica Watson</t>
  </si>
  <si>
    <t>18-1796</t>
  </si>
  <si>
    <t>Jermaine Harris Inmate DOC</t>
  </si>
  <si>
    <t>Requesting all records reports March 24 2008</t>
  </si>
  <si>
    <t>18-0412</t>
  </si>
  <si>
    <t>NCIS / Agent Daniel Walker</t>
  </si>
  <si>
    <t>Jeremy Sanchaz Moore</t>
  </si>
  <si>
    <t>18-1530</t>
  </si>
  <si>
    <t>Sharon Grace Nolin</t>
  </si>
  <si>
    <t>Jeremy Joseph Nolin</t>
  </si>
  <si>
    <t>18-0470</t>
  </si>
  <si>
    <t xml:space="preserve">Christopher Valencia </t>
  </si>
  <si>
    <t>18-1914</t>
  </si>
  <si>
    <t>Jason A. Rojas-Pratts, SSgt,USAF</t>
  </si>
  <si>
    <t>Jeremy D. Olin</t>
  </si>
  <si>
    <t>18 MSP 033612</t>
  </si>
  <si>
    <t>Emailed report 10/25/18</t>
  </si>
  <si>
    <t>18-1301</t>
  </si>
  <si>
    <t>Not MSP 7/25/18</t>
  </si>
  <si>
    <t>18-1860</t>
  </si>
  <si>
    <t>Jere Johnson</t>
  </si>
  <si>
    <t>18 msp 039819</t>
  </si>
  <si>
    <t>18-2051</t>
  </si>
  <si>
    <t>Kenyetta Briggs</t>
  </si>
  <si>
    <t>Jennifer Lynn MCCune</t>
  </si>
  <si>
    <t>18 MSP 048007</t>
  </si>
  <si>
    <t>Emailed report 11/16/15</t>
  </si>
  <si>
    <t>18-1586</t>
  </si>
  <si>
    <t>Semhar Tesfay</t>
  </si>
  <si>
    <t>Jennifer Helenek</t>
  </si>
  <si>
    <t>18-0428</t>
  </si>
  <si>
    <t>Jennifer Elizabeth Morrison</t>
  </si>
  <si>
    <t>18 MSP 010547</t>
  </si>
  <si>
    <t>Faxed report 3/12/18</t>
  </si>
  <si>
    <t>18-0763</t>
  </si>
  <si>
    <t>Not MSP 5/11/18</t>
  </si>
  <si>
    <t>18-1155</t>
  </si>
  <si>
    <t>Jennifer Bitz</t>
  </si>
  <si>
    <t>18 MSP 024258</t>
  </si>
  <si>
    <t>Faxed CCC 7/3/18</t>
  </si>
  <si>
    <t>18-1428</t>
  </si>
  <si>
    <t>Jenna Sutphin</t>
  </si>
  <si>
    <t>18 MSP 026253</t>
  </si>
  <si>
    <t>Sent invoice 8/15/18/ Emailed report 9/5/18</t>
  </si>
  <si>
    <t>18-1015</t>
  </si>
  <si>
    <t>Jenene Petersen</t>
  </si>
  <si>
    <t>18 MSP 020932</t>
  </si>
  <si>
    <t>18-2224</t>
  </si>
  <si>
    <t>New York City Police Department</t>
  </si>
  <si>
    <t>Jeffrey Romero</t>
  </si>
  <si>
    <t>04 52 010560</t>
  </si>
  <si>
    <t>Faxed redacted Expunged copy 12/27/18</t>
  </si>
  <si>
    <t>18-1950</t>
  </si>
  <si>
    <t>FBI NICS/ James D</t>
  </si>
  <si>
    <t>Jeffrey Lee Scott</t>
  </si>
  <si>
    <t>No records found 11/1/18</t>
  </si>
  <si>
    <t>18-1204</t>
  </si>
  <si>
    <t>Jeffrey Larmore</t>
  </si>
  <si>
    <t>18 MSP 028344</t>
  </si>
  <si>
    <t>Emailed partial denial 7/11/18</t>
  </si>
  <si>
    <t>18-0273</t>
  </si>
  <si>
    <t>Jeffrey Holt Hopkins</t>
  </si>
  <si>
    <t>18 MSP 002754</t>
  </si>
  <si>
    <t>18-1014</t>
  </si>
  <si>
    <t>Jeffrey D Manns</t>
  </si>
  <si>
    <t>2018 0225997</t>
  </si>
  <si>
    <t>18-0468</t>
  </si>
  <si>
    <t>18-0929</t>
  </si>
  <si>
    <t>Jeffrey Brown</t>
  </si>
  <si>
    <t>Faxed partial denial 6/5/18</t>
  </si>
  <si>
    <t>18-2266</t>
  </si>
  <si>
    <t>Jeffery Alan McGee</t>
  </si>
  <si>
    <t>18 msp 056784</t>
  </si>
  <si>
    <t>faxed to OCME 1/9/19</t>
  </si>
  <si>
    <t>18-1209</t>
  </si>
  <si>
    <t>Jeffer Javan Brown</t>
  </si>
  <si>
    <t>18 MSP 027151</t>
  </si>
  <si>
    <t>18-1450</t>
  </si>
  <si>
    <t>Jeff Asti</t>
  </si>
  <si>
    <t>18-1058</t>
  </si>
  <si>
    <t>Candice Rossman/Union Correctional</t>
  </si>
  <si>
    <t>Jedidiah Scrimshaw</t>
  </si>
  <si>
    <t>07 58 000577</t>
  </si>
  <si>
    <t>Emailed BK for case number</t>
  </si>
  <si>
    <t>18-1211</t>
  </si>
  <si>
    <t>Nevada Gaming Control</t>
  </si>
  <si>
    <t>Jedediah Rush Harrell</t>
  </si>
  <si>
    <t>Worcester Co Bureau of Investigations handled</t>
  </si>
  <si>
    <t>18-1164</t>
  </si>
  <si>
    <t>Yvonne Morgon/ Gaming Control Board Nevada</t>
  </si>
  <si>
    <t>Jedediah Harrell</t>
  </si>
  <si>
    <t>Sent to BK #63/Not MSP</t>
  </si>
  <si>
    <t>18-1489</t>
  </si>
  <si>
    <t>Cambridge MD Police Dept</t>
  </si>
  <si>
    <t>Jed Wooters</t>
  </si>
  <si>
    <t>OSFM # B09.18.036</t>
  </si>
  <si>
    <t>Fire Investigation Rpt Emailed 08/23/2018</t>
  </si>
  <si>
    <t>18-0247</t>
  </si>
  <si>
    <t>Jeanine Wilson</t>
  </si>
  <si>
    <t>18 MSP 004950</t>
  </si>
  <si>
    <t>In draft 2/13, 2/28</t>
  </si>
  <si>
    <t>18-0506</t>
  </si>
  <si>
    <t>Mailed partial report 3/26</t>
  </si>
  <si>
    <t>18-0467</t>
  </si>
  <si>
    <t>18-0023</t>
  </si>
  <si>
    <t>18-1404</t>
  </si>
  <si>
    <t>Inv Kiara Sibert OPM</t>
  </si>
  <si>
    <t>Jay Robert Pomerville</t>
  </si>
  <si>
    <t>14 MSP 040135</t>
  </si>
  <si>
    <t>Report was picked up 8/16</t>
  </si>
  <si>
    <t>18-1250</t>
  </si>
  <si>
    <t>Melvin Hughes III</t>
  </si>
  <si>
    <t>Jay Grover Drobish</t>
  </si>
  <si>
    <t>Emailed report to requestor 7/17/18</t>
  </si>
  <si>
    <t>18-0139</t>
  </si>
  <si>
    <t>Jason Thomas Lamb</t>
  </si>
  <si>
    <t>12 53 001925</t>
  </si>
  <si>
    <t>Mailed report 1/26/18</t>
  </si>
  <si>
    <t>18-2219</t>
  </si>
  <si>
    <t>Jamie Stanley</t>
  </si>
  <si>
    <t>Jason Stanley</t>
  </si>
  <si>
    <t>Emailed partial denial 12/19/18</t>
  </si>
  <si>
    <t>18-0375</t>
  </si>
  <si>
    <t>James E. Farmer, P.A.</t>
  </si>
  <si>
    <t>Jason P. Mellen</t>
  </si>
  <si>
    <t>CAD CALL LOG</t>
  </si>
  <si>
    <t>18-1526</t>
  </si>
  <si>
    <t>Heather Jeffries</t>
  </si>
  <si>
    <t>Jason Jeffries</t>
  </si>
  <si>
    <t>Sent correspondence 8/30/18 No response 9/30/18</t>
  </si>
  <si>
    <t>18-1395</t>
  </si>
  <si>
    <t>Gloria Necessary - West VA Hospital</t>
  </si>
  <si>
    <t>Jason Humberson</t>
  </si>
  <si>
    <t>18 MSP 021185</t>
  </si>
  <si>
    <t>Sent email to TFC Braodwater for update on disposition. fF/u email sent 8/17</t>
  </si>
  <si>
    <t>18-0416</t>
  </si>
  <si>
    <t>NSA - Michael Hoffmann</t>
  </si>
  <si>
    <t>Jason Green</t>
  </si>
  <si>
    <t>18 MSP 001829</t>
  </si>
  <si>
    <t>18-0539</t>
  </si>
  <si>
    <t>Jason Duff's</t>
  </si>
  <si>
    <t>In draft 3/29/18,4/4/18,4/9/18/  Mailed report 5/9/18</t>
  </si>
  <si>
    <t>18-0466</t>
  </si>
  <si>
    <t>Patel</t>
  </si>
  <si>
    <t>18-1244</t>
  </si>
  <si>
    <t>Jason Douglass Curtis</t>
  </si>
  <si>
    <t>MSP 66880040</t>
  </si>
  <si>
    <t>Requesting 911 calls
As of 8/9/2018 waiting for payment</t>
  </si>
  <si>
    <t>18-0439</t>
  </si>
  <si>
    <t>Robert Caple</t>
  </si>
  <si>
    <t>Newsome</t>
  </si>
  <si>
    <t>18-0438</t>
  </si>
  <si>
    <t>Jeremy Grimes</t>
  </si>
  <si>
    <t>18-1028</t>
  </si>
  <si>
    <t>Jarred Fitzgerald</t>
  </si>
  <si>
    <t>08 95 000911</t>
  </si>
  <si>
    <t xml:space="preserve">HOR 6/18 </t>
  </si>
  <si>
    <t>18-1445</t>
  </si>
  <si>
    <t>18 MSP 033228</t>
  </si>
  <si>
    <t>Denied 8/17/18</t>
  </si>
  <si>
    <t>18-1589</t>
  </si>
  <si>
    <t>Janece Montgomery</t>
  </si>
  <si>
    <t>Provided Vehicle detail recovery sheet, no report filed</t>
  </si>
  <si>
    <t>18-2203</t>
  </si>
  <si>
    <t>Phaylyn M. Hut/Sr. Paralegal Specialist</t>
  </si>
  <si>
    <t>Janean Renne Bentley</t>
  </si>
  <si>
    <t>18 MSP 028753</t>
  </si>
  <si>
    <t>Ms. Williams has 12/18/18</t>
  </si>
  <si>
    <t>18-0411</t>
  </si>
  <si>
    <t>Ronald Berry</t>
  </si>
  <si>
    <t>17 MSP 053043</t>
  </si>
  <si>
    <t>No report found 3/7/18</t>
  </si>
  <si>
    <t>18-0901</t>
  </si>
  <si>
    <t>Janaki Johnson</t>
  </si>
  <si>
    <t>18 MSP 022682</t>
  </si>
  <si>
    <t>In draft 6/1/18/ Emailed partial denial 6/13/18</t>
  </si>
  <si>
    <t>18-1505</t>
  </si>
  <si>
    <t>Jamilatu Sillah</t>
  </si>
  <si>
    <t>18 MSP 031563</t>
  </si>
  <si>
    <t>Requesting 911 tapes with $20 check #9990
Request had typo in rpt #, redirected to Forestville on 9/12/18</t>
  </si>
  <si>
    <t>18-0508</t>
  </si>
  <si>
    <t>Jamie Scott Keaton</t>
  </si>
  <si>
    <t>18 MSP 012833</t>
  </si>
  <si>
    <t>18-1246</t>
  </si>
  <si>
    <t>Jameyia Smith</t>
  </si>
  <si>
    <t>18 MSP 029260</t>
  </si>
  <si>
    <t>Requesting 911 audio</t>
  </si>
  <si>
    <t>18-1295</t>
  </si>
  <si>
    <t>Law Offices of Marts &amp; Kettell, LLC</t>
  </si>
  <si>
    <t xml:space="preserve">James Williams </t>
  </si>
  <si>
    <t>18 MSP 030118</t>
  </si>
  <si>
    <t>Requesting 911 communication
PCS Charney called requestor
Pending payment</t>
  </si>
  <si>
    <t>18-1847</t>
  </si>
  <si>
    <t>James Walker</t>
  </si>
  <si>
    <t>18 MSP 043041</t>
  </si>
  <si>
    <t>Partial denial 10/17/18</t>
  </si>
  <si>
    <t>18-1140</t>
  </si>
  <si>
    <t>James R McKinney</t>
  </si>
  <si>
    <t>No report found 7/2/18</t>
  </si>
  <si>
    <t>18-0752</t>
  </si>
  <si>
    <t>Lisa Shriver</t>
  </si>
  <si>
    <t>James Peeling</t>
  </si>
  <si>
    <t>09 56 016658</t>
  </si>
  <si>
    <t xml:space="preserve">Partial Denial   </t>
  </si>
  <si>
    <t>18-0244</t>
  </si>
  <si>
    <t>KeyPoint / Kendra Mason</t>
  </si>
  <si>
    <t>James Peebles III</t>
  </si>
  <si>
    <t>13 MSP 002655</t>
  </si>
  <si>
    <t>18-1107</t>
  </si>
  <si>
    <t>Matt Robich</t>
  </si>
  <si>
    <t>James Pachis &amp; Matthew Robich</t>
  </si>
  <si>
    <t>Emaied partial denial 6/28/18</t>
  </si>
  <si>
    <t>18-0885</t>
  </si>
  <si>
    <t>James Murray</t>
  </si>
  <si>
    <t>No report found 5/31/18</t>
  </si>
  <si>
    <t>18-0814</t>
  </si>
  <si>
    <t>In drraft no narratives 7/9/18/ Faxed report 7/26/18</t>
  </si>
  <si>
    <t>18-0531</t>
  </si>
  <si>
    <t>James Korey</t>
  </si>
  <si>
    <t>18-1820</t>
  </si>
  <si>
    <t>James Jerome Tinsley</t>
  </si>
  <si>
    <t>18 MSP 043043</t>
  </si>
  <si>
    <t>18-1020</t>
  </si>
  <si>
    <t>James Henderson</t>
  </si>
  <si>
    <t>18 MSP 019507</t>
  </si>
  <si>
    <t>18-1570</t>
  </si>
  <si>
    <t>James Guidash</t>
  </si>
  <si>
    <t>2018 00396804</t>
  </si>
  <si>
    <t>Emailed CCC 9/6/18</t>
  </si>
  <si>
    <t>18-1481</t>
  </si>
  <si>
    <t>James Glover</t>
  </si>
  <si>
    <t>18 MSP 034346</t>
  </si>
  <si>
    <t>Mailed CCC 8/23/18</t>
  </si>
  <si>
    <t>18-0381</t>
  </si>
  <si>
    <t>Donald King</t>
  </si>
  <si>
    <t>17 MSP 029173</t>
  </si>
  <si>
    <t>18-0653</t>
  </si>
  <si>
    <t>James Demartini</t>
  </si>
  <si>
    <t>No information found 4/18/18</t>
  </si>
  <si>
    <t>18-2162</t>
  </si>
  <si>
    <t>Kathleen LeFevre Anderson/Coe/King Att @ Law</t>
  </si>
  <si>
    <t>James D.Long</t>
  </si>
  <si>
    <t>17 MSP 005537</t>
  </si>
  <si>
    <t>Waiting to hear back from requester 12/11/18</t>
  </si>
  <si>
    <t>18-0380</t>
  </si>
  <si>
    <t>Samuel Giambalvo</t>
  </si>
  <si>
    <t>16 MSP 040200</t>
  </si>
  <si>
    <t>18-0789</t>
  </si>
  <si>
    <t xml:space="preserve">Lieutenant Alfred Wright Jr./D.C Fire &amp; EMS </t>
  </si>
  <si>
    <t>James Arthur Bryant</t>
  </si>
  <si>
    <t>18 MSP 007761</t>
  </si>
  <si>
    <t>Faxed report 5/16/17</t>
  </si>
  <si>
    <t>18-0149</t>
  </si>
  <si>
    <t>James Allen Zornes</t>
  </si>
  <si>
    <t>16 MSP 002945</t>
  </si>
  <si>
    <t>Emailed report 1/29/18</t>
  </si>
  <si>
    <t>18-0109</t>
  </si>
  <si>
    <t>Allegany Co SAO</t>
  </si>
  <si>
    <t>James Allen Stevens</t>
  </si>
  <si>
    <t>16 MSP 049429</t>
  </si>
  <si>
    <t>18-2271</t>
  </si>
  <si>
    <t>James Allen Faulkner,Sr</t>
  </si>
  <si>
    <t>18 MSP 054629</t>
  </si>
  <si>
    <t>18-0876</t>
  </si>
  <si>
    <t>Emailed partial denial 5/31/18</t>
  </si>
  <si>
    <t>18-1474</t>
  </si>
  <si>
    <t>CICB/Tiffeny Serran</t>
  </si>
  <si>
    <t>18-2000</t>
  </si>
  <si>
    <t>Emailed report 11/9/18</t>
  </si>
  <si>
    <t>18-1391</t>
  </si>
  <si>
    <t>David N Mabrey</t>
  </si>
  <si>
    <t>James Alan Carpenter</t>
  </si>
  <si>
    <t>02 CR 18 000552</t>
  </si>
  <si>
    <t>Requesting MSP records logs internal Affairs</t>
  </si>
  <si>
    <t>18-0865</t>
  </si>
  <si>
    <t>Metzer, Wickersham, Knauss &amp; ERB, P.C.</t>
  </si>
  <si>
    <t>James A. Bestider</t>
  </si>
  <si>
    <t>Requesting video, audio any dash board and body cameras
CRD sent the accident rpt to the law firm and Bel Air BK 
confirmed no other records exist on 5/31/2018</t>
  </si>
  <si>
    <t>18-0499</t>
  </si>
  <si>
    <t>Jacqueline R Jackson</t>
  </si>
  <si>
    <t>Jamel Brown ID#275496</t>
  </si>
  <si>
    <t>Request complete prosecution file State v Jamel Brown</t>
  </si>
  <si>
    <t>18-0319</t>
  </si>
  <si>
    <t>Erin Regina Chavez</t>
  </si>
  <si>
    <t>Jame Allen Tingle</t>
  </si>
  <si>
    <t>17 MSP 036778</t>
  </si>
  <si>
    <t>Mailed report 2/26/18 no working telephone number, not sure of email address</t>
  </si>
  <si>
    <t>18-1807</t>
  </si>
  <si>
    <t>Jaine Mobley</t>
  </si>
  <si>
    <t>Requeting stats drivers pulled over number of citiations given</t>
  </si>
  <si>
    <t>18-0126</t>
  </si>
  <si>
    <t>Brown &amp; Barron LLC</t>
  </si>
  <si>
    <t>Jaiden C. Robinson</t>
  </si>
  <si>
    <t>Sent to CED and Belair 1/24/18/Not MSP</t>
  </si>
  <si>
    <t>18-1370</t>
  </si>
  <si>
    <t>Jagwinder Walia</t>
  </si>
  <si>
    <t>18-0233</t>
  </si>
  <si>
    <t>NBIB/ Special Agent Corinne Long</t>
  </si>
  <si>
    <t>Jack Peter Osipowicz</t>
  </si>
  <si>
    <t>16 MSP 046541</t>
  </si>
  <si>
    <t>18-0796</t>
  </si>
  <si>
    <t>Carmelita Hayes/ Dept of Defense Arlington Va.</t>
  </si>
  <si>
    <t>Emailed report 5/16/18</t>
  </si>
  <si>
    <t>18-1277</t>
  </si>
  <si>
    <t>Jack Long</t>
  </si>
  <si>
    <t>18-1350</t>
  </si>
  <si>
    <t>Gina Nogle</t>
  </si>
  <si>
    <t>Jack L. Long Jr.</t>
  </si>
  <si>
    <t>2018 00323143</t>
  </si>
  <si>
    <t>Faxed CCC 8/1/18</t>
  </si>
  <si>
    <t>18-1225</t>
  </si>
  <si>
    <t>Jack Anthony Swafford</t>
  </si>
  <si>
    <t>17 MSP 035858</t>
  </si>
  <si>
    <t>18-1683</t>
  </si>
  <si>
    <t>Jack Ames</t>
  </si>
  <si>
    <t>Requesting all records pretaining to Jack Ames</t>
  </si>
  <si>
    <t>18-1150</t>
  </si>
  <si>
    <t>Joyce Litzman - Franklin &amp; Prokopik P.C.</t>
  </si>
  <si>
    <t>J.B. Hunt Transport Inc- Rodell Jones</t>
  </si>
  <si>
    <t>Woodrow Wilson Bridge Firey Fatal Crash
requesting all records
Report will not be ready for months-open investigation</t>
  </si>
  <si>
    <t>18-1735</t>
  </si>
  <si>
    <t>Israr Khan</t>
  </si>
  <si>
    <t>Not MSP/Contact MVA</t>
  </si>
  <si>
    <t>18-1907</t>
  </si>
  <si>
    <t>18-2017</t>
  </si>
  <si>
    <t>Island Bird LC DBA Full Moon S</t>
  </si>
  <si>
    <t>18 MSP 048228</t>
  </si>
  <si>
    <t>In draft 11/13/18/Emailed report 11/19/18</t>
  </si>
  <si>
    <t>18-1178</t>
  </si>
  <si>
    <t>Feilnand Quitano/Killean Law Group</t>
  </si>
  <si>
    <t>Iskander Tadjiyev</t>
  </si>
  <si>
    <t>Hand delivered report in lobby 7/6/18</t>
  </si>
  <si>
    <t>18-2104</t>
  </si>
  <si>
    <t>Isiah Brown</t>
  </si>
  <si>
    <t>18 MSP 050148</t>
  </si>
  <si>
    <t>Contact SAO PG County 11/28/18</t>
  </si>
  <si>
    <t>18-1827</t>
  </si>
  <si>
    <t>Madeleine Fletcher</t>
  </si>
  <si>
    <t>Isak Waktola</t>
  </si>
  <si>
    <t>Not MSO/Howard Co PD</t>
  </si>
  <si>
    <t>18-0144</t>
  </si>
  <si>
    <t>Jay St. Romain</t>
  </si>
  <si>
    <t>Isaias Gonzalez</t>
  </si>
  <si>
    <t>12 62 005932</t>
  </si>
  <si>
    <t xml:space="preserve">Sent to BK 1/26/18/ Only citation issued </t>
  </si>
  <si>
    <t>18-1607</t>
  </si>
  <si>
    <t xml:space="preserve">Kelly Bloom </t>
  </si>
  <si>
    <t>Irene Mueller</t>
  </si>
  <si>
    <t>No information found 9/13/18</t>
  </si>
  <si>
    <t>18-1864</t>
  </si>
  <si>
    <t xml:space="preserve">Ethridge Quinn Kemp McAuliffe Rowan &amp; Hartinger Law </t>
  </si>
  <si>
    <t>18 MSP 007794</t>
  </si>
  <si>
    <t>Mailed report 10/19/18</t>
  </si>
  <si>
    <t>18-2268</t>
  </si>
  <si>
    <t>Interlock Paving Inc.</t>
  </si>
  <si>
    <t>18-2212</t>
  </si>
  <si>
    <t>Inc Creative Lan</t>
  </si>
  <si>
    <t>18 MSP 049076</t>
  </si>
  <si>
    <t>Mailed partial deial 12/17/18</t>
  </si>
  <si>
    <t>18-1005</t>
  </si>
  <si>
    <t>Public Defender Office/Helki Philipsen</t>
  </si>
  <si>
    <t>Emailed report 6/18/18</t>
  </si>
  <si>
    <t>18-1004</t>
  </si>
  <si>
    <t>Hunter Gates</t>
  </si>
  <si>
    <t>18 MSP 023611</t>
  </si>
  <si>
    <t>Mailed CCC 6/18/18</t>
  </si>
  <si>
    <t>18-0034</t>
  </si>
  <si>
    <t>Ramon Gras</t>
  </si>
  <si>
    <t>Huber Lopez Castillo</t>
  </si>
  <si>
    <t>16 MSP 031883</t>
  </si>
  <si>
    <t>18-0035</t>
  </si>
  <si>
    <t>16 MSP 043470</t>
  </si>
  <si>
    <t>18-0930</t>
  </si>
  <si>
    <t>18-0535</t>
  </si>
  <si>
    <t>Howard Lanham</t>
  </si>
  <si>
    <t>Emailed report 4/4/18</t>
  </si>
  <si>
    <t>18-0276</t>
  </si>
  <si>
    <t>Homer Micharl Shipley</t>
  </si>
  <si>
    <t>18 MSP 003307</t>
  </si>
  <si>
    <t>Faxed report 3/20/18</t>
  </si>
  <si>
    <t>18-0664</t>
  </si>
  <si>
    <t>Hilda Clodfelter</t>
  </si>
  <si>
    <t>18 MSP 015784</t>
  </si>
  <si>
    <t>18-2002</t>
  </si>
  <si>
    <t>Heritage Community HOA Inc</t>
  </si>
  <si>
    <t>No records found 11/9/18</t>
  </si>
  <si>
    <t>18-0379</t>
  </si>
  <si>
    <t>Melissa Davis</t>
  </si>
  <si>
    <t>Jean Davis</t>
  </si>
  <si>
    <t>18-1758</t>
  </si>
  <si>
    <t>Jessica Carballo</t>
  </si>
  <si>
    <t>Henry Pacho</t>
  </si>
  <si>
    <t>Not MSP 10/3/18</t>
  </si>
  <si>
    <t>18-0728</t>
  </si>
  <si>
    <t>Angela Manigault PA State Police</t>
  </si>
  <si>
    <t>Henry Morton</t>
  </si>
  <si>
    <t>No information found with MSP 5/11/18</t>
  </si>
  <si>
    <t>18-0356</t>
  </si>
  <si>
    <t>Gelvin Bautista</t>
  </si>
  <si>
    <t>18-0355</t>
  </si>
  <si>
    <t>Terri Hurston-Simms,PR</t>
  </si>
  <si>
    <t>Michael Davis</t>
  </si>
  <si>
    <t>18-0132</t>
  </si>
  <si>
    <t>Henry Knierim</t>
  </si>
  <si>
    <t>2018 00002555</t>
  </si>
  <si>
    <t>Mailed CCC card</t>
  </si>
  <si>
    <t>18-1817</t>
  </si>
  <si>
    <t>California Board of Parole Hearings</t>
  </si>
  <si>
    <t>Henry Emberrry</t>
  </si>
  <si>
    <t>18-1166</t>
  </si>
  <si>
    <t>Henry Argueta-Galeano</t>
  </si>
  <si>
    <t>Emailed report 7/5/18</t>
  </si>
  <si>
    <t>18-1723</t>
  </si>
  <si>
    <t>CICB /Robyn Christian</t>
  </si>
  <si>
    <t>Emailed report 9/27/18</t>
  </si>
  <si>
    <t>18-1207</t>
  </si>
  <si>
    <t>Henry Argueta</t>
  </si>
  <si>
    <t>Mailed report 7/11/18</t>
  </si>
  <si>
    <t>18-1841</t>
  </si>
  <si>
    <t>Helen Michelli</t>
  </si>
  <si>
    <t>18-2134</t>
  </si>
  <si>
    <t>Helen Marie Foskey</t>
  </si>
  <si>
    <t>18-0791</t>
  </si>
  <si>
    <t>Helen Goldblatt</t>
  </si>
  <si>
    <t>No report found with information provided 5/16/18</t>
  </si>
  <si>
    <t>18-1170</t>
  </si>
  <si>
    <t>Soya Tsao Attorney</t>
  </si>
  <si>
    <t>Hector Escobar</t>
  </si>
  <si>
    <t>181R000842</t>
  </si>
  <si>
    <t xml:space="preserve">Requesting 911 calls </t>
  </si>
  <si>
    <t>18-1274</t>
  </si>
  <si>
    <t>Sonya Taso</t>
  </si>
  <si>
    <t>Hector Ecobar</t>
  </si>
  <si>
    <t>911 call contents of audio do not match</t>
  </si>
  <si>
    <t>18-0579</t>
  </si>
  <si>
    <t>Deborah Micsky/ NBIB</t>
  </si>
  <si>
    <t>Heavenly Lashay Griffin</t>
  </si>
  <si>
    <t>16 MSP 043127</t>
  </si>
  <si>
    <t>Faxed report 5/6/18</t>
  </si>
  <si>
    <t>18-1159</t>
  </si>
  <si>
    <t>Colleen S. Jennings/ Maryland Crime Victims Resource Center</t>
  </si>
  <si>
    <t>Heather Russell</t>
  </si>
  <si>
    <t>18 MSP 016063</t>
  </si>
  <si>
    <t>Not releasable denied 7/3/18</t>
  </si>
  <si>
    <t>18-2031</t>
  </si>
  <si>
    <t>Heart Lab Diagnostic</t>
  </si>
  <si>
    <t>18-1728</t>
  </si>
  <si>
    <t>Hayward Masonry Inc</t>
  </si>
  <si>
    <t>No info found 9/27/18</t>
  </si>
  <si>
    <t>18-2248</t>
  </si>
  <si>
    <t>Hayward Masonry INC</t>
  </si>
  <si>
    <t>No report found 12/27/18</t>
  </si>
  <si>
    <t>18-1110</t>
  </si>
  <si>
    <t>Lieutenant Alfred Wright Jr./ State Fire Marshall</t>
  </si>
  <si>
    <t>Hayden Campbell</t>
  </si>
  <si>
    <t>18 MSP 024498</t>
  </si>
  <si>
    <t>18-0288</t>
  </si>
  <si>
    <t>Jamarr S. Mackall Sr.</t>
  </si>
  <si>
    <t>Harrod Joseph Cephus</t>
  </si>
  <si>
    <t>14 MSP 017199</t>
  </si>
  <si>
    <t>Fee was not paid within 30 days from date 2/20/18</t>
  </si>
  <si>
    <t>18-0464</t>
  </si>
  <si>
    <t>Harold Newton Jr</t>
  </si>
  <si>
    <t>Not MSP Contact Glenarden PD, PGPD</t>
  </si>
  <si>
    <t>18-0480</t>
  </si>
  <si>
    <t xml:space="preserve">Not MSP contact Glenarden PD or Prince George's PD </t>
  </si>
  <si>
    <t>18-0934</t>
  </si>
  <si>
    <t>Michael Schaal; Fire &amp; Arson Investigation</t>
  </si>
  <si>
    <t>Hannah Henry</t>
  </si>
  <si>
    <t>OSFM 14.18.002</t>
  </si>
  <si>
    <t>Report Emailed 08/14/18; Case closed 7/18/18; NOI Emailed 6/5/18; Fire Investigation Report Not Ready</t>
  </si>
  <si>
    <t>6796</t>
  </si>
  <si>
    <t>Sondra Goad</t>
  </si>
  <si>
    <t>Hannah Goad Persaud</t>
  </si>
  <si>
    <t xml:space="preserve">No information found </t>
  </si>
  <si>
    <t>18-0052</t>
  </si>
  <si>
    <t>Tamara Bielot Juvenile Division</t>
  </si>
  <si>
    <t>Haley Juanita Rose Proctor</t>
  </si>
  <si>
    <t>17 MSP 049099</t>
  </si>
  <si>
    <t>Faxed report 1/17/18</t>
  </si>
  <si>
    <t>18-2068</t>
  </si>
  <si>
    <t>Cliff Couch</t>
  </si>
  <si>
    <t>emailed</t>
  </si>
  <si>
    <t>18-1366</t>
  </si>
  <si>
    <t>Hagop Arakelian</t>
  </si>
  <si>
    <t>Not MSP 8/6/18</t>
  </si>
  <si>
    <t>18-1076</t>
  </si>
  <si>
    <t>Lindsay Meli/Pyramid Productions</t>
  </si>
  <si>
    <t>Hadden Clark</t>
  </si>
  <si>
    <t>Emailed Sgt Clark at Homicide Unit/Not MSP</t>
  </si>
  <si>
    <t>18-0249</t>
  </si>
  <si>
    <t>H &amp; N Trucking</t>
  </si>
  <si>
    <t>Unable to locate report with information provided 2/13/18</t>
  </si>
  <si>
    <t>18-0432</t>
  </si>
  <si>
    <t>No information found 3/12/18</t>
  </si>
  <si>
    <t>18-1729</t>
  </si>
  <si>
    <t>GWWC LLC, GR</t>
  </si>
  <si>
    <t>18 MSP 039397</t>
  </si>
  <si>
    <t>Mailed partial denial 9/27/18</t>
  </si>
  <si>
    <t>18-1419</t>
  </si>
  <si>
    <t>Guillens</t>
  </si>
  <si>
    <t>18 MSP 022280</t>
  </si>
  <si>
    <t>18-1513</t>
  </si>
  <si>
    <t>National Recovery Center</t>
  </si>
  <si>
    <t>Guardian Angels Towing</t>
  </si>
  <si>
    <t>AE2530082</t>
  </si>
  <si>
    <t>Requesting Video of an accident.</t>
  </si>
  <si>
    <t>18-0757</t>
  </si>
  <si>
    <t>Cindy Villafranco</t>
  </si>
  <si>
    <t>Guadalupe Cruz Angon</t>
  </si>
  <si>
    <t>Not MSP 5/10/18</t>
  </si>
  <si>
    <t>18-0709</t>
  </si>
  <si>
    <t>Guadalupe Araceli Cruz Angon</t>
  </si>
  <si>
    <t>No information found 4/30/18</t>
  </si>
  <si>
    <t>18-0536</t>
  </si>
  <si>
    <t>Grover madison</t>
  </si>
  <si>
    <t>15 MSP 004909</t>
  </si>
  <si>
    <t>18-1537</t>
  </si>
  <si>
    <t>Wicomico County DOC/Tiara James</t>
  </si>
  <si>
    <t>Gregory Smith</t>
  </si>
  <si>
    <t>06 95 004849</t>
  </si>
  <si>
    <t>Sent to BK Lee Ann 8/31/18/Faxed report 9/5/18</t>
  </si>
  <si>
    <t>18-2128</t>
  </si>
  <si>
    <t>18 MSP 044727</t>
  </si>
  <si>
    <t>18-1168</t>
  </si>
  <si>
    <t>Gregory MacDonald</t>
  </si>
  <si>
    <t>18 MSP 027210</t>
  </si>
  <si>
    <t>18-1143</t>
  </si>
  <si>
    <t>Roxanne Des Vignes</t>
  </si>
  <si>
    <t>Gregory Dassle</t>
  </si>
  <si>
    <t>14 MSP 043396</t>
  </si>
  <si>
    <t>Faxed reoport 7/3/18</t>
  </si>
  <si>
    <t>18-1308</t>
  </si>
  <si>
    <t>Greg Edens</t>
  </si>
  <si>
    <t>18 MSP 01109</t>
  </si>
  <si>
    <t>Requesting full polygraph &amp; notes and rpt 
attachments
Emailed status update to requestor 8/9/2018</t>
  </si>
  <si>
    <t>18-2275</t>
  </si>
  <si>
    <t>Louis Robinson, SEA Limited</t>
  </si>
  <si>
    <t>Grasonville VFD</t>
  </si>
  <si>
    <t>OSFM 17.18.024</t>
  </si>
  <si>
    <t>Report Not Available Until 1/17/2019</t>
  </si>
  <si>
    <t>18-1191</t>
  </si>
  <si>
    <t>Michael Ruppersburg</t>
  </si>
  <si>
    <t>Grace Green</t>
  </si>
  <si>
    <t>18-0748</t>
  </si>
  <si>
    <t>Great American Ins. Group</t>
  </si>
  <si>
    <t>Gordon Shelton</t>
  </si>
  <si>
    <t>OSFM 22 17 067</t>
  </si>
  <si>
    <t>18-0413</t>
  </si>
  <si>
    <t>Dan Burch</t>
  </si>
  <si>
    <t>Gordon Burch</t>
  </si>
  <si>
    <t>2017 00379081</t>
  </si>
  <si>
    <t>Emailed CCC 3/7/18</t>
  </si>
  <si>
    <t>18-0354</t>
  </si>
  <si>
    <t>Metzler/Wiley</t>
  </si>
  <si>
    <t>18-0649</t>
  </si>
  <si>
    <t>Glennys Vanessa Reynoso Perez</t>
  </si>
  <si>
    <t>16 MSP 048666</t>
  </si>
  <si>
    <t>Faxed report 4/17/18</t>
  </si>
  <si>
    <t>18-1804</t>
  </si>
  <si>
    <t>Dina Stockwell Charles County SAO</t>
  </si>
  <si>
    <t>Glenn Lendell Jarrett</t>
  </si>
  <si>
    <t>18 MSP 043024</t>
  </si>
  <si>
    <t>18-1109</t>
  </si>
  <si>
    <t>Det. Stan Lynch/ BCPD</t>
  </si>
  <si>
    <t>Glenn Jackson</t>
  </si>
  <si>
    <t>11 67 005607</t>
  </si>
  <si>
    <t>Sent to BK 6/28/18/ Records not available</t>
  </si>
  <si>
    <t>18-1734</t>
  </si>
  <si>
    <t>Glen Ragin</t>
  </si>
  <si>
    <t>Not MSP/St. MAry's Co SO</t>
  </si>
  <si>
    <t>18-1959</t>
  </si>
  <si>
    <t>No report found 11/1/18</t>
  </si>
  <si>
    <t>18-1103</t>
  </si>
  <si>
    <t>Glen Harrison</t>
  </si>
  <si>
    <t>18 MSP 023652</t>
  </si>
  <si>
    <t>Sheet Names</t>
  </si>
  <si>
    <t>Draft 6/27, sent report</t>
  </si>
  <si>
    <t>User(s)</t>
  </si>
  <si>
    <t>2015 IR Section Photos</t>
  </si>
  <si>
    <t>18-0556</t>
  </si>
  <si>
    <t>2016 IR Section Photos</t>
  </si>
  <si>
    <t>2016 Monthly Stats</t>
  </si>
  <si>
    <t>2017 IR Section Photos</t>
  </si>
  <si>
    <t>2018 IR Section Photos</t>
  </si>
  <si>
    <t>2019  IR Section Photos</t>
  </si>
  <si>
    <t>Gladis Cruz</t>
  </si>
  <si>
    <t>AR Section-Open PIA</t>
  </si>
  <si>
    <t>18 MSP 011318</t>
  </si>
  <si>
    <t>Combine</t>
  </si>
  <si>
    <t>CRD Director-Open PIA</t>
  </si>
  <si>
    <t>DCIR Requests</t>
  </si>
  <si>
    <t>IR Section-Open PIA</t>
  </si>
  <si>
    <t>Liaisons Contacts</t>
  </si>
  <si>
    <t>In draft 4/3/18/ Mailed partial denial 4/9/18</t>
  </si>
  <si>
    <t>List</t>
  </si>
  <si>
    <t>LOG 2015</t>
  </si>
  <si>
    <t>LOG 2016</t>
  </si>
  <si>
    <t>LOG 2017</t>
  </si>
  <si>
    <t>LOG 2018</t>
  </si>
  <si>
    <t>LOG 2019</t>
  </si>
  <si>
    <t>Method_R</t>
  </si>
  <si>
    <t>Miscellaneous</t>
  </si>
  <si>
    <t>18-0486</t>
  </si>
  <si>
    <t>Gina Swartz</t>
  </si>
  <si>
    <t>Mailed reprt 3/20/18</t>
  </si>
  <si>
    <t>18-1698</t>
  </si>
  <si>
    <t xml:space="preserve">Kristine Steiner </t>
  </si>
  <si>
    <t>Gilbert Services,LLC</t>
  </si>
  <si>
    <t>18 MSP 036747</t>
  </si>
  <si>
    <t>Faxed report 9/25/18</t>
  </si>
  <si>
    <t>18-0964</t>
  </si>
  <si>
    <t>Daniel Ness</t>
  </si>
  <si>
    <t>Gilbert Binder</t>
  </si>
  <si>
    <t>18 MSP 023054</t>
  </si>
  <si>
    <t>Emailed report 6/8/18</t>
  </si>
  <si>
    <t>18-1897</t>
  </si>
  <si>
    <t>PIA Coordinator-Open PIA</t>
  </si>
  <si>
    <t>ReportType</t>
  </si>
  <si>
    <t>Sheet11</t>
  </si>
  <si>
    <t>Sheet12</t>
  </si>
  <si>
    <t>Sheet3</t>
  </si>
  <si>
    <t>Gianni Ford Fields</t>
  </si>
  <si>
    <t>Sheet9</t>
  </si>
  <si>
    <t>No info found 10/24/18</t>
  </si>
  <si>
    <t>18-0482</t>
  </si>
  <si>
    <t>Gervy Ordonez-Garc</t>
  </si>
  <si>
    <t>18 MSP 010089</t>
  </si>
  <si>
    <t>Mailed report 3/20/18</t>
  </si>
  <si>
    <t>18-0625</t>
  </si>
  <si>
    <t>Gertrud Ida Hain</t>
  </si>
  <si>
    <t>18 MSP 004108</t>
  </si>
  <si>
    <t>18-1543</t>
  </si>
  <si>
    <t>Gerileitgh D Frantum</t>
  </si>
  <si>
    <t>18 MSP 035057</t>
  </si>
  <si>
    <t>Mailed partial denial 8/31/18</t>
  </si>
  <si>
    <t>18-0662</t>
  </si>
  <si>
    <t>Gerald Fedorko</t>
  </si>
  <si>
    <t>15 MSP 034920</t>
  </si>
  <si>
    <t>Emailed report 4/19/18</t>
  </si>
  <si>
    <t>18-1840</t>
  </si>
  <si>
    <t>Kent Andrew Becker</t>
  </si>
  <si>
    <t>Gerald Eugene Baily</t>
  </si>
  <si>
    <t>More than 25 years old destroyed 10/17/18</t>
  </si>
  <si>
    <t>18-1902</t>
  </si>
  <si>
    <t>Georgy ArdZhevnishv</t>
  </si>
  <si>
    <t>2018 00414214</t>
  </si>
  <si>
    <t>Maiiled CCC 10/24/18</t>
  </si>
  <si>
    <t>18-1739</t>
  </si>
  <si>
    <t>Georgy Ardzhevnish</t>
  </si>
  <si>
    <t>18-0068</t>
  </si>
  <si>
    <t>Yvette Garner Child Services of NJ</t>
  </si>
  <si>
    <t>George Wilsher</t>
  </si>
  <si>
    <t>B6 401 27 6</t>
  </si>
  <si>
    <t>Sent to Bk  1/19/18</t>
  </si>
  <si>
    <t>18-1248</t>
  </si>
  <si>
    <t>George Thomas Baumgardner</t>
  </si>
  <si>
    <t>25 years destroyed 7/17/18</t>
  </si>
  <si>
    <t>18-0327</t>
  </si>
  <si>
    <t>Divya Hazel, MSCM</t>
  </si>
  <si>
    <t>George Solomon</t>
  </si>
  <si>
    <t>No written report</t>
  </si>
  <si>
    <t>18-1663</t>
  </si>
  <si>
    <t>Erin Hapgood</t>
  </si>
  <si>
    <t>George Randolph Holden</t>
  </si>
  <si>
    <t>Not MSP 9/19/18</t>
  </si>
  <si>
    <t>18-0586</t>
  </si>
  <si>
    <t>BCPD/ Jo Anne Jimmerson Recruiter</t>
  </si>
  <si>
    <t>George Randolph</t>
  </si>
  <si>
    <t>12 67 014680</t>
  </si>
  <si>
    <t>Emailed BK for BI card 4/9/18</t>
  </si>
  <si>
    <t>18-0614</t>
  </si>
  <si>
    <t>Baltimore City PD</t>
  </si>
  <si>
    <t>Sent email to GB BK for transmittal sheets for 2011-2013.</t>
  </si>
  <si>
    <t>18-0623</t>
  </si>
  <si>
    <t>Joanne Jimmerson - BPD</t>
  </si>
  <si>
    <t>18-1019</t>
  </si>
  <si>
    <t>George Latchum</t>
  </si>
  <si>
    <t>18 MSP 018944</t>
  </si>
  <si>
    <t>18-1354</t>
  </si>
  <si>
    <t>George Bailey</t>
  </si>
  <si>
    <t>No information found 8/2/18</t>
  </si>
  <si>
    <t>18-0933</t>
  </si>
  <si>
    <t>Michaell Oritt, Attorney</t>
  </si>
  <si>
    <t>George Anthony, Jr.</t>
  </si>
  <si>
    <t>OSFM 18 18 004</t>
  </si>
  <si>
    <t>18-2018</t>
  </si>
  <si>
    <t xml:space="preserve">Jesse B. Hammock/Parker Counts Attorney </t>
  </si>
  <si>
    <t>George A. Butler</t>
  </si>
  <si>
    <t>18 MSP 028423</t>
  </si>
  <si>
    <t>Denial 11/13/18</t>
  </si>
  <si>
    <t>18-1834</t>
  </si>
  <si>
    <t>18 MSP  042488</t>
  </si>
  <si>
    <t>Faxed report 10/16/18</t>
  </si>
  <si>
    <t>18-0371</t>
  </si>
  <si>
    <t>Request video</t>
  </si>
  <si>
    <t>18-0605</t>
  </si>
  <si>
    <t>Gelvin Yoc Baulista</t>
  </si>
  <si>
    <t>Request video accident 4-12-2017</t>
  </si>
  <si>
    <t>18-0353</t>
  </si>
  <si>
    <t>Luis Daboin</t>
  </si>
  <si>
    <t>17 MSP 044551</t>
  </si>
  <si>
    <t>Mailed 03/02/18</t>
  </si>
  <si>
    <t>18-1495</t>
  </si>
  <si>
    <t>Ameriprise Claims /James Micke</t>
  </si>
  <si>
    <t>Gary Young</t>
  </si>
  <si>
    <t>18 MSP 032185</t>
  </si>
  <si>
    <t>Emailed partial denial 8/24/18</t>
  </si>
  <si>
    <t>18-1057</t>
  </si>
  <si>
    <t>Montntgomery County Dept of Human Services</t>
  </si>
  <si>
    <t>Gary Sohl,Gloria Amoroso &amp; Crystal Amotoso</t>
  </si>
  <si>
    <t>05 53 011931</t>
  </si>
  <si>
    <t>Faxed report with redacted socialogical information 6/26/18</t>
  </si>
  <si>
    <t>18-1212</t>
  </si>
  <si>
    <t>Montgomery Co Health Dept</t>
  </si>
  <si>
    <t>Gary Sohl</t>
  </si>
  <si>
    <t>HOR 7/6</t>
  </si>
  <si>
    <t>18-1971</t>
  </si>
  <si>
    <t>Gary Robertston</t>
  </si>
  <si>
    <t>18-2143</t>
  </si>
  <si>
    <t>Judie Burcham</t>
  </si>
  <si>
    <t>18-1974</t>
  </si>
  <si>
    <t>Gary Robertson</t>
  </si>
  <si>
    <t>18-0800</t>
  </si>
  <si>
    <t>Melissa Preston</t>
  </si>
  <si>
    <t>Gary Preston</t>
  </si>
  <si>
    <t>Waiting for payment 5/17/18/Mailed report 5/22/18</t>
  </si>
  <si>
    <t>18-1638</t>
  </si>
  <si>
    <t>Terrie Morrison</t>
  </si>
  <si>
    <t>Gary Morrison</t>
  </si>
  <si>
    <t>17 MSP 042066</t>
  </si>
  <si>
    <t>18-0318</t>
  </si>
  <si>
    <t>Garza-Palacios</t>
  </si>
  <si>
    <t>17 MSP 052300</t>
  </si>
  <si>
    <t>18-1198</t>
  </si>
  <si>
    <t>M. Kathleen LeFevre, Paralegal</t>
  </si>
  <si>
    <t>Gary King</t>
  </si>
  <si>
    <t>17 MSP 043556</t>
  </si>
  <si>
    <t>Emailed report 7/11/18</t>
  </si>
  <si>
    <t>18-0882</t>
  </si>
  <si>
    <t>Gary James Santmyer</t>
  </si>
  <si>
    <t>18 000296</t>
  </si>
  <si>
    <t>Not MSP contact Mt. Airy PD</t>
  </si>
  <si>
    <t>18-0317</t>
  </si>
  <si>
    <t>17 MSP 040280</t>
  </si>
  <si>
    <t>18-0316</t>
  </si>
  <si>
    <t>William Lewis</t>
  </si>
  <si>
    <t>18-1904</t>
  </si>
  <si>
    <t>Gary Aronhalt</t>
  </si>
  <si>
    <t>18-0815</t>
  </si>
  <si>
    <t>Gary and Martha Neeley</t>
  </si>
  <si>
    <t>OSFM #17.18.003</t>
  </si>
  <si>
    <t>Report Available/Emailed 07.10.2018; NOI Emailed 05.21.2018; Report Not Ready</t>
  </si>
  <si>
    <t>18-0619</t>
  </si>
  <si>
    <t>Gary Albertus Preston</t>
  </si>
  <si>
    <t>18-0315</t>
  </si>
  <si>
    <t>Xiaosun Lu</t>
  </si>
  <si>
    <t>17 MSP 026388</t>
  </si>
  <si>
    <t>18-1200</t>
  </si>
  <si>
    <t>Gaithersburg Farmers Supply</t>
  </si>
  <si>
    <t>18 MSP 028781</t>
  </si>
  <si>
    <t>18-0409</t>
  </si>
  <si>
    <t>Gail Telesford MCree</t>
  </si>
  <si>
    <t>18-0066</t>
  </si>
  <si>
    <t>Not releasable at this time 2/5/18</t>
  </si>
  <si>
    <t>18-0395</t>
  </si>
  <si>
    <t>Gabriella Stuchel</t>
  </si>
  <si>
    <t>Draft 2/21, Sent 10 day letter 2/27, Report no ready 3/14</t>
  </si>
  <si>
    <t>18-0301</t>
  </si>
  <si>
    <t>Richard Winters, Inc.</t>
  </si>
  <si>
    <t>Adam Parkolay</t>
  </si>
  <si>
    <t>18-0170</t>
  </si>
  <si>
    <t>Patricia Basil</t>
  </si>
  <si>
    <t>G Boones</t>
  </si>
  <si>
    <t>Plan Reviews/Inspection Reports Emailed</t>
  </si>
  <si>
    <t>18-1389</t>
  </si>
  <si>
    <t>Fredy Tenas</t>
  </si>
  <si>
    <t>18 MSP 024879</t>
  </si>
  <si>
    <t>18-1958</t>
  </si>
  <si>
    <t>Fredy Bustillo</t>
  </si>
  <si>
    <t>18-1351</t>
  </si>
  <si>
    <t>Fredy Barrera Tenas</t>
  </si>
  <si>
    <t>18-0300</t>
  </si>
  <si>
    <t>Wallace Bulford</t>
  </si>
  <si>
    <t>18-0097</t>
  </si>
  <si>
    <t>Fred Wilson Shawley III</t>
  </si>
  <si>
    <t>17 MSP 055561</t>
  </si>
  <si>
    <t>Faxed report 1/23/18</t>
  </si>
  <si>
    <t>18-0008</t>
  </si>
  <si>
    <t>Fred Wilson Shawley</t>
  </si>
  <si>
    <t>18-0717</t>
  </si>
  <si>
    <t>Franklin Owens</t>
  </si>
  <si>
    <t>No information found 5/1/18</t>
  </si>
  <si>
    <t>18-1787</t>
  </si>
  <si>
    <t>Franklin Melvin Burkman</t>
  </si>
  <si>
    <t>18 MSP 043079</t>
  </si>
  <si>
    <t>18-0714</t>
  </si>
  <si>
    <t>Avion Shoetan</t>
  </si>
  <si>
    <t>Franklin Fludd</t>
  </si>
  <si>
    <t>18 MSP 011963</t>
  </si>
  <si>
    <t>Request dash cam</t>
  </si>
  <si>
    <t>18-1230</t>
  </si>
  <si>
    <t>Frank William Campanelli</t>
  </si>
  <si>
    <t>Sent to BK 7/13/18/ No information returned closed 9/19/18</t>
  </si>
  <si>
    <t>18-1602</t>
  </si>
  <si>
    <t>Frank Wayne George</t>
  </si>
  <si>
    <t>25 Years destroyed 9/12/18</t>
  </si>
  <si>
    <t>18-0135</t>
  </si>
  <si>
    <t>Julie Barr Tennessee Bureau of Investigation</t>
  </si>
  <si>
    <t>Frank Spruill</t>
  </si>
  <si>
    <t>18-1092</t>
  </si>
  <si>
    <t>Louis K Guth Law Office</t>
  </si>
  <si>
    <t>Frank Maurice Ellis</t>
  </si>
  <si>
    <t>2018 00223060</t>
  </si>
  <si>
    <t>Mailed DUI, Accident report 6/27</t>
  </si>
  <si>
    <t>18-0429</t>
  </si>
  <si>
    <t>Frank Harold Amling</t>
  </si>
  <si>
    <t>17 MSP 054520</t>
  </si>
  <si>
    <t>18-0299</t>
  </si>
  <si>
    <t>18-1818</t>
  </si>
  <si>
    <t>Frank Alfred Brown</t>
  </si>
  <si>
    <t>Faxed report 10/15/18</t>
  </si>
  <si>
    <t>18-1101</t>
  </si>
  <si>
    <t>Robert Tankin</t>
  </si>
  <si>
    <t>Francis Sobolesky</t>
  </si>
  <si>
    <t>18 MSP 024953</t>
  </si>
  <si>
    <t>18-1068</t>
  </si>
  <si>
    <t>John Andries</t>
  </si>
  <si>
    <t>Francis George Andries</t>
  </si>
  <si>
    <t>No information found 6/25/18</t>
  </si>
  <si>
    <t>18-0218</t>
  </si>
  <si>
    <t>Heather Jacobs  Glynn Co Probate Court</t>
  </si>
  <si>
    <t>Fowler</t>
  </si>
  <si>
    <t>H 4915</t>
  </si>
  <si>
    <t>18-0407</t>
  </si>
  <si>
    <t>Fountain Louston</t>
  </si>
  <si>
    <t>18 MSP 008227</t>
  </si>
  <si>
    <t>Emailed report 3/6/18</t>
  </si>
  <si>
    <t>18-0582</t>
  </si>
  <si>
    <t>PZR Resource Company</t>
  </si>
  <si>
    <t>First Colony Center</t>
  </si>
  <si>
    <t>18-0431</t>
  </si>
  <si>
    <t>Fikre Yohannes</t>
  </si>
  <si>
    <t>18-2048</t>
  </si>
  <si>
    <t>CommonWealth Mass/Tiffany Scanlon</t>
  </si>
  <si>
    <t>Zirkin &amp; Schmerling Law</t>
  </si>
  <si>
    <t>Fidellito Joseph</t>
  </si>
  <si>
    <t>Sent to Cumberland 11/16/18/ No case number found 12/11/18</t>
  </si>
  <si>
    <t>18-0289</t>
  </si>
  <si>
    <t>Chad S. Burggraff</t>
  </si>
  <si>
    <t>Fidelide LA &amp; Torree Flores</t>
  </si>
  <si>
    <t>17 MSP 053962</t>
  </si>
  <si>
    <t>Mailed report 2/21/18</t>
  </si>
  <si>
    <t>18-0298</t>
  </si>
  <si>
    <t>Lover, Barnes &amp; McKew</t>
  </si>
  <si>
    <t>Torree Flores</t>
  </si>
  <si>
    <t>07 53 017654</t>
  </si>
  <si>
    <t>18-1720</t>
  </si>
  <si>
    <t>Felicia Wilson</t>
  </si>
  <si>
    <t>2018 00343980</t>
  </si>
  <si>
    <t>18-2249</t>
  </si>
  <si>
    <t>Faustina Ofosu-Ntiam</t>
  </si>
  <si>
    <t>2018 00374625</t>
  </si>
  <si>
    <t>Log entry no report 12/27/18</t>
  </si>
  <si>
    <t>18-0488</t>
  </si>
  <si>
    <t>Farmer, Shane Andrew</t>
  </si>
  <si>
    <t>No report found 3/22/18</t>
  </si>
  <si>
    <t>18-1730</t>
  </si>
  <si>
    <t>Agency Insuranc Company/Byron Edgecomb</t>
  </si>
  <si>
    <t>Fabricio A Ramirez</t>
  </si>
  <si>
    <t>18 MSP 040224</t>
  </si>
  <si>
    <t>Mailed report 9/27/18</t>
  </si>
  <si>
    <t>18-1844</t>
  </si>
  <si>
    <t>Express Rental</t>
  </si>
  <si>
    <t>18-0071</t>
  </si>
  <si>
    <t>ISABEL MORGAN</t>
  </si>
  <si>
    <t>EUGENIA MACAULAY</t>
  </si>
  <si>
    <t>17MSP049258</t>
  </si>
  <si>
    <t>Request for 911 call transcript</t>
  </si>
  <si>
    <t>18-0385</t>
  </si>
  <si>
    <t>KOHN LAW GROUP</t>
  </si>
  <si>
    <t>Eugenia Macaulay</t>
  </si>
  <si>
    <t>17msp049258</t>
  </si>
  <si>
    <t>Request for 911 call records</t>
  </si>
  <si>
    <t>18-1054</t>
  </si>
  <si>
    <t>Eugene West Jr.</t>
  </si>
  <si>
    <t>17 MSP 054448</t>
  </si>
  <si>
    <t>18-0074</t>
  </si>
  <si>
    <t>Kerri Therrien Covent Bridge</t>
  </si>
  <si>
    <t>Erza Nelson</t>
  </si>
  <si>
    <t>17 MSP 043084</t>
  </si>
  <si>
    <t>18-1066</t>
  </si>
  <si>
    <t>Eryn Donaldson</t>
  </si>
  <si>
    <t>18msp014595</t>
  </si>
  <si>
    <t>Requesting 911 tape and body camera.</t>
  </si>
  <si>
    <t>18-1122</t>
  </si>
  <si>
    <t>Ernest Francis Gelwicks</t>
  </si>
  <si>
    <t>25 years old, files destroyed 7/2/18</t>
  </si>
  <si>
    <t>18-1788</t>
  </si>
  <si>
    <t>Ernest Flowers</t>
  </si>
  <si>
    <t>Not MSP 10/9/18</t>
  </si>
  <si>
    <t>18-0084</t>
  </si>
  <si>
    <t>Ernest E. Gibbs</t>
  </si>
  <si>
    <t>2017 00550195</t>
  </si>
  <si>
    <t>Mailed CCC 1/22/18</t>
  </si>
  <si>
    <t>18-0297</t>
  </si>
  <si>
    <t>18-0680</t>
  </si>
  <si>
    <t>Erin M Balzaik</t>
  </si>
  <si>
    <t>Erin M Balzalk</t>
  </si>
  <si>
    <t>Request for Statistics</t>
  </si>
  <si>
    <t>18-0681</t>
  </si>
  <si>
    <t>18-0682</t>
  </si>
  <si>
    <t>18-0683</t>
  </si>
  <si>
    <t>18-0854</t>
  </si>
  <si>
    <t>Erick Henderson</t>
  </si>
  <si>
    <t>18 MSP 013098</t>
  </si>
  <si>
    <t>Mailed report 5/24/18</t>
  </si>
  <si>
    <t>18-0595</t>
  </si>
  <si>
    <t>Erica Holley-Martin</t>
  </si>
  <si>
    <t>Not MSP 4/10/18</t>
  </si>
  <si>
    <t>18-1112</t>
  </si>
  <si>
    <t>Eric Peterson Sr. &amp; Lori Peterson</t>
  </si>
  <si>
    <t>Eric Peterson Jr.</t>
  </si>
  <si>
    <t>15 MSP 024308</t>
  </si>
  <si>
    <t>Mailed report 6/29/18</t>
  </si>
  <si>
    <t>18-1067</t>
  </si>
  <si>
    <t>Eric Desmond Matthews</t>
  </si>
  <si>
    <t>Sent correspondence 6/25/18/ No response 7/25/18</t>
  </si>
  <si>
    <t>18-1697</t>
  </si>
  <si>
    <t>Eric David Powers</t>
  </si>
  <si>
    <t>Sent to BK Bel Air 9/25/18/ Never received a response from JoAnn</t>
  </si>
  <si>
    <t>18-1811</t>
  </si>
  <si>
    <t>06 56 10564</t>
  </si>
  <si>
    <t>Expungement sent to Joann McGee Westminster BK 10/3/18</t>
  </si>
  <si>
    <t>18-1552</t>
  </si>
  <si>
    <t>18MSP026738</t>
  </si>
  <si>
    <t>18-0883</t>
  </si>
  <si>
    <t>Lauriuda Williams</t>
  </si>
  <si>
    <t>Ephraim Escobar</t>
  </si>
  <si>
    <t>18 MSP 011705</t>
  </si>
  <si>
    <t>DENIAL  5/31/18</t>
  </si>
  <si>
    <t>18-1205</t>
  </si>
  <si>
    <t>Enterprise RAC Comp of Balt</t>
  </si>
  <si>
    <t>18 MSP 027174</t>
  </si>
  <si>
    <t>18-0174</t>
  </si>
  <si>
    <t>Geraldine Tyler</t>
  </si>
  <si>
    <t>Emory Tyler</t>
  </si>
  <si>
    <t>16 MSP 043799</t>
  </si>
  <si>
    <t>18-1264</t>
  </si>
  <si>
    <t>Scott Ruby</t>
  </si>
  <si>
    <t>Emmanuel Joseph Edmond</t>
  </si>
  <si>
    <t>16 MSP 014345</t>
  </si>
  <si>
    <t>Emailed report to requestor 7/18/18</t>
  </si>
  <si>
    <t>18-2229</t>
  </si>
  <si>
    <t>Emmanuel Ensor</t>
  </si>
  <si>
    <t>C 64 01647</t>
  </si>
  <si>
    <t>HOR 12/20</t>
  </si>
  <si>
    <t>18-2245</t>
  </si>
  <si>
    <t>Terrence R Decker</t>
  </si>
  <si>
    <t>Emmanuel Digman</t>
  </si>
  <si>
    <t>2018019075 and 438 43893030</t>
  </si>
  <si>
    <t>Requesting info Firearm App No 438-4389303 and 2018019075</t>
  </si>
  <si>
    <t>18-1269</t>
  </si>
  <si>
    <t>Michael Monahan/Prosecutor Union Coounty</t>
  </si>
  <si>
    <t>Emmanuel A Awuro</t>
  </si>
  <si>
    <t>18 MSP 022335</t>
  </si>
  <si>
    <t>Emailed report 7/19/18</t>
  </si>
  <si>
    <t>18-1300</t>
  </si>
  <si>
    <t>Detective Jon Klimoszewski</t>
  </si>
  <si>
    <t>Emmamual Awaro</t>
  </si>
  <si>
    <t>2018 18312P</t>
  </si>
  <si>
    <t>Request body and/or dash cam footage
Email requesting status update to Sgt. Smart 8/9/2018</t>
  </si>
  <si>
    <t>18-1386</t>
  </si>
  <si>
    <t>Emma Mckenzie</t>
  </si>
  <si>
    <t>18 MSP 027046</t>
  </si>
  <si>
    <t>Assigned to GF, completed by SH while GF out. Partial Denl</t>
  </si>
  <si>
    <t>18-0277</t>
  </si>
  <si>
    <t>Carol Bratt</t>
  </si>
  <si>
    <t>Michael O'Brien</t>
  </si>
  <si>
    <t>18-0078</t>
  </si>
  <si>
    <t>Not releaseable 1/19/18</t>
  </si>
  <si>
    <t>18-0130</t>
  </si>
  <si>
    <t>Unable to locate report with information provided</t>
  </si>
  <si>
    <t>18-2163</t>
  </si>
  <si>
    <t>Elizabeth Wood</t>
  </si>
  <si>
    <t>Not MSP 12/11/18</t>
  </si>
  <si>
    <t>18-1378</t>
  </si>
  <si>
    <t>KeyPoint/ Shirvonda M. Clifton</t>
  </si>
  <si>
    <t>Elizabeth Reynard Edge</t>
  </si>
  <si>
    <t>No records exist 8/7/18</t>
  </si>
  <si>
    <t>18-0079</t>
  </si>
  <si>
    <t>Elizabeth Hilton</t>
  </si>
  <si>
    <t>No information found 1/19/18</t>
  </si>
  <si>
    <t>18-2133</t>
  </si>
  <si>
    <t>18-2236</t>
  </si>
  <si>
    <t>Abom &amp; Kutulakis</t>
  </si>
  <si>
    <t>Elizabeth Bee</t>
  </si>
  <si>
    <t>18-0920</t>
  </si>
  <si>
    <t>Alan Solomon Law</t>
  </si>
  <si>
    <t>Elizabeth Ann Slotwinski</t>
  </si>
  <si>
    <t>17 MSP 048116</t>
  </si>
  <si>
    <t>Denial 6/4/18</t>
  </si>
  <si>
    <t>18-2198</t>
  </si>
  <si>
    <t>18-1418</t>
  </si>
  <si>
    <t>Elias Chapman</t>
  </si>
  <si>
    <t>18 MSP 029141</t>
  </si>
  <si>
    <t>Mailed partial denial 8/15/18</t>
  </si>
  <si>
    <t>18-0671</t>
  </si>
  <si>
    <t>Elaine Corazza</t>
  </si>
  <si>
    <t>Request any information 9302 Upwoods Lane Columbia MD</t>
  </si>
  <si>
    <t>18-1360</t>
  </si>
  <si>
    <t>Edwin Diamola</t>
  </si>
  <si>
    <t>17CS00047350</t>
  </si>
  <si>
    <t>Requesting 911 CAD Report</t>
  </si>
  <si>
    <t>18-1043</t>
  </si>
  <si>
    <t>Department of Veterans Affairs/William Blednick</t>
  </si>
  <si>
    <t>Edwin Aponte-Rivera, Jr.</t>
  </si>
  <si>
    <t>18 MSP 020157</t>
  </si>
  <si>
    <t>Emailed report 6/19/18</t>
  </si>
  <si>
    <t>18-1218</t>
  </si>
  <si>
    <t>Edwin Aponte-Rivera Jr</t>
  </si>
  <si>
    <t>18-2022</t>
  </si>
  <si>
    <t>Edward Wilson</t>
  </si>
  <si>
    <t>18 MSP 043812</t>
  </si>
  <si>
    <t>Mailed partial denial 11/14/18</t>
  </si>
  <si>
    <t>18-0127</t>
  </si>
  <si>
    <t>Clarke F Ahlers Esquire</t>
  </si>
  <si>
    <t>Edward O' Keefe</t>
  </si>
  <si>
    <t>Request for radio transmissions-video 12-24-2017 3 am</t>
  </si>
  <si>
    <t>18-1422</t>
  </si>
  <si>
    <t>Edward Miller</t>
  </si>
  <si>
    <t>18 MSP 029665</t>
  </si>
  <si>
    <t>18-1266</t>
  </si>
  <si>
    <t>Edward Maple II</t>
  </si>
  <si>
    <t>2018 00315790</t>
  </si>
  <si>
    <t>Mailed CCC 7/19/18</t>
  </si>
  <si>
    <t>18-0275</t>
  </si>
  <si>
    <t>Sonja Hoover</t>
  </si>
  <si>
    <t>Quinn Hoover</t>
  </si>
  <si>
    <t>12 64 004064</t>
  </si>
  <si>
    <t>18-0229</t>
  </si>
  <si>
    <t>AA County SAO/ Amanda</t>
  </si>
  <si>
    <t>Edward Jones</t>
  </si>
  <si>
    <t>17 MSP 053963</t>
  </si>
  <si>
    <t>Emailed report 2/8/2018</t>
  </si>
  <si>
    <t>18-1636</t>
  </si>
  <si>
    <t>SA Lereport</t>
  </si>
  <si>
    <t>Edward Fowler</t>
  </si>
  <si>
    <t>18 MSP 03699</t>
  </si>
  <si>
    <t>18-0942</t>
  </si>
  <si>
    <t>Edward D. Lakitsky</t>
  </si>
  <si>
    <t>Edward D. Lakitsy</t>
  </si>
  <si>
    <t>18-0266</t>
  </si>
  <si>
    <t>Mailed 02/27/18</t>
  </si>
  <si>
    <t>18-0063</t>
  </si>
  <si>
    <t>Eddie J. Johnson</t>
  </si>
  <si>
    <t>Mailed partial denial 1/18/18</t>
  </si>
  <si>
    <t>18-1870</t>
  </si>
  <si>
    <t>Eddie Bell Green</t>
  </si>
  <si>
    <t>Eddie Bell Gren</t>
  </si>
  <si>
    <t>No information found 10/19/18</t>
  </si>
  <si>
    <t>18-0788</t>
  </si>
  <si>
    <t>Earl Thomas Marshall III</t>
  </si>
  <si>
    <t>Faxed report 5/15/18</t>
  </si>
  <si>
    <t>18-0877</t>
  </si>
  <si>
    <t>Sent to Sgt Blades 5/31/18, Faxed partial denial 6/13/18</t>
  </si>
  <si>
    <t>18-1017</t>
  </si>
  <si>
    <t>18-2025</t>
  </si>
  <si>
    <t>Earl Gisriel</t>
  </si>
  <si>
    <t>18-1922</t>
  </si>
  <si>
    <t>Earl Foley</t>
  </si>
  <si>
    <t>16 MSP 044618</t>
  </si>
  <si>
    <t>Mailed report 10/26/18</t>
  </si>
  <si>
    <t>18-1884</t>
  </si>
  <si>
    <t>E'leyna Garcia</t>
  </si>
  <si>
    <t>E''leyna Garcia</t>
  </si>
  <si>
    <t>18 MSP 044927</t>
  </si>
  <si>
    <t>Emailed report 10/23/18</t>
  </si>
  <si>
    <t>18-1259</t>
  </si>
  <si>
    <t>Dyson, Garrett Michael</t>
  </si>
  <si>
    <t xml:space="preserve">Request Video D-042-CR-18001529 </t>
  </si>
  <si>
    <t>18-0152</t>
  </si>
  <si>
    <t>Dwane Ranglin</t>
  </si>
  <si>
    <t>17 MSP 053986</t>
  </si>
  <si>
    <t>18-0755</t>
  </si>
  <si>
    <t>Jocelyn Romero</t>
  </si>
  <si>
    <t>Duy Q Ha</t>
  </si>
  <si>
    <t>10 62 001699</t>
  </si>
  <si>
    <t>Emailed JFK Bk/Bk mailed 5/9, Emailed again 7/6</t>
  </si>
  <si>
    <t>18-0691</t>
  </si>
  <si>
    <t>Brooke Gruber</t>
  </si>
  <si>
    <t>Dustin Black</t>
  </si>
  <si>
    <t>18 MSP 014918</t>
  </si>
  <si>
    <t>18-0146</t>
  </si>
  <si>
    <t>SI Tommelise Chaisson</t>
  </si>
  <si>
    <t>Dreason Bodkin</t>
  </si>
  <si>
    <t>13 65 009354</t>
  </si>
  <si>
    <t>18-1172</t>
  </si>
  <si>
    <t>Jessi Rawlins</t>
  </si>
  <si>
    <t>Dr. Jimmy Dean Taylor</t>
  </si>
  <si>
    <t>15 MSP 002623</t>
  </si>
  <si>
    <t>Emailed report 7/6/18</t>
  </si>
  <si>
    <t>18-1175</t>
  </si>
  <si>
    <t>Down on Main Street</t>
  </si>
  <si>
    <t>OSFM 09 18 011</t>
  </si>
  <si>
    <t>18-1571</t>
  </si>
  <si>
    <t>Maryland Legal Aid</t>
  </si>
  <si>
    <t>18-0131</t>
  </si>
  <si>
    <t>18-2053</t>
  </si>
  <si>
    <t>Kirsch, Gelband &amp; Stone</t>
  </si>
  <si>
    <t>Dorian Ingram</t>
  </si>
  <si>
    <t>18 MSP 046988</t>
  </si>
  <si>
    <t>Requesting body and dash cameras</t>
  </si>
  <si>
    <t>18-1561</t>
  </si>
  <si>
    <t>Doretha Jones</t>
  </si>
  <si>
    <t>18 MSP 032108</t>
  </si>
  <si>
    <t>18-0952</t>
  </si>
  <si>
    <t>Donte Dickerson</t>
  </si>
  <si>
    <t>18 MSP 023071</t>
  </si>
  <si>
    <t>In draft 6/6/18/Mailed report 6/13/18</t>
  </si>
  <si>
    <t>18-2096</t>
  </si>
  <si>
    <t>Dontay Jones</t>
  </si>
  <si>
    <t>18 MSP 030659</t>
  </si>
  <si>
    <t>18-1102</t>
  </si>
  <si>
    <t>Donica K Stevens</t>
  </si>
  <si>
    <t>2018 00248789</t>
  </si>
  <si>
    <t>Unable to locate report with info provided 6/27</t>
  </si>
  <si>
    <t>Carly Wade</t>
  </si>
  <si>
    <t>14 MSP 022363</t>
  </si>
  <si>
    <t>18-0919</t>
  </si>
  <si>
    <t>Steve Diloreto Hanover County Sheriff's</t>
  </si>
  <si>
    <t>Donaldson Damascus Jackson</t>
  </si>
  <si>
    <t>Emailed report 6/4/18</t>
  </si>
  <si>
    <t>18-1915</t>
  </si>
  <si>
    <t>Carol Stephenson</t>
  </si>
  <si>
    <t>Donald W Perdew</t>
  </si>
  <si>
    <t>18-1695</t>
  </si>
  <si>
    <t>Richard J. Reinhardt Attorney</t>
  </si>
  <si>
    <t>Donald R. Trieschman</t>
  </si>
  <si>
    <t>18-0845</t>
  </si>
  <si>
    <t>Office of Federal Public Defenders</t>
  </si>
  <si>
    <t>Donald M. Rivers</t>
  </si>
  <si>
    <t>Not MSP 5/23/18</t>
  </si>
  <si>
    <t>18-1946</t>
  </si>
  <si>
    <t>Donald Carrier</t>
  </si>
  <si>
    <t>2018 00465839</t>
  </si>
  <si>
    <t>18-0834</t>
  </si>
  <si>
    <t>Donald Campbell</t>
  </si>
  <si>
    <t>18 MSP 008933</t>
  </si>
  <si>
    <t>18-0747</t>
  </si>
  <si>
    <t>Domonique Harley</t>
  </si>
  <si>
    <t>OSFM 19 18 004</t>
  </si>
  <si>
    <t>18-0384</t>
  </si>
  <si>
    <t>Domonic Lee</t>
  </si>
  <si>
    <t>Not MSP 3/6/18</t>
  </si>
  <si>
    <t>18-1152</t>
  </si>
  <si>
    <t>Terry Easton</t>
  </si>
  <si>
    <t>Dominque Lamar Davis</t>
  </si>
  <si>
    <t>18 MSP 006715</t>
  </si>
  <si>
    <t>Requesting personal property cell phone laptop wallet etc
Property was seized by Feds during investigation
Email sent by Moriarity to SA in charge 7/9/18</t>
  </si>
  <si>
    <t>18-1425</t>
  </si>
  <si>
    <t>Dominique Sessa</t>
  </si>
  <si>
    <t>18 MSP 006700</t>
  </si>
  <si>
    <t>18-0648</t>
  </si>
  <si>
    <t>Southern District of New York Probation Office</t>
  </si>
  <si>
    <t>Domingo Gonzalez</t>
  </si>
  <si>
    <t>CIR 04 95 003960</t>
  </si>
  <si>
    <t>18-2145</t>
  </si>
  <si>
    <t>Thomas H Scott</t>
  </si>
  <si>
    <t>Dionna Snipe</t>
  </si>
  <si>
    <t>Not MSP 12/6/18</t>
  </si>
  <si>
    <t>18-0701</t>
  </si>
  <si>
    <t>James Bryant Jr.</t>
  </si>
  <si>
    <t>Dino Luis Granados</t>
  </si>
  <si>
    <t>14 MSP 022748</t>
  </si>
  <si>
    <t>Hand delivered report in lobby 4/27/18</t>
  </si>
  <si>
    <t>18-1721</t>
  </si>
  <si>
    <t>Off. Michael Nicolas/ U.S Customs</t>
  </si>
  <si>
    <t>Dina Wilson</t>
  </si>
  <si>
    <t>Faxed report 9/26/18</t>
  </si>
  <si>
    <t>18-2152</t>
  </si>
  <si>
    <t>Dillard, Kevin Matthew</t>
  </si>
  <si>
    <t>Requesting copy of report. Emailed report 12/12/2018</t>
  </si>
  <si>
    <t>18-1232</t>
  </si>
  <si>
    <t>Dianna M Rhoades</t>
  </si>
  <si>
    <t>2018 00296183</t>
  </si>
  <si>
    <t>Mailed CCC 7/13/18</t>
  </si>
  <si>
    <t>18-1782</t>
  </si>
  <si>
    <t>Diana Coggins</t>
  </si>
  <si>
    <t>16 MSP 052284</t>
  </si>
  <si>
    <t>Emailed report 10/9/18</t>
  </si>
  <si>
    <t>18-1575</t>
  </si>
  <si>
    <t>Dewayne Bell</t>
  </si>
  <si>
    <t>Not information found 9/6/18</t>
  </si>
  <si>
    <t>18-0383</t>
  </si>
  <si>
    <t>Dedra Spears Johnson</t>
  </si>
  <si>
    <t>Devon Johnson</t>
  </si>
  <si>
    <t xml:space="preserve">911 call accident on 2-24-2018 </t>
  </si>
  <si>
    <t>18-0227</t>
  </si>
  <si>
    <t>Devin Cooper</t>
  </si>
  <si>
    <t>2018 00051252</t>
  </si>
  <si>
    <t>No report CCC 2/8/2018 Faxed</t>
  </si>
  <si>
    <t>18-0330</t>
  </si>
  <si>
    <t>Deutrell Thomas</t>
  </si>
  <si>
    <t>A 83 12971</t>
  </si>
  <si>
    <t>HOR 3/6</t>
  </si>
  <si>
    <t>18-1440</t>
  </si>
  <si>
    <t>Destini Sanders</t>
  </si>
  <si>
    <t>14 MSP 037018</t>
  </si>
  <si>
    <t>18-0893</t>
  </si>
  <si>
    <t>Desmond Williams</t>
  </si>
  <si>
    <t>2018 00232301</t>
  </si>
  <si>
    <t>18-1496</t>
  </si>
  <si>
    <t>NO RECORDS FOUND 10/1/18</t>
  </si>
  <si>
    <t>18-1806</t>
  </si>
  <si>
    <t>14 MSP 028675</t>
  </si>
  <si>
    <t>Post conviction case Reopened denied 10/11/18/Denial resended report emailed 10/15/18</t>
  </si>
  <si>
    <t>18-0181</t>
  </si>
  <si>
    <t>Kisha Singleton/Probation Officer NY</t>
  </si>
  <si>
    <t>Derrick Morgan</t>
  </si>
  <si>
    <t>CIR 12 62 011217</t>
  </si>
  <si>
    <t>Faxed report 2/2/18</t>
  </si>
  <si>
    <t>18-0328</t>
  </si>
  <si>
    <t>US State District Court</t>
  </si>
  <si>
    <t>13 95 000823</t>
  </si>
  <si>
    <t>Emailed Princess Anne Bk 2/21</t>
  </si>
  <si>
    <t>18-0534</t>
  </si>
  <si>
    <t>Derrick Joyner</t>
  </si>
  <si>
    <t>17 MSP 047455</t>
  </si>
  <si>
    <t xml:space="preserve">Mailed rreport 3/29/18 </t>
  </si>
  <si>
    <t>18-0639</t>
  </si>
  <si>
    <t>Derrell B Williams</t>
  </si>
  <si>
    <t>MSP #99 07 00932
Requested a hearing not records</t>
  </si>
  <si>
    <t>18-1223</t>
  </si>
  <si>
    <t>Naim Makhlouta</t>
  </si>
  <si>
    <t>Deron Brown</t>
  </si>
  <si>
    <t>Citations issued o Deron Brown</t>
  </si>
  <si>
    <t>18-1941</t>
  </si>
  <si>
    <t>Deric Nicholson</t>
  </si>
  <si>
    <t>No information found 10/31/18</t>
  </si>
  <si>
    <t>18-1767</t>
  </si>
  <si>
    <t>Derek Rousseau</t>
  </si>
  <si>
    <t>18-0537</t>
  </si>
  <si>
    <t>Derek Eckhardt</t>
  </si>
  <si>
    <t>17 MSP 055033</t>
  </si>
  <si>
    <t>18-0293</t>
  </si>
  <si>
    <t>Dennis Mullinix</t>
  </si>
  <si>
    <t>No report found with information provided 2/22/18</t>
  </si>
  <si>
    <t>18-0391</t>
  </si>
  <si>
    <t>Dennis Mullinis</t>
  </si>
  <si>
    <t>18 000078</t>
  </si>
  <si>
    <t>Not MSP contact Mt Airy PD</t>
  </si>
  <si>
    <t>18-0732</t>
  </si>
  <si>
    <t>Dennis Checkett</t>
  </si>
  <si>
    <t>18 MSP 015928</t>
  </si>
  <si>
    <t>Emailed report with partial denial 5/2/18</t>
  </si>
  <si>
    <t>18-0242</t>
  </si>
  <si>
    <t>Christopher VanderMeer, M.D</t>
  </si>
  <si>
    <t>Dennis Brumbalow</t>
  </si>
  <si>
    <t>17 MSP 015480</t>
  </si>
  <si>
    <t>Mailed 2/13/18</t>
  </si>
  <si>
    <t>18-0253</t>
  </si>
  <si>
    <t>Arenthia Martin</t>
  </si>
  <si>
    <t>Jeffrey Butler</t>
  </si>
  <si>
    <t>17 MSP 050042</t>
  </si>
  <si>
    <t>mailed 03/06/18</t>
  </si>
  <si>
    <t>18-1206</t>
  </si>
  <si>
    <t>Denitra Elizabeth Gorman</t>
  </si>
  <si>
    <t>No report found 7/11/18</t>
  </si>
  <si>
    <t>18-0362</t>
  </si>
  <si>
    <t>Denise Jones</t>
  </si>
  <si>
    <t>18 MSP 004114</t>
  </si>
  <si>
    <t>Emailed partial denial 2/28/18</t>
  </si>
  <si>
    <t>18-0948</t>
  </si>
  <si>
    <t>Tiffany Happel Anne Arundel State's Attorney</t>
  </si>
  <si>
    <t>Dena Lister Anthony</t>
  </si>
  <si>
    <t>18 MSP 019250</t>
  </si>
  <si>
    <t>Emailed report 6/6/18</t>
  </si>
  <si>
    <t>18-0069</t>
  </si>
  <si>
    <t>Demond Washington</t>
  </si>
  <si>
    <t>18-1336</t>
  </si>
  <si>
    <t>Demetria Yeldell-Linkin</t>
  </si>
  <si>
    <t>18 MSP 031247</t>
  </si>
  <si>
    <t>18-1573</t>
  </si>
  <si>
    <t>Delvon Bullock</t>
  </si>
  <si>
    <t>18-2041</t>
  </si>
  <si>
    <t>Delvin Permenter</t>
  </si>
  <si>
    <t>18 MSP 048769</t>
  </si>
  <si>
    <t>In draft 11/15/18/Emailed partial denial.12/6/18</t>
  </si>
  <si>
    <t>18-0320</t>
  </si>
  <si>
    <t>Delbert Owens</t>
  </si>
  <si>
    <t>18 MSP 005907</t>
  </si>
  <si>
    <t>Emailed Report 2/26/18</t>
  </si>
  <si>
    <t>18-0840</t>
  </si>
  <si>
    <t>Rich Bender</t>
  </si>
  <si>
    <t>Deep Creek Brewery</t>
  </si>
  <si>
    <t>18-0154</t>
  </si>
  <si>
    <t>William Johns (Md Insurance Investigator)</t>
  </si>
  <si>
    <t>Debra Turner</t>
  </si>
  <si>
    <t>Unredacted Report Emailed (Insurance Fraud Case)</t>
  </si>
  <si>
    <t>18-1074</t>
  </si>
  <si>
    <t>Jeneen Alim</t>
  </si>
  <si>
    <t>Debra Kegarise</t>
  </si>
  <si>
    <t>18-0818</t>
  </si>
  <si>
    <t>Flash Trucking LLC</t>
  </si>
  <si>
    <t>Debra Hanson</t>
  </si>
  <si>
    <t>18 MSP 017219</t>
  </si>
  <si>
    <t>18-0654</t>
  </si>
  <si>
    <t>Deborah Vines</t>
  </si>
  <si>
    <t>18 MSP 015089</t>
  </si>
  <si>
    <t>18-0631</t>
  </si>
  <si>
    <t>Deborah Smith</t>
  </si>
  <si>
    <t>2018 00157681</t>
  </si>
  <si>
    <t>18-1627</t>
  </si>
  <si>
    <t>Scott Brengle</t>
  </si>
  <si>
    <t>Deborah Lynn Brengle</t>
  </si>
  <si>
    <t>18 MSP 029180</t>
  </si>
  <si>
    <t>Not releasble 9/14/18</t>
  </si>
  <si>
    <t>18-1307</t>
  </si>
  <si>
    <t>Deborah Carter</t>
  </si>
  <si>
    <t>18-0970</t>
  </si>
  <si>
    <t>Deborah A Ubillus</t>
  </si>
  <si>
    <t>18-0262</t>
  </si>
  <si>
    <t>Deanne Cochran</t>
  </si>
  <si>
    <t>No records found 2/15/18</t>
  </si>
  <si>
    <t>18-0702</t>
  </si>
  <si>
    <t>Maryland Department of Health/Heather McLaughlin</t>
  </si>
  <si>
    <t>Dean Anh Tien Nguyen</t>
  </si>
  <si>
    <t>18 MSP 010227</t>
  </si>
  <si>
    <t>Mailed report 4/27/18</t>
  </si>
  <si>
    <t>18-1369</t>
  </si>
  <si>
    <t>Daymon King</t>
  </si>
  <si>
    <t>18-2005</t>
  </si>
  <si>
    <t>Dawna R Twyman</t>
  </si>
  <si>
    <t>2018 00484684</t>
  </si>
  <si>
    <t>Mailed CCC 11/9/18</t>
  </si>
  <si>
    <t>18-1898</t>
  </si>
  <si>
    <t>18 MSP 029785</t>
  </si>
  <si>
    <t>18-0573</t>
  </si>
  <si>
    <t>David Watson</t>
  </si>
  <si>
    <t>17 MSP 022339</t>
  </si>
  <si>
    <t>Emailed report 4/5/18</t>
  </si>
  <si>
    <t>18-0252</t>
  </si>
  <si>
    <t>Joseph Bryant</t>
  </si>
  <si>
    <t>17 MSP 050169</t>
  </si>
  <si>
    <t>18-1629</t>
  </si>
  <si>
    <t>David W Few</t>
  </si>
  <si>
    <t>18 MSP 034691</t>
  </si>
  <si>
    <t>18-1717</t>
  </si>
  <si>
    <t>18-1528</t>
  </si>
  <si>
    <t>Dave Thomas</t>
  </si>
  <si>
    <t>David Scott Thomas Sr</t>
  </si>
  <si>
    <t>Z 95 03517</t>
  </si>
  <si>
    <t>Sent correspondence 8/30/18/ Case forwarded to Sgt Clark 9/18/18 case file can not be located.</t>
  </si>
  <si>
    <t>18-1287</t>
  </si>
  <si>
    <t>18 MSP 030881</t>
  </si>
  <si>
    <t>18-1639</t>
  </si>
  <si>
    <t>Sent invoice for 2.75 9/18/18/Emailed report 1/1/18</t>
  </si>
  <si>
    <t>18-0290</t>
  </si>
  <si>
    <t>18 MSP 006269</t>
  </si>
  <si>
    <t>18-1726</t>
  </si>
  <si>
    <t>David Michael Zimmerman</t>
  </si>
  <si>
    <t>18 msp 041247</t>
  </si>
  <si>
    <t>In draft no narratives 9/27/18/Faxed report 10/10/18</t>
  </si>
  <si>
    <t>18-0905</t>
  </si>
  <si>
    <t>PKIILAW/ Alexis Dunham, Paralegal</t>
  </si>
  <si>
    <t>David M. Watson</t>
  </si>
  <si>
    <t>Not MSP 6/4/18</t>
  </si>
  <si>
    <t>18-1053</t>
  </si>
  <si>
    <t>Agent Neal Hays/US Customs</t>
  </si>
  <si>
    <t>David Lee Horn</t>
  </si>
  <si>
    <t>18 MSP 023440</t>
  </si>
  <si>
    <t>Still in draft/Request at later date</t>
  </si>
  <si>
    <t>18-1056</t>
  </si>
  <si>
    <t>Neal Hayes</t>
  </si>
  <si>
    <t>19 MSP 054448</t>
  </si>
  <si>
    <t>Contact SAO of Talbot County 6/20/18</t>
  </si>
  <si>
    <t>18-1689</t>
  </si>
  <si>
    <t>HM Taylor/ Control Boarder Protection</t>
  </si>
  <si>
    <t>Hand delivered report 9/21/18</t>
  </si>
  <si>
    <t>18-0961</t>
  </si>
  <si>
    <t>Special Investigator Shetise Simmons</t>
  </si>
  <si>
    <t>David L. Williamson</t>
  </si>
  <si>
    <t>13 MSP 005042</t>
  </si>
  <si>
    <t>18-0575</t>
  </si>
  <si>
    <t>David Koppleman</t>
  </si>
  <si>
    <t>18 MSP 010778</t>
  </si>
  <si>
    <t>18-1520</t>
  </si>
  <si>
    <t>Majlie de Puy Kamp CNN Investigator</t>
  </si>
  <si>
    <t>David Katz</t>
  </si>
  <si>
    <t>Requesting copy of handgun qualification documentation
Denied GP 4-325 &amp; FL authorities requested to be withheld</t>
  </si>
  <si>
    <t>18-1521</t>
  </si>
  <si>
    <t>Requesting completed 77R application for David Katz
Denied GP 4-325 &amp; FL authorities requested to be withheld</t>
  </si>
  <si>
    <t>18-1612</t>
  </si>
  <si>
    <t>David Johnson 203354 AKA David Wilson</t>
  </si>
  <si>
    <t>David Johnson</t>
  </si>
  <si>
    <t>80390 80560 92187</t>
  </si>
  <si>
    <t>Request location of evidence complaint # 80390-80560. Not info to locate a case.</t>
  </si>
  <si>
    <t>18-0251</t>
  </si>
  <si>
    <t>Colin Freeman</t>
  </si>
  <si>
    <t>18 msp 005661</t>
  </si>
  <si>
    <t>18-0547</t>
  </si>
  <si>
    <t>David Hastings</t>
  </si>
  <si>
    <t>18-1333</t>
  </si>
  <si>
    <t>David Hackmann</t>
  </si>
  <si>
    <t>18-0059</t>
  </si>
  <si>
    <t>Release Point</t>
  </si>
  <si>
    <t>David Fischer</t>
  </si>
  <si>
    <t>No information found 1/17/18</t>
  </si>
  <si>
    <t>18-0987</t>
  </si>
  <si>
    <t>David Emanuel Levine</t>
  </si>
  <si>
    <t>CIR 39 00281</t>
  </si>
  <si>
    <t>Sent to HOR 6/13/18/Emailed report 6/19/18</t>
  </si>
  <si>
    <t>18-0985</t>
  </si>
  <si>
    <t>Melissa Chambers</t>
  </si>
  <si>
    <t>David Chambers</t>
  </si>
  <si>
    <t>OSFM 22 18 020</t>
  </si>
  <si>
    <t>18-2001</t>
  </si>
  <si>
    <t>David Brinley Jones</t>
  </si>
  <si>
    <t>Faxed report 11/9/18</t>
  </si>
  <si>
    <t>18-1306</t>
  </si>
  <si>
    <t>In draft/ Request at a later date</t>
  </si>
  <si>
    <t>18-2109</t>
  </si>
  <si>
    <t>Skip Black/ CSAA Insurance</t>
  </si>
  <si>
    <t>Waiting to hear back from adjuster, need more information 11/29/18/ Mailed report 12/14/18</t>
  </si>
  <si>
    <t>18-1268</t>
  </si>
  <si>
    <t>Darrenn Provost</t>
  </si>
  <si>
    <t>18-2105</t>
  </si>
  <si>
    <t>Darren George</t>
  </si>
  <si>
    <t>No information found 11/29/18</t>
  </si>
  <si>
    <t>18-0846</t>
  </si>
  <si>
    <t>Det D Golding #7305</t>
  </si>
  <si>
    <t>Darren G Barnett</t>
  </si>
  <si>
    <t>Requesting report in C.A.D. system</t>
  </si>
  <si>
    <t>18-1562</t>
  </si>
  <si>
    <t>Darrell R. Gibson</t>
  </si>
  <si>
    <t>18 MSP 034508</t>
  </si>
  <si>
    <t>Mailed partial denial 9/5/18</t>
  </si>
  <si>
    <t>18-1845</t>
  </si>
  <si>
    <t>Also Billed for photos 10/16</t>
  </si>
  <si>
    <t>18-0410</t>
  </si>
  <si>
    <t>Tiffany L. Happel AACSAO</t>
  </si>
  <si>
    <t>Darrae Gross</t>
  </si>
  <si>
    <t>18 MSP 007978</t>
  </si>
  <si>
    <t>18-1547</t>
  </si>
  <si>
    <t>Baltimore City PD - Stanley Lynch</t>
  </si>
  <si>
    <t>Daron Seivers</t>
  </si>
  <si>
    <t>04 67 004873</t>
  </si>
  <si>
    <t>18-1548</t>
  </si>
  <si>
    <t>04 67 004700</t>
  </si>
  <si>
    <t>18-1330</t>
  </si>
  <si>
    <t>Darcelle L Reese</t>
  </si>
  <si>
    <t>18 MSP 021424</t>
  </si>
  <si>
    <t>In draft 7/30/18/ Mailed partial denial 8/16/18</t>
  </si>
  <si>
    <t>18-1469</t>
  </si>
  <si>
    <t>DanielRichard Shea</t>
  </si>
  <si>
    <t>18 MSP 035677</t>
  </si>
  <si>
    <t>18-1093</t>
  </si>
  <si>
    <t xml:space="preserve">Kimberly Lee Probation &amp; Pretrial </t>
  </si>
  <si>
    <t>Danielle Suzanne James</t>
  </si>
  <si>
    <t>18 MSP 007767</t>
  </si>
  <si>
    <t>Emailed report 6/27/18</t>
  </si>
  <si>
    <t>18-1466</t>
  </si>
  <si>
    <t>OFC Kisten McFarland; DNR</t>
  </si>
  <si>
    <t>Daniel Whittle</t>
  </si>
  <si>
    <t>Report Emailed to Requestor</t>
  </si>
  <si>
    <t>18-0386</t>
  </si>
  <si>
    <t>Ashley Franas Background Investigator</t>
  </si>
  <si>
    <t>Daniel Schmitt</t>
  </si>
  <si>
    <t>18-2009</t>
  </si>
  <si>
    <t>Daniel Newhall</t>
  </si>
  <si>
    <t>18-1145</t>
  </si>
  <si>
    <t>Daniel Mulvenna</t>
  </si>
  <si>
    <t>2018 00280265</t>
  </si>
  <si>
    <t>Mailed CCC 7/3/18</t>
  </si>
  <si>
    <t>18-1046</t>
  </si>
  <si>
    <t>Daniel Marvin Shepherd</t>
  </si>
  <si>
    <t>No report located 6/19/18</t>
  </si>
  <si>
    <t>18-0237</t>
  </si>
  <si>
    <t>17 MSP 53043</t>
  </si>
  <si>
    <t>18-2188</t>
  </si>
  <si>
    <t>Maryland Office of the Public Defender</t>
  </si>
  <si>
    <t>Daniel Love</t>
  </si>
  <si>
    <t>OSFM 09 08 005</t>
  </si>
  <si>
    <t>Mailed report &amp; CD 12/13/18 pending MSP photos</t>
  </si>
  <si>
    <t>18-1456</t>
  </si>
  <si>
    <t>Mariann Reachard</t>
  </si>
  <si>
    <t>16 MSP 047529</t>
  </si>
  <si>
    <t>Daniel Hodge</t>
  </si>
  <si>
    <t>Not MSP 8/20/18</t>
  </si>
  <si>
    <t>18-0913</t>
  </si>
  <si>
    <t>Daniel Hart</t>
  </si>
  <si>
    <t>18 MSP 011134</t>
  </si>
  <si>
    <t>18-0669</t>
  </si>
  <si>
    <t>LRB/GF</t>
  </si>
  <si>
    <t>Tim Prudente/The Baltimore Sun</t>
  </si>
  <si>
    <t>Daniel Gosnell</t>
  </si>
  <si>
    <t>17 MSP 033391</t>
  </si>
  <si>
    <t>Given to Ms. Williams for Media Communications/Emailed report 4/27/18</t>
  </si>
  <si>
    <t>18-1108</t>
  </si>
  <si>
    <t>Daniel Gebru</t>
  </si>
  <si>
    <t>16 MSP 009758</t>
  </si>
  <si>
    <t>18-0238</t>
  </si>
  <si>
    <t>KeyPoint/Investigator Ernest Eley,Jr</t>
  </si>
  <si>
    <t>Daniel Ferdinand</t>
  </si>
  <si>
    <t>14 MSP 028997</t>
  </si>
  <si>
    <t>18-0311</t>
  </si>
  <si>
    <t>Daniel Capano</t>
  </si>
  <si>
    <t>18 MSP 006673</t>
  </si>
  <si>
    <t>Mailed report 3/8/18</t>
  </si>
  <si>
    <t>18-0785</t>
  </si>
  <si>
    <t>Daniel C Hart</t>
  </si>
  <si>
    <t>18-0236</t>
  </si>
  <si>
    <t>Danean Mullenax</t>
  </si>
  <si>
    <t>18 MSP 000862</t>
  </si>
  <si>
    <t>Emailed report 2/12/18</t>
  </si>
  <si>
    <t>18-2242</t>
  </si>
  <si>
    <t>Dana J. Rush</t>
  </si>
  <si>
    <t>18 MSP 055489</t>
  </si>
  <si>
    <t>Faxed report 1/16/19</t>
  </si>
  <si>
    <t>18-2184</t>
  </si>
  <si>
    <t>Contract Investigator/Pam Liddell</t>
  </si>
  <si>
    <t>Damien Lamar Giddins</t>
  </si>
  <si>
    <t>17 MSP 026726</t>
  </si>
  <si>
    <t>Faxed report 12/12/18</t>
  </si>
  <si>
    <t>18-0378</t>
  </si>
  <si>
    <t>Damia Cloude</t>
  </si>
  <si>
    <t>18 MSP 007311</t>
  </si>
  <si>
    <t>Report in Draft 3/2, Mailed report 3/19</t>
  </si>
  <si>
    <t>18-0986</t>
  </si>
  <si>
    <t>Dalys Talley</t>
  </si>
  <si>
    <t>No information found 6/13/18</t>
  </si>
  <si>
    <t>18-0219</t>
  </si>
  <si>
    <t>Philip Oladele</t>
  </si>
  <si>
    <t>Godwin Boateng</t>
  </si>
  <si>
    <t>17 MSP 007208</t>
  </si>
  <si>
    <t>18-0281</t>
  </si>
  <si>
    <t>Dakota James Laman</t>
  </si>
  <si>
    <t>18-1694</t>
  </si>
  <si>
    <t>Ginger</t>
  </si>
  <si>
    <t>Dakota D. Smith</t>
  </si>
  <si>
    <t>18 MSP 034577</t>
  </si>
  <si>
    <t>Contact SAO Washington County</t>
  </si>
  <si>
    <t>18-2241</t>
  </si>
  <si>
    <t>Verizon Communications - Marisol Daniels</t>
  </si>
  <si>
    <t>D Andre Harris</t>
  </si>
  <si>
    <t>18 MSP 036534</t>
  </si>
  <si>
    <t>Waiting for Mgr sign-off 12/26</t>
  </si>
  <si>
    <t>18-1654</t>
  </si>
  <si>
    <t>D and C Rental</t>
  </si>
  <si>
    <t>In draft 9/19/18/ Mailed partial denial 9/24/18</t>
  </si>
  <si>
    <t>18-2024</t>
  </si>
  <si>
    <t>Mailed report 11/14/18</t>
  </si>
  <si>
    <t>18-1176</t>
  </si>
  <si>
    <t>Cynthia Smothers</t>
  </si>
  <si>
    <t>In draft 7/6/18/ Mailed partial denial 7/25/18</t>
  </si>
  <si>
    <t>18-0020</t>
  </si>
  <si>
    <t>OCME Kelly Weintraub</t>
  </si>
  <si>
    <t>Cynthia Phillips</t>
  </si>
  <si>
    <t>18 1005 0001</t>
  </si>
  <si>
    <t>Contact North East PD</t>
  </si>
  <si>
    <t>18-0441</t>
  </si>
  <si>
    <t>18-0448</t>
  </si>
  <si>
    <t>Faxed report after receiving it from North East Police department.</t>
  </si>
  <si>
    <t>18-0021</t>
  </si>
  <si>
    <t>Cyarra Taylor Wilkin</t>
  </si>
  <si>
    <t>2018 00001550</t>
  </si>
  <si>
    <t>18-1798</t>
  </si>
  <si>
    <t>Curtis Randoplh Slavey</t>
  </si>
  <si>
    <t>25 YEAR DESTROYED 10/10/18</t>
  </si>
  <si>
    <t>18-1098</t>
  </si>
  <si>
    <t>Curtis McKinney</t>
  </si>
  <si>
    <t>18 MSP 025928</t>
  </si>
  <si>
    <t>18-0197</t>
  </si>
  <si>
    <t>Frank Federico</t>
  </si>
  <si>
    <t>18-0196</t>
  </si>
  <si>
    <t>Roberto Garza-Palacios</t>
  </si>
  <si>
    <t>17 msp 052300</t>
  </si>
  <si>
    <t>18-0394</t>
  </si>
  <si>
    <t>Curtis E Glass</t>
  </si>
  <si>
    <t>2018 00075048</t>
  </si>
  <si>
    <t>Mailed call report 3/6</t>
  </si>
  <si>
    <t>18-0195</t>
  </si>
  <si>
    <t>18-0793</t>
  </si>
  <si>
    <t>Cristina Smith</t>
  </si>
  <si>
    <t>18 MSP 016699</t>
  </si>
  <si>
    <t>18-1861</t>
  </si>
  <si>
    <t>Craig Swing</t>
  </si>
  <si>
    <t>18-2037</t>
  </si>
  <si>
    <t>Craig S Swing</t>
  </si>
  <si>
    <t>18-0497</t>
  </si>
  <si>
    <t>Cozy Pools</t>
  </si>
  <si>
    <t>No information found 3/23/18</t>
  </si>
  <si>
    <t>18-1927</t>
  </si>
  <si>
    <t>Tyla McCutchen Missouri Dept of Corrections</t>
  </si>
  <si>
    <t>Coty Wagoner</t>
  </si>
  <si>
    <t>18 MSP 035756</t>
  </si>
  <si>
    <t>Faxed report 10/29/18</t>
  </si>
  <si>
    <t>18-2012</t>
  </si>
  <si>
    <t>Emailed report 11/13/18</t>
  </si>
  <si>
    <t>18-0895</t>
  </si>
  <si>
    <t>Joseph Kmetz/ Praloe and Probation of PA</t>
  </si>
  <si>
    <t>Coty Miller</t>
  </si>
  <si>
    <t>18 MSP 021050</t>
  </si>
  <si>
    <t>Emailed report 6/1/18</t>
  </si>
  <si>
    <t>18-2114</t>
  </si>
  <si>
    <t>Brennan C. Morrissett Attorney</t>
  </si>
  <si>
    <t>Costo Wholesale Corporation</t>
  </si>
  <si>
    <t>911 audio for incident. No response from Requestor.</t>
  </si>
  <si>
    <t>18-0928</t>
  </si>
  <si>
    <t>Cossentino Contracting Co. Inc</t>
  </si>
  <si>
    <t>Not MSP 6/5/18</t>
  </si>
  <si>
    <t>18-0040</t>
  </si>
  <si>
    <t>Brynn Burnash - Navy Recruiter</t>
  </si>
  <si>
    <t>Corey Mason</t>
  </si>
  <si>
    <t>15 MSP 044271</t>
  </si>
  <si>
    <t>18-0194</t>
  </si>
  <si>
    <t>Pedro Guzman</t>
  </si>
  <si>
    <t>18 MSP 003037</t>
  </si>
  <si>
    <t>Non- Fatal</t>
  </si>
  <si>
    <t>Contreras Ferman-Kilm</t>
  </si>
  <si>
    <t>2018 00262481</t>
  </si>
  <si>
    <t>Mailed CCC 7/2/18</t>
  </si>
  <si>
    <t>18-1518</t>
  </si>
  <si>
    <t>Constance Evans</t>
  </si>
  <si>
    <t>18 MSP 035612</t>
  </si>
  <si>
    <t>18-0939</t>
  </si>
  <si>
    <t>Central Insurance Companies</t>
  </si>
  <si>
    <t>Conrad Biddinger</t>
  </si>
  <si>
    <t>18-1417</t>
  </si>
  <si>
    <t>Communication</t>
  </si>
  <si>
    <t>No report found with information provided 8/15/18</t>
  </si>
  <si>
    <t>18-0184</t>
  </si>
  <si>
    <t>Stephen Kleeman</t>
  </si>
  <si>
    <t>James Delaney</t>
  </si>
  <si>
    <t>18 MSP 001451</t>
  </si>
  <si>
    <t>18-0559</t>
  </si>
  <si>
    <t>No report found with information provided 4/3/18</t>
  </si>
  <si>
    <t>18-0183</t>
  </si>
  <si>
    <t>William Klingensmith</t>
  </si>
  <si>
    <t>17 MSP 038338</t>
  </si>
  <si>
    <t>18-1120</t>
  </si>
  <si>
    <t>Cohava Cohen</t>
  </si>
  <si>
    <t>18 MSP 013708</t>
  </si>
  <si>
    <t>18-1899</t>
  </si>
  <si>
    <t>Clyde A Bailey Jr</t>
  </si>
  <si>
    <t>2018 00460066</t>
  </si>
  <si>
    <t>18-0588</t>
  </si>
  <si>
    <t>Clotelle Perry</t>
  </si>
  <si>
    <t>17 MSP 015739</t>
  </si>
  <si>
    <t>Emailed fee letter 4/9/18/ Payment not recieved by close date 5/11/18</t>
  </si>
  <si>
    <t>18-0029</t>
  </si>
  <si>
    <t>Clifton L. Huth</t>
  </si>
  <si>
    <t>17 MSP 049341</t>
  </si>
  <si>
    <t>18-0116</t>
  </si>
  <si>
    <t>Clifton Huth</t>
  </si>
  <si>
    <t>18-1377</t>
  </si>
  <si>
    <t>Claudette Musong</t>
  </si>
  <si>
    <t>18 MSP 032335</t>
  </si>
  <si>
    <t>18-0711</t>
  </si>
  <si>
    <t>Claude Crider</t>
  </si>
  <si>
    <t>2018 00181516</t>
  </si>
  <si>
    <t>Mailed CCC 5/2/18</t>
  </si>
  <si>
    <t>18-1877</t>
  </si>
  <si>
    <t>Classic Motors Inc</t>
  </si>
  <si>
    <t>18 MSP 039996</t>
  </si>
  <si>
    <t>Mailed partial denial 10/22/18</t>
  </si>
  <si>
    <t>18-2029</t>
  </si>
  <si>
    <t>Clark Construction</t>
  </si>
  <si>
    <t>18-0645</t>
  </si>
  <si>
    <t>MD Office of the Public Defender  C Cottie</t>
  </si>
  <si>
    <t>Clarence Jackson</t>
  </si>
  <si>
    <t>requesting polygraph notes</t>
  </si>
  <si>
    <t>18-0282</t>
  </si>
  <si>
    <t>Chris Jeter Senior Claim Specalist</t>
  </si>
  <si>
    <t>Clarence Briggs</t>
  </si>
  <si>
    <t>MSP 6565003H</t>
  </si>
  <si>
    <t>Request body cam footage</t>
  </si>
  <si>
    <t>18-0133</t>
  </si>
  <si>
    <t>CJ Valero</t>
  </si>
  <si>
    <t>18-1916</t>
  </si>
  <si>
    <t>Steven B Jasrson 286140 0392804</t>
  </si>
  <si>
    <t>Cindy Dean Altman</t>
  </si>
  <si>
    <t>Requesting records of work for Cindy Dean Altmann</t>
  </si>
  <si>
    <t>18-1242</t>
  </si>
  <si>
    <t>Parker, Pallett...</t>
  </si>
  <si>
    <t>Cierra Wilder</t>
  </si>
  <si>
    <t xml:space="preserve">Requesting 911 tapes.
As of 8/9/2018 waiting for payment </t>
  </si>
  <si>
    <t>18-1113</t>
  </si>
  <si>
    <t>SGT Brando Moseman</t>
  </si>
  <si>
    <t>Christy Noel Evers</t>
  </si>
  <si>
    <t>Not MSP 6/29/18</t>
  </si>
  <si>
    <t>18-0333</t>
  </si>
  <si>
    <t>Randy Warnick</t>
  </si>
  <si>
    <t>Christy Cogley</t>
  </si>
  <si>
    <t>18 MSP 006008</t>
  </si>
  <si>
    <t>In draft sent 10 day 2/26/18,3/8,3/12/Mailed report 3/20/18</t>
  </si>
  <si>
    <t>18-0591</t>
  </si>
  <si>
    <t>Mary A Halbert  Lee Co PD</t>
  </si>
  <si>
    <t>Christophie W Spak</t>
  </si>
  <si>
    <t>certified fingerprints</t>
  </si>
  <si>
    <t>18-0182</t>
  </si>
  <si>
    <t>Lionel Moser</t>
  </si>
  <si>
    <t>17MSP 033872</t>
  </si>
  <si>
    <t>w</t>
  </si>
  <si>
    <t>18-1542</t>
  </si>
  <si>
    <t>Christopher Walker/Nora Walker</t>
  </si>
  <si>
    <t>18 MSP 029529</t>
  </si>
  <si>
    <t>18-0540</t>
  </si>
  <si>
    <t>Sim B. Moore Jr</t>
  </si>
  <si>
    <t>Christopher W. Muse</t>
  </si>
  <si>
    <t>Y 56 023367</t>
  </si>
  <si>
    <t>18-1298</t>
  </si>
  <si>
    <t>Mary Ann Halbert</t>
  </si>
  <si>
    <t>Christopher W Spak</t>
  </si>
  <si>
    <t>Request for certified copy fingerprint</t>
  </si>
  <si>
    <t>18-0171</t>
  </si>
  <si>
    <t>18-0419</t>
  </si>
  <si>
    <t>Christopher Smith</t>
  </si>
  <si>
    <t>17 MSP 034315</t>
  </si>
  <si>
    <t>18-0423</t>
  </si>
  <si>
    <t>Minneapolis Police Crime Lab  Officer Hanson</t>
  </si>
  <si>
    <t>Christopher Scott Pfoff</t>
  </si>
  <si>
    <t>Requesting forensic report, search warrants</t>
  </si>
  <si>
    <t>18-0160</t>
  </si>
  <si>
    <t>`Quinn Hoover</t>
  </si>
  <si>
    <t>18-0863</t>
  </si>
  <si>
    <t>KeyPoint Government Solutions</t>
  </si>
  <si>
    <t>18-0898</t>
  </si>
  <si>
    <t>Tim Wellein/ Keypoint</t>
  </si>
  <si>
    <t>Faxed report 6/1/18</t>
  </si>
  <si>
    <t>18-1646</t>
  </si>
  <si>
    <t>Christopher Alan Coleman</t>
  </si>
  <si>
    <t>18 MSP 039861</t>
  </si>
  <si>
    <t>18-1996</t>
  </si>
  <si>
    <t>Christine M. Andrews</t>
  </si>
  <si>
    <t>Faxed report 11/7/18</t>
  </si>
  <si>
    <t>18-1234</t>
  </si>
  <si>
    <t>James Otway, Esquire</t>
  </si>
  <si>
    <t>Christine Braughler</t>
  </si>
  <si>
    <t>OSFM 22 17 002</t>
  </si>
  <si>
    <t>18-1338</t>
  </si>
  <si>
    <t>Carole Cassidy</t>
  </si>
  <si>
    <t>Christina Sackett</t>
  </si>
  <si>
    <t>Not MSP 7/31/18</t>
  </si>
  <si>
    <t>18-2195</t>
  </si>
  <si>
    <t>Christina M Washington</t>
  </si>
  <si>
    <t>18-1836</t>
  </si>
  <si>
    <t>Sanja Newman/Franklin&amp;Prokopik</t>
  </si>
  <si>
    <t>Christina Brown</t>
  </si>
  <si>
    <t>17 MSP 012116</t>
  </si>
  <si>
    <t>18-0510</t>
  </si>
  <si>
    <t>Sent correspondence 3/27/18/Emailed report 3/27/18</t>
  </si>
  <si>
    <t>18-0603</t>
  </si>
  <si>
    <t>Chloe Alexandria Isaac</t>
  </si>
  <si>
    <t>18 MSP 015209</t>
  </si>
  <si>
    <t>Faxed report 4/12/18</t>
  </si>
  <si>
    <t>18-2244</t>
  </si>
  <si>
    <t>KeyPoint/ Investigator William Muldrew</t>
  </si>
  <si>
    <t>Chiquita Butler</t>
  </si>
  <si>
    <t>No information found 12/27/18</t>
  </si>
  <si>
    <t>18-2125</t>
  </si>
  <si>
    <t>Chi-Yin Shieh</t>
  </si>
  <si>
    <t>18-1583</t>
  </si>
  <si>
    <t>Ledyard Law</t>
  </si>
  <si>
    <t>Chester Cobbs</t>
  </si>
  <si>
    <t>18-1271</t>
  </si>
  <si>
    <t>Chester Cage</t>
  </si>
  <si>
    <t>18 MSP 025317</t>
  </si>
  <si>
    <t>18-1667</t>
  </si>
  <si>
    <t>18-1472</t>
  </si>
  <si>
    <t>Chesapeake Family Flooring INC</t>
  </si>
  <si>
    <t>No information found 8/22/18</t>
  </si>
  <si>
    <t>18-1233</t>
  </si>
  <si>
    <t>Vickie Fisher</t>
  </si>
  <si>
    <t>OSFM 19 16 016</t>
  </si>
  <si>
    <t>18-1013</t>
  </si>
  <si>
    <t>Cherie Barnett</t>
  </si>
  <si>
    <t>2018 0226648</t>
  </si>
  <si>
    <t>18-0159</t>
  </si>
  <si>
    <t>Androw Hanna</t>
  </si>
  <si>
    <t>17 MSP 0257760</t>
  </si>
  <si>
    <t>18-0113</t>
  </si>
  <si>
    <t>Charlotte Brown</t>
  </si>
  <si>
    <t>17 MSP 038743</t>
  </si>
  <si>
    <t>18-2197</t>
  </si>
  <si>
    <t>Charles Persinger</t>
  </si>
  <si>
    <t>18 MSP 049479</t>
  </si>
  <si>
    <t>Report mailed 12/17/18</t>
  </si>
  <si>
    <t>18-0214</t>
  </si>
  <si>
    <t>Charles O. Gott III</t>
  </si>
  <si>
    <t>CIR 07 83 007787</t>
  </si>
  <si>
    <t>Sent to Bk Prince Frederick 2/6/18/Mailed report 2/12/18</t>
  </si>
  <si>
    <t>18-2187</t>
  </si>
  <si>
    <t>Paul Butler</t>
  </si>
  <si>
    <t>Charles Mafadden &amp;Tanya Bearse</t>
  </si>
  <si>
    <t>Not MSP 12/13/18</t>
  </si>
  <si>
    <t>18-0797</t>
  </si>
  <si>
    <t>Ray Sullentrup</t>
  </si>
  <si>
    <t>Charles Lafayette Parish</t>
  </si>
  <si>
    <t>Background check on criminal reports
Handled by the Gun Center</t>
  </si>
  <si>
    <t>18-0061</t>
  </si>
  <si>
    <t>Charles J. Akoda, M.D</t>
  </si>
  <si>
    <t>Not MSP 1/18/2018</t>
  </si>
  <si>
    <t>18-0119</t>
  </si>
  <si>
    <t>Glenn Mintzer</t>
  </si>
  <si>
    <t>Charles J Akoda M D</t>
  </si>
  <si>
    <t>Requesting records on Charles J Akoda</t>
  </si>
  <si>
    <t>18-1216</t>
  </si>
  <si>
    <t>Gabriel Johnson/MD State Treasurer</t>
  </si>
  <si>
    <t>Charles Hopman</t>
  </si>
  <si>
    <t>17 MSP 025533</t>
  </si>
  <si>
    <t>18-2196</t>
  </si>
  <si>
    <t>Charles Henry Ridgley</t>
  </si>
  <si>
    <t>18-2193</t>
  </si>
  <si>
    <t>Charles Gonce</t>
  </si>
  <si>
    <t>18 MSP 051466</t>
  </si>
  <si>
    <t>Mailed report 12/17</t>
  </si>
  <si>
    <t>18-1810</t>
  </si>
  <si>
    <t>Lauren E.Lake /Gordon Feinblatt LLC</t>
  </si>
  <si>
    <t>Charles Edward Schlick</t>
  </si>
  <si>
    <t>18-1791</t>
  </si>
  <si>
    <t>Charles Collins</t>
  </si>
  <si>
    <t>2018 00364815</t>
  </si>
  <si>
    <t>18-0331</t>
  </si>
  <si>
    <t>Tenn Dept of Human Services</t>
  </si>
  <si>
    <t>Charles Calhoun</t>
  </si>
  <si>
    <t>18-2220</t>
  </si>
  <si>
    <t>Charles A. Diffendall</t>
  </si>
  <si>
    <t>No information found 12/19/18</t>
  </si>
  <si>
    <t>18-0022</t>
  </si>
  <si>
    <t>Robert W. Baird &amp; Co.</t>
  </si>
  <si>
    <t>Charles &amp; Melissa Busch</t>
  </si>
  <si>
    <t>emailed report 1/10/18</t>
  </si>
  <si>
    <t>18-0215</t>
  </si>
  <si>
    <t>Peter L. Pupshish</t>
  </si>
  <si>
    <t>Charles &amp; Carol Miller</t>
  </si>
  <si>
    <t>OSFM 17.17.020</t>
  </si>
  <si>
    <t>Case Closed on 2/05/2018; Report emailed on 2/06/18</t>
  </si>
  <si>
    <t>18-0892</t>
  </si>
  <si>
    <t>Chapel Valley Landscape Company</t>
  </si>
  <si>
    <t>18 44151</t>
  </si>
  <si>
    <t>18-0075</t>
  </si>
  <si>
    <t>Chantise Ashton</t>
  </si>
  <si>
    <t>17 MSP 053158</t>
  </si>
  <si>
    <t>Faxed report 1/19/18</t>
  </si>
  <si>
    <t>18-0114</t>
  </si>
  <si>
    <t>18-0997</t>
  </si>
  <si>
    <t>Chantell Simmons</t>
  </si>
  <si>
    <t>17 MSP 041440</t>
  </si>
  <si>
    <t>Emailed report 6/14/18</t>
  </si>
  <si>
    <t>18-1846</t>
  </si>
  <si>
    <t>Tammy Brlot AAC SAO</t>
  </si>
  <si>
    <t>Faxed report 10/17/18</t>
  </si>
  <si>
    <t>18-1592</t>
  </si>
  <si>
    <t>CSRA/NBIB</t>
  </si>
  <si>
    <t>Chad Michael Hagen</t>
  </si>
  <si>
    <t>17 MSP 027668</t>
  </si>
  <si>
    <t>18-1823</t>
  </si>
  <si>
    <t>Richard B. Merritt/Farmers&amp;Mechanics Mutual insurance</t>
  </si>
  <si>
    <t>Cecil &amp; Nora Harriss</t>
  </si>
  <si>
    <t>18 MSP 031842</t>
  </si>
  <si>
    <t>Emailed report 10/15/18</t>
  </si>
  <si>
    <t>18-1657</t>
  </si>
  <si>
    <t>Richard Merritt/ Farmers&amp;Mechanics Ins.</t>
  </si>
  <si>
    <t>Cecil &amp; Nora Harris</t>
  </si>
  <si>
    <t>18-1658</t>
  </si>
  <si>
    <t>18 MSP 038939</t>
  </si>
  <si>
    <t>In draft 9/19/18/Emailed report 10/10/18</t>
  </si>
  <si>
    <t>18-1181</t>
  </si>
  <si>
    <t>CBC Investment</t>
  </si>
  <si>
    <t>No report found 7/9/18</t>
  </si>
  <si>
    <t>18-0826</t>
  </si>
  <si>
    <t>18-1029</t>
  </si>
  <si>
    <t>18-1158</t>
  </si>
  <si>
    <t>18-2072</t>
  </si>
  <si>
    <t>18-1855</t>
  </si>
  <si>
    <t>Catherine M. Kempski</t>
  </si>
  <si>
    <t>2018 00380562</t>
  </si>
  <si>
    <t>Mailed CCC 10/18/18</t>
  </si>
  <si>
    <t>18-2211</t>
  </si>
  <si>
    <t>Catherine M Kempski</t>
  </si>
  <si>
    <t>18 MSP 045993</t>
  </si>
  <si>
    <t>Mailed report 12/17/18</t>
  </si>
  <si>
    <t>18-2014</t>
  </si>
  <si>
    <t>Catherine Kempski</t>
  </si>
  <si>
    <t>Mailed report 12/6/18</t>
  </si>
  <si>
    <t>18-0627</t>
  </si>
  <si>
    <t>Curley Adjustment Burea,INC/Vickie Prichett</t>
  </si>
  <si>
    <t>Catherine Dupont</t>
  </si>
  <si>
    <t>18 MSP 011145</t>
  </si>
  <si>
    <t>Mailed report 4/16/18</t>
  </si>
  <si>
    <t>18-2137</t>
  </si>
  <si>
    <t>Catherine &amp; Theodore Kempski</t>
  </si>
  <si>
    <t>Emailed report 12/3/18</t>
  </si>
  <si>
    <t>18-1600</t>
  </si>
  <si>
    <t>Cassie Christine Crissano</t>
  </si>
  <si>
    <t>18 MSP 005378</t>
  </si>
  <si>
    <t>18-0546</t>
  </si>
  <si>
    <t>Chris Brown</t>
  </si>
  <si>
    <t>Cassidy Brown</t>
  </si>
  <si>
    <t>OSFM 17.18.005</t>
  </si>
  <si>
    <t>Report Ready and Emailed 7/11/2018, NOI Emailed 04.02.2018</t>
  </si>
  <si>
    <t>18-1656</t>
  </si>
  <si>
    <t>Casey N Heaslet</t>
  </si>
  <si>
    <t>No information found 9/19/18</t>
  </si>
  <si>
    <t>18-1253</t>
  </si>
  <si>
    <t>Carter Edens</t>
  </si>
  <si>
    <t>18 MSP 011091</t>
  </si>
  <si>
    <t>Waiting for payment 7/18/18/Emailed report 7/25/18</t>
  </si>
  <si>
    <t>18-1819</t>
  </si>
  <si>
    <t>Cindy Towers, Caroline Co. Dept of ER Serv.</t>
  </si>
  <si>
    <t>Caroline Co Commissions</t>
  </si>
  <si>
    <t>OSFM #05.18.015</t>
  </si>
  <si>
    <t>03/03/2020 Requestor informed that case remains "not closed" and release of case info at this time could reasonably be expected to interfere w enforcement proceedings. 10/15/2018 Report Not Ready; NOI emailed 10/15/2018</t>
  </si>
  <si>
    <t>18-0312</t>
  </si>
  <si>
    <t>No records found 2/23/18</t>
  </si>
  <si>
    <t>18-0325</t>
  </si>
  <si>
    <t>Not MSP/ Ocean Pines PD</t>
  </si>
  <si>
    <t>18-0874</t>
  </si>
  <si>
    <t>Anthoney B Covington States Atty Charles Co</t>
  </si>
  <si>
    <t>Carol S Moore</t>
  </si>
  <si>
    <t>17 MSP 054048</t>
  </si>
  <si>
    <t>Request in car video/audio tape Trial date 6/7/2018</t>
  </si>
  <si>
    <t>18-1951</t>
  </si>
  <si>
    <t>Carol H. Allan</t>
  </si>
  <si>
    <t>18 MSP 046019</t>
  </si>
  <si>
    <t>Faxed report 11/1/18</t>
  </si>
  <si>
    <t>18-0158</t>
  </si>
  <si>
    <t>NHTSA</t>
  </si>
  <si>
    <t>18-0474</t>
  </si>
  <si>
    <t>Joseph H. Rombro, Attorney at Law</t>
  </si>
  <si>
    <t>Carlos Maqueda Gomez</t>
  </si>
  <si>
    <t>15 MSP 043884</t>
  </si>
  <si>
    <t>Faxed report 3/19/18</t>
  </si>
  <si>
    <t>18-2033</t>
  </si>
  <si>
    <t>Superior Court State of DE/James Kostelnik</t>
  </si>
  <si>
    <t>Carlos Ivan Torres</t>
  </si>
  <si>
    <t>Sent to Northeast 11/14/18/Faxed report 11/28/18</t>
  </si>
  <si>
    <t>18-1799</t>
  </si>
  <si>
    <t>LAMBROS &amp;LAMBROS</t>
  </si>
  <si>
    <t>Carla Goodman</t>
  </si>
  <si>
    <t>Requesting 911 recordings for an accident.</t>
  </si>
  <si>
    <t>18-2117</t>
  </si>
  <si>
    <t>Kevin Brunson/DC Court Services</t>
  </si>
  <si>
    <t>Carl Williams</t>
  </si>
  <si>
    <t>18 MSP 051407</t>
  </si>
  <si>
    <t>18-2221</t>
  </si>
  <si>
    <t>Kayla Ashley Holt</t>
  </si>
  <si>
    <t>Carl Michael Fetters</t>
  </si>
  <si>
    <t>18 MSP 047362</t>
  </si>
  <si>
    <t>Emailed report 12/19/18</t>
  </si>
  <si>
    <t>18-2222</t>
  </si>
  <si>
    <t>18-0455</t>
  </si>
  <si>
    <t>Cardice M Minnis</t>
  </si>
  <si>
    <t>2018 00032562</t>
  </si>
  <si>
    <t>18-0402</t>
  </si>
  <si>
    <t>Car Depot</t>
  </si>
  <si>
    <t>18 MSP 006267</t>
  </si>
  <si>
    <t>Mailed report 3/6/18</t>
  </si>
  <si>
    <t>18-1087</t>
  </si>
  <si>
    <t>Dylan Shaw, AEI Consultants</t>
  </si>
  <si>
    <t>Candlelight Cove</t>
  </si>
  <si>
    <t>Inspection Copies Emailed on 6/26/2018</t>
  </si>
  <si>
    <t>18-1408</t>
  </si>
  <si>
    <t>Cameron Maul</t>
  </si>
  <si>
    <t>18 MSP 031419</t>
  </si>
  <si>
    <t>Waiting for payment 8/14/18/Payment received 8/15/18/Mailed report 8/15/18</t>
  </si>
  <si>
    <t>18-0628</t>
  </si>
  <si>
    <t xml:space="preserve">Patricia D'Orlando </t>
  </si>
  <si>
    <t>Calvin Kein Store</t>
  </si>
  <si>
    <t>18 MSP 013387</t>
  </si>
  <si>
    <t>Not Adjudicated Juvenile Suspects</t>
  </si>
  <si>
    <t>18-0745</t>
  </si>
  <si>
    <t>Lori Nilsen</t>
  </si>
  <si>
    <t>Calvin Horlick</t>
  </si>
  <si>
    <t>Mailed correspondence 5/7/18 Not MSP</t>
  </si>
  <si>
    <t>18-1224</t>
  </si>
  <si>
    <t>Christine Susko</t>
  </si>
  <si>
    <t>Calvin Horelick</t>
  </si>
  <si>
    <t>99 39 00554</t>
  </si>
  <si>
    <t>Requester appears to be current wife of the offender.</t>
  </si>
  <si>
    <t>18-0792</t>
  </si>
  <si>
    <t>Caleb White</t>
  </si>
  <si>
    <t>18 MSP 018962</t>
  </si>
  <si>
    <t>Mailed report 5/16/18</t>
  </si>
  <si>
    <t>18-2165</t>
  </si>
  <si>
    <t>Christina Dana</t>
  </si>
  <si>
    <t>Caleb W Lytle</t>
  </si>
  <si>
    <t>4X00024777</t>
  </si>
  <si>
    <t>Requesting 2 cases involving the victim. Sent report 16MSP046563</t>
  </si>
  <si>
    <t>18-1512</t>
  </si>
  <si>
    <t>Clayton Akers</t>
  </si>
  <si>
    <t>C&amp;O Canal</t>
  </si>
  <si>
    <t>18-1304</t>
  </si>
  <si>
    <t>Brenda Byrnes</t>
  </si>
  <si>
    <t>Byrnes Store</t>
  </si>
  <si>
    <t>Inspection File Emailed</t>
  </si>
  <si>
    <t>18-1486</t>
  </si>
  <si>
    <t>Business/ Subway</t>
  </si>
  <si>
    <t>Mailed partial denial 8/23/18</t>
  </si>
  <si>
    <t>18-1653</t>
  </si>
  <si>
    <t>Buffalo Construction</t>
  </si>
  <si>
    <t>18 MSP 034204</t>
  </si>
  <si>
    <t>18-1724</t>
  </si>
  <si>
    <t>Donna French/ Mother</t>
  </si>
  <si>
    <t>Bryant Allen-Michael Lawson</t>
  </si>
  <si>
    <t>18 MSP 026216</t>
  </si>
  <si>
    <t>18-1929</t>
  </si>
  <si>
    <t>Keypoint Solutions/Agent M. Schmidt</t>
  </si>
  <si>
    <t>Bryant A. Thornton</t>
  </si>
  <si>
    <t>Not MSP 10/30/18</t>
  </si>
  <si>
    <t>18-0690</t>
  </si>
  <si>
    <t>Bryan Roof</t>
  </si>
  <si>
    <t>18-1480</t>
  </si>
  <si>
    <t>Heather Hall/ DPSCS</t>
  </si>
  <si>
    <t>Bryan Lucas</t>
  </si>
  <si>
    <t>CIR 09 58 002375</t>
  </si>
  <si>
    <t>Snt to BK Ingrid 8/23/18/Emailed report 9/14/18</t>
  </si>
  <si>
    <t>18-0221</t>
  </si>
  <si>
    <t>Mike Geesaman</t>
  </si>
  <si>
    <t>Bruce Nichols</t>
  </si>
  <si>
    <t>18 MSP 005467</t>
  </si>
  <si>
    <t>Emailed report 2/7/18</t>
  </si>
  <si>
    <t>18-0864</t>
  </si>
  <si>
    <t>David B. Rhodes/DPSCS</t>
  </si>
  <si>
    <t>Bruce Hundermark</t>
  </si>
  <si>
    <t>15 MSP 027738</t>
  </si>
  <si>
    <t>18-0726</t>
  </si>
  <si>
    <t>KeyPoint/ Michael Daley</t>
  </si>
  <si>
    <t>Bruce Arnett Bradwell</t>
  </si>
  <si>
    <t>18-1188</t>
  </si>
  <si>
    <t>Alicia Elzay</t>
  </si>
  <si>
    <t>Brooke Blann</t>
  </si>
  <si>
    <t>Not MSP 7/10/18</t>
  </si>
  <si>
    <t>18-1768</t>
  </si>
  <si>
    <t>Maita Henriquez</t>
  </si>
  <si>
    <t>Brittany Wheeler</t>
  </si>
  <si>
    <t>18 MSP 042075</t>
  </si>
  <si>
    <t>Waiting for signed consent from victim 10/3/188/In draft 10/23/18</t>
  </si>
  <si>
    <t>18-0151</t>
  </si>
  <si>
    <t>Murtha,Psoras, &amp; Lanasa, LLC</t>
  </si>
  <si>
    <t>Martina Rambal</t>
  </si>
  <si>
    <t xml:space="preserve"> photos-ck#005530</t>
  </si>
  <si>
    <t>18-1867</t>
  </si>
  <si>
    <t>Howard County Police/ Vickie Shaffer</t>
  </si>
  <si>
    <t>Brittany Marlane Moore</t>
  </si>
  <si>
    <t>Not MSP 10/19/18</t>
  </si>
  <si>
    <t>18-1414</t>
  </si>
  <si>
    <t>Brittany Childers</t>
  </si>
  <si>
    <t>2018 00324604</t>
  </si>
  <si>
    <t>18-0287</t>
  </si>
  <si>
    <t>Bridget Riley</t>
  </si>
  <si>
    <t>911 recording DUI arrest</t>
  </si>
  <si>
    <t>18-1553</t>
  </si>
  <si>
    <t>Lisa Cannon</t>
  </si>
  <si>
    <t>Brian W Cannon</t>
  </si>
  <si>
    <t>Requesting air lift shock trauma medavac bill. confirmed by email that MSP aviation did airlift husband.</t>
  </si>
  <si>
    <t>18-2237</t>
  </si>
  <si>
    <t>Brian Trumbull</t>
  </si>
  <si>
    <t>18-0150</t>
  </si>
  <si>
    <t>Robin VanHouten</t>
  </si>
  <si>
    <t>18-1722</t>
  </si>
  <si>
    <t>Detective PM Vierbuchen</t>
  </si>
  <si>
    <t>Brian Scott Fisher</t>
  </si>
  <si>
    <t>Faxed report 9/27/18</t>
  </si>
  <si>
    <t>18-1584</t>
  </si>
  <si>
    <t>Brian Pacini</t>
  </si>
  <si>
    <t>18-0129</t>
  </si>
  <si>
    <t>Brian Moxley</t>
  </si>
  <si>
    <t>2017 0057726</t>
  </si>
  <si>
    <t>18-2168</t>
  </si>
  <si>
    <t>Brain Marlowe</t>
  </si>
  <si>
    <t>Brian Marlowe</t>
  </si>
  <si>
    <t>2018 00174790</t>
  </si>
  <si>
    <t>Emailed CCC 12/11/18</t>
  </si>
  <si>
    <t>18-2202</t>
  </si>
  <si>
    <t>Sarah Januska</t>
  </si>
  <si>
    <t>Brian Lee James</t>
  </si>
  <si>
    <t>No report found for the date in question 12/18/18</t>
  </si>
  <si>
    <t>18-2071</t>
  </si>
  <si>
    <t>Brian Keith Strobel</t>
  </si>
  <si>
    <t>18-2218</t>
  </si>
  <si>
    <t>Annette Walker</t>
  </si>
  <si>
    <t>Brian K. Strobel</t>
  </si>
  <si>
    <t>Mailed report 12/19/18</t>
  </si>
  <si>
    <t>18-2107</t>
  </si>
  <si>
    <t>Andres G. Decos</t>
  </si>
  <si>
    <t>Brian James Caldwell</t>
  </si>
  <si>
    <t>12 80 008956</t>
  </si>
  <si>
    <t>Sent to HOR 11/29/18/Records missing from box per HOR 11/30/18</t>
  </si>
  <si>
    <t>18-0121</t>
  </si>
  <si>
    <t>Kimberly Serrano</t>
  </si>
  <si>
    <t>Garza Palacios</t>
  </si>
  <si>
    <t>18-0334</t>
  </si>
  <si>
    <t>Brian Christopher Beltz</t>
  </si>
  <si>
    <t>18 MSP 008015</t>
  </si>
  <si>
    <t>18-0047</t>
  </si>
  <si>
    <t>Lisa Blair</t>
  </si>
  <si>
    <t>Brian Blair</t>
  </si>
  <si>
    <t>17 MSP 051365</t>
  </si>
  <si>
    <t>Denied Juvenile suspect  1/16/18</t>
  </si>
  <si>
    <t>18-1405</t>
  </si>
  <si>
    <t>Brett Garrett Alevato</t>
  </si>
  <si>
    <t>18 MSP 034600</t>
  </si>
  <si>
    <t>18-0048</t>
  </si>
  <si>
    <t>Brett Adam McMurray</t>
  </si>
  <si>
    <t>17 MSP 021017</t>
  </si>
  <si>
    <t>18-0532</t>
  </si>
  <si>
    <t>Marc Worton</t>
  </si>
  <si>
    <t>Brendan Strawbridge</t>
  </si>
  <si>
    <t>18-1769</t>
  </si>
  <si>
    <t>Rebecca R Pinder</t>
  </si>
  <si>
    <t>Brenda Skeans</t>
  </si>
  <si>
    <t>18 MSP 042142</t>
  </si>
  <si>
    <t>Denial 10/4/18</t>
  </si>
  <si>
    <t>18-0296</t>
  </si>
  <si>
    <t>Brenda Burtrand</t>
  </si>
  <si>
    <t>18 MSP 006401</t>
  </si>
  <si>
    <t>18-0988</t>
  </si>
  <si>
    <t>Brandon Timothy Johnson</t>
  </si>
  <si>
    <t>17 MSP 034913</t>
  </si>
  <si>
    <t>Emailed report 6/13/18</t>
  </si>
  <si>
    <t>18-0897</t>
  </si>
  <si>
    <t>Brandon Parker</t>
  </si>
  <si>
    <t>15 MSP 031862</t>
  </si>
  <si>
    <t>18-1525</t>
  </si>
  <si>
    <t xml:space="preserve">Brandon McDaniel </t>
  </si>
  <si>
    <t>Brandon McDaniel</t>
  </si>
  <si>
    <t>16 MSP 046185</t>
  </si>
  <si>
    <t>Emailed report 8/30/18</t>
  </si>
  <si>
    <t>18-1659</t>
  </si>
  <si>
    <t>Patrick Dickman/Probation Officer</t>
  </si>
  <si>
    <t>Brandon DeWayne Taylor</t>
  </si>
  <si>
    <t>18 MSP 023270</t>
  </si>
  <si>
    <t>18-1420</t>
  </si>
  <si>
    <t>Brandon Clark</t>
  </si>
  <si>
    <t>18 MSP 030010</t>
  </si>
  <si>
    <t>18-1379</t>
  </si>
  <si>
    <t>Megan Bowers</t>
  </si>
  <si>
    <t>Brandon Bussard</t>
  </si>
  <si>
    <t>18 MSP 033126</t>
  </si>
  <si>
    <t>Not releasable 8/7/18</t>
  </si>
  <si>
    <t>18-1075</t>
  </si>
  <si>
    <t>US Army - Samantha Roberts</t>
  </si>
  <si>
    <t>Brandon Alvey</t>
  </si>
  <si>
    <t>11 83 008030</t>
  </si>
  <si>
    <t>18-1880</t>
  </si>
  <si>
    <t>Brain James &amp; Sarah Wade</t>
  </si>
  <si>
    <t>Brain &amp; Sarah Wade</t>
  </si>
  <si>
    <t>No records found for the dates provided. 10/22/18</t>
  </si>
  <si>
    <t>18-1498</t>
  </si>
  <si>
    <t>Bradley Allen Whitelock</t>
  </si>
  <si>
    <t>18 MSP 036074</t>
  </si>
  <si>
    <t>18-1601</t>
  </si>
  <si>
    <t>Nathan Colombo</t>
  </si>
  <si>
    <t>Braddock Construction LLC</t>
  </si>
  <si>
    <t>Brittany Russin took care of this request CVED 9/12/18</t>
  </si>
  <si>
    <t>18-0971</t>
  </si>
  <si>
    <t>Brad Elwood</t>
  </si>
  <si>
    <t>18 MSP 017064</t>
  </si>
  <si>
    <t>In draft 6/8/17,6/13/18/ Mailed report 6/28/18</t>
  </si>
  <si>
    <t>18-1011</t>
  </si>
  <si>
    <t>18-1757</t>
  </si>
  <si>
    <t>Bolger Brothers</t>
  </si>
  <si>
    <t>18 MSP 038280</t>
  </si>
  <si>
    <t>Mailed report 10/3/18</t>
  </si>
  <si>
    <t>18-2204</t>
  </si>
  <si>
    <t>Lee Dean</t>
  </si>
  <si>
    <t>Bobby Rydell LLoyd</t>
  </si>
  <si>
    <t>18-1878</t>
  </si>
  <si>
    <t>Blake Joynes</t>
  </si>
  <si>
    <t>17 MSP 040343</t>
  </si>
  <si>
    <t>18-1511</t>
  </si>
  <si>
    <t>NSA/ Abbie Keating</t>
  </si>
  <si>
    <t>Bianca Rochelle Byrd</t>
  </si>
  <si>
    <t>18 MSP 026715</t>
  </si>
  <si>
    <t>Faxed Report 8/29/18</t>
  </si>
  <si>
    <t>18-1368</t>
  </si>
  <si>
    <t>Special Agent Abbie Keting</t>
  </si>
  <si>
    <t>Bianca Rochell Byrd</t>
  </si>
  <si>
    <t>Contact SAO 8/6/18</t>
  </si>
  <si>
    <t>18-2191</t>
  </si>
  <si>
    <t>Austin Howard/Progressive</t>
  </si>
  <si>
    <t>18-1055</t>
  </si>
  <si>
    <t>Craig/GM Motel 6 Edgewood</t>
  </si>
  <si>
    <t>Bhavin Patel</t>
  </si>
  <si>
    <t>18 MSP 054448</t>
  </si>
  <si>
    <t>18-1179</t>
  </si>
  <si>
    <t>Bettie Marriner Long</t>
  </si>
  <si>
    <t>18 MSP 028676</t>
  </si>
  <si>
    <t>Faxed report 7/9/18</t>
  </si>
  <si>
    <t>18-0493</t>
  </si>
  <si>
    <t>Leonard C Redmond III Esquire</t>
  </si>
  <si>
    <t>Bernice Woods</t>
  </si>
  <si>
    <t>2018 00061414</t>
  </si>
  <si>
    <t>18-0712</t>
  </si>
  <si>
    <t>Andrew Costinett</t>
  </si>
  <si>
    <t>Bernard Green Jr.</t>
  </si>
  <si>
    <t>18 MSP 007260</t>
  </si>
  <si>
    <t>Emailed report 4/30/18</t>
  </si>
  <si>
    <t>18-1399</t>
  </si>
  <si>
    <t>Fire Investigation Report Emailed</t>
  </si>
  <si>
    <t>18-0772</t>
  </si>
  <si>
    <t>Lori Seiden Fairfax County Police</t>
  </si>
  <si>
    <t>Benjamin Thornton</t>
  </si>
  <si>
    <t>18 MSP 011770</t>
  </si>
  <si>
    <t>18-2038</t>
  </si>
  <si>
    <t>Security Protective Services/Off James Litz</t>
  </si>
  <si>
    <t>Benjamin Thomas</t>
  </si>
  <si>
    <t>18 MSP 018933</t>
  </si>
  <si>
    <t>18-0495</t>
  </si>
  <si>
    <t>North Bay Apartments</t>
  </si>
  <si>
    <t>Benjamin Gerres</t>
  </si>
  <si>
    <t>18 MSP 011339</t>
  </si>
  <si>
    <t>Emailed report 3/22/18</t>
  </si>
  <si>
    <t>18-0090</t>
  </si>
  <si>
    <t>18-0089</t>
  </si>
  <si>
    <t>LesixNexis</t>
  </si>
  <si>
    <t>Joseph Chisarick</t>
  </si>
  <si>
    <t>17 MSP 028646</t>
  </si>
  <si>
    <t>18-1488</t>
  </si>
  <si>
    <t>Creston P Smith Esq</t>
  </si>
  <si>
    <t>Belinda Thomas</t>
  </si>
  <si>
    <t>18 MSP 029886</t>
  </si>
  <si>
    <t>Request 911 dash cam calls</t>
  </si>
  <si>
    <t>18-1574</t>
  </si>
  <si>
    <t>Report is pending release.</t>
  </si>
  <si>
    <t>18-1572</t>
  </si>
  <si>
    <t>Bay Country Apartments</t>
  </si>
  <si>
    <t>OSFM 09 18 013</t>
  </si>
  <si>
    <t>18-0829</t>
  </si>
  <si>
    <t>Basement System</t>
  </si>
  <si>
    <t>No information found 5/22/18</t>
  </si>
  <si>
    <t>18-1883</t>
  </si>
  <si>
    <t>Barry Teter</t>
  </si>
  <si>
    <t>18 MSP 040494</t>
  </si>
  <si>
    <t>18-1359</t>
  </si>
  <si>
    <t>Bernadette Snead/Parole &amp; Probation</t>
  </si>
  <si>
    <t>Barry Spratt</t>
  </si>
  <si>
    <t>18-0718</t>
  </si>
  <si>
    <t>Barry &amp; Janet Eshelman</t>
  </si>
  <si>
    <t>18 MSP 016880</t>
  </si>
  <si>
    <t>Mailed report 5/2/18</t>
  </si>
  <si>
    <t>18-0072</t>
  </si>
  <si>
    <t>Sarah Rivera</t>
  </si>
  <si>
    <t>17 0533298</t>
  </si>
  <si>
    <t>18-0512</t>
  </si>
  <si>
    <t>Chakyra Cottie</t>
  </si>
  <si>
    <t>Barnard Milton Kellam</t>
  </si>
  <si>
    <t>Request any all records pertaing to PIA request</t>
  </si>
  <si>
    <t>18-1701</t>
  </si>
  <si>
    <t>PRS,Ins</t>
  </si>
  <si>
    <t>Barinder Singh</t>
  </si>
  <si>
    <t>18 MSP 038404</t>
  </si>
  <si>
    <t>18-0602</t>
  </si>
  <si>
    <t>CSRA/ Kelly Patton</t>
  </si>
  <si>
    <t>Baretta Lilise Francise</t>
  </si>
  <si>
    <t>16 MSP 029841</t>
  </si>
  <si>
    <t>Faxed Report 4/11/18</t>
  </si>
  <si>
    <t>18-0812</t>
  </si>
  <si>
    <t>CICB/ Robyn Chrisitian</t>
  </si>
  <si>
    <t>Barbara Walters</t>
  </si>
  <si>
    <t>18 MSP 011766</t>
  </si>
  <si>
    <t>Access denied to report 5/21/18</t>
  </si>
  <si>
    <t>18-1091</t>
  </si>
  <si>
    <t>Barbara Escobar</t>
  </si>
  <si>
    <t>No report exist 6/27/18</t>
  </si>
  <si>
    <t>18-0848</t>
  </si>
  <si>
    <t>Barbara Alegria</t>
  </si>
  <si>
    <t>Requesting video, CAD, 911 transcript. Accident handled photos</t>
  </si>
  <si>
    <t>18-0057</t>
  </si>
  <si>
    <t>18-0260</t>
  </si>
  <si>
    <t>Azaz Arman</t>
  </si>
  <si>
    <t>17 MSP 002339</t>
  </si>
  <si>
    <t>Need dash cam footage</t>
  </si>
  <si>
    <t>18-1406</t>
  </si>
  <si>
    <t>Avery Tyrell Kelley</t>
  </si>
  <si>
    <t>18 MSP 034713</t>
  </si>
  <si>
    <t>18-1928</t>
  </si>
  <si>
    <t>Beck Adjsutment Inc/ Amy McChesney</t>
  </si>
  <si>
    <t>Automotive Resources USA</t>
  </si>
  <si>
    <t>18 MSP 010204</t>
  </si>
  <si>
    <t>Mailed partial denial 10/30/18</t>
  </si>
  <si>
    <t>18-0938</t>
  </si>
  <si>
    <t>Austin Major Metzler</t>
  </si>
  <si>
    <t>Request copy of dispatch log
Grollman scanned and emailed CAD details to requestor</t>
  </si>
  <si>
    <t>18-1044</t>
  </si>
  <si>
    <t>Austin Evans Hall</t>
  </si>
  <si>
    <t>17 MSP 020854</t>
  </si>
  <si>
    <t>18-1235</t>
  </si>
  <si>
    <t>Toni Cullember</t>
  </si>
  <si>
    <t>Austin Cullember / Savannah King</t>
  </si>
  <si>
    <t>18 MSP 028403</t>
  </si>
  <si>
    <t>18-1121</t>
  </si>
  <si>
    <t>Joseph Sinisgalli</t>
  </si>
  <si>
    <t>Augelina Di Salvo</t>
  </si>
  <si>
    <t>18-0279</t>
  </si>
  <si>
    <t>18-1704</t>
  </si>
  <si>
    <t>Atlantic Tractor LLC</t>
  </si>
  <si>
    <t>18-0507</t>
  </si>
  <si>
    <t>Christopher David Gray</t>
  </si>
  <si>
    <t>Ashton Bauch</t>
  </si>
  <si>
    <t>18 MSP 012718</t>
  </si>
  <si>
    <t>Denied open investigation 3/26/18</t>
  </si>
  <si>
    <t>18-1447</t>
  </si>
  <si>
    <t>Ashot Simonyan Harutyun</t>
  </si>
  <si>
    <t>18 MSP 030738</t>
  </si>
  <si>
    <t>Request 911 phone calls, tapes</t>
  </si>
  <si>
    <t>18-0056</t>
  </si>
  <si>
    <t>Litchfield Cavo</t>
  </si>
  <si>
    <t>John Healy</t>
  </si>
  <si>
    <t>14 MSP 007427</t>
  </si>
  <si>
    <t>18-0186</t>
  </si>
  <si>
    <t>Arthur Smith</t>
  </si>
  <si>
    <t>17 MSP 034417</t>
  </si>
  <si>
    <t>Emailed 2/2/18</t>
  </si>
  <si>
    <t>18-0055</t>
  </si>
  <si>
    <t>Xavier Hayes</t>
  </si>
  <si>
    <t>18-0425</t>
  </si>
  <si>
    <t>James S Liskow Esquire</t>
  </si>
  <si>
    <t>Aronold Staubs Jr</t>
  </si>
  <si>
    <t>18-0232</t>
  </si>
  <si>
    <t>Public Defenders Office/Chakyra Cottie</t>
  </si>
  <si>
    <t>Arnold Miles</t>
  </si>
  <si>
    <t>CIR 14 40 00486</t>
  </si>
  <si>
    <t>Sent to BK 2/12/18/ Emailed report 2/14/18</t>
  </si>
  <si>
    <t>18-1563</t>
  </si>
  <si>
    <t>Nancy Forster, Esq</t>
  </si>
  <si>
    <t>Arnold Davis</t>
  </si>
  <si>
    <t>Sent to BK 9/5/18/Sent to Sgt Clark/ Not MSP 9/18/18</t>
  </si>
  <si>
    <t>18-1640</t>
  </si>
  <si>
    <t>Kelli Willett Probation Office District of Columbia</t>
  </si>
  <si>
    <t>Armond Boone</t>
  </si>
  <si>
    <t>Contact Citation Dept. 9/18/18</t>
  </si>
  <si>
    <t>18-1771</t>
  </si>
  <si>
    <t xml:space="preserve">Benjamin C. Signer, Capt, USAF </t>
  </si>
  <si>
    <t>Arick M. Klein</t>
  </si>
  <si>
    <t>18 MSP 041826</t>
  </si>
  <si>
    <t>DUI contact SAO 10/4/18</t>
  </si>
  <si>
    <t>18-1833</t>
  </si>
  <si>
    <t>Rebecca R Case</t>
  </si>
  <si>
    <t>April Michelle Lockey</t>
  </si>
  <si>
    <t>No records found 10/16/18</t>
  </si>
  <si>
    <t>18-2161</t>
  </si>
  <si>
    <t>Tracy Soper; Talbot County State's Attorney</t>
  </si>
  <si>
    <t>Antonio Joseph ruffini</t>
  </si>
  <si>
    <t>OSFM #20.18.015</t>
  </si>
  <si>
    <t>Photos Rcd from MSP Photo Lab and Hand-Delivered on 12/10/2018</t>
  </si>
  <si>
    <t>18-1681</t>
  </si>
  <si>
    <t>Antonio D Medley #267 228 SID #289686</t>
  </si>
  <si>
    <t>Antonio D Medley #267-228 SID</t>
  </si>
  <si>
    <t>976H4549</t>
  </si>
  <si>
    <t>Request copies of witness statements Larry Galbreath</t>
  </si>
  <si>
    <t>18-0177</t>
  </si>
  <si>
    <t>Antonia VanDevander</t>
  </si>
  <si>
    <t>Not MSP 2/1/18</t>
  </si>
  <si>
    <t>18-1644</t>
  </si>
  <si>
    <t>Anton Milbert L. Black</t>
  </si>
  <si>
    <t>In draft 9/18/18 no narratives/Sent CCC 10/16/18 fax</t>
  </si>
  <si>
    <t>18-0054</t>
  </si>
  <si>
    <t>Santoni, Vocfci &amp; Ortega,LLC</t>
  </si>
  <si>
    <t>18-0210</t>
  </si>
  <si>
    <t>KeyPoint  Kendra Mason</t>
  </si>
  <si>
    <t>Antivone Mcarthur Young</t>
  </si>
  <si>
    <t>15 MSP 033184</t>
  </si>
  <si>
    <t>18-0487</t>
  </si>
  <si>
    <t>Antione Parker</t>
  </si>
  <si>
    <t>18 MSP 010705</t>
  </si>
  <si>
    <t>In draft 3/20/18,3/26/18/ Mailed report 4/4/18</t>
  </si>
  <si>
    <t>18-1219</t>
  </si>
  <si>
    <t>Stephen Beaudoin</t>
  </si>
  <si>
    <t>Antietam Battlefield</t>
  </si>
  <si>
    <t>Inspection &amp; photos emailed</t>
  </si>
  <si>
    <t>18-1427</t>
  </si>
  <si>
    <t>Department of Justice DE/ Vince Salvatore</t>
  </si>
  <si>
    <t>Anthony William McPoyle</t>
  </si>
  <si>
    <t>14 MSP 006740</t>
  </si>
  <si>
    <t>18-2262</t>
  </si>
  <si>
    <t>John Bernard - Philadelphia PD</t>
  </si>
  <si>
    <t>Anthony Tagliaferro</t>
  </si>
  <si>
    <t>12 62 012253</t>
  </si>
  <si>
    <t>18-2050</t>
  </si>
  <si>
    <t>Anthony Schoolfield</t>
  </si>
  <si>
    <t>OSFM 19 18 015</t>
  </si>
  <si>
    <t>18-1873</t>
  </si>
  <si>
    <t>Anthony Pritchett</t>
  </si>
  <si>
    <t>18 MSP 038741</t>
  </si>
  <si>
    <t>Maield report 10/22/18</t>
  </si>
  <si>
    <t>18-1812</t>
  </si>
  <si>
    <t>Anthony Prichett</t>
  </si>
  <si>
    <t>18-2130</t>
  </si>
  <si>
    <t>Anthony M Leung</t>
  </si>
  <si>
    <t>18-1943</t>
  </si>
  <si>
    <t>Anthony M Chase Jr</t>
  </si>
  <si>
    <t>2018 00461626</t>
  </si>
  <si>
    <t>18-0359</t>
  </si>
  <si>
    <t>Anthony Lamar Carter</t>
  </si>
  <si>
    <t xml:space="preserve">No report found 2/28/18 </t>
  </si>
  <si>
    <t>18-1490</t>
  </si>
  <si>
    <t>Anthony L Allen</t>
  </si>
  <si>
    <t>2018 00365024</t>
  </si>
  <si>
    <t>18-1372</t>
  </si>
  <si>
    <t>Anthony G. Hamm</t>
  </si>
  <si>
    <t>18-0216</t>
  </si>
  <si>
    <t>NBIB/ Agent Megan Dalton</t>
  </si>
  <si>
    <t>Anthony Dwayne Wise</t>
  </si>
  <si>
    <t>No report found 2/6/18</t>
  </si>
  <si>
    <t>18-0342</t>
  </si>
  <si>
    <t>National Background Investigations</t>
  </si>
  <si>
    <t>18-0736</t>
  </si>
  <si>
    <t>SSG Travis Spires US Army Recruiter</t>
  </si>
  <si>
    <t>Anne Marie Sweeney</t>
  </si>
  <si>
    <t>17 MSP 034163</t>
  </si>
  <si>
    <t>Hand delivered report 5/3/18</t>
  </si>
  <si>
    <t>18-0005</t>
  </si>
  <si>
    <t>Anna Fernando</t>
  </si>
  <si>
    <t>17 MSP 055551</t>
  </si>
  <si>
    <t>18-1599</t>
  </si>
  <si>
    <t>James Ebeling</t>
  </si>
  <si>
    <t>Ann Sim</t>
  </si>
  <si>
    <t>18 MSP 037040</t>
  </si>
  <si>
    <t>No report on file at this time.</t>
  </si>
  <si>
    <t>18-0741</t>
  </si>
  <si>
    <t>Ann Altemeier Dearworth</t>
  </si>
  <si>
    <t>18 MSP 016932</t>
  </si>
  <si>
    <t>Faxed 5/7/18</t>
  </si>
  <si>
    <t>18-0884</t>
  </si>
  <si>
    <t>Angus Price</t>
  </si>
  <si>
    <t>18 MSP 021327</t>
  </si>
  <si>
    <t>Mailed partial report 5/31/18</t>
  </si>
  <si>
    <t>18-0314</t>
  </si>
  <si>
    <t>Angelo C Mays</t>
  </si>
  <si>
    <t>Requesting MSP Internal Affairs Report</t>
  </si>
  <si>
    <t>18-0590</t>
  </si>
  <si>
    <t>Angela Rayne</t>
  </si>
  <si>
    <t>Contact State's Attorney 4/10/18</t>
  </si>
  <si>
    <t>18-1487</t>
  </si>
  <si>
    <t>Angela Phillips</t>
  </si>
  <si>
    <t>18-1288</t>
  </si>
  <si>
    <t>Angela Nicole Boyd</t>
  </si>
  <si>
    <t>18 MSP 031171</t>
  </si>
  <si>
    <t>18-0041</t>
  </si>
  <si>
    <t>Angela J Lemon</t>
  </si>
  <si>
    <t>17 MSP 053174</t>
  </si>
  <si>
    <t>18-0368</t>
  </si>
  <si>
    <t>Jennifer Fandino</t>
  </si>
  <si>
    <t>Angel Luis Fandino</t>
  </si>
  <si>
    <t>18 MSP 007630</t>
  </si>
  <si>
    <t>18-0267</t>
  </si>
  <si>
    <t>Andy R. Hawkins</t>
  </si>
  <si>
    <t>Report Sent 07/09/2018, NOI Sent 02/18/2018</t>
  </si>
  <si>
    <t>18-1135</t>
  </si>
  <si>
    <t>Steve J. Bonnie</t>
  </si>
  <si>
    <t>Andy Lee Herbert</t>
  </si>
  <si>
    <t>18 MSP 011324</t>
  </si>
  <si>
    <t>18-0038</t>
  </si>
  <si>
    <t>18-0153</t>
  </si>
  <si>
    <t>McDonald Toole Wiggins, P.A.</t>
  </si>
  <si>
    <t>Andrews v Goodyear</t>
  </si>
  <si>
    <t>3 17cv597</t>
  </si>
  <si>
    <t>Weight station records, inspection records</t>
  </si>
  <si>
    <t>18-0037</t>
  </si>
  <si>
    <t>Bodie</t>
  </si>
  <si>
    <t>Ronald Yeakle</t>
  </si>
  <si>
    <t>14 MSP 042220</t>
  </si>
  <si>
    <t>18-2108</t>
  </si>
  <si>
    <t>Joyce West</t>
  </si>
  <si>
    <t>Andrew James Redden</t>
  </si>
  <si>
    <t>18 MSP 046385</t>
  </si>
  <si>
    <t>Denied 11/29/18</t>
  </si>
  <si>
    <t>18-2216</t>
  </si>
  <si>
    <t>Andrew Hutchins</t>
  </si>
  <si>
    <t>18-1367</t>
  </si>
  <si>
    <t>Andrew Eisold</t>
  </si>
  <si>
    <t>18-1095</t>
  </si>
  <si>
    <t>Laura E. Bechtel SLHS Law</t>
  </si>
  <si>
    <t>Andrew Dillion</t>
  </si>
  <si>
    <t>2018 00257400</t>
  </si>
  <si>
    <t>18-1331</t>
  </si>
  <si>
    <t>Andrew Colledge</t>
  </si>
  <si>
    <t>2018 00336688</t>
  </si>
  <si>
    <t>18-0426</t>
  </si>
  <si>
    <t>ExtraLease Jean D</t>
  </si>
  <si>
    <t>Andrew Cojoc</t>
  </si>
  <si>
    <t>18 MSP 007358</t>
  </si>
  <si>
    <t>18-0377</t>
  </si>
  <si>
    <t>Bell County SAO - Texas</t>
  </si>
  <si>
    <t>Andres Suarez</t>
  </si>
  <si>
    <t>99 64 14578</t>
  </si>
  <si>
    <t>18-2099</t>
  </si>
  <si>
    <t>Richard R Kleain, Esq Law office</t>
  </si>
  <si>
    <t>Andrea Powell</t>
  </si>
  <si>
    <t>Not MSP 11/28/18</t>
  </si>
  <si>
    <t>18-1100</t>
  </si>
  <si>
    <t>Andrea Houston</t>
  </si>
  <si>
    <t>18 MSP 025803</t>
  </si>
  <si>
    <t>In draft 6/27/18, Emailed CCC 7/5/18</t>
  </si>
  <si>
    <t>18-0955</t>
  </si>
  <si>
    <t>Andrea Hopkins</t>
  </si>
  <si>
    <t>No report found with information provided 6/7/18</t>
  </si>
  <si>
    <t>18-0657</t>
  </si>
  <si>
    <t>KeyPoint /Ernest Eley Jr.</t>
  </si>
  <si>
    <t>Andrea Diana Williams</t>
  </si>
  <si>
    <t>No MSP 4/18/18</t>
  </si>
  <si>
    <t>18-1477</t>
  </si>
  <si>
    <t>Andrea Alarista</t>
  </si>
  <si>
    <t>Andrea Altrista</t>
  </si>
  <si>
    <t>14 MSP 028072</t>
  </si>
  <si>
    <t>Mailed report 8/23/18</t>
  </si>
  <si>
    <t>18-1541</t>
  </si>
  <si>
    <t>Thomas E Hickman</t>
  </si>
  <si>
    <t>Andre Marcell King</t>
  </si>
  <si>
    <t>info on stops by msp in the past 3 years</t>
  </si>
  <si>
    <t>18-0837</t>
  </si>
  <si>
    <t>Jo Lynn Brown/ Carroll Co SAO</t>
  </si>
  <si>
    <t>Andre King</t>
  </si>
  <si>
    <t>13 51 009786</t>
  </si>
  <si>
    <t>Emailed Bk for copy of report</t>
  </si>
  <si>
    <t>18-1590</t>
  </si>
  <si>
    <t>Andisha Reyes</t>
  </si>
  <si>
    <t>No report found 9/11/18</t>
  </si>
  <si>
    <t>18-0795</t>
  </si>
  <si>
    <t>Amy Louise Calahan</t>
  </si>
  <si>
    <t>18 MSP 019176</t>
  </si>
  <si>
    <t>Faxed report 5/16/18</t>
  </si>
  <si>
    <t>18-0397</t>
  </si>
  <si>
    <t>Amy Forza</t>
  </si>
  <si>
    <t>17 MSP 035622</t>
  </si>
  <si>
    <t>Mailed partial report 3/9</t>
  </si>
  <si>
    <t>18-1022</t>
  </si>
  <si>
    <t>Amy Calahan</t>
  </si>
  <si>
    <t>18-0053</t>
  </si>
  <si>
    <t>Aminata Conteh</t>
  </si>
  <si>
    <t>2018 00015685</t>
  </si>
  <si>
    <t>18-0403</t>
  </si>
  <si>
    <t>American Home Specialist</t>
  </si>
  <si>
    <t>No report found 3/6/18</t>
  </si>
  <si>
    <t>18-0225</t>
  </si>
  <si>
    <t>Amber Cerreto</t>
  </si>
  <si>
    <t>18 MSP 004578</t>
  </si>
  <si>
    <t>18-1605</t>
  </si>
  <si>
    <t>Amanda Wright</t>
  </si>
  <si>
    <t>No information found 9/14/18</t>
  </si>
  <si>
    <t>18-0947</t>
  </si>
  <si>
    <t>Amanda Sprouse</t>
  </si>
  <si>
    <t>18 MSP 022676</t>
  </si>
  <si>
    <t>18-1828</t>
  </si>
  <si>
    <t>Padraig Uveges</t>
  </si>
  <si>
    <t>Amanda Lee Louth</t>
  </si>
  <si>
    <t>Contact Worcester Co SAO</t>
  </si>
  <si>
    <t>18-1686</t>
  </si>
  <si>
    <t>Detective Alvin Ortiz/BCPD</t>
  </si>
  <si>
    <t>Amanda Griffin</t>
  </si>
  <si>
    <t>18-1688</t>
  </si>
  <si>
    <t>12 62 013920</t>
  </si>
  <si>
    <t>Sent to BK JFK 9/21/18 nO RESPONSE FROM bk</t>
  </si>
  <si>
    <t>18-2008</t>
  </si>
  <si>
    <t>Amaechi Mutisya</t>
  </si>
  <si>
    <t>14 MSP 023783</t>
  </si>
  <si>
    <t>18-2186</t>
  </si>
  <si>
    <t>FBI/ Huffman, Melinda K</t>
  </si>
  <si>
    <t>Alvin Taske Liller</t>
  </si>
  <si>
    <t>18-0343</t>
  </si>
  <si>
    <t>Hyland Law Firm,LLC</t>
  </si>
  <si>
    <t>Alvin Sizemore</t>
  </si>
  <si>
    <t>2017 00035782</t>
  </si>
  <si>
    <t>Mailed CCC 2/27/18</t>
  </si>
  <si>
    <t>18-1710</t>
  </si>
  <si>
    <t>Alt Energy Inc</t>
  </si>
  <si>
    <t>18 MSP 039325</t>
  </si>
  <si>
    <t>18-2084</t>
  </si>
  <si>
    <t>Alric Berry</t>
  </si>
  <si>
    <t>B62 21477</t>
  </si>
  <si>
    <t>Sent to HOR 11/27/18/ Records missing 11/28/18</t>
  </si>
  <si>
    <t>18-1603</t>
  </si>
  <si>
    <t>Alphonso Spriggs</t>
  </si>
  <si>
    <t>18 MSP 038787</t>
  </si>
  <si>
    <t>Emailed report  9/12/18</t>
  </si>
  <si>
    <t>18-0906</t>
  </si>
  <si>
    <t>Allen Mapp</t>
  </si>
  <si>
    <t>No report found 6/4/18</t>
  </si>
  <si>
    <t>18-0968</t>
  </si>
  <si>
    <t>18-1441</t>
  </si>
  <si>
    <t>Heath Wardrup</t>
  </si>
  <si>
    <t>Alisa Wardrup</t>
  </si>
  <si>
    <t>18 MSP 017892</t>
  </si>
  <si>
    <t>18-0339</t>
  </si>
  <si>
    <t>Lazaro Salazar Law, Inc.</t>
  </si>
  <si>
    <t>Alfredo Galeana Flores</t>
  </si>
  <si>
    <t>18-1393</t>
  </si>
  <si>
    <t>Alfred Joseph Ricitelli</t>
  </si>
  <si>
    <t>Denied background check for handgun how do I appeal</t>
  </si>
  <si>
    <t>18-0446</t>
  </si>
  <si>
    <t>Alexander Titcomb-Ben</t>
  </si>
  <si>
    <t>2018 00097375</t>
  </si>
  <si>
    <t>Mailed CCC 3/13</t>
  </si>
  <si>
    <t>18-0049</t>
  </si>
  <si>
    <t>Det. Matthew Johnson AACPD</t>
  </si>
  <si>
    <t>Alexander T. Daignault</t>
  </si>
  <si>
    <t>Sent Bk 1/17/18/ Not MSP 1/18/18</t>
  </si>
  <si>
    <t>18-1270</t>
  </si>
  <si>
    <t>Randi Sobolesky</t>
  </si>
  <si>
    <t>Alexander Sobolesky</t>
  </si>
  <si>
    <t>18-2035</t>
  </si>
  <si>
    <t>Alexander Ocampo</t>
  </si>
  <si>
    <t>2018 00489566</t>
  </si>
  <si>
    <t>Mailed CCC 11/14/18</t>
  </si>
  <si>
    <t>18-0663</t>
  </si>
  <si>
    <t>Alexander Jacob Wilson</t>
  </si>
  <si>
    <t>18 MSP 016140</t>
  </si>
  <si>
    <t>18-0890</t>
  </si>
  <si>
    <t>Kandace Zachary Florida PD</t>
  </si>
  <si>
    <t>Alexander Hajimihalis</t>
  </si>
  <si>
    <t>17 MSP 031471</t>
  </si>
  <si>
    <t>18-1007</t>
  </si>
  <si>
    <t>18-1018</t>
  </si>
  <si>
    <t>Alexander Campbell</t>
  </si>
  <si>
    <t>18 MSP 018804</t>
  </si>
  <si>
    <t>18-0830</t>
  </si>
  <si>
    <t>Alex Johnson</t>
  </si>
  <si>
    <t>2018 00207303</t>
  </si>
  <si>
    <t>Mailed CCC 5/22/18</t>
  </si>
  <si>
    <t>18-2238</t>
  </si>
  <si>
    <t>18-1824</t>
  </si>
  <si>
    <t>Alayna Conley</t>
  </si>
  <si>
    <t>Sent to BK JoAnn McGee 10/16/18/ Out of draft faxed 10/29/18</t>
  </si>
  <si>
    <t>18-0754</t>
  </si>
  <si>
    <t>Alan Speedieberg</t>
  </si>
  <si>
    <t>Not MSP/Princess Anne PD</t>
  </si>
  <si>
    <t>18-1564</t>
  </si>
  <si>
    <t>Alan Geoffrey Boyd</t>
  </si>
  <si>
    <t>25 Year destroyed 9/5/18</t>
  </si>
  <si>
    <t>18-1651</t>
  </si>
  <si>
    <t>FBI NICB</t>
  </si>
  <si>
    <t>25 years old destroyed 9/18/18</t>
  </si>
  <si>
    <t>18-1797</t>
  </si>
  <si>
    <t>Alan G. Boyd</t>
  </si>
  <si>
    <t>Not MSP 10/10/18</t>
  </si>
  <si>
    <t>18-0632</t>
  </si>
  <si>
    <t>Alan E Gross</t>
  </si>
  <si>
    <t>2018 00157781</t>
  </si>
  <si>
    <t>18-0030</t>
  </si>
  <si>
    <t>AJD Business Services, Inc</t>
  </si>
  <si>
    <t>MD3208000021</t>
  </si>
  <si>
    <t>commercial vehicle inspection violation</t>
  </si>
  <si>
    <t>18-1097</t>
  </si>
  <si>
    <t>MDOT/ Barry Balzanna</t>
  </si>
  <si>
    <t>Aime Mondoua</t>
  </si>
  <si>
    <t>18 MSP 027076</t>
  </si>
  <si>
    <t>In draft 6/27/18/ Emailed report 8/1/18</t>
  </si>
  <si>
    <t>18-0264</t>
  </si>
  <si>
    <t>Ademola A Edu</t>
  </si>
  <si>
    <t>2018 00043624</t>
  </si>
  <si>
    <t>Mailed CCC 2/15/18</t>
  </si>
  <si>
    <t>18-0036</t>
  </si>
  <si>
    <t>Dalton &amp; Associates</t>
  </si>
  <si>
    <t>Joseph Neuberger</t>
  </si>
  <si>
    <t>17 MSP 045478</t>
  </si>
  <si>
    <t>18-2176</t>
  </si>
  <si>
    <t>Adam P Kelley</t>
  </si>
  <si>
    <t>18-2167</t>
  </si>
  <si>
    <t>Jenna Cisse SMCN</t>
  </si>
  <si>
    <t>Abraham Berhanu Ayele</t>
  </si>
  <si>
    <t>Emailed partial denial 12/11/18</t>
  </si>
  <si>
    <t>18-0886</t>
  </si>
  <si>
    <t>Abdul Zinentah</t>
  </si>
  <si>
    <t>No report found 6/1/18</t>
  </si>
  <si>
    <t>18-2174</t>
  </si>
  <si>
    <t>18-1134</t>
  </si>
  <si>
    <t>Kate Smith</t>
  </si>
  <si>
    <t>Abdul Sumah</t>
  </si>
  <si>
    <t>Contact CJIS 7/2/18</t>
  </si>
  <si>
    <t>18-0790</t>
  </si>
  <si>
    <t>Abdul M. Zinentah</t>
  </si>
  <si>
    <t>18-0479</t>
  </si>
  <si>
    <t>Aaron Lee Wilhelm</t>
  </si>
  <si>
    <t>18 MSP 011177</t>
  </si>
  <si>
    <t>18-0095</t>
  </si>
  <si>
    <t>Kimberly Lizzol/ Homeland Security</t>
  </si>
  <si>
    <t>18-2139</t>
  </si>
  <si>
    <t>Det. Guagliano</t>
  </si>
  <si>
    <t>Aaron D. Allen</t>
  </si>
  <si>
    <t>2013 015692</t>
  </si>
  <si>
    <t>Not  MSP/Prince George's Co PD</t>
  </si>
  <si>
    <t>18-1975</t>
  </si>
  <si>
    <t>LouisRobinson</t>
  </si>
  <si>
    <t>6776 Burkittsville Rd</t>
  </si>
  <si>
    <t>18-1976</t>
  </si>
  <si>
    <t>Mike McKay</t>
  </si>
  <si>
    <t>301 Henderson St</t>
  </si>
  <si>
    <t>Available records emailed</t>
  </si>
  <si>
    <t>18-0530</t>
  </si>
  <si>
    <t>Vi Nguyeu</t>
  </si>
  <si>
    <t>29 Prospect Square LLC</t>
  </si>
  <si>
    <t>18-0932</t>
  </si>
  <si>
    <t>Hillis-Carnes Engineering</t>
  </si>
  <si>
    <t>103 Freemont Street</t>
  </si>
  <si>
    <t xml:space="preserve">N/A </t>
  </si>
  <si>
    <t>Inspection Records Emailed 06/05/18, No PR or Invest Records</t>
  </si>
  <si>
    <t>18-0033</t>
  </si>
  <si>
    <t>US Consumer Product</t>
  </si>
  <si>
    <t>Anthony Eyler</t>
  </si>
  <si>
    <t>18-0001</t>
  </si>
  <si>
    <t>Lamont Wright Sr</t>
  </si>
  <si>
    <t>On Going Investigation</t>
  </si>
  <si>
    <t>18-0003</t>
  </si>
  <si>
    <t>Taras A Vizzio</t>
  </si>
  <si>
    <t>Certification of Statistical Information Distracted Driving</t>
  </si>
  <si>
    <t>18-0004</t>
  </si>
  <si>
    <t>Pamela Jenkins</t>
  </si>
  <si>
    <t>Sent to BK for CC # 1/4. NOT MSP.</t>
  </si>
  <si>
    <t>18-0011</t>
  </si>
  <si>
    <t>Gail Herman</t>
  </si>
  <si>
    <t>09 94 008093</t>
  </si>
  <si>
    <t>HOR 1/8</t>
  </si>
  <si>
    <t>18-0026</t>
  </si>
  <si>
    <t>Derek Cunningham</t>
  </si>
  <si>
    <t>Statistics robbery of banks and ATM's for year 2016 and 2017</t>
  </si>
  <si>
    <t>18-0027</t>
  </si>
  <si>
    <t>George Edward Harbaugh Sr</t>
  </si>
  <si>
    <t>18-0042</t>
  </si>
  <si>
    <t>William Corwin</t>
  </si>
  <si>
    <t>16 MSP 029859</t>
  </si>
  <si>
    <t>18-0045</t>
  </si>
  <si>
    <t>Emerald Landscaping Corp</t>
  </si>
  <si>
    <t>Not MSP. Try Montgomery Co PD.</t>
  </si>
  <si>
    <t>18-0046</t>
  </si>
  <si>
    <t>Charles Potthast</t>
  </si>
  <si>
    <t>05 82 004815</t>
  </si>
  <si>
    <t>Sent to BK 1/12, 1/18</t>
  </si>
  <si>
    <t>18-0058</t>
  </si>
  <si>
    <t>Abraham Del Rio III</t>
  </si>
  <si>
    <t>Certified copy of Intox EC/IR Breath Test Manual used in MD</t>
  </si>
  <si>
    <t>18-0085</t>
  </si>
  <si>
    <t>Mary Weaver</t>
  </si>
  <si>
    <t>Request 911 call on 11/23/2017</t>
  </si>
  <si>
    <t>18-0086</t>
  </si>
  <si>
    <t>Vijetha Koppa</t>
  </si>
  <si>
    <t>Request Domestic Violence in MD 2000-2012</t>
  </si>
  <si>
    <t>18-0091</t>
  </si>
  <si>
    <t>Jonathan Valente</t>
  </si>
  <si>
    <t>Requesting employment application and forms
After 2 notices Valente failed to pay the fee</t>
  </si>
  <si>
    <t>18-0094</t>
  </si>
  <si>
    <t>Jason Murphy, Data Driven Safaety</t>
  </si>
  <si>
    <t>Received data from out IT, will  let J.Murphy of the cost</t>
  </si>
  <si>
    <t>18-0100</t>
  </si>
  <si>
    <t>18-0101</t>
  </si>
  <si>
    <t>16 MSP 003454</t>
  </si>
  <si>
    <t>18-0102</t>
  </si>
  <si>
    <t>Patti Penn</t>
  </si>
  <si>
    <t>17 MSP 055073</t>
  </si>
  <si>
    <t>18-0103</t>
  </si>
  <si>
    <t>James and Lori Wetherell</t>
  </si>
  <si>
    <t>17 MSP 026838</t>
  </si>
  <si>
    <t>18-0104</t>
  </si>
  <si>
    <t>Sgt Thai Gang/MD Nat Cap Park PD</t>
  </si>
  <si>
    <t>2017 00489391</t>
  </si>
  <si>
    <t>18-0106</t>
  </si>
  <si>
    <t>Chantise Alston</t>
  </si>
  <si>
    <t>2017 00555393</t>
  </si>
  <si>
    <t>18-0110</t>
  </si>
  <si>
    <t>Darren Greene</t>
  </si>
  <si>
    <t>17 MSP 045613</t>
  </si>
  <si>
    <t>18-0120</t>
  </si>
  <si>
    <t>Joseph Cox</t>
  </si>
  <si>
    <t>Requesting documents, memoranda, 1-1-2015-present</t>
  </si>
  <si>
    <t>18-0125</t>
  </si>
  <si>
    <t>Kimberly Whaley</t>
  </si>
  <si>
    <t>17 MSP 038556</t>
  </si>
  <si>
    <t>18-0128</t>
  </si>
  <si>
    <t>Denise Stevens</t>
  </si>
  <si>
    <t>Requesting # of speeding citations issued AA BC HC PGCO</t>
  </si>
  <si>
    <t>18-0142</t>
  </si>
  <si>
    <t>Kylene Long</t>
  </si>
  <si>
    <t>17 MSP 050852</t>
  </si>
  <si>
    <t>18-0147</t>
  </si>
  <si>
    <t>Michael J Thomas</t>
  </si>
  <si>
    <t>10 40 00389</t>
  </si>
  <si>
    <t>HOR 1/26</t>
  </si>
  <si>
    <t>18-0148</t>
  </si>
  <si>
    <t>Sandy Pietroski</t>
  </si>
  <si>
    <t>18-0157</t>
  </si>
  <si>
    <t>Edward Holmes Whalen</t>
  </si>
  <si>
    <t>Wear &amp; Carry Permin App #43895229</t>
  </si>
  <si>
    <t>18-0032</t>
  </si>
  <si>
    <t>Dairyland Auto</t>
  </si>
  <si>
    <t>Ryan Berry</t>
  </si>
  <si>
    <t>18-0167</t>
  </si>
  <si>
    <t>Ally Richardson</t>
  </si>
  <si>
    <t>requesting any information found</t>
  </si>
  <si>
    <t>18-0168</t>
  </si>
  <si>
    <t>John M Dobleman 4th</t>
  </si>
  <si>
    <t>TA 21 901.2</t>
  </si>
  <si>
    <t>warning and citations</t>
  </si>
  <si>
    <t>18-0172</t>
  </si>
  <si>
    <t>Terrance Williams</t>
  </si>
  <si>
    <t>18 MSP 003712</t>
  </si>
  <si>
    <t>18-0176</t>
  </si>
  <si>
    <t>Steve Chaikin Esq</t>
  </si>
  <si>
    <t xml:space="preserve">Traffic camera footage </t>
  </si>
  <si>
    <t>18-0178</t>
  </si>
  <si>
    <t>Jay J Willinging</t>
  </si>
  <si>
    <t>Traffic camera footage</t>
  </si>
  <si>
    <t>18-0189</t>
  </si>
  <si>
    <t>Jeffrey Hennemuth</t>
  </si>
  <si>
    <t>17 MSP 003464</t>
  </si>
  <si>
    <t>18-0198</t>
  </si>
  <si>
    <t>Scott McFarlane NBC News</t>
  </si>
  <si>
    <t>Requesting copies of MSP Daily Log OCT-Dec 2017 Jan2018</t>
  </si>
  <si>
    <t>18-0200</t>
  </si>
  <si>
    <t>Peter C. Novov Esq</t>
  </si>
  <si>
    <t>Calucation computation estimate charts speed skid marks</t>
  </si>
  <si>
    <t>18-0202</t>
  </si>
  <si>
    <t>Dale Butter</t>
  </si>
  <si>
    <t>Jan 2015-Feb 2018 Business Watch International</t>
  </si>
  <si>
    <t>18-0205</t>
  </si>
  <si>
    <t>Emory Thornton Tyler</t>
  </si>
  <si>
    <t xml:space="preserve">Video footage from Walmart </t>
  </si>
  <si>
    <t>18-0206</t>
  </si>
  <si>
    <t>Ronald J Kozich Jr</t>
  </si>
  <si>
    <t>Video audio footage dash cam</t>
  </si>
  <si>
    <t>18-0207</t>
  </si>
  <si>
    <t>Michelle Cromer</t>
  </si>
  <si>
    <t>No report initiated 2/6/18</t>
  </si>
  <si>
    <t>18-0213</t>
  </si>
  <si>
    <t>Ian Andrew Mance State Attorney Crim Justice</t>
  </si>
  <si>
    <t>Requesting MD traffic stop database O.ID R Agency</t>
  </si>
  <si>
    <t>18-0222</t>
  </si>
  <si>
    <t>Records not available 2/7/18</t>
  </si>
  <si>
    <t>18-0224</t>
  </si>
  <si>
    <t>Rachel Marion</t>
  </si>
  <si>
    <t>18-0231</t>
  </si>
  <si>
    <t>Connie M Cronin</t>
  </si>
  <si>
    <t>Number of accident Glen Dale 2017-2018</t>
  </si>
  <si>
    <t>18-0239</t>
  </si>
  <si>
    <t>Robert Leight, Jr</t>
  </si>
  <si>
    <t>18 MSP 004413</t>
  </si>
  <si>
    <t>18-0243</t>
  </si>
  <si>
    <t>Catherine Rentz Reporter</t>
  </si>
  <si>
    <t>Requesting hate bias reports filed MSP Nov-Dec 2017</t>
  </si>
  <si>
    <t>18-0254</t>
  </si>
  <si>
    <t>Michael Francis Winkler</t>
  </si>
  <si>
    <t>DWI Destroyed - case from 1982-1983.</t>
  </si>
  <si>
    <t>18-0283</t>
  </si>
  <si>
    <t>Robert Schaddelee</t>
  </si>
  <si>
    <t>Speedingtickets by MSP 1-68 Westbound</t>
  </si>
  <si>
    <t>18-0284</t>
  </si>
  <si>
    <t>Robert E Leslie</t>
  </si>
  <si>
    <t>Total # of MD Safety Equipment Repair Orders L 2016</t>
  </si>
  <si>
    <t>18-0285</t>
  </si>
  <si>
    <t>Joseph</t>
  </si>
  <si>
    <t>18 MSP 000524</t>
  </si>
  <si>
    <t>Blood Acohol level</t>
  </si>
  <si>
    <t>18-0286</t>
  </si>
  <si>
    <t>Whiitney Wild</t>
  </si>
  <si>
    <t>All request forms for out of state MSP</t>
  </si>
  <si>
    <t>18-0304</t>
  </si>
  <si>
    <t>Aleo Donzo</t>
  </si>
  <si>
    <t>Not MSP contact Landover PD or PG Co PD</t>
  </si>
  <si>
    <t>18-0306</t>
  </si>
  <si>
    <t>Karen Jones</t>
  </si>
  <si>
    <t>List of call for service 1-20-18 Hickory Lounge</t>
  </si>
  <si>
    <t>18-0307</t>
  </si>
  <si>
    <t>Muck Rock News</t>
  </si>
  <si>
    <t>Purchased Dirtboxes</t>
  </si>
  <si>
    <t>18-0322</t>
  </si>
  <si>
    <t>Christina Salatto</t>
  </si>
  <si>
    <t>2018 00079540</t>
  </si>
  <si>
    <t>18-0323</t>
  </si>
  <si>
    <t>S/A Kristopher Walcott</t>
  </si>
  <si>
    <t>18 MSP 000314</t>
  </si>
  <si>
    <t>18-0324</t>
  </si>
  <si>
    <t>2017 00573686</t>
  </si>
  <si>
    <t>18-0332</t>
  </si>
  <si>
    <t>V.Koppa-Stephen Austin State University</t>
  </si>
  <si>
    <t>Request for DV information-2001-2011 CDmailed 2/26/208</t>
  </si>
  <si>
    <t>18-0338</t>
  </si>
  <si>
    <t>Lydell Steven Owens</t>
  </si>
  <si>
    <t>18-0344</t>
  </si>
  <si>
    <t>Paul McGraw Investigator Producer Fox 45</t>
  </si>
  <si>
    <t xml:space="preserve">MD Statewide Vehicle Crashes Data 2011-2018 </t>
  </si>
  <si>
    <t>18-0360</t>
  </si>
  <si>
    <t>Julian Kess</t>
  </si>
  <si>
    <t>15 MSP 010883</t>
  </si>
  <si>
    <t>18-0363</t>
  </si>
  <si>
    <t>McNeely Stephenson Law Firm</t>
  </si>
  <si>
    <t>No information found 2/28/18</t>
  </si>
  <si>
    <t>18-0366</t>
  </si>
  <si>
    <t>In draft 3/1, 3/27</t>
  </si>
  <si>
    <t>18-0372</t>
  </si>
  <si>
    <t>Francisca Koduah</t>
  </si>
  <si>
    <t>requesting bemefits, salary, background checks, poly results</t>
  </si>
  <si>
    <t>18-0382</t>
  </si>
  <si>
    <t>Stolen gun reported to MD gun center Jan-Mar 2018</t>
  </si>
  <si>
    <t>18-0387</t>
  </si>
  <si>
    <t>Det. George Curry PG County PD</t>
  </si>
  <si>
    <t>13 66 015924</t>
  </si>
  <si>
    <t>Sent request for transmittal sheets to BK Susan Torre. No info found 3/27</t>
  </si>
  <si>
    <t>18-0388</t>
  </si>
  <si>
    <t>Josh Case</t>
  </si>
  <si>
    <t xml:space="preserve">05 51 048732  </t>
  </si>
  <si>
    <t>HOR 3/6/18</t>
  </si>
  <si>
    <t>18-0389</t>
  </si>
  <si>
    <t>Douglas Stiefvater</t>
  </si>
  <si>
    <t>17 MSP 053549</t>
  </si>
  <si>
    <t>Mailed partial report 3/6</t>
  </si>
  <si>
    <t>18-0390</t>
  </si>
  <si>
    <t>Peggy Marshall</t>
  </si>
  <si>
    <t>18 MSP 008475</t>
  </si>
  <si>
    <t>18-0405</t>
  </si>
  <si>
    <t>Kevin Flannery-Wm.Wecker Associates, Inc</t>
  </si>
  <si>
    <t>18-0417</t>
  </si>
  <si>
    <t>Lt. Pete Lenhoff-University of Delaware PD</t>
  </si>
  <si>
    <t xml:space="preserve">2017 crime statistics </t>
  </si>
  <si>
    <t>18-0424</t>
  </si>
  <si>
    <t>Chris Cioffi Capital News Reporter</t>
  </si>
  <si>
    <t>Requesting Firearm Dsatabase</t>
  </si>
  <si>
    <t>18-0442</t>
  </si>
  <si>
    <t>Sidharth Sah</t>
  </si>
  <si>
    <t>Requesting concealed carry permit data for MD</t>
  </si>
  <si>
    <t>18-0453</t>
  </si>
  <si>
    <t>David S Bigelow</t>
  </si>
  <si>
    <t>All records related to criminal citation</t>
  </si>
  <si>
    <t>18-0465</t>
  </si>
  <si>
    <t>Kathy Gentner</t>
  </si>
  <si>
    <t>911 call from 2-21-18 695/795 @ 12:49</t>
  </si>
  <si>
    <t>18-0031</t>
  </si>
  <si>
    <t>Ruth Edelen</t>
  </si>
  <si>
    <t>18-0485</t>
  </si>
  <si>
    <t>Emailed report 3/20/18</t>
  </si>
  <si>
    <t>18-0489</t>
  </si>
  <si>
    <t>Dan Morse The Washington Post</t>
  </si>
  <si>
    <t>Request the number of request DCIR</t>
  </si>
  <si>
    <t>18-0490</t>
  </si>
  <si>
    <t>Joseph Cox MuckRock News</t>
  </si>
  <si>
    <t>Request invoices purchase orders contacts ect</t>
  </si>
  <si>
    <t>18-0491</t>
  </si>
  <si>
    <t>Amanda R. Degen</t>
  </si>
  <si>
    <t>Questions Number of MSP Employees Number PIA yearly</t>
  </si>
  <si>
    <t>18-0492</t>
  </si>
  <si>
    <t>18-0498</t>
  </si>
  <si>
    <t>Nick Ferenchak</t>
  </si>
  <si>
    <t>Request data on MVA Crashes location,mode,etc Balt City</t>
  </si>
  <si>
    <t>18-0500</t>
  </si>
  <si>
    <t>Request # handgun permit applications applied 1998-2017 MD</t>
  </si>
  <si>
    <t>18-0501</t>
  </si>
  <si>
    <t>William Ferguson</t>
  </si>
  <si>
    <t>Request crime Stats fr 2017 non-campus murder,rape, etc</t>
  </si>
  <si>
    <t>18-0504</t>
  </si>
  <si>
    <t>William A. Crook MSP</t>
  </si>
  <si>
    <t>17 MSP 041370</t>
  </si>
  <si>
    <t xml:space="preserve">Report not accessable 3/26/18 </t>
  </si>
  <si>
    <t>18-0513</t>
  </si>
  <si>
    <t>Latonya Butler</t>
  </si>
  <si>
    <t>Current position applied through MSP Fire Marshal</t>
  </si>
  <si>
    <t>18-0514</t>
  </si>
  <si>
    <t>Jeff Herman</t>
  </si>
  <si>
    <t>Number of handguns purchased under Fire Safety Act 2013</t>
  </si>
  <si>
    <t>18-0517</t>
  </si>
  <si>
    <t>Skylor Harmon #400 499</t>
  </si>
  <si>
    <t>requesting DNA and photos</t>
  </si>
  <si>
    <t>18-0526</t>
  </si>
  <si>
    <t>Stephen R Poirier</t>
  </si>
  <si>
    <t xml:space="preserve">Tort Claim
Spoke to Law Firm Rep 5/16/18-told him MSP had no role
Cost estimate sent 5/16/18
As of 7/10/18 no follow-up from attorney </t>
  </si>
  <si>
    <t>18-0527</t>
  </si>
  <si>
    <t>Request application investigation trooper 2009-2013</t>
  </si>
  <si>
    <t>18-0542</t>
  </si>
  <si>
    <t>18-0545</t>
  </si>
  <si>
    <t>Poirier</t>
  </si>
  <si>
    <t>Duplicate entry</t>
  </si>
  <si>
    <t>18-0566</t>
  </si>
  <si>
    <t>Chris Cioffi Capital News</t>
  </si>
  <si>
    <t>Request all gun sales kept by the state 2013-Present</t>
  </si>
  <si>
    <t>18-0567</t>
  </si>
  <si>
    <t>Nicholas Smith</t>
  </si>
  <si>
    <t>Request arrest records names ages, etc 1/14//2017</t>
  </si>
  <si>
    <t>18-0571</t>
  </si>
  <si>
    <t>Carie Snoots/Tammy Bartec</t>
  </si>
  <si>
    <t>18 MSP 008167</t>
  </si>
  <si>
    <t>18-0578</t>
  </si>
  <si>
    <t>Zachariah Xavier</t>
  </si>
  <si>
    <t>911 tape  and transcript</t>
  </si>
  <si>
    <t>18-0018</t>
  </si>
  <si>
    <t>Charles Evans</t>
  </si>
  <si>
    <t>18-0607</t>
  </si>
  <si>
    <t>Quinnipiac Dept Public Safety</t>
  </si>
  <si>
    <t>Request Statistics</t>
  </si>
  <si>
    <t>18-0608</t>
  </si>
  <si>
    <t>Brandon Block</t>
  </si>
  <si>
    <t>Request records contracts MSP and Vigilant Solutions
Appt scheduled to review docs - 5/23/18-Blcok cancelled 5/23</t>
  </si>
  <si>
    <t>18-0616</t>
  </si>
  <si>
    <t>Jimmy Bare</t>
  </si>
  <si>
    <t>18 MSP 004997</t>
  </si>
  <si>
    <t>18-0626</t>
  </si>
  <si>
    <t>Sharnia Shubrooks</t>
  </si>
  <si>
    <t>18 MSP 012455</t>
  </si>
  <si>
    <t>Mailed denial 4/9/18</t>
  </si>
  <si>
    <t>18-0635</t>
  </si>
  <si>
    <t>James Lawless</t>
  </si>
  <si>
    <t>Request audio 911 
Overly broad request with no follow-up from the requester</t>
  </si>
  <si>
    <t>18-0636</t>
  </si>
  <si>
    <t>Dave Maass MuckRock News</t>
  </si>
  <si>
    <t>Names of agencies/organizations agency share ALPR data</t>
  </si>
  <si>
    <t>18-0642</t>
  </si>
  <si>
    <t>Josh Koebert</t>
  </si>
  <si>
    <t>Referred to Maryland Judiciary</t>
  </si>
  <si>
    <t>18-0650</t>
  </si>
  <si>
    <t>Justin Price -Courier Journal/part of USA Today</t>
  </si>
  <si>
    <t>crash data 2011-2014</t>
  </si>
  <si>
    <t>18-0658</t>
  </si>
  <si>
    <t>Jessica Marshall</t>
  </si>
  <si>
    <t>Partial Denial - Case Open/Ongoing</t>
  </si>
  <si>
    <t>18-0667</t>
  </si>
  <si>
    <t>Gregory Hart</t>
  </si>
  <si>
    <t>18 MSP 013030</t>
  </si>
  <si>
    <t>18-0668</t>
  </si>
  <si>
    <t>Jennnifer Adams</t>
  </si>
  <si>
    <t>18 MSP 006153</t>
  </si>
  <si>
    <t>18-0679</t>
  </si>
  <si>
    <t>Sanjin Ibrahimovic Muck Rock News</t>
  </si>
  <si>
    <t>Trip MSP Officers took with ADL to Israel</t>
  </si>
  <si>
    <t>18-0713</t>
  </si>
  <si>
    <t>Request records call service 330 Cove St Crisfield MD</t>
  </si>
  <si>
    <t>18-0720</t>
  </si>
  <si>
    <t>Paul Mc Grew Fox 45 WBFF</t>
  </si>
  <si>
    <t>Request MSP Stolen Gun Data
Spoke to Gun Ctr 5/16/2018-Not Ready Yet
Hand Search Required-Cost Estimate Sent 6/4/2018
McGrew's follow-up request to review the database was 
denied and a response letter was sent 7/3/2018
No response from requestor more than 30 days-admin closure</t>
  </si>
  <si>
    <t>18-0750</t>
  </si>
  <si>
    <t>Gregory Jean</t>
  </si>
  <si>
    <t>12 80 009309</t>
  </si>
  <si>
    <t>18-0773</t>
  </si>
  <si>
    <t>Jospeh R Wyatt</t>
  </si>
  <si>
    <t>Request MSP Marine or Dive unit or Rep from PIA unit</t>
  </si>
  <si>
    <t>18-0775</t>
  </si>
  <si>
    <t>Jerry Jenkins</t>
  </si>
  <si>
    <t>HOV Enforcement 270 Corridor</t>
  </si>
  <si>
    <t>18-0777</t>
  </si>
  <si>
    <t xml:space="preserve"> Leonardtown Barrack</t>
  </si>
  <si>
    <t>TMW</t>
  </si>
  <si>
    <t>Charles Ray Reid, IV</t>
  </si>
  <si>
    <t>Maryland Tort Claims Act</t>
  </si>
  <si>
    <t>18-0780</t>
  </si>
  <si>
    <t>Elaine Blaisdell</t>
  </si>
  <si>
    <t>Request number of times Trooper 5 utilized Mineral Co W VA</t>
  </si>
  <si>
    <t>18-0786</t>
  </si>
  <si>
    <t>Aladdin Taskin</t>
  </si>
  <si>
    <t>17 MSP 035267</t>
  </si>
  <si>
    <t xml:space="preserve">Emailed bk for supplement updating case </t>
  </si>
  <si>
    <t>18-0803</t>
  </si>
  <si>
    <t>Tyra Smith</t>
  </si>
  <si>
    <t>2018 00136473</t>
  </si>
  <si>
    <t>18-0804</t>
  </si>
  <si>
    <t>Ernest O' Boyle</t>
  </si>
  <si>
    <t>Requesting test records cadets an  officers
Fee notice sent to requestor on 7/3/18
Sent request to Capt Thomas to reach out to proffessor to 
discuss the request-7/9/18
Administrative closure-no response from requestor
Very large, broad &amp; expensive request (sought thousands of 
records-Capt Thomas verified he left a message with no 
response</t>
  </si>
  <si>
    <t>18-0805</t>
  </si>
  <si>
    <t>Requesting all daily media logs Mar-Apr 2018</t>
  </si>
  <si>
    <t>18-0806</t>
  </si>
  <si>
    <t>Justin Lee Klein</t>
  </si>
  <si>
    <t>Requesting commerical vehicle MD00BR013663</t>
  </si>
  <si>
    <t>18-0810</t>
  </si>
  <si>
    <t>Loylita Ennis</t>
  </si>
  <si>
    <t>18 MSP 011701</t>
  </si>
  <si>
    <t>18-0811</t>
  </si>
  <si>
    <t>18-0831</t>
  </si>
  <si>
    <t>William H Kauffman</t>
  </si>
  <si>
    <t>13 MSP 005050</t>
  </si>
  <si>
    <t>18-0833</t>
  </si>
  <si>
    <t>18 MSP 018690</t>
  </si>
  <si>
    <t>18-0839</t>
  </si>
  <si>
    <t>Det. Steve Daunhauer</t>
  </si>
  <si>
    <t>2018 00226689</t>
  </si>
  <si>
    <t>Call log not entered yet/ Vehicle info provided</t>
  </si>
  <si>
    <t>18-0866</t>
  </si>
  <si>
    <t>Kermie Bledsoe</t>
  </si>
  <si>
    <t>2018 00239775</t>
  </si>
  <si>
    <t>18-0871</t>
  </si>
  <si>
    <t>Glenia Carmean</t>
  </si>
  <si>
    <t>C 23 CR 15 000154</t>
  </si>
  <si>
    <t>Request all info Trp Willey cab report recorded records
Pursuit handled by the Worchester Co Sheriff's Office</t>
  </si>
  <si>
    <t>18-0875</t>
  </si>
  <si>
    <t>Ken Fortune</t>
  </si>
  <si>
    <t>18 MSP 021787</t>
  </si>
  <si>
    <t>18-0889</t>
  </si>
  <si>
    <t>Greg Hart</t>
  </si>
  <si>
    <t>18-0921</t>
  </si>
  <si>
    <t>Request emails between MSP and Amazon facial recognation
Closed ITD Help Ticket-No records returned by DoIT</t>
  </si>
  <si>
    <t>18-0935</t>
  </si>
  <si>
    <t>Robert Cardina</t>
  </si>
  <si>
    <t>Maryland Crash Data IJW sent requester a letter on 6/5/2018</t>
  </si>
  <si>
    <t>18-0936</t>
  </si>
  <si>
    <t>7/6/0208</t>
  </si>
  <si>
    <t>Thomas E Hutchins</t>
  </si>
  <si>
    <t>Request Part I crimes MSP Calvert County</t>
  </si>
  <si>
    <t>18-0937</t>
  </si>
  <si>
    <t>Teddy Beamer</t>
  </si>
  <si>
    <t>Request number of unsolved murders zipcode 20910
Provided the agregate # for MSP for requested date range; no
responsive documents found</t>
  </si>
  <si>
    <t>18-0940</t>
  </si>
  <si>
    <t>Zoe Abramson</t>
  </si>
  <si>
    <t>Request DUI arrest in Montogmery CO</t>
  </si>
  <si>
    <t>18-0976</t>
  </si>
  <si>
    <t>Chris Cartagirene</t>
  </si>
  <si>
    <t>18 MSP 020092</t>
  </si>
  <si>
    <t>18-0981</t>
  </si>
  <si>
    <t>requesting 911 call log</t>
  </si>
  <si>
    <t>18-0990</t>
  </si>
  <si>
    <t>Melinda Yates</t>
  </si>
  <si>
    <t>15 MSP 015365</t>
  </si>
  <si>
    <t>Request 911 audio</t>
  </si>
  <si>
    <t>18-1000</t>
  </si>
  <si>
    <t>Ashford</t>
  </si>
  <si>
    <t>List of Private Detective Agencies-Directed to Licensing 
where a list already exists</t>
  </si>
  <si>
    <t>18-1001</t>
  </si>
  <si>
    <t>Fallin</t>
  </si>
  <si>
    <t>Policies regarding Brady Rule</t>
  </si>
  <si>
    <t>18-1003</t>
  </si>
  <si>
    <t>James H Culp</t>
  </si>
  <si>
    <t>Requetinfg the number of calls for service MSP Kent Co</t>
  </si>
  <si>
    <t>18-1024</t>
  </si>
  <si>
    <t>John C Woods</t>
  </si>
  <si>
    <t>17 MSP 043215</t>
  </si>
  <si>
    <t>18-1050</t>
  </si>
  <si>
    <t>Rujun Wang - Crime Prevention Research Ctr</t>
  </si>
  <si>
    <t>Active consealed weapon or firearm license data</t>
  </si>
  <si>
    <t>18-1063</t>
  </si>
  <si>
    <t>18-1064</t>
  </si>
  <si>
    <t>DUI Destroyed. Letter Sent 6/21.</t>
  </si>
  <si>
    <t>18-1073</t>
  </si>
  <si>
    <t>USAA Knejaun River</t>
  </si>
  <si>
    <t>18 MSP 014234</t>
  </si>
  <si>
    <t>Atempts to contact USAA 4/27, 5/9, 5/23, 6/6, 6/18</t>
  </si>
  <si>
    <t>18-1096</t>
  </si>
  <si>
    <t>Osric  Grant</t>
  </si>
  <si>
    <t>Requesting copies of employees roster
Multi-agency request-response from DBM</t>
  </si>
  <si>
    <t>18-1114</t>
  </si>
  <si>
    <t>Matt Harvey</t>
  </si>
  <si>
    <t>Braddock Constructiom LLC vehicles 11/2017-present</t>
  </si>
  <si>
    <t>18-1115</t>
  </si>
  <si>
    <t>Ian Carlin</t>
  </si>
  <si>
    <t>Research about gun control</t>
  </si>
  <si>
    <t>18-1117</t>
  </si>
  <si>
    <t>Whitney Wild</t>
  </si>
  <si>
    <t>Disciplinary records - MD Criminal Justice System violations
 for Mont Co PD &amp; PG Co PD</t>
  </si>
  <si>
    <t>18-1118</t>
  </si>
  <si>
    <t>John McGurk</t>
  </si>
  <si>
    <t>Wear and Carry Permit</t>
  </si>
  <si>
    <t>18-1125</t>
  </si>
  <si>
    <t>Richard Michael Boothe</t>
  </si>
  <si>
    <t>18 MSP 027470</t>
  </si>
  <si>
    <t>18-1136</t>
  </si>
  <si>
    <t>Bethany Neeb, Attorney</t>
  </si>
  <si>
    <t>Mailed information 7/2/18</t>
  </si>
  <si>
    <t>18-1153</t>
  </si>
  <si>
    <t>18 MSP 019751</t>
  </si>
  <si>
    <t>18-1154</t>
  </si>
  <si>
    <t>Emma Best MuckNews</t>
  </si>
  <si>
    <t>Requesting government activities raw data available</t>
  </si>
  <si>
    <t>18-1161</t>
  </si>
  <si>
    <t>Sean Rosenbum</t>
  </si>
  <si>
    <t>Digital In-Car Video RFD</t>
  </si>
  <si>
    <t>18-1165</t>
  </si>
  <si>
    <t>Daphn Chen Data Reporter</t>
  </si>
  <si>
    <t>Requeting data warents all 50 states including Maryland</t>
  </si>
  <si>
    <t>18-1174</t>
  </si>
  <si>
    <t>Andrew W. Koster,AAG, Boston, Mass.</t>
  </si>
  <si>
    <t>No reports found - 40 yr old case</t>
  </si>
  <si>
    <t>18-1196</t>
  </si>
  <si>
    <t>John Templon</t>
  </si>
  <si>
    <t>Request MSP inspect speed camera automation</t>
  </si>
  <si>
    <t>18-1197</t>
  </si>
  <si>
    <t>Robert S. Beall</t>
  </si>
  <si>
    <t>25 Years - Destroyed</t>
  </si>
  <si>
    <t>18-1215</t>
  </si>
  <si>
    <t>Lt. Marion Mister Jr, Eastern Correctional</t>
  </si>
  <si>
    <t>18 MSP 027303</t>
  </si>
  <si>
    <t>18-1222</t>
  </si>
  <si>
    <t>Request 911 recording
Bk L audio recording device removed for repair - no 911 audio
available</t>
  </si>
  <si>
    <t>18-1241</t>
  </si>
  <si>
    <t>Hartley Adkins</t>
  </si>
  <si>
    <t>Request Statistics regarding fentanyle epidemic</t>
  </si>
  <si>
    <t>18-1243</t>
  </si>
  <si>
    <t>Monica Jones</t>
  </si>
  <si>
    <t>Requesting body cam footage</t>
  </si>
  <si>
    <t>18-1245</t>
  </si>
  <si>
    <t xml:space="preserve">Requesting copies of internal manuals checksheet </t>
  </si>
  <si>
    <t>18-1247</t>
  </si>
  <si>
    <t>Michael Kunzelman</t>
  </si>
  <si>
    <t>Requesting handgun qualification licence submtted by Brit</t>
  </si>
  <si>
    <t>18-0017</t>
  </si>
  <si>
    <t>18-1258</t>
  </si>
  <si>
    <t>Charles County SAO - Dina Stockwell</t>
  </si>
  <si>
    <t>18 MSP 024186</t>
  </si>
  <si>
    <t>Requester only wanted witness statements.</t>
  </si>
  <si>
    <t>18-1260</t>
  </si>
  <si>
    <t>Micheal Kunzelman</t>
  </si>
  <si>
    <t>Request application for handwear and carry</t>
  </si>
  <si>
    <t>18-1261</t>
  </si>
  <si>
    <t>Jason M Dunn</t>
  </si>
  <si>
    <t>Request video or photos citations MD2141001613</t>
  </si>
  <si>
    <t>18-1262</t>
  </si>
  <si>
    <t>Leonard Stamm</t>
  </si>
  <si>
    <t>Request 3 intoximeter records
Fee notice emailed 7/31/2018
No payment as of 8/9/2018</t>
  </si>
  <si>
    <t>18-1275</t>
  </si>
  <si>
    <t>Jennifer Gray</t>
  </si>
  <si>
    <t>call for service 410 251 4946</t>
  </si>
  <si>
    <t>18-1281</t>
  </si>
  <si>
    <t>John D. Harden</t>
  </si>
  <si>
    <t>Req for crash data/sent letter 7/26/18- no response-</t>
  </si>
  <si>
    <t>18-1290</t>
  </si>
  <si>
    <t>William Schwolow</t>
  </si>
  <si>
    <t>18-1291</t>
  </si>
  <si>
    <t>Valerie Hill</t>
  </si>
  <si>
    <t>18-1294</t>
  </si>
  <si>
    <t>Requesting data drug seizures MSP Agencies</t>
  </si>
  <si>
    <t>18-1297</t>
  </si>
  <si>
    <t>Request 911 calls 
Judy May made request to Frederick County for the audio
8/9/2018 Judy May waiting to obtain records from Fred Co
Status update emailed to requestor 8/9/2018</t>
  </si>
  <si>
    <t>18-1299</t>
  </si>
  <si>
    <t>Ishmeal Hyde</t>
  </si>
  <si>
    <t xml:space="preserve">Request 2 police body cam incident </t>
  </si>
  <si>
    <t>18-1316</t>
  </si>
  <si>
    <t>Alysha Scrocer</t>
  </si>
  <si>
    <t>18 MSP 02310</t>
  </si>
  <si>
    <t>Request 911 calling for motor vehicle accident
Requested status update 8/9/18 Lt. Hansen/Fsgt. Johnson</t>
  </si>
  <si>
    <t>18-1318</t>
  </si>
  <si>
    <t>Stephen Veldhuizen MB Public Affairs</t>
  </si>
  <si>
    <t>Request copies complaints, audit reports etc</t>
  </si>
  <si>
    <t>18-1344</t>
  </si>
  <si>
    <t>Gabrielle A White</t>
  </si>
  <si>
    <t>Request dash cas footage
Not enough info to process the request; sent back to the 
requestor for more info on 7/31/2018
No response from requestor as of 8/9/2018</t>
  </si>
  <si>
    <t>18-1345</t>
  </si>
  <si>
    <t>Kenneth Jacoby</t>
  </si>
  <si>
    <t xml:space="preserve">Request to obtain copies of all contracts athhelites </t>
  </si>
  <si>
    <t>18-1364</t>
  </si>
  <si>
    <t>Abby Isaacs WMAR 2 News</t>
  </si>
  <si>
    <t>Data on DUI checklists 7-30-2018 1-1-2016 All Counties
Capt Wann and OMC coordinating response &amp; records search</t>
  </si>
  <si>
    <t>18-1374</t>
  </si>
  <si>
    <t>Request all warrents served blk male 6-2018-current Easton</t>
  </si>
  <si>
    <t>18-1392</t>
  </si>
  <si>
    <t>Michael Zyucckie</t>
  </si>
  <si>
    <t>Request name address telepnone # bond carrier #10701303</t>
  </si>
  <si>
    <t>18-1396</t>
  </si>
  <si>
    <t>Dianna Boyles</t>
  </si>
  <si>
    <t>18 MSP 031282</t>
  </si>
  <si>
    <t>Request denied</t>
  </si>
  <si>
    <t>18-1398</t>
  </si>
  <si>
    <t>18-1434</t>
  </si>
  <si>
    <t>Carolyn Komatsoulis  MuckRock News</t>
  </si>
  <si>
    <t>Request accident diplomat license plates 1-1-2018-present
ITD advised need actual tag numbers to query system-
currently no mehanism in place for this type of query
Requestor referred to US State Department</t>
  </si>
  <si>
    <t>18-1446</t>
  </si>
  <si>
    <t>Cosette Jarrett</t>
  </si>
  <si>
    <t>Request arrest records for dates liste M&amp;T Stadium in Balt MD</t>
  </si>
  <si>
    <t>18-1449</t>
  </si>
  <si>
    <t>Danielle Ohl Capital News</t>
  </si>
  <si>
    <t>Request video survenillance of Gov Manison
Requestor was making inquiry only 
Draft denial letter sent to Mr. Pickus 8/21/2018</t>
  </si>
  <si>
    <t>18-1464</t>
  </si>
  <si>
    <t>Katie Hanbury</t>
  </si>
  <si>
    <t>01 80 00696</t>
  </si>
  <si>
    <t>18-1476</t>
  </si>
  <si>
    <t>Matt Drange, Reporter, The Information</t>
  </si>
  <si>
    <t>Request for crash data 2012-2014 Letter sent 8/23/2018</t>
  </si>
  <si>
    <t>18-1501</t>
  </si>
  <si>
    <t>Pier Straws</t>
  </si>
  <si>
    <t>18 MSP 033293</t>
  </si>
  <si>
    <t>18-1503</t>
  </si>
  <si>
    <t>Kimberly D  Trostle Paralegal SEMMES</t>
  </si>
  <si>
    <t>16 MSP 038955</t>
  </si>
  <si>
    <t>Requesting any recorded statements</t>
  </si>
  <si>
    <t>18-1524</t>
  </si>
  <si>
    <t>Leslie Bolyard</t>
  </si>
  <si>
    <t>Emailed 8/28 and faxed 8/29</t>
  </si>
  <si>
    <t>18-1536</t>
  </si>
  <si>
    <t>Tierra Caldwell</t>
  </si>
  <si>
    <t>16 MSP 029407</t>
  </si>
  <si>
    <t>18-1539</t>
  </si>
  <si>
    <t>Wade Latham</t>
  </si>
  <si>
    <t>Request videotapes from accident</t>
  </si>
  <si>
    <t>18-1549</t>
  </si>
  <si>
    <t>Jeffery L. Northcott</t>
  </si>
  <si>
    <t>Looking for # of handgun regristrations, etc</t>
  </si>
  <si>
    <t>18-1554</t>
  </si>
  <si>
    <t>Requesting 2015-2018 ytd number of 77r-1 applicaions MSP</t>
  </si>
  <si>
    <t>18-1555</t>
  </si>
  <si>
    <t>Steve Wood</t>
  </si>
  <si>
    <t>Stats arrest-convications/penalies number of violations</t>
  </si>
  <si>
    <t>18-1556</t>
  </si>
  <si>
    <t>Billy Wayne Williams</t>
  </si>
  <si>
    <t>Request copy of his wear carry permit  from 2016
2015 Application was emailed on 9/10/2018-email was verified</t>
  </si>
  <si>
    <t>18-1559</t>
  </si>
  <si>
    <t>Alexander Billy - Student</t>
  </si>
  <si>
    <t>Spoke to Alex B.,advised contact MD Court for state &amp; county citations data</t>
  </si>
  <si>
    <t>18-1611</t>
  </si>
  <si>
    <t>Barrack B - Frederick</t>
  </si>
  <si>
    <t>Kimberly Catherine Delaplaine Misinger</t>
  </si>
  <si>
    <t>Request 911 call from address listed</t>
  </si>
  <si>
    <t>18-1613</t>
  </si>
  <si>
    <t>Andrew Urueta</t>
  </si>
  <si>
    <t>Requesting real property seized MSP 2012-2017</t>
  </si>
  <si>
    <t>18-1616</t>
  </si>
  <si>
    <t>Request surveillance tape 9/8/2018 9:15-10:15 am</t>
  </si>
  <si>
    <t>18-1617</t>
  </si>
  <si>
    <t>Steven Chadwick</t>
  </si>
  <si>
    <t>4750G2Y</t>
  </si>
  <si>
    <t>Request dash cam audio recording etc</t>
  </si>
  <si>
    <t>18-1618</t>
  </si>
  <si>
    <t>Bruce A Kirkwood</t>
  </si>
  <si>
    <t>REquest all calls for service Rocky Gap Casino Resort. Lt Martz Cumberland BK</t>
  </si>
  <si>
    <t>18-1619</t>
  </si>
  <si>
    <t>Shanice Marshall</t>
  </si>
  <si>
    <t>16 MSP 038016</t>
  </si>
  <si>
    <t>18-1620</t>
  </si>
  <si>
    <t>Roselyn Melgar</t>
  </si>
  <si>
    <t>17 MSP 012885</t>
  </si>
  <si>
    <t>18-1630</t>
  </si>
  <si>
    <t>Derek Hickle</t>
  </si>
  <si>
    <t>15 MSP 030814</t>
  </si>
  <si>
    <t>18-1631</t>
  </si>
  <si>
    <t>16 MSP 001043</t>
  </si>
  <si>
    <t>18-1632</t>
  </si>
  <si>
    <t>16 MSP 014018</t>
  </si>
  <si>
    <t>18-1634</t>
  </si>
  <si>
    <t>18-1645</t>
  </si>
  <si>
    <t>HLB</t>
  </si>
  <si>
    <t>Sean S. Manette</t>
  </si>
  <si>
    <t>Safetynet Report from CVED</t>
  </si>
  <si>
    <t>18-1661</t>
  </si>
  <si>
    <t>Chaunya Ward</t>
  </si>
  <si>
    <t>Barrack has no record</t>
  </si>
  <si>
    <t>18-1674</t>
  </si>
  <si>
    <t>Erin Metzger</t>
  </si>
  <si>
    <t>DUI Destroyed</t>
  </si>
  <si>
    <t>18-1678</t>
  </si>
  <si>
    <t>Requesting stats 2012-2016 weapons used in homicides</t>
  </si>
  <si>
    <t>18-1679</t>
  </si>
  <si>
    <t>John Mangano Jr</t>
  </si>
  <si>
    <t>Reuesting MSP Cadet Program all forms, reports, etc.
Requestor was Balto Co PD</t>
  </si>
  <si>
    <t>18-1680</t>
  </si>
  <si>
    <t>Tammy Benavikz</t>
  </si>
  <si>
    <t>Requesting 911 call recording
Bk F reached out to requestor on 9/24/2018. Info sent 10/04/2018. CD sent on 10/10/2018.</t>
  </si>
  <si>
    <t>18-1684</t>
  </si>
  <si>
    <t>Heather Mongilio</t>
  </si>
  <si>
    <t>Requesting number of DV inmate partner calls ended in arrest</t>
  </si>
  <si>
    <t>18-1685</t>
  </si>
  <si>
    <t>Paul McGraw WBFF Fox News</t>
  </si>
  <si>
    <t xml:space="preserve">REquesting Return A Monthly Return Offenses </t>
  </si>
  <si>
    <t>18-1702</t>
  </si>
  <si>
    <t xml:space="preserve">Alexander Billy </t>
  </si>
  <si>
    <t>Response  letter sent on 10/10/18 via email</t>
  </si>
  <si>
    <t>18-1709</t>
  </si>
  <si>
    <t>Mateus Renno Santos</t>
  </si>
  <si>
    <t>Letter  emailed to Mr. Santos regarding his srequest</t>
  </si>
  <si>
    <t>18-1731</t>
  </si>
  <si>
    <t>Scott Calvet, Reporter, Wall Street Journal</t>
  </si>
  <si>
    <t>18-1741</t>
  </si>
  <si>
    <t>Charles M. Scott</t>
  </si>
  <si>
    <t>Sent copy of CAD narrative</t>
  </si>
  <si>
    <t>18-1748</t>
  </si>
  <si>
    <t>Kristi Bahgat</t>
  </si>
  <si>
    <t>No written report/Not MSP</t>
  </si>
  <si>
    <t>18-1751</t>
  </si>
  <si>
    <t>Officer first class G Lopez Garcia</t>
  </si>
  <si>
    <t>Requesting Public Information Officer Contact</t>
  </si>
  <si>
    <t>18-1766</t>
  </si>
  <si>
    <t>10/18/2019 No information on this line. GEF</t>
  </si>
  <si>
    <t>18-1777</t>
  </si>
  <si>
    <t>James Derlin Grose</t>
  </si>
  <si>
    <t>Communcation AG Frosh straw purchase cases.No information available.</t>
  </si>
  <si>
    <t>18-1778</t>
  </si>
  <si>
    <t>Jennifer Egan</t>
  </si>
  <si>
    <t>All documents MSP Entry Training. OPD never responded to waiver</t>
  </si>
  <si>
    <t>18-1795</t>
  </si>
  <si>
    <t>Paul McGrew WBFF News</t>
  </si>
  <si>
    <t>Question legal user of cannabis medical purposes #16. media request. Request handled by Media. Response sent 10/15/2018.</t>
  </si>
  <si>
    <t>18-1808</t>
  </si>
  <si>
    <t>DH</t>
  </si>
  <si>
    <t>Devin Crum</t>
  </si>
  <si>
    <t>Requesting the number of opioid related drug overdose in Golden District</t>
  </si>
  <si>
    <t>18-1830</t>
  </si>
  <si>
    <t>18-1831</t>
  </si>
  <si>
    <t>Roy Philhower</t>
  </si>
  <si>
    <t>2018 00430433</t>
  </si>
  <si>
    <t>18-1832</t>
  </si>
  <si>
    <t>Gary Kmoch</t>
  </si>
  <si>
    <t>18-1865</t>
  </si>
  <si>
    <t>Requesting body, car and police station video</t>
  </si>
  <si>
    <t>18-1882</t>
  </si>
  <si>
    <t>Adonica Dorsey</t>
  </si>
  <si>
    <t>Not MSP/Capital Heights PD</t>
  </si>
  <si>
    <t>18-1886</t>
  </si>
  <si>
    <t>K 3963</t>
  </si>
  <si>
    <t>Requesting level of convention statue firearm denial</t>
  </si>
  <si>
    <t>18-1887</t>
  </si>
  <si>
    <t>John Jones Design Manager</t>
  </si>
  <si>
    <t>Requesting history Dalrymple Road Calvert County</t>
  </si>
  <si>
    <t>18-1888</t>
  </si>
  <si>
    <t>Ramesh Varanaasi</t>
  </si>
  <si>
    <t>Requesting documents rules regulations MD speeding tickets</t>
  </si>
  <si>
    <t>18-1889</t>
  </si>
  <si>
    <t>Chris Robinchaud</t>
  </si>
  <si>
    <t>Requesting a list of all securtiy guard agencies</t>
  </si>
  <si>
    <t>18-1895</t>
  </si>
  <si>
    <t>Don Pulley</t>
  </si>
  <si>
    <t>Not MSP/Baltimore City PD</t>
  </si>
  <si>
    <t>18-1903</t>
  </si>
  <si>
    <t>Sheri Clemente</t>
  </si>
  <si>
    <t>18 MSP 042098</t>
  </si>
  <si>
    <t>18-1917</t>
  </si>
  <si>
    <t>Nick Penzensladler USA Today</t>
  </si>
  <si>
    <t>Requesting a list of current licensed guards G4S. partial answer sent.</t>
  </si>
  <si>
    <t>18-1918</t>
  </si>
  <si>
    <t>Joseph P Johnson ID462163</t>
  </si>
  <si>
    <t>23 K 16 000247</t>
  </si>
  <si>
    <t>Requesting any and all information 23 K 16 000247</t>
  </si>
  <si>
    <t>18-1936</t>
  </si>
  <si>
    <t>Annita Lucchesi</t>
  </si>
  <si>
    <t>Requesting missing person informaton</t>
  </si>
  <si>
    <t>18-1939</t>
  </si>
  <si>
    <t>Scott McFarlane  Reporter NBC</t>
  </si>
  <si>
    <t>Requesting copies of media summaries MSP 6,7,8,9,10 2018</t>
  </si>
  <si>
    <t>18-1940</t>
  </si>
  <si>
    <t>Judi King</t>
  </si>
  <si>
    <t>Bid tabulation for disperse sump boot repair replacement</t>
  </si>
  <si>
    <t>18-1949</t>
  </si>
  <si>
    <t>Victor Main</t>
  </si>
  <si>
    <t>18 MSP 030237</t>
  </si>
  <si>
    <t>18-1963</t>
  </si>
  <si>
    <t>Licensed MDPriviate Investigator fruad claims. Employment Purpose.</t>
  </si>
  <si>
    <t>18-1964</t>
  </si>
  <si>
    <t>Brandon Baker</t>
  </si>
  <si>
    <t>Requesting dash cam body cam traffic stop 6-18-2018. Not custodian of Records.</t>
  </si>
  <si>
    <t>18-1965</t>
  </si>
  <si>
    <t>Harrison Can</t>
  </si>
  <si>
    <t>Requesting database handgun permit in MD last 2 years</t>
  </si>
  <si>
    <t>18-1966</t>
  </si>
  <si>
    <t>Kelly Bonewall</t>
  </si>
  <si>
    <t>18-1967</t>
  </si>
  <si>
    <t>Nicholas Lowery</t>
  </si>
  <si>
    <t>Warrant report provided</t>
  </si>
  <si>
    <t>18-1999</t>
  </si>
  <si>
    <t>Jermaine Harris #355803</t>
  </si>
  <si>
    <t>Requesting any video 911 calls audio Troop 4 Georgetown</t>
  </si>
  <si>
    <t>18-2006</t>
  </si>
  <si>
    <t>Elena Howell</t>
  </si>
  <si>
    <t>18 2527</t>
  </si>
  <si>
    <t>Not MSP/Cecil Co SO</t>
  </si>
  <si>
    <t>18-2007</t>
  </si>
  <si>
    <t>Karri Casteel</t>
  </si>
  <si>
    <t>07 96 000261</t>
  </si>
  <si>
    <t>HOR 11/9</t>
  </si>
  <si>
    <t>18-2021</t>
  </si>
  <si>
    <t xml:space="preserve">Sanja Newman </t>
  </si>
  <si>
    <t xml:space="preserve">Requesting video footage </t>
  </si>
  <si>
    <t>18-2045</t>
  </si>
  <si>
    <t xml:space="preserve">Requesting chain of custody and policies. Already sent to him. </t>
  </si>
  <si>
    <t>18-2047</t>
  </si>
  <si>
    <t>Donny Knepper</t>
  </si>
  <si>
    <t>2016 00396079</t>
  </si>
  <si>
    <t>18-2060</t>
  </si>
  <si>
    <t>Byran Fletcher</t>
  </si>
  <si>
    <t xml:space="preserve">Requesting HQL issued 2016-201-2108 and Wear-Carry </t>
  </si>
  <si>
    <t>18-2063</t>
  </si>
  <si>
    <t>18 MSP 026224</t>
  </si>
  <si>
    <t>18-2080</t>
  </si>
  <si>
    <t>Willing to pay $84.25 for the records</t>
  </si>
  <si>
    <t>18-2092</t>
  </si>
  <si>
    <t>Scott M Swafford Attorney</t>
  </si>
  <si>
    <t>18 MSP 041081</t>
  </si>
  <si>
    <t>Requesting copy of file</t>
  </si>
  <si>
    <t>18-2094</t>
  </si>
  <si>
    <t>22 K 08000245</t>
  </si>
  <si>
    <t>18-2095</t>
  </si>
  <si>
    <t>Nancy Eaton</t>
  </si>
  <si>
    <t>18 MSP 049849</t>
  </si>
  <si>
    <t>18-2103</t>
  </si>
  <si>
    <t>Greg White</t>
  </si>
  <si>
    <t>18 MSP 039980</t>
  </si>
  <si>
    <t>Returned for more info/Denl</t>
  </si>
  <si>
    <t>18-2111</t>
  </si>
  <si>
    <t>Gourab Kumer Saha</t>
  </si>
  <si>
    <t>2018 00408845</t>
  </si>
  <si>
    <t>Request report 2018 0408845 Tpr Pittman</t>
  </si>
  <si>
    <t>18-2115</t>
  </si>
  <si>
    <t>Melissa Haut</t>
  </si>
  <si>
    <t>Request all records IAU 1-1-08-Present</t>
  </si>
  <si>
    <t>18-2141</t>
  </si>
  <si>
    <t>Kenneth McCort MuckRock News</t>
  </si>
  <si>
    <t>Request search warrent for 703 Southern Lights Drive, not enough info to complete</t>
  </si>
  <si>
    <t>18-2148</t>
  </si>
  <si>
    <t>18 MSP 050103</t>
  </si>
  <si>
    <t>18-2153</t>
  </si>
  <si>
    <t>Provided an email of someone escalations, higher up</t>
  </si>
  <si>
    <t>18-2154</t>
  </si>
  <si>
    <t>Tianwang Liu</t>
  </si>
  <si>
    <t>Requesting information stats 1980-2018 gun sellers.Not Creating new Database.</t>
  </si>
  <si>
    <t>18-2164</t>
  </si>
  <si>
    <t>Alexander Billy</t>
  </si>
  <si>
    <t>Requesting citations issued by MSP 2008-2016</t>
  </si>
  <si>
    <t>18-2166</t>
  </si>
  <si>
    <t>Victoria Anorve</t>
  </si>
  <si>
    <t>Requesting MD Crash Data over the years</t>
  </si>
  <si>
    <t>18-2170</t>
  </si>
  <si>
    <t>2018 00240392</t>
  </si>
  <si>
    <t>18-2171</t>
  </si>
  <si>
    <t>Betty Schelts</t>
  </si>
  <si>
    <t>Requesting MD Crash Data 2015 -present/letter sent</t>
  </si>
  <si>
    <t>18-2182</t>
  </si>
  <si>
    <t>10/18/2019 No information. GEF</t>
  </si>
  <si>
    <t>18-2189</t>
  </si>
  <si>
    <t>Meg Herold</t>
  </si>
  <si>
    <t>Requesting information why applicant was disqualified</t>
  </si>
  <si>
    <t>18-2190</t>
  </si>
  <si>
    <t>Syed Arif</t>
  </si>
  <si>
    <t>Requesting all informaiton pertaining to him. additional emails delivered 03/29/2019</t>
  </si>
  <si>
    <t>18-2194</t>
  </si>
  <si>
    <t>Steve Bohn</t>
  </si>
  <si>
    <t>Sent to Ms. Wms 12/17</t>
  </si>
  <si>
    <t>18-2205</t>
  </si>
  <si>
    <t>RF</t>
  </si>
  <si>
    <t>Professor Ashley Fundack</t>
  </si>
  <si>
    <t>Response letter sent 12/18/2018-Re crime data</t>
  </si>
  <si>
    <t>18-2223</t>
  </si>
  <si>
    <t>Ian Andrew Mance</t>
  </si>
  <si>
    <t>Requesting annual traffic stop data. Completed by C Corea</t>
  </si>
  <si>
    <t>18-2225</t>
  </si>
  <si>
    <t>Sabrina R Thompson Esq</t>
  </si>
  <si>
    <t>17 MSP 023357</t>
  </si>
  <si>
    <t>Requesting 911 call from PG Co. Case Closed.</t>
  </si>
  <si>
    <t>18-2226</t>
  </si>
  <si>
    <t>J Whitson Rogers</t>
  </si>
  <si>
    <t>2018 00509397</t>
  </si>
  <si>
    <t>Requesting copy of report and body cam footage.Rpt sent La Plata BK</t>
  </si>
  <si>
    <t>18-2231</t>
  </si>
  <si>
    <t>Travis Wanner</t>
  </si>
  <si>
    <t>18 MSP 022066</t>
  </si>
  <si>
    <t>18-2233</t>
  </si>
  <si>
    <t>Heather Gilley</t>
  </si>
  <si>
    <t>18 MSP 041168</t>
  </si>
  <si>
    <t>18-2235</t>
  </si>
  <si>
    <t>2018 003030</t>
  </si>
  <si>
    <t>18-2246</t>
  </si>
  <si>
    <t>Michael George Triplett</t>
  </si>
  <si>
    <t>Requesting application carry permit 2016-2017 - client confirmed receipt</t>
  </si>
  <si>
    <t>18-2247</t>
  </si>
  <si>
    <t>Peter Schwab</t>
  </si>
  <si>
    <t>Requesting the number of accidents on I-83</t>
  </si>
  <si>
    <t>18-2260</t>
  </si>
  <si>
    <t>Requesting gun dealer license gun shop name, etc.Not Creating new database. Same as 18-2154</t>
  </si>
  <si>
    <t>18-0012</t>
  </si>
  <si>
    <t>Greenspan, Hitzel &amp; Schrader</t>
  </si>
  <si>
    <t>Wendy Moore</t>
  </si>
  <si>
    <t>17 MSP 032358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</si>
</sst>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6" formatCode="&quot;$&quot;#,##0_);[Red]\(&quot;$&quot;#,##0\)"/>
    <numFmt numFmtId="8" formatCode="&quot;$&quot;#,##0.00_);[Red]\(&quot;$&quot;#,##0.00\)"/>
    <numFmt numFmtId="164" formatCode="mm/dd/yy"/>
    <numFmt numFmtId="165" formatCode="00"/>
    <numFmt numFmtId="166" formatCode="&quot;$&quot;#,##0.00"/>
    <numFmt numFmtId="167" formatCode="0000000"/>
    <numFmt numFmtId="168" formatCode="mm/dd/yyyy"/>
    <numFmt numFmtId="169" formatCode="m/d/yy"/>
    <numFmt numFmtId="171" formatCode="mm\ dd\ yyyy"/>
    <numFmt numFmtId="173" formatCode="&quot;$&quot;#,##0"/>
    <numFmt numFmtId="174" formatCode="yyyy\-mm\-dd"/>
    <numFmt numFmtId="175" formatCode="m/d"/>
    <numFmt numFmtId="176" formatCode="m&quot;/&quot;d&quot;/&quot;yyyy"/>
    <numFmt numFmtId="178" formatCode="m\ d\ yyyy"/>
  </numFmts>
  <fonts count="56">
    <font>
      <sz val="11"/>
      <color rgb="FF000000"/>
      <name val="Calibri"/>
    </font>
    <font>
      <b/>
      <sz val="14"/>
      <color rgb="FF000000"/>
      <name val="Calibri"/>
    </font>
    <font>
      <b/>
      <sz val="11"/>
      <color rgb="FF000000"/>
      <name val="Arial"/>
    </font>
    <font>
      <sz val="11"/>
      <color rgb="FF000000"/>
      <name val="Arial"/>
    </font>
    <font>
      <sz val="10"/>
      <name val="Arial Narrow"/>
    </font>
    <font>
      <b/>
      <sz val="24"/>
      <name val="Calibri"/>
    </font>
    <font>
      <b/>
      <sz val="18"/>
      <color rgb="FF993300"/>
      <name val="Arial Narrow"/>
    </font>
    <font>
      <sz val="8"/>
      <color rgb="FF000000"/>
      <name val="Arial"/>
    </font>
    <font>
      <sz val="24"/>
      <name val="Arial Narrow"/>
    </font>
    <font>
      <sz val="11"/>
      <name val="Calibri"/>
    </font>
    <font>
      <b/>
      <sz val="18"/>
      <name val="Arial Narrow"/>
    </font>
    <font>
      <sz val="11"/>
      <color rgb="FF333333"/>
      <name val="Arial"/>
    </font>
    <font>
      <b/>
      <sz val="10"/>
      <name val="Arial Narrow"/>
    </font>
    <font>
      <b/>
      <sz val="11"/>
      <name val="Arial Narrow"/>
    </font>
    <font>
      <sz val="10"/>
      <color rgb="FF3366FF"/>
      <name val="Arial Narrow"/>
    </font>
    <font>
      <sz val="11"/>
      <color rgb="FF000000"/>
      <name val="Inconsolata"/>
    </font>
    <font>
      <sz val="11"/>
      <color rgb="FF222222"/>
      <name val="Arial"/>
    </font>
    <font>
      <sz val="11"/>
      <name val="Arial Narrow"/>
    </font>
    <font>
      <sz val="10"/>
      <color rgb="FF000000"/>
      <name val="Arial Narrow"/>
    </font>
    <font>
      <sz val="11"/>
      <color rgb="FF000000"/>
      <name val="Arial Narrow"/>
    </font>
    <font>
      <sz val="9"/>
      <name val="Arial Narrow"/>
    </font>
    <font>
      <sz val="12"/>
      <color rgb="FF000000"/>
      <name val="Calibri"/>
    </font>
    <font>
      <sz val="10"/>
      <color rgb="FF333333"/>
      <name val="Arial"/>
    </font>
    <font>
      <sz val="10"/>
      <color rgb="FF222222"/>
      <name val="Arial Narrow"/>
    </font>
    <font>
      <sz val="11"/>
      <name val="Calibri"/>
    </font>
    <font>
      <sz val="10"/>
      <color rgb="FF797979"/>
      <name val="Arial Narrow"/>
    </font>
    <font>
      <sz val="8"/>
      <name val="Arial Narrow"/>
    </font>
    <font>
      <sz val="6"/>
      <name val="Arial Narrow"/>
    </font>
    <font>
      <sz val="10"/>
      <color rgb="FFFF0000"/>
      <name val="Arial Narrow"/>
    </font>
    <font>
      <sz val="10"/>
      <color rgb="FF800080"/>
      <name val="Arial Narrow"/>
    </font>
    <font>
      <sz val="9"/>
      <color rgb="FF000000"/>
      <name val="Arial Narrow"/>
    </font>
    <font>
      <sz val="11"/>
      <color rgb="FF000000"/>
      <name val="Arial"/>
    </font>
    <font>
      <sz val="11"/>
      <color rgb="FF3366FF"/>
      <name val="Arial Narrow"/>
    </font>
    <font>
      <b/>
      <sz val="12"/>
      <color rgb="FF000000"/>
      <name val="Arial"/>
    </font>
    <font>
      <sz val="10"/>
      <color rgb="FF333333"/>
      <name val="Arial Narrow"/>
    </font>
    <font>
      <u/>
      <sz val="9"/>
      <color rgb="FF0000FF"/>
      <name val="Calibri"/>
    </font>
    <font>
      <sz val="11"/>
      <name val="Arial Narrow"/>
    </font>
    <font>
      <u/>
      <sz val="9"/>
      <color rgb="FF0000FF"/>
      <name val="Calibri"/>
    </font>
    <font>
      <u/>
      <sz val="9"/>
      <color rgb="FF0000FF"/>
      <name val="Calibri"/>
    </font>
    <font>
      <u/>
      <sz val="10"/>
      <color rgb="FF000000"/>
      <name val="Arial Narrow"/>
    </font>
    <font>
      <sz val="9"/>
      <color rgb="FF000000"/>
      <name val="Arial"/>
    </font>
    <font>
      <sz val="9"/>
      <color rgb="FF000000"/>
      <name val="Calibri"/>
    </font>
    <font>
      <sz val="10"/>
      <name val="Calibri"/>
    </font>
    <font>
      <sz val="7"/>
      <name val="Arial Narrow"/>
    </font>
    <font>
      <sz val="11"/>
      <color rgb="FF000000"/>
      <name val="Arial Narrow"/>
    </font>
    <font>
      <b/>
      <sz val="18"/>
      <color rgb="FFFFFFFF"/>
      <name val="Arial Black"/>
    </font>
    <font>
      <b/>
      <sz val="12"/>
      <color rgb="FF000000"/>
      <name val="Calibri"/>
    </font>
    <font>
      <sz val="12"/>
      <color rgb="FF333333"/>
      <name val="Calibri"/>
    </font>
    <font>
      <sz val="12"/>
      <name val="Calibri"/>
    </font>
    <font>
      <b/>
      <sz val="12"/>
      <name val="Calibri"/>
    </font>
    <font>
      <b/>
      <sz val="11"/>
      <color rgb="FF000000"/>
      <name val="Calibri"/>
    </font>
    <font>
      <b/>
      <sz val="12"/>
      <color rgb="FF222222"/>
      <name val="Calibri"/>
    </font>
    <font>
      <sz val="11"/>
      <color rgb="FFFF0000"/>
      <name val="Calibri"/>
    </font>
    <font>
      <u/>
      <sz val="10"/>
      <color rgb="FF0000FF"/>
      <name val="Arial Narrow"/>
    </font>
    <font>
      <b/>
      <sz val="12"/>
      <name val="Arial"/>
    </font>
    <font>
      <sz val="12"/>
      <name val="Arial"/>
    </font>
  </fonts>
  <fills count="22">
    <fill>
      <patternFill patternType="none"/>
    </fill>
    <fill>
      <patternFill patternType="gray125"/>
    </fill>
    <fill>
      <patternFill patternType="solid">
        <fgColor rgb="FFF4CCCC"/>
        <bgColor rgb="FFF4CCCC"/>
      </patternFill>
    </fill>
    <fill>
      <patternFill patternType="solid">
        <fgColor rgb="FFCFE2F3"/>
        <bgColor rgb="FFCFE2F3"/>
      </patternFill>
    </fill>
    <fill>
      <patternFill patternType="solid">
        <fgColor rgb="FFFF9900"/>
        <bgColor rgb="FFFF9900"/>
      </patternFill>
    </fill>
    <fill>
      <patternFill patternType="solid">
        <fgColor rgb="FFFFFFCC"/>
        <bgColor rgb="FFFFFFCC"/>
      </patternFill>
    </fill>
    <fill>
      <patternFill patternType="solid">
        <fgColor rgb="FFC0C0C0"/>
        <bgColor rgb="FFC0C0C0"/>
      </patternFill>
    </fill>
    <fill>
      <patternFill patternType="solid">
        <fgColor rgb="FFCCFFFF"/>
        <bgColor rgb="FFCCFFFF"/>
      </patternFill>
    </fill>
    <fill>
      <patternFill patternType="solid">
        <fgColor rgb="FFFFCC99"/>
        <bgColor rgb="FFFFCC99"/>
      </patternFill>
    </fill>
    <fill>
      <patternFill patternType="solid">
        <fgColor rgb="FFCCFFCC"/>
        <bgColor rgb="FFCCFFCC"/>
      </patternFill>
    </fill>
    <fill>
      <patternFill patternType="solid">
        <fgColor rgb="FFFCE5CD"/>
        <bgColor rgb="FFFCE5CD"/>
      </patternFill>
    </fill>
    <fill>
      <patternFill patternType="solid">
        <fgColor rgb="FFFFFFFF"/>
        <bgColor rgb="FFFFFFFF"/>
      </patternFill>
    </fill>
    <fill>
      <patternFill patternType="solid">
        <fgColor rgb="FFFFFF00"/>
        <bgColor rgb="FFFFFF00"/>
      </patternFill>
    </fill>
    <fill>
      <patternFill patternType="solid">
        <fgColor rgb="FF93C47D"/>
        <bgColor rgb="FF93C47D"/>
      </patternFill>
    </fill>
    <fill>
      <patternFill patternType="solid">
        <fgColor rgb="FFFFE599"/>
        <bgColor rgb="FFFFE599"/>
      </patternFill>
    </fill>
    <fill>
      <patternFill patternType="solid">
        <fgColor rgb="FF000000"/>
        <bgColor rgb="FF000000"/>
      </patternFill>
    </fill>
    <fill>
      <patternFill patternType="solid">
        <fgColor rgb="FFF3F3F3"/>
        <bgColor rgb="FFF3F3F3"/>
      </patternFill>
    </fill>
    <fill>
      <patternFill patternType="solid">
        <fgColor rgb="FFB6D7A8"/>
        <bgColor rgb="FFB6D7A8"/>
      </patternFill>
    </fill>
    <fill>
      <patternFill patternType="solid">
        <fgColor rgb="FFEEEEEE"/>
        <bgColor rgb="FFEEEEEE"/>
      </patternFill>
    </fill>
    <fill>
      <patternFill patternType="solid">
        <fgColor rgb="FFFFFF99"/>
        <bgColor rgb="FFFFFF99"/>
      </patternFill>
    </fill>
    <fill>
      <patternFill patternType="solid">
        <fgColor rgb="FF000080"/>
        <bgColor rgb="FF000080"/>
      </patternFill>
    </fill>
    <fill>
      <patternFill patternType="solid">
        <fgColor rgb="FFD9EAD3"/>
        <bgColor rgb="FFD9EAD3"/>
      </patternFill>
    </fill>
  </fills>
  <borders count="7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right/>
      <top/>
      <bottom/>
      <diagonal/>
    </border>
    <border>
      <left/>
      <right/>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top style="medium">
        <color rgb="FF000000"/>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style="medium">
        <color rgb="FF000000"/>
      </top>
      <bottom style="medium">
        <color rgb="FF000000"/>
      </bottom>
      <diagonal/>
    </border>
    <border>
      <left/>
      <right/>
      <top style="medium">
        <color rgb="FF000000"/>
      </top>
      <bottom/>
      <diagonal/>
    </border>
    <border>
      <left/>
      <right/>
      <top style="medium">
        <color rgb="FF000000"/>
      </top>
      <bottom/>
      <diagonal/>
    </border>
    <border>
      <left/>
      <right/>
      <top style="medium">
        <color rgb="FF000000"/>
      </top>
      <bottom/>
      <diagonal/>
    </border>
    <border>
      <left style="medium">
        <color rgb="FF000000"/>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right/>
      <top/>
      <bottom/>
      <diagonal/>
    </border>
    <border>
      <left/>
      <right style="thin">
        <color rgb="FF000000"/>
      </right>
      <top style="medium">
        <color rgb="FF000000"/>
      </top>
      <bottom/>
      <diagonal/>
    </border>
    <border>
      <left style="thin">
        <color rgb="FF000000"/>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right style="thin">
        <color rgb="FF000000"/>
      </right>
      <top style="medium">
        <color rgb="FF000000"/>
      </top>
      <bottom style="medium">
        <color rgb="FF000000"/>
      </bottom>
      <diagonal/>
    </border>
  </borders>
  <cellStyleXfs count="1">
    <xf numFmtId="0" fontId="0" fillId="0" borderId="0"/>
  </cellStyleXfs>
  <cellXfs count="596">
    <xf numFmtId="0" fontId="0" fillId="0" borderId="0" xfId="0" applyFont="1" applyAlignment="1"/>
    <xf numFmtId="164" fontId="2" fillId="0" borderId="0" xfId="0" applyNumberFormat="1" applyFont="1" applyAlignment="1">
      <alignment horizontal="center" vertical="center" wrapText="1"/>
    </xf>
    <xf numFmtId="0" fontId="2" fillId="0" borderId="0" xfId="0" applyFont="1" applyAlignment="1">
      <alignment horizontal="center" vertical="center" wrapText="1"/>
    </xf>
    <xf numFmtId="164" fontId="3" fillId="0" borderId="0" xfId="0" applyNumberFormat="1" applyFont="1" applyAlignment="1">
      <alignment horizontal="center"/>
    </xf>
    <xf numFmtId="0" fontId="3" fillId="0" borderId="0" xfId="0" applyFont="1" applyAlignment="1">
      <alignment horizontal="center"/>
    </xf>
    <xf numFmtId="0" fontId="3" fillId="0" borderId="0" xfId="0" applyFont="1" applyAlignment="1">
      <alignment horizontal="left"/>
    </xf>
    <xf numFmtId="0" fontId="3" fillId="0" borderId="0" xfId="0" applyFont="1" applyAlignment="1"/>
    <xf numFmtId="49" fontId="4" fillId="2" borderId="0" xfId="0" applyNumberFormat="1" applyFont="1" applyFill="1" applyAlignment="1">
      <alignment vertical="center" wrapText="1"/>
    </xf>
    <xf numFmtId="0" fontId="4" fillId="0" borderId="0" xfId="0" applyFont="1" applyAlignment="1">
      <alignment horizontal="left"/>
    </xf>
    <xf numFmtId="0" fontId="6" fillId="0" borderId="0" xfId="0" applyFont="1" applyAlignment="1">
      <alignment horizontal="center" vertical="center"/>
    </xf>
    <xf numFmtId="0" fontId="4" fillId="0" borderId="0" xfId="0" applyFont="1" applyAlignment="1">
      <alignment horizontal="center"/>
    </xf>
    <xf numFmtId="49" fontId="4" fillId="0" borderId="0" xfId="0" applyNumberFormat="1" applyFont="1" applyAlignment="1"/>
    <xf numFmtId="0" fontId="4" fillId="0" borderId="0" xfId="0" applyFont="1" applyAlignment="1"/>
    <xf numFmtId="1" fontId="4" fillId="0" borderId="0" xfId="0" applyNumberFormat="1" applyFont="1" applyAlignment="1"/>
    <xf numFmtId="14" fontId="4" fillId="0" borderId="0" xfId="0" applyNumberFormat="1" applyFont="1" applyAlignment="1"/>
    <xf numFmtId="14" fontId="4" fillId="0" borderId="0" xfId="0" applyNumberFormat="1" applyFont="1" applyAlignment="1">
      <alignment horizontal="center"/>
    </xf>
    <xf numFmtId="1" fontId="4" fillId="0" borderId="0" xfId="0" applyNumberFormat="1" applyFont="1" applyAlignment="1">
      <alignment horizontal="center"/>
    </xf>
    <xf numFmtId="0" fontId="7" fillId="0" borderId="0" xfId="0" applyFont="1" applyAlignment="1">
      <alignment wrapText="1"/>
    </xf>
    <xf numFmtId="0" fontId="4" fillId="0" borderId="0" xfId="0" applyFont="1" applyAlignment="1">
      <alignment horizontal="center" vertical="top" wrapText="1"/>
    </xf>
    <xf numFmtId="14" fontId="4" fillId="0" borderId="0" xfId="0" applyNumberFormat="1" applyFont="1" applyAlignment="1">
      <alignment horizontal="center" vertical="top" wrapText="1"/>
    </xf>
    <xf numFmtId="0" fontId="4" fillId="0" borderId="0" xfId="0" applyFont="1" applyAlignment="1">
      <alignment horizontal="center" vertical="top" wrapText="1"/>
    </xf>
    <xf numFmtId="0" fontId="4" fillId="0" borderId="0" xfId="0" applyFont="1" applyAlignment="1">
      <alignment vertical="top" wrapText="1"/>
    </xf>
    <xf numFmtId="0" fontId="4" fillId="0" borderId="0" xfId="0" applyFont="1" applyAlignment="1">
      <alignment horizontal="center" vertical="top" wrapText="1"/>
    </xf>
    <xf numFmtId="14" fontId="4" fillId="0" borderId="0" xfId="0" applyNumberFormat="1" applyFont="1" applyAlignment="1">
      <alignment horizontal="center" vertical="top" wrapText="1"/>
    </xf>
    <xf numFmtId="14" fontId="4" fillId="0" borderId="0" xfId="0" applyNumberFormat="1" applyFont="1" applyAlignment="1">
      <alignment horizontal="center" vertical="top" wrapText="1"/>
    </xf>
    <xf numFmtId="49" fontId="4" fillId="0" borderId="0" xfId="0" applyNumberFormat="1" applyFont="1" applyAlignment="1">
      <alignment vertical="top" wrapText="1"/>
    </xf>
    <xf numFmtId="0" fontId="11" fillId="0" borderId="0" xfId="0" applyFont="1" applyAlignment="1"/>
    <xf numFmtId="1" fontId="4" fillId="0" borderId="0" xfId="0" applyNumberFormat="1" applyFont="1" applyAlignment="1">
      <alignment horizontal="center" vertical="top" wrapText="1"/>
    </xf>
    <xf numFmtId="14" fontId="4" fillId="0" borderId="0" xfId="0" applyNumberFormat="1" applyFont="1" applyAlignment="1">
      <alignment vertical="top" wrapText="1"/>
    </xf>
    <xf numFmtId="1" fontId="4" fillId="0" borderId="0" xfId="0" applyNumberFormat="1" applyFont="1" applyAlignment="1">
      <alignment horizontal="center" vertical="top" wrapText="1"/>
    </xf>
    <xf numFmtId="0" fontId="12" fillId="0" borderId="8" xfId="0" applyFont="1" applyBorder="1" applyAlignment="1">
      <alignment horizontal="center"/>
    </xf>
    <xf numFmtId="14" fontId="13" fillId="8" borderId="9" xfId="0" applyNumberFormat="1" applyFont="1" applyFill="1" applyBorder="1" applyAlignment="1">
      <alignment horizontal="center"/>
    </xf>
    <xf numFmtId="164" fontId="0" fillId="0" borderId="0" xfId="0" applyNumberFormat="1" applyFont="1" applyAlignment="1">
      <alignment horizontal="center"/>
    </xf>
    <xf numFmtId="0" fontId="0" fillId="0" borderId="0" xfId="0" applyFont="1" applyAlignment="1">
      <alignment horizontal="center"/>
    </xf>
    <xf numFmtId="1" fontId="12" fillId="0" borderId="0" xfId="0" applyNumberFormat="1" applyFont="1" applyAlignment="1">
      <alignment horizontal="center"/>
    </xf>
    <xf numFmtId="0" fontId="0" fillId="0" borderId="0" xfId="0" applyFont="1" applyAlignment="1">
      <alignment horizontal="left"/>
    </xf>
    <xf numFmtId="49" fontId="12" fillId="5" borderId="13" xfId="0" applyNumberFormat="1" applyFont="1" applyFill="1" applyBorder="1" applyAlignment="1">
      <alignment horizontal="center" vertical="top"/>
    </xf>
    <xf numFmtId="0" fontId="12" fillId="5" borderId="13" xfId="0" applyFont="1" applyFill="1" applyBorder="1" applyAlignment="1">
      <alignment horizontal="center" vertical="top"/>
    </xf>
    <xf numFmtId="14" fontId="12" fillId="5" borderId="13" xfId="0" applyNumberFormat="1" applyFont="1" applyFill="1" applyBorder="1" applyAlignment="1">
      <alignment horizontal="center" vertical="top" wrapText="1"/>
    </xf>
    <xf numFmtId="0" fontId="12" fillId="5" borderId="13" xfId="0" applyFont="1" applyFill="1" applyBorder="1" applyAlignment="1">
      <alignment horizontal="center" vertical="top" wrapText="1"/>
    </xf>
    <xf numFmtId="0" fontId="12" fillId="5" borderId="13" xfId="0" applyFont="1" applyFill="1" applyBorder="1" applyAlignment="1">
      <alignment horizontal="center" vertical="top" wrapText="1"/>
    </xf>
    <xf numFmtId="0" fontId="12" fillId="6" borderId="13" xfId="0" applyFont="1" applyFill="1" applyBorder="1" applyAlignment="1">
      <alignment horizontal="center" vertical="top" wrapText="1"/>
    </xf>
    <xf numFmtId="14" fontId="12" fillId="0" borderId="13" xfId="0" applyNumberFormat="1" applyFont="1" applyBorder="1" applyAlignment="1">
      <alignment horizontal="center" vertical="top" wrapText="1"/>
    </xf>
    <xf numFmtId="0" fontId="12" fillId="0" borderId="13" xfId="0" applyFont="1" applyBorder="1" applyAlignment="1">
      <alignment horizontal="center" vertical="top" wrapText="1"/>
    </xf>
    <xf numFmtId="0" fontId="12" fillId="7" borderId="13" xfId="0" applyFont="1" applyFill="1" applyBorder="1" applyAlignment="1">
      <alignment horizontal="center" vertical="top" wrapText="1"/>
    </xf>
    <xf numFmtId="0" fontId="12" fillId="7" borderId="13" xfId="0" applyFont="1" applyFill="1" applyBorder="1" applyAlignment="1">
      <alignment horizontal="center" vertical="top"/>
    </xf>
    <xf numFmtId="0" fontId="12" fillId="0" borderId="13" xfId="0" applyFont="1" applyBorder="1" applyAlignment="1">
      <alignment horizontal="center" vertical="top" wrapText="1"/>
    </xf>
    <xf numFmtId="166" fontId="12" fillId="0" borderId="13" xfId="0" applyNumberFormat="1" applyFont="1" applyBorder="1" applyAlignment="1">
      <alignment horizontal="center" vertical="top" wrapText="1"/>
    </xf>
    <xf numFmtId="14" fontId="12" fillId="0" borderId="13" xfId="0" applyNumberFormat="1" applyFont="1" applyBorder="1" applyAlignment="1">
      <alignment horizontal="center" vertical="top" wrapText="1"/>
    </xf>
    <xf numFmtId="49" fontId="4" fillId="10" borderId="0" xfId="0" applyNumberFormat="1" applyFont="1" applyFill="1" applyAlignment="1">
      <alignment horizontal="center" vertical="top" wrapText="1"/>
    </xf>
    <xf numFmtId="0" fontId="4" fillId="10" borderId="0" xfId="0" applyFont="1" applyFill="1" applyAlignment="1">
      <alignment horizontal="center" vertical="top" wrapText="1"/>
    </xf>
    <xf numFmtId="1" fontId="4" fillId="10" borderId="0" xfId="0" applyNumberFormat="1" applyFont="1" applyFill="1" applyAlignment="1">
      <alignment horizontal="center" vertical="top"/>
    </xf>
    <xf numFmtId="0" fontId="4" fillId="10" borderId="0" xfId="0" applyFont="1" applyFill="1" applyAlignment="1">
      <alignment horizontal="center" vertical="top"/>
    </xf>
    <xf numFmtId="14" fontId="4" fillId="10" borderId="0" xfId="0" applyNumberFormat="1" applyFont="1" applyFill="1" applyAlignment="1">
      <alignment horizontal="center" vertical="top" wrapText="1"/>
    </xf>
    <xf numFmtId="0" fontId="4" fillId="10" borderId="0" xfId="0" applyFont="1" applyFill="1" applyAlignment="1">
      <alignment horizontal="center" vertical="top" wrapText="1"/>
    </xf>
    <xf numFmtId="49" fontId="14" fillId="0" borderId="13" xfId="0" applyNumberFormat="1" applyFont="1" applyBorder="1" applyAlignment="1">
      <alignment horizontal="center"/>
    </xf>
    <xf numFmtId="0" fontId="4" fillId="0" borderId="13" xfId="0" applyFont="1" applyBorder="1" applyAlignment="1">
      <alignment horizontal="center"/>
    </xf>
    <xf numFmtId="14" fontId="4" fillId="0" borderId="13" xfId="0" applyNumberFormat="1" applyFont="1" applyBorder="1" applyAlignment="1">
      <alignment horizontal="center"/>
    </xf>
    <xf numFmtId="0" fontId="4" fillId="0" borderId="13" xfId="0" applyFont="1" applyBorder="1" applyAlignment="1">
      <alignment horizontal="left"/>
    </xf>
    <xf numFmtId="14" fontId="4" fillId="0" borderId="13" xfId="0" applyNumberFormat="1" applyFont="1" applyBorder="1" applyAlignment="1">
      <alignment horizontal="center"/>
    </xf>
    <xf numFmtId="0" fontId="4" fillId="0" borderId="13" xfId="0" applyFont="1" applyBorder="1" applyAlignment="1">
      <alignment wrapText="1"/>
    </xf>
    <xf numFmtId="0" fontId="4" fillId="0" borderId="13" xfId="0" applyFont="1" applyBorder="1" applyAlignment="1">
      <alignment horizontal="center"/>
    </xf>
    <xf numFmtId="166" fontId="4" fillId="0" borderId="13" xfId="0" applyNumberFormat="1" applyFont="1" applyBorder="1" applyAlignment="1">
      <alignment horizontal="center"/>
    </xf>
    <xf numFmtId="1" fontId="4" fillId="0" borderId="13" xfId="0" applyNumberFormat="1" applyFont="1" applyBorder="1" applyAlignment="1">
      <alignment horizontal="center"/>
    </xf>
    <xf numFmtId="0" fontId="4" fillId="0" borderId="13" xfId="0" applyFont="1" applyBorder="1" applyAlignment="1"/>
    <xf numFmtId="0" fontId="4" fillId="0" borderId="13" xfId="0" applyFont="1" applyBorder="1" applyAlignment="1">
      <alignment horizontal="center" wrapText="1"/>
    </xf>
    <xf numFmtId="164" fontId="4" fillId="0" borderId="13" xfId="0" applyNumberFormat="1" applyFont="1" applyBorder="1" applyAlignment="1">
      <alignment horizontal="center"/>
    </xf>
    <xf numFmtId="49" fontId="4" fillId="10" borderId="0" xfId="0" applyNumberFormat="1" applyFont="1" applyFill="1" applyAlignment="1">
      <alignment horizontal="center"/>
    </xf>
    <xf numFmtId="0" fontId="4" fillId="10" borderId="0" xfId="0" applyFont="1" applyFill="1" applyAlignment="1">
      <alignment horizontal="center"/>
    </xf>
    <xf numFmtId="1" fontId="4" fillId="10" borderId="0" xfId="0" applyNumberFormat="1" applyFont="1" applyFill="1" applyAlignment="1">
      <alignment horizontal="center"/>
    </xf>
    <xf numFmtId="14" fontId="15" fillId="10" borderId="0" xfId="0" applyNumberFormat="1" applyFont="1" applyFill="1" applyAlignment="1">
      <alignment horizontal="center"/>
    </xf>
    <xf numFmtId="165" fontId="15" fillId="10" borderId="0" xfId="0" applyNumberFormat="1" applyFont="1" applyFill="1" applyAlignment="1">
      <alignment horizontal="center"/>
    </xf>
    <xf numFmtId="0" fontId="16" fillId="11" borderId="0" xfId="0" applyFont="1" applyFill="1" applyAlignment="1"/>
    <xf numFmtId="0" fontId="12" fillId="6" borderId="13" xfId="0" applyFont="1" applyFill="1" applyBorder="1" applyAlignment="1">
      <alignment horizontal="center" vertical="top" wrapText="1"/>
    </xf>
    <xf numFmtId="1" fontId="15" fillId="10" borderId="0" xfId="0" applyNumberFormat="1" applyFont="1" applyFill="1" applyAlignment="1">
      <alignment horizontal="center"/>
    </xf>
    <xf numFmtId="1" fontId="4" fillId="0" borderId="13" xfId="0" applyNumberFormat="1" applyFont="1" applyBorder="1" applyAlignment="1">
      <alignment horizontal="center"/>
    </xf>
    <xf numFmtId="166" fontId="4" fillId="2" borderId="13" xfId="0" applyNumberFormat="1" applyFont="1" applyFill="1" applyBorder="1" applyAlignment="1">
      <alignment horizontal="center"/>
    </xf>
    <xf numFmtId="166" fontId="4" fillId="0" borderId="13" xfId="0" applyNumberFormat="1" applyFont="1" applyBorder="1" applyAlignment="1">
      <alignment horizontal="center"/>
    </xf>
    <xf numFmtId="167" fontId="4" fillId="0" borderId="13" xfId="0" applyNumberFormat="1" applyFont="1" applyBorder="1" applyAlignment="1">
      <alignment horizontal="center"/>
    </xf>
    <xf numFmtId="0" fontId="4" fillId="13" borderId="13" xfId="0" applyFont="1" applyFill="1" applyBorder="1" applyAlignment="1">
      <alignment horizontal="center"/>
    </xf>
    <xf numFmtId="0" fontId="4" fillId="11" borderId="13" xfId="0" applyFont="1" applyFill="1" applyBorder="1" applyAlignment="1">
      <alignment horizontal="center"/>
    </xf>
    <xf numFmtId="0" fontId="4" fillId="0" borderId="13" xfId="0" applyFont="1" applyBorder="1" applyAlignment="1">
      <alignment horizontal="left" wrapText="1"/>
    </xf>
    <xf numFmtId="167" fontId="4" fillId="0" borderId="13" xfId="0" applyNumberFormat="1" applyFont="1" applyBorder="1" applyAlignment="1">
      <alignment horizontal="center"/>
    </xf>
    <xf numFmtId="164" fontId="4" fillId="0" borderId="13" xfId="0" applyNumberFormat="1" applyFont="1" applyBorder="1" applyAlignment="1">
      <alignment horizontal="center"/>
    </xf>
    <xf numFmtId="0" fontId="4" fillId="14" borderId="13" xfId="0" applyFont="1" applyFill="1" applyBorder="1" applyAlignment="1">
      <alignment horizontal="center"/>
    </xf>
    <xf numFmtId="0" fontId="17" fillId="0" borderId="13" xfId="0" applyFont="1" applyBorder="1" applyAlignment="1"/>
    <xf numFmtId="0" fontId="17" fillId="0" borderId="13" xfId="0" applyFont="1" applyBorder="1" applyAlignment="1">
      <alignment horizontal="center"/>
    </xf>
    <xf numFmtId="0" fontId="9" fillId="2" borderId="0" xfId="0" applyFont="1" applyFill="1" applyAlignment="1"/>
    <xf numFmtId="0" fontId="17" fillId="2" borderId="13" xfId="0" applyFont="1" applyFill="1" applyBorder="1" applyAlignment="1"/>
    <xf numFmtId="0" fontId="17" fillId="2" borderId="13" xfId="0" applyFont="1" applyFill="1" applyBorder="1" applyAlignment="1">
      <alignment horizontal="center"/>
    </xf>
    <xf numFmtId="168" fontId="4" fillId="0" borderId="13" xfId="0" applyNumberFormat="1" applyFont="1" applyBorder="1" applyAlignment="1">
      <alignment horizontal="center"/>
    </xf>
    <xf numFmtId="0" fontId="4" fillId="0" borderId="13" xfId="0" applyFont="1" applyBorder="1" applyAlignment="1">
      <alignment horizontal="center"/>
    </xf>
    <xf numFmtId="0" fontId="18" fillId="0" borderId="13" xfId="0" applyFont="1" applyBorder="1" applyAlignment="1">
      <alignment horizontal="center"/>
    </xf>
    <xf numFmtId="0" fontId="9" fillId="0" borderId="0" xfId="0" applyFont="1" applyAlignment="1">
      <alignment horizontal="center"/>
    </xf>
    <xf numFmtId="0" fontId="9" fillId="0" borderId="13" xfId="0" applyFont="1" applyBorder="1" applyAlignment="1"/>
    <xf numFmtId="0" fontId="4" fillId="0" borderId="13" xfId="0" applyFont="1" applyBorder="1" applyAlignment="1"/>
    <xf numFmtId="0" fontId="4" fillId="0" borderId="13" xfId="0" applyFont="1" applyBorder="1" applyAlignment="1">
      <alignment horizontal="center" wrapText="1"/>
    </xf>
    <xf numFmtId="0" fontId="4" fillId="0" borderId="13" xfId="0" applyFont="1" applyBorder="1" applyAlignment="1">
      <alignment horizontal="left" vertical="top" wrapText="1"/>
    </xf>
    <xf numFmtId="14" fontId="4" fillId="11" borderId="13" xfId="0" applyNumberFormat="1" applyFont="1" applyFill="1" applyBorder="1" applyAlignment="1">
      <alignment horizontal="center"/>
    </xf>
    <xf numFmtId="166" fontId="4" fillId="11" borderId="13" xfId="0" applyNumberFormat="1" applyFont="1" applyFill="1" applyBorder="1" applyAlignment="1">
      <alignment horizontal="center"/>
    </xf>
    <xf numFmtId="169" fontId="4" fillId="0" borderId="13" xfId="0" applyNumberFormat="1" applyFont="1" applyBorder="1" applyAlignment="1">
      <alignment horizontal="center"/>
    </xf>
    <xf numFmtId="169" fontId="4" fillId="0" borderId="13" xfId="0" applyNumberFormat="1" applyFont="1" applyBorder="1" applyAlignment="1">
      <alignment wrapText="1"/>
    </xf>
    <xf numFmtId="0" fontId="4" fillId="0" borderId="13" xfId="0" quotePrefix="1" applyFont="1" applyBorder="1" applyAlignment="1"/>
    <xf numFmtId="0" fontId="20" fillId="0" borderId="13" xfId="0" applyFont="1" applyBorder="1" applyAlignment="1">
      <alignment wrapText="1"/>
    </xf>
    <xf numFmtId="14" fontId="4" fillId="0" borderId="13" xfId="0" applyNumberFormat="1" applyFont="1" applyBorder="1" applyAlignment="1">
      <alignment horizontal="center"/>
    </xf>
    <xf numFmtId="165" fontId="15" fillId="10" borderId="0" xfId="0" applyNumberFormat="1" applyFont="1" applyFill="1" applyAlignment="1">
      <alignment horizontal="center"/>
    </xf>
    <xf numFmtId="0" fontId="4" fillId="12" borderId="13" xfId="0" applyFont="1" applyFill="1" applyBorder="1" applyAlignment="1">
      <alignment horizontal="center"/>
    </xf>
    <xf numFmtId="0" fontId="22" fillId="0" borderId="13" xfId="0" applyFont="1" applyBorder="1" applyAlignment="1">
      <alignment wrapText="1"/>
    </xf>
    <xf numFmtId="0" fontId="20" fillId="0" borderId="13" xfId="0" applyFont="1" applyBorder="1" applyAlignment="1"/>
    <xf numFmtId="14" fontId="9" fillId="0" borderId="13" xfId="0" applyNumberFormat="1" applyFont="1" applyBorder="1" applyAlignment="1"/>
    <xf numFmtId="14" fontId="17" fillId="0" borderId="13" xfId="0" applyNumberFormat="1" applyFont="1" applyBorder="1" applyAlignment="1">
      <alignment horizontal="center"/>
    </xf>
    <xf numFmtId="0" fontId="0" fillId="0" borderId="0" xfId="0" applyFont="1" applyAlignment="1"/>
    <xf numFmtId="14" fontId="17" fillId="2" borderId="13" xfId="0" applyNumberFormat="1" applyFont="1" applyFill="1" applyBorder="1" applyAlignment="1">
      <alignment horizontal="center"/>
    </xf>
    <xf numFmtId="166" fontId="17" fillId="2" borderId="13" xfId="0" applyNumberFormat="1" applyFont="1" applyFill="1" applyBorder="1" applyAlignment="1">
      <alignment horizontal="center"/>
    </xf>
    <xf numFmtId="164" fontId="4" fillId="2" borderId="13" xfId="0" applyNumberFormat="1" applyFont="1" applyFill="1" applyBorder="1" applyAlignment="1">
      <alignment horizontal="center"/>
    </xf>
    <xf numFmtId="0" fontId="4" fillId="12" borderId="13" xfId="0" applyFont="1" applyFill="1" applyBorder="1" applyAlignment="1">
      <alignment horizontal="left"/>
    </xf>
    <xf numFmtId="0" fontId="4" fillId="12" borderId="13" xfId="0" applyFont="1" applyFill="1" applyBorder="1" applyAlignment="1"/>
    <xf numFmtId="0" fontId="17" fillId="0" borderId="13" xfId="0" applyFont="1" applyBorder="1" applyAlignment="1">
      <alignment horizontal="center"/>
    </xf>
    <xf numFmtId="14" fontId="17" fillId="0" borderId="13" xfId="0" applyNumberFormat="1" applyFont="1" applyBorder="1" applyAlignment="1">
      <alignment horizontal="center"/>
    </xf>
    <xf numFmtId="14" fontId="24" fillId="0" borderId="13" xfId="0" applyNumberFormat="1" applyFont="1" applyBorder="1" applyAlignment="1"/>
    <xf numFmtId="166" fontId="24" fillId="0" borderId="13" xfId="0" applyNumberFormat="1" applyFont="1" applyBorder="1" applyAlignment="1"/>
    <xf numFmtId="0" fontId="24" fillId="0" borderId="13" xfId="0" applyFont="1" applyBorder="1" applyAlignment="1"/>
    <xf numFmtId="49" fontId="17" fillId="2" borderId="0" xfId="0" applyNumberFormat="1" applyFont="1" applyFill="1" applyAlignment="1">
      <alignment horizontal="center"/>
    </xf>
    <xf numFmtId="0" fontId="17" fillId="2" borderId="0" xfId="0" applyFont="1" applyFill="1" applyAlignment="1">
      <alignment horizontal="center"/>
    </xf>
    <xf numFmtId="14" fontId="15" fillId="10" borderId="0" xfId="0" applyNumberFormat="1" applyFont="1" applyFill="1" applyAlignment="1">
      <alignment horizontal="center"/>
    </xf>
    <xf numFmtId="165" fontId="15" fillId="10" borderId="0" xfId="0" applyNumberFormat="1" applyFont="1" applyFill="1" applyAlignment="1">
      <alignment horizontal="center"/>
    </xf>
    <xf numFmtId="1" fontId="15" fillId="10" borderId="0" xfId="0" applyNumberFormat="1" applyFont="1" applyFill="1" applyAlignment="1">
      <alignment horizontal="center"/>
    </xf>
    <xf numFmtId="0" fontId="4" fillId="2" borderId="13" xfId="0" applyFont="1" applyFill="1" applyBorder="1" applyAlignment="1">
      <alignment horizontal="center"/>
    </xf>
    <xf numFmtId="166" fontId="17" fillId="2" borderId="13" xfId="0" applyNumberFormat="1" applyFont="1" applyFill="1" applyBorder="1" applyAlignment="1">
      <alignment horizontal="center"/>
    </xf>
    <xf numFmtId="49" fontId="4" fillId="2" borderId="0" xfId="0" applyNumberFormat="1" applyFont="1" applyFill="1" applyAlignment="1"/>
    <xf numFmtId="49" fontId="4" fillId="0" borderId="0" xfId="0" applyNumberFormat="1" applyFont="1" applyAlignment="1">
      <alignment vertical="top"/>
    </xf>
    <xf numFmtId="0" fontId="4" fillId="0" borderId="0" xfId="0" applyFont="1" applyAlignment="1">
      <alignment horizontal="center" vertical="top"/>
    </xf>
    <xf numFmtId="14" fontId="4" fillId="0" borderId="0" xfId="0" applyNumberFormat="1" applyFont="1" applyAlignment="1">
      <alignment horizontal="center" vertical="top"/>
    </xf>
    <xf numFmtId="0" fontId="4" fillId="0" borderId="0" xfId="0" applyFont="1" applyAlignment="1">
      <alignment horizontal="left" vertical="top"/>
    </xf>
    <xf numFmtId="0" fontId="4" fillId="0" borderId="0" xfId="0" applyFont="1" applyAlignment="1">
      <alignment horizontal="center" vertical="top"/>
    </xf>
    <xf numFmtId="0" fontId="4" fillId="0" borderId="0" xfId="0" applyFont="1" applyAlignment="1">
      <alignment vertical="top"/>
    </xf>
    <xf numFmtId="49" fontId="4" fillId="0" borderId="0" xfId="0" applyNumberFormat="1" applyFont="1" applyAlignment="1">
      <alignment vertical="top"/>
    </xf>
    <xf numFmtId="14" fontId="4" fillId="0" borderId="0" xfId="0" applyNumberFormat="1" applyFont="1" applyAlignment="1">
      <alignment vertical="top"/>
    </xf>
    <xf numFmtId="0" fontId="12" fillId="5" borderId="15" xfId="0" applyFont="1" applyFill="1" applyBorder="1" applyAlignment="1">
      <alignment horizontal="center"/>
    </xf>
    <xf numFmtId="165" fontId="12" fillId="0" borderId="0" xfId="0" applyNumberFormat="1" applyFont="1" applyAlignment="1">
      <alignment horizontal="center"/>
    </xf>
    <xf numFmtId="49" fontId="12" fillId="5" borderId="22" xfId="0" applyNumberFormat="1" applyFont="1" applyFill="1" applyBorder="1" applyAlignment="1">
      <alignment horizontal="center" vertical="top"/>
    </xf>
    <xf numFmtId="0" fontId="12" fillId="5" borderId="23" xfId="0" applyFont="1" applyFill="1" applyBorder="1" applyAlignment="1">
      <alignment horizontal="center" vertical="top"/>
    </xf>
    <xf numFmtId="14" fontId="12" fillId="5" borderId="24" xfId="0" applyNumberFormat="1" applyFont="1" applyFill="1" applyBorder="1" applyAlignment="1">
      <alignment horizontal="center" vertical="top" wrapText="1"/>
    </xf>
    <xf numFmtId="0" fontId="12" fillId="5" borderId="24" xfId="0" applyFont="1" applyFill="1" applyBorder="1" applyAlignment="1">
      <alignment horizontal="center" vertical="top" wrapText="1"/>
    </xf>
    <xf numFmtId="0" fontId="12" fillId="5" borderId="25" xfId="0" applyFont="1" applyFill="1" applyBorder="1" applyAlignment="1">
      <alignment horizontal="center" vertical="top" wrapText="1"/>
    </xf>
    <xf numFmtId="0" fontId="12" fillId="5" borderId="26" xfId="0" applyFont="1" applyFill="1" applyBorder="1" applyAlignment="1">
      <alignment horizontal="center" vertical="top" wrapText="1"/>
    </xf>
    <xf numFmtId="0" fontId="12" fillId="6" borderId="27" xfId="0" applyFont="1" applyFill="1" applyBorder="1" applyAlignment="1">
      <alignment horizontal="center" vertical="top" wrapText="1"/>
    </xf>
    <xf numFmtId="0" fontId="12" fillId="6" borderId="28" xfId="0" applyFont="1" applyFill="1" applyBorder="1" applyAlignment="1">
      <alignment horizontal="center" vertical="top" wrapText="1"/>
    </xf>
    <xf numFmtId="0" fontId="12" fillId="0" borderId="29" xfId="0" applyFont="1" applyBorder="1" applyAlignment="1">
      <alignment horizontal="center" vertical="top" wrapText="1"/>
    </xf>
    <xf numFmtId="0" fontId="12" fillId="0" borderId="30" xfId="0" applyFont="1" applyBorder="1" applyAlignment="1">
      <alignment horizontal="center" vertical="top" wrapText="1"/>
    </xf>
    <xf numFmtId="0" fontId="12" fillId="0" borderId="31" xfId="0" applyFont="1" applyBorder="1" applyAlignment="1">
      <alignment horizontal="center" vertical="top" wrapText="1"/>
    </xf>
    <xf numFmtId="0" fontId="12" fillId="7" borderId="32" xfId="0" applyFont="1" applyFill="1" applyBorder="1" applyAlignment="1">
      <alignment horizontal="center" vertical="top" wrapText="1"/>
    </xf>
    <xf numFmtId="0" fontId="12" fillId="7" borderId="30" xfId="0" applyFont="1" applyFill="1" applyBorder="1" applyAlignment="1">
      <alignment horizontal="center" vertical="top" wrapText="1"/>
    </xf>
    <xf numFmtId="0" fontId="12" fillId="7" borderId="30" xfId="0" applyFont="1" applyFill="1" applyBorder="1" applyAlignment="1">
      <alignment horizontal="center" vertical="top"/>
    </xf>
    <xf numFmtId="0" fontId="12" fillId="7" borderId="33" xfId="0" applyFont="1" applyFill="1" applyBorder="1" applyAlignment="1">
      <alignment horizontal="center" vertical="top"/>
    </xf>
    <xf numFmtId="14" fontId="12" fillId="0" borderId="34" xfId="0" applyNumberFormat="1" applyFont="1" applyBorder="1" applyAlignment="1">
      <alignment horizontal="center" vertical="top" wrapText="1"/>
    </xf>
    <xf numFmtId="0" fontId="12" fillId="0" borderId="35" xfId="0" applyFont="1" applyBorder="1" applyAlignment="1">
      <alignment horizontal="center" vertical="top" wrapText="1"/>
    </xf>
    <xf numFmtId="14" fontId="12" fillId="0" borderId="35" xfId="0" applyNumberFormat="1" applyFont="1" applyBorder="1" applyAlignment="1">
      <alignment horizontal="center" vertical="top" wrapText="1"/>
    </xf>
    <xf numFmtId="0" fontId="12" fillId="0" borderId="36" xfId="0" applyFont="1" applyBorder="1" applyAlignment="1">
      <alignment horizontal="center" vertical="top" wrapText="1"/>
    </xf>
    <xf numFmtId="0" fontId="12" fillId="0" borderId="37" xfId="0" applyFont="1" applyBorder="1" applyAlignment="1">
      <alignment horizontal="center" vertical="top" wrapText="1"/>
    </xf>
    <xf numFmtId="0" fontId="12" fillId="0" borderId="8" xfId="0" applyFont="1" applyBorder="1" applyAlignment="1">
      <alignment horizontal="center" vertical="top" wrapText="1"/>
    </xf>
    <xf numFmtId="0" fontId="12" fillId="0" borderId="34" xfId="0" applyFont="1" applyBorder="1" applyAlignment="1">
      <alignment horizontal="center" vertical="top" wrapText="1"/>
    </xf>
    <xf numFmtId="14" fontId="4" fillId="10" borderId="0" xfId="0" applyNumberFormat="1" applyFont="1" applyFill="1" applyAlignment="1">
      <alignment horizontal="center" vertical="top"/>
    </xf>
    <xf numFmtId="49" fontId="14" fillId="0" borderId="38" xfId="0" applyNumberFormat="1" applyFont="1" applyBorder="1" applyAlignment="1">
      <alignment horizontal="center"/>
    </xf>
    <xf numFmtId="0" fontId="4" fillId="0" borderId="39" xfId="0" applyFont="1" applyBorder="1" applyAlignment="1">
      <alignment horizontal="center"/>
    </xf>
    <xf numFmtId="14" fontId="4" fillId="0" borderId="39" xfId="0" applyNumberFormat="1" applyFont="1" applyBorder="1" applyAlignment="1">
      <alignment horizontal="center"/>
    </xf>
    <xf numFmtId="0" fontId="4" fillId="0" borderId="40" xfId="0" applyFont="1" applyBorder="1" applyAlignment="1">
      <alignment horizontal="center"/>
    </xf>
    <xf numFmtId="0" fontId="4" fillId="0" borderId="41" xfId="0" applyFont="1" applyBorder="1" applyAlignment="1">
      <alignment horizontal="center"/>
    </xf>
    <xf numFmtId="0" fontId="4" fillId="0" borderId="3" xfId="0" applyFont="1" applyBorder="1" applyAlignment="1">
      <alignment horizontal="left"/>
    </xf>
    <xf numFmtId="0" fontId="4" fillId="0" borderId="42" xfId="0" applyFont="1" applyBorder="1" applyAlignment="1">
      <alignment horizontal="center"/>
    </xf>
    <xf numFmtId="14" fontId="4" fillId="0" borderId="3" xfId="0" applyNumberFormat="1" applyFont="1" applyBorder="1" applyAlignment="1">
      <alignment horizontal="center"/>
    </xf>
    <xf numFmtId="0" fontId="4" fillId="0" borderId="43" xfId="0" applyFont="1" applyBorder="1" applyAlignment="1">
      <alignment wrapText="1"/>
    </xf>
    <xf numFmtId="0" fontId="4" fillId="0" borderId="1" xfId="0" applyFont="1" applyBorder="1" applyAlignment="1">
      <alignment horizontal="center"/>
    </xf>
    <xf numFmtId="14" fontId="4" fillId="0" borderId="43" xfId="0" applyNumberFormat="1" applyFont="1" applyBorder="1" applyAlignment="1">
      <alignment horizontal="center"/>
    </xf>
    <xf numFmtId="0" fontId="4" fillId="0" borderId="42" xfId="0" applyFont="1" applyBorder="1" applyAlignment="1">
      <alignment horizontal="center" wrapText="1"/>
    </xf>
    <xf numFmtId="164" fontId="4" fillId="0" borderId="3" xfId="0" applyNumberFormat="1" applyFont="1" applyBorder="1" applyAlignment="1">
      <alignment horizontal="center"/>
    </xf>
    <xf numFmtId="164" fontId="4" fillId="0" borderId="42" xfId="0" applyNumberFormat="1" applyFont="1" applyBorder="1" applyAlignment="1">
      <alignment horizontal="center"/>
    </xf>
    <xf numFmtId="165" fontId="4" fillId="10" borderId="0" xfId="0" applyNumberFormat="1" applyFont="1" applyFill="1" applyAlignment="1">
      <alignment horizontal="center"/>
    </xf>
    <xf numFmtId="14" fontId="15" fillId="10" borderId="0" xfId="0" applyNumberFormat="1" applyFont="1" applyFill="1" applyAlignment="1">
      <alignment horizontal="center"/>
    </xf>
    <xf numFmtId="49" fontId="14" fillId="0" borderId="43" xfId="0" applyNumberFormat="1" applyFont="1" applyBorder="1" applyAlignment="1">
      <alignment horizontal="center"/>
    </xf>
    <xf numFmtId="0" fontId="4" fillId="0" borderId="2" xfId="0" applyFont="1" applyBorder="1" applyAlignment="1">
      <alignment horizontal="center"/>
    </xf>
    <xf numFmtId="14" fontId="4" fillId="0" borderId="3" xfId="0" applyNumberFormat="1" applyFont="1" applyBorder="1" applyAlignment="1">
      <alignment horizontal="center"/>
    </xf>
    <xf numFmtId="14" fontId="4" fillId="0" borderId="43" xfId="0" applyNumberFormat="1" applyFont="1" applyBorder="1" applyAlignment="1">
      <alignment horizontal="center"/>
    </xf>
    <xf numFmtId="0" fontId="4" fillId="0" borderId="42" xfId="0" applyFont="1" applyBorder="1" applyAlignment="1">
      <alignment horizontal="center" wrapText="1"/>
    </xf>
    <xf numFmtId="0" fontId="4" fillId="0" borderId="42" xfId="0" applyFont="1" applyBorder="1" applyAlignment="1">
      <alignment horizontal="center"/>
    </xf>
    <xf numFmtId="0" fontId="4" fillId="0" borderId="1" xfId="0" applyFont="1" applyBorder="1" applyAlignment="1">
      <alignment horizontal="center"/>
    </xf>
    <xf numFmtId="0" fontId="4" fillId="0" borderId="43" xfId="0" applyFont="1" applyBorder="1" applyAlignment="1">
      <alignment horizontal="center"/>
    </xf>
    <xf numFmtId="0" fontId="4" fillId="0" borderId="3" xfId="0" applyFont="1" applyBorder="1" applyAlignment="1">
      <alignment horizontal="left"/>
    </xf>
    <xf numFmtId="171" fontId="4" fillId="0" borderId="13" xfId="0" applyNumberFormat="1" applyFont="1" applyBorder="1" applyAlignment="1">
      <alignment horizontal="center"/>
    </xf>
    <xf numFmtId="0" fontId="4" fillId="0" borderId="0" xfId="0" applyFont="1" applyAlignment="1">
      <alignment wrapText="1"/>
    </xf>
    <xf numFmtId="0" fontId="4" fillId="0" borderId="43" xfId="0" applyFont="1" applyBorder="1" applyAlignment="1"/>
    <xf numFmtId="0" fontId="4" fillId="0" borderId="13" xfId="0" applyFont="1" applyBorder="1" applyAlignment="1">
      <alignment horizontal="left" wrapText="1"/>
    </xf>
    <xf numFmtId="14" fontId="17" fillId="2" borderId="13" xfId="0" applyNumberFormat="1" applyFont="1" applyFill="1" applyBorder="1" applyAlignment="1">
      <alignment horizontal="center"/>
    </xf>
    <xf numFmtId="0" fontId="26" fillId="0" borderId="13" xfId="0" applyFont="1" applyBorder="1" applyAlignment="1"/>
    <xf numFmtId="0" fontId="27" fillId="0" borderId="13" xfId="0" applyFont="1" applyBorder="1" applyAlignment="1"/>
    <xf numFmtId="0" fontId="28" fillId="0" borderId="13" xfId="0" applyFont="1" applyBorder="1" applyAlignment="1"/>
    <xf numFmtId="14" fontId="9" fillId="2" borderId="13" xfId="0" applyNumberFormat="1" applyFont="1" applyFill="1" applyBorder="1" applyAlignment="1"/>
    <xf numFmtId="0" fontId="4" fillId="0" borderId="13" xfId="0" applyFont="1" applyBorder="1" applyAlignment="1">
      <alignment wrapText="1"/>
    </xf>
    <xf numFmtId="0" fontId="15" fillId="10" borderId="0" xfId="0" applyFont="1" applyFill="1" applyAlignment="1">
      <alignment horizontal="center"/>
    </xf>
    <xf numFmtId="1" fontId="15" fillId="10" borderId="0" xfId="0" applyNumberFormat="1" applyFont="1" applyFill="1" applyAlignment="1">
      <alignment horizontal="center"/>
    </xf>
    <xf numFmtId="0" fontId="4" fillId="0" borderId="13" xfId="0" applyFont="1" applyBorder="1" applyAlignment="1"/>
    <xf numFmtId="49" fontId="4" fillId="0" borderId="13" xfId="0" applyNumberFormat="1" applyFont="1" applyBorder="1" applyAlignment="1">
      <alignment horizontal="center"/>
    </xf>
    <xf numFmtId="0" fontId="29" fillId="0" borderId="13" xfId="0" applyFont="1" applyBorder="1" applyAlignment="1">
      <alignment horizontal="center"/>
    </xf>
    <xf numFmtId="0" fontId="9" fillId="2" borderId="13" xfId="0" applyFont="1" applyFill="1" applyBorder="1"/>
    <xf numFmtId="14" fontId="4" fillId="0" borderId="13" xfId="0" applyNumberFormat="1" applyFont="1" applyBorder="1" applyAlignment="1">
      <alignment horizontal="center"/>
    </xf>
    <xf numFmtId="14" fontId="4" fillId="2" borderId="13" xfId="0" applyNumberFormat="1" applyFont="1" applyFill="1" applyBorder="1" applyAlignment="1">
      <alignment horizontal="center"/>
    </xf>
    <xf numFmtId="0" fontId="30" fillId="11" borderId="13" xfId="0" applyFont="1" applyFill="1" applyBorder="1" applyAlignment="1">
      <alignment horizontal="left"/>
    </xf>
    <xf numFmtId="0" fontId="4" fillId="0" borderId="13" xfId="0" applyFont="1" applyBorder="1" applyAlignment="1"/>
    <xf numFmtId="173" fontId="4" fillId="0" borderId="13" xfId="0" applyNumberFormat="1" applyFont="1" applyBorder="1" applyAlignment="1">
      <alignment horizontal="center"/>
    </xf>
    <xf numFmtId="14" fontId="9" fillId="0" borderId="13" xfId="0" applyNumberFormat="1" applyFont="1" applyBorder="1"/>
    <xf numFmtId="14" fontId="4" fillId="11" borderId="44" xfId="0" applyNumberFormat="1" applyFont="1" applyFill="1" applyBorder="1" applyAlignment="1">
      <alignment horizontal="center"/>
    </xf>
    <xf numFmtId="6" fontId="4" fillId="0" borderId="13" xfId="0" applyNumberFormat="1" applyFont="1" applyBorder="1" applyAlignment="1">
      <alignment horizontal="center"/>
    </xf>
    <xf numFmtId="0" fontId="22" fillId="0" borderId="0" xfId="0" applyFont="1" applyAlignment="1">
      <alignment wrapText="1"/>
    </xf>
    <xf numFmtId="166" fontId="4" fillId="0" borderId="13" xfId="0" applyNumberFormat="1" applyFont="1" applyBorder="1" applyAlignment="1">
      <alignment horizontal="center"/>
    </xf>
    <xf numFmtId="0" fontId="28" fillId="0" borderId="13" xfId="0" applyFont="1" applyBorder="1" applyAlignment="1">
      <alignment horizontal="center"/>
    </xf>
    <xf numFmtId="0" fontId="18" fillId="11" borderId="13" xfId="0" applyFont="1" applyFill="1" applyBorder="1" applyAlignment="1"/>
    <xf numFmtId="174" fontId="4" fillId="0" borderId="13" xfId="0" applyNumberFormat="1" applyFont="1" applyBorder="1" applyAlignment="1">
      <alignment horizontal="center"/>
    </xf>
    <xf numFmtId="49" fontId="32" fillId="2" borderId="43" xfId="0" applyNumberFormat="1" applyFont="1" applyFill="1" applyBorder="1" applyAlignment="1">
      <alignment horizontal="center"/>
    </xf>
    <xf numFmtId="0" fontId="17" fillId="2" borderId="3" xfId="0" applyFont="1" applyFill="1" applyBorder="1" applyAlignment="1">
      <alignment horizontal="center"/>
    </xf>
    <xf numFmtId="14" fontId="17" fillId="2" borderId="3" xfId="0" applyNumberFormat="1" applyFont="1" applyFill="1" applyBorder="1" applyAlignment="1">
      <alignment horizontal="center"/>
    </xf>
    <xf numFmtId="0" fontId="17" fillId="2" borderId="45" xfId="0" applyFont="1" applyFill="1" applyBorder="1" applyAlignment="1">
      <alignment horizontal="center"/>
    </xf>
    <xf numFmtId="0" fontId="17" fillId="2" borderId="2" xfId="0" applyFont="1" applyFill="1" applyBorder="1" applyAlignment="1">
      <alignment horizontal="center"/>
    </xf>
    <xf numFmtId="0" fontId="17" fillId="2" borderId="3" xfId="0" applyFont="1" applyFill="1" applyBorder="1" applyAlignment="1"/>
    <xf numFmtId="14" fontId="24" fillId="2" borderId="3" xfId="0" applyNumberFormat="1" applyFont="1" applyFill="1" applyBorder="1" applyAlignment="1"/>
    <xf numFmtId="0" fontId="24" fillId="2" borderId="3" xfId="0" applyFont="1" applyFill="1" applyBorder="1" applyAlignment="1"/>
    <xf numFmtId="0" fontId="24" fillId="2" borderId="45" xfId="0" applyFont="1" applyFill="1" applyBorder="1" applyAlignment="1"/>
    <xf numFmtId="0" fontId="17" fillId="2" borderId="3" xfId="0" applyFont="1" applyFill="1" applyBorder="1" applyAlignment="1">
      <alignment wrapText="1"/>
    </xf>
    <xf numFmtId="0" fontId="24" fillId="2" borderId="3" xfId="0" applyFont="1" applyFill="1" applyBorder="1" applyAlignment="1"/>
    <xf numFmtId="164" fontId="24" fillId="12" borderId="3" xfId="0" applyNumberFormat="1" applyFont="1" applyFill="1" applyBorder="1" applyAlignment="1"/>
    <xf numFmtId="1" fontId="17" fillId="2" borderId="3" xfId="0" applyNumberFormat="1" applyFont="1" applyFill="1" applyBorder="1" applyAlignment="1">
      <alignment horizontal="center"/>
    </xf>
    <xf numFmtId="0" fontId="4" fillId="0" borderId="13" xfId="0" applyFont="1" applyBorder="1" applyAlignment="1">
      <alignment wrapText="1"/>
    </xf>
    <xf numFmtId="0" fontId="9" fillId="2" borderId="13" xfId="0" applyFont="1" applyFill="1" applyBorder="1" applyAlignment="1"/>
    <xf numFmtId="1" fontId="4" fillId="0" borderId="46" xfId="0" applyNumberFormat="1" applyFont="1" applyBorder="1" applyAlignment="1">
      <alignment horizontal="center"/>
    </xf>
    <xf numFmtId="0" fontId="4" fillId="0" borderId="46" xfId="0" applyFont="1" applyBorder="1" applyAlignment="1"/>
    <xf numFmtId="0" fontId="18" fillId="0" borderId="13" xfId="0" applyFont="1" applyBorder="1" applyAlignment="1">
      <alignment horizontal="left"/>
    </xf>
    <xf numFmtId="1" fontId="4" fillId="0" borderId="0" xfId="0" applyNumberFormat="1" applyFont="1" applyAlignment="1">
      <alignment horizontal="center"/>
    </xf>
    <xf numFmtId="0" fontId="18" fillId="0" borderId="0" xfId="0" applyFont="1" applyAlignment="1">
      <alignment horizontal="left"/>
    </xf>
    <xf numFmtId="0" fontId="33" fillId="0" borderId="13" xfId="0" applyFont="1" applyBorder="1" applyAlignment="1"/>
    <xf numFmtId="49" fontId="4" fillId="10" borderId="42" xfId="0" applyNumberFormat="1" applyFont="1" applyFill="1" applyBorder="1" applyAlignment="1">
      <alignment horizontal="center"/>
    </xf>
    <xf numFmtId="49" fontId="14" fillId="0" borderId="43" xfId="0" applyNumberFormat="1" applyFont="1" applyBorder="1" applyAlignment="1">
      <alignment horizontal="center"/>
    </xf>
    <xf numFmtId="0" fontId="4" fillId="0" borderId="2" xfId="0" applyFont="1" applyBorder="1" applyAlignment="1">
      <alignment horizontal="center"/>
    </xf>
    <xf numFmtId="0" fontId="4" fillId="0" borderId="43" xfId="0" applyFont="1" applyBorder="1" applyAlignment="1">
      <alignment wrapText="1"/>
    </xf>
    <xf numFmtId="0" fontId="4" fillId="0" borderId="42" xfId="0" applyFont="1" applyBorder="1" applyAlignment="1">
      <alignment horizontal="center"/>
    </xf>
    <xf numFmtId="0" fontId="4" fillId="0" borderId="3" xfId="0" applyFont="1" applyBorder="1" applyAlignment="1">
      <alignment horizontal="left"/>
    </xf>
    <xf numFmtId="0" fontId="4" fillId="0" borderId="43" xfId="0" applyFont="1" applyBorder="1" applyAlignment="1">
      <alignment horizontal="center"/>
    </xf>
    <xf numFmtId="0" fontId="4" fillId="0" borderId="42" xfId="0" applyFont="1" applyBorder="1" applyAlignment="1">
      <alignment wrapText="1"/>
    </xf>
    <xf numFmtId="0" fontId="26" fillId="0" borderId="13" xfId="0" applyFont="1" applyBorder="1" applyAlignment="1"/>
    <xf numFmtId="173" fontId="4" fillId="0" borderId="13" xfId="0" applyNumberFormat="1" applyFont="1" applyBorder="1" applyAlignment="1">
      <alignment horizontal="center"/>
    </xf>
    <xf numFmtId="16" fontId="4" fillId="0" borderId="13" xfId="0" applyNumberFormat="1" applyFont="1" applyBorder="1" applyAlignment="1">
      <alignment horizontal="center"/>
    </xf>
    <xf numFmtId="0" fontId="4" fillId="0" borderId="43" xfId="0" applyFont="1" applyBorder="1" applyAlignment="1">
      <alignment horizontal="left" wrapText="1"/>
    </xf>
    <xf numFmtId="1" fontId="4" fillId="0" borderId="0" xfId="0" applyNumberFormat="1" applyFont="1" applyAlignment="1">
      <alignment horizontal="center"/>
    </xf>
    <xf numFmtId="0" fontId="34" fillId="0" borderId="0" xfId="0" applyFont="1" applyAlignment="1"/>
    <xf numFmtId="0" fontId="34" fillId="0" borderId="13" xfId="0" applyFont="1" applyBorder="1" applyAlignment="1">
      <alignment wrapText="1"/>
    </xf>
    <xf numFmtId="0" fontId="34" fillId="0" borderId="43" xfId="0" applyFont="1" applyBorder="1" applyAlignment="1">
      <alignment wrapText="1"/>
    </xf>
    <xf numFmtId="0" fontId="4" fillId="0" borderId="0" xfId="0" applyFont="1" applyAlignment="1">
      <alignment wrapText="1"/>
    </xf>
    <xf numFmtId="0" fontId="4" fillId="0" borderId="13" xfId="0" applyFont="1" applyBorder="1" applyAlignment="1">
      <alignment horizontal="left"/>
    </xf>
    <xf numFmtId="49" fontId="14" fillId="11" borderId="13" xfId="0" applyNumberFormat="1" applyFont="1" applyFill="1" applyBorder="1" applyAlignment="1">
      <alignment horizontal="center"/>
    </xf>
    <xf numFmtId="0" fontId="24" fillId="0" borderId="13" xfId="0" applyFont="1" applyBorder="1" applyAlignment="1"/>
    <xf numFmtId="1" fontId="24" fillId="0" borderId="13" xfId="0" applyNumberFormat="1" applyFont="1" applyBorder="1" applyAlignment="1"/>
    <xf numFmtId="49" fontId="17" fillId="10" borderId="0" xfId="0" applyNumberFormat="1" applyFont="1" applyFill="1" applyAlignment="1">
      <alignment horizontal="center"/>
    </xf>
    <xf numFmtId="0" fontId="24" fillId="10" borderId="0" xfId="0" applyFont="1" applyFill="1" applyAlignment="1"/>
    <xf numFmtId="1" fontId="24" fillId="10" borderId="0" xfId="0" applyNumberFormat="1" applyFont="1" applyFill="1" applyAlignment="1"/>
    <xf numFmtId="14" fontId="24" fillId="10" borderId="0" xfId="0" applyNumberFormat="1" applyFont="1" applyFill="1" applyAlignment="1"/>
    <xf numFmtId="165" fontId="24" fillId="10" borderId="0" xfId="0" applyNumberFormat="1" applyFont="1" applyFill="1" applyAlignment="1"/>
    <xf numFmtId="165" fontId="24" fillId="10" borderId="0" xfId="0" applyNumberFormat="1" applyFont="1" applyFill="1" applyAlignment="1">
      <alignment horizontal="center"/>
    </xf>
    <xf numFmtId="14" fontId="24" fillId="10" borderId="0" xfId="0" applyNumberFormat="1" applyFont="1" applyFill="1" applyAlignment="1">
      <alignment horizontal="center"/>
    </xf>
    <xf numFmtId="1" fontId="24" fillId="10" borderId="0" xfId="0" applyNumberFormat="1" applyFont="1" applyFill="1" applyAlignment="1">
      <alignment horizontal="center"/>
    </xf>
    <xf numFmtId="0" fontId="35" fillId="0" borderId="43" xfId="0" applyFont="1" applyBorder="1" applyAlignment="1">
      <alignment wrapText="1"/>
    </xf>
    <xf numFmtId="0" fontId="20" fillId="0" borderId="13" xfId="0" applyFont="1" applyBorder="1" applyAlignment="1"/>
    <xf numFmtId="0" fontId="26" fillId="0" borderId="13" xfId="0" applyFont="1" applyBorder="1" applyAlignment="1">
      <alignment wrapText="1"/>
    </xf>
    <xf numFmtId="4" fontId="4" fillId="0" borderId="13" xfId="0" applyNumberFormat="1" applyFont="1" applyBorder="1" applyAlignment="1">
      <alignment horizontal="center"/>
    </xf>
    <xf numFmtId="0" fontId="4" fillId="0" borderId="3" xfId="0" applyFont="1" applyBorder="1" applyAlignment="1">
      <alignment horizontal="center"/>
    </xf>
    <xf numFmtId="166" fontId="17" fillId="11" borderId="13" xfId="0" applyNumberFormat="1" applyFont="1" applyFill="1" applyBorder="1" applyAlignment="1">
      <alignment horizontal="center"/>
    </xf>
    <xf numFmtId="14" fontId="4" fillId="0" borderId="0" xfId="0" applyNumberFormat="1" applyFont="1" applyAlignment="1">
      <alignment horizontal="center"/>
    </xf>
    <xf numFmtId="0" fontId="4" fillId="15" borderId="13" xfId="0" applyFont="1" applyFill="1" applyBorder="1" applyAlignment="1">
      <alignment horizontal="center"/>
    </xf>
    <xf numFmtId="14" fontId="4" fillId="15" borderId="13" xfId="0" applyNumberFormat="1" applyFont="1" applyFill="1" applyBorder="1" applyAlignment="1">
      <alignment horizontal="center"/>
    </xf>
    <xf numFmtId="164" fontId="4" fillId="15" borderId="13" xfId="0" applyNumberFormat="1" applyFont="1" applyFill="1" applyBorder="1" applyAlignment="1">
      <alignment horizontal="center"/>
    </xf>
    <xf numFmtId="0" fontId="4" fillId="15" borderId="42" xfId="0" applyFont="1" applyFill="1" applyBorder="1" applyAlignment="1">
      <alignment horizontal="center"/>
    </xf>
    <xf numFmtId="0" fontId="4" fillId="15" borderId="2" xfId="0" applyFont="1" applyFill="1" applyBorder="1" applyAlignment="1">
      <alignment horizontal="center"/>
    </xf>
    <xf numFmtId="0" fontId="4" fillId="15" borderId="44" xfId="0" applyFont="1" applyFill="1" applyBorder="1" applyAlignment="1">
      <alignment horizontal="left"/>
    </xf>
    <xf numFmtId="0" fontId="4" fillId="15" borderId="42" xfId="0" applyFont="1" applyFill="1" applyBorder="1" applyAlignment="1">
      <alignment horizontal="center"/>
    </xf>
    <xf numFmtId="14" fontId="4" fillId="15" borderId="44" xfId="0" applyNumberFormat="1" applyFont="1" applyFill="1" applyBorder="1" applyAlignment="1">
      <alignment horizontal="center"/>
    </xf>
    <xf numFmtId="0" fontId="4" fillId="15" borderId="13" xfId="0" applyFont="1" applyFill="1" applyBorder="1" applyAlignment="1">
      <alignment horizontal="center"/>
    </xf>
    <xf numFmtId="0" fontId="4" fillId="15" borderId="43" xfId="0" applyFont="1" applyFill="1" applyBorder="1" applyAlignment="1">
      <alignment wrapText="1"/>
    </xf>
    <xf numFmtId="0" fontId="4" fillId="15" borderId="47" xfId="0" applyFont="1" applyFill="1" applyBorder="1" applyAlignment="1">
      <alignment horizontal="center"/>
    </xf>
    <xf numFmtId="14" fontId="4" fillId="15" borderId="43" xfId="0" applyNumberFormat="1" applyFont="1" applyFill="1" applyBorder="1" applyAlignment="1">
      <alignment horizontal="center"/>
    </xf>
    <xf numFmtId="1" fontId="4" fillId="15" borderId="13" xfId="0" applyNumberFormat="1" applyFont="1" applyFill="1" applyBorder="1" applyAlignment="1">
      <alignment horizontal="center"/>
    </xf>
    <xf numFmtId="0" fontId="4" fillId="15" borderId="13" xfId="0" applyFont="1" applyFill="1" applyBorder="1" applyAlignment="1"/>
    <xf numFmtId="0" fontId="4" fillId="15" borderId="42" xfId="0" applyFont="1" applyFill="1" applyBorder="1" applyAlignment="1">
      <alignment horizontal="center" wrapText="1"/>
    </xf>
    <xf numFmtId="164" fontId="4" fillId="15" borderId="44" xfId="0" applyNumberFormat="1" applyFont="1" applyFill="1" applyBorder="1" applyAlignment="1">
      <alignment horizontal="center"/>
    </xf>
    <xf numFmtId="164" fontId="4" fillId="15" borderId="42" xfId="0" applyNumberFormat="1" applyFont="1" applyFill="1" applyBorder="1" applyAlignment="1">
      <alignment horizontal="center"/>
    </xf>
    <xf numFmtId="0" fontId="4" fillId="15" borderId="13" xfId="0" applyFont="1" applyFill="1" applyBorder="1" applyAlignment="1">
      <alignment wrapText="1"/>
    </xf>
    <xf numFmtId="11" fontId="4" fillId="0" borderId="13" xfId="0" applyNumberFormat="1" applyFont="1" applyBorder="1" applyAlignment="1">
      <alignment horizontal="center"/>
    </xf>
    <xf numFmtId="0" fontId="20" fillId="15" borderId="13" xfId="0" applyFont="1" applyFill="1" applyBorder="1" applyAlignment="1">
      <alignment horizontal="center"/>
    </xf>
    <xf numFmtId="0" fontId="20" fillId="15" borderId="13" xfId="0" applyFont="1" applyFill="1" applyBorder="1" applyAlignment="1"/>
    <xf numFmtId="0" fontId="36" fillId="15" borderId="13" xfId="0" applyFont="1" applyFill="1" applyBorder="1" applyAlignment="1">
      <alignment wrapText="1"/>
    </xf>
    <xf numFmtId="0" fontId="26" fillId="15" borderId="13" xfId="0" applyFont="1" applyFill="1" applyBorder="1" applyAlignment="1">
      <alignment wrapText="1"/>
    </xf>
    <xf numFmtId="0" fontId="26" fillId="15" borderId="13" xfId="0" applyFont="1" applyFill="1" applyBorder="1" applyAlignment="1"/>
    <xf numFmtId="0" fontId="20" fillId="15" borderId="13" xfId="0" applyFont="1" applyFill="1" applyBorder="1" applyAlignment="1">
      <alignment wrapText="1"/>
    </xf>
    <xf numFmtId="1" fontId="4" fillId="15" borderId="48" xfId="0" applyNumberFormat="1" applyFont="1" applyFill="1" applyBorder="1" applyAlignment="1">
      <alignment horizontal="center"/>
    </xf>
    <xf numFmtId="0" fontId="26" fillId="15" borderId="48" xfId="0" applyFont="1" applyFill="1" applyBorder="1" applyAlignment="1">
      <alignment wrapText="1"/>
    </xf>
    <xf numFmtId="0" fontId="4" fillId="15" borderId="43" xfId="0" applyFont="1" applyFill="1" applyBorder="1" applyAlignment="1"/>
    <xf numFmtId="0" fontId="31" fillId="2" borderId="13" xfId="0" applyFont="1" applyFill="1" applyBorder="1" applyAlignment="1">
      <alignment horizontal="left"/>
    </xf>
    <xf numFmtId="0" fontId="4" fillId="0" borderId="0" xfId="0" applyFont="1" applyAlignment="1">
      <alignment horizontal="center"/>
    </xf>
    <xf numFmtId="49" fontId="32" fillId="2" borderId="13" xfId="0" applyNumberFormat="1" applyFont="1" applyFill="1" applyBorder="1" applyAlignment="1">
      <alignment horizontal="center"/>
    </xf>
    <xf numFmtId="0" fontId="17" fillId="2" borderId="13" xfId="0" applyFont="1" applyFill="1" applyBorder="1" applyAlignment="1"/>
    <xf numFmtId="0" fontId="17" fillId="2" borderId="13" xfId="0" applyFont="1" applyFill="1" applyBorder="1" applyAlignment="1">
      <alignment wrapText="1"/>
    </xf>
    <xf numFmtId="14" fontId="24" fillId="2" borderId="13" xfId="0" applyNumberFormat="1" applyFont="1" applyFill="1" applyBorder="1" applyAlignment="1"/>
    <xf numFmtId="166" fontId="24" fillId="2" borderId="13" xfId="0" applyNumberFormat="1" applyFont="1" applyFill="1" applyBorder="1" applyAlignment="1"/>
    <xf numFmtId="0" fontId="24" fillId="2" borderId="13" xfId="0" applyFont="1" applyFill="1" applyBorder="1" applyAlignment="1"/>
    <xf numFmtId="0" fontId="17" fillId="2" borderId="13" xfId="0" applyFont="1" applyFill="1" applyBorder="1" applyAlignment="1">
      <alignment horizontal="center"/>
    </xf>
    <xf numFmtId="1" fontId="24" fillId="2" borderId="13" xfId="0" applyNumberFormat="1" applyFont="1" applyFill="1" applyBorder="1" applyAlignment="1"/>
    <xf numFmtId="0" fontId="24" fillId="2" borderId="13" xfId="0" applyFont="1" applyFill="1" applyBorder="1" applyAlignment="1"/>
    <xf numFmtId="0" fontId="37" fillId="15" borderId="43" xfId="0" applyFont="1" applyFill="1" applyBorder="1" applyAlignment="1">
      <alignment wrapText="1"/>
    </xf>
    <xf numFmtId="0" fontId="38" fillId="15" borderId="13" xfId="0" applyFont="1" applyFill="1" applyBorder="1" applyAlignment="1">
      <alignment horizontal="center"/>
    </xf>
    <xf numFmtId="0" fontId="4" fillId="15" borderId="48" xfId="0" applyFont="1" applyFill="1" applyBorder="1" applyAlignment="1">
      <alignment horizontal="center"/>
    </xf>
    <xf numFmtId="0" fontId="4" fillId="15" borderId="48" xfId="0" applyFont="1" applyFill="1" applyBorder="1" applyAlignment="1"/>
    <xf numFmtId="0" fontId="9" fillId="2" borderId="13" xfId="0" applyFont="1" applyFill="1" applyBorder="1" applyAlignment="1">
      <alignment horizontal="center"/>
    </xf>
    <xf numFmtId="169" fontId="4" fillId="0" borderId="13" xfId="0" applyNumberFormat="1" applyFont="1" applyBorder="1" applyAlignment="1"/>
    <xf numFmtId="0" fontId="4" fillId="15" borderId="48" xfId="0" applyFont="1" applyFill="1" applyBorder="1" applyAlignment="1">
      <alignment wrapText="1"/>
    </xf>
    <xf numFmtId="16" fontId="4" fillId="15" borderId="42" xfId="0" applyNumberFormat="1" applyFont="1" applyFill="1" applyBorder="1" applyAlignment="1">
      <alignment horizontal="center" wrapText="1"/>
    </xf>
    <xf numFmtId="0" fontId="4" fillId="0" borderId="13" xfId="0" applyFont="1" applyBorder="1" applyAlignment="1">
      <alignment horizontal="center"/>
    </xf>
    <xf numFmtId="0" fontId="26" fillId="0" borderId="13" xfId="0" applyFont="1" applyBorder="1" applyAlignment="1">
      <alignment horizontal="center" wrapText="1"/>
    </xf>
    <xf numFmtId="167" fontId="4" fillId="0" borderId="13" xfId="0" applyNumberFormat="1" applyFont="1" applyBorder="1" applyAlignment="1">
      <alignment horizontal="center"/>
    </xf>
    <xf numFmtId="0" fontId="4" fillId="0" borderId="0" xfId="0" applyFont="1" applyAlignment="1">
      <alignment horizontal="center"/>
    </xf>
    <xf numFmtId="0" fontId="20" fillId="0" borderId="0" xfId="0" applyFont="1" applyAlignment="1">
      <alignment wrapText="1"/>
    </xf>
    <xf numFmtId="0" fontId="39" fillId="11" borderId="13" xfId="0" applyFont="1" applyFill="1" applyBorder="1" applyAlignment="1">
      <alignment horizontal="center"/>
    </xf>
    <xf numFmtId="0" fontId="23" fillId="16" borderId="13" xfId="0" applyFont="1" applyFill="1" applyBorder="1" applyAlignment="1"/>
    <xf numFmtId="14" fontId="31" fillId="11" borderId="13" xfId="0" applyNumberFormat="1" applyFont="1" applyFill="1" applyBorder="1" applyAlignment="1">
      <alignment horizontal="center"/>
    </xf>
    <xf numFmtId="166" fontId="31" fillId="11" borderId="13" xfId="0" applyNumberFormat="1" applyFont="1" applyFill="1" applyBorder="1" applyAlignment="1">
      <alignment horizontal="center"/>
    </xf>
    <xf numFmtId="0" fontId="4" fillId="0" borderId="43" xfId="0" applyFont="1" applyBorder="1" applyAlignment="1"/>
    <xf numFmtId="0" fontId="4" fillId="0" borderId="0" xfId="0" applyFont="1" applyAlignment="1"/>
    <xf numFmtId="0" fontId="22" fillId="0" borderId="0" xfId="0" applyFont="1" applyAlignment="1"/>
    <xf numFmtId="14" fontId="4" fillId="0" borderId="49" xfId="0" applyNumberFormat="1" applyFont="1" applyBorder="1" applyAlignment="1">
      <alignment horizontal="center"/>
    </xf>
    <xf numFmtId="164" fontId="4" fillId="0" borderId="49" xfId="0" applyNumberFormat="1" applyFont="1" applyBorder="1" applyAlignment="1">
      <alignment horizontal="center"/>
    </xf>
    <xf numFmtId="14" fontId="4" fillId="0" borderId="50" xfId="0" applyNumberFormat="1" applyFont="1" applyBorder="1" applyAlignment="1">
      <alignment horizontal="center"/>
    </xf>
    <xf numFmtId="0" fontId="4" fillId="0" borderId="49" xfId="0" applyFont="1" applyBorder="1" applyAlignment="1">
      <alignment horizontal="center"/>
    </xf>
    <xf numFmtId="0" fontId="4" fillId="0" borderId="51" xfId="0" applyFont="1" applyBorder="1" applyAlignment="1">
      <alignment horizontal="center"/>
    </xf>
    <xf numFmtId="0" fontId="4" fillId="0" borderId="52" xfId="0" applyFont="1" applyBorder="1" applyAlignment="1">
      <alignment wrapText="1"/>
    </xf>
    <xf numFmtId="0" fontId="4" fillId="0" borderId="53" xfId="0" applyFont="1" applyBorder="1" applyAlignment="1">
      <alignment horizontal="center"/>
    </xf>
    <xf numFmtId="14" fontId="4" fillId="0" borderId="52" xfId="0" applyNumberFormat="1" applyFont="1" applyBorder="1" applyAlignment="1">
      <alignment horizontal="center"/>
    </xf>
    <xf numFmtId="1" fontId="4" fillId="0" borderId="49" xfId="0" applyNumberFormat="1" applyFont="1" applyBorder="1" applyAlignment="1">
      <alignment horizontal="center"/>
    </xf>
    <xf numFmtId="0" fontId="4" fillId="0" borderId="49" xfId="0" applyFont="1" applyBorder="1" applyAlignment="1"/>
    <xf numFmtId="0" fontId="4" fillId="0" borderId="51" xfId="0" applyFont="1" applyBorder="1" applyAlignment="1">
      <alignment horizontal="center" wrapText="1"/>
    </xf>
    <xf numFmtId="164" fontId="4" fillId="0" borderId="50" xfId="0" applyNumberFormat="1" applyFont="1" applyBorder="1" applyAlignment="1">
      <alignment horizontal="center"/>
    </xf>
    <xf numFmtId="164" fontId="4" fillId="0" borderId="51" xfId="0" applyNumberFormat="1" applyFont="1" applyBorder="1" applyAlignment="1">
      <alignment horizontal="center"/>
    </xf>
    <xf numFmtId="14" fontId="40" fillId="0" borderId="13" xfId="0" applyNumberFormat="1" applyFont="1" applyBorder="1" applyAlignment="1">
      <alignment horizontal="left" vertical="center" wrapText="1"/>
    </xf>
    <xf numFmtId="14" fontId="0" fillId="0" borderId="13" xfId="0" applyNumberFormat="1" applyFont="1" applyBorder="1" applyAlignment="1"/>
    <xf numFmtId="8" fontId="4" fillId="0" borderId="13" xfId="0" applyNumberFormat="1" applyFont="1" applyBorder="1" applyAlignment="1">
      <alignment horizontal="center"/>
    </xf>
    <xf numFmtId="0" fontId="4" fillId="0" borderId="3" xfId="0" applyFont="1" applyBorder="1" applyAlignment="1">
      <alignment horizontal="center"/>
    </xf>
    <xf numFmtId="14" fontId="18" fillId="0" borderId="13" xfId="0" applyNumberFormat="1" applyFont="1" applyBorder="1" applyAlignment="1">
      <alignment horizontal="center" vertical="center" wrapText="1"/>
    </xf>
    <xf numFmtId="14" fontId="18" fillId="0" borderId="13" xfId="0" applyNumberFormat="1" applyFont="1" applyBorder="1" applyAlignment="1">
      <alignment horizontal="center" vertical="center" wrapText="1"/>
    </xf>
    <xf numFmtId="14" fontId="40" fillId="0" borderId="13" xfId="0" applyNumberFormat="1" applyFont="1" applyBorder="1" applyAlignment="1">
      <alignment horizontal="center" vertical="center" wrapText="1"/>
    </xf>
    <xf numFmtId="164" fontId="4" fillId="0" borderId="13" xfId="0" applyNumberFormat="1" applyFont="1" applyBorder="1" applyAlignment="1">
      <alignment horizontal="center"/>
    </xf>
    <xf numFmtId="14" fontId="17" fillId="11" borderId="13" xfId="0" applyNumberFormat="1" applyFont="1" applyFill="1" applyBorder="1" applyAlignment="1">
      <alignment horizontal="center"/>
    </xf>
    <xf numFmtId="0" fontId="14" fillId="0" borderId="13" xfId="0" applyFont="1" applyBorder="1" applyAlignment="1">
      <alignment horizontal="center"/>
    </xf>
    <xf numFmtId="0" fontId="4" fillId="0" borderId="3" xfId="0" applyFont="1" applyBorder="1" applyAlignment="1">
      <alignment horizontal="center"/>
    </xf>
    <xf numFmtId="0" fontId="41" fillId="0" borderId="0" xfId="0" applyFont="1" applyAlignment="1"/>
    <xf numFmtId="0" fontId="12" fillId="0" borderId="13" xfId="0" applyFont="1" applyBorder="1" applyAlignment="1">
      <alignment horizontal="center"/>
    </xf>
    <xf numFmtId="14" fontId="42" fillId="0" borderId="13" xfId="0" applyNumberFormat="1" applyFont="1" applyBorder="1" applyAlignment="1">
      <alignment horizontal="center"/>
    </xf>
    <xf numFmtId="0" fontId="9" fillId="0" borderId="13" xfId="0" applyFont="1" applyBorder="1"/>
    <xf numFmtId="0" fontId="29" fillId="2" borderId="13" xfId="0" applyFont="1" applyFill="1" applyBorder="1" applyAlignment="1">
      <alignment horizontal="center"/>
    </xf>
    <xf numFmtId="0" fontId="24" fillId="0" borderId="13" xfId="0" applyFont="1" applyBorder="1" applyAlignment="1"/>
    <xf numFmtId="49" fontId="14" fillId="0" borderId="13" xfId="0" applyNumberFormat="1" applyFont="1" applyBorder="1" applyAlignment="1">
      <alignment horizontal="center"/>
    </xf>
    <xf numFmtId="0" fontId="18" fillId="17" borderId="13" xfId="0" applyFont="1" applyFill="1" applyBorder="1" applyAlignment="1">
      <alignment horizontal="center"/>
    </xf>
    <xf numFmtId="175" fontId="4" fillId="0" borderId="13" xfId="0" applyNumberFormat="1" applyFont="1" applyBorder="1" applyAlignment="1">
      <alignment horizontal="center"/>
    </xf>
    <xf numFmtId="0" fontId="29" fillId="11" borderId="13" xfId="0" applyFont="1" applyFill="1" applyBorder="1" applyAlignment="1">
      <alignment horizontal="center"/>
    </xf>
    <xf numFmtId="0" fontId="9" fillId="0" borderId="42" xfId="0" applyFont="1" applyBorder="1" applyAlignment="1"/>
    <xf numFmtId="0" fontId="4" fillId="17" borderId="13" xfId="0" applyFont="1" applyFill="1" applyBorder="1" applyAlignment="1">
      <alignment horizontal="center"/>
    </xf>
    <xf numFmtId="166" fontId="4" fillId="0" borderId="3" xfId="0" applyNumberFormat="1" applyFont="1" applyBorder="1" applyAlignment="1">
      <alignment horizontal="center"/>
    </xf>
    <xf numFmtId="166" fontId="4" fillId="2" borderId="3" xfId="0" applyNumberFormat="1" applyFont="1" applyFill="1" applyBorder="1" applyAlignment="1">
      <alignment horizontal="center"/>
    </xf>
    <xf numFmtId="1" fontId="4" fillId="0" borderId="3" xfId="0" applyNumberFormat="1" applyFont="1" applyBorder="1" applyAlignment="1">
      <alignment horizontal="center"/>
    </xf>
    <xf numFmtId="0" fontId="4" fillId="0" borderId="3" xfId="0" applyFont="1" applyBorder="1" applyAlignment="1"/>
    <xf numFmtId="0" fontId="4" fillId="0" borderId="3" xfId="0" applyFont="1" applyBorder="1" applyAlignment="1">
      <alignment horizontal="center" wrapText="1"/>
    </xf>
    <xf numFmtId="166" fontId="4" fillId="0" borderId="3" xfId="0" applyNumberFormat="1" applyFont="1" applyBorder="1" applyAlignment="1">
      <alignment horizontal="center"/>
    </xf>
    <xf numFmtId="1" fontId="4" fillId="0" borderId="3" xfId="0" applyNumberFormat="1" applyFont="1" applyBorder="1" applyAlignment="1">
      <alignment horizontal="center"/>
    </xf>
    <xf numFmtId="14" fontId="4" fillId="2" borderId="13" xfId="0" applyNumberFormat="1" applyFont="1" applyFill="1" applyBorder="1" applyAlignment="1">
      <alignment horizontal="center"/>
    </xf>
    <xf numFmtId="0" fontId="25" fillId="18" borderId="13" xfId="0" applyFont="1" applyFill="1" applyBorder="1" applyAlignment="1">
      <alignment horizontal="right"/>
    </xf>
    <xf numFmtId="14" fontId="31" fillId="2" borderId="13" xfId="0" applyNumberFormat="1" applyFont="1" applyFill="1" applyBorder="1" applyAlignment="1">
      <alignment horizontal="center"/>
    </xf>
    <xf numFmtId="49" fontId="4" fillId="0" borderId="0" xfId="0" applyNumberFormat="1" applyFont="1" applyAlignment="1">
      <alignment vertical="top" wrapText="1"/>
    </xf>
    <xf numFmtId="164" fontId="4" fillId="0" borderId="0" xfId="0" applyNumberFormat="1" applyFont="1" applyAlignment="1">
      <alignment horizontal="center" vertical="top" wrapText="1"/>
    </xf>
    <xf numFmtId="0" fontId="4" fillId="0" borderId="0" xfId="0" applyFont="1" applyAlignment="1">
      <alignment horizontal="center" vertical="top" wrapText="1"/>
    </xf>
    <xf numFmtId="164" fontId="4" fillId="0" borderId="0" xfId="0" applyNumberFormat="1" applyFont="1" applyAlignment="1">
      <alignment horizontal="center" vertical="top" wrapText="1"/>
    </xf>
    <xf numFmtId="164" fontId="12" fillId="0" borderId="15" xfId="0" applyNumberFormat="1" applyFont="1" applyBorder="1" applyAlignment="1">
      <alignment horizontal="center"/>
    </xf>
    <xf numFmtId="0" fontId="12" fillId="8" borderId="14" xfId="0" applyFont="1" applyFill="1" applyBorder="1" applyAlignment="1">
      <alignment horizontal="center"/>
    </xf>
    <xf numFmtId="0" fontId="12" fillId="5" borderId="24" xfId="0" applyFont="1" applyFill="1" applyBorder="1" applyAlignment="1">
      <alignment horizontal="center" vertical="top" wrapText="1"/>
    </xf>
    <xf numFmtId="0" fontId="12" fillId="5" borderId="25" xfId="0" applyFont="1" applyFill="1" applyBorder="1" applyAlignment="1">
      <alignment horizontal="center" vertical="top" wrapText="1"/>
    </xf>
    <xf numFmtId="0" fontId="12" fillId="6" borderId="27" xfId="0" applyFont="1" applyFill="1" applyBorder="1" applyAlignment="1">
      <alignment horizontal="center" vertical="top" wrapText="1"/>
    </xf>
    <xf numFmtId="14" fontId="12" fillId="0" borderId="8" xfId="0" applyNumberFormat="1" applyFont="1" applyBorder="1" applyAlignment="1">
      <alignment horizontal="center" vertical="top" wrapText="1"/>
    </xf>
    <xf numFmtId="0" fontId="12" fillId="0" borderId="30" xfId="0" applyFont="1" applyBorder="1" applyAlignment="1">
      <alignment horizontal="center" vertical="top" wrapText="1"/>
    </xf>
    <xf numFmtId="0" fontId="12" fillId="7" borderId="30" xfId="0" applyFont="1" applyFill="1" applyBorder="1" applyAlignment="1">
      <alignment horizontal="center" vertical="top"/>
    </xf>
    <xf numFmtId="0" fontId="12" fillId="7" borderId="33" xfId="0" applyFont="1" applyFill="1" applyBorder="1" applyAlignment="1">
      <alignment horizontal="center" vertical="top"/>
    </xf>
    <xf numFmtId="0" fontId="12" fillId="0" borderId="35" xfId="0" applyFont="1" applyBorder="1" applyAlignment="1">
      <alignment horizontal="center" vertical="top" wrapText="1"/>
    </xf>
    <xf numFmtId="166" fontId="12" fillId="0" borderId="35" xfId="0" applyNumberFormat="1" applyFont="1" applyBorder="1" applyAlignment="1">
      <alignment horizontal="center" vertical="top" wrapText="1"/>
    </xf>
    <xf numFmtId="14" fontId="12" fillId="0" borderId="35" xfId="0" applyNumberFormat="1" applyFont="1" applyBorder="1" applyAlignment="1">
      <alignment horizontal="center" vertical="top" wrapText="1"/>
    </xf>
    <xf numFmtId="14" fontId="12" fillId="0" borderId="36" xfId="0" applyNumberFormat="1" applyFont="1" applyBorder="1" applyAlignment="1">
      <alignment horizontal="center" vertical="top" wrapText="1"/>
    </xf>
    <xf numFmtId="0" fontId="12" fillId="0" borderId="37" xfId="0" applyFont="1" applyBorder="1" applyAlignment="1">
      <alignment horizontal="center" vertical="top" wrapText="1"/>
    </xf>
    <xf numFmtId="0" fontId="12" fillId="0" borderId="8" xfId="0" applyFont="1" applyBorder="1" applyAlignment="1">
      <alignment horizontal="center" vertical="top" wrapText="1"/>
    </xf>
    <xf numFmtId="0" fontId="12" fillId="0" borderId="34" xfId="0" applyFont="1" applyBorder="1" applyAlignment="1">
      <alignment horizontal="center" vertical="top" wrapText="1"/>
    </xf>
    <xf numFmtId="14" fontId="4" fillId="0" borderId="1" xfId="0" applyNumberFormat="1" applyFont="1" applyBorder="1" applyAlignment="1">
      <alignment horizontal="center"/>
    </xf>
    <xf numFmtId="176" fontId="4" fillId="0" borderId="13" xfId="0" applyNumberFormat="1" applyFont="1" applyBorder="1" applyAlignment="1">
      <alignment horizontal="center"/>
    </xf>
    <xf numFmtId="166" fontId="4" fillId="0" borderId="13" xfId="0" applyNumberFormat="1" applyFont="1" applyBorder="1" applyAlignment="1">
      <alignment horizontal="center"/>
    </xf>
    <xf numFmtId="176" fontId="4" fillId="0" borderId="13" xfId="0" applyNumberFormat="1" applyFont="1" applyBorder="1" applyAlignment="1">
      <alignment horizontal="center"/>
    </xf>
    <xf numFmtId="164" fontId="4" fillId="0" borderId="43" xfId="0" applyNumberFormat="1" applyFont="1" applyBorder="1" applyAlignment="1">
      <alignment horizontal="center"/>
    </xf>
    <xf numFmtId="14" fontId="4" fillId="0" borderId="1" xfId="0" applyNumberFormat="1" applyFont="1" applyBorder="1" applyAlignment="1">
      <alignment horizontal="center"/>
    </xf>
    <xf numFmtId="173" fontId="4" fillId="0" borderId="13" xfId="0" applyNumberFormat="1" applyFont="1" applyBorder="1" applyAlignment="1">
      <alignment horizontal="center"/>
    </xf>
    <xf numFmtId="164" fontId="4" fillId="0" borderId="43" xfId="0" applyNumberFormat="1" applyFont="1" applyBorder="1" applyAlignment="1">
      <alignment horizontal="center"/>
    </xf>
    <xf numFmtId="0" fontId="9" fillId="0" borderId="3" xfId="0" applyFont="1" applyBorder="1" applyAlignment="1"/>
    <xf numFmtId="0" fontId="16" fillId="16" borderId="13" xfId="0" applyFont="1" applyFill="1" applyBorder="1" applyAlignment="1"/>
    <xf numFmtId="14" fontId="4" fillId="11" borderId="1" xfId="0" applyNumberFormat="1" applyFont="1" applyFill="1" applyBorder="1" applyAlignment="1">
      <alignment horizontal="center"/>
    </xf>
    <xf numFmtId="14" fontId="4" fillId="2" borderId="1" xfId="0" applyNumberFormat="1" applyFont="1" applyFill="1" applyBorder="1" applyAlignment="1"/>
    <xf numFmtId="14" fontId="4" fillId="2" borderId="13" xfId="0" applyNumberFormat="1" applyFont="1" applyFill="1" applyBorder="1" applyAlignment="1"/>
    <xf numFmtId="49" fontId="4" fillId="0" borderId="0" xfId="0" applyNumberFormat="1" applyFont="1" applyAlignment="1"/>
    <xf numFmtId="164" fontId="4" fillId="0" borderId="0" xfId="0" applyNumberFormat="1" applyFont="1" applyAlignment="1">
      <alignment horizontal="center"/>
    </xf>
    <xf numFmtId="49" fontId="12" fillId="5" borderId="22" xfId="0" applyNumberFormat="1" applyFont="1" applyFill="1" applyBorder="1" applyAlignment="1">
      <alignment horizontal="center" vertical="center"/>
    </xf>
    <xf numFmtId="0" fontId="12" fillId="5" borderId="23" xfId="0" applyFont="1" applyFill="1" applyBorder="1" applyAlignment="1">
      <alignment horizontal="center" vertical="center"/>
    </xf>
    <xf numFmtId="0" fontId="12" fillId="5" borderId="24" xfId="0" applyFont="1" applyFill="1" applyBorder="1" applyAlignment="1">
      <alignment horizontal="center" vertical="center" wrapText="1"/>
    </xf>
    <xf numFmtId="0" fontId="12" fillId="5" borderId="25" xfId="0" applyFont="1" applyFill="1" applyBorder="1" applyAlignment="1">
      <alignment horizontal="center" vertical="center" wrapText="1"/>
    </xf>
    <xf numFmtId="0" fontId="12" fillId="6" borderId="27" xfId="0" applyFont="1" applyFill="1" applyBorder="1" applyAlignment="1">
      <alignment horizontal="center" vertical="center" wrapText="1"/>
    </xf>
    <xf numFmtId="0" fontId="12" fillId="6" borderId="28" xfId="0" applyFont="1" applyFill="1" applyBorder="1" applyAlignment="1">
      <alignment horizontal="center" vertical="center" wrapText="1"/>
    </xf>
    <xf numFmtId="164" fontId="12" fillId="0" borderId="29" xfId="0" applyNumberFormat="1" applyFont="1" applyBorder="1" applyAlignment="1">
      <alignment horizontal="center" vertical="center" wrapText="1"/>
    </xf>
    <xf numFmtId="0" fontId="12" fillId="0" borderId="30" xfId="0" applyFont="1" applyBorder="1" applyAlignment="1">
      <alignment horizontal="center" vertical="center" wrapText="1"/>
    </xf>
    <xf numFmtId="0" fontId="12" fillId="0" borderId="31" xfId="0" applyFont="1" applyBorder="1" applyAlignment="1">
      <alignment horizontal="center" vertical="center" wrapText="1"/>
    </xf>
    <xf numFmtId="0" fontId="12" fillId="7" borderId="32" xfId="0" applyFont="1" applyFill="1" applyBorder="1" applyAlignment="1">
      <alignment horizontal="center" vertical="center"/>
    </xf>
    <xf numFmtId="0" fontId="12" fillId="7" borderId="30" xfId="0" applyFont="1" applyFill="1" applyBorder="1" applyAlignment="1">
      <alignment horizontal="center" vertical="center" wrapText="1"/>
    </xf>
    <xf numFmtId="0" fontId="12" fillId="7" borderId="30" xfId="0" applyFont="1" applyFill="1" applyBorder="1" applyAlignment="1">
      <alignment horizontal="center" vertical="center"/>
    </xf>
    <xf numFmtId="0" fontId="12" fillId="7" borderId="33" xfId="0" applyFont="1" applyFill="1" applyBorder="1" applyAlignment="1">
      <alignment horizontal="center" vertical="center"/>
    </xf>
    <xf numFmtId="164" fontId="12" fillId="0" borderId="34" xfId="0" applyNumberFormat="1" applyFont="1" applyBorder="1" applyAlignment="1">
      <alignment horizontal="center" vertical="center" wrapText="1"/>
    </xf>
    <xf numFmtId="0" fontId="12" fillId="0" borderId="35" xfId="0" applyFont="1" applyBorder="1" applyAlignment="1">
      <alignment horizontal="center" vertical="center" wrapText="1"/>
    </xf>
    <xf numFmtId="164" fontId="12" fillId="0" borderId="35" xfId="0" applyNumberFormat="1" applyFont="1" applyBorder="1" applyAlignment="1">
      <alignment horizontal="center" vertical="center" wrapText="1"/>
    </xf>
    <xf numFmtId="0" fontId="12" fillId="0" borderId="37"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34" xfId="0" applyFont="1" applyBorder="1" applyAlignment="1">
      <alignment horizontal="center" vertical="center" wrapText="1"/>
    </xf>
    <xf numFmtId="0" fontId="4" fillId="0" borderId="0" xfId="0" applyFont="1" applyAlignment="1">
      <alignment vertical="center"/>
    </xf>
    <xf numFmtId="49" fontId="14" fillId="0" borderId="38" xfId="0" applyNumberFormat="1" applyFont="1" applyBorder="1" applyAlignment="1">
      <alignment horizontal="center"/>
    </xf>
    <xf numFmtId="0" fontId="4" fillId="0" borderId="39" xfId="0" applyFont="1" applyBorder="1" applyAlignment="1">
      <alignment horizontal="center"/>
    </xf>
    <xf numFmtId="164" fontId="4" fillId="0" borderId="39" xfId="0" applyNumberFormat="1" applyFont="1" applyBorder="1" applyAlignment="1">
      <alignment horizontal="center"/>
    </xf>
    <xf numFmtId="0" fontId="4" fillId="0" borderId="54" xfId="0" applyFont="1" applyBorder="1" applyAlignment="1">
      <alignment horizontal="center"/>
    </xf>
    <xf numFmtId="0" fontId="4" fillId="0" borderId="38" xfId="0" applyFont="1" applyBorder="1" applyAlignment="1">
      <alignment horizontal="center"/>
    </xf>
    <xf numFmtId="14" fontId="4" fillId="0" borderId="40" xfId="0" applyNumberFormat="1" applyFont="1" applyBorder="1" applyAlignment="1">
      <alignment horizontal="center"/>
    </xf>
    <xf numFmtId="164" fontId="4" fillId="0" borderId="55" xfId="0" applyNumberFormat="1" applyFont="1" applyBorder="1" applyAlignment="1">
      <alignment horizontal="center"/>
    </xf>
    <xf numFmtId="0" fontId="4" fillId="0" borderId="40" xfId="0" applyFont="1" applyBorder="1" applyAlignment="1">
      <alignment horizontal="center"/>
    </xf>
    <xf numFmtId="0" fontId="4" fillId="0" borderId="38" xfId="0" applyFont="1" applyBorder="1" applyAlignment="1"/>
    <xf numFmtId="164" fontId="4" fillId="0" borderId="38" xfId="0" applyNumberFormat="1" applyFont="1" applyBorder="1" applyAlignment="1">
      <alignment horizontal="center"/>
    </xf>
    <xf numFmtId="0" fontId="4" fillId="0" borderId="39" xfId="0" applyFont="1" applyBorder="1" applyAlignment="1"/>
    <xf numFmtId="0" fontId="4" fillId="0" borderId="40" xfId="0" applyFont="1" applyBorder="1" applyAlignment="1">
      <alignment horizontal="center" wrapText="1"/>
    </xf>
    <xf numFmtId="164" fontId="4" fillId="0" borderId="40" xfId="0" applyNumberFormat="1" applyFont="1" applyBorder="1" applyAlignment="1">
      <alignment horizontal="center"/>
    </xf>
    <xf numFmtId="0" fontId="4" fillId="0" borderId="46" xfId="0" applyFont="1" applyBorder="1" applyAlignment="1">
      <alignment horizontal="center"/>
    </xf>
    <xf numFmtId="0" fontId="43" fillId="0" borderId="13" xfId="0" applyFont="1" applyBorder="1" applyAlignment="1">
      <alignment wrapText="1"/>
    </xf>
    <xf numFmtId="49" fontId="4" fillId="0" borderId="13" xfId="0" applyNumberFormat="1" applyFont="1" applyBorder="1" applyAlignment="1">
      <alignment horizontal="center"/>
    </xf>
    <xf numFmtId="14" fontId="4" fillId="0" borderId="0" xfId="0" applyNumberFormat="1" applyFont="1" applyAlignment="1">
      <alignment horizontal="center"/>
    </xf>
    <xf numFmtId="0" fontId="4" fillId="11" borderId="48" xfId="0" applyFont="1" applyFill="1" applyBorder="1" applyAlignment="1"/>
    <xf numFmtId="49" fontId="14" fillId="8" borderId="43" xfId="0" applyNumberFormat="1" applyFont="1" applyFill="1" applyBorder="1" applyAlignment="1">
      <alignment horizontal="center"/>
    </xf>
    <xf numFmtId="0" fontId="26" fillId="0" borderId="13" xfId="0" applyFont="1" applyBorder="1" applyAlignment="1">
      <alignment horizontal="left" vertical="center" wrapText="1"/>
    </xf>
    <xf numFmtId="0" fontId="4" fillId="19" borderId="48" xfId="0" applyFont="1" applyFill="1" applyBorder="1" applyAlignment="1"/>
    <xf numFmtId="0" fontId="20" fillId="0" borderId="43" xfId="0" applyFont="1" applyBorder="1" applyAlignment="1"/>
    <xf numFmtId="0" fontId="17" fillId="2" borderId="13" xfId="0" applyFont="1" applyFill="1" applyBorder="1" applyAlignment="1">
      <alignment horizontal="center"/>
    </xf>
    <xf numFmtId="0" fontId="26" fillId="0" borderId="13" xfId="0" applyFont="1" applyBorder="1" applyAlignment="1">
      <alignment horizontal="center"/>
    </xf>
    <xf numFmtId="0" fontId="4" fillId="0" borderId="43" xfId="0" applyFont="1" applyBorder="1" applyAlignment="1">
      <alignment shrinkToFit="1"/>
    </xf>
    <xf numFmtId="0" fontId="4" fillId="0" borderId="13" xfId="0" applyFont="1" applyBorder="1" applyAlignment="1">
      <alignment shrinkToFit="1"/>
    </xf>
    <xf numFmtId="0" fontId="4" fillId="0" borderId="13" xfId="0" applyFont="1" applyBorder="1" applyAlignment="1">
      <alignment horizontal="center" shrinkToFit="1"/>
    </xf>
    <xf numFmtId="0" fontId="26" fillId="0" borderId="42" xfId="0" applyFont="1" applyBorder="1" applyAlignment="1">
      <alignment horizontal="center" wrapText="1"/>
    </xf>
    <xf numFmtId="0" fontId="18" fillId="0" borderId="13" xfId="0" applyFont="1" applyBorder="1" applyAlignment="1">
      <alignment horizontal="center"/>
    </xf>
    <xf numFmtId="0" fontId="4" fillId="0" borderId="56" xfId="0" applyFont="1" applyBorder="1" applyAlignment="1"/>
    <xf numFmtId="0" fontId="44" fillId="0" borderId="0" xfId="0" applyFont="1" applyAlignment="1">
      <alignment horizontal="center"/>
    </xf>
    <xf numFmtId="0" fontId="4" fillId="0" borderId="43" xfId="0" applyFont="1" applyBorder="1" applyAlignment="1">
      <alignment horizontal="left"/>
    </xf>
    <xf numFmtId="164" fontId="11" fillId="0" borderId="0" xfId="0" applyNumberFormat="1" applyFont="1" applyAlignment="1">
      <alignment horizontal="left" vertical="top" wrapText="1"/>
    </xf>
    <xf numFmtId="0" fontId="18" fillId="11" borderId="48" xfId="0" applyFont="1" applyFill="1" applyBorder="1" applyAlignment="1">
      <alignment horizontal="center" vertical="center" wrapText="1"/>
    </xf>
    <xf numFmtId="14" fontId="18" fillId="11" borderId="48" xfId="0" applyNumberFormat="1" applyFont="1" applyFill="1" applyBorder="1" applyAlignment="1">
      <alignment horizontal="center" vertical="center" wrapText="1"/>
    </xf>
    <xf numFmtId="14" fontId="18" fillId="0" borderId="0" xfId="0" applyNumberFormat="1" applyFont="1" applyAlignment="1">
      <alignment horizontal="center"/>
    </xf>
    <xf numFmtId="0" fontId="4" fillId="12" borderId="3" xfId="0" applyFont="1" applyFill="1" applyBorder="1" applyAlignment="1">
      <alignment horizontal="left"/>
    </xf>
    <xf numFmtId="164" fontId="17" fillId="2" borderId="13" xfId="0" applyNumberFormat="1" applyFont="1" applyFill="1" applyBorder="1" applyAlignment="1">
      <alignment horizontal="center"/>
    </xf>
    <xf numFmtId="0" fontId="46" fillId="0" borderId="0" xfId="0" applyFont="1" applyAlignment="1">
      <alignment horizontal="center"/>
    </xf>
    <xf numFmtId="164" fontId="46" fillId="0" borderId="0" xfId="0" applyNumberFormat="1" applyFont="1" applyAlignment="1">
      <alignment horizontal="center" vertical="center" wrapText="1"/>
    </xf>
    <xf numFmtId="0" fontId="46" fillId="0" borderId="0" xfId="0" applyFont="1" applyAlignment="1">
      <alignment horizontal="center" vertical="center" wrapText="1"/>
    </xf>
    <xf numFmtId="164" fontId="21" fillId="0" borderId="0" xfId="0" applyNumberFormat="1" applyFont="1" applyAlignment="1">
      <alignment horizontal="center"/>
    </xf>
    <xf numFmtId="0" fontId="21" fillId="0" borderId="0" xfId="0" applyFont="1" applyAlignment="1">
      <alignment horizontal="center"/>
    </xf>
    <xf numFmtId="0" fontId="21" fillId="0" borderId="0" xfId="0" applyFont="1" applyAlignment="1">
      <alignment horizontal="left"/>
    </xf>
    <xf numFmtId="0" fontId="21" fillId="0" borderId="0" xfId="0" applyFont="1" applyAlignment="1"/>
    <xf numFmtId="0" fontId="21" fillId="0" borderId="0" xfId="0" applyFont="1" applyAlignment="1">
      <alignment wrapText="1"/>
    </xf>
    <xf numFmtId="0" fontId="47" fillId="0" borderId="0" xfId="0" applyFont="1" applyAlignment="1"/>
    <xf numFmtId="164" fontId="21" fillId="0" borderId="0" xfId="0" applyNumberFormat="1" applyFont="1" applyAlignment="1">
      <alignment horizontal="center" wrapText="1"/>
    </xf>
    <xf numFmtId="0" fontId="21" fillId="0" borderId="0" xfId="0" applyFont="1" applyAlignment="1">
      <alignment horizontal="center" wrapText="1"/>
    </xf>
    <xf numFmtId="0" fontId="21" fillId="0" borderId="0" xfId="0" applyFont="1" applyAlignment="1">
      <alignment horizontal="left" wrapText="1"/>
    </xf>
    <xf numFmtId="0" fontId="21" fillId="0" borderId="0" xfId="0" applyFont="1" applyAlignment="1"/>
    <xf numFmtId="0" fontId="48" fillId="0" borderId="0" xfId="0" applyFont="1"/>
    <xf numFmtId="0" fontId="0" fillId="0" borderId="13" xfId="0" applyFont="1" applyBorder="1" applyAlignment="1"/>
    <xf numFmtId="0" fontId="50" fillId="21" borderId="13" xfId="0" applyFont="1" applyFill="1" applyBorder="1" applyAlignment="1">
      <alignment horizontal="center"/>
    </xf>
    <xf numFmtId="0" fontId="49" fillId="21" borderId="13" xfId="0" applyFont="1" applyFill="1" applyBorder="1" applyAlignment="1"/>
    <xf numFmtId="0" fontId="49" fillId="21" borderId="13" xfId="0" applyFont="1" applyFill="1" applyBorder="1" applyAlignment="1">
      <alignment horizontal="center"/>
    </xf>
    <xf numFmtId="0" fontId="0" fillId="0" borderId="13" xfId="0" applyFont="1" applyBorder="1" applyAlignment="1"/>
    <xf numFmtId="0" fontId="0" fillId="0" borderId="13" xfId="0" applyFont="1" applyBorder="1" applyAlignment="1">
      <alignment horizontal="center"/>
    </xf>
    <xf numFmtId="0" fontId="48" fillId="0" borderId="13" xfId="0" applyFont="1" applyBorder="1"/>
    <xf numFmtId="0" fontId="21" fillId="11" borderId="13" xfId="0" applyFont="1" applyFill="1" applyBorder="1" applyAlignment="1">
      <alignment horizontal="center"/>
    </xf>
    <xf numFmtId="0" fontId="48" fillId="21" borderId="13" xfId="0" applyFont="1" applyFill="1" applyBorder="1" applyAlignment="1">
      <alignment horizontal="center"/>
    </xf>
    <xf numFmtId="0" fontId="50" fillId="21" borderId="13" xfId="0" applyFont="1" applyFill="1" applyBorder="1" applyAlignment="1">
      <alignment horizontal="right"/>
    </xf>
    <xf numFmtId="0" fontId="0" fillId="0" borderId="0" xfId="0" applyFont="1" applyAlignment="1"/>
    <xf numFmtId="0" fontId="48" fillId="0" borderId="0" xfId="0" applyFont="1" applyAlignment="1">
      <alignment horizontal="center"/>
    </xf>
    <xf numFmtId="0" fontId="50" fillId="0" borderId="0" xfId="0" applyFont="1" applyAlignment="1">
      <alignment horizontal="center"/>
    </xf>
    <xf numFmtId="0" fontId="24" fillId="0" borderId="0" xfId="0" applyFont="1"/>
    <xf numFmtId="0" fontId="51" fillId="21" borderId="13" xfId="0" applyFont="1" applyFill="1" applyBorder="1" applyAlignment="1"/>
    <xf numFmtId="0" fontId="48" fillId="0" borderId="13" xfId="0" applyFont="1" applyBorder="1" applyAlignment="1">
      <alignment horizontal="center"/>
    </xf>
    <xf numFmtId="0" fontId="50" fillId="0" borderId="13" xfId="0" applyFont="1" applyBorder="1" applyAlignment="1">
      <alignment horizontal="center"/>
    </xf>
    <xf numFmtId="0" fontId="50" fillId="0" borderId="13" xfId="0" applyFont="1" applyBorder="1" applyAlignment="1">
      <alignment horizontal="right"/>
    </xf>
    <xf numFmtId="0" fontId="52" fillId="11" borderId="13" xfId="0" applyFont="1" applyFill="1" applyBorder="1" applyAlignment="1">
      <alignment horizontal="center"/>
    </xf>
    <xf numFmtId="0" fontId="48" fillId="0" borderId="13" xfId="0" applyFont="1" applyBorder="1" applyAlignment="1"/>
    <xf numFmtId="0" fontId="52" fillId="21" borderId="13" xfId="0" applyFont="1" applyFill="1" applyBorder="1" applyAlignment="1">
      <alignment horizontal="center"/>
    </xf>
    <xf numFmtId="0" fontId="0" fillId="0" borderId="9" xfId="0" applyFont="1" applyBorder="1" applyAlignment="1"/>
    <xf numFmtId="0" fontId="0" fillId="0" borderId="29" xfId="0" applyFont="1" applyBorder="1" applyAlignment="1">
      <alignment horizontal="center"/>
    </xf>
    <xf numFmtId="0" fontId="0" fillId="0" borderId="30" xfId="0" applyFont="1" applyBorder="1" applyAlignment="1">
      <alignment horizontal="center"/>
    </xf>
    <xf numFmtId="0" fontId="50" fillId="0" borderId="31" xfId="0" applyFont="1" applyBorder="1" applyAlignment="1">
      <alignment horizontal="center"/>
    </xf>
    <xf numFmtId="169" fontId="0" fillId="0" borderId="0" xfId="0" applyNumberFormat="1" applyFont="1" applyAlignment="1"/>
    <xf numFmtId="0" fontId="0" fillId="0" borderId="57" xfId="0" applyFont="1" applyBorder="1" applyAlignment="1"/>
    <xf numFmtId="0" fontId="0" fillId="0" borderId="58" xfId="0" applyFont="1" applyBorder="1" applyAlignment="1">
      <alignment horizontal="center"/>
    </xf>
    <xf numFmtId="0" fontId="0" fillId="0" borderId="46" xfId="0" applyFont="1" applyBorder="1" applyAlignment="1">
      <alignment horizontal="center"/>
    </xf>
    <xf numFmtId="0" fontId="50" fillId="0" borderId="59" xfId="0" applyFont="1" applyBorder="1" applyAlignment="1">
      <alignment horizontal="center"/>
    </xf>
    <xf numFmtId="0" fontId="0" fillId="0" borderId="60" xfId="0" applyFont="1" applyBorder="1" applyAlignment="1"/>
    <xf numFmtId="0" fontId="0" fillId="0" borderId="3" xfId="0" applyFont="1" applyBorder="1" applyAlignment="1">
      <alignment horizontal="center"/>
    </xf>
    <xf numFmtId="0" fontId="50" fillId="0" borderId="42" xfId="0" applyFont="1" applyBorder="1" applyAlignment="1">
      <alignment horizontal="center"/>
    </xf>
    <xf numFmtId="0" fontId="50" fillId="0" borderId="61" xfId="0" applyFont="1" applyBorder="1" applyAlignment="1">
      <alignment horizontal="right"/>
    </xf>
    <xf numFmtId="0" fontId="50" fillId="0" borderId="62" xfId="0" applyFont="1" applyBorder="1" applyAlignment="1">
      <alignment horizontal="center"/>
    </xf>
    <xf numFmtId="0" fontId="50" fillId="0" borderId="63" xfId="0" applyFont="1" applyBorder="1" applyAlignment="1">
      <alignment horizontal="center"/>
    </xf>
    <xf numFmtId="0" fontId="50" fillId="0" borderId="64" xfId="0" applyFont="1" applyBorder="1" applyAlignment="1">
      <alignment horizontal="center"/>
    </xf>
    <xf numFmtId="0" fontId="53" fillId="0" borderId="13" xfId="0" applyFont="1" applyBorder="1" applyAlignment="1">
      <alignment horizontal="center"/>
    </xf>
    <xf numFmtId="0" fontId="50" fillId="0" borderId="60" xfId="0" applyFont="1" applyBorder="1" applyAlignment="1">
      <alignment horizontal="right"/>
    </xf>
    <xf numFmtId="0" fontId="50" fillId="0" borderId="3" xfId="0" applyFont="1" applyBorder="1" applyAlignment="1">
      <alignment horizontal="center"/>
    </xf>
    <xf numFmtId="0" fontId="0" fillId="0" borderId="65" xfId="0" applyFont="1" applyBorder="1" applyAlignment="1"/>
    <xf numFmtId="0" fontId="0" fillId="0" borderId="66" xfId="0" applyFont="1" applyBorder="1" applyAlignment="1">
      <alignment horizontal="center"/>
    </xf>
    <xf numFmtId="0" fontId="0" fillId="0" borderId="67" xfId="0" applyFont="1" applyBorder="1" applyAlignment="1">
      <alignment horizontal="center"/>
    </xf>
    <xf numFmtId="0" fontId="50" fillId="0" borderId="68" xfId="0" applyFont="1" applyBorder="1" applyAlignment="1">
      <alignment horizontal="center"/>
    </xf>
    <xf numFmtId="0" fontId="0" fillId="0" borderId="69" xfId="0" applyFont="1" applyBorder="1" applyAlignment="1">
      <alignment horizontal="center"/>
    </xf>
    <xf numFmtId="1" fontId="4" fillId="2" borderId="13" xfId="0" applyNumberFormat="1" applyFont="1" applyFill="1" applyBorder="1" applyAlignment="1">
      <alignment horizontal="center"/>
    </xf>
    <xf numFmtId="1" fontId="4" fillId="2" borderId="13" xfId="0" applyNumberFormat="1" applyFont="1" applyFill="1" applyBorder="1" applyAlignment="1">
      <alignment horizontal="center"/>
    </xf>
    <xf numFmtId="14" fontId="17" fillId="2" borderId="58" xfId="0" applyNumberFormat="1" applyFont="1" applyFill="1" applyBorder="1" applyAlignment="1">
      <alignment horizontal="center"/>
    </xf>
    <xf numFmtId="0" fontId="4" fillId="0" borderId="13" xfId="0" applyFont="1" applyBorder="1" applyAlignment="1">
      <alignment horizontal="center" wrapText="1"/>
    </xf>
    <xf numFmtId="0" fontId="15" fillId="11" borderId="0" xfId="0" applyFont="1" applyFill="1"/>
    <xf numFmtId="0" fontId="54" fillId="0" borderId="0" xfId="0" applyFont="1" applyAlignment="1"/>
    <xf numFmtId="0" fontId="55" fillId="0" borderId="0" xfId="0" applyFont="1"/>
    <xf numFmtId="0" fontId="9" fillId="0" borderId="0" xfId="0" applyFont="1"/>
    <xf numFmtId="0" fontId="55" fillId="0" borderId="0" xfId="0" applyFont="1"/>
    <xf numFmtId="14" fontId="17" fillId="2" borderId="58" xfId="0" applyNumberFormat="1" applyFont="1" applyFill="1" applyBorder="1" applyAlignment="1">
      <alignment horizontal="center"/>
    </xf>
    <xf numFmtId="176" fontId="4" fillId="0" borderId="3" xfId="0" applyNumberFormat="1" applyFont="1" applyBorder="1" applyAlignment="1">
      <alignment horizontal="center"/>
    </xf>
    <xf numFmtId="176" fontId="4" fillId="0" borderId="3" xfId="0" applyNumberFormat="1" applyFont="1" applyBorder="1" applyAlignment="1">
      <alignment horizontal="center"/>
    </xf>
    <xf numFmtId="176" fontId="4" fillId="0" borderId="0" xfId="0" applyNumberFormat="1" applyFont="1" applyAlignment="1">
      <alignment horizontal="center"/>
    </xf>
    <xf numFmtId="176" fontId="4" fillId="0" borderId="0" xfId="0" applyNumberFormat="1" applyFont="1" applyAlignment="1">
      <alignment horizontal="center"/>
    </xf>
    <xf numFmtId="178" fontId="4" fillId="0" borderId="13" xfId="0" applyNumberFormat="1" applyFont="1" applyBorder="1" applyAlignment="1">
      <alignment horizontal="center"/>
    </xf>
    <xf numFmtId="0" fontId="12" fillId="0" borderId="13" xfId="0" applyFont="1" applyBorder="1" applyAlignment="1">
      <alignment wrapText="1"/>
    </xf>
    <xf numFmtId="0" fontId="9" fillId="0" borderId="13" xfId="0" applyFont="1" applyBorder="1"/>
    <xf numFmtId="0" fontId="4" fillId="0" borderId="13" xfId="0" applyFont="1" applyBorder="1" applyAlignment="1">
      <alignment horizontal="left" vertical="top" wrapText="1"/>
    </xf>
    <xf numFmtId="176" fontId="17" fillId="2" borderId="13" xfId="0" applyNumberFormat="1" applyFont="1" applyFill="1" applyBorder="1" applyAlignment="1">
      <alignment horizontal="center"/>
    </xf>
    <xf numFmtId="0" fontId="19" fillId="11" borderId="13" xfId="0" applyFont="1" applyFill="1" applyBorder="1" applyAlignment="1">
      <alignment horizontal="center"/>
    </xf>
    <xf numFmtId="0" fontId="31" fillId="11" borderId="13" xfId="0" applyFont="1" applyFill="1" applyBorder="1" applyAlignment="1">
      <alignment horizontal="center"/>
    </xf>
    <xf numFmtId="14" fontId="24" fillId="2" borderId="58" xfId="0" applyNumberFormat="1" applyFont="1" applyFill="1" applyBorder="1" applyAlignment="1"/>
    <xf numFmtId="0" fontId="1" fillId="0" borderId="0" xfId="0" applyFont="1" applyAlignment="1">
      <alignment horizontal="center"/>
    </xf>
    <xf numFmtId="0" fontId="0" fillId="0" borderId="0" xfId="0" applyFont="1" applyAlignment="1"/>
    <xf numFmtId="49" fontId="8" fillId="3" borderId="1" xfId="0" applyNumberFormat="1" applyFont="1" applyFill="1" applyBorder="1" applyAlignment="1">
      <alignment horizontal="center" vertical="center" wrapText="1"/>
    </xf>
    <xf numFmtId="0" fontId="9" fillId="0" borderId="2" xfId="0" applyFont="1" applyBorder="1"/>
    <xf numFmtId="0" fontId="9" fillId="0" borderId="3" xfId="0" applyFont="1" applyBorder="1"/>
    <xf numFmtId="166" fontId="10" fillId="4" borderId="0" xfId="0" applyNumberFormat="1" applyFont="1" applyFill="1" applyAlignment="1">
      <alignment horizontal="center" vertical="top" wrapText="1"/>
    </xf>
    <xf numFmtId="0" fontId="12" fillId="5" borderId="4" xfId="0" applyFont="1" applyFill="1" applyBorder="1" applyAlignment="1">
      <alignment horizontal="center"/>
    </xf>
    <xf numFmtId="0" fontId="9" fillId="0" borderId="5" xfId="0" applyFont="1" applyBorder="1"/>
    <xf numFmtId="0" fontId="12" fillId="6" borderId="6" xfId="0" applyFont="1" applyFill="1" applyBorder="1" applyAlignment="1">
      <alignment horizontal="center"/>
    </xf>
    <xf numFmtId="0" fontId="9" fillId="0" borderId="7" xfId="0" applyFont="1" applyBorder="1"/>
    <xf numFmtId="14" fontId="12" fillId="0" borderId="9" xfId="0" applyNumberFormat="1" applyFont="1" applyBorder="1" applyAlignment="1">
      <alignment horizontal="center"/>
    </xf>
    <xf numFmtId="0" fontId="9" fillId="0" borderId="10" xfId="0" applyFont="1" applyBorder="1"/>
    <xf numFmtId="0" fontId="12" fillId="7" borderId="11" xfId="0" applyFont="1" applyFill="1" applyBorder="1" applyAlignment="1">
      <alignment horizontal="center" wrapText="1"/>
    </xf>
    <xf numFmtId="0" fontId="9" fillId="0" borderId="8" xfId="0" applyFont="1" applyBorder="1"/>
    <xf numFmtId="0" fontId="9" fillId="0" borderId="12" xfId="0" applyFont="1" applyBorder="1"/>
    <xf numFmtId="14" fontId="13" fillId="8" borderId="9" xfId="0" applyNumberFormat="1" applyFont="1" applyFill="1" applyBorder="1" applyAlignment="1">
      <alignment horizontal="center"/>
    </xf>
    <xf numFmtId="0" fontId="12" fillId="9" borderId="9" xfId="0" applyFont="1" applyFill="1" applyBorder="1" applyAlignment="1">
      <alignment horizontal="center"/>
    </xf>
    <xf numFmtId="14" fontId="5" fillId="0" borderId="0" xfId="0" applyNumberFormat="1" applyFont="1" applyAlignment="1">
      <alignment horizontal="center"/>
    </xf>
    <xf numFmtId="0" fontId="12" fillId="5" borderId="14" xfId="0" applyFont="1" applyFill="1" applyBorder="1" applyAlignment="1">
      <alignment horizontal="center"/>
    </xf>
    <xf numFmtId="0" fontId="9" fillId="0" borderId="15" xfId="0" applyFont="1" applyBorder="1"/>
    <xf numFmtId="0" fontId="9" fillId="0" borderId="16" xfId="0" applyFont="1" applyBorder="1"/>
    <xf numFmtId="0" fontId="12" fillId="6" borderId="17" xfId="0" applyFont="1" applyFill="1" applyBorder="1" applyAlignment="1">
      <alignment horizontal="center"/>
    </xf>
    <xf numFmtId="0" fontId="9" fillId="0" borderId="18" xfId="0" applyFont="1" applyBorder="1"/>
    <xf numFmtId="14" fontId="12" fillId="0" borderId="14" xfId="0" applyNumberFormat="1" applyFont="1" applyBorder="1" applyAlignment="1">
      <alignment horizontal="center"/>
    </xf>
    <xf numFmtId="0" fontId="12" fillId="7" borderId="19" xfId="0" applyFont="1" applyFill="1" applyBorder="1" applyAlignment="1">
      <alignment horizontal="center" wrapText="1"/>
    </xf>
    <xf numFmtId="0" fontId="9" fillId="0" borderId="20" xfId="0" applyFont="1" applyBorder="1"/>
    <xf numFmtId="0" fontId="9" fillId="0" borderId="21" xfId="0" applyFont="1" applyBorder="1"/>
    <xf numFmtId="14" fontId="12" fillId="8" borderId="14" xfId="0" applyNumberFormat="1" applyFont="1" applyFill="1" applyBorder="1" applyAlignment="1">
      <alignment horizontal="center"/>
    </xf>
    <xf numFmtId="0" fontId="12" fillId="9" borderId="14" xfId="0" applyFont="1" applyFill="1" applyBorder="1" applyAlignment="1">
      <alignment horizontal="center"/>
    </xf>
    <xf numFmtId="0" fontId="5" fillId="0" borderId="0" xfId="0" applyFont="1" applyAlignment="1">
      <alignment horizontal="center"/>
    </xf>
    <xf numFmtId="164" fontId="12" fillId="0" borderId="14" xfId="0" applyNumberFormat="1" applyFont="1" applyBorder="1" applyAlignment="1">
      <alignment horizontal="center"/>
    </xf>
    <xf numFmtId="0" fontId="12" fillId="8" borderId="14" xfId="0" applyFont="1" applyFill="1" applyBorder="1" applyAlignment="1">
      <alignment horizontal="center"/>
    </xf>
    <xf numFmtId="0" fontId="6" fillId="0" borderId="0" xfId="0" applyFont="1" applyAlignment="1">
      <alignment horizontal="center" vertical="center"/>
    </xf>
    <xf numFmtId="0" fontId="12" fillId="7" borderId="19" xfId="0" applyFont="1" applyFill="1" applyBorder="1" applyAlignment="1">
      <alignment horizontal="center"/>
    </xf>
    <xf numFmtId="49" fontId="45" fillId="20" borderId="56" xfId="0" applyNumberFormat="1" applyFont="1" applyFill="1" applyBorder="1" applyAlignment="1">
      <alignment horizontal="left" vertical="center"/>
    </xf>
    <xf numFmtId="0" fontId="9" fillId="0" borderId="45" xfId="0" applyFont="1" applyBorder="1"/>
    <xf numFmtId="0" fontId="46" fillId="0" borderId="0" xfId="0" applyFont="1" applyAlignment="1">
      <alignment horizontal="center"/>
    </xf>
    <xf numFmtId="0" fontId="49" fillId="0" borderId="0" xfId="0" applyFont="1" applyAlignment="1">
      <alignment horizontal="center"/>
    </xf>
    <xf numFmtId="0" fontId="46" fillId="0" borderId="9" xfId="0" applyFont="1" applyBorder="1" applyAlignment="1">
      <alignment horizontal="center"/>
    </xf>
    <xf numFmtId="0" fontId="49" fillId="0" borderId="1" xfId="0" applyFont="1" applyBorder="1" applyAlignment="1">
      <alignment horizontal="center"/>
    </xf>
    <xf numFmtId="0" fontId="50" fillId="0" borderId="1" xfId="0" applyFont="1" applyBorder="1" applyAlignment="1">
      <alignment horizontal="center"/>
    </xf>
    <xf numFmtId="0" fontId="46" fillId="0" borderId="1" xfId="0" applyFont="1" applyBorder="1" applyAlignment="1">
      <alignment horizontal="center"/>
    </xf>
    <xf numFmtId="0" fontId="0" fillId="0" borderId="14" xfId="0" applyFont="1" applyBorder="1" applyAlignment="1">
      <alignment horizontal="center"/>
    </xf>
  </cellXfs>
  <cellStyles count="1">
    <cellStyle name="Normal" xfId="0" builtinId="0"/>
  </cellStyles>
  <dxfs count="41">
    <dxf>
      <font>
        <color rgb="FFFF0000"/>
      </font>
      <fill>
        <patternFill patternType="none"/>
      </fill>
      <alignment wrapText="0" shrinkToFit="0"/>
    </dxf>
    <dxf>
      <font>
        <color rgb="FFFF0000"/>
      </font>
      <fill>
        <patternFill patternType="none"/>
      </fill>
      <alignment wrapText="0" shrinkToFit="0"/>
    </dxf>
    <dxf>
      <fill>
        <patternFill patternType="solid">
          <fgColor rgb="FFFFFF00"/>
          <bgColor rgb="FFFFFF00"/>
        </patternFill>
      </fill>
      <alignment wrapText="0" shrinkToFit="0"/>
    </dxf>
    <dxf>
      <fill>
        <patternFill patternType="solid">
          <fgColor rgb="FFFFFF00"/>
          <bgColor rgb="FFFFFF00"/>
        </patternFill>
      </fill>
      <alignment wrapText="0" shrinkToFit="0"/>
    </dxf>
    <dxf>
      <font>
        <color rgb="FF0000FF"/>
      </font>
      <fill>
        <patternFill patternType="none"/>
      </fill>
      <alignment wrapText="0" shrinkToFit="0"/>
    </dxf>
    <dxf>
      <font>
        <color rgb="FF800080"/>
      </font>
      <fill>
        <patternFill patternType="none"/>
      </fill>
      <alignment wrapText="0" shrinkToFit="0"/>
    </dxf>
    <dxf>
      <font>
        <color rgb="FF800080"/>
      </font>
      <fill>
        <patternFill patternType="none"/>
      </fill>
      <alignment wrapText="0" shrinkToFit="0"/>
    </dxf>
    <dxf>
      <font>
        <color rgb="FF008000"/>
      </font>
      <fill>
        <patternFill patternType="none"/>
      </fill>
      <alignment wrapText="0" shrinkToFit="0"/>
    </dxf>
    <dxf>
      <fill>
        <patternFill patternType="solid">
          <fgColor rgb="FFFFFF00"/>
          <bgColor rgb="FFFFFF00"/>
        </patternFill>
      </fill>
      <alignment wrapText="0" shrinkToFit="0"/>
    </dxf>
    <dxf>
      <fill>
        <patternFill patternType="solid">
          <fgColor rgb="FFFFFF99"/>
          <bgColor rgb="FFFFFF99"/>
        </patternFill>
      </fill>
      <alignment wrapText="0" shrinkToFit="0"/>
    </dxf>
    <dxf>
      <fill>
        <patternFill patternType="solid">
          <fgColor rgb="FFF4CCCC"/>
          <bgColor rgb="FFF4CCCC"/>
        </patternFill>
      </fill>
    </dxf>
    <dxf>
      <font>
        <color rgb="FF0000FF"/>
      </font>
      <fill>
        <patternFill patternType="none"/>
      </fill>
      <alignment wrapText="0" shrinkToFit="0"/>
    </dxf>
    <dxf>
      <font>
        <color rgb="FF800080"/>
      </font>
      <fill>
        <patternFill patternType="none"/>
      </fill>
      <alignment wrapText="0" shrinkToFit="0"/>
    </dxf>
    <dxf>
      <font>
        <color rgb="FF008000"/>
      </font>
      <fill>
        <patternFill patternType="none"/>
      </fill>
      <alignment wrapText="0" shrinkToFit="0"/>
    </dxf>
    <dxf>
      <fill>
        <patternFill patternType="solid">
          <fgColor rgb="FFF4CCCC"/>
          <bgColor rgb="FFF4CCCC"/>
        </patternFill>
      </fill>
    </dxf>
    <dxf>
      <font>
        <color rgb="FF0000FF"/>
      </font>
      <fill>
        <patternFill patternType="none"/>
      </fill>
      <alignment wrapText="0" shrinkToFit="0"/>
    </dxf>
    <dxf>
      <font>
        <color rgb="FF800080"/>
      </font>
      <fill>
        <patternFill patternType="none"/>
      </fill>
      <alignment wrapText="0" shrinkToFit="0"/>
    </dxf>
    <dxf>
      <font>
        <color rgb="FF008000"/>
      </font>
      <fill>
        <patternFill patternType="none"/>
      </fill>
      <alignment wrapText="0" shrinkToFit="0"/>
    </dxf>
    <dxf>
      <fill>
        <patternFill patternType="solid">
          <fgColor rgb="FFFFFF00"/>
          <bgColor rgb="FFFFFF00"/>
        </patternFill>
      </fill>
      <alignment wrapText="0" shrinkToFit="0"/>
    </dxf>
    <dxf>
      <fill>
        <patternFill patternType="solid">
          <fgColor rgb="FFFFFF00"/>
          <bgColor rgb="FFFFFF00"/>
        </patternFill>
      </fill>
      <alignment wrapText="0" shrinkToFit="0"/>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4CCCC"/>
          <bgColor rgb="FFF4CCCC"/>
        </patternFill>
      </fill>
    </dxf>
    <dxf>
      <font>
        <color rgb="FF0000FF"/>
      </font>
      <fill>
        <patternFill patternType="none"/>
      </fill>
      <alignment wrapText="0" shrinkToFit="0"/>
    </dxf>
    <dxf>
      <font>
        <color rgb="FF800080"/>
      </font>
      <fill>
        <patternFill patternType="none"/>
      </fill>
      <alignment wrapText="0" shrinkToFit="0"/>
    </dxf>
    <dxf>
      <font>
        <color rgb="FF008000"/>
      </font>
      <fill>
        <patternFill patternType="none"/>
      </fill>
      <alignment wrapText="0" shrinkToFit="0"/>
    </dxf>
    <dxf>
      <fill>
        <patternFill patternType="solid">
          <fgColor rgb="FFFF0000"/>
          <bgColor rgb="FFFF0000"/>
        </patternFill>
      </fill>
    </dxf>
    <dxf>
      <fill>
        <patternFill patternType="solid">
          <fgColor rgb="FFFF0000"/>
          <bgColor rgb="FFFF0000"/>
        </patternFill>
      </fill>
    </dxf>
    <dxf>
      <fill>
        <patternFill patternType="solid">
          <fgColor rgb="FFFEF8E3"/>
          <bgColor rgb="FFFEF8E3"/>
        </patternFill>
      </fill>
    </dxf>
    <dxf>
      <fill>
        <patternFill patternType="solid">
          <fgColor rgb="FFFFFFFF"/>
          <bgColor rgb="FFFFFFFF"/>
        </patternFill>
      </fill>
    </dxf>
    <dxf>
      <fill>
        <patternFill patternType="solid">
          <fgColor rgb="FFF7CB4D"/>
          <bgColor rgb="FFF7CB4D"/>
        </patternFill>
      </fill>
    </dxf>
  </dxfs>
  <tableStyles count="1">
    <tableStyle name="Tab Names-style" pivot="0" count="3">
      <tableStyleElement type="headerRow" dxfId="40"/>
      <tableStyleElement type="firstRowStripe" dxfId="39"/>
      <tableStyleElement type="secondRowStripe" dxfId="3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1" name="Table_1" displayName="Table_1" ref="D1:E28">
  <tableColumns count="2">
    <tableColumn id="1" name="Sheet Names"/>
    <tableColumn id="2" name="User(s)"/>
  </tableColumns>
  <tableStyleInfo name="Tab Name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metz.er/Wiley"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CCFF"/>
    <outlinePr summaryBelow="0" summaryRight="0"/>
    <pageSetUpPr fitToPage="1"/>
  </sheetPr>
  <dimension ref="A1:AP3139"/>
  <sheetViews>
    <sheetView workbookViewId="0"/>
  </sheetViews>
  <sheetFormatPr defaultColWidth="14.3984375" defaultRowHeight="15" customHeight="1"/>
  <cols>
    <col min="1" max="1" width="8.59765625" customWidth="1"/>
    <col min="2" max="2" width="11.09765625" customWidth="1"/>
    <col min="3" max="3" width="17.09765625" customWidth="1"/>
    <col min="4" max="4" width="10.59765625" customWidth="1"/>
    <col min="5" max="5" width="8" customWidth="1"/>
    <col min="6" max="6" width="15.296875" customWidth="1"/>
    <col min="7" max="7" width="43.8984375" customWidth="1"/>
    <col min="8" max="8" width="14.09765625" customWidth="1"/>
    <col min="9" max="10" width="14.69921875" customWidth="1"/>
    <col min="11" max="11" width="11.09765625" customWidth="1"/>
    <col min="12" max="12" width="13.3984375" customWidth="1"/>
    <col min="13" max="13" width="33.296875" customWidth="1"/>
    <col min="14" max="14" width="26" customWidth="1"/>
    <col min="15" max="15" width="14.8984375" customWidth="1"/>
    <col min="16" max="16" width="17" customWidth="1"/>
    <col min="17" max="17" width="16.59765625" customWidth="1"/>
    <col min="18" max="18" width="15.69921875" customWidth="1"/>
    <col min="19" max="19" width="12.09765625" customWidth="1"/>
    <col min="20" max="20" width="10.59765625" customWidth="1"/>
    <col min="21" max="21" width="12.8984375" customWidth="1"/>
    <col min="22" max="22" width="11.69921875" customWidth="1"/>
    <col min="23" max="23" width="14.69921875" customWidth="1"/>
    <col min="24" max="24" width="12.09765625" customWidth="1"/>
    <col min="25" max="25" width="31.09765625" customWidth="1"/>
    <col min="26" max="26" width="8.3984375" customWidth="1"/>
    <col min="27" max="27" width="9.59765625" customWidth="1"/>
    <col min="28" max="28" width="10.3984375" customWidth="1"/>
    <col min="29" max="29" width="46.8984375" customWidth="1"/>
    <col min="30" max="30" width="18.59765625" customWidth="1"/>
    <col min="31" max="31" width="12.296875" customWidth="1"/>
    <col min="32" max="32" width="12.3984375" customWidth="1"/>
    <col min="33" max="33" width="8.69921875" customWidth="1"/>
    <col min="34" max="34" width="10.69921875" customWidth="1"/>
    <col min="35" max="35" width="10.296875" customWidth="1"/>
    <col min="36" max="37" width="12" customWidth="1"/>
    <col min="38" max="42" width="14.59765625" customWidth="1"/>
  </cols>
  <sheetData>
    <row r="1" spans="1:42" ht="23.2" customHeight="1">
      <c r="A1" s="7" t="s">
        <v>98</v>
      </c>
      <c r="B1" s="8" t="str">
        <f>"= closed"</f>
        <v>= closed</v>
      </c>
      <c r="C1" s="570"/>
      <c r="D1" s="554"/>
      <c r="E1" s="554"/>
      <c r="F1" s="554"/>
      <c r="G1" s="554"/>
      <c r="H1" s="554"/>
      <c r="I1" s="554"/>
      <c r="J1" s="554"/>
      <c r="K1" s="554"/>
      <c r="L1" s="554"/>
      <c r="M1" s="554"/>
      <c r="N1" s="554"/>
      <c r="O1" s="554"/>
      <c r="P1" s="554"/>
      <c r="Q1" s="554"/>
      <c r="R1" s="554"/>
      <c r="S1" s="554"/>
      <c r="T1" s="554"/>
      <c r="U1" s="554"/>
      <c r="V1" s="554"/>
      <c r="W1" s="554"/>
      <c r="X1" s="554"/>
      <c r="Y1" s="554"/>
      <c r="Z1" s="554"/>
      <c r="AA1" s="554"/>
      <c r="AB1" s="554"/>
      <c r="AC1" s="554"/>
      <c r="AD1" s="9"/>
      <c r="AE1" s="9"/>
      <c r="AF1" s="10"/>
      <c r="AG1" s="10"/>
      <c r="AH1" s="11"/>
      <c r="AI1" s="12"/>
      <c r="AJ1" s="13"/>
      <c r="AK1" s="14"/>
      <c r="AL1" s="10"/>
      <c r="AM1" s="10"/>
      <c r="AN1" s="15"/>
      <c r="AO1" s="15"/>
      <c r="AP1" s="16"/>
    </row>
    <row r="2" spans="1:42" ht="13.55" customHeight="1">
      <c r="A2" s="555" t="s">
        <v>38</v>
      </c>
      <c r="B2" s="556"/>
      <c r="C2" s="556"/>
      <c r="D2" s="556"/>
      <c r="E2" s="556"/>
      <c r="F2" s="556"/>
      <c r="G2" s="556"/>
      <c r="H2" s="557"/>
      <c r="I2" s="18"/>
      <c r="J2" s="19"/>
      <c r="K2" s="72"/>
      <c r="L2" s="20"/>
      <c r="M2" s="21"/>
      <c r="N2" s="20"/>
      <c r="O2" s="20"/>
      <c r="P2" s="20"/>
      <c r="Q2" s="20"/>
      <c r="R2" s="19"/>
      <c r="S2" s="22" t="s">
        <v>40</v>
      </c>
      <c r="T2" s="20"/>
      <c r="U2" s="558" t="s">
        <v>41</v>
      </c>
      <c r="V2" s="554"/>
      <c r="W2" s="554"/>
      <c r="X2" s="554"/>
      <c r="Y2" s="20"/>
      <c r="Z2" s="20"/>
      <c r="AA2" s="23"/>
      <c r="AB2" s="24" t="s">
        <v>42</v>
      </c>
      <c r="AC2" s="21"/>
      <c r="AD2" s="20"/>
      <c r="AE2" s="20"/>
      <c r="AF2" s="20"/>
      <c r="AG2" s="20"/>
      <c r="AH2" s="25"/>
      <c r="AI2" s="21"/>
      <c r="AJ2" s="27" t="s">
        <v>45</v>
      </c>
      <c r="AK2" s="28"/>
      <c r="AL2" s="20"/>
      <c r="AM2" s="20"/>
      <c r="AN2" s="19"/>
      <c r="AO2" s="19"/>
      <c r="AP2" s="29"/>
    </row>
    <row r="3" spans="1:42" ht="14.4">
      <c r="A3" s="559" t="s">
        <v>46</v>
      </c>
      <c r="B3" s="554"/>
      <c r="C3" s="554"/>
      <c r="D3" s="554"/>
      <c r="E3" s="554"/>
      <c r="F3" s="560"/>
      <c r="G3" s="561" t="s">
        <v>47</v>
      </c>
      <c r="H3" s="562"/>
      <c r="I3" s="30"/>
      <c r="J3" s="563" t="s">
        <v>48</v>
      </c>
      <c r="K3" s="566"/>
      <c r="L3" s="564"/>
      <c r="M3" s="565" t="s">
        <v>49</v>
      </c>
      <c r="N3" s="566"/>
      <c r="O3" s="566"/>
      <c r="P3" s="566"/>
      <c r="Q3" s="567"/>
      <c r="R3" s="568" t="s">
        <v>50</v>
      </c>
      <c r="S3" s="566"/>
      <c r="T3" s="566"/>
      <c r="U3" s="566"/>
      <c r="V3" s="566"/>
      <c r="W3" s="566"/>
      <c r="X3" s="566"/>
      <c r="Y3" s="566"/>
      <c r="Z3" s="566"/>
      <c r="AA3" s="566"/>
      <c r="AB3" s="566"/>
      <c r="AC3" s="566"/>
      <c r="AD3" s="567"/>
      <c r="AE3" s="31"/>
      <c r="AF3" s="569" t="s">
        <v>51</v>
      </c>
      <c r="AG3" s="564"/>
      <c r="AH3" s="11"/>
      <c r="AI3" s="12"/>
      <c r="AJ3" s="34">
        <f>AVERAGE(AJ5:AJ1376)</f>
        <v>12.188872620790629</v>
      </c>
      <c r="AK3" s="14"/>
      <c r="AL3" s="10"/>
      <c r="AM3" s="10"/>
      <c r="AN3" s="15"/>
      <c r="AO3" s="15"/>
      <c r="AP3" s="16"/>
    </row>
    <row r="4" spans="1:42" ht="33" customHeight="1">
      <c r="A4" s="36" t="s">
        <v>99</v>
      </c>
      <c r="B4" s="37" t="s">
        <v>52</v>
      </c>
      <c r="C4" s="38" t="s">
        <v>53</v>
      </c>
      <c r="D4" s="39" t="s">
        <v>54</v>
      </c>
      <c r="E4" s="40" t="s">
        <v>55</v>
      </c>
      <c r="F4" s="39" t="s">
        <v>56</v>
      </c>
      <c r="G4" s="73" t="s">
        <v>57</v>
      </c>
      <c r="H4" s="41" t="s">
        <v>58</v>
      </c>
      <c r="I4" s="42" t="s">
        <v>59</v>
      </c>
      <c r="J4" s="42" t="s">
        <v>60</v>
      </c>
      <c r="K4" s="46" t="s">
        <v>100</v>
      </c>
      <c r="L4" s="43" t="s">
        <v>61</v>
      </c>
      <c r="M4" s="44" t="s">
        <v>62</v>
      </c>
      <c r="N4" s="44" t="s">
        <v>63</v>
      </c>
      <c r="O4" s="45" t="s">
        <v>64</v>
      </c>
      <c r="P4" s="45" t="s">
        <v>65</v>
      </c>
      <c r="Q4" s="45" t="s">
        <v>66</v>
      </c>
      <c r="R4" s="42" t="s">
        <v>101</v>
      </c>
      <c r="S4" s="46" t="s">
        <v>67</v>
      </c>
      <c r="T4" s="46" t="s">
        <v>68</v>
      </c>
      <c r="U4" s="42" t="s">
        <v>69</v>
      </c>
      <c r="V4" s="47" t="s">
        <v>70</v>
      </c>
      <c r="W4" s="47" t="s">
        <v>71</v>
      </c>
      <c r="X4" s="42" t="s">
        <v>72</v>
      </c>
      <c r="Y4" s="43" t="s">
        <v>73</v>
      </c>
      <c r="Z4" s="46" t="s">
        <v>102</v>
      </c>
      <c r="AA4" s="48" t="s">
        <v>74</v>
      </c>
      <c r="AB4" s="48" t="s">
        <v>75</v>
      </c>
      <c r="AC4" s="46" t="s">
        <v>103</v>
      </c>
      <c r="AD4" s="46" t="s">
        <v>76</v>
      </c>
      <c r="AE4" s="43" t="s">
        <v>77</v>
      </c>
      <c r="AF4" s="43" t="s">
        <v>78</v>
      </c>
      <c r="AG4" s="46" t="s">
        <v>79</v>
      </c>
      <c r="AH4" s="49" t="s">
        <v>80</v>
      </c>
      <c r="AI4" s="50" t="s">
        <v>81</v>
      </c>
      <c r="AJ4" s="51" t="s">
        <v>82</v>
      </c>
      <c r="AK4" s="52" t="s">
        <v>83</v>
      </c>
      <c r="AL4" s="52" t="s">
        <v>84</v>
      </c>
      <c r="AM4" s="52" t="s">
        <v>85</v>
      </c>
      <c r="AN4" s="53" t="s">
        <v>86</v>
      </c>
      <c r="AO4" s="54" t="s">
        <v>87</v>
      </c>
      <c r="AP4" s="51" t="s">
        <v>88</v>
      </c>
    </row>
    <row r="5" spans="1:42" ht="14.4">
      <c r="A5" s="55" t="s">
        <v>104</v>
      </c>
      <c r="B5" s="56" t="s">
        <v>89</v>
      </c>
      <c r="C5" s="57">
        <v>43705</v>
      </c>
      <c r="D5" s="56" t="s">
        <v>90</v>
      </c>
      <c r="E5" s="56" t="s">
        <v>105</v>
      </c>
      <c r="F5" s="58" t="s">
        <v>106</v>
      </c>
      <c r="G5" s="58" t="s">
        <v>107</v>
      </c>
      <c r="H5" s="56" t="s">
        <v>105</v>
      </c>
      <c r="I5" s="59"/>
      <c r="J5" s="59">
        <f t="shared" ref="J5:J86" si="0">IF(C5="","",SUM(C5+30))</f>
        <v>43735</v>
      </c>
      <c r="K5" s="56" t="s">
        <v>18</v>
      </c>
      <c r="L5" s="56" t="s">
        <v>108</v>
      </c>
      <c r="M5" s="60" t="s">
        <v>109</v>
      </c>
      <c r="N5" s="56" t="s">
        <v>110</v>
      </c>
      <c r="O5" s="56" t="s">
        <v>114</v>
      </c>
      <c r="P5" s="56" t="s">
        <v>115</v>
      </c>
      <c r="Q5" s="56" t="s">
        <v>117</v>
      </c>
      <c r="R5" s="57"/>
      <c r="S5" s="56" t="s">
        <v>108</v>
      </c>
      <c r="T5" s="56" t="s">
        <v>108</v>
      </c>
      <c r="U5" s="59"/>
      <c r="V5" s="62" t="s">
        <v>122</v>
      </c>
      <c r="W5" s="76" t="s">
        <v>122</v>
      </c>
      <c r="X5" s="59"/>
      <c r="Y5" s="56" t="s">
        <v>108</v>
      </c>
      <c r="Z5" s="56" t="s">
        <v>121</v>
      </c>
      <c r="AA5" s="57">
        <v>43712</v>
      </c>
      <c r="AB5" s="63" t="s">
        <v>124</v>
      </c>
      <c r="AC5" s="64" t="s">
        <v>125</v>
      </c>
      <c r="AD5" s="65" t="s">
        <v>97</v>
      </c>
      <c r="AE5" s="56" t="s">
        <v>119</v>
      </c>
      <c r="AF5" s="61"/>
      <c r="AG5" s="61"/>
      <c r="AH5" s="67"/>
      <c r="AI5" s="68"/>
      <c r="AJ5" s="69">
        <f t="shared" ref="AJ5:AJ1228" si="1">IF(AA5="","",SUM(AA5-C5))</f>
        <v>7</v>
      </c>
      <c r="AK5" s="70" t="str">
        <f t="shared" ref="AK5:AK20" si="2">IF(R5="","",SUM(R5+30))</f>
        <v/>
      </c>
      <c r="AL5" s="71" t="s">
        <v>17409</v>
      </c>
      <c r="AM5" s="71"/>
      <c r="AN5" s="70">
        <f t="shared" ref="AN5:AN20" si="3">IF(C5="","",SUM(C5+10))</f>
        <v>43715</v>
      </c>
      <c r="AO5" s="70"/>
      <c r="AP5" s="74">
        <f t="array" aca="1" ref="AP5:AP3139" ca="1">IF(C5:C3139="","",DATEDIF(C5:C3139, TODAY(), "D"))</f>
        <v>254</v>
      </c>
    </row>
    <row r="6" spans="1:42" ht="14.4">
      <c r="A6" s="55" t="s">
        <v>138</v>
      </c>
      <c r="B6" s="56" t="s">
        <v>89</v>
      </c>
      <c r="C6" s="57">
        <v>43523</v>
      </c>
      <c r="D6" s="56" t="s">
        <v>131</v>
      </c>
      <c r="E6" s="56" t="s">
        <v>140</v>
      </c>
      <c r="F6" s="58" t="s">
        <v>106</v>
      </c>
      <c r="G6" s="58" t="s">
        <v>107</v>
      </c>
      <c r="H6" s="56" t="s">
        <v>140</v>
      </c>
      <c r="I6" s="57"/>
      <c r="J6" s="57">
        <f t="shared" si="0"/>
        <v>43553</v>
      </c>
      <c r="K6" s="56" t="s">
        <v>18</v>
      </c>
      <c r="L6" s="56" t="s">
        <v>18</v>
      </c>
      <c r="M6" s="60" t="s">
        <v>141</v>
      </c>
      <c r="N6" s="56" t="s">
        <v>142</v>
      </c>
      <c r="O6" s="56" t="s">
        <v>143</v>
      </c>
      <c r="P6" s="56" t="s">
        <v>144</v>
      </c>
      <c r="Q6" s="56" t="s">
        <v>17</v>
      </c>
      <c r="R6" s="57"/>
      <c r="S6" s="56" t="s">
        <v>108</v>
      </c>
      <c r="T6" s="56" t="s">
        <v>108</v>
      </c>
      <c r="U6" s="57"/>
      <c r="V6" s="62"/>
      <c r="W6" s="62">
        <v>0</v>
      </c>
      <c r="X6" s="57"/>
      <c r="Y6" s="56" t="s">
        <v>108</v>
      </c>
      <c r="Z6" s="56" t="s">
        <v>121</v>
      </c>
      <c r="AA6" s="57">
        <v>43523</v>
      </c>
      <c r="AB6" s="63" t="s">
        <v>147</v>
      </c>
      <c r="AC6" s="64" t="s">
        <v>148</v>
      </c>
      <c r="AD6" s="65" t="s">
        <v>97</v>
      </c>
      <c r="AE6" s="65" t="s">
        <v>90</v>
      </c>
      <c r="AF6" s="66"/>
      <c r="AG6" s="66"/>
      <c r="AH6" s="67"/>
      <c r="AI6" s="68"/>
      <c r="AJ6" s="69">
        <f t="shared" si="1"/>
        <v>0</v>
      </c>
      <c r="AK6" s="70" t="str">
        <f t="shared" si="2"/>
        <v/>
      </c>
      <c r="AL6" s="71" t="s">
        <v>17409</v>
      </c>
      <c r="AM6" s="71"/>
      <c r="AN6" s="70">
        <f t="shared" si="3"/>
        <v>43533</v>
      </c>
      <c r="AO6" s="70"/>
      <c r="AP6" s="74">
        <f ca="1"/>
        <v>436</v>
      </c>
    </row>
    <row r="7" spans="1:42" ht="39.75">
      <c r="A7" s="55" t="s">
        <v>149</v>
      </c>
      <c r="B7" s="56" t="s">
        <v>89</v>
      </c>
      <c r="C7" s="57">
        <v>43599</v>
      </c>
      <c r="D7" s="56" t="s">
        <v>119</v>
      </c>
      <c r="E7" s="56" t="s">
        <v>140</v>
      </c>
      <c r="F7" s="58" t="s">
        <v>106</v>
      </c>
      <c r="G7" s="58" t="s">
        <v>107</v>
      </c>
      <c r="H7" s="56" t="s">
        <v>140</v>
      </c>
      <c r="I7" s="59"/>
      <c r="J7" s="59">
        <f t="shared" si="0"/>
        <v>43629</v>
      </c>
      <c r="K7" s="56" t="s">
        <v>18</v>
      </c>
      <c r="L7" s="56" t="s">
        <v>18</v>
      </c>
      <c r="M7" s="60" t="s">
        <v>151</v>
      </c>
      <c r="N7" s="56" t="s">
        <v>152</v>
      </c>
      <c r="O7" s="56" t="s">
        <v>137</v>
      </c>
      <c r="P7" s="56" t="s">
        <v>153</v>
      </c>
      <c r="Q7" s="56" t="s">
        <v>154</v>
      </c>
      <c r="R7" s="59"/>
      <c r="S7" s="56" t="s">
        <v>108</v>
      </c>
      <c r="T7" s="56" t="s">
        <v>108</v>
      </c>
      <c r="U7" s="57">
        <v>43599</v>
      </c>
      <c r="V7" s="62">
        <v>25</v>
      </c>
      <c r="W7" s="62">
        <v>25</v>
      </c>
      <c r="X7" s="57">
        <v>43623</v>
      </c>
      <c r="Y7" s="56" t="s">
        <v>108</v>
      </c>
      <c r="Z7" s="56" t="s">
        <v>121</v>
      </c>
      <c r="AA7" s="57">
        <v>43634</v>
      </c>
      <c r="AB7" s="63" t="s">
        <v>155</v>
      </c>
      <c r="AC7" s="60" t="s">
        <v>156</v>
      </c>
      <c r="AD7" s="65" t="s">
        <v>97</v>
      </c>
      <c r="AE7" s="56" t="s">
        <v>90</v>
      </c>
      <c r="AF7" s="61"/>
      <c r="AG7" s="61"/>
      <c r="AH7" s="67"/>
      <c r="AI7" s="68"/>
      <c r="AJ7" s="69">
        <f t="shared" si="1"/>
        <v>35</v>
      </c>
      <c r="AK7" s="70" t="str">
        <f t="shared" si="2"/>
        <v/>
      </c>
      <c r="AL7" s="71" t="s">
        <v>17409</v>
      </c>
      <c r="AM7" s="71"/>
      <c r="AN7" s="70">
        <f t="shared" si="3"/>
        <v>43609</v>
      </c>
      <c r="AO7" s="70"/>
      <c r="AP7" s="74">
        <f ca="1"/>
        <v>360</v>
      </c>
    </row>
    <row r="8" spans="1:42" ht="14.4">
      <c r="A8" s="55" t="s">
        <v>158</v>
      </c>
      <c r="B8" s="56" t="s">
        <v>89</v>
      </c>
      <c r="C8" s="57">
        <v>43654</v>
      </c>
      <c r="D8" s="56" t="s">
        <v>90</v>
      </c>
      <c r="E8" s="56" t="s">
        <v>105</v>
      </c>
      <c r="F8" s="58" t="s">
        <v>106</v>
      </c>
      <c r="G8" s="58" t="s">
        <v>107</v>
      </c>
      <c r="H8" s="56" t="s">
        <v>105</v>
      </c>
      <c r="I8" s="57"/>
      <c r="J8" s="57">
        <f t="shared" si="0"/>
        <v>43684</v>
      </c>
      <c r="K8" s="56" t="s">
        <v>18</v>
      </c>
      <c r="L8" s="56" t="s">
        <v>18</v>
      </c>
      <c r="M8" s="60" t="s">
        <v>159</v>
      </c>
      <c r="N8" s="56" t="s">
        <v>160</v>
      </c>
      <c r="O8" s="56"/>
      <c r="P8" s="56" t="s">
        <v>161</v>
      </c>
      <c r="Q8" s="56" t="s">
        <v>21</v>
      </c>
      <c r="R8" s="57"/>
      <c r="S8" s="56" t="s">
        <v>108</v>
      </c>
      <c r="T8" s="56" t="s">
        <v>108</v>
      </c>
      <c r="U8" s="57"/>
      <c r="V8" s="62"/>
      <c r="W8" s="62"/>
      <c r="X8" s="57"/>
      <c r="Y8" s="56" t="s">
        <v>108</v>
      </c>
      <c r="Z8" s="56" t="s">
        <v>121</v>
      </c>
      <c r="AA8" s="57">
        <v>43654</v>
      </c>
      <c r="AB8" s="63" t="s">
        <v>163</v>
      </c>
      <c r="AC8" s="64" t="s">
        <v>164</v>
      </c>
      <c r="AD8" s="65" t="s">
        <v>97</v>
      </c>
      <c r="AE8" s="56" t="s">
        <v>90</v>
      </c>
      <c r="AF8" s="61"/>
      <c r="AG8" s="61"/>
      <c r="AH8" s="67"/>
      <c r="AI8" s="68"/>
      <c r="AJ8" s="69">
        <f t="shared" si="1"/>
        <v>0</v>
      </c>
      <c r="AK8" s="70" t="str">
        <f t="shared" si="2"/>
        <v/>
      </c>
      <c r="AL8" s="71" t="s">
        <v>17409</v>
      </c>
      <c r="AM8" s="71"/>
      <c r="AN8" s="70">
        <f t="shared" si="3"/>
        <v>43664</v>
      </c>
      <c r="AO8" s="70"/>
      <c r="AP8" s="74">
        <f ca="1"/>
        <v>305</v>
      </c>
    </row>
    <row r="9" spans="1:42" ht="14.4">
      <c r="A9" s="55" t="s">
        <v>165</v>
      </c>
      <c r="B9" s="56" t="s">
        <v>89</v>
      </c>
      <c r="C9" s="57">
        <v>43549</v>
      </c>
      <c r="D9" s="56" t="s">
        <v>90</v>
      </c>
      <c r="E9" s="56" t="s">
        <v>140</v>
      </c>
      <c r="F9" s="58" t="s">
        <v>106</v>
      </c>
      <c r="G9" s="58" t="s">
        <v>107</v>
      </c>
      <c r="H9" s="56" t="s">
        <v>140</v>
      </c>
      <c r="I9" s="57"/>
      <c r="J9" s="57">
        <f t="shared" si="0"/>
        <v>43579</v>
      </c>
      <c r="K9" s="56" t="s">
        <v>18</v>
      </c>
      <c r="L9" s="56" t="s">
        <v>14</v>
      </c>
      <c r="M9" s="60" t="s">
        <v>166</v>
      </c>
      <c r="N9" s="56" t="s">
        <v>167</v>
      </c>
      <c r="O9" s="56"/>
      <c r="P9" s="56" t="s">
        <v>108</v>
      </c>
      <c r="Q9" s="56" t="s">
        <v>96</v>
      </c>
      <c r="R9" s="57"/>
      <c r="S9" s="56" t="s">
        <v>108</v>
      </c>
      <c r="T9" s="56" t="s">
        <v>108</v>
      </c>
      <c r="U9" s="57"/>
      <c r="V9" s="62"/>
      <c r="W9" s="62" t="s">
        <v>108</v>
      </c>
      <c r="X9" s="57"/>
      <c r="Y9" s="56" t="s">
        <v>108</v>
      </c>
      <c r="Z9" s="56" t="s">
        <v>123</v>
      </c>
      <c r="AA9" s="57">
        <v>43549</v>
      </c>
      <c r="AB9" s="63" t="s">
        <v>168</v>
      </c>
      <c r="AC9" s="64" t="s">
        <v>169</v>
      </c>
      <c r="AD9" s="56" t="s">
        <v>118</v>
      </c>
      <c r="AE9" s="56"/>
      <c r="AF9" s="61"/>
      <c r="AG9" s="61"/>
      <c r="AH9" s="67"/>
      <c r="AI9" s="68"/>
      <c r="AJ9" s="69">
        <f t="shared" si="1"/>
        <v>0</v>
      </c>
      <c r="AK9" s="70" t="str">
        <f t="shared" si="2"/>
        <v/>
      </c>
      <c r="AL9" s="71" t="s">
        <v>17409</v>
      </c>
      <c r="AM9" s="71"/>
      <c r="AN9" s="70">
        <f t="shared" si="3"/>
        <v>43559</v>
      </c>
      <c r="AO9" s="70"/>
      <c r="AP9" s="74">
        <f ca="1"/>
        <v>410</v>
      </c>
    </row>
    <row r="10" spans="1:42" ht="14.4">
      <c r="A10" s="55" t="s">
        <v>170</v>
      </c>
      <c r="B10" s="56" t="s">
        <v>89</v>
      </c>
      <c r="C10" s="57">
        <v>43549</v>
      </c>
      <c r="D10" s="56" t="s">
        <v>90</v>
      </c>
      <c r="E10" s="56" t="s">
        <v>140</v>
      </c>
      <c r="F10" s="58" t="s">
        <v>106</v>
      </c>
      <c r="G10" s="58" t="s">
        <v>107</v>
      </c>
      <c r="H10" s="56" t="s">
        <v>140</v>
      </c>
      <c r="I10" s="57"/>
      <c r="J10" s="57">
        <f t="shared" si="0"/>
        <v>43579</v>
      </c>
      <c r="K10" s="56" t="s">
        <v>18</v>
      </c>
      <c r="L10" s="56" t="s">
        <v>18</v>
      </c>
      <c r="M10" s="60" t="s">
        <v>166</v>
      </c>
      <c r="N10" s="56" t="s">
        <v>173</v>
      </c>
      <c r="O10" s="56" t="s">
        <v>27</v>
      </c>
      <c r="P10" s="56" t="s">
        <v>174</v>
      </c>
      <c r="Q10" s="56" t="s">
        <v>17</v>
      </c>
      <c r="R10" s="57"/>
      <c r="S10" s="56" t="s">
        <v>108</v>
      </c>
      <c r="T10" s="56" t="s">
        <v>108</v>
      </c>
      <c r="U10" s="57"/>
      <c r="V10" s="62"/>
      <c r="W10" s="62">
        <v>0</v>
      </c>
      <c r="X10" s="57"/>
      <c r="Y10" s="56" t="s">
        <v>108</v>
      </c>
      <c r="Z10" s="56" t="s">
        <v>121</v>
      </c>
      <c r="AA10" s="57">
        <v>43549</v>
      </c>
      <c r="AB10" s="63" t="s">
        <v>168</v>
      </c>
      <c r="AC10" s="64" t="s">
        <v>175</v>
      </c>
      <c r="AD10" s="65" t="s">
        <v>97</v>
      </c>
      <c r="AE10" s="56" t="s">
        <v>90</v>
      </c>
      <c r="AF10" s="61"/>
      <c r="AG10" s="61"/>
      <c r="AH10" s="67"/>
      <c r="AI10" s="68"/>
      <c r="AJ10" s="69">
        <f t="shared" si="1"/>
        <v>0</v>
      </c>
      <c r="AK10" s="70" t="str">
        <f t="shared" si="2"/>
        <v/>
      </c>
      <c r="AL10" s="71" t="s">
        <v>17409</v>
      </c>
      <c r="AM10" s="71"/>
      <c r="AN10" s="70">
        <f t="shared" si="3"/>
        <v>43559</v>
      </c>
      <c r="AO10" s="70"/>
      <c r="AP10" s="74">
        <f ca="1"/>
        <v>410</v>
      </c>
    </row>
    <row r="11" spans="1:42" ht="14.4">
      <c r="A11" s="55" t="s">
        <v>178</v>
      </c>
      <c r="B11" s="56" t="s">
        <v>89</v>
      </c>
      <c r="C11" s="57">
        <v>43537</v>
      </c>
      <c r="D11" s="56" t="s">
        <v>90</v>
      </c>
      <c r="E11" s="56" t="s">
        <v>140</v>
      </c>
      <c r="F11" s="58" t="s">
        <v>106</v>
      </c>
      <c r="G11" s="58" t="s">
        <v>107</v>
      </c>
      <c r="H11" s="56" t="s">
        <v>140</v>
      </c>
      <c r="I11" s="57"/>
      <c r="J11" s="57">
        <f t="shared" si="0"/>
        <v>43567</v>
      </c>
      <c r="K11" s="56" t="s">
        <v>18</v>
      </c>
      <c r="L11" s="56" t="s">
        <v>18</v>
      </c>
      <c r="M11" s="60" t="s">
        <v>180</v>
      </c>
      <c r="N11" s="56" t="s">
        <v>181</v>
      </c>
      <c r="O11" s="56" t="s">
        <v>27</v>
      </c>
      <c r="P11" s="56" t="s">
        <v>182</v>
      </c>
      <c r="Q11" s="56" t="s">
        <v>17</v>
      </c>
      <c r="R11" s="57"/>
      <c r="S11" s="56" t="s">
        <v>108</v>
      </c>
      <c r="T11" s="56" t="s">
        <v>108</v>
      </c>
      <c r="U11" s="57"/>
      <c r="V11" s="62"/>
      <c r="W11" s="62">
        <v>0</v>
      </c>
      <c r="X11" s="57"/>
      <c r="Y11" s="56" t="s">
        <v>108</v>
      </c>
      <c r="Z11" s="56" t="s">
        <v>121</v>
      </c>
      <c r="AA11" s="57">
        <v>43549</v>
      </c>
      <c r="AB11" s="63" t="s">
        <v>168</v>
      </c>
      <c r="AC11" s="64" t="s">
        <v>183</v>
      </c>
      <c r="AD11" s="65" t="s">
        <v>97</v>
      </c>
      <c r="AE11" s="56" t="s">
        <v>90</v>
      </c>
      <c r="AF11" s="61"/>
      <c r="AG11" s="61"/>
      <c r="AH11" s="67"/>
      <c r="AI11" s="68"/>
      <c r="AJ11" s="69">
        <f t="shared" si="1"/>
        <v>12</v>
      </c>
      <c r="AK11" s="70" t="str">
        <f t="shared" si="2"/>
        <v/>
      </c>
      <c r="AL11" s="71" t="s">
        <v>17409</v>
      </c>
      <c r="AM11" s="71"/>
      <c r="AN11" s="70">
        <f t="shared" si="3"/>
        <v>43547</v>
      </c>
      <c r="AO11" s="70"/>
      <c r="AP11" s="74">
        <f ca="1"/>
        <v>422</v>
      </c>
    </row>
    <row r="12" spans="1:42" ht="14.4">
      <c r="A12" s="55" t="s">
        <v>185</v>
      </c>
      <c r="B12" s="56" t="s">
        <v>89</v>
      </c>
      <c r="C12" s="57">
        <v>43549</v>
      </c>
      <c r="D12" s="56" t="s">
        <v>90</v>
      </c>
      <c r="E12" s="56" t="s">
        <v>140</v>
      </c>
      <c r="F12" s="58" t="s">
        <v>106</v>
      </c>
      <c r="G12" s="58" t="s">
        <v>107</v>
      </c>
      <c r="H12" s="56" t="s">
        <v>140</v>
      </c>
      <c r="I12" s="57"/>
      <c r="J12" s="57">
        <f t="shared" si="0"/>
        <v>43579</v>
      </c>
      <c r="K12" s="56" t="s">
        <v>18</v>
      </c>
      <c r="L12" s="56" t="s">
        <v>18</v>
      </c>
      <c r="M12" s="60" t="s">
        <v>180</v>
      </c>
      <c r="N12" s="56" t="s">
        <v>186</v>
      </c>
      <c r="O12" s="56" t="s">
        <v>27</v>
      </c>
      <c r="P12" s="56" t="s">
        <v>187</v>
      </c>
      <c r="Q12" s="56" t="s">
        <v>17</v>
      </c>
      <c r="R12" s="59"/>
      <c r="S12" s="56" t="s">
        <v>108</v>
      </c>
      <c r="T12" s="56" t="s">
        <v>108</v>
      </c>
      <c r="U12" s="59"/>
      <c r="V12" s="77"/>
      <c r="W12" s="62">
        <v>0</v>
      </c>
      <c r="X12" s="59"/>
      <c r="Y12" s="56" t="s">
        <v>108</v>
      </c>
      <c r="Z12" s="56" t="s">
        <v>121</v>
      </c>
      <c r="AA12" s="57">
        <v>43549</v>
      </c>
      <c r="AB12" s="63" t="s">
        <v>168</v>
      </c>
      <c r="AC12" s="64" t="s">
        <v>183</v>
      </c>
      <c r="AD12" s="65" t="s">
        <v>97</v>
      </c>
      <c r="AE12" s="56" t="s">
        <v>90</v>
      </c>
      <c r="AF12" s="61"/>
      <c r="AG12" s="61"/>
      <c r="AH12" s="67"/>
      <c r="AI12" s="68"/>
      <c r="AJ12" s="69">
        <f t="shared" si="1"/>
        <v>0</v>
      </c>
      <c r="AK12" s="70" t="str">
        <f t="shared" si="2"/>
        <v/>
      </c>
      <c r="AL12" s="71" t="s">
        <v>17409</v>
      </c>
      <c r="AM12" s="71"/>
      <c r="AN12" s="70">
        <f t="shared" si="3"/>
        <v>43559</v>
      </c>
      <c r="AO12" s="70"/>
      <c r="AP12" s="74">
        <f ca="1"/>
        <v>410</v>
      </c>
    </row>
    <row r="13" spans="1:42" ht="14.4">
      <c r="A13" s="55" t="s">
        <v>193</v>
      </c>
      <c r="B13" s="56" t="s">
        <v>89</v>
      </c>
      <c r="C13" s="57">
        <v>43550</v>
      </c>
      <c r="D13" s="56" t="s">
        <v>90</v>
      </c>
      <c r="E13" s="56" t="s">
        <v>140</v>
      </c>
      <c r="F13" s="58" t="s">
        <v>106</v>
      </c>
      <c r="G13" s="58" t="s">
        <v>107</v>
      </c>
      <c r="H13" s="56" t="s">
        <v>140</v>
      </c>
      <c r="I13" s="57"/>
      <c r="J13" s="57">
        <f t="shared" si="0"/>
        <v>43580</v>
      </c>
      <c r="K13" s="56" t="s">
        <v>18</v>
      </c>
      <c r="L13" s="56" t="s">
        <v>18</v>
      </c>
      <c r="M13" s="60" t="s">
        <v>180</v>
      </c>
      <c r="N13" s="56" t="s">
        <v>194</v>
      </c>
      <c r="O13" s="56" t="s">
        <v>27</v>
      </c>
      <c r="P13" s="56" t="s">
        <v>195</v>
      </c>
      <c r="Q13" s="56" t="s">
        <v>17</v>
      </c>
      <c r="R13" s="57"/>
      <c r="S13" s="56" t="s">
        <v>108</v>
      </c>
      <c r="T13" s="56" t="s">
        <v>108</v>
      </c>
      <c r="U13" s="57"/>
      <c r="V13" s="62"/>
      <c r="W13" s="62">
        <v>0</v>
      </c>
      <c r="X13" s="57"/>
      <c r="Y13" s="56" t="s">
        <v>108</v>
      </c>
      <c r="Z13" s="56" t="s">
        <v>121</v>
      </c>
      <c r="AA13" s="57">
        <v>43550</v>
      </c>
      <c r="AB13" s="63" t="s">
        <v>168</v>
      </c>
      <c r="AC13" s="64" t="s">
        <v>197</v>
      </c>
      <c r="AD13" s="65" t="s">
        <v>97</v>
      </c>
      <c r="AE13" s="56" t="s">
        <v>90</v>
      </c>
      <c r="AF13" s="61"/>
      <c r="AG13" s="61"/>
      <c r="AH13" s="67"/>
      <c r="AI13" s="68"/>
      <c r="AJ13" s="69">
        <f t="shared" si="1"/>
        <v>0</v>
      </c>
      <c r="AK13" s="70" t="str">
        <f t="shared" si="2"/>
        <v/>
      </c>
      <c r="AL13" s="71" t="s">
        <v>17409</v>
      </c>
      <c r="AM13" s="71"/>
      <c r="AN13" s="70">
        <f t="shared" si="3"/>
        <v>43560</v>
      </c>
      <c r="AO13" s="70"/>
      <c r="AP13" s="74">
        <f ca="1"/>
        <v>409</v>
      </c>
    </row>
    <row r="14" spans="1:42" ht="14.4">
      <c r="A14" s="55" t="s">
        <v>199</v>
      </c>
      <c r="B14" s="56" t="s">
        <v>89</v>
      </c>
      <c r="C14" s="57">
        <v>43550</v>
      </c>
      <c r="D14" s="56" t="s">
        <v>90</v>
      </c>
      <c r="E14" s="56" t="s">
        <v>140</v>
      </c>
      <c r="F14" s="58" t="s">
        <v>106</v>
      </c>
      <c r="G14" s="58" t="s">
        <v>107</v>
      </c>
      <c r="H14" s="56" t="s">
        <v>140</v>
      </c>
      <c r="I14" s="59"/>
      <c r="J14" s="59">
        <f t="shared" si="0"/>
        <v>43580</v>
      </c>
      <c r="K14" s="56" t="s">
        <v>18</v>
      </c>
      <c r="L14" s="56" t="s">
        <v>18</v>
      </c>
      <c r="M14" s="60" t="s">
        <v>180</v>
      </c>
      <c r="N14" s="56" t="s">
        <v>202</v>
      </c>
      <c r="O14" s="56" t="s">
        <v>27</v>
      </c>
      <c r="P14" s="56" t="s">
        <v>195</v>
      </c>
      <c r="Q14" s="56" t="s">
        <v>17</v>
      </c>
      <c r="R14" s="59"/>
      <c r="S14" s="56" t="s">
        <v>108</v>
      </c>
      <c r="T14" s="56" t="s">
        <v>108</v>
      </c>
      <c r="U14" s="59"/>
      <c r="V14" s="77"/>
      <c r="W14" s="62">
        <v>0</v>
      </c>
      <c r="X14" s="59"/>
      <c r="Y14" s="56" t="s">
        <v>108</v>
      </c>
      <c r="Z14" s="56" t="s">
        <v>121</v>
      </c>
      <c r="AA14" s="57">
        <v>43550</v>
      </c>
      <c r="AB14" s="63" t="s">
        <v>168</v>
      </c>
      <c r="AC14" s="64" t="s">
        <v>197</v>
      </c>
      <c r="AD14" s="65" t="s">
        <v>97</v>
      </c>
      <c r="AE14" s="56" t="s">
        <v>90</v>
      </c>
      <c r="AF14" s="61"/>
      <c r="AG14" s="61"/>
      <c r="AH14" s="67"/>
      <c r="AI14" s="68"/>
      <c r="AJ14" s="69">
        <f t="shared" si="1"/>
        <v>0</v>
      </c>
      <c r="AK14" s="70" t="str">
        <f t="shared" si="2"/>
        <v/>
      </c>
      <c r="AL14" s="71" t="s">
        <v>17409</v>
      </c>
      <c r="AM14" s="71"/>
      <c r="AN14" s="70">
        <f t="shared" si="3"/>
        <v>43560</v>
      </c>
      <c r="AO14" s="70"/>
      <c r="AP14" s="74">
        <f ca="1"/>
        <v>409</v>
      </c>
    </row>
    <row r="15" spans="1:42" ht="14.4">
      <c r="A15" s="55" t="s">
        <v>203</v>
      </c>
      <c r="B15" s="56" t="s">
        <v>89</v>
      </c>
      <c r="C15" s="57">
        <v>43550</v>
      </c>
      <c r="D15" s="56" t="s">
        <v>90</v>
      </c>
      <c r="E15" s="56" t="s">
        <v>140</v>
      </c>
      <c r="F15" s="58" t="s">
        <v>106</v>
      </c>
      <c r="G15" s="58" t="s">
        <v>107</v>
      </c>
      <c r="H15" s="56" t="s">
        <v>140</v>
      </c>
      <c r="I15" s="57"/>
      <c r="J15" s="57">
        <f t="shared" si="0"/>
        <v>43580</v>
      </c>
      <c r="K15" s="56" t="s">
        <v>18</v>
      </c>
      <c r="L15" s="56" t="s">
        <v>18</v>
      </c>
      <c r="M15" s="60" t="s">
        <v>180</v>
      </c>
      <c r="N15" s="56" t="s">
        <v>204</v>
      </c>
      <c r="O15" s="56" t="s">
        <v>27</v>
      </c>
      <c r="P15" s="56" t="s">
        <v>205</v>
      </c>
      <c r="Q15" s="56" t="s">
        <v>17</v>
      </c>
      <c r="R15" s="57"/>
      <c r="S15" s="56" t="s">
        <v>108</v>
      </c>
      <c r="T15" s="56" t="s">
        <v>108</v>
      </c>
      <c r="U15" s="57"/>
      <c r="V15" s="62"/>
      <c r="W15" s="62">
        <v>0</v>
      </c>
      <c r="X15" s="57"/>
      <c r="Y15" s="56" t="s">
        <v>108</v>
      </c>
      <c r="Z15" s="56" t="s">
        <v>121</v>
      </c>
      <c r="AA15" s="57">
        <v>43550</v>
      </c>
      <c r="AB15" s="63" t="s">
        <v>168</v>
      </c>
      <c r="AC15" s="64" t="s">
        <v>206</v>
      </c>
      <c r="AD15" s="65" t="s">
        <v>97</v>
      </c>
      <c r="AE15" s="56" t="s">
        <v>90</v>
      </c>
      <c r="AF15" s="61"/>
      <c r="AG15" s="61"/>
      <c r="AH15" s="67"/>
      <c r="AI15" s="68"/>
      <c r="AJ15" s="69">
        <f t="shared" si="1"/>
        <v>0</v>
      </c>
      <c r="AK15" s="70" t="str">
        <f t="shared" si="2"/>
        <v/>
      </c>
      <c r="AL15" s="71" t="s">
        <v>17409</v>
      </c>
      <c r="AM15" s="71"/>
      <c r="AN15" s="70">
        <f t="shared" si="3"/>
        <v>43560</v>
      </c>
      <c r="AO15" s="70"/>
      <c r="AP15" s="74">
        <f ca="1"/>
        <v>409</v>
      </c>
    </row>
    <row r="16" spans="1:42" ht="14.4">
      <c r="A16" s="55" t="s">
        <v>207</v>
      </c>
      <c r="B16" s="56" t="s">
        <v>89</v>
      </c>
      <c r="C16" s="57">
        <v>43490</v>
      </c>
      <c r="D16" s="56" t="s">
        <v>90</v>
      </c>
      <c r="E16" s="56" t="s">
        <v>140</v>
      </c>
      <c r="F16" s="58" t="s">
        <v>106</v>
      </c>
      <c r="G16" s="58" t="s">
        <v>107</v>
      </c>
      <c r="H16" s="56" t="s">
        <v>140</v>
      </c>
      <c r="I16" s="57"/>
      <c r="J16" s="57">
        <f t="shared" si="0"/>
        <v>43520</v>
      </c>
      <c r="K16" s="56" t="s">
        <v>18</v>
      </c>
      <c r="L16" s="56" t="s">
        <v>18</v>
      </c>
      <c r="M16" s="60" t="s">
        <v>208</v>
      </c>
      <c r="N16" s="56" t="s">
        <v>209</v>
      </c>
      <c r="O16" s="56" t="s">
        <v>27</v>
      </c>
      <c r="P16" s="78" t="s">
        <v>210</v>
      </c>
      <c r="Q16" s="56" t="s">
        <v>28</v>
      </c>
      <c r="R16" s="57"/>
      <c r="S16" s="56" t="s">
        <v>108</v>
      </c>
      <c r="T16" s="56" t="s">
        <v>108</v>
      </c>
      <c r="U16" s="57"/>
      <c r="V16" s="62"/>
      <c r="W16" s="62">
        <v>0</v>
      </c>
      <c r="X16" s="57"/>
      <c r="Y16" s="56" t="s">
        <v>108</v>
      </c>
      <c r="Z16" s="56" t="s">
        <v>121</v>
      </c>
      <c r="AA16" s="57">
        <v>43490</v>
      </c>
      <c r="AB16" s="63" t="s">
        <v>127</v>
      </c>
      <c r="AC16" s="64" t="s">
        <v>211</v>
      </c>
      <c r="AD16" s="65" t="s">
        <v>97</v>
      </c>
      <c r="AE16" s="65" t="s">
        <v>90</v>
      </c>
      <c r="AF16" s="66"/>
      <c r="AG16" s="66"/>
      <c r="AH16" s="67"/>
      <c r="AI16" s="68"/>
      <c r="AJ16" s="69">
        <f t="shared" si="1"/>
        <v>0</v>
      </c>
      <c r="AK16" s="70" t="str">
        <f t="shared" si="2"/>
        <v/>
      </c>
      <c r="AL16" s="71" t="s">
        <v>17409</v>
      </c>
      <c r="AM16" s="71"/>
      <c r="AN16" s="70">
        <f t="shared" si="3"/>
        <v>43500</v>
      </c>
      <c r="AO16" s="70"/>
      <c r="AP16" s="74">
        <f ca="1"/>
        <v>469</v>
      </c>
    </row>
    <row r="17" spans="1:42" ht="14.4">
      <c r="A17" s="55" t="s">
        <v>212</v>
      </c>
      <c r="B17" s="56" t="s">
        <v>89</v>
      </c>
      <c r="C17" s="57">
        <v>43475</v>
      </c>
      <c r="D17" s="56" t="s">
        <v>90</v>
      </c>
      <c r="E17" s="56" t="s">
        <v>140</v>
      </c>
      <c r="F17" s="58" t="s">
        <v>106</v>
      </c>
      <c r="G17" s="58" t="s">
        <v>107</v>
      </c>
      <c r="H17" s="56" t="s">
        <v>140</v>
      </c>
      <c r="I17" s="57"/>
      <c r="J17" s="57">
        <f t="shared" si="0"/>
        <v>43505</v>
      </c>
      <c r="K17" s="56" t="s">
        <v>18</v>
      </c>
      <c r="L17" s="56" t="s">
        <v>18</v>
      </c>
      <c r="M17" s="60" t="s">
        <v>215</v>
      </c>
      <c r="N17" s="56" t="s">
        <v>216</v>
      </c>
      <c r="O17" s="56" t="s">
        <v>27</v>
      </c>
      <c r="P17" s="56" t="s">
        <v>218</v>
      </c>
      <c r="Q17" s="56" t="s">
        <v>17</v>
      </c>
      <c r="R17" s="57"/>
      <c r="S17" s="56" t="s">
        <v>108</v>
      </c>
      <c r="T17" s="56" t="s">
        <v>108</v>
      </c>
      <c r="U17" s="57"/>
      <c r="V17" s="62"/>
      <c r="W17" s="62">
        <v>0</v>
      </c>
      <c r="X17" s="57"/>
      <c r="Y17" s="56" t="s">
        <v>108</v>
      </c>
      <c r="Z17" s="56" t="s">
        <v>121</v>
      </c>
      <c r="AA17" s="57">
        <v>43475</v>
      </c>
      <c r="AB17" s="63" t="s">
        <v>127</v>
      </c>
      <c r="AC17" s="64" t="s">
        <v>220</v>
      </c>
      <c r="AD17" s="65" t="s">
        <v>97</v>
      </c>
      <c r="AE17" s="65" t="s">
        <v>90</v>
      </c>
      <c r="AF17" s="66"/>
      <c r="AG17" s="66"/>
      <c r="AH17" s="67"/>
      <c r="AI17" s="68"/>
      <c r="AJ17" s="69">
        <f t="shared" si="1"/>
        <v>0</v>
      </c>
      <c r="AK17" s="70" t="str">
        <f t="shared" si="2"/>
        <v/>
      </c>
      <c r="AL17" s="71" t="s">
        <v>17409</v>
      </c>
      <c r="AM17" s="71"/>
      <c r="AN17" s="70">
        <f t="shared" si="3"/>
        <v>43485</v>
      </c>
      <c r="AO17" s="70"/>
      <c r="AP17" s="74">
        <f ca="1"/>
        <v>484</v>
      </c>
    </row>
    <row r="18" spans="1:42" ht="14.4">
      <c r="A18" s="55" t="s">
        <v>221</v>
      </c>
      <c r="B18" s="56" t="s">
        <v>89</v>
      </c>
      <c r="C18" s="57">
        <v>43475</v>
      </c>
      <c r="D18" s="56" t="s">
        <v>90</v>
      </c>
      <c r="E18" s="56" t="s">
        <v>140</v>
      </c>
      <c r="F18" s="58" t="s">
        <v>106</v>
      </c>
      <c r="G18" s="58" t="s">
        <v>107</v>
      </c>
      <c r="H18" s="56" t="s">
        <v>140</v>
      </c>
      <c r="I18" s="57"/>
      <c r="J18" s="57">
        <f t="shared" si="0"/>
        <v>43505</v>
      </c>
      <c r="K18" s="56" t="s">
        <v>18</v>
      </c>
      <c r="L18" s="56" t="s">
        <v>18</v>
      </c>
      <c r="M18" s="60" t="s">
        <v>215</v>
      </c>
      <c r="N18" s="56" t="s">
        <v>222</v>
      </c>
      <c r="O18" s="56" t="s">
        <v>27</v>
      </c>
      <c r="P18" s="56" t="s">
        <v>223</v>
      </c>
      <c r="Q18" s="56" t="s">
        <v>17</v>
      </c>
      <c r="R18" s="57"/>
      <c r="S18" s="56" t="s">
        <v>108</v>
      </c>
      <c r="T18" s="56" t="s">
        <v>108</v>
      </c>
      <c r="U18" s="57"/>
      <c r="V18" s="62"/>
      <c r="W18" s="62">
        <v>0</v>
      </c>
      <c r="X18" s="57"/>
      <c r="Y18" s="56" t="s">
        <v>108</v>
      </c>
      <c r="Z18" s="56" t="s">
        <v>121</v>
      </c>
      <c r="AA18" s="57">
        <v>43475</v>
      </c>
      <c r="AB18" s="63" t="s">
        <v>127</v>
      </c>
      <c r="AC18" s="60" t="s">
        <v>220</v>
      </c>
      <c r="AD18" s="65" t="s">
        <v>97</v>
      </c>
      <c r="AE18" s="65" t="s">
        <v>90</v>
      </c>
      <c r="AF18" s="66"/>
      <c r="AG18" s="66"/>
      <c r="AH18" s="67"/>
      <c r="AI18" s="68"/>
      <c r="AJ18" s="69">
        <f t="shared" si="1"/>
        <v>0</v>
      </c>
      <c r="AK18" s="70" t="str">
        <f t="shared" si="2"/>
        <v/>
      </c>
      <c r="AL18" s="71" t="s">
        <v>17409</v>
      </c>
      <c r="AM18" s="71"/>
      <c r="AN18" s="70">
        <f t="shared" si="3"/>
        <v>43485</v>
      </c>
      <c r="AO18" s="70"/>
      <c r="AP18" s="74">
        <f ca="1"/>
        <v>484</v>
      </c>
    </row>
    <row r="19" spans="1:42" ht="14.4">
      <c r="A19" s="55" t="s">
        <v>225</v>
      </c>
      <c r="B19" s="56" t="s">
        <v>89</v>
      </c>
      <c r="C19" s="57">
        <v>43475</v>
      </c>
      <c r="D19" s="56" t="s">
        <v>90</v>
      </c>
      <c r="E19" s="56" t="s">
        <v>140</v>
      </c>
      <c r="F19" s="58" t="s">
        <v>106</v>
      </c>
      <c r="G19" s="58" t="s">
        <v>107</v>
      </c>
      <c r="H19" s="56" t="s">
        <v>140</v>
      </c>
      <c r="I19" s="57"/>
      <c r="J19" s="57">
        <f t="shared" si="0"/>
        <v>43505</v>
      </c>
      <c r="K19" s="56" t="s">
        <v>18</v>
      </c>
      <c r="L19" s="56" t="s">
        <v>18</v>
      </c>
      <c r="M19" s="60" t="s">
        <v>215</v>
      </c>
      <c r="N19" s="56" t="s">
        <v>226</v>
      </c>
      <c r="O19" s="56" t="s">
        <v>27</v>
      </c>
      <c r="P19" s="56" t="s">
        <v>108</v>
      </c>
      <c r="Q19" s="56" t="s">
        <v>17</v>
      </c>
      <c r="R19" s="57"/>
      <c r="S19" s="56" t="s">
        <v>14</v>
      </c>
      <c r="T19" s="56" t="s">
        <v>14</v>
      </c>
      <c r="U19" s="57"/>
      <c r="V19" s="77"/>
      <c r="W19" s="62" t="s">
        <v>108</v>
      </c>
      <c r="X19" s="57"/>
      <c r="Y19" s="56" t="s">
        <v>108</v>
      </c>
      <c r="Z19" s="56" t="s">
        <v>123</v>
      </c>
      <c r="AA19" s="57">
        <v>43475</v>
      </c>
      <c r="AB19" s="63" t="s">
        <v>127</v>
      </c>
      <c r="AC19" s="64" t="s">
        <v>227</v>
      </c>
      <c r="AD19" s="65" t="s">
        <v>118</v>
      </c>
      <c r="AE19" s="65"/>
      <c r="AF19" s="66"/>
      <c r="AG19" s="66"/>
      <c r="AH19" s="67"/>
      <c r="AI19" s="68"/>
      <c r="AJ19" s="69">
        <f t="shared" si="1"/>
        <v>0</v>
      </c>
      <c r="AK19" s="70" t="str">
        <f t="shared" si="2"/>
        <v/>
      </c>
      <c r="AL19" s="71" t="s">
        <v>17409</v>
      </c>
      <c r="AM19" s="71"/>
      <c r="AN19" s="70">
        <f t="shared" si="3"/>
        <v>43485</v>
      </c>
      <c r="AO19" s="70"/>
      <c r="AP19" s="74">
        <f ca="1"/>
        <v>484</v>
      </c>
    </row>
    <row r="20" spans="1:42" ht="14.4">
      <c r="A20" s="55" t="s">
        <v>228</v>
      </c>
      <c r="B20" s="56" t="s">
        <v>89</v>
      </c>
      <c r="C20" s="57">
        <v>43538</v>
      </c>
      <c r="D20" s="56" t="s">
        <v>229</v>
      </c>
      <c r="E20" s="56" t="s">
        <v>140</v>
      </c>
      <c r="F20" s="58" t="s">
        <v>106</v>
      </c>
      <c r="G20" s="58" t="s">
        <v>107</v>
      </c>
      <c r="H20" s="56" t="s">
        <v>140</v>
      </c>
      <c r="I20" s="57"/>
      <c r="J20" s="57">
        <f t="shared" si="0"/>
        <v>43568</v>
      </c>
      <c r="K20" s="56" t="s">
        <v>18</v>
      </c>
      <c r="L20" s="56" t="s">
        <v>18</v>
      </c>
      <c r="M20" s="60" t="s">
        <v>230</v>
      </c>
      <c r="N20" s="56" t="s">
        <v>231</v>
      </c>
      <c r="O20" s="56" t="s">
        <v>27</v>
      </c>
      <c r="P20" s="56" t="s">
        <v>232</v>
      </c>
      <c r="Q20" s="56" t="s">
        <v>17</v>
      </c>
      <c r="R20" s="57"/>
      <c r="S20" s="56" t="s">
        <v>108</v>
      </c>
      <c r="T20" s="56" t="s">
        <v>108</v>
      </c>
      <c r="U20" s="57"/>
      <c r="V20" s="62"/>
      <c r="W20" s="62">
        <v>0</v>
      </c>
      <c r="X20" s="57"/>
      <c r="Y20" s="56" t="s">
        <v>108</v>
      </c>
      <c r="Z20" s="56" t="s">
        <v>121</v>
      </c>
      <c r="AA20" s="57">
        <v>43538</v>
      </c>
      <c r="AB20" s="63" t="s">
        <v>168</v>
      </c>
      <c r="AC20" s="64" t="s">
        <v>233</v>
      </c>
      <c r="AD20" s="65" t="s">
        <v>97</v>
      </c>
      <c r="AE20" s="56" t="s">
        <v>90</v>
      </c>
      <c r="AF20" s="61"/>
      <c r="AG20" s="61"/>
      <c r="AH20" s="67"/>
      <c r="AI20" s="68"/>
      <c r="AJ20" s="69">
        <f t="shared" si="1"/>
        <v>0</v>
      </c>
      <c r="AK20" s="70" t="str">
        <f t="shared" si="2"/>
        <v/>
      </c>
      <c r="AL20" s="71" t="s">
        <v>17409</v>
      </c>
      <c r="AM20" s="71"/>
      <c r="AN20" s="70">
        <f t="shared" si="3"/>
        <v>43548</v>
      </c>
      <c r="AO20" s="70"/>
      <c r="AP20" s="74">
        <f ca="1"/>
        <v>421</v>
      </c>
    </row>
    <row r="21" spans="1:42" ht="14.4">
      <c r="A21" s="55" t="s">
        <v>234</v>
      </c>
      <c r="B21" s="56" t="s">
        <v>89</v>
      </c>
      <c r="C21" s="57">
        <v>43825</v>
      </c>
      <c r="D21" s="56" t="s">
        <v>90</v>
      </c>
      <c r="E21" s="56" t="s">
        <v>140</v>
      </c>
      <c r="F21" s="58" t="s">
        <v>106</v>
      </c>
      <c r="G21" s="58" t="s">
        <v>107</v>
      </c>
      <c r="H21" s="56" t="s">
        <v>140</v>
      </c>
      <c r="I21" s="59"/>
      <c r="J21" s="59">
        <f t="shared" si="0"/>
        <v>43855</v>
      </c>
      <c r="K21" s="56" t="s">
        <v>18</v>
      </c>
      <c r="L21" s="56" t="s">
        <v>108</v>
      </c>
      <c r="M21" s="60" t="s">
        <v>235</v>
      </c>
      <c r="N21" s="56" t="s">
        <v>235</v>
      </c>
      <c r="O21" s="56" t="s">
        <v>236</v>
      </c>
      <c r="P21" s="56" t="s">
        <v>108</v>
      </c>
      <c r="Q21" s="56" t="s">
        <v>237</v>
      </c>
      <c r="R21" s="59"/>
      <c r="S21" s="56" t="s">
        <v>108</v>
      </c>
      <c r="T21" s="56" t="s">
        <v>108</v>
      </c>
      <c r="U21" s="57"/>
      <c r="V21" s="77"/>
      <c r="W21" s="62" t="s">
        <v>108</v>
      </c>
      <c r="X21" s="59"/>
      <c r="Y21" s="56" t="s">
        <v>108</v>
      </c>
      <c r="Z21" s="56" t="s">
        <v>108</v>
      </c>
      <c r="AA21" s="57">
        <v>43825</v>
      </c>
      <c r="AB21" s="63" t="s">
        <v>238</v>
      </c>
      <c r="AC21" s="64" t="s">
        <v>239</v>
      </c>
      <c r="AD21" s="56" t="s">
        <v>224</v>
      </c>
      <c r="AE21" s="56"/>
      <c r="AF21" s="61"/>
      <c r="AG21" s="61"/>
      <c r="AH21" s="67"/>
      <c r="AI21" s="68"/>
      <c r="AJ21" s="69">
        <f t="shared" si="1"/>
        <v>0</v>
      </c>
      <c r="AK21" s="70"/>
      <c r="AL21" s="71"/>
      <c r="AM21" s="71"/>
      <c r="AN21" s="70"/>
      <c r="AO21" s="70"/>
      <c r="AP21" s="74">
        <f ca="1"/>
        <v>134</v>
      </c>
    </row>
    <row r="22" spans="1:42" ht="14.4">
      <c r="A22" s="55" t="s">
        <v>240</v>
      </c>
      <c r="B22" s="56" t="s">
        <v>89</v>
      </c>
      <c r="C22" s="57">
        <v>43584</v>
      </c>
      <c r="D22" s="56" t="s">
        <v>229</v>
      </c>
      <c r="E22" s="56" t="s">
        <v>140</v>
      </c>
      <c r="F22" s="58" t="s">
        <v>106</v>
      </c>
      <c r="G22" s="58" t="s">
        <v>107</v>
      </c>
      <c r="H22" s="56" t="s">
        <v>140</v>
      </c>
      <c r="I22" s="57"/>
      <c r="J22" s="57">
        <f t="shared" si="0"/>
        <v>43614</v>
      </c>
      <c r="K22" s="56" t="s">
        <v>18</v>
      </c>
      <c r="L22" s="56" t="s">
        <v>14</v>
      </c>
      <c r="M22" s="60" t="s">
        <v>241</v>
      </c>
      <c r="N22" s="56" t="s">
        <v>243</v>
      </c>
      <c r="O22" s="56" t="s">
        <v>27</v>
      </c>
      <c r="P22" s="56" t="s">
        <v>108</v>
      </c>
      <c r="Q22" s="56" t="s">
        <v>96</v>
      </c>
      <c r="R22" s="57"/>
      <c r="S22" s="56" t="s">
        <v>108</v>
      </c>
      <c r="T22" s="56" t="s">
        <v>108</v>
      </c>
      <c r="U22" s="57"/>
      <c r="V22" s="62"/>
      <c r="W22" s="62" t="s">
        <v>108</v>
      </c>
      <c r="X22" s="57"/>
      <c r="Y22" s="56" t="s">
        <v>108</v>
      </c>
      <c r="Z22" s="56" t="s">
        <v>108</v>
      </c>
      <c r="AA22" s="57">
        <v>43584</v>
      </c>
      <c r="AB22" s="63" t="s">
        <v>244</v>
      </c>
      <c r="AC22" s="64" t="s">
        <v>245</v>
      </c>
      <c r="AD22" s="56" t="s">
        <v>224</v>
      </c>
      <c r="AE22" s="56"/>
      <c r="AF22" s="61"/>
      <c r="AG22" s="61"/>
      <c r="AH22" s="67"/>
      <c r="AI22" s="68"/>
      <c r="AJ22" s="69">
        <f t="shared" si="1"/>
        <v>0</v>
      </c>
      <c r="AK22" s="70" t="str">
        <f>IF(R22="","",SUM(R22+30))</f>
        <v/>
      </c>
      <c r="AL22" s="71" t="s">
        <v>17409</v>
      </c>
      <c r="AM22" s="71"/>
      <c r="AN22" s="70">
        <f>IF(C22="","",SUM(C22+10))</f>
        <v>43594</v>
      </c>
      <c r="AO22" s="70"/>
      <c r="AP22" s="74">
        <f ca="1"/>
        <v>375</v>
      </c>
    </row>
    <row r="23" spans="1:42" ht="14.4">
      <c r="A23" s="55" t="s">
        <v>246</v>
      </c>
      <c r="B23" s="56" t="s">
        <v>89</v>
      </c>
      <c r="C23" s="57">
        <v>43775</v>
      </c>
      <c r="D23" s="56" t="s">
        <v>119</v>
      </c>
      <c r="E23" s="56" t="s">
        <v>196</v>
      </c>
      <c r="F23" s="58" t="s">
        <v>106</v>
      </c>
      <c r="G23" s="58" t="s">
        <v>113</v>
      </c>
      <c r="H23" s="56" t="s">
        <v>112</v>
      </c>
      <c r="I23" s="59"/>
      <c r="J23" s="59">
        <f t="shared" si="0"/>
        <v>43805</v>
      </c>
      <c r="K23" s="56" t="s">
        <v>18</v>
      </c>
      <c r="L23" s="56" t="s">
        <v>18</v>
      </c>
      <c r="M23" s="60" t="s">
        <v>247</v>
      </c>
      <c r="N23" s="56" t="s">
        <v>248</v>
      </c>
      <c r="O23" s="56" t="s">
        <v>249</v>
      </c>
      <c r="P23" s="56" t="s">
        <v>250</v>
      </c>
      <c r="Q23" s="56" t="s">
        <v>116</v>
      </c>
      <c r="R23" s="57">
        <v>43782</v>
      </c>
      <c r="S23" s="56" t="s">
        <v>108</v>
      </c>
      <c r="T23" s="56" t="s">
        <v>108</v>
      </c>
      <c r="U23" s="57"/>
      <c r="V23" s="77"/>
      <c r="W23" s="62" t="s">
        <v>108</v>
      </c>
      <c r="X23" s="59"/>
      <c r="Y23" s="56" t="s">
        <v>200</v>
      </c>
      <c r="Z23" s="56" t="s">
        <v>123</v>
      </c>
      <c r="AA23" s="57">
        <v>43782</v>
      </c>
      <c r="AB23" s="75"/>
      <c r="AC23" s="64" t="s">
        <v>252</v>
      </c>
      <c r="AD23" s="56" t="s">
        <v>118</v>
      </c>
      <c r="AE23" s="56" t="s">
        <v>119</v>
      </c>
      <c r="AF23" s="61"/>
      <c r="AG23" s="61"/>
      <c r="AH23" s="67"/>
      <c r="AI23" s="68"/>
      <c r="AJ23" s="69">
        <f t="shared" si="1"/>
        <v>7</v>
      </c>
      <c r="AK23" s="70"/>
      <c r="AL23" s="71"/>
      <c r="AM23" s="71"/>
      <c r="AN23" s="70"/>
      <c r="AO23" s="70"/>
      <c r="AP23" s="74">
        <f ca="1"/>
        <v>184</v>
      </c>
    </row>
    <row r="24" spans="1:42" ht="14.4">
      <c r="A24" s="55" t="s">
        <v>253</v>
      </c>
      <c r="B24" s="56" t="s">
        <v>89</v>
      </c>
      <c r="C24" s="57">
        <v>43675</v>
      </c>
      <c r="D24" s="56" t="s">
        <v>119</v>
      </c>
      <c r="E24" s="56" t="s">
        <v>112</v>
      </c>
      <c r="F24" s="58" t="s">
        <v>106</v>
      </c>
      <c r="G24" s="58" t="s">
        <v>113</v>
      </c>
      <c r="H24" s="56" t="s">
        <v>112</v>
      </c>
      <c r="I24" s="59"/>
      <c r="J24" s="59">
        <f t="shared" si="0"/>
        <v>43705</v>
      </c>
      <c r="K24" s="56" t="s">
        <v>18</v>
      </c>
      <c r="L24" s="56" t="s">
        <v>14</v>
      </c>
      <c r="M24" s="60" t="s">
        <v>254</v>
      </c>
      <c r="N24" s="56" t="s">
        <v>255</v>
      </c>
      <c r="O24" s="56" t="s">
        <v>249</v>
      </c>
      <c r="P24" s="56" t="s">
        <v>250</v>
      </c>
      <c r="Q24" s="56" t="s">
        <v>256</v>
      </c>
      <c r="R24" s="57">
        <v>43684</v>
      </c>
      <c r="S24" s="56" t="s">
        <v>108</v>
      </c>
      <c r="T24" s="56" t="s">
        <v>108</v>
      </c>
      <c r="U24" s="59"/>
      <c r="V24" s="77"/>
      <c r="W24" s="62" t="s">
        <v>108</v>
      </c>
      <c r="X24" s="59"/>
      <c r="Y24" s="61"/>
      <c r="Z24" s="56" t="s">
        <v>123</v>
      </c>
      <c r="AA24" s="57">
        <v>43684</v>
      </c>
      <c r="AB24" s="75"/>
      <c r="AC24" s="64" t="s">
        <v>257</v>
      </c>
      <c r="AD24" s="56" t="s">
        <v>118</v>
      </c>
      <c r="AE24" s="56" t="s">
        <v>119</v>
      </c>
      <c r="AF24" s="61"/>
      <c r="AG24" s="61"/>
      <c r="AH24" s="67"/>
      <c r="AI24" s="68"/>
      <c r="AJ24" s="69">
        <f t="shared" si="1"/>
        <v>9</v>
      </c>
      <c r="AK24" s="70">
        <f>IF(R24="","",SUM(R24+30))</f>
        <v>43714</v>
      </c>
      <c r="AL24" s="71">
        <v>30</v>
      </c>
      <c r="AM24" s="71"/>
      <c r="AN24" s="70">
        <f>IF(C24="","",SUM(C24+10))</f>
        <v>43685</v>
      </c>
      <c r="AO24" s="70"/>
      <c r="AP24" s="74">
        <f ca="1"/>
        <v>284</v>
      </c>
    </row>
    <row r="25" spans="1:42" ht="14.4">
      <c r="A25" s="55" t="s">
        <v>258</v>
      </c>
      <c r="B25" s="56" t="s">
        <v>89</v>
      </c>
      <c r="C25" s="57">
        <v>43796</v>
      </c>
      <c r="D25" s="56" t="s">
        <v>119</v>
      </c>
      <c r="E25" s="56" t="s">
        <v>112</v>
      </c>
      <c r="F25" s="58" t="s">
        <v>106</v>
      </c>
      <c r="G25" s="58" t="s">
        <v>113</v>
      </c>
      <c r="H25" s="56" t="s">
        <v>112</v>
      </c>
      <c r="I25" s="59"/>
      <c r="J25" s="59">
        <f t="shared" si="0"/>
        <v>43826</v>
      </c>
      <c r="K25" s="56" t="s">
        <v>18</v>
      </c>
      <c r="L25" s="56" t="s">
        <v>14</v>
      </c>
      <c r="M25" s="60" t="s">
        <v>260</v>
      </c>
      <c r="N25" s="56" t="s">
        <v>261</v>
      </c>
      <c r="O25" s="56" t="s">
        <v>143</v>
      </c>
      <c r="P25" s="56" t="s">
        <v>262</v>
      </c>
      <c r="Q25" s="56" t="s">
        <v>256</v>
      </c>
      <c r="R25" s="57">
        <v>43802</v>
      </c>
      <c r="S25" s="56" t="s">
        <v>108</v>
      </c>
      <c r="T25" s="56" t="s">
        <v>108</v>
      </c>
      <c r="U25" s="57"/>
      <c r="V25" s="77"/>
      <c r="W25" s="62" t="s">
        <v>108</v>
      </c>
      <c r="X25" s="59"/>
      <c r="Y25" s="56" t="s">
        <v>108</v>
      </c>
      <c r="Z25" s="56" t="s">
        <v>123</v>
      </c>
      <c r="AA25" s="57">
        <v>43802</v>
      </c>
      <c r="AB25" s="63"/>
      <c r="AC25" s="64" t="s">
        <v>263</v>
      </c>
      <c r="AD25" s="56" t="s">
        <v>118</v>
      </c>
      <c r="AE25" s="56" t="s">
        <v>90</v>
      </c>
      <c r="AF25" s="61"/>
      <c r="AG25" s="61"/>
      <c r="AH25" s="67"/>
      <c r="AI25" s="68"/>
      <c r="AJ25" s="69">
        <f t="shared" si="1"/>
        <v>6</v>
      </c>
      <c r="AK25" s="70"/>
      <c r="AL25" s="71"/>
      <c r="AM25" s="71"/>
      <c r="AN25" s="70"/>
      <c r="AO25" s="70"/>
      <c r="AP25" s="74">
        <f ca="1"/>
        <v>163</v>
      </c>
    </row>
    <row r="26" spans="1:42" ht="14.4">
      <c r="A26" s="55" t="s">
        <v>264</v>
      </c>
      <c r="B26" s="56" t="s">
        <v>89</v>
      </c>
      <c r="C26" s="57">
        <v>43796</v>
      </c>
      <c r="D26" s="56" t="s">
        <v>119</v>
      </c>
      <c r="E26" s="56" t="s">
        <v>112</v>
      </c>
      <c r="F26" s="58" t="s">
        <v>106</v>
      </c>
      <c r="G26" s="58" t="s">
        <v>113</v>
      </c>
      <c r="H26" s="56" t="s">
        <v>112</v>
      </c>
      <c r="I26" s="59"/>
      <c r="J26" s="59">
        <f t="shared" si="0"/>
        <v>43826</v>
      </c>
      <c r="K26" s="56" t="s">
        <v>18</v>
      </c>
      <c r="L26" s="56" t="s">
        <v>14</v>
      </c>
      <c r="M26" s="60" t="s">
        <v>260</v>
      </c>
      <c r="N26" s="56" t="s">
        <v>265</v>
      </c>
      <c r="O26" s="56" t="s">
        <v>266</v>
      </c>
      <c r="P26" s="56" t="s">
        <v>267</v>
      </c>
      <c r="Q26" s="56" t="s">
        <v>256</v>
      </c>
      <c r="R26" s="57">
        <v>43802</v>
      </c>
      <c r="S26" s="56" t="s">
        <v>108</v>
      </c>
      <c r="T26" s="56" t="s">
        <v>108</v>
      </c>
      <c r="U26" s="57">
        <v>43802</v>
      </c>
      <c r="V26" s="62">
        <v>25</v>
      </c>
      <c r="W26" s="62">
        <v>50</v>
      </c>
      <c r="X26" s="57">
        <v>43810</v>
      </c>
      <c r="Y26" s="56" t="s">
        <v>108</v>
      </c>
      <c r="Z26" s="56" t="s">
        <v>121</v>
      </c>
      <c r="AA26" s="57">
        <v>43822</v>
      </c>
      <c r="AB26" s="75"/>
      <c r="AC26" s="64" t="s">
        <v>268</v>
      </c>
      <c r="AD26" s="56" t="s">
        <v>97</v>
      </c>
      <c r="AE26" s="56" t="s">
        <v>119</v>
      </c>
      <c r="AF26" s="61"/>
      <c r="AG26" s="61"/>
      <c r="AH26" s="67"/>
      <c r="AI26" s="68"/>
      <c r="AJ26" s="69">
        <f t="shared" si="1"/>
        <v>26</v>
      </c>
      <c r="AK26" s="70"/>
      <c r="AL26" s="71"/>
      <c r="AM26" s="71"/>
      <c r="AN26" s="70"/>
      <c r="AO26" s="70"/>
      <c r="AP26" s="74">
        <f ca="1"/>
        <v>163</v>
      </c>
    </row>
    <row r="27" spans="1:42" ht="14.4">
      <c r="A27" s="55" t="s">
        <v>269</v>
      </c>
      <c r="B27" s="56" t="s">
        <v>89</v>
      </c>
      <c r="C27" s="57">
        <v>43796</v>
      </c>
      <c r="D27" s="56" t="s">
        <v>119</v>
      </c>
      <c r="E27" s="56" t="s">
        <v>112</v>
      </c>
      <c r="F27" s="58" t="s">
        <v>106</v>
      </c>
      <c r="G27" s="58" t="s">
        <v>113</v>
      </c>
      <c r="H27" s="56" t="s">
        <v>112</v>
      </c>
      <c r="I27" s="59"/>
      <c r="J27" s="59">
        <f t="shared" si="0"/>
        <v>43826</v>
      </c>
      <c r="K27" s="56" t="s">
        <v>18</v>
      </c>
      <c r="L27" s="56" t="s">
        <v>14</v>
      </c>
      <c r="M27" s="60" t="s">
        <v>260</v>
      </c>
      <c r="N27" s="56" t="s">
        <v>270</v>
      </c>
      <c r="O27" s="56" t="s">
        <v>271</v>
      </c>
      <c r="P27" s="56" t="s">
        <v>272</v>
      </c>
      <c r="Q27" s="56" t="s">
        <v>256</v>
      </c>
      <c r="R27" s="57">
        <v>43802</v>
      </c>
      <c r="S27" s="56" t="s">
        <v>108</v>
      </c>
      <c r="T27" s="56" t="s">
        <v>108</v>
      </c>
      <c r="U27" s="57"/>
      <c r="V27" s="77"/>
      <c r="W27" s="62" t="s">
        <v>108</v>
      </c>
      <c r="X27" s="59"/>
      <c r="Y27" s="56" t="s">
        <v>108</v>
      </c>
      <c r="Z27" s="56" t="s">
        <v>123</v>
      </c>
      <c r="AA27" s="57">
        <v>43801</v>
      </c>
      <c r="AB27" s="75"/>
      <c r="AC27" s="64" t="s">
        <v>273</v>
      </c>
      <c r="AD27" s="56" t="s">
        <v>118</v>
      </c>
      <c r="AE27" s="56" t="s">
        <v>90</v>
      </c>
      <c r="AF27" s="61"/>
      <c r="AG27" s="61"/>
      <c r="AH27" s="67"/>
      <c r="AI27" s="68"/>
      <c r="AJ27" s="69">
        <f t="shared" si="1"/>
        <v>5</v>
      </c>
      <c r="AK27" s="70"/>
      <c r="AL27" s="71"/>
      <c r="AM27" s="71"/>
      <c r="AN27" s="70"/>
      <c r="AO27" s="70"/>
      <c r="AP27" s="74">
        <f ca="1"/>
        <v>163</v>
      </c>
    </row>
    <row r="28" spans="1:42" ht="14.4">
      <c r="A28" s="55" t="s">
        <v>274</v>
      </c>
      <c r="B28" s="79" t="s">
        <v>89</v>
      </c>
      <c r="C28" s="57">
        <v>43664</v>
      </c>
      <c r="D28" s="56" t="s">
        <v>90</v>
      </c>
      <c r="E28" s="56" t="s">
        <v>276</v>
      </c>
      <c r="F28" s="58" t="s">
        <v>214</v>
      </c>
      <c r="G28" s="58" t="s">
        <v>214</v>
      </c>
      <c r="H28" s="56" t="s">
        <v>276</v>
      </c>
      <c r="I28" s="57"/>
      <c r="J28" s="57">
        <f t="shared" si="0"/>
        <v>43694</v>
      </c>
      <c r="K28" s="56" t="s">
        <v>18</v>
      </c>
      <c r="L28" s="56" t="s">
        <v>18</v>
      </c>
      <c r="M28" s="60" t="s">
        <v>277</v>
      </c>
      <c r="N28" s="56" t="s">
        <v>278</v>
      </c>
      <c r="O28" s="61"/>
      <c r="P28" s="61"/>
      <c r="Q28" s="56" t="s">
        <v>96</v>
      </c>
      <c r="R28" s="57"/>
      <c r="S28" s="56"/>
      <c r="T28" s="56"/>
      <c r="U28" s="57"/>
      <c r="V28" s="62"/>
      <c r="W28" s="62">
        <v>11.75</v>
      </c>
      <c r="X28" s="57">
        <v>43700</v>
      </c>
      <c r="Y28" s="56"/>
      <c r="Z28" s="56" t="s">
        <v>121</v>
      </c>
      <c r="AA28" s="57">
        <v>43696</v>
      </c>
      <c r="AB28" s="75"/>
      <c r="AC28" s="64" t="s">
        <v>279</v>
      </c>
      <c r="AD28" s="65" t="s">
        <v>97</v>
      </c>
      <c r="AE28" s="56" t="s">
        <v>119</v>
      </c>
      <c r="AF28" s="61"/>
      <c r="AG28" s="61"/>
      <c r="AH28" s="67"/>
      <c r="AI28" s="68"/>
      <c r="AJ28" s="69">
        <f t="shared" si="1"/>
        <v>32</v>
      </c>
      <c r="AK28" s="70" t="str">
        <f>IF(R28="","",SUM(R28+30))</f>
        <v/>
      </c>
      <c r="AL28" s="71" t="s">
        <v>17409</v>
      </c>
      <c r="AM28" s="71"/>
      <c r="AN28" s="70">
        <f>IF(C28="","",SUM(C28+10))</f>
        <v>43674</v>
      </c>
      <c r="AO28" s="70"/>
      <c r="AP28" s="74">
        <f ca="1"/>
        <v>295</v>
      </c>
    </row>
    <row r="29" spans="1:42" ht="14.4">
      <c r="A29" s="55" t="s">
        <v>280</v>
      </c>
      <c r="B29" s="56" t="s">
        <v>89</v>
      </c>
      <c r="C29" s="57">
        <v>43788</v>
      </c>
      <c r="D29" s="56" t="s">
        <v>90</v>
      </c>
      <c r="E29" s="56" t="s">
        <v>12</v>
      </c>
      <c r="F29" s="58" t="s">
        <v>106</v>
      </c>
      <c r="G29" s="58" t="s">
        <v>107</v>
      </c>
      <c r="H29" s="56" t="s">
        <v>12</v>
      </c>
      <c r="I29" s="59"/>
      <c r="J29" s="59">
        <f t="shared" si="0"/>
        <v>43818</v>
      </c>
      <c r="K29" s="56" t="s">
        <v>18</v>
      </c>
      <c r="L29" s="56" t="s">
        <v>18</v>
      </c>
      <c r="M29" s="60" t="s">
        <v>281</v>
      </c>
      <c r="N29" s="56" t="s">
        <v>282</v>
      </c>
      <c r="O29" s="56" t="s">
        <v>16</v>
      </c>
      <c r="P29" s="56" t="s">
        <v>283</v>
      </c>
      <c r="Q29" s="56" t="s">
        <v>17</v>
      </c>
      <c r="R29" s="59"/>
      <c r="S29" s="56"/>
      <c r="T29" s="56"/>
      <c r="U29" s="57"/>
      <c r="V29" s="77"/>
      <c r="W29" s="77"/>
      <c r="X29" s="59"/>
      <c r="Y29" s="61"/>
      <c r="Z29" s="56" t="s">
        <v>123</v>
      </c>
      <c r="AA29" s="57">
        <v>43805</v>
      </c>
      <c r="AB29" s="75"/>
      <c r="AC29" s="64" t="s">
        <v>284</v>
      </c>
      <c r="AD29" s="56" t="s">
        <v>179</v>
      </c>
      <c r="AE29" s="56" t="s">
        <v>90</v>
      </c>
      <c r="AF29" s="61"/>
      <c r="AG29" s="61"/>
      <c r="AH29" s="67"/>
      <c r="AI29" s="68"/>
      <c r="AJ29" s="69">
        <f t="shared" si="1"/>
        <v>17</v>
      </c>
      <c r="AK29" s="70"/>
      <c r="AL29" s="71"/>
      <c r="AM29" s="71"/>
      <c r="AN29" s="70"/>
      <c r="AO29" s="70"/>
      <c r="AP29" s="74">
        <f ca="1"/>
        <v>171</v>
      </c>
    </row>
    <row r="30" spans="1:42" ht="14.4">
      <c r="A30" s="55" t="s">
        <v>285</v>
      </c>
      <c r="B30" s="56" t="s">
        <v>89</v>
      </c>
      <c r="C30" s="57">
        <v>43731</v>
      </c>
      <c r="D30" s="56" t="s">
        <v>119</v>
      </c>
      <c r="E30" s="56" t="s">
        <v>129</v>
      </c>
      <c r="F30" s="58" t="s">
        <v>106</v>
      </c>
      <c r="G30" s="58" t="s">
        <v>107</v>
      </c>
      <c r="H30" s="56" t="s">
        <v>129</v>
      </c>
      <c r="I30" s="59"/>
      <c r="J30" s="59">
        <f t="shared" si="0"/>
        <v>43761</v>
      </c>
      <c r="K30" s="56" t="s">
        <v>18</v>
      </c>
      <c r="L30" s="56" t="s">
        <v>18</v>
      </c>
      <c r="M30" s="60" t="s">
        <v>286</v>
      </c>
      <c r="N30" s="61"/>
      <c r="O30" s="56" t="s">
        <v>27</v>
      </c>
      <c r="P30" s="56" t="s">
        <v>287</v>
      </c>
      <c r="Q30" s="56" t="s">
        <v>133</v>
      </c>
      <c r="R30" s="59"/>
      <c r="S30" s="56" t="s">
        <v>108</v>
      </c>
      <c r="T30" s="56" t="s">
        <v>108</v>
      </c>
      <c r="U30" s="59"/>
      <c r="V30" s="77"/>
      <c r="W30" s="77"/>
      <c r="X30" s="59"/>
      <c r="Y30" s="56" t="s">
        <v>108</v>
      </c>
      <c r="Z30" s="56" t="s">
        <v>121</v>
      </c>
      <c r="AA30" s="57">
        <v>43738</v>
      </c>
      <c r="AB30" s="63" t="s">
        <v>289</v>
      </c>
      <c r="AC30" s="60" t="s">
        <v>290</v>
      </c>
      <c r="AD30" s="65" t="s">
        <v>97</v>
      </c>
      <c r="AE30" s="56" t="s">
        <v>119</v>
      </c>
      <c r="AF30" s="61"/>
      <c r="AG30" s="61"/>
      <c r="AH30" s="67"/>
      <c r="AI30" s="68"/>
      <c r="AJ30" s="69">
        <f t="shared" si="1"/>
        <v>7</v>
      </c>
      <c r="AK30" s="70" t="str">
        <f t="shared" ref="AK30:AK35" si="4">IF(R30="","",SUM(R30+30))</f>
        <v/>
      </c>
      <c r="AL30" s="71" t="s">
        <v>17409</v>
      </c>
      <c r="AM30" s="71"/>
      <c r="AN30" s="70">
        <f t="shared" ref="AN30:AN35" si="5">IF(C30="","",SUM(C30+10))</f>
        <v>43741</v>
      </c>
      <c r="AO30" s="70"/>
      <c r="AP30" s="74">
        <f ca="1"/>
        <v>228</v>
      </c>
    </row>
    <row r="31" spans="1:42" ht="18" customHeight="1">
      <c r="A31" s="55" t="s">
        <v>291</v>
      </c>
      <c r="B31" s="56" t="s">
        <v>89</v>
      </c>
      <c r="C31" s="57">
        <v>43626</v>
      </c>
      <c r="D31" s="56" t="s">
        <v>90</v>
      </c>
      <c r="E31" s="56" t="s">
        <v>196</v>
      </c>
      <c r="F31" s="58" t="s">
        <v>106</v>
      </c>
      <c r="G31" s="58" t="s">
        <v>214</v>
      </c>
      <c r="H31" s="56" t="s">
        <v>276</v>
      </c>
      <c r="I31" s="57"/>
      <c r="J31" s="57">
        <f t="shared" si="0"/>
        <v>43656</v>
      </c>
      <c r="K31" s="56" t="s">
        <v>18</v>
      </c>
      <c r="L31" s="56" t="s">
        <v>18</v>
      </c>
      <c r="M31" s="60" t="s">
        <v>295</v>
      </c>
      <c r="N31" s="56" t="s">
        <v>296</v>
      </c>
      <c r="O31" s="56" t="s">
        <v>44</v>
      </c>
      <c r="P31" s="56" t="s">
        <v>298</v>
      </c>
      <c r="Q31" s="56" t="s">
        <v>217</v>
      </c>
      <c r="R31" s="57"/>
      <c r="S31" s="56"/>
      <c r="T31" s="56"/>
      <c r="U31" s="57"/>
      <c r="V31" s="62"/>
      <c r="W31" s="62"/>
      <c r="X31" s="57"/>
      <c r="Y31" s="56"/>
      <c r="Z31" s="56" t="s">
        <v>121</v>
      </c>
      <c r="AA31" s="57">
        <v>43647</v>
      </c>
      <c r="AB31" s="63"/>
      <c r="AC31" s="64" t="s">
        <v>299</v>
      </c>
      <c r="AD31" s="65" t="s">
        <v>97</v>
      </c>
      <c r="AE31" s="56"/>
      <c r="AF31" s="61"/>
      <c r="AG31" s="61"/>
      <c r="AH31" s="67"/>
      <c r="AI31" s="68"/>
      <c r="AJ31" s="69">
        <f t="shared" si="1"/>
        <v>21</v>
      </c>
      <c r="AK31" s="70" t="str">
        <f t="shared" si="4"/>
        <v/>
      </c>
      <c r="AL31" s="71" t="s">
        <v>17409</v>
      </c>
      <c r="AM31" s="71"/>
      <c r="AN31" s="70">
        <f t="shared" si="5"/>
        <v>43636</v>
      </c>
      <c r="AO31" s="70"/>
      <c r="AP31" s="74">
        <f ca="1"/>
        <v>333</v>
      </c>
    </row>
    <row r="32" spans="1:42" ht="14.4">
      <c r="A32" s="55" t="s">
        <v>300</v>
      </c>
      <c r="B32" s="80" t="s">
        <v>89</v>
      </c>
      <c r="C32" s="57">
        <v>43630</v>
      </c>
      <c r="D32" s="56" t="s">
        <v>90</v>
      </c>
      <c r="E32" s="56" t="s">
        <v>276</v>
      </c>
      <c r="F32" s="58" t="s">
        <v>214</v>
      </c>
      <c r="G32" s="58" t="s">
        <v>214</v>
      </c>
      <c r="H32" s="56" t="s">
        <v>276</v>
      </c>
      <c r="I32" s="57"/>
      <c r="J32" s="57">
        <f t="shared" si="0"/>
        <v>43660</v>
      </c>
      <c r="K32" s="56" t="s">
        <v>18</v>
      </c>
      <c r="L32" s="56" t="s">
        <v>18</v>
      </c>
      <c r="M32" s="60" t="s">
        <v>295</v>
      </c>
      <c r="N32" s="56"/>
      <c r="O32" s="56" t="s">
        <v>29</v>
      </c>
      <c r="P32" s="56" t="s">
        <v>298</v>
      </c>
      <c r="Q32" s="56"/>
      <c r="R32" s="57"/>
      <c r="S32" s="56"/>
      <c r="T32" s="56" t="s">
        <v>108</v>
      </c>
      <c r="U32" s="57"/>
      <c r="V32" s="62"/>
      <c r="W32" s="62"/>
      <c r="X32" s="57"/>
      <c r="Y32" s="56"/>
      <c r="Z32" s="56" t="s">
        <v>121</v>
      </c>
      <c r="AA32" s="57">
        <v>43684</v>
      </c>
      <c r="AB32" s="63"/>
      <c r="AC32" s="64" t="s">
        <v>301</v>
      </c>
      <c r="AD32" s="65" t="s">
        <v>97</v>
      </c>
      <c r="AE32" s="56" t="s">
        <v>119</v>
      </c>
      <c r="AF32" s="61"/>
      <c r="AG32" s="61"/>
      <c r="AH32" s="67"/>
      <c r="AI32" s="68"/>
      <c r="AJ32" s="69">
        <f t="shared" si="1"/>
        <v>54</v>
      </c>
      <c r="AK32" s="70" t="str">
        <f t="shared" si="4"/>
        <v/>
      </c>
      <c r="AL32" s="71" t="s">
        <v>17409</v>
      </c>
      <c r="AM32" s="71"/>
      <c r="AN32" s="70">
        <f t="shared" si="5"/>
        <v>43640</v>
      </c>
      <c r="AO32" s="70"/>
      <c r="AP32" s="74">
        <f ca="1"/>
        <v>329</v>
      </c>
    </row>
    <row r="33" spans="1:42" ht="14.4">
      <c r="A33" s="55" t="s">
        <v>303</v>
      </c>
      <c r="B33" s="56" t="s">
        <v>89</v>
      </c>
      <c r="C33" s="57">
        <v>43641</v>
      </c>
      <c r="D33" s="56" t="s">
        <v>90</v>
      </c>
      <c r="E33" s="56" t="s">
        <v>276</v>
      </c>
      <c r="F33" s="58" t="s">
        <v>214</v>
      </c>
      <c r="G33" s="58" t="s">
        <v>214</v>
      </c>
      <c r="H33" s="56" t="s">
        <v>276</v>
      </c>
      <c r="I33" s="57"/>
      <c r="J33" s="57">
        <f t="shared" si="0"/>
        <v>43671</v>
      </c>
      <c r="K33" s="56" t="s">
        <v>18</v>
      </c>
      <c r="L33" s="56" t="s">
        <v>18</v>
      </c>
      <c r="M33" s="60" t="s">
        <v>295</v>
      </c>
      <c r="N33" s="56" t="s">
        <v>295</v>
      </c>
      <c r="O33" s="56" t="s">
        <v>29</v>
      </c>
      <c r="P33" s="56" t="s">
        <v>304</v>
      </c>
      <c r="Q33" s="56" t="s">
        <v>217</v>
      </c>
      <c r="R33" s="57"/>
      <c r="S33" s="56"/>
      <c r="T33" s="56"/>
      <c r="U33" s="57"/>
      <c r="V33" s="62"/>
      <c r="W33" s="62"/>
      <c r="X33" s="57"/>
      <c r="Y33" s="61"/>
      <c r="Z33" s="56" t="s">
        <v>121</v>
      </c>
      <c r="AA33" s="57">
        <v>43659</v>
      </c>
      <c r="AB33" s="75"/>
      <c r="AC33" s="64" t="s">
        <v>306</v>
      </c>
      <c r="AD33" s="65" t="s">
        <v>97</v>
      </c>
      <c r="AE33" s="56"/>
      <c r="AF33" s="61"/>
      <c r="AG33" s="61"/>
      <c r="AH33" s="67"/>
      <c r="AI33" s="68"/>
      <c r="AJ33" s="69">
        <f t="shared" si="1"/>
        <v>18</v>
      </c>
      <c r="AK33" s="70" t="str">
        <f t="shared" si="4"/>
        <v/>
      </c>
      <c r="AL33" s="71" t="s">
        <v>17409</v>
      </c>
      <c r="AM33" s="71"/>
      <c r="AN33" s="70">
        <f t="shared" si="5"/>
        <v>43651</v>
      </c>
      <c r="AO33" s="70"/>
      <c r="AP33" s="74">
        <f ca="1"/>
        <v>318</v>
      </c>
    </row>
    <row r="34" spans="1:42" ht="14.4">
      <c r="A34" s="55" t="s">
        <v>307</v>
      </c>
      <c r="B34" s="56" t="s">
        <v>89</v>
      </c>
      <c r="C34" s="57">
        <v>43696</v>
      </c>
      <c r="D34" s="56" t="s">
        <v>90</v>
      </c>
      <c r="E34" s="56" t="s">
        <v>276</v>
      </c>
      <c r="F34" s="58" t="s">
        <v>214</v>
      </c>
      <c r="G34" s="58" t="s">
        <v>214</v>
      </c>
      <c r="H34" s="56" t="s">
        <v>276</v>
      </c>
      <c r="I34" s="57"/>
      <c r="J34" s="57">
        <f t="shared" si="0"/>
        <v>43726</v>
      </c>
      <c r="K34" s="56" t="s">
        <v>18</v>
      </c>
      <c r="L34" s="56" t="s">
        <v>18</v>
      </c>
      <c r="M34" s="60" t="s">
        <v>308</v>
      </c>
      <c r="N34" s="56" t="s">
        <v>308</v>
      </c>
      <c r="O34" s="56"/>
      <c r="P34" s="56"/>
      <c r="Q34" s="56"/>
      <c r="R34" s="57"/>
      <c r="S34" s="56" t="s">
        <v>108</v>
      </c>
      <c r="T34" s="56" t="s">
        <v>108</v>
      </c>
      <c r="U34" s="57"/>
      <c r="V34" s="62"/>
      <c r="W34" s="62" t="s">
        <v>146</v>
      </c>
      <c r="X34" s="57"/>
      <c r="Y34" s="56"/>
      <c r="Z34" s="56" t="s">
        <v>108</v>
      </c>
      <c r="AA34" s="57">
        <v>43719</v>
      </c>
      <c r="AB34" s="75"/>
      <c r="AC34" s="64" t="s">
        <v>309</v>
      </c>
      <c r="AD34" s="65" t="s">
        <v>97</v>
      </c>
      <c r="AE34" s="56" t="s">
        <v>111</v>
      </c>
      <c r="AF34" s="61"/>
      <c r="AG34" s="61"/>
      <c r="AH34" s="67"/>
      <c r="AI34" s="68"/>
      <c r="AJ34" s="69">
        <f t="shared" si="1"/>
        <v>23</v>
      </c>
      <c r="AK34" s="70" t="str">
        <f t="shared" si="4"/>
        <v/>
      </c>
      <c r="AL34" s="71" t="s">
        <v>17409</v>
      </c>
      <c r="AM34" s="71"/>
      <c r="AN34" s="70">
        <f t="shared" si="5"/>
        <v>43706</v>
      </c>
      <c r="AO34" s="70"/>
      <c r="AP34" s="74">
        <f ca="1"/>
        <v>263</v>
      </c>
    </row>
    <row r="35" spans="1:42" ht="14.4">
      <c r="A35" s="55" t="s">
        <v>310</v>
      </c>
      <c r="B35" s="56" t="s">
        <v>89</v>
      </c>
      <c r="C35" s="57">
        <v>43651</v>
      </c>
      <c r="D35" s="56" t="s">
        <v>90</v>
      </c>
      <c r="E35" s="56" t="s">
        <v>12</v>
      </c>
      <c r="F35" s="58" t="s">
        <v>106</v>
      </c>
      <c r="G35" s="58" t="s">
        <v>107</v>
      </c>
      <c r="H35" s="56" t="s">
        <v>12</v>
      </c>
      <c r="I35" s="57"/>
      <c r="J35" s="57">
        <f t="shared" si="0"/>
        <v>43681</v>
      </c>
      <c r="K35" s="56" t="s">
        <v>18</v>
      </c>
      <c r="L35" s="56" t="s">
        <v>18</v>
      </c>
      <c r="M35" s="60" t="s">
        <v>311</v>
      </c>
      <c r="N35" s="56" t="s">
        <v>312</v>
      </c>
      <c r="O35" s="56" t="s">
        <v>95</v>
      </c>
      <c r="P35" s="56" t="s">
        <v>313</v>
      </c>
      <c r="Q35" s="56" t="s">
        <v>17</v>
      </c>
      <c r="R35" s="57"/>
      <c r="S35" s="56"/>
      <c r="T35" s="56"/>
      <c r="U35" s="57"/>
      <c r="V35" s="62"/>
      <c r="W35" s="62"/>
      <c r="X35" s="57"/>
      <c r="Y35" s="56" t="s">
        <v>200</v>
      </c>
      <c r="Z35" s="56" t="s">
        <v>123</v>
      </c>
      <c r="AA35" s="57">
        <v>43658</v>
      </c>
      <c r="AB35" s="63"/>
      <c r="AC35" s="64" t="s">
        <v>314</v>
      </c>
      <c r="AD35" s="56" t="s">
        <v>294</v>
      </c>
      <c r="AE35" s="56" t="s">
        <v>90</v>
      </c>
      <c r="AF35" s="61"/>
      <c r="AG35" s="61"/>
      <c r="AH35" s="67"/>
      <c r="AI35" s="68"/>
      <c r="AJ35" s="69">
        <f t="shared" si="1"/>
        <v>7</v>
      </c>
      <c r="AK35" s="70" t="str">
        <f t="shared" si="4"/>
        <v/>
      </c>
      <c r="AL35" s="71" t="s">
        <v>17409</v>
      </c>
      <c r="AM35" s="71"/>
      <c r="AN35" s="70">
        <f t="shared" si="5"/>
        <v>43661</v>
      </c>
      <c r="AO35" s="70"/>
      <c r="AP35" s="74">
        <f ca="1"/>
        <v>308</v>
      </c>
    </row>
    <row r="36" spans="1:42" ht="14.4">
      <c r="A36" s="55" t="s">
        <v>315</v>
      </c>
      <c r="B36" s="56" t="s">
        <v>89</v>
      </c>
      <c r="C36" s="57">
        <v>43787</v>
      </c>
      <c r="D36" s="56" t="s">
        <v>90</v>
      </c>
      <c r="E36" s="56" t="s">
        <v>297</v>
      </c>
      <c r="F36" s="58" t="s">
        <v>106</v>
      </c>
      <c r="G36" s="58" t="s">
        <v>107</v>
      </c>
      <c r="H36" s="56" t="s">
        <v>140</v>
      </c>
      <c r="I36" s="59"/>
      <c r="J36" s="59">
        <f t="shared" si="0"/>
        <v>43817</v>
      </c>
      <c r="K36" s="56" t="s">
        <v>18</v>
      </c>
      <c r="L36" s="56" t="s">
        <v>14</v>
      </c>
      <c r="M36" s="60" t="s">
        <v>316</v>
      </c>
      <c r="N36" s="56" t="s">
        <v>317</v>
      </c>
      <c r="O36" s="56"/>
      <c r="P36" s="56" t="s">
        <v>108</v>
      </c>
      <c r="Q36" s="56" t="s">
        <v>237</v>
      </c>
      <c r="R36" s="59"/>
      <c r="S36" s="56" t="s">
        <v>108</v>
      </c>
      <c r="T36" s="56" t="s">
        <v>108</v>
      </c>
      <c r="U36" s="57"/>
      <c r="V36" s="77"/>
      <c r="W36" s="62" t="s">
        <v>108</v>
      </c>
      <c r="X36" s="59"/>
      <c r="Y36" s="56" t="s">
        <v>108</v>
      </c>
      <c r="Z36" s="56" t="s">
        <v>108</v>
      </c>
      <c r="AA36" s="57">
        <v>43794</v>
      </c>
      <c r="AB36" s="63" t="s">
        <v>318</v>
      </c>
      <c r="AC36" s="64" t="s">
        <v>319</v>
      </c>
      <c r="AD36" s="56" t="s">
        <v>118</v>
      </c>
      <c r="AE36" s="56"/>
      <c r="AF36" s="61"/>
      <c r="AG36" s="61"/>
      <c r="AH36" s="67"/>
      <c r="AI36" s="68"/>
      <c r="AJ36" s="69">
        <f t="shared" si="1"/>
        <v>7</v>
      </c>
      <c r="AK36" s="70"/>
      <c r="AL36" s="71"/>
      <c r="AM36" s="71"/>
      <c r="AN36" s="70"/>
      <c r="AO36" s="70"/>
      <c r="AP36" s="74">
        <f ca="1"/>
        <v>172</v>
      </c>
    </row>
    <row r="37" spans="1:42" ht="26.5">
      <c r="A37" s="55" t="s">
        <v>321</v>
      </c>
      <c r="B37" s="56" t="s">
        <v>89</v>
      </c>
      <c r="C37" s="57">
        <v>43794</v>
      </c>
      <c r="D37" s="56" t="s">
        <v>90</v>
      </c>
      <c r="E37" s="56" t="s">
        <v>32</v>
      </c>
      <c r="F37" s="58" t="s">
        <v>106</v>
      </c>
      <c r="G37" s="58" t="s">
        <v>107</v>
      </c>
      <c r="H37" s="56" t="s">
        <v>140</v>
      </c>
      <c r="I37" s="59"/>
      <c r="J37" s="59">
        <f t="shared" si="0"/>
        <v>43824</v>
      </c>
      <c r="K37" s="56" t="s">
        <v>18</v>
      </c>
      <c r="L37" s="56" t="s">
        <v>18</v>
      </c>
      <c r="M37" s="60" t="s">
        <v>316</v>
      </c>
      <c r="N37" s="65" t="s">
        <v>322</v>
      </c>
      <c r="O37" s="56" t="s">
        <v>271</v>
      </c>
      <c r="P37" s="56" t="s">
        <v>323</v>
      </c>
      <c r="Q37" s="56" t="s">
        <v>17</v>
      </c>
      <c r="R37" s="59"/>
      <c r="S37" s="56" t="s">
        <v>108</v>
      </c>
      <c r="T37" s="56" t="s">
        <v>108</v>
      </c>
      <c r="U37" s="57"/>
      <c r="V37" s="77"/>
      <c r="W37" s="62" t="s">
        <v>146</v>
      </c>
      <c r="X37" s="59"/>
      <c r="Y37" s="56" t="s">
        <v>108</v>
      </c>
      <c r="Z37" s="56" t="s">
        <v>121</v>
      </c>
      <c r="AA37" s="57">
        <v>43794</v>
      </c>
      <c r="AB37" s="63" t="s">
        <v>318</v>
      </c>
      <c r="AC37" s="64" t="s">
        <v>324</v>
      </c>
      <c r="AD37" s="56" t="s">
        <v>97</v>
      </c>
      <c r="AE37" s="56" t="s">
        <v>90</v>
      </c>
      <c r="AF37" s="61"/>
      <c r="AG37" s="61"/>
      <c r="AH37" s="67"/>
      <c r="AI37" s="68"/>
      <c r="AJ37" s="69">
        <f t="shared" si="1"/>
        <v>0</v>
      </c>
      <c r="AK37" s="70"/>
      <c r="AL37" s="71"/>
      <c r="AM37" s="71"/>
      <c r="AN37" s="70"/>
      <c r="AO37" s="70"/>
      <c r="AP37" s="74">
        <f ca="1"/>
        <v>165</v>
      </c>
    </row>
    <row r="38" spans="1:42" ht="14.4">
      <c r="A38" s="55" t="s">
        <v>326</v>
      </c>
      <c r="B38" s="56" t="s">
        <v>89</v>
      </c>
      <c r="C38" s="57">
        <v>43677</v>
      </c>
      <c r="D38" s="56" t="s">
        <v>90</v>
      </c>
      <c r="E38" s="56" t="s">
        <v>327</v>
      </c>
      <c r="F38" s="58" t="s">
        <v>92</v>
      </c>
      <c r="G38" s="58" t="s">
        <v>328</v>
      </c>
      <c r="H38" s="56" t="s">
        <v>327</v>
      </c>
      <c r="I38" s="57"/>
      <c r="J38" s="57">
        <f t="shared" si="0"/>
        <v>43707</v>
      </c>
      <c r="K38" s="56" t="s">
        <v>18</v>
      </c>
      <c r="L38" s="56" t="s">
        <v>18</v>
      </c>
      <c r="M38" s="60" t="s">
        <v>329</v>
      </c>
      <c r="N38" s="56" t="s">
        <v>330</v>
      </c>
      <c r="O38" s="56" t="s">
        <v>271</v>
      </c>
      <c r="P38" s="56" t="s">
        <v>331</v>
      </c>
      <c r="Q38" s="56" t="s">
        <v>96</v>
      </c>
      <c r="R38" s="57"/>
      <c r="S38" s="56" t="s">
        <v>18</v>
      </c>
      <c r="T38" s="56"/>
      <c r="U38" s="57"/>
      <c r="V38" s="62"/>
      <c r="W38" s="62"/>
      <c r="X38" s="57"/>
      <c r="Y38" s="56"/>
      <c r="Z38" s="56" t="s">
        <v>121</v>
      </c>
      <c r="AA38" s="57">
        <v>43677</v>
      </c>
      <c r="AB38" s="63"/>
      <c r="AC38" s="64" t="s">
        <v>332</v>
      </c>
      <c r="AD38" s="65" t="s">
        <v>97</v>
      </c>
      <c r="AE38" s="56" t="s">
        <v>90</v>
      </c>
      <c r="AF38" s="61"/>
      <c r="AG38" s="61"/>
      <c r="AH38" s="67"/>
      <c r="AI38" s="68"/>
      <c r="AJ38" s="69">
        <f t="shared" si="1"/>
        <v>0</v>
      </c>
      <c r="AK38" s="70" t="str">
        <f t="shared" ref="AK38:AK44" si="6">IF(R38="","",SUM(R38+30))</f>
        <v/>
      </c>
      <c r="AL38" s="71" t="s">
        <v>17409</v>
      </c>
      <c r="AM38" s="71"/>
      <c r="AN38" s="70">
        <f t="shared" ref="AN38:AN44" si="7">IF(C38="","",SUM(C38+10))</f>
        <v>43687</v>
      </c>
      <c r="AO38" s="70"/>
      <c r="AP38" s="74">
        <f ca="1"/>
        <v>282</v>
      </c>
    </row>
    <row r="39" spans="1:42" ht="14.4">
      <c r="A39" s="55" t="s">
        <v>333</v>
      </c>
      <c r="B39" s="56" t="s">
        <v>89</v>
      </c>
      <c r="C39" s="57">
        <v>43654</v>
      </c>
      <c r="D39" s="56" t="s">
        <v>90</v>
      </c>
      <c r="E39" s="56" t="s">
        <v>140</v>
      </c>
      <c r="F39" s="58" t="s">
        <v>106</v>
      </c>
      <c r="G39" s="58" t="s">
        <v>107</v>
      </c>
      <c r="H39" s="56" t="s">
        <v>140</v>
      </c>
      <c r="I39" s="57"/>
      <c r="J39" s="57">
        <f t="shared" si="0"/>
        <v>43684</v>
      </c>
      <c r="K39" s="56" t="s">
        <v>18</v>
      </c>
      <c r="L39" s="56" t="s">
        <v>14</v>
      </c>
      <c r="M39" s="60" t="s">
        <v>334</v>
      </c>
      <c r="N39" s="56" t="s">
        <v>335</v>
      </c>
      <c r="O39" s="56"/>
      <c r="P39" s="56" t="s">
        <v>108</v>
      </c>
      <c r="Q39" s="56" t="s">
        <v>237</v>
      </c>
      <c r="R39" s="57"/>
      <c r="S39" s="56" t="s">
        <v>108</v>
      </c>
      <c r="T39" s="56" t="s">
        <v>108</v>
      </c>
      <c r="U39" s="57"/>
      <c r="V39" s="62"/>
      <c r="W39" s="62" t="s">
        <v>108</v>
      </c>
      <c r="X39" s="57"/>
      <c r="Y39" s="56" t="s">
        <v>108</v>
      </c>
      <c r="Z39" s="56" t="s">
        <v>123</v>
      </c>
      <c r="AA39" s="57">
        <v>43654</v>
      </c>
      <c r="AB39" s="63" t="s">
        <v>163</v>
      </c>
      <c r="AC39" s="64" t="s">
        <v>337</v>
      </c>
      <c r="AD39" s="56" t="s">
        <v>118</v>
      </c>
      <c r="AE39" s="56"/>
      <c r="AF39" s="61"/>
      <c r="AG39" s="61"/>
      <c r="AH39" s="67"/>
      <c r="AI39" s="68"/>
      <c r="AJ39" s="69">
        <f t="shared" si="1"/>
        <v>0</v>
      </c>
      <c r="AK39" s="70" t="str">
        <f t="shared" si="6"/>
        <v/>
      </c>
      <c r="AL39" s="71" t="s">
        <v>17409</v>
      </c>
      <c r="AM39" s="71"/>
      <c r="AN39" s="70">
        <f t="shared" si="7"/>
        <v>43664</v>
      </c>
      <c r="AO39" s="70"/>
      <c r="AP39" s="74">
        <f ca="1"/>
        <v>305</v>
      </c>
    </row>
    <row r="40" spans="1:42" ht="14.4">
      <c r="A40" s="55" t="s">
        <v>339</v>
      </c>
      <c r="B40" s="56" t="s">
        <v>89</v>
      </c>
      <c r="C40" s="57">
        <v>43522</v>
      </c>
      <c r="D40" s="56" t="s">
        <v>119</v>
      </c>
      <c r="E40" s="56" t="s">
        <v>140</v>
      </c>
      <c r="F40" s="58" t="s">
        <v>106</v>
      </c>
      <c r="G40" s="58" t="s">
        <v>107</v>
      </c>
      <c r="H40" s="56" t="s">
        <v>140</v>
      </c>
      <c r="I40" s="57"/>
      <c r="J40" s="57">
        <f t="shared" si="0"/>
        <v>43552</v>
      </c>
      <c r="K40" s="56" t="s">
        <v>18</v>
      </c>
      <c r="L40" s="56" t="s">
        <v>14</v>
      </c>
      <c r="M40" s="60" t="s">
        <v>340</v>
      </c>
      <c r="N40" s="56" t="s">
        <v>341</v>
      </c>
      <c r="O40" s="56" t="s">
        <v>29</v>
      </c>
      <c r="P40" s="56" t="s">
        <v>342</v>
      </c>
      <c r="Q40" s="56" t="s">
        <v>28</v>
      </c>
      <c r="R40" s="57"/>
      <c r="S40" s="56" t="s">
        <v>108</v>
      </c>
      <c r="T40" s="56" t="s">
        <v>108</v>
      </c>
      <c r="U40" s="57"/>
      <c r="V40" s="62"/>
      <c r="W40" s="62"/>
      <c r="X40" s="57"/>
      <c r="Y40" s="56" t="s">
        <v>292</v>
      </c>
      <c r="Z40" s="56" t="s">
        <v>123</v>
      </c>
      <c r="AA40" s="57">
        <v>43522</v>
      </c>
      <c r="AB40" s="63" t="s">
        <v>293</v>
      </c>
      <c r="AC40" s="64" t="s">
        <v>343</v>
      </c>
      <c r="AD40" s="65" t="s">
        <v>294</v>
      </c>
      <c r="AE40" s="65"/>
      <c r="AF40" s="66"/>
      <c r="AG40" s="66"/>
      <c r="AH40" s="67"/>
      <c r="AI40" s="68"/>
      <c r="AJ40" s="69">
        <f t="shared" si="1"/>
        <v>0</v>
      </c>
      <c r="AK40" s="70" t="str">
        <f t="shared" si="6"/>
        <v/>
      </c>
      <c r="AL40" s="71" t="s">
        <v>17409</v>
      </c>
      <c r="AM40" s="71"/>
      <c r="AN40" s="70">
        <f t="shared" si="7"/>
        <v>43532</v>
      </c>
      <c r="AO40" s="70"/>
      <c r="AP40" s="74">
        <f ca="1"/>
        <v>437</v>
      </c>
    </row>
    <row r="41" spans="1:42" ht="14.4">
      <c r="A41" s="55" t="s">
        <v>344</v>
      </c>
      <c r="B41" s="56" t="s">
        <v>89</v>
      </c>
      <c r="C41" s="57">
        <v>43592</v>
      </c>
      <c r="D41" s="56" t="s">
        <v>119</v>
      </c>
      <c r="E41" s="56" t="s">
        <v>140</v>
      </c>
      <c r="F41" s="58" t="s">
        <v>106</v>
      </c>
      <c r="G41" s="58" t="s">
        <v>107</v>
      </c>
      <c r="H41" s="56" t="s">
        <v>140</v>
      </c>
      <c r="I41" s="57"/>
      <c r="J41" s="57">
        <f t="shared" si="0"/>
        <v>43622</v>
      </c>
      <c r="K41" s="56" t="s">
        <v>18</v>
      </c>
      <c r="L41" s="56" t="s">
        <v>18</v>
      </c>
      <c r="M41" s="60" t="s">
        <v>340</v>
      </c>
      <c r="N41" s="56" t="s">
        <v>345</v>
      </c>
      <c r="O41" s="56" t="s">
        <v>29</v>
      </c>
      <c r="P41" s="56" t="s">
        <v>346</v>
      </c>
      <c r="Q41" s="56" t="s">
        <v>17</v>
      </c>
      <c r="R41" s="59"/>
      <c r="S41" s="56" t="s">
        <v>108</v>
      </c>
      <c r="T41" s="56" t="s">
        <v>108</v>
      </c>
      <c r="U41" s="59"/>
      <c r="V41" s="77"/>
      <c r="W41" s="62">
        <v>0</v>
      </c>
      <c r="X41" s="59"/>
      <c r="Y41" s="56" t="s">
        <v>108</v>
      </c>
      <c r="Z41" s="56" t="s">
        <v>121</v>
      </c>
      <c r="AA41" s="57">
        <v>43592</v>
      </c>
      <c r="AB41" s="63" t="s">
        <v>155</v>
      </c>
      <c r="AC41" s="64" t="s">
        <v>347</v>
      </c>
      <c r="AD41" s="65" t="s">
        <v>97</v>
      </c>
      <c r="AE41" s="56" t="s">
        <v>119</v>
      </c>
      <c r="AF41" s="61"/>
      <c r="AG41" s="61"/>
      <c r="AH41" s="67"/>
      <c r="AI41" s="68"/>
      <c r="AJ41" s="69">
        <f t="shared" si="1"/>
        <v>0</v>
      </c>
      <c r="AK41" s="70" t="str">
        <f t="shared" si="6"/>
        <v/>
      </c>
      <c r="AL41" s="71" t="s">
        <v>17409</v>
      </c>
      <c r="AM41" s="71"/>
      <c r="AN41" s="70">
        <f t="shared" si="7"/>
        <v>43602</v>
      </c>
      <c r="AO41" s="70"/>
      <c r="AP41" s="74">
        <f ca="1"/>
        <v>367</v>
      </c>
    </row>
    <row r="42" spans="1:42" ht="14.4">
      <c r="A42" s="55" t="s">
        <v>348</v>
      </c>
      <c r="B42" s="56" t="s">
        <v>89</v>
      </c>
      <c r="C42" s="57">
        <v>43668</v>
      </c>
      <c r="D42" s="56" t="s">
        <v>119</v>
      </c>
      <c r="E42" s="56" t="s">
        <v>105</v>
      </c>
      <c r="F42" s="58" t="s">
        <v>106</v>
      </c>
      <c r="G42" s="58" t="s">
        <v>107</v>
      </c>
      <c r="H42" s="56" t="s">
        <v>105</v>
      </c>
      <c r="I42" s="57"/>
      <c r="J42" s="57">
        <f t="shared" si="0"/>
        <v>43698</v>
      </c>
      <c r="K42" s="56" t="s">
        <v>18</v>
      </c>
      <c r="L42" s="56" t="s">
        <v>18</v>
      </c>
      <c r="M42" s="60" t="s">
        <v>340</v>
      </c>
      <c r="N42" s="56" t="s">
        <v>349</v>
      </c>
      <c r="O42" s="56" t="s">
        <v>266</v>
      </c>
      <c r="P42" s="56" t="s">
        <v>350</v>
      </c>
      <c r="Q42" s="56" t="s">
        <v>133</v>
      </c>
      <c r="R42" s="59"/>
      <c r="S42" s="56" t="s">
        <v>108</v>
      </c>
      <c r="T42" s="56" t="s">
        <v>108</v>
      </c>
      <c r="U42" s="59"/>
      <c r="V42" s="77"/>
      <c r="W42" s="77"/>
      <c r="X42" s="59"/>
      <c r="Y42" s="56" t="s">
        <v>108</v>
      </c>
      <c r="Z42" s="56" t="s">
        <v>121</v>
      </c>
      <c r="AA42" s="57">
        <v>43676</v>
      </c>
      <c r="AB42" s="63" t="s">
        <v>163</v>
      </c>
      <c r="AC42" s="64" t="s">
        <v>351</v>
      </c>
      <c r="AD42" s="65" t="s">
        <v>97</v>
      </c>
      <c r="AE42" s="56" t="s">
        <v>119</v>
      </c>
      <c r="AF42" s="61"/>
      <c r="AG42" s="61"/>
      <c r="AH42" s="67"/>
      <c r="AI42" s="68"/>
      <c r="AJ42" s="69">
        <f t="shared" si="1"/>
        <v>8</v>
      </c>
      <c r="AK42" s="70" t="str">
        <f t="shared" si="6"/>
        <v/>
      </c>
      <c r="AL42" s="71" t="s">
        <v>17409</v>
      </c>
      <c r="AM42" s="71"/>
      <c r="AN42" s="70">
        <f t="shared" si="7"/>
        <v>43678</v>
      </c>
      <c r="AO42" s="70"/>
      <c r="AP42" s="74">
        <f ca="1"/>
        <v>291</v>
      </c>
    </row>
    <row r="43" spans="1:42" ht="14.4">
      <c r="A43" s="55" t="s">
        <v>352</v>
      </c>
      <c r="B43" s="56" t="s">
        <v>89</v>
      </c>
      <c r="C43" s="57">
        <v>43550</v>
      </c>
      <c r="D43" s="56" t="s">
        <v>119</v>
      </c>
      <c r="E43" s="56" t="s">
        <v>140</v>
      </c>
      <c r="F43" s="58" t="s">
        <v>106</v>
      </c>
      <c r="G43" s="58" t="s">
        <v>107</v>
      </c>
      <c r="H43" s="56" t="s">
        <v>140</v>
      </c>
      <c r="I43" s="59"/>
      <c r="J43" s="59">
        <f t="shared" si="0"/>
        <v>43580</v>
      </c>
      <c r="K43" s="56" t="s">
        <v>18</v>
      </c>
      <c r="L43" s="56" t="s">
        <v>18</v>
      </c>
      <c r="M43" s="60" t="s">
        <v>353</v>
      </c>
      <c r="N43" s="56" t="s">
        <v>354</v>
      </c>
      <c r="O43" s="56" t="s">
        <v>355</v>
      </c>
      <c r="P43" s="56" t="s">
        <v>357</v>
      </c>
      <c r="Q43" s="56" t="s">
        <v>17</v>
      </c>
      <c r="R43" s="59"/>
      <c r="S43" s="56" t="s">
        <v>108</v>
      </c>
      <c r="T43" s="56" t="s">
        <v>108</v>
      </c>
      <c r="U43" s="59"/>
      <c r="V43" s="77"/>
      <c r="W43" s="62">
        <v>0</v>
      </c>
      <c r="X43" s="59"/>
      <c r="Y43" s="56" t="s">
        <v>108</v>
      </c>
      <c r="Z43" s="56" t="s">
        <v>121</v>
      </c>
      <c r="AA43" s="57">
        <v>43550</v>
      </c>
      <c r="AB43" s="63" t="s">
        <v>168</v>
      </c>
      <c r="AC43" s="64" t="s">
        <v>359</v>
      </c>
      <c r="AD43" s="56" t="s">
        <v>360</v>
      </c>
      <c r="AE43" s="56" t="s">
        <v>119</v>
      </c>
      <c r="AF43" s="61"/>
      <c r="AG43" s="61"/>
      <c r="AH43" s="67"/>
      <c r="AI43" s="68"/>
      <c r="AJ43" s="69">
        <f t="shared" si="1"/>
        <v>0</v>
      </c>
      <c r="AK43" s="70" t="str">
        <f t="shared" si="6"/>
        <v/>
      </c>
      <c r="AL43" s="71" t="s">
        <v>17409</v>
      </c>
      <c r="AM43" s="71"/>
      <c r="AN43" s="70">
        <f t="shared" si="7"/>
        <v>43560</v>
      </c>
      <c r="AO43" s="70"/>
      <c r="AP43" s="74">
        <f ca="1"/>
        <v>409</v>
      </c>
    </row>
    <row r="44" spans="1:42" ht="14.4">
      <c r="A44" s="55" t="s">
        <v>362</v>
      </c>
      <c r="B44" s="56" t="s">
        <v>89</v>
      </c>
      <c r="C44" s="57">
        <v>43565</v>
      </c>
      <c r="D44" s="56" t="s">
        <v>119</v>
      </c>
      <c r="E44" s="56" t="s">
        <v>140</v>
      </c>
      <c r="F44" s="58" t="s">
        <v>106</v>
      </c>
      <c r="G44" s="58" t="s">
        <v>107</v>
      </c>
      <c r="H44" s="56" t="s">
        <v>140</v>
      </c>
      <c r="I44" s="57"/>
      <c r="J44" s="57">
        <f t="shared" si="0"/>
        <v>43595</v>
      </c>
      <c r="K44" s="56" t="s">
        <v>18</v>
      </c>
      <c r="L44" s="56" t="s">
        <v>14</v>
      </c>
      <c r="M44" s="60" t="s">
        <v>363</v>
      </c>
      <c r="N44" s="56" t="s">
        <v>364</v>
      </c>
      <c r="O44" s="56"/>
      <c r="P44" s="56" t="s">
        <v>108</v>
      </c>
      <c r="Q44" s="56" t="s">
        <v>96</v>
      </c>
      <c r="R44" s="57"/>
      <c r="S44" s="56" t="s">
        <v>108</v>
      </c>
      <c r="T44" s="56" t="s">
        <v>108</v>
      </c>
      <c r="U44" s="57"/>
      <c r="V44" s="62"/>
      <c r="W44" s="62" t="s">
        <v>108</v>
      </c>
      <c r="X44" s="57"/>
      <c r="Y44" s="56" t="s">
        <v>108</v>
      </c>
      <c r="Z44" s="56" t="s">
        <v>108</v>
      </c>
      <c r="AA44" s="57">
        <v>43565</v>
      </c>
      <c r="AB44" s="63" t="s">
        <v>244</v>
      </c>
      <c r="AC44" s="64" t="s">
        <v>365</v>
      </c>
      <c r="AD44" s="56" t="s">
        <v>224</v>
      </c>
      <c r="AE44" s="56"/>
      <c r="AF44" s="61"/>
      <c r="AG44" s="61"/>
      <c r="AH44" s="67"/>
      <c r="AI44" s="68"/>
      <c r="AJ44" s="69">
        <f t="shared" si="1"/>
        <v>0</v>
      </c>
      <c r="AK44" s="70" t="str">
        <f t="shared" si="6"/>
        <v/>
      </c>
      <c r="AL44" s="71" t="s">
        <v>17409</v>
      </c>
      <c r="AM44" s="71"/>
      <c r="AN44" s="70">
        <f t="shared" si="7"/>
        <v>43575</v>
      </c>
      <c r="AO44" s="70"/>
      <c r="AP44" s="74">
        <f ca="1"/>
        <v>394</v>
      </c>
    </row>
    <row r="45" spans="1:42" ht="14.4">
      <c r="A45" s="55" t="s">
        <v>366</v>
      </c>
      <c r="B45" s="56" t="s">
        <v>89</v>
      </c>
      <c r="C45" s="57">
        <v>43796</v>
      </c>
      <c r="D45" s="56" t="s">
        <v>229</v>
      </c>
      <c r="E45" s="56" t="s">
        <v>297</v>
      </c>
      <c r="F45" s="58" t="s">
        <v>106</v>
      </c>
      <c r="G45" s="58" t="s">
        <v>107</v>
      </c>
      <c r="H45" s="56" t="s">
        <v>140</v>
      </c>
      <c r="I45" s="59"/>
      <c r="J45" s="59">
        <f t="shared" si="0"/>
        <v>43826</v>
      </c>
      <c r="K45" s="56" t="s">
        <v>18</v>
      </c>
      <c r="L45" s="56" t="s">
        <v>14</v>
      </c>
      <c r="M45" s="60" t="s">
        <v>367</v>
      </c>
      <c r="N45" s="56" t="s">
        <v>368</v>
      </c>
      <c r="O45" s="56" t="s">
        <v>143</v>
      </c>
      <c r="P45" s="56" t="s">
        <v>108</v>
      </c>
      <c r="Q45" s="56" t="s">
        <v>237</v>
      </c>
      <c r="R45" s="59"/>
      <c r="S45" s="56" t="s">
        <v>108</v>
      </c>
      <c r="T45" s="56" t="s">
        <v>108</v>
      </c>
      <c r="U45" s="57"/>
      <c r="V45" s="77"/>
      <c r="W45" s="62" t="s">
        <v>108</v>
      </c>
      <c r="X45" s="59"/>
      <c r="Y45" s="56" t="s">
        <v>108</v>
      </c>
      <c r="Z45" s="56" t="s">
        <v>108</v>
      </c>
      <c r="AA45" s="57">
        <v>43802</v>
      </c>
      <c r="AB45" s="63" t="s">
        <v>238</v>
      </c>
      <c r="AC45" s="64" t="s">
        <v>369</v>
      </c>
      <c r="AD45" s="56" t="s">
        <v>118</v>
      </c>
      <c r="AE45" s="56"/>
      <c r="AF45" s="61"/>
      <c r="AG45" s="61"/>
      <c r="AH45" s="67"/>
      <c r="AI45" s="68"/>
      <c r="AJ45" s="69">
        <f t="shared" si="1"/>
        <v>6</v>
      </c>
      <c r="AK45" s="70"/>
      <c r="AL45" s="71"/>
      <c r="AM45" s="71"/>
      <c r="AN45" s="70"/>
      <c r="AO45" s="70"/>
      <c r="AP45" s="74">
        <f ca="1"/>
        <v>163</v>
      </c>
    </row>
    <row r="46" spans="1:42" ht="14.4">
      <c r="A46" s="55" t="s">
        <v>370</v>
      </c>
      <c r="B46" s="56" t="s">
        <v>89</v>
      </c>
      <c r="C46" s="57">
        <v>43679</v>
      </c>
      <c r="D46" s="56" t="s">
        <v>131</v>
      </c>
      <c r="E46" s="56" t="s">
        <v>129</v>
      </c>
      <c r="F46" s="58" t="s">
        <v>106</v>
      </c>
      <c r="G46" s="58" t="s">
        <v>107</v>
      </c>
      <c r="H46" s="56" t="s">
        <v>129</v>
      </c>
      <c r="I46" s="59"/>
      <c r="J46" s="59">
        <f t="shared" si="0"/>
        <v>43709</v>
      </c>
      <c r="K46" s="56" t="s">
        <v>18</v>
      </c>
      <c r="L46" s="56" t="s">
        <v>14</v>
      </c>
      <c r="M46" s="60" t="s">
        <v>371</v>
      </c>
      <c r="N46" s="56" t="s">
        <v>372</v>
      </c>
      <c r="O46" s="56"/>
      <c r="P46" s="56" t="s">
        <v>108</v>
      </c>
      <c r="Q46" s="56" t="s">
        <v>130</v>
      </c>
      <c r="R46" s="57"/>
      <c r="S46" s="56" t="s">
        <v>108</v>
      </c>
      <c r="T46" s="56" t="s">
        <v>108</v>
      </c>
      <c r="U46" s="59"/>
      <c r="V46" s="77"/>
      <c r="W46" s="62" t="s">
        <v>108</v>
      </c>
      <c r="X46" s="59"/>
      <c r="Y46" s="56" t="s">
        <v>108</v>
      </c>
      <c r="Z46" s="56" t="s">
        <v>123</v>
      </c>
      <c r="AA46" s="57">
        <v>43682</v>
      </c>
      <c r="AB46" s="63" t="s">
        <v>124</v>
      </c>
      <c r="AC46" s="64" t="s">
        <v>373</v>
      </c>
      <c r="AD46" s="56" t="s">
        <v>224</v>
      </c>
      <c r="AE46" s="56" t="s">
        <v>131</v>
      </c>
      <c r="AF46" s="61"/>
      <c r="AG46" s="61"/>
      <c r="AH46" s="67"/>
      <c r="AI46" s="68"/>
      <c r="AJ46" s="69">
        <f t="shared" si="1"/>
        <v>3</v>
      </c>
      <c r="AK46" s="70" t="str">
        <f t="shared" ref="AK46:AK47" si="8">IF(R46="","",SUM(R46+30))</f>
        <v/>
      </c>
      <c r="AL46" s="71" t="s">
        <v>17409</v>
      </c>
      <c r="AM46" s="71"/>
      <c r="AN46" s="70">
        <f>IF(C46="","",SUM(C46+10))</f>
        <v>43689</v>
      </c>
      <c r="AO46" s="70"/>
      <c r="AP46" s="74">
        <f ca="1"/>
        <v>280</v>
      </c>
    </row>
    <row r="47" spans="1:42" ht="14.4">
      <c r="A47" s="55" t="s">
        <v>376</v>
      </c>
      <c r="B47" s="56" t="s">
        <v>89</v>
      </c>
      <c r="C47" s="57">
        <v>43756</v>
      </c>
      <c r="D47" s="56" t="s">
        <v>90</v>
      </c>
      <c r="E47" s="56" t="s">
        <v>196</v>
      </c>
      <c r="F47" s="58" t="s">
        <v>106</v>
      </c>
      <c r="G47" s="58" t="s">
        <v>113</v>
      </c>
      <c r="H47" s="56" t="s">
        <v>112</v>
      </c>
      <c r="I47" s="59"/>
      <c r="J47" s="59">
        <f t="shared" si="0"/>
        <v>43786</v>
      </c>
      <c r="K47" s="56" t="s">
        <v>18</v>
      </c>
      <c r="L47" s="56" t="s">
        <v>14</v>
      </c>
      <c r="M47" s="60" t="s">
        <v>377</v>
      </c>
      <c r="N47" s="56" t="s">
        <v>378</v>
      </c>
      <c r="O47" s="56"/>
      <c r="P47" s="56" t="s">
        <v>379</v>
      </c>
      <c r="Q47" s="56" t="s">
        <v>116</v>
      </c>
      <c r="R47" s="57">
        <v>43760</v>
      </c>
      <c r="S47" s="56" t="s">
        <v>108</v>
      </c>
      <c r="T47" s="56" t="s">
        <v>108</v>
      </c>
      <c r="U47" s="57"/>
      <c r="V47" s="77"/>
      <c r="W47" s="62" t="s">
        <v>108</v>
      </c>
      <c r="X47" s="59"/>
      <c r="Y47" s="56" t="s">
        <v>108</v>
      </c>
      <c r="Z47" s="56" t="s">
        <v>123</v>
      </c>
      <c r="AA47" s="57">
        <v>43760</v>
      </c>
      <c r="AB47" s="75"/>
      <c r="AC47" s="64" t="s">
        <v>380</v>
      </c>
      <c r="AD47" s="56" t="s">
        <v>118</v>
      </c>
      <c r="AE47" s="56" t="s">
        <v>90</v>
      </c>
      <c r="AF47" s="61"/>
      <c r="AG47" s="61"/>
      <c r="AH47" s="67"/>
      <c r="AI47" s="68"/>
      <c r="AJ47" s="69">
        <f t="shared" si="1"/>
        <v>4</v>
      </c>
      <c r="AK47" s="70">
        <f t="shared" si="8"/>
        <v>43790</v>
      </c>
      <c r="AL47" s="71"/>
      <c r="AM47" s="71"/>
      <c r="AN47" s="70"/>
      <c r="AO47" s="70"/>
      <c r="AP47" s="74">
        <f ca="1"/>
        <v>203</v>
      </c>
    </row>
    <row r="48" spans="1:42" ht="14.4">
      <c r="A48" s="55" t="s">
        <v>381</v>
      </c>
      <c r="B48" s="56" t="s">
        <v>89</v>
      </c>
      <c r="C48" s="57">
        <v>43805</v>
      </c>
      <c r="D48" s="56" t="s">
        <v>111</v>
      </c>
      <c r="E48" s="56" t="s">
        <v>140</v>
      </c>
      <c r="F48" s="58" t="s">
        <v>106</v>
      </c>
      <c r="G48" s="58" t="s">
        <v>107</v>
      </c>
      <c r="H48" s="56" t="s">
        <v>140</v>
      </c>
      <c r="I48" s="59"/>
      <c r="J48" s="59">
        <f t="shared" si="0"/>
        <v>43835</v>
      </c>
      <c r="K48" s="56" t="s">
        <v>18</v>
      </c>
      <c r="L48" s="56" t="s">
        <v>18</v>
      </c>
      <c r="M48" s="60" t="s">
        <v>382</v>
      </c>
      <c r="N48" s="56" t="s">
        <v>383</v>
      </c>
      <c r="O48" s="56" t="s">
        <v>266</v>
      </c>
      <c r="P48" s="56" t="s">
        <v>384</v>
      </c>
      <c r="Q48" s="56" t="s">
        <v>17</v>
      </c>
      <c r="R48" s="59"/>
      <c r="S48" s="56" t="s">
        <v>108</v>
      </c>
      <c r="T48" s="56" t="s">
        <v>108</v>
      </c>
      <c r="U48" s="57"/>
      <c r="V48" s="77"/>
      <c r="W48" s="62" t="s">
        <v>108</v>
      </c>
      <c r="X48" s="59"/>
      <c r="Y48" s="56" t="s">
        <v>361</v>
      </c>
      <c r="Z48" s="56" t="s">
        <v>123</v>
      </c>
      <c r="AA48" s="57">
        <v>43805</v>
      </c>
      <c r="AB48" s="63" t="s">
        <v>293</v>
      </c>
      <c r="AC48" s="64" t="s">
        <v>385</v>
      </c>
      <c r="AD48" s="56" t="s">
        <v>294</v>
      </c>
      <c r="AE48" s="56"/>
      <c r="AF48" s="61"/>
      <c r="AG48" s="61"/>
      <c r="AH48" s="67"/>
      <c r="AI48" s="68"/>
      <c r="AJ48" s="69">
        <f t="shared" si="1"/>
        <v>0</v>
      </c>
      <c r="AK48" s="70"/>
      <c r="AL48" s="71"/>
      <c r="AM48" s="71"/>
      <c r="AN48" s="70"/>
      <c r="AO48" s="70"/>
      <c r="AP48" s="74">
        <f ca="1"/>
        <v>154</v>
      </c>
    </row>
    <row r="49" spans="1:42" ht="14.4">
      <c r="A49" s="55" t="s">
        <v>386</v>
      </c>
      <c r="B49" s="56" t="s">
        <v>89</v>
      </c>
      <c r="C49" s="57">
        <v>43761</v>
      </c>
      <c r="D49" s="56" t="s">
        <v>111</v>
      </c>
      <c r="E49" s="56" t="s">
        <v>129</v>
      </c>
      <c r="F49" s="58" t="s">
        <v>106</v>
      </c>
      <c r="G49" s="58" t="s">
        <v>107</v>
      </c>
      <c r="H49" s="56" t="s">
        <v>129</v>
      </c>
      <c r="I49" s="59"/>
      <c r="J49" s="59">
        <f t="shared" si="0"/>
        <v>43791</v>
      </c>
      <c r="K49" s="56" t="s">
        <v>18</v>
      </c>
      <c r="L49" s="56" t="s">
        <v>14</v>
      </c>
      <c r="M49" s="60" t="s">
        <v>387</v>
      </c>
      <c r="N49" s="56" t="s">
        <v>388</v>
      </c>
      <c r="O49" s="56" t="s">
        <v>266</v>
      </c>
      <c r="P49" s="56" t="s">
        <v>384</v>
      </c>
      <c r="Q49" s="56" t="s">
        <v>133</v>
      </c>
      <c r="R49" s="59"/>
      <c r="S49" s="56" t="s">
        <v>108</v>
      </c>
      <c r="T49" s="56" t="s">
        <v>108</v>
      </c>
      <c r="U49" s="57"/>
      <c r="V49" s="77"/>
      <c r="W49" s="62" t="s">
        <v>108</v>
      </c>
      <c r="X49" s="59"/>
      <c r="Y49" s="56" t="s">
        <v>200</v>
      </c>
      <c r="Z49" s="56" t="s">
        <v>123</v>
      </c>
      <c r="AA49" s="57">
        <v>43770</v>
      </c>
      <c r="AB49" s="63" t="s">
        <v>389</v>
      </c>
      <c r="AC49" s="64" t="s">
        <v>390</v>
      </c>
      <c r="AD49" s="56" t="s">
        <v>294</v>
      </c>
      <c r="AE49" s="56" t="s">
        <v>119</v>
      </c>
      <c r="AF49" s="61"/>
      <c r="AG49" s="61"/>
      <c r="AH49" s="67"/>
      <c r="AI49" s="68"/>
      <c r="AJ49" s="69">
        <f t="shared" si="1"/>
        <v>9</v>
      </c>
      <c r="AK49" s="70" t="str">
        <f t="shared" ref="AK49:AK50" si="9">IF(R49="","",SUM(R49+30))</f>
        <v/>
      </c>
      <c r="AL49" s="71" t="s">
        <v>17409</v>
      </c>
      <c r="AM49" s="71"/>
      <c r="AN49" s="70"/>
      <c r="AO49" s="70"/>
      <c r="AP49" s="74">
        <f ca="1"/>
        <v>198</v>
      </c>
    </row>
    <row r="50" spans="1:42" ht="14.4">
      <c r="A50" s="55" t="s">
        <v>392</v>
      </c>
      <c r="B50" s="56" t="s">
        <v>89</v>
      </c>
      <c r="C50" s="57">
        <v>43714</v>
      </c>
      <c r="D50" s="56" t="s">
        <v>131</v>
      </c>
      <c r="E50" s="56" t="s">
        <v>140</v>
      </c>
      <c r="F50" s="58" t="s">
        <v>106</v>
      </c>
      <c r="G50" s="58" t="s">
        <v>107</v>
      </c>
      <c r="H50" s="56" t="s">
        <v>140</v>
      </c>
      <c r="I50" s="57"/>
      <c r="J50" s="57">
        <f t="shared" si="0"/>
        <v>43744</v>
      </c>
      <c r="K50" s="56" t="s">
        <v>18</v>
      </c>
      <c r="L50" s="56" t="s">
        <v>14</v>
      </c>
      <c r="M50" s="60" t="s">
        <v>393</v>
      </c>
      <c r="N50" s="56" t="s">
        <v>394</v>
      </c>
      <c r="O50" s="56" t="s">
        <v>395</v>
      </c>
      <c r="P50" s="56" t="s">
        <v>108</v>
      </c>
      <c r="Q50" s="56" t="s">
        <v>288</v>
      </c>
      <c r="R50" s="57"/>
      <c r="S50" s="56" t="s">
        <v>108</v>
      </c>
      <c r="T50" s="56" t="s">
        <v>108</v>
      </c>
      <c r="U50" s="57"/>
      <c r="V50" s="62"/>
      <c r="W50" s="62" t="s">
        <v>108</v>
      </c>
      <c r="X50" s="57"/>
      <c r="Y50" s="56" t="s">
        <v>108</v>
      </c>
      <c r="Z50" s="56" t="s">
        <v>123</v>
      </c>
      <c r="AA50" s="57">
        <v>43714</v>
      </c>
      <c r="AB50" s="63" t="s">
        <v>289</v>
      </c>
      <c r="AC50" s="64" t="s">
        <v>396</v>
      </c>
      <c r="AD50" s="56" t="s">
        <v>118</v>
      </c>
      <c r="AE50" s="56"/>
      <c r="AF50" s="61"/>
      <c r="AG50" s="61"/>
      <c r="AH50" s="67"/>
      <c r="AI50" s="68"/>
      <c r="AJ50" s="69">
        <f t="shared" si="1"/>
        <v>0</v>
      </c>
      <c r="AK50" s="70" t="str">
        <f t="shared" si="9"/>
        <v/>
      </c>
      <c r="AL50" s="71" t="s">
        <v>17409</v>
      </c>
      <c r="AM50" s="71"/>
      <c r="AN50" s="70">
        <f>IF(C50="","",SUM(C50+10))</f>
        <v>43724</v>
      </c>
      <c r="AO50" s="70"/>
      <c r="AP50" s="74">
        <f ca="1"/>
        <v>245</v>
      </c>
    </row>
    <row r="51" spans="1:42" ht="14.4">
      <c r="A51" s="55" t="s">
        <v>397</v>
      </c>
      <c r="B51" s="56" t="s">
        <v>89</v>
      </c>
      <c r="C51" s="57">
        <v>43809</v>
      </c>
      <c r="D51" s="56" t="s">
        <v>119</v>
      </c>
      <c r="E51" s="56" t="s">
        <v>30</v>
      </c>
      <c r="F51" s="58" t="s">
        <v>106</v>
      </c>
      <c r="G51" s="58" t="s">
        <v>113</v>
      </c>
      <c r="H51" s="56" t="s">
        <v>112</v>
      </c>
      <c r="I51" s="59"/>
      <c r="J51" s="59">
        <f t="shared" si="0"/>
        <v>43839</v>
      </c>
      <c r="K51" s="56" t="s">
        <v>18</v>
      </c>
      <c r="L51" s="56" t="s">
        <v>18</v>
      </c>
      <c r="M51" s="60" t="s">
        <v>398</v>
      </c>
      <c r="N51" s="56" t="s">
        <v>399</v>
      </c>
      <c r="O51" s="56" t="s">
        <v>33</v>
      </c>
      <c r="P51" s="56" t="s">
        <v>400</v>
      </c>
      <c r="Q51" s="56" t="s">
        <v>116</v>
      </c>
      <c r="R51" s="59"/>
      <c r="S51" s="56"/>
      <c r="T51" s="56"/>
      <c r="U51" s="57">
        <v>43815</v>
      </c>
      <c r="V51" s="77"/>
      <c r="W51" s="62">
        <v>25.25</v>
      </c>
      <c r="X51" s="57">
        <v>43817</v>
      </c>
      <c r="Y51" s="56" t="s">
        <v>108</v>
      </c>
      <c r="Z51" s="56" t="s">
        <v>121</v>
      </c>
      <c r="AA51" s="57">
        <v>43817</v>
      </c>
      <c r="AB51" s="75"/>
      <c r="AC51" s="64" t="s">
        <v>401</v>
      </c>
      <c r="AD51" s="56" t="s">
        <v>97</v>
      </c>
      <c r="AE51" s="56" t="s">
        <v>90</v>
      </c>
      <c r="AF51" s="61"/>
      <c r="AG51" s="61"/>
      <c r="AH51" s="67"/>
      <c r="AI51" s="68"/>
      <c r="AJ51" s="69">
        <f t="shared" si="1"/>
        <v>8</v>
      </c>
      <c r="AK51" s="70"/>
      <c r="AL51" s="71"/>
      <c r="AM51" s="71"/>
      <c r="AN51" s="70"/>
      <c r="AO51" s="70"/>
      <c r="AP51" s="74">
        <f ca="1"/>
        <v>150</v>
      </c>
    </row>
    <row r="52" spans="1:42" ht="14.4">
      <c r="A52" s="55" t="s">
        <v>402</v>
      </c>
      <c r="B52" s="56" t="s">
        <v>89</v>
      </c>
      <c r="C52" s="57">
        <v>43545</v>
      </c>
      <c r="D52" s="56" t="s">
        <v>90</v>
      </c>
      <c r="E52" s="56" t="s">
        <v>91</v>
      </c>
      <c r="F52" s="58" t="s">
        <v>92</v>
      </c>
      <c r="G52" s="58" t="s">
        <v>93</v>
      </c>
      <c r="H52" s="56" t="s">
        <v>91</v>
      </c>
      <c r="I52" s="59"/>
      <c r="J52" s="59">
        <f t="shared" si="0"/>
        <v>43575</v>
      </c>
      <c r="K52" s="56" t="s">
        <v>18</v>
      </c>
      <c r="L52" s="56" t="s">
        <v>14</v>
      </c>
      <c r="M52" s="60" t="s">
        <v>403</v>
      </c>
      <c r="N52" s="56" t="s">
        <v>404</v>
      </c>
      <c r="O52" s="56" t="s">
        <v>95</v>
      </c>
      <c r="P52" s="56" t="s">
        <v>405</v>
      </c>
      <c r="Q52" s="56" t="s">
        <v>96</v>
      </c>
      <c r="R52" s="57"/>
      <c r="S52" s="56"/>
      <c r="T52" s="56"/>
      <c r="U52" s="57"/>
      <c r="V52" s="77"/>
      <c r="W52" s="77"/>
      <c r="X52" s="57"/>
      <c r="Y52" s="61"/>
      <c r="Z52" s="56" t="s">
        <v>121</v>
      </c>
      <c r="AA52" s="57">
        <v>43564</v>
      </c>
      <c r="AB52" s="75"/>
      <c r="AC52" s="64"/>
      <c r="AD52" s="65" t="s">
        <v>97</v>
      </c>
      <c r="AE52" s="56"/>
      <c r="AF52" s="61"/>
      <c r="AG52" s="61"/>
      <c r="AH52" s="67"/>
      <c r="AI52" s="68"/>
      <c r="AJ52" s="69">
        <f t="shared" si="1"/>
        <v>19</v>
      </c>
      <c r="AK52" s="70" t="str">
        <f t="shared" ref="AK52:AK56" si="10">IF(R52="","",SUM(R52+30))</f>
        <v/>
      </c>
      <c r="AL52" s="71" t="s">
        <v>17409</v>
      </c>
      <c r="AM52" s="71"/>
      <c r="AN52" s="70">
        <f t="shared" ref="AN52:AN56" si="11">IF(C52="","",SUM(C52+10))</f>
        <v>43555</v>
      </c>
      <c r="AO52" s="70"/>
      <c r="AP52" s="74">
        <f ca="1"/>
        <v>414</v>
      </c>
    </row>
    <row r="53" spans="1:42" ht="14.4">
      <c r="A53" s="55" t="s">
        <v>406</v>
      </c>
      <c r="B53" s="56" t="s">
        <v>89</v>
      </c>
      <c r="C53" s="57">
        <v>43688</v>
      </c>
      <c r="D53" s="56" t="s">
        <v>90</v>
      </c>
      <c r="E53" s="56" t="s">
        <v>129</v>
      </c>
      <c r="F53" s="58" t="s">
        <v>106</v>
      </c>
      <c r="G53" s="58" t="s">
        <v>107</v>
      </c>
      <c r="H53" s="56" t="s">
        <v>129</v>
      </c>
      <c r="I53" s="57"/>
      <c r="J53" s="57">
        <f t="shared" si="0"/>
        <v>43718</v>
      </c>
      <c r="K53" s="56" t="s">
        <v>18</v>
      </c>
      <c r="L53" s="56" t="s">
        <v>14</v>
      </c>
      <c r="M53" s="60" t="s">
        <v>407</v>
      </c>
      <c r="N53" s="56"/>
      <c r="O53" s="56"/>
      <c r="P53" s="56" t="s">
        <v>108</v>
      </c>
      <c r="Q53" s="56" t="s">
        <v>130</v>
      </c>
      <c r="R53" s="57"/>
      <c r="S53" s="56" t="s">
        <v>108</v>
      </c>
      <c r="T53" s="56" t="s">
        <v>108</v>
      </c>
      <c r="U53" s="57"/>
      <c r="V53" s="62"/>
      <c r="W53" s="62" t="s">
        <v>108</v>
      </c>
      <c r="X53" s="57"/>
      <c r="Y53" s="56" t="s">
        <v>108</v>
      </c>
      <c r="Z53" s="56" t="s">
        <v>123</v>
      </c>
      <c r="AA53" s="57">
        <v>43691</v>
      </c>
      <c r="AB53" s="63" t="s">
        <v>124</v>
      </c>
      <c r="AC53" s="64" t="s">
        <v>408</v>
      </c>
      <c r="AD53" s="56" t="s">
        <v>224</v>
      </c>
      <c r="AE53" s="56" t="s">
        <v>90</v>
      </c>
      <c r="AF53" s="61"/>
      <c r="AG53" s="61"/>
      <c r="AH53" s="67"/>
      <c r="AI53" s="68"/>
      <c r="AJ53" s="69">
        <f t="shared" si="1"/>
        <v>3</v>
      </c>
      <c r="AK53" s="70" t="str">
        <f t="shared" si="10"/>
        <v/>
      </c>
      <c r="AL53" s="71" t="s">
        <v>17409</v>
      </c>
      <c r="AM53" s="71"/>
      <c r="AN53" s="70">
        <f t="shared" si="11"/>
        <v>43698</v>
      </c>
      <c r="AO53" s="70"/>
      <c r="AP53" s="74">
        <f ca="1"/>
        <v>271</v>
      </c>
    </row>
    <row r="54" spans="1:42" ht="14.4">
      <c r="A54" s="55" t="s">
        <v>409</v>
      </c>
      <c r="B54" s="56" t="s">
        <v>89</v>
      </c>
      <c r="C54" s="57">
        <v>43607</v>
      </c>
      <c r="D54" s="56" t="s">
        <v>90</v>
      </c>
      <c r="E54" s="56" t="s">
        <v>112</v>
      </c>
      <c r="F54" s="58" t="s">
        <v>106</v>
      </c>
      <c r="G54" s="58" t="s">
        <v>113</v>
      </c>
      <c r="H54" s="56" t="s">
        <v>112</v>
      </c>
      <c r="I54" s="57"/>
      <c r="J54" s="57">
        <f t="shared" si="0"/>
        <v>43637</v>
      </c>
      <c r="K54" s="56" t="s">
        <v>18</v>
      </c>
      <c r="L54" s="56" t="s">
        <v>18</v>
      </c>
      <c r="M54" s="60" t="s">
        <v>410</v>
      </c>
      <c r="N54" s="56" t="s">
        <v>410</v>
      </c>
      <c r="O54" s="56" t="s">
        <v>271</v>
      </c>
      <c r="P54" s="56" t="s">
        <v>411</v>
      </c>
      <c r="Q54" s="56" t="s">
        <v>116</v>
      </c>
      <c r="R54" s="57"/>
      <c r="S54" s="56" t="s">
        <v>108</v>
      </c>
      <c r="T54" s="56" t="s">
        <v>108</v>
      </c>
      <c r="U54" s="57">
        <v>43615</v>
      </c>
      <c r="V54" s="62"/>
      <c r="W54" s="62">
        <v>10.25</v>
      </c>
      <c r="X54" s="57"/>
      <c r="Y54" s="56" t="s">
        <v>108</v>
      </c>
      <c r="Z54" s="56" t="s">
        <v>123</v>
      </c>
      <c r="AA54" s="57">
        <v>43654</v>
      </c>
      <c r="AB54" s="63" t="s">
        <v>155</v>
      </c>
      <c r="AC54" s="64" t="s">
        <v>412</v>
      </c>
      <c r="AD54" s="56" t="s">
        <v>179</v>
      </c>
      <c r="AE54" s="56" t="s">
        <v>119</v>
      </c>
      <c r="AF54" s="61"/>
      <c r="AG54" s="61"/>
      <c r="AH54" s="67"/>
      <c r="AI54" s="68"/>
      <c r="AJ54" s="69">
        <f t="shared" si="1"/>
        <v>47</v>
      </c>
      <c r="AK54" s="70" t="str">
        <f t="shared" si="10"/>
        <v/>
      </c>
      <c r="AL54" s="71" t="s">
        <v>17409</v>
      </c>
      <c r="AM54" s="71"/>
      <c r="AN54" s="70">
        <f t="shared" si="11"/>
        <v>43617</v>
      </c>
      <c r="AO54" s="70"/>
      <c r="AP54" s="74">
        <f ca="1"/>
        <v>352</v>
      </c>
    </row>
    <row r="55" spans="1:42" ht="14.4">
      <c r="A55" s="55" t="s">
        <v>413</v>
      </c>
      <c r="B55" s="56" t="s">
        <v>89</v>
      </c>
      <c r="C55" s="57">
        <v>43599</v>
      </c>
      <c r="D55" s="56" t="s">
        <v>119</v>
      </c>
      <c r="E55" s="56" t="s">
        <v>140</v>
      </c>
      <c r="F55" s="58" t="s">
        <v>106</v>
      </c>
      <c r="G55" s="58" t="s">
        <v>107</v>
      </c>
      <c r="H55" s="56" t="s">
        <v>140</v>
      </c>
      <c r="I55" s="59"/>
      <c r="J55" s="59">
        <f t="shared" si="0"/>
        <v>43629</v>
      </c>
      <c r="K55" s="56" t="s">
        <v>18</v>
      </c>
      <c r="L55" s="56" t="s">
        <v>18</v>
      </c>
      <c r="M55" s="60" t="s">
        <v>415</v>
      </c>
      <c r="N55" s="56" t="s">
        <v>416</v>
      </c>
      <c r="O55" s="56" t="s">
        <v>37</v>
      </c>
      <c r="P55" s="56" t="s">
        <v>391</v>
      </c>
      <c r="Q55" s="56" t="s">
        <v>17</v>
      </c>
      <c r="R55" s="59"/>
      <c r="S55" s="56" t="s">
        <v>108</v>
      </c>
      <c r="T55" s="56" t="s">
        <v>108</v>
      </c>
      <c r="U55" s="57"/>
      <c r="V55" s="77"/>
      <c r="W55" s="62">
        <v>0</v>
      </c>
      <c r="X55" s="59"/>
      <c r="Y55" s="56" t="s">
        <v>108</v>
      </c>
      <c r="Z55" s="56" t="s">
        <v>121</v>
      </c>
      <c r="AA55" s="57">
        <v>43602</v>
      </c>
      <c r="AB55" s="63" t="s">
        <v>155</v>
      </c>
      <c r="AC55" s="64" t="s">
        <v>417</v>
      </c>
      <c r="AD55" s="65" t="s">
        <v>97</v>
      </c>
      <c r="AE55" s="56" t="s">
        <v>90</v>
      </c>
      <c r="AF55" s="61"/>
      <c r="AG55" s="61"/>
      <c r="AH55" s="67"/>
      <c r="AI55" s="68"/>
      <c r="AJ55" s="69">
        <f t="shared" si="1"/>
        <v>3</v>
      </c>
      <c r="AK55" s="70" t="str">
        <f t="shared" si="10"/>
        <v/>
      </c>
      <c r="AL55" s="71" t="s">
        <v>17409</v>
      </c>
      <c r="AM55" s="71"/>
      <c r="AN55" s="70">
        <f t="shared" si="11"/>
        <v>43609</v>
      </c>
      <c r="AO55" s="70"/>
      <c r="AP55" s="74">
        <f ca="1"/>
        <v>360</v>
      </c>
    </row>
    <row r="56" spans="1:42" ht="14.4">
      <c r="A56" s="55" t="s">
        <v>418</v>
      </c>
      <c r="B56" s="56" t="s">
        <v>89</v>
      </c>
      <c r="C56" s="57">
        <v>43635</v>
      </c>
      <c r="D56" s="56" t="s">
        <v>90</v>
      </c>
      <c r="E56" s="56" t="s">
        <v>276</v>
      </c>
      <c r="F56" s="58" t="s">
        <v>214</v>
      </c>
      <c r="G56" s="58" t="s">
        <v>214</v>
      </c>
      <c r="H56" s="56" t="s">
        <v>276</v>
      </c>
      <c r="I56" s="57"/>
      <c r="J56" s="57">
        <f t="shared" si="0"/>
        <v>43665</v>
      </c>
      <c r="K56" s="56" t="s">
        <v>18</v>
      </c>
      <c r="L56" s="56" t="s">
        <v>14</v>
      </c>
      <c r="M56" s="60" t="s">
        <v>415</v>
      </c>
      <c r="N56" s="56"/>
      <c r="O56" s="56"/>
      <c r="P56" s="56"/>
      <c r="Q56" s="56"/>
      <c r="R56" s="57"/>
      <c r="S56" s="56"/>
      <c r="T56" s="56"/>
      <c r="U56" s="57"/>
      <c r="V56" s="62"/>
      <c r="W56" s="62"/>
      <c r="X56" s="57"/>
      <c r="Y56" s="56"/>
      <c r="Z56" s="56" t="s">
        <v>123</v>
      </c>
      <c r="AA56" s="57">
        <v>43655</v>
      </c>
      <c r="AB56" s="63"/>
      <c r="AC56" s="64" t="s">
        <v>420</v>
      </c>
      <c r="AD56" s="56" t="s">
        <v>294</v>
      </c>
      <c r="AE56" s="56"/>
      <c r="AF56" s="61"/>
      <c r="AG56" s="61"/>
      <c r="AH56" s="67"/>
      <c r="AI56" s="68"/>
      <c r="AJ56" s="69">
        <f t="shared" si="1"/>
        <v>20</v>
      </c>
      <c r="AK56" s="70" t="str">
        <f t="shared" si="10"/>
        <v/>
      </c>
      <c r="AL56" s="71" t="s">
        <v>17409</v>
      </c>
      <c r="AM56" s="71"/>
      <c r="AN56" s="70">
        <f t="shared" si="11"/>
        <v>43645</v>
      </c>
      <c r="AO56" s="70"/>
      <c r="AP56" s="74">
        <f ca="1"/>
        <v>324</v>
      </c>
    </row>
    <row r="57" spans="1:42" ht="14.4">
      <c r="A57" s="55" t="s">
        <v>421</v>
      </c>
      <c r="B57" s="56" t="s">
        <v>89</v>
      </c>
      <c r="C57" s="57">
        <v>43784</v>
      </c>
      <c r="D57" s="56" t="s">
        <v>90</v>
      </c>
      <c r="E57" s="56" t="s">
        <v>276</v>
      </c>
      <c r="F57" s="58" t="s">
        <v>214</v>
      </c>
      <c r="G57" s="58" t="s">
        <v>214</v>
      </c>
      <c r="H57" s="56" t="s">
        <v>276</v>
      </c>
      <c r="I57" s="59"/>
      <c r="J57" s="59">
        <f t="shared" si="0"/>
        <v>43814</v>
      </c>
      <c r="K57" s="56"/>
      <c r="L57" s="56"/>
      <c r="M57" s="60" t="s">
        <v>422</v>
      </c>
      <c r="N57" s="56" t="s">
        <v>423</v>
      </c>
      <c r="O57" s="56"/>
      <c r="P57" s="56"/>
      <c r="Q57" s="56"/>
      <c r="R57" s="59"/>
      <c r="S57" s="56"/>
      <c r="T57" s="56"/>
      <c r="U57" s="57"/>
      <c r="V57" s="77"/>
      <c r="W57" s="77"/>
      <c r="X57" s="59"/>
      <c r="Y57" s="61"/>
      <c r="Z57" s="61"/>
      <c r="AA57" s="57">
        <v>43866</v>
      </c>
      <c r="AB57" s="75"/>
      <c r="AC57" s="64" t="s">
        <v>424</v>
      </c>
      <c r="AD57" s="56" t="s">
        <v>179</v>
      </c>
      <c r="AE57" s="56"/>
      <c r="AF57" s="61"/>
      <c r="AG57" s="61"/>
      <c r="AH57" s="67"/>
      <c r="AI57" s="68"/>
      <c r="AJ57" s="69">
        <f t="shared" si="1"/>
        <v>82</v>
      </c>
      <c r="AK57" s="70"/>
      <c r="AL57" s="71"/>
      <c r="AM57" s="71"/>
      <c r="AN57" s="70"/>
      <c r="AO57" s="70"/>
      <c r="AP57" s="74">
        <f ca="1"/>
        <v>175</v>
      </c>
    </row>
    <row r="58" spans="1:42" ht="14.4">
      <c r="A58" s="55" t="s">
        <v>425</v>
      </c>
      <c r="B58" s="56" t="s">
        <v>89</v>
      </c>
      <c r="C58" s="57">
        <v>43781</v>
      </c>
      <c r="D58" s="56" t="s">
        <v>90</v>
      </c>
      <c r="E58" s="56" t="s">
        <v>196</v>
      </c>
      <c r="F58" s="58" t="s">
        <v>106</v>
      </c>
      <c r="G58" s="58" t="s">
        <v>113</v>
      </c>
      <c r="H58" s="56" t="s">
        <v>112</v>
      </c>
      <c r="I58" s="59"/>
      <c r="J58" s="59">
        <f t="shared" si="0"/>
        <v>43811</v>
      </c>
      <c r="K58" s="56" t="s">
        <v>18</v>
      </c>
      <c r="L58" s="56" t="s">
        <v>18</v>
      </c>
      <c r="M58" s="60" t="s">
        <v>426</v>
      </c>
      <c r="N58" s="56" t="s">
        <v>427</v>
      </c>
      <c r="O58" s="56" t="s">
        <v>249</v>
      </c>
      <c r="P58" s="56" t="s">
        <v>428</v>
      </c>
      <c r="Q58" s="56" t="s">
        <v>116</v>
      </c>
      <c r="R58" s="57">
        <v>43788</v>
      </c>
      <c r="S58" s="56"/>
      <c r="T58" s="56"/>
      <c r="U58" s="57">
        <v>43788</v>
      </c>
      <c r="V58" s="77"/>
      <c r="W58" s="62">
        <v>35</v>
      </c>
      <c r="X58" s="57">
        <v>43794</v>
      </c>
      <c r="Y58" s="61"/>
      <c r="Z58" s="56" t="s">
        <v>121</v>
      </c>
      <c r="AA58" s="57">
        <v>43802</v>
      </c>
      <c r="AB58" s="75"/>
      <c r="AC58" s="64" t="s">
        <v>429</v>
      </c>
      <c r="AD58" s="56" t="s">
        <v>97</v>
      </c>
      <c r="AE58" s="56" t="s">
        <v>90</v>
      </c>
      <c r="AF58" s="61"/>
      <c r="AG58" s="61"/>
      <c r="AH58" s="67"/>
      <c r="AI58" s="68"/>
      <c r="AJ58" s="69">
        <f t="shared" si="1"/>
        <v>21</v>
      </c>
      <c r="AK58" s="70"/>
      <c r="AL58" s="71"/>
      <c r="AM58" s="71"/>
      <c r="AN58" s="70"/>
      <c r="AO58" s="70"/>
      <c r="AP58" s="74">
        <f ca="1"/>
        <v>178</v>
      </c>
    </row>
    <row r="59" spans="1:42" ht="14.4">
      <c r="A59" s="55" t="s">
        <v>430</v>
      </c>
      <c r="B59" s="56" t="s">
        <v>89</v>
      </c>
      <c r="C59" s="57">
        <v>43549</v>
      </c>
      <c r="D59" s="56" t="s">
        <v>229</v>
      </c>
      <c r="E59" s="56" t="s">
        <v>140</v>
      </c>
      <c r="F59" s="58" t="s">
        <v>106</v>
      </c>
      <c r="G59" s="58" t="s">
        <v>107</v>
      </c>
      <c r="H59" s="56" t="s">
        <v>140</v>
      </c>
      <c r="I59" s="57"/>
      <c r="J59" s="57">
        <f t="shared" si="0"/>
        <v>43579</v>
      </c>
      <c r="K59" s="56" t="s">
        <v>18</v>
      </c>
      <c r="L59" s="56" t="s">
        <v>14</v>
      </c>
      <c r="M59" s="60" t="s">
        <v>431</v>
      </c>
      <c r="N59" s="56" t="s">
        <v>431</v>
      </c>
      <c r="O59" s="56" t="s">
        <v>236</v>
      </c>
      <c r="P59" s="56" t="s">
        <v>108</v>
      </c>
      <c r="Q59" s="56" t="s">
        <v>96</v>
      </c>
      <c r="R59" s="57"/>
      <c r="S59" s="56" t="s">
        <v>108</v>
      </c>
      <c r="T59" s="56" t="s">
        <v>108</v>
      </c>
      <c r="U59" s="57"/>
      <c r="V59" s="62"/>
      <c r="W59" s="62" t="s">
        <v>108</v>
      </c>
      <c r="X59" s="57"/>
      <c r="Y59" s="56" t="s">
        <v>108</v>
      </c>
      <c r="Z59" s="56" t="s">
        <v>108</v>
      </c>
      <c r="AA59" s="57">
        <v>43549</v>
      </c>
      <c r="AB59" s="63" t="s">
        <v>168</v>
      </c>
      <c r="AC59" s="64" t="s">
        <v>432</v>
      </c>
      <c r="AD59" s="56" t="s">
        <v>224</v>
      </c>
      <c r="AE59" s="56"/>
      <c r="AF59" s="61"/>
      <c r="AG59" s="61"/>
      <c r="AH59" s="67"/>
      <c r="AI59" s="68"/>
      <c r="AJ59" s="69">
        <f t="shared" si="1"/>
        <v>0</v>
      </c>
      <c r="AK59" s="70" t="str">
        <f t="shared" ref="AK59:AK60" si="12">IF(R59="","",SUM(R59+30))</f>
        <v/>
      </c>
      <c r="AL59" s="71" t="s">
        <v>17409</v>
      </c>
      <c r="AM59" s="71"/>
      <c r="AN59" s="70">
        <f>IF(C59="","",SUM(C59+10))</f>
        <v>43559</v>
      </c>
      <c r="AO59" s="70"/>
      <c r="AP59" s="74">
        <f ca="1"/>
        <v>410</v>
      </c>
    </row>
    <row r="60" spans="1:42" ht="14.4">
      <c r="A60" s="55" t="s">
        <v>433</v>
      </c>
      <c r="B60" s="56" t="s">
        <v>89</v>
      </c>
      <c r="C60" s="57">
        <v>43735</v>
      </c>
      <c r="D60" s="56" t="s">
        <v>90</v>
      </c>
      <c r="E60" s="56" t="s">
        <v>327</v>
      </c>
      <c r="F60" s="58" t="s">
        <v>92</v>
      </c>
      <c r="G60" s="58" t="s">
        <v>328</v>
      </c>
      <c r="H60" s="56" t="s">
        <v>327</v>
      </c>
      <c r="I60" s="59"/>
      <c r="J60" s="59">
        <f t="shared" si="0"/>
        <v>43765</v>
      </c>
      <c r="K60" s="56" t="s">
        <v>18</v>
      </c>
      <c r="L60" s="56" t="s">
        <v>18</v>
      </c>
      <c r="M60" s="60" t="s">
        <v>434</v>
      </c>
      <c r="N60" s="56" t="s">
        <v>435</v>
      </c>
      <c r="O60" s="56" t="s">
        <v>436</v>
      </c>
      <c r="P60" s="56">
        <v>118007</v>
      </c>
      <c r="Q60" s="56" t="s">
        <v>96</v>
      </c>
      <c r="R60" s="57">
        <v>43738</v>
      </c>
      <c r="S60" s="56"/>
      <c r="T60" s="56"/>
      <c r="U60" s="57"/>
      <c r="V60" s="77"/>
      <c r="W60" s="62"/>
      <c r="X60" s="59"/>
      <c r="Y60" s="61"/>
      <c r="Z60" s="56" t="s">
        <v>18</v>
      </c>
      <c r="AA60" s="57">
        <v>43766</v>
      </c>
      <c r="AB60" s="75"/>
      <c r="AC60" s="64" t="s">
        <v>437</v>
      </c>
      <c r="AD60" s="56" t="s">
        <v>97</v>
      </c>
      <c r="AE60" s="56" t="s">
        <v>90</v>
      </c>
      <c r="AF60" s="61"/>
      <c r="AG60" s="61"/>
      <c r="AH60" s="67"/>
      <c r="AI60" s="68"/>
      <c r="AJ60" s="69">
        <f t="shared" si="1"/>
        <v>31</v>
      </c>
      <c r="AK60" s="70">
        <f t="shared" si="12"/>
        <v>43768</v>
      </c>
      <c r="AL60" s="71">
        <v>2</v>
      </c>
      <c r="AM60" s="71"/>
      <c r="AN60" s="70"/>
      <c r="AO60" s="70"/>
      <c r="AP60" s="74">
        <f ca="1"/>
        <v>224</v>
      </c>
    </row>
    <row r="61" spans="1:42" ht="14.4">
      <c r="A61" s="55" t="s">
        <v>439</v>
      </c>
      <c r="B61" s="56" t="s">
        <v>89</v>
      </c>
      <c r="C61" s="57">
        <v>43801</v>
      </c>
      <c r="D61" s="56" t="s">
        <v>119</v>
      </c>
      <c r="E61" s="56" t="s">
        <v>327</v>
      </c>
      <c r="F61" s="58" t="s">
        <v>92</v>
      </c>
      <c r="G61" s="58" t="s">
        <v>328</v>
      </c>
      <c r="H61" s="56" t="s">
        <v>327</v>
      </c>
      <c r="I61" s="59"/>
      <c r="J61" s="59">
        <f t="shared" si="0"/>
        <v>43831</v>
      </c>
      <c r="K61" s="56" t="s">
        <v>18</v>
      </c>
      <c r="L61" s="56" t="s">
        <v>18</v>
      </c>
      <c r="M61" s="60" t="s">
        <v>434</v>
      </c>
      <c r="N61" s="56" t="s">
        <v>440</v>
      </c>
      <c r="O61" s="56" t="s">
        <v>436</v>
      </c>
      <c r="P61" s="78">
        <v>118007</v>
      </c>
      <c r="Q61" s="56" t="s">
        <v>419</v>
      </c>
      <c r="R61" s="57">
        <v>43803</v>
      </c>
      <c r="S61" s="56" t="s">
        <v>108</v>
      </c>
      <c r="T61" s="56" t="s">
        <v>108</v>
      </c>
      <c r="U61" s="57">
        <v>43803</v>
      </c>
      <c r="V61" s="62">
        <v>25</v>
      </c>
      <c r="W61" s="62">
        <v>25</v>
      </c>
      <c r="X61" s="57">
        <v>43810</v>
      </c>
      <c r="Y61" s="56" t="s">
        <v>108</v>
      </c>
      <c r="Z61" s="56" t="s">
        <v>121</v>
      </c>
      <c r="AA61" s="57">
        <v>43840</v>
      </c>
      <c r="AB61" s="75"/>
      <c r="AC61" s="64"/>
      <c r="AD61" s="56" t="s">
        <v>97</v>
      </c>
      <c r="AE61" s="56" t="s">
        <v>119</v>
      </c>
      <c r="AF61" s="61"/>
      <c r="AG61" s="61"/>
      <c r="AH61" s="67"/>
      <c r="AI61" s="68"/>
      <c r="AJ61" s="69">
        <f t="shared" si="1"/>
        <v>39</v>
      </c>
      <c r="AK61" s="70"/>
      <c r="AL61" s="71"/>
      <c r="AM61" s="71"/>
      <c r="AN61" s="70"/>
      <c r="AO61" s="70"/>
      <c r="AP61" s="74">
        <f ca="1"/>
        <v>158</v>
      </c>
    </row>
    <row r="62" spans="1:42" ht="14.4">
      <c r="A62" s="55" t="s">
        <v>442</v>
      </c>
      <c r="B62" s="56" t="s">
        <v>89</v>
      </c>
      <c r="C62" s="57">
        <v>43700</v>
      </c>
      <c r="D62" s="56" t="s">
        <v>90</v>
      </c>
      <c r="E62" s="56" t="s">
        <v>276</v>
      </c>
      <c r="F62" s="58" t="s">
        <v>214</v>
      </c>
      <c r="G62" s="58" t="s">
        <v>214</v>
      </c>
      <c r="H62" s="56" t="s">
        <v>276</v>
      </c>
      <c r="I62" s="57"/>
      <c r="J62" s="57">
        <f t="shared" si="0"/>
        <v>43730</v>
      </c>
      <c r="K62" s="56" t="s">
        <v>18</v>
      </c>
      <c r="L62" s="56" t="s">
        <v>14</v>
      </c>
      <c r="M62" s="60" t="s">
        <v>443</v>
      </c>
      <c r="N62" s="56" t="s">
        <v>444</v>
      </c>
      <c r="O62" s="56" t="s">
        <v>44</v>
      </c>
      <c r="P62" s="56">
        <v>201900355868</v>
      </c>
      <c r="Q62" s="56" t="s">
        <v>217</v>
      </c>
      <c r="R62" s="57"/>
      <c r="S62" s="56" t="s">
        <v>108</v>
      </c>
      <c r="T62" s="56" t="s">
        <v>108</v>
      </c>
      <c r="U62" s="57"/>
      <c r="V62" s="62"/>
      <c r="W62" s="62" t="s">
        <v>108</v>
      </c>
      <c r="X62" s="57"/>
      <c r="Y62" s="56" t="s">
        <v>108</v>
      </c>
      <c r="Z62" s="56" t="s">
        <v>123</v>
      </c>
      <c r="AA62" s="57">
        <v>43748</v>
      </c>
      <c r="AB62" s="75"/>
      <c r="AC62" s="64" t="s">
        <v>445</v>
      </c>
      <c r="AD62" s="56" t="s">
        <v>118</v>
      </c>
      <c r="AE62" s="56" t="s">
        <v>119</v>
      </c>
      <c r="AF62" s="61"/>
      <c r="AG62" s="61"/>
      <c r="AH62" s="67"/>
      <c r="AI62" s="68"/>
      <c r="AJ62" s="69">
        <f t="shared" si="1"/>
        <v>48</v>
      </c>
      <c r="AK62" s="70" t="str">
        <f t="shared" ref="AK62:AK97" si="13">IF(R62="","",SUM(R62+30))</f>
        <v/>
      </c>
      <c r="AL62" s="71" t="s">
        <v>17409</v>
      </c>
      <c r="AM62" s="71"/>
      <c r="AN62" s="70">
        <f t="shared" ref="AN62:AN67" si="14">IF(C62="","",SUM(C62+10))</f>
        <v>43710</v>
      </c>
      <c r="AO62" s="70"/>
      <c r="AP62" s="74">
        <f ca="1"/>
        <v>259</v>
      </c>
    </row>
    <row r="63" spans="1:42" ht="14.4">
      <c r="A63" s="55" t="s">
        <v>446</v>
      </c>
      <c r="B63" s="56" t="s">
        <v>89</v>
      </c>
      <c r="C63" s="57">
        <v>43663</v>
      </c>
      <c r="D63" s="56" t="s">
        <v>90</v>
      </c>
      <c r="E63" s="56" t="s">
        <v>327</v>
      </c>
      <c r="F63" s="58" t="s">
        <v>92</v>
      </c>
      <c r="G63" s="58" t="s">
        <v>328</v>
      </c>
      <c r="H63" s="56" t="s">
        <v>327</v>
      </c>
      <c r="I63" s="59"/>
      <c r="J63" s="59">
        <f t="shared" si="0"/>
        <v>43693</v>
      </c>
      <c r="K63" s="56" t="s">
        <v>18</v>
      </c>
      <c r="L63" s="56" t="s">
        <v>18</v>
      </c>
      <c r="M63" s="60" t="s">
        <v>447</v>
      </c>
      <c r="N63" s="56" t="s">
        <v>448</v>
      </c>
      <c r="O63" s="56" t="s">
        <v>271</v>
      </c>
      <c r="P63" s="56" t="s">
        <v>331</v>
      </c>
      <c r="Q63" s="56" t="s">
        <v>96</v>
      </c>
      <c r="R63" s="57"/>
      <c r="S63" s="56" t="s">
        <v>18</v>
      </c>
      <c r="T63" s="56"/>
      <c r="U63" s="59"/>
      <c r="V63" s="77"/>
      <c r="W63" s="77"/>
      <c r="X63" s="59"/>
      <c r="Y63" s="61"/>
      <c r="Z63" s="56" t="s">
        <v>121</v>
      </c>
      <c r="AA63" s="57">
        <v>43664</v>
      </c>
      <c r="AB63" s="75"/>
      <c r="AC63" s="64" t="s">
        <v>332</v>
      </c>
      <c r="AD63" s="65" t="s">
        <v>97</v>
      </c>
      <c r="AE63" s="56" t="s">
        <v>90</v>
      </c>
      <c r="AF63" s="61"/>
      <c r="AG63" s="61"/>
      <c r="AH63" s="67"/>
      <c r="AI63" s="68"/>
      <c r="AJ63" s="69">
        <f t="shared" si="1"/>
        <v>1</v>
      </c>
      <c r="AK63" s="70" t="str">
        <f t="shared" si="13"/>
        <v/>
      </c>
      <c r="AL63" s="71" t="s">
        <v>17409</v>
      </c>
      <c r="AM63" s="71"/>
      <c r="AN63" s="70">
        <f t="shared" si="14"/>
        <v>43673</v>
      </c>
      <c r="AO63" s="70"/>
      <c r="AP63" s="74">
        <f ca="1"/>
        <v>296</v>
      </c>
    </row>
    <row r="64" spans="1:42" ht="14.4">
      <c r="A64" s="55" t="s">
        <v>449</v>
      </c>
      <c r="B64" s="56" t="s">
        <v>89</v>
      </c>
      <c r="C64" s="57">
        <v>43641</v>
      </c>
      <c r="D64" s="56" t="s">
        <v>90</v>
      </c>
      <c r="E64" s="56" t="s">
        <v>12</v>
      </c>
      <c r="F64" s="58" t="s">
        <v>106</v>
      </c>
      <c r="G64" s="58" t="s">
        <v>107</v>
      </c>
      <c r="H64" s="56" t="s">
        <v>12</v>
      </c>
      <c r="I64" s="57"/>
      <c r="J64" s="57">
        <f t="shared" si="0"/>
        <v>43671</v>
      </c>
      <c r="K64" s="56" t="s">
        <v>18</v>
      </c>
      <c r="L64" s="56" t="s">
        <v>18</v>
      </c>
      <c r="M64" s="60" t="s">
        <v>450</v>
      </c>
      <c r="N64" s="56"/>
      <c r="O64" s="56" t="s">
        <v>95</v>
      </c>
      <c r="P64" s="56" t="s">
        <v>451</v>
      </c>
      <c r="Q64" s="56" t="s">
        <v>28</v>
      </c>
      <c r="R64" s="57"/>
      <c r="S64" s="56"/>
      <c r="T64" s="56"/>
      <c r="U64" s="57"/>
      <c r="V64" s="62"/>
      <c r="W64" s="62"/>
      <c r="X64" s="57"/>
      <c r="Y64" s="56"/>
      <c r="Z64" s="56" t="s">
        <v>121</v>
      </c>
      <c r="AA64" s="57">
        <v>43649</v>
      </c>
      <c r="AB64" s="63"/>
      <c r="AC64" s="64"/>
      <c r="AD64" s="65" t="s">
        <v>97</v>
      </c>
      <c r="AE64" s="56" t="s">
        <v>90</v>
      </c>
      <c r="AF64" s="61"/>
      <c r="AG64" s="61"/>
      <c r="AH64" s="67"/>
      <c r="AI64" s="68"/>
      <c r="AJ64" s="69">
        <f t="shared" si="1"/>
        <v>8</v>
      </c>
      <c r="AK64" s="70" t="str">
        <f t="shared" si="13"/>
        <v/>
      </c>
      <c r="AL64" s="71" t="s">
        <v>17409</v>
      </c>
      <c r="AM64" s="71"/>
      <c r="AN64" s="70">
        <f t="shared" si="14"/>
        <v>43651</v>
      </c>
      <c r="AO64" s="70"/>
      <c r="AP64" s="74">
        <f ca="1"/>
        <v>318</v>
      </c>
    </row>
    <row r="65" spans="1:42" ht="14.4">
      <c r="A65" s="55" t="s">
        <v>452</v>
      </c>
      <c r="B65" s="56" t="s">
        <v>89</v>
      </c>
      <c r="C65" s="57">
        <v>43641</v>
      </c>
      <c r="D65" s="56" t="s">
        <v>90</v>
      </c>
      <c r="E65" s="56" t="s">
        <v>12</v>
      </c>
      <c r="F65" s="58" t="s">
        <v>106</v>
      </c>
      <c r="G65" s="58" t="s">
        <v>107</v>
      </c>
      <c r="H65" s="56" t="s">
        <v>12</v>
      </c>
      <c r="I65" s="57"/>
      <c r="J65" s="57">
        <f t="shared" si="0"/>
        <v>43671</v>
      </c>
      <c r="K65" s="56" t="s">
        <v>18</v>
      </c>
      <c r="L65" s="56" t="s">
        <v>18</v>
      </c>
      <c r="M65" s="60" t="s">
        <v>450</v>
      </c>
      <c r="N65" s="56"/>
      <c r="O65" s="56" t="s">
        <v>95</v>
      </c>
      <c r="P65" s="56" t="s">
        <v>453</v>
      </c>
      <c r="Q65" s="56" t="s">
        <v>28</v>
      </c>
      <c r="R65" s="57"/>
      <c r="S65" s="56"/>
      <c r="T65" s="56"/>
      <c r="U65" s="57"/>
      <c r="V65" s="62"/>
      <c r="W65" s="62"/>
      <c r="X65" s="57"/>
      <c r="Y65" s="56"/>
      <c r="Z65" s="56" t="s">
        <v>121</v>
      </c>
      <c r="AA65" s="57">
        <v>43649</v>
      </c>
      <c r="AB65" s="63"/>
      <c r="AC65" s="64"/>
      <c r="AD65" s="65" t="s">
        <v>97</v>
      </c>
      <c r="AE65" s="56" t="s">
        <v>90</v>
      </c>
      <c r="AF65" s="61"/>
      <c r="AG65" s="61"/>
      <c r="AH65" s="67"/>
      <c r="AI65" s="68"/>
      <c r="AJ65" s="69">
        <f t="shared" si="1"/>
        <v>8</v>
      </c>
      <c r="AK65" s="70" t="str">
        <f t="shared" si="13"/>
        <v/>
      </c>
      <c r="AL65" s="71" t="s">
        <v>17409</v>
      </c>
      <c r="AM65" s="71"/>
      <c r="AN65" s="70">
        <f t="shared" si="14"/>
        <v>43651</v>
      </c>
      <c r="AO65" s="70"/>
      <c r="AP65" s="74">
        <f ca="1"/>
        <v>318</v>
      </c>
    </row>
    <row r="66" spans="1:42" ht="14.4">
      <c r="A66" s="55" t="s">
        <v>454</v>
      </c>
      <c r="B66" s="56" t="s">
        <v>89</v>
      </c>
      <c r="C66" s="57">
        <v>43573</v>
      </c>
      <c r="D66" s="56" t="s">
        <v>90</v>
      </c>
      <c r="E66" s="56" t="s">
        <v>12</v>
      </c>
      <c r="F66" s="58" t="s">
        <v>106</v>
      </c>
      <c r="G66" s="58" t="s">
        <v>107</v>
      </c>
      <c r="H66" s="56" t="s">
        <v>12</v>
      </c>
      <c r="I66" s="57"/>
      <c r="J66" s="57">
        <f t="shared" si="0"/>
        <v>43603</v>
      </c>
      <c r="K66" s="56" t="s">
        <v>18</v>
      </c>
      <c r="L66" s="56" t="s">
        <v>14</v>
      </c>
      <c r="M66" s="60" t="s">
        <v>455</v>
      </c>
      <c r="N66" s="56" t="s">
        <v>456</v>
      </c>
      <c r="O66" s="56"/>
      <c r="P66" s="61"/>
      <c r="Q66" s="56" t="s">
        <v>17</v>
      </c>
      <c r="R66" s="59"/>
      <c r="S66" s="56"/>
      <c r="T66" s="56"/>
      <c r="U66" s="59"/>
      <c r="V66" s="77"/>
      <c r="W66" s="62" t="s">
        <v>108</v>
      </c>
      <c r="X66" s="59"/>
      <c r="Y66" s="61"/>
      <c r="Z66" s="56" t="s">
        <v>123</v>
      </c>
      <c r="AA66" s="57">
        <v>43579</v>
      </c>
      <c r="AB66" s="63" t="s">
        <v>244</v>
      </c>
      <c r="AC66" s="64" t="s">
        <v>457</v>
      </c>
      <c r="AD66" s="56" t="s">
        <v>224</v>
      </c>
      <c r="AE66" s="56" t="s">
        <v>90</v>
      </c>
      <c r="AF66" s="61"/>
      <c r="AG66" s="61"/>
      <c r="AH66" s="67"/>
      <c r="AI66" s="68"/>
      <c r="AJ66" s="69">
        <f t="shared" si="1"/>
        <v>6</v>
      </c>
      <c r="AK66" s="70" t="str">
        <f t="shared" si="13"/>
        <v/>
      </c>
      <c r="AL66" s="71" t="s">
        <v>17409</v>
      </c>
      <c r="AM66" s="71"/>
      <c r="AN66" s="70">
        <f t="shared" si="14"/>
        <v>43583</v>
      </c>
      <c r="AO66" s="70"/>
      <c r="AP66" s="74">
        <f ca="1"/>
        <v>386</v>
      </c>
    </row>
    <row r="67" spans="1:42" ht="14.4">
      <c r="A67" s="55" t="s">
        <v>458</v>
      </c>
      <c r="B67" s="56" t="s">
        <v>89</v>
      </c>
      <c r="C67" s="57">
        <v>43564</v>
      </c>
      <c r="D67" s="56" t="s">
        <v>119</v>
      </c>
      <c r="E67" s="56" t="s">
        <v>140</v>
      </c>
      <c r="F67" s="58" t="s">
        <v>106</v>
      </c>
      <c r="G67" s="58" t="s">
        <v>107</v>
      </c>
      <c r="H67" s="56" t="s">
        <v>140</v>
      </c>
      <c r="I67" s="57"/>
      <c r="J67" s="57">
        <f t="shared" si="0"/>
        <v>43594</v>
      </c>
      <c r="K67" s="56" t="s">
        <v>18</v>
      </c>
      <c r="L67" s="56" t="s">
        <v>14</v>
      </c>
      <c r="M67" s="60" t="s">
        <v>459</v>
      </c>
      <c r="N67" s="56" t="s">
        <v>460</v>
      </c>
      <c r="O67" s="56" t="s">
        <v>355</v>
      </c>
      <c r="P67" s="56" t="s">
        <v>461</v>
      </c>
      <c r="Q67" s="56" t="s">
        <v>191</v>
      </c>
      <c r="R67" s="57"/>
      <c r="S67" s="56" t="s">
        <v>108</v>
      </c>
      <c r="T67" s="56" t="s">
        <v>108</v>
      </c>
      <c r="U67" s="57"/>
      <c r="V67" s="62"/>
      <c r="W67" s="62"/>
      <c r="X67" s="57"/>
      <c r="Y67" s="56" t="s">
        <v>200</v>
      </c>
      <c r="Z67" s="56" t="s">
        <v>123</v>
      </c>
      <c r="AA67" s="57">
        <v>43564</v>
      </c>
      <c r="AB67" s="63" t="s">
        <v>244</v>
      </c>
      <c r="AC67" s="64" t="s">
        <v>462</v>
      </c>
      <c r="AD67" s="56" t="s">
        <v>294</v>
      </c>
      <c r="AE67" s="56"/>
      <c r="AF67" s="61"/>
      <c r="AG67" s="61"/>
      <c r="AH67" s="67"/>
      <c r="AI67" s="68"/>
      <c r="AJ67" s="69">
        <f t="shared" si="1"/>
        <v>0</v>
      </c>
      <c r="AK67" s="70" t="str">
        <f t="shared" si="13"/>
        <v/>
      </c>
      <c r="AL67" s="71" t="s">
        <v>17409</v>
      </c>
      <c r="AM67" s="71"/>
      <c r="AN67" s="70">
        <f t="shared" si="14"/>
        <v>43574</v>
      </c>
      <c r="AO67" s="70"/>
      <c r="AP67" s="74">
        <f ca="1"/>
        <v>395</v>
      </c>
    </row>
    <row r="68" spans="1:42" ht="14.4">
      <c r="A68" s="55" t="s">
        <v>463</v>
      </c>
      <c r="B68" s="56" t="s">
        <v>89</v>
      </c>
      <c r="C68" s="57">
        <v>43760</v>
      </c>
      <c r="D68" s="56" t="s">
        <v>229</v>
      </c>
      <c r="E68" s="56" t="s">
        <v>297</v>
      </c>
      <c r="F68" s="58" t="s">
        <v>106</v>
      </c>
      <c r="G68" s="58" t="s">
        <v>107</v>
      </c>
      <c r="H68" s="56" t="s">
        <v>140</v>
      </c>
      <c r="I68" s="59"/>
      <c r="J68" s="59">
        <f t="shared" si="0"/>
        <v>43790</v>
      </c>
      <c r="K68" s="56" t="s">
        <v>18</v>
      </c>
      <c r="L68" s="56" t="s">
        <v>18</v>
      </c>
      <c r="M68" s="60" t="s">
        <v>464</v>
      </c>
      <c r="N68" s="56" t="s">
        <v>465</v>
      </c>
      <c r="O68" s="56" t="s">
        <v>20</v>
      </c>
      <c r="P68" s="56" t="s">
        <v>466</v>
      </c>
      <c r="Q68" s="56" t="s">
        <v>17</v>
      </c>
      <c r="R68" s="59"/>
      <c r="S68" s="56" t="s">
        <v>108</v>
      </c>
      <c r="T68" s="56" t="s">
        <v>108</v>
      </c>
      <c r="U68" s="57"/>
      <c r="V68" s="77"/>
      <c r="W68" s="62" t="s">
        <v>108</v>
      </c>
      <c r="X68" s="59"/>
      <c r="Y68" s="56" t="s">
        <v>361</v>
      </c>
      <c r="Z68" s="56" t="s">
        <v>123</v>
      </c>
      <c r="AA68" s="57">
        <v>43761</v>
      </c>
      <c r="AB68" s="63" t="s">
        <v>293</v>
      </c>
      <c r="AC68" s="64" t="s">
        <v>467</v>
      </c>
      <c r="AD68" s="56" t="s">
        <v>294</v>
      </c>
      <c r="AE68" s="56"/>
      <c r="AF68" s="61"/>
      <c r="AG68" s="61"/>
      <c r="AH68" s="67"/>
      <c r="AI68" s="68"/>
      <c r="AJ68" s="69">
        <f t="shared" si="1"/>
        <v>1</v>
      </c>
      <c r="AK68" s="70" t="str">
        <f t="shared" si="13"/>
        <v/>
      </c>
      <c r="AL68" s="71"/>
      <c r="AM68" s="71"/>
      <c r="AN68" s="70"/>
      <c r="AO68" s="70"/>
      <c r="AP68" s="74">
        <f ca="1"/>
        <v>199</v>
      </c>
    </row>
    <row r="69" spans="1:42" ht="14.4">
      <c r="A69" s="55" t="s">
        <v>468</v>
      </c>
      <c r="B69" s="56" t="s">
        <v>89</v>
      </c>
      <c r="C69" s="57">
        <v>43656</v>
      </c>
      <c r="D69" s="56" t="s">
        <v>90</v>
      </c>
      <c r="E69" s="56" t="s">
        <v>140</v>
      </c>
      <c r="F69" s="58" t="s">
        <v>106</v>
      </c>
      <c r="G69" s="58" t="s">
        <v>107</v>
      </c>
      <c r="H69" s="56" t="s">
        <v>140</v>
      </c>
      <c r="I69" s="57"/>
      <c r="J69" s="57">
        <f t="shared" si="0"/>
        <v>43686</v>
      </c>
      <c r="K69" s="56" t="s">
        <v>18</v>
      </c>
      <c r="L69" s="56" t="s">
        <v>18</v>
      </c>
      <c r="M69" s="60" t="s">
        <v>469</v>
      </c>
      <c r="N69" s="56" t="s">
        <v>470</v>
      </c>
      <c r="O69" s="56" t="s">
        <v>22</v>
      </c>
      <c r="P69" s="56" t="s">
        <v>471</v>
      </c>
      <c r="Q69" s="56" t="s">
        <v>150</v>
      </c>
      <c r="R69" s="57"/>
      <c r="S69" s="56" t="s">
        <v>18</v>
      </c>
      <c r="T69" s="56" t="s">
        <v>108</v>
      </c>
      <c r="U69" s="57"/>
      <c r="V69" s="62"/>
      <c r="W69" s="62">
        <v>0</v>
      </c>
      <c r="X69" s="57"/>
      <c r="Y69" s="56" t="s">
        <v>108</v>
      </c>
      <c r="Z69" s="56" t="s">
        <v>121</v>
      </c>
      <c r="AA69" s="57">
        <v>43661</v>
      </c>
      <c r="AB69" s="63" t="s">
        <v>163</v>
      </c>
      <c r="AC69" s="64" t="s">
        <v>472</v>
      </c>
      <c r="AD69" s="65" t="s">
        <v>97</v>
      </c>
      <c r="AE69" s="56" t="s">
        <v>90</v>
      </c>
      <c r="AF69" s="61"/>
      <c r="AG69" s="61"/>
      <c r="AH69" s="67"/>
      <c r="AI69" s="68"/>
      <c r="AJ69" s="69">
        <f t="shared" si="1"/>
        <v>5</v>
      </c>
      <c r="AK69" s="70" t="str">
        <f t="shared" si="13"/>
        <v/>
      </c>
      <c r="AL69" s="71" t="s">
        <v>17409</v>
      </c>
      <c r="AM69" s="71"/>
      <c r="AN69" s="70">
        <f t="shared" ref="AN69:AN74" si="15">IF(C69="","",SUM(C69+10))</f>
        <v>43666</v>
      </c>
      <c r="AO69" s="70"/>
      <c r="AP69" s="74">
        <f ca="1"/>
        <v>303</v>
      </c>
    </row>
    <row r="70" spans="1:42" ht="14.4">
      <c r="A70" s="55" t="s">
        <v>473</v>
      </c>
      <c r="B70" s="56" t="s">
        <v>89</v>
      </c>
      <c r="C70" s="57">
        <v>43600</v>
      </c>
      <c r="D70" s="56" t="s">
        <v>90</v>
      </c>
      <c r="E70" s="56" t="s">
        <v>140</v>
      </c>
      <c r="F70" s="58" t="s">
        <v>106</v>
      </c>
      <c r="G70" s="58" t="s">
        <v>107</v>
      </c>
      <c r="H70" s="56" t="s">
        <v>140</v>
      </c>
      <c r="I70" s="57"/>
      <c r="J70" s="57">
        <f t="shared" si="0"/>
        <v>43630</v>
      </c>
      <c r="K70" s="56" t="s">
        <v>18</v>
      </c>
      <c r="L70" s="56" t="s">
        <v>14</v>
      </c>
      <c r="M70" s="60" t="s">
        <v>474</v>
      </c>
      <c r="N70" s="56" t="s">
        <v>474</v>
      </c>
      <c r="O70" s="56"/>
      <c r="P70" s="56" t="s">
        <v>108</v>
      </c>
      <c r="Q70" s="56" t="s">
        <v>96</v>
      </c>
      <c r="R70" s="57"/>
      <c r="S70" s="56" t="s">
        <v>108</v>
      </c>
      <c r="T70" s="56" t="s">
        <v>108</v>
      </c>
      <c r="U70" s="57"/>
      <c r="V70" s="62"/>
      <c r="W70" s="62" t="s">
        <v>108</v>
      </c>
      <c r="X70" s="57"/>
      <c r="Y70" s="56" t="s">
        <v>108</v>
      </c>
      <c r="Z70" s="56" t="s">
        <v>123</v>
      </c>
      <c r="AA70" s="57">
        <v>43600</v>
      </c>
      <c r="AB70" s="63" t="s">
        <v>155</v>
      </c>
      <c r="AC70" s="64" t="s">
        <v>475</v>
      </c>
      <c r="AD70" s="56" t="s">
        <v>118</v>
      </c>
      <c r="AE70" s="56"/>
      <c r="AF70" s="61"/>
      <c r="AG70" s="61"/>
      <c r="AH70" s="67"/>
      <c r="AI70" s="68"/>
      <c r="AJ70" s="69">
        <f t="shared" si="1"/>
        <v>0</v>
      </c>
      <c r="AK70" s="70" t="str">
        <f t="shared" si="13"/>
        <v/>
      </c>
      <c r="AL70" s="71" t="s">
        <v>17409</v>
      </c>
      <c r="AM70" s="71"/>
      <c r="AN70" s="70">
        <f t="shared" si="15"/>
        <v>43610</v>
      </c>
      <c r="AO70" s="70"/>
      <c r="AP70" s="74">
        <f ca="1"/>
        <v>359</v>
      </c>
    </row>
    <row r="71" spans="1:42" ht="14.4">
      <c r="A71" s="55" t="s">
        <v>476</v>
      </c>
      <c r="B71" s="56" t="s">
        <v>89</v>
      </c>
      <c r="C71" s="57">
        <v>43697</v>
      </c>
      <c r="D71" s="56" t="s">
        <v>90</v>
      </c>
      <c r="E71" s="56" t="s">
        <v>276</v>
      </c>
      <c r="F71" s="58" t="s">
        <v>214</v>
      </c>
      <c r="G71" s="58" t="s">
        <v>214</v>
      </c>
      <c r="H71" s="56" t="s">
        <v>276</v>
      </c>
      <c r="I71" s="57"/>
      <c r="J71" s="57">
        <f t="shared" si="0"/>
        <v>43727</v>
      </c>
      <c r="K71" s="56" t="s">
        <v>18</v>
      </c>
      <c r="L71" s="56" t="s">
        <v>18</v>
      </c>
      <c r="M71" s="60" t="s">
        <v>477</v>
      </c>
      <c r="N71" s="56" t="s">
        <v>477</v>
      </c>
      <c r="O71" s="56" t="s">
        <v>143</v>
      </c>
      <c r="P71" s="56"/>
      <c r="Q71" s="56" t="s">
        <v>478</v>
      </c>
      <c r="R71" s="57"/>
      <c r="S71" s="56" t="s">
        <v>18</v>
      </c>
      <c r="T71" s="56" t="s">
        <v>18</v>
      </c>
      <c r="U71" s="57"/>
      <c r="V71" s="62"/>
      <c r="W71" s="62" t="s">
        <v>146</v>
      </c>
      <c r="X71" s="57"/>
      <c r="Y71" s="56" t="s">
        <v>108</v>
      </c>
      <c r="Z71" s="56" t="s">
        <v>121</v>
      </c>
      <c r="AA71" s="57">
        <v>43700</v>
      </c>
      <c r="AB71" s="63"/>
      <c r="AC71" s="64" t="s">
        <v>479</v>
      </c>
      <c r="AD71" s="65" t="s">
        <v>97</v>
      </c>
      <c r="AE71" s="56" t="s">
        <v>119</v>
      </c>
      <c r="AF71" s="61"/>
      <c r="AG71" s="61"/>
      <c r="AH71" s="67"/>
      <c r="AI71" s="68"/>
      <c r="AJ71" s="69">
        <f t="shared" si="1"/>
        <v>3</v>
      </c>
      <c r="AK71" s="70" t="str">
        <f t="shared" si="13"/>
        <v/>
      </c>
      <c r="AL71" s="71" t="s">
        <v>17409</v>
      </c>
      <c r="AM71" s="71"/>
      <c r="AN71" s="70">
        <f t="shared" si="15"/>
        <v>43707</v>
      </c>
      <c r="AO71" s="70"/>
      <c r="AP71" s="74">
        <f ca="1"/>
        <v>262</v>
      </c>
    </row>
    <row r="72" spans="1:42" ht="14.4">
      <c r="A72" s="55" t="s">
        <v>480</v>
      </c>
      <c r="B72" s="56" t="s">
        <v>89</v>
      </c>
      <c r="C72" s="57">
        <v>43640</v>
      </c>
      <c r="D72" s="56" t="s">
        <v>90</v>
      </c>
      <c r="E72" s="56" t="s">
        <v>140</v>
      </c>
      <c r="F72" s="58" t="s">
        <v>106</v>
      </c>
      <c r="G72" s="58" t="s">
        <v>107</v>
      </c>
      <c r="H72" s="56" t="s">
        <v>140</v>
      </c>
      <c r="I72" s="59"/>
      <c r="J72" s="59">
        <f t="shared" si="0"/>
        <v>43670</v>
      </c>
      <c r="K72" s="56" t="s">
        <v>18</v>
      </c>
      <c r="L72" s="56" t="s">
        <v>18</v>
      </c>
      <c r="M72" s="60" t="s">
        <v>481</v>
      </c>
      <c r="N72" s="56" t="s">
        <v>482</v>
      </c>
      <c r="O72" s="56" t="s">
        <v>33</v>
      </c>
      <c r="P72" s="56" t="s">
        <v>471</v>
      </c>
      <c r="Q72" s="56" t="s">
        <v>150</v>
      </c>
      <c r="R72" s="57"/>
      <c r="S72" s="56" t="s">
        <v>18</v>
      </c>
      <c r="T72" s="56" t="s">
        <v>108</v>
      </c>
      <c r="U72" s="59"/>
      <c r="V72" s="77"/>
      <c r="W72" s="62">
        <v>0</v>
      </c>
      <c r="X72" s="59"/>
      <c r="Y72" s="56" t="s">
        <v>108</v>
      </c>
      <c r="Z72" s="56" t="s">
        <v>121</v>
      </c>
      <c r="AA72" s="57">
        <v>43640</v>
      </c>
      <c r="AB72" s="63" t="s">
        <v>484</v>
      </c>
      <c r="AC72" s="64" t="s">
        <v>485</v>
      </c>
      <c r="AD72" s="65" t="s">
        <v>97</v>
      </c>
      <c r="AE72" s="56" t="s">
        <v>90</v>
      </c>
      <c r="AF72" s="61"/>
      <c r="AG72" s="61"/>
      <c r="AH72" s="67"/>
      <c r="AI72" s="68"/>
      <c r="AJ72" s="69">
        <f t="shared" si="1"/>
        <v>0</v>
      </c>
      <c r="AK72" s="70" t="str">
        <f t="shared" si="13"/>
        <v/>
      </c>
      <c r="AL72" s="71" t="s">
        <v>17409</v>
      </c>
      <c r="AM72" s="71"/>
      <c r="AN72" s="70">
        <f t="shared" si="15"/>
        <v>43650</v>
      </c>
      <c r="AO72" s="70"/>
      <c r="AP72" s="74">
        <f ca="1"/>
        <v>319</v>
      </c>
    </row>
    <row r="73" spans="1:42" ht="14.4">
      <c r="A73" s="55" t="s">
        <v>486</v>
      </c>
      <c r="B73" s="56" t="s">
        <v>89</v>
      </c>
      <c r="C73" s="57">
        <v>43542</v>
      </c>
      <c r="D73" s="56" t="s">
        <v>119</v>
      </c>
      <c r="E73" s="56" t="s">
        <v>112</v>
      </c>
      <c r="F73" s="58" t="s">
        <v>106</v>
      </c>
      <c r="G73" s="58" t="s">
        <v>113</v>
      </c>
      <c r="H73" s="56" t="s">
        <v>112</v>
      </c>
      <c r="I73" s="59"/>
      <c r="J73" s="59">
        <f t="shared" si="0"/>
        <v>43572</v>
      </c>
      <c r="K73" s="56" t="s">
        <v>18</v>
      </c>
      <c r="L73" s="56" t="s">
        <v>18</v>
      </c>
      <c r="M73" s="60" t="s">
        <v>487</v>
      </c>
      <c r="N73" s="56" t="s">
        <v>488</v>
      </c>
      <c r="O73" s="56" t="s">
        <v>271</v>
      </c>
      <c r="P73" s="56" t="s">
        <v>489</v>
      </c>
      <c r="Q73" s="56" t="s">
        <v>116</v>
      </c>
      <c r="R73" s="59"/>
      <c r="S73" s="56" t="s">
        <v>18</v>
      </c>
      <c r="T73" s="56" t="s">
        <v>14</v>
      </c>
      <c r="U73" s="57">
        <v>43544</v>
      </c>
      <c r="V73" s="77"/>
      <c r="W73" s="62">
        <v>17</v>
      </c>
      <c r="X73" s="57">
        <v>43585</v>
      </c>
      <c r="Y73" s="56" t="s">
        <v>108</v>
      </c>
      <c r="Z73" s="56" t="s">
        <v>121</v>
      </c>
      <c r="AA73" s="57">
        <v>43585</v>
      </c>
      <c r="AB73" s="63" t="s">
        <v>168</v>
      </c>
      <c r="AC73" s="64" t="s">
        <v>490</v>
      </c>
      <c r="AD73" s="65" t="s">
        <v>97</v>
      </c>
      <c r="AE73" s="56" t="s">
        <v>119</v>
      </c>
      <c r="AF73" s="61"/>
      <c r="AG73" s="61"/>
      <c r="AH73" s="67"/>
      <c r="AI73" s="68"/>
      <c r="AJ73" s="69">
        <f t="shared" si="1"/>
        <v>43</v>
      </c>
      <c r="AK73" s="70" t="str">
        <f t="shared" si="13"/>
        <v/>
      </c>
      <c r="AL73" s="71" t="s">
        <v>17409</v>
      </c>
      <c r="AM73" s="71"/>
      <c r="AN73" s="70">
        <f t="shared" si="15"/>
        <v>43552</v>
      </c>
      <c r="AO73" s="70"/>
      <c r="AP73" s="74">
        <f ca="1"/>
        <v>417</v>
      </c>
    </row>
    <row r="74" spans="1:42" ht="14.4">
      <c r="A74" s="55" t="s">
        <v>491</v>
      </c>
      <c r="B74" s="56" t="s">
        <v>89</v>
      </c>
      <c r="C74" s="57">
        <v>43571</v>
      </c>
      <c r="D74" s="56" t="s">
        <v>131</v>
      </c>
      <c r="E74" s="56" t="s">
        <v>112</v>
      </c>
      <c r="F74" s="58" t="s">
        <v>106</v>
      </c>
      <c r="G74" s="58" t="s">
        <v>113</v>
      </c>
      <c r="H74" s="56" t="s">
        <v>112</v>
      </c>
      <c r="I74" s="59"/>
      <c r="J74" s="59">
        <f t="shared" si="0"/>
        <v>43601</v>
      </c>
      <c r="K74" s="56" t="s">
        <v>18</v>
      </c>
      <c r="L74" s="56" t="s">
        <v>18</v>
      </c>
      <c r="M74" s="60" t="s">
        <v>487</v>
      </c>
      <c r="N74" s="56" t="s">
        <v>492</v>
      </c>
      <c r="O74" s="56" t="s">
        <v>20</v>
      </c>
      <c r="P74" s="56" t="s">
        <v>493</v>
      </c>
      <c r="Q74" s="56" t="s">
        <v>116</v>
      </c>
      <c r="R74" s="59"/>
      <c r="S74" s="56" t="s">
        <v>18</v>
      </c>
      <c r="T74" s="56" t="s">
        <v>14</v>
      </c>
      <c r="U74" s="57">
        <v>43573</v>
      </c>
      <c r="V74" s="77"/>
      <c r="W74" s="62">
        <v>8.75</v>
      </c>
      <c r="X74" s="57">
        <v>43599</v>
      </c>
      <c r="Y74" s="56" t="s">
        <v>108</v>
      </c>
      <c r="Z74" s="56" t="s">
        <v>121</v>
      </c>
      <c r="AA74" s="57">
        <v>43599</v>
      </c>
      <c r="AB74" s="63" t="s">
        <v>244</v>
      </c>
      <c r="AC74" s="64" t="s">
        <v>494</v>
      </c>
      <c r="AD74" s="65" t="s">
        <v>97</v>
      </c>
      <c r="AE74" s="56" t="s">
        <v>119</v>
      </c>
      <c r="AF74" s="61"/>
      <c r="AG74" s="61"/>
      <c r="AH74" s="67"/>
      <c r="AI74" s="68"/>
      <c r="AJ74" s="69">
        <f t="shared" si="1"/>
        <v>28</v>
      </c>
      <c r="AK74" s="70" t="str">
        <f t="shared" si="13"/>
        <v/>
      </c>
      <c r="AL74" s="71" t="s">
        <v>17409</v>
      </c>
      <c r="AM74" s="71"/>
      <c r="AN74" s="70">
        <f t="shared" si="15"/>
        <v>43581</v>
      </c>
      <c r="AO74" s="70"/>
      <c r="AP74" s="74">
        <f ca="1"/>
        <v>388</v>
      </c>
    </row>
    <row r="75" spans="1:42" ht="14.4">
      <c r="A75" s="55" t="s">
        <v>495</v>
      </c>
      <c r="B75" s="56" t="s">
        <v>89</v>
      </c>
      <c r="C75" s="57">
        <v>43766</v>
      </c>
      <c r="D75" s="56" t="s">
        <v>90</v>
      </c>
      <c r="E75" s="56" t="s">
        <v>496</v>
      </c>
      <c r="F75" s="58" t="s">
        <v>106</v>
      </c>
      <c r="G75" s="58" t="s">
        <v>113</v>
      </c>
      <c r="H75" s="56" t="s">
        <v>112</v>
      </c>
      <c r="I75" s="59"/>
      <c r="J75" s="59">
        <f t="shared" si="0"/>
        <v>43796</v>
      </c>
      <c r="K75" s="56" t="s">
        <v>18</v>
      </c>
      <c r="L75" s="56" t="s">
        <v>18</v>
      </c>
      <c r="M75" s="60" t="s">
        <v>487</v>
      </c>
      <c r="N75" s="56" t="s">
        <v>497</v>
      </c>
      <c r="O75" s="56" t="s">
        <v>249</v>
      </c>
      <c r="P75" s="56" t="s">
        <v>498</v>
      </c>
      <c r="Q75" s="56" t="s">
        <v>116</v>
      </c>
      <c r="R75" s="59"/>
      <c r="S75" s="56" t="s">
        <v>108</v>
      </c>
      <c r="T75" s="56" t="s">
        <v>108</v>
      </c>
      <c r="U75" s="57">
        <v>43768</v>
      </c>
      <c r="V75" s="77"/>
      <c r="W75" s="62">
        <v>44.5</v>
      </c>
      <c r="X75" s="57">
        <v>43777</v>
      </c>
      <c r="Y75" s="56" t="s">
        <v>499</v>
      </c>
      <c r="Z75" s="56" t="s">
        <v>121</v>
      </c>
      <c r="AA75" s="57">
        <v>43781</v>
      </c>
      <c r="AB75" s="75"/>
      <c r="AC75" s="64" t="s">
        <v>500</v>
      </c>
      <c r="AD75" s="56" t="s">
        <v>97</v>
      </c>
      <c r="AE75" s="56" t="s">
        <v>90</v>
      </c>
      <c r="AF75" s="61"/>
      <c r="AG75" s="61"/>
      <c r="AH75" s="67"/>
      <c r="AI75" s="68"/>
      <c r="AJ75" s="69">
        <f t="shared" si="1"/>
        <v>15</v>
      </c>
      <c r="AK75" s="70" t="str">
        <f t="shared" si="13"/>
        <v/>
      </c>
      <c r="AL75" s="71" t="s">
        <v>17409</v>
      </c>
      <c r="AM75" s="71"/>
      <c r="AN75" s="70"/>
      <c r="AO75" s="70"/>
      <c r="AP75" s="74">
        <f ca="1"/>
        <v>193</v>
      </c>
    </row>
    <row r="76" spans="1:42" ht="14.4">
      <c r="A76" s="55" t="s">
        <v>501</v>
      </c>
      <c r="B76" s="56" t="s">
        <v>89</v>
      </c>
      <c r="C76" s="57">
        <v>43509</v>
      </c>
      <c r="D76" s="56" t="s">
        <v>131</v>
      </c>
      <c r="E76" s="56" t="s">
        <v>140</v>
      </c>
      <c r="F76" s="58" t="s">
        <v>106</v>
      </c>
      <c r="G76" s="58" t="s">
        <v>107</v>
      </c>
      <c r="H76" s="56" t="s">
        <v>140</v>
      </c>
      <c r="I76" s="57"/>
      <c r="J76" s="57">
        <f t="shared" si="0"/>
        <v>43539</v>
      </c>
      <c r="K76" s="56" t="s">
        <v>18</v>
      </c>
      <c r="L76" s="56" t="s">
        <v>18</v>
      </c>
      <c r="M76" s="60" t="s">
        <v>502</v>
      </c>
      <c r="N76" s="56" t="s">
        <v>503</v>
      </c>
      <c r="O76" s="56" t="s">
        <v>114</v>
      </c>
      <c r="P76" s="56" t="s">
        <v>504</v>
      </c>
      <c r="Q76" s="56" t="s">
        <v>17</v>
      </c>
      <c r="R76" s="57"/>
      <c r="S76" s="56" t="s">
        <v>108</v>
      </c>
      <c r="T76" s="56" t="s">
        <v>108</v>
      </c>
      <c r="U76" s="57"/>
      <c r="V76" s="62"/>
      <c r="W76" s="62">
        <v>0</v>
      </c>
      <c r="X76" s="57"/>
      <c r="Y76" s="56" t="s">
        <v>108</v>
      </c>
      <c r="Z76" s="56" t="s">
        <v>121</v>
      </c>
      <c r="AA76" s="57">
        <v>43537</v>
      </c>
      <c r="AB76" s="63" t="s">
        <v>147</v>
      </c>
      <c r="AC76" s="64" t="s">
        <v>505</v>
      </c>
      <c r="AD76" s="56" t="s">
        <v>360</v>
      </c>
      <c r="AE76" s="65" t="s">
        <v>131</v>
      </c>
      <c r="AF76" s="66"/>
      <c r="AG76" s="66"/>
      <c r="AH76" s="67"/>
      <c r="AI76" s="68"/>
      <c r="AJ76" s="69">
        <f t="shared" si="1"/>
        <v>28</v>
      </c>
      <c r="AK76" s="70" t="str">
        <f t="shared" si="13"/>
        <v/>
      </c>
      <c r="AL76" s="71" t="s">
        <v>17409</v>
      </c>
      <c r="AM76" s="71"/>
      <c r="AN76" s="70">
        <f t="shared" ref="AN76:AN93" si="16">IF(C76="","",SUM(C76+10))</f>
        <v>43519</v>
      </c>
      <c r="AO76" s="70"/>
      <c r="AP76" s="74">
        <f ca="1"/>
        <v>450</v>
      </c>
    </row>
    <row r="77" spans="1:42" ht="14.4">
      <c r="A77" s="55" t="s">
        <v>506</v>
      </c>
      <c r="B77" s="56" t="s">
        <v>89</v>
      </c>
      <c r="C77" s="57">
        <v>43468</v>
      </c>
      <c r="D77" s="56" t="s">
        <v>90</v>
      </c>
      <c r="E77" s="56" t="s">
        <v>12</v>
      </c>
      <c r="F77" s="58" t="s">
        <v>106</v>
      </c>
      <c r="G77" s="58" t="s">
        <v>107</v>
      </c>
      <c r="H77" s="56" t="s">
        <v>12</v>
      </c>
      <c r="I77" s="59"/>
      <c r="J77" s="59">
        <f t="shared" si="0"/>
        <v>43498</v>
      </c>
      <c r="K77" s="56" t="s">
        <v>18</v>
      </c>
      <c r="L77" s="56" t="s">
        <v>18</v>
      </c>
      <c r="M77" s="60" t="s">
        <v>507</v>
      </c>
      <c r="N77" s="56" t="s">
        <v>508</v>
      </c>
      <c r="O77" s="56" t="s">
        <v>249</v>
      </c>
      <c r="P77" s="56" t="s">
        <v>509</v>
      </c>
      <c r="Q77" s="56" t="s">
        <v>17</v>
      </c>
      <c r="R77" s="59"/>
      <c r="S77" s="61"/>
      <c r="T77" s="61"/>
      <c r="U77" s="59"/>
      <c r="V77" s="77"/>
      <c r="W77" s="77"/>
      <c r="X77" s="57"/>
      <c r="Y77" s="61"/>
      <c r="Z77" s="56" t="s">
        <v>121</v>
      </c>
      <c r="AA77" s="57">
        <v>43475</v>
      </c>
      <c r="AB77" s="75"/>
      <c r="AC77" s="81"/>
      <c r="AD77" s="65" t="s">
        <v>97</v>
      </c>
      <c r="AE77" s="56" t="s">
        <v>90</v>
      </c>
      <c r="AF77" s="66"/>
      <c r="AG77" s="66"/>
      <c r="AH77" s="67"/>
      <c r="AI77" s="68"/>
      <c r="AJ77" s="69">
        <f t="shared" si="1"/>
        <v>7</v>
      </c>
      <c r="AK77" s="70" t="str">
        <f t="shared" si="13"/>
        <v/>
      </c>
      <c r="AL77" s="71" t="s">
        <v>17409</v>
      </c>
      <c r="AM77" s="71"/>
      <c r="AN77" s="70">
        <f t="shared" si="16"/>
        <v>43478</v>
      </c>
      <c r="AO77" s="70"/>
      <c r="AP77" s="74">
        <f ca="1"/>
        <v>491</v>
      </c>
    </row>
    <row r="78" spans="1:42" ht="14.4">
      <c r="A78" s="55" t="s">
        <v>510</v>
      </c>
      <c r="B78" s="56" t="s">
        <v>89</v>
      </c>
      <c r="C78" s="57">
        <v>43734</v>
      </c>
      <c r="D78" s="56" t="s">
        <v>90</v>
      </c>
      <c r="E78" s="56" t="s">
        <v>196</v>
      </c>
      <c r="F78" s="58" t="s">
        <v>106</v>
      </c>
      <c r="G78" s="58" t="s">
        <v>113</v>
      </c>
      <c r="H78" s="56" t="s">
        <v>112</v>
      </c>
      <c r="I78" s="59"/>
      <c r="J78" s="59">
        <f t="shared" si="0"/>
        <v>43764</v>
      </c>
      <c r="K78" s="56" t="s">
        <v>18</v>
      </c>
      <c r="L78" s="56" t="s">
        <v>18</v>
      </c>
      <c r="M78" s="60" t="s">
        <v>511</v>
      </c>
      <c r="N78" s="56" t="s">
        <v>497</v>
      </c>
      <c r="O78" s="56" t="s">
        <v>27</v>
      </c>
      <c r="P78" s="56" t="s">
        <v>498</v>
      </c>
      <c r="Q78" s="56" t="s">
        <v>256</v>
      </c>
      <c r="R78" s="59"/>
      <c r="S78" s="56" t="s">
        <v>108</v>
      </c>
      <c r="T78" s="56" t="s">
        <v>108</v>
      </c>
      <c r="U78" s="57">
        <v>43739</v>
      </c>
      <c r="V78" s="83"/>
      <c r="W78" s="62">
        <v>51.25</v>
      </c>
      <c r="X78" s="59"/>
      <c r="Y78" s="61"/>
      <c r="Z78" s="56" t="s">
        <v>123</v>
      </c>
      <c r="AA78" s="57">
        <v>43802</v>
      </c>
      <c r="AB78" s="75"/>
      <c r="AC78" s="64" t="s">
        <v>512</v>
      </c>
      <c r="AD78" s="56" t="s">
        <v>179</v>
      </c>
      <c r="AE78" s="61"/>
      <c r="AF78" s="61"/>
      <c r="AG78" s="61"/>
      <c r="AH78" s="67"/>
      <c r="AI78" s="68"/>
      <c r="AJ78" s="69">
        <f t="shared" si="1"/>
        <v>68</v>
      </c>
      <c r="AK78" s="70" t="str">
        <f t="shared" si="13"/>
        <v/>
      </c>
      <c r="AL78" s="71" t="s">
        <v>17409</v>
      </c>
      <c r="AM78" s="71"/>
      <c r="AN78" s="70">
        <f t="shared" si="16"/>
        <v>43744</v>
      </c>
      <c r="AO78" s="70"/>
      <c r="AP78" s="74">
        <f ca="1"/>
        <v>225</v>
      </c>
    </row>
    <row r="79" spans="1:42" ht="14.4">
      <c r="A79" s="55" t="s">
        <v>513</v>
      </c>
      <c r="B79" s="56" t="s">
        <v>89</v>
      </c>
      <c r="C79" s="57">
        <v>43644</v>
      </c>
      <c r="D79" s="56" t="s">
        <v>119</v>
      </c>
      <c r="E79" s="56" t="s">
        <v>112</v>
      </c>
      <c r="F79" s="58" t="s">
        <v>106</v>
      </c>
      <c r="G79" s="58" t="s">
        <v>113</v>
      </c>
      <c r="H79" s="56" t="s">
        <v>112</v>
      </c>
      <c r="I79" s="59"/>
      <c r="J79" s="59">
        <f t="shared" si="0"/>
        <v>43674</v>
      </c>
      <c r="K79" s="56" t="s">
        <v>18</v>
      </c>
      <c r="L79" s="56" t="s">
        <v>14</v>
      </c>
      <c r="M79" s="60" t="s">
        <v>514</v>
      </c>
      <c r="N79" s="56" t="s">
        <v>515</v>
      </c>
      <c r="O79" s="56" t="s">
        <v>132</v>
      </c>
      <c r="P79" s="56" t="s">
        <v>516</v>
      </c>
      <c r="Q79" s="56" t="s">
        <v>256</v>
      </c>
      <c r="R79" s="57">
        <v>43649</v>
      </c>
      <c r="S79" s="56" t="s">
        <v>108</v>
      </c>
      <c r="T79" s="56" t="s">
        <v>108</v>
      </c>
      <c r="U79" s="59"/>
      <c r="V79" s="62"/>
      <c r="W79" s="62" t="s">
        <v>108</v>
      </c>
      <c r="X79" s="59"/>
      <c r="Y79" s="56" t="s">
        <v>108</v>
      </c>
      <c r="Z79" s="56" t="s">
        <v>123</v>
      </c>
      <c r="AA79" s="57">
        <v>43690</v>
      </c>
      <c r="AB79" s="63" t="s">
        <v>484</v>
      </c>
      <c r="AC79" s="64" t="s">
        <v>517</v>
      </c>
      <c r="AD79" s="56" t="s">
        <v>118</v>
      </c>
      <c r="AE79" s="56" t="s">
        <v>119</v>
      </c>
      <c r="AF79" s="61"/>
      <c r="AG79" s="61"/>
      <c r="AH79" s="67"/>
      <c r="AI79" s="68"/>
      <c r="AJ79" s="69">
        <f t="shared" si="1"/>
        <v>46</v>
      </c>
      <c r="AK79" s="70">
        <f t="shared" si="13"/>
        <v>43679</v>
      </c>
      <c r="AL79" s="71">
        <v>-11</v>
      </c>
      <c r="AM79" s="71"/>
      <c r="AN79" s="70">
        <f t="shared" si="16"/>
        <v>43654</v>
      </c>
      <c r="AO79" s="70"/>
      <c r="AP79" s="74">
        <f ca="1"/>
        <v>315</v>
      </c>
    </row>
    <row r="80" spans="1:42" ht="14.4">
      <c r="A80" s="55" t="s">
        <v>518</v>
      </c>
      <c r="B80" s="56" t="s">
        <v>89</v>
      </c>
      <c r="C80" s="57">
        <v>43733</v>
      </c>
      <c r="D80" s="56" t="s">
        <v>119</v>
      </c>
      <c r="E80" s="56" t="s">
        <v>196</v>
      </c>
      <c r="F80" s="58" t="s">
        <v>106</v>
      </c>
      <c r="G80" s="58" t="s">
        <v>113</v>
      </c>
      <c r="H80" s="56" t="s">
        <v>112</v>
      </c>
      <c r="I80" s="59"/>
      <c r="J80" s="59">
        <f t="shared" si="0"/>
        <v>43763</v>
      </c>
      <c r="K80" s="56" t="s">
        <v>18</v>
      </c>
      <c r="L80" s="56" t="s">
        <v>14</v>
      </c>
      <c r="M80" s="60" t="s">
        <v>519</v>
      </c>
      <c r="N80" s="56" t="s">
        <v>520</v>
      </c>
      <c r="O80" s="56" t="s">
        <v>249</v>
      </c>
      <c r="P80" s="56" t="s">
        <v>521</v>
      </c>
      <c r="Q80" s="56" t="s">
        <v>256</v>
      </c>
      <c r="R80" s="57">
        <v>43740</v>
      </c>
      <c r="S80" s="56" t="s">
        <v>108</v>
      </c>
      <c r="T80" s="56" t="s">
        <v>108</v>
      </c>
      <c r="U80" s="57"/>
      <c r="V80" s="77"/>
      <c r="W80" s="62" t="s">
        <v>108</v>
      </c>
      <c r="X80" s="59"/>
      <c r="Y80" s="56" t="s">
        <v>108</v>
      </c>
      <c r="Z80" s="56" t="s">
        <v>123</v>
      </c>
      <c r="AA80" s="57">
        <v>43740</v>
      </c>
      <c r="AB80" s="75"/>
      <c r="AC80" s="64" t="s">
        <v>522</v>
      </c>
      <c r="AD80" s="56" t="s">
        <v>118</v>
      </c>
      <c r="AE80" s="56" t="s">
        <v>119</v>
      </c>
      <c r="AF80" s="61"/>
      <c r="AG80" s="61"/>
      <c r="AH80" s="67"/>
      <c r="AI80" s="68"/>
      <c r="AJ80" s="69">
        <f t="shared" si="1"/>
        <v>7</v>
      </c>
      <c r="AK80" s="70">
        <f t="shared" si="13"/>
        <v>43770</v>
      </c>
      <c r="AL80" s="71">
        <v>30</v>
      </c>
      <c r="AM80" s="71"/>
      <c r="AN80" s="70">
        <f t="shared" si="16"/>
        <v>43743</v>
      </c>
      <c r="AO80" s="70"/>
      <c r="AP80" s="74">
        <f ca="1"/>
        <v>226</v>
      </c>
    </row>
    <row r="81" spans="1:42" ht="14.4">
      <c r="A81" s="55" t="s">
        <v>523</v>
      </c>
      <c r="B81" s="56" t="s">
        <v>89</v>
      </c>
      <c r="C81" s="57">
        <v>43670</v>
      </c>
      <c r="D81" s="56" t="s">
        <v>119</v>
      </c>
      <c r="E81" s="56" t="s">
        <v>112</v>
      </c>
      <c r="F81" s="58" t="s">
        <v>106</v>
      </c>
      <c r="G81" s="58" t="s">
        <v>113</v>
      </c>
      <c r="H81" s="56" t="s">
        <v>112</v>
      </c>
      <c r="I81" s="57"/>
      <c r="J81" s="57">
        <f t="shared" si="0"/>
        <v>43700</v>
      </c>
      <c r="K81" s="56" t="s">
        <v>18</v>
      </c>
      <c r="L81" s="56" t="s">
        <v>18</v>
      </c>
      <c r="M81" s="60" t="s">
        <v>524</v>
      </c>
      <c r="N81" s="56" t="s">
        <v>525</v>
      </c>
      <c r="O81" s="56" t="s">
        <v>249</v>
      </c>
      <c r="P81" s="56" t="s">
        <v>526</v>
      </c>
      <c r="Q81" s="56" t="s">
        <v>256</v>
      </c>
      <c r="R81" s="57"/>
      <c r="S81" s="56" t="s">
        <v>108</v>
      </c>
      <c r="T81" s="56"/>
      <c r="U81" s="57">
        <v>43676</v>
      </c>
      <c r="V81" s="62">
        <v>50</v>
      </c>
      <c r="W81" s="62">
        <v>50</v>
      </c>
      <c r="X81" s="57">
        <v>43696</v>
      </c>
      <c r="Y81" s="56" t="s">
        <v>108</v>
      </c>
      <c r="Z81" s="56" t="s">
        <v>121</v>
      </c>
      <c r="AA81" s="57">
        <v>43703</v>
      </c>
      <c r="AB81" s="75"/>
      <c r="AC81" s="64" t="s">
        <v>527</v>
      </c>
      <c r="AD81" s="65" t="s">
        <v>97</v>
      </c>
      <c r="AE81" s="56" t="s">
        <v>119</v>
      </c>
      <c r="AF81" s="61"/>
      <c r="AG81" s="61"/>
      <c r="AH81" s="67"/>
      <c r="AI81" s="68"/>
      <c r="AJ81" s="69">
        <f t="shared" si="1"/>
        <v>33</v>
      </c>
      <c r="AK81" s="70" t="str">
        <f t="shared" si="13"/>
        <v/>
      </c>
      <c r="AL81" s="71" t="s">
        <v>17409</v>
      </c>
      <c r="AM81" s="71"/>
      <c r="AN81" s="70">
        <f t="shared" si="16"/>
        <v>43680</v>
      </c>
      <c r="AO81" s="70"/>
      <c r="AP81" s="74">
        <f ca="1"/>
        <v>289</v>
      </c>
    </row>
    <row r="82" spans="1:42" ht="14.4">
      <c r="A82" s="55" t="s">
        <v>528</v>
      </c>
      <c r="B82" s="56" t="s">
        <v>89</v>
      </c>
      <c r="C82" s="57">
        <v>43532</v>
      </c>
      <c r="D82" s="56" t="s">
        <v>90</v>
      </c>
      <c r="E82" s="56" t="s">
        <v>12</v>
      </c>
      <c r="F82" s="58" t="s">
        <v>106</v>
      </c>
      <c r="G82" s="58" t="s">
        <v>107</v>
      </c>
      <c r="H82" s="56" t="s">
        <v>12</v>
      </c>
      <c r="I82" s="59"/>
      <c r="J82" s="59">
        <f t="shared" si="0"/>
        <v>43562</v>
      </c>
      <c r="K82" s="56" t="s">
        <v>18</v>
      </c>
      <c r="L82" s="56" t="s">
        <v>18</v>
      </c>
      <c r="M82" s="60" t="s">
        <v>529</v>
      </c>
      <c r="N82" s="56"/>
      <c r="O82" s="56" t="s">
        <v>44</v>
      </c>
      <c r="P82" s="56" t="s">
        <v>530</v>
      </c>
      <c r="Q82" s="56" t="s">
        <v>28</v>
      </c>
      <c r="R82" s="59"/>
      <c r="S82" s="56"/>
      <c r="T82" s="56"/>
      <c r="U82" s="59"/>
      <c r="V82" s="77"/>
      <c r="W82" s="77"/>
      <c r="X82" s="57"/>
      <c r="Y82" s="61"/>
      <c r="Z82" s="56" t="s">
        <v>121</v>
      </c>
      <c r="AA82" s="57">
        <v>43539</v>
      </c>
      <c r="AB82" s="75"/>
      <c r="AC82" s="64"/>
      <c r="AD82" s="65" t="s">
        <v>97</v>
      </c>
      <c r="AE82" s="56" t="s">
        <v>90</v>
      </c>
      <c r="AF82" s="61"/>
      <c r="AG82" s="61"/>
      <c r="AH82" s="67"/>
      <c r="AI82" s="68"/>
      <c r="AJ82" s="69">
        <f t="shared" si="1"/>
        <v>7</v>
      </c>
      <c r="AK82" s="70" t="str">
        <f t="shared" si="13"/>
        <v/>
      </c>
      <c r="AL82" s="71" t="s">
        <v>17409</v>
      </c>
      <c r="AM82" s="71"/>
      <c r="AN82" s="70">
        <f t="shared" si="16"/>
        <v>43542</v>
      </c>
      <c r="AO82" s="70"/>
      <c r="AP82" s="74">
        <f ca="1"/>
        <v>427</v>
      </c>
    </row>
    <row r="83" spans="1:42" ht="14.4">
      <c r="A83" s="55" t="s">
        <v>531</v>
      </c>
      <c r="B83" s="56" t="s">
        <v>89</v>
      </c>
      <c r="C83" s="57">
        <v>43504</v>
      </c>
      <c r="D83" s="56" t="s">
        <v>90</v>
      </c>
      <c r="E83" s="56" t="s">
        <v>140</v>
      </c>
      <c r="F83" s="58" t="s">
        <v>106</v>
      </c>
      <c r="G83" s="58" t="s">
        <v>107</v>
      </c>
      <c r="H83" s="56" t="s">
        <v>140</v>
      </c>
      <c r="I83" s="57"/>
      <c r="J83" s="57">
        <f t="shared" si="0"/>
        <v>43534</v>
      </c>
      <c r="K83" s="56" t="s">
        <v>18</v>
      </c>
      <c r="L83" s="56" t="s">
        <v>14</v>
      </c>
      <c r="M83" s="60" t="s">
        <v>216</v>
      </c>
      <c r="N83" s="56" t="s">
        <v>532</v>
      </c>
      <c r="O83" s="56" t="s">
        <v>27</v>
      </c>
      <c r="P83" s="56" t="s">
        <v>218</v>
      </c>
      <c r="Q83" s="56" t="s">
        <v>17</v>
      </c>
      <c r="R83" s="57"/>
      <c r="S83" s="56" t="s">
        <v>108</v>
      </c>
      <c r="T83" s="56" t="s">
        <v>108</v>
      </c>
      <c r="U83" s="57"/>
      <c r="V83" s="62"/>
      <c r="W83" s="62" t="s">
        <v>108</v>
      </c>
      <c r="X83" s="57"/>
      <c r="Y83" s="56" t="s">
        <v>292</v>
      </c>
      <c r="Z83" s="56" t="s">
        <v>123</v>
      </c>
      <c r="AA83" s="57">
        <v>43504</v>
      </c>
      <c r="AB83" s="63" t="s">
        <v>293</v>
      </c>
      <c r="AC83" s="60" t="s">
        <v>533</v>
      </c>
      <c r="AD83" s="65" t="s">
        <v>294</v>
      </c>
      <c r="AE83" s="65"/>
      <c r="AF83" s="66"/>
      <c r="AG83" s="66"/>
      <c r="AH83" s="67"/>
      <c r="AI83" s="68"/>
      <c r="AJ83" s="69">
        <f t="shared" si="1"/>
        <v>0</v>
      </c>
      <c r="AK83" s="70" t="str">
        <f t="shared" si="13"/>
        <v/>
      </c>
      <c r="AL83" s="71" t="s">
        <v>17409</v>
      </c>
      <c r="AM83" s="71"/>
      <c r="AN83" s="70">
        <f t="shared" si="16"/>
        <v>43514</v>
      </c>
      <c r="AO83" s="70"/>
      <c r="AP83" s="74">
        <f ca="1"/>
        <v>455</v>
      </c>
    </row>
    <row r="84" spans="1:42" ht="14.4">
      <c r="A84" s="55" t="s">
        <v>534</v>
      </c>
      <c r="B84" s="56" t="s">
        <v>89</v>
      </c>
      <c r="C84" s="57">
        <v>43508</v>
      </c>
      <c r="D84" s="56" t="s">
        <v>131</v>
      </c>
      <c r="E84" s="56" t="s">
        <v>129</v>
      </c>
      <c r="F84" s="58" t="s">
        <v>106</v>
      </c>
      <c r="G84" s="58" t="s">
        <v>107</v>
      </c>
      <c r="H84" s="56" t="s">
        <v>129</v>
      </c>
      <c r="I84" s="59"/>
      <c r="J84" s="59">
        <f t="shared" si="0"/>
        <v>43538</v>
      </c>
      <c r="K84" s="56" t="s">
        <v>18</v>
      </c>
      <c r="L84" s="56" t="s">
        <v>14</v>
      </c>
      <c r="M84" s="60" t="s">
        <v>535</v>
      </c>
      <c r="N84" s="56" t="s">
        <v>536</v>
      </c>
      <c r="O84" s="56"/>
      <c r="P84" s="56" t="s">
        <v>108</v>
      </c>
      <c r="Q84" s="56" t="s">
        <v>96</v>
      </c>
      <c r="R84" s="57"/>
      <c r="S84" s="56" t="s">
        <v>108</v>
      </c>
      <c r="T84" s="56" t="s">
        <v>108</v>
      </c>
      <c r="U84" s="57"/>
      <c r="V84" s="77"/>
      <c r="W84" s="62" t="s">
        <v>108</v>
      </c>
      <c r="X84" s="57"/>
      <c r="Y84" s="56" t="s">
        <v>108</v>
      </c>
      <c r="Z84" s="56" t="s">
        <v>123</v>
      </c>
      <c r="AA84" s="57">
        <v>43509</v>
      </c>
      <c r="AB84" s="63" t="s">
        <v>147</v>
      </c>
      <c r="AC84" s="64" t="s">
        <v>537</v>
      </c>
      <c r="AD84" s="65" t="s">
        <v>224</v>
      </c>
      <c r="AE84" s="65" t="s">
        <v>131</v>
      </c>
      <c r="AF84" s="66"/>
      <c r="AG84" s="66"/>
      <c r="AH84" s="67"/>
      <c r="AI84" s="68"/>
      <c r="AJ84" s="69">
        <f t="shared" si="1"/>
        <v>1</v>
      </c>
      <c r="AK84" s="70" t="str">
        <f t="shared" si="13"/>
        <v/>
      </c>
      <c r="AL84" s="71" t="s">
        <v>17409</v>
      </c>
      <c r="AM84" s="71"/>
      <c r="AN84" s="70">
        <f t="shared" si="16"/>
        <v>43518</v>
      </c>
      <c r="AO84" s="70"/>
      <c r="AP84" s="74">
        <f ca="1"/>
        <v>451</v>
      </c>
    </row>
    <row r="85" spans="1:42" ht="14.4">
      <c r="A85" s="55" t="s">
        <v>538</v>
      </c>
      <c r="B85" s="56" t="s">
        <v>89</v>
      </c>
      <c r="C85" s="57">
        <v>43591</v>
      </c>
      <c r="D85" s="56" t="s">
        <v>229</v>
      </c>
      <c r="E85" s="56" t="s">
        <v>140</v>
      </c>
      <c r="F85" s="58" t="s">
        <v>106</v>
      </c>
      <c r="G85" s="58" t="s">
        <v>107</v>
      </c>
      <c r="H85" s="56" t="s">
        <v>140</v>
      </c>
      <c r="I85" s="57"/>
      <c r="J85" s="57">
        <f t="shared" si="0"/>
        <v>43621</v>
      </c>
      <c r="K85" s="56" t="s">
        <v>18</v>
      </c>
      <c r="L85" s="56" t="s">
        <v>14</v>
      </c>
      <c r="M85" s="60" t="s">
        <v>539</v>
      </c>
      <c r="N85" s="56" t="s">
        <v>539</v>
      </c>
      <c r="O85" s="56" t="s">
        <v>22</v>
      </c>
      <c r="P85" s="56" t="s">
        <v>108</v>
      </c>
      <c r="Q85" s="56" t="s">
        <v>96</v>
      </c>
      <c r="R85" s="57"/>
      <c r="S85" s="56" t="s">
        <v>108</v>
      </c>
      <c r="T85" s="56" t="s">
        <v>108</v>
      </c>
      <c r="U85" s="57"/>
      <c r="V85" s="62"/>
      <c r="W85" s="62" t="s">
        <v>108</v>
      </c>
      <c r="X85" s="57"/>
      <c r="Y85" s="56" t="s">
        <v>108</v>
      </c>
      <c r="Z85" s="56" t="s">
        <v>108</v>
      </c>
      <c r="AA85" s="57">
        <v>43591</v>
      </c>
      <c r="AB85" s="63" t="s">
        <v>155</v>
      </c>
      <c r="AC85" s="64" t="s">
        <v>540</v>
      </c>
      <c r="AD85" s="56" t="s">
        <v>224</v>
      </c>
      <c r="AE85" s="56"/>
      <c r="AF85" s="61"/>
      <c r="AG85" s="61"/>
      <c r="AH85" s="67"/>
      <c r="AI85" s="68"/>
      <c r="AJ85" s="69">
        <f t="shared" si="1"/>
        <v>0</v>
      </c>
      <c r="AK85" s="70" t="str">
        <f t="shared" si="13"/>
        <v/>
      </c>
      <c r="AL85" s="71" t="s">
        <v>17409</v>
      </c>
      <c r="AM85" s="71"/>
      <c r="AN85" s="70">
        <f t="shared" si="16"/>
        <v>43601</v>
      </c>
      <c r="AO85" s="70"/>
      <c r="AP85" s="74">
        <f ca="1"/>
        <v>368</v>
      </c>
    </row>
    <row r="86" spans="1:42" ht="26.5">
      <c r="A86" s="55" t="s">
        <v>542</v>
      </c>
      <c r="B86" s="84" t="s">
        <v>89</v>
      </c>
      <c r="C86" s="57">
        <v>43502</v>
      </c>
      <c r="D86" s="56" t="s">
        <v>90</v>
      </c>
      <c r="E86" s="56" t="s">
        <v>140</v>
      </c>
      <c r="F86" s="58" t="s">
        <v>106</v>
      </c>
      <c r="G86" s="58" t="s">
        <v>107</v>
      </c>
      <c r="H86" s="56" t="s">
        <v>140</v>
      </c>
      <c r="I86" s="57"/>
      <c r="J86" s="57">
        <f t="shared" si="0"/>
        <v>43532</v>
      </c>
      <c r="K86" s="56" t="s">
        <v>18</v>
      </c>
      <c r="L86" s="56" t="s">
        <v>18</v>
      </c>
      <c r="M86" s="60" t="s">
        <v>543</v>
      </c>
      <c r="N86" s="56" t="s">
        <v>544</v>
      </c>
      <c r="O86" s="56" t="s">
        <v>20</v>
      </c>
      <c r="P86" s="56" t="s">
        <v>545</v>
      </c>
      <c r="Q86" s="56" t="s">
        <v>28</v>
      </c>
      <c r="R86" s="57"/>
      <c r="S86" s="56" t="s">
        <v>108</v>
      </c>
      <c r="T86" s="56" t="s">
        <v>108</v>
      </c>
      <c r="U86" s="57"/>
      <c r="V86" s="62"/>
      <c r="W86" s="62">
        <v>0</v>
      </c>
      <c r="X86" s="57"/>
      <c r="Y86" s="56" t="s">
        <v>108</v>
      </c>
      <c r="Z86" s="56" t="s">
        <v>121</v>
      </c>
      <c r="AA86" s="57">
        <v>43502</v>
      </c>
      <c r="AB86" s="63" t="s">
        <v>147</v>
      </c>
      <c r="AC86" s="64" t="s">
        <v>546</v>
      </c>
      <c r="AD86" s="65" t="s">
        <v>97</v>
      </c>
      <c r="AE86" s="65" t="s">
        <v>90</v>
      </c>
      <c r="AF86" s="66"/>
      <c r="AG86" s="66"/>
      <c r="AH86" s="67"/>
      <c r="AI86" s="68"/>
      <c r="AJ86" s="69">
        <f t="shared" si="1"/>
        <v>0</v>
      </c>
      <c r="AK86" s="70" t="str">
        <f t="shared" si="13"/>
        <v/>
      </c>
      <c r="AL86" s="71" t="s">
        <v>17409</v>
      </c>
      <c r="AM86" s="71"/>
      <c r="AN86" s="70">
        <f t="shared" si="16"/>
        <v>43512</v>
      </c>
      <c r="AO86" s="70"/>
      <c r="AP86" s="74">
        <f ca="1"/>
        <v>457</v>
      </c>
    </row>
    <row r="87" spans="1:42" ht="14.4">
      <c r="A87" s="55" t="s">
        <v>547</v>
      </c>
      <c r="B87" s="56" t="s">
        <v>89</v>
      </c>
      <c r="C87" s="57">
        <v>43563</v>
      </c>
      <c r="D87" s="56" t="s">
        <v>119</v>
      </c>
      <c r="E87" s="56" t="s">
        <v>276</v>
      </c>
      <c r="F87" s="58" t="s">
        <v>214</v>
      </c>
      <c r="G87" s="58" t="s">
        <v>214</v>
      </c>
      <c r="H87" s="56" t="s">
        <v>276</v>
      </c>
      <c r="I87" s="57"/>
      <c r="J87" s="57">
        <v>43593</v>
      </c>
      <c r="K87" s="56" t="s">
        <v>18</v>
      </c>
      <c r="L87" s="56" t="s">
        <v>14</v>
      </c>
      <c r="M87" s="60" t="s">
        <v>548</v>
      </c>
      <c r="N87" s="56" t="s">
        <v>549</v>
      </c>
      <c r="O87" s="56" t="s">
        <v>249</v>
      </c>
      <c r="P87" s="56" t="s">
        <v>550</v>
      </c>
      <c r="Q87" s="56" t="s">
        <v>96</v>
      </c>
      <c r="R87" s="57"/>
      <c r="S87" s="56" t="s">
        <v>108</v>
      </c>
      <c r="T87" s="56" t="s">
        <v>108</v>
      </c>
      <c r="U87" s="57"/>
      <c r="V87" s="62"/>
      <c r="W87" s="62" t="s">
        <v>108</v>
      </c>
      <c r="X87" s="57"/>
      <c r="Y87" s="56" t="s">
        <v>108</v>
      </c>
      <c r="Z87" s="56" t="s">
        <v>123</v>
      </c>
      <c r="AA87" s="57">
        <v>43565</v>
      </c>
      <c r="AB87" s="63"/>
      <c r="AC87" s="64" t="s">
        <v>551</v>
      </c>
      <c r="AD87" s="56" t="s">
        <v>294</v>
      </c>
      <c r="AE87" s="56"/>
      <c r="AF87" s="61"/>
      <c r="AG87" s="61"/>
      <c r="AH87" s="67"/>
      <c r="AI87" s="68"/>
      <c r="AJ87" s="69">
        <f t="shared" si="1"/>
        <v>2</v>
      </c>
      <c r="AK87" s="70" t="str">
        <f t="shared" si="13"/>
        <v/>
      </c>
      <c r="AL87" s="71" t="s">
        <v>17409</v>
      </c>
      <c r="AM87" s="71"/>
      <c r="AN87" s="70">
        <f t="shared" si="16"/>
        <v>43573</v>
      </c>
      <c r="AO87" s="70"/>
      <c r="AP87" s="74">
        <f ca="1"/>
        <v>396</v>
      </c>
    </row>
    <row r="88" spans="1:42" ht="14.4">
      <c r="A88" s="55" t="s">
        <v>552</v>
      </c>
      <c r="B88" s="56" t="s">
        <v>89</v>
      </c>
      <c r="C88" s="57">
        <v>43545</v>
      </c>
      <c r="D88" s="56" t="s">
        <v>229</v>
      </c>
      <c r="E88" s="56" t="s">
        <v>140</v>
      </c>
      <c r="F88" s="58" t="s">
        <v>106</v>
      </c>
      <c r="G88" s="58" t="s">
        <v>107</v>
      </c>
      <c r="H88" s="56" t="s">
        <v>140</v>
      </c>
      <c r="I88" s="57"/>
      <c r="J88" s="57">
        <f t="shared" ref="J88:J110" si="17">IF(C88="","",SUM(C88+30))</f>
        <v>43575</v>
      </c>
      <c r="K88" s="56" t="s">
        <v>18</v>
      </c>
      <c r="L88" s="56" t="s">
        <v>18</v>
      </c>
      <c r="M88" s="60" t="s">
        <v>553</v>
      </c>
      <c r="N88" s="56" t="s">
        <v>554</v>
      </c>
      <c r="O88" s="56" t="s">
        <v>137</v>
      </c>
      <c r="P88" s="56" t="s">
        <v>555</v>
      </c>
      <c r="Q88" s="56" t="s">
        <v>17</v>
      </c>
      <c r="R88" s="57"/>
      <c r="S88" s="56" t="s">
        <v>108</v>
      </c>
      <c r="T88" s="56" t="s">
        <v>108</v>
      </c>
      <c r="U88" s="57"/>
      <c r="V88" s="77"/>
      <c r="W88" s="62">
        <v>0</v>
      </c>
      <c r="X88" s="57"/>
      <c r="Y88" s="56" t="s">
        <v>108</v>
      </c>
      <c r="Z88" s="56" t="s">
        <v>121</v>
      </c>
      <c r="AA88" s="57">
        <v>43545</v>
      </c>
      <c r="AB88" s="63" t="s">
        <v>168</v>
      </c>
      <c r="AC88" s="64" t="s">
        <v>557</v>
      </c>
      <c r="AD88" s="65" t="s">
        <v>97</v>
      </c>
      <c r="AE88" s="56" t="s">
        <v>90</v>
      </c>
      <c r="AF88" s="61"/>
      <c r="AG88" s="61"/>
      <c r="AH88" s="67"/>
      <c r="AI88" s="68"/>
      <c r="AJ88" s="69">
        <f t="shared" si="1"/>
        <v>0</v>
      </c>
      <c r="AK88" s="70" t="str">
        <f t="shared" si="13"/>
        <v/>
      </c>
      <c r="AL88" s="71" t="s">
        <v>17409</v>
      </c>
      <c r="AM88" s="71"/>
      <c r="AN88" s="70">
        <f t="shared" si="16"/>
        <v>43555</v>
      </c>
      <c r="AO88" s="70"/>
      <c r="AP88" s="74">
        <f ca="1"/>
        <v>414</v>
      </c>
    </row>
    <row r="89" spans="1:42" ht="14.4">
      <c r="A89" s="55" t="s">
        <v>558</v>
      </c>
      <c r="B89" s="56" t="s">
        <v>89</v>
      </c>
      <c r="C89" s="57">
        <v>43545</v>
      </c>
      <c r="D89" s="56" t="s">
        <v>229</v>
      </c>
      <c r="E89" s="56" t="s">
        <v>140</v>
      </c>
      <c r="F89" s="58" t="s">
        <v>106</v>
      </c>
      <c r="G89" s="58" t="s">
        <v>107</v>
      </c>
      <c r="H89" s="56" t="s">
        <v>140</v>
      </c>
      <c r="I89" s="59"/>
      <c r="J89" s="59">
        <f t="shared" si="17"/>
        <v>43575</v>
      </c>
      <c r="K89" s="56" t="s">
        <v>18</v>
      </c>
      <c r="L89" s="56" t="s">
        <v>14</v>
      </c>
      <c r="M89" s="60" t="s">
        <v>553</v>
      </c>
      <c r="N89" s="56" t="s">
        <v>554</v>
      </c>
      <c r="O89" s="56" t="s">
        <v>137</v>
      </c>
      <c r="P89" s="56" t="s">
        <v>108</v>
      </c>
      <c r="Q89" s="56" t="s">
        <v>96</v>
      </c>
      <c r="R89" s="57"/>
      <c r="S89" s="56" t="s">
        <v>108</v>
      </c>
      <c r="T89" s="56" t="s">
        <v>108</v>
      </c>
      <c r="U89" s="57"/>
      <c r="V89" s="77"/>
      <c r="W89" s="62" t="s">
        <v>108</v>
      </c>
      <c r="X89" s="57"/>
      <c r="Y89" s="56" t="s">
        <v>108</v>
      </c>
      <c r="Z89" s="56" t="s">
        <v>123</v>
      </c>
      <c r="AA89" s="57">
        <v>43545</v>
      </c>
      <c r="AB89" s="63" t="s">
        <v>168</v>
      </c>
      <c r="AC89" s="64" t="s">
        <v>559</v>
      </c>
      <c r="AD89" s="56" t="s">
        <v>224</v>
      </c>
      <c r="AE89" s="56"/>
      <c r="AF89" s="61"/>
      <c r="AG89" s="61"/>
      <c r="AH89" s="67"/>
      <c r="AI89" s="68"/>
      <c r="AJ89" s="69">
        <f t="shared" si="1"/>
        <v>0</v>
      </c>
      <c r="AK89" s="70" t="str">
        <f t="shared" si="13"/>
        <v/>
      </c>
      <c r="AL89" s="71" t="s">
        <v>17409</v>
      </c>
      <c r="AM89" s="71"/>
      <c r="AN89" s="70">
        <f t="shared" si="16"/>
        <v>43555</v>
      </c>
      <c r="AO89" s="70"/>
      <c r="AP89" s="74">
        <f ca="1"/>
        <v>414</v>
      </c>
    </row>
    <row r="90" spans="1:42" ht="14.4">
      <c r="A90" s="55" t="s">
        <v>560</v>
      </c>
      <c r="B90" s="56" t="s">
        <v>89</v>
      </c>
      <c r="C90" s="57">
        <v>43565</v>
      </c>
      <c r="D90" s="56" t="s">
        <v>90</v>
      </c>
      <c r="E90" s="56" t="s">
        <v>140</v>
      </c>
      <c r="F90" s="58" t="s">
        <v>106</v>
      </c>
      <c r="G90" s="58" t="s">
        <v>107</v>
      </c>
      <c r="H90" s="56" t="s">
        <v>140</v>
      </c>
      <c r="I90" s="59"/>
      <c r="J90" s="59">
        <f t="shared" si="17"/>
        <v>43595</v>
      </c>
      <c r="K90" s="56" t="s">
        <v>18</v>
      </c>
      <c r="L90" s="56" t="s">
        <v>18</v>
      </c>
      <c r="M90" s="60" t="s">
        <v>561</v>
      </c>
      <c r="N90" s="56" t="s">
        <v>562</v>
      </c>
      <c r="O90" s="56" t="s">
        <v>27</v>
      </c>
      <c r="P90" s="56" t="s">
        <v>563</v>
      </c>
      <c r="Q90" s="56" t="s">
        <v>17</v>
      </c>
      <c r="R90" s="57"/>
      <c r="S90" s="56" t="s">
        <v>108</v>
      </c>
      <c r="T90" s="56" t="s">
        <v>108</v>
      </c>
      <c r="U90" s="59"/>
      <c r="V90" s="77"/>
      <c r="W90" s="62">
        <v>0</v>
      </c>
      <c r="X90" s="59"/>
      <c r="Y90" s="56" t="s">
        <v>108</v>
      </c>
      <c r="Z90" s="56" t="s">
        <v>121</v>
      </c>
      <c r="AA90" s="57">
        <v>43566</v>
      </c>
      <c r="AB90" s="63" t="s">
        <v>244</v>
      </c>
      <c r="AC90" s="64" t="s">
        <v>564</v>
      </c>
      <c r="AD90" s="65" t="s">
        <v>97</v>
      </c>
      <c r="AE90" s="56"/>
      <c r="AF90" s="61"/>
      <c r="AG90" s="61"/>
      <c r="AH90" s="67"/>
      <c r="AI90" s="68"/>
      <c r="AJ90" s="69">
        <f t="shared" si="1"/>
        <v>1</v>
      </c>
      <c r="AK90" s="70" t="str">
        <f t="shared" si="13"/>
        <v/>
      </c>
      <c r="AL90" s="71" t="s">
        <v>17409</v>
      </c>
      <c r="AM90" s="71"/>
      <c r="AN90" s="70">
        <f t="shared" si="16"/>
        <v>43575</v>
      </c>
      <c r="AO90" s="70"/>
      <c r="AP90" s="74">
        <f ca="1"/>
        <v>394</v>
      </c>
    </row>
    <row r="91" spans="1:42" ht="14.4">
      <c r="A91" s="55" t="s">
        <v>565</v>
      </c>
      <c r="B91" s="56" t="s">
        <v>89</v>
      </c>
      <c r="C91" s="57">
        <v>43584</v>
      </c>
      <c r="D91" s="56" t="s">
        <v>119</v>
      </c>
      <c r="E91" s="56" t="s">
        <v>112</v>
      </c>
      <c r="F91" s="58" t="s">
        <v>106</v>
      </c>
      <c r="G91" s="58" t="s">
        <v>113</v>
      </c>
      <c r="H91" s="56" t="s">
        <v>112</v>
      </c>
      <c r="I91" s="57"/>
      <c r="J91" s="57">
        <f t="shared" si="17"/>
        <v>43614</v>
      </c>
      <c r="K91" s="56" t="s">
        <v>18</v>
      </c>
      <c r="L91" s="56" t="s">
        <v>14</v>
      </c>
      <c r="M91" s="60" t="s">
        <v>566</v>
      </c>
      <c r="N91" s="56" t="s">
        <v>567</v>
      </c>
      <c r="O91" s="56"/>
      <c r="P91" s="56"/>
      <c r="Q91" s="56" t="s">
        <v>116</v>
      </c>
      <c r="R91" s="57">
        <v>43588</v>
      </c>
      <c r="S91" s="56" t="s">
        <v>108</v>
      </c>
      <c r="T91" s="56" t="s">
        <v>108</v>
      </c>
      <c r="U91" s="57"/>
      <c r="V91" s="62"/>
      <c r="W91" s="62" t="s">
        <v>108</v>
      </c>
      <c r="X91" s="57"/>
      <c r="Y91" s="56" t="s">
        <v>108</v>
      </c>
      <c r="Z91" s="56" t="s">
        <v>123</v>
      </c>
      <c r="AA91" s="57">
        <v>43588</v>
      </c>
      <c r="AB91" s="63" t="s">
        <v>244</v>
      </c>
      <c r="AC91" s="64" t="s">
        <v>568</v>
      </c>
      <c r="AD91" s="56" t="s">
        <v>118</v>
      </c>
      <c r="AE91" s="56" t="s">
        <v>119</v>
      </c>
      <c r="AF91" s="61"/>
      <c r="AG91" s="61"/>
      <c r="AH91" s="67"/>
      <c r="AI91" s="68"/>
      <c r="AJ91" s="69">
        <f t="shared" si="1"/>
        <v>4</v>
      </c>
      <c r="AK91" s="70">
        <f t="shared" si="13"/>
        <v>43618</v>
      </c>
      <c r="AL91" s="71">
        <v>30</v>
      </c>
      <c r="AM91" s="71"/>
      <c r="AN91" s="70">
        <f t="shared" si="16"/>
        <v>43594</v>
      </c>
      <c r="AO91" s="70"/>
      <c r="AP91" s="74">
        <f ca="1"/>
        <v>375</v>
      </c>
    </row>
    <row r="92" spans="1:42" ht="14.4">
      <c r="A92" s="55" t="s">
        <v>569</v>
      </c>
      <c r="B92" s="56" t="s">
        <v>89</v>
      </c>
      <c r="C92" s="57">
        <v>43703</v>
      </c>
      <c r="D92" s="56" t="s">
        <v>119</v>
      </c>
      <c r="E92" s="56" t="s">
        <v>32</v>
      </c>
      <c r="F92" s="58" t="s">
        <v>106</v>
      </c>
      <c r="G92" s="58" t="s">
        <v>177</v>
      </c>
      <c r="H92" s="56" t="s">
        <v>32</v>
      </c>
      <c r="I92" s="57"/>
      <c r="J92" s="57">
        <f t="shared" si="17"/>
        <v>43733</v>
      </c>
      <c r="K92" s="56" t="s">
        <v>18</v>
      </c>
      <c r="L92" s="56" t="s">
        <v>14</v>
      </c>
      <c r="M92" s="60" t="s">
        <v>570</v>
      </c>
      <c r="N92" s="56" t="s">
        <v>570</v>
      </c>
      <c r="O92" s="56"/>
      <c r="P92" s="56" t="s">
        <v>108</v>
      </c>
      <c r="Q92" s="56" t="s">
        <v>96</v>
      </c>
      <c r="R92" s="57"/>
      <c r="S92" s="56" t="s">
        <v>108</v>
      </c>
      <c r="T92" s="56" t="s">
        <v>108</v>
      </c>
      <c r="U92" s="57"/>
      <c r="V92" s="62"/>
      <c r="W92" s="62" t="s">
        <v>108</v>
      </c>
      <c r="X92" s="57"/>
      <c r="Y92" s="56"/>
      <c r="Z92" s="56" t="s">
        <v>123</v>
      </c>
      <c r="AA92" s="57">
        <v>43712</v>
      </c>
      <c r="AB92" s="63"/>
      <c r="AC92" s="64" t="s">
        <v>571</v>
      </c>
      <c r="AD92" s="56" t="s">
        <v>118</v>
      </c>
      <c r="AE92" s="56" t="s">
        <v>119</v>
      </c>
      <c r="AF92" s="61"/>
      <c r="AG92" s="61"/>
      <c r="AH92" s="67"/>
      <c r="AI92" s="68"/>
      <c r="AJ92" s="69">
        <f t="shared" si="1"/>
        <v>9</v>
      </c>
      <c r="AK92" s="70" t="str">
        <f t="shared" si="13"/>
        <v/>
      </c>
      <c r="AL92" s="71" t="s">
        <v>17409</v>
      </c>
      <c r="AM92" s="71"/>
      <c r="AN92" s="70">
        <f t="shared" si="16"/>
        <v>43713</v>
      </c>
      <c r="AO92" s="70"/>
      <c r="AP92" s="74">
        <f ca="1"/>
        <v>256</v>
      </c>
    </row>
    <row r="93" spans="1:42" ht="14.4">
      <c r="A93" s="55" t="s">
        <v>572</v>
      </c>
      <c r="B93" s="56" t="s">
        <v>89</v>
      </c>
      <c r="C93" s="57">
        <v>43630</v>
      </c>
      <c r="D93" s="56" t="s">
        <v>119</v>
      </c>
      <c r="E93" s="56" t="s">
        <v>140</v>
      </c>
      <c r="F93" s="58" t="s">
        <v>106</v>
      </c>
      <c r="G93" s="58" t="s">
        <v>107</v>
      </c>
      <c r="H93" s="56" t="s">
        <v>140</v>
      </c>
      <c r="I93" s="57"/>
      <c r="J93" s="57">
        <f t="shared" si="17"/>
        <v>43660</v>
      </c>
      <c r="K93" s="56" t="s">
        <v>18</v>
      </c>
      <c r="L93" s="56" t="s">
        <v>18</v>
      </c>
      <c r="M93" s="60" t="s">
        <v>573</v>
      </c>
      <c r="N93" s="56" t="s">
        <v>574</v>
      </c>
      <c r="O93" s="56" t="s">
        <v>33</v>
      </c>
      <c r="P93" s="56" t="s">
        <v>575</v>
      </c>
      <c r="Q93" s="56" t="s">
        <v>17</v>
      </c>
      <c r="R93" s="57"/>
      <c r="S93" s="56" t="s">
        <v>108</v>
      </c>
      <c r="T93" s="56" t="s">
        <v>108</v>
      </c>
      <c r="U93" s="57"/>
      <c r="V93" s="62"/>
      <c r="W93" s="62">
        <v>0</v>
      </c>
      <c r="X93" s="57"/>
      <c r="Y93" s="56" t="s">
        <v>108</v>
      </c>
      <c r="Z93" s="56" t="s">
        <v>121</v>
      </c>
      <c r="AA93" s="57">
        <v>43630</v>
      </c>
      <c r="AB93" s="63" t="s">
        <v>484</v>
      </c>
      <c r="AC93" s="64" t="s">
        <v>576</v>
      </c>
      <c r="AD93" s="65" t="s">
        <v>97</v>
      </c>
      <c r="AE93" s="56" t="s">
        <v>119</v>
      </c>
      <c r="AF93" s="61"/>
      <c r="AG93" s="61"/>
      <c r="AH93" s="67"/>
      <c r="AI93" s="68"/>
      <c r="AJ93" s="69">
        <f t="shared" si="1"/>
        <v>0</v>
      </c>
      <c r="AK93" s="70" t="str">
        <f t="shared" si="13"/>
        <v/>
      </c>
      <c r="AL93" s="71" t="s">
        <v>17409</v>
      </c>
      <c r="AM93" s="71"/>
      <c r="AN93" s="70">
        <f t="shared" si="16"/>
        <v>43640</v>
      </c>
      <c r="AO93" s="70"/>
      <c r="AP93" s="74">
        <f ca="1"/>
        <v>329</v>
      </c>
    </row>
    <row r="94" spans="1:42" ht="14.4">
      <c r="A94" s="55" t="s">
        <v>577</v>
      </c>
      <c r="B94" s="56" t="s">
        <v>89</v>
      </c>
      <c r="C94" s="57">
        <v>43760</v>
      </c>
      <c r="D94" s="56" t="s">
        <v>90</v>
      </c>
      <c r="E94" s="56" t="s">
        <v>112</v>
      </c>
      <c r="F94" s="58" t="s">
        <v>106</v>
      </c>
      <c r="G94" s="85" t="s">
        <v>214</v>
      </c>
      <c r="H94" s="86" t="s">
        <v>276</v>
      </c>
      <c r="I94" s="57">
        <v>43762</v>
      </c>
      <c r="J94" s="59">
        <f t="shared" si="17"/>
        <v>43790</v>
      </c>
      <c r="K94" s="56" t="s">
        <v>18</v>
      </c>
      <c r="L94" s="56" t="s">
        <v>14</v>
      </c>
      <c r="M94" s="60" t="s">
        <v>578</v>
      </c>
      <c r="N94" s="56" t="s">
        <v>579</v>
      </c>
      <c r="O94" s="56" t="s">
        <v>143</v>
      </c>
      <c r="P94" s="56" t="s">
        <v>580</v>
      </c>
      <c r="Q94" s="56" t="s">
        <v>217</v>
      </c>
      <c r="R94" s="59"/>
      <c r="S94" s="56" t="s">
        <v>14</v>
      </c>
      <c r="T94" s="56" t="s">
        <v>108</v>
      </c>
      <c r="U94" s="57"/>
      <c r="V94" s="77"/>
      <c r="W94" s="62">
        <v>15</v>
      </c>
      <c r="X94" s="57">
        <v>43806</v>
      </c>
      <c r="Y94" s="61"/>
      <c r="Z94" s="56" t="s">
        <v>121</v>
      </c>
      <c r="AA94" s="57">
        <v>43806</v>
      </c>
      <c r="AB94" s="75"/>
      <c r="AC94" s="64" t="s">
        <v>581</v>
      </c>
      <c r="AD94" s="56" t="s">
        <v>97</v>
      </c>
      <c r="AE94" s="56" t="s">
        <v>111</v>
      </c>
      <c r="AF94" s="61"/>
      <c r="AG94" s="61"/>
      <c r="AH94" s="67"/>
      <c r="AI94" s="68"/>
      <c r="AJ94" s="69">
        <f t="shared" si="1"/>
        <v>46</v>
      </c>
      <c r="AK94" s="70" t="str">
        <f t="shared" si="13"/>
        <v/>
      </c>
      <c r="AL94" s="71" t="s">
        <v>17409</v>
      </c>
      <c r="AM94" s="71"/>
      <c r="AN94" s="70"/>
      <c r="AO94" s="70"/>
      <c r="AP94" s="74">
        <f ca="1"/>
        <v>199</v>
      </c>
    </row>
    <row r="95" spans="1:42" ht="14.4">
      <c r="A95" s="55" t="s">
        <v>582</v>
      </c>
      <c r="B95" s="56" t="s">
        <v>89</v>
      </c>
      <c r="C95" s="57">
        <v>43770</v>
      </c>
      <c r="D95" s="56" t="s">
        <v>131</v>
      </c>
      <c r="E95" s="56" t="s">
        <v>297</v>
      </c>
      <c r="F95" s="58" t="s">
        <v>106</v>
      </c>
      <c r="G95" s="58" t="s">
        <v>107</v>
      </c>
      <c r="H95" s="56" t="s">
        <v>140</v>
      </c>
      <c r="I95" s="59"/>
      <c r="J95" s="59">
        <f t="shared" si="17"/>
        <v>43800</v>
      </c>
      <c r="K95" s="56" t="s">
        <v>18</v>
      </c>
      <c r="L95" s="56" t="s">
        <v>18</v>
      </c>
      <c r="M95" s="60" t="s">
        <v>584</v>
      </c>
      <c r="N95" s="56" t="s">
        <v>585</v>
      </c>
      <c r="O95" s="56" t="s">
        <v>132</v>
      </c>
      <c r="P95" s="56" t="s">
        <v>586</v>
      </c>
      <c r="Q95" s="56" t="s">
        <v>17</v>
      </c>
      <c r="R95" s="59"/>
      <c r="S95" s="56" t="s">
        <v>108</v>
      </c>
      <c r="T95" s="56" t="s">
        <v>108</v>
      </c>
      <c r="U95" s="57"/>
      <c r="V95" s="77"/>
      <c r="W95" s="62" t="s">
        <v>146</v>
      </c>
      <c r="X95" s="59"/>
      <c r="Y95" s="56" t="s">
        <v>108</v>
      </c>
      <c r="Z95" s="56" t="s">
        <v>121</v>
      </c>
      <c r="AA95" s="57">
        <v>43770</v>
      </c>
      <c r="AB95" s="63" t="s">
        <v>318</v>
      </c>
      <c r="AC95" s="64" t="s">
        <v>587</v>
      </c>
      <c r="AD95" s="56" t="s">
        <v>97</v>
      </c>
      <c r="AE95" s="56" t="s">
        <v>90</v>
      </c>
      <c r="AF95" s="61"/>
      <c r="AG95" s="61"/>
      <c r="AH95" s="67"/>
      <c r="AI95" s="68"/>
      <c r="AJ95" s="69">
        <f t="shared" si="1"/>
        <v>0</v>
      </c>
      <c r="AK95" s="70" t="str">
        <f t="shared" si="13"/>
        <v/>
      </c>
      <c r="AL95" s="71" t="s">
        <v>17409</v>
      </c>
      <c r="AM95" s="71"/>
      <c r="AN95" s="70"/>
      <c r="AO95" s="70"/>
      <c r="AP95" s="74">
        <f ca="1"/>
        <v>189</v>
      </c>
    </row>
    <row r="96" spans="1:42" ht="14.4">
      <c r="A96" s="55" t="s">
        <v>588</v>
      </c>
      <c r="B96" s="56" t="s">
        <v>89</v>
      </c>
      <c r="C96" s="57">
        <v>43727</v>
      </c>
      <c r="D96" s="56" t="s">
        <v>90</v>
      </c>
      <c r="E96" s="56" t="s">
        <v>91</v>
      </c>
      <c r="F96" s="58" t="s">
        <v>92</v>
      </c>
      <c r="G96" s="58" t="s">
        <v>93</v>
      </c>
      <c r="H96" s="56" t="s">
        <v>91</v>
      </c>
      <c r="I96" s="59"/>
      <c r="J96" s="59">
        <f t="shared" si="17"/>
        <v>43757</v>
      </c>
      <c r="K96" s="56" t="s">
        <v>18</v>
      </c>
      <c r="L96" s="56" t="s">
        <v>18</v>
      </c>
      <c r="M96" s="60" t="s">
        <v>589</v>
      </c>
      <c r="N96" s="56" t="s">
        <v>590</v>
      </c>
      <c r="O96" s="56" t="s">
        <v>95</v>
      </c>
      <c r="P96" s="56" t="s">
        <v>591</v>
      </c>
      <c r="Q96" s="56" t="s">
        <v>96</v>
      </c>
      <c r="R96" s="59"/>
      <c r="S96" s="56"/>
      <c r="T96" s="56"/>
      <c r="U96" s="59"/>
      <c r="V96" s="77"/>
      <c r="W96" s="77"/>
      <c r="X96" s="59"/>
      <c r="Y96" s="61"/>
      <c r="Z96" s="56" t="s">
        <v>121</v>
      </c>
      <c r="AA96" s="57">
        <v>43727</v>
      </c>
      <c r="AB96" s="75"/>
      <c r="AC96" s="64"/>
      <c r="AD96" s="65" t="s">
        <v>97</v>
      </c>
      <c r="AE96" s="56" t="s">
        <v>90</v>
      </c>
      <c r="AF96" s="61"/>
      <c r="AG96" s="61"/>
      <c r="AH96" s="67"/>
      <c r="AI96" s="68"/>
      <c r="AJ96" s="69">
        <f t="shared" si="1"/>
        <v>0</v>
      </c>
      <c r="AK96" s="70" t="str">
        <f t="shared" si="13"/>
        <v/>
      </c>
      <c r="AL96" s="71" t="s">
        <v>17409</v>
      </c>
      <c r="AM96" s="71"/>
      <c r="AN96" s="70">
        <f t="shared" ref="AN96:AN97" si="18">IF(C96="","",SUM(C96+10))</f>
        <v>43737</v>
      </c>
      <c r="AO96" s="70"/>
      <c r="AP96" s="74">
        <f ca="1"/>
        <v>232</v>
      </c>
    </row>
    <row r="97" spans="1:42" ht="14.4">
      <c r="A97" s="55" t="s">
        <v>592</v>
      </c>
      <c r="B97" s="56" t="s">
        <v>89</v>
      </c>
      <c r="C97" s="57">
        <v>43700</v>
      </c>
      <c r="D97" s="56" t="s">
        <v>90</v>
      </c>
      <c r="E97" s="56" t="s">
        <v>276</v>
      </c>
      <c r="F97" s="58" t="s">
        <v>214</v>
      </c>
      <c r="G97" s="58" t="s">
        <v>214</v>
      </c>
      <c r="H97" s="56" t="s">
        <v>276</v>
      </c>
      <c r="I97" s="57"/>
      <c r="J97" s="57">
        <f t="shared" si="17"/>
        <v>43730</v>
      </c>
      <c r="K97" s="56"/>
      <c r="L97" s="56"/>
      <c r="M97" s="60" t="s">
        <v>593</v>
      </c>
      <c r="N97" s="56" t="s">
        <v>593</v>
      </c>
      <c r="O97" s="61"/>
      <c r="P97" s="56"/>
      <c r="Q97" s="61"/>
      <c r="R97" s="57"/>
      <c r="S97" s="56"/>
      <c r="T97" s="56"/>
      <c r="U97" s="57"/>
      <c r="V97" s="62"/>
      <c r="W97" s="62"/>
      <c r="X97" s="57"/>
      <c r="Y97" s="56"/>
      <c r="Z97" s="56"/>
      <c r="AA97" s="57">
        <v>43866</v>
      </c>
      <c r="AB97" s="63"/>
      <c r="AC97" s="64" t="s">
        <v>594</v>
      </c>
      <c r="AD97" s="56" t="s">
        <v>179</v>
      </c>
      <c r="AE97" s="56"/>
      <c r="AF97" s="61"/>
      <c r="AG97" s="61"/>
      <c r="AH97" s="67"/>
      <c r="AI97" s="68"/>
      <c r="AJ97" s="69">
        <f t="shared" si="1"/>
        <v>166</v>
      </c>
      <c r="AK97" s="70" t="str">
        <f t="shared" si="13"/>
        <v/>
      </c>
      <c r="AL97" s="71" t="s">
        <v>17409</v>
      </c>
      <c r="AM97" s="71"/>
      <c r="AN97" s="70">
        <f t="shared" si="18"/>
        <v>43710</v>
      </c>
      <c r="AO97" s="70"/>
      <c r="AP97" s="74">
        <f ca="1"/>
        <v>259</v>
      </c>
    </row>
    <row r="98" spans="1:42" ht="14.4">
      <c r="A98" s="55" t="s">
        <v>595</v>
      </c>
      <c r="B98" s="56" t="s">
        <v>89</v>
      </c>
      <c r="C98" s="57">
        <v>43802</v>
      </c>
      <c r="D98" s="56" t="s">
        <v>229</v>
      </c>
      <c r="E98" s="56" t="s">
        <v>297</v>
      </c>
      <c r="F98" s="58" t="s">
        <v>106</v>
      </c>
      <c r="G98" s="58" t="s">
        <v>107</v>
      </c>
      <c r="H98" s="56" t="s">
        <v>140</v>
      </c>
      <c r="I98" s="59"/>
      <c r="J98" s="59">
        <f t="shared" si="17"/>
        <v>43832</v>
      </c>
      <c r="K98" s="56" t="s">
        <v>18</v>
      </c>
      <c r="L98" s="56" t="s">
        <v>18</v>
      </c>
      <c r="M98" s="60" t="s">
        <v>596</v>
      </c>
      <c r="N98" s="56" t="s">
        <v>597</v>
      </c>
      <c r="O98" s="56" t="s">
        <v>29</v>
      </c>
      <c r="P98" s="56" t="s">
        <v>598</v>
      </c>
      <c r="Q98" s="56" t="s">
        <v>21</v>
      </c>
      <c r="R98" s="59"/>
      <c r="S98" s="56" t="s">
        <v>108</v>
      </c>
      <c r="T98" s="56" t="s">
        <v>108</v>
      </c>
      <c r="U98" s="57"/>
      <c r="V98" s="77"/>
      <c r="W98" s="62" t="s">
        <v>146</v>
      </c>
      <c r="X98" s="59"/>
      <c r="Y98" s="56" t="s">
        <v>108</v>
      </c>
      <c r="Z98" s="56" t="s">
        <v>121</v>
      </c>
      <c r="AA98" s="57">
        <v>43802</v>
      </c>
      <c r="AB98" s="63" t="s">
        <v>238</v>
      </c>
      <c r="AC98" s="64" t="s">
        <v>599</v>
      </c>
      <c r="AD98" s="56" t="s">
        <v>97</v>
      </c>
      <c r="AE98" s="56" t="s">
        <v>90</v>
      </c>
      <c r="AF98" s="61"/>
      <c r="AG98" s="61"/>
      <c r="AH98" s="67"/>
      <c r="AI98" s="68"/>
      <c r="AJ98" s="69">
        <f t="shared" si="1"/>
        <v>0</v>
      </c>
      <c r="AK98" s="70"/>
      <c r="AL98" s="71"/>
      <c r="AM98" s="71"/>
      <c r="AN98" s="70"/>
      <c r="AO98" s="70"/>
      <c r="AP98" s="74">
        <f ca="1"/>
        <v>157</v>
      </c>
    </row>
    <row r="99" spans="1:42" ht="14.4">
      <c r="A99" s="55" t="s">
        <v>600</v>
      </c>
      <c r="B99" s="56" t="s">
        <v>89</v>
      </c>
      <c r="C99" s="57">
        <v>43630</v>
      </c>
      <c r="D99" s="56" t="s">
        <v>90</v>
      </c>
      <c r="E99" s="56" t="s">
        <v>276</v>
      </c>
      <c r="F99" s="58" t="s">
        <v>214</v>
      </c>
      <c r="G99" s="58" t="s">
        <v>214</v>
      </c>
      <c r="H99" s="56" t="s">
        <v>276</v>
      </c>
      <c r="I99" s="59"/>
      <c r="J99" s="59">
        <f t="shared" si="17"/>
        <v>43660</v>
      </c>
      <c r="K99" s="56" t="s">
        <v>108</v>
      </c>
      <c r="L99" s="56" t="s">
        <v>108</v>
      </c>
      <c r="M99" s="60" t="s">
        <v>601</v>
      </c>
      <c r="N99" s="56"/>
      <c r="O99" s="61"/>
      <c r="P99" s="56" t="s">
        <v>602</v>
      </c>
      <c r="Q99" s="56" t="s">
        <v>96</v>
      </c>
      <c r="R99" s="57"/>
      <c r="S99" s="56"/>
      <c r="T99" s="56"/>
      <c r="U99" s="59"/>
      <c r="V99" s="77"/>
      <c r="W99" s="77"/>
      <c r="X99" s="59"/>
      <c r="Y99" s="56" t="s">
        <v>200</v>
      </c>
      <c r="Z99" s="56" t="s">
        <v>123</v>
      </c>
      <c r="AA99" s="57">
        <v>43637</v>
      </c>
      <c r="AB99" s="75"/>
      <c r="AC99" s="64" t="s">
        <v>603</v>
      </c>
      <c r="AD99" s="56" t="s">
        <v>294</v>
      </c>
      <c r="AE99" s="56"/>
      <c r="AF99" s="61"/>
      <c r="AG99" s="61"/>
      <c r="AH99" s="67"/>
      <c r="AI99" s="68"/>
      <c r="AJ99" s="69">
        <f t="shared" si="1"/>
        <v>7</v>
      </c>
      <c r="AK99" s="70" t="str">
        <f t="shared" ref="AK99:AK100" si="19">IF(R99="","",SUM(R99+30))</f>
        <v/>
      </c>
      <c r="AL99" s="71" t="s">
        <v>17409</v>
      </c>
      <c r="AM99" s="71"/>
      <c r="AN99" s="70">
        <f t="shared" ref="AN99:AN100" si="20">IF(C99="","",SUM(C99+10))</f>
        <v>43640</v>
      </c>
      <c r="AO99" s="70"/>
      <c r="AP99" s="74">
        <f ca="1"/>
        <v>329</v>
      </c>
    </row>
    <row r="100" spans="1:42" ht="14.4">
      <c r="A100" s="55" t="s">
        <v>604</v>
      </c>
      <c r="B100" s="56" t="s">
        <v>89</v>
      </c>
      <c r="C100" s="57">
        <v>43733</v>
      </c>
      <c r="D100" s="56" t="s">
        <v>131</v>
      </c>
      <c r="E100" s="56" t="s">
        <v>129</v>
      </c>
      <c r="F100" s="58" t="s">
        <v>106</v>
      </c>
      <c r="G100" s="58" t="s">
        <v>107</v>
      </c>
      <c r="H100" s="56" t="s">
        <v>129</v>
      </c>
      <c r="I100" s="59"/>
      <c r="J100" s="59">
        <f t="shared" si="17"/>
        <v>43763</v>
      </c>
      <c r="K100" s="56" t="s">
        <v>18</v>
      </c>
      <c r="L100" s="56" t="s">
        <v>14</v>
      </c>
      <c r="M100" s="60" t="s">
        <v>605</v>
      </c>
      <c r="N100" s="56" t="s">
        <v>606</v>
      </c>
      <c r="O100" s="56"/>
      <c r="P100" s="56" t="s">
        <v>108</v>
      </c>
      <c r="Q100" s="56" t="s">
        <v>541</v>
      </c>
      <c r="R100" s="59"/>
      <c r="S100" s="56" t="s">
        <v>108</v>
      </c>
      <c r="T100" s="56" t="s">
        <v>108</v>
      </c>
      <c r="U100" s="59"/>
      <c r="V100" s="77"/>
      <c r="W100" s="77"/>
      <c r="X100" s="59"/>
      <c r="Y100" s="56" t="s">
        <v>108</v>
      </c>
      <c r="Z100" s="56" t="s">
        <v>121</v>
      </c>
      <c r="AA100" s="57">
        <v>43735</v>
      </c>
      <c r="AB100" s="63" t="s">
        <v>289</v>
      </c>
      <c r="AC100" s="60" t="s">
        <v>607</v>
      </c>
      <c r="AD100" s="65" t="s">
        <v>97</v>
      </c>
      <c r="AE100" s="56" t="s">
        <v>131</v>
      </c>
      <c r="AF100" s="61"/>
      <c r="AG100" s="61"/>
      <c r="AH100" s="67"/>
      <c r="AI100" s="68"/>
      <c r="AJ100" s="69">
        <f t="shared" si="1"/>
        <v>2</v>
      </c>
      <c r="AK100" s="70" t="str">
        <f t="shared" si="19"/>
        <v/>
      </c>
      <c r="AL100" s="71" t="s">
        <v>17409</v>
      </c>
      <c r="AM100" s="71"/>
      <c r="AN100" s="70">
        <f t="shared" si="20"/>
        <v>43743</v>
      </c>
      <c r="AO100" s="70"/>
      <c r="AP100" s="74">
        <f ca="1"/>
        <v>226</v>
      </c>
    </row>
    <row r="101" spans="1:42" ht="14.4">
      <c r="A101" s="55" t="s">
        <v>608</v>
      </c>
      <c r="B101" s="56" t="s">
        <v>89</v>
      </c>
      <c r="C101" s="57">
        <v>43741</v>
      </c>
      <c r="D101" s="56" t="s">
        <v>131</v>
      </c>
      <c r="E101" s="56" t="s">
        <v>297</v>
      </c>
      <c r="F101" s="58" t="s">
        <v>106</v>
      </c>
      <c r="G101" s="58" t="s">
        <v>107</v>
      </c>
      <c r="H101" s="56" t="s">
        <v>140</v>
      </c>
      <c r="I101" s="59"/>
      <c r="J101" s="59">
        <f t="shared" si="17"/>
        <v>43771</v>
      </c>
      <c r="K101" s="56" t="s">
        <v>18</v>
      </c>
      <c r="L101" s="56" t="s">
        <v>18</v>
      </c>
      <c r="M101" s="60" t="s">
        <v>609</v>
      </c>
      <c r="N101" s="56" t="s">
        <v>610</v>
      </c>
      <c r="O101" s="56" t="s">
        <v>95</v>
      </c>
      <c r="P101" s="56" t="s">
        <v>611</v>
      </c>
      <c r="Q101" s="56" t="s">
        <v>28</v>
      </c>
      <c r="R101" s="59"/>
      <c r="S101" s="56" t="s">
        <v>108</v>
      </c>
      <c r="T101" s="56" t="s">
        <v>108</v>
      </c>
      <c r="U101" s="57"/>
      <c r="V101" s="77"/>
      <c r="W101" s="62">
        <v>0</v>
      </c>
      <c r="X101" s="59"/>
      <c r="Y101" s="56" t="s">
        <v>108</v>
      </c>
      <c r="Z101" s="56" t="s">
        <v>121</v>
      </c>
      <c r="AA101" s="57">
        <v>43742</v>
      </c>
      <c r="AB101" s="63" t="s">
        <v>389</v>
      </c>
      <c r="AC101" s="64" t="s">
        <v>613</v>
      </c>
      <c r="AD101" s="65" t="s">
        <v>97</v>
      </c>
      <c r="AE101" s="56" t="s">
        <v>131</v>
      </c>
      <c r="AF101" s="61"/>
      <c r="AG101" s="61"/>
      <c r="AH101" s="67"/>
      <c r="AI101" s="68"/>
      <c r="AJ101" s="69">
        <f t="shared" si="1"/>
        <v>1</v>
      </c>
      <c r="AK101" s="70"/>
      <c r="AL101" s="71"/>
      <c r="AM101" s="71"/>
      <c r="AN101" s="70"/>
      <c r="AO101" s="70"/>
      <c r="AP101" s="74">
        <f ca="1"/>
        <v>218</v>
      </c>
    </row>
    <row r="102" spans="1:42" ht="14.4">
      <c r="A102" s="55" t="s">
        <v>614</v>
      </c>
      <c r="B102" s="56" t="s">
        <v>89</v>
      </c>
      <c r="C102" s="57">
        <v>43579</v>
      </c>
      <c r="D102" s="56" t="s">
        <v>90</v>
      </c>
      <c r="E102" s="56" t="s">
        <v>12</v>
      </c>
      <c r="F102" s="58" t="s">
        <v>106</v>
      </c>
      <c r="G102" s="58" t="s">
        <v>107</v>
      </c>
      <c r="H102" s="56" t="s">
        <v>12</v>
      </c>
      <c r="I102" s="57"/>
      <c r="J102" s="57">
        <f t="shared" si="17"/>
        <v>43609</v>
      </c>
      <c r="K102" s="56" t="s">
        <v>18</v>
      </c>
      <c r="L102" s="56" t="s">
        <v>18</v>
      </c>
      <c r="M102" s="60" t="s">
        <v>615</v>
      </c>
      <c r="N102" s="56" t="s">
        <v>616</v>
      </c>
      <c r="O102" s="56" t="s">
        <v>114</v>
      </c>
      <c r="P102" s="56" t="s">
        <v>617</v>
      </c>
      <c r="Q102" s="56" t="s">
        <v>17</v>
      </c>
      <c r="R102" s="57"/>
      <c r="S102" s="56"/>
      <c r="T102" s="56"/>
      <c r="U102" s="57"/>
      <c r="V102" s="62"/>
      <c r="W102" s="62"/>
      <c r="X102" s="57"/>
      <c r="Y102" s="56"/>
      <c r="Z102" s="56" t="s">
        <v>121</v>
      </c>
      <c r="AA102" s="57">
        <v>43579</v>
      </c>
      <c r="AB102" s="63" t="s">
        <v>244</v>
      </c>
      <c r="AC102" s="64"/>
      <c r="AD102" s="65" t="s">
        <v>97</v>
      </c>
      <c r="AE102" s="56" t="s">
        <v>90</v>
      </c>
      <c r="AF102" s="61"/>
      <c r="AG102" s="61"/>
      <c r="AH102" s="67"/>
      <c r="AI102" s="68"/>
      <c r="AJ102" s="69">
        <f t="shared" si="1"/>
        <v>0</v>
      </c>
      <c r="AK102" s="70" t="str">
        <f t="shared" ref="AK102:AK109" si="21">IF(R102="","",SUM(R102+30))</f>
        <v/>
      </c>
      <c r="AL102" s="71" t="s">
        <v>17409</v>
      </c>
      <c r="AM102" s="71"/>
      <c r="AN102" s="70">
        <f t="shared" ref="AN102:AN103" si="22">IF(C102="","",SUM(C102+10))</f>
        <v>43589</v>
      </c>
      <c r="AO102" s="70"/>
      <c r="AP102" s="74">
        <f ca="1"/>
        <v>380</v>
      </c>
    </row>
    <row r="103" spans="1:42" ht="14.4">
      <c r="A103" s="55" t="s">
        <v>618</v>
      </c>
      <c r="B103" s="56" t="s">
        <v>89</v>
      </c>
      <c r="C103" s="57">
        <v>43724</v>
      </c>
      <c r="D103" s="56" t="s">
        <v>90</v>
      </c>
      <c r="E103" s="56" t="s">
        <v>196</v>
      </c>
      <c r="F103" s="58" t="s">
        <v>106</v>
      </c>
      <c r="G103" s="88" t="s">
        <v>214</v>
      </c>
      <c r="H103" s="89" t="s">
        <v>276</v>
      </c>
      <c r="I103" s="57">
        <v>43732</v>
      </c>
      <c r="J103" s="57">
        <f t="shared" si="17"/>
        <v>43754</v>
      </c>
      <c r="K103" s="56" t="s">
        <v>18</v>
      </c>
      <c r="L103" s="56" t="s">
        <v>14</v>
      </c>
      <c r="M103" s="60" t="s">
        <v>619</v>
      </c>
      <c r="N103" s="56" t="s">
        <v>620</v>
      </c>
      <c r="O103" s="56" t="s">
        <v>249</v>
      </c>
      <c r="P103" s="56" t="s">
        <v>621</v>
      </c>
      <c r="Q103" s="56" t="s">
        <v>256</v>
      </c>
      <c r="R103" s="57">
        <v>43726</v>
      </c>
      <c r="S103" s="56" t="s">
        <v>108</v>
      </c>
      <c r="T103" s="56" t="s">
        <v>108</v>
      </c>
      <c r="U103" s="57"/>
      <c r="V103" s="62"/>
      <c r="W103" s="62" t="s">
        <v>108</v>
      </c>
      <c r="X103" s="57"/>
      <c r="Y103" s="56" t="s">
        <v>108</v>
      </c>
      <c r="Z103" s="56" t="s">
        <v>123</v>
      </c>
      <c r="AA103" s="57">
        <v>43726</v>
      </c>
      <c r="AB103" s="63"/>
      <c r="AC103" s="64" t="s">
        <v>622</v>
      </c>
      <c r="AD103" s="56" t="s">
        <v>118</v>
      </c>
      <c r="AE103" s="56" t="s">
        <v>90</v>
      </c>
      <c r="AF103" s="61"/>
      <c r="AG103" s="61"/>
      <c r="AH103" s="67"/>
      <c r="AI103" s="68"/>
      <c r="AJ103" s="69">
        <f t="shared" si="1"/>
        <v>2</v>
      </c>
      <c r="AK103" s="70">
        <f t="shared" si="21"/>
        <v>43756</v>
      </c>
      <c r="AL103" s="71">
        <v>30</v>
      </c>
      <c r="AM103" s="71"/>
      <c r="AN103" s="70">
        <f t="shared" si="22"/>
        <v>43734</v>
      </c>
      <c r="AO103" s="70"/>
      <c r="AP103" s="74">
        <f ca="1"/>
        <v>235</v>
      </c>
    </row>
    <row r="104" spans="1:42" ht="14.4">
      <c r="A104" s="55" t="s">
        <v>623</v>
      </c>
      <c r="B104" s="56" t="s">
        <v>89</v>
      </c>
      <c r="C104" s="57">
        <v>43760</v>
      </c>
      <c r="D104" s="56" t="s">
        <v>90</v>
      </c>
      <c r="E104" s="56" t="s">
        <v>327</v>
      </c>
      <c r="F104" s="58" t="s">
        <v>92</v>
      </c>
      <c r="G104" s="58" t="s">
        <v>328</v>
      </c>
      <c r="H104" s="56" t="s">
        <v>327</v>
      </c>
      <c r="I104" s="59"/>
      <c r="J104" s="59">
        <f t="shared" si="17"/>
        <v>43790</v>
      </c>
      <c r="K104" s="56" t="s">
        <v>18</v>
      </c>
      <c r="L104" s="56" t="s">
        <v>18</v>
      </c>
      <c r="M104" s="60" t="s">
        <v>627</v>
      </c>
      <c r="N104" s="56" t="s">
        <v>628</v>
      </c>
      <c r="O104" s="56" t="s">
        <v>436</v>
      </c>
      <c r="P104" s="56">
        <v>118020</v>
      </c>
      <c r="Q104" s="56" t="s">
        <v>96</v>
      </c>
      <c r="R104" s="59"/>
      <c r="S104" s="56"/>
      <c r="T104" s="56"/>
      <c r="U104" s="57"/>
      <c r="V104" s="77"/>
      <c r="W104" s="77"/>
      <c r="X104" s="59"/>
      <c r="Y104" s="61"/>
      <c r="Z104" s="56" t="s">
        <v>18</v>
      </c>
      <c r="AA104" s="57">
        <v>43760</v>
      </c>
      <c r="AB104" s="75"/>
      <c r="AC104" s="64" t="s">
        <v>437</v>
      </c>
      <c r="AD104" s="56" t="s">
        <v>97</v>
      </c>
      <c r="AE104" s="56" t="s">
        <v>90</v>
      </c>
      <c r="AF104" s="61"/>
      <c r="AG104" s="61"/>
      <c r="AH104" s="67"/>
      <c r="AI104" s="68"/>
      <c r="AJ104" s="69">
        <f t="shared" si="1"/>
        <v>0</v>
      </c>
      <c r="AK104" s="70" t="str">
        <f t="shared" si="21"/>
        <v/>
      </c>
      <c r="AL104" s="71" t="s">
        <v>17409</v>
      </c>
      <c r="AM104" s="71"/>
      <c r="AN104" s="70"/>
      <c r="AO104" s="70"/>
      <c r="AP104" s="74">
        <f ca="1"/>
        <v>199</v>
      </c>
    </row>
    <row r="105" spans="1:42" ht="14.4">
      <c r="A105" s="55" t="s">
        <v>629</v>
      </c>
      <c r="B105" s="56" t="s">
        <v>89</v>
      </c>
      <c r="C105" s="57">
        <v>43640</v>
      </c>
      <c r="D105" s="56" t="s">
        <v>229</v>
      </c>
      <c r="E105" s="56" t="s">
        <v>140</v>
      </c>
      <c r="F105" s="58" t="s">
        <v>106</v>
      </c>
      <c r="G105" s="58" t="s">
        <v>107</v>
      </c>
      <c r="H105" s="56" t="s">
        <v>140</v>
      </c>
      <c r="I105" s="57"/>
      <c r="J105" s="57">
        <f t="shared" si="17"/>
        <v>43670</v>
      </c>
      <c r="K105" s="56" t="s">
        <v>18</v>
      </c>
      <c r="L105" s="56" t="s">
        <v>14</v>
      </c>
      <c r="M105" s="60" t="s">
        <v>630</v>
      </c>
      <c r="N105" s="56" t="s">
        <v>631</v>
      </c>
      <c r="O105" s="56"/>
      <c r="P105" s="56" t="s">
        <v>108</v>
      </c>
      <c r="Q105" s="56" t="s">
        <v>96</v>
      </c>
      <c r="R105" s="57"/>
      <c r="S105" s="56" t="s">
        <v>108</v>
      </c>
      <c r="T105" s="56" t="s">
        <v>108</v>
      </c>
      <c r="U105" s="57"/>
      <c r="V105" s="62"/>
      <c r="W105" s="62" t="s">
        <v>108</v>
      </c>
      <c r="X105" s="57"/>
      <c r="Y105" s="56" t="s">
        <v>108</v>
      </c>
      <c r="Z105" s="56" t="s">
        <v>123</v>
      </c>
      <c r="AA105" s="57">
        <v>43640</v>
      </c>
      <c r="AB105" s="63" t="s">
        <v>484</v>
      </c>
      <c r="AC105" s="64" t="s">
        <v>632</v>
      </c>
      <c r="AD105" s="56" t="s">
        <v>633</v>
      </c>
      <c r="AE105" s="56"/>
      <c r="AF105" s="61"/>
      <c r="AG105" s="61"/>
      <c r="AH105" s="67"/>
      <c r="AI105" s="68"/>
      <c r="AJ105" s="69">
        <f t="shared" si="1"/>
        <v>0</v>
      </c>
      <c r="AK105" s="70" t="str">
        <f t="shared" si="21"/>
        <v/>
      </c>
      <c r="AL105" s="71" t="s">
        <v>17409</v>
      </c>
      <c r="AM105" s="71"/>
      <c r="AN105" s="70">
        <f t="shared" ref="AN105:AN109" si="23">IF(C105="","",SUM(C105+10))</f>
        <v>43650</v>
      </c>
      <c r="AO105" s="70"/>
      <c r="AP105" s="74">
        <f ca="1"/>
        <v>319</v>
      </c>
    </row>
    <row r="106" spans="1:42" ht="14.4">
      <c r="A106" s="55" t="s">
        <v>634</v>
      </c>
      <c r="B106" s="56" t="s">
        <v>89</v>
      </c>
      <c r="C106" s="57">
        <v>43627</v>
      </c>
      <c r="D106" s="56" t="s">
        <v>119</v>
      </c>
      <c r="E106" s="56" t="s">
        <v>140</v>
      </c>
      <c r="F106" s="58" t="s">
        <v>106</v>
      </c>
      <c r="G106" s="58" t="s">
        <v>107</v>
      </c>
      <c r="H106" s="56" t="s">
        <v>140</v>
      </c>
      <c r="I106" s="57"/>
      <c r="J106" s="57">
        <f t="shared" si="17"/>
        <v>43657</v>
      </c>
      <c r="K106" s="56" t="s">
        <v>18</v>
      </c>
      <c r="L106" s="56" t="s">
        <v>18</v>
      </c>
      <c r="M106" s="60" t="s">
        <v>635</v>
      </c>
      <c r="N106" s="56" t="s">
        <v>635</v>
      </c>
      <c r="O106" s="56" t="s">
        <v>29</v>
      </c>
      <c r="P106" s="56" t="s">
        <v>636</v>
      </c>
      <c r="Q106" s="56" t="s">
        <v>17</v>
      </c>
      <c r="R106" s="57"/>
      <c r="S106" s="56" t="s">
        <v>108</v>
      </c>
      <c r="T106" s="56" t="s">
        <v>108</v>
      </c>
      <c r="U106" s="57"/>
      <c r="V106" s="62"/>
      <c r="W106" s="62">
        <v>0</v>
      </c>
      <c r="X106" s="57"/>
      <c r="Y106" s="56" t="s">
        <v>108</v>
      </c>
      <c r="Z106" s="56" t="s">
        <v>121</v>
      </c>
      <c r="AA106" s="57">
        <v>43627</v>
      </c>
      <c r="AB106" s="63" t="s">
        <v>484</v>
      </c>
      <c r="AC106" s="64" t="s">
        <v>637</v>
      </c>
      <c r="AD106" s="56" t="s">
        <v>360</v>
      </c>
      <c r="AE106" s="56" t="s">
        <v>119</v>
      </c>
      <c r="AF106" s="61"/>
      <c r="AG106" s="61"/>
      <c r="AH106" s="67"/>
      <c r="AI106" s="68"/>
      <c r="AJ106" s="69">
        <f t="shared" si="1"/>
        <v>0</v>
      </c>
      <c r="AK106" s="70" t="str">
        <f t="shared" si="21"/>
        <v/>
      </c>
      <c r="AL106" s="71" t="s">
        <v>17409</v>
      </c>
      <c r="AM106" s="71"/>
      <c r="AN106" s="70">
        <f t="shared" si="23"/>
        <v>43637</v>
      </c>
      <c r="AO106" s="70"/>
      <c r="AP106" s="74">
        <f ca="1"/>
        <v>332</v>
      </c>
    </row>
    <row r="107" spans="1:42" ht="14.4">
      <c r="A107" s="55" t="s">
        <v>638</v>
      </c>
      <c r="B107" s="56" t="s">
        <v>89</v>
      </c>
      <c r="C107" s="57">
        <v>43509</v>
      </c>
      <c r="D107" s="56" t="s">
        <v>90</v>
      </c>
      <c r="E107" s="56" t="s">
        <v>276</v>
      </c>
      <c r="F107" s="58" t="s">
        <v>214</v>
      </c>
      <c r="G107" s="58" t="s">
        <v>214</v>
      </c>
      <c r="H107" s="56" t="s">
        <v>276</v>
      </c>
      <c r="I107" s="57"/>
      <c r="J107" s="57">
        <f t="shared" si="17"/>
        <v>43539</v>
      </c>
      <c r="K107" s="56" t="s">
        <v>18</v>
      </c>
      <c r="L107" s="56" t="s">
        <v>18</v>
      </c>
      <c r="M107" s="60" t="s">
        <v>639</v>
      </c>
      <c r="N107" s="56" t="s">
        <v>640</v>
      </c>
      <c r="O107" s="61"/>
      <c r="P107" s="56" t="s">
        <v>641</v>
      </c>
      <c r="Q107" s="56" t="s">
        <v>217</v>
      </c>
      <c r="R107" s="57">
        <v>43528</v>
      </c>
      <c r="S107" s="56" t="s">
        <v>108</v>
      </c>
      <c r="T107" s="56" t="s">
        <v>108</v>
      </c>
      <c r="U107" s="59"/>
      <c r="V107" s="77"/>
      <c r="W107" s="62" t="s">
        <v>108</v>
      </c>
      <c r="X107" s="57"/>
      <c r="Y107" s="91"/>
      <c r="Z107" s="56" t="s">
        <v>121</v>
      </c>
      <c r="AA107" s="57">
        <v>43556</v>
      </c>
      <c r="AB107" s="83"/>
      <c r="AC107" s="64" t="s">
        <v>643</v>
      </c>
      <c r="AD107" s="65" t="s">
        <v>97</v>
      </c>
      <c r="AE107" s="65"/>
      <c r="AF107" s="66"/>
      <c r="AG107" s="66"/>
      <c r="AH107" s="67"/>
      <c r="AI107" s="68"/>
      <c r="AJ107" s="69">
        <f t="shared" si="1"/>
        <v>47</v>
      </c>
      <c r="AK107" s="70">
        <f t="shared" si="21"/>
        <v>43558</v>
      </c>
      <c r="AL107" s="71">
        <v>2</v>
      </c>
      <c r="AM107" s="71"/>
      <c r="AN107" s="70">
        <f t="shared" si="23"/>
        <v>43519</v>
      </c>
      <c r="AO107" s="70"/>
      <c r="AP107" s="74">
        <f ca="1"/>
        <v>450</v>
      </c>
    </row>
    <row r="108" spans="1:42" ht="14.4">
      <c r="A108" s="55" t="s">
        <v>644</v>
      </c>
      <c r="B108" s="56" t="s">
        <v>89</v>
      </c>
      <c r="C108" s="57">
        <v>43721</v>
      </c>
      <c r="D108" s="56" t="s">
        <v>119</v>
      </c>
      <c r="E108" s="56" t="s">
        <v>196</v>
      </c>
      <c r="F108" s="58" t="s">
        <v>106</v>
      </c>
      <c r="G108" s="58" t="s">
        <v>113</v>
      </c>
      <c r="H108" s="56" t="s">
        <v>112</v>
      </c>
      <c r="I108" s="57"/>
      <c r="J108" s="57">
        <f t="shared" si="17"/>
        <v>43751</v>
      </c>
      <c r="K108" s="56" t="s">
        <v>18</v>
      </c>
      <c r="L108" s="56" t="s">
        <v>18</v>
      </c>
      <c r="M108" s="60" t="s">
        <v>645</v>
      </c>
      <c r="N108" s="56" t="s">
        <v>646</v>
      </c>
      <c r="O108" s="56" t="s">
        <v>37</v>
      </c>
      <c r="P108" s="56" t="s">
        <v>647</v>
      </c>
      <c r="Q108" s="56" t="s">
        <v>117</v>
      </c>
      <c r="R108" s="57"/>
      <c r="S108" s="56" t="s">
        <v>108</v>
      </c>
      <c r="T108" s="56" t="s">
        <v>108</v>
      </c>
      <c r="U108" s="57">
        <v>43721</v>
      </c>
      <c r="V108" s="62">
        <v>25</v>
      </c>
      <c r="W108" s="62">
        <v>25</v>
      </c>
      <c r="X108" s="57">
        <v>43721</v>
      </c>
      <c r="Y108" s="56"/>
      <c r="Z108" s="56" t="s">
        <v>121</v>
      </c>
      <c r="AA108" s="57">
        <v>43733</v>
      </c>
      <c r="AB108" s="75"/>
      <c r="AC108" s="64" t="s">
        <v>648</v>
      </c>
      <c r="AD108" s="65" t="s">
        <v>97</v>
      </c>
      <c r="AE108" s="56" t="s">
        <v>119</v>
      </c>
      <c r="AF108" s="61"/>
      <c r="AG108" s="61"/>
      <c r="AH108" s="67"/>
      <c r="AI108" s="68"/>
      <c r="AJ108" s="69">
        <f t="shared" si="1"/>
        <v>12</v>
      </c>
      <c r="AK108" s="70" t="str">
        <f t="shared" si="21"/>
        <v/>
      </c>
      <c r="AL108" s="71" t="s">
        <v>17409</v>
      </c>
      <c r="AM108" s="71"/>
      <c r="AN108" s="70">
        <f t="shared" si="23"/>
        <v>43731</v>
      </c>
      <c r="AO108" s="70"/>
      <c r="AP108" s="74">
        <f ca="1"/>
        <v>238</v>
      </c>
    </row>
    <row r="109" spans="1:42" ht="14.4">
      <c r="A109" s="55" t="s">
        <v>649</v>
      </c>
      <c r="B109" s="56" t="s">
        <v>89</v>
      </c>
      <c r="C109" s="57">
        <v>43607</v>
      </c>
      <c r="D109" s="56" t="s">
        <v>90</v>
      </c>
      <c r="E109" s="56" t="s">
        <v>32</v>
      </c>
      <c r="F109" s="58" t="s">
        <v>106</v>
      </c>
      <c r="G109" s="58" t="s">
        <v>177</v>
      </c>
      <c r="H109" s="56" t="s">
        <v>32</v>
      </c>
      <c r="I109" s="59"/>
      <c r="J109" s="59">
        <f t="shared" si="17"/>
        <v>43637</v>
      </c>
      <c r="K109" s="56" t="s">
        <v>18</v>
      </c>
      <c r="L109" s="56" t="s">
        <v>18</v>
      </c>
      <c r="M109" s="60" t="s">
        <v>650</v>
      </c>
      <c r="N109" s="56" t="s">
        <v>650</v>
      </c>
      <c r="O109" s="61"/>
      <c r="P109" s="56" t="s">
        <v>108</v>
      </c>
      <c r="Q109" s="56" t="s">
        <v>96</v>
      </c>
      <c r="R109" s="59"/>
      <c r="S109" s="56" t="s">
        <v>108</v>
      </c>
      <c r="T109" s="56" t="s">
        <v>108</v>
      </c>
      <c r="U109" s="57"/>
      <c r="V109" s="77"/>
      <c r="W109" s="62">
        <v>0</v>
      </c>
      <c r="X109" s="59"/>
      <c r="Y109" s="61"/>
      <c r="Z109" s="56" t="s">
        <v>121</v>
      </c>
      <c r="AA109" s="57">
        <v>43613</v>
      </c>
      <c r="AB109" s="75"/>
      <c r="AC109" s="64" t="s">
        <v>651</v>
      </c>
      <c r="AD109" s="65" t="s">
        <v>97</v>
      </c>
      <c r="AE109" s="56" t="s">
        <v>119</v>
      </c>
      <c r="AF109" s="61"/>
      <c r="AG109" s="61"/>
      <c r="AH109" s="67"/>
      <c r="AI109" s="68"/>
      <c r="AJ109" s="69">
        <f t="shared" si="1"/>
        <v>6</v>
      </c>
      <c r="AK109" s="70" t="str">
        <f t="shared" si="21"/>
        <v/>
      </c>
      <c r="AL109" s="71" t="s">
        <v>17409</v>
      </c>
      <c r="AM109" s="71"/>
      <c r="AN109" s="70">
        <f t="shared" si="23"/>
        <v>43617</v>
      </c>
      <c r="AO109" s="70"/>
      <c r="AP109" s="74">
        <f ca="1"/>
        <v>352</v>
      </c>
    </row>
    <row r="110" spans="1:42" ht="26.5">
      <c r="A110" s="55" t="s">
        <v>652</v>
      </c>
      <c r="B110" s="56" t="s">
        <v>89</v>
      </c>
      <c r="C110" s="57">
        <v>43790</v>
      </c>
      <c r="D110" s="56" t="s">
        <v>229</v>
      </c>
      <c r="E110" s="56" t="s">
        <v>32</v>
      </c>
      <c r="F110" s="58" t="s">
        <v>106</v>
      </c>
      <c r="G110" s="58" t="s">
        <v>107</v>
      </c>
      <c r="H110" s="56" t="s">
        <v>140</v>
      </c>
      <c r="I110" s="59"/>
      <c r="J110" s="59">
        <f t="shared" si="17"/>
        <v>43820</v>
      </c>
      <c r="K110" s="56" t="s">
        <v>18</v>
      </c>
      <c r="L110" s="56" t="s">
        <v>108</v>
      </c>
      <c r="M110" s="60" t="s">
        <v>653</v>
      </c>
      <c r="N110" s="56" t="s">
        <v>653</v>
      </c>
      <c r="O110" s="56" t="s">
        <v>27</v>
      </c>
      <c r="P110" s="56" t="s">
        <v>108</v>
      </c>
      <c r="Q110" s="56" t="s">
        <v>237</v>
      </c>
      <c r="R110" s="59"/>
      <c r="S110" s="56" t="s">
        <v>108</v>
      </c>
      <c r="T110" s="56" t="s">
        <v>108</v>
      </c>
      <c r="U110" s="57"/>
      <c r="V110" s="77"/>
      <c r="W110" s="62" t="s">
        <v>108</v>
      </c>
      <c r="X110" s="59"/>
      <c r="Y110" s="56" t="s">
        <v>108</v>
      </c>
      <c r="Z110" s="56" t="s">
        <v>108</v>
      </c>
      <c r="AA110" s="57">
        <v>43794</v>
      </c>
      <c r="AB110" s="63" t="s">
        <v>318</v>
      </c>
      <c r="AC110" s="60" t="s">
        <v>655</v>
      </c>
      <c r="AD110" s="56" t="s">
        <v>118</v>
      </c>
      <c r="AE110" s="56"/>
      <c r="AF110" s="61"/>
      <c r="AG110" s="61"/>
      <c r="AH110" s="67"/>
      <c r="AI110" s="68"/>
      <c r="AJ110" s="69">
        <f t="shared" si="1"/>
        <v>4</v>
      </c>
      <c r="AK110" s="70"/>
      <c r="AL110" s="71"/>
      <c r="AM110" s="71"/>
      <c r="AN110" s="70"/>
      <c r="AO110" s="70"/>
      <c r="AP110" s="74">
        <f ca="1"/>
        <v>169</v>
      </c>
    </row>
    <row r="111" spans="1:42" ht="14.4">
      <c r="A111" s="55" t="s">
        <v>656</v>
      </c>
      <c r="B111" s="56" t="s">
        <v>89</v>
      </c>
      <c r="C111" s="57">
        <v>43594</v>
      </c>
      <c r="D111" s="56" t="s">
        <v>90</v>
      </c>
      <c r="E111" s="56" t="s">
        <v>276</v>
      </c>
      <c r="F111" s="58" t="s">
        <v>214</v>
      </c>
      <c r="G111" s="58" t="s">
        <v>214</v>
      </c>
      <c r="H111" s="56" t="s">
        <v>276</v>
      </c>
      <c r="I111" s="57"/>
      <c r="J111" s="57">
        <v>43625</v>
      </c>
      <c r="K111" s="56" t="s">
        <v>18</v>
      </c>
      <c r="L111" s="56" t="s">
        <v>14</v>
      </c>
      <c r="M111" s="60" t="s">
        <v>657</v>
      </c>
      <c r="N111" s="56"/>
      <c r="O111" s="56"/>
      <c r="P111" s="56"/>
      <c r="Q111" s="56" t="s">
        <v>96</v>
      </c>
      <c r="R111" s="57"/>
      <c r="S111" s="56" t="s">
        <v>108</v>
      </c>
      <c r="T111" s="56" t="s">
        <v>108</v>
      </c>
      <c r="U111" s="59"/>
      <c r="V111" s="77"/>
      <c r="W111" s="62" t="s">
        <v>108</v>
      </c>
      <c r="X111" s="59"/>
      <c r="Y111" s="61"/>
      <c r="Z111" s="56" t="s">
        <v>123</v>
      </c>
      <c r="AA111" s="57">
        <v>43608</v>
      </c>
      <c r="AB111" s="75"/>
      <c r="AC111" s="64" t="s">
        <v>658</v>
      </c>
      <c r="AD111" s="56" t="s">
        <v>118</v>
      </c>
      <c r="AE111" s="56"/>
      <c r="AF111" s="61"/>
      <c r="AG111" s="61"/>
      <c r="AH111" s="67"/>
      <c r="AI111" s="68"/>
      <c r="AJ111" s="69">
        <f t="shared" si="1"/>
        <v>14</v>
      </c>
      <c r="AK111" s="70" t="str">
        <f t="shared" ref="AK111:AK118" si="24">IF(R111="","",SUM(R111+30))</f>
        <v/>
      </c>
      <c r="AL111" s="71" t="s">
        <v>17409</v>
      </c>
      <c r="AM111" s="71"/>
      <c r="AN111" s="70">
        <f t="shared" ref="AN111:AN118" si="25">IF(C111="","",SUM(C111+10))</f>
        <v>43604</v>
      </c>
      <c r="AO111" s="70"/>
      <c r="AP111" s="74">
        <f ca="1"/>
        <v>365</v>
      </c>
    </row>
    <row r="112" spans="1:42" ht="26.5">
      <c r="A112" s="55" t="s">
        <v>659</v>
      </c>
      <c r="B112" s="56" t="s">
        <v>89</v>
      </c>
      <c r="C112" s="57">
        <v>43558</v>
      </c>
      <c r="D112" s="56" t="s">
        <v>229</v>
      </c>
      <c r="E112" s="56" t="s">
        <v>140</v>
      </c>
      <c r="F112" s="58" t="s">
        <v>106</v>
      </c>
      <c r="G112" s="58" t="s">
        <v>107</v>
      </c>
      <c r="H112" s="56" t="s">
        <v>140</v>
      </c>
      <c r="I112" s="57"/>
      <c r="J112" s="57">
        <f t="shared" ref="J112:J173" si="26">IF(C112="","",SUM(C112+30))</f>
        <v>43588</v>
      </c>
      <c r="K112" s="56" t="s">
        <v>18</v>
      </c>
      <c r="L112" s="56" t="s">
        <v>14</v>
      </c>
      <c r="M112" s="60" t="s">
        <v>660</v>
      </c>
      <c r="N112" s="56" t="s">
        <v>661</v>
      </c>
      <c r="O112" s="56"/>
      <c r="P112" s="56" t="s">
        <v>108</v>
      </c>
      <c r="Q112" s="56" t="s">
        <v>96</v>
      </c>
      <c r="R112" s="59"/>
      <c r="S112" s="56" t="s">
        <v>108</v>
      </c>
      <c r="T112" s="56" t="s">
        <v>108</v>
      </c>
      <c r="U112" s="59"/>
      <c r="V112" s="77"/>
      <c r="W112" s="62" t="s">
        <v>108</v>
      </c>
      <c r="X112" s="59"/>
      <c r="Y112" s="56" t="s">
        <v>108</v>
      </c>
      <c r="Z112" s="56" t="s">
        <v>123</v>
      </c>
      <c r="AA112" s="57">
        <v>43559</v>
      </c>
      <c r="AB112" s="63" t="s">
        <v>244</v>
      </c>
      <c r="AC112" s="64" t="s">
        <v>662</v>
      </c>
      <c r="AD112" s="56" t="s">
        <v>633</v>
      </c>
      <c r="AE112" s="56"/>
      <c r="AF112" s="61"/>
      <c r="AG112" s="61"/>
      <c r="AH112" s="67"/>
      <c r="AI112" s="68"/>
      <c r="AJ112" s="69">
        <f t="shared" si="1"/>
        <v>1</v>
      </c>
      <c r="AK112" s="70" t="str">
        <f t="shared" si="24"/>
        <v/>
      </c>
      <c r="AL112" s="71" t="s">
        <v>17409</v>
      </c>
      <c r="AM112" s="71"/>
      <c r="AN112" s="70">
        <f t="shared" si="25"/>
        <v>43568</v>
      </c>
      <c r="AO112" s="70"/>
      <c r="AP112" s="74">
        <f ca="1"/>
        <v>401</v>
      </c>
    </row>
    <row r="113" spans="1:42" ht="14.4">
      <c r="A113" s="55" t="s">
        <v>663</v>
      </c>
      <c r="B113" s="56" t="s">
        <v>89</v>
      </c>
      <c r="C113" s="57">
        <v>43724</v>
      </c>
      <c r="D113" s="56" t="s">
        <v>90</v>
      </c>
      <c r="E113" s="56" t="s">
        <v>276</v>
      </c>
      <c r="F113" s="58" t="s">
        <v>214</v>
      </c>
      <c r="G113" s="58" t="s">
        <v>214</v>
      </c>
      <c r="H113" s="56" t="s">
        <v>276</v>
      </c>
      <c r="I113" s="57"/>
      <c r="J113" s="57">
        <f t="shared" si="26"/>
        <v>43754</v>
      </c>
      <c r="K113" s="56" t="s">
        <v>18</v>
      </c>
      <c r="L113" s="56" t="s">
        <v>14</v>
      </c>
      <c r="M113" s="60" t="s">
        <v>664</v>
      </c>
      <c r="N113" s="56"/>
      <c r="O113" s="56"/>
      <c r="P113" s="56"/>
      <c r="Q113" s="56" t="s">
        <v>96</v>
      </c>
      <c r="R113" s="57"/>
      <c r="S113" s="56" t="s">
        <v>108</v>
      </c>
      <c r="T113" s="56" t="s">
        <v>108</v>
      </c>
      <c r="U113" s="57"/>
      <c r="V113" s="62"/>
      <c r="W113" s="62" t="s">
        <v>108</v>
      </c>
      <c r="X113" s="57"/>
      <c r="Y113" s="56"/>
      <c r="Z113" s="56" t="s">
        <v>123</v>
      </c>
      <c r="AA113" s="57">
        <v>43735</v>
      </c>
      <c r="AB113" s="63"/>
      <c r="AC113" s="64" t="s">
        <v>665</v>
      </c>
      <c r="AD113" s="56" t="s">
        <v>294</v>
      </c>
      <c r="AE113" s="56" t="s">
        <v>119</v>
      </c>
      <c r="AF113" s="61"/>
      <c r="AG113" s="61"/>
      <c r="AH113" s="67"/>
      <c r="AI113" s="68"/>
      <c r="AJ113" s="69">
        <f t="shared" si="1"/>
        <v>11</v>
      </c>
      <c r="AK113" s="70" t="str">
        <f t="shared" si="24"/>
        <v/>
      </c>
      <c r="AL113" s="71" t="s">
        <v>17409</v>
      </c>
      <c r="AM113" s="71"/>
      <c r="AN113" s="70">
        <f t="shared" si="25"/>
        <v>43734</v>
      </c>
      <c r="AO113" s="70"/>
      <c r="AP113" s="74">
        <f ca="1"/>
        <v>235</v>
      </c>
    </row>
    <row r="114" spans="1:42" ht="14.4">
      <c r="A114" s="55" t="s">
        <v>666</v>
      </c>
      <c r="B114" s="56" t="s">
        <v>89</v>
      </c>
      <c r="C114" s="57">
        <v>43487</v>
      </c>
      <c r="D114" s="56" t="s">
        <v>90</v>
      </c>
      <c r="E114" s="56" t="s">
        <v>276</v>
      </c>
      <c r="F114" s="58" t="s">
        <v>214</v>
      </c>
      <c r="G114" s="58" t="s">
        <v>214</v>
      </c>
      <c r="H114" s="56" t="s">
        <v>276</v>
      </c>
      <c r="I114" s="57"/>
      <c r="J114" s="57">
        <f t="shared" si="26"/>
        <v>43517</v>
      </c>
      <c r="K114" s="56" t="s">
        <v>18</v>
      </c>
      <c r="L114" s="56" t="s">
        <v>18</v>
      </c>
      <c r="M114" s="60" t="s">
        <v>667</v>
      </c>
      <c r="N114" s="56" t="s">
        <v>667</v>
      </c>
      <c r="O114" s="56"/>
      <c r="P114" s="56"/>
      <c r="Q114" s="56" t="s">
        <v>96</v>
      </c>
      <c r="R114" s="57"/>
      <c r="S114" s="56" t="s">
        <v>108</v>
      </c>
      <c r="T114" s="56" t="s">
        <v>108</v>
      </c>
      <c r="U114" s="57">
        <v>43496</v>
      </c>
      <c r="V114" s="62"/>
      <c r="W114" s="62">
        <v>36.619999999999997</v>
      </c>
      <c r="X114" s="57">
        <v>43517</v>
      </c>
      <c r="Y114" s="56"/>
      <c r="Z114" s="56" t="s">
        <v>121</v>
      </c>
      <c r="AA114" s="57">
        <v>43518</v>
      </c>
      <c r="AB114" s="75"/>
      <c r="AC114" s="64" t="s">
        <v>669</v>
      </c>
      <c r="AD114" s="65" t="s">
        <v>97</v>
      </c>
      <c r="AE114" s="65"/>
      <c r="AF114" s="66"/>
      <c r="AG114" s="66"/>
      <c r="AH114" s="67"/>
      <c r="AI114" s="68"/>
      <c r="AJ114" s="69">
        <f t="shared" si="1"/>
        <v>31</v>
      </c>
      <c r="AK114" s="70" t="str">
        <f t="shared" si="24"/>
        <v/>
      </c>
      <c r="AL114" s="71" t="s">
        <v>17409</v>
      </c>
      <c r="AM114" s="71"/>
      <c r="AN114" s="70">
        <f t="shared" si="25"/>
        <v>43497</v>
      </c>
      <c r="AO114" s="70"/>
      <c r="AP114" s="74">
        <f ca="1"/>
        <v>472</v>
      </c>
    </row>
    <row r="115" spans="1:42" ht="14.4">
      <c r="A115" s="55" t="s">
        <v>670</v>
      </c>
      <c r="B115" s="56" t="s">
        <v>89</v>
      </c>
      <c r="C115" s="57">
        <v>43493</v>
      </c>
      <c r="D115" s="56" t="s">
        <v>90</v>
      </c>
      <c r="E115" s="56" t="s">
        <v>140</v>
      </c>
      <c r="F115" s="58" t="s">
        <v>106</v>
      </c>
      <c r="G115" s="58" t="s">
        <v>107</v>
      </c>
      <c r="H115" s="56" t="s">
        <v>140</v>
      </c>
      <c r="I115" s="57"/>
      <c r="J115" s="57">
        <f t="shared" si="26"/>
        <v>43523</v>
      </c>
      <c r="K115" s="56" t="s">
        <v>18</v>
      </c>
      <c r="L115" s="56" t="s">
        <v>18</v>
      </c>
      <c r="M115" s="60" t="s">
        <v>672</v>
      </c>
      <c r="N115" s="56" t="s">
        <v>673</v>
      </c>
      <c r="O115" s="56" t="s">
        <v>266</v>
      </c>
      <c r="P115" s="56" t="s">
        <v>674</v>
      </c>
      <c r="Q115" s="56" t="s">
        <v>28</v>
      </c>
      <c r="R115" s="57"/>
      <c r="S115" s="56" t="s">
        <v>108</v>
      </c>
      <c r="T115" s="56" t="s">
        <v>108</v>
      </c>
      <c r="U115" s="57"/>
      <c r="V115" s="62"/>
      <c r="W115" s="62">
        <v>0</v>
      </c>
      <c r="X115" s="57"/>
      <c r="Y115" s="56" t="s">
        <v>108</v>
      </c>
      <c r="Z115" s="56" t="s">
        <v>121</v>
      </c>
      <c r="AA115" s="57">
        <v>43493</v>
      </c>
      <c r="AB115" s="63" t="s">
        <v>127</v>
      </c>
      <c r="AC115" s="64" t="s">
        <v>675</v>
      </c>
      <c r="AD115" s="65" t="s">
        <v>97</v>
      </c>
      <c r="AE115" s="65" t="s">
        <v>90</v>
      </c>
      <c r="AF115" s="66"/>
      <c r="AG115" s="66"/>
      <c r="AH115" s="67"/>
      <c r="AI115" s="68"/>
      <c r="AJ115" s="69">
        <f t="shared" si="1"/>
        <v>0</v>
      </c>
      <c r="AK115" s="70" t="str">
        <f t="shared" si="24"/>
        <v/>
      </c>
      <c r="AL115" s="71" t="s">
        <v>17409</v>
      </c>
      <c r="AM115" s="71"/>
      <c r="AN115" s="70">
        <f t="shared" si="25"/>
        <v>43503</v>
      </c>
      <c r="AO115" s="70"/>
      <c r="AP115" s="74">
        <f ca="1"/>
        <v>466</v>
      </c>
    </row>
    <row r="116" spans="1:42" ht="14.4">
      <c r="A116" s="55" t="s">
        <v>676</v>
      </c>
      <c r="B116" s="56" t="s">
        <v>89</v>
      </c>
      <c r="C116" s="57">
        <v>43510</v>
      </c>
      <c r="D116" s="56" t="s">
        <v>229</v>
      </c>
      <c r="E116" s="56" t="s">
        <v>140</v>
      </c>
      <c r="F116" s="58" t="s">
        <v>106</v>
      </c>
      <c r="G116" s="58" t="s">
        <v>107</v>
      </c>
      <c r="H116" s="56" t="s">
        <v>140</v>
      </c>
      <c r="I116" s="57"/>
      <c r="J116" s="57">
        <f t="shared" si="26"/>
        <v>43540</v>
      </c>
      <c r="K116" s="56" t="s">
        <v>18</v>
      </c>
      <c r="L116" s="56" t="s">
        <v>14</v>
      </c>
      <c r="M116" s="60" t="s">
        <v>677</v>
      </c>
      <c r="N116" s="60" t="s">
        <v>677</v>
      </c>
      <c r="O116" s="56" t="s">
        <v>143</v>
      </c>
      <c r="P116" s="56" t="s">
        <v>108</v>
      </c>
      <c r="Q116" s="56" t="s">
        <v>678</v>
      </c>
      <c r="R116" s="57"/>
      <c r="S116" s="56" t="s">
        <v>108</v>
      </c>
      <c r="T116" s="56" t="s">
        <v>108</v>
      </c>
      <c r="U116" s="57"/>
      <c r="V116" s="62"/>
      <c r="W116" s="62" t="s">
        <v>108</v>
      </c>
      <c r="X116" s="57"/>
      <c r="Y116" s="56" t="s">
        <v>108</v>
      </c>
      <c r="Z116" s="56" t="s">
        <v>123</v>
      </c>
      <c r="AA116" s="57">
        <v>43510</v>
      </c>
      <c r="AB116" s="63" t="s">
        <v>147</v>
      </c>
      <c r="AC116" s="64" t="s">
        <v>679</v>
      </c>
      <c r="AD116" s="65" t="s">
        <v>224</v>
      </c>
      <c r="AE116" s="65"/>
      <c r="AF116" s="66"/>
      <c r="AG116" s="66"/>
      <c r="AH116" s="67"/>
      <c r="AI116" s="68"/>
      <c r="AJ116" s="69">
        <f t="shared" si="1"/>
        <v>0</v>
      </c>
      <c r="AK116" s="70" t="str">
        <f t="shared" si="24"/>
        <v/>
      </c>
      <c r="AL116" s="71" t="s">
        <v>17409</v>
      </c>
      <c r="AM116" s="71"/>
      <c r="AN116" s="70">
        <f t="shared" si="25"/>
        <v>43520</v>
      </c>
      <c r="AO116" s="70"/>
      <c r="AP116" s="74">
        <f ca="1"/>
        <v>449</v>
      </c>
    </row>
    <row r="117" spans="1:42" ht="14.4">
      <c r="A117" s="55" t="s">
        <v>680</v>
      </c>
      <c r="B117" s="56" t="s">
        <v>89</v>
      </c>
      <c r="C117" s="57">
        <v>43686</v>
      </c>
      <c r="D117" s="56" t="s">
        <v>90</v>
      </c>
      <c r="E117" s="56" t="s">
        <v>276</v>
      </c>
      <c r="F117" s="58" t="s">
        <v>214</v>
      </c>
      <c r="G117" s="58" t="s">
        <v>214</v>
      </c>
      <c r="H117" s="56" t="s">
        <v>276</v>
      </c>
      <c r="I117" s="57"/>
      <c r="J117" s="57">
        <f t="shared" si="26"/>
        <v>43716</v>
      </c>
      <c r="K117" s="56" t="s">
        <v>18</v>
      </c>
      <c r="L117" s="56" t="s">
        <v>18</v>
      </c>
      <c r="M117" s="60" t="s">
        <v>681</v>
      </c>
      <c r="N117" s="56"/>
      <c r="O117" s="56" t="s">
        <v>249</v>
      </c>
      <c r="P117" s="56"/>
      <c r="Q117" s="56" t="s">
        <v>478</v>
      </c>
      <c r="R117" s="57">
        <v>43690</v>
      </c>
      <c r="S117" s="56" t="s">
        <v>18</v>
      </c>
      <c r="T117" s="56" t="s">
        <v>108</v>
      </c>
      <c r="U117" s="57">
        <v>43717</v>
      </c>
      <c r="V117" s="77"/>
      <c r="W117" s="62">
        <v>21</v>
      </c>
      <c r="X117" s="59"/>
      <c r="Y117" s="61"/>
      <c r="Z117" s="56" t="s">
        <v>123</v>
      </c>
      <c r="AA117" s="57">
        <v>43817</v>
      </c>
      <c r="AB117" s="75"/>
      <c r="AC117" s="64" t="s">
        <v>682</v>
      </c>
      <c r="AD117" s="56" t="s">
        <v>179</v>
      </c>
      <c r="AE117" s="61"/>
      <c r="AF117" s="61"/>
      <c r="AG117" s="61"/>
      <c r="AH117" s="67"/>
      <c r="AI117" s="68"/>
      <c r="AJ117" s="69">
        <f t="shared" si="1"/>
        <v>131</v>
      </c>
      <c r="AK117" s="70">
        <f t="shared" si="24"/>
        <v>43720</v>
      </c>
      <c r="AL117" s="71">
        <v>-97</v>
      </c>
      <c r="AM117" s="71"/>
      <c r="AN117" s="70">
        <f t="shared" si="25"/>
        <v>43696</v>
      </c>
      <c r="AO117" s="70"/>
      <c r="AP117" s="74">
        <f ca="1"/>
        <v>273</v>
      </c>
    </row>
    <row r="118" spans="1:42" ht="14.4">
      <c r="A118" s="55" t="s">
        <v>683</v>
      </c>
      <c r="B118" s="56" t="s">
        <v>89</v>
      </c>
      <c r="C118" s="57">
        <v>43731</v>
      </c>
      <c r="D118" s="56" t="s">
        <v>90</v>
      </c>
      <c r="E118" s="56" t="s">
        <v>297</v>
      </c>
      <c r="F118" s="58" t="s">
        <v>106</v>
      </c>
      <c r="G118" s="58" t="s">
        <v>107</v>
      </c>
      <c r="H118" s="56" t="s">
        <v>140</v>
      </c>
      <c r="I118" s="57"/>
      <c r="J118" s="57">
        <f t="shared" si="26"/>
        <v>43761</v>
      </c>
      <c r="K118" s="56" t="s">
        <v>18</v>
      </c>
      <c r="L118" s="56" t="s">
        <v>18</v>
      </c>
      <c r="M118" s="60" t="s">
        <v>684</v>
      </c>
      <c r="N118" s="56" t="s">
        <v>685</v>
      </c>
      <c r="O118" s="56" t="s">
        <v>37</v>
      </c>
      <c r="P118" s="56" t="s">
        <v>686</v>
      </c>
      <c r="Q118" s="56" t="s">
        <v>17</v>
      </c>
      <c r="R118" s="59"/>
      <c r="S118" s="56" t="s">
        <v>108</v>
      </c>
      <c r="T118" s="56" t="s">
        <v>108</v>
      </c>
      <c r="U118" s="59"/>
      <c r="V118" s="77"/>
      <c r="W118" s="62">
        <v>0</v>
      </c>
      <c r="X118" s="59"/>
      <c r="Y118" s="56" t="s">
        <v>108</v>
      </c>
      <c r="Z118" s="56" t="s">
        <v>121</v>
      </c>
      <c r="AA118" s="57">
        <v>43732</v>
      </c>
      <c r="AB118" s="63" t="s">
        <v>289</v>
      </c>
      <c r="AC118" s="64" t="s">
        <v>687</v>
      </c>
      <c r="AD118" s="65" t="s">
        <v>97</v>
      </c>
      <c r="AE118" s="56" t="s">
        <v>90</v>
      </c>
      <c r="AF118" s="61"/>
      <c r="AG118" s="61"/>
      <c r="AH118" s="67"/>
      <c r="AI118" s="68"/>
      <c r="AJ118" s="69">
        <f t="shared" si="1"/>
        <v>1</v>
      </c>
      <c r="AK118" s="70" t="str">
        <f t="shared" si="24"/>
        <v/>
      </c>
      <c r="AL118" s="71" t="s">
        <v>17409</v>
      </c>
      <c r="AM118" s="71"/>
      <c r="AN118" s="70">
        <f t="shared" si="25"/>
        <v>43741</v>
      </c>
      <c r="AO118" s="70"/>
      <c r="AP118" s="74">
        <f ca="1"/>
        <v>228</v>
      </c>
    </row>
    <row r="119" spans="1:42" ht="14.4">
      <c r="A119" s="55" t="s">
        <v>689</v>
      </c>
      <c r="B119" s="56" t="s">
        <v>89</v>
      </c>
      <c r="C119" s="57">
        <v>43812</v>
      </c>
      <c r="D119" s="56" t="s">
        <v>90</v>
      </c>
      <c r="E119" s="56" t="s">
        <v>30</v>
      </c>
      <c r="F119" s="58" t="s">
        <v>106</v>
      </c>
      <c r="G119" s="58" t="s">
        <v>113</v>
      </c>
      <c r="H119" s="56" t="s">
        <v>112</v>
      </c>
      <c r="I119" s="59"/>
      <c r="J119" s="59">
        <f t="shared" si="26"/>
        <v>43842</v>
      </c>
      <c r="K119" s="56" t="s">
        <v>18</v>
      </c>
      <c r="L119" s="56" t="s">
        <v>14</v>
      </c>
      <c r="M119" s="60" t="s">
        <v>690</v>
      </c>
      <c r="N119" s="56" t="s">
        <v>691</v>
      </c>
      <c r="O119" s="56" t="s">
        <v>249</v>
      </c>
      <c r="P119" s="56" t="s">
        <v>692</v>
      </c>
      <c r="Q119" s="56" t="s">
        <v>256</v>
      </c>
      <c r="R119" s="59"/>
      <c r="S119" s="56" t="s">
        <v>108</v>
      </c>
      <c r="T119" s="56" t="s">
        <v>108</v>
      </c>
      <c r="U119" s="57">
        <v>43818</v>
      </c>
      <c r="V119" s="77"/>
      <c r="W119" s="62">
        <v>12.25</v>
      </c>
      <c r="X119" s="59"/>
      <c r="Y119" s="61"/>
      <c r="Z119" s="56" t="s">
        <v>123</v>
      </c>
      <c r="AA119" s="57">
        <v>43872</v>
      </c>
      <c r="AB119" s="75"/>
      <c r="AC119" s="64" t="s">
        <v>693</v>
      </c>
      <c r="AD119" s="56" t="s">
        <v>179</v>
      </c>
      <c r="AE119" s="56"/>
      <c r="AF119" s="61"/>
      <c r="AG119" s="61"/>
      <c r="AH119" s="67"/>
      <c r="AI119" s="68"/>
      <c r="AJ119" s="69">
        <f t="shared" si="1"/>
        <v>60</v>
      </c>
      <c r="AK119" s="70"/>
      <c r="AL119" s="71"/>
      <c r="AM119" s="71"/>
      <c r="AN119" s="70"/>
      <c r="AO119" s="70"/>
      <c r="AP119" s="74">
        <f ca="1"/>
        <v>147</v>
      </c>
    </row>
    <row r="120" spans="1:42" ht="14.4">
      <c r="A120" s="55" t="s">
        <v>694</v>
      </c>
      <c r="B120" s="56" t="s">
        <v>89</v>
      </c>
      <c r="C120" s="57">
        <v>43656</v>
      </c>
      <c r="D120" s="56" t="s">
        <v>90</v>
      </c>
      <c r="E120" s="56" t="s">
        <v>12</v>
      </c>
      <c r="F120" s="58" t="s">
        <v>106</v>
      </c>
      <c r="G120" s="58" t="s">
        <v>107</v>
      </c>
      <c r="H120" s="56" t="s">
        <v>12</v>
      </c>
      <c r="I120" s="57"/>
      <c r="J120" s="57">
        <f t="shared" si="26"/>
        <v>43686</v>
      </c>
      <c r="K120" s="56" t="s">
        <v>18</v>
      </c>
      <c r="L120" s="56" t="s">
        <v>18</v>
      </c>
      <c r="M120" s="60" t="s">
        <v>695</v>
      </c>
      <c r="N120" s="56" t="s">
        <v>696</v>
      </c>
      <c r="O120" s="56" t="s">
        <v>13</v>
      </c>
      <c r="P120" s="56" t="s">
        <v>697</v>
      </c>
      <c r="Q120" s="56" t="s">
        <v>28</v>
      </c>
      <c r="R120" s="57"/>
      <c r="S120" s="56"/>
      <c r="T120" s="56"/>
      <c r="U120" s="57"/>
      <c r="V120" s="62"/>
      <c r="W120" s="62"/>
      <c r="X120" s="57"/>
      <c r="Y120" s="56" t="s">
        <v>200</v>
      </c>
      <c r="Z120" s="56" t="s">
        <v>123</v>
      </c>
      <c r="AA120" s="57">
        <v>43658</v>
      </c>
      <c r="AB120" s="63"/>
      <c r="AC120" s="64"/>
      <c r="AD120" s="56" t="s">
        <v>294</v>
      </c>
      <c r="AE120" s="56" t="s">
        <v>90</v>
      </c>
      <c r="AF120" s="61"/>
      <c r="AG120" s="61"/>
      <c r="AH120" s="67"/>
      <c r="AI120" s="68"/>
      <c r="AJ120" s="69">
        <f t="shared" si="1"/>
        <v>2</v>
      </c>
      <c r="AK120" s="70" t="str">
        <f t="shared" ref="AK120:AK122" si="27">IF(R120="","",SUM(R120+30))</f>
        <v/>
      </c>
      <c r="AL120" s="71" t="s">
        <v>17409</v>
      </c>
      <c r="AM120" s="71"/>
      <c r="AN120" s="70">
        <f t="shared" ref="AN120:AN121" si="28">IF(C120="","",SUM(C120+10))</f>
        <v>43666</v>
      </c>
      <c r="AO120" s="70"/>
      <c r="AP120" s="74">
        <f ca="1"/>
        <v>303</v>
      </c>
    </row>
    <row r="121" spans="1:42" ht="14.4">
      <c r="A121" s="55" t="s">
        <v>698</v>
      </c>
      <c r="B121" s="56" t="s">
        <v>89</v>
      </c>
      <c r="C121" s="57">
        <v>43619</v>
      </c>
      <c r="D121" s="56" t="s">
        <v>90</v>
      </c>
      <c r="E121" s="56" t="s">
        <v>12</v>
      </c>
      <c r="F121" s="58" t="s">
        <v>106</v>
      </c>
      <c r="G121" s="58" t="s">
        <v>107</v>
      </c>
      <c r="H121" s="56" t="s">
        <v>12</v>
      </c>
      <c r="I121" s="59"/>
      <c r="J121" s="59">
        <f t="shared" si="26"/>
        <v>43649</v>
      </c>
      <c r="K121" s="56" t="s">
        <v>18</v>
      </c>
      <c r="L121" s="56" t="s">
        <v>14</v>
      </c>
      <c r="M121" s="60" t="s">
        <v>706</v>
      </c>
      <c r="N121" s="56" t="s">
        <v>707</v>
      </c>
      <c r="O121" s="56" t="s">
        <v>27</v>
      </c>
      <c r="P121" s="56"/>
      <c r="Q121" s="56" t="s">
        <v>17</v>
      </c>
      <c r="R121" s="57"/>
      <c r="S121" s="56"/>
      <c r="T121" s="56"/>
      <c r="U121" s="57"/>
      <c r="V121" s="62"/>
      <c r="W121" s="62"/>
      <c r="X121" s="57"/>
      <c r="Y121" s="56"/>
      <c r="Z121" s="56" t="s">
        <v>123</v>
      </c>
      <c r="AA121" s="57">
        <v>43619</v>
      </c>
      <c r="AB121" s="75"/>
      <c r="AC121" s="64" t="s">
        <v>708</v>
      </c>
      <c r="AD121" s="56" t="s">
        <v>179</v>
      </c>
      <c r="AE121" s="56" t="s">
        <v>90</v>
      </c>
      <c r="AF121" s="61"/>
      <c r="AG121" s="61"/>
      <c r="AH121" s="67"/>
      <c r="AI121" s="68"/>
      <c r="AJ121" s="69">
        <f t="shared" si="1"/>
        <v>0</v>
      </c>
      <c r="AK121" s="70" t="str">
        <f t="shared" si="27"/>
        <v/>
      </c>
      <c r="AL121" s="71" t="s">
        <v>17409</v>
      </c>
      <c r="AM121" s="71"/>
      <c r="AN121" s="70">
        <f t="shared" si="28"/>
        <v>43629</v>
      </c>
      <c r="AO121" s="70"/>
      <c r="AP121" s="74">
        <f ca="1"/>
        <v>340</v>
      </c>
    </row>
    <row r="122" spans="1:42" ht="14.4">
      <c r="A122" s="55" t="s">
        <v>709</v>
      </c>
      <c r="B122" s="56" t="s">
        <v>89</v>
      </c>
      <c r="C122" s="57">
        <v>43760</v>
      </c>
      <c r="D122" s="56" t="s">
        <v>90</v>
      </c>
      <c r="E122" s="56" t="s">
        <v>129</v>
      </c>
      <c r="F122" s="58" t="s">
        <v>106</v>
      </c>
      <c r="G122" s="58" t="s">
        <v>107</v>
      </c>
      <c r="H122" s="56" t="s">
        <v>129</v>
      </c>
      <c r="I122" s="59"/>
      <c r="J122" s="59">
        <f t="shared" si="26"/>
        <v>43790</v>
      </c>
      <c r="K122" s="56" t="s">
        <v>18</v>
      </c>
      <c r="L122" s="56" t="s">
        <v>18</v>
      </c>
      <c r="M122" s="60" t="s">
        <v>710</v>
      </c>
      <c r="N122" s="56" t="s">
        <v>711</v>
      </c>
      <c r="O122" s="56" t="s">
        <v>137</v>
      </c>
      <c r="P122" s="56" t="s">
        <v>712</v>
      </c>
      <c r="Q122" s="56" t="s">
        <v>17</v>
      </c>
      <c r="R122" s="59"/>
      <c r="S122" s="56" t="s">
        <v>108</v>
      </c>
      <c r="T122" s="56" t="s">
        <v>108</v>
      </c>
      <c r="U122" s="57"/>
      <c r="V122" s="77"/>
      <c r="W122" s="62" t="s">
        <v>108</v>
      </c>
      <c r="X122" s="59"/>
      <c r="Y122" s="56" t="s">
        <v>108</v>
      </c>
      <c r="Z122" s="56" t="s">
        <v>121</v>
      </c>
      <c r="AA122" s="57">
        <v>43762</v>
      </c>
      <c r="AB122" s="63" t="s">
        <v>389</v>
      </c>
      <c r="AC122" s="64" t="s">
        <v>713</v>
      </c>
      <c r="AD122" s="56" t="s">
        <v>97</v>
      </c>
      <c r="AE122" s="56" t="s">
        <v>90</v>
      </c>
      <c r="AF122" s="61"/>
      <c r="AG122" s="61"/>
      <c r="AH122" s="67"/>
      <c r="AI122" s="68"/>
      <c r="AJ122" s="69">
        <f t="shared" si="1"/>
        <v>2</v>
      </c>
      <c r="AK122" s="70" t="str">
        <f t="shared" si="27"/>
        <v/>
      </c>
      <c r="AL122" s="71" t="s">
        <v>17409</v>
      </c>
      <c r="AM122" s="71"/>
      <c r="AN122" s="70"/>
      <c r="AO122" s="70"/>
      <c r="AP122" s="74">
        <f ca="1"/>
        <v>199</v>
      </c>
    </row>
    <row r="123" spans="1:42" ht="14.4">
      <c r="A123" s="55" t="s">
        <v>715</v>
      </c>
      <c r="B123" s="56" t="s">
        <v>89</v>
      </c>
      <c r="C123" s="57">
        <v>43791</v>
      </c>
      <c r="D123" s="56" t="s">
        <v>131</v>
      </c>
      <c r="E123" s="56" t="s">
        <v>129</v>
      </c>
      <c r="F123" s="58" t="s">
        <v>106</v>
      </c>
      <c r="G123" s="58" t="s">
        <v>107</v>
      </c>
      <c r="H123" s="56" t="s">
        <v>129</v>
      </c>
      <c r="I123" s="59"/>
      <c r="J123" s="59">
        <f t="shared" si="26"/>
        <v>43821</v>
      </c>
      <c r="K123" s="56" t="s">
        <v>18</v>
      </c>
      <c r="L123" s="56" t="s">
        <v>14</v>
      </c>
      <c r="M123" s="60" t="s">
        <v>717</v>
      </c>
      <c r="N123" s="56" t="s">
        <v>718</v>
      </c>
      <c r="O123" s="56"/>
      <c r="P123" s="56"/>
      <c r="Q123" s="56"/>
      <c r="R123" s="59"/>
      <c r="S123" s="56" t="s">
        <v>108</v>
      </c>
      <c r="T123" s="56" t="s">
        <v>108</v>
      </c>
      <c r="U123" s="57"/>
      <c r="V123" s="77"/>
      <c r="W123" s="62" t="s">
        <v>108</v>
      </c>
      <c r="X123" s="59"/>
      <c r="Y123" s="56" t="s">
        <v>108</v>
      </c>
      <c r="Z123" s="56" t="s">
        <v>121</v>
      </c>
      <c r="AA123" s="57">
        <v>43791</v>
      </c>
      <c r="AB123" s="63" t="s">
        <v>318</v>
      </c>
      <c r="AC123" s="64" t="s">
        <v>719</v>
      </c>
      <c r="AD123" s="56"/>
      <c r="AE123" s="56"/>
      <c r="AF123" s="61"/>
      <c r="AG123" s="61"/>
      <c r="AH123" s="67"/>
      <c r="AI123" s="68"/>
      <c r="AJ123" s="69">
        <f t="shared" si="1"/>
        <v>0</v>
      </c>
      <c r="AK123" s="70"/>
      <c r="AL123" s="71"/>
      <c r="AM123" s="71"/>
      <c r="AN123" s="70"/>
      <c r="AO123" s="70"/>
      <c r="AP123" s="74">
        <f ca="1"/>
        <v>168</v>
      </c>
    </row>
    <row r="124" spans="1:42" ht="14.4">
      <c r="A124" s="55" t="s">
        <v>720</v>
      </c>
      <c r="B124" s="56" t="s">
        <v>89</v>
      </c>
      <c r="C124" s="57">
        <v>43468</v>
      </c>
      <c r="D124" s="56" t="s">
        <v>90</v>
      </c>
      <c r="E124" s="56" t="s">
        <v>12</v>
      </c>
      <c r="F124" s="58" t="s">
        <v>106</v>
      </c>
      <c r="G124" s="58" t="s">
        <v>107</v>
      </c>
      <c r="H124" s="56" t="s">
        <v>12</v>
      </c>
      <c r="I124" s="59"/>
      <c r="J124" s="59">
        <f t="shared" si="26"/>
        <v>43498</v>
      </c>
      <c r="K124" s="56" t="s">
        <v>18</v>
      </c>
      <c r="L124" s="56" t="s">
        <v>18</v>
      </c>
      <c r="M124" s="60" t="s">
        <v>721</v>
      </c>
      <c r="N124" s="56" t="s">
        <v>722</v>
      </c>
      <c r="O124" s="56" t="s">
        <v>27</v>
      </c>
      <c r="P124" s="56" t="s">
        <v>723</v>
      </c>
      <c r="Q124" s="56" t="s">
        <v>17</v>
      </c>
      <c r="R124" s="59"/>
      <c r="S124" s="61"/>
      <c r="T124" s="61"/>
      <c r="U124" s="59"/>
      <c r="V124" s="77"/>
      <c r="W124" s="62" t="s">
        <v>122</v>
      </c>
      <c r="X124" s="57"/>
      <c r="Y124" s="61"/>
      <c r="Z124" s="56" t="s">
        <v>121</v>
      </c>
      <c r="AA124" s="57">
        <v>43475</v>
      </c>
      <c r="AB124" s="75"/>
      <c r="AC124" s="64"/>
      <c r="AD124" s="65" t="s">
        <v>97</v>
      </c>
      <c r="AE124" s="56" t="s">
        <v>90</v>
      </c>
      <c r="AF124" s="66"/>
      <c r="AG124" s="66"/>
      <c r="AH124" s="67"/>
      <c r="AI124" s="68"/>
      <c r="AJ124" s="69">
        <f t="shared" si="1"/>
        <v>7</v>
      </c>
      <c r="AK124" s="70" t="str">
        <f t="shared" ref="AK124:AK151" si="29">IF(R124="","",SUM(R124+30))</f>
        <v/>
      </c>
      <c r="AL124" s="71" t="s">
        <v>17409</v>
      </c>
      <c r="AM124" s="71"/>
      <c r="AN124" s="70">
        <f t="shared" ref="AN124:AN127" si="30">IF(C124="","",SUM(C124+10))</f>
        <v>43478</v>
      </c>
      <c r="AO124" s="70"/>
      <c r="AP124" s="74">
        <f ca="1"/>
        <v>491</v>
      </c>
    </row>
    <row r="125" spans="1:42" ht="14.4">
      <c r="A125" s="55" t="s">
        <v>726</v>
      </c>
      <c r="B125" s="56" t="s">
        <v>89</v>
      </c>
      <c r="C125" s="57">
        <v>43475</v>
      </c>
      <c r="D125" s="56" t="s">
        <v>90</v>
      </c>
      <c r="E125" s="56" t="s">
        <v>12</v>
      </c>
      <c r="F125" s="58" t="s">
        <v>106</v>
      </c>
      <c r="G125" s="58" t="s">
        <v>107</v>
      </c>
      <c r="H125" s="56" t="s">
        <v>12</v>
      </c>
      <c r="I125" s="59"/>
      <c r="J125" s="59">
        <f t="shared" si="26"/>
        <v>43505</v>
      </c>
      <c r="K125" s="56" t="s">
        <v>18</v>
      </c>
      <c r="L125" s="56" t="s">
        <v>18</v>
      </c>
      <c r="M125" s="60" t="s">
        <v>721</v>
      </c>
      <c r="N125" s="56" t="s">
        <v>727</v>
      </c>
      <c r="O125" s="56" t="s">
        <v>27</v>
      </c>
      <c r="P125" s="56" t="s">
        <v>728</v>
      </c>
      <c r="Q125" s="56" t="s">
        <v>17</v>
      </c>
      <c r="R125" s="59"/>
      <c r="S125" s="56"/>
      <c r="T125" s="61"/>
      <c r="U125" s="57"/>
      <c r="V125" s="77"/>
      <c r="W125" s="62" t="s">
        <v>122</v>
      </c>
      <c r="X125" s="57"/>
      <c r="Y125" s="61"/>
      <c r="Z125" s="56" t="s">
        <v>121</v>
      </c>
      <c r="AA125" s="57">
        <v>43476</v>
      </c>
      <c r="AB125" s="75"/>
      <c r="AC125" s="64"/>
      <c r="AD125" s="65" t="s">
        <v>97</v>
      </c>
      <c r="AE125" s="56" t="s">
        <v>90</v>
      </c>
      <c r="AF125" s="66"/>
      <c r="AG125" s="66"/>
      <c r="AH125" s="67"/>
      <c r="AI125" s="68"/>
      <c r="AJ125" s="69">
        <f t="shared" si="1"/>
        <v>1</v>
      </c>
      <c r="AK125" s="70" t="str">
        <f t="shared" si="29"/>
        <v/>
      </c>
      <c r="AL125" s="71" t="s">
        <v>17409</v>
      </c>
      <c r="AM125" s="71"/>
      <c r="AN125" s="70">
        <f t="shared" si="30"/>
        <v>43485</v>
      </c>
      <c r="AO125" s="70"/>
      <c r="AP125" s="74">
        <f ca="1"/>
        <v>484</v>
      </c>
    </row>
    <row r="126" spans="1:42" ht="14.4">
      <c r="A126" s="55" t="s">
        <v>729</v>
      </c>
      <c r="B126" s="56" t="s">
        <v>89</v>
      </c>
      <c r="C126" s="57">
        <v>43531</v>
      </c>
      <c r="D126" s="56" t="s">
        <v>90</v>
      </c>
      <c r="E126" s="56" t="s">
        <v>12</v>
      </c>
      <c r="F126" s="58" t="s">
        <v>106</v>
      </c>
      <c r="G126" s="58" t="s">
        <v>107</v>
      </c>
      <c r="H126" s="56" t="s">
        <v>12</v>
      </c>
      <c r="I126" s="57"/>
      <c r="J126" s="57">
        <f t="shared" si="26"/>
        <v>43561</v>
      </c>
      <c r="K126" s="56" t="s">
        <v>18</v>
      </c>
      <c r="L126" s="56" t="s">
        <v>18</v>
      </c>
      <c r="M126" s="60" t="s">
        <v>721</v>
      </c>
      <c r="N126" s="56" t="s">
        <v>730</v>
      </c>
      <c r="O126" s="56" t="s">
        <v>27</v>
      </c>
      <c r="P126" s="56" t="s">
        <v>732</v>
      </c>
      <c r="Q126" s="56" t="s">
        <v>17</v>
      </c>
      <c r="R126" s="57"/>
      <c r="S126" s="56"/>
      <c r="T126" s="56"/>
      <c r="U126" s="57"/>
      <c r="V126" s="77"/>
      <c r="W126" s="62" t="s">
        <v>122</v>
      </c>
      <c r="X126" s="57"/>
      <c r="Y126" s="61"/>
      <c r="Z126" s="56" t="s">
        <v>121</v>
      </c>
      <c r="AA126" s="57">
        <v>43539</v>
      </c>
      <c r="AB126" s="75"/>
      <c r="AC126" s="64"/>
      <c r="AD126" s="65" t="s">
        <v>97</v>
      </c>
      <c r="AE126" s="56" t="s">
        <v>90</v>
      </c>
      <c r="AF126" s="61"/>
      <c r="AG126" s="61"/>
      <c r="AH126" s="67"/>
      <c r="AI126" s="68"/>
      <c r="AJ126" s="69">
        <f t="shared" si="1"/>
        <v>8</v>
      </c>
      <c r="AK126" s="70" t="str">
        <f t="shared" si="29"/>
        <v/>
      </c>
      <c r="AL126" s="71" t="s">
        <v>17409</v>
      </c>
      <c r="AM126" s="71"/>
      <c r="AN126" s="70">
        <f t="shared" si="30"/>
        <v>43541</v>
      </c>
      <c r="AO126" s="70"/>
      <c r="AP126" s="74">
        <f ca="1"/>
        <v>428</v>
      </c>
    </row>
    <row r="127" spans="1:42" ht="14.4">
      <c r="A127" s="55" t="s">
        <v>733</v>
      </c>
      <c r="B127" s="56" t="s">
        <v>89</v>
      </c>
      <c r="C127" s="57">
        <v>43545</v>
      </c>
      <c r="D127" s="56" t="s">
        <v>131</v>
      </c>
      <c r="E127" s="56" t="s">
        <v>140</v>
      </c>
      <c r="F127" s="58" t="s">
        <v>106</v>
      </c>
      <c r="G127" s="58" t="s">
        <v>107</v>
      </c>
      <c r="H127" s="56" t="s">
        <v>140</v>
      </c>
      <c r="I127" s="59"/>
      <c r="J127" s="59">
        <f t="shared" si="26"/>
        <v>43575</v>
      </c>
      <c r="K127" s="56" t="s">
        <v>18</v>
      </c>
      <c r="L127" s="56" t="s">
        <v>18</v>
      </c>
      <c r="M127" s="60" t="s">
        <v>721</v>
      </c>
      <c r="N127" s="56" t="s">
        <v>734</v>
      </c>
      <c r="O127" s="56" t="s">
        <v>13</v>
      </c>
      <c r="P127" s="56" t="s">
        <v>735</v>
      </c>
      <c r="Q127" s="56" t="s">
        <v>17</v>
      </c>
      <c r="R127" s="59"/>
      <c r="S127" s="56" t="s">
        <v>108</v>
      </c>
      <c r="T127" s="56" t="s">
        <v>108</v>
      </c>
      <c r="U127" s="59"/>
      <c r="V127" s="77"/>
      <c r="W127" s="62">
        <v>0</v>
      </c>
      <c r="X127" s="57"/>
      <c r="Y127" s="56" t="s">
        <v>108</v>
      </c>
      <c r="Z127" s="56" t="s">
        <v>121</v>
      </c>
      <c r="AA127" s="57">
        <v>43545</v>
      </c>
      <c r="AB127" s="63" t="s">
        <v>168</v>
      </c>
      <c r="AC127" s="64" t="s">
        <v>736</v>
      </c>
      <c r="AD127" s="65" t="s">
        <v>97</v>
      </c>
      <c r="AE127" s="56" t="s">
        <v>131</v>
      </c>
      <c r="AF127" s="61"/>
      <c r="AG127" s="61"/>
      <c r="AH127" s="67"/>
      <c r="AI127" s="68"/>
      <c r="AJ127" s="69">
        <f t="shared" si="1"/>
        <v>0</v>
      </c>
      <c r="AK127" s="70" t="str">
        <f t="shared" si="29"/>
        <v/>
      </c>
      <c r="AL127" s="71" t="s">
        <v>17409</v>
      </c>
      <c r="AM127" s="71"/>
      <c r="AN127" s="70">
        <f t="shared" si="30"/>
        <v>43555</v>
      </c>
      <c r="AO127" s="70"/>
      <c r="AP127" s="74">
        <f ca="1"/>
        <v>414</v>
      </c>
    </row>
    <row r="128" spans="1:42" ht="14.4">
      <c r="A128" s="55" t="s">
        <v>737</v>
      </c>
      <c r="B128" s="56" t="s">
        <v>89</v>
      </c>
      <c r="C128" s="57">
        <v>43760</v>
      </c>
      <c r="D128" s="56" t="s">
        <v>131</v>
      </c>
      <c r="E128" s="56" t="s">
        <v>297</v>
      </c>
      <c r="F128" s="58" t="s">
        <v>106</v>
      </c>
      <c r="G128" s="58" t="s">
        <v>107</v>
      </c>
      <c r="H128" s="56" t="s">
        <v>140</v>
      </c>
      <c r="I128" s="59"/>
      <c r="J128" s="59">
        <f t="shared" si="26"/>
        <v>43790</v>
      </c>
      <c r="K128" s="56" t="s">
        <v>18</v>
      </c>
      <c r="L128" s="56" t="s">
        <v>14</v>
      </c>
      <c r="M128" s="60" t="s">
        <v>31</v>
      </c>
      <c r="N128" s="56" t="s">
        <v>738</v>
      </c>
      <c r="O128" s="56" t="s">
        <v>27</v>
      </c>
      <c r="P128" s="56" t="s">
        <v>108</v>
      </c>
      <c r="Q128" s="56" t="s">
        <v>237</v>
      </c>
      <c r="R128" s="59"/>
      <c r="S128" s="56" t="s">
        <v>108</v>
      </c>
      <c r="T128" s="56" t="s">
        <v>108</v>
      </c>
      <c r="U128" s="57"/>
      <c r="V128" s="77"/>
      <c r="W128" s="62" t="s">
        <v>108</v>
      </c>
      <c r="X128" s="59"/>
      <c r="Y128" s="56" t="s">
        <v>108</v>
      </c>
      <c r="Z128" s="56" t="s">
        <v>108</v>
      </c>
      <c r="AA128" s="57">
        <v>43762</v>
      </c>
      <c r="AB128" s="63" t="s">
        <v>389</v>
      </c>
      <c r="AC128" s="64" t="s">
        <v>739</v>
      </c>
      <c r="AD128" s="56" t="s">
        <v>224</v>
      </c>
      <c r="AE128" s="56"/>
      <c r="AF128" s="61"/>
      <c r="AG128" s="61"/>
      <c r="AH128" s="67"/>
      <c r="AI128" s="68"/>
      <c r="AJ128" s="69">
        <f t="shared" si="1"/>
        <v>2</v>
      </c>
      <c r="AK128" s="70" t="str">
        <f t="shared" si="29"/>
        <v/>
      </c>
      <c r="AL128" s="71"/>
      <c r="AM128" s="71"/>
      <c r="AN128" s="70"/>
      <c r="AO128" s="70"/>
      <c r="AP128" s="74">
        <f ca="1"/>
        <v>199</v>
      </c>
    </row>
    <row r="129" spans="1:42" ht="14.4">
      <c r="A129" s="55" t="s">
        <v>740</v>
      </c>
      <c r="B129" s="56" t="s">
        <v>89</v>
      </c>
      <c r="C129" s="57">
        <v>43641</v>
      </c>
      <c r="D129" s="56" t="s">
        <v>90</v>
      </c>
      <c r="E129" s="56" t="s">
        <v>105</v>
      </c>
      <c r="F129" s="58" t="s">
        <v>106</v>
      </c>
      <c r="G129" s="58" t="s">
        <v>107</v>
      </c>
      <c r="H129" s="56" t="s">
        <v>105</v>
      </c>
      <c r="I129" s="57"/>
      <c r="J129" s="57">
        <f t="shared" si="26"/>
        <v>43671</v>
      </c>
      <c r="K129" s="56" t="s">
        <v>18</v>
      </c>
      <c r="L129" s="56" t="s">
        <v>18</v>
      </c>
      <c r="M129" s="60" t="s">
        <v>741</v>
      </c>
      <c r="N129" s="56" t="s">
        <v>742</v>
      </c>
      <c r="O129" s="56" t="s">
        <v>27</v>
      </c>
      <c r="P129" s="56" t="s">
        <v>743</v>
      </c>
      <c r="Q129" s="56" t="s">
        <v>133</v>
      </c>
      <c r="R129" s="57"/>
      <c r="S129" s="56" t="s">
        <v>108</v>
      </c>
      <c r="T129" s="56" t="s">
        <v>108</v>
      </c>
      <c r="U129" s="57"/>
      <c r="V129" s="62"/>
      <c r="W129" s="62" t="s">
        <v>122</v>
      </c>
      <c r="X129" s="57"/>
      <c r="Y129" s="56" t="s">
        <v>108</v>
      </c>
      <c r="Z129" s="56" t="s">
        <v>121</v>
      </c>
      <c r="AA129" s="57">
        <v>43641</v>
      </c>
      <c r="AB129" s="63" t="s">
        <v>484</v>
      </c>
      <c r="AC129" s="64" t="s">
        <v>744</v>
      </c>
      <c r="AD129" s="65" t="s">
        <v>97</v>
      </c>
      <c r="AE129" s="56" t="s">
        <v>90</v>
      </c>
      <c r="AF129" s="61"/>
      <c r="AG129" s="61"/>
      <c r="AH129" s="67"/>
      <c r="AI129" s="68"/>
      <c r="AJ129" s="69">
        <f t="shared" si="1"/>
        <v>0</v>
      </c>
      <c r="AK129" s="70" t="str">
        <f t="shared" si="29"/>
        <v/>
      </c>
      <c r="AL129" s="71" t="s">
        <v>17409</v>
      </c>
      <c r="AM129" s="71"/>
      <c r="AN129" s="70">
        <f>IF(C129="","",SUM(C129+10))</f>
        <v>43651</v>
      </c>
      <c r="AO129" s="70"/>
      <c r="AP129" s="74">
        <f ca="1"/>
        <v>318</v>
      </c>
    </row>
    <row r="130" spans="1:42" ht="14.4">
      <c r="A130" s="55" t="s">
        <v>746</v>
      </c>
      <c r="B130" s="56" t="s">
        <v>89</v>
      </c>
      <c r="C130" s="57">
        <v>43766</v>
      </c>
      <c r="D130" s="56" t="s">
        <v>90</v>
      </c>
      <c r="E130" s="56" t="s">
        <v>747</v>
      </c>
      <c r="F130" s="58" t="s">
        <v>106</v>
      </c>
      <c r="G130" s="58" t="s">
        <v>113</v>
      </c>
      <c r="H130" s="56" t="s">
        <v>112</v>
      </c>
      <c r="I130" s="59"/>
      <c r="J130" s="59">
        <f t="shared" si="26"/>
        <v>43796</v>
      </c>
      <c r="K130" s="56" t="s">
        <v>18</v>
      </c>
      <c r="L130" s="56" t="s">
        <v>18</v>
      </c>
      <c r="M130" s="60" t="s">
        <v>748</v>
      </c>
      <c r="N130" s="56" t="s">
        <v>749</v>
      </c>
      <c r="O130" s="56" t="s">
        <v>22</v>
      </c>
      <c r="P130" s="56" t="s">
        <v>750</v>
      </c>
      <c r="Q130" s="56" t="s">
        <v>116</v>
      </c>
      <c r="R130" s="59"/>
      <c r="S130" s="56" t="s">
        <v>108</v>
      </c>
      <c r="T130" s="56" t="s">
        <v>108</v>
      </c>
      <c r="U130" s="57">
        <v>43768</v>
      </c>
      <c r="V130" s="77"/>
      <c r="W130" s="62">
        <v>9</v>
      </c>
      <c r="X130" s="59"/>
      <c r="Y130" s="56" t="s">
        <v>108</v>
      </c>
      <c r="Z130" s="56" t="s">
        <v>123</v>
      </c>
      <c r="AA130" s="57">
        <v>43832</v>
      </c>
      <c r="AB130" s="75"/>
      <c r="AC130" s="64" t="s">
        <v>751</v>
      </c>
      <c r="AD130" s="56" t="s">
        <v>179</v>
      </c>
      <c r="AE130" s="56"/>
      <c r="AF130" s="61"/>
      <c r="AG130" s="61"/>
      <c r="AH130" s="67"/>
      <c r="AI130" s="68"/>
      <c r="AJ130" s="69">
        <f t="shared" si="1"/>
        <v>66</v>
      </c>
      <c r="AK130" s="70" t="str">
        <f t="shared" si="29"/>
        <v/>
      </c>
      <c r="AL130" s="71" t="s">
        <v>17409</v>
      </c>
      <c r="AM130" s="71"/>
      <c r="AN130" s="70"/>
      <c r="AO130" s="70"/>
      <c r="AP130" s="74">
        <f ca="1"/>
        <v>193</v>
      </c>
    </row>
    <row r="131" spans="1:42" ht="14.4">
      <c r="A131" s="55" t="s">
        <v>752</v>
      </c>
      <c r="B131" s="56" t="s">
        <v>89</v>
      </c>
      <c r="C131" s="57">
        <v>43476</v>
      </c>
      <c r="D131" s="56" t="s">
        <v>90</v>
      </c>
      <c r="E131" s="56" t="s">
        <v>140</v>
      </c>
      <c r="F131" s="58" t="s">
        <v>106</v>
      </c>
      <c r="G131" s="58" t="s">
        <v>107</v>
      </c>
      <c r="H131" s="56" t="s">
        <v>140</v>
      </c>
      <c r="I131" s="57"/>
      <c r="J131" s="57">
        <f t="shared" si="26"/>
        <v>43506</v>
      </c>
      <c r="K131" s="56" t="s">
        <v>18</v>
      </c>
      <c r="L131" s="56" t="s">
        <v>18</v>
      </c>
      <c r="M131" s="60" t="s">
        <v>753</v>
      </c>
      <c r="N131" s="56" t="s">
        <v>754</v>
      </c>
      <c r="O131" s="56" t="s">
        <v>114</v>
      </c>
      <c r="P131" s="56" t="s">
        <v>755</v>
      </c>
      <c r="Q131" s="56" t="s">
        <v>17</v>
      </c>
      <c r="R131" s="57"/>
      <c r="S131" s="56" t="s">
        <v>108</v>
      </c>
      <c r="T131" s="56" t="s">
        <v>108</v>
      </c>
      <c r="U131" s="57"/>
      <c r="V131" s="62"/>
      <c r="W131" s="62" t="s">
        <v>122</v>
      </c>
      <c r="X131" s="57"/>
      <c r="Y131" s="56" t="s">
        <v>108</v>
      </c>
      <c r="Z131" s="56" t="s">
        <v>121</v>
      </c>
      <c r="AA131" s="57">
        <v>43476</v>
      </c>
      <c r="AB131" s="63" t="s">
        <v>127</v>
      </c>
      <c r="AC131" s="64" t="s">
        <v>756</v>
      </c>
      <c r="AD131" s="65" t="s">
        <v>97</v>
      </c>
      <c r="AE131" s="65" t="s">
        <v>90</v>
      </c>
      <c r="AF131" s="66"/>
      <c r="AG131" s="66"/>
      <c r="AH131" s="67"/>
      <c r="AI131" s="68"/>
      <c r="AJ131" s="69">
        <f t="shared" si="1"/>
        <v>0</v>
      </c>
      <c r="AK131" s="70" t="str">
        <f t="shared" si="29"/>
        <v/>
      </c>
      <c r="AL131" s="71" t="s">
        <v>17409</v>
      </c>
      <c r="AM131" s="71"/>
      <c r="AN131" s="70">
        <f t="shared" ref="AN131:AN137" si="31">IF(C131="","",SUM(C131+10))</f>
        <v>43486</v>
      </c>
      <c r="AO131" s="70"/>
      <c r="AP131" s="74">
        <f ca="1"/>
        <v>483</v>
      </c>
    </row>
    <row r="132" spans="1:42" ht="14.4">
      <c r="A132" s="55" t="s">
        <v>757</v>
      </c>
      <c r="B132" s="56" t="s">
        <v>89</v>
      </c>
      <c r="C132" s="57">
        <v>43705</v>
      </c>
      <c r="D132" s="56" t="s">
        <v>119</v>
      </c>
      <c r="E132" s="56" t="s">
        <v>112</v>
      </c>
      <c r="F132" s="58" t="s">
        <v>106</v>
      </c>
      <c r="G132" s="58" t="s">
        <v>113</v>
      </c>
      <c r="H132" s="56" t="s">
        <v>112</v>
      </c>
      <c r="I132" s="57"/>
      <c r="J132" s="57">
        <f t="shared" si="26"/>
        <v>43735</v>
      </c>
      <c r="K132" s="56" t="s">
        <v>18</v>
      </c>
      <c r="L132" s="56" t="s">
        <v>14</v>
      </c>
      <c r="M132" s="60" t="s">
        <v>758</v>
      </c>
      <c r="N132" s="56" t="s">
        <v>759</v>
      </c>
      <c r="O132" s="56" t="s">
        <v>249</v>
      </c>
      <c r="P132" s="56" t="s">
        <v>760</v>
      </c>
      <c r="Q132" s="56" t="s">
        <v>117</v>
      </c>
      <c r="R132" s="57">
        <v>43705</v>
      </c>
      <c r="S132" s="56" t="s">
        <v>108</v>
      </c>
      <c r="T132" s="56" t="s">
        <v>108</v>
      </c>
      <c r="U132" s="57"/>
      <c r="V132" s="62"/>
      <c r="W132" s="62" t="s">
        <v>108</v>
      </c>
      <c r="X132" s="57"/>
      <c r="Y132" s="56"/>
      <c r="Z132" s="56" t="s">
        <v>123</v>
      </c>
      <c r="AA132" s="57">
        <v>43707</v>
      </c>
      <c r="AB132" s="75"/>
      <c r="AC132" s="64" t="s">
        <v>761</v>
      </c>
      <c r="AD132" s="56" t="s">
        <v>118</v>
      </c>
      <c r="AE132" s="56" t="s">
        <v>119</v>
      </c>
      <c r="AF132" s="61"/>
      <c r="AG132" s="61"/>
      <c r="AH132" s="67"/>
      <c r="AI132" s="68"/>
      <c r="AJ132" s="69">
        <f t="shared" si="1"/>
        <v>2</v>
      </c>
      <c r="AK132" s="70">
        <f t="shared" si="29"/>
        <v>43735</v>
      </c>
      <c r="AL132" s="71">
        <v>28</v>
      </c>
      <c r="AM132" s="71"/>
      <c r="AN132" s="70">
        <f t="shared" si="31"/>
        <v>43715</v>
      </c>
      <c r="AO132" s="70"/>
      <c r="AP132" s="74">
        <f ca="1"/>
        <v>254</v>
      </c>
    </row>
    <row r="133" spans="1:42" ht="14.4">
      <c r="A133" s="55" t="s">
        <v>762</v>
      </c>
      <c r="B133" s="56" t="s">
        <v>89</v>
      </c>
      <c r="C133" s="57">
        <v>43530</v>
      </c>
      <c r="D133" s="56" t="s">
        <v>90</v>
      </c>
      <c r="E133" s="56" t="s">
        <v>276</v>
      </c>
      <c r="F133" s="58" t="s">
        <v>214</v>
      </c>
      <c r="G133" s="58" t="s">
        <v>214</v>
      </c>
      <c r="H133" s="56" t="s">
        <v>276</v>
      </c>
      <c r="I133" s="57"/>
      <c r="J133" s="57">
        <f t="shared" si="26"/>
        <v>43560</v>
      </c>
      <c r="K133" s="56" t="s">
        <v>108</v>
      </c>
      <c r="L133" s="56" t="s">
        <v>108</v>
      </c>
      <c r="M133" s="60" t="s">
        <v>763</v>
      </c>
      <c r="N133" s="61"/>
      <c r="O133" s="61"/>
      <c r="P133" s="56"/>
      <c r="Q133" s="56"/>
      <c r="R133" s="57"/>
      <c r="S133" s="56" t="s">
        <v>108</v>
      </c>
      <c r="T133" s="56" t="s">
        <v>108</v>
      </c>
      <c r="U133" s="57"/>
      <c r="V133" s="62"/>
      <c r="W133" s="62">
        <v>0</v>
      </c>
      <c r="X133" s="57"/>
      <c r="Y133" s="56" t="s">
        <v>108</v>
      </c>
      <c r="Z133" s="56" t="s">
        <v>108</v>
      </c>
      <c r="AA133" s="57">
        <v>43532</v>
      </c>
      <c r="AB133" s="75"/>
      <c r="AC133" s="64" t="s">
        <v>764</v>
      </c>
      <c r="AD133" s="65" t="s">
        <v>633</v>
      </c>
      <c r="AE133" s="65"/>
      <c r="AF133" s="66"/>
      <c r="AG133" s="66"/>
      <c r="AH133" s="67"/>
      <c r="AI133" s="68"/>
      <c r="AJ133" s="69">
        <f t="shared" si="1"/>
        <v>2</v>
      </c>
      <c r="AK133" s="70" t="str">
        <f t="shared" si="29"/>
        <v/>
      </c>
      <c r="AL133" s="71" t="s">
        <v>17409</v>
      </c>
      <c r="AM133" s="71"/>
      <c r="AN133" s="70">
        <f t="shared" si="31"/>
        <v>43540</v>
      </c>
      <c r="AO133" s="70"/>
      <c r="AP133" s="74">
        <f ca="1"/>
        <v>429</v>
      </c>
    </row>
    <row r="134" spans="1:42" ht="14.4">
      <c r="A134" s="55" t="s">
        <v>765</v>
      </c>
      <c r="B134" s="56" t="s">
        <v>89</v>
      </c>
      <c r="C134" s="57">
        <v>43488</v>
      </c>
      <c r="D134" s="56" t="s">
        <v>90</v>
      </c>
      <c r="E134" s="56" t="s">
        <v>140</v>
      </c>
      <c r="F134" s="58" t="s">
        <v>106</v>
      </c>
      <c r="G134" s="58" t="s">
        <v>107</v>
      </c>
      <c r="H134" s="56" t="s">
        <v>140</v>
      </c>
      <c r="I134" s="57"/>
      <c r="J134" s="57">
        <f t="shared" si="26"/>
        <v>43518</v>
      </c>
      <c r="K134" s="56" t="s">
        <v>18</v>
      </c>
      <c r="L134" s="56" t="s">
        <v>14</v>
      </c>
      <c r="M134" s="60" t="s">
        <v>766</v>
      </c>
      <c r="N134" s="56" t="s">
        <v>766</v>
      </c>
      <c r="O134" s="56"/>
      <c r="P134" s="56" t="s">
        <v>108</v>
      </c>
      <c r="Q134" s="56" t="s">
        <v>96</v>
      </c>
      <c r="R134" s="57"/>
      <c r="S134" s="56" t="s">
        <v>108</v>
      </c>
      <c r="T134" s="56" t="s">
        <v>108</v>
      </c>
      <c r="U134" s="57"/>
      <c r="V134" s="62"/>
      <c r="W134" s="62" t="s">
        <v>108</v>
      </c>
      <c r="X134" s="57"/>
      <c r="Y134" s="56" t="s">
        <v>108</v>
      </c>
      <c r="Z134" s="56" t="s">
        <v>123</v>
      </c>
      <c r="AA134" s="57">
        <v>43488</v>
      </c>
      <c r="AB134" s="63" t="s">
        <v>127</v>
      </c>
      <c r="AC134" s="64" t="s">
        <v>767</v>
      </c>
      <c r="AD134" s="65" t="s">
        <v>118</v>
      </c>
      <c r="AE134" s="65"/>
      <c r="AF134" s="66"/>
      <c r="AG134" s="66"/>
      <c r="AH134" s="67"/>
      <c r="AI134" s="68"/>
      <c r="AJ134" s="69">
        <f t="shared" si="1"/>
        <v>0</v>
      </c>
      <c r="AK134" s="70" t="str">
        <f t="shared" si="29"/>
        <v/>
      </c>
      <c r="AL134" s="71" t="s">
        <v>17409</v>
      </c>
      <c r="AM134" s="71"/>
      <c r="AN134" s="70">
        <f t="shared" si="31"/>
        <v>43498</v>
      </c>
      <c r="AO134" s="70"/>
      <c r="AP134" s="74">
        <f ca="1"/>
        <v>471</v>
      </c>
    </row>
    <row r="135" spans="1:42" ht="14.4">
      <c r="A135" s="55" t="s">
        <v>768</v>
      </c>
      <c r="B135" s="56" t="s">
        <v>89</v>
      </c>
      <c r="C135" s="57">
        <v>43580</v>
      </c>
      <c r="D135" s="56" t="s">
        <v>119</v>
      </c>
      <c r="E135" s="56" t="s">
        <v>140</v>
      </c>
      <c r="F135" s="58" t="s">
        <v>106</v>
      </c>
      <c r="G135" s="58" t="s">
        <v>107</v>
      </c>
      <c r="H135" s="56" t="s">
        <v>140</v>
      </c>
      <c r="I135" s="59"/>
      <c r="J135" s="59">
        <f t="shared" si="26"/>
        <v>43610</v>
      </c>
      <c r="K135" s="56" t="s">
        <v>18</v>
      </c>
      <c r="L135" s="56" t="s">
        <v>14</v>
      </c>
      <c r="M135" s="60" t="s">
        <v>769</v>
      </c>
      <c r="N135" s="56" t="s">
        <v>770</v>
      </c>
      <c r="O135" s="56" t="s">
        <v>33</v>
      </c>
      <c r="P135" s="56" t="s">
        <v>771</v>
      </c>
      <c r="Q135" s="56" t="s">
        <v>28</v>
      </c>
      <c r="R135" s="59"/>
      <c r="S135" s="56" t="s">
        <v>108</v>
      </c>
      <c r="T135" s="56" t="s">
        <v>108</v>
      </c>
      <c r="U135" s="59"/>
      <c r="V135" s="77"/>
      <c r="W135" s="62" t="s">
        <v>108</v>
      </c>
      <c r="X135" s="59"/>
      <c r="Y135" s="56" t="s">
        <v>108</v>
      </c>
      <c r="Z135" s="56" t="s">
        <v>108</v>
      </c>
      <c r="AA135" s="57">
        <v>43580</v>
      </c>
      <c r="AB135" s="63" t="s">
        <v>244</v>
      </c>
      <c r="AC135" s="64" t="s">
        <v>772</v>
      </c>
      <c r="AD135" s="56" t="s">
        <v>224</v>
      </c>
      <c r="AE135" s="56"/>
      <c r="AF135" s="61"/>
      <c r="AG135" s="61"/>
      <c r="AH135" s="67"/>
      <c r="AI135" s="68"/>
      <c r="AJ135" s="69">
        <f t="shared" si="1"/>
        <v>0</v>
      </c>
      <c r="AK135" s="70" t="str">
        <f t="shared" si="29"/>
        <v/>
      </c>
      <c r="AL135" s="71" t="s">
        <v>17409</v>
      </c>
      <c r="AM135" s="71"/>
      <c r="AN135" s="70">
        <f t="shared" si="31"/>
        <v>43590</v>
      </c>
      <c r="AO135" s="70"/>
      <c r="AP135" s="74">
        <f ca="1"/>
        <v>379</v>
      </c>
    </row>
    <row r="136" spans="1:42" ht="14.4">
      <c r="A136" s="55" t="s">
        <v>773</v>
      </c>
      <c r="B136" s="56" t="s">
        <v>89</v>
      </c>
      <c r="C136" s="57">
        <v>43678</v>
      </c>
      <c r="D136" s="56" t="s">
        <v>90</v>
      </c>
      <c r="E136" s="56" t="s">
        <v>12</v>
      </c>
      <c r="F136" s="58" t="s">
        <v>106</v>
      </c>
      <c r="G136" s="58" t="s">
        <v>107</v>
      </c>
      <c r="H136" s="56" t="s">
        <v>12</v>
      </c>
      <c r="I136" s="59"/>
      <c r="J136" s="59">
        <f t="shared" si="26"/>
        <v>43708</v>
      </c>
      <c r="K136" s="56" t="s">
        <v>18</v>
      </c>
      <c r="L136" s="56" t="s">
        <v>18</v>
      </c>
      <c r="M136" s="60" t="s">
        <v>774</v>
      </c>
      <c r="N136" s="56" t="s">
        <v>775</v>
      </c>
      <c r="O136" s="56" t="s">
        <v>249</v>
      </c>
      <c r="P136" s="56" t="s">
        <v>776</v>
      </c>
      <c r="Q136" s="56" t="s">
        <v>541</v>
      </c>
      <c r="R136" s="59"/>
      <c r="S136" s="56"/>
      <c r="T136" s="56"/>
      <c r="U136" s="59"/>
      <c r="V136" s="77"/>
      <c r="W136" s="62" t="s">
        <v>122</v>
      </c>
      <c r="X136" s="59"/>
      <c r="Y136" s="61"/>
      <c r="Z136" s="56" t="s">
        <v>121</v>
      </c>
      <c r="AA136" s="57">
        <v>43678</v>
      </c>
      <c r="AB136" s="75"/>
      <c r="AC136" s="95"/>
      <c r="AD136" s="65" t="s">
        <v>97</v>
      </c>
      <c r="AE136" s="56" t="s">
        <v>90</v>
      </c>
      <c r="AF136" s="61"/>
      <c r="AG136" s="61"/>
      <c r="AH136" s="67"/>
      <c r="AI136" s="68"/>
      <c r="AJ136" s="69">
        <f t="shared" si="1"/>
        <v>0</v>
      </c>
      <c r="AK136" s="70" t="str">
        <f t="shared" si="29"/>
        <v/>
      </c>
      <c r="AL136" s="71" t="s">
        <v>17409</v>
      </c>
      <c r="AM136" s="71"/>
      <c r="AN136" s="70">
        <f t="shared" si="31"/>
        <v>43688</v>
      </c>
      <c r="AO136" s="70"/>
      <c r="AP136" s="74">
        <f ca="1"/>
        <v>281</v>
      </c>
    </row>
    <row r="137" spans="1:42" ht="14.4">
      <c r="A137" s="55" t="s">
        <v>777</v>
      </c>
      <c r="B137" s="56" t="s">
        <v>89</v>
      </c>
      <c r="C137" s="57">
        <v>43665</v>
      </c>
      <c r="D137" s="56" t="s">
        <v>131</v>
      </c>
      <c r="E137" s="56" t="s">
        <v>129</v>
      </c>
      <c r="F137" s="58" t="s">
        <v>106</v>
      </c>
      <c r="G137" s="58" t="s">
        <v>107</v>
      </c>
      <c r="H137" s="56" t="s">
        <v>129</v>
      </c>
      <c r="I137" s="57"/>
      <c r="J137" s="57">
        <f t="shared" si="26"/>
        <v>43695</v>
      </c>
      <c r="K137" s="56" t="s">
        <v>18</v>
      </c>
      <c r="L137" s="56" t="s">
        <v>14</v>
      </c>
      <c r="M137" s="60" t="s">
        <v>778</v>
      </c>
      <c r="N137" s="56" t="s">
        <v>779</v>
      </c>
      <c r="O137" s="56"/>
      <c r="P137" s="56" t="s">
        <v>108</v>
      </c>
      <c r="Q137" s="56" t="s">
        <v>130</v>
      </c>
      <c r="R137" s="59"/>
      <c r="S137" s="56" t="s">
        <v>108</v>
      </c>
      <c r="T137" s="56" t="s">
        <v>108</v>
      </c>
      <c r="U137" s="59"/>
      <c r="V137" s="77"/>
      <c r="W137" s="62" t="s">
        <v>108</v>
      </c>
      <c r="X137" s="59"/>
      <c r="Y137" s="56" t="s">
        <v>108</v>
      </c>
      <c r="Z137" s="56" t="s">
        <v>123</v>
      </c>
      <c r="AA137" s="57">
        <v>43669</v>
      </c>
      <c r="AB137" s="63" t="s">
        <v>163</v>
      </c>
      <c r="AC137" s="64" t="s">
        <v>780</v>
      </c>
      <c r="AD137" s="56" t="s">
        <v>224</v>
      </c>
      <c r="AE137" s="56" t="s">
        <v>131</v>
      </c>
      <c r="AF137" s="61"/>
      <c r="AG137" s="61"/>
      <c r="AH137" s="67"/>
      <c r="AI137" s="68"/>
      <c r="AJ137" s="69">
        <f t="shared" si="1"/>
        <v>4</v>
      </c>
      <c r="AK137" s="70" t="str">
        <f t="shared" si="29"/>
        <v/>
      </c>
      <c r="AL137" s="71" t="s">
        <v>17409</v>
      </c>
      <c r="AM137" s="71"/>
      <c r="AN137" s="70">
        <f t="shared" si="31"/>
        <v>43675</v>
      </c>
      <c r="AO137" s="70"/>
      <c r="AP137" s="74">
        <f ca="1"/>
        <v>294</v>
      </c>
    </row>
    <row r="138" spans="1:42" ht="14.4">
      <c r="A138" s="55" t="s">
        <v>781</v>
      </c>
      <c r="B138" s="56" t="s">
        <v>89</v>
      </c>
      <c r="C138" s="57">
        <v>43734</v>
      </c>
      <c r="D138" s="56" t="s">
        <v>90</v>
      </c>
      <c r="E138" s="56" t="s">
        <v>12</v>
      </c>
      <c r="F138" s="58" t="s">
        <v>106</v>
      </c>
      <c r="G138" s="58" t="s">
        <v>107</v>
      </c>
      <c r="H138" s="56" t="s">
        <v>12</v>
      </c>
      <c r="I138" s="59"/>
      <c r="J138" s="59">
        <f t="shared" si="26"/>
        <v>43764</v>
      </c>
      <c r="K138" s="56" t="s">
        <v>18</v>
      </c>
      <c r="L138" s="56" t="s">
        <v>14</v>
      </c>
      <c r="M138" s="60" t="s">
        <v>782</v>
      </c>
      <c r="N138" s="56"/>
      <c r="O138" s="56" t="s">
        <v>96</v>
      </c>
      <c r="P138" s="56"/>
      <c r="Q138" s="56" t="s">
        <v>17</v>
      </c>
      <c r="R138" s="59"/>
      <c r="S138" s="56" t="s">
        <v>108</v>
      </c>
      <c r="T138" s="56" t="s">
        <v>108</v>
      </c>
      <c r="U138" s="57"/>
      <c r="V138" s="77"/>
      <c r="W138" s="62" t="s">
        <v>108</v>
      </c>
      <c r="X138" s="59"/>
      <c r="Y138" s="56" t="s">
        <v>108</v>
      </c>
      <c r="Z138" s="56" t="s">
        <v>123</v>
      </c>
      <c r="AA138" s="57">
        <v>43749</v>
      </c>
      <c r="AB138" s="75"/>
      <c r="AC138" s="64" t="s">
        <v>783</v>
      </c>
      <c r="AD138" s="56" t="s">
        <v>179</v>
      </c>
      <c r="AE138" s="56" t="s">
        <v>90</v>
      </c>
      <c r="AF138" s="61"/>
      <c r="AG138" s="61"/>
      <c r="AH138" s="67"/>
      <c r="AI138" s="68"/>
      <c r="AJ138" s="69">
        <f t="shared" si="1"/>
        <v>15</v>
      </c>
      <c r="AK138" s="70" t="str">
        <f t="shared" si="29"/>
        <v/>
      </c>
      <c r="AL138" s="71" t="s">
        <v>17409</v>
      </c>
      <c r="AM138" s="71"/>
      <c r="AN138" s="70"/>
      <c r="AO138" s="70"/>
      <c r="AP138" s="74">
        <f ca="1"/>
        <v>225</v>
      </c>
    </row>
    <row r="139" spans="1:42" ht="14.4">
      <c r="A139" s="55" t="s">
        <v>784</v>
      </c>
      <c r="B139" s="56" t="s">
        <v>89</v>
      </c>
      <c r="C139" s="57">
        <v>43637</v>
      </c>
      <c r="D139" s="56" t="s">
        <v>90</v>
      </c>
      <c r="E139" s="56" t="s">
        <v>276</v>
      </c>
      <c r="F139" s="58" t="s">
        <v>214</v>
      </c>
      <c r="G139" s="58" t="s">
        <v>214</v>
      </c>
      <c r="H139" s="56" t="s">
        <v>276</v>
      </c>
      <c r="I139" s="57"/>
      <c r="J139" s="57">
        <f t="shared" si="26"/>
        <v>43667</v>
      </c>
      <c r="K139" s="56" t="s">
        <v>18</v>
      </c>
      <c r="L139" s="56" t="s">
        <v>18</v>
      </c>
      <c r="M139" s="60" t="s">
        <v>785</v>
      </c>
      <c r="N139" s="56" t="s">
        <v>786</v>
      </c>
      <c r="O139" s="61"/>
      <c r="P139" s="56" t="s">
        <v>787</v>
      </c>
      <c r="Q139" s="56"/>
      <c r="R139" s="57"/>
      <c r="S139" s="56"/>
      <c r="T139" s="56"/>
      <c r="U139" s="57"/>
      <c r="V139" s="62"/>
      <c r="W139" s="62"/>
      <c r="X139" s="57"/>
      <c r="Y139" s="61"/>
      <c r="Z139" s="56" t="s">
        <v>121</v>
      </c>
      <c r="AA139" s="57">
        <v>43649</v>
      </c>
      <c r="AB139" s="75"/>
      <c r="AC139" s="64" t="s">
        <v>788</v>
      </c>
      <c r="AD139" s="65" t="s">
        <v>97</v>
      </c>
      <c r="AE139" s="56"/>
      <c r="AF139" s="61"/>
      <c r="AG139" s="61"/>
      <c r="AH139" s="67"/>
      <c r="AI139" s="68"/>
      <c r="AJ139" s="69">
        <f t="shared" si="1"/>
        <v>12</v>
      </c>
      <c r="AK139" s="70" t="str">
        <f t="shared" si="29"/>
        <v/>
      </c>
      <c r="AL139" s="71" t="s">
        <v>17409</v>
      </c>
      <c r="AM139" s="71"/>
      <c r="AN139" s="70">
        <f t="shared" ref="AN139:AN150" si="32">IF(C139="","",SUM(C139+10))</f>
        <v>43647</v>
      </c>
      <c r="AO139" s="70"/>
      <c r="AP139" s="74">
        <f ca="1"/>
        <v>322</v>
      </c>
    </row>
    <row r="140" spans="1:42" ht="14.4">
      <c r="A140" s="55" t="s">
        <v>789</v>
      </c>
      <c r="B140" s="56" t="s">
        <v>89</v>
      </c>
      <c r="C140" s="57">
        <v>43655</v>
      </c>
      <c r="D140" s="56" t="s">
        <v>119</v>
      </c>
      <c r="E140" s="56" t="s">
        <v>140</v>
      </c>
      <c r="F140" s="58" t="s">
        <v>106</v>
      </c>
      <c r="G140" s="58" t="s">
        <v>107</v>
      </c>
      <c r="H140" s="56" t="s">
        <v>140</v>
      </c>
      <c r="I140" s="57"/>
      <c r="J140" s="57">
        <f t="shared" si="26"/>
        <v>43685</v>
      </c>
      <c r="K140" s="56" t="s">
        <v>18</v>
      </c>
      <c r="L140" s="56" t="s">
        <v>18</v>
      </c>
      <c r="M140" s="60" t="s">
        <v>790</v>
      </c>
      <c r="N140" s="56" t="s">
        <v>791</v>
      </c>
      <c r="O140" s="56" t="s">
        <v>266</v>
      </c>
      <c r="P140" s="56" t="s">
        <v>792</v>
      </c>
      <c r="Q140" s="56" t="s">
        <v>17</v>
      </c>
      <c r="R140" s="57"/>
      <c r="S140" s="56" t="s">
        <v>14</v>
      </c>
      <c r="T140" s="56" t="s">
        <v>108</v>
      </c>
      <c r="U140" s="57"/>
      <c r="V140" s="62"/>
      <c r="W140" s="62"/>
      <c r="X140" s="57"/>
      <c r="Y140" s="56" t="s">
        <v>793</v>
      </c>
      <c r="Z140" s="56" t="s">
        <v>123</v>
      </c>
      <c r="AA140" s="57">
        <v>43655</v>
      </c>
      <c r="AB140" s="63" t="s">
        <v>163</v>
      </c>
      <c r="AC140" s="64" t="s">
        <v>794</v>
      </c>
      <c r="AD140" s="56" t="s">
        <v>294</v>
      </c>
      <c r="AE140" s="56"/>
      <c r="AF140" s="61"/>
      <c r="AG140" s="61"/>
      <c r="AH140" s="67"/>
      <c r="AI140" s="68"/>
      <c r="AJ140" s="69">
        <f t="shared" si="1"/>
        <v>0</v>
      </c>
      <c r="AK140" s="70" t="str">
        <f t="shared" si="29"/>
        <v/>
      </c>
      <c r="AL140" s="71" t="s">
        <v>17409</v>
      </c>
      <c r="AM140" s="71"/>
      <c r="AN140" s="70">
        <f t="shared" si="32"/>
        <v>43665</v>
      </c>
      <c r="AO140" s="70"/>
      <c r="AP140" s="74">
        <f ca="1"/>
        <v>304</v>
      </c>
    </row>
    <row r="141" spans="1:42" ht="14.4">
      <c r="A141" s="55" t="s">
        <v>795</v>
      </c>
      <c r="B141" s="56" t="s">
        <v>89</v>
      </c>
      <c r="C141" s="57">
        <v>43668</v>
      </c>
      <c r="D141" s="56" t="s">
        <v>119</v>
      </c>
      <c r="E141" s="56" t="s">
        <v>12</v>
      </c>
      <c r="F141" s="58" t="s">
        <v>106</v>
      </c>
      <c r="G141" s="58" t="s">
        <v>107</v>
      </c>
      <c r="H141" s="56" t="s">
        <v>12</v>
      </c>
      <c r="I141" s="57"/>
      <c r="J141" s="57">
        <f t="shared" si="26"/>
        <v>43698</v>
      </c>
      <c r="K141" s="56" t="s">
        <v>18</v>
      </c>
      <c r="L141" s="56" t="s">
        <v>14</v>
      </c>
      <c r="M141" s="60" t="s">
        <v>790</v>
      </c>
      <c r="N141" s="56" t="s">
        <v>791</v>
      </c>
      <c r="O141" s="56" t="s">
        <v>266</v>
      </c>
      <c r="P141" s="56" t="s">
        <v>792</v>
      </c>
      <c r="Q141" s="56" t="s">
        <v>17</v>
      </c>
      <c r="R141" s="57"/>
      <c r="S141" s="56"/>
      <c r="T141" s="56"/>
      <c r="U141" s="57"/>
      <c r="V141" s="62"/>
      <c r="W141" s="62"/>
      <c r="X141" s="57"/>
      <c r="Y141" s="56" t="s">
        <v>793</v>
      </c>
      <c r="Z141" s="56" t="s">
        <v>123</v>
      </c>
      <c r="AA141" s="57">
        <v>43672</v>
      </c>
      <c r="AB141" s="75"/>
      <c r="AC141" s="64" t="s">
        <v>796</v>
      </c>
      <c r="AD141" s="56" t="s">
        <v>179</v>
      </c>
      <c r="AE141" s="56" t="s">
        <v>119</v>
      </c>
      <c r="AF141" s="61"/>
      <c r="AG141" s="61"/>
      <c r="AH141" s="67"/>
      <c r="AI141" s="68"/>
      <c r="AJ141" s="69">
        <f t="shared" si="1"/>
        <v>4</v>
      </c>
      <c r="AK141" s="70" t="str">
        <f t="shared" si="29"/>
        <v/>
      </c>
      <c r="AL141" s="71" t="s">
        <v>17409</v>
      </c>
      <c r="AM141" s="71"/>
      <c r="AN141" s="70">
        <f t="shared" si="32"/>
        <v>43678</v>
      </c>
      <c r="AO141" s="70"/>
      <c r="AP141" s="74">
        <f ca="1"/>
        <v>291</v>
      </c>
    </row>
    <row r="142" spans="1:42" ht="14.4">
      <c r="A142" s="55" t="s">
        <v>798</v>
      </c>
      <c r="B142" s="56" t="s">
        <v>89</v>
      </c>
      <c r="C142" s="57">
        <v>43469</v>
      </c>
      <c r="D142" s="56" t="s">
        <v>119</v>
      </c>
      <c r="E142" s="56" t="s">
        <v>196</v>
      </c>
      <c r="F142" s="58" t="s">
        <v>106</v>
      </c>
      <c r="G142" s="58" t="s">
        <v>107</v>
      </c>
      <c r="H142" s="56" t="s">
        <v>30</v>
      </c>
      <c r="I142" s="59"/>
      <c r="J142" s="59">
        <f t="shared" si="26"/>
        <v>43499</v>
      </c>
      <c r="K142" s="56"/>
      <c r="L142" s="56"/>
      <c r="M142" s="60" t="s">
        <v>800</v>
      </c>
      <c r="N142" s="56"/>
      <c r="O142" s="56" t="s">
        <v>143</v>
      </c>
      <c r="P142" s="56" t="s">
        <v>801</v>
      </c>
      <c r="Q142" s="56" t="s">
        <v>17</v>
      </c>
      <c r="R142" s="57"/>
      <c r="S142" s="61"/>
      <c r="T142" s="61"/>
      <c r="U142" s="57"/>
      <c r="V142" s="77"/>
      <c r="W142" s="62">
        <v>0</v>
      </c>
      <c r="X142" s="57"/>
      <c r="Y142" s="61"/>
      <c r="Z142" s="56" t="s">
        <v>121</v>
      </c>
      <c r="AA142" s="57">
        <v>43474</v>
      </c>
      <c r="AB142" s="63" t="s">
        <v>127</v>
      </c>
      <c r="AC142" s="64"/>
      <c r="AD142" s="65" t="s">
        <v>97</v>
      </c>
      <c r="AE142" s="96"/>
      <c r="AF142" s="66"/>
      <c r="AG142" s="66"/>
      <c r="AH142" s="67"/>
      <c r="AI142" s="68"/>
      <c r="AJ142" s="69">
        <f t="shared" si="1"/>
        <v>5</v>
      </c>
      <c r="AK142" s="70" t="str">
        <f t="shared" si="29"/>
        <v/>
      </c>
      <c r="AL142" s="71" t="s">
        <v>17409</v>
      </c>
      <c r="AM142" s="71"/>
      <c r="AN142" s="70">
        <f t="shared" si="32"/>
        <v>43479</v>
      </c>
      <c r="AO142" s="70"/>
      <c r="AP142" s="74">
        <f ca="1"/>
        <v>490</v>
      </c>
    </row>
    <row r="143" spans="1:42" ht="14.4">
      <c r="A143" s="55" t="s">
        <v>803</v>
      </c>
      <c r="B143" s="56" t="s">
        <v>89</v>
      </c>
      <c r="C143" s="57">
        <v>43601</v>
      </c>
      <c r="D143" s="56" t="s">
        <v>119</v>
      </c>
      <c r="E143" s="56" t="s">
        <v>112</v>
      </c>
      <c r="F143" s="58" t="s">
        <v>106</v>
      </c>
      <c r="G143" s="58" t="s">
        <v>113</v>
      </c>
      <c r="H143" s="56" t="s">
        <v>112</v>
      </c>
      <c r="I143" s="57"/>
      <c r="J143" s="57">
        <f t="shared" si="26"/>
        <v>43631</v>
      </c>
      <c r="K143" s="56" t="s">
        <v>18</v>
      </c>
      <c r="L143" s="56" t="s">
        <v>14</v>
      </c>
      <c r="M143" s="60" t="s">
        <v>804</v>
      </c>
      <c r="N143" s="56" t="s">
        <v>805</v>
      </c>
      <c r="O143" s="56" t="s">
        <v>44</v>
      </c>
      <c r="P143" s="56" t="s">
        <v>806</v>
      </c>
      <c r="Q143" s="56" t="s">
        <v>116</v>
      </c>
      <c r="R143" s="57">
        <v>43613</v>
      </c>
      <c r="S143" s="56" t="s">
        <v>108</v>
      </c>
      <c r="T143" s="56" t="s">
        <v>108</v>
      </c>
      <c r="U143" s="57"/>
      <c r="V143" s="62"/>
      <c r="W143" s="62" t="s">
        <v>108</v>
      </c>
      <c r="X143" s="57"/>
      <c r="Y143" s="56" t="s">
        <v>108</v>
      </c>
      <c r="Z143" s="56" t="s">
        <v>123</v>
      </c>
      <c r="AA143" s="57">
        <v>43613</v>
      </c>
      <c r="AB143" s="63" t="s">
        <v>155</v>
      </c>
      <c r="AC143" s="64" t="s">
        <v>257</v>
      </c>
      <c r="AD143" s="56" t="s">
        <v>118</v>
      </c>
      <c r="AE143" s="56" t="s">
        <v>119</v>
      </c>
      <c r="AF143" s="61"/>
      <c r="AG143" s="61"/>
      <c r="AH143" s="67"/>
      <c r="AI143" s="68"/>
      <c r="AJ143" s="69">
        <f t="shared" si="1"/>
        <v>12</v>
      </c>
      <c r="AK143" s="70">
        <f t="shared" si="29"/>
        <v>43643</v>
      </c>
      <c r="AL143" s="71">
        <v>30</v>
      </c>
      <c r="AM143" s="71"/>
      <c r="AN143" s="70">
        <f t="shared" si="32"/>
        <v>43611</v>
      </c>
      <c r="AO143" s="70"/>
      <c r="AP143" s="74">
        <f ca="1"/>
        <v>358</v>
      </c>
    </row>
    <row r="144" spans="1:42" ht="14.4">
      <c r="A144" s="55" t="s">
        <v>807</v>
      </c>
      <c r="B144" s="56" t="s">
        <v>89</v>
      </c>
      <c r="C144" s="57">
        <v>43670</v>
      </c>
      <c r="D144" s="56" t="s">
        <v>90</v>
      </c>
      <c r="E144" s="56" t="s">
        <v>12</v>
      </c>
      <c r="F144" s="58" t="s">
        <v>106</v>
      </c>
      <c r="G144" s="58" t="s">
        <v>107</v>
      </c>
      <c r="H144" s="56" t="s">
        <v>12</v>
      </c>
      <c r="I144" s="57"/>
      <c r="J144" s="57">
        <f t="shared" si="26"/>
        <v>43700</v>
      </c>
      <c r="K144" s="56" t="s">
        <v>18</v>
      </c>
      <c r="L144" s="56" t="s">
        <v>18</v>
      </c>
      <c r="M144" s="60" t="s">
        <v>808</v>
      </c>
      <c r="N144" s="56"/>
      <c r="O144" s="56" t="s">
        <v>37</v>
      </c>
      <c r="P144" s="56" t="s">
        <v>809</v>
      </c>
      <c r="Q144" s="56" t="s">
        <v>28</v>
      </c>
      <c r="R144" s="57"/>
      <c r="S144" s="56"/>
      <c r="T144" s="56"/>
      <c r="U144" s="57"/>
      <c r="V144" s="62"/>
      <c r="W144" s="62"/>
      <c r="X144" s="57"/>
      <c r="Y144" s="56"/>
      <c r="Z144" s="56" t="s">
        <v>121</v>
      </c>
      <c r="AA144" s="57">
        <v>43672</v>
      </c>
      <c r="AB144" s="63"/>
      <c r="AC144" s="64"/>
      <c r="AD144" s="65" t="s">
        <v>97</v>
      </c>
      <c r="AE144" s="56" t="s">
        <v>90</v>
      </c>
      <c r="AF144" s="61"/>
      <c r="AG144" s="61"/>
      <c r="AH144" s="67"/>
      <c r="AI144" s="68"/>
      <c r="AJ144" s="69">
        <f t="shared" si="1"/>
        <v>2</v>
      </c>
      <c r="AK144" s="70" t="str">
        <f t="shared" si="29"/>
        <v/>
      </c>
      <c r="AL144" s="71" t="s">
        <v>17409</v>
      </c>
      <c r="AM144" s="71"/>
      <c r="AN144" s="70">
        <f t="shared" si="32"/>
        <v>43680</v>
      </c>
      <c r="AO144" s="70"/>
      <c r="AP144" s="74">
        <f ca="1"/>
        <v>289</v>
      </c>
    </row>
    <row r="145" spans="1:42" ht="14.4">
      <c r="A145" s="55" t="s">
        <v>816</v>
      </c>
      <c r="B145" s="56" t="s">
        <v>89</v>
      </c>
      <c r="C145" s="57">
        <v>43691</v>
      </c>
      <c r="D145" s="56" t="s">
        <v>90</v>
      </c>
      <c r="E145" s="56" t="s">
        <v>276</v>
      </c>
      <c r="F145" s="58" t="s">
        <v>214</v>
      </c>
      <c r="G145" s="58" t="s">
        <v>214</v>
      </c>
      <c r="H145" s="56" t="s">
        <v>276</v>
      </c>
      <c r="I145" s="57"/>
      <c r="J145" s="57">
        <f t="shared" si="26"/>
        <v>43721</v>
      </c>
      <c r="K145" s="56" t="s">
        <v>18</v>
      </c>
      <c r="L145" s="56" t="s">
        <v>18</v>
      </c>
      <c r="M145" s="60" t="s">
        <v>808</v>
      </c>
      <c r="N145" s="56" t="s">
        <v>808</v>
      </c>
      <c r="O145" s="56" t="s">
        <v>37</v>
      </c>
      <c r="P145" s="56" t="s">
        <v>817</v>
      </c>
      <c r="Q145" s="56" t="s">
        <v>28</v>
      </c>
      <c r="R145" s="57"/>
      <c r="S145" s="56" t="s">
        <v>108</v>
      </c>
      <c r="T145" s="56" t="s">
        <v>108</v>
      </c>
      <c r="U145" s="57"/>
      <c r="V145" s="62"/>
      <c r="W145" s="62" t="s">
        <v>146</v>
      </c>
      <c r="X145" s="57"/>
      <c r="Y145" s="56" t="s">
        <v>108</v>
      </c>
      <c r="Z145" s="56" t="s">
        <v>121</v>
      </c>
      <c r="AA145" s="57">
        <v>43700</v>
      </c>
      <c r="AB145" s="63"/>
      <c r="AC145" s="64" t="s">
        <v>818</v>
      </c>
      <c r="AD145" s="65" t="s">
        <v>97</v>
      </c>
      <c r="AE145" s="56" t="s">
        <v>119</v>
      </c>
      <c r="AF145" s="61"/>
      <c r="AG145" s="61"/>
      <c r="AH145" s="67"/>
      <c r="AI145" s="68"/>
      <c r="AJ145" s="69">
        <f t="shared" si="1"/>
        <v>9</v>
      </c>
      <c r="AK145" s="70" t="str">
        <f t="shared" si="29"/>
        <v/>
      </c>
      <c r="AL145" s="71" t="s">
        <v>17409</v>
      </c>
      <c r="AM145" s="71"/>
      <c r="AN145" s="70">
        <f t="shared" si="32"/>
        <v>43701</v>
      </c>
      <c r="AO145" s="70"/>
      <c r="AP145" s="74">
        <f ca="1"/>
        <v>268</v>
      </c>
    </row>
    <row r="146" spans="1:42" ht="14.4">
      <c r="A146" s="55" t="s">
        <v>819</v>
      </c>
      <c r="B146" s="56" t="s">
        <v>89</v>
      </c>
      <c r="C146" s="57">
        <v>43696</v>
      </c>
      <c r="D146" s="56" t="s">
        <v>90</v>
      </c>
      <c r="E146" s="56" t="s">
        <v>276</v>
      </c>
      <c r="F146" s="58" t="s">
        <v>214</v>
      </c>
      <c r="G146" s="58" t="s">
        <v>214</v>
      </c>
      <c r="H146" s="56" t="s">
        <v>276</v>
      </c>
      <c r="I146" s="57"/>
      <c r="J146" s="57">
        <f t="shared" si="26"/>
        <v>43726</v>
      </c>
      <c r="K146" s="56" t="s">
        <v>18</v>
      </c>
      <c r="L146" s="56" t="s">
        <v>18</v>
      </c>
      <c r="M146" s="60" t="s">
        <v>820</v>
      </c>
      <c r="N146" s="56"/>
      <c r="O146" s="56" t="s">
        <v>137</v>
      </c>
      <c r="P146" s="56" t="s">
        <v>821</v>
      </c>
      <c r="Q146" s="56" t="s">
        <v>217</v>
      </c>
      <c r="R146" s="57"/>
      <c r="S146" s="56" t="s">
        <v>18</v>
      </c>
      <c r="T146" s="56" t="s">
        <v>108</v>
      </c>
      <c r="U146" s="57"/>
      <c r="V146" s="62"/>
      <c r="W146" s="62"/>
      <c r="X146" s="57"/>
      <c r="Y146" s="56" t="s">
        <v>108</v>
      </c>
      <c r="Z146" s="56" t="s">
        <v>121</v>
      </c>
      <c r="AA146" s="57">
        <v>43698</v>
      </c>
      <c r="AB146" s="63"/>
      <c r="AC146" s="64" t="s">
        <v>822</v>
      </c>
      <c r="AD146" s="65" t="s">
        <v>97</v>
      </c>
      <c r="AE146" s="56" t="s">
        <v>111</v>
      </c>
      <c r="AF146" s="61"/>
      <c r="AG146" s="61"/>
      <c r="AH146" s="67"/>
      <c r="AI146" s="68"/>
      <c r="AJ146" s="69">
        <f t="shared" si="1"/>
        <v>2</v>
      </c>
      <c r="AK146" s="70" t="str">
        <f t="shared" si="29"/>
        <v/>
      </c>
      <c r="AL146" s="71" t="s">
        <v>17409</v>
      </c>
      <c r="AM146" s="71"/>
      <c r="AN146" s="70">
        <f t="shared" si="32"/>
        <v>43706</v>
      </c>
      <c r="AO146" s="70"/>
      <c r="AP146" s="74">
        <f ca="1"/>
        <v>263</v>
      </c>
    </row>
    <row r="147" spans="1:42" ht="14.4">
      <c r="A147" s="55" t="s">
        <v>823</v>
      </c>
      <c r="B147" s="56" t="s">
        <v>89</v>
      </c>
      <c r="C147" s="57">
        <v>43637</v>
      </c>
      <c r="D147" s="56" t="s">
        <v>90</v>
      </c>
      <c r="E147" s="56" t="s">
        <v>12</v>
      </c>
      <c r="F147" s="58" t="s">
        <v>106</v>
      </c>
      <c r="G147" s="58" t="s">
        <v>107</v>
      </c>
      <c r="H147" s="56" t="s">
        <v>12</v>
      </c>
      <c r="I147" s="57"/>
      <c r="J147" s="57">
        <f t="shared" si="26"/>
        <v>43667</v>
      </c>
      <c r="K147" s="56" t="s">
        <v>18</v>
      </c>
      <c r="L147" s="56" t="s">
        <v>14</v>
      </c>
      <c r="M147" s="60" t="s">
        <v>824</v>
      </c>
      <c r="N147" s="56" t="s">
        <v>825</v>
      </c>
      <c r="O147" s="56" t="s">
        <v>132</v>
      </c>
      <c r="P147" s="56"/>
      <c r="Q147" s="56" t="s">
        <v>826</v>
      </c>
      <c r="R147" s="57">
        <v>43649</v>
      </c>
      <c r="S147" s="56"/>
      <c r="T147" s="56"/>
      <c r="U147" s="57"/>
      <c r="V147" s="62"/>
      <c r="W147" s="62"/>
      <c r="X147" s="57"/>
      <c r="Y147" s="56"/>
      <c r="Z147" s="56" t="s">
        <v>123</v>
      </c>
      <c r="AA147" s="57">
        <v>43665</v>
      </c>
      <c r="AB147" s="63"/>
      <c r="AC147" s="64" t="s">
        <v>827</v>
      </c>
      <c r="AD147" s="56" t="s">
        <v>179</v>
      </c>
      <c r="AE147" s="56" t="s">
        <v>90</v>
      </c>
      <c r="AF147" s="61"/>
      <c r="AG147" s="61"/>
      <c r="AH147" s="67"/>
      <c r="AI147" s="68"/>
      <c r="AJ147" s="69">
        <f t="shared" si="1"/>
        <v>28</v>
      </c>
      <c r="AK147" s="70">
        <f t="shared" si="29"/>
        <v>43679</v>
      </c>
      <c r="AL147" s="71">
        <v>14</v>
      </c>
      <c r="AM147" s="71"/>
      <c r="AN147" s="70">
        <f t="shared" si="32"/>
        <v>43647</v>
      </c>
      <c r="AO147" s="70"/>
      <c r="AP147" s="74">
        <f ca="1"/>
        <v>322</v>
      </c>
    </row>
    <row r="148" spans="1:42" ht="14.4">
      <c r="A148" s="55" t="s">
        <v>828</v>
      </c>
      <c r="B148" s="56" t="s">
        <v>89</v>
      </c>
      <c r="C148" s="57">
        <v>43636</v>
      </c>
      <c r="D148" s="56" t="s">
        <v>90</v>
      </c>
      <c r="E148" s="56" t="s">
        <v>327</v>
      </c>
      <c r="F148" s="58" t="s">
        <v>92</v>
      </c>
      <c r="G148" s="58" t="s">
        <v>328</v>
      </c>
      <c r="H148" s="56" t="s">
        <v>327</v>
      </c>
      <c r="I148" s="59"/>
      <c r="J148" s="59">
        <f t="shared" si="26"/>
        <v>43666</v>
      </c>
      <c r="K148" s="56" t="s">
        <v>18</v>
      </c>
      <c r="L148" s="56" t="s">
        <v>14</v>
      </c>
      <c r="M148" s="60" t="s">
        <v>829</v>
      </c>
      <c r="N148" s="56" t="s">
        <v>830</v>
      </c>
      <c r="O148" s="56" t="s">
        <v>172</v>
      </c>
      <c r="P148" s="56" t="s">
        <v>331</v>
      </c>
      <c r="Q148" s="56" t="s">
        <v>96</v>
      </c>
      <c r="R148" s="59"/>
      <c r="S148" s="56" t="s">
        <v>108</v>
      </c>
      <c r="T148" s="56"/>
      <c r="U148" s="59"/>
      <c r="V148" s="77"/>
      <c r="W148" s="62" t="s">
        <v>108</v>
      </c>
      <c r="X148" s="59"/>
      <c r="Y148" s="56" t="s">
        <v>108</v>
      </c>
      <c r="Z148" s="56" t="s">
        <v>123</v>
      </c>
      <c r="AA148" s="57">
        <v>43637</v>
      </c>
      <c r="AB148" s="63"/>
      <c r="AC148" s="64" t="s">
        <v>332</v>
      </c>
      <c r="AD148" s="56" t="s">
        <v>118</v>
      </c>
      <c r="AE148" s="61"/>
      <c r="AF148" s="61"/>
      <c r="AG148" s="61"/>
      <c r="AH148" s="67"/>
      <c r="AI148" s="68"/>
      <c r="AJ148" s="69">
        <f t="shared" si="1"/>
        <v>1</v>
      </c>
      <c r="AK148" s="70" t="str">
        <f t="shared" si="29"/>
        <v/>
      </c>
      <c r="AL148" s="71" t="s">
        <v>17409</v>
      </c>
      <c r="AM148" s="71"/>
      <c r="AN148" s="70">
        <f t="shared" si="32"/>
        <v>43646</v>
      </c>
      <c r="AO148" s="70"/>
      <c r="AP148" s="74">
        <f ca="1"/>
        <v>323</v>
      </c>
    </row>
    <row r="149" spans="1:42" ht="14.4">
      <c r="A149" s="55" t="s">
        <v>831</v>
      </c>
      <c r="B149" s="56" t="s">
        <v>89</v>
      </c>
      <c r="C149" s="57">
        <v>43614</v>
      </c>
      <c r="D149" s="56" t="s">
        <v>229</v>
      </c>
      <c r="E149" s="56" t="s">
        <v>140</v>
      </c>
      <c r="F149" s="58" t="s">
        <v>106</v>
      </c>
      <c r="G149" s="58" t="s">
        <v>107</v>
      </c>
      <c r="H149" s="56" t="s">
        <v>140</v>
      </c>
      <c r="I149" s="59"/>
      <c r="J149" s="59">
        <f t="shared" si="26"/>
        <v>43644</v>
      </c>
      <c r="K149" s="56" t="s">
        <v>18</v>
      </c>
      <c r="L149" s="56" t="s">
        <v>14</v>
      </c>
      <c r="M149" s="60" t="s">
        <v>832</v>
      </c>
      <c r="N149" s="56" t="s">
        <v>833</v>
      </c>
      <c r="O149" s="61"/>
      <c r="P149" s="56" t="s">
        <v>108</v>
      </c>
      <c r="Q149" s="56" t="s">
        <v>96</v>
      </c>
      <c r="R149" s="59"/>
      <c r="S149" s="56" t="s">
        <v>108</v>
      </c>
      <c r="T149" s="56" t="s">
        <v>108</v>
      </c>
      <c r="U149" s="59"/>
      <c r="V149" s="77"/>
      <c r="W149" s="62" t="s">
        <v>108</v>
      </c>
      <c r="X149" s="59"/>
      <c r="Y149" s="56" t="s">
        <v>108</v>
      </c>
      <c r="Z149" s="56" t="s">
        <v>123</v>
      </c>
      <c r="AA149" s="57">
        <v>43614</v>
      </c>
      <c r="AB149" s="63" t="s">
        <v>155</v>
      </c>
      <c r="AC149" s="64" t="s">
        <v>834</v>
      </c>
      <c r="AD149" s="56" t="s">
        <v>633</v>
      </c>
      <c r="AE149" s="56"/>
      <c r="AF149" s="61"/>
      <c r="AG149" s="61"/>
      <c r="AH149" s="67"/>
      <c r="AI149" s="68"/>
      <c r="AJ149" s="69">
        <f t="shared" si="1"/>
        <v>0</v>
      </c>
      <c r="AK149" s="70" t="str">
        <f t="shared" si="29"/>
        <v/>
      </c>
      <c r="AL149" s="71" t="s">
        <v>17409</v>
      </c>
      <c r="AM149" s="71"/>
      <c r="AN149" s="70">
        <f t="shared" si="32"/>
        <v>43624</v>
      </c>
      <c r="AO149" s="70"/>
      <c r="AP149" s="74">
        <f ca="1"/>
        <v>345</v>
      </c>
    </row>
    <row r="150" spans="1:42" ht="14.4">
      <c r="A150" s="55" t="s">
        <v>835</v>
      </c>
      <c r="B150" s="56" t="s">
        <v>89</v>
      </c>
      <c r="C150" s="57">
        <v>43635</v>
      </c>
      <c r="D150" s="56" t="s">
        <v>119</v>
      </c>
      <c r="E150" s="56" t="s">
        <v>140</v>
      </c>
      <c r="F150" s="58" t="s">
        <v>106</v>
      </c>
      <c r="G150" s="58" t="s">
        <v>107</v>
      </c>
      <c r="H150" s="56" t="s">
        <v>140</v>
      </c>
      <c r="I150" s="57"/>
      <c r="J150" s="57">
        <f t="shared" si="26"/>
        <v>43665</v>
      </c>
      <c r="K150" s="56" t="s">
        <v>18</v>
      </c>
      <c r="L150" s="56" t="s">
        <v>14</v>
      </c>
      <c r="M150" s="60" t="s">
        <v>836</v>
      </c>
      <c r="N150" s="56" t="s">
        <v>837</v>
      </c>
      <c r="O150" s="56" t="s">
        <v>22</v>
      </c>
      <c r="P150" s="56" t="s">
        <v>838</v>
      </c>
      <c r="Q150" s="56" t="s">
        <v>28</v>
      </c>
      <c r="R150" s="59"/>
      <c r="S150" s="56" t="s">
        <v>14</v>
      </c>
      <c r="T150" s="56" t="s">
        <v>108</v>
      </c>
      <c r="U150" s="59"/>
      <c r="V150" s="77"/>
      <c r="W150" s="62"/>
      <c r="X150" s="59"/>
      <c r="Y150" s="56" t="s">
        <v>200</v>
      </c>
      <c r="Z150" s="56" t="s">
        <v>123</v>
      </c>
      <c r="AA150" s="57">
        <v>43635</v>
      </c>
      <c r="AB150" s="63" t="s">
        <v>293</v>
      </c>
      <c r="AC150" s="64" t="s">
        <v>839</v>
      </c>
      <c r="AD150" s="56" t="s">
        <v>294</v>
      </c>
      <c r="AE150" s="56"/>
      <c r="AF150" s="61"/>
      <c r="AG150" s="61"/>
      <c r="AH150" s="67"/>
      <c r="AI150" s="68"/>
      <c r="AJ150" s="69">
        <f t="shared" si="1"/>
        <v>0</v>
      </c>
      <c r="AK150" s="70" t="str">
        <f t="shared" si="29"/>
        <v/>
      </c>
      <c r="AL150" s="71" t="s">
        <v>17409</v>
      </c>
      <c r="AM150" s="71"/>
      <c r="AN150" s="70">
        <f t="shared" si="32"/>
        <v>43645</v>
      </c>
      <c r="AO150" s="70"/>
      <c r="AP150" s="74">
        <f ca="1"/>
        <v>324</v>
      </c>
    </row>
    <row r="151" spans="1:42" ht="14.4">
      <c r="A151" s="55" t="s">
        <v>840</v>
      </c>
      <c r="B151" s="56" t="s">
        <v>89</v>
      </c>
      <c r="C151" s="57">
        <v>43753</v>
      </c>
      <c r="D151" s="56" t="s">
        <v>111</v>
      </c>
      <c r="E151" s="56" t="s">
        <v>12</v>
      </c>
      <c r="F151" s="58" t="s">
        <v>106</v>
      </c>
      <c r="G151" s="58" t="s">
        <v>107</v>
      </c>
      <c r="H151" s="56" t="s">
        <v>12</v>
      </c>
      <c r="I151" s="59"/>
      <c r="J151" s="59">
        <f t="shared" si="26"/>
        <v>43783</v>
      </c>
      <c r="K151" s="56" t="s">
        <v>18</v>
      </c>
      <c r="L151" s="56" t="s">
        <v>18</v>
      </c>
      <c r="M151" s="60" t="s">
        <v>841</v>
      </c>
      <c r="N151" s="56"/>
      <c r="O151" s="56" t="s">
        <v>249</v>
      </c>
      <c r="P151" s="56" t="s">
        <v>842</v>
      </c>
      <c r="Q151" s="56" t="s">
        <v>541</v>
      </c>
      <c r="R151" s="59"/>
      <c r="S151" s="56"/>
      <c r="T151" s="56"/>
      <c r="U151" s="57"/>
      <c r="V151" s="77"/>
      <c r="W151" s="77"/>
      <c r="X151" s="59"/>
      <c r="Y151" s="61"/>
      <c r="Z151" s="56" t="s">
        <v>121</v>
      </c>
      <c r="AA151" s="57">
        <v>43753</v>
      </c>
      <c r="AB151" s="75"/>
      <c r="AC151" s="64" t="s">
        <v>843</v>
      </c>
      <c r="AD151" s="65" t="s">
        <v>97</v>
      </c>
      <c r="AE151" s="56" t="s">
        <v>111</v>
      </c>
      <c r="AF151" s="61"/>
      <c r="AG151" s="61"/>
      <c r="AH151" s="67"/>
      <c r="AI151" s="68"/>
      <c r="AJ151" s="69">
        <f t="shared" si="1"/>
        <v>0</v>
      </c>
      <c r="AK151" s="70" t="str">
        <f t="shared" si="29"/>
        <v/>
      </c>
      <c r="AL151" s="71" t="s">
        <v>17409</v>
      </c>
      <c r="AM151" s="71"/>
      <c r="AN151" s="70"/>
      <c r="AO151" s="70"/>
      <c r="AP151" s="74">
        <f ca="1"/>
        <v>206</v>
      </c>
    </row>
    <row r="152" spans="1:42" ht="26.5">
      <c r="A152" s="55" t="s">
        <v>844</v>
      </c>
      <c r="B152" s="56" t="s">
        <v>89</v>
      </c>
      <c r="C152" s="57">
        <v>43782</v>
      </c>
      <c r="D152" s="56" t="s">
        <v>131</v>
      </c>
      <c r="E152" s="56" t="s">
        <v>105</v>
      </c>
      <c r="F152" s="58" t="s">
        <v>106</v>
      </c>
      <c r="G152" s="58" t="s">
        <v>107</v>
      </c>
      <c r="H152" s="56" t="s">
        <v>105</v>
      </c>
      <c r="I152" s="59"/>
      <c r="J152" s="59">
        <f t="shared" si="26"/>
        <v>43812</v>
      </c>
      <c r="K152" s="56" t="s">
        <v>18</v>
      </c>
      <c r="L152" s="56" t="s">
        <v>18</v>
      </c>
      <c r="M152" s="60" t="s">
        <v>845</v>
      </c>
      <c r="N152" s="56" t="s">
        <v>846</v>
      </c>
      <c r="O152" s="56" t="s">
        <v>22</v>
      </c>
      <c r="P152" s="56" t="s">
        <v>847</v>
      </c>
      <c r="Q152" s="56" t="s">
        <v>133</v>
      </c>
      <c r="R152" s="59"/>
      <c r="S152" s="56" t="s">
        <v>108</v>
      </c>
      <c r="T152" s="56" t="s">
        <v>108</v>
      </c>
      <c r="U152" s="57"/>
      <c r="V152" s="77"/>
      <c r="W152" s="62" t="s">
        <v>122</v>
      </c>
      <c r="X152" s="59"/>
      <c r="Y152" s="56" t="s">
        <v>108</v>
      </c>
      <c r="Z152" s="56" t="s">
        <v>121</v>
      </c>
      <c r="AA152" s="57">
        <v>43782</v>
      </c>
      <c r="AB152" s="63" t="s">
        <v>318</v>
      </c>
      <c r="AC152" s="64" t="s">
        <v>848</v>
      </c>
      <c r="AD152" s="56" t="s">
        <v>97</v>
      </c>
      <c r="AE152" s="56" t="s">
        <v>131</v>
      </c>
      <c r="AF152" s="61"/>
      <c r="AG152" s="61"/>
      <c r="AH152" s="67"/>
      <c r="AI152" s="68"/>
      <c r="AJ152" s="69">
        <f t="shared" si="1"/>
        <v>0</v>
      </c>
      <c r="AK152" s="70"/>
      <c r="AL152" s="71"/>
      <c r="AM152" s="71"/>
      <c r="AN152" s="70"/>
      <c r="AO152" s="70"/>
      <c r="AP152" s="74">
        <f ca="1"/>
        <v>177</v>
      </c>
    </row>
    <row r="153" spans="1:42" ht="14.4">
      <c r="A153" s="55" t="s">
        <v>849</v>
      </c>
      <c r="B153" s="56" t="s">
        <v>89</v>
      </c>
      <c r="C153" s="57">
        <v>43643</v>
      </c>
      <c r="D153" s="56" t="s">
        <v>90</v>
      </c>
      <c r="E153" s="56" t="s">
        <v>129</v>
      </c>
      <c r="F153" s="58" t="s">
        <v>106</v>
      </c>
      <c r="G153" s="58" t="s">
        <v>214</v>
      </c>
      <c r="H153" s="56" t="s">
        <v>276</v>
      </c>
      <c r="I153" s="57"/>
      <c r="J153" s="57">
        <f t="shared" si="26"/>
        <v>43673</v>
      </c>
      <c r="K153" s="56" t="s">
        <v>18</v>
      </c>
      <c r="L153" s="56" t="s">
        <v>14</v>
      </c>
      <c r="M153" s="60" t="s">
        <v>850</v>
      </c>
      <c r="N153" s="56" t="s">
        <v>851</v>
      </c>
      <c r="O153" s="56" t="s">
        <v>44</v>
      </c>
      <c r="P153" s="56" t="s">
        <v>852</v>
      </c>
      <c r="Q153" s="56" t="s">
        <v>96</v>
      </c>
      <c r="R153" s="57"/>
      <c r="S153" s="56"/>
      <c r="T153" s="56"/>
      <c r="U153" s="57"/>
      <c r="V153" s="62"/>
      <c r="W153" s="62" t="s">
        <v>108</v>
      </c>
      <c r="X153" s="57"/>
      <c r="Y153" s="56" t="s">
        <v>108</v>
      </c>
      <c r="Z153" s="56" t="s">
        <v>123</v>
      </c>
      <c r="AA153" s="57">
        <v>43655</v>
      </c>
      <c r="AB153" s="75"/>
      <c r="AC153" s="64" t="s">
        <v>853</v>
      </c>
      <c r="AD153" s="56" t="s">
        <v>118</v>
      </c>
      <c r="AE153" s="56"/>
      <c r="AF153" s="61"/>
      <c r="AG153" s="61"/>
      <c r="AH153" s="67"/>
      <c r="AI153" s="68"/>
      <c r="AJ153" s="69">
        <f t="shared" si="1"/>
        <v>12</v>
      </c>
      <c r="AK153" s="70" t="str">
        <f>IF(R153="","",SUM(R153+30))</f>
        <v/>
      </c>
      <c r="AL153" s="71" t="s">
        <v>17409</v>
      </c>
      <c r="AM153" s="71"/>
      <c r="AN153" s="70">
        <f>IF(C153="","",SUM(C153+10))</f>
        <v>43653</v>
      </c>
      <c r="AO153" s="70"/>
      <c r="AP153" s="74">
        <f ca="1"/>
        <v>316</v>
      </c>
    </row>
    <row r="154" spans="1:42" ht="14.4">
      <c r="A154" s="55" t="s">
        <v>854</v>
      </c>
      <c r="B154" s="56" t="s">
        <v>89</v>
      </c>
      <c r="C154" s="57">
        <v>43791</v>
      </c>
      <c r="D154" s="56" t="s">
        <v>131</v>
      </c>
      <c r="E154" s="56" t="s">
        <v>129</v>
      </c>
      <c r="F154" s="58" t="s">
        <v>106</v>
      </c>
      <c r="G154" s="58" t="s">
        <v>107</v>
      </c>
      <c r="H154" s="56" t="s">
        <v>129</v>
      </c>
      <c r="I154" s="59"/>
      <c r="J154" s="59">
        <f t="shared" si="26"/>
        <v>43821</v>
      </c>
      <c r="K154" s="56" t="s">
        <v>18</v>
      </c>
      <c r="L154" s="56" t="s">
        <v>14</v>
      </c>
      <c r="M154" s="60" t="s">
        <v>855</v>
      </c>
      <c r="N154" s="56" t="s">
        <v>856</v>
      </c>
      <c r="O154" s="56"/>
      <c r="P154" s="56" t="s">
        <v>108</v>
      </c>
      <c r="Q154" s="56" t="s">
        <v>130</v>
      </c>
      <c r="R154" s="59"/>
      <c r="S154" s="56" t="s">
        <v>108</v>
      </c>
      <c r="T154" s="56" t="s">
        <v>108</v>
      </c>
      <c r="U154" s="57"/>
      <c r="V154" s="77"/>
      <c r="W154" s="62" t="s">
        <v>108</v>
      </c>
      <c r="X154" s="59"/>
      <c r="Y154" s="56" t="s">
        <v>108</v>
      </c>
      <c r="Z154" s="56" t="s">
        <v>123</v>
      </c>
      <c r="AA154" s="57">
        <v>43791</v>
      </c>
      <c r="AB154" s="63" t="s">
        <v>318</v>
      </c>
      <c r="AC154" s="64" t="s">
        <v>857</v>
      </c>
      <c r="AD154" s="56" t="s">
        <v>633</v>
      </c>
      <c r="AE154" s="56" t="s">
        <v>131</v>
      </c>
      <c r="AF154" s="61"/>
      <c r="AG154" s="61"/>
      <c r="AH154" s="67"/>
      <c r="AI154" s="68"/>
      <c r="AJ154" s="69">
        <f t="shared" si="1"/>
        <v>0</v>
      </c>
      <c r="AK154" s="70"/>
      <c r="AL154" s="71"/>
      <c r="AM154" s="71"/>
      <c r="AN154" s="70"/>
      <c r="AO154" s="70"/>
      <c r="AP154" s="74">
        <f ca="1"/>
        <v>168</v>
      </c>
    </row>
    <row r="155" spans="1:42" ht="14.4">
      <c r="A155" s="55" t="s">
        <v>858</v>
      </c>
      <c r="B155" s="56" t="s">
        <v>89</v>
      </c>
      <c r="C155" s="57">
        <v>43493</v>
      </c>
      <c r="D155" s="56" t="s">
        <v>90</v>
      </c>
      <c r="E155" s="56" t="s">
        <v>140</v>
      </c>
      <c r="F155" s="58" t="s">
        <v>106</v>
      </c>
      <c r="G155" s="58" t="s">
        <v>107</v>
      </c>
      <c r="H155" s="56" t="s">
        <v>140</v>
      </c>
      <c r="I155" s="57"/>
      <c r="J155" s="57">
        <f t="shared" si="26"/>
        <v>43523</v>
      </c>
      <c r="K155" s="56" t="s">
        <v>18</v>
      </c>
      <c r="L155" s="56" t="s">
        <v>18</v>
      </c>
      <c r="M155" s="60" t="s">
        <v>859</v>
      </c>
      <c r="N155" s="56" t="s">
        <v>860</v>
      </c>
      <c r="O155" s="56" t="s">
        <v>16</v>
      </c>
      <c r="P155" s="56" t="s">
        <v>861</v>
      </c>
      <c r="Q155" s="56" t="s">
        <v>28</v>
      </c>
      <c r="R155" s="57"/>
      <c r="S155" s="56" t="s">
        <v>108</v>
      </c>
      <c r="T155" s="56" t="s">
        <v>108</v>
      </c>
      <c r="U155" s="57"/>
      <c r="V155" s="62"/>
      <c r="W155" s="62">
        <v>0</v>
      </c>
      <c r="X155" s="57"/>
      <c r="Y155" s="56" t="s">
        <v>108</v>
      </c>
      <c r="Z155" s="56" t="s">
        <v>121</v>
      </c>
      <c r="AA155" s="57">
        <v>43493</v>
      </c>
      <c r="AB155" s="63" t="s">
        <v>127</v>
      </c>
      <c r="AC155" s="64" t="s">
        <v>862</v>
      </c>
      <c r="AD155" s="65" t="s">
        <v>97</v>
      </c>
      <c r="AE155" s="65" t="s">
        <v>90</v>
      </c>
      <c r="AF155" s="66"/>
      <c r="AG155" s="66"/>
      <c r="AH155" s="67"/>
      <c r="AI155" s="68"/>
      <c r="AJ155" s="69">
        <f t="shared" si="1"/>
        <v>0</v>
      </c>
      <c r="AK155" s="70" t="str">
        <f t="shared" ref="AK155:AK161" si="33">IF(R155="","",SUM(R155+30))</f>
        <v/>
      </c>
      <c r="AL155" s="71" t="s">
        <v>17409</v>
      </c>
      <c r="AM155" s="71"/>
      <c r="AN155" s="70">
        <f>IF(C155="","",SUM(C155+10))</f>
        <v>43503</v>
      </c>
      <c r="AO155" s="70"/>
      <c r="AP155" s="74">
        <f ca="1"/>
        <v>466</v>
      </c>
    </row>
    <row r="156" spans="1:42" ht="14.4">
      <c r="A156" s="55" t="s">
        <v>863</v>
      </c>
      <c r="B156" s="56" t="s">
        <v>89</v>
      </c>
      <c r="C156" s="57">
        <v>43750</v>
      </c>
      <c r="D156" s="56" t="s">
        <v>90</v>
      </c>
      <c r="E156" s="56" t="s">
        <v>276</v>
      </c>
      <c r="F156" s="58" t="s">
        <v>214</v>
      </c>
      <c r="G156" s="58" t="s">
        <v>214</v>
      </c>
      <c r="H156" s="56" t="s">
        <v>276</v>
      </c>
      <c r="I156" s="59"/>
      <c r="J156" s="59">
        <f t="shared" si="26"/>
        <v>43780</v>
      </c>
      <c r="K156" s="56" t="s">
        <v>18</v>
      </c>
      <c r="L156" s="56" t="s">
        <v>14</v>
      </c>
      <c r="M156" s="60" t="s">
        <v>864</v>
      </c>
      <c r="N156" s="56"/>
      <c r="O156" s="56"/>
      <c r="P156" s="56"/>
      <c r="Q156" s="56" t="s">
        <v>478</v>
      </c>
      <c r="R156" s="59"/>
      <c r="S156" s="56" t="s">
        <v>108</v>
      </c>
      <c r="T156" s="56" t="s">
        <v>108</v>
      </c>
      <c r="U156" s="57"/>
      <c r="V156" s="77"/>
      <c r="W156" s="62" t="s">
        <v>108</v>
      </c>
      <c r="X156" s="59"/>
      <c r="Y156" s="56" t="s">
        <v>108</v>
      </c>
      <c r="Z156" s="56" t="s">
        <v>123</v>
      </c>
      <c r="AA156" s="57">
        <v>43803</v>
      </c>
      <c r="AB156" s="75"/>
      <c r="AC156" s="64" t="s">
        <v>865</v>
      </c>
      <c r="AD156" s="56" t="s">
        <v>224</v>
      </c>
      <c r="AE156" s="56" t="s">
        <v>119</v>
      </c>
      <c r="AF156" s="61"/>
      <c r="AG156" s="61"/>
      <c r="AH156" s="67"/>
      <c r="AI156" s="68"/>
      <c r="AJ156" s="69">
        <f t="shared" si="1"/>
        <v>53</v>
      </c>
      <c r="AK156" s="70" t="str">
        <f t="shared" si="33"/>
        <v/>
      </c>
      <c r="AL156" s="71" t="s">
        <v>17409</v>
      </c>
      <c r="AM156" s="71"/>
      <c r="AN156" s="70"/>
      <c r="AO156" s="70"/>
      <c r="AP156" s="74">
        <f ca="1"/>
        <v>209</v>
      </c>
    </row>
    <row r="157" spans="1:42" ht="14.4">
      <c r="A157" s="55" t="s">
        <v>866</v>
      </c>
      <c r="B157" s="56" t="s">
        <v>89</v>
      </c>
      <c r="C157" s="57">
        <v>43634</v>
      </c>
      <c r="D157" s="56" t="s">
        <v>131</v>
      </c>
      <c r="E157" s="56" t="s">
        <v>140</v>
      </c>
      <c r="F157" s="58" t="s">
        <v>106</v>
      </c>
      <c r="G157" s="58" t="s">
        <v>107</v>
      </c>
      <c r="H157" s="56" t="s">
        <v>140</v>
      </c>
      <c r="I157" s="57"/>
      <c r="J157" s="57">
        <f t="shared" si="26"/>
        <v>43664</v>
      </c>
      <c r="K157" s="56" t="s">
        <v>18</v>
      </c>
      <c r="L157" s="56" t="s">
        <v>14</v>
      </c>
      <c r="M157" s="60" t="s">
        <v>867</v>
      </c>
      <c r="N157" s="56" t="s">
        <v>868</v>
      </c>
      <c r="O157" s="56"/>
      <c r="P157" s="56"/>
      <c r="Q157" s="56"/>
      <c r="R157" s="57"/>
      <c r="S157" s="56" t="s">
        <v>108</v>
      </c>
      <c r="T157" s="56" t="s">
        <v>108</v>
      </c>
      <c r="U157" s="57"/>
      <c r="V157" s="62"/>
      <c r="W157" s="62" t="s">
        <v>108</v>
      </c>
      <c r="X157" s="57"/>
      <c r="Y157" s="56" t="s">
        <v>108</v>
      </c>
      <c r="Z157" s="56" t="s">
        <v>123</v>
      </c>
      <c r="AA157" s="57">
        <v>43635</v>
      </c>
      <c r="AB157" s="63" t="s">
        <v>484</v>
      </c>
      <c r="AC157" s="64" t="s">
        <v>869</v>
      </c>
      <c r="AD157" s="56" t="s">
        <v>118</v>
      </c>
      <c r="AE157" s="56"/>
      <c r="AF157" s="61"/>
      <c r="AG157" s="61"/>
      <c r="AH157" s="67"/>
      <c r="AI157" s="68"/>
      <c r="AJ157" s="69">
        <f t="shared" si="1"/>
        <v>1</v>
      </c>
      <c r="AK157" s="70" t="str">
        <f t="shared" si="33"/>
        <v/>
      </c>
      <c r="AL157" s="71" t="s">
        <v>17409</v>
      </c>
      <c r="AM157" s="71"/>
      <c r="AN157" s="70">
        <f t="shared" ref="AN157:AN161" si="34">IF(C157="","",SUM(C157+10))</f>
        <v>43644</v>
      </c>
      <c r="AO157" s="70"/>
      <c r="AP157" s="74">
        <f ca="1"/>
        <v>325</v>
      </c>
    </row>
    <row r="158" spans="1:42" ht="14.4">
      <c r="A158" s="55" t="s">
        <v>870</v>
      </c>
      <c r="B158" s="56" t="s">
        <v>89</v>
      </c>
      <c r="C158" s="57">
        <v>43500</v>
      </c>
      <c r="D158" s="56" t="s">
        <v>90</v>
      </c>
      <c r="E158" s="56" t="s">
        <v>327</v>
      </c>
      <c r="F158" s="58" t="s">
        <v>92</v>
      </c>
      <c r="G158" s="58" t="s">
        <v>328</v>
      </c>
      <c r="H158" s="56" t="s">
        <v>327</v>
      </c>
      <c r="I158" s="57"/>
      <c r="J158" s="57">
        <f t="shared" si="26"/>
        <v>43530</v>
      </c>
      <c r="K158" s="56" t="s">
        <v>18</v>
      </c>
      <c r="L158" s="56" t="s">
        <v>18</v>
      </c>
      <c r="M158" s="60" t="s">
        <v>871</v>
      </c>
      <c r="N158" s="56" t="s">
        <v>872</v>
      </c>
      <c r="O158" s="56" t="s">
        <v>271</v>
      </c>
      <c r="P158" s="56"/>
      <c r="Q158" s="56" t="s">
        <v>96</v>
      </c>
      <c r="R158" s="57"/>
      <c r="S158" s="56" t="s">
        <v>18</v>
      </c>
      <c r="T158" s="56" t="s">
        <v>108</v>
      </c>
      <c r="U158" s="57"/>
      <c r="V158" s="62"/>
      <c r="W158" s="62"/>
      <c r="X158" s="57"/>
      <c r="Y158" s="61"/>
      <c r="Z158" s="56" t="s">
        <v>121</v>
      </c>
      <c r="AA158" s="57">
        <v>43502</v>
      </c>
      <c r="AB158" s="75"/>
      <c r="AC158" s="64" t="s">
        <v>873</v>
      </c>
      <c r="AD158" s="65" t="s">
        <v>97</v>
      </c>
      <c r="AE158" s="65"/>
      <c r="AF158" s="66"/>
      <c r="AG158" s="66"/>
      <c r="AH158" s="67"/>
      <c r="AI158" s="68"/>
      <c r="AJ158" s="69">
        <f t="shared" si="1"/>
        <v>2</v>
      </c>
      <c r="AK158" s="70" t="str">
        <f t="shared" si="33"/>
        <v/>
      </c>
      <c r="AL158" s="71" t="s">
        <v>17409</v>
      </c>
      <c r="AM158" s="71"/>
      <c r="AN158" s="70">
        <f t="shared" si="34"/>
        <v>43510</v>
      </c>
      <c r="AO158" s="70"/>
      <c r="AP158" s="74">
        <f ca="1"/>
        <v>459</v>
      </c>
    </row>
    <row r="159" spans="1:42" ht="14.4">
      <c r="A159" s="55" t="s">
        <v>874</v>
      </c>
      <c r="B159" s="56" t="s">
        <v>89</v>
      </c>
      <c r="C159" s="57">
        <v>43557</v>
      </c>
      <c r="D159" s="56" t="s">
        <v>90</v>
      </c>
      <c r="E159" s="56" t="s">
        <v>140</v>
      </c>
      <c r="F159" s="58" t="s">
        <v>106</v>
      </c>
      <c r="G159" s="58" t="s">
        <v>107</v>
      </c>
      <c r="H159" s="56" t="s">
        <v>140</v>
      </c>
      <c r="I159" s="57"/>
      <c r="J159" s="57">
        <f t="shared" si="26"/>
        <v>43587</v>
      </c>
      <c r="K159" s="56" t="s">
        <v>18</v>
      </c>
      <c r="L159" s="56" t="s">
        <v>14</v>
      </c>
      <c r="M159" s="60" t="s">
        <v>875</v>
      </c>
      <c r="N159" s="56" t="s">
        <v>875</v>
      </c>
      <c r="O159" s="56" t="s">
        <v>249</v>
      </c>
      <c r="P159" s="56"/>
      <c r="Q159" s="56" t="s">
        <v>96</v>
      </c>
      <c r="R159" s="57"/>
      <c r="S159" s="56" t="s">
        <v>108</v>
      </c>
      <c r="T159" s="56" t="s">
        <v>108</v>
      </c>
      <c r="U159" s="57"/>
      <c r="V159" s="62"/>
      <c r="W159" s="62" t="s">
        <v>108</v>
      </c>
      <c r="X159" s="57"/>
      <c r="Y159" s="56" t="s">
        <v>108</v>
      </c>
      <c r="Z159" s="56" t="s">
        <v>108</v>
      </c>
      <c r="AA159" s="57">
        <v>43557</v>
      </c>
      <c r="AB159" s="63" t="s">
        <v>244</v>
      </c>
      <c r="AC159" s="64" t="s">
        <v>876</v>
      </c>
      <c r="AD159" s="56" t="s">
        <v>224</v>
      </c>
      <c r="AE159" s="56"/>
      <c r="AF159" s="61"/>
      <c r="AG159" s="61"/>
      <c r="AH159" s="67"/>
      <c r="AI159" s="68"/>
      <c r="AJ159" s="69">
        <f t="shared" si="1"/>
        <v>0</v>
      </c>
      <c r="AK159" s="70" t="str">
        <f t="shared" si="33"/>
        <v/>
      </c>
      <c r="AL159" s="71" t="s">
        <v>17409</v>
      </c>
      <c r="AM159" s="71"/>
      <c r="AN159" s="70">
        <f t="shared" si="34"/>
        <v>43567</v>
      </c>
      <c r="AO159" s="70"/>
      <c r="AP159" s="74">
        <f ca="1"/>
        <v>402</v>
      </c>
    </row>
    <row r="160" spans="1:42" ht="14.4">
      <c r="A160" s="55" t="s">
        <v>877</v>
      </c>
      <c r="B160" s="56" t="s">
        <v>89</v>
      </c>
      <c r="C160" s="57">
        <v>43543</v>
      </c>
      <c r="D160" s="56" t="s">
        <v>90</v>
      </c>
      <c r="E160" s="56" t="s">
        <v>12</v>
      </c>
      <c r="F160" s="58" t="s">
        <v>106</v>
      </c>
      <c r="G160" s="58" t="s">
        <v>107</v>
      </c>
      <c r="H160" s="56" t="s">
        <v>12</v>
      </c>
      <c r="I160" s="57"/>
      <c r="J160" s="57">
        <f t="shared" si="26"/>
        <v>43573</v>
      </c>
      <c r="K160" s="56" t="s">
        <v>18</v>
      </c>
      <c r="L160" s="56" t="s">
        <v>14</v>
      </c>
      <c r="M160" s="60" t="s">
        <v>875</v>
      </c>
      <c r="N160" s="56" t="s">
        <v>878</v>
      </c>
      <c r="O160" s="56" t="s">
        <v>249</v>
      </c>
      <c r="P160" s="56"/>
      <c r="Q160" s="56" t="s">
        <v>17</v>
      </c>
      <c r="R160" s="57"/>
      <c r="S160" s="56"/>
      <c r="T160" s="56"/>
      <c r="U160" s="57"/>
      <c r="V160" s="62"/>
      <c r="W160" s="62" t="s">
        <v>108</v>
      </c>
      <c r="X160" s="57"/>
      <c r="Y160" s="56"/>
      <c r="Z160" s="56" t="s">
        <v>123</v>
      </c>
      <c r="AA160" s="57">
        <v>43559</v>
      </c>
      <c r="AB160" s="63"/>
      <c r="AC160" s="64" t="s">
        <v>879</v>
      </c>
      <c r="AD160" s="56" t="s">
        <v>224</v>
      </c>
      <c r="AE160" s="56" t="s">
        <v>90</v>
      </c>
      <c r="AF160" s="61"/>
      <c r="AG160" s="61"/>
      <c r="AH160" s="67"/>
      <c r="AI160" s="68"/>
      <c r="AJ160" s="69">
        <f t="shared" si="1"/>
        <v>16</v>
      </c>
      <c r="AK160" s="70" t="str">
        <f t="shared" si="33"/>
        <v/>
      </c>
      <c r="AL160" s="71" t="s">
        <v>17409</v>
      </c>
      <c r="AM160" s="71"/>
      <c r="AN160" s="70">
        <f t="shared" si="34"/>
        <v>43553</v>
      </c>
      <c r="AO160" s="70"/>
      <c r="AP160" s="74">
        <f ca="1"/>
        <v>416</v>
      </c>
    </row>
    <row r="161" spans="1:42" ht="14.4">
      <c r="A161" s="55" t="s">
        <v>880</v>
      </c>
      <c r="B161" s="56" t="s">
        <v>89</v>
      </c>
      <c r="C161" s="57">
        <v>43677</v>
      </c>
      <c r="D161" s="56" t="s">
        <v>131</v>
      </c>
      <c r="E161" s="56" t="s">
        <v>129</v>
      </c>
      <c r="F161" s="58" t="s">
        <v>106</v>
      </c>
      <c r="G161" s="58" t="s">
        <v>107</v>
      </c>
      <c r="H161" s="56" t="s">
        <v>129</v>
      </c>
      <c r="I161" s="59"/>
      <c r="J161" s="59">
        <f t="shared" si="26"/>
        <v>43707</v>
      </c>
      <c r="K161" s="56" t="s">
        <v>18</v>
      </c>
      <c r="L161" s="56" t="s">
        <v>14</v>
      </c>
      <c r="M161" s="60" t="s">
        <v>881</v>
      </c>
      <c r="N161" s="56" t="s">
        <v>882</v>
      </c>
      <c r="O161" s="56"/>
      <c r="P161" s="56" t="s">
        <v>108</v>
      </c>
      <c r="Q161" s="56" t="s">
        <v>130</v>
      </c>
      <c r="R161" s="59"/>
      <c r="S161" s="56" t="s">
        <v>108</v>
      </c>
      <c r="T161" s="56" t="s">
        <v>108</v>
      </c>
      <c r="U161" s="59"/>
      <c r="V161" s="77"/>
      <c r="W161" s="62" t="s">
        <v>108</v>
      </c>
      <c r="X161" s="59"/>
      <c r="Y161" s="56" t="s">
        <v>108</v>
      </c>
      <c r="Z161" s="56" t="s">
        <v>123</v>
      </c>
      <c r="AA161" s="57">
        <v>43678</v>
      </c>
      <c r="AB161" s="63" t="s">
        <v>163</v>
      </c>
      <c r="AC161" s="64" t="s">
        <v>883</v>
      </c>
      <c r="AD161" s="56" t="s">
        <v>118</v>
      </c>
      <c r="AE161" s="56" t="s">
        <v>131</v>
      </c>
      <c r="AF161" s="61"/>
      <c r="AG161" s="61"/>
      <c r="AH161" s="67"/>
      <c r="AI161" s="68"/>
      <c r="AJ161" s="69">
        <f t="shared" si="1"/>
        <v>1</v>
      </c>
      <c r="AK161" s="70" t="str">
        <f t="shared" si="33"/>
        <v/>
      </c>
      <c r="AL161" s="71" t="s">
        <v>17409</v>
      </c>
      <c r="AM161" s="71"/>
      <c r="AN161" s="70">
        <f t="shared" si="34"/>
        <v>43687</v>
      </c>
      <c r="AO161" s="70"/>
      <c r="AP161" s="74">
        <f ca="1"/>
        <v>282</v>
      </c>
    </row>
    <row r="162" spans="1:42" ht="14.4">
      <c r="A162" s="55" t="s">
        <v>884</v>
      </c>
      <c r="B162" s="56" t="s">
        <v>89</v>
      </c>
      <c r="C162" s="57">
        <v>43773</v>
      </c>
      <c r="D162" s="56" t="s">
        <v>119</v>
      </c>
      <c r="E162" s="56" t="s">
        <v>196</v>
      </c>
      <c r="F162" s="58" t="s">
        <v>106</v>
      </c>
      <c r="G162" s="58" t="s">
        <v>113</v>
      </c>
      <c r="H162" s="56" t="s">
        <v>196</v>
      </c>
      <c r="I162" s="59"/>
      <c r="J162" s="59">
        <f t="shared" si="26"/>
        <v>43803</v>
      </c>
      <c r="K162" s="56"/>
      <c r="L162" s="56"/>
      <c r="M162" s="60" t="s">
        <v>885</v>
      </c>
      <c r="N162" s="56" t="s">
        <v>886</v>
      </c>
      <c r="O162" s="56" t="s">
        <v>114</v>
      </c>
      <c r="P162" s="56" t="s">
        <v>887</v>
      </c>
      <c r="Q162" s="56" t="s">
        <v>117</v>
      </c>
      <c r="R162" s="59"/>
      <c r="S162" s="56" t="s">
        <v>108</v>
      </c>
      <c r="T162" s="56" t="s">
        <v>108</v>
      </c>
      <c r="U162" s="57"/>
      <c r="V162" s="62">
        <v>25</v>
      </c>
      <c r="W162" s="62">
        <v>25</v>
      </c>
      <c r="X162" s="57">
        <v>43773</v>
      </c>
      <c r="Y162" s="56" t="s">
        <v>108</v>
      </c>
      <c r="Z162" s="56" t="s">
        <v>121</v>
      </c>
      <c r="AA162" s="57">
        <v>43784</v>
      </c>
      <c r="AB162" s="75"/>
      <c r="AC162" s="64" t="s">
        <v>888</v>
      </c>
      <c r="AD162" s="56" t="s">
        <v>97</v>
      </c>
      <c r="AE162" s="56" t="s">
        <v>119</v>
      </c>
      <c r="AF162" s="61"/>
      <c r="AG162" s="61"/>
      <c r="AH162" s="67"/>
      <c r="AI162" s="68"/>
      <c r="AJ162" s="69">
        <f t="shared" si="1"/>
        <v>11</v>
      </c>
      <c r="AK162" s="70"/>
      <c r="AL162" s="71"/>
      <c r="AM162" s="71"/>
      <c r="AN162" s="70"/>
      <c r="AO162" s="70"/>
      <c r="AP162" s="74">
        <f ca="1"/>
        <v>186</v>
      </c>
    </row>
    <row r="163" spans="1:42" ht="14.4">
      <c r="A163" s="55" t="s">
        <v>889</v>
      </c>
      <c r="B163" s="56" t="s">
        <v>89</v>
      </c>
      <c r="C163" s="57">
        <v>43775</v>
      </c>
      <c r="D163" s="56" t="s">
        <v>90</v>
      </c>
      <c r="E163" s="56" t="s">
        <v>196</v>
      </c>
      <c r="F163" s="58" t="s">
        <v>106</v>
      </c>
      <c r="G163" s="58" t="s">
        <v>113</v>
      </c>
      <c r="H163" s="56" t="s">
        <v>112</v>
      </c>
      <c r="I163" s="59"/>
      <c r="J163" s="59">
        <f t="shared" si="26"/>
        <v>43805</v>
      </c>
      <c r="K163" s="56" t="s">
        <v>18</v>
      </c>
      <c r="L163" s="56" t="s">
        <v>18</v>
      </c>
      <c r="M163" s="60" t="s">
        <v>890</v>
      </c>
      <c r="N163" s="56" t="s">
        <v>891</v>
      </c>
      <c r="O163" s="56" t="s">
        <v>249</v>
      </c>
      <c r="P163" s="56" t="s">
        <v>892</v>
      </c>
      <c r="Q163" s="56" t="s">
        <v>256</v>
      </c>
      <c r="R163" s="59"/>
      <c r="S163" s="56" t="s">
        <v>108</v>
      </c>
      <c r="T163" s="56" t="s">
        <v>108</v>
      </c>
      <c r="U163" s="57">
        <v>43782</v>
      </c>
      <c r="V163" s="62">
        <v>25</v>
      </c>
      <c r="W163" s="62">
        <v>63.5</v>
      </c>
      <c r="X163" s="57">
        <v>43791</v>
      </c>
      <c r="Y163" s="56" t="s">
        <v>108</v>
      </c>
      <c r="Z163" s="56" t="s">
        <v>123</v>
      </c>
      <c r="AA163" s="57">
        <v>43840</v>
      </c>
      <c r="AB163" s="75"/>
      <c r="AC163" s="64" t="s">
        <v>893</v>
      </c>
      <c r="AD163" s="56" t="s">
        <v>118</v>
      </c>
      <c r="AE163" s="56" t="s">
        <v>119</v>
      </c>
      <c r="AF163" s="61"/>
      <c r="AG163" s="61"/>
      <c r="AH163" s="67"/>
      <c r="AI163" s="68"/>
      <c r="AJ163" s="69">
        <f t="shared" si="1"/>
        <v>65</v>
      </c>
      <c r="AK163" s="70"/>
      <c r="AL163" s="71"/>
      <c r="AM163" s="71"/>
      <c r="AN163" s="70"/>
      <c r="AO163" s="70"/>
      <c r="AP163" s="74">
        <f ca="1"/>
        <v>184</v>
      </c>
    </row>
    <row r="164" spans="1:42" ht="14.4">
      <c r="A164" s="55" t="s">
        <v>894</v>
      </c>
      <c r="B164" s="56" t="s">
        <v>89</v>
      </c>
      <c r="C164" s="57">
        <v>43516</v>
      </c>
      <c r="D164" s="56" t="s">
        <v>90</v>
      </c>
      <c r="E164" s="56" t="s">
        <v>12</v>
      </c>
      <c r="F164" s="58" t="s">
        <v>106</v>
      </c>
      <c r="G164" s="58" t="s">
        <v>107</v>
      </c>
      <c r="H164" s="56" t="s">
        <v>12</v>
      </c>
      <c r="I164" s="57"/>
      <c r="J164" s="57">
        <f t="shared" si="26"/>
        <v>43546</v>
      </c>
      <c r="K164" s="56" t="s">
        <v>18</v>
      </c>
      <c r="L164" s="56" t="s">
        <v>18</v>
      </c>
      <c r="M164" s="60" t="s">
        <v>895</v>
      </c>
      <c r="N164" s="56" t="s">
        <v>896</v>
      </c>
      <c r="O164" s="56" t="s">
        <v>189</v>
      </c>
      <c r="P164" s="56" t="s">
        <v>897</v>
      </c>
      <c r="Q164" s="56" t="s">
        <v>17</v>
      </c>
      <c r="R164" s="57"/>
      <c r="S164" s="56"/>
      <c r="T164" s="56"/>
      <c r="U164" s="57"/>
      <c r="V164" s="77"/>
      <c r="W164" s="77"/>
      <c r="X164" s="57"/>
      <c r="Y164" s="61"/>
      <c r="Z164" s="56" t="s">
        <v>121</v>
      </c>
      <c r="AA164" s="57">
        <v>43539</v>
      </c>
      <c r="AB164" s="75"/>
      <c r="AC164" s="64"/>
      <c r="AD164" s="65" t="s">
        <v>97</v>
      </c>
      <c r="AE164" s="56" t="s">
        <v>90</v>
      </c>
      <c r="AF164" s="61"/>
      <c r="AG164" s="61"/>
      <c r="AH164" s="67"/>
      <c r="AI164" s="68"/>
      <c r="AJ164" s="69">
        <f t="shared" si="1"/>
        <v>23</v>
      </c>
      <c r="AK164" s="70" t="str">
        <f>IF(R164="","",SUM(R164+30))</f>
        <v/>
      </c>
      <c r="AL164" s="71" t="s">
        <v>17409</v>
      </c>
      <c r="AM164" s="71"/>
      <c r="AN164" s="70">
        <f>IF(C164="","",SUM(C164+10))</f>
        <v>43526</v>
      </c>
      <c r="AO164" s="70"/>
      <c r="AP164" s="74">
        <f ca="1"/>
        <v>443</v>
      </c>
    </row>
    <row r="165" spans="1:42" ht="14.4">
      <c r="A165" s="55" t="s">
        <v>898</v>
      </c>
      <c r="B165" s="56" t="s">
        <v>89</v>
      </c>
      <c r="C165" s="57">
        <v>43747</v>
      </c>
      <c r="D165" s="56" t="s">
        <v>111</v>
      </c>
      <c r="E165" s="56" t="s">
        <v>140</v>
      </c>
      <c r="F165" s="58" t="s">
        <v>106</v>
      </c>
      <c r="G165" s="58" t="s">
        <v>107</v>
      </c>
      <c r="H165" s="56" t="s">
        <v>140</v>
      </c>
      <c r="I165" s="59"/>
      <c r="J165" s="59">
        <f t="shared" si="26"/>
        <v>43777</v>
      </c>
      <c r="K165" s="56" t="s">
        <v>18</v>
      </c>
      <c r="L165" s="56"/>
      <c r="M165" s="60" t="s">
        <v>899</v>
      </c>
      <c r="N165" s="56" t="s">
        <v>900</v>
      </c>
      <c r="O165" s="56"/>
      <c r="P165" s="56" t="s">
        <v>108</v>
      </c>
      <c r="Q165" s="56" t="s">
        <v>288</v>
      </c>
      <c r="R165" s="59"/>
      <c r="S165" s="56" t="s">
        <v>108</v>
      </c>
      <c r="T165" s="56" t="s">
        <v>108</v>
      </c>
      <c r="U165" s="57"/>
      <c r="V165" s="77"/>
      <c r="W165" s="62">
        <v>0</v>
      </c>
      <c r="X165" s="59"/>
      <c r="Y165" s="56" t="s">
        <v>108</v>
      </c>
      <c r="Z165" s="56" t="s">
        <v>123</v>
      </c>
      <c r="AA165" s="57">
        <v>43747</v>
      </c>
      <c r="AB165" s="63" t="s">
        <v>389</v>
      </c>
      <c r="AC165" s="64" t="s">
        <v>901</v>
      </c>
      <c r="AD165" s="56" t="s">
        <v>118</v>
      </c>
      <c r="AE165" s="56"/>
      <c r="AF165" s="61"/>
      <c r="AG165" s="61"/>
      <c r="AH165" s="67"/>
      <c r="AI165" s="68"/>
      <c r="AJ165" s="69">
        <f t="shared" si="1"/>
        <v>0</v>
      </c>
      <c r="AK165" s="70"/>
      <c r="AL165" s="71"/>
      <c r="AM165" s="71"/>
      <c r="AN165" s="70"/>
      <c r="AO165" s="70"/>
      <c r="AP165" s="74">
        <f ca="1"/>
        <v>212</v>
      </c>
    </row>
    <row r="166" spans="1:42" ht="14.4">
      <c r="A166" s="55" t="s">
        <v>902</v>
      </c>
      <c r="B166" s="56" t="s">
        <v>89</v>
      </c>
      <c r="C166" s="57">
        <v>43815</v>
      </c>
      <c r="D166" s="56" t="s">
        <v>90</v>
      </c>
      <c r="E166" s="56" t="s">
        <v>129</v>
      </c>
      <c r="F166" s="58" t="s">
        <v>106</v>
      </c>
      <c r="G166" s="58" t="s">
        <v>107</v>
      </c>
      <c r="H166" s="56" t="s">
        <v>129</v>
      </c>
      <c r="I166" s="59"/>
      <c r="J166" s="59">
        <f t="shared" si="26"/>
        <v>43845</v>
      </c>
      <c r="K166" s="56" t="s">
        <v>18</v>
      </c>
      <c r="L166" s="56" t="s">
        <v>14</v>
      </c>
      <c r="M166" s="60" t="s">
        <v>903</v>
      </c>
      <c r="N166" s="56" t="s">
        <v>904</v>
      </c>
      <c r="O166" s="56" t="s">
        <v>27</v>
      </c>
      <c r="P166" s="56">
        <v>1365000425</v>
      </c>
      <c r="Q166" s="56" t="s">
        <v>133</v>
      </c>
      <c r="R166" s="59"/>
      <c r="S166" s="56" t="s">
        <v>108</v>
      </c>
      <c r="T166" s="56" t="s">
        <v>108</v>
      </c>
      <c r="U166" s="57"/>
      <c r="V166" s="77"/>
      <c r="W166" s="62" t="s">
        <v>108</v>
      </c>
      <c r="X166" s="59"/>
      <c r="Y166" s="56" t="s">
        <v>108</v>
      </c>
      <c r="Z166" s="56" t="s">
        <v>123</v>
      </c>
      <c r="AA166" s="57">
        <v>43816</v>
      </c>
      <c r="AB166" s="63" t="s">
        <v>238</v>
      </c>
      <c r="AC166" s="64" t="s">
        <v>905</v>
      </c>
      <c r="AD166" s="56" t="s">
        <v>118</v>
      </c>
      <c r="AE166" s="56" t="s">
        <v>90</v>
      </c>
      <c r="AF166" s="61"/>
      <c r="AG166" s="61"/>
      <c r="AH166" s="67"/>
      <c r="AI166" s="68"/>
      <c r="AJ166" s="69">
        <f t="shared" si="1"/>
        <v>1</v>
      </c>
      <c r="AK166" s="70"/>
      <c r="AL166" s="71"/>
      <c r="AM166" s="71"/>
      <c r="AN166" s="70"/>
      <c r="AO166" s="70"/>
      <c r="AP166" s="74">
        <f ca="1"/>
        <v>144</v>
      </c>
    </row>
    <row r="167" spans="1:42" ht="26.5">
      <c r="A167" s="55" t="s">
        <v>906</v>
      </c>
      <c r="B167" s="56" t="s">
        <v>89</v>
      </c>
      <c r="C167" s="57">
        <v>43801</v>
      </c>
      <c r="D167" s="56" t="s">
        <v>90</v>
      </c>
      <c r="E167" s="56" t="s">
        <v>105</v>
      </c>
      <c r="F167" s="58" t="s">
        <v>106</v>
      </c>
      <c r="G167" s="58" t="s">
        <v>107</v>
      </c>
      <c r="H167" s="56" t="s">
        <v>105</v>
      </c>
      <c r="I167" s="59"/>
      <c r="J167" s="59">
        <f t="shared" si="26"/>
        <v>43831</v>
      </c>
      <c r="K167" s="56" t="s">
        <v>18</v>
      </c>
      <c r="L167" s="56" t="s">
        <v>108</v>
      </c>
      <c r="M167" s="60" t="s">
        <v>907</v>
      </c>
      <c r="N167" s="56" t="s">
        <v>908</v>
      </c>
      <c r="O167" s="56" t="s">
        <v>236</v>
      </c>
      <c r="P167" s="56" t="s">
        <v>909</v>
      </c>
      <c r="Q167" s="56" t="s">
        <v>117</v>
      </c>
      <c r="R167" s="59"/>
      <c r="S167" s="56" t="s">
        <v>108</v>
      </c>
      <c r="T167" s="56" t="s">
        <v>108</v>
      </c>
      <c r="U167" s="57"/>
      <c r="V167" s="62" t="s">
        <v>122</v>
      </c>
      <c r="W167" s="62" t="s">
        <v>122</v>
      </c>
      <c r="X167" s="59"/>
      <c r="Y167" s="56" t="s">
        <v>108</v>
      </c>
      <c r="Z167" s="56" t="s">
        <v>121</v>
      </c>
      <c r="AA167" s="57">
        <v>43801</v>
      </c>
      <c r="AB167" s="63" t="s">
        <v>238</v>
      </c>
      <c r="AC167" s="60" t="s">
        <v>910</v>
      </c>
      <c r="AD167" s="56" t="s">
        <v>97</v>
      </c>
      <c r="AE167" s="56" t="s">
        <v>119</v>
      </c>
      <c r="AF167" s="61"/>
      <c r="AG167" s="61"/>
      <c r="AH167" s="67"/>
      <c r="AI167" s="68"/>
      <c r="AJ167" s="69">
        <f t="shared" si="1"/>
        <v>0</v>
      </c>
      <c r="AK167" s="70"/>
      <c r="AL167" s="71"/>
      <c r="AM167" s="71"/>
      <c r="AN167" s="70"/>
      <c r="AO167" s="70"/>
      <c r="AP167" s="74">
        <f ca="1"/>
        <v>158</v>
      </c>
    </row>
    <row r="168" spans="1:42" ht="14.4">
      <c r="A168" s="55" t="s">
        <v>911</v>
      </c>
      <c r="B168" s="56" t="s">
        <v>89</v>
      </c>
      <c r="C168" s="57">
        <v>43675</v>
      </c>
      <c r="D168" s="56" t="s">
        <v>131</v>
      </c>
      <c r="E168" s="56" t="s">
        <v>140</v>
      </c>
      <c r="F168" s="58" t="s">
        <v>106</v>
      </c>
      <c r="G168" s="58" t="s">
        <v>107</v>
      </c>
      <c r="H168" s="56" t="s">
        <v>140</v>
      </c>
      <c r="I168" s="57"/>
      <c r="J168" s="57">
        <f t="shared" si="26"/>
        <v>43705</v>
      </c>
      <c r="K168" s="56" t="s">
        <v>18</v>
      </c>
      <c r="L168" s="56" t="s">
        <v>18</v>
      </c>
      <c r="M168" s="60" t="s">
        <v>912</v>
      </c>
      <c r="N168" s="56" t="s">
        <v>913</v>
      </c>
      <c r="O168" s="56" t="s">
        <v>249</v>
      </c>
      <c r="P168" s="56" t="s">
        <v>914</v>
      </c>
      <c r="Q168" s="56" t="s">
        <v>17</v>
      </c>
      <c r="R168" s="57"/>
      <c r="S168" s="56" t="s">
        <v>18</v>
      </c>
      <c r="T168" s="56" t="s">
        <v>108</v>
      </c>
      <c r="U168" s="57"/>
      <c r="V168" s="62" t="s">
        <v>122</v>
      </c>
      <c r="W168" s="76" t="s">
        <v>122</v>
      </c>
      <c r="X168" s="57"/>
      <c r="Y168" s="56" t="s">
        <v>108</v>
      </c>
      <c r="Z168" s="56" t="s">
        <v>121</v>
      </c>
      <c r="AA168" s="57">
        <v>43675</v>
      </c>
      <c r="AB168" s="63" t="s">
        <v>163</v>
      </c>
      <c r="AC168" s="64" t="s">
        <v>915</v>
      </c>
      <c r="AD168" s="65" t="s">
        <v>97</v>
      </c>
      <c r="AE168" s="56" t="s">
        <v>131</v>
      </c>
      <c r="AF168" s="61"/>
      <c r="AG168" s="61"/>
      <c r="AH168" s="67"/>
      <c r="AI168" s="68"/>
      <c r="AJ168" s="69">
        <f t="shared" si="1"/>
        <v>0</v>
      </c>
      <c r="AK168" s="70" t="str">
        <f t="shared" ref="AK168:AK173" si="35">IF(R168="","",SUM(R168+30))</f>
        <v/>
      </c>
      <c r="AL168" s="71" t="s">
        <v>17409</v>
      </c>
      <c r="AM168" s="71"/>
      <c r="AN168" s="70">
        <f t="shared" ref="AN168:AN170" si="36">IF(C168="","",SUM(C168+10))</f>
        <v>43685</v>
      </c>
      <c r="AO168" s="70"/>
      <c r="AP168" s="74">
        <f ca="1"/>
        <v>284</v>
      </c>
    </row>
    <row r="169" spans="1:42" ht="14.4">
      <c r="A169" s="55" t="s">
        <v>916</v>
      </c>
      <c r="B169" s="56" t="s">
        <v>89</v>
      </c>
      <c r="C169" s="57">
        <v>43655</v>
      </c>
      <c r="D169" s="56" t="s">
        <v>131</v>
      </c>
      <c r="E169" s="56" t="s">
        <v>129</v>
      </c>
      <c r="F169" s="58" t="s">
        <v>106</v>
      </c>
      <c r="G169" s="58" t="s">
        <v>107</v>
      </c>
      <c r="H169" s="56" t="s">
        <v>129</v>
      </c>
      <c r="I169" s="57"/>
      <c r="J169" s="57">
        <f t="shared" si="26"/>
        <v>43685</v>
      </c>
      <c r="K169" s="56" t="s">
        <v>18</v>
      </c>
      <c r="L169" s="56" t="s">
        <v>14</v>
      </c>
      <c r="M169" s="60" t="s">
        <v>917</v>
      </c>
      <c r="N169" s="56" t="s">
        <v>918</v>
      </c>
      <c r="O169" s="56"/>
      <c r="P169" s="56" t="s">
        <v>108</v>
      </c>
      <c r="Q169" s="56" t="s">
        <v>130</v>
      </c>
      <c r="R169" s="57"/>
      <c r="S169" s="56" t="s">
        <v>108</v>
      </c>
      <c r="T169" s="56" t="s">
        <v>108</v>
      </c>
      <c r="U169" s="57"/>
      <c r="V169" s="62"/>
      <c r="W169" s="62" t="s">
        <v>108</v>
      </c>
      <c r="X169" s="57"/>
      <c r="Y169" s="56" t="s">
        <v>108</v>
      </c>
      <c r="Z169" s="56" t="s">
        <v>123</v>
      </c>
      <c r="AA169" s="57">
        <v>43656</v>
      </c>
      <c r="AB169" s="63" t="s">
        <v>163</v>
      </c>
      <c r="AC169" s="64" t="s">
        <v>919</v>
      </c>
      <c r="AD169" s="56" t="s">
        <v>224</v>
      </c>
      <c r="AE169" s="56" t="s">
        <v>131</v>
      </c>
      <c r="AF169" s="61"/>
      <c r="AG169" s="61"/>
      <c r="AH169" s="67"/>
      <c r="AI169" s="68"/>
      <c r="AJ169" s="69">
        <f t="shared" si="1"/>
        <v>1</v>
      </c>
      <c r="AK169" s="70" t="str">
        <f t="shared" si="35"/>
        <v/>
      </c>
      <c r="AL169" s="71" t="s">
        <v>17409</v>
      </c>
      <c r="AM169" s="71"/>
      <c r="AN169" s="70">
        <f t="shared" si="36"/>
        <v>43665</v>
      </c>
      <c r="AO169" s="70"/>
      <c r="AP169" s="74">
        <f ca="1"/>
        <v>304</v>
      </c>
    </row>
    <row r="170" spans="1:42" ht="14.4">
      <c r="A170" s="55" t="s">
        <v>920</v>
      </c>
      <c r="B170" s="56" t="s">
        <v>89</v>
      </c>
      <c r="C170" s="57">
        <v>43703</v>
      </c>
      <c r="D170" s="56" t="s">
        <v>90</v>
      </c>
      <c r="E170" s="56" t="s">
        <v>129</v>
      </c>
      <c r="F170" s="58" t="s">
        <v>106</v>
      </c>
      <c r="G170" s="58" t="s">
        <v>107</v>
      </c>
      <c r="H170" s="56" t="s">
        <v>129</v>
      </c>
      <c r="I170" s="57"/>
      <c r="J170" s="57">
        <f t="shared" si="26"/>
        <v>43733</v>
      </c>
      <c r="K170" s="56" t="s">
        <v>18</v>
      </c>
      <c r="L170" s="56" t="s">
        <v>18</v>
      </c>
      <c r="M170" s="60" t="s">
        <v>921</v>
      </c>
      <c r="N170" s="56" t="s">
        <v>922</v>
      </c>
      <c r="O170" s="56" t="s">
        <v>44</v>
      </c>
      <c r="P170" s="56" t="s">
        <v>923</v>
      </c>
      <c r="Q170" s="56" t="s">
        <v>17</v>
      </c>
      <c r="R170" s="57"/>
      <c r="S170" s="56" t="s">
        <v>108</v>
      </c>
      <c r="T170" s="56" t="s">
        <v>108</v>
      </c>
      <c r="U170" s="57"/>
      <c r="V170" s="62"/>
      <c r="W170" s="62" t="s">
        <v>122</v>
      </c>
      <c r="X170" s="57"/>
      <c r="Y170" s="56" t="s">
        <v>108</v>
      </c>
      <c r="Z170" s="56" t="s">
        <v>121</v>
      </c>
      <c r="AA170" s="57">
        <v>43705</v>
      </c>
      <c r="AB170" s="63" t="s">
        <v>124</v>
      </c>
      <c r="AC170" s="64" t="s">
        <v>924</v>
      </c>
      <c r="AD170" s="65" t="s">
        <v>97</v>
      </c>
      <c r="AE170" s="56" t="s">
        <v>90</v>
      </c>
      <c r="AF170" s="61"/>
      <c r="AG170" s="61"/>
      <c r="AH170" s="67"/>
      <c r="AI170" s="68"/>
      <c r="AJ170" s="69">
        <f t="shared" si="1"/>
        <v>2</v>
      </c>
      <c r="AK170" s="70" t="str">
        <f t="shared" si="35"/>
        <v/>
      </c>
      <c r="AL170" s="71" t="s">
        <v>17409</v>
      </c>
      <c r="AM170" s="71"/>
      <c r="AN170" s="70">
        <f t="shared" si="36"/>
        <v>43713</v>
      </c>
      <c r="AO170" s="70"/>
      <c r="AP170" s="74">
        <f ca="1"/>
        <v>256</v>
      </c>
    </row>
    <row r="171" spans="1:42" ht="14.4">
      <c r="A171" s="55" t="s">
        <v>925</v>
      </c>
      <c r="B171" s="56" t="s">
        <v>89</v>
      </c>
      <c r="C171" s="57">
        <v>43767</v>
      </c>
      <c r="D171" s="56" t="s">
        <v>90</v>
      </c>
      <c r="E171" s="56" t="s">
        <v>129</v>
      </c>
      <c r="F171" s="58" t="s">
        <v>106</v>
      </c>
      <c r="G171" s="58" t="s">
        <v>107</v>
      </c>
      <c r="H171" s="56" t="s">
        <v>129</v>
      </c>
      <c r="I171" s="57">
        <v>43767</v>
      </c>
      <c r="J171" s="59">
        <f t="shared" si="26"/>
        <v>43797</v>
      </c>
      <c r="K171" s="56" t="s">
        <v>18</v>
      </c>
      <c r="L171" s="56" t="s">
        <v>18</v>
      </c>
      <c r="M171" s="60" t="s">
        <v>926</v>
      </c>
      <c r="N171" s="56" t="s">
        <v>927</v>
      </c>
      <c r="O171" s="56" t="s">
        <v>44</v>
      </c>
      <c r="P171" s="56" t="s">
        <v>928</v>
      </c>
      <c r="Q171" s="56" t="s">
        <v>237</v>
      </c>
      <c r="R171" s="59"/>
      <c r="S171" s="56" t="s">
        <v>108</v>
      </c>
      <c r="T171" s="56" t="s">
        <v>108</v>
      </c>
      <c r="U171" s="57"/>
      <c r="V171" s="77"/>
      <c r="W171" s="62" t="s">
        <v>108</v>
      </c>
      <c r="X171" s="59"/>
      <c r="Y171" s="61"/>
      <c r="Z171" s="56" t="s">
        <v>123</v>
      </c>
      <c r="AA171" s="57">
        <v>43803</v>
      </c>
      <c r="AB171" s="75"/>
      <c r="AC171" s="64" t="s">
        <v>929</v>
      </c>
      <c r="AD171" s="56" t="s">
        <v>179</v>
      </c>
      <c r="AE171" s="56" t="s">
        <v>90</v>
      </c>
      <c r="AF171" s="61"/>
      <c r="AG171" s="61"/>
      <c r="AH171" s="67"/>
      <c r="AI171" s="68"/>
      <c r="AJ171" s="69">
        <f t="shared" si="1"/>
        <v>36</v>
      </c>
      <c r="AK171" s="70" t="str">
        <f t="shared" si="35"/>
        <v/>
      </c>
      <c r="AL171" s="71" t="s">
        <v>17409</v>
      </c>
      <c r="AM171" s="71"/>
      <c r="AN171" s="70"/>
      <c r="AO171" s="70"/>
      <c r="AP171" s="74">
        <f ca="1"/>
        <v>192</v>
      </c>
    </row>
    <row r="172" spans="1:42" ht="26.5">
      <c r="A172" s="55" t="s">
        <v>930</v>
      </c>
      <c r="B172" s="56" t="s">
        <v>89</v>
      </c>
      <c r="C172" s="57">
        <v>43718</v>
      </c>
      <c r="D172" s="56" t="s">
        <v>90</v>
      </c>
      <c r="E172" s="56" t="s">
        <v>140</v>
      </c>
      <c r="F172" s="58" t="s">
        <v>106</v>
      </c>
      <c r="G172" s="58" t="s">
        <v>107</v>
      </c>
      <c r="H172" s="56" t="s">
        <v>140</v>
      </c>
      <c r="I172" s="59"/>
      <c r="J172" s="59">
        <f t="shared" si="26"/>
        <v>43748</v>
      </c>
      <c r="K172" s="56" t="s">
        <v>18</v>
      </c>
      <c r="L172" s="56" t="s">
        <v>18</v>
      </c>
      <c r="M172" s="60" t="s">
        <v>931</v>
      </c>
      <c r="N172" s="56" t="s">
        <v>932</v>
      </c>
      <c r="O172" s="56" t="s">
        <v>44</v>
      </c>
      <c r="P172" s="56" t="s">
        <v>108</v>
      </c>
      <c r="Q172" s="56" t="s">
        <v>17</v>
      </c>
      <c r="R172" s="57"/>
      <c r="S172" s="56" t="s">
        <v>108</v>
      </c>
      <c r="T172" s="56" t="s">
        <v>108</v>
      </c>
      <c r="U172" s="59"/>
      <c r="V172" s="77"/>
      <c r="W172" s="77"/>
      <c r="X172" s="59"/>
      <c r="Y172" s="56" t="s">
        <v>108</v>
      </c>
      <c r="Z172" s="56" t="s">
        <v>123</v>
      </c>
      <c r="AA172" s="57">
        <v>43719</v>
      </c>
      <c r="AB172" s="63" t="s">
        <v>289</v>
      </c>
      <c r="AC172" s="60" t="s">
        <v>933</v>
      </c>
      <c r="AD172" s="56" t="s">
        <v>179</v>
      </c>
      <c r="AE172" s="61"/>
      <c r="AF172" s="61"/>
      <c r="AG172" s="61"/>
      <c r="AH172" s="67"/>
      <c r="AI172" s="68"/>
      <c r="AJ172" s="69">
        <f t="shared" si="1"/>
        <v>1</v>
      </c>
      <c r="AK172" s="70" t="str">
        <f t="shared" si="35"/>
        <v/>
      </c>
      <c r="AL172" s="71" t="s">
        <v>17409</v>
      </c>
      <c r="AM172" s="71"/>
      <c r="AN172" s="70">
        <f t="shared" ref="AN172:AN173" si="37">IF(C172="","",SUM(C172+10))</f>
        <v>43728</v>
      </c>
      <c r="AO172" s="70"/>
      <c r="AP172" s="74">
        <f ca="1"/>
        <v>241</v>
      </c>
    </row>
    <row r="173" spans="1:42" ht="14.4">
      <c r="A173" s="55" t="s">
        <v>934</v>
      </c>
      <c r="B173" s="56" t="s">
        <v>89</v>
      </c>
      <c r="C173" s="57">
        <v>43718</v>
      </c>
      <c r="D173" s="56" t="s">
        <v>90</v>
      </c>
      <c r="E173" s="56" t="s">
        <v>140</v>
      </c>
      <c r="F173" s="58" t="s">
        <v>106</v>
      </c>
      <c r="G173" s="58" t="s">
        <v>107</v>
      </c>
      <c r="H173" s="56" t="s">
        <v>140</v>
      </c>
      <c r="I173" s="59"/>
      <c r="J173" s="59">
        <f t="shared" si="26"/>
        <v>43748</v>
      </c>
      <c r="K173" s="56" t="s">
        <v>18</v>
      </c>
      <c r="L173" s="56" t="s">
        <v>18</v>
      </c>
      <c r="M173" s="60" t="s">
        <v>935</v>
      </c>
      <c r="N173" s="56" t="s">
        <v>936</v>
      </c>
      <c r="O173" s="56" t="s">
        <v>44</v>
      </c>
      <c r="P173" s="56" t="s">
        <v>937</v>
      </c>
      <c r="Q173" s="56" t="s">
        <v>17</v>
      </c>
      <c r="R173" s="57"/>
      <c r="S173" s="56" t="s">
        <v>108</v>
      </c>
      <c r="T173" s="56" t="s">
        <v>108</v>
      </c>
      <c r="U173" s="59"/>
      <c r="V173" s="62" t="s">
        <v>122</v>
      </c>
      <c r="W173" s="76" t="s">
        <v>122</v>
      </c>
      <c r="X173" s="59"/>
      <c r="Y173" s="56" t="s">
        <v>108</v>
      </c>
      <c r="Z173" s="56" t="s">
        <v>121</v>
      </c>
      <c r="AA173" s="57">
        <v>43718</v>
      </c>
      <c r="AB173" s="63" t="s">
        <v>289</v>
      </c>
      <c r="AC173" s="64" t="s">
        <v>938</v>
      </c>
      <c r="AD173" s="65" t="s">
        <v>97</v>
      </c>
      <c r="AE173" s="56" t="s">
        <v>90</v>
      </c>
      <c r="AF173" s="61"/>
      <c r="AG173" s="61"/>
      <c r="AH173" s="67"/>
      <c r="AI173" s="68"/>
      <c r="AJ173" s="69">
        <f t="shared" si="1"/>
        <v>0</v>
      </c>
      <c r="AK173" s="70" t="str">
        <f t="shared" si="35"/>
        <v/>
      </c>
      <c r="AL173" s="71" t="s">
        <v>17409</v>
      </c>
      <c r="AM173" s="71"/>
      <c r="AN173" s="70">
        <f t="shared" si="37"/>
        <v>43728</v>
      </c>
      <c r="AO173" s="70"/>
      <c r="AP173" s="74">
        <f ca="1"/>
        <v>241</v>
      </c>
    </row>
    <row r="174" spans="1:42" ht="14.4">
      <c r="A174" s="55" t="s">
        <v>939</v>
      </c>
      <c r="B174" s="56" t="s">
        <v>89</v>
      </c>
      <c r="C174" s="57">
        <v>43777</v>
      </c>
      <c r="D174" s="56" t="s">
        <v>119</v>
      </c>
      <c r="E174" s="56" t="s">
        <v>196</v>
      </c>
      <c r="F174" s="58" t="s">
        <v>106</v>
      </c>
      <c r="G174" s="58" t="s">
        <v>113</v>
      </c>
      <c r="H174" s="56" t="s">
        <v>196</v>
      </c>
      <c r="I174" s="59"/>
      <c r="J174" s="57">
        <v>43807</v>
      </c>
      <c r="K174" s="56" t="s">
        <v>18</v>
      </c>
      <c r="L174" s="56" t="s">
        <v>14</v>
      </c>
      <c r="M174" s="60" t="s">
        <v>940</v>
      </c>
      <c r="N174" s="56" t="s">
        <v>941</v>
      </c>
      <c r="O174" s="56" t="s">
        <v>44</v>
      </c>
      <c r="P174" s="56" t="s">
        <v>942</v>
      </c>
      <c r="Q174" s="56" t="s">
        <v>117</v>
      </c>
      <c r="R174" s="57">
        <v>43777</v>
      </c>
      <c r="S174" s="56" t="s">
        <v>108</v>
      </c>
      <c r="T174" s="56" t="s">
        <v>108</v>
      </c>
      <c r="U174" s="57"/>
      <c r="V174" s="77"/>
      <c r="W174" s="62" t="s">
        <v>108</v>
      </c>
      <c r="X174" s="59"/>
      <c r="Y174" s="61"/>
      <c r="Z174" s="56" t="s">
        <v>123</v>
      </c>
      <c r="AA174" s="57">
        <v>43777</v>
      </c>
      <c r="AB174" s="75"/>
      <c r="AC174" s="64" t="s">
        <v>943</v>
      </c>
      <c r="AD174" s="56" t="s">
        <v>118</v>
      </c>
      <c r="AE174" s="56" t="s">
        <v>119</v>
      </c>
      <c r="AF174" s="61"/>
      <c r="AG174" s="61"/>
      <c r="AH174" s="67"/>
      <c r="AI174" s="68"/>
      <c r="AJ174" s="69">
        <f t="shared" si="1"/>
        <v>0</v>
      </c>
      <c r="AK174" s="70"/>
      <c r="AL174" s="71"/>
      <c r="AM174" s="71"/>
      <c r="AN174" s="70"/>
      <c r="AO174" s="70"/>
      <c r="AP174" s="74">
        <f ca="1"/>
        <v>182</v>
      </c>
    </row>
    <row r="175" spans="1:42" ht="14.4">
      <c r="A175" s="55" t="s">
        <v>944</v>
      </c>
      <c r="B175" s="56" t="s">
        <v>89</v>
      </c>
      <c r="C175" s="57">
        <v>43749</v>
      </c>
      <c r="D175" s="56" t="s">
        <v>119</v>
      </c>
      <c r="E175" s="56" t="s">
        <v>196</v>
      </c>
      <c r="F175" s="58" t="s">
        <v>106</v>
      </c>
      <c r="G175" s="58" t="s">
        <v>113</v>
      </c>
      <c r="H175" s="56" t="s">
        <v>196</v>
      </c>
      <c r="I175" s="59"/>
      <c r="J175" s="59">
        <f t="shared" ref="J175:J179" si="38">IF(C175="","",SUM(C175+30))</f>
        <v>43779</v>
      </c>
      <c r="K175" s="56" t="s">
        <v>18</v>
      </c>
      <c r="L175" s="56" t="s">
        <v>18</v>
      </c>
      <c r="M175" s="60" t="s">
        <v>945</v>
      </c>
      <c r="N175" s="56" t="s">
        <v>946</v>
      </c>
      <c r="O175" s="56" t="s">
        <v>44</v>
      </c>
      <c r="P175" s="56" t="s">
        <v>947</v>
      </c>
      <c r="Q175" s="56" t="s">
        <v>117</v>
      </c>
      <c r="R175" s="59"/>
      <c r="S175" s="56" t="s">
        <v>108</v>
      </c>
      <c r="T175" s="56" t="s">
        <v>108</v>
      </c>
      <c r="U175" s="57"/>
      <c r="V175" s="62"/>
      <c r="W175" s="62" t="s">
        <v>108</v>
      </c>
      <c r="X175" s="59"/>
      <c r="Y175" s="56" t="s">
        <v>108</v>
      </c>
      <c r="Z175" s="56" t="s">
        <v>123</v>
      </c>
      <c r="AA175" s="57">
        <v>43753</v>
      </c>
      <c r="AB175" s="75"/>
      <c r="AC175" s="64" t="s">
        <v>948</v>
      </c>
      <c r="AD175" s="56" t="s">
        <v>118</v>
      </c>
      <c r="AE175" s="56" t="s">
        <v>119</v>
      </c>
      <c r="AF175" s="61"/>
      <c r="AG175" s="61"/>
      <c r="AH175" s="67"/>
      <c r="AI175" s="68"/>
      <c r="AJ175" s="69">
        <f t="shared" si="1"/>
        <v>4</v>
      </c>
      <c r="AK175" s="70"/>
      <c r="AL175" s="71"/>
      <c r="AM175" s="71"/>
      <c r="AN175" s="70"/>
      <c r="AO175" s="70"/>
      <c r="AP175" s="74">
        <f ca="1"/>
        <v>210</v>
      </c>
    </row>
    <row r="176" spans="1:42" ht="14.4">
      <c r="A176" s="55" t="s">
        <v>949</v>
      </c>
      <c r="B176" s="56" t="s">
        <v>89</v>
      </c>
      <c r="C176" s="57">
        <v>43808</v>
      </c>
      <c r="D176" s="56" t="s">
        <v>119</v>
      </c>
      <c r="E176" s="56" t="s">
        <v>196</v>
      </c>
      <c r="F176" s="58" t="s">
        <v>106</v>
      </c>
      <c r="G176" s="58" t="s">
        <v>113</v>
      </c>
      <c r="H176" s="56" t="s">
        <v>196</v>
      </c>
      <c r="I176" s="59"/>
      <c r="J176" s="59">
        <f t="shared" si="38"/>
        <v>43838</v>
      </c>
      <c r="K176" s="56" t="s">
        <v>18</v>
      </c>
      <c r="L176" s="56" t="s">
        <v>108</v>
      </c>
      <c r="M176" s="60" t="s">
        <v>950</v>
      </c>
      <c r="N176" s="56" t="s">
        <v>951</v>
      </c>
      <c r="O176" s="56" t="s">
        <v>44</v>
      </c>
      <c r="P176" s="56" t="s">
        <v>952</v>
      </c>
      <c r="Q176" s="56" t="s">
        <v>117</v>
      </c>
      <c r="R176" s="59"/>
      <c r="S176" s="56" t="s">
        <v>108</v>
      </c>
      <c r="T176" s="56" t="s">
        <v>108</v>
      </c>
      <c r="U176" s="57"/>
      <c r="V176" s="62" t="s">
        <v>122</v>
      </c>
      <c r="W176" s="62" t="s">
        <v>108</v>
      </c>
      <c r="X176" s="59"/>
      <c r="Y176" s="61"/>
      <c r="Z176" s="56" t="s">
        <v>123</v>
      </c>
      <c r="AA176" s="57">
        <v>43808</v>
      </c>
      <c r="AB176" s="75"/>
      <c r="AC176" s="64" t="s">
        <v>953</v>
      </c>
      <c r="AD176" s="56" t="s">
        <v>118</v>
      </c>
      <c r="AE176" s="56" t="s">
        <v>119</v>
      </c>
      <c r="AF176" s="61"/>
      <c r="AG176" s="61"/>
      <c r="AH176" s="67"/>
      <c r="AI176" s="68"/>
      <c r="AJ176" s="69">
        <f t="shared" si="1"/>
        <v>0</v>
      </c>
      <c r="AK176" s="70"/>
      <c r="AL176" s="71"/>
      <c r="AM176" s="71"/>
      <c r="AN176" s="70"/>
      <c r="AO176" s="70"/>
      <c r="AP176" s="74">
        <f ca="1"/>
        <v>151</v>
      </c>
    </row>
    <row r="177" spans="1:42" ht="14.4">
      <c r="A177" s="55" t="s">
        <v>954</v>
      </c>
      <c r="B177" s="56" t="s">
        <v>89</v>
      </c>
      <c r="C177" s="57">
        <v>43733</v>
      </c>
      <c r="D177" s="56" t="s">
        <v>131</v>
      </c>
      <c r="E177" s="56" t="s">
        <v>140</v>
      </c>
      <c r="F177" s="58" t="s">
        <v>106</v>
      </c>
      <c r="G177" s="58" t="s">
        <v>107</v>
      </c>
      <c r="H177" s="56" t="s">
        <v>140</v>
      </c>
      <c r="I177" s="59"/>
      <c r="J177" s="59">
        <f t="shared" si="38"/>
        <v>43763</v>
      </c>
      <c r="K177" s="56" t="s">
        <v>18</v>
      </c>
      <c r="L177" s="56" t="s">
        <v>18</v>
      </c>
      <c r="M177" s="60" t="s">
        <v>955</v>
      </c>
      <c r="N177" s="56" t="s">
        <v>956</v>
      </c>
      <c r="O177" s="56" t="s">
        <v>22</v>
      </c>
      <c r="P177" s="56" t="s">
        <v>957</v>
      </c>
      <c r="Q177" s="56" t="s">
        <v>17</v>
      </c>
      <c r="R177" s="59"/>
      <c r="S177" s="56" t="s">
        <v>108</v>
      </c>
      <c r="T177" s="56" t="s">
        <v>108</v>
      </c>
      <c r="U177" s="59"/>
      <c r="V177" s="62" t="s">
        <v>122</v>
      </c>
      <c r="W177" s="76" t="s">
        <v>122</v>
      </c>
      <c r="X177" s="59"/>
      <c r="Y177" s="56" t="s">
        <v>108</v>
      </c>
      <c r="Z177" s="56" t="s">
        <v>121</v>
      </c>
      <c r="AA177" s="57">
        <v>43733</v>
      </c>
      <c r="AB177" s="63" t="s">
        <v>289</v>
      </c>
      <c r="AC177" s="64" t="s">
        <v>958</v>
      </c>
      <c r="AD177" s="65" t="s">
        <v>97</v>
      </c>
      <c r="AE177" s="56" t="s">
        <v>90</v>
      </c>
      <c r="AF177" s="61"/>
      <c r="AG177" s="61"/>
      <c r="AH177" s="67"/>
      <c r="AI177" s="68"/>
      <c r="AJ177" s="69">
        <f t="shared" si="1"/>
        <v>0</v>
      </c>
      <c r="AK177" s="70" t="str">
        <f t="shared" ref="AK177:AK178" si="39">IF(R177="","",SUM(R177+30))</f>
        <v/>
      </c>
      <c r="AL177" s="71" t="s">
        <v>17409</v>
      </c>
      <c r="AM177" s="71"/>
      <c r="AN177" s="70">
        <f t="shared" ref="AN177:AN178" si="40">IF(C177="","",SUM(C177+10))</f>
        <v>43743</v>
      </c>
      <c r="AO177" s="70"/>
      <c r="AP177" s="74">
        <f ca="1"/>
        <v>226</v>
      </c>
    </row>
    <row r="178" spans="1:42" ht="14.4">
      <c r="A178" s="55" t="s">
        <v>959</v>
      </c>
      <c r="B178" s="56" t="s">
        <v>89</v>
      </c>
      <c r="C178" s="57">
        <v>43727</v>
      </c>
      <c r="D178" s="56" t="s">
        <v>90</v>
      </c>
      <c r="E178" s="56" t="s">
        <v>32</v>
      </c>
      <c r="F178" s="58" t="s">
        <v>106</v>
      </c>
      <c r="G178" s="58" t="s">
        <v>107</v>
      </c>
      <c r="H178" s="56" t="s">
        <v>140</v>
      </c>
      <c r="I178" s="59"/>
      <c r="J178" s="59">
        <f t="shared" si="38"/>
        <v>43757</v>
      </c>
      <c r="K178" s="56" t="s">
        <v>18</v>
      </c>
      <c r="L178" s="56" t="s">
        <v>18</v>
      </c>
      <c r="M178" s="60" t="s">
        <v>960</v>
      </c>
      <c r="N178" s="56" t="s">
        <v>961</v>
      </c>
      <c r="O178" s="56" t="s">
        <v>44</v>
      </c>
      <c r="P178" s="56" t="s">
        <v>962</v>
      </c>
      <c r="Q178" s="56" t="s">
        <v>17</v>
      </c>
      <c r="R178" s="59"/>
      <c r="S178" s="56" t="s">
        <v>108</v>
      </c>
      <c r="T178" s="56" t="s">
        <v>108</v>
      </c>
      <c r="U178" s="59"/>
      <c r="V178" s="62" t="s">
        <v>122</v>
      </c>
      <c r="W178" s="76" t="s">
        <v>122</v>
      </c>
      <c r="X178" s="59"/>
      <c r="Y178" s="56" t="s">
        <v>108</v>
      </c>
      <c r="Z178" s="56" t="s">
        <v>121</v>
      </c>
      <c r="AA178" s="57">
        <v>43727</v>
      </c>
      <c r="AB178" s="63" t="s">
        <v>289</v>
      </c>
      <c r="AC178" s="64" t="s">
        <v>963</v>
      </c>
      <c r="AD178" s="65" t="s">
        <v>97</v>
      </c>
      <c r="AE178" s="56" t="s">
        <v>90</v>
      </c>
      <c r="AF178" s="61"/>
      <c r="AG178" s="61"/>
      <c r="AH178" s="67"/>
      <c r="AI178" s="68"/>
      <c r="AJ178" s="69">
        <f t="shared" si="1"/>
        <v>0</v>
      </c>
      <c r="AK178" s="70" t="str">
        <f t="shared" si="39"/>
        <v/>
      </c>
      <c r="AL178" s="71" t="s">
        <v>17409</v>
      </c>
      <c r="AM178" s="71"/>
      <c r="AN178" s="70">
        <f t="shared" si="40"/>
        <v>43737</v>
      </c>
      <c r="AO178" s="70"/>
      <c r="AP178" s="74">
        <f ca="1"/>
        <v>232</v>
      </c>
    </row>
    <row r="179" spans="1:42" ht="14.4">
      <c r="A179" s="55" t="s">
        <v>964</v>
      </c>
      <c r="B179" s="56" t="s">
        <v>89</v>
      </c>
      <c r="C179" s="57">
        <v>43781</v>
      </c>
      <c r="D179" s="56" t="s">
        <v>90</v>
      </c>
      <c r="E179" s="56" t="s">
        <v>297</v>
      </c>
      <c r="F179" s="58" t="s">
        <v>106</v>
      </c>
      <c r="G179" s="58" t="s">
        <v>107</v>
      </c>
      <c r="H179" s="56" t="s">
        <v>140</v>
      </c>
      <c r="I179" s="59"/>
      <c r="J179" s="59">
        <f t="shared" si="38"/>
        <v>43811</v>
      </c>
      <c r="K179" s="56" t="s">
        <v>18</v>
      </c>
      <c r="L179" s="56" t="s">
        <v>18</v>
      </c>
      <c r="M179" s="60" t="s">
        <v>960</v>
      </c>
      <c r="N179" s="56" t="s">
        <v>965</v>
      </c>
      <c r="O179" s="56" t="s">
        <v>44</v>
      </c>
      <c r="P179" s="56" t="s">
        <v>966</v>
      </c>
      <c r="Q179" s="56" t="s">
        <v>17</v>
      </c>
      <c r="R179" s="59"/>
      <c r="S179" s="56" t="s">
        <v>108</v>
      </c>
      <c r="T179" s="56" t="s">
        <v>108</v>
      </c>
      <c r="U179" s="57"/>
      <c r="V179" s="77"/>
      <c r="W179" s="62" t="s">
        <v>122</v>
      </c>
      <c r="X179" s="59"/>
      <c r="Y179" s="56" t="s">
        <v>108</v>
      </c>
      <c r="Z179" s="56" t="s">
        <v>121</v>
      </c>
      <c r="AA179" s="57">
        <v>43781</v>
      </c>
      <c r="AB179" s="63" t="s">
        <v>318</v>
      </c>
      <c r="AC179" s="64" t="s">
        <v>967</v>
      </c>
      <c r="AD179" s="56" t="s">
        <v>97</v>
      </c>
      <c r="AE179" s="56" t="s">
        <v>90</v>
      </c>
      <c r="AF179" s="61"/>
      <c r="AG179" s="61"/>
      <c r="AH179" s="67"/>
      <c r="AI179" s="68"/>
      <c r="AJ179" s="69">
        <f t="shared" si="1"/>
        <v>0</v>
      </c>
      <c r="AK179" s="70"/>
      <c r="AL179" s="71"/>
      <c r="AM179" s="71"/>
      <c r="AN179" s="70"/>
      <c r="AO179" s="70"/>
      <c r="AP179" s="74">
        <f ca="1"/>
        <v>178</v>
      </c>
    </row>
    <row r="180" spans="1:42" ht="14.4">
      <c r="A180" s="55" t="s">
        <v>968</v>
      </c>
      <c r="B180" s="56" t="s">
        <v>89</v>
      </c>
      <c r="C180" s="57">
        <v>43781</v>
      </c>
      <c r="D180" s="56" t="s">
        <v>90</v>
      </c>
      <c r="E180" s="56" t="s">
        <v>297</v>
      </c>
      <c r="F180" s="58" t="s">
        <v>106</v>
      </c>
      <c r="G180" s="58" t="s">
        <v>107</v>
      </c>
      <c r="H180" s="56" t="s">
        <v>140</v>
      </c>
      <c r="I180" s="59"/>
      <c r="J180" s="57">
        <v>43781</v>
      </c>
      <c r="K180" s="56" t="s">
        <v>18</v>
      </c>
      <c r="L180" s="56" t="s">
        <v>18</v>
      </c>
      <c r="M180" s="60" t="s">
        <v>960</v>
      </c>
      <c r="N180" s="56" t="s">
        <v>969</v>
      </c>
      <c r="O180" s="56" t="s">
        <v>44</v>
      </c>
      <c r="P180" s="56" t="s">
        <v>970</v>
      </c>
      <c r="Q180" s="56" t="s">
        <v>17</v>
      </c>
      <c r="R180" s="59"/>
      <c r="S180" s="56" t="s">
        <v>108</v>
      </c>
      <c r="T180" s="56" t="s">
        <v>108</v>
      </c>
      <c r="U180" s="57"/>
      <c r="V180" s="77"/>
      <c r="W180" s="62" t="s">
        <v>122</v>
      </c>
      <c r="X180" s="59"/>
      <c r="Y180" s="56" t="s">
        <v>108</v>
      </c>
      <c r="Z180" s="56" t="s">
        <v>121</v>
      </c>
      <c r="AA180" s="57">
        <v>43781</v>
      </c>
      <c r="AB180" s="63" t="s">
        <v>318</v>
      </c>
      <c r="AC180" s="64" t="s">
        <v>971</v>
      </c>
      <c r="AD180" s="56" t="s">
        <v>97</v>
      </c>
      <c r="AE180" s="56" t="s">
        <v>90</v>
      </c>
      <c r="AF180" s="61"/>
      <c r="AG180" s="61"/>
      <c r="AH180" s="67"/>
      <c r="AI180" s="68"/>
      <c r="AJ180" s="69">
        <f t="shared" si="1"/>
        <v>0</v>
      </c>
      <c r="AK180" s="70"/>
      <c r="AL180" s="71"/>
      <c r="AM180" s="71"/>
      <c r="AN180" s="70"/>
      <c r="AO180" s="70"/>
      <c r="AP180" s="74">
        <f ca="1"/>
        <v>178</v>
      </c>
    </row>
    <row r="181" spans="1:42" ht="14.4">
      <c r="A181" s="55" t="s">
        <v>972</v>
      </c>
      <c r="B181" s="56" t="s">
        <v>89</v>
      </c>
      <c r="C181" s="57">
        <v>43735</v>
      </c>
      <c r="D181" s="56" t="s">
        <v>119</v>
      </c>
      <c r="E181" s="56" t="s">
        <v>973</v>
      </c>
      <c r="F181" s="58" t="s">
        <v>106</v>
      </c>
      <c r="G181" s="58" t="s">
        <v>113</v>
      </c>
      <c r="H181" s="56" t="s">
        <v>973</v>
      </c>
      <c r="I181" s="59"/>
      <c r="J181" s="59">
        <f t="shared" ref="J181:J197" si="41">IF(C181="","",SUM(C181+30))</f>
        <v>43765</v>
      </c>
      <c r="K181" s="61"/>
      <c r="L181" s="61"/>
      <c r="M181" s="60" t="s">
        <v>974</v>
      </c>
      <c r="N181" s="56" t="s">
        <v>975</v>
      </c>
      <c r="O181" s="56" t="s">
        <v>27</v>
      </c>
      <c r="P181" s="56" t="s">
        <v>976</v>
      </c>
      <c r="Q181" s="56" t="s">
        <v>117</v>
      </c>
      <c r="R181" s="59"/>
      <c r="S181" s="56"/>
      <c r="T181" s="56"/>
      <c r="U181" s="57">
        <v>43735</v>
      </c>
      <c r="V181" s="62">
        <v>25</v>
      </c>
      <c r="W181" s="62">
        <v>25</v>
      </c>
      <c r="X181" s="57">
        <v>43735</v>
      </c>
      <c r="Y181" s="56" t="s">
        <v>108</v>
      </c>
      <c r="Z181" s="56" t="s">
        <v>121</v>
      </c>
      <c r="AA181" s="57">
        <v>43740</v>
      </c>
      <c r="AB181" s="75"/>
      <c r="AC181" s="64" t="s">
        <v>977</v>
      </c>
      <c r="AD181" s="65" t="s">
        <v>97</v>
      </c>
      <c r="AE181" s="56" t="s">
        <v>119</v>
      </c>
      <c r="AF181" s="61"/>
      <c r="AG181" s="61"/>
      <c r="AH181" s="67"/>
      <c r="AI181" s="68"/>
      <c r="AJ181" s="69">
        <f t="shared" si="1"/>
        <v>5</v>
      </c>
      <c r="AK181" s="70" t="str">
        <f t="shared" ref="AK181:AK192" si="42">IF(R181="","",SUM(R181+30))</f>
        <v/>
      </c>
      <c r="AL181" s="71" t="s">
        <v>17409</v>
      </c>
      <c r="AM181" s="71"/>
      <c r="AN181" s="70">
        <f t="shared" ref="AN181:AN189" si="43">IF(C181="","",SUM(C181+10))</f>
        <v>43745</v>
      </c>
      <c r="AO181" s="70"/>
      <c r="AP181" s="74">
        <f ca="1"/>
        <v>224</v>
      </c>
    </row>
    <row r="182" spans="1:42" ht="14.4">
      <c r="A182" s="55" t="s">
        <v>978</v>
      </c>
      <c r="B182" s="56" t="s">
        <v>89</v>
      </c>
      <c r="C182" s="57">
        <v>43678</v>
      </c>
      <c r="D182" s="56" t="s">
        <v>90</v>
      </c>
      <c r="E182" s="56" t="s">
        <v>12</v>
      </c>
      <c r="F182" s="58" t="s">
        <v>106</v>
      </c>
      <c r="G182" s="58" t="s">
        <v>107</v>
      </c>
      <c r="H182" s="56" t="s">
        <v>12</v>
      </c>
      <c r="I182" s="57"/>
      <c r="J182" s="57">
        <f t="shared" si="41"/>
        <v>43708</v>
      </c>
      <c r="K182" s="56" t="s">
        <v>18</v>
      </c>
      <c r="L182" s="56" t="s">
        <v>18</v>
      </c>
      <c r="M182" s="60" t="s">
        <v>979</v>
      </c>
      <c r="N182" s="56" t="s">
        <v>980</v>
      </c>
      <c r="O182" s="56" t="s">
        <v>355</v>
      </c>
      <c r="P182" s="56" t="s">
        <v>981</v>
      </c>
      <c r="Q182" s="56" t="s">
        <v>17</v>
      </c>
      <c r="R182" s="57"/>
      <c r="S182" s="56"/>
      <c r="T182" s="56"/>
      <c r="U182" s="57"/>
      <c r="V182" s="62"/>
      <c r="W182" s="62"/>
      <c r="X182" s="57"/>
      <c r="Y182" s="56"/>
      <c r="Z182" s="56" t="s">
        <v>121</v>
      </c>
      <c r="AA182" s="57">
        <v>43678</v>
      </c>
      <c r="AB182" s="63"/>
      <c r="AC182" s="64"/>
      <c r="AD182" s="65" t="s">
        <v>97</v>
      </c>
      <c r="AE182" s="56" t="s">
        <v>90</v>
      </c>
      <c r="AF182" s="61"/>
      <c r="AG182" s="61"/>
      <c r="AH182" s="67"/>
      <c r="AI182" s="68"/>
      <c r="AJ182" s="69">
        <f t="shared" si="1"/>
        <v>0</v>
      </c>
      <c r="AK182" s="70" t="str">
        <f t="shared" si="42"/>
        <v/>
      </c>
      <c r="AL182" s="71" t="s">
        <v>17409</v>
      </c>
      <c r="AM182" s="71"/>
      <c r="AN182" s="70">
        <f t="shared" si="43"/>
        <v>43688</v>
      </c>
      <c r="AO182" s="70"/>
      <c r="AP182" s="74">
        <f ca="1"/>
        <v>281</v>
      </c>
    </row>
    <row r="183" spans="1:42" ht="14.4">
      <c r="A183" s="55" t="s">
        <v>982</v>
      </c>
      <c r="B183" s="56" t="s">
        <v>89</v>
      </c>
      <c r="C183" s="57">
        <v>43686</v>
      </c>
      <c r="D183" s="56" t="s">
        <v>90</v>
      </c>
      <c r="E183" s="56" t="s">
        <v>276</v>
      </c>
      <c r="F183" s="58" t="s">
        <v>214</v>
      </c>
      <c r="G183" s="58" t="s">
        <v>214</v>
      </c>
      <c r="H183" s="56" t="s">
        <v>276</v>
      </c>
      <c r="I183" s="57"/>
      <c r="J183" s="57">
        <f t="shared" si="41"/>
        <v>43716</v>
      </c>
      <c r="K183" s="56" t="s">
        <v>18</v>
      </c>
      <c r="L183" s="56" t="s">
        <v>14</v>
      </c>
      <c r="M183" s="60" t="s">
        <v>983</v>
      </c>
      <c r="N183" s="56" t="s">
        <v>984</v>
      </c>
      <c r="O183" s="56"/>
      <c r="P183" s="56"/>
      <c r="Q183" s="56" t="s">
        <v>96</v>
      </c>
      <c r="R183" s="57"/>
      <c r="S183" s="56" t="s">
        <v>108</v>
      </c>
      <c r="T183" s="56" t="s">
        <v>108</v>
      </c>
      <c r="U183" s="57"/>
      <c r="V183" s="62"/>
      <c r="W183" s="62"/>
      <c r="X183" s="57"/>
      <c r="Y183" s="56" t="s">
        <v>108</v>
      </c>
      <c r="Z183" s="56" t="s">
        <v>123</v>
      </c>
      <c r="AA183" s="57">
        <v>43707</v>
      </c>
      <c r="AB183" s="63"/>
      <c r="AC183" s="64" t="s">
        <v>985</v>
      </c>
      <c r="AD183" s="56" t="s">
        <v>294</v>
      </c>
      <c r="AE183" s="56" t="s">
        <v>119</v>
      </c>
      <c r="AF183" s="61"/>
      <c r="AG183" s="61"/>
      <c r="AH183" s="67"/>
      <c r="AI183" s="68"/>
      <c r="AJ183" s="69">
        <f t="shared" si="1"/>
        <v>21</v>
      </c>
      <c r="AK183" s="70" t="str">
        <f t="shared" si="42"/>
        <v/>
      </c>
      <c r="AL183" s="71" t="s">
        <v>17409</v>
      </c>
      <c r="AM183" s="71"/>
      <c r="AN183" s="70">
        <f t="shared" si="43"/>
        <v>43696</v>
      </c>
      <c r="AO183" s="70"/>
      <c r="AP183" s="74">
        <f ca="1"/>
        <v>273</v>
      </c>
    </row>
    <row r="184" spans="1:42" ht="14.4">
      <c r="A184" s="55" t="s">
        <v>986</v>
      </c>
      <c r="B184" s="56" t="s">
        <v>89</v>
      </c>
      <c r="C184" s="57">
        <v>43654</v>
      </c>
      <c r="D184" s="56" t="s">
        <v>90</v>
      </c>
      <c r="E184" s="56" t="s">
        <v>276</v>
      </c>
      <c r="F184" s="58" t="s">
        <v>214</v>
      </c>
      <c r="G184" s="58" t="s">
        <v>214</v>
      </c>
      <c r="H184" s="56" t="s">
        <v>276</v>
      </c>
      <c r="I184" s="59"/>
      <c r="J184" s="59">
        <f t="shared" si="41"/>
        <v>43684</v>
      </c>
      <c r="K184" s="56" t="s">
        <v>18</v>
      </c>
      <c r="L184" s="56" t="s">
        <v>14</v>
      </c>
      <c r="M184" s="60" t="s">
        <v>987</v>
      </c>
      <c r="N184" s="56" t="s">
        <v>988</v>
      </c>
      <c r="O184" s="56"/>
      <c r="P184" s="56"/>
      <c r="Q184" s="56"/>
      <c r="R184" s="59"/>
      <c r="S184" s="56"/>
      <c r="T184" s="56"/>
      <c r="U184" s="59"/>
      <c r="V184" s="77"/>
      <c r="W184" s="62" t="s">
        <v>108</v>
      </c>
      <c r="X184" s="59"/>
      <c r="Y184" s="56"/>
      <c r="Z184" s="56" t="s">
        <v>123</v>
      </c>
      <c r="AA184" s="57">
        <v>43658</v>
      </c>
      <c r="AB184" s="75"/>
      <c r="AC184" s="64" t="s">
        <v>989</v>
      </c>
      <c r="AD184" s="56" t="s">
        <v>118</v>
      </c>
      <c r="AE184" s="61"/>
      <c r="AF184" s="61"/>
      <c r="AG184" s="61"/>
      <c r="AH184" s="67"/>
      <c r="AI184" s="68"/>
      <c r="AJ184" s="69">
        <f t="shared" si="1"/>
        <v>4</v>
      </c>
      <c r="AK184" s="70" t="str">
        <f t="shared" si="42"/>
        <v/>
      </c>
      <c r="AL184" s="71" t="s">
        <v>17409</v>
      </c>
      <c r="AM184" s="71"/>
      <c r="AN184" s="70">
        <f t="shared" si="43"/>
        <v>43664</v>
      </c>
      <c r="AO184" s="70"/>
      <c r="AP184" s="74">
        <f ca="1"/>
        <v>305</v>
      </c>
    </row>
    <row r="185" spans="1:42" ht="14.4">
      <c r="A185" s="55" t="s">
        <v>990</v>
      </c>
      <c r="B185" s="56" t="s">
        <v>89</v>
      </c>
      <c r="C185" s="57">
        <v>43591</v>
      </c>
      <c r="D185" s="56" t="s">
        <v>119</v>
      </c>
      <c r="E185" s="56" t="s">
        <v>112</v>
      </c>
      <c r="F185" s="58" t="s">
        <v>106</v>
      </c>
      <c r="G185" s="58" t="s">
        <v>113</v>
      </c>
      <c r="H185" s="56" t="s">
        <v>112</v>
      </c>
      <c r="I185" s="57"/>
      <c r="J185" s="57">
        <f t="shared" si="41"/>
        <v>43621</v>
      </c>
      <c r="K185" s="56" t="s">
        <v>18</v>
      </c>
      <c r="L185" s="56" t="s">
        <v>14</v>
      </c>
      <c r="M185" s="60" t="s">
        <v>991</v>
      </c>
      <c r="N185" s="56" t="s">
        <v>992</v>
      </c>
      <c r="O185" s="56" t="s">
        <v>271</v>
      </c>
      <c r="P185" s="56" t="s">
        <v>993</v>
      </c>
      <c r="Q185" s="56" t="s">
        <v>116</v>
      </c>
      <c r="R185" s="57">
        <v>43591</v>
      </c>
      <c r="S185" s="56" t="s">
        <v>108</v>
      </c>
      <c r="T185" s="56" t="s">
        <v>108</v>
      </c>
      <c r="U185" s="57"/>
      <c r="V185" s="62"/>
      <c r="W185" s="62" t="s">
        <v>108</v>
      </c>
      <c r="X185" s="57"/>
      <c r="Y185" s="56" t="s">
        <v>108</v>
      </c>
      <c r="Z185" s="56" t="s">
        <v>123</v>
      </c>
      <c r="AA185" s="57">
        <v>43591</v>
      </c>
      <c r="AB185" s="63" t="s">
        <v>244</v>
      </c>
      <c r="AC185" s="64" t="s">
        <v>994</v>
      </c>
      <c r="AD185" s="56" t="s">
        <v>118</v>
      </c>
      <c r="AE185" s="56" t="s">
        <v>90</v>
      </c>
      <c r="AF185" s="61"/>
      <c r="AG185" s="61"/>
      <c r="AH185" s="67"/>
      <c r="AI185" s="68"/>
      <c r="AJ185" s="69">
        <f t="shared" si="1"/>
        <v>0</v>
      </c>
      <c r="AK185" s="70">
        <f t="shared" si="42"/>
        <v>43621</v>
      </c>
      <c r="AL185" s="71">
        <v>30</v>
      </c>
      <c r="AM185" s="71"/>
      <c r="AN185" s="70">
        <f t="shared" si="43"/>
        <v>43601</v>
      </c>
      <c r="AO185" s="70"/>
      <c r="AP185" s="74">
        <f ca="1"/>
        <v>368</v>
      </c>
    </row>
    <row r="186" spans="1:42" ht="14.4">
      <c r="A186" s="55" t="s">
        <v>995</v>
      </c>
      <c r="B186" s="56" t="s">
        <v>89</v>
      </c>
      <c r="C186" s="57">
        <v>43474</v>
      </c>
      <c r="D186" s="56" t="s">
        <v>119</v>
      </c>
      <c r="E186" s="56" t="s">
        <v>112</v>
      </c>
      <c r="F186" s="58" t="s">
        <v>106</v>
      </c>
      <c r="G186" s="58" t="s">
        <v>113</v>
      </c>
      <c r="H186" s="56" t="s">
        <v>112</v>
      </c>
      <c r="I186" s="59"/>
      <c r="J186" s="59">
        <f t="shared" si="41"/>
        <v>43504</v>
      </c>
      <c r="K186" s="56" t="s">
        <v>18</v>
      </c>
      <c r="L186" s="56" t="s">
        <v>18</v>
      </c>
      <c r="M186" s="60" t="s">
        <v>996</v>
      </c>
      <c r="N186" s="56" t="s">
        <v>997</v>
      </c>
      <c r="O186" s="56" t="s">
        <v>13</v>
      </c>
      <c r="P186" s="56" t="s">
        <v>998</v>
      </c>
      <c r="Q186" s="56" t="s">
        <v>116</v>
      </c>
      <c r="R186" s="57"/>
      <c r="S186" s="56" t="s">
        <v>18</v>
      </c>
      <c r="T186" s="56" t="s">
        <v>14</v>
      </c>
      <c r="U186" s="57">
        <v>43476</v>
      </c>
      <c r="V186" s="62"/>
      <c r="W186" s="62">
        <v>21.5</v>
      </c>
      <c r="X186" s="57">
        <v>43490</v>
      </c>
      <c r="Y186" s="56" t="s">
        <v>108</v>
      </c>
      <c r="Z186" s="56" t="s">
        <v>121</v>
      </c>
      <c r="AA186" s="57">
        <v>43490</v>
      </c>
      <c r="AB186" s="63" t="s">
        <v>127</v>
      </c>
      <c r="AC186" s="64" t="s">
        <v>999</v>
      </c>
      <c r="AD186" s="65" t="s">
        <v>97</v>
      </c>
      <c r="AE186" s="65" t="s">
        <v>119</v>
      </c>
      <c r="AF186" s="66"/>
      <c r="AG186" s="66"/>
      <c r="AH186" s="67"/>
      <c r="AI186" s="68"/>
      <c r="AJ186" s="69">
        <f t="shared" si="1"/>
        <v>16</v>
      </c>
      <c r="AK186" s="70" t="str">
        <f t="shared" si="42"/>
        <v/>
      </c>
      <c r="AL186" s="71" t="s">
        <v>17409</v>
      </c>
      <c r="AM186" s="71"/>
      <c r="AN186" s="70">
        <f t="shared" si="43"/>
        <v>43484</v>
      </c>
      <c r="AO186" s="70"/>
      <c r="AP186" s="74">
        <f ca="1"/>
        <v>485</v>
      </c>
    </row>
    <row r="187" spans="1:42" ht="14.4">
      <c r="A187" s="55" t="s">
        <v>1000</v>
      </c>
      <c r="B187" s="56" t="s">
        <v>89</v>
      </c>
      <c r="C187" s="57">
        <v>43507</v>
      </c>
      <c r="D187" s="56" t="s">
        <v>119</v>
      </c>
      <c r="E187" s="56" t="s">
        <v>112</v>
      </c>
      <c r="F187" s="58" t="s">
        <v>106</v>
      </c>
      <c r="G187" s="58" t="s">
        <v>113</v>
      </c>
      <c r="H187" s="56" t="s">
        <v>112</v>
      </c>
      <c r="I187" s="59"/>
      <c r="J187" s="59">
        <f t="shared" si="41"/>
        <v>43537</v>
      </c>
      <c r="K187" s="56" t="s">
        <v>18</v>
      </c>
      <c r="L187" s="56" t="s">
        <v>14</v>
      </c>
      <c r="M187" s="60" t="s">
        <v>1001</v>
      </c>
      <c r="N187" s="56" t="s">
        <v>1002</v>
      </c>
      <c r="O187" s="56" t="s">
        <v>137</v>
      </c>
      <c r="P187" s="56" t="s">
        <v>1003</v>
      </c>
      <c r="Q187" s="56" t="s">
        <v>116</v>
      </c>
      <c r="R187" s="57">
        <v>43511</v>
      </c>
      <c r="S187" s="56" t="s">
        <v>108</v>
      </c>
      <c r="T187" s="56" t="s">
        <v>108</v>
      </c>
      <c r="U187" s="59"/>
      <c r="V187" s="77"/>
      <c r="W187" s="62" t="s">
        <v>108</v>
      </c>
      <c r="X187" s="57"/>
      <c r="Y187" s="56" t="s">
        <v>108</v>
      </c>
      <c r="Z187" s="56" t="s">
        <v>123</v>
      </c>
      <c r="AA187" s="57">
        <v>43511</v>
      </c>
      <c r="AB187" s="63" t="s">
        <v>147</v>
      </c>
      <c r="AC187" s="64" t="s">
        <v>257</v>
      </c>
      <c r="AD187" s="65" t="s">
        <v>118</v>
      </c>
      <c r="AE187" s="65" t="s">
        <v>119</v>
      </c>
      <c r="AF187" s="66"/>
      <c r="AG187" s="66"/>
      <c r="AH187" s="67"/>
      <c r="AI187" s="68"/>
      <c r="AJ187" s="69">
        <f t="shared" si="1"/>
        <v>4</v>
      </c>
      <c r="AK187" s="70">
        <f t="shared" si="42"/>
        <v>43541</v>
      </c>
      <c r="AL187" s="71">
        <v>30</v>
      </c>
      <c r="AM187" s="71"/>
      <c r="AN187" s="70">
        <f t="shared" si="43"/>
        <v>43517</v>
      </c>
      <c r="AO187" s="70"/>
      <c r="AP187" s="74">
        <f ca="1"/>
        <v>452</v>
      </c>
    </row>
    <row r="188" spans="1:42" ht="14.4">
      <c r="A188" s="55" t="s">
        <v>1004</v>
      </c>
      <c r="B188" s="56" t="s">
        <v>89</v>
      </c>
      <c r="C188" s="57">
        <v>43511</v>
      </c>
      <c r="D188" s="56" t="s">
        <v>119</v>
      </c>
      <c r="E188" s="56" t="s">
        <v>112</v>
      </c>
      <c r="F188" s="58" t="s">
        <v>106</v>
      </c>
      <c r="G188" s="58" t="s">
        <v>113</v>
      </c>
      <c r="H188" s="56" t="s">
        <v>112</v>
      </c>
      <c r="I188" s="59"/>
      <c r="J188" s="59">
        <f t="shared" si="41"/>
        <v>43541</v>
      </c>
      <c r="K188" s="56" t="s">
        <v>18</v>
      </c>
      <c r="L188" s="56" t="s">
        <v>14</v>
      </c>
      <c r="M188" s="60" t="s">
        <v>1001</v>
      </c>
      <c r="N188" s="56" t="s">
        <v>1005</v>
      </c>
      <c r="O188" s="56" t="s">
        <v>44</v>
      </c>
      <c r="P188" s="56" t="s">
        <v>1006</v>
      </c>
      <c r="Q188" s="56" t="s">
        <v>116</v>
      </c>
      <c r="R188" s="57">
        <v>43521</v>
      </c>
      <c r="S188" s="56" t="s">
        <v>108</v>
      </c>
      <c r="T188" s="56" t="s">
        <v>108</v>
      </c>
      <c r="U188" s="57"/>
      <c r="V188" s="77"/>
      <c r="W188" s="62" t="s">
        <v>108</v>
      </c>
      <c r="X188" s="57"/>
      <c r="Y188" s="56" t="s">
        <v>108</v>
      </c>
      <c r="Z188" s="56" t="s">
        <v>123</v>
      </c>
      <c r="AA188" s="57">
        <v>43521</v>
      </c>
      <c r="AB188" s="63" t="s">
        <v>147</v>
      </c>
      <c r="AC188" s="64" t="s">
        <v>1007</v>
      </c>
      <c r="AD188" s="65" t="s">
        <v>118</v>
      </c>
      <c r="AE188" s="65" t="s">
        <v>119</v>
      </c>
      <c r="AF188" s="66"/>
      <c r="AG188" s="66"/>
      <c r="AH188" s="67"/>
      <c r="AI188" s="68"/>
      <c r="AJ188" s="69">
        <f t="shared" si="1"/>
        <v>10</v>
      </c>
      <c r="AK188" s="70">
        <f t="shared" si="42"/>
        <v>43551</v>
      </c>
      <c r="AL188" s="71">
        <v>30</v>
      </c>
      <c r="AM188" s="71"/>
      <c r="AN188" s="70">
        <f t="shared" si="43"/>
        <v>43521</v>
      </c>
      <c r="AO188" s="70"/>
      <c r="AP188" s="74">
        <f ca="1"/>
        <v>448</v>
      </c>
    </row>
    <row r="189" spans="1:42" ht="14.4">
      <c r="A189" s="55" t="s">
        <v>1008</v>
      </c>
      <c r="B189" s="56" t="s">
        <v>89</v>
      </c>
      <c r="C189" s="57">
        <v>43511</v>
      </c>
      <c r="D189" s="56" t="s">
        <v>119</v>
      </c>
      <c r="E189" s="56" t="s">
        <v>112</v>
      </c>
      <c r="F189" s="58" t="s">
        <v>106</v>
      </c>
      <c r="G189" s="58" t="s">
        <v>113</v>
      </c>
      <c r="H189" s="56" t="s">
        <v>112</v>
      </c>
      <c r="I189" s="57"/>
      <c r="J189" s="57">
        <f t="shared" si="41"/>
        <v>43541</v>
      </c>
      <c r="K189" s="56" t="s">
        <v>18</v>
      </c>
      <c r="L189" s="56" t="s">
        <v>14</v>
      </c>
      <c r="M189" s="60" t="s">
        <v>1001</v>
      </c>
      <c r="N189" s="56" t="s">
        <v>1009</v>
      </c>
      <c r="O189" s="56" t="s">
        <v>33</v>
      </c>
      <c r="P189" s="56" t="s">
        <v>1010</v>
      </c>
      <c r="Q189" s="56" t="s">
        <v>116</v>
      </c>
      <c r="R189" s="57">
        <v>43521</v>
      </c>
      <c r="S189" s="56" t="s">
        <v>108</v>
      </c>
      <c r="T189" s="56" t="s">
        <v>108</v>
      </c>
      <c r="U189" s="57"/>
      <c r="V189" s="62"/>
      <c r="W189" s="62" t="s">
        <v>108</v>
      </c>
      <c r="X189" s="57"/>
      <c r="Y189" s="56" t="s">
        <v>108</v>
      </c>
      <c r="Z189" s="56" t="s">
        <v>123</v>
      </c>
      <c r="AA189" s="57">
        <v>43521</v>
      </c>
      <c r="AB189" s="63" t="s">
        <v>147</v>
      </c>
      <c r="AC189" s="64" t="s">
        <v>1007</v>
      </c>
      <c r="AD189" s="65" t="s">
        <v>118</v>
      </c>
      <c r="AE189" s="65" t="s">
        <v>119</v>
      </c>
      <c r="AF189" s="66"/>
      <c r="AG189" s="66"/>
      <c r="AH189" s="67"/>
      <c r="AI189" s="68"/>
      <c r="AJ189" s="69">
        <f t="shared" si="1"/>
        <v>10</v>
      </c>
      <c r="AK189" s="70">
        <f t="shared" si="42"/>
        <v>43551</v>
      </c>
      <c r="AL189" s="71">
        <v>30</v>
      </c>
      <c r="AM189" s="71"/>
      <c r="AN189" s="70">
        <f t="shared" si="43"/>
        <v>43521</v>
      </c>
      <c r="AO189" s="70"/>
      <c r="AP189" s="74">
        <f ca="1"/>
        <v>448</v>
      </c>
    </row>
    <row r="190" spans="1:42" ht="14.4">
      <c r="A190" s="55" t="s">
        <v>1011</v>
      </c>
      <c r="B190" s="56" t="s">
        <v>89</v>
      </c>
      <c r="C190" s="57">
        <v>43760</v>
      </c>
      <c r="D190" s="56" t="s">
        <v>90</v>
      </c>
      <c r="E190" s="56" t="s">
        <v>112</v>
      </c>
      <c r="F190" s="58" t="s">
        <v>106</v>
      </c>
      <c r="G190" s="58" t="s">
        <v>113</v>
      </c>
      <c r="H190" s="56" t="s">
        <v>112</v>
      </c>
      <c r="I190" s="59"/>
      <c r="J190" s="59">
        <f t="shared" si="41"/>
        <v>43790</v>
      </c>
      <c r="K190" s="56" t="s">
        <v>18</v>
      </c>
      <c r="L190" s="56" t="s">
        <v>14</v>
      </c>
      <c r="M190" s="60" t="s">
        <v>1001</v>
      </c>
      <c r="N190" s="56" t="s">
        <v>1012</v>
      </c>
      <c r="O190" s="56" t="s">
        <v>20</v>
      </c>
      <c r="P190" s="56" t="s">
        <v>1013</v>
      </c>
      <c r="Q190" s="56" t="s">
        <v>256</v>
      </c>
      <c r="R190" s="57">
        <v>43760</v>
      </c>
      <c r="S190" s="56" t="s">
        <v>108</v>
      </c>
      <c r="T190" s="56" t="s">
        <v>108</v>
      </c>
      <c r="U190" s="57">
        <v>43760</v>
      </c>
      <c r="V190" s="62">
        <v>25</v>
      </c>
      <c r="W190" s="62">
        <v>75</v>
      </c>
      <c r="X190" s="57">
        <v>43784</v>
      </c>
      <c r="Y190" s="56" t="s">
        <v>108</v>
      </c>
      <c r="Z190" s="56" t="s">
        <v>123</v>
      </c>
      <c r="AA190" s="57">
        <v>43791</v>
      </c>
      <c r="AB190" s="75"/>
      <c r="AC190" s="64" t="s">
        <v>1014</v>
      </c>
      <c r="AD190" s="56" t="s">
        <v>97</v>
      </c>
      <c r="AE190" s="56" t="s">
        <v>119</v>
      </c>
      <c r="AF190" s="61"/>
      <c r="AG190" s="61"/>
      <c r="AH190" s="67"/>
      <c r="AI190" s="68"/>
      <c r="AJ190" s="69">
        <f t="shared" si="1"/>
        <v>31</v>
      </c>
      <c r="AK190" s="70">
        <f t="shared" si="42"/>
        <v>43790</v>
      </c>
      <c r="AL190" s="71">
        <v>-1</v>
      </c>
      <c r="AM190" s="71"/>
      <c r="AN190" s="70"/>
      <c r="AO190" s="70"/>
      <c r="AP190" s="74">
        <f ca="1"/>
        <v>199</v>
      </c>
    </row>
    <row r="191" spans="1:42" ht="14.4">
      <c r="A191" s="55" t="s">
        <v>1015</v>
      </c>
      <c r="B191" s="56" t="s">
        <v>89</v>
      </c>
      <c r="C191" s="57">
        <v>43762</v>
      </c>
      <c r="D191" s="56" t="s">
        <v>119</v>
      </c>
      <c r="E191" s="56" t="s">
        <v>196</v>
      </c>
      <c r="F191" s="58" t="s">
        <v>106</v>
      </c>
      <c r="G191" s="58" t="s">
        <v>113</v>
      </c>
      <c r="H191" s="56" t="s">
        <v>112</v>
      </c>
      <c r="I191" s="59"/>
      <c r="J191" s="59">
        <f t="shared" si="41"/>
        <v>43792</v>
      </c>
      <c r="K191" s="56" t="s">
        <v>18</v>
      </c>
      <c r="L191" s="56" t="s">
        <v>18</v>
      </c>
      <c r="M191" s="60" t="s">
        <v>1001</v>
      </c>
      <c r="N191" s="56" t="s">
        <v>1016</v>
      </c>
      <c r="O191" s="56" t="s">
        <v>29</v>
      </c>
      <c r="P191" s="56" t="s">
        <v>1017</v>
      </c>
      <c r="Q191" s="56" t="s">
        <v>116</v>
      </c>
      <c r="R191" s="59"/>
      <c r="S191" s="56" t="s">
        <v>108</v>
      </c>
      <c r="T191" s="56" t="s">
        <v>108</v>
      </c>
      <c r="U191" s="57">
        <v>43763</v>
      </c>
      <c r="V191" s="77"/>
      <c r="W191" s="62">
        <v>44.5</v>
      </c>
      <c r="X191" s="57">
        <v>43774</v>
      </c>
      <c r="Y191" s="56" t="s">
        <v>108</v>
      </c>
      <c r="Z191" s="56" t="s">
        <v>121</v>
      </c>
      <c r="AA191" s="57">
        <v>43775</v>
      </c>
      <c r="AB191" s="75"/>
      <c r="AC191" s="64" t="s">
        <v>1018</v>
      </c>
      <c r="AD191" s="56" t="s">
        <v>97</v>
      </c>
      <c r="AE191" s="56" t="s">
        <v>90</v>
      </c>
      <c r="AF191" s="61"/>
      <c r="AG191" s="61"/>
      <c r="AH191" s="67"/>
      <c r="AI191" s="68"/>
      <c r="AJ191" s="69">
        <f t="shared" si="1"/>
        <v>13</v>
      </c>
      <c r="AK191" s="70" t="str">
        <f t="shared" si="42"/>
        <v/>
      </c>
      <c r="AL191" s="71"/>
      <c r="AM191" s="71"/>
      <c r="AN191" s="70"/>
      <c r="AO191" s="70"/>
      <c r="AP191" s="74">
        <f ca="1"/>
        <v>197</v>
      </c>
    </row>
    <row r="192" spans="1:42" ht="14.4">
      <c r="A192" s="55" t="s">
        <v>1019</v>
      </c>
      <c r="B192" s="56" t="s">
        <v>89</v>
      </c>
      <c r="C192" s="57">
        <v>43761</v>
      </c>
      <c r="D192" s="56" t="s">
        <v>119</v>
      </c>
      <c r="E192" s="56" t="s">
        <v>196</v>
      </c>
      <c r="F192" s="58" t="s">
        <v>106</v>
      </c>
      <c r="G192" s="58" t="s">
        <v>113</v>
      </c>
      <c r="H192" s="56" t="s">
        <v>112</v>
      </c>
      <c r="I192" s="59"/>
      <c r="J192" s="59">
        <f t="shared" si="41"/>
        <v>43791</v>
      </c>
      <c r="K192" s="56" t="s">
        <v>18</v>
      </c>
      <c r="L192" s="56" t="s">
        <v>18</v>
      </c>
      <c r="M192" s="60" t="s">
        <v>1001</v>
      </c>
      <c r="N192" s="56" t="s">
        <v>1020</v>
      </c>
      <c r="O192" s="56" t="s">
        <v>137</v>
      </c>
      <c r="P192" s="56" t="s">
        <v>1021</v>
      </c>
      <c r="Q192" s="56" t="s">
        <v>256</v>
      </c>
      <c r="R192" s="59"/>
      <c r="S192" s="56" t="s">
        <v>108</v>
      </c>
      <c r="T192" s="56" t="s">
        <v>108</v>
      </c>
      <c r="U192" s="57">
        <v>43768</v>
      </c>
      <c r="V192" s="62">
        <v>25</v>
      </c>
      <c r="W192" s="62">
        <v>8</v>
      </c>
      <c r="X192" s="57">
        <v>43773</v>
      </c>
      <c r="Y192" s="56" t="s">
        <v>108</v>
      </c>
      <c r="Z192" s="56" t="s">
        <v>121</v>
      </c>
      <c r="AA192" s="57">
        <v>43777</v>
      </c>
      <c r="AB192" s="63" t="s">
        <v>389</v>
      </c>
      <c r="AC192" s="64" t="s">
        <v>1022</v>
      </c>
      <c r="AD192" s="56" t="s">
        <v>97</v>
      </c>
      <c r="AE192" s="56" t="s">
        <v>119</v>
      </c>
      <c r="AF192" s="61"/>
      <c r="AG192" s="61"/>
      <c r="AH192" s="67"/>
      <c r="AI192" s="68"/>
      <c r="AJ192" s="69">
        <f t="shared" si="1"/>
        <v>16</v>
      </c>
      <c r="AK192" s="70" t="str">
        <f t="shared" si="42"/>
        <v/>
      </c>
      <c r="AL192" s="71" t="s">
        <v>17409</v>
      </c>
      <c r="AM192" s="71"/>
      <c r="AN192" s="70"/>
      <c r="AO192" s="70"/>
      <c r="AP192" s="74">
        <f ca="1"/>
        <v>198</v>
      </c>
    </row>
    <row r="193" spans="1:42" ht="14.4">
      <c r="A193" s="55" t="s">
        <v>1023</v>
      </c>
      <c r="B193" s="56" t="s">
        <v>89</v>
      </c>
      <c r="C193" s="100">
        <v>43812</v>
      </c>
      <c r="D193" s="56" t="s">
        <v>90</v>
      </c>
      <c r="E193" s="56" t="s">
        <v>112</v>
      </c>
      <c r="F193" s="58" t="s">
        <v>106</v>
      </c>
      <c r="G193" s="58" t="s">
        <v>113</v>
      </c>
      <c r="H193" s="56" t="s">
        <v>112</v>
      </c>
      <c r="I193" s="59"/>
      <c r="J193" s="59">
        <f t="shared" si="41"/>
        <v>43842</v>
      </c>
      <c r="K193" s="56" t="s">
        <v>18</v>
      </c>
      <c r="L193" s="56" t="s">
        <v>18</v>
      </c>
      <c r="M193" s="60" t="s">
        <v>1001</v>
      </c>
      <c r="N193" s="56" t="s">
        <v>1024</v>
      </c>
      <c r="O193" s="56"/>
      <c r="P193" s="56" t="s">
        <v>1013</v>
      </c>
      <c r="Q193" s="56" t="s">
        <v>256</v>
      </c>
      <c r="R193" s="59"/>
      <c r="S193" s="56" t="s">
        <v>108</v>
      </c>
      <c r="T193" s="56" t="s">
        <v>108</v>
      </c>
      <c r="U193" s="57">
        <v>43815</v>
      </c>
      <c r="V193" s="62">
        <v>25</v>
      </c>
      <c r="W193" s="62">
        <v>15.5</v>
      </c>
      <c r="X193" s="57">
        <v>43819</v>
      </c>
      <c r="Y193" s="61"/>
      <c r="Z193" s="56" t="s">
        <v>121</v>
      </c>
      <c r="AA193" s="57">
        <v>43819</v>
      </c>
      <c r="AB193" s="75"/>
      <c r="AC193" s="64" t="s">
        <v>1025</v>
      </c>
      <c r="AD193" s="56" t="s">
        <v>97</v>
      </c>
      <c r="AE193" s="56" t="s">
        <v>90</v>
      </c>
      <c r="AF193" s="61"/>
      <c r="AG193" s="61"/>
      <c r="AH193" s="67"/>
      <c r="AI193" s="68"/>
      <c r="AJ193" s="69">
        <f t="shared" si="1"/>
        <v>7</v>
      </c>
      <c r="AK193" s="70"/>
      <c r="AL193" s="71"/>
      <c r="AM193" s="71"/>
      <c r="AN193" s="70"/>
      <c r="AO193" s="70"/>
      <c r="AP193" s="74">
        <f ca="1"/>
        <v>147</v>
      </c>
    </row>
    <row r="194" spans="1:42" ht="14.4">
      <c r="A194" s="55" t="s">
        <v>1026</v>
      </c>
      <c r="B194" s="56" t="s">
        <v>89</v>
      </c>
      <c r="C194" s="57">
        <v>43488</v>
      </c>
      <c r="D194" s="56" t="s">
        <v>1027</v>
      </c>
      <c r="E194" s="56" t="s">
        <v>276</v>
      </c>
      <c r="F194" s="58" t="s">
        <v>214</v>
      </c>
      <c r="G194" s="58" t="s">
        <v>214</v>
      </c>
      <c r="H194" s="56" t="s">
        <v>276</v>
      </c>
      <c r="I194" s="57"/>
      <c r="J194" s="57">
        <f t="shared" si="41"/>
        <v>43518</v>
      </c>
      <c r="K194" s="56" t="s">
        <v>18</v>
      </c>
      <c r="L194" s="56" t="s">
        <v>14</v>
      </c>
      <c r="M194" s="60" t="s">
        <v>1028</v>
      </c>
      <c r="N194" s="56" t="s">
        <v>1029</v>
      </c>
      <c r="O194" s="61"/>
      <c r="P194" s="56" t="s">
        <v>428</v>
      </c>
      <c r="Q194" s="56" t="s">
        <v>217</v>
      </c>
      <c r="R194" s="57">
        <v>43503</v>
      </c>
      <c r="S194" s="56" t="s">
        <v>108</v>
      </c>
      <c r="T194" s="56" t="s">
        <v>108</v>
      </c>
      <c r="U194" s="57"/>
      <c r="V194" s="62"/>
      <c r="W194" s="62">
        <v>0</v>
      </c>
      <c r="X194" s="57"/>
      <c r="Y194" s="56"/>
      <c r="Z194" s="56" t="s">
        <v>123</v>
      </c>
      <c r="AA194" s="57">
        <v>43509</v>
      </c>
      <c r="AB194" s="75"/>
      <c r="AC194" s="58" t="s">
        <v>1030</v>
      </c>
      <c r="AD194" s="65" t="s">
        <v>118</v>
      </c>
      <c r="AE194" s="65"/>
      <c r="AF194" s="66"/>
      <c r="AG194" s="66"/>
      <c r="AH194" s="67"/>
      <c r="AI194" s="68"/>
      <c r="AJ194" s="69">
        <f t="shared" si="1"/>
        <v>21</v>
      </c>
      <c r="AK194" s="70">
        <f>IF(R194="","",SUM(R194+30))</f>
        <v>43533</v>
      </c>
      <c r="AL194" s="71">
        <v>24</v>
      </c>
      <c r="AM194" s="71"/>
      <c r="AN194" s="70">
        <f>IF(C194="","",SUM(C194+10))</f>
        <v>43498</v>
      </c>
      <c r="AO194" s="70"/>
      <c r="AP194" s="74">
        <f ca="1"/>
        <v>471</v>
      </c>
    </row>
    <row r="195" spans="1:42" ht="14.4">
      <c r="A195" s="55" t="s">
        <v>1032</v>
      </c>
      <c r="B195" s="56" t="s">
        <v>89</v>
      </c>
      <c r="C195" s="57">
        <v>43822</v>
      </c>
      <c r="D195" s="56" t="s">
        <v>119</v>
      </c>
      <c r="E195" s="56" t="s">
        <v>196</v>
      </c>
      <c r="F195" s="58" t="s">
        <v>106</v>
      </c>
      <c r="G195" s="58" t="s">
        <v>113</v>
      </c>
      <c r="H195" s="56" t="s">
        <v>112</v>
      </c>
      <c r="I195" s="57">
        <v>43844</v>
      </c>
      <c r="J195" s="59">
        <f t="shared" si="41"/>
        <v>43852</v>
      </c>
      <c r="K195" s="56" t="s">
        <v>18</v>
      </c>
      <c r="L195" s="56"/>
      <c r="M195" s="60" t="s">
        <v>1033</v>
      </c>
      <c r="N195" s="56" t="s">
        <v>1034</v>
      </c>
      <c r="O195" s="56" t="s">
        <v>271</v>
      </c>
      <c r="P195" s="56" t="s">
        <v>1035</v>
      </c>
      <c r="Q195" s="56" t="s">
        <v>256</v>
      </c>
      <c r="R195" s="57">
        <v>43830</v>
      </c>
      <c r="S195" s="56" t="s">
        <v>108</v>
      </c>
      <c r="T195" s="56" t="s">
        <v>108</v>
      </c>
      <c r="U195" s="57">
        <v>43847</v>
      </c>
      <c r="V195" s="62">
        <v>75</v>
      </c>
      <c r="W195" s="62">
        <v>17</v>
      </c>
      <c r="X195" s="57">
        <v>43860</v>
      </c>
      <c r="Y195" s="56" t="s">
        <v>108</v>
      </c>
      <c r="Z195" s="56" t="s">
        <v>121</v>
      </c>
      <c r="AA195" s="57">
        <v>43860</v>
      </c>
      <c r="AB195" s="75"/>
      <c r="AC195" s="64" t="s">
        <v>1036</v>
      </c>
      <c r="AD195" s="56" t="s">
        <v>97</v>
      </c>
      <c r="AE195" s="56" t="s">
        <v>119</v>
      </c>
      <c r="AF195" s="61"/>
      <c r="AG195" s="61"/>
      <c r="AH195" s="67"/>
      <c r="AI195" s="68"/>
      <c r="AJ195" s="69">
        <f t="shared" si="1"/>
        <v>38</v>
      </c>
      <c r="AK195" s="70"/>
      <c r="AL195" s="71"/>
      <c r="AM195" s="71"/>
      <c r="AN195" s="70"/>
      <c r="AO195" s="70"/>
      <c r="AP195" s="74">
        <f ca="1"/>
        <v>137</v>
      </c>
    </row>
    <row r="196" spans="1:42" ht="14.4">
      <c r="A196" s="55" t="s">
        <v>1037</v>
      </c>
      <c r="B196" s="56" t="s">
        <v>89</v>
      </c>
      <c r="C196" s="57">
        <v>43717</v>
      </c>
      <c r="D196" s="56" t="s">
        <v>131</v>
      </c>
      <c r="E196" s="56" t="s">
        <v>129</v>
      </c>
      <c r="F196" s="58" t="s">
        <v>106</v>
      </c>
      <c r="G196" s="58" t="s">
        <v>107</v>
      </c>
      <c r="H196" s="56" t="s">
        <v>129</v>
      </c>
      <c r="I196" s="57"/>
      <c r="J196" s="57">
        <f t="shared" si="41"/>
        <v>43747</v>
      </c>
      <c r="K196" s="56" t="s">
        <v>18</v>
      </c>
      <c r="L196" s="56" t="s">
        <v>14</v>
      </c>
      <c r="M196" s="60" t="s">
        <v>1038</v>
      </c>
      <c r="N196" s="56" t="s">
        <v>1039</v>
      </c>
      <c r="O196" s="56"/>
      <c r="P196" s="56" t="s">
        <v>108</v>
      </c>
      <c r="Q196" s="56" t="s">
        <v>288</v>
      </c>
      <c r="R196" s="59"/>
      <c r="S196" s="56" t="s">
        <v>108</v>
      </c>
      <c r="T196" s="56" t="s">
        <v>108</v>
      </c>
      <c r="U196" s="59"/>
      <c r="V196" s="77"/>
      <c r="W196" s="62" t="s">
        <v>108</v>
      </c>
      <c r="X196" s="59"/>
      <c r="Y196" s="56" t="s">
        <v>108</v>
      </c>
      <c r="Z196" s="56" t="s">
        <v>121</v>
      </c>
      <c r="AA196" s="57">
        <v>43721</v>
      </c>
      <c r="AB196" s="63" t="s">
        <v>289</v>
      </c>
      <c r="AC196" s="60" t="s">
        <v>1040</v>
      </c>
      <c r="AD196" s="56" t="s">
        <v>224</v>
      </c>
      <c r="AE196" s="56" t="s">
        <v>119</v>
      </c>
      <c r="AF196" s="61"/>
      <c r="AG196" s="61"/>
      <c r="AH196" s="67"/>
      <c r="AI196" s="68"/>
      <c r="AJ196" s="69">
        <f t="shared" si="1"/>
        <v>4</v>
      </c>
      <c r="AK196" s="70" t="str">
        <f t="shared" ref="AK196:AK206" si="44">IF(R196="","",SUM(R196+30))</f>
        <v/>
      </c>
      <c r="AL196" s="71" t="s">
        <v>17409</v>
      </c>
      <c r="AM196" s="71"/>
      <c r="AN196" s="70">
        <f t="shared" ref="AN196:AN206" si="45">IF(C196="","",SUM(C196+10))</f>
        <v>43727</v>
      </c>
      <c r="AO196" s="70"/>
      <c r="AP196" s="74">
        <f ca="1"/>
        <v>242</v>
      </c>
    </row>
    <row r="197" spans="1:42" ht="14.4">
      <c r="A197" s="55" t="s">
        <v>1042</v>
      </c>
      <c r="B197" s="56" t="s">
        <v>89</v>
      </c>
      <c r="C197" s="57">
        <v>43578</v>
      </c>
      <c r="D197" s="56" t="s">
        <v>119</v>
      </c>
      <c r="E197" s="56" t="s">
        <v>112</v>
      </c>
      <c r="F197" s="58" t="s">
        <v>106</v>
      </c>
      <c r="G197" s="58" t="s">
        <v>113</v>
      </c>
      <c r="H197" s="56" t="s">
        <v>112</v>
      </c>
      <c r="I197" s="57"/>
      <c r="J197" s="57">
        <f t="shared" si="41"/>
        <v>43608</v>
      </c>
      <c r="K197" s="56" t="s">
        <v>18</v>
      </c>
      <c r="L197" s="56" t="s">
        <v>14</v>
      </c>
      <c r="M197" s="60" t="s">
        <v>1043</v>
      </c>
      <c r="N197" s="56" t="s">
        <v>1044</v>
      </c>
      <c r="O197" s="56" t="s">
        <v>249</v>
      </c>
      <c r="P197" s="56" t="s">
        <v>1045</v>
      </c>
      <c r="Q197" s="56" t="s">
        <v>116</v>
      </c>
      <c r="R197" s="57">
        <v>43581</v>
      </c>
      <c r="S197" s="56" t="s">
        <v>108</v>
      </c>
      <c r="T197" s="56" t="s">
        <v>108</v>
      </c>
      <c r="U197" s="57"/>
      <c r="V197" s="62"/>
      <c r="W197" s="62" t="s">
        <v>108</v>
      </c>
      <c r="X197" s="57"/>
      <c r="Y197" s="56" t="s">
        <v>108</v>
      </c>
      <c r="Z197" s="56" t="s">
        <v>123</v>
      </c>
      <c r="AA197" s="57">
        <v>43581</v>
      </c>
      <c r="AB197" s="63" t="s">
        <v>244</v>
      </c>
      <c r="AC197" s="64" t="s">
        <v>257</v>
      </c>
      <c r="AD197" s="56" t="s">
        <v>118</v>
      </c>
      <c r="AE197" s="56" t="s">
        <v>119</v>
      </c>
      <c r="AF197" s="61"/>
      <c r="AG197" s="61"/>
      <c r="AH197" s="67"/>
      <c r="AI197" s="68"/>
      <c r="AJ197" s="69">
        <f t="shared" si="1"/>
        <v>3</v>
      </c>
      <c r="AK197" s="70">
        <f t="shared" si="44"/>
        <v>43611</v>
      </c>
      <c r="AL197" s="71">
        <v>30</v>
      </c>
      <c r="AM197" s="71"/>
      <c r="AN197" s="70">
        <f t="shared" si="45"/>
        <v>43588</v>
      </c>
      <c r="AO197" s="70"/>
      <c r="AP197" s="74">
        <f ca="1"/>
        <v>381</v>
      </c>
    </row>
    <row r="198" spans="1:42" ht="14.4">
      <c r="A198" s="55" t="s">
        <v>1046</v>
      </c>
      <c r="B198" s="56" t="s">
        <v>89</v>
      </c>
      <c r="C198" s="57">
        <v>43585</v>
      </c>
      <c r="D198" s="56" t="s">
        <v>119</v>
      </c>
      <c r="E198" s="56" t="s">
        <v>276</v>
      </c>
      <c r="F198" s="58" t="s">
        <v>214</v>
      </c>
      <c r="G198" s="58" t="s">
        <v>214</v>
      </c>
      <c r="H198" s="56" t="s">
        <v>276</v>
      </c>
      <c r="I198" s="57"/>
      <c r="J198" s="57">
        <v>43615</v>
      </c>
      <c r="K198" s="56" t="s">
        <v>18</v>
      </c>
      <c r="L198" s="56" t="s">
        <v>18</v>
      </c>
      <c r="M198" s="60" t="s">
        <v>1043</v>
      </c>
      <c r="N198" s="56" t="s">
        <v>1047</v>
      </c>
      <c r="O198" s="56" t="s">
        <v>249</v>
      </c>
      <c r="P198" s="56" t="s">
        <v>1045</v>
      </c>
      <c r="Q198" s="56" t="s">
        <v>217</v>
      </c>
      <c r="R198" s="59"/>
      <c r="S198" s="56" t="s">
        <v>108</v>
      </c>
      <c r="T198" s="56" t="s">
        <v>108</v>
      </c>
      <c r="U198" s="59"/>
      <c r="V198" s="77"/>
      <c r="W198" s="77"/>
      <c r="X198" s="59"/>
      <c r="Y198" s="61"/>
      <c r="Z198" s="56" t="s">
        <v>121</v>
      </c>
      <c r="AA198" s="57">
        <v>43686</v>
      </c>
      <c r="AB198" s="63"/>
      <c r="AC198" s="64" t="s">
        <v>1048</v>
      </c>
      <c r="AD198" s="65" t="s">
        <v>97</v>
      </c>
      <c r="AE198" s="56" t="s">
        <v>119</v>
      </c>
      <c r="AF198" s="61"/>
      <c r="AG198" s="61"/>
      <c r="AH198" s="67"/>
      <c r="AI198" s="68"/>
      <c r="AJ198" s="69">
        <f t="shared" si="1"/>
        <v>101</v>
      </c>
      <c r="AK198" s="70" t="str">
        <f t="shared" si="44"/>
        <v/>
      </c>
      <c r="AL198" s="71" t="s">
        <v>17409</v>
      </c>
      <c r="AM198" s="71"/>
      <c r="AN198" s="70">
        <f t="shared" si="45"/>
        <v>43595</v>
      </c>
      <c r="AO198" s="70"/>
      <c r="AP198" s="74">
        <f ca="1"/>
        <v>374</v>
      </c>
    </row>
    <row r="199" spans="1:42" ht="14.4">
      <c r="A199" s="55" t="s">
        <v>1049</v>
      </c>
      <c r="B199" s="56" t="s">
        <v>89</v>
      </c>
      <c r="C199" s="57">
        <v>43656</v>
      </c>
      <c r="D199" s="56" t="s">
        <v>90</v>
      </c>
      <c r="E199" s="56" t="s">
        <v>12</v>
      </c>
      <c r="F199" s="58" t="s">
        <v>106</v>
      </c>
      <c r="G199" s="58" t="s">
        <v>107</v>
      </c>
      <c r="H199" s="56" t="s">
        <v>12</v>
      </c>
      <c r="I199" s="59"/>
      <c r="J199" s="59">
        <f t="shared" ref="J199:J216" si="46">IF(C199="","",SUM(C199+30))</f>
        <v>43686</v>
      </c>
      <c r="K199" s="56" t="s">
        <v>18</v>
      </c>
      <c r="L199" s="56" t="s">
        <v>18</v>
      </c>
      <c r="M199" s="60" t="s">
        <v>1050</v>
      </c>
      <c r="N199" s="56" t="s">
        <v>1051</v>
      </c>
      <c r="O199" s="56" t="s">
        <v>29</v>
      </c>
      <c r="P199" s="56" t="s">
        <v>1052</v>
      </c>
      <c r="Q199" s="56" t="s">
        <v>17</v>
      </c>
      <c r="R199" s="59"/>
      <c r="S199" s="56"/>
      <c r="T199" s="56"/>
      <c r="U199" s="59"/>
      <c r="V199" s="77"/>
      <c r="W199" s="77"/>
      <c r="X199" s="59"/>
      <c r="Y199" s="56" t="s">
        <v>338</v>
      </c>
      <c r="Z199" s="56" t="s">
        <v>123</v>
      </c>
      <c r="AA199" s="57">
        <v>43662</v>
      </c>
      <c r="AB199" s="75"/>
      <c r="AC199" s="64" t="s">
        <v>1053</v>
      </c>
      <c r="AD199" s="56" t="s">
        <v>294</v>
      </c>
      <c r="AE199" s="56" t="s">
        <v>90</v>
      </c>
      <c r="AF199" s="61"/>
      <c r="AG199" s="61"/>
      <c r="AH199" s="67"/>
      <c r="AI199" s="68"/>
      <c r="AJ199" s="69">
        <f t="shared" si="1"/>
        <v>6</v>
      </c>
      <c r="AK199" s="70" t="str">
        <f t="shared" si="44"/>
        <v/>
      </c>
      <c r="AL199" s="71" t="s">
        <v>17409</v>
      </c>
      <c r="AM199" s="71"/>
      <c r="AN199" s="70">
        <f t="shared" si="45"/>
        <v>43666</v>
      </c>
      <c r="AO199" s="70"/>
      <c r="AP199" s="74">
        <f ca="1"/>
        <v>303</v>
      </c>
    </row>
    <row r="200" spans="1:42" ht="14.4">
      <c r="A200" s="55" t="s">
        <v>1054</v>
      </c>
      <c r="B200" s="56" t="s">
        <v>89</v>
      </c>
      <c r="C200" s="57">
        <v>43656</v>
      </c>
      <c r="D200" s="56" t="s">
        <v>90</v>
      </c>
      <c r="E200" s="56" t="s">
        <v>12</v>
      </c>
      <c r="F200" s="58" t="s">
        <v>106</v>
      </c>
      <c r="G200" s="58" t="s">
        <v>107</v>
      </c>
      <c r="H200" s="56" t="s">
        <v>12</v>
      </c>
      <c r="I200" s="59"/>
      <c r="J200" s="59">
        <f t="shared" si="46"/>
        <v>43686</v>
      </c>
      <c r="K200" s="56" t="s">
        <v>18</v>
      </c>
      <c r="L200" s="56" t="s">
        <v>18</v>
      </c>
      <c r="M200" s="60" t="s">
        <v>1050</v>
      </c>
      <c r="N200" s="56" t="s">
        <v>1051</v>
      </c>
      <c r="O200" s="56" t="s">
        <v>29</v>
      </c>
      <c r="P200" s="56" t="s">
        <v>1055</v>
      </c>
      <c r="Q200" s="56" t="s">
        <v>17</v>
      </c>
      <c r="R200" s="59"/>
      <c r="S200" s="56"/>
      <c r="T200" s="56"/>
      <c r="U200" s="59"/>
      <c r="V200" s="77"/>
      <c r="W200" s="77"/>
      <c r="X200" s="59"/>
      <c r="Y200" s="56" t="s">
        <v>200</v>
      </c>
      <c r="Z200" s="56" t="s">
        <v>123</v>
      </c>
      <c r="AA200" s="57">
        <v>43658</v>
      </c>
      <c r="AB200" s="75"/>
      <c r="AC200" s="64" t="s">
        <v>1056</v>
      </c>
      <c r="AD200" s="56" t="s">
        <v>294</v>
      </c>
      <c r="AE200" s="56" t="s">
        <v>90</v>
      </c>
      <c r="AF200" s="61"/>
      <c r="AG200" s="61"/>
      <c r="AH200" s="67"/>
      <c r="AI200" s="68"/>
      <c r="AJ200" s="69">
        <f t="shared" si="1"/>
        <v>2</v>
      </c>
      <c r="AK200" s="70" t="str">
        <f t="shared" si="44"/>
        <v/>
      </c>
      <c r="AL200" s="71" t="s">
        <v>17409</v>
      </c>
      <c r="AM200" s="71"/>
      <c r="AN200" s="70">
        <f t="shared" si="45"/>
        <v>43666</v>
      </c>
      <c r="AO200" s="70"/>
      <c r="AP200" s="74">
        <f ca="1"/>
        <v>303</v>
      </c>
    </row>
    <row r="201" spans="1:42" ht="14.4">
      <c r="A201" s="55" t="s">
        <v>1057</v>
      </c>
      <c r="B201" s="56" t="s">
        <v>89</v>
      </c>
      <c r="C201" s="57">
        <v>43488</v>
      </c>
      <c r="D201" s="56" t="s">
        <v>90</v>
      </c>
      <c r="E201" s="56" t="s">
        <v>140</v>
      </c>
      <c r="F201" s="58" t="s">
        <v>106</v>
      </c>
      <c r="G201" s="58" t="s">
        <v>107</v>
      </c>
      <c r="H201" s="56" t="s">
        <v>140</v>
      </c>
      <c r="I201" s="57"/>
      <c r="J201" s="57">
        <f t="shared" si="46"/>
        <v>43518</v>
      </c>
      <c r="K201" s="56" t="s">
        <v>18</v>
      </c>
      <c r="L201" s="56" t="s">
        <v>18</v>
      </c>
      <c r="M201" s="60" t="s">
        <v>1059</v>
      </c>
      <c r="N201" s="56" t="s">
        <v>1060</v>
      </c>
      <c r="O201" s="56" t="s">
        <v>33</v>
      </c>
      <c r="P201" s="56" t="s">
        <v>1061</v>
      </c>
      <c r="Q201" s="56" t="s">
        <v>17</v>
      </c>
      <c r="R201" s="57">
        <v>43488</v>
      </c>
      <c r="S201" s="56" t="s">
        <v>108</v>
      </c>
      <c r="T201" s="56" t="s">
        <v>108</v>
      </c>
      <c r="U201" s="57">
        <v>43488</v>
      </c>
      <c r="V201" s="62"/>
      <c r="W201" s="62">
        <v>3.25</v>
      </c>
      <c r="X201" s="57">
        <v>43493</v>
      </c>
      <c r="Y201" s="56" t="s">
        <v>108</v>
      </c>
      <c r="Z201" s="56" t="s">
        <v>121</v>
      </c>
      <c r="AA201" s="57">
        <v>43493</v>
      </c>
      <c r="AB201" s="63" t="s">
        <v>127</v>
      </c>
      <c r="AC201" s="60" t="s">
        <v>1062</v>
      </c>
      <c r="AD201" s="65" t="s">
        <v>97</v>
      </c>
      <c r="AE201" s="65" t="s">
        <v>90</v>
      </c>
      <c r="AF201" s="66"/>
      <c r="AG201" s="66"/>
      <c r="AH201" s="67"/>
      <c r="AI201" s="68"/>
      <c r="AJ201" s="69">
        <f t="shared" si="1"/>
        <v>5</v>
      </c>
      <c r="AK201" s="70">
        <f t="shared" si="44"/>
        <v>43518</v>
      </c>
      <c r="AL201" s="71">
        <v>25</v>
      </c>
      <c r="AM201" s="71"/>
      <c r="AN201" s="70">
        <f t="shared" si="45"/>
        <v>43498</v>
      </c>
      <c r="AO201" s="70"/>
      <c r="AP201" s="74">
        <f ca="1"/>
        <v>471</v>
      </c>
    </row>
    <row r="202" spans="1:42" ht="14.4">
      <c r="A202" s="55" t="s">
        <v>1063</v>
      </c>
      <c r="B202" s="56" t="s">
        <v>89</v>
      </c>
      <c r="C202" s="57">
        <v>43732</v>
      </c>
      <c r="D202" s="56" t="s">
        <v>131</v>
      </c>
      <c r="E202" s="56" t="s">
        <v>297</v>
      </c>
      <c r="F202" s="58" t="s">
        <v>106</v>
      </c>
      <c r="G202" s="58" t="s">
        <v>107</v>
      </c>
      <c r="H202" s="56" t="s">
        <v>140</v>
      </c>
      <c r="I202" s="59"/>
      <c r="J202" s="59">
        <f t="shared" si="46"/>
        <v>43762</v>
      </c>
      <c r="K202" s="56" t="s">
        <v>18</v>
      </c>
      <c r="L202" s="56" t="s">
        <v>14</v>
      </c>
      <c r="M202" s="60" t="s">
        <v>1064</v>
      </c>
      <c r="N202" s="56" t="s">
        <v>1065</v>
      </c>
      <c r="O202" s="56" t="s">
        <v>137</v>
      </c>
      <c r="P202" s="56" t="s">
        <v>1066</v>
      </c>
      <c r="Q202" s="56" t="s">
        <v>17</v>
      </c>
      <c r="R202" s="59"/>
      <c r="S202" s="56" t="s">
        <v>108</v>
      </c>
      <c r="T202" s="56" t="s">
        <v>108</v>
      </c>
      <c r="U202" s="59"/>
      <c r="V202" s="77"/>
      <c r="W202" s="62" t="s">
        <v>108</v>
      </c>
      <c r="X202" s="59"/>
      <c r="Y202" s="56" t="s">
        <v>108</v>
      </c>
      <c r="Z202" s="56" t="s">
        <v>108</v>
      </c>
      <c r="AA202" s="57">
        <v>43740</v>
      </c>
      <c r="AB202" s="63" t="s">
        <v>289</v>
      </c>
      <c r="AC202" s="64" t="s">
        <v>1067</v>
      </c>
      <c r="AD202" s="56" t="s">
        <v>612</v>
      </c>
      <c r="AE202" s="61"/>
      <c r="AF202" s="61"/>
      <c r="AG202" s="61"/>
      <c r="AH202" s="67"/>
      <c r="AI202" s="68"/>
      <c r="AJ202" s="69">
        <f t="shared" si="1"/>
        <v>8</v>
      </c>
      <c r="AK202" s="70" t="str">
        <f t="shared" si="44"/>
        <v/>
      </c>
      <c r="AL202" s="71" t="s">
        <v>17409</v>
      </c>
      <c r="AM202" s="71"/>
      <c r="AN202" s="70">
        <f t="shared" si="45"/>
        <v>43742</v>
      </c>
      <c r="AO202" s="70"/>
      <c r="AP202" s="74">
        <f ca="1"/>
        <v>227</v>
      </c>
    </row>
    <row r="203" spans="1:42" ht="14.4">
      <c r="A203" s="55" t="s">
        <v>1068</v>
      </c>
      <c r="B203" s="56" t="s">
        <v>89</v>
      </c>
      <c r="C203" s="57">
        <v>43481</v>
      </c>
      <c r="D203" s="56" t="s">
        <v>119</v>
      </c>
      <c r="E203" s="56" t="s">
        <v>112</v>
      </c>
      <c r="F203" s="58" t="s">
        <v>106</v>
      </c>
      <c r="G203" s="58" t="s">
        <v>113</v>
      </c>
      <c r="H203" s="56" t="s">
        <v>112</v>
      </c>
      <c r="I203" s="59"/>
      <c r="J203" s="59">
        <f t="shared" si="46"/>
        <v>43511</v>
      </c>
      <c r="K203" s="56" t="s">
        <v>18</v>
      </c>
      <c r="L203" s="56" t="s">
        <v>14</v>
      </c>
      <c r="M203" s="60" t="s">
        <v>1069</v>
      </c>
      <c r="N203" s="56" t="s">
        <v>1070</v>
      </c>
      <c r="O203" s="56" t="s">
        <v>29</v>
      </c>
      <c r="P203" s="56" t="s">
        <v>1071</v>
      </c>
      <c r="Q203" s="56" t="s">
        <v>116</v>
      </c>
      <c r="R203" s="57">
        <v>43487</v>
      </c>
      <c r="S203" s="56" t="s">
        <v>108</v>
      </c>
      <c r="T203" s="56" t="s">
        <v>108</v>
      </c>
      <c r="U203" s="57"/>
      <c r="V203" s="77"/>
      <c r="W203" s="62" t="s">
        <v>108</v>
      </c>
      <c r="X203" s="57"/>
      <c r="Y203" s="56" t="s">
        <v>108</v>
      </c>
      <c r="Z203" s="56" t="s">
        <v>123</v>
      </c>
      <c r="AA203" s="57">
        <v>43487</v>
      </c>
      <c r="AB203" s="63" t="s">
        <v>127</v>
      </c>
      <c r="AC203" s="64" t="s">
        <v>257</v>
      </c>
      <c r="AD203" s="65" t="s">
        <v>118</v>
      </c>
      <c r="AE203" s="65" t="s">
        <v>119</v>
      </c>
      <c r="AF203" s="66"/>
      <c r="AG203" s="66"/>
      <c r="AH203" s="67"/>
      <c r="AI203" s="68"/>
      <c r="AJ203" s="69">
        <f t="shared" si="1"/>
        <v>6</v>
      </c>
      <c r="AK203" s="70">
        <f t="shared" si="44"/>
        <v>43517</v>
      </c>
      <c r="AL203" s="71">
        <v>30</v>
      </c>
      <c r="AM203" s="71"/>
      <c r="AN203" s="70">
        <f t="shared" si="45"/>
        <v>43491</v>
      </c>
      <c r="AO203" s="70"/>
      <c r="AP203" s="74">
        <f ca="1"/>
        <v>478</v>
      </c>
    </row>
    <row r="204" spans="1:42" ht="26.5">
      <c r="A204" s="55" t="s">
        <v>1072</v>
      </c>
      <c r="B204" s="56" t="s">
        <v>89</v>
      </c>
      <c r="C204" s="57">
        <v>43711</v>
      </c>
      <c r="D204" s="56" t="s">
        <v>229</v>
      </c>
      <c r="E204" s="56" t="s">
        <v>297</v>
      </c>
      <c r="F204" s="58" t="s">
        <v>106</v>
      </c>
      <c r="G204" s="58" t="s">
        <v>107</v>
      </c>
      <c r="H204" s="56" t="s">
        <v>140</v>
      </c>
      <c r="I204" s="57"/>
      <c r="J204" s="57">
        <f t="shared" si="46"/>
        <v>43741</v>
      </c>
      <c r="K204" s="56" t="s">
        <v>18</v>
      </c>
      <c r="L204" s="56" t="s">
        <v>18</v>
      </c>
      <c r="M204" s="60" t="s">
        <v>1073</v>
      </c>
      <c r="N204" s="56" t="s">
        <v>1074</v>
      </c>
      <c r="O204" s="56" t="s">
        <v>249</v>
      </c>
      <c r="P204" s="56" t="s">
        <v>1075</v>
      </c>
      <c r="Q204" s="56" t="s">
        <v>154</v>
      </c>
      <c r="R204" s="57"/>
      <c r="S204" s="56" t="s">
        <v>108</v>
      </c>
      <c r="T204" s="56" t="s">
        <v>108</v>
      </c>
      <c r="U204" s="57">
        <v>43711</v>
      </c>
      <c r="V204" s="62"/>
      <c r="W204" s="62">
        <v>2.5</v>
      </c>
      <c r="X204" s="57">
        <v>43714</v>
      </c>
      <c r="Y204" s="56" t="s">
        <v>108</v>
      </c>
      <c r="Z204" s="56" t="s">
        <v>121</v>
      </c>
      <c r="AA204" s="57">
        <v>43714</v>
      </c>
      <c r="AB204" s="63" t="s">
        <v>289</v>
      </c>
      <c r="AC204" s="60" t="s">
        <v>1076</v>
      </c>
      <c r="AD204" s="65" t="s">
        <v>97</v>
      </c>
      <c r="AE204" s="56" t="s">
        <v>111</v>
      </c>
      <c r="AF204" s="61"/>
      <c r="AG204" s="61"/>
      <c r="AH204" s="67"/>
      <c r="AI204" s="68"/>
      <c r="AJ204" s="69">
        <f t="shared" si="1"/>
        <v>3</v>
      </c>
      <c r="AK204" s="70" t="str">
        <f t="shared" si="44"/>
        <v/>
      </c>
      <c r="AL204" s="71" t="s">
        <v>17409</v>
      </c>
      <c r="AM204" s="71"/>
      <c r="AN204" s="70">
        <f t="shared" si="45"/>
        <v>43721</v>
      </c>
      <c r="AO204" s="70"/>
      <c r="AP204" s="74">
        <f ca="1"/>
        <v>248</v>
      </c>
    </row>
    <row r="205" spans="1:42" ht="14.4">
      <c r="A205" s="55" t="s">
        <v>1077</v>
      </c>
      <c r="B205" s="56" t="s">
        <v>89</v>
      </c>
      <c r="C205" s="57">
        <v>43606</v>
      </c>
      <c r="D205" s="56" t="s">
        <v>119</v>
      </c>
      <c r="E205" s="56" t="s">
        <v>140</v>
      </c>
      <c r="F205" s="58" t="s">
        <v>106</v>
      </c>
      <c r="G205" s="58" t="s">
        <v>107</v>
      </c>
      <c r="H205" s="56" t="s">
        <v>140</v>
      </c>
      <c r="I205" s="59"/>
      <c r="J205" s="59">
        <f t="shared" si="46"/>
        <v>43636</v>
      </c>
      <c r="K205" s="56" t="s">
        <v>18</v>
      </c>
      <c r="L205" s="56" t="s">
        <v>18</v>
      </c>
      <c r="M205" s="60" t="s">
        <v>1078</v>
      </c>
      <c r="N205" s="56" t="s">
        <v>1079</v>
      </c>
      <c r="O205" s="56" t="s">
        <v>33</v>
      </c>
      <c r="P205" s="56" t="s">
        <v>1080</v>
      </c>
      <c r="Q205" s="56" t="s">
        <v>17</v>
      </c>
      <c r="R205" s="59"/>
      <c r="S205" s="56" t="s">
        <v>108</v>
      </c>
      <c r="T205" s="56" t="s">
        <v>108</v>
      </c>
      <c r="U205" s="59"/>
      <c r="V205" s="77"/>
      <c r="W205" s="62">
        <v>0</v>
      </c>
      <c r="X205" s="59"/>
      <c r="Y205" s="56" t="s">
        <v>108</v>
      </c>
      <c r="Z205" s="56" t="s">
        <v>121</v>
      </c>
      <c r="AA205" s="57">
        <v>43606</v>
      </c>
      <c r="AB205" s="63" t="s">
        <v>155</v>
      </c>
      <c r="AC205" s="64" t="s">
        <v>1081</v>
      </c>
      <c r="AD205" s="65" t="s">
        <v>97</v>
      </c>
      <c r="AE205" s="56" t="s">
        <v>119</v>
      </c>
      <c r="AF205" s="61"/>
      <c r="AG205" s="61"/>
      <c r="AH205" s="67"/>
      <c r="AI205" s="68"/>
      <c r="AJ205" s="69">
        <f t="shared" si="1"/>
        <v>0</v>
      </c>
      <c r="AK205" s="70" t="str">
        <f t="shared" si="44"/>
        <v/>
      </c>
      <c r="AL205" s="71" t="s">
        <v>17409</v>
      </c>
      <c r="AM205" s="71"/>
      <c r="AN205" s="70">
        <f t="shared" si="45"/>
        <v>43616</v>
      </c>
      <c r="AO205" s="70"/>
      <c r="AP205" s="74">
        <f ca="1"/>
        <v>353</v>
      </c>
    </row>
    <row r="206" spans="1:42" ht="14.4">
      <c r="A206" s="55" t="s">
        <v>1082</v>
      </c>
      <c r="B206" s="56" t="s">
        <v>89</v>
      </c>
      <c r="C206" s="57">
        <v>43718</v>
      </c>
      <c r="D206" s="56" t="s">
        <v>111</v>
      </c>
      <c r="E206" s="56" t="s">
        <v>140</v>
      </c>
      <c r="F206" s="58" t="s">
        <v>106</v>
      </c>
      <c r="G206" s="58" t="s">
        <v>107</v>
      </c>
      <c r="H206" s="56" t="s">
        <v>140</v>
      </c>
      <c r="I206" s="57"/>
      <c r="J206" s="57">
        <f t="shared" si="46"/>
        <v>43748</v>
      </c>
      <c r="K206" s="56" t="s">
        <v>18</v>
      </c>
      <c r="L206" s="56" t="s">
        <v>18</v>
      </c>
      <c r="M206" s="60" t="s">
        <v>1083</v>
      </c>
      <c r="N206" s="56" t="s">
        <v>1083</v>
      </c>
      <c r="O206" s="56" t="s">
        <v>44</v>
      </c>
      <c r="P206" s="56" t="s">
        <v>1084</v>
      </c>
      <c r="Q206" s="56" t="s">
        <v>28</v>
      </c>
      <c r="R206" s="59"/>
      <c r="S206" s="56" t="s">
        <v>108</v>
      </c>
      <c r="T206" s="56" t="s">
        <v>108</v>
      </c>
      <c r="U206" s="59"/>
      <c r="V206" s="77"/>
      <c r="W206" s="62">
        <v>2.75</v>
      </c>
      <c r="X206" s="57">
        <v>43718</v>
      </c>
      <c r="Y206" s="56" t="s">
        <v>108</v>
      </c>
      <c r="Z206" s="56" t="s">
        <v>121</v>
      </c>
      <c r="AA206" s="57">
        <v>43718</v>
      </c>
      <c r="AB206" s="63" t="s">
        <v>289</v>
      </c>
      <c r="AC206" s="64" t="s">
        <v>1085</v>
      </c>
      <c r="AD206" s="65" t="s">
        <v>97</v>
      </c>
      <c r="AE206" s="56" t="s">
        <v>111</v>
      </c>
      <c r="AF206" s="61"/>
      <c r="AG206" s="61"/>
      <c r="AH206" s="67"/>
      <c r="AI206" s="68"/>
      <c r="AJ206" s="69">
        <f t="shared" si="1"/>
        <v>0</v>
      </c>
      <c r="AK206" s="70" t="str">
        <f t="shared" si="44"/>
        <v/>
      </c>
      <c r="AL206" s="71" t="s">
        <v>17409</v>
      </c>
      <c r="AM206" s="71"/>
      <c r="AN206" s="70">
        <f t="shared" si="45"/>
        <v>43728</v>
      </c>
      <c r="AO206" s="70"/>
      <c r="AP206" s="74">
        <f ca="1"/>
        <v>241</v>
      </c>
    </row>
    <row r="207" spans="1:42" ht="14.4">
      <c r="A207" s="55" t="s">
        <v>1086</v>
      </c>
      <c r="B207" s="56" t="s">
        <v>89</v>
      </c>
      <c r="C207" s="57">
        <v>43774</v>
      </c>
      <c r="D207" s="56" t="s">
        <v>90</v>
      </c>
      <c r="E207" s="56" t="s">
        <v>276</v>
      </c>
      <c r="F207" s="58" t="s">
        <v>214</v>
      </c>
      <c r="G207" s="58" t="s">
        <v>214</v>
      </c>
      <c r="H207" s="56" t="s">
        <v>276</v>
      </c>
      <c r="I207" s="59"/>
      <c r="J207" s="59">
        <f t="shared" si="46"/>
        <v>43804</v>
      </c>
      <c r="K207" s="56" t="s">
        <v>18</v>
      </c>
      <c r="L207" s="56" t="s">
        <v>18</v>
      </c>
      <c r="M207" s="60" t="s">
        <v>1087</v>
      </c>
      <c r="N207" s="56"/>
      <c r="O207" s="56" t="s">
        <v>44</v>
      </c>
      <c r="P207" s="56" t="s">
        <v>1088</v>
      </c>
      <c r="Q207" s="56" t="s">
        <v>541</v>
      </c>
      <c r="R207" s="59"/>
      <c r="S207" s="56" t="s">
        <v>108</v>
      </c>
      <c r="T207" s="56" t="s">
        <v>108</v>
      </c>
      <c r="U207" s="57"/>
      <c r="V207" s="77"/>
      <c r="W207" s="62" t="s">
        <v>146</v>
      </c>
      <c r="X207" s="59"/>
      <c r="Y207" s="61"/>
      <c r="Z207" s="56" t="s">
        <v>121</v>
      </c>
      <c r="AA207" s="57">
        <v>43787</v>
      </c>
      <c r="AB207" s="75"/>
      <c r="AC207" s="64" t="s">
        <v>1089</v>
      </c>
      <c r="AD207" s="56" t="s">
        <v>97</v>
      </c>
      <c r="AE207" s="56" t="s">
        <v>119</v>
      </c>
      <c r="AF207" s="61"/>
      <c r="AG207" s="61"/>
      <c r="AH207" s="67"/>
      <c r="AI207" s="68"/>
      <c r="AJ207" s="69">
        <f t="shared" si="1"/>
        <v>13</v>
      </c>
      <c r="AK207" s="70"/>
      <c r="AL207" s="71"/>
      <c r="AM207" s="71"/>
      <c r="AN207" s="70"/>
      <c r="AO207" s="70"/>
      <c r="AP207" s="74">
        <f ca="1"/>
        <v>185</v>
      </c>
    </row>
    <row r="208" spans="1:42" ht="26.5">
      <c r="A208" s="55" t="s">
        <v>1090</v>
      </c>
      <c r="B208" s="56" t="s">
        <v>89</v>
      </c>
      <c r="C208" s="57">
        <v>43556</v>
      </c>
      <c r="D208" s="56" t="s">
        <v>90</v>
      </c>
      <c r="E208" s="56" t="s">
        <v>140</v>
      </c>
      <c r="F208" s="58" t="s">
        <v>106</v>
      </c>
      <c r="G208" s="58" t="s">
        <v>107</v>
      </c>
      <c r="H208" s="56" t="s">
        <v>140</v>
      </c>
      <c r="I208" s="57"/>
      <c r="J208" s="57">
        <f t="shared" si="46"/>
        <v>43586</v>
      </c>
      <c r="K208" s="56" t="s">
        <v>18</v>
      </c>
      <c r="L208" s="56" t="s">
        <v>14</v>
      </c>
      <c r="M208" s="60" t="s">
        <v>1091</v>
      </c>
      <c r="N208" s="56" t="s">
        <v>1091</v>
      </c>
      <c r="O208" s="56"/>
      <c r="P208" s="56" t="s">
        <v>108</v>
      </c>
      <c r="Q208" s="56" t="s">
        <v>17</v>
      </c>
      <c r="R208" s="57"/>
      <c r="S208" s="56" t="s">
        <v>108</v>
      </c>
      <c r="T208" s="56" t="s">
        <v>108</v>
      </c>
      <c r="U208" s="57"/>
      <c r="V208" s="62"/>
      <c r="W208" s="62" t="s">
        <v>108</v>
      </c>
      <c r="X208" s="57"/>
      <c r="Y208" s="56" t="s">
        <v>108</v>
      </c>
      <c r="Z208" s="56" t="s">
        <v>123</v>
      </c>
      <c r="AA208" s="57">
        <v>43614</v>
      </c>
      <c r="AB208" s="63" t="s">
        <v>244</v>
      </c>
      <c r="AC208" s="60" t="s">
        <v>1092</v>
      </c>
      <c r="AD208" s="56" t="s">
        <v>705</v>
      </c>
      <c r="AE208" s="56"/>
      <c r="AF208" s="61"/>
      <c r="AG208" s="61"/>
      <c r="AH208" s="67"/>
      <c r="AI208" s="68"/>
      <c r="AJ208" s="69">
        <f t="shared" si="1"/>
        <v>58</v>
      </c>
      <c r="AK208" s="70" t="str">
        <f t="shared" ref="AK208:AK210" si="47">IF(R208="","",SUM(R208+30))</f>
        <v/>
      </c>
      <c r="AL208" s="71" t="s">
        <v>17409</v>
      </c>
      <c r="AM208" s="71"/>
      <c r="AN208" s="70">
        <f t="shared" ref="AN208:AN209" si="48">IF(C208="","",SUM(C208+10))</f>
        <v>43566</v>
      </c>
      <c r="AO208" s="70"/>
      <c r="AP208" s="74">
        <f ca="1"/>
        <v>403</v>
      </c>
    </row>
    <row r="209" spans="1:42" ht="14.4">
      <c r="A209" s="55" t="s">
        <v>1093</v>
      </c>
      <c r="B209" s="56" t="s">
        <v>89</v>
      </c>
      <c r="C209" s="57">
        <v>43703</v>
      </c>
      <c r="D209" s="56" t="s">
        <v>119</v>
      </c>
      <c r="E209" s="56" t="s">
        <v>196</v>
      </c>
      <c r="F209" s="58" t="s">
        <v>106</v>
      </c>
      <c r="G209" s="58" t="s">
        <v>214</v>
      </c>
      <c r="H209" s="56" t="s">
        <v>276</v>
      </c>
      <c r="I209" s="57"/>
      <c r="J209" s="57">
        <f t="shared" si="46"/>
        <v>43733</v>
      </c>
      <c r="K209" s="56" t="s">
        <v>18</v>
      </c>
      <c r="L209" s="56" t="s">
        <v>14</v>
      </c>
      <c r="M209" s="60" t="s">
        <v>1095</v>
      </c>
      <c r="N209" s="56" t="s">
        <v>1096</v>
      </c>
      <c r="O209" s="56" t="s">
        <v>27</v>
      </c>
      <c r="P209" s="56" t="s">
        <v>108</v>
      </c>
      <c r="Q209" s="56" t="s">
        <v>217</v>
      </c>
      <c r="R209" s="57"/>
      <c r="S209" s="56" t="s">
        <v>108</v>
      </c>
      <c r="T209" s="56" t="s">
        <v>108</v>
      </c>
      <c r="U209" s="57"/>
      <c r="V209" s="62"/>
      <c r="W209" s="62" t="s">
        <v>108</v>
      </c>
      <c r="X209" s="57"/>
      <c r="Y209" s="56" t="s">
        <v>108</v>
      </c>
      <c r="Z209" s="56" t="s">
        <v>123</v>
      </c>
      <c r="AA209" s="57">
        <v>43721</v>
      </c>
      <c r="AB209" s="63" t="s">
        <v>124</v>
      </c>
      <c r="AC209" s="64" t="s">
        <v>1102</v>
      </c>
      <c r="AD209" s="56" t="s">
        <v>118</v>
      </c>
      <c r="AE209" s="56" t="s">
        <v>119</v>
      </c>
      <c r="AF209" s="61"/>
      <c r="AG209" s="61"/>
      <c r="AH209" s="67"/>
      <c r="AI209" s="68"/>
      <c r="AJ209" s="69">
        <f t="shared" si="1"/>
        <v>18</v>
      </c>
      <c r="AK209" s="70" t="str">
        <f t="shared" si="47"/>
        <v/>
      </c>
      <c r="AL209" s="71" t="s">
        <v>17409</v>
      </c>
      <c r="AM209" s="71"/>
      <c r="AN209" s="70">
        <f t="shared" si="48"/>
        <v>43713</v>
      </c>
      <c r="AO209" s="70"/>
      <c r="AP209" s="74">
        <f ca="1"/>
        <v>256</v>
      </c>
    </row>
    <row r="210" spans="1:42" ht="14.4">
      <c r="A210" s="55" t="s">
        <v>1104</v>
      </c>
      <c r="B210" s="56" t="s">
        <v>89</v>
      </c>
      <c r="C210" s="57">
        <v>43773</v>
      </c>
      <c r="D210" s="56" t="s">
        <v>119</v>
      </c>
      <c r="E210" s="56" t="s">
        <v>297</v>
      </c>
      <c r="F210" s="58" t="s">
        <v>106</v>
      </c>
      <c r="G210" s="58" t="s">
        <v>107</v>
      </c>
      <c r="H210" s="56" t="s">
        <v>140</v>
      </c>
      <c r="I210" s="59"/>
      <c r="J210" s="59">
        <f t="shared" si="46"/>
        <v>43803</v>
      </c>
      <c r="K210" s="56" t="s">
        <v>18</v>
      </c>
      <c r="L210" s="56" t="s">
        <v>14</v>
      </c>
      <c r="M210" s="60" t="s">
        <v>1105</v>
      </c>
      <c r="N210" s="56" t="s">
        <v>1106</v>
      </c>
      <c r="O210" s="56" t="s">
        <v>27</v>
      </c>
      <c r="P210" s="56" t="s">
        <v>1107</v>
      </c>
      <c r="Q210" s="56" t="s">
        <v>237</v>
      </c>
      <c r="R210" s="59"/>
      <c r="S210" s="56" t="s">
        <v>108</v>
      </c>
      <c r="T210" s="56" t="s">
        <v>108</v>
      </c>
      <c r="U210" s="57"/>
      <c r="V210" s="77"/>
      <c r="W210" s="62" t="s">
        <v>146</v>
      </c>
      <c r="X210" s="59"/>
      <c r="Y210" s="56" t="s">
        <v>108</v>
      </c>
      <c r="Z210" s="56" t="s">
        <v>108</v>
      </c>
      <c r="AA210" s="57">
        <v>43773</v>
      </c>
      <c r="AB210" s="63" t="s">
        <v>318</v>
      </c>
      <c r="AC210" s="60" t="s">
        <v>1108</v>
      </c>
      <c r="AD210" s="56" t="s">
        <v>224</v>
      </c>
      <c r="AE210" s="56"/>
      <c r="AF210" s="61"/>
      <c r="AG210" s="61"/>
      <c r="AH210" s="67"/>
      <c r="AI210" s="68"/>
      <c r="AJ210" s="69">
        <f t="shared" si="1"/>
        <v>0</v>
      </c>
      <c r="AK210" s="70" t="str">
        <f t="shared" si="47"/>
        <v/>
      </c>
      <c r="AL210" s="71" t="s">
        <v>17409</v>
      </c>
      <c r="AM210" s="71"/>
      <c r="AN210" s="70"/>
      <c r="AO210" s="70"/>
      <c r="AP210" s="74">
        <f ca="1"/>
        <v>186</v>
      </c>
    </row>
    <row r="211" spans="1:42" ht="26.5">
      <c r="A211" s="55" t="s">
        <v>1109</v>
      </c>
      <c r="B211" s="56" t="s">
        <v>89</v>
      </c>
      <c r="C211" s="57">
        <v>43830</v>
      </c>
      <c r="D211" s="56" t="s">
        <v>90</v>
      </c>
      <c r="E211" s="56" t="s">
        <v>105</v>
      </c>
      <c r="F211" s="58" t="s">
        <v>106</v>
      </c>
      <c r="G211" s="58" t="s">
        <v>107</v>
      </c>
      <c r="H211" s="56" t="s">
        <v>105</v>
      </c>
      <c r="I211" s="59"/>
      <c r="J211" s="59">
        <f t="shared" si="46"/>
        <v>43860</v>
      </c>
      <c r="K211" s="56" t="s">
        <v>18</v>
      </c>
      <c r="L211" s="56" t="s">
        <v>14</v>
      </c>
      <c r="M211" s="60" t="s">
        <v>1110</v>
      </c>
      <c r="N211" s="56" t="s">
        <v>1110</v>
      </c>
      <c r="O211" s="56" t="s">
        <v>39</v>
      </c>
      <c r="P211" s="56" t="s">
        <v>1111</v>
      </c>
      <c r="Q211" s="56" t="s">
        <v>678</v>
      </c>
      <c r="R211" s="59"/>
      <c r="S211" s="56" t="s">
        <v>108</v>
      </c>
      <c r="T211" s="56" t="s">
        <v>108</v>
      </c>
      <c r="U211" s="57"/>
      <c r="V211" s="77"/>
      <c r="W211" s="62" t="s">
        <v>146</v>
      </c>
      <c r="X211" s="59"/>
      <c r="Y211" s="56" t="s">
        <v>200</v>
      </c>
      <c r="Z211" s="56" t="s">
        <v>123</v>
      </c>
      <c r="AA211" s="57">
        <v>43840</v>
      </c>
      <c r="AB211" s="63" t="s">
        <v>238</v>
      </c>
      <c r="AC211" s="60" t="s">
        <v>1112</v>
      </c>
      <c r="AD211" s="56" t="s">
        <v>294</v>
      </c>
      <c r="AE211" s="56" t="s">
        <v>90</v>
      </c>
      <c r="AF211" s="61"/>
      <c r="AG211" s="61"/>
      <c r="AH211" s="67"/>
      <c r="AI211" s="68"/>
      <c r="AJ211" s="69">
        <f t="shared" si="1"/>
        <v>10</v>
      </c>
      <c r="AK211" s="70"/>
      <c r="AL211" s="71"/>
      <c r="AM211" s="71"/>
      <c r="AN211" s="70"/>
      <c r="AO211" s="70"/>
      <c r="AP211" s="74">
        <f ca="1"/>
        <v>129</v>
      </c>
    </row>
    <row r="212" spans="1:42" ht="14.4">
      <c r="A212" s="55" t="s">
        <v>1113</v>
      </c>
      <c r="B212" s="56" t="s">
        <v>89</v>
      </c>
      <c r="C212" s="57">
        <v>43684</v>
      </c>
      <c r="D212" s="56" t="s">
        <v>131</v>
      </c>
      <c r="E212" s="56" t="s">
        <v>129</v>
      </c>
      <c r="F212" s="58" t="s">
        <v>106</v>
      </c>
      <c r="G212" s="58" t="s">
        <v>107</v>
      </c>
      <c r="H212" s="56" t="s">
        <v>129</v>
      </c>
      <c r="I212" s="57"/>
      <c r="J212" s="57">
        <f t="shared" si="46"/>
        <v>43714</v>
      </c>
      <c r="K212" s="56" t="s">
        <v>18</v>
      </c>
      <c r="L212" s="56" t="s">
        <v>14</v>
      </c>
      <c r="M212" s="60" t="s">
        <v>1114</v>
      </c>
      <c r="N212" s="56" t="s">
        <v>1115</v>
      </c>
      <c r="O212" s="61"/>
      <c r="P212" s="56" t="s">
        <v>108</v>
      </c>
      <c r="Q212" s="56" t="s">
        <v>130</v>
      </c>
      <c r="R212" s="57"/>
      <c r="S212" s="56" t="s">
        <v>108</v>
      </c>
      <c r="T212" s="56" t="s">
        <v>108</v>
      </c>
      <c r="U212" s="57"/>
      <c r="V212" s="62"/>
      <c r="W212" s="62" t="s">
        <v>108</v>
      </c>
      <c r="X212" s="57"/>
      <c r="Y212" s="56" t="s">
        <v>108</v>
      </c>
      <c r="Z212" s="56" t="s">
        <v>123</v>
      </c>
      <c r="AA212" s="57">
        <v>43685</v>
      </c>
      <c r="AB212" s="63" t="s">
        <v>124</v>
      </c>
      <c r="AC212" s="64" t="s">
        <v>537</v>
      </c>
      <c r="AD212" s="56" t="s">
        <v>224</v>
      </c>
      <c r="AE212" s="56" t="s">
        <v>131</v>
      </c>
      <c r="AF212" s="61"/>
      <c r="AG212" s="61"/>
      <c r="AH212" s="67"/>
      <c r="AI212" s="68"/>
      <c r="AJ212" s="69">
        <f t="shared" si="1"/>
        <v>1</v>
      </c>
      <c r="AK212" s="70" t="str">
        <f t="shared" ref="AK212:AK215" si="49">IF(R212="","",SUM(R212+30))</f>
        <v/>
      </c>
      <c r="AL212" s="71" t="s">
        <v>17409</v>
      </c>
      <c r="AM212" s="71"/>
      <c r="AN212" s="70">
        <f t="shared" ref="AN212:AN215" si="50">IF(C212="","",SUM(C212+10))</f>
        <v>43694</v>
      </c>
      <c r="AO212" s="70"/>
      <c r="AP212" s="74">
        <f ca="1"/>
        <v>275</v>
      </c>
    </row>
    <row r="213" spans="1:42" ht="14.4">
      <c r="A213" s="55" t="s">
        <v>1116</v>
      </c>
      <c r="B213" s="56" t="s">
        <v>89</v>
      </c>
      <c r="C213" s="57">
        <v>43656</v>
      </c>
      <c r="D213" s="56" t="s">
        <v>90</v>
      </c>
      <c r="E213" s="56" t="s">
        <v>129</v>
      </c>
      <c r="F213" s="58" t="s">
        <v>106</v>
      </c>
      <c r="G213" s="58" t="s">
        <v>107</v>
      </c>
      <c r="H213" s="56" t="s">
        <v>129</v>
      </c>
      <c r="I213" s="59"/>
      <c r="J213" s="59">
        <f t="shared" si="46"/>
        <v>43686</v>
      </c>
      <c r="K213" s="56" t="s">
        <v>18</v>
      </c>
      <c r="L213" s="56" t="s">
        <v>14</v>
      </c>
      <c r="M213" s="60" t="s">
        <v>1117</v>
      </c>
      <c r="N213" s="56" t="s">
        <v>1118</v>
      </c>
      <c r="O213" s="56" t="s">
        <v>33</v>
      </c>
      <c r="P213" s="56" t="s">
        <v>1119</v>
      </c>
      <c r="Q213" s="56" t="s">
        <v>133</v>
      </c>
      <c r="R213" s="59"/>
      <c r="S213" s="56" t="s">
        <v>108</v>
      </c>
      <c r="T213" s="56" t="s">
        <v>108</v>
      </c>
      <c r="U213" s="59"/>
      <c r="V213" s="77"/>
      <c r="W213" s="62" t="s">
        <v>108</v>
      </c>
      <c r="X213" s="59"/>
      <c r="Y213" s="56" t="s">
        <v>108</v>
      </c>
      <c r="Z213" s="56" t="s">
        <v>121</v>
      </c>
      <c r="AA213" s="57">
        <v>43656</v>
      </c>
      <c r="AB213" s="63" t="s">
        <v>163</v>
      </c>
      <c r="AC213" s="60" t="s">
        <v>1120</v>
      </c>
      <c r="AD213" s="65" t="s">
        <v>97</v>
      </c>
      <c r="AE213" s="56" t="s">
        <v>90</v>
      </c>
      <c r="AF213" s="61"/>
      <c r="AG213" s="61"/>
      <c r="AH213" s="67"/>
      <c r="AI213" s="68"/>
      <c r="AJ213" s="69">
        <f t="shared" si="1"/>
        <v>0</v>
      </c>
      <c r="AK213" s="70" t="str">
        <f t="shared" si="49"/>
        <v/>
      </c>
      <c r="AL213" s="71" t="s">
        <v>17409</v>
      </c>
      <c r="AM213" s="71"/>
      <c r="AN213" s="70">
        <f t="shared" si="50"/>
        <v>43666</v>
      </c>
      <c r="AO213" s="70"/>
      <c r="AP213" s="74">
        <f ca="1"/>
        <v>303</v>
      </c>
    </row>
    <row r="214" spans="1:42" ht="14.4">
      <c r="A214" s="55" t="s">
        <v>1121</v>
      </c>
      <c r="B214" s="56" t="s">
        <v>89</v>
      </c>
      <c r="C214" s="57">
        <v>43721</v>
      </c>
      <c r="D214" s="56" t="s">
        <v>90</v>
      </c>
      <c r="E214" s="56" t="s">
        <v>129</v>
      </c>
      <c r="F214" s="58" t="s">
        <v>106</v>
      </c>
      <c r="G214" s="58" t="s">
        <v>107</v>
      </c>
      <c r="H214" s="56" t="s">
        <v>129</v>
      </c>
      <c r="I214" s="57">
        <v>43733</v>
      </c>
      <c r="J214" s="57">
        <f t="shared" si="46"/>
        <v>43751</v>
      </c>
      <c r="K214" s="56" t="s">
        <v>18</v>
      </c>
      <c r="L214" s="56" t="s">
        <v>108</v>
      </c>
      <c r="M214" s="60" t="s">
        <v>1122</v>
      </c>
      <c r="N214" s="56" t="s">
        <v>1123</v>
      </c>
      <c r="O214" s="56"/>
      <c r="P214" s="56"/>
      <c r="Q214" s="56" t="s">
        <v>1124</v>
      </c>
      <c r="R214" s="57"/>
      <c r="S214" s="56" t="s">
        <v>108</v>
      </c>
      <c r="T214" s="56" t="s">
        <v>108</v>
      </c>
      <c r="U214" s="57"/>
      <c r="V214" s="62"/>
      <c r="W214" s="62" t="s">
        <v>108</v>
      </c>
      <c r="X214" s="57"/>
      <c r="Y214" s="56" t="s">
        <v>108</v>
      </c>
      <c r="Z214" s="56" t="s">
        <v>123</v>
      </c>
      <c r="AA214" s="57">
        <v>43803</v>
      </c>
      <c r="AB214" s="63" t="s">
        <v>289</v>
      </c>
      <c r="AC214" s="64" t="s">
        <v>1125</v>
      </c>
      <c r="AD214" s="56" t="s">
        <v>179</v>
      </c>
      <c r="AE214" s="56"/>
      <c r="AF214" s="61"/>
      <c r="AG214" s="61"/>
      <c r="AH214" s="67"/>
      <c r="AI214" s="68"/>
      <c r="AJ214" s="69">
        <f t="shared" si="1"/>
        <v>82</v>
      </c>
      <c r="AK214" s="70" t="str">
        <f t="shared" si="49"/>
        <v/>
      </c>
      <c r="AL214" s="71" t="s">
        <v>17409</v>
      </c>
      <c r="AM214" s="71"/>
      <c r="AN214" s="70">
        <f t="shared" si="50"/>
        <v>43731</v>
      </c>
      <c r="AO214" s="70"/>
      <c r="AP214" s="74">
        <f ca="1"/>
        <v>238</v>
      </c>
    </row>
    <row r="215" spans="1:42" ht="14.4">
      <c r="A215" s="55" t="s">
        <v>1126</v>
      </c>
      <c r="B215" s="56" t="s">
        <v>89</v>
      </c>
      <c r="C215" s="57">
        <v>43566</v>
      </c>
      <c r="D215" s="56" t="s">
        <v>119</v>
      </c>
      <c r="E215" s="56" t="s">
        <v>12</v>
      </c>
      <c r="F215" s="58" t="s">
        <v>106</v>
      </c>
      <c r="G215" s="58" t="s">
        <v>107</v>
      </c>
      <c r="H215" s="56" t="s">
        <v>12</v>
      </c>
      <c r="I215" s="57"/>
      <c r="J215" s="57">
        <f t="shared" si="46"/>
        <v>43596</v>
      </c>
      <c r="K215" s="56" t="s">
        <v>18</v>
      </c>
      <c r="L215" s="56" t="s">
        <v>18</v>
      </c>
      <c r="M215" s="60" t="s">
        <v>1127</v>
      </c>
      <c r="N215" s="56" t="s">
        <v>1128</v>
      </c>
      <c r="O215" s="56" t="s">
        <v>39</v>
      </c>
      <c r="P215" s="56" t="s">
        <v>1129</v>
      </c>
      <c r="Q215" s="56" t="s">
        <v>17</v>
      </c>
      <c r="R215" s="57"/>
      <c r="S215" s="56"/>
      <c r="T215" s="56"/>
      <c r="U215" s="57"/>
      <c r="V215" s="62"/>
      <c r="W215" s="62"/>
      <c r="X215" s="57"/>
      <c r="Y215" s="56"/>
      <c r="Z215" s="56" t="s">
        <v>121</v>
      </c>
      <c r="AA215" s="57">
        <v>43579</v>
      </c>
      <c r="AB215" s="63" t="s">
        <v>244</v>
      </c>
      <c r="AC215" s="64"/>
      <c r="AD215" s="65" t="s">
        <v>97</v>
      </c>
      <c r="AE215" s="56" t="s">
        <v>119</v>
      </c>
      <c r="AF215" s="61"/>
      <c r="AG215" s="61"/>
      <c r="AH215" s="67"/>
      <c r="AI215" s="68"/>
      <c r="AJ215" s="69">
        <f t="shared" si="1"/>
        <v>13</v>
      </c>
      <c r="AK215" s="70" t="str">
        <f t="shared" si="49"/>
        <v/>
      </c>
      <c r="AL215" s="71" t="s">
        <v>17409</v>
      </c>
      <c r="AM215" s="71"/>
      <c r="AN215" s="70">
        <f t="shared" si="50"/>
        <v>43576</v>
      </c>
      <c r="AO215" s="70"/>
      <c r="AP215" s="74">
        <f ca="1"/>
        <v>393</v>
      </c>
    </row>
    <row r="216" spans="1:42" ht="14.4">
      <c r="A216" s="55" t="s">
        <v>1130</v>
      </c>
      <c r="B216" s="56" t="s">
        <v>89</v>
      </c>
      <c r="C216" s="57">
        <v>43742</v>
      </c>
      <c r="D216" s="56" t="s">
        <v>119</v>
      </c>
      <c r="E216" s="56" t="s">
        <v>297</v>
      </c>
      <c r="F216" s="58" t="s">
        <v>106</v>
      </c>
      <c r="G216" s="58" t="s">
        <v>107</v>
      </c>
      <c r="H216" s="56" t="s">
        <v>140</v>
      </c>
      <c r="I216" s="59"/>
      <c r="J216" s="59">
        <f t="shared" si="46"/>
        <v>43772</v>
      </c>
      <c r="K216" s="56" t="s">
        <v>18</v>
      </c>
      <c r="L216" s="56" t="s">
        <v>18</v>
      </c>
      <c r="M216" s="60" t="s">
        <v>1131</v>
      </c>
      <c r="N216" s="56" t="s">
        <v>1132</v>
      </c>
      <c r="O216" s="56" t="s">
        <v>137</v>
      </c>
      <c r="P216" s="56" t="s">
        <v>1133</v>
      </c>
      <c r="Q216" s="56" t="s">
        <v>17</v>
      </c>
      <c r="R216" s="59"/>
      <c r="S216" s="56" t="s">
        <v>108</v>
      </c>
      <c r="T216" s="56" t="s">
        <v>108</v>
      </c>
      <c r="U216" s="57"/>
      <c r="V216" s="77"/>
      <c r="W216" s="62">
        <v>0</v>
      </c>
      <c r="X216" s="59"/>
      <c r="Y216" s="56" t="s">
        <v>108</v>
      </c>
      <c r="Z216" s="56" t="s">
        <v>121</v>
      </c>
      <c r="AA216" s="57">
        <v>43742</v>
      </c>
      <c r="AB216" s="63" t="s">
        <v>389</v>
      </c>
      <c r="AC216" s="101">
        <v>43748</v>
      </c>
      <c r="AD216" s="65" t="s">
        <v>97</v>
      </c>
      <c r="AE216" s="56" t="s">
        <v>90</v>
      </c>
      <c r="AF216" s="61"/>
      <c r="AG216" s="61"/>
      <c r="AH216" s="67"/>
      <c r="AI216" s="68"/>
      <c r="AJ216" s="69">
        <f t="shared" si="1"/>
        <v>0</v>
      </c>
      <c r="AK216" s="70"/>
      <c r="AL216" s="71"/>
      <c r="AM216" s="71"/>
      <c r="AN216" s="70"/>
      <c r="AO216" s="70"/>
      <c r="AP216" s="74">
        <f ca="1"/>
        <v>217</v>
      </c>
    </row>
    <row r="217" spans="1:42" ht="14.4">
      <c r="A217" s="55" t="s">
        <v>1134</v>
      </c>
      <c r="B217" s="56" t="s">
        <v>89</v>
      </c>
      <c r="C217" s="57">
        <v>43580</v>
      </c>
      <c r="D217" s="56" t="s">
        <v>90</v>
      </c>
      <c r="E217" s="56" t="s">
        <v>276</v>
      </c>
      <c r="F217" s="58" t="s">
        <v>214</v>
      </c>
      <c r="G217" s="58" t="s">
        <v>214</v>
      </c>
      <c r="H217" s="56" t="s">
        <v>276</v>
      </c>
      <c r="I217" s="57"/>
      <c r="J217" s="57">
        <v>43610</v>
      </c>
      <c r="K217" s="56" t="s">
        <v>14</v>
      </c>
      <c r="L217" s="56" t="s">
        <v>14</v>
      </c>
      <c r="M217" s="60" t="s">
        <v>1138</v>
      </c>
      <c r="N217" s="56"/>
      <c r="O217" s="56"/>
      <c r="P217" s="56"/>
      <c r="Q217" s="56" t="s">
        <v>96</v>
      </c>
      <c r="R217" s="57"/>
      <c r="S217" s="56" t="s">
        <v>108</v>
      </c>
      <c r="T217" s="56" t="s">
        <v>108</v>
      </c>
      <c r="U217" s="57"/>
      <c r="V217" s="62"/>
      <c r="W217" s="62"/>
      <c r="X217" s="57"/>
      <c r="Y217" s="56"/>
      <c r="Z217" s="56" t="s">
        <v>123</v>
      </c>
      <c r="AA217" s="57">
        <v>43608</v>
      </c>
      <c r="AB217" s="63"/>
      <c r="AC217" s="64" t="s">
        <v>1140</v>
      </c>
      <c r="AD217" s="56" t="s">
        <v>294</v>
      </c>
      <c r="AE217" s="56"/>
      <c r="AF217" s="61"/>
      <c r="AG217" s="61"/>
      <c r="AH217" s="67"/>
      <c r="AI217" s="68"/>
      <c r="AJ217" s="69">
        <f t="shared" si="1"/>
        <v>28</v>
      </c>
      <c r="AK217" s="70" t="str">
        <f t="shared" ref="AK217:AK220" si="51">IF(R217="","",SUM(R217+30))</f>
        <v/>
      </c>
      <c r="AL217" s="71" t="s">
        <v>17409</v>
      </c>
      <c r="AM217" s="71"/>
      <c r="AN217" s="70">
        <f>IF(C217="","",SUM(C217+10))</f>
        <v>43590</v>
      </c>
      <c r="AO217" s="70"/>
      <c r="AP217" s="74">
        <f ca="1"/>
        <v>379</v>
      </c>
    </row>
    <row r="218" spans="1:42" ht="14.4">
      <c r="A218" s="55" t="s">
        <v>1141</v>
      </c>
      <c r="B218" s="56" t="s">
        <v>89</v>
      </c>
      <c r="C218" s="57">
        <v>43766</v>
      </c>
      <c r="D218" s="56" t="s">
        <v>90</v>
      </c>
      <c r="E218" s="56" t="s">
        <v>276</v>
      </c>
      <c r="F218" s="58" t="s">
        <v>214</v>
      </c>
      <c r="G218" s="58" t="s">
        <v>214</v>
      </c>
      <c r="H218" s="56" t="s">
        <v>276</v>
      </c>
      <c r="I218" s="59"/>
      <c r="J218" s="59">
        <f t="shared" ref="J218:J225" si="52">IF(C218="","",SUM(C218+30))</f>
        <v>43796</v>
      </c>
      <c r="K218" s="56" t="s">
        <v>18</v>
      </c>
      <c r="L218" s="56" t="s">
        <v>14</v>
      </c>
      <c r="M218" s="60" t="s">
        <v>1138</v>
      </c>
      <c r="N218" s="56"/>
      <c r="O218" s="56"/>
      <c r="P218" s="56"/>
      <c r="Q218" s="56" t="s">
        <v>96</v>
      </c>
      <c r="R218" s="59"/>
      <c r="S218" s="56" t="s">
        <v>18</v>
      </c>
      <c r="T218" s="56" t="s">
        <v>18</v>
      </c>
      <c r="U218" s="57"/>
      <c r="V218" s="77"/>
      <c r="W218" s="62" t="s">
        <v>146</v>
      </c>
      <c r="X218" s="59"/>
      <c r="Y218" s="61"/>
      <c r="Z218" s="56" t="s">
        <v>123</v>
      </c>
      <c r="AA218" s="57">
        <v>43784</v>
      </c>
      <c r="AB218" s="75"/>
      <c r="AC218" s="64" t="s">
        <v>1146</v>
      </c>
      <c r="AD218" s="56" t="s">
        <v>118</v>
      </c>
      <c r="AE218" s="56" t="s">
        <v>119</v>
      </c>
      <c r="AF218" s="61"/>
      <c r="AG218" s="61"/>
      <c r="AH218" s="67"/>
      <c r="AI218" s="68"/>
      <c r="AJ218" s="69">
        <f t="shared" si="1"/>
        <v>18</v>
      </c>
      <c r="AK218" s="70" t="str">
        <f t="shared" si="51"/>
        <v/>
      </c>
      <c r="AL218" s="71" t="s">
        <v>17409</v>
      </c>
      <c r="AM218" s="71"/>
      <c r="AN218" s="70"/>
      <c r="AO218" s="70"/>
      <c r="AP218" s="74">
        <f ca="1"/>
        <v>193</v>
      </c>
    </row>
    <row r="219" spans="1:42" ht="14.4">
      <c r="A219" s="55" t="s">
        <v>1147</v>
      </c>
      <c r="B219" s="56" t="s">
        <v>89</v>
      </c>
      <c r="C219" s="57">
        <v>43523</v>
      </c>
      <c r="D219" s="56" t="s">
        <v>90</v>
      </c>
      <c r="E219" s="56" t="s">
        <v>276</v>
      </c>
      <c r="F219" s="58" t="s">
        <v>214</v>
      </c>
      <c r="G219" s="58" t="s">
        <v>214</v>
      </c>
      <c r="H219" s="56" t="s">
        <v>276</v>
      </c>
      <c r="I219" s="57"/>
      <c r="J219" s="57">
        <f t="shared" si="52"/>
        <v>43553</v>
      </c>
      <c r="K219" s="56" t="s">
        <v>18</v>
      </c>
      <c r="L219" s="56" t="s">
        <v>18</v>
      </c>
      <c r="M219" s="60" t="s">
        <v>1148</v>
      </c>
      <c r="N219" s="56"/>
      <c r="O219" s="56" t="s">
        <v>44</v>
      </c>
      <c r="P219" s="56"/>
      <c r="Q219" s="56" t="s">
        <v>96</v>
      </c>
      <c r="R219" s="57"/>
      <c r="S219" s="56" t="s">
        <v>108</v>
      </c>
      <c r="T219" s="56" t="s">
        <v>18</v>
      </c>
      <c r="U219" s="57">
        <v>43594</v>
      </c>
      <c r="V219" s="62"/>
      <c r="W219" s="62">
        <v>1135</v>
      </c>
      <c r="X219" s="57"/>
      <c r="Y219" s="61"/>
      <c r="Z219" s="56" t="s">
        <v>121</v>
      </c>
      <c r="AA219" s="57">
        <v>43628</v>
      </c>
      <c r="AB219" s="75"/>
      <c r="AC219" s="64" t="s">
        <v>1149</v>
      </c>
      <c r="AD219" s="65" t="s">
        <v>97</v>
      </c>
      <c r="AE219" s="65"/>
      <c r="AF219" s="66"/>
      <c r="AG219" s="66"/>
      <c r="AH219" s="67"/>
      <c r="AI219" s="68"/>
      <c r="AJ219" s="69">
        <f t="shared" si="1"/>
        <v>105</v>
      </c>
      <c r="AK219" s="70" t="str">
        <f t="shared" si="51"/>
        <v/>
      </c>
      <c r="AL219" s="71" t="s">
        <v>17409</v>
      </c>
      <c r="AM219" s="71"/>
      <c r="AN219" s="70">
        <f t="shared" ref="AN219:AN220" si="53">IF(C219="","",SUM(C219+10))</f>
        <v>43533</v>
      </c>
      <c r="AO219" s="70"/>
      <c r="AP219" s="74">
        <f ca="1"/>
        <v>436</v>
      </c>
    </row>
    <row r="220" spans="1:42" ht="14.4">
      <c r="A220" s="55" t="s">
        <v>1150</v>
      </c>
      <c r="B220" s="56" t="s">
        <v>89</v>
      </c>
      <c r="C220" s="57">
        <v>43725</v>
      </c>
      <c r="D220" s="56" t="s">
        <v>90</v>
      </c>
      <c r="E220" s="56" t="s">
        <v>276</v>
      </c>
      <c r="F220" s="58" t="s">
        <v>214</v>
      </c>
      <c r="G220" s="58" t="s">
        <v>214</v>
      </c>
      <c r="H220" s="56" t="s">
        <v>276</v>
      </c>
      <c r="I220" s="57"/>
      <c r="J220" s="57">
        <f t="shared" si="52"/>
        <v>43755</v>
      </c>
      <c r="K220" s="56" t="s">
        <v>18</v>
      </c>
      <c r="L220" s="56" t="s">
        <v>18</v>
      </c>
      <c r="M220" s="60" t="s">
        <v>1152</v>
      </c>
      <c r="N220" s="56"/>
      <c r="O220" s="56" t="s">
        <v>44</v>
      </c>
      <c r="P220" s="56" t="s">
        <v>1154</v>
      </c>
      <c r="Q220" s="56" t="s">
        <v>217</v>
      </c>
      <c r="R220" s="57"/>
      <c r="S220" s="56" t="s">
        <v>18</v>
      </c>
      <c r="T220" s="56" t="s">
        <v>14</v>
      </c>
      <c r="U220" s="57">
        <v>43753</v>
      </c>
      <c r="V220" s="62"/>
      <c r="W220" s="62">
        <v>31</v>
      </c>
      <c r="X220" s="57">
        <v>43794</v>
      </c>
      <c r="Y220" s="56"/>
      <c r="Z220" s="56" t="s">
        <v>121</v>
      </c>
      <c r="AA220" s="57">
        <v>43795</v>
      </c>
      <c r="AB220" s="63"/>
      <c r="AC220" s="64" t="s">
        <v>1155</v>
      </c>
      <c r="AD220" s="56" t="s">
        <v>97</v>
      </c>
      <c r="AE220" s="56" t="s">
        <v>119</v>
      </c>
      <c r="AF220" s="61"/>
      <c r="AG220" s="61"/>
      <c r="AH220" s="67"/>
      <c r="AI220" s="68"/>
      <c r="AJ220" s="69">
        <f t="shared" si="1"/>
        <v>70</v>
      </c>
      <c r="AK220" s="70" t="str">
        <f t="shared" si="51"/>
        <v/>
      </c>
      <c r="AL220" s="71" t="s">
        <v>17409</v>
      </c>
      <c r="AM220" s="71"/>
      <c r="AN220" s="70">
        <f t="shared" si="53"/>
        <v>43735</v>
      </c>
      <c r="AO220" s="70"/>
      <c r="AP220" s="74">
        <f ca="1"/>
        <v>234</v>
      </c>
    </row>
    <row r="221" spans="1:42" ht="14.4">
      <c r="A221" s="55" t="s">
        <v>1156</v>
      </c>
      <c r="B221" s="56" t="s">
        <v>89</v>
      </c>
      <c r="C221" s="57">
        <v>43753</v>
      </c>
      <c r="D221" s="56" t="s">
        <v>90</v>
      </c>
      <c r="E221" s="56" t="s">
        <v>297</v>
      </c>
      <c r="F221" s="58" t="s">
        <v>106</v>
      </c>
      <c r="G221" s="58" t="s">
        <v>113</v>
      </c>
      <c r="H221" s="56" t="s">
        <v>112</v>
      </c>
      <c r="I221" s="59"/>
      <c r="J221" s="59">
        <f t="shared" si="52"/>
        <v>43783</v>
      </c>
      <c r="K221" s="56" t="s">
        <v>18</v>
      </c>
      <c r="L221" s="56" t="s">
        <v>14</v>
      </c>
      <c r="M221" s="60" t="s">
        <v>1159</v>
      </c>
      <c r="N221" s="56" t="s">
        <v>1160</v>
      </c>
      <c r="O221" s="56" t="s">
        <v>189</v>
      </c>
      <c r="P221" s="56" t="s">
        <v>1161</v>
      </c>
      <c r="Q221" s="56" t="s">
        <v>116</v>
      </c>
      <c r="R221" s="57">
        <v>43754</v>
      </c>
      <c r="S221" s="56" t="s">
        <v>108</v>
      </c>
      <c r="T221" s="56" t="s">
        <v>108</v>
      </c>
      <c r="U221" s="57"/>
      <c r="V221" s="77"/>
      <c r="W221" s="62" t="s">
        <v>108</v>
      </c>
      <c r="X221" s="59"/>
      <c r="Y221" s="56" t="s">
        <v>108</v>
      </c>
      <c r="Z221" s="56" t="s">
        <v>123</v>
      </c>
      <c r="AA221" s="57">
        <v>43754</v>
      </c>
      <c r="AB221" s="75"/>
      <c r="AC221" s="64" t="s">
        <v>1162</v>
      </c>
      <c r="AD221" s="56" t="s">
        <v>118</v>
      </c>
      <c r="AE221" s="56" t="s">
        <v>90</v>
      </c>
      <c r="AF221" s="61"/>
      <c r="AG221" s="61"/>
      <c r="AH221" s="67"/>
      <c r="AI221" s="68"/>
      <c r="AJ221" s="69">
        <f t="shared" si="1"/>
        <v>1</v>
      </c>
      <c r="AK221" s="70"/>
      <c r="AL221" s="71"/>
      <c r="AM221" s="71"/>
      <c r="AN221" s="70"/>
      <c r="AO221" s="70"/>
      <c r="AP221" s="74">
        <f ca="1"/>
        <v>206</v>
      </c>
    </row>
    <row r="222" spans="1:42" ht="14.4">
      <c r="A222" s="55" t="s">
        <v>1163</v>
      </c>
      <c r="B222" s="56" t="s">
        <v>89</v>
      </c>
      <c r="C222" s="57">
        <v>43788</v>
      </c>
      <c r="D222" s="56" t="s">
        <v>90</v>
      </c>
      <c r="E222" s="56" t="s">
        <v>129</v>
      </c>
      <c r="F222" s="58" t="s">
        <v>106</v>
      </c>
      <c r="G222" s="58" t="s">
        <v>214</v>
      </c>
      <c r="H222" s="56" t="s">
        <v>276</v>
      </c>
      <c r="I222" s="57">
        <v>43789</v>
      </c>
      <c r="J222" s="59">
        <f t="shared" si="52"/>
        <v>43818</v>
      </c>
      <c r="K222" s="56"/>
      <c r="L222" s="56"/>
      <c r="M222" s="60" t="s">
        <v>1159</v>
      </c>
      <c r="N222" s="56" t="s">
        <v>1165</v>
      </c>
      <c r="O222" s="56" t="s">
        <v>189</v>
      </c>
      <c r="P222" s="56" t="s">
        <v>1161</v>
      </c>
      <c r="Q222" s="56" t="s">
        <v>96</v>
      </c>
      <c r="R222" s="59"/>
      <c r="S222" s="56" t="s">
        <v>108</v>
      </c>
      <c r="T222" s="56" t="s">
        <v>108</v>
      </c>
      <c r="U222" s="57"/>
      <c r="V222" s="77"/>
      <c r="W222" s="62" t="s">
        <v>108</v>
      </c>
      <c r="X222" s="59"/>
      <c r="Y222" s="56" t="s">
        <v>108</v>
      </c>
      <c r="Z222" s="61"/>
      <c r="AA222" s="57"/>
      <c r="AB222" s="75"/>
      <c r="AC222" s="64" t="s">
        <v>1166</v>
      </c>
      <c r="AD222" s="56" t="s">
        <v>179</v>
      </c>
      <c r="AE222" s="56"/>
      <c r="AF222" s="61"/>
      <c r="AG222" s="61"/>
      <c r="AH222" s="67"/>
      <c r="AI222" s="68"/>
      <c r="AJ222" s="69" t="str">
        <f t="shared" si="1"/>
        <v/>
      </c>
      <c r="AK222" s="70"/>
      <c r="AL222" s="71"/>
      <c r="AM222" s="71"/>
      <c r="AN222" s="70"/>
      <c r="AO222" s="70"/>
      <c r="AP222" s="74">
        <f ca="1"/>
        <v>171</v>
      </c>
    </row>
    <row r="223" spans="1:42" ht="14.4">
      <c r="A223" s="55" t="s">
        <v>1167</v>
      </c>
      <c r="B223" s="56" t="s">
        <v>89</v>
      </c>
      <c r="C223" s="57">
        <v>43794</v>
      </c>
      <c r="D223" s="56" t="s">
        <v>90</v>
      </c>
      <c r="E223" s="56" t="s">
        <v>297</v>
      </c>
      <c r="F223" s="58" t="s">
        <v>106</v>
      </c>
      <c r="G223" s="58" t="s">
        <v>113</v>
      </c>
      <c r="H223" s="56" t="s">
        <v>112</v>
      </c>
      <c r="I223" s="59"/>
      <c r="J223" s="59">
        <f t="shared" si="52"/>
        <v>43824</v>
      </c>
      <c r="K223" s="56" t="s">
        <v>18</v>
      </c>
      <c r="L223" s="56" t="s">
        <v>14</v>
      </c>
      <c r="M223" s="60" t="s">
        <v>1159</v>
      </c>
      <c r="N223" s="56" t="s">
        <v>1160</v>
      </c>
      <c r="O223" s="56" t="s">
        <v>189</v>
      </c>
      <c r="P223" s="56" t="s">
        <v>1161</v>
      </c>
      <c r="Q223" s="56" t="s">
        <v>116</v>
      </c>
      <c r="R223" s="57">
        <v>43795</v>
      </c>
      <c r="S223" s="56" t="s">
        <v>108</v>
      </c>
      <c r="T223" s="56" t="s">
        <v>108</v>
      </c>
      <c r="U223" s="57"/>
      <c r="V223" s="77"/>
      <c r="W223" s="62" t="s">
        <v>108</v>
      </c>
      <c r="X223" s="59"/>
      <c r="Y223" s="56" t="s">
        <v>108</v>
      </c>
      <c r="Z223" s="56" t="s">
        <v>123</v>
      </c>
      <c r="AA223" s="57">
        <v>43795</v>
      </c>
      <c r="AB223" s="75"/>
      <c r="AC223" s="64" t="s">
        <v>1169</v>
      </c>
      <c r="AD223" s="56" t="s">
        <v>118</v>
      </c>
      <c r="AE223" s="56"/>
      <c r="AF223" s="61"/>
      <c r="AG223" s="61"/>
      <c r="AH223" s="67"/>
      <c r="AI223" s="68"/>
      <c r="AJ223" s="69">
        <f t="shared" si="1"/>
        <v>1</v>
      </c>
      <c r="AK223" s="70"/>
      <c r="AL223" s="71"/>
      <c r="AM223" s="71"/>
      <c r="AN223" s="70"/>
      <c r="AO223" s="70"/>
      <c r="AP223" s="74">
        <f ca="1"/>
        <v>165</v>
      </c>
    </row>
    <row r="224" spans="1:42" ht="14.4">
      <c r="A224" s="55" t="s">
        <v>1170</v>
      </c>
      <c r="B224" s="56" t="s">
        <v>89</v>
      </c>
      <c r="C224" s="57">
        <v>43595</v>
      </c>
      <c r="D224" s="56" t="s">
        <v>90</v>
      </c>
      <c r="E224" s="56" t="s">
        <v>12</v>
      </c>
      <c r="F224" s="58" t="s">
        <v>106</v>
      </c>
      <c r="G224" s="58" t="s">
        <v>107</v>
      </c>
      <c r="H224" s="56" t="s">
        <v>12</v>
      </c>
      <c r="I224" s="57"/>
      <c r="J224" s="57">
        <f t="shared" si="52"/>
        <v>43625</v>
      </c>
      <c r="K224" s="56" t="s">
        <v>18</v>
      </c>
      <c r="L224" s="56" t="s">
        <v>18</v>
      </c>
      <c r="M224" s="60" t="s">
        <v>1171</v>
      </c>
      <c r="N224" s="56" t="s">
        <v>1172</v>
      </c>
      <c r="O224" s="56" t="s">
        <v>20</v>
      </c>
      <c r="P224" s="56" t="s">
        <v>1173</v>
      </c>
      <c r="Q224" s="56" t="s">
        <v>17</v>
      </c>
      <c r="R224" s="57"/>
      <c r="S224" s="56"/>
      <c r="T224" s="56"/>
      <c r="U224" s="57"/>
      <c r="V224" s="62"/>
      <c r="W224" s="62"/>
      <c r="X224" s="57"/>
      <c r="Y224" s="56"/>
      <c r="Z224" s="56" t="s">
        <v>121</v>
      </c>
      <c r="AA224" s="57">
        <v>43595</v>
      </c>
      <c r="AB224" s="63"/>
      <c r="AC224" s="64" t="s">
        <v>1174</v>
      </c>
      <c r="AD224" s="56" t="s">
        <v>360</v>
      </c>
      <c r="AE224" s="56" t="s">
        <v>90</v>
      </c>
      <c r="AF224" s="61"/>
      <c r="AG224" s="61"/>
      <c r="AH224" s="67"/>
      <c r="AI224" s="68"/>
      <c r="AJ224" s="69">
        <f t="shared" si="1"/>
        <v>0</v>
      </c>
      <c r="AK224" s="70" t="str">
        <f t="shared" ref="AK224:AK227" si="54">IF(R224="","",SUM(R224+30))</f>
        <v/>
      </c>
      <c r="AL224" s="71" t="s">
        <v>17409</v>
      </c>
      <c r="AM224" s="71"/>
      <c r="AN224" s="70">
        <f t="shared" ref="AN224:AN227" si="55">IF(C224="","",SUM(C224+10))</f>
        <v>43605</v>
      </c>
      <c r="AO224" s="70"/>
      <c r="AP224" s="74">
        <f ca="1"/>
        <v>364</v>
      </c>
    </row>
    <row r="225" spans="1:42" ht="14.4">
      <c r="A225" s="55" t="s">
        <v>1176</v>
      </c>
      <c r="B225" s="56" t="s">
        <v>89</v>
      </c>
      <c r="C225" s="57">
        <v>43677</v>
      </c>
      <c r="D225" s="56" t="s">
        <v>131</v>
      </c>
      <c r="E225" s="56" t="s">
        <v>129</v>
      </c>
      <c r="F225" s="58" t="s">
        <v>106</v>
      </c>
      <c r="G225" s="58" t="s">
        <v>214</v>
      </c>
      <c r="H225" s="56" t="s">
        <v>276</v>
      </c>
      <c r="I225" s="59"/>
      <c r="J225" s="59">
        <f t="shared" si="52"/>
        <v>43707</v>
      </c>
      <c r="K225" s="56" t="s">
        <v>18</v>
      </c>
      <c r="L225" s="56" t="s">
        <v>18</v>
      </c>
      <c r="M225" s="60" t="s">
        <v>1177</v>
      </c>
      <c r="N225" s="56" t="s">
        <v>1178</v>
      </c>
      <c r="O225" s="56"/>
      <c r="P225" s="56"/>
      <c r="Q225" s="56" t="s">
        <v>1179</v>
      </c>
      <c r="R225" s="59"/>
      <c r="S225" s="56" t="s">
        <v>18</v>
      </c>
      <c r="T225" s="56" t="s">
        <v>18</v>
      </c>
      <c r="U225" s="59"/>
      <c r="V225" s="77"/>
      <c r="W225" s="62" t="s">
        <v>122</v>
      </c>
      <c r="X225" s="59"/>
      <c r="Y225" s="56" t="s">
        <v>108</v>
      </c>
      <c r="Z225" s="56" t="s">
        <v>121</v>
      </c>
      <c r="AA225" s="57">
        <v>43684</v>
      </c>
      <c r="AB225" s="63" t="s">
        <v>163</v>
      </c>
      <c r="AC225" s="64" t="s">
        <v>1181</v>
      </c>
      <c r="AD225" s="65" t="s">
        <v>97</v>
      </c>
      <c r="AE225" s="56" t="s">
        <v>90</v>
      </c>
      <c r="AF225" s="61"/>
      <c r="AG225" s="61"/>
      <c r="AH225" s="67"/>
      <c r="AI225" s="68"/>
      <c r="AJ225" s="69">
        <f t="shared" si="1"/>
        <v>7</v>
      </c>
      <c r="AK225" s="70" t="str">
        <f t="shared" si="54"/>
        <v/>
      </c>
      <c r="AL225" s="71" t="s">
        <v>17409</v>
      </c>
      <c r="AM225" s="71"/>
      <c r="AN225" s="70">
        <f t="shared" si="55"/>
        <v>43687</v>
      </c>
      <c r="AO225" s="70"/>
      <c r="AP225" s="74">
        <f ca="1"/>
        <v>282</v>
      </c>
    </row>
    <row r="226" spans="1:42" ht="14.4">
      <c r="A226" s="55" t="s">
        <v>1182</v>
      </c>
      <c r="B226" s="56" t="s">
        <v>89</v>
      </c>
      <c r="C226" s="57">
        <v>43678</v>
      </c>
      <c r="D226" s="56" t="s">
        <v>90</v>
      </c>
      <c r="E226" s="56" t="s">
        <v>276</v>
      </c>
      <c r="F226" s="58" t="s">
        <v>214</v>
      </c>
      <c r="G226" s="58" t="s">
        <v>214</v>
      </c>
      <c r="H226" s="56" t="s">
        <v>276</v>
      </c>
      <c r="I226" s="57"/>
      <c r="J226" s="57">
        <v>43717</v>
      </c>
      <c r="K226" s="56" t="s">
        <v>18</v>
      </c>
      <c r="L226" s="56" t="s">
        <v>14</v>
      </c>
      <c r="M226" s="60" t="s">
        <v>1183</v>
      </c>
      <c r="N226" s="56" t="s">
        <v>1183</v>
      </c>
      <c r="O226" s="56" t="s">
        <v>249</v>
      </c>
      <c r="P226" s="56"/>
      <c r="Q226" s="56" t="s">
        <v>541</v>
      </c>
      <c r="R226" s="57"/>
      <c r="S226" s="56" t="s">
        <v>108</v>
      </c>
      <c r="T226" s="56" t="s">
        <v>108</v>
      </c>
      <c r="U226" s="57"/>
      <c r="V226" s="62"/>
      <c r="W226" s="62" t="s">
        <v>108</v>
      </c>
      <c r="X226" s="57"/>
      <c r="Y226" s="56"/>
      <c r="Z226" s="56" t="s">
        <v>123</v>
      </c>
      <c r="AA226" s="57">
        <v>43721</v>
      </c>
      <c r="AB226" s="63"/>
      <c r="AC226" s="102" t="s">
        <v>1184</v>
      </c>
      <c r="AD226" s="56" t="s">
        <v>118</v>
      </c>
      <c r="AE226" s="56" t="s">
        <v>119</v>
      </c>
      <c r="AF226" s="61"/>
      <c r="AG226" s="61"/>
      <c r="AH226" s="67"/>
      <c r="AI226" s="68"/>
      <c r="AJ226" s="69">
        <f t="shared" si="1"/>
        <v>43</v>
      </c>
      <c r="AK226" s="70" t="str">
        <f t="shared" si="54"/>
        <v/>
      </c>
      <c r="AL226" s="71" t="s">
        <v>17409</v>
      </c>
      <c r="AM226" s="71"/>
      <c r="AN226" s="70">
        <f t="shared" si="55"/>
        <v>43688</v>
      </c>
      <c r="AO226" s="70"/>
      <c r="AP226" s="74">
        <f ca="1"/>
        <v>281</v>
      </c>
    </row>
    <row r="227" spans="1:42" ht="14.4">
      <c r="A227" s="55" t="s">
        <v>1185</v>
      </c>
      <c r="B227" s="56" t="s">
        <v>89</v>
      </c>
      <c r="C227" s="57">
        <v>43535</v>
      </c>
      <c r="D227" s="56" t="s">
        <v>119</v>
      </c>
      <c r="E227" s="56" t="s">
        <v>140</v>
      </c>
      <c r="F227" s="58" t="s">
        <v>106</v>
      </c>
      <c r="G227" s="58" t="s">
        <v>107</v>
      </c>
      <c r="H227" s="56" t="s">
        <v>140</v>
      </c>
      <c r="I227" s="57"/>
      <c r="J227" s="57">
        <f t="shared" ref="J227:J236" si="56">IF(C227="","",SUM(C227+30))</f>
        <v>43565</v>
      </c>
      <c r="K227" s="56" t="s">
        <v>18</v>
      </c>
      <c r="L227" s="56" t="s">
        <v>18</v>
      </c>
      <c r="M227" s="60" t="s">
        <v>1187</v>
      </c>
      <c r="N227" s="56" t="s">
        <v>1188</v>
      </c>
      <c r="O227" s="56" t="s">
        <v>37</v>
      </c>
      <c r="P227" s="56" t="s">
        <v>1189</v>
      </c>
      <c r="Q227" s="56" t="s">
        <v>678</v>
      </c>
      <c r="R227" s="57"/>
      <c r="S227" s="56" t="s">
        <v>108</v>
      </c>
      <c r="T227" s="56" t="s">
        <v>108</v>
      </c>
      <c r="U227" s="57"/>
      <c r="V227" s="62"/>
      <c r="W227" s="62">
        <v>0</v>
      </c>
      <c r="X227" s="57"/>
      <c r="Y227" s="56" t="s">
        <v>108</v>
      </c>
      <c r="Z227" s="56" t="s">
        <v>121</v>
      </c>
      <c r="AA227" s="57">
        <v>43535</v>
      </c>
      <c r="AB227" s="63" t="s">
        <v>168</v>
      </c>
      <c r="AC227" s="60" t="s">
        <v>1190</v>
      </c>
      <c r="AD227" s="65" t="s">
        <v>97</v>
      </c>
      <c r="AE227" s="65" t="s">
        <v>119</v>
      </c>
      <c r="AF227" s="66"/>
      <c r="AG227" s="66"/>
      <c r="AH227" s="67"/>
      <c r="AI227" s="68"/>
      <c r="AJ227" s="69">
        <f t="shared" si="1"/>
        <v>0</v>
      </c>
      <c r="AK227" s="70" t="str">
        <f t="shared" si="54"/>
        <v/>
      </c>
      <c r="AL227" s="71" t="s">
        <v>17409</v>
      </c>
      <c r="AM227" s="71"/>
      <c r="AN227" s="70">
        <f t="shared" si="55"/>
        <v>43545</v>
      </c>
      <c r="AO227" s="70"/>
      <c r="AP227" s="74">
        <f ca="1"/>
        <v>424</v>
      </c>
    </row>
    <row r="228" spans="1:42" ht="14.4">
      <c r="A228" s="55" t="s">
        <v>1191</v>
      </c>
      <c r="B228" s="56" t="s">
        <v>89</v>
      </c>
      <c r="C228" s="57">
        <v>43777</v>
      </c>
      <c r="D228" s="56" t="s">
        <v>119</v>
      </c>
      <c r="E228" s="56" t="s">
        <v>196</v>
      </c>
      <c r="F228" s="58" t="s">
        <v>106</v>
      </c>
      <c r="G228" s="58" t="s">
        <v>113</v>
      </c>
      <c r="H228" s="56" t="s">
        <v>112</v>
      </c>
      <c r="I228" s="59"/>
      <c r="J228" s="59">
        <f t="shared" si="56"/>
        <v>43807</v>
      </c>
      <c r="K228" s="56" t="s">
        <v>18</v>
      </c>
      <c r="L228" s="56" t="s">
        <v>14</v>
      </c>
      <c r="M228" s="60" t="s">
        <v>1193</v>
      </c>
      <c r="N228" s="56" t="s">
        <v>1194</v>
      </c>
      <c r="O228" s="56" t="s">
        <v>271</v>
      </c>
      <c r="P228" s="56" t="s">
        <v>1195</v>
      </c>
      <c r="Q228" s="56" t="s">
        <v>256</v>
      </c>
      <c r="R228" s="57">
        <v>43783</v>
      </c>
      <c r="S228" s="56" t="s">
        <v>108</v>
      </c>
      <c r="T228" s="56" t="s">
        <v>108</v>
      </c>
      <c r="U228" s="57"/>
      <c r="V228" s="77"/>
      <c r="W228" s="62">
        <v>4</v>
      </c>
      <c r="X228" s="57">
        <v>43777</v>
      </c>
      <c r="Y228" s="56" t="s">
        <v>108</v>
      </c>
      <c r="Z228" s="56" t="s">
        <v>121</v>
      </c>
      <c r="AA228" s="57">
        <v>43783</v>
      </c>
      <c r="AB228" s="75"/>
      <c r="AC228" s="64" t="s">
        <v>1196</v>
      </c>
      <c r="AD228" s="56" t="s">
        <v>118</v>
      </c>
      <c r="AE228" s="56" t="s">
        <v>119</v>
      </c>
      <c r="AF228" s="61"/>
      <c r="AG228" s="61"/>
      <c r="AH228" s="67"/>
      <c r="AI228" s="68"/>
      <c r="AJ228" s="69">
        <f t="shared" si="1"/>
        <v>6</v>
      </c>
      <c r="AK228" s="70"/>
      <c r="AL228" s="71"/>
      <c r="AM228" s="71"/>
      <c r="AN228" s="70"/>
      <c r="AO228" s="70"/>
      <c r="AP228" s="74">
        <f ca="1"/>
        <v>182</v>
      </c>
    </row>
    <row r="229" spans="1:42" ht="14.4">
      <c r="A229" s="55" t="s">
        <v>1197</v>
      </c>
      <c r="B229" s="56" t="s">
        <v>89</v>
      </c>
      <c r="C229" s="57">
        <v>43525</v>
      </c>
      <c r="D229" s="56" t="s">
        <v>119</v>
      </c>
      <c r="E229" s="56" t="s">
        <v>112</v>
      </c>
      <c r="F229" s="58" t="s">
        <v>106</v>
      </c>
      <c r="G229" s="58" t="s">
        <v>113</v>
      </c>
      <c r="H229" s="56" t="s">
        <v>112</v>
      </c>
      <c r="I229" s="57"/>
      <c r="J229" s="57">
        <f t="shared" si="56"/>
        <v>43555</v>
      </c>
      <c r="K229" s="56" t="s">
        <v>18</v>
      </c>
      <c r="L229" s="56" t="s">
        <v>14</v>
      </c>
      <c r="M229" s="60" t="s">
        <v>1198</v>
      </c>
      <c r="N229" s="56" t="s">
        <v>1199</v>
      </c>
      <c r="O229" s="56" t="s">
        <v>20</v>
      </c>
      <c r="P229" s="56" t="s">
        <v>1200</v>
      </c>
      <c r="Q229" s="56" t="s">
        <v>116</v>
      </c>
      <c r="R229" s="57">
        <v>43529</v>
      </c>
      <c r="S229" s="56" t="s">
        <v>108</v>
      </c>
      <c r="T229" s="56" t="s">
        <v>108</v>
      </c>
      <c r="U229" s="57"/>
      <c r="V229" s="76"/>
      <c r="W229" s="62" t="s">
        <v>108</v>
      </c>
      <c r="X229" s="57"/>
      <c r="Y229" s="56" t="s">
        <v>108</v>
      </c>
      <c r="Z229" s="56" t="s">
        <v>123</v>
      </c>
      <c r="AA229" s="57">
        <v>43529</v>
      </c>
      <c r="AB229" s="63" t="s">
        <v>168</v>
      </c>
      <c r="AC229" s="64" t="s">
        <v>257</v>
      </c>
      <c r="AD229" s="65" t="s">
        <v>118</v>
      </c>
      <c r="AE229" s="65" t="s">
        <v>119</v>
      </c>
      <c r="AF229" s="66"/>
      <c r="AG229" s="66"/>
      <c r="AH229" s="67"/>
      <c r="AI229" s="68"/>
      <c r="AJ229" s="69">
        <f t="shared" si="1"/>
        <v>4</v>
      </c>
      <c r="AK229" s="70">
        <f t="shared" ref="AK229:AK232" si="57">IF(R229="","",SUM(R229+30))</f>
        <v>43559</v>
      </c>
      <c r="AL229" s="71">
        <v>30</v>
      </c>
      <c r="AM229" s="71"/>
      <c r="AN229" s="70">
        <f t="shared" ref="AN229:AN232" si="58">IF(C229="","",SUM(C229+10))</f>
        <v>43535</v>
      </c>
      <c r="AO229" s="70"/>
      <c r="AP229" s="74">
        <f ca="1"/>
        <v>434</v>
      </c>
    </row>
    <row r="230" spans="1:42" ht="14.4">
      <c r="A230" s="55" t="s">
        <v>1202</v>
      </c>
      <c r="B230" s="56" t="s">
        <v>89</v>
      </c>
      <c r="C230" s="57">
        <v>43728</v>
      </c>
      <c r="D230" s="56" t="s">
        <v>119</v>
      </c>
      <c r="E230" s="56" t="s">
        <v>196</v>
      </c>
      <c r="F230" s="58" t="s">
        <v>106</v>
      </c>
      <c r="G230" s="58" t="s">
        <v>113</v>
      </c>
      <c r="H230" s="56" t="s">
        <v>196</v>
      </c>
      <c r="I230" s="59"/>
      <c r="J230" s="59">
        <f t="shared" si="56"/>
        <v>43758</v>
      </c>
      <c r="K230" s="56" t="s">
        <v>18</v>
      </c>
      <c r="L230" s="56" t="s">
        <v>18</v>
      </c>
      <c r="M230" s="60" t="s">
        <v>1203</v>
      </c>
      <c r="N230" s="56" t="s">
        <v>1204</v>
      </c>
      <c r="O230" s="56" t="s">
        <v>271</v>
      </c>
      <c r="P230" s="56" t="s">
        <v>1205</v>
      </c>
      <c r="Q230" s="56" t="s">
        <v>117</v>
      </c>
      <c r="R230" s="57"/>
      <c r="S230" s="56" t="s">
        <v>108</v>
      </c>
      <c r="T230" s="56" t="s">
        <v>108</v>
      </c>
      <c r="U230" s="57">
        <v>43728</v>
      </c>
      <c r="V230" s="62">
        <v>25</v>
      </c>
      <c r="W230" s="62">
        <v>25</v>
      </c>
      <c r="X230" s="57">
        <v>43728</v>
      </c>
      <c r="Y230" s="56" t="s">
        <v>108</v>
      </c>
      <c r="Z230" s="56" t="s">
        <v>121</v>
      </c>
      <c r="AA230" s="57">
        <v>43733</v>
      </c>
      <c r="AB230" s="75"/>
      <c r="AC230" s="64" t="s">
        <v>1206</v>
      </c>
      <c r="AD230" s="65" t="s">
        <v>97</v>
      </c>
      <c r="AE230" s="56" t="s">
        <v>119</v>
      </c>
      <c r="AF230" s="61"/>
      <c r="AG230" s="61"/>
      <c r="AH230" s="67"/>
      <c r="AI230" s="68"/>
      <c r="AJ230" s="69">
        <f t="shared" si="1"/>
        <v>5</v>
      </c>
      <c r="AK230" s="70" t="str">
        <f t="shared" si="57"/>
        <v/>
      </c>
      <c r="AL230" s="71" t="s">
        <v>17409</v>
      </c>
      <c r="AM230" s="71"/>
      <c r="AN230" s="70">
        <f t="shared" si="58"/>
        <v>43738</v>
      </c>
      <c r="AO230" s="70"/>
      <c r="AP230" s="74">
        <f ca="1"/>
        <v>231</v>
      </c>
    </row>
    <row r="231" spans="1:42" ht="14.4">
      <c r="A231" s="55" t="s">
        <v>1207</v>
      </c>
      <c r="B231" s="56" t="s">
        <v>89</v>
      </c>
      <c r="C231" s="57">
        <v>43522</v>
      </c>
      <c r="D231" s="56" t="s">
        <v>90</v>
      </c>
      <c r="E231" s="56" t="s">
        <v>135</v>
      </c>
      <c r="F231" s="58" t="s">
        <v>214</v>
      </c>
      <c r="G231" s="58" t="s">
        <v>136</v>
      </c>
      <c r="H231" s="56" t="s">
        <v>135</v>
      </c>
      <c r="I231" s="57"/>
      <c r="J231" s="57">
        <f t="shared" si="56"/>
        <v>43552</v>
      </c>
      <c r="K231" s="61"/>
      <c r="L231" s="61"/>
      <c r="M231" s="60" t="s">
        <v>1208</v>
      </c>
      <c r="N231" s="56" t="s">
        <v>1209</v>
      </c>
      <c r="O231" s="56" t="s">
        <v>1143</v>
      </c>
      <c r="P231" s="56" t="s">
        <v>1210</v>
      </c>
      <c r="Q231" s="56" t="s">
        <v>96</v>
      </c>
      <c r="R231" s="59"/>
      <c r="S231" s="61"/>
      <c r="T231" s="61"/>
      <c r="U231" s="59"/>
      <c r="V231" s="77"/>
      <c r="W231" s="77"/>
      <c r="X231" s="57"/>
      <c r="Y231" s="61"/>
      <c r="Z231" s="56" t="s">
        <v>121</v>
      </c>
      <c r="AA231" s="57">
        <v>43530</v>
      </c>
      <c r="AB231" s="75"/>
      <c r="AC231" s="64" t="s">
        <v>1211</v>
      </c>
      <c r="AD231" s="65" t="s">
        <v>97</v>
      </c>
      <c r="AE231" s="65"/>
      <c r="AF231" s="66"/>
      <c r="AG231" s="66"/>
      <c r="AH231" s="67"/>
      <c r="AI231" s="68"/>
      <c r="AJ231" s="69">
        <f t="shared" si="1"/>
        <v>8</v>
      </c>
      <c r="AK231" s="70" t="str">
        <f t="shared" si="57"/>
        <v/>
      </c>
      <c r="AL231" s="71" t="s">
        <v>17409</v>
      </c>
      <c r="AM231" s="71"/>
      <c r="AN231" s="70">
        <f t="shared" si="58"/>
        <v>43532</v>
      </c>
      <c r="AO231" s="70"/>
      <c r="AP231" s="74">
        <f ca="1"/>
        <v>437</v>
      </c>
    </row>
    <row r="232" spans="1:42" ht="14.4">
      <c r="A232" s="55" t="s">
        <v>1212</v>
      </c>
      <c r="B232" s="56" t="s">
        <v>89</v>
      </c>
      <c r="C232" s="57">
        <v>43522</v>
      </c>
      <c r="D232" s="56" t="s">
        <v>90</v>
      </c>
      <c r="E232" s="56" t="s">
        <v>135</v>
      </c>
      <c r="F232" s="58" t="s">
        <v>214</v>
      </c>
      <c r="G232" s="58" t="s">
        <v>136</v>
      </c>
      <c r="H232" s="56" t="s">
        <v>135</v>
      </c>
      <c r="I232" s="59"/>
      <c r="J232" s="59">
        <f t="shared" si="56"/>
        <v>43552</v>
      </c>
      <c r="K232" s="56" t="s">
        <v>18</v>
      </c>
      <c r="L232" s="56" t="s">
        <v>18</v>
      </c>
      <c r="M232" s="60" t="s">
        <v>1208</v>
      </c>
      <c r="N232" s="56" t="s">
        <v>1209</v>
      </c>
      <c r="O232" s="56" t="s">
        <v>1143</v>
      </c>
      <c r="P232" s="56" t="s">
        <v>1210</v>
      </c>
      <c r="Q232" s="56" t="s">
        <v>117</v>
      </c>
      <c r="R232" s="59"/>
      <c r="S232" s="61"/>
      <c r="T232" s="61"/>
      <c r="U232" s="59"/>
      <c r="V232" s="77"/>
      <c r="W232" s="77"/>
      <c r="X232" s="57"/>
      <c r="Y232" s="61"/>
      <c r="Z232" s="56" t="s">
        <v>121</v>
      </c>
      <c r="AA232" s="57">
        <v>43538</v>
      </c>
      <c r="AB232" s="75"/>
      <c r="AC232" s="64" t="s">
        <v>1214</v>
      </c>
      <c r="AD232" s="65" t="s">
        <v>97</v>
      </c>
      <c r="AE232" s="65"/>
      <c r="AF232" s="66"/>
      <c r="AG232" s="66"/>
      <c r="AH232" s="67"/>
      <c r="AI232" s="68"/>
      <c r="AJ232" s="69">
        <f t="shared" si="1"/>
        <v>16</v>
      </c>
      <c r="AK232" s="70" t="str">
        <f t="shared" si="57"/>
        <v/>
      </c>
      <c r="AL232" s="71" t="s">
        <v>17409</v>
      </c>
      <c r="AM232" s="71"/>
      <c r="AN232" s="70">
        <f t="shared" si="58"/>
        <v>43532</v>
      </c>
      <c r="AO232" s="70"/>
      <c r="AP232" s="74">
        <f ca="1"/>
        <v>437</v>
      </c>
    </row>
    <row r="233" spans="1:42" ht="14.4">
      <c r="A233" s="55" t="s">
        <v>1215</v>
      </c>
      <c r="B233" s="56" t="s">
        <v>89</v>
      </c>
      <c r="C233" s="57">
        <v>43816</v>
      </c>
      <c r="D233" s="56" t="s">
        <v>90</v>
      </c>
      <c r="E233" s="56" t="s">
        <v>276</v>
      </c>
      <c r="F233" s="58" t="s">
        <v>214</v>
      </c>
      <c r="G233" s="58" t="s">
        <v>214</v>
      </c>
      <c r="H233" s="56" t="s">
        <v>276</v>
      </c>
      <c r="I233" s="59"/>
      <c r="J233" s="59">
        <f t="shared" si="56"/>
        <v>43846</v>
      </c>
      <c r="K233" s="56" t="s">
        <v>18</v>
      </c>
      <c r="L233" s="56" t="s">
        <v>14</v>
      </c>
      <c r="M233" s="60" t="s">
        <v>1216</v>
      </c>
      <c r="N233" s="56" t="s">
        <v>1217</v>
      </c>
      <c r="O233" s="56" t="s">
        <v>44</v>
      </c>
      <c r="P233" s="56" t="s">
        <v>1218</v>
      </c>
      <c r="Q233" s="56" t="s">
        <v>217</v>
      </c>
      <c r="R233" s="59"/>
      <c r="S233" s="56"/>
      <c r="T233" s="56"/>
      <c r="U233" s="57"/>
      <c r="V233" s="77"/>
      <c r="W233" s="62" t="s">
        <v>108</v>
      </c>
      <c r="X233" s="59"/>
      <c r="Y233" s="56" t="s">
        <v>108</v>
      </c>
      <c r="Z233" s="56" t="s">
        <v>108</v>
      </c>
      <c r="AA233" s="57">
        <v>43841</v>
      </c>
      <c r="AB233" s="75"/>
      <c r="AC233" s="64" t="s">
        <v>1219</v>
      </c>
      <c r="AD233" s="56" t="s">
        <v>224</v>
      </c>
      <c r="AE233" s="56"/>
      <c r="AF233" s="61"/>
      <c r="AG233" s="61"/>
      <c r="AH233" s="67"/>
      <c r="AI233" s="68"/>
      <c r="AJ233" s="69">
        <f t="shared" si="1"/>
        <v>25</v>
      </c>
      <c r="AK233" s="70"/>
      <c r="AL233" s="71"/>
      <c r="AM233" s="71"/>
      <c r="AN233" s="70"/>
      <c r="AO233" s="70"/>
      <c r="AP233" s="74">
        <f ca="1"/>
        <v>143</v>
      </c>
    </row>
    <row r="234" spans="1:42" ht="14.4">
      <c r="A234" s="55" t="s">
        <v>1220</v>
      </c>
      <c r="B234" s="56" t="s">
        <v>89</v>
      </c>
      <c r="C234" s="57">
        <v>43685</v>
      </c>
      <c r="D234" s="56" t="s">
        <v>131</v>
      </c>
      <c r="E234" s="56" t="s">
        <v>12</v>
      </c>
      <c r="F234" s="58" t="s">
        <v>106</v>
      </c>
      <c r="G234" s="58" t="s">
        <v>107</v>
      </c>
      <c r="H234" s="56" t="s">
        <v>12</v>
      </c>
      <c r="I234" s="57"/>
      <c r="J234" s="57">
        <f t="shared" si="56"/>
        <v>43715</v>
      </c>
      <c r="K234" s="56" t="s">
        <v>18</v>
      </c>
      <c r="L234" s="56" t="s">
        <v>18</v>
      </c>
      <c r="M234" s="60" t="s">
        <v>1221</v>
      </c>
      <c r="N234" s="56" t="s">
        <v>1222</v>
      </c>
      <c r="O234" s="56" t="s">
        <v>189</v>
      </c>
      <c r="P234" s="56" t="s">
        <v>1223</v>
      </c>
      <c r="Q234" s="56" t="s">
        <v>17</v>
      </c>
      <c r="R234" s="57"/>
      <c r="S234" s="56"/>
      <c r="T234" s="56"/>
      <c r="U234" s="57"/>
      <c r="V234" s="62"/>
      <c r="W234" s="62"/>
      <c r="X234" s="57"/>
      <c r="Y234" s="61"/>
      <c r="Z234" s="56" t="s">
        <v>121</v>
      </c>
      <c r="AA234" s="57">
        <v>43685</v>
      </c>
      <c r="AB234" s="75"/>
      <c r="AC234" s="64"/>
      <c r="AD234" s="65" t="s">
        <v>97</v>
      </c>
      <c r="AE234" s="56" t="s">
        <v>131</v>
      </c>
      <c r="AF234" s="61"/>
      <c r="AG234" s="61"/>
      <c r="AH234" s="67"/>
      <c r="AI234" s="68"/>
      <c r="AJ234" s="69">
        <f t="shared" si="1"/>
        <v>0</v>
      </c>
      <c r="AK234" s="70" t="str">
        <f t="shared" ref="AK234:AK247" si="59">IF(R234="","",SUM(R234+30))</f>
        <v/>
      </c>
      <c r="AL234" s="71" t="s">
        <v>17409</v>
      </c>
      <c r="AM234" s="71"/>
      <c r="AN234" s="70">
        <f>IF(C234="","",SUM(C234+10))</f>
        <v>43695</v>
      </c>
      <c r="AO234" s="70"/>
      <c r="AP234" s="74">
        <f ca="1"/>
        <v>274</v>
      </c>
    </row>
    <row r="235" spans="1:42" ht="14.4">
      <c r="A235" s="55" t="s">
        <v>1226</v>
      </c>
      <c r="B235" s="56" t="s">
        <v>89</v>
      </c>
      <c r="C235" s="57">
        <v>43761</v>
      </c>
      <c r="D235" s="56" t="s">
        <v>90</v>
      </c>
      <c r="E235" s="56" t="s">
        <v>276</v>
      </c>
      <c r="F235" s="58" t="s">
        <v>214</v>
      </c>
      <c r="G235" s="58" t="s">
        <v>214</v>
      </c>
      <c r="H235" s="56" t="s">
        <v>276</v>
      </c>
      <c r="I235" s="59"/>
      <c r="J235" s="59">
        <f t="shared" si="56"/>
        <v>43791</v>
      </c>
      <c r="K235" s="56" t="s">
        <v>18</v>
      </c>
      <c r="L235" s="56" t="s">
        <v>14</v>
      </c>
      <c r="M235" s="60" t="s">
        <v>1227</v>
      </c>
      <c r="N235" s="56"/>
      <c r="O235" s="56"/>
      <c r="P235" s="56"/>
      <c r="Q235" s="56" t="s">
        <v>96</v>
      </c>
      <c r="R235" s="59"/>
      <c r="S235" s="56" t="s">
        <v>108</v>
      </c>
      <c r="T235" s="56" t="s">
        <v>108</v>
      </c>
      <c r="U235" s="57"/>
      <c r="V235" s="77"/>
      <c r="W235" s="62" t="s">
        <v>108</v>
      </c>
      <c r="X235" s="59"/>
      <c r="Y235" s="61"/>
      <c r="Z235" s="56" t="s">
        <v>123</v>
      </c>
      <c r="AA235" s="57">
        <v>43812</v>
      </c>
      <c r="AB235" s="75"/>
      <c r="AC235" s="64" t="s">
        <v>1236</v>
      </c>
      <c r="AD235" s="56" t="s">
        <v>179</v>
      </c>
      <c r="AE235" s="56" t="s">
        <v>119</v>
      </c>
      <c r="AF235" s="61"/>
      <c r="AG235" s="61"/>
      <c r="AH235" s="67"/>
      <c r="AI235" s="68"/>
      <c r="AJ235" s="69">
        <f t="shared" si="1"/>
        <v>51</v>
      </c>
      <c r="AK235" s="70" t="str">
        <f t="shared" si="59"/>
        <v/>
      </c>
      <c r="AL235" s="71" t="s">
        <v>17409</v>
      </c>
      <c r="AM235" s="71"/>
      <c r="AN235" s="70"/>
      <c r="AO235" s="70"/>
      <c r="AP235" s="74">
        <f ca="1"/>
        <v>198</v>
      </c>
    </row>
    <row r="236" spans="1:42" ht="14.4">
      <c r="A236" s="55" t="s">
        <v>1237</v>
      </c>
      <c r="B236" s="56" t="s">
        <v>89</v>
      </c>
      <c r="C236" s="57">
        <v>43535</v>
      </c>
      <c r="D236" s="56" t="s">
        <v>90</v>
      </c>
      <c r="E236" s="56" t="s">
        <v>196</v>
      </c>
      <c r="F236" s="58" t="s">
        <v>106</v>
      </c>
      <c r="G236" s="58" t="s">
        <v>214</v>
      </c>
      <c r="H236" s="56" t="s">
        <v>276</v>
      </c>
      <c r="I236" s="59"/>
      <c r="J236" s="59">
        <f t="shared" si="56"/>
        <v>43565</v>
      </c>
      <c r="K236" s="56" t="s">
        <v>18</v>
      </c>
      <c r="L236" s="56" t="s">
        <v>14</v>
      </c>
      <c r="M236" s="60" t="s">
        <v>1240</v>
      </c>
      <c r="N236" s="56" t="s">
        <v>1241</v>
      </c>
      <c r="O236" s="56" t="s">
        <v>44</v>
      </c>
      <c r="P236" s="56" t="s">
        <v>1242</v>
      </c>
      <c r="Q236" s="56" t="s">
        <v>96</v>
      </c>
      <c r="R236" s="59"/>
      <c r="S236" s="56" t="s">
        <v>108</v>
      </c>
      <c r="T236" s="56" t="s">
        <v>108</v>
      </c>
      <c r="U236" s="57"/>
      <c r="V236" s="77"/>
      <c r="W236" s="62" t="s">
        <v>108</v>
      </c>
      <c r="X236" s="57"/>
      <c r="Y236" s="61"/>
      <c r="Z236" s="56" t="s">
        <v>123</v>
      </c>
      <c r="AA236" s="57">
        <v>43545</v>
      </c>
      <c r="AB236" s="63"/>
      <c r="AC236" s="64" t="s">
        <v>1243</v>
      </c>
      <c r="AD236" s="65" t="s">
        <v>118</v>
      </c>
      <c r="AE236" s="65"/>
      <c r="AF236" s="66"/>
      <c r="AG236" s="66"/>
      <c r="AH236" s="67"/>
      <c r="AI236" s="68"/>
      <c r="AJ236" s="69">
        <f t="shared" si="1"/>
        <v>10</v>
      </c>
      <c r="AK236" s="70" t="str">
        <f t="shared" si="59"/>
        <v/>
      </c>
      <c r="AL236" s="71" t="s">
        <v>17409</v>
      </c>
      <c r="AM236" s="71"/>
      <c r="AN236" s="70">
        <f t="shared" ref="AN236:AN246" si="60">IF(C236="","",SUM(C236+10))</f>
        <v>43545</v>
      </c>
      <c r="AO236" s="70"/>
      <c r="AP236" s="74">
        <f ca="1"/>
        <v>424</v>
      </c>
    </row>
    <row r="237" spans="1:42" ht="14.4">
      <c r="A237" s="55" t="s">
        <v>1244</v>
      </c>
      <c r="B237" s="56" t="s">
        <v>89</v>
      </c>
      <c r="C237" s="57">
        <v>43572</v>
      </c>
      <c r="D237" s="56" t="s">
        <v>90</v>
      </c>
      <c r="E237" s="56" t="s">
        <v>276</v>
      </c>
      <c r="F237" s="58" t="s">
        <v>214</v>
      </c>
      <c r="G237" s="58" t="s">
        <v>214</v>
      </c>
      <c r="H237" s="56" t="s">
        <v>276</v>
      </c>
      <c r="I237" s="57"/>
      <c r="J237" s="57">
        <v>43602</v>
      </c>
      <c r="K237" s="56" t="s">
        <v>18</v>
      </c>
      <c r="L237" s="56" t="s">
        <v>14</v>
      </c>
      <c r="M237" s="60" t="s">
        <v>1240</v>
      </c>
      <c r="N237" s="56"/>
      <c r="O237" s="56" t="s">
        <v>44</v>
      </c>
      <c r="P237" s="56"/>
      <c r="Q237" s="56" t="s">
        <v>96</v>
      </c>
      <c r="R237" s="59"/>
      <c r="S237" s="56" t="s">
        <v>108</v>
      </c>
      <c r="T237" s="56" t="s">
        <v>108</v>
      </c>
      <c r="U237" s="59"/>
      <c r="V237" s="77"/>
      <c r="W237" s="62" t="s">
        <v>108</v>
      </c>
      <c r="X237" s="59"/>
      <c r="Y237" s="56" t="s">
        <v>108</v>
      </c>
      <c r="Z237" s="56" t="s">
        <v>123</v>
      </c>
      <c r="AA237" s="57">
        <v>43586</v>
      </c>
      <c r="AB237" s="75"/>
      <c r="AC237" s="64" t="s">
        <v>1245</v>
      </c>
      <c r="AD237" s="56" t="s">
        <v>118</v>
      </c>
      <c r="AE237" s="56"/>
      <c r="AF237" s="61"/>
      <c r="AG237" s="61"/>
      <c r="AH237" s="67"/>
      <c r="AI237" s="68"/>
      <c r="AJ237" s="69">
        <f t="shared" si="1"/>
        <v>14</v>
      </c>
      <c r="AK237" s="70" t="str">
        <f t="shared" si="59"/>
        <v/>
      </c>
      <c r="AL237" s="71" t="s">
        <v>17409</v>
      </c>
      <c r="AM237" s="71"/>
      <c r="AN237" s="70">
        <f t="shared" si="60"/>
        <v>43582</v>
      </c>
      <c r="AO237" s="70"/>
      <c r="AP237" s="74">
        <f ca="1"/>
        <v>387</v>
      </c>
    </row>
    <row r="238" spans="1:42" ht="14.4">
      <c r="A238" s="55" t="s">
        <v>1246</v>
      </c>
      <c r="B238" s="56" t="s">
        <v>89</v>
      </c>
      <c r="C238" s="57">
        <v>43720</v>
      </c>
      <c r="D238" s="56" t="s">
        <v>131</v>
      </c>
      <c r="E238" s="56" t="s">
        <v>129</v>
      </c>
      <c r="F238" s="58" t="s">
        <v>106</v>
      </c>
      <c r="G238" s="58" t="s">
        <v>107</v>
      </c>
      <c r="H238" s="56" t="s">
        <v>129</v>
      </c>
      <c r="I238" s="59"/>
      <c r="J238" s="59">
        <f t="shared" ref="J238:J333" si="61">IF(C238="","",SUM(C238+30))</f>
        <v>43750</v>
      </c>
      <c r="K238" s="56" t="s">
        <v>18</v>
      </c>
      <c r="L238" s="56" t="s">
        <v>14</v>
      </c>
      <c r="M238" s="60" t="s">
        <v>1247</v>
      </c>
      <c r="N238" s="56" t="s">
        <v>1248</v>
      </c>
      <c r="O238" s="61"/>
      <c r="P238" s="56" t="s">
        <v>108</v>
      </c>
      <c r="Q238" s="56" t="s">
        <v>130</v>
      </c>
      <c r="R238" s="57"/>
      <c r="S238" s="56" t="s">
        <v>108</v>
      </c>
      <c r="T238" s="56" t="s">
        <v>108</v>
      </c>
      <c r="U238" s="59"/>
      <c r="V238" s="77"/>
      <c r="W238" s="62" t="s">
        <v>108</v>
      </c>
      <c r="X238" s="59"/>
      <c r="Y238" s="56" t="s">
        <v>108</v>
      </c>
      <c r="Z238" s="56" t="s">
        <v>123</v>
      </c>
      <c r="AA238" s="57">
        <v>43721</v>
      </c>
      <c r="AB238" s="63" t="s">
        <v>289</v>
      </c>
      <c r="AC238" s="64" t="s">
        <v>1249</v>
      </c>
      <c r="AD238" s="56" t="s">
        <v>224</v>
      </c>
      <c r="AE238" s="56" t="s">
        <v>131</v>
      </c>
      <c r="AF238" s="61"/>
      <c r="AG238" s="61"/>
      <c r="AH238" s="67"/>
      <c r="AI238" s="68"/>
      <c r="AJ238" s="69">
        <f t="shared" si="1"/>
        <v>1</v>
      </c>
      <c r="AK238" s="70" t="str">
        <f t="shared" si="59"/>
        <v/>
      </c>
      <c r="AL238" s="71" t="s">
        <v>17409</v>
      </c>
      <c r="AM238" s="71"/>
      <c r="AN238" s="70">
        <f t="shared" si="60"/>
        <v>43730</v>
      </c>
      <c r="AO238" s="70"/>
      <c r="AP238" s="74">
        <f ca="1"/>
        <v>239</v>
      </c>
    </row>
    <row r="239" spans="1:42" ht="14.4">
      <c r="A239" s="55" t="s">
        <v>1256</v>
      </c>
      <c r="B239" s="56" t="s">
        <v>89</v>
      </c>
      <c r="C239" s="57">
        <v>43697</v>
      </c>
      <c r="D239" s="56" t="s">
        <v>131</v>
      </c>
      <c r="E239" s="56" t="s">
        <v>129</v>
      </c>
      <c r="F239" s="58" t="s">
        <v>106</v>
      </c>
      <c r="G239" s="58" t="s">
        <v>107</v>
      </c>
      <c r="H239" s="56" t="s">
        <v>129</v>
      </c>
      <c r="I239" s="59"/>
      <c r="J239" s="59">
        <f t="shared" si="61"/>
        <v>43727</v>
      </c>
      <c r="K239" s="56" t="s">
        <v>18</v>
      </c>
      <c r="L239" s="56" t="s">
        <v>14</v>
      </c>
      <c r="M239" s="60" t="s">
        <v>1258</v>
      </c>
      <c r="N239" s="56" t="s">
        <v>1259</v>
      </c>
      <c r="O239" s="56"/>
      <c r="P239" s="56" t="s">
        <v>108</v>
      </c>
      <c r="Q239" s="56" t="s">
        <v>130</v>
      </c>
      <c r="R239" s="59"/>
      <c r="S239" s="56" t="s">
        <v>108</v>
      </c>
      <c r="T239" s="56" t="s">
        <v>108</v>
      </c>
      <c r="U239" s="59"/>
      <c r="V239" s="77"/>
      <c r="W239" s="62" t="s">
        <v>108</v>
      </c>
      <c r="X239" s="59"/>
      <c r="Y239" s="56" t="s">
        <v>108</v>
      </c>
      <c r="Z239" s="56" t="s">
        <v>123</v>
      </c>
      <c r="AA239" s="57">
        <v>43697</v>
      </c>
      <c r="AB239" s="63" t="s">
        <v>124</v>
      </c>
      <c r="AC239" s="64" t="s">
        <v>537</v>
      </c>
      <c r="AD239" s="56" t="s">
        <v>118</v>
      </c>
      <c r="AE239" s="56" t="s">
        <v>131</v>
      </c>
      <c r="AF239" s="61"/>
      <c r="AG239" s="61"/>
      <c r="AH239" s="67"/>
      <c r="AI239" s="68"/>
      <c r="AJ239" s="69">
        <f t="shared" si="1"/>
        <v>0</v>
      </c>
      <c r="AK239" s="70" t="str">
        <f t="shared" si="59"/>
        <v/>
      </c>
      <c r="AL239" s="71" t="s">
        <v>17409</v>
      </c>
      <c r="AM239" s="71"/>
      <c r="AN239" s="70">
        <f t="shared" si="60"/>
        <v>43707</v>
      </c>
      <c r="AO239" s="70"/>
      <c r="AP239" s="74">
        <f ca="1"/>
        <v>262</v>
      </c>
    </row>
    <row r="240" spans="1:42" ht="14.4">
      <c r="A240" s="55" t="s">
        <v>1260</v>
      </c>
      <c r="B240" s="56" t="s">
        <v>89</v>
      </c>
      <c r="C240" s="57">
        <v>43732</v>
      </c>
      <c r="D240" s="56" t="s">
        <v>131</v>
      </c>
      <c r="E240" s="56" t="s">
        <v>129</v>
      </c>
      <c r="F240" s="58" t="s">
        <v>106</v>
      </c>
      <c r="G240" s="58" t="s">
        <v>107</v>
      </c>
      <c r="H240" s="56" t="s">
        <v>129</v>
      </c>
      <c r="I240" s="59"/>
      <c r="J240" s="59">
        <f t="shared" si="61"/>
        <v>43762</v>
      </c>
      <c r="K240" s="56" t="s">
        <v>18</v>
      </c>
      <c r="L240" s="56" t="s">
        <v>14</v>
      </c>
      <c r="M240" s="60" t="s">
        <v>1261</v>
      </c>
      <c r="N240" s="56" t="s">
        <v>1248</v>
      </c>
      <c r="O240" s="61"/>
      <c r="P240" s="56" t="s">
        <v>108</v>
      </c>
      <c r="Q240" s="56" t="s">
        <v>130</v>
      </c>
      <c r="R240" s="59"/>
      <c r="S240" s="56" t="s">
        <v>108</v>
      </c>
      <c r="T240" s="56" t="s">
        <v>108</v>
      </c>
      <c r="U240" s="59"/>
      <c r="V240" s="77"/>
      <c r="W240" s="62" t="s">
        <v>108</v>
      </c>
      <c r="X240" s="59"/>
      <c r="Y240" s="56" t="s">
        <v>108</v>
      </c>
      <c r="Z240" s="56" t="s">
        <v>123</v>
      </c>
      <c r="AA240" s="57">
        <v>43732</v>
      </c>
      <c r="AB240" s="63" t="s">
        <v>289</v>
      </c>
      <c r="AC240" s="64" t="s">
        <v>1262</v>
      </c>
      <c r="AD240" s="56" t="s">
        <v>224</v>
      </c>
      <c r="AE240" s="56" t="s">
        <v>131</v>
      </c>
      <c r="AF240" s="61"/>
      <c r="AG240" s="61"/>
      <c r="AH240" s="67"/>
      <c r="AI240" s="68"/>
      <c r="AJ240" s="69">
        <f t="shared" si="1"/>
        <v>0</v>
      </c>
      <c r="AK240" s="70" t="str">
        <f t="shared" si="59"/>
        <v/>
      </c>
      <c r="AL240" s="71" t="s">
        <v>17409</v>
      </c>
      <c r="AM240" s="71"/>
      <c r="AN240" s="70">
        <f t="shared" si="60"/>
        <v>43742</v>
      </c>
      <c r="AO240" s="70"/>
      <c r="AP240" s="74">
        <f ca="1"/>
        <v>227</v>
      </c>
    </row>
    <row r="241" spans="1:42" ht="14.4">
      <c r="A241" s="55" t="s">
        <v>1263</v>
      </c>
      <c r="B241" s="56" t="s">
        <v>89</v>
      </c>
      <c r="C241" s="57">
        <v>43677</v>
      </c>
      <c r="D241" s="56" t="s">
        <v>131</v>
      </c>
      <c r="E241" s="56" t="s">
        <v>129</v>
      </c>
      <c r="F241" s="58" t="s">
        <v>106</v>
      </c>
      <c r="G241" s="58" t="s">
        <v>107</v>
      </c>
      <c r="H241" s="56" t="s">
        <v>129</v>
      </c>
      <c r="I241" s="57"/>
      <c r="J241" s="57">
        <f t="shared" si="61"/>
        <v>43707</v>
      </c>
      <c r="K241" s="56" t="s">
        <v>18</v>
      </c>
      <c r="L241" s="56" t="s">
        <v>18</v>
      </c>
      <c r="M241" s="60" t="s">
        <v>1264</v>
      </c>
      <c r="N241" s="56" t="s">
        <v>1265</v>
      </c>
      <c r="O241" s="56" t="s">
        <v>1143</v>
      </c>
      <c r="P241" s="56" t="s">
        <v>1266</v>
      </c>
      <c r="Q241" s="56" t="s">
        <v>133</v>
      </c>
      <c r="R241" s="57"/>
      <c r="S241" s="56" t="s">
        <v>108</v>
      </c>
      <c r="T241" s="56" t="s">
        <v>108</v>
      </c>
      <c r="U241" s="57"/>
      <c r="V241" s="62"/>
      <c r="W241" s="62" t="s">
        <v>122</v>
      </c>
      <c r="X241" s="57"/>
      <c r="Y241" s="56" t="s">
        <v>108</v>
      </c>
      <c r="Z241" s="56" t="s">
        <v>121</v>
      </c>
      <c r="AA241" s="57">
        <v>43678</v>
      </c>
      <c r="AB241" s="63" t="s">
        <v>163</v>
      </c>
      <c r="AC241" s="64" t="s">
        <v>1267</v>
      </c>
      <c r="AD241" s="65" t="s">
        <v>97</v>
      </c>
      <c r="AE241" s="56" t="s">
        <v>131</v>
      </c>
      <c r="AF241" s="61"/>
      <c r="AG241" s="61"/>
      <c r="AH241" s="67"/>
      <c r="AI241" s="68"/>
      <c r="AJ241" s="69">
        <f t="shared" si="1"/>
        <v>1</v>
      </c>
      <c r="AK241" s="70" t="str">
        <f t="shared" si="59"/>
        <v/>
      </c>
      <c r="AL241" s="71" t="s">
        <v>17409</v>
      </c>
      <c r="AM241" s="71"/>
      <c r="AN241" s="70">
        <f t="shared" si="60"/>
        <v>43687</v>
      </c>
      <c r="AO241" s="70"/>
      <c r="AP241" s="74">
        <f ca="1"/>
        <v>282</v>
      </c>
    </row>
    <row r="242" spans="1:42" ht="14.4">
      <c r="A242" s="55" t="s">
        <v>1268</v>
      </c>
      <c r="B242" s="80" t="s">
        <v>89</v>
      </c>
      <c r="C242" s="57">
        <v>43654</v>
      </c>
      <c r="D242" s="56" t="s">
        <v>119</v>
      </c>
      <c r="E242" s="56" t="s">
        <v>196</v>
      </c>
      <c r="F242" s="58" t="s">
        <v>106</v>
      </c>
      <c r="G242" s="58" t="s">
        <v>214</v>
      </c>
      <c r="H242" s="56" t="s">
        <v>276</v>
      </c>
      <c r="I242" s="57">
        <v>43654</v>
      </c>
      <c r="J242" s="57">
        <f t="shared" si="61"/>
        <v>43684</v>
      </c>
      <c r="K242" s="56" t="s">
        <v>18</v>
      </c>
      <c r="L242" s="56" t="s">
        <v>18</v>
      </c>
      <c r="M242" s="60" t="s">
        <v>1269</v>
      </c>
      <c r="N242" s="56" t="s">
        <v>1270</v>
      </c>
      <c r="O242" s="56" t="s">
        <v>249</v>
      </c>
      <c r="P242" s="56" t="s">
        <v>1271</v>
      </c>
      <c r="Q242" s="56" t="s">
        <v>217</v>
      </c>
      <c r="R242" s="57"/>
      <c r="S242" s="56"/>
      <c r="T242" s="56"/>
      <c r="U242" s="57">
        <v>43659</v>
      </c>
      <c r="V242" s="62"/>
      <c r="W242" s="62">
        <v>15</v>
      </c>
      <c r="X242" s="57"/>
      <c r="Y242" s="56" t="s">
        <v>108</v>
      </c>
      <c r="Z242" s="56" t="s">
        <v>121</v>
      </c>
      <c r="AA242" s="57">
        <v>43682</v>
      </c>
      <c r="AB242" s="63" t="s">
        <v>163</v>
      </c>
      <c r="AC242" s="64" t="s">
        <v>299</v>
      </c>
      <c r="AD242" s="65" t="s">
        <v>97</v>
      </c>
      <c r="AE242" s="56" t="s">
        <v>119</v>
      </c>
      <c r="AF242" s="61"/>
      <c r="AG242" s="61"/>
      <c r="AH242" s="67"/>
      <c r="AI242" s="68"/>
      <c r="AJ242" s="69">
        <f t="shared" si="1"/>
        <v>28</v>
      </c>
      <c r="AK242" s="70" t="str">
        <f t="shared" si="59"/>
        <v/>
      </c>
      <c r="AL242" s="71" t="s">
        <v>17409</v>
      </c>
      <c r="AM242" s="71"/>
      <c r="AN242" s="70">
        <f t="shared" si="60"/>
        <v>43664</v>
      </c>
      <c r="AO242" s="70"/>
      <c r="AP242" s="74">
        <f ca="1"/>
        <v>305</v>
      </c>
    </row>
    <row r="243" spans="1:42" ht="14.4">
      <c r="A243" s="55" t="s">
        <v>1272</v>
      </c>
      <c r="B243" s="56" t="s">
        <v>89</v>
      </c>
      <c r="C243" s="57">
        <v>43724</v>
      </c>
      <c r="D243" s="56" t="s">
        <v>119</v>
      </c>
      <c r="E243" s="56" t="s">
        <v>129</v>
      </c>
      <c r="F243" s="58" t="s">
        <v>106</v>
      </c>
      <c r="G243" s="58" t="s">
        <v>107</v>
      </c>
      <c r="H243" s="56" t="s">
        <v>129</v>
      </c>
      <c r="I243" s="57"/>
      <c r="J243" s="57">
        <f t="shared" si="61"/>
        <v>43754</v>
      </c>
      <c r="K243" s="56" t="s">
        <v>18</v>
      </c>
      <c r="L243" s="56" t="s">
        <v>14</v>
      </c>
      <c r="M243" s="60" t="s">
        <v>1273</v>
      </c>
      <c r="N243" s="56"/>
      <c r="O243" s="56"/>
      <c r="P243" s="56" t="s">
        <v>1274</v>
      </c>
      <c r="Q243" s="56" t="s">
        <v>17</v>
      </c>
      <c r="R243" s="57"/>
      <c r="S243" s="56" t="s">
        <v>108</v>
      </c>
      <c r="T243" s="56" t="s">
        <v>108</v>
      </c>
      <c r="U243" s="57"/>
      <c r="V243" s="62"/>
      <c r="W243" s="62" t="s">
        <v>108</v>
      </c>
      <c r="X243" s="57"/>
      <c r="Y243" s="56" t="s">
        <v>108</v>
      </c>
      <c r="Z243" s="56" t="s">
        <v>123</v>
      </c>
      <c r="AA243" s="57">
        <v>43727</v>
      </c>
      <c r="AB243" s="63" t="s">
        <v>289</v>
      </c>
      <c r="AC243" s="64" t="s">
        <v>1275</v>
      </c>
      <c r="AD243" s="56" t="s">
        <v>224</v>
      </c>
      <c r="AE243" s="56" t="s">
        <v>119</v>
      </c>
      <c r="AF243" s="61"/>
      <c r="AG243" s="61"/>
      <c r="AH243" s="67"/>
      <c r="AI243" s="68"/>
      <c r="AJ243" s="69">
        <f t="shared" si="1"/>
        <v>3</v>
      </c>
      <c r="AK243" s="70" t="str">
        <f t="shared" si="59"/>
        <v/>
      </c>
      <c r="AL243" s="71" t="s">
        <v>17409</v>
      </c>
      <c r="AM243" s="71"/>
      <c r="AN243" s="70">
        <f t="shared" si="60"/>
        <v>43734</v>
      </c>
      <c r="AO243" s="70"/>
      <c r="AP243" s="74">
        <f ca="1"/>
        <v>235</v>
      </c>
    </row>
    <row r="244" spans="1:42" ht="14.4">
      <c r="A244" s="55" t="s">
        <v>1276</v>
      </c>
      <c r="B244" s="56" t="s">
        <v>89</v>
      </c>
      <c r="C244" s="57">
        <v>43560</v>
      </c>
      <c r="D244" s="56" t="s">
        <v>119</v>
      </c>
      <c r="E244" s="56" t="s">
        <v>112</v>
      </c>
      <c r="F244" s="58" t="s">
        <v>106</v>
      </c>
      <c r="G244" s="58" t="s">
        <v>113</v>
      </c>
      <c r="H244" s="56" t="s">
        <v>112</v>
      </c>
      <c r="I244" s="57"/>
      <c r="J244" s="57">
        <f t="shared" si="61"/>
        <v>43590</v>
      </c>
      <c r="K244" s="56" t="s">
        <v>18</v>
      </c>
      <c r="L244" s="56" t="s">
        <v>18</v>
      </c>
      <c r="M244" s="60" t="s">
        <v>1277</v>
      </c>
      <c r="N244" s="56" t="s">
        <v>1278</v>
      </c>
      <c r="O244" s="56" t="s">
        <v>22</v>
      </c>
      <c r="P244" s="56" t="s">
        <v>1279</v>
      </c>
      <c r="Q244" s="56" t="s">
        <v>116</v>
      </c>
      <c r="R244" s="57">
        <v>43564</v>
      </c>
      <c r="S244" s="56" t="s">
        <v>108</v>
      </c>
      <c r="T244" s="56" t="s">
        <v>108</v>
      </c>
      <c r="U244" s="57"/>
      <c r="V244" s="62"/>
      <c r="W244" s="62" t="s">
        <v>108</v>
      </c>
      <c r="X244" s="57"/>
      <c r="Y244" s="56" t="s">
        <v>108</v>
      </c>
      <c r="Z244" s="56" t="s">
        <v>123</v>
      </c>
      <c r="AA244" s="57">
        <v>43564</v>
      </c>
      <c r="AB244" s="63" t="s">
        <v>244</v>
      </c>
      <c r="AC244" s="64" t="s">
        <v>257</v>
      </c>
      <c r="AD244" s="56" t="s">
        <v>118</v>
      </c>
      <c r="AE244" s="56" t="s">
        <v>119</v>
      </c>
      <c r="AF244" s="61"/>
      <c r="AG244" s="61"/>
      <c r="AH244" s="67"/>
      <c r="AI244" s="68"/>
      <c r="AJ244" s="69">
        <f t="shared" si="1"/>
        <v>4</v>
      </c>
      <c r="AK244" s="70">
        <f t="shared" si="59"/>
        <v>43594</v>
      </c>
      <c r="AL244" s="71">
        <v>30</v>
      </c>
      <c r="AM244" s="71"/>
      <c r="AN244" s="70">
        <f t="shared" si="60"/>
        <v>43570</v>
      </c>
      <c r="AO244" s="70"/>
      <c r="AP244" s="74">
        <f ca="1"/>
        <v>399</v>
      </c>
    </row>
    <row r="245" spans="1:42" ht="14.4">
      <c r="A245" s="55" t="s">
        <v>1280</v>
      </c>
      <c r="B245" s="56" t="s">
        <v>89</v>
      </c>
      <c r="C245" s="57">
        <v>43711</v>
      </c>
      <c r="D245" s="56" t="s">
        <v>119</v>
      </c>
      <c r="E245" s="56" t="s">
        <v>196</v>
      </c>
      <c r="F245" s="58" t="s">
        <v>106</v>
      </c>
      <c r="G245" s="58" t="s">
        <v>113</v>
      </c>
      <c r="H245" s="56" t="s">
        <v>112</v>
      </c>
      <c r="I245" s="57"/>
      <c r="J245" s="57">
        <f t="shared" si="61"/>
        <v>43741</v>
      </c>
      <c r="K245" s="56" t="s">
        <v>18</v>
      </c>
      <c r="L245" s="56" t="s">
        <v>18</v>
      </c>
      <c r="M245" s="60" t="s">
        <v>1277</v>
      </c>
      <c r="N245" s="56" t="s">
        <v>1281</v>
      </c>
      <c r="O245" s="56" t="s">
        <v>22</v>
      </c>
      <c r="P245" s="56" t="s">
        <v>1282</v>
      </c>
      <c r="Q245" s="56" t="s">
        <v>117</v>
      </c>
      <c r="R245" s="57"/>
      <c r="S245" s="56" t="s">
        <v>108</v>
      </c>
      <c r="T245" s="56" t="s">
        <v>108</v>
      </c>
      <c r="U245" s="57">
        <v>43713</v>
      </c>
      <c r="V245" s="62">
        <v>25</v>
      </c>
      <c r="W245" s="62">
        <v>25</v>
      </c>
      <c r="X245" s="57">
        <v>43731</v>
      </c>
      <c r="Y245" s="56"/>
      <c r="Z245" s="56" t="s">
        <v>121</v>
      </c>
      <c r="AA245" s="57">
        <v>43732</v>
      </c>
      <c r="AB245" s="63"/>
      <c r="AC245" s="64" t="s">
        <v>1285</v>
      </c>
      <c r="AD245" s="65" t="s">
        <v>97</v>
      </c>
      <c r="AE245" s="56" t="s">
        <v>119</v>
      </c>
      <c r="AF245" s="61"/>
      <c r="AG245" s="61"/>
      <c r="AH245" s="67"/>
      <c r="AI245" s="68"/>
      <c r="AJ245" s="69">
        <f t="shared" si="1"/>
        <v>21</v>
      </c>
      <c r="AK245" s="70" t="str">
        <f t="shared" si="59"/>
        <v/>
      </c>
      <c r="AL245" s="71" t="s">
        <v>17409</v>
      </c>
      <c r="AM245" s="71"/>
      <c r="AN245" s="70">
        <f t="shared" si="60"/>
        <v>43721</v>
      </c>
      <c r="AO245" s="70"/>
      <c r="AP245" s="74">
        <f ca="1"/>
        <v>248</v>
      </c>
    </row>
    <row r="246" spans="1:42" ht="14.4">
      <c r="A246" s="55" t="s">
        <v>1286</v>
      </c>
      <c r="B246" s="56" t="s">
        <v>89</v>
      </c>
      <c r="C246" s="57">
        <v>43711</v>
      </c>
      <c r="D246" s="56" t="s">
        <v>119</v>
      </c>
      <c r="E246" s="56" t="s">
        <v>196</v>
      </c>
      <c r="F246" s="58" t="s">
        <v>106</v>
      </c>
      <c r="G246" s="58" t="s">
        <v>113</v>
      </c>
      <c r="H246" s="56" t="s">
        <v>112</v>
      </c>
      <c r="I246" s="57"/>
      <c r="J246" s="57">
        <f t="shared" si="61"/>
        <v>43741</v>
      </c>
      <c r="K246" s="56" t="s">
        <v>18</v>
      </c>
      <c r="L246" s="56" t="s">
        <v>18</v>
      </c>
      <c r="M246" s="60" t="s">
        <v>1277</v>
      </c>
      <c r="N246" s="56" t="s">
        <v>1287</v>
      </c>
      <c r="O246" s="56" t="s">
        <v>22</v>
      </c>
      <c r="P246" s="56" t="s">
        <v>1288</v>
      </c>
      <c r="Q246" s="56" t="s">
        <v>256</v>
      </c>
      <c r="R246" s="57">
        <v>43714</v>
      </c>
      <c r="S246" s="56" t="s">
        <v>108</v>
      </c>
      <c r="T246" s="56" t="s">
        <v>108</v>
      </c>
      <c r="U246" s="57">
        <v>43714</v>
      </c>
      <c r="V246" s="62">
        <v>25</v>
      </c>
      <c r="W246" s="62">
        <v>25</v>
      </c>
      <c r="X246" s="57"/>
      <c r="Y246" s="56"/>
      <c r="Z246" s="56" t="s">
        <v>123</v>
      </c>
      <c r="AA246" s="57">
        <v>43802</v>
      </c>
      <c r="AB246" s="63"/>
      <c r="AC246" s="64" t="s">
        <v>1289</v>
      </c>
      <c r="AD246" s="56" t="s">
        <v>179</v>
      </c>
      <c r="AE246" s="56"/>
      <c r="AF246" s="61"/>
      <c r="AG246" s="61"/>
      <c r="AH246" s="67"/>
      <c r="AI246" s="68"/>
      <c r="AJ246" s="69">
        <f t="shared" si="1"/>
        <v>91</v>
      </c>
      <c r="AK246" s="70">
        <f t="shared" si="59"/>
        <v>43744</v>
      </c>
      <c r="AL246" s="71">
        <v>-58</v>
      </c>
      <c r="AM246" s="71"/>
      <c r="AN246" s="70">
        <f t="shared" si="60"/>
        <v>43721</v>
      </c>
      <c r="AO246" s="70"/>
      <c r="AP246" s="74">
        <f ca="1"/>
        <v>248</v>
      </c>
    </row>
    <row r="247" spans="1:42" ht="14.4">
      <c r="A247" s="55" t="s">
        <v>1290</v>
      </c>
      <c r="B247" s="56" t="s">
        <v>89</v>
      </c>
      <c r="C247" s="57">
        <v>43769</v>
      </c>
      <c r="D247" s="56" t="s">
        <v>119</v>
      </c>
      <c r="E247" s="56" t="s">
        <v>196</v>
      </c>
      <c r="F247" s="58" t="s">
        <v>106</v>
      </c>
      <c r="G247" s="58" t="s">
        <v>113</v>
      </c>
      <c r="H247" s="56" t="s">
        <v>196</v>
      </c>
      <c r="I247" s="59"/>
      <c r="J247" s="59">
        <f t="shared" si="61"/>
        <v>43799</v>
      </c>
      <c r="K247" s="56" t="s">
        <v>18</v>
      </c>
      <c r="L247" s="56" t="s">
        <v>108</v>
      </c>
      <c r="M247" s="60" t="s">
        <v>1277</v>
      </c>
      <c r="N247" s="56" t="s">
        <v>1291</v>
      </c>
      <c r="O247" s="56"/>
      <c r="P247" s="56" t="s">
        <v>1292</v>
      </c>
      <c r="Q247" s="56" t="s">
        <v>117</v>
      </c>
      <c r="R247" s="57">
        <v>43769</v>
      </c>
      <c r="S247" s="56" t="s">
        <v>108</v>
      </c>
      <c r="T247" s="56" t="s">
        <v>108</v>
      </c>
      <c r="U247" s="57"/>
      <c r="V247" s="62"/>
      <c r="W247" s="62" t="s">
        <v>108</v>
      </c>
      <c r="X247" s="59"/>
      <c r="Y247" s="56" t="s">
        <v>108</v>
      </c>
      <c r="Z247" s="56" t="s">
        <v>123</v>
      </c>
      <c r="AA247" s="57">
        <v>43769</v>
      </c>
      <c r="AB247" s="75"/>
      <c r="AC247" s="64" t="s">
        <v>1293</v>
      </c>
      <c r="AD247" s="56" t="s">
        <v>118</v>
      </c>
      <c r="AE247" s="56" t="s">
        <v>119</v>
      </c>
      <c r="AF247" s="61"/>
      <c r="AG247" s="61"/>
      <c r="AH247" s="67"/>
      <c r="AI247" s="68"/>
      <c r="AJ247" s="69">
        <f t="shared" si="1"/>
        <v>0</v>
      </c>
      <c r="AK247" s="70">
        <f t="shared" si="59"/>
        <v>43799</v>
      </c>
      <c r="AL247" s="71">
        <v>30</v>
      </c>
      <c r="AM247" s="71"/>
      <c r="AN247" s="70"/>
      <c r="AO247" s="70"/>
      <c r="AP247" s="74">
        <f ca="1"/>
        <v>190</v>
      </c>
    </row>
    <row r="248" spans="1:42" ht="14.4">
      <c r="A248" s="55" t="s">
        <v>1294</v>
      </c>
      <c r="B248" s="56" t="s">
        <v>89</v>
      </c>
      <c r="C248" s="57">
        <v>43804</v>
      </c>
      <c r="D248" s="56" t="s">
        <v>90</v>
      </c>
      <c r="E248" s="56" t="s">
        <v>297</v>
      </c>
      <c r="F248" s="58" t="s">
        <v>106</v>
      </c>
      <c r="G248" s="58" t="s">
        <v>107</v>
      </c>
      <c r="H248" s="56" t="s">
        <v>140</v>
      </c>
      <c r="I248" s="59"/>
      <c r="J248" s="59">
        <f t="shared" si="61"/>
        <v>43834</v>
      </c>
      <c r="K248" s="56" t="s">
        <v>18</v>
      </c>
      <c r="L248" s="56" t="s">
        <v>18</v>
      </c>
      <c r="M248" s="60" t="s">
        <v>1295</v>
      </c>
      <c r="N248" s="56" t="s">
        <v>1296</v>
      </c>
      <c r="O248" s="56" t="s">
        <v>44</v>
      </c>
      <c r="P248" s="56" t="s">
        <v>1297</v>
      </c>
      <c r="Q248" s="56" t="s">
        <v>17</v>
      </c>
      <c r="R248" s="59"/>
      <c r="S248" s="56" t="s">
        <v>108</v>
      </c>
      <c r="T248" s="56" t="s">
        <v>108</v>
      </c>
      <c r="U248" s="57">
        <v>43804</v>
      </c>
      <c r="V248" s="77"/>
      <c r="W248" s="62">
        <v>4.25</v>
      </c>
      <c r="X248" s="57">
        <v>43805</v>
      </c>
      <c r="Y248" s="56" t="s">
        <v>108</v>
      </c>
      <c r="Z248" s="56" t="s">
        <v>121</v>
      </c>
      <c r="AA248" s="57">
        <v>43805</v>
      </c>
      <c r="AB248" s="63" t="s">
        <v>238</v>
      </c>
      <c r="AC248" s="64" t="s">
        <v>1298</v>
      </c>
      <c r="AD248" s="56" t="s">
        <v>97</v>
      </c>
      <c r="AE248" s="56" t="s">
        <v>111</v>
      </c>
      <c r="AF248" s="61"/>
      <c r="AG248" s="61"/>
      <c r="AH248" s="67"/>
      <c r="AI248" s="68"/>
      <c r="AJ248" s="69">
        <f t="shared" si="1"/>
        <v>1</v>
      </c>
      <c r="AK248" s="70"/>
      <c r="AL248" s="71"/>
      <c r="AM248" s="71"/>
      <c r="AN248" s="70"/>
      <c r="AO248" s="70"/>
      <c r="AP248" s="74">
        <f ca="1"/>
        <v>155</v>
      </c>
    </row>
    <row r="249" spans="1:42" ht="14.4">
      <c r="A249" s="55" t="s">
        <v>1299</v>
      </c>
      <c r="B249" s="56" t="s">
        <v>89</v>
      </c>
      <c r="C249" s="57">
        <v>43731</v>
      </c>
      <c r="D249" s="56" t="s">
        <v>90</v>
      </c>
      <c r="E249" s="56" t="s">
        <v>276</v>
      </c>
      <c r="F249" s="58" t="s">
        <v>214</v>
      </c>
      <c r="G249" s="58" t="s">
        <v>214</v>
      </c>
      <c r="H249" s="56" t="s">
        <v>276</v>
      </c>
      <c r="I249" s="57"/>
      <c r="J249" s="57">
        <f t="shared" si="61"/>
        <v>43761</v>
      </c>
      <c r="K249" s="56"/>
      <c r="L249" s="56" t="s">
        <v>18</v>
      </c>
      <c r="M249" s="60" t="s">
        <v>1300</v>
      </c>
      <c r="N249" s="56" t="s">
        <v>1301</v>
      </c>
      <c r="O249" s="56"/>
      <c r="P249" s="56"/>
      <c r="Q249" s="56" t="s">
        <v>217</v>
      </c>
      <c r="R249" s="57"/>
      <c r="S249" s="56"/>
      <c r="T249" s="56"/>
      <c r="U249" s="57"/>
      <c r="V249" s="62"/>
      <c r="W249" s="62"/>
      <c r="X249" s="57"/>
      <c r="Y249" s="56"/>
      <c r="Z249" s="56" t="s">
        <v>121</v>
      </c>
      <c r="AA249" s="57">
        <v>43850</v>
      </c>
      <c r="AB249" s="63"/>
      <c r="AC249" s="64" t="s">
        <v>1302</v>
      </c>
      <c r="AD249" s="56" t="s">
        <v>97</v>
      </c>
      <c r="AE249" s="56"/>
      <c r="AF249" s="61"/>
      <c r="AG249" s="61"/>
      <c r="AH249" s="67"/>
      <c r="AI249" s="68"/>
      <c r="AJ249" s="69">
        <f t="shared" si="1"/>
        <v>119</v>
      </c>
      <c r="AK249" s="70" t="str">
        <f>IF(R249="","",SUM(R249+30))</f>
        <v/>
      </c>
      <c r="AL249" s="71" t="s">
        <v>17409</v>
      </c>
      <c r="AM249" s="71"/>
      <c r="AN249" s="70">
        <f>IF(C249="","",SUM(C249+10))</f>
        <v>43741</v>
      </c>
      <c r="AO249" s="70"/>
      <c r="AP249" s="74">
        <f ca="1"/>
        <v>228</v>
      </c>
    </row>
    <row r="250" spans="1:42" ht="14.4">
      <c r="A250" s="55" t="s">
        <v>1303</v>
      </c>
      <c r="B250" s="56" t="s">
        <v>89</v>
      </c>
      <c r="C250" s="57">
        <v>43817</v>
      </c>
      <c r="D250" s="56" t="s">
        <v>90</v>
      </c>
      <c r="E250" s="56" t="s">
        <v>276</v>
      </c>
      <c r="F250" s="58" t="s">
        <v>214</v>
      </c>
      <c r="G250" s="58" t="s">
        <v>214</v>
      </c>
      <c r="H250" s="56" t="s">
        <v>276</v>
      </c>
      <c r="I250" s="59"/>
      <c r="J250" s="59">
        <f t="shared" si="61"/>
        <v>43847</v>
      </c>
      <c r="K250" s="56" t="s">
        <v>18</v>
      </c>
      <c r="L250" s="56" t="s">
        <v>18</v>
      </c>
      <c r="M250" s="60" t="s">
        <v>1304</v>
      </c>
      <c r="N250" s="56"/>
      <c r="O250" s="56"/>
      <c r="P250" s="56"/>
      <c r="Q250" s="56" t="s">
        <v>478</v>
      </c>
      <c r="R250" s="59"/>
      <c r="S250" s="56" t="s">
        <v>18</v>
      </c>
      <c r="T250" s="56" t="s">
        <v>108</v>
      </c>
      <c r="U250" s="57"/>
      <c r="V250" s="77"/>
      <c r="W250" s="62" t="s">
        <v>108</v>
      </c>
      <c r="X250" s="59"/>
      <c r="Y250" s="56" t="s">
        <v>108</v>
      </c>
      <c r="Z250" s="56" t="s">
        <v>121</v>
      </c>
      <c r="AA250" s="57">
        <v>43822</v>
      </c>
      <c r="AB250" s="75"/>
      <c r="AC250" s="64" t="s">
        <v>1305</v>
      </c>
      <c r="AD250" s="56" t="s">
        <v>97</v>
      </c>
      <c r="AE250" s="56" t="s">
        <v>119</v>
      </c>
      <c r="AF250" s="61"/>
      <c r="AG250" s="61"/>
      <c r="AH250" s="67"/>
      <c r="AI250" s="68"/>
      <c r="AJ250" s="69">
        <f t="shared" si="1"/>
        <v>5</v>
      </c>
      <c r="AK250" s="70"/>
      <c r="AL250" s="71"/>
      <c r="AM250" s="71"/>
      <c r="AN250" s="70"/>
      <c r="AO250" s="70"/>
      <c r="AP250" s="74">
        <f ca="1"/>
        <v>142</v>
      </c>
    </row>
    <row r="251" spans="1:42" ht="14.4">
      <c r="A251" s="55" t="s">
        <v>1306</v>
      </c>
      <c r="B251" s="56" t="s">
        <v>89</v>
      </c>
      <c r="C251" s="57">
        <v>43732</v>
      </c>
      <c r="D251" s="56" t="s">
        <v>90</v>
      </c>
      <c r="E251" s="56" t="s">
        <v>32</v>
      </c>
      <c r="F251" s="58" t="s">
        <v>106</v>
      </c>
      <c r="G251" s="58" t="s">
        <v>177</v>
      </c>
      <c r="H251" s="56" t="s">
        <v>32</v>
      </c>
      <c r="I251" s="57"/>
      <c r="J251" s="57">
        <f t="shared" si="61"/>
        <v>43762</v>
      </c>
      <c r="K251" s="56" t="s">
        <v>18</v>
      </c>
      <c r="L251" s="56" t="s">
        <v>18</v>
      </c>
      <c r="M251" s="60" t="s">
        <v>1307</v>
      </c>
      <c r="N251" s="56" t="s">
        <v>1307</v>
      </c>
      <c r="O251" s="56" t="s">
        <v>22</v>
      </c>
      <c r="P251" s="56"/>
      <c r="Q251" s="56"/>
      <c r="R251" s="57"/>
      <c r="S251" s="56" t="s">
        <v>108</v>
      </c>
      <c r="T251" s="56" t="s">
        <v>108</v>
      </c>
      <c r="U251" s="57"/>
      <c r="V251" s="62"/>
      <c r="W251" s="62">
        <v>0</v>
      </c>
      <c r="X251" s="57"/>
      <c r="Y251" s="56" t="s">
        <v>108</v>
      </c>
      <c r="Z251" s="56" t="s">
        <v>121</v>
      </c>
      <c r="AA251" s="57">
        <v>43732</v>
      </c>
      <c r="AB251" s="63"/>
      <c r="AC251" s="64" t="s">
        <v>1308</v>
      </c>
      <c r="AD251" s="65" t="s">
        <v>97</v>
      </c>
      <c r="AE251" s="56" t="s">
        <v>119</v>
      </c>
      <c r="AF251" s="61"/>
      <c r="AG251" s="61"/>
      <c r="AH251" s="67"/>
      <c r="AI251" s="68"/>
      <c r="AJ251" s="69">
        <f t="shared" si="1"/>
        <v>0</v>
      </c>
      <c r="AK251" s="70" t="str">
        <f t="shared" ref="AK251:AK253" si="62">IF(R251="","",SUM(R251+30))</f>
        <v/>
      </c>
      <c r="AL251" s="71" t="s">
        <v>17409</v>
      </c>
      <c r="AM251" s="71"/>
      <c r="AN251" s="70">
        <f t="shared" ref="AN251:AN253" si="63">IF(C251="","",SUM(C251+10))</f>
        <v>43742</v>
      </c>
      <c r="AO251" s="70"/>
      <c r="AP251" s="74">
        <f ca="1"/>
        <v>227</v>
      </c>
    </row>
    <row r="252" spans="1:42" ht="14.4">
      <c r="A252" s="55" t="s">
        <v>1309</v>
      </c>
      <c r="B252" s="56" t="s">
        <v>89</v>
      </c>
      <c r="C252" s="57">
        <v>43511</v>
      </c>
      <c r="D252" s="56" t="s">
        <v>90</v>
      </c>
      <c r="E252" s="56" t="s">
        <v>12</v>
      </c>
      <c r="F252" s="58" t="s">
        <v>106</v>
      </c>
      <c r="G252" s="58" t="s">
        <v>107</v>
      </c>
      <c r="H252" s="56" t="s">
        <v>12</v>
      </c>
      <c r="I252" s="57"/>
      <c r="J252" s="57">
        <f t="shared" si="61"/>
        <v>43541</v>
      </c>
      <c r="K252" s="56" t="s">
        <v>18</v>
      </c>
      <c r="L252" s="56" t="s">
        <v>18</v>
      </c>
      <c r="M252" s="60" t="s">
        <v>1310</v>
      </c>
      <c r="N252" s="56" t="s">
        <v>1311</v>
      </c>
      <c r="O252" s="56" t="s">
        <v>29</v>
      </c>
      <c r="P252" s="56" t="s">
        <v>1312</v>
      </c>
      <c r="Q252" s="56" t="s">
        <v>21</v>
      </c>
      <c r="R252" s="57"/>
      <c r="S252" s="56"/>
      <c r="T252" s="56"/>
      <c r="U252" s="57"/>
      <c r="V252" s="62"/>
      <c r="W252" s="62"/>
      <c r="X252" s="59"/>
      <c r="Y252" s="61"/>
      <c r="Z252" s="56" t="s">
        <v>121</v>
      </c>
      <c r="AA252" s="57">
        <v>43511</v>
      </c>
      <c r="AB252" s="75"/>
      <c r="AC252" s="64"/>
      <c r="AD252" s="65" t="s">
        <v>97</v>
      </c>
      <c r="AE252" s="56" t="s">
        <v>90</v>
      </c>
      <c r="AF252" s="66"/>
      <c r="AG252" s="66"/>
      <c r="AH252" s="67"/>
      <c r="AI252" s="68"/>
      <c r="AJ252" s="69">
        <f t="shared" si="1"/>
        <v>0</v>
      </c>
      <c r="AK252" s="70" t="str">
        <f t="shared" si="62"/>
        <v/>
      </c>
      <c r="AL252" s="71" t="s">
        <v>17409</v>
      </c>
      <c r="AM252" s="71"/>
      <c r="AN252" s="70">
        <f t="shared" si="63"/>
        <v>43521</v>
      </c>
      <c r="AO252" s="70"/>
      <c r="AP252" s="74">
        <f ca="1"/>
        <v>448</v>
      </c>
    </row>
    <row r="253" spans="1:42" ht="14.4">
      <c r="A253" s="55" t="s">
        <v>1313</v>
      </c>
      <c r="B253" s="56" t="s">
        <v>89</v>
      </c>
      <c r="C253" s="57">
        <v>43629</v>
      </c>
      <c r="D253" s="56" t="s">
        <v>90</v>
      </c>
      <c r="E253" s="56" t="s">
        <v>140</v>
      </c>
      <c r="F253" s="58" t="s">
        <v>106</v>
      </c>
      <c r="G253" s="58" t="s">
        <v>107</v>
      </c>
      <c r="H253" s="56" t="s">
        <v>140</v>
      </c>
      <c r="I253" s="57"/>
      <c r="J253" s="57">
        <f t="shared" si="61"/>
        <v>43659</v>
      </c>
      <c r="K253" s="56" t="s">
        <v>18</v>
      </c>
      <c r="L253" s="56" t="s">
        <v>18</v>
      </c>
      <c r="M253" s="60" t="s">
        <v>1314</v>
      </c>
      <c r="N253" s="56" t="s">
        <v>1315</v>
      </c>
      <c r="O253" s="56" t="s">
        <v>29</v>
      </c>
      <c r="P253" s="56" t="s">
        <v>1316</v>
      </c>
      <c r="Q253" s="56" t="s">
        <v>17</v>
      </c>
      <c r="R253" s="57"/>
      <c r="S253" s="56" t="s">
        <v>108</v>
      </c>
      <c r="T253" s="56" t="s">
        <v>108</v>
      </c>
      <c r="U253" s="57"/>
      <c r="V253" s="62"/>
      <c r="W253" s="62">
        <v>0</v>
      </c>
      <c r="X253" s="57"/>
      <c r="Y253" s="56" t="s">
        <v>108</v>
      </c>
      <c r="Z253" s="56" t="s">
        <v>121</v>
      </c>
      <c r="AA253" s="57">
        <v>43629</v>
      </c>
      <c r="AB253" s="63" t="s">
        <v>484</v>
      </c>
      <c r="AC253" s="64" t="s">
        <v>1317</v>
      </c>
      <c r="AD253" s="65" t="s">
        <v>97</v>
      </c>
      <c r="AE253" s="56" t="s">
        <v>90</v>
      </c>
      <c r="AF253" s="61"/>
      <c r="AG253" s="61"/>
      <c r="AH253" s="67"/>
      <c r="AI253" s="68"/>
      <c r="AJ253" s="69">
        <f t="shared" si="1"/>
        <v>0</v>
      </c>
      <c r="AK253" s="70" t="str">
        <f t="shared" si="62"/>
        <v/>
      </c>
      <c r="AL253" s="71" t="s">
        <v>17409</v>
      </c>
      <c r="AM253" s="71"/>
      <c r="AN253" s="70">
        <f t="shared" si="63"/>
        <v>43639</v>
      </c>
      <c r="AO253" s="70"/>
      <c r="AP253" s="74">
        <f ca="1"/>
        <v>330</v>
      </c>
    </row>
    <row r="254" spans="1:42" ht="14.4">
      <c r="A254" s="55" t="s">
        <v>1319</v>
      </c>
      <c r="B254" s="56" t="s">
        <v>89</v>
      </c>
      <c r="C254" s="57">
        <v>43801</v>
      </c>
      <c r="D254" s="56" t="s">
        <v>119</v>
      </c>
      <c r="E254" s="56" t="s">
        <v>30</v>
      </c>
      <c r="F254" s="58" t="s">
        <v>106</v>
      </c>
      <c r="G254" s="58" t="s">
        <v>113</v>
      </c>
      <c r="H254" s="56" t="s">
        <v>112</v>
      </c>
      <c r="I254" s="59"/>
      <c r="J254" s="59">
        <f t="shared" si="61"/>
        <v>43831</v>
      </c>
      <c r="K254" s="56" t="s">
        <v>18</v>
      </c>
      <c r="L254" s="56" t="s">
        <v>14</v>
      </c>
      <c r="M254" s="60" t="s">
        <v>1320</v>
      </c>
      <c r="N254" s="56" t="s">
        <v>1321</v>
      </c>
      <c r="O254" s="56"/>
      <c r="P254" s="56" t="s">
        <v>1322</v>
      </c>
      <c r="Q254" s="56" t="s">
        <v>116</v>
      </c>
      <c r="R254" s="57">
        <v>43803</v>
      </c>
      <c r="S254" s="56" t="s">
        <v>108</v>
      </c>
      <c r="T254" s="56" t="s">
        <v>108</v>
      </c>
      <c r="U254" s="57"/>
      <c r="V254" s="77"/>
      <c r="W254" s="62" t="s">
        <v>108</v>
      </c>
      <c r="X254" s="59"/>
      <c r="Y254" s="56" t="s">
        <v>108</v>
      </c>
      <c r="Z254" s="56" t="s">
        <v>123</v>
      </c>
      <c r="AA254" s="57">
        <v>43804</v>
      </c>
      <c r="AB254" s="75"/>
      <c r="AC254" s="64" t="s">
        <v>1323</v>
      </c>
      <c r="AD254" s="56" t="s">
        <v>118</v>
      </c>
      <c r="AE254" s="56" t="s">
        <v>119</v>
      </c>
      <c r="AF254" s="61"/>
      <c r="AG254" s="61"/>
      <c r="AH254" s="67"/>
      <c r="AI254" s="68"/>
      <c r="AJ254" s="69">
        <f t="shared" si="1"/>
        <v>3</v>
      </c>
      <c r="AK254" s="70"/>
      <c r="AL254" s="71"/>
      <c r="AM254" s="71"/>
      <c r="AN254" s="70"/>
      <c r="AO254" s="70"/>
      <c r="AP254" s="74">
        <f ca="1"/>
        <v>158</v>
      </c>
    </row>
    <row r="255" spans="1:42" ht="14.4">
      <c r="A255" s="55" t="s">
        <v>1324</v>
      </c>
      <c r="B255" s="56" t="s">
        <v>89</v>
      </c>
      <c r="C255" s="57">
        <v>43693</v>
      </c>
      <c r="D255" s="56" t="s">
        <v>119</v>
      </c>
      <c r="E255" s="56" t="s">
        <v>973</v>
      </c>
      <c r="F255" s="58" t="s">
        <v>106</v>
      </c>
      <c r="G255" s="58" t="s">
        <v>113</v>
      </c>
      <c r="H255" s="56" t="s">
        <v>196</v>
      </c>
      <c r="I255" s="57"/>
      <c r="J255" s="57">
        <f t="shared" si="61"/>
        <v>43723</v>
      </c>
      <c r="K255" s="56" t="s">
        <v>18</v>
      </c>
      <c r="L255" s="56" t="s">
        <v>18</v>
      </c>
      <c r="M255" s="60" t="s">
        <v>1326</v>
      </c>
      <c r="N255" s="56" t="s">
        <v>1327</v>
      </c>
      <c r="O255" s="56" t="s">
        <v>137</v>
      </c>
      <c r="P255" s="56" t="s">
        <v>1328</v>
      </c>
      <c r="Q255" s="56" t="s">
        <v>117</v>
      </c>
      <c r="R255" s="57"/>
      <c r="S255" s="56" t="s">
        <v>108</v>
      </c>
      <c r="T255" s="56" t="s">
        <v>108</v>
      </c>
      <c r="U255" s="57">
        <v>43693</v>
      </c>
      <c r="V255" s="62">
        <v>25</v>
      </c>
      <c r="W255" s="62">
        <v>25</v>
      </c>
      <c r="X255" s="57">
        <v>43699</v>
      </c>
      <c r="Y255" s="56"/>
      <c r="Z255" s="56" t="s">
        <v>121</v>
      </c>
      <c r="AA255" s="57">
        <v>43703</v>
      </c>
      <c r="AB255" s="63"/>
      <c r="AC255" s="64" t="s">
        <v>1330</v>
      </c>
      <c r="AD255" s="65" t="s">
        <v>97</v>
      </c>
      <c r="AE255" s="56" t="s">
        <v>119</v>
      </c>
      <c r="AF255" s="61"/>
      <c r="AG255" s="61"/>
      <c r="AH255" s="67"/>
      <c r="AI255" s="68"/>
      <c r="AJ255" s="69">
        <f t="shared" si="1"/>
        <v>10</v>
      </c>
      <c r="AK255" s="70" t="str">
        <f t="shared" ref="AK255:AK261" si="64">IF(R255="","",SUM(R255+30))</f>
        <v/>
      </c>
      <c r="AL255" s="71" t="s">
        <v>17409</v>
      </c>
      <c r="AM255" s="71"/>
      <c r="AN255" s="70">
        <f t="shared" ref="AN255:AN259" si="65">IF(C255="","",SUM(C255+10))</f>
        <v>43703</v>
      </c>
      <c r="AO255" s="70"/>
      <c r="AP255" s="74">
        <f ca="1"/>
        <v>266</v>
      </c>
    </row>
    <row r="256" spans="1:42" ht="14.4">
      <c r="A256" s="55" t="s">
        <v>1332</v>
      </c>
      <c r="B256" s="56" t="s">
        <v>89</v>
      </c>
      <c r="C256" s="57">
        <v>43542</v>
      </c>
      <c r="D256" s="56" t="s">
        <v>119</v>
      </c>
      <c r="E256" s="56" t="s">
        <v>12</v>
      </c>
      <c r="F256" s="58" t="s">
        <v>106</v>
      </c>
      <c r="G256" s="58" t="s">
        <v>107</v>
      </c>
      <c r="H256" s="56" t="s">
        <v>12</v>
      </c>
      <c r="I256" s="57"/>
      <c r="J256" s="57">
        <f t="shared" si="61"/>
        <v>43572</v>
      </c>
      <c r="K256" s="56" t="s">
        <v>18</v>
      </c>
      <c r="L256" s="56" t="s">
        <v>18</v>
      </c>
      <c r="M256" s="60" t="s">
        <v>1333</v>
      </c>
      <c r="N256" s="56" t="s">
        <v>1334</v>
      </c>
      <c r="O256" s="56" t="s">
        <v>16</v>
      </c>
      <c r="P256" s="56" t="s">
        <v>1335</v>
      </c>
      <c r="Q256" s="56" t="s">
        <v>17</v>
      </c>
      <c r="R256" s="57">
        <v>43663</v>
      </c>
      <c r="S256" s="56"/>
      <c r="T256" s="56"/>
      <c r="U256" s="57"/>
      <c r="V256" s="62"/>
      <c r="W256" s="62" t="s">
        <v>108</v>
      </c>
      <c r="X256" s="57"/>
      <c r="Y256" s="56" t="s">
        <v>671</v>
      </c>
      <c r="Z256" s="56" t="s">
        <v>123</v>
      </c>
      <c r="AA256" s="57">
        <v>43665</v>
      </c>
      <c r="AB256" s="75"/>
      <c r="AC256" s="64" t="s">
        <v>1336</v>
      </c>
      <c r="AD256" s="65" t="s">
        <v>294</v>
      </c>
      <c r="AE256" s="65" t="s">
        <v>119</v>
      </c>
      <c r="AF256" s="66"/>
      <c r="AG256" s="66"/>
      <c r="AH256" s="67"/>
      <c r="AI256" s="68"/>
      <c r="AJ256" s="69">
        <f t="shared" si="1"/>
        <v>123</v>
      </c>
      <c r="AK256" s="70">
        <f t="shared" si="64"/>
        <v>43693</v>
      </c>
      <c r="AL256" s="71">
        <v>28</v>
      </c>
      <c r="AM256" s="71"/>
      <c r="AN256" s="70">
        <f t="shared" si="65"/>
        <v>43552</v>
      </c>
      <c r="AO256" s="70"/>
      <c r="AP256" s="74">
        <f ca="1"/>
        <v>417</v>
      </c>
    </row>
    <row r="257" spans="1:42" ht="14.4">
      <c r="A257" s="55" t="s">
        <v>1337</v>
      </c>
      <c r="B257" s="56" t="s">
        <v>89</v>
      </c>
      <c r="C257" s="57">
        <v>43527</v>
      </c>
      <c r="D257" s="56" t="s">
        <v>90</v>
      </c>
      <c r="E257" s="56" t="s">
        <v>276</v>
      </c>
      <c r="F257" s="58" t="s">
        <v>214</v>
      </c>
      <c r="G257" s="58" t="s">
        <v>214</v>
      </c>
      <c r="H257" s="56" t="s">
        <v>276</v>
      </c>
      <c r="I257" s="57"/>
      <c r="J257" s="57">
        <f t="shared" si="61"/>
        <v>43557</v>
      </c>
      <c r="K257" s="56" t="s">
        <v>18</v>
      </c>
      <c r="L257" s="56" t="s">
        <v>18</v>
      </c>
      <c r="M257" s="60" t="s">
        <v>1338</v>
      </c>
      <c r="N257" s="56"/>
      <c r="O257" s="56" t="s">
        <v>27</v>
      </c>
      <c r="P257" s="56" t="s">
        <v>1339</v>
      </c>
      <c r="Q257" s="56" t="s">
        <v>96</v>
      </c>
      <c r="R257" s="57"/>
      <c r="S257" s="56" t="s">
        <v>18</v>
      </c>
      <c r="T257" s="56" t="s">
        <v>108</v>
      </c>
      <c r="U257" s="57">
        <v>43536</v>
      </c>
      <c r="V257" s="62"/>
      <c r="W257" s="62">
        <v>31</v>
      </c>
      <c r="X257" s="59"/>
      <c r="Y257" s="61"/>
      <c r="Z257" s="56" t="s">
        <v>123</v>
      </c>
      <c r="AA257" s="57">
        <v>43628</v>
      </c>
      <c r="AB257" s="75"/>
      <c r="AC257" s="60" t="s">
        <v>1340</v>
      </c>
      <c r="AD257" s="65" t="s">
        <v>179</v>
      </c>
      <c r="AE257" s="65"/>
      <c r="AF257" s="66"/>
      <c r="AG257" s="66"/>
      <c r="AH257" s="67"/>
      <c r="AI257" s="68"/>
      <c r="AJ257" s="69">
        <f t="shared" si="1"/>
        <v>101</v>
      </c>
      <c r="AK257" s="70" t="str">
        <f t="shared" si="64"/>
        <v/>
      </c>
      <c r="AL257" s="71" t="s">
        <v>17409</v>
      </c>
      <c r="AM257" s="71"/>
      <c r="AN257" s="70">
        <f t="shared" si="65"/>
        <v>43537</v>
      </c>
      <c r="AO257" s="70"/>
      <c r="AP257" s="74">
        <f ca="1"/>
        <v>432</v>
      </c>
    </row>
    <row r="258" spans="1:42" ht="14.4">
      <c r="A258" s="55" t="s">
        <v>1341</v>
      </c>
      <c r="B258" s="56" t="s">
        <v>89</v>
      </c>
      <c r="C258" s="57">
        <v>43527</v>
      </c>
      <c r="D258" s="56" t="s">
        <v>90</v>
      </c>
      <c r="E258" s="56" t="s">
        <v>276</v>
      </c>
      <c r="F258" s="58" t="s">
        <v>214</v>
      </c>
      <c r="G258" s="58" t="s">
        <v>214</v>
      </c>
      <c r="H258" s="56" t="s">
        <v>276</v>
      </c>
      <c r="I258" s="57"/>
      <c r="J258" s="57">
        <f t="shared" si="61"/>
        <v>43557</v>
      </c>
      <c r="K258" s="56" t="s">
        <v>18</v>
      </c>
      <c r="L258" s="56" t="s">
        <v>18</v>
      </c>
      <c r="M258" s="60" t="s">
        <v>1338</v>
      </c>
      <c r="N258" s="56"/>
      <c r="O258" s="56"/>
      <c r="P258" s="56"/>
      <c r="Q258" s="56" t="s">
        <v>96</v>
      </c>
      <c r="R258" s="57"/>
      <c r="S258" s="56" t="s">
        <v>18</v>
      </c>
      <c r="T258" s="56" t="s">
        <v>108</v>
      </c>
      <c r="U258" s="57">
        <v>43536</v>
      </c>
      <c r="V258" s="62"/>
      <c r="W258" s="62">
        <v>31</v>
      </c>
      <c r="X258" s="57"/>
      <c r="Y258" s="61"/>
      <c r="Z258" s="56" t="s">
        <v>123</v>
      </c>
      <c r="AA258" s="57">
        <v>43628</v>
      </c>
      <c r="AB258" s="75"/>
      <c r="AC258" s="64" t="s">
        <v>1342</v>
      </c>
      <c r="AD258" s="65" t="s">
        <v>179</v>
      </c>
      <c r="AE258" s="65"/>
      <c r="AF258" s="66"/>
      <c r="AG258" s="66"/>
      <c r="AH258" s="67"/>
      <c r="AI258" s="68"/>
      <c r="AJ258" s="69">
        <f t="shared" si="1"/>
        <v>101</v>
      </c>
      <c r="AK258" s="70" t="str">
        <f t="shared" si="64"/>
        <v/>
      </c>
      <c r="AL258" s="71" t="s">
        <v>17409</v>
      </c>
      <c r="AM258" s="71"/>
      <c r="AN258" s="70">
        <f t="shared" si="65"/>
        <v>43537</v>
      </c>
      <c r="AO258" s="70"/>
      <c r="AP258" s="74">
        <f ca="1"/>
        <v>432</v>
      </c>
    </row>
    <row r="259" spans="1:42" ht="26.5">
      <c r="A259" s="55" t="s">
        <v>1343</v>
      </c>
      <c r="B259" s="56" t="s">
        <v>89</v>
      </c>
      <c r="C259" s="57">
        <v>43527</v>
      </c>
      <c r="D259" s="56" t="s">
        <v>90</v>
      </c>
      <c r="E259" s="56" t="s">
        <v>276</v>
      </c>
      <c r="F259" s="58" t="s">
        <v>214</v>
      </c>
      <c r="G259" s="58" t="s">
        <v>214</v>
      </c>
      <c r="H259" s="56" t="s">
        <v>276</v>
      </c>
      <c r="I259" s="57"/>
      <c r="J259" s="57">
        <f t="shared" si="61"/>
        <v>43557</v>
      </c>
      <c r="K259" s="56" t="s">
        <v>18</v>
      </c>
      <c r="L259" s="56" t="s">
        <v>18</v>
      </c>
      <c r="M259" s="60" t="s">
        <v>1338</v>
      </c>
      <c r="N259" s="56"/>
      <c r="O259" s="56"/>
      <c r="P259" s="61"/>
      <c r="Q259" s="56" t="s">
        <v>96</v>
      </c>
      <c r="R259" s="57"/>
      <c r="S259" s="56" t="s">
        <v>18</v>
      </c>
      <c r="T259" s="56" t="s">
        <v>108</v>
      </c>
      <c r="U259" s="57">
        <v>43536</v>
      </c>
      <c r="V259" s="62"/>
      <c r="W259" s="62">
        <v>31</v>
      </c>
      <c r="X259" s="57"/>
      <c r="Y259" s="61"/>
      <c r="Z259" s="56" t="s">
        <v>123</v>
      </c>
      <c r="AA259" s="57">
        <v>43628</v>
      </c>
      <c r="AB259" s="63"/>
      <c r="AC259" s="60" t="s">
        <v>1345</v>
      </c>
      <c r="AD259" s="65" t="s">
        <v>179</v>
      </c>
      <c r="AE259" s="65"/>
      <c r="AF259" s="66"/>
      <c r="AG259" s="66"/>
      <c r="AH259" s="67"/>
      <c r="AI259" s="68"/>
      <c r="AJ259" s="69">
        <f t="shared" si="1"/>
        <v>101</v>
      </c>
      <c r="AK259" s="70" t="str">
        <f t="shared" si="64"/>
        <v/>
      </c>
      <c r="AL259" s="71" t="s">
        <v>17409</v>
      </c>
      <c r="AM259" s="71"/>
      <c r="AN259" s="70">
        <f t="shared" si="65"/>
        <v>43537</v>
      </c>
      <c r="AO259" s="70"/>
      <c r="AP259" s="74">
        <f ca="1"/>
        <v>432</v>
      </c>
    </row>
    <row r="260" spans="1:42" ht="14.4">
      <c r="A260" s="55" t="s">
        <v>1346</v>
      </c>
      <c r="B260" s="56" t="s">
        <v>89</v>
      </c>
      <c r="C260" s="57">
        <v>43763</v>
      </c>
      <c r="D260" s="56" t="s">
        <v>131</v>
      </c>
      <c r="E260" s="56" t="s">
        <v>297</v>
      </c>
      <c r="F260" s="58" t="s">
        <v>106</v>
      </c>
      <c r="G260" s="58" t="s">
        <v>107</v>
      </c>
      <c r="H260" s="56" t="s">
        <v>140</v>
      </c>
      <c r="I260" s="59"/>
      <c r="J260" s="59">
        <f t="shared" si="61"/>
        <v>43793</v>
      </c>
      <c r="K260" s="56" t="s">
        <v>18</v>
      </c>
      <c r="L260" s="56" t="s">
        <v>18</v>
      </c>
      <c r="M260" s="60" t="s">
        <v>1347</v>
      </c>
      <c r="N260" s="56" t="s">
        <v>1348</v>
      </c>
      <c r="O260" s="56" t="s">
        <v>37</v>
      </c>
      <c r="P260" s="56" t="s">
        <v>1349</v>
      </c>
      <c r="Q260" s="56" t="s">
        <v>117</v>
      </c>
      <c r="R260" s="59"/>
      <c r="S260" s="56" t="s">
        <v>108</v>
      </c>
      <c r="T260" s="56" t="s">
        <v>108</v>
      </c>
      <c r="U260" s="57"/>
      <c r="V260" s="77"/>
      <c r="W260" s="62" t="s">
        <v>122</v>
      </c>
      <c r="X260" s="59"/>
      <c r="Y260" s="56" t="s">
        <v>108</v>
      </c>
      <c r="Z260" s="56" t="s">
        <v>121</v>
      </c>
      <c r="AA260" s="57">
        <v>43770</v>
      </c>
      <c r="AB260" s="63" t="s">
        <v>389</v>
      </c>
      <c r="AC260" s="64" t="s">
        <v>1350</v>
      </c>
      <c r="AD260" s="56" t="s">
        <v>97</v>
      </c>
      <c r="AE260" s="56" t="s">
        <v>119</v>
      </c>
      <c r="AF260" s="61"/>
      <c r="AG260" s="61"/>
      <c r="AH260" s="67"/>
      <c r="AI260" s="68"/>
      <c r="AJ260" s="69">
        <f t="shared" si="1"/>
        <v>7</v>
      </c>
      <c r="AK260" s="70" t="str">
        <f t="shared" si="64"/>
        <v/>
      </c>
      <c r="AL260" s="71" t="s">
        <v>17409</v>
      </c>
      <c r="AM260" s="71"/>
      <c r="AN260" s="70"/>
      <c r="AO260" s="70"/>
      <c r="AP260" s="74">
        <f ca="1"/>
        <v>196</v>
      </c>
    </row>
    <row r="261" spans="1:42" ht="14.4">
      <c r="A261" s="55" t="s">
        <v>1351</v>
      </c>
      <c r="B261" s="56" t="s">
        <v>89</v>
      </c>
      <c r="C261" s="57">
        <v>43767</v>
      </c>
      <c r="D261" s="56" t="s">
        <v>131</v>
      </c>
      <c r="E261" s="56" t="s">
        <v>129</v>
      </c>
      <c r="F261" s="58" t="s">
        <v>106</v>
      </c>
      <c r="G261" s="58" t="s">
        <v>107</v>
      </c>
      <c r="H261" s="56" t="s">
        <v>129</v>
      </c>
      <c r="I261" s="59"/>
      <c r="J261" s="59">
        <f t="shared" si="61"/>
        <v>43797</v>
      </c>
      <c r="K261" s="56" t="s">
        <v>18</v>
      </c>
      <c r="L261" s="56" t="s">
        <v>14</v>
      </c>
      <c r="M261" s="60" t="s">
        <v>1352</v>
      </c>
      <c r="N261" s="56" t="s">
        <v>1353</v>
      </c>
      <c r="O261" s="56"/>
      <c r="P261" s="56" t="s">
        <v>108</v>
      </c>
      <c r="Q261" s="56" t="s">
        <v>288</v>
      </c>
      <c r="R261" s="59"/>
      <c r="S261" s="56" t="s">
        <v>108</v>
      </c>
      <c r="T261" s="56" t="s">
        <v>108</v>
      </c>
      <c r="U261" s="57"/>
      <c r="V261" s="77"/>
      <c r="W261" s="62" t="s">
        <v>108</v>
      </c>
      <c r="X261" s="59"/>
      <c r="Y261" s="56" t="s">
        <v>108</v>
      </c>
      <c r="Z261" s="56" t="s">
        <v>123</v>
      </c>
      <c r="AA261" s="57">
        <v>43767</v>
      </c>
      <c r="AB261" s="63" t="s">
        <v>389</v>
      </c>
      <c r="AC261" s="64" t="s">
        <v>1354</v>
      </c>
      <c r="AD261" s="56" t="s">
        <v>118</v>
      </c>
      <c r="AE261" s="56" t="s">
        <v>90</v>
      </c>
      <c r="AF261" s="61"/>
      <c r="AG261" s="61"/>
      <c r="AH261" s="67"/>
      <c r="AI261" s="68"/>
      <c r="AJ261" s="69">
        <f t="shared" si="1"/>
        <v>0</v>
      </c>
      <c r="AK261" s="70" t="str">
        <f t="shared" si="64"/>
        <v/>
      </c>
      <c r="AL261" s="71" t="s">
        <v>17409</v>
      </c>
      <c r="AM261" s="71"/>
      <c r="AN261" s="70"/>
      <c r="AO261" s="70"/>
      <c r="AP261" s="74">
        <f ca="1"/>
        <v>192</v>
      </c>
    </row>
    <row r="262" spans="1:42" ht="14.4">
      <c r="A262" s="55" t="s">
        <v>1355</v>
      </c>
      <c r="B262" s="56" t="s">
        <v>89</v>
      </c>
      <c r="C262" s="57">
        <v>43741</v>
      </c>
      <c r="D262" s="56" t="s">
        <v>119</v>
      </c>
      <c r="E262" s="56" t="s">
        <v>297</v>
      </c>
      <c r="F262" s="58" t="s">
        <v>106</v>
      </c>
      <c r="G262" s="58" t="s">
        <v>107</v>
      </c>
      <c r="H262" s="56" t="s">
        <v>140</v>
      </c>
      <c r="I262" s="59"/>
      <c r="J262" s="59">
        <f t="shared" si="61"/>
        <v>43771</v>
      </c>
      <c r="K262" s="56" t="s">
        <v>18</v>
      </c>
      <c r="L262" s="56"/>
      <c r="M262" s="60" t="s">
        <v>1356</v>
      </c>
      <c r="N262" s="56" t="s">
        <v>1357</v>
      </c>
      <c r="O262" s="56" t="s">
        <v>96</v>
      </c>
      <c r="P262" s="56" t="s">
        <v>108</v>
      </c>
      <c r="Q262" s="56" t="s">
        <v>288</v>
      </c>
      <c r="R262" s="59"/>
      <c r="S262" s="56" t="s">
        <v>108</v>
      </c>
      <c r="T262" s="56" t="s">
        <v>108</v>
      </c>
      <c r="U262" s="57"/>
      <c r="V262" s="77"/>
      <c r="W262" s="62" t="s">
        <v>108</v>
      </c>
      <c r="X262" s="59"/>
      <c r="Y262" s="56" t="s">
        <v>108</v>
      </c>
      <c r="Z262" s="56" t="s">
        <v>123</v>
      </c>
      <c r="AA262" s="57">
        <v>43742</v>
      </c>
      <c r="AB262" s="63" t="s">
        <v>389</v>
      </c>
      <c r="AC262" s="64" t="s">
        <v>1358</v>
      </c>
      <c r="AD262" s="56" t="s">
        <v>118</v>
      </c>
      <c r="AE262" s="56"/>
      <c r="AF262" s="61"/>
      <c r="AG262" s="61"/>
      <c r="AH262" s="67"/>
      <c r="AI262" s="68"/>
      <c r="AJ262" s="69">
        <f t="shared" si="1"/>
        <v>1</v>
      </c>
      <c r="AK262" s="70"/>
      <c r="AL262" s="71"/>
      <c r="AM262" s="71"/>
      <c r="AN262" s="70"/>
      <c r="AO262" s="70"/>
      <c r="AP262" s="74">
        <f ca="1"/>
        <v>218</v>
      </c>
    </row>
    <row r="263" spans="1:42" ht="14.4">
      <c r="A263" s="55" t="s">
        <v>1359</v>
      </c>
      <c r="B263" s="56" t="s">
        <v>89</v>
      </c>
      <c r="C263" s="57">
        <v>43657</v>
      </c>
      <c r="D263" s="56" t="s">
        <v>90</v>
      </c>
      <c r="E263" s="56" t="s">
        <v>12</v>
      </c>
      <c r="F263" s="58" t="s">
        <v>106</v>
      </c>
      <c r="G263" s="58" t="s">
        <v>107</v>
      </c>
      <c r="H263" s="56" t="s">
        <v>12</v>
      </c>
      <c r="I263" s="57"/>
      <c r="J263" s="57">
        <f t="shared" si="61"/>
        <v>43687</v>
      </c>
      <c r="K263" s="56" t="s">
        <v>18</v>
      </c>
      <c r="L263" s="56" t="s">
        <v>18</v>
      </c>
      <c r="M263" s="60" t="s">
        <v>1360</v>
      </c>
      <c r="N263" s="56" t="s">
        <v>1361</v>
      </c>
      <c r="O263" s="56" t="s">
        <v>44</v>
      </c>
      <c r="P263" s="56" t="s">
        <v>1362</v>
      </c>
      <c r="Q263" s="56" t="s">
        <v>28</v>
      </c>
      <c r="R263" s="57"/>
      <c r="S263" s="56"/>
      <c r="T263" s="56"/>
      <c r="U263" s="57"/>
      <c r="V263" s="62"/>
      <c r="W263" s="62" t="s">
        <v>122</v>
      </c>
      <c r="X263" s="57"/>
      <c r="Y263" s="56"/>
      <c r="Z263" s="56" t="s">
        <v>121</v>
      </c>
      <c r="AA263" s="57">
        <v>43658</v>
      </c>
      <c r="AB263" s="63"/>
      <c r="AC263" s="64"/>
      <c r="AD263" s="65" t="s">
        <v>97</v>
      </c>
      <c r="AE263" s="56" t="s">
        <v>90</v>
      </c>
      <c r="AF263" s="61"/>
      <c r="AG263" s="61"/>
      <c r="AH263" s="67"/>
      <c r="AI263" s="68"/>
      <c r="AJ263" s="69">
        <f t="shared" si="1"/>
        <v>1</v>
      </c>
      <c r="AK263" s="70" t="str">
        <f t="shared" ref="AK263:AK268" si="66">IF(R263="","",SUM(R263+30))</f>
        <v/>
      </c>
      <c r="AL263" s="71" t="s">
        <v>17409</v>
      </c>
      <c r="AM263" s="71"/>
      <c r="AN263" s="70">
        <f t="shared" ref="AN263:AN264" si="67">IF(C263="","",SUM(C263+10))</f>
        <v>43667</v>
      </c>
      <c r="AO263" s="70"/>
      <c r="AP263" s="74">
        <f ca="1"/>
        <v>302</v>
      </c>
    </row>
    <row r="264" spans="1:42" ht="14.4">
      <c r="A264" s="55" t="s">
        <v>1364</v>
      </c>
      <c r="B264" s="56" t="s">
        <v>89</v>
      </c>
      <c r="C264" s="57">
        <v>43623</v>
      </c>
      <c r="D264" s="56" t="s">
        <v>131</v>
      </c>
      <c r="E264" s="56" t="s">
        <v>12</v>
      </c>
      <c r="F264" s="58" t="s">
        <v>106</v>
      </c>
      <c r="G264" s="58" t="s">
        <v>107</v>
      </c>
      <c r="H264" s="56" t="s">
        <v>12</v>
      </c>
      <c r="I264" s="57"/>
      <c r="J264" s="57">
        <f t="shared" si="61"/>
        <v>43653</v>
      </c>
      <c r="K264" s="56" t="s">
        <v>18</v>
      </c>
      <c r="L264" s="56" t="s">
        <v>108</v>
      </c>
      <c r="M264" s="60" t="s">
        <v>1367</v>
      </c>
      <c r="N264" s="56" t="s">
        <v>1368</v>
      </c>
      <c r="O264" s="56"/>
      <c r="P264" s="56"/>
      <c r="Q264" s="56" t="s">
        <v>96</v>
      </c>
      <c r="R264" s="57"/>
      <c r="S264" s="56"/>
      <c r="T264" s="56"/>
      <c r="U264" s="57"/>
      <c r="V264" s="62"/>
      <c r="W264" s="62"/>
      <c r="X264" s="57"/>
      <c r="Y264" s="56"/>
      <c r="Z264" s="56" t="s">
        <v>123</v>
      </c>
      <c r="AA264" s="57">
        <v>43623</v>
      </c>
      <c r="AB264" s="63"/>
      <c r="AC264" s="64" t="s">
        <v>1369</v>
      </c>
      <c r="AD264" s="56" t="s">
        <v>179</v>
      </c>
      <c r="AE264" s="56" t="s">
        <v>131</v>
      </c>
      <c r="AF264" s="61"/>
      <c r="AG264" s="61"/>
      <c r="AH264" s="67"/>
      <c r="AI264" s="68"/>
      <c r="AJ264" s="69">
        <f t="shared" si="1"/>
        <v>0</v>
      </c>
      <c r="AK264" s="70" t="str">
        <f t="shared" si="66"/>
        <v/>
      </c>
      <c r="AL264" s="71" t="s">
        <v>17409</v>
      </c>
      <c r="AM264" s="71"/>
      <c r="AN264" s="70">
        <f t="shared" si="67"/>
        <v>43633</v>
      </c>
      <c r="AO264" s="70"/>
      <c r="AP264" s="74">
        <f ca="1"/>
        <v>336</v>
      </c>
    </row>
    <row r="265" spans="1:42" ht="14.4">
      <c r="A265" s="55" t="s">
        <v>1370</v>
      </c>
      <c r="B265" s="56" t="s">
        <v>89</v>
      </c>
      <c r="C265" s="57">
        <v>43770</v>
      </c>
      <c r="D265" s="56" t="s">
        <v>90</v>
      </c>
      <c r="E265" s="56" t="s">
        <v>129</v>
      </c>
      <c r="F265" s="58" t="s">
        <v>106</v>
      </c>
      <c r="G265" s="58" t="s">
        <v>107</v>
      </c>
      <c r="H265" s="56" t="s">
        <v>129</v>
      </c>
      <c r="I265" s="59"/>
      <c r="J265" s="59">
        <f t="shared" si="61"/>
        <v>43800</v>
      </c>
      <c r="K265" s="56" t="s">
        <v>18</v>
      </c>
      <c r="L265" s="56" t="s">
        <v>14</v>
      </c>
      <c r="M265" s="60" t="s">
        <v>1376</v>
      </c>
      <c r="N265" s="56" t="s">
        <v>1377</v>
      </c>
      <c r="O265" s="56" t="s">
        <v>37</v>
      </c>
      <c r="P265" s="56" t="s">
        <v>1378</v>
      </c>
      <c r="Q265" s="56" t="s">
        <v>117</v>
      </c>
      <c r="R265" s="59"/>
      <c r="S265" s="56" t="s">
        <v>108</v>
      </c>
      <c r="T265" s="56" t="s">
        <v>108</v>
      </c>
      <c r="U265" s="57"/>
      <c r="V265" s="77"/>
      <c r="W265" s="62" t="s">
        <v>122</v>
      </c>
      <c r="X265" s="59"/>
      <c r="Y265" s="56" t="s">
        <v>108</v>
      </c>
      <c r="Z265" s="56" t="s">
        <v>121</v>
      </c>
      <c r="AA265" s="57">
        <v>43777</v>
      </c>
      <c r="AB265" s="63" t="s">
        <v>318</v>
      </c>
      <c r="AC265" s="64" t="s">
        <v>1379</v>
      </c>
      <c r="AD265" s="56" t="s">
        <v>97</v>
      </c>
      <c r="AE265" s="56" t="s">
        <v>119</v>
      </c>
      <c r="AF265" s="61"/>
      <c r="AG265" s="61"/>
      <c r="AH265" s="67"/>
      <c r="AI265" s="68"/>
      <c r="AJ265" s="69">
        <f t="shared" si="1"/>
        <v>7</v>
      </c>
      <c r="AK265" s="70" t="str">
        <f t="shared" si="66"/>
        <v/>
      </c>
      <c r="AL265" s="71" t="s">
        <v>17409</v>
      </c>
      <c r="AM265" s="71"/>
      <c r="AN265" s="70"/>
      <c r="AO265" s="70"/>
      <c r="AP265" s="74">
        <f ca="1"/>
        <v>189</v>
      </c>
    </row>
    <row r="266" spans="1:42" ht="14.4">
      <c r="A266" s="55" t="s">
        <v>1380</v>
      </c>
      <c r="B266" s="56" t="s">
        <v>89</v>
      </c>
      <c r="C266" s="57">
        <v>43762</v>
      </c>
      <c r="D266" s="56" t="s">
        <v>131</v>
      </c>
      <c r="E266" s="56" t="s">
        <v>297</v>
      </c>
      <c r="F266" s="58" t="s">
        <v>106</v>
      </c>
      <c r="G266" s="58" t="s">
        <v>107</v>
      </c>
      <c r="H266" s="56" t="s">
        <v>140</v>
      </c>
      <c r="I266" s="59"/>
      <c r="J266" s="59">
        <f t="shared" si="61"/>
        <v>43792</v>
      </c>
      <c r="K266" s="56" t="s">
        <v>18</v>
      </c>
      <c r="L266" s="56" t="s">
        <v>18</v>
      </c>
      <c r="M266" s="60" t="s">
        <v>1381</v>
      </c>
      <c r="N266" s="56" t="s">
        <v>1382</v>
      </c>
      <c r="O266" s="56" t="s">
        <v>37</v>
      </c>
      <c r="P266" s="56" t="s">
        <v>1383</v>
      </c>
      <c r="Q266" s="56" t="s">
        <v>117</v>
      </c>
      <c r="R266" s="59"/>
      <c r="S266" s="56" t="s">
        <v>108</v>
      </c>
      <c r="T266" s="56" t="s">
        <v>108</v>
      </c>
      <c r="U266" s="57"/>
      <c r="V266" s="77"/>
      <c r="W266" s="62" t="s">
        <v>122</v>
      </c>
      <c r="X266" s="59"/>
      <c r="Y266" s="56" t="s">
        <v>108</v>
      </c>
      <c r="Z266" s="56" t="s">
        <v>121</v>
      </c>
      <c r="AA266" s="57">
        <v>43770</v>
      </c>
      <c r="AB266" s="63" t="s">
        <v>389</v>
      </c>
      <c r="AC266" s="60" t="s">
        <v>1384</v>
      </c>
      <c r="AD266" s="56" t="s">
        <v>97</v>
      </c>
      <c r="AE266" s="56" t="s">
        <v>119</v>
      </c>
      <c r="AF266" s="61"/>
      <c r="AG266" s="61"/>
      <c r="AH266" s="67"/>
      <c r="AI266" s="68"/>
      <c r="AJ266" s="69">
        <f t="shared" si="1"/>
        <v>8</v>
      </c>
      <c r="AK266" s="70" t="str">
        <f t="shared" si="66"/>
        <v/>
      </c>
      <c r="AL266" s="71"/>
      <c r="AM266" s="71"/>
      <c r="AN266" s="70"/>
      <c r="AO266" s="70"/>
      <c r="AP266" s="74">
        <f ca="1"/>
        <v>197</v>
      </c>
    </row>
    <row r="267" spans="1:42" ht="14.4">
      <c r="A267" s="55" t="s">
        <v>1385</v>
      </c>
      <c r="B267" s="56" t="s">
        <v>89</v>
      </c>
      <c r="C267" s="57">
        <v>43733</v>
      </c>
      <c r="D267" s="56" t="s">
        <v>131</v>
      </c>
      <c r="E267" s="56" t="s">
        <v>297</v>
      </c>
      <c r="F267" s="58" t="s">
        <v>106</v>
      </c>
      <c r="G267" s="58" t="s">
        <v>107</v>
      </c>
      <c r="H267" s="56" t="s">
        <v>140</v>
      </c>
      <c r="I267" s="59"/>
      <c r="J267" s="59">
        <f t="shared" si="61"/>
        <v>43763</v>
      </c>
      <c r="K267" s="61"/>
      <c r="L267" s="61"/>
      <c r="M267" s="60" t="s">
        <v>1386</v>
      </c>
      <c r="N267" s="56" t="s">
        <v>1387</v>
      </c>
      <c r="O267" s="56" t="s">
        <v>37</v>
      </c>
      <c r="P267" s="56" t="s">
        <v>1388</v>
      </c>
      <c r="Q267" s="56" t="s">
        <v>17</v>
      </c>
      <c r="R267" s="59"/>
      <c r="S267" s="56" t="s">
        <v>108</v>
      </c>
      <c r="T267" s="56" t="s">
        <v>108</v>
      </c>
      <c r="U267" s="59"/>
      <c r="V267" s="62" t="s">
        <v>122</v>
      </c>
      <c r="W267" s="76" t="s">
        <v>122</v>
      </c>
      <c r="X267" s="59"/>
      <c r="Y267" s="56" t="s">
        <v>108</v>
      </c>
      <c r="Z267" s="56" t="s">
        <v>121</v>
      </c>
      <c r="AA267" s="57">
        <v>43748</v>
      </c>
      <c r="AB267" s="63" t="s">
        <v>289</v>
      </c>
      <c r="AC267" s="64" t="s">
        <v>1389</v>
      </c>
      <c r="AD267" s="65" t="s">
        <v>97</v>
      </c>
      <c r="AE267" s="61"/>
      <c r="AF267" s="61"/>
      <c r="AG267" s="61"/>
      <c r="AH267" s="67"/>
      <c r="AI267" s="68"/>
      <c r="AJ267" s="69">
        <f t="shared" si="1"/>
        <v>15</v>
      </c>
      <c r="AK267" s="70" t="str">
        <f t="shared" si="66"/>
        <v/>
      </c>
      <c r="AL267" s="71" t="s">
        <v>17409</v>
      </c>
      <c r="AM267" s="71"/>
      <c r="AN267" s="70">
        <f t="shared" ref="AN267:AN268" si="68">IF(C267="","",SUM(C267+10))</f>
        <v>43743</v>
      </c>
      <c r="AO267" s="70"/>
      <c r="AP267" s="74">
        <f ca="1"/>
        <v>226</v>
      </c>
    </row>
    <row r="268" spans="1:42" ht="14.4">
      <c r="A268" s="55" t="s">
        <v>1390</v>
      </c>
      <c r="B268" s="56" t="s">
        <v>89</v>
      </c>
      <c r="C268" s="57">
        <v>43718</v>
      </c>
      <c r="D268" s="56" t="s">
        <v>131</v>
      </c>
      <c r="E268" s="56" t="s">
        <v>140</v>
      </c>
      <c r="F268" s="58" t="s">
        <v>106</v>
      </c>
      <c r="G268" s="58" t="s">
        <v>107</v>
      </c>
      <c r="H268" s="56" t="s">
        <v>140</v>
      </c>
      <c r="I268" s="59"/>
      <c r="J268" s="59">
        <f t="shared" si="61"/>
        <v>43748</v>
      </c>
      <c r="K268" s="56" t="s">
        <v>18</v>
      </c>
      <c r="L268" s="56" t="s">
        <v>18</v>
      </c>
      <c r="M268" s="60" t="s">
        <v>1391</v>
      </c>
      <c r="N268" s="56" t="s">
        <v>1392</v>
      </c>
      <c r="O268" s="56" t="s">
        <v>37</v>
      </c>
      <c r="P268" s="56" t="s">
        <v>1393</v>
      </c>
      <c r="Q268" s="56" t="s">
        <v>117</v>
      </c>
      <c r="R268" s="57"/>
      <c r="S268" s="56" t="s">
        <v>108</v>
      </c>
      <c r="T268" s="56" t="s">
        <v>108</v>
      </c>
      <c r="U268" s="59"/>
      <c r="V268" s="62" t="s">
        <v>122</v>
      </c>
      <c r="W268" s="76" t="s">
        <v>122</v>
      </c>
      <c r="X268" s="59"/>
      <c r="Y268" s="56" t="s">
        <v>108</v>
      </c>
      <c r="Z268" s="56" t="s">
        <v>121</v>
      </c>
      <c r="AA268" s="57">
        <v>43720</v>
      </c>
      <c r="AB268" s="63" t="s">
        <v>289</v>
      </c>
      <c r="AC268" s="64" t="s">
        <v>1394</v>
      </c>
      <c r="AD268" s="65" t="s">
        <v>97</v>
      </c>
      <c r="AE268" s="56" t="s">
        <v>119</v>
      </c>
      <c r="AF268" s="61"/>
      <c r="AG268" s="61"/>
      <c r="AH268" s="67"/>
      <c r="AI268" s="68"/>
      <c r="AJ268" s="69">
        <f t="shared" si="1"/>
        <v>2</v>
      </c>
      <c r="AK268" s="70" t="str">
        <f t="shared" si="66"/>
        <v/>
      </c>
      <c r="AL268" s="71" t="s">
        <v>17409</v>
      </c>
      <c r="AM268" s="71"/>
      <c r="AN268" s="70">
        <f t="shared" si="68"/>
        <v>43728</v>
      </c>
      <c r="AO268" s="70"/>
      <c r="AP268" s="74">
        <f ca="1"/>
        <v>241</v>
      </c>
    </row>
    <row r="269" spans="1:42" ht="14.4">
      <c r="A269" s="55" t="s">
        <v>1395</v>
      </c>
      <c r="B269" s="56" t="s">
        <v>89</v>
      </c>
      <c r="C269" s="57">
        <v>43749</v>
      </c>
      <c r="D269" s="56" t="s">
        <v>131</v>
      </c>
      <c r="E269" s="56" t="s">
        <v>140</v>
      </c>
      <c r="F269" s="58" t="s">
        <v>106</v>
      </c>
      <c r="G269" s="58" t="s">
        <v>107</v>
      </c>
      <c r="H269" s="56" t="s">
        <v>140</v>
      </c>
      <c r="I269" s="59"/>
      <c r="J269" s="59">
        <f t="shared" si="61"/>
        <v>43779</v>
      </c>
      <c r="K269" s="56" t="s">
        <v>18</v>
      </c>
      <c r="L269" s="56" t="s">
        <v>18</v>
      </c>
      <c r="M269" s="60" t="s">
        <v>1391</v>
      </c>
      <c r="N269" s="56" t="s">
        <v>1396</v>
      </c>
      <c r="O269" s="56" t="s">
        <v>37</v>
      </c>
      <c r="P269" s="56" t="s">
        <v>1397</v>
      </c>
      <c r="Q269" s="56" t="s">
        <v>117</v>
      </c>
      <c r="R269" s="59"/>
      <c r="S269" s="56" t="s">
        <v>108</v>
      </c>
      <c r="T269" s="56" t="s">
        <v>108</v>
      </c>
      <c r="U269" s="57"/>
      <c r="V269" s="62"/>
      <c r="W269" s="62" t="s">
        <v>108</v>
      </c>
      <c r="X269" s="59"/>
      <c r="Y269" s="56" t="s">
        <v>108</v>
      </c>
      <c r="Z269" s="56" t="s">
        <v>123</v>
      </c>
      <c r="AA269" s="57">
        <v>43767</v>
      </c>
      <c r="AB269" s="63" t="s">
        <v>389</v>
      </c>
      <c r="AC269" s="64" t="s">
        <v>1398</v>
      </c>
      <c r="AD269" s="56" t="s">
        <v>118</v>
      </c>
      <c r="AE269" s="56"/>
      <c r="AF269" s="61"/>
      <c r="AG269" s="61"/>
      <c r="AH269" s="67"/>
      <c r="AI269" s="68"/>
      <c r="AJ269" s="69">
        <f t="shared" si="1"/>
        <v>18</v>
      </c>
      <c r="AK269" s="70"/>
      <c r="AL269" s="71"/>
      <c r="AM269" s="71"/>
      <c r="AN269" s="70"/>
      <c r="AO269" s="70"/>
      <c r="AP269" s="74">
        <f ca="1"/>
        <v>210</v>
      </c>
    </row>
    <row r="270" spans="1:42" ht="14.4">
      <c r="A270" s="55" t="s">
        <v>1400</v>
      </c>
      <c r="B270" s="56" t="s">
        <v>89</v>
      </c>
      <c r="C270" s="57">
        <v>43732</v>
      </c>
      <c r="D270" s="56" t="s">
        <v>90</v>
      </c>
      <c r="E270" s="56" t="s">
        <v>105</v>
      </c>
      <c r="F270" s="58" t="s">
        <v>106</v>
      </c>
      <c r="G270" s="58" t="s">
        <v>107</v>
      </c>
      <c r="H270" s="56" t="s">
        <v>105</v>
      </c>
      <c r="I270" s="57"/>
      <c r="J270" s="57">
        <f t="shared" si="61"/>
        <v>43762</v>
      </c>
      <c r="K270" s="56" t="s">
        <v>18</v>
      </c>
      <c r="L270" s="56" t="s">
        <v>108</v>
      </c>
      <c r="M270" s="60" t="s">
        <v>1402</v>
      </c>
      <c r="N270" s="56" t="s">
        <v>1403</v>
      </c>
      <c r="O270" s="56" t="s">
        <v>37</v>
      </c>
      <c r="P270" s="56" t="s">
        <v>1404</v>
      </c>
      <c r="Q270" s="56" t="s">
        <v>117</v>
      </c>
      <c r="R270" s="57"/>
      <c r="S270" s="56" t="s">
        <v>108</v>
      </c>
      <c r="T270" s="56" t="s">
        <v>108</v>
      </c>
      <c r="U270" s="57"/>
      <c r="V270" s="62" t="s">
        <v>122</v>
      </c>
      <c r="W270" s="76" t="s">
        <v>122</v>
      </c>
      <c r="X270" s="57"/>
      <c r="Y270" s="56" t="s">
        <v>108</v>
      </c>
      <c r="Z270" s="56" t="s">
        <v>121</v>
      </c>
      <c r="AA270" s="57">
        <v>43739</v>
      </c>
      <c r="AB270" s="63" t="s">
        <v>289</v>
      </c>
      <c r="AC270" s="64" t="s">
        <v>1405</v>
      </c>
      <c r="AD270" s="65" t="s">
        <v>97</v>
      </c>
      <c r="AE270" s="56" t="s">
        <v>119</v>
      </c>
      <c r="AF270" s="61"/>
      <c r="AG270" s="61"/>
      <c r="AH270" s="67"/>
      <c r="AI270" s="68"/>
      <c r="AJ270" s="69">
        <f t="shared" si="1"/>
        <v>7</v>
      </c>
      <c r="AK270" s="70" t="str">
        <f t="shared" ref="AK270:AK272" si="69">IF(R270="","",SUM(R270+30))</f>
        <v/>
      </c>
      <c r="AL270" s="71" t="s">
        <v>17409</v>
      </c>
      <c r="AM270" s="71"/>
      <c r="AN270" s="70">
        <f t="shared" ref="AN270:AN271" si="70">IF(C270="","",SUM(C270+10))</f>
        <v>43742</v>
      </c>
      <c r="AO270" s="70"/>
      <c r="AP270" s="74">
        <f ca="1"/>
        <v>227</v>
      </c>
    </row>
    <row r="271" spans="1:42" ht="14.4">
      <c r="A271" s="55" t="s">
        <v>1406</v>
      </c>
      <c r="B271" s="56" t="s">
        <v>89</v>
      </c>
      <c r="C271" s="57">
        <v>43718</v>
      </c>
      <c r="D271" s="56" t="s">
        <v>131</v>
      </c>
      <c r="E271" s="56" t="s">
        <v>140</v>
      </c>
      <c r="F271" s="58" t="s">
        <v>106</v>
      </c>
      <c r="G271" s="58" t="s">
        <v>107</v>
      </c>
      <c r="H271" s="56" t="s">
        <v>140</v>
      </c>
      <c r="I271" s="59"/>
      <c r="J271" s="59">
        <f t="shared" si="61"/>
        <v>43748</v>
      </c>
      <c r="K271" s="56" t="s">
        <v>18</v>
      </c>
      <c r="L271" s="56" t="s">
        <v>18</v>
      </c>
      <c r="M271" s="60" t="s">
        <v>1407</v>
      </c>
      <c r="N271" s="56" t="s">
        <v>1408</v>
      </c>
      <c r="O271" s="56" t="s">
        <v>37</v>
      </c>
      <c r="P271" s="56" t="s">
        <v>1409</v>
      </c>
      <c r="Q271" s="56" t="s">
        <v>117</v>
      </c>
      <c r="R271" s="59"/>
      <c r="S271" s="56" t="s">
        <v>108</v>
      </c>
      <c r="T271" s="56" t="s">
        <v>108</v>
      </c>
      <c r="U271" s="59"/>
      <c r="V271" s="62" t="s">
        <v>122</v>
      </c>
      <c r="W271" s="76" t="s">
        <v>122</v>
      </c>
      <c r="X271" s="59"/>
      <c r="Y271" s="56" t="s">
        <v>108</v>
      </c>
      <c r="Z271" s="56" t="s">
        <v>121</v>
      </c>
      <c r="AA271" s="57">
        <v>43720</v>
      </c>
      <c r="AB271" s="63" t="s">
        <v>289</v>
      </c>
      <c r="AC271" s="64" t="s">
        <v>1410</v>
      </c>
      <c r="AD271" s="65" t="s">
        <v>97</v>
      </c>
      <c r="AE271" s="56" t="s">
        <v>119</v>
      </c>
      <c r="AF271" s="61"/>
      <c r="AG271" s="61"/>
      <c r="AH271" s="67"/>
      <c r="AI271" s="68"/>
      <c r="AJ271" s="69">
        <f t="shared" si="1"/>
        <v>2</v>
      </c>
      <c r="AK271" s="70" t="str">
        <f t="shared" si="69"/>
        <v/>
      </c>
      <c r="AL271" s="71" t="s">
        <v>17409</v>
      </c>
      <c r="AM271" s="71"/>
      <c r="AN271" s="70">
        <f t="shared" si="70"/>
        <v>43728</v>
      </c>
      <c r="AO271" s="70"/>
      <c r="AP271" s="74">
        <f ca="1"/>
        <v>241</v>
      </c>
    </row>
    <row r="272" spans="1:42" ht="26.5">
      <c r="A272" s="55" t="s">
        <v>1411</v>
      </c>
      <c r="B272" s="56" t="s">
        <v>89</v>
      </c>
      <c r="C272" s="57">
        <v>43762</v>
      </c>
      <c r="D272" s="56" t="s">
        <v>131</v>
      </c>
      <c r="E272" s="56" t="s">
        <v>297</v>
      </c>
      <c r="F272" s="58" t="s">
        <v>106</v>
      </c>
      <c r="G272" s="58" t="s">
        <v>107</v>
      </c>
      <c r="H272" s="56" t="s">
        <v>140</v>
      </c>
      <c r="I272" s="59"/>
      <c r="J272" s="59">
        <f t="shared" si="61"/>
        <v>43792</v>
      </c>
      <c r="K272" s="56" t="s">
        <v>18</v>
      </c>
      <c r="L272" s="56" t="s">
        <v>18</v>
      </c>
      <c r="M272" s="60" t="s">
        <v>1412</v>
      </c>
      <c r="N272" s="56" t="s">
        <v>1413</v>
      </c>
      <c r="O272" s="56" t="s">
        <v>37</v>
      </c>
      <c r="P272" s="56" t="s">
        <v>1414</v>
      </c>
      <c r="Q272" s="56" t="s">
        <v>117</v>
      </c>
      <c r="R272" s="59"/>
      <c r="S272" s="56" t="s">
        <v>108</v>
      </c>
      <c r="T272" s="56" t="s">
        <v>108</v>
      </c>
      <c r="U272" s="57"/>
      <c r="V272" s="77"/>
      <c r="W272" s="62" t="s">
        <v>122</v>
      </c>
      <c r="X272" s="59"/>
      <c r="Y272" s="56" t="s">
        <v>108</v>
      </c>
      <c r="Z272" s="56" t="s">
        <v>121</v>
      </c>
      <c r="AA272" s="57">
        <v>43770</v>
      </c>
      <c r="AB272" s="63" t="s">
        <v>389</v>
      </c>
      <c r="AC272" s="60" t="s">
        <v>1415</v>
      </c>
      <c r="AD272" s="56" t="s">
        <v>97</v>
      </c>
      <c r="AE272" s="56" t="s">
        <v>119</v>
      </c>
      <c r="AF272" s="61"/>
      <c r="AG272" s="61"/>
      <c r="AH272" s="67"/>
      <c r="AI272" s="68"/>
      <c r="AJ272" s="69">
        <f t="shared" si="1"/>
        <v>8</v>
      </c>
      <c r="AK272" s="70" t="str">
        <f t="shared" si="69"/>
        <v/>
      </c>
      <c r="AL272" s="71"/>
      <c r="AM272" s="71"/>
      <c r="AN272" s="70"/>
      <c r="AO272" s="70"/>
      <c r="AP272" s="74">
        <f ca="1"/>
        <v>197</v>
      </c>
    </row>
    <row r="273" spans="1:42" ht="26.5">
      <c r="A273" s="55" t="s">
        <v>1416</v>
      </c>
      <c r="B273" s="56" t="s">
        <v>89</v>
      </c>
      <c r="C273" s="57">
        <v>43735</v>
      </c>
      <c r="D273" s="56" t="s">
        <v>131</v>
      </c>
      <c r="E273" s="56" t="s">
        <v>297</v>
      </c>
      <c r="F273" s="58" t="s">
        <v>106</v>
      </c>
      <c r="G273" s="58" t="s">
        <v>107</v>
      </c>
      <c r="H273" s="56" t="s">
        <v>140</v>
      </c>
      <c r="I273" s="59"/>
      <c r="J273" s="59">
        <f t="shared" si="61"/>
        <v>43765</v>
      </c>
      <c r="K273" s="56" t="s">
        <v>18</v>
      </c>
      <c r="L273" s="56" t="s">
        <v>18</v>
      </c>
      <c r="M273" s="60" t="s">
        <v>1417</v>
      </c>
      <c r="N273" s="56" t="s">
        <v>1418</v>
      </c>
      <c r="O273" s="56" t="s">
        <v>37</v>
      </c>
      <c r="P273" s="56" t="s">
        <v>1419</v>
      </c>
      <c r="Q273" s="56" t="s">
        <v>117</v>
      </c>
      <c r="R273" s="59"/>
      <c r="S273" s="56" t="s">
        <v>108</v>
      </c>
      <c r="T273" s="56" t="s">
        <v>108</v>
      </c>
      <c r="U273" s="57"/>
      <c r="V273" s="62"/>
      <c r="W273" s="62" t="s">
        <v>122</v>
      </c>
      <c r="X273" s="59"/>
      <c r="Y273" s="56" t="s">
        <v>108</v>
      </c>
      <c r="Z273" s="56" t="s">
        <v>121</v>
      </c>
      <c r="AA273" s="57">
        <v>43770</v>
      </c>
      <c r="AB273" s="63" t="s">
        <v>389</v>
      </c>
      <c r="AC273" s="60" t="s">
        <v>1420</v>
      </c>
      <c r="AD273" s="56" t="s">
        <v>97</v>
      </c>
      <c r="AE273" s="56" t="s">
        <v>119</v>
      </c>
      <c r="AF273" s="61"/>
      <c r="AG273" s="61"/>
      <c r="AH273" s="67"/>
      <c r="AI273" s="68"/>
      <c r="AJ273" s="69">
        <f t="shared" si="1"/>
        <v>35</v>
      </c>
      <c r="AK273" s="70"/>
      <c r="AL273" s="71"/>
      <c r="AM273" s="71"/>
      <c r="AN273" s="70"/>
      <c r="AO273" s="70"/>
      <c r="AP273" s="74">
        <f ca="1"/>
        <v>224</v>
      </c>
    </row>
    <row r="274" spans="1:42" ht="26.5">
      <c r="A274" s="55" t="s">
        <v>1421</v>
      </c>
      <c r="B274" s="56" t="s">
        <v>89</v>
      </c>
      <c r="C274" s="57">
        <v>43725</v>
      </c>
      <c r="D274" s="56" t="s">
        <v>131</v>
      </c>
      <c r="E274" s="56" t="s">
        <v>32</v>
      </c>
      <c r="F274" s="58" t="s">
        <v>106</v>
      </c>
      <c r="G274" s="58" t="s">
        <v>107</v>
      </c>
      <c r="H274" s="56" t="s">
        <v>140</v>
      </c>
      <c r="I274" s="57"/>
      <c r="J274" s="57">
        <f t="shared" si="61"/>
        <v>43755</v>
      </c>
      <c r="K274" s="56" t="s">
        <v>18</v>
      </c>
      <c r="L274" s="56" t="s">
        <v>18</v>
      </c>
      <c r="M274" s="60" t="s">
        <v>1422</v>
      </c>
      <c r="N274" s="56" t="s">
        <v>1423</v>
      </c>
      <c r="O274" s="56" t="s">
        <v>37</v>
      </c>
      <c r="P274" s="56" t="s">
        <v>1424</v>
      </c>
      <c r="Q274" s="56" t="s">
        <v>117</v>
      </c>
      <c r="R274" s="57"/>
      <c r="S274" s="56" t="s">
        <v>108</v>
      </c>
      <c r="T274" s="56" t="s">
        <v>108</v>
      </c>
      <c r="U274" s="57"/>
      <c r="V274" s="62" t="s">
        <v>122</v>
      </c>
      <c r="W274" s="76" t="s">
        <v>122</v>
      </c>
      <c r="X274" s="57"/>
      <c r="Y274" s="56" t="s">
        <v>108</v>
      </c>
      <c r="Z274" s="56" t="s">
        <v>121</v>
      </c>
      <c r="AA274" s="57">
        <v>43740</v>
      </c>
      <c r="AB274" s="63" t="s">
        <v>289</v>
      </c>
      <c r="AC274" s="60" t="s">
        <v>1425</v>
      </c>
      <c r="AD274" s="65" t="s">
        <v>97</v>
      </c>
      <c r="AE274" s="56" t="s">
        <v>119</v>
      </c>
      <c r="AF274" s="61"/>
      <c r="AG274" s="61"/>
      <c r="AH274" s="67"/>
      <c r="AI274" s="68"/>
      <c r="AJ274" s="69">
        <f t="shared" si="1"/>
        <v>15</v>
      </c>
      <c r="AK274" s="70" t="str">
        <f t="shared" ref="AK274:AK275" si="71">IF(R274="","",SUM(R274+30))</f>
        <v/>
      </c>
      <c r="AL274" s="71" t="s">
        <v>17409</v>
      </c>
      <c r="AM274" s="71"/>
      <c r="AN274" s="70">
        <f>IF(C274="","",SUM(C274+10))</f>
        <v>43735</v>
      </c>
      <c r="AO274" s="70"/>
      <c r="AP274" s="74">
        <f ca="1"/>
        <v>234</v>
      </c>
    </row>
    <row r="275" spans="1:42" ht="14.4">
      <c r="A275" s="55" t="s">
        <v>1426</v>
      </c>
      <c r="B275" s="56" t="s">
        <v>89</v>
      </c>
      <c r="C275" s="57">
        <v>43773</v>
      </c>
      <c r="D275" s="56" t="s">
        <v>90</v>
      </c>
      <c r="E275" s="56" t="s">
        <v>297</v>
      </c>
      <c r="F275" s="58" t="s">
        <v>106</v>
      </c>
      <c r="G275" s="58" t="s">
        <v>107</v>
      </c>
      <c r="H275" s="56" t="s">
        <v>140</v>
      </c>
      <c r="I275" s="59"/>
      <c r="J275" s="59">
        <f t="shared" si="61"/>
        <v>43803</v>
      </c>
      <c r="K275" s="56" t="s">
        <v>18</v>
      </c>
      <c r="L275" s="56" t="s">
        <v>18</v>
      </c>
      <c r="M275" s="60" t="s">
        <v>1422</v>
      </c>
      <c r="N275" s="56" t="s">
        <v>1427</v>
      </c>
      <c r="O275" s="56" t="s">
        <v>37</v>
      </c>
      <c r="P275" s="56" t="s">
        <v>1428</v>
      </c>
      <c r="Q275" s="56" t="s">
        <v>117</v>
      </c>
      <c r="R275" s="59"/>
      <c r="S275" s="56" t="s">
        <v>108</v>
      </c>
      <c r="T275" s="56" t="s">
        <v>108</v>
      </c>
      <c r="U275" s="57"/>
      <c r="V275" s="62" t="s">
        <v>122</v>
      </c>
      <c r="W275" s="62" t="s">
        <v>122</v>
      </c>
      <c r="X275" s="59"/>
      <c r="Y275" s="56" t="s">
        <v>108</v>
      </c>
      <c r="Z275" s="56" t="s">
        <v>121</v>
      </c>
      <c r="AA275" s="57">
        <v>43776</v>
      </c>
      <c r="AB275" s="63" t="s">
        <v>318</v>
      </c>
      <c r="AC275" s="64" t="s">
        <v>1434</v>
      </c>
      <c r="AD275" s="56" t="s">
        <v>97</v>
      </c>
      <c r="AE275" s="56" t="s">
        <v>119</v>
      </c>
      <c r="AF275" s="61"/>
      <c r="AG275" s="61"/>
      <c r="AH275" s="67"/>
      <c r="AI275" s="68"/>
      <c r="AJ275" s="69">
        <f t="shared" si="1"/>
        <v>3</v>
      </c>
      <c r="AK275" s="70" t="str">
        <f t="shared" si="71"/>
        <v/>
      </c>
      <c r="AL275" s="71" t="s">
        <v>17409</v>
      </c>
      <c r="AM275" s="71"/>
      <c r="AN275" s="70"/>
      <c r="AO275" s="70"/>
      <c r="AP275" s="74">
        <f ca="1"/>
        <v>186</v>
      </c>
    </row>
    <row r="276" spans="1:42" ht="14.4">
      <c r="A276" s="55" t="s">
        <v>1435</v>
      </c>
      <c r="B276" s="56" t="s">
        <v>89</v>
      </c>
      <c r="C276" s="57">
        <v>43796</v>
      </c>
      <c r="D276" s="56" t="s">
        <v>90</v>
      </c>
      <c r="E276" s="56" t="s">
        <v>297</v>
      </c>
      <c r="F276" s="58" t="s">
        <v>106</v>
      </c>
      <c r="G276" s="58" t="s">
        <v>107</v>
      </c>
      <c r="H276" s="56" t="s">
        <v>140</v>
      </c>
      <c r="I276" s="59"/>
      <c r="J276" s="59">
        <f t="shared" si="61"/>
        <v>43826</v>
      </c>
      <c r="K276" s="56" t="s">
        <v>18</v>
      </c>
      <c r="L276" s="56" t="s">
        <v>18</v>
      </c>
      <c r="M276" s="60" t="s">
        <v>1422</v>
      </c>
      <c r="N276" s="56" t="s">
        <v>1436</v>
      </c>
      <c r="O276" s="56" t="s">
        <v>37</v>
      </c>
      <c r="P276" s="56" t="s">
        <v>1437</v>
      </c>
      <c r="Q276" s="56" t="s">
        <v>117</v>
      </c>
      <c r="R276" s="59"/>
      <c r="S276" s="56" t="s">
        <v>108</v>
      </c>
      <c r="T276" s="56" t="s">
        <v>108</v>
      </c>
      <c r="U276" s="57"/>
      <c r="V276" s="62" t="s">
        <v>122</v>
      </c>
      <c r="W276" s="62" t="s">
        <v>122</v>
      </c>
      <c r="X276" s="59"/>
      <c r="Y276" s="56" t="s">
        <v>108</v>
      </c>
      <c r="Z276" s="56" t="s">
        <v>121</v>
      </c>
      <c r="AA276" s="57">
        <v>43802</v>
      </c>
      <c r="AB276" s="63" t="s">
        <v>318</v>
      </c>
      <c r="AC276" s="64" t="s">
        <v>1438</v>
      </c>
      <c r="AD276" s="56" t="s">
        <v>97</v>
      </c>
      <c r="AE276" s="56" t="s">
        <v>119</v>
      </c>
      <c r="AF276" s="61"/>
      <c r="AG276" s="61"/>
      <c r="AH276" s="67"/>
      <c r="AI276" s="68"/>
      <c r="AJ276" s="69">
        <f t="shared" si="1"/>
        <v>6</v>
      </c>
      <c r="AK276" s="70"/>
      <c r="AL276" s="71"/>
      <c r="AM276" s="71"/>
      <c r="AN276" s="70"/>
      <c r="AO276" s="70"/>
      <c r="AP276" s="74">
        <f ca="1"/>
        <v>163</v>
      </c>
    </row>
    <row r="277" spans="1:42" ht="14.4">
      <c r="A277" s="55" t="s">
        <v>1439</v>
      </c>
      <c r="B277" s="56" t="s">
        <v>89</v>
      </c>
      <c r="C277" s="57">
        <v>43656</v>
      </c>
      <c r="D277" s="56" t="s">
        <v>90</v>
      </c>
      <c r="E277" s="56" t="s">
        <v>140</v>
      </c>
      <c r="F277" s="58" t="s">
        <v>106</v>
      </c>
      <c r="G277" s="58" t="s">
        <v>107</v>
      </c>
      <c r="H277" s="56" t="s">
        <v>140</v>
      </c>
      <c r="I277" s="59"/>
      <c r="J277" s="59">
        <f t="shared" si="61"/>
        <v>43686</v>
      </c>
      <c r="K277" s="56" t="s">
        <v>18</v>
      </c>
      <c r="L277" s="56" t="s">
        <v>108</v>
      </c>
      <c r="M277" s="60" t="s">
        <v>1440</v>
      </c>
      <c r="N277" s="56" t="s">
        <v>1441</v>
      </c>
      <c r="O277" s="56" t="s">
        <v>37</v>
      </c>
      <c r="P277" s="56" t="s">
        <v>1442</v>
      </c>
      <c r="Q277" s="56" t="s">
        <v>117</v>
      </c>
      <c r="R277" s="59"/>
      <c r="S277" s="56" t="s">
        <v>18</v>
      </c>
      <c r="T277" s="56" t="s">
        <v>108</v>
      </c>
      <c r="U277" s="59"/>
      <c r="V277" s="62" t="s">
        <v>122</v>
      </c>
      <c r="W277" s="76" t="s">
        <v>122</v>
      </c>
      <c r="X277" s="59"/>
      <c r="Y277" s="56" t="s">
        <v>108</v>
      </c>
      <c r="Z277" s="56" t="s">
        <v>121</v>
      </c>
      <c r="AA277" s="57">
        <v>43663</v>
      </c>
      <c r="AB277" s="63" t="s">
        <v>163</v>
      </c>
      <c r="AC277" s="60" t="s">
        <v>1443</v>
      </c>
      <c r="AD277" s="65" t="s">
        <v>97</v>
      </c>
      <c r="AE277" s="56" t="s">
        <v>119</v>
      </c>
      <c r="AF277" s="61"/>
      <c r="AG277" s="61"/>
      <c r="AH277" s="67"/>
      <c r="AI277" s="68"/>
      <c r="AJ277" s="69">
        <f t="shared" si="1"/>
        <v>7</v>
      </c>
      <c r="AK277" s="70" t="str">
        <f t="shared" ref="AK277:AK282" si="72">IF(R277="","",SUM(R277+30))</f>
        <v/>
      </c>
      <c r="AL277" s="71" t="s">
        <v>17409</v>
      </c>
      <c r="AM277" s="71"/>
      <c r="AN277" s="70">
        <f t="shared" ref="AN277:AN282" si="73">IF(C277="","",SUM(C277+10))</f>
        <v>43666</v>
      </c>
      <c r="AO277" s="70"/>
      <c r="AP277" s="74">
        <f ca="1"/>
        <v>303</v>
      </c>
    </row>
    <row r="278" spans="1:42" ht="14.4">
      <c r="A278" s="55" t="s">
        <v>1444</v>
      </c>
      <c r="B278" s="56" t="s">
        <v>89</v>
      </c>
      <c r="C278" s="57">
        <v>43655</v>
      </c>
      <c r="D278" s="56" t="s">
        <v>90</v>
      </c>
      <c r="E278" s="56" t="s">
        <v>105</v>
      </c>
      <c r="F278" s="58" t="s">
        <v>106</v>
      </c>
      <c r="G278" s="58" t="s">
        <v>107</v>
      </c>
      <c r="H278" s="56" t="s">
        <v>105</v>
      </c>
      <c r="I278" s="59"/>
      <c r="J278" s="59">
        <f t="shared" si="61"/>
        <v>43685</v>
      </c>
      <c r="K278" s="56" t="s">
        <v>108</v>
      </c>
      <c r="L278" s="56" t="s">
        <v>108</v>
      </c>
      <c r="M278" s="60" t="s">
        <v>1445</v>
      </c>
      <c r="N278" s="56" t="s">
        <v>1446</v>
      </c>
      <c r="O278" s="56" t="s">
        <v>37</v>
      </c>
      <c r="P278" s="56" t="s">
        <v>1447</v>
      </c>
      <c r="Q278" s="56" t="s">
        <v>117</v>
      </c>
      <c r="R278" s="59"/>
      <c r="S278" s="56" t="s">
        <v>108</v>
      </c>
      <c r="T278" s="56" t="s">
        <v>108</v>
      </c>
      <c r="U278" s="59"/>
      <c r="V278" s="62" t="s">
        <v>122</v>
      </c>
      <c r="W278" s="76" t="s">
        <v>122</v>
      </c>
      <c r="X278" s="59"/>
      <c r="Y278" s="56" t="s">
        <v>108</v>
      </c>
      <c r="Z278" s="56" t="s">
        <v>121</v>
      </c>
      <c r="AA278" s="57">
        <v>43662</v>
      </c>
      <c r="AB278" s="63" t="s">
        <v>163</v>
      </c>
      <c r="AC278" s="64" t="s">
        <v>1448</v>
      </c>
      <c r="AD278" s="65" t="s">
        <v>97</v>
      </c>
      <c r="AE278" s="56" t="s">
        <v>119</v>
      </c>
      <c r="AF278" s="61"/>
      <c r="AG278" s="61"/>
      <c r="AH278" s="67"/>
      <c r="AI278" s="68"/>
      <c r="AJ278" s="69">
        <f t="shared" si="1"/>
        <v>7</v>
      </c>
      <c r="AK278" s="70" t="str">
        <f t="shared" si="72"/>
        <v/>
      </c>
      <c r="AL278" s="71" t="s">
        <v>17409</v>
      </c>
      <c r="AM278" s="71"/>
      <c r="AN278" s="70">
        <f t="shared" si="73"/>
        <v>43665</v>
      </c>
      <c r="AO278" s="70"/>
      <c r="AP278" s="74">
        <f ca="1"/>
        <v>304</v>
      </c>
    </row>
    <row r="279" spans="1:42" ht="14.4">
      <c r="A279" s="55" t="s">
        <v>1449</v>
      </c>
      <c r="B279" s="56" t="s">
        <v>89</v>
      </c>
      <c r="C279" s="57">
        <v>43668</v>
      </c>
      <c r="D279" s="56" t="s">
        <v>131</v>
      </c>
      <c r="E279" s="56" t="s">
        <v>105</v>
      </c>
      <c r="F279" s="58" t="s">
        <v>106</v>
      </c>
      <c r="G279" s="58" t="s">
        <v>107</v>
      </c>
      <c r="H279" s="56" t="s">
        <v>105</v>
      </c>
      <c r="I279" s="57"/>
      <c r="J279" s="57">
        <f t="shared" si="61"/>
        <v>43698</v>
      </c>
      <c r="K279" s="56" t="s">
        <v>18</v>
      </c>
      <c r="L279" s="56" t="s">
        <v>108</v>
      </c>
      <c r="M279" s="60" t="s">
        <v>1450</v>
      </c>
      <c r="N279" s="56" t="s">
        <v>1451</v>
      </c>
      <c r="O279" s="56" t="s">
        <v>37</v>
      </c>
      <c r="P279" s="56" t="s">
        <v>1452</v>
      </c>
      <c r="Q279" s="56" t="s">
        <v>117</v>
      </c>
      <c r="R279" s="57"/>
      <c r="S279" s="56" t="s">
        <v>108</v>
      </c>
      <c r="T279" s="56" t="s">
        <v>108</v>
      </c>
      <c r="U279" s="59"/>
      <c r="V279" s="62" t="s">
        <v>122</v>
      </c>
      <c r="W279" s="76" t="s">
        <v>122</v>
      </c>
      <c r="X279" s="59"/>
      <c r="Y279" s="56" t="s">
        <v>108</v>
      </c>
      <c r="Z279" s="56" t="s">
        <v>121</v>
      </c>
      <c r="AA279" s="57">
        <v>43671</v>
      </c>
      <c r="AB279" s="63" t="s">
        <v>163</v>
      </c>
      <c r="AC279" s="64" t="s">
        <v>1453</v>
      </c>
      <c r="AD279" s="65" t="s">
        <v>97</v>
      </c>
      <c r="AE279" s="56" t="s">
        <v>119</v>
      </c>
      <c r="AF279" s="61"/>
      <c r="AG279" s="61"/>
      <c r="AH279" s="67"/>
      <c r="AI279" s="68"/>
      <c r="AJ279" s="69">
        <f t="shared" si="1"/>
        <v>3</v>
      </c>
      <c r="AK279" s="70" t="str">
        <f t="shared" si="72"/>
        <v/>
      </c>
      <c r="AL279" s="71" t="s">
        <v>17409</v>
      </c>
      <c r="AM279" s="71"/>
      <c r="AN279" s="70">
        <f t="shared" si="73"/>
        <v>43678</v>
      </c>
      <c r="AO279" s="70"/>
      <c r="AP279" s="74">
        <f ca="1"/>
        <v>291</v>
      </c>
    </row>
    <row r="280" spans="1:42" ht="14.4">
      <c r="A280" s="55" t="s">
        <v>1454</v>
      </c>
      <c r="B280" s="56" t="s">
        <v>89</v>
      </c>
      <c r="C280" s="57">
        <v>43677</v>
      </c>
      <c r="D280" s="56" t="s">
        <v>131</v>
      </c>
      <c r="E280" s="56" t="s">
        <v>105</v>
      </c>
      <c r="F280" s="58" t="s">
        <v>106</v>
      </c>
      <c r="G280" s="58" t="s">
        <v>107</v>
      </c>
      <c r="H280" s="56" t="s">
        <v>105</v>
      </c>
      <c r="I280" s="59"/>
      <c r="J280" s="59">
        <f t="shared" si="61"/>
        <v>43707</v>
      </c>
      <c r="K280" s="56" t="s">
        <v>18</v>
      </c>
      <c r="L280" s="56" t="s">
        <v>108</v>
      </c>
      <c r="M280" s="60" t="s">
        <v>157</v>
      </c>
      <c r="N280" s="56" t="s">
        <v>1455</v>
      </c>
      <c r="O280" s="56" t="s">
        <v>37</v>
      </c>
      <c r="P280" s="56" t="s">
        <v>1456</v>
      </c>
      <c r="Q280" s="56" t="s">
        <v>117</v>
      </c>
      <c r="R280" s="59"/>
      <c r="S280" s="56" t="s">
        <v>108</v>
      </c>
      <c r="T280" s="56" t="s">
        <v>108</v>
      </c>
      <c r="U280" s="59"/>
      <c r="V280" s="62" t="s">
        <v>122</v>
      </c>
      <c r="W280" s="76" t="s">
        <v>122</v>
      </c>
      <c r="X280" s="59"/>
      <c r="Y280" s="56" t="s">
        <v>108</v>
      </c>
      <c r="Z280" s="56" t="s">
        <v>121</v>
      </c>
      <c r="AA280" s="57">
        <v>43683</v>
      </c>
      <c r="AB280" s="63" t="s">
        <v>163</v>
      </c>
      <c r="AC280" s="64" t="s">
        <v>1458</v>
      </c>
      <c r="AD280" s="65" t="s">
        <v>97</v>
      </c>
      <c r="AE280" s="56" t="s">
        <v>119</v>
      </c>
      <c r="AF280" s="61"/>
      <c r="AG280" s="61"/>
      <c r="AH280" s="67"/>
      <c r="AI280" s="68"/>
      <c r="AJ280" s="69">
        <f t="shared" si="1"/>
        <v>6</v>
      </c>
      <c r="AK280" s="70" t="str">
        <f t="shared" si="72"/>
        <v/>
      </c>
      <c r="AL280" s="71" t="s">
        <v>17409</v>
      </c>
      <c r="AM280" s="71"/>
      <c r="AN280" s="70">
        <f t="shared" si="73"/>
        <v>43687</v>
      </c>
      <c r="AO280" s="70"/>
      <c r="AP280" s="74">
        <f ca="1"/>
        <v>282</v>
      </c>
    </row>
    <row r="281" spans="1:42" ht="14.4">
      <c r="A281" s="55" t="s">
        <v>1459</v>
      </c>
      <c r="B281" s="56" t="s">
        <v>89</v>
      </c>
      <c r="C281" s="57">
        <v>43691</v>
      </c>
      <c r="D281" s="56" t="s">
        <v>131</v>
      </c>
      <c r="E281" s="56" t="s">
        <v>105</v>
      </c>
      <c r="F281" s="58" t="s">
        <v>106</v>
      </c>
      <c r="G281" s="58" t="s">
        <v>107</v>
      </c>
      <c r="H281" s="56" t="s">
        <v>105</v>
      </c>
      <c r="I281" s="57"/>
      <c r="J281" s="57">
        <f t="shared" si="61"/>
        <v>43721</v>
      </c>
      <c r="K281" s="56" t="s">
        <v>18</v>
      </c>
      <c r="L281" s="56" t="s">
        <v>108</v>
      </c>
      <c r="M281" s="60" t="s">
        <v>157</v>
      </c>
      <c r="N281" s="56" t="s">
        <v>1460</v>
      </c>
      <c r="O281" s="56" t="s">
        <v>37</v>
      </c>
      <c r="P281" s="56" t="s">
        <v>1461</v>
      </c>
      <c r="Q281" s="56" t="s">
        <v>117</v>
      </c>
      <c r="R281" s="57"/>
      <c r="S281" s="56" t="s">
        <v>108</v>
      </c>
      <c r="T281" s="56" t="s">
        <v>108</v>
      </c>
      <c r="U281" s="57"/>
      <c r="V281" s="62" t="s">
        <v>122</v>
      </c>
      <c r="W281" s="76" t="s">
        <v>122</v>
      </c>
      <c r="X281" s="57"/>
      <c r="Y281" s="56" t="s">
        <v>108</v>
      </c>
      <c r="Z281" s="56" t="s">
        <v>121</v>
      </c>
      <c r="AA281" s="57">
        <v>43699</v>
      </c>
      <c r="AB281" s="63" t="s">
        <v>124</v>
      </c>
      <c r="AC281" s="64" t="s">
        <v>1463</v>
      </c>
      <c r="AD281" s="65" t="s">
        <v>97</v>
      </c>
      <c r="AE281" s="56" t="s">
        <v>119</v>
      </c>
      <c r="AF281" s="61"/>
      <c r="AG281" s="61"/>
      <c r="AH281" s="67"/>
      <c r="AI281" s="68"/>
      <c r="AJ281" s="69">
        <f t="shared" si="1"/>
        <v>8</v>
      </c>
      <c r="AK281" s="70" t="str">
        <f t="shared" si="72"/>
        <v/>
      </c>
      <c r="AL281" s="71" t="s">
        <v>17409</v>
      </c>
      <c r="AM281" s="71"/>
      <c r="AN281" s="70">
        <f t="shared" si="73"/>
        <v>43701</v>
      </c>
      <c r="AO281" s="70"/>
      <c r="AP281" s="74">
        <f ca="1"/>
        <v>268</v>
      </c>
    </row>
    <row r="282" spans="1:42" ht="14.4">
      <c r="A282" s="55" t="s">
        <v>1464</v>
      </c>
      <c r="B282" s="56" t="s">
        <v>89</v>
      </c>
      <c r="C282" s="57">
        <v>43699</v>
      </c>
      <c r="D282" s="56" t="s">
        <v>131</v>
      </c>
      <c r="E282" s="56" t="s">
        <v>105</v>
      </c>
      <c r="F282" s="58" t="s">
        <v>106</v>
      </c>
      <c r="G282" s="58" t="s">
        <v>107</v>
      </c>
      <c r="H282" s="56" t="s">
        <v>105</v>
      </c>
      <c r="I282" s="59"/>
      <c r="J282" s="59">
        <f t="shared" si="61"/>
        <v>43729</v>
      </c>
      <c r="K282" s="56" t="s">
        <v>18</v>
      </c>
      <c r="L282" s="56" t="s">
        <v>108</v>
      </c>
      <c r="M282" s="60" t="s">
        <v>157</v>
      </c>
      <c r="N282" s="56" t="s">
        <v>1465</v>
      </c>
      <c r="O282" s="56" t="s">
        <v>37</v>
      </c>
      <c r="P282" s="56" t="s">
        <v>1466</v>
      </c>
      <c r="Q282" s="56" t="s">
        <v>117</v>
      </c>
      <c r="R282" s="57"/>
      <c r="S282" s="56" t="s">
        <v>108</v>
      </c>
      <c r="T282" s="56" t="s">
        <v>108</v>
      </c>
      <c r="U282" s="59"/>
      <c r="V282" s="62" t="s">
        <v>122</v>
      </c>
      <c r="W282" s="76" t="s">
        <v>122</v>
      </c>
      <c r="X282" s="59"/>
      <c r="Y282" s="56" t="s">
        <v>108</v>
      </c>
      <c r="Z282" s="56" t="s">
        <v>121</v>
      </c>
      <c r="AA282" s="57">
        <v>43713</v>
      </c>
      <c r="AB282" s="63" t="s">
        <v>289</v>
      </c>
      <c r="AC282" s="64" t="s">
        <v>1467</v>
      </c>
      <c r="AD282" s="65" t="s">
        <v>97</v>
      </c>
      <c r="AE282" s="56" t="s">
        <v>119</v>
      </c>
      <c r="AF282" s="61"/>
      <c r="AG282" s="61"/>
      <c r="AH282" s="67"/>
      <c r="AI282" s="68"/>
      <c r="AJ282" s="69">
        <f t="shared" si="1"/>
        <v>14</v>
      </c>
      <c r="AK282" s="70" t="str">
        <f t="shared" si="72"/>
        <v/>
      </c>
      <c r="AL282" s="71" t="s">
        <v>17409</v>
      </c>
      <c r="AM282" s="105"/>
      <c r="AN282" s="70">
        <f t="shared" si="73"/>
        <v>43709</v>
      </c>
      <c r="AO282" s="70"/>
      <c r="AP282" s="74">
        <f ca="1"/>
        <v>260</v>
      </c>
    </row>
    <row r="283" spans="1:42" ht="14.4">
      <c r="A283" s="55" t="s">
        <v>1469</v>
      </c>
      <c r="B283" s="56" t="s">
        <v>89</v>
      </c>
      <c r="C283" s="57">
        <v>43789</v>
      </c>
      <c r="D283" s="56" t="s">
        <v>131</v>
      </c>
      <c r="E283" s="56" t="s">
        <v>105</v>
      </c>
      <c r="F283" s="58" t="s">
        <v>106</v>
      </c>
      <c r="G283" s="58" t="s">
        <v>107</v>
      </c>
      <c r="H283" s="56" t="s">
        <v>105</v>
      </c>
      <c r="I283" s="59"/>
      <c r="J283" s="59">
        <f t="shared" si="61"/>
        <v>43819</v>
      </c>
      <c r="K283" s="56" t="s">
        <v>18</v>
      </c>
      <c r="L283" s="56" t="s">
        <v>108</v>
      </c>
      <c r="M283" s="60" t="s">
        <v>157</v>
      </c>
      <c r="N283" s="56" t="s">
        <v>1470</v>
      </c>
      <c r="O283" s="56" t="s">
        <v>37</v>
      </c>
      <c r="P283" s="56" t="s">
        <v>1471</v>
      </c>
      <c r="Q283" s="56" t="s">
        <v>117</v>
      </c>
      <c r="R283" s="59"/>
      <c r="S283" s="56" t="s">
        <v>108</v>
      </c>
      <c r="T283" s="56" t="s">
        <v>108</v>
      </c>
      <c r="U283" s="57"/>
      <c r="V283" s="62" t="s">
        <v>122</v>
      </c>
      <c r="W283" s="62" t="s">
        <v>122</v>
      </c>
      <c r="X283" s="59"/>
      <c r="Y283" s="56" t="s">
        <v>108</v>
      </c>
      <c r="Z283" s="56" t="s">
        <v>121</v>
      </c>
      <c r="AA283" s="57">
        <v>43794</v>
      </c>
      <c r="AB283" s="63" t="s">
        <v>318</v>
      </c>
      <c r="AC283" s="64" t="s">
        <v>1472</v>
      </c>
      <c r="AD283" s="56" t="s">
        <v>97</v>
      </c>
      <c r="AE283" s="56" t="s">
        <v>119</v>
      </c>
      <c r="AF283" s="61"/>
      <c r="AG283" s="61"/>
      <c r="AH283" s="67"/>
      <c r="AI283" s="68"/>
      <c r="AJ283" s="69">
        <f t="shared" si="1"/>
        <v>5</v>
      </c>
      <c r="AK283" s="70"/>
      <c r="AL283" s="71"/>
      <c r="AM283" s="71"/>
      <c r="AN283" s="70"/>
      <c r="AO283" s="70"/>
      <c r="AP283" s="74">
        <f ca="1"/>
        <v>170</v>
      </c>
    </row>
    <row r="284" spans="1:42" ht="14.4">
      <c r="A284" s="55" t="s">
        <v>1474</v>
      </c>
      <c r="B284" s="56" t="s">
        <v>89</v>
      </c>
      <c r="C284" s="57">
        <v>43790</v>
      </c>
      <c r="D284" s="56" t="s">
        <v>131</v>
      </c>
      <c r="E284" s="56" t="s">
        <v>105</v>
      </c>
      <c r="F284" s="58" t="s">
        <v>106</v>
      </c>
      <c r="G284" s="58" t="s">
        <v>107</v>
      </c>
      <c r="H284" s="56" t="s">
        <v>105</v>
      </c>
      <c r="I284" s="59"/>
      <c r="J284" s="59">
        <f t="shared" si="61"/>
        <v>43820</v>
      </c>
      <c r="K284" s="56" t="s">
        <v>18</v>
      </c>
      <c r="L284" s="56" t="s">
        <v>108</v>
      </c>
      <c r="M284" s="60" t="s">
        <v>157</v>
      </c>
      <c r="N284" s="56" t="s">
        <v>1475</v>
      </c>
      <c r="O284" s="56" t="s">
        <v>37</v>
      </c>
      <c r="P284" s="56" t="s">
        <v>1476</v>
      </c>
      <c r="Q284" s="56" t="s">
        <v>117</v>
      </c>
      <c r="R284" s="59"/>
      <c r="S284" s="56" t="s">
        <v>108</v>
      </c>
      <c r="T284" s="56" t="s">
        <v>108</v>
      </c>
      <c r="U284" s="57"/>
      <c r="V284" s="62" t="s">
        <v>122</v>
      </c>
      <c r="W284" s="62" t="s">
        <v>122</v>
      </c>
      <c r="X284" s="59"/>
      <c r="Y284" s="56" t="s">
        <v>108</v>
      </c>
      <c r="Z284" s="56" t="s">
        <v>121</v>
      </c>
      <c r="AA284" s="57">
        <v>43794</v>
      </c>
      <c r="AB284" s="63" t="s">
        <v>318</v>
      </c>
      <c r="AC284" s="64" t="s">
        <v>1477</v>
      </c>
      <c r="AD284" s="56" t="s">
        <v>97</v>
      </c>
      <c r="AE284" s="56" t="s">
        <v>119</v>
      </c>
      <c r="AF284" s="61"/>
      <c r="AG284" s="61"/>
      <c r="AH284" s="67"/>
      <c r="AI284" s="68"/>
      <c r="AJ284" s="69">
        <f t="shared" si="1"/>
        <v>4</v>
      </c>
      <c r="AK284" s="70"/>
      <c r="AL284" s="71"/>
      <c r="AM284" s="71"/>
      <c r="AN284" s="70"/>
      <c r="AO284" s="70"/>
      <c r="AP284" s="74">
        <f ca="1"/>
        <v>169</v>
      </c>
    </row>
    <row r="285" spans="1:42" ht="14.4">
      <c r="A285" s="55" t="s">
        <v>1479</v>
      </c>
      <c r="B285" s="56" t="s">
        <v>89</v>
      </c>
      <c r="C285" s="57">
        <v>43803</v>
      </c>
      <c r="D285" s="56" t="s">
        <v>131</v>
      </c>
      <c r="E285" s="56" t="s">
        <v>105</v>
      </c>
      <c r="F285" s="58" t="s">
        <v>106</v>
      </c>
      <c r="G285" s="58" t="s">
        <v>107</v>
      </c>
      <c r="H285" s="56" t="s">
        <v>105</v>
      </c>
      <c r="I285" s="59"/>
      <c r="J285" s="59">
        <f t="shared" si="61"/>
        <v>43833</v>
      </c>
      <c r="K285" s="56" t="s">
        <v>18</v>
      </c>
      <c r="L285" s="56" t="s">
        <v>108</v>
      </c>
      <c r="M285" s="60" t="s">
        <v>1480</v>
      </c>
      <c r="N285" s="56" t="s">
        <v>1481</v>
      </c>
      <c r="O285" s="56" t="s">
        <v>37</v>
      </c>
      <c r="P285" s="56" t="s">
        <v>1482</v>
      </c>
      <c r="Q285" s="56" t="s">
        <v>117</v>
      </c>
      <c r="R285" s="59"/>
      <c r="S285" s="56" t="s">
        <v>108</v>
      </c>
      <c r="T285" s="56" t="s">
        <v>108</v>
      </c>
      <c r="U285" s="57"/>
      <c r="V285" s="62" t="s">
        <v>122</v>
      </c>
      <c r="W285" s="62" t="s">
        <v>122</v>
      </c>
      <c r="X285" s="59"/>
      <c r="Y285" s="56" t="s">
        <v>108</v>
      </c>
      <c r="Z285" s="56" t="s">
        <v>121</v>
      </c>
      <c r="AA285" s="57">
        <v>43818</v>
      </c>
      <c r="AB285" s="63" t="s">
        <v>238</v>
      </c>
      <c r="AC285" s="64" t="s">
        <v>1483</v>
      </c>
      <c r="AD285" s="56" t="s">
        <v>97</v>
      </c>
      <c r="AE285" s="56" t="s">
        <v>119</v>
      </c>
      <c r="AF285" s="61"/>
      <c r="AG285" s="61"/>
      <c r="AH285" s="67"/>
      <c r="AI285" s="68"/>
      <c r="AJ285" s="69">
        <f t="shared" si="1"/>
        <v>15</v>
      </c>
      <c r="AK285" s="70"/>
      <c r="AL285" s="71"/>
      <c r="AM285" s="71"/>
      <c r="AN285" s="70"/>
      <c r="AO285" s="70"/>
      <c r="AP285" s="74">
        <f ca="1"/>
        <v>156</v>
      </c>
    </row>
    <row r="286" spans="1:42" ht="14.4">
      <c r="A286" s="55" t="s">
        <v>1484</v>
      </c>
      <c r="B286" s="56" t="s">
        <v>89</v>
      </c>
      <c r="C286" s="57">
        <v>43803</v>
      </c>
      <c r="D286" s="56" t="s">
        <v>131</v>
      </c>
      <c r="E286" s="56" t="s">
        <v>105</v>
      </c>
      <c r="F286" s="58" t="s">
        <v>106</v>
      </c>
      <c r="G286" s="58" t="s">
        <v>107</v>
      </c>
      <c r="H286" s="56" t="s">
        <v>105</v>
      </c>
      <c r="I286" s="59"/>
      <c r="J286" s="59">
        <f t="shared" si="61"/>
        <v>43833</v>
      </c>
      <c r="K286" s="56" t="s">
        <v>18</v>
      </c>
      <c r="L286" s="56" t="s">
        <v>108</v>
      </c>
      <c r="M286" s="60" t="s">
        <v>1480</v>
      </c>
      <c r="N286" s="56" t="s">
        <v>1418</v>
      </c>
      <c r="O286" s="56" t="s">
        <v>37</v>
      </c>
      <c r="P286" s="56" t="s">
        <v>1487</v>
      </c>
      <c r="Q286" s="56" t="s">
        <v>117</v>
      </c>
      <c r="R286" s="59"/>
      <c r="S286" s="56" t="s">
        <v>108</v>
      </c>
      <c r="T286" s="56" t="s">
        <v>108</v>
      </c>
      <c r="U286" s="57"/>
      <c r="V286" s="62" t="s">
        <v>122</v>
      </c>
      <c r="W286" s="62" t="s">
        <v>122</v>
      </c>
      <c r="X286" s="59"/>
      <c r="Y286" s="56" t="s">
        <v>108</v>
      </c>
      <c r="Z286" s="56" t="s">
        <v>121</v>
      </c>
      <c r="AA286" s="57">
        <v>43818</v>
      </c>
      <c r="AB286" s="63" t="s">
        <v>238</v>
      </c>
      <c r="AC286" s="64" t="s">
        <v>1488</v>
      </c>
      <c r="AD286" s="56" t="s">
        <v>97</v>
      </c>
      <c r="AE286" s="56" t="s">
        <v>119</v>
      </c>
      <c r="AF286" s="61"/>
      <c r="AG286" s="61"/>
      <c r="AH286" s="67"/>
      <c r="AI286" s="68"/>
      <c r="AJ286" s="69">
        <f t="shared" si="1"/>
        <v>15</v>
      </c>
      <c r="AK286" s="70"/>
      <c r="AL286" s="71"/>
      <c r="AM286" s="71"/>
      <c r="AN286" s="70"/>
      <c r="AO286" s="70"/>
      <c r="AP286" s="74">
        <f ca="1"/>
        <v>156</v>
      </c>
    </row>
    <row r="287" spans="1:42" ht="14.4">
      <c r="A287" s="55" t="s">
        <v>1489</v>
      </c>
      <c r="B287" s="56" t="s">
        <v>89</v>
      </c>
      <c r="C287" s="57">
        <v>43669</v>
      </c>
      <c r="D287" s="56" t="s">
        <v>131</v>
      </c>
      <c r="E287" s="56" t="s">
        <v>105</v>
      </c>
      <c r="F287" s="58" t="s">
        <v>106</v>
      </c>
      <c r="G287" s="58" t="s">
        <v>107</v>
      </c>
      <c r="H287" s="56" t="s">
        <v>105</v>
      </c>
      <c r="I287" s="57"/>
      <c r="J287" s="57">
        <f t="shared" si="61"/>
        <v>43699</v>
      </c>
      <c r="K287" s="56" t="s">
        <v>18</v>
      </c>
      <c r="L287" s="56" t="s">
        <v>108</v>
      </c>
      <c r="M287" s="60" t="s">
        <v>1490</v>
      </c>
      <c r="N287" s="56" t="s">
        <v>1491</v>
      </c>
      <c r="O287" s="56" t="s">
        <v>37</v>
      </c>
      <c r="P287" s="56" t="s">
        <v>1492</v>
      </c>
      <c r="Q287" s="56" t="s">
        <v>117</v>
      </c>
      <c r="R287" s="57"/>
      <c r="S287" s="56" t="s">
        <v>108</v>
      </c>
      <c r="T287" s="56" t="s">
        <v>108</v>
      </c>
      <c r="U287" s="57"/>
      <c r="V287" s="62" t="s">
        <v>122</v>
      </c>
      <c r="W287" s="76" t="s">
        <v>122</v>
      </c>
      <c r="X287" s="57"/>
      <c r="Y287" s="56" t="s">
        <v>108</v>
      </c>
      <c r="Z287" s="56" t="s">
        <v>121</v>
      </c>
      <c r="AA287" s="57">
        <v>43675</v>
      </c>
      <c r="AB287" s="63" t="s">
        <v>163</v>
      </c>
      <c r="AC287" s="64" t="s">
        <v>1494</v>
      </c>
      <c r="AD287" s="65" t="s">
        <v>97</v>
      </c>
      <c r="AE287" s="56" t="s">
        <v>119</v>
      </c>
      <c r="AF287" s="61"/>
      <c r="AG287" s="61"/>
      <c r="AH287" s="67"/>
      <c r="AI287" s="68"/>
      <c r="AJ287" s="69">
        <f t="shared" si="1"/>
        <v>6</v>
      </c>
      <c r="AK287" s="70" t="str">
        <f t="shared" ref="AK287:AK296" si="74">IF(R287="","",SUM(R287+30))</f>
        <v/>
      </c>
      <c r="AL287" s="71" t="s">
        <v>17409</v>
      </c>
      <c r="AM287" s="71"/>
      <c r="AN287" s="70">
        <f t="shared" ref="AN287:AN296" si="75">IF(C287="","",SUM(C287+10))</f>
        <v>43679</v>
      </c>
      <c r="AO287" s="70"/>
      <c r="AP287" s="74">
        <f ca="1"/>
        <v>290</v>
      </c>
    </row>
    <row r="288" spans="1:42" ht="39.75">
      <c r="A288" s="55" t="s">
        <v>1496</v>
      </c>
      <c r="B288" s="106" t="s">
        <v>89</v>
      </c>
      <c r="C288" s="57">
        <v>43668</v>
      </c>
      <c r="D288" s="56" t="s">
        <v>131</v>
      </c>
      <c r="E288" s="56" t="s">
        <v>105</v>
      </c>
      <c r="F288" s="58" t="s">
        <v>106</v>
      </c>
      <c r="G288" s="58" t="s">
        <v>107</v>
      </c>
      <c r="H288" s="56" t="s">
        <v>105</v>
      </c>
      <c r="I288" s="57"/>
      <c r="J288" s="57">
        <f t="shared" si="61"/>
        <v>43698</v>
      </c>
      <c r="K288" s="56" t="s">
        <v>18</v>
      </c>
      <c r="L288" s="56" t="s">
        <v>108</v>
      </c>
      <c r="M288" s="60" t="s">
        <v>275</v>
      </c>
      <c r="N288" s="56" t="s">
        <v>1499</v>
      </c>
      <c r="O288" s="56" t="s">
        <v>37</v>
      </c>
      <c r="P288" s="56" t="s">
        <v>1500</v>
      </c>
      <c r="Q288" s="56" t="s">
        <v>117</v>
      </c>
      <c r="R288" s="57"/>
      <c r="S288" s="56" t="s">
        <v>108</v>
      </c>
      <c r="T288" s="56" t="s">
        <v>108</v>
      </c>
      <c r="U288" s="59"/>
      <c r="V288" s="62" t="s">
        <v>122</v>
      </c>
      <c r="W288" s="76" t="s">
        <v>122</v>
      </c>
      <c r="X288" s="59"/>
      <c r="Y288" s="56" t="s">
        <v>108</v>
      </c>
      <c r="Z288" s="56" t="s">
        <v>121</v>
      </c>
      <c r="AA288" s="57">
        <v>43675</v>
      </c>
      <c r="AB288" s="63" t="s">
        <v>163</v>
      </c>
      <c r="AC288" s="60" t="s">
        <v>1501</v>
      </c>
      <c r="AD288" s="56" t="s">
        <v>118</v>
      </c>
      <c r="AE288" s="56" t="s">
        <v>90</v>
      </c>
      <c r="AF288" s="61"/>
      <c r="AG288" s="61"/>
      <c r="AH288" s="67"/>
      <c r="AI288" s="68"/>
      <c r="AJ288" s="69">
        <f t="shared" si="1"/>
        <v>7</v>
      </c>
      <c r="AK288" s="70" t="str">
        <f t="shared" si="74"/>
        <v/>
      </c>
      <c r="AL288" s="71" t="s">
        <v>17409</v>
      </c>
      <c r="AM288" s="71"/>
      <c r="AN288" s="70">
        <f t="shared" si="75"/>
        <v>43678</v>
      </c>
      <c r="AO288" s="70"/>
      <c r="AP288" s="74">
        <f ca="1"/>
        <v>291</v>
      </c>
    </row>
    <row r="289" spans="1:42" ht="14.4">
      <c r="A289" s="55" t="s">
        <v>1502</v>
      </c>
      <c r="B289" s="56" t="s">
        <v>89</v>
      </c>
      <c r="C289" s="57">
        <v>43676</v>
      </c>
      <c r="D289" s="56" t="s">
        <v>131</v>
      </c>
      <c r="E289" s="56" t="s">
        <v>105</v>
      </c>
      <c r="F289" s="58" t="s">
        <v>106</v>
      </c>
      <c r="G289" s="58" t="s">
        <v>107</v>
      </c>
      <c r="H289" s="56" t="s">
        <v>105</v>
      </c>
      <c r="I289" s="57"/>
      <c r="J289" s="57">
        <f t="shared" si="61"/>
        <v>43706</v>
      </c>
      <c r="K289" s="56" t="s">
        <v>18</v>
      </c>
      <c r="L289" s="56" t="s">
        <v>108</v>
      </c>
      <c r="M289" s="60" t="s">
        <v>275</v>
      </c>
      <c r="N289" s="56" t="s">
        <v>1504</v>
      </c>
      <c r="O289" s="56" t="s">
        <v>37</v>
      </c>
      <c r="P289" s="56" t="s">
        <v>1505</v>
      </c>
      <c r="Q289" s="56" t="s">
        <v>117</v>
      </c>
      <c r="R289" s="57"/>
      <c r="S289" s="56" t="s">
        <v>108</v>
      </c>
      <c r="T289" s="56" t="s">
        <v>108</v>
      </c>
      <c r="U289" s="57"/>
      <c r="V289" s="62" t="s">
        <v>122</v>
      </c>
      <c r="W289" s="76" t="s">
        <v>122</v>
      </c>
      <c r="X289" s="57"/>
      <c r="Y289" s="56" t="s">
        <v>108</v>
      </c>
      <c r="Z289" s="56" t="s">
        <v>121</v>
      </c>
      <c r="AA289" s="57">
        <v>43679</v>
      </c>
      <c r="AB289" s="63" t="s">
        <v>163</v>
      </c>
      <c r="AC289" s="64" t="s">
        <v>1506</v>
      </c>
      <c r="AD289" s="65" t="s">
        <v>97</v>
      </c>
      <c r="AE289" s="56" t="s">
        <v>119</v>
      </c>
      <c r="AF289" s="61"/>
      <c r="AG289" s="61"/>
      <c r="AH289" s="67"/>
      <c r="AI289" s="68"/>
      <c r="AJ289" s="69">
        <f t="shared" si="1"/>
        <v>3</v>
      </c>
      <c r="AK289" s="70" t="str">
        <f t="shared" si="74"/>
        <v/>
      </c>
      <c r="AL289" s="71" t="s">
        <v>17409</v>
      </c>
      <c r="AM289" s="71"/>
      <c r="AN289" s="70">
        <f t="shared" si="75"/>
        <v>43686</v>
      </c>
      <c r="AO289" s="70"/>
      <c r="AP289" s="74">
        <f ca="1"/>
        <v>283</v>
      </c>
    </row>
    <row r="290" spans="1:42" ht="14.4">
      <c r="A290" s="55" t="s">
        <v>1507</v>
      </c>
      <c r="B290" s="56" t="s">
        <v>89</v>
      </c>
      <c r="C290" s="57">
        <v>43675</v>
      </c>
      <c r="D290" s="56" t="s">
        <v>90</v>
      </c>
      <c r="E290" s="56" t="s">
        <v>105</v>
      </c>
      <c r="F290" s="58" t="s">
        <v>106</v>
      </c>
      <c r="G290" s="58" t="s">
        <v>107</v>
      </c>
      <c r="H290" s="56" t="s">
        <v>105</v>
      </c>
      <c r="I290" s="57"/>
      <c r="J290" s="57">
        <f t="shared" si="61"/>
        <v>43705</v>
      </c>
      <c r="K290" s="56" t="s">
        <v>18</v>
      </c>
      <c r="L290" s="56" t="s">
        <v>108</v>
      </c>
      <c r="M290" s="60" t="s">
        <v>275</v>
      </c>
      <c r="N290" s="56" t="s">
        <v>1508</v>
      </c>
      <c r="O290" s="56" t="s">
        <v>37</v>
      </c>
      <c r="P290" s="56" t="s">
        <v>1509</v>
      </c>
      <c r="Q290" s="56" t="s">
        <v>117</v>
      </c>
      <c r="R290" s="57"/>
      <c r="S290" s="56" t="s">
        <v>108</v>
      </c>
      <c r="T290" s="56" t="s">
        <v>108</v>
      </c>
      <c r="U290" s="57"/>
      <c r="V290" s="62" t="s">
        <v>122</v>
      </c>
      <c r="W290" s="76" t="s">
        <v>122</v>
      </c>
      <c r="X290" s="57"/>
      <c r="Y290" s="56" t="s">
        <v>108</v>
      </c>
      <c r="Z290" s="56" t="s">
        <v>121</v>
      </c>
      <c r="AA290" s="57">
        <v>43679</v>
      </c>
      <c r="AB290" s="63" t="s">
        <v>163</v>
      </c>
      <c r="AC290" s="64" t="s">
        <v>1510</v>
      </c>
      <c r="AD290" s="65" t="s">
        <v>97</v>
      </c>
      <c r="AE290" s="56" t="s">
        <v>119</v>
      </c>
      <c r="AF290" s="61"/>
      <c r="AG290" s="61"/>
      <c r="AH290" s="67"/>
      <c r="AI290" s="68"/>
      <c r="AJ290" s="69">
        <f t="shared" si="1"/>
        <v>4</v>
      </c>
      <c r="AK290" s="70" t="str">
        <f t="shared" si="74"/>
        <v/>
      </c>
      <c r="AL290" s="71" t="s">
        <v>17409</v>
      </c>
      <c r="AM290" s="71"/>
      <c r="AN290" s="70">
        <f t="shared" si="75"/>
        <v>43685</v>
      </c>
      <c r="AO290" s="70"/>
      <c r="AP290" s="74">
        <f ca="1"/>
        <v>284</v>
      </c>
    </row>
    <row r="291" spans="1:42" ht="14.4">
      <c r="A291" s="55" t="s">
        <v>1511</v>
      </c>
      <c r="B291" s="56" t="s">
        <v>89</v>
      </c>
      <c r="C291" s="57">
        <v>43686</v>
      </c>
      <c r="D291" s="56" t="s">
        <v>131</v>
      </c>
      <c r="E291" s="56" t="s">
        <v>105</v>
      </c>
      <c r="F291" s="58" t="s">
        <v>106</v>
      </c>
      <c r="G291" s="58" t="s">
        <v>107</v>
      </c>
      <c r="H291" s="56" t="s">
        <v>105</v>
      </c>
      <c r="I291" s="59"/>
      <c r="J291" s="59">
        <f t="shared" si="61"/>
        <v>43716</v>
      </c>
      <c r="K291" s="56" t="s">
        <v>18</v>
      </c>
      <c r="L291" s="56" t="s">
        <v>108</v>
      </c>
      <c r="M291" s="60" t="s">
        <v>275</v>
      </c>
      <c r="N291" s="56" t="s">
        <v>1512</v>
      </c>
      <c r="O291" s="56" t="s">
        <v>37</v>
      </c>
      <c r="P291" s="56" t="s">
        <v>1513</v>
      </c>
      <c r="Q291" s="56" t="s">
        <v>117</v>
      </c>
      <c r="R291" s="59"/>
      <c r="S291" s="56" t="s">
        <v>108</v>
      </c>
      <c r="T291" s="56" t="s">
        <v>108</v>
      </c>
      <c r="U291" s="59"/>
      <c r="V291" s="62" t="s">
        <v>122</v>
      </c>
      <c r="W291" s="76" t="s">
        <v>122</v>
      </c>
      <c r="X291" s="59"/>
      <c r="Y291" s="56" t="s">
        <v>108</v>
      </c>
      <c r="Z291" s="56" t="s">
        <v>121</v>
      </c>
      <c r="AA291" s="57">
        <v>43692</v>
      </c>
      <c r="AB291" s="63" t="s">
        <v>124</v>
      </c>
      <c r="AC291" s="64" t="s">
        <v>1514</v>
      </c>
      <c r="AD291" s="65" t="s">
        <v>97</v>
      </c>
      <c r="AE291" s="56" t="s">
        <v>119</v>
      </c>
      <c r="AF291" s="61"/>
      <c r="AG291" s="61"/>
      <c r="AH291" s="67"/>
      <c r="AI291" s="68"/>
      <c r="AJ291" s="69">
        <f t="shared" si="1"/>
        <v>6</v>
      </c>
      <c r="AK291" s="70" t="str">
        <f t="shared" si="74"/>
        <v/>
      </c>
      <c r="AL291" s="71" t="s">
        <v>17409</v>
      </c>
      <c r="AM291" s="71"/>
      <c r="AN291" s="70">
        <f t="shared" si="75"/>
        <v>43696</v>
      </c>
      <c r="AO291" s="70"/>
      <c r="AP291" s="74">
        <f ca="1"/>
        <v>273</v>
      </c>
    </row>
    <row r="292" spans="1:42" ht="14.4">
      <c r="A292" s="55" t="s">
        <v>1515</v>
      </c>
      <c r="B292" s="56" t="s">
        <v>89</v>
      </c>
      <c r="C292" s="57">
        <v>43691</v>
      </c>
      <c r="D292" s="56" t="s">
        <v>131</v>
      </c>
      <c r="E292" s="56" t="s">
        <v>105</v>
      </c>
      <c r="F292" s="58" t="s">
        <v>106</v>
      </c>
      <c r="G292" s="58" t="s">
        <v>107</v>
      </c>
      <c r="H292" s="56" t="s">
        <v>105</v>
      </c>
      <c r="I292" s="57"/>
      <c r="J292" s="57">
        <f t="shared" si="61"/>
        <v>43721</v>
      </c>
      <c r="K292" s="56" t="s">
        <v>18</v>
      </c>
      <c r="L292" s="56" t="s">
        <v>108</v>
      </c>
      <c r="M292" s="60" t="s">
        <v>275</v>
      </c>
      <c r="N292" s="56" t="s">
        <v>1516</v>
      </c>
      <c r="O292" s="56" t="s">
        <v>37</v>
      </c>
      <c r="P292" s="56" t="s">
        <v>1517</v>
      </c>
      <c r="Q292" s="56" t="s">
        <v>117</v>
      </c>
      <c r="R292" s="57"/>
      <c r="S292" s="56" t="s">
        <v>108</v>
      </c>
      <c r="T292" s="56" t="s">
        <v>108</v>
      </c>
      <c r="U292" s="57"/>
      <c r="V292" s="62" t="s">
        <v>122</v>
      </c>
      <c r="W292" s="76" t="s">
        <v>122</v>
      </c>
      <c r="X292" s="57"/>
      <c r="Y292" s="56" t="s">
        <v>108</v>
      </c>
      <c r="Z292" s="56" t="s">
        <v>121</v>
      </c>
      <c r="AA292" s="57">
        <v>43699</v>
      </c>
      <c r="AB292" s="63" t="s">
        <v>124</v>
      </c>
      <c r="AC292" s="64" t="s">
        <v>1518</v>
      </c>
      <c r="AD292" s="65" t="s">
        <v>97</v>
      </c>
      <c r="AE292" s="56" t="s">
        <v>119</v>
      </c>
      <c r="AF292" s="61"/>
      <c r="AG292" s="61"/>
      <c r="AH292" s="67"/>
      <c r="AI292" s="68"/>
      <c r="AJ292" s="69">
        <f t="shared" si="1"/>
        <v>8</v>
      </c>
      <c r="AK292" s="70" t="str">
        <f t="shared" si="74"/>
        <v/>
      </c>
      <c r="AL292" s="71" t="s">
        <v>17409</v>
      </c>
      <c r="AM292" s="71"/>
      <c r="AN292" s="70">
        <f t="shared" si="75"/>
        <v>43701</v>
      </c>
      <c r="AO292" s="70"/>
      <c r="AP292" s="74">
        <f ca="1"/>
        <v>268</v>
      </c>
    </row>
    <row r="293" spans="1:42" ht="14.4">
      <c r="A293" s="55" t="s">
        <v>1519</v>
      </c>
      <c r="B293" s="56" t="s">
        <v>89</v>
      </c>
      <c r="C293" s="57">
        <v>43696</v>
      </c>
      <c r="D293" s="56" t="s">
        <v>131</v>
      </c>
      <c r="E293" s="56" t="s">
        <v>105</v>
      </c>
      <c r="F293" s="58" t="s">
        <v>106</v>
      </c>
      <c r="G293" s="58" t="s">
        <v>107</v>
      </c>
      <c r="H293" s="56" t="s">
        <v>105</v>
      </c>
      <c r="I293" s="59"/>
      <c r="J293" s="59">
        <f t="shared" si="61"/>
        <v>43726</v>
      </c>
      <c r="K293" s="56" t="s">
        <v>18</v>
      </c>
      <c r="L293" s="56" t="s">
        <v>108</v>
      </c>
      <c r="M293" s="60" t="s">
        <v>275</v>
      </c>
      <c r="N293" s="56" t="s">
        <v>1520</v>
      </c>
      <c r="O293" s="56" t="s">
        <v>37</v>
      </c>
      <c r="P293" s="56" t="s">
        <v>1521</v>
      </c>
      <c r="Q293" s="56" t="s">
        <v>117</v>
      </c>
      <c r="R293" s="57"/>
      <c r="S293" s="56" t="s">
        <v>108</v>
      </c>
      <c r="T293" s="56" t="s">
        <v>108</v>
      </c>
      <c r="U293" s="59"/>
      <c r="V293" s="62" t="s">
        <v>122</v>
      </c>
      <c r="W293" s="76" t="s">
        <v>122</v>
      </c>
      <c r="X293" s="59"/>
      <c r="Y293" s="56" t="s">
        <v>108</v>
      </c>
      <c r="Z293" s="56" t="s">
        <v>121</v>
      </c>
      <c r="AA293" s="57">
        <v>43719</v>
      </c>
      <c r="AB293" s="63" t="s">
        <v>124</v>
      </c>
      <c r="AC293" s="64" t="s">
        <v>1522</v>
      </c>
      <c r="AD293" s="65" t="s">
        <v>97</v>
      </c>
      <c r="AE293" s="56" t="s">
        <v>119</v>
      </c>
      <c r="AF293" s="61"/>
      <c r="AG293" s="61"/>
      <c r="AH293" s="67"/>
      <c r="AI293" s="68"/>
      <c r="AJ293" s="69">
        <f t="shared" si="1"/>
        <v>23</v>
      </c>
      <c r="AK293" s="70" t="str">
        <f t="shared" si="74"/>
        <v/>
      </c>
      <c r="AL293" s="71" t="s">
        <v>17409</v>
      </c>
      <c r="AM293" s="71"/>
      <c r="AN293" s="70">
        <f t="shared" si="75"/>
        <v>43706</v>
      </c>
      <c r="AO293" s="70"/>
      <c r="AP293" s="74">
        <f ca="1"/>
        <v>263</v>
      </c>
    </row>
    <row r="294" spans="1:42" ht="14.4">
      <c r="A294" s="55" t="s">
        <v>1523</v>
      </c>
      <c r="B294" s="56" t="s">
        <v>89</v>
      </c>
      <c r="C294" s="57">
        <v>43700</v>
      </c>
      <c r="D294" s="56" t="s">
        <v>90</v>
      </c>
      <c r="E294" s="56" t="s">
        <v>105</v>
      </c>
      <c r="F294" s="58" t="s">
        <v>106</v>
      </c>
      <c r="G294" s="58" t="s">
        <v>107</v>
      </c>
      <c r="H294" s="56" t="s">
        <v>105</v>
      </c>
      <c r="I294" s="57"/>
      <c r="J294" s="57">
        <f t="shared" si="61"/>
        <v>43730</v>
      </c>
      <c r="K294" s="56" t="s">
        <v>108</v>
      </c>
      <c r="L294" s="56" t="s">
        <v>108</v>
      </c>
      <c r="M294" s="60" t="s">
        <v>275</v>
      </c>
      <c r="N294" s="56" t="s">
        <v>1524</v>
      </c>
      <c r="O294" s="56" t="s">
        <v>37</v>
      </c>
      <c r="P294" s="56" t="s">
        <v>1525</v>
      </c>
      <c r="Q294" s="56" t="s">
        <v>117</v>
      </c>
      <c r="R294" s="57"/>
      <c r="S294" s="56" t="s">
        <v>108</v>
      </c>
      <c r="T294" s="56" t="s">
        <v>108</v>
      </c>
      <c r="U294" s="57"/>
      <c r="V294" s="62" t="s">
        <v>122</v>
      </c>
      <c r="W294" s="76" t="s">
        <v>122</v>
      </c>
      <c r="X294" s="57"/>
      <c r="Y294" s="56" t="s">
        <v>108</v>
      </c>
      <c r="Z294" s="56" t="s">
        <v>121</v>
      </c>
      <c r="AA294" s="57">
        <v>43706</v>
      </c>
      <c r="AB294" s="63" t="s">
        <v>124</v>
      </c>
      <c r="AC294" s="64" t="s">
        <v>1526</v>
      </c>
      <c r="AD294" s="65" t="s">
        <v>97</v>
      </c>
      <c r="AE294" s="56" t="s">
        <v>119</v>
      </c>
      <c r="AF294" s="61"/>
      <c r="AG294" s="61"/>
      <c r="AH294" s="67"/>
      <c r="AI294" s="68"/>
      <c r="AJ294" s="69">
        <f t="shared" si="1"/>
        <v>6</v>
      </c>
      <c r="AK294" s="70" t="str">
        <f t="shared" si="74"/>
        <v/>
      </c>
      <c r="AL294" s="71" t="s">
        <v>17409</v>
      </c>
      <c r="AM294" s="71"/>
      <c r="AN294" s="70">
        <f t="shared" si="75"/>
        <v>43710</v>
      </c>
      <c r="AO294" s="70"/>
      <c r="AP294" s="74">
        <f ca="1"/>
        <v>259</v>
      </c>
    </row>
    <row r="295" spans="1:42" ht="14.4">
      <c r="A295" s="55" t="s">
        <v>1527</v>
      </c>
      <c r="B295" s="56" t="s">
        <v>89</v>
      </c>
      <c r="C295" s="57">
        <v>43711</v>
      </c>
      <c r="D295" s="56" t="s">
        <v>131</v>
      </c>
      <c r="E295" s="56" t="s">
        <v>105</v>
      </c>
      <c r="F295" s="58" t="s">
        <v>106</v>
      </c>
      <c r="G295" s="58" t="s">
        <v>107</v>
      </c>
      <c r="H295" s="56" t="s">
        <v>105</v>
      </c>
      <c r="I295" s="57"/>
      <c r="J295" s="57">
        <f t="shared" si="61"/>
        <v>43741</v>
      </c>
      <c r="K295" s="56" t="s">
        <v>18</v>
      </c>
      <c r="L295" s="56" t="s">
        <v>108</v>
      </c>
      <c r="M295" s="60" t="s">
        <v>275</v>
      </c>
      <c r="N295" s="56" t="s">
        <v>1528</v>
      </c>
      <c r="O295" s="56" t="s">
        <v>37</v>
      </c>
      <c r="P295" s="56" t="s">
        <v>1529</v>
      </c>
      <c r="Q295" s="56" t="s">
        <v>117</v>
      </c>
      <c r="R295" s="57"/>
      <c r="S295" s="56" t="s">
        <v>108</v>
      </c>
      <c r="T295" s="56" t="s">
        <v>108</v>
      </c>
      <c r="U295" s="59"/>
      <c r="V295" s="62" t="s">
        <v>122</v>
      </c>
      <c r="W295" s="76" t="s">
        <v>122</v>
      </c>
      <c r="X295" s="59"/>
      <c r="Y295" s="56" t="s">
        <v>108</v>
      </c>
      <c r="Z295" s="56" t="s">
        <v>121</v>
      </c>
      <c r="AA295" s="57">
        <v>43713</v>
      </c>
      <c r="AB295" s="63" t="s">
        <v>289</v>
      </c>
      <c r="AC295" s="64" t="s">
        <v>1530</v>
      </c>
      <c r="AD295" s="65" t="s">
        <v>97</v>
      </c>
      <c r="AE295" s="56" t="s">
        <v>119</v>
      </c>
      <c r="AF295" s="61"/>
      <c r="AG295" s="61"/>
      <c r="AH295" s="67"/>
      <c r="AI295" s="68"/>
      <c r="AJ295" s="69">
        <f t="shared" si="1"/>
        <v>2</v>
      </c>
      <c r="AK295" s="70" t="str">
        <f t="shared" si="74"/>
        <v/>
      </c>
      <c r="AL295" s="71" t="s">
        <v>17409</v>
      </c>
      <c r="AM295" s="71"/>
      <c r="AN295" s="70">
        <f t="shared" si="75"/>
        <v>43721</v>
      </c>
      <c r="AO295" s="70"/>
      <c r="AP295" s="74">
        <f ca="1"/>
        <v>248</v>
      </c>
    </row>
    <row r="296" spans="1:42" ht="14.4">
      <c r="A296" s="55" t="s">
        <v>1532</v>
      </c>
      <c r="B296" s="56" t="s">
        <v>89</v>
      </c>
      <c r="C296" s="57">
        <v>43714</v>
      </c>
      <c r="D296" s="56" t="s">
        <v>131</v>
      </c>
      <c r="E296" s="56" t="s">
        <v>105</v>
      </c>
      <c r="F296" s="58" t="s">
        <v>106</v>
      </c>
      <c r="G296" s="58" t="s">
        <v>107</v>
      </c>
      <c r="H296" s="56" t="s">
        <v>105</v>
      </c>
      <c r="I296" s="57"/>
      <c r="J296" s="57">
        <f t="shared" si="61"/>
        <v>43744</v>
      </c>
      <c r="K296" s="56" t="s">
        <v>18</v>
      </c>
      <c r="L296" s="56" t="s">
        <v>108</v>
      </c>
      <c r="M296" s="60" t="s">
        <v>275</v>
      </c>
      <c r="N296" s="56" t="s">
        <v>1533</v>
      </c>
      <c r="O296" s="56" t="s">
        <v>37</v>
      </c>
      <c r="P296" s="56" t="s">
        <v>1534</v>
      </c>
      <c r="Q296" s="56" t="s">
        <v>117</v>
      </c>
      <c r="R296" s="57"/>
      <c r="S296" s="56" t="s">
        <v>108</v>
      </c>
      <c r="T296" s="56" t="s">
        <v>108</v>
      </c>
      <c r="U296" s="57"/>
      <c r="V296" s="62" t="s">
        <v>122</v>
      </c>
      <c r="W296" s="76" t="s">
        <v>122</v>
      </c>
      <c r="X296" s="57"/>
      <c r="Y296" s="56" t="s">
        <v>108</v>
      </c>
      <c r="Z296" s="56" t="s">
        <v>121</v>
      </c>
      <c r="AA296" s="57">
        <v>43719</v>
      </c>
      <c r="AB296" s="63" t="s">
        <v>289</v>
      </c>
      <c r="AC296" s="64" t="s">
        <v>1535</v>
      </c>
      <c r="AD296" s="65" t="s">
        <v>97</v>
      </c>
      <c r="AE296" s="56" t="s">
        <v>119</v>
      </c>
      <c r="AF296" s="61"/>
      <c r="AG296" s="61"/>
      <c r="AH296" s="67"/>
      <c r="AI296" s="68"/>
      <c r="AJ296" s="69">
        <f t="shared" si="1"/>
        <v>5</v>
      </c>
      <c r="AK296" s="70" t="str">
        <f t="shared" si="74"/>
        <v/>
      </c>
      <c r="AL296" s="71" t="s">
        <v>17409</v>
      </c>
      <c r="AM296" s="71"/>
      <c r="AN296" s="70">
        <f t="shared" si="75"/>
        <v>43724</v>
      </c>
      <c r="AO296" s="70"/>
      <c r="AP296" s="74">
        <f ca="1"/>
        <v>245</v>
      </c>
    </row>
    <row r="297" spans="1:42" ht="14.4">
      <c r="A297" s="55" t="s">
        <v>1536</v>
      </c>
      <c r="B297" s="56" t="s">
        <v>89</v>
      </c>
      <c r="C297" s="57">
        <v>43739</v>
      </c>
      <c r="D297" s="56" t="s">
        <v>131</v>
      </c>
      <c r="E297" s="56" t="s">
        <v>105</v>
      </c>
      <c r="F297" s="58" t="s">
        <v>106</v>
      </c>
      <c r="G297" s="58" t="s">
        <v>107</v>
      </c>
      <c r="H297" s="56" t="s">
        <v>105</v>
      </c>
      <c r="I297" s="59"/>
      <c r="J297" s="59">
        <f t="shared" si="61"/>
        <v>43769</v>
      </c>
      <c r="K297" s="56" t="s">
        <v>18</v>
      </c>
      <c r="L297" s="56" t="s">
        <v>108</v>
      </c>
      <c r="M297" s="60" t="s">
        <v>275</v>
      </c>
      <c r="N297" s="56" t="s">
        <v>1538</v>
      </c>
      <c r="O297" s="56" t="s">
        <v>37</v>
      </c>
      <c r="P297" s="56" t="s">
        <v>1539</v>
      </c>
      <c r="Q297" s="56" t="s">
        <v>117</v>
      </c>
      <c r="R297" s="59"/>
      <c r="S297" s="56" t="s">
        <v>108</v>
      </c>
      <c r="T297" s="56" t="s">
        <v>108</v>
      </c>
      <c r="U297" s="57"/>
      <c r="V297" s="62" t="s">
        <v>122</v>
      </c>
      <c r="W297" s="76" t="s">
        <v>122</v>
      </c>
      <c r="X297" s="59"/>
      <c r="Y297" s="56" t="s">
        <v>108</v>
      </c>
      <c r="Z297" s="56" t="s">
        <v>121</v>
      </c>
      <c r="AA297" s="57">
        <v>43754</v>
      </c>
      <c r="AB297" s="63" t="s">
        <v>389</v>
      </c>
      <c r="AC297" s="64" t="s">
        <v>1541</v>
      </c>
      <c r="AD297" s="65" t="s">
        <v>97</v>
      </c>
      <c r="AE297" s="56" t="s">
        <v>119</v>
      </c>
      <c r="AF297" s="61"/>
      <c r="AG297" s="61"/>
      <c r="AH297" s="67"/>
      <c r="AI297" s="68"/>
      <c r="AJ297" s="69">
        <f t="shared" si="1"/>
        <v>15</v>
      </c>
      <c r="AK297" s="70"/>
      <c r="AL297" s="71"/>
      <c r="AM297" s="71"/>
      <c r="AN297" s="70"/>
      <c r="AO297" s="70"/>
      <c r="AP297" s="74">
        <f ca="1"/>
        <v>220</v>
      </c>
    </row>
    <row r="298" spans="1:42" ht="14.4">
      <c r="A298" s="55" t="s">
        <v>1543</v>
      </c>
      <c r="B298" s="56" t="s">
        <v>89</v>
      </c>
      <c r="C298" s="57">
        <v>43739</v>
      </c>
      <c r="D298" s="56" t="s">
        <v>131</v>
      </c>
      <c r="E298" s="56" t="s">
        <v>105</v>
      </c>
      <c r="F298" s="58" t="s">
        <v>106</v>
      </c>
      <c r="G298" s="58" t="s">
        <v>107</v>
      </c>
      <c r="H298" s="56" t="s">
        <v>105</v>
      </c>
      <c r="I298" s="59"/>
      <c r="J298" s="59">
        <f t="shared" si="61"/>
        <v>43769</v>
      </c>
      <c r="K298" s="56" t="s">
        <v>18</v>
      </c>
      <c r="L298" s="56" t="s">
        <v>108</v>
      </c>
      <c r="M298" s="60" t="s">
        <v>275</v>
      </c>
      <c r="N298" s="56" t="s">
        <v>1546</v>
      </c>
      <c r="O298" s="56" t="s">
        <v>37</v>
      </c>
      <c r="P298" s="56" t="s">
        <v>1547</v>
      </c>
      <c r="Q298" s="56" t="s">
        <v>117</v>
      </c>
      <c r="R298" s="59"/>
      <c r="S298" s="56" t="s">
        <v>108</v>
      </c>
      <c r="T298" s="56" t="s">
        <v>108</v>
      </c>
      <c r="U298" s="57"/>
      <c r="V298" s="62" t="s">
        <v>122</v>
      </c>
      <c r="W298" s="76" t="s">
        <v>122</v>
      </c>
      <c r="X298" s="59"/>
      <c r="Y298" s="56" t="s">
        <v>108</v>
      </c>
      <c r="Z298" s="56" t="s">
        <v>121</v>
      </c>
      <c r="AA298" s="57">
        <v>43754</v>
      </c>
      <c r="AB298" s="63" t="s">
        <v>389</v>
      </c>
      <c r="AC298" s="64" t="s">
        <v>1548</v>
      </c>
      <c r="AD298" s="65" t="s">
        <v>97</v>
      </c>
      <c r="AE298" s="56" t="s">
        <v>119</v>
      </c>
      <c r="AF298" s="61"/>
      <c r="AG298" s="61"/>
      <c r="AH298" s="67"/>
      <c r="AI298" s="68"/>
      <c r="AJ298" s="69">
        <f t="shared" si="1"/>
        <v>15</v>
      </c>
      <c r="AK298" s="70"/>
      <c r="AL298" s="71"/>
      <c r="AM298" s="71"/>
      <c r="AN298" s="70"/>
      <c r="AO298" s="70"/>
      <c r="AP298" s="74">
        <f ca="1"/>
        <v>220</v>
      </c>
    </row>
    <row r="299" spans="1:42" ht="14.4">
      <c r="A299" s="55" t="s">
        <v>1549</v>
      </c>
      <c r="B299" s="56" t="s">
        <v>89</v>
      </c>
      <c r="C299" s="57">
        <v>43741</v>
      </c>
      <c r="D299" s="56" t="s">
        <v>131</v>
      </c>
      <c r="E299" s="56" t="s">
        <v>105</v>
      </c>
      <c r="F299" s="58" t="s">
        <v>106</v>
      </c>
      <c r="G299" s="58" t="s">
        <v>107</v>
      </c>
      <c r="H299" s="56" t="s">
        <v>105</v>
      </c>
      <c r="I299" s="59"/>
      <c r="J299" s="59">
        <f t="shared" si="61"/>
        <v>43771</v>
      </c>
      <c r="K299" s="56" t="s">
        <v>18</v>
      </c>
      <c r="L299" s="56" t="s">
        <v>108</v>
      </c>
      <c r="M299" s="60" t="s">
        <v>275</v>
      </c>
      <c r="N299" s="56" t="s">
        <v>1550</v>
      </c>
      <c r="O299" s="56" t="s">
        <v>37</v>
      </c>
      <c r="P299" s="56" t="s">
        <v>1551</v>
      </c>
      <c r="Q299" s="56" t="s">
        <v>117</v>
      </c>
      <c r="R299" s="59"/>
      <c r="S299" s="56" t="s">
        <v>108</v>
      </c>
      <c r="T299" s="56" t="s">
        <v>108</v>
      </c>
      <c r="U299" s="57"/>
      <c r="V299" s="62" t="s">
        <v>122</v>
      </c>
      <c r="W299" s="76" t="s">
        <v>122</v>
      </c>
      <c r="X299" s="59"/>
      <c r="Y299" s="56" t="s">
        <v>108</v>
      </c>
      <c r="Z299" s="56" t="s">
        <v>121</v>
      </c>
      <c r="AA299" s="57">
        <v>43754</v>
      </c>
      <c r="AB299" s="63" t="s">
        <v>389</v>
      </c>
      <c r="AC299" s="64" t="s">
        <v>1552</v>
      </c>
      <c r="AD299" s="65" t="s">
        <v>97</v>
      </c>
      <c r="AE299" s="56" t="s">
        <v>119</v>
      </c>
      <c r="AF299" s="61"/>
      <c r="AG299" s="61"/>
      <c r="AH299" s="67"/>
      <c r="AI299" s="68"/>
      <c r="AJ299" s="69">
        <f t="shared" si="1"/>
        <v>13</v>
      </c>
      <c r="AK299" s="70"/>
      <c r="AL299" s="71"/>
      <c r="AM299" s="71"/>
      <c r="AN299" s="70"/>
      <c r="AO299" s="70"/>
      <c r="AP299" s="74">
        <f ca="1"/>
        <v>218</v>
      </c>
    </row>
    <row r="300" spans="1:42" ht="14.4">
      <c r="A300" s="55" t="s">
        <v>1553</v>
      </c>
      <c r="B300" s="56" t="s">
        <v>89</v>
      </c>
      <c r="C300" s="57">
        <v>43742</v>
      </c>
      <c r="D300" s="56" t="s">
        <v>131</v>
      </c>
      <c r="E300" s="56" t="s">
        <v>105</v>
      </c>
      <c r="F300" s="58" t="s">
        <v>106</v>
      </c>
      <c r="G300" s="58" t="s">
        <v>107</v>
      </c>
      <c r="H300" s="56" t="s">
        <v>105</v>
      </c>
      <c r="I300" s="59"/>
      <c r="J300" s="59">
        <f t="shared" si="61"/>
        <v>43772</v>
      </c>
      <c r="K300" s="56" t="s">
        <v>18</v>
      </c>
      <c r="L300" s="56" t="s">
        <v>108</v>
      </c>
      <c r="M300" s="60" t="s">
        <v>275</v>
      </c>
      <c r="N300" s="56" t="s">
        <v>1555</v>
      </c>
      <c r="O300" s="56" t="s">
        <v>37</v>
      </c>
      <c r="P300" s="56" t="s">
        <v>1556</v>
      </c>
      <c r="Q300" s="56" t="s">
        <v>117</v>
      </c>
      <c r="R300" s="59"/>
      <c r="S300" s="56" t="s">
        <v>108</v>
      </c>
      <c r="T300" s="56" t="s">
        <v>108</v>
      </c>
      <c r="U300" s="57"/>
      <c r="V300" s="62" t="s">
        <v>122</v>
      </c>
      <c r="W300" s="76" t="s">
        <v>122</v>
      </c>
      <c r="X300" s="59"/>
      <c r="Y300" s="56" t="s">
        <v>108</v>
      </c>
      <c r="Z300" s="56" t="s">
        <v>121</v>
      </c>
      <c r="AA300" s="57">
        <v>43754</v>
      </c>
      <c r="AB300" s="63" t="s">
        <v>389</v>
      </c>
      <c r="AC300" s="64" t="s">
        <v>1557</v>
      </c>
      <c r="AD300" s="65" t="s">
        <v>97</v>
      </c>
      <c r="AE300" s="56" t="s">
        <v>119</v>
      </c>
      <c r="AF300" s="61"/>
      <c r="AG300" s="61"/>
      <c r="AH300" s="67"/>
      <c r="AI300" s="68"/>
      <c r="AJ300" s="69">
        <f t="shared" si="1"/>
        <v>12</v>
      </c>
      <c r="AK300" s="70"/>
      <c r="AL300" s="71"/>
      <c r="AM300" s="71"/>
      <c r="AN300" s="70"/>
      <c r="AO300" s="70"/>
      <c r="AP300" s="74">
        <f ca="1"/>
        <v>217</v>
      </c>
    </row>
    <row r="301" spans="1:42" ht="14.4">
      <c r="A301" s="55" t="s">
        <v>1558</v>
      </c>
      <c r="B301" s="56" t="s">
        <v>89</v>
      </c>
      <c r="C301" s="57">
        <v>43746</v>
      </c>
      <c r="D301" s="56" t="s">
        <v>90</v>
      </c>
      <c r="E301" s="56" t="s">
        <v>105</v>
      </c>
      <c r="F301" s="58" t="s">
        <v>106</v>
      </c>
      <c r="G301" s="58" t="s">
        <v>107</v>
      </c>
      <c r="H301" s="56" t="s">
        <v>105</v>
      </c>
      <c r="I301" s="59"/>
      <c r="J301" s="59">
        <f t="shared" si="61"/>
        <v>43776</v>
      </c>
      <c r="K301" s="56" t="s">
        <v>18</v>
      </c>
      <c r="L301" s="56" t="s">
        <v>108</v>
      </c>
      <c r="M301" s="60" t="s">
        <v>275</v>
      </c>
      <c r="N301" s="56" t="s">
        <v>1559</v>
      </c>
      <c r="O301" s="56" t="s">
        <v>37</v>
      </c>
      <c r="P301" s="56" t="s">
        <v>1560</v>
      </c>
      <c r="Q301" s="56" t="s">
        <v>117</v>
      </c>
      <c r="R301" s="59"/>
      <c r="S301" s="56" t="s">
        <v>108</v>
      </c>
      <c r="T301" s="56" t="s">
        <v>108</v>
      </c>
      <c r="U301" s="57"/>
      <c r="V301" s="62" t="s">
        <v>122</v>
      </c>
      <c r="W301" s="76" t="s">
        <v>122</v>
      </c>
      <c r="X301" s="59"/>
      <c r="Y301" s="56" t="s">
        <v>108</v>
      </c>
      <c r="Z301" s="56" t="s">
        <v>121</v>
      </c>
      <c r="AA301" s="57">
        <v>43756</v>
      </c>
      <c r="AB301" s="63" t="s">
        <v>389</v>
      </c>
      <c r="AC301" s="64" t="s">
        <v>1561</v>
      </c>
      <c r="AD301" s="65" t="s">
        <v>97</v>
      </c>
      <c r="AE301" s="56" t="s">
        <v>119</v>
      </c>
      <c r="AF301" s="61"/>
      <c r="AG301" s="61"/>
      <c r="AH301" s="67"/>
      <c r="AI301" s="68"/>
      <c r="AJ301" s="69">
        <f t="shared" si="1"/>
        <v>10</v>
      </c>
      <c r="AK301" s="70"/>
      <c r="AL301" s="71"/>
      <c r="AM301" s="71"/>
      <c r="AN301" s="70"/>
      <c r="AO301" s="70"/>
      <c r="AP301" s="74">
        <f ca="1"/>
        <v>213</v>
      </c>
    </row>
    <row r="302" spans="1:42" ht="14.4">
      <c r="A302" s="55" t="s">
        <v>1562</v>
      </c>
      <c r="B302" s="56" t="s">
        <v>89</v>
      </c>
      <c r="C302" s="57">
        <v>43739</v>
      </c>
      <c r="D302" s="56" t="s">
        <v>131</v>
      </c>
      <c r="E302" s="56" t="s">
        <v>105</v>
      </c>
      <c r="F302" s="58" t="s">
        <v>106</v>
      </c>
      <c r="G302" s="58" t="s">
        <v>107</v>
      </c>
      <c r="H302" s="56" t="s">
        <v>105</v>
      </c>
      <c r="I302" s="59"/>
      <c r="J302" s="59">
        <f t="shared" si="61"/>
        <v>43769</v>
      </c>
      <c r="K302" s="56" t="s">
        <v>18</v>
      </c>
      <c r="L302" s="56" t="s">
        <v>108</v>
      </c>
      <c r="M302" s="60" t="s">
        <v>275</v>
      </c>
      <c r="N302" s="56" t="s">
        <v>1564</v>
      </c>
      <c r="O302" s="56" t="s">
        <v>37</v>
      </c>
      <c r="P302" s="56" t="s">
        <v>1565</v>
      </c>
      <c r="Q302" s="56" t="s">
        <v>117</v>
      </c>
      <c r="R302" s="59"/>
      <c r="S302" s="56" t="s">
        <v>108</v>
      </c>
      <c r="T302" s="56" t="s">
        <v>108</v>
      </c>
      <c r="U302" s="57"/>
      <c r="V302" s="62" t="s">
        <v>122</v>
      </c>
      <c r="W302" s="76" t="s">
        <v>122</v>
      </c>
      <c r="X302" s="59"/>
      <c r="Y302" s="56" t="s">
        <v>108</v>
      </c>
      <c r="Z302" s="56" t="s">
        <v>121</v>
      </c>
      <c r="AA302" s="57">
        <v>43754</v>
      </c>
      <c r="AB302" s="63" t="s">
        <v>389</v>
      </c>
      <c r="AC302" s="64" t="s">
        <v>1566</v>
      </c>
      <c r="AD302" s="65" t="s">
        <v>97</v>
      </c>
      <c r="AE302" s="56" t="s">
        <v>119</v>
      </c>
      <c r="AF302" s="61"/>
      <c r="AG302" s="61"/>
      <c r="AH302" s="67"/>
      <c r="AI302" s="68"/>
      <c r="AJ302" s="69">
        <f t="shared" si="1"/>
        <v>15</v>
      </c>
      <c r="AK302" s="70"/>
      <c r="AL302" s="71"/>
      <c r="AM302" s="71"/>
      <c r="AN302" s="70"/>
      <c r="AO302" s="70"/>
      <c r="AP302" s="74">
        <f ca="1"/>
        <v>220</v>
      </c>
    </row>
    <row r="303" spans="1:42" ht="14.4">
      <c r="A303" s="55" t="s">
        <v>1567</v>
      </c>
      <c r="B303" s="56" t="s">
        <v>89</v>
      </c>
      <c r="C303" s="57">
        <v>43755</v>
      </c>
      <c r="D303" s="56" t="s">
        <v>131</v>
      </c>
      <c r="E303" s="56" t="s">
        <v>105</v>
      </c>
      <c r="F303" s="58" t="s">
        <v>106</v>
      </c>
      <c r="G303" s="58" t="s">
        <v>107</v>
      </c>
      <c r="H303" s="56" t="s">
        <v>105</v>
      </c>
      <c r="I303" s="59"/>
      <c r="J303" s="59">
        <f t="shared" si="61"/>
        <v>43785</v>
      </c>
      <c r="K303" s="56" t="s">
        <v>18</v>
      </c>
      <c r="L303" s="56" t="s">
        <v>108</v>
      </c>
      <c r="M303" s="60" t="s">
        <v>1568</v>
      </c>
      <c r="N303" s="56" t="s">
        <v>1569</v>
      </c>
      <c r="O303" s="56" t="s">
        <v>37</v>
      </c>
      <c r="P303" s="56" t="s">
        <v>1571</v>
      </c>
      <c r="Q303" s="56" t="s">
        <v>117</v>
      </c>
      <c r="R303" s="59"/>
      <c r="S303" s="56" t="s">
        <v>108</v>
      </c>
      <c r="T303" s="56" t="s">
        <v>108</v>
      </c>
      <c r="U303" s="57"/>
      <c r="V303" s="62" t="s">
        <v>122</v>
      </c>
      <c r="W303" s="62" t="s">
        <v>122</v>
      </c>
      <c r="X303" s="59"/>
      <c r="Y303" s="56" t="s">
        <v>108</v>
      </c>
      <c r="Z303" s="56" t="s">
        <v>121</v>
      </c>
      <c r="AA303" s="57">
        <v>43760</v>
      </c>
      <c r="AB303" s="63" t="s">
        <v>389</v>
      </c>
      <c r="AC303" s="64" t="s">
        <v>1572</v>
      </c>
      <c r="AD303" s="65" t="s">
        <v>97</v>
      </c>
      <c r="AE303" s="56" t="s">
        <v>119</v>
      </c>
      <c r="AF303" s="61"/>
      <c r="AG303" s="61"/>
      <c r="AH303" s="67"/>
      <c r="AI303" s="68"/>
      <c r="AJ303" s="69">
        <f t="shared" si="1"/>
        <v>5</v>
      </c>
      <c r="AK303" s="70"/>
      <c r="AL303" s="71"/>
      <c r="AM303" s="71"/>
      <c r="AN303" s="70"/>
      <c r="AO303" s="70"/>
      <c r="AP303" s="74">
        <f ca="1"/>
        <v>204</v>
      </c>
    </row>
    <row r="304" spans="1:42" ht="14.4">
      <c r="A304" s="55" t="s">
        <v>1573</v>
      </c>
      <c r="B304" s="56" t="s">
        <v>89</v>
      </c>
      <c r="C304" s="57">
        <v>43767</v>
      </c>
      <c r="D304" s="56" t="s">
        <v>90</v>
      </c>
      <c r="E304" s="56" t="s">
        <v>105</v>
      </c>
      <c r="F304" s="58" t="s">
        <v>106</v>
      </c>
      <c r="G304" s="58" t="s">
        <v>107</v>
      </c>
      <c r="H304" s="56" t="s">
        <v>105</v>
      </c>
      <c r="I304" s="59"/>
      <c r="J304" s="59">
        <f t="shared" si="61"/>
        <v>43797</v>
      </c>
      <c r="K304" s="56" t="s">
        <v>18</v>
      </c>
      <c r="L304" s="56" t="s">
        <v>108</v>
      </c>
      <c r="M304" s="60" t="s">
        <v>275</v>
      </c>
      <c r="N304" s="56" t="s">
        <v>1576</v>
      </c>
      <c r="O304" s="56" t="s">
        <v>37</v>
      </c>
      <c r="P304" s="56" t="s">
        <v>1577</v>
      </c>
      <c r="Q304" s="56" t="s">
        <v>117</v>
      </c>
      <c r="R304" s="59"/>
      <c r="S304" s="56" t="s">
        <v>108</v>
      </c>
      <c r="T304" s="56" t="s">
        <v>108</v>
      </c>
      <c r="U304" s="57"/>
      <c r="V304" s="62" t="s">
        <v>122</v>
      </c>
      <c r="W304" s="62" t="s">
        <v>122</v>
      </c>
      <c r="X304" s="59"/>
      <c r="Y304" s="56" t="s">
        <v>108</v>
      </c>
      <c r="Z304" s="56" t="s">
        <v>121</v>
      </c>
      <c r="AA304" s="57">
        <v>43782</v>
      </c>
      <c r="AB304" s="63" t="s">
        <v>389</v>
      </c>
      <c r="AC304" s="64" t="s">
        <v>1578</v>
      </c>
      <c r="AD304" s="56" t="s">
        <v>97</v>
      </c>
      <c r="AE304" s="56" t="s">
        <v>119</v>
      </c>
      <c r="AF304" s="61"/>
      <c r="AG304" s="61"/>
      <c r="AH304" s="67"/>
      <c r="AI304" s="68"/>
      <c r="AJ304" s="69">
        <f t="shared" si="1"/>
        <v>15</v>
      </c>
      <c r="AK304" s="70"/>
      <c r="AL304" s="71"/>
      <c r="AM304" s="71"/>
      <c r="AN304" s="70"/>
      <c r="AO304" s="70"/>
      <c r="AP304" s="74">
        <f ca="1"/>
        <v>192</v>
      </c>
    </row>
    <row r="305" spans="1:42" ht="14.4">
      <c r="A305" s="55" t="s">
        <v>1580</v>
      </c>
      <c r="B305" s="56" t="s">
        <v>89</v>
      </c>
      <c r="C305" s="57">
        <v>43768</v>
      </c>
      <c r="D305" s="56" t="s">
        <v>90</v>
      </c>
      <c r="E305" s="56" t="s">
        <v>105</v>
      </c>
      <c r="F305" s="58" t="s">
        <v>106</v>
      </c>
      <c r="G305" s="58" t="s">
        <v>107</v>
      </c>
      <c r="H305" s="56" t="s">
        <v>105</v>
      </c>
      <c r="I305" s="59"/>
      <c r="J305" s="59">
        <f t="shared" si="61"/>
        <v>43798</v>
      </c>
      <c r="K305" s="56" t="s">
        <v>18</v>
      </c>
      <c r="L305" s="56" t="s">
        <v>108</v>
      </c>
      <c r="M305" s="60" t="s">
        <v>275</v>
      </c>
      <c r="N305" s="56" t="s">
        <v>1582</v>
      </c>
      <c r="O305" s="56" t="s">
        <v>37</v>
      </c>
      <c r="P305" s="56" t="s">
        <v>1583</v>
      </c>
      <c r="Q305" s="56" t="s">
        <v>117</v>
      </c>
      <c r="R305" s="59"/>
      <c r="S305" s="56" t="s">
        <v>108</v>
      </c>
      <c r="T305" s="56" t="s">
        <v>108</v>
      </c>
      <c r="U305" s="57"/>
      <c r="V305" s="62" t="s">
        <v>122</v>
      </c>
      <c r="W305" s="62" t="s">
        <v>122</v>
      </c>
      <c r="X305" s="59"/>
      <c r="Y305" s="56" t="s">
        <v>108</v>
      </c>
      <c r="Z305" s="56" t="s">
        <v>121</v>
      </c>
      <c r="AA305" s="57">
        <v>43782</v>
      </c>
      <c r="AB305" s="63" t="s">
        <v>389</v>
      </c>
      <c r="AC305" s="64" t="s">
        <v>1584</v>
      </c>
      <c r="AD305" s="56" t="s">
        <v>97</v>
      </c>
      <c r="AE305" s="56" t="s">
        <v>119</v>
      </c>
      <c r="AF305" s="61"/>
      <c r="AG305" s="61"/>
      <c r="AH305" s="67"/>
      <c r="AI305" s="68"/>
      <c r="AJ305" s="69">
        <f t="shared" si="1"/>
        <v>14</v>
      </c>
      <c r="AK305" s="70"/>
      <c r="AL305" s="71"/>
      <c r="AM305" s="71"/>
      <c r="AN305" s="70"/>
      <c r="AO305" s="70"/>
      <c r="AP305" s="74">
        <f ca="1"/>
        <v>191</v>
      </c>
    </row>
    <row r="306" spans="1:42" ht="14.4">
      <c r="A306" s="55" t="s">
        <v>1585</v>
      </c>
      <c r="B306" s="56" t="s">
        <v>89</v>
      </c>
      <c r="C306" s="57">
        <v>43774</v>
      </c>
      <c r="D306" s="56" t="s">
        <v>90</v>
      </c>
      <c r="E306" s="56" t="s">
        <v>105</v>
      </c>
      <c r="F306" s="58" t="s">
        <v>106</v>
      </c>
      <c r="G306" s="58" t="s">
        <v>107</v>
      </c>
      <c r="H306" s="56" t="s">
        <v>105</v>
      </c>
      <c r="I306" s="59"/>
      <c r="J306" s="59">
        <f t="shared" si="61"/>
        <v>43804</v>
      </c>
      <c r="K306" s="56" t="s">
        <v>18</v>
      </c>
      <c r="L306" s="56" t="s">
        <v>108</v>
      </c>
      <c r="M306" s="60" t="s">
        <v>275</v>
      </c>
      <c r="N306" s="56" t="s">
        <v>1586</v>
      </c>
      <c r="O306" s="56" t="s">
        <v>37</v>
      </c>
      <c r="P306" s="56" t="s">
        <v>1587</v>
      </c>
      <c r="Q306" s="56" t="s">
        <v>117</v>
      </c>
      <c r="R306" s="59"/>
      <c r="S306" s="56" t="s">
        <v>108</v>
      </c>
      <c r="T306" s="56" t="s">
        <v>108</v>
      </c>
      <c r="U306" s="57"/>
      <c r="V306" s="62" t="s">
        <v>122</v>
      </c>
      <c r="W306" s="62" t="s">
        <v>122</v>
      </c>
      <c r="X306" s="59"/>
      <c r="Y306" s="56" t="s">
        <v>108</v>
      </c>
      <c r="Z306" s="56" t="s">
        <v>121</v>
      </c>
      <c r="AA306" s="57">
        <v>43782</v>
      </c>
      <c r="AB306" s="63" t="s">
        <v>318</v>
      </c>
      <c r="AC306" s="64" t="s">
        <v>1590</v>
      </c>
      <c r="AD306" s="56" t="s">
        <v>97</v>
      </c>
      <c r="AE306" s="56" t="s">
        <v>119</v>
      </c>
      <c r="AF306" s="61"/>
      <c r="AG306" s="61"/>
      <c r="AH306" s="67"/>
      <c r="AI306" s="68"/>
      <c r="AJ306" s="69">
        <f t="shared" si="1"/>
        <v>8</v>
      </c>
      <c r="AK306" s="70"/>
      <c r="AL306" s="71"/>
      <c r="AM306" s="71"/>
      <c r="AN306" s="70"/>
      <c r="AO306" s="70"/>
      <c r="AP306" s="74">
        <f ca="1"/>
        <v>185</v>
      </c>
    </row>
    <row r="307" spans="1:42" ht="14.4">
      <c r="A307" s="55" t="s">
        <v>1592</v>
      </c>
      <c r="B307" s="56" t="s">
        <v>89</v>
      </c>
      <c r="C307" s="57">
        <v>43777</v>
      </c>
      <c r="D307" s="56" t="s">
        <v>90</v>
      </c>
      <c r="E307" s="56" t="s">
        <v>105</v>
      </c>
      <c r="F307" s="58" t="s">
        <v>106</v>
      </c>
      <c r="G307" s="58" t="s">
        <v>107</v>
      </c>
      <c r="H307" s="56" t="s">
        <v>105</v>
      </c>
      <c r="I307" s="59"/>
      <c r="J307" s="59">
        <f t="shared" si="61"/>
        <v>43807</v>
      </c>
      <c r="K307" s="56" t="s">
        <v>18</v>
      </c>
      <c r="L307" s="56" t="s">
        <v>108</v>
      </c>
      <c r="M307" s="60" t="s">
        <v>275</v>
      </c>
      <c r="N307" s="56" t="s">
        <v>1593</v>
      </c>
      <c r="O307" s="56" t="s">
        <v>37</v>
      </c>
      <c r="P307" s="56" t="s">
        <v>1594</v>
      </c>
      <c r="Q307" s="56" t="s">
        <v>117</v>
      </c>
      <c r="R307" s="59"/>
      <c r="S307" s="56" t="s">
        <v>108</v>
      </c>
      <c r="T307" s="56" t="s">
        <v>108</v>
      </c>
      <c r="U307" s="57"/>
      <c r="V307" s="62" t="s">
        <v>122</v>
      </c>
      <c r="W307" s="62" t="s">
        <v>122</v>
      </c>
      <c r="X307" s="59"/>
      <c r="Y307" s="56" t="s">
        <v>108</v>
      </c>
      <c r="Z307" s="56" t="s">
        <v>121</v>
      </c>
      <c r="AA307" s="57">
        <v>43784</v>
      </c>
      <c r="AB307" s="63" t="s">
        <v>318</v>
      </c>
      <c r="AC307" s="64" t="s">
        <v>1595</v>
      </c>
      <c r="AD307" s="56" t="s">
        <v>97</v>
      </c>
      <c r="AE307" s="56" t="s">
        <v>119</v>
      </c>
      <c r="AF307" s="61"/>
      <c r="AG307" s="61"/>
      <c r="AH307" s="67"/>
      <c r="AI307" s="68"/>
      <c r="AJ307" s="69">
        <f t="shared" si="1"/>
        <v>7</v>
      </c>
      <c r="AK307" s="70"/>
      <c r="AL307" s="71"/>
      <c r="AM307" s="71"/>
      <c r="AN307" s="70"/>
      <c r="AO307" s="70"/>
      <c r="AP307" s="74">
        <f ca="1"/>
        <v>182</v>
      </c>
    </row>
    <row r="308" spans="1:42" ht="26.5">
      <c r="A308" s="55" t="s">
        <v>1596</v>
      </c>
      <c r="B308" s="56" t="s">
        <v>89</v>
      </c>
      <c r="C308" s="57">
        <v>43777</v>
      </c>
      <c r="D308" s="56" t="s">
        <v>90</v>
      </c>
      <c r="E308" s="56" t="s">
        <v>105</v>
      </c>
      <c r="F308" s="58" t="s">
        <v>106</v>
      </c>
      <c r="G308" s="58" t="s">
        <v>107</v>
      </c>
      <c r="H308" s="56" t="s">
        <v>105</v>
      </c>
      <c r="I308" s="59"/>
      <c r="J308" s="59">
        <f t="shared" si="61"/>
        <v>43807</v>
      </c>
      <c r="K308" s="56" t="s">
        <v>18</v>
      </c>
      <c r="L308" s="56" t="s">
        <v>108</v>
      </c>
      <c r="M308" s="60" t="s">
        <v>275</v>
      </c>
      <c r="N308" s="56" t="s">
        <v>1597</v>
      </c>
      <c r="O308" s="56" t="s">
        <v>37</v>
      </c>
      <c r="P308" s="56" t="s">
        <v>1598</v>
      </c>
      <c r="Q308" s="56" t="s">
        <v>117</v>
      </c>
      <c r="R308" s="59"/>
      <c r="S308" s="56" t="s">
        <v>108</v>
      </c>
      <c r="T308" s="56" t="s">
        <v>108</v>
      </c>
      <c r="U308" s="57"/>
      <c r="V308" s="62" t="s">
        <v>122</v>
      </c>
      <c r="W308" s="62" t="s">
        <v>122</v>
      </c>
      <c r="X308" s="59"/>
      <c r="Y308" s="56" t="s">
        <v>108</v>
      </c>
      <c r="Z308" s="56" t="s">
        <v>121</v>
      </c>
      <c r="AA308" s="57">
        <v>43787</v>
      </c>
      <c r="AB308" s="63" t="s">
        <v>318</v>
      </c>
      <c r="AC308" s="60" t="s">
        <v>1599</v>
      </c>
      <c r="AD308" s="56" t="s">
        <v>97</v>
      </c>
      <c r="AE308" s="56" t="s">
        <v>119</v>
      </c>
      <c r="AF308" s="61"/>
      <c r="AG308" s="61"/>
      <c r="AH308" s="67"/>
      <c r="AI308" s="68"/>
      <c r="AJ308" s="69">
        <f t="shared" si="1"/>
        <v>10</v>
      </c>
      <c r="AK308" s="70"/>
      <c r="AL308" s="71"/>
      <c r="AM308" s="71"/>
      <c r="AN308" s="70"/>
      <c r="AO308" s="70"/>
      <c r="AP308" s="74">
        <f ca="1"/>
        <v>182</v>
      </c>
    </row>
    <row r="309" spans="1:42" ht="14.4">
      <c r="A309" s="55" t="s">
        <v>1600</v>
      </c>
      <c r="B309" s="56" t="s">
        <v>89</v>
      </c>
      <c r="C309" s="57">
        <v>43790</v>
      </c>
      <c r="D309" s="56" t="s">
        <v>90</v>
      </c>
      <c r="E309" s="56" t="s">
        <v>105</v>
      </c>
      <c r="F309" s="58" t="s">
        <v>106</v>
      </c>
      <c r="G309" s="58" t="s">
        <v>107</v>
      </c>
      <c r="H309" s="56" t="s">
        <v>105</v>
      </c>
      <c r="I309" s="59"/>
      <c r="J309" s="59">
        <f t="shared" si="61"/>
        <v>43820</v>
      </c>
      <c r="K309" s="56" t="s">
        <v>18</v>
      </c>
      <c r="L309" s="56" t="s">
        <v>108</v>
      </c>
      <c r="M309" s="60" t="s">
        <v>275</v>
      </c>
      <c r="N309" s="56" t="s">
        <v>1601</v>
      </c>
      <c r="O309" s="56" t="s">
        <v>37</v>
      </c>
      <c r="P309" s="56" t="s">
        <v>1602</v>
      </c>
      <c r="Q309" s="56" t="s">
        <v>117</v>
      </c>
      <c r="R309" s="59"/>
      <c r="S309" s="56" t="s">
        <v>108</v>
      </c>
      <c r="T309" s="56" t="s">
        <v>108</v>
      </c>
      <c r="U309" s="57"/>
      <c r="V309" s="62" t="s">
        <v>122</v>
      </c>
      <c r="W309" s="62" t="s">
        <v>122</v>
      </c>
      <c r="X309" s="59"/>
      <c r="Y309" s="56" t="s">
        <v>108</v>
      </c>
      <c r="Z309" s="56" t="s">
        <v>121</v>
      </c>
      <c r="AA309" s="57">
        <v>43794</v>
      </c>
      <c r="AB309" s="63" t="s">
        <v>318</v>
      </c>
      <c r="AC309" s="64" t="s">
        <v>1603</v>
      </c>
      <c r="AD309" s="56" t="s">
        <v>97</v>
      </c>
      <c r="AE309" s="56" t="s">
        <v>119</v>
      </c>
      <c r="AF309" s="61"/>
      <c r="AG309" s="61"/>
      <c r="AH309" s="67"/>
      <c r="AI309" s="68"/>
      <c r="AJ309" s="69">
        <f t="shared" si="1"/>
        <v>4</v>
      </c>
      <c r="AK309" s="70"/>
      <c r="AL309" s="71"/>
      <c r="AM309" s="71"/>
      <c r="AN309" s="70"/>
      <c r="AO309" s="70"/>
      <c r="AP309" s="74">
        <f ca="1"/>
        <v>169</v>
      </c>
    </row>
    <row r="310" spans="1:42" ht="14.4">
      <c r="A310" s="55" t="s">
        <v>1604</v>
      </c>
      <c r="B310" s="56" t="s">
        <v>89</v>
      </c>
      <c r="C310" s="57">
        <v>43791</v>
      </c>
      <c r="D310" s="56" t="s">
        <v>90</v>
      </c>
      <c r="E310" s="56" t="s">
        <v>105</v>
      </c>
      <c r="F310" s="58" t="s">
        <v>106</v>
      </c>
      <c r="G310" s="58" t="s">
        <v>107</v>
      </c>
      <c r="H310" s="56" t="s">
        <v>105</v>
      </c>
      <c r="I310" s="59"/>
      <c r="J310" s="59">
        <f t="shared" si="61"/>
        <v>43821</v>
      </c>
      <c r="K310" s="56" t="s">
        <v>18</v>
      </c>
      <c r="L310" s="56" t="s">
        <v>108</v>
      </c>
      <c r="M310" s="60" t="s">
        <v>275</v>
      </c>
      <c r="N310" s="56" t="s">
        <v>1606</v>
      </c>
      <c r="O310" s="56" t="s">
        <v>37</v>
      </c>
      <c r="P310" s="56" t="s">
        <v>1607</v>
      </c>
      <c r="Q310" s="56" t="s">
        <v>117</v>
      </c>
      <c r="R310" s="59"/>
      <c r="S310" s="56" t="s">
        <v>108</v>
      </c>
      <c r="T310" s="56" t="s">
        <v>108</v>
      </c>
      <c r="U310" s="57"/>
      <c r="V310" s="62" t="s">
        <v>122</v>
      </c>
      <c r="W310" s="62" t="s">
        <v>122</v>
      </c>
      <c r="X310" s="59"/>
      <c r="Y310" s="56" t="s">
        <v>108</v>
      </c>
      <c r="Z310" s="56" t="s">
        <v>121</v>
      </c>
      <c r="AA310" s="57">
        <v>43795</v>
      </c>
      <c r="AB310" s="63" t="s">
        <v>318</v>
      </c>
      <c r="AC310" s="64" t="s">
        <v>1612</v>
      </c>
      <c r="AD310" s="56" t="s">
        <v>97</v>
      </c>
      <c r="AE310" s="56" t="s">
        <v>119</v>
      </c>
      <c r="AF310" s="61"/>
      <c r="AG310" s="61"/>
      <c r="AH310" s="67"/>
      <c r="AI310" s="68"/>
      <c r="AJ310" s="69">
        <f t="shared" si="1"/>
        <v>4</v>
      </c>
      <c r="AK310" s="70"/>
      <c r="AL310" s="71"/>
      <c r="AM310" s="71"/>
      <c r="AN310" s="70"/>
      <c r="AO310" s="70"/>
      <c r="AP310" s="74">
        <f ca="1"/>
        <v>168</v>
      </c>
    </row>
    <row r="311" spans="1:42" ht="14.4">
      <c r="A311" s="55" t="s">
        <v>1613</v>
      </c>
      <c r="B311" s="56" t="s">
        <v>89</v>
      </c>
      <c r="C311" s="57">
        <v>43803</v>
      </c>
      <c r="D311" s="56" t="s">
        <v>131</v>
      </c>
      <c r="E311" s="56" t="s">
        <v>105</v>
      </c>
      <c r="F311" s="58" t="s">
        <v>106</v>
      </c>
      <c r="G311" s="58" t="s">
        <v>107</v>
      </c>
      <c r="H311" s="56" t="s">
        <v>105</v>
      </c>
      <c r="I311" s="59"/>
      <c r="J311" s="59">
        <f t="shared" si="61"/>
        <v>43833</v>
      </c>
      <c r="K311" s="56" t="s">
        <v>18</v>
      </c>
      <c r="L311" s="56" t="s">
        <v>108</v>
      </c>
      <c r="M311" s="60" t="s">
        <v>275</v>
      </c>
      <c r="N311" s="56" t="s">
        <v>1614</v>
      </c>
      <c r="O311" s="56" t="s">
        <v>37</v>
      </c>
      <c r="P311" s="56" t="s">
        <v>1615</v>
      </c>
      <c r="Q311" s="56" t="s">
        <v>117</v>
      </c>
      <c r="R311" s="59"/>
      <c r="S311" s="56" t="s">
        <v>108</v>
      </c>
      <c r="T311" s="56" t="s">
        <v>108</v>
      </c>
      <c r="U311" s="57"/>
      <c r="V311" s="62" t="s">
        <v>122</v>
      </c>
      <c r="W311" s="62" t="s">
        <v>122</v>
      </c>
      <c r="X311" s="59"/>
      <c r="Y311" s="56" t="s">
        <v>108</v>
      </c>
      <c r="Z311" s="56" t="s">
        <v>121</v>
      </c>
      <c r="AA311" s="57">
        <v>43805</v>
      </c>
      <c r="AB311" s="63" t="s">
        <v>238</v>
      </c>
      <c r="AC311" s="64" t="s">
        <v>1619</v>
      </c>
      <c r="AD311" s="56" t="s">
        <v>97</v>
      </c>
      <c r="AE311" s="56" t="s">
        <v>119</v>
      </c>
      <c r="AF311" s="61"/>
      <c r="AG311" s="61"/>
      <c r="AH311" s="67"/>
      <c r="AI311" s="68"/>
      <c r="AJ311" s="69">
        <f t="shared" si="1"/>
        <v>2</v>
      </c>
      <c r="AK311" s="70"/>
      <c r="AL311" s="71"/>
      <c r="AM311" s="71"/>
      <c r="AN311" s="70"/>
      <c r="AO311" s="70"/>
      <c r="AP311" s="74">
        <f ca="1"/>
        <v>156</v>
      </c>
    </row>
    <row r="312" spans="1:42" ht="14.4">
      <c r="A312" s="55" t="s">
        <v>1620</v>
      </c>
      <c r="B312" s="56" t="s">
        <v>89</v>
      </c>
      <c r="C312" s="57">
        <v>43811</v>
      </c>
      <c r="D312" s="56" t="s">
        <v>90</v>
      </c>
      <c r="E312" s="56" t="s">
        <v>105</v>
      </c>
      <c r="F312" s="58" t="s">
        <v>106</v>
      </c>
      <c r="G312" s="58" t="s">
        <v>107</v>
      </c>
      <c r="H312" s="56" t="s">
        <v>105</v>
      </c>
      <c r="I312" s="59"/>
      <c r="J312" s="59">
        <f t="shared" si="61"/>
        <v>43841</v>
      </c>
      <c r="K312" s="56" t="s">
        <v>18</v>
      </c>
      <c r="L312" s="56" t="s">
        <v>108</v>
      </c>
      <c r="M312" s="60" t="s">
        <v>275</v>
      </c>
      <c r="N312" s="56" t="s">
        <v>1621</v>
      </c>
      <c r="O312" s="56" t="s">
        <v>37</v>
      </c>
      <c r="P312" s="56" t="s">
        <v>1622</v>
      </c>
      <c r="Q312" s="56" t="s">
        <v>117</v>
      </c>
      <c r="R312" s="59"/>
      <c r="S312" s="56" t="s">
        <v>108</v>
      </c>
      <c r="T312" s="56" t="s">
        <v>108</v>
      </c>
      <c r="U312" s="57"/>
      <c r="V312" s="62" t="s">
        <v>122</v>
      </c>
      <c r="W312" s="62" t="s">
        <v>122</v>
      </c>
      <c r="X312" s="59"/>
      <c r="Y312" s="56" t="s">
        <v>108</v>
      </c>
      <c r="Z312" s="56" t="s">
        <v>121</v>
      </c>
      <c r="AA312" s="57">
        <v>43818</v>
      </c>
      <c r="AB312" s="63" t="s">
        <v>238</v>
      </c>
      <c r="AC312" s="64" t="s">
        <v>1623</v>
      </c>
      <c r="AD312" s="56" t="s">
        <v>97</v>
      </c>
      <c r="AE312" s="56" t="s">
        <v>119</v>
      </c>
      <c r="AF312" s="61"/>
      <c r="AG312" s="61"/>
      <c r="AH312" s="67"/>
      <c r="AI312" s="68"/>
      <c r="AJ312" s="69">
        <f t="shared" si="1"/>
        <v>7</v>
      </c>
      <c r="AK312" s="70"/>
      <c r="AL312" s="71"/>
      <c r="AM312" s="71"/>
      <c r="AN312" s="70"/>
      <c r="AO312" s="70"/>
      <c r="AP312" s="74">
        <f ca="1"/>
        <v>148</v>
      </c>
    </row>
    <row r="313" spans="1:42" ht="14.4">
      <c r="A313" s="55" t="s">
        <v>1625</v>
      </c>
      <c r="B313" s="56" t="s">
        <v>89</v>
      </c>
      <c r="C313" s="57">
        <v>43819</v>
      </c>
      <c r="D313" s="56" t="s">
        <v>90</v>
      </c>
      <c r="E313" s="56" t="s">
        <v>105</v>
      </c>
      <c r="F313" s="58" t="s">
        <v>106</v>
      </c>
      <c r="G313" s="58" t="s">
        <v>107</v>
      </c>
      <c r="H313" s="56" t="s">
        <v>105</v>
      </c>
      <c r="I313" s="59"/>
      <c r="J313" s="59">
        <f t="shared" si="61"/>
        <v>43849</v>
      </c>
      <c r="K313" s="56" t="s">
        <v>18</v>
      </c>
      <c r="L313" s="56" t="s">
        <v>108</v>
      </c>
      <c r="M313" s="60" t="s">
        <v>275</v>
      </c>
      <c r="N313" s="56" t="s">
        <v>1626</v>
      </c>
      <c r="O313" s="56" t="s">
        <v>37</v>
      </c>
      <c r="P313" s="56" t="s">
        <v>1627</v>
      </c>
      <c r="Q313" s="56" t="s">
        <v>117</v>
      </c>
      <c r="R313" s="59"/>
      <c r="S313" s="56" t="s">
        <v>108</v>
      </c>
      <c r="T313" s="56" t="s">
        <v>108</v>
      </c>
      <c r="U313" s="57"/>
      <c r="V313" s="62" t="s">
        <v>122</v>
      </c>
      <c r="W313" s="62" t="s">
        <v>122</v>
      </c>
      <c r="X313" s="59"/>
      <c r="Y313" s="56" t="s">
        <v>108</v>
      </c>
      <c r="Z313" s="56" t="s">
        <v>121</v>
      </c>
      <c r="AA313" s="57">
        <v>43833</v>
      </c>
      <c r="AB313" s="63" t="s">
        <v>238</v>
      </c>
      <c r="AC313" s="64" t="s">
        <v>1628</v>
      </c>
      <c r="AD313" s="56" t="s">
        <v>97</v>
      </c>
      <c r="AE313" s="56" t="s">
        <v>119</v>
      </c>
      <c r="AF313" s="61"/>
      <c r="AG313" s="61"/>
      <c r="AH313" s="67"/>
      <c r="AI313" s="68"/>
      <c r="AJ313" s="69">
        <f t="shared" si="1"/>
        <v>14</v>
      </c>
      <c r="AK313" s="70"/>
      <c r="AL313" s="71"/>
      <c r="AM313" s="71"/>
      <c r="AN313" s="70"/>
      <c r="AO313" s="70"/>
      <c r="AP313" s="74">
        <f ca="1"/>
        <v>140</v>
      </c>
    </row>
    <row r="314" spans="1:42" ht="14.4">
      <c r="A314" s="55" t="s">
        <v>1629</v>
      </c>
      <c r="B314" s="56" t="s">
        <v>89</v>
      </c>
      <c r="C314" s="57">
        <v>43819</v>
      </c>
      <c r="D314" s="56" t="s">
        <v>90</v>
      </c>
      <c r="E314" s="56" t="s">
        <v>105</v>
      </c>
      <c r="F314" s="58" t="s">
        <v>106</v>
      </c>
      <c r="G314" s="58" t="s">
        <v>107</v>
      </c>
      <c r="H314" s="56" t="s">
        <v>105</v>
      </c>
      <c r="I314" s="59"/>
      <c r="J314" s="59">
        <f t="shared" si="61"/>
        <v>43849</v>
      </c>
      <c r="K314" s="56" t="s">
        <v>18</v>
      </c>
      <c r="L314" s="56" t="s">
        <v>108</v>
      </c>
      <c r="M314" s="60" t="s">
        <v>275</v>
      </c>
      <c r="N314" s="56" t="s">
        <v>1630</v>
      </c>
      <c r="O314" s="56" t="s">
        <v>37</v>
      </c>
      <c r="P314" s="56" t="s">
        <v>714</v>
      </c>
      <c r="Q314" s="56" t="s">
        <v>117</v>
      </c>
      <c r="R314" s="59"/>
      <c r="S314" s="56" t="s">
        <v>108</v>
      </c>
      <c r="T314" s="56" t="s">
        <v>108</v>
      </c>
      <c r="U314" s="57"/>
      <c r="V314" s="62" t="s">
        <v>122</v>
      </c>
      <c r="W314" s="62" t="s">
        <v>122</v>
      </c>
      <c r="X314" s="59"/>
      <c r="Y314" s="56" t="s">
        <v>108</v>
      </c>
      <c r="Z314" s="56" t="s">
        <v>121</v>
      </c>
      <c r="AA314" s="57">
        <v>43833</v>
      </c>
      <c r="AB314" s="63" t="s">
        <v>238</v>
      </c>
      <c r="AC314" s="64" t="s">
        <v>1631</v>
      </c>
      <c r="AD314" s="56" t="s">
        <v>97</v>
      </c>
      <c r="AE314" s="56" t="s">
        <v>119</v>
      </c>
      <c r="AF314" s="61"/>
      <c r="AG314" s="61"/>
      <c r="AH314" s="67"/>
      <c r="AI314" s="68"/>
      <c r="AJ314" s="69">
        <f t="shared" si="1"/>
        <v>14</v>
      </c>
      <c r="AK314" s="70"/>
      <c r="AL314" s="71"/>
      <c r="AM314" s="71"/>
      <c r="AN314" s="70"/>
      <c r="AO314" s="70"/>
      <c r="AP314" s="74">
        <f ca="1"/>
        <v>140</v>
      </c>
    </row>
    <row r="315" spans="1:42" ht="39.75">
      <c r="A315" s="55" t="s">
        <v>1632</v>
      </c>
      <c r="B315" s="56" t="s">
        <v>89</v>
      </c>
      <c r="C315" s="57">
        <v>43656</v>
      </c>
      <c r="D315" s="56" t="s">
        <v>90</v>
      </c>
      <c r="E315" s="56" t="s">
        <v>105</v>
      </c>
      <c r="F315" s="58" t="s">
        <v>106</v>
      </c>
      <c r="G315" s="58" t="s">
        <v>107</v>
      </c>
      <c r="H315" s="56" t="s">
        <v>105</v>
      </c>
      <c r="I315" s="57"/>
      <c r="J315" s="57">
        <f t="shared" si="61"/>
        <v>43686</v>
      </c>
      <c r="K315" s="56" t="s">
        <v>18</v>
      </c>
      <c r="L315" s="56" t="s">
        <v>108</v>
      </c>
      <c r="M315" s="60" t="s">
        <v>438</v>
      </c>
      <c r="N315" s="56" t="s">
        <v>1633</v>
      </c>
      <c r="O315" s="56" t="s">
        <v>37</v>
      </c>
      <c r="P315" s="56" t="s">
        <v>1634</v>
      </c>
      <c r="Q315" s="56" t="s">
        <v>117</v>
      </c>
      <c r="R315" s="57"/>
      <c r="S315" s="56" t="s">
        <v>108</v>
      </c>
      <c r="T315" s="56" t="s">
        <v>108</v>
      </c>
      <c r="U315" s="57"/>
      <c r="V315" s="62" t="s">
        <v>122</v>
      </c>
      <c r="W315" s="76" t="s">
        <v>122</v>
      </c>
      <c r="X315" s="57"/>
      <c r="Y315" s="56" t="s">
        <v>108</v>
      </c>
      <c r="Z315" s="56" t="s">
        <v>121</v>
      </c>
      <c r="AA315" s="57">
        <v>43668</v>
      </c>
      <c r="AB315" s="63" t="s">
        <v>163</v>
      </c>
      <c r="AC315" s="60" t="s">
        <v>1635</v>
      </c>
      <c r="AD315" s="65" t="s">
        <v>97</v>
      </c>
      <c r="AE315" s="56" t="s">
        <v>119</v>
      </c>
      <c r="AF315" s="61"/>
      <c r="AG315" s="61"/>
      <c r="AH315" s="67"/>
      <c r="AI315" s="68"/>
      <c r="AJ315" s="69">
        <f t="shared" si="1"/>
        <v>12</v>
      </c>
      <c r="AK315" s="70" t="str">
        <f t="shared" ref="AK315:AK320" si="76">IF(R315="","",SUM(R315+30))</f>
        <v/>
      </c>
      <c r="AL315" s="71" t="s">
        <v>17409</v>
      </c>
      <c r="AM315" s="71"/>
      <c r="AN315" s="70">
        <f t="shared" ref="AN315:AN320" si="77">IF(C315="","",SUM(C315+10))</f>
        <v>43666</v>
      </c>
      <c r="AO315" s="70"/>
      <c r="AP315" s="74">
        <f ca="1"/>
        <v>303</v>
      </c>
    </row>
    <row r="316" spans="1:42" ht="66.25">
      <c r="A316" s="55" t="s">
        <v>1636</v>
      </c>
      <c r="B316" s="56" t="s">
        <v>89</v>
      </c>
      <c r="C316" s="57">
        <v>43658</v>
      </c>
      <c r="D316" s="56" t="s">
        <v>90</v>
      </c>
      <c r="E316" s="56" t="s">
        <v>105</v>
      </c>
      <c r="F316" s="58" t="s">
        <v>106</v>
      </c>
      <c r="G316" s="58" t="s">
        <v>107</v>
      </c>
      <c r="H316" s="56" t="s">
        <v>105</v>
      </c>
      <c r="I316" s="57"/>
      <c r="J316" s="57">
        <f t="shared" si="61"/>
        <v>43688</v>
      </c>
      <c r="K316" s="56" t="s">
        <v>18</v>
      </c>
      <c r="L316" s="56" t="s">
        <v>108</v>
      </c>
      <c r="M316" s="60" t="s">
        <v>438</v>
      </c>
      <c r="N316" s="56" t="s">
        <v>1637</v>
      </c>
      <c r="O316" s="56" t="s">
        <v>37</v>
      </c>
      <c r="P316" s="56" t="s">
        <v>1638</v>
      </c>
      <c r="Q316" s="56" t="s">
        <v>117</v>
      </c>
      <c r="R316" s="57"/>
      <c r="S316" s="56" t="s">
        <v>108</v>
      </c>
      <c r="T316" s="56" t="s">
        <v>108</v>
      </c>
      <c r="U316" s="57"/>
      <c r="V316" s="62" t="s">
        <v>122</v>
      </c>
      <c r="W316" s="76" t="s">
        <v>122</v>
      </c>
      <c r="X316" s="57"/>
      <c r="Y316" s="56" t="s">
        <v>108</v>
      </c>
      <c r="Z316" s="56" t="s">
        <v>121</v>
      </c>
      <c r="AA316" s="57">
        <v>43671</v>
      </c>
      <c r="AB316" s="63" t="s">
        <v>163</v>
      </c>
      <c r="AC316" s="60" t="s">
        <v>1639</v>
      </c>
      <c r="AD316" s="65" t="s">
        <v>97</v>
      </c>
      <c r="AE316" s="56" t="s">
        <v>119</v>
      </c>
      <c r="AF316" s="61"/>
      <c r="AG316" s="61"/>
      <c r="AH316" s="67"/>
      <c r="AI316" s="68"/>
      <c r="AJ316" s="69">
        <f t="shared" si="1"/>
        <v>13</v>
      </c>
      <c r="AK316" s="70" t="str">
        <f t="shared" si="76"/>
        <v/>
      </c>
      <c r="AL316" s="71" t="s">
        <v>17409</v>
      </c>
      <c r="AM316" s="71"/>
      <c r="AN316" s="70">
        <f t="shared" si="77"/>
        <v>43668</v>
      </c>
      <c r="AO316" s="70"/>
      <c r="AP316" s="74">
        <f ca="1"/>
        <v>301</v>
      </c>
    </row>
    <row r="317" spans="1:42" ht="14.4">
      <c r="A317" s="55" t="s">
        <v>1640</v>
      </c>
      <c r="B317" s="56" t="s">
        <v>89</v>
      </c>
      <c r="C317" s="57">
        <v>43662</v>
      </c>
      <c r="D317" s="56" t="s">
        <v>90</v>
      </c>
      <c r="E317" s="56" t="s">
        <v>105</v>
      </c>
      <c r="F317" s="58" t="s">
        <v>106</v>
      </c>
      <c r="G317" s="58" t="s">
        <v>107</v>
      </c>
      <c r="H317" s="56" t="s">
        <v>105</v>
      </c>
      <c r="I317" s="57"/>
      <c r="J317" s="57">
        <f t="shared" si="61"/>
        <v>43692</v>
      </c>
      <c r="K317" s="56" t="s">
        <v>18</v>
      </c>
      <c r="L317" s="56" t="s">
        <v>18</v>
      </c>
      <c r="M317" s="60" t="s">
        <v>438</v>
      </c>
      <c r="N317" s="56" t="s">
        <v>1641</v>
      </c>
      <c r="O317" s="56" t="s">
        <v>37</v>
      </c>
      <c r="P317" s="56" t="s">
        <v>1642</v>
      </c>
      <c r="Q317" s="56" t="s">
        <v>117</v>
      </c>
      <c r="R317" s="57"/>
      <c r="S317" s="56" t="s">
        <v>108</v>
      </c>
      <c r="T317" s="56" t="s">
        <v>108</v>
      </c>
      <c r="U317" s="57"/>
      <c r="V317" s="62" t="s">
        <v>122</v>
      </c>
      <c r="W317" s="76" t="s">
        <v>122</v>
      </c>
      <c r="X317" s="57"/>
      <c r="Y317" s="56" t="s">
        <v>108</v>
      </c>
      <c r="Z317" s="56" t="s">
        <v>121</v>
      </c>
      <c r="AA317" s="57">
        <v>43664</v>
      </c>
      <c r="AB317" s="63" t="s">
        <v>163</v>
      </c>
      <c r="AC317" s="64" t="s">
        <v>1643</v>
      </c>
      <c r="AD317" s="65" t="s">
        <v>97</v>
      </c>
      <c r="AE317" s="56" t="s">
        <v>119</v>
      </c>
      <c r="AF317" s="61"/>
      <c r="AG317" s="61"/>
      <c r="AH317" s="67"/>
      <c r="AI317" s="68"/>
      <c r="AJ317" s="69">
        <f t="shared" si="1"/>
        <v>2</v>
      </c>
      <c r="AK317" s="70" t="str">
        <f t="shared" si="76"/>
        <v/>
      </c>
      <c r="AL317" s="71" t="s">
        <v>17409</v>
      </c>
      <c r="AM317" s="71"/>
      <c r="AN317" s="70">
        <f t="shared" si="77"/>
        <v>43672</v>
      </c>
      <c r="AO317" s="70"/>
      <c r="AP317" s="74">
        <f ca="1"/>
        <v>297</v>
      </c>
    </row>
    <row r="318" spans="1:42" ht="14.4">
      <c r="A318" s="55" t="s">
        <v>1644</v>
      </c>
      <c r="B318" s="56" t="s">
        <v>89</v>
      </c>
      <c r="C318" s="57">
        <v>43678</v>
      </c>
      <c r="D318" s="56" t="s">
        <v>90</v>
      </c>
      <c r="E318" s="56" t="s">
        <v>105</v>
      </c>
      <c r="F318" s="58" t="s">
        <v>106</v>
      </c>
      <c r="G318" s="58" t="s">
        <v>107</v>
      </c>
      <c r="H318" s="56" t="s">
        <v>105</v>
      </c>
      <c r="I318" s="57"/>
      <c r="J318" s="57">
        <f t="shared" si="61"/>
        <v>43708</v>
      </c>
      <c r="K318" s="56" t="s">
        <v>108</v>
      </c>
      <c r="L318" s="56" t="s">
        <v>108</v>
      </c>
      <c r="M318" s="60" t="s">
        <v>438</v>
      </c>
      <c r="N318" s="56" t="s">
        <v>1645</v>
      </c>
      <c r="O318" s="56" t="s">
        <v>37</v>
      </c>
      <c r="P318" s="56" t="s">
        <v>1646</v>
      </c>
      <c r="Q318" s="56" t="s">
        <v>117</v>
      </c>
      <c r="R318" s="57"/>
      <c r="S318" s="56" t="s">
        <v>108</v>
      </c>
      <c r="T318" s="56" t="s">
        <v>108</v>
      </c>
      <c r="U318" s="57"/>
      <c r="V318" s="62" t="s">
        <v>122</v>
      </c>
      <c r="W318" s="76" t="s">
        <v>122</v>
      </c>
      <c r="X318" s="57"/>
      <c r="Y318" s="56" t="s">
        <v>108</v>
      </c>
      <c r="Z318" s="56" t="s">
        <v>121</v>
      </c>
      <c r="AA318" s="57">
        <v>43685</v>
      </c>
      <c r="AB318" s="63" t="s">
        <v>124</v>
      </c>
      <c r="AC318" s="64" t="s">
        <v>1647</v>
      </c>
      <c r="AD318" s="65" t="s">
        <v>97</v>
      </c>
      <c r="AE318" s="56" t="s">
        <v>119</v>
      </c>
      <c r="AF318" s="61"/>
      <c r="AG318" s="61"/>
      <c r="AH318" s="67"/>
      <c r="AI318" s="68"/>
      <c r="AJ318" s="69">
        <f t="shared" si="1"/>
        <v>7</v>
      </c>
      <c r="AK318" s="70" t="str">
        <f t="shared" si="76"/>
        <v/>
      </c>
      <c r="AL318" s="71" t="s">
        <v>17409</v>
      </c>
      <c r="AM318" s="71"/>
      <c r="AN318" s="70">
        <f t="shared" si="77"/>
        <v>43688</v>
      </c>
      <c r="AO318" s="70"/>
      <c r="AP318" s="74">
        <f ca="1"/>
        <v>281</v>
      </c>
    </row>
    <row r="319" spans="1:42" ht="14.4">
      <c r="A319" s="55" t="s">
        <v>1648</v>
      </c>
      <c r="B319" s="56" t="s">
        <v>89</v>
      </c>
      <c r="C319" s="57">
        <v>43711</v>
      </c>
      <c r="D319" s="56" t="s">
        <v>90</v>
      </c>
      <c r="E319" s="56" t="s">
        <v>105</v>
      </c>
      <c r="F319" s="58" t="s">
        <v>106</v>
      </c>
      <c r="G319" s="58" t="s">
        <v>107</v>
      </c>
      <c r="H319" s="56" t="s">
        <v>105</v>
      </c>
      <c r="I319" s="59"/>
      <c r="J319" s="59">
        <f t="shared" si="61"/>
        <v>43741</v>
      </c>
      <c r="K319" s="56" t="s">
        <v>18</v>
      </c>
      <c r="L319" s="56" t="s">
        <v>108</v>
      </c>
      <c r="M319" s="60" t="s">
        <v>438</v>
      </c>
      <c r="N319" s="56" t="s">
        <v>1649</v>
      </c>
      <c r="O319" s="56" t="s">
        <v>37</v>
      </c>
      <c r="P319" s="56" t="s">
        <v>1650</v>
      </c>
      <c r="Q319" s="56" t="s">
        <v>117</v>
      </c>
      <c r="R319" s="57"/>
      <c r="S319" s="56" t="s">
        <v>108</v>
      </c>
      <c r="T319" s="56" t="s">
        <v>108</v>
      </c>
      <c r="U319" s="57"/>
      <c r="V319" s="62" t="s">
        <v>122</v>
      </c>
      <c r="W319" s="76" t="s">
        <v>122</v>
      </c>
      <c r="X319" s="57"/>
      <c r="Y319" s="56" t="s">
        <v>108</v>
      </c>
      <c r="Z319" s="56" t="s">
        <v>121</v>
      </c>
      <c r="AA319" s="57">
        <v>43713</v>
      </c>
      <c r="AB319" s="63" t="s">
        <v>289</v>
      </c>
      <c r="AC319" s="64" t="s">
        <v>1651</v>
      </c>
      <c r="AD319" s="65" t="s">
        <v>97</v>
      </c>
      <c r="AE319" s="56" t="s">
        <v>119</v>
      </c>
      <c r="AF319" s="61"/>
      <c r="AG319" s="61"/>
      <c r="AH319" s="67"/>
      <c r="AI319" s="68"/>
      <c r="AJ319" s="69">
        <f t="shared" si="1"/>
        <v>2</v>
      </c>
      <c r="AK319" s="70" t="str">
        <f t="shared" si="76"/>
        <v/>
      </c>
      <c r="AL319" s="71" t="s">
        <v>17409</v>
      </c>
      <c r="AM319" s="71"/>
      <c r="AN319" s="70">
        <f t="shared" si="77"/>
        <v>43721</v>
      </c>
      <c r="AO319" s="70"/>
      <c r="AP319" s="74">
        <f ca="1"/>
        <v>248</v>
      </c>
    </row>
    <row r="320" spans="1:42" ht="14.4">
      <c r="A320" s="55" t="s">
        <v>1652</v>
      </c>
      <c r="B320" s="56" t="s">
        <v>89</v>
      </c>
      <c r="C320" s="57">
        <v>43721</v>
      </c>
      <c r="D320" s="56" t="s">
        <v>90</v>
      </c>
      <c r="E320" s="56" t="s">
        <v>105</v>
      </c>
      <c r="F320" s="58" t="s">
        <v>106</v>
      </c>
      <c r="G320" s="58" t="s">
        <v>107</v>
      </c>
      <c r="H320" s="56" t="s">
        <v>105</v>
      </c>
      <c r="I320" s="57"/>
      <c r="J320" s="57">
        <f t="shared" si="61"/>
        <v>43751</v>
      </c>
      <c r="K320" s="56" t="s">
        <v>18</v>
      </c>
      <c r="L320" s="56" t="s">
        <v>108</v>
      </c>
      <c r="M320" s="60" t="s">
        <v>438</v>
      </c>
      <c r="N320" s="56" t="s">
        <v>1653</v>
      </c>
      <c r="O320" s="56" t="s">
        <v>37</v>
      </c>
      <c r="P320" s="56" t="s">
        <v>1654</v>
      </c>
      <c r="Q320" s="56" t="s">
        <v>117</v>
      </c>
      <c r="R320" s="59"/>
      <c r="S320" s="56" t="s">
        <v>108</v>
      </c>
      <c r="T320" s="56" t="s">
        <v>108</v>
      </c>
      <c r="U320" s="59"/>
      <c r="V320" s="62" t="s">
        <v>122</v>
      </c>
      <c r="W320" s="76" t="s">
        <v>122</v>
      </c>
      <c r="X320" s="59"/>
      <c r="Y320" s="56" t="s">
        <v>108</v>
      </c>
      <c r="Z320" s="56" t="s">
        <v>121</v>
      </c>
      <c r="AA320" s="57">
        <v>43727</v>
      </c>
      <c r="AB320" s="63" t="s">
        <v>289</v>
      </c>
      <c r="AC320" s="64" t="s">
        <v>1655</v>
      </c>
      <c r="AD320" s="65" t="s">
        <v>97</v>
      </c>
      <c r="AE320" s="56" t="s">
        <v>119</v>
      </c>
      <c r="AF320" s="61"/>
      <c r="AG320" s="61"/>
      <c r="AH320" s="67"/>
      <c r="AI320" s="68"/>
      <c r="AJ320" s="69">
        <f t="shared" si="1"/>
        <v>6</v>
      </c>
      <c r="AK320" s="70" t="str">
        <f t="shared" si="76"/>
        <v/>
      </c>
      <c r="AL320" s="71" t="s">
        <v>17409</v>
      </c>
      <c r="AM320" s="71"/>
      <c r="AN320" s="70">
        <f t="shared" si="77"/>
        <v>43731</v>
      </c>
      <c r="AO320" s="70"/>
      <c r="AP320" s="74">
        <f ca="1"/>
        <v>238</v>
      </c>
    </row>
    <row r="321" spans="1:42" ht="14.4">
      <c r="A321" s="55" t="s">
        <v>1656</v>
      </c>
      <c r="B321" s="56" t="s">
        <v>89</v>
      </c>
      <c r="C321" s="57">
        <v>43811</v>
      </c>
      <c r="D321" s="56" t="s">
        <v>90</v>
      </c>
      <c r="E321" s="56" t="s">
        <v>105</v>
      </c>
      <c r="F321" s="58" t="s">
        <v>106</v>
      </c>
      <c r="G321" s="58" t="s">
        <v>107</v>
      </c>
      <c r="H321" s="56" t="s">
        <v>105</v>
      </c>
      <c r="I321" s="59"/>
      <c r="J321" s="59">
        <f t="shared" si="61"/>
        <v>43841</v>
      </c>
      <c r="K321" s="56" t="s">
        <v>18</v>
      </c>
      <c r="L321" s="56" t="s">
        <v>108</v>
      </c>
      <c r="M321" s="60" t="s">
        <v>438</v>
      </c>
      <c r="N321" s="56" t="s">
        <v>1657</v>
      </c>
      <c r="O321" s="56" t="s">
        <v>37</v>
      </c>
      <c r="P321" s="56" t="s">
        <v>1658</v>
      </c>
      <c r="Q321" s="56" t="s">
        <v>117</v>
      </c>
      <c r="R321" s="59"/>
      <c r="S321" s="56" t="s">
        <v>108</v>
      </c>
      <c r="T321" s="56" t="s">
        <v>108</v>
      </c>
      <c r="U321" s="57"/>
      <c r="V321" s="62" t="s">
        <v>122</v>
      </c>
      <c r="W321" s="62" t="s">
        <v>122</v>
      </c>
      <c r="X321" s="59"/>
      <c r="Y321" s="56" t="s">
        <v>108</v>
      </c>
      <c r="Z321" s="56" t="s">
        <v>121</v>
      </c>
      <c r="AA321" s="57">
        <v>43818</v>
      </c>
      <c r="AB321" s="63" t="s">
        <v>238</v>
      </c>
      <c r="AC321" s="64" t="s">
        <v>1659</v>
      </c>
      <c r="AD321" s="56" t="s">
        <v>97</v>
      </c>
      <c r="AE321" s="56" t="s">
        <v>119</v>
      </c>
      <c r="AF321" s="61"/>
      <c r="AG321" s="61"/>
      <c r="AH321" s="67"/>
      <c r="AI321" s="68"/>
      <c r="AJ321" s="69">
        <f t="shared" si="1"/>
        <v>7</v>
      </c>
      <c r="AK321" s="70"/>
      <c r="AL321" s="71"/>
      <c r="AM321" s="71"/>
      <c r="AN321" s="70"/>
      <c r="AO321" s="70"/>
      <c r="AP321" s="74">
        <f ca="1"/>
        <v>148</v>
      </c>
    </row>
    <row r="322" spans="1:42" ht="26.5">
      <c r="A322" s="55" t="s">
        <v>1660</v>
      </c>
      <c r="B322" s="56" t="s">
        <v>89</v>
      </c>
      <c r="C322" s="57">
        <v>43712</v>
      </c>
      <c r="D322" s="56" t="s">
        <v>131</v>
      </c>
      <c r="E322" s="56" t="s">
        <v>105</v>
      </c>
      <c r="F322" s="58" t="s">
        <v>106</v>
      </c>
      <c r="G322" s="58" t="s">
        <v>107</v>
      </c>
      <c r="H322" s="56" t="s">
        <v>105</v>
      </c>
      <c r="I322" s="57"/>
      <c r="J322" s="57">
        <f t="shared" si="61"/>
        <v>43742</v>
      </c>
      <c r="K322" s="56" t="s">
        <v>18</v>
      </c>
      <c r="L322" s="56" t="s">
        <v>108</v>
      </c>
      <c r="M322" s="60" t="s">
        <v>1661</v>
      </c>
      <c r="N322" s="56" t="s">
        <v>1662</v>
      </c>
      <c r="O322" s="56" t="s">
        <v>37</v>
      </c>
      <c r="P322" s="56" t="s">
        <v>1663</v>
      </c>
      <c r="Q322" s="56" t="s">
        <v>117</v>
      </c>
      <c r="R322" s="57"/>
      <c r="S322" s="56" t="s">
        <v>108</v>
      </c>
      <c r="T322" s="56" t="s">
        <v>108</v>
      </c>
      <c r="U322" s="57"/>
      <c r="V322" s="62" t="s">
        <v>122</v>
      </c>
      <c r="W322" s="76" t="s">
        <v>122</v>
      </c>
      <c r="X322" s="57"/>
      <c r="Y322" s="56" t="s">
        <v>108</v>
      </c>
      <c r="Z322" s="56" t="s">
        <v>121</v>
      </c>
      <c r="AA322" s="57">
        <v>43724</v>
      </c>
      <c r="AB322" s="63" t="s">
        <v>289</v>
      </c>
      <c r="AC322" s="60" t="s">
        <v>1664</v>
      </c>
      <c r="AD322" s="65" t="s">
        <v>97</v>
      </c>
      <c r="AE322" s="56" t="s">
        <v>90</v>
      </c>
      <c r="AF322" s="61"/>
      <c r="AG322" s="61"/>
      <c r="AH322" s="67"/>
      <c r="AI322" s="68"/>
      <c r="AJ322" s="69">
        <f t="shared" si="1"/>
        <v>12</v>
      </c>
      <c r="AK322" s="70" t="str">
        <f t="shared" ref="AK322:AK324" si="78">IF(R322="","",SUM(R322+30))</f>
        <v/>
      </c>
      <c r="AL322" s="71" t="s">
        <v>17409</v>
      </c>
      <c r="AM322" s="71"/>
      <c r="AN322" s="70">
        <f t="shared" ref="AN322:AN324" si="79">IF(C322="","",SUM(C322+10))</f>
        <v>43722</v>
      </c>
      <c r="AO322" s="70"/>
      <c r="AP322" s="74">
        <f ca="1"/>
        <v>247</v>
      </c>
    </row>
    <row r="323" spans="1:42" ht="14.4">
      <c r="A323" s="55" t="s">
        <v>1665</v>
      </c>
      <c r="B323" s="56" t="s">
        <v>89</v>
      </c>
      <c r="C323" s="57">
        <v>43724</v>
      </c>
      <c r="D323" s="56" t="s">
        <v>90</v>
      </c>
      <c r="E323" s="56" t="s">
        <v>105</v>
      </c>
      <c r="F323" s="58" t="s">
        <v>106</v>
      </c>
      <c r="G323" s="58" t="s">
        <v>107</v>
      </c>
      <c r="H323" s="56" t="s">
        <v>105</v>
      </c>
      <c r="I323" s="59"/>
      <c r="J323" s="59">
        <f t="shared" si="61"/>
        <v>43754</v>
      </c>
      <c r="K323" s="56" t="s">
        <v>18</v>
      </c>
      <c r="L323" s="56" t="s">
        <v>108</v>
      </c>
      <c r="M323" s="60" t="s">
        <v>1661</v>
      </c>
      <c r="N323" s="56" t="s">
        <v>1666</v>
      </c>
      <c r="O323" s="56" t="s">
        <v>37</v>
      </c>
      <c r="P323" s="56" t="s">
        <v>1409</v>
      </c>
      <c r="Q323" s="56" t="s">
        <v>117</v>
      </c>
      <c r="R323" s="59"/>
      <c r="S323" s="56" t="s">
        <v>108</v>
      </c>
      <c r="T323" s="56" t="s">
        <v>108</v>
      </c>
      <c r="U323" s="59"/>
      <c r="V323" s="62" t="s">
        <v>122</v>
      </c>
      <c r="W323" s="76" t="s">
        <v>122</v>
      </c>
      <c r="X323" s="59"/>
      <c r="Y323" s="56" t="s">
        <v>108</v>
      </c>
      <c r="Z323" s="56" t="s">
        <v>121</v>
      </c>
      <c r="AA323" s="57">
        <v>43727</v>
      </c>
      <c r="AB323" s="63" t="s">
        <v>289</v>
      </c>
      <c r="AC323" s="64" t="s">
        <v>1667</v>
      </c>
      <c r="AD323" s="65" t="s">
        <v>97</v>
      </c>
      <c r="AE323" s="56" t="s">
        <v>119</v>
      </c>
      <c r="AF323" s="61"/>
      <c r="AG323" s="61"/>
      <c r="AH323" s="67"/>
      <c r="AI323" s="68"/>
      <c r="AJ323" s="69">
        <f t="shared" si="1"/>
        <v>3</v>
      </c>
      <c r="AK323" s="70" t="str">
        <f t="shared" si="78"/>
        <v/>
      </c>
      <c r="AL323" s="71" t="s">
        <v>17409</v>
      </c>
      <c r="AM323" s="71"/>
      <c r="AN323" s="70">
        <f t="shared" si="79"/>
        <v>43734</v>
      </c>
      <c r="AO323" s="70"/>
      <c r="AP323" s="74">
        <f ca="1"/>
        <v>235</v>
      </c>
    </row>
    <row r="324" spans="1:42" ht="26.5">
      <c r="A324" s="55" t="s">
        <v>1668</v>
      </c>
      <c r="B324" s="56" t="s">
        <v>89</v>
      </c>
      <c r="C324" s="57">
        <v>43724</v>
      </c>
      <c r="D324" s="56" t="s">
        <v>90</v>
      </c>
      <c r="E324" s="56" t="s">
        <v>105</v>
      </c>
      <c r="F324" s="58" t="s">
        <v>106</v>
      </c>
      <c r="G324" s="58" t="s">
        <v>107</v>
      </c>
      <c r="H324" s="56" t="s">
        <v>105</v>
      </c>
      <c r="I324" s="59"/>
      <c r="J324" s="59">
        <f t="shared" si="61"/>
        <v>43754</v>
      </c>
      <c r="K324" s="56" t="s">
        <v>18</v>
      </c>
      <c r="L324" s="56" t="s">
        <v>108</v>
      </c>
      <c r="M324" s="60" t="s">
        <v>1661</v>
      </c>
      <c r="N324" s="56" t="s">
        <v>1662</v>
      </c>
      <c r="O324" s="56" t="s">
        <v>37</v>
      </c>
      <c r="P324" s="56" t="s">
        <v>1663</v>
      </c>
      <c r="Q324" s="56" t="s">
        <v>117</v>
      </c>
      <c r="R324" s="57"/>
      <c r="S324" s="56" t="s">
        <v>108</v>
      </c>
      <c r="T324" s="56" t="s">
        <v>108</v>
      </c>
      <c r="U324" s="59"/>
      <c r="V324" s="62" t="s">
        <v>122</v>
      </c>
      <c r="W324" s="76" t="s">
        <v>122</v>
      </c>
      <c r="X324" s="59"/>
      <c r="Y324" s="56" t="s">
        <v>108</v>
      </c>
      <c r="Z324" s="56" t="s">
        <v>121</v>
      </c>
      <c r="AA324" s="57">
        <v>43724</v>
      </c>
      <c r="AB324" s="63" t="s">
        <v>289</v>
      </c>
      <c r="AC324" s="60" t="s">
        <v>1672</v>
      </c>
      <c r="AD324" s="65" t="s">
        <v>97</v>
      </c>
      <c r="AE324" s="56" t="s">
        <v>90</v>
      </c>
      <c r="AF324" s="61"/>
      <c r="AG324" s="61"/>
      <c r="AH324" s="67"/>
      <c r="AI324" s="68"/>
      <c r="AJ324" s="69">
        <f t="shared" si="1"/>
        <v>0</v>
      </c>
      <c r="AK324" s="70" t="str">
        <f t="shared" si="78"/>
        <v/>
      </c>
      <c r="AL324" s="71" t="s">
        <v>17409</v>
      </c>
      <c r="AM324" s="71"/>
      <c r="AN324" s="70">
        <f t="shared" si="79"/>
        <v>43734</v>
      </c>
      <c r="AO324" s="70"/>
      <c r="AP324" s="74">
        <f ca="1"/>
        <v>235</v>
      </c>
    </row>
    <row r="325" spans="1:42" ht="14.4">
      <c r="A325" s="55" t="s">
        <v>1673</v>
      </c>
      <c r="B325" s="56" t="s">
        <v>89</v>
      </c>
      <c r="C325" s="100">
        <v>43804</v>
      </c>
      <c r="D325" s="56" t="s">
        <v>90</v>
      </c>
      <c r="E325" s="56" t="s">
        <v>105</v>
      </c>
      <c r="F325" s="58" t="s">
        <v>106</v>
      </c>
      <c r="G325" s="58" t="s">
        <v>107</v>
      </c>
      <c r="H325" s="56" t="s">
        <v>105</v>
      </c>
      <c r="I325" s="59"/>
      <c r="J325" s="59">
        <f t="shared" si="61"/>
        <v>43834</v>
      </c>
      <c r="K325" s="56" t="s">
        <v>18</v>
      </c>
      <c r="L325" s="56" t="s">
        <v>108</v>
      </c>
      <c r="M325" s="60" t="s">
        <v>1679</v>
      </c>
      <c r="N325" s="56" t="s">
        <v>1680</v>
      </c>
      <c r="O325" s="56" t="s">
        <v>37</v>
      </c>
      <c r="P325" s="56" t="s">
        <v>1681</v>
      </c>
      <c r="Q325" s="56" t="s">
        <v>117</v>
      </c>
      <c r="R325" s="59"/>
      <c r="S325" s="56" t="s">
        <v>108</v>
      </c>
      <c r="T325" s="56" t="s">
        <v>108</v>
      </c>
      <c r="U325" s="57"/>
      <c r="V325" s="62" t="s">
        <v>122</v>
      </c>
      <c r="W325" s="62" t="s">
        <v>122</v>
      </c>
      <c r="X325" s="59"/>
      <c r="Y325" s="56" t="s">
        <v>108</v>
      </c>
      <c r="Z325" s="56" t="s">
        <v>121</v>
      </c>
      <c r="AA325" s="57">
        <v>43818</v>
      </c>
      <c r="AB325" s="63" t="s">
        <v>238</v>
      </c>
      <c r="AC325" s="64" t="s">
        <v>1682</v>
      </c>
      <c r="AD325" s="56" t="s">
        <v>97</v>
      </c>
      <c r="AE325" s="56" t="s">
        <v>119</v>
      </c>
      <c r="AF325" s="61"/>
      <c r="AG325" s="61"/>
      <c r="AH325" s="67"/>
      <c r="AI325" s="68"/>
      <c r="AJ325" s="69">
        <f t="shared" si="1"/>
        <v>14</v>
      </c>
      <c r="AK325" s="70"/>
      <c r="AL325" s="71"/>
      <c r="AM325" s="71"/>
      <c r="AN325" s="70"/>
      <c r="AO325" s="70"/>
      <c r="AP325" s="74">
        <f ca="1"/>
        <v>155</v>
      </c>
    </row>
    <row r="326" spans="1:42" ht="14.4">
      <c r="A326" s="55" t="s">
        <v>1683</v>
      </c>
      <c r="B326" s="56" t="s">
        <v>89</v>
      </c>
      <c r="C326" s="57">
        <v>43644</v>
      </c>
      <c r="D326" s="56" t="s">
        <v>119</v>
      </c>
      <c r="E326" s="56" t="s">
        <v>129</v>
      </c>
      <c r="F326" s="58" t="s">
        <v>106</v>
      </c>
      <c r="G326" s="58" t="s">
        <v>107</v>
      </c>
      <c r="H326" s="56" t="s">
        <v>129</v>
      </c>
      <c r="I326" s="57"/>
      <c r="J326" s="57">
        <f t="shared" si="61"/>
        <v>43674</v>
      </c>
      <c r="K326" s="56" t="s">
        <v>18</v>
      </c>
      <c r="L326" s="56" t="s">
        <v>14</v>
      </c>
      <c r="M326" s="60" t="s">
        <v>1684</v>
      </c>
      <c r="N326" s="56" t="s">
        <v>1685</v>
      </c>
      <c r="O326" s="56"/>
      <c r="P326" s="56" t="s">
        <v>108</v>
      </c>
      <c r="Q326" s="56" t="s">
        <v>826</v>
      </c>
      <c r="R326" s="57"/>
      <c r="S326" s="56" t="s">
        <v>108</v>
      </c>
      <c r="T326" s="56" t="s">
        <v>108</v>
      </c>
      <c r="U326" s="57"/>
      <c r="V326" s="62"/>
      <c r="W326" s="62" t="s">
        <v>108</v>
      </c>
      <c r="X326" s="57"/>
      <c r="Y326" s="56" t="s">
        <v>108</v>
      </c>
      <c r="Z326" s="56" t="s">
        <v>123</v>
      </c>
      <c r="AA326" s="57">
        <v>43656</v>
      </c>
      <c r="AB326" s="63" t="s">
        <v>484</v>
      </c>
      <c r="AC326" s="64" t="s">
        <v>1686</v>
      </c>
      <c r="AD326" s="56" t="s">
        <v>118</v>
      </c>
      <c r="AE326" s="56" t="s">
        <v>131</v>
      </c>
      <c r="AF326" s="61"/>
      <c r="AG326" s="61"/>
      <c r="AH326" s="67"/>
      <c r="AI326" s="68"/>
      <c r="AJ326" s="69">
        <f t="shared" si="1"/>
        <v>12</v>
      </c>
      <c r="AK326" s="70" t="str">
        <f t="shared" ref="AK326:AK334" si="80">IF(R326="","",SUM(R326+30))</f>
        <v/>
      </c>
      <c r="AL326" s="71" t="s">
        <v>17409</v>
      </c>
      <c r="AM326" s="71"/>
      <c r="AN326" s="70">
        <f t="shared" ref="AN326:AN333" si="81">IF(C326="","",SUM(C326+10))</f>
        <v>43654</v>
      </c>
      <c r="AO326" s="70"/>
      <c r="AP326" s="74">
        <f ca="1"/>
        <v>315</v>
      </c>
    </row>
    <row r="327" spans="1:42" ht="14.4">
      <c r="A327" s="55" t="s">
        <v>1687</v>
      </c>
      <c r="B327" s="56" t="s">
        <v>89</v>
      </c>
      <c r="C327" s="57">
        <v>43733</v>
      </c>
      <c r="D327" s="56" t="s">
        <v>90</v>
      </c>
      <c r="E327" s="56" t="s">
        <v>276</v>
      </c>
      <c r="F327" s="58" t="s">
        <v>214</v>
      </c>
      <c r="G327" s="58" t="s">
        <v>214</v>
      </c>
      <c r="H327" s="56" t="s">
        <v>276</v>
      </c>
      <c r="I327" s="59"/>
      <c r="J327" s="59">
        <f t="shared" si="61"/>
        <v>43763</v>
      </c>
      <c r="K327" s="61"/>
      <c r="L327" s="61"/>
      <c r="M327" s="60" t="s">
        <v>1688</v>
      </c>
      <c r="N327" s="56" t="s">
        <v>1689</v>
      </c>
      <c r="O327" s="61"/>
      <c r="P327" s="56">
        <v>201900375456</v>
      </c>
      <c r="Q327" s="56" t="s">
        <v>217</v>
      </c>
      <c r="R327" s="59"/>
      <c r="S327" s="56"/>
      <c r="T327" s="56"/>
      <c r="U327" s="59"/>
      <c r="V327" s="77"/>
      <c r="W327" s="77"/>
      <c r="X327" s="59"/>
      <c r="Y327" s="61"/>
      <c r="Z327" s="61"/>
      <c r="AA327" s="59"/>
      <c r="AB327" s="75"/>
      <c r="AC327" s="64" t="s">
        <v>1690</v>
      </c>
      <c r="AD327" s="56" t="s">
        <v>179</v>
      </c>
      <c r="AE327" s="61"/>
      <c r="AF327" s="61"/>
      <c r="AG327" s="61"/>
      <c r="AH327" s="67"/>
      <c r="AI327" s="68"/>
      <c r="AJ327" s="69" t="str">
        <f t="shared" si="1"/>
        <v/>
      </c>
      <c r="AK327" s="70" t="str">
        <f t="shared" si="80"/>
        <v/>
      </c>
      <c r="AL327" s="71" t="s">
        <v>17409</v>
      </c>
      <c r="AM327" s="71"/>
      <c r="AN327" s="70">
        <f t="shared" si="81"/>
        <v>43743</v>
      </c>
      <c r="AO327" s="70"/>
      <c r="AP327" s="74">
        <f ca="1"/>
        <v>226</v>
      </c>
    </row>
    <row r="328" spans="1:42" ht="14.4">
      <c r="A328" s="55" t="s">
        <v>1691</v>
      </c>
      <c r="B328" s="56" t="s">
        <v>89</v>
      </c>
      <c r="C328" s="57">
        <v>43538</v>
      </c>
      <c r="D328" s="56" t="s">
        <v>131</v>
      </c>
      <c r="E328" s="56" t="s">
        <v>140</v>
      </c>
      <c r="F328" s="58" t="s">
        <v>106</v>
      </c>
      <c r="G328" s="58" t="s">
        <v>107</v>
      </c>
      <c r="H328" s="56" t="s">
        <v>140</v>
      </c>
      <c r="I328" s="57"/>
      <c r="J328" s="57">
        <f t="shared" si="61"/>
        <v>43568</v>
      </c>
      <c r="K328" s="56" t="s">
        <v>18</v>
      </c>
      <c r="L328" s="56" t="s">
        <v>14</v>
      </c>
      <c r="M328" s="60" t="s">
        <v>1692</v>
      </c>
      <c r="N328" s="56" t="s">
        <v>1693</v>
      </c>
      <c r="O328" s="56"/>
      <c r="P328" s="56" t="s">
        <v>108</v>
      </c>
      <c r="Q328" s="56" t="s">
        <v>96</v>
      </c>
      <c r="R328" s="57"/>
      <c r="S328" s="56" t="s">
        <v>108</v>
      </c>
      <c r="T328" s="56" t="s">
        <v>108</v>
      </c>
      <c r="U328" s="57"/>
      <c r="V328" s="62"/>
      <c r="W328" s="62" t="s">
        <v>108</v>
      </c>
      <c r="X328" s="57"/>
      <c r="Y328" s="56" t="s">
        <v>108</v>
      </c>
      <c r="Z328" s="56" t="s">
        <v>123</v>
      </c>
      <c r="AA328" s="57">
        <v>43538</v>
      </c>
      <c r="AB328" s="63" t="s">
        <v>168</v>
      </c>
      <c r="AC328" s="64" t="s">
        <v>1694</v>
      </c>
      <c r="AD328" s="56" t="s">
        <v>224</v>
      </c>
      <c r="AE328" s="56"/>
      <c r="AF328" s="61"/>
      <c r="AG328" s="61"/>
      <c r="AH328" s="67"/>
      <c r="AI328" s="68"/>
      <c r="AJ328" s="69">
        <f t="shared" si="1"/>
        <v>0</v>
      </c>
      <c r="AK328" s="70" t="str">
        <f t="shared" si="80"/>
        <v/>
      </c>
      <c r="AL328" s="71" t="s">
        <v>17409</v>
      </c>
      <c r="AM328" s="71"/>
      <c r="AN328" s="70">
        <f t="shared" si="81"/>
        <v>43548</v>
      </c>
      <c r="AO328" s="70"/>
      <c r="AP328" s="74">
        <f ca="1"/>
        <v>421</v>
      </c>
    </row>
    <row r="329" spans="1:42" ht="14.4">
      <c r="A329" s="55" t="s">
        <v>1695</v>
      </c>
      <c r="B329" s="56" t="s">
        <v>89</v>
      </c>
      <c r="C329" s="57">
        <v>43668</v>
      </c>
      <c r="D329" s="56" t="s">
        <v>90</v>
      </c>
      <c r="E329" s="56" t="s">
        <v>140</v>
      </c>
      <c r="F329" s="58" t="s">
        <v>106</v>
      </c>
      <c r="G329" s="58" t="s">
        <v>107</v>
      </c>
      <c r="H329" s="56" t="s">
        <v>140</v>
      </c>
      <c r="I329" s="57"/>
      <c r="J329" s="57">
        <f t="shared" si="61"/>
        <v>43698</v>
      </c>
      <c r="K329" s="56" t="s">
        <v>18</v>
      </c>
      <c r="L329" s="56" t="s">
        <v>14</v>
      </c>
      <c r="M329" s="60" t="s">
        <v>1696</v>
      </c>
      <c r="N329" s="56" t="s">
        <v>1697</v>
      </c>
      <c r="O329" s="56" t="s">
        <v>143</v>
      </c>
      <c r="P329" s="56" t="s">
        <v>108</v>
      </c>
      <c r="Q329" s="56"/>
      <c r="R329" s="57"/>
      <c r="S329" s="56" t="s">
        <v>108</v>
      </c>
      <c r="T329" s="56" t="s">
        <v>108</v>
      </c>
      <c r="U329" s="57"/>
      <c r="V329" s="62"/>
      <c r="W329" s="62" t="s">
        <v>108</v>
      </c>
      <c r="X329" s="57"/>
      <c r="Y329" s="56" t="s">
        <v>108</v>
      </c>
      <c r="Z329" s="56" t="s">
        <v>108</v>
      </c>
      <c r="AA329" s="57">
        <v>43668</v>
      </c>
      <c r="AB329" s="63" t="s">
        <v>163</v>
      </c>
      <c r="AC329" s="64" t="s">
        <v>1698</v>
      </c>
      <c r="AD329" s="56" t="s">
        <v>224</v>
      </c>
      <c r="AE329" s="56"/>
      <c r="AF329" s="61"/>
      <c r="AG329" s="61"/>
      <c r="AH329" s="67"/>
      <c r="AI329" s="68"/>
      <c r="AJ329" s="69">
        <f t="shared" si="1"/>
        <v>0</v>
      </c>
      <c r="AK329" s="70" t="str">
        <f t="shared" si="80"/>
        <v/>
      </c>
      <c r="AL329" s="71" t="s">
        <v>17409</v>
      </c>
      <c r="AM329" s="71"/>
      <c r="AN329" s="70">
        <f t="shared" si="81"/>
        <v>43678</v>
      </c>
      <c r="AO329" s="70"/>
      <c r="AP329" s="74">
        <f ca="1"/>
        <v>291</v>
      </c>
    </row>
    <row r="330" spans="1:42" ht="14.4">
      <c r="A330" s="55" t="s">
        <v>1699</v>
      </c>
      <c r="B330" s="56" t="s">
        <v>89</v>
      </c>
      <c r="C330" s="57">
        <v>43727</v>
      </c>
      <c r="D330" s="56" t="s">
        <v>90</v>
      </c>
      <c r="E330" s="56" t="s">
        <v>297</v>
      </c>
      <c r="F330" s="58" t="s">
        <v>106</v>
      </c>
      <c r="G330" s="58" t="s">
        <v>107</v>
      </c>
      <c r="H330" s="56" t="s">
        <v>140</v>
      </c>
      <c r="I330" s="59"/>
      <c r="J330" s="59">
        <f t="shared" si="61"/>
        <v>43757</v>
      </c>
      <c r="K330" s="56" t="s">
        <v>18</v>
      </c>
      <c r="L330" s="56" t="s">
        <v>18</v>
      </c>
      <c r="M330" s="60" t="s">
        <v>1700</v>
      </c>
      <c r="N330" s="56" t="s">
        <v>1701</v>
      </c>
      <c r="O330" s="56" t="s">
        <v>189</v>
      </c>
      <c r="P330" s="56" t="s">
        <v>1702</v>
      </c>
      <c r="Q330" s="56" t="s">
        <v>17</v>
      </c>
      <c r="R330" s="59"/>
      <c r="S330" s="56" t="s">
        <v>108</v>
      </c>
      <c r="T330" s="56" t="s">
        <v>108</v>
      </c>
      <c r="U330" s="59"/>
      <c r="V330" s="77"/>
      <c r="W330" s="62">
        <v>0</v>
      </c>
      <c r="X330" s="59"/>
      <c r="Y330" s="56" t="s">
        <v>108</v>
      </c>
      <c r="Z330" s="56" t="s">
        <v>121</v>
      </c>
      <c r="AA330" s="57">
        <v>43732</v>
      </c>
      <c r="AB330" s="63" t="s">
        <v>289</v>
      </c>
      <c r="AC330" s="64" t="s">
        <v>1703</v>
      </c>
      <c r="AD330" s="56" t="s">
        <v>360</v>
      </c>
      <c r="AE330" s="56" t="s">
        <v>90</v>
      </c>
      <c r="AF330" s="61"/>
      <c r="AG330" s="61"/>
      <c r="AH330" s="67"/>
      <c r="AI330" s="68"/>
      <c r="AJ330" s="69">
        <f t="shared" si="1"/>
        <v>5</v>
      </c>
      <c r="AK330" s="70" t="str">
        <f t="shared" si="80"/>
        <v/>
      </c>
      <c r="AL330" s="71" t="s">
        <v>17409</v>
      </c>
      <c r="AM330" s="71"/>
      <c r="AN330" s="70">
        <f t="shared" si="81"/>
        <v>43737</v>
      </c>
      <c r="AO330" s="70"/>
      <c r="AP330" s="74">
        <f ca="1"/>
        <v>232</v>
      </c>
    </row>
    <row r="331" spans="1:42" ht="14.4">
      <c r="A331" s="55" t="s">
        <v>1704</v>
      </c>
      <c r="B331" s="56" t="s">
        <v>89</v>
      </c>
      <c r="C331" s="57">
        <v>43627</v>
      </c>
      <c r="D331" s="56" t="s">
        <v>90</v>
      </c>
      <c r="E331" s="56" t="s">
        <v>32</v>
      </c>
      <c r="F331" s="58" t="s">
        <v>106</v>
      </c>
      <c r="G331" s="58" t="s">
        <v>177</v>
      </c>
      <c r="H331" s="56" t="s">
        <v>276</v>
      </c>
      <c r="I331" s="57"/>
      <c r="J331" s="57">
        <f t="shared" si="61"/>
        <v>43657</v>
      </c>
      <c r="K331" s="56"/>
      <c r="L331" s="56"/>
      <c r="M331" s="60" t="s">
        <v>1705</v>
      </c>
      <c r="N331" s="56"/>
      <c r="O331" s="56"/>
      <c r="P331" s="56"/>
      <c r="Q331" s="56"/>
      <c r="R331" s="57"/>
      <c r="S331" s="56"/>
      <c r="T331" s="56"/>
      <c r="U331" s="57"/>
      <c r="V331" s="62"/>
      <c r="W331" s="62" t="s">
        <v>108</v>
      </c>
      <c r="X331" s="57"/>
      <c r="Y331" s="61"/>
      <c r="Z331" s="56" t="s">
        <v>123</v>
      </c>
      <c r="AA331" s="57">
        <v>43628</v>
      </c>
      <c r="AB331" s="75"/>
      <c r="AC331" s="64" t="s">
        <v>1706</v>
      </c>
      <c r="AD331" s="56" t="s">
        <v>633</v>
      </c>
      <c r="AE331" s="56"/>
      <c r="AF331" s="61"/>
      <c r="AG331" s="61"/>
      <c r="AH331" s="67"/>
      <c r="AI331" s="68"/>
      <c r="AJ331" s="69">
        <f t="shared" si="1"/>
        <v>1</v>
      </c>
      <c r="AK331" s="70" t="str">
        <f t="shared" si="80"/>
        <v/>
      </c>
      <c r="AL331" s="71" t="s">
        <v>17409</v>
      </c>
      <c r="AM331" s="71"/>
      <c r="AN331" s="70">
        <f t="shared" si="81"/>
        <v>43637</v>
      </c>
      <c r="AO331" s="70"/>
      <c r="AP331" s="74">
        <f ca="1"/>
        <v>332</v>
      </c>
    </row>
    <row r="332" spans="1:42" ht="14.4">
      <c r="A332" s="55" t="s">
        <v>1726</v>
      </c>
      <c r="B332" s="56" t="s">
        <v>89</v>
      </c>
      <c r="C332" s="57">
        <v>43704</v>
      </c>
      <c r="D332" s="56" t="s">
        <v>119</v>
      </c>
      <c r="E332" s="56" t="s">
        <v>112</v>
      </c>
      <c r="F332" s="58" t="s">
        <v>106</v>
      </c>
      <c r="G332" s="58" t="s">
        <v>113</v>
      </c>
      <c r="H332" s="56" t="s">
        <v>112</v>
      </c>
      <c r="I332" s="57"/>
      <c r="J332" s="57">
        <f t="shared" si="61"/>
        <v>43734</v>
      </c>
      <c r="K332" s="56" t="s">
        <v>18</v>
      </c>
      <c r="L332" s="56" t="s">
        <v>18</v>
      </c>
      <c r="M332" s="60" t="s">
        <v>1727</v>
      </c>
      <c r="N332" s="56" t="s">
        <v>1728</v>
      </c>
      <c r="O332" s="56" t="s">
        <v>20</v>
      </c>
      <c r="P332" s="56" t="s">
        <v>1729</v>
      </c>
      <c r="Q332" s="56" t="s">
        <v>116</v>
      </c>
      <c r="R332" s="59"/>
      <c r="S332" s="56" t="s">
        <v>108</v>
      </c>
      <c r="T332" s="56" t="s">
        <v>108</v>
      </c>
      <c r="U332" s="57">
        <v>43706</v>
      </c>
      <c r="V332" s="77"/>
      <c r="W332" s="62">
        <v>39.25</v>
      </c>
      <c r="X332" s="59"/>
      <c r="Y332" s="61"/>
      <c r="Z332" s="56" t="s">
        <v>123</v>
      </c>
      <c r="AA332" s="57">
        <v>43740</v>
      </c>
      <c r="AB332" s="75"/>
      <c r="AC332" s="64" t="s">
        <v>1730</v>
      </c>
      <c r="AD332" s="56" t="s">
        <v>179</v>
      </c>
      <c r="AE332" s="61"/>
      <c r="AF332" s="61"/>
      <c r="AG332" s="61"/>
      <c r="AH332" s="67"/>
      <c r="AI332" s="68"/>
      <c r="AJ332" s="69">
        <f t="shared" si="1"/>
        <v>36</v>
      </c>
      <c r="AK332" s="70" t="str">
        <f t="shared" si="80"/>
        <v/>
      </c>
      <c r="AL332" s="71" t="s">
        <v>17409</v>
      </c>
      <c r="AM332" s="71"/>
      <c r="AN332" s="70">
        <f t="shared" si="81"/>
        <v>43714</v>
      </c>
      <c r="AO332" s="70"/>
      <c r="AP332" s="74">
        <f ca="1"/>
        <v>255</v>
      </c>
    </row>
    <row r="333" spans="1:42" ht="14.4">
      <c r="A333" s="55" t="s">
        <v>1731</v>
      </c>
      <c r="B333" s="56" t="s">
        <v>89</v>
      </c>
      <c r="C333" s="57">
        <v>43467</v>
      </c>
      <c r="D333" s="56" t="s">
        <v>131</v>
      </c>
      <c r="E333" s="56" t="s">
        <v>129</v>
      </c>
      <c r="F333" s="58" t="s">
        <v>106</v>
      </c>
      <c r="G333" s="58" t="s">
        <v>107</v>
      </c>
      <c r="H333" s="56" t="s">
        <v>129</v>
      </c>
      <c r="I333" s="59"/>
      <c r="J333" s="59">
        <f t="shared" si="61"/>
        <v>43497</v>
      </c>
      <c r="K333" s="56" t="s">
        <v>18</v>
      </c>
      <c r="L333" s="56" t="s">
        <v>18</v>
      </c>
      <c r="M333" s="60" t="s">
        <v>1732</v>
      </c>
      <c r="N333" s="56" t="s">
        <v>1733</v>
      </c>
      <c r="O333" s="56" t="s">
        <v>143</v>
      </c>
      <c r="P333" s="56" t="s">
        <v>1734</v>
      </c>
      <c r="Q333" s="56" t="s">
        <v>17</v>
      </c>
      <c r="R333" s="57"/>
      <c r="S333" s="56" t="s">
        <v>108</v>
      </c>
      <c r="T333" s="56" t="s">
        <v>108</v>
      </c>
      <c r="U333" s="57"/>
      <c r="V333" s="77"/>
      <c r="W333" s="62">
        <v>0</v>
      </c>
      <c r="X333" s="57"/>
      <c r="Y333" s="56" t="s">
        <v>108</v>
      </c>
      <c r="Z333" s="56" t="s">
        <v>121</v>
      </c>
      <c r="AA333" s="57">
        <v>43501</v>
      </c>
      <c r="AB333" s="63" t="s">
        <v>147</v>
      </c>
      <c r="AC333" s="64" t="s">
        <v>1735</v>
      </c>
      <c r="AD333" s="65" t="s">
        <v>97</v>
      </c>
      <c r="AE333" s="65" t="s">
        <v>131</v>
      </c>
      <c r="AF333" s="66"/>
      <c r="AG333" s="66"/>
      <c r="AH333" s="67"/>
      <c r="AI333" s="68"/>
      <c r="AJ333" s="69">
        <f t="shared" si="1"/>
        <v>34</v>
      </c>
      <c r="AK333" s="70" t="str">
        <f t="shared" si="80"/>
        <v/>
      </c>
      <c r="AL333" s="71" t="s">
        <v>17409</v>
      </c>
      <c r="AM333" s="71"/>
      <c r="AN333" s="70">
        <f t="shared" si="81"/>
        <v>43477</v>
      </c>
      <c r="AO333" s="70"/>
      <c r="AP333" s="74">
        <f ca="1"/>
        <v>492</v>
      </c>
    </row>
    <row r="334" spans="1:42" ht="14.4">
      <c r="A334" s="55" t="s">
        <v>1736</v>
      </c>
      <c r="B334" s="56" t="s">
        <v>89</v>
      </c>
      <c r="C334" s="57">
        <v>43747</v>
      </c>
      <c r="D334" s="56" t="s">
        <v>90</v>
      </c>
      <c r="E334" s="56" t="s">
        <v>12</v>
      </c>
      <c r="F334" s="58" t="s">
        <v>106</v>
      </c>
      <c r="G334" s="58" t="s">
        <v>107</v>
      </c>
      <c r="H334" s="56" t="s">
        <v>12</v>
      </c>
      <c r="I334" s="59"/>
      <c r="J334" s="59"/>
      <c r="K334" s="56" t="s">
        <v>18</v>
      </c>
      <c r="L334" s="56" t="s">
        <v>18</v>
      </c>
      <c r="M334" s="60" t="s">
        <v>1739</v>
      </c>
      <c r="N334" s="56" t="s">
        <v>1740</v>
      </c>
      <c r="O334" s="56" t="s">
        <v>271</v>
      </c>
      <c r="P334" s="56" t="s">
        <v>1741</v>
      </c>
      <c r="Q334" s="56" t="s">
        <v>17</v>
      </c>
      <c r="R334" s="59"/>
      <c r="S334" s="56"/>
      <c r="T334" s="56"/>
      <c r="U334" s="57"/>
      <c r="V334" s="62"/>
      <c r="W334" s="77"/>
      <c r="X334" s="59"/>
      <c r="Y334" s="56"/>
      <c r="Z334" s="56" t="s">
        <v>121</v>
      </c>
      <c r="AA334" s="57">
        <v>43749</v>
      </c>
      <c r="AB334" s="75"/>
      <c r="AC334" s="64"/>
      <c r="AD334" s="65" t="s">
        <v>97</v>
      </c>
      <c r="AE334" s="56" t="s">
        <v>90</v>
      </c>
      <c r="AF334" s="61"/>
      <c r="AG334" s="61"/>
      <c r="AH334" s="67"/>
      <c r="AI334" s="68"/>
      <c r="AJ334" s="69">
        <f t="shared" si="1"/>
        <v>2</v>
      </c>
      <c r="AK334" s="70" t="str">
        <f t="shared" si="80"/>
        <v/>
      </c>
      <c r="AL334" s="71" t="s">
        <v>17409</v>
      </c>
      <c r="AM334" s="71"/>
      <c r="AN334" s="70"/>
      <c r="AO334" s="70"/>
      <c r="AP334" s="74">
        <f ca="1"/>
        <v>212</v>
      </c>
    </row>
    <row r="335" spans="1:42" ht="14.4">
      <c r="A335" s="55" t="s">
        <v>1742</v>
      </c>
      <c r="B335" s="56" t="s">
        <v>89</v>
      </c>
      <c r="C335" s="57">
        <v>43818</v>
      </c>
      <c r="D335" s="56" t="s">
        <v>90</v>
      </c>
      <c r="E335" s="56" t="s">
        <v>297</v>
      </c>
      <c r="F335" s="58" t="s">
        <v>106</v>
      </c>
      <c r="G335" s="58" t="s">
        <v>107</v>
      </c>
      <c r="H335" s="56" t="s">
        <v>140</v>
      </c>
      <c r="I335" s="59"/>
      <c r="J335" s="59">
        <f t="shared" ref="J335:J471" si="82">IF(C335="","",SUM(C335+30))</f>
        <v>43848</v>
      </c>
      <c r="K335" s="56" t="s">
        <v>18</v>
      </c>
      <c r="L335" s="56" t="s">
        <v>14</v>
      </c>
      <c r="M335" s="60" t="s">
        <v>1746</v>
      </c>
      <c r="N335" s="56" t="s">
        <v>1747</v>
      </c>
      <c r="O335" s="56"/>
      <c r="P335" s="56" t="s">
        <v>108</v>
      </c>
      <c r="Q335" s="56" t="s">
        <v>288</v>
      </c>
      <c r="R335" s="59"/>
      <c r="S335" s="56" t="s">
        <v>108</v>
      </c>
      <c r="T335" s="56" t="s">
        <v>108</v>
      </c>
      <c r="U335" s="57"/>
      <c r="V335" s="77"/>
      <c r="W335" s="62" t="s">
        <v>108</v>
      </c>
      <c r="X335" s="59"/>
      <c r="Y335" s="56" t="s">
        <v>108</v>
      </c>
      <c r="Z335" s="56" t="s">
        <v>108</v>
      </c>
      <c r="AA335" s="57">
        <v>43819</v>
      </c>
      <c r="AB335" s="63" t="s">
        <v>238</v>
      </c>
      <c r="AC335" s="64" t="s">
        <v>1748</v>
      </c>
      <c r="AD335" s="56" t="s">
        <v>118</v>
      </c>
      <c r="AE335" s="56"/>
      <c r="AF335" s="61"/>
      <c r="AG335" s="61"/>
      <c r="AH335" s="67"/>
      <c r="AI335" s="68"/>
      <c r="AJ335" s="69">
        <f t="shared" si="1"/>
        <v>1</v>
      </c>
      <c r="AK335" s="70"/>
      <c r="AL335" s="71"/>
      <c r="AM335" s="71"/>
      <c r="AN335" s="70"/>
      <c r="AO335" s="70"/>
      <c r="AP335" s="74">
        <f ca="1"/>
        <v>141</v>
      </c>
    </row>
    <row r="336" spans="1:42" ht="14.4">
      <c r="A336" s="55" t="s">
        <v>1749</v>
      </c>
      <c r="B336" s="56" t="s">
        <v>89</v>
      </c>
      <c r="C336" s="57">
        <v>43535</v>
      </c>
      <c r="D336" s="56" t="s">
        <v>90</v>
      </c>
      <c r="E336" s="56" t="s">
        <v>140</v>
      </c>
      <c r="F336" s="58" t="s">
        <v>106</v>
      </c>
      <c r="G336" s="58" t="s">
        <v>107</v>
      </c>
      <c r="H336" s="56" t="s">
        <v>140</v>
      </c>
      <c r="I336" s="57"/>
      <c r="J336" s="57">
        <f t="shared" si="82"/>
        <v>43565</v>
      </c>
      <c r="K336" s="56" t="s">
        <v>18</v>
      </c>
      <c r="L336" s="56" t="s">
        <v>14</v>
      </c>
      <c r="M336" s="60" t="s">
        <v>1750</v>
      </c>
      <c r="N336" s="56" t="s">
        <v>1751</v>
      </c>
      <c r="O336" s="56" t="s">
        <v>16</v>
      </c>
      <c r="P336" s="56" t="s">
        <v>1752</v>
      </c>
      <c r="Q336" s="56" t="s">
        <v>28</v>
      </c>
      <c r="R336" s="57"/>
      <c r="S336" s="56" t="s">
        <v>108</v>
      </c>
      <c r="T336" s="56" t="s">
        <v>108</v>
      </c>
      <c r="U336" s="57"/>
      <c r="V336" s="76"/>
      <c r="W336" s="62" t="s">
        <v>108</v>
      </c>
      <c r="X336" s="57"/>
      <c r="Y336" s="56" t="s">
        <v>108</v>
      </c>
      <c r="Z336" s="56" t="s">
        <v>123</v>
      </c>
      <c r="AA336" s="57">
        <v>43535</v>
      </c>
      <c r="AB336" s="63" t="s">
        <v>168</v>
      </c>
      <c r="AC336" s="64" t="s">
        <v>1753</v>
      </c>
      <c r="AD336" s="65" t="s">
        <v>224</v>
      </c>
      <c r="AE336" s="65"/>
      <c r="AF336" s="66"/>
      <c r="AG336" s="66"/>
      <c r="AH336" s="67"/>
      <c r="AI336" s="68"/>
      <c r="AJ336" s="69">
        <f t="shared" si="1"/>
        <v>0</v>
      </c>
      <c r="AK336" s="70" t="str">
        <f t="shared" ref="AK336:AK339" si="83">IF(R336="","",SUM(R336+30))</f>
        <v/>
      </c>
      <c r="AL336" s="71" t="s">
        <v>17409</v>
      </c>
      <c r="AM336" s="71"/>
      <c r="AN336" s="70">
        <f t="shared" ref="AN336:AN337" si="84">IF(C336="","",SUM(C336+10))</f>
        <v>43545</v>
      </c>
      <c r="AO336" s="70"/>
      <c r="AP336" s="74">
        <f ca="1"/>
        <v>424</v>
      </c>
    </row>
    <row r="337" spans="1:42" ht="14.4">
      <c r="A337" s="55" t="s">
        <v>1754</v>
      </c>
      <c r="B337" s="56" t="s">
        <v>89</v>
      </c>
      <c r="C337" s="57">
        <v>43683</v>
      </c>
      <c r="D337" s="56" t="s">
        <v>90</v>
      </c>
      <c r="E337" s="56" t="s">
        <v>135</v>
      </c>
      <c r="F337" s="58" t="s">
        <v>214</v>
      </c>
      <c r="G337" s="58" t="s">
        <v>136</v>
      </c>
      <c r="H337" s="56" t="s">
        <v>135</v>
      </c>
      <c r="I337" s="57"/>
      <c r="J337" s="57">
        <f t="shared" si="82"/>
        <v>43713</v>
      </c>
      <c r="K337" s="56" t="s">
        <v>18</v>
      </c>
      <c r="L337" s="56" t="s">
        <v>18</v>
      </c>
      <c r="M337" s="60" t="s">
        <v>1755</v>
      </c>
      <c r="N337" s="56" t="s">
        <v>1756</v>
      </c>
      <c r="O337" s="56" t="s">
        <v>16</v>
      </c>
      <c r="P337" s="56" t="s">
        <v>1757</v>
      </c>
      <c r="Q337" s="56" t="s">
        <v>96</v>
      </c>
      <c r="R337" s="57"/>
      <c r="S337" s="56"/>
      <c r="T337" s="56"/>
      <c r="U337" s="57"/>
      <c r="V337" s="62"/>
      <c r="W337" s="62" t="s">
        <v>122</v>
      </c>
      <c r="X337" s="57"/>
      <c r="Y337" s="56" t="s">
        <v>108</v>
      </c>
      <c r="Z337" s="56" t="s">
        <v>121</v>
      </c>
      <c r="AA337" s="57">
        <v>43683</v>
      </c>
      <c r="AB337" s="75"/>
      <c r="AC337" s="64" t="s">
        <v>1758</v>
      </c>
      <c r="AD337" s="65" t="s">
        <v>97</v>
      </c>
      <c r="AE337" s="56" t="s">
        <v>90</v>
      </c>
      <c r="AF337" s="61"/>
      <c r="AG337" s="61"/>
      <c r="AH337" s="67"/>
      <c r="AI337" s="68"/>
      <c r="AJ337" s="69">
        <f t="shared" si="1"/>
        <v>0</v>
      </c>
      <c r="AK337" s="70" t="str">
        <f t="shared" si="83"/>
        <v/>
      </c>
      <c r="AL337" s="71" t="s">
        <v>17409</v>
      </c>
      <c r="AM337" s="71"/>
      <c r="AN337" s="70">
        <f t="shared" si="84"/>
        <v>43693</v>
      </c>
      <c r="AO337" s="70"/>
      <c r="AP337" s="74">
        <f ca="1"/>
        <v>276</v>
      </c>
    </row>
    <row r="338" spans="1:42" ht="14.4">
      <c r="A338" s="55" t="s">
        <v>1759</v>
      </c>
      <c r="B338" s="56" t="s">
        <v>89</v>
      </c>
      <c r="C338" s="57">
        <v>43773</v>
      </c>
      <c r="D338" s="56" t="s">
        <v>90</v>
      </c>
      <c r="E338" s="56" t="s">
        <v>297</v>
      </c>
      <c r="F338" s="58" t="s">
        <v>106</v>
      </c>
      <c r="G338" s="58" t="s">
        <v>107</v>
      </c>
      <c r="H338" s="56" t="s">
        <v>140</v>
      </c>
      <c r="I338" s="59"/>
      <c r="J338" s="59">
        <f t="shared" si="82"/>
        <v>43803</v>
      </c>
      <c r="K338" s="56" t="s">
        <v>18</v>
      </c>
      <c r="L338" s="56" t="s">
        <v>18</v>
      </c>
      <c r="M338" s="60" t="s">
        <v>1764</v>
      </c>
      <c r="N338" s="56" t="s">
        <v>1765</v>
      </c>
      <c r="O338" s="56" t="s">
        <v>16</v>
      </c>
      <c r="P338" s="56" t="s">
        <v>1766</v>
      </c>
      <c r="Q338" s="56" t="s">
        <v>117</v>
      </c>
      <c r="R338" s="59"/>
      <c r="S338" s="56" t="s">
        <v>108</v>
      </c>
      <c r="T338" s="56" t="s">
        <v>108</v>
      </c>
      <c r="U338" s="57"/>
      <c r="V338" s="62" t="s">
        <v>122</v>
      </c>
      <c r="W338" s="62" t="s">
        <v>122</v>
      </c>
      <c r="X338" s="59"/>
      <c r="Y338" s="56" t="s">
        <v>108</v>
      </c>
      <c r="Z338" s="56" t="s">
        <v>121</v>
      </c>
      <c r="AA338" s="57">
        <v>43776</v>
      </c>
      <c r="AB338" s="63" t="s">
        <v>318</v>
      </c>
      <c r="AC338" s="64" t="s">
        <v>1767</v>
      </c>
      <c r="AD338" s="56" t="s">
        <v>97</v>
      </c>
      <c r="AE338" s="56" t="s">
        <v>119</v>
      </c>
      <c r="AF338" s="61"/>
      <c r="AG338" s="61"/>
      <c r="AH338" s="67"/>
      <c r="AI338" s="68"/>
      <c r="AJ338" s="69">
        <f t="shared" si="1"/>
        <v>3</v>
      </c>
      <c r="AK338" s="70" t="str">
        <f t="shared" si="83"/>
        <v/>
      </c>
      <c r="AL338" s="71" t="s">
        <v>17409</v>
      </c>
      <c r="AM338" s="71"/>
      <c r="AN338" s="70"/>
      <c r="AO338" s="70"/>
      <c r="AP338" s="74">
        <f ca="1"/>
        <v>186</v>
      </c>
    </row>
    <row r="339" spans="1:42" ht="14.4">
      <c r="A339" s="55" t="s">
        <v>1768</v>
      </c>
      <c r="B339" s="56" t="s">
        <v>89</v>
      </c>
      <c r="C339" s="57">
        <v>43773</v>
      </c>
      <c r="D339" s="56" t="s">
        <v>90</v>
      </c>
      <c r="E339" s="56" t="s">
        <v>297</v>
      </c>
      <c r="F339" s="58" t="s">
        <v>106</v>
      </c>
      <c r="G339" s="58" t="s">
        <v>107</v>
      </c>
      <c r="H339" s="56" t="s">
        <v>140</v>
      </c>
      <c r="I339" s="59"/>
      <c r="J339" s="59">
        <f t="shared" si="82"/>
        <v>43803</v>
      </c>
      <c r="K339" s="56" t="s">
        <v>18</v>
      </c>
      <c r="L339" s="56" t="s">
        <v>18</v>
      </c>
      <c r="M339" s="60" t="s">
        <v>1764</v>
      </c>
      <c r="N339" s="56" t="s">
        <v>1770</v>
      </c>
      <c r="O339" s="56" t="s">
        <v>16</v>
      </c>
      <c r="P339" s="56" t="s">
        <v>1771</v>
      </c>
      <c r="Q339" s="56" t="s">
        <v>117</v>
      </c>
      <c r="R339" s="59"/>
      <c r="S339" s="56" t="s">
        <v>108</v>
      </c>
      <c r="T339" s="56" t="s">
        <v>108</v>
      </c>
      <c r="U339" s="57"/>
      <c r="V339" s="62" t="s">
        <v>122</v>
      </c>
      <c r="W339" s="62" t="s">
        <v>122</v>
      </c>
      <c r="X339" s="59"/>
      <c r="Y339" s="56" t="s">
        <v>108</v>
      </c>
      <c r="Z339" s="56" t="s">
        <v>121</v>
      </c>
      <c r="AA339" s="57">
        <v>43775</v>
      </c>
      <c r="AB339" s="63" t="s">
        <v>318</v>
      </c>
      <c r="AC339" s="64" t="s">
        <v>1772</v>
      </c>
      <c r="AD339" s="56" t="s">
        <v>97</v>
      </c>
      <c r="AE339" s="56" t="s">
        <v>119</v>
      </c>
      <c r="AF339" s="61"/>
      <c r="AG339" s="61"/>
      <c r="AH339" s="67"/>
      <c r="AI339" s="68"/>
      <c r="AJ339" s="69">
        <f t="shared" si="1"/>
        <v>2</v>
      </c>
      <c r="AK339" s="70" t="str">
        <f t="shared" si="83"/>
        <v/>
      </c>
      <c r="AL339" s="71" t="s">
        <v>17409</v>
      </c>
      <c r="AM339" s="71"/>
      <c r="AN339" s="70"/>
      <c r="AO339" s="70"/>
      <c r="AP339" s="74">
        <f ca="1"/>
        <v>186</v>
      </c>
    </row>
    <row r="340" spans="1:42" ht="14.4">
      <c r="A340" s="55" t="s">
        <v>1773</v>
      </c>
      <c r="B340" s="56" t="s">
        <v>89</v>
      </c>
      <c r="C340" s="57">
        <v>43761</v>
      </c>
      <c r="D340" s="56" t="s">
        <v>90</v>
      </c>
      <c r="E340" s="56" t="s">
        <v>105</v>
      </c>
      <c r="F340" s="58" t="s">
        <v>106</v>
      </c>
      <c r="G340" s="58" t="s">
        <v>107</v>
      </c>
      <c r="H340" s="56" t="s">
        <v>105</v>
      </c>
      <c r="I340" s="59"/>
      <c r="J340" s="59">
        <f t="shared" si="82"/>
        <v>43791</v>
      </c>
      <c r="K340" s="56" t="s">
        <v>18</v>
      </c>
      <c r="L340" s="56" t="s">
        <v>108</v>
      </c>
      <c r="M340" s="60" t="s">
        <v>1764</v>
      </c>
      <c r="N340" s="56" t="s">
        <v>1774</v>
      </c>
      <c r="O340" s="56" t="s">
        <v>16</v>
      </c>
      <c r="P340" s="56" t="s">
        <v>1775</v>
      </c>
      <c r="Q340" s="56" t="s">
        <v>117</v>
      </c>
      <c r="R340" s="59"/>
      <c r="S340" s="56" t="s">
        <v>108</v>
      </c>
      <c r="T340" s="56" t="s">
        <v>108</v>
      </c>
      <c r="U340" s="57"/>
      <c r="V340" s="62" t="s">
        <v>122</v>
      </c>
      <c r="W340" s="62" t="s">
        <v>122</v>
      </c>
      <c r="X340" s="59"/>
      <c r="Y340" s="56" t="s">
        <v>108</v>
      </c>
      <c r="Z340" s="56" t="s">
        <v>121</v>
      </c>
      <c r="AA340" s="57">
        <v>43782</v>
      </c>
      <c r="AB340" s="63" t="s">
        <v>389</v>
      </c>
      <c r="AC340" s="64" t="s">
        <v>1776</v>
      </c>
      <c r="AD340" s="56" t="s">
        <v>97</v>
      </c>
      <c r="AE340" s="56" t="s">
        <v>119</v>
      </c>
      <c r="AF340" s="61"/>
      <c r="AG340" s="61"/>
      <c r="AH340" s="67"/>
      <c r="AI340" s="68"/>
      <c r="AJ340" s="69">
        <f t="shared" si="1"/>
        <v>21</v>
      </c>
      <c r="AK340" s="70"/>
      <c r="AL340" s="71"/>
      <c r="AM340" s="71"/>
      <c r="AN340" s="70"/>
      <c r="AO340" s="70"/>
      <c r="AP340" s="74">
        <f ca="1"/>
        <v>198</v>
      </c>
    </row>
    <row r="341" spans="1:42" ht="14.4">
      <c r="A341" s="55" t="s">
        <v>1777</v>
      </c>
      <c r="B341" s="56" t="s">
        <v>89</v>
      </c>
      <c r="C341" s="57">
        <v>43762</v>
      </c>
      <c r="D341" s="56" t="s">
        <v>90</v>
      </c>
      <c r="E341" s="56" t="s">
        <v>105</v>
      </c>
      <c r="F341" s="58" t="s">
        <v>106</v>
      </c>
      <c r="G341" s="58" t="s">
        <v>107</v>
      </c>
      <c r="H341" s="56" t="s">
        <v>105</v>
      </c>
      <c r="I341" s="59"/>
      <c r="J341" s="59">
        <f t="shared" si="82"/>
        <v>43792</v>
      </c>
      <c r="K341" s="56" t="s">
        <v>18</v>
      </c>
      <c r="L341" s="56" t="s">
        <v>108</v>
      </c>
      <c r="M341" s="60" t="s">
        <v>1764</v>
      </c>
      <c r="N341" s="56" t="s">
        <v>1778</v>
      </c>
      <c r="O341" s="56" t="s">
        <v>16</v>
      </c>
      <c r="P341" s="56" t="s">
        <v>1779</v>
      </c>
      <c r="Q341" s="56" t="s">
        <v>117</v>
      </c>
      <c r="R341" s="59"/>
      <c r="S341" s="56" t="s">
        <v>108</v>
      </c>
      <c r="T341" s="56" t="s">
        <v>108</v>
      </c>
      <c r="U341" s="57"/>
      <c r="V341" s="62" t="s">
        <v>122</v>
      </c>
      <c r="W341" s="62" t="s">
        <v>122</v>
      </c>
      <c r="X341" s="59"/>
      <c r="Y341" s="56" t="s">
        <v>108</v>
      </c>
      <c r="Z341" s="56" t="s">
        <v>121</v>
      </c>
      <c r="AA341" s="57">
        <v>43782</v>
      </c>
      <c r="AB341" s="63" t="s">
        <v>389</v>
      </c>
      <c r="AC341" s="64" t="s">
        <v>1780</v>
      </c>
      <c r="AD341" s="56" t="s">
        <v>97</v>
      </c>
      <c r="AE341" s="56" t="s">
        <v>119</v>
      </c>
      <c r="AF341" s="61"/>
      <c r="AG341" s="61"/>
      <c r="AH341" s="67"/>
      <c r="AI341" s="68"/>
      <c r="AJ341" s="69">
        <f t="shared" si="1"/>
        <v>20</v>
      </c>
      <c r="AK341" s="70"/>
      <c r="AL341" s="71"/>
      <c r="AM341" s="71"/>
      <c r="AN341" s="70"/>
      <c r="AO341" s="70"/>
      <c r="AP341" s="74">
        <f ca="1"/>
        <v>197</v>
      </c>
    </row>
    <row r="342" spans="1:42" ht="14.4">
      <c r="A342" s="55" t="s">
        <v>1781</v>
      </c>
      <c r="B342" s="56" t="s">
        <v>89</v>
      </c>
      <c r="C342" s="57">
        <v>43766</v>
      </c>
      <c r="D342" s="56" t="s">
        <v>90</v>
      </c>
      <c r="E342" s="56" t="s">
        <v>105</v>
      </c>
      <c r="F342" s="58" t="s">
        <v>106</v>
      </c>
      <c r="G342" s="58" t="s">
        <v>107</v>
      </c>
      <c r="H342" s="56" t="s">
        <v>105</v>
      </c>
      <c r="I342" s="59"/>
      <c r="J342" s="59">
        <f t="shared" si="82"/>
        <v>43796</v>
      </c>
      <c r="K342" s="56" t="s">
        <v>18</v>
      </c>
      <c r="L342" s="56" t="s">
        <v>108</v>
      </c>
      <c r="M342" s="60" t="s">
        <v>1764</v>
      </c>
      <c r="N342" s="56" t="s">
        <v>1782</v>
      </c>
      <c r="O342" s="56" t="s">
        <v>16</v>
      </c>
      <c r="P342" s="56" t="s">
        <v>1783</v>
      </c>
      <c r="Q342" s="56" t="s">
        <v>117</v>
      </c>
      <c r="R342" s="59"/>
      <c r="S342" s="56" t="s">
        <v>108</v>
      </c>
      <c r="T342" s="56" t="s">
        <v>108</v>
      </c>
      <c r="U342" s="57"/>
      <c r="V342" s="62" t="s">
        <v>122</v>
      </c>
      <c r="W342" s="62" t="s">
        <v>122</v>
      </c>
      <c r="X342" s="59"/>
      <c r="Y342" s="56" t="s">
        <v>108</v>
      </c>
      <c r="Z342" s="56" t="s">
        <v>121</v>
      </c>
      <c r="AA342" s="57">
        <v>43777</v>
      </c>
      <c r="AB342" s="63" t="s">
        <v>389</v>
      </c>
      <c r="AC342" s="64" t="s">
        <v>1785</v>
      </c>
      <c r="AD342" s="56" t="s">
        <v>97</v>
      </c>
      <c r="AE342" s="56" t="s">
        <v>119</v>
      </c>
      <c r="AF342" s="61"/>
      <c r="AG342" s="61"/>
      <c r="AH342" s="67"/>
      <c r="AI342" s="68"/>
      <c r="AJ342" s="69">
        <f t="shared" si="1"/>
        <v>11</v>
      </c>
      <c r="AK342" s="70"/>
      <c r="AL342" s="71"/>
      <c r="AM342" s="71"/>
      <c r="AN342" s="70"/>
      <c r="AO342" s="70"/>
      <c r="AP342" s="74">
        <f ca="1"/>
        <v>193</v>
      </c>
    </row>
    <row r="343" spans="1:42" ht="26.5">
      <c r="A343" s="55" t="s">
        <v>1786</v>
      </c>
      <c r="B343" s="56" t="s">
        <v>89</v>
      </c>
      <c r="C343" s="57">
        <v>43726</v>
      </c>
      <c r="D343" s="56" t="s">
        <v>90</v>
      </c>
      <c r="E343" s="56" t="s">
        <v>32</v>
      </c>
      <c r="F343" s="58" t="s">
        <v>106</v>
      </c>
      <c r="G343" s="58" t="s">
        <v>107</v>
      </c>
      <c r="H343" s="56" t="s">
        <v>140</v>
      </c>
      <c r="I343" s="57"/>
      <c r="J343" s="57">
        <f t="shared" si="82"/>
        <v>43756</v>
      </c>
      <c r="K343" s="56" t="s">
        <v>18</v>
      </c>
      <c r="L343" s="56" t="s">
        <v>108</v>
      </c>
      <c r="M343" s="60" t="s">
        <v>1787</v>
      </c>
      <c r="N343" s="56" t="s">
        <v>1789</v>
      </c>
      <c r="O343" s="56" t="s">
        <v>16</v>
      </c>
      <c r="P343" s="56" t="s">
        <v>1790</v>
      </c>
      <c r="Q343" s="56" t="s">
        <v>117</v>
      </c>
      <c r="R343" s="57"/>
      <c r="S343" s="56" t="s">
        <v>108</v>
      </c>
      <c r="T343" s="56" t="s">
        <v>108</v>
      </c>
      <c r="U343" s="57"/>
      <c r="V343" s="62" t="s">
        <v>122</v>
      </c>
      <c r="W343" s="62" t="s">
        <v>122</v>
      </c>
      <c r="X343" s="57"/>
      <c r="Y343" s="56" t="s">
        <v>108</v>
      </c>
      <c r="Z343" s="56" t="s">
        <v>121</v>
      </c>
      <c r="AA343" s="57">
        <v>43755</v>
      </c>
      <c r="AB343" s="63" t="s">
        <v>389</v>
      </c>
      <c r="AC343" s="60" t="s">
        <v>1791</v>
      </c>
      <c r="AD343" s="56" t="s">
        <v>97</v>
      </c>
      <c r="AE343" s="56" t="s">
        <v>119</v>
      </c>
      <c r="AF343" s="61"/>
      <c r="AG343" s="61"/>
      <c r="AH343" s="67"/>
      <c r="AI343" s="68"/>
      <c r="AJ343" s="69">
        <f t="shared" si="1"/>
        <v>29</v>
      </c>
      <c r="AK343" s="70" t="str">
        <f t="shared" ref="AK343:AK345" si="85">IF(R343="","",SUM(R343+30))</f>
        <v/>
      </c>
      <c r="AL343" s="71" t="s">
        <v>17409</v>
      </c>
      <c r="AM343" s="71"/>
      <c r="AN343" s="70">
        <f t="shared" ref="AN343:AN345" si="86">IF(C343="","",SUM(C343+10))</f>
        <v>43736</v>
      </c>
      <c r="AO343" s="70"/>
      <c r="AP343" s="74">
        <f ca="1"/>
        <v>233</v>
      </c>
    </row>
    <row r="344" spans="1:42" ht="14.4">
      <c r="A344" s="55" t="s">
        <v>1792</v>
      </c>
      <c r="B344" s="56" t="s">
        <v>89</v>
      </c>
      <c r="C344" s="57">
        <v>43725</v>
      </c>
      <c r="D344" s="56" t="s">
        <v>90</v>
      </c>
      <c r="E344" s="56" t="s">
        <v>105</v>
      </c>
      <c r="F344" s="58" t="s">
        <v>106</v>
      </c>
      <c r="G344" s="58" t="s">
        <v>107</v>
      </c>
      <c r="H344" s="56" t="s">
        <v>105</v>
      </c>
      <c r="I344" s="59"/>
      <c r="J344" s="59">
        <f t="shared" si="82"/>
        <v>43755</v>
      </c>
      <c r="K344" s="56" t="s">
        <v>18</v>
      </c>
      <c r="L344" s="56" t="s">
        <v>108</v>
      </c>
      <c r="M344" s="60" t="s">
        <v>1787</v>
      </c>
      <c r="N344" s="56" t="s">
        <v>1793</v>
      </c>
      <c r="O344" s="56" t="s">
        <v>16</v>
      </c>
      <c r="P344" s="56" t="s">
        <v>1794</v>
      </c>
      <c r="Q344" s="56" t="s">
        <v>117</v>
      </c>
      <c r="R344" s="59"/>
      <c r="S344" s="56" t="s">
        <v>108</v>
      </c>
      <c r="T344" s="56" t="s">
        <v>108</v>
      </c>
      <c r="U344" s="59"/>
      <c r="V344" s="62" t="s">
        <v>122</v>
      </c>
      <c r="W344" s="76" t="s">
        <v>122</v>
      </c>
      <c r="X344" s="59"/>
      <c r="Y344" s="56" t="s">
        <v>108</v>
      </c>
      <c r="Z344" s="56" t="s">
        <v>121</v>
      </c>
      <c r="AA344" s="57">
        <v>43739</v>
      </c>
      <c r="AB344" s="63" t="s">
        <v>289</v>
      </c>
      <c r="AC344" s="64" t="s">
        <v>1795</v>
      </c>
      <c r="AD344" s="65" t="s">
        <v>97</v>
      </c>
      <c r="AE344" s="56" t="s">
        <v>119</v>
      </c>
      <c r="AF344" s="61"/>
      <c r="AG344" s="61"/>
      <c r="AH344" s="67"/>
      <c r="AI344" s="68"/>
      <c r="AJ344" s="69">
        <f t="shared" si="1"/>
        <v>14</v>
      </c>
      <c r="AK344" s="70" t="str">
        <f t="shared" si="85"/>
        <v/>
      </c>
      <c r="AL344" s="71" t="s">
        <v>17409</v>
      </c>
      <c r="AM344" s="71"/>
      <c r="AN344" s="70">
        <f t="shared" si="86"/>
        <v>43735</v>
      </c>
      <c r="AO344" s="70"/>
      <c r="AP344" s="74">
        <f ca="1"/>
        <v>234</v>
      </c>
    </row>
    <row r="345" spans="1:42" ht="14.4">
      <c r="A345" s="55" t="s">
        <v>1796</v>
      </c>
      <c r="B345" s="56" t="s">
        <v>89</v>
      </c>
      <c r="C345" s="57">
        <v>43733</v>
      </c>
      <c r="D345" s="56" t="s">
        <v>90</v>
      </c>
      <c r="E345" s="56" t="s">
        <v>129</v>
      </c>
      <c r="F345" s="58" t="s">
        <v>106</v>
      </c>
      <c r="G345" s="58" t="s">
        <v>107</v>
      </c>
      <c r="H345" s="56" t="s">
        <v>129</v>
      </c>
      <c r="I345" s="59"/>
      <c r="J345" s="59">
        <f t="shared" si="82"/>
        <v>43763</v>
      </c>
      <c r="K345" s="56" t="s">
        <v>18</v>
      </c>
      <c r="L345" s="56" t="s">
        <v>14</v>
      </c>
      <c r="M345" s="60" t="s">
        <v>1787</v>
      </c>
      <c r="N345" s="56" t="s">
        <v>1800</v>
      </c>
      <c r="O345" s="56" t="s">
        <v>16</v>
      </c>
      <c r="P345" s="56" t="s">
        <v>1801</v>
      </c>
      <c r="Q345" s="56" t="s">
        <v>419</v>
      </c>
      <c r="R345" s="59"/>
      <c r="S345" s="56" t="s">
        <v>108</v>
      </c>
      <c r="T345" s="56" t="s">
        <v>108</v>
      </c>
      <c r="U345" s="59"/>
      <c r="V345" s="62" t="s">
        <v>122</v>
      </c>
      <c r="W345" s="76" t="s">
        <v>122</v>
      </c>
      <c r="X345" s="59"/>
      <c r="Y345" s="56" t="s">
        <v>108</v>
      </c>
      <c r="Z345" s="56" t="s">
        <v>121</v>
      </c>
      <c r="AA345" s="57">
        <v>43738</v>
      </c>
      <c r="AB345" s="75"/>
      <c r="AC345" s="64" t="s">
        <v>1802</v>
      </c>
      <c r="AD345" s="65" t="s">
        <v>97</v>
      </c>
      <c r="AE345" s="56" t="s">
        <v>119</v>
      </c>
      <c r="AF345" s="61"/>
      <c r="AG345" s="61"/>
      <c r="AH345" s="67"/>
      <c r="AI345" s="68"/>
      <c r="AJ345" s="69">
        <f t="shared" si="1"/>
        <v>5</v>
      </c>
      <c r="AK345" s="70" t="str">
        <f t="shared" si="85"/>
        <v/>
      </c>
      <c r="AL345" s="71" t="s">
        <v>17409</v>
      </c>
      <c r="AM345" s="71"/>
      <c r="AN345" s="70">
        <f t="shared" si="86"/>
        <v>43743</v>
      </c>
      <c r="AO345" s="70"/>
      <c r="AP345" s="74">
        <f ca="1"/>
        <v>226</v>
      </c>
    </row>
    <row r="346" spans="1:42" ht="26.5">
      <c r="A346" s="55" t="s">
        <v>1803</v>
      </c>
      <c r="B346" s="56" t="s">
        <v>89</v>
      </c>
      <c r="C346" s="57">
        <v>43739</v>
      </c>
      <c r="D346" s="56" t="s">
        <v>90</v>
      </c>
      <c r="E346" s="56" t="s">
        <v>105</v>
      </c>
      <c r="F346" s="58" t="s">
        <v>106</v>
      </c>
      <c r="G346" s="58" t="s">
        <v>107</v>
      </c>
      <c r="H346" s="56" t="s">
        <v>105</v>
      </c>
      <c r="I346" s="59"/>
      <c r="J346" s="59">
        <f t="shared" si="82"/>
        <v>43769</v>
      </c>
      <c r="K346" s="56" t="s">
        <v>18</v>
      </c>
      <c r="L346" s="56" t="s">
        <v>108</v>
      </c>
      <c r="M346" s="60" t="s">
        <v>1787</v>
      </c>
      <c r="N346" s="56" t="s">
        <v>1804</v>
      </c>
      <c r="O346" s="56" t="s">
        <v>16</v>
      </c>
      <c r="P346" s="56" t="s">
        <v>1805</v>
      </c>
      <c r="Q346" s="56" t="s">
        <v>117</v>
      </c>
      <c r="R346" s="59"/>
      <c r="S346" s="56" t="s">
        <v>108</v>
      </c>
      <c r="T346" s="56" t="s">
        <v>108</v>
      </c>
      <c r="U346" s="57"/>
      <c r="V346" s="62" t="s">
        <v>122</v>
      </c>
      <c r="W346" s="76" t="s">
        <v>122</v>
      </c>
      <c r="X346" s="59"/>
      <c r="Y346" s="56" t="s">
        <v>108</v>
      </c>
      <c r="Z346" s="56" t="s">
        <v>121</v>
      </c>
      <c r="AA346" s="57">
        <v>43742</v>
      </c>
      <c r="AB346" s="63" t="s">
        <v>389</v>
      </c>
      <c r="AC346" s="60" t="s">
        <v>1806</v>
      </c>
      <c r="AD346" s="65" t="s">
        <v>97</v>
      </c>
      <c r="AE346" s="56" t="s">
        <v>90</v>
      </c>
      <c r="AF346" s="61"/>
      <c r="AG346" s="61"/>
      <c r="AH346" s="67"/>
      <c r="AI346" s="68"/>
      <c r="AJ346" s="69">
        <f t="shared" si="1"/>
        <v>3</v>
      </c>
      <c r="AK346" s="70"/>
      <c r="AL346" s="71"/>
      <c r="AM346" s="71"/>
      <c r="AN346" s="70"/>
      <c r="AO346" s="70"/>
      <c r="AP346" s="74">
        <f ca="1"/>
        <v>220</v>
      </c>
    </row>
    <row r="347" spans="1:42" ht="14.4">
      <c r="A347" s="55" t="s">
        <v>1807</v>
      </c>
      <c r="B347" s="56" t="s">
        <v>89</v>
      </c>
      <c r="C347" s="57">
        <v>43740</v>
      </c>
      <c r="D347" s="56" t="s">
        <v>90</v>
      </c>
      <c r="E347" s="56" t="s">
        <v>105</v>
      </c>
      <c r="F347" s="58" t="s">
        <v>106</v>
      </c>
      <c r="G347" s="58" t="s">
        <v>107</v>
      </c>
      <c r="H347" s="56" t="s">
        <v>105</v>
      </c>
      <c r="I347" s="59"/>
      <c r="J347" s="59">
        <f t="shared" si="82"/>
        <v>43770</v>
      </c>
      <c r="K347" s="56" t="s">
        <v>18</v>
      </c>
      <c r="L347" s="56" t="s">
        <v>108</v>
      </c>
      <c r="M347" s="60" t="s">
        <v>1787</v>
      </c>
      <c r="N347" s="56" t="s">
        <v>1808</v>
      </c>
      <c r="O347" s="56" t="s">
        <v>16</v>
      </c>
      <c r="P347" s="56" t="s">
        <v>1809</v>
      </c>
      <c r="Q347" s="56" t="s">
        <v>117</v>
      </c>
      <c r="R347" s="59"/>
      <c r="S347" s="56" t="s">
        <v>108</v>
      </c>
      <c r="T347" s="56" t="s">
        <v>108</v>
      </c>
      <c r="U347" s="57"/>
      <c r="V347" s="62" t="s">
        <v>122</v>
      </c>
      <c r="W347" s="76" t="s">
        <v>122</v>
      </c>
      <c r="X347" s="59"/>
      <c r="Y347" s="56" t="s">
        <v>108</v>
      </c>
      <c r="Z347" s="56" t="s">
        <v>121</v>
      </c>
      <c r="AA347" s="57">
        <v>43754</v>
      </c>
      <c r="AB347" s="63" t="s">
        <v>389</v>
      </c>
      <c r="AC347" s="64" t="s">
        <v>1810</v>
      </c>
      <c r="AD347" s="65" t="s">
        <v>97</v>
      </c>
      <c r="AE347" s="56" t="s">
        <v>119</v>
      </c>
      <c r="AF347" s="61"/>
      <c r="AG347" s="61"/>
      <c r="AH347" s="67"/>
      <c r="AI347" s="68"/>
      <c r="AJ347" s="69">
        <f t="shared" si="1"/>
        <v>14</v>
      </c>
      <c r="AK347" s="70"/>
      <c r="AL347" s="71"/>
      <c r="AM347" s="71"/>
      <c r="AN347" s="70"/>
      <c r="AO347" s="70"/>
      <c r="AP347" s="74">
        <f ca="1"/>
        <v>219</v>
      </c>
    </row>
    <row r="348" spans="1:42" ht="14.4">
      <c r="A348" s="55" t="s">
        <v>1812</v>
      </c>
      <c r="B348" s="56" t="s">
        <v>89</v>
      </c>
      <c r="C348" s="57">
        <v>43740</v>
      </c>
      <c r="D348" s="56" t="s">
        <v>90</v>
      </c>
      <c r="E348" s="56" t="s">
        <v>105</v>
      </c>
      <c r="F348" s="58" t="s">
        <v>106</v>
      </c>
      <c r="G348" s="58" t="s">
        <v>107</v>
      </c>
      <c r="H348" s="56" t="s">
        <v>105</v>
      </c>
      <c r="I348" s="59"/>
      <c r="J348" s="59">
        <f t="shared" si="82"/>
        <v>43770</v>
      </c>
      <c r="K348" s="56" t="s">
        <v>18</v>
      </c>
      <c r="L348" s="56" t="s">
        <v>108</v>
      </c>
      <c r="M348" s="60" t="s">
        <v>1787</v>
      </c>
      <c r="N348" s="56" t="s">
        <v>1813</v>
      </c>
      <c r="O348" s="56" t="s">
        <v>16</v>
      </c>
      <c r="P348" s="56" t="s">
        <v>1814</v>
      </c>
      <c r="Q348" s="56" t="s">
        <v>117</v>
      </c>
      <c r="R348" s="59"/>
      <c r="S348" s="56" t="s">
        <v>108</v>
      </c>
      <c r="T348" s="56" t="s">
        <v>108</v>
      </c>
      <c r="U348" s="57"/>
      <c r="V348" s="62" t="s">
        <v>122</v>
      </c>
      <c r="W348" s="76" t="s">
        <v>122</v>
      </c>
      <c r="X348" s="59"/>
      <c r="Y348" s="56" t="s">
        <v>108</v>
      </c>
      <c r="Z348" s="56" t="s">
        <v>121</v>
      </c>
      <c r="AA348" s="57">
        <v>43748</v>
      </c>
      <c r="AB348" s="63" t="s">
        <v>389</v>
      </c>
      <c r="AC348" s="64" t="s">
        <v>1816</v>
      </c>
      <c r="AD348" s="65" t="s">
        <v>97</v>
      </c>
      <c r="AE348" s="56" t="s">
        <v>119</v>
      </c>
      <c r="AF348" s="61"/>
      <c r="AG348" s="61"/>
      <c r="AH348" s="67"/>
      <c r="AI348" s="68"/>
      <c r="AJ348" s="69">
        <f t="shared" si="1"/>
        <v>8</v>
      </c>
      <c r="AK348" s="70"/>
      <c r="AL348" s="71"/>
      <c r="AM348" s="71"/>
      <c r="AN348" s="70"/>
      <c r="AO348" s="70"/>
      <c r="AP348" s="74">
        <f ca="1"/>
        <v>219</v>
      </c>
    </row>
    <row r="349" spans="1:42" ht="26.5">
      <c r="A349" s="55" t="s">
        <v>1817</v>
      </c>
      <c r="B349" s="56" t="s">
        <v>89</v>
      </c>
      <c r="C349" s="57">
        <v>43741</v>
      </c>
      <c r="D349" s="56" t="s">
        <v>90</v>
      </c>
      <c r="E349" s="56" t="s">
        <v>105</v>
      </c>
      <c r="F349" s="58" t="s">
        <v>106</v>
      </c>
      <c r="G349" s="58" t="s">
        <v>107</v>
      </c>
      <c r="H349" s="56" t="s">
        <v>105</v>
      </c>
      <c r="I349" s="59"/>
      <c r="J349" s="59">
        <f t="shared" si="82"/>
        <v>43771</v>
      </c>
      <c r="K349" s="56" t="s">
        <v>18</v>
      </c>
      <c r="L349" s="56" t="s">
        <v>108</v>
      </c>
      <c r="M349" s="60" t="s">
        <v>1787</v>
      </c>
      <c r="N349" s="56" t="s">
        <v>1820</v>
      </c>
      <c r="O349" s="56" t="s">
        <v>16</v>
      </c>
      <c r="P349" s="56" t="s">
        <v>1821</v>
      </c>
      <c r="Q349" s="56" t="s">
        <v>117</v>
      </c>
      <c r="R349" s="59"/>
      <c r="S349" s="56" t="s">
        <v>108</v>
      </c>
      <c r="T349" s="56" t="s">
        <v>108</v>
      </c>
      <c r="U349" s="57"/>
      <c r="V349" s="62" t="s">
        <v>122</v>
      </c>
      <c r="W349" s="76" t="s">
        <v>122</v>
      </c>
      <c r="X349" s="59"/>
      <c r="Y349" s="56" t="s">
        <v>108</v>
      </c>
      <c r="Z349" s="56" t="s">
        <v>121</v>
      </c>
      <c r="AA349" s="57">
        <v>43753</v>
      </c>
      <c r="AB349" s="63" t="s">
        <v>389</v>
      </c>
      <c r="AC349" s="60" t="s">
        <v>1822</v>
      </c>
      <c r="AD349" s="65" t="s">
        <v>97</v>
      </c>
      <c r="AE349" s="56" t="s">
        <v>90</v>
      </c>
      <c r="AF349" s="61"/>
      <c r="AG349" s="61"/>
      <c r="AH349" s="67"/>
      <c r="AI349" s="68"/>
      <c r="AJ349" s="69">
        <f t="shared" si="1"/>
        <v>12</v>
      </c>
      <c r="AK349" s="70"/>
      <c r="AL349" s="71"/>
      <c r="AM349" s="71"/>
      <c r="AN349" s="70"/>
      <c r="AO349" s="70"/>
      <c r="AP349" s="74">
        <f ca="1"/>
        <v>218</v>
      </c>
    </row>
    <row r="350" spans="1:42" ht="14.4">
      <c r="A350" s="55" t="s">
        <v>1823</v>
      </c>
      <c r="B350" s="56" t="s">
        <v>89</v>
      </c>
      <c r="C350" s="57">
        <v>43741</v>
      </c>
      <c r="D350" s="56" t="s">
        <v>90</v>
      </c>
      <c r="E350" s="56" t="s">
        <v>105</v>
      </c>
      <c r="F350" s="58" t="s">
        <v>106</v>
      </c>
      <c r="G350" s="58" t="s">
        <v>107</v>
      </c>
      <c r="H350" s="56" t="s">
        <v>105</v>
      </c>
      <c r="I350" s="59"/>
      <c r="J350" s="59">
        <f t="shared" si="82"/>
        <v>43771</v>
      </c>
      <c r="K350" s="56" t="s">
        <v>18</v>
      </c>
      <c r="L350" s="56" t="s">
        <v>108</v>
      </c>
      <c r="M350" s="60" t="s">
        <v>1787</v>
      </c>
      <c r="N350" s="56" t="s">
        <v>1824</v>
      </c>
      <c r="O350" s="56" t="s">
        <v>16</v>
      </c>
      <c r="P350" s="56" t="s">
        <v>1825</v>
      </c>
      <c r="Q350" s="56" t="s">
        <v>117</v>
      </c>
      <c r="R350" s="59"/>
      <c r="S350" s="56" t="s">
        <v>108</v>
      </c>
      <c r="T350" s="56" t="s">
        <v>108</v>
      </c>
      <c r="U350" s="57"/>
      <c r="V350" s="62" t="s">
        <v>122</v>
      </c>
      <c r="W350" s="76" t="s">
        <v>122</v>
      </c>
      <c r="X350" s="59"/>
      <c r="Y350" s="56" t="s">
        <v>108</v>
      </c>
      <c r="Z350" s="56" t="s">
        <v>121</v>
      </c>
      <c r="AA350" s="57">
        <v>43754</v>
      </c>
      <c r="AB350" s="63" t="s">
        <v>389</v>
      </c>
      <c r="AC350" s="64" t="s">
        <v>1826</v>
      </c>
      <c r="AD350" s="65" t="s">
        <v>97</v>
      </c>
      <c r="AE350" s="56" t="s">
        <v>119</v>
      </c>
      <c r="AF350" s="61"/>
      <c r="AG350" s="61"/>
      <c r="AH350" s="67"/>
      <c r="AI350" s="68"/>
      <c r="AJ350" s="69">
        <f t="shared" si="1"/>
        <v>13</v>
      </c>
      <c r="AK350" s="70"/>
      <c r="AL350" s="71"/>
      <c r="AM350" s="71"/>
      <c r="AN350" s="70"/>
      <c r="AO350" s="70"/>
      <c r="AP350" s="74">
        <f ca="1"/>
        <v>218</v>
      </c>
    </row>
    <row r="351" spans="1:42" ht="14.4">
      <c r="A351" s="55" t="s">
        <v>1827</v>
      </c>
      <c r="B351" s="56" t="s">
        <v>89</v>
      </c>
      <c r="C351" s="57">
        <v>43742</v>
      </c>
      <c r="D351" s="56" t="s">
        <v>90</v>
      </c>
      <c r="E351" s="56" t="s">
        <v>105</v>
      </c>
      <c r="F351" s="58" t="s">
        <v>106</v>
      </c>
      <c r="G351" s="58" t="s">
        <v>107</v>
      </c>
      <c r="H351" s="56" t="s">
        <v>105</v>
      </c>
      <c r="I351" s="59"/>
      <c r="J351" s="59">
        <f t="shared" si="82"/>
        <v>43772</v>
      </c>
      <c r="K351" s="56" t="s">
        <v>18</v>
      </c>
      <c r="L351" s="56" t="s">
        <v>108</v>
      </c>
      <c r="M351" s="60" t="s">
        <v>1787</v>
      </c>
      <c r="N351" s="56" t="s">
        <v>1828</v>
      </c>
      <c r="O351" s="56" t="s">
        <v>16</v>
      </c>
      <c r="P351" s="56" t="s">
        <v>1829</v>
      </c>
      <c r="Q351" s="56" t="s">
        <v>117</v>
      </c>
      <c r="R351" s="59"/>
      <c r="S351" s="56" t="s">
        <v>108</v>
      </c>
      <c r="T351" s="56" t="s">
        <v>108</v>
      </c>
      <c r="U351" s="57"/>
      <c r="V351" s="62" t="s">
        <v>122</v>
      </c>
      <c r="W351" s="76" t="s">
        <v>122</v>
      </c>
      <c r="X351" s="59"/>
      <c r="Y351" s="56" t="s">
        <v>108</v>
      </c>
      <c r="Z351" s="56" t="s">
        <v>121</v>
      </c>
      <c r="AA351" s="57">
        <v>43754</v>
      </c>
      <c r="AB351" s="63" t="s">
        <v>389</v>
      </c>
      <c r="AC351" s="64" t="s">
        <v>1830</v>
      </c>
      <c r="AD351" s="65" t="s">
        <v>97</v>
      </c>
      <c r="AE351" s="56" t="s">
        <v>119</v>
      </c>
      <c r="AF351" s="61"/>
      <c r="AG351" s="61"/>
      <c r="AH351" s="67"/>
      <c r="AI351" s="68"/>
      <c r="AJ351" s="69">
        <f t="shared" si="1"/>
        <v>12</v>
      </c>
      <c r="AK351" s="70"/>
      <c r="AL351" s="71"/>
      <c r="AM351" s="71"/>
      <c r="AN351" s="70"/>
      <c r="AO351" s="70"/>
      <c r="AP351" s="74">
        <f ca="1"/>
        <v>217</v>
      </c>
    </row>
    <row r="352" spans="1:42" ht="14.4">
      <c r="A352" s="55" t="s">
        <v>1831</v>
      </c>
      <c r="B352" s="56" t="s">
        <v>89</v>
      </c>
      <c r="C352" s="57">
        <v>43742</v>
      </c>
      <c r="D352" s="56" t="s">
        <v>90</v>
      </c>
      <c r="E352" s="56" t="s">
        <v>105</v>
      </c>
      <c r="F352" s="58" t="s">
        <v>106</v>
      </c>
      <c r="G352" s="58" t="s">
        <v>107</v>
      </c>
      <c r="H352" s="56" t="s">
        <v>105</v>
      </c>
      <c r="I352" s="59"/>
      <c r="J352" s="59">
        <f t="shared" si="82"/>
        <v>43772</v>
      </c>
      <c r="K352" s="56" t="s">
        <v>18</v>
      </c>
      <c r="L352" s="56" t="s">
        <v>108</v>
      </c>
      <c r="M352" s="60" t="s">
        <v>1787</v>
      </c>
      <c r="N352" s="56" t="s">
        <v>1832</v>
      </c>
      <c r="O352" s="56" t="s">
        <v>16</v>
      </c>
      <c r="P352" s="56" t="s">
        <v>1833</v>
      </c>
      <c r="Q352" s="56" t="s">
        <v>117</v>
      </c>
      <c r="R352" s="59"/>
      <c r="S352" s="56" t="s">
        <v>108</v>
      </c>
      <c r="T352" s="56" t="s">
        <v>108</v>
      </c>
      <c r="U352" s="57"/>
      <c r="V352" s="62" t="s">
        <v>122</v>
      </c>
      <c r="W352" s="76" t="s">
        <v>122</v>
      </c>
      <c r="X352" s="59"/>
      <c r="Y352" s="56" t="s">
        <v>108</v>
      </c>
      <c r="Z352" s="56" t="s">
        <v>121</v>
      </c>
      <c r="AA352" s="57">
        <v>43748</v>
      </c>
      <c r="AB352" s="63" t="s">
        <v>389</v>
      </c>
      <c r="AC352" s="64" t="s">
        <v>1834</v>
      </c>
      <c r="AD352" s="65" t="s">
        <v>97</v>
      </c>
      <c r="AE352" s="56" t="s">
        <v>119</v>
      </c>
      <c r="AF352" s="61"/>
      <c r="AG352" s="61"/>
      <c r="AH352" s="67"/>
      <c r="AI352" s="68"/>
      <c r="AJ352" s="69">
        <f t="shared" si="1"/>
        <v>6</v>
      </c>
      <c r="AK352" s="70"/>
      <c r="AL352" s="71"/>
      <c r="AM352" s="71"/>
      <c r="AN352" s="70"/>
      <c r="AO352" s="70"/>
      <c r="AP352" s="74">
        <f ca="1"/>
        <v>217</v>
      </c>
    </row>
    <row r="353" spans="1:42" ht="14.4">
      <c r="A353" s="55" t="s">
        <v>1835</v>
      </c>
      <c r="B353" s="56" t="s">
        <v>89</v>
      </c>
      <c r="C353" s="57">
        <v>43746</v>
      </c>
      <c r="D353" s="56" t="s">
        <v>90</v>
      </c>
      <c r="E353" s="56" t="s">
        <v>105</v>
      </c>
      <c r="F353" s="58" t="s">
        <v>106</v>
      </c>
      <c r="G353" s="58" t="s">
        <v>107</v>
      </c>
      <c r="H353" s="56" t="s">
        <v>105</v>
      </c>
      <c r="I353" s="59"/>
      <c r="J353" s="59">
        <f t="shared" si="82"/>
        <v>43776</v>
      </c>
      <c r="K353" s="56" t="s">
        <v>18</v>
      </c>
      <c r="L353" s="56" t="s">
        <v>108</v>
      </c>
      <c r="M353" s="60" t="s">
        <v>1787</v>
      </c>
      <c r="N353" s="56" t="s">
        <v>1836</v>
      </c>
      <c r="O353" s="56" t="s">
        <v>16</v>
      </c>
      <c r="P353" s="56" t="s">
        <v>1837</v>
      </c>
      <c r="Q353" s="56" t="s">
        <v>117</v>
      </c>
      <c r="R353" s="59"/>
      <c r="S353" s="56" t="s">
        <v>108</v>
      </c>
      <c r="T353" s="56" t="s">
        <v>108</v>
      </c>
      <c r="U353" s="57"/>
      <c r="V353" s="62" t="s">
        <v>122</v>
      </c>
      <c r="W353" s="76" t="s">
        <v>122</v>
      </c>
      <c r="X353" s="59"/>
      <c r="Y353" s="56" t="s">
        <v>108</v>
      </c>
      <c r="Z353" s="56" t="s">
        <v>121</v>
      </c>
      <c r="AA353" s="57">
        <v>43754</v>
      </c>
      <c r="AB353" s="63" t="s">
        <v>389</v>
      </c>
      <c r="AC353" s="64" t="s">
        <v>1838</v>
      </c>
      <c r="AD353" s="65" t="s">
        <v>97</v>
      </c>
      <c r="AE353" s="56" t="s">
        <v>119</v>
      </c>
      <c r="AF353" s="61"/>
      <c r="AG353" s="61"/>
      <c r="AH353" s="67"/>
      <c r="AI353" s="68"/>
      <c r="AJ353" s="69">
        <f t="shared" si="1"/>
        <v>8</v>
      </c>
      <c r="AK353" s="70"/>
      <c r="AL353" s="71"/>
      <c r="AM353" s="71"/>
      <c r="AN353" s="70"/>
      <c r="AO353" s="70"/>
      <c r="AP353" s="74">
        <f ca="1"/>
        <v>213</v>
      </c>
    </row>
    <row r="354" spans="1:42" ht="14.4">
      <c r="A354" s="55" t="s">
        <v>1839</v>
      </c>
      <c r="B354" s="56" t="s">
        <v>89</v>
      </c>
      <c r="C354" s="57">
        <v>43746</v>
      </c>
      <c r="D354" s="56" t="s">
        <v>90</v>
      </c>
      <c r="E354" s="56" t="s">
        <v>105</v>
      </c>
      <c r="F354" s="58" t="s">
        <v>106</v>
      </c>
      <c r="G354" s="58" t="s">
        <v>107</v>
      </c>
      <c r="H354" s="56" t="s">
        <v>105</v>
      </c>
      <c r="I354" s="59"/>
      <c r="J354" s="59">
        <f t="shared" si="82"/>
        <v>43776</v>
      </c>
      <c r="K354" s="56" t="s">
        <v>18</v>
      </c>
      <c r="L354" s="56" t="s">
        <v>108</v>
      </c>
      <c r="M354" s="60" t="s">
        <v>1787</v>
      </c>
      <c r="N354" s="56" t="s">
        <v>1840</v>
      </c>
      <c r="O354" s="56" t="s">
        <v>16</v>
      </c>
      <c r="P354" s="56" t="s">
        <v>108</v>
      </c>
      <c r="Q354" s="56" t="s">
        <v>117</v>
      </c>
      <c r="R354" s="59"/>
      <c r="S354" s="56" t="s">
        <v>108</v>
      </c>
      <c r="T354" s="56" t="s">
        <v>108</v>
      </c>
      <c r="U354" s="57"/>
      <c r="V354" s="62" t="s">
        <v>122</v>
      </c>
      <c r="W354" s="62"/>
      <c r="X354" s="59"/>
      <c r="Y354" s="56" t="s">
        <v>108</v>
      </c>
      <c r="Z354" s="56" t="s">
        <v>121</v>
      </c>
      <c r="AA354" s="57">
        <v>43770</v>
      </c>
      <c r="AB354" s="63" t="s">
        <v>389</v>
      </c>
      <c r="AC354" s="64" t="s">
        <v>1842</v>
      </c>
      <c r="AD354" s="56" t="s">
        <v>97</v>
      </c>
      <c r="AE354" s="56" t="s">
        <v>119</v>
      </c>
      <c r="AF354" s="61"/>
      <c r="AG354" s="61"/>
      <c r="AH354" s="67"/>
      <c r="AI354" s="68"/>
      <c r="AJ354" s="69">
        <f t="shared" si="1"/>
        <v>24</v>
      </c>
      <c r="AK354" s="70"/>
      <c r="AL354" s="71"/>
      <c r="AM354" s="71"/>
      <c r="AN354" s="70"/>
      <c r="AO354" s="70"/>
      <c r="AP354" s="74">
        <f ca="1"/>
        <v>213</v>
      </c>
    </row>
    <row r="355" spans="1:42" ht="26.5">
      <c r="A355" s="55" t="s">
        <v>1843</v>
      </c>
      <c r="B355" s="56" t="s">
        <v>89</v>
      </c>
      <c r="C355" s="57">
        <v>43774</v>
      </c>
      <c r="D355" s="56" t="s">
        <v>90</v>
      </c>
      <c r="E355" s="56" t="s">
        <v>297</v>
      </c>
      <c r="F355" s="58" t="s">
        <v>106</v>
      </c>
      <c r="G355" s="58" t="s">
        <v>107</v>
      </c>
      <c r="H355" s="56" t="s">
        <v>140</v>
      </c>
      <c r="I355" s="59"/>
      <c r="J355" s="59">
        <f t="shared" si="82"/>
        <v>43804</v>
      </c>
      <c r="K355" s="56" t="s">
        <v>18</v>
      </c>
      <c r="L355" s="56" t="s">
        <v>18</v>
      </c>
      <c r="M355" s="60" t="s">
        <v>1787</v>
      </c>
      <c r="N355" s="56" t="s">
        <v>1844</v>
      </c>
      <c r="O355" s="56" t="s">
        <v>16</v>
      </c>
      <c r="P355" s="56" t="s">
        <v>1845</v>
      </c>
      <c r="Q355" s="56" t="s">
        <v>117</v>
      </c>
      <c r="R355" s="59"/>
      <c r="S355" s="56" t="s">
        <v>108</v>
      </c>
      <c r="T355" s="56" t="s">
        <v>108</v>
      </c>
      <c r="U355" s="57"/>
      <c r="V355" s="62" t="s">
        <v>122</v>
      </c>
      <c r="W355" s="62" t="s">
        <v>122</v>
      </c>
      <c r="X355" s="59"/>
      <c r="Y355" s="56" t="s">
        <v>108</v>
      </c>
      <c r="Z355" s="56" t="s">
        <v>121</v>
      </c>
      <c r="AA355" s="57">
        <v>43784</v>
      </c>
      <c r="AB355" s="63" t="s">
        <v>318</v>
      </c>
      <c r="AC355" s="60" t="s">
        <v>1846</v>
      </c>
      <c r="AD355" s="56" t="s">
        <v>97</v>
      </c>
      <c r="AE355" s="56" t="s">
        <v>119</v>
      </c>
      <c r="AF355" s="61"/>
      <c r="AG355" s="61"/>
      <c r="AH355" s="67"/>
      <c r="AI355" s="68"/>
      <c r="AJ355" s="69">
        <f t="shared" si="1"/>
        <v>10</v>
      </c>
      <c r="AK355" s="70"/>
      <c r="AL355" s="71"/>
      <c r="AM355" s="71"/>
      <c r="AN355" s="70"/>
      <c r="AO355" s="70"/>
      <c r="AP355" s="74">
        <f ca="1"/>
        <v>185</v>
      </c>
    </row>
    <row r="356" spans="1:42" ht="26.5">
      <c r="A356" s="55" t="s">
        <v>1847</v>
      </c>
      <c r="B356" s="56" t="s">
        <v>89</v>
      </c>
      <c r="C356" s="57">
        <v>43796</v>
      </c>
      <c r="D356" s="56" t="s">
        <v>90</v>
      </c>
      <c r="E356" s="56" t="s">
        <v>297</v>
      </c>
      <c r="F356" s="58" t="s">
        <v>106</v>
      </c>
      <c r="G356" s="58" t="s">
        <v>107</v>
      </c>
      <c r="H356" s="56" t="s">
        <v>140</v>
      </c>
      <c r="I356" s="59"/>
      <c r="J356" s="59">
        <f t="shared" si="82"/>
        <v>43826</v>
      </c>
      <c r="K356" s="56" t="s">
        <v>18</v>
      </c>
      <c r="L356" s="56" t="s">
        <v>18</v>
      </c>
      <c r="M356" s="60" t="s">
        <v>1787</v>
      </c>
      <c r="N356" s="56" t="s">
        <v>1848</v>
      </c>
      <c r="O356" s="56" t="s">
        <v>16</v>
      </c>
      <c r="P356" s="56" t="s">
        <v>1850</v>
      </c>
      <c r="Q356" s="56" t="s">
        <v>117</v>
      </c>
      <c r="R356" s="59"/>
      <c r="S356" s="56" t="s">
        <v>108</v>
      </c>
      <c r="T356" s="56" t="s">
        <v>108</v>
      </c>
      <c r="U356" s="57"/>
      <c r="V356" s="77"/>
      <c r="W356" s="62" t="s">
        <v>122</v>
      </c>
      <c r="X356" s="59"/>
      <c r="Y356" s="56" t="s">
        <v>108</v>
      </c>
      <c r="Z356" s="56" t="s">
        <v>121</v>
      </c>
      <c r="AA356" s="57">
        <v>43804</v>
      </c>
      <c r="AB356" s="63" t="s">
        <v>238</v>
      </c>
      <c r="AC356" s="60" t="s">
        <v>1852</v>
      </c>
      <c r="AD356" s="56" t="s">
        <v>97</v>
      </c>
      <c r="AE356" s="56" t="s">
        <v>119</v>
      </c>
      <c r="AF356" s="61"/>
      <c r="AG356" s="61"/>
      <c r="AH356" s="67"/>
      <c r="AI356" s="68"/>
      <c r="AJ356" s="69">
        <f t="shared" si="1"/>
        <v>8</v>
      </c>
      <c r="AK356" s="70"/>
      <c r="AL356" s="71"/>
      <c r="AM356" s="71"/>
      <c r="AN356" s="70"/>
      <c r="AO356" s="70"/>
      <c r="AP356" s="74">
        <f ca="1"/>
        <v>163</v>
      </c>
    </row>
    <row r="357" spans="1:42" ht="14.4">
      <c r="A357" s="55" t="s">
        <v>1855</v>
      </c>
      <c r="B357" s="56" t="s">
        <v>89</v>
      </c>
      <c r="C357" s="57">
        <v>43796</v>
      </c>
      <c r="D357" s="56" t="s">
        <v>90</v>
      </c>
      <c r="E357" s="56" t="s">
        <v>297</v>
      </c>
      <c r="F357" s="58" t="s">
        <v>106</v>
      </c>
      <c r="G357" s="58" t="s">
        <v>107</v>
      </c>
      <c r="H357" s="56" t="s">
        <v>140</v>
      </c>
      <c r="I357" s="59"/>
      <c r="J357" s="59">
        <f t="shared" si="82"/>
        <v>43826</v>
      </c>
      <c r="K357" s="56" t="s">
        <v>18</v>
      </c>
      <c r="L357" s="56" t="s">
        <v>18</v>
      </c>
      <c r="M357" s="60" t="s">
        <v>1787</v>
      </c>
      <c r="N357" s="56" t="s">
        <v>1856</v>
      </c>
      <c r="O357" s="56" t="s">
        <v>16</v>
      </c>
      <c r="P357" s="56" t="s">
        <v>1857</v>
      </c>
      <c r="Q357" s="56" t="s">
        <v>117</v>
      </c>
      <c r="R357" s="59"/>
      <c r="S357" s="56" t="s">
        <v>108</v>
      </c>
      <c r="T357" s="56" t="s">
        <v>108</v>
      </c>
      <c r="U357" s="57"/>
      <c r="V357" s="62" t="s">
        <v>122</v>
      </c>
      <c r="W357" s="62" t="s">
        <v>122</v>
      </c>
      <c r="X357" s="59"/>
      <c r="Y357" s="56" t="s">
        <v>108</v>
      </c>
      <c r="Z357" s="56" t="s">
        <v>121</v>
      </c>
      <c r="AA357" s="57">
        <v>43802</v>
      </c>
      <c r="AB357" s="63" t="s">
        <v>318</v>
      </c>
      <c r="AC357" s="64" t="s">
        <v>1858</v>
      </c>
      <c r="AD357" s="56" t="s">
        <v>97</v>
      </c>
      <c r="AE357" s="56" t="s">
        <v>119</v>
      </c>
      <c r="AF357" s="61"/>
      <c r="AG357" s="61"/>
      <c r="AH357" s="67"/>
      <c r="AI357" s="68"/>
      <c r="AJ357" s="69">
        <f t="shared" si="1"/>
        <v>6</v>
      </c>
      <c r="AK357" s="70"/>
      <c r="AL357" s="71"/>
      <c r="AM357" s="71"/>
      <c r="AN357" s="70"/>
      <c r="AO357" s="70"/>
      <c r="AP357" s="74">
        <f ca="1"/>
        <v>163</v>
      </c>
    </row>
    <row r="358" spans="1:42" ht="14.4">
      <c r="A358" s="55" t="s">
        <v>1859</v>
      </c>
      <c r="B358" s="56" t="s">
        <v>89</v>
      </c>
      <c r="C358" s="57">
        <v>43749</v>
      </c>
      <c r="D358" s="56" t="s">
        <v>90</v>
      </c>
      <c r="E358" s="56" t="s">
        <v>105</v>
      </c>
      <c r="F358" s="58" t="s">
        <v>106</v>
      </c>
      <c r="G358" s="58" t="s">
        <v>107</v>
      </c>
      <c r="H358" s="56" t="s">
        <v>105</v>
      </c>
      <c r="I358" s="59"/>
      <c r="J358" s="59">
        <f t="shared" si="82"/>
        <v>43779</v>
      </c>
      <c r="K358" s="56" t="s">
        <v>18</v>
      </c>
      <c r="L358" s="56" t="s">
        <v>108</v>
      </c>
      <c r="M358" s="60" t="s">
        <v>1860</v>
      </c>
      <c r="N358" s="56" t="s">
        <v>1782</v>
      </c>
      <c r="O358" s="56" t="s">
        <v>16</v>
      </c>
      <c r="P358" s="56" t="s">
        <v>1783</v>
      </c>
      <c r="Q358" s="56" t="s">
        <v>117</v>
      </c>
      <c r="R358" s="59"/>
      <c r="S358" s="56" t="s">
        <v>108</v>
      </c>
      <c r="T358" s="56" t="s">
        <v>108</v>
      </c>
      <c r="U358" s="57"/>
      <c r="V358" s="62" t="s">
        <v>122</v>
      </c>
      <c r="W358" s="76" t="s">
        <v>122</v>
      </c>
      <c r="X358" s="59"/>
      <c r="Y358" s="56" t="s">
        <v>108</v>
      </c>
      <c r="Z358" s="56" t="s">
        <v>121</v>
      </c>
      <c r="AA358" s="57">
        <v>43756</v>
      </c>
      <c r="AB358" s="63" t="s">
        <v>389</v>
      </c>
      <c r="AC358" s="64" t="s">
        <v>1861</v>
      </c>
      <c r="AD358" s="65" t="s">
        <v>97</v>
      </c>
      <c r="AE358" s="56" t="s">
        <v>119</v>
      </c>
      <c r="AF358" s="61"/>
      <c r="AG358" s="61"/>
      <c r="AH358" s="67"/>
      <c r="AI358" s="68"/>
      <c r="AJ358" s="69">
        <f t="shared" si="1"/>
        <v>7</v>
      </c>
      <c r="AK358" s="70"/>
      <c r="AL358" s="71"/>
      <c r="AM358" s="71"/>
      <c r="AN358" s="70"/>
      <c r="AO358" s="70"/>
      <c r="AP358" s="74">
        <f ca="1"/>
        <v>210</v>
      </c>
    </row>
    <row r="359" spans="1:42" ht="14.4">
      <c r="A359" s="55" t="s">
        <v>1862</v>
      </c>
      <c r="B359" s="56" t="s">
        <v>89</v>
      </c>
      <c r="C359" s="57">
        <v>43689</v>
      </c>
      <c r="D359" s="56" t="s">
        <v>90</v>
      </c>
      <c r="E359" s="56" t="s">
        <v>276</v>
      </c>
      <c r="F359" s="58" t="s">
        <v>214</v>
      </c>
      <c r="G359" s="58" t="s">
        <v>214</v>
      </c>
      <c r="H359" s="56" t="s">
        <v>276</v>
      </c>
      <c r="I359" s="59"/>
      <c r="J359" s="59">
        <f t="shared" si="82"/>
        <v>43719</v>
      </c>
      <c r="K359" s="56" t="s">
        <v>18</v>
      </c>
      <c r="L359" s="56" t="s">
        <v>14</v>
      </c>
      <c r="M359" s="60" t="s">
        <v>1863</v>
      </c>
      <c r="N359" s="56" t="s">
        <v>1864</v>
      </c>
      <c r="O359" s="61"/>
      <c r="P359" s="56"/>
      <c r="Q359" s="56" t="s">
        <v>96</v>
      </c>
      <c r="R359" s="57"/>
      <c r="S359" s="56" t="s">
        <v>108</v>
      </c>
      <c r="T359" s="56" t="s">
        <v>108</v>
      </c>
      <c r="U359" s="59"/>
      <c r="V359" s="77"/>
      <c r="W359" s="77"/>
      <c r="X359" s="59"/>
      <c r="Y359" s="56" t="s">
        <v>108</v>
      </c>
      <c r="Z359" s="56" t="s">
        <v>123</v>
      </c>
      <c r="AA359" s="57">
        <v>43718</v>
      </c>
      <c r="AB359" s="75"/>
      <c r="AC359" s="64" t="s">
        <v>1867</v>
      </c>
      <c r="AD359" s="56" t="s">
        <v>294</v>
      </c>
      <c r="AE359" s="56" t="s">
        <v>119</v>
      </c>
      <c r="AF359" s="61"/>
      <c r="AG359" s="61"/>
      <c r="AH359" s="67"/>
      <c r="AI359" s="68"/>
      <c r="AJ359" s="69">
        <f t="shared" si="1"/>
        <v>29</v>
      </c>
      <c r="AK359" s="70" t="str">
        <f>IF(R359="","",SUM(R359+30))</f>
        <v/>
      </c>
      <c r="AL359" s="71" t="s">
        <v>17409</v>
      </c>
      <c r="AM359" s="71"/>
      <c r="AN359" s="70">
        <f>IF(C359="","",SUM(C359+10))</f>
        <v>43699</v>
      </c>
      <c r="AO359" s="70"/>
      <c r="AP359" s="74">
        <f ca="1"/>
        <v>270</v>
      </c>
    </row>
    <row r="360" spans="1:42" ht="14.4">
      <c r="A360" s="55" t="s">
        <v>1869</v>
      </c>
      <c r="B360" s="56" t="s">
        <v>89</v>
      </c>
      <c r="C360" s="57">
        <v>43811</v>
      </c>
      <c r="D360" s="56" t="s">
        <v>90</v>
      </c>
      <c r="E360" s="56" t="s">
        <v>276</v>
      </c>
      <c r="F360" s="58" t="s">
        <v>214</v>
      </c>
      <c r="G360" s="58" t="s">
        <v>214</v>
      </c>
      <c r="H360" s="56" t="s">
        <v>276</v>
      </c>
      <c r="I360" s="59"/>
      <c r="J360" s="59">
        <f t="shared" si="82"/>
        <v>43841</v>
      </c>
      <c r="K360" s="56" t="s">
        <v>14</v>
      </c>
      <c r="L360" s="56" t="s">
        <v>14</v>
      </c>
      <c r="M360" s="60" t="s">
        <v>1870</v>
      </c>
      <c r="N360" s="56"/>
      <c r="O360" s="56"/>
      <c r="P360" s="56"/>
      <c r="Q360" s="56" t="s">
        <v>117</v>
      </c>
      <c r="R360" s="59"/>
      <c r="S360" s="56" t="s">
        <v>108</v>
      </c>
      <c r="T360" s="56" t="s">
        <v>108</v>
      </c>
      <c r="U360" s="57"/>
      <c r="V360" s="77"/>
      <c r="W360" s="62" t="s">
        <v>122</v>
      </c>
      <c r="X360" s="59"/>
      <c r="Y360" s="61"/>
      <c r="Z360" s="56" t="s">
        <v>121</v>
      </c>
      <c r="AA360" s="57">
        <v>43816</v>
      </c>
      <c r="AB360" s="75"/>
      <c r="AC360" s="64" t="s">
        <v>1871</v>
      </c>
      <c r="AD360" s="56" t="s">
        <v>97</v>
      </c>
      <c r="AE360" s="56" t="s">
        <v>90</v>
      </c>
      <c r="AF360" s="61"/>
      <c r="AG360" s="61"/>
      <c r="AH360" s="67"/>
      <c r="AI360" s="68"/>
      <c r="AJ360" s="69">
        <f t="shared" si="1"/>
        <v>5</v>
      </c>
      <c r="AK360" s="70"/>
      <c r="AL360" s="71"/>
      <c r="AM360" s="71"/>
      <c r="AN360" s="70"/>
      <c r="AO360" s="70"/>
      <c r="AP360" s="74">
        <f ca="1"/>
        <v>148</v>
      </c>
    </row>
    <row r="361" spans="1:42" ht="14.4">
      <c r="A361" s="55" t="s">
        <v>1872</v>
      </c>
      <c r="B361" s="56" t="s">
        <v>89</v>
      </c>
      <c r="C361" s="57">
        <v>43748</v>
      </c>
      <c r="D361" s="56" t="s">
        <v>90</v>
      </c>
      <c r="E361" s="56" t="s">
        <v>276</v>
      </c>
      <c r="F361" s="58" t="s">
        <v>214</v>
      </c>
      <c r="G361" s="58" t="s">
        <v>214</v>
      </c>
      <c r="H361" s="56" t="s">
        <v>276</v>
      </c>
      <c r="I361" s="59"/>
      <c r="J361" s="59">
        <f t="shared" si="82"/>
        <v>43778</v>
      </c>
      <c r="K361" s="56" t="s">
        <v>18</v>
      </c>
      <c r="L361" s="56" t="s">
        <v>18</v>
      </c>
      <c r="M361" s="60" t="s">
        <v>1873</v>
      </c>
      <c r="N361" s="56" t="s">
        <v>1874</v>
      </c>
      <c r="O361" s="56"/>
      <c r="P361" s="56" t="s">
        <v>1875</v>
      </c>
      <c r="Q361" s="56" t="s">
        <v>1124</v>
      </c>
      <c r="R361" s="59"/>
      <c r="S361" s="56" t="s">
        <v>108</v>
      </c>
      <c r="T361" s="56" t="s">
        <v>108</v>
      </c>
      <c r="U361" s="57"/>
      <c r="V361" s="77"/>
      <c r="W361" s="62" t="s">
        <v>108</v>
      </c>
      <c r="X361" s="59"/>
      <c r="Y361" s="56" t="s">
        <v>200</v>
      </c>
      <c r="Z361" s="56" t="s">
        <v>123</v>
      </c>
      <c r="AA361" s="57">
        <v>43817</v>
      </c>
      <c r="AB361" s="75"/>
      <c r="AC361" s="64" t="s">
        <v>1876</v>
      </c>
      <c r="AD361" s="56" t="s">
        <v>179</v>
      </c>
      <c r="AE361" s="56" t="s">
        <v>90</v>
      </c>
      <c r="AF361" s="61"/>
      <c r="AG361" s="61"/>
      <c r="AH361" s="67"/>
      <c r="AI361" s="68"/>
      <c r="AJ361" s="69">
        <f t="shared" si="1"/>
        <v>69</v>
      </c>
      <c r="AK361" s="70" t="str">
        <f t="shared" ref="AK361:AK387" si="87">IF(R361="","",SUM(R361+30))</f>
        <v/>
      </c>
      <c r="AL361" s="71" t="s">
        <v>17409</v>
      </c>
      <c r="AM361" s="71"/>
      <c r="AN361" s="70"/>
      <c r="AO361" s="70"/>
      <c r="AP361" s="74">
        <f ca="1"/>
        <v>211</v>
      </c>
    </row>
    <row r="362" spans="1:42" ht="26.5">
      <c r="A362" s="55" t="s">
        <v>1879</v>
      </c>
      <c r="B362" s="56" t="s">
        <v>89</v>
      </c>
      <c r="C362" s="57">
        <v>43493</v>
      </c>
      <c r="D362" s="56" t="s">
        <v>90</v>
      </c>
      <c r="E362" s="56" t="s">
        <v>105</v>
      </c>
      <c r="F362" s="58" t="s">
        <v>106</v>
      </c>
      <c r="G362" s="58" t="s">
        <v>107</v>
      </c>
      <c r="H362" s="56" t="s">
        <v>105</v>
      </c>
      <c r="I362" s="59"/>
      <c r="J362" s="59">
        <f t="shared" si="82"/>
        <v>43523</v>
      </c>
      <c r="K362" s="56" t="s">
        <v>18</v>
      </c>
      <c r="L362" s="56" t="s">
        <v>18</v>
      </c>
      <c r="M362" s="60" t="s">
        <v>1880</v>
      </c>
      <c r="N362" s="56" t="s">
        <v>1881</v>
      </c>
      <c r="O362" s="56" t="s">
        <v>16</v>
      </c>
      <c r="P362" s="56" t="s">
        <v>1725</v>
      </c>
      <c r="Q362" s="56" t="s">
        <v>117</v>
      </c>
      <c r="R362" s="57"/>
      <c r="S362" s="56" t="s">
        <v>108</v>
      </c>
      <c r="T362" s="56" t="s">
        <v>108</v>
      </c>
      <c r="U362" s="57"/>
      <c r="V362" s="62" t="s">
        <v>122</v>
      </c>
      <c r="W362" s="76" t="s">
        <v>122</v>
      </c>
      <c r="X362" s="57"/>
      <c r="Y362" s="56" t="s">
        <v>108</v>
      </c>
      <c r="Z362" s="56" t="s">
        <v>121</v>
      </c>
      <c r="AA362" s="57">
        <v>43493</v>
      </c>
      <c r="AB362" s="63" t="s">
        <v>127</v>
      </c>
      <c r="AC362" s="60" t="s">
        <v>1882</v>
      </c>
      <c r="AD362" s="65" t="s">
        <v>97</v>
      </c>
      <c r="AE362" s="65" t="s">
        <v>90</v>
      </c>
      <c r="AF362" s="66"/>
      <c r="AG362" s="66"/>
      <c r="AH362" s="67"/>
      <c r="AI362" s="68"/>
      <c r="AJ362" s="69">
        <f t="shared" si="1"/>
        <v>0</v>
      </c>
      <c r="AK362" s="70" t="str">
        <f t="shared" si="87"/>
        <v/>
      </c>
      <c r="AL362" s="71" t="s">
        <v>17409</v>
      </c>
      <c r="AM362" s="71"/>
      <c r="AN362" s="70">
        <f t="shared" ref="AN362:AN387" si="88">IF(C362="","",SUM(C362+10))</f>
        <v>43503</v>
      </c>
      <c r="AO362" s="70"/>
      <c r="AP362" s="74">
        <f ca="1"/>
        <v>466</v>
      </c>
    </row>
    <row r="363" spans="1:42" ht="39.75">
      <c r="A363" s="55" t="s">
        <v>1883</v>
      </c>
      <c r="B363" s="56" t="s">
        <v>89</v>
      </c>
      <c r="C363" s="57">
        <v>43661</v>
      </c>
      <c r="D363" s="56" t="s">
        <v>90</v>
      </c>
      <c r="E363" s="56" t="s">
        <v>105</v>
      </c>
      <c r="F363" s="58" t="s">
        <v>106</v>
      </c>
      <c r="G363" s="58" t="s">
        <v>107</v>
      </c>
      <c r="H363" s="56" t="s">
        <v>105</v>
      </c>
      <c r="I363" s="57"/>
      <c r="J363" s="57">
        <f t="shared" si="82"/>
        <v>43691</v>
      </c>
      <c r="K363" s="56" t="s">
        <v>18</v>
      </c>
      <c r="L363" s="56" t="s">
        <v>108</v>
      </c>
      <c r="M363" s="60" t="s">
        <v>483</v>
      </c>
      <c r="N363" s="56" t="s">
        <v>1884</v>
      </c>
      <c r="O363" s="56" t="s">
        <v>16</v>
      </c>
      <c r="P363" s="56" t="s">
        <v>1885</v>
      </c>
      <c r="Q363" s="56" t="s">
        <v>117</v>
      </c>
      <c r="R363" s="57"/>
      <c r="S363" s="56" t="s">
        <v>108</v>
      </c>
      <c r="T363" s="56" t="s">
        <v>108</v>
      </c>
      <c r="U363" s="57"/>
      <c r="V363" s="62" t="s">
        <v>122</v>
      </c>
      <c r="W363" s="76" t="s">
        <v>122</v>
      </c>
      <c r="X363" s="57"/>
      <c r="Y363" s="56" t="s">
        <v>108</v>
      </c>
      <c r="Z363" s="56" t="s">
        <v>121</v>
      </c>
      <c r="AA363" s="57">
        <v>43668</v>
      </c>
      <c r="AB363" s="63" t="s">
        <v>163</v>
      </c>
      <c r="AC363" s="60" t="s">
        <v>1887</v>
      </c>
      <c r="AD363" s="65" t="s">
        <v>97</v>
      </c>
      <c r="AE363" s="56" t="s">
        <v>90</v>
      </c>
      <c r="AF363" s="61"/>
      <c r="AG363" s="61"/>
      <c r="AH363" s="67"/>
      <c r="AI363" s="68"/>
      <c r="AJ363" s="69">
        <f t="shared" si="1"/>
        <v>7</v>
      </c>
      <c r="AK363" s="70" t="str">
        <f t="shared" si="87"/>
        <v/>
      </c>
      <c r="AL363" s="71" t="s">
        <v>17409</v>
      </c>
      <c r="AM363" s="71"/>
      <c r="AN363" s="70">
        <f t="shared" si="88"/>
        <v>43671</v>
      </c>
      <c r="AO363" s="70"/>
      <c r="AP363" s="74">
        <f ca="1"/>
        <v>298</v>
      </c>
    </row>
    <row r="364" spans="1:42" ht="39.75">
      <c r="A364" s="55" t="s">
        <v>1888</v>
      </c>
      <c r="B364" s="56" t="s">
        <v>89</v>
      </c>
      <c r="C364" s="57">
        <v>43663</v>
      </c>
      <c r="D364" s="56" t="s">
        <v>90</v>
      </c>
      <c r="E364" s="56" t="s">
        <v>105</v>
      </c>
      <c r="F364" s="58" t="s">
        <v>106</v>
      </c>
      <c r="G364" s="58" t="s">
        <v>107</v>
      </c>
      <c r="H364" s="56" t="s">
        <v>105</v>
      </c>
      <c r="I364" s="57"/>
      <c r="J364" s="57">
        <f t="shared" si="82"/>
        <v>43693</v>
      </c>
      <c r="K364" s="56" t="s">
        <v>18</v>
      </c>
      <c r="L364" s="56" t="s">
        <v>14</v>
      </c>
      <c r="M364" s="60" t="s">
        <v>483</v>
      </c>
      <c r="N364" s="56" t="s">
        <v>1889</v>
      </c>
      <c r="O364" s="56" t="s">
        <v>16</v>
      </c>
      <c r="P364" s="56" t="s">
        <v>1890</v>
      </c>
      <c r="Q364" s="56" t="s">
        <v>117</v>
      </c>
      <c r="R364" s="57"/>
      <c r="S364" s="56" t="s">
        <v>108</v>
      </c>
      <c r="T364" s="56" t="s">
        <v>108</v>
      </c>
      <c r="U364" s="57"/>
      <c r="V364" s="62" t="s">
        <v>122</v>
      </c>
      <c r="W364" s="76" t="s">
        <v>122</v>
      </c>
      <c r="X364" s="57"/>
      <c r="Y364" s="56" t="s">
        <v>108</v>
      </c>
      <c r="Z364" s="56" t="s">
        <v>121</v>
      </c>
      <c r="AA364" s="57">
        <v>43669</v>
      </c>
      <c r="AB364" s="63" t="s">
        <v>163</v>
      </c>
      <c r="AC364" s="60" t="s">
        <v>1891</v>
      </c>
      <c r="AD364" s="65" t="s">
        <v>97</v>
      </c>
      <c r="AE364" s="56" t="s">
        <v>90</v>
      </c>
      <c r="AF364" s="61"/>
      <c r="AG364" s="61"/>
      <c r="AH364" s="67"/>
      <c r="AI364" s="68"/>
      <c r="AJ364" s="69">
        <f t="shared" si="1"/>
        <v>6</v>
      </c>
      <c r="AK364" s="70" t="str">
        <f t="shared" si="87"/>
        <v/>
      </c>
      <c r="AL364" s="71" t="s">
        <v>17409</v>
      </c>
      <c r="AM364" s="71"/>
      <c r="AN364" s="70">
        <f t="shared" si="88"/>
        <v>43673</v>
      </c>
      <c r="AO364" s="70"/>
      <c r="AP364" s="74">
        <f ca="1"/>
        <v>296</v>
      </c>
    </row>
    <row r="365" spans="1:42" ht="39.75">
      <c r="A365" s="55" t="s">
        <v>1892</v>
      </c>
      <c r="B365" s="56" t="s">
        <v>89</v>
      </c>
      <c r="C365" s="57">
        <v>43665</v>
      </c>
      <c r="D365" s="56" t="s">
        <v>90</v>
      </c>
      <c r="E365" s="56" t="s">
        <v>105</v>
      </c>
      <c r="F365" s="58" t="s">
        <v>106</v>
      </c>
      <c r="G365" s="58" t="s">
        <v>107</v>
      </c>
      <c r="H365" s="56" t="s">
        <v>105</v>
      </c>
      <c r="I365" s="59"/>
      <c r="J365" s="59">
        <f t="shared" si="82"/>
        <v>43695</v>
      </c>
      <c r="K365" s="56" t="s">
        <v>18</v>
      </c>
      <c r="L365" s="56" t="s">
        <v>108</v>
      </c>
      <c r="M365" s="60" t="s">
        <v>483</v>
      </c>
      <c r="N365" s="56" t="s">
        <v>1893</v>
      </c>
      <c r="O365" s="56" t="s">
        <v>16</v>
      </c>
      <c r="P365" s="56" t="s">
        <v>1894</v>
      </c>
      <c r="Q365" s="56" t="s">
        <v>117</v>
      </c>
      <c r="R365" s="59"/>
      <c r="S365" s="56" t="s">
        <v>108</v>
      </c>
      <c r="T365" s="56" t="s">
        <v>108</v>
      </c>
      <c r="U365" s="57"/>
      <c r="V365" s="62" t="s">
        <v>122</v>
      </c>
      <c r="W365" s="76" t="s">
        <v>122</v>
      </c>
      <c r="X365" s="59"/>
      <c r="Y365" s="56" t="s">
        <v>108</v>
      </c>
      <c r="Z365" s="56" t="s">
        <v>123</v>
      </c>
      <c r="AA365" s="57">
        <v>43669</v>
      </c>
      <c r="AB365" s="63" t="s">
        <v>163</v>
      </c>
      <c r="AC365" s="60" t="s">
        <v>1896</v>
      </c>
      <c r="AD365" s="56" t="s">
        <v>118</v>
      </c>
      <c r="AE365" s="56" t="s">
        <v>90</v>
      </c>
      <c r="AF365" s="61"/>
      <c r="AG365" s="61"/>
      <c r="AH365" s="67"/>
      <c r="AI365" s="68"/>
      <c r="AJ365" s="69">
        <f t="shared" si="1"/>
        <v>4</v>
      </c>
      <c r="AK365" s="70" t="str">
        <f t="shared" si="87"/>
        <v/>
      </c>
      <c r="AL365" s="71" t="s">
        <v>17409</v>
      </c>
      <c r="AM365" s="71"/>
      <c r="AN365" s="70">
        <f t="shared" si="88"/>
        <v>43675</v>
      </c>
      <c r="AO365" s="70"/>
      <c r="AP365" s="74">
        <f ca="1"/>
        <v>294</v>
      </c>
    </row>
    <row r="366" spans="1:42" ht="39.75">
      <c r="A366" s="55" t="s">
        <v>1897</v>
      </c>
      <c r="B366" s="56" t="s">
        <v>89</v>
      </c>
      <c r="C366" s="57">
        <v>43671</v>
      </c>
      <c r="D366" s="56" t="s">
        <v>90</v>
      </c>
      <c r="E366" s="56" t="s">
        <v>105</v>
      </c>
      <c r="F366" s="58" t="s">
        <v>106</v>
      </c>
      <c r="G366" s="58" t="s">
        <v>107</v>
      </c>
      <c r="H366" s="56" t="s">
        <v>105</v>
      </c>
      <c r="I366" s="57"/>
      <c r="J366" s="57">
        <f t="shared" si="82"/>
        <v>43701</v>
      </c>
      <c r="K366" s="56" t="s">
        <v>18</v>
      </c>
      <c r="L366" s="56" t="s">
        <v>108</v>
      </c>
      <c r="M366" s="60" t="s">
        <v>483</v>
      </c>
      <c r="N366" s="56" t="s">
        <v>1898</v>
      </c>
      <c r="O366" s="56" t="s">
        <v>16</v>
      </c>
      <c r="P366" s="56" t="s">
        <v>1899</v>
      </c>
      <c r="Q366" s="56" t="s">
        <v>117</v>
      </c>
      <c r="R366" s="57"/>
      <c r="S366" s="56" t="s">
        <v>108</v>
      </c>
      <c r="T366" s="56" t="s">
        <v>108</v>
      </c>
      <c r="U366" s="59"/>
      <c r="V366" s="62" t="s">
        <v>122</v>
      </c>
      <c r="W366" s="76" t="s">
        <v>122</v>
      </c>
      <c r="X366" s="59"/>
      <c r="Y366" s="56" t="s">
        <v>108</v>
      </c>
      <c r="Z366" s="56" t="s">
        <v>121</v>
      </c>
      <c r="AA366" s="57">
        <v>43689</v>
      </c>
      <c r="AB366" s="63" t="s">
        <v>163</v>
      </c>
      <c r="AC366" s="60" t="s">
        <v>1900</v>
      </c>
      <c r="AD366" s="65" t="s">
        <v>97</v>
      </c>
      <c r="AE366" s="56" t="s">
        <v>90</v>
      </c>
      <c r="AF366" s="61"/>
      <c r="AG366" s="61"/>
      <c r="AH366" s="67"/>
      <c r="AI366" s="68"/>
      <c r="AJ366" s="69">
        <f t="shared" si="1"/>
        <v>18</v>
      </c>
      <c r="AK366" s="70" t="str">
        <f t="shared" si="87"/>
        <v/>
      </c>
      <c r="AL366" s="71" t="s">
        <v>17409</v>
      </c>
      <c r="AM366" s="71"/>
      <c r="AN366" s="70">
        <f t="shared" si="88"/>
        <v>43681</v>
      </c>
      <c r="AO366" s="70"/>
      <c r="AP366" s="74">
        <f ca="1"/>
        <v>288</v>
      </c>
    </row>
    <row r="367" spans="1:42" ht="26.5">
      <c r="A367" s="55" t="s">
        <v>1902</v>
      </c>
      <c r="B367" s="56" t="s">
        <v>89</v>
      </c>
      <c r="C367" s="57">
        <v>43672</v>
      </c>
      <c r="D367" s="56" t="s">
        <v>90</v>
      </c>
      <c r="E367" s="56" t="s">
        <v>105</v>
      </c>
      <c r="F367" s="58" t="s">
        <v>106</v>
      </c>
      <c r="G367" s="58" t="s">
        <v>107</v>
      </c>
      <c r="H367" s="56" t="s">
        <v>105</v>
      </c>
      <c r="I367" s="57"/>
      <c r="J367" s="57">
        <f t="shared" si="82"/>
        <v>43702</v>
      </c>
      <c r="K367" s="56" t="s">
        <v>18</v>
      </c>
      <c r="L367" s="56" t="s">
        <v>108</v>
      </c>
      <c r="M367" s="60" t="s">
        <v>483</v>
      </c>
      <c r="N367" s="56" t="s">
        <v>1903</v>
      </c>
      <c r="O367" s="56" t="s">
        <v>16</v>
      </c>
      <c r="P367" s="56" t="s">
        <v>1904</v>
      </c>
      <c r="Q367" s="56" t="s">
        <v>117</v>
      </c>
      <c r="R367" s="57"/>
      <c r="S367" s="56" t="s">
        <v>108</v>
      </c>
      <c r="T367" s="56" t="s">
        <v>108</v>
      </c>
      <c r="U367" s="57"/>
      <c r="V367" s="62" t="s">
        <v>122</v>
      </c>
      <c r="W367" s="76" t="s">
        <v>122</v>
      </c>
      <c r="X367" s="57"/>
      <c r="Y367" s="56" t="s">
        <v>108</v>
      </c>
      <c r="Z367" s="56" t="s">
        <v>123</v>
      </c>
      <c r="AA367" s="57">
        <v>43683</v>
      </c>
      <c r="AB367" s="63" t="s">
        <v>163</v>
      </c>
      <c r="AC367" s="60" t="s">
        <v>1905</v>
      </c>
      <c r="AD367" s="65" t="s">
        <v>97</v>
      </c>
      <c r="AE367" s="56" t="s">
        <v>90</v>
      </c>
      <c r="AF367" s="61"/>
      <c r="AG367" s="61"/>
      <c r="AH367" s="67"/>
      <c r="AI367" s="68"/>
      <c r="AJ367" s="69">
        <f t="shared" si="1"/>
        <v>11</v>
      </c>
      <c r="AK367" s="70" t="str">
        <f t="shared" si="87"/>
        <v/>
      </c>
      <c r="AL367" s="71" t="s">
        <v>17409</v>
      </c>
      <c r="AM367" s="71"/>
      <c r="AN367" s="70">
        <f t="shared" si="88"/>
        <v>43682</v>
      </c>
      <c r="AO367" s="70"/>
      <c r="AP367" s="74">
        <f ca="1"/>
        <v>287</v>
      </c>
    </row>
    <row r="368" spans="1:42" ht="14.4">
      <c r="A368" s="55" t="s">
        <v>1906</v>
      </c>
      <c r="B368" s="56" t="s">
        <v>89</v>
      </c>
      <c r="C368" s="57">
        <v>43672</v>
      </c>
      <c r="D368" s="56" t="s">
        <v>90</v>
      </c>
      <c r="E368" s="56" t="s">
        <v>105</v>
      </c>
      <c r="F368" s="58" t="s">
        <v>106</v>
      </c>
      <c r="G368" s="58" t="s">
        <v>107</v>
      </c>
      <c r="H368" s="56" t="s">
        <v>105</v>
      </c>
      <c r="I368" s="57"/>
      <c r="J368" s="57">
        <f t="shared" si="82"/>
        <v>43702</v>
      </c>
      <c r="K368" s="56" t="s">
        <v>18</v>
      </c>
      <c r="L368" s="56" t="s">
        <v>108</v>
      </c>
      <c r="M368" s="60" t="s">
        <v>483</v>
      </c>
      <c r="N368" s="56" t="s">
        <v>1907</v>
      </c>
      <c r="O368" s="56" t="s">
        <v>16</v>
      </c>
      <c r="P368" s="56" t="s">
        <v>1908</v>
      </c>
      <c r="Q368" s="56" t="s">
        <v>117</v>
      </c>
      <c r="R368" s="57"/>
      <c r="S368" s="56" t="s">
        <v>108</v>
      </c>
      <c r="T368" s="56" t="s">
        <v>108</v>
      </c>
      <c r="U368" s="57"/>
      <c r="V368" s="62" t="s">
        <v>122</v>
      </c>
      <c r="W368" s="76" t="s">
        <v>122</v>
      </c>
      <c r="X368" s="57"/>
      <c r="Y368" s="56" t="s">
        <v>108</v>
      </c>
      <c r="Z368" s="56" t="s">
        <v>121</v>
      </c>
      <c r="AA368" s="57">
        <v>43676</v>
      </c>
      <c r="AB368" s="63" t="s">
        <v>163</v>
      </c>
      <c r="AC368" s="64" t="s">
        <v>1909</v>
      </c>
      <c r="AD368" s="65" t="s">
        <v>97</v>
      </c>
      <c r="AE368" s="56" t="s">
        <v>119</v>
      </c>
      <c r="AF368" s="61"/>
      <c r="AG368" s="61"/>
      <c r="AH368" s="67"/>
      <c r="AI368" s="68"/>
      <c r="AJ368" s="69">
        <f t="shared" si="1"/>
        <v>4</v>
      </c>
      <c r="AK368" s="70" t="str">
        <f t="shared" si="87"/>
        <v/>
      </c>
      <c r="AL368" s="71" t="s">
        <v>17409</v>
      </c>
      <c r="AM368" s="71"/>
      <c r="AN368" s="70">
        <f t="shared" si="88"/>
        <v>43682</v>
      </c>
      <c r="AO368" s="70"/>
      <c r="AP368" s="74">
        <f ca="1"/>
        <v>287</v>
      </c>
    </row>
    <row r="369" spans="1:42" ht="26.5">
      <c r="A369" s="55" t="s">
        <v>1910</v>
      </c>
      <c r="B369" s="56" t="s">
        <v>89</v>
      </c>
      <c r="C369" s="57">
        <v>43683</v>
      </c>
      <c r="D369" s="56" t="s">
        <v>90</v>
      </c>
      <c r="E369" s="56" t="s">
        <v>105</v>
      </c>
      <c r="F369" s="58" t="s">
        <v>106</v>
      </c>
      <c r="G369" s="58" t="s">
        <v>107</v>
      </c>
      <c r="H369" s="56" t="s">
        <v>105</v>
      </c>
      <c r="I369" s="59"/>
      <c r="J369" s="59">
        <f t="shared" si="82"/>
        <v>43713</v>
      </c>
      <c r="K369" s="56" t="s">
        <v>18</v>
      </c>
      <c r="L369" s="56" t="s">
        <v>108</v>
      </c>
      <c r="M369" s="60" t="s">
        <v>483</v>
      </c>
      <c r="N369" s="56" t="s">
        <v>1911</v>
      </c>
      <c r="O369" s="56" t="s">
        <v>16</v>
      </c>
      <c r="P369" s="56" t="s">
        <v>1912</v>
      </c>
      <c r="Q369" s="56" t="s">
        <v>117</v>
      </c>
      <c r="R369" s="59"/>
      <c r="S369" s="56" t="s">
        <v>108</v>
      </c>
      <c r="T369" s="56" t="s">
        <v>108</v>
      </c>
      <c r="U369" s="59"/>
      <c r="V369" s="62" t="s">
        <v>122</v>
      </c>
      <c r="W369" s="76" t="s">
        <v>122</v>
      </c>
      <c r="X369" s="59"/>
      <c r="Y369" s="56" t="s">
        <v>108</v>
      </c>
      <c r="Z369" s="56" t="s">
        <v>121</v>
      </c>
      <c r="AA369" s="57">
        <v>43689</v>
      </c>
      <c r="AB369" s="63" t="s">
        <v>124</v>
      </c>
      <c r="AC369" s="60" t="s">
        <v>1913</v>
      </c>
      <c r="AD369" s="65" t="s">
        <v>97</v>
      </c>
      <c r="AE369" s="56" t="s">
        <v>90</v>
      </c>
      <c r="AF369" s="61"/>
      <c r="AG369" s="61"/>
      <c r="AH369" s="67"/>
      <c r="AI369" s="68"/>
      <c r="AJ369" s="69">
        <f t="shared" si="1"/>
        <v>6</v>
      </c>
      <c r="AK369" s="70" t="str">
        <f t="shared" si="87"/>
        <v/>
      </c>
      <c r="AL369" s="71" t="s">
        <v>17409</v>
      </c>
      <c r="AM369" s="71"/>
      <c r="AN369" s="70">
        <f t="shared" si="88"/>
        <v>43693</v>
      </c>
      <c r="AO369" s="70"/>
      <c r="AP369" s="74">
        <f ca="1"/>
        <v>276</v>
      </c>
    </row>
    <row r="370" spans="1:42" ht="14.4">
      <c r="A370" s="55" t="s">
        <v>1914</v>
      </c>
      <c r="B370" s="56" t="s">
        <v>89</v>
      </c>
      <c r="C370" s="57">
        <v>43683</v>
      </c>
      <c r="D370" s="56" t="s">
        <v>90</v>
      </c>
      <c r="E370" s="56" t="s">
        <v>105</v>
      </c>
      <c r="F370" s="58" t="s">
        <v>106</v>
      </c>
      <c r="G370" s="58" t="s">
        <v>107</v>
      </c>
      <c r="H370" s="56" t="s">
        <v>105</v>
      </c>
      <c r="I370" s="57"/>
      <c r="J370" s="57">
        <f t="shared" si="82"/>
        <v>43713</v>
      </c>
      <c r="K370" s="56" t="s">
        <v>18</v>
      </c>
      <c r="L370" s="56" t="s">
        <v>108</v>
      </c>
      <c r="M370" s="60" t="s">
        <v>483</v>
      </c>
      <c r="N370" s="56" t="s">
        <v>1915</v>
      </c>
      <c r="O370" s="56" t="s">
        <v>16</v>
      </c>
      <c r="P370" s="56" t="s">
        <v>1916</v>
      </c>
      <c r="Q370" s="56" t="s">
        <v>117</v>
      </c>
      <c r="R370" s="57"/>
      <c r="S370" s="56" t="s">
        <v>108</v>
      </c>
      <c r="T370" s="56" t="s">
        <v>108</v>
      </c>
      <c r="U370" s="57"/>
      <c r="V370" s="62" t="s">
        <v>122</v>
      </c>
      <c r="W370" s="76" t="s">
        <v>122</v>
      </c>
      <c r="X370" s="57"/>
      <c r="Y370" s="56" t="s">
        <v>108</v>
      </c>
      <c r="Z370" s="56" t="s">
        <v>121</v>
      </c>
      <c r="AA370" s="57">
        <v>43685</v>
      </c>
      <c r="AB370" s="63" t="s">
        <v>124</v>
      </c>
      <c r="AC370" s="64" t="s">
        <v>1917</v>
      </c>
      <c r="AD370" s="65" t="s">
        <v>97</v>
      </c>
      <c r="AE370" s="56" t="s">
        <v>119</v>
      </c>
      <c r="AF370" s="61"/>
      <c r="AG370" s="61"/>
      <c r="AH370" s="67"/>
      <c r="AI370" s="68"/>
      <c r="AJ370" s="69">
        <f t="shared" si="1"/>
        <v>2</v>
      </c>
      <c r="AK370" s="70" t="str">
        <f t="shared" si="87"/>
        <v/>
      </c>
      <c r="AL370" s="71" t="s">
        <v>17409</v>
      </c>
      <c r="AM370" s="71"/>
      <c r="AN370" s="70">
        <f t="shared" si="88"/>
        <v>43693</v>
      </c>
      <c r="AO370" s="70"/>
      <c r="AP370" s="74">
        <f ca="1"/>
        <v>276</v>
      </c>
    </row>
    <row r="371" spans="1:42" ht="26.5">
      <c r="A371" s="55" t="s">
        <v>1918</v>
      </c>
      <c r="B371" s="56" t="s">
        <v>89</v>
      </c>
      <c r="C371" s="57">
        <v>43683</v>
      </c>
      <c r="D371" s="56" t="s">
        <v>90</v>
      </c>
      <c r="E371" s="56" t="s">
        <v>105</v>
      </c>
      <c r="F371" s="58" t="s">
        <v>106</v>
      </c>
      <c r="G371" s="58" t="s">
        <v>107</v>
      </c>
      <c r="H371" s="56" t="s">
        <v>105</v>
      </c>
      <c r="I371" s="57"/>
      <c r="J371" s="57">
        <f t="shared" si="82"/>
        <v>43713</v>
      </c>
      <c r="K371" s="56" t="s">
        <v>18</v>
      </c>
      <c r="L371" s="56" t="s">
        <v>108</v>
      </c>
      <c r="M371" s="60" t="s">
        <v>483</v>
      </c>
      <c r="N371" s="56" t="s">
        <v>1919</v>
      </c>
      <c r="O371" s="56" t="s">
        <v>16</v>
      </c>
      <c r="P371" s="56"/>
      <c r="Q371" s="56" t="s">
        <v>117</v>
      </c>
      <c r="R371" s="57"/>
      <c r="S371" s="56" t="s">
        <v>108</v>
      </c>
      <c r="T371" s="56" t="s">
        <v>108</v>
      </c>
      <c r="U371" s="57"/>
      <c r="V371" s="62" t="s">
        <v>122</v>
      </c>
      <c r="W371" s="76" t="s">
        <v>122</v>
      </c>
      <c r="X371" s="57"/>
      <c r="Y371" s="56" t="s">
        <v>108</v>
      </c>
      <c r="Z371" s="56" t="s">
        <v>123</v>
      </c>
      <c r="AA371" s="57">
        <v>43683</v>
      </c>
      <c r="AB371" s="63" t="s">
        <v>124</v>
      </c>
      <c r="AC371" s="60" t="s">
        <v>1920</v>
      </c>
      <c r="AD371" s="56" t="s">
        <v>224</v>
      </c>
      <c r="AE371" s="56" t="s">
        <v>90</v>
      </c>
      <c r="AF371" s="61"/>
      <c r="AG371" s="61"/>
      <c r="AH371" s="67"/>
      <c r="AI371" s="68"/>
      <c r="AJ371" s="69">
        <f t="shared" si="1"/>
        <v>0</v>
      </c>
      <c r="AK371" s="70" t="str">
        <f t="shared" si="87"/>
        <v/>
      </c>
      <c r="AL371" s="71" t="s">
        <v>17409</v>
      </c>
      <c r="AM371" s="71"/>
      <c r="AN371" s="70">
        <f t="shared" si="88"/>
        <v>43693</v>
      </c>
      <c r="AO371" s="70"/>
      <c r="AP371" s="74">
        <f ca="1"/>
        <v>276</v>
      </c>
    </row>
    <row r="372" spans="1:42" ht="14.4">
      <c r="A372" s="55" t="s">
        <v>1921</v>
      </c>
      <c r="B372" s="56" t="s">
        <v>89</v>
      </c>
      <c r="C372" s="57">
        <v>43684</v>
      </c>
      <c r="D372" s="56" t="s">
        <v>90</v>
      </c>
      <c r="E372" s="56" t="s">
        <v>105</v>
      </c>
      <c r="F372" s="58" t="s">
        <v>106</v>
      </c>
      <c r="G372" s="58" t="s">
        <v>107</v>
      </c>
      <c r="H372" s="56" t="s">
        <v>105</v>
      </c>
      <c r="I372" s="57"/>
      <c r="J372" s="57">
        <f t="shared" si="82"/>
        <v>43714</v>
      </c>
      <c r="K372" s="56" t="s">
        <v>18</v>
      </c>
      <c r="L372" s="56" t="s">
        <v>108</v>
      </c>
      <c r="M372" s="60" t="s">
        <v>483</v>
      </c>
      <c r="N372" s="56" t="s">
        <v>1922</v>
      </c>
      <c r="O372" s="56" t="s">
        <v>16</v>
      </c>
      <c r="P372" s="56" t="s">
        <v>1923</v>
      </c>
      <c r="Q372" s="56" t="s">
        <v>117</v>
      </c>
      <c r="R372" s="57"/>
      <c r="S372" s="56" t="s">
        <v>108</v>
      </c>
      <c r="T372" s="56" t="s">
        <v>108</v>
      </c>
      <c r="U372" s="57"/>
      <c r="V372" s="62" t="s">
        <v>122</v>
      </c>
      <c r="W372" s="76" t="s">
        <v>122</v>
      </c>
      <c r="X372" s="57"/>
      <c r="Y372" s="56" t="s">
        <v>108</v>
      </c>
      <c r="Z372" s="56" t="s">
        <v>121</v>
      </c>
      <c r="AA372" s="57">
        <v>43690</v>
      </c>
      <c r="AB372" s="63" t="s">
        <v>124</v>
      </c>
      <c r="AC372" s="64" t="s">
        <v>1924</v>
      </c>
      <c r="AD372" s="65" t="s">
        <v>97</v>
      </c>
      <c r="AE372" s="56" t="s">
        <v>119</v>
      </c>
      <c r="AF372" s="61"/>
      <c r="AG372" s="61"/>
      <c r="AH372" s="67"/>
      <c r="AI372" s="68"/>
      <c r="AJ372" s="69">
        <f t="shared" si="1"/>
        <v>6</v>
      </c>
      <c r="AK372" s="70" t="str">
        <f t="shared" si="87"/>
        <v/>
      </c>
      <c r="AL372" s="71" t="s">
        <v>17409</v>
      </c>
      <c r="AM372" s="71"/>
      <c r="AN372" s="70">
        <f t="shared" si="88"/>
        <v>43694</v>
      </c>
      <c r="AO372" s="70"/>
      <c r="AP372" s="74">
        <f ca="1"/>
        <v>275</v>
      </c>
    </row>
    <row r="373" spans="1:42" ht="26.5">
      <c r="A373" s="55" t="s">
        <v>1925</v>
      </c>
      <c r="B373" s="56" t="s">
        <v>89</v>
      </c>
      <c r="C373" s="57">
        <v>43686</v>
      </c>
      <c r="D373" s="56" t="s">
        <v>90</v>
      </c>
      <c r="E373" s="56" t="s">
        <v>105</v>
      </c>
      <c r="F373" s="58" t="s">
        <v>106</v>
      </c>
      <c r="G373" s="58" t="s">
        <v>107</v>
      </c>
      <c r="H373" s="56" t="s">
        <v>105</v>
      </c>
      <c r="I373" s="59"/>
      <c r="J373" s="59">
        <f t="shared" si="82"/>
        <v>43716</v>
      </c>
      <c r="K373" s="56" t="s">
        <v>18</v>
      </c>
      <c r="L373" s="56" t="s">
        <v>108</v>
      </c>
      <c r="M373" s="60" t="s">
        <v>483</v>
      </c>
      <c r="N373" s="56" t="s">
        <v>1926</v>
      </c>
      <c r="O373" s="56" t="s">
        <v>16</v>
      </c>
      <c r="P373" s="56" t="s">
        <v>1927</v>
      </c>
      <c r="Q373" s="56" t="s">
        <v>117</v>
      </c>
      <c r="R373" s="59"/>
      <c r="S373" s="56" t="s">
        <v>108</v>
      </c>
      <c r="T373" s="56" t="s">
        <v>108</v>
      </c>
      <c r="U373" s="59"/>
      <c r="V373" s="62" t="s">
        <v>122</v>
      </c>
      <c r="W373" s="76" t="s">
        <v>122</v>
      </c>
      <c r="X373" s="59"/>
      <c r="Y373" s="56" t="s">
        <v>108</v>
      </c>
      <c r="Z373" s="56" t="s">
        <v>121</v>
      </c>
      <c r="AA373" s="57">
        <v>43691</v>
      </c>
      <c r="AB373" s="63" t="s">
        <v>124</v>
      </c>
      <c r="AC373" s="60" t="s">
        <v>1928</v>
      </c>
      <c r="AD373" s="65" t="s">
        <v>97</v>
      </c>
      <c r="AE373" s="56" t="s">
        <v>90</v>
      </c>
      <c r="AF373" s="61"/>
      <c r="AG373" s="61"/>
      <c r="AH373" s="67"/>
      <c r="AI373" s="68"/>
      <c r="AJ373" s="69">
        <f t="shared" si="1"/>
        <v>5</v>
      </c>
      <c r="AK373" s="70" t="str">
        <f t="shared" si="87"/>
        <v/>
      </c>
      <c r="AL373" s="71" t="s">
        <v>17409</v>
      </c>
      <c r="AM373" s="71"/>
      <c r="AN373" s="70">
        <f t="shared" si="88"/>
        <v>43696</v>
      </c>
      <c r="AO373" s="70"/>
      <c r="AP373" s="74">
        <f ca="1"/>
        <v>273</v>
      </c>
    </row>
    <row r="374" spans="1:42" ht="14.4">
      <c r="A374" s="55" t="s">
        <v>1929</v>
      </c>
      <c r="B374" s="56" t="s">
        <v>89</v>
      </c>
      <c r="C374" s="57">
        <v>43684</v>
      </c>
      <c r="D374" s="56" t="s">
        <v>90</v>
      </c>
      <c r="E374" s="56" t="s">
        <v>105</v>
      </c>
      <c r="F374" s="58" t="s">
        <v>106</v>
      </c>
      <c r="G374" s="58" t="s">
        <v>107</v>
      </c>
      <c r="H374" s="56" t="s">
        <v>105</v>
      </c>
      <c r="I374" s="57"/>
      <c r="J374" s="57">
        <f t="shared" si="82"/>
        <v>43714</v>
      </c>
      <c r="K374" s="56" t="s">
        <v>18</v>
      </c>
      <c r="L374" s="56" t="s">
        <v>108</v>
      </c>
      <c r="M374" s="60" t="s">
        <v>483</v>
      </c>
      <c r="N374" s="56" t="s">
        <v>1930</v>
      </c>
      <c r="O374" s="56" t="s">
        <v>16</v>
      </c>
      <c r="P374" s="56" t="s">
        <v>1931</v>
      </c>
      <c r="Q374" s="56" t="s">
        <v>117</v>
      </c>
      <c r="R374" s="57"/>
      <c r="S374" s="56" t="s">
        <v>108</v>
      </c>
      <c r="T374" s="56" t="s">
        <v>108</v>
      </c>
      <c r="U374" s="57"/>
      <c r="V374" s="62" t="s">
        <v>122</v>
      </c>
      <c r="W374" s="76" t="s">
        <v>122</v>
      </c>
      <c r="X374" s="57"/>
      <c r="Y374" s="56" t="s">
        <v>108</v>
      </c>
      <c r="Z374" s="56" t="s">
        <v>121</v>
      </c>
      <c r="AA374" s="57">
        <v>43690</v>
      </c>
      <c r="AB374" s="63" t="s">
        <v>124</v>
      </c>
      <c r="AC374" s="64" t="s">
        <v>1932</v>
      </c>
      <c r="AD374" s="65" t="s">
        <v>97</v>
      </c>
      <c r="AE374" s="56" t="s">
        <v>119</v>
      </c>
      <c r="AF374" s="61"/>
      <c r="AG374" s="61"/>
      <c r="AH374" s="67"/>
      <c r="AI374" s="68"/>
      <c r="AJ374" s="69">
        <f t="shared" si="1"/>
        <v>6</v>
      </c>
      <c r="AK374" s="70" t="str">
        <f t="shared" si="87"/>
        <v/>
      </c>
      <c r="AL374" s="71" t="s">
        <v>17409</v>
      </c>
      <c r="AM374" s="71"/>
      <c r="AN374" s="70">
        <f t="shared" si="88"/>
        <v>43694</v>
      </c>
      <c r="AO374" s="70"/>
      <c r="AP374" s="74">
        <f ca="1"/>
        <v>275</v>
      </c>
    </row>
    <row r="375" spans="1:42" ht="14.4">
      <c r="A375" s="55" t="s">
        <v>1933</v>
      </c>
      <c r="B375" s="56" t="s">
        <v>89</v>
      </c>
      <c r="C375" s="57">
        <v>43689</v>
      </c>
      <c r="D375" s="56" t="s">
        <v>90</v>
      </c>
      <c r="E375" s="56" t="s">
        <v>105</v>
      </c>
      <c r="F375" s="58" t="s">
        <v>106</v>
      </c>
      <c r="G375" s="58" t="s">
        <v>107</v>
      </c>
      <c r="H375" s="56" t="s">
        <v>105</v>
      </c>
      <c r="I375" s="59"/>
      <c r="J375" s="59">
        <f t="shared" si="82"/>
        <v>43719</v>
      </c>
      <c r="K375" s="56" t="s">
        <v>18</v>
      </c>
      <c r="L375" s="56" t="s">
        <v>108</v>
      </c>
      <c r="M375" s="60" t="s">
        <v>483</v>
      </c>
      <c r="N375" s="56" t="s">
        <v>1934</v>
      </c>
      <c r="O375" s="56" t="s">
        <v>16</v>
      </c>
      <c r="P375" s="56" t="s">
        <v>1935</v>
      </c>
      <c r="Q375" s="56" t="s">
        <v>117</v>
      </c>
      <c r="R375" s="57"/>
      <c r="S375" s="56" t="s">
        <v>108</v>
      </c>
      <c r="T375" s="56" t="s">
        <v>108</v>
      </c>
      <c r="U375" s="59"/>
      <c r="V375" s="62" t="s">
        <v>122</v>
      </c>
      <c r="W375" s="76" t="s">
        <v>122</v>
      </c>
      <c r="X375" s="59"/>
      <c r="Y375" s="56" t="s">
        <v>108</v>
      </c>
      <c r="Z375" s="56" t="s">
        <v>121</v>
      </c>
      <c r="AA375" s="57">
        <v>43693</v>
      </c>
      <c r="AB375" s="63" t="s">
        <v>124</v>
      </c>
      <c r="AC375" s="64" t="s">
        <v>1936</v>
      </c>
      <c r="AD375" s="65" t="s">
        <v>97</v>
      </c>
      <c r="AE375" s="56" t="s">
        <v>119</v>
      </c>
      <c r="AF375" s="61"/>
      <c r="AG375" s="61"/>
      <c r="AH375" s="67"/>
      <c r="AI375" s="68"/>
      <c r="AJ375" s="69">
        <f t="shared" si="1"/>
        <v>4</v>
      </c>
      <c r="AK375" s="70" t="str">
        <f t="shared" si="87"/>
        <v/>
      </c>
      <c r="AL375" s="71" t="s">
        <v>17409</v>
      </c>
      <c r="AM375" s="71"/>
      <c r="AN375" s="70">
        <f t="shared" si="88"/>
        <v>43699</v>
      </c>
      <c r="AO375" s="70"/>
      <c r="AP375" s="74">
        <f ca="1"/>
        <v>270</v>
      </c>
    </row>
    <row r="376" spans="1:42" ht="14.4">
      <c r="A376" s="55" t="s">
        <v>1937</v>
      </c>
      <c r="B376" s="56" t="s">
        <v>89</v>
      </c>
      <c r="C376" s="57">
        <v>43692</v>
      </c>
      <c r="D376" s="56" t="s">
        <v>90</v>
      </c>
      <c r="E376" s="56" t="s">
        <v>105</v>
      </c>
      <c r="F376" s="58" t="s">
        <v>106</v>
      </c>
      <c r="G376" s="58" t="s">
        <v>107</v>
      </c>
      <c r="H376" s="56" t="s">
        <v>105</v>
      </c>
      <c r="I376" s="57"/>
      <c r="J376" s="57">
        <f t="shared" si="82"/>
        <v>43722</v>
      </c>
      <c r="K376" s="56" t="s">
        <v>18</v>
      </c>
      <c r="L376" s="56" t="s">
        <v>108</v>
      </c>
      <c r="M376" s="60" t="s">
        <v>483</v>
      </c>
      <c r="N376" s="56" t="s">
        <v>1938</v>
      </c>
      <c r="O376" s="56" t="s">
        <v>16</v>
      </c>
      <c r="P376" s="56" t="s">
        <v>1939</v>
      </c>
      <c r="Q376" s="56" t="s">
        <v>117</v>
      </c>
      <c r="R376" s="57"/>
      <c r="S376" s="56" t="s">
        <v>108</v>
      </c>
      <c r="T376" s="56" t="s">
        <v>108</v>
      </c>
      <c r="U376" s="57"/>
      <c r="V376" s="62" t="s">
        <v>122</v>
      </c>
      <c r="W376" s="76" t="s">
        <v>122</v>
      </c>
      <c r="X376" s="57"/>
      <c r="Y376" s="56" t="s">
        <v>108</v>
      </c>
      <c r="Z376" s="56" t="s">
        <v>121</v>
      </c>
      <c r="AA376" s="57">
        <v>43699</v>
      </c>
      <c r="AB376" s="63" t="s">
        <v>124</v>
      </c>
      <c r="AC376" s="64" t="s">
        <v>1940</v>
      </c>
      <c r="AD376" s="65" t="s">
        <v>97</v>
      </c>
      <c r="AE376" s="56" t="s">
        <v>119</v>
      </c>
      <c r="AF376" s="61"/>
      <c r="AG376" s="61"/>
      <c r="AH376" s="67"/>
      <c r="AI376" s="68"/>
      <c r="AJ376" s="69">
        <f t="shared" si="1"/>
        <v>7</v>
      </c>
      <c r="AK376" s="70" t="str">
        <f t="shared" si="87"/>
        <v/>
      </c>
      <c r="AL376" s="71" t="s">
        <v>17409</v>
      </c>
      <c r="AM376" s="71"/>
      <c r="AN376" s="70">
        <f t="shared" si="88"/>
        <v>43702</v>
      </c>
      <c r="AO376" s="70"/>
      <c r="AP376" s="74">
        <f ca="1"/>
        <v>267</v>
      </c>
    </row>
    <row r="377" spans="1:42" ht="14.4">
      <c r="A377" s="55" t="s">
        <v>1941</v>
      </c>
      <c r="B377" s="56" t="s">
        <v>89</v>
      </c>
      <c r="C377" s="57">
        <v>43692</v>
      </c>
      <c r="D377" s="56" t="s">
        <v>90</v>
      </c>
      <c r="E377" s="56" t="s">
        <v>105</v>
      </c>
      <c r="F377" s="58" t="s">
        <v>106</v>
      </c>
      <c r="G377" s="58" t="s">
        <v>107</v>
      </c>
      <c r="H377" s="56" t="s">
        <v>105</v>
      </c>
      <c r="I377" s="57"/>
      <c r="J377" s="57">
        <f t="shared" si="82"/>
        <v>43722</v>
      </c>
      <c r="K377" s="56" t="s">
        <v>18</v>
      </c>
      <c r="L377" s="56" t="s">
        <v>108</v>
      </c>
      <c r="M377" s="60" t="s">
        <v>483</v>
      </c>
      <c r="N377" s="56" t="s">
        <v>1942</v>
      </c>
      <c r="O377" s="56" t="s">
        <v>16</v>
      </c>
      <c r="P377" s="56" t="s">
        <v>1943</v>
      </c>
      <c r="Q377" s="56" t="s">
        <v>117</v>
      </c>
      <c r="R377" s="57"/>
      <c r="S377" s="56" t="s">
        <v>108</v>
      </c>
      <c r="T377" s="56" t="s">
        <v>108</v>
      </c>
      <c r="U377" s="57"/>
      <c r="V377" s="62" t="s">
        <v>122</v>
      </c>
      <c r="W377" s="76" t="s">
        <v>122</v>
      </c>
      <c r="X377" s="57"/>
      <c r="Y377" s="56" t="s">
        <v>108</v>
      </c>
      <c r="Z377" s="56" t="s">
        <v>121</v>
      </c>
      <c r="AA377" s="57">
        <v>43699</v>
      </c>
      <c r="AB377" s="63" t="s">
        <v>124</v>
      </c>
      <c r="AC377" s="64" t="s">
        <v>1947</v>
      </c>
      <c r="AD377" s="65" t="s">
        <v>97</v>
      </c>
      <c r="AE377" s="56" t="s">
        <v>119</v>
      </c>
      <c r="AF377" s="61"/>
      <c r="AG377" s="61"/>
      <c r="AH377" s="67"/>
      <c r="AI377" s="68"/>
      <c r="AJ377" s="69">
        <f t="shared" si="1"/>
        <v>7</v>
      </c>
      <c r="AK377" s="70" t="str">
        <f t="shared" si="87"/>
        <v/>
      </c>
      <c r="AL377" s="71" t="s">
        <v>17409</v>
      </c>
      <c r="AM377" s="71"/>
      <c r="AN377" s="70">
        <f t="shared" si="88"/>
        <v>43702</v>
      </c>
      <c r="AO377" s="70"/>
      <c r="AP377" s="74">
        <f ca="1"/>
        <v>267</v>
      </c>
    </row>
    <row r="378" spans="1:42" ht="14.4">
      <c r="A378" s="55" t="s">
        <v>1948</v>
      </c>
      <c r="B378" s="56" t="s">
        <v>89</v>
      </c>
      <c r="C378" s="57">
        <v>43698</v>
      </c>
      <c r="D378" s="56" t="s">
        <v>90</v>
      </c>
      <c r="E378" s="56" t="s">
        <v>105</v>
      </c>
      <c r="F378" s="58" t="s">
        <v>106</v>
      </c>
      <c r="G378" s="58" t="s">
        <v>107</v>
      </c>
      <c r="H378" s="56" t="s">
        <v>105</v>
      </c>
      <c r="I378" s="57"/>
      <c r="J378" s="57">
        <f t="shared" si="82"/>
        <v>43728</v>
      </c>
      <c r="K378" s="56" t="s">
        <v>18</v>
      </c>
      <c r="L378" s="56" t="s">
        <v>108</v>
      </c>
      <c r="M378" s="60" t="s">
        <v>483</v>
      </c>
      <c r="N378" s="56" t="s">
        <v>1949</v>
      </c>
      <c r="O378" s="56" t="s">
        <v>16</v>
      </c>
      <c r="P378" s="56" t="s">
        <v>1952</v>
      </c>
      <c r="Q378" s="56" t="s">
        <v>117</v>
      </c>
      <c r="R378" s="59"/>
      <c r="S378" s="56" t="s">
        <v>108</v>
      </c>
      <c r="T378" s="56" t="s">
        <v>108</v>
      </c>
      <c r="U378" s="59"/>
      <c r="V378" s="62" t="s">
        <v>122</v>
      </c>
      <c r="W378" s="76" t="s">
        <v>122</v>
      </c>
      <c r="X378" s="59"/>
      <c r="Y378" s="56" t="s">
        <v>108</v>
      </c>
      <c r="Z378" s="56" t="s">
        <v>121</v>
      </c>
      <c r="AA378" s="57">
        <v>43706</v>
      </c>
      <c r="AB378" s="63" t="s">
        <v>124</v>
      </c>
      <c r="AC378" s="64" t="s">
        <v>1953</v>
      </c>
      <c r="AD378" s="65" t="s">
        <v>97</v>
      </c>
      <c r="AE378" s="56" t="s">
        <v>119</v>
      </c>
      <c r="AF378" s="61"/>
      <c r="AG378" s="61"/>
      <c r="AH378" s="67"/>
      <c r="AI378" s="68"/>
      <c r="AJ378" s="69">
        <f t="shared" si="1"/>
        <v>8</v>
      </c>
      <c r="AK378" s="70" t="str">
        <f t="shared" si="87"/>
        <v/>
      </c>
      <c r="AL378" s="71" t="s">
        <v>17409</v>
      </c>
      <c r="AM378" s="71"/>
      <c r="AN378" s="70">
        <f t="shared" si="88"/>
        <v>43708</v>
      </c>
      <c r="AO378" s="70"/>
      <c r="AP378" s="74">
        <f ca="1"/>
        <v>261</v>
      </c>
    </row>
    <row r="379" spans="1:42" ht="26.5">
      <c r="A379" s="55" t="s">
        <v>1954</v>
      </c>
      <c r="B379" s="56" t="s">
        <v>89</v>
      </c>
      <c r="C379" s="57">
        <v>43704</v>
      </c>
      <c r="D379" s="56" t="s">
        <v>90</v>
      </c>
      <c r="E379" s="56" t="s">
        <v>105</v>
      </c>
      <c r="F379" s="58" t="s">
        <v>106</v>
      </c>
      <c r="G379" s="58" t="s">
        <v>107</v>
      </c>
      <c r="H379" s="56" t="s">
        <v>105</v>
      </c>
      <c r="I379" s="59"/>
      <c r="J379" s="59">
        <f t="shared" si="82"/>
        <v>43734</v>
      </c>
      <c r="K379" s="56" t="s">
        <v>18</v>
      </c>
      <c r="L379" s="56" t="s">
        <v>108</v>
      </c>
      <c r="M379" s="60" t="s">
        <v>483</v>
      </c>
      <c r="N379" s="56" t="s">
        <v>1955</v>
      </c>
      <c r="O379" s="56" t="s">
        <v>16</v>
      </c>
      <c r="P379" s="56" t="s">
        <v>1956</v>
      </c>
      <c r="Q379" s="56" t="s">
        <v>117</v>
      </c>
      <c r="R379" s="59"/>
      <c r="S379" s="56" t="s">
        <v>108</v>
      </c>
      <c r="T379" s="56" t="s">
        <v>108</v>
      </c>
      <c r="U379" s="59"/>
      <c r="V379" s="62" t="s">
        <v>122</v>
      </c>
      <c r="W379" s="76" t="s">
        <v>122</v>
      </c>
      <c r="X379" s="59"/>
      <c r="Y379" s="56" t="s">
        <v>108</v>
      </c>
      <c r="Z379" s="56" t="s">
        <v>121</v>
      </c>
      <c r="AA379" s="57">
        <v>43707</v>
      </c>
      <c r="AB379" s="63" t="s">
        <v>124</v>
      </c>
      <c r="AC379" s="60" t="s">
        <v>1957</v>
      </c>
      <c r="AD379" s="65" t="s">
        <v>97</v>
      </c>
      <c r="AE379" s="56" t="s">
        <v>119</v>
      </c>
      <c r="AF379" s="61"/>
      <c r="AG379" s="61"/>
      <c r="AH379" s="67"/>
      <c r="AI379" s="68"/>
      <c r="AJ379" s="69">
        <f t="shared" si="1"/>
        <v>3</v>
      </c>
      <c r="AK379" s="70" t="str">
        <f t="shared" si="87"/>
        <v/>
      </c>
      <c r="AL379" s="71" t="s">
        <v>17409</v>
      </c>
      <c r="AM379" s="71"/>
      <c r="AN379" s="70">
        <f t="shared" si="88"/>
        <v>43714</v>
      </c>
      <c r="AO379" s="70"/>
      <c r="AP379" s="74">
        <f ca="1"/>
        <v>255</v>
      </c>
    </row>
    <row r="380" spans="1:42" ht="14.4">
      <c r="A380" s="55" t="s">
        <v>1958</v>
      </c>
      <c r="B380" s="56" t="s">
        <v>89</v>
      </c>
      <c r="C380" s="57">
        <v>43704</v>
      </c>
      <c r="D380" s="56" t="s">
        <v>90</v>
      </c>
      <c r="E380" s="56" t="s">
        <v>105</v>
      </c>
      <c r="F380" s="58" t="s">
        <v>106</v>
      </c>
      <c r="G380" s="58" t="s">
        <v>107</v>
      </c>
      <c r="H380" s="56" t="s">
        <v>105</v>
      </c>
      <c r="I380" s="57"/>
      <c r="J380" s="57">
        <f t="shared" si="82"/>
        <v>43734</v>
      </c>
      <c r="K380" s="56" t="s">
        <v>18</v>
      </c>
      <c r="L380" s="56" t="s">
        <v>108</v>
      </c>
      <c r="M380" s="60" t="s">
        <v>483</v>
      </c>
      <c r="N380" s="56" t="s">
        <v>1959</v>
      </c>
      <c r="O380" s="56" t="s">
        <v>16</v>
      </c>
      <c r="P380" s="56" t="s">
        <v>1960</v>
      </c>
      <c r="Q380" s="56" t="s">
        <v>117</v>
      </c>
      <c r="R380" s="57"/>
      <c r="S380" s="56" t="s">
        <v>108</v>
      </c>
      <c r="T380" s="56" t="s">
        <v>108</v>
      </c>
      <c r="U380" s="57"/>
      <c r="V380" s="62" t="s">
        <v>122</v>
      </c>
      <c r="W380" s="76" t="s">
        <v>122</v>
      </c>
      <c r="X380" s="57"/>
      <c r="Y380" s="56" t="s">
        <v>108</v>
      </c>
      <c r="Z380" s="56" t="s">
        <v>121</v>
      </c>
      <c r="AA380" s="57">
        <v>43706</v>
      </c>
      <c r="AB380" s="63" t="s">
        <v>124</v>
      </c>
      <c r="AC380" s="64" t="s">
        <v>1962</v>
      </c>
      <c r="AD380" s="65" t="s">
        <v>97</v>
      </c>
      <c r="AE380" s="56" t="s">
        <v>119</v>
      </c>
      <c r="AF380" s="61"/>
      <c r="AG380" s="61"/>
      <c r="AH380" s="67"/>
      <c r="AI380" s="68"/>
      <c r="AJ380" s="69">
        <f t="shared" si="1"/>
        <v>2</v>
      </c>
      <c r="AK380" s="70" t="str">
        <f t="shared" si="87"/>
        <v/>
      </c>
      <c r="AL380" s="71" t="s">
        <v>17409</v>
      </c>
      <c r="AM380" s="71"/>
      <c r="AN380" s="70">
        <f t="shared" si="88"/>
        <v>43714</v>
      </c>
      <c r="AO380" s="70"/>
      <c r="AP380" s="74">
        <f ca="1"/>
        <v>255</v>
      </c>
    </row>
    <row r="381" spans="1:42" ht="14.4">
      <c r="A381" s="55" t="s">
        <v>1964</v>
      </c>
      <c r="B381" s="56" t="s">
        <v>89</v>
      </c>
      <c r="C381" s="57">
        <v>43706</v>
      </c>
      <c r="D381" s="56" t="s">
        <v>90</v>
      </c>
      <c r="E381" s="56" t="s">
        <v>105</v>
      </c>
      <c r="F381" s="58" t="s">
        <v>106</v>
      </c>
      <c r="G381" s="58" t="s">
        <v>107</v>
      </c>
      <c r="H381" s="56" t="s">
        <v>105</v>
      </c>
      <c r="I381" s="57"/>
      <c r="J381" s="57">
        <f t="shared" si="82"/>
        <v>43736</v>
      </c>
      <c r="K381" s="56" t="s">
        <v>18</v>
      </c>
      <c r="L381" s="56" t="s">
        <v>108</v>
      </c>
      <c r="M381" s="60" t="s">
        <v>483</v>
      </c>
      <c r="N381" s="56" t="s">
        <v>1965</v>
      </c>
      <c r="O381" s="56" t="s">
        <v>16</v>
      </c>
      <c r="P381" s="56" t="s">
        <v>1966</v>
      </c>
      <c r="Q381" s="56" t="s">
        <v>117</v>
      </c>
      <c r="R381" s="57"/>
      <c r="S381" s="56" t="s">
        <v>108</v>
      </c>
      <c r="T381" s="56" t="s">
        <v>108</v>
      </c>
      <c r="U381" s="57"/>
      <c r="V381" s="62" t="s">
        <v>122</v>
      </c>
      <c r="W381" s="76" t="s">
        <v>122</v>
      </c>
      <c r="X381" s="57"/>
      <c r="Y381" s="56" t="s">
        <v>108</v>
      </c>
      <c r="Z381" s="56" t="s">
        <v>121</v>
      </c>
      <c r="AA381" s="57">
        <v>43712</v>
      </c>
      <c r="AB381" s="63" t="s">
        <v>124</v>
      </c>
      <c r="AC381" s="64" t="s">
        <v>1967</v>
      </c>
      <c r="AD381" s="65" t="s">
        <v>97</v>
      </c>
      <c r="AE381" s="56" t="s">
        <v>119</v>
      </c>
      <c r="AF381" s="61"/>
      <c r="AG381" s="61"/>
      <c r="AH381" s="67"/>
      <c r="AI381" s="68"/>
      <c r="AJ381" s="69">
        <f t="shared" si="1"/>
        <v>6</v>
      </c>
      <c r="AK381" s="70" t="str">
        <f t="shared" si="87"/>
        <v/>
      </c>
      <c r="AL381" s="71" t="s">
        <v>17409</v>
      </c>
      <c r="AM381" s="71"/>
      <c r="AN381" s="70">
        <f t="shared" si="88"/>
        <v>43716</v>
      </c>
      <c r="AO381" s="70"/>
      <c r="AP381" s="74">
        <f ca="1"/>
        <v>253</v>
      </c>
    </row>
    <row r="382" spans="1:42" ht="26.5">
      <c r="A382" s="55" t="s">
        <v>1968</v>
      </c>
      <c r="B382" s="56" t="s">
        <v>89</v>
      </c>
      <c r="C382" s="57">
        <v>43704</v>
      </c>
      <c r="D382" s="56" t="s">
        <v>90</v>
      </c>
      <c r="E382" s="56" t="s">
        <v>105</v>
      </c>
      <c r="F382" s="58" t="s">
        <v>106</v>
      </c>
      <c r="G382" s="58" t="s">
        <v>107</v>
      </c>
      <c r="H382" s="56" t="s">
        <v>105</v>
      </c>
      <c r="I382" s="57"/>
      <c r="J382" s="57">
        <f t="shared" si="82"/>
        <v>43734</v>
      </c>
      <c r="K382" s="56" t="s">
        <v>18</v>
      </c>
      <c r="L382" s="56" t="s">
        <v>108</v>
      </c>
      <c r="M382" s="60" t="s">
        <v>483</v>
      </c>
      <c r="N382" s="56" t="s">
        <v>1969</v>
      </c>
      <c r="O382" s="56" t="s">
        <v>16</v>
      </c>
      <c r="P382" s="56" t="s">
        <v>1970</v>
      </c>
      <c r="Q382" s="56" t="s">
        <v>117</v>
      </c>
      <c r="R382" s="57"/>
      <c r="S382" s="56" t="s">
        <v>108</v>
      </c>
      <c r="T382" s="56" t="s">
        <v>108</v>
      </c>
      <c r="U382" s="59"/>
      <c r="V382" s="62" t="s">
        <v>122</v>
      </c>
      <c r="W382" s="76" t="s">
        <v>122</v>
      </c>
      <c r="X382" s="59"/>
      <c r="Y382" s="56" t="s">
        <v>108</v>
      </c>
      <c r="Z382" s="56" t="s">
        <v>123</v>
      </c>
      <c r="AA382" s="57">
        <v>43711</v>
      </c>
      <c r="AB382" s="63" t="s">
        <v>124</v>
      </c>
      <c r="AC382" s="60" t="s">
        <v>1971</v>
      </c>
      <c r="AD382" s="65" t="s">
        <v>97</v>
      </c>
      <c r="AE382" s="56" t="s">
        <v>90</v>
      </c>
      <c r="AF382" s="61"/>
      <c r="AG382" s="61"/>
      <c r="AH382" s="67"/>
      <c r="AI382" s="68"/>
      <c r="AJ382" s="69">
        <f t="shared" si="1"/>
        <v>7</v>
      </c>
      <c r="AK382" s="70" t="str">
        <f t="shared" si="87"/>
        <v/>
      </c>
      <c r="AL382" s="71" t="s">
        <v>17409</v>
      </c>
      <c r="AM382" s="71"/>
      <c r="AN382" s="70">
        <f t="shared" si="88"/>
        <v>43714</v>
      </c>
      <c r="AO382" s="70"/>
      <c r="AP382" s="74">
        <f ca="1"/>
        <v>255</v>
      </c>
    </row>
    <row r="383" spans="1:42" ht="14.4">
      <c r="A383" s="55" t="s">
        <v>1972</v>
      </c>
      <c r="B383" s="56" t="s">
        <v>89</v>
      </c>
      <c r="C383" s="57">
        <v>43712</v>
      </c>
      <c r="D383" s="56" t="s">
        <v>90</v>
      </c>
      <c r="E383" s="56" t="s">
        <v>105</v>
      </c>
      <c r="F383" s="58" t="s">
        <v>106</v>
      </c>
      <c r="G383" s="58" t="s">
        <v>107</v>
      </c>
      <c r="H383" s="56" t="s">
        <v>105</v>
      </c>
      <c r="I383" s="57"/>
      <c r="J383" s="57">
        <f t="shared" si="82"/>
        <v>43742</v>
      </c>
      <c r="K383" s="56" t="s">
        <v>18</v>
      </c>
      <c r="L383" s="56" t="s">
        <v>108</v>
      </c>
      <c r="M383" s="60" t="s">
        <v>483</v>
      </c>
      <c r="N383" s="56" t="s">
        <v>1973</v>
      </c>
      <c r="O383" s="56" t="s">
        <v>16</v>
      </c>
      <c r="P383" s="56" t="s">
        <v>1974</v>
      </c>
      <c r="Q383" s="56" t="s">
        <v>117</v>
      </c>
      <c r="R383" s="57"/>
      <c r="S383" s="56" t="s">
        <v>108</v>
      </c>
      <c r="T383" s="56" t="s">
        <v>108</v>
      </c>
      <c r="U383" s="57"/>
      <c r="V383" s="62" t="s">
        <v>122</v>
      </c>
      <c r="W383" s="76" t="s">
        <v>122</v>
      </c>
      <c r="X383" s="57"/>
      <c r="Y383" s="56" t="s">
        <v>108</v>
      </c>
      <c r="Z383" s="56" t="s">
        <v>121</v>
      </c>
      <c r="AA383" s="57">
        <v>43713</v>
      </c>
      <c r="AB383" s="63" t="s">
        <v>289</v>
      </c>
      <c r="AC383" s="64" t="s">
        <v>1975</v>
      </c>
      <c r="AD383" s="65" t="s">
        <v>97</v>
      </c>
      <c r="AE383" s="56" t="s">
        <v>119</v>
      </c>
      <c r="AF383" s="61"/>
      <c r="AG383" s="61"/>
      <c r="AH383" s="67"/>
      <c r="AI383" s="68"/>
      <c r="AJ383" s="69">
        <f t="shared" si="1"/>
        <v>1</v>
      </c>
      <c r="AK383" s="70" t="str">
        <f t="shared" si="87"/>
        <v/>
      </c>
      <c r="AL383" s="71" t="s">
        <v>17409</v>
      </c>
      <c r="AM383" s="71"/>
      <c r="AN383" s="70">
        <f t="shared" si="88"/>
        <v>43722</v>
      </c>
      <c r="AO383" s="70"/>
      <c r="AP383" s="74">
        <f ca="1"/>
        <v>247</v>
      </c>
    </row>
    <row r="384" spans="1:42" ht="14.4">
      <c r="A384" s="55" t="s">
        <v>1976</v>
      </c>
      <c r="B384" s="56" t="s">
        <v>89</v>
      </c>
      <c r="C384" s="57">
        <v>43713</v>
      </c>
      <c r="D384" s="56" t="s">
        <v>90</v>
      </c>
      <c r="E384" s="56" t="s">
        <v>105</v>
      </c>
      <c r="F384" s="58" t="s">
        <v>106</v>
      </c>
      <c r="G384" s="58" t="s">
        <v>107</v>
      </c>
      <c r="H384" s="56" t="s">
        <v>105</v>
      </c>
      <c r="I384" s="57"/>
      <c r="J384" s="57">
        <f t="shared" si="82"/>
        <v>43743</v>
      </c>
      <c r="K384" s="56" t="s">
        <v>18</v>
      </c>
      <c r="L384" s="56" t="s">
        <v>108</v>
      </c>
      <c r="M384" s="60" t="s">
        <v>483</v>
      </c>
      <c r="N384" s="56" t="s">
        <v>1977</v>
      </c>
      <c r="O384" s="56" t="s">
        <v>16</v>
      </c>
      <c r="P384" s="56" t="s">
        <v>1978</v>
      </c>
      <c r="Q384" s="56" t="s">
        <v>117</v>
      </c>
      <c r="R384" s="59"/>
      <c r="S384" s="56" t="s">
        <v>108</v>
      </c>
      <c r="T384" s="56" t="s">
        <v>108</v>
      </c>
      <c r="U384" s="59"/>
      <c r="V384" s="62" t="s">
        <v>122</v>
      </c>
      <c r="W384" s="76" t="s">
        <v>122</v>
      </c>
      <c r="X384" s="59"/>
      <c r="Y384" s="56" t="s">
        <v>108</v>
      </c>
      <c r="Z384" s="56" t="s">
        <v>121</v>
      </c>
      <c r="AA384" s="57">
        <v>43720</v>
      </c>
      <c r="AB384" s="63" t="s">
        <v>289</v>
      </c>
      <c r="AC384" s="64" t="s">
        <v>1979</v>
      </c>
      <c r="AD384" s="65" t="s">
        <v>97</v>
      </c>
      <c r="AE384" s="56" t="s">
        <v>119</v>
      </c>
      <c r="AF384" s="61"/>
      <c r="AG384" s="61"/>
      <c r="AH384" s="67"/>
      <c r="AI384" s="68"/>
      <c r="AJ384" s="69">
        <f t="shared" si="1"/>
        <v>7</v>
      </c>
      <c r="AK384" s="70" t="str">
        <f t="shared" si="87"/>
        <v/>
      </c>
      <c r="AL384" s="71" t="s">
        <v>17409</v>
      </c>
      <c r="AM384" s="71"/>
      <c r="AN384" s="70">
        <f t="shared" si="88"/>
        <v>43723</v>
      </c>
      <c r="AO384" s="70"/>
      <c r="AP384" s="74">
        <f ca="1"/>
        <v>246</v>
      </c>
    </row>
    <row r="385" spans="1:42" ht="39.75">
      <c r="A385" s="55" t="s">
        <v>1980</v>
      </c>
      <c r="B385" s="56" t="s">
        <v>89</v>
      </c>
      <c r="C385" s="57">
        <v>43719</v>
      </c>
      <c r="D385" s="56" t="s">
        <v>90</v>
      </c>
      <c r="E385" s="56" t="s">
        <v>105</v>
      </c>
      <c r="F385" s="58" t="s">
        <v>106</v>
      </c>
      <c r="G385" s="58" t="s">
        <v>107</v>
      </c>
      <c r="H385" s="56" t="s">
        <v>105</v>
      </c>
      <c r="I385" s="57"/>
      <c r="J385" s="57">
        <f t="shared" si="82"/>
        <v>43749</v>
      </c>
      <c r="K385" s="56" t="s">
        <v>18</v>
      </c>
      <c r="L385" s="56" t="s">
        <v>108</v>
      </c>
      <c r="M385" s="60" t="s">
        <v>483</v>
      </c>
      <c r="N385" s="56" t="s">
        <v>1981</v>
      </c>
      <c r="O385" s="56" t="s">
        <v>16</v>
      </c>
      <c r="P385" s="56" t="s">
        <v>1982</v>
      </c>
      <c r="Q385" s="56" t="s">
        <v>117</v>
      </c>
      <c r="R385" s="57"/>
      <c r="S385" s="56" t="s">
        <v>108</v>
      </c>
      <c r="T385" s="56" t="s">
        <v>108</v>
      </c>
      <c r="U385" s="59"/>
      <c r="V385" s="62" t="s">
        <v>122</v>
      </c>
      <c r="W385" s="76" t="s">
        <v>122</v>
      </c>
      <c r="X385" s="59"/>
      <c r="Y385" s="56" t="s">
        <v>108</v>
      </c>
      <c r="Z385" s="56" t="s">
        <v>121</v>
      </c>
      <c r="AA385" s="57">
        <v>43720</v>
      </c>
      <c r="AB385" s="63" t="s">
        <v>289</v>
      </c>
      <c r="AC385" s="60" t="s">
        <v>1983</v>
      </c>
      <c r="AD385" s="65" t="s">
        <v>97</v>
      </c>
      <c r="AE385" s="56" t="s">
        <v>90</v>
      </c>
      <c r="AF385" s="61"/>
      <c r="AG385" s="56"/>
      <c r="AH385" s="67"/>
      <c r="AI385" s="68"/>
      <c r="AJ385" s="69">
        <f t="shared" si="1"/>
        <v>1</v>
      </c>
      <c r="AK385" s="70" t="str">
        <f t="shared" si="87"/>
        <v/>
      </c>
      <c r="AL385" s="71" t="s">
        <v>17409</v>
      </c>
      <c r="AM385" s="71"/>
      <c r="AN385" s="70">
        <f t="shared" si="88"/>
        <v>43729</v>
      </c>
      <c r="AO385" s="70"/>
      <c r="AP385" s="74">
        <f ca="1"/>
        <v>240</v>
      </c>
    </row>
    <row r="386" spans="1:42" ht="26.5">
      <c r="A386" s="55" t="s">
        <v>1984</v>
      </c>
      <c r="B386" s="56" t="s">
        <v>89</v>
      </c>
      <c r="C386" s="57">
        <v>43719</v>
      </c>
      <c r="D386" s="56" t="s">
        <v>90</v>
      </c>
      <c r="E386" s="56" t="s">
        <v>105</v>
      </c>
      <c r="F386" s="58" t="s">
        <v>106</v>
      </c>
      <c r="G386" s="58" t="s">
        <v>107</v>
      </c>
      <c r="H386" s="56" t="s">
        <v>105</v>
      </c>
      <c r="I386" s="57"/>
      <c r="J386" s="57">
        <f t="shared" si="82"/>
        <v>43749</v>
      </c>
      <c r="K386" s="56" t="s">
        <v>18</v>
      </c>
      <c r="L386" s="56" t="s">
        <v>108</v>
      </c>
      <c r="M386" s="60" t="s">
        <v>483</v>
      </c>
      <c r="N386" s="56" t="s">
        <v>1985</v>
      </c>
      <c r="O386" s="56" t="s">
        <v>16</v>
      </c>
      <c r="P386" s="56" t="s">
        <v>1986</v>
      </c>
      <c r="Q386" s="56" t="s">
        <v>117</v>
      </c>
      <c r="R386" s="57"/>
      <c r="S386" s="56" t="s">
        <v>108</v>
      </c>
      <c r="T386" s="56" t="s">
        <v>108</v>
      </c>
      <c r="U386" s="59"/>
      <c r="V386" s="62" t="s">
        <v>122</v>
      </c>
      <c r="W386" s="76" t="s">
        <v>122</v>
      </c>
      <c r="X386" s="59"/>
      <c r="Y386" s="56" t="s">
        <v>108</v>
      </c>
      <c r="Z386" s="56" t="s">
        <v>121</v>
      </c>
      <c r="AA386" s="57">
        <v>43742</v>
      </c>
      <c r="AB386" s="63" t="s">
        <v>289</v>
      </c>
      <c r="AC386" s="60" t="s">
        <v>1987</v>
      </c>
      <c r="AD386" s="65" t="s">
        <v>97</v>
      </c>
      <c r="AE386" s="56" t="s">
        <v>119</v>
      </c>
      <c r="AF386" s="61"/>
      <c r="AG386" s="61"/>
      <c r="AH386" s="67"/>
      <c r="AI386" s="68"/>
      <c r="AJ386" s="69">
        <f t="shared" si="1"/>
        <v>23</v>
      </c>
      <c r="AK386" s="70" t="str">
        <f t="shared" si="87"/>
        <v/>
      </c>
      <c r="AL386" s="71" t="s">
        <v>17409</v>
      </c>
      <c r="AM386" s="71"/>
      <c r="AN386" s="70">
        <f t="shared" si="88"/>
        <v>43729</v>
      </c>
      <c r="AO386" s="70"/>
      <c r="AP386" s="74">
        <f ca="1"/>
        <v>240</v>
      </c>
    </row>
    <row r="387" spans="1:42" ht="14.4">
      <c r="A387" s="55" t="s">
        <v>1988</v>
      </c>
      <c r="B387" s="56" t="s">
        <v>89</v>
      </c>
      <c r="C387" s="57">
        <v>43724</v>
      </c>
      <c r="D387" s="56" t="s">
        <v>90</v>
      </c>
      <c r="E387" s="56" t="s">
        <v>105</v>
      </c>
      <c r="F387" s="58" t="s">
        <v>106</v>
      </c>
      <c r="G387" s="58" t="s">
        <v>107</v>
      </c>
      <c r="H387" s="56" t="s">
        <v>105</v>
      </c>
      <c r="I387" s="57"/>
      <c r="J387" s="57">
        <f t="shared" si="82"/>
        <v>43754</v>
      </c>
      <c r="K387" s="56" t="s">
        <v>18</v>
      </c>
      <c r="L387" s="56" t="s">
        <v>108</v>
      </c>
      <c r="M387" s="60" t="s">
        <v>483</v>
      </c>
      <c r="N387" s="56" t="s">
        <v>1989</v>
      </c>
      <c r="O387" s="56" t="s">
        <v>16</v>
      </c>
      <c r="P387" s="56" t="s">
        <v>1990</v>
      </c>
      <c r="Q387" s="56" t="s">
        <v>117</v>
      </c>
      <c r="R387" s="57"/>
      <c r="S387" s="56" t="s">
        <v>108</v>
      </c>
      <c r="T387" s="56" t="s">
        <v>108</v>
      </c>
      <c r="U387" s="57"/>
      <c r="V387" s="62" t="s">
        <v>122</v>
      </c>
      <c r="W387" s="76" t="s">
        <v>122</v>
      </c>
      <c r="X387" s="57"/>
      <c r="Y387" s="56" t="s">
        <v>108</v>
      </c>
      <c r="Z387" s="56" t="s">
        <v>121</v>
      </c>
      <c r="AA387" s="57">
        <v>43727</v>
      </c>
      <c r="AB387" s="63" t="s">
        <v>289</v>
      </c>
      <c r="AC387" s="64" t="s">
        <v>1991</v>
      </c>
      <c r="AD387" s="65" t="s">
        <v>97</v>
      </c>
      <c r="AE387" s="56" t="s">
        <v>119</v>
      </c>
      <c r="AF387" s="61"/>
      <c r="AG387" s="61"/>
      <c r="AH387" s="67"/>
      <c r="AI387" s="68"/>
      <c r="AJ387" s="69">
        <f t="shared" si="1"/>
        <v>3</v>
      </c>
      <c r="AK387" s="70" t="str">
        <f t="shared" si="87"/>
        <v/>
      </c>
      <c r="AL387" s="71" t="s">
        <v>17409</v>
      </c>
      <c r="AM387" s="71"/>
      <c r="AN387" s="70">
        <f t="shared" si="88"/>
        <v>43734</v>
      </c>
      <c r="AO387" s="70"/>
      <c r="AP387" s="74">
        <f ca="1"/>
        <v>235</v>
      </c>
    </row>
    <row r="388" spans="1:42" ht="14.4">
      <c r="A388" s="55" t="s">
        <v>1992</v>
      </c>
      <c r="B388" s="56" t="s">
        <v>89</v>
      </c>
      <c r="C388" s="57">
        <v>43775</v>
      </c>
      <c r="D388" s="56" t="s">
        <v>90</v>
      </c>
      <c r="E388" s="56" t="s">
        <v>105</v>
      </c>
      <c r="F388" s="58" t="s">
        <v>106</v>
      </c>
      <c r="G388" s="58" t="s">
        <v>107</v>
      </c>
      <c r="H388" s="56" t="s">
        <v>105</v>
      </c>
      <c r="I388" s="59"/>
      <c r="J388" s="59">
        <f t="shared" si="82"/>
        <v>43805</v>
      </c>
      <c r="K388" s="56" t="s">
        <v>18</v>
      </c>
      <c r="L388" s="56" t="s">
        <v>108</v>
      </c>
      <c r="M388" s="60" t="s">
        <v>483</v>
      </c>
      <c r="N388" s="56" t="s">
        <v>1993</v>
      </c>
      <c r="O388" s="56" t="s">
        <v>16</v>
      </c>
      <c r="P388" s="56" t="s">
        <v>1994</v>
      </c>
      <c r="Q388" s="56" t="s">
        <v>117</v>
      </c>
      <c r="R388" s="59"/>
      <c r="S388" s="56" t="s">
        <v>108</v>
      </c>
      <c r="T388" s="56" t="s">
        <v>108</v>
      </c>
      <c r="U388" s="57"/>
      <c r="V388" s="62" t="s">
        <v>122</v>
      </c>
      <c r="W388" s="62" t="s">
        <v>122</v>
      </c>
      <c r="X388" s="59"/>
      <c r="Y388" s="56" t="s">
        <v>108</v>
      </c>
      <c r="Z388" s="56" t="s">
        <v>121</v>
      </c>
      <c r="AA388" s="57">
        <v>43777</v>
      </c>
      <c r="AB388" s="63" t="s">
        <v>318</v>
      </c>
      <c r="AC388" s="64" t="s">
        <v>1995</v>
      </c>
      <c r="AD388" s="56" t="s">
        <v>97</v>
      </c>
      <c r="AE388" s="56" t="s">
        <v>119</v>
      </c>
      <c r="AF388" s="61"/>
      <c r="AG388" s="61"/>
      <c r="AH388" s="67"/>
      <c r="AI388" s="68"/>
      <c r="AJ388" s="69">
        <f t="shared" si="1"/>
        <v>2</v>
      </c>
      <c r="AK388" s="70"/>
      <c r="AL388" s="71"/>
      <c r="AM388" s="71"/>
      <c r="AN388" s="70"/>
      <c r="AO388" s="70"/>
      <c r="AP388" s="74">
        <f ca="1"/>
        <v>184</v>
      </c>
    </row>
    <row r="389" spans="1:42" ht="14.4">
      <c r="A389" s="55" t="s">
        <v>1996</v>
      </c>
      <c r="B389" s="56" t="s">
        <v>89</v>
      </c>
      <c r="C389" s="57">
        <v>43780</v>
      </c>
      <c r="D389" s="56" t="s">
        <v>90</v>
      </c>
      <c r="E389" s="56" t="s">
        <v>105</v>
      </c>
      <c r="F389" s="58" t="s">
        <v>106</v>
      </c>
      <c r="G389" s="58" t="s">
        <v>107</v>
      </c>
      <c r="H389" s="56" t="s">
        <v>105</v>
      </c>
      <c r="I389" s="59"/>
      <c r="J389" s="59">
        <f t="shared" si="82"/>
        <v>43810</v>
      </c>
      <c r="K389" s="56" t="s">
        <v>18</v>
      </c>
      <c r="L389" s="56" t="s">
        <v>108</v>
      </c>
      <c r="M389" s="60" t="s">
        <v>483</v>
      </c>
      <c r="N389" s="56" t="s">
        <v>1997</v>
      </c>
      <c r="O389" s="56" t="s">
        <v>16</v>
      </c>
      <c r="P389" s="56" t="s">
        <v>1998</v>
      </c>
      <c r="Q389" s="56" t="s">
        <v>117</v>
      </c>
      <c r="R389" s="59"/>
      <c r="S389" s="56" t="s">
        <v>108</v>
      </c>
      <c r="T389" s="56" t="s">
        <v>108</v>
      </c>
      <c r="U389" s="57"/>
      <c r="V389" s="62" t="s">
        <v>122</v>
      </c>
      <c r="W389" s="62" t="s">
        <v>122</v>
      </c>
      <c r="X389" s="59"/>
      <c r="Y389" s="56" t="s">
        <v>108</v>
      </c>
      <c r="Z389" s="56" t="s">
        <v>121</v>
      </c>
      <c r="AA389" s="57">
        <v>43790</v>
      </c>
      <c r="AB389" s="63" t="s">
        <v>318</v>
      </c>
      <c r="AC389" s="64" t="s">
        <v>1999</v>
      </c>
      <c r="AD389" s="56" t="s">
        <v>97</v>
      </c>
      <c r="AE389" s="56" t="s">
        <v>119</v>
      </c>
      <c r="AF389" s="61"/>
      <c r="AG389" s="61"/>
      <c r="AH389" s="67"/>
      <c r="AI389" s="68"/>
      <c r="AJ389" s="69">
        <f t="shared" si="1"/>
        <v>10</v>
      </c>
      <c r="AK389" s="70"/>
      <c r="AL389" s="71"/>
      <c r="AM389" s="71"/>
      <c r="AN389" s="70"/>
      <c r="AO389" s="70"/>
      <c r="AP389" s="74">
        <f ca="1"/>
        <v>179</v>
      </c>
    </row>
    <row r="390" spans="1:42" ht="14.4">
      <c r="A390" s="55" t="s">
        <v>2000</v>
      </c>
      <c r="B390" s="56" t="s">
        <v>89</v>
      </c>
      <c r="C390" s="57">
        <v>43788</v>
      </c>
      <c r="D390" s="56" t="s">
        <v>90</v>
      </c>
      <c r="E390" s="56" t="s">
        <v>105</v>
      </c>
      <c r="F390" s="58" t="s">
        <v>106</v>
      </c>
      <c r="G390" s="58" t="s">
        <v>107</v>
      </c>
      <c r="H390" s="56" t="s">
        <v>105</v>
      </c>
      <c r="I390" s="59"/>
      <c r="J390" s="59">
        <f t="shared" si="82"/>
        <v>43818</v>
      </c>
      <c r="K390" s="56" t="s">
        <v>18</v>
      </c>
      <c r="L390" s="56" t="s">
        <v>108</v>
      </c>
      <c r="M390" s="60" t="s">
        <v>483</v>
      </c>
      <c r="N390" s="56" t="s">
        <v>2001</v>
      </c>
      <c r="O390" s="56" t="s">
        <v>16</v>
      </c>
      <c r="P390" s="56" t="s">
        <v>2002</v>
      </c>
      <c r="Q390" s="56" t="s">
        <v>117</v>
      </c>
      <c r="R390" s="59"/>
      <c r="S390" s="56" t="s">
        <v>108</v>
      </c>
      <c r="T390" s="56" t="s">
        <v>108</v>
      </c>
      <c r="U390" s="57"/>
      <c r="V390" s="62" t="s">
        <v>122</v>
      </c>
      <c r="W390" s="62" t="s">
        <v>122</v>
      </c>
      <c r="X390" s="59"/>
      <c r="Y390" s="56" t="s">
        <v>108</v>
      </c>
      <c r="Z390" s="56" t="s">
        <v>121</v>
      </c>
      <c r="AA390" s="57">
        <v>43794</v>
      </c>
      <c r="AB390" s="63" t="s">
        <v>318</v>
      </c>
      <c r="AC390" s="64" t="s">
        <v>2003</v>
      </c>
      <c r="AD390" s="56" t="s">
        <v>97</v>
      </c>
      <c r="AE390" s="56" t="s">
        <v>119</v>
      </c>
      <c r="AF390" s="61"/>
      <c r="AG390" s="61"/>
      <c r="AH390" s="67"/>
      <c r="AI390" s="68"/>
      <c r="AJ390" s="69">
        <f t="shared" si="1"/>
        <v>6</v>
      </c>
      <c r="AK390" s="70"/>
      <c r="AL390" s="71"/>
      <c r="AM390" s="71"/>
      <c r="AN390" s="70"/>
      <c r="AO390" s="70"/>
      <c r="AP390" s="74">
        <f ca="1"/>
        <v>171</v>
      </c>
    </row>
    <row r="391" spans="1:42" ht="26.5">
      <c r="A391" s="55" t="s">
        <v>2004</v>
      </c>
      <c r="B391" s="56" t="s">
        <v>89</v>
      </c>
      <c r="C391" s="57">
        <v>43794</v>
      </c>
      <c r="D391" s="56" t="s">
        <v>90</v>
      </c>
      <c r="E391" s="56" t="s">
        <v>105</v>
      </c>
      <c r="F391" s="58" t="s">
        <v>106</v>
      </c>
      <c r="G391" s="58" t="s">
        <v>107</v>
      </c>
      <c r="H391" s="56" t="s">
        <v>105</v>
      </c>
      <c r="I391" s="59"/>
      <c r="J391" s="59">
        <f t="shared" si="82"/>
        <v>43824</v>
      </c>
      <c r="K391" s="56" t="s">
        <v>18</v>
      </c>
      <c r="L391" s="56" t="s">
        <v>108</v>
      </c>
      <c r="M391" s="60" t="s">
        <v>483</v>
      </c>
      <c r="N391" s="56" t="s">
        <v>2005</v>
      </c>
      <c r="O391" s="56" t="s">
        <v>16</v>
      </c>
      <c r="P391" s="56" t="s">
        <v>2006</v>
      </c>
      <c r="Q391" s="56" t="s">
        <v>117</v>
      </c>
      <c r="R391" s="59"/>
      <c r="S391" s="56" t="s">
        <v>108</v>
      </c>
      <c r="T391" s="56" t="s">
        <v>108</v>
      </c>
      <c r="U391" s="57"/>
      <c r="V391" s="62" t="s">
        <v>122</v>
      </c>
      <c r="W391" s="62" t="s">
        <v>122</v>
      </c>
      <c r="X391" s="59"/>
      <c r="Y391" s="56" t="s">
        <v>108</v>
      </c>
      <c r="Z391" s="56" t="s">
        <v>121</v>
      </c>
      <c r="AA391" s="57">
        <v>43805</v>
      </c>
      <c r="AB391" s="63" t="s">
        <v>318</v>
      </c>
      <c r="AC391" s="60" t="s">
        <v>2008</v>
      </c>
      <c r="AD391" s="56" t="s">
        <v>97</v>
      </c>
      <c r="AE391" s="56" t="s">
        <v>119</v>
      </c>
      <c r="AF391" s="61"/>
      <c r="AG391" s="61"/>
      <c r="AH391" s="67"/>
      <c r="AI391" s="68"/>
      <c r="AJ391" s="69">
        <f t="shared" si="1"/>
        <v>11</v>
      </c>
      <c r="AK391" s="70"/>
      <c r="AL391" s="71"/>
      <c r="AM391" s="71"/>
      <c r="AN391" s="70"/>
      <c r="AO391" s="70"/>
      <c r="AP391" s="74">
        <f ca="1"/>
        <v>165</v>
      </c>
    </row>
    <row r="392" spans="1:42" ht="14.4">
      <c r="A392" s="55" t="s">
        <v>2009</v>
      </c>
      <c r="B392" s="56" t="s">
        <v>89</v>
      </c>
      <c r="C392" s="57">
        <v>43795</v>
      </c>
      <c r="D392" s="56" t="s">
        <v>90</v>
      </c>
      <c r="E392" s="56" t="s">
        <v>129</v>
      </c>
      <c r="F392" s="58" t="s">
        <v>106</v>
      </c>
      <c r="G392" s="58" t="s">
        <v>107</v>
      </c>
      <c r="H392" s="56" t="s">
        <v>129</v>
      </c>
      <c r="I392" s="59"/>
      <c r="J392" s="59">
        <f t="shared" si="82"/>
        <v>43825</v>
      </c>
      <c r="K392" s="56" t="s">
        <v>18</v>
      </c>
      <c r="L392" s="56" t="s">
        <v>14</v>
      </c>
      <c r="M392" s="60" t="s">
        <v>483</v>
      </c>
      <c r="N392" s="56" t="s">
        <v>2010</v>
      </c>
      <c r="O392" s="56" t="s">
        <v>16</v>
      </c>
      <c r="P392" s="56" t="s">
        <v>2011</v>
      </c>
      <c r="Q392" s="56" t="s">
        <v>117</v>
      </c>
      <c r="R392" s="59"/>
      <c r="S392" s="56" t="s">
        <v>108</v>
      </c>
      <c r="T392" s="56" t="s">
        <v>108</v>
      </c>
      <c r="U392" s="57"/>
      <c r="V392" s="62" t="s">
        <v>122</v>
      </c>
      <c r="W392" s="62" t="s">
        <v>122</v>
      </c>
      <c r="X392" s="59"/>
      <c r="Y392" s="56" t="s">
        <v>108</v>
      </c>
      <c r="Z392" s="56" t="s">
        <v>121</v>
      </c>
      <c r="AA392" s="57">
        <v>43801</v>
      </c>
      <c r="AB392" s="63" t="s">
        <v>238</v>
      </c>
      <c r="AC392" s="64" t="s">
        <v>2012</v>
      </c>
      <c r="AD392" s="56" t="s">
        <v>97</v>
      </c>
      <c r="AE392" s="56" t="s">
        <v>119</v>
      </c>
      <c r="AF392" s="61"/>
      <c r="AG392" s="61"/>
      <c r="AH392" s="67"/>
      <c r="AI392" s="68"/>
      <c r="AJ392" s="69">
        <f t="shared" si="1"/>
        <v>6</v>
      </c>
      <c r="AK392" s="70"/>
      <c r="AL392" s="71"/>
      <c r="AM392" s="71"/>
      <c r="AN392" s="70"/>
      <c r="AO392" s="70"/>
      <c r="AP392" s="74">
        <f ca="1"/>
        <v>164</v>
      </c>
    </row>
    <row r="393" spans="1:42" ht="14.4">
      <c r="A393" s="55" t="s">
        <v>2013</v>
      </c>
      <c r="B393" s="56" t="s">
        <v>89</v>
      </c>
      <c r="C393" s="57">
        <v>43795</v>
      </c>
      <c r="D393" s="56" t="s">
        <v>90</v>
      </c>
      <c r="E393" s="56" t="s">
        <v>129</v>
      </c>
      <c r="F393" s="58" t="s">
        <v>106</v>
      </c>
      <c r="G393" s="58" t="s">
        <v>107</v>
      </c>
      <c r="H393" s="56" t="s">
        <v>129</v>
      </c>
      <c r="I393" s="59"/>
      <c r="J393" s="59">
        <f t="shared" si="82"/>
        <v>43825</v>
      </c>
      <c r="K393" s="56" t="s">
        <v>18</v>
      </c>
      <c r="L393" s="56" t="s">
        <v>14</v>
      </c>
      <c r="M393" s="60" t="s">
        <v>483</v>
      </c>
      <c r="N393" s="56" t="s">
        <v>2014</v>
      </c>
      <c r="O393" s="56" t="s">
        <v>16</v>
      </c>
      <c r="P393" s="56" t="s">
        <v>2015</v>
      </c>
      <c r="Q393" s="56" t="s">
        <v>117</v>
      </c>
      <c r="R393" s="59"/>
      <c r="S393" s="56" t="s">
        <v>108</v>
      </c>
      <c r="T393" s="56" t="s">
        <v>108</v>
      </c>
      <c r="U393" s="57"/>
      <c r="V393" s="77"/>
      <c r="W393" s="62" t="s">
        <v>122</v>
      </c>
      <c r="X393" s="59"/>
      <c r="Y393" s="56" t="s">
        <v>108</v>
      </c>
      <c r="Z393" s="56" t="s">
        <v>123</v>
      </c>
      <c r="AA393" s="57">
        <v>43803</v>
      </c>
      <c r="AB393" s="63" t="s">
        <v>238</v>
      </c>
      <c r="AC393" s="64" t="s">
        <v>2016</v>
      </c>
      <c r="AD393" s="56" t="s">
        <v>118</v>
      </c>
      <c r="AE393" s="56" t="s">
        <v>90</v>
      </c>
      <c r="AF393" s="61"/>
      <c r="AG393" s="61"/>
      <c r="AH393" s="67"/>
      <c r="AI393" s="68"/>
      <c r="AJ393" s="69">
        <f t="shared" si="1"/>
        <v>8</v>
      </c>
      <c r="AK393" s="70"/>
      <c r="AL393" s="71"/>
      <c r="AM393" s="71"/>
      <c r="AN393" s="70"/>
      <c r="AO393" s="70"/>
      <c r="AP393" s="74">
        <f ca="1"/>
        <v>164</v>
      </c>
    </row>
    <row r="394" spans="1:42" ht="14.4">
      <c r="A394" s="55" t="s">
        <v>2018</v>
      </c>
      <c r="B394" s="56" t="s">
        <v>89</v>
      </c>
      <c r="C394" s="57">
        <v>43803</v>
      </c>
      <c r="D394" s="56" t="s">
        <v>90</v>
      </c>
      <c r="E394" s="56" t="s">
        <v>105</v>
      </c>
      <c r="F394" s="58" t="s">
        <v>106</v>
      </c>
      <c r="G394" s="58" t="s">
        <v>107</v>
      </c>
      <c r="H394" s="56" t="s">
        <v>105</v>
      </c>
      <c r="I394" s="59"/>
      <c r="J394" s="59">
        <f t="shared" si="82"/>
        <v>43833</v>
      </c>
      <c r="K394" s="56" t="s">
        <v>18</v>
      </c>
      <c r="L394" s="56" t="s">
        <v>108</v>
      </c>
      <c r="M394" s="60" t="s">
        <v>483</v>
      </c>
      <c r="N394" s="56" t="s">
        <v>2019</v>
      </c>
      <c r="O394" s="56" t="s">
        <v>16</v>
      </c>
      <c r="P394" s="56" t="s">
        <v>2020</v>
      </c>
      <c r="Q394" s="56" t="s">
        <v>117</v>
      </c>
      <c r="R394" s="59"/>
      <c r="S394" s="56" t="s">
        <v>108</v>
      </c>
      <c r="T394" s="56" t="s">
        <v>108</v>
      </c>
      <c r="U394" s="57"/>
      <c r="V394" s="62" t="s">
        <v>122</v>
      </c>
      <c r="W394" s="62" t="s">
        <v>122</v>
      </c>
      <c r="X394" s="59"/>
      <c r="Y394" s="56" t="s">
        <v>108</v>
      </c>
      <c r="Z394" s="56" t="s">
        <v>121</v>
      </c>
      <c r="AA394" s="57">
        <v>43805</v>
      </c>
      <c r="AB394" s="63" t="s">
        <v>238</v>
      </c>
      <c r="AC394" s="64" t="s">
        <v>2021</v>
      </c>
      <c r="AD394" s="56" t="s">
        <v>97</v>
      </c>
      <c r="AE394" s="56" t="s">
        <v>119</v>
      </c>
      <c r="AF394" s="61"/>
      <c r="AG394" s="61"/>
      <c r="AH394" s="67"/>
      <c r="AI394" s="68"/>
      <c r="AJ394" s="69">
        <f t="shared" si="1"/>
        <v>2</v>
      </c>
      <c r="AK394" s="70"/>
      <c r="AL394" s="71"/>
      <c r="AM394" s="71"/>
      <c r="AN394" s="70"/>
      <c r="AO394" s="70"/>
      <c r="AP394" s="74">
        <f ca="1"/>
        <v>156</v>
      </c>
    </row>
    <row r="395" spans="1:42" ht="14.4">
      <c r="A395" s="55" t="s">
        <v>2022</v>
      </c>
      <c r="B395" s="56" t="s">
        <v>89</v>
      </c>
      <c r="C395" s="57">
        <v>43804</v>
      </c>
      <c r="D395" s="56" t="s">
        <v>90</v>
      </c>
      <c r="E395" s="56" t="s">
        <v>105</v>
      </c>
      <c r="F395" s="58" t="s">
        <v>106</v>
      </c>
      <c r="G395" s="58" t="s">
        <v>107</v>
      </c>
      <c r="H395" s="56" t="s">
        <v>105</v>
      </c>
      <c r="I395" s="59"/>
      <c r="J395" s="59">
        <f t="shared" si="82"/>
        <v>43834</v>
      </c>
      <c r="K395" s="56" t="s">
        <v>18</v>
      </c>
      <c r="L395" s="56" t="s">
        <v>108</v>
      </c>
      <c r="M395" s="60" t="s">
        <v>483</v>
      </c>
      <c r="N395" s="56" t="s">
        <v>2023</v>
      </c>
      <c r="O395" s="56" t="s">
        <v>16</v>
      </c>
      <c r="P395" s="56" t="s">
        <v>2024</v>
      </c>
      <c r="Q395" s="56" t="s">
        <v>117</v>
      </c>
      <c r="R395" s="59"/>
      <c r="S395" s="56" t="s">
        <v>108</v>
      </c>
      <c r="T395" s="56" t="s">
        <v>108</v>
      </c>
      <c r="U395" s="57"/>
      <c r="V395" s="62" t="s">
        <v>122</v>
      </c>
      <c r="W395" s="62" t="s">
        <v>122</v>
      </c>
      <c r="X395" s="59"/>
      <c r="Y395" s="56" t="s">
        <v>108</v>
      </c>
      <c r="Z395" s="56" t="s">
        <v>121</v>
      </c>
      <c r="AA395" s="57">
        <v>43805</v>
      </c>
      <c r="AB395" s="63" t="s">
        <v>238</v>
      </c>
      <c r="AC395" s="64" t="s">
        <v>2025</v>
      </c>
      <c r="AD395" s="56" t="s">
        <v>97</v>
      </c>
      <c r="AE395" s="56" t="s">
        <v>119</v>
      </c>
      <c r="AF395" s="61"/>
      <c r="AG395" s="61"/>
      <c r="AH395" s="67"/>
      <c r="AI395" s="68"/>
      <c r="AJ395" s="69">
        <f t="shared" si="1"/>
        <v>1</v>
      </c>
      <c r="AK395" s="70"/>
      <c r="AL395" s="71"/>
      <c r="AM395" s="71"/>
      <c r="AN395" s="70"/>
      <c r="AO395" s="70"/>
      <c r="AP395" s="74">
        <f ca="1"/>
        <v>155</v>
      </c>
    </row>
    <row r="396" spans="1:42" ht="14.4">
      <c r="A396" s="55" t="s">
        <v>2026</v>
      </c>
      <c r="B396" s="56" t="s">
        <v>89</v>
      </c>
      <c r="C396" s="57">
        <v>43808</v>
      </c>
      <c r="D396" s="56" t="s">
        <v>90</v>
      </c>
      <c r="E396" s="56" t="s">
        <v>105</v>
      </c>
      <c r="F396" s="58" t="s">
        <v>106</v>
      </c>
      <c r="G396" s="58" t="s">
        <v>107</v>
      </c>
      <c r="H396" s="56" t="s">
        <v>105</v>
      </c>
      <c r="I396" s="59"/>
      <c r="J396" s="59">
        <f t="shared" si="82"/>
        <v>43838</v>
      </c>
      <c r="K396" s="56" t="s">
        <v>18</v>
      </c>
      <c r="L396" s="56" t="s">
        <v>108</v>
      </c>
      <c r="M396" s="60" t="s">
        <v>483</v>
      </c>
      <c r="N396" s="56" t="s">
        <v>2027</v>
      </c>
      <c r="O396" s="56" t="s">
        <v>16</v>
      </c>
      <c r="P396" s="56" t="s">
        <v>2028</v>
      </c>
      <c r="Q396" s="56" t="s">
        <v>117</v>
      </c>
      <c r="R396" s="59"/>
      <c r="S396" s="56" t="s">
        <v>108</v>
      </c>
      <c r="T396" s="56" t="s">
        <v>108</v>
      </c>
      <c r="U396" s="57"/>
      <c r="V396" s="62" t="s">
        <v>122</v>
      </c>
      <c r="W396" s="62" t="s">
        <v>122</v>
      </c>
      <c r="X396" s="59"/>
      <c r="Y396" s="56" t="s">
        <v>108</v>
      </c>
      <c r="Z396" s="56" t="s">
        <v>121</v>
      </c>
      <c r="AA396" s="57">
        <v>43812</v>
      </c>
      <c r="AB396" s="63" t="s">
        <v>238</v>
      </c>
      <c r="AC396" s="64" t="s">
        <v>2029</v>
      </c>
      <c r="AD396" s="56" t="s">
        <v>97</v>
      </c>
      <c r="AE396" s="56" t="s">
        <v>119</v>
      </c>
      <c r="AF396" s="61"/>
      <c r="AG396" s="61"/>
      <c r="AH396" s="67"/>
      <c r="AI396" s="68"/>
      <c r="AJ396" s="69">
        <f t="shared" si="1"/>
        <v>4</v>
      </c>
      <c r="AK396" s="70"/>
      <c r="AL396" s="71"/>
      <c r="AM396" s="71"/>
      <c r="AN396" s="70"/>
      <c r="AO396" s="70"/>
      <c r="AP396" s="74">
        <f ca="1"/>
        <v>151</v>
      </c>
    </row>
    <row r="397" spans="1:42" ht="26.5">
      <c r="A397" s="55" t="s">
        <v>2030</v>
      </c>
      <c r="B397" s="56" t="s">
        <v>89</v>
      </c>
      <c r="C397" s="57">
        <v>43825</v>
      </c>
      <c r="D397" s="56" t="s">
        <v>90</v>
      </c>
      <c r="E397" s="56" t="s">
        <v>105</v>
      </c>
      <c r="F397" s="58" t="s">
        <v>106</v>
      </c>
      <c r="G397" s="58" t="s">
        <v>107</v>
      </c>
      <c r="H397" s="56" t="s">
        <v>105</v>
      </c>
      <c r="I397" s="59"/>
      <c r="J397" s="59">
        <f t="shared" si="82"/>
        <v>43855</v>
      </c>
      <c r="K397" s="56" t="s">
        <v>18</v>
      </c>
      <c r="L397" s="56" t="s">
        <v>14</v>
      </c>
      <c r="M397" s="60" t="s">
        <v>483</v>
      </c>
      <c r="N397" s="56" t="s">
        <v>2031</v>
      </c>
      <c r="O397" s="56" t="s">
        <v>16</v>
      </c>
      <c r="P397" s="56" t="s">
        <v>2032</v>
      </c>
      <c r="Q397" s="56" t="s">
        <v>117</v>
      </c>
      <c r="R397" s="59"/>
      <c r="S397" s="56" t="s">
        <v>108</v>
      </c>
      <c r="T397" s="56" t="s">
        <v>108</v>
      </c>
      <c r="U397" s="57"/>
      <c r="V397" s="62" t="s">
        <v>122</v>
      </c>
      <c r="W397" s="62" t="s">
        <v>122</v>
      </c>
      <c r="X397" s="59"/>
      <c r="Y397" s="56" t="s">
        <v>108</v>
      </c>
      <c r="Z397" s="56" t="s">
        <v>121</v>
      </c>
      <c r="AA397" s="57">
        <v>43836</v>
      </c>
      <c r="AB397" s="63" t="s">
        <v>238</v>
      </c>
      <c r="AC397" s="60" t="s">
        <v>2033</v>
      </c>
      <c r="AD397" s="56" t="s">
        <v>118</v>
      </c>
      <c r="AE397" s="56" t="s">
        <v>90</v>
      </c>
      <c r="AF397" s="61"/>
      <c r="AG397" s="61"/>
      <c r="AH397" s="67"/>
      <c r="AI397" s="68"/>
      <c r="AJ397" s="69">
        <f t="shared" si="1"/>
        <v>11</v>
      </c>
      <c r="AK397" s="70"/>
      <c r="AL397" s="71"/>
      <c r="AM397" s="71"/>
      <c r="AN397" s="70"/>
      <c r="AO397" s="70"/>
      <c r="AP397" s="74">
        <f ca="1"/>
        <v>134</v>
      </c>
    </row>
    <row r="398" spans="1:42" ht="14.4">
      <c r="A398" s="55" t="s">
        <v>2034</v>
      </c>
      <c r="B398" s="56" t="s">
        <v>89</v>
      </c>
      <c r="C398" s="57">
        <v>43707</v>
      </c>
      <c r="D398" s="56" t="s">
        <v>90</v>
      </c>
      <c r="E398" s="56" t="s">
        <v>105</v>
      </c>
      <c r="F398" s="58" t="s">
        <v>106</v>
      </c>
      <c r="G398" s="58" t="s">
        <v>107</v>
      </c>
      <c r="H398" s="56" t="s">
        <v>105</v>
      </c>
      <c r="I398" s="59"/>
      <c r="J398" s="59">
        <f t="shared" si="82"/>
        <v>43737</v>
      </c>
      <c r="K398" s="56" t="s">
        <v>18</v>
      </c>
      <c r="L398" s="56" t="s">
        <v>108</v>
      </c>
      <c r="M398" s="60" t="s">
        <v>2035</v>
      </c>
      <c r="N398" s="56" t="s">
        <v>2036</v>
      </c>
      <c r="O398" s="56" t="s">
        <v>16</v>
      </c>
      <c r="P398" s="56" t="s">
        <v>2037</v>
      </c>
      <c r="Q398" s="56" t="s">
        <v>117</v>
      </c>
      <c r="R398" s="59"/>
      <c r="S398" s="56" t="s">
        <v>108</v>
      </c>
      <c r="T398" s="56" t="s">
        <v>108</v>
      </c>
      <c r="U398" s="59"/>
      <c r="V398" s="62" t="s">
        <v>122</v>
      </c>
      <c r="W398" s="76" t="s">
        <v>122</v>
      </c>
      <c r="X398" s="59"/>
      <c r="Y398" s="56" t="s">
        <v>108</v>
      </c>
      <c r="Z398" s="56" t="s">
        <v>121</v>
      </c>
      <c r="AA398" s="57">
        <v>43712</v>
      </c>
      <c r="AB398" s="63" t="s">
        <v>124</v>
      </c>
      <c r="AC398" s="64" t="s">
        <v>2038</v>
      </c>
      <c r="AD398" s="65" t="s">
        <v>97</v>
      </c>
      <c r="AE398" s="56" t="s">
        <v>119</v>
      </c>
      <c r="AF398" s="61"/>
      <c r="AG398" s="61"/>
      <c r="AH398" s="67"/>
      <c r="AI398" s="68"/>
      <c r="AJ398" s="69">
        <f t="shared" si="1"/>
        <v>5</v>
      </c>
      <c r="AK398" s="70" t="str">
        <f>IF(R398="","",SUM(R398+30))</f>
        <v/>
      </c>
      <c r="AL398" s="71" t="s">
        <v>17409</v>
      </c>
      <c r="AM398" s="71"/>
      <c r="AN398" s="70">
        <f>IF(C398="","",SUM(C398+10))</f>
        <v>43717</v>
      </c>
      <c r="AO398" s="70"/>
      <c r="AP398" s="74">
        <f ca="1"/>
        <v>252</v>
      </c>
    </row>
    <row r="399" spans="1:42" ht="26.5">
      <c r="A399" s="55" t="s">
        <v>2039</v>
      </c>
      <c r="B399" s="56" t="s">
        <v>89</v>
      </c>
      <c r="C399" s="57">
        <v>43819</v>
      </c>
      <c r="D399" s="56" t="s">
        <v>90</v>
      </c>
      <c r="E399" s="56" t="s">
        <v>105</v>
      </c>
      <c r="F399" s="58" t="s">
        <v>106</v>
      </c>
      <c r="G399" s="58" t="s">
        <v>107</v>
      </c>
      <c r="H399" s="56" t="s">
        <v>105</v>
      </c>
      <c r="I399" s="59"/>
      <c r="J399" s="59">
        <f t="shared" si="82"/>
        <v>43849</v>
      </c>
      <c r="K399" s="56" t="s">
        <v>18</v>
      </c>
      <c r="L399" s="56" t="s">
        <v>108</v>
      </c>
      <c r="M399" s="60" t="s">
        <v>2040</v>
      </c>
      <c r="N399" s="56" t="s">
        <v>2041</v>
      </c>
      <c r="O399" s="56" t="s">
        <v>16</v>
      </c>
      <c r="P399" s="56" t="s">
        <v>2042</v>
      </c>
      <c r="Q399" s="56" t="s">
        <v>117</v>
      </c>
      <c r="R399" s="59"/>
      <c r="S399" s="56" t="s">
        <v>108</v>
      </c>
      <c r="T399" s="56" t="s">
        <v>108</v>
      </c>
      <c r="U399" s="57"/>
      <c r="V399" s="62" t="s">
        <v>122</v>
      </c>
      <c r="W399" s="62" t="s">
        <v>122</v>
      </c>
      <c r="X399" s="59"/>
      <c r="Y399" s="56" t="s">
        <v>108</v>
      </c>
      <c r="Z399" s="56" t="s">
        <v>121</v>
      </c>
      <c r="AA399" s="57">
        <v>43853</v>
      </c>
      <c r="AB399" s="63" t="s">
        <v>238</v>
      </c>
      <c r="AC399" s="60" t="s">
        <v>2043</v>
      </c>
      <c r="AD399" s="56" t="s">
        <v>97</v>
      </c>
      <c r="AE399" s="56" t="s">
        <v>119</v>
      </c>
      <c r="AF399" s="61"/>
      <c r="AG399" s="61"/>
      <c r="AH399" s="67"/>
      <c r="AI399" s="68"/>
      <c r="AJ399" s="69">
        <f t="shared" si="1"/>
        <v>34</v>
      </c>
      <c r="AK399" s="70"/>
      <c r="AL399" s="71"/>
      <c r="AM399" s="71"/>
      <c r="AN399" s="70"/>
      <c r="AO399" s="70"/>
      <c r="AP399" s="74">
        <f ca="1"/>
        <v>140</v>
      </c>
    </row>
    <row r="400" spans="1:42" ht="14.4">
      <c r="A400" s="55" t="s">
        <v>2045</v>
      </c>
      <c r="B400" s="56" t="s">
        <v>89</v>
      </c>
      <c r="C400" s="57">
        <v>43713</v>
      </c>
      <c r="D400" s="56" t="s">
        <v>90</v>
      </c>
      <c r="E400" s="56" t="s">
        <v>105</v>
      </c>
      <c r="F400" s="58" t="s">
        <v>106</v>
      </c>
      <c r="G400" s="58" t="s">
        <v>107</v>
      </c>
      <c r="H400" s="56" t="s">
        <v>105</v>
      </c>
      <c r="I400" s="57"/>
      <c r="J400" s="57">
        <f t="shared" si="82"/>
        <v>43743</v>
      </c>
      <c r="K400" s="56" t="s">
        <v>18</v>
      </c>
      <c r="L400" s="56" t="s">
        <v>108</v>
      </c>
      <c r="M400" s="60" t="s">
        <v>128</v>
      </c>
      <c r="N400" s="56" t="s">
        <v>2046</v>
      </c>
      <c r="O400" s="56" t="s">
        <v>16</v>
      </c>
      <c r="P400" s="56" t="s">
        <v>2047</v>
      </c>
      <c r="Q400" s="56" t="s">
        <v>117</v>
      </c>
      <c r="R400" s="57"/>
      <c r="S400" s="56" t="s">
        <v>108</v>
      </c>
      <c r="T400" s="56" t="s">
        <v>108</v>
      </c>
      <c r="U400" s="57"/>
      <c r="V400" s="62" t="s">
        <v>122</v>
      </c>
      <c r="W400" s="76" t="s">
        <v>122</v>
      </c>
      <c r="X400" s="57"/>
      <c r="Y400" s="56" t="s">
        <v>108</v>
      </c>
      <c r="Z400" s="56" t="s">
        <v>121</v>
      </c>
      <c r="AA400" s="57">
        <v>43720</v>
      </c>
      <c r="AB400" s="63" t="s">
        <v>289</v>
      </c>
      <c r="AC400" s="64" t="s">
        <v>2048</v>
      </c>
      <c r="AD400" s="65" t="s">
        <v>97</v>
      </c>
      <c r="AE400" s="56" t="s">
        <v>119</v>
      </c>
      <c r="AF400" s="61"/>
      <c r="AG400" s="61"/>
      <c r="AH400" s="67"/>
      <c r="AI400" s="68"/>
      <c r="AJ400" s="69">
        <f t="shared" si="1"/>
        <v>7</v>
      </c>
      <c r="AK400" s="70" t="str">
        <f>IF(R400="","",SUM(R400+30))</f>
        <v/>
      </c>
      <c r="AL400" s="71" t="s">
        <v>17409</v>
      </c>
      <c r="AM400" s="71"/>
      <c r="AN400" s="70">
        <f>IF(C400="","",SUM(C400+10))</f>
        <v>43723</v>
      </c>
      <c r="AO400" s="70"/>
      <c r="AP400" s="74">
        <f ca="1"/>
        <v>246</v>
      </c>
    </row>
    <row r="401" spans="1:42" ht="14.4">
      <c r="A401" s="55" t="s">
        <v>2049</v>
      </c>
      <c r="B401" s="56" t="s">
        <v>89</v>
      </c>
      <c r="C401" s="57">
        <v>43815</v>
      </c>
      <c r="D401" s="56" t="s">
        <v>90</v>
      </c>
      <c r="E401" s="56" t="s">
        <v>105</v>
      </c>
      <c r="F401" s="58" t="s">
        <v>106</v>
      </c>
      <c r="G401" s="58" t="s">
        <v>107</v>
      </c>
      <c r="H401" s="56" t="s">
        <v>105</v>
      </c>
      <c r="I401" s="59"/>
      <c r="J401" s="59">
        <f t="shared" si="82"/>
        <v>43845</v>
      </c>
      <c r="K401" s="56" t="s">
        <v>18</v>
      </c>
      <c r="L401" s="56" t="s">
        <v>108</v>
      </c>
      <c r="M401" s="60" t="s">
        <v>128</v>
      </c>
      <c r="N401" s="56" t="s">
        <v>2027</v>
      </c>
      <c r="O401" s="56" t="s">
        <v>16</v>
      </c>
      <c r="P401" s="56" t="s">
        <v>2028</v>
      </c>
      <c r="Q401" s="56" t="s">
        <v>117</v>
      </c>
      <c r="R401" s="59"/>
      <c r="S401" s="56" t="s">
        <v>108</v>
      </c>
      <c r="T401" s="56" t="s">
        <v>108</v>
      </c>
      <c r="U401" s="57"/>
      <c r="V401" s="62" t="s">
        <v>122</v>
      </c>
      <c r="W401" s="62" t="s">
        <v>122</v>
      </c>
      <c r="X401" s="59"/>
      <c r="Y401" s="56" t="s">
        <v>108</v>
      </c>
      <c r="Z401" s="56" t="s">
        <v>121</v>
      </c>
      <c r="AA401" s="57">
        <v>43818</v>
      </c>
      <c r="AB401" s="63" t="s">
        <v>238</v>
      </c>
      <c r="AC401" s="64" t="s">
        <v>2050</v>
      </c>
      <c r="AD401" s="56" t="s">
        <v>97</v>
      </c>
      <c r="AE401" s="56" t="s">
        <v>119</v>
      </c>
      <c r="AF401" s="61"/>
      <c r="AG401" s="61"/>
      <c r="AH401" s="67"/>
      <c r="AI401" s="68"/>
      <c r="AJ401" s="69">
        <f t="shared" si="1"/>
        <v>3</v>
      </c>
      <c r="AK401" s="70"/>
      <c r="AL401" s="71"/>
      <c r="AM401" s="71"/>
      <c r="AN401" s="70"/>
      <c r="AO401" s="70"/>
      <c r="AP401" s="74">
        <f ca="1"/>
        <v>144</v>
      </c>
    </row>
    <row r="402" spans="1:42" ht="14.4">
      <c r="A402" s="55" t="s">
        <v>2051</v>
      </c>
      <c r="B402" s="56" t="s">
        <v>89</v>
      </c>
      <c r="C402" s="57">
        <v>43815</v>
      </c>
      <c r="D402" s="56" t="s">
        <v>90</v>
      </c>
      <c r="E402" s="56" t="s">
        <v>105</v>
      </c>
      <c r="F402" s="58" t="s">
        <v>106</v>
      </c>
      <c r="G402" s="58" t="s">
        <v>107</v>
      </c>
      <c r="H402" s="56" t="s">
        <v>105</v>
      </c>
      <c r="I402" s="59"/>
      <c r="J402" s="59">
        <f t="shared" si="82"/>
        <v>43845</v>
      </c>
      <c r="K402" s="56" t="s">
        <v>18</v>
      </c>
      <c r="L402" s="56" t="s">
        <v>108</v>
      </c>
      <c r="M402" s="60" t="s">
        <v>128</v>
      </c>
      <c r="N402" s="56" t="s">
        <v>2052</v>
      </c>
      <c r="O402" s="56" t="s">
        <v>16</v>
      </c>
      <c r="P402" s="56">
        <v>1358011987</v>
      </c>
      <c r="Q402" s="56" t="s">
        <v>117</v>
      </c>
      <c r="R402" s="59"/>
      <c r="S402" s="56" t="s">
        <v>108</v>
      </c>
      <c r="T402" s="56" t="s">
        <v>108</v>
      </c>
      <c r="U402" s="57"/>
      <c r="V402" s="62" t="s">
        <v>122</v>
      </c>
      <c r="W402" s="62" t="s">
        <v>122</v>
      </c>
      <c r="X402" s="59"/>
      <c r="Y402" s="56" t="s">
        <v>108</v>
      </c>
      <c r="Z402" s="56" t="s">
        <v>121</v>
      </c>
      <c r="AA402" s="57">
        <v>43818</v>
      </c>
      <c r="AB402" s="63" t="s">
        <v>238</v>
      </c>
      <c r="AC402" s="64" t="s">
        <v>2053</v>
      </c>
      <c r="AD402" s="56" t="s">
        <v>97</v>
      </c>
      <c r="AE402" s="56" t="s">
        <v>119</v>
      </c>
      <c r="AF402" s="61"/>
      <c r="AG402" s="61"/>
      <c r="AH402" s="67"/>
      <c r="AI402" s="68"/>
      <c r="AJ402" s="69">
        <f t="shared" si="1"/>
        <v>3</v>
      </c>
      <c r="AK402" s="70"/>
      <c r="AL402" s="71"/>
      <c r="AM402" s="71"/>
      <c r="AN402" s="70"/>
      <c r="AO402" s="70"/>
      <c r="AP402" s="74">
        <f ca="1"/>
        <v>144</v>
      </c>
    </row>
    <row r="403" spans="1:42" ht="26.5">
      <c r="A403" s="55" t="s">
        <v>2054</v>
      </c>
      <c r="B403" s="56" t="s">
        <v>89</v>
      </c>
      <c r="C403" s="57">
        <v>43830</v>
      </c>
      <c r="D403" s="56" t="s">
        <v>90</v>
      </c>
      <c r="E403" s="56" t="s">
        <v>105</v>
      </c>
      <c r="F403" s="58" t="s">
        <v>106</v>
      </c>
      <c r="G403" s="58" t="s">
        <v>107</v>
      </c>
      <c r="H403" s="56" t="s">
        <v>105</v>
      </c>
      <c r="I403" s="59"/>
      <c r="J403" s="59">
        <f t="shared" si="82"/>
        <v>43860</v>
      </c>
      <c r="K403" s="56" t="s">
        <v>18</v>
      </c>
      <c r="L403" s="56" t="s">
        <v>108</v>
      </c>
      <c r="M403" s="60" t="s">
        <v>128</v>
      </c>
      <c r="N403" s="56" t="s">
        <v>2055</v>
      </c>
      <c r="O403" s="56" t="s">
        <v>16</v>
      </c>
      <c r="P403" s="56" t="s">
        <v>2056</v>
      </c>
      <c r="Q403" s="56" t="s">
        <v>117</v>
      </c>
      <c r="R403" s="59"/>
      <c r="S403" s="56" t="s">
        <v>108</v>
      </c>
      <c r="T403" s="56" t="s">
        <v>108</v>
      </c>
      <c r="U403" s="57"/>
      <c r="V403" s="62" t="s">
        <v>122</v>
      </c>
      <c r="W403" s="62" t="s">
        <v>122</v>
      </c>
      <c r="X403" s="59"/>
      <c r="Y403" s="56" t="s">
        <v>108</v>
      </c>
      <c r="Z403" s="56" t="s">
        <v>121</v>
      </c>
      <c r="AA403" s="57">
        <v>43844</v>
      </c>
      <c r="AB403" s="63" t="s">
        <v>238</v>
      </c>
      <c r="AC403" s="60" t="s">
        <v>2057</v>
      </c>
      <c r="AD403" s="56" t="s">
        <v>705</v>
      </c>
      <c r="AE403" s="56" t="s">
        <v>90</v>
      </c>
      <c r="AF403" s="61"/>
      <c r="AG403" s="61"/>
      <c r="AH403" s="67"/>
      <c r="AI403" s="68"/>
      <c r="AJ403" s="69">
        <f t="shared" si="1"/>
        <v>14</v>
      </c>
      <c r="AK403" s="70"/>
      <c r="AL403" s="71"/>
      <c r="AM403" s="71"/>
      <c r="AN403" s="70"/>
      <c r="AO403" s="70"/>
      <c r="AP403" s="74">
        <f ca="1"/>
        <v>129</v>
      </c>
    </row>
    <row r="404" spans="1:42" ht="14.4">
      <c r="A404" s="55" t="s">
        <v>2058</v>
      </c>
      <c r="B404" s="56" t="s">
        <v>89</v>
      </c>
      <c r="C404" s="57">
        <v>43749</v>
      </c>
      <c r="D404" s="56" t="s">
        <v>90</v>
      </c>
      <c r="E404" s="56" t="s">
        <v>105</v>
      </c>
      <c r="F404" s="58" t="s">
        <v>106</v>
      </c>
      <c r="G404" s="58" t="s">
        <v>107</v>
      </c>
      <c r="H404" s="56" t="s">
        <v>105</v>
      </c>
      <c r="I404" s="59"/>
      <c r="J404" s="59">
        <f t="shared" si="82"/>
        <v>43779</v>
      </c>
      <c r="K404" s="56" t="s">
        <v>18</v>
      </c>
      <c r="L404" s="56" t="s">
        <v>108</v>
      </c>
      <c r="M404" s="60" t="s">
        <v>441</v>
      </c>
      <c r="N404" s="56" t="s">
        <v>2059</v>
      </c>
      <c r="O404" s="56" t="s">
        <v>16</v>
      </c>
      <c r="P404" s="56" t="s">
        <v>2060</v>
      </c>
      <c r="Q404" s="56" t="s">
        <v>117</v>
      </c>
      <c r="R404" s="59"/>
      <c r="S404" s="56" t="s">
        <v>108</v>
      </c>
      <c r="T404" s="56" t="s">
        <v>108</v>
      </c>
      <c r="U404" s="57"/>
      <c r="V404" s="62" t="s">
        <v>122</v>
      </c>
      <c r="W404" s="62" t="s">
        <v>122</v>
      </c>
      <c r="X404" s="59"/>
      <c r="Y404" s="56" t="s">
        <v>108</v>
      </c>
      <c r="Z404" s="56" t="s">
        <v>121</v>
      </c>
      <c r="AA404" s="57">
        <v>43770</v>
      </c>
      <c r="AB404" s="63" t="s">
        <v>389</v>
      </c>
      <c r="AC404" s="64" t="s">
        <v>2061</v>
      </c>
      <c r="AD404" s="56" t="s">
        <v>97</v>
      </c>
      <c r="AE404" s="56" t="s">
        <v>119</v>
      </c>
      <c r="AF404" s="61"/>
      <c r="AG404" s="61"/>
      <c r="AH404" s="67"/>
      <c r="AI404" s="68"/>
      <c r="AJ404" s="69">
        <f t="shared" si="1"/>
        <v>21</v>
      </c>
      <c r="AK404" s="70"/>
      <c r="AL404" s="71"/>
      <c r="AM404" s="71"/>
      <c r="AN404" s="70"/>
      <c r="AO404" s="70"/>
      <c r="AP404" s="74">
        <f ca="1"/>
        <v>210</v>
      </c>
    </row>
    <row r="405" spans="1:42" ht="14.4">
      <c r="A405" s="55" t="s">
        <v>2062</v>
      </c>
      <c r="B405" s="56" t="s">
        <v>89</v>
      </c>
      <c r="C405" s="57">
        <v>43755</v>
      </c>
      <c r="D405" s="56" t="s">
        <v>90</v>
      </c>
      <c r="E405" s="56" t="s">
        <v>105</v>
      </c>
      <c r="F405" s="58" t="s">
        <v>106</v>
      </c>
      <c r="G405" s="58" t="s">
        <v>107</v>
      </c>
      <c r="H405" s="56" t="s">
        <v>105</v>
      </c>
      <c r="I405" s="59"/>
      <c r="J405" s="59">
        <f t="shared" si="82"/>
        <v>43785</v>
      </c>
      <c r="K405" s="56" t="s">
        <v>18</v>
      </c>
      <c r="L405" s="56" t="s">
        <v>108</v>
      </c>
      <c r="M405" s="60" t="s">
        <v>441</v>
      </c>
      <c r="N405" s="56" t="s">
        <v>1778</v>
      </c>
      <c r="O405" s="56" t="s">
        <v>16</v>
      </c>
      <c r="P405" s="56" t="s">
        <v>1779</v>
      </c>
      <c r="Q405" s="56" t="s">
        <v>117</v>
      </c>
      <c r="R405" s="59"/>
      <c r="S405" s="56" t="s">
        <v>108</v>
      </c>
      <c r="T405" s="56" t="s">
        <v>108</v>
      </c>
      <c r="U405" s="57"/>
      <c r="V405" s="62" t="s">
        <v>122</v>
      </c>
      <c r="W405" s="62" t="s">
        <v>122</v>
      </c>
      <c r="X405" s="59"/>
      <c r="Y405" s="56" t="s">
        <v>108</v>
      </c>
      <c r="Z405" s="56" t="s">
        <v>121</v>
      </c>
      <c r="AA405" s="57">
        <v>43756</v>
      </c>
      <c r="AB405" s="63" t="s">
        <v>389</v>
      </c>
      <c r="AC405" s="64" t="s">
        <v>2063</v>
      </c>
      <c r="AD405" s="65" t="s">
        <v>97</v>
      </c>
      <c r="AE405" s="56" t="s">
        <v>119</v>
      </c>
      <c r="AF405" s="61"/>
      <c r="AG405" s="61"/>
      <c r="AH405" s="67"/>
      <c r="AI405" s="68"/>
      <c r="AJ405" s="69">
        <f t="shared" si="1"/>
        <v>1</v>
      </c>
      <c r="AK405" s="70"/>
      <c r="AL405" s="71"/>
      <c r="AM405" s="71"/>
      <c r="AN405" s="70"/>
      <c r="AO405" s="70"/>
      <c r="AP405" s="74">
        <f ca="1"/>
        <v>204</v>
      </c>
    </row>
    <row r="406" spans="1:42" ht="26.5">
      <c r="A406" s="55" t="s">
        <v>2064</v>
      </c>
      <c r="B406" s="56" t="s">
        <v>89</v>
      </c>
      <c r="C406" s="57">
        <v>43818</v>
      </c>
      <c r="D406" s="56" t="s">
        <v>90</v>
      </c>
      <c r="E406" s="56" t="s">
        <v>105</v>
      </c>
      <c r="F406" s="58" t="s">
        <v>106</v>
      </c>
      <c r="G406" s="58" t="s">
        <v>107</v>
      </c>
      <c r="H406" s="56" t="s">
        <v>105</v>
      </c>
      <c r="I406" s="59"/>
      <c r="J406" s="59">
        <f t="shared" si="82"/>
        <v>43848</v>
      </c>
      <c r="K406" s="56" t="s">
        <v>18</v>
      </c>
      <c r="L406" s="56" t="s">
        <v>108</v>
      </c>
      <c r="M406" s="60" t="s">
        <v>2065</v>
      </c>
      <c r="N406" s="56" t="s">
        <v>2066</v>
      </c>
      <c r="O406" s="56" t="s">
        <v>16</v>
      </c>
      <c r="P406" s="56" t="s">
        <v>2067</v>
      </c>
      <c r="Q406" s="56" t="s">
        <v>117</v>
      </c>
      <c r="R406" s="59"/>
      <c r="S406" s="56" t="s">
        <v>108</v>
      </c>
      <c r="T406" s="56" t="s">
        <v>108</v>
      </c>
      <c r="U406" s="57"/>
      <c r="V406" s="62" t="s">
        <v>122</v>
      </c>
      <c r="W406" s="62" t="s">
        <v>122</v>
      </c>
      <c r="X406" s="59"/>
      <c r="Y406" s="56" t="s">
        <v>108</v>
      </c>
      <c r="Z406" s="56" t="s">
        <v>121</v>
      </c>
      <c r="AA406" s="57">
        <v>43833</v>
      </c>
      <c r="AB406" s="63" t="s">
        <v>238</v>
      </c>
      <c r="AC406" s="60" t="s">
        <v>2068</v>
      </c>
      <c r="AD406" s="56" t="s">
        <v>97</v>
      </c>
      <c r="AE406" s="56" t="s">
        <v>119</v>
      </c>
      <c r="AF406" s="61"/>
      <c r="AG406" s="61"/>
      <c r="AH406" s="67"/>
      <c r="AI406" s="68"/>
      <c r="AJ406" s="69">
        <f t="shared" si="1"/>
        <v>15</v>
      </c>
      <c r="AK406" s="70"/>
      <c r="AL406" s="71"/>
      <c r="AM406" s="71"/>
      <c r="AN406" s="70"/>
      <c r="AO406" s="70"/>
      <c r="AP406" s="74">
        <f ca="1"/>
        <v>141</v>
      </c>
    </row>
    <row r="407" spans="1:42" ht="14.4">
      <c r="A407" s="55" t="s">
        <v>2069</v>
      </c>
      <c r="B407" s="56" t="s">
        <v>89</v>
      </c>
      <c r="C407" s="57">
        <v>43717</v>
      </c>
      <c r="D407" s="56" t="s">
        <v>119</v>
      </c>
      <c r="E407" s="56" t="s">
        <v>112</v>
      </c>
      <c r="F407" s="58" t="s">
        <v>106</v>
      </c>
      <c r="G407" s="58" t="s">
        <v>113</v>
      </c>
      <c r="H407" s="56" t="s">
        <v>112</v>
      </c>
      <c r="I407" s="57"/>
      <c r="J407" s="57">
        <f t="shared" si="82"/>
        <v>43747</v>
      </c>
      <c r="K407" s="56" t="s">
        <v>18</v>
      </c>
      <c r="L407" s="56" t="s">
        <v>18</v>
      </c>
      <c r="M407" s="60" t="s">
        <v>2070</v>
      </c>
      <c r="N407" s="56" t="s">
        <v>2071</v>
      </c>
      <c r="O407" s="56" t="s">
        <v>95</v>
      </c>
      <c r="P407" s="56" t="s">
        <v>2072</v>
      </c>
      <c r="Q407" s="56" t="s">
        <v>116</v>
      </c>
      <c r="R407" s="57"/>
      <c r="S407" s="56" t="s">
        <v>108</v>
      </c>
      <c r="T407" s="56" t="s">
        <v>108</v>
      </c>
      <c r="U407" s="57">
        <v>43720</v>
      </c>
      <c r="V407" s="77"/>
      <c r="W407" s="62">
        <v>5.5</v>
      </c>
      <c r="X407" s="57">
        <v>43748</v>
      </c>
      <c r="Y407" s="56" t="s">
        <v>108</v>
      </c>
      <c r="Z407" s="56" t="s">
        <v>121</v>
      </c>
      <c r="AA407" s="57">
        <v>43748</v>
      </c>
      <c r="AB407" s="75"/>
      <c r="AC407" s="64" t="s">
        <v>2073</v>
      </c>
      <c r="AD407" s="65" t="s">
        <v>97</v>
      </c>
      <c r="AE407" s="56" t="s">
        <v>119</v>
      </c>
      <c r="AF407" s="61"/>
      <c r="AG407" s="61"/>
      <c r="AH407" s="67"/>
      <c r="AI407" s="68"/>
      <c r="AJ407" s="69">
        <f t="shared" si="1"/>
        <v>31</v>
      </c>
      <c r="AK407" s="70" t="str">
        <f>IF(R407="","",SUM(R407+30))</f>
        <v/>
      </c>
      <c r="AL407" s="71" t="s">
        <v>17409</v>
      </c>
      <c r="AM407" s="71"/>
      <c r="AN407" s="70">
        <f>IF(C407="","",SUM(C407+10))</f>
        <v>43727</v>
      </c>
      <c r="AO407" s="70"/>
      <c r="AP407" s="74">
        <f ca="1"/>
        <v>242</v>
      </c>
    </row>
    <row r="408" spans="1:42" ht="14.4">
      <c r="A408" s="55" t="s">
        <v>2074</v>
      </c>
      <c r="B408" s="56" t="s">
        <v>89</v>
      </c>
      <c r="C408" s="57">
        <v>43775</v>
      </c>
      <c r="D408" s="56" t="s">
        <v>90</v>
      </c>
      <c r="E408" s="56" t="s">
        <v>105</v>
      </c>
      <c r="F408" s="58" t="s">
        <v>106</v>
      </c>
      <c r="G408" s="58" t="s">
        <v>107</v>
      </c>
      <c r="H408" s="56" t="s">
        <v>105</v>
      </c>
      <c r="I408" s="59"/>
      <c r="J408" s="59">
        <f t="shared" si="82"/>
        <v>43805</v>
      </c>
      <c r="K408" s="56" t="s">
        <v>18</v>
      </c>
      <c r="L408" s="56" t="s">
        <v>108</v>
      </c>
      <c r="M408" s="60" t="s">
        <v>2075</v>
      </c>
      <c r="N408" s="56" t="s">
        <v>2076</v>
      </c>
      <c r="O408" s="56" t="s">
        <v>16</v>
      </c>
      <c r="P408" s="56" t="s">
        <v>2077</v>
      </c>
      <c r="Q408" s="56" t="s">
        <v>117</v>
      </c>
      <c r="R408" s="59"/>
      <c r="S408" s="56" t="s">
        <v>108</v>
      </c>
      <c r="T408" s="56" t="s">
        <v>108</v>
      </c>
      <c r="U408" s="57"/>
      <c r="V408" s="62" t="s">
        <v>122</v>
      </c>
      <c r="W408" s="62" t="s">
        <v>122</v>
      </c>
      <c r="X408" s="59"/>
      <c r="Y408" s="56" t="s">
        <v>108</v>
      </c>
      <c r="Z408" s="56" t="s">
        <v>121</v>
      </c>
      <c r="AA408" s="57">
        <v>43784</v>
      </c>
      <c r="AB408" s="63" t="s">
        <v>318</v>
      </c>
      <c r="AC408" s="64" t="s">
        <v>2078</v>
      </c>
      <c r="AD408" s="56" t="s">
        <v>97</v>
      </c>
      <c r="AE408" s="56" t="s">
        <v>119</v>
      </c>
      <c r="AF408" s="61"/>
      <c r="AG408" s="61"/>
      <c r="AH408" s="67"/>
      <c r="AI408" s="68"/>
      <c r="AJ408" s="69">
        <f t="shared" si="1"/>
        <v>9</v>
      </c>
      <c r="AK408" s="70"/>
      <c r="AL408" s="71"/>
      <c r="AM408" s="71"/>
      <c r="AN408" s="70"/>
      <c r="AO408" s="70"/>
      <c r="AP408" s="74">
        <f ca="1"/>
        <v>184</v>
      </c>
    </row>
    <row r="409" spans="1:42" ht="39.75">
      <c r="A409" s="55" t="s">
        <v>2079</v>
      </c>
      <c r="B409" s="56" t="s">
        <v>89</v>
      </c>
      <c r="C409" s="57">
        <v>43803</v>
      </c>
      <c r="D409" s="56" t="s">
        <v>90</v>
      </c>
      <c r="E409" s="56" t="s">
        <v>105</v>
      </c>
      <c r="F409" s="58" t="s">
        <v>106</v>
      </c>
      <c r="G409" s="58" t="s">
        <v>107</v>
      </c>
      <c r="H409" s="56" t="s">
        <v>105</v>
      </c>
      <c r="I409" s="59"/>
      <c r="J409" s="59">
        <f t="shared" si="82"/>
        <v>43833</v>
      </c>
      <c r="K409" s="56" t="s">
        <v>18</v>
      </c>
      <c r="L409" s="56" t="s">
        <v>14</v>
      </c>
      <c r="M409" s="60" t="s">
        <v>2075</v>
      </c>
      <c r="N409" s="56" t="s">
        <v>2080</v>
      </c>
      <c r="O409" s="56" t="s">
        <v>16</v>
      </c>
      <c r="P409" s="56" t="s">
        <v>2081</v>
      </c>
      <c r="Q409" s="56" t="s">
        <v>117</v>
      </c>
      <c r="R409" s="59"/>
      <c r="S409" s="56" t="s">
        <v>108</v>
      </c>
      <c r="T409" s="56" t="s">
        <v>108</v>
      </c>
      <c r="U409" s="57"/>
      <c r="V409" s="62" t="s">
        <v>122</v>
      </c>
      <c r="W409" s="62" t="s">
        <v>122</v>
      </c>
      <c r="X409" s="59"/>
      <c r="Y409" s="56" t="s">
        <v>108</v>
      </c>
      <c r="Z409" s="56" t="s">
        <v>121</v>
      </c>
      <c r="AA409" s="57">
        <v>43810</v>
      </c>
      <c r="AB409" s="63" t="s">
        <v>238</v>
      </c>
      <c r="AC409" s="60" t="s">
        <v>2082</v>
      </c>
      <c r="AD409" s="56" t="s">
        <v>97</v>
      </c>
      <c r="AE409" s="56" t="s">
        <v>90</v>
      </c>
      <c r="AF409" s="61"/>
      <c r="AG409" s="61"/>
      <c r="AH409" s="67"/>
      <c r="AI409" s="68"/>
      <c r="AJ409" s="69">
        <f t="shared" si="1"/>
        <v>7</v>
      </c>
      <c r="AK409" s="70"/>
      <c r="AL409" s="71"/>
      <c r="AM409" s="71"/>
      <c r="AN409" s="70"/>
      <c r="AO409" s="70"/>
      <c r="AP409" s="74">
        <f ca="1"/>
        <v>156</v>
      </c>
    </row>
    <row r="410" spans="1:42" ht="26.5">
      <c r="A410" s="55" t="s">
        <v>2083</v>
      </c>
      <c r="B410" s="56" t="s">
        <v>89</v>
      </c>
      <c r="C410" s="57">
        <v>43689</v>
      </c>
      <c r="D410" s="56" t="s">
        <v>90</v>
      </c>
      <c r="E410" s="56" t="s">
        <v>105</v>
      </c>
      <c r="F410" s="58" t="s">
        <v>106</v>
      </c>
      <c r="G410" s="58" t="s">
        <v>107</v>
      </c>
      <c r="H410" s="56" t="s">
        <v>105</v>
      </c>
      <c r="I410" s="57"/>
      <c r="J410" s="57">
        <f t="shared" si="82"/>
        <v>43719</v>
      </c>
      <c r="K410" s="56" t="s">
        <v>18</v>
      </c>
      <c r="L410" s="56" t="s">
        <v>108</v>
      </c>
      <c r="M410" s="60" t="s">
        <v>162</v>
      </c>
      <c r="N410" s="56" t="s">
        <v>2084</v>
      </c>
      <c r="O410" s="56" t="s">
        <v>16</v>
      </c>
      <c r="P410" s="56" t="s">
        <v>2085</v>
      </c>
      <c r="Q410" s="56" t="s">
        <v>117</v>
      </c>
      <c r="R410" s="57"/>
      <c r="S410" s="56" t="s">
        <v>108</v>
      </c>
      <c r="T410" s="56" t="s">
        <v>108</v>
      </c>
      <c r="U410" s="57"/>
      <c r="V410" s="62" t="s">
        <v>122</v>
      </c>
      <c r="W410" s="76" t="s">
        <v>122</v>
      </c>
      <c r="X410" s="57"/>
      <c r="Y410" s="56" t="s">
        <v>108</v>
      </c>
      <c r="Z410" s="56" t="s">
        <v>121</v>
      </c>
      <c r="AA410" s="57">
        <v>43693</v>
      </c>
      <c r="AB410" s="63" t="s">
        <v>124</v>
      </c>
      <c r="AC410" s="60" t="s">
        <v>2086</v>
      </c>
      <c r="AD410" s="65" t="s">
        <v>97</v>
      </c>
      <c r="AE410" s="56" t="s">
        <v>90</v>
      </c>
      <c r="AF410" s="61"/>
      <c r="AG410" s="61"/>
      <c r="AH410" s="67"/>
      <c r="AI410" s="68"/>
      <c r="AJ410" s="69">
        <f t="shared" si="1"/>
        <v>4</v>
      </c>
      <c r="AK410" s="70" t="str">
        <f t="shared" ref="AK410:AK412" si="89">IF(R410="","",SUM(R410+30))</f>
        <v/>
      </c>
      <c r="AL410" s="71" t="s">
        <v>17409</v>
      </c>
      <c r="AM410" s="71"/>
      <c r="AN410" s="70">
        <f t="shared" ref="AN410:AN412" si="90">IF(C410="","",SUM(C410+10))</f>
        <v>43699</v>
      </c>
      <c r="AO410" s="70"/>
      <c r="AP410" s="74">
        <f ca="1"/>
        <v>270</v>
      </c>
    </row>
    <row r="411" spans="1:42" ht="26.5">
      <c r="A411" s="55" t="s">
        <v>2087</v>
      </c>
      <c r="B411" s="56" t="s">
        <v>89</v>
      </c>
      <c r="C411" s="57">
        <v>43692</v>
      </c>
      <c r="D411" s="56" t="s">
        <v>90</v>
      </c>
      <c r="E411" s="56" t="s">
        <v>105</v>
      </c>
      <c r="F411" s="58" t="s">
        <v>106</v>
      </c>
      <c r="G411" s="58" t="s">
        <v>107</v>
      </c>
      <c r="H411" s="56" t="s">
        <v>105</v>
      </c>
      <c r="I411" s="57"/>
      <c r="J411" s="57">
        <f t="shared" si="82"/>
        <v>43722</v>
      </c>
      <c r="K411" s="56" t="s">
        <v>18</v>
      </c>
      <c r="L411" s="56" t="s">
        <v>108</v>
      </c>
      <c r="M411" s="60" t="s">
        <v>162</v>
      </c>
      <c r="N411" s="56" t="s">
        <v>2088</v>
      </c>
      <c r="O411" s="56" t="s">
        <v>16</v>
      </c>
      <c r="P411" s="56" t="s">
        <v>2089</v>
      </c>
      <c r="Q411" s="56" t="s">
        <v>117</v>
      </c>
      <c r="R411" s="59"/>
      <c r="S411" s="56" t="s">
        <v>108</v>
      </c>
      <c r="T411" s="56" t="s">
        <v>108</v>
      </c>
      <c r="U411" s="59"/>
      <c r="V411" s="62" t="s">
        <v>122</v>
      </c>
      <c r="W411" s="76" t="s">
        <v>122</v>
      </c>
      <c r="X411" s="59"/>
      <c r="Y411" s="56" t="s">
        <v>108</v>
      </c>
      <c r="Z411" s="56" t="s">
        <v>121</v>
      </c>
      <c r="AA411" s="57">
        <v>43696</v>
      </c>
      <c r="AB411" s="63" t="s">
        <v>124</v>
      </c>
      <c r="AC411" s="60" t="s">
        <v>2093</v>
      </c>
      <c r="AD411" s="65" t="s">
        <v>97</v>
      </c>
      <c r="AE411" s="56" t="s">
        <v>90</v>
      </c>
      <c r="AF411" s="61"/>
      <c r="AG411" s="61"/>
      <c r="AH411" s="67"/>
      <c r="AI411" s="68"/>
      <c r="AJ411" s="69">
        <f t="shared" si="1"/>
        <v>4</v>
      </c>
      <c r="AK411" s="70" t="str">
        <f t="shared" si="89"/>
        <v/>
      </c>
      <c r="AL411" s="71" t="s">
        <v>17409</v>
      </c>
      <c r="AM411" s="71"/>
      <c r="AN411" s="70">
        <f t="shared" si="90"/>
        <v>43702</v>
      </c>
      <c r="AO411" s="70"/>
      <c r="AP411" s="74">
        <f ca="1"/>
        <v>267</v>
      </c>
    </row>
    <row r="412" spans="1:42" ht="14.4">
      <c r="A412" s="55" t="s">
        <v>2094</v>
      </c>
      <c r="B412" s="56" t="s">
        <v>89</v>
      </c>
      <c r="C412" s="57">
        <v>43699</v>
      </c>
      <c r="D412" s="56" t="s">
        <v>90</v>
      </c>
      <c r="E412" s="56" t="s">
        <v>105</v>
      </c>
      <c r="F412" s="58" t="s">
        <v>106</v>
      </c>
      <c r="G412" s="58" t="s">
        <v>107</v>
      </c>
      <c r="H412" s="56" t="s">
        <v>105</v>
      </c>
      <c r="I412" s="59"/>
      <c r="J412" s="59">
        <f t="shared" si="82"/>
        <v>43729</v>
      </c>
      <c r="K412" s="56" t="s">
        <v>18</v>
      </c>
      <c r="L412" s="56" t="s">
        <v>108</v>
      </c>
      <c r="M412" s="60" t="s">
        <v>162</v>
      </c>
      <c r="N412" s="56" t="s">
        <v>2095</v>
      </c>
      <c r="O412" s="56" t="s">
        <v>16</v>
      </c>
      <c r="P412" s="56" t="s">
        <v>2096</v>
      </c>
      <c r="Q412" s="56" t="s">
        <v>117</v>
      </c>
      <c r="R412" s="57"/>
      <c r="S412" s="56" t="s">
        <v>108</v>
      </c>
      <c r="T412" s="56" t="s">
        <v>108</v>
      </c>
      <c r="U412" s="59"/>
      <c r="V412" s="62" t="s">
        <v>122</v>
      </c>
      <c r="W412" s="76" t="s">
        <v>122</v>
      </c>
      <c r="X412" s="59"/>
      <c r="Y412" s="56" t="s">
        <v>108</v>
      </c>
      <c r="Z412" s="56" t="s">
        <v>121</v>
      </c>
      <c r="AA412" s="57">
        <v>43700</v>
      </c>
      <c r="AB412" s="63" t="s">
        <v>124</v>
      </c>
      <c r="AC412" s="64" t="s">
        <v>2097</v>
      </c>
      <c r="AD412" s="65" t="s">
        <v>97</v>
      </c>
      <c r="AE412" s="56" t="s">
        <v>119</v>
      </c>
      <c r="AF412" s="61"/>
      <c r="AG412" s="61"/>
      <c r="AH412" s="67"/>
      <c r="AI412" s="68"/>
      <c r="AJ412" s="69">
        <f t="shared" si="1"/>
        <v>1</v>
      </c>
      <c r="AK412" s="70" t="str">
        <f t="shared" si="89"/>
        <v/>
      </c>
      <c r="AL412" s="71" t="s">
        <v>17409</v>
      </c>
      <c r="AM412" s="71"/>
      <c r="AN412" s="70">
        <f t="shared" si="90"/>
        <v>43709</v>
      </c>
      <c r="AO412" s="70"/>
      <c r="AP412" s="74">
        <f ca="1"/>
        <v>260</v>
      </c>
    </row>
    <row r="413" spans="1:42" ht="14.4">
      <c r="A413" s="55" t="s">
        <v>2098</v>
      </c>
      <c r="B413" s="56" t="s">
        <v>89</v>
      </c>
      <c r="C413" s="57">
        <v>43754</v>
      </c>
      <c r="D413" s="56" t="s">
        <v>90</v>
      </c>
      <c r="E413" s="56" t="s">
        <v>105</v>
      </c>
      <c r="F413" s="58" t="s">
        <v>106</v>
      </c>
      <c r="G413" s="58" t="s">
        <v>107</v>
      </c>
      <c r="H413" s="56" t="s">
        <v>105</v>
      </c>
      <c r="I413" s="59"/>
      <c r="J413" s="59">
        <f t="shared" si="82"/>
        <v>43784</v>
      </c>
      <c r="K413" s="56" t="s">
        <v>18</v>
      </c>
      <c r="L413" s="56" t="s">
        <v>108</v>
      </c>
      <c r="M413" s="60" t="s">
        <v>2099</v>
      </c>
      <c r="N413" s="56" t="s">
        <v>2100</v>
      </c>
      <c r="O413" s="56" t="s">
        <v>33</v>
      </c>
      <c r="P413" s="56" t="s">
        <v>2101</v>
      </c>
      <c r="Q413" s="56" t="s">
        <v>117</v>
      </c>
      <c r="R413" s="59"/>
      <c r="S413" s="56" t="s">
        <v>108</v>
      </c>
      <c r="T413" s="56" t="s">
        <v>108</v>
      </c>
      <c r="U413" s="57"/>
      <c r="V413" s="62" t="s">
        <v>122</v>
      </c>
      <c r="W413" s="62" t="s">
        <v>122</v>
      </c>
      <c r="X413" s="59"/>
      <c r="Y413" s="56" t="s">
        <v>108</v>
      </c>
      <c r="Z413" s="56" t="s">
        <v>121</v>
      </c>
      <c r="AA413" s="57">
        <v>43775</v>
      </c>
      <c r="AB413" s="63" t="s">
        <v>389</v>
      </c>
      <c r="AC413" s="64" t="s">
        <v>2102</v>
      </c>
      <c r="AD413" s="56" t="s">
        <v>97</v>
      </c>
      <c r="AE413" s="56" t="s">
        <v>119</v>
      </c>
      <c r="AF413" s="61"/>
      <c r="AG413" s="61"/>
      <c r="AH413" s="67"/>
      <c r="AI413" s="68"/>
      <c r="AJ413" s="69">
        <f t="shared" si="1"/>
        <v>21</v>
      </c>
      <c r="AK413" s="70"/>
      <c r="AL413" s="71"/>
      <c r="AM413" s="71"/>
      <c r="AN413" s="70"/>
      <c r="AO413" s="70"/>
      <c r="AP413" s="74">
        <f ca="1"/>
        <v>205</v>
      </c>
    </row>
    <row r="414" spans="1:42" ht="14.4">
      <c r="A414" s="55" t="s">
        <v>2103</v>
      </c>
      <c r="B414" s="56" t="s">
        <v>89</v>
      </c>
      <c r="C414" s="57">
        <v>43756</v>
      </c>
      <c r="D414" s="56" t="s">
        <v>90</v>
      </c>
      <c r="E414" s="56" t="s">
        <v>135</v>
      </c>
      <c r="F414" s="58" t="s">
        <v>214</v>
      </c>
      <c r="G414" s="58" t="s">
        <v>136</v>
      </c>
      <c r="H414" s="56" t="s">
        <v>135</v>
      </c>
      <c r="I414" s="59"/>
      <c r="J414" s="59">
        <f t="shared" si="82"/>
        <v>43786</v>
      </c>
      <c r="K414" s="56" t="s">
        <v>18</v>
      </c>
      <c r="L414" s="56" t="s">
        <v>18</v>
      </c>
      <c r="M414" s="60" t="s">
        <v>2104</v>
      </c>
      <c r="N414" s="56" t="s">
        <v>2105</v>
      </c>
      <c r="O414" s="56" t="s">
        <v>16</v>
      </c>
      <c r="P414" s="56" t="s">
        <v>2106</v>
      </c>
      <c r="Q414" s="56" t="s">
        <v>96</v>
      </c>
      <c r="R414" s="59"/>
      <c r="S414" s="56" t="s">
        <v>18</v>
      </c>
      <c r="T414" s="56"/>
      <c r="U414" s="57"/>
      <c r="V414" s="77"/>
      <c r="W414" s="77"/>
      <c r="X414" s="59"/>
      <c r="Y414" s="56" t="s">
        <v>108</v>
      </c>
      <c r="Z414" s="56" t="s">
        <v>121</v>
      </c>
      <c r="AA414" s="57">
        <v>43766</v>
      </c>
      <c r="AB414" s="75"/>
      <c r="AC414" s="64" t="s">
        <v>2107</v>
      </c>
      <c r="AD414" s="56" t="s">
        <v>97</v>
      </c>
      <c r="AE414" s="56" t="s">
        <v>90</v>
      </c>
      <c r="AF414" s="61"/>
      <c r="AG414" s="61"/>
      <c r="AH414" s="67"/>
      <c r="AI414" s="68"/>
      <c r="AJ414" s="69">
        <f t="shared" si="1"/>
        <v>10</v>
      </c>
      <c r="AK414" s="70" t="str">
        <f t="shared" ref="AK414:AK415" si="91">IF(R414="","",SUM(R414+30))</f>
        <v/>
      </c>
      <c r="AL414" s="71" t="s">
        <v>17409</v>
      </c>
      <c r="AM414" s="71"/>
      <c r="AN414" s="70"/>
      <c r="AO414" s="70"/>
      <c r="AP414" s="74">
        <f ca="1"/>
        <v>203</v>
      </c>
    </row>
    <row r="415" spans="1:42" ht="14.4">
      <c r="A415" s="55" t="s">
        <v>2109</v>
      </c>
      <c r="B415" s="56" t="s">
        <v>89</v>
      </c>
      <c r="C415" s="57">
        <v>43546</v>
      </c>
      <c r="D415" s="56" t="s">
        <v>90</v>
      </c>
      <c r="E415" s="56" t="s">
        <v>140</v>
      </c>
      <c r="F415" s="58" t="s">
        <v>106</v>
      </c>
      <c r="G415" s="58" t="s">
        <v>107</v>
      </c>
      <c r="H415" s="56" t="s">
        <v>140</v>
      </c>
      <c r="I415" s="57"/>
      <c r="J415" s="57">
        <f t="shared" si="82"/>
        <v>43576</v>
      </c>
      <c r="K415" s="56" t="s">
        <v>18</v>
      </c>
      <c r="L415" s="56" t="s">
        <v>18</v>
      </c>
      <c r="M415" s="60" t="s">
        <v>2112</v>
      </c>
      <c r="N415" s="56" t="s">
        <v>2112</v>
      </c>
      <c r="O415" s="56" t="s">
        <v>189</v>
      </c>
      <c r="P415" s="56" t="s">
        <v>2113</v>
      </c>
      <c r="Q415" s="56" t="s">
        <v>17</v>
      </c>
      <c r="R415" s="59"/>
      <c r="S415" s="56" t="s">
        <v>108</v>
      </c>
      <c r="T415" s="56" t="s">
        <v>108</v>
      </c>
      <c r="U415" s="59"/>
      <c r="V415" s="77"/>
      <c r="W415" s="62">
        <v>0</v>
      </c>
      <c r="X415" s="59"/>
      <c r="Y415" s="56" t="s">
        <v>108</v>
      </c>
      <c r="Z415" s="56" t="s">
        <v>121</v>
      </c>
      <c r="AA415" s="57">
        <v>43546</v>
      </c>
      <c r="AB415" s="63" t="s">
        <v>168</v>
      </c>
      <c r="AC415" s="64" t="s">
        <v>2114</v>
      </c>
      <c r="AD415" s="65" t="s">
        <v>97</v>
      </c>
      <c r="AE415" s="56" t="s">
        <v>90</v>
      </c>
      <c r="AF415" s="61"/>
      <c r="AG415" s="61"/>
      <c r="AH415" s="67"/>
      <c r="AI415" s="68"/>
      <c r="AJ415" s="69">
        <f t="shared" si="1"/>
        <v>0</v>
      </c>
      <c r="AK415" s="70" t="str">
        <f t="shared" si="91"/>
        <v/>
      </c>
      <c r="AL415" s="71" t="s">
        <v>17409</v>
      </c>
      <c r="AM415" s="71"/>
      <c r="AN415" s="70">
        <f>IF(C415="","",SUM(C415+10))</f>
        <v>43556</v>
      </c>
      <c r="AO415" s="70"/>
      <c r="AP415" s="74">
        <f ca="1"/>
        <v>413</v>
      </c>
    </row>
    <row r="416" spans="1:42" ht="14.4">
      <c r="A416" s="55" t="s">
        <v>2115</v>
      </c>
      <c r="B416" s="56" t="s">
        <v>89</v>
      </c>
      <c r="C416" s="57">
        <v>43774</v>
      </c>
      <c r="D416" s="56" t="s">
        <v>90</v>
      </c>
      <c r="E416" s="56" t="s">
        <v>297</v>
      </c>
      <c r="F416" s="58" t="s">
        <v>106</v>
      </c>
      <c r="G416" s="58" t="s">
        <v>107</v>
      </c>
      <c r="H416" s="56" t="s">
        <v>140</v>
      </c>
      <c r="I416" s="59"/>
      <c r="J416" s="59">
        <f t="shared" si="82"/>
        <v>43804</v>
      </c>
      <c r="K416" s="56" t="s">
        <v>18</v>
      </c>
      <c r="L416" s="56" t="s">
        <v>18</v>
      </c>
      <c r="M416" s="60" t="s">
        <v>2116</v>
      </c>
      <c r="N416" s="56" t="s">
        <v>2117</v>
      </c>
      <c r="O416" s="56" t="s">
        <v>33</v>
      </c>
      <c r="P416" s="56" t="s">
        <v>2118</v>
      </c>
      <c r="Q416" s="56" t="s">
        <v>117</v>
      </c>
      <c r="R416" s="59"/>
      <c r="S416" s="56" t="s">
        <v>108</v>
      </c>
      <c r="T416" s="56" t="s">
        <v>108</v>
      </c>
      <c r="U416" s="57"/>
      <c r="V416" s="62" t="s">
        <v>122</v>
      </c>
      <c r="W416" s="62" t="s">
        <v>122</v>
      </c>
      <c r="X416" s="59"/>
      <c r="Y416" s="56" t="s">
        <v>108</v>
      </c>
      <c r="Z416" s="56" t="s">
        <v>121</v>
      </c>
      <c r="AA416" s="57">
        <v>43782</v>
      </c>
      <c r="AB416" s="63" t="s">
        <v>318</v>
      </c>
      <c r="AC416" s="64" t="s">
        <v>2119</v>
      </c>
      <c r="AD416" s="56" t="s">
        <v>97</v>
      </c>
      <c r="AE416" s="56" t="s">
        <v>119</v>
      </c>
      <c r="AF416" s="61"/>
      <c r="AG416" s="61"/>
      <c r="AH416" s="67"/>
      <c r="AI416" s="68"/>
      <c r="AJ416" s="69">
        <f t="shared" si="1"/>
        <v>8</v>
      </c>
      <c r="AK416" s="70"/>
      <c r="AL416" s="71"/>
      <c r="AM416" s="71"/>
      <c r="AN416" s="70"/>
      <c r="AO416" s="70"/>
      <c r="AP416" s="74">
        <f ca="1"/>
        <v>185</v>
      </c>
    </row>
    <row r="417" spans="1:42" ht="14.4">
      <c r="A417" s="55" t="s">
        <v>2121</v>
      </c>
      <c r="B417" s="56" t="s">
        <v>89</v>
      </c>
      <c r="C417" s="57">
        <v>43665</v>
      </c>
      <c r="D417" s="56" t="s">
        <v>90</v>
      </c>
      <c r="E417" s="56" t="s">
        <v>105</v>
      </c>
      <c r="F417" s="58" t="s">
        <v>106</v>
      </c>
      <c r="G417" s="58" t="s">
        <v>107</v>
      </c>
      <c r="H417" s="56" t="s">
        <v>105</v>
      </c>
      <c r="I417" s="59"/>
      <c r="J417" s="59">
        <f t="shared" si="82"/>
        <v>43695</v>
      </c>
      <c r="K417" s="56" t="s">
        <v>18</v>
      </c>
      <c r="L417" s="56" t="s">
        <v>108</v>
      </c>
      <c r="M417" s="60" t="s">
        <v>2122</v>
      </c>
      <c r="N417" s="56" t="s">
        <v>2123</v>
      </c>
      <c r="O417" s="56" t="s">
        <v>33</v>
      </c>
      <c r="P417" s="56" t="s">
        <v>2124</v>
      </c>
      <c r="Q417" s="56" t="s">
        <v>117</v>
      </c>
      <c r="R417" s="59"/>
      <c r="S417" s="56" t="s">
        <v>108</v>
      </c>
      <c r="T417" s="56" t="s">
        <v>108</v>
      </c>
      <c r="U417" s="57"/>
      <c r="V417" s="62" t="s">
        <v>122</v>
      </c>
      <c r="W417" s="76" t="s">
        <v>122</v>
      </c>
      <c r="X417" s="59"/>
      <c r="Y417" s="56" t="s">
        <v>108</v>
      </c>
      <c r="Z417" s="56" t="s">
        <v>121</v>
      </c>
      <c r="AA417" s="57">
        <v>43671</v>
      </c>
      <c r="AB417" s="63" t="s">
        <v>163</v>
      </c>
      <c r="AC417" s="64" t="s">
        <v>2125</v>
      </c>
      <c r="AD417" s="65" t="s">
        <v>97</v>
      </c>
      <c r="AE417" s="56" t="s">
        <v>119</v>
      </c>
      <c r="AF417" s="61"/>
      <c r="AG417" s="61"/>
      <c r="AH417" s="67"/>
      <c r="AI417" s="68"/>
      <c r="AJ417" s="69">
        <f t="shared" si="1"/>
        <v>6</v>
      </c>
      <c r="AK417" s="70" t="str">
        <f t="shared" ref="AK417:AK419" si="92">IF(R417="","",SUM(R417+30))</f>
        <v/>
      </c>
      <c r="AL417" s="71" t="s">
        <v>17409</v>
      </c>
      <c r="AM417" s="71"/>
      <c r="AN417" s="70">
        <f t="shared" ref="AN417:AN419" si="93">IF(C417="","",SUM(C417+10))</f>
        <v>43675</v>
      </c>
      <c r="AO417" s="70"/>
      <c r="AP417" s="74">
        <f ca="1"/>
        <v>294</v>
      </c>
    </row>
    <row r="418" spans="1:42" ht="14.4">
      <c r="A418" s="55" t="s">
        <v>2126</v>
      </c>
      <c r="B418" s="56" t="s">
        <v>89</v>
      </c>
      <c r="C418" s="57">
        <v>43668</v>
      </c>
      <c r="D418" s="56" t="s">
        <v>90</v>
      </c>
      <c r="E418" s="56" t="s">
        <v>105</v>
      </c>
      <c r="F418" s="58" t="s">
        <v>106</v>
      </c>
      <c r="G418" s="58" t="s">
        <v>107</v>
      </c>
      <c r="H418" s="56" t="s">
        <v>105</v>
      </c>
      <c r="I418" s="57"/>
      <c r="J418" s="57">
        <f t="shared" si="82"/>
        <v>43698</v>
      </c>
      <c r="K418" s="56" t="s">
        <v>18</v>
      </c>
      <c r="L418" s="56" t="s">
        <v>108</v>
      </c>
      <c r="M418" s="60" t="s">
        <v>2127</v>
      </c>
      <c r="N418" s="56" t="s">
        <v>2128</v>
      </c>
      <c r="O418" s="56" t="s">
        <v>33</v>
      </c>
      <c r="P418" s="56" t="s">
        <v>2129</v>
      </c>
      <c r="Q418" s="56" t="s">
        <v>117</v>
      </c>
      <c r="R418" s="57"/>
      <c r="S418" s="56" t="s">
        <v>108</v>
      </c>
      <c r="T418" s="56" t="s">
        <v>108</v>
      </c>
      <c r="U418" s="57"/>
      <c r="V418" s="62" t="s">
        <v>122</v>
      </c>
      <c r="W418" s="76" t="s">
        <v>122</v>
      </c>
      <c r="X418" s="57"/>
      <c r="Y418" s="56" t="s">
        <v>108</v>
      </c>
      <c r="Z418" s="56" t="s">
        <v>121</v>
      </c>
      <c r="AA418" s="57">
        <v>43671</v>
      </c>
      <c r="AB418" s="63" t="s">
        <v>163</v>
      </c>
      <c r="AC418" s="64" t="s">
        <v>2130</v>
      </c>
      <c r="AD418" s="65" t="s">
        <v>97</v>
      </c>
      <c r="AE418" s="56" t="s">
        <v>119</v>
      </c>
      <c r="AF418" s="61"/>
      <c r="AG418" s="61"/>
      <c r="AH418" s="67"/>
      <c r="AI418" s="68"/>
      <c r="AJ418" s="69">
        <f t="shared" si="1"/>
        <v>3</v>
      </c>
      <c r="AK418" s="70" t="str">
        <f t="shared" si="92"/>
        <v/>
      </c>
      <c r="AL418" s="71" t="s">
        <v>17409</v>
      </c>
      <c r="AM418" s="71"/>
      <c r="AN418" s="70">
        <f t="shared" si="93"/>
        <v>43678</v>
      </c>
      <c r="AO418" s="70"/>
      <c r="AP418" s="74">
        <f ca="1"/>
        <v>291</v>
      </c>
    </row>
    <row r="419" spans="1:42" ht="14.4">
      <c r="A419" s="55" t="s">
        <v>2131</v>
      </c>
      <c r="B419" s="56" t="s">
        <v>89</v>
      </c>
      <c r="C419" s="57">
        <v>43678</v>
      </c>
      <c r="D419" s="56" t="s">
        <v>90</v>
      </c>
      <c r="E419" s="56" t="s">
        <v>105</v>
      </c>
      <c r="F419" s="58" t="s">
        <v>106</v>
      </c>
      <c r="G419" s="58" t="s">
        <v>107</v>
      </c>
      <c r="H419" s="56" t="s">
        <v>105</v>
      </c>
      <c r="I419" s="57"/>
      <c r="J419" s="57">
        <f t="shared" si="82"/>
        <v>43708</v>
      </c>
      <c r="K419" s="56" t="s">
        <v>108</v>
      </c>
      <c r="L419" s="56" t="s">
        <v>108</v>
      </c>
      <c r="M419" s="60" t="s">
        <v>2132</v>
      </c>
      <c r="N419" s="56" t="s">
        <v>2133</v>
      </c>
      <c r="O419" s="56" t="s">
        <v>33</v>
      </c>
      <c r="P419" s="56" t="s">
        <v>1574</v>
      </c>
      <c r="Q419" s="56" t="s">
        <v>117</v>
      </c>
      <c r="R419" s="57"/>
      <c r="S419" s="56" t="s">
        <v>108</v>
      </c>
      <c r="T419" s="56" t="s">
        <v>108</v>
      </c>
      <c r="U419" s="57"/>
      <c r="V419" s="62" t="s">
        <v>122</v>
      </c>
      <c r="W419" s="76" t="s">
        <v>122</v>
      </c>
      <c r="X419" s="57"/>
      <c r="Y419" s="56" t="s">
        <v>108</v>
      </c>
      <c r="Z419" s="56" t="s">
        <v>121</v>
      </c>
      <c r="AA419" s="57">
        <v>43683</v>
      </c>
      <c r="AB419" s="63" t="s">
        <v>124</v>
      </c>
      <c r="AC419" s="64" t="s">
        <v>2134</v>
      </c>
      <c r="AD419" s="65" t="s">
        <v>97</v>
      </c>
      <c r="AE419" s="56" t="s">
        <v>119</v>
      </c>
      <c r="AF419" s="61"/>
      <c r="AG419" s="61"/>
      <c r="AH419" s="67"/>
      <c r="AI419" s="68"/>
      <c r="AJ419" s="69">
        <f t="shared" si="1"/>
        <v>5</v>
      </c>
      <c r="AK419" s="70" t="str">
        <f t="shared" si="92"/>
        <v/>
      </c>
      <c r="AL419" s="71" t="s">
        <v>17409</v>
      </c>
      <c r="AM419" s="71"/>
      <c r="AN419" s="70">
        <f t="shared" si="93"/>
        <v>43688</v>
      </c>
      <c r="AO419" s="70"/>
      <c r="AP419" s="74">
        <f ca="1"/>
        <v>281</v>
      </c>
    </row>
    <row r="420" spans="1:42" ht="26.5">
      <c r="A420" s="55" t="s">
        <v>2135</v>
      </c>
      <c r="B420" s="56" t="s">
        <v>89</v>
      </c>
      <c r="C420" s="57">
        <v>43754</v>
      </c>
      <c r="D420" s="56" t="s">
        <v>90</v>
      </c>
      <c r="E420" s="56" t="s">
        <v>105</v>
      </c>
      <c r="F420" s="58" t="s">
        <v>106</v>
      </c>
      <c r="G420" s="58" t="s">
        <v>107</v>
      </c>
      <c r="H420" s="56" t="s">
        <v>105</v>
      </c>
      <c r="I420" s="59"/>
      <c r="J420" s="59">
        <f t="shared" si="82"/>
        <v>43784</v>
      </c>
      <c r="K420" s="56" t="s">
        <v>18</v>
      </c>
      <c r="L420" s="56" t="s">
        <v>108</v>
      </c>
      <c r="M420" s="60" t="s">
        <v>2136</v>
      </c>
      <c r="N420" s="56" t="s">
        <v>2137</v>
      </c>
      <c r="O420" s="56" t="s">
        <v>33</v>
      </c>
      <c r="P420" s="56" t="s">
        <v>2138</v>
      </c>
      <c r="Q420" s="56" t="s">
        <v>117</v>
      </c>
      <c r="R420" s="59"/>
      <c r="S420" s="56" t="s">
        <v>108</v>
      </c>
      <c r="T420" s="56" t="s">
        <v>108</v>
      </c>
      <c r="U420" s="57"/>
      <c r="V420" s="62" t="s">
        <v>122</v>
      </c>
      <c r="W420" s="62" t="s">
        <v>122</v>
      </c>
      <c r="X420" s="59"/>
      <c r="Y420" s="56" t="s">
        <v>108</v>
      </c>
      <c r="Z420" s="56" t="s">
        <v>121</v>
      </c>
      <c r="AA420" s="57">
        <v>43756</v>
      </c>
      <c r="AB420" s="63" t="s">
        <v>389</v>
      </c>
      <c r="AC420" s="60" t="s">
        <v>2139</v>
      </c>
      <c r="AD420" s="65" t="s">
        <v>97</v>
      </c>
      <c r="AE420" s="56" t="s">
        <v>90</v>
      </c>
      <c r="AF420" s="61"/>
      <c r="AG420" s="61"/>
      <c r="AH420" s="67"/>
      <c r="AI420" s="68"/>
      <c r="AJ420" s="69">
        <f t="shared" si="1"/>
        <v>2</v>
      </c>
      <c r="AK420" s="70"/>
      <c r="AL420" s="71"/>
      <c r="AM420" s="71"/>
      <c r="AN420" s="70"/>
      <c r="AO420" s="70"/>
      <c r="AP420" s="74">
        <f ca="1"/>
        <v>205</v>
      </c>
    </row>
    <row r="421" spans="1:42" ht="14.4">
      <c r="A421" s="55" t="s">
        <v>2140</v>
      </c>
      <c r="B421" s="56" t="s">
        <v>89</v>
      </c>
      <c r="C421" s="57">
        <v>43657</v>
      </c>
      <c r="D421" s="56" t="s">
        <v>90</v>
      </c>
      <c r="E421" s="56" t="s">
        <v>105</v>
      </c>
      <c r="F421" s="58" t="s">
        <v>106</v>
      </c>
      <c r="G421" s="58" t="s">
        <v>107</v>
      </c>
      <c r="H421" s="56" t="s">
        <v>105</v>
      </c>
      <c r="I421" s="57"/>
      <c r="J421" s="57">
        <f t="shared" si="82"/>
        <v>43687</v>
      </c>
      <c r="K421" s="56" t="s">
        <v>18</v>
      </c>
      <c r="L421" s="56" t="s">
        <v>18</v>
      </c>
      <c r="M421" s="60" t="s">
        <v>2141</v>
      </c>
      <c r="N421" s="56" t="s">
        <v>2142</v>
      </c>
      <c r="O421" s="56" t="s">
        <v>33</v>
      </c>
      <c r="P421" s="56" t="s">
        <v>2143</v>
      </c>
      <c r="Q421" s="56" t="s">
        <v>117</v>
      </c>
      <c r="R421" s="57"/>
      <c r="S421" s="56" t="s">
        <v>108</v>
      </c>
      <c r="T421" s="56" t="s">
        <v>108</v>
      </c>
      <c r="U421" s="57"/>
      <c r="V421" s="62" t="s">
        <v>122</v>
      </c>
      <c r="W421" s="76" t="s">
        <v>122</v>
      </c>
      <c r="X421" s="57"/>
      <c r="Y421" s="56" t="s">
        <v>108</v>
      </c>
      <c r="Z421" s="56" t="s">
        <v>121</v>
      </c>
      <c r="AA421" s="57">
        <v>43664</v>
      </c>
      <c r="AB421" s="63" t="s">
        <v>163</v>
      </c>
      <c r="AC421" s="64" t="s">
        <v>2145</v>
      </c>
      <c r="AD421" s="65" t="s">
        <v>97</v>
      </c>
      <c r="AE421" s="56" t="s">
        <v>119</v>
      </c>
      <c r="AF421" s="61"/>
      <c r="AG421" s="61"/>
      <c r="AH421" s="67"/>
      <c r="AI421" s="68"/>
      <c r="AJ421" s="69">
        <f t="shared" si="1"/>
        <v>7</v>
      </c>
      <c r="AK421" s="70" t="str">
        <f>IF(R421="","",SUM(R421+30))</f>
        <v/>
      </c>
      <c r="AL421" s="71" t="s">
        <v>17409</v>
      </c>
      <c r="AM421" s="71"/>
      <c r="AN421" s="70">
        <f>IF(C421="","",SUM(C421+10))</f>
        <v>43667</v>
      </c>
      <c r="AO421" s="70"/>
      <c r="AP421" s="74">
        <f ca="1"/>
        <v>302</v>
      </c>
    </row>
    <row r="422" spans="1:42" ht="26.5">
      <c r="A422" s="55" t="s">
        <v>2147</v>
      </c>
      <c r="B422" s="56" t="s">
        <v>89</v>
      </c>
      <c r="C422" s="57">
        <v>43812</v>
      </c>
      <c r="D422" s="56" t="s">
        <v>90</v>
      </c>
      <c r="E422" s="56" t="s">
        <v>105</v>
      </c>
      <c r="F422" s="58" t="s">
        <v>106</v>
      </c>
      <c r="G422" s="58" t="s">
        <v>107</v>
      </c>
      <c r="H422" s="56" t="s">
        <v>105</v>
      </c>
      <c r="I422" s="59"/>
      <c r="J422" s="59">
        <f t="shared" si="82"/>
        <v>43842</v>
      </c>
      <c r="K422" s="56" t="s">
        <v>18</v>
      </c>
      <c r="L422" s="56" t="s">
        <v>14</v>
      </c>
      <c r="M422" s="60" t="s">
        <v>2149</v>
      </c>
      <c r="N422" s="56" t="s">
        <v>2150</v>
      </c>
      <c r="O422" s="56" t="s">
        <v>33</v>
      </c>
      <c r="P422" s="56" t="s">
        <v>2151</v>
      </c>
      <c r="Q422" s="56" t="s">
        <v>117</v>
      </c>
      <c r="R422" s="59"/>
      <c r="S422" s="56" t="s">
        <v>108</v>
      </c>
      <c r="T422" s="56" t="s">
        <v>108</v>
      </c>
      <c r="U422" s="57"/>
      <c r="V422" s="62" t="s">
        <v>122</v>
      </c>
      <c r="W422" s="62" t="s">
        <v>122</v>
      </c>
      <c r="X422" s="59"/>
      <c r="Y422" s="56" t="s">
        <v>108</v>
      </c>
      <c r="Z422" s="56" t="s">
        <v>123</v>
      </c>
      <c r="AA422" s="57">
        <v>43817</v>
      </c>
      <c r="AB422" s="63" t="s">
        <v>238</v>
      </c>
      <c r="AC422" s="60" t="s">
        <v>2152</v>
      </c>
      <c r="AD422" s="56" t="s">
        <v>118</v>
      </c>
      <c r="AE422" s="56" t="s">
        <v>90</v>
      </c>
      <c r="AF422" s="61"/>
      <c r="AG422" s="61"/>
      <c r="AH422" s="67"/>
      <c r="AI422" s="68"/>
      <c r="AJ422" s="69">
        <f t="shared" si="1"/>
        <v>5</v>
      </c>
      <c r="AK422" s="70"/>
      <c r="AL422" s="71"/>
      <c r="AM422" s="71"/>
      <c r="AN422" s="70"/>
      <c r="AO422" s="70"/>
      <c r="AP422" s="74">
        <f ca="1"/>
        <v>147</v>
      </c>
    </row>
    <row r="423" spans="1:42" ht="26.5">
      <c r="A423" s="55" t="s">
        <v>2153</v>
      </c>
      <c r="B423" s="56" t="s">
        <v>89</v>
      </c>
      <c r="C423" s="57">
        <v>43822</v>
      </c>
      <c r="D423" s="56" t="s">
        <v>90</v>
      </c>
      <c r="E423" s="56" t="s">
        <v>105</v>
      </c>
      <c r="F423" s="58" t="s">
        <v>106</v>
      </c>
      <c r="G423" s="58" t="s">
        <v>107</v>
      </c>
      <c r="H423" s="56" t="s">
        <v>105</v>
      </c>
      <c r="I423" s="59"/>
      <c r="J423" s="59">
        <f t="shared" si="82"/>
        <v>43852</v>
      </c>
      <c r="K423" s="56" t="s">
        <v>18</v>
      </c>
      <c r="L423" s="56" t="s">
        <v>108</v>
      </c>
      <c r="M423" s="60" t="s">
        <v>2149</v>
      </c>
      <c r="N423" s="56" t="s">
        <v>2155</v>
      </c>
      <c r="O423" s="56" t="s">
        <v>33</v>
      </c>
      <c r="P423" s="56" t="s">
        <v>2156</v>
      </c>
      <c r="Q423" s="56" t="s">
        <v>117</v>
      </c>
      <c r="R423" s="59"/>
      <c r="S423" s="56" t="s">
        <v>108</v>
      </c>
      <c r="T423" s="56" t="s">
        <v>108</v>
      </c>
      <c r="U423" s="57"/>
      <c r="V423" s="62" t="s">
        <v>122</v>
      </c>
      <c r="W423" s="62" t="s">
        <v>122</v>
      </c>
      <c r="X423" s="59"/>
      <c r="Y423" s="56" t="s">
        <v>108</v>
      </c>
      <c r="Z423" s="56" t="s">
        <v>121</v>
      </c>
      <c r="AA423" s="57">
        <v>43834</v>
      </c>
      <c r="AB423" s="63" t="s">
        <v>238</v>
      </c>
      <c r="AC423" s="60" t="s">
        <v>2157</v>
      </c>
      <c r="AD423" s="56" t="s">
        <v>97</v>
      </c>
      <c r="AE423" s="56" t="s">
        <v>119</v>
      </c>
      <c r="AF423" s="61"/>
      <c r="AG423" s="61"/>
      <c r="AH423" s="67"/>
      <c r="AI423" s="68"/>
      <c r="AJ423" s="69">
        <f t="shared" si="1"/>
        <v>12</v>
      </c>
      <c r="AK423" s="70"/>
      <c r="AL423" s="71"/>
      <c r="AM423" s="71"/>
      <c r="AN423" s="70"/>
      <c r="AO423" s="70"/>
      <c r="AP423" s="74">
        <f ca="1"/>
        <v>137</v>
      </c>
    </row>
    <row r="424" spans="1:42" ht="39.75">
      <c r="A424" s="55" t="s">
        <v>2158</v>
      </c>
      <c r="B424" s="56" t="s">
        <v>89</v>
      </c>
      <c r="C424" s="57">
        <v>43697</v>
      </c>
      <c r="D424" s="56" t="s">
        <v>90</v>
      </c>
      <c r="E424" s="56" t="s">
        <v>105</v>
      </c>
      <c r="F424" s="58" t="s">
        <v>106</v>
      </c>
      <c r="G424" s="58" t="s">
        <v>107</v>
      </c>
      <c r="H424" s="56" t="s">
        <v>105</v>
      </c>
      <c r="I424" s="57"/>
      <c r="J424" s="57">
        <f t="shared" si="82"/>
        <v>43727</v>
      </c>
      <c r="K424" s="56" t="s">
        <v>18</v>
      </c>
      <c r="L424" s="56" t="s">
        <v>108</v>
      </c>
      <c r="M424" s="60" t="s">
        <v>2159</v>
      </c>
      <c r="N424" s="56" t="s">
        <v>2160</v>
      </c>
      <c r="O424" s="56" t="s">
        <v>33</v>
      </c>
      <c r="P424" s="56" t="s">
        <v>2161</v>
      </c>
      <c r="Q424" s="56" t="s">
        <v>117</v>
      </c>
      <c r="R424" s="57"/>
      <c r="S424" s="56" t="s">
        <v>108</v>
      </c>
      <c r="T424" s="56" t="s">
        <v>108</v>
      </c>
      <c r="U424" s="57"/>
      <c r="V424" s="62" t="s">
        <v>122</v>
      </c>
      <c r="W424" s="76" t="s">
        <v>122</v>
      </c>
      <c r="X424" s="57"/>
      <c r="Y424" s="56" t="s">
        <v>108</v>
      </c>
      <c r="Z424" s="56" t="s">
        <v>121</v>
      </c>
      <c r="AA424" s="57">
        <v>43698</v>
      </c>
      <c r="AB424" s="63" t="s">
        <v>124</v>
      </c>
      <c r="AC424" s="60" t="s">
        <v>2162</v>
      </c>
      <c r="AD424" s="65" t="s">
        <v>97</v>
      </c>
      <c r="AE424" s="56" t="s">
        <v>90</v>
      </c>
      <c r="AF424" s="61"/>
      <c r="AG424" s="61"/>
      <c r="AH424" s="67"/>
      <c r="AI424" s="68"/>
      <c r="AJ424" s="69">
        <f t="shared" si="1"/>
        <v>1</v>
      </c>
      <c r="AK424" s="70" t="str">
        <f>IF(R424="","",SUM(R424+30))</f>
        <v/>
      </c>
      <c r="AL424" s="71" t="s">
        <v>17409</v>
      </c>
      <c r="AM424" s="71"/>
      <c r="AN424" s="70">
        <f>IF(C424="","",SUM(C424+10))</f>
        <v>43707</v>
      </c>
      <c r="AO424" s="70"/>
      <c r="AP424" s="74">
        <f ca="1"/>
        <v>262</v>
      </c>
    </row>
    <row r="425" spans="1:42" ht="26.5">
      <c r="A425" s="55" t="s">
        <v>2163</v>
      </c>
      <c r="B425" s="56" t="s">
        <v>89</v>
      </c>
      <c r="C425" s="57">
        <v>43753</v>
      </c>
      <c r="D425" s="56" t="s">
        <v>90</v>
      </c>
      <c r="E425" s="56" t="s">
        <v>105</v>
      </c>
      <c r="F425" s="58" t="s">
        <v>106</v>
      </c>
      <c r="G425" s="58" t="s">
        <v>107</v>
      </c>
      <c r="H425" s="56" t="s">
        <v>105</v>
      </c>
      <c r="I425" s="59"/>
      <c r="J425" s="59">
        <f t="shared" si="82"/>
        <v>43783</v>
      </c>
      <c r="K425" s="56" t="s">
        <v>18</v>
      </c>
      <c r="L425" s="56" t="s">
        <v>108</v>
      </c>
      <c r="M425" s="60" t="s">
        <v>1158</v>
      </c>
      <c r="N425" s="56" t="s">
        <v>2164</v>
      </c>
      <c r="O425" s="56" t="s">
        <v>33</v>
      </c>
      <c r="P425" s="56" t="s">
        <v>2165</v>
      </c>
      <c r="Q425" s="56" t="s">
        <v>117</v>
      </c>
      <c r="R425" s="59"/>
      <c r="S425" s="56" t="s">
        <v>108</v>
      </c>
      <c r="T425" s="56" t="s">
        <v>108</v>
      </c>
      <c r="U425" s="57"/>
      <c r="V425" s="62" t="s">
        <v>122</v>
      </c>
      <c r="W425" s="62" t="s">
        <v>122</v>
      </c>
      <c r="X425" s="59"/>
      <c r="Y425" s="56" t="s">
        <v>108</v>
      </c>
      <c r="Z425" s="56" t="s">
        <v>121</v>
      </c>
      <c r="AA425" s="57">
        <v>43760</v>
      </c>
      <c r="AB425" s="63" t="s">
        <v>389</v>
      </c>
      <c r="AC425" s="60" t="s">
        <v>2166</v>
      </c>
      <c r="AD425" s="65" t="s">
        <v>97</v>
      </c>
      <c r="AE425" s="56" t="s">
        <v>119</v>
      </c>
      <c r="AF425" s="61"/>
      <c r="AG425" s="61"/>
      <c r="AH425" s="67"/>
      <c r="AI425" s="68"/>
      <c r="AJ425" s="69">
        <f t="shared" si="1"/>
        <v>7</v>
      </c>
      <c r="AK425" s="70"/>
      <c r="AL425" s="71"/>
      <c r="AM425" s="71"/>
      <c r="AN425" s="70"/>
      <c r="AO425" s="70"/>
      <c r="AP425" s="74">
        <f ca="1"/>
        <v>206</v>
      </c>
    </row>
    <row r="426" spans="1:42" ht="14.4">
      <c r="A426" s="55" t="s">
        <v>2167</v>
      </c>
      <c r="B426" s="56" t="s">
        <v>89</v>
      </c>
      <c r="C426" s="57">
        <v>43754</v>
      </c>
      <c r="D426" s="56" t="s">
        <v>90</v>
      </c>
      <c r="E426" s="56" t="s">
        <v>105</v>
      </c>
      <c r="F426" s="58" t="s">
        <v>106</v>
      </c>
      <c r="G426" s="58" t="s">
        <v>107</v>
      </c>
      <c r="H426" s="56" t="s">
        <v>105</v>
      </c>
      <c r="I426" s="59"/>
      <c r="J426" s="59">
        <f t="shared" si="82"/>
        <v>43784</v>
      </c>
      <c r="K426" s="56" t="s">
        <v>18</v>
      </c>
      <c r="L426" s="56" t="s">
        <v>108</v>
      </c>
      <c r="M426" s="60" t="s">
        <v>1158</v>
      </c>
      <c r="N426" s="56" t="s">
        <v>2168</v>
      </c>
      <c r="O426" s="56" t="s">
        <v>33</v>
      </c>
      <c r="P426" s="56" t="s">
        <v>2169</v>
      </c>
      <c r="Q426" s="56" t="s">
        <v>117</v>
      </c>
      <c r="R426" s="59"/>
      <c r="S426" s="56" t="s">
        <v>108</v>
      </c>
      <c r="T426" s="56" t="s">
        <v>108</v>
      </c>
      <c r="U426" s="57"/>
      <c r="V426" s="62" t="s">
        <v>122</v>
      </c>
      <c r="W426" s="62" t="s">
        <v>122</v>
      </c>
      <c r="X426" s="59"/>
      <c r="Y426" s="56" t="s">
        <v>108</v>
      </c>
      <c r="Z426" s="56" t="s">
        <v>121</v>
      </c>
      <c r="AA426" s="57">
        <v>43770</v>
      </c>
      <c r="AB426" s="63" t="s">
        <v>389</v>
      </c>
      <c r="AC426" s="64" t="s">
        <v>2170</v>
      </c>
      <c r="AD426" s="56" t="s">
        <v>97</v>
      </c>
      <c r="AE426" s="56" t="s">
        <v>119</v>
      </c>
      <c r="AF426" s="61"/>
      <c r="AG426" s="61"/>
      <c r="AH426" s="67"/>
      <c r="AI426" s="68"/>
      <c r="AJ426" s="69">
        <f t="shared" si="1"/>
        <v>16</v>
      </c>
      <c r="AK426" s="70"/>
      <c r="AL426" s="71"/>
      <c r="AM426" s="71"/>
      <c r="AN426" s="70"/>
      <c r="AO426" s="70"/>
      <c r="AP426" s="74">
        <f ca="1"/>
        <v>205</v>
      </c>
    </row>
    <row r="427" spans="1:42" ht="14.4">
      <c r="A427" s="55" t="s">
        <v>2171</v>
      </c>
      <c r="B427" s="56" t="s">
        <v>89</v>
      </c>
      <c r="C427" s="57">
        <v>43759</v>
      </c>
      <c r="D427" s="56" t="s">
        <v>90</v>
      </c>
      <c r="E427" s="56" t="s">
        <v>105</v>
      </c>
      <c r="F427" s="58" t="s">
        <v>106</v>
      </c>
      <c r="G427" s="58" t="s">
        <v>107</v>
      </c>
      <c r="H427" s="56" t="s">
        <v>105</v>
      </c>
      <c r="I427" s="59"/>
      <c r="J427" s="59">
        <f t="shared" si="82"/>
        <v>43789</v>
      </c>
      <c r="K427" s="56" t="s">
        <v>18</v>
      </c>
      <c r="L427" s="56" t="s">
        <v>108</v>
      </c>
      <c r="M427" s="60" t="s">
        <v>1158</v>
      </c>
      <c r="N427" s="56" t="s">
        <v>2172</v>
      </c>
      <c r="O427" s="56" t="s">
        <v>33</v>
      </c>
      <c r="P427" s="56" t="s">
        <v>2173</v>
      </c>
      <c r="Q427" s="56" t="s">
        <v>117</v>
      </c>
      <c r="R427" s="59"/>
      <c r="S427" s="56" t="s">
        <v>108</v>
      </c>
      <c r="T427" s="56" t="s">
        <v>108</v>
      </c>
      <c r="U427" s="57"/>
      <c r="V427" s="62" t="s">
        <v>122</v>
      </c>
      <c r="W427" s="62" t="s">
        <v>122</v>
      </c>
      <c r="X427" s="59"/>
      <c r="Y427" s="56" t="s">
        <v>108</v>
      </c>
      <c r="Z427" s="56" t="s">
        <v>121</v>
      </c>
      <c r="AA427" s="57">
        <v>43770</v>
      </c>
      <c r="AB427" s="63" t="s">
        <v>389</v>
      </c>
      <c r="AC427" s="64" t="s">
        <v>2174</v>
      </c>
      <c r="AD427" s="56" t="s">
        <v>97</v>
      </c>
      <c r="AE427" s="56" t="s">
        <v>119</v>
      </c>
      <c r="AF427" s="61"/>
      <c r="AG427" s="61"/>
      <c r="AH427" s="67"/>
      <c r="AI427" s="68"/>
      <c r="AJ427" s="69">
        <f t="shared" si="1"/>
        <v>11</v>
      </c>
      <c r="AK427" s="70" t="str">
        <f>IF(R427="","",SUM(R427+30))</f>
        <v/>
      </c>
      <c r="AL427" s="71"/>
      <c r="AM427" s="71"/>
      <c r="AN427" s="70"/>
      <c r="AO427" s="70"/>
      <c r="AP427" s="74">
        <f ca="1"/>
        <v>200</v>
      </c>
    </row>
    <row r="428" spans="1:42" ht="26.5">
      <c r="A428" s="55" t="s">
        <v>2175</v>
      </c>
      <c r="B428" s="56" t="s">
        <v>89</v>
      </c>
      <c r="C428" s="57">
        <v>43768</v>
      </c>
      <c r="D428" s="56" t="s">
        <v>90</v>
      </c>
      <c r="E428" s="56" t="s">
        <v>105</v>
      </c>
      <c r="F428" s="58" t="s">
        <v>106</v>
      </c>
      <c r="G428" s="58" t="s">
        <v>107</v>
      </c>
      <c r="H428" s="56" t="s">
        <v>105</v>
      </c>
      <c r="I428" s="59"/>
      <c r="J428" s="59">
        <f t="shared" si="82"/>
        <v>43798</v>
      </c>
      <c r="K428" s="56" t="s">
        <v>18</v>
      </c>
      <c r="L428" s="56" t="s">
        <v>108</v>
      </c>
      <c r="M428" s="60" t="s">
        <v>1158</v>
      </c>
      <c r="N428" s="56" t="s">
        <v>2176</v>
      </c>
      <c r="O428" s="56" t="s">
        <v>33</v>
      </c>
      <c r="P428" s="56" t="s">
        <v>2177</v>
      </c>
      <c r="Q428" s="56" t="s">
        <v>117</v>
      </c>
      <c r="R428" s="59"/>
      <c r="S428" s="56" t="s">
        <v>108</v>
      </c>
      <c r="T428" s="56" t="s">
        <v>108</v>
      </c>
      <c r="U428" s="57"/>
      <c r="V428" s="62" t="s">
        <v>122</v>
      </c>
      <c r="W428" s="62" t="s">
        <v>122</v>
      </c>
      <c r="X428" s="59"/>
      <c r="Y428" s="56" t="s">
        <v>108</v>
      </c>
      <c r="Z428" s="56" t="s">
        <v>121</v>
      </c>
      <c r="AA428" s="57">
        <v>43782</v>
      </c>
      <c r="AB428" s="63" t="s">
        <v>389</v>
      </c>
      <c r="AC428" s="60" t="s">
        <v>2178</v>
      </c>
      <c r="AD428" s="56" t="s">
        <v>97</v>
      </c>
      <c r="AE428" s="56" t="s">
        <v>119</v>
      </c>
      <c r="AF428" s="61"/>
      <c r="AG428" s="61"/>
      <c r="AH428" s="67"/>
      <c r="AI428" s="68"/>
      <c r="AJ428" s="69">
        <f t="shared" si="1"/>
        <v>14</v>
      </c>
      <c r="AK428" s="70"/>
      <c r="AL428" s="71"/>
      <c r="AM428" s="71"/>
      <c r="AN428" s="70"/>
      <c r="AO428" s="70"/>
      <c r="AP428" s="74">
        <f ca="1"/>
        <v>191</v>
      </c>
    </row>
    <row r="429" spans="1:42" ht="26.5">
      <c r="A429" s="55" t="s">
        <v>2179</v>
      </c>
      <c r="B429" s="56" t="s">
        <v>89</v>
      </c>
      <c r="C429" s="57">
        <v>43769</v>
      </c>
      <c r="D429" s="56" t="s">
        <v>90</v>
      </c>
      <c r="E429" s="56" t="s">
        <v>105</v>
      </c>
      <c r="F429" s="58" t="s">
        <v>106</v>
      </c>
      <c r="G429" s="58" t="s">
        <v>107</v>
      </c>
      <c r="H429" s="56" t="s">
        <v>105</v>
      </c>
      <c r="I429" s="59"/>
      <c r="J429" s="59">
        <f t="shared" si="82"/>
        <v>43799</v>
      </c>
      <c r="K429" s="56" t="s">
        <v>18</v>
      </c>
      <c r="L429" s="56" t="s">
        <v>108</v>
      </c>
      <c r="M429" s="60" t="s">
        <v>1158</v>
      </c>
      <c r="N429" s="56" t="s">
        <v>2180</v>
      </c>
      <c r="O429" s="56" t="s">
        <v>33</v>
      </c>
      <c r="P429" s="56" t="s">
        <v>2181</v>
      </c>
      <c r="Q429" s="56" t="s">
        <v>117</v>
      </c>
      <c r="R429" s="59"/>
      <c r="S429" s="56" t="s">
        <v>108</v>
      </c>
      <c r="T429" s="56" t="s">
        <v>108</v>
      </c>
      <c r="U429" s="57"/>
      <c r="V429" s="62" t="s">
        <v>122</v>
      </c>
      <c r="W429" s="62" t="s">
        <v>122</v>
      </c>
      <c r="X429" s="59"/>
      <c r="Y429" s="56" t="s">
        <v>108</v>
      </c>
      <c r="Z429" s="56" t="s">
        <v>121</v>
      </c>
      <c r="AA429" s="57">
        <v>43782</v>
      </c>
      <c r="AB429" s="63" t="s">
        <v>389</v>
      </c>
      <c r="AC429" s="60" t="s">
        <v>2182</v>
      </c>
      <c r="AD429" s="56" t="s">
        <v>97</v>
      </c>
      <c r="AE429" s="56" t="s">
        <v>119</v>
      </c>
      <c r="AF429" s="61"/>
      <c r="AG429" s="61"/>
      <c r="AH429" s="67"/>
      <c r="AI429" s="68"/>
      <c r="AJ429" s="69">
        <f t="shared" si="1"/>
        <v>13</v>
      </c>
      <c r="AK429" s="70"/>
      <c r="AL429" s="71"/>
      <c r="AM429" s="71"/>
      <c r="AN429" s="70"/>
      <c r="AO429" s="70"/>
      <c r="AP429" s="74">
        <f ca="1"/>
        <v>190</v>
      </c>
    </row>
    <row r="430" spans="1:42" ht="14.4">
      <c r="A430" s="55" t="s">
        <v>2183</v>
      </c>
      <c r="B430" s="56" t="s">
        <v>89</v>
      </c>
      <c r="C430" s="57">
        <v>43769</v>
      </c>
      <c r="D430" s="56" t="s">
        <v>90</v>
      </c>
      <c r="E430" s="56" t="s">
        <v>105</v>
      </c>
      <c r="F430" s="58" t="s">
        <v>106</v>
      </c>
      <c r="G430" s="58" t="s">
        <v>107</v>
      </c>
      <c r="H430" s="56" t="s">
        <v>105</v>
      </c>
      <c r="I430" s="59"/>
      <c r="J430" s="59">
        <f t="shared" si="82"/>
        <v>43799</v>
      </c>
      <c r="K430" s="56" t="s">
        <v>18</v>
      </c>
      <c r="L430" s="56" t="s">
        <v>108</v>
      </c>
      <c r="M430" s="60" t="s">
        <v>1158</v>
      </c>
      <c r="N430" s="56" t="s">
        <v>2184</v>
      </c>
      <c r="O430" s="56" t="s">
        <v>33</v>
      </c>
      <c r="P430" s="56" t="s">
        <v>2185</v>
      </c>
      <c r="Q430" s="56" t="s">
        <v>117</v>
      </c>
      <c r="R430" s="59"/>
      <c r="S430" s="56" t="s">
        <v>108</v>
      </c>
      <c r="T430" s="56" t="s">
        <v>108</v>
      </c>
      <c r="U430" s="57"/>
      <c r="V430" s="62" t="s">
        <v>122</v>
      </c>
      <c r="W430" s="62" t="s">
        <v>122</v>
      </c>
      <c r="X430" s="59"/>
      <c r="Y430" s="56" t="s">
        <v>108</v>
      </c>
      <c r="Z430" s="56" t="s">
        <v>121</v>
      </c>
      <c r="AA430" s="57">
        <v>43782</v>
      </c>
      <c r="AB430" s="63" t="s">
        <v>389</v>
      </c>
      <c r="AC430" s="64" t="s">
        <v>2186</v>
      </c>
      <c r="AD430" s="56" t="s">
        <v>97</v>
      </c>
      <c r="AE430" s="56" t="s">
        <v>119</v>
      </c>
      <c r="AF430" s="61"/>
      <c r="AG430" s="61"/>
      <c r="AH430" s="67"/>
      <c r="AI430" s="68"/>
      <c r="AJ430" s="69">
        <f t="shared" si="1"/>
        <v>13</v>
      </c>
      <c r="AK430" s="70"/>
      <c r="AL430" s="71"/>
      <c r="AM430" s="71"/>
      <c r="AN430" s="70"/>
      <c r="AO430" s="70"/>
      <c r="AP430" s="74">
        <f ca="1"/>
        <v>190</v>
      </c>
    </row>
    <row r="431" spans="1:42" ht="14.4">
      <c r="A431" s="55" t="s">
        <v>2187</v>
      </c>
      <c r="B431" s="56" t="s">
        <v>89</v>
      </c>
      <c r="C431" s="57">
        <v>43775</v>
      </c>
      <c r="D431" s="56" t="s">
        <v>90</v>
      </c>
      <c r="E431" s="56" t="s">
        <v>105</v>
      </c>
      <c r="F431" s="58" t="s">
        <v>106</v>
      </c>
      <c r="G431" s="58" t="s">
        <v>107</v>
      </c>
      <c r="H431" s="56" t="s">
        <v>105</v>
      </c>
      <c r="I431" s="59"/>
      <c r="J431" s="59">
        <f t="shared" si="82"/>
        <v>43805</v>
      </c>
      <c r="K431" s="56" t="s">
        <v>18</v>
      </c>
      <c r="L431" s="56" t="s">
        <v>108</v>
      </c>
      <c r="M431" s="60" t="s">
        <v>1158</v>
      </c>
      <c r="N431" s="56" t="s">
        <v>2188</v>
      </c>
      <c r="O431" s="56" t="s">
        <v>33</v>
      </c>
      <c r="P431" s="56" t="s">
        <v>2189</v>
      </c>
      <c r="Q431" s="56" t="s">
        <v>117</v>
      </c>
      <c r="R431" s="59"/>
      <c r="S431" s="56" t="s">
        <v>108</v>
      </c>
      <c r="T431" s="56" t="s">
        <v>108</v>
      </c>
      <c r="U431" s="57"/>
      <c r="V431" s="62" t="s">
        <v>122</v>
      </c>
      <c r="W431" s="62" t="s">
        <v>122</v>
      </c>
      <c r="X431" s="59"/>
      <c r="Y431" s="56" t="s">
        <v>108</v>
      </c>
      <c r="Z431" s="56" t="s">
        <v>121</v>
      </c>
      <c r="AA431" s="57">
        <v>43782</v>
      </c>
      <c r="AB431" s="63" t="s">
        <v>318</v>
      </c>
      <c r="AC431" s="64" t="s">
        <v>2190</v>
      </c>
      <c r="AD431" s="56" t="s">
        <v>97</v>
      </c>
      <c r="AE431" s="56" t="s">
        <v>119</v>
      </c>
      <c r="AF431" s="61"/>
      <c r="AG431" s="61"/>
      <c r="AH431" s="67"/>
      <c r="AI431" s="68"/>
      <c r="AJ431" s="69">
        <f t="shared" si="1"/>
        <v>7</v>
      </c>
      <c r="AK431" s="70"/>
      <c r="AL431" s="71"/>
      <c r="AM431" s="71"/>
      <c r="AN431" s="70"/>
      <c r="AO431" s="70"/>
      <c r="AP431" s="74">
        <f ca="1"/>
        <v>184</v>
      </c>
    </row>
    <row r="432" spans="1:42" ht="14.4">
      <c r="A432" s="55" t="s">
        <v>2191</v>
      </c>
      <c r="B432" s="56" t="s">
        <v>89</v>
      </c>
      <c r="C432" s="57">
        <v>43783</v>
      </c>
      <c r="D432" s="56" t="s">
        <v>90</v>
      </c>
      <c r="E432" s="56" t="s">
        <v>105</v>
      </c>
      <c r="F432" s="58" t="s">
        <v>106</v>
      </c>
      <c r="G432" s="58" t="s">
        <v>107</v>
      </c>
      <c r="H432" s="56" t="s">
        <v>105</v>
      </c>
      <c r="I432" s="59"/>
      <c r="J432" s="59">
        <f t="shared" si="82"/>
        <v>43813</v>
      </c>
      <c r="K432" s="56" t="s">
        <v>18</v>
      </c>
      <c r="L432" s="56" t="s">
        <v>108</v>
      </c>
      <c r="M432" s="60" t="s">
        <v>1158</v>
      </c>
      <c r="N432" s="56" t="s">
        <v>2192</v>
      </c>
      <c r="O432" s="56" t="s">
        <v>33</v>
      </c>
      <c r="P432" s="56" t="s">
        <v>2193</v>
      </c>
      <c r="Q432" s="56" t="s">
        <v>117</v>
      </c>
      <c r="R432" s="59"/>
      <c r="S432" s="56" t="s">
        <v>108</v>
      </c>
      <c r="T432" s="56" t="s">
        <v>108</v>
      </c>
      <c r="U432" s="57"/>
      <c r="V432" s="62" t="s">
        <v>122</v>
      </c>
      <c r="W432" s="62" t="s">
        <v>122</v>
      </c>
      <c r="X432" s="59"/>
      <c r="Y432" s="56" t="s">
        <v>108</v>
      </c>
      <c r="Z432" s="56" t="s">
        <v>121</v>
      </c>
      <c r="AA432" s="57">
        <v>43790</v>
      </c>
      <c r="AB432" s="63" t="s">
        <v>318</v>
      </c>
      <c r="AC432" s="64" t="s">
        <v>2194</v>
      </c>
      <c r="AD432" s="56" t="s">
        <v>97</v>
      </c>
      <c r="AE432" s="56" t="s">
        <v>119</v>
      </c>
      <c r="AF432" s="61"/>
      <c r="AG432" s="61"/>
      <c r="AH432" s="67"/>
      <c r="AI432" s="68"/>
      <c r="AJ432" s="69">
        <f t="shared" si="1"/>
        <v>7</v>
      </c>
      <c r="AK432" s="70"/>
      <c r="AL432" s="71"/>
      <c r="AM432" s="71"/>
      <c r="AN432" s="70"/>
      <c r="AO432" s="70"/>
      <c r="AP432" s="74">
        <f ca="1"/>
        <v>176</v>
      </c>
    </row>
    <row r="433" spans="1:42" ht="26.5">
      <c r="A433" s="55" t="s">
        <v>2195</v>
      </c>
      <c r="B433" s="56" t="s">
        <v>89</v>
      </c>
      <c r="C433" s="57">
        <v>43790</v>
      </c>
      <c r="D433" s="56" t="s">
        <v>90</v>
      </c>
      <c r="E433" s="56" t="s">
        <v>105</v>
      </c>
      <c r="F433" s="58" t="s">
        <v>106</v>
      </c>
      <c r="G433" s="58" t="s">
        <v>107</v>
      </c>
      <c r="H433" s="56" t="s">
        <v>105</v>
      </c>
      <c r="I433" s="59"/>
      <c r="J433" s="59">
        <f t="shared" si="82"/>
        <v>43820</v>
      </c>
      <c r="K433" s="56" t="s">
        <v>18</v>
      </c>
      <c r="L433" s="56" t="s">
        <v>108</v>
      </c>
      <c r="M433" s="60" t="s">
        <v>1158</v>
      </c>
      <c r="N433" s="56" t="s">
        <v>2196</v>
      </c>
      <c r="O433" s="56" t="s">
        <v>33</v>
      </c>
      <c r="P433" s="56" t="s">
        <v>2198</v>
      </c>
      <c r="Q433" s="56" t="s">
        <v>117</v>
      </c>
      <c r="R433" s="59"/>
      <c r="S433" s="56" t="s">
        <v>108</v>
      </c>
      <c r="T433" s="56" t="s">
        <v>108</v>
      </c>
      <c r="U433" s="57"/>
      <c r="V433" s="62" t="s">
        <v>122</v>
      </c>
      <c r="W433" s="62" t="s">
        <v>122</v>
      </c>
      <c r="X433" s="59"/>
      <c r="Y433" s="56" t="s">
        <v>108</v>
      </c>
      <c r="Z433" s="56" t="s">
        <v>121</v>
      </c>
      <c r="AA433" s="57">
        <v>43805</v>
      </c>
      <c r="AB433" s="63" t="s">
        <v>318</v>
      </c>
      <c r="AC433" s="60" t="s">
        <v>2199</v>
      </c>
      <c r="AD433" s="56" t="s">
        <v>97</v>
      </c>
      <c r="AE433" s="56" t="s">
        <v>119</v>
      </c>
      <c r="AF433" s="61"/>
      <c r="AG433" s="61"/>
      <c r="AH433" s="67"/>
      <c r="AI433" s="68"/>
      <c r="AJ433" s="69">
        <f t="shared" si="1"/>
        <v>15</v>
      </c>
      <c r="AK433" s="70"/>
      <c r="AL433" s="71"/>
      <c r="AM433" s="71"/>
      <c r="AN433" s="70"/>
      <c r="AO433" s="70"/>
      <c r="AP433" s="74">
        <f ca="1"/>
        <v>169</v>
      </c>
    </row>
    <row r="434" spans="1:42" ht="39.75">
      <c r="A434" s="55" t="s">
        <v>2200</v>
      </c>
      <c r="B434" s="56" t="s">
        <v>89</v>
      </c>
      <c r="C434" s="57">
        <v>43808</v>
      </c>
      <c r="D434" s="56" t="s">
        <v>90</v>
      </c>
      <c r="E434" s="56" t="s">
        <v>105</v>
      </c>
      <c r="F434" s="58" t="s">
        <v>106</v>
      </c>
      <c r="G434" s="58" t="s">
        <v>107</v>
      </c>
      <c r="H434" s="56" t="s">
        <v>105</v>
      </c>
      <c r="I434" s="59"/>
      <c r="J434" s="59">
        <f t="shared" si="82"/>
        <v>43838</v>
      </c>
      <c r="K434" s="56" t="s">
        <v>18</v>
      </c>
      <c r="L434" s="56" t="s">
        <v>14</v>
      </c>
      <c r="M434" s="60" t="s">
        <v>1158</v>
      </c>
      <c r="N434" s="56" t="s">
        <v>2201</v>
      </c>
      <c r="O434" s="56" t="s">
        <v>33</v>
      </c>
      <c r="P434" s="56" t="s">
        <v>2202</v>
      </c>
      <c r="Q434" s="56" t="s">
        <v>117</v>
      </c>
      <c r="R434" s="59"/>
      <c r="S434" s="56" t="s">
        <v>108</v>
      </c>
      <c r="T434" s="56" t="s">
        <v>108</v>
      </c>
      <c r="U434" s="57"/>
      <c r="V434" s="62" t="s">
        <v>122</v>
      </c>
      <c r="W434" s="62" t="s">
        <v>122</v>
      </c>
      <c r="X434" s="59"/>
      <c r="Y434" s="56" t="s">
        <v>108</v>
      </c>
      <c r="Z434" s="56" t="s">
        <v>123</v>
      </c>
      <c r="AA434" s="57">
        <v>43811</v>
      </c>
      <c r="AB434" s="63" t="s">
        <v>238</v>
      </c>
      <c r="AC434" s="60" t="s">
        <v>2203</v>
      </c>
      <c r="AD434" s="56" t="s">
        <v>97</v>
      </c>
      <c r="AE434" s="56" t="s">
        <v>90</v>
      </c>
      <c r="AF434" s="61"/>
      <c r="AG434" s="61"/>
      <c r="AH434" s="67"/>
      <c r="AI434" s="68"/>
      <c r="AJ434" s="69">
        <f t="shared" si="1"/>
        <v>3</v>
      </c>
      <c r="AK434" s="70"/>
      <c r="AL434" s="71"/>
      <c r="AM434" s="71"/>
      <c r="AN434" s="70"/>
      <c r="AO434" s="70"/>
      <c r="AP434" s="74">
        <f ca="1"/>
        <v>151</v>
      </c>
    </row>
    <row r="435" spans="1:42" ht="26.5">
      <c r="A435" s="55" t="s">
        <v>2204</v>
      </c>
      <c r="B435" s="56" t="s">
        <v>89</v>
      </c>
      <c r="C435" s="100">
        <v>43808</v>
      </c>
      <c r="D435" s="56" t="s">
        <v>90</v>
      </c>
      <c r="E435" s="56" t="s">
        <v>105</v>
      </c>
      <c r="F435" s="58" t="s">
        <v>106</v>
      </c>
      <c r="G435" s="58" t="s">
        <v>107</v>
      </c>
      <c r="H435" s="56" t="s">
        <v>105</v>
      </c>
      <c r="I435" s="59"/>
      <c r="J435" s="59">
        <f t="shared" si="82"/>
        <v>43838</v>
      </c>
      <c r="K435" s="56" t="s">
        <v>18</v>
      </c>
      <c r="L435" s="56" t="s">
        <v>14</v>
      </c>
      <c r="M435" s="60" t="s">
        <v>1158</v>
      </c>
      <c r="N435" s="56" t="s">
        <v>2205</v>
      </c>
      <c r="O435" s="56" t="s">
        <v>33</v>
      </c>
      <c r="P435" s="56" t="s">
        <v>2206</v>
      </c>
      <c r="Q435" s="56" t="s">
        <v>117</v>
      </c>
      <c r="R435" s="59"/>
      <c r="S435" s="56" t="s">
        <v>108</v>
      </c>
      <c r="T435" s="56" t="s">
        <v>108</v>
      </c>
      <c r="U435" s="57"/>
      <c r="V435" s="62" t="s">
        <v>122</v>
      </c>
      <c r="W435" s="62" t="s">
        <v>122</v>
      </c>
      <c r="X435" s="59"/>
      <c r="Y435" s="56" t="s">
        <v>108</v>
      </c>
      <c r="Z435" s="56" t="s">
        <v>121</v>
      </c>
      <c r="AA435" s="57">
        <v>43815</v>
      </c>
      <c r="AB435" s="63" t="s">
        <v>238</v>
      </c>
      <c r="AC435" s="60" t="s">
        <v>2207</v>
      </c>
      <c r="AD435" s="56" t="s">
        <v>118</v>
      </c>
      <c r="AE435" s="56" t="s">
        <v>90</v>
      </c>
      <c r="AF435" s="61"/>
      <c r="AG435" s="61"/>
      <c r="AH435" s="67"/>
      <c r="AI435" s="68"/>
      <c r="AJ435" s="69">
        <f t="shared" si="1"/>
        <v>7</v>
      </c>
      <c r="AK435" s="70"/>
      <c r="AL435" s="71"/>
      <c r="AM435" s="71"/>
      <c r="AN435" s="70"/>
      <c r="AO435" s="70"/>
      <c r="AP435" s="74">
        <f ca="1"/>
        <v>151</v>
      </c>
    </row>
    <row r="436" spans="1:42" ht="14.4">
      <c r="A436" s="55" t="s">
        <v>2208</v>
      </c>
      <c r="B436" s="56" t="s">
        <v>89</v>
      </c>
      <c r="C436" s="57">
        <v>43812</v>
      </c>
      <c r="D436" s="56" t="s">
        <v>90</v>
      </c>
      <c r="E436" s="56" t="s">
        <v>105</v>
      </c>
      <c r="F436" s="58" t="s">
        <v>106</v>
      </c>
      <c r="G436" s="58" t="s">
        <v>107</v>
      </c>
      <c r="H436" s="56" t="s">
        <v>105</v>
      </c>
      <c r="I436" s="59"/>
      <c r="J436" s="59">
        <f t="shared" si="82"/>
        <v>43842</v>
      </c>
      <c r="K436" s="56" t="s">
        <v>18</v>
      </c>
      <c r="L436" s="56" t="s">
        <v>108</v>
      </c>
      <c r="M436" s="60" t="s">
        <v>1158</v>
      </c>
      <c r="N436" s="56" t="s">
        <v>2209</v>
      </c>
      <c r="O436" s="56" t="s">
        <v>33</v>
      </c>
      <c r="P436" s="56" t="s">
        <v>2210</v>
      </c>
      <c r="Q436" s="56" t="s">
        <v>117</v>
      </c>
      <c r="R436" s="59"/>
      <c r="S436" s="56" t="s">
        <v>108</v>
      </c>
      <c r="T436" s="56" t="s">
        <v>108</v>
      </c>
      <c r="U436" s="57"/>
      <c r="V436" s="62" t="s">
        <v>122</v>
      </c>
      <c r="W436" s="62" t="s">
        <v>122</v>
      </c>
      <c r="X436" s="59"/>
      <c r="Y436" s="56" t="s">
        <v>108</v>
      </c>
      <c r="Z436" s="56" t="s">
        <v>121</v>
      </c>
      <c r="AA436" s="57">
        <v>43818</v>
      </c>
      <c r="AB436" s="63" t="s">
        <v>238</v>
      </c>
      <c r="AC436" s="64" t="s">
        <v>2211</v>
      </c>
      <c r="AD436" s="56" t="s">
        <v>97</v>
      </c>
      <c r="AE436" s="56" t="s">
        <v>119</v>
      </c>
      <c r="AF436" s="61"/>
      <c r="AG436" s="61"/>
      <c r="AH436" s="67"/>
      <c r="AI436" s="68"/>
      <c r="AJ436" s="69">
        <f t="shared" si="1"/>
        <v>6</v>
      </c>
      <c r="AK436" s="70"/>
      <c r="AL436" s="71"/>
      <c r="AM436" s="71"/>
      <c r="AN436" s="70"/>
      <c r="AO436" s="70"/>
      <c r="AP436" s="74">
        <f ca="1"/>
        <v>147</v>
      </c>
    </row>
    <row r="437" spans="1:42" ht="39.75">
      <c r="A437" s="55" t="s">
        <v>2212</v>
      </c>
      <c r="B437" s="56" t="s">
        <v>89</v>
      </c>
      <c r="C437" s="57">
        <v>43812</v>
      </c>
      <c r="D437" s="56" t="s">
        <v>90</v>
      </c>
      <c r="E437" s="56" t="s">
        <v>105</v>
      </c>
      <c r="F437" s="58" t="s">
        <v>106</v>
      </c>
      <c r="G437" s="58" t="s">
        <v>107</v>
      </c>
      <c r="H437" s="56" t="s">
        <v>105</v>
      </c>
      <c r="I437" s="59"/>
      <c r="J437" s="59">
        <f t="shared" si="82"/>
        <v>43842</v>
      </c>
      <c r="K437" s="56" t="s">
        <v>18</v>
      </c>
      <c r="L437" s="56" t="s">
        <v>14</v>
      </c>
      <c r="M437" s="60" t="s">
        <v>1158</v>
      </c>
      <c r="N437" s="56" t="s">
        <v>2213</v>
      </c>
      <c r="O437" s="56" t="s">
        <v>33</v>
      </c>
      <c r="P437" s="56" t="s">
        <v>2214</v>
      </c>
      <c r="Q437" s="56" t="s">
        <v>117</v>
      </c>
      <c r="R437" s="59"/>
      <c r="S437" s="56" t="s">
        <v>108</v>
      </c>
      <c r="T437" s="56" t="s">
        <v>108</v>
      </c>
      <c r="U437" s="57"/>
      <c r="V437" s="62" t="s">
        <v>122</v>
      </c>
      <c r="W437" s="62" t="s">
        <v>122</v>
      </c>
      <c r="X437" s="59"/>
      <c r="Y437" s="56" t="s">
        <v>108</v>
      </c>
      <c r="Z437" s="56" t="s">
        <v>123</v>
      </c>
      <c r="AA437" s="57">
        <v>43816</v>
      </c>
      <c r="AB437" s="63" t="s">
        <v>238</v>
      </c>
      <c r="AC437" s="60" t="s">
        <v>2215</v>
      </c>
      <c r="AD437" s="56" t="s">
        <v>118</v>
      </c>
      <c r="AE437" s="56" t="s">
        <v>90</v>
      </c>
      <c r="AF437" s="61"/>
      <c r="AG437" s="61"/>
      <c r="AH437" s="67"/>
      <c r="AI437" s="68"/>
      <c r="AJ437" s="69">
        <f t="shared" si="1"/>
        <v>4</v>
      </c>
      <c r="AK437" s="70"/>
      <c r="AL437" s="71"/>
      <c r="AM437" s="71"/>
      <c r="AN437" s="70"/>
      <c r="AO437" s="70"/>
      <c r="AP437" s="74">
        <f ca="1"/>
        <v>147</v>
      </c>
    </row>
    <row r="438" spans="1:42" ht="14.4">
      <c r="A438" s="55" t="s">
        <v>2216</v>
      </c>
      <c r="B438" s="56" t="s">
        <v>89</v>
      </c>
      <c r="C438" s="57">
        <v>43822</v>
      </c>
      <c r="D438" s="56" t="s">
        <v>90</v>
      </c>
      <c r="E438" s="56" t="s">
        <v>105</v>
      </c>
      <c r="F438" s="58" t="s">
        <v>106</v>
      </c>
      <c r="G438" s="58" t="s">
        <v>107</v>
      </c>
      <c r="H438" s="56" t="s">
        <v>105</v>
      </c>
      <c r="I438" s="59"/>
      <c r="J438" s="59">
        <f t="shared" si="82"/>
        <v>43852</v>
      </c>
      <c r="K438" s="56" t="s">
        <v>18</v>
      </c>
      <c r="L438" s="56" t="s">
        <v>108</v>
      </c>
      <c r="M438" s="60" t="s">
        <v>1158</v>
      </c>
      <c r="N438" s="56" t="s">
        <v>2217</v>
      </c>
      <c r="O438" s="56" t="s">
        <v>33</v>
      </c>
      <c r="P438" s="56" t="s">
        <v>2218</v>
      </c>
      <c r="Q438" s="56" t="s">
        <v>117</v>
      </c>
      <c r="R438" s="59"/>
      <c r="S438" s="56" t="s">
        <v>108</v>
      </c>
      <c r="T438" s="56" t="s">
        <v>108</v>
      </c>
      <c r="U438" s="57"/>
      <c r="V438" s="62" t="s">
        <v>122</v>
      </c>
      <c r="W438" s="62" t="s">
        <v>122</v>
      </c>
      <c r="X438" s="59"/>
      <c r="Y438" s="56" t="s">
        <v>108</v>
      </c>
      <c r="Z438" s="56" t="s">
        <v>121</v>
      </c>
      <c r="AA438" s="57">
        <v>43833</v>
      </c>
      <c r="AB438" s="63" t="s">
        <v>238</v>
      </c>
      <c r="AC438" s="64" t="s">
        <v>2219</v>
      </c>
      <c r="AD438" s="56" t="s">
        <v>97</v>
      </c>
      <c r="AE438" s="56" t="s">
        <v>119</v>
      </c>
      <c r="AF438" s="61"/>
      <c r="AG438" s="61"/>
      <c r="AH438" s="67"/>
      <c r="AI438" s="68"/>
      <c r="AJ438" s="69">
        <f t="shared" si="1"/>
        <v>11</v>
      </c>
      <c r="AK438" s="70"/>
      <c r="AL438" s="71"/>
      <c r="AM438" s="71"/>
      <c r="AN438" s="70"/>
      <c r="AO438" s="70"/>
      <c r="AP438" s="74">
        <f ca="1"/>
        <v>137</v>
      </c>
    </row>
    <row r="439" spans="1:42" ht="14.4">
      <c r="A439" s="55" t="s">
        <v>2220</v>
      </c>
      <c r="B439" s="56" t="s">
        <v>89</v>
      </c>
      <c r="C439" s="57">
        <v>43762</v>
      </c>
      <c r="D439" s="56" t="s">
        <v>90</v>
      </c>
      <c r="E439" s="56" t="s">
        <v>105</v>
      </c>
      <c r="F439" s="58" t="s">
        <v>106</v>
      </c>
      <c r="G439" s="58" t="s">
        <v>107</v>
      </c>
      <c r="H439" s="56" t="s">
        <v>105</v>
      </c>
      <c r="I439" s="59"/>
      <c r="J439" s="59">
        <f t="shared" si="82"/>
        <v>43792</v>
      </c>
      <c r="K439" s="56" t="s">
        <v>18</v>
      </c>
      <c r="L439" s="56" t="s">
        <v>108</v>
      </c>
      <c r="M439" s="60" t="s">
        <v>2221</v>
      </c>
      <c r="N439" s="56" t="s">
        <v>2222</v>
      </c>
      <c r="O439" s="56" t="s">
        <v>33</v>
      </c>
      <c r="P439" s="56" t="s">
        <v>2223</v>
      </c>
      <c r="Q439" s="56" t="s">
        <v>117</v>
      </c>
      <c r="R439" s="59"/>
      <c r="S439" s="56" t="s">
        <v>108</v>
      </c>
      <c r="T439" s="56" t="s">
        <v>108</v>
      </c>
      <c r="U439" s="57"/>
      <c r="V439" s="62" t="s">
        <v>122</v>
      </c>
      <c r="W439" s="62" t="s">
        <v>122</v>
      </c>
      <c r="X439" s="59"/>
      <c r="Y439" s="56" t="s">
        <v>108</v>
      </c>
      <c r="Z439" s="56" t="s">
        <v>121</v>
      </c>
      <c r="AA439" s="57">
        <v>43777</v>
      </c>
      <c r="AB439" s="63" t="s">
        <v>389</v>
      </c>
      <c r="AC439" s="64" t="s">
        <v>2225</v>
      </c>
      <c r="AD439" s="56" t="s">
        <v>97</v>
      </c>
      <c r="AE439" s="56" t="s">
        <v>119</v>
      </c>
      <c r="AF439" s="61"/>
      <c r="AG439" s="61"/>
      <c r="AH439" s="67"/>
      <c r="AI439" s="68"/>
      <c r="AJ439" s="69">
        <f t="shared" si="1"/>
        <v>15</v>
      </c>
      <c r="AK439" s="70"/>
      <c r="AL439" s="71"/>
      <c r="AM439" s="71"/>
      <c r="AN439" s="70"/>
      <c r="AO439" s="70"/>
      <c r="AP439" s="74">
        <f ca="1"/>
        <v>197</v>
      </c>
    </row>
    <row r="440" spans="1:42" ht="26.5">
      <c r="A440" s="55" t="s">
        <v>2226</v>
      </c>
      <c r="B440" s="56" t="s">
        <v>89</v>
      </c>
      <c r="C440" s="57">
        <v>43763</v>
      </c>
      <c r="D440" s="56" t="s">
        <v>90</v>
      </c>
      <c r="E440" s="56" t="s">
        <v>105</v>
      </c>
      <c r="F440" s="58" t="s">
        <v>106</v>
      </c>
      <c r="G440" s="58" t="s">
        <v>107</v>
      </c>
      <c r="H440" s="56" t="s">
        <v>105</v>
      </c>
      <c r="I440" s="59"/>
      <c r="J440" s="59">
        <f t="shared" si="82"/>
        <v>43793</v>
      </c>
      <c r="K440" s="56" t="s">
        <v>18</v>
      </c>
      <c r="L440" s="56" t="s">
        <v>108</v>
      </c>
      <c r="M440" s="60" t="s">
        <v>2221</v>
      </c>
      <c r="N440" s="56" t="s">
        <v>2227</v>
      </c>
      <c r="O440" s="56" t="s">
        <v>33</v>
      </c>
      <c r="P440" s="56" t="s">
        <v>2228</v>
      </c>
      <c r="Q440" s="56" t="s">
        <v>117</v>
      </c>
      <c r="R440" s="59"/>
      <c r="S440" s="56" t="s">
        <v>108</v>
      </c>
      <c r="T440" s="56" t="s">
        <v>108</v>
      </c>
      <c r="U440" s="57"/>
      <c r="V440" s="62" t="s">
        <v>122</v>
      </c>
      <c r="W440" s="62" t="s">
        <v>122</v>
      </c>
      <c r="X440" s="59"/>
      <c r="Y440" s="56" t="s">
        <v>108</v>
      </c>
      <c r="Z440" s="56" t="s">
        <v>121</v>
      </c>
      <c r="AA440" s="57">
        <v>43775</v>
      </c>
      <c r="AB440" s="63" t="s">
        <v>389</v>
      </c>
      <c r="AC440" s="60" t="s">
        <v>2229</v>
      </c>
      <c r="AD440" s="56" t="s">
        <v>118</v>
      </c>
      <c r="AE440" s="56" t="s">
        <v>90</v>
      </c>
      <c r="AF440" s="61"/>
      <c r="AG440" s="61"/>
      <c r="AH440" s="67"/>
      <c r="AI440" s="68"/>
      <c r="AJ440" s="69">
        <f t="shared" si="1"/>
        <v>12</v>
      </c>
      <c r="AK440" s="70"/>
      <c r="AL440" s="71"/>
      <c r="AM440" s="71"/>
      <c r="AN440" s="70"/>
      <c r="AO440" s="70"/>
      <c r="AP440" s="74">
        <f ca="1"/>
        <v>196</v>
      </c>
    </row>
    <row r="441" spans="1:42" ht="14.4">
      <c r="A441" s="55" t="s">
        <v>2230</v>
      </c>
      <c r="B441" s="56" t="s">
        <v>89</v>
      </c>
      <c r="C441" s="57">
        <v>43770</v>
      </c>
      <c r="D441" s="56" t="s">
        <v>90</v>
      </c>
      <c r="E441" s="56" t="s">
        <v>105</v>
      </c>
      <c r="F441" s="58" t="s">
        <v>106</v>
      </c>
      <c r="G441" s="58" t="s">
        <v>107</v>
      </c>
      <c r="H441" s="56" t="s">
        <v>105</v>
      </c>
      <c r="I441" s="59"/>
      <c r="J441" s="59">
        <f t="shared" si="82"/>
        <v>43800</v>
      </c>
      <c r="K441" s="56" t="s">
        <v>18</v>
      </c>
      <c r="L441" s="56" t="s">
        <v>108</v>
      </c>
      <c r="M441" s="60" t="s">
        <v>2221</v>
      </c>
      <c r="N441" s="56" t="s">
        <v>2231</v>
      </c>
      <c r="O441" s="56" t="s">
        <v>33</v>
      </c>
      <c r="P441" s="56" t="s">
        <v>2232</v>
      </c>
      <c r="Q441" s="56" t="s">
        <v>117</v>
      </c>
      <c r="R441" s="59"/>
      <c r="S441" s="56" t="s">
        <v>108</v>
      </c>
      <c r="T441" s="56" t="s">
        <v>108</v>
      </c>
      <c r="U441" s="57"/>
      <c r="V441" s="62" t="s">
        <v>122</v>
      </c>
      <c r="W441" s="62" t="s">
        <v>122</v>
      </c>
      <c r="X441" s="59"/>
      <c r="Y441" s="56" t="s">
        <v>108</v>
      </c>
      <c r="Z441" s="56" t="s">
        <v>121</v>
      </c>
      <c r="AA441" s="57">
        <v>43794</v>
      </c>
      <c r="AB441" s="63" t="s">
        <v>318</v>
      </c>
      <c r="AC441" s="64" t="s">
        <v>2233</v>
      </c>
      <c r="AD441" s="56" t="s">
        <v>97</v>
      </c>
      <c r="AE441" s="56" t="s">
        <v>119</v>
      </c>
      <c r="AF441" s="61"/>
      <c r="AG441" s="61"/>
      <c r="AH441" s="67"/>
      <c r="AI441" s="68"/>
      <c r="AJ441" s="69">
        <f t="shared" si="1"/>
        <v>24</v>
      </c>
      <c r="AK441" s="70"/>
      <c r="AL441" s="71"/>
      <c r="AM441" s="71"/>
      <c r="AN441" s="70"/>
      <c r="AO441" s="70"/>
      <c r="AP441" s="74">
        <f ca="1"/>
        <v>189</v>
      </c>
    </row>
    <row r="442" spans="1:42" ht="14.4">
      <c r="A442" s="55" t="s">
        <v>2234</v>
      </c>
      <c r="B442" s="56" t="s">
        <v>89</v>
      </c>
      <c r="C442" s="57">
        <v>43699</v>
      </c>
      <c r="D442" s="56" t="s">
        <v>90</v>
      </c>
      <c r="E442" s="56" t="s">
        <v>105</v>
      </c>
      <c r="F442" s="58" t="s">
        <v>106</v>
      </c>
      <c r="G442" s="58" t="s">
        <v>107</v>
      </c>
      <c r="H442" s="56" t="s">
        <v>105</v>
      </c>
      <c r="I442" s="57"/>
      <c r="J442" s="57">
        <f t="shared" si="82"/>
        <v>43729</v>
      </c>
      <c r="K442" s="56" t="s">
        <v>18</v>
      </c>
      <c r="L442" s="56" t="s">
        <v>108</v>
      </c>
      <c r="M442" s="60" t="s">
        <v>126</v>
      </c>
      <c r="N442" s="56" t="s">
        <v>2235</v>
      </c>
      <c r="O442" s="56" t="s">
        <v>33</v>
      </c>
      <c r="P442" s="56" t="s">
        <v>2236</v>
      </c>
      <c r="Q442" s="56" t="s">
        <v>117</v>
      </c>
      <c r="R442" s="57"/>
      <c r="S442" s="56" t="s">
        <v>108</v>
      </c>
      <c r="T442" s="56" t="s">
        <v>108</v>
      </c>
      <c r="U442" s="59"/>
      <c r="V442" s="62" t="s">
        <v>122</v>
      </c>
      <c r="W442" s="76" t="s">
        <v>122</v>
      </c>
      <c r="X442" s="59"/>
      <c r="Y442" s="56" t="s">
        <v>108</v>
      </c>
      <c r="Z442" s="56" t="s">
        <v>121</v>
      </c>
      <c r="AA442" s="57">
        <v>43703</v>
      </c>
      <c r="AB442" s="63" t="s">
        <v>124</v>
      </c>
      <c r="AC442" s="64" t="s">
        <v>2237</v>
      </c>
      <c r="AD442" s="65" t="s">
        <v>97</v>
      </c>
      <c r="AE442" s="56" t="s">
        <v>119</v>
      </c>
      <c r="AF442" s="61"/>
      <c r="AG442" s="61"/>
      <c r="AH442" s="67"/>
      <c r="AI442" s="68"/>
      <c r="AJ442" s="69">
        <f t="shared" si="1"/>
        <v>4</v>
      </c>
      <c r="AK442" s="70" t="str">
        <f t="shared" ref="AK442:AK443" si="94">IF(R442="","",SUM(R442+30))</f>
        <v/>
      </c>
      <c r="AL442" s="71" t="s">
        <v>17409</v>
      </c>
      <c r="AM442" s="71"/>
      <c r="AN442" s="70">
        <f t="shared" ref="AN442:AN443" si="95">IF(C442="","",SUM(C442+10))</f>
        <v>43709</v>
      </c>
      <c r="AO442" s="70"/>
      <c r="AP442" s="74">
        <f ca="1"/>
        <v>260</v>
      </c>
    </row>
    <row r="443" spans="1:42" ht="39.75">
      <c r="A443" s="55" t="s">
        <v>2238</v>
      </c>
      <c r="B443" s="56" t="s">
        <v>89</v>
      </c>
      <c r="C443" s="57">
        <v>43718</v>
      </c>
      <c r="D443" s="56" t="s">
        <v>90</v>
      </c>
      <c r="E443" s="56" t="s">
        <v>105</v>
      </c>
      <c r="F443" s="58" t="s">
        <v>106</v>
      </c>
      <c r="G443" s="58" t="s">
        <v>107</v>
      </c>
      <c r="H443" s="56" t="s">
        <v>105</v>
      </c>
      <c r="I443" s="59"/>
      <c r="J443" s="59">
        <f t="shared" si="82"/>
        <v>43748</v>
      </c>
      <c r="K443" s="56" t="s">
        <v>18</v>
      </c>
      <c r="L443" s="56" t="s">
        <v>14</v>
      </c>
      <c r="M443" s="60" t="s">
        <v>126</v>
      </c>
      <c r="N443" s="56" t="s">
        <v>2239</v>
      </c>
      <c r="O443" s="56" t="s">
        <v>33</v>
      </c>
      <c r="P443" s="56" t="s">
        <v>2240</v>
      </c>
      <c r="Q443" s="56" t="s">
        <v>117</v>
      </c>
      <c r="R443" s="59"/>
      <c r="S443" s="56" t="s">
        <v>108</v>
      </c>
      <c r="T443" s="56" t="s">
        <v>108</v>
      </c>
      <c r="U443" s="59"/>
      <c r="V443" s="62" t="s">
        <v>122</v>
      </c>
      <c r="W443" s="76" t="s">
        <v>122</v>
      </c>
      <c r="X443" s="59"/>
      <c r="Y443" s="56" t="s">
        <v>108</v>
      </c>
      <c r="Z443" s="56" t="s">
        <v>121</v>
      </c>
      <c r="AA443" s="57">
        <v>43724</v>
      </c>
      <c r="AB443" s="63" t="s">
        <v>289</v>
      </c>
      <c r="AC443" s="60" t="s">
        <v>2241</v>
      </c>
      <c r="AD443" s="65" t="s">
        <v>97</v>
      </c>
      <c r="AE443" s="56" t="s">
        <v>90</v>
      </c>
      <c r="AF443" s="61"/>
      <c r="AG443" s="61"/>
      <c r="AH443" s="67"/>
      <c r="AI443" s="68"/>
      <c r="AJ443" s="69">
        <f t="shared" si="1"/>
        <v>6</v>
      </c>
      <c r="AK443" s="70" t="str">
        <f t="shared" si="94"/>
        <v/>
      </c>
      <c r="AL443" s="71" t="s">
        <v>17409</v>
      </c>
      <c r="AM443" s="71"/>
      <c r="AN443" s="70">
        <f t="shared" si="95"/>
        <v>43728</v>
      </c>
      <c r="AO443" s="70"/>
      <c r="AP443" s="74">
        <f ca="1"/>
        <v>241</v>
      </c>
    </row>
    <row r="444" spans="1:42" ht="14.4">
      <c r="A444" s="55" t="s">
        <v>2242</v>
      </c>
      <c r="B444" s="56" t="s">
        <v>89</v>
      </c>
      <c r="C444" s="57">
        <v>43811</v>
      </c>
      <c r="D444" s="56" t="s">
        <v>90</v>
      </c>
      <c r="E444" s="56" t="s">
        <v>105</v>
      </c>
      <c r="F444" s="58" t="s">
        <v>106</v>
      </c>
      <c r="G444" s="58" t="s">
        <v>107</v>
      </c>
      <c r="H444" s="56" t="s">
        <v>105</v>
      </c>
      <c r="I444" s="59"/>
      <c r="J444" s="59">
        <f t="shared" si="82"/>
        <v>43841</v>
      </c>
      <c r="K444" s="56" t="s">
        <v>18</v>
      </c>
      <c r="L444" s="56" t="s">
        <v>108</v>
      </c>
      <c r="M444" s="60" t="s">
        <v>2243</v>
      </c>
      <c r="N444" s="56" t="s">
        <v>2244</v>
      </c>
      <c r="O444" s="56" t="s">
        <v>33</v>
      </c>
      <c r="P444" s="56" t="s">
        <v>2245</v>
      </c>
      <c r="Q444" s="56" t="s">
        <v>117</v>
      </c>
      <c r="R444" s="59"/>
      <c r="S444" s="56" t="s">
        <v>108</v>
      </c>
      <c r="T444" s="56" t="s">
        <v>108</v>
      </c>
      <c r="U444" s="57"/>
      <c r="V444" s="62" t="s">
        <v>122</v>
      </c>
      <c r="W444" s="62" t="s">
        <v>122</v>
      </c>
      <c r="X444" s="59"/>
      <c r="Y444" s="56" t="s">
        <v>108</v>
      </c>
      <c r="Z444" s="56" t="s">
        <v>121</v>
      </c>
      <c r="AA444" s="57">
        <v>43818</v>
      </c>
      <c r="AB444" s="63" t="s">
        <v>238</v>
      </c>
      <c r="AC444" s="64" t="s">
        <v>2246</v>
      </c>
      <c r="AD444" s="56" t="s">
        <v>97</v>
      </c>
      <c r="AE444" s="56" t="s">
        <v>119</v>
      </c>
      <c r="AF444" s="61"/>
      <c r="AG444" s="61"/>
      <c r="AH444" s="67"/>
      <c r="AI444" s="68"/>
      <c r="AJ444" s="69">
        <f t="shared" si="1"/>
        <v>7</v>
      </c>
      <c r="AK444" s="70"/>
      <c r="AL444" s="71"/>
      <c r="AM444" s="71"/>
      <c r="AN444" s="70"/>
      <c r="AO444" s="70"/>
      <c r="AP444" s="74">
        <f ca="1"/>
        <v>148</v>
      </c>
    </row>
    <row r="445" spans="1:42" ht="14.4">
      <c r="A445" s="55" t="s">
        <v>2247</v>
      </c>
      <c r="B445" s="56" t="s">
        <v>89</v>
      </c>
      <c r="C445" s="57">
        <v>43738</v>
      </c>
      <c r="D445" s="56" t="s">
        <v>90</v>
      </c>
      <c r="E445" s="56" t="s">
        <v>105</v>
      </c>
      <c r="F445" s="58" t="s">
        <v>106</v>
      </c>
      <c r="G445" s="58" t="s">
        <v>107</v>
      </c>
      <c r="H445" s="56" t="s">
        <v>105</v>
      </c>
      <c r="I445" s="59"/>
      <c r="J445" s="59">
        <f t="shared" si="82"/>
        <v>43768</v>
      </c>
      <c r="K445" s="56" t="s">
        <v>18</v>
      </c>
      <c r="L445" s="56" t="s">
        <v>108</v>
      </c>
      <c r="M445" s="60" t="s">
        <v>2248</v>
      </c>
      <c r="N445" s="56" t="s">
        <v>2249</v>
      </c>
      <c r="O445" s="56" t="s">
        <v>33</v>
      </c>
      <c r="P445" s="56" t="s">
        <v>2250</v>
      </c>
      <c r="Q445" s="56" t="s">
        <v>117</v>
      </c>
      <c r="R445" s="59"/>
      <c r="S445" s="56" t="s">
        <v>108</v>
      </c>
      <c r="T445" s="56" t="s">
        <v>108</v>
      </c>
      <c r="U445" s="57"/>
      <c r="V445" s="62" t="s">
        <v>122</v>
      </c>
      <c r="W445" s="76" t="s">
        <v>122</v>
      </c>
      <c r="X445" s="59"/>
      <c r="Y445" s="56" t="s">
        <v>108</v>
      </c>
      <c r="Z445" s="56" t="s">
        <v>121</v>
      </c>
      <c r="AA445" s="57">
        <v>43746</v>
      </c>
      <c r="AB445" s="63" t="s">
        <v>289</v>
      </c>
      <c r="AC445" s="64" t="s">
        <v>2251</v>
      </c>
      <c r="AD445" s="65" t="s">
        <v>97</v>
      </c>
      <c r="AE445" s="56" t="s">
        <v>119</v>
      </c>
      <c r="AF445" s="61"/>
      <c r="AG445" s="61"/>
      <c r="AH445" s="67"/>
      <c r="AI445" s="68"/>
      <c r="AJ445" s="69">
        <f t="shared" si="1"/>
        <v>8</v>
      </c>
      <c r="AK445" s="70"/>
      <c r="AL445" s="71"/>
      <c r="AM445" s="71"/>
      <c r="AN445" s="70"/>
      <c r="AO445" s="70"/>
      <c r="AP445" s="74">
        <f ca="1"/>
        <v>221</v>
      </c>
    </row>
    <row r="446" spans="1:42" ht="14.4">
      <c r="A446" s="55" t="s">
        <v>2252</v>
      </c>
      <c r="B446" s="56" t="s">
        <v>89</v>
      </c>
      <c r="C446" s="57">
        <v>43658</v>
      </c>
      <c r="D446" s="56" t="s">
        <v>90</v>
      </c>
      <c r="E446" s="56" t="s">
        <v>105</v>
      </c>
      <c r="F446" s="58" t="s">
        <v>106</v>
      </c>
      <c r="G446" s="58" t="s">
        <v>107</v>
      </c>
      <c r="H446" s="56" t="s">
        <v>105</v>
      </c>
      <c r="I446" s="57"/>
      <c r="J446" s="57">
        <f t="shared" si="82"/>
        <v>43688</v>
      </c>
      <c r="K446" s="56" t="s">
        <v>18</v>
      </c>
      <c r="L446" s="56" t="s">
        <v>18</v>
      </c>
      <c r="M446" s="60" t="s">
        <v>2254</v>
      </c>
      <c r="N446" s="56" t="s">
        <v>2255</v>
      </c>
      <c r="O446" s="56" t="s">
        <v>33</v>
      </c>
      <c r="P446" s="56" t="s">
        <v>2256</v>
      </c>
      <c r="Q446" s="56" t="s">
        <v>117</v>
      </c>
      <c r="R446" s="57"/>
      <c r="S446" s="56" t="s">
        <v>108</v>
      </c>
      <c r="T446" s="56" t="s">
        <v>108</v>
      </c>
      <c r="U446" s="57"/>
      <c r="V446" s="62" t="s">
        <v>122</v>
      </c>
      <c r="W446" s="76" t="s">
        <v>122</v>
      </c>
      <c r="X446" s="57"/>
      <c r="Y446" s="56" t="s">
        <v>108</v>
      </c>
      <c r="Z446" s="56" t="s">
        <v>121</v>
      </c>
      <c r="AA446" s="57">
        <v>43664</v>
      </c>
      <c r="AB446" s="63" t="s">
        <v>163</v>
      </c>
      <c r="AC446" s="64" t="s">
        <v>2257</v>
      </c>
      <c r="AD446" s="65" t="s">
        <v>97</v>
      </c>
      <c r="AE446" s="56" t="s">
        <v>119</v>
      </c>
      <c r="AF446" s="61"/>
      <c r="AG446" s="61"/>
      <c r="AH446" s="67"/>
      <c r="AI446" s="68"/>
      <c r="AJ446" s="69">
        <f t="shared" si="1"/>
        <v>6</v>
      </c>
      <c r="AK446" s="70" t="str">
        <f t="shared" ref="AK446:AK449" si="96">IF(R446="","",SUM(R446+30))</f>
        <v/>
      </c>
      <c r="AL446" s="71" t="s">
        <v>17409</v>
      </c>
      <c r="AM446" s="71"/>
      <c r="AN446" s="70">
        <f t="shared" ref="AN446:AN449" si="97">IF(C446="","",SUM(C446+10))</f>
        <v>43668</v>
      </c>
      <c r="AO446" s="70"/>
      <c r="AP446" s="74">
        <f ca="1"/>
        <v>301</v>
      </c>
    </row>
    <row r="447" spans="1:42" ht="14.4">
      <c r="A447" s="55" t="s">
        <v>2258</v>
      </c>
      <c r="B447" s="56" t="s">
        <v>89</v>
      </c>
      <c r="C447" s="57">
        <v>43658</v>
      </c>
      <c r="D447" s="56" t="s">
        <v>90</v>
      </c>
      <c r="E447" s="56" t="s">
        <v>105</v>
      </c>
      <c r="F447" s="58" t="s">
        <v>106</v>
      </c>
      <c r="G447" s="58" t="s">
        <v>107</v>
      </c>
      <c r="H447" s="56" t="s">
        <v>105</v>
      </c>
      <c r="I447" s="57"/>
      <c r="J447" s="57">
        <f t="shared" si="82"/>
        <v>43688</v>
      </c>
      <c r="K447" s="56" t="s">
        <v>18</v>
      </c>
      <c r="L447" s="56" t="s">
        <v>18</v>
      </c>
      <c r="M447" s="60" t="s">
        <v>2254</v>
      </c>
      <c r="N447" s="56" t="s">
        <v>2259</v>
      </c>
      <c r="O447" s="56" t="s">
        <v>33</v>
      </c>
      <c r="P447" s="56" t="s">
        <v>2260</v>
      </c>
      <c r="Q447" s="56" t="s">
        <v>117</v>
      </c>
      <c r="R447" s="57"/>
      <c r="S447" s="56" t="s">
        <v>108</v>
      </c>
      <c r="T447" s="56" t="s">
        <v>108</v>
      </c>
      <c r="U447" s="57"/>
      <c r="V447" s="62" t="s">
        <v>122</v>
      </c>
      <c r="W447" s="76" t="s">
        <v>122</v>
      </c>
      <c r="X447" s="57"/>
      <c r="Y447" s="56" t="s">
        <v>108</v>
      </c>
      <c r="Z447" s="56" t="s">
        <v>121</v>
      </c>
      <c r="AA447" s="57">
        <v>43664</v>
      </c>
      <c r="AB447" s="63" t="s">
        <v>163</v>
      </c>
      <c r="AC447" s="64" t="s">
        <v>2261</v>
      </c>
      <c r="AD447" s="65" t="s">
        <v>97</v>
      </c>
      <c r="AE447" s="56" t="s">
        <v>119</v>
      </c>
      <c r="AF447" s="61"/>
      <c r="AG447" s="61"/>
      <c r="AH447" s="67"/>
      <c r="AI447" s="68"/>
      <c r="AJ447" s="69">
        <f t="shared" si="1"/>
        <v>6</v>
      </c>
      <c r="AK447" s="70" t="str">
        <f t="shared" si="96"/>
        <v/>
      </c>
      <c r="AL447" s="71" t="s">
        <v>17409</v>
      </c>
      <c r="AM447" s="71"/>
      <c r="AN447" s="70">
        <f t="shared" si="97"/>
        <v>43668</v>
      </c>
      <c r="AO447" s="70"/>
      <c r="AP447" s="74">
        <f ca="1"/>
        <v>301</v>
      </c>
    </row>
    <row r="448" spans="1:42" ht="14.4">
      <c r="A448" s="55" t="s">
        <v>2262</v>
      </c>
      <c r="B448" s="56" t="s">
        <v>89</v>
      </c>
      <c r="C448" s="57">
        <v>43661</v>
      </c>
      <c r="D448" s="56" t="s">
        <v>90</v>
      </c>
      <c r="E448" s="56" t="s">
        <v>105</v>
      </c>
      <c r="F448" s="58" t="s">
        <v>106</v>
      </c>
      <c r="G448" s="58" t="s">
        <v>107</v>
      </c>
      <c r="H448" s="56" t="s">
        <v>105</v>
      </c>
      <c r="I448" s="57"/>
      <c r="J448" s="57">
        <f t="shared" si="82"/>
        <v>43691</v>
      </c>
      <c r="K448" s="56" t="s">
        <v>18</v>
      </c>
      <c r="L448" s="56" t="s">
        <v>18</v>
      </c>
      <c r="M448" s="60" t="s">
        <v>2263</v>
      </c>
      <c r="N448" s="56" t="s">
        <v>2264</v>
      </c>
      <c r="O448" s="56" t="s">
        <v>33</v>
      </c>
      <c r="P448" s="56" t="s">
        <v>2265</v>
      </c>
      <c r="Q448" s="56" t="s">
        <v>117</v>
      </c>
      <c r="R448" s="57"/>
      <c r="S448" s="56" t="s">
        <v>108</v>
      </c>
      <c r="T448" s="56" t="s">
        <v>108</v>
      </c>
      <c r="U448" s="57"/>
      <c r="V448" s="62" t="s">
        <v>122</v>
      </c>
      <c r="W448" s="76" t="s">
        <v>122</v>
      </c>
      <c r="X448" s="57"/>
      <c r="Y448" s="56" t="s">
        <v>108</v>
      </c>
      <c r="Z448" s="56" t="s">
        <v>121</v>
      </c>
      <c r="AA448" s="57">
        <v>43664</v>
      </c>
      <c r="AB448" s="63" t="s">
        <v>163</v>
      </c>
      <c r="AC448" s="64" t="s">
        <v>2266</v>
      </c>
      <c r="AD448" s="65" t="s">
        <v>97</v>
      </c>
      <c r="AE448" s="56" t="s">
        <v>119</v>
      </c>
      <c r="AF448" s="61"/>
      <c r="AG448" s="61"/>
      <c r="AH448" s="67"/>
      <c r="AI448" s="68"/>
      <c r="AJ448" s="69">
        <f t="shared" si="1"/>
        <v>3</v>
      </c>
      <c r="AK448" s="70" t="str">
        <f t="shared" si="96"/>
        <v/>
      </c>
      <c r="AL448" s="71" t="s">
        <v>17409</v>
      </c>
      <c r="AM448" s="71"/>
      <c r="AN448" s="70">
        <f t="shared" si="97"/>
        <v>43671</v>
      </c>
      <c r="AO448" s="70"/>
      <c r="AP448" s="74">
        <f ca="1"/>
        <v>298</v>
      </c>
    </row>
    <row r="449" spans="1:42" ht="14.4">
      <c r="A449" s="55" t="s">
        <v>2267</v>
      </c>
      <c r="B449" s="56" t="s">
        <v>89</v>
      </c>
      <c r="C449" s="57">
        <v>43698</v>
      </c>
      <c r="D449" s="56" t="s">
        <v>90</v>
      </c>
      <c r="E449" s="56" t="s">
        <v>105</v>
      </c>
      <c r="F449" s="58" t="s">
        <v>106</v>
      </c>
      <c r="G449" s="58" t="s">
        <v>107</v>
      </c>
      <c r="H449" s="56" t="s">
        <v>105</v>
      </c>
      <c r="I449" s="57"/>
      <c r="J449" s="57">
        <f t="shared" si="82"/>
        <v>43728</v>
      </c>
      <c r="K449" s="56" t="s">
        <v>18</v>
      </c>
      <c r="L449" s="56" t="s">
        <v>108</v>
      </c>
      <c r="M449" s="60" t="s">
        <v>2268</v>
      </c>
      <c r="N449" s="56" t="s">
        <v>2269</v>
      </c>
      <c r="O449" s="56" t="s">
        <v>33</v>
      </c>
      <c r="P449" s="56" t="s">
        <v>2270</v>
      </c>
      <c r="Q449" s="56" t="s">
        <v>117</v>
      </c>
      <c r="R449" s="57"/>
      <c r="S449" s="56" t="s">
        <v>108</v>
      </c>
      <c r="T449" s="56" t="s">
        <v>108</v>
      </c>
      <c r="U449" s="57"/>
      <c r="V449" s="62" t="s">
        <v>122</v>
      </c>
      <c r="W449" s="76" t="s">
        <v>122</v>
      </c>
      <c r="X449" s="57"/>
      <c r="Y449" s="56" t="s">
        <v>108</v>
      </c>
      <c r="Z449" s="56" t="s">
        <v>121</v>
      </c>
      <c r="AA449" s="57">
        <v>43703</v>
      </c>
      <c r="AB449" s="63" t="s">
        <v>124</v>
      </c>
      <c r="AC449" s="64" t="s">
        <v>2271</v>
      </c>
      <c r="AD449" s="65" t="s">
        <v>97</v>
      </c>
      <c r="AE449" s="56" t="s">
        <v>119</v>
      </c>
      <c r="AF449" s="61"/>
      <c r="AG449" s="61"/>
      <c r="AH449" s="67"/>
      <c r="AI449" s="68"/>
      <c r="AJ449" s="69">
        <f t="shared" si="1"/>
        <v>5</v>
      </c>
      <c r="AK449" s="70" t="str">
        <f t="shared" si="96"/>
        <v/>
      </c>
      <c r="AL449" s="71" t="s">
        <v>17409</v>
      </c>
      <c r="AM449" s="71"/>
      <c r="AN449" s="70">
        <f t="shared" si="97"/>
        <v>43708</v>
      </c>
      <c r="AO449" s="70"/>
      <c r="AP449" s="74">
        <f ca="1"/>
        <v>261</v>
      </c>
    </row>
    <row r="450" spans="1:42" ht="14.4">
      <c r="A450" s="55" t="s">
        <v>2272</v>
      </c>
      <c r="B450" s="56" t="s">
        <v>89</v>
      </c>
      <c r="C450" s="57">
        <v>43801</v>
      </c>
      <c r="D450" s="56" t="s">
        <v>90</v>
      </c>
      <c r="E450" s="56" t="s">
        <v>105</v>
      </c>
      <c r="F450" s="58" t="s">
        <v>106</v>
      </c>
      <c r="G450" s="58" t="s">
        <v>107</v>
      </c>
      <c r="H450" s="56" t="s">
        <v>105</v>
      </c>
      <c r="I450" s="59"/>
      <c r="J450" s="59">
        <f t="shared" si="82"/>
        <v>43831</v>
      </c>
      <c r="K450" s="56" t="s">
        <v>18</v>
      </c>
      <c r="L450" s="56" t="s">
        <v>108</v>
      </c>
      <c r="M450" s="60" t="s">
        <v>2268</v>
      </c>
      <c r="N450" s="56" t="s">
        <v>2273</v>
      </c>
      <c r="O450" s="56" t="s">
        <v>33</v>
      </c>
      <c r="P450" s="56" t="s">
        <v>2274</v>
      </c>
      <c r="Q450" s="56" t="s">
        <v>117</v>
      </c>
      <c r="R450" s="59"/>
      <c r="S450" s="56" t="s">
        <v>108</v>
      </c>
      <c r="T450" s="56" t="s">
        <v>108</v>
      </c>
      <c r="U450" s="57"/>
      <c r="V450" s="62" t="s">
        <v>122</v>
      </c>
      <c r="W450" s="62" t="s">
        <v>122</v>
      </c>
      <c r="X450" s="59"/>
      <c r="Y450" s="56" t="s">
        <v>108</v>
      </c>
      <c r="Z450" s="56" t="s">
        <v>121</v>
      </c>
      <c r="AA450" s="57">
        <v>43805</v>
      </c>
      <c r="AB450" s="63" t="s">
        <v>238</v>
      </c>
      <c r="AC450" s="64" t="s">
        <v>2275</v>
      </c>
      <c r="AD450" s="56" t="s">
        <v>97</v>
      </c>
      <c r="AE450" s="56" t="s">
        <v>119</v>
      </c>
      <c r="AF450" s="61"/>
      <c r="AG450" s="61"/>
      <c r="AH450" s="67"/>
      <c r="AI450" s="68"/>
      <c r="AJ450" s="69">
        <f t="shared" si="1"/>
        <v>4</v>
      </c>
      <c r="AK450" s="70"/>
      <c r="AL450" s="71"/>
      <c r="AM450" s="71"/>
      <c r="AN450" s="70"/>
      <c r="AO450" s="70"/>
      <c r="AP450" s="74">
        <f ca="1"/>
        <v>158</v>
      </c>
    </row>
    <row r="451" spans="1:42" ht="26.5">
      <c r="A451" s="55" t="s">
        <v>2276</v>
      </c>
      <c r="B451" s="56" t="s">
        <v>89</v>
      </c>
      <c r="C451" s="57">
        <v>43769</v>
      </c>
      <c r="D451" s="56" t="s">
        <v>90</v>
      </c>
      <c r="E451" s="56" t="s">
        <v>105</v>
      </c>
      <c r="F451" s="58" t="s">
        <v>106</v>
      </c>
      <c r="G451" s="58" t="s">
        <v>107</v>
      </c>
      <c r="H451" s="56" t="s">
        <v>105</v>
      </c>
      <c r="I451" s="59"/>
      <c r="J451" s="59">
        <f t="shared" si="82"/>
        <v>43799</v>
      </c>
      <c r="K451" s="56" t="s">
        <v>18</v>
      </c>
      <c r="L451" s="56" t="s">
        <v>108</v>
      </c>
      <c r="M451" s="60" t="s">
        <v>2277</v>
      </c>
      <c r="N451" s="56" t="s">
        <v>2278</v>
      </c>
      <c r="O451" s="56" t="s">
        <v>33</v>
      </c>
      <c r="P451" s="56" t="s">
        <v>2279</v>
      </c>
      <c r="Q451" s="56" t="s">
        <v>117</v>
      </c>
      <c r="R451" s="59"/>
      <c r="S451" s="56" t="s">
        <v>108</v>
      </c>
      <c r="T451" s="56" t="s">
        <v>108</v>
      </c>
      <c r="U451" s="57"/>
      <c r="V451" s="62" t="s">
        <v>122</v>
      </c>
      <c r="W451" s="62" t="s">
        <v>122</v>
      </c>
      <c r="X451" s="59"/>
      <c r="Y451" s="56" t="s">
        <v>108</v>
      </c>
      <c r="Z451" s="56" t="s">
        <v>121</v>
      </c>
      <c r="AA451" s="57">
        <v>43782</v>
      </c>
      <c r="AB451" s="63" t="s">
        <v>389</v>
      </c>
      <c r="AC451" s="60" t="s">
        <v>2182</v>
      </c>
      <c r="AD451" s="56" t="s">
        <v>97</v>
      </c>
      <c r="AE451" s="56" t="s">
        <v>119</v>
      </c>
      <c r="AF451" s="61"/>
      <c r="AG451" s="61"/>
      <c r="AH451" s="67"/>
      <c r="AI451" s="68"/>
      <c r="AJ451" s="69">
        <f t="shared" si="1"/>
        <v>13</v>
      </c>
      <c r="AK451" s="70"/>
      <c r="AL451" s="71"/>
      <c r="AM451" s="71"/>
      <c r="AN451" s="70"/>
      <c r="AO451" s="70"/>
      <c r="AP451" s="74">
        <f ca="1"/>
        <v>190</v>
      </c>
    </row>
    <row r="452" spans="1:42" ht="14.4">
      <c r="A452" s="55" t="s">
        <v>2280</v>
      </c>
      <c r="B452" s="56" t="s">
        <v>89</v>
      </c>
      <c r="C452" s="57">
        <v>43781</v>
      </c>
      <c r="D452" s="56" t="s">
        <v>90</v>
      </c>
      <c r="E452" s="56" t="s">
        <v>105</v>
      </c>
      <c r="F452" s="58" t="s">
        <v>106</v>
      </c>
      <c r="G452" s="58" t="s">
        <v>107</v>
      </c>
      <c r="H452" s="56" t="s">
        <v>105</v>
      </c>
      <c r="I452" s="59"/>
      <c r="J452" s="59">
        <f t="shared" si="82"/>
        <v>43811</v>
      </c>
      <c r="K452" s="56" t="s">
        <v>18</v>
      </c>
      <c r="L452" s="56" t="s">
        <v>108</v>
      </c>
      <c r="M452" s="60" t="s">
        <v>2281</v>
      </c>
      <c r="N452" s="56" t="s">
        <v>2282</v>
      </c>
      <c r="O452" s="56" t="s">
        <v>33</v>
      </c>
      <c r="P452" s="56" t="s">
        <v>2283</v>
      </c>
      <c r="Q452" s="56" t="s">
        <v>117</v>
      </c>
      <c r="R452" s="59"/>
      <c r="S452" s="56" t="s">
        <v>108</v>
      </c>
      <c r="T452" s="56" t="s">
        <v>108</v>
      </c>
      <c r="U452" s="57"/>
      <c r="V452" s="62" t="s">
        <v>122</v>
      </c>
      <c r="W452" s="62" t="s">
        <v>122</v>
      </c>
      <c r="X452" s="59"/>
      <c r="Y452" s="56" t="s">
        <v>108</v>
      </c>
      <c r="Z452" s="56" t="s">
        <v>121</v>
      </c>
      <c r="AA452" s="57">
        <v>43790</v>
      </c>
      <c r="AB452" s="63" t="s">
        <v>318</v>
      </c>
      <c r="AC452" s="64" t="s">
        <v>2284</v>
      </c>
      <c r="AD452" s="56" t="s">
        <v>97</v>
      </c>
      <c r="AE452" s="56" t="s">
        <v>119</v>
      </c>
      <c r="AF452" s="61"/>
      <c r="AG452" s="61"/>
      <c r="AH452" s="67"/>
      <c r="AI452" s="68"/>
      <c r="AJ452" s="69">
        <f t="shared" si="1"/>
        <v>9</v>
      </c>
      <c r="AK452" s="70"/>
      <c r="AL452" s="71"/>
      <c r="AM452" s="71"/>
      <c r="AN452" s="70"/>
      <c r="AO452" s="70"/>
      <c r="AP452" s="74">
        <f ca="1"/>
        <v>178</v>
      </c>
    </row>
    <row r="453" spans="1:42" ht="14.4">
      <c r="A453" s="55" t="s">
        <v>2289</v>
      </c>
      <c r="B453" s="56" t="s">
        <v>89</v>
      </c>
      <c r="C453" s="57">
        <v>43651</v>
      </c>
      <c r="D453" s="56" t="s">
        <v>90</v>
      </c>
      <c r="E453" s="56" t="s">
        <v>327</v>
      </c>
      <c r="F453" s="58" t="s">
        <v>92</v>
      </c>
      <c r="G453" s="58" t="s">
        <v>328</v>
      </c>
      <c r="H453" s="56" t="s">
        <v>327</v>
      </c>
      <c r="I453" s="59"/>
      <c r="J453" s="59">
        <f t="shared" si="82"/>
        <v>43681</v>
      </c>
      <c r="K453" s="56" t="s">
        <v>18</v>
      </c>
      <c r="L453" s="56" t="s">
        <v>18</v>
      </c>
      <c r="M453" s="60" t="s">
        <v>2290</v>
      </c>
      <c r="N453" s="56" t="s">
        <v>2291</v>
      </c>
      <c r="O453" s="56" t="s">
        <v>436</v>
      </c>
      <c r="P453" s="56" t="s">
        <v>331</v>
      </c>
      <c r="Q453" s="56" t="s">
        <v>96</v>
      </c>
      <c r="R453" s="59"/>
      <c r="S453" s="56" t="s">
        <v>18</v>
      </c>
      <c r="T453" s="56"/>
      <c r="U453" s="57"/>
      <c r="V453" s="77"/>
      <c r="W453" s="77"/>
      <c r="X453" s="59"/>
      <c r="Y453" s="61"/>
      <c r="Z453" s="56" t="s">
        <v>121</v>
      </c>
      <c r="AA453" s="57">
        <v>43658</v>
      </c>
      <c r="AB453" s="75"/>
      <c r="AC453" s="64" t="s">
        <v>332</v>
      </c>
      <c r="AD453" s="65" t="s">
        <v>97</v>
      </c>
      <c r="AE453" s="56" t="s">
        <v>90</v>
      </c>
      <c r="AF453" s="61"/>
      <c r="AG453" s="61"/>
      <c r="AH453" s="67"/>
      <c r="AI453" s="68"/>
      <c r="AJ453" s="69">
        <f t="shared" si="1"/>
        <v>7</v>
      </c>
      <c r="AK453" s="70" t="str">
        <f t="shared" ref="AK453:AK462" si="98">IF(R453="","",SUM(R453+30))</f>
        <v/>
      </c>
      <c r="AL453" s="71" t="s">
        <v>17409</v>
      </c>
      <c r="AM453" s="71"/>
      <c r="AN453" s="70">
        <f t="shared" ref="AN453:AN462" si="99">IF(C453="","",SUM(C453+10))</f>
        <v>43661</v>
      </c>
      <c r="AO453" s="70"/>
      <c r="AP453" s="74">
        <f ca="1"/>
        <v>308</v>
      </c>
    </row>
    <row r="454" spans="1:42" ht="14.4">
      <c r="A454" s="55" t="s">
        <v>2292</v>
      </c>
      <c r="B454" s="56" t="s">
        <v>89</v>
      </c>
      <c r="C454" s="57">
        <v>43698</v>
      </c>
      <c r="D454" s="56" t="s">
        <v>90</v>
      </c>
      <c r="E454" s="56" t="s">
        <v>135</v>
      </c>
      <c r="F454" s="58" t="s">
        <v>214</v>
      </c>
      <c r="G454" s="58" t="s">
        <v>136</v>
      </c>
      <c r="H454" s="56" t="s">
        <v>135</v>
      </c>
      <c r="I454" s="57"/>
      <c r="J454" s="57">
        <f t="shared" si="82"/>
        <v>43728</v>
      </c>
      <c r="K454" s="56"/>
      <c r="L454" s="56"/>
      <c r="M454" s="60" t="s">
        <v>2290</v>
      </c>
      <c r="N454" s="56" t="s">
        <v>2295</v>
      </c>
      <c r="O454" s="56" t="s">
        <v>1143</v>
      </c>
      <c r="P454" s="56" t="s">
        <v>108</v>
      </c>
      <c r="Q454" s="56" t="s">
        <v>96</v>
      </c>
      <c r="R454" s="57"/>
      <c r="S454" s="56"/>
      <c r="T454" s="56"/>
      <c r="U454" s="57"/>
      <c r="V454" s="62"/>
      <c r="W454" s="62" t="s">
        <v>108</v>
      </c>
      <c r="X454" s="57"/>
      <c r="Y454" s="56" t="s">
        <v>108</v>
      </c>
      <c r="Z454" s="56" t="s">
        <v>123</v>
      </c>
      <c r="AA454" s="57">
        <v>43698</v>
      </c>
      <c r="AB454" s="63"/>
      <c r="AC454" s="64" t="s">
        <v>2296</v>
      </c>
      <c r="AD454" s="56" t="s">
        <v>118</v>
      </c>
      <c r="AE454" s="56" t="s">
        <v>90</v>
      </c>
      <c r="AF454" s="61"/>
      <c r="AG454" s="61"/>
      <c r="AH454" s="67"/>
      <c r="AI454" s="68"/>
      <c r="AJ454" s="69">
        <f t="shared" si="1"/>
        <v>0</v>
      </c>
      <c r="AK454" s="70" t="str">
        <f t="shared" si="98"/>
        <v/>
      </c>
      <c r="AL454" s="71" t="s">
        <v>17409</v>
      </c>
      <c r="AM454" s="71"/>
      <c r="AN454" s="70">
        <f t="shared" si="99"/>
        <v>43708</v>
      </c>
      <c r="AO454" s="70"/>
      <c r="AP454" s="74">
        <f ca="1"/>
        <v>261</v>
      </c>
    </row>
    <row r="455" spans="1:42" ht="14.4">
      <c r="A455" s="55" t="s">
        <v>2297</v>
      </c>
      <c r="B455" s="56" t="s">
        <v>89</v>
      </c>
      <c r="C455" s="57">
        <v>43483</v>
      </c>
      <c r="D455" s="56" t="s">
        <v>90</v>
      </c>
      <c r="E455" s="56" t="s">
        <v>276</v>
      </c>
      <c r="F455" s="58" t="s">
        <v>214</v>
      </c>
      <c r="G455" s="58" t="s">
        <v>214</v>
      </c>
      <c r="H455" s="56" t="s">
        <v>276</v>
      </c>
      <c r="I455" s="57"/>
      <c r="J455" s="57">
        <f t="shared" si="82"/>
        <v>43513</v>
      </c>
      <c r="K455" s="56" t="s">
        <v>18</v>
      </c>
      <c r="L455" s="56" t="s">
        <v>18</v>
      </c>
      <c r="M455" s="60" t="s">
        <v>2298</v>
      </c>
      <c r="N455" s="56" t="s">
        <v>2299</v>
      </c>
      <c r="O455" s="56" t="s">
        <v>189</v>
      </c>
      <c r="P455" s="56"/>
      <c r="Q455" s="56" t="s">
        <v>96</v>
      </c>
      <c r="R455" s="57">
        <v>43496</v>
      </c>
      <c r="S455" s="56" t="s">
        <v>18</v>
      </c>
      <c r="T455" s="56" t="s">
        <v>18</v>
      </c>
      <c r="U455" s="57">
        <v>43525</v>
      </c>
      <c r="V455" s="62"/>
      <c r="W455" s="62">
        <v>84.75</v>
      </c>
      <c r="X455" s="57">
        <v>43542</v>
      </c>
      <c r="Y455" s="61"/>
      <c r="Z455" s="56" t="s">
        <v>121</v>
      </c>
      <c r="AA455" s="57">
        <v>43543</v>
      </c>
      <c r="AB455" s="75"/>
      <c r="AC455" s="64" t="s">
        <v>2300</v>
      </c>
      <c r="AD455" s="65" t="s">
        <v>97</v>
      </c>
      <c r="AE455" s="65"/>
      <c r="AF455" s="66"/>
      <c r="AG455" s="66"/>
      <c r="AH455" s="67"/>
      <c r="AI455" s="68"/>
      <c r="AJ455" s="69">
        <f t="shared" si="1"/>
        <v>60</v>
      </c>
      <c r="AK455" s="70">
        <f t="shared" si="98"/>
        <v>43526</v>
      </c>
      <c r="AL455" s="71">
        <v>-17</v>
      </c>
      <c r="AM455" s="71"/>
      <c r="AN455" s="70">
        <f t="shared" si="99"/>
        <v>43493</v>
      </c>
      <c r="AO455" s="70"/>
      <c r="AP455" s="74">
        <f ca="1"/>
        <v>476</v>
      </c>
    </row>
    <row r="456" spans="1:42" ht="14.4">
      <c r="A456" s="55" t="s">
        <v>2301</v>
      </c>
      <c r="B456" s="56" t="s">
        <v>89</v>
      </c>
      <c r="C456" s="57">
        <v>43482</v>
      </c>
      <c r="D456" s="56" t="s">
        <v>90</v>
      </c>
      <c r="E456" s="56" t="s">
        <v>276</v>
      </c>
      <c r="F456" s="58" t="s">
        <v>214</v>
      </c>
      <c r="G456" s="58" t="s">
        <v>214</v>
      </c>
      <c r="H456" s="56" t="s">
        <v>276</v>
      </c>
      <c r="I456" s="57"/>
      <c r="J456" s="57">
        <f t="shared" si="82"/>
        <v>43512</v>
      </c>
      <c r="K456" s="56" t="s">
        <v>14</v>
      </c>
      <c r="L456" s="56" t="s">
        <v>14</v>
      </c>
      <c r="M456" s="60" t="s">
        <v>2302</v>
      </c>
      <c r="N456" s="56"/>
      <c r="O456" s="56"/>
      <c r="P456" s="56"/>
      <c r="Q456" s="56"/>
      <c r="R456" s="57"/>
      <c r="S456" s="56" t="s">
        <v>108</v>
      </c>
      <c r="T456" s="56" t="s">
        <v>108</v>
      </c>
      <c r="U456" s="57"/>
      <c r="V456" s="62"/>
      <c r="W456" s="62">
        <v>0</v>
      </c>
      <c r="X456" s="57"/>
      <c r="Y456" s="61"/>
      <c r="Z456" s="56" t="s">
        <v>123</v>
      </c>
      <c r="AA456" s="57">
        <v>43500</v>
      </c>
      <c r="AB456" s="75"/>
      <c r="AC456" s="64" t="s">
        <v>2303</v>
      </c>
      <c r="AD456" s="65" t="s">
        <v>118</v>
      </c>
      <c r="AE456" s="65"/>
      <c r="AF456" s="66"/>
      <c r="AG456" s="66"/>
      <c r="AH456" s="67"/>
      <c r="AI456" s="68"/>
      <c r="AJ456" s="69">
        <f t="shared" si="1"/>
        <v>18</v>
      </c>
      <c r="AK456" s="70" t="str">
        <f t="shared" si="98"/>
        <v/>
      </c>
      <c r="AL456" s="71" t="s">
        <v>17409</v>
      </c>
      <c r="AM456" s="71"/>
      <c r="AN456" s="70">
        <f t="shared" si="99"/>
        <v>43492</v>
      </c>
      <c r="AO456" s="70"/>
      <c r="AP456" s="74">
        <f ca="1"/>
        <v>477</v>
      </c>
    </row>
    <row r="457" spans="1:42" ht="14.4">
      <c r="A457" s="55" t="s">
        <v>2304</v>
      </c>
      <c r="B457" s="56" t="s">
        <v>89</v>
      </c>
      <c r="C457" s="57">
        <v>43676</v>
      </c>
      <c r="D457" s="56" t="s">
        <v>90</v>
      </c>
      <c r="E457" s="56" t="s">
        <v>276</v>
      </c>
      <c r="F457" s="58" t="s">
        <v>214</v>
      </c>
      <c r="G457" s="58" t="s">
        <v>214</v>
      </c>
      <c r="H457" s="56" t="s">
        <v>276</v>
      </c>
      <c r="I457" s="57"/>
      <c r="J457" s="57">
        <f t="shared" si="82"/>
        <v>43706</v>
      </c>
      <c r="K457" s="56" t="s">
        <v>18</v>
      </c>
      <c r="L457" s="56" t="s">
        <v>14</v>
      </c>
      <c r="M457" s="60" t="s">
        <v>2305</v>
      </c>
      <c r="N457" s="56" t="s">
        <v>2305</v>
      </c>
      <c r="O457" s="56"/>
      <c r="P457" s="56"/>
      <c r="Q457" s="56"/>
      <c r="R457" s="57"/>
      <c r="S457" s="56"/>
      <c r="T457" s="56"/>
      <c r="U457" s="57"/>
      <c r="V457" s="62"/>
      <c r="W457" s="62" t="s">
        <v>108</v>
      </c>
      <c r="X457" s="57"/>
      <c r="Y457" s="56"/>
      <c r="Z457" s="56" t="s">
        <v>123</v>
      </c>
      <c r="AA457" s="57">
        <v>43657</v>
      </c>
      <c r="AB457" s="63"/>
      <c r="AC457" s="64" t="s">
        <v>2306</v>
      </c>
      <c r="AD457" s="56" t="s">
        <v>118</v>
      </c>
      <c r="AE457" s="56"/>
      <c r="AF457" s="61"/>
      <c r="AG457" s="61"/>
      <c r="AH457" s="67"/>
      <c r="AI457" s="68"/>
      <c r="AJ457" s="69">
        <f t="shared" si="1"/>
        <v>-19</v>
      </c>
      <c r="AK457" s="70" t="str">
        <f t="shared" si="98"/>
        <v/>
      </c>
      <c r="AL457" s="71" t="s">
        <v>17409</v>
      </c>
      <c r="AM457" s="71"/>
      <c r="AN457" s="70">
        <f t="shared" si="99"/>
        <v>43686</v>
      </c>
      <c r="AO457" s="70"/>
      <c r="AP457" s="74">
        <f ca="1"/>
        <v>283</v>
      </c>
    </row>
    <row r="458" spans="1:42" ht="14.4">
      <c r="A458" s="55" t="s">
        <v>2307</v>
      </c>
      <c r="B458" s="56" t="s">
        <v>89</v>
      </c>
      <c r="C458" s="57">
        <v>43509</v>
      </c>
      <c r="D458" s="56" t="s">
        <v>90</v>
      </c>
      <c r="E458" s="56" t="s">
        <v>276</v>
      </c>
      <c r="F458" s="58" t="s">
        <v>214</v>
      </c>
      <c r="G458" s="58" t="s">
        <v>214</v>
      </c>
      <c r="H458" s="56" t="s">
        <v>276</v>
      </c>
      <c r="I458" s="57"/>
      <c r="J458" s="57">
        <f t="shared" si="82"/>
        <v>43539</v>
      </c>
      <c r="K458" s="56" t="s">
        <v>108</v>
      </c>
      <c r="L458" s="56" t="s">
        <v>108</v>
      </c>
      <c r="M458" s="60" t="s">
        <v>2308</v>
      </c>
      <c r="N458" s="56"/>
      <c r="O458" s="56"/>
      <c r="P458" s="56" t="s">
        <v>2309</v>
      </c>
      <c r="Q458" s="56" t="s">
        <v>133</v>
      </c>
      <c r="R458" s="57"/>
      <c r="S458" s="56" t="s">
        <v>108</v>
      </c>
      <c r="T458" s="56" t="s">
        <v>108</v>
      </c>
      <c r="U458" s="57"/>
      <c r="V458" s="62"/>
      <c r="W458" s="62">
        <v>0</v>
      </c>
      <c r="X458" s="57"/>
      <c r="Y458" s="61"/>
      <c r="Z458" s="56" t="s">
        <v>123</v>
      </c>
      <c r="AA458" s="57">
        <v>43518</v>
      </c>
      <c r="AB458" s="63"/>
      <c r="AC458" s="64" t="s">
        <v>2310</v>
      </c>
      <c r="AD458" s="65" t="s">
        <v>705</v>
      </c>
      <c r="AE458" s="65"/>
      <c r="AF458" s="66"/>
      <c r="AG458" s="66"/>
      <c r="AH458" s="67"/>
      <c r="AI458" s="68"/>
      <c r="AJ458" s="69">
        <f t="shared" si="1"/>
        <v>9</v>
      </c>
      <c r="AK458" s="70" t="str">
        <f t="shared" si="98"/>
        <v/>
      </c>
      <c r="AL458" s="71" t="s">
        <v>17409</v>
      </c>
      <c r="AM458" s="71"/>
      <c r="AN458" s="70">
        <f t="shared" si="99"/>
        <v>43519</v>
      </c>
      <c r="AO458" s="70"/>
      <c r="AP458" s="74">
        <f ca="1"/>
        <v>450</v>
      </c>
    </row>
    <row r="459" spans="1:42" ht="14.4">
      <c r="A459" s="55" t="s">
        <v>2311</v>
      </c>
      <c r="B459" s="56" t="s">
        <v>89</v>
      </c>
      <c r="C459" s="57">
        <v>43503</v>
      </c>
      <c r="D459" s="56" t="s">
        <v>90</v>
      </c>
      <c r="E459" s="56" t="s">
        <v>140</v>
      </c>
      <c r="F459" s="58" t="s">
        <v>106</v>
      </c>
      <c r="G459" s="58" t="s">
        <v>107</v>
      </c>
      <c r="H459" s="56" t="s">
        <v>140</v>
      </c>
      <c r="I459" s="57"/>
      <c r="J459" s="57">
        <f t="shared" si="82"/>
        <v>43533</v>
      </c>
      <c r="K459" s="56" t="s">
        <v>18</v>
      </c>
      <c r="L459" s="56" t="s">
        <v>18</v>
      </c>
      <c r="M459" s="60" t="s">
        <v>2312</v>
      </c>
      <c r="N459" s="56" t="s">
        <v>2313</v>
      </c>
      <c r="O459" s="56" t="s">
        <v>44</v>
      </c>
      <c r="P459" s="56" t="s">
        <v>2309</v>
      </c>
      <c r="Q459" s="56" t="s">
        <v>96</v>
      </c>
      <c r="R459" s="57">
        <v>43503</v>
      </c>
      <c r="S459" s="56" t="s">
        <v>108</v>
      </c>
      <c r="T459" s="56" t="s">
        <v>108</v>
      </c>
      <c r="U459" s="57"/>
      <c r="V459" s="62"/>
      <c r="W459" s="62">
        <v>0</v>
      </c>
      <c r="X459" s="57"/>
      <c r="Y459" s="56" t="s">
        <v>108</v>
      </c>
      <c r="Z459" s="56" t="s">
        <v>121</v>
      </c>
      <c r="AA459" s="57">
        <v>43509</v>
      </c>
      <c r="AB459" s="63" t="s">
        <v>147</v>
      </c>
      <c r="AC459" s="64" t="s">
        <v>2314</v>
      </c>
      <c r="AD459" s="65" t="s">
        <v>97</v>
      </c>
      <c r="AE459" s="65" t="s">
        <v>90</v>
      </c>
      <c r="AF459" s="66"/>
      <c r="AG459" s="66"/>
      <c r="AH459" s="67"/>
      <c r="AI459" s="68"/>
      <c r="AJ459" s="69">
        <f t="shared" si="1"/>
        <v>6</v>
      </c>
      <c r="AK459" s="70">
        <f t="shared" si="98"/>
        <v>43533</v>
      </c>
      <c r="AL459" s="71">
        <v>24</v>
      </c>
      <c r="AM459" s="71"/>
      <c r="AN459" s="70">
        <f t="shared" si="99"/>
        <v>43513</v>
      </c>
      <c r="AO459" s="70"/>
      <c r="AP459" s="74">
        <f ca="1"/>
        <v>456</v>
      </c>
    </row>
    <row r="460" spans="1:42" ht="14.4">
      <c r="A460" s="55" t="s">
        <v>2315</v>
      </c>
      <c r="B460" s="56" t="s">
        <v>89</v>
      </c>
      <c r="C460" s="57">
        <v>43521</v>
      </c>
      <c r="D460" s="56" t="s">
        <v>119</v>
      </c>
      <c r="E460" s="56" t="s">
        <v>140</v>
      </c>
      <c r="F460" s="58" t="s">
        <v>106</v>
      </c>
      <c r="G460" s="58" t="s">
        <v>107</v>
      </c>
      <c r="H460" s="56" t="s">
        <v>140</v>
      </c>
      <c r="I460" s="57"/>
      <c r="J460" s="57">
        <f t="shared" si="82"/>
        <v>43551</v>
      </c>
      <c r="K460" s="56" t="s">
        <v>18</v>
      </c>
      <c r="L460" s="56" t="s">
        <v>14</v>
      </c>
      <c r="M460" s="60" t="s">
        <v>2316</v>
      </c>
      <c r="N460" s="56" t="s">
        <v>2317</v>
      </c>
      <c r="O460" s="56"/>
      <c r="P460" s="56" t="s">
        <v>108</v>
      </c>
      <c r="Q460" s="56" t="s">
        <v>96</v>
      </c>
      <c r="R460" s="57"/>
      <c r="S460" s="56" t="s">
        <v>108</v>
      </c>
      <c r="T460" s="56" t="s">
        <v>108</v>
      </c>
      <c r="U460" s="57"/>
      <c r="V460" s="76"/>
      <c r="W460" s="62" t="s">
        <v>108</v>
      </c>
      <c r="X460" s="57"/>
      <c r="Y460" s="56" t="s">
        <v>108</v>
      </c>
      <c r="Z460" s="56" t="s">
        <v>123</v>
      </c>
      <c r="AA460" s="57">
        <v>43521</v>
      </c>
      <c r="AB460" s="63" t="s">
        <v>147</v>
      </c>
      <c r="AC460" s="64" t="s">
        <v>2318</v>
      </c>
      <c r="AD460" s="65" t="s">
        <v>118</v>
      </c>
      <c r="AE460" s="65"/>
      <c r="AF460" s="66"/>
      <c r="AG460" s="66"/>
      <c r="AH460" s="67"/>
      <c r="AI460" s="68"/>
      <c r="AJ460" s="69">
        <f t="shared" si="1"/>
        <v>0</v>
      </c>
      <c r="AK460" s="70" t="str">
        <f t="shared" si="98"/>
        <v/>
      </c>
      <c r="AL460" s="71" t="s">
        <v>17409</v>
      </c>
      <c r="AM460" s="71"/>
      <c r="AN460" s="70">
        <f t="shared" si="99"/>
        <v>43531</v>
      </c>
      <c r="AO460" s="70"/>
      <c r="AP460" s="74">
        <f ca="1"/>
        <v>438</v>
      </c>
    </row>
    <row r="461" spans="1:42" ht="14.4">
      <c r="A461" s="55" t="s">
        <v>2319</v>
      </c>
      <c r="B461" s="56" t="s">
        <v>89</v>
      </c>
      <c r="C461" s="57">
        <v>43623</v>
      </c>
      <c r="D461" s="56" t="s">
        <v>90</v>
      </c>
      <c r="E461" s="56" t="s">
        <v>12</v>
      </c>
      <c r="F461" s="58" t="s">
        <v>106</v>
      </c>
      <c r="G461" s="58" t="s">
        <v>107</v>
      </c>
      <c r="H461" s="56" t="s">
        <v>12</v>
      </c>
      <c r="I461" s="57"/>
      <c r="J461" s="57">
        <f t="shared" si="82"/>
        <v>43653</v>
      </c>
      <c r="K461" s="56" t="s">
        <v>18</v>
      </c>
      <c r="L461" s="56" t="s">
        <v>14</v>
      </c>
      <c r="M461" s="60" t="s">
        <v>2320</v>
      </c>
      <c r="N461" s="56" t="s">
        <v>2321</v>
      </c>
      <c r="O461" s="56" t="s">
        <v>143</v>
      </c>
      <c r="P461" s="56" t="s">
        <v>2322</v>
      </c>
      <c r="Q461" s="56" t="s">
        <v>28</v>
      </c>
      <c r="R461" s="57"/>
      <c r="S461" s="56"/>
      <c r="T461" s="56"/>
      <c r="U461" s="57"/>
      <c r="V461" s="62"/>
      <c r="W461" s="62"/>
      <c r="X461" s="57"/>
      <c r="Y461" s="56"/>
      <c r="Z461" s="56" t="s">
        <v>123</v>
      </c>
      <c r="AA461" s="57">
        <v>43623</v>
      </c>
      <c r="AB461" s="63"/>
      <c r="AC461" s="64" t="s">
        <v>2323</v>
      </c>
      <c r="AD461" s="56" t="s">
        <v>179</v>
      </c>
      <c r="AE461" s="56" t="s">
        <v>90</v>
      </c>
      <c r="AF461" s="61"/>
      <c r="AG461" s="61"/>
      <c r="AH461" s="67"/>
      <c r="AI461" s="68"/>
      <c r="AJ461" s="69">
        <f t="shared" si="1"/>
        <v>0</v>
      </c>
      <c r="AK461" s="70" t="str">
        <f t="shared" si="98"/>
        <v/>
      </c>
      <c r="AL461" s="71" t="s">
        <v>17409</v>
      </c>
      <c r="AM461" s="71"/>
      <c r="AN461" s="70">
        <f t="shared" si="99"/>
        <v>43633</v>
      </c>
      <c r="AO461" s="70"/>
      <c r="AP461" s="74">
        <f ca="1"/>
        <v>336</v>
      </c>
    </row>
    <row r="462" spans="1:42" ht="14.4">
      <c r="A462" s="55" t="s">
        <v>2324</v>
      </c>
      <c r="B462" s="56" t="s">
        <v>89</v>
      </c>
      <c r="C462" s="57">
        <v>43627</v>
      </c>
      <c r="D462" s="56" t="s">
        <v>119</v>
      </c>
      <c r="E462" s="56" t="s">
        <v>140</v>
      </c>
      <c r="F462" s="58" t="s">
        <v>106</v>
      </c>
      <c r="G462" s="58" t="s">
        <v>107</v>
      </c>
      <c r="H462" s="56" t="s">
        <v>140</v>
      </c>
      <c r="I462" s="57"/>
      <c r="J462" s="57">
        <f t="shared" si="82"/>
        <v>43657</v>
      </c>
      <c r="K462" s="56" t="s">
        <v>18</v>
      </c>
      <c r="L462" s="56" t="s">
        <v>14</v>
      </c>
      <c r="M462" s="60" t="s">
        <v>2320</v>
      </c>
      <c r="N462" s="56" t="s">
        <v>2321</v>
      </c>
      <c r="O462" s="56" t="s">
        <v>143</v>
      </c>
      <c r="P462" s="56" t="s">
        <v>2322</v>
      </c>
      <c r="Q462" s="56" t="s">
        <v>28</v>
      </c>
      <c r="R462" s="57"/>
      <c r="S462" s="56" t="s">
        <v>108</v>
      </c>
      <c r="T462" s="56" t="s">
        <v>108</v>
      </c>
      <c r="U462" s="57"/>
      <c r="V462" s="62"/>
      <c r="W462" s="62" t="s">
        <v>108</v>
      </c>
      <c r="X462" s="57"/>
      <c r="Y462" s="56" t="s">
        <v>108</v>
      </c>
      <c r="Z462" s="56" t="s">
        <v>108</v>
      </c>
      <c r="AA462" s="57">
        <v>43627</v>
      </c>
      <c r="AB462" s="63" t="s">
        <v>484</v>
      </c>
      <c r="AC462" s="64" t="s">
        <v>2325</v>
      </c>
      <c r="AD462" s="56" t="s">
        <v>224</v>
      </c>
      <c r="AE462" s="56"/>
      <c r="AF462" s="61"/>
      <c r="AG462" s="61"/>
      <c r="AH462" s="67"/>
      <c r="AI462" s="68"/>
      <c r="AJ462" s="69">
        <f t="shared" si="1"/>
        <v>0</v>
      </c>
      <c r="AK462" s="70" t="str">
        <f t="shared" si="98"/>
        <v/>
      </c>
      <c r="AL462" s="71" t="s">
        <v>17409</v>
      </c>
      <c r="AM462" s="71"/>
      <c r="AN462" s="70">
        <f t="shared" si="99"/>
        <v>43637</v>
      </c>
      <c r="AO462" s="70"/>
      <c r="AP462" s="74">
        <f ca="1"/>
        <v>332</v>
      </c>
    </row>
    <row r="463" spans="1:42" ht="14.4">
      <c r="A463" s="55" t="s">
        <v>2326</v>
      </c>
      <c r="B463" s="56" t="s">
        <v>89</v>
      </c>
      <c r="C463" s="57">
        <v>43773</v>
      </c>
      <c r="D463" s="56" t="s">
        <v>131</v>
      </c>
      <c r="E463" s="56" t="s">
        <v>297</v>
      </c>
      <c r="F463" s="58" t="s">
        <v>106</v>
      </c>
      <c r="G463" s="58" t="s">
        <v>107</v>
      </c>
      <c r="H463" s="56" t="s">
        <v>140</v>
      </c>
      <c r="I463" s="59"/>
      <c r="J463" s="59">
        <f t="shared" si="82"/>
        <v>43803</v>
      </c>
      <c r="K463" s="56" t="s">
        <v>18</v>
      </c>
      <c r="L463" s="56" t="s">
        <v>18</v>
      </c>
      <c r="M463" s="60" t="s">
        <v>2327</v>
      </c>
      <c r="N463" s="56" t="s">
        <v>2328</v>
      </c>
      <c r="O463" s="56" t="s">
        <v>29</v>
      </c>
      <c r="P463" s="56" t="s">
        <v>2329</v>
      </c>
      <c r="Q463" s="56" t="s">
        <v>117</v>
      </c>
      <c r="R463" s="59"/>
      <c r="S463" s="56" t="s">
        <v>108</v>
      </c>
      <c r="T463" s="56" t="s">
        <v>108</v>
      </c>
      <c r="U463" s="57"/>
      <c r="V463" s="62" t="s">
        <v>122</v>
      </c>
      <c r="W463" s="62" t="s">
        <v>122</v>
      </c>
      <c r="X463" s="59"/>
      <c r="Y463" s="56" t="s">
        <v>108</v>
      </c>
      <c r="Z463" s="56" t="s">
        <v>121</v>
      </c>
      <c r="AA463" s="57">
        <v>43782</v>
      </c>
      <c r="AB463" s="63" t="s">
        <v>318</v>
      </c>
      <c r="AC463" s="64" t="s">
        <v>2330</v>
      </c>
      <c r="AD463" s="56" t="s">
        <v>97</v>
      </c>
      <c r="AE463" s="56" t="s">
        <v>119</v>
      </c>
      <c r="AF463" s="61"/>
      <c r="AG463" s="61"/>
      <c r="AH463" s="67"/>
      <c r="AI463" s="68"/>
      <c r="AJ463" s="69">
        <f t="shared" si="1"/>
        <v>9</v>
      </c>
      <c r="AK463" s="70"/>
      <c r="AL463" s="71"/>
      <c r="AM463" s="71"/>
      <c r="AN463" s="70"/>
      <c r="AO463" s="70"/>
      <c r="AP463" s="74">
        <f ca="1"/>
        <v>186</v>
      </c>
    </row>
    <row r="464" spans="1:42" ht="14.4">
      <c r="A464" s="55" t="s">
        <v>2331</v>
      </c>
      <c r="B464" s="56" t="s">
        <v>89</v>
      </c>
      <c r="C464" s="57">
        <v>43773</v>
      </c>
      <c r="D464" s="56" t="s">
        <v>90</v>
      </c>
      <c r="E464" s="56" t="s">
        <v>297</v>
      </c>
      <c r="F464" s="58" t="s">
        <v>106</v>
      </c>
      <c r="G464" s="58" t="s">
        <v>107</v>
      </c>
      <c r="H464" s="56" t="s">
        <v>140</v>
      </c>
      <c r="I464" s="59"/>
      <c r="J464" s="59">
        <f t="shared" si="82"/>
        <v>43803</v>
      </c>
      <c r="K464" s="56" t="s">
        <v>18</v>
      </c>
      <c r="L464" s="56" t="s">
        <v>18</v>
      </c>
      <c r="M464" s="60" t="s">
        <v>2327</v>
      </c>
      <c r="N464" s="56" t="s">
        <v>2332</v>
      </c>
      <c r="O464" s="56" t="s">
        <v>29</v>
      </c>
      <c r="P464" s="56" t="s">
        <v>2333</v>
      </c>
      <c r="Q464" s="56" t="s">
        <v>117</v>
      </c>
      <c r="R464" s="59"/>
      <c r="S464" s="56" t="s">
        <v>108</v>
      </c>
      <c r="T464" s="56" t="s">
        <v>108</v>
      </c>
      <c r="U464" s="57"/>
      <c r="V464" s="62" t="s">
        <v>122</v>
      </c>
      <c r="W464" s="62" t="s">
        <v>122</v>
      </c>
      <c r="X464" s="59"/>
      <c r="Y464" s="56" t="s">
        <v>108</v>
      </c>
      <c r="Z464" s="56" t="s">
        <v>121</v>
      </c>
      <c r="AA464" s="57">
        <v>43802</v>
      </c>
      <c r="AB464" s="63" t="s">
        <v>318</v>
      </c>
      <c r="AC464" s="64" t="s">
        <v>2334</v>
      </c>
      <c r="AD464" s="56" t="s">
        <v>97</v>
      </c>
      <c r="AE464" s="56" t="s">
        <v>119</v>
      </c>
      <c r="AF464" s="61"/>
      <c r="AG464" s="61"/>
      <c r="AH464" s="67"/>
      <c r="AI464" s="68"/>
      <c r="AJ464" s="69">
        <f t="shared" si="1"/>
        <v>29</v>
      </c>
      <c r="AK464" s="70"/>
      <c r="AL464" s="71"/>
      <c r="AM464" s="71"/>
      <c r="AN464" s="70"/>
      <c r="AO464" s="70"/>
      <c r="AP464" s="74">
        <f ca="1"/>
        <v>186</v>
      </c>
    </row>
    <row r="465" spans="1:42" ht="14.4">
      <c r="A465" s="55" t="s">
        <v>2335</v>
      </c>
      <c r="B465" s="56" t="s">
        <v>89</v>
      </c>
      <c r="C465" s="57">
        <v>43763</v>
      </c>
      <c r="D465" s="56" t="s">
        <v>131</v>
      </c>
      <c r="E465" s="56" t="s">
        <v>297</v>
      </c>
      <c r="F465" s="58" t="s">
        <v>106</v>
      </c>
      <c r="G465" s="58" t="s">
        <v>107</v>
      </c>
      <c r="H465" s="56" t="s">
        <v>140</v>
      </c>
      <c r="I465" s="59"/>
      <c r="J465" s="59">
        <f t="shared" si="82"/>
        <v>43793</v>
      </c>
      <c r="K465" s="56" t="s">
        <v>18</v>
      </c>
      <c r="L465" s="56" t="s">
        <v>18</v>
      </c>
      <c r="M465" s="60" t="s">
        <v>2336</v>
      </c>
      <c r="N465" s="56" t="s">
        <v>2337</v>
      </c>
      <c r="O465" s="56" t="s">
        <v>29</v>
      </c>
      <c r="P465" s="56" t="s">
        <v>626</v>
      </c>
      <c r="Q465" s="56" t="s">
        <v>117</v>
      </c>
      <c r="R465" s="59"/>
      <c r="S465" s="56" t="s">
        <v>108</v>
      </c>
      <c r="T465" s="56" t="s">
        <v>108</v>
      </c>
      <c r="U465" s="57"/>
      <c r="V465" s="77"/>
      <c r="W465" s="62" t="s">
        <v>122</v>
      </c>
      <c r="X465" s="59"/>
      <c r="Y465" s="56" t="s">
        <v>108</v>
      </c>
      <c r="Z465" s="56" t="s">
        <v>121</v>
      </c>
      <c r="AA465" s="57">
        <v>43770</v>
      </c>
      <c r="AB465" s="63" t="s">
        <v>389</v>
      </c>
      <c r="AC465" s="64" t="s">
        <v>2338</v>
      </c>
      <c r="AD465" s="56" t="s">
        <v>97</v>
      </c>
      <c r="AE465" s="56" t="s">
        <v>119</v>
      </c>
      <c r="AF465" s="61"/>
      <c r="AG465" s="61"/>
      <c r="AH465" s="67"/>
      <c r="AI465" s="68"/>
      <c r="AJ465" s="69">
        <f t="shared" si="1"/>
        <v>7</v>
      </c>
      <c r="AK465" s="70" t="str">
        <f t="shared" ref="AK465:AK470" si="100">IF(R465="","",SUM(R465+30))</f>
        <v/>
      </c>
      <c r="AL465" s="71" t="s">
        <v>17409</v>
      </c>
      <c r="AM465" s="71"/>
      <c r="AN465" s="70"/>
      <c r="AO465" s="70"/>
      <c r="AP465" s="74">
        <f ca="1"/>
        <v>196</v>
      </c>
    </row>
    <row r="466" spans="1:42" ht="14.4">
      <c r="A466" s="55" t="s">
        <v>2339</v>
      </c>
      <c r="B466" s="56" t="s">
        <v>89</v>
      </c>
      <c r="C466" s="57">
        <v>43668</v>
      </c>
      <c r="D466" s="56" t="s">
        <v>131</v>
      </c>
      <c r="E466" s="56" t="s">
        <v>105</v>
      </c>
      <c r="F466" s="58" t="s">
        <v>106</v>
      </c>
      <c r="G466" s="58" t="s">
        <v>107</v>
      </c>
      <c r="H466" s="56" t="s">
        <v>105</v>
      </c>
      <c r="I466" s="59"/>
      <c r="J466" s="59">
        <f t="shared" si="82"/>
        <v>43698</v>
      </c>
      <c r="K466" s="56" t="s">
        <v>18</v>
      </c>
      <c r="L466" s="56" t="s">
        <v>108</v>
      </c>
      <c r="M466" s="60" t="s">
        <v>2340</v>
      </c>
      <c r="N466" s="56" t="s">
        <v>2341</v>
      </c>
      <c r="O466" s="56" t="s">
        <v>29</v>
      </c>
      <c r="P466" s="56" t="s">
        <v>2342</v>
      </c>
      <c r="Q466" s="56" t="s">
        <v>117</v>
      </c>
      <c r="R466" s="59"/>
      <c r="S466" s="56" t="s">
        <v>108</v>
      </c>
      <c r="T466" s="56" t="s">
        <v>108</v>
      </c>
      <c r="U466" s="59"/>
      <c r="V466" s="62" t="s">
        <v>122</v>
      </c>
      <c r="W466" s="76" t="s">
        <v>122</v>
      </c>
      <c r="X466" s="59"/>
      <c r="Y466" s="56" t="s">
        <v>108</v>
      </c>
      <c r="Z466" s="56" t="s">
        <v>121</v>
      </c>
      <c r="AA466" s="57">
        <v>43671</v>
      </c>
      <c r="AB466" s="63" t="s">
        <v>163</v>
      </c>
      <c r="AC466" s="64" t="s">
        <v>2343</v>
      </c>
      <c r="AD466" s="65" t="s">
        <v>97</v>
      </c>
      <c r="AE466" s="56" t="s">
        <v>119</v>
      </c>
      <c r="AF466" s="61"/>
      <c r="AG466" s="61"/>
      <c r="AH466" s="67"/>
      <c r="AI466" s="68"/>
      <c r="AJ466" s="69">
        <f t="shared" si="1"/>
        <v>3</v>
      </c>
      <c r="AK466" s="70" t="str">
        <f t="shared" si="100"/>
        <v/>
      </c>
      <c r="AL466" s="71" t="s">
        <v>17409</v>
      </c>
      <c r="AM466" s="71"/>
      <c r="AN466" s="70">
        <f t="shared" ref="AN466:AN470" si="101">IF(C466="","",SUM(C466+10))</f>
        <v>43678</v>
      </c>
      <c r="AO466" s="70"/>
      <c r="AP466" s="74">
        <f ca="1"/>
        <v>291</v>
      </c>
    </row>
    <row r="467" spans="1:42" ht="14.4">
      <c r="A467" s="55" t="s">
        <v>2344</v>
      </c>
      <c r="B467" s="56" t="s">
        <v>89</v>
      </c>
      <c r="C467" s="57">
        <v>43670</v>
      </c>
      <c r="D467" s="56" t="s">
        <v>131</v>
      </c>
      <c r="E467" s="56" t="s">
        <v>105</v>
      </c>
      <c r="F467" s="58" t="s">
        <v>106</v>
      </c>
      <c r="G467" s="58" t="s">
        <v>107</v>
      </c>
      <c r="H467" s="56" t="s">
        <v>105</v>
      </c>
      <c r="I467" s="57"/>
      <c r="J467" s="57">
        <f t="shared" si="82"/>
        <v>43700</v>
      </c>
      <c r="K467" s="56" t="s">
        <v>18</v>
      </c>
      <c r="L467" s="56" t="s">
        <v>108</v>
      </c>
      <c r="M467" s="60" t="s">
        <v>2345</v>
      </c>
      <c r="N467" s="56" t="s">
        <v>2346</v>
      </c>
      <c r="O467" s="56" t="s">
        <v>29</v>
      </c>
      <c r="P467" s="56" t="s">
        <v>2347</v>
      </c>
      <c r="Q467" s="56" t="s">
        <v>117</v>
      </c>
      <c r="R467" s="57"/>
      <c r="S467" s="56" t="s">
        <v>108</v>
      </c>
      <c r="T467" s="56" t="s">
        <v>108</v>
      </c>
      <c r="U467" s="57"/>
      <c r="V467" s="62" t="s">
        <v>122</v>
      </c>
      <c r="W467" s="76" t="s">
        <v>122</v>
      </c>
      <c r="X467" s="57"/>
      <c r="Y467" s="56" t="s">
        <v>108</v>
      </c>
      <c r="Z467" s="56" t="s">
        <v>121</v>
      </c>
      <c r="AA467" s="57">
        <v>43692</v>
      </c>
      <c r="AB467" s="63" t="s">
        <v>163</v>
      </c>
      <c r="AC467" s="64" t="s">
        <v>2348</v>
      </c>
      <c r="AD467" s="65" t="s">
        <v>97</v>
      </c>
      <c r="AE467" s="56" t="s">
        <v>119</v>
      </c>
      <c r="AF467" s="61"/>
      <c r="AG467" s="61"/>
      <c r="AH467" s="67"/>
      <c r="AI467" s="68"/>
      <c r="AJ467" s="69">
        <f t="shared" si="1"/>
        <v>22</v>
      </c>
      <c r="AK467" s="70" t="str">
        <f t="shared" si="100"/>
        <v/>
      </c>
      <c r="AL467" s="71" t="s">
        <v>17409</v>
      </c>
      <c r="AM467" s="71"/>
      <c r="AN467" s="70">
        <f t="shared" si="101"/>
        <v>43680</v>
      </c>
      <c r="AO467" s="70"/>
      <c r="AP467" s="74">
        <f ca="1"/>
        <v>289</v>
      </c>
    </row>
    <row r="468" spans="1:42" ht="14.4">
      <c r="A468" s="55" t="s">
        <v>2349</v>
      </c>
      <c r="B468" s="56" t="s">
        <v>89</v>
      </c>
      <c r="C468" s="57">
        <v>43676</v>
      </c>
      <c r="D468" s="56" t="s">
        <v>131</v>
      </c>
      <c r="E468" s="56" t="s">
        <v>105</v>
      </c>
      <c r="F468" s="58" t="s">
        <v>106</v>
      </c>
      <c r="G468" s="58" t="s">
        <v>107</v>
      </c>
      <c r="H468" s="56" t="s">
        <v>105</v>
      </c>
      <c r="I468" s="57"/>
      <c r="J468" s="57">
        <f t="shared" si="82"/>
        <v>43706</v>
      </c>
      <c r="K468" s="56" t="s">
        <v>18</v>
      </c>
      <c r="L468" s="56" t="s">
        <v>108</v>
      </c>
      <c r="M468" s="60" t="s">
        <v>2345</v>
      </c>
      <c r="N468" s="56" t="s">
        <v>2350</v>
      </c>
      <c r="O468" s="56" t="s">
        <v>29</v>
      </c>
      <c r="P468" s="56" t="s">
        <v>2351</v>
      </c>
      <c r="Q468" s="56" t="s">
        <v>117</v>
      </c>
      <c r="R468" s="57"/>
      <c r="S468" s="56" t="s">
        <v>108</v>
      </c>
      <c r="T468" s="56" t="s">
        <v>108</v>
      </c>
      <c r="U468" s="57"/>
      <c r="V468" s="62" t="s">
        <v>122</v>
      </c>
      <c r="W468" s="76" t="s">
        <v>122</v>
      </c>
      <c r="X468" s="57"/>
      <c r="Y468" s="56" t="s">
        <v>108</v>
      </c>
      <c r="Z468" s="56" t="s">
        <v>121</v>
      </c>
      <c r="AA468" s="57">
        <v>43679</v>
      </c>
      <c r="AB468" s="63" t="s">
        <v>163</v>
      </c>
      <c r="AC468" s="64" t="s">
        <v>2352</v>
      </c>
      <c r="AD468" s="65" t="s">
        <v>97</v>
      </c>
      <c r="AE468" s="56" t="s">
        <v>119</v>
      </c>
      <c r="AF468" s="61"/>
      <c r="AG468" s="61"/>
      <c r="AH468" s="67"/>
      <c r="AI468" s="68"/>
      <c r="AJ468" s="69">
        <f t="shared" si="1"/>
        <v>3</v>
      </c>
      <c r="AK468" s="70" t="str">
        <f t="shared" si="100"/>
        <v/>
      </c>
      <c r="AL468" s="71" t="s">
        <v>17409</v>
      </c>
      <c r="AM468" s="71"/>
      <c r="AN468" s="70">
        <f t="shared" si="101"/>
        <v>43686</v>
      </c>
      <c r="AO468" s="70"/>
      <c r="AP468" s="74">
        <f ca="1"/>
        <v>283</v>
      </c>
    </row>
    <row r="469" spans="1:42" ht="26.5">
      <c r="A469" s="55" t="s">
        <v>2353</v>
      </c>
      <c r="B469" s="56" t="s">
        <v>89</v>
      </c>
      <c r="C469" s="57">
        <v>43689</v>
      </c>
      <c r="D469" s="56" t="s">
        <v>131</v>
      </c>
      <c r="E469" s="56" t="s">
        <v>105</v>
      </c>
      <c r="F469" s="58" t="s">
        <v>106</v>
      </c>
      <c r="G469" s="58" t="s">
        <v>107</v>
      </c>
      <c r="H469" s="56" t="s">
        <v>105</v>
      </c>
      <c r="I469" s="59"/>
      <c r="J469" s="59">
        <f t="shared" si="82"/>
        <v>43719</v>
      </c>
      <c r="K469" s="56" t="s">
        <v>18</v>
      </c>
      <c r="L469" s="56" t="s">
        <v>108</v>
      </c>
      <c r="M469" s="60" t="s">
        <v>2345</v>
      </c>
      <c r="N469" s="65" t="s">
        <v>2354</v>
      </c>
      <c r="O469" s="56" t="s">
        <v>29</v>
      </c>
      <c r="P469" s="56" t="s">
        <v>2355</v>
      </c>
      <c r="Q469" s="56" t="s">
        <v>117</v>
      </c>
      <c r="R469" s="57"/>
      <c r="S469" s="56" t="s">
        <v>108</v>
      </c>
      <c r="T469" s="56" t="s">
        <v>108</v>
      </c>
      <c r="U469" s="59"/>
      <c r="V469" s="62" t="s">
        <v>122</v>
      </c>
      <c r="W469" s="76" t="s">
        <v>122</v>
      </c>
      <c r="X469" s="59"/>
      <c r="Y469" s="56" t="s">
        <v>108</v>
      </c>
      <c r="Z469" s="56" t="s">
        <v>121</v>
      </c>
      <c r="AA469" s="57">
        <v>43693</v>
      </c>
      <c r="AB469" s="63" t="s">
        <v>124</v>
      </c>
      <c r="AC469" s="64" t="s">
        <v>2356</v>
      </c>
      <c r="AD469" s="65" t="s">
        <v>97</v>
      </c>
      <c r="AE469" s="56" t="s">
        <v>119</v>
      </c>
      <c r="AF469" s="61"/>
      <c r="AG469" s="61"/>
      <c r="AH469" s="67"/>
      <c r="AI469" s="68"/>
      <c r="AJ469" s="69">
        <f t="shared" si="1"/>
        <v>4</v>
      </c>
      <c r="AK469" s="70" t="str">
        <f t="shared" si="100"/>
        <v/>
      </c>
      <c r="AL469" s="71" t="s">
        <v>17409</v>
      </c>
      <c r="AM469" s="71"/>
      <c r="AN469" s="70">
        <f t="shared" si="101"/>
        <v>43699</v>
      </c>
      <c r="AO469" s="70"/>
      <c r="AP469" s="74">
        <f ca="1"/>
        <v>270</v>
      </c>
    </row>
    <row r="470" spans="1:42" ht="26.5">
      <c r="A470" s="55" t="s">
        <v>2357</v>
      </c>
      <c r="B470" s="56" t="s">
        <v>89</v>
      </c>
      <c r="C470" s="57">
        <v>43689</v>
      </c>
      <c r="D470" s="56" t="s">
        <v>131</v>
      </c>
      <c r="E470" s="56" t="s">
        <v>105</v>
      </c>
      <c r="F470" s="58" t="s">
        <v>106</v>
      </c>
      <c r="G470" s="58" t="s">
        <v>107</v>
      </c>
      <c r="H470" s="56" t="s">
        <v>105</v>
      </c>
      <c r="I470" s="59"/>
      <c r="J470" s="59">
        <f t="shared" si="82"/>
        <v>43719</v>
      </c>
      <c r="K470" s="56" t="s">
        <v>18</v>
      </c>
      <c r="L470" s="56" t="s">
        <v>14</v>
      </c>
      <c r="M470" s="60" t="s">
        <v>2345</v>
      </c>
      <c r="N470" s="65" t="s">
        <v>2354</v>
      </c>
      <c r="O470" s="56" t="s">
        <v>29</v>
      </c>
      <c r="P470" s="56" t="s">
        <v>2358</v>
      </c>
      <c r="Q470" s="56" t="s">
        <v>117</v>
      </c>
      <c r="R470" s="57"/>
      <c r="S470" s="56" t="s">
        <v>108</v>
      </c>
      <c r="T470" s="56" t="s">
        <v>108</v>
      </c>
      <c r="U470" s="59"/>
      <c r="V470" s="62" t="s">
        <v>122</v>
      </c>
      <c r="W470" s="76" t="s">
        <v>122</v>
      </c>
      <c r="X470" s="59"/>
      <c r="Y470" s="56" t="s">
        <v>108</v>
      </c>
      <c r="Z470" s="56" t="s">
        <v>123</v>
      </c>
      <c r="AA470" s="57">
        <v>43703</v>
      </c>
      <c r="AB470" s="63" t="s">
        <v>124</v>
      </c>
      <c r="AC470" s="60" t="s">
        <v>2359</v>
      </c>
      <c r="AD470" s="56" t="s">
        <v>705</v>
      </c>
      <c r="AE470" s="56" t="s">
        <v>131</v>
      </c>
      <c r="AF470" s="61"/>
      <c r="AG470" s="61"/>
      <c r="AH470" s="67"/>
      <c r="AI470" s="68"/>
      <c r="AJ470" s="69">
        <f t="shared" si="1"/>
        <v>14</v>
      </c>
      <c r="AK470" s="70" t="str">
        <f t="shared" si="100"/>
        <v/>
      </c>
      <c r="AL470" s="71" t="s">
        <v>17409</v>
      </c>
      <c r="AM470" s="71"/>
      <c r="AN470" s="70">
        <f t="shared" si="101"/>
        <v>43699</v>
      </c>
      <c r="AO470" s="70"/>
      <c r="AP470" s="74">
        <f ca="1"/>
        <v>270</v>
      </c>
    </row>
    <row r="471" spans="1:42" ht="14.4">
      <c r="A471" s="55" t="s">
        <v>2360</v>
      </c>
      <c r="B471" s="56" t="s">
        <v>89</v>
      </c>
      <c r="C471" s="57">
        <v>43742</v>
      </c>
      <c r="D471" s="56" t="s">
        <v>131</v>
      </c>
      <c r="E471" s="56" t="s">
        <v>105</v>
      </c>
      <c r="F471" s="58" t="s">
        <v>106</v>
      </c>
      <c r="G471" s="58" t="s">
        <v>107</v>
      </c>
      <c r="H471" s="56" t="s">
        <v>105</v>
      </c>
      <c r="I471" s="59"/>
      <c r="J471" s="59">
        <f t="shared" si="82"/>
        <v>43772</v>
      </c>
      <c r="K471" s="56" t="s">
        <v>18</v>
      </c>
      <c r="L471" s="56" t="s">
        <v>108</v>
      </c>
      <c r="M471" s="60" t="s">
        <v>2345</v>
      </c>
      <c r="N471" s="56" t="s">
        <v>2361</v>
      </c>
      <c r="O471" s="56" t="s">
        <v>29</v>
      </c>
      <c r="P471" s="56" t="s">
        <v>1017</v>
      </c>
      <c r="Q471" s="56" t="s">
        <v>117</v>
      </c>
      <c r="R471" s="59"/>
      <c r="S471" s="56" t="s">
        <v>108</v>
      </c>
      <c r="T471" s="56" t="s">
        <v>108</v>
      </c>
      <c r="U471" s="57"/>
      <c r="V471" s="62" t="s">
        <v>122</v>
      </c>
      <c r="W471" s="76" t="s">
        <v>122</v>
      </c>
      <c r="X471" s="59"/>
      <c r="Y471" s="56" t="s">
        <v>108</v>
      </c>
      <c r="Z471" s="56" t="s">
        <v>121</v>
      </c>
      <c r="AA471" s="57">
        <v>43754</v>
      </c>
      <c r="AB471" s="63" t="s">
        <v>389</v>
      </c>
      <c r="AC471" s="64" t="s">
        <v>2362</v>
      </c>
      <c r="AD471" s="65" t="s">
        <v>97</v>
      </c>
      <c r="AE471" s="56" t="s">
        <v>119</v>
      </c>
      <c r="AF471" s="61"/>
      <c r="AG471" s="61"/>
      <c r="AH471" s="67"/>
      <c r="AI471" s="68"/>
      <c r="AJ471" s="69">
        <f t="shared" si="1"/>
        <v>12</v>
      </c>
      <c r="AK471" s="70"/>
      <c r="AL471" s="71"/>
      <c r="AM471" s="71"/>
      <c r="AN471" s="70"/>
      <c r="AO471" s="70"/>
      <c r="AP471" s="74">
        <f ca="1"/>
        <v>217</v>
      </c>
    </row>
    <row r="472" spans="1:42" ht="14.4">
      <c r="A472" s="55" t="s">
        <v>2364</v>
      </c>
      <c r="B472" s="56" t="s">
        <v>89</v>
      </c>
      <c r="C472" s="57">
        <v>43580</v>
      </c>
      <c r="D472" s="56" t="s">
        <v>90</v>
      </c>
      <c r="E472" s="56" t="s">
        <v>276</v>
      </c>
      <c r="F472" s="58" t="s">
        <v>214</v>
      </c>
      <c r="G472" s="58" t="s">
        <v>214</v>
      </c>
      <c r="H472" s="56" t="s">
        <v>276</v>
      </c>
      <c r="I472" s="57"/>
      <c r="J472" s="57">
        <v>43610</v>
      </c>
      <c r="K472" s="56" t="s">
        <v>18</v>
      </c>
      <c r="L472" s="56" t="s">
        <v>14</v>
      </c>
      <c r="M472" s="60" t="s">
        <v>2365</v>
      </c>
      <c r="N472" s="56" t="s">
        <v>2366</v>
      </c>
      <c r="O472" s="56"/>
      <c r="P472" s="56"/>
      <c r="Q472" s="56" t="s">
        <v>96</v>
      </c>
      <c r="R472" s="57"/>
      <c r="S472" s="56" t="s">
        <v>108</v>
      </c>
      <c r="T472" s="56" t="s">
        <v>18</v>
      </c>
      <c r="U472" s="57"/>
      <c r="V472" s="62"/>
      <c r="W472" s="62"/>
      <c r="X472" s="57"/>
      <c r="Y472" s="56" t="s">
        <v>108</v>
      </c>
      <c r="Z472" s="56" t="s">
        <v>123</v>
      </c>
      <c r="AA472" s="57">
        <v>43586</v>
      </c>
      <c r="AB472" s="75"/>
      <c r="AC472" s="64" t="s">
        <v>2377</v>
      </c>
      <c r="AD472" s="56" t="s">
        <v>294</v>
      </c>
      <c r="AE472" s="56"/>
      <c r="AF472" s="61"/>
      <c r="AG472" s="61"/>
      <c r="AH472" s="67"/>
      <c r="AI472" s="68"/>
      <c r="AJ472" s="69">
        <f t="shared" si="1"/>
        <v>6</v>
      </c>
      <c r="AK472" s="70" t="str">
        <f t="shared" ref="AK472:AK483" si="102">IF(R472="","",SUM(R472+30))</f>
        <v/>
      </c>
      <c r="AL472" s="71" t="s">
        <v>17409</v>
      </c>
      <c r="AM472" s="71"/>
      <c r="AN472" s="70">
        <f t="shared" ref="AN472:AN483" si="103">IF(C472="","",SUM(C472+10))</f>
        <v>43590</v>
      </c>
      <c r="AO472" s="70"/>
      <c r="AP472" s="74">
        <f ca="1"/>
        <v>379</v>
      </c>
    </row>
    <row r="473" spans="1:42" ht="14.4">
      <c r="A473" s="55" t="s">
        <v>2378</v>
      </c>
      <c r="B473" s="56" t="s">
        <v>89</v>
      </c>
      <c r="C473" s="57">
        <v>43539</v>
      </c>
      <c r="D473" s="56" t="s">
        <v>90</v>
      </c>
      <c r="E473" s="56" t="s">
        <v>12</v>
      </c>
      <c r="F473" s="58" t="s">
        <v>106</v>
      </c>
      <c r="G473" s="58" t="s">
        <v>107</v>
      </c>
      <c r="H473" s="56" t="s">
        <v>12</v>
      </c>
      <c r="I473" s="59"/>
      <c r="J473" s="59">
        <f t="shared" ref="J473:J501" si="104">IF(C473="","",SUM(C473+30))</f>
        <v>43569</v>
      </c>
      <c r="K473" s="56" t="s">
        <v>18</v>
      </c>
      <c r="L473" s="56" t="s">
        <v>18</v>
      </c>
      <c r="M473" s="60" t="s">
        <v>2379</v>
      </c>
      <c r="N473" s="56" t="s">
        <v>2380</v>
      </c>
      <c r="O473" s="56" t="s">
        <v>20</v>
      </c>
      <c r="P473" s="56" t="s">
        <v>2381</v>
      </c>
      <c r="Q473" s="56" t="s">
        <v>17</v>
      </c>
      <c r="R473" s="59"/>
      <c r="S473" s="56"/>
      <c r="T473" s="56"/>
      <c r="U473" s="57"/>
      <c r="V473" s="77"/>
      <c r="W473" s="77"/>
      <c r="X473" s="57"/>
      <c r="Y473" s="61"/>
      <c r="Z473" s="56" t="s">
        <v>121</v>
      </c>
      <c r="AA473" s="57">
        <v>43546</v>
      </c>
      <c r="AB473" s="63"/>
      <c r="AC473" s="64" t="s">
        <v>2382</v>
      </c>
      <c r="AD473" s="65" t="s">
        <v>97</v>
      </c>
      <c r="AE473" s="56" t="s">
        <v>90</v>
      </c>
      <c r="AF473" s="61"/>
      <c r="AG473" s="61"/>
      <c r="AH473" s="67"/>
      <c r="AI473" s="68"/>
      <c r="AJ473" s="69">
        <f t="shared" si="1"/>
        <v>7</v>
      </c>
      <c r="AK473" s="70" t="str">
        <f t="shared" si="102"/>
        <v/>
      </c>
      <c r="AL473" s="71" t="s">
        <v>17409</v>
      </c>
      <c r="AM473" s="71"/>
      <c r="AN473" s="70">
        <f t="shared" si="103"/>
        <v>43549</v>
      </c>
      <c r="AO473" s="70"/>
      <c r="AP473" s="74">
        <f ca="1"/>
        <v>420</v>
      </c>
    </row>
    <row r="474" spans="1:42" ht="14.4">
      <c r="A474" s="55" t="s">
        <v>2383</v>
      </c>
      <c r="B474" s="56" t="s">
        <v>89</v>
      </c>
      <c r="C474" s="57">
        <v>43578</v>
      </c>
      <c r="D474" s="56" t="s">
        <v>90</v>
      </c>
      <c r="E474" s="56" t="s">
        <v>112</v>
      </c>
      <c r="F474" s="58" t="s">
        <v>106</v>
      </c>
      <c r="G474" s="58" t="s">
        <v>113</v>
      </c>
      <c r="H474" s="56" t="s">
        <v>112</v>
      </c>
      <c r="I474" s="57"/>
      <c r="J474" s="57">
        <f t="shared" si="104"/>
        <v>43608</v>
      </c>
      <c r="K474" s="56" t="s">
        <v>18</v>
      </c>
      <c r="L474" s="56" t="s">
        <v>18</v>
      </c>
      <c r="M474" s="60" t="s">
        <v>2384</v>
      </c>
      <c r="N474" s="56" t="s">
        <v>2385</v>
      </c>
      <c r="O474" s="56" t="s">
        <v>266</v>
      </c>
      <c r="P474" s="56" t="s">
        <v>2386</v>
      </c>
      <c r="Q474" s="56" t="s">
        <v>116</v>
      </c>
      <c r="R474" s="57"/>
      <c r="S474" s="56" t="s">
        <v>108</v>
      </c>
      <c r="T474" s="56" t="s">
        <v>108</v>
      </c>
      <c r="U474" s="57">
        <v>43580</v>
      </c>
      <c r="V474" s="62"/>
      <c r="W474" s="62">
        <v>4.25</v>
      </c>
      <c r="X474" s="57">
        <v>43592</v>
      </c>
      <c r="Y474" s="56" t="s">
        <v>108</v>
      </c>
      <c r="Z474" s="56" t="s">
        <v>121</v>
      </c>
      <c r="AA474" s="57">
        <v>43581</v>
      </c>
      <c r="AB474" s="63" t="s">
        <v>244</v>
      </c>
      <c r="AC474" s="64" t="s">
        <v>2387</v>
      </c>
      <c r="AD474" s="56" t="s">
        <v>97</v>
      </c>
      <c r="AE474" s="56" t="s">
        <v>119</v>
      </c>
      <c r="AF474" s="61"/>
      <c r="AG474" s="61"/>
      <c r="AH474" s="67"/>
      <c r="AI474" s="68"/>
      <c r="AJ474" s="69">
        <f t="shared" si="1"/>
        <v>3</v>
      </c>
      <c r="AK474" s="70" t="str">
        <f t="shared" si="102"/>
        <v/>
      </c>
      <c r="AL474" s="71" t="s">
        <v>17409</v>
      </c>
      <c r="AM474" s="71"/>
      <c r="AN474" s="70">
        <f t="shared" si="103"/>
        <v>43588</v>
      </c>
      <c r="AO474" s="70"/>
      <c r="AP474" s="74">
        <f ca="1"/>
        <v>381</v>
      </c>
    </row>
    <row r="475" spans="1:42" ht="14.4">
      <c r="A475" s="55" t="s">
        <v>2388</v>
      </c>
      <c r="B475" s="56" t="s">
        <v>89</v>
      </c>
      <c r="C475" s="57">
        <v>43550</v>
      </c>
      <c r="D475" s="56" t="s">
        <v>90</v>
      </c>
      <c r="E475" s="56" t="s">
        <v>112</v>
      </c>
      <c r="F475" s="58" t="s">
        <v>106</v>
      </c>
      <c r="G475" s="58" t="s">
        <v>113</v>
      </c>
      <c r="H475" s="56" t="s">
        <v>112</v>
      </c>
      <c r="I475" s="57"/>
      <c r="J475" s="57">
        <f t="shared" si="104"/>
        <v>43580</v>
      </c>
      <c r="K475" s="56" t="s">
        <v>18</v>
      </c>
      <c r="L475" s="56" t="s">
        <v>18</v>
      </c>
      <c r="M475" s="60" t="s">
        <v>2389</v>
      </c>
      <c r="N475" s="56" t="s">
        <v>2385</v>
      </c>
      <c r="O475" s="56" t="s">
        <v>266</v>
      </c>
      <c r="P475" s="56" t="s">
        <v>2386</v>
      </c>
      <c r="Q475" s="56" t="s">
        <v>116</v>
      </c>
      <c r="R475" s="57"/>
      <c r="S475" s="56" t="s">
        <v>18</v>
      </c>
      <c r="T475" s="56" t="s">
        <v>14</v>
      </c>
      <c r="U475" s="57">
        <v>43551</v>
      </c>
      <c r="V475" s="62"/>
      <c r="W475" s="62">
        <v>4.25</v>
      </c>
      <c r="X475" s="57">
        <v>43607</v>
      </c>
      <c r="Y475" s="56" t="s">
        <v>108</v>
      </c>
      <c r="Z475" s="56" t="s">
        <v>123</v>
      </c>
      <c r="AA475" s="57">
        <v>43607</v>
      </c>
      <c r="AB475" s="63" t="s">
        <v>168</v>
      </c>
      <c r="AC475" s="64" t="s">
        <v>2390</v>
      </c>
      <c r="AD475" s="56" t="s">
        <v>705</v>
      </c>
      <c r="AE475" s="56" t="s">
        <v>119</v>
      </c>
      <c r="AF475" s="61"/>
      <c r="AG475" s="61"/>
      <c r="AH475" s="67"/>
      <c r="AI475" s="68"/>
      <c r="AJ475" s="69">
        <f t="shared" si="1"/>
        <v>57</v>
      </c>
      <c r="AK475" s="70" t="str">
        <f t="shared" si="102"/>
        <v/>
      </c>
      <c r="AL475" s="71" t="s">
        <v>17409</v>
      </c>
      <c r="AM475" s="71"/>
      <c r="AN475" s="70">
        <f t="shared" si="103"/>
        <v>43560</v>
      </c>
      <c r="AO475" s="70"/>
      <c r="AP475" s="74">
        <f ca="1"/>
        <v>409</v>
      </c>
    </row>
    <row r="476" spans="1:42" ht="14.4">
      <c r="A476" s="55" t="s">
        <v>2391</v>
      </c>
      <c r="B476" s="56" t="s">
        <v>89</v>
      </c>
      <c r="C476" s="57">
        <v>43503</v>
      </c>
      <c r="D476" s="56" t="s">
        <v>90</v>
      </c>
      <c r="E476" s="56" t="s">
        <v>140</v>
      </c>
      <c r="F476" s="58" t="s">
        <v>106</v>
      </c>
      <c r="G476" s="58" t="s">
        <v>107</v>
      </c>
      <c r="H476" s="56" t="s">
        <v>140</v>
      </c>
      <c r="I476" s="57"/>
      <c r="J476" s="57">
        <f t="shared" si="104"/>
        <v>43533</v>
      </c>
      <c r="K476" s="56" t="s">
        <v>18</v>
      </c>
      <c r="L476" s="56" t="s">
        <v>18</v>
      </c>
      <c r="M476" s="60" t="s">
        <v>2392</v>
      </c>
      <c r="N476" s="56" t="s">
        <v>2393</v>
      </c>
      <c r="O476" s="56" t="s">
        <v>33</v>
      </c>
      <c r="P476" s="56" t="s">
        <v>2394</v>
      </c>
      <c r="Q476" s="56" t="s">
        <v>17</v>
      </c>
      <c r="R476" s="57"/>
      <c r="S476" s="56" t="s">
        <v>108</v>
      </c>
      <c r="T476" s="56" t="s">
        <v>108</v>
      </c>
      <c r="U476" s="57"/>
      <c r="V476" s="62"/>
      <c r="W476" s="62">
        <v>0</v>
      </c>
      <c r="X476" s="57"/>
      <c r="Y476" s="56" t="s">
        <v>108</v>
      </c>
      <c r="Z476" s="56" t="s">
        <v>121</v>
      </c>
      <c r="AA476" s="57">
        <v>43503</v>
      </c>
      <c r="AB476" s="63" t="s">
        <v>147</v>
      </c>
      <c r="AC476" s="60" t="s">
        <v>2395</v>
      </c>
      <c r="AD476" s="65" t="s">
        <v>97</v>
      </c>
      <c r="AE476" s="65" t="s">
        <v>90</v>
      </c>
      <c r="AF476" s="66"/>
      <c r="AG476" s="66"/>
      <c r="AH476" s="67"/>
      <c r="AI476" s="68"/>
      <c r="AJ476" s="69">
        <f t="shared" si="1"/>
        <v>0</v>
      </c>
      <c r="AK476" s="70" t="str">
        <f t="shared" si="102"/>
        <v/>
      </c>
      <c r="AL476" s="71" t="s">
        <v>17409</v>
      </c>
      <c r="AM476" s="71"/>
      <c r="AN476" s="70">
        <f t="shared" si="103"/>
        <v>43513</v>
      </c>
      <c r="AO476" s="70"/>
      <c r="AP476" s="74">
        <f ca="1"/>
        <v>456</v>
      </c>
    </row>
    <row r="477" spans="1:42" ht="14.4">
      <c r="A477" s="55" t="s">
        <v>2396</v>
      </c>
      <c r="B477" s="56" t="s">
        <v>89</v>
      </c>
      <c r="C477" s="57">
        <v>43616</v>
      </c>
      <c r="D477" s="56" t="s">
        <v>2397</v>
      </c>
      <c r="E477" s="56" t="s">
        <v>135</v>
      </c>
      <c r="F477" s="58" t="s">
        <v>214</v>
      </c>
      <c r="G477" s="58" t="s">
        <v>136</v>
      </c>
      <c r="H477" s="56" t="s">
        <v>135</v>
      </c>
      <c r="I477" s="57"/>
      <c r="J477" s="57">
        <f t="shared" si="104"/>
        <v>43646</v>
      </c>
      <c r="K477" s="56" t="s">
        <v>18</v>
      </c>
      <c r="L477" s="56" t="s">
        <v>18</v>
      </c>
      <c r="M477" s="60" t="s">
        <v>2398</v>
      </c>
      <c r="N477" s="56" t="s">
        <v>2398</v>
      </c>
      <c r="O477" s="56" t="s">
        <v>16</v>
      </c>
      <c r="P477" s="56" t="s">
        <v>2399</v>
      </c>
      <c r="Q477" s="56" t="s">
        <v>96</v>
      </c>
      <c r="R477" s="57"/>
      <c r="S477" s="56"/>
      <c r="T477" s="56"/>
      <c r="U477" s="57"/>
      <c r="V477" s="62"/>
      <c r="W477" s="62"/>
      <c r="X477" s="57"/>
      <c r="Y477" s="56"/>
      <c r="Z477" s="56" t="s">
        <v>121</v>
      </c>
      <c r="AA477" s="57">
        <v>43619</v>
      </c>
      <c r="AB477" s="63"/>
      <c r="AC477" s="64" t="s">
        <v>2400</v>
      </c>
      <c r="AD477" s="65" t="s">
        <v>97</v>
      </c>
      <c r="AE477" s="56"/>
      <c r="AF477" s="61"/>
      <c r="AG477" s="61"/>
      <c r="AH477" s="67"/>
      <c r="AI477" s="68"/>
      <c r="AJ477" s="69">
        <f t="shared" si="1"/>
        <v>3</v>
      </c>
      <c r="AK477" s="70" t="str">
        <f t="shared" si="102"/>
        <v/>
      </c>
      <c r="AL477" s="71" t="s">
        <v>17409</v>
      </c>
      <c r="AM477" s="71"/>
      <c r="AN477" s="70">
        <f t="shared" si="103"/>
        <v>43626</v>
      </c>
      <c r="AO477" s="70"/>
      <c r="AP477" s="74">
        <f ca="1"/>
        <v>343</v>
      </c>
    </row>
    <row r="478" spans="1:42" ht="14.4">
      <c r="A478" s="55" t="s">
        <v>2401</v>
      </c>
      <c r="B478" s="56" t="s">
        <v>89</v>
      </c>
      <c r="C478" s="57">
        <v>43634</v>
      </c>
      <c r="D478" s="56" t="s">
        <v>90</v>
      </c>
      <c r="E478" s="56" t="s">
        <v>140</v>
      </c>
      <c r="F478" s="58" t="s">
        <v>106</v>
      </c>
      <c r="G478" s="58" t="s">
        <v>107</v>
      </c>
      <c r="H478" s="56" t="s">
        <v>140</v>
      </c>
      <c r="I478" s="57"/>
      <c r="J478" s="57">
        <f t="shared" si="104"/>
        <v>43664</v>
      </c>
      <c r="K478" s="56" t="s">
        <v>18</v>
      </c>
      <c r="L478" s="56" t="s">
        <v>18</v>
      </c>
      <c r="M478" s="60" t="s">
        <v>2402</v>
      </c>
      <c r="N478" s="56" t="s">
        <v>2403</v>
      </c>
      <c r="O478" s="56" t="s">
        <v>39</v>
      </c>
      <c r="P478" s="56" t="s">
        <v>2404</v>
      </c>
      <c r="Q478" s="56" t="s">
        <v>96</v>
      </c>
      <c r="R478" s="57"/>
      <c r="S478" s="56" t="s">
        <v>108</v>
      </c>
      <c r="T478" s="56" t="s">
        <v>108</v>
      </c>
      <c r="U478" s="57"/>
      <c r="V478" s="62"/>
      <c r="W478" s="62">
        <v>0</v>
      </c>
      <c r="X478" s="57"/>
      <c r="Y478" s="56" t="s">
        <v>108</v>
      </c>
      <c r="Z478" s="56" t="s">
        <v>121</v>
      </c>
      <c r="AA478" s="57">
        <v>43634</v>
      </c>
      <c r="AB478" s="63" t="s">
        <v>484</v>
      </c>
      <c r="AC478" s="64" t="s">
        <v>2405</v>
      </c>
      <c r="AD478" s="65" t="s">
        <v>97</v>
      </c>
      <c r="AE478" s="56" t="s">
        <v>90</v>
      </c>
      <c r="AF478" s="61"/>
      <c r="AG478" s="61"/>
      <c r="AH478" s="67"/>
      <c r="AI478" s="68"/>
      <c r="AJ478" s="69">
        <f t="shared" si="1"/>
        <v>0</v>
      </c>
      <c r="AK478" s="70" t="str">
        <f t="shared" si="102"/>
        <v/>
      </c>
      <c r="AL478" s="71" t="s">
        <v>17409</v>
      </c>
      <c r="AM478" s="71"/>
      <c r="AN478" s="70">
        <f t="shared" si="103"/>
        <v>43644</v>
      </c>
      <c r="AO478" s="70"/>
      <c r="AP478" s="74">
        <f ca="1"/>
        <v>325</v>
      </c>
    </row>
    <row r="479" spans="1:42" ht="26.5">
      <c r="A479" s="55" t="s">
        <v>2406</v>
      </c>
      <c r="B479" s="56" t="s">
        <v>89</v>
      </c>
      <c r="C479" s="57">
        <v>43605</v>
      </c>
      <c r="D479" s="56" t="s">
        <v>229</v>
      </c>
      <c r="E479" s="56" t="s">
        <v>140</v>
      </c>
      <c r="F479" s="58" t="s">
        <v>106</v>
      </c>
      <c r="G479" s="58" t="s">
        <v>107</v>
      </c>
      <c r="H479" s="56" t="s">
        <v>140</v>
      </c>
      <c r="I479" s="59"/>
      <c r="J479" s="59">
        <f t="shared" si="104"/>
        <v>43635</v>
      </c>
      <c r="K479" s="56" t="s">
        <v>18</v>
      </c>
      <c r="L479" s="56" t="s">
        <v>18</v>
      </c>
      <c r="M479" s="60" t="s">
        <v>2407</v>
      </c>
      <c r="N479" s="56" t="s">
        <v>2408</v>
      </c>
      <c r="O479" s="56" t="s">
        <v>22</v>
      </c>
      <c r="P479" s="56" t="s">
        <v>2409</v>
      </c>
      <c r="Q479" s="56" t="s">
        <v>28</v>
      </c>
      <c r="R479" s="59"/>
      <c r="S479" s="56" t="s">
        <v>108</v>
      </c>
      <c r="T479" s="56" t="s">
        <v>108</v>
      </c>
      <c r="U479" s="59"/>
      <c r="V479" s="77"/>
      <c r="W479" s="62"/>
      <c r="X479" s="59"/>
      <c r="Y479" s="56" t="s">
        <v>108</v>
      </c>
      <c r="Z479" s="56" t="s">
        <v>123</v>
      </c>
      <c r="AA479" s="57">
        <v>43640</v>
      </c>
      <c r="AB479" s="63" t="s">
        <v>155</v>
      </c>
      <c r="AC479" s="60" t="s">
        <v>2410</v>
      </c>
      <c r="AD479" s="56" t="s">
        <v>179</v>
      </c>
      <c r="AE479" s="56"/>
      <c r="AF479" s="61"/>
      <c r="AG479" s="61"/>
      <c r="AH479" s="67"/>
      <c r="AI479" s="68"/>
      <c r="AJ479" s="69">
        <f t="shared" si="1"/>
        <v>35</v>
      </c>
      <c r="AK479" s="70" t="str">
        <f t="shared" si="102"/>
        <v/>
      </c>
      <c r="AL479" s="71" t="s">
        <v>17409</v>
      </c>
      <c r="AM479" s="71"/>
      <c r="AN479" s="70">
        <f t="shared" si="103"/>
        <v>43615</v>
      </c>
      <c r="AO479" s="70"/>
      <c r="AP479" s="74">
        <f ca="1"/>
        <v>354</v>
      </c>
    </row>
    <row r="480" spans="1:42" ht="14.4">
      <c r="A480" s="55" t="s">
        <v>2414</v>
      </c>
      <c r="B480" s="56" t="s">
        <v>89</v>
      </c>
      <c r="C480" s="57">
        <v>43599</v>
      </c>
      <c r="D480" s="56" t="s">
        <v>90</v>
      </c>
      <c r="E480" s="56" t="s">
        <v>91</v>
      </c>
      <c r="F480" s="58" t="s">
        <v>92</v>
      </c>
      <c r="G480" s="58" t="s">
        <v>93</v>
      </c>
      <c r="H480" s="56" t="s">
        <v>91</v>
      </c>
      <c r="I480" s="59"/>
      <c r="J480" s="59">
        <f t="shared" si="104"/>
        <v>43629</v>
      </c>
      <c r="K480" s="56" t="s">
        <v>18</v>
      </c>
      <c r="L480" s="56" t="s">
        <v>18</v>
      </c>
      <c r="M480" s="60" t="s">
        <v>2415</v>
      </c>
      <c r="N480" s="56" t="s">
        <v>2416</v>
      </c>
      <c r="O480" s="56" t="s">
        <v>114</v>
      </c>
      <c r="P480" s="56" t="s">
        <v>2417</v>
      </c>
      <c r="Q480" s="56" t="s">
        <v>96</v>
      </c>
      <c r="R480" s="59"/>
      <c r="S480" s="56"/>
      <c r="T480" s="56"/>
      <c r="U480" s="59"/>
      <c r="V480" s="77"/>
      <c r="W480" s="77"/>
      <c r="X480" s="59"/>
      <c r="Y480" s="61"/>
      <c r="Z480" s="56" t="s">
        <v>121</v>
      </c>
      <c r="AA480" s="57">
        <v>43601</v>
      </c>
      <c r="AB480" s="75"/>
      <c r="AC480" s="95"/>
      <c r="AD480" s="65" t="s">
        <v>97</v>
      </c>
      <c r="AE480" s="56"/>
      <c r="AF480" s="61"/>
      <c r="AG480" s="61"/>
      <c r="AH480" s="67"/>
      <c r="AI480" s="68"/>
      <c r="AJ480" s="69">
        <f t="shared" si="1"/>
        <v>2</v>
      </c>
      <c r="AK480" s="70" t="str">
        <f t="shared" si="102"/>
        <v/>
      </c>
      <c r="AL480" s="71" t="s">
        <v>17409</v>
      </c>
      <c r="AM480" s="71"/>
      <c r="AN480" s="70">
        <f t="shared" si="103"/>
        <v>43609</v>
      </c>
      <c r="AO480" s="70"/>
      <c r="AP480" s="74">
        <f ca="1"/>
        <v>360</v>
      </c>
    </row>
    <row r="481" spans="1:42" ht="14.4">
      <c r="A481" s="55" t="s">
        <v>2427</v>
      </c>
      <c r="B481" s="56" t="s">
        <v>89</v>
      </c>
      <c r="C481" s="57">
        <v>43634</v>
      </c>
      <c r="D481" s="56" t="s">
        <v>90</v>
      </c>
      <c r="E481" s="56" t="s">
        <v>112</v>
      </c>
      <c r="F481" s="58" t="s">
        <v>106</v>
      </c>
      <c r="G481" s="58" t="s">
        <v>113</v>
      </c>
      <c r="H481" s="56" t="s">
        <v>112</v>
      </c>
      <c r="I481" s="59"/>
      <c r="J481" s="59">
        <f t="shared" si="104"/>
        <v>43664</v>
      </c>
      <c r="K481" s="56" t="s">
        <v>18</v>
      </c>
      <c r="L481" s="56" t="s">
        <v>18</v>
      </c>
      <c r="M481" s="60" t="s">
        <v>2428</v>
      </c>
      <c r="N481" s="56" t="s">
        <v>2429</v>
      </c>
      <c r="O481" s="56" t="s">
        <v>44</v>
      </c>
      <c r="P481" s="56" t="s">
        <v>2430</v>
      </c>
      <c r="Q481" s="56" t="s">
        <v>116</v>
      </c>
      <c r="R481" s="57">
        <v>43636</v>
      </c>
      <c r="S481" s="56" t="s">
        <v>108</v>
      </c>
      <c r="T481" s="56" t="s">
        <v>108</v>
      </c>
      <c r="U481" s="57"/>
      <c r="V481" s="77"/>
      <c r="W481" s="62" t="s">
        <v>108</v>
      </c>
      <c r="X481" s="59"/>
      <c r="Y481" s="56" t="s">
        <v>108</v>
      </c>
      <c r="Z481" s="56" t="s">
        <v>123</v>
      </c>
      <c r="AA481" s="57">
        <v>43636</v>
      </c>
      <c r="AB481" s="63" t="s">
        <v>484</v>
      </c>
      <c r="AC481" s="64" t="s">
        <v>2431</v>
      </c>
      <c r="AD481" s="56" t="s">
        <v>118</v>
      </c>
      <c r="AE481" s="56" t="s">
        <v>119</v>
      </c>
      <c r="AF481" s="61"/>
      <c r="AG481" s="61"/>
      <c r="AH481" s="67"/>
      <c r="AI481" s="68"/>
      <c r="AJ481" s="69">
        <f t="shared" si="1"/>
        <v>2</v>
      </c>
      <c r="AK481" s="70">
        <f t="shared" si="102"/>
        <v>43666</v>
      </c>
      <c r="AL481" s="71">
        <v>30</v>
      </c>
      <c r="AM481" s="71"/>
      <c r="AN481" s="70">
        <f t="shared" si="103"/>
        <v>43644</v>
      </c>
      <c r="AO481" s="70"/>
      <c r="AP481" s="74">
        <f ca="1"/>
        <v>325</v>
      </c>
    </row>
    <row r="482" spans="1:42" ht="14.4">
      <c r="A482" s="55" t="s">
        <v>2433</v>
      </c>
      <c r="B482" s="56" t="s">
        <v>89</v>
      </c>
      <c r="C482" s="57">
        <v>43725</v>
      </c>
      <c r="D482" s="56" t="s">
        <v>90</v>
      </c>
      <c r="E482" s="56" t="s">
        <v>32</v>
      </c>
      <c r="F482" s="58" t="s">
        <v>106</v>
      </c>
      <c r="G482" s="58" t="s">
        <v>107</v>
      </c>
      <c r="H482" s="56" t="s">
        <v>140</v>
      </c>
      <c r="I482" s="57"/>
      <c r="J482" s="57">
        <f t="shared" si="104"/>
        <v>43755</v>
      </c>
      <c r="K482" s="56" t="s">
        <v>18</v>
      </c>
      <c r="L482" s="56" t="s">
        <v>18</v>
      </c>
      <c r="M482" s="60" t="s">
        <v>2434</v>
      </c>
      <c r="N482" s="56" t="s">
        <v>2435</v>
      </c>
      <c r="O482" s="56" t="s">
        <v>13</v>
      </c>
      <c r="P482" s="56" t="s">
        <v>2436</v>
      </c>
      <c r="Q482" s="56" t="s">
        <v>117</v>
      </c>
      <c r="R482" s="57"/>
      <c r="S482" s="56" t="s">
        <v>108</v>
      </c>
      <c r="T482" s="56" t="s">
        <v>108</v>
      </c>
      <c r="U482" s="57"/>
      <c r="V482" s="62" t="s">
        <v>122</v>
      </c>
      <c r="W482" s="76" t="s">
        <v>122</v>
      </c>
      <c r="X482" s="57"/>
      <c r="Y482" s="56" t="s">
        <v>108</v>
      </c>
      <c r="Z482" s="56" t="s">
        <v>121</v>
      </c>
      <c r="AA482" s="57">
        <v>43733</v>
      </c>
      <c r="AB482" s="63" t="s">
        <v>289</v>
      </c>
      <c r="AC482" s="64" t="s">
        <v>2437</v>
      </c>
      <c r="AD482" s="65" t="s">
        <v>97</v>
      </c>
      <c r="AE482" s="56" t="s">
        <v>119</v>
      </c>
      <c r="AF482" s="61"/>
      <c r="AG482" s="61"/>
      <c r="AH482" s="67"/>
      <c r="AI482" s="68"/>
      <c r="AJ482" s="69">
        <f t="shared" si="1"/>
        <v>8</v>
      </c>
      <c r="AK482" s="70" t="str">
        <f t="shared" si="102"/>
        <v/>
      </c>
      <c r="AL482" s="71" t="s">
        <v>17409</v>
      </c>
      <c r="AM482" s="71"/>
      <c r="AN482" s="70">
        <f t="shared" si="103"/>
        <v>43735</v>
      </c>
      <c r="AO482" s="70"/>
      <c r="AP482" s="74">
        <f ca="1"/>
        <v>234</v>
      </c>
    </row>
    <row r="483" spans="1:42" ht="14.4">
      <c r="A483" s="55" t="s">
        <v>2438</v>
      </c>
      <c r="B483" s="56" t="s">
        <v>89</v>
      </c>
      <c r="C483" s="57">
        <v>43481</v>
      </c>
      <c r="D483" s="56" t="s">
        <v>90</v>
      </c>
      <c r="E483" s="56" t="s">
        <v>276</v>
      </c>
      <c r="F483" s="58" t="s">
        <v>214</v>
      </c>
      <c r="G483" s="58" t="s">
        <v>214</v>
      </c>
      <c r="H483" s="56" t="s">
        <v>276</v>
      </c>
      <c r="I483" s="57"/>
      <c r="J483" s="57">
        <f t="shared" si="104"/>
        <v>43511</v>
      </c>
      <c r="K483" s="56" t="s">
        <v>18</v>
      </c>
      <c r="L483" s="56" t="s">
        <v>18</v>
      </c>
      <c r="M483" s="60" t="s">
        <v>2439</v>
      </c>
      <c r="N483" s="56" t="s">
        <v>2440</v>
      </c>
      <c r="O483" s="56"/>
      <c r="P483" s="56" t="s">
        <v>2441</v>
      </c>
      <c r="Q483" s="56"/>
      <c r="R483" s="57"/>
      <c r="S483" s="56" t="s">
        <v>108</v>
      </c>
      <c r="T483" s="56" t="s">
        <v>108</v>
      </c>
      <c r="U483" s="57"/>
      <c r="V483" s="62"/>
      <c r="W483" s="62">
        <v>0</v>
      </c>
      <c r="X483" s="57"/>
      <c r="Y483" s="56"/>
      <c r="Z483" s="56"/>
      <c r="AA483" s="57">
        <v>43482</v>
      </c>
      <c r="AB483" s="75"/>
      <c r="AC483" s="64" t="s">
        <v>2443</v>
      </c>
      <c r="AD483" s="65" t="s">
        <v>179</v>
      </c>
      <c r="AE483" s="65"/>
      <c r="AF483" s="66"/>
      <c r="AG483" s="66"/>
      <c r="AH483" s="67"/>
      <c r="AI483" s="68"/>
      <c r="AJ483" s="69">
        <f t="shared" si="1"/>
        <v>1</v>
      </c>
      <c r="AK483" s="70" t="str">
        <f t="shared" si="102"/>
        <v/>
      </c>
      <c r="AL483" s="71" t="s">
        <v>17409</v>
      </c>
      <c r="AM483" s="71"/>
      <c r="AN483" s="70">
        <f t="shared" si="103"/>
        <v>43491</v>
      </c>
      <c r="AO483" s="70"/>
      <c r="AP483" s="74">
        <f ca="1"/>
        <v>478</v>
      </c>
    </row>
    <row r="484" spans="1:42" ht="14.4">
      <c r="A484" s="55" t="s">
        <v>2444</v>
      </c>
      <c r="B484" s="56" t="s">
        <v>89</v>
      </c>
      <c r="C484" s="57">
        <v>43740</v>
      </c>
      <c r="D484" s="56" t="s">
        <v>90</v>
      </c>
      <c r="E484" s="56" t="s">
        <v>276</v>
      </c>
      <c r="F484" s="58" t="s">
        <v>214</v>
      </c>
      <c r="G484" s="58" t="s">
        <v>214</v>
      </c>
      <c r="H484" s="56" t="s">
        <v>2445</v>
      </c>
      <c r="I484" s="59"/>
      <c r="J484" s="59">
        <f t="shared" si="104"/>
        <v>43770</v>
      </c>
      <c r="K484" s="56" t="s">
        <v>18</v>
      </c>
      <c r="L484" s="56" t="s">
        <v>18</v>
      </c>
      <c r="M484" s="60" t="s">
        <v>2446</v>
      </c>
      <c r="N484" s="56" t="s">
        <v>2447</v>
      </c>
      <c r="O484" s="56" t="s">
        <v>44</v>
      </c>
      <c r="P484" s="56" t="s">
        <v>2448</v>
      </c>
      <c r="Q484" s="56" t="s">
        <v>217</v>
      </c>
      <c r="R484" s="59"/>
      <c r="S484" s="56" t="s">
        <v>18</v>
      </c>
      <c r="T484" s="56" t="s">
        <v>108</v>
      </c>
      <c r="U484" s="57">
        <v>43749</v>
      </c>
      <c r="V484" s="77"/>
      <c r="W484" s="62">
        <v>31</v>
      </c>
      <c r="X484" s="59"/>
      <c r="Y484" s="56" t="s">
        <v>108</v>
      </c>
      <c r="Z484" s="56" t="s">
        <v>123</v>
      </c>
      <c r="AA484" s="57">
        <v>43808</v>
      </c>
      <c r="AB484" s="75"/>
      <c r="AC484" s="64" t="s">
        <v>2449</v>
      </c>
      <c r="AD484" s="56" t="s">
        <v>179</v>
      </c>
      <c r="AE484" s="56"/>
      <c r="AF484" s="61"/>
      <c r="AG484" s="61"/>
      <c r="AH484" s="67"/>
      <c r="AI484" s="68"/>
      <c r="AJ484" s="69">
        <f t="shared" si="1"/>
        <v>68</v>
      </c>
      <c r="AK484" s="70"/>
      <c r="AL484" s="71"/>
      <c r="AM484" s="71"/>
      <c r="AN484" s="70"/>
      <c r="AO484" s="70"/>
      <c r="AP484" s="74">
        <f ca="1"/>
        <v>219</v>
      </c>
    </row>
    <row r="485" spans="1:42" ht="14.4">
      <c r="A485" s="55" t="s">
        <v>2450</v>
      </c>
      <c r="B485" s="56" t="s">
        <v>89</v>
      </c>
      <c r="C485" s="57">
        <v>43496</v>
      </c>
      <c r="D485" s="56" t="s">
        <v>229</v>
      </c>
      <c r="E485" s="56" t="s">
        <v>140</v>
      </c>
      <c r="F485" s="58" t="s">
        <v>106</v>
      </c>
      <c r="G485" s="58" t="s">
        <v>107</v>
      </c>
      <c r="H485" s="56" t="s">
        <v>140</v>
      </c>
      <c r="I485" s="57"/>
      <c r="J485" s="57">
        <f t="shared" si="104"/>
        <v>43526</v>
      </c>
      <c r="K485" s="56" t="s">
        <v>18</v>
      </c>
      <c r="L485" s="56" t="s">
        <v>14</v>
      </c>
      <c r="M485" s="60" t="s">
        <v>2451</v>
      </c>
      <c r="N485" s="56" t="s">
        <v>2451</v>
      </c>
      <c r="O485" s="56" t="s">
        <v>236</v>
      </c>
      <c r="P485" s="56" t="s">
        <v>108</v>
      </c>
      <c r="Q485" s="56" t="s">
        <v>96</v>
      </c>
      <c r="R485" s="57"/>
      <c r="S485" s="56" t="s">
        <v>108</v>
      </c>
      <c r="T485" s="56" t="s">
        <v>108</v>
      </c>
      <c r="U485" s="57"/>
      <c r="V485" s="62"/>
      <c r="W485" s="62" t="s">
        <v>108</v>
      </c>
      <c r="X485" s="57"/>
      <c r="Y485" s="56" t="s">
        <v>108</v>
      </c>
      <c r="Z485" s="56" t="s">
        <v>123</v>
      </c>
      <c r="AA485" s="57">
        <v>43496</v>
      </c>
      <c r="AB485" s="63" t="s">
        <v>127</v>
      </c>
      <c r="AC485" s="64" t="s">
        <v>2452</v>
      </c>
      <c r="AD485" s="65" t="s">
        <v>224</v>
      </c>
      <c r="AE485" s="65"/>
      <c r="AF485" s="66"/>
      <c r="AG485" s="66"/>
      <c r="AH485" s="67"/>
      <c r="AI485" s="68"/>
      <c r="AJ485" s="69">
        <f t="shared" si="1"/>
        <v>0</v>
      </c>
      <c r="AK485" s="70" t="str">
        <f t="shared" ref="AK485:AK488" si="105">IF(R485="","",SUM(R485+30))</f>
        <v/>
      </c>
      <c r="AL485" s="71" t="s">
        <v>17409</v>
      </c>
      <c r="AM485" s="71"/>
      <c r="AN485" s="70">
        <f t="shared" ref="AN485:AN487" si="106">IF(C485="","",SUM(C485+10))</f>
        <v>43506</v>
      </c>
      <c r="AO485" s="70"/>
      <c r="AP485" s="74">
        <f ca="1"/>
        <v>463</v>
      </c>
    </row>
    <row r="486" spans="1:42" ht="14.4">
      <c r="A486" s="55" t="s">
        <v>2453</v>
      </c>
      <c r="B486" s="56" t="s">
        <v>89</v>
      </c>
      <c r="C486" s="57">
        <v>43626</v>
      </c>
      <c r="D486" s="56" t="s">
        <v>90</v>
      </c>
      <c r="E486" s="56" t="s">
        <v>112</v>
      </c>
      <c r="F486" s="58" t="s">
        <v>106</v>
      </c>
      <c r="G486" s="58" t="s">
        <v>113</v>
      </c>
      <c r="H486" s="56" t="s">
        <v>112</v>
      </c>
      <c r="I486" s="57"/>
      <c r="J486" s="57">
        <f t="shared" si="104"/>
        <v>43656</v>
      </c>
      <c r="K486" s="56" t="s">
        <v>18</v>
      </c>
      <c r="L486" s="56" t="s">
        <v>18</v>
      </c>
      <c r="M486" s="60" t="s">
        <v>2454</v>
      </c>
      <c r="N486" s="56" t="s">
        <v>2455</v>
      </c>
      <c r="O486" s="56" t="s">
        <v>29</v>
      </c>
      <c r="P486" s="56" t="s">
        <v>2456</v>
      </c>
      <c r="Q486" s="56" t="s">
        <v>116</v>
      </c>
      <c r="R486" s="57"/>
      <c r="S486" s="56" t="s">
        <v>18</v>
      </c>
      <c r="T486" s="56" t="s">
        <v>14</v>
      </c>
      <c r="U486" s="57">
        <v>43628</v>
      </c>
      <c r="V486" s="62"/>
      <c r="W486" s="62">
        <v>23.75</v>
      </c>
      <c r="X486" s="57"/>
      <c r="Y486" s="56" t="s">
        <v>108</v>
      </c>
      <c r="Z486" s="56" t="s">
        <v>123</v>
      </c>
      <c r="AA486" s="57">
        <v>43690</v>
      </c>
      <c r="AB486" s="63" t="s">
        <v>484</v>
      </c>
      <c r="AC486" s="64" t="s">
        <v>2457</v>
      </c>
      <c r="AD486" s="56" t="s">
        <v>179</v>
      </c>
      <c r="AE486" s="56" t="s">
        <v>119</v>
      </c>
      <c r="AF486" s="61"/>
      <c r="AG486" s="61"/>
      <c r="AH486" s="67"/>
      <c r="AI486" s="68"/>
      <c r="AJ486" s="69">
        <f t="shared" si="1"/>
        <v>64</v>
      </c>
      <c r="AK486" s="70" t="str">
        <f t="shared" si="105"/>
        <v/>
      </c>
      <c r="AL486" s="71" t="s">
        <v>17409</v>
      </c>
      <c r="AM486" s="71"/>
      <c r="AN486" s="70">
        <f t="shared" si="106"/>
        <v>43636</v>
      </c>
      <c r="AO486" s="70"/>
      <c r="AP486" s="74">
        <f ca="1"/>
        <v>333</v>
      </c>
    </row>
    <row r="487" spans="1:42" ht="14.4">
      <c r="A487" s="55" t="s">
        <v>2458</v>
      </c>
      <c r="B487" s="56" t="s">
        <v>89</v>
      </c>
      <c r="C487" s="57">
        <v>43558</v>
      </c>
      <c r="D487" s="56" t="s">
        <v>90</v>
      </c>
      <c r="E487" s="56" t="s">
        <v>140</v>
      </c>
      <c r="F487" s="58" t="s">
        <v>106</v>
      </c>
      <c r="G487" s="58" t="s">
        <v>107</v>
      </c>
      <c r="H487" s="56" t="s">
        <v>140</v>
      </c>
      <c r="I487" s="57"/>
      <c r="J487" s="57">
        <f t="shared" si="104"/>
        <v>43588</v>
      </c>
      <c r="K487" s="56" t="s">
        <v>18</v>
      </c>
      <c r="L487" s="56" t="s">
        <v>18</v>
      </c>
      <c r="M487" s="60" t="s">
        <v>2459</v>
      </c>
      <c r="N487" s="56" t="s">
        <v>2460</v>
      </c>
      <c r="O487" s="56" t="s">
        <v>189</v>
      </c>
      <c r="P487" s="56" t="s">
        <v>2461</v>
      </c>
      <c r="Q487" s="56" t="s">
        <v>17</v>
      </c>
      <c r="R487" s="57"/>
      <c r="S487" s="56" t="s">
        <v>108</v>
      </c>
      <c r="T487" s="56" t="s">
        <v>108</v>
      </c>
      <c r="U487" s="57"/>
      <c r="V487" s="62"/>
      <c r="W487" s="62">
        <v>0</v>
      </c>
      <c r="X487" s="57"/>
      <c r="Y487" s="56" t="s">
        <v>108</v>
      </c>
      <c r="Z487" s="56" t="s">
        <v>121</v>
      </c>
      <c r="AA487" s="57">
        <v>43558</v>
      </c>
      <c r="AB487" s="63" t="s">
        <v>244</v>
      </c>
      <c r="AC487" s="64" t="s">
        <v>2462</v>
      </c>
      <c r="AD487" s="65" t="s">
        <v>97</v>
      </c>
      <c r="AE487" s="56" t="s">
        <v>90</v>
      </c>
      <c r="AF487" s="61"/>
      <c r="AG487" s="61"/>
      <c r="AH487" s="67"/>
      <c r="AI487" s="68"/>
      <c r="AJ487" s="69">
        <f t="shared" si="1"/>
        <v>0</v>
      </c>
      <c r="AK487" s="70" t="str">
        <f t="shared" si="105"/>
        <v/>
      </c>
      <c r="AL487" s="71" t="s">
        <v>17409</v>
      </c>
      <c r="AM487" s="71"/>
      <c r="AN487" s="70">
        <f t="shared" si="106"/>
        <v>43568</v>
      </c>
      <c r="AO487" s="70"/>
      <c r="AP487" s="74">
        <f ca="1"/>
        <v>401</v>
      </c>
    </row>
    <row r="488" spans="1:42" ht="14.4">
      <c r="A488" s="55" t="s">
        <v>2463</v>
      </c>
      <c r="B488" s="56" t="s">
        <v>89</v>
      </c>
      <c r="C488" s="57">
        <v>43752</v>
      </c>
      <c r="D488" s="56" t="s">
        <v>90</v>
      </c>
      <c r="E488" s="56" t="s">
        <v>129</v>
      </c>
      <c r="F488" s="58" t="s">
        <v>106</v>
      </c>
      <c r="G488" s="58" t="s">
        <v>107</v>
      </c>
      <c r="H488" s="56" t="s">
        <v>129</v>
      </c>
      <c r="I488" s="59"/>
      <c r="J488" s="59">
        <f t="shared" si="104"/>
        <v>43782</v>
      </c>
      <c r="K488" s="56" t="s">
        <v>18</v>
      </c>
      <c r="L488" s="56" t="s">
        <v>18</v>
      </c>
      <c r="M488" s="60" t="s">
        <v>2464</v>
      </c>
      <c r="N488" s="56"/>
      <c r="O488" s="56" t="s">
        <v>137</v>
      </c>
      <c r="P488" s="56" t="s">
        <v>2465</v>
      </c>
      <c r="Q488" s="56" t="s">
        <v>133</v>
      </c>
      <c r="R488" s="59"/>
      <c r="S488" s="56" t="s">
        <v>108</v>
      </c>
      <c r="T488" s="56" t="s">
        <v>108</v>
      </c>
      <c r="U488" s="57"/>
      <c r="V488" s="77"/>
      <c r="W488" s="77"/>
      <c r="X488" s="59"/>
      <c r="Y488" s="56" t="s">
        <v>108</v>
      </c>
      <c r="Z488" s="56" t="s">
        <v>121</v>
      </c>
      <c r="AA488" s="57">
        <v>43753</v>
      </c>
      <c r="AB488" s="63" t="s">
        <v>389</v>
      </c>
      <c r="AC488" s="60" t="s">
        <v>2466</v>
      </c>
      <c r="AD488" s="65" t="s">
        <v>97</v>
      </c>
      <c r="AE488" s="56" t="s">
        <v>90</v>
      </c>
      <c r="AF488" s="61"/>
      <c r="AG488" s="61"/>
      <c r="AH488" s="67"/>
      <c r="AI488" s="68"/>
      <c r="AJ488" s="69">
        <f t="shared" si="1"/>
        <v>1</v>
      </c>
      <c r="AK488" s="70" t="str">
        <f t="shared" si="105"/>
        <v/>
      </c>
      <c r="AL488" s="71" t="s">
        <v>17409</v>
      </c>
      <c r="AM488" s="71"/>
      <c r="AN488" s="70"/>
      <c r="AO488" s="70"/>
      <c r="AP488" s="74">
        <f ca="1"/>
        <v>207</v>
      </c>
    </row>
    <row r="489" spans="1:42" ht="14.4">
      <c r="A489" s="55" t="s">
        <v>2467</v>
      </c>
      <c r="B489" s="56" t="s">
        <v>89</v>
      </c>
      <c r="C489" s="57">
        <v>43789</v>
      </c>
      <c r="D489" s="56" t="s">
        <v>90</v>
      </c>
      <c r="E489" s="56" t="s">
        <v>105</v>
      </c>
      <c r="F489" s="58" t="s">
        <v>106</v>
      </c>
      <c r="G489" s="58" t="s">
        <v>107</v>
      </c>
      <c r="H489" s="56" t="s">
        <v>105</v>
      </c>
      <c r="I489" s="59"/>
      <c r="J489" s="59">
        <f t="shared" si="104"/>
        <v>43819</v>
      </c>
      <c r="K489" s="56" t="s">
        <v>18</v>
      </c>
      <c r="L489" s="56" t="s">
        <v>108</v>
      </c>
      <c r="M489" s="60" t="s">
        <v>2468</v>
      </c>
      <c r="N489" s="56" t="s">
        <v>2469</v>
      </c>
      <c r="O489" s="56" t="s">
        <v>13</v>
      </c>
      <c r="P489" s="56" t="s">
        <v>2470</v>
      </c>
      <c r="Q489" s="56" t="s">
        <v>117</v>
      </c>
      <c r="R489" s="59"/>
      <c r="S489" s="56" t="s">
        <v>108</v>
      </c>
      <c r="T489" s="56" t="s">
        <v>108</v>
      </c>
      <c r="U489" s="57"/>
      <c r="V489" s="62" t="s">
        <v>122</v>
      </c>
      <c r="W489" s="62" t="s">
        <v>122</v>
      </c>
      <c r="X489" s="59"/>
      <c r="Y489" s="56" t="s">
        <v>108</v>
      </c>
      <c r="Z489" s="56" t="s">
        <v>121</v>
      </c>
      <c r="AA489" s="57">
        <v>43794</v>
      </c>
      <c r="AB489" s="63" t="s">
        <v>318</v>
      </c>
      <c r="AC489" s="64" t="s">
        <v>2471</v>
      </c>
      <c r="AD489" s="56" t="s">
        <v>97</v>
      </c>
      <c r="AE489" s="56" t="s">
        <v>119</v>
      </c>
      <c r="AF489" s="61"/>
      <c r="AG489" s="61"/>
      <c r="AH489" s="67"/>
      <c r="AI489" s="68"/>
      <c r="AJ489" s="69">
        <f t="shared" si="1"/>
        <v>5</v>
      </c>
      <c r="AK489" s="70"/>
      <c r="AL489" s="71"/>
      <c r="AM489" s="71"/>
      <c r="AN489" s="70"/>
      <c r="AO489" s="70"/>
      <c r="AP489" s="74">
        <f ca="1"/>
        <v>170</v>
      </c>
    </row>
    <row r="490" spans="1:42" ht="14.4">
      <c r="A490" s="55" t="s">
        <v>2472</v>
      </c>
      <c r="B490" s="56" t="s">
        <v>89</v>
      </c>
      <c r="C490" s="57">
        <v>43703</v>
      </c>
      <c r="D490" s="56" t="s">
        <v>90</v>
      </c>
      <c r="E490" s="56" t="s">
        <v>105</v>
      </c>
      <c r="F490" s="58" t="s">
        <v>106</v>
      </c>
      <c r="G490" s="58" t="s">
        <v>107</v>
      </c>
      <c r="H490" s="56" t="s">
        <v>105</v>
      </c>
      <c r="I490" s="57"/>
      <c r="J490" s="57">
        <f t="shared" si="104"/>
        <v>43733</v>
      </c>
      <c r="K490" s="56" t="s">
        <v>18</v>
      </c>
      <c r="L490" s="56" t="s">
        <v>108</v>
      </c>
      <c r="M490" s="60" t="s">
        <v>1094</v>
      </c>
      <c r="N490" s="56" t="s">
        <v>2473</v>
      </c>
      <c r="O490" s="56" t="s">
        <v>13</v>
      </c>
      <c r="P490" s="56" t="s">
        <v>2474</v>
      </c>
      <c r="Q490" s="56" t="s">
        <v>117</v>
      </c>
      <c r="R490" s="57"/>
      <c r="S490" s="56" t="s">
        <v>108</v>
      </c>
      <c r="T490" s="56" t="s">
        <v>108</v>
      </c>
      <c r="U490" s="57"/>
      <c r="V490" s="62" t="s">
        <v>122</v>
      </c>
      <c r="W490" s="76" t="s">
        <v>122</v>
      </c>
      <c r="X490" s="59"/>
      <c r="Y490" s="56" t="s">
        <v>108</v>
      </c>
      <c r="Z490" s="56" t="s">
        <v>121</v>
      </c>
      <c r="AA490" s="57">
        <v>43727</v>
      </c>
      <c r="AB490" s="63" t="s">
        <v>124</v>
      </c>
      <c r="AC490" s="64" t="s">
        <v>2475</v>
      </c>
      <c r="AD490" s="65" t="s">
        <v>97</v>
      </c>
      <c r="AE490" s="56" t="s">
        <v>119</v>
      </c>
      <c r="AF490" s="61"/>
      <c r="AG490" s="61"/>
      <c r="AH490" s="67"/>
      <c r="AI490" s="68"/>
      <c r="AJ490" s="69">
        <f t="shared" si="1"/>
        <v>24</v>
      </c>
      <c r="AK490" s="70" t="str">
        <f t="shared" ref="AK490:AK493" si="107">IF(R490="","",SUM(R490+30))</f>
        <v/>
      </c>
      <c r="AL490" s="71" t="s">
        <v>17409</v>
      </c>
      <c r="AM490" s="71"/>
      <c r="AN490" s="70">
        <f t="shared" ref="AN490:AN493" si="108">IF(C490="","",SUM(C490+10))</f>
        <v>43713</v>
      </c>
      <c r="AO490" s="70"/>
      <c r="AP490" s="74">
        <f ca="1"/>
        <v>256</v>
      </c>
    </row>
    <row r="491" spans="1:42" ht="14.4">
      <c r="A491" s="55" t="s">
        <v>2476</v>
      </c>
      <c r="B491" s="56" t="s">
        <v>89</v>
      </c>
      <c r="C491" s="57">
        <v>43697</v>
      </c>
      <c r="D491" s="56" t="s">
        <v>90</v>
      </c>
      <c r="E491" s="56" t="s">
        <v>105</v>
      </c>
      <c r="F491" s="58" t="s">
        <v>106</v>
      </c>
      <c r="G491" s="58" t="s">
        <v>107</v>
      </c>
      <c r="H491" s="56" t="s">
        <v>105</v>
      </c>
      <c r="I491" s="57"/>
      <c r="J491" s="57">
        <f t="shared" si="104"/>
        <v>43727</v>
      </c>
      <c r="K491" s="56" t="s">
        <v>18</v>
      </c>
      <c r="L491" s="56" t="s">
        <v>108</v>
      </c>
      <c r="M491" s="60" t="s">
        <v>2478</v>
      </c>
      <c r="N491" s="56" t="s">
        <v>2479</v>
      </c>
      <c r="O491" s="56" t="s">
        <v>13</v>
      </c>
      <c r="P491" s="56" t="s">
        <v>2480</v>
      </c>
      <c r="Q491" s="56" t="s">
        <v>117</v>
      </c>
      <c r="R491" s="57"/>
      <c r="S491" s="56" t="s">
        <v>108</v>
      </c>
      <c r="T491" s="56" t="s">
        <v>108</v>
      </c>
      <c r="U491" s="57"/>
      <c r="V491" s="62" t="s">
        <v>122</v>
      </c>
      <c r="W491" s="76" t="s">
        <v>122</v>
      </c>
      <c r="X491" s="57"/>
      <c r="Y491" s="56" t="s">
        <v>108</v>
      </c>
      <c r="Z491" s="56" t="s">
        <v>121</v>
      </c>
      <c r="AA491" s="57">
        <v>43700</v>
      </c>
      <c r="AB491" s="63" t="s">
        <v>124</v>
      </c>
      <c r="AC491" s="64" t="s">
        <v>2481</v>
      </c>
      <c r="AD491" s="65" t="s">
        <v>97</v>
      </c>
      <c r="AE491" s="56" t="s">
        <v>119</v>
      </c>
      <c r="AF491" s="61"/>
      <c r="AG491" s="61"/>
      <c r="AH491" s="67"/>
      <c r="AI491" s="68"/>
      <c r="AJ491" s="69">
        <f t="shared" si="1"/>
        <v>3</v>
      </c>
      <c r="AK491" s="70" t="str">
        <f t="shared" si="107"/>
        <v/>
      </c>
      <c r="AL491" s="71" t="s">
        <v>17409</v>
      </c>
      <c r="AM491" s="71"/>
      <c r="AN491" s="70">
        <f t="shared" si="108"/>
        <v>43707</v>
      </c>
      <c r="AO491" s="70"/>
      <c r="AP491" s="74">
        <f ca="1"/>
        <v>262</v>
      </c>
    </row>
    <row r="492" spans="1:42" ht="14.4">
      <c r="A492" s="55" t="s">
        <v>2482</v>
      </c>
      <c r="B492" s="56" t="s">
        <v>89</v>
      </c>
      <c r="C492" s="57">
        <v>43693</v>
      </c>
      <c r="D492" s="56" t="s">
        <v>90</v>
      </c>
      <c r="E492" s="56" t="s">
        <v>105</v>
      </c>
      <c r="F492" s="58" t="s">
        <v>106</v>
      </c>
      <c r="G492" s="58" t="s">
        <v>107</v>
      </c>
      <c r="H492" s="56" t="s">
        <v>105</v>
      </c>
      <c r="I492" s="57"/>
      <c r="J492" s="57">
        <f t="shared" si="104"/>
        <v>43723</v>
      </c>
      <c r="K492" s="56" t="s">
        <v>18</v>
      </c>
      <c r="L492" s="56" t="s">
        <v>108</v>
      </c>
      <c r="M492" s="60" t="s">
        <v>2483</v>
      </c>
      <c r="N492" s="56" t="s">
        <v>2484</v>
      </c>
      <c r="O492" s="56" t="s">
        <v>13</v>
      </c>
      <c r="P492" s="56" t="s">
        <v>2485</v>
      </c>
      <c r="Q492" s="56" t="s">
        <v>117</v>
      </c>
      <c r="R492" s="57"/>
      <c r="S492" s="56" t="s">
        <v>108</v>
      </c>
      <c r="T492" s="56" t="s">
        <v>108</v>
      </c>
      <c r="U492" s="57"/>
      <c r="V492" s="62" t="s">
        <v>122</v>
      </c>
      <c r="W492" s="76" t="s">
        <v>122</v>
      </c>
      <c r="X492" s="57"/>
      <c r="Y492" s="56" t="s">
        <v>108</v>
      </c>
      <c r="Z492" s="56" t="s">
        <v>121</v>
      </c>
      <c r="AA492" s="57">
        <v>43713</v>
      </c>
      <c r="AB492" s="63" t="s">
        <v>124</v>
      </c>
      <c r="AC492" s="64" t="s">
        <v>2486</v>
      </c>
      <c r="AD492" s="65" t="s">
        <v>97</v>
      </c>
      <c r="AE492" s="56" t="s">
        <v>119</v>
      </c>
      <c r="AF492" s="61"/>
      <c r="AG492" s="61"/>
      <c r="AH492" s="67"/>
      <c r="AI492" s="68"/>
      <c r="AJ492" s="69">
        <f t="shared" si="1"/>
        <v>20</v>
      </c>
      <c r="AK492" s="70" t="str">
        <f t="shared" si="107"/>
        <v/>
      </c>
      <c r="AL492" s="71" t="s">
        <v>17409</v>
      </c>
      <c r="AM492" s="71"/>
      <c r="AN492" s="70">
        <f t="shared" si="108"/>
        <v>43703</v>
      </c>
      <c r="AO492" s="70"/>
      <c r="AP492" s="74">
        <f ca="1"/>
        <v>266</v>
      </c>
    </row>
    <row r="493" spans="1:42" ht="14.4">
      <c r="A493" s="55" t="s">
        <v>2487</v>
      </c>
      <c r="B493" s="56" t="s">
        <v>89</v>
      </c>
      <c r="C493" s="57">
        <v>43713</v>
      </c>
      <c r="D493" s="56" t="s">
        <v>90</v>
      </c>
      <c r="E493" s="56" t="s">
        <v>105</v>
      </c>
      <c r="F493" s="58" t="s">
        <v>106</v>
      </c>
      <c r="G493" s="58" t="s">
        <v>107</v>
      </c>
      <c r="H493" s="56" t="s">
        <v>105</v>
      </c>
      <c r="I493" s="57"/>
      <c r="J493" s="57">
        <f t="shared" si="104"/>
        <v>43743</v>
      </c>
      <c r="K493" s="56" t="s">
        <v>18</v>
      </c>
      <c r="L493" s="56" t="s">
        <v>108</v>
      </c>
      <c r="M493" s="60" t="s">
        <v>2483</v>
      </c>
      <c r="N493" s="56" t="s">
        <v>1570</v>
      </c>
      <c r="O493" s="56" t="s">
        <v>13</v>
      </c>
      <c r="P493" s="56" t="s">
        <v>2488</v>
      </c>
      <c r="Q493" s="56" t="s">
        <v>117</v>
      </c>
      <c r="R493" s="57"/>
      <c r="S493" s="56" t="s">
        <v>108</v>
      </c>
      <c r="T493" s="56" t="s">
        <v>108</v>
      </c>
      <c r="U493" s="57"/>
      <c r="V493" s="62" t="s">
        <v>122</v>
      </c>
      <c r="W493" s="76" t="s">
        <v>122</v>
      </c>
      <c r="X493" s="57"/>
      <c r="Y493" s="56" t="s">
        <v>108</v>
      </c>
      <c r="Z493" s="56" t="s">
        <v>121</v>
      </c>
      <c r="AA493" s="57">
        <v>43719</v>
      </c>
      <c r="AB493" s="63" t="s">
        <v>289</v>
      </c>
      <c r="AC493" s="64" t="s">
        <v>2489</v>
      </c>
      <c r="AD493" s="65" t="s">
        <v>97</v>
      </c>
      <c r="AE493" s="56" t="s">
        <v>119</v>
      </c>
      <c r="AF493" s="61"/>
      <c r="AG493" s="61"/>
      <c r="AH493" s="67"/>
      <c r="AI493" s="68"/>
      <c r="AJ493" s="69">
        <f t="shared" si="1"/>
        <v>6</v>
      </c>
      <c r="AK493" s="70" t="str">
        <f t="shared" si="107"/>
        <v/>
      </c>
      <c r="AL493" s="71" t="s">
        <v>17409</v>
      </c>
      <c r="AM493" s="71"/>
      <c r="AN493" s="70">
        <f t="shared" si="108"/>
        <v>43723</v>
      </c>
      <c r="AO493" s="70"/>
      <c r="AP493" s="74">
        <f ca="1"/>
        <v>246</v>
      </c>
    </row>
    <row r="494" spans="1:42" ht="14.4">
      <c r="A494" s="55" t="s">
        <v>2490</v>
      </c>
      <c r="B494" s="56" t="s">
        <v>89</v>
      </c>
      <c r="C494" s="57">
        <v>43805</v>
      </c>
      <c r="D494" s="56" t="s">
        <v>90</v>
      </c>
      <c r="E494" s="56" t="s">
        <v>105</v>
      </c>
      <c r="F494" s="58" t="s">
        <v>106</v>
      </c>
      <c r="G494" s="58" t="s">
        <v>107</v>
      </c>
      <c r="H494" s="56" t="s">
        <v>105</v>
      </c>
      <c r="I494" s="59"/>
      <c r="J494" s="59">
        <f t="shared" si="104"/>
        <v>43835</v>
      </c>
      <c r="K494" s="56" t="s">
        <v>18</v>
      </c>
      <c r="L494" s="56" t="s">
        <v>108</v>
      </c>
      <c r="M494" s="60" t="s">
        <v>2491</v>
      </c>
      <c r="N494" s="56" t="s">
        <v>2492</v>
      </c>
      <c r="O494" s="56" t="s">
        <v>13</v>
      </c>
      <c r="P494" s="56" t="s">
        <v>2493</v>
      </c>
      <c r="Q494" s="56" t="s">
        <v>117</v>
      </c>
      <c r="R494" s="59"/>
      <c r="S494" s="56" t="s">
        <v>108</v>
      </c>
      <c r="T494" s="56" t="s">
        <v>108</v>
      </c>
      <c r="U494" s="57"/>
      <c r="V494" s="62" t="s">
        <v>122</v>
      </c>
      <c r="W494" s="62" t="s">
        <v>122</v>
      </c>
      <c r="X494" s="59"/>
      <c r="Y494" s="56" t="s">
        <v>108</v>
      </c>
      <c r="Z494" s="56" t="s">
        <v>121</v>
      </c>
      <c r="AA494" s="57">
        <v>43818</v>
      </c>
      <c r="AB494" s="63" t="s">
        <v>238</v>
      </c>
      <c r="AC494" s="64" t="s">
        <v>2494</v>
      </c>
      <c r="AD494" s="56" t="s">
        <v>97</v>
      </c>
      <c r="AE494" s="56" t="s">
        <v>119</v>
      </c>
      <c r="AF494" s="61"/>
      <c r="AG494" s="61"/>
      <c r="AH494" s="67"/>
      <c r="AI494" s="68"/>
      <c r="AJ494" s="69">
        <f t="shared" si="1"/>
        <v>13</v>
      </c>
      <c r="AK494" s="70"/>
      <c r="AL494" s="71"/>
      <c r="AM494" s="71"/>
      <c r="AN494" s="70"/>
      <c r="AO494" s="70"/>
      <c r="AP494" s="74">
        <f ca="1"/>
        <v>154</v>
      </c>
    </row>
    <row r="495" spans="1:42" ht="14.4">
      <c r="A495" s="55" t="s">
        <v>2495</v>
      </c>
      <c r="B495" s="56" t="s">
        <v>89</v>
      </c>
      <c r="C495" s="57">
        <v>43704</v>
      </c>
      <c r="D495" s="56" t="s">
        <v>90</v>
      </c>
      <c r="E495" s="56" t="s">
        <v>105</v>
      </c>
      <c r="F495" s="58" t="s">
        <v>106</v>
      </c>
      <c r="G495" s="58" t="s">
        <v>107</v>
      </c>
      <c r="H495" s="56" t="s">
        <v>105</v>
      </c>
      <c r="I495" s="59"/>
      <c r="J495" s="59">
        <f t="shared" si="104"/>
        <v>43734</v>
      </c>
      <c r="K495" s="56" t="s">
        <v>108</v>
      </c>
      <c r="L495" s="56" t="s">
        <v>108</v>
      </c>
      <c r="M495" s="60" t="s">
        <v>2496</v>
      </c>
      <c r="N495" s="56" t="s">
        <v>2497</v>
      </c>
      <c r="O495" s="56" t="s">
        <v>13</v>
      </c>
      <c r="P495" s="56" t="s">
        <v>2498</v>
      </c>
      <c r="Q495" s="56" t="s">
        <v>117</v>
      </c>
      <c r="R495" s="57"/>
      <c r="S495" s="56" t="s">
        <v>108</v>
      </c>
      <c r="T495" s="56" t="s">
        <v>108</v>
      </c>
      <c r="U495" s="59"/>
      <c r="V495" s="62" t="s">
        <v>122</v>
      </c>
      <c r="W495" s="76" t="s">
        <v>122</v>
      </c>
      <c r="X495" s="59"/>
      <c r="Y495" s="56" t="s">
        <v>108</v>
      </c>
      <c r="Z495" s="56" t="s">
        <v>121</v>
      </c>
      <c r="AA495" s="57">
        <v>43706</v>
      </c>
      <c r="AB495" s="63" t="s">
        <v>124</v>
      </c>
      <c r="AC495" s="64" t="s">
        <v>2499</v>
      </c>
      <c r="AD495" s="65" t="s">
        <v>97</v>
      </c>
      <c r="AE495" s="56" t="s">
        <v>119</v>
      </c>
      <c r="AF495" s="61"/>
      <c r="AG495" s="61"/>
      <c r="AH495" s="67"/>
      <c r="AI495" s="68"/>
      <c r="AJ495" s="69">
        <f t="shared" si="1"/>
        <v>2</v>
      </c>
      <c r="AK495" s="70" t="str">
        <f t="shared" ref="AK495:AK496" si="109">IF(R495="","",SUM(R495+30))</f>
        <v/>
      </c>
      <c r="AL495" s="71" t="s">
        <v>17409</v>
      </c>
      <c r="AM495" s="71"/>
      <c r="AN495" s="70">
        <f t="shared" ref="AN495:AN496" si="110">IF(C495="","",SUM(C495+10))</f>
        <v>43714</v>
      </c>
      <c r="AO495" s="70"/>
      <c r="AP495" s="74">
        <f ca="1"/>
        <v>255</v>
      </c>
    </row>
    <row r="496" spans="1:42" ht="29.25" customHeight="1">
      <c r="A496" s="55" t="s">
        <v>2501</v>
      </c>
      <c r="B496" s="106" t="s">
        <v>89</v>
      </c>
      <c r="C496" s="57">
        <v>43684</v>
      </c>
      <c r="D496" s="56" t="s">
        <v>90</v>
      </c>
      <c r="E496" s="56" t="s">
        <v>105</v>
      </c>
      <c r="F496" s="58" t="s">
        <v>106</v>
      </c>
      <c r="G496" s="58" t="s">
        <v>107</v>
      </c>
      <c r="H496" s="56" t="s">
        <v>105</v>
      </c>
      <c r="I496" s="57"/>
      <c r="J496" s="57">
        <f t="shared" si="104"/>
        <v>43714</v>
      </c>
      <c r="K496" s="56" t="s">
        <v>18</v>
      </c>
      <c r="L496" s="56" t="s">
        <v>108</v>
      </c>
      <c r="M496" s="60" t="s">
        <v>2502</v>
      </c>
      <c r="N496" s="56" t="s">
        <v>2503</v>
      </c>
      <c r="O496" s="56" t="s">
        <v>13</v>
      </c>
      <c r="P496" s="56" t="s">
        <v>2504</v>
      </c>
      <c r="Q496" s="56" t="s">
        <v>117</v>
      </c>
      <c r="R496" s="57"/>
      <c r="S496" s="56" t="s">
        <v>108</v>
      </c>
      <c r="T496" s="56" t="s">
        <v>108</v>
      </c>
      <c r="U496" s="59"/>
      <c r="V496" s="62" t="s">
        <v>122</v>
      </c>
      <c r="W496" s="76" t="s">
        <v>122</v>
      </c>
      <c r="X496" s="57"/>
      <c r="Y496" s="56" t="s">
        <v>108</v>
      </c>
      <c r="Z496" s="56" t="s">
        <v>121</v>
      </c>
      <c r="AA496" s="57">
        <v>43690</v>
      </c>
      <c r="AB496" s="63" t="s">
        <v>124</v>
      </c>
      <c r="AC496" s="64" t="s">
        <v>2505</v>
      </c>
      <c r="AD496" s="65" t="s">
        <v>97</v>
      </c>
      <c r="AE496" s="56" t="s">
        <v>119</v>
      </c>
      <c r="AF496" s="61"/>
      <c r="AG496" s="61"/>
      <c r="AH496" s="67"/>
      <c r="AI496" s="68"/>
      <c r="AJ496" s="69">
        <f t="shared" si="1"/>
        <v>6</v>
      </c>
      <c r="AK496" s="70" t="str">
        <f t="shared" si="109"/>
        <v/>
      </c>
      <c r="AL496" s="71" t="s">
        <v>17409</v>
      </c>
      <c r="AM496" s="71"/>
      <c r="AN496" s="70">
        <f t="shared" si="110"/>
        <v>43694</v>
      </c>
      <c r="AO496" s="70"/>
      <c r="AP496" s="74">
        <f ca="1"/>
        <v>275</v>
      </c>
    </row>
    <row r="497" spans="1:42" ht="14.4">
      <c r="A497" s="55" t="s">
        <v>2506</v>
      </c>
      <c r="B497" s="56" t="s">
        <v>89</v>
      </c>
      <c r="C497" s="57">
        <v>43805</v>
      </c>
      <c r="D497" s="56" t="s">
        <v>90</v>
      </c>
      <c r="E497" s="56" t="s">
        <v>105</v>
      </c>
      <c r="F497" s="58" t="s">
        <v>106</v>
      </c>
      <c r="G497" s="58" t="s">
        <v>107</v>
      </c>
      <c r="H497" s="56" t="s">
        <v>105</v>
      </c>
      <c r="I497" s="59"/>
      <c r="J497" s="59">
        <f t="shared" si="104"/>
        <v>43835</v>
      </c>
      <c r="K497" s="56" t="s">
        <v>18</v>
      </c>
      <c r="L497" s="56" t="s">
        <v>108</v>
      </c>
      <c r="M497" s="60" t="s">
        <v>2507</v>
      </c>
      <c r="N497" s="56" t="s">
        <v>2508</v>
      </c>
      <c r="O497" s="56" t="s">
        <v>13</v>
      </c>
      <c r="P497" s="56" t="s">
        <v>2509</v>
      </c>
      <c r="Q497" s="56" t="s">
        <v>117</v>
      </c>
      <c r="R497" s="59"/>
      <c r="S497" s="56" t="s">
        <v>108</v>
      </c>
      <c r="T497" s="56" t="s">
        <v>108</v>
      </c>
      <c r="U497" s="57"/>
      <c r="V497" s="62" t="s">
        <v>122</v>
      </c>
      <c r="W497" s="62" t="s">
        <v>122</v>
      </c>
      <c r="X497" s="59"/>
      <c r="Y497" s="56" t="s">
        <v>108</v>
      </c>
      <c r="Z497" s="56" t="s">
        <v>121</v>
      </c>
      <c r="AA497" s="57">
        <v>43818</v>
      </c>
      <c r="AB497" s="63" t="s">
        <v>238</v>
      </c>
      <c r="AC497" s="64" t="s">
        <v>2511</v>
      </c>
      <c r="AD497" s="56" t="s">
        <v>97</v>
      </c>
      <c r="AE497" s="56" t="s">
        <v>119</v>
      </c>
      <c r="AF497" s="61"/>
      <c r="AG497" s="61"/>
      <c r="AH497" s="67"/>
      <c r="AI497" s="68"/>
      <c r="AJ497" s="69">
        <f t="shared" si="1"/>
        <v>13</v>
      </c>
      <c r="AK497" s="70"/>
      <c r="AL497" s="71"/>
      <c r="AM497" s="71"/>
      <c r="AN497" s="70"/>
      <c r="AO497" s="70"/>
      <c r="AP497" s="74">
        <f ca="1"/>
        <v>154</v>
      </c>
    </row>
    <row r="498" spans="1:42" ht="14.4">
      <c r="A498" s="55" t="s">
        <v>2512</v>
      </c>
      <c r="B498" s="56" t="s">
        <v>89</v>
      </c>
      <c r="C498" s="57">
        <v>43826</v>
      </c>
      <c r="D498" s="56" t="s">
        <v>90</v>
      </c>
      <c r="E498" s="56" t="s">
        <v>105</v>
      </c>
      <c r="F498" s="58" t="s">
        <v>106</v>
      </c>
      <c r="G498" s="58" t="s">
        <v>107</v>
      </c>
      <c r="H498" s="56" t="s">
        <v>105</v>
      </c>
      <c r="I498" s="59"/>
      <c r="J498" s="59">
        <f t="shared" si="104"/>
        <v>43856</v>
      </c>
      <c r="K498" s="56" t="s">
        <v>18</v>
      </c>
      <c r="L498" s="56" t="s">
        <v>108</v>
      </c>
      <c r="M498" s="60" t="s">
        <v>2432</v>
      </c>
      <c r="N498" s="56" t="s">
        <v>2514</v>
      </c>
      <c r="O498" s="56" t="s">
        <v>13</v>
      </c>
      <c r="P498" s="56" t="s">
        <v>2515</v>
      </c>
      <c r="Q498" s="56" t="s">
        <v>117</v>
      </c>
      <c r="R498" s="59"/>
      <c r="S498" s="56" t="s">
        <v>108</v>
      </c>
      <c r="T498" s="56" t="s">
        <v>108</v>
      </c>
      <c r="U498" s="57"/>
      <c r="V498" s="62" t="s">
        <v>122</v>
      </c>
      <c r="W498" s="62" t="s">
        <v>122</v>
      </c>
      <c r="X498" s="59"/>
      <c r="Y498" s="56" t="s">
        <v>108</v>
      </c>
      <c r="Z498" s="56" t="s">
        <v>121</v>
      </c>
      <c r="AA498" s="57">
        <v>43853</v>
      </c>
      <c r="AB498" s="63" t="s">
        <v>238</v>
      </c>
      <c r="AC498" s="64" t="s">
        <v>2516</v>
      </c>
      <c r="AD498" s="56" t="s">
        <v>97</v>
      </c>
      <c r="AE498" s="56" t="s">
        <v>119</v>
      </c>
      <c r="AF498" s="61"/>
      <c r="AG498" s="61"/>
      <c r="AH498" s="67"/>
      <c r="AI498" s="68"/>
      <c r="AJ498" s="69">
        <f t="shared" si="1"/>
        <v>27</v>
      </c>
      <c r="AK498" s="70"/>
      <c r="AL498" s="71"/>
      <c r="AM498" s="71"/>
      <c r="AN498" s="70"/>
      <c r="AO498" s="70"/>
      <c r="AP498" s="74">
        <f ca="1"/>
        <v>133</v>
      </c>
    </row>
    <row r="499" spans="1:42" ht="26.5">
      <c r="A499" s="55" t="s">
        <v>2517</v>
      </c>
      <c r="B499" s="56" t="s">
        <v>89</v>
      </c>
      <c r="C499" s="57">
        <v>43748</v>
      </c>
      <c r="D499" s="56" t="s">
        <v>90</v>
      </c>
      <c r="E499" s="56" t="s">
        <v>105</v>
      </c>
      <c r="F499" s="58" t="s">
        <v>106</v>
      </c>
      <c r="G499" s="58" t="s">
        <v>107</v>
      </c>
      <c r="H499" s="56" t="s">
        <v>105</v>
      </c>
      <c r="I499" s="59"/>
      <c r="J499" s="59">
        <f t="shared" si="104"/>
        <v>43778</v>
      </c>
      <c r="K499" s="56" t="s">
        <v>18</v>
      </c>
      <c r="L499" s="56" t="s">
        <v>108</v>
      </c>
      <c r="M499" s="60" t="s">
        <v>2518</v>
      </c>
      <c r="N499" s="56" t="s">
        <v>2519</v>
      </c>
      <c r="O499" s="56" t="s">
        <v>13</v>
      </c>
      <c r="P499" s="56" t="s">
        <v>2520</v>
      </c>
      <c r="Q499" s="56" t="s">
        <v>117</v>
      </c>
      <c r="R499" s="59"/>
      <c r="S499" s="56" t="s">
        <v>108</v>
      </c>
      <c r="T499" s="56" t="s">
        <v>108</v>
      </c>
      <c r="U499" s="57"/>
      <c r="V499" s="62" t="s">
        <v>122</v>
      </c>
      <c r="W499" s="76" t="s">
        <v>122</v>
      </c>
      <c r="X499" s="59"/>
      <c r="Y499" s="56" t="s">
        <v>108</v>
      </c>
      <c r="Z499" s="56" t="s">
        <v>121</v>
      </c>
      <c r="AA499" s="57">
        <v>43754</v>
      </c>
      <c r="AB499" s="63" t="s">
        <v>389</v>
      </c>
      <c r="AC499" s="60" t="s">
        <v>2521</v>
      </c>
      <c r="AD499" s="65" t="s">
        <v>97</v>
      </c>
      <c r="AE499" s="56" t="s">
        <v>90</v>
      </c>
      <c r="AF499" s="61"/>
      <c r="AG499" s="61"/>
      <c r="AH499" s="67"/>
      <c r="AI499" s="68"/>
      <c r="AJ499" s="69">
        <f t="shared" si="1"/>
        <v>6</v>
      </c>
      <c r="AK499" s="70"/>
      <c r="AL499" s="71"/>
      <c r="AM499" s="71"/>
      <c r="AN499" s="70"/>
      <c r="AO499" s="70"/>
      <c r="AP499" s="74">
        <f ca="1"/>
        <v>211</v>
      </c>
    </row>
    <row r="500" spans="1:42" ht="14.4">
      <c r="A500" s="55" t="s">
        <v>2522</v>
      </c>
      <c r="B500" s="56" t="s">
        <v>89</v>
      </c>
      <c r="C500" s="57">
        <v>43808</v>
      </c>
      <c r="D500" s="56" t="s">
        <v>90</v>
      </c>
      <c r="E500" s="56" t="s">
        <v>129</v>
      </c>
      <c r="F500" s="58" t="s">
        <v>106</v>
      </c>
      <c r="G500" s="58" t="s">
        <v>107</v>
      </c>
      <c r="H500" s="56" t="s">
        <v>129</v>
      </c>
      <c r="I500" s="59"/>
      <c r="J500" s="59">
        <f t="shared" si="104"/>
        <v>43838</v>
      </c>
      <c r="K500" s="56" t="s">
        <v>18</v>
      </c>
      <c r="L500" s="56"/>
      <c r="M500" s="60" t="s">
        <v>2523</v>
      </c>
      <c r="N500" s="56" t="s">
        <v>2524</v>
      </c>
      <c r="O500" s="56"/>
      <c r="P500" s="56" t="s">
        <v>108</v>
      </c>
      <c r="Q500" s="56" t="s">
        <v>288</v>
      </c>
      <c r="R500" s="59"/>
      <c r="S500" s="56" t="s">
        <v>14</v>
      </c>
      <c r="T500" s="56" t="s">
        <v>14</v>
      </c>
      <c r="U500" s="57"/>
      <c r="V500" s="77"/>
      <c r="W500" s="62" t="s">
        <v>108</v>
      </c>
      <c r="X500" s="59"/>
      <c r="Y500" s="56" t="s">
        <v>108</v>
      </c>
      <c r="Z500" s="56" t="s">
        <v>123</v>
      </c>
      <c r="AA500" s="57">
        <v>43808</v>
      </c>
      <c r="AB500" s="63" t="s">
        <v>238</v>
      </c>
      <c r="AC500" s="64" t="s">
        <v>2527</v>
      </c>
      <c r="AD500" s="56" t="s">
        <v>118</v>
      </c>
      <c r="AE500" s="56" t="s">
        <v>90</v>
      </c>
      <c r="AF500" s="61"/>
      <c r="AG500" s="61"/>
      <c r="AH500" s="67"/>
      <c r="AI500" s="68"/>
      <c r="AJ500" s="69">
        <f t="shared" si="1"/>
        <v>0</v>
      </c>
      <c r="AK500" s="70"/>
      <c r="AL500" s="71"/>
      <c r="AM500" s="71"/>
      <c r="AN500" s="70"/>
      <c r="AO500" s="70"/>
      <c r="AP500" s="74">
        <f ca="1"/>
        <v>151</v>
      </c>
    </row>
    <row r="501" spans="1:42" ht="14.4">
      <c r="A501" s="55" t="s">
        <v>2529</v>
      </c>
      <c r="B501" s="56" t="s">
        <v>89</v>
      </c>
      <c r="C501" s="57">
        <v>43783</v>
      </c>
      <c r="D501" s="56" t="s">
        <v>90</v>
      </c>
      <c r="E501" s="56" t="s">
        <v>276</v>
      </c>
      <c r="F501" s="58" t="s">
        <v>214</v>
      </c>
      <c r="G501" s="58" t="s">
        <v>214</v>
      </c>
      <c r="H501" s="56" t="s">
        <v>276</v>
      </c>
      <c r="I501" s="59"/>
      <c r="J501" s="59">
        <f t="shared" si="104"/>
        <v>43813</v>
      </c>
      <c r="K501" s="56" t="s">
        <v>18</v>
      </c>
      <c r="L501" s="56" t="s">
        <v>14</v>
      </c>
      <c r="M501" s="60" t="s">
        <v>2530</v>
      </c>
      <c r="N501" s="56"/>
      <c r="O501" s="56"/>
      <c r="P501" s="56"/>
      <c r="Q501" s="56" t="s">
        <v>217</v>
      </c>
      <c r="R501" s="59"/>
      <c r="S501" s="56" t="s">
        <v>108</v>
      </c>
      <c r="T501" s="56" t="s">
        <v>108</v>
      </c>
      <c r="U501" s="57"/>
      <c r="V501" s="77"/>
      <c r="W501" s="62" t="s">
        <v>108</v>
      </c>
      <c r="X501" s="59"/>
      <c r="Y501" s="61"/>
      <c r="Z501" s="56" t="s">
        <v>123</v>
      </c>
      <c r="AA501" s="57">
        <v>43787</v>
      </c>
      <c r="AB501" s="75"/>
      <c r="AC501" s="64" t="s">
        <v>2531</v>
      </c>
      <c r="AD501" s="56" t="s">
        <v>294</v>
      </c>
      <c r="AE501" s="56" t="s">
        <v>119</v>
      </c>
      <c r="AF501" s="61"/>
      <c r="AG501" s="61"/>
      <c r="AH501" s="67"/>
      <c r="AI501" s="68"/>
      <c r="AJ501" s="69">
        <f t="shared" si="1"/>
        <v>4</v>
      </c>
      <c r="AK501" s="70"/>
      <c r="AL501" s="71"/>
      <c r="AM501" s="71"/>
      <c r="AN501" s="70"/>
      <c r="AO501" s="70"/>
      <c r="AP501" s="74">
        <f ca="1"/>
        <v>176</v>
      </c>
    </row>
    <row r="502" spans="1:42" ht="14.4">
      <c r="A502" s="55" t="s">
        <v>2532</v>
      </c>
      <c r="B502" s="56" t="s">
        <v>89</v>
      </c>
      <c r="C502" s="57">
        <v>43818</v>
      </c>
      <c r="D502" s="56" t="s">
        <v>229</v>
      </c>
      <c r="E502" s="56" t="s">
        <v>297</v>
      </c>
      <c r="F502" s="58" t="s">
        <v>106</v>
      </c>
      <c r="G502" s="58" t="s">
        <v>107</v>
      </c>
      <c r="H502" s="56" t="s">
        <v>140</v>
      </c>
      <c r="I502" s="59"/>
      <c r="J502" s="57">
        <v>43847</v>
      </c>
      <c r="K502" s="56" t="s">
        <v>18</v>
      </c>
      <c r="L502" s="56" t="s">
        <v>14</v>
      </c>
      <c r="M502" s="60" t="s">
        <v>2533</v>
      </c>
      <c r="N502" s="56" t="s">
        <v>2534</v>
      </c>
      <c r="O502" s="56" t="s">
        <v>39</v>
      </c>
      <c r="P502" s="56" t="s">
        <v>108</v>
      </c>
      <c r="Q502" s="56" t="s">
        <v>237</v>
      </c>
      <c r="R502" s="59"/>
      <c r="S502" s="56" t="s">
        <v>108</v>
      </c>
      <c r="T502" s="56" t="s">
        <v>108</v>
      </c>
      <c r="U502" s="57"/>
      <c r="V502" s="77"/>
      <c r="W502" s="62" t="s">
        <v>108</v>
      </c>
      <c r="X502" s="59"/>
      <c r="Y502" s="56" t="s">
        <v>108</v>
      </c>
      <c r="Z502" s="56" t="s">
        <v>108</v>
      </c>
      <c r="AA502" s="57">
        <v>43819</v>
      </c>
      <c r="AB502" s="63" t="s">
        <v>238</v>
      </c>
      <c r="AC502" s="64" t="s">
        <v>2535</v>
      </c>
      <c r="AD502" s="56" t="s">
        <v>118</v>
      </c>
      <c r="AE502" s="56"/>
      <c r="AF502" s="61"/>
      <c r="AG502" s="61"/>
      <c r="AH502" s="67"/>
      <c r="AI502" s="68"/>
      <c r="AJ502" s="69">
        <f t="shared" si="1"/>
        <v>1</v>
      </c>
      <c r="AK502" s="70"/>
      <c r="AL502" s="71"/>
      <c r="AM502" s="71"/>
      <c r="AN502" s="70"/>
      <c r="AO502" s="70"/>
      <c r="AP502" s="74">
        <f ca="1"/>
        <v>141</v>
      </c>
    </row>
    <row r="503" spans="1:42" ht="14.4">
      <c r="A503" s="55" t="s">
        <v>2536</v>
      </c>
      <c r="B503" s="56" t="s">
        <v>89</v>
      </c>
      <c r="C503" s="57">
        <v>43647</v>
      </c>
      <c r="D503" s="56" t="s">
        <v>119</v>
      </c>
      <c r="E503" s="56" t="s">
        <v>12</v>
      </c>
      <c r="F503" s="58" t="s">
        <v>106</v>
      </c>
      <c r="G503" s="58" t="s">
        <v>107</v>
      </c>
      <c r="H503" s="56" t="s">
        <v>12</v>
      </c>
      <c r="I503" s="57"/>
      <c r="J503" s="57">
        <f t="shared" ref="J503:J514" si="111">IF(C503="","",SUM(C503+30))</f>
        <v>43677</v>
      </c>
      <c r="K503" s="56" t="s">
        <v>18</v>
      </c>
      <c r="L503" s="56" t="s">
        <v>18</v>
      </c>
      <c r="M503" s="60" t="s">
        <v>2537</v>
      </c>
      <c r="N503" s="56" t="s">
        <v>2538</v>
      </c>
      <c r="O503" s="56" t="s">
        <v>33</v>
      </c>
      <c r="P503" s="56" t="s">
        <v>2539</v>
      </c>
      <c r="Q503" s="56" t="s">
        <v>17</v>
      </c>
      <c r="R503" s="57"/>
      <c r="S503" s="56"/>
      <c r="T503" s="56"/>
      <c r="U503" s="57"/>
      <c r="V503" s="62"/>
      <c r="W503" s="62"/>
      <c r="X503" s="57"/>
      <c r="Y503" s="56" t="s">
        <v>200</v>
      </c>
      <c r="Z503" s="56" t="s">
        <v>123</v>
      </c>
      <c r="AA503" s="57">
        <v>43658</v>
      </c>
      <c r="AB503" s="63"/>
      <c r="AC503" s="64"/>
      <c r="AD503" s="56" t="s">
        <v>294</v>
      </c>
      <c r="AE503" s="56" t="s">
        <v>119</v>
      </c>
      <c r="AF503" s="61"/>
      <c r="AG503" s="61"/>
      <c r="AH503" s="67"/>
      <c r="AI503" s="68"/>
      <c r="AJ503" s="69">
        <f t="shared" si="1"/>
        <v>11</v>
      </c>
      <c r="AK503" s="70" t="str">
        <f t="shared" ref="AK503:AK504" si="112">IF(R503="","",SUM(R503+30))</f>
        <v/>
      </c>
      <c r="AL503" s="71" t="s">
        <v>17409</v>
      </c>
      <c r="AM503" s="71"/>
      <c r="AN503" s="70">
        <f t="shared" ref="AN503:AN504" si="113">IF(C503="","",SUM(C503+10))</f>
        <v>43657</v>
      </c>
      <c r="AO503" s="70"/>
      <c r="AP503" s="74">
        <f ca="1"/>
        <v>312</v>
      </c>
    </row>
    <row r="504" spans="1:42" ht="14.4">
      <c r="A504" s="55" t="s">
        <v>2540</v>
      </c>
      <c r="B504" s="56" t="s">
        <v>89</v>
      </c>
      <c r="C504" s="57">
        <v>43594</v>
      </c>
      <c r="D504" s="56" t="s">
        <v>131</v>
      </c>
      <c r="E504" s="56" t="s">
        <v>129</v>
      </c>
      <c r="F504" s="58" t="s">
        <v>106</v>
      </c>
      <c r="G504" s="58" t="s">
        <v>107</v>
      </c>
      <c r="H504" s="56" t="s">
        <v>129</v>
      </c>
      <c r="I504" s="59"/>
      <c r="J504" s="59">
        <f t="shared" si="111"/>
        <v>43624</v>
      </c>
      <c r="K504" s="56" t="s">
        <v>18</v>
      </c>
      <c r="L504" s="56" t="s">
        <v>14</v>
      </c>
      <c r="M504" s="60" t="s">
        <v>2541</v>
      </c>
      <c r="N504" s="56" t="s">
        <v>2542</v>
      </c>
      <c r="O504" s="56"/>
      <c r="P504" s="56" t="s">
        <v>108</v>
      </c>
      <c r="Q504" s="56" t="s">
        <v>96</v>
      </c>
      <c r="R504" s="59"/>
      <c r="S504" s="56" t="s">
        <v>108</v>
      </c>
      <c r="T504" s="56" t="s">
        <v>108</v>
      </c>
      <c r="U504" s="59"/>
      <c r="V504" s="77"/>
      <c r="W504" s="62" t="s">
        <v>108</v>
      </c>
      <c r="X504" s="59"/>
      <c r="Y504" s="56" t="s">
        <v>108</v>
      </c>
      <c r="Z504" s="56" t="s">
        <v>123</v>
      </c>
      <c r="AA504" s="57">
        <v>43602</v>
      </c>
      <c r="AB504" s="63" t="s">
        <v>155</v>
      </c>
      <c r="AC504" s="64" t="s">
        <v>537</v>
      </c>
      <c r="AD504" s="56" t="s">
        <v>224</v>
      </c>
      <c r="AE504" s="56" t="s">
        <v>131</v>
      </c>
      <c r="AF504" s="61"/>
      <c r="AG504" s="61"/>
      <c r="AH504" s="67"/>
      <c r="AI504" s="68"/>
      <c r="AJ504" s="69">
        <f t="shared" si="1"/>
        <v>8</v>
      </c>
      <c r="AK504" s="70" t="str">
        <f t="shared" si="112"/>
        <v/>
      </c>
      <c r="AL504" s="71" t="s">
        <v>17409</v>
      </c>
      <c r="AM504" s="71"/>
      <c r="AN504" s="70">
        <f t="shared" si="113"/>
        <v>43604</v>
      </c>
      <c r="AO504" s="70"/>
      <c r="AP504" s="74">
        <f ca="1"/>
        <v>365</v>
      </c>
    </row>
    <row r="505" spans="1:42" ht="14.4">
      <c r="A505" s="55" t="s">
        <v>2543</v>
      </c>
      <c r="B505" s="56" t="s">
        <v>89</v>
      </c>
      <c r="C505" s="57">
        <v>43752</v>
      </c>
      <c r="D505" s="56" t="s">
        <v>131</v>
      </c>
      <c r="E505" s="56" t="s">
        <v>129</v>
      </c>
      <c r="F505" s="58" t="s">
        <v>106</v>
      </c>
      <c r="G505" s="58" t="s">
        <v>107</v>
      </c>
      <c r="H505" s="56" t="s">
        <v>129</v>
      </c>
      <c r="I505" s="59"/>
      <c r="J505" s="59">
        <f t="shared" si="111"/>
        <v>43782</v>
      </c>
      <c r="K505" s="56" t="s">
        <v>18</v>
      </c>
      <c r="L505" s="56" t="s">
        <v>14</v>
      </c>
      <c r="M505" s="60" t="s">
        <v>2544</v>
      </c>
      <c r="N505" s="56" t="s">
        <v>2545</v>
      </c>
      <c r="O505" s="56"/>
      <c r="P505" s="56" t="s">
        <v>108</v>
      </c>
      <c r="Q505" s="56" t="s">
        <v>130</v>
      </c>
      <c r="R505" s="59"/>
      <c r="S505" s="56" t="s">
        <v>108</v>
      </c>
      <c r="T505" s="56" t="s">
        <v>108</v>
      </c>
      <c r="U505" s="57"/>
      <c r="V505" s="77"/>
      <c r="W505" s="62" t="s">
        <v>108</v>
      </c>
      <c r="X505" s="59"/>
      <c r="Y505" s="56" t="s">
        <v>108</v>
      </c>
      <c r="Z505" s="56" t="s">
        <v>123</v>
      </c>
      <c r="AA505" s="57">
        <v>43753</v>
      </c>
      <c r="AB505" s="63" t="s">
        <v>389</v>
      </c>
      <c r="AC505" s="64" t="s">
        <v>2546</v>
      </c>
      <c r="AD505" s="56" t="s">
        <v>224</v>
      </c>
      <c r="AE505" s="56" t="s">
        <v>131</v>
      </c>
      <c r="AF505" s="61"/>
      <c r="AG505" s="61"/>
      <c r="AH505" s="67"/>
      <c r="AI505" s="68"/>
      <c r="AJ505" s="69">
        <f t="shared" si="1"/>
        <v>1</v>
      </c>
      <c r="AK505" s="70"/>
      <c r="AL505" s="71"/>
      <c r="AM505" s="71"/>
      <c r="AN505" s="70"/>
      <c r="AO505" s="70"/>
      <c r="AP505" s="74">
        <f ca="1"/>
        <v>207</v>
      </c>
    </row>
    <row r="506" spans="1:42" ht="14.4">
      <c r="A506" s="55" t="s">
        <v>2547</v>
      </c>
      <c r="B506" s="56" t="s">
        <v>89</v>
      </c>
      <c r="C506" s="57">
        <v>43588</v>
      </c>
      <c r="D506" s="56" t="s">
        <v>90</v>
      </c>
      <c r="E506" s="56" t="s">
        <v>196</v>
      </c>
      <c r="F506" s="58" t="s">
        <v>106</v>
      </c>
      <c r="G506" s="58" t="s">
        <v>214</v>
      </c>
      <c r="H506" s="56" t="s">
        <v>276</v>
      </c>
      <c r="I506" s="57"/>
      <c r="J506" s="57">
        <f t="shared" si="111"/>
        <v>43618</v>
      </c>
      <c r="K506" s="56" t="s">
        <v>18</v>
      </c>
      <c r="L506" s="56" t="s">
        <v>14</v>
      </c>
      <c r="M506" s="60" t="s">
        <v>2548</v>
      </c>
      <c r="N506" s="56" t="s">
        <v>2549</v>
      </c>
      <c r="O506" s="56" t="s">
        <v>249</v>
      </c>
      <c r="P506" s="56" t="s">
        <v>2550</v>
      </c>
      <c r="Q506" s="56" t="s">
        <v>217</v>
      </c>
      <c r="R506" s="57"/>
      <c r="S506" s="56" t="s">
        <v>108</v>
      </c>
      <c r="T506" s="56" t="s">
        <v>108</v>
      </c>
      <c r="U506" s="57"/>
      <c r="V506" s="62"/>
      <c r="W506" s="62" t="s">
        <v>108</v>
      </c>
      <c r="X506" s="57"/>
      <c r="Y506" s="56"/>
      <c r="Z506" s="56" t="s">
        <v>123</v>
      </c>
      <c r="AA506" s="57">
        <v>43595</v>
      </c>
      <c r="AB506" s="63"/>
      <c r="AC506" s="64" t="s">
        <v>2551</v>
      </c>
      <c r="AD506" s="56" t="s">
        <v>118</v>
      </c>
      <c r="AE506" s="56"/>
      <c r="AF506" s="61"/>
      <c r="AG506" s="61"/>
      <c r="AH506" s="67"/>
      <c r="AI506" s="68"/>
      <c r="AJ506" s="69">
        <f t="shared" si="1"/>
        <v>7</v>
      </c>
      <c r="AK506" s="70" t="str">
        <f t="shared" ref="AK506:AK517" si="114">IF(R506="","",SUM(R506+30))</f>
        <v/>
      </c>
      <c r="AL506" s="71" t="s">
        <v>17409</v>
      </c>
      <c r="AM506" s="71"/>
      <c r="AN506" s="70">
        <f t="shared" ref="AN506:AN517" si="115">IF(C506="","",SUM(C506+10))</f>
        <v>43598</v>
      </c>
      <c r="AO506" s="70"/>
      <c r="AP506" s="74">
        <f ca="1"/>
        <v>371</v>
      </c>
    </row>
    <row r="507" spans="1:42" ht="26.5">
      <c r="A507" s="55" t="s">
        <v>2553</v>
      </c>
      <c r="B507" s="56" t="s">
        <v>89</v>
      </c>
      <c r="C507" s="57">
        <v>43557</v>
      </c>
      <c r="D507" s="56" t="s">
        <v>131</v>
      </c>
      <c r="E507" s="56" t="s">
        <v>129</v>
      </c>
      <c r="F507" s="58" t="s">
        <v>106</v>
      </c>
      <c r="G507" s="58" t="s">
        <v>214</v>
      </c>
      <c r="H507" s="56" t="s">
        <v>276</v>
      </c>
      <c r="I507" s="59"/>
      <c r="J507" s="59">
        <f t="shared" si="111"/>
        <v>43587</v>
      </c>
      <c r="K507" s="56" t="s">
        <v>18</v>
      </c>
      <c r="L507" s="56" t="s">
        <v>14</v>
      </c>
      <c r="M507" s="60" t="s">
        <v>2554</v>
      </c>
      <c r="N507" s="56" t="s">
        <v>2555</v>
      </c>
      <c r="O507" s="56"/>
      <c r="P507" s="56"/>
      <c r="Q507" s="56" t="s">
        <v>96</v>
      </c>
      <c r="R507" s="59"/>
      <c r="S507" s="56" t="s">
        <v>108</v>
      </c>
      <c r="T507" s="56" t="s">
        <v>108</v>
      </c>
      <c r="U507" s="59"/>
      <c r="V507" s="77"/>
      <c r="W507" s="62" t="s">
        <v>108</v>
      </c>
      <c r="X507" s="59"/>
      <c r="Y507" s="61"/>
      <c r="Z507" s="56" t="s">
        <v>123</v>
      </c>
      <c r="AA507" s="57">
        <v>43558</v>
      </c>
      <c r="AB507" s="75"/>
      <c r="AC507" s="64" t="s">
        <v>2556</v>
      </c>
      <c r="AD507" s="56" t="s">
        <v>224</v>
      </c>
      <c r="AE507" s="56"/>
      <c r="AF507" s="61"/>
      <c r="AG507" s="61"/>
      <c r="AH507" s="67"/>
      <c r="AI507" s="68"/>
      <c r="AJ507" s="69">
        <f t="shared" si="1"/>
        <v>1</v>
      </c>
      <c r="AK507" s="70" t="str">
        <f t="shared" si="114"/>
        <v/>
      </c>
      <c r="AL507" s="71" t="s">
        <v>17409</v>
      </c>
      <c r="AM507" s="71"/>
      <c r="AN507" s="70">
        <f t="shared" si="115"/>
        <v>43567</v>
      </c>
      <c r="AO507" s="70"/>
      <c r="AP507" s="74">
        <f ca="1"/>
        <v>402</v>
      </c>
    </row>
    <row r="508" spans="1:42" ht="26.5">
      <c r="A508" s="55" t="s">
        <v>2557</v>
      </c>
      <c r="B508" s="56" t="s">
        <v>89</v>
      </c>
      <c r="C508" s="57">
        <v>43600</v>
      </c>
      <c r="D508" s="56" t="s">
        <v>131</v>
      </c>
      <c r="E508" s="56" t="s">
        <v>140</v>
      </c>
      <c r="F508" s="58" t="s">
        <v>106</v>
      </c>
      <c r="G508" s="58" t="s">
        <v>107</v>
      </c>
      <c r="H508" s="56" t="s">
        <v>140</v>
      </c>
      <c r="I508" s="57"/>
      <c r="J508" s="57">
        <f t="shared" si="111"/>
        <v>43630</v>
      </c>
      <c r="K508" s="56" t="s">
        <v>18</v>
      </c>
      <c r="L508" s="56" t="s">
        <v>18</v>
      </c>
      <c r="M508" s="60" t="s">
        <v>2558</v>
      </c>
      <c r="N508" s="56" t="s">
        <v>2559</v>
      </c>
      <c r="O508" s="56" t="s">
        <v>132</v>
      </c>
      <c r="P508" s="56" t="s">
        <v>2560</v>
      </c>
      <c r="Q508" s="56" t="s">
        <v>17</v>
      </c>
      <c r="R508" s="57"/>
      <c r="S508" s="56" t="s">
        <v>108</v>
      </c>
      <c r="T508" s="56" t="s">
        <v>108</v>
      </c>
      <c r="U508" s="57"/>
      <c r="V508" s="62"/>
      <c r="W508" s="62">
        <v>0</v>
      </c>
      <c r="X508" s="57"/>
      <c r="Y508" s="56" t="s">
        <v>108</v>
      </c>
      <c r="Z508" s="56" t="s">
        <v>121</v>
      </c>
      <c r="AA508" s="57">
        <v>43600</v>
      </c>
      <c r="AB508" s="63" t="s">
        <v>155</v>
      </c>
      <c r="AC508" s="64" t="s">
        <v>2561</v>
      </c>
      <c r="AD508" s="56" t="s">
        <v>360</v>
      </c>
      <c r="AE508" s="56" t="s">
        <v>131</v>
      </c>
      <c r="AF508" s="61"/>
      <c r="AG508" s="61"/>
      <c r="AH508" s="67"/>
      <c r="AI508" s="68"/>
      <c r="AJ508" s="69">
        <f t="shared" si="1"/>
        <v>0</v>
      </c>
      <c r="AK508" s="70" t="str">
        <f t="shared" si="114"/>
        <v/>
      </c>
      <c r="AL508" s="71" t="s">
        <v>17409</v>
      </c>
      <c r="AM508" s="71"/>
      <c r="AN508" s="70">
        <f t="shared" si="115"/>
        <v>43610</v>
      </c>
      <c r="AO508" s="70"/>
      <c r="AP508" s="74">
        <f ca="1"/>
        <v>359</v>
      </c>
    </row>
    <row r="509" spans="1:42" ht="14.4">
      <c r="A509" s="55" t="s">
        <v>2562</v>
      </c>
      <c r="B509" s="56" t="s">
        <v>89</v>
      </c>
      <c r="C509" s="57">
        <v>43696</v>
      </c>
      <c r="D509" s="56" t="s">
        <v>131</v>
      </c>
      <c r="E509" s="56" t="s">
        <v>105</v>
      </c>
      <c r="F509" s="58" t="s">
        <v>106</v>
      </c>
      <c r="G509" s="58" t="s">
        <v>107</v>
      </c>
      <c r="H509" s="56" t="s">
        <v>105</v>
      </c>
      <c r="I509" s="57"/>
      <c r="J509" s="57">
        <f t="shared" si="111"/>
        <v>43726</v>
      </c>
      <c r="K509" s="56" t="s">
        <v>18</v>
      </c>
      <c r="L509" s="56" t="s">
        <v>18</v>
      </c>
      <c r="M509" s="60" t="s">
        <v>2563</v>
      </c>
      <c r="N509" s="56" t="s">
        <v>2564</v>
      </c>
      <c r="O509" s="56" t="s">
        <v>132</v>
      </c>
      <c r="P509" s="56"/>
      <c r="Q509" s="56" t="s">
        <v>150</v>
      </c>
      <c r="R509" s="57"/>
      <c r="S509" s="56" t="s">
        <v>108</v>
      </c>
      <c r="T509" s="56" t="s">
        <v>108</v>
      </c>
      <c r="U509" s="57"/>
      <c r="V509" s="62"/>
      <c r="W509" s="62"/>
      <c r="X509" s="57"/>
      <c r="Y509" s="56" t="s">
        <v>108</v>
      </c>
      <c r="Z509" s="56" t="s">
        <v>121</v>
      </c>
      <c r="AA509" s="57">
        <v>43698</v>
      </c>
      <c r="AB509" s="63" t="s">
        <v>124</v>
      </c>
      <c r="AC509" s="64" t="s">
        <v>2565</v>
      </c>
      <c r="AD509" s="65" t="s">
        <v>97</v>
      </c>
      <c r="AE509" s="56" t="s">
        <v>131</v>
      </c>
      <c r="AF509" s="61"/>
      <c r="AG509" s="61"/>
      <c r="AH509" s="67"/>
      <c r="AI509" s="68"/>
      <c r="AJ509" s="69">
        <f t="shared" si="1"/>
        <v>2</v>
      </c>
      <c r="AK509" s="70" t="str">
        <f t="shared" si="114"/>
        <v/>
      </c>
      <c r="AL509" s="71" t="s">
        <v>17409</v>
      </c>
      <c r="AM509" s="71"/>
      <c r="AN509" s="70">
        <f t="shared" si="115"/>
        <v>43706</v>
      </c>
      <c r="AO509" s="70"/>
      <c r="AP509" s="74">
        <f ca="1"/>
        <v>263</v>
      </c>
    </row>
    <row r="510" spans="1:42" ht="14.4">
      <c r="A510" s="55" t="s">
        <v>2566</v>
      </c>
      <c r="B510" s="56" t="s">
        <v>89</v>
      </c>
      <c r="C510" s="57">
        <v>43663</v>
      </c>
      <c r="D510" s="56" t="s">
        <v>90</v>
      </c>
      <c r="E510" s="56" t="s">
        <v>129</v>
      </c>
      <c r="F510" s="58" t="s">
        <v>106</v>
      </c>
      <c r="G510" s="58" t="s">
        <v>107</v>
      </c>
      <c r="H510" s="56" t="s">
        <v>129</v>
      </c>
      <c r="I510" s="57"/>
      <c r="J510" s="57">
        <f t="shared" si="111"/>
        <v>43693</v>
      </c>
      <c r="K510" s="56" t="s">
        <v>18</v>
      </c>
      <c r="L510" s="56" t="s">
        <v>14</v>
      </c>
      <c r="M510" s="60" t="s">
        <v>2567</v>
      </c>
      <c r="N510" s="56" t="s">
        <v>2568</v>
      </c>
      <c r="O510" s="56" t="s">
        <v>20</v>
      </c>
      <c r="P510" s="56" t="s">
        <v>2569</v>
      </c>
      <c r="Q510" s="56" t="s">
        <v>133</v>
      </c>
      <c r="R510" s="57"/>
      <c r="S510" s="56" t="s">
        <v>108</v>
      </c>
      <c r="T510" s="56" t="s">
        <v>108</v>
      </c>
      <c r="U510" s="57"/>
      <c r="V510" s="62"/>
      <c r="W510" s="62" t="s">
        <v>122</v>
      </c>
      <c r="X510" s="57"/>
      <c r="Y510" s="56" t="s">
        <v>108</v>
      </c>
      <c r="Z510" s="56" t="s">
        <v>121</v>
      </c>
      <c r="AA510" s="57">
        <v>43669</v>
      </c>
      <c r="AB510" s="63" t="s">
        <v>163</v>
      </c>
      <c r="AC510" s="60" t="s">
        <v>2570</v>
      </c>
      <c r="AD510" s="65" t="s">
        <v>97</v>
      </c>
      <c r="AE510" s="56"/>
      <c r="AF510" s="61"/>
      <c r="AG510" s="61"/>
      <c r="AH510" s="67"/>
      <c r="AI510" s="68"/>
      <c r="AJ510" s="69">
        <f t="shared" si="1"/>
        <v>6</v>
      </c>
      <c r="AK510" s="70" t="str">
        <f t="shared" si="114"/>
        <v/>
      </c>
      <c r="AL510" s="71" t="s">
        <v>17409</v>
      </c>
      <c r="AM510" s="71"/>
      <c r="AN510" s="70">
        <f t="shared" si="115"/>
        <v>43673</v>
      </c>
      <c r="AO510" s="70"/>
      <c r="AP510" s="74">
        <f ca="1"/>
        <v>296</v>
      </c>
    </row>
    <row r="511" spans="1:42" ht="14.4">
      <c r="A511" s="55" t="s">
        <v>2571</v>
      </c>
      <c r="B511" s="56" t="s">
        <v>89</v>
      </c>
      <c r="C511" s="57">
        <v>43579</v>
      </c>
      <c r="D511" s="56" t="s">
        <v>119</v>
      </c>
      <c r="E511" s="56" t="s">
        <v>129</v>
      </c>
      <c r="F511" s="58" t="s">
        <v>106</v>
      </c>
      <c r="G511" s="58" t="s">
        <v>107</v>
      </c>
      <c r="H511" s="56" t="s">
        <v>129</v>
      </c>
      <c r="I511" s="57"/>
      <c r="J511" s="57">
        <f t="shared" si="111"/>
        <v>43609</v>
      </c>
      <c r="K511" s="56" t="s">
        <v>18</v>
      </c>
      <c r="L511" s="56" t="s">
        <v>14</v>
      </c>
      <c r="M511" s="60" t="s">
        <v>2572</v>
      </c>
      <c r="N511" s="56" t="s">
        <v>2573</v>
      </c>
      <c r="O511" s="56"/>
      <c r="P511" s="56" t="s">
        <v>108</v>
      </c>
      <c r="Q511" s="56" t="s">
        <v>96</v>
      </c>
      <c r="R511" s="57"/>
      <c r="S511" s="56" t="s">
        <v>108</v>
      </c>
      <c r="T511" s="56" t="s">
        <v>108</v>
      </c>
      <c r="U511" s="57"/>
      <c r="V511" s="62"/>
      <c r="W511" s="62" t="s">
        <v>108</v>
      </c>
      <c r="X511" s="57"/>
      <c r="Y511" s="56" t="s">
        <v>108</v>
      </c>
      <c r="Z511" s="56" t="s">
        <v>123</v>
      </c>
      <c r="AA511" s="57">
        <v>43580</v>
      </c>
      <c r="AB511" s="63" t="s">
        <v>244</v>
      </c>
      <c r="AC511" s="64" t="s">
        <v>2574</v>
      </c>
      <c r="AD511" s="56" t="s">
        <v>224</v>
      </c>
      <c r="AE511" s="56" t="s">
        <v>131</v>
      </c>
      <c r="AF511" s="61"/>
      <c r="AG511" s="61"/>
      <c r="AH511" s="67"/>
      <c r="AI511" s="68"/>
      <c r="AJ511" s="69">
        <f t="shared" si="1"/>
        <v>1</v>
      </c>
      <c r="AK511" s="70" t="str">
        <f t="shared" si="114"/>
        <v/>
      </c>
      <c r="AL511" s="71" t="s">
        <v>17409</v>
      </c>
      <c r="AM511" s="71"/>
      <c r="AN511" s="70">
        <f t="shared" si="115"/>
        <v>43589</v>
      </c>
      <c r="AO511" s="70"/>
      <c r="AP511" s="74">
        <f ca="1"/>
        <v>380</v>
      </c>
    </row>
    <row r="512" spans="1:42" ht="14.4">
      <c r="A512" s="55" t="s">
        <v>2576</v>
      </c>
      <c r="B512" s="56" t="s">
        <v>89</v>
      </c>
      <c r="C512" s="57">
        <v>43690</v>
      </c>
      <c r="D512" s="56" t="s">
        <v>119</v>
      </c>
      <c r="E512" s="56" t="s">
        <v>140</v>
      </c>
      <c r="F512" s="58" t="s">
        <v>106</v>
      </c>
      <c r="G512" s="58" t="s">
        <v>107</v>
      </c>
      <c r="H512" s="56" t="s">
        <v>140</v>
      </c>
      <c r="I512" s="57"/>
      <c r="J512" s="57">
        <f t="shared" si="111"/>
        <v>43720</v>
      </c>
      <c r="K512" s="56" t="s">
        <v>18</v>
      </c>
      <c r="L512" s="56" t="s">
        <v>14</v>
      </c>
      <c r="M512" s="60" t="s">
        <v>2577</v>
      </c>
      <c r="N512" s="56" t="s">
        <v>2578</v>
      </c>
      <c r="O512" s="56" t="s">
        <v>266</v>
      </c>
      <c r="P512" s="56" t="s">
        <v>108</v>
      </c>
      <c r="Q512" s="56" t="s">
        <v>237</v>
      </c>
      <c r="R512" s="57"/>
      <c r="S512" s="56" t="s">
        <v>108</v>
      </c>
      <c r="T512" s="56" t="s">
        <v>108</v>
      </c>
      <c r="U512" s="57"/>
      <c r="V512" s="62"/>
      <c r="W512" s="62" t="s">
        <v>108</v>
      </c>
      <c r="X512" s="57"/>
      <c r="Y512" s="56" t="s">
        <v>108</v>
      </c>
      <c r="Z512" s="56" t="s">
        <v>123</v>
      </c>
      <c r="AA512" s="57">
        <v>43690</v>
      </c>
      <c r="AB512" s="63" t="s">
        <v>124</v>
      </c>
      <c r="AC512" s="64" t="s">
        <v>2579</v>
      </c>
      <c r="AD512" s="56" t="s">
        <v>224</v>
      </c>
      <c r="AE512" s="56"/>
      <c r="AF512" s="56"/>
      <c r="AG512" s="61"/>
      <c r="AH512" s="67"/>
      <c r="AI512" s="68"/>
      <c r="AJ512" s="69">
        <f t="shared" si="1"/>
        <v>0</v>
      </c>
      <c r="AK512" s="70" t="str">
        <f t="shared" si="114"/>
        <v/>
      </c>
      <c r="AL512" s="71" t="s">
        <v>17409</v>
      </c>
      <c r="AM512" s="71"/>
      <c r="AN512" s="70">
        <f t="shared" si="115"/>
        <v>43700</v>
      </c>
      <c r="AO512" s="70"/>
      <c r="AP512" s="74">
        <f ca="1"/>
        <v>269</v>
      </c>
    </row>
    <row r="513" spans="1:42" ht="14.4">
      <c r="A513" s="55" t="s">
        <v>2580</v>
      </c>
      <c r="B513" s="56" t="s">
        <v>89</v>
      </c>
      <c r="C513" s="57">
        <v>43574</v>
      </c>
      <c r="D513" s="56" t="s">
        <v>119</v>
      </c>
      <c r="E513" s="56" t="s">
        <v>129</v>
      </c>
      <c r="F513" s="58" t="s">
        <v>106</v>
      </c>
      <c r="G513" s="58" t="s">
        <v>107</v>
      </c>
      <c r="H513" s="56" t="s">
        <v>129</v>
      </c>
      <c r="I513" s="57"/>
      <c r="J513" s="57">
        <f t="shared" si="111"/>
        <v>43604</v>
      </c>
      <c r="K513" s="56" t="s">
        <v>18</v>
      </c>
      <c r="L513" s="56" t="s">
        <v>14</v>
      </c>
      <c r="M513" s="60" t="s">
        <v>2581</v>
      </c>
      <c r="N513" s="56" t="s">
        <v>2582</v>
      </c>
      <c r="O513" s="56"/>
      <c r="P513" s="56" t="s">
        <v>108</v>
      </c>
      <c r="Q513" s="56" t="s">
        <v>96</v>
      </c>
      <c r="R513" s="57"/>
      <c r="S513" s="56" t="s">
        <v>108</v>
      </c>
      <c r="T513" s="56" t="s">
        <v>108</v>
      </c>
      <c r="U513" s="57"/>
      <c r="V513" s="62"/>
      <c r="W513" s="62" t="s">
        <v>108</v>
      </c>
      <c r="X513" s="57"/>
      <c r="Y513" s="56" t="s">
        <v>108</v>
      </c>
      <c r="Z513" s="56" t="s">
        <v>123</v>
      </c>
      <c r="AA513" s="57">
        <v>43577</v>
      </c>
      <c r="AB513" s="63" t="s">
        <v>244</v>
      </c>
      <c r="AC513" s="64" t="s">
        <v>537</v>
      </c>
      <c r="AD513" s="56" t="s">
        <v>224</v>
      </c>
      <c r="AE513" s="56" t="s">
        <v>131</v>
      </c>
      <c r="AF513" s="61"/>
      <c r="AG513" s="61"/>
      <c r="AH513" s="67"/>
      <c r="AI513" s="68"/>
      <c r="AJ513" s="69">
        <f t="shared" si="1"/>
        <v>3</v>
      </c>
      <c r="AK513" s="70" t="str">
        <f t="shared" si="114"/>
        <v/>
      </c>
      <c r="AL513" s="71" t="s">
        <v>17409</v>
      </c>
      <c r="AM513" s="71"/>
      <c r="AN513" s="70">
        <f t="shared" si="115"/>
        <v>43584</v>
      </c>
      <c r="AO513" s="70"/>
      <c r="AP513" s="74">
        <f ca="1"/>
        <v>385</v>
      </c>
    </row>
    <row r="514" spans="1:42" ht="14.4">
      <c r="A514" s="55" t="s">
        <v>2583</v>
      </c>
      <c r="B514" s="56" t="s">
        <v>89</v>
      </c>
      <c r="C514" s="57">
        <v>43577</v>
      </c>
      <c r="D514" s="56" t="s">
        <v>119</v>
      </c>
      <c r="E514" s="56" t="s">
        <v>129</v>
      </c>
      <c r="F514" s="58" t="s">
        <v>106</v>
      </c>
      <c r="G514" s="58" t="s">
        <v>107</v>
      </c>
      <c r="H514" s="56" t="s">
        <v>129</v>
      </c>
      <c r="I514" s="57"/>
      <c r="J514" s="57">
        <f t="shared" si="111"/>
        <v>43607</v>
      </c>
      <c r="K514" s="56" t="s">
        <v>18</v>
      </c>
      <c r="L514" s="56" t="s">
        <v>14</v>
      </c>
      <c r="M514" s="60" t="s">
        <v>2584</v>
      </c>
      <c r="N514" s="56" t="s">
        <v>2585</v>
      </c>
      <c r="O514" s="61"/>
      <c r="P514" s="56" t="s">
        <v>108</v>
      </c>
      <c r="Q514" s="56" t="s">
        <v>96</v>
      </c>
      <c r="R514" s="57"/>
      <c r="S514" s="56" t="s">
        <v>108</v>
      </c>
      <c r="T514" s="56" t="s">
        <v>108</v>
      </c>
      <c r="U514" s="57"/>
      <c r="V514" s="62"/>
      <c r="W514" s="62" t="s">
        <v>108</v>
      </c>
      <c r="X514" s="57"/>
      <c r="Y514" s="56" t="s">
        <v>108</v>
      </c>
      <c r="Z514" s="56" t="s">
        <v>123</v>
      </c>
      <c r="AA514" s="57">
        <v>43580</v>
      </c>
      <c r="AB514" s="63" t="s">
        <v>244</v>
      </c>
      <c r="AC514" s="64" t="s">
        <v>2574</v>
      </c>
      <c r="AD514" s="56" t="s">
        <v>224</v>
      </c>
      <c r="AE514" s="56" t="s">
        <v>131</v>
      </c>
      <c r="AF514" s="61"/>
      <c r="AG514" s="61"/>
      <c r="AH514" s="67"/>
      <c r="AI514" s="68"/>
      <c r="AJ514" s="69">
        <f t="shared" si="1"/>
        <v>3</v>
      </c>
      <c r="AK514" s="70" t="str">
        <f t="shared" si="114"/>
        <v/>
      </c>
      <c r="AL514" s="71" t="s">
        <v>17409</v>
      </c>
      <c r="AM514" s="71"/>
      <c r="AN514" s="70">
        <f t="shared" si="115"/>
        <v>43587</v>
      </c>
      <c r="AO514" s="70"/>
      <c r="AP514" s="74">
        <f ca="1"/>
        <v>382</v>
      </c>
    </row>
    <row r="515" spans="1:42" ht="14.4">
      <c r="A515" s="55" t="s">
        <v>2586</v>
      </c>
      <c r="B515" s="56" t="s">
        <v>89</v>
      </c>
      <c r="C515" s="57">
        <v>43546</v>
      </c>
      <c r="D515" s="56" t="s">
        <v>90</v>
      </c>
      <c r="E515" s="56" t="s">
        <v>276</v>
      </c>
      <c r="F515" s="58" t="s">
        <v>214</v>
      </c>
      <c r="G515" s="58" t="s">
        <v>214</v>
      </c>
      <c r="H515" s="56" t="s">
        <v>276</v>
      </c>
      <c r="I515" s="57"/>
      <c r="J515" s="57">
        <v>43577</v>
      </c>
      <c r="K515" s="56" t="s">
        <v>14</v>
      </c>
      <c r="L515" s="56" t="s">
        <v>14</v>
      </c>
      <c r="M515" s="60" t="s">
        <v>2589</v>
      </c>
      <c r="N515" s="56" t="s">
        <v>2590</v>
      </c>
      <c r="O515" s="56"/>
      <c r="P515" s="56"/>
      <c r="Q515" s="56" t="s">
        <v>96</v>
      </c>
      <c r="R515" s="59"/>
      <c r="S515" s="56" t="s">
        <v>108</v>
      </c>
      <c r="T515" s="56" t="s">
        <v>108</v>
      </c>
      <c r="U515" s="57"/>
      <c r="V515" s="77"/>
      <c r="W515" s="62" t="s">
        <v>108</v>
      </c>
      <c r="X515" s="57"/>
      <c r="Y515" s="56" t="s">
        <v>108</v>
      </c>
      <c r="Z515" s="56" t="s">
        <v>123</v>
      </c>
      <c r="AA515" s="57">
        <v>43546</v>
      </c>
      <c r="AB515" s="63"/>
      <c r="AC515" s="64" t="s">
        <v>2591</v>
      </c>
      <c r="AD515" s="56" t="s">
        <v>633</v>
      </c>
      <c r="AE515" s="56"/>
      <c r="AF515" s="61"/>
      <c r="AG515" s="61"/>
      <c r="AH515" s="67"/>
      <c r="AI515" s="68"/>
      <c r="AJ515" s="69">
        <f t="shared" si="1"/>
        <v>0</v>
      </c>
      <c r="AK515" s="70" t="str">
        <f t="shared" si="114"/>
        <v/>
      </c>
      <c r="AL515" s="71" t="s">
        <v>17409</v>
      </c>
      <c r="AM515" s="71"/>
      <c r="AN515" s="70">
        <f t="shared" si="115"/>
        <v>43556</v>
      </c>
      <c r="AO515" s="70"/>
      <c r="AP515" s="74">
        <f ca="1"/>
        <v>413</v>
      </c>
    </row>
    <row r="516" spans="1:42" ht="14.4">
      <c r="A516" s="55" t="s">
        <v>2592</v>
      </c>
      <c r="B516" s="56" t="s">
        <v>89</v>
      </c>
      <c r="C516" s="57">
        <v>43607</v>
      </c>
      <c r="D516" s="56" t="s">
        <v>229</v>
      </c>
      <c r="E516" s="56" t="s">
        <v>140</v>
      </c>
      <c r="F516" s="58" t="s">
        <v>106</v>
      </c>
      <c r="G516" s="58" t="s">
        <v>107</v>
      </c>
      <c r="H516" s="56" t="s">
        <v>140</v>
      </c>
      <c r="I516" s="57"/>
      <c r="J516" s="57">
        <f t="shared" ref="J516:J524" si="116">IF(C516="","",SUM(C516+30))</f>
        <v>43637</v>
      </c>
      <c r="K516" s="56" t="s">
        <v>18</v>
      </c>
      <c r="L516" s="56" t="s">
        <v>14</v>
      </c>
      <c r="M516" s="60" t="s">
        <v>2593</v>
      </c>
      <c r="N516" s="56" t="s">
        <v>2594</v>
      </c>
      <c r="O516" s="56" t="s">
        <v>27</v>
      </c>
      <c r="P516" s="56" t="s">
        <v>108</v>
      </c>
      <c r="Q516" s="56" t="s">
        <v>96</v>
      </c>
      <c r="R516" s="57"/>
      <c r="S516" s="56" t="s">
        <v>108</v>
      </c>
      <c r="T516" s="56" t="s">
        <v>108</v>
      </c>
      <c r="U516" s="59"/>
      <c r="V516" s="77"/>
      <c r="W516" s="62" t="s">
        <v>108</v>
      </c>
      <c r="X516" s="59"/>
      <c r="Y516" s="56" t="s">
        <v>108</v>
      </c>
      <c r="Z516" s="56" t="s">
        <v>123</v>
      </c>
      <c r="AA516" s="57">
        <v>43607</v>
      </c>
      <c r="AB516" s="63" t="s">
        <v>155</v>
      </c>
      <c r="AC516" s="60" t="s">
        <v>2595</v>
      </c>
      <c r="AD516" s="56" t="s">
        <v>633</v>
      </c>
      <c r="AE516" s="56"/>
      <c r="AF516" s="61"/>
      <c r="AG516" s="61"/>
      <c r="AH516" s="67"/>
      <c r="AI516" s="68"/>
      <c r="AJ516" s="69">
        <f t="shared" si="1"/>
        <v>0</v>
      </c>
      <c r="AK516" s="70" t="str">
        <f t="shared" si="114"/>
        <v/>
      </c>
      <c r="AL516" s="71" t="s">
        <v>17409</v>
      </c>
      <c r="AM516" s="71"/>
      <c r="AN516" s="70">
        <f t="shared" si="115"/>
        <v>43617</v>
      </c>
      <c r="AO516" s="70"/>
      <c r="AP516" s="74">
        <f ca="1"/>
        <v>352</v>
      </c>
    </row>
    <row r="517" spans="1:42" ht="26.5">
      <c r="A517" s="55" t="s">
        <v>2596</v>
      </c>
      <c r="B517" s="56" t="s">
        <v>89</v>
      </c>
      <c r="C517" s="57">
        <v>43703</v>
      </c>
      <c r="D517" s="56" t="s">
        <v>119</v>
      </c>
      <c r="E517" s="56" t="s">
        <v>140</v>
      </c>
      <c r="F517" s="58" t="s">
        <v>106</v>
      </c>
      <c r="G517" s="58" t="s">
        <v>107</v>
      </c>
      <c r="H517" s="56" t="s">
        <v>140</v>
      </c>
      <c r="I517" s="57"/>
      <c r="J517" s="57">
        <f t="shared" si="116"/>
        <v>43733</v>
      </c>
      <c r="K517" s="56" t="s">
        <v>18</v>
      </c>
      <c r="L517" s="56" t="s">
        <v>18</v>
      </c>
      <c r="M517" s="60" t="s">
        <v>2597</v>
      </c>
      <c r="N517" s="56" t="s">
        <v>2598</v>
      </c>
      <c r="O517" s="56" t="s">
        <v>20</v>
      </c>
      <c r="P517" s="56" t="s">
        <v>2599</v>
      </c>
      <c r="Q517" s="56" t="s">
        <v>17</v>
      </c>
      <c r="R517" s="57">
        <v>43704</v>
      </c>
      <c r="S517" s="56" t="s">
        <v>14</v>
      </c>
      <c r="T517" s="56" t="s">
        <v>14</v>
      </c>
      <c r="U517" s="57"/>
      <c r="V517" s="62"/>
      <c r="W517" s="62"/>
      <c r="X517" s="57"/>
      <c r="Y517" s="56" t="s">
        <v>200</v>
      </c>
      <c r="Z517" s="56" t="s">
        <v>123</v>
      </c>
      <c r="AA517" s="57">
        <v>43704</v>
      </c>
      <c r="AB517" s="63" t="s">
        <v>293</v>
      </c>
      <c r="AC517" s="60" t="s">
        <v>2600</v>
      </c>
      <c r="AD517" s="56" t="s">
        <v>294</v>
      </c>
      <c r="AE517" s="61"/>
      <c r="AF517" s="61"/>
      <c r="AG517" s="61"/>
      <c r="AH517" s="67"/>
      <c r="AI517" s="68"/>
      <c r="AJ517" s="69">
        <f t="shared" si="1"/>
        <v>1</v>
      </c>
      <c r="AK517" s="70">
        <f t="shared" si="114"/>
        <v>43734</v>
      </c>
      <c r="AL517" s="71">
        <v>30</v>
      </c>
      <c r="AM517" s="71"/>
      <c r="AN517" s="70">
        <f t="shared" si="115"/>
        <v>43713</v>
      </c>
      <c r="AO517" s="70"/>
      <c r="AP517" s="74">
        <f ca="1"/>
        <v>256</v>
      </c>
    </row>
    <row r="518" spans="1:42" ht="14.4">
      <c r="A518" s="55" t="s">
        <v>2601</v>
      </c>
      <c r="B518" s="56" t="s">
        <v>89</v>
      </c>
      <c r="C518" s="57">
        <v>43748</v>
      </c>
      <c r="D518" s="56" t="s">
        <v>229</v>
      </c>
      <c r="E518" s="56" t="s">
        <v>297</v>
      </c>
      <c r="F518" s="58" t="s">
        <v>106</v>
      </c>
      <c r="G518" s="58" t="s">
        <v>107</v>
      </c>
      <c r="H518" s="56" t="s">
        <v>140</v>
      </c>
      <c r="I518" s="59"/>
      <c r="J518" s="59">
        <f t="shared" si="116"/>
        <v>43778</v>
      </c>
      <c r="K518" s="56" t="s">
        <v>18</v>
      </c>
      <c r="L518" s="56" t="s">
        <v>14</v>
      </c>
      <c r="M518" s="60" t="s">
        <v>2602</v>
      </c>
      <c r="N518" s="56" t="s">
        <v>2602</v>
      </c>
      <c r="O518" s="56" t="s">
        <v>39</v>
      </c>
      <c r="P518" s="56" t="s">
        <v>108</v>
      </c>
      <c r="Q518" s="56" t="s">
        <v>237</v>
      </c>
      <c r="R518" s="59"/>
      <c r="S518" s="56" t="s">
        <v>108</v>
      </c>
      <c r="T518" s="56" t="s">
        <v>108</v>
      </c>
      <c r="U518" s="57"/>
      <c r="V518" s="77"/>
      <c r="W518" s="62" t="s">
        <v>108</v>
      </c>
      <c r="X518" s="59"/>
      <c r="Y518" s="56" t="s">
        <v>108</v>
      </c>
      <c r="Z518" s="56" t="s">
        <v>108</v>
      </c>
      <c r="AA518" s="57">
        <v>43748</v>
      </c>
      <c r="AB518" s="63" t="s">
        <v>389</v>
      </c>
      <c r="AC518" s="64" t="s">
        <v>2603</v>
      </c>
      <c r="AD518" s="56" t="s">
        <v>612</v>
      </c>
      <c r="AE518" s="56"/>
      <c r="AF518" s="61"/>
      <c r="AG518" s="61"/>
      <c r="AH518" s="67"/>
      <c r="AI518" s="68"/>
      <c r="AJ518" s="69">
        <f t="shared" si="1"/>
        <v>0</v>
      </c>
      <c r="AK518" s="70"/>
      <c r="AL518" s="71"/>
      <c r="AM518" s="71"/>
      <c r="AN518" s="70"/>
      <c r="AO518" s="70"/>
      <c r="AP518" s="74">
        <f ca="1"/>
        <v>211</v>
      </c>
    </row>
    <row r="519" spans="1:42" ht="14.4">
      <c r="A519" s="55" t="s">
        <v>2604</v>
      </c>
      <c r="B519" s="56" t="s">
        <v>89</v>
      </c>
      <c r="C519" s="57">
        <v>43734</v>
      </c>
      <c r="D519" s="56" t="s">
        <v>111</v>
      </c>
      <c r="E519" s="56" t="s">
        <v>2605</v>
      </c>
      <c r="F519" s="58" t="s">
        <v>106</v>
      </c>
      <c r="G519" s="58" t="s">
        <v>107</v>
      </c>
      <c r="H519" s="56" t="s">
        <v>140</v>
      </c>
      <c r="I519" s="59"/>
      <c r="J519" s="59">
        <f t="shared" si="116"/>
        <v>43764</v>
      </c>
      <c r="K519" s="56" t="s">
        <v>18</v>
      </c>
      <c r="L519" s="56" t="s">
        <v>14</v>
      </c>
      <c r="M519" s="60" t="s">
        <v>2606</v>
      </c>
      <c r="N519" s="56" t="s">
        <v>2606</v>
      </c>
      <c r="O519" s="56" t="s">
        <v>44</v>
      </c>
      <c r="P519" s="56" t="s">
        <v>2607</v>
      </c>
      <c r="Q519" s="56" t="s">
        <v>21</v>
      </c>
      <c r="R519" s="59"/>
      <c r="S519" s="56" t="s">
        <v>108</v>
      </c>
      <c r="T519" s="56" t="s">
        <v>108</v>
      </c>
      <c r="U519" s="59"/>
      <c r="V519" s="77"/>
      <c r="W519" s="62">
        <v>0</v>
      </c>
      <c r="X519" s="59"/>
      <c r="Y519" s="56" t="s">
        <v>108</v>
      </c>
      <c r="Z519" s="56" t="s">
        <v>121</v>
      </c>
      <c r="AA519" s="57">
        <v>43734</v>
      </c>
      <c r="AB519" s="63" t="s">
        <v>289</v>
      </c>
      <c r="AC519" s="64" t="s">
        <v>2608</v>
      </c>
      <c r="AD519" s="65" t="s">
        <v>97</v>
      </c>
      <c r="AE519" s="56" t="s">
        <v>111</v>
      </c>
      <c r="AF519" s="61"/>
      <c r="AG519" s="61"/>
      <c r="AH519" s="67"/>
      <c r="AI519" s="68"/>
      <c r="AJ519" s="69">
        <f t="shared" si="1"/>
        <v>0</v>
      </c>
      <c r="AK519" s="70" t="str">
        <f t="shared" ref="AK519:AK522" si="117">IF(R519="","",SUM(R519+30))</f>
        <v/>
      </c>
      <c r="AL519" s="71" t="s">
        <v>17409</v>
      </c>
      <c r="AM519" s="71"/>
      <c r="AN519" s="70">
        <f t="shared" ref="AN519:AN522" si="118">IF(C519="","",SUM(C519+10))</f>
        <v>43744</v>
      </c>
      <c r="AO519" s="70"/>
      <c r="AP519" s="74">
        <f ca="1"/>
        <v>225</v>
      </c>
    </row>
    <row r="520" spans="1:42" ht="14.4">
      <c r="A520" s="55" t="s">
        <v>2609</v>
      </c>
      <c r="B520" s="56" t="s">
        <v>89</v>
      </c>
      <c r="C520" s="57">
        <v>43655</v>
      </c>
      <c r="D520" s="56" t="s">
        <v>90</v>
      </c>
      <c r="E520" s="56" t="s">
        <v>91</v>
      </c>
      <c r="F520" s="58" t="s">
        <v>92</v>
      </c>
      <c r="G520" s="58" t="s">
        <v>93</v>
      </c>
      <c r="H520" s="56" t="s">
        <v>91</v>
      </c>
      <c r="I520" s="59"/>
      <c r="J520" s="59">
        <f t="shared" si="116"/>
        <v>43685</v>
      </c>
      <c r="K520" s="56" t="s">
        <v>18</v>
      </c>
      <c r="L520" s="56" t="s">
        <v>14</v>
      </c>
      <c r="M520" s="60" t="s">
        <v>2610</v>
      </c>
      <c r="N520" s="56" t="s">
        <v>2610</v>
      </c>
      <c r="O520" s="56" t="s">
        <v>95</v>
      </c>
      <c r="P520" s="56" t="s">
        <v>2611</v>
      </c>
      <c r="Q520" s="56" t="s">
        <v>96</v>
      </c>
      <c r="R520" s="57"/>
      <c r="S520" s="56"/>
      <c r="T520" s="56"/>
      <c r="U520" s="59"/>
      <c r="V520" s="77"/>
      <c r="W520" s="77"/>
      <c r="X520" s="59"/>
      <c r="Y520" s="61"/>
      <c r="Z520" s="56" t="s">
        <v>123</v>
      </c>
      <c r="AA520" s="57">
        <v>43703</v>
      </c>
      <c r="AB520" s="75"/>
      <c r="AC520" s="64"/>
      <c r="AD520" s="65" t="s">
        <v>97</v>
      </c>
      <c r="AE520" s="56" t="s">
        <v>90</v>
      </c>
      <c r="AF520" s="61"/>
      <c r="AG520" s="61"/>
      <c r="AH520" s="67"/>
      <c r="AI520" s="68"/>
      <c r="AJ520" s="69">
        <f t="shared" si="1"/>
        <v>48</v>
      </c>
      <c r="AK520" s="70" t="str">
        <f t="shared" si="117"/>
        <v/>
      </c>
      <c r="AL520" s="71" t="s">
        <v>17409</v>
      </c>
      <c r="AM520" s="71"/>
      <c r="AN520" s="70">
        <f t="shared" si="118"/>
        <v>43665</v>
      </c>
      <c r="AO520" s="70"/>
      <c r="AP520" s="74">
        <f ca="1"/>
        <v>304</v>
      </c>
    </row>
    <row r="521" spans="1:42" ht="14.4">
      <c r="A521" s="55" t="s">
        <v>2613</v>
      </c>
      <c r="B521" s="56" t="s">
        <v>89</v>
      </c>
      <c r="C521" s="57">
        <v>43732</v>
      </c>
      <c r="D521" s="56" t="s">
        <v>111</v>
      </c>
      <c r="E521" s="56" t="s">
        <v>140</v>
      </c>
      <c r="F521" s="58" t="s">
        <v>106</v>
      </c>
      <c r="G521" s="58" t="s">
        <v>107</v>
      </c>
      <c r="H521" s="56" t="s">
        <v>140</v>
      </c>
      <c r="I521" s="57"/>
      <c r="J521" s="57">
        <f t="shared" si="116"/>
        <v>43762</v>
      </c>
      <c r="K521" s="56" t="s">
        <v>18</v>
      </c>
      <c r="L521" s="56" t="s">
        <v>18</v>
      </c>
      <c r="M521" s="60" t="s">
        <v>2614</v>
      </c>
      <c r="N521" s="56" t="s">
        <v>2615</v>
      </c>
      <c r="O521" s="56" t="s">
        <v>37</v>
      </c>
      <c r="P521" s="56" t="s">
        <v>2616</v>
      </c>
      <c r="Q521" s="56" t="s">
        <v>28</v>
      </c>
      <c r="R521" s="57"/>
      <c r="S521" s="56" t="s">
        <v>108</v>
      </c>
      <c r="T521" s="56" t="s">
        <v>108</v>
      </c>
      <c r="U521" s="57"/>
      <c r="V521" s="62"/>
      <c r="W521" s="62">
        <v>0</v>
      </c>
      <c r="X521" s="57"/>
      <c r="Y521" s="56" t="s">
        <v>108</v>
      </c>
      <c r="Z521" s="56" t="s">
        <v>121</v>
      </c>
      <c r="AA521" s="57">
        <v>43732</v>
      </c>
      <c r="AB521" s="63" t="s">
        <v>289</v>
      </c>
      <c r="AC521" s="64" t="s">
        <v>2617</v>
      </c>
      <c r="AD521" s="65" t="s">
        <v>97</v>
      </c>
      <c r="AE521" s="56" t="s">
        <v>111</v>
      </c>
      <c r="AF521" s="61"/>
      <c r="AG521" s="61"/>
      <c r="AH521" s="67"/>
      <c r="AI521" s="68"/>
      <c r="AJ521" s="69">
        <f t="shared" si="1"/>
        <v>0</v>
      </c>
      <c r="AK521" s="70" t="str">
        <f t="shared" si="117"/>
        <v/>
      </c>
      <c r="AL521" s="71" t="s">
        <v>17409</v>
      </c>
      <c r="AM521" s="71"/>
      <c r="AN521" s="70">
        <f t="shared" si="118"/>
        <v>43742</v>
      </c>
      <c r="AO521" s="70"/>
      <c r="AP521" s="74">
        <f ca="1"/>
        <v>227</v>
      </c>
    </row>
    <row r="522" spans="1:42" ht="14.4">
      <c r="A522" s="55" t="s">
        <v>2618</v>
      </c>
      <c r="B522" s="56" t="s">
        <v>89</v>
      </c>
      <c r="C522" s="57">
        <v>43685</v>
      </c>
      <c r="D522" s="56" t="s">
        <v>90</v>
      </c>
      <c r="E522" s="56" t="s">
        <v>112</v>
      </c>
      <c r="F522" s="58" t="s">
        <v>106</v>
      </c>
      <c r="G522" s="58" t="s">
        <v>113</v>
      </c>
      <c r="H522" s="56" t="s">
        <v>112</v>
      </c>
      <c r="I522" s="57"/>
      <c r="J522" s="57">
        <f t="shared" si="116"/>
        <v>43715</v>
      </c>
      <c r="K522" s="56" t="s">
        <v>18</v>
      </c>
      <c r="L522" s="56" t="s">
        <v>18</v>
      </c>
      <c r="M522" s="60" t="s">
        <v>2619</v>
      </c>
      <c r="N522" s="56" t="s">
        <v>2620</v>
      </c>
      <c r="O522" s="56"/>
      <c r="P522" s="56"/>
      <c r="Q522" s="56" t="s">
        <v>116</v>
      </c>
      <c r="R522" s="57">
        <v>43683</v>
      </c>
      <c r="S522" s="56" t="s">
        <v>108</v>
      </c>
      <c r="T522" s="56" t="s">
        <v>108</v>
      </c>
      <c r="U522" s="57"/>
      <c r="V522" s="62"/>
      <c r="W522" s="62" t="s">
        <v>108</v>
      </c>
      <c r="X522" s="57"/>
      <c r="Y522" s="56"/>
      <c r="Z522" s="56" t="s">
        <v>123</v>
      </c>
      <c r="AA522" s="57">
        <v>43685</v>
      </c>
      <c r="AB522" s="63"/>
      <c r="AC522" s="64" t="s">
        <v>2431</v>
      </c>
      <c r="AD522" s="56" t="s">
        <v>118</v>
      </c>
      <c r="AE522" s="56" t="s">
        <v>119</v>
      </c>
      <c r="AF522" s="61"/>
      <c r="AG522" s="61"/>
      <c r="AH522" s="67"/>
      <c r="AI522" s="68"/>
      <c r="AJ522" s="69">
        <f t="shared" si="1"/>
        <v>0</v>
      </c>
      <c r="AK522" s="70">
        <f t="shared" si="117"/>
        <v>43713</v>
      </c>
      <c r="AL522" s="71">
        <v>28</v>
      </c>
      <c r="AM522" s="71"/>
      <c r="AN522" s="70">
        <f t="shared" si="118"/>
        <v>43695</v>
      </c>
      <c r="AO522" s="70"/>
      <c r="AP522" s="74">
        <f ca="1"/>
        <v>274</v>
      </c>
    </row>
    <row r="523" spans="1:42" ht="14.4">
      <c r="A523" s="55" t="s">
        <v>2621</v>
      </c>
      <c r="B523" s="56" t="s">
        <v>89</v>
      </c>
      <c r="C523" s="57">
        <v>43781</v>
      </c>
      <c r="D523" s="56" t="s">
        <v>90</v>
      </c>
      <c r="E523" s="56" t="s">
        <v>12</v>
      </c>
      <c r="F523" s="58" t="s">
        <v>106</v>
      </c>
      <c r="G523" s="58" t="s">
        <v>107</v>
      </c>
      <c r="H523" s="56" t="s">
        <v>12</v>
      </c>
      <c r="I523" s="59"/>
      <c r="J523" s="59">
        <f t="shared" si="116"/>
        <v>43811</v>
      </c>
      <c r="K523" s="56" t="s">
        <v>18</v>
      </c>
      <c r="L523" s="56" t="s">
        <v>14</v>
      </c>
      <c r="M523" s="60" t="s">
        <v>2622</v>
      </c>
      <c r="N523" s="56" t="s">
        <v>2623</v>
      </c>
      <c r="O523" s="56" t="s">
        <v>29</v>
      </c>
      <c r="P523" s="56" t="s">
        <v>2624</v>
      </c>
      <c r="Q523" s="56" t="s">
        <v>17</v>
      </c>
      <c r="R523" s="59"/>
      <c r="S523" s="56" t="s">
        <v>108</v>
      </c>
      <c r="T523" s="56" t="s">
        <v>108</v>
      </c>
      <c r="U523" s="57"/>
      <c r="V523" s="77"/>
      <c r="W523" s="77"/>
      <c r="X523" s="59"/>
      <c r="Y523" s="56" t="s">
        <v>292</v>
      </c>
      <c r="Z523" s="56" t="s">
        <v>123</v>
      </c>
      <c r="AA523" s="57">
        <v>43787</v>
      </c>
      <c r="AB523" s="75"/>
      <c r="AC523" s="64"/>
      <c r="AD523" s="56" t="s">
        <v>294</v>
      </c>
      <c r="AE523" s="56" t="s">
        <v>119</v>
      </c>
      <c r="AF523" s="61"/>
      <c r="AG523" s="61"/>
      <c r="AH523" s="67"/>
      <c r="AI523" s="68"/>
      <c r="AJ523" s="69">
        <f t="shared" si="1"/>
        <v>6</v>
      </c>
      <c r="AK523" s="70"/>
      <c r="AL523" s="71"/>
      <c r="AM523" s="71"/>
      <c r="AN523" s="70"/>
      <c r="AO523" s="70"/>
      <c r="AP523" s="74">
        <f ca="1"/>
        <v>178</v>
      </c>
    </row>
    <row r="524" spans="1:42" ht="14.4">
      <c r="A524" s="55" t="s">
        <v>2626</v>
      </c>
      <c r="B524" s="56" t="s">
        <v>89</v>
      </c>
      <c r="C524" s="57">
        <v>43819</v>
      </c>
      <c r="D524" s="56" t="s">
        <v>229</v>
      </c>
      <c r="E524" s="56" t="s">
        <v>297</v>
      </c>
      <c r="F524" s="58" t="s">
        <v>106</v>
      </c>
      <c r="G524" s="58" t="s">
        <v>107</v>
      </c>
      <c r="H524" s="56" t="s">
        <v>140</v>
      </c>
      <c r="I524" s="59"/>
      <c r="J524" s="59">
        <f t="shared" si="116"/>
        <v>43849</v>
      </c>
      <c r="K524" s="56" t="s">
        <v>18</v>
      </c>
      <c r="L524" s="56" t="s">
        <v>18</v>
      </c>
      <c r="M524" s="60" t="s">
        <v>2627</v>
      </c>
      <c r="N524" s="56" t="s">
        <v>2628</v>
      </c>
      <c r="O524" s="56" t="s">
        <v>436</v>
      </c>
      <c r="P524" s="56" t="s">
        <v>2629</v>
      </c>
      <c r="Q524" s="56" t="s">
        <v>21</v>
      </c>
      <c r="R524" s="59"/>
      <c r="S524" s="56" t="s">
        <v>108</v>
      </c>
      <c r="T524" s="56" t="s">
        <v>108</v>
      </c>
      <c r="U524" s="57"/>
      <c r="V524" s="77"/>
      <c r="W524" s="62" t="s">
        <v>146</v>
      </c>
      <c r="X524" s="59"/>
      <c r="Y524" s="56" t="s">
        <v>108</v>
      </c>
      <c r="Z524" s="56" t="s">
        <v>121</v>
      </c>
      <c r="AA524" s="57">
        <v>43822</v>
      </c>
      <c r="AB524" s="75"/>
      <c r="AC524" s="64" t="s">
        <v>2630</v>
      </c>
      <c r="AD524" s="56" t="s">
        <v>97</v>
      </c>
      <c r="AE524" s="56" t="s">
        <v>90</v>
      </c>
      <c r="AF524" s="61"/>
      <c r="AG524" s="61"/>
      <c r="AH524" s="67"/>
      <c r="AI524" s="68"/>
      <c r="AJ524" s="69">
        <f t="shared" si="1"/>
        <v>3</v>
      </c>
      <c r="AK524" s="70"/>
      <c r="AL524" s="71"/>
      <c r="AM524" s="71"/>
      <c r="AN524" s="70"/>
      <c r="AO524" s="70"/>
      <c r="AP524" s="74">
        <f ca="1"/>
        <v>140</v>
      </c>
    </row>
    <row r="525" spans="1:42" ht="14.4">
      <c r="A525" s="55" t="s">
        <v>2631</v>
      </c>
      <c r="B525" s="56" t="s">
        <v>89</v>
      </c>
      <c r="C525" s="57">
        <v>43585</v>
      </c>
      <c r="D525" s="56" t="s">
        <v>119</v>
      </c>
      <c r="E525" s="56" t="s">
        <v>276</v>
      </c>
      <c r="F525" s="58" t="s">
        <v>214</v>
      </c>
      <c r="G525" s="58" t="s">
        <v>214</v>
      </c>
      <c r="H525" s="56" t="s">
        <v>276</v>
      </c>
      <c r="I525" s="57"/>
      <c r="J525" s="57">
        <v>43615</v>
      </c>
      <c r="K525" s="56" t="s">
        <v>18</v>
      </c>
      <c r="L525" s="56" t="s">
        <v>14</v>
      </c>
      <c r="M525" s="60" t="s">
        <v>2632</v>
      </c>
      <c r="N525" s="56" t="s">
        <v>2633</v>
      </c>
      <c r="O525" s="56"/>
      <c r="P525" s="56" t="s">
        <v>2634</v>
      </c>
      <c r="Q525" s="56" t="s">
        <v>116</v>
      </c>
      <c r="R525" s="57"/>
      <c r="S525" s="56" t="s">
        <v>108</v>
      </c>
      <c r="T525" s="56" t="s">
        <v>108</v>
      </c>
      <c r="U525" s="59"/>
      <c r="V525" s="77"/>
      <c r="W525" s="77"/>
      <c r="X525" s="59"/>
      <c r="Y525" s="56" t="s">
        <v>200</v>
      </c>
      <c r="Z525" s="56" t="s">
        <v>123</v>
      </c>
      <c r="AA525" s="57">
        <v>43594</v>
      </c>
      <c r="AB525" s="75"/>
      <c r="AC525" s="64" t="s">
        <v>2635</v>
      </c>
      <c r="AD525" s="56" t="s">
        <v>294</v>
      </c>
      <c r="AE525" s="56"/>
      <c r="AF525" s="61"/>
      <c r="AG525" s="61"/>
      <c r="AH525" s="67"/>
      <c r="AI525" s="68"/>
      <c r="AJ525" s="69">
        <f t="shared" si="1"/>
        <v>9</v>
      </c>
      <c r="AK525" s="70" t="str">
        <f t="shared" ref="AK525:AK530" si="119">IF(R525="","",SUM(R525+30))</f>
        <v/>
      </c>
      <c r="AL525" s="71" t="s">
        <v>17409</v>
      </c>
      <c r="AM525" s="71"/>
      <c r="AN525" s="70">
        <f t="shared" ref="AN525:AN530" si="120">IF(C525="","",SUM(C525+10))</f>
        <v>43595</v>
      </c>
      <c r="AO525" s="70"/>
      <c r="AP525" s="74">
        <f ca="1"/>
        <v>374</v>
      </c>
    </row>
    <row r="526" spans="1:42" ht="14.4">
      <c r="A526" s="55" t="s">
        <v>2637</v>
      </c>
      <c r="B526" s="56" t="s">
        <v>89</v>
      </c>
      <c r="C526" s="57">
        <v>43594</v>
      </c>
      <c r="D526" s="56" t="s">
        <v>90</v>
      </c>
      <c r="E526" s="56" t="s">
        <v>276</v>
      </c>
      <c r="F526" s="58" t="s">
        <v>214</v>
      </c>
      <c r="G526" s="58" t="s">
        <v>214</v>
      </c>
      <c r="H526" s="56" t="s">
        <v>276</v>
      </c>
      <c r="I526" s="57"/>
      <c r="J526" s="57">
        <v>43625</v>
      </c>
      <c r="K526" s="56" t="s">
        <v>18</v>
      </c>
      <c r="L526" s="56" t="s">
        <v>18</v>
      </c>
      <c r="M526" s="60" t="s">
        <v>2638</v>
      </c>
      <c r="N526" s="56" t="s">
        <v>2639</v>
      </c>
      <c r="O526" s="56"/>
      <c r="P526" s="56" t="s">
        <v>2640</v>
      </c>
      <c r="Q526" s="56" t="s">
        <v>17</v>
      </c>
      <c r="R526" s="57"/>
      <c r="S526" s="56" t="s">
        <v>108</v>
      </c>
      <c r="T526" s="56" t="s">
        <v>108</v>
      </c>
      <c r="U526" s="57"/>
      <c r="V526" s="62"/>
      <c r="W526" s="62" t="s">
        <v>146</v>
      </c>
      <c r="X526" s="57"/>
      <c r="Y526" s="56" t="s">
        <v>108</v>
      </c>
      <c r="Z526" s="56" t="s">
        <v>121</v>
      </c>
      <c r="AA526" s="57">
        <v>43713</v>
      </c>
      <c r="AB526" s="63"/>
      <c r="AC526" s="64" t="s">
        <v>2641</v>
      </c>
      <c r="AD526" s="65" t="s">
        <v>97</v>
      </c>
      <c r="AE526" s="56" t="s">
        <v>119</v>
      </c>
      <c r="AF526" s="61"/>
      <c r="AG526" s="61"/>
      <c r="AH526" s="67"/>
      <c r="AI526" s="68"/>
      <c r="AJ526" s="69">
        <f t="shared" si="1"/>
        <v>119</v>
      </c>
      <c r="AK526" s="70" t="str">
        <f t="shared" si="119"/>
        <v/>
      </c>
      <c r="AL526" s="71" t="s">
        <v>17409</v>
      </c>
      <c r="AM526" s="71"/>
      <c r="AN526" s="70">
        <f t="shared" si="120"/>
        <v>43604</v>
      </c>
      <c r="AO526" s="70"/>
      <c r="AP526" s="74">
        <f ca="1"/>
        <v>365</v>
      </c>
    </row>
    <row r="527" spans="1:42" ht="14.4">
      <c r="A527" s="55" t="s">
        <v>2642</v>
      </c>
      <c r="B527" s="56" t="s">
        <v>89</v>
      </c>
      <c r="C527" s="57">
        <v>43672</v>
      </c>
      <c r="D527" s="56" t="s">
        <v>90</v>
      </c>
      <c r="E527" s="56" t="s">
        <v>276</v>
      </c>
      <c r="F527" s="58" t="s">
        <v>214</v>
      </c>
      <c r="G527" s="58" t="s">
        <v>214</v>
      </c>
      <c r="H527" s="56" t="s">
        <v>276</v>
      </c>
      <c r="I527" s="57"/>
      <c r="J527" s="57">
        <f t="shared" ref="J527:J529" si="121">IF(C527="","",SUM(C527+30))</f>
        <v>43702</v>
      </c>
      <c r="K527" s="56" t="s">
        <v>18</v>
      </c>
      <c r="L527" s="56" t="s">
        <v>14</v>
      </c>
      <c r="M527" s="60" t="s">
        <v>2638</v>
      </c>
      <c r="N527" s="56" t="s">
        <v>2643</v>
      </c>
      <c r="O527" s="56"/>
      <c r="P527" s="56" t="s">
        <v>1545</v>
      </c>
      <c r="Q527" s="56" t="s">
        <v>217</v>
      </c>
      <c r="R527" s="57"/>
      <c r="S527" s="56"/>
      <c r="T527" s="56"/>
      <c r="U527" s="57"/>
      <c r="V527" s="62"/>
      <c r="W527" s="62" t="s">
        <v>108</v>
      </c>
      <c r="X527" s="57"/>
      <c r="Y527" s="56"/>
      <c r="Z527" s="56" t="s">
        <v>123</v>
      </c>
      <c r="AA527" s="57">
        <v>43672</v>
      </c>
      <c r="AB527" s="63"/>
      <c r="AC527" s="64" t="s">
        <v>306</v>
      </c>
      <c r="AD527" s="56" t="s">
        <v>224</v>
      </c>
      <c r="AE527" s="61"/>
      <c r="AF527" s="61"/>
      <c r="AG527" s="61"/>
      <c r="AH527" s="67"/>
      <c r="AI527" s="68"/>
      <c r="AJ527" s="69">
        <f t="shared" si="1"/>
        <v>0</v>
      </c>
      <c r="AK527" s="70" t="str">
        <f t="shared" si="119"/>
        <v/>
      </c>
      <c r="AL527" s="71" t="s">
        <v>17409</v>
      </c>
      <c r="AM527" s="71"/>
      <c r="AN527" s="70">
        <f t="shared" si="120"/>
        <v>43682</v>
      </c>
      <c r="AO527" s="70"/>
      <c r="AP527" s="74">
        <f ca="1"/>
        <v>287</v>
      </c>
    </row>
    <row r="528" spans="1:42" ht="14.4">
      <c r="A528" s="55" t="s">
        <v>2644</v>
      </c>
      <c r="B528" s="56" t="s">
        <v>89</v>
      </c>
      <c r="C528" s="57">
        <v>43664</v>
      </c>
      <c r="D528" s="56" t="s">
        <v>90</v>
      </c>
      <c r="E528" s="56" t="s">
        <v>276</v>
      </c>
      <c r="F528" s="58" t="s">
        <v>214</v>
      </c>
      <c r="G528" s="58" t="s">
        <v>214</v>
      </c>
      <c r="H528" s="56" t="s">
        <v>276</v>
      </c>
      <c r="I528" s="57"/>
      <c r="J528" s="57">
        <f t="shared" si="121"/>
        <v>43694</v>
      </c>
      <c r="K528" s="56" t="s">
        <v>18</v>
      </c>
      <c r="L528" s="56" t="s">
        <v>14</v>
      </c>
      <c r="M528" s="60" t="s">
        <v>2645</v>
      </c>
      <c r="N528" s="56" t="s">
        <v>2646</v>
      </c>
      <c r="O528" s="56" t="s">
        <v>355</v>
      </c>
      <c r="P528" s="56" t="s">
        <v>2647</v>
      </c>
      <c r="Q528" s="56" t="s">
        <v>217</v>
      </c>
      <c r="R528" s="57"/>
      <c r="S528" s="56"/>
      <c r="T528" s="56"/>
      <c r="U528" s="59"/>
      <c r="V528" s="77"/>
      <c r="W528" s="62" t="s">
        <v>108</v>
      </c>
      <c r="X528" s="59"/>
      <c r="Y528" s="61"/>
      <c r="Z528" s="56" t="s">
        <v>123</v>
      </c>
      <c r="AA528" s="57">
        <v>43671</v>
      </c>
      <c r="AB528" s="75"/>
      <c r="AC528" s="64" t="s">
        <v>306</v>
      </c>
      <c r="AD528" s="56" t="s">
        <v>118</v>
      </c>
      <c r="AE528" s="56"/>
      <c r="AF528" s="61"/>
      <c r="AG528" s="61"/>
      <c r="AH528" s="67"/>
      <c r="AI528" s="68"/>
      <c r="AJ528" s="69">
        <f t="shared" si="1"/>
        <v>7</v>
      </c>
      <c r="AK528" s="70" t="str">
        <f t="shared" si="119"/>
        <v/>
      </c>
      <c r="AL528" s="71" t="s">
        <v>17409</v>
      </c>
      <c r="AM528" s="71"/>
      <c r="AN528" s="70">
        <f t="shared" si="120"/>
        <v>43674</v>
      </c>
      <c r="AO528" s="70"/>
      <c r="AP528" s="74">
        <f ca="1"/>
        <v>295</v>
      </c>
    </row>
    <row r="529" spans="1:42" ht="14.4">
      <c r="A529" s="55" t="s">
        <v>2648</v>
      </c>
      <c r="B529" s="56" t="s">
        <v>89</v>
      </c>
      <c r="C529" s="57">
        <v>43503</v>
      </c>
      <c r="D529" s="56" t="s">
        <v>90</v>
      </c>
      <c r="E529" s="56" t="s">
        <v>276</v>
      </c>
      <c r="F529" s="58" t="s">
        <v>214</v>
      </c>
      <c r="G529" s="58" t="s">
        <v>214</v>
      </c>
      <c r="H529" s="56" t="s">
        <v>276</v>
      </c>
      <c r="I529" s="57"/>
      <c r="J529" s="57">
        <f t="shared" si="121"/>
        <v>43533</v>
      </c>
      <c r="K529" s="56" t="s">
        <v>18</v>
      </c>
      <c r="L529" s="56" t="s">
        <v>18</v>
      </c>
      <c r="M529" s="60" t="s">
        <v>2649</v>
      </c>
      <c r="N529" s="56"/>
      <c r="O529" s="56"/>
      <c r="P529" s="56" t="s">
        <v>2650</v>
      </c>
      <c r="Q529" s="56" t="s">
        <v>217</v>
      </c>
      <c r="R529" s="57"/>
      <c r="S529" s="56" t="s">
        <v>108</v>
      </c>
      <c r="T529" s="56" t="s">
        <v>108</v>
      </c>
      <c r="U529" s="57">
        <v>43514</v>
      </c>
      <c r="V529" s="62"/>
      <c r="W529" s="62">
        <v>36</v>
      </c>
      <c r="X529" s="57">
        <v>43537</v>
      </c>
      <c r="Y529" s="61"/>
      <c r="Z529" s="56" t="s">
        <v>121</v>
      </c>
      <c r="AA529" s="57">
        <v>43537</v>
      </c>
      <c r="AB529" s="75"/>
      <c r="AC529" s="64" t="s">
        <v>2651</v>
      </c>
      <c r="AD529" s="65" t="s">
        <v>97</v>
      </c>
      <c r="AE529" s="65"/>
      <c r="AF529" s="66"/>
      <c r="AG529" s="66"/>
      <c r="AH529" s="67"/>
      <c r="AI529" s="68"/>
      <c r="AJ529" s="69">
        <f t="shared" si="1"/>
        <v>34</v>
      </c>
      <c r="AK529" s="70" t="str">
        <f t="shared" si="119"/>
        <v/>
      </c>
      <c r="AL529" s="71" t="s">
        <v>17409</v>
      </c>
      <c r="AM529" s="71"/>
      <c r="AN529" s="70">
        <f t="shared" si="120"/>
        <v>43513</v>
      </c>
      <c r="AO529" s="70"/>
      <c r="AP529" s="74">
        <f ca="1"/>
        <v>456</v>
      </c>
    </row>
    <row r="530" spans="1:42" ht="14.4">
      <c r="A530" s="55" t="s">
        <v>2652</v>
      </c>
      <c r="B530" s="56" t="s">
        <v>89</v>
      </c>
      <c r="C530" s="57">
        <v>43572</v>
      </c>
      <c r="D530" s="56" t="s">
        <v>90</v>
      </c>
      <c r="E530" s="56" t="s">
        <v>2445</v>
      </c>
      <c r="F530" s="58" t="s">
        <v>106</v>
      </c>
      <c r="G530" s="58" t="s">
        <v>107</v>
      </c>
      <c r="H530" s="56" t="s">
        <v>276</v>
      </c>
      <c r="I530" s="57"/>
      <c r="J530" s="57"/>
      <c r="K530" s="56"/>
      <c r="L530" s="56"/>
      <c r="M530" s="60" t="s">
        <v>2653</v>
      </c>
      <c r="N530" s="56" t="s">
        <v>2653</v>
      </c>
      <c r="O530" s="61"/>
      <c r="P530" s="56" t="s">
        <v>2654</v>
      </c>
      <c r="Q530" s="56" t="s">
        <v>28</v>
      </c>
      <c r="R530" s="57"/>
      <c r="S530" s="56"/>
      <c r="T530" s="56"/>
      <c r="U530" s="59"/>
      <c r="V530" s="77"/>
      <c r="W530" s="77"/>
      <c r="X530" s="59"/>
      <c r="Y530" s="61"/>
      <c r="Z530" s="56" t="s">
        <v>121</v>
      </c>
      <c r="AA530" s="57">
        <v>43573</v>
      </c>
      <c r="AB530" s="75"/>
      <c r="AC530" s="60" t="s">
        <v>2655</v>
      </c>
      <c r="AD530" s="65" t="s">
        <v>97</v>
      </c>
      <c r="AE530" s="56"/>
      <c r="AF530" s="61"/>
      <c r="AG530" s="61"/>
      <c r="AH530" s="67"/>
      <c r="AI530" s="68"/>
      <c r="AJ530" s="69">
        <f t="shared" si="1"/>
        <v>1</v>
      </c>
      <c r="AK530" s="70" t="str">
        <f t="shared" si="119"/>
        <v/>
      </c>
      <c r="AL530" s="71" t="s">
        <v>17409</v>
      </c>
      <c r="AM530" s="71"/>
      <c r="AN530" s="70">
        <f t="shared" si="120"/>
        <v>43582</v>
      </c>
      <c r="AO530" s="70"/>
      <c r="AP530" s="74">
        <f ca="1"/>
        <v>387</v>
      </c>
    </row>
    <row r="531" spans="1:42" ht="14.4">
      <c r="A531" s="55" t="s">
        <v>2656</v>
      </c>
      <c r="B531" s="56" t="s">
        <v>89</v>
      </c>
      <c r="C531" s="57">
        <v>43788</v>
      </c>
      <c r="D531" s="56" t="s">
        <v>90</v>
      </c>
      <c r="E531" s="56" t="s">
        <v>196</v>
      </c>
      <c r="F531" s="58" t="s">
        <v>106</v>
      </c>
      <c r="G531" s="58" t="s">
        <v>113</v>
      </c>
      <c r="H531" s="56" t="s">
        <v>112</v>
      </c>
      <c r="I531" s="59"/>
      <c r="J531" s="59">
        <f t="shared" ref="J531:J533" si="122">IF(C531="","",SUM(C531+30))</f>
        <v>43818</v>
      </c>
      <c r="K531" s="56" t="s">
        <v>18</v>
      </c>
      <c r="L531" s="56" t="s">
        <v>14</v>
      </c>
      <c r="M531" s="60" t="s">
        <v>2625</v>
      </c>
      <c r="N531" s="56" t="s">
        <v>812</v>
      </c>
      <c r="O531" s="56" t="s">
        <v>249</v>
      </c>
      <c r="P531" s="56" t="s">
        <v>813</v>
      </c>
      <c r="Q531" s="56" t="s">
        <v>116</v>
      </c>
      <c r="R531" s="57">
        <v>43795</v>
      </c>
      <c r="S531" s="56" t="s">
        <v>108</v>
      </c>
      <c r="T531" s="56" t="s">
        <v>108</v>
      </c>
      <c r="U531" s="57"/>
      <c r="V531" s="77"/>
      <c r="W531" s="62" t="s">
        <v>108</v>
      </c>
      <c r="X531" s="59"/>
      <c r="Y531" s="56" t="s">
        <v>200</v>
      </c>
      <c r="Z531" s="56" t="s">
        <v>123</v>
      </c>
      <c r="AA531" s="57">
        <v>43858</v>
      </c>
      <c r="AB531" s="75"/>
      <c r="AC531" s="64" t="s">
        <v>2657</v>
      </c>
      <c r="AD531" s="56" t="s">
        <v>179</v>
      </c>
      <c r="AE531" s="56" t="s">
        <v>90</v>
      </c>
      <c r="AF531" s="61"/>
      <c r="AG531" s="61"/>
      <c r="AH531" s="67"/>
      <c r="AI531" s="68"/>
      <c r="AJ531" s="69">
        <f t="shared" si="1"/>
        <v>70</v>
      </c>
      <c r="AK531" s="70"/>
      <c r="AL531" s="71"/>
      <c r="AM531" s="71"/>
      <c r="AN531" s="70"/>
      <c r="AO531" s="70"/>
      <c r="AP531" s="74">
        <f ca="1"/>
        <v>171</v>
      </c>
    </row>
    <row r="532" spans="1:42" ht="14.4">
      <c r="A532" s="55" t="s">
        <v>2658</v>
      </c>
      <c r="B532" s="56" t="s">
        <v>89</v>
      </c>
      <c r="C532" s="57">
        <v>43788</v>
      </c>
      <c r="D532" s="56" t="s">
        <v>90</v>
      </c>
      <c r="E532" s="56" t="s">
        <v>196</v>
      </c>
      <c r="F532" s="58" t="s">
        <v>106</v>
      </c>
      <c r="G532" s="58" t="s">
        <v>113</v>
      </c>
      <c r="H532" s="56" t="s">
        <v>112</v>
      </c>
      <c r="I532" s="59"/>
      <c r="J532" s="59">
        <f t="shared" si="122"/>
        <v>43818</v>
      </c>
      <c r="K532" s="56" t="s">
        <v>18</v>
      </c>
      <c r="L532" s="56" t="s">
        <v>14</v>
      </c>
      <c r="M532" s="60" t="s">
        <v>2625</v>
      </c>
      <c r="N532" s="56" t="s">
        <v>2659</v>
      </c>
      <c r="O532" s="56" t="s">
        <v>27</v>
      </c>
      <c r="P532" s="56" t="s">
        <v>2660</v>
      </c>
      <c r="Q532" s="56" t="s">
        <v>116</v>
      </c>
      <c r="R532" s="57">
        <v>43795</v>
      </c>
      <c r="S532" s="56" t="s">
        <v>108</v>
      </c>
      <c r="T532" s="56" t="s">
        <v>108</v>
      </c>
      <c r="U532" s="57"/>
      <c r="V532" s="77"/>
      <c r="W532" s="62" t="s">
        <v>108</v>
      </c>
      <c r="X532" s="59"/>
      <c r="Y532" s="56" t="s">
        <v>200</v>
      </c>
      <c r="Z532" s="56" t="s">
        <v>123</v>
      </c>
      <c r="AA532" s="57">
        <v>43858</v>
      </c>
      <c r="AB532" s="75"/>
      <c r="AC532" s="64" t="s">
        <v>2661</v>
      </c>
      <c r="AD532" s="56" t="s">
        <v>179</v>
      </c>
      <c r="AE532" s="56"/>
      <c r="AF532" s="61"/>
      <c r="AG532" s="61"/>
      <c r="AH532" s="67"/>
      <c r="AI532" s="68"/>
      <c r="AJ532" s="69">
        <f t="shared" si="1"/>
        <v>70</v>
      </c>
      <c r="AK532" s="70"/>
      <c r="AL532" s="71"/>
      <c r="AM532" s="71"/>
      <c r="AN532" s="70"/>
      <c r="AO532" s="70"/>
      <c r="AP532" s="74">
        <f ca="1"/>
        <v>171</v>
      </c>
    </row>
    <row r="533" spans="1:42" ht="14.4">
      <c r="A533" s="55" t="s">
        <v>2662</v>
      </c>
      <c r="B533" s="56" t="s">
        <v>89</v>
      </c>
      <c r="C533" s="57">
        <v>43577</v>
      </c>
      <c r="D533" s="56" t="s">
        <v>90</v>
      </c>
      <c r="E533" s="56" t="s">
        <v>12</v>
      </c>
      <c r="F533" s="58" t="s">
        <v>106</v>
      </c>
      <c r="G533" s="58" t="s">
        <v>107</v>
      </c>
      <c r="H533" s="56" t="s">
        <v>12</v>
      </c>
      <c r="I533" s="57"/>
      <c r="J533" s="57">
        <f t="shared" si="122"/>
        <v>43607</v>
      </c>
      <c r="K533" s="56" t="s">
        <v>18</v>
      </c>
      <c r="L533" s="56" t="s">
        <v>18</v>
      </c>
      <c r="M533" s="60" t="s">
        <v>2663</v>
      </c>
      <c r="N533" s="56" t="s">
        <v>2653</v>
      </c>
      <c r="O533" s="56" t="s">
        <v>266</v>
      </c>
      <c r="P533" s="56" t="s">
        <v>2664</v>
      </c>
      <c r="Q533" s="56" t="s">
        <v>28</v>
      </c>
      <c r="R533" s="57"/>
      <c r="S533" s="56"/>
      <c r="T533" s="56"/>
      <c r="U533" s="57"/>
      <c r="V533" s="62"/>
      <c r="W533" s="62"/>
      <c r="X533" s="57"/>
      <c r="Y533" s="56"/>
      <c r="Z533" s="56" t="s">
        <v>121</v>
      </c>
      <c r="AA533" s="57">
        <v>43577</v>
      </c>
      <c r="AB533" s="63"/>
      <c r="AC533" s="64" t="s">
        <v>2665</v>
      </c>
      <c r="AD533" s="56" t="s">
        <v>179</v>
      </c>
      <c r="AE533" s="56" t="s">
        <v>90</v>
      </c>
      <c r="AF533" s="61"/>
      <c r="AG533" s="61"/>
      <c r="AH533" s="67"/>
      <c r="AI533" s="68"/>
      <c r="AJ533" s="69">
        <f t="shared" si="1"/>
        <v>0</v>
      </c>
      <c r="AK533" s="70" t="str">
        <f t="shared" ref="AK533:AK534" si="123">IF(R533="","",SUM(R533+30))</f>
        <v/>
      </c>
      <c r="AL533" s="71" t="s">
        <v>17409</v>
      </c>
      <c r="AM533" s="71"/>
      <c r="AN533" s="70">
        <f t="shared" ref="AN533:AN534" si="124">IF(C533="","",SUM(C533+10))</f>
        <v>43587</v>
      </c>
      <c r="AO533" s="70"/>
      <c r="AP533" s="74">
        <f ca="1"/>
        <v>382</v>
      </c>
    </row>
    <row r="534" spans="1:42" ht="14.4">
      <c r="A534" s="55" t="s">
        <v>2666</v>
      </c>
      <c r="B534" s="56" t="s">
        <v>89</v>
      </c>
      <c r="C534" s="57">
        <v>43588</v>
      </c>
      <c r="D534" s="56" t="s">
        <v>90</v>
      </c>
      <c r="E534" s="56" t="s">
        <v>276</v>
      </c>
      <c r="F534" s="58" t="s">
        <v>214</v>
      </c>
      <c r="G534" s="58" t="s">
        <v>214</v>
      </c>
      <c r="H534" s="56" t="s">
        <v>276</v>
      </c>
      <c r="I534" s="57"/>
      <c r="J534" s="57">
        <v>43619</v>
      </c>
      <c r="K534" s="56" t="s">
        <v>18</v>
      </c>
      <c r="L534" s="56" t="s">
        <v>18</v>
      </c>
      <c r="M534" s="60" t="s">
        <v>2667</v>
      </c>
      <c r="N534" s="56"/>
      <c r="O534" s="56" t="s">
        <v>33</v>
      </c>
      <c r="P534" s="56" t="s">
        <v>2668</v>
      </c>
      <c r="Q534" s="56" t="s">
        <v>96</v>
      </c>
      <c r="R534" s="57"/>
      <c r="S534" s="56" t="s">
        <v>108</v>
      </c>
      <c r="T534" s="56" t="s">
        <v>108</v>
      </c>
      <c r="U534" s="57"/>
      <c r="V534" s="62"/>
      <c r="W534" s="62"/>
      <c r="X534" s="57"/>
      <c r="Y534" s="56" t="s">
        <v>108</v>
      </c>
      <c r="Z534" s="56" t="s">
        <v>121</v>
      </c>
      <c r="AA534" s="57">
        <v>43637</v>
      </c>
      <c r="AB534" s="63" t="s">
        <v>155</v>
      </c>
      <c r="AC534" s="64" t="s">
        <v>2669</v>
      </c>
      <c r="AD534" s="65" t="s">
        <v>97</v>
      </c>
      <c r="AE534" s="56"/>
      <c r="AF534" s="61"/>
      <c r="AG534" s="61"/>
      <c r="AH534" s="67"/>
      <c r="AI534" s="68"/>
      <c r="AJ534" s="69">
        <f t="shared" si="1"/>
        <v>49</v>
      </c>
      <c r="AK534" s="70" t="str">
        <f t="shared" si="123"/>
        <v/>
      </c>
      <c r="AL534" s="71" t="s">
        <v>17409</v>
      </c>
      <c r="AM534" s="71"/>
      <c r="AN534" s="70">
        <f t="shared" si="124"/>
        <v>43598</v>
      </c>
      <c r="AO534" s="70"/>
      <c r="AP534" s="74">
        <f ca="1"/>
        <v>371</v>
      </c>
    </row>
    <row r="535" spans="1:42" ht="14.4">
      <c r="A535" s="55" t="s">
        <v>2670</v>
      </c>
      <c r="B535" s="56" t="s">
        <v>89</v>
      </c>
      <c r="C535" s="57">
        <v>43746</v>
      </c>
      <c r="D535" s="56" t="s">
        <v>119</v>
      </c>
      <c r="E535" s="56" t="s">
        <v>196</v>
      </c>
      <c r="F535" s="58" t="s">
        <v>106</v>
      </c>
      <c r="G535" s="58" t="s">
        <v>113</v>
      </c>
      <c r="H535" s="56" t="s">
        <v>112</v>
      </c>
      <c r="I535" s="59"/>
      <c r="J535" s="59">
        <f t="shared" ref="J535:J537" si="125">IF(C535="","",SUM(C535+30))</f>
        <v>43776</v>
      </c>
      <c r="K535" s="56" t="s">
        <v>18</v>
      </c>
      <c r="L535" s="56" t="s">
        <v>14</v>
      </c>
      <c r="M535" s="60" t="s">
        <v>2671</v>
      </c>
      <c r="N535" s="56" t="s">
        <v>2672</v>
      </c>
      <c r="O535" s="56" t="s">
        <v>249</v>
      </c>
      <c r="P535" s="56" t="s">
        <v>250</v>
      </c>
      <c r="Q535" s="56" t="s">
        <v>116</v>
      </c>
      <c r="R535" s="57">
        <v>43746</v>
      </c>
      <c r="S535" s="56" t="s">
        <v>108</v>
      </c>
      <c r="T535" s="56" t="s">
        <v>108</v>
      </c>
      <c r="U535" s="57"/>
      <c r="V535" s="77"/>
      <c r="W535" s="62" t="s">
        <v>108</v>
      </c>
      <c r="X535" s="59"/>
      <c r="Y535" s="56" t="s">
        <v>108</v>
      </c>
      <c r="Z535" s="56" t="s">
        <v>123</v>
      </c>
      <c r="AA535" s="57">
        <v>43746</v>
      </c>
      <c r="AB535" s="75"/>
      <c r="AC535" s="64" t="s">
        <v>2673</v>
      </c>
      <c r="AD535" s="56" t="s">
        <v>118</v>
      </c>
      <c r="AE535" s="56" t="s">
        <v>119</v>
      </c>
      <c r="AF535" s="61"/>
      <c r="AG535" s="61"/>
      <c r="AH535" s="67"/>
      <c r="AI535" s="68"/>
      <c r="AJ535" s="69">
        <f t="shared" si="1"/>
        <v>0</v>
      </c>
      <c r="AK535" s="70"/>
      <c r="AL535" s="71"/>
      <c r="AM535" s="71"/>
      <c r="AN535" s="70"/>
      <c r="AO535" s="70"/>
      <c r="AP535" s="74">
        <f ca="1"/>
        <v>213</v>
      </c>
    </row>
    <row r="536" spans="1:42" ht="14.4">
      <c r="A536" s="55" t="s">
        <v>2674</v>
      </c>
      <c r="B536" s="56" t="s">
        <v>89</v>
      </c>
      <c r="C536" s="57">
        <v>43483</v>
      </c>
      <c r="D536" s="56" t="s">
        <v>229</v>
      </c>
      <c r="E536" s="56" t="s">
        <v>140</v>
      </c>
      <c r="F536" s="58" t="s">
        <v>106</v>
      </c>
      <c r="G536" s="58" t="s">
        <v>107</v>
      </c>
      <c r="H536" s="56" t="s">
        <v>140</v>
      </c>
      <c r="I536" s="57"/>
      <c r="J536" s="57">
        <f t="shared" si="125"/>
        <v>43513</v>
      </c>
      <c r="K536" s="56" t="s">
        <v>18</v>
      </c>
      <c r="L536" s="56" t="s">
        <v>14</v>
      </c>
      <c r="M536" s="60" t="s">
        <v>2675</v>
      </c>
      <c r="N536" s="56" t="s">
        <v>2676</v>
      </c>
      <c r="O536" s="56" t="s">
        <v>143</v>
      </c>
      <c r="P536" s="56" t="s">
        <v>108</v>
      </c>
      <c r="Q536" s="56" t="s">
        <v>96</v>
      </c>
      <c r="R536" s="57"/>
      <c r="S536" s="56" t="s">
        <v>108</v>
      </c>
      <c r="T536" s="56" t="s">
        <v>108</v>
      </c>
      <c r="U536" s="57"/>
      <c r="V536" s="62"/>
      <c r="W536" s="62" t="s">
        <v>108</v>
      </c>
      <c r="X536" s="57"/>
      <c r="Y536" s="56" t="s">
        <v>108</v>
      </c>
      <c r="Z536" s="56" t="s">
        <v>123</v>
      </c>
      <c r="AA536" s="57">
        <v>43483</v>
      </c>
      <c r="AB536" s="63" t="s">
        <v>127</v>
      </c>
      <c r="AC536" s="64" t="s">
        <v>2677</v>
      </c>
      <c r="AD536" s="56" t="s">
        <v>118</v>
      </c>
      <c r="AE536" s="56"/>
      <c r="AF536" s="61"/>
      <c r="AG536" s="61"/>
      <c r="AH536" s="67"/>
      <c r="AI536" s="68"/>
      <c r="AJ536" s="69">
        <f t="shared" si="1"/>
        <v>0</v>
      </c>
      <c r="AK536" s="70" t="str">
        <f t="shared" ref="AK536:AK538" si="126">IF(R536="","",SUM(R536+30))</f>
        <v/>
      </c>
      <c r="AL536" s="71" t="s">
        <v>17409</v>
      </c>
      <c r="AM536" s="71"/>
      <c r="AN536" s="70">
        <f t="shared" ref="AN536:AN538" si="127">IF(C536="","",SUM(C536+10))</f>
        <v>43493</v>
      </c>
      <c r="AO536" s="70"/>
      <c r="AP536" s="74">
        <f ca="1"/>
        <v>476</v>
      </c>
    </row>
    <row r="537" spans="1:42" ht="14.4">
      <c r="A537" s="55" t="s">
        <v>2678</v>
      </c>
      <c r="B537" s="56" t="s">
        <v>89</v>
      </c>
      <c r="C537" s="57">
        <v>43566</v>
      </c>
      <c r="D537" s="56" t="s">
        <v>119</v>
      </c>
      <c r="E537" s="56" t="s">
        <v>129</v>
      </c>
      <c r="F537" s="58" t="s">
        <v>106</v>
      </c>
      <c r="G537" s="58" t="s">
        <v>107</v>
      </c>
      <c r="H537" s="56" t="s">
        <v>129</v>
      </c>
      <c r="I537" s="57"/>
      <c r="J537" s="57">
        <f t="shared" si="125"/>
        <v>43596</v>
      </c>
      <c r="K537" s="56" t="s">
        <v>18</v>
      </c>
      <c r="L537" s="56" t="s">
        <v>14</v>
      </c>
      <c r="M537" s="60" t="s">
        <v>2679</v>
      </c>
      <c r="N537" s="56" t="s">
        <v>2680</v>
      </c>
      <c r="O537" s="56"/>
      <c r="P537" s="56" t="s">
        <v>108</v>
      </c>
      <c r="Q537" s="56" t="s">
        <v>130</v>
      </c>
      <c r="R537" s="57"/>
      <c r="S537" s="56" t="s">
        <v>108</v>
      </c>
      <c r="T537" s="56" t="s">
        <v>108</v>
      </c>
      <c r="U537" s="57"/>
      <c r="V537" s="62"/>
      <c r="W537" s="62" t="s">
        <v>108</v>
      </c>
      <c r="X537" s="57"/>
      <c r="Y537" s="56" t="s">
        <v>108</v>
      </c>
      <c r="Z537" s="56" t="s">
        <v>123</v>
      </c>
      <c r="AA537" s="57">
        <v>43570</v>
      </c>
      <c r="AB537" s="63" t="s">
        <v>244</v>
      </c>
      <c r="AC537" s="64" t="s">
        <v>537</v>
      </c>
      <c r="AD537" s="56" t="s">
        <v>224</v>
      </c>
      <c r="AE537" s="56" t="s">
        <v>131</v>
      </c>
      <c r="AF537" s="61"/>
      <c r="AG537" s="61"/>
      <c r="AH537" s="67"/>
      <c r="AI537" s="68"/>
      <c r="AJ537" s="69">
        <f t="shared" si="1"/>
        <v>4</v>
      </c>
      <c r="AK537" s="70" t="str">
        <f t="shared" si="126"/>
        <v/>
      </c>
      <c r="AL537" s="71" t="s">
        <v>17409</v>
      </c>
      <c r="AM537" s="71"/>
      <c r="AN537" s="70">
        <f t="shared" si="127"/>
        <v>43576</v>
      </c>
      <c r="AO537" s="70"/>
      <c r="AP537" s="74">
        <f ca="1"/>
        <v>393</v>
      </c>
    </row>
    <row r="538" spans="1:42" ht="14.4">
      <c r="A538" s="55" t="s">
        <v>2681</v>
      </c>
      <c r="B538" s="56" t="s">
        <v>89</v>
      </c>
      <c r="C538" s="57">
        <v>43571</v>
      </c>
      <c r="D538" s="56" t="s">
        <v>90</v>
      </c>
      <c r="E538" s="56" t="s">
        <v>276</v>
      </c>
      <c r="F538" s="58" t="s">
        <v>214</v>
      </c>
      <c r="G538" s="58" t="s">
        <v>214</v>
      </c>
      <c r="H538" s="56" t="s">
        <v>276</v>
      </c>
      <c r="I538" s="57"/>
      <c r="J538" s="57">
        <v>43601</v>
      </c>
      <c r="K538" s="56" t="s">
        <v>18</v>
      </c>
      <c r="L538" s="56" t="s">
        <v>14</v>
      </c>
      <c r="M538" s="60" t="s">
        <v>2682</v>
      </c>
      <c r="N538" s="61"/>
      <c r="O538" s="56"/>
      <c r="P538" s="56"/>
      <c r="Q538" s="56"/>
      <c r="R538" s="57"/>
      <c r="S538" s="56" t="s">
        <v>108</v>
      </c>
      <c r="T538" s="56" t="s">
        <v>108</v>
      </c>
      <c r="U538" s="59"/>
      <c r="V538" s="77"/>
      <c r="W538" s="62" t="s">
        <v>108</v>
      </c>
      <c r="X538" s="59"/>
      <c r="Y538" s="61"/>
      <c r="Z538" s="56" t="s">
        <v>123</v>
      </c>
      <c r="AA538" s="57">
        <v>43572</v>
      </c>
      <c r="AB538" s="63"/>
      <c r="AC538" s="64" t="s">
        <v>2684</v>
      </c>
      <c r="AD538" s="56" t="s">
        <v>118</v>
      </c>
      <c r="AE538" s="56"/>
      <c r="AF538" s="61"/>
      <c r="AG538" s="61"/>
      <c r="AH538" s="67"/>
      <c r="AI538" s="68"/>
      <c r="AJ538" s="69">
        <f t="shared" si="1"/>
        <v>1</v>
      </c>
      <c r="AK538" s="70" t="str">
        <f t="shared" si="126"/>
        <v/>
      </c>
      <c r="AL538" s="71" t="s">
        <v>17409</v>
      </c>
      <c r="AM538" s="71"/>
      <c r="AN538" s="70">
        <f t="shared" si="127"/>
        <v>43581</v>
      </c>
      <c r="AO538" s="70"/>
      <c r="AP538" s="74">
        <f ca="1"/>
        <v>388</v>
      </c>
    </row>
    <row r="539" spans="1:42" ht="14.4">
      <c r="A539" s="55" t="s">
        <v>2685</v>
      </c>
      <c r="B539" s="56" t="s">
        <v>89</v>
      </c>
      <c r="C539" s="57">
        <v>43818</v>
      </c>
      <c r="D539" s="56" t="s">
        <v>90</v>
      </c>
      <c r="E539" s="56" t="s">
        <v>276</v>
      </c>
      <c r="F539" s="58" t="s">
        <v>214</v>
      </c>
      <c r="G539" s="58" t="s">
        <v>214</v>
      </c>
      <c r="H539" s="56" t="s">
        <v>276</v>
      </c>
      <c r="I539" s="59"/>
      <c r="J539" s="59">
        <f t="shared" ref="J539:J574" si="128">IF(C539="","",SUM(C539+30))</f>
        <v>43848</v>
      </c>
      <c r="K539" s="56" t="s">
        <v>18</v>
      </c>
      <c r="L539" s="56" t="s">
        <v>14</v>
      </c>
      <c r="M539" s="60" t="s">
        <v>2686</v>
      </c>
      <c r="N539" s="56" t="s">
        <v>2687</v>
      </c>
      <c r="O539" s="56"/>
      <c r="P539" s="56"/>
      <c r="Q539" s="56"/>
      <c r="R539" s="59"/>
      <c r="S539" s="56" t="s">
        <v>108</v>
      </c>
      <c r="T539" s="56" t="s">
        <v>108</v>
      </c>
      <c r="U539" s="57"/>
      <c r="V539" s="77"/>
      <c r="W539" s="62" t="s">
        <v>108</v>
      </c>
      <c r="X539" s="59"/>
      <c r="Y539" s="56" t="s">
        <v>108</v>
      </c>
      <c r="Z539" s="56" t="s">
        <v>123</v>
      </c>
      <c r="AA539" s="57">
        <v>43845</v>
      </c>
      <c r="AB539" s="75"/>
      <c r="AC539" s="64" t="s">
        <v>2688</v>
      </c>
      <c r="AD539" s="56" t="s">
        <v>224</v>
      </c>
      <c r="AE539" s="56" t="s">
        <v>119</v>
      </c>
      <c r="AF539" s="61"/>
      <c r="AG539" s="61"/>
      <c r="AH539" s="67"/>
      <c r="AI539" s="68"/>
      <c r="AJ539" s="69">
        <f t="shared" si="1"/>
        <v>27</v>
      </c>
      <c r="AK539" s="70"/>
      <c r="AL539" s="71"/>
      <c r="AM539" s="71"/>
      <c r="AN539" s="70"/>
      <c r="AO539" s="70"/>
      <c r="AP539" s="74">
        <f ca="1"/>
        <v>141</v>
      </c>
    </row>
    <row r="540" spans="1:42" ht="14.4">
      <c r="A540" s="55" t="s">
        <v>2689</v>
      </c>
      <c r="B540" s="56" t="s">
        <v>89</v>
      </c>
      <c r="C540" s="57">
        <v>43474</v>
      </c>
      <c r="D540" s="56" t="s">
        <v>90</v>
      </c>
      <c r="E540" s="56" t="s">
        <v>276</v>
      </c>
      <c r="F540" s="58" t="s">
        <v>106</v>
      </c>
      <c r="G540" s="58" t="s">
        <v>177</v>
      </c>
      <c r="H540" s="56" t="s">
        <v>32</v>
      </c>
      <c r="I540" s="59"/>
      <c r="J540" s="59">
        <f t="shared" si="128"/>
        <v>43504</v>
      </c>
      <c r="K540" s="56" t="s">
        <v>18</v>
      </c>
      <c r="L540" s="56" t="s">
        <v>18</v>
      </c>
      <c r="M540" s="60" t="s">
        <v>2286</v>
      </c>
      <c r="N540" s="56" t="s">
        <v>2286</v>
      </c>
      <c r="O540" s="56"/>
      <c r="P540" s="56"/>
      <c r="Q540" s="56" t="s">
        <v>96</v>
      </c>
      <c r="R540" s="59"/>
      <c r="S540" s="56" t="s">
        <v>108</v>
      </c>
      <c r="T540" s="56" t="s">
        <v>108</v>
      </c>
      <c r="U540" s="59"/>
      <c r="V540" s="77"/>
      <c r="W540" s="62">
        <v>0</v>
      </c>
      <c r="X540" s="57"/>
      <c r="Y540" s="56" t="s">
        <v>108</v>
      </c>
      <c r="Z540" s="56" t="s">
        <v>121</v>
      </c>
      <c r="AA540" s="57">
        <v>43488</v>
      </c>
      <c r="AB540" s="75"/>
      <c r="AC540" s="64" t="s">
        <v>2690</v>
      </c>
      <c r="AD540" s="65" t="s">
        <v>97</v>
      </c>
      <c r="AE540" s="65" t="s">
        <v>119</v>
      </c>
      <c r="AF540" s="66"/>
      <c r="AG540" s="66"/>
      <c r="AH540" s="67"/>
      <c r="AI540" s="68"/>
      <c r="AJ540" s="69">
        <f t="shared" si="1"/>
        <v>14</v>
      </c>
      <c r="AK540" s="70" t="str">
        <f t="shared" ref="AK540:AK547" si="129">IF(R540="","",SUM(R540+30))</f>
        <v/>
      </c>
      <c r="AL540" s="71" t="s">
        <v>17409</v>
      </c>
      <c r="AM540" s="71"/>
      <c r="AN540" s="70">
        <f t="shared" ref="AN540:AN542" si="130">IF(C540="","",SUM(C540+10))</f>
        <v>43484</v>
      </c>
      <c r="AO540" s="70"/>
      <c r="AP540" s="74">
        <f ca="1"/>
        <v>485</v>
      </c>
    </row>
    <row r="541" spans="1:42" ht="14.4">
      <c r="A541" s="55" t="s">
        <v>2691</v>
      </c>
      <c r="B541" s="56" t="s">
        <v>89</v>
      </c>
      <c r="C541" s="57">
        <v>43691</v>
      </c>
      <c r="D541" s="56" t="s">
        <v>111</v>
      </c>
      <c r="E541" s="56" t="s">
        <v>140</v>
      </c>
      <c r="F541" s="58" t="s">
        <v>106</v>
      </c>
      <c r="G541" s="58" t="s">
        <v>107</v>
      </c>
      <c r="H541" s="56" t="s">
        <v>140</v>
      </c>
      <c r="I541" s="57"/>
      <c r="J541" s="57">
        <f t="shared" si="128"/>
        <v>43721</v>
      </c>
      <c r="K541" s="56" t="s">
        <v>18</v>
      </c>
      <c r="L541" s="56" t="s">
        <v>18</v>
      </c>
      <c r="M541" s="60" t="s">
        <v>2692</v>
      </c>
      <c r="N541" s="56" t="s">
        <v>2692</v>
      </c>
      <c r="O541" s="56" t="s">
        <v>13</v>
      </c>
      <c r="P541" s="56" t="s">
        <v>2693</v>
      </c>
      <c r="Q541" s="56" t="s">
        <v>28</v>
      </c>
      <c r="R541" s="57"/>
      <c r="S541" s="56" t="s">
        <v>18</v>
      </c>
      <c r="T541" s="56" t="s">
        <v>14</v>
      </c>
      <c r="U541" s="57">
        <v>43691</v>
      </c>
      <c r="V541" s="62"/>
      <c r="W541" s="62">
        <v>5.25</v>
      </c>
      <c r="X541" s="57">
        <v>43691</v>
      </c>
      <c r="Y541" s="56" t="s">
        <v>108</v>
      </c>
      <c r="Z541" s="56" t="s">
        <v>121</v>
      </c>
      <c r="AA541" s="57">
        <v>43691</v>
      </c>
      <c r="AB541" s="63" t="s">
        <v>124</v>
      </c>
      <c r="AC541" s="64" t="s">
        <v>2694</v>
      </c>
      <c r="AD541" s="65" t="s">
        <v>97</v>
      </c>
      <c r="AE541" s="56" t="s">
        <v>111</v>
      </c>
      <c r="AF541" s="61"/>
      <c r="AG541" s="61"/>
      <c r="AH541" s="67"/>
      <c r="AI541" s="68"/>
      <c r="AJ541" s="69">
        <f t="shared" si="1"/>
        <v>0</v>
      </c>
      <c r="AK541" s="70" t="str">
        <f t="shared" si="129"/>
        <v/>
      </c>
      <c r="AL541" s="71" t="s">
        <v>17409</v>
      </c>
      <c r="AM541" s="71"/>
      <c r="AN541" s="70">
        <f t="shared" si="130"/>
        <v>43701</v>
      </c>
      <c r="AO541" s="70"/>
      <c r="AP541" s="74">
        <f ca="1"/>
        <v>268</v>
      </c>
    </row>
    <row r="542" spans="1:42" ht="14.4">
      <c r="A542" s="55" t="s">
        <v>2695</v>
      </c>
      <c r="B542" s="56" t="s">
        <v>89</v>
      </c>
      <c r="C542" s="57">
        <v>43494</v>
      </c>
      <c r="D542" s="56" t="s">
        <v>1027</v>
      </c>
      <c r="E542" s="56" t="s">
        <v>140</v>
      </c>
      <c r="F542" s="58" t="s">
        <v>106</v>
      </c>
      <c r="G542" s="58" t="s">
        <v>107</v>
      </c>
      <c r="H542" s="56" t="s">
        <v>140</v>
      </c>
      <c r="I542" s="57"/>
      <c r="J542" s="57">
        <f t="shared" si="128"/>
        <v>43524</v>
      </c>
      <c r="K542" s="56" t="s">
        <v>18</v>
      </c>
      <c r="L542" s="56" t="s">
        <v>18</v>
      </c>
      <c r="M542" s="60" t="s">
        <v>2696</v>
      </c>
      <c r="N542" s="56" t="s">
        <v>2697</v>
      </c>
      <c r="O542" s="56" t="s">
        <v>20</v>
      </c>
      <c r="P542" s="56" t="s">
        <v>1674</v>
      </c>
      <c r="Q542" s="56" t="s">
        <v>17</v>
      </c>
      <c r="R542" s="57"/>
      <c r="S542" s="56" t="s">
        <v>108</v>
      </c>
      <c r="T542" s="56" t="s">
        <v>108</v>
      </c>
      <c r="U542" s="57"/>
      <c r="V542" s="62"/>
      <c r="W542" s="62">
        <v>0</v>
      </c>
      <c r="X542" s="57"/>
      <c r="Y542" s="56" t="s">
        <v>108</v>
      </c>
      <c r="Z542" s="56" t="s">
        <v>121</v>
      </c>
      <c r="AA542" s="57">
        <v>43494</v>
      </c>
      <c r="AB542" s="63" t="s">
        <v>127</v>
      </c>
      <c r="AC542" s="64" t="s">
        <v>2698</v>
      </c>
      <c r="AD542" s="65" t="s">
        <v>97</v>
      </c>
      <c r="AE542" s="65" t="s">
        <v>90</v>
      </c>
      <c r="AF542" s="66"/>
      <c r="AG542" s="66"/>
      <c r="AH542" s="67"/>
      <c r="AI542" s="68"/>
      <c r="AJ542" s="69">
        <f t="shared" si="1"/>
        <v>0</v>
      </c>
      <c r="AK542" s="70" t="str">
        <f t="shared" si="129"/>
        <v/>
      </c>
      <c r="AL542" s="71" t="s">
        <v>17409</v>
      </c>
      <c r="AM542" s="71"/>
      <c r="AN542" s="70">
        <f t="shared" si="130"/>
        <v>43504</v>
      </c>
      <c r="AO542" s="70"/>
      <c r="AP542" s="74">
        <f ca="1"/>
        <v>465</v>
      </c>
    </row>
    <row r="543" spans="1:42" ht="14.4">
      <c r="A543" s="55" t="s">
        <v>2699</v>
      </c>
      <c r="B543" s="56" t="s">
        <v>89</v>
      </c>
      <c r="C543" s="57">
        <v>43759</v>
      </c>
      <c r="D543" s="56" t="s">
        <v>119</v>
      </c>
      <c r="E543" s="56" t="s">
        <v>297</v>
      </c>
      <c r="F543" s="58" t="s">
        <v>106</v>
      </c>
      <c r="G543" s="58" t="s">
        <v>107</v>
      </c>
      <c r="H543" s="56" t="s">
        <v>140</v>
      </c>
      <c r="I543" s="59"/>
      <c r="J543" s="59">
        <f t="shared" si="128"/>
        <v>43789</v>
      </c>
      <c r="K543" s="56" t="s">
        <v>18</v>
      </c>
      <c r="L543" s="56" t="s">
        <v>18</v>
      </c>
      <c r="M543" s="60" t="s">
        <v>2700</v>
      </c>
      <c r="N543" s="56" t="s">
        <v>2701</v>
      </c>
      <c r="O543" s="56" t="s">
        <v>16</v>
      </c>
      <c r="P543" s="56" t="s">
        <v>2702</v>
      </c>
      <c r="Q543" s="56" t="s">
        <v>826</v>
      </c>
      <c r="R543" s="59"/>
      <c r="S543" s="56" t="s">
        <v>108</v>
      </c>
      <c r="T543" s="56" t="s">
        <v>108</v>
      </c>
      <c r="U543" s="57"/>
      <c r="V543" s="77"/>
      <c r="W543" s="62" t="s">
        <v>146</v>
      </c>
      <c r="X543" s="59"/>
      <c r="Y543" s="56" t="s">
        <v>108</v>
      </c>
      <c r="Z543" s="56" t="s">
        <v>121</v>
      </c>
      <c r="AA543" s="57">
        <v>43762</v>
      </c>
      <c r="AB543" s="63" t="s">
        <v>389</v>
      </c>
      <c r="AC543" s="64" t="s">
        <v>2705</v>
      </c>
      <c r="AD543" s="56" t="s">
        <v>97</v>
      </c>
      <c r="AE543" s="56" t="s">
        <v>90</v>
      </c>
      <c r="AF543" s="61"/>
      <c r="AG543" s="61"/>
      <c r="AH543" s="67"/>
      <c r="AI543" s="68"/>
      <c r="AJ543" s="69">
        <f t="shared" si="1"/>
        <v>3</v>
      </c>
      <c r="AK543" s="70" t="str">
        <f t="shared" si="129"/>
        <v/>
      </c>
      <c r="AL543" s="71"/>
      <c r="AM543" s="71"/>
      <c r="AN543" s="70"/>
      <c r="AO543" s="70"/>
      <c r="AP543" s="74">
        <f ca="1"/>
        <v>200</v>
      </c>
    </row>
    <row r="544" spans="1:42" ht="14.4">
      <c r="A544" s="55" t="s">
        <v>2706</v>
      </c>
      <c r="B544" s="56" t="s">
        <v>89</v>
      </c>
      <c r="C544" s="57">
        <v>43628</v>
      </c>
      <c r="D544" s="56" t="s">
        <v>119</v>
      </c>
      <c r="E544" s="56" t="s">
        <v>140</v>
      </c>
      <c r="F544" s="58" t="s">
        <v>106</v>
      </c>
      <c r="G544" s="58" t="s">
        <v>107</v>
      </c>
      <c r="H544" s="56" t="s">
        <v>140</v>
      </c>
      <c r="I544" s="57"/>
      <c r="J544" s="57">
        <f t="shared" si="128"/>
        <v>43658</v>
      </c>
      <c r="K544" s="56" t="s">
        <v>18</v>
      </c>
      <c r="L544" s="56" t="s">
        <v>18</v>
      </c>
      <c r="M544" s="60" t="s">
        <v>2707</v>
      </c>
      <c r="N544" s="56" t="s">
        <v>2708</v>
      </c>
      <c r="O544" s="56" t="s">
        <v>355</v>
      </c>
      <c r="P544" s="56" t="s">
        <v>2709</v>
      </c>
      <c r="Q544" s="56" t="s">
        <v>17</v>
      </c>
      <c r="R544" s="57"/>
      <c r="S544" s="56" t="s">
        <v>108</v>
      </c>
      <c r="T544" s="56" t="s">
        <v>108</v>
      </c>
      <c r="U544" s="57"/>
      <c r="V544" s="62"/>
      <c r="W544" s="62">
        <v>0</v>
      </c>
      <c r="X544" s="57"/>
      <c r="Y544" s="56" t="s">
        <v>108</v>
      </c>
      <c r="Z544" s="56" t="s">
        <v>121</v>
      </c>
      <c r="AA544" s="57">
        <v>43628</v>
      </c>
      <c r="AB544" s="63" t="s">
        <v>484</v>
      </c>
      <c r="AC544" s="64" t="s">
        <v>2710</v>
      </c>
      <c r="AD544" s="56" t="s">
        <v>360</v>
      </c>
      <c r="AE544" s="56" t="s">
        <v>119</v>
      </c>
      <c r="AF544" s="61"/>
      <c r="AG544" s="61"/>
      <c r="AH544" s="67"/>
      <c r="AI544" s="68"/>
      <c r="AJ544" s="69">
        <f t="shared" si="1"/>
        <v>0</v>
      </c>
      <c r="AK544" s="70" t="str">
        <f t="shared" si="129"/>
        <v/>
      </c>
      <c r="AL544" s="71" t="s">
        <v>17409</v>
      </c>
      <c r="AM544" s="71"/>
      <c r="AN544" s="70">
        <f>IF(C544="","",SUM(C544+10))</f>
        <v>43638</v>
      </c>
      <c r="AO544" s="70"/>
      <c r="AP544" s="74">
        <f ca="1"/>
        <v>331</v>
      </c>
    </row>
    <row r="545" spans="1:42" ht="14.4">
      <c r="A545" s="55" t="s">
        <v>2711</v>
      </c>
      <c r="B545" s="56" t="s">
        <v>89</v>
      </c>
      <c r="C545" s="57">
        <v>43738</v>
      </c>
      <c r="D545" s="56" t="s">
        <v>119</v>
      </c>
      <c r="E545" s="56" t="s">
        <v>297</v>
      </c>
      <c r="F545" s="58" t="s">
        <v>106</v>
      </c>
      <c r="G545" s="58" t="s">
        <v>107</v>
      </c>
      <c r="H545" s="56" t="s">
        <v>140</v>
      </c>
      <c r="I545" s="59"/>
      <c r="J545" s="59">
        <f t="shared" si="128"/>
        <v>43768</v>
      </c>
      <c r="K545" s="56" t="s">
        <v>18</v>
      </c>
      <c r="L545" s="56" t="s">
        <v>18</v>
      </c>
      <c r="M545" s="60" t="s">
        <v>2707</v>
      </c>
      <c r="N545" s="56" t="s">
        <v>625</v>
      </c>
      <c r="O545" s="56" t="s">
        <v>29</v>
      </c>
      <c r="P545" s="56" t="s">
        <v>626</v>
      </c>
      <c r="Q545" s="56" t="s">
        <v>17</v>
      </c>
      <c r="R545" s="59"/>
      <c r="S545" s="56" t="s">
        <v>108</v>
      </c>
      <c r="T545" s="56" t="s">
        <v>108</v>
      </c>
      <c r="U545" s="57"/>
      <c r="V545" s="77"/>
      <c r="W545" s="77"/>
      <c r="X545" s="59"/>
      <c r="Y545" s="56" t="s">
        <v>361</v>
      </c>
      <c r="Z545" s="56" t="s">
        <v>123</v>
      </c>
      <c r="AA545" s="57">
        <v>43740</v>
      </c>
      <c r="AB545" s="63" t="s">
        <v>389</v>
      </c>
      <c r="AC545" s="64" t="s">
        <v>2712</v>
      </c>
      <c r="AD545" s="56" t="s">
        <v>294</v>
      </c>
      <c r="AE545" s="56"/>
      <c r="AF545" s="61"/>
      <c r="AG545" s="61"/>
      <c r="AH545" s="67"/>
      <c r="AI545" s="68"/>
      <c r="AJ545" s="69">
        <f t="shared" si="1"/>
        <v>2</v>
      </c>
      <c r="AK545" s="70" t="str">
        <f t="shared" si="129"/>
        <v/>
      </c>
      <c r="AL545" s="71" t="s">
        <v>17409</v>
      </c>
      <c r="AM545" s="71"/>
      <c r="AN545" s="70"/>
      <c r="AO545" s="70"/>
      <c r="AP545" s="74">
        <f ca="1"/>
        <v>221</v>
      </c>
    </row>
    <row r="546" spans="1:42" ht="14.4">
      <c r="A546" s="55" t="s">
        <v>2713</v>
      </c>
      <c r="B546" s="56" t="s">
        <v>89</v>
      </c>
      <c r="C546" s="57">
        <v>43538</v>
      </c>
      <c r="D546" s="56" t="s">
        <v>119</v>
      </c>
      <c r="E546" s="56" t="s">
        <v>140</v>
      </c>
      <c r="F546" s="58" t="s">
        <v>106</v>
      </c>
      <c r="G546" s="58" t="s">
        <v>107</v>
      </c>
      <c r="H546" s="56" t="s">
        <v>140</v>
      </c>
      <c r="I546" s="57"/>
      <c r="J546" s="57">
        <f t="shared" si="128"/>
        <v>43568</v>
      </c>
      <c r="K546" s="56" t="s">
        <v>18</v>
      </c>
      <c r="L546" s="56" t="s">
        <v>18</v>
      </c>
      <c r="M546" s="60" t="s">
        <v>2714</v>
      </c>
      <c r="N546" s="56" t="s">
        <v>2715</v>
      </c>
      <c r="O546" s="56" t="s">
        <v>189</v>
      </c>
      <c r="P546" s="56" t="s">
        <v>2716</v>
      </c>
      <c r="Q546" s="56" t="s">
        <v>28</v>
      </c>
      <c r="R546" s="112"/>
      <c r="S546" s="56" t="s">
        <v>108</v>
      </c>
      <c r="T546" s="56" t="s">
        <v>108</v>
      </c>
      <c r="U546" s="57"/>
      <c r="V546" s="113"/>
      <c r="W546" s="62">
        <v>0</v>
      </c>
      <c r="X546" s="57"/>
      <c r="Y546" s="56" t="s">
        <v>108</v>
      </c>
      <c r="Z546" s="56" t="s">
        <v>121</v>
      </c>
      <c r="AA546" s="57">
        <v>43538</v>
      </c>
      <c r="AB546" s="63" t="s">
        <v>168</v>
      </c>
      <c r="AC546" s="64" t="s">
        <v>2717</v>
      </c>
      <c r="AD546" s="56" t="s">
        <v>360</v>
      </c>
      <c r="AE546" s="56" t="s">
        <v>90</v>
      </c>
      <c r="AF546" s="61"/>
      <c r="AG546" s="61"/>
      <c r="AH546" s="67"/>
      <c r="AI546" s="68"/>
      <c r="AJ546" s="69">
        <f t="shared" si="1"/>
        <v>0</v>
      </c>
      <c r="AK546" s="70" t="str">
        <f t="shared" si="129"/>
        <v/>
      </c>
      <c r="AL546" s="71" t="s">
        <v>17409</v>
      </c>
      <c r="AM546" s="71"/>
      <c r="AN546" s="70">
        <f t="shared" ref="AN546:AN547" si="131">IF(C546="","",SUM(C546+10))</f>
        <v>43548</v>
      </c>
      <c r="AO546" s="70"/>
      <c r="AP546" s="74">
        <f ca="1"/>
        <v>421</v>
      </c>
    </row>
    <row r="547" spans="1:42" ht="14.4">
      <c r="A547" s="55" t="s">
        <v>2718</v>
      </c>
      <c r="B547" s="56" t="s">
        <v>89</v>
      </c>
      <c r="C547" s="57">
        <v>43580</v>
      </c>
      <c r="D547" s="56" t="s">
        <v>119</v>
      </c>
      <c r="E547" s="56" t="s">
        <v>140</v>
      </c>
      <c r="F547" s="58" t="s">
        <v>106</v>
      </c>
      <c r="G547" s="58" t="s">
        <v>107</v>
      </c>
      <c r="H547" s="56" t="s">
        <v>140</v>
      </c>
      <c r="I547" s="59"/>
      <c r="J547" s="59">
        <f t="shared" si="128"/>
        <v>43610</v>
      </c>
      <c r="K547" s="56" t="s">
        <v>18</v>
      </c>
      <c r="L547" s="56" t="s">
        <v>18</v>
      </c>
      <c r="M547" s="60" t="s">
        <v>2719</v>
      </c>
      <c r="N547" s="56" t="s">
        <v>2720</v>
      </c>
      <c r="O547" s="56" t="s">
        <v>189</v>
      </c>
      <c r="P547" s="56" t="s">
        <v>2721</v>
      </c>
      <c r="Q547" s="56" t="s">
        <v>17</v>
      </c>
      <c r="R547" s="59"/>
      <c r="S547" s="56" t="s">
        <v>108</v>
      </c>
      <c r="T547" s="56" t="s">
        <v>108</v>
      </c>
      <c r="U547" s="59"/>
      <c r="V547" s="77"/>
      <c r="W547" s="62">
        <v>0</v>
      </c>
      <c r="X547" s="59"/>
      <c r="Y547" s="56" t="s">
        <v>108</v>
      </c>
      <c r="Z547" s="56" t="s">
        <v>121</v>
      </c>
      <c r="AA547" s="57">
        <v>43580</v>
      </c>
      <c r="AB547" s="63" t="s">
        <v>244</v>
      </c>
      <c r="AC547" s="64" t="s">
        <v>2722</v>
      </c>
      <c r="AD547" s="65" t="s">
        <v>97</v>
      </c>
      <c r="AE547" s="56" t="s">
        <v>90</v>
      </c>
      <c r="AF547" s="61"/>
      <c r="AG547" s="61"/>
      <c r="AH547" s="67"/>
      <c r="AI547" s="68"/>
      <c r="AJ547" s="69">
        <f t="shared" si="1"/>
        <v>0</v>
      </c>
      <c r="AK547" s="70" t="str">
        <f t="shared" si="129"/>
        <v/>
      </c>
      <c r="AL547" s="71" t="s">
        <v>17409</v>
      </c>
      <c r="AM547" s="71"/>
      <c r="AN547" s="70">
        <f t="shared" si="131"/>
        <v>43590</v>
      </c>
      <c r="AO547" s="70"/>
      <c r="AP547" s="74">
        <f ca="1"/>
        <v>379</v>
      </c>
    </row>
    <row r="548" spans="1:42" ht="14.4">
      <c r="A548" s="55" t="s">
        <v>2723</v>
      </c>
      <c r="B548" s="56" t="s">
        <v>89</v>
      </c>
      <c r="C548" s="57">
        <v>43782</v>
      </c>
      <c r="D548" s="56" t="s">
        <v>119</v>
      </c>
      <c r="E548" s="56" t="s">
        <v>297</v>
      </c>
      <c r="F548" s="58" t="s">
        <v>106</v>
      </c>
      <c r="G548" s="58" t="s">
        <v>107</v>
      </c>
      <c r="H548" s="56" t="s">
        <v>140</v>
      </c>
      <c r="I548" s="59"/>
      <c r="J548" s="59">
        <f t="shared" si="128"/>
        <v>43812</v>
      </c>
      <c r="K548" s="56" t="s">
        <v>18</v>
      </c>
      <c r="L548" s="56" t="s">
        <v>18</v>
      </c>
      <c r="M548" s="60" t="s">
        <v>2724</v>
      </c>
      <c r="N548" s="56" t="s">
        <v>2725</v>
      </c>
      <c r="O548" s="56" t="s">
        <v>27</v>
      </c>
      <c r="P548" s="56" t="s">
        <v>2726</v>
      </c>
      <c r="Q548" s="56" t="s">
        <v>28</v>
      </c>
      <c r="R548" s="59"/>
      <c r="S548" s="56" t="s">
        <v>108</v>
      </c>
      <c r="T548" s="56" t="s">
        <v>108</v>
      </c>
      <c r="U548" s="57"/>
      <c r="V548" s="77"/>
      <c r="W548" s="62" t="s">
        <v>122</v>
      </c>
      <c r="X548" s="59"/>
      <c r="Y548" s="56" t="s">
        <v>108</v>
      </c>
      <c r="Z548" s="56" t="s">
        <v>121</v>
      </c>
      <c r="AA548" s="57">
        <v>43783</v>
      </c>
      <c r="AB548" s="63" t="s">
        <v>318</v>
      </c>
      <c r="AC548" s="64" t="s">
        <v>2727</v>
      </c>
      <c r="AD548" s="56" t="s">
        <v>97</v>
      </c>
      <c r="AE548" s="56" t="s">
        <v>90</v>
      </c>
      <c r="AF548" s="61"/>
      <c r="AG548" s="61"/>
      <c r="AH548" s="67"/>
      <c r="AI548" s="68"/>
      <c r="AJ548" s="69">
        <f t="shared" si="1"/>
        <v>1</v>
      </c>
      <c r="AK548" s="70"/>
      <c r="AL548" s="71"/>
      <c r="AM548" s="71"/>
      <c r="AN548" s="70"/>
      <c r="AO548" s="70"/>
      <c r="AP548" s="74">
        <f ca="1"/>
        <v>177</v>
      </c>
    </row>
    <row r="549" spans="1:42" ht="14.4">
      <c r="A549" s="55" t="s">
        <v>2728</v>
      </c>
      <c r="B549" s="56" t="s">
        <v>89</v>
      </c>
      <c r="C549" s="57">
        <v>43566</v>
      </c>
      <c r="D549" s="56" t="s">
        <v>119</v>
      </c>
      <c r="E549" s="56" t="s">
        <v>140</v>
      </c>
      <c r="F549" s="58" t="s">
        <v>106</v>
      </c>
      <c r="G549" s="58" t="s">
        <v>107</v>
      </c>
      <c r="H549" s="56" t="s">
        <v>140</v>
      </c>
      <c r="I549" s="57"/>
      <c r="J549" s="57">
        <f t="shared" si="128"/>
        <v>43596</v>
      </c>
      <c r="K549" s="56" t="s">
        <v>18</v>
      </c>
      <c r="L549" s="56" t="s">
        <v>18</v>
      </c>
      <c r="M549" s="60" t="s">
        <v>2729</v>
      </c>
      <c r="N549" s="56" t="s">
        <v>2730</v>
      </c>
      <c r="O549" s="56" t="s">
        <v>95</v>
      </c>
      <c r="P549" s="56" t="s">
        <v>1329</v>
      </c>
      <c r="Q549" s="56" t="s">
        <v>17</v>
      </c>
      <c r="R549" s="57"/>
      <c r="S549" s="56" t="s">
        <v>108</v>
      </c>
      <c r="T549" s="56" t="s">
        <v>108</v>
      </c>
      <c r="U549" s="57"/>
      <c r="V549" s="62"/>
      <c r="W549" s="62">
        <v>0</v>
      </c>
      <c r="X549" s="57"/>
      <c r="Y549" s="56" t="s">
        <v>108</v>
      </c>
      <c r="Z549" s="56" t="s">
        <v>123</v>
      </c>
      <c r="AA549" s="57">
        <v>43566</v>
      </c>
      <c r="AB549" s="63" t="s">
        <v>244</v>
      </c>
      <c r="AC549" s="64" t="s">
        <v>2731</v>
      </c>
      <c r="AD549" s="56" t="s">
        <v>360</v>
      </c>
      <c r="AE549" s="56"/>
      <c r="AF549" s="61"/>
      <c r="AG549" s="61"/>
      <c r="AH549" s="67"/>
      <c r="AI549" s="68"/>
      <c r="AJ549" s="69">
        <f t="shared" si="1"/>
        <v>0</v>
      </c>
      <c r="AK549" s="70" t="str">
        <f>IF(R549="","",SUM(R549+30))</f>
        <v/>
      </c>
      <c r="AL549" s="71" t="s">
        <v>17409</v>
      </c>
      <c r="AM549" s="71"/>
      <c r="AN549" s="70">
        <f>IF(C549="","",SUM(C549+10))</f>
        <v>43576</v>
      </c>
      <c r="AO549" s="70"/>
      <c r="AP549" s="74">
        <f ca="1"/>
        <v>393</v>
      </c>
    </row>
    <row r="550" spans="1:42" ht="14.4">
      <c r="A550" s="55" t="s">
        <v>2732</v>
      </c>
      <c r="B550" s="56" t="s">
        <v>89</v>
      </c>
      <c r="C550" s="57">
        <v>43811</v>
      </c>
      <c r="D550" s="56" t="s">
        <v>90</v>
      </c>
      <c r="E550" s="56" t="s">
        <v>129</v>
      </c>
      <c r="F550" s="58" t="s">
        <v>106</v>
      </c>
      <c r="G550" s="58" t="s">
        <v>107</v>
      </c>
      <c r="H550" s="56" t="s">
        <v>129</v>
      </c>
      <c r="I550" s="59"/>
      <c r="J550" s="59">
        <f t="shared" si="128"/>
        <v>43841</v>
      </c>
      <c r="K550" s="56" t="s">
        <v>18</v>
      </c>
      <c r="L550" s="56" t="s">
        <v>14</v>
      </c>
      <c r="M550" s="60" t="s">
        <v>2739</v>
      </c>
      <c r="N550" s="56"/>
      <c r="O550" s="56"/>
      <c r="P550" s="56" t="s">
        <v>108</v>
      </c>
      <c r="Q550" s="56"/>
      <c r="R550" s="59"/>
      <c r="S550" s="56" t="s">
        <v>108</v>
      </c>
      <c r="T550" s="56" t="s">
        <v>108</v>
      </c>
      <c r="U550" s="57"/>
      <c r="V550" s="77"/>
      <c r="W550" s="62" t="s">
        <v>108</v>
      </c>
      <c r="X550" s="59"/>
      <c r="Y550" s="56" t="s">
        <v>108</v>
      </c>
      <c r="Z550" s="56" t="s">
        <v>123</v>
      </c>
      <c r="AA550" s="57">
        <v>43812</v>
      </c>
      <c r="AB550" s="63" t="s">
        <v>238</v>
      </c>
      <c r="AC550" s="64" t="s">
        <v>2740</v>
      </c>
      <c r="AD550" s="56" t="s">
        <v>179</v>
      </c>
      <c r="AE550" s="56" t="s">
        <v>90</v>
      </c>
      <c r="AF550" s="61"/>
      <c r="AG550" s="61"/>
      <c r="AH550" s="67"/>
      <c r="AI550" s="68"/>
      <c r="AJ550" s="69">
        <f t="shared" si="1"/>
        <v>1</v>
      </c>
      <c r="AK550" s="70"/>
      <c r="AL550" s="71"/>
      <c r="AM550" s="71"/>
      <c r="AN550" s="70"/>
      <c r="AO550" s="70"/>
      <c r="AP550" s="74">
        <f ca="1"/>
        <v>148</v>
      </c>
    </row>
    <row r="551" spans="1:42" ht="14.4">
      <c r="A551" s="55" t="s">
        <v>2741</v>
      </c>
      <c r="B551" s="56" t="s">
        <v>89</v>
      </c>
      <c r="C551" s="57">
        <v>43528</v>
      </c>
      <c r="D551" s="56" t="s">
        <v>131</v>
      </c>
      <c r="E551" s="56" t="s">
        <v>112</v>
      </c>
      <c r="F551" s="58" t="s">
        <v>106</v>
      </c>
      <c r="G551" s="58" t="s">
        <v>113</v>
      </c>
      <c r="H551" s="56" t="s">
        <v>112</v>
      </c>
      <c r="I551" s="59"/>
      <c r="J551" s="59">
        <f t="shared" si="128"/>
        <v>43558</v>
      </c>
      <c r="K551" s="56" t="s">
        <v>18</v>
      </c>
      <c r="L551" s="56" t="s">
        <v>18</v>
      </c>
      <c r="M551" s="60" t="s">
        <v>2742</v>
      </c>
      <c r="N551" s="56" t="s">
        <v>2743</v>
      </c>
      <c r="O551" s="56" t="s">
        <v>249</v>
      </c>
      <c r="P551" s="56" t="s">
        <v>2744</v>
      </c>
      <c r="Q551" s="56" t="s">
        <v>116</v>
      </c>
      <c r="R551" s="57"/>
      <c r="S551" s="56" t="s">
        <v>18</v>
      </c>
      <c r="T551" s="56" t="s">
        <v>14</v>
      </c>
      <c r="U551" s="57">
        <v>43535</v>
      </c>
      <c r="V551" s="77"/>
      <c r="W551" s="62">
        <v>14.25</v>
      </c>
      <c r="X551" s="57">
        <v>43573</v>
      </c>
      <c r="Y551" s="56" t="s">
        <v>108</v>
      </c>
      <c r="Z551" s="56" t="s">
        <v>121</v>
      </c>
      <c r="AA551" s="57">
        <v>43573</v>
      </c>
      <c r="AB551" s="63" t="s">
        <v>168</v>
      </c>
      <c r="AC551" s="64" t="s">
        <v>2745</v>
      </c>
      <c r="AD551" s="65" t="s">
        <v>97</v>
      </c>
      <c r="AE551" s="65" t="s">
        <v>119</v>
      </c>
      <c r="AF551" s="66"/>
      <c r="AG551" s="66"/>
      <c r="AH551" s="67"/>
      <c r="AI551" s="68"/>
      <c r="AJ551" s="69">
        <f t="shared" si="1"/>
        <v>45</v>
      </c>
      <c r="AK551" s="70" t="str">
        <f t="shared" ref="AK551:AK552" si="132">IF(R551="","",SUM(R551+30))</f>
        <v/>
      </c>
      <c r="AL551" s="71" t="s">
        <v>17409</v>
      </c>
      <c r="AM551" s="71"/>
      <c r="AN551" s="70">
        <f>IF(C551="","",SUM(C551+10))</f>
        <v>43538</v>
      </c>
      <c r="AO551" s="70"/>
      <c r="AP551" s="74">
        <f ca="1"/>
        <v>431</v>
      </c>
    </row>
    <row r="552" spans="1:42" ht="14.4">
      <c r="A552" s="55" t="s">
        <v>2746</v>
      </c>
      <c r="B552" s="56" t="s">
        <v>89</v>
      </c>
      <c r="C552" s="57">
        <v>43766</v>
      </c>
      <c r="D552" s="56" t="s">
        <v>119</v>
      </c>
      <c r="E552" s="56" t="s">
        <v>196</v>
      </c>
      <c r="F552" s="58" t="s">
        <v>106</v>
      </c>
      <c r="G552" s="58" t="s">
        <v>113</v>
      </c>
      <c r="H552" s="56" t="s">
        <v>112</v>
      </c>
      <c r="I552" s="59"/>
      <c r="J552" s="59">
        <f t="shared" si="128"/>
        <v>43796</v>
      </c>
      <c r="K552" s="56" t="s">
        <v>18</v>
      </c>
      <c r="L552" s="56" t="s">
        <v>14</v>
      </c>
      <c r="M552" s="60" t="s">
        <v>2742</v>
      </c>
      <c r="N552" s="56" t="s">
        <v>2747</v>
      </c>
      <c r="O552" s="56" t="s">
        <v>44</v>
      </c>
      <c r="P552" s="56" t="s">
        <v>1344</v>
      </c>
      <c r="Q552" s="56" t="s">
        <v>116</v>
      </c>
      <c r="R552" s="57">
        <v>43768</v>
      </c>
      <c r="S552" s="56" t="s">
        <v>108</v>
      </c>
      <c r="T552" s="56" t="s">
        <v>108</v>
      </c>
      <c r="U552" s="57"/>
      <c r="V552" s="77"/>
      <c r="W552" s="62" t="s">
        <v>108</v>
      </c>
      <c r="X552" s="59"/>
      <c r="Y552" s="56" t="s">
        <v>108</v>
      </c>
      <c r="Z552" s="56" t="s">
        <v>123</v>
      </c>
      <c r="AA552" s="57">
        <v>43768</v>
      </c>
      <c r="AB552" s="75"/>
      <c r="AC552" s="64" t="s">
        <v>2748</v>
      </c>
      <c r="AD552" s="56" t="s">
        <v>118</v>
      </c>
      <c r="AE552" s="56" t="s">
        <v>119</v>
      </c>
      <c r="AF552" s="61"/>
      <c r="AG552" s="61"/>
      <c r="AH552" s="67"/>
      <c r="AI552" s="68"/>
      <c r="AJ552" s="69">
        <f t="shared" si="1"/>
        <v>2</v>
      </c>
      <c r="AK552" s="70">
        <f t="shared" si="132"/>
        <v>43798</v>
      </c>
      <c r="AL552" s="71">
        <v>30</v>
      </c>
      <c r="AM552" s="71"/>
      <c r="AN552" s="70"/>
      <c r="AO552" s="70"/>
      <c r="AP552" s="74">
        <f ca="1"/>
        <v>193</v>
      </c>
    </row>
    <row r="553" spans="1:42" ht="14.4">
      <c r="A553" s="55" t="s">
        <v>2749</v>
      </c>
      <c r="B553" s="56" t="s">
        <v>89</v>
      </c>
      <c r="C553" s="57">
        <v>43812</v>
      </c>
      <c r="D553" s="56" t="s">
        <v>119</v>
      </c>
      <c r="E553" s="56" t="s">
        <v>196</v>
      </c>
      <c r="F553" s="58" t="s">
        <v>106</v>
      </c>
      <c r="G553" s="58" t="s">
        <v>113</v>
      </c>
      <c r="H553" s="56" t="s">
        <v>112</v>
      </c>
      <c r="I553" s="59"/>
      <c r="J553" s="59">
        <f t="shared" si="128"/>
        <v>43842</v>
      </c>
      <c r="K553" s="56" t="s">
        <v>18</v>
      </c>
      <c r="L553" s="56" t="s">
        <v>14</v>
      </c>
      <c r="M553" s="60" t="s">
        <v>2742</v>
      </c>
      <c r="N553" s="56" t="s">
        <v>2747</v>
      </c>
      <c r="O553" s="56" t="s">
        <v>44</v>
      </c>
      <c r="P553" s="56" t="s">
        <v>1344</v>
      </c>
      <c r="Q553" s="56" t="s">
        <v>116</v>
      </c>
      <c r="R553" s="57">
        <v>43818</v>
      </c>
      <c r="S553" s="56" t="s">
        <v>108</v>
      </c>
      <c r="T553" s="56" t="s">
        <v>108</v>
      </c>
      <c r="U553" s="57"/>
      <c r="V553" s="77"/>
      <c r="W553" s="77"/>
      <c r="X553" s="59"/>
      <c r="Y553" s="56" t="s">
        <v>108</v>
      </c>
      <c r="Z553" s="56" t="s">
        <v>123</v>
      </c>
      <c r="AA553" s="57">
        <v>43818</v>
      </c>
      <c r="AB553" s="75"/>
      <c r="AC553" s="64" t="s">
        <v>2750</v>
      </c>
      <c r="AD553" s="56" t="s">
        <v>118</v>
      </c>
      <c r="AE553" s="56" t="s">
        <v>90</v>
      </c>
      <c r="AF553" s="61"/>
      <c r="AG553" s="61"/>
      <c r="AH553" s="67"/>
      <c r="AI553" s="68"/>
      <c r="AJ553" s="69">
        <f t="shared" si="1"/>
        <v>6</v>
      </c>
      <c r="AK553" s="70"/>
      <c r="AL553" s="71"/>
      <c r="AM553" s="71"/>
      <c r="AN553" s="70"/>
      <c r="AO553" s="70"/>
      <c r="AP553" s="74">
        <f ca="1"/>
        <v>147</v>
      </c>
    </row>
    <row r="554" spans="1:42" ht="14.4">
      <c r="A554" s="55" t="s">
        <v>2751</v>
      </c>
      <c r="B554" s="56" t="s">
        <v>89</v>
      </c>
      <c r="C554" s="57">
        <v>43815</v>
      </c>
      <c r="D554" s="56" t="s">
        <v>119</v>
      </c>
      <c r="E554" s="56" t="s">
        <v>196</v>
      </c>
      <c r="F554" s="58" t="s">
        <v>106</v>
      </c>
      <c r="G554" s="58" t="s">
        <v>113</v>
      </c>
      <c r="H554" s="56" t="s">
        <v>112</v>
      </c>
      <c r="I554" s="59"/>
      <c r="J554" s="59">
        <f t="shared" si="128"/>
        <v>43845</v>
      </c>
      <c r="K554" s="56" t="s">
        <v>18</v>
      </c>
      <c r="L554" s="56" t="s">
        <v>14</v>
      </c>
      <c r="M554" s="60" t="s">
        <v>2742</v>
      </c>
      <c r="N554" s="56" t="s">
        <v>2752</v>
      </c>
      <c r="O554" s="56" t="s">
        <v>249</v>
      </c>
      <c r="P554" s="56" t="s">
        <v>2753</v>
      </c>
      <c r="Q554" s="56" t="s">
        <v>116</v>
      </c>
      <c r="R554" s="57">
        <v>43818</v>
      </c>
      <c r="S554" s="56" t="s">
        <v>108</v>
      </c>
      <c r="T554" s="56" t="s">
        <v>108</v>
      </c>
      <c r="U554" s="57"/>
      <c r="V554" s="77"/>
      <c r="W554" s="62" t="s">
        <v>108</v>
      </c>
      <c r="X554" s="59"/>
      <c r="Y554" s="56" t="s">
        <v>108</v>
      </c>
      <c r="Z554" s="56" t="s">
        <v>123</v>
      </c>
      <c r="AA554" s="57">
        <v>43885</v>
      </c>
      <c r="AB554" s="75"/>
      <c r="AC554" s="64" t="s">
        <v>2754</v>
      </c>
      <c r="AD554" s="56" t="s">
        <v>179</v>
      </c>
      <c r="AE554" s="56"/>
      <c r="AF554" s="61"/>
      <c r="AG554" s="61"/>
      <c r="AH554" s="67"/>
      <c r="AI554" s="68"/>
      <c r="AJ554" s="69">
        <f t="shared" si="1"/>
        <v>70</v>
      </c>
      <c r="AK554" s="70"/>
      <c r="AL554" s="71"/>
      <c r="AM554" s="71"/>
      <c r="AN554" s="70"/>
      <c r="AO554" s="70"/>
      <c r="AP554" s="74">
        <f ca="1"/>
        <v>144</v>
      </c>
    </row>
    <row r="555" spans="1:42" ht="14.4">
      <c r="A555" s="55" t="s">
        <v>2755</v>
      </c>
      <c r="B555" s="56" t="s">
        <v>89</v>
      </c>
      <c r="C555" s="57">
        <v>43691</v>
      </c>
      <c r="D555" s="56" t="s">
        <v>119</v>
      </c>
      <c r="E555" s="56" t="s">
        <v>140</v>
      </c>
      <c r="F555" s="58" t="s">
        <v>106</v>
      </c>
      <c r="G555" s="58" t="s">
        <v>107</v>
      </c>
      <c r="H555" s="56" t="s">
        <v>140</v>
      </c>
      <c r="I555" s="57"/>
      <c r="J555" s="57">
        <f t="shared" si="128"/>
        <v>43721</v>
      </c>
      <c r="K555" s="56" t="s">
        <v>18</v>
      </c>
      <c r="L555" s="56" t="s">
        <v>18</v>
      </c>
      <c r="M555" s="60" t="s">
        <v>2756</v>
      </c>
      <c r="N555" s="56" t="s">
        <v>2757</v>
      </c>
      <c r="O555" s="56" t="s">
        <v>33</v>
      </c>
      <c r="P555" s="56" t="s">
        <v>2758</v>
      </c>
      <c r="Q555" s="56" t="s">
        <v>17</v>
      </c>
      <c r="R555" s="57"/>
      <c r="S555" s="56" t="s">
        <v>18</v>
      </c>
      <c r="T555" s="56" t="s">
        <v>14</v>
      </c>
      <c r="U555" s="57"/>
      <c r="V555" s="62"/>
      <c r="W555" s="62">
        <v>0</v>
      </c>
      <c r="X555" s="57"/>
      <c r="Y555" s="56" t="s">
        <v>108</v>
      </c>
      <c r="Z555" s="56" t="s">
        <v>121</v>
      </c>
      <c r="AA555" s="57">
        <v>43691</v>
      </c>
      <c r="AB555" s="63" t="s">
        <v>124</v>
      </c>
      <c r="AC555" s="64" t="s">
        <v>2759</v>
      </c>
      <c r="AD555" s="65" t="s">
        <v>97</v>
      </c>
      <c r="AE555" s="56" t="s">
        <v>131</v>
      </c>
      <c r="AF555" s="61"/>
      <c r="AG555" s="61"/>
      <c r="AH555" s="67"/>
      <c r="AI555" s="68"/>
      <c r="AJ555" s="69">
        <f t="shared" si="1"/>
        <v>0</v>
      </c>
      <c r="AK555" s="70" t="str">
        <f t="shared" ref="AK555:AK560" si="133">IF(R555="","",SUM(R555+30))</f>
        <v/>
      </c>
      <c r="AL555" s="71" t="s">
        <v>17409</v>
      </c>
      <c r="AM555" s="71"/>
      <c r="AN555" s="70">
        <f t="shared" ref="AN555:AN557" si="134">IF(C555="","",SUM(C555+10))</f>
        <v>43701</v>
      </c>
      <c r="AO555" s="70"/>
      <c r="AP555" s="74">
        <f ca="1"/>
        <v>268</v>
      </c>
    </row>
    <row r="556" spans="1:42" ht="14.4">
      <c r="A556" s="55" t="s">
        <v>2760</v>
      </c>
      <c r="B556" s="56" t="s">
        <v>89</v>
      </c>
      <c r="C556" s="57">
        <v>43720</v>
      </c>
      <c r="D556" s="56" t="s">
        <v>119</v>
      </c>
      <c r="E556" s="56" t="s">
        <v>129</v>
      </c>
      <c r="F556" s="58" t="s">
        <v>106</v>
      </c>
      <c r="G556" s="58" t="s">
        <v>107</v>
      </c>
      <c r="H556" s="56" t="s">
        <v>129</v>
      </c>
      <c r="I556" s="57"/>
      <c r="J556" s="57">
        <f t="shared" si="128"/>
        <v>43750</v>
      </c>
      <c r="K556" s="56" t="s">
        <v>18</v>
      </c>
      <c r="L556" s="56" t="s">
        <v>14</v>
      </c>
      <c r="M556" s="60" t="s">
        <v>2761</v>
      </c>
      <c r="N556" s="56"/>
      <c r="O556" s="56"/>
      <c r="P556" s="56" t="s">
        <v>108</v>
      </c>
      <c r="Q556" s="56" t="s">
        <v>96</v>
      </c>
      <c r="R556" s="57"/>
      <c r="S556" s="56" t="s">
        <v>108</v>
      </c>
      <c r="T556" s="56" t="s">
        <v>108</v>
      </c>
      <c r="U556" s="57"/>
      <c r="V556" s="62"/>
      <c r="W556" s="62" t="s">
        <v>108</v>
      </c>
      <c r="X556" s="57"/>
      <c r="Y556" s="56" t="s">
        <v>108</v>
      </c>
      <c r="Z556" s="56" t="s">
        <v>123</v>
      </c>
      <c r="AA556" s="57">
        <v>43720</v>
      </c>
      <c r="AB556" s="63" t="s">
        <v>289</v>
      </c>
      <c r="AC556" s="64" t="s">
        <v>2762</v>
      </c>
      <c r="AD556" s="56" t="s">
        <v>633</v>
      </c>
      <c r="AE556" s="56" t="s">
        <v>119</v>
      </c>
      <c r="AF556" s="61"/>
      <c r="AG556" s="61"/>
      <c r="AH556" s="67"/>
      <c r="AI556" s="68"/>
      <c r="AJ556" s="69">
        <f t="shared" si="1"/>
        <v>0</v>
      </c>
      <c r="AK556" s="70" t="str">
        <f t="shared" si="133"/>
        <v/>
      </c>
      <c r="AL556" s="71" t="s">
        <v>17409</v>
      </c>
      <c r="AM556" s="71"/>
      <c r="AN556" s="70">
        <f t="shared" si="134"/>
        <v>43730</v>
      </c>
      <c r="AO556" s="70"/>
      <c r="AP556" s="74">
        <f ca="1"/>
        <v>239</v>
      </c>
    </row>
    <row r="557" spans="1:42" ht="14.4">
      <c r="A557" s="55" t="s">
        <v>2763</v>
      </c>
      <c r="B557" s="56" t="s">
        <v>89</v>
      </c>
      <c r="C557" s="57">
        <v>43585</v>
      </c>
      <c r="D557" s="56" t="s">
        <v>131</v>
      </c>
      <c r="E557" s="56" t="s">
        <v>129</v>
      </c>
      <c r="F557" s="58" t="s">
        <v>106</v>
      </c>
      <c r="G557" s="58" t="s">
        <v>107</v>
      </c>
      <c r="H557" s="56" t="s">
        <v>129</v>
      </c>
      <c r="I557" s="59"/>
      <c r="J557" s="59">
        <f t="shared" si="128"/>
        <v>43615</v>
      </c>
      <c r="K557" s="56" t="s">
        <v>18</v>
      </c>
      <c r="L557" s="56" t="s">
        <v>14</v>
      </c>
      <c r="M557" s="60" t="s">
        <v>2764</v>
      </c>
      <c r="N557" s="56" t="s">
        <v>2765</v>
      </c>
      <c r="O557" s="56"/>
      <c r="P557" s="56" t="s">
        <v>108</v>
      </c>
      <c r="Q557" s="56" t="s">
        <v>96</v>
      </c>
      <c r="R557" s="59"/>
      <c r="S557" s="56" t="s">
        <v>108</v>
      </c>
      <c r="T557" s="56" t="s">
        <v>108</v>
      </c>
      <c r="U557" s="59"/>
      <c r="V557" s="77"/>
      <c r="W557" s="62" t="s">
        <v>108</v>
      </c>
      <c r="X557" s="59"/>
      <c r="Y557" s="56" t="s">
        <v>108</v>
      </c>
      <c r="Z557" s="56" t="s">
        <v>123</v>
      </c>
      <c r="AA557" s="57">
        <v>43586</v>
      </c>
      <c r="AB557" s="63" t="s">
        <v>244</v>
      </c>
      <c r="AC557" s="64" t="s">
        <v>537</v>
      </c>
      <c r="AD557" s="56" t="s">
        <v>224</v>
      </c>
      <c r="AE557" s="56" t="s">
        <v>131</v>
      </c>
      <c r="AF557" s="61"/>
      <c r="AG557" s="61"/>
      <c r="AH557" s="67"/>
      <c r="AI557" s="68"/>
      <c r="AJ557" s="69">
        <f t="shared" si="1"/>
        <v>1</v>
      </c>
      <c r="AK557" s="70" t="str">
        <f t="shared" si="133"/>
        <v/>
      </c>
      <c r="AL557" s="71" t="s">
        <v>17409</v>
      </c>
      <c r="AM557" s="71"/>
      <c r="AN557" s="70">
        <f t="shared" si="134"/>
        <v>43595</v>
      </c>
      <c r="AO557" s="70"/>
      <c r="AP557" s="74">
        <f ca="1"/>
        <v>374</v>
      </c>
    </row>
    <row r="558" spans="1:42" ht="14.4">
      <c r="A558" s="55" t="s">
        <v>2767</v>
      </c>
      <c r="B558" s="56" t="s">
        <v>89</v>
      </c>
      <c r="C558" s="57">
        <v>43753</v>
      </c>
      <c r="D558" s="56" t="s">
        <v>119</v>
      </c>
      <c r="E558" s="56" t="s">
        <v>297</v>
      </c>
      <c r="F558" s="58" t="s">
        <v>106</v>
      </c>
      <c r="G558" s="58" t="s">
        <v>107</v>
      </c>
      <c r="H558" s="56" t="s">
        <v>140</v>
      </c>
      <c r="I558" s="59"/>
      <c r="J558" s="59">
        <f t="shared" si="128"/>
        <v>43783</v>
      </c>
      <c r="K558" s="56" t="s">
        <v>18</v>
      </c>
      <c r="L558" s="56" t="s">
        <v>108</v>
      </c>
      <c r="M558" s="60" t="s">
        <v>2768</v>
      </c>
      <c r="N558" s="56" t="s">
        <v>2769</v>
      </c>
      <c r="O558" s="56"/>
      <c r="P558" s="56" t="s">
        <v>108</v>
      </c>
      <c r="Q558" s="56" t="s">
        <v>288</v>
      </c>
      <c r="R558" s="59"/>
      <c r="S558" s="56" t="s">
        <v>108</v>
      </c>
      <c r="T558" s="56" t="s">
        <v>108</v>
      </c>
      <c r="U558" s="57"/>
      <c r="V558" s="77"/>
      <c r="W558" s="62" t="s">
        <v>108</v>
      </c>
      <c r="X558" s="59"/>
      <c r="Y558" s="56" t="s">
        <v>108</v>
      </c>
      <c r="Z558" s="56" t="s">
        <v>108</v>
      </c>
      <c r="AA558" s="57">
        <v>43760</v>
      </c>
      <c r="AB558" s="63" t="s">
        <v>389</v>
      </c>
      <c r="AC558" s="64" t="s">
        <v>2770</v>
      </c>
      <c r="AD558" s="56" t="s">
        <v>633</v>
      </c>
      <c r="AE558" s="56"/>
      <c r="AF558" s="61"/>
      <c r="AG558" s="61"/>
      <c r="AH558" s="67"/>
      <c r="AI558" s="68"/>
      <c r="AJ558" s="69">
        <f t="shared" si="1"/>
        <v>7</v>
      </c>
      <c r="AK558" s="70" t="str">
        <f t="shared" si="133"/>
        <v/>
      </c>
      <c r="AL558" s="71"/>
      <c r="AM558" s="71"/>
      <c r="AN558" s="70"/>
      <c r="AO558" s="70"/>
      <c r="AP558" s="74">
        <f ca="1"/>
        <v>206</v>
      </c>
    </row>
    <row r="559" spans="1:42" ht="39.75">
      <c r="A559" s="55" t="s">
        <v>2771</v>
      </c>
      <c r="B559" s="56" t="s">
        <v>89</v>
      </c>
      <c r="C559" s="57">
        <v>43691</v>
      </c>
      <c r="D559" s="56" t="s">
        <v>119</v>
      </c>
      <c r="E559" s="56" t="s">
        <v>105</v>
      </c>
      <c r="F559" s="58" t="s">
        <v>106</v>
      </c>
      <c r="G559" s="58" t="s">
        <v>107</v>
      </c>
      <c r="H559" s="56" t="s">
        <v>105</v>
      </c>
      <c r="I559" s="57"/>
      <c r="J559" s="57">
        <f t="shared" si="128"/>
        <v>43721</v>
      </c>
      <c r="K559" s="56" t="s">
        <v>18</v>
      </c>
      <c r="L559" s="56" t="s">
        <v>14</v>
      </c>
      <c r="M559" s="60" t="s">
        <v>2772</v>
      </c>
      <c r="N559" s="56" t="s">
        <v>2773</v>
      </c>
      <c r="O559" s="56" t="s">
        <v>436</v>
      </c>
      <c r="P559" s="56"/>
      <c r="Q559" s="56" t="s">
        <v>96</v>
      </c>
      <c r="R559" s="59"/>
      <c r="S559" s="56" t="s">
        <v>108</v>
      </c>
      <c r="T559" s="56" t="s">
        <v>108</v>
      </c>
      <c r="U559" s="59"/>
      <c r="V559" s="77"/>
      <c r="W559" s="62" t="s">
        <v>122</v>
      </c>
      <c r="X559" s="59"/>
      <c r="Y559" s="56" t="s">
        <v>108</v>
      </c>
      <c r="Z559" s="56" t="s">
        <v>121</v>
      </c>
      <c r="AA559" s="57">
        <v>43692</v>
      </c>
      <c r="AB559" s="63" t="s">
        <v>124</v>
      </c>
      <c r="AC559" s="60" t="s">
        <v>2774</v>
      </c>
      <c r="AD559" s="65" t="s">
        <v>97</v>
      </c>
      <c r="AE559" s="56" t="s">
        <v>119</v>
      </c>
      <c r="AF559" s="61"/>
      <c r="AG559" s="61"/>
      <c r="AH559" s="67"/>
      <c r="AI559" s="68"/>
      <c r="AJ559" s="69">
        <f t="shared" si="1"/>
        <v>1</v>
      </c>
      <c r="AK559" s="70" t="str">
        <f t="shared" si="133"/>
        <v/>
      </c>
      <c r="AL559" s="71" t="s">
        <v>17409</v>
      </c>
      <c r="AM559" s="71"/>
      <c r="AN559" s="70">
        <f t="shared" ref="AN559:AN560" si="135">IF(C559="","",SUM(C559+10))</f>
        <v>43701</v>
      </c>
      <c r="AO559" s="70"/>
      <c r="AP559" s="74">
        <f ca="1"/>
        <v>268</v>
      </c>
    </row>
    <row r="560" spans="1:42" ht="14.4">
      <c r="A560" s="55" t="s">
        <v>2775</v>
      </c>
      <c r="B560" s="56" t="s">
        <v>89</v>
      </c>
      <c r="C560" s="57">
        <v>43613</v>
      </c>
      <c r="D560" s="56" t="s">
        <v>131</v>
      </c>
      <c r="E560" s="56" t="s">
        <v>129</v>
      </c>
      <c r="F560" s="58" t="s">
        <v>106</v>
      </c>
      <c r="G560" s="58" t="s">
        <v>107</v>
      </c>
      <c r="H560" s="56" t="s">
        <v>129</v>
      </c>
      <c r="I560" s="57"/>
      <c r="J560" s="57">
        <f t="shared" si="128"/>
        <v>43643</v>
      </c>
      <c r="K560" s="56" t="s">
        <v>18</v>
      </c>
      <c r="L560" s="56" t="s">
        <v>14</v>
      </c>
      <c r="M560" s="60" t="s">
        <v>2776</v>
      </c>
      <c r="N560" s="56" t="s">
        <v>2777</v>
      </c>
      <c r="O560" s="56"/>
      <c r="P560" s="56" t="s">
        <v>108</v>
      </c>
      <c r="Q560" s="56" t="s">
        <v>96</v>
      </c>
      <c r="R560" s="57"/>
      <c r="S560" s="56" t="s">
        <v>108</v>
      </c>
      <c r="T560" s="56" t="s">
        <v>108</v>
      </c>
      <c r="U560" s="57"/>
      <c r="V560" s="62"/>
      <c r="W560" s="62" t="s">
        <v>108</v>
      </c>
      <c r="X560" s="57"/>
      <c r="Y560" s="56" t="s">
        <v>108</v>
      </c>
      <c r="Z560" s="56" t="s">
        <v>123</v>
      </c>
      <c r="AA560" s="57">
        <v>43613</v>
      </c>
      <c r="AB560" s="63" t="s">
        <v>155</v>
      </c>
      <c r="AC560" s="64" t="s">
        <v>2780</v>
      </c>
      <c r="AD560" s="56" t="s">
        <v>224</v>
      </c>
      <c r="AE560" s="56" t="s">
        <v>131</v>
      </c>
      <c r="AF560" s="61"/>
      <c r="AG560" s="61"/>
      <c r="AH560" s="67"/>
      <c r="AI560" s="68"/>
      <c r="AJ560" s="69">
        <f t="shared" si="1"/>
        <v>0</v>
      </c>
      <c r="AK560" s="70" t="str">
        <f t="shared" si="133"/>
        <v/>
      </c>
      <c r="AL560" s="71" t="s">
        <v>17409</v>
      </c>
      <c r="AM560" s="71"/>
      <c r="AN560" s="70">
        <f t="shared" si="135"/>
        <v>43623</v>
      </c>
      <c r="AO560" s="70"/>
      <c r="AP560" s="74">
        <f ca="1"/>
        <v>346</v>
      </c>
    </row>
    <row r="561" spans="1:42" ht="26.5">
      <c r="A561" s="55" t="s">
        <v>2781</v>
      </c>
      <c r="B561" s="56" t="s">
        <v>89</v>
      </c>
      <c r="C561" s="57">
        <v>43794</v>
      </c>
      <c r="D561" s="56" t="s">
        <v>131</v>
      </c>
      <c r="E561" s="56" t="s">
        <v>129</v>
      </c>
      <c r="F561" s="58" t="s">
        <v>106</v>
      </c>
      <c r="G561" s="58" t="s">
        <v>107</v>
      </c>
      <c r="H561" s="56" t="s">
        <v>129</v>
      </c>
      <c r="I561" s="59"/>
      <c r="J561" s="59">
        <f t="shared" si="128"/>
        <v>43824</v>
      </c>
      <c r="K561" s="56" t="s">
        <v>18</v>
      </c>
      <c r="L561" s="56" t="s">
        <v>14</v>
      </c>
      <c r="M561" s="60" t="s">
        <v>2782</v>
      </c>
      <c r="N561" s="56" t="s">
        <v>856</v>
      </c>
      <c r="O561" s="56"/>
      <c r="P561" s="56" t="s">
        <v>108</v>
      </c>
      <c r="Q561" s="56" t="s">
        <v>288</v>
      </c>
      <c r="R561" s="59"/>
      <c r="S561" s="56" t="s">
        <v>108</v>
      </c>
      <c r="T561" s="56" t="s">
        <v>108</v>
      </c>
      <c r="U561" s="57"/>
      <c r="V561" s="77"/>
      <c r="W561" s="62" t="s">
        <v>122</v>
      </c>
      <c r="X561" s="59"/>
      <c r="Y561" s="56" t="s">
        <v>108</v>
      </c>
      <c r="Z561" s="56" t="s">
        <v>123</v>
      </c>
      <c r="AA561" s="57">
        <v>43795</v>
      </c>
      <c r="AB561" s="63" t="s">
        <v>318</v>
      </c>
      <c r="AC561" s="64" t="s">
        <v>2783</v>
      </c>
      <c r="AD561" s="56" t="s">
        <v>118</v>
      </c>
      <c r="AE561" s="56" t="s">
        <v>131</v>
      </c>
      <c r="AF561" s="61"/>
      <c r="AG561" s="61"/>
      <c r="AH561" s="67"/>
      <c r="AI561" s="68"/>
      <c r="AJ561" s="69">
        <f t="shared" si="1"/>
        <v>1</v>
      </c>
      <c r="AK561" s="70"/>
      <c r="AL561" s="71"/>
      <c r="AM561" s="71"/>
      <c r="AN561" s="70"/>
      <c r="AO561" s="70"/>
      <c r="AP561" s="74">
        <f ca="1"/>
        <v>165</v>
      </c>
    </row>
    <row r="562" spans="1:42" ht="14.4">
      <c r="A562" s="55" t="s">
        <v>2784</v>
      </c>
      <c r="B562" s="56" t="s">
        <v>89</v>
      </c>
      <c r="C562" s="57">
        <v>43678</v>
      </c>
      <c r="D562" s="56" t="s">
        <v>131</v>
      </c>
      <c r="E562" s="56" t="s">
        <v>129</v>
      </c>
      <c r="F562" s="58" t="s">
        <v>106</v>
      </c>
      <c r="G562" s="58" t="s">
        <v>107</v>
      </c>
      <c r="H562" s="56" t="s">
        <v>129</v>
      </c>
      <c r="I562" s="59"/>
      <c r="J562" s="59">
        <f t="shared" si="128"/>
        <v>43708</v>
      </c>
      <c r="K562" s="56" t="s">
        <v>18</v>
      </c>
      <c r="L562" s="56" t="s">
        <v>14</v>
      </c>
      <c r="M562" s="60" t="s">
        <v>2785</v>
      </c>
      <c r="N562" s="56" t="s">
        <v>2786</v>
      </c>
      <c r="O562" s="56"/>
      <c r="P562" s="56" t="s">
        <v>108</v>
      </c>
      <c r="Q562" s="56" t="s">
        <v>130</v>
      </c>
      <c r="R562" s="57"/>
      <c r="S562" s="56" t="s">
        <v>108</v>
      </c>
      <c r="T562" s="56" t="s">
        <v>108</v>
      </c>
      <c r="U562" s="59"/>
      <c r="V562" s="77"/>
      <c r="W562" s="62" t="s">
        <v>108</v>
      </c>
      <c r="X562" s="59"/>
      <c r="Y562" s="56" t="s">
        <v>108</v>
      </c>
      <c r="Z562" s="56" t="s">
        <v>123</v>
      </c>
      <c r="AA562" s="114">
        <v>43682</v>
      </c>
      <c r="AB562" s="63" t="s">
        <v>124</v>
      </c>
      <c r="AC562" s="64" t="s">
        <v>2787</v>
      </c>
      <c r="AD562" s="56" t="s">
        <v>633</v>
      </c>
      <c r="AE562" s="56" t="s">
        <v>131</v>
      </c>
      <c r="AF562" s="61"/>
      <c r="AG562" s="61"/>
      <c r="AH562" s="67"/>
      <c r="AI562" s="68"/>
      <c r="AJ562" s="69">
        <f t="shared" si="1"/>
        <v>4</v>
      </c>
      <c r="AK562" s="70" t="str">
        <f>IF(R562="","",SUM(R562+30))</f>
        <v/>
      </c>
      <c r="AL562" s="71" t="s">
        <v>17409</v>
      </c>
      <c r="AM562" s="71"/>
      <c r="AN562" s="70">
        <f>IF(C562="","",SUM(C562+10))</f>
        <v>43688</v>
      </c>
      <c r="AO562" s="70"/>
      <c r="AP562" s="74">
        <f ca="1"/>
        <v>281</v>
      </c>
    </row>
    <row r="563" spans="1:42" ht="14.4">
      <c r="A563" s="55" t="s">
        <v>2789</v>
      </c>
      <c r="B563" s="56" t="s">
        <v>89</v>
      </c>
      <c r="C563" s="57">
        <v>43787</v>
      </c>
      <c r="D563" s="56" t="s">
        <v>119</v>
      </c>
      <c r="E563" s="56" t="s">
        <v>196</v>
      </c>
      <c r="F563" s="58" t="s">
        <v>106</v>
      </c>
      <c r="G563" s="58" t="s">
        <v>113</v>
      </c>
      <c r="H563" s="56" t="s">
        <v>112</v>
      </c>
      <c r="I563" s="59"/>
      <c r="J563" s="59">
        <f t="shared" si="128"/>
        <v>43817</v>
      </c>
      <c r="K563" s="56" t="s">
        <v>18</v>
      </c>
      <c r="L563" s="56" t="s">
        <v>14</v>
      </c>
      <c r="M563" s="60" t="s">
        <v>2790</v>
      </c>
      <c r="N563" s="56" t="s">
        <v>2791</v>
      </c>
      <c r="O563" s="56" t="s">
        <v>29</v>
      </c>
      <c r="P563" s="56" t="s">
        <v>2792</v>
      </c>
      <c r="Q563" s="56" t="s">
        <v>116</v>
      </c>
      <c r="R563" s="57">
        <v>43794</v>
      </c>
      <c r="S563" s="56" t="s">
        <v>108</v>
      </c>
      <c r="T563" s="56" t="s">
        <v>108</v>
      </c>
      <c r="U563" s="57"/>
      <c r="V563" s="77"/>
      <c r="W563" s="62" t="s">
        <v>108</v>
      </c>
      <c r="X563" s="59"/>
      <c r="Y563" s="56" t="s">
        <v>108</v>
      </c>
      <c r="Z563" s="56" t="s">
        <v>123</v>
      </c>
      <c r="AA563" s="57">
        <v>43794</v>
      </c>
      <c r="AB563" s="75"/>
      <c r="AC563" s="64" t="s">
        <v>2793</v>
      </c>
      <c r="AD563" s="56" t="s">
        <v>118</v>
      </c>
      <c r="AE563" s="56" t="s">
        <v>90</v>
      </c>
      <c r="AF563" s="61"/>
      <c r="AG563" s="61"/>
      <c r="AH563" s="67"/>
      <c r="AI563" s="68"/>
      <c r="AJ563" s="69">
        <f t="shared" si="1"/>
        <v>7</v>
      </c>
      <c r="AK563" s="70"/>
      <c r="AL563" s="71"/>
      <c r="AM563" s="71"/>
      <c r="AN563" s="70"/>
      <c r="AO563" s="70"/>
      <c r="AP563" s="74">
        <f ca="1"/>
        <v>172</v>
      </c>
    </row>
    <row r="564" spans="1:42" ht="14.4">
      <c r="A564" s="55" t="s">
        <v>2794</v>
      </c>
      <c r="B564" s="56" t="s">
        <v>89</v>
      </c>
      <c r="C564" s="57">
        <v>43489</v>
      </c>
      <c r="D564" s="56" t="s">
        <v>90</v>
      </c>
      <c r="E564" s="56" t="s">
        <v>12</v>
      </c>
      <c r="F564" s="58" t="s">
        <v>106</v>
      </c>
      <c r="G564" s="58" t="s">
        <v>107</v>
      </c>
      <c r="H564" s="56" t="s">
        <v>12</v>
      </c>
      <c r="I564" s="59"/>
      <c r="J564" s="59">
        <f t="shared" si="128"/>
        <v>43519</v>
      </c>
      <c r="K564" s="56" t="s">
        <v>18</v>
      </c>
      <c r="L564" s="56" t="s">
        <v>14</v>
      </c>
      <c r="M564" s="60" t="s">
        <v>2795</v>
      </c>
      <c r="N564" s="56"/>
      <c r="O564" s="56" t="s">
        <v>189</v>
      </c>
      <c r="P564" s="56"/>
      <c r="Q564" s="56" t="s">
        <v>17</v>
      </c>
      <c r="R564" s="59"/>
      <c r="S564" s="56"/>
      <c r="T564" s="61"/>
      <c r="U564" s="57"/>
      <c r="V564" s="77"/>
      <c r="W564" s="62" t="s">
        <v>108</v>
      </c>
      <c r="X564" s="57"/>
      <c r="Y564" s="61"/>
      <c r="Z564" s="56" t="s">
        <v>123</v>
      </c>
      <c r="AA564" s="57">
        <v>43504</v>
      </c>
      <c r="AB564" s="63"/>
      <c r="AC564" s="64" t="s">
        <v>2796</v>
      </c>
      <c r="AD564" s="65" t="s">
        <v>224</v>
      </c>
      <c r="AE564" s="65" t="s">
        <v>90</v>
      </c>
      <c r="AF564" s="66"/>
      <c r="AG564" s="66"/>
      <c r="AH564" s="67"/>
      <c r="AI564" s="68"/>
      <c r="AJ564" s="69">
        <f t="shared" si="1"/>
        <v>15</v>
      </c>
      <c r="AK564" s="70" t="str">
        <f t="shared" ref="AK564:AK567" si="136">IF(R564="","",SUM(R564+30))</f>
        <v/>
      </c>
      <c r="AL564" s="71" t="s">
        <v>17409</v>
      </c>
      <c r="AM564" s="71"/>
      <c r="AN564" s="70">
        <f t="shared" ref="AN564:AN565" si="137">IF(C564="","",SUM(C564+10))</f>
        <v>43499</v>
      </c>
      <c r="AO564" s="70"/>
      <c r="AP564" s="74">
        <f ca="1"/>
        <v>470</v>
      </c>
    </row>
    <row r="565" spans="1:42" ht="14.4">
      <c r="A565" s="55" t="s">
        <v>2797</v>
      </c>
      <c r="B565" s="56" t="s">
        <v>89</v>
      </c>
      <c r="C565" s="57">
        <v>43496</v>
      </c>
      <c r="D565" s="56" t="s">
        <v>119</v>
      </c>
      <c r="E565" s="56" t="s">
        <v>276</v>
      </c>
      <c r="F565" s="58" t="s">
        <v>214</v>
      </c>
      <c r="G565" s="58" t="s">
        <v>214</v>
      </c>
      <c r="H565" s="56" t="s">
        <v>276</v>
      </c>
      <c r="I565" s="57"/>
      <c r="J565" s="57">
        <f t="shared" si="128"/>
        <v>43526</v>
      </c>
      <c r="K565" s="56" t="s">
        <v>18</v>
      </c>
      <c r="L565" s="56" t="s">
        <v>14</v>
      </c>
      <c r="M565" s="60" t="s">
        <v>2798</v>
      </c>
      <c r="N565" s="56" t="s">
        <v>2799</v>
      </c>
      <c r="O565" s="56" t="s">
        <v>44</v>
      </c>
      <c r="P565" s="56" t="s">
        <v>2800</v>
      </c>
      <c r="Q565" s="56"/>
      <c r="R565" s="57"/>
      <c r="S565" s="56" t="s">
        <v>108</v>
      </c>
      <c r="T565" s="56" t="s">
        <v>108</v>
      </c>
      <c r="U565" s="57"/>
      <c r="V565" s="62"/>
      <c r="W565" s="62">
        <v>0</v>
      </c>
      <c r="X565" s="57"/>
      <c r="Y565" s="56" t="s">
        <v>108</v>
      </c>
      <c r="Z565" s="56" t="s">
        <v>123</v>
      </c>
      <c r="AA565" s="57">
        <v>43525</v>
      </c>
      <c r="AB565" s="75"/>
      <c r="AC565" s="64" t="s">
        <v>2801</v>
      </c>
      <c r="AD565" s="65" t="s">
        <v>118</v>
      </c>
      <c r="AE565" s="65"/>
      <c r="AF565" s="66"/>
      <c r="AG565" s="66"/>
      <c r="AH565" s="67"/>
      <c r="AI565" s="68"/>
      <c r="AJ565" s="69">
        <f t="shared" si="1"/>
        <v>29</v>
      </c>
      <c r="AK565" s="70" t="str">
        <f t="shared" si="136"/>
        <v/>
      </c>
      <c r="AL565" s="71" t="s">
        <v>17409</v>
      </c>
      <c r="AM565" s="71"/>
      <c r="AN565" s="70">
        <f t="shared" si="137"/>
        <v>43506</v>
      </c>
      <c r="AO565" s="70"/>
      <c r="AP565" s="74">
        <f ca="1"/>
        <v>463</v>
      </c>
    </row>
    <row r="566" spans="1:42" ht="14.4">
      <c r="A566" s="55" t="s">
        <v>2802</v>
      </c>
      <c r="B566" s="56" t="s">
        <v>89</v>
      </c>
      <c r="C566" s="57">
        <v>43740</v>
      </c>
      <c r="D566" s="56" t="s">
        <v>90</v>
      </c>
      <c r="E566" s="56" t="s">
        <v>129</v>
      </c>
      <c r="F566" s="58" t="s">
        <v>106</v>
      </c>
      <c r="G566" s="58" t="s">
        <v>107</v>
      </c>
      <c r="H566" s="56" t="s">
        <v>129</v>
      </c>
      <c r="I566" s="59"/>
      <c r="J566" s="59">
        <f t="shared" si="128"/>
        <v>43770</v>
      </c>
      <c r="K566" s="56" t="s">
        <v>18</v>
      </c>
      <c r="L566" s="56" t="s">
        <v>14</v>
      </c>
      <c r="M566" s="60" t="s">
        <v>2803</v>
      </c>
      <c r="N566" s="56" t="s">
        <v>2804</v>
      </c>
      <c r="O566" s="56"/>
      <c r="P566" s="56" t="s">
        <v>2805</v>
      </c>
      <c r="Q566" s="56" t="s">
        <v>541</v>
      </c>
      <c r="R566" s="59"/>
      <c r="S566" s="56" t="s">
        <v>108</v>
      </c>
      <c r="T566" s="56" t="s">
        <v>108</v>
      </c>
      <c r="U566" s="57"/>
      <c r="V566" s="77"/>
      <c r="W566" s="77"/>
      <c r="X566" s="59"/>
      <c r="Y566" s="56" t="s">
        <v>108</v>
      </c>
      <c r="Z566" s="56" t="s">
        <v>123</v>
      </c>
      <c r="AA566" s="57">
        <v>43745</v>
      </c>
      <c r="AB566" s="63" t="s">
        <v>389</v>
      </c>
      <c r="AC566" s="64" t="s">
        <v>2806</v>
      </c>
      <c r="AD566" s="65" t="s">
        <v>97</v>
      </c>
      <c r="AE566" s="56" t="s">
        <v>90</v>
      </c>
      <c r="AF566" s="61"/>
      <c r="AG566" s="61"/>
      <c r="AH566" s="67"/>
      <c r="AI566" s="68"/>
      <c r="AJ566" s="69">
        <f t="shared" si="1"/>
        <v>5</v>
      </c>
      <c r="AK566" s="70" t="str">
        <f t="shared" si="136"/>
        <v/>
      </c>
      <c r="AL566" s="71" t="s">
        <v>17409</v>
      </c>
      <c r="AM566" s="71"/>
      <c r="AN566" s="70"/>
      <c r="AO566" s="70"/>
      <c r="AP566" s="74">
        <f ca="1"/>
        <v>219</v>
      </c>
    </row>
    <row r="567" spans="1:42" ht="14.4">
      <c r="A567" s="55" t="s">
        <v>2807</v>
      </c>
      <c r="B567" s="56" t="s">
        <v>89</v>
      </c>
      <c r="C567" s="57">
        <v>43725</v>
      </c>
      <c r="D567" s="56" t="s">
        <v>131</v>
      </c>
      <c r="E567" s="56" t="s">
        <v>297</v>
      </c>
      <c r="F567" s="58" t="s">
        <v>106</v>
      </c>
      <c r="G567" s="58" t="s">
        <v>107</v>
      </c>
      <c r="H567" s="56" t="s">
        <v>140</v>
      </c>
      <c r="I567" s="57"/>
      <c r="J567" s="57">
        <f t="shared" si="128"/>
        <v>43755</v>
      </c>
      <c r="K567" s="56" t="s">
        <v>18</v>
      </c>
      <c r="L567" s="56" t="s">
        <v>18</v>
      </c>
      <c r="M567" s="60" t="s">
        <v>2808</v>
      </c>
      <c r="N567" s="56" t="s">
        <v>2809</v>
      </c>
      <c r="O567" s="56" t="s">
        <v>33</v>
      </c>
      <c r="P567" s="56" t="s">
        <v>2810</v>
      </c>
      <c r="Q567" s="56" t="s">
        <v>17</v>
      </c>
      <c r="R567" s="57"/>
      <c r="S567" s="56" t="s">
        <v>108</v>
      </c>
      <c r="T567" s="56" t="s">
        <v>108</v>
      </c>
      <c r="U567" s="57"/>
      <c r="V567" s="62"/>
      <c r="W567" s="62">
        <v>0</v>
      </c>
      <c r="X567" s="57"/>
      <c r="Y567" s="56" t="s">
        <v>108</v>
      </c>
      <c r="Z567" s="56" t="s">
        <v>121</v>
      </c>
      <c r="AA567" s="57">
        <v>43725</v>
      </c>
      <c r="AB567" s="63" t="s">
        <v>289</v>
      </c>
      <c r="AC567" s="64" t="s">
        <v>2811</v>
      </c>
      <c r="AD567" s="56" t="s">
        <v>360</v>
      </c>
      <c r="AE567" s="56" t="s">
        <v>131</v>
      </c>
      <c r="AF567" s="61"/>
      <c r="AG567" s="61"/>
      <c r="AH567" s="67"/>
      <c r="AI567" s="68"/>
      <c r="AJ567" s="69">
        <f t="shared" si="1"/>
        <v>0</v>
      </c>
      <c r="AK567" s="70" t="str">
        <f t="shared" si="136"/>
        <v/>
      </c>
      <c r="AL567" s="71" t="s">
        <v>17409</v>
      </c>
      <c r="AM567" s="71"/>
      <c r="AN567" s="70">
        <f>IF(C567="","",SUM(C567+10))</f>
        <v>43735</v>
      </c>
      <c r="AO567" s="70"/>
      <c r="AP567" s="74">
        <f ca="1"/>
        <v>234</v>
      </c>
    </row>
    <row r="568" spans="1:42" ht="14.4">
      <c r="A568" s="55" t="s">
        <v>2812</v>
      </c>
      <c r="B568" s="56" t="s">
        <v>89</v>
      </c>
      <c r="C568" s="57">
        <v>43817</v>
      </c>
      <c r="D568" s="56" t="s">
        <v>90</v>
      </c>
      <c r="E568" s="56" t="s">
        <v>276</v>
      </c>
      <c r="F568" s="58" t="s">
        <v>214</v>
      </c>
      <c r="G568" s="58" t="s">
        <v>214</v>
      </c>
      <c r="H568" s="56" t="s">
        <v>276</v>
      </c>
      <c r="I568" s="59"/>
      <c r="J568" s="59">
        <f t="shared" si="128"/>
        <v>43847</v>
      </c>
      <c r="K568" s="56" t="s">
        <v>18</v>
      </c>
      <c r="L568" s="56" t="s">
        <v>18</v>
      </c>
      <c r="M568" s="60" t="s">
        <v>2813</v>
      </c>
      <c r="N568" s="56" t="s">
        <v>2814</v>
      </c>
      <c r="O568" s="56"/>
      <c r="P568" s="56" t="s">
        <v>2815</v>
      </c>
      <c r="Q568" s="56"/>
      <c r="R568" s="59"/>
      <c r="S568" s="56"/>
      <c r="T568" s="56"/>
      <c r="U568" s="57"/>
      <c r="V568" s="77"/>
      <c r="W568" s="77"/>
      <c r="X568" s="59"/>
      <c r="Y568" s="61"/>
      <c r="Z568" s="56" t="s">
        <v>121</v>
      </c>
      <c r="AA568" s="57">
        <v>43845</v>
      </c>
      <c r="AB568" s="75"/>
      <c r="AC568" s="64" t="s">
        <v>2816</v>
      </c>
      <c r="AD568" s="56" t="s">
        <v>97</v>
      </c>
      <c r="AE568" s="56" t="s">
        <v>90</v>
      </c>
      <c r="AF568" s="61"/>
      <c r="AG568" s="61"/>
      <c r="AH568" s="67"/>
      <c r="AI568" s="68"/>
      <c r="AJ568" s="69">
        <f t="shared" si="1"/>
        <v>28</v>
      </c>
      <c r="AK568" s="70"/>
      <c r="AL568" s="71"/>
      <c r="AM568" s="71"/>
      <c r="AN568" s="70"/>
      <c r="AO568" s="70"/>
      <c r="AP568" s="74">
        <f ca="1"/>
        <v>142</v>
      </c>
    </row>
    <row r="569" spans="1:42" ht="14.4">
      <c r="A569" s="55" t="s">
        <v>2817</v>
      </c>
      <c r="B569" s="56" t="s">
        <v>89</v>
      </c>
      <c r="C569" s="57">
        <v>43518</v>
      </c>
      <c r="D569" s="56" t="s">
        <v>229</v>
      </c>
      <c r="E569" s="56" t="s">
        <v>140</v>
      </c>
      <c r="F569" s="58" t="s">
        <v>106</v>
      </c>
      <c r="G569" s="58" t="s">
        <v>107</v>
      </c>
      <c r="H569" s="56" t="s">
        <v>140</v>
      </c>
      <c r="I569" s="57"/>
      <c r="J569" s="57">
        <f t="shared" si="128"/>
        <v>43548</v>
      </c>
      <c r="K569" s="56" t="s">
        <v>18</v>
      </c>
      <c r="L569" s="56" t="s">
        <v>14</v>
      </c>
      <c r="M569" s="60" t="s">
        <v>2818</v>
      </c>
      <c r="N569" s="56" t="s">
        <v>2819</v>
      </c>
      <c r="O569" s="56"/>
      <c r="P569" s="56" t="s">
        <v>108</v>
      </c>
      <c r="Q569" s="56" t="s">
        <v>96</v>
      </c>
      <c r="R569" s="57"/>
      <c r="S569" s="56" t="s">
        <v>108</v>
      </c>
      <c r="T569" s="56" t="s">
        <v>108</v>
      </c>
      <c r="U569" s="57"/>
      <c r="V569" s="62"/>
      <c r="W569" s="62" t="s">
        <v>108</v>
      </c>
      <c r="X569" s="57"/>
      <c r="Y569" s="56" t="s">
        <v>108</v>
      </c>
      <c r="Z569" s="56" t="s">
        <v>123</v>
      </c>
      <c r="AA569" s="57">
        <v>43518</v>
      </c>
      <c r="AB569" s="63" t="s">
        <v>147</v>
      </c>
      <c r="AC569" s="64" t="s">
        <v>2820</v>
      </c>
      <c r="AD569" s="65" t="s">
        <v>224</v>
      </c>
      <c r="AE569" s="65"/>
      <c r="AF569" s="66"/>
      <c r="AG569" s="66"/>
      <c r="AH569" s="67"/>
      <c r="AI569" s="68"/>
      <c r="AJ569" s="69">
        <f t="shared" si="1"/>
        <v>0</v>
      </c>
      <c r="AK569" s="70" t="str">
        <f t="shared" ref="AK569:AK576" si="138">IF(R569="","",SUM(R569+30))</f>
        <v/>
      </c>
      <c r="AL569" s="71" t="s">
        <v>17409</v>
      </c>
      <c r="AM569" s="71"/>
      <c r="AN569" s="70">
        <f t="shared" ref="AN569:AN576" si="139">IF(C569="","",SUM(C569+10))</f>
        <v>43528</v>
      </c>
      <c r="AO569" s="70"/>
      <c r="AP569" s="74">
        <f ca="1"/>
        <v>441</v>
      </c>
    </row>
    <row r="570" spans="1:42" ht="14.4">
      <c r="A570" s="55" t="s">
        <v>2821</v>
      </c>
      <c r="B570" s="56" t="s">
        <v>89</v>
      </c>
      <c r="C570" s="57">
        <v>43504</v>
      </c>
      <c r="D570" s="56" t="s">
        <v>90</v>
      </c>
      <c r="E570" s="56" t="s">
        <v>140</v>
      </c>
      <c r="F570" s="58" t="s">
        <v>106</v>
      </c>
      <c r="G570" s="58" t="s">
        <v>107</v>
      </c>
      <c r="H570" s="56" t="s">
        <v>140</v>
      </c>
      <c r="I570" s="57"/>
      <c r="J570" s="57">
        <f t="shared" si="128"/>
        <v>43534</v>
      </c>
      <c r="K570" s="56" t="s">
        <v>18</v>
      </c>
      <c r="L570" s="56" t="s">
        <v>14</v>
      </c>
      <c r="M570" s="60" t="s">
        <v>2822</v>
      </c>
      <c r="N570" s="56" t="s">
        <v>2823</v>
      </c>
      <c r="O570" s="56" t="s">
        <v>16</v>
      </c>
      <c r="P570" s="56" t="s">
        <v>2824</v>
      </c>
      <c r="Q570" s="56" t="s">
        <v>150</v>
      </c>
      <c r="R570" s="57"/>
      <c r="S570" s="56" t="s">
        <v>108</v>
      </c>
      <c r="T570" s="56" t="s">
        <v>108</v>
      </c>
      <c r="U570" s="57"/>
      <c r="V570" s="62"/>
      <c r="W570" s="62">
        <v>0</v>
      </c>
      <c r="X570" s="57"/>
      <c r="Y570" s="56" t="s">
        <v>200</v>
      </c>
      <c r="Z570" s="56" t="s">
        <v>123</v>
      </c>
      <c r="AA570" s="57">
        <v>43503</v>
      </c>
      <c r="AB570" s="63" t="s">
        <v>293</v>
      </c>
      <c r="AC570" s="60" t="s">
        <v>2825</v>
      </c>
      <c r="AD570" s="65" t="s">
        <v>294</v>
      </c>
      <c r="AE570" s="65"/>
      <c r="AF570" s="66"/>
      <c r="AG570" s="66"/>
      <c r="AH570" s="67"/>
      <c r="AI570" s="68"/>
      <c r="AJ570" s="69">
        <f t="shared" si="1"/>
        <v>-1</v>
      </c>
      <c r="AK570" s="70" t="str">
        <f t="shared" si="138"/>
        <v/>
      </c>
      <c r="AL570" s="71" t="s">
        <v>17409</v>
      </c>
      <c r="AM570" s="71"/>
      <c r="AN570" s="70">
        <f t="shared" si="139"/>
        <v>43514</v>
      </c>
      <c r="AO570" s="70"/>
      <c r="AP570" s="74">
        <f ca="1"/>
        <v>455</v>
      </c>
    </row>
    <row r="571" spans="1:42" ht="14.4">
      <c r="A571" s="55" t="s">
        <v>2826</v>
      </c>
      <c r="B571" s="56" t="s">
        <v>89</v>
      </c>
      <c r="C571" s="57">
        <v>43577</v>
      </c>
      <c r="D571" s="56" t="s">
        <v>90</v>
      </c>
      <c r="E571" s="56" t="s">
        <v>140</v>
      </c>
      <c r="F571" s="58" t="s">
        <v>106</v>
      </c>
      <c r="G571" s="58" t="s">
        <v>107</v>
      </c>
      <c r="H571" s="56" t="s">
        <v>140</v>
      </c>
      <c r="I571" s="57"/>
      <c r="J571" s="57">
        <f t="shared" si="128"/>
        <v>43607</v>
      </c>
      <c r="K571" s="56" t="s">
        <v>18</v>
      </c>
      <c r="L571" s="56" t="s">
        <v>18</v>
      </c>
      <c r="M571" s="60" t="s">
        <v>2827</v>
      </c>
      <c r="N571" s="56" t="s">
        <v>2827</v>
      </c>
      <c r="O571" s="56" t="s">
        <v>95</v>
      </c>
      <c r="P571" s="56" t="s">
        <v>2828</v>
      </c>
      <c r="Q571" s="56" t="s">
        <v>17</v>
      </c>
      <c r="R571" s="57"/>
      <c r="S571" s="56" t="s">
        <v>108</v>
      </c>
      <c r="T571" s="56" t="s">
        <v>108</v>
      </c>
      <c r="U571" s="57"/>
      <c r="V571" s="62"/>
      <c r="W571" s="62">
        <v>0</v>
      </c>
      <c r="X571" s="57"/>
      <c r="Y571" s="56" t="s">
        <v>108</v>
      </c>
      <c r="Z571" s="56" t="s">
        <v>121</v>
      </c>
      <c r="AA571" s="57">
        <v>43577</v>
      </c>
      <c r="AB571" s="63" t="s">
        <v>244</v>
      </c>
      <c r="AC571" s="64" t="s">
        <v>2829</v>
      </c>
      <c r="AD571" s="65" t="s">
        <v>97</v>
      </c>
      <c r="AE571" s="56"/>
      <c r="AF571" s="61"/>
      <c r="AG571" s="61"/>
      <c r="AH571" s="67"/>
      <c r="AI571" s="68"/>
      <c r="AJ571" s="69">
        <f t="shared" si="1"/>
        <v>0</v>
      </c>
      <c r="AK571" s="70" t="str">
        <f t="shared" si="138"/>
        <v/>
      </c>
      <c r="AL571" s="71" t="s">
        <v>17409</v>
      </c>
      <c r="AM571" s="71"/>
      <c r="AN571" s="70">
        <f t="shared" si="139"/>
        <v>43587</v>
      </c>
      <c r="AO571" s="70"/>
      <c r="AP571" s="74">
        <f ca="1"/>
        <v>382</v>
      </c>
    </row>
    <row r="572" spans="1:42" ht="14.4">
      <c r="A572" s="55" t="s">
        <v>2830</v>
      </c>
      <c r="B572" s="56" t="s">
        <v>89</v>
      </c>
      <c r="C572" s="57">
        <v>43474</v>
      </c>
      <c r="D572" s="56" t="s">
        <v>119</v>
      </c>
      <c r="E572" s="56" t="s">
        <v>112</v>
      </c>
      <c r="F572" s="58" t="s">
        <v>106</v>
      </c>
      <c r="G572" s="58" t="s">
        <v>113</v>
      </c>
      <c r="H572" s="56" t="s">
        <v>112</v>
      </c>
      <c r="I572" s="59"/>
      <c r="J572" s="59">
        <f t="shared" si="128"/>
        <v>43504</v>
      </c>
      <c r="K572" s="56" t="s">
        <v>18</v>
      </c>
      <c r="L572" s="56" t="s">
        <v>14</v>
      </c>
      <c r="M572" s="60" t="s">
        <v>2831</v>
      </c>
      <c r="N572" s="56" t="s">
        <v>2832</v>
      </c>
      <c r="O572" s="56" t="s">
        <v>27</v>
      </c>
      <c r="P572" s="56" t="s">
        <v>2833</v>
      </c>
      <c r="Q572" s="56" t="s">
        <v>116</v>
      </c>
      <c r="R572" s="57">
        <v>43475</v>
      </c>
      <c r="S572" s="56" t="s">
        <v>108</v>
      </c>
      <c r="T572" s="56" t="s">
        <v>108</v>
      </c>
      <c r="U572" s="59"/>
      <c r="V572" s="77"/>
      <c r="W572" s="62" t="s">
        <v>108</v>
      </c>
      <c r="X572" s="57"/>
      <c r="Y572" s="56" t="s">
        <v>108</v>
      </c>
      <c r="Z572" s="56" t="s">
        <v>123</v>
      </c>
      <c r="AA572" s="57">
        <v>43475</v>
      </c>
      <c r="AB572" s="63" t="s">
        <v>127</v>
      </c>
      <c r="AC572" s="64" t="s">
        <v>257</v>
      </c>
      <c r="AD572" s="65" t="s">
        <v>118</v>
      </c>
      <c r="AE572" s="65" t="s">
        <v>119</v>
      </c>
      <c r="AF572" s="66"/>
      <c r="AG572" s="66"/>
      <c r="AH572" s="67"/>
      <c r="AI572" s="68"/>
      <c r="AJ572" s="69">
        <f t="shared" si="1"/>
        <v>1</v>
      </c>
      <c r="AK572" s="70">
        <f t="shared" si="138"/>
        <v>43505</v>
      </c>
      <c r="AL572" s="71">
        <v>30</v>
      </c>
      <c r="AM572" s="71"/>
      <c r="AN572" s="70">
        <f t="shared" si="139"/>
        <v>43484</v>
      </c>
      <c r="AO572" s="70"/>
      <c r="AP572" s="74">
        <f ca="1"/>
        <v>485</v>
      </c>
    </row>
    <row r="573" spans="1:42" ht="14.4">
      <c r="A573" s="55" t="s">
        <v>2834</v>
      </c>
      <c r="B573" s="56" t="s">
        <v>89</v>
      </c>
      <c r="C573" s="57">
        <v>43474</v>
      </c>
      <c r="D573" s="56" t="s">
        <v>119</v>
      </c>
      <c r="E573" s="56" t="s">
        <v>196</v>
      </c>
      <c r="F573" s="58" t="s">
        <v>106</v>
      </c>
      <c r="G573" s="58" t="s">
        <v>214</v>
      </c>
      <c r="H573" s="56" t="s">
        <v>276</v>
      </c>
      <c r="I573" s="57"/>
      <c r="J573" s="57">
        <f t="shared" si="128"/>
        <v>43504</v>
      </c>
      <c r="K573" s="56" t="s">
        <v>14</v>
      </c>
      <c r="L573" s="56" t="s">
        <v>14</v>
      </c>
      <c r="M573" s="60" t="s">
        <v>2831</v>
      </c>
      <c r="N573" s="56" t="s">
        <v>2835</v>
      </c>
      <c r="O573" s="56" t="s">
        <v>44</v>
      </c>
      <c r="P573" s="56" t="s">
        <v>2836</v>
      </c>
      <c r="Q573" s="56" t="s">
        <v>217</v>
      </c>
      <c r="R573" s="57"/>
      <c r="S573" s="56" t="s">
        <v>108</v>
      </c>
      <c r="T573" s="56" t="s">
        <v>108</v>
      </c>
      <c r="U573" s="57"/>
      <c r="V573" s="62"/>
      <c r="W573" s="62">
        <v>0</v>
      </c>
      <c r="X573" s="57"/>
      <c r="Y573" s="56"/>
      <c r="Z573" s="56" t="s">
        <v>123</v>
      </c>
      <c r="AA573" s="57">
        <v>43488</v>
      </c>
      <c r="AB573" s="75"/>
      <c r="AC573" s="64" t="s">
        <v>2837</v>
      </c>
      <c r="AD573" s="65" t="s">
        <v>224</v>
      </c>
      <c r="AE573" s="65"/>
      <c r="AF573" s="66"/>
      <c r="AG573" s="66"/>
      <c r="AH573" s="67"/>
      <c r="AI573" s="68"/>
      <c r="AJ573" s="69">
        <f t="shared" si="1"/>
        <v>14</v>
      </c>
      <c r="AK573" s="70" t="str">
        <f t="shared" si="138"/>
        <v/>
      </c>
      <c r="AL573" s="71" t="s">
        <v>17409</v>
      </c>
      <c r="AM573" s="71"/>
      <c r="AN573" s="70">
        <f t="shared" si="139"/>
        <v>43484</v>
      </c>
      <c r="AO573" s="70"/>
      <c r="AP573" s="74">
        <f ca="1"/>
        <v>485</v>
      </c>
    </row>
    <row r="574" spans="1:42" ht="14.4">
      <c r="A574" s="55" t="s">
        <v>2838</v>
      </c>
      <c r="B574" s="56" t="s">
        <v>89</v>
      </c>
      <c r="C574" s="57">
        <v>43517</v>
      </c>
      <c r="D574" s="56" t="s">
        <v>119</v>
      </c>
      <c r="E574" s="56" t="s">
        <v>112</v>
      </c>
      <c r="F574" s="58" t="s">
        <v>106</v>
      </c>
      <c r="G574" s="58" t="s">
        <v>113</v>
      </c>
      <c r="H574" s="56" t="s">
        <v>112</v>
      </c>
      <c r="I574" s="59"/>
      <c r="J574" s="59">
        <f t="shared" si="128"/>
        <v>43547</v>
      </c>
      <c r="K574" s="56" t="s">
        <v>18</v>
      </c>
      <c r="L574" s="56" t="s">
        <v>14</v>
      </c>
      <c r="M574" s="60" t="s">
        <v>2831</v>
      </c>
      <c r="N574" s="56" t="s">
        <v>2832</v>
      </c>
      <c r="O574" s="56" t="s">
        <v>27</v>
      </c>
      <c r="P574" s="56" t="s">
        <v>2839</v>
      </c>
      <c r="Q574" s="56" t="s">
        <v>116</v>
      </c>
      <c r="R574" s="57">
        <v>43522</v>
      </c>
      <c r="S574" s="56" t="s">
        <v>108</v>
      </c>
      <c r="T574" s="56" t="s">
        <v>108</v>
      </c>
      <c r="U574" s="59"/>
      <c r="V574" s="77"/>
      <c r="W574" s="62" t="s">
        <v>108</v>
      </c>
      <c r="X574" s="57"/>
      <c r="Y574" s="56" t="s">
        <v>108</v>
      </c>
      <c r="Z574" s="56" t="s">
        <v>123</v>
      </c>
      <c r="AA574" s="57">
        <v>43517</v>
      </c>
      <c r="AB574" s="63" t="s">
        <v>147</v>
      </c>
      <c r="AC574" s="64" t="s">
        <v>257</v>
      </c>
      <c r="AD574" s="65" t="s">
        <v>118</v>
      </c>
      <c r="AE574" s="65" t="s">
        <v>119</v>
      </c>
      <c r="AF574" s="66"/>
      <c r="AG574" s="66"/>
      <c r="AH574" s="67"/>
      <c r="AI574" s="68"/>
      <c r="AJ574" s="69">
        <f t="shared" si="1"/>
        <v>0</v>
      </c>
      <c r="AK574" s="70">
        <f t="shared" si="138"/>
        <v>43552</v>
      </c>
      <c r="AL574" s="71">
        <v>35</v>
      </c>
      <c r="AM574" s="71"/>
      <c r="AN574" s="70">
        <f t="shared" si="139"/>
        <v>43527</v>
      </c>
      <c r="AO574" s="70"/>
      <c r="AP574" s="74">
        <f ca="1"/>
        <v>442</v>
      </c>
    </row>
    <row r="575" spans="1:42" ht="14.4">
      <c r="A575" s="55" t="s">
        <v>2840</v>
      </c>
      <c r="B575" s="56" t="s">
        <v>89</v>
      </c>
      <c r="C575" s="57">
        <v>43546</v>
      </c>
      <c r="D575" s="56" t="s">
        <v>90</v>
      </c>
      <c r="E575" s="56" t="s">
        <v>276</v>
      </c>
      <c r="F575" s="58" t="s">
        <v>214</v>
      </c>
      <c r="G575" s="58" t="s">
        <v>214</v>
      </c>
      <c r="H575" s="56" t="s">
        <v>276</v>
      </c>
      <c r="I575" s="57"/>
      <c r="J575" s="57">
        <v>43577</v>
      </c>
      <c r="K575" s="56" t="s">
        <v>14</v>
      </c>
      <c r="L575" s="56" t="s">
        <v>14</v>
      </c>
      <c r="M575" s="60" t="s">
        <v>2831</v>
      </c>
      <c r="N575" s="56" t="s">
        <v>2835</v>
      </c>
      <c r="O575" s="61"/>
      <c r="P575" s="56" t="s">
        <v>2841</v>
      </c>
      <c r="Q575" s="56"/>
      <c r="R575" s="57"/>
      <c r="S575" s="56" t="s">
        <v>108</v>
      </c>
      <c r="T575" s="56" t="s">
        <v>108</v>
      </c>
      <c r="U575" s="57"/>
      <c r="V575" s="62"/>
      <c r="W575" s="62" t="s">
        <v>108</v>
      </c>
      <c r="X575" s="57"/>
      <c r="Y575" s="56" t="s">
        <v>108</v>
      </c>
      <c r="Z575" s="56" t="s">
        <v>123</v>
      </c>
      <c r="AA575" s="57">
        <v>43551</v>
      </c>
      <c r="AB575" s="63"/>
      <c r="AC575" s="64" t="s">
        <v>2842</v>
      </c>
      <c r="AD575" s="56" t="s">
        <v>224</v>
      </c>
      <c r="AE575" s="56"/>
      <c r="AF575" s="61"/>
      <c r="AG575" s="61"/>
      <c r="AH575" s="67"/>
      <c r="AI575" s="68"/>
      <c r="AJ575" s="69">
        <f t="shared" si="1"/>
        <v>5</v>
      </c>
      <c r="AK575" s="70" t="str">
        <f t="shared" si="138"/>
        <v/>
      </c>
      <c r="AL575" s="71" t="s">
        <v>17409</v>
      </c>
      <c r="AM575" s="71"/>
      <c r="AN575" s="70">
        <f t="shared" si="139"/>
        <v>43556</v>
      </c>
      <c r="AO575" s="70"/>
      <c r="AP575" s="74">
        <f ca="1"/>
        <v>413</v>
      </c>
    </row>
    <row r="576" spans="1:42" ht="14.4">
      <c r="A576" s="55" t="s">
        <v>2843</v>
      </c>
      <c r="B576" s="56" t="s">
        <v>89</v>
      </c>
      <c r="C576" s="57">
        <v>43678</v>
      </c>
      <c r="D576" s="56" t="s">
        <v>119</v>
      </c>
      <c r="E576" s="56" t="s">
        <v>112</v>
      </c>
      <c r="F576" s="58" t="s">
        <v>106</v>
      </c>
      <c r="G576" s="58" t="s">
        <v>113</v>
      </c>
      <c r="H576" s="56" t="s">
        <v>112</v>
      </c>
      <c r="I576" s="57"/>
      <c r="J576" s="57">
        <f t="shared" ref="J576:J617" si="140">IF(C576="","",SUM(C576+30))</f>
        <v>43708</v>
      </c>
      <c r="K576" s="56" t="s">
        <v>18</v>
      </c>
      <c r="L576" s="56" t="s">
        <v>18</v>
      </c>
      <c r="M576" s="60" t="s">
        <v>2831</v>
      </c>
      <c r="N576" s="56" t="s">
        <v>2844</v>
      </c>
      <c r="O576" s="56" t="s">
        <v>27</v>
      </c>
      <c r="P576" s="56" t="s">
        <v>2839</v>
      </c>
      <c r="Q576" s="56" t="s">
        <v>116</v>
      </c>
      <c r="R576" s="57">
        <v>43699</v>
      </c>
      <c r="S576" s="56" t="s">
        <v>108</v>
      </c>
      <c r="T576" s="56" t="s">
        <v>108</v>
      </c>
      <c r="U576" s="57"/>
      <c r="V576" s="62"/>
      <c r="W576" s="62" t="s">
        <v>108</v>
      </c>
      <c r="X576" s="57"/>
      <c r="Y576" s="56"/>
      <c r="Z576" s="56" t="s">
        <v>123</v>
      </c>
      <c r="AA576" s="57">
        <v>43699</v>
      </c>
      <c r="AB576" s="63"/>
      <c r="AC576" s="64" t="s">
        <v>257</v>
      </c>
      <c r="AD576" s="56" t="s">
        <v>118</v>
      </c>
      <c r="AE576" s="56" t="s">
        <v>119</v>
      </c>
      <c r="AF576" s="61"/>
      <c r="AG576" s="61"/>
      <c r="AH576" s="67"/>
      <c r="AI576" s="68"/>
      <c r="AJ576" s="69">
        <f t="shared" si="1"/>
        <v>21</v>
      </c>
      <c r="AK576" s="70">
        <f t="shared" si="138"/>
        <v>43729</v>
      </c>
      <c r="AL576" s="71">
        <v>30</v>
      </c>
      <c r="AM576" s="71"/>
      <c r="AN576" s="70">
        <f t="shared" si="139"/>
        <v>43688</v>
      </c>
      <c r="AO576" s="70"/>
      <c r="AP576" s="74">
        <f ca="1"/>
        <v>281</v>
      </c>
    </row>
    <row r="577" spans="1:42" ht="14.4">
      <c r="A577" s="55" t="s">
        <v>2846</v>
      </c>
      <c r="B577" s="56" t="s">
        <v>89</v>
      </c>
      <c r="C577" s="57">
        <v>43738</v>
      </c>
      <c r="D577" s="56" t="s">
        <v>119</v>
      </c>
      <c r="E577" s="56" t="s">
        <v>196</v>
      </c>
      <c r="F577" s="58" t="s">
        <v>106</v>
      </c>
      <c r="G577" s="58" t="s">
        <v>113</v>
      </c>
      <c r="H577" s="56" t="s">
        <v>112</v>
      </c>
      <c r="I577" s="59"/>
      <c r="J577" s="59">
        <f t="shared" si="140"/>
        <v>43768</v>
      </c>
      <c r="K577" s="56" t="s">
        <v>18</v>
      </c>
      <c r="L577" s="56" t="s">
        <v>18</v>
      </c>
      <c r="M577" s="60" t="s">
        <v>2831</v>
      </c>
      <c r="N577" s="56" t="s">
        <v>2832</v>
      </c>
      <c r="O577" s="56" t="s">
        <v>27</v>
      </c>
      <c r="P577" s="56" t="s">
        <v>2839</v>
      </c>
      <c r="Q577" s="56" t="s">
        <v>116</v>
      </c>
      <c r="R577" s="59"/>
      <c r="S577" s="56" t="s">
        <v>108</v>
      </c>
      <c r="T577" s="56" t="s">
        <v>108</v>
      </c>
      <c r="U577" s="57">
        <v>43740</v>
      </c>
      <c r="V577" s="77"/>
      <c r="W577" s="62">
        <v>14.75</v>
      </c>
      <c r="X577" s="59"/>
      <c r="Y577" s="56" t="s">
        <v>2847</v>
      </c>
      <c r="Z577" s="56" t="s">
        <v>123</v>
      </c>
      <c r="AA577" s="57">
        <v>43802</v>
      </c>
      <c r="AB577" s="75"/>
      <c r="AC577" s="64" t="s">
        <v>2848</v>
      </c>
      <c r="AD577" s="56" t="s">
        <v>179</v>
      </c>
      <c r="AE577" s="56"/>
      <c r="AF577" s="61"/>
      <c r="AG577" s="61"/>
      <c r="AH577" s="67"/>
      <c r="AI577" s="68"/>
      <c r="AJ577" s="69">
        <f t="shared" si="1"/>
        <v>64</v>
      </c>
      <c r="AK577" s="70"/>
      <c r="AL577" s="71"/>
      <c r="AM577" s="71"/>
      <c r="AN577" s="70"/>
      <c r="AO577" s="70"/>
      <c r="AP577" s="74">
        <f ca="1"/>
        <v>221</v>
      </c>
    </row>
    <row r="578" spans="1:42" ht="14.4">
      <c r="A578" s="55" t="s">
        <v>2849</v>
      </c>
      <c r="B578" s="56" t="s">
        <v>89</v>
      </c>
      <c r="C578" s="57">
        <v>43696</v>
      </c>
      <c r="D578" s="56" t="s">
        <v>119</v>
      </c>
      <c r="E578" s="56" t="s">
        <v>112</v>
      </c>
      <c r="F578" s="58" t="s">
        <v>106</v>
      </c>
      <c r="G578" s="58" t="s">
        <v>113</v>
      </c>
      <c r="H578" s="56" t="s">
        <v>112</v>
      </c>
      <c r="I578" s="57"/>
      <c r="J578" s="57">
        <f t="shared" si="140"/>
        <v>43726</v>
      </c>
      <c r="K578" s="56" t="s">
        <v>18</v>
      </c>
      <c r="L578" s="56" t="s">
        <v>14</v>
      </c>
      <c r="M578" s="60" t="s">
        <v>2850</v>
      </c>
      <c r="N578" s="56" t="s">
        <v>2851</v>
      </c>
      <c r="O578" s="56" t="s">
        <v>143</v>
      </c>
      <c r="P578" s="56" t="s">
        <v>2852</v>
      </c>
      <c r="Q578" s="56" t="s">
        <v>256</v>
      </c>
      <c r="R578" s="57">
        <v>43699</v>
      </c>
      <c r="S578" s="56" t="s">
        <v>108</v>
      </c>
      <c r="T578" s="56"/>
      <c r="U578" s="57"/>
      <c r="V578" s="62"/>
      <c r="W578" s="62" t="s">
        <v>108</v>
      </c>
      <c r="X578" s="57"/>
      <c r="Y578" s="56"/>
      <c r="Z578" s="56" t="s">
        <v>123</v>
      </c>
      <c r="AA578" s="57">
        <v>43700</v>
      </c>
      <c r="AB578" s="63"/>
      <c r="AC578" s="64" t="s">
        <v>257</v>
      </c>
      <c r="AD578" s="56" t="s">
        <v>118</v>
      </c>
      <c r="AE578" s="56" t="s">
        <v>119</v>
      </c>
      <c r="AF578" s="61"/>
      <c r="AG578" s="61"/>
      <c r="AH578" s="67"/>
      <c r="AI578" s="68"/>
      <c r="AJ578" s="69">
        <f t="shared" si="1"/>
        <v>4</v>
      </c>
      <c r="AK578" s="70">
        <f>IF(R578="","",SUM(R578+30))</f>
        <v>43729</v>
      </c>
      <c r="AL578" s="71">
        <v>29</v>
      </c>
      <c r="AM578" s="71"/>
      <c r="AN578" s="70">
        <f>IF(C578="","",SUM(C578+10))</f>
        <v>43706</v>
      </c>
      <c r="AO578" s="70"/>
      <c r="AP578" s="74">
        <f ca="1"/>
        <v>263</v>
      </c>
    </row>
    <row r="579" spans="1:42" ht="14.4">
      <c r="A579" s="55" t="s">
        <v>2853</v>
      </c>
      <c r="B579" s="56" t="s">
        <v>89</v>
      </c>
      <c r="C579" s="57">
        <v>43773</v>
      </c>
      <c r="D579" s="56" t="s">
        <v>90</v>
      </c>
      <c r="E579" s="56" t="s">
        <v>2854</v>
      </c>
      <c r="F579" s="58" t="s">
        <v>106</v>
      </c>
      <c r="G579" s="58" t="s">
        <v>113</v>
      </c>
      <c r="H579" s="56" t="s">
        <v>112</v>
      </c>
      <c r="I579" s="57">
        <v>43774</v>
      </c>
      <c r="J579" s="59">
        <f t="shared" si="140"/>
        <v>43803</v>
      </c>
      <c r="K579" s="56" t="s">
        <v>18</v>
      </c>
      <c r="L579" s="56" t="s">
        <v>18</v>
      </c>
      <c r="M579" s="60" t="s">
        <v>2855</v>
      </c>
      <c r="N579" s="56" t="s">
        <v>2856</v>
      </c>
      <c r="O579" s="56" t="s">
        <v>266</v>
      </c>
      <c r="P579" s="56" t="s">
        <v>2857</v>
      </c>
      <c r="Q579" s="56" t="s">
        <v>256</v>
      </c>
      <c r="R579" s="59"/>
      <c r="S579" s="56" t="s">
        <v>108</v>
      </c>
      <c r="T579" s="56" t="s">
        <v>108</v>
      </c>
      <c r="U579" s="57">
        <v>43776</v>
      </c>
      <c r="V579" s="62">
        <v>25</v>
      </c>
      <c r="W579" s="62">
        <v>53.75</v>
      </c>
      <c r="X579" s="57">
        <v>43794</v>
      </c>
      <c r="Y579" s="56" t="s">
        <v>108</v>
      </c>
      <c r="Z579" s="56" t="s">
        <v>121</v>
      </c>
      <c r="AA579" s="57">
        <v>43802</v>
      </c>
      <c r="AB579" s="75"/>
      <c r="AC579" s="64" t="s">
        <v>2858</v>
      </c>
      <c r="AD579" s="56" t="s">
        <v>97</v>
      </c>
      <c r="AE579" s="56" t="s">
        <v>90</v>
      </c>
      <c r="AF579" s="61"/>
      <c r="AG579" s="61"/>
      <c r="AH579" s="67"/>
      <c r="AI579" s="68"/>
      <c r="AJ579" s="69">
        <f t="shared" si="1"/>
        <v>29</v>
      </c>
      <c r="AK579" s="70"/>
      <c r="AL579" s="71"/>
      <c r="AM579" s="71"/>
      <c r="AN579" s="70"/>
      <c r="AO579" s="70"/>
      <c r="AP579" s="74">
        <f ca="1"/>
        <v>186</v>
      </c>
    </row>
    <row r="580" spans="1:42" ht="14.4">
      <c r="A580" s="55" t="s">
        <v>2859</v>
      </c>
      <c r="B580" s="56" t="s">
        <v>89</v>
      </c>
      <c r="C580" s="57">
        <v>43705</v>
      </c>
      <c r="D580" s="56" t="s">
        <v>119</v>
      </c>
      <c r="E580" s="56" t="s">
        <v>140</v>
      </c>
      <c r="F580" s="58" t="s">
        <v>106</v>
      </c>
      <c r="G580" s="58" t="s">
        <v>107</v>
      </c>
      <c r="H580" s="56" t="s">
        <v>140</v>
      </c>
      <c r="I580" s="57"/>
      <c r="J580" s="57">
        <f t="shared" si="140"/>
        <v>43735</v>
      </c>
      <c r="K580" s="56" t="s">
        <v>18</v>
      </c>
      <c r="L580" s="56" t="s">
        <v>14</v>
      </c>
      <c r="M580" s="60" t="s">
        <v>2860</v>
      </c>
      <c r="N580" s="56" t="s">
        <v>2861</v>
      </c>
      <c r="O580" s="56"/>
      <c r="P580" s="56" t="s">
        <v>108</v>
      </c>
      <c r="Q580" s="56" t="s">
        <v>288</v>
      </c>
      <c r="R580" s="57"/>
      <c r="S580" s="56" t="s">
        <v>108</v>
      </c>
      <c r="T580" s="56" t="s">
        <v>108</v>
      </c>
      <c r="U580" s="57"/>
      <c r="V580" s="62"/>
      <c r="W580" s="62" t="s">
        <v>108</v>
      </c>
      <c r="X580" s="57"/>
      <c r="Y580" s="56" t="s">
        <v>108</v>
      </c>
      <c r="Z580" s="56" t="s">
        <v>108</v>
      </c>
      <c r="AA580" s="57">
        <v>43705</v>
      </c>
      <c r="AB580" s="63" t="s">
        <v>124</v>
      </c>
      <c r="AC580" s="64" t="s">
        <v>2862</v>
      </c>
      <c r="AD580" s="56" t="s">
        <v>118</v>
      </c>
      <c r="AE580" s="56"/>
      <c r="AF580" s="61"/>
      <c r="AG580" s="61"/>
      <c r="AH580" s="67"/>
      <c r="AI580" s="68"/>
      <c r="AJ580" s="69">
        <f t="shared" si="1"/>
        <v>0</v>
      </c>
      <c r="AK580" s="70" t="str">
        <f t="shared" ref="AK580:AK583" si="141">IF(R580="","",SUM(R580+30))</f>
        <v/>
      </c>
      <c r="AL580" s="71" t="s">
        <v>17409</v>
      </c>
      <c r="AM580" s="71"/>
      <c r="AN580" s="70">
        <f t="shared" ref="AN580:AN582" si="142">IF(C580="","",SUM(C580+10))</f>
        <v>43715</v>
      </c>
      <c r="AO580" s="70"/>
      <c r="AP580" s="74">
        <f ca="1"/>
        <v>254</v>
      </c>
    </row>
    <row r="581" spans="1:42" ht="14.4">
      <c r="A581" s="55" t="s">
        <v>2863</v>
      </c>
      <c r="B581" s="56" t="s">
        <v>89</v>
      </c>
      <c r="C581" s="57">
        <v>43705</v>
      </c>
      <c r="D581" s="56" t="s">
        <v>119</v>
      </c>
      <c r="E581" s="56" t="s">
        <v>140</v>
      </c>
      <c r="F581" s="58" t="s">
        <v>106</v>
      </c>
      <c r="G581" s="58" t="s">
        <v>107</v>
      </c>
      <c r="H581" s="56" t="s">
        <v>140</v>
      </c>
      <c r="I581" s="59"/>
      <c r="J581" s="59">
        <f t="shared" si="140"/>
        <v>43735</v>
      </c>
      <c r="K581" s="56" t="s">
        <v>18</v>
      </c>
      <c r="L581" s="56" t="s">
        <v>14</v>
      </c>
      <c r="M581" s="60" t="s">
        <v>2860</v>
      </c>
      <c r="N581" s="56" t="s">
        <v>2864</v>
      </c>
      <c r="O581" s="56"/>
      <c r="P581" s="56" t="s">
        <v>108</v>
      </c>
      <c r="Q581" s="56" t="s">
        <v>288</v>
      </c>
      <c r="R581" s="59"/>
      <c r="S581" s="56" t="s">
        <v>108</v>
      </c>
      <c r="T581" s="56" t="s">
        <v>108</v>
      </c>
      <c r="U581" s="59"/>
      <c r="V581" s="77"/>
      <c r="W581" s="62" t="s">
        <v>108</v>
      </c>
      <c r="X581" s="59"/>
      <c r="Y581" s="56" t="s">
        <v>108</v>
      </c>
      <c r="Z581" s="56" t="s">
        <v>108</v>
      </c>
      <c r="AA581" s="57">
        <v>43705</v>
      </c>
      <c r="AB581" s="63" t="s">
        <v>124</v>
      </c>
      <c r="AC581" s="64" t="s">
        <v>2862</v>
      </c>
      <c r="AD581" s="56" t="s">
        <v>118</v>
      </c>
      <c r="AE581" s="61"/>
      <c r="AF581" s="61"/>
      <c r="AG581" s="61"/>
      <c r="AH581" s="67"/>
      <c r="AI581" s="68"/>
      <c r="AJ581" s="69">
        <f t="shared" si="1"/>
        <v>0</v>
      </c>
      <c r="AK581" s="70" t="str">
        <f t="shared" si="141"/>
        <v/>
      </c>
      <c r="AL581" s="71" t="s">
        <v>17409</v>
      </c>
      <c r="AM581" s="71"/>
      <c r="AN581" s="70">
        <f t="shared" si="142"/>
        <v>43715</v>
      </c>
      <c r="AO581" s="70"/>
      <c r="AP581" s="74">
        <f ca="1"/>
        <v>254</v>
      </c>
    </row>
    <row r="582" spans="1:42" ht="14.4">
      <c r="A582" s="55" t="s">
        <v>2865</v>
      </c>
      <c r="B582" s="56" t="s">
        <v>89</v>
      </c>
      <c r="C582" s="57">
        <v>43542</v>
      </c>
      <c r="D582" s="56" t="s">
        <v>119</v>
      </c>
      <c r="E582" s="56" t="s">
        <v>112</v>
      </c>
      <c r="F582" s="58" t="s">
        <v>106</v>
      </c>
      <c r="G582" s="58" t="s">
        <v>113</v>
      </c>
      <c r="H582" s="56" t="s">
        <v>112</v>
      </c>
      <c r="I582" s="59"/>
      <c r="J582" s="59">
        <f t="shared" si="140"/>
        <v>43572</v>
      </c>
      <c r="K582" s="56" t="s">
        <v>18</v>
      </c>
      <c r="L582" s="56" t="s">
        <v>14</v>
      </c>
      <c r="M582" s="60" t="s">
        <v>2867</v>
      </c>
      <c r="N582" s="56" t="s">
        <v>2868</v>
      </c>
      <c r="O582" s="56" t="s">
        <v>355</v>
      </c>
      <c r="P582" s="56" t="s">
        <v>2869</v>
      </c>
      <c r="Q582" s="56" t="s">
        <v>116</v>
      </c>
      <c r="R582" s="57">
        <v>43544</v>
      </c>
      <c r="S582" s="56" t="s">
        <v>18</v>
      </c>
      <c r="T582" s="56" t="s">
        <v>14</v>
      </c>
      <c r="U582" s="57">
        <v>43609</v>
      </c>
      <c r="V582" s="77"/>
      <c r="W582" s="62">
        <v>10.25</v>
      </c>
      <c r="X582" s="57">
        <v>43620</v>
      </c>
      <c r="Y582" s="56" t="s">
        <v>108</v>
      </c>
      <c r="Z582" s="56" t="s">
        <v>121</v>
      </c>
      <c r="AA582" s="57">
        <v>43620</v>
      </c>
      <c r="AB582" s="63" t="s">
        <v>155</v>
      </c>
      <c r="AC582" s="64" t="s">
        <v>2870</v>
      </c>
      <c r="AD582" s="65" t="s">
        <v>97</v>
      </c>
      <c r="AE582" s="56" t="s">
        <v>119</v>
      </c>
      <c r="AF582" s="61"/>
      <c r="AG582" s="61"/>
      <c r="AH582" s="67"/>
      <c r="AI582" s="68"/>
      <c r="AJ582" s="69">
        <f t="shared" si="1"/>
        <v>78</v>
      </c>
      <c r="AK582" s="70">
        <f t="shared" si="141"/>
        <v>43574</v>
      </c>
      <c r="AL582" s="71">
        <v>-46</v>
      </c>
      <c r="AM582" s="71"/>
      <c r="AN582" s="70">
        <f t="shared" si="142"/>
        <v>43552</v>
      </c>
      <c r="AO582" s="70"/>
      <c r="AP582" s="74">
        <f ca="1"/>
        <v>417</v>
      </c>
    </row>
    <row r="583" spans="1:42" ht="14.4">
      <c r="A583" s="55" t="s">
        <v>2871</v>
      </c>
      <c r="B583" s="56" t="s">
        <v>89</v>
      </c>
      <c r="C583" s="57">
        <v>43761</v>
      </c>
      <c r="D583" s="56" t="s">
        <v>131</v>
      </c>
      <c r="E583" s="56" t="s">
        <v>129</v>
      </c>
      <c r="F583" s="58" t="s">
        <v>106</v>
      </c>
      <c r="G583" s="58" t="s">
        <v>107</v>
      </c>
      <c r="H583" s="56" t="s">
        <v>129</v>
      </c>
      <c r="I583" s="59"/>
      <c r="J583" s="59">
        <f t="shared" si="140"/>
        <v>43791</v>
      </c>
      <c r="K583" s="56" t="s">
        <v>18</v>
      </c>
      <c r="L583" s="56" t="s">
        <v>14</v>
      </c>
      <c r="M583" s="60" t="s">
        <v>2872</v>
      </c>
      <c r="N583" s="56" t="s">
        <v>2873</v>
      </c>
      <c r="O583" s="56"/>
      <c r="P583" s="56" t="s">
        <v>108</v>
      </c>
      <c r="Q583" s="56" t="s">
        <v>288</v>
      </c>
      <c r="R583" s="59"/>
      <c r="S583" s="56" t="s">
        <v>108</v>
      </c>
      <c r="T583" s="56" t="s">
        <v>108</v>
      </c>
      <c r="U583" s="57"/>
      <c r="V583" s="77"/>
      <c r="W583" s="62" t="s">
        <v>108</v>
      </c>
      <c r="X583" s="59"/>
      <c r="Y583" s="56" t="s">
        <v>108</v>
      </c>
      <c r="Z583" s="56" t="s">
        <v>123</v>
      </c>
      <c r="AA583" s="57">
        <v>43763</v>
      </c>
      <c r="AB583" s="63" t="s">
        <v>389</v>
      </c>
      <c r="AC583" s="64" t="s">
        <v>2874</v>
      </c>
      <c r="AD583" s="56" t="s">
        <v>224</v>
      </c>
      <c r="AE583" s="56" t="s">
        <v>131</v>
      </c>
      <c r="AF583" s="61"/>
      <c r="AG583" s="61"/>
      <c r="AH583" s="67"/>
      <c r="AI583" s="68"/>
      <c r="AJ583" s="69">
        <f t="shared" si="1"/>
        <v>2</v>
      </c>
      <c r="AK583" s="70" t="str">
        <f t="shared" si="141"/>
        <v/>
      </c>
      <c r="AL583" s="71"/>
      <c r="AM583" s="71"/>
      <c r="AN583" s="70"/>
      <c r="AO583" s="70"/>
      <c r="AP583" s="74">
        <f ca="1"/>
        <v>198</v>
      </c>
    </row>
    <row r="584" spans="1:42" ht="14.4">
      <c r="A584" s="55" t="s">
        <v>2875</v>
      </c>
      <c r="B584" s="56" t="s">
        <v>89</v>
      </c>
      <c r="C584" s="57">
        <v>43790</v>
      </c>
      <c r="D584" s="56" t="s">
        <v>131</v>
      </c>
      <c r="E584" s="56" t="s">
        <v>129</v>
      </c>
      <c r="F584" s="58" t="s">
        <v>106</v>
      </c>
      <c r="G584" s="58" t="s">
        <v>107</v>
      </c>
      <c r="H584" s="56" t="s">
        <v>129</v>
      </c>
      <c r="I584" s="59"/>
      <c r="J584" s="59">
        <f t="shared" si="140"/>
        <v>43820</v>
      </c>
      <c r="K584" s="56" t="s">
        <v>18</v>
      </c>
      <c r="L584" s="56" t="s">
        <v>14</v>
      </c>
      <c r="M584" s="60" t="s">
        <v>2878</v>
      </c>
      <c r="N584" s="56" t="s">
        <v>2879</v>
      </c>
      <c r="O584" s="56"/>
      <c r="P584" s="56" t="s">
        <v>108</v>
      </c>
      <c r="Q584" s="56" t="s">
        <v>130</v>
      </c>
      <c r="R584" s="59"/>
      <c r="S584" s="56" t="s">
        <v>108</v>
      </c>
      <c r="T584" s="56" t="s">
        <v>108</v>
      </c>
      <c r="U584" s="57"/>
      <c r="V584" s="77"/>
      <c r="W584" s="77"/>
      <c r="X584" s="59"/>
      <c r="Y584" s="56" t="s">
        <v>108</v>
      </c>
      <c r="Z584" s="56" t="s">
        <v>123</v>
      </c>
      <c r="AA584" s="57">
        <v>43790</v>
      </c>
      <c r="AB584" s="63" t="s">
        <v>318</v>
      </c>
      <c r="AC584" s="64" t="s">
        <v>2880</v>
      </c>
      <c r="AD584" s="56" t="s">
        <v>118</v>
      </c>
      <c r="AE584" s="56" t="s">
        <v>131</v>
      </c>
      <c r="AF584" s="61"/>
      <c r="AG584" s="61"/>
      <c r="AH584" s="67"/>
      <c r="AI584" s="68"/>
      <c r="AJ584" s="69">
        <f t="shared" si="1"/>
        <v>0</v>
      </c>
      <c r="AK584" s="70"/>
      <c r="AL584" s="71"/>
      <c r="AM584" s="71"/>
      <c r="AN584" s="70"/>
      <c r="AO584" s="70"/>
      <c r="AP584" s="74">
        <f ca="1"/>
        <v>169</v>
      </c>
    </row>
    <row r="585" spans="1:42" ht="14.4">
      <c r="A585" s="55" t="s">
        <v>2881</v>
      </c>
      <c r="B585" s="56" t="s">
        <v>89</v>
      </c>
      <c r="C585" s="57">
        <v>43734</v>
      </c>
      <c r="D585" s="56" t="s">
        <v>131</v>
      </c>
      <c r="E585" s="56" t="s">
        <v>129</v>
      </c>
      <c r="F585" s="58" t="s">
        <v>106</v>
      </c>
      <c r="G585" s="58" t="s">
        <v>107</v>
      </c>
      <c r="H585" s="56" t="s">
        <v>129</v>
      </c>
      <c r="I585" s="59"/>
      <c r="J585" s="59">
        <f t="shared" si="140"/>
        <v>43764</v>
      </c>
      <c r="K585" s="56" t="s">
        <v>18</v>
      </c>
      <c r="L585" s="56" t="s">
        <v>14</v>
      </c>
      <c r="M585" s="60" t="s">
        <v>2882</v>
      </c>
      <c r="N585" s="56" t="s">
        <v>2883</v>
      </c>
      <c r="O585" s="61"/>
      <c r="P585" s="56" t="s">
        <v>108</v>
      </c>
      <c r="Q585" s="56" t="s">
        <v>130</v>
      </c>
      <c r="R585" s="59"/>
      <c r="S585" s="56" t="s">
        <v>108</v>
      </c>
      <c r="T585" s="56" t="s">
        <v>108</v>
      </c>
      <c r="U585" s="59"/>
      <c r="V585" s="77"/>
      <c r="W585" s="62" t="s">
        <v>108</v>
      </c>
      <c r="X585" s="59"/>
      <c r="Y585" s="56" t="s">
        <v>108</v>
      </c>
      <c r="Z585" s="56" t="s">
        <v>123</v>
      </c>
      <c r="AA585" s="57">
        <v>43735</v>
      </c>
      <c r="AB585" s="63" t="s">
        <v>289</v>
      </c>
      <c r="AC585" s="64" t="s">
        <v>2885</v>
      </c>
      <c r="AD585" s="56" t="s">
        <v>224</v>
      </c>
      <c r="AE585" s="56" t="s">
        <v>131</v>
      </c>
      <c r="AF585" s="61"/>
      <c r="AG585" s="61"/>
      <c r="AH585" s="67"/>
      <c r="AI585" s="68"/>
      <c r="AJ585" s="69">
        <f t="shared" si="1"/>
        <v>1</v>
      </c>
      <c r="AK585" s="70" t="str">
        <f t="shared" ref="AK585:AK589" si="143">IF(R585="","",SUM(R585+30))</f>
        <v/>
      </c>
      <c r="AL585" s="71" t="s">
        <v>17409</v>
      </c>
      <c r="AM585" s="71"/>
      <c r="AN585" s="70">
        <f t="shared" ref="AN585:AN589" si="144">IF(C585="","",SUM(C585+10))</f>
        <v>43744</v>
      </c>
      <c r="AO585" s="70"/>
      <c r="AP585" s="74">
        <f ca="1"/>
        <v>225</v>
      </c>
    </row>
    <row r="586" spans="1:42" ht="14.4">
      <c r="A586" s="55" t="s">
        <v>2886</v>
      </c>
      <c r="B586" s="56" t="s">
        <v>89</v>
      </c>
      <c r="C586" s="57">
        <v>43648</v>
      </c>
      <c r="D586" s="56" t="s">
        <v>131</v>
      </c>
      <c r="E586" s="56" t="s">
        <v>129</v>
      </c>
      <c r="F586" s="58" t="s">
        <v>106</v>
      </c>
      <c r="G586" s="58" t="s">
        <v>107</v>
      </c>
      <c r="H586" s="56" t="s">
        <v>129</v>
      </c>
      <c r="I586" s="57"/>
      <c r="J586" s="57">
        <f t="shared" si="140"/>
        <v>43678</v>
      </c>
      <c r="K586" s="56" t="s">
        <v>18</v>
      </c>
      <c r="L586" s="56" t="s">
        <v>14</v>
      </c>
      <c r="M586" s="60" t="s">
        <v>2887</v>
      </c>
      <c r="N586" s="56" t="s">
        <v>2888</v>
      </c>
      <c r="O586" s="61"/>
      <c r="P586" s="56" t="s">
        <v>108</v>
      </c>
      <c r="Q586" s="56" t="s">
        <v>130</v>
      </c>
      <c r="R586" s="57"/>
      <c r="S586" s="56" t="s">
        <v>108</v>
      </c>
      <c r="T586" s="56" t="s">
        <v>108</v>
      </c>
      <c r="U586" s="57"/>
      <c r="V586" s="62"/>
      <c r="W586" s="62" t="s">
        <v>108</v>
      </c>
      <c r="X586" s="57"/>
      <c r="Y586" s="56" t="s">
        <v>108</v>
      </c>
      <c r="Z586" s="56" t="s">
        <v>123</v>
      </c>
      <c r="AA586" s="57">
        <v>43654</v>
      </c>
      <c r="AB586" s="63" t="s">
        <v>163</v>
      </c>
      <c r="AC586" s="64" t="s">
        <v>2889</v>
      </c>
      <c r="AD586" s="56" t="s">
        <v>224</v>
      </c>
      <c r="AE586" s="56" t="s">
        <v>131</v>
      </c>
      <c r="AF586" s="61"/>
      <c r="AG586" s="61"/>
      <c r="AH586" s="67"/>
      <c r="AI586" s="68"/>
      <c r="AJ586" s="69">
        <f t="shared" si="1"/>
        <v>6</v>
      </c>
      <c r="AK586" s="70" t="str">
        <f t="shared" si="143"/>
        <v/>
      </c>
      <c r="AL586" s="71" t="s">
        <v>17409</v>
      </c>
      <c r="AM586" s="71"/>
      <c r="AN586" s="70">
        <f t="shared" si="144"/>
        <v>43658</v>
      </c>
      <c r="AO586" s="70"/>
      <c r="AP586" s="74">
        <f ca="1"/>
        <v>311</v>
      </c>
    </row>
    <row r="587" spans="1:42" ht="14.4">
      <c r="A587" s="55" t="s">
        <v>2890</v>
      </c>
      <c r="B587" s="56" t="s">
        <v>89</v>
      </c>
      <c r="C587" s="57">
        <v>43643</v>
      </c>
      <c r="D587" s="56" t="s">
        <v>90</v>
      </c>
      <c r="E587" s="56" t="s">
        <v>276</v>
      </c>
      <c r="F587" s="58" t="s">
        <v>214</v>
      </c>
      <c r="G587" s="58" t="s">
        <v>214</v>
      </c>
      <c r="H587" s="56" t="s">
        <v>276</v>
      </c>
      <c r="I587" s="57"/>
      <c r="J587" s="57">
        <f t="shared" si="140"/>
        <v>43673</v>
      </c>
      <c r="K587" s="56" t="s">
        <v>18</v>
      </c>
      <c r="L587" s="56" t="s">
        <v>14</v>
      </c>
      <c r="M587" s="60" t="s">
        <v>2891</v>
      </c>
      <c r="N587" s="56" t="s">
        <v>2891</v>
      </c>
      <c r="O587" s="56" t="s">
        <v>96</v>
      </c>
      <c r="P587" s="56"/>
      <c r="Q587" s="56" t="s">
        <v>96</v>
      </c>
      <c r="R587" s="57"/>
      <c r="S587" s="56"/>
      <c r="T587" s="56"/>
      <c r="U587" s="57"/>
      <c r="V587" s="62"/>
      <c r="W587" s="62" t="s">
        <v>108</v>
      </c>
      <c r="X587" s="57"/>
      <c r="Y587" s="56"/>
      <c r="Z587" s="56" t="s">
        <v>123</v>
      </c>
      <c r="AA587" s="57">
        <v>43659</v>
      </c>
      <c r="AB587" s="63"/>
      <c r="AC587" s="64" t="s">
        <v>2892</v>
      </c>
      <c r="AD587" s="56" t="s">
        <v>118</v>
      </c>
      <c r="AE587" s="56"/>
      <c r="AF587" s="61"/>
      <c r="AG587" s="61"/>
      <c r="AH587" s="67"/>
      <c r="AI587" s="68"/>
      <c r="AJ587" s="69">
        <f t="shared" si="1"/>
        <v>16</v>
      </c>
      <c r="AK587" s="70" t="str">
        <f t="shared" si="143"/>
        <v/>
      </c>
      <c r="AL587" s="71" t="s">
        <v>17409</v>
      </c>
      <c r="AM587" s="71"/>
      <c r="AN587" s="70">
        <f t="shared" si="144"/>
        <v>43653</v>
      </c>
      <c r="AO587" s="70"/>
      <c r="AP587" s="74">
        <f ca="1"/>
        <v>316</v>
      </c>
    </row>
    <row r="588" spans="1:42" ht="14.4">
      <c r="A588" s="55" t="s">
        <v>2893</v>
      </c>
      <c r="B588" s="56" t="s">
        <v>89</v>
      </c>
      <c r="C588" s="57">
        <v>43607</v>
      </c>
      <c r="D588" s="56" t="s">
        <v>90</v>
      </c>
      <c r="E588" s="56" t="s">
        <v>140</v>
      </c>
      <c r="F588" s="58" t="s">
        <v>106</v>
      </c>
      <c r="G588" s="58" t="s">
        <v>107</v>
      </c>
      <c r="H588" s="56" t="s">
        <v>140</v>
      </c>
      <c r="I588" s="57"/>
      <c r="J588" s="57">
        <f t="shared" si="140"/>
        <v>43637</v>
      </c>
      <c r="K588" s="56" t="s">
        <v>18</v>
      </c>
      <c r="L588" s="56" t="s">
        <v>18</v>
      </c>
      <c r="M588" s="60" t="s">
        <v>2894</v>
      </c>
      <c r="N588" s="56" t="s">
        <v>2895</v>
      </c>
      <c r="O588" s="56" t="s">
        <v>271</v>
      </c>
      <c r="P588" s="56" t="s">
        <v>2896</v>
      </c>
      <c r="Q588" s="56" t="s">
        <v>17</v>
      </c>
      <c r="R588" s="57"/>
      <c r="S588" s="56" t="s">
        <v>108</v>
      </c>
      <c r="T588" s="56" t="s">
        <v>108</v>
      </c>
      <c r="U588" s="59"/>
      <c r="V588" s="77"/>
      <c r="W588" s="62">
        <v>0</v>
      </c>
      <c r="X588" s="59"/>
      <c r="Y588" s="56" t="s">
        <v>108</v>
      </c>
      <c r="Z588" s="56" t="s">
        <v>121</v>
      </c>
      <c r="AA588" s="57">
        <v>43620</v>
      </c>
      <c r="AB588" s="63" t="s">
        <v>155</v>
      </c>
      <c r="AC588" s="60" t="s">
        <v>2897</v>
      </c>
      <c r="AD588" s="65" t="s">
        <v>97</v>
      </c>
      <c r="AE588" s="56" t="s">
        <v>131</v>
      </c>
      <c r="AF588" s="61"/>
      <c r="AG588" s="61"/>
      <c r="AH588" s="67"/>
      <c r="AI588" s="68"/>
      <c r="AJ588" s="69">
        <f t="shared" si="1"/>
        <v>13</v>
      </c>
      <c r="AK588" s="70" t="str">
        <f t="shared" si="143"/>
        <v/>
      </c>
      <c r="AL588" s="71" t="s">
        <v>17409</v>
      </c>
      <c r="AM588" s="71"/>
      <c r="AN588" s="70">
        <f t="shared" si="144"/>
        <v>43617</v>
      </c>
      <c r="AO588" s="70"/>
      <c r="AP588" s="74">
        <f ca="1"/>
        <v>352</v>
      </c>
    </row>
    <row r="589" spans="1:42" ht="14.4">
      <c r="A589" s="55" t="s">
        <v>2898</v>
      </c>
      <c r="B589" s="56" t="s">
        <v>89</v>
      </c>
      <c r="C589" s="57">
        <v>43633</v>
      </c>
      <c r="D589" s="56" t="s">
        <v>90</v>
      </c>
      <c r="E589" s="56" t="s">
        <v>140</v>
      </c>
      <c r="F589" s="58" t="s">
        <v>106</v>
      </c>
      <c r="G589" s="58" t="s">
        <v>107</v>
      </c>
      <c r="H589" s="56" t="s">
        <v>140</v>
      </c>
      <c r="I589" s="57"/>
      <c r="J589" s="57">
        <f t="shared" si="140"/>
        <v>43663</v>
      </c>
      <c r="K589" s="56" t="s">
        <v>18</v>
      </c>
      <c r="L589" s="56" t="s">
        <v>14</v>
      </c>
      <c r="M589" s="60" t="s">
        <v>2899</v>
      </c>
      <c r="N589" s="56" t="s">
        <v>2900</v>
      </c>
      <c r="O589" s="56"/>
      <c r="P589" s="56" t="s">
        <v>108</v>
      </c>
      <c r="Q589" s="56" t="s">
        <v>96</v>
      </c>
      <c r="R589" s="57"/>
      <c r="S589" s="56" t="s">
        <v>108</v>
      </c>
      <c r="T589" s="56" t="s">
        <v>108</v>
      </c>
      <c r="U589" s="57"/>
      <c r="V589" s="62"/>
      <c r="W589" s="62" t="s">
        <v>108</v>
      </c>
      <c r="X589" s="57"/>
      <c r="Y589" s="56" t="s">
        <v>108</v>
      </c>
      <c r="Z589" s="56" t="s">
        <v>123</v>
      </c>
      <c r="AA589" s="57">
        <v>43633</v>
      </c>
      <c r="AB589" s="63" t="s">
        <v>484</v>
      </c>
      <c r="AC589" s="64" t="s">
        <v>2901</v>
      </c>
      <c r="AD589" s="56" t="s">
        <v>118</v>
      </c>
      <c r="AE589" s="56"/>
      <c r="AF589" s="61"/>
      <c r="AG589" s="61"/>
      <c r="AH589" s="67"/>
      <c r="AI589" s="68"/>
      <c r="AJ589" s="69">
        <f t="shared" si="1"/>
        <v>0</v>
      </c>
      <c r="AK589" s="70" t="str">
        <f t="shared" si="143"/>
        <v/>
      </c>
      <c r="AL589" s="71" t="s">
        <v>17409</v>
      </c>
      <c r="AM589" s="71"/>
      <c r="AN589" s="70">
        <f t="shared" si="144"/>
        <v>43643</v>
      </c>
      <c r="AO589" s="70"/>
      <c r="AP589" s="74">
        <f ca="1"/>
        <v>326</v>
      </c>
    </row>
    <row r="590" spans="1:42" ht="14.4">
      <c r="A590" s="55" t="s">
        <v>2902</v>
      </c>
      <c r="B590" s="56" t="s">
        <v>89</v>
      </c>
      <c r="C590" s="57">
        <v>43805</v>
      </c>
      <c r="D590" s="56" t="s">
        <v>90</v>
      </c>
      <c r="E590" s="56" t="s">
        <v>276</v>
      </c>
      <c r="F590" s="58" t="s">
        <v>214</v>
      </c>
      <c r="G590" s="58" t="s">
        <v>214</v>
      </c>
      <c r="H590" s="56" t="s">
        <v>276</v>
      </c>
      <c r="I590" s="59"/>
      <c r="J590" s="59">
        <f t="shared" si="140"/>
        <v>43835</v>
      </c>
      <c r="K590" s="56" t="s">
        <v>18</v>
      </c>
      <c r="L590" s="56" t="s">
        <v>14</v>
      </c>
      <c r="M590" s="60" t="s">
        <v>2903</v>
      </c>
      <c r="N590" s="56"/>
      <c r="O590" s="56" t="s">
        <v>436</v>
      </c>
      <c r="P590" s="56" t="s">
        <v>2904</v>
      </c>
      <c r="Q590" s="56" t="s">
        <v>217</v>
      </c>
      <c r="R590" s="59"/>
      <c r="S590" s="56" t="s">
        <v>108</v>
      </c>
      <c r="T590" s="56" t="s">
        <v>108</v>
      </c>
      <c r="U590" s="57"/>
      <c r="V590" s="77"/>
      <c r="W590" s="62" t="s">
        <v>108</v>
      </c>
      <c r="X590" s="59"/>
      <c r="Y590" s="56" t="s">
        <v>200</v>
      </c>
      <c r="Z590" s="56" t="s">
        <v>123</v>
      </c>
      <c r="AA590" s="57">
        <v>43815</v>
      </c>
      <c r="AB590" s="75"/>
      <c r="AC590" s="64" t="s">
        <v>2905</v>
      </c>
      <c r="AD590" s="56" t="s">
        <v>118</v>
      </c>
      <c r="AE590" s="56"/>
      <c r="AF590" s="61"/>
      <c r="AG590" s="61"/>
      <c r="AH590" s="67"/>
      <c r="AI590" s="68"/>
      <c r="AJ590" s="69">
        <f t="shared" si="1"/>
        <v>10</v>
      </c>
      <c r="AK590" s="70"/>
      <c r="AL590" s="71"/>
      <c r="AM590" s="71"/>
      <c r="AN590" s="70"/>
      <c r="AO590" s="70"/>
      <c r="AP590" s="74">
        <f ca="1"/>
        <v>154</v>
      </c>
    </row>
    <row r="591" spans="1:42" ht="14.4">
      <c r="A591" s="55" t="s">
        <v>2906</v>
      </c>
      <c r="B591" s="56" t="s">
        <v>89</v>
      </c>
      <c r="C591" s="57">
        <v>43474</v>
      </c>
      <c r="D591" s="56" t="s">
        <v>131</v>
      </c>
      <c r="E591" s="56" t="s">
        <v>140</v>
      </c>
      <c r="F591" s="58" t="s">
        <v>106</v>
      </c>
      <c r="G591" s="58" t="s">
        <v>177</v>
      </c>
      <c r="H591" s="56" t="s">
        <v>140</v>
      </c>
      <c r="I591" s="57"/>
      <c r="J591" s="57">
        <f t="shared" si="140"/>
        <v>43504</v>
      </c>
      <c r="K591" s="56" t="s">
        <v>18</v>
      </c>
      <c r="L591" s="56" t="s">
        <v>14</v>
      </c>
      <c r="M591" s="60" t="s">
        <v>2907</v>
      </c>
      <c r="N591" s="56" t="s">
        <v>2908</v>
      </c>
      <c r="O591" s="56" t="s">
        <v>236</v>
      </c>
      <c r="P591" s="56" t="s">
        <v>108</v>
      </c>
      <c r="Q591" s="56" t="s">
        <v>96</v>
      </c>
      <c r="R591" s="57"/>
      <c r="S591" s="56" t="s">
        <v>108</v>
      </c>
      <c r="T591" s="56" t="s">
        <v>108</v>
      </c>
      <c r="U591" s="57"/>
      <c r="V591" s="62"/>
      <c r="W591" s="62" t="s">
        <v>108</v>
      </c>
      <c r="X591" s="57"/>
      <c r="Y591" s="56" t="s">
        <v>108</v>
      </c>
      <c r="Z591" s="56" t="s">
        <v>108</v>
      </c>
      <c r="AA591" s="57">
        <v>43474</v>
      </c>
      <c r="AB591" s="63" t="s">
        <v>127</v>
      </c>
      <c r="AC591" s="64" t="s">
        <v>2909</v>
      </c>
      <c r="AD591" s="65" t="s">
        <v>224</v>
      </c>
      <c r="AE591" s="65"/>
      <c r="AF591" s="66"/>
      <c r="AG591" s="66"/>
      <c r="AH591" s="67"/>
      <c r="AI591" s="68"/>
      <c r="AJ591" s="69">
        <f t="shared" si="1"/>
        <v>0</v>
      </c>
      <c r="AK591" s="70" t="str">
        <f t="shared" ref="AK591:AK592" si="145">IF(R591="","",SUM(R591+30))</f>
        <v/>
      </c>
      <c r="AL591" s="71" t="s">
        <v>17409</v>
      </c>
      <c r="AM591" s="71"/>
      <c r="AN591" s="70">
        <f t="shared" ref="AN591:AN592" si="146">IF(C591="","",SUM(C591+10))</f>
        <v>43484</v>
      </c>
      <c r="AO591" s="70"/>
      <c r="AP591" s="74">
        <f ca="1"/>
        <v>485</v>
      </c>
    </row>
    <row r="592" spans="1:42" ht="14.4">
      <c r="A592" s="55" t="s">
        <v>2910</v>
      </c>
      <c r="B592" s="56" t="s">
        <v>89</v>
      </c>
      <c r="C592" s="57">
        <v>43636</v>
      </c>
      <c r="D592" s="56" t="s">
        <v>119</v>
      </c>
      <c r="E592" s="56" t="s">
        <v>140</v>
      </c>
      <c r="F592" s="58" t="s">
        <v>106</v>
      </c>
      <c r="G592" s="58" t="s">
        <v>107</v>
      </c>
      <c r="H592" s="56" t="s">
        <v>140</v>
      </c>
      <c r="I592" s="57"/>
      <c r="J592" s="57">
        <f t="shared" si="140"/>
        <v>43666</v>
      </c>
      <c r="K592" s="56" t="s">
        <v>18</v>
      </c>
      <c r="L592" s="56" t="s">
        <v>14</v>
      </c>
      <c r="M592" s="60" t="s">
        <v>2911</v>
      </c>
      <c r="N592" s="56" t="s">
        <v>2912</v>
      </c>
      <c r="O592" s="56" t="s">
        <v>137</v>
      </c>
      <c r="P592" s="56" t="s">
        <v>108</v>
      </c>
      <c r="Q592" s="56" t="s">
        <v>96</v>
      </c>
      <c r="R592" s="57"/>
      <c r="S592" s="56" t="s">
        <v>108</v>
      </c>
      <c r="T592" s="56" t="s">
        <v>108</v>
      </c>
      <c r="U592" s="57"/>
      <c r="V592" s="62"/>
      <c r="W592" s="62" t="s">
        <v>108</v>
      </c>
      <c r="X592" s="57"/>
      <c r="Y592" s="56" t="s">
        <v>108</v>
      </c>
      <c r="Z592" s="56" t="s">
        <v>123</v>
      </c>
      <c r="AA592" s="57">
        <v>43636</v>
      </c>
      <c r="AB592" s="63" t="s">
        <v>484</v>
      </c>
      <c r="AC592" s="64" t="s">
        <v>2913</v>
      </c>
      <c r="AD592" s="56" t="s">
        <v>118</v>
      </c>
      <c r="AE592" s="56"/>
      <c r="AF592" s="61"/>
      <c r="AG592" s="61"/>
      <c r="AH592" s="67"/>
      <c r="AI592" s="68"/>
      <c r="AJ592" s="69">
        <f t="shared" si="1"/>
        <v>0</v>
      </c>
      <c r="AK592" s="70" t="str">
        <f t="shared" si="145"/>
        <v/>
      </c>
      <c r="AL592" s="71" t="s">
        <v>17409</v>
      </c>
      <c r="AM592" s="71"/>
      <c r="AN592" s="70">
        <f t="shared" si="146"/>
        <v>43646</v>
      </c>
      <c r="AO592" s="70"/>
      <c r="AP592" s="74">
        <f ca="1"/>
        <v>323</v>
      </c>
    </row>
    <row r="593" spans="1:42" ht="26.5">
      <c r="A593" s="55" t="s">
        <v>2914</v>
      </c>
      <c r="B593" s="56" t="s">
        <v>89</v>
      </c>
      <c r="C593" s="57">
        <v>43794</v>
      </c>
      <c r="D593" s="56" t="s">
        <v>90</v>
      </c>
      <c r="E593" s="56" t="s">
        <v>129</v>
      </c>
      <c r="F593" s="58" t="s">
        <v>106</v>
      </c>
      <c r="G593" s="58" t="s">
        <v>107</v>
      </c>
      <c r="H593" s="56" t="s">
        <v>129</v>
      </c>
      <c r="I593" s="59"/>
      <c r="J593" s="59">
        <f t="shared" si="140"/>
        <v>43824</v>
      </c>
      <c r="K593" s="56" t="s">
        <v>18</v>
      </c>
      <c r="L593" s="56" t="s">
        <v>18</v>
      </c>
      <c r="M593" s="60" t="s">
        <v>2915</v>
      </c>
      <c r="N593" s="56" t="s">
        <v>2916</v>
      </c>
      <c r="O593" s="56" t="s">
        <v>39</v>
      </c>
      <c r="P593" s="56" t="s">
        <v>2917</v>
      </c>
      <c r="Q593" s="56" t="s">
        <v>17</v>
      </c>
      <c r="R593" s="59"/>
      <c r="S593" s="56" t="s">
        <v>108</v>
      </c>
      <c r="T593" s="56" t="s">
        <v>108</v>
      </c>
      <c r="U593" s="57"/>
      <c r="V593" s="77"/>
      <c r="W593" s="62" t="s">
        <v>122</v>
      </c>
      <c r="X593" s="59"/>
      <c r="Y593" s="56" t="s">
        <v>108</v>
      </c>
      <c r="Z593" s="56" t="s">
        <v>121</v>
      </c>
      <c r="AA593" s="57">
        <v>43795</v>
      </c>
      <c r="AB593" s="63" t="s">
        <v>318</v>
      </c>
      <c r="AC593" s="64" t="s">
        <v>2918</v>
      </c>
      <c r="AD593" s="56" t="s">
        <v>97</v>
      </c>
      <c r="AE593" s="56" t="s">
        <v>90</v>
      </c>
      <c r="AF593" s="61"/>
      <c r="AG593" s="61"/>
      <c r="AH593" s="67"/>
      <c r="AI593" s="68"/>
      <c r="AJ593" s="69">
        <f t="shared" si="1"/>
        <v>1</v>
      </c>
      <c r="AK593" s="70"/>
      <c r="AL593" s="71"/>
      <c r="AM593" s="71"/>
      <c r="AN593" s="70"/>
      <c r="AO593" s="70"/>
      <c r="AP593" s="74">
        <f ca="1"/>
        <v>165</v>
      </c>
    </row>
    <row r="594" spans="1:42" ht="26.5">
      <c r="A594" s="55" t="s">
        <v>2919</v>
      </c>
      <c r="B594" s="56" t="s">
        <v>89</v>
      </c>
      <c r="C594" s="57">
        <v>43815</v>
      </c>
      <c r="D594" s="56" t="s">
        <v>131</v>
      </c>
      <c r="E594" s="56" t="s">
        <v>297</v>
      </c>
      <c r="F594" s="58" t="s">
        <v>106</v>
      </c>
      <c r="G594" s="58" t="s">
        <v>107</v>
      </c>
      <c r="H594" s="56" t="s">
        <v>140</v>
      </c>
      <c r="I594" s="59"/>
      <c r="J594" s="59">
        <f t="shared" si="140"/>
        <v>43845</v>
      </c>
      <c r="K594" s="56" t="s">
        <v>18</v>
      </c>
      <c r="L594" s="56" t="s">
        <v>18</v>
      </c>
      <c r="M594" s="60" t="s">
        <v>2920</v>
      </c>
      <c r="N594" s="56" t="s">
        <v>2921</v>
      </c>
      <c r="O594" s="56" t="s">
        <v>249</v>
      </c>
      <c r="P594" s="56" t="s">
        <v>2922</v>
      </c>
      <c r="Q594" s="56" t="s">
        <v>17</v>
      </c>
      <c r="R594" s="59"/>
      <c r="S594" s="56" t="s">
        <v>108</v>
      </c>
      <c r="T594" s="56" t="s">
        <v>108</v>
      </c>
      <c r="U594" s="57"/>
      <c r="V594" s="77"/>
      <c r="W594" s="62" t="s">
        <v>146</v>
      </c>
      <c r="X594" s="59"/>
      <c r="Y594" s="56" t="s">
        <v>108</v>
      </c>
      <c r="Z594" s="56" t="s">
        <v>121</v>
      </c>
      <c r="AA594" s="57">
        <v>43816</v>
      </c>
      <c r="AB594" s="63" t="s">
        <v>238</v>
      </c>
      <c r="AC594" s="64" t="s">
        <v>2923</v>
      </c>
      <c r="AD594" s="56" t="s">
        <v>97</v>
      </c>
      <c r="AE594" s="56" t="s">
        <v>131</v>
      </c>
      <c r="AF594" s="61"/>
      <c r="AG594" s="61"/>
      <c r="AH594" s="67"/>
      <c r="AI594" s="68"/>
      <c r="AJ594" s="69">
        <f t="shared" si="1"/>
        <v>1</v>
      </c>
      <c r="AK594" s="70"/>
      <c r="AL594" s="71"/>
      <c r="AM594" s="71"/>
      <c r="AN594" s="70"/>
      <c r="AO594" s="70"/>
      <c r="AP594" s="74">
        <f ca="1"/>
        <v>144</v>
      </c>
    </row>
    <row r="595" spans="1:42" ht="14.4">
      <c r="A595" s="55" t="s">
        <v>2924</v>
      </c>
      <c r="B595" s="56" t="s">
        <v>89</v>
      </c>
      <c r="C595" s="57">
        <v>43748</v>
      </c>
      <c r="D595" s="56" t="s">
        <v>90</v>
      </c>
      <c r="E595" s="56" t="s">
        <v>297</v>
      </c>
      <c r="F595" s="58" t="s">
        <v>106</v>
      </c>
      <c r="G595" s="58" t="s">
        <v>107</v>
      </c>
      <c r="H595" s="56" t="s">
        <v>140</v>
      </c>
      <c r="I595" s="59"/>
      <c r="J595" s="59">
        <f t="shared" si="140"/>
        <v>43778</v>
      </c>
      <c r="K595" s="56" t="s">
        <v>18</v>
      </c>
      <c r="L595" s="56" t="s">
        <v>18</v>
      </c>
      <c r="M595" s="60" t="s">
        <v>2925</v>
      </c>
      <c r="N595" s="56" t="s">
        <v>1784</v>
      </c>
      <c r="O595" s="56" t="s">
        <v>249</v>
      </c>
      <c r="P595" s="56" t="s">
        <v>2922</v>
      </c>
      <c r="Q595" s="56" t="s">
        <v>17</v>
      </c>
      <c r="R595" s="59"/>
      <c r="S595" s="56" t="s">
        <v>108</v>
      </c>
      <c r="T595" s="56" t="s">
        <v>108</v>
      </c>
      <c r="U595" s="57"/>
      <c r="V595" s="62" t="s">
        <v>122</v>
      </c>
      <c r="W595" s="76" t="s">
        <v>122</v>
      </c>
      <c r="X595" s="59"/>
      <c r="Y595" s="56" t="s">
        <v>108</v>
      </c>
      <c r="Z595" s="56" t="s">
        <v>121</v>
      </c>
      <c r="AA595" s="57">
        <v>43748</v>
      </c>
      <c r="AB595" s="63" t="s">
        <v>389</v>
      </c>
      <c r="AC595" s="64" t="s">
        <v>2926</v>
      </c>
      <c r="AD595" s="65" t="s">
        <v>97</v>
      </c>
      <c r="AE595" s="56" t="s">
        <v>90</v>
      </c>
      <c r="AF595" s="61"/>
      <c r="AG595" s="61"/>
      <c r="AH595" s="67"/>
      <c r="AI595" s="68"/>
      <c r="AJ595" s="69">
        <f t="shared" si="1"/>
        <v>0</v>
      </c>
      <c r="AK595" s="70"/>
      <c r="AL595" s="71"/>
      <c r="AM595" s="71"/>
      <c r="AN595" s="70"/>
      <c r="AO595" s="70"/>
      <c r="AP595" s="74">
        <f ca="1"/>
        <v>211</v>
      </c>
    </row>
    <row r="596" spans="1:42" ht="14.4">
      <c r="A596" s="55" t="s">
        <v>2927</v>
      </c>
      <c r="B596" s="56" t="s">
        <v>89</v>
      </c>
      <c r="C596" s="57">
        <v>43619</v>
      </c>
      <c r="D596" s="56" t="s">
        <v>90</v>
      </c>
      <c r="E596" s="56" t="s">
        <v>91</v>
      </c>
      <c r="F596" s="58" t="s">
        <v>92</v>
      </c>
      <c r="G596" s="58" t="s">
        <v>93</v>
      </c>
      <c r="H596" s="56" t="s">
        <v>91</v>
      </c>
      <c r="I596" s="57"/>
      <c r="J596" s="57">
        <f t="shared" si="140"/>
        <v>43649</v>
      </c>
      <c r="K596" s="56" t="s">
        <v>18</v>
      </c>
      <c r="L596" s="56" t="s">
        <v>18</v>
      </c>
      <c r="M596" s="60" t="s">
        <v>2928</v>
      </c>
      <c r="N596" s="56" t="s">
        <v>2929</v>
      </c>
      <c r="O596" s="56" t="s">
        <v>95</v>
      </c>
      <c r="P596" s="56" t="s">
        <v>2930</v>
      </c>
      <c r="Q596" s="56" t="s">
        <v>96</v>
      </c>
      <c r="R596" s="57"/>
      <c r="S596" s="56"/>
      <c r="T596" s="56"/>
      <c r="U596" s="57"/>
      <c r="V596" s="62"/>
      <c r="W596" s="62"/>
      <c r="X596" s="57"/>
      <c r="Y596" s="56"/>
      <c r="Z596" s="56" t="s">
        <v>121</v>
      </c>
      <c r="AA596" s="57">
        <v>43619</v>
      </c>
      <c r="AB596" s="63"/>
      <c r="AC596" s="64"/>
      <c r="AD596" s="65" t="s">
        <v>97</v>
      </c>
      <c r="AE596" s="56"/>
      <c r="AF596" s="61"/>
      <c r="AG596" s="61"/>
      <c r="AH596" s="67"/>
      <c r="AI596" s="68"/>
      <c r="AJ596" s="69">
        <f t="shared" si="1"/>
        <v>0</v>
      </c>
      <c r="AK596" s="70" t="str">
        <f t="shared" ref="AK596:AK598" si="147">IF(R596="","",SUM(R596+30))</f>
        <v/>
      </c>
      <c r="AL596" s="71" t="s">
        <v>17409</v>
      </c>
      <c r="AM596" s="71"/>
      <c r="AN596" s="70">
        <f t="shared" ref="AN596:AN598" si="148">IF(C596="","",SUM(C596+10))</f>
        <v>43629</v>
      </c>
      <c r="AO596" s="70"/>
      <c r="AP596" s="74">
        <f ca="1"/>
        <v>340</v>
      </c>
    </row>
    <row r="597" spans="1:42" ht="14.4">
      <c r="A597" s="55" t="s">
        <v>2931</v>
      </c>
      <c r="B597" s="56" t="s">
        <v>89</v>
      </c>
      <c r="C597" s="57">
        <v>43565</v>
      </c>
      <c r="D597" s="56" t="s">
        <v>131</v>
      </c>
      <c r="E597" s="56" t="s">
        <v>140</v>
      </c>
      <c r="F597" s="58" t="s">
        <v>106</v>
      </c>
      <c r="G597" s="58" t="s">
        <v>107</v>
      </c>
      <c r="H597" s="56" t="s">
        <v>140</v>
      </c>
      <c r="I597" s="57"/>
      <c r="J597" s="57">
        <f t="shared" si="140"/>
        <v>43595</v>
      </c>
      <c r="K597" s="56" t="s">
        <v>18</v>
      </c>
      <c r="L597" s="56" t="s">
        <v>18</v>
      </c>
      <c r="M597" s="60" t="s">
        <v>2932</v>
      </c>
      <c r="N597" s="56" t="s">
        <v>2933</v>
      </c>
      <c r="O597" s="56" t="s">
        <v>29</v>
      </c>
      <c r="P597" s="56" t="s">
        <v>2934</v>
      </c>
      <c r="Q597" s="56" t="s">
        <v>17</v>
      </c>
      <c r="R597" s="57"/>
      <c r="S597" s="56" t="s">
        <v>108</v>
      </c>
      <c r="T597" s="56" t="s">
        <v>108</v>
      </c>
      <c r="U597" s="57"/>
      <c r="V597" s="62"/>
      <c r="W597" s="62">
        <v>0</v>
      </c>
      <c r="X597" s="57"/>
      <c r="Y597" s="56" t="s">
        <v>108</v>
      </c>
      <c r="Z597" s="56" t="s">
        <v>121</v>
      </c>
      <c r="AA597" s="57">
        <v>43567</v>
      </c>
      <c r="AB597" s="63" t="s">
        <v>244</v>
      </c>
      <c r="AC597" s="60" t="s">
        <v>2935</v>
      </c>
      <c r="AD597" s="65" t="s">
        <v>97</v>
      </c>
      <c r="AE597" s="56"/>
      <c r="AF597" s="61"/>
      <c r="AG597" s="61"/>
      <c r="AH597" s="67"/>
      <c r="AI597" s="68"/>
      <c r="AJ597" s="69">
        <f t="shared" si="1"/>
        <v>2</v>
      </c>
      <c r="AK597" s="70" t="str">
        <f t="shared" si="147"/>
        <v/>
      </c>
      <c r="AL597" s="71" t="s">
        <v>17409</v>
      </c>
      <c r="AM597" s="71"/>
      <c r="AN597" s="70">
        <f t="shared" si="148"/>
        <v>43575</v>
      </c>
      <c r="AO597" s="70"/>
      <c r="AP597" s="74">
        <f ca="1"/>
        <v>394</v>
      </c>
    </row>
    <row r="598" spans="1:42" ht="14.4">
      <c r="A598" s="55" t="s">
        <v>2936</v>
      </c>
      <c r="B598" s="56" t="s">
        <v>89</v>
      </c>
      <c r="C598" s="57">
        <v>43507</v>
      </c>
      <c r="D598" s="56" t="s">
        <v>229</v>
      </c>
      <c r="E598" s="56" t="s">
        <v>140</v>
      </c>
      <c r="F598" s="58" t="s">
        <v>106</v>
      </c>
      <c r="G598" s="58" t="s">
        <v>107</v>
      </c>
      <c r="H598" s="56" t="s">
        <v>140</v>
      </c>
      <c r="I598" s="57"/>
      <c r="J598" s="57">
        <f t="shared" si="140"/>
        <v>43537</v>
      </c>
      <c r="K598" s="56" t="s">
        <v>18</v>
      </c>
      <c r="L598" s="56" t="s">
        <v>14</v>
      </c>
      <c r="M598" s="60" t="s">
        <v>503</v>
      </c>
      <c r="N598" s="56" t="s">
        <v>2937</v>
      </c>
      <c r="O598" s="56" t="s">
        <v>39</v>
      </c>
      <c r="P598" s="56" t="s">
        <v>504</v>
      </c>
      <c r="Q598" s="56" t="s">
        <v>17</v>
      </c>
      <c r="R598" s="57"/>
      <c r="S598" s="56" t="s">
        <v>108</v>
      </c>
      <c r="T598" s="56" t="s">
        <v>108</v>
      </c>
      <c r="U598" s="57"/>
      <c r="V598" s="62"/>
      <c r="W598" s="62" t="s">
        <v>108</v>
      </c>
      <c r="X598" s="57"/>
      <c r="Y598" s="56" t="s">
        <v>108</v>
      </c>
      <c r="Z598" s="56" t="s">
        <v>123</v>
      </c>
      <c r="AA598" s="57">
        <v>43507</v>
      </c>
      <c r="AB598" s="63" t="s">
        <v>147</v>
      </c>
      <c r="AC598" s="64" t="s">
        <v>2938</v>
      </c>
      <c r="AD598" s="65" t="s">
        <v>705</v>
      </c>
      <c r="AE598" s="65"/>
      <c r="AF598" s="66"/>
      <c r="AG598" s="66"/>
      <c r="AH598" s="67"/>
      <c r="AI598" s="68"/>
      <c r="AJ598" s="69">
        <f t="shared" si="1"/>
        <v>0</v>
      </c>
      <c r="AK598" s="70" t="str">
        <f t="shared" si="147"/>
        <v/>
      </c>
      <c r="AL598" s="71" t="s">
        <v>17409</v>
      </c>
      <c r="AM598" s="71"/>
      <c r="AN598" s="70">
        <f t="shared" si="148"/>
        <v>43517</v>
      </c>
      <c r="AO598" s="70"/>
      <c r="AP598" s="74">
        <f ca="1"/>
        <v>452</v>
      </c>
    </row>
    <row r="599" spans="1:42" ht="14.4">
      <c r="A599" s="55" t="s">
        <v>2939</v>
      </c>
      <c r="B599" s="56" t="s">
        <v>89</v>
      </c>
      <c r="C599" s="57">
        <v>43818</v>
      </c>
      <c r="D599" s="56" t="s">
        <v>131</v>
      </c>
      <c r="E599" s="56" t="s">
        <v>297</v>
      </c>
      <c r="F599" s="58" t="s">
        <v>106</v>
      </c>
      <c r="G599" s="58" t="s">
        <v>107</v>
      </c>
      <c r="H599" s="56" t="s">
        <v>140</v>
      </c>
      <c r="I599" s="59"/>
      <c r="J599" s="59">
        <f t="shared" si="140"/>
        <v>43848</v>
      </c>
      <c r="K599" s="56" t="s">
        <v>18</v>
      </c>
      <c r="L599" s="56"/>
      <c r="M599" s="60" t="s">
        <v>2940</v>
      </c>
      <c r="N599" s="56" t="s">
        <v>2941</v>
      </c>
      <c r="O599" s="56"/>
      <c r="P599" s="56" t="s">
        <v>108</v>
      </c>
      <c r="Q599" s="56" t="s">
        <v>288</v>
      </c>
      <c r="R599" s="59"/>
      <c r="S599" s="56" t="s">
        <v>108</v>
      </c>
      <c r="T599" s="56" t="s">
        <v>108</v>
      </c>
      <c r="U599" s="57"/>
      <c r="V599" s="77"/>
      <c r="W599" s="62" t="s">
        <v>108</v>
      </c>
      <c r="X599" s="59"/>
      <c r="Y599" s="56" t="s">
        <v>108</v>
      </c>
      <c r="Z599" s="56" t="s">
        <v>108</v>
      </c>
      <c r="AA599" s="57">
        <v>43822</v>
      </c>
      <c r="AB599" s="63" t="s">
        <v>238</v>
      </c>
      <c r="AC599" s="64" t="s">
        <v>2942</v>
      </c>
      <c r="AD599" s="56" t="s">
        <v>118</v>
      </c>
      <c r="AE599" s="56"/>
      <c r="AF599" s="61"/>
      <c r="AG599" s="61"/>
      <c r="AH599" s="67"/>
      <c r="AI599" s="68"/>
      <c r="AJ599" s="69">
        <f t="shared" si="1"/>
        <v>4</v>
      </c>
      <c r="AK599" s="70"/>
      <c r="AL599" s="71"/>
      <c r="AM599" s="71"/>
      <c r="AN599" s="70"/>
      <c r="AO599" s="70"/>
      <c r="AP599" s="74">
        <f ca="1"/>
        <v>141</v>
      </c>
    </row>
    <row r="600" spans="1:42" ht="14.4">
      <c r="A600" s="55" t="s">
        <v>2943</v>
      </c>
      <c r="B600" s="56" t="s">
        <v>89</v>
      </c>
      <c r="C600" s="57">
        <v>43780</v>
      </c>
      <c r="D600" s="56" t="s">
        <v>90</v>
      </c>
      <c r="E600" s="56" t="s">
        <v>12</v>
      </c>
      <c r="F600" s="58" t="s">
        <v>106</v>
      </c>
      <c r="G600" s="58" t="s">
        <v>107</v>
      </c>
      <c r="H600" s="56" t="s">
        <v>12</v>
      </c>
      <c r="I600" s="59"/>
      <c r="J600" s="59">
        <f t="shared" si="140"/>
        <v>43810</v>
      </c>
      <c r="K600" s="56" t="s">
        <v>18</v>
      </c>
      <c r="L600" s="56" t="s">
        <v>14</v>
      </c>
      <c r="M600" s="60" t="s">
        <v>2944</v>
      </c>
      <c r="N600" s="56" t="s">
        <v>2945</v>
      </c>
      <c r="O600" s="56" t="s">
        <v>143</v>
      </c>
      <c r="P600" s="56"/>
      <c r="Q600" s="56" t="s">
        <v>17</v>
      </c>
      <c r="R600" s="59"/>
      <c r="S600" s="56" t="s">
        <v>108</v>
      </c>
      <c r="T600" s="56" t="s">
        <v>108</v>
      </c>
      <c r="U600" s="57"/>
      <c r="V600" s="77"/>
      <c r="W600" s="77"/>
      <c r="X600" s="59"/>
      <c r="Y600" s="61"/>
      <c r="Z600" s="56" t="s">
        <v>123</v>
      </c>
      <c r="AA600" s="57">
        <v>43783</v>
      </c>
      <c r="AB600" s="75"/>
      <c r="AC600" s="64" t="s">
        <v>2946</v>
      </c>
      <c r="AD600" s="56" t="s">
        <v>224</v>
      </c>
      <c r="AE600" s="56" t="s">
        <v>90</v>
      </c>
      <c r="AF600" s="61"/>
      <c r="AG600" s="61"/>
      <c r="AH600" s="67"/>
      <c r="AI600" s="68"/>
      <c r="AJ600" s="69">
        <f t="shared" si="1"/>
        <v>3</v>
      </c>
      <c r="AK600" s="70"/>
      <c r="AL600" s="71"/>
      <c r="AM600" s="71"/>
      <c r="AN600" s="70"/>
      <c r="AO600" s="70"/>
      <c r="AP600" s="74">
        <f ca="1"/>
        <v>179</v>
      </c>
    </row>
    <row r="601" spans="1:42" ht="14.4">
      <c r="A601" s="55" t="s">
        <v>2947</v>
      </c>
      <c r="B601" s="56" t="s">
        <v>89</v>
      </c>
      <c r="C601" s="57">
        <v>43578</v>
      </c>
      <c r="D601" s="56" t="s">
        <v>131</v>
      </c>
      <c r="E601" s="56" t="s">
        <v>112</v>
      </c>
      <c r="F601" s="58" t="s">
        <v>106</v>
      </c>
      <c r="G601" s="58" t="s">
        <v>113</v>
      </c>
      <c r="H601" s="56" t="s">
        <v>112</v>
      </c>
      <c r="I601" s="59"/>
      <c r="J601" s="59">
        <f t="shared" si="140"/>
        <v>43608</v>
      </c>
      <c r="K601" s="56" t="s">
        <v>18</v>
      </c>
      <c r="L601" s="56" t="s">
        <v>18</v>
      </c>
      <c r="M601" s="60" t="s">
        <v>2948</v>
      </c>
      <c r="N601" s="56" t="s">
        <v>2949</v>
      </c>
      <c r="O601" s="56" t="s">
        <v>172</v>
      </c>
      <c r="P601" s="56" t="s">
        <v>2950</v>
      </c>
      <c r="Q601" s="56" t="s">
        <v>116</v>
      </c>
      <c r="R601" s="59"/>
      <c r="S601" s="56" t="s">
        <v>18</v>
      </c>
      <c r="T601" s="56" t="s">
        <v>14</v>
      </c>
      <c r="U601" s="57">
        <v>43579</v>
      </c>
      <c r="V601" s="62"/>
      <c r="W601" s="62">
        <v>31.75</v>
      </c>
      <c r="X601" s="57">
        <v>43585</v>
      </c>
      <c r="Y601" s="56" t="s">
        <v>108</v>
      </c>
      <c r="Z601" s="56" t="s">
        <v>121</v>
      </c>
      <c r="AA601" s="57">
        <v>43585</v>
      </c>
      <c r="AB601" s="63" t="s">
        <v>244</v>
      </c>
      <c r="AC601" s="64" t="s">
        <v>2951</v>
      </c>
      <c r="AD601" s="65" t="s">
        <v>97</v>
      </c>
      <c r="AE601" s="56" t="s">
        <v>119</v>
      </c>
      <c r="AF601" s="61"/>
      <c r="AG601" s="61"/>
      <c r="AH601" s="67"/>
      <c r="AI601" s="68"/>
      <c r="AJ601" s="69">
        <f t="shared" si="1"/>
        <v>7</v>
      </c>
      <c r="AK601" s="70" t="str">
        <f t="shared" ref="AK601:AK603" si="149">IF(R601="","",SUM(R601+30))</f>
        <v/>
      </c>
      <c r="AL601" s="71" t="s">
        <v>17409</v>
      </c>
      <c r="AM601" s="71"/>
      <c r="AN601" s="70">
        <f t="shared" ref="AN601:AN603" si="150">IF(C601="","",SUM(C601+10))</f>
        <v>43588</v>
      </c>
      <c r="AO601" s="70"/>
      <c r="AP601" s="74">
        <f ca="1"/>
        <v>381</v>
      </c>
    </row>
    <row r="602" spans="1:42" ht="14.4">
      <c r="A602" s="55" t="s">
        <v>2952</v>
      </c>
      <c r="B602" s="56" t="s">
        <v>89</v>
      </c>
      <c r="C602" s="57">
        <v>43635</v>
      </c>
      <c r="D602" s="56" t="s">
        <v>119</v>
      </c>
      <c r="E602" s="56" t="s">
        <v>12</v>
      </c>
      <c r="F602" s="58" t="s">
        <v>106</v>
      </c>
      <c r="G602" s="58" t="s">
        <v>107</v>
      </c>
      <c r="H602" s="56" t="s">
        <v>12</v>
      </c>
      <c r="I602" s="57"/>
      <c r="J602" s="57">
        <f t="shared" si="140"/>
        <v>43665</v>
      </c>
      <c r="K602" s="56" t="s">
        <v>18</v>
      </c>
      <c r="L602" s="56" t="s">
        <v>18</v>
      </c>
      <c r="M602" s="60" t="s">
        <v>624</v>
      </c>
      <c r="N602" s="56" t="s">
        <v>2953</v>
      </c>
      <c r="O602" s="56" t="s">
        <v>37</v>
      </c>
      <c r="P602" s="56" t="s">
        <v>2954</v>
      </c>
      <c r="Q602" s="56" t="s">
        <v>17</v>
      </c>
      <c r="R602" s="57"/>
      <c r="S602" s="56"/>
      <c r="T602" s="56"/>
      <c r="U602" s="57"/>
      <c r="V602" s="62"/>
      <c r="W602" s="62"/>
      <c r="X602" s="57"/>
      <c r="Y602" s="56"/>
      <c r="Z602" s="56" t="s">
        <v>121</v>
      </c>
      <c r="AA602" s="57">
        <v>43657</v>
      </c>
      <c r="AB602" s="63"/>
      <c r="AC602" s="64"/>
      <c r="AD602" s="65" t="s">
        <v>97</v>
      </c>
      <c r="AE602" s="56" t="s">
        <v>119</v>
      </c>
      <c r="AF602" s="61"/>
      <c r="AG602" s="61"/>
      <c r="AH602" s="67"/>
      <c r="AI602" s="68"/>
      <c r="AJ602" s="69">
        <f t="shared" si="1"/>
        <v>22</v>
      </c>
      <c r="AK602" s="70" t="str">
        <f t="shared" si="149"/>
        <v/>
      </c>
      <c r="AL602" s="71" t="s">
        <v>17409</v>
      </c>
      <c r="AM602" s="71"/>
      <c r="AN602" s="70">
        <f t="shared" si="150"/>
        <v>43645</v>
      </c>
      <c r="AO602" s="70"/>
      <c r="AP602" s="74">
        <f ca="1"/>
        <v>324</v>
      </c>
    </row>
    <row r="603" spans="1:42" ht="14.4">
      <c r="A603" s="55" t="s">
        <v>2955</v>
      </c>
      <c r="B603" s="56" t="s">
        <v>89</v>
      </c>
      <c r="C603" s="57">
        <v>43725</v>
      </c>
      <c r="D603" s="56" t="s">
        <v>119</v>
      </c>
      <c r="E603" s="56" t="s">
        <v>196</v>
      </c>
      <c r="F603" s="58" t="s">
        <v>106</v>
      </c>
      <c r="G603" s="58" t="s">
        <v>113</v>
      </c>
      <c r="H603" s="56" t="s">
        <v>112</v>
      </c>
      <c r="I603" s="59"/>
      <c r="J603" s="59">
        <f t="shared" si="140"/>
        <v>43755</v>
      </c>
      <c r="K603" s="56" t="s">
        <v>18</v>
      </c>
      <c r="L603" s="56" t="s">
        <v>14</v>
      </c>
      <c r="M603" s="60" t="s">
        <v>2956</v>
      </c>
      <c r="N603" s="56" t="s">
        <v>891</v>
      </c>
      <c r="O603" s="56" t="s">
        <v>249</v>
      </c>
      <c r="P603" s="56" t="s">
        <v>892</v>
      </c>
      <c r="Q603" s="56" t="s">
        <v>116</v>
      </c>
      <c r="R603" s="57">
        <v>43739</v>
      </c>
      <c r="S603" s="56" t="s">
        <v>108</v>
      </c>
      <c r="T603" s="56" t="s">
        <v>108</v>
      </c>
      <c r="U603" s="57"/>
      <c r="V603" s="77"/>
      <c r="W603" s="62" t="s">
        <v>108</v>
      </c>
      <c r="X603" s="59"/>
      <c r="Y603" s="56" t="s">
        <v>108</v>
      </c>
      <c r="Z603" s="56" t="s">
        <v>123</v>
      </c>
      <c r="AA603" s="57">
        <v>43739</v>
      </c>
      <c r="AB603" s="75"/>
      <c r="AC603" s="64" t="s">
        <v>2957</v>
      </c>
      <c r="AD603" s="56" t="s">
        <v>118</v>
      </c>
      <c r="AE603" s="56" t="s">
        <v>119</v>
      </c>
      <c r="AF603" s="61"/>
      <c r="AG603" s="61"/>
      <c r="AH603" s="67"/>
      <c r="AI603" s="68"/>
      <c r="AJ603" s="69">
        <f t="shared" si="1"/>
        <v>14</v>
      </c>
      <c r="AK603" s="70">
        <f t="shared" si="149"/>
        <v>43769</v>
      </c>
      <c r="AL603" s="71">
        <v>30</v>
      </c>
      <c r="AM603" s="71"/>
      <c r="AN603" s="70">
        <f t="shared" si="150"/>
        <v>43735</v>
      </c>
      <c r="AO603" s="70"/>
      <c r="AP603" s="74">
        <f ca="1"/>
        <v>234</v>
      </c>
    </row>
    <row r="604" spans="1:42" ht="14.4">
      <c r="A604" s="55" t="s">
        <v>2958</v>
      </c>
      <c r="B604" s="56" t="s">
        <v>89</v>
      </c>
      <c r="C604" s="57">
        <v>43740</v>
      </c>
      <c r="D604" s="56" t="s">
        <v>119</v>
      </c>
      <c r="E604" s="56" t="s">
        <v>196</v>
      </c>
      <c r="F604" s="58" t="s">
        <v>106</v>
      </c>
      <c r="G604" s="58" t="s">
        <v>113</v>
      </c>
      <c r="H604" s="56" t="s">
        <v>112</v>
      </c>
      <c r="I604" s="59"/>
      <c r="J604" s="59">
        <f t="shared" si="140"/>
        <v>43770</v>
      </c>
      <c r="K604" s="56" t="s">
        <v>18</v>
      </c>
      <c r="L604" s="56" t="s">
        <v>14</v>
      </c>
      <c r="M604" s="60" t="s">
        <v>2956</v>
      </c>
      <c r="N604" s="56" t="s">
        <v>2959</v>
      </c>
      <c r="O604" s="56" t="s">
        <v>13</v>
      </c>
      <c r="P604" s="56" t="s">
        <v>2960</v>
      </c>
      <c r="Q604" s="56" t="s">
        <v>116</v>
      </c>
      <c r="R604" s="57">
        <v>43742</v>
      </c>
      <c r="S604" s="56" t="s">
        <v>108</v>
      </c>
      <c r="T604" s="56" t="s">
        <v>108</v>
      </c>
      <c r="U604" s="57"/>
      <c r="V604" s="77"/>
      <c r="W604" s="62" t="s">
        <v>108</v>
      </c>
      <c r="X604" s="59"/>
      <c r="Y604" s="56" t="s">
        <v>200</v>
      </c>
      <c r="Z604" s="56" t="s">
        <v>123</v>
      </c>
      <c r="AA604" s="57">
        <v>43742</v>
      </c>
      <c r="AB604" s="75"/>
      <c r="AC604" s="64" t="s">
        <v>2961</v>
      </c>
      <c r="AD604" s="56" t="s">
        <v>118</v>
      </c>
      <c r="AE604" s="56" t="s">
        <v>90</v>
      </c>
      <c r="AF604" s="61"/>
      <c r="AG604" s="61"/>
      <c r="AH604" s="67"/>
      <c r="AI604" s="68"/>
      <c r="AJ604" s="69">
        <f t="shared" si="1"/>
        <v>2</v>
      </c>
      <c r="AK604" s="70"/>
      <c r="AL604" s="71"/>
      <c r="AM604" s="71"/>
      <c r="AN604" s="70"/>
      <c r="AO604" s="70"/>
      <c r="AP604" s="74">
        <f ca="1"/>
        <v>219</v>
      </c>
    </row>
    <row r="605" spans="1:42" ht="14.4">
      <c r="A605" s="55" t="s">
        <v>2962</v>
      </c>
      <c r="B605" s="56" t="s">
        <v>89</v>
      </c>
      <c r="C605" s="57">
        <v>43621</v>
      </c>
      <c r="D605" s="56" t="s">
        <v>119</v>
      </c>
      <c r="E605" s="56" t="s">
        <v>140</v>
      </c>
      <c r="F605" s="58" t="s">
        <v>106</v>
      </c>
      <c r="G605" s="58" t="s">
        <v>107</v>
      </c>
      <c r="H605" s="56" t="s">
        <v>140</v>
      </c>
      <c r="I605" s="57"/>
      <c r="J605" s="57">
        <f t="shared" si="140"/>
        <v>43651</v>
      </c>
      <c r="K605" s="56" t="s">
        <v>18</v>
      </c>
      <c r="L605" s="56" t="s">
        <v>18</v>
      </c>
      <c r="M605" s="60" t="s">
        <v>2963</v>
      </c>
      <c r="N605" s="56" t="s">
        <v>2964</v>
      </c>
      <c r="O605" s="56" t="s">
        <v>189</v>
      </c>
      <c r="P605" s="56" t="s">
        <v>2721</v>
      </c>
      <c r="Q605" s="56" t="s">
        <v>17</v>
      </c>
      <c r="R605" s="57"/>
      <c r="S605" s="56" t="s">
        <v>108</v>
      </c>
      <c r="T605" s="56" t="s">
        <v>108</v>
      </c>
      <c r="U605" s="57"/>
      <c r="V605" s="62"/>
      <c r="W605" s="62">
        <v>0</v>
      </c>
      <c r="X605" s="57"/>
      <c r="Y605" s="56" t="s">
        <v>108</v>
      </c>
      <c r="Z605" s="56" t="s">
        <v>121</v>
      </c>
      <c r="AA605" s="57">
        <v>43621</v>
      </c>
      <c r="AB605" s="63" t="s">
        <v>484</v>
      </c>
      <c r="AC605" s="64" t="s">
        <v>2965</v>
      </c>
      <c r="AD605" s="65" t="s">
        <v>97</v>
      </c>
      <c r="AE605" s="56" t="s">
        <v>90</v>
      </c>
      <c r="AF605" s="61"/>
      <c r="AG605" s="61"/>
      <c r="AH605" s="67"/>
      <c r="AI605" s="68"/>
      <c r="AJ605" s="69">
        <f t="shared" si="1"/>
        <v>0</v>
      </c>
      <c r="AK605" s="70" t="str">
        <f t="shared" ref="AK605:AK608" si="151">IF(R605="","",SUM(R605+30))</f>
        <v/>
      </c>
      <c r="AL605" s="71" t="s">
        <v>17409</v>
      </c>
      <c r="AM605" s="71"/>
      <c r="AN605" s="70">
        <f t="shared" ref="AN605:AN606" si="152">IF(C605="","",SUM(C605+10))</f>
        <v>43631</v>
      </c>
      <c r="AO605" s="70"/>
      <c r="AP605" s="74">
        <f ca="1"/>
        <v>338</v>
      </c>
    </row>
    <row r="606" spans="1:42" ht="14.4">
      <c r="A606" s="55" t="s">
        <v>2966</v>
      </c>
      <c r="B606" s="56" t="s">
        <v>89</v>
      </c>
      <c r="C606" s="57">
        <v>43669</v>
      </c>
      <c r="D606" s="56" t="s">
        <v>119</v>
      </c>
      <c r="E606" s="56" t="s">
        <v>105</v>
      </c>
      <c r="F606" s="58" t="s">
        <v>106</v>
      </c>
      <c r="G606" s="58" t="s">
        <v>107</v>
      </c>
      <c r="H606" s="56" t="s">
        <v>105</v>
      </c>
      <c r="I606" s="57"/>
      <c r="J606" s="57">
        <f t="shared" si="140"/>
        <v>43699</v>
      </c>
      <c r="K606" s="56" t="s">
        <v>18</v>
      </c>
      <c r="L606" s="56" t="s">
        <v>18</v>
      </c>
      <c r="M606" s="60" t="s">
        <v>2967</v>
      </c>
      <c r="N606" s="56" t="s">
        <v>2968</v>
      </c>
      <c r="O606" s="56" t="s">
        <v>33</v>
      </c>
      <c r="P606" s="56" t="s">
        <v>2969</v>
      </c>
      <c r="Q606" s="56" t="s">
        <v>133</v>
      </c>
      <c r="R606" s="57"/>
      <c r="S606" s="56" t="s">
        <v>108</v>
      </c>
      <c r="T606" s="56" t="s">
        <v>108</v>
      </c>
      <c r="U606" s="57"/>
      <c r="V606" s="62"/>
      <c r="W606" s="62"/>
      <c r="X606" s="57"/>
      <c r="Y606" s="56" t="s">
        <v>108</v>
      </c>
      <c r="Z606" s="56" t="s">
        <v>121</v>
      </c>
      <c r="AA606" s="57">
        <v>43669</v>
      </c>
      <c r="AB606" s="63" t="s">
        <v>163</v>
      </c>
      <c r="AC606" s="64" t="s">
        <v>2970</v>
      </c>
      <c r="AD606" s="65" t="s">
        <v>97</v>
      </c>
      <c r="AE606" s="56" t="s">
        <v>131</v>
      </c>
      <c r="AF606" s="61"/>
      <c r="AG606" s="61"/>
      <c r="AH606" s="67"/>
      <c r="AI606" s="68"/>
      <c r="AJ606" s="69">
        <f t="shared" si="1"/>
        <v>0</v>
      </c>
      <c r="AK606" s="70" t="str">
        <f t="shared" si="151"/>
        <v/>
      </c>
      <c r="AL606" s="71" t="s">
        <v>17409</v>
      </c>
      <c r="AM606" s="71"/>
      <c r="AN606" s="70">
        <f t="shared" si="152"/>
        <v>43679</v>
      </c>
      <c r="AO606" s="70"/>
      <c r="AP606" s="74">
        <f ca="1"/>
        <v>290</v>
      </c>
    </row>
    <row r="607" spans="1:42" ht="14.4">
      <c r="A607" s="55" t="s">
        <v>2971</v>
      </c>
      <c r="B607" s="56" t="s">
        <v>89</v>
      </c>
      <c r="C607" s="57">
        <v>43755</v>
      </c>
      <c r="D607" s="56" t="s">
        <v>119</v>
      </c>
      <c r="E607" s="56" t="s">
        <v>129</v>
      </c>
      <c r="F607" s="58" t="s">
        <v>106</v>
      </c>
      <c r="G607" s="58" t="s">
        <v>107</v>
      </c>
      <c r="H607" s="56" t="s">
        <v>129</v>
      </c>
      <c r="I607" s="59"/>
      <c r="J607" s="59">
        <f t="shared" si="140"/>
        <v>43785</v>
      </c>
      <c r="K607" s="56" t="s">
        <v>18</v>
      </c>
      <c r="L607" s="56" t="s">
        <v>14</v>
      </c>
      <c r="M607" s="60" t="s">
        <v>2963</v>
      </c>
      <c r="N607" s="56" t="s">
        <v>2972</v>
      </c>
      <c r="O607" s="56" t="s">
        <v>22</v>
      </c>
      <c r="P607" s="56" t="s">
        <v>2973</v>
      </c>
      <c r="Q607" s="56" t="s">
        <v>17</v>
      </c>
      <c r="R607" s="59"/>
      <c r="S607" s="56" t="s">
        <v>108</v>
      </c>
      <c r="T607" s="56" t="s">
        <v>108</v>
      </c>
      <c r="U607" s="57"/>
      <c r="V607" s="77"/>
      <c r="W607" s="62" t="s">
        <v>108</v>
      </c>
      <c r="X607" s="59"/>
      <c r="Y607" s="56" t="s">
        <v>292</v>
      </c>
      <c r="Z607" s="56" t="s">
        <v>121</v>
      </c>
      <c r="AA607" s="57">
        <v>43770</v>
      </c>
      <c r="AB607" s="63" t="s">
        <v>389</v>
      </c>
      <c r="AC607" s="64" t="s">
        <v>2974</v>
      </c>
      <c r="AD607" s="56" t="s">
        <v>294</v>
      </c>
      <c r="AE607" s="56" t="s">
        <v>119</v>
      </c>
      <c r="AF607" s="61"/>
      <c r="AG607" s="61"/>
      <c r="AH607" s="67"/>
      <c r="AI607" s="68"/>
      <c r="AJ607" s="69">
        <f t="shared" si="1"/>
        <v>15</v>
      </c>
      <c r="AK607" s="70" t="str">
        <f t="shared" si="151"/>
        <v/>
      </c>
      <c r="AL607" s="71" t="s">
        <v>17409</v>
      </c>
      <c r="AM607" s="71"/>
      <c r="AN607" s="70"/>
      <c r="AO607" s="70"/>
      <c r="AP607" s="74">
        <f ca="1"/>
        <v>204</v>
      </c>
    </row>
    <row r="608" spans="1:42" ht="14.4">
      <c r="A608" s="55" t="s">
        <v>2975</v>
      </c>
      <c r="B608" s="56" t="s">
        <v>89</v>
      </c>
      <c r="C608" s="57">
        <v>43641</v>
      </c>
      <c r="D608" s="56" t="s">
        <v>90</v>
      </c>
      <c r="E608" s="56" t="s">
        <v>12</v>
      </c>
      <c r="F608" s="58" t="s">
        <v>106</v>
      </c>
      <c r="G608" s="58" t="s">
        <v>107</v>
      </c>
      <c r="H608" s="56" t="s">
        <v>12</v>
      </c>
      <c r="I608" s="57"/>
      <c r="J608" s="57">
        <f t="shared" si="140"/>
        <v>43671</v>
      </c>
      <c r="K608" s="56" t="s">
        <v>18</v>
      </c>
      <c r="L608" s="56" t="s">
        <v>18</v>
      </c>
      <c r="M608" s="60" t="s">
        <v>2976</v>
      </c>
      <c r="N608" s="56" t="s">
        <v>2977</v>
      </c>
      <c r="O608" s="56" t="s">
        <v>172</v>
      </c>
      <c r="P608" s="56" t="s">
        <v>2978</v>
      </c>
      <c r="Q608" s="56" t="s">
        <v>17</v>
      </c>
      <c r="R608" s="57"/>
      <c r="S608" s="56"/>
      <c r="T608" s="56"/>
      <c r="U608" s="57"/>
      <c r="V608" s="62"/>
      <c r="W608" s="62"/>
      <c r="X608" s="57"/>
      <c r="Y608" s="56"/>
      <c r="Z608" s="56" t="s">
        <v>121</v>
      </c>
      <c r="AA608" s="57">
        <v>43657</v>
      </c>
      <c r="AB608" s="63"/>
      <c r="AC608" s="64" t="s">
        <v>2979</v>
      </c>
      <c r="AD608" s="65" t="s">
        <v>97</v>
      </c>
      <c r="AE608" s="56" t="s">
        <v>90</v>
      </c>
      <c r="AF608" s="61"/>
      <c r="AG608" s="61"/>
      <c r="AH608" s="67"/>
      <c r="AI608" s="68"/>
      <c r="AJ608" s="69">
        <f t="shared" si="1"/>
        <v>16</v>
      </c>
      <c r="AK608" s="70" t="str">
        <f t="shared" si="151"/>
        <v/>
      </c>
      <c r="AL608" s="71" t="s">
        <v>17409</v>
      </c>
      <c r="AM608" s="71"/>
      <c r="AN608" s="70">
        <f>IF(C608="","",SUM(C608+10))</f>
        <v>43651</v>
      </c>
      <c r="AO608" s="70"/>
      <c r="AP608" s="74">
        <f ca="1"/>
        <v>318</v>
      </c>
    </row>
    <row r="609" spans="1:42" ht="14.4">
      <c r="A609" s="55" t="s">
        <v>2980</v>
      </c>
      <c r="B609" s="56" t="s">
        <v>89</v>
      </c>
      <c r="C609" s="57">
        <v>43747</v>
      </c>
      <c r="D609" s="56" t="s">
        <v>90</v>
      </c>
      <c r="E609" s="56" t="s">
        <v>140</v>
      </c>
      <c r="F609" s="58" t="s">
        <v>106</v>
      </c>
      <c r="G609" s="58" t="s">
        <v>107</v>
      </c>
      <c r="H609" s="56" t="s">
        <v>140</v>
      </c>
      <c r="I609" s="59"/>
      <c r="J609" s="59">
        <f t="shared" si="140"/>
        <v>43777</v>
      </c>
      <c r="K609" s="56" t="s">
        <v>18</v>
      </c>
      <c r="L609" s="56" t="s">
        <v>18</v>
      </c>
      <c r="M609" s="60" t="s">
        <v>2981</v>
      </c>
      <c r="N609" s="56" t="s">
        <v>2982</v>
      </c>
      <c r="O609" s="56" t="s">
        <v>33</v>
      </c>
      <c r="P609" s="56" t="s">
        <v>2983</v>
      </c>
      <c r="Q609" s="56" t="s">
        <v>17</v>
      </c>
      <c r="R609" s="59"/>
      <c r="S609" s="56" t="s">
        <v>108</v>
      </c>
      <c r="T609" s="56" t="s">
        <v>108</v>
      </c>
      <c r="U609" s="57"/>
      <c r="V609" s="62" t="s">
        <v>122</v>
      </c>
      <c r="W609" s="76" t="s">
        <v>122</v>
      </c>
      <c r="X609" s="59"/>
      <c r="Y609" s="56" t="s">
        <v>108</v>
      </c>
      <c r="Z609" s="56" t="s">
        <v>121</v>
      </c>
      <c r="AA609" s="57">
        <v>43755</v>
      </c>
      <c r="AB609" s="63" t="s">
        <v>389</v>
      </c>
      <c r="AC609" s="64" t="s">
        <v>2984</v>
      </c>
      <c r="AD609" s="65" t="s">
        <v>97</v>
      </c>
      <c r="AE609" s="56" t="s">
        <v>131</v>
      </c>
      <c r="AF609" s="61"/>
      <c r="AG609" s="61"/>
      <c r="AH609" s="67"/>
      <c r="AI609" s="68"/>
      <c r="AJ609" s="69">
        <f t="shared" si="1"/>
        <v>8</v>
      </c>
      <c r="AK609" s="70"/>
      <c r="AL609" s="71"/>
      <c r="AM609" s="71"/>
      <c r="AN609" s="70"/>
      <c r="AO609" s="70"/>
      <c r="AP609" s="74">
        <f ca="1"/>
        <v>212</v>
      </c>
    </row>
    <row r="610" spans="1:42" ht="14.4">
      <c r="A610" s="55" t="s">
        <v>2985</v>
      </c>
      <c r="B610" s="56" t="s">
        <v>89</v>
      </c>
      <c r="C610" s="57">
        <v>43742</v>
      </c>
      <c r="D610" s="56" t="s">
        <v>90</v>
      </c>
      <c r="E610" s="56" t="s">
        <v>297</v>
      </c>
      <c r="F610" s="58" t="s">
        <v>214</v>
      </c>
      <c r="G610" s="58" t="s">
        <v>214</v>
      </c>
      <c r="H610" s="56" t="s">
        <v>276</v>
      </c>
      <c r="I610" s="59"/>
      <c r="J610" s="59">
        <f t="shared" si="140"/>
        <v>43772</v>
      </c>
      <c r="K610" s="56" t="s">
        <v>18</v>
      </c>
      <c r="L610" s="56" t="s">
        <v>18</v>
      </c>
      <c r="M610" s="60" t="s">
        <v>2986</v>
      </c>
      <c r="N610" s="56"/>
      <c r="O610" s="56"/>
      <c r="P610" s="56" t="s">
        <v>2987</v>
      </c>
      <c r="Q610" s="56" t="s">
        <v>478</v>
      </c>
      <c r="R610" s="59"/>
      <c r="S610" s="56" t="s">
        <v>108</v>
      </c>
      <c r="T610" s="56" t="s">
        <v>108</v>
      </c>
      <c r="U610" s="57"/>
      <c r="V610" s="77"/>
      <c r="W610" s="62" t="s">
        <v>146</v>
      </c>
      <c r="X610" s="59"/>
      <c r="Y610" s="56" t="s">
        <v>108</v>
      </c>
      <c r="Z610" s="56" t="s">
        <v>121</v>
      </c>
      <c r="AA610" s="57">
        <v>43749</v>
      </c>
      <c r="AB610" s="75"/>
      <c r="AC610" s="64" t="s">
        <v>2988</v>
      </c>
      <c r="AD610" s="65" t="s">
        <v>97</v>
      </c>
      <c r="AE610" s="56" t="s">
        <v>119</v>
      </c>
      <c r="AF610" s="61"/>
      <c r="AG610" s="61"/>
      <c r="AH610" s="67"/>
      <c r="AI610" s="68"/>
      <c r="AJ610" s="69">
        <f t="shared" si="1"/>
        <v>7</v>
      </c>
      <c r="AK610" s="70"/>
      <c r="AL610" s="71"/>
      <c r="AM610" s="71"/>
      <c r="AN610" s="70"/>
      <c r="AO610" s="70"/>
      <c r="AP610" s="74">
        <f ca="1"/>
        <v>217</v>
      </c>
    </row>
    <row r="611" spans="1:42" ht="14.4">
      <c r="A611" s="55" t="s">
        <v>2989</v>
      </c>
      <c r="B611" s="56" t="s">
        <v>89</v>
      </c>
      <c r="C611" s="57">
        <v>43745</v>
      </c>
      <c r="D611" s="56" t="s">
        <v>119</v>
      </c>
      <c r="E611" s="56" t="s">
        <v>297</v>
      </c>
      <c r="F611" s="58" t="s">
        <v>106</v>
      </c>
      <c r="G611" s="58" t="s">
        <v>107</v>
      </c>
      <c r="H611" s="56" t="s">
        <v>140</v>
      </c>
      <c r="I611" s="59"/>
      <c r="J611" s="59">
        <f t="shared" si="140"/>
        <v>43775</v>
      </c>
      <c r="K611" s="56" t="s">
        <v>18</v>
      </c>
      <c r="L611" s="56" t="s">
        <v>14</v>
      </c>
      <c r="M611" s="60" t="s">
        <v>2990</v>
      </c>
      <c r="N611" s="56"/>
      <c r="O611" s="56" t="s">
        <v>172</v>
      </c>
      <c r="P611" s="56" t="s">
        <v>2991</v>
      </c>
      <c r="Q611" s="56" t="s">
        <v>237</v>
      </c>
      <c r="R611" s="59"/>
      <c r="S611" s="56" t="s">
        <v>108</v>
      </c>
      <c r="T611" s="56" t="s">
        <v>108</v>
      </c>
      <c r="U611" s="57"/>
      <c r="V611" s="77"/>
      <c r="W611" s="62" t="s">
        <v>108</v>
      </c>
      <c r="X611" s="59"/>
      <c r="Y611" s="56" t="s">
        <v>108</v>
      </c>
      <c r="Z611" s="56" t="s">
        <v>123</v>
      </c>
      <c r="AA611" s="57">
        <v>43760</v>
      </c>
      <c r="AB611" s="63" t="s">
        <v>389</v>
      </c>
      <c r="AC611" s="64" t="s">
        <v>2992</v>
      </c>
      <c r="AD611" s="56" t="s">
        <v>118</v>
      </c>
      <c r="AE611" s="56"/>
      <c r="AF611" s="61"/>
      <c r="AG611" s="61"/>
      <c r="AH611" s="67"/>
      <c r="AI611" s="68"/>
      <c r="AJ611" s="69">
        <f t="shared" si="1"/>
        <v>15</v>
      </c>
      <c r="AK611" s="70" t="str">
        <f t="shared" ref="AK611:AK612" si="153">IF(R611="","",SUM(R611+30))</f>
        <v/>
      </c>
      <c r="AL611" s="71"/>
      <c r="AM611" s="71"/>
      <c r="AN611" s="70"/>
      <c r="AO611" s="70"/>
      <c r="AP611" s="74">
        <f ca="1"/>
        <v>214</v>
      </c>
    </row>
    <row r="612" spans="1:42" ht="14.4">
      <c r="A612" s="55" t="s">
        <v>2993</v>
      </c>
      <c r="B612" s="56" t="s">
        <v>89</v>
      </c>
      <c r="C612" s="57">
        <v>43655</v>
      </c>
      <c r="D612" s="56" t="s">
        <v>90</v>
      </c>
      <c r="E612" s="56" t="s">
        <v>91</v>
      </c>
      <c r="F612" s="58" t="s">
        <v>92</v>
      </c>
      <c r="G612" s="58" t="s">
        <v>93</v>
      </c>
      <c r="H612" s="56" t="s">
        <v>91</v>
      </c>
      <c r="I612" s="59"/>
      <c r="J612" s="59">
        <f t="shared" si="140"/>
        <v>43685</v>
      </c>
      <c r="K612" s="56" t="s">
        <v>18</v>
      </c>
      <c r="L612" s="56" t="s">
        <v>14</v>
      </c>
      <c r="M612" s="60" t="s">
        <v>2994</v>
      </c>
      <c r="N612" s="56" t="s">
        <v>2995</v>
      </c>
      <c r="O612" s="56" t="s">
        <v>95</v>
      </c>
      <c r="P612" s="56" t="s">
        <v>2996</v>
      </c>
      <c r="Q612" s="56" t="s">
        <v>96</v>
      </c>
      <c r="R612" s="59"/>
      <c r="S612" s="56"/>
      <c r="T612" s="56"/>
      <c r="U612" s="57"/>
      <c r="V612" s="77"/>
      <c r="W612" s="77"/>
      <c r="X612" s="59"/>
      <c r="Y612" s="61"/>
      <c r="Z612" s="56" t="s">
        <v>121</v>
      </c>
      <c r="AA612" s="57">
        <v>43679</v>
      </c>
      <c r="AB612" s="75"/>
      <c r="AC612" s="64"/>
      <c r="AD612" s="65" t="s">
        <v>97</v>
      </c>
      <c r="AE612" s="61"/>
      <c r="AF612" s="61"/>
      <c r="AG612" s="61"/>
      <c r="AH612" s="67"/>
      <c r="AI612" s="68"/>
      <c r="AJ612" s="69">
        <f t="shared" si="1"/>
        <v>24</v>
      </c>
      <c r="AK612" s="70" t="str">
        <f t="shared" si="153"/>
        <v/>
      </c>
      <c r="AL612" s="71" t="s">
        <v>17409</v>
      </c>
      <c r="AM612" s="71"/>
      <c r="AN612" s="70">
        <f>IF(C612="","",SUM(C612+10))</f>
        <v>43665</v>
      </c>
      <c r="AO612" s="70"/>
      <c r="AP612" s="74">
        <f ca="1"/>
        <v>304</v>
      </c>
    </row>
    <row r="613" spans="1:42" ht="14.4">
      <c r="A613" s="55" t="s">
        <v>2997</v>
      </c>
      <c r="B613" s="56" t="s">
        <v>89</v>
      </c>
      <c r="C613" s="57">
        <v>43804</v>
      </c>
      <c r="D613" s="56" t="s">
        <v>90</v>
      </c>
      <c r="E613" s="56" t="s">
        <v>297</v>
      </c>
      <c r="F613" s="58" t="s">
        <v>106</v>
      </c>
      <c r="G613" s="58" t="s">
        <v>107</v>
      </c>
      <c r="H613" s="56" t="s">
        <v>140</v>
      </c>
      <c r="I613" s="59"/>
      <c r="J613" s="59">
        <f t="shared" si="140"/>
        <v>43834</v>
      </c>
      <c r="K613" s="56" t="s">
        <v>18</v>
      </c>
      <c r="L613" s="56" t="s">
        <v>18</v>
      </c>
      <c r="M613" s="60" t="s">
        <v>2998</v>
      </c>
      <c r="N613" s="56" t="s">
        <v>2999</v>
      </c>
      <c r="O613" s="56" t="s">
        <v>189</v>
      </c>
      <c r="P613" s="56" t="s">
        <v>3000</v>
      </c>
      <c r="Q613" s="56" t="s">
        <v>17</v>
      </c>
      <c r="R613" s="59"/>
      <c r="S613" s="56" t="s">
        <v>108</v>
      </c>
      <c r="T613" s="56" t="s">
        <v>108</v>
      </c>
      <c r="U613" s="57"/>
      <c r="V613" s="77"/>
      <c r="W613" s="62" t="s">
        <v>146</v>
      </c>
      <c r="X613" s="59"/>
      <c r="Y613" s="56" t="s">
        <v>108</v>
      </c>
      <c r="Z613" s="56" t="s">
        <v>121</v>
      </c>
      <c r="AA613" s="57">
        <v>43805</v>
      </c>
      <c r="AB613" s="63" t="s">
        <v>238</v>
      </c>
      <c r="AC613" s="64" t="s">
        <v>3001</v>
      </c>
      <c r="AD613" s="56" t="s">
        <v>97</v>
      </c>
      <c r="AE613" s="56" t="s">
        <v>90</v>
      </c>
      <c r="AF613" s="61"/>
      <c r="AG613" s="61"/>
      <c r="AH613" s="67"/>
      <c r="AI613" s="68"/>
      <c r="AJ613" s="69">
        <f t="shared" si="1"/>
        <v>1</v>
      </c>
      <c r="AK613" s="70"/>
      <c r="AL613" s="71"/>
      <c r="AM613" s="71"/>
      <c r="AN613" s="70"/>
      <c r="AO613" s="70"/>
      <c r="AP613" s="74">
        <f ca="1"/>
        <v>155</v>
      </c>
    </row>
    <row r="614" spans="1:42" ht="14.4">
      <c r="A614" s="55" t="s">
        <v>3002</v>
      </c>
      <c r="B614" s="56" t="s">
        <v>89</v>
      </c>
      <c r="C614" s="57">
        <v>43661</v>
      </c>
      <c r="D614" s="56" t="s">
        <v>90</v>
      </c>
      <c r="E614" s="56" t="s">
        <v>129</v>
      </c>
      <c r="F614" s="58" t="s">
        <v>106</v>
      </c>
      <c r="G614" s="58" t="s">
        <v>107</v>
      </c>
      <c r="H614" s="56" t="s">
        <v>129</v>
      </c>
      <c r="I614" s="57"/>
      <c r="J614" s="57">
        <f t="shared" si="140"/>
        <v>43691</v>
      </c>
      <c r="K614" s="56" t="s">
        <v>18</v>
      </c>
      <c r="L614" s="56" t="s">
        <v>14</v>
      </c>
      <c r="M614" s="60" t="s">
        <v>3003</v>
      </c>
      <c r="N614" s="56"/>
      <c r="O614" s="56"/>
      <c r="P614" s="56" t="s">
        <v>108</v>
      </c>
      <c r="Q614" s="56" t="s">
        <v>217</v>
      </c>
      <c r="R614" s="57"/>
      <c r="S614" s="56" t="s">
        <v>108</v>
      </c>
      <c r="T614" s="56" t="s">
        <v>108</v>
      </c>
      <c r="U614" s="57"/>
      <c r="V614" s="62"/>
      <c r="W614" s="62"/>
      <c r="X614" s="57"/>
      <c r="Y614" s="56" t="s">
        <v>108</v>
      </c>
      <c r="Z614" s="56" t="s">
        <v>123</v>
      </c>
      <c r="AA614" s="57">
        <v>43663</v>
      </c>
      <c r="AB614" s="63" t="s">
        <v>163</v>
      </c>
      <c r="AC614" s="64" t="s">
        <v>3004</v>
      </c>
      <c r="AD614" s="56" t="s">
        <v>179</v>
      </c>
      <c r="AE614" s="56" t="s">
        <v>90</v>
      </c>
      <c r="AF614" s="61"/>
      <c r="AG614" s="61"/>
      <c r="AH614" s="67"/>
      <c r="AI614" s="68"/>
      <c r="AJ614" s="69">
        <f t="shared" si="1"/>
        <v>2</v>
      </c>
      <c r="AK614" s="70" t="str">
        <f t="shared" ref="AK614:AK616" si="154">IF(R614="","",SUM(R614+30))</f>
        <v/>
      </c>
      <c r="AL614" s="71" t="s">
        <v>17409</v>
      </c>
      <c r="AM614" s="71"/>
      <c r="AN614" s="70">
        <f t="shared" ref="AN614:AN616" si="155">IF(C614="","",SUM(C614+10))</f>
        <v>43671</v>
      </c>
      <c r="AO614" s="70"/>
      <c r="AP614" s="74">
        <f ca="1"/>
        <v>298</v>
      </c>
    </row>
    <row r="615" spans="1:42" ht="14.4">
      <c r="A615" s="55" t="s">
        <v>3005</v>
      </c>
      <c r="B615" s="56" t="s">
        <v>89</v>
      </c>
      <c r="C615" s="57">
        <v>43684</v>
      </c>
      <c r="D615" s="56" t="s">
        <v>119</v>
      </c>
      <c r="E615" s="56" t="s">
        <v>112</v>
      </c>
      <c r="F615" s="58" t="s">
        <v>106</v>
      </c>
      <c r="G615" s="58" t="s">
        <v>113</v>
      </c>
      <c r="H615" s="56" t="s">
        <v>112</v>
      </c>
      <c r="I615" s="59"/>
      <c r="J615" s="59">
        <f t="shared" si="140"/>
        <v>43714</v>
      </c>
      <c r="K615" s="56" t="s">
        <v>18</v>
      </c>
      <c r="L615" s="56" t="s">
        <v>18</v>
      </c>
      <c r="M615" s="60" t="s">
        <v>3006</v>
      </c>
      <c r="N615" s="56" t="s">
        <v>3007</v>
      </c>
      <c r="O615" s="56" t="s">
        <v>22</v>
      </c>
      <c r="P615" s="56" t="s">
        <v>3008</v>
      </c>
      <c r="Q615" s="56" t="s">
        <v>256</v>
      </c>
      <c r="R615" s="59"/>
      <c r="S615" s="56" t="s">
        <v>108</v>
      </c>
      <c r="T615" s="56" t="s">
        <v>108</v>
      </c>
      <c r="U615" s="57">
        <v>43691</v>
      </c>
      <c r="V615" s="62">
        <v>25</v>
      </c>
      <c r="W615" s="62">
        <v>25</v>
      </c>
      <c r="X615" s="57">
        <v>43684</v>
      </c>
      <c r="Y615" s="61"/>
      <c r="Z615" s="56" t="s">
        <v>121</v>
      </c>
      <c r="AA615" s="57">
        <v>43698</v>
      </c>
      <c r="AB615" s="75"/>
      <c r="AC615" s="64" t="s">
        <v>3009</v>
      </c>
      <c r="AD615" s="65" t="s">
        <v>97</v>
      </c>
      <c r="AE615" s="56" t="s">
        <v>119</v>
      </c>
      <c r="AF615" s="61"/>
      <c r="AG615" s="61"/>
      <c r="AH615" s="67"/>
      <c r="AI615" s="68"/>
      <c r="AJ615" s="69">
        <f t="shared" si="1"/>
        <v>14</v>
      </c>
      <c r="AK615" s="70" t="str">
        <f t="shared" si="154"/>
        <v/>
      </c>
      <c r="AL615" s="71" t="s">
        <v>17409</v>
      </c>
      <c r="AM615" s="71"/>
      <c r="AN615" s="70">
        <f t="shared" si="155"/>
        <v>43694</v>
      </c>
      <c r="AO615" s="70"/>
      <c r="AP615" s="74">
        <f ca="1"/>
        <v>275</v>
      </c>
    </row>
    <row r="616" spans="1:42" ht="14.4">
      <c r="A616" s="55" t="s">
        <v>3010</v>
      </c>
      <c r="B616" s="56" t="s">
        <v>89</v>
      </c>
      <c r="C616" s="57">
        <v>43593</v>
      </c>
      <c r="D616" s="56" t="s">
        <v>131</v>
      </c>
      <c r="E616" s="56" t="s">
        <v>140</v>
      </c>
      <c r="F616" s="58" t="s">
        <v>106</v>
      </c>
      <c r="G616" s="58" t="s">
        <v>107</v>
      </c>
      <c r="H616" s="56" t="s">
        <v>140</v>
      </c>
      <c r="I616" s="59"/>
      <c r="J616" s="59">
        <f t="shared" si="140"/>
        <v>43623</v>
      </c>
      <c r="K616" s="56" t="s">
        <v>18</v>
      </c>
      <c r="L616" s="56" t="s">
        <v>18</v>
      </c>
      <c r="M616" s="60" t="s">
        <v>3011</v>
      </c>
      <c r="N616" s="56" t="s">
        <v>3012</v>
      </c>
      <c r="O616" s="56" t="s">
        <v>13</v>
      </c>
      <c r="P616" s="56" t="s">
        <v>3013</v>
      </c>
      <c r="Q616" s="56" t="s">
        <v>96</v>
      </c>
      <c r="R616" s="57"/>
      <c r="S616" s="56" t="s">
        <v>108</v>
      </c>
      <c r="T616" s="56" t="s">
        <v>108</v>
      </c>
      <c r="U616" s="57"/>
      <c r="V616" s="62"/>
      <c r="W616" s="62">
        <v>0</v>
      </c>
      <c r="X616" s="57"/>
      <c r="Y616" s="56" t="s">
        <v>108</v>
      </c>
      <c r="Z616" s="56" t="s">
        <v>121</v>
      </c>
      <c r="AA616" s="57">
        <v>43593</v>
      </c>
      <c r="AB616" s="63" t="s">
        <v>155</v>
      </c>
      <c r="AC616" s="64" t="s">
        <v>3014</v>
      </c>
      <c r="AD616" s="65" t="s">
        <v>97</v>
      </c>
      <c r="AE616" s="56" t="s">
        <v>131</v>
      </c>
      <c r="AF616" s="61"/>
      <c r="AG616" s="61"/>
      <c r="AH616" s="67"/>
      <c r="AI616" s="68"/>
      <c r="AJ616" s="69">
        <f t="shared" si="1"/>
        <v>0</v>
      </c>
      <c r="AK616" s="70" t="str">
        <f t="shared" si="154"/>
        <v/>
      </c>
      <c r="AL616" s="71" t="s">
        <v>17409</v>
      </c>
      <c r="AM616" s="71"/>
      <c r="AN616" s="70">
        <f t="shared" si="155"/>
        <v>43603</v>
      </c>
      <c r="AO616" s="70"/>
      <c r="AP616" s="74">
        <f ca="1"/>
        <v>366</v>
      </c>
    </row>
    <row r="617" spans="1:42" ht="14.4">
      <c r="A617" s="55" t="s">
        <v>3015</v>
      </c>
      <c r="B617" s="56" t="s">
        <v>89</v>
      </c>
      <c r="C617" s="57">
        <v>43796</v>
      </c>
      <c r="D617" s="56" t="s">
        <v>90</v>
      </c>
      <c r="E617" s="56" t="s">
        <v>276</v>
      </c>
      <c r="F617" s="58" t="s">
        <v>214</v>
      </c>
      <c r="G617" s="58" t="s">
        <v>214</v>
      </c>
      <c r="H617" s="56" t="s">
        <v>276</v>
      </c>
      <c r="I617" s="59"/>
      <c r="J617" s="59">
        <f t="shared" si="140"/>
        <v>43826</v>
      </c>
      <c r="K617" s="56" t="s">
        <v>18</v>
      </c>
      <c r="L617" s="56" t="s">
        <v>14</v>
      </c>
      <c r="M617" s="60" t="s">
        <v>3016</v>
      </c>
      <c r="N617" s="56"/>
      <c r="O617" s="56" t="s">
        <v>249</v>
      </c>
      <c r="P617" s="56" t="s">
        <v>3017</v>
      </c>
      <c r="Q617" s="56" t="s">
        <v>217</v>
      </c>
      <c r="R617" s="59"/>
      <c r="S617" s="56" t="s">
        <v>108</v>
      </c>
      <c r="T617" s="56" t="s">
        <v>108</v>
      </c>
      <c r="U617" s="57"/>
      <c r="V617" s="77"/>
      <c r="W617" s="62" t="s">
        <v>108</v>
      </c>
      <c r="X617" s="59"/>
      <c r="Y617" s="56" t="s">
        <v>108</v>
      </c>
      <c r="Z617" s="56" t="s">
        <v>121</v>
      </c>
      <c r="AA617" s="57">
        <v>43825</v>
      </c>
      <c r="AB617" s="75"/>
      <c r="AC617" s="64" t="s">
        <v>3018</v>
      </c>
      <c r="AD617" s="56" t="s">
        <v>118</v>
      </c>
      <c r="AE617" s="56" t="s">
        <v>119</v>
      </c>
      <c r="AF617" s="61"/>
      <c r="AG617" s="61"/>
      <c r="AH617" s="67"/>
      <c r="AI617" s="68"/>
      <c r="AJ617" s="69">
        <f t="shared" si="1"/>
        <v>29</v>
      </c>
      <c r="AK617" s="70"/>
      <c r="AL617" s="71"/>
      <c r="AM617" s="71"/>
      <c r="AN617" s="70"/>
      <c r="AO617" s="70"/>
      <c r="AP617" s="74">
        <f ca="1"/>
        <v>163</v>
      </c>
    </row>
    <row r="618" spans="1:42" ht="14.4">
      <c r="A618" s="55" t="s">
        <v>3019</v>
      </c>
      <c r="B618" s="56" t="s">
        <v>89</v>
      </c>
      <c r="C618" s="57">
        <v>43585</v>
      </c>
      <c r="D618" s="56" t="s">
        <v>90</v>
      </c>
      <c r="E618" s="56" t="s">
        <v>276</v>
      </c>
      <c r="F618" s="58" t="s">
        <v>214</v>
      </c>
      <c r="G618" s="58" t="s">
        <v>214</v>
      </c>
      <c r="H618" s="56" t="s">
        <v>276</v>
      </c>
      <c r="I618" s="57"/>
      <c r="J618" s="57">
        <v>43615</v>
      </c>
      <c r="K618" s="56" t="s">
        <v>18</v>
      </c>
      <c r="L618" s="56" t="s">
        <v>18</v>
      </c>
      <c r="M618" s="60" t="s">
        <v>3020</v>
      </c>
      <c r="N618" s="56"/>
      <c r="O618" s="56" t="s">
        <v>20</v>
      </c>
      <c r="P618" s="56" t="s">
        <v>3021</v>
      </c>
      <c r="Q618" s="56" t="s">
        <v>96</v>
      </c>
      <c r="R618" s="57"/>
      <c r="S618" s="56" t="s">
        <v>108</v>
      </c>
      <c r="T618" s="56" t="s">
        <v>108</v>
      </c>
      <c r="U618" s="57">
        <v>43588</v>
      </c>
      <c r="V618" s="62"/>
      <c r="W618" s="62">
        <v>31</v>
      </c>
      <c r="X618" s="57">
        <v>43600</v>
      </c>
      <c r="Y618" s="61"/>
      <c r="Z618" s="56" t="s">
        <v>121</v>
      </c>
      <c r="AA618" s="57">
        <v>43600</v>
      </c>
      <c r="AB618" s="75"/>
      <c r="AC618" s="64" t="s">
        <v>3022</v>
      </c>
      <c r="AD618" s="56" t="s">
        <v>633</v>
      </c>
      <c r="AE618" s="56"/>
      <c r="AF618" s="61"/>
      <c r="AG618" s="61"/>
      <c r="AH618" s="67"/>
      <c r="AI618" s="68"/>
      <c r="AJ618" s="69">
        <f t="shared" si="1"/>
        <v>15</v>
      </c>
      <c r="AK618" s="70" t="str">
        <f t="shared" ref="AK618:AK624" si="156">IF(R618="","",SUM(R618+30))</f>
        <v/>
      </c>
      <c r="AL618" s="71" t="s">
        <v>17409</v>
      </c>
      <c r="AM618" s="71"/>
      <c r="AN618" s="70">
        <f t="shared" ref="AN618:AN621" si="157">IF(C618="","",SUM(C618+10))</f>
        <v>43595</v>
      </c>
      <c r="AO618" s="70"/>
      <c r="AP618" s="74">
        <f ca="1"/>
        <v>374</v>
      </c>
    </row>
    <row r="619" spans="1:42" ht="14.4">
      <c r="A619" s="55" t="s">
        <v>3023</v>
      </c>
      <c r="B619" s="56" t="s">
        <v>89</v>
      </c>
      <c r="C619" s="57">
        <v>43510</v>
      </c>
      <c r="D619" s="56" t="s">
        <v>90</v>
      </c>
      <c r="E619" s="56" t="s">
        <v>140</v>
      </c>
      <c r="F619" s="58" t="s">
        <v>106</v>
      </c>
      <c r="G619" s="58" t="s">
        <v>107</v>
      </c>
      <c r="H619" s="56" t="s">
        <v>140</v>
      </c>
      <c r="I619" s="57"/>
      <c r="J619" s="57">
        <f t="shared" ref="J619:J868" si="158">IF(C619="","",SUM(C619+30))</f>
        <v>43540</v>
      </c>
      <c r="K619" s="56" t="s">
        <v>18</v>
      </c>
      <c r="L619" s="56" t="s">
        <v>18</v>
      </c>
      <c r="M619" s="60" t="s">
        <v>3024</v>
      </c>
      <c r="N619" s="56" t="s">
        <v>3024</v>
      </c>
      <c r="O619" s="56" t="s">
        <v>16</v>
      </c>
      <c r="P619" s="56" t="s">
        <v>3025</v>
      </c>
      <c r="Q619" s="56" t="s">
        <v>17</v>
      </c>
      <c r="R619" s="57"/>
      <c r="S619" s="56" t="s">
        <v>108</v>
      </c>
      <c r="T619" s="56" t="s">
        <v>108</v>
      </c>
      <c r="U619" s="57"/>
      <c r="V619" s="62"/>
      <c r="W619" s="62">
        <v>0</v>
      </c>
      <c r="X619" s="57"/>
      <c r="Y619" s="56" t="s">
        <v>108</v>
      </c>
      <c r="Z619" s="56" t="s">
        <v>121</v>
      </c>
      <c r="AA619" s="57">
        <v>43510</v>
      </c>
      <c r="AB619" s="63" t="s">
        <v>147</v>
      </c>
      <c r="AC619" s="64" t="s">
        <v>3026</v>
      </c>
      <c r="AD619" s="65" t="s">
        <v>97</v>
      </c>
      <c r="AE619" s="65" t="s">
        <v>90</v>
      </c>
      <c r="AF619" s="66"/>
      <c r="AG619" s="66"/>
      <c r="AH619" s="67"/>
      <c r="AI619" s="68"/>
      <c r="AJ619" s="69">
        <f t="shared" si="1"/>
        <v>0</v>
      </c>
      <c r="AK619" s="70" t="str">
        <f t="shared" si="156"/>
        <v/>
      </c>
      <c r="AL619" s="71" t="s">
        <v>17409</v>
      </c>
      <c r="AM619" s="71"/>
      <c r="AN619" s="70">
        <f t="shared" si="157"/>
        <v>43520</v>
      </c>
      <c r="AO619" s="70"/>
      <c r="AP619" s="74">
        <f ca="1"/>
        <v>449</v>
      </c>
    </row>
    <row r="620" spans="1:42" ht="14.4">
      <c r="A620" s="55" t="s">
        <v>3027</v>
      </c>
      <c r="B620" s="56" t="s">
        <v>89</v>
      </c>
      <c r="C620" s="57">
        <v>43655</v>
      </c>
      <c r="D620" s="56" t="s">
        <v>119</v>
      </c>
      <c r="E620" s="56" t="s">
        <v>140</v>
      </c>
      <c r="F620" s="58" t="s">
        <v>106</v>
      </c>
      <c r="G620" s="58" t="s">
        <v>107</v>
      </c>
      <c r="H620" s="56" t="s">
        <v>140</v>
      </c>
      <c r="I620" s="57"/>
      <c r="J620" s="57">
        <f t="shared" si="158"/>
        <v>43685</v>
      </c>
      <c r="K620" s="56" t="s">
        <v>18</v>
      </c>
      <c r="L620" s="56" t="s">
        <v>14</v>
      </c>
      <c r="M620" s="60" t="s">
        <v>3028</v>
      </c>
      <c r="N620" s="56" t="s">
        <v>3029</v>
      </c>
      <c r="O620" s="56" t="s">
        <v>22</v>
      </c>
      <c r="P620" s="56" t="s">
        <v>108</v>
      </c>
      <c r="Q620" s="56" t="s">
        <v>96</v>
      </c>
      <c r="R620" s="57"/>
      <c r="S620" s="56" t="s">
        <v>108</v>
      </c>
      <c r="T620" s="56" t="s">
        <v>108</v>
      </c>
      <c r="U620" s="57"/>
      <c r="V620" s="62"/>
      <c r="W620" s="62" t="s">
        <v>108</v>
      </c>
      <c r="X620" s="57"/>
      <c r="Y620" s="56" t="s">
        <v>108</v>
      </c>
      <c r="Z620" s="56" t="s">
        <v>108</v>
      </c>
      <c r="AA620" s="57">
        <v>43655</v>
      </c>
      <c r="AB620" s="63" t="s">
        <v>163</v>
      </c>
      <c r="AC620" s="64" t="s">
        <v>3030</v>
      </c>
      <c r="AD620" s="56" t="s">
        <v>224</v>
      </c>
      <c r="AE620" s="56"/>
      <c r="AF620" s="61"/>
      <c r="AG620" s="61"/>
      <c r="AH620" s="67"/>
      <c r="AI620" s="68"/>
      <c r="AJ620" s="69">
        <f t="shared" si="1"/>
        <v>0</v>
      </c>
      <c r="AK620" s="70" t="str">
        <f t="shared" si="156"/>
        <v/>
      </c>
      <c r="AL620" s="71" t="s">
        <v>17409</v>
      </c>
      <c r="AM620" s="71"/>
      <c r="AN620" s="70">
        <f t="shared" si="157"/>
        <v>43665</v>
      </c>
      <c r="AO620" s="70"/>
      <c r="AP620" s="74">
        <f ca="1"/>
        <v>304</v>
      </c>
    </row>
    <row r="621" spans="1:42" ht="14.4">
      <c r="A621" s="55" t="s">
        <v>3031</v>
      </c>
      <c r="B621" s="56" t="s">
        <v>89</v>
      </c>
      <c r="C621" s="57">
        <v>43693</v>
      </c>
      <c r="D621" s="56" t="s">
        <v>90</v>
      </c>
      <c r="E621" s="56" t="s">
        <v>129</v>
      </c>
      <c r="F621" s="58" t="s">
        <v>106</v>
      </c>
      <c r="G621" s="58" t="s">
        <v>107</v>
      </c>
      <c r="H621" s="56" t="s">
        <v>129</v>
      </c>
      <c r="I621" s="57"/>
      <c r="J621" s="57">
        <f t="shared" si="158"/>
        <v>43723</v>
      </c>
      <c r="K621" s="56" t="s">
        <v>18</v>
      </c>
      <c r="L621" s="56" t="s">
        <v>18</v>
      </c>
      <c r="M621" s="60" t="s">
        <v>3032</v>
      </c>
      <c r="N621" s="56"/>
      <c r="O621" s="56" t="s">
        <v>271</v>
      </c>
      <c r="P621" s="56" t="s">
        <v>3033</v>
      </c>
      <c r="Q621" s="56" t="s">
        <v>133</v>
      </c>
      <c r="R621" s="59"/>
      <c r="S621" s="56" t="s">
        <v>108</v>
      </c>
      <c r="T621" s="56" t="s">
        <v>108</v>
      </c>
      <c r="U621" s="59"/>
      <c r="V621" s="77"/>
      <c r="W621" s="77"/>
      <c r="X621" s="59"/>
      <c r="Y621" s="56" t="s">
        <v>108</v>
      </c>
      <c r="Z621" s="56" t="s">
        <v>121</v>
      </c>
      <c r="AA621" s="57">
        <v>43714</v>
      </c>
      <c r="AB621" s="63" t="s">
        <v>124</v>
      </c>
      <c r="AC621" s="60" t="s">
        <v>3034</v>
      </c>
      <c r="AD621" s="65" t="s">
        <v>97</v>
      </c>
      <c r="AE621" s="56" t="s">
        <v>90</v>
      </c>
      <c r="AF621" s="61"/>
      <c r="AG621" s="61"/>
      <c r="AH621" s="67"/>
      <c r="AI621" s="68"/>
      <c r="AJ621" s="69">
        <f t="shared" si="1"/>
        <v>21</v>
      </c>
      <c r="AK621" s="70" t="str">
        <f t="shared" si="156"/>
        <v/>
      </c>
      <c r="AL621" s="71" t="s">
        <v>17409</v>
      </c>
      <c r="AM621" s="71"/>
      <c r="AN621" s="70">
        <f t="shared" si="157"/>
        <v>43703</v>
      </c>
      <c r="AO621" s="70"/>
      <c r="AP621" s="74">
        <f ca="1"/>
        <v>266</v>
      </c>
    </row>
    <row r="622" spans="1:42" ht="14.4">
      <c r="A622" s="55" t="s">
        <v>3035</v>
      </c>
      <c r="B622" s="56" t="s">
        <v>89</v>
      </c>
      <c r="C622" s="57">
        <v>43774</v>
      </c>
      <c r="D622" s="56" t="s">
        <v>90</v>
      </c>
      <c r="E622" s="56" t="s">
        <v>297</v>
      </c>
      <c r="F622" s="58" t="s">
        <v>106</v>
      </c>
      <c r="G622" s="58" t="s">
        <v>107</v>
      </c>
      <c r="H622" s="56" t="s">
        <v>140</v>
      </c>
      <c r="I622" s="59"/>
      <c r="J622" s="59">
        <f t="shared" si="158"/>
        <v>43804</v>
      </c>
      <c r="K622" s="56" t="s">
        <v>18</v>
      </c>
      <c r="L622" s="56" t="s">
        <v>14</v>
      </c>
      <c r="M622" s="60" t="s">
        <v>3036</v>
      </c>
      <c r="N622" s="56" t="s">
        <v>3036</v>
      </c>
      <c r="O622" s="56"/>
      <c r="P622" s="56" t="s">
        <v>108</v>
      </c>
      <c r="Q622" s="56" t="s">
        <v>541</v>
      </c>
      <c r="R622" s="59"/>
      <c r="S622" s="56" t="s">
        <v>108</v>
      </c>
      <c r="T622" s="56" t="s">
        <v>108</v>
      </c>
      <c r="U622" s="57"/>
      <c r="V622" s="77"/>
      <c r="W622" s="62" t="s">
        <v>108</v>
      </c>
      <c r="X622" s="59"/>
      <c r="Y622" s="56" t="s">
        <v>108</v>
      </c>
      <c r="Z622" s="56" t="s">
        <v>108</v>
      </c>
      <c r="AA622" s="57">
        <v>43774</v>
      </c>
      <c r="AB622" s="63" t="s">
        <v>318</v>
      </c>
      <c r="AC622" s="64" t="s">
        <v>3037</v>
      </c>
      <c r="AD622" s="56" t="s">
        <v>118</v>
      </c>
      <c r="AE622" s="56"/>
      <c r="AF622" s="61"/>
      <c r="AG622" s="61"/>
      <c r="AH622" s="67"/>
      <c r="AI622" s="68"/>
      <c r="AJ622" s="69">
        <f t="shared" si="1"/>
        <v>0</v>
      </c>
      <c r="AK622" s="70" t="str">
        <f t="shared" si="156"/>
        <v/>
      </c>
      <c r="AL622" s="71" t="s">
        <v>17409</v>
      </c>
      <c r="AM622" s="71"/>
      <c r="AN622" s="70"/>
      <c r="AO622" s="70"/>
      <c r="AP622" s="74">
        <f ca="1"/>
        <v>185</v>
      </c>
    </row>
    <row r="623" spans="1:42" ht="26.5">
      <c r="A623" s="55" t="s">
        <v>3038</v>
      </c>
      <c r="B623" s="56" t="s">
        <v>89</v>
      </c>
      <c r="C623" s="57">
        <v>43734</v>
      </c>
      <c r="D623" s="56" t="s">
        <v>90</v>
      </c>
      <c r="E623" s="56" t="s">
        <v>32</v>
      </c>
      <c r="F623" s="58" t="s">
        <v>106</v>
      </c>
      <c r="G623" s="58" t="s">
        <v>107</v>
      </c>
      <c r="H623" s="56" t="s">
        <v>140</v>
      </c>
      <c r="I623" s="59"/>
      <c r="J623" s="59">
        <f t="shared" si="158"/>
        <v>43764</v>
      </c>
      <c r="K623" s="56" t="s">
        <v>18</v>
      </c>
      <c r="L623" s="56" t="s">
        <v>14</v>
      </c>
      <c r="M623" s="60" t="s">
        <v>3039</v>
      </c>
      <c r="N623" s="56" t="s">
        <v>3039</v>
      </c>
      <c r="O623" s="56" t="s">
        <v>37</v>
      </c>
      <c r="P623" s="56" t="s">
        <v>108</v>
      </c>
      <c r="Q623" s="56" t="s">
        <v>17</v>
      </c>
      <c r="R623" s="59"/>
      <c r="S623" s="56" t="s">
        <v>108</v>
      </c>
      <c r="T623" s="56" t="s">
        <v>108</v>
      </c>
      <c r="U623" s="59"/>
      <c r="V623" s="77"/>
      <c r="W623" s="62" t="s">
        <v>108</v>
      </c>
      <c r="X623" s="59"/>
      <c r="Y623" s="56" t="s">
        <v>108</v>
      </c>
      <c r="Z623" s="56" t="s">
        <v>108</v>
      </c>
      <c r="AA623" s="57">
        <v>43734</v>
      </c>
      <c r="AB623" s="63" t="s">
        <v>289</v>
      </c>
      <c r="AC623" s="60" t="s">
        <v>3040</v>
      </c>
      <c r="AD623" s="56" t="s">
        <v>224</v>
      </c>
      <c r="AE623" s="61"/>
      <c r="AF623" s="61"/>
      <c r="AG623" s="61"/>
      <c r="AH623" s="67"/>
      <c r="AI623" s="68"/>
      <c r="AJ623" s="69">
        <f t="shared" si="1"/>
        <v>0</v>
      </c>
      <c r="AK623" s="70" t="str">
        <f t="shared" si="156"/>
        <v/>
      </c>
      <c r="AL623" s="71" t="s">
        <v>17409</v>
      </c>
      <c r="AM623" s="71"/>
      <c r="AN623" s="70">
        <f>IF(C623="","",SUM(C623+10))</f>
        <v>43744</v>
      </c>
      <c r="AO623" s="70"/>
      <c r="AP623" s="74">
        <f ca="1"/>
        <v>225</v>
      </c>
    </row>
    <row r="624" spans="1:42" ht="14.4">
      <c r="A624" s="55" t="s">
        <v>3041</v>
      </c>
      <c r="B624" s="56" t="s">
        <v>89</v>
      </c>
      <c r="C624" s="57">
        <v>43738</v>
      </c>
      <c r="D624" s="56" t="s">
        <v>119</v>
      </c>
      <c r="E624" s="56" t="s">
        <v>297</v>
      </c>
      <c r="F624" s="58" t="s">
        <v>214</v>
      </c>
      <c r="G624" s="58" t="s">
        <v>214</v>
      </c>
      <c r="H624" s="56" t="s">
        <v>276</v>
      </c>
      <c r="I624" s="59"/>
      <c r="J624" s="59">
        <f t="shared" si="158"/>
        <v>43768</v>
      </c>
      <c r="K624" s="56"/>
      <c r="L624" s="56"/>
      <c r="M624" s="60" t="s">
        <v>3042</v>
      </c>
      <c r="N624" s="56"/>
      <c r="O624" s="56" t="s">
        <v>37</v>
      </c>
      <c r="P624" s="56" t="s">
        <v>3043</v>
      </c>
      <c r="Q624" s="56"/>
      <c r="R624" s="59"/>
      <c r="S624" s="56"/>
      <c r="T624" s="56"/>
      <c r="U624" s="57"/>
      <c r="V624" s="77"/>
      <c r="W624" s="77"/>
      <c r="X624" s="59"/>
      <c r="Y624" s="61"/>
      <c r="Z624" s="61"/>
      <c r="AA624" s="57">
        <v>43866</v>
      </c>
      <c r="AB624" s="75"/>
      <c r="AC624" s="64" t="s">
        <v>3044</v>
      </c>
      <c r="AD624" s="56" t="s">
        <v>179</v>
      </c>
      <c r="AE624" s="56"/>
      <c r="AF624" s="61"/>
      <c r="AG624" s="61"/>
      <c r="AH624" s="67"/>
      <c r="AI624" s="68"/>
      <c r="AJ624" s="69">
        <f t="shared" si="1"/>
        <v>128</v>
      </c>
      <c r="AK624" s="70" t="str">
        <f t="shared" si="156"/>
        <v/>
      </c>
      <c r="AL624" s="71" t="s">
        <v>17409</v>
      </c>
      <c r="AM624" s="71"/>
      <c r="AN624" s="70"/>
      <c r="AO624" s="70"/>
      <c r="AP624" s="74">
        <f ca="1"/>
        <v>221</v>
      </c>
    </row>
    <row r="625" spans="1:42" ht="14.4">
      <c r="A625" s="55" t="s">
        <v>3045</v>
      </c>
      <c r="B625" s="56" t="s">
        <v>89</v>
      </c>
      <c r="C625" s="57">
        <v>43815</v>
      </c>
      <c r="D625" s="56" t="s">
        <v>131</v>
      </c>
      <c r="E625" s="56" t="s">
        <v>297</v>
      </c>
      <c r="F625" s="58" t="s">
        <v>106</v>
      </c>
      <c r="G625" s="58" t="s">
        <v>107</v>
      </c>
      <c r="H625" s="56" t="s">
        <v>140</v>
      </c>
      <c r="I625" s="59"/>
      <c r="J625" s="59">
        <f t="shared" si="158"/>
        <v>43845</v>
      </c>
      <c r="K625" s="56" t="s">
        <v>18</v>
      </c>
      <c r="L625" s="56" t="s">
        <v>14</v>
      </c>
      <c r="M625" s="60" t="s">
        <v>3046</v>
      </c>
      <c r="N625" s="56" t="s">
        <v>3047</v>
      </c>
      <c r="O625" s="56"/>
      <c r="P625" s="56" t="s">
        <v>108</v>
      </c>
      <c r="Q625" s="56" t="s">
        <v>288</v>
      </c>
      <c r="R625" s="59"/>
      <c r="S625" s="56" t="s">
        <v>108</v>
      </c>
      <c r="T625" s="56" t="s">
        <v>108</v>
      </c>
      <c r="U625" s="57"/>
      <c r="V625" s="77"/>
      <c r="W625" s="62" t="s">
        <v>108</v>
      </c>
      <c r="X625" s="59"/>
      <c r="Y625" s="56" t="s">
        <v>108</v>
      </c>
      <c r="Z625" s="56" t="s">
        <v>108</v>
      </c>
      <c r="AA625" s="57">
        <v>43816</v>
      </c>
      <c r="AB625" s="63" t="s">
        <v>238</v>
      </c>
      <c r="AC625" s="64" t="s">
        <v>3048</v>
      </c>
      <c r="AD625" s="56" t="s">
        <v>118</v>
      </c>
      <c r="AE625" s="56"/>
      <c r="AF625" s="61"/>
      <c r="AG625" s="61"/>
      <c r="AH625" s="67"/>
      <c r="AI625" s="68"/>
      <c r="AJ625" s="69">
        <f t="shared" si="1"/>
        <v>1</v>
      </c>
      <c r="AK625" s="70"/>
      <c r="AL625" s="71"/>
      <c r="AM625" s="71"/>
      <c r="AN625" s="70"/>
      <c r="AO625" s="70"/>
      <c r="AP625" s="74">
        <f ca="1"/>
        <v>144</v>
      </c>
    </row>
    <row r="626" spans="1:42" ht="14.4">
      <c r="A626" s="55" t="s">
        <v>3049</v>
      </c>
      <c r="B626" s="56" t="s">
        <v>89</v>
      </c>
      <c r="C626" s="57">
        <v>43753</v>
      </c>
      <c r="D626" s="56" t="s">
        <v>90</v>
      </c>
      <c r="E626" s="56" t="s">
        <v>112</v>
      </c>
      <c r="F626" s="58" t="s">
        <v>106</v>
      </c>
      <c r="G626" s="58" t="s">
        <v>107</v>
      </c>
      <c r="H626" s="56" t="s">
        <v>297</v>
      </c>
      <c r="I626" s="59"/>
      <c r="J626" s="59">
        <f t="shared" si="158"/>
        <v>43783</v>
      </c>
      <c r="K626" s="56" t="s">
        <v>18</v>
      </c>
      <c r="L626" s="56" t="s">
        <v>14</v>
      </c>
      <c r="M626" s="60" t="s">
        <v>3050</v>
      </c>
      <c r="N626" s="56" t="s">
        <v>3051</v>
      </c>
      <c r="O626" s="56" t="s">
        <v>436</v>
      </c>
      <c r="P626" s="56" t="s">
        <v>3052</v>
      </c>
      <c r="Q626" s="56" t="s">
        <v>256</v>
      </c>
      <c r="R626" s="59"/>
      <c r="S626" s="56" t="s">
        <v>108</v>
      </c>
      <c r="T626" s="56" t="s">
        <v>108</v>
      </c>
      <c r="U626" s="57"/>
      <c r="V626" s="77"/>
      <c r="W626" s="62" t="s">
        <v>108</v>
      </c>
      <c r="X626" s="59"/>
      <c r="Y626" s="56" t="s">
        <v>108</v>
      </c>
      <c r="Z626" s="56" t="s">
        <v>123</v>
      </c>
      <c r="AA626" s="57">
        <v>43753</v>
      </c>
      <c r="AB626" s="75"/>
      <c r="AC626" s="64" t="s">
        <v>3053</v>
      </c>
      <c r="AD626" s="56" t="s">
        <v>705</v>
      </c>
      <c r="AE626" s="56"/>
      <c r="AF626" s="61"/>
      <c r="AG626" s="61"/>
      <c r="AH626" s="67"/>
      <c r="AI626" s="68"/>
      <c r="AJ626" s="69">
        <f t="shared" si="1"/>
        <v>0</v>
      </c>
      <c r="AK626" s="70"/>
      <c r="AL626" s="71"/>
      <c r="AM626" s="71"/>
      <c r="AN626" s="70"/>
      <c r="AO626" s="70"/>
      <c r="AP626" s="74">
        <f ca="1"/>
        <v>206</v>
      </c>
    </row>
    <row r="627" spans="1:42" ht="14.4">
      <c r="A627" s="55" t="s">
        <v>3054</v>
      </c>
      <c r="B627" s="56" t="s">
        <v>89</v>
      </c>
      <c r="C627" s="57">
        <v>43501</v>
      </c>
      <c r="D627" s="56" t="s">
        <v>90</v>
      </c>
      <c r="E627" s="56" t="s">
        <v>276</v>
      </c>
      <c r="F627" s="58" t="s">
        <v>214</v>
      </c>
      <c r="G627" s="58" t="s">
        <v>214</v>
      </c>
      <c r="H627" s="56" t="s">
        <v>276</v>
      </c>
      <c r="I627" s="57"/>
      <c r="J627" s="57">
        <f t="shared" si="158"/>
        <v>43531</v>
      </c>
      <c r="K627" s="56" t="s">
        <v>18</v>
      </c>
      <c r="L627" s="56" t="s">
        <v>18</v>
      </c>
      <c r="M627" s="60" t="s">
        <v>3055</v>
      </c>
      <c r="N627" s="56"/>
      <c r="O627" s="61"/>
      <c r="P627" s="56"/>
      <c r="Q627" s="56" t="s">
        <v>478</v>
      </c>
      <c r="R627" s="57"/>
      <c r="S627" s="56" t="s">
        <v>108</v>
      </c>
      <c r="T627" s="56" t="s">
        <v>108</v>
      </c>
      <c r="U627" s="57"/>
      <c r="V627" s="62"/>
      <c r="W627" s="62">
        <v>0</v>
      </c>
      <c r="X627" s="57"/>
      <c r="Y627" s="61"/>
      <c r="Z627" s="56" t="s">
        <v>121</v>
      </c>
      <c r="AA627" s="57">
        <v>43515</v>
      </c>
      <c r="AB627" s="75"/>
      <c r="AC627" s="64" t="s">
        <v>3056</v>
      </c>
      <c r="AD627" s="65" t="s">
        <v>97</v>
      </c>
      <c r="AE627" s="65"/>
      <c r="AF627" s="66"/>
      <c r="AG627" s="66"/>
      <c r="AH627" s="67"/>
      <c r="AI627" s="68"/>
      <c r="AJ627" s="69">
        <f t="shared" si="1"/>
        <v>14</v>
      </c>
      <c r="AK627" s="70" t="str">
        <f t="shared" ref="AK627:AK633" si="159">IF(R627="","",SUM(R627+30))</f>
        <v/>
      </c>
      <c r="AL627" s="71" t="s">
        <v>17409</v>
      </c>
      <c r="AM627" s="71"/>
      <c r="AN627" s="70">
        <f t="shared" ref="AN627:AN633" si="160">IF(C627="","",SUM(C627+10))</f>
        <v>43511</v>
      </c>
      <c r="AO627" s="70"/>
      <c r="AP627" s="74">
        <f ca="1"/>
        <v>458</v>
      </c>
    </row>
    <row r="628" spans="1:42" ht="14.4">
      <c r="A628" s="55" t="s">
        <v>3057</v>
      </c>
      <c r="B628" s="56" t="s">
        <v>89</v>
      </c>
      <c r="C628" s="57">
        <v>43584</v>
      </c>
      <c r="D628" s="56" t="s">
        <v>90</v>
      </c>
      <c r="E628" s="56" t="s">
        <v>32</v>
      </c>
      <c r="F628" s="58" t="s">
        <v>106</v>
      </c>
      <c r="G628" s="58" t="s">
        <v>177</v>
      </c>
      <c r="H628" s="56" t="s">
        <v>32</v>
      </c>
      <c r="I628" s="59"/>
      <c r="J628" s="59">
        <f t="shared" si="158"/>
        <v>43614</v>
      </c>
      <c r="K628" s="56" t="s">
        <v>14</v>
      </c>
      <c r="L628" s="56" t="s">
        <v>14</v>
      </c>
      <c r="M628" s="60" t="s">
        <v>3058</v>
      </c>
      <c r="N628" s="56"/>
      <c r="O628" s="61"/>
      <c r="P628" s="56"/>
      <c r="Q628" s="56" t="s">
        <v>96</v>
      </c>
      <c r="R628" s="59"/>
      <c r="S628" s="56"/>
      <c r="T628" s="56"/>
      <c r="U628" s="57"/>
      <c r="V628" s="77"/>
      <c r="W628" s="62" t="s">
        <v>108</v>
      </c>
      <c r="X628" s="59"/>
      <c r="Y628" s="61"/>
      <c r="Z628" s="56" t="s">
        <v>123</v>
      </c>
      <c r="AA628" s="57">
        <v>43615</v>
      </c>
      <c r="AB628" s="75"/>
      <c r="AC628" s="64" t="s">
        <v>3059</v>
      </c>
      <c r="AD628" s="56" t="s">
        <v>118</v>
      </c>
      <c r="AE628" s="61"/>
      <c r="AF628" s="61"/>
      <c r="AG628" s="61"/>
      <c r="AH628" s="67"/>
      <c r="AI628" s="68"/>
      <c r="AJ628" s="69">
        <f t="shared" si="1"/>
        <v>31</v>
      </c>
      <c r="AK628" s="70" t="str">
        <f t="shared" si="159"/>
        <v/>
      </c>
      <c r="AL628" s="71" t="s">
        <v>17409</v>
      </c>
      <c r="AM628" s="71"/>
      <c r="AN628" s="70">
        <f t="shared" si="160"/>
        <v>43594</v>
      </c>
      <c r="AO628" s="70"/>
      <c r="AP628" s="74">
        <f ca="1"/>
        <v>375</v>
      </c>
    </row>
    <row r="629" spans="1:42" ht="14.4">
      <c r="A629" s="55" t="s">
        <v>3060</v>
      </c>
      <c r="B629" s="56" t="s">
        <v>89</v>
      </c>
      <c r="C629" s="57">
        <v>43707</v>
      </c>
      <c r="D629" s="56" t="s">
        <v>90</v>
      </c>
      <c r="E629" s="56" t="s">
        <v>129</v>
      </c>
      <c r="F629" s="58" t="s">
        <v>106</v>
      </c>
      <c r="G629" s="58" t="s">
        <v>107</v>
      </c>
      <c r="H629" s="56" t="s">
        <v>129</v>
      </c>
      <c r="I629" s="57"/>
      <c r="J629" s="57">
        <f t="shared" si="158"/>
        <v>43737</v>
      </c>
      <c r="K629" s="56" t="s">
        <v>18</v>
      </c>
      <c r="L629" s="56" t="s">
        <v>14</v>
      </c>
      <c r="M629" s="60" t="s">
        <v>3061</v>
      </c>
      <c r="N629" s="56" t="s">
        <v>3062</v>
      </c>
      <c r="O629" s="61"/>
      <c r="P629" s="56" t="s">
        <v>3063</v>
      </c>
      <c r="Q629" s="56" t="s">
        <v>133</v>
      </c>
      <c r="R629" s="59"/>
      <c r="S629" s="56" t="s">
        <v>108</v>
      </c>
      <c r="T629" s="56" t="s">
        <v>108</v>
      </c>
      <c r="U629" s="59"/>
      <c r="V629" s="77"/>
      <c r="W629" s="62" t="s">
        <v>108</v>
      </c>
      <c r="X629" s="59"/>
      <c r="Y629" s="56" t="s">
        <v>108</v>
      </c>
      <c r="Z629" s="56" t="s">
        <v>123</v>
      </c>
      <c r="AA629" s="57">
        <v>43714</v>
      </c>
      <c r="AB629" s="63" t="s">
        <v>289</v>
      </c>
      <c r="AC629" s="64" t="s">
        <v>3064</v>
      </c>
      <c r="AD629" s="56" t="s">
        <v>118</v>
      </c>
      <c r="AE629" s="56" t="s">
        <v>90</v>
      </c>
      <c r="AF629" s="61"/>
      <c r="AG629" s="61"/>
      <c r="AH629" s="67"/>
      <c r="AI629" s="68"/>
      <c r="AJ629" s="69">
        <f t="shared" si="1"/>
        <v>7</v>
      </c>
      <c r="AK629" s="70" t="str">
        <f t="shared" si="159"/>
        <v/>
      </c>
      <c r="AL629" s="71" t="s">
        <v>17409</v>
      </c>
      <c r="AM629" s="71"/>
      <c r="AN629" s="70">
        <f t="shared" si="160"/>
        <v>43717</v>
      </c>
      <c r="AO629" s="70"/>
      <c r="AP629" s="74">
        <f ca="1"/>
        <v>252</v>
      </c>
    </row>
    <row r="630" spans="1:42" ht="14.4">
      <c r="A630" s="55" t="s">
        <v>3065</v>
      </c>
      <c r="B630" s="56" t="s">
        <v>89</v>
      </c>
      <c r="C630" s="57">
        <v>43721</v>
      </c>
      <c r="D630" s="56" t="s">
        <v>90</v>
      </c>
      <c r="E630" s="56" t="s">
        <v>276</v>
      </c>
      <c r="F630" s="58" t="s">
        <v>214</v>
      </c>
      <c r="G630" s="58" t="s">
        <v>214</v>
      </c>
      <c r="H630" s="56" t="s">
        <v>276</v>
      </c>
      <c r="I630" s="57"/>
      <c r="J630" s="57">
        <f t="shared" si="158"/>
        <v>43751</v>
      </c>
      <c r="K630" s="56" t="s">
        <v>18</v>
      </c>
      <c r="L630" s="56" t="s">
        <v>18</v>
      </c>
      <c r="M630" s="60" t="s">
        <v>3066</v>
      </c>
      <c r="N630" s="56" t="s">
        <v>3066</v>
      </c>
      <c r="O630" s="56"/>
      <c r="P630" s="56"/>
      <c r="Q630" s="56" t="s">
        <v>478</v>
      </c>
      <c r="R630" s="59"/>
      <c r="S630" s="56" t="s">
        <v>18</v>
      </c>
      <c r="T630" s="56" t="s">
        <v>108</v>
      </c>
      <c r="U630" s="57">
        <v>43753</v>
      </c>
      <c r="V630" s="77"/>
      <c r="W630" s="62">
        <v>6600</v>
      </c>
      <c r="X630" s="59"/>
      <c r="Y630" s="56" t="s">
        <v>108</v>
      </c>
      <c r="Z630" s="56" t="s">
        <v>121</v>
      </c>
      <c r="AA630" s="57">
        <v>43826</v>
      </c>
      <c r="AB630" s="75"/>
      <c r="AC630" s="64" t="s">
        <v>3067</v>
      </c>
      <c r="AD630" s="56" t="s">
        <v>97</v>
      </c>
      <c r="AE630" s="56" t="s">
        <v>119</v>
      </c>
      <c r="AF630" s="61"/>
      <c r="AG630" s="56"/>
      <c r="AH630" s="67"/>
      <c r="AI630" s="68"/>
      <c r="AJ630" s="69">
        <f t="shared" si="1"/>
        <v>105</v>
      </c>
      <c r="AK630" s="70" t="str">
        <f t="shared" si="159"/>
        <v/>
      </c>
      <c r="AL630" s="71" t="s">
        <v>17409</v>
      </c>
      <c r="AM630" s="71"/>
      <c r="AN630" s="70">
        <f t="shared" si="160"/>
        <v>43731</v>
      </c>
      <c r="AO630" s="70"/>
      <c r="AP630" s="74">
        <f ca="1"/>
        <v>238</v>
      </c>
    </row>
    <row r="631" spans="1:42" ht="14.4">
      <c r="A631" s="55" t="s">
        <v>3068</v>
      </c>
      <c r="B631" s="56" t="s">
        <v>89</v>
      </c>
      <c r="C631" s="57">
        <v>43641</v>
      </c>
      <c r="D631" s="56" t="s">
        <v>90</v>
      </c>
      <c r="E631" s="56" t="s">
        <v>12</v>
      </c>
      <c r="F631" s="58" t="s">
        <v>106</v>
      </c>
      <c r="G631" s="58" t="s">
        <v>107</v>
      </c>
      <c r="H631" s="56" t="s">
        <v>12</v>
      </c>
      <c r="I631" s="57"/>
      <c r="J631" s="57">
        <f t="shared" si="158"/>
        <v>43671</v>
      </c>
      <c r="K631" s="56" t="s">
        <v>18</v>
      </c>
      <c r="L631" s="56" t="s">
        <v>14</v>
      </c>
      <c r="M631" s="60" t="s">
        <v>3069</v>
      </c>
      <c r="N631" s="56"/>
      <c r="O631" s="56"/>
      <c r="P631" s="56"/>
      <c r="Q631" s="56" t="s">
        <v>541</v>
      </c>
      <c r="R631" s="57"/>
      <c r="S631" s="56"/>
      <c r="T631" s="56"/>
      <c r="U631" s="57"/>
      <c r="V631" s="62"/>
      <c r="W631" s="62"/>
      <c r="X631" s="57"/>
      <c r="Y631" s="56"/>
      <c r="Z631" s="56" t="s">
        <v>123</v>
      </c>
      <c r="AA631" s="57">
        <v>43649</v>
      </c>
      <c r="AB631" s="63"/>
      <c r="AC631" s="64" t="s">
        <v>3070</v>
      </c>
      <c r="AD631" s="56" t="s">
        <v>179</v>
      </c>
      <c r="AE631" s="56" t="s">
        <v>90</v>
      </c>
      <c r="AF631" s="61"/>
      <c r="AG631" s="61"/>
      <c r="AH631" s="67"/>
      <c r="AI631" s="68"/>
      <c r="AJ631" s="69">
        <f t="shared" si="1"/>
        <v>8</v>
      </c>
      <c r="AK631" s="70" t="str">
        <f t="shared" si="159"/>
        <v/>
      </c>
      <c r="AL631" s="71" t="s">
        <v>17409</v>
      </c>
      <c r="AM631" s="71"/>
      <c r="AN631" s="70">
        <f t="shared" si="160"/>
        <v>43651</v>
      </c>
      <c r="AO631" s="70"/>
      <c r="AP631" s="74">
        <f ca="1"/>
        <v>318</v>
      </c>
    </row>
    <row r="632" spans="1:42" ht="14.4">
      <c r="A632" s="55" t="s">
        <v>3071</v>
      </c>
      <c r="B632" s="56" t="s">
        <v>89</v>
      </c>
      <c r="C632" s="57">
        <v>43669</v>
      </c>
      <c r="D632" s="56" t="s">
        <v>229</v>
      </c>
      <c r="E632" s="56" t="s">
        <v>140</v>
      </c>
      <c r="F632" s="58" t="s">
        <v>106</v>
      </c>
      <c r="G632" s="58" t="s">
        <v>107</v>
      </c>
      <c r="H632" s="56" t="s">
        <v>140</v>
      </c>
      <c r="I632" s="57"/>
      <c r="J632" s="57">
        <f t="shared" si="158"/>
        <v>43699</v>
      </c>
      <c r="K632" s="56" t="s">
        <v>18</v>
      </c>
      <c r="L632" s="56" t="s">
        <v>14</v>
      </c>
      <c r="M632" s="60" t="s">
        <v>3072</v>
      </c>
      <c r="N632" s="56" t="s">
        <v>3073</v>
      </c>
      <c r="O632" s="56" t="s">
        <v>137</v>
      </c>
      <c r="P632" s="56" t="s">
        <v>108</v>
      </c>
      <c r="Q632" s="56" t="s">
        <v>96</v>
      </c>
      <c r="R632" s="57"/>
      <c r="S632" s="56" t="s">
        <v>108</v>
      </c>
      <c r="T632" s="56" t="s">
        <v>108</v>
      </c>
      <c r="U632" s="57"/>
      <c r="V632" s="62"/>
      <c r="W632" s="62" t="s">
        <v>108</v>
      </c>
      <c r="X632" s="57"/>
      <c r="Y632" s="56" t="s">
        <v>108</v>
      </c>
      <c r="Z632" s="56" t="s">
        <v>108</v>
      </c>
      <c r="AA632" s="57">
        <v>43669</v>
      </c>
      <c r="AB632" s="63" t="s">
        <v>163</v>
      </c>
      <c r="AC632" s="64" t="s">
        <v>3074</v>
      </c>
      <c r="AD632" s="56" t="s">
        <v>224</v>
      </c>
      <c r="AE632" s="61"/>
      <c r="AF632" s="61"/>
      <c r="AG632" s="61"/>
      <c r="AH632" s="67"/>
      <c r="AI632" s="68"/>
      <c r="AJ632" s="69">
        <f t="shared" si="1"/>
        <v>0</v>
      </c>
      <c r="AK632" s="70" t="str">
        <f t="shared" si="159"/>
        <v/>
      </c>
      <c r="AL632" s="71" t="s">
        <v>17409</v>
      </c>
      <c r="AM632" s="71"/>
      <c r="AN632" s="70">
        <f t="shared" si="160"/>
        <v>43679</v>
      </c>
      <c r="AO632" s="70"/>
      <c r="AP632" s="74">
        <f ca="1"/>
        <v>290</v>
      </c>
    </row>
    <row r="633" spans="1:42" ht="14.4">
      <c r="A633" s="55" t="s">
        <v>3075</v>
      </c>
      <c r="B633" s="56" t="s">
        <v>89</v>
      </c>
      <c r="C633" s="57">
        <v>43640</v>
      </c>
      <c r="D633" s="56" t="s">
        <v>119</v>
      </c>
      <c r="E633" s="56" t="s">
        <v>112</v>
      </c>
      <c r="F633" s="58" t="s">
        <v>106</v>
      </c>
      <c r="G633" s="58" t="s">
        <v>113</v>
      </c>
      <c r="H633" s="56" t="s">
        <v>112</v>
      </c>
      <c r="I633" s="59"/>
      <c r="J633" s="59">
        <f t="shared" si="158"/>
        <v>43670</v>
      </c>
      <c r="K633" s="56" t="s">
        <v>18</v>
      </c>
      <c r="L633" s="56" t="s">
        <v>18</v>
      </c>
      <c r="M633" s="60" t="s">
        <v>3076</v>
      </c>
      <c r="N633" s="56" t="s">
        <v>3077</v>
      </c>
      <c r="O633" s="56" t="s">
        <v>16</v>
      </c>
      <c r="P633" s="56" t="s">
        <v>3078</v>
      </c>
      <c r="Q633" s="56" t="s">
        <v>116</v>
      </c>
      <c r="R633" s="57"/>
      <c r="S633" s="56" t="s">
        <v>108</v>
      </c>
      <c r="T633" s="56" t="s">
        <v>108</v>
      </c>
      <c r="U633" s="57">
        <v>43654</v>
      </c>
      <c r="V633" s="77"/>
      <c r="W633" s="62">
        <v>24.5</v>
      </c>
      <c r="X633" s="57">
        <v>43669</v>
      </c>
      <c r="Y633" s="56" t="s">
        <v>108</v>
      </c>
      <c r="Z633" s="56" t="s">
        <v>121</v>
      </c>
      <c r="AA633" s="57">
        <v>43669</v>
      </c>
      <c r="AB633" s="63" t="s">
        <v>484</v>
      </c>
      <c r="AC633" s="64" t="s">
        <v>3079</v>
      </c>
      <c r="AD633" s="65" t="s">
        <v>97</v>
      </c>
      <c r="AE633" s="56" t="s">
        <v>119</v>
      </c>
      <c r="AF633" s="61"/>
      <c r="AG633" s="61"/>
      <c r="AH633" s="67"/>
      <c r="AI633" s="68"/>
      <c r="AJ633" s="69">
        <f t="shared" si="1"/>
        <v>29</v>
      </c>
      <c r="AK633" s="70" t="str">
        <f t="shared" si="159"/>
        <v/>
      </c>
      <c r="AL633" s="71" t="s">
        <v>17409</v>
      </c>
      <c r="AM633" s="71"/>
      <c r="AN633" s="70">
        <f t="shared" si="160"/>
        <v>43650</v>
      </c>
      <c r="AO633" s="70"/>
      <c r="AP633" s="74">
        <f ca="1"/>
        <v>319</v>
      </c>
    </row>
    <row r="634" spans="1:42" ht="14.4">
      <c r="A634" s="55" t="s">
        <v>3080</v>
      </c>
      <c r="B634" s="56" t="s">
        <v>89</v>
      </c>
      <c r="C634" s="57">
        <v>43791</v>
      </c>
      <c r="D634" s="56" t="s">
        <v>131</v>
      </c>
      <c r="E634" s="56" t="s">
        <v>129</v>
      </c>
      <c r="F634" s="58" t="s">
        <v>106</v>
      </c>
      <c r="G634" s="58" t="s">
        <v>107</v>
      </c>
      <c r="H634" s="56" t="s">
        <v>129</v>
      </c>
      <c r="I634" s="59"/>
      <c r="J634" s="59">
        <f t="shared" si="158"/>
        <v>43821</v>
      </c>
      <c r="K634" s="56" t="s">
        <v>18</v>
      </c>
      <c r="L634" s="56" t="s">
        <v>14</v>
      </c>
      <c r="M634" s="60" t="s">
        <v>3081</v>
      </c>
      <c r="N634" s="56" t="s">
        <v>3082</v>
      </c>
      <c r="O634" s="56"/>
      <c r="P634" s="56" t="s">
        <v>108</v>
      </c>
      <c r="Q634" s="56" t="s">
        <v>130</v>
      </c>
      <c r="R634" s="59"/>
      <c r="S634" s="56" t="s">
        <v>108</v>
      </c>
      <c r="T634" s="56" t="s">
        <v>108</v>
      </c>
      <c r="U634" s="57"/>
      <c r="V634" s="77"/>
      <c r="W634" s="62" t="s">
        <v>108</v>
      </c>
      <c r="X634" s="59"/>
      <c r="Y634" s="56" t="s">
        <v>108</v>
      </c>
      <c r="Z634" s="56" t="s">
        <v>123</v>
      </c>
      <c r="AA634" s="57">
        <v>43791</v>
      </c>
      <c r="AB634" s="63" t="s">
        <v>318</v>
      </c>
      <c r="AC634" s="64" t="s">
        <v>3083</v>
      </c>
      <c r="AD634" s="56" t="s">
        <v>118</v>
      </c>
      <c r="AE634" s="56" t="s">
        <v>131</v>
      </c>
      <c r="AF634" s="61"/>
      <c r="AG634" s="61"/>
      <c r="AH634" s="67"/>
      <c r="AI634" s="68"/>
      <c r="AJ634" s="69">
        <f t="shared" si="1"/>
        <v>0</v>
      </c>
      <c r="AK634" s="70"/>
      <c r="AL634" s="71"/>
      <c r="AM634" s="71"/>
      <c r="AN634" s="70"/>
      <c r="AO634" s="70"/>
      <c r="AP634" s="74">
        <f ca="1"/>
        <v>168</v>
      </c>
    </row>
    <row r="635" spans="1:42" ht="14.4">
      <c r="A635" s="55" t="s">
        <v>3084</v>
      </c>
      <c r="B635" s="56" t="s">
        <v>89</v>
      </c>
      <c r="C635" s="57">
        <v>43578</v>
      </c>
      <c r="D635" s="56" t="s">
        <v>90</v>
      </c>
      <c r="E635" s="56" t="s">
        <v>12</v>
      </c>
      <c r="F635" s="58" t="s">
        <v>106</v>
      </c>
      <c r="G635" s="58" t="s">
        <v>107</v>
      </c>
      <c r="H635" s="56" t="s">
        <v>12</v>
      </c>
      <c r="I635" s="57"/>
      <c r="J635" s="57">
        <f t="shared" si="158"/>
        <v>43608</v>
      </c>
      <c r="K635" s="56" t="s">
        <v>18</v>
      </c>
      <c r="L635" s="56" t="s">
        <v>14</v>
      </c>
      <c r="M635" s="60" t="s">
        <v>3085</v>
      </c>
      <c r="N635" s="56"/>
      <c r="O635" s="56" t="s">
        <v>20</v>
      </c>
      <c r="P635" s="56"/>
      <c r="Q635" s="56" t="s">
        <v>28</v>
      </c>
      <c r="R635" s="57"/>
      <c r="S635" s="56"/>
      <c r="T635" s="56"/>
      <c r="U635" s="57"/>
      <c r="V635" s="62"/>
      <c r="W635" s="62" t="s">
        <v>108</v>
      </c>
      <c r="X635" s="57"/>
      <c r="Y635" s="56"/>
      <c r="Z635" s="56" t="s">
        <v>123</v>
      </c>
      <c r="AA635" s="57">
        <v>43579</v>
      </c>
      <c r="AB635" s="63" t="s">
        <v>244</v>
      </c>
      <c r="AC635" s="64"/>
      <c r="AD635" s="56" t="s">
        <v>224</v>
      </c>
      <c r="AE635" s="56" t="s">
        <v>90</v>
      </c>
      <c r="AF635" s="61"/>
      <c r="AG635" s="61"/>
      <c r="AH635" s="67"/>
      <c r="AI635" s="68"/>
      <c r="AJ635" s="69">
        <f t="shared" si="1"/>
        <v>1</v>
      </c>
      <c r="AK635" s="70" t="str">
        <f t="shared" ref="AK635:AK636" si="161">IF(R635="","",SUM(R635+30))</f>
        <v/>
      </c>
      <c r="AL635" s="71" t="s">
        <v>17409</v>
      </c>
      <c r="AM635" s="71"/>
      <c r="AN635" s="70">
        <f t="shared" ref="AN635:AN636" si="162">IF(C635="","",SUM(C635+10))</f>
        <v>43588</v>
      </c>
      <c r="AO635" s="70"/>
      <c r="AP635" s="74">
        <f ca="1"/>
        <v>381</v>
      </c>
    </row>
    <row r="636" spans="1:42" ht="14.4">
      <c r="A636" s="55" t="s">
        <v>3086</v>
      </c>
      <c r="B636" s="56" t="s">
        <v>89</v>
      </c>
      <c r="C636" s="57">
        <v>43635</v>
      </c>
      <c r="D636" s="56" t="s">
        <v>119</v>
      </c>
      <c r="E636" s="56" t="s">
        <v>112</v>
      </c>
      <c r="F636" s="58" t="s">
        <v>106</v>
      </c>
      <c r="G636" s="58" t="s">
        <v>113</v>
      </c>
      <c r="H636" s="56" t="s">
        <v>112</v>
      </c>
      <c r="I636" s="57"/>
      <c r="J636" s="57">
        <f t="shared" si="158"/>
        <v>43665</v>
      </c>
      <c r="K636" s="56" t="s">
        <v>18</v>
      </c>
      <c r="L636" s="56" t="s">
        <v>14</v>
      </c>
      <c r="M636" s="60" t="s">
        <v>3087</v>
      </c>
      <c r="N636" s="56" t="s">
        <v>3088</v>
      </c>
      <c r="O636" s="56" t="s">
        <v>20</v>
      </c>
      <c r="P636" s="56" t="s">
        <v>3089</v>
      </c>
      <c r="Q636" s="56" t="s">
        <v>116</v>
      </c>
      <c r="R636" s="57">
        <v>43640</v>
      </c>
      <c r="S636" s="56" t="s">
        <v>108</v>
      </c>
      <c r="T636" s="56" t="s">
        <v>108</v>
      </c>
      <c r="U636" s="57"/>
      <c r="V636" s="62"/>
      <c r="W636" s="62" t="s">
        <v>108</v>
      </c>
      <c r="X636" s="57"/>
      <c r="Y636" s="56" t="s">
        <v>108</v>
      </c>
      <c r="Z636" s="56" t="s">
        <v>123</v>
      </c>
      <c r="AA636" s="57">
        <v>43640</v>
      </c>
      <c r="AB636" s="63" t="s">
        <v>484</v>
      </c>
      <c r="AC636" s="64" t="s">
        <v>3090</v>
      </c>
      <c r="AD636" s="56" t="s">
        <v>118</v>
      </c>
      <c r="AE636" s="56" t="s">
        <v>119</v>
      </c>
      <c r="AF636" s="61"/>
      <c r="AG636" s="61"/>
      <c r="AH636" s="67"/>
      <c r="AI636" s="68"/>
      <c r="AJ636" s="69">
        <f t="shared" si="1"/>
        <v>5</v>
      </c>
      <c r="AK636" s="70">
        <f t="shared" si="161"/>
        <v>43670</v>
      </c>
      <c r="AL636" s="71">
        <v>30</v>
      </c>
      <c r="AM636" s="71"/>
      <c r="AN636" s="70">
        <f t="shared" si="162"/>
        <v>43645</v>
      </c>
      <c r="AO636" s="70"/>
      <c r="AP636" s="74">
        <f ca="1"/>
        <v>324</v>
      </c>
    </row>
    <row r="637" spans="1:42" ht="14.4">
      <c r="A637" s="55" t="s">
        <v>3091</v>
      </c>
      <c r="B637" s="56" t="s">
        <v>89</v>
      </c>
      <c r="C637" s="57">
        <v>43776</v>
      </c>
      <c r="D637" s="56" t="s">
        <v>90</v>
      </c>
      <c r="E637" s="56" t="s">
        <v>276</v>
      </c>
      <c r="F637" s="58" t="s">
        <v>214</v>
      </c>
      <c r="G637" s="58" t="s">
        <v>214</v>
      </c>
      <c r="H637" s="56" t="s">
        <v>276</v>
      </c>
      <c r="I637" s="59"/>
      <c r="J637" s="59">
        <f t="shared" si="158"/>
        <v>43806</v>
      </c>
      <c r="K637" s="56"/>
      <c r="L637" s="56"/>
      <c r="M637" s="60" t="s">
        <v>3092</v>
      </c>
      <c r="N637" s="56"/>
      <c r="O637" s="56"/>
      <c r="P637" s="56" t="s">
        <v>3093</v>
      </c>
      <c r="Q637" s="56" t="s">
        <v>217</v>
      </c>
      <c r="R637" s="59"/>
      <c r="S637" s="56"/>
      <c r="T637" s="56"/>
      <c r="U637" s="57"/>
      <c r="V637" s="77"/>
      <c r="W637" s="77"/>
      <c r="X637" s="59"/>
      <c r="Y637" s="61"/>
      <c r="Z637" s="61"/>
      <c r="AA637" s="57">
        <v>43866</v>
      </c>
      <c r="AB637" s="75"/>
      <c r="AC637" s="64" t="s">
        <v>3094</v>
      </c>
      <c r="AD637" s="56" t="s">
        <v>179</v>
      </c>
      <c r="AE637" s="56"/>
      <c r="AF637" s="61"/>
      <c r="AG637" s="61"/>
      <c r="AH637" s="67"/>
      <c r="AI637" s="68"/>
      <c r="AJ637" s="69">
        <f t="shared" si="1"/>
        <v>90</v>
      </c>
      <c r="AK637" s="70"/>
      <c r="AL637" s="71"/>
      <c r="AM637" s="71"/>
      <c r="AN637" s="70"/>
      <c r="AO637" s="70"/>
      <c r="AP637" s="74">
        <f ca="1"/>
        <v>183</v>
      </c>
    </row>
    <row r="638" spans="1:42" ht="14.4">
      <c r="A638" s="55" t="s">
        <v>3095</v>
      </c>
      <c r="B638" s="56" t="s">
        <v>89</v>
      </c>
      <c r="C638" s="57">
        <v>43803</v>
      </c>
      <c r="D638" s="56" t="s">
        <v>90</v>
      </c>
      <c r="E638" s="56" t="s">
        <v>276</v>
      </c>
      <c r="F638" s="58" t="s">
        <v>214</v>
      </c>
      <c r="G638" s="58" t="s">
        <v>214</v>
      </c>
      <c r="H638" s="56" t="s">
        <v>276</v>
      </c>
      <c r="I638" s="59"/>
      <c r="J638" s="59">
        <f t="shared" si="158"/>
        <v>43833</v>
      </c>
      <c r="K638" s="56"/>
      <c r="L638" s="56"/>
      <c r="M638" s="60" t="s">
        <v>3092</v>
      </c>
      <c r="N638" s="56" t="s">
        <v>3096</v>
      </c>
      <c r="O638" s="56"/>
      <c r="P638" s="56" t="s">
        <v>3097</v>
      </c>
      <c r="Q638" s="56" t="s">
        <v>217</v>
      </c>
      <c r="R638" s="59"/>
      <c r="S638" s="56"/>
      <c r="T638" s="56"/>
      <c r="U638" s="57"/>
      <c r="V638" s="77"/>
      <c r="W638" s="77"/>
      <c r="X638" s="59"/>
      <c r="Y638" s="61"/>
      <c r="Z638" s="61"/>
      <c r="AA638" s="57">
        <v>43866</v>
      </c>
      <c r="AB638" s="75"/>
      <c r="AC638" s="64" t="s">
        <v>3098</v>
      </c>
      <c r="AD638" s="56" t="s">
        <v>179</v>
      </c>
      <c r="AE638" s="56"/>
      <c r="AF638" s="61"/>
      <c r="AG638" s="61"/>
      <c r="AH638" s="67"/>
      <c r="AI638" s="68"/>
      <c r="AJ638" s="69">
        <f t="shared" si="1"/>
        <v>63</v>
      </c>
      <c r="AK638" s="70"/>
      <c r="AL638" s="71"/>
      <c r="AM638" s="71"/>
      <c r="AN638" s="70"/>
      <c r="AO638" s="70"/>
      <c r="AP638" s="74">
        <f ca="1"/>
        <v>156</v>
      </c>
    </row>
    <row r="639" spans="1:42" ht="14.4">
      <c r="A639" s="55" t="s">
        <v>3099</v>
      </c>
      <c r="B639" s="56" t="s">
        <v>89</v>
      </c>
      <c r="C639" s="57">
        <v>43570</v>
      </c>
      <c r="D639" s="56" t="s">
        <v>90</v>
      </c>
      <c r="E639" s="56" t="s">
        <v>91</v>
      </c>
      <c r="F639" s="58" t="s">
        <v>92</v>
      </c>
      <c r="G639" s="58" t="s">
        <v>93</v>
      </c>
      <c r="H639" s="56" t="s">
        <v>91</v>
      </c>
      <c r="I639" s="59"/>
      <c r="J639" s="59">
        <f t="shared" si="158"/>
        <v>43600</v>
      </c>
      <c r="K639" s="56" t="s">
        <v>18</v>
      </c>
      <c r="L639" s="56" t="s">
        <v>14</v>
      </c>
      <c r="M639" s="60" t="s">
        <v>3100</v>
      </c>
      <c r="N639" s="56" t="s">
        <v>3101</v>
      </c>
      <c r="O639" s="56" t="s">
        <v>95</v>
      </c>
      <c r="P639" s="56" t="s">
        <v>3102</v>
      </c>
      <c r="Q639" s="56" t="s">
        <v>96</v>
      </c>
      <c r="R639" s="57"/>
      <c r="S639" s="56"/>
      <c r="T639" s="56"/>
      <c r="U639" s="59"/>
      <c r="V639" s="77"/>
      <c r="W639" s="77"/>
      <c r="X639" s="59"/>
      <c r="Y639" s="61"/>
      <c r="Z639" s="56" t="s">
        <v>121</v>
      </c>
      <c r="AA639" s="57">
        <v>43594</v>
      </c>
      <c r="AB639" s="75"/>
      <c r="AC639" s="64"/>
      <c r="AD639" s="65" t="s">
        <v>97</v>
      </c>
      <c r="AE639" s="56"/>
      <c r="AF639" s="61"/>
      <c r="AG639" s="61"/>
      <c r="AH639" s="67"/>
      <c r="AI639" s="68"/>
      <c r="AJ639" s="69">
        <f t="shared" si="1"/>
        <v>24</v>
      </c>
      <c r="AK639" s="70" t="str">
        <f t="shared" ref="AK639:AK644" si="163">IF(R639="","",SUM(R639+30))</f>
        <v/>
      </c>
      <c r="AL639" s="71" t="s">
        <v>17409</v>
      </c>
      <c r="AM639" s="71"/>
      <c r="AN639" s="70">
        <f t="shared" ref="AN639:AN644" si="164">IF(C639="","",SUM(C639+10))</f>
        <v>43580</v>
      </c>
      <c r="AO639" s="70"/>
      <c r="AP639" s="74">
        <f ca="1"/>
        <v>389</v>
      </c>
    </row>
    <row r="640" spans="1:42" ht="14.4">
      <c r="A640" s="55" t="s">
        <v>3103</v>
      </c>
      <c r="B640" s="56" t="s">
        <v>89</v>
      </c>
      <c r="C640" s="57">
        <v>43717</v>
      </c>
      <c r="D640" s="56" t="s">
        <v>90</v>
      </c>
      <c r="E640" s="56" t="s">
        <v>12</v>
      </c>
      <c r="F640" s="58" t="s">
        <v>106</v>
      </c>
      <c r="G640" s="58" t="s">
        <v>107</v>
      </c>
      <c r="H640" s="56" t="s">
        <v>12</v>
      </c>
      <c r="I640" s="59"/>
      <c r="J640" s="59">
        <f t="shared" si="158"/>
        <v>43747</v>
      </c>
      <c r="K640" s="56" t="s">
        <v>18</v>
      </c>
      <c r="L640" s="56" t="s">
        <v>14</v>
      </c>
      <c r="M640" s="60" t="s">
        <v>3104</v>
      </c>
      <c r="N640" s="56" t="s">
        <v>3105</v>
      </c>
      <c r="O640" s="56" t="s">
        <v>13</v>
      </c>
      <c r="P640" s="56" t="s">
        <v>3106</v>
      </c>
      <c r="Q640" s="56" t="s">
        <v>17</v>
      </c>
      <c r="R640" s="57"/>
      <c r="S640" s="56"/>
      <c r="T640" s="56"/>
      <c r="U640" s="59"/>
      <c r="V640" s="77"/>
      <c r="W640" s="62" t="s">
        <v>108</v>
      </c>
      <c r="X640" s="59"/>
      <c r="Y640" s="61"/>
      <c r="Z640" s="56" t="s">
        <v>123</v>
      </c>
      <c r="AA640" s="57">
        <v>43717</v>
      </c>
      <c r="AB640" s="75"/>
      <c r="AC640" s="64" t="s">
        <v>3107</v>
      </c>
      <c r="AD640" s="56" t="s">
        <v>224</v>
      </c>
      <c r="AE640" s="56" t="s">
        <v>90</v>
      </c>
      <c r="AF640" s="61"/>
      <c r="AG640" s="61"/>
      <c r="AH640" s="67"/>
      <c r="AI640" s="68"/>
      <c r="AJ640" s="69">
        <f t="shared" si="1"/>
        <v>0</v>
      </c>
      <c r="AK640" s="70" t="str">
        <f t="shared" si="163"/>
        <v/>
      </c>
      <c r="AL640" s="71" t="s">
        <v>17409</v>
      </c>
      <c r="AM640" s="71"/>
      <c r="AN640" s="70">
        <f t="shared" si="164"/>
        <v>43727</v>
      </c>
      <c r="AO640" s="70"/>
      <c r="AP640" s="74">
        <f ca="1"/>
        <v>242</v>
      </c>
    </row>
    <row r="641" spans="1:42" ht="14.4">
      <c r="A641" s="55" t="s">
        <v>3108</v>
      </c>
      <c r="B641" s="56" t="s">
        <v>89</v>
      </c>
      <c r="C641" s="57">
        <v>43511</v>
      </c>
      <c r="D641" s="56" t="s">
        <v>90</v>
      </c>
      <c r="E641" s="56" t="s">
        <v>276</v>
      </c>
      <c r="F641" s="58" t="s">
        <v>214</v>
      </c>
      <c r="G641" s="58" t="s">
        <v>214</v>
      </c>
      <c r="H641" s="56" t="s">
        <v>276</v>
      </c>
      <c r="I641" s="57"/>
      <c r="J641" s="57">
        <f t="shared" si="158"/>
        <v>43541</v>
      </c>
      <c r="K641" s="56" t="s">
        <v>108</v>
      </c>
      <c r="L641" s="56" t="s">
        <v>108</v>
      </c>
      <c r="M641" s="60" t="s">
        <v>3109</v>
      </c>
      <c r="N641" s="56" t="s">
        <v>3110</v>
      </c>
      <c r="O641" s="61"/>
      <c r="P641" s="61"/>
      <c r="Q641" s="56"/>
      <c r="R641" s="59"/>
      <c r="S641" s="61"/>
      <c r="T641" s="61"/>
      <c r="U641" s="59"/>
      <c r="V641" s="77"/>
      <c r="W641" s="62" t="s">
        <v>122</v>
      </c>
      <c r="X641" s="57"/>
      <c r="Y641" s="61"/>
      <c r="Z641" s="56" t="s">
        <v>108</v>
      </c>
      <c r="AA641" s="57">
        <v>43524</v>
      </c>
      <c r="AB641" s="75"/>
      <c r="AC641" s="64" t="s">
        <v>3111</v>
      </c>
      <c r="AD641" s="65" t="s">
        <v>179</v>
      </c>
      <c r="AE641" s="65"/>
      <c r="AF641" s="66"/>
      <c r="AG641" s="66"/>
      <c r="AH641" s="67"/>
      <c r="AI641" s="68"/>
      <c r="AJ641" s="69">
        <f t="shared" si="1"/>
        <v>13</v>
      </c>
      <c r="AK641" s="70" t="str">
        <f t="shared" si="163"/>
        <v/>
      </c>
      <c r="AL641" s="71" t="s">
        <v>17409</v>
      </c>
      <c r="AM641" s="71"/>
      <c r="AN641" s="70">
        <f t="shared" si="164"/>
        <v>43521</v>
      </c>
      <c r="AO641" s="70"/>
      <c r="AP641" s="74">
        <f ca="1"/>
        <v>448</v>
      </c>
    </row>
    <row r="642" spans="1:42" ht="14.4">
      <c r="A642" s="55" t="s">
        <v>3112</v>
      </c>
      <c r="B642" s="56" t="s">
        <v>89</v>
      </c>
      <c r="C642" s="57">
        <v>43511</v>
      </c>
      <c r="D642" s="56" t="s">
        <v>90</v>
      </c>
      <c r="E642" s="56" t="s">
        <v>276</v>
      </c>
      <c r="F642" s="58" t="s">
        <v>214</v>
      </c>
      <c r="G642" s="58" t="s">
        <v>214</v>
      </c>
      <c r="H642" s="56" t="s">
        <v>276</v>
      </c>
      <c r="I642" s="57"/>
      <c r="J642" s="57">
        <f t="shared" si="158"/>
        <v>43541</v>
      </c>
      <c r="K642" s="56" t="s">
        <v>108</v>
      </c>
      <c r="L642" s="56" t="s">
        <v>108</v>
      </c>
      <c r="M642" s="60" t="s">
        <v>3109</v>
      </c>
      <c r="N642" s="56" t="s">
        <v>3113</v>
      </c>
      <c r="O642" s="56"/>
      <c r="P642" s="56" t="s">
        <v>3114</v>
      </c>
      <c r="Q642" s="61"/>
      <c r="R642" s="57"/>
      <c r="S642" s="56" t="s">
        <v>18</v>
      </c>
      <c r="T642" s="56" t="s">
        <v>18</v>
      </c>
      <c r="U642" s="57"/>
      <c r="V642" s="62"/>
      <c r="W642" s="62">
        <v>0</v>
      </c>
      <c r="X642" s="57"/>
      <c r="Y642" s="61"/>
      <c r="Z642" s="56" t="s">
        <v>121</v>
      </c>
      <c r="AA642" s="57">
        <v>43529</v>
      </c>
      <c r="AB642" s="63"/>
      <c r="AC642" s="60" t="s">
        <v>3115</v>
      </c>
      <c r="AD642" s="65" t="s">
        <v>97</v>
      </c>
      <c r="AE642" s="65"/>
      <c r="AF642" s="66"/>
      <c r="AG642" s="66"/>
      <c r="AH642" s="67"/>
      <c r="AI642" s="68"/>
      <c r="AJ642" s="69">
        <f t="shared" si="1"/>
        <v>18</v>
      </c>
      <c r="AK642" s="70" t="str">
        <f t="shared" si="163"/>
        <v/>
      </c>
      <c r="AL642" s="71" t="s">
        <v>17409</v>
      </c>
      <c r="AM642" s="71"/>
      <c r="AN642" s="70">
        <f t="shared" si="164"/>
        <v>43521</v>
      </c>
      <c r="AO642" s="70"/>
      <c r="AP642" s="74">
        <f ca="1"/>
        <v>448</v>
      </c>
    </row>
    <row r="643" spans="1:42" ht="14.4">
      <c r="A643" s="55" t="s">
        <v>3116</v>
      </c>
      <c r="B643" s="56" t="s">
        <v>89</v>
      </c>
      <c r="C643" s="57">
        <v>43517</v>
      </c>
      <c r="D643" s="56" t="s">
        <v>90</v>
      </c>
      <c r="E643" s="56" t="s">
        <v>276</v>
      </c>
      <c r="F643" s="58" t="s">
        <v>214</v>
      </c>
      <c r="G643" s="58" t="s">
        <v>214</v>
      </c>
      <c r="H643" s="56" t="s">
        <v>276</v>
      </c>
      <c r="I643" s="57"/>
      <c r="J643" s="57">
        <f t="shared" si="158"/>
        <v>43547</v>
      </c>
      <c r="K643" s="56" t="s">
        <v>18</v>
      </c>
      <c r="L643" s="56" t="s">
        <v>14</v>
      </c>
      <c r="M643" s="60" t="s">
        <v>3109</v>
      </c>
      <c r="N643" s="56"/>
      <c r="O643" s="56"/>
      <c r="P643" s="56"/>
      <c r="Q643" s="56"/>
      <c r="R643" s="57"/>
      <c r="S643" s="56" t="s">
        <v>108</v>
      </c>
      <c r="T643" s="56" t="s">
        <v>108</v>
      </c>
      <c r="U643" s="57"/>
      <c r="V643" s="62"/>
      <c r="W643" s="62">
        <v>0</v>
      </c>
      <c r="X643" s="57"/>
      <c r="Y643" s="56" t="s">
        <v>108</v>
      </c>
      <c r="Z643" s="56" t="s">
        <v>123</v>
      </c>
      <c r="AA643" s="57">
        <v>43529</v>
      </c>
      <c r="AB643" s="63"/>
      <c r="AC643" s="64" t="s">
        <v>3117</v>
      </c>
      <c r="AD643" s="65" t="s">
        <v>118</v>
      </c>
      <c r="AE643" s="65"/>
      <c r="AF643" s="66"/>
      <c r="AG643" s="66"/>
      <c r="AH643" s="67"/>
      <c r="AI643" s="68"/>
      <c r="AJ643" s="69">
        <f t="shared" si="1"/>
        <v>12</v>
      </c>
      <c r="AK643" s="70" t="str">
        <f t="shared" si="163"/>
        <v/>
      </c>
      <c r="AL643" s="71" t="s">
        <v>17409</v>
      </c>
      <c r="AM643" s="71"/>
      <c r="AN643" s="70">
        <f t="shared" si="164"/>
        <v>43527</v>
      </c>
      <c r="AO643" s="70"/>
      <c r="AP643" s="74">
        <f ca="1"/>
        <v>442</v>
      </c>
    </row>
    <row r="644" spans="1:42" ht="14.4">
      <c r="A644" s="55" t="s">
        <v>3118</v>
      </c>
      <c r="B644" s="56" t="s">
        <v>89</v>
      </c>
      <c r="C644" s="57">
        <v>43676</v>
      </c>
      <c r="D644" s="56" t="s">
        <v>90</v>
      </c>
      <c r="E644" s="56" t="s">
        <v>129</v>
      </c>
      <c r="F644" s="58" t="s">
        <v>106</v>
      </c>
      <c r="G644" s="58" t="s">
        <v>107</v>
      </c>
      <c r="H644" s="56" t="s">
        <v>129</v>
      </c>
      <c r="I644" s="59"/>
      <c r="J644" s="59">
        <f t="shared" si="158"/>
        <v>43706</v>
      </c>
      <c r="K644" s="56" t="s">
        <v>18</v>
      </c>
      <c r="L644" s="56" t="s">
        <v>18</v>
      </c>
      <c r="M644" s="60" t="s">
        <v>3119</v>
      </c>
      <c r="N644" s="56"/>
      <c r="O644" s="56" t="s">
        <v>16</v>
      </c>
      <c r="P644" s="56" t="s">
        <v>3120</v>
      </c>
      <c r="Q644" s="56" t="s">
        <v>133</v>
      </c>
      <c r="R644" s="59"/>
      <c r="S644" s="56" t="s">
        <v>108</v>
      </c>
      <c r="T644" s="56" t="s">
        <v>108</v>
      </c>
      <c r="U644" s="59"/>
      <c r="V644" s="77"/>
      <c r="W644" s="77"/>
      <c r="X644" s="59"/>
      <c r="Y644" s="56" t="s">
        <v>108</v>
      </c>
      <c r="Z644" s="56" t="s">
        <v>121</v>
      </c>
      <c r="AA644" s="57">
        <v>43683</v>
      </c>
      <c r="AB644" s="63" t="s">
        <v>163</v>
      </c>
      <c r="AC644" s="60" t="s">
        <v>1758</v>
      </c>
      <c r="AD644" s="65" t="s">
        <v>97</v>
      </c>
      <c r="AE644" s="56" t="s">
        <v>119</v>
      </c>
      <c r="AF644" s="61"/>
      <c r="AG644" s="61"/>
      <c r="AH644" s="67"/>
      <c r="AI644" s="68"/>
      <c r="AJ644" s="69">
        <f t="shared" si="1"/>
        <v>7</v>
      </c>
      <c r="AK644" s="70" t="str">
        <f t="shared" si="163"/>
        <v/>
      </c>
      <c r="AL644" s="71" t="s">
        <v>17409</v>
      </c>
      <c r="AM644" s="71"/>
      <c r="AN644" s="70">
        <f t="shared" si="164"/>
        <v>43686</v>
      </c>
      <c r="AO644" s="70"/>
      <c r="AP644" s="74">
        <f ca="1"/>
        <v>283</v>
      </c>
    </row>
    <row r="645" spans="1:42" ht="14.4">
      <c r="A645" s="55" t="s">
        <v>3121</v>
      </c>
      <c r="B645" s="56" t="s">
        <v>89</v>
      </c>
      <c r="C645" s="57">
        <v>43783</v>
      </c>
      <c r="D645" s="56" t="s">
        <v>90</v>
      </c>
      <c r="E645" s="56" t="s">
        <v>276</v>
      </c>
      <c r="F645" s="58" t="s">
        <v>214</v>
      </c>
      <c r="G645" s="58" t="s">
        <v>214</v>
      </c>
      <c r="H645" s="56" t="s">
        <v>276</v>
      </c>
      <c r="I645" s="59"/>
      <c r="J645" s="59">
        <f t="shared" si="158"/>
        <v>43813</v>
      </c>
      <c r="K645" s="56" t="s">
        <v>18</v>
      </c>
      <c r="L645" s="56" t="s">
        <v>14</v>
      </c>
      <c r="M645" s="60" t="s">
        <v>3122</v>
      </c>
      <c r="N645" s="56"/>
      <c r="O645" s="56"/>
      <c r="P645" s="56"/>
      <c r="Q645" s="56"/>
      <c r="R645" s="59"/>
      <c r="S645" s="56" t="s">
        <v>108</v>
      </c>
      <c r="T645" s="56" t="s">
        <v>108</v>
      </c>
      <c r="U645" s="57"/>
      <c r="V645" s="77"/>
      <c r="W645" s="62" t="s">
        <v>108</v>
      </c>
      <c r="X645" s="59"/>
      <c r="Y645" s="61"/>
      <c r="Z645" s="56" t="s">
        <v>123</v>
      </c>
      <c r="AA645" s="57">
        <v>43787</v>
      </c>
      <c r="AB645" s="75"/>
      <c r="AC645" s="64" t="s">
        <v>3123</v>
      </c>
      <c r="AD645" s="56" t="s">
        <v>294</v>
      </c>
      <c r="AE645" s="56" t="s">
        <v>119</v>
      </c>
      <c r="AF645" s="61"/>
      <c r="AG645" s="61"/>
      <c r="AH645" s="67"/>
      <c r="AI645" s="68"/>
      <c r="AJ645" s="69">
        <f t="shared" si="1"/>
        <v>4</v>
      </c>
      <c r="AK645" s="70"/>
      <c r="AL645" s="71"/>
      <c r="AM645" s="71"/>
      <c r="AN645" s="70"/>
      <c r="AO645" s="70"/>
      <c r="AP645" s="74">
        <f ca="1"/>
        <v>176</v>
      </c>
    </row>
    <row r="646" spans="1:42" ht="14.4">
      <c r="A646" s="55" t="s">
        <v>3124</v>
      </c>
      <c r="B646" s="56" t="s">
        <v>89</v>
      </c>
      <c r="C646" s="57">
        <v>43809</v>
      </c>
      <c r="D646" s="56" t="s">
        <v>90</v>
      </c>
      <c r="E646" s="56" t="s">
        <v>276</v>
      </c>
      <c r="F646" s="58" t="s">
        <v>214</v>
      </c>
      <c r="G646" s="58" t="s">
        <v>214</v>
      </c>
      <c r="H646" s="56" t="s">
        <v>276</v>
      </c>
      <c r="I646" s="59"/>
      <c r="J646" s="59">
        <f t="shared" si="158"/>
        <v>43839</v>
      </c>
      <c r="K646" s="56"/>
      <c r="L646" s="56"/>
      <c r="M646" s="60" t="s">
        <v>3122</v>
      </c>
      <c r="N646" s="56"/>
      <c r="O646" s="56"/>
      <c r="P646" s="56"/>
      <c r="Q646" s="56"/>
      <c r="R646" s="59"/>
      <c r="S646" s="56"/>
      <c r="T646" s="56"/>
      <c r="U646" s="57"/>
      <c r="V646" s="77"/>
      <c r="W646" s="77"/>
      <c r="X646" s="59"/>
      <c r="Y646" s="61"/>
      <c r="Z646" s="61"/>
      <c r="AA646" s="57">
        <v>43866</v>
      </c>
      <c r="AB646" s="75"/>
      <c r="AC646" s="64" t="s">
        <v>3125</v>
      </c>
      <c r="AD646" s="56" t="s">
        <v>179</v>
      </c>
      <c r="AE646" s="56"/>
      <c r="AF646" s="61"/>
      <c r="AG646" s="61"/>
      <c r="AH646" s="67"/>
      <c r="AI646" s="68"/>
      <c r="AJ646" s="69">
        <f t="shared" si="1"/>
        <v>57</v>
      </c>
      <c r="AK646" s="70"/>
      <c r="AL646" s="71"/>
      <c r="AM646" s="71"/>
      <c r="AN646" s="70"/>
      <c r="AO646" s="70"/>
      <c r="AP646" s="74">
        <f ca="1"/>
        <v>150</v>
      </c>
    </row>
    <row r="647" spans="1:42" ht="14.4">
      <c r="A647" s="55" t="s">
        <v>3126</v>
      </c>
      <c r="B647" s="56" t="s">
        <v>89</v>
      </c>
      <c r="C647" s="57">
        <v>43502</v>
      </c>
      <c r="D647" s="56" t="s">
        <v>90</v>
      </c>
      <c r="E647" s="56" t="s">
        <v>140</v>
      </c>
      <c r="F647" s="58" t="s">
        <v>106</v>
      </c>
      <c r="G647" s="58" t="s">
        <v>107</v>
      </c>
      <c r="H647" s="56" t="s">
        <v>140</v>
      </c>
      <c r="I647" s="57"/>
      <c r="J647" s="57">
        <f t="shared" si="158"/>
        <v>43532</v>
      </c>
      <c r="K647" s="56" t="s">
        <v>18</v>
      </c>
      <c r="L647" s="56" t="s">
        <v>18</v>
      </c>
      <c r="M647" s="60" t="s">
        <v>3127</v>
      </c>
      <c r="N647" s="56" t="s">
        <v>3128</v>
      </c>
      <c r="O647" s="56" t="s">
        <v>137</v>
      </c>
      <c r="P647" s="56" t="s">
        <v>1761</v>
      </c>
      <c r="Q647" s="56" t="s">
        <v>17</v>
      </c>
      <c r="R647" s="57"/>
      <c r="S647" s="56" t="s">
        <v>108</v>
      </c>
      <c r="T647" s="56" t="s">
        <v>108</v>
      </c>
      <c r="U647" s="57"/>
      <c r="V647" s="62"/>
      <c r="W647" s="62">
        <v>0</v>
      </c>
      <c r="X647" s="57"/>
      <c r="Y647" s="56" t="s">
        <v>108</v>
      </c>
      <c r="Z647" s="56" t="s">
        <v>121</v>
      </c>
      <c r="AA647" s="57">
        <v>43509</v>
      </c>
      <c r="AB647" s="63" t="s">
        <v>147</v>
      </c>
      <c r="AC647" s="64" t="s">
        <v>3129</v>
      </c>
      <c r="AD647" s="65" t="s">
        <v>97</v>
      </c>
      <c r="AE647" s="65" t="s">
        <v>119</v>
      </c>
      <c r="AF647" s="66"/>
      <c r="AG647" s="66"/>
      <c r="AH647" s="67"/>
      <c r="AI647" s="68"/>
      <c r="AJ647" s="69">
        <f t="shared" si="1"/>
        <v>7</v>
      </c>
      <c r="AK647" s="70" t="str">
        <f t="shared" ref="AK647:AK653" si="165">IF(R647="","",SUM(R647+30))</f>
        <v/>
      </c>
      <c r="AL647" s="71" t="s">
        <v>17409</v>
      </c>
      <c r="AM647" s="71"/>
      <c r="AN647" s="70">
        <f t="shared" ref="AN647:AN653" si="166">IF(C647="","",SUM(C647+10))</f>
        <v>43512</v>
      </c>
      <c r="AO647" s="70"/>
      <c r="AP647" s="74">
        <f ca="1"/>
        <v>457</v>
      </c>
    </row>
    <row r="648" spans="1:42" ht="14.4">
      <c r="A648" s="55" t="s">
        <v>3130</v>
      </c>
      <c r="B648" s="56" t="s">
        <v>89</v>
      </c>
      <c r="C648" s="57">
        <v>43523</v>
      </c>
      <c r="D648" s="56" t="s">
        <v>119</v>
      </c>
      <c r="E648" s="56" t="s">
        <v>140</v>
      </c>
      <c r="F648" s="58" t="s">
        <v>106</v>
      </c>
      <c r="G648" s="58" t="s">
        <v>107</v>
      </c>
      <c r="H648" s="56" t="s">
        <v>140</v>
      </c>
      <c r="I648" s="57"/>
      <c r="J648" s="57">
        <f t="shared" si="158"/>
        <v>43553</v>
      </c>
      <c r="K648" s="56" t="s">
        <v>18</v>
      </c>
      <c r="L648" s="56" t="s">
        <v>18</v>
      </c>
      <c r="M648" s="60" t="s">
        <v>3131</v>
      </c>
      <c r="N648" s="56" t="s">
        <v>3132</v>
      </c>
      <c r="O648" s="56" t="s">
        <v>249</v>
      </c>
      <c r="P648" s="56" t="s">
        <v>3133</v>
      </c>
      <c r="Q648" s="56" t="s">
        <v>154</v>
      </c>
      <c r="R648" s="57"/>
      <c r="S648" s="56" t="s">
        <v>108</v>
      </c>
      <c r="T648" s="56" t="s">
        <v>108</v>
      </c>
      <c r="U648" s="57"/>
      <c r="V648" s="62"/>
      <c r="W648" s="62">
        <v>0</v>
      </c>
      <c r="X648" s="57"/>
      <c r="Y648" s="56" t="s">
        <v>108</v>
      </c>
      <c r="Z648" s="56" t="s">
        <v>121</v>
      </c>
      <c r="AA648" s="57">
        <v>43523</v>
      </c>
      <c r="AB648" s="63" t="s">
        <v>147</v>
      </c>
      <c r="AC648" s="64" t="s">
        <v>3134</v>
      </c>
      <c r="AD648" s="65" t="s">
        <v>97</v>
      </c>
      <c r="AE648" s="65" t="s">
        <v>119</v>
      </c>
      <c r="AF648" s="66"/>
      <c r="AG648" s="66"/>
      <c r="AH648" s="67"/>
      <c r="AI648" s="68"/>
      <c r="AJ648" s="69">
        <f t="shared" si="1"/>
        <v>0</v>
      </c>
      <c r="AK648" s="70" t="str">
        <f t="shared" si="165"/>
        <v/>
      </c>
      <c r="AL648" s="71" t="s">
        <v>17409</v>
      </c>
      <c r="AM648" s="71"/>
      <c r="AN648" s="70">
        <f t="shared" si="166"/>
        <v>43533</v>
      </c>
      <c r="AO648" s="70"/>
      <c r="AP648" s="74">
        <f ca="1"/>
        <v>436</v>
      </c>
    </row>
    <row r="649" spans="1:42" ht="14.4">
      <c r="A649" s="55" t="s">
        <v>3135</v>
      </c>
      <c r="B649" s="56" t="s">
        <v>89</v>
      </c>
      <c r="C649" s="57">
        <v>43502</v>
      </c>
      <c r="D649" s="56" t="s">
        <v>119</v>
      </c>
      <c r="E649" s="56" t="s">
        <v>112</v>
      </c>
      <c r="F649" s="58" t="s">
        <v>106</v>
      </c>
      <c r="G649" s="58" t="s">
        <v>113</v>
      </c>
      <c r="H649" s="56" t="s">
        <v>112</v>
      </c>
      <c r="I649" s="59"/>
      <c r="J649" s="59">
        <f t="shared" si="158"/>
        <v>43532</v>
      </c>
      <c r="K649" s="56" t="s">
        <v>18</v>
      </c>
      <c r="L649" s="56" t="s">
        <v>14</v>
      </c>
      <c r="M649" s="60" t="s">
        <v>3136</v>
      </c>
      <c r="N649" s="56" t="s">
        <v>3137</v>
      </c>
      <c r="O649" s="61"/>
      <c r="P649" s="56" t="s">
        <v>3138</v>
      </c>
      <c r="Q649" s="56" t="s">
        <v>116</v>
      </c>
      <c r="R649" s="57">
        <v>43507</v>
      </c>
      <c r="S649" s="56" t="s">
        <v>108</v>
      </c>
      <c r="T649" s="56" t="s">
        <v>108</v>
      </c>
      <c r="U649" s="57"/>
      <c r="V649" s="77"/>
      <c r="W649" s="62" t="s">
        <v>108</v>
      </c>
      <c r="X649" s="57"/>
      <c r="Y649" s="56" t="s">
        <v>108</v>
      </c>
      <c r="Z649" s="56" t="s">
        <v>123</v>
      </c>
      <c r="AA649" s="57">
        <v>43507</v>
      </c>
      <c r="AB649" s="63" t="s">
        <v>147</v>
      </c>
      <c r="AC649" s="64" t="s">
        <v>257</v>
      </c>
      <c r="AD649" s="65" t="s">
        <v>118</v>
      </c>
      <c r="AE649" s="65" t="s">
        <v>119</v>
      </c>
      <c r="AF649" s="66"/>
      <c r="AG649" s="66"/>
      <c r="AH649" s="67"/>
      <c r="AI649" s="68"/>
      <c r="AJ649" s="69">
        <f t="shared" si="1"/>
        <v>5</v>
      </c>
      <c r="AK649" s="70">
        <f t="shared" si="165"/>
        <v>43537</v>
      </c>
      <c r="AL649" s="71">
        <v>30</v>
      </c>
      <c r="AM649" s="71"/>
      <c r="AN649" s="70">
        <f t="shared" si="166"/>
        <v>43512</v>
      </c>
      <c r="AO649" s="70"/>
      <c r="AP649" s="74">
        <f ca="1"/>
        <v>457</v>
      </c>
    </row>
    <row r="650" spans="1:42" ht="14.4">
      <c r="A650" s="55" t="s">
        <v>3139</v>
      </c>
      <c r="B650" s="56" t="s">
        <v>89</v>
      </c>
      <c r="C650" s="57">
        <v>43635</v>
      </c>
      <c r="D650" s="56" t="s">
        <v>119</v>
      </c>
      <c r="E650" s="56" t="s">
        <v>112</v>
      </c>
      <c r="F650" s="58" t="s">
        <v>106</v>
      </c>
      <c r="G650" s="58" t="s">
        <v>113</v>
      </c>
      <c r="H650" s="56" t="s">
        <v>112</v>
      </c>
      <c r="I650" s="57"/>
      <c r="J650" s="57">
        <f t="shared" si="158"/>
        <v>43665</v>
      </c>
      <c r="K650" s="56" t="s">
        <v>18</v>
      </c>
      <c r="L650" s="56" t="s">
        <v>14</v>
      </c>
      <c r="M650" s="60" t="s">
        <v>3140</v>
      </c>
      <c r="N650" s="56" t="s">
        <v>3141</v>
      </c>
      <c r="O650" s="61"/>
      <c r="P650" s="61"/>
      <c r="Q650" s="56" t="s">
        <v>116</v>
      </c>
      <c r="R650" s="57">
        <v>43640</v>
      </c>
      <c r="S650" s="56" t="s">
        <v>108</v>
      </c>
      <c r="T650" s="56" t="s">
        <v>108</v>
      </c>
      <c r="U650" s="57"/>
      <c r="V650" s="62"/>
      <c r="W650" s="62" t="s">
        <v>108</v>
      </c>
      <c r="X650" s="57"/>
      <c r="Y650" s="56" t="s">
        <v>108</v>
      </c>
      <c r="Z650" s="56" t="s">
        <v>123</v>
      </c>
      <c r="AA650" s="57">
        <v>43640</v>
      </c>
      <c r="AB650" s="63" t="s">
        <v>484</v>
      </c>
      <c r="AC650" s="64" t="s">
        <v>3090</v>
      </c>
      <c r="AD650" s="56" t="s">
        <v>118</v>
      </c>
      <c r="AE650" s="56" t="s">
        <v>119</v>
      </c>
      <c r="AF650" s="61"/>
      <c r="AG650" s="61"/>
      <c r="AH650" s="67"/>
      <c r="AI650" s="68"/>
      <c r="AJ650" s="69">
        <f t="shared" si="1"/>
        <v>5</v>
      </c>
      <c r="AK650" s="70">
        <f t="shared" si="165"/>
        <v>43670</v>
      </c>
      <c r="AL650" s="71">
        <v>30</v>
      </c>
      <c r="AM650" s="71"/>
      <c r="AN650" s="70">
        <f t="shared" si="166"/>
        <v>43645</v>
      </c>
      <c r="AO650" s="70"/>
      <c r="AP650" s="74">
        <f ca="1"/>
        <v>324</v>
      </c>
    </row>
    <row r="651" spans="1:42" ht="14.4">
      <c r="A651" s="55" t="s">
        <v>3142</v>
      </c>
      <c r="B651" s="56" t="s">
        <v>89</v>
      </c>
      <c r="C651" s="57">
        <v>43480</v>
      </c>
      <c r="D651" s="56" t="s">
        <v>229</v>
      </c>
      <c r="E651" s="56" t="s">
        <v>140</v>
      </c>
      <c r="F651" s="58" t="s">
        <v>106</v>
      </c>
      <c r="G651" s="58" t="s">
        <v>107</v>
      </c>
      <c r="H651" s="56" t="s">
        <v>140</v>
      </c>
      <c r="I651" s="57"/>
      <c r="J651" s="57">
        <f t="shared" si="158"/>
        <v>43510</v>
      </c>
      <c r="K651" s="56" t="s">
        <v>18</v>
      </c>
      <c r="L651" s="56" t="s">
        <v>18</v>
      </c>
      <c r="M651" s="60" t="s">
        <v>3143</v>
      </c>
      <c r="N651" s="56" t="s">
        <v>3144</v>
      </c>
      <c r="O651" s="56" t="s">
        <v>20</v>
      </c>
      <c r="P651" s="56" t="s">
        <v>3145</v>
      </c>
      <c r="Q651" s="56" t="s">
        <v>17</v>
      </c>
      <c r="R651" s="59"/>
      <c r="S651" s="56" t="s">
        <v>18</v>
      </c>
      <c r="T651" s="56" t="s">
        <v>108</v>
      </c>
      <c r="U651" s="59"/>
      <c r="V651" s="77"/>
      <c r="W651" s="62">
        <v>0</v>
      </c>
      <c r="X651" s="57"/>
      <c r="Y651" s="56" t="s">
        <v>108</v>
      </c>
      <c r="Z651" s="56" t="s">
        <v>121</v>
      </c>
      <c r="AA651" s="57">
        <v>43480</v>
      </c>
      <c r="AB651" s="63" t="s">
        <v>127</v>
      </c>
      <c r="AC651" s="64" t="s">
        <v>3146</v>
      </c>
      <c r="AD651" s="56" t="s">
        <v>360</v>
      </c>
      <c r="AE651" s="65" t="s">
        <v>90</v>
      </c>
      <c r="AF651" s="66"/>
      <c r="AG651" s="66"/>
      <c r="AH651" s="67"/>
      <c r="AI651" s="68"/>
      <c r="AJ651" s="69">
        <f t="shared" si="1"/>
        <v>0</v>
      </c>
      <c r="AK651" s="70" t="str">
        <f t="shared" si="165"/>
        <v/>
      </c>
      <c r="AL651" s="71" t="s">
        <v>17409</v>
      </c>
      <c r="AM651" s="71"/>
      <c r="AN651" s="70">
        <f t="shared" si="166"/>
        <v>43490</v>
      </c>
      <c r="AO651" s="70"/>
      <c r="AP651" s="74">
        <f ca="1"/>
        <v>479</v>
      </c>
    </row>
    <row r="652" spans="1:42" ht="14.4">
      <c r="A652" s="55" t="s">
        <v>3147</v>
      </c>
      <c r="B652" s="127" t="s">
        <v>89</v>
      </c>
      <c r="C652" s="57">
        <v>43525</v>
      </c>
      <c r="D652" s="56" t="s">
        <v>119</v>
      </c>
      <c r="E652" s="56" t="s">
        <v>112</v>
      </c>
      <c r="F652" s="58" t="s">
        <v>106</v>
      </c>
      <c r="G652" s="58" t="s">
        <v>113</v>
      </c>
      <c r="H652" s="56" t="s">
        <v>112</v>
      </c>
      <c r="I652" s="57"/>
      <c r="J652" s="57">
        <f t="shared" si="158"/>
        <v>43555</v>
      </c>
      <c r="K652" s="56" t="s">
        <v>18</v>
      </c>
      <c r="L652" s="56" t="s">
        <v>18</v>
      </c>
      <c r="M652" s="60" t="s">
        <v>198</v>
      </c>
      <c r="N652" s="56" t="s">
        <v>3148</v>
      </c>
      <c r="O652" s="56" t="s">
        <v>44</v>
      </c>
      <c r="P652" s="56" t="s">
        <v>3149</v>
      </c>
      <c r="Q652" s="56" t="s">
        <v>116</v>
      </c>
      <c r="R652" s="57"/>
      <c r="S652" s="56" t="s">
        <v>18</v>
      </c>
      <c r="T652" s="56" t="s">
        <v>14</v>
      </c>
      <c r="U652" s="57">
        <v>43531</v>
      </c>
      <c r="V652" s="128"/>
      <c r="W652" s="113">
        <v>8.5</v>
      </c>
      <c r="X652" s="57">
        <v>43543</v>
      </c>
      <c r="Y652" s="56" t="s">
        <v>108</v>
      </c>
      <c r="Z652" s="56" t="s">
        <v>121</v>
      </c>
      <c r="AA652" s="57">
        <v>43543</v>
      </c>
      <c r="AB652" s="63" t="s">
        <v>168</v>
      </c>
      <c r="AC652" s="64" t="s">
        <v>3150</v>
      </c>
      <c r="AD652" s="65" t="s">
        <v>97</v>
      </c>
      <c r="AE652" s="65" t="s">
        <v>119</v>
      </c>
      <c r="AF652" s="66"/>
      <c r="AG652" s="66"/>
      <c r="AH652" s="67"/>
      <c r="AI652" s="68"/>
      <c r="AJ652" s="69">
        <f t="shared" si="1"/>
        <v>18</v>
      </c>
      <c r="AK652" s="70" t="str">
        <f t="shared" si="165"/>
        <v/>
      </c>
      <c r="AL652" s="71" t="s">
        <v>17409</v>
      </c>
      <c r="AM652" s="71"/>
      <c r="AN652" s="70">
        <f t="shared" si="166"/>
        <v>43535</v>
      </c>
      <c r="AO652" s="70"/>
      <c r="AP652" s="74">
        <f ca="1"/>
        <v>434</v>
      </c>
    </row>
    <row r="653" spans="1:42" ht="14.4">
      <c r="A653" s="55" t="s">
        <v>3151</v>
      </c>
      <c r="B653" s="56" t="s">
        <v>89</v>
      </c>
      <c r="C653" s="57">
        <v>43711</v>
      </c>
      <c r="D653" s="56" t="s">
        <v>90</v>
      </c>
      <c r="E653" s="56" t="s">
        <v>135</v>
      </c>
      <c r="F653" s="58" t="s">
        <v>214</v>
      </c>
      <c r="G653" s="58" t="s">
        <v>136</v>
      </c>
      <c r="H653" s="56" t="s">
        <v>3152</v>
      </c>
      <c r="I653" s="57"/>
      <c r="J653" s="57">
        <f t="shared" si="158"/>
        <v>43741</v>
      </c>
      <c r="K653" s="56" t="s">
        <v>18</v>
      </c>
      <c r="L653" s="56" t="s">
        <v>14</v>
      </c>
      <c r="M653" s="60" t="s">
        <v>3153</v>
      </c>
      <c r="N653" s="56" t="s">
        <v>3154</v>
      </c>
      <c r="O653" s="56" t="s">
        <v>39</v>
      </c>
      <c r="P653" s="56" t="s">
        <v>3155</v>
      </c>
      <c r="Q653" s="56" t="s">
        <v>96</v>
      </c>
      <c r="R653" s="57"/>
      <c r="S653" s="56" t="s">
        <v>18</v>
      </c>
      <c r="T653" s="56" t="s">
        <v>108</v>
      </c>
      <c r="U653" s="57"/>
      <c r="V653" s="62"/>
      <c r="W653" s="62"/>
      <c r="X653" s="57"/>
      <c r="Y653" s="56" t="s">
        <v>108</v>
      </c>
      <c r="Z653" s="56" t="s">
        <v>121</v>
      </c>
      <c r="AA653" s="57">
        <v>43766</v>
      </c>
      <c r="AB653" s="75"/>
      <c r="AC653" s="64" t="s">
        <v>3156</v>
      </c>
      <c r="AD653" s="56" t="s">
        <v>97</v>
      </c>
      <c r="AE653" s="56" t="s">
        <v>90</v>
      </c>
      <c r="AF653" s="61"/>
      <c r="AG653" s="61"/>
      <c r="AH653" s="67"/>
      <c r="AI653" s="68"/>
      <c r="AJ653" s="69">
        <f t="shared" si="1"/>
        <v>55</v>
      </c>
      <c r="AK653" s="70" t="str">
        <f t="shared" si="165"/>
        <v/>
      </c>
      <c r="AL653" s="71" t="s">
        <v>17409</v>
      </c>
      <c r="AM653" s="71"/>
      <c r="AN653" s="70">
        <f t="shared" si="166"/>
        <v>43721</v>
      </c>
      <c r="AO653" s="70"/>
      <c r="AP653" s="74">
        <f ca="1"/>
        <v>248</v>
      </c>
    </row>
    <row r="654" spans="1:42" ht="14.4">
      <c r="A654" s="55" t="s">
        <v>3157</v>
      </c>
      <c r="B654" s="56" t="s">
        <v>89</v>
      </c>
      <c r="C654" s="57">
        <v>43790</v>
      </c>
      <c r="D654" s="56" t="s">
        <v>90</v>
      </c>
      <c r="E654" s="56" t="s">
        <v>327</v>
      </c>
      <c r="F654" s="58" t="s">
        <v>92</v>
      </c>
      <c r="G654" s="58" t="s">
        <v>328</v>
      </c>
      <c r="H654" s="56" t="s">
        <v>327</v>
      </c>
      <c r="I654" s="59"/>
      <c r="J654" s="59">
        <f t="shared" si="158"/>
        <v>43820</v>
      </c>
      <c r="K654" s="56" t="s">
        <v>18</v>
      </c>
      <c r="L654" s="56" t="s">
        <v>18</v>
      </c>
      <c r="M654" s="60" t="s">
        <v>3158</v>
      </c>
      <c r="N654" s="56" t="s">
        <v>3159</v>
      </c>
      <c r="O654" s="56" t="s">
        <v>271</v>
      </c>
      <c r="P654" s="56" t="s">
        <v>3160</v>
      </c>
      <c r="Q654" s="56" t="s">
        <v>96</v>
      </c>
      <c r="R654" s="59"/>
      <c r="S654" s="56"/>
      <c r="T654" s="56"/>
      <c r="U654" s="57"/>
      <c r="V654" s="77"/>
      <c r="W654" s="62" t="s">
        <v>108</v>
      </c>
      <c r="X654" s="59"/>
      <c r="Y654" s="61"/>
      <c r="Z654" s="56" t="s">
        <v>3161</v>
      </c>
      <c r="AA654" s="57">
        <v>43790</v>
      </c>
      <c r="AB654" s="75"/>
      <c r="AC654" s="64" t="s">
        <v>3162</v>
      </c>
      <c r="AD654" s="56" t="s">
        <v>97</v>
      </c>
      <c r="AE654" s="56" t="s">
        <v>90</v>
      </c>
      <c r="AF654" s="61"/>
      <c r="AG654" s="61"/>
      <c r="AH654" s="67"/>
      <c r="AI654" s="68"/>
      <c r="AJ654" s="69">
        <f t="shared" si="1"/>
        <v>0</v>
      </c>
      <c r="AK654" s="70"/>
      <c r="AL654" s="71"/>
      <c r="AM654" s="71"/>
      <c r="AN654" s="70"/>
      <c r="AO654" s="70"/>
      <c r="AP654" s="74">
        <f ca="1"/>
        <v>169</v>
      </c>
    </row>
    <row r="655" spans="1:42" ht="14.4">
      <c r="A655" s="55" t="s">
        <v>3163</v>
      </c>
      <c r="B655" s="56" t="s">
        <v>89</v>
      </c>
      <c r="C655" s="57">
        <v>43657</v>
      </c>
      <c r="D655" s="56" t="s">
        <v>90</v>
      </c>
      <c r="E655" s="56" t="s">
        <v>12</v>
      </c>
      <c r="F655" s="58" t="s">
        <v>106</v>
      </c>
      <c r="G655" s="58" t="s">
        <v>107</v>
      </c>
      <c r="H655" s="56" t="s">
        <v>12</v>
      </c>
      <c r="I655" s="57"/>
      <c r="J655" s="57">
        <f t="shared" si="158"/>
        <v>43687</v>
      </c>
      <c r="K655" s="56" t="s">
        <v>18</v>
      </c>
      <c r="L655" s="56" t="s">
        <v>18</v>
      </c>
      <c r="M655" s="60" t="s">
        <v>3164</v>
      </c>
      <c r="N655" s="56"/>
      <c r="O655" s="56" t="s">
        <v>20</v>
      </c>
      <c r="P655" s="56" t="s">
        <v>3165</v>
      </c>
      <c r="Q655" s="56" t="s">
        <v>28</v>
      </c>
      <c r="R655" s="57"/>
      <c r="S655" s="56"/>
      <c r="T655" s="56"/>
      <c r="U655" s="57"/>
      <c r="V655" s="62"/>
      <c r="W655" s="62"/>
      <c r="X655" s="57"/>
      <c r="Y655" s="56"/>
      <c r="Z655" s="56" t="s">
        <v>121</v>
      </c>
      <c r="AA655" s="57">
        <v>43658</v>
      </c>
      <c r="AB655" s="63"/>
      <c r="AC655" s="64"/>
      <c r="AD655" s="65" t="s">
        <v>97</v>
      </c>
      <c r="AE655" s="56" t="s">
        <v>90</v>
      </c>
      <c r="AF655" s="61"/>
      <c r="AG655" s="61"/>
      <c r="AH655" s="67"/>
      <c r="AI655" s="68"/>
      <c r="AJ655" s="69">
        <f t="shared" si="1"/>
        <v>1</v>
      </c>
      <c r="AK655" s="70" t="str">
        <f>IF(R655="","",SUM(R655+30))</f>
        <v/>
      </c>
      <c r="AL655" s="71" t="s">
        <v>17409</v>
      </c>
      <c r="AM655" s="71"/>
      <c r="AN655" s="70">
        <f>IF(C655="","",SUM(C655+10))</f>
        <v>43667</v>
      </c>
      <c r="AO655" s="70"/>
      <c r="AP655" s="74">
        <f ca="1"/>
        <v>302</v>
      </c>
    </row>
    <row r="656" spans="1:42" ht="14.4">
      <c r="A656" s="55" t="s">
        <v>3166</v>
      </c>
      <c r="B656" s="56" t="s">
        <v>89</v>
      </c>
      <c r="C656" s="57">
        <v>43818</v>
      </c>
      <c r="D656" s="56" t="s">
        <v>90</v>
      </c>
      <c r="E656" s="56" t="s">
        <v>297</v>
      </c>
      <c r="F656" s="58" t="s">
        <v>106</v>
      </c>
      <c r="G656" s="58" t="s">
        <v>107</v>
      </c>
      <c r="H656" s="56" t="s">
        <v>140</v>
      </c>
      <c r="I656" s="59"/>
      <c r="J656" s="59">
        <f t="shared" si="158"/>
        <v>43848</v>
      </c>
      <c r="K656" s="56" t="s">
        <v>18</v>
      </c>
      <c r="L656" s="56" t="s">
        <v>18</v>
      </c>
      <c r="M656" s="60" t="s">
        <v>3167</v>
      </c>
      <c r="N656" s="56" t="s">
        <v>374</v>
      </c>
      <c r="O656" s="56" t="s">
        <v>271</v>
      </c>
      <c r="P656" s="56" t="s">
        <v>375</v>
      </c>
      <c r="Q656" s="56" t="s">
        <v>21</v>
      </c>
      <c r="R656" s="59"/>
      <c r="S656" s="56" t="s">
        <v>108</v>
      </c>
      <c r="T656" s="56" t="s">
        <v>108</v>
      </c>
      <c r="U656" s="57"/>
      <c r="V656" s="77"/>
      <c r="W656" s="62" t="s">
        <v>146</v>
      </c>
      <c r="X656" s="59"/>
      <c r="Y656" s="56" t="s">
        <v>108</v>
      </c>
      <c r="Z656" s="56" t="s">
        <v>121</v>
      </c>
      <c r="AA656" s="57">
        <v>43819</v>
      </c>
      <c r="AB656" s="63" t="s">
        <v>238</v>
      </c>
      <c r="AC656" s="64" t="s">
        <v>3168</v>
      </c>
      <c r="AD656" s="56" t="s">
        <v>97</v>
      </c>
      <c r="AE656" s="56" t="s">
        <v>90</v>
      </c>
      <c r="AF656" s="61"/>
      <c r="AG656" s="61"/>
      <c r="AH656" s="67"/>
      <c r="AI656" s="68"/>
      <c r="AJ656" s="69">
        <f t="shared" si="1"/>
        <v>1</v>
      </c>
      <c r="AK656" s="70"/>
      <c r="AL656" s="71"/>
      <c r="AM656" s="71"/>
      <c r="AN656" s="70"/>
      <c r="AO656" s="70"/>
      <c r="AP656" s="74">
        <f ca="1"/>
        <v>141</v>
      </c>
    </row>
    <row r="657" spans="1:42" ht="14.4">
      <c r="A657" s="55" t="s">
        <v>3169</v>
      </c>
      <c r="B657" s="56" t="s">
        <v>89</v>
      </c>
      <c r="C657" s="57">
        <v>43607</v>
      </c>
      <c r="D657" s="56" t="s">
        <v>90</v>
      </c>
      <c r="E657" s="56" t="s">
        <v>276</v>
      </c>
      <c r="F657" s="58" t="s">
        <v>214</v>
      </c>
      <c r="G657" s="58" t="s">
        <v>214</v>
      </c>
      <c r="H657" s="56" t="s">
        <v>276</v>
      </c>
      <c r="I657" s="59"/>
      <c r="J657" s="59">
        <f t="shared" si="158"/>
        <v>43637</v>
      </c>
      <c r="K657" s="56" t="s">
        <v>18</v>
      </c>
      <c r="L657" s="56" t="s">
        <v>18</v>
      </c>
      <c r="M657" s="60" t="s">
        <v>3170</v>
      </c>
      <c r="N657" s="56" t="s">
        <v>3171</v>
      </c>
      <c r="O657" s="56" t="s">
        <v>29</v>
      </c>
      <c r="P657" s="56" t="s">
        <v>3172</v>
      </c>
      <c r="Q657" s="56" t="s">
        <v>96</v>
      </c>
      <c r="R657" s="57"/>
      <c r="S657" s="56" t="s">
        <v>108</v>
      </c>
      <c r="T657" s="56" t="s">
        <v>108</v>
      </c>
      <c r="U657" s="59"/>
      <c r="V657" s="77"/>
      <c r="W657" s="77"/>
      <c r="X657" s="59"/>
      <c r="Y657" s="61"/>
      <c r="Z657" s="56" t="s">
        <v>121</v>
      </c>
      <c r="AA657" s="57">
        <v>43630</v>
      </c>
      <c r="AB657" s="75"/>
      <c r="AC657" s="60" t="s">
        <v>3173</v>
      </c>
      <c r="AD657" s="65" t="s">
        <v>97</v>
      </c>
      <c r="AE657" s="56"/>
      <c r="AF657" s="61"/>
      <c r="AG657" s="61"/>
      <c r="AH657" s="67"/>
      <c r="AI657" s="68"/>
      <c r="AJ657" s="69">
        <f t="shared" si="1"/>
        <v>23</v>
      </c>
      <c r="AK657" s="70" t="str">
        <f t="shared" ref="AK657:AK661" si="167">IF(R657="","",SUM(R657+30))</f>
        <v/>
      </c>
      <c r="AL657" s="71" t="s">
        <v>17409</v>
      </c>
      <c r="AM657" s="71"/>
      <c r="AN657" s="70">
        <f>IF(C657="","",SUM(C657+10))</f>
        <v>43617</v>
      </c>
      <c r="AO657" s="70"/>
      <c r="AP657" s="74">
        <f ca="1"/>
        <v>352</v>
      </c>
    </row>
    <row r="658" spans="1:42" ht="14.4">
      <c r="A658" s="55" t="s">
        <v>3174</v>
      </c>
      <c r="B658" s="56" t="s">
        <v>89</v>
      </c>
      <c r="C658" s="57">
        <v>43740</v>
      </c>
      <c r="D658" s="56" t="s">
        <v>119</v>
      </c>
      <c r="E658" s="56" t="s">
        <v>129</v>
      </c>
      <c r="F658" s="58" t="s">
        <v>106</v>
      </c>
      <c r="G658" s="58" t="s">
        <v>107</v>
      </c>
      <c r="H658" s="56" t="s">
        <v>129</v>
      </c>
      <c r="I658" s="59"/>
      <c r="J658" s="59">
        <f t="shared" si="158"/>
        <v>43770</v>
      </c>
      <c r="K658" s="56" t="s">
        <v>18</v>
      </c>
      <c r="L658" s="56" t="s">
        <v>14</v>
      </c>
      <c r="M658" s="60" t="s">
        <v>3175</v>
      </c>
      <c r="N658" s="56" t="s">
        <v>3176</v>
      </c>
      <c r="O658" s="56" t="s">
        <v>355</v>
      </c>
      <c r="P658" s="56" t="s">
        <v>3177</v>
      </c>
      <c r="Q658" s="56" t="s">
        <v>150</v>
      </c>
      <c r="R658" s="59"/>
      <c r="S658" s="56" t="s">
        <v>108</v>
      </c>
      <c r="T658" s="56" t="s">
        <v>108</v>
      </c>
      <c r="U658" s="57"/>
      <c r="V658" s="77"/>
      <c r="W658" s="62" t="s">
        <v>108</v>
      </c>
      <c r="X658" s="59"/>
      <c r="Y658" s="56" t="s">
        <v>200</v>
      </c>
      <c r="Z658" s="56" t="s">
        <v>123</v>
      </c>
      <c r="AA658" s="57">
        <v>43761</v>
      </c>
      <c r="AB658" s="63" t="s">
        <v>389</v>
      </c>
      <c r="AC658" s="64" t="s">
        <v>3178</v>
      </c>
      <c r="AD658" s="56" t="s">
        <v>294</v>
      </c>
      <c r="AE658" s="56" t="s">
        <v>119</v>
      </c>
      <c r="AF658" s="61"/>
      <c r="AG658" s="61"/>
      <c r="AH658" s="67"/>
      <c r="AI658" s="68"/>
      <c r="AJ658" s="69">
        <f t="shared" si="1"/>
        <v>21</v>
      </c>
      <c r="AK658" s="70" t="str">
        <f t="shared" si="167"/>
        <v/>
      </c>
      <c r="AL658" s="71" t="s">
        <v>17409</v>
      </c>
      <c r="AM658" s="71"/>
      <c r="AN658" s="70"/>
      <c r="AO658" s="70"/>
      <c r="AP658" s="74">
        <f ca="1"/>
        <v>219</v>
      </c>
    </row>
    <row r="659" spans="1:42" ht="14.4">
      <c r="A659" s="55" t="s">
        <v>3179</v>
      </c>
      <c r="B659" s="56" t="s">
        <v>89</v>
      </c>
      <c r="C659" s="57">
        <v>43642</v>
      </c>
      <c r="D659" s="56" t="s">
        <v>90</v>
      </c>
      <c r="E659" s="56" t="s">
        <v>327</v>
      </c>
      <c r="F659" s="58" t="s">
        <v>92</v>
      </c>
      <c r="G659" s="58" t="s">
        <v>328</v>
      </c>
      <c r="H659" s="56" t="s">
        <v>327</v>
      </c>
      <c r="I659" s="59"/>
      <c r="J659" s="59">
        <f t="shared" si="158"/>
        <v>43672</v>
      </c>
      <c r="K659" s="56" t="s">
        <v>18</v>
      </c>
      <c r="L659" s="56" t="s">
        <v>14</v>
      </c>
      <c r="M659" s="60" t="s">
        <v>3180</v>
      </c>
      <c r="N659" s="56" t="s">
        <v>3181</v>
      </c>
      <c r="O659" s="56" t="s">
        <v>271</v>
      </c>
      <c r="P659" s="56" t="s">
        <v>331</v>
      </c>
      <c r="Q659" s="56" t="s">
        <v>96</v>
      </c>
      <c r="R659" s="59"/>
      <c r="S659" s="56" t="s">
        <v>108</v>
      </c>
      <c r="T659" s="56"/>
      <c r="U659" s="57"/>
      <c r="V659" s="77"/>
      <c r="W659" s="62" t="s">
        <v>108</v>
      </c>
      <c r="X659" s="59"/>
      <c r="Y659" s="56" t="s">
        <v>108</v>
      </c>
      <c r="Z659" s="56" t="s">
        <v>123</v>
      </c>
      <c r="AA659" s="57">
        <v>43648</v>
      </c>
      <c r="AB659" s="75"/>
      <c r="AC659" s="64" t="s">
        <v>332</v>
      </c>
      <c r="AD659" s="56" t="s">
        <v>118</v>
      </c>
      <c r="AE659" s="61"/>
      <c r="AF659" s="61"/>
      <c r="AG659" s="61"/>
      <c r="AH659" s="67"/>
      <c r="AI659" s="68"/>
      <c r="AJ659" s="69">
        <f t="shared" si="1"/>
        <v>6</v>
      </c>
      <c r="AK659" s="70" t="str">
        <f t="shared" si="167"/>
        <v/>
      </c>
      <c r="AL659" s="71" t="s">
        <v>17409</v>
      </c>
      <c r="AM659" s="71"/>
      <c r="AN659" s="70">
        <f t="shared" ref="AN659:AN661" si="168">IF(C659="","",SUM(C659+10))</f>
        <v>43652</v>
      </c>
      <c r="AO659" s="70"/>
      <c r="AP659" s="74">
        <f ca="1"/>
        <v>317</v>
      </c>
    </row>
    <row r="660" spans="1:42" ht="14.4">
      <c r="A660" s="55" t="s">
        <v>3182</v>
      </c>
      <c r="B660" s="56" t="s">
        <v>89</v>
      </c>
      <c r="C660" s="57">
        <v>43528</v>
      </c>
      <c r="D660" s="56" t="s">
        <v>229</v>
      </c>
      <c r="E660" s="56" t="s">
        <v>140</v>
      </c>
      <c r="F660" s="58" t="s">
        <v>106</v>
      </c>
      <c r="G660" s="58" t="s">
        <v>107</v>
      </c>
      <c r="H660" s="56" t="s">
        <v>140</v>
      </c>
      <c r="I660" s="57"/>
      <c r="J660" s="57">
        <f t="shared" si="158"/>
        <v>43558</v>
      </c>
      <c r="K660" s="56" t="s">
        <v>18</v>
      </c>
      <c r="L660" s="56" t="s">
        <v>18</v>
      </c>
      <c r="M660" s="60" t="s">
        <v>3183</v>
      </c>
      <c r="N660" s="56" t="s">
        <v>3183</v>
      </c>
      <c r="O660" s="56" t="s">
        <v>95</v>
      </c>
      <c r="P660" s="56" t="s">
        <v>3184</v>
      </c>
      <c r="Q660" s="56" t="s">
        <v>17</v>
      </c>
      <c r="R660" s="57"/>
      <c r="S660" s="56" t="s">
        <v>108</v>
      </c>
      <c r="T660" s="56" t="s">
        <v>108</v>
      </c>
      <c r="U660" s="57"/>
      <c r="V660" s="62"/>
      <c r="W660" s="62">
        <v>0</v>
      </c>
      <c r="X660" s="57"/>
      <c r="Y660" s="56" t="s">
        <v>108</v>
      </c>
      <c r="Z660" s="56" t="s">
        <v>121</v>
      </c>
      <c r="AA660" s="57">
        <v>43528</v>
      </c>
      <c r="AB660" s="63" t="s">
        <v>168</v>
      </c>
      <c r="AC660" s="64" t="s">
        <v>3185</v>
      </c>
      <c r="AD660" s="56" t="s">
        <v>360</v>
      </c>
      <c r="AE660" s="65" t="s">
        <v>90</v>
      </c>
      <c r="AF660" s="66"/>
      <c r="AG660" s="66"/>
      <c r="AH660" s="67"/>
      <c r="AI660" s="68"/>
      <c r="AJ660" s="69">
        <f t="shared" si="1"/>
        <v>0</v>
      </c>
      <c r="AK660" s="70" t="str">
        <f t="shared" si="167"/>
        <v/>
      </c>
      <c r="AL660" s="71" t="s">
        <v>17409</v>
      </c>
      <c r="AM660" s="71"/>
      <c r="AN660" s="70">
        <f t="shared" si="168"/>
        <v>43538</v>
      </c>
      <c r="AO660" s="70"/>
      <c r="AP660" s="74">
        <f ca="1"/>
        <v>431</v>
      </c>
    </row>
    <row r="661" spans="1:42" ht="14.4">
      <c r="A661" s="55" t="s">
        <v>3186</v>
      </c>
      <c r="B661" s="56" t="s">
        <v>89</v>
      </c>
      <c r="C661" s="57">
        <v>43686</v>
      </c>
      <c r="D661" s="56" t="s">
        <v>90</v>
      </c>
      <c r="E661" s="56" t="s">
        <v>276</v>
      </c>
      <c r="F661" s="58" t="s">
        <v>214</v>
      </c>
      <c r="G661" s="58" t="s">
        <v>214</v>
      </c>
      <c r="H661" s="56" t="s">
        <v>276</v>
      </c>
      <c r="I661" s="59"/>
      <c r="J661" s="59">
        <f t="shared" si="158"/>
        <v>43716</v>
      </c>
      <c r="K661" s="56" t="s">
        <v>18</v>
      </c>
      <c r="L661" s="56" t="s">
        <v>14</v>
      </c>
      <c r="M661" s="60" t="s">
        <v>3187</v>
      </c>
      <c r="N661" s="56" t="s">
        <v>3187</v>
      </c>
      <c r="O661" s="56"/>
      <c r="P661" s="56"/>
      <c r="Q661" s="56" t="s">
        <v>96</v>
      </c>
      <c r="R661" s="59"/>
      <c r="S661" s="56" t="s">
        <v>108</v>
      </c>
      <c r="T661" s="56" t="s">
        <v>108</v>
      </c>
      <c r="U661" s="59"/>
      <c r="V661" s="77"/>
      <c r="W661" s="62" t="s">
        <v>108</v>
      </c>
      <c r="X661" s="59"/>
      <c r="Y661" s="61"/>
      <c r="Z661" s="56" t="s">
        <v>123</v>
      </c>
      <c r="AA661" s="57">
        <v>43719</v>
      </c>
      <c r="AB661" s="75"/>
      <c r="AC661" s="64" t="s">
        <v>3189</v>
      </c>
      <c r="AD661" s="56" t="s">
        <v>118</v>
      </c>
      <c r="AE661" s="56" t="s">
        <v>119</v>
      </c>
      <c r="AF661" s="61"/>
      <c r="AG661" s="61"/>
      <c r="AH661" s="67"/>
      <c r="AI661" s="68"/>
      <c r="AJ661" s="69">
        <f t="shared" si="1"/>
        <v>33</v>
      </c>
      <c r="AK661" s="70" t="str">
        <f t="shared" si="167"/>
        <v/>
      </c>
      <c r="AL661" s="71" t="s">
        <v>17409</v>
      </c>
      <c r="AM661" s="71"/>
      <c r="AN661" s="70">
        <f t="shared" si="168"/>
        <v>43696</v>
      </c>
      <c r="AO661" s="70"/>
      <c r="AP661" s="74">
        <f ca="1"/>
        <v>273</v>
      </c>
    </row>
    <row r="662" spans="1:42" ht="14.4">
      <c r="A662" s="55" t="s">
        <v>3190</v>
      </c>
      <c r="B662" s="56" t="s">
        <v>89</v>
      </c>
      <c r="C662" s="57">
        <v>43812</v>
      </c>
      <c r="D662" s="56" t="s">
        <v>90</v>
      </c>
      <c r="E662" s="56" t="s">
        <v>276</v>
      </c>
      <c r="F662" s="58" t="s">
        <v>214</v>
      </c>
      <c r="G662" s="58" t="s">
        <v>214</v>
      </c>
      <c r="H662" s="56" t="s">
        <v>276</v>
      </c>
      <c r="I662" s="59"/>
      <c r="J662" s="59">
        <f t="shared" si="158"/>
        <v>43842</v>
      </c>
      <c r="K662" s="56"/>
      <c r="L662" s="56"/>
      <c r="M662" s="60" t="s">
        <v>3191</v>
      </c>
      <c r="N662" s="56"/>
      <c r="O662" s="56"/>
      <c r="P662" s="56"/>
      <c r="Q662" s="56"/>
      <c r="R662" s="59"/>
      <c r="S662" s="56"/>
      <c r="T662" s="56"/>
      <c r="U662" s="57"/>
      <c r="V662" s="77"/>
      <c r="W662" s="77"/>
      <c r="X662" s="59"/>
      <c r="Y662" s="61"/>
      <c r="Z662" s="61"/>
      <c r="AA662" s="57">
        <v>43866</v>
      </c>
      <c r="AB662" s="75"/>
      <c r="AC662" s="64" t="s">
        <v>3192</v>
      </c>
      <c r="AD662" s="56" t="s">
        <v>179</v>
      </c>
      <c r="AE662" s="56"/>
      <c r="AF662" s="61"/>
      <c r="AG662" s="61"/>
      <c r="AH662" s="67"/>
      <c r="AI662" s="68"/>
      <c r="AJ662" s="69">
        <f t="shared" si="1"/>
        <v>54</v>
      </c>
      <c r="AK662" s="70"/>
      <c r="AL662" s="71"/>
      <c r="AM662" s="71"/>
      <c r="AN662" s="70"/>
      <c r="AO662" s="70"/>
      <c r="AP662" s="74">
        <f ca="1"/>
        <v>147</v>
      </c>
    </row>
    <row r="663" spans="1:42" ht="14.4">
      <c r="A663" s="55" t="s">
        <v>3193</v>
      </c>
      <c r="B663" s="56" t="s">
        <v>89</v>
      </c>
      <c r="C663" s="57">
        <v>43718</v>
      </c>
      <c r="D663" s="56" t="s">
        <v>131</v>
      </c>
      <c r="E663" s="56" t="s">
        <v>297</v>
      </c>
      <c r="F663" s="58" t="s">
        <v>106</v>
      </c>
      <c r="G663" s="58" t="s">
        <v>107</v>
      </c>
      <c r="H663" s="56" t="s">
        <v>140</v>
      </c>
      <c r="I663" s="57"/>
      <c r="J663" s="57">
        <f t="shared" si="158"/>
        <v>43748</v>
      </c>
      <c r="K663" s="56" t="s">
        <v>18</v>
      </c>
      <c r="L663" s="56" t="s">
        <v>18</v>
      </c>
      <c r="M663" s="60" t="s">
        <v>3194</v>
      </c>
      <c r="N663" s="56" t="s">
        <v>3195</v>
      </c>
      <c r="O663" s="56" t="s">
        <v>20</v>
      </c>
      <c r="P663" s="56" t="s">
        <v>3196</v>
      </c>
      <c r="Q663" s="56" t="s">
        <v>17</v>
      </c>
      <c r="R663" s="57"/>
      <c r="S663" s="56" t="s">
        <v>108</v>
      </c>
      <c r="T663" s="56" t="s">
        <v>108</v>
      </c>
      <c r="U663" s="57"/>
      <c r="V663" s="62"/>
      <c r="W663" s="62">
        <v>0</v>
      </c>
      <c r="X663" s="57"/>
      <c r="Y663" s="56" t="s">
        <v>108</v>
      </c>
      <c r="Z663" s="56" t="s">
        <v>121</v>
      </c>
      <c r="AA663" s="57">
        <v>43719</v>
      </c>
      <c r="AB663" s="63" t="s">
        <v>289</v>
      </c>
      <c r="AC663" s="64" t="s">
        <v>3197</v>
      </c>
      <c r="AD663" s="65" t="s">
        <v>97</v>
      </c>
      <c r="AE663" s="56" t="s">
        <v>90</v>
      </c>
      <c r="AF663" s="61"/>
      <c r="AG663" s="61"/>
      <c r="AH663" s="67"/>
      <c r="AI663" s="68"/>
      <c r="AJ663" s="69">
        <f t="shared" si="1"/>
        <v>1</v>
      </c>
      <c r="AK663" s="70" t="str">
        <f>IF(R663="","",SUM(R663+30))</f>
        <v/>
      </c>
      <c r="AL663" s="71" t="s">
        <v>17409</v>
      </c>
      <c r="AM663" s="71"/>
      <c r="AN663" s="70">
        <f>IF(C663="","",SUM(C663+10))</f>
        <v>43728</v>
      </c>
      <c r="AO663" s="70"/>
      <c r="AP663" s="74">
        <f ca="1"/>
        <v>241</v>
      </c>
    </row>
    <row r="664" spans="1:42" ht="14.4">
      <c r="A664" s="55" t="s">
        <v>3198</v>
      </c>
      <c r="B664" s="56" t="s">
        <v>89</v>
      </c>
      <c r="C664" s="57">
        <v>43830</v>
      </c>
      <c r="D664" s="56" t="s">
        <v>119</v>
      </c>
      <c r="E664" s="56" t="s">
        <v>1579</v>
      </c>
      <c r="F664" s="58" t="s">
        <v>92</v>
      </c>
      <c r="G664" s="58" t="s">
        <v>1581</v>
      </c>
      <c r="H664" s="56" t="s">
        <v>1579</v>
      </c>
      <c r="I664" s="59"/>
      <c r="J664" s="59">
        <f t="shared" si="158"/>
        <v>43860</v>
      </c>
      <c r="K664" s="56" t="s">
        <v>18</v>
      </c>
      <c r="L664" s="56" t="s">
        <v>14</v>
      </c>
      <c r="M664" s="60" t="s">
        <v>3199</v>
      </c>
      <c r="N664" s="56" t="s">
        <v>1430</v>
      </c>
      <c r="O664" s="56" t="s">
        <v>132</v>
      </c>
      <c r="P664" s="56" t="s">
        <v>108</v>
      </c>
      <c r="Q664" s="56" t="s">
        <v>96</v>
      </c>
      <c r="R664" s="59"/>
      <c r="S664" s="56"/>
      <c r="T664" s="56"/>
      <c r="U664" s="57"/>
      <c r="V664" s="77"/>
      <c r="W664" s="77"/>
      <c r="X664" s="59"/>
      <c r="Y664" s="56" t="s">
        <v>108</v>
      </c>
      <c r="Z664" s="56" t="s">
        <v>123</v>
      </c>
      <c r="AA664" s="57">
        <v>43833</v>
      </c>
      <c r="AB664" s="75"/>
      <c r="AC664" s="64" t="s">
        <v>3200</v>
      </c>
      <c r="AD664" s="56" t="s">
        <v>118</v>
      </c>
      <c r="AE664" s="56" t="s">
        <v>119</v>
      </c>
      <c r="AF664" s="61"/>
      <c r="AG664" s="61"/>
      <c r="AH664" s="67"/>
      <c r="AI664" s="68"/>
      <c r="AJ664" s="69">
        <f t="shared" si="1"/>
        <v>3</v>
      </c>
      <c r="AK664" s="70"/>
      <c r="AL664" s="71"/>
      <c r="AM664" s="71"/>
      <c r="AN664" s="70"/>
      <c r="AO664" s="70"/>
      <c r="AP664" s="74">
        <f ca="1"/>
        <v>129</v>
      </c>
    </row>
    <row r="665" spans="1:42" ht="14.4">
      <c r="A665" s="55" t="s">
        <v>3201</v>
      </c>
      <c r="B665" s="56" t="s">
        <v>89</v>
      </c>
      <c r="C665" s="57">
        <v>43479</v>
      </c>
      <c r="D665" s="56" t="s">
        <v>90</v>
      </c>
      <c r="E665" s="56" t="s">
        <v>12</v>
      </c>
      <c r="F665" s="58" t="s">
        <v>106</v>
      </c>
      <c r="G665" s="58" t="s">
        <v>107</v>
      </c>
      <c r="H665" s="56" t="s">
        <v>12</v>
      </c>
      <c r="I665" s="59"/>
      <c r="J665" s="59">
        <f t="shared" si="158"/>
        <v>43509</v>
      </c>
      <c r="K665" s="56" t="s">
        <v>18</v>
      </c>
      <c r="L665" s="56" t="s">
        <v>18</v>
      </c>
      <c r="M665" s="60" t="s">
        <v>3202</v>
      </c>
      <c r="N665" s="56"/>
      <c r="O665" s="56" t="s">
        <v>13</v>
      </c>
      <c r="P665" s="56" t="s">
        <v>3203</v>
      </c>
      <c r="Q665" s="56" t="s">
        <v>28</v>
      </c>
      <c r="R665" s="59"/>
      <c r="S665" s="56"/>
      <c r="T665" s="61"/>
      <c r="U665" s="57"/>
      <c r="V665" s="77"/>
      <c r="W665" s="77"/>
      <c r="X665" s="57"/>
      <c r="Y665" s="61"/>
      <c r="Z665" s="56" t="s">
        <v>121</v>
      </c>
      <c r="AA665" s="57">
        <v>43481</v>
      </c>
      <c r="AB665" s="75"/>
      <c r="AC665" s="64" t="s">
        <v>3204</v>
      </c>
      <c r="AD665" s="65" t="s">
        <v>97</v>
      </c>
      <c r="AE665" s="56" t="s">
        <v>90</v>
      </c>
      <c r="AF665" s="66"/>
      <c r="AG665" s="66"/>
      <c r="AH665" s="67"/>
      <c r="AI665" s="68"/>
      <c r="AJ665" s="69">
        <f t="shared" si="1"/>
        <v>2</v>
      </c>
      <c r="AK665" s="70" t="str">
        <f t="shared" ref="AK665:AK667" si="169">IF(R665="","",SUM(R665+30))</f>
        <v/>
      </c>
      <c r="AL665" s="71" t="s">
        <v>17409</v>
      </c>
      <c r="AM665" s="71"/>
      <c r="AN665" s="70">
        <f t="shared" ref="AN665:AN667" si="170">IF(C665="","",SUM(C665+10))</f>
        <v>43489</v>
      </c>
      <c r="AO665" s="70"/>
      <c r="AP665" s="74">
        <f ca="1"/>
        <v>480</v>
      </c>
    </row>
    <row r="666" spans="1:42" ht="14.4">
      <c r="A666" s="55" t="s">
        <v>3205</v>
      </c>
      <c r="B666" s="56" t="s">
        <v>89</v>
      </c>
      <c r="C666" s="57">
        <v>43472</v>
      </c>
      <c r="D666" s="56" t="s">
        <v>90</v>
      </c>
      <c r="E666" s="56" t="s">
        <v>30</v>
      </c>
      <c r="F666" s="58" t="s">
        <v>106</v>
      </c>
      <c r="G666" s="58" t="s">
        <v>107</v>
      </c>
      <c r="H666" s="56" t="s">
        <v>30</v>
      </c>
      <c r="I666" s="59"/>
      <c r="J666" s="59">
        <f t="shared" si="158"/>
        <v>43502</v>
      </c>
      <c r="K666" s="56"/>
      <c r="L666" s="56"/>
      <c r="M666" s="60" t="s">
        <v>3206</v>
      </c>
      <c r="N666" s="56"/>
      <c r="O666" s="61"/>
      <c r="P666" s="56" t="s">
        <v>3207</v>
      </c>
      <c r="Q666" s="56" t="s">
        <v>17</v>
      </c>
      <c r="R666" s="57"/>
      <c r="S666" s="61"/>
      <c r="T666" s="61"/>
      <c r="U666" s="57"/>
      <c r="V666" s="77"/>
      <c r="W666" s="62">
        <v>0</v>
      </c>
      <c r="X666" s="57"/>
      <c r="Y666" s="56"/>
      <c r="Z666" s="56" t="s">
        <v>123</v>
      </c>
      <c r="AA666" s="57">
        <v>43475</v>
      </c>
      <c r="AB666" s="63" t="s">
        <v>127</v>
      </c>
      <c r="AC666" s="64" t="s">
        <v>3208</v>
      </c>
      <c r="AD666" s="65" t="s">
        <v>118</v>
      </c>
      <c r="AE666" s="96"/>
      <c r="AF666" s="66"/>
      <c r="AG666" s="66"/>
      <c r="AH666" s="67"/>
      <c r="AI666" s="68"/>
      <c r="AJ666" s="69">
        <f t="shared" si="1"/>
        <v>3</v>
      </c>
      <c r="AK666" s="70" t="str">
        <f t="shared" si="169"/>
        <v/>
      </c>
      <c r="AL666" s="71" t="s">
        <v>17409</v>
      </c>
      <c r="AM666" s="71"/>
      <c r="AN666" s="70">
        <f t="shared" si="170"/>
        <v>43482</v>
      </c>
      <c r="AO666" s="70"/>
      <c r="AP666" s="74">
        <f ca="1"/>
        <v>487</v>
      </c>
    </row>
    <row r="667" spans="1:42" ht="14.4">
      <c r="A667" s="55" t="s">
        <v>3209</v>
      </c>
      <c r="B667" s="56" t="s">
        <v>89</v>
      </c>
      <c r="C667" s="57">
        <v>43530</v>
      </c>
      <c r="D667" s="56" t="s">
        <v>90</v>
      </c>
      <c r="E667" s="56" t="s">
        <v>140</v>
      </c>
      <c r="F667" s="58" t="s">
        <v>106</v>
      </c>
      <c r="G667" s="58" t="s">
        <v>107</v>
      </c>
      <c r="H667" s="56" t="s">
        <v>140</v>
      </c>
      <c r="I667" s="57"/>
      <c r="J667" s="57">
        <f t="shared" si="158"/>
        <v>43560</v>
      </c>
      <c r="K667" s="56" t="s">
        <v>18</v>
      </c>
      <c r="L667" s="56" t="s">
        <v>14</v>
      </c>
      <c r="M667" s="60" t="s">
        <v>3210</v>
      </c>
      <c r="N667" s="56" t="s">
        <v>3211</v>
      </c>
      <c r="O667" s="56"/>
      <c r="P667" s="56" t="s">
        <v>108</v>
      </c>
      <c r="Q667" s="56" t="s">
        <v>96</v>
      </c>
      <c r="R667" s="57"/>
      <c r="S667" s="56" t="s">
        <v>108</v>
      </c>
      <c r="T667" s="56" t="s">
        <v>108</v>
      </c>
      <c r="U667" s="57"/>
      <c r="V667" s="62"/>
      <c r="W667" s="62" t="s">
        <v>108</v>
      </c>
      <c r="X667" s="57"/>
      <c r="Y667" s="56" t="s">
        <v>108</v>
      </c>
      <c r="Z667" s="56" t="s">
        <v>123</v>
      </c>
      <c r="AA667" s="57">
        <v>43530</v>
      </c>
      <c r="AB667" s="63" t="s">
        <v>168</v>
      </c>
      <c r="AC667" s="64" t="s">
        <v>3212</v>
      </c>
      <c r="AD667" s="65" t="s">
        <v>633</v>
      </c>
      <c r="AE667" s="65"/>
      <c r="AF667" s="66"/>
      <c r="AG667" s="66"/>
      <c r="AH667" s="67"/>
      <c r="AI667" s="68"/>
      <c r="AJ667" s="69">
        <f t="shared" si="1"/>
        <v>0</v>
      </c>
      <c r="AK667" s="70" t="str">
        <f t="shared" si="169"/>
        <v/>
      </c>
      <c r="AL667" s="71" t="s">
        <v>17409</v>
      </c>
      <c r="AM667" s="71"/>
      <c r="AN667" s="70">
        <f t="shared" si="170"/>
        <v>43540</v>
      </c>
      <c r="AO667" s="70"/>
      <c r="AP667" s="74">
        <f ca="1"/>
        <v>429</v>
      </c>
    </row>
    <row r="668" spans="1:42" ht="26.5">
      <c r="A668" s="55" t="s">
        <v>3213</v>
      </c>
      <c r="B668" s="56" t="s">
        <v>89</v>
      </c>
      <c r="C668" s="57">
        <v>43808</v>
      </c>
      <c r="D668" s="56" t="s">
        <v>131</v>
      </c>
      <c r="E668" s="56" t="s">
        <v>297</v>
      </c>
      <c r="F668" s="58" t="s">
        <v>106</v>
      </c>
      <c r="G668" s="58" t="s">
        <v>107</v>
      </c>
      <c r="H668" s="56" t="s">
        <v>140</v>
      </c>
      <c r="I668" s="59"/>
      <c r="J668" s="59">
        <f t="shared" si="158"/>
        <v>43838</v>
      </c>
      <c r="K668" s="56" t="s">
        <v>18</v>
      </c>
      <c r="L668" s="56" t="s">
        <v>18</v>
      </c>
      <c r="M668" s="60" t="s">
        <v>3214</v>
      </c>
      <c r="N668" s="56" t="s">
        <v>3215</v>
      </c>
      <c r="O668" s="56" t="s">
        <v>22</v>
      </c>
      <c r="P668" s="56" t="s">
        <v>3216</v>
      </c>
      <c r="Q668" s="56" t="s">
        <v>28</v>
      </c>
      <c r="R668" s="59"/>
      <c r="S668" s="56" t="s">
        <v>108</v>
      </c>
      <c r="T668" s="56" t="s">
        <v>108</v>
      </c>
      <c r="U668" s="57"/>
      <c r="V668" s="77"/>
      <c r="W668" s="62" t="s">
        <v>146</v>
      </c>
      <c r="X668" s="59"/>
      <c r="Y668" s="56" t="s">
        <v>108</v>
      </c>
      <c r="Z668" s="56" t="s">
        <v>121</v>
      </c>
      <c r="AA668" s="57">
        <v>43810</v>
      </c>
      <c r="AB668" s="63" t="s">
        <v>238</v>
      </c>
      <c r="AC668" s="64" t="s">
        <v>3217</v>
      </c>
      <c r="AD668" s="56" t="s">
        <v>97</v>
      </c>
      <c r="AE668" s="56" t="s">
        <v>131</v>
      </c>
      <c r="AF668" s="61"/>
      <c r="AG668" s="61"/>
      <c r="AH668" s="67"/>
      <c r="AI668" s="68"/>
      <c r="AJ668" s="69">
        <f t="shared" si="1"/>
        <v>2</v>
      </c>
      <c r="AK668" s="70"/>
      <c r="AL668" s="71"/>
      <c r="AM668" s="71"/>
      <c r="AN668" s="70"/>
      <c r="AO668" s="70"/>
      <c r="AP668" s="74">
        <f ca="1"/>
        <v>151</v>
      </c>
    </row>
    <row r="669" spans="1:42" ht="14.4">
      <c r="A669" s="55" t="s">
        <v>3218</v>
      </c>
      <c r="B669" s="56" t="s">
        <v>89</v>
      </c>
      <c r="C669" s="57">
        <v>43788</v>
      </c>
      <c r="D669" s="56" t="s">
        <v>131</v>
      </c>
      <c r="E669" s="56" t="s">
        <v>32</v>
      </c>
      <c r="F669" s="58" t="s">
        <v>106</v>
      </c>
      <c r="G669" s="58" t="s">
        <v>107</v>
      </c>
      <c r="H669" s="56" t="s">
        <v>140</v>
      </c>
      <c r="I669" s="59"/>
      <c r="J669" s="59">
        <f t="shared" si="158"/>
        <v>43818</v>
      </c>
      <c r="K669" s="56" t="s">
        <v>18</v>
      </c>
      <c r="L669" s="56" t="s">
        <v>14</v>
      </c>
      <c r="M669" s="60" t="s">
        <v>3219</v>
      </c>
      <c r="N669" s="56" t="s">
        <v>3220</v>
      </c>
      <c r="O669" s="56"/>
      <c r="P669" s="56" t="s">
        <v>108</v>
      </c>
      <c r="Q669" s="56" t="s">
        <v>288</v>
      </c>
      <c r="R669" s="59"/>
      <c r="S669" s="56" t="s">
        <v>108</v>
      </c>
      <c r="T669" s="56" t="s">
        <v>108</v>
      </c>
      <c r="U669" s="57"/>
      <c r="V669" s="77"/>
      <c r="W669" s="62" t="s">
        <v>108</v>
      </c>
      <c r="X669" s="59"/>
      <c r="Y669" s="56" t="s">
        <v>108</v>
      </c>
      <c r="Z669" s="56" t="s">
        <v>108</v>
      </c>
      <c r="AA669" s="57">
        <v>43795</v>
      </c>
      <c r="AB669" s="63" t="s">
        <v>318</v>
      </c>
      <c r="AC669" s="64" t="s">
        <v>3221</v>
      </c>
      <c r="AD669" s="56" t="s">
        <v>118</v>
      </c>
      <c r="AE669" s="56"/>
      <c r="AF669" s="61"/>
      <c r="AG669" s="61"/>
      <c r="AH669" s="67"/>
      <c r="AI669" s="68"/>
      <c r="AJ669" s="69">
        <f t="shared" si="1"/>
        <v>7</v>
      </c>
      <c r="AK669" s="70"/>
      <c r="AL669" s="71"/>
      <c r="AM669" s="71"/>
      <c r="AN669" s="70"/>
      <c r="AO669" s="70"/>
      <c r="AP669" s="74">
        <f ca="1"/>
        <v>171</v>
      </c>
    </row>
    <row r="670" spans="1:42" ht="14.4">
      <c r="A670" s="55" t="s">
        <v>3222</v>
      </c>
      <c r="B670" s="56" t="s">
        <v>89</v>
      </c>
      <c r="C670" s="57">
        <v>43749</v>
      </c>
      <c r="D670" s="56" t="s">
        <v>131</v>
      </c>
      <c r="E670" s="56" t="s">
        <v>140</v>
      </c>
      <c r="F670" s="58" t="s">
        <v>106</v>
      </c>
      <c r="G670" s="58" t="s">
        <v>107</v>
      </c>
      <c r="H670" s="56" t="s">
        <v>140</v>
      </c>
      <c r="I670" s="59"/>
      <c r="J670" s="59">
        <f t="shared" si="158"/>
        <v>43779</v>
      </c>
      <c r="K670" s="56" t="s">
        <v>18</v>
      </c>
      <c r="L670" s="56"/>
      <c r="M670" s="60" t="s">
        <v>3223</v>
      </c>
      <c r="N670" s="56" t="s">
        <v>3224</v>
      </c>
      <c r="O670" s="56" t="s">
        <v>249</v>
      </c>
      <c r="P670" s="56" t="s">
        <v>108</v>
      </c>
      <c r="Q670" s="56" t="s">
        <v>288</v>
      </c>
      <c r="R670" s="59"/>
      <c r="S670" s="56" t="s">
        <v>108</v>
      </c>
      <c r="T670" s="56" t="s">
        <v>108</v>
      </c>
      <c r="U670" s="57"/>
      <c r="V670" s="77"/>
      <c r="W670" s="62" t="s">
        <v>108</v>
      </c>
      <c r="X670" s="59"/>
      <c r="Y670" s="56" t="s">
        <v>108</v>
      </c>
      <c r="Z670" s="56" t="s">
        <v>108</v>
      </c>
      <c r="AA670" s="57">
        <v>43754</v>
      </c>
      <c r="AB670" s="63" t="s">
        <v>389</v>
      </c>
      <c r="AC670" s="64" t="s">
        <v>3226</v>
      </c>
      <c r="AD670" s="56" t="s">
        <v>224</v>
      </c>
      <c r="AE670" s="56"/>
      <c r="AF670" s="61"/>
      <c r="AG670" s="61"/>
      <c r="AH670" s="67"/>
      <c r="AI670" s="68"/>
      <c r="AJ670" s="69">
        <f t="shared" si="1"/>
        <v>5</v>
      </c>
      <c r="AK670" s="70"/>
      <c r="AL670" s="71"/>
      <c r="AM670" s="71"/>
      <c r="AN670" s="70"/>
      <c r="AO670" s="70"/>
      <c r="AP670" s="74">
        <f ca="1"/>
        <v>210</v>
      </c>
    </row>
    <row r="671" spans="1:42" ht="14.4">
      <c r="A671" s="55" t="s">
        <v>3227</v>
      </c>
      <c r="B671" s="56" t="s">
        <v>89</v>
      </c>
      <c r="C671" s="57">
        <v>43803</v>
      </c>
      <c r="D671" s="56" t="s">
        <v>131</v>
      </c>
      <c r="E671" s="56" t="s">
        <v>129</v>
      </c>
      <c r="F671" s="58" t="s">
        <v>106</v>
      </c>
      <c r="G671" s="58" t="s">
        <v>107</v>
      </c>
      <c r="H671" s="56" t="s">
        <v>129</v>
      </c>
      <c r="I671" s="59"/>
      <c r="J671" s="59">
        <f t="shared" si="158"/>
        <v>43833</v>
      </c>
      <c r="K671" s="56" t="s">
        <v>18</v>
      </c>
      <c r="L671" s="56" t="s">
        <v>14</v>
      </c>
      <c r="M671" s="60" t="s">
        <v>3228</v>
      </c>
      <c r="N671" s="56" t="s">
        <v>3229</v>
      </c>
      <c r="O671" s="56"/>
      <c r="P671" s="56" t="s">
        <v>3230</v>
      </c>
      <c r="Q671" s="56" t="s">
        <v>17</v>
      </c>
      <c r="R671" s="59"/>
      <c r="S671" s="56" t="s">
        <v>108</v>
      </c>
      <c r="T671" s="56" t="s">
        <v>108</v>
      </c>
      <c r="U671" s="57"/>
      <c r="V671" s="77"/>
      <c r="W671" s="62" t="s">
        <v>122</v>
      </c>
      <c r="X671" s="59"/>
      <c r="Y671" s="56" t="s">
        <v>108</v>
      </c>
      <c r="Z671" s="56" t="s">
        <v>123</v>
      </c>
      <c r="AA671" s="57">
        <v>43803</v>
      </c>
      <c r="AB671" s="63" t="s">
        <v>238</v>
      </c>
      <c r="AC671" s="64" t="s">
        <v>3231</v>
      </c>
      <c r="AD671" s="56" t="s">
        <v>118</v>
      </c>
      <c r="AE671" s="56" t="s">
        <v>131</v>
      </c>
      <c r="AF671" s="61"/>
      <c r="AG671" s="61"/>
      <c r="AH671" s="67"/>
      <c r="AI671" s="68"/>
      <c r="AJ671" s="69">
        <f t="shared" si="1"/>
        <v>0</v>
      </c>
      <c r="AK671" s="70"/>
      <c r="AL671" s="71"/>
      <c r="AM671" s="71"/>
      <c r="AN671" s="70"/>
      <c r="AO671" s="70"/>
      <c r="AP671" s="74">
        <f ca="1"/>
        <v>156</v>
      </c>
    </row>
    <row r="672" spans="1:42" ht="26.5">
      <c r="A672" s="55" t="s">
        <v>3232</v>
      </c>
      <c r="B672" s="56" t="s">
        <v>89</v>
      </c>
      <c r="C672" s="57">
        <v>43641</v>
      </c>
      <c r="D672" s="56" t="s">
        <v>90</v>
      </c>
      <c r="E672" s="56" t="s">
        <v>140</v>
      </c>
      <c r="F672" s="58" t="s">
        <v>106</v>
      </c>
      <c r="G672" s="58" t="s">
        <v>107</v>
      </c>
      <c r="H672" s="56" t="s">
        <v>140</v>
      </c>
      <c r="I672" s="57"/>
      <c r="J672" s="57">
        <f t="shared" si="158"/>
        <v>43671</v>
      </c>
      <c r="K672" s="56" t="s">
        <v>18</v>
      </c>
      <c r="L672" s="56" t="s">
        <v>18</v>
      </c>
      <c r="M672" s="60" t="s">
        <v>3233</v>
      </c>
      <c r="N672" s="56" t="s">
        <v>3234</v>
      </c>
      <c r="O672" s="56" t="s">
        <v>132</v>
      </c>
      <c r="P672" s="56" t="s">
        <v>3235</v>
      </c>
      <c r="Q672" s="56" t="s">
        <v>28</v>
      </c>
      <c r="R672" s="57"/>
      <c r="S672" s="56" t="s">
        <v>18</v>
      </c>
      <c r="T672" s="56" t="s">
        <v>108</v>
      </c>
      <c r="U672" s="57"/>
      <c r="V672" s="62"/>
      <c r="W672" s="62">
        <v>0</v>
      </c>
      <c r="X672" s="57"/>
      <c r="Y672" s="56" t="s">
        <v>108</v>
      </c>
      <c r="Z672" s="56" t="s">
        <v>121</v>
      </c>
      <c r="AA672" s="57">
        <v>43648</v>
      </c>
      <c r="AB672" s="63" t="s">
        <v>484</v>
      </c>
      <c r="AC672" s="64" t="s">
        <v>3236</v>
      </c>
      <c r="AD672" s="65" t="s">
        <v>97</v>
      </c>
      <c r="AE672" s="56" t="s">
        <v>90</v>
      </c>
      <c r="AF672" s="61"/>
      <c r="AG672" s="61"/>
      <c r="AH672" s="67"/>
      <c r="AI672" s="68"/>
      <c r="AJ672" s="69">
        <f t="shared" si="1"/>
        <v>7</v>
      </c>
      <c r="AK672" s="70" t="str">
        <f>IF(R672="","",SUM(R672+30))</f>
        <v/>
      </c>
      <c r="AL672" s="71" t="s">
        <v>17409</v>
      </c>
      <c r="AM672" s="71"/>
      <c r="AN672" s="70">
        <f>IF(C672="","",SUM(C672+10))</f>
        <v>43651</v>
      </c>
      <c r="AO672" s="70"/>
      <c r="AP672" s="74">
        <f ca="1"/>
        <v>318</v>
      </c>
    </row>
    <row r="673" spans="1:42" ht="14.4">
      <c r="A673" s="55" t="s">
        <v>3237</v>
      </c>
      <c r="B673" s="56" t="s">
        <v>89</v>
      </c>
      <c r="C673" s="57">
        <v>43795</v>
      </c>
      <c r="D673" s="56" t="s">
        <v>131</v>
      </c>
      <c r="E673" s="56" t="s">
        <v>297</v>
      </c>
      <c r="F673" s="58" t="s">
        <v>106</v>
      </c>
      <c r="G673" s="58" t="s">
        <v>107</v>
      </c>
      <c r="H673" s="56" t="s">
        <v>140</v>
      </c>
      <c r="I673" s="59"/>
      <c r="J673" s="59">
        <f t="shared" si="158"/>
        <v>43825</v>
      </c>
      <c r="K673" s="56" t="s">
        <v>18</v>
      </c>
      <c r="L673" s="56" t="s">
        <v>108</v>
      </c>
      <c r="M673" s="60" t="s">
        <v>3238</v>
      </c>
      <c r="N673" s="56" t="s">
        <v>3239</v>
      </c>
      <c r="O673" s="56"/>
      <c r="P673" s="56" t="s">
        <v>108</v>
      </c>
      <c r="Q673" s="56" t="s">
        <v>288</v>
      </c>
      <c r="R673" s="59"/>
      <c r="S673" s="56" t="s">
        <v>108</v>
      </c>
      <c r="T673" s="56" t="s">
        <v>108</v>
      </c>
      <c r="U673" s="57"/>
      <c r="V673" s="77"/>
      <c r="W673" s="62" t="s">
        <v>108</v>
      </c>
      <c r="X673" s="59"/>
      <c r="Y673" s="56" t="s">
        <v>108</v>
      </c>
      <c r="Z673" s="56" t="s">
        <v>108</v>
      </c>
      <c r="AA673" s="57">
        <v>43796</v>
      </c>
      <c r="AB673" s="63" t="s">
        <v>318</v>
      </c>
      <c r="AC673" s="64" t="s">
        <v>3240</v>
      </c>
      <c r="AD673" s="56" t="s">
        <v>118</v>
      </c>
      <c r="AE673" s="56"/>
      <c r="AF673" s="61"/>
      <c r="AG673" s="61"/>
      <c r="AH673" s="67"/>
      <c r="AI673" s="68"/>
      <c r="AJ673" s="69">
        <f t="shared" si="1"/>
        <v>1</v>
      </c>
      <c r="AK673" s="70"/>
      <c r="AL673" s="71"/>
      <c r="AM673" s="71"/>
      <c r="AN673" s="70"/>
      <c r="AO673" s="70"/>
      <c r="AP673" s="74">
        <f ca="1"/>
        <v>164</v>
      </c>
    </row>
    <row r="674" spans="1:42" ht="14.4">
      <c r="A674" s="55" t="s">
        <v>3243</v>
      </c>
      <c r="B674" s="56" t="s">
        <v>89</v>
      </c>
      <c r="C674" s="57">
        <v>43683</v>
      </c>
      <c r="D674" s="56" t="s">
        <v>90</v>
      </c>
      <c r="E674" s="56" t="s">
        <v>129</v>
      </c>
      <c r="F674" s="58" t="s">
        <v>106</v>
      </c>
      <c r="G674" s="58" t="s">
        <v>107</v>
      </c>
      <c r="H674" s="56" t="s">
        <v>129</v>
      </c>
      <c r="I674" s="59"/>
      <c r="J674" s="59">
        <f t="shared" si="158"/>
        <v>43713</v>
      </c>
      <c r="K674" s="56" t="s">
        <v>18</v>
      </c>
      <c r="L674" s="56" t="s">
        <v>18</v>
      </c>
      <c r="M674" s="60" t="s">
        <v>3244</v>
      </c>
      <c r="N674" s="56"/>
      <c r="O674" s="56" t="s">
        <v>114</v>
      </c>
      <c r="P674" s="56" t="s">
        <v>3245</v>
      </c>
      <c r="Q674" s="56" t="s">
        <v>133</v>
      </c>
      <c r="R674" s="59"/>
      <c r="S674" s="56" t="s">
        <v>108</v>
      </c>
      <c r="T674" s="56" t="s">
        <v>108</v>
      </c>
      <c r="U674" s="59"/>
      <c r="V674" s="77"/>
      <c r="W674" s="62" t="s">
        <v>108</v>
      </c>
      <c r="X674" s="59"/>
      <c r="Y674" s="56" t="s">
        <v>108</v>
      </c>
      <c r="Z674" s="56" t="s">
        <v>121</v>
      </c>
      <c r="AA674" s="57">
        <v>43689</v>
      </c>
      <c r="AB674" s="63" t="s">
        <v>124</v>
      </c>
      <c r="AC674" s="60" t="s">
        <v>3246</v>
      </c>
      <c r="AD674" s="56" t="s">
        <v>118</v>
      </c>
      <c r="AE674" s="56" t="s">
        <v>90</v>
      </c>
      <c r="AF674" s="61"/>
      <c r="AG674" s="61"/>
      <c r="AH674" s="67"/>
      <c r="AI674" s="68"/>
      <c r="AJ674" s="69">
        <f t="shared" si="1"/>
        <v>6</v>
      </c>
      <c r="AK674" s="70" t="str">
        <f t="shared" ref="AK674:AK677" si="171">IF(R674="","",SUM(R674+30))</f>
        <v/>
      </c>
      <c r="AL674" s="71" t="s">
        <v>17409</v>
      </c>
      <c r="AM674" s="71"/>
      <c r="AN674" s="70">
        <f t="shared" ref="AN674:AN677" si="172">IF(C674="","",SUM(C674+10))</f>
        <v>43693</v>
      </c>
      <c r="AO674" s="70"/>
      <c r="AP674" s="74">
        <f ca="1"/>
        <v>276</v>
      </c>
    </row>
    <row r="675" spans="1:42" ht="14.4">
      <c r="A675" s="55" t="s">
        <v>3248</v>
      </c>
      <c r="B675" s="56" t="s">
        <v>89</v>
      </c>
      <c r="C675" s="57">
        <v>43475</v>
      </c>
      <c r="D675" s="56" t="s">
        <v>90</v>
      </c>
      <c r="E675" s="56" t="s">
        <v>140</v>
      </c>
      <c r="F675" s="58" t="s">
        <v>106</v>
      </c>
      <c r="G675" s="58" t="s">
        <v>107</v>
      </c>
      <c r="H675" s="56" t="s">
        <v>140</v>
      </c>
      <c r="I675" s="57"/>
      <c r="J675" s="57">
        <f t="shared" si="158"/>
        <v>43505</v>
      </c>
      <c r="K675" s="56" t="s">
        <v>18</v>
      </c>
      <c r="L675" s="56" t="s">
        <v>14</v>
      </c>
      <c r="M675" s="60" t="s">
        <v>3249</v>
      </c>
      <c r="N675" s="56" t="s">
        <v>3249</v>
      </c>
      <c r="O675" s="56" t="s">
        <v>143</v>
      </c>
      <c r="P675" s="56" t="s">
        <v>108</v>
      </c>
      <c r="Q675" s="56" t="s">
        <v>96</v>
      </c>
      <c r="R675" s="57"/>
      <c r="S675" s="56" t="s">
        <v>108</v>
      </c>
      <c r="T675" s="56" t="s">
        <v>108</v>
      </c>
      <c r="U675" s="57"/>
      <c r="V675" s="62"/>
      <c r="W675" s="62" t="s">
        <v>108</v>
      </c>
      <c r="X675" s="57"/>
      <c r="Y675" s="56" t="s">
        <v>108</v>
      </c>
      <c r="Z675" s="56" t="s">
        <v>123</v>
      </c>
      <c r="AA675" s="57">
        <v>43475</v>
      </c>
      <c r="AB675" s="63" t="s">
        <v>127</v>
      </c>
      <c r="AC675" s="64" t="s">
        <v>3250</v>
      </c>
      <c r="AD675" s="65" t="s">
        <v>224</v>
      </c>
      <c r="AE675" s="65"/>
      <c r="AF675" s="66"/>
      <c r="AG675" s="66"/>
      <c r="AH675" s="67"/>
      <c r="AI675" s="68"/>
      <c r="AJ675" s="69">
        <f t="shared" si="1"/>
        <v>0</v>
      </c>
      <c r="AK675" s="70" t="str">
        <f t="shared" si="171"/>
        <v/>
      </c>
      <c r="AL675" s="71" t="s">
        <v>17409</v>
      </c>
      <c r="AM675" s="71"/>
      <c r="AN675" s="70">
        <f t="shared" si="172"/>
        <v>43485</v>
      </c>
      <c r="AO675" s="70"/>
      <c r="AP675" s="74">
        <f ca="1"/>
        <v>484</v>
      </c>
    </row>
    <row r="676" spans="1:42" ht="14.4">
      <c r="A676" s="55" t="s">
        <v>3251</v>
      </c>
      <c r="B676" s="56" t="s">
        <v>89</v>
      </c>
      <c r="C676" s="57">
        <v>43521</v>
      </c>
      <c r="D676" s="56" t="s">
        <v>90</v>
      </c>
      <c r="E676" s="56" t="s">
        <v>12</v>
      </c>
      <c r="F676" s="58" t="s">
        <v>106</v>
      </c>
      <c r="G676" s="58" t="s">
        <v>107</v>
      </c>
      <c r="H676" s="56" t="s">
        <v>12</v>
      </c>
      <c r="I676" s="59"/>
      <c r="J676" s="59">
        <f t="shared" si="158"/>
        <v>43551</v>
      </c>
      <c r="K676" s="56" t="s">
        <v>18</v>
      </c>
      <c r="L676" s="56" t="s">
        <v>18</v>
      </c>
      <c r="M676" s="60" t="s">
        <v>3252</v>
      </c>
      <c r="N676" s="56" t="s">
        <v>3253</v>
      </c>
      <c r="O676" s="56" t="s">
        <v>95</v>
      </c>
      <c r="P676" s="56" t="s">
        <v>3254</v>
      </c>
      <c r="Q676" s="56" t="s">
        <v>17</v>
      </c>
      <c r="R676" s="59"/>
      <c r="S676" s="56"/>
      <c r="T676" s="56"/>
      <c r="U676" s="59"/>
      <c r="V676" s="77"/>
      <c r="W676" s="77"/>
      <c r="X676" s="57"/>
      <c r="Y676" s="56" t="s">
        <v>338</v>
      </c>
      <c r="Z676" s="56" t="s">
        <v>123</v>
      </c>
      <c r="AA676" s="57">
        <v>43539</v>
      </c>
      <c r="AB676" s="75"/>
      <c r="AC676" s="64" t="s">
        <v>3255</v>
      </c>
      <c r="AD676" s="56" t="s">
        <v>294</v>
      </c>
      <c r="AE676" s="56" t="s">
        <v>90</v>
      </c>
      <c r="AF676" s="61"/>
      <c r="AG676" s="61"/>
      <c r="AH676" s="67"/>
      <c r="AI676" s="68"/>
      <c r="AJ676" s="69">
        <f t="shared" si="1"/>
        <v>18</v>
      </c>
      <c r="AK676" s="70" t="str">
        <f t="shared" si="171"/>
        <v/>
      </c>
      <c r="AL676" s="71" t="s">
        <v>17409</v>
      </c>
      <c r="AM676" s="71"/>
      <c r="AN676" s="70">
        <f t="shared" si="172"/>
        <v>43531</v>
      </c>
      <c r="AO676" s="70"/>
      <c r="AP676" s="74">
        <f ca="1"/>
        <v>438</v>
      </c>
    </row>
    <row r="677" spans="1:42" ht="14.4">
      <c r="A677" s="55" t="s">
        <v>3256</v>
      </c>
      <c r="B677" s="56" t="s">
        <v>89</v>
      </c>
      <c r="C677" s="57">
        <v>43543</v>
      </c>
      <c r="D677" s="56" t="s">
        <v>119</v>
      </c>
      <c r="E677" s="56" t="s">
        <v>196</v>
      </c>
      <c r="F677" s="58" t="s">
        <v>106</v>
      </c>
      <c r="G677" s="58" t="s">
        <v>177</v>
      </c>
      <c r="H677" s="56" t="s">
        <v>32</v>
      </c>
      <c r="I677" s="57"/>
      <c r="J677" s="57">
        <f t="shared" si="158"/>
        <v>43573</v>
      </c>
      <c r="K677" s="56" t="s">
        <v>18</v>
      </c>
      <c r="L677" s="56" t="s">
        <v>18</v>
      </c>
      <c r="M677" s="60" t="s">
        <v>3252</v>
      </c>
      <c r="N677" s="56"/>
      <c r="O677" s="56"/>
      <c r="P677" s="56"/>
      <c r="Q677" s="56" t="s">
        <v>96</v>
      </c>
      <c r="R677" s="57"/>
      <c r="S677" s="56" t="s">
        <v>108</v>
      </c>
      <c r="T677" s="56" t="s">
        <v>108</v>
      </c>
      <c r="U677" s="98"/>
      <c r="V677" s="99"/>
      <c r="W677" s="99">
        <v>0</v>
      </c>
      <c r="X677" s="57"/>
      <c r="Y677" s="61"/>
      <c r="Z677" s="56" t="s">
        <v>121</v>
      </c>
      <c r="AA677" s="57">
        <v>43544</v>
      </c>
      <c r="AB677" s="75"/>
      <c r="AC677" s="60" t="s">
        <v>3257</v>
      </c>
      <c r="AD677" s="65" t="s">
        <v>97</v>
      </c>
      <c r="AE677" s="56"/>
      <c r="AF677" s="61"/>
      <c r="AG677" s="61"/>
      <c r="AH677" s="67"/>
      <c r="AI677" s="68"/>
      <c r="AJ677" s="69">
        <f t="shared" si="1"/>
        <v>1</v>
      </c>
      <c r="AK677" s="70" t="str">
        <f t="shared" si="171"/>
        <v/>
      </c>
      <c r="AL677" s="71" t="s">
        <v>17409</v>
      </c>
      <c r="AM677" s="71"/>
      <c r="AN677" s="70">
        <f t="shared" si="172"/>
        <v>43553</v>
      </c>
      <c r="AO677" s="70"/>
      <c r="AP677" s="74">
        <f ca="1"/>
        <v>416</v>
      </c>
    </row>
    <row r="678" spans="1:42" ht="14.4">
      <c r="A678" s="55" t="s">
        <v>3258</v>
      </c>
      <c r="B678" s="56" t="s">
        <v>89</v>
      </c>
      <c r="C678" s="57">
        <v>43817</v>
      </c>
      <c r="D678" s="56" t="s">
        <v>90</v>
      </c>
      <c r="E678" s="56" t="s">
        <v>276</v>
      </c>
      <c r="F678" s="58" t="s">
        <v>214</v>
      </c>
      <c r="G678" s="58" t="s">
        <v>214</v>
      </c>
      <c r="H678" s="56" t="s">
        <v>276</v>
      </c>
      <c r="I678" s="59"/>
      <c r="J678" s="59">
        <f t="shared" si="158"/>
        <v>43847</v>
      </c>
      <c r="K678" s="56" t="s">
        <v>18</v>
      </c>
      <c r="L678" s="56" t="s">
        <v>14</v>
      </c>
      <c r="M678" s="60" t="s">
        <v>3259</v>
      </c>
      <c r="N678" s="56" t="s">
        <v>3260</v>
      </c>
      <c r="O678" s="56" t="s">
        <v>44</v>
      </c>
      <c r="P678" s="56" t="s">
        <v>3261</v>
      </c>
      <c r="Q678" s="56" t="s">
        <v>117</v>
      </c>
      <c r="R678" s="59"/>
      <c r="S678" s="56" t="s">
        <v>108</v>
      </c>
      <c r="T678" s="56" t="s">
        <v>108</v>
      </c>
      <c r="U678" s="57"/>
      <c r="V678" s="77"/>
      <c r="W678" s="62" t="s">
        <v>108</v>
      </c>
      <c r="X678" s="59"/>
      <c r="Y678" s="56" t="s">
        <v>108</v>
      </c>
      <c r="Z678" s="56" t="s">
        <v>123</v>
      </c>
      <c r="AA678" s="57">
        <v>43845</v>
      </c>
      <c r="AB678" s="75"/>
      <c r="AC678" s="64" t="s">
        <v>3262</v>
      </c>
      <c r="AD678" s="56" t="s">
        <v>118</v>
      </c>
      <c r="AE678" s="56" t="s">
        <v>119</v>
      </c>
      <c r="AF678" s="61"/>
      <c r="AG678" s="61"/>
      <c r="AH678" s="67"/>
      <c r="AI678" s="68"/>
      <c r="AJ678" s="69">
        <f t="shared" si="1"/>
        <v>28</v>
      </c>
      <c r="AK678" s="70"/>
      <c r="AL678" s="71"/>
      <c r="AM678" s="71"/>
      <c r="AN678" s="70"/>
      <c r="AO678" s="70"/>
      <c r="AP678" s="74">
        <f ca="1"/>
        <v>142</v>
      </c>
    </row>
    <row r="679" spans="1:42" ht="14.4">
      <c r="A679" s="55" t="s">
        <v>3263</v>
      </c>
      <c r="B679" s="56" t="s">
        <v>89</v>
      </c>
      <c r="C679" s="57">
        <v>43503</v>
      </c>
      <c r="D679" s="56" t="s">
        <v>90</v>
      </c>
      <c r="E679" s="56" t="s">
        <v>140</v>
      </c>
      <c r="F679" s="58" t="s">
        <v>106</v>
      </c>
      <c r="G679" s="58" t="s">
        <v>107</v>
      </c>
      <c r="H679" s="56" t="s">
        <v>140</v>
      </c>
      <c r="I679" s="57"/>
      <c r="J679" s="57">
        <f t="shared" si="158"/>
        <v>43533</v>
      </c>
      <c r="K679" s="56" t="s">
        <v>18</v>
      </c>
      <c r="L679" s="56" t="s">
        <v>18</v>
      </c>
      <c r="M679" s="60" t="s">
        <v>3264</v>
      </c>
      <c r="N679" s="56" t="s">
        <v>3265</v>
      </c>
      <c r="O679" s="56" t="s">
        <v>22</v>
      </c>
      <c r="P679" s="56" t="s">
        <v>3266</v>
      </c>
      <c r="Q679" s="56" t="s">
        <v>154</v>
      </c>
      <c r="R679" s="57"/>
      <c r="S679" s="56" t="s">
        <v>108</v>
      </c>
      <c r="T679" s="56" t="s">
        <v>108</v>
      </c>
      <c r="U679" s="57"/>
      <c r="V679" s="62"/>
      <c r="W679" s="62"/>
      <c r="X679" s="57"/>
      <c r="Y679" s="56" t="s">
        <v>108</v>
      </c>
      <c r="Z679" s="56" t="s">
        <v>121</v>
      </c>
      <c r="AA679" s="57">
        <v>43503</v>
      </c>
      <c r="AB679" s="63" t="s">
        <v>147</v>
      </c>
      <c r="AC679" s="64" t="s">
        <v>2395</v>
      </c>
      <c r="AD679" s="65" t="s">
        <v>97</v>
      </c>
      <c r="AE679" s="65" t="s">
        <v>90</v>
      </c>
      <c r="AF679" s="66"/>
      <c r="AG679" s="66"/>
      <c r="AH679" s="67"/>
      <c r="AI679" s="68"/>
      <c r="AJ679" s="69">
        <f t="shared" si="1"/>
        <v>0</v>
      </c>
      <c r="AK679" s="70" t="str">
        <f>IF(R679="","",SUM(R679+30))</f>
        <v/>
      </c>
      <c r="AL679" s="71" t="s">
        <v>17409</v>
      </c>
      <c r="AM679" s="71"/>
      <c r="AN679" s="70">
        <f>IF(C679="","",SUM(C679+10))</f>
        <v>43513</v>
      </c>
      <c r="AO679" s="70"/>
      <c r="AP679" s="74">
        <f ca="1"/>
        <v>456</v>
      </c>
    </row>
    <row r="680" spans="1:42" ht="14.4">
      <c r="A680" s="55" t="s">
        <v>3267</v>
      </c>
      <c r="B680" s="56" t="s">
        <v>89</v>
      </c>
      <c r="C680" s="57">
        <v>43745</v>
      </c>
      <c r="D680" s="56" t="s">
        <v>90</v>
      </c>
      <c r="E680" s="56" t="s">
        <v>297</v>
      </c>
      <c r="F680" s="58" t="s">
        <v>214</v>
      </c>
      <c r="G680" s="58" t="s">
        <v>214</v>
      </c>
      <c r="H680" s="56" t="s">
        <v>276</v>
      </c>
      <c r="I680" s="59"/>
      <c r="J680" s="59">
        <f t="shared" si="158"/>
        <v>43775</v>
      </c>
      <c r="K680" s="56" t="s">
        <v>18</v>
      </c>
      <c r="L680" s="56" t="s">
        <v>14</v>
      </c>
      <c r="M680" s="60" t="s">
        <v>3268</v>
      </c>
      <c r="N680" s="56" t="s">
        <v>3269</v>
      </c>
      <c r="O680" s="56"/>
      <c r="P680" s="56"/>
      <c r="Q680" s="56" t="s">
        <v>478</v>
      </c>
      <c r="R680" s="59"/>
      <c r="S680" s="56" t="s">
        <v>108</v>
      </c>
      <c r="T680" s="56" t="s">
        <v>108</v>
      </c>
      <c r="U680" s="57"/>
      <c r="V680" s="77"/>
      <c r="W680" s="62" t="s">
        <v>108</v>
      </c>
      <c r="X680" s="59"/>
      <c r="Y680" s="56" t="s">
        <v>108</v>
      </c>
      <c r="Z680" s="56" t="s">
        <v>123</v>
      </c>
      <c r="AA680" s="57">
        <v>43749</v>
      </c>
      <c r="AB680" s="75"/>
      <c r="AC680" s="64" t="s">
        <v>3270</v>
      </c>
      <c r="AD680" s="56" t="s">
        <v>224</v>
      </c>
      <c r="AE680" s="56" t="s">
        <v>119</v>
      </c>
      <c r="AF680" s="61"/>
      <c r="AG680" s="61"/>
      <c r="AH680" s="67"/>
      <c r="AI680" s="68"/>
      <c r="AJ680" s="69">
        <f t="shared" si="1"/>
        <v>4</v>
      </c>
      <c r="AK680" s="70"/>
      <c r="AL680" s="71"/>
      <c r="AM680" s="71"/>
      <c r="AN680" s="70"/>
      <c r="AO680" s="70"/>
      <c r="AP680" s="74">
        <f ca="1"/>
        <v>214</v>
      </c>
    </row>
    <row r="681" spans="1:42" ht="14.4">
      <c r="A681" s="55" t="s">
        <v>3271</v>
      </c>
      <c r="B681" s="56" t="s">
        <v>89</v>
      </c>
      <c r="C681" s="57">
        <v>43535</v>
      </c>
      <c r="D681" s="56" t="s">
        <v>90</v>
      </c>
      <c r="E681" s="56" t="s">
        <v>276</v>
      </c>
      <c r="F681" s="58" t="s">
        <v>214</v>
      </c>
      <c r="G681" s="58" t="s">
        <v>214</v>
      </c>
      <c r="H681" s="56" t="s">
        <v>276</v>
      </c>
      <c r="I681" s="57"/>
      <c r="J681" s="57">
        <f t="shared" si="158"/>
        <v>43565</v>
      </c>
      <c r="K681" s="56" t="s">
        <v>18</v>
      </c>
      <c r="L681" s="56" t="s">
        <v>14</v>
      </c>
      <c r="M681" s="60" t="s">
        <v>3272</v>
      </c>
      <c r="N681" s="56"/>
      <c r="O681" s="56"/>
      <c r="P681" s="56"/>
      <c r="Q681" s="56" t="s">
        <v>96</v>
      </c>
      <c r="R681" s="57">
        <v>43543</v>
      </c>
      <c r="S681" s="56" t="s">
        <v>108</v>
      </c>
      <c r="T681" s="56" t="s">
        <v>108</v>
      </c>
      <c r="U681" s="57"/>
      <c r="V681" s="62"/>
      <c r="W681" s="62">
        <v>0</v>
      </c>
      <c r="X681" s="57"/>
      <c r="Y681" s="56"/>
      <c r="Z681" s="56" t="s">
        <v>123</v>
      </c>
      <c r="AA681" s="57">
        <v>43558</v>
      </c>
      <c r="AB681" s="63"/>
      <c r="AC681" s="64" t="s">
        <v>3273</v>
      </c>
      <c r="AD681" s="65" t="s">
        <v>179</v>
      </c>
      <c r="AE681" s="65"/>
      <c r="AF681" s="66"/>
      <c r="AG681" s="66"/>
      <c r="AH681" s="67"/>
      <c r="AI681" s="68"/>
      <c r="AJ681" s="69">
        <f t="shared" si="1"/>
        <v>23</v>
      </c>
      <c r="AK681" s="70">
        <f t="shared" ref="AK681:AK683" si="173">IF(R681="","",SUM(R681+30))</f>
        <v>43573</v>
      </c>
      <c r="AL681" s="71">
        <v>15</v>
      </c>
      <c r="AM681" s="71"/>
      <c r="AN681" s="70">
        <f t="shared" ref="AN681:AN683" si="174">IF(C681="","",SUM(C681+10))</f>
        <v>43545</v>
      </c>
      <c r="AO681" s="70"/>
      <c r="AP681" s="74">
        <f ca="1"/>
        <v>424</v>
      </c>
    </row>
    <row r="682" spans="1:42" ht="14.4">
      <c r="A682" s="55" t="s">
        <v>3274</v>
      </c>
      <c r="B682" s="56" t="s">
        <v>89</v>
      </c>
      <c r="C682" s="57">
        <v>43683</v>
      </c>
      <c r="D682" s="56" t="s">
        <v>90</v>
      </c>
      <c r="E682" s="56" t="s">
        <v>12</v>
      </c>
      <c r="F682" s="58" t="s">
        <v>106</v>
      </c>
      <c r="G682" s="58" t="s">
        <v>107</v>
      </c>
      <c r="H682" s="56" t="s">
        <v>12</v>
      </c>
      <c r="I682" s="57"/>
      <c r="J682" s="57">
        <f t="shared" si="158"/>
        <v>43713</v>
      </c>
      <c r="K682" s="56" t="s">
        <v>18</v>
      </c>
      <c r="L682" s="56" t="s">
        <v>18</v>
      </c>
      <c r="M682" s="60" t="s">
        <v>3275</v>
      </c>
      <c r="N682" s="56" t="s">
        <v>3276</v>
      </c>
      <c r="O682" s="56" t="s">
        <v>33</v>
      </c>
      <c r="P682" s="56" t="s">
        <v>2240</v>
      </c>
      <c r="Q682" s="56" t="s">
        <v>17</v>
      </c>
      <c r="R682" s="57"/>
      <c r="S682" s="56"/>
      <c r="T682" s="56"/>
      <c r="U682" s="57"/>
      <c r="V682" s="62"/>
      <c r="W682" s="62"/>
      <c r="X682" s="57"/>
      <c r="Y682" s="56" t="s">
        <v>338</v>
      </c>
      <c r="Z682" s="56" t="s">
        <v>123</v>
      </c>
      <c r="AA682" s="57">
        <v>43686</v>
      </c>
      <c r="AB682" s="75"/>
      <c r="AC682" s="64"/>
      <c r="AD682" s="56" t="s">
        <v>294</v>
      </c>
      <c r="AE682" s="56" t="s">
        <v>119</v>
      </c>
      <c r="AF682" s="61"/>
      <c r="AG682" s="61"/>
      <c r="AH682" s="67"/>
      <c r="AI682" s="68"/>
      <c r="AJ682" s="69">
        <f t="shared" si="1"/>
        <v>3</v>
      </c>
      <c r="AK682" s="70" t="str">
        <f t="shared" si="173"/>
        <v/>
      </c>
      <c r="AL682" s="71" t="s">
        <v>17409</v>
      </c>
      <c r="AM682" s="71"/>
      <c r="AN682" s="70">
        <f t="shared" si="174"/>
        <v>43693</v>
      </c>
      <c r="AO682" s="70"/>
      <c r="AP682" s="74">
        <f ca="1"/>
        <v>276</v>
      </c>
    </row>
    <row r="683" spans="1:42" ht="14.4">
      <c r="A683" s="55" t="s">
        <v>3277</v>
      </c>
      <c r="B683" s="56" t="s">
        <v>89</v>
      </c>
      <c r="C683" s="57">
        <v>43728</v>
      </c>
      <c r="D683" s="56" t="s">
        <v>119</v>
      </c>
      <c r="E683" s="56" t="s">
        <v>196</v>
      </c>
      <c r="F683" s="58" t="s">
        <v>106</v>
      </c>
      <c r="G683" s="58" t="s">
        <v>113</v>
      </c>
      <c r="H683" s="56" t="s">
        <v>112</v>
      </c>
      <c r="I683" s="59"/>
      <c r="J683" s="59">
        <f t="shared" si="158"/>
        <v>43758</v>
      </c>
      <c r="K683" s="56" t="s">
        <v>18</v>
      </c>
      <c r="L683" s="56" t="s">
        <v>14</v>
      </c>
      <c r="M683" s="60" t="s">
        <v>3278</v>
      </c>
      <c r="N683" s="56" t="s">
        <v>3279</v>
      </c>
      <c r="O683" s="56" t="s">
        <v>20</v>
      </c>
      <c r="P683" s="56" t="s">
        <v>3280</v>
      </c>
      <c r="Q683" s="56" t="s">
        <v>116</v>
      </c>
      <c r="R683" s="57">
        <v>43735</v>
      </c>
      <c r="S683" s="56" t="s">
        <v>108</v>
      </c>
      <c r="T683" s="56" t="s">
        <v>108</v>
      </c>
      <c r="U683" s="59"/>
      <c r="V683" s="77"/>
      <c r="W683" s="62" t="s">
        <v>108</v>
      </c>
      <c r="X683" s="59"/>
      <c r="Y683" s="56" t="s">
        <v>108</v>
      </c>
      <c r="Z683" s="56" t="s">
        <v>123</v>
      </c>
      <c r="AA683" s="57">
        <v>43735</v>
      </c>
      <c r="AB683" s="75"/>
      <c r="AC683" s="64" t="s">
        <v>257</v>
      </c>
      <c r="AD683" s="56" t="s">
        <v>118</v>
      </c>
      <c r="AE683" s="56" t="s">
        <v>119</v>
      </c>
      <c r="AF683" s="61"/>
      <c r="AG683" s="61"/>
      <c r="AH683" s="67"/>
      <c r="AI683" s="68"/>
      <c r="AJ683" s="69">
        <f t="shared" si="1"/>
        <v>7</v>
      </c>
      <c r="AK683" s="70">
        <f t="shared" si="173"/>
        <v>43765</v>
      </c>
      <c r="AL683" s="71">
        <v>30</v>
      </c>
      <c r="AM683" s="71"/>
      <c r="AN683" s="70">
        <f t="shared" si="174"/>
        <v>43738</v>
      </c>
      <c r="AO683" s="70"/>
      <c r="AP683" s="74">
        <f ca="1"/>
        <v>231</v>
      </c>
    </row>
    <row r="684" spans="1:42" ht="26.5">
      <c r="A684" s="55" t="s">
        <v>3281</v>
      </c>
      <c r="B684" s="56" t="s">
        <v>89</v>
      </c>
      <c r="C684" s="57">
        <v>43801</v>
      </c>
      <c r="D684" s="56" t="s">
        <v>90</v>
      </c>
      <c r="E684" s="56" t="s">
        <v>140</v>
      </c>
      <c r="F684" s="58" t="s">
        <v>106</v>
      </c>
      <c r="G684" s="58" t="s">
        <v>107</v>
      </c>
      <c r="H684" s="56" t="s">
        <v>140</v>
      </c>
      <c r="I684" s="59"/>
      <c r="J684" s="59">
        <f t="shared" si="158"/>
        <v>43831</v>
      </c>
      <c r="K684" s="56" t="s">
        <v>18</v>
      </c>
      <c r="L684" s="56" t="s">
        <v>18</v>
      </c>
      <c r="M684" s="60" t="s">
        <v>3282</v>
      </c>
      <c r="N684" s="56" t="s">
        <v>3283</v>
      </c>
      <c r="O684" s="56" t="s">
        <v>143</v>
      </c>
      <c r="P684" s="56" t="s">
        <v>3284</v>
      </c>
      <c r="Q684" s="56" t="s">
        <v>28</v>
      </c>
      <c r="R684" s="59"/>
      <c r="S684" s="56" t="s">
        <v>108</v>
      </c>
      <c r="T684" s="56" t="s">
        <v>108</v>
      </c>
      <c r="U684" s="57"/>
      <c r="V684" s="77"/>
      <c r="W684" s="62" t="s">
        <v>146</v>
      </c>
      <c r="X684" s="59"/>
      <c r="Y684" s="56" t="s">
        <v>108</v>
      </c>
      <c r="Z684" s="56" t="s">
        <v>121</v>
      </c>
      <c r="AA684" s="57">
        <v>43801</v>
      </c>
      <c r="AB684" s="63" t="s">
        <v>238</v>
      </c>
      <c r="AC684" s="60" t="s">
        <v>3285</v>
      </c>
      <c r="AD684" s="56" t="s">
        <v>97</v>
      </c>
      <c r="AE684" s="56" t="s">
        <v>131</v>
      </c>
      <c r="AF684" s="61"/>
      <c r="AG684" s="61"/>
      <c r="AH684" s="67"/>
      <c r="AI684" s="68"/>
      <c r="AJ684" s="69">
        <f t="shared" si="1"/>
        <v>0</v>
      </c>
      <c r="AK684" s="70"/>
      <c r="AL684" s="71"/>
      <c r="AM684" s="71"/>
      <c r="AN684" s="70"/>
      <c r="AO684" s="70"/>
      <c r="AP684" s="74">
        <f ca="1"/>
        <v>158</v>
      </c>
    </row>
    <row r="685" spans="1:42" ht="14.4">
      <c r="A685" s="55" t="s">
        <v>3286</v>
      </c>
      <c r="B685" s="56" t="s">
        <v>89</v>
      </c>
      <c r="C685" s="57">
        <v>43586</v>
      </c>
      <c r="D685" s="56" t="s">
        <v>131</v>
      </c>
      <c r="E685" s="56" t="s">
        <v>140</v>
      </c>
      <c r="F685" s="58" t="s">
        <v>106</v>
      </c>
      <c r="G685" s="58" t="s">
        <v>107</v>
      </c>
      <c r="H685" s="56" t="s">
        <v>140</v>
      </c>
      <c r="I685" s="57"/>
      <c r="J685" s="57">
        <f t="shared" si="158"/>
        <v>43616</v>
      </c>
      <c r="K685" s="56" t="s">
        <v>18</v>
      </c>
      <c r="L685" s="56" t="s">
        <v>14</v>
      </c>
      <c r="M685" s="60" t="s">
        <v>3287</v>
      </c>
      <c r="N685" s="56" t="s">
        <v>3288</v>
      </c>
      <c r="O685" s="56"/>
      <c r="P685" s="56" t="s">
        <v>108</v>
      </c>
      <c r="Q685" s="56" t="s">
        <v>96</v>
      </c>
      <c r="R685" s="57"/>
      <c r="S685" s="56" t="s">
        <v>108</v>
      </c>
      <c r="T685" s="56" t="s">
        <v>108</v>
      </c>
      <c r="U685" s="57"/>
      <c r="V685" s="62"/>
      <c r="W685" s="62" t="s">
        <v>108</v>
      </c>
      <c r="X685" s="57"/>
      <c r="Y685" s="56" t="s">
        <v>108</v>
      </c>
      <c r="Z685" s="56" t="s">
        <v>123</v>
      </c>
      <c r="AA685" s="57">
        <v>43586</v>
      </c>
      <c r="AB685" s="63" t="s">
        <v>155</v>
      </c>
      <c r="AC685" s="64" t="s">
        <v>3289</v>
      </c>
      <c r="AD685" s="56" t="s">
        <v>118</v>
      </c>
      <c r="AE685" s="56"/>
      <c r="AF685" s="61"/>
      <c r="AG685" s="61"/>
      <c r="AH685" s="67"/>
      <c r="AI685" s="68"/>
      <c r="AJ685" s="69">
        <f t="shared" si="1"/>
        <v>0</v>
      </c>
      <c r="AK685" s="70" t="str">
        <f t="shared" ref="AK685:AK714" si="175">IF(R685="","",SUM(R685+30))</f>
        <v/>
      </c>
      <c r="AL685" s="71" t="s">
        <v>17409</v>
      </c>
      <c r="AM685" s="71"/>
      <c r="AN685" s="70">
        <f t="shared" ref="AN685:AN690" si="176">IF(C685="","",SUM(C685+10))</f>
        <v>43596</v>
      </c>
      <c r="AO685" s="70"/>
      <c r="AP685" s="74">
        <f ca="1"/>
        <v>373</v>
      </c>
    </row>
    <row r="686" spans="1:42" ht="14.4">
      <c r="A686" s="55" t="s">
        <v>3290</v>
      </c>
      <c r="B686" s="56" t="s">
        <v>89</v>
      </c>
      <c r="C686" s="57">
        <v>43703</v>
      </c>
      <c r="D686" s="56" t="s">
        <v>90</v>
      </c>
      <c r="E686" s="56" t="s">
        <v>140</v>
      </c>
      <c r="F686" s="58" t="s">
        <v>106</v>
      </c>
      <c r="G686" s="58" t="s">
        <v>107</v>
      </c>
      <c r="H686" s="56" t="s">
        <v>140</v>
      </c>
      <c r="I686" s="57"/>
      <c r="J686" s="57">
        <f t="shared" si="158"/>
        <v>43733</v>
      </c>
      <c r="K686" s="56" t="s">
        <v>18</v>
      </c>
      <c r="L686" s="56" t="s">
        <v>14</v>
      </c>
      <c r="M686" s="60" t="s">
        <v>3291</v>
      </c>
      <c r="N686" s="56" t="s">
        <v>3292</v>
      </c>
      <c r="O686" s="56"/>
      <c r="P686" s="56" t="s">
        <v>108</v>
      </c>
      <c r="Q686" s="56" t="s">
        <v>288</v>
      </c>
      <c r="R686" s="59"/>
      <c r="S686" s="56" t="s">
        <v>108</v>
      </c>
      <c r="T686" s="56" t="s">
        <v>108</v>
      </c>
      <c r="U686" s="59"/>
      <c r="V686" s="77"/>
      <c r="W686" s="62" t="s">
        <v>108</v>
      </c>
      <c r="X686" s="59"/>
      <c r="Y686" s="56" t="s">
        <v>108</v>
      </c>
      <c r="Z686" s="56" t="s">
        <v>108</v>
      </c>
      <c r="AA686" s="57">
        <v>43703</v>
      </c>
      <c r="AB686" s="63" t="s">
        <v>124</v>
      </c>
      <c r="AC686" s="64" t="s">
        <v>3293</v>
      </c>
      <c r="AD686" s="56" t="s">
        <v>118</v>
      </c>
      <c r="AE686" s="61"/>
      <c r="AF686" s="61"/>
      <c r="AG686" s="61"/>
      <c r="AH686" s="67"/>
      <c r="AI686" s="68"/>
      <c r="AJ686" s="69">
        <f t="shared" si="1"/>
        <v>0</v>
      </c>
      <c r="AK686" s="70" t="str">
        <f t="shared" si="175"/>
        <v/>
      </c>
      <c r="AL686" s="71" t="s">
        <v>17409</v>
      </c>
      <c r="AM686" s="71"/>
      <c r="AN686" s="70">
        <f t="shared" si="176"/>
        <v>43713</v>
      </c>
      <c r="AO686" s="70"/>
      <c r="AP686" s="74">
        <f ca="1"/>
        <v>256</v>
      </c>
    </row>
    <row r="687" spans="1:42" ht="14.4">
      <c r="A687" s="55" t="s">
        <v>3294</v>
      </c>
      <c r="B687" s="56" t="s">
        <v>89</v>
      </c>
      <c r="C687" s="57">
        <v>43595</v>
      </c>
      <c r="D687" s="56" t="s">
        <v>90</v>
      </c>
      <c r="E687" s="56" t="s">
        <v>12</v>
      </c>
      <c r="F687" s="58" t="s">
        <v>106</v>
      </c>
      <c r="G687" s="58" t="s">
        <v>107</v>
      </c>
      <c r="H687" s="56" t="s">
        <v>12</v>
      </c>
      <c r="I687" s="59"/>
      <c r="J687" s="59">
        <f t="shared" si="158"/>
        <v>43625</v>
      </c>
      <c r="K687" s="56" t="s">
        <v>18</v>
      </c>
      <c r="L687" s="56" t="s">
        <v>18</v>
      </c>
      <c r="M687" s="60" t="s">
        <v>3295</v>
      </c>
      <c r="N687" s="56" t="s">
        <v>3296</v>
      </c>
      <c r="O687" s="56" t="s">
        <v>27</v>
      </c>
      <c r="P687" s="56" t="s">
        <v>3297</v>
      </c>
      <c r="Q687" s="56" t="s">
        <v>28</v>
      </c>
      <c r="R687" s="57"/>
      <c r="S687" s="56"/>
      <c r="T687" s="56"/>
      <c r="U687" s="59"/>
      <c r="V687" s="77"/>
      <c r="W687" s="62" t="s">
        <v>122</v>
      </c>
      <c r="X687" s="59"/>
      <c r="Y687" s="61"/>
      <c r="Z687" s="56" t="s">
        <v>121</v>
      </c>
      <c r="AA687" s="57">
        <v>43595</v>
      </c>
      <c r="AB687" s="75"/>
      <c r="AC687" s="64"/>
      <c r="AD687" s="65" t="s">
        <v>97</v>
      </c>
      <c r="AE687" s="56" t="s">
        <v>90</v>
      </c>
      <c r="AF687" s="61"/>
      <c r="AG687" s="61"/>
      <c r="AH687" s="67"/>
      <c r="AI687" s="68"/>
      <c r="AJ687" s="69">
        <f t="shared" si="1"/>
        <v>0</v>
      </c>
      <c r="AK687" s="70" t="str">
        <f t="shared" si="175"/>
        <v/>
      </c>
      <c r="AL687" s="71" t="s">
        <v>17409</v>
      </c>
      <c r="AM687" s="71"/>
      <c r="AN687" s="70">
        <f t="shared" si="176"/>
        <v>43605</v>
      </c>
      <c r="AO687" s="70"/>
      <c r="AP687" s="74">
        <f ca="1"/>
        <v>364</v>
      </c>
    </row>
    <row r="688" spans="1:42" ht="14.4">
      <c r="A688" s="55" t="s">
        <v>3298</v>
      </c>
      <c r="B688" s="56" t="s">
        <v>89</v>
      </c>
      <c r="C688" s="57">
        <v>43537</v>
      </c>
      <c r="D688" s="56" t="s">
        <v>131</v>
      </c>
      <c r="E688" s="56" t="s">
        <v>140</v>
      </c>
      <c r="F688" s="58" t="s">
        <v>106</v>
      </c>
      <c r="G688" s="58" t="s">
        <v>107</v>
      </c>
      <c r="H688" s="56" t="s">
        <v>140</v>
      </c>
      <c r="I688" s="57"/>
      <c r="J688" s="57">
        <f t="shared" si="158"/>
        <v>43567</v>
      </c>
      <c r="K688" s="56" t="s">
        <v>18</v>
      </c>
      <c r="L688" s="56" t="s">
        <v>14</v>
      </c>
      <c r="M688" s="60" t="s">
        <v>3299</v>
      </c>
      <c r="N688" s="56" t="s">
        <v>3300</v>
      </c>
      <c r="O688" s="56" t="s">
        <v>143</v>
      </c>
      <c r="P688" s="56" t="s">
        <v>108</v>
      </c>
      <c r="Q688" s="56" t="s">
        <v>96</v>
      </c>
      <c r="R688" s="57"/>
      <c r="S688" s="56" t="s">
        <v>108</v>
      </c>
      <c r="T688" s="56" t="s">
        <v>108</v>
      </c>
      <c r="U688" s="57"/>
      <c r="V688" s="76"/>
      <c r="W688" s="62" t="s">
        <v>108</v>
      </c>
      <c r="X688" s="57"/>
      <c r="Y688" s="56" t="s">
        <v>108</v>
      </c>
      <c r="Z688" s="56" t="s">
        <v>123</v>
      </c>
      <c r="AA688" s="57">
        <v>43550</v>
      </c>
      <c r="AB688" s="63" t="s">
        <v>168</v>
      </c>
      <c r="AC688" s="60" t="s">
        <v>3301</v>
      </c>
      <c r="AD688" s="56" t="s">
        <v>633</v>
      </c>
      <c r="AE688" s="56"/>
      <c r="AF688" s="61"/>
      <c r="AG688" s="61"/>
      <c r="AH688" s="67"/>
      <c r="AI688" s="68"/>
      <c r="AJ688" s="69">
        <f t="shared" si="1"/>
        <v>13</v>
      </c>
      <c r="AK688" s="70" t="str">
        <f t="shared" si="175"/>
        <v/>
      </c>
      <c r="AL688" s="71" t="s">
        <v>17409</v>
      </c>
      <c r="AM688" s="71"/>
      <c r="AN688" s="70">
        <f t="shared" si="176"/>
        <v>43547</v>
      </c>
      <c r="AO688" s="70"/>
      <c r="AP688" s="74">
        <f ca="1"/>
        <v>422</v>
      </c>
    </row>
    <row r="689" spans="1:42" ht="39.75">
      <c r="A689" s="55" t="s">
        <v>3302</v>
      </c>
      <c r="B689" s="56" t="s">
        <v>89</v>
      </c>
      <c r="C689" s="57">
        <v>43726</v>
      </c>
      <c r="D689" s="56" t="s">
        <v>90</v>
      </c>
      <c r="E689" s="56" t="s">
        <v>105</v>
      </c>
      <c r="F689" s="58" t="s">
        <v>106</v>
      </c>
      <c r="G689" s="58" t="s">
        <v>107</v>
      </c>
      <c r="H689" s="56" t="s">
        <v>105</v>
      </c>
      <c r="I689" s="59"/>
      <c r="J689" s="59">
        <f t="shared" si="158"/>
        <v>43756</v>
      </c>
      <c r="K689" s="56" t="s">
        <v>18</v>
      </c>
      <c r="L689" s="56" t="s">
        <v>18</v>
      </c>
      <c r="M689" s="60" t="s">
        <v>3303</v>
      </c>
      <c r="N689" s="56" t="s">
        <v>3304</v>
      </c>
      <c r="O689" s="56" t="s">
        <v>355</v>
      </c>
      <c r="P689" s="56">
        <v>1395003062</v>
      </c>
      <c r="Q689" s="56" t="s">
        <v>17</v>
      </c>
      <c r="R689" s="59"/>
      <c r="S689" s="56" t="s">
        <v>108</v>
      </c>
      <c r="T689" s="56" t="s">
        <v>108</v>
      </c>
      <c r="U689" s="59"/>
      <c r="V689" s="77"/>
      <c r="W689" s="62" t="s">
        <v>122</v>
      </c>
      <c r="X689" s="59"/>
      <c r="Y689" s="56" t="s">
        <v>108</v>
      </c>
      <c r="Z689" s="56" t="s">
        <v>121</v>
      </c>
      <c r="AA689" s="57">
        <v>43741</v>
      </c>
      <c r="AB689" s="63" t="s">
        <v>289</v>
      </c>
      <c r="AC689" s="60" t="s">
        <v>3305</v>
      </c>
      <c r="AD689" s="65" t="s">
        <v>97</v>
      </c>
      <c r="AE689" s="56" t="s">
        <v>131</v>
      </c>
      <c r="AF689" s="61"/>
      <c r="AG689" s="61"/>
      <c r="AH689" s="67"/>
      <c r="AI689" s="68"/>
      <c r="AJ689" s="69">
        <f t="shared" si="1"/>
        <v>15</v>
      </c>
      <c r="AK689" s="70" t="str">
        <f t="shared" si="175"/>
        <v/>
      </c>
      <c r="AL689" s="71" t="s">
        <v>17409</v>
      </c>
      <c r="AM689" s="71"/>
      <c r="AN689" s="70">
        <f t="shared" si="176"/>
        <v>43736</v>
      </c>
      <c r="AO689" s="70"/>
      <c r="AP689" s="74">
        <f ca="1"/>
        <v>233</v>
      </c>
    </row>
    <row r="690" spans="1:42" ht="14.4">
      <c r="A690" s="55" t="s">
        <v>3306</v>
      </c>
      <c r="B690" s="56" t="s">
        <v>89</v>
      </c>
      <c r="C690" s="57">
        <v>43508</v>
      </c>
      <c r="D690" s="56" t="s">
        <v>90</v>
      </c>
      <c r="E690" s="56" t="s">
        <v>12</v>
      </c>
      <c r="F690" s="58" t="s">
        <v>106</v>
      </c>
      <c r="G690" s="58" t="s">
        <v>107</v>
      </c>
      <c r="H690" s="56" t="s">
        <v>12</v>
      </c>
      <c r="I690" s="59"/>
      <c r="J690" s="59">
        <f t="shared" si="158"/>
        <v>43538</v>
      </c>
      <c r="K690" s="56" t="s">
        <v>18</v>
      </c>
      <c r="L690" s="56" t="s">
        <v>18</v>
      </c>
      <c r="M690" s="60" t="s">
        <v>3307</v>
      </c>
      <c r="N690" s="56" t="s">
        <v>3308</v>
      </c>
      <c r="O690" s="56" t="s">
        <v>27</v>
      </c>
      <c r="P690" s="56" t="s">
        <v>3309</v>
      </c>
      <c r="Q690" s="56" t="s">
        <v>17</v>
      </c>
      <c r="R690" s="57"/>
      <c r="S690" s="56"/>
      <c r="T690" s="61"/>
      <c r="U690" s="57"/>
      <c r="V690" s="77"/>
      <c r="W690" s="62" t="s">
        <v>122</v>
      </c>
      <c r="X690" s="57"/>
      <c r="Y690" s="61"/>
      <c r="Z690" s="56" t="s">
        <v>121</v>
      </c>
      <c r="AA690" s="57">
        <v>43509</v>
      </c>
      <c r="AB690" s="63"/>
      <c r="AC690" s="64"/>
      <c r="AD690" s="65" t="s">
        <v>97</v>
      </c>
      <c r="AE690" s="56" t="s">
        <v>90</v>
      </c>
      <c r="AF690" s="66"/>
      <c r="AG690" s="66"/>
      <c r="AH690" s="67"/>
      <c r="AI690" s="68"/>
      <c r="AJ690" s="69">
        <f t="shared" si="1"/>
        <v>1</v>
      </c>
      <c r="AK690" s="70" t="str">
        <f t="shared" si="175"/>
        <v/>
      </c>
      <c r="AL690" s="71" t="s">
        <v>17409</v>
      </c>
      <c r="AM690" s="71"/>
      <c r="AN690" s="70">
        <f t="shared" si="176"/>
        <v>43518</v>
      </c>
      <c r="AO690" s="70"/>
      <c r="AP690" s="74">
        <f ca="1"/>
        <v>451</v>
      </c>
    </row>
    <row r="691" spans="1:42" ht="14.4">
      <c r="A691" s="55" t="s">
        <v>3310</v>
      </c>
      <c r="B691" s="56" t="s">
        <v>89</v>
      </c>
      <c r="C691" s="57">
        <v>43760</v>
      </c>
      <c r="D691" s="56" t="s">
        <v>131</v>
      </c>
      <c r="E691" s="56" t="s">
        <v>297</v>
      </c>
      <c r="F691" s="58" t="s">
        <v>106</v>
      </c>
      <c r="G691" s="58" t="s">
        <v>107</v>
      </c>
      <c r="H691" s="56" t="s">
        <v>140</v>
      </c>
      <c r="I691" s="59"/>
      <c r="J691" s="59">
        <f t="shared" si="158"/>
        <v>43790</v>
      </c>
      <c r="K691" s="56" t="s">
        <v>18</v>
      </c>
      <c r="L691" s="56" t="s">
        <v>18</v>
      </c>
      <c r="M691" s="60" t="s">
        <v>3311</v>
      </c>
      <c r="N691" s="56" t="s">
        <v>3312</v>
      </c>
      <c r="O691" s="56" t="s">
        <v>132</v>
      </c>
      <c r="P691" s="56" t="s">
        <v>3313</v>
      </c>
      <c r="Q691" s="56" t="s">
        <v>28</v>
      </c>
      <c r="R691" s="59"/>
      <c r="S691" s="56" t="s">
        <v>108</v>
      </c>
      <c r="T691" s="56" t="s">
        <v>108</v>
      </c>
      <c r="U691" s="57"/>
      <c r="V691" s="62" t="s">
        <v>122</v>
      </c>
      <c r="W691" s="62" t="s">
        <v>122</v>
      </c>
      <c r="X691" s="59"/>
      <c r="Y691" s="56" t="s">
        <v>108</v>
      </c>
      <c r="Z691" s="56" t="s">
        <v>121</v>
      </c>
      <c r="AA691" s="57">
        <v>43760</v>
      </c>
      <c r="AB691" s="63" t="s">
        <v>389</v>
      </c>
      <c r="AC691" s="64" t="s">
        <v>3314</v>
      </c>
      <c r="AD691" s="65" t="s">
        <v>97</v>
      </c>
      <c r="AE691" s="56" t="s">
        <v>90</v>
      </c>
      <c r="AF691" s="61"/>
      <c r="AG691" s="61"/>
      <c r="AH691" s="67"/>
      <c r="AI691" s="68"/>
      <c r="AJ691" s="69">
        <f t="shared" si="1"/>
        <v>0</v>
      </c>
      <c r="AK691" s="70" t="str">
        <f t="shared" si="175"/>
        <v/>
      </c>
      <c r="AL691" s="71"/>
      <c r="AM691" s="71"/>
      <c r="AN691" s="70"/>
      <c r="AO691" s="70"/>
      <c r="AP691" s="74">
        <f ca="1"/>
        <v>199</v>
      </c>
    </row>
    <row r="692" spans="1:42" ht="14.4">
      <c r="A692" s="55" t="s">
        <v>3315</v>
      </c>
      <c r="B692" s="56" t="s">
        <v>89</v>
      </c>
      <c r="C692" s="57">
        <v>43658</v>
      </c>
      <c r="D692" s="56" t="s">
        <v>131</v>
      </c>
      <c r="E692" s="56" t="s">
        <v>129</v>
      </c>
      <c r="F692" s="58" t="s">
        <v>106</v>
      </c>
      <c r="G692" s="58" t="s">
        <v>107</v>
      </c>
      <c r="H692" s="56" t="s">
        <v>129</v>
      </c>
      <c r="I692" s="59"/>
      <c r="J692" s="59">
        <f t="shared" si="158"/>
        <v>43688</v>
      </c>
      <c r="K692" s="56" t="s">
        <v>18</v>
      </c>
      <c r="L692" s="56" t="s">
        <v>18</v>
      </c>
      <c r="M692" s="60" t="s">
        <v>3316</v>
      </c>
      <c r="N692" s="56" t="s">
        <v>3317</v>
      </c>
      <c r="O692" s="56" t="s">
        <v>13</v>
      </c>
      <c r="P692" s="94" t="s">
        <v>3318</v>
      </c>
      <c r="Q692" s="56" t="s">
        <v>133</v>
      </c>
      <c r="R692" s="59"/>
      <c r="S692" s="56" t="s">
        <v>108</v>
      </c>
      <c r="T692" s="56" t="s">
        <v>108</v>
      </c>
      <c r="U692" s="56"/>
      <c r="V692" s="77"/>
      <c r="W692" s="62" t="s">
        <v>122</v>
      </c>
      <c r="X692" s="59"/>
      <c r="Y692" s="56" t="s">
        <v>108</v>
      </c>
      <c r="Z692" s="56" t="s">
        <v>121</v>
      </c>
      <c r="AA692" s="57">
        <v>43662</v>
      </c>
      <c r="AB692" s="63" t="s">
        <v>163</v>
      </c>
      <c r="AC692" s="60" t="s">
        <v>3319</v>
      </c>
      <c r="AD692" s="65" t="s">
        <v>97</v>
      </c>
      <c r="AE692" s="56" t="s">
        <v>131</v>
      </c>
      <c r="AF692" s="61"/>
      <c r="AG692" s="56"/>
      <c r="AH692" s="67"/>
      <c r="AI692" s="68"/>
      <c r="AJ692" s="69">
        <f t="shared" si="1"/>
        <v>4</v>
      </c>
      <c r="AK692" s="70" t="str">
        <f t="shared" si="175"/>
        <v/>
      </c>
      <c r="AL692" s="71" t="s">
        <v>17409</v>
      </c>
      <c r="AM692" s="71"/>
      <c r="AN692" s="70">
        <f t="shared" ref="AN692:AN701" si="177">IF(C692="","",SUM(C692+10))</f>
        <v>43668</v>
      </c>
      <c r="AO692" s="70"/>
      <c r="AP692" s="74">
        <f ca="1"/>
        <v>301</v>
      </c>
    </row>
    <row r="693" spans="1:42" ht="14.4">
      <c r="A693" s="55" t="s">
        <v>3320</v>
      </c>
      <c r="B693" s="56" t="s">
        <v>89</v>
      </c>
      <c r="C693" s="57">
        <v>43692</v>
      </c>
      <c r="D693" s="56" t="s">
        <v>131</v>
      </c>
      <c r="E693" s="56" t="s">
        <v>129</v>
      </c>
      <c r="F693" s="58" t="s">
        <v>106</v>
      </c>
      <c r="G693" s="58" t="s">
        <v>107</v>
      </c>
      <c r="H693" s="56" t="s">
        <v>129</v>
      </c>
      <c r="I693" s="57"/>
      <c r="J693" s="57">
        <f t="shared" si="158"/>
        <v>43722</v>
      </c>
      <c r="K693" s="56" t="s">
        <v>18</v>
      </c>
      <c r="L693" s="56" t="s">
        <v>18</v>
      </c>
      <c r="M693" s="60" t="s">
        <v>3321</v>
      </c>
      <c r="N693" s="56" t="s">
        <v>3322</v>
      </c>
      <c r="O693" s="56" t="s">
        <v>20</v>
      </c>
      <c r="P693" s="56" t="s">
        <v>3323</v>
      </c>
      <c r="Q693" s="56" t="s">
        <v>133</v>
      </c>
      <c r="R693" s="57"/>
      <c r="S693" s="56" t="s">
        <v>108</v>
      </c>
      <c r="T693" s="56" t="s">
        <v>108</v>
      </c>
      <c r="U693" s="57"/>
      <c r="V693" s="62"/>
      <c r="W693" s="62" t="s">
        <v>122</v>
      </c>
      <c r="X693" s="57"/>
      <c r="Y693" s="56" t="s">
        <v>108</v>
      </c>
      <c r="Z693" s="56" t="s">
        <v>121</v>
      </c>
      <c r="AA693" s="57">
        <v>43696</v>
      </c>
      <c r="AB693" s="63" t="s">
        <v>124</v>
      </c>
      <c r="AC693" s="64" t="s">
        <v>3324</v>
      </c>
      <c r="AD693" s="65" t="s">
        <v>97</v>
      </c>
      <c r="AE693" s="56" t="s">
        <v>131</v>
      </c>
      <c r="AF693" s="61"/>
      <c r="AG693" s="61"/>
      <c r="AH693" s="67"/>
      <c r="AI693" s="68"/>
      <c r="AJ693" s="69">
        <f t="shared" si="1"/>
        <v>4</v>
      </c>
      <c r="AK693" s="70" t="str">
        <f t="shared" si="175"/>
        <v/>
      </c>
      <c r="AL693" s="71" t="s">
        <v>17409</v>
      </c>
      <c r="AM693" s="71"/>
      <c r="AN693" s="70">
        <f t="shared" si="177"/>
        <v>43702</v>
      </c>
      <c r="AO693" s="70"/>
      <c r="AP693" s="74">
        <f ca="1"/>
        <v>267</v>
      </c>
    </row>
    <row r="694" spans="1:42" ht="14.4">
      <c r="A694" s="55" t="s">
        <v>3325</v>
      </c>
      <c r="B694" s="56" t="s">
        <v>89</v>
      </c>
      <c r="C694" s="57">
        <v>43665</v>
      </c>
      <c r="D694" s="56" t="s">
        <v>131</v>
      </c>
      <c r="E694" s="56" t="s">
        <v>129</v>
      </c>
      <c r="F694" s="58" t="s">
        <v>106</v>
      </c>
      <c r="G694" s="58" t="s">
        <v>107</v>
      </c>
      <c r="H694" s="56" t="s">
        <v>129</v>
      </c>
      <c r="I694" s="57"/>
      <c r="J694" s="57">
        <f t="shared" si="158"/>
        <v>43695</v>
      </c>
      <c r="K694" s="56" t="s">
        <v>18</v>
      </c>
      <c r="L694" s="56" t="s">
        <v>18</v>
      </c>
      <c r="M694" s="60" t="s">
        <v>3326</v>
      </c>
      <c r="N694" s="56" t="s">
        <v>3327</v>
      </c>
      <c r="O694" s="56" t="s">
        <v>22</v>
      </c>
      <c r="P694" s="56" t="s">
        <v>3328</v>
      </c>
      <c r="Q694" s="56" t="s">
        <v>133</v>
      </c>
      <c r="R694" s="57"/>
      <c r="S694" s="56" t="s">
        <v>108</v>
      </c>
      <c r="T694" s="56" t="s">
        <v>108</v>
      </c>
      <c r="U694" s="57"/>
      <c r="V694" s="62"/>
      <c r="W694" s="62" t="s">
        <v>122</v>
      </c>
      <c r="X694" s="57"/>
      <c r="Y694" s="56" t="s">
        <v>108</v>
      </c>
      <c r="Z694" s="56" t="s">
        <v>121</v>
      </c>
      <c r="AA694" s="57">
        <v>43671</v>
      </c>
      <c r="AB694" s="63" t="s">
        <v>163</v>
      </c>
      <c r="AC694" s="64" t="s">
        <v>3329</v>
      </c>
      <c r="AD694" s="65" t="s">
        <v>97</v>
      </c>
      <c r="AE694" s="56" t="s">
        <v>131</v>
      </c>
      <c r="AF694" s="61"/>
      <c r="AG694" s="61"/>
      <c r="AH694" s="67"/>
      <c r="AI694" s="68"/>
      <c r="AJ694" s="69">
        <f t="shared" si="1"/>
        <v>6</v>
      </c>
      <c r="AK694" s="70" t="str">
        <f t="shared" si="175"/>
        <v/>
      </c>
      <c r="AL694" s="71" t="s">
        <v>17409</v>
      </c>
      <c r="AM694" s="71"/>
      <c r="AN694" s="70">
        <f t="shared" si="177"/>
        <v>43675</v>
      </c>
      <c r="AO694" s="70"/>
      <c r="AP694" s="74">
        <f ca="1"/>
        <v>294</v>
      </c>
    </row>
    <row r="695" spans="1:42" ht="14.4">
      <c r="A695" s="55" t="s">
        <v>3330</v>
      </c>
      <c r="B695" s="56" t="s">
        <v>89</v>
      </c>
      <c r="C695" s="57">
        <v>43587</v>
      </c>
      <c r="D695" s="56" t="s">
        <v>90</v>
      </c>
      <c r="E695" s="56" t="s">
        <v>135</v>
      </c>
      <c r="F695" s="58" t="s">
        <v>214</v>
      </c>
      <c r="G695" s="58" t="s">
        <v>136</v>
      </c>
      <c r="H695" s="56" t="s">
        <v>135</v>
      </c>
      <c r="I695" s="59"/>
      <c r="J695" s="59">
        <f t="shared" si="158"/>
        <v>43617</v>
      </c>
      <c r="K695" s="56" t="s">
        <v>18</v>
      </c>
      <c r="L695" s="56" t="s">
        <v>18</v>
      </c>
      <c r="M695" s="60" t="s">
        <v>3331</v>
      </c>
      <c r="N695" s="56" t="s">
        <v>3332</v>
      </c>
      <c r="O695" s="56" t="s">
        <v>39</v>
      </c>
      <c r="P695" s="56" t="s">
        <v>3333</v>
      </c>
      <c r="Q695" s="56" t="s">
        <v>96</v>
      </c>
      <c r="R695" s="59"/>
      <c r="S695" s="56" t="s">
        <v>108</v>
      </c>
      <c r="T695" s="56" t="s">
        <v>108</v>
      </c>
      <c r="U695" s="59"/>
      <c r="V695" s="77"/>
      <c r="W695" s="62" t="s">
        <v>122</v>
      </c>
      <c r="X695" s="59"/>
      <c r="Y695" s="56" t="s">
        <v>108</v>
      </c>
      <c r="Z695" s="56" t="s">
        <v>121</v>
      </c>
      <c r="AA695" s="57">
        <v>43587</v>
      </c>
      <c r="AB695" s="75"/>
      <c r="AC695" s="64"/>
      <c r="AD695" s="65" t="s">
        <v>97</v>
      </c>
      <c r="AE695" s="56"/>
      <c r="AF695" s="61"/>
      <c r="AG695" s="61"/>
      <c r="AH695" s="67"/>
      <c r="AI695" s="68"/>
      <c r="AJ695" s="69">
        <f t="shared" si="1"/>
        <v>0</v>
      </c>
      <c r="AK695" s="70" t="str">
        <f t="shared" si="175"/>
        <v/>
      </c>
      <c r="AL695" s="71" t="s">
        <v>17409</v>
      </c>
      <c r="AM695" s="71"/>
      <c r="AN695" s="70">
        <f t="shared" si="177"/>
        <v>43597</v>
      </c>
      <c r="AO695" s="70"/>
      <c r="AP695" s="74">
        <f ca="1"/>
        <v>372</v>
      </c>
    </row>
    <row r="696" spans="1:42" ht="14.4">
      <c r="A696" s="55" t="s">
        <v>3334</v>
      </c>
      <c r="B696" s="56" t="s">
        <v>89</v>
      </c>
      <c r="C696" s="57">
        <v>43565</v>
      </c>
      <c r="D696" s="56" t="s">
        <v>131</v>
      </c>
      <c r="E696" s="56" t="s">
        <v>112</v>
      </c>
      <c r="F696" s="58" t="s">
        <v>106</v>
      </c>
      <c r="G696" s="58" t="s">
        <v>113</v>
      </c>
      <c r="H696" s="56" t="s">
        <v>112</v>
      </c>
      <c r="I696" s="57"/>
      <c r="J696" s="57">
        <f t="shared" si="158"/>
        <v>43595</v>
      </c>
      <c r="K696" s="56" t="s">
        <v>18</v>
      </c>
      <c r="L696" s="56" t="s">
        <v>14</v>
      </c>
      <c r="M696" s="60" t="s">
        <v>3335</v>
      </c>
      <c r="N696" s="56" t="s">
        <v>3336</v>
      </c>
      <c r="O696" s="56" t="s">
        <v>271</v>
      </c>
      <c r="P696" s="56" t="s">
        <v>3337</v>
      </c>
      <c r="Q696" s="56" t="s">
        <v>116</v>
      </c>
      <c r="R696" s="57">
        <v>43572</v>
      </c>
      <c r="S696" s="56" t="s">
        <v>108</v>
      </c>
      <c r="T696" s="56" t="s">
        <v>108</v>
      </c>
      <c r="U696" s="57"/>
      <c r="V696" s="62"/>
      <c r="W696" s="62" t="s">
        <v>108</v>
      </c>
      <c r="X696" s="57"/>
      <c r="Y696" s="56" t="s">
        <v>108</v>
      </c>
      <c r="Z696" s="56" t="s">
        <v>123</v>
      </c>
      <c r="AA696" s="57">
        <v>43572</v>
      </c>
      <c r="AB696" s="63" t="s">
        <v>244</v>
      </c>
      <c r="AC696" s="64" t="s">
        <v>3338</v>
      </c>
      <c r="AD696" s="56" t="s">
        <v>118</v>
      </c>
      <c r="AE696" s="56" t="s">
        <v>119</v>
      </c>
      <c r="AF696" s="61"/>
      <c r="AG696" s="61"/>
      <c r="AH696" s="67"/>
      <c r="AI696" s="68"/>
      <c r="AJ696" s="69">
        <f t="shared" si="1"/>
        <v>7</v>
      </c>
      <c r="AK696" s="70">
        <f t="shared" si="175"/>
        <v>43602</v>
      </c>
      <c r="AL696" s="71">
        <v>30</v>
      </c>
      <c r="AM696" s="71"/>
      <c r="AN696" s="70">
        <f t="shared" si="177"/>
        <v>43575</v>
      </c>
      <c r="AO696" s="70"/>
      <c r="AP696" s="74">
        <f ca="1"/>
        <v>394</v>
      </c>
    </row>
    <row r="697" spans="1:42" ht="14.4">
      <c r="A697" s="55" t="s">
        <v>3339</v>
      </c>
      <c r="B697" s="56" t="s">
        <v>89</v>
      </c>
      <c r="C697" s="57">
        <v>43577</v>
      </c>
      <c r="D697" s="56" t="s">
        <v>131</v>
      </c>
      <c r="E697" s="56" t="s">
        <v>112</v>
      </c>
      <c r="F697" s="58" t="s">
        <v>106</v>
      </c>
      <c r="G697" s="58" t="s">
        <v>113</v>
      </c>
      <c r="H697" s="56" t="s">
        <v>112</v>
      </c>
      <c r="I697" s="57"/>
      <c r="J697" s="57">
        <f t="shared" si="158"/>
        <v>43607</v>
      </c>
      <c r="K697" s="56" t="s">
        <v>18</v>
      </c>
      <c r="L697" s="56" t="s">
        <v>14</v>
      </c>
      <c r="M697" s="60" t="s">
        <v>3335</v>
      </c>
      <c r="N697" s="56" t="s">
        <v>3340</v>
      </c>
      <c r="O697" s="56" t="s">
        <v>249</v>
      </c>
      <c r="P697" s="56" t="s">
        <v>3341</v>
      </c>
      <c r="Q697" s="56" t="s">
        <v>116</v>
      </c>
      <c r="R697" s="57">
        <v>43579</v>
      </c>
      <c r="S697" s="56" t="s">
        <v>108</v>
      </c>
      <c r="T697" s="56" t="s">
        <v>108</v>
      </c>
      <c r="U697" s="57"/>
      <c r="V697" s="62"/>
      <c r="W697" s="62" t="s">
        <v>108</v>
      </c>
      <c r="X697" s="57"/>
      <c r="Y697" s="56" t="s">
        <v>108</v>
      </c>
      <c r="Z697" s="56" t="s">
        <v>123</v>
      </c>
      <c r="AA697" s="57">
        <v>43581</v>
      </c>
      <c r="AB697" s="63" t="s">
        <v>244</v>
      </c>
      <c r="AC697" s="64" t="s">
        <v>3342</v>
      </c>
      <c r="AD697" s="56" t="s">
        <v>118</v>
      </c>
      <c r="AE697" s="56" t="s">
        <v>119</v>
      </c>
      <c r="AF697" s="61"/>
      <c r="AG697" s="61"/>
      <c r="AH697" s="67"/>
      <c r="AI697" s="68"/>
      <c r="AJ697" s="69">
        <f t="shared" si="1"/>
        <v>4</v>
      </c>
      <c r="AK697" s="70">
        <f t="shared" si="175"/>
        <v>43609</v>
      </c>
      <c r="AL697" s="71">
        <v>28</v>
      </c>
      <c r="AM697" s="71"/>
      <c r="AN697" s="70">
        <f t="shared" si="177"/>
        <v>43587</v>
      </c>
      <c r="AO697" s="70"/>
      <c r="AP697" s="74">
        <f ca="1"/>
        <v>382</v>
      </c>
    </row>
    <row r="698" spans="1:42" ht="14.4">
      <c r="A698" s="55" t="s">
        <v>3343</v>
      </c>
      <c r="B698" s="56" t="s">
        <v>89</v>
      </c>
      <c r="C698" s="57">
        <v>43577</v>
      </c>
      <c r="D698" s="56" t="s">
        <v>131</v>
      </c>
      <c r="E698" s="56" t="s">
        <v>112</v>
      </c>
      <c r="F698" s="58" t="s">
        <v>106</v>
      </c>
      <c r="G698" s="58" t="s">
        <v>113</v>
      </c>
      <c r="H698" s="56" t="s">
        <v>112</v>
      </c>
      <c r="I698" s="57"/>
      <c r="J698" s="57">
        <f t="shared" si="158"/>
        <v>43607</v>
      </c>
      <c r="K698" s="56" t="s">
        <v>18</v>
      </c>
      <c r="L698" s="56" t="s">
        <v>18</v>
      </c>
      <c r="M698" s="60" t="s">
        <v>3335</v>
      </c>
      <c r="N698" s="56" t="s">
        <v>3344</v>
      </c>
      <c r="O698" s="56" t="s">
        <v>355</v>
      </c>
      <c r="P698" s="56" t="s">
        <v>3345</v>
      </c>
      <c r="Q698" s="56" t="s">
        <v>116</v>
      </c>
      <c r="R698" s="57"/>
      <c r="S698" s="56" t="s">
        <v>18</v>
      </c>
      <c r="T698" s="56" t="s">
        <v>14</v>
      </c>
      <c r="U698" s="57"/>
      <c r="V698" s="62"/>
      <c r="W698" s="62" t="s">
        <v>122</v>
      </c>
      <c r="X698" s="57"/>
      <c r="Y698" s="56" t="s">
        <v>108</v>
      </c>
      <c r="Z698" s="56" t="s">
        <v>121</v>
      </c>
      <c r="AA698" s="57">
        <v>43585</v>
      </c>
      <c r="AB698" s="63" t="s">
        <v>244</v>
      </c>
      <c r="AC698" s="64" t="s">
        <v>3346</v>
      </c>
      <c r="AD698" s="65" t="s">
        <v>97</v>
      </c>
      <c r="AE698" s="56" t="s">
        <v>119</v>
      </c>
      <c r="AF698" s="61"/>
      <c r="AG698" s="61"/>
      <c r="AH698" s="67"/>
      <c r="AI698" s="68"/>
      <c r="AJ698" s="69">
        <f t="shared" si="1"/>
        <v>8</v>
      </c>
      <c r="AK698" s="70" t="str">
        <f t="shared" si="175"/>
        <v/>
      </c>
      <c r="AL698" s="71" t="s">
        <v>17409</v>
      </c>
      <c r="AM698" s="71"/>
      <c r="AN698" s="70">
        <f t="shared" si="177"/>
        <v>43587</v>
      </c>
      <c r="AO698" s="70"/>
      <c r="AP698" s="74">
        <f ca="1"/>
        <v>382</v>
      </c>
    </row>
    <row r="699" spans="1:42" ht="14.4">
      <c r="A699" s="55" t="s">
        <v>3347</v>
      </c>
      <c r="B699" s="56" t="s">
        <v>89</v>
      </c>
      <c r="C699" s="57">
        <v>43623</v>
      </c>
      <c r="D699" s="56" t="s">
        <v>131</v>
      </c>
      <c r="E699" s="56" t="s">
        <v>129</v>
      </c>
      <c r="F699" s="58" t="s">
        <v>106</v>
      </c>
      <c r="G699" s="58" t="s">
        <v>107</v>
      </c>
      <c r="H699" s="56" t="s">
        <v>129</v>
      </c>
      <c r="I699" s="57"/>
      <c r="J699" s="57">
        <f t="shared" si="158"/>
        <v>43653</v>
      </c>
      <c r="K699" s="56" t="s">
        <v>18</v>
      </c>
      <c r="L699" s="56" t="s">
        <v>14</v>
      </c>
      <c r="M699" s="60" t="s">
        <v>3348</v>
      </c>
      <c r="N699" s="56" t="s">
        <v>3349</v>
      </c>
      <c r="O699" s="56"/>
      <c r="P699" s="56" t="s">
        <v>108</v>
      </c>
      <c r="Q699" s="56" t="s">
        <v>96</v>
      </c>
      <c r="R699" s="57"/>
      <c r="S699" s="56" t="s">
        <v>108</v>
      </c>
      <c r="T699" s="56" t="s">
        <v>108</v>
      </c>
      <c r="U699" s="57"/>
      <c r="V699" s="62"/>
      <c r="W699" s="62" t="s">
        <v>108</v>
      </c>
      <c r="X699" s="57"/>
      <c r="Y699" s="56" t="s">
        <v>108</v>
      </c>
      <c r="Z699" s="56" t="s">
        <v>123</v>
      </c>
      <c r="AA699" s="57">
        <v>43623</v>
      </c>
      <c r="AB699" s="63" t="s">
        <v>484</v>
      </c>
      <c r="AC699" s="64" t="s">
        <v>2574</v>
      </c>
      <c r="AD699" s="56" t="s">
        <v>224</v>
      </c>
      <c r="AE699" s="56" t="s">
        <v>131</v>
      </c>
      <c r="AF699" s="61"/>
      <c r="AG699" s="61"/>
      <c r="AH699" s="67"/>
      <c r="AI699" s="68"/>
      <c r="AJ699" s="69">
        <f t="shared" si="1"/>
        <v>0</v>
      </c>
      <c r="AK699" s="70" t="str">
        <f t="shared" si="175"/>
        <v/>
      </c>
      <c r="AL699" s="71" t="s">
        <v>17409</v>
      </c>
      <c r="AM699" s="71"/>
      <c r="AN699" s="70">
        <f t="shared" si="177"/>
        <v>43633</v>
      </c>
      <c r="AO699" s="70"/>
      <c r="AP699" s="74">
        <f ca="1"/>
        <v>336</v>
      </c>
    </row>
    <row r="700" spans="1:42" ht="14.4">
      <c r="A700" s="55" t="s">
        <v>3350</v>
      </c>
      <c r="B700" s="56" t="s">
        <v>89</v>
      </c>
      <c r="C700" s="57">
        <v>43581</v>
      </c>
      <c r="D700" s="56" t="s">
        <v>131</v>
      </c>
      <c r="E700" s="56" t="s">
        <v>129</v>
      </c>
      <c r="F700" s="58" t="s">
        <v>106</v>
      </c>
      <c r="G700" s="58" t="s">
        <v>107</v>
      </c>
      <c r="H700" s="56" t="s">
        <v>129</v>
      </c>
      <c r="I700" s="57"/>
      <c r="J700" s="57">
        <f t="shared" si="158"/>
        <v>43611</v>
      </c>
      <c r="K700" s="56" t="s">
        <v>18</v>
      </c>
      <c r="L700" s="56" t="s">
        <v>14</v>
      </c>
      <c r="M700" s="60" t="s">
        <v>3351</v>
      </c>
      <c r="N700" s="56" t="s">
        <v>3352</v>
      </c>
      <c r="O700" s="56"/>
      <c r="P700" s="56" t="s">
        <v>108</v>
      </c>
      <c r="Q700" s="56" t="s">
        <v>96</v>
      </c>
      <c r="R700" s="57"/>
      <c r="S700" s="56" t="s">
        <v>108</v>
      </c>
      <c r="T700" s="56" t="s">
        <v>108</v>
      </c>
      <c r="U700" s="57"/>
      <c r="V700" s="62"/>
      <c r="W700" s="62" t="s">
        <v>108</v>
      </c>
      <c r="X700" s="57"/>
      <c r="Y700" s="56" t="s">
        <v>108</v>
      </c>
      <c r="Z700" s="56" t="s">
        <v>123</v>
      </c>
      <c r="AA700" s="57">
        <v>43584</v>
      </c>
      <c r="AB700" s="63" t="s">
        <v>244</v>
      </c>
      <c r="AC700" s="64" t="s">
        <v>537</v>
      </c>
      <c r="AD700" s="56" t="s">
        <v>224</v>
      </c>
      <c r="AE700" s="56" t="s">
        <v>131</v>
      </c>
      <c r="AF700" s="61"/>
      <c r="AG700" s="61"/>
      <c r="AH700" s="67"/>
      <c r="AI700" s="68"/>
      <c r="AJ700" s="69">
        <f t="shared" si="1"/>
        <v>3</v>
      </c>
      <c r="AK700" s="70" t="str">
        <f t="shared" si="175"/>
        <v/>
      </c>
      <c r="AL700" s="71" t="s">
        <v>17409</v>
      </c>
      <c r="AM700" s="71"/>
      <c r="AN700" s="70">
        <f t="shared" si="177"/>
        <v>43591</v>
      </c>
      <c r="AO700" s="70"/>
      <c r="AP700" s="74">
        <f ca="1"/>
        <v>378</v>
      </c>
    </row>
    <row r="701" spans="1:42" ht="14.4">
      <c r="A701" s="55" t="s">
        <v>3353</v>
      </c>
      <c r="B701" s="56" t="s">
        <v>89</v>
      </c>
      <c r="C701" s="57">
        <v>43586</v>
      </c>
      <c r="D701" s="56" t="s">
        <v>131</v>
      </c>
      <c r="E701" s="56" t="s">
        <v>129</v>
      </c>
      <c r="F701" s="58" t="s">
        <v>106</v>
      </c>
      <c r="G701" s="58" t="s">
        <v>107</v>
      </c>
      <c r="H701" s="56" t="s">
        <v>129</v>
      </c>
      <c r="I701" s="59"/>
      <c r="J701" s="59">
        <f t="shared" si="158"/>
        <v>43616</v>
      </c>
      <c r="K701" s="56" t="s">
        <v>18</v>
      </c>
      <c r="L701" s="56" t="s">
        <v>14</v>
      </c>
      <c r="M701" s="60" t="s">
        <v>3351</v>
      </c>
      <c r="N701" s="56" t="s">
        <v>3354</v>
      </c>
      <c r="O701" s="61"/>
      <c r="P701" s="56" t="s">
        <v>108</v>
      </c>
      <c r="Q701" s="56" t="s">
        <v>96</v>
      </c>
      <c r="R701" s="59"/>
      <c r="S701" s="56" t="s">
        <v>108</v>
      </c>
      <c r="T701" s="56" t="s">
        <v>108</v>
      </c>
      <c r="U701" s="59"/>
      <c r="V701" s="77"/>
      <c r="W701" s="62" t="s">
        <v>108</v>
      </c>
      <c r="X701" s="59"/>
      <c r="Y701" s="56" t="s">
        <v>108</v>
      </c>
      <c r="Z701" s="56" t="s">
        <v>123</v>
      </c>
      <c r="AA701" s="57">
        <v>43586</v>
      </c>
      <c r="AB701" s="63" t="s">
        <v>155</v>
      </c>
      <c r="AC701" s="64" t="s">
        <v>537</v>
      </c>
      <c r="AD701" s="56" t="s">
        <v>224</v>
      </c>
      <c r="AE701" s="56" t="s">
        <v>131</v>
      </c>
      <c r="AF701" s="61"/>
      <c r="AG701" s="61"/>
      <c r="AH701" s="67"/>
      <c r="AI701" s="68"/>
      <c r="AJ701" s="69">
        <f t="shared" si="1"/>
        <v>0</v>
      </c>
      <c r="AK701" s="70" t="str">
        <f t="shared" si="175"/>
        <v/>
      </c>
      <c r="AL701" s="71" t="s">
        <v>17409</v>
      </c>
      <c r="AM701" s="71"/>
      <c r="AN701" s="70">
        <f t="shared" si="177"/>
        <v>43596</v>
      </c>
      <c r="AO701" s="70"/>
      <c r="AP701" s="74">
        <f ca="1"/>
        <v>373</v>
      </c>
    </row>
    <row r="702" spans="1:42" ht="14.4">
      <c r="A702" s="55" t="s">
        <v>3355</v>
      </c>
      <c r="B702" s="56" t="s">
        <v>89</v>
      </c>
      <c r="C702" s="57">
        <v>43760</v>
      </c>
      <c r="D702" s="56" t="s">
        <v>131</v>
      </c>
      <c r="E702" s="56" t="s">
        <v>129</v>
      </c>
      <c r="F702" s="58" t="s">
        <v>106</v>
      </c>
      <c r="G702" s="58" t="s">
        <v>107</v>
      </c>
      <c r="H702" s="56" t="s">
        <v>129</v>
      </c>
      <c r="I702" s="59"/>
      <c r="J702" s="59">
        <f t="shared" si="158"/>
        <v>43790</v>
      </c>
      <c r="K702" s="56" t="s">
        <v>18</v>
      </c>
      <c r="L702" s="56" t="s">
        <v>14</v>
      </c>
      <c r="M702" s="60" t="s">
        <v>3356</v>
      </c>
      <c r="N702" s="56" t="s">
        <v>3357</v>
      </c>
      <c r="O702" s="56"/>
      <c r="P702" s="56" t="s">
        <v>108</v>
      </c>
      <c r="Q702" s="56" t="s">
        <v>288</v>
      </c>
      <c r="R702" s="59"/>
      <c r="S702" s="56" t="s">
        <v>108</v>
      </c>
      <c r="T702" s="56" t="s">
        <v>108</v>
      </c>
      <c r="U702" s="57"/>
      <c r="V702" s="77"/>
      <c r="W702" s="62" t="s">
        <v>108</v>
      </c>
      <c r="X702" s="59"/>
      <c r="Y702" s="56" t="s">
        <v>108</v>
      </c>
      <c r="Z702" s="56" t="s">
        <v>123</v>
      </c>
      <c r="AA702" s="57">
        <v>43763</v>
      </c>
      <c r="AB702" s="63" t="s">
        <v>389</v>
      </c>
      <c r="AC702" s="64" t="s">
        <v>3358</v>
      </c>
      <c r="AD702" s="56" t="s">
        <v>224</v>
      </c>
      <c r="AE702" s="56" t="s">
        <v>131</v>
      </c>
      <c r="AF702" s="61"/>
      <c r="AG702" s="61"/>
      <c r="AH702" s="67"/>
      <c r="AI702" s="68"/>
      <c r="AJ702" s="69">
        <f t="shared" si="1"/>
        <v>3</v>
      </c>
      <c r="AK702" s="70" t="str">
        <f t="shared" si="175"/>
        <v/>
      </c>
      <c r="AL702" s="71"/>
      <c r="AM702" s="71"/>
      <c r="AN702" s="70"/>
      <c r="AO702" s="70"/>
      <c r="AP702" s="74">
        <f ca="1"/>
        <v>199</v>
      </c>
    </row>
    <row r="703" spans="1:42" ht="14.4">
      <c r="A703" s="55" t="s">
        <v>3359</v>
      </c>
      <c r="B703" s="56" t="s">
        <v>89</v>
      </c>
      <c r="C703" s="57">
        <v>43690</v>
      </c>
      <c r="D703" s="56" t="s">
        <v>131</v>
      </c>
      <c r="E703" s="56" t="s">
        <v>129</v>
      </c>
      <c r="F703" s="58" t="s">
        <v>106</v>
      </c>
      <c r="G703" s="58" t="s">
        <v>107</v>
      </c>
      <c r="H703" s="56" t="s">
        <v>129</v>
      </c>
      <c r="I703" s="57"/>
      <c r="J703" s="57">
        <f t="shared" si="158"/>
        <v>43720</v>
      </c>
      <c r="K703" s="56" t="s">
        <v>18</v>
      </c>
      <c r="L703" s="56" t="s">
        <v>18</v>
      </c>
      <c r="M703" s="60" t="s">
        <v>3360</v>
      </c>
      <c r="N703" s="56" t="s">
        <v>3361</v>
      </c>
      <c r="O703" s="56" t="s">
        <v>39</v>
      </c>
      <c r="P703" s="56" t="s">
        <v>3362</v>
      </c>
      <c r="Q703" s="56" t="s">
        <v>17</v>
      </c>
      <c r="R703" s="57"/>
      <c r="S703" s="56" t="s">
        <v>108</v>
      </c>
      <c r="T703" s="56" t="s">
        <v>108</v>
      </c>
      <c r="U703" s="57"/>
      <c r="V703" s="62"/>
      <c r="W703" s="62" t="s">
        <v>122</v>
      </c>
      <c r="X703" s="57"/>
      <c r="Y703" s="56" t="s">
        <v>108</v>
      </c>
      <c r="Z703" s="56" t="s">
        <v>121</v>
      </c>
      <c r="AA703" s="57">
        <v>43691</v>
      </c>
      <c r="AB703" s="63" t="s">
        <v>124</v>
      </c>
      <c r="AC703" s="64" t="s">
        <v>3363</v>
      </c>
      <c r="AD703" s="65" t="s">
        <v>97</v>
      </c>
      <c r="AE703" s="56" t="s">
        <v>131</v>
      </c>
      <c r="AF703" s="61"/>
      <c r="AG703" s="61"/>
      <c r="AH703" s="67"/>
      <c r="AI703" s="68"/>
      <c r="AJ703" s="69">
        <f t="shared" si="1"/>
        <v>1</v>
      </c>
      <c r="AK703" s="70" t="str">
        <f t="shared" si="175"/>
        <v/>
      </c>
      <c r="AL703" s="71" t="s">
        <v>17409</v>
      </c>
      <c r="AM703" s="71"/>
      <c r="AN703" s="70">
        <f t="shared" ref="AN703:AN714" si="178">IF(C703="","",SUM(C703+10))</f>
        <v>43700</v>
      </c>
      <c r="AO703" s="70"/>
      <c r="AP703" s="74">
        <f ca="1"/>
        <v>269</v>
      </c>
    </row>
    <row r="704" spans="1:42" ht="14.4">
      <c r="A704" s="55" t="s">
        <v>3364</v>
      </c>
      <c r="B704" s="56" t="s">
        <v>89</v>
      </c>
      <c r="C704" s="57">
        <v>43543</v>
      </c>
      <c r="D704" s="56" t="s">
        <v>90</v>
      </c>
      <c r="E704" s="56" t="s">
        <v>12</v>
      </c>
      <c r="F704" s="58" t="s">
        <v>106</v>
      </c>
      <c r="G704" s="58" t="s">
        <v>107</v>
      </c>
      <c r="H704" s="56" t="s">
        <v>12</v>
      </c>
      <c r="I704" s="59"/>
      <c r="J704" s="59">
        <f t="shared" si="158"/>
        <v>43573</v>
      </c>
      <c r="K704" s="56" t="s">
        <v>18</v>
      </c>
      <c r="L704" s="56" t="s">
        <v>18</v>
      </c>
      <c r="M704" s="60" t="s">
        <v>3365</v>
      </c>
      <c r="N704" s="56" t="s">
        <v>3366</v>
      </c>
      <c r="O704" s="56" t="s">
        <v>22</v>
      </c>
      <c r="P704" s="56" t="s">
        <v>3367</v>
      </c>
      <c r="Q704" s="56" t="s">
        <v>28</v>
      </c>
      <c r="R704" s="59"/>
      <c r="S704" s="56"/>
      <c r="T704" s="56"/>
      <c r="U704" s="57"/>
      <c r="V704" s="77"/>
      <c r="W704" s="62" t="s">
        <v>122</v>
      </c>
      <c r="X704" s="57"/>
      <c r="Y704" s="61"/>
      <c r="Z704" s="56" t="s">
        <v>121</v>
      </c>
      <c r="AA704" s="57">
        <v>43543</v>
      </c>
      <c r="AB704" s="75"/>
      <c r="AC704" s="95"/>
      <c r="AD704" s="65" t="s">
        <v>97</v>
      </c>
      <c r="AE704" s="56" t="s">
        <v>90</v>
      </c>
      <c r="AF704" s="61"/>
      <c r="AG704" s="61"/>
      <c r="AH704" s="67"/>
      <c r="AI704" s="68"/>
      <c r="AJ704" s="69">
        <f t="shared" si="1"/>
        <v>0</v>
      </c>
      <c r="AK704" s="70" t="str">
        <f t="shared" si="175"/>
        <v/>
      </c>
      <c r="AL704" s="71" t="s">
        <v>17409</v>
      </c>
      <c r="AM704" s="71"/>
      <c r="AN704" s="70">
        <f t="shared" si="178"/>
        <v>43553</v>
      </c>
      <c r="AO704" s="70"/>
      <c r="AP704" s="74">
        <f ca="1"/>
        <v>416</v>
      </c>
    </row>
    <row r="705" spans="1:42" ht="14.4">
      <c r="A705" s="55" t="s">
        <v>3369</v>
      </c>
      <c r="B705" s="56" t="s">
        <v>89</v>
      </c>
      <c r="C705" s="57">
        <v>43586</v>
      </c>
      <c r="D705" s="56" t="s">
        <v>131</v>
      </c>
      <c r="E705" s="56" t="s">
        <v>112</v>
      </c>
      <c r="F705" s="58" t="s">
        <v>106</v>
      </c>
      <c r="G705" s="58" t="s">
        <v>113</v>
      </c>
      <c r="H705" s="56" t="s">
        <v>112</v>
      </c>
      <c r="I705" s="59"/>
      <c r="J705" s="59">
        <f t="shared" si="158"/>
        <v>43616</v>
      </c>
      <c r="K705" s="56" t="s">
        <v>18</v>
      </c>
      <c r="L705" s="56" t="s">
        <v>18</v>
      </c>
      <c r="M705" s="60" t="s">
        <v>3370</v>
      </c>
      <c r="N705" s="56" t="s">
        <v>3371</v>
      </c>
      <c r="O705" s="56" t="s">
        <v>249</v>
      </c>
      <c r="P705" s="56" t="s">
        <v>3372</v>
      </c>
      <c r="Q705" s="56" t="s">
        <v>116</v>
      </c>
      <c r="R705" s="57"/>
      <c r="S705" s="56" t="s">
        <v>108</v>
      </c>
      <c r="T705" s="56" t="s">
        <v>14</v>
      </c>
      <c r="U705" s="59"/>
      <c r="V705" s="62"/>
      <c r="W705" s="62" t="s">
        <v>122</v>
      </c>
      <c r="X705" s="59"/>
      <c r="Y705" s="56" t="s">
        <v>108</v>
      </c>
      <c r="Z705" s="56" t="s">
        <v>121</v>
      </c>
      <c r="AA705" s="57">
        <v>43604</v>
      </c>
      <c r="AB705" s="63" t="s">
        <v>244</v>
      </c>
      <c r="AC705" s="64" t="s">
        <v>3373</v>
      </c>
      <c r="AD705" s="65" t="s">
        <v>97</v>
      </c>
      <c r="AE705" s="56" t="s">
        <v>119</v>
      </c>
      <c r="AF705" s="61"/>
      <c r="AG705" s="61"/>
      <c r="AH705" s="67"/>
      <c r="AI705" s="68"/>
      <c r="AJ705" s="69">
        <f t="shared" si="1"/>
        <v>18</v>
      </c>
      <c r="AK705" s="70" t="str">
        <f t="shared" si="175"/>
        <v/>
      </c>
      <c r="AL705" s="71" t="s">
        <v>17409</v>
      </c>
      <c r="AM705" s="71"/>
      <c r="AN705" s="70">
        <f t="shared" si="178"/>
        <v>43596</v>
      </c>
      <c r="AO705" s="70"/>
      <c r="AP705" s="74">
        <f ca="1"/>
        <v>373</v>
      </c>
    </row>
    <row r="706" spans="1:42" ht="14.4">
      <c r="A706" s="55" t="s">
        <v>3374</v>
      </c>
      <c r="B706" s="56" t="s">
        <v>89</v>
      </c>
      <c r="C706" s="57">
        <v>43517</v>
      </c>
      <c r="D706" s="56" t="s">
        <v>131</v>
      </c>
      <c r="E706" s="56" t="s">
        <v>112</v>
      </c>
      <c r="F706" s="58" t="s">
        <v>106</v>
      </c>
      <c r="G706" s="58" t="s">
        <v>113</v>
      </c>
      <c r="H706" s="56" t="s">
        <v>112</v>
      </c>
      <c r="I706" s="59"/>
      <c r="J706" s="59">
        <f t="shared" si="158"/>
        <v>43547</v>
      </c>
      <c r="K706" s="56" t="s">
        <v>18</v>
      </c>
      <c r="L706" s="56" t="s">
        <v>14</v>
      </c>
      <c r="M706" s="60" t="s">
        <v>3375</v>
      </c>
      <c r="N706" s="56" t="s">
        <v>3376</v>
      </c>
      <c r="O706" s="56"/>
      <c r="P706" s="56" t="s">
        <v>3337</v>
      </c>
      <c r="Q706" s="56" t="s">
        <v>116</v>
      </c>
      <c r="R706" s="57">
        <v>43522</v>
      </c>
      <c r="S706" s="56" t="s">
        <v>108</v>
      </c>
      <c r="T706" s="56" t="s">
        <v>108</v>
      </c>
      <c r="U706" s="59"/>
      <c r="V706" s="77"/>
      <c r="W706" s="62" t="s">
        <v>108</v>
      </c>
      <c r="X706" s="57"/>
      <c r="Y706" s="56" t="s">
        <v>108</v>
      </c>
      <c r="Z706" s="56" t="s">
        <v>123</v>
      </c>
      <c r="AA706" s="57">
        <v>43517</v>
      </c>
      <c r="AB706" s="63" t="s">
        <v>147</v>
      </c>
      <c r="AC706" s="64" t="s">
        <v>257</v>
      </c>
      <c r="AD706" s="65" t="s">
        <v>118</v>
      </c>
      <c r="AE706" s="65"/>
      <c r="AF706" s="66"/>
      <c r="AG706" s="66"/>
      <c r="AH706" s="67"/>
      <c r="AI706" s="68"/>
      <c r="AJ706" s="69">
        <f t="shared" si="1"/>
        <v>0</v>
      </c>
      <c r="AK706" s="70">
        <f t="shared" si="175"/>
        <v>43552</v>
      </c>
      <c r="AL706" s="71">
        <v>35</v>
      </c>
      <c r="AM706" s="71"/>
      <c r="AN706" s="70">
        <f t="shared" si="178"/>
        <v>43527</v>
      </c>
      <c r="AO706" s="70"/>
      <c r="AP706" s="74">
        <f ca="1"/>
        <v>442</v>
      </c>
    </row>
    <row r="707" spans="1:42" ht="14.4">
      <c r="A707" s="55" t="s">
        <v>3377</v>
      </c>
      <c r="B707" s="56" t="s">
        <v>89</v>
      </c>
      <c r="C707" s="57">
        <v>43529</v>
      </c>
      <c r="D707" s="56" t="s">
        <v>131</v>
      </c>
      <c r="E707" s="56" t="s">
        <v>112</v>
      </c>
      <c r="F707" s="58" t="s">
        <v>106</v>
      </c>
      <c r="G707" s="58" t="s">
        <v>113</v>
      </c>
      <c r="H707" s="56" t="s">
        <v>112</v>
      </c>
      <c r="I707" s="59"/>
      <c r="J707" s="59">
        <f t="shared" si="158"/>
        <v>43559</v>
      </c>
      <c r="K707" s="56" t="s">
        <v>18</v>
      </c>
      <c r="L707" s="56" t="s">
        <v>18</v>
      </c>
      <c r="M707" s="60" t="s">
        <v>3375</v>
      </c>
      <c r="N707" s="56" t="s">
        <v>3378</v>
      </c>
      <c r="O707" s="56" t="s">
        <v>1143</v>
      </c>
      <c r="P707" s="56" t="s">
        <v>3379</v>
      </c>
      <c r="Q707" s="56" t="s">
        <v>116</v>
      </c>
      <c r="R707" s="57"/>
      <c r="S707" s="56" t="s">
        <v>18</v>
      </c>
      <c r="T707" s="56" t="s">
        <v>14</v>
      </c>
      <c r="U707" s="57">
        <v>43530</v>
      </c>
      <c r="V707" s="62"/>
      <c r="W707" s="62" t="s">
        <v>122</v>
      </c>
      <c r="X707" s="57"/>
      <c r="Y707" s="56" t="s">
        <v>108</v>
      </c>
      <c r="Z707" s="56" t="s">
        <v>121</v>
      </c>
      <c r="AA707" s="57">
        <v>43536</v>
      </c>
      <c r="AB707" s="63" t="s">
        <v>168</v>
      </c>
      <c r="AC707" s="64" t="s">
        <v>3380</v>
      </c>
      <c r="AD707" s="65" t="s">
        <v>97</v>
      </c>
      <c r="AE707" s="65" t="s">
        <v>119</v>
      </c>
      <c r="AF707" s="66"/>
      <c r="AG707" s="66"/>
      <c r="AH707" s="67"/>
      <c r="AI707" s="68"/>
      <c r="AJ707" s="69">
        <f t="shared" si="1"/>
        <v>7</v>
      </c>
      <c r="AK707" s="70" t="str">
        <f t="shared" si="175"/>
        <v/>
      </c>
      <c r="AL707" s="71" t="s">
        <v>17409</v>
      </c>
      <c r="AM707" s="71"/>
      <c r="AN707" s="70">
        <f t="shared" si="178"/>
        <v>43539</v>
      </c>
      <c r="AO707" s="70"/>
      <c r="AP707" s="74">
        <f ca="1"/>
        <v>430</v>
      </c>
    </row>
    <row r="708" spans="1:42" ht="14.4">
      <c r="A708" s="55" t="s">
        <v>3381</v>
      </c>
      <c r="B708" s="56" t="s">
        <v>89</v>
      </c>
      <c r="C708" s="57">
        <v>43539</v>
      </c>
      <c r="D708" s="56" t="s">
        <v>119</v>
      </c>
      <c r="E708" s="56" t="s">
        <v>112</v>
      </c>
      <c r="F708" s="58" t="s">
        <v>106</v>
      </c>
      <c r="G708" s="58" t="s">
        <v>113</v>
      </c>
      <c r="H708" s="56" t="s">
        <v>112</v>
      </c>
      <c r="I708" s="57"/>
      <c r="J708" s="57">
        <f t="shared" si="158"/>
        <v>43569</v>
      </c>
      <c r="K708" s="56" t="s">
        <v>18</v>
      </c>
      <c r="L708" s="56" t="s">
        <v>14</v>
      </c>
      <c r="M708" s="60" t="s">
        <v>3375</v>
      </c>
      <c r="N708" s="56" t="s">
        <v>3382</v>
      </c>
      <c r="O708" s="56" t="s">
        <v>20</v>
      </c>
      <c r="P708" s="56" t="s">
        <v>2735</v>
      </c>
      <c r="Q708" s="56" t="s">
        <v>116</v>
      </c>
      <c r="R708" s="57">
        <v>43542</v>
      </c>
      <c r="S708" s="56" t="s">
        <v>14</v>
      </c>
      <c r="T708" s="56" t="s">
        <v>108</v>
      </c>
      <c r="U708" s="57"/>
      <c r="V708" s="62"/>
      <c r="W708" s="62" t="s">
        <v>108</v>
      </c>
      <c r="X708" s="57"/>
      <c r="Y708" s="56" t="s">
        <v>108</v>
      </c>
      <c r="Z708" s="56" t="s">
        <v>123</v>
      </c>
      <c r="AA708" s="57">
        <v>43542</v>
      </c>
      <c r="AB708" s="63" t="s">
        <v>168</v>
      </c>
      <c r="AC708" s="64" t="s">
        <v>257</v>
      </c>
      <c r="AD708" s="56" t="s">
        <v>118</v>
      </c>
      <c r="AE708" s="56" t="s">
        <v>119</v>
      </c>
      <c r="AF708" s="61"/>
      <c r="AG708" s="61"/>
      <c r="AH708" s="67"/>
      <c r="AI708" s="68"/>
      <c r="AJ708" s="69">
        <f t="shared" si="1"/>
        <v>3</v>
      </c>
      <c r="AK708" s="70">
        <f t="shared" si="175"/>
        <v>43572</v>
      </c>
      <c r="AL708" s="71">
        <v>30</v>
      </c>
      <c r="AM708" s="71"/>
      <c r="AN708" s="70">
        <f t="shared" si="178"/>
        <v>43549</v>
      </c>
      <c r="AO708" s="70"/>
      <c r="AP708" s="74">
        <f ca="1"/>
        <v>420</v>
      </c>
    </row>
    <row r="709" spans="1:42" ht="14.4">
      <c r="A709" s="55" t="s">
        <v>3383</v>
      </c>
      <c r="B709" s="56" t="s">
        <v>89</v>
      </c>
      <c r="C709" s="57">
        <v>43542</v>
      </c>
      <c r="D709" s="56" t="s">
        <v>131</v>
      </c>
      <c r="E709" s="56" t="s">
        <v>112</v>
      </c>
      <c r="F709" s="58" t="s">
        <v>106</v>
      </c>
      <c r="G709" s="58" t="s">
        <v>113</v>
      </c>
      <c r="H709" s="56" t="s">
        <v>112</v>
      </c>
      <c r="I709" s="59"/>
      <c r="J709" s="59">
        <f t="shared" si="158"/>
        <v>43572</v>
      </c>
      <c r="K709" s="56" t="s">
        <v>18</v>
      </c>
      <c r="L709" s="56" t="s">
        <v>14</v>
      </c>
      <c r="M709" s="60" t="s">
        <v>3375</v>
      </c>
      <c r="N709" s="56" t="s">
        <v>3077</v>
      </c>
      <c r="O709" s="56" t="s">
        <v>16</v>
      </c>
      <c r="P709" s="56" t="s">
        <v>3078</v>
      </c>
      <c r="Q709" s="56" t="s">
        <v>116</v>
      </c>
      <c r="R709" s="57">
        <v>43544</v>
      </c>
      <c r="S709" s="56" t="s">
        <v>14</v>
      </c>
      <c r="T709" s="56" t="s">
        <v>108</v>
      </c>
      <c r="U709" s="57"/>
      <c r="V709" s="77"/>
      <c r="W709" s="62" t="s">
        <v>108</v>
      </c>
      <c r="X709" s="57"/>
      <c r="Y709" s="56" t="s">
        <v>108</v>
      </c>
      <c r="Z709" s="56" t="s">
        <v>123</v>
      </c>
      <c r="AA709" s="57">
        <v>43544</v>
      </c>
      <c r="AB709" s="63" t="s">
        <v>168</v>
      </c>
      <c r="AC709" s="64" t="s">
        <v>257</v>
      </c>
      <c r="AD709" s="56" t="s">
        <v>118</v>
      </c>
      <c r="AE709" s="56" t="s">
        <v>119</v>
      </c>
      <c r="AF709" s="61"/>
      <c r="AG709" s="61"/>
      <c r="AH709" s="67"/>
      <c r="AI709" s="68"/>
      <c r="AJ709" s="69">
        <f t="shared" si="1"/>
        <v>2</v>
      </c>
      <c r="AK709" s="70">
        <f t="shared" si="175"/>
        <v>43574</v>
      </c>
      <c r="AL709" s="71">
        <v>30</v>
      </c>
      <c r="AM709" s="71"/>
      <c r="AN709" s="70">
        <f t="shared" si="178"/>
        <v>43552</v>
      </c>
      <c r="AO709" s="70"/>
      <c r="AP709" s="74">
        <f ca="1"/>
        <v>417</v>
      </c>
    </row>
    <row r="710" spans="1:42" ht="14.4">
      <c r="A710" s="55" t="s">
        <v>3384</v>
      </c>
      <c r="B710" s="56" t="s">
        <v>89</v>
      </c>
      <c r="C710" s="57">
        <v>43599</v>
      </c>
      <c r="D710" s="56" t="s">
        <v>131</v>
      </c>
      <c r="E710" s="56" t="s">
        <v>112</v>
      </c>
      <c r="F710" s="58" t="s">
        <v>106</v>
      </c>
      <c r="G710" s="58" t="s">
        <v>113</v>
      </c>
      <c r="H710" s="56" t="s">
        <v>112</v>
      </c>
      <c r="I710" s="59"/>
      <c r="J710" s="59">
        <f t="shared" si="158"/>
        <v>43629</v>
      </c>
      <c r="K710" s="56" t="s">
        <v>18</v>
      </c>
      <c r="L710" s="56" t="s">
        <v>14</v>
      </c>
      <c r="M710" s="60" t="s">
        <v>3375</v>
      </c>
      <c r="N710" s="56" t="s">
        <v>3385</v>
      </c>
      <c r="O710" s="56" t="s">
        <v>20</v>
      </c>
      <c r="P710" s="56" t="s">
        <v>3386</v>
      </c>
      <c r="Q710" s="56" t="s">
        <v>116</v>
      </c>
      <c r="R710" s="57">
        <v>43600</v>
      </c>
      <c r="S710" s="56" t="s">
        <v>108</v>
      </c>
      <c r="T710" s="56" t="s">
        <v>108</v>
      </c>
      <c r="U710" s="57"/>
      <c r="V710" s="62"/>
      <c r="W710" s="62" t="s">
        <v>108</v>
      </c>
      <c r="X710" s="57"/>
      <c r="Y710" s="56" t="s">
        <v>108</v>
      </c>
      <c r="Z710" s="56" t="s">
        <v>123</v>
      </c>
      <c r="AA710" s="57">
        <v>43600</v>
      </c>
      <c r="AB710" s="63" t="s">
        <v>155</v>
      </c>
      <c r="AC710" s="64" t="s">
        <v>2431</v>
      </c>
      <c r="AD710" s="56" t="s">
        <v>118</v>
      </c>
      <c r="AE710" s="56" t="s">
        <v>119</v>
      </c>
      <c r="AF710" s="61"/>
      <c r="AG710" s="61"/>
      <c r="AH710" s="67"/>
      <c r="AI710" s="68"/>
      <c r="AJ710" s="69">
        <f t="shared" si="1"/>
        <v>1</v>
      </c>
      <c r="AK710" s="70">
        <f t="shared" si="175"/>
        <v>43630</v>
      </c>
      <c r="AL710" s="71">
        <v>30</v>
      </c>
      <c r="AM710" s="71"/>
      <c r="AN710" s="70">
        <f t="shared" si="178"/>
        <v>43609</v>
      </c>
      <c r="AO710" s="70"/>
      <c r="AP710" s="74">
        <f ca="1"/>
        <v>360</v>
      </c>
    </row>
    <row r="711" spans="1:42" ht="14.4">
      <c r="A711" s="55" t="s">
        <v>3387</v>
      </c>
      <c r="B711" s="56" t="s">
        <v>89</v>
      </c>
      <c r="C711" s="57">
        <v>43467</v>
      </c>
      <c r="D711" s="56" t="s">
        <v>131</v>
      </c>
      <c r="E711" s="56" t="s">
        <v>112</v>
      </c>
      <c r="F711" s="58" t="s">
        <v>106</v>
      </c>
      <c r="G711" s="58" t="s">
        <v>113</v>
      </c>
      <c r="H711" s="56" t="s">
        <v>112</v>
      </c>
      <c r="I711" s="57"/>
      <c r="J711" s="57">
        <f t="shared" si="158"/>
        <v>43497</v>
      </c>
      <c r="K711" s="56" t="s">
        <v>18</v>
      </c>
      <c r="L711" s="56" t="s">
        <v>18</v>
      </c>
      <c r="M711" s="60" t="s">
        <v>3388</v>
      </c>
      <c r="N711" s="56" t="s">
        <v>3389</v>
      </c>
      <c r="O711" s="56" t="s">
        <v>355</v>
      </c>
      <c r="P711" s="56" t="s">
        <v>3390</v>
      </c>
      <c r="Q711" s="56" t="s">
        <v>116</v>
      </c>
      <c r="R711" s="57"/>
      <c r="S711" s="56" t="s">
        <v>18</v>
      </c>
      <c r="T711" s="56" t="s">
        <v>14</v>
      </c>
      <c r="U711" s="62"/>
      <c r="V711" s="62"/>
      <c r="W711" s="62" t="s">
        <v>122</v>
      </c>
      <c r="X711" s="57"/>
      <c r="Y711" s="56" t="s">
        <v>108</v>
      </c>
      <c r="Z711" s="56" t="s">
        <v>121</v>
      </c>
      <c r="AA711" s="57">
        <v>43473</v>
      </c>
      <c r="AB711" s="63" t="s">
        <v>127</v>
      </c>
      <c r="AC711" s="64" t="s">
        <v>3380</v>
      </c>
      <c r="AD711" s="65" t="s">
        <v>97</v>
      </c>
      <c r="AE711" s="65" t="s">
        <v>119</v>
      </c>
      <c r="AF711" s="66"/>
      <c r="AG711" s="56"/>
      <c r="AH711" s="67"/>
      <c r="AI711" s="68"/>
      <c r="AJ711" s="69">
        <f t="shared" si="1"/>
        <v>6</v>
      </c>
      <c r="AK711" s="70" t="str">
        <f t="shared" si="175"/>
        <v/>
      </c>
      <c r="AL711" s="71" t="s">
        <v>17409</v>
      </c>
      <c r="AM711" s="71"/>
      <c r="AN711" s="70">
        <f t="shared" si="178"/>
        <v>43477</v>
      </c>
      <c r="AO711" s="70"/>
      <c r="AP711" s="74">
        <f ca="1"/>
        <v>492</v>
      </c>
    </row>
    <row r="712" spans="1:42" ht="14.4">
      <c r="A712" s="55" t="s">
        <v>3391</v>
      </c>
      <c r="B712" s="56" t="s">
        <v>89</v>
      </c>
      <c r="C712" s="57">
        <v>43467</v>
      </c>
      <c r="D712" s="56" t="s">
        <v>131</v>
      </c>
      <c r="E712" s="56" t="s">
        <v>112</v>
      </c>
      <c r="F712" s="58" t="s">
        <v>106</v>
      </c>
      <c r="G712" s="58" t="s">
        <v>113</v>
      </c>
      <c r="H712" s="56" t="s">
        <v>112</v>
      </c>
      <c r="I712" s="59"/>
      <c r="J712" s="59">
        <f t="shared" si="158"/>
        <v>43497</v>
      </c>
      <c r="K712" s="56" t="s">
        <v>18</v>
      </c>
      <c r="L712" s="56" t="s">
        <v>14</v>
      </c>
      <c r="M712" s="60" t="s">
        <v>3388</v>
      </c>
      <c r="N712" s="56" t="s">
        <v>3392</v>
      </c>
      <c r="O712" s="56" t="s">
        <v>249</v>
      </c>
      <c r="P712" s="56" t="s">
        <v>3393</v>
      </c>
      <c r="Q712" s="56" t="s">
        <v>116</v>
      </c>
      <c r="R712" s="57">
        <v>43469</v>
      </c>
      <c r="S712" s="56" t="s">
        <v>108</v>
      </c>
      <c r="T712" s="56" t="s">
        <v>108</v>
      </c>
      <c r="U712" s="59"/>
      <c r="V712" s="77"/>
      <c r="W712" s="62" t="s">
        <v>108</v>
      </c>
      <c r="X712" s="57"/>
      <c r="Y712" s="56" t="s">
        <v>108</v>
      </c>
      <c r="Z712" s="56" t="s">
        <v>123</v>
      </c>
      <c r="AA712" s="57">
        <v>43473</v>
      </c>
      <c r="AB712" s="63" t="s">
        <v>127</v>
      </c>
      <c r="AC712" s="64" t="s">
        <v>257</v>
      </c>
      <c r="AD712" s="65" t="s">
        <v>118</v>
      </c>
      <c r="AE712" s="65" t="s">
        <v>119</v>
      </c>
      <c r="AF712" s="66"/>
      <c r="AG712" s="66"/>
      <c r="AH712" s="67"/>
      <c r="AI712" s="68"/>
      <c r="AJ712" s="69">
        <f t="shared" si="1"/>
        <v>6</v>
      </c>
      <c r="AK712" s="70">
        <f t="shared" si="175"/>
        <v>43499</v>
      </c>
      <c r="AL712" s="71">
        <v>26</v>
      </c>
      <c r="AM712" s="71"/>
      <c r="AN712" s="70">
        <f t="shared" si="178"/>
        <v>43477</v>
      </c>
      <c r="AO712" s="70"/>
      <c r="AP712" s="74">
        <f ca="1"/>
        <v>492</v>
      </c>
    </row>
    <row r="713" spans="1:42" ht="14.4">
      <c r="A713" s="55" t="s">
        <v>3394</v>
      </c>
      <c r="B713" s="56" t="s">
        <v>89</v>
      </c>
      <c r="C713" s="57">
        <v>43717</v>
      </c>
      <c r="D713" s="56" t="s">
        <v>131</v>
      </c>
      <c r="E713" s="56" t="s">
        <v>297</v>
      </c>
      <c r="F713" s="58" t="s">
        <v>106</v>
      </c>
      <c r="G713" s="58" t="s">
        <v>107</v>
      </c>
      <c r="H713" s="56" t="s">
        <v>140</v>
      </c>
      <c r="I713" s="59"/>
      <c r="J713" s="59">
        <f t="shared" si="158"/>
        <v>43747</v>
      </c>
      <c r="K713" s="56" t="s">
        <v>18</v>
      </c>
      <c r="L713" s="56" t="s">
        <v>14</v>
      </c>
      <c r="M713" s="60" t="s">
        <v>3395</v>
      </c>
      <c r="N713" s="56" t="s">
        <v>3396</v>
      </c>
      <c r="O713" s="56" t="s">
        <v>96</v>
      </c>
      <c r="P713" s="56" t="s">
        <v>108</v>
      </c>
      <c r="Q713" s="56" t="s">
        <v>288</v>
      </c>
      <c r="R713" s="59"/>
      <c r="S713" s="56" t="s">
        <v>108</v>
      </c>
      <c r="T713" s="56" t="s">
        <v>108</v>
      </c>
      <c r="U713" s="57"/>
      <c r="V713" s="77"/>
      <c r="W713" s="62" t="s">
        <v>108</v>
      </c>
      <c r="X713" s="59"/>
      <c r="Y713" s="56" t="s">
        <v>108</v>
      </c>
      <c r="Z713" s="56" t="s">
        <v>123</v>
      </c>
      <c r="AA713" s="57">
        <v>43717</v>
      </c>
      <c r="AB713" s="63" t="s">
        <v>289</v>
      </c>
      <c r="AC713" s="64" t="s">
        <v>3397</v>
      </c>
      <c r="AD713" s="56" t="s">
        <v>118</v>
      </c>
      <c r="AE713" s="61"/>
      <c r="AF713" s="61"/>
      <c r="AG713" s="61"/>
      <c r="AH713" s="67"/>
      <c r="AI713" s="68"/>
      <c r="AJ713" s="69">
        <f t="shared" si="1"/>
        <v>0</v>
      </c>
      <c r="AK713" s="70" t="str">
        <f t="shared" si="175"/>
        <v/>
      </c>
      <c r="AL713" s="71" t="s">
        <v>17409</v>
      </c>
      <c r="AM713" s="71"/>
      <c r="AN713" s="70">
        <f t="shared" si="178"/>
        <v>43727</v>
      </c>
      <c r="AO713" s="70"/>
      <c r="AP713" s="74">
        <f ca="1"/>
        <v>242</v>
      </c>
    </row>
    <row r="714" spans="1:42" ht="14.4">
      <c r="A714" s="55" t="s">
        <v>3398</v>
      </c>
      <c r="B714" s="56" t="s">
        <v>89</v>
      </c>
      <c r="C714" s="57">
        <v>43668</v>
      </c>
      <c r="D714" s="56" t="s">
        <v>90</v>
      </c>
      <c r="E714" s="56" t="s">
        <v>129</v>
      </c>
      <c r="F714" s="58" t="s">
        <v>106</v>
      </c>
      <c r="G714" s="58" t="s">
        <v>107</v>
      </c>
      <c r="H714" s="56" t="s">
        <v>129</v>
      </c>
      <c r="I714" s="59"/>
      <c r="J714" s="59">
        <f t="shared" si="158"/>
        <v>43698</v>
      </c>
      <c r="K714" s="56" t="s">
        <v>18</v>
      </c>
      <c r="L714" s="56" t="s">
        <v>14</v>
      </c>
      <c r="M714" s="60" t="s">
        <v>3399</v>
      </c>
      <c r="N714" s="56" t="s">
        <v>3400</v>
      </c>
      <c r="O714" s="56" t="s">
        <v>16</v>
      </c>
      <c r="P714" s="56" t="s">
        <v>3401</v>
      </c>
      <c r="Q714" s="56" t="s">
        <v>133</v>
      </c>
      <c r="R714" s="57">
        <v>43679</v>
      </c>
      <c r="S714" s="56" t="s">
        <v>108</v>
      </c>
      <c r="T714" s="56" t="s">
        <v>108</v>
      </c>
      <c r="U714" s="59"/>
      <c r="V714" s="77"/>
      <c r="W714" s="62" t="s">
        <v>108</v>
      </c>
      <c r="X714" s="59"/>
      <c r="Y714" s="56" t="s">
        <v>200</v>
      </c>
      <c r="Z714" s="56" t="s">
        <v>123</v>
      </c>
      <c r="AA714" s="57">
        <v>43683</v>
      </c>
      <c r="AB714" s="63" t="s">
        <v>163</v>
      </c>
      <c r="AC714" s="64" t="s">
        <v>3402</v>
      </c>
      <c r="AD714" s="56" t="s">
        <v>294</v>
      </c>
      <c r="AE714" s="56" t="s">
        <v>119</v>
      </c>
      <c r="AF714" s="61"/>
      <c r="AG714" s="61"/>
      <c r="AH714" s="67"/>
      <c r="AI714" s="68"/>
      <c r="AJ714" s="69">
        <f t="shared" si="1"/>
        <v>15</v>
      </c>
      <c r="AK714" s="70">
        <f t="shared" si="175"/>
        <v>43709</v>
      </c>
      <c r="AL714" s="71">
        <v>26</v>
      </c>
      <c r="AM714" s="71"/>
      <c r="AN714" s="70">
        <f t="shared" si="178"/>
        <v>43678</v>
      </c>
      <c r="AO714" s="70"/>
      <c r="AP714" s="74">
        <f ca="1"/>
        <v>291</v>
      </c>
    </row>
    <row r="715" spans="1:42" ht="14.4">
      <c r="A715" s="55" t="s">
        <v>3403</v>
      </c>
      <c r="B715" s="56" t="s">
        <v>89</v>
      </c>
      <c r="C715" s="57">
        <v>43819</v>
      </c>
      <c r="D715" s="56" t="s">
        <v>90</v>
      </c>
      <c r="E715" s="56" t="s">
        <v>1579</v>
      </c>
      <c r="F715" s="58" t="s">
        <v>92</v>
      </c>
      <c r="G715" s="58" t="s">
        <v>1581</v>
      </c>
      <c r="H715" s="56" t="s">
        <v>1579</v>
      </c>
      <c r="I715" s="59"/>
      <c r="J715" s="59">
        <f t="shared" si="158"/>
        <v>43849</v>
      </c>
      <c r="K715" s="56" t="s">
        <v>18</v>
      </c>
      <c r="L715" s="56" t="s">
        <v>14</v>
      </c>
      <c r="M715" s="60" t="s">
        <v>3404</v>
      </c>
      <c r="N715" s="56" t="s">
        <v>3405</v>
      </c>
      <c r="O715" s="56" t="s">
        <v>13</v>
      </c>
      <c r="P715" s="56" t="s">
        <v>108</v>
      </c>
      <c r="Q715" s="56" t="s">
        <v>96</v>
      </c>
      <c r="R715" s="59"/>
      <c r="S715" s="56"/>
      <c r="T715" s="56"/>
      <c r="U715" s="57"/>
      <c r="V715" s="77"/>
      <c r="W715" s="77"/>
      <c r="X715" s="59"/>
      <c r="Y715" s="56" t="s">
        <v>108</v>
      </c>
      <c r="Z715" s="56" t="s">
        <v>123</v>
      </c>
      <c r="AA715" s="57">
        <v>43819</v>
      </c>
      <c r="AB715" s="75"/>
      <c r="AC715" s="64" t="s">
        <v>3406</v>
      </c>
      <c r="AD715" s="56" t="s">
        <v>118</v>
      </c>
      <c r="AE715" s="56" t="s">
        <v>90</v>
      </c>
      <c r="AF715" s="61"/>
      <c r="AG715" s="61"/>
      <c r="AH715" s="67"/>
      <c r="AI715" s="68"/>
      <c r="AJ715" s="69">
        <f t="shared" si="1"/>
        <v>0</v>
      </c>
      <c r="AK715" s="70"/>
      <c r="AL715" s="71"/>
      <c r="AM715" s="71"/>
      <c r="AN715" s="70"/>
      <c r="AO715" s="70"/>
      <c r="AP715" s="74">
        <f ca="1"/>
        <v>140</v>
      </c>
    </row>
    <row r="716" spans="1:42" ht="14.4">
      <c r="A716" s="55" t="s">
        <v>3407</v>
      </c>
      <c r="B716" s="56" t="s">
        <v>89</v>
      </c>
      <c r="C716" s="57">
        <v>43732</v>
      </c>
      <c r="D716" s="56" t="s">
        <v>111</v>
      </c>
      <c r="E716" s="56" t="s">
        <v>140</v>
      </c>
      <c r="F716" s="58" t="s">
        <v>106</v>
      </c>
      <c r="G716" s="58" t="s">
        <v>107</v>
      </c>
      <c r="H716" s="56" t="s">
        <v>140</v>
      </c>
      <c r="I716" s="59"/>
      <c r="J716" s="59">
        <f t="shared" si="158"/>
        <v>43762</v>
      </c>
      <c r="K716" s="56" t="s">
        <v>18</v>
      </c>
      <c r="L716" s="56" t="s">
        <v>18</v>
      </c>
      <c r="M716" s="60" t="s">
        <v>3408</v>
      </c>
      <c r="N716" s="56" t="s">
        <v>3409</v>
      </c>
      <c r="O716" s="56" t="s">
        <v>22</v>
      </c>
      <c r="P716" s="56" t="s">
        <v>3410</v>
      </c>
      <c r="Q716" s="56" t="s">
        <v>28</v>
      </c>
      <c r="R716" s="59"/>
      <c r="S716" s="56" t="s">
        <v>108</v>
      </c>
      <c r="T716" s="56" t="s">
        <v>108</v>
      </c>
      <c r="U716" s="59"/>
      <c r="V716" s="77"/>
      <c r="W716" s="62">
        <v>0</v>
      </c>
      <c r="X716" s="59"/>
      <c r="Y716" s="56" t="s">
        <v>108</v>
      </c>
      <c r="Z716" s="56" t="s">
        <v>121</v>
      </c>
      <c r="AA716" s="57">
        <v>43732</v>
      </c>
      <c r="AB716" s="63" t="s">
        <v>289</v>
      </c>
      <c r="AC716" s="64" t="s">
        <v>3411</v>
      </c>
      <c r="AD716" s="65" t="s">
        <v>97</v>
      </c>
      <c r="AE716" s="56" t="s">
        <v>111</v>
      </c>
      <c r="AF716" s="61"/>
      <c r="AG716" s="61"/>
      <c r="AH716" s="67"/>
      <c r="AI716" s="68"/>
      <c r="AJ716" s="69">
        <f t="shared" si="1"/>
        <v>0</v>
      </c>
      <c r="AK716" s="70" t="str">
        <f t="shared" ref="AK716:AK736" si="179">IF(R716="","",SUM(R716+30))</f>
        <v/>
      </c>
      <c r="AL716" s="71" t="s">
        <v>17409</v>
      </c>
      <c r="AM716" s="71"/>
      <c r="AN716" s="70">
        <f t="shared" ref="AN716:AN736" si="180">IF(C716="","",SUM(C716+10))</f>
        <v>43742</v>
      </c>
      <c r="AO716" s="70"/>
      <c r="AP716" s="74">
        <f ca="1"/>
        <v>227</v>
      </c>
    </row>
    <row r="717" spans="1:42" ht="14.4">
      <c r="A717" s="55" t="s">
        <v>3412</v>
      </c>
      <c r="B717" s="56" t="s">
        <v>89</v>
      </c>
      <c r="C717" s="57">
        <v>43564</v>
      </c>
      <c r="D717" s="56" t="s">
        <v>229</v>
      </c>
      <c r="E717" s="56" t="s">
        <v>140</v>
      </c>
      <c r="F717" s="58" t="s">
        <v>106</v>
      </c>
      <c r="G717" s="58" t="s">
        <v>107</v>
      </c>
      <c r="H717" s="56" t="s">
        <v>140</v>
      </c>
      <c r="I717" s="59"/>
      <c r="J717" s="59">
        <f t="shared" si="158"/>
        <v>43594</v>
      </c>
      <c r="K717" s="56" t="s">
        <v>18</v>
      </c>
      <c r="L717" s="56" t="s">
        <v>18</v>
      </c>
      <c r="M717" s="60" t="s">
        <v>3413</v>
      </c>
      <c r="N717" s="56" t="s">
        <v>3414</v>
      </c>
      <c r="O717" s="56" t="s">
        <v>132</v>
      </c>
      <c r="P717" s="56" t="s">
        <v>3415</v>
      </c>
      <c r="Q717" s="56" t="s">
        <v>17</v>
      </c>
      <c r="R717" s="57"/>
      <c r="S717" s="56" t="s">
        <v>108</v>
      </c>
      <c r="T717" s="56" t="s">
        <v>108</v>
      </c>
      <c r="U717" s="59"/>
      <c r="V717" s="77"/>
      <c r="W717" s="62">
        <v>0</v>
      </c>
      <c r="X717" s="59"/>
      <c r="Y717" s="56" t="s">
        <v>108</v>
      </c>
      <c r="Z717" s="56" t="s">
        <v>121</v>
      </c>
      <c r="AA717" s="57">
        <v>43564</v>
      </c>
      <c r="AB717" s="63" t="s">
        <v>244</v>
      </c>
      <c r="AC717" s="64" t="s">
        <v>3416</v>
      </c>
      <c r="AD717" s="65" t="s">
        <v>97</v>
      </c>
      <c r="AE717" s="56" t="s">
        <v>90</v>
      </c>
      <c r="AF717" s="61"/>
      <c r="AG717" s="61"/>
      <c r="AH717" s="67"/>
      <c r="AI717" s="68"/>
      <c r="AJ717" s="69">
        <f t="shared" si="1"/>
        <v>0</v>
      </c>
      <c r="AK717" s="70" t="str">
        <f t="shared" si="179"/>
        <v/>
      </c>
      <c r="AL717" s="71" t="s">
        <v>17409</v>
      </c>
      <c r="AM717" s="71"/>
      <c r="AN717" s="70">
        <f t="shared" si="180"/>
        <v>43574</v>
      </c>
      <c r="AO717" s="70"/>
      <c r="AP717" s="74">
        <f ca="1"/>
        <v>395</v>
      </c>
    </row>
    <row r="718" spans="1:42" ht="14.4">
      <c r="A718" s="55" t="s">
        <v>3417</v>
      </c>
      <c r="B718" s="56" t="s">
        <v>89</v>
      </c>
      <c r="C718" s="57">
        <v>43564</v>
      </c>
      <c r="D718" s="56" t="s">
        <v>229</v>
      </c>
      <c r="E718" s="56" t="s">
        <v>140</v>
      </c>
      <c r="F718" s="58" t="s">
        <v>106</v>
      </c>
      <c r="G718" s="58" t="s">
        <v>107</v>
      </c>
      <c r="H718" s="56" t="s">
        <v>140</v>
      </c>
      <c r="I718" s="59"/>
      <c r="J718" s="59">
        <f t="shared" si="158"/>
        <v>43594</v>
      </c>
      <c r="K718" s="56" t="s">
        <v>18</v>
      </c>
      <c r="L718" s="56" t="s">
        <v>18</v>
      </c>
      <c r="M718" s="60" t="s">
        <v>3413</v>
      </c>
      <c r="N718" s="56" t="s">
        <v>3414</v>
      </c>
      <c r="O718" s="56" t="s">
        <v>132</v>
      </c>
      <c r="P718" s="56" t="s">
        <v>3418</v>
      </c>
      <c r="Q718" s="56" t="s">
        <v>17</v>
      </c>
      <c r="R718" s="57"/>
      <c r="S718" s="56" t="s">
        <v>108</v>
      </c>
      <c r="T718" s="56" t="s">
        <v>108</v>
      </c>
      <c r="U718" s="59"/>
      <c r="V718" s="77"/>
      <c r="W718" s="62">
        <v>0</v>
      </c>
      <c r="X718" s="59"/>
      <c r="Y718" s="56" t="s">
        <v>108</v>
      </c>
      <c r="Z718" s="56" t="s">
        <v>121</v>
      </c>
      <c r="AA718" s="57">
        <v>43564</v>
      </c>
      <c r="AB718" s="63" t="s">
        <v>244</v>
      </c>
      <c r="AC718" s="64" t="s">
        <v>3416</v>
      </c>
      <c r="AD718" s="65" t="s">
        <v>97</v>
      </c>
      <c r="AE718" s="56"/>
      <c r="AF718" s="61"/>
      <c r="AG718" s="61"/>
      <c r="AH718" s="67"/>
      <c r="AI718" s="68"/>
      <c r="AJ718" s="69">
        <f t="shared" si="1"/>
        <v>0</v>
      </c>
      <c r="AK718" s="70" t="str">
        <f t="shared" si="179"/>
        <v/>
      </c>
      <c r="AL718" s="71" t="s">
        <v>17409</v>
      </c>
      <c r="AM718" s="71"/>
      <c r="AN718" s="70">
        <f t="shared" si="180"/>
        <v>43574</v>
      </c>
      <c r="AO718" s="70"/>
      <c r="AP718" s="74">
        <f ca="1"/>
        <v>395</v>
      </c>
    </row>
    <row r="719" spans="1:42" ht="14.4">
      <c r="A719" s="55" t="s">
        <v>3419</v>
      </c>
      <c r="B719" s="56" t="s">
        <v>89</v>
      </c>
      <c r="C719" s="57">
        <v>43564</v>
      </c>
      <c r="D719" s="56" t="s">
        <v>119</v>
      </c>
      <c r="E719" s="56" t="s">
        <v>140</v>
      </c>
      <c r="F719" s="58" t="s">
        <v>106</v>
      </c>
      <c r="G719" s="58" t="s">
        <v>107</v>
      </c>
      <c r="H719" s="56" t="s">
        <v>140</v>
      </c>
      <c r="I719" s="57"/>
      <c r="J719" s="57">
        <f t="shared" si="158"/>
        <v>43594</v>
      </c>
      <c r="K719" s="56" t="s">
        <v>18</v>
      </c>
      <c r="L719" s="56" t="s">
        <v>18</v>
      </c>
      <c r="M719" s="60" t="s">
        <v>3413</v>
      </c>
      <c r="N719" s="56" t="s">
        <v>3414</v>
      </c>
      <c r="O719" s="56" t="s">
        <v>132</v>
      </c>
      <c r="P719" s="56" t="s">
        <v>3420</v>
      </c>
      <c r="Q719" s="56" t="s">
        <v>17</v>
      </c>
      <c r="R719" s="57"/>
      <c r="S719" s="56" t="s">
        <v>108</v>
      </c>
      <c r="T719" s="56" t="s">
        <v>108</v>
      </c>
      <c r="U719" s="57">
        <v>43564</v>
      </c>
      <c r="V719" s="62"/>
      <c r="W719" s="62">
        <v>3</v>
      </c>
      <c r="X719" s="57"/>
      <c r="Y719" s="56" t="s">
        <v>108</v>
      </c>
      <c r="Z719" s="56" t="s">
        <v>123</v>
      </c>
      <c r="AA719" s="57">
        <v>43614</v>
      </c>
      <c r="AB719" s="63" t="s">
        <v>244</v>
      </c>
      <c r="AC719" s="64" t="s">
        <v>3421</v>
      </c>
      <c r="AD719" s="56" t="s">
        <v>179</v>
      </c>
      <c r="AE719" s="56"/>
      <c r="AF719" s="61"/>
      <c r="AG719" s="61"/>
      <c r="AH719" s="67"/>
      <c r="AI719" s="68"/>
      <c r="AJ719" s="69">
        <f t="shared" si="1"/>
        <v>50</v>
      </c>
      <c r="AK719" s="70" t="str">
        <f t="shared" si="179"/>
        <v/>
      </c>
      <c r="AL719" s="71" t="s">
        <v>17409</v>
      </c>
      <c r="AM719" s="71"/>
      <c r="AN719" s="70">
        <f t="shared" si="180"/>
        <v>43574</v>
      </c>
      <c r="AO719" s="70"/>
      <c r="AP719" s="74">
        <f ca="1"/>
        <v>395</v>
      </c>
    </row>
    <row r="720" spans="1:42" ht="26.5">
      <c r="A720" s="55" t="s">
        <v>3422</v>
      </c>
      <c r="B720" s="56" t="s">
        <v>89</v>
      </c>
      <c r="C720" s="57">
        <v>43720</v>
      </c>
      <c r="D720" s="56" t="s">
        <v>90</v>
      </c>
      <c r="E720" s="56" t="s">
        <v>140</v>
      </c>
      <c r="F720" s="58" t="s">
        <v>106</v>
      </c>
      <c r="G720" s="58" t="s">
        <v>107</v>
      </c>
      <c r="H720" s="56" t="s">
        <v>140</v>
      </c>
      <c r="I720" s="57"/>
      <c r="J720" s="57">
        <f t="shared" si="158"/>
        <v>43750</v>
      </c>
      <c r="K720" s="56" t="s">
        <v>18</v>
      </c>
      <c r="L720" s="56" t="s">
        <v>18</v>
      </c>
      <c r="M720" s="60" t="s">
        <v>3423</v>
      </c>
      <c r="N720" s="56" t="s">
        <v>3424</v>
      </c>
      <c r="O720" s="56" t="s">
        <v>22</v>
      </c>
      <c r="P720" s="56" t="s">
        <v>3425</v>
      </c>
      <c r="Q720" s="56" t="s">
        <v>28</v>
      </c>
      <c r="R720" s="57"/>
      <c r="S720" s="56" t="s">
        <v>108</v>
      </c>
      <c r="T720" s="56" t="s">
        <v>108</v>
      </c>
      <c r="U720" s="57"/>
      <c r="V720" s="62"/>
      <c r="W720" s="62">
        <v>0</v>
      </c>
      <c r="X720" s="57"/>
      <c r="Y720" s="56" t="s">
        <v>108</v>
      </c>
      <c r="Z720" s="56" t="s">
        <v>121</v>
      </c>
      <c r="AA720" s="57">
        <v>43720</v>
      </c>
      <c r="AB720" s="63" t="s">
        <v>289</v>
      </c>
      <c r="AC720" s="64" t="s">
        <v>3426</v>
      </c>
      <c r="AD720" s="65" t="s">
        <v>97</v>
      </c>
      <c r="AE720" s="56" t="s">
        <v>90</v>
      </c>
      <c r="AF720" s="61"/>
      <c r="AG720" s="61"/>
      <c r="AH720" s="67"/>
      <c r="AI720" s="68"/>
      <c r="AJ720" s="69">
        <f t="shared" si="1"/>
        <v>0</v>
      </c>
      <c r="AK720" s="70" t="str">
        <f t="shared" si="179"/>
        <v/>
      </c>
      <c r="AL720" s="71" t="s">
        <v>17409</v>
      </c>
      <c r="AM720" s="71"/>
      <c r="AN720" s="70">
        <f t="shared" si="180"/>
        <v>43730</v>
      </c>
      <c r="AO720" s="70"/>
      <c r="AP720" s="74">
        <f ca="1"/>
        <v>239</v>
      </c>
    </row>
    <row r="721" spans="1:42" ht="14.4">
      <c r="A721" s="55" t="s">
        <v>3427</v>
      </c>
      <c r="B721" s="56" t="s">
        <v>89</v>
      </c>
      <c r="C721" s="57">
        <v>43546</v>
      </c>
      <c r="D721" s="56" t="s">
        <v>131</v>
      </c>
      <c r="E721" s="56" t="s">
        <v>129</v>
      </c>
      <c r="F721" s="58" t="s">
        <v>106</v>
      </c>
      <c r="G721" s="58" t="s">
        <v>107</v>
      </c>
      <c r="H721" s="56" t="s">
        <v>129</v>
      </c>
      <c r="I721" s="57"/>
      <c r="J721" s="57">
        <f t="shared" si="158"/>
        <v>43576</v>
      </c>
      <c r="K721" s="56" t="s">
        <v>18</v>
      </c>
      <c r="L721" s="56" t="s">
        <v>14</v>
      </c>
      <c r="M721" s="60" t="s">
        <v>3428</v>
      </c>
      <c r="N721" s="56" t="s">
        <v>3429</v>
      </c>
      <c r="O721" s="56"/>
      <c r="P721" s="56" t="s">
        <v>108</v>
      </c>
      <c r="Q721" s="56" t="s">
        <v>96</v>
      </c>
      <c r="R721" s="57"/>
      <c r="S721" s="56" t="s">
        <v>108</v>
      </c>
      <c r="T721" s="56" t="s">
        <v>108</v>
      </c>
      <c r="U721" s="57"/>
      <c r="V721" s="62"/>
      <c r="W721" s="62" t="s">
        <v>108</v>
      </c>
      <c r="X721" s="57"/>
      <c r="Y721" s="56" t="s">
        <v>108</v>
      </c>
      <c r="Z721" s="56" t="s">
        <v>123</v>
      </c>
      <c r="AA721" s="57">
        <v>43546</v>
      </c>
      <c r="AB721" s="63" t="s">
        <v>168</v>
      </c>
      <c r="AC721" s="64" t="s">
        <v>537</v>
      </c>
      <c r="AD721" s="56" t="s">
        <v>224</v>
      </c>
      <c r="AE721" s="56" t="s">
        <v>131</v>
      </c>
      <c r="AF721" s="61"/>
      <c r="AG721" s="61"/>
      <c r="AH721" s="67"/>
      <c r="AI721" s="68"/>
      <c r="AJ721" s="69">
        <f t="shared" si="1"/>
        <v>0</v>
      </c>
      <c r="AK721" s="70" t="str">
        <f t="shared" si="179"/>
        <v/>
      </c>
      <c r="AL721" s="71" t="s">
        <v>17409</v>
      </c>
      <c r="AM721" s="71"/>
      <c r="AN721" s="70">
        <f t="shared" si="180"/>
        <v>43556</v>
      </c>
      <c r="AO721" s="70"/>
      <c r="AP721" s="74">
        <f ca="1"/>
        <v>413</v>
      </c>
    </row>
    <row r="722" spans="1:42" ht="14.4">
      <c r="A722" s="55" t="s">
        <v>3430</v>
      </c>
      <c r="B722" s="56" t="s">
        <v>89</v>
      </c>
      <c r="C722" s="57">
        <v>43494</v>
      </c>
      <c r="D722" s="56" t="s">
        <v>131</v>
      </c>
      <c r="E722" s="56" t="s">
        <v>129</v>
      </c>
      <c r="F722" s="58" t="s">
        <v>106</v>
      </c>
      <c r="G722" s="58" t="s">
        <v>107</v>
      </c>
      <c r="H722" s="56" t="s">
        <v>129</v>
      </c>
      <c r="I722" s="59"/>
      <c r="J722" s="59">
        <f t="shared" si="158"/>
        <v>43524</v>
      </c>
      <c r="K722" s="56" t="s">
        <v>18</v>
      </c>
      <c r="L722" s="56" t="s">
        <v>14</v>
      </c>
      <c r="M722" s="60" t="s">
        <v>3431</v>
      </c>
      <c r="N722" s="56" t="s">
        <v>3433</v>
      </c>
      <c r="O722" s="61"/>
      <c r="P722" s="56" t="s">
        <v>108</v>
      </c>
      <c r="Q722" s="56" t="s">
        <v>96</v>
      </c>
      <c r="R722" s="57"/>
      <c r="S722" s="56" t="s">
        <v>108</v>
      </c>
      <c r="T722" s="56" t="s">
        <v>108</v>
      </c>
      <c r="U722" s="57"/>
      <c r="V722" s="62"/>
      <c r="W722" s="62">
        <v>0</v>
      </c>
      <c r="X722" s="57"/>
      <c r="Y722" s="56" t="s">
        <v>108</v>
      </c>
      <c r="Z722" s="56" t="s">
        <v>123</v>
      </c>
      <c r="AA722" s="57">
        <v>43502</v>
      </c>
      <c r="AB722" s="63" t="s">
        <v>147</v>
      </c>
      <c r="AC722" s="64" t="s">
        <v>3436</v>
      </c>
      <c r="AD722" s="65" t="s">
        <v>224</v>
      </c>
      <c r="AE722" s="65" t="s">
        <v>131</v>
      </c>
      <c r="AF722" s="66"/>
      <c r="AG722" s="66"/>
      <c r="AH722" s="67"/>
      <c r="AI722" s="68"/>
      <c r="AJ722" s="69">
        <f t="shared" si="1"/>
        <v>8</v>
      </c>
      <c r="AK722" s="70" t="str">
        <f t="shared" si="179"/>
        <v/>
      </c>
      <c r="AL722" s="71" t="s">
        <v>17409</v>
      </c>
      <c r="AM722" s="71"/>
      <c r="AN722" s="70">
        <f t="shared" si="180"/>
        <v>43504</v>
      </c>
      <c r="AO722" s="70"/>
      <c r="AP722" s="74">
        <f ca="1"/>
        <v>465</v>
      </c>
    </row>
    <row r="723" spans="1:42" ht="14.4">
      <c r="A723" s="55" t="s">
        <v>3443</v>
      </c>
      <c r="B723" s="56" t="s">
        <v>89</v>
      </c>
      <c r="C723" s="57">
        <v>43494</v>
      </c>
      <c r="D723" s="56" t="s">
        <v>131</v>
      </c>
      <c r="E723" s="56" t="s">
        <v>129</v>
      </c>
      <c r="F723" s="58" t="s">
        <v>106</v>
      </c>
      <c r="G723" s="58" t="s">
        <v>107</v>
      </c>
      <c r="H723" s="56" t="s">
        <v>129</v>
      </c>
      <c r="I723" s="59"/>
      <c r="J723" s="59">
        <f t="shared" si="158"/>
        <v>43524</v>
      </c>
      <c r="K723" s="56" t="s">
        <v>18</v>
      </c>
      <c r="L723" s="56" t="s">
        <v>14</v>
      </c>
      <c r="M723" s="60" t="s">
        <v>3431</v>
      </c>
      <c r="N723" s="56" t="s">
        <v>3445</v>
      </c>
      <c r="O723" s="61"/>
      <c r="P723" s="56" t="s">
        <v>108</v>
      </c>
      <c r="Q723" s="56" t="s">
        <v>96</v>
      </c>
      <c r="R723" s="57"/>
      <c r="S723" s="56" t="s">
        <v>108</v>
      </c>
      <c r="T723" s="56" t="s">
        <v>108</v>
      </c>
      <c r="U723" s="57"/>
      <c r="V723" s="62"/>
      <c r="W723" s="62">
        <v>0</v>
      </c>
      <c r="X723" s="57"/>
      <c r="Y723" s="56" t="s">
        <v>108</v>
      </c>
      <c r="Z723" s="56" t="s">
        <v>123</v>
      </c>
      <c r="AA723" s="57">
        <v>43502</v>
      </c>
      <c r="AB723" s="63" t="s">
        <v>147</v>
      </c>
      <c r="AC723" s="64" t="s">
        <v>3436</v>
      </c>
      <c r="AD723" s="65" t="s">
        <v>224</v>
      </c>
      <c r="AE723" s="65" t="s">
        <v>131</v>
      </c>
      <c r="AF723" s="66"/>
      <c r="AG723" s="66"/>
      <c r="AH723" s="67"/>
      <c r="AI723" s="68"/>
      <c r="AJ723" s="69">
        <f t="shared" si="1"/>
        <v>8</v>
      </c>
      <c r="AK723" s="70" t="str">
        <f t="shared" si="179"/>
        <v/>
      </c>
      <c r="AL723" s="71" t="s">
        <v>17409</v>
      </c>
      <c r="AM723" s="71"/>
      <c r="AN723" s="70">
        <f t="shared" si="180"/>
        <v>43504</v>
      </c>
      <c r="AO723" s="70"/>
      <c r="AP723" s="74">
        <f ca="1"/>
        <v>465</v>
      </c>
    </row>
    <row r="724" spans="1:42" ht="14.4">
      <c r="A724" s="55" t="s">
        <v>3448</v>
      </c>
      <c r="B724" s="56" t="s">
        <v>89</v>
      </c>
      <c r="C724" s="57">
        <v>43494</v>
      </c>
      <c r="D724" s="56" t="s">
        <v>131</v>
      </c>
      <c r="E724" s="56" t="s">
        <v>129</v>
      </c>
      <c r="F724" s="58" t="s">
        <v>106</v>
      </c>
      <c r="G724" s="58" t="s">
        <v>107</v>
      </c>
      <c r="H724" s="56" t="s">
        <v>129</v>
      </c>
      <c r="I724" s="59"/>
      <c r="J724" s="59">
        <f t="shared" si="158"/>
        <v>43524</v>
      </c>
      <c r="K724" s="56" t="s">
        <v>18</v>
      </c>
      <c r="L724" s="56" t="s">
        <v>14</v>
      </c>
      <c r="M724" s="60" t="s">
        <v>3449</v>
      </c>
      <c r="N724" s="56" t="s">
        <v>3450</v>
      </c>
      <c r="O724" s="56"/>
      <c r="P724" s="56" t="s">
        <v>108</v>
      </c>
      <c r="Q724" s="56" t="s">
        <v>96</v>
      </c>
      <c r="R724" s="57"/>
      <c r="S724" s="56" t="s">
        <v>108</v>
      </c>
      <c r="T724" s="56" t="s">
        <v>108</v>
      </c>
      <c r="U724" s="57"/>
      <c r="V724" s="62"/>
      <c r="W724" s="62">
        <v>0</v>
      </c>
      <c r="X724" s="57"/>
      <c r="Y724" s="56" t="s">
        <v>108</v>
      </c>
      <c r="Z724" s="56" t="s">
        <v>123</v>
      </c>
      <c r="AA724" s="57">
        <v>43494</v>
      </c>
      <c r="AB724" s="63" t="s">
        <v>127</v>
      </c>
      <c r="AC724" s="64" t="s">
        <v>3451</v>
      </c>
      <c r="AD724" s="65" t="s">
        <v>224</v>
      </c>
      <c r="AE724" s="65" t="s">
        <v>131</v>
      </c>
      <c r="AF724" s="66"/>
      <c r="AG724" s="66"/>
      <c r="AH724" s="67"/>
      <c r="AI724" s="68"/>
      <c r="AJ724" s="69">
        <f t="shared" si="1"/>
        <v>0</v>
      </c>
      <c r="AK724" s="70" t="str">
        <f t="shared" si="179"/>
        <v/>
      </c>
      <c r="AL724" s="71" t="s">
        <v>17409</v>
      </c>
      <c r="AM724" s="71"/>
      <c r="AN724" s="70">
        <f t="shared" si="180"/>
        <v>43504</v>
      </c>
      <c r="AO724" s="70"/>
      <c r="AP724" s="74">
        <f ca="1"/>
        <v>465</v>
      </c>
    </row>
    <row r="725" spans="1:42" ht="14.4">
      <c r="A725" s="55" t="s">
        <v>3452</v>
      </c>
      <c r="B725" s="56" t="s">
        <v>89</v>
      </c>
      <c r="C725" s="57">
        <v>43578</v>
      </c>
      <c r="D725" s="56" t="s">
        <v>90</v>
      </c>
      <c r="E725" s="56" t="s">
        <v>12</v>
      </c>
      <c r="F725" s="58" t="s">
        <v>106</v>
      </c>
      <c r="G725" s="58" t="s">
        <v>107</v>
      </c>
      <c r="H725" s="56" t="s">
        <v>12</v>
      </c>
      <c r="I725" s="57"/>
      <c r="J725" s="57">
        <f t="shared" si="158"/>
        <v>43608</v>
      </c>
      <c r="K725" s="56" t="s">
        <v>18</v>
      </c>
      <c r="L725" s="56" t="s">
        <v>14</v>
      </c>
      <c r="M725" s="60" t="s">
        <v>3457</v>
      </c>
      <c r="N725" s="56" t="s">
        <v>3458</v>
      </c>
      <c r="O725" s="61"/>
      <c r="P725" s="61"/>
      <c r="Q725" s="56" t="s">
        <v>96</v>
      </c>
      <c r="R725" s="57"/>
      <c r="S725" s="56"/>
      <c r="T725" s="56"/>
      <c r="U725" s="57"/>
      <c r="V725" s="62"/>
      <c r="W725" s="62" t="s">
        <v>108</v>
      </c>
      <c r="X725" s="57"/>
      <c r="Y725" s="56"/>
      <c r="Z725" s="56" t="s">
        <v>123</v>
      </c>
      <c r="AA725" s="57">
        <v>43594</v>
      </c>
      <c r="AB725" s="63"/>
      <c r="AC725" s="64" t="s">
        <v>3459</v>
      </c>
      <c r="AD725" s="56" t="s">
        <v>224</v>
      </c>
      <c r="AE725" s="56" t="s">
        <v>90</v>
      </c>
      <c r="AF725" s="61"/>
      <c r="AG725" s="61"/>
      <c r="AH725" s="67"/>
      <c r="AI725" s="68"/>
      <c r="AJ725" s="69">
        <f t="shared" si="1"/>
        <v>16</v>
      </c>
      <c r="AK725" s="70" t="str">
        <f t="shared" si="179"/>
        <v/>
      </c>
      <c r="AL725" s="71" t="s">
        <v>17409</v>
      </c>
      <c r="AM725" s="71"/>
      <c r="AN725" s="70">
        <f t="shared" si="180"/>
        <v>43588</v>
      </c>
      <c r="AO725" s="70"/>
      <c r="AP725" s="74">
        <f ca="1"/>
        <v>381</v>
      </c>
    </row>
    <row r="726" spans="1:42" ht="14.4">
      <c r="A726" s="55" t="s">
        <v>3460</v>
      </c>
      <c r="B726" s="56" t="s">
        <v>89</v>
      </c>
      <c r="C726" s="57">
        <v>43530</v>
      </c>
      <c r="D726" s="56" t="s">
        <v>90</v>
      </c>
      <c r="E726" s="56" t="s">
        <v>140</v>
      </c>
      <c r="F726" s="58" t="s">
        <v>106</v>
      </c>
      <c r="G726" s="58" t="s">
        <v>107</v>
      </c>
      <c r="H726" s="56" t="s">
        <v>140</v>
      </c>
      <c r="I726" s="57"/>
      <c r="J726" s="57">
        <f t="shared" si="158"/>
        <v>43560</v>
      </c>
      <c r="K726" s="56" t="s">
        <v>18</v>
      </c>
      <c r="L726" s="56" t="s">
        <v>14</v>
      </c>
      <c r="M726" s="60" t="s">
        <v>3461</v>
      </c>
      <c r="N726" s="56" t="s">
        <v>3211</v>
      </c>
      <c r="O726" s="56"/>
      <c r="P726" s="56" t="s">
        <v>108</v>
      </c>
      <c r="Q726" s="56" t="s">
        <v>96</v>
      </c>
      <c r="R726" s="57"/>
      <c r="S726" s="56" t="s">
        <v>108</v>
      </c>
      <c r="T726" s="56" t="s">
        <v>108</v>
      </c>
      <c r="U726" s="57"/>
      <c r="V726" s="62"/>
      <c r="W726" s="62" t="s">
        <v>108</v>
      </c>
      <c r="X726" s="57"/>
      <c r="Y726" s="56" t="s">
        <v>108</v>
      </c>
      <c r="Z726" s="56" t="s">
        <v>123</v>
      </c>
      <c r="AA726" s="57">
        <v>43530</v>
      </c>
      <c r="AB726" s="63" t="s">
        <v>168</v>
      </c>
      <c r="AC726" s="64" t="s">
        <v>3462</v>
      </c>
      <c r="AD726" s="65" t="s">
        <v>633</v>
      </c>
      <c r="AE726" s="65"/>
      <c r="AF726" s="66"/>
      <c r="AG726" s="66"/>
      <c r="AH726" s="67"/>
      <c r="AI726" s="68"/>
      <c r="AJ726" s="69">
        <f t="shared" si="1"/>
        <v>0</v>
      </c>
      <c r="AK726" s="70" t="str">
        <f t="shared" si="179"/>
        <v/>
      </c>
      <c r="AL726" s="71" t="s">
        <v>17409</v>
      </c>
      <c r="AM726" s="71"/>
      <c r="AN726" s="70">
        <f t="shared" si="180"/>
        <v>43540</v>
      </c>
      <c r="AO726" s="70"/>
      <c r="AP726" s="74">
        <f ca="1"/>
        <v>429</v>
      </c>
    </row>
    <row r="727" spans="1:42" ht="14.4">
      <c r="A727" s="55" t="s">
        <v>3463</v>
      </c>
      <c r="B727" s="56" t="s">
        <v>89</v>
      </c>
      <c r="C727" s="57">
        <v>43633</v>
      </c>
      <c r="D727" s="56" t="s">
        <v>90</v>
      </c>
      <c r="E727" s="56" t="s">
        <v>12</v>
      </c>
      <c r="F727" s="58" t="s">
        <v>106</v>
      </c>
      <c r="G727" s="58" t="s">
        <v>107</v>
      </c>
      <c r="H727" s="56" t="s">
        <v>12</v>
      </c>
      <c r="I727" s="59"/>
      <c r="J727" s="59">
        <f t="shared" si="158"/>
        <v>43663</v>
      </c>
      <c r="K727" s="56" t="s">
        <v>18</v>
      </c>
      <c r="L727" s="56" t="s">
        <v>18</v>
      </c>
      <c r="M727" s="60" t="s">
        <v>3464</v>
      </c>
      <c r="N727" s="56" t="s">
        <v>3465</v>
      </c>
      <c r="O727" s="56" t="s">
        <v>33</v>
      </c>
      <c r="P727" s="56" t="s">
        <v>3466</v>
      </c>
      <c r="Q727" s="56" t="s">
        <v>17</v>
      </c>
      <c r="R727" s="57"/>
      <c r="S727" s="56"/>
      <c r="T727" s="56"/>
      <c r="U727" s="59"/>
      <c r="V727" s="77"/>
      <c r="W727" s="62" t="s">
        <v>122</v>
      </c>
      <c r="X727" s="59"/>
      <c r="Y727" s="61"/>
      <c r="Z727" s="56" t="s">
        <v>121</v>
      </c>
      <c r="AA727" s="57">
        <v>43633</v>
      </c>
      <c r="AB727" s="75"/>
      <c r="AC727" s="64"/>
      <c r="AD727" s="65" t="s">
        <v>97</v>
      </c>
      <c r="AE727" s="56" t="s">
        <v>90</v>
      </c>
      <c r="AF727" s="61"/>
      <c r="AG727" s="61"/>
      <c r="AH727" s="67"/>
      <c r="AI727" s="68"/>
      <c r="AJ727" s="69">
        <f t="shared" si="1"/>
        <v>0</v>
      </c>
      <c r="AK727" s="70" t="str">
        <f t="shared" si="179"/>
        <v/>
      </c>
      <c r="AL727" s="71" t="s">
        <v>17409</v>
      </c>
      <c r="AM727" s="71"/>
      <c r="AN727" s="70">
        <f t="shared" si="180"/>
        <v>43643</v>
      </c>
      <c r="AO727" s="70"/>
      <c r="AP727" s="74">
        <f ca="1"/>
        <v>326</v>
      </c>
    </row>
    <row r="728" spans="1:42" ht="14.4">
      <c r="A728" s="55" t="s">
        <v>3467</v>
      </c>
      <c r="B728" s="56" t="s">
        <v>89</v>
      </c>
      <c r="C728" s="57">
        <v>43581</v>
      </c>
      <c r="D728" s="56" t="s">
        <v>90</v>
      </c>
      <c r="E728" s="56" t="s">
        <v>12</v>
      </c>
      <c r="F728" s="58" t="s">
        <v>106</v>
      </c>
      <c r="G728" s="58" t="s">
        <v>107</v>
      </c>
      <c r="H728" s="56" t="s">
        <v>12</v>
      </c>
      <c r="I728" s="57"/>
      <c r="J728" s="57">
        <f t="shared" si="158"/>
        <v>43611</v>
      </c>
      <c r="K728" s="56" t="s">
        <v>18</v>
      </c>
      <c r="L728" s="56" t="s">
        <v>18</v>
      </c>
      <c r="M728" s="60" t="s">
        <v>3468</v>
      </c>
      <c r="N728" s="56" t="s">
        <v>3469</v>
      </c>
      <c r="O728" s="56" t="s">
        <v>44</v>
      </c>
      <c r="P728" s="56" t="s">
        <v>3470</v>
      </c>
      <c r="Q728" s="56" t="s">
        <v>17</v>
      </c>
      <c r="R728" s="57"/>
      <c r="S728" s="56"/>
      <c r="T728" s="56"/>
      <c r="U728" s="57"/>
      <c r="V728" s="62"/>
      <c r="W728" s="62" t="s">
        <v>122</v>
      </c>
      <c r="X728" s="57"/>
      <c r="Y728" s="61"/>
      <c r="Z728" s="56" t="s">
        <v>121</v>
      </c>
      <c r="AA728" s="57">
        <v>43581</v>
      </c>
      <c r="AB728" s="75"/>
      <c r="AC728" s="64"/>
      <c r="AD728" s="65" t="s">
        <v>97</v>
      </c>
      <c r="AE728" s="56" t="s">
        <v>90</v>
      </c>
      <c r="AF728" s="61"/>
      <c r="AG728" s="61"/>
      <c r="AH728" s="67"/>
      <c r="AI728" s="68"/>
      <c r="AJ728" s="69">
        <f t="shared" si="1"/>
        <v>0</v>
      </c>
      <c r="AK728" s="70" t="str">
        <f t="shared" si="179"/>
        <v/>
      </c>
      <c r="AL728" s="71" t="s">
        <v>17409</v>
      </c>
      <c r="AM728" s="71"/>
      <c r="AN728" s="70">
        <f t="shared" si="180"/>
        <v>43591</v>
      </c>
      <c r="AO728" s="70"/>
      <c r="AP728" s="74">
        <f ca="1"/>
        <v>378</v>
      </c>
    </row>
    <row r="729" spans="1:42" ht="14.4">
      <c r="A729" s="55" t="s">
        <v>3471</v>
      </c>
      <c r="B729" s="56" t="s">
        <v>89</v>
      </c>
      <c r="C729" s="57">
        <v>43551</v>
      </c>
      <c r="D729" s="56" t="s">
        <v>131</v>
      </c>
      <c r="E729" s="56" t="s">
        <v>140</v>
      </c>
      <c r="F729" s="58" t="s">
        <v>106</v>
      </c>
      <c r="G729" s="58" t="s">
        <v>107</v>
      </c>
      <c r="H729" s="56" t="s">
        <v>140</v>
      </c>
      <c r="I729" s="57"/>
      <c r="J729" s="57">
        <f t="shared" si="158"/>
        <v>43581</v>
      </c>
      <c r="K729" s="56" t="s">
        <v>18</v>
      </c>
      <c r="L729" s="56" t="s">
        <v>14</v>
      </c>
      <c r="M729" s="60" t="s">
        <v>3472</v>
      </c>
      <c r="N729" s="56" t="s">
        <v>3473</v>
      </c>
      <c r="O729" s="56" t="s">
        <v>137</v>
      </c>
      <c r="P729" s="56" t="s">
        <v>3474</v>
      </c>
      <c r="Q729" s="56" t="s">
        <v>17</v>
      </c>
      <c r="R729" s="57"/>
      <c r="S729" s="56" t="s">
        <v>108</v>
      </c>
      <c r="T729" s="56" t="s">
        <v>108</v>
      </c>
      <c r="U729" s="57"/>
      <c r="V729" s="62"/>
      <c r="W729" s="62" t="s">
        <v>108</v>
      </c>
      <c r="X729" s="57"/>
      <c r="Y729" s="56" t="s">
        <v>108</v>
      </c>
      <c r="Z729" s="56" t="s">
        <v>123</v>
      </c>
      <c r="AA729" s="57">
        <v>43556</v>
      </c>
      <c r="AB729" s="63" t="s">
        <v>168</v>
      </c>
      <c r="AC729" s="60" t="s">
        <v>3475</v>
      </c>
      <c r="AD729" s="56" t="s">
        <v>118</v>
      </c>
      <c r="AE729" s="56"/>
      <c r="AF729" s="61"/>
      <c r="AG729" s="61"/>
      <c r="AH729" s="67"/>
      <c r="AI729" s="68"/>
      <c r="AJ729" s="69">
        <f t="shared" si="1"/>
        <v>5</v>
      </c>
      <c r="AK729" s="70" t="str">
        <f t="shared" si="179"/>
        <v/>
      </c>
      <c r="AL729" s="71" t="s">
        <v>17409</v>
      </c>
      <c r="AM729" s="71"/>
      <c r="AN729" s="70">
        <f t="shared" si="180"/>
        <v>43561</v>
      </c>
      <c r="AO729" s="70"/>
      <c r="AP729" s="74">
        <f ca="1"/>
        <v>408</v>
      </c>
    </row>
    <row r="730" spans="1:42" ht="14.4">
      <c r="A730" s="55" t="s">
        <v>3476</v>
      </c>
      <c r="B730" s="56" t="s">
        <v>89</v>
      </c>
      <c r="C730" s="57">
        <v>43551</v>
      </c>
      <c r="D730" s="56" t="s">
        <v>131</v>
      </c>
      <c r="E730" s="56" t="s">
        <v>140</v>
      </c>
      <c r="F730" s="58" t="s">
        <v>106</v>
      </c>
      <c r="G730" s="58" t="s">
        <v>107</v>
      </c>
      <c r="H730" s="56" t="s">
        <v>140</v>
      </c>
      <c r="I730" s="57"/>
      <c r="J730" s="57">
        <f t="shared" si="158"/>
        <v>43581</v>
      </c>
      <c r="K730" s="56" t="s">
        <v>18</v>
      </c>
      <c r="L730" s="56" t="s">
        <v>14</v>
      </c>
      <c r="M730" s="60" t="s">
        <v>3472</v>
      </c>
      <c r="N730" s="56" t="s">
        <v>3473</v>
      </c>
      <c r="O730" s="56" t="s">
        <v>137</v>
      </c>
      <c r="P730" s="56" t="s">
        <v>3477</v>
      </c>
      <c r="Q730" s="56" t="s">
        <v>17</v>
      </c>
      <c r="R730" s="57"/>
      <c r="S730" s="56" t="s">
        <v>108</v>
      </c>
      <c r="T730" s="56" t="s">
        <v>108</v>
      </c>
      <c r="U730" s="57"/>
      <c r="V730" s="62"/>
      <c r="W730" s="62" t="s">
        <v>108</v>
      </c>
      <c r="X730" s="57"/>
      <c r="Y730" s="56" t="s">
        <v>108</v>
      </c>
      <c r="Z730" s="56" t="s">
        <v>123</v>
      </c>
      <c r="AA730" s="57">
        <v>43556</v>
      </c>
      <c r="AB730" s="63" t="s">
        <v>168</v>
      </c>
      <c r="AC730" s="60" t="s">
        <v>3478</v>
      </c>
      <c r="AD730" s="56" t="s">
        <v>118</v>
      </c>
      <c r="AE730" s="56"/>
      <c r="AF730" s="61"/>
      <c r="AG730" s="61"/>
      <c r="AH730" s="67"/>
      <c r="AI730" s="68"/>
      <c r="AJ730" s="69">
        <f t="shared" si="1"/>
        <v>5</v>
      </c>
      <c r="AK730" s="70" t="str">
        <f t="shared" si="179"/>
        <v/>
      </c>
      <c r="AL730" s="71" t="s">
        <v>17409</v>
      </c>
      <c r="AM730" s="71"/>
      <c r="AN730" s="70">
        <f t="shared" si="180"/>
        <v>43561</v>
      </c>
      <c r="AO730" s="70"/>
      <c r="AP730" s="74">
        <f ca="1"/>
        <v>408</v>
      </c>
    </row>
    <row r="731" spans="1:42" ht="14.4">
      <c r="A731" s="55" t="s">
        <v>3479</v>
      </c>
      <c r="B731" s="56" t="s">
        <v>89</v>
      </c>
      <c r="C731" s="57">
        <v>43593</v>
      </c>
      <c r="D731" s="56" t="s">
        <v>90</v>
      </c>
      <c r="E731" s="56" t="s">
        <v>140</v>
      </c>
      <c r="F731" s="58" t="s">
        <v>106</v>
      </c>
      <c r="G731" s="58" t="s">
        <v>107</v>
      </c>
      <c r="H731" s="56" t="s">
        <v>140</v>
      </c>
      <c r="I731" s="57"/>
      <c r="J731" s="57">
        <f t="shared" si="158"/>
        <v>43623</v>
      </c>
      <c r="K731" s="56" t="s">
        <v>18</v>
      </c>
      <c r="L731" s="56" t="s">
        <v>18</v>
      </c>
      <c r="M731" s="60" t="s">
        <v>3480</v>
      </c>
      <c r="N731" s="94" t="s">
        <v>3481</v>
      </c>
      <c r="O731" s="56" t="s">
        <v>13</v>
      </c>
      <c r="P731" s="56" t="s">
        <v>3482</v>
      </c>
      <c r="Q731" s="56" t="s">
        <v>17</v>
      </c>
      <c r="R731" s="57"/>
      <c r="S731" s="56" t="s">
        <v>108</v>
      </c>
      <c r="T731" s="56" t="s">
        <v>108</v>
      </c>
      <c r="U731" s="57"/>
      <c r="V731" s="62"/>
      <c r="W731" s="62">
        <v>0</v>
      </c>
      <c r="X731" s="57"/>
      <c r="Y731" s="56" t="s">
        <v>108</v>
      </c>
      <c r="Z731" s="56" t="s">
        <v>121</v>
      </c>
      <c r="AA731" s="57">
        <v>43593</v>
      </c>
      <c r="AB731" s="63" t="s">
        <v>155</v>
      </c>
      <c r="AC731" s="64" t="s">
        <v>3483</v>
      </c>
      <c r="AD731" s="65" t="s">
        <v>97</v>
      </c>
      <c r="AE731" s="56" t="s">
        <v>90</v>
      </c>
      <c r="AF731" s="61"/>
      <c r="AG731" s="61"/>
      <c r="AH731" s="67"/>
      <c r="AI731" s="68"/>
      <c r="AJ731" s="69">
        <f t="shared" si="1"/>
        <v>0</v>
      </c>
      <c r="AK731" s="70" t="str">
        <f t="shared" si="179"/>
        <v/>
      </c>
      <c r="AL731" s="71" t="s">
        <v>17409</v>
      </c>
      <c r="AM731" s="71"/>
      <c r="AN731" s="70">
        <f t="shared" si="180"/>
        <v>43603</v>
      </c>
      <c r="AO731" s="70"/>
      <c r="AP731" s="74">
        <f ca="1"/>
        <v>366</v>
      </c>
    </row>
    <row r="732" spans="1:42" ht="14.4">
      <c r="A732" s="55" t="s">
        <v>3484</v>
      </c>
      <c r="B732" s="56" t="s">
        <v>89</v>
      </c>
      <c r="C732" s="57">
        <v>43670</v>
      </c>
      <c r="D732" s="56" t="s">
        <v>90</v>
      </c>
      <c r="E732" s="56" t="s">
        <v>12</v>
      </c>
      <c r="F732" s="58" t="s">
        <v>106</v>
      </c>
      <c r="G732" s="58" t="s">
        <v>107</v>
      </c>
      <c r="H732" s="56" t="s">
        <v>12</v>
      </c>
      <c r="I732" s="57"/>
      <c r="J732" s="57">
        <f t="shared" si="158"/>
        <v>43700</v>
      </c>
      <c r="K732" s="56" t="s">
        <v>18</v>
      </c>
      <c r="L732" s="56" t="s">
        <v>18</v>
      </c>
      <c r="M732" s="60" t="s">
        <v>3485</v>
      </c>
      <c r="N732" s="56"/>
      <c r="O732" s="56" t="s">
        <v>355</v>
      </c>
      <c r="P732" s="56" t="s">
        <v>3486</v>
      </c>
      <c r="Q732" s="56" t="s">
        <v>541</v>
      </c>
      <c r="R732" s="57"/>
      <c r="S732" s="56"/>
      <c r="T732" s="56"/>
      <c r="U732" s="57"/>
      <c r="V732" s="62"/>
      <c r="W732" s="62" t="s">
        <v>122</v>
      </c>
      <c r="X732" s="57"/>
      <c r="Y732" s="56"/>
      <c r="Z732" s="56" t="s">
        <v>121</v>
      </c>
      <c r="AA732" s="57">
        <v>43672</v>
      </c>
      <c r="AB732" s="63"/>
      <c r="AC732" s="64"/>
      <c r="AD732" s="65" t="s">
        <v>97</v>
      </c>
      <c r="AE732" s="56" t="s">
        <v>90</v>
      </c>
      <c r="AF732" s="61"/>
      <c r="AG732" s="61"/>
      <c r="AH732" s="67"/>
      <c r="AI732" s="68"/>
      <c r="AJ732" s="69">
        <f t="shared" si="1"/>
        <v>2</v>
      </c>
      <c r="AK732" s="70" t="str">
        <f t="shared" si="179"/>
        <v/>
      </c>
      <c r="AL732" s="71" t="s">
        <v>17409</v>
      </c>
      <c r="AM732" s="71"/>
      <c r="AN732" s="70">
        <f t="shared" si="180"/>
        <v>43680</v>
      </c>
      <c r="AO732" s="70"/>
      <c r="AP732" s="74">
        <f ca="1"/>
        <v>289</v>
      </c>
    </row>
    <row r="733" spans="1:42" ht="14.4">
      <c r="A733" s="55" t="s">
        <v>3487</v>
      </c>
      <c r="B733" s="56" t="s">
        <v>89</v>
      </c>
      <c r="C733" s="57">
        <v>43599</v>
      </c>
      <c r="D733" s="56" t="s">
        <v>90</v>
      </c>
      <c r="E733" s="56" t="s">
        <v>12</v>
      </c>
      <c r="F733" s="58" t="s">
        <v>106</v>
      </c>
      <c r="G733" s="58" t="s">
        <v>107</v>
      </c>
      <c r="H733" s="56" t="s">
        <v>12</v>
      </c>
      <c r="I733" s="59"/>
      <c r="J733" s="59">
        <f t="shared" si="158"/>
        <v>43629</v>
      </c>
      <c r="K733" s="56" t="s">
        <v>18</v>
      </c>
      <c r="L733" s="56" t="s">
        <v>14</v>
      </c>
      <c r="M733" s="60" t="s">
        <v>3488</v>
      </c>
      <c r="N733" s="56" t="s">
        <v>3489</v>
      </c>
      <c r="O733" s="56" t="s">
        <v>22</v>
      </c>
      <c r="P733" s="56" t="s">
        <v>3490</v>
      </c>
      <c r="Q733" s="56" t="s">
        <v>17</v>
      </c>
      <c r="R733" s="57"/>
      <c r="S733" s="56"/>
      <c r="T733" s="56"/>
      <c r="U733" s="59"/>
      <c r="V733" s="77"/>
      <c r="W733" s="77"/>
      <c r="X733" s="59"/>
      <c r="Y733" s="61"/>
      <c r="Z733" s="56" t="s">
        <v>123</v>
      </c>
      <c r="AA733" s="57">
        <v>43606</v>
      </c>
      <c r="AB733" s="75"/>
      <c r="AC733" s="64" t="s">
        <v>3491</v>
      </c>
      <c r="AD733" s="56" t="s">
        <v>179</v>
      </c>
      <c r="AE733" s="56" t="s">
        <v>90</v>
      </c>
      <c r="AF733" s="61"/>
      <c r="AG733" s="61"/>
      <c r="AH733" s="67"/>
      <c r="AI733" s="68"/>
      <c r="AJ733" s="69">
        <f t="shared" si="1"/>
        <v>7</v>
      </c>
      <c r="AK733" s="70" t="str">
        <f t="shared" si="179"/>
        <v/>
      </c>
      <c r="AL733" s="71" t="s">
        <v>17409</v>
      </c>
      <c r="AM733" s="71"/>
      <c r="AN733" s="70">
        <f t="shared" si="180"/>
        <v>43609</v>
      </c>
      <c r="AO733" s="70"/>
      <c r="AP733" s="74">
        <f ca="1"/>
        <v>360</v>
      </c>
    </row>
    <row r="734" spans="1:42" ht="14.4">
      <c r="A734" s="55" t="s">
        <v>3492</v>
      </c>
      <c r="B734" s="56" t="s">
        <v>89</v>
      </c>
      <c r="C734" s="57">
        <v>43587</v>
      </c>
      <c r="D734" s="56" t="s">
        <v>90</v>
      </c>
      <c r="E734" s="56" t="s">
        <v>135</v>
      </c>
      <c r="F734" s="58" t="s">
        <v>214</v>
      </c>
      <c r="G734" s="58" t="s">
        <v>136</v>
      </c>
      <c r="H734" s="56" t="s">
        <v>135</v>
      </c>
      <c r="I734" s="59"/>
      <c r="J734" s="59">
        <f t="shared" si="158"/>
        <v>43617</v>
      </c>
      <c r="K734" s="56" t="s">
        <v>18</v>
      </c>
      <c r="L734" s="56" t="s">
        <v>18</v>
      </c>
      <c r="M734" s="60" t="s">
        <v>3493</v>
      </c>
      <c r="N734" s="56" t="s">
        <v>3494</v>
      </c>
      <c r="O734" s="56" t="s">
        <v>16</v>
      </c>
      <c r="P734" s="56" t="s">
        <v>3495</v>
      </c>
      <c r="Q734" s="56" t="s">
        <v>96</v>
      </c>
      <c r="R734" s="59"/>
      <c r="S734" s="56" t="s">
        <v>108</v>
      </c>
      <c r="T734" s="56" t="s">
        <v>108</v>
      </c>
      <c r="U734" s="59"/>
      <c r="V734" s="77"/>
      <c r="W734" s="62" t="s">
        <v>122</v>
      </c>
      <c r="X734" s="59"/>
      <c r="Y734" s="56" t="s">
        <v>108</v>
      </c>
      <c r="Z734" s="56" t="s">
        <v>121</v>
      </c>
      <c r="AA734" s="57">
        <v>43587</v>
      </c>
      <c r="AB734" s="75"/>
      <c r="AC734" s="64"/>
      <c r="AD734" s="65" t="s">
        <v>97</v>
      </c>
      <c r="AE734" s="56"/>
      <c r="AF734" s="61"/>
      <c r="AG734" s="61"/>
      <c r="AH734" s="67"/>
      <c r="AI734" s="68"/>
      <c r="AJ734" s="69">
        <f t="shared" si="1"/>
        <v>0</v>
      </c>
      <c r="AK734" s="70" t="str">
        <f t="shared" si="179"/>
        <v/>
      </c>
      <c r="AL734" s="71" t="s">
        <v>17409</v>
      </c>
      <c r="AM734" s="71"/>
      <c r="AN734" s="70">
        <f t="shared" si="180"/>
        <v>43597</v>
      </c>
      <c r="AO734" s="70"/>
      <c r="AP734" s="74">
        <f ca="1"/>
        <v>372</v>
      </c>
    </row>
    <row r="735" spans="1:42" ht="14.4">
      <c r="A735" s="55" t="s">
        <v>3496</v>
      </c>
      <c r="B735" s="56" t="s">
        <v>89</v>
      </c>
      <c r="C735" s="57">
        <v>43662</v>
      </c>
      <c r="D735" s="56" t="s">
        <v>131</v>
      </c>
      <c r="E735" s="56" t="s">
        <v>129</v>
      </c>
      <c r="F735" s="58" t="s">
        <v>106</v>
      </c>
      <c r="G735" s="58" t="s">
        <v>107</v>
      </c>
      <c r="H735" s="56" t="s">
        <v>129</v>
      </c>
      <c r="I735" s="57"/>
      <c r="J735" s="57">
        <f t="shared" si="158"/>
        <v>43692</v>
      </c>
      <c r="K735" s="56" t="s">
        <v>18</v>
      </c>
      <c r="L735" s="56" t="s">
        <v>14</v>
      </c>
      <c r="M735" s="60" t="s">
        <v>3497</v>
      </c>
      <c r="N735" s="56" t="s">
        <v>3498</v>
      </c>
      <c r="O735" s="56"/>
      <c r="P735" s="56" t="s">
        <v>108</v>
      </c>
      <c r="Q735" s="56" t="s">
        <v>130</v>
      </c>
      <c r="R735" s="57"/>
      <c r="S735" s="56" t="s">
        <v>108</v>
      </c>
      <c r="T735" s="56" t="s">
        <v>108</v>
      </c>
      <c r="U735" s="57"/>
      <c r="V735" s="62"/>
      <c r="W735" s="62" t="s">
        <v>108</v>
      </c>
      <c r="X735" s="57"/>
      <c r="Y735" s="56" t="s">
        <v>108</v>
      </c>
      <c r="Z735" s="56" t="s">
        <v>123</v>
      </c>
      <c r="AA735" s="57">
        <v>43662</v>
      </c>
      <c r="AB735" s="63" t="s">
        <v>163</v>
      </c>
      <c r="AC735" s="64" t="s">
        <v>3499</v>
      </c>
      <c r="AD735" s="56" t="s">
        <v>224</v>
      </c>
      <c r="AE735" s="56" t="s">
        <v>131</v>
      </c>
      <c r="AF735" s="61"/>
      <c r="AG735" s="61"/>
      <c r="AH735" s="67"/>
      <c r="AI735" s="68"/>
      <c r="AJ735" s="69">
        <f t="shared" si="1"/>
        <v>0</v>
      </c>
      <c r="AK735" s="70" t="str">
        <f t="shared" si="179"/>
        <v/>
      </c>
      <c r="AL735" s="71" t="s">
        <v>17409</v>
      </c>
      <c r="AM735" s="71"/>
      <c r="AN735" s="70">
        <f t="shared" si="180"/>
        <v>43672</v>
      </c>
      <c r="AO735" s="70"/>
      <c r="AP735" s="74">
        <f ca="1"/>
        <v>297</v>
      </c>
    </row>
    <row r="736" spans="1:42" ht="14.4">
      <c r="A736" s="55" t="s">
        <v>3500</v>
      </c>
      <c r="B736" s="56" t="s">
        <v>89</v>
      </c>
      <c r="C736" s="57">
        <v>43678</v>
      </c>
      <c r="D736" s="56" t="s">
        <v>131</v>
      </c>
      <c r="E736" s="56" t="s">
        <v>129</v>
      </c>
      <c r="F736" s="58" t="s">
        <v>106</v>
      </c>
      <c r="G736" s="58" t="s">
        <v>107</v>
      </c>
      <c r="H736" s="56" t="s">
        <v>129</v>
      </c>
      <c r="I736" s="59"/>
      <c r="J736" s="59">
        <f t="shared" si="158"/>
        <v>43708</v>
      </c>
      <c r="K736" s="56" t="s">
        <v>18</v>
      </c>
      <c r="L736" s="56" t="s">
        <v>14</v>
      </c>
      <c r="M736" s="60" t="s">
        <v>3501</v>
      </c>
      <c r="N736" s="56" t="s">
        <v>3502</v>
      </c>
      <c r="O736" s="56"/>
      <c r="P736" s="56" t="s">
        <v>108</v>
      </c>
      <c r="Q736" s="56" t="s">
        <v>130</v>
      </c>
      <c r="R736" s="59"/>
      <c r="S736" s="56" t="s">
        <v>108</v>
      </c>
      <c r="T736" s="56" t="s">
        <v>108</v>
      </c>
      <c r="U736" s="59"/>
      <c r="V736" s="77"/>
      <c r="W736" s="62" t="s">
        <v>108</v>
      </c>
      <c r="X736" s="59"/>
      <c r="Y736" s="56" t="s">
        <v>108</v>
      </c>
      <c r="Z736" s="56" t="s">
        <v>123</v>
      </c>
      <c r="AA736" s="57">
        <v>43683</v>
      </c>
      <c r="AB736" s="63" t="s">
        <v>124</v>
      </c>
      <c r="AC736" s="64" t="s">
        <v>3503</v>
      </c>
      <c r="AD736" s="56" t="s">
        <v>224</v>
      </c>
      <c r="AE736" s="56" t="s">
        <v>131</v>
      </c>
      <c r="AF736" s="61"/>
      <c r="AG736" s="61"/>
      <c r="AH736" s="67"/>
      <c r="AI736" s="68"/>
      <c r="AJ736" s="69">
        <f t="shared" si="1"/>
        <v>5</v>
      </c>
      <c r="AK736" s="70" t="str">
        <f t="shared" si="179"/>
        <v/>
      </c>
      <c r="AL736" s="71" t="s">
        <v>17409</v>
      </c>
      <c r="AM736" s="71"/>
      <c r="AN736" s="70">
        <f t="shared" si="180"/>
        <v>43688</v>
      </c>
      <c r="AO736" s="70"/>
      <c r="AP736" s="74">
        <f ca="1"/>
        <v>281</v>
      </c>
    </row>
    <row r="737" spans="1:42" ht="14.4">
      <c r="A737" s="55" t="s">
        <v>3504</v>
      </c>
      <c r="B737" s="56" t="s">
        <v>89</v>
      </c>
      <c r="C737" s="57">
        <v>43808</v>
      </c>
      <c r="D737" s="56" t="s">
        <v>90</v>
      </c>
      <c r="E737" s="56" t="s">
        <v>129</v>
      </c>
      <c r="F737" s="58" t="s">
        <v>106</v>
      </c>
      <c r="G737" s="58" t="s">
        <v>107</v>
      </c>
      <c r="H737" s="56" t="s">
        <v>129</v>
      </c>
      <c r="I737" s="59"/>
      <c r="J737" s="59">
        <f t="shared" si="158"/>
        <v>43838</v>
      </c>
      <c r="K737" s="56" t="s">
        <v>18</v>
      </c>
      <c r="L737" s="56" t="s">
        <v>14</v>
      </c>
      <c r="M737" s="60" t="s">
        <v>3505</v>
      </c>
      <c r="N737" s="56"/>
      <c r="O737" s="56"/>
      <c r="P737" s="56" t="s">
        <v>108</v>
      </c>
      <c r="Q737" s="56" t="s">
        <v>288</v>
      </c>
      <c r="R737" s="59"/>
      <c r="S737" s="56" t="s">
        <v>108</v>
      </c>
      <c r="T737" s="56" t="s">
        <v>108</v>
      </c>
      <c r="U737" s="57"/>
      <c r="V737" s="77"/>
      <c r="W737" s="62" t="s">
        <v>108</v>
      </c>
      <c r="X737" s="59"/>
      <c r="Y737" s="56" t="s">
        <v>108</v>
      </c>
      <c r="Z737" s="56" t="s">
        <v>123</v>
      </c>
      <c r="AA737" s="57">
        <v>43808</v>
      </c>
      <c r="AB737" s="63" t="s">
        <v>238</v>
      </c>
      <c r="AC737" s="64" t="s">
        <v>3506</v>
      </c>
      <c r="AD737" s="56" t="s">
        <v>224</v>
      </c>
      <c r="AE737" s="56" t="s">
        <v>90</v>
      </c>
      <c r="AF737" s="61"/>
      <c r="AG737" s="61"/>
      <c r="AH737" s="67"/>
      <c r="AI737" s="68"/>
      <c r="AJ737" s="69">
        <f t="shared" si="1"/>
        <v>0</v>
      </c>
      <c r="AK737" s="70"/>
      <c r="AL737" s="71"/>
      <c r="AM737" s="71"/>
      <c r="AN737" s="70"/>
      <c r="AO737" s="70"/>
      <c r="AP737" s="74">
        <f ca="1"/>
        <v>151</v>
      </c>
    </row>
    <row r="738" spans="1:42" ht="14.4">
      <c r="A738" s="55" t="s">
        <v>3507</v>
      </c>
      <c r="B738" s="56" t="s">
        <v>89</v>
      </c>
      <c r="C738" s="57">
        <v>43535</v>
      </c>
      <c r="D738" s="56" t="s">
        <v>90</v>
      </c>
      <c r="E738" s="56" t="s">
        <v>276</v>
      </c>
      <c r="F738" s="58" t="s">
        <v>214</v>
      </c>
      <c r="G738" s="58" t="s">
        <v>214</v>
      </c>
      <c r="H738" s="56" t="s">
        <v>276</v>
      </c>
      <c r="I738" s="57"/>
      <c r="J738" s="57">
        <f t="shared" si="158"/>
        <v>43565</v>
      </c>
      <c r="K738" s="56" t="s">
        <v>18</v>
      </c>
      <c r="L738" s="56" t="s">
        <v>18</v>
      </c>
      <c r="M738" s="60" t="s">
        <v>3508</v>
      </c>
      <c r="N738" s="56"/>
      <c r="O738" s="56"/>
      <c r="P738" s="56" t="s">
        <v>3509</v>
      </c>
      <c r="Q738" s="56" t="s">
        <v>96</v>
      </c>
      <c r="R738" s="59"/>
      <c r="S738" s="56" t="s">
        <v>108</v>
      </c>
      <c r="T738" s="56" t="s">
        <v>108</v>
      </c>
      <c r="U738" s="57"/>
      <c r="V738" s="77"/>
      <c r="W738" s="77"/>
      <c r="X738" s="57"/>
      <c r="Y738" s="61"/>
      <c r="Z738" s="56" t="s">
        <v>121</v>
      </c>
      <c r="AA738" s="57">
        <v>43544</v>
      </c>
      <c r="AB738" s="63"/>
      <c r="AC738" s="64" t="s">
        <v>3510</v>
      </c>
      <c r="AD738" s="65" t="s">
        <v>97</v>
      </c>
      <c r="AE738" s="65"/>
      <c r="AF738" s="66"/>
      <c r="AG738" s="66"/>
      <c r="AH738" s="67"/>
      <c r="AI738" s="68"/>
      <c r="AJ738" s="69">
        <f t="shared" si="1"/>
        <v>9</v>
      </c>
      <c r="AK738" s="70" t="str">
        <f t="shared" ref="AK738:AK747" si="181">IF(R738="","",SUM(R738+30))</f>
        <v/>
      </c>
      <c r="AL738" s="71" t="s">
        <v>17409</v>
      </c>
      <c r="AM738" s="71"/>
      <c r="AN738" s="70">
        <f t="shared" ref="AN738:AN746" si="182">IF(C738="","",SUM(C738+10))</f>
        <v>43545</v>
      </c>
      <c r="AO738" s="70"/>
      <c r="AP738" s="74">
        <f ca="1"/>
        <v>424</v>
      </c>
    </row>
    <row r="739" spans="1:42" ht="14.4">
      <c r="A739" s="55" t="s">
        <v>3511</v>
      </c>
      <c r="B739" s="56" t="s">
        <v>89</v>
      </c>
      <c r="C739" s="57">
        <v>43705</v>
      </c>
      <c r="D739" s="56" t="s">
        <v>119</v>
      </c>
      <c r="E739" s="56" t="s">
        <v>140</v>
      </c>
      <c r="F739" s="58" t="s">
        <v>106</v>
      </c>
      <c r="G739" s="58" t="s">
        <v>107</v>
      </c>
      <c r="H739" s="56" t="s">
        <v>140</v>
      </c>
      <c r="I739" s="59"/>
      <c r="J739" s="59">
        <f t="shared" si="158"/>
        <v>43735</v>
      </c>
      <c r="K739" s="56" t="s">
        <v>18</v>
      </c>
      <c r="L739" s="56" t="s">
        <v>18</v>
      </c>
      <c r="M739" s="60" t="s">
        <v>3512</v>
      </c>
      <c r="N739" s="56" t="s">
        <v>3513</v>
      </c>
      <c r="O739" s="56" t="s">
        <v>13</v>
      </c>
      <c r="P739" s="56" t="s">
        <v>3514</v>
      </c>
      <c r="Q739" s="56" t="s">
        <v>17</v>
      </c>
      <c r="R739" s="57"/>
      <c r="S739" s="56" t="s">
        <v>108</v>
      </c>
      <c r="T739" s="56" t="s">
        <v>108</v>
      </c>
      <c r="U739" s="59"/>
      <c r="V739" s="77"/>
      <c r="W739" s="62">
        <v>0</v>
      </c>
      <c r="X739" s="59"/>
      <c r="Y739" s="56" t="s">
        <v>108</v>
      </c>
      <c r="Z739" s="56" t="s">
        <v>121</v>
      </c>
      <c r="AA739" s="57">
        <v>43718</v>
      </c>
      <c r="AB739" s="63" t="s">
        <v>289</v>
      </c>
      <c r="AC739" s="64" t="s">
        <v>3515</v>
      </c>
      <c r="AD739" s="65" t="s">
        <v>97</v>
      </c>
      <c r="AE739" s="56" t="s">
        <v>90</v>
      </c>
      <c r="AF739" s="61"/>
      <c r="AG739" s="61"/>
      <c r="AH739" s="67"/>
      <c r="AI739" s="68"/>
      <c r="AJ739" s="69">
        <f t="shared" si="1"/>
        <v>13</v>
      </c>
      <c r="AK739" s="70" t="str">
        <f t="shared" si="181"/>
        <v/>
      </c>
      <c r="AL739" s="71" t="s">
        <v>17409</v>
      </c>
      <c r="AM739" s="71"/>
      <c r="AN739" s="70">
        <f t="shared" si="182"/>
        <v>43715</v>
      </c>
      <c r="AO739" s="70"/>
      <c r="AP739" s="74">
        <f ca="1"/>
        <v>254</v>
      </c>
    </row>
    <row r="740" spans="1:42" ht="14.4">
      <c r="A740" s="55" t="s">
        <v>3516</v>
      </c>
      <c r="B740" s="56" t="s">
        <v>89</v>
      </c>
      <c r="C740" s="57">
        <v>43672</v>
      </c>
      <c r="D740" s="56" t="s">
        <v>90</v>
      </c>
      <c r="E740" s="56" t="s">
        <v>112</v>
      </c>
      <c r="F740" s="58" t="s">
        <v>106</v>
      </c>
      <c r="G740" s="58" t="s">
        <v>113</v>
      </c>
      <c r="H740" s="56" t="s">
        <v>112</v>
      </c>
      <c r="I740" s="59"/>
      <c r="J740" s="59">
        <f t="shared" si="158"/>
        <v>43702</v>
      </c>
      <c r="K740" s="56" t="s">
        <v>18</v>
      </c>
      <c r="L740" s="56" t="s">
        <v>14</v>
      </c>
      <c r="M740" s="60" t="s">
        <v>3517</v>
      </c>
      <c r="N740" s="56" t="s">
        <v>3518</v>
      </c>
      <c r="O740" s="56" t="s">
        <v>271</v>
      </c>
      <c r="P740" s="56" t="s">
        <v>3519</v>
      </c>
      <c r="Q740" s="56" t="s">
        <v>116</v>
      </c>
      <c r="R740" s="57">
        <v>43676</v>
      </c>
      <c r="S740" s="56" t="s">
        <v>18</v>
      </c>
      <c r="T740" s="56" t="s">
        <v>108</v>
      </c>
      <c r="U740" s="57">
        <v>43718</v>
      </c>
      <c r="V740" s="77"/>
      <c r="W740" s="62">
        <v>21</v>
      </c>
      <c r="X740" s="57">
        <v>43718</v>
      </c>
      <c r="Y740" s="56" t="s">
        <v>108</v>
      </c>
      <c r="Z740" s="56" t="s">
        <v>121</v>
      </c>
      <c r="AA740" s="57">
        <v>43676</v>
      </c>
      <c r="AB740" s="63"/>
      <c r="AC740" s="64" t="s">
        <v>3520</v>
      </c>
      <c r="AD740" s="65" t="s">
        <v>97</v>
      </c>
      <c r="AE740" s="56" t="s">
        <v>111</v>
      </c>
      <c r="AF740" s="61"/>
      <c r="AG740" s="61"/>
      <c r="AH740" s="67"/>
      <c r="AI740" s="68"/>
      <c r="AJ740" s="69">
        <f t="shared" si="1"/>
        <v>4</v>
      </c>
      <c r="AK740" s="70">
        <f t="shared" si="181"/>
        <v>43706</v>
      </c>
      <c r="AL740" s="71">
        <v>30</v>
      </c>
      <c r="AM740" s="71"/>
      <c r="AN740" s="70">
        <f t="shared" si="182"/>
        <v>43682</v>
      </c>
      <c r="AO740" s="70"/>
      <c r="AP740" s="74">
        <f ca="1"/>
        <v>287</v>
      </c>
    </row>
    <row r="741" spans="1:42" ht="14.4">
      <c r="A741" s="55" t="s">
        <v>3521</v>
      </c>
      <c r="B741" s="56" t="s">
        <v>89</v>
      </c>
      <c r="C741" s="57">
        <v>43489</v>
      </c>
      <c r="D741" s="56" t="s">
        <v>90</v>
      </c>
      <c r="E741" s="56" t="s">
        <v>140</v>
      </c>
      <c r="F741" s="58" t="s">
        <v>106</v>
      </c>
      <c r="G741" s="58" t="s">
        <v>107</v>
      </c>
      <c r="H741" s="56" t="s">
        <v>140</v>
      </c>
      <c r="I741" s="57"/>
      <c r="J741" s="57">
        <f t="shared" si="158"/>
        <v>43519</v>
      </c>
      <c r="K741" s="56" t="s">
        <v>18</v>
      </c>
      <c r="L741" s="56" t="s">
        <v>18</v>
      </c>
      <c r="M741" s="60" t="s">
        <v>3522</v>
      </c>
      <c r="N741" s="56" t="s">
        <v>1711</v>
      </c>
      <c r="O741" s="56" t="s">
        <v>20</v>
      </c>
      <c r="P741" s="56" t="s">
        <v>1712</v>
      </c>
      <c r="Q741" s="56" t="s">
        <v>826</v>
      </c>
      <c r="R741" s="57"/>
      <c r="S741" s="56" t="s">
        <v>108</v>
      </c>
      <c r="T741" s="56" t="s">
        <v>108</v>
      </c>
      <c r="U741" s="57"/>
      <c r="V741" s="62"/>
      <c r="W741" s="62">
        <v>0</v>
      </c>
      <c r="X741" s="57"/>
      <c r="Y741" s="56" t="s">
        <v>108</v>
      </c>
      <c r="Z741" s="56" t="s">
        <v>121</v>
      </c>
      <c r="AA741" s="57">
        <v>43489</v>
      </c>
      <c r="AB741" s="63" t="s">
        <v>127</v>
      </c>
      <c r="AC741" s="64" t="s">
        <v>3523</v>
      </c>
      <c r="AD741" s="65" t="s">
        <v>97</v>
      </c>
      <c r="AE741" s="65" t="s">
        <v>90</v>
      </c>
      <c r="AF741" s="66"/>
      <c r="AG741" s="66"/>
      <c r="AH741" s="67"/>
      <c r="AI741" s="68"/>
      <c r="AJ741" s="69">
        <f t="shared" si="1"/>
        <v>0</v>
      </c>
      <c r="AK741" s="70" t="str">
        <f t="shared" si="181"/>
        <v/>
      </c>
      <c r="AL741" s="71" t="s">
        <v>17409</v>
      </c>
      <c r="AM741" s="71"/>
      <c r="AN741" s="70">
        <f t="shared" si="182"/>
        <v>43499</v>
      </c>
      <c r="AO741" s="70"/>
      <c r="AP741" s="74">
        <f ca="1"/>
        <v>470</v>
      </c>
    </row>
    <row r="742" spans="1:42" ht="14.4">
      <c r="A742" s="55" t="s">
        <v>3524</v>
      </c>
      <c r="B742" s="56" t="s">
        <v>89</v>
      </c>
      <c r="C742" s="57">
        <v>43600</v>
      </c>
      <c r="D742" s="56" t="s">
        <v>90</v>
      </c>
      <c r="E742" s="56" t="s">
        <v>140</v>
      </c>
      <c r="F742" s="58" t="s">
        <v>106</v>
      </c>
      <c r="G742" s="58" t="s">
        <v>107</v>
      </c>
      <c r="H742" s="56" t="s">
        <v>140</v>
      </c>
      <c r="I742" s="59"/>
      <c r="J742" s="59">
        <f t="shared" si="158"/>
        <v>43630</v>
      </c>
      <c r="K742" s="56" t="s">
        <v>18</v>
      </c>
      <c r="L742" s="56" t="s">
        <v>18</v>
      </c>
      <c r="M742" s="60" t="s">
        <v>3525</v>
      </c>
      <c r="N742" s="56" t="s">
        <v>3526</v>
      </c>
      <c r="O742" s="56" t="s">
        <v>13</v>
      </c>
      <c r="P742" s="56" t="s">
        <v>3527</v>
      </c>
      <c r="Q742" s="56" t="s">
        <v>17</v>
      </c>
      <c r="R742" s="59"/>
      <c r="S742" s="56" t="s">
        <v>108</v>
      </c>
      <c r="T742" s="56" t="s">
        <v>108</v>
      </c>
      <c r="U742" s="59"/>
      <c r="V742" s="77"/>
      <c r="W742" s="62">
        <v>0</v>
      </c>
      <c r="X742" s="59"/>
      <c r="Y742" s="56" t="s">
        <v>108</v>
      </c>
      <c r="Z742" s="56" t="s">
        <v>121</v>
      </c>
      <c r="AA742" s="57">
        <v>43600</v>
      </c>
      <c r="AB742" s="63" t="s">
        <v>155</v>
      </c>
      <c r="AC742" s="64" t="s">
        <v>3528</v>
      </c>
      <c r="AD742" s="65" t="s">
        <v>97</v>
      </c>
      <c r="AE742" s="56" t="s">
        <v>90</v>
      </c>
      <c r="AF742" s="61"/>
      <c r="AG742" s="61"/>
      <c r="AH742" s="67"/>
      <c r="AI742" s="68"/>
      <c r="AJ742" s="69">
        <f t="shared" si="1"/>
        <v>0</v>
      </c>
      <c r="AK742" s="70" t="str">
        <f t="shared" si="181"/>
        <v/>
      </c>
      <c r="AL742" s="71" t="s">
        <v>17409</v>
      </c>
      <c r="AM742" s="71"/>
      <c r="AN742" s="70">
        <f t="shared" si="182"/>
        <v>43610</v>
      </c>
      <c r="AO742" s="70"/>
      <c r="AP742" s="74">
        <f ca="1"/>
        <v>359</v>
      </c>
    </row>
    <row r="743" spans="1:42" ht="14.4">
      <c r="A743" s="55" t="s">
        <v>3529</v>
      </c>
      <c r="B743" s="56" t="s">
        <v>89</v>
      </c>
      <c r="C743" s="57">
        <v>43518</v>
      </c>
      <c r="D743" s="56" t="s">
        <v>90</v>
      </c>
      <c r="E743" s="56" t="s">
        <v>140</v>
      </c>
      <c r="F743" s="58" t="s">
        <v>106</v>
      </c>
      <c r="G743" s="58" t="s">
        <v>107</v>
      </c>
      <c r="H743" s="56" t="s">
        <v>140</v>
      </c>
      <c r="I743" s="57"/>
      <c r="J743" s="57">
        <f t="shared" si="158"/>
        <v>43548</v>
      </c>
      <c r="K743" s="56" t="s">
        <v>18</v>
      </c>
      <c r="L743" s="56" t="s">
        <v>18</v>
      </c>
      <c r="M743" s="60" t="s">
        <v>3530</v>
      </c>
      <c r="N743" s="56" t="s">
        <v>2090</v>
      </c>
      <c r="O743" s="56" t="s">
        <v>249</v>
      </c>
      <c r="P743" s="56" t="s">
        <v>3531</v>
      </c>
      <c r="Q743" s="56" t="s">
        <v>28</v>
      </c>
      <c r="R743" s="57"/>
      <c r="S743" s="56" t="s">
        <v>108</v>
      </c>
      <c r="T743" s="56" t="s">
        <v>108</v>
      </c>
      <c r="U743" s="57"/>
      <c r="V743" s="62"/>
      <c r="W743" s="62">
        <v>0</v>
      </c>
      <c r="X743" s="57"/>
      <c r="Y743" s="56" t="s">
        <v>108</v>
      </c>
      <c r="Z743" s="56" t="s">
        <v>121</v>
      </c>
      <c r="AA743" s="57">
        <v>43538</v>
      </c>
      <c r="AB743" s="63" t="s">
        <v>147</v>
      </c>
      <c r="AC743" s="60" t="s">
        <v>3532</v>
      </c>
      <c r="AD743" s="65" t="s">
        <v>97</v>
      </c>
      <c r="AE743" s="65" t="s">
        <v>131</v>
      </c>
      <c r="AF743" s="66"/>
      <c r="AG743" s="66"/>
      <c r="AH743" s="67"/>
      <c r="AI743" s="68"/>
      <c r="AJ743" s="69">
        <f t="shared" si="1"/>
        <v>20</v>
      </c>
      <c r="AK743" s="70" t="str">
        <f t="shared" si="181"/>
        <v/>
      </c>
      <c r="AL743" s="71" t="s">
        <v>17409</v>
      </c>
      <c r="AM743" s="71"/>
      <c r="AN743" s="70">
        <f t="shared" si="182"/>
        <v>43528</v>
      </c>
      <c r="AO743" s="70"/>
      <c r="AP743" s="74">
        <f ca="1"/>
        <v>441</v>
      </c>
    </row>
    <row r="744" spans="1:42" ht="14.4">
      <c r="A744" s="55" t="s">
        <v>3533</v>
      </c>
      <c r="B744" s="56" t="s">
        <v>89</v>
      </c>
      <c r="C744" s="57">
        <v>43657</v>
      </c>
      <c r="D744" s="56" t="s">
        <v>90</v>
      </c>
      <c r="E744" s="56" t="s">
        <v>91</v>
      </c>
      <c r="F744" s="58" t="s">
        <v>92</v>
      </c>
      <c r="G744" s="58" t="s">
        <v>93</v>
      </c>
      <c r="H744" s="56" t="s">
        <v>91</v>
      </c>
      <c r="I744" s="57"/>
      <c r="J744" s="57">
        <f t="shared" si="158"/>
        <v>43687</v>
      </c>
      <c r="K744" s="56" t="s">
        <v>18</v>
      </c>
      <c r="L744" s="56" t="s">
        <v>18</v>
      </c>
      <c r="M744" s="60" t="s">
        <v>3534</v>
      </c>
      <c r="N744" s="56" t="s">
        <v>3535</v>
      </c>
      <c r="O744" s="56" t="s">
        <v>95</v>
      </c>
      <c r="P744" s="56" t="s">
        <v>3536</v>
      </c>
      <c r="Q744" s="56" t="s">
        <v>96</v>
      </c>
      <c r="R744" s="57"/>
      <c r="S744" s="56"/>
      <c r="T744" s="56"/>
      <c r="U744" s="57"/>
      <c r="V744" s="62"/>
      <c r="W744" s="62"/>
      <c r="X744" s="57"/>
      <c r="Y744" s="56"/>
      <c r="Z744" s="56" t="s">
        <v>121</v>
      </c>
      <c r="AA744" s="57">
        <v>43676</v>
      </c>
      <c r="AB744" s="63"/>
      <c r="AC744" s="64"/>
      <c r="AD744" s="65" t="s">
        <v>97</v>
      </c>
      <c r="AE744" s="56" t="s">
        <v>90</v>
      </c>
      <c r="AF744" s="61"/>
      <c r="AG744" s="61"/>
      <c r="AH744" s="67"/>
      <c r="AI744" s="68"/>
      <c r="AJ744" s="69">
        <f t="shared" si="1"/>
        <v>19</v>
      </c>
      <c r="AK744" s="70" t="str">
        <f t="shared" si="181"/>
        <v/>
      </c>
      <c r="AL744" s="71" t="s">
        <v>17409</v>
      </c>
      <c r="AM744" s="71"/>
      <c r="AN744" s="70">
        <f t="shared" si="182"/>
        <v>43667</v>
      </c>
      <c r="AO744" s="70"/>
      <c r="AP744" s="74">
        <f ca="1"/>
        <v>302</v>
      </c>
    </row>
    <row r="745" spans="1:42" ht="14.4">
      <c r="A745" s="55" t="s">
        <v>3537</v>
      </c>
      <c r="B745" s="56" t="s">
        <v>89</v>
      </c>
      <c r="C745" s="57">
        <v>43670</v>
      </c>
      <c r="D745" s="56" t="s">
        <v>90</v>
      </c>
      <c r="E745" s="56" t="s">
        <v>135</v>
      </c>
      <c r="F745" s="58" t="s">
        <v>214</v>
      </c>
      <c r="G745" s="58" t="s">
        <v>136</v>
      </c>
      <c r="H745" s="56" t="s">
        <v>135</v>
      </c>
      <c r="I745" s="57"/>
      <c r="J745" s="57">
        <f t="shared" si="158"/>
        <v>43700</v>
      </c>
      <c r="K745" s="56" t="s">
        <v>18</v>
      </c>
      <c r="L745" s="56"/>
      <c r="M745" s="60" t="s">
        <v>3538</v>
      </c>
      <c r="N745" s="56" t="s">
        <v>3539</v>
      </c>
      <c r="O745" s="56" t="s">
        <v>137</v>
      </c>
      <c r="P745" s="56" t="s">
        <v>3540</v>
      </c>
      <c r="Q745" s="56" t="s">
        <v>96</v>
      </c>
      <c r="R745" s="57"/>
      <c r="S745" s="56"/>
      <c r="T745" s="56"/>
      <c r="U745" s="57"/>
      <c r="V745" s="62"/>
      <c r="W745" s="62"/>
      <c r="X745" s="57"/>
      <c r="Y745" s="56"/>
      <c r="Z745" s="56" t="s">
        <v>121</v>
      </c>
      <c r="AA745" s="57">
        <v>43675</v>
      </c>
      <c r="AB745" s="75"/>
      <c r="AC745" s="64" t="s">
        <v>3541</v>
      </c>
      <c r="AD745" s="65" t="s">
        <v>97</v>
      </c>
      <c r="AE745" s="56" t="s">
        <v>90</v>
      </c>
      <c r="AF745" s="61"/>
      <c r="AG745" s="61"/>
      <c r="AH745" s="67"/>
      <c r="AI745" s="68"/>
      <c r="AJ745" s="69">
        <f t="shared" si="1"/>
        <v>5</v>
      </c>
      <c r="AK745" s="70" t="str">
        <f t="shared" si="181"/>
        <v/>
      </c>
      <c r="AL745" s="71" t="s">
        <v>17409</v>
      </c>
      <c r="AM745" s="71"/>
      <c r="AN745" s="70">
        <f t="shared" si="182"/>
        <v>43680</v>
      </c>
      <c r="AO745" s="70"/>
      <c r="AP745" s="74">
        <f ca="1"/>
        <v>289</v>
      </c>
    </row>
    <row r="746" spans="1:42" ht="14.4">
      <c r="A746" s="55" t="s">
        <v>3542</v>
      </c>
      <c r="B746" s="56" t="s">
        <v>89</v>
      </c>
      <c r="C746" s="57">
        <v>43662</v>
      </c>
      <c r="D746" s="56" t="s">
        <v>90</v>
      </c>
      <c r="E746" s="56" t="s">
        <v>129</v>
      </c>
      <c r="F746" s="58" t="s">
        <v>106</v>
      </c>
      <c r="G746" s="58" t="s">
        <v>214</v>
      </c>
      <c r="H746" s="56" t="s">
        <v>276</v>
      </c>
      <c r="I746" s="57">
        <v>43663</v>
      </c>
      <c r="J746" s="57">
        <f t="shared" si="158"/>
        <v>43692</v>
      </c>
      <c r="K746" s="56" t="s">
        <v>18</v>
      </c>
      <c r="L746" s="56" t="s">
        <v>14</v>
      </c>
      <c r="M746" s="60" t="s">
        <v>3543</v>
      </c>
      <c r="N746" s="56"/>
      <c r="O746" s="56"/>
      <c r="P746" s="56"/>
      <c r="Q746" s="56"/>
      <c r="R746" s="57"/>
      <c r="S746" s="56" t="s">
        <v>108</v>
      </c>
      <c r="T746" s="56" t="s">
        <v>108</v>
      </c>
      <c r="U746" s="57"/>
      <c r="V746" s="62"/>
      <c r="W746" s="62" t="s">
        <v>108</v>
      </c>
      <c r="X746" s="57"/>
      <c r="Y746" s="56" t="s">
        <v>108</v>
      </c>
      <c r="Z746" s="56" t="s">
        <v>123</v>
      </c>
      <c r="AA746" s="57">
        <v>43668</v>
      </c>
      <c r="AB746" s="63"/>
      <c r="AC746" s="64" t="s">
        <v>3544</v>
      </c>
      <c r="AD746" s="56" t="s">
        <v>118</v>
      </c>
      <c r="AE746" s="56"/>
      <c r="AF746" s="61"/>
      <c r="AG746" s="61"/>
      <c r="AH746" s="67"/>
      <c r="AI746" s="68"/>
      <c r="AJ746" s="69">
        <f t="shared" si="1"/>
        <v>6</v>
      </c>
      <c r="AK746" s="70" t="str">
        <f t="shared" si="181"/>
        <v/>
      </c>
      <c r="AL746" s="71" t="s">
        <v>17409</v>
      </c>
      <c r="AM746" s="71"/>
      <c r="AN746" s="70">
        <f t="shared" si="182"/>
        <v>43672</v>
      </c>
      <c r="AO746" s="70"/>
      <c r="AP746" s="74">
        <f ca="1"/>
        <v>297</v>
      </c>
    </row>
    <row r="747" spans="1:42" ht="14.4">
      <c r="A747" s="55" t="s">
        <v>3545</v>
      </c>
      <c r="B747" s="56" t="s">
        <v>89</v>
      </c>
      <c r="C747" s="57">
        <v>43761</v>
      </c>
      <c r="D747" s="56" t="s">
        <v>90</v>
      </c>
      <c r="E747" s="56" t="s">
        <v>276</v>
      </c>
      <c r="F747" s="58" t="s">
        <v>214</v>
      </c>
      <c r="G747" s="58" t="s">
        <v>214</v>
      </c>
      <c r="H747" s="56" t="s">
        <v>276</v>
      </c>
      <c r="I747" s="59"/>
      <c r="J747" s="59">
        <f t="shared" si="158"/>
        <v>43791</v>
      </c>
      <c r="K747" s="56"/>
      <c r="L747" s="56"/>
      <c r="M747" s="60" t="s">
        <v>3546</v>
      </c>
      <c r="N747" s="56" t="s">
        <v>3546</v>
      </c>
      <c r="O747" s="56"/>
      <c r="P747" s="56"/>
      <c r="Q747" s="56" t="s">
        <v>217</v>
      </c>
      <c r="R747" s="59"/>
      <c r="S747" s="56"/>
      <c r="T747" s="56"/>
      <c r="U747" s="57"/>
      <c r="V747" s="77"/>
      <c r="W747" s="77"/>
      <c r="X747" s="59"/>
      <c r="Y747" s="61"/>
      <c r="Z747" s="61"/>
      <c r="AA747" s="57">
        <v>43866</v>
      </c>
      <c r="AB747" s="75"/>
      <c r="AC747" s="64" t="s">
        <v>3547</v>
      </c>
      <c r="AD747" s="56" t="s">
        <v>179</v>
      </c>
      <c r="AE747" s="56"/>
      <c r="AF747" s="61"/>
      <c r="AG747" s="61"/>
      <c r="AH747" s="67"/>
      <c r="AI747" s="68"/>
      <c r="AJ747" s="69">
        <f t="shared" si="1"/>
        <v>105</v>
      </c>
      <c r="AK747" s="70" t="str">
        <f t="shared" si="181"/>
        <v/>
      </c>
      <c r="AL747" s="71" t="s">
        <v>17409</v>
      </c>
      <c r="AM747" s="71"/>
      <c r="AN747" s="70"/>
      <c r="AO747" s="70"/>
      <c r="AP747" s="74">
        <f ca="1"/>
        <v>198</v>
      </c>
    </row>
    <row r="748" spans="1:42" ht="14.4">
      <c r="A748" s="55" t="s">
        <v>3548</v>
      </c>
      <c r="B748" s="56" t="s">
        <v>89</v>
      </c>
      <c r="C748" s="57">
        <v>43805</v>
      </c>
      <c r="D748" s="56" t="s">
        <v>119</v>
      </c>
      <c r="E748" s="56" t="s">
        <v>297</v>
      </c>
      <c r="F748" s="58" t="s">
        <v>106</v>
      </c>
      <c r="G748" s="58" t="s">
        <v>107</v>
      </c>
      <c r="H748" s="56" t="s">
        <v>140</v>
      </c>
      <c r="I748" s="59"/>
      <c r="J748" s="59">
        <f t="shared" si="158"/>
        <v>43835</v>
      </c>
      <c r="K748" s="56" t="s">
        <v>18</v>
      </c>
      <c r="L748" s="56" t="s">
        <v>14</v>
      </c>
      <c r="M748" s="60" t="s">
        <v>3549</v>
      </c>
      <c r="N748" s="56" t="s">
        <v>3550</v>
      </c>
      <c r="O748" s="56"/>
      <c r="P748" s="56" t="s">
        <v>108</v>
      </c>
      <c r="Q748" s="56" t="s">
        <v>237</v>
      </c>
      <c r="R748" s="59"/>
      <c r="S748" s="56" t="s">
        <v>108</v>
      </c>
      <c r="T748" s="56" t="s">
        <v>108</v>
      </c>
      <c r="U748" s="57"/>
      <c r="V748" s="77"/>
      <c r="W748" s="62" t="s">
        <v>108</v>
      </c>
      <c r="X748" s="59"/>
      <c r="Y748" s="56" t="s">
        <v>108</v>
      </c>
      <c r="Z748" s="56" t="s">
        <v>108</v>
      </c>
      <c r="AA748" s="57">
        <v>43808</v>
      </c>
      <c r="AB748" s="63" t="s">
        <v>238</v>
      </c>
      <c r="AC748" s="64" t="s">
        <v>3551</v>
      </c>
      <c r="AD748" s="56" t="s">
        <v>224</v>
      </c>
      <c r="AE748" s="56"/>
      <c r="AF748" s="61"/>
      <c r="AG748" s="61"/>
      <c r="AH748" s="67"/>
      <c r="AI748" s="68"/>
      <c r="AJ748" s="69">
        <f t="shared" si="1"/>
        <v>3</v>
      </c>
      <c r="AK748" s="70"/>
      <c r="AL748" s="71"/>
      <c r="AM748" s="71"/>
      <c r="AN748" s="70"/>
      <c r="AO748" s="70"/>
      <c r="AP748" s="74">
        <f ca="1"/>
        <v>154</v>
      </c>
    </row>
    <row r="749" spans="1:42" ht="26.5">
      <c r="A749" s="55" t="s">
        <v>3552</v>
      </c>
      <c r="B749" s="56" t="s">
        <v>89</v>
      </c>
      <c r="C749" s="57">
        <v>43720</v>
      </c>
      <c r="D749" s="56" t="s">
        <v>90</v>
      </c>
      <c r="E749" s="56" t="s">
        <v>140</v>
      </c>
      <c r="F749" s="58" t="s">
        <v>106</v>
      </c>
      <c r="G749" s="58" t="s">
        <v>107</v>
      </c>
      <c r="H749" s="56" t="s">
        <v>140</v>
      </c>
      <c r="I749" s="59"/>
      <c r="J749" s="59">
        <f t="shared" si="158"/>
        <v>43750</v>
      </c>
      <c r="K749" s="56" t="s">
        <v>18</v>
      </c>
      <c r="L749" s="56" t="s">
        <v>18</v>
      </c>
      <c r="M749" s="60" t="s">
        <v>3553</v>
      </c>
      <c r="N749" s="56" t="s">
        <v>3554</v>
      </c>
      <c r="O749" s="56" t="s">
        <v>355</v>
      </c>
      <c r="P749" s="56" t="s">
        <v>3555</v>
      </c>
      <c r="Q749" s="56" t="s">
        <v>17</v>
      </c>
      <c r="R749" s="57"/>
      <c r="S749" s="56" t="s">
        <v>108</v>
      </c>
      <c r="T749" s="56" t="s">
        <v>108</v>
      </c>
      <c r="U749" s="59"/>
      <c r="V749" s="77"/>
      <c r="W749" s="62">
        <v>0</v>
      </c>
      <c r="X749" s="59"/>
      <c r="Y749" s="56" t="s">
        <v>108</v>
      </c>
      <c r="Z749" s="56" t="s">
        <v>121</v>
      </c>
      <c r="AA749" s="57">
        <v>43726</v>
      </c>
      <c r="AB749" s="63" t="s">
        <v>289</v>
      </c>
      <c r="AC749" s="60" t="s">
        <v>3556</v>
      </c>
      <c r="AD749" s="65" t="s">
        <v>97</v>
      </c>
      <c r="AE749" s="56" t="s">
        <v>90</v>
      </c>
      <c r="AF749" s="61"/>
      <c r="AG749" s="61"/>
      <c r="AH749" s="67"/>
      <c r="AI749" s="68"/>
      <c r="AJ749" s="69">
        <f t="shared" si="1"/>
        <v>6</v>
      </c>
      <c r="AK749" s="70" t="str">
        <f>IF(R749="","",SUM(R749+30))</f>
        <v/>
      </c>
      <c r="AL749" s="71" t="s">
        <v>17409</v>
      </c>
      <c r="AM749" s="71"/>
      <c r="AN749" s="70">
        <f>IF(C749="","",SUM(C749+10))</f>
        <v>43730</v>
      </c>
      <c r="AO749" s="70"/>
      <c r="AP749" s="74">
        <f ca="1"/>
        <v>239</v>
      </c>
    </row>
    <row r="750" spans="1:42" ht="14.4">
      <c r="A750" s="55" t="s">
        <v>3558</v>
      </c>
      <c r="B750" s="56" t="s">
        <v>89</v>
      </c>
      <c r="C750" s="57">
        <v>43789</v>
      </c>
      <c r="D750" s="56" t="s">
        <v>90</v>
      </c>
      <c r="E750" s="56" t="s">
        <v>12</v>
      </c>
      <c r="F750" s="58" t="s">
        <v>106</v>
      </c>
      <c r="G750" s="58" t="s">
        <v>107</v>
      </c>
      <c r="H750" s="56" t="s">
        <v>12</v>
      </c>
      <c r="I750" s="59"/>
      <c r="J750" s="59">
        <f t="shared" si="158"/>
        <v>43819</v>
      </c>
      <c r="K750" s="56" t="s">
        <v>18</v>
      </c>
      <c r="L750" s="56" t="s">
        <v>18</v>
      </c>
      <c r="M750" s="60" t="s">
        <v>3559</v>
      </c>
      <c r="N750" s="56"/>
      <c r="O750" s="56" t="s">
        <v>266</v>
      </c>
      <c r="P750" s="56" t="s">
        <v>3560</v>
      </c>
      <c r="Q750" s="56" t="s">
        <v>17</v>
      </c>
      <c r="R750" s="59"/>
      <c r="S750" s="56"/>
      <c r="T750" s="56"/>
      <c r="U750" s="57"/>
      <c r="V750" s="77"/>
      <c r="W750" s="77"/>
      <c r="X750" s="59"/>
      <c r="Y750" s="61"/>
      <c r="Z750" s="56" t="s">
        <v>121</v>
      </c>
      <c r="AA750" s="57">
        <v>43790</v>
      </c>
      <c r="AB750" s="75"/>
      <c r="AC750" s="64"/>
      <c r="AD750" s="56" t="s">
        <v>97</v>
      </c>
      <c r="AE750" s="56" t="s">
        <v>90</v>
      </c>
      <c r="AF750" s="61"/>
      <c r="AG750" s="61"/>
      <c r="AH750" s="67"/>
      <c r="AI750" s="68"/>
      <c r="AJ750" s="69">
        <f t="shared" si="1"/>
        <v>1</v>
      </c>
      <c r="AK750" s="70"/>
      <c r="AL750" s="71"/>
      <c r="AM750" s="71"/>
      <c r="AN750" s="70"/>
      <c r="AO750" s="70"/>
      <c r="AP750" s="74">
        <f ca="1"/>
        <v>170</v>
      </c>
    </row>
    <row r="751" spans="1:42" ht="14.4">
      <c r="A751" s="55" t="s">
        <v>3561</v>
      </c>
      <c r="B751" s="56" t="s">
        <v>89</v>
      </c>
      <c r="C751" s="57">
        <v>43508</v>
      </c>
      <c r="D751" s="56" t="s">
        <v>90</v>
      </c>
      <c r="E751" s="56" t="s">
        <v>112</v>
      </c>
      <c r="F751" s="58" t="s">
        <v>106</v>
      </c>
      <c r="G751" s="58" t="s">
        <v>113</v>
      </c>
      <c r="H751" s="56" t="s">
        <v>112</v>
      </c>
      <c r="I751" s="57"/>
      <c r="J751" s="57">
        <f t="shared" si="158"/>
        <v>43538</v>
      </c>
      <c r="K751" s="56" t="s">
        <v>18</v>
      </c>
      <c r="L751" s="56" t="s">
        <v>14</v>
      </c>
      <c r="M751" s="60" t="s">
        <v>3562</v>
      </c>
      <c r="N751" s="56" t="s">
        <v>3563</v>
      </c>
      <c r="O751" s="56" t="s">
        <v>22</v>
      </c>
      <c r="P751" s="56" t="s">
        <v>3564</v>
      </c>
      <c r="Q751" s="56" t="s">
        <v>116</v>
      </c>
      <c r="R751" s="57">
        <v>43515</v>
      </c>
      <c r="S751" s="56" t="s">
        <v>108</v>
      </c>
      <c r="T751" s="56" t="s">
        <v>108</v>
      </c>
      <c r="U751" s="57"/>
      <c r="V751" s="62"/>
      <c r="W751" s="62" t="s">
        <v>108</v>
      </c>
      <c r="X751" s="57"/>
      <c r="Y751" s="56" t="s">
        <v>108</v>
      </c>
      <c r="Z751" s="56" t="s">
        <v>123</v>
      </c>
      <c r="AA751" s="57">
        <v>43515</v>
      </c>
      <c r="AB751" s="63" t="s">
        <v>147</v>
      </c>
      <c r="AC751" s="64" t="s">
        <v>257</v>
      </c>
      <c r="AD751" s="65" t="s">
        <v>118</v>
      </c>
      <c r="AE751" s="65"/>
      <c r="AF751" s="66"/>
      <c r="AG751" s="66"/>
      <c r="AH751" s="67"/>
      <c r="AI751" s="68"/>
      <c r="AJ751" s="69">
        <f t="shared" si="1"/>
        <v>7</v>
      </c>
      <c r="AK751" s="70">
        <f t="shared" ref="AK751:AK756" si="183">IF(R751="","",SUM(R751+30))</f>
        <v>43545</v>
      </c>
      <c r="AL751" s="71">
        <v>30</v>
      </c>
      <c r="AM751" s="71"/>
      <c r="AN751" s="70">
        <f t="shared" ref="AN751:AN756" si="184">IF(C751="","",SUM(C751+10))</f>
        <v>43518</v>
      </c>
      <c r="AO751" s="70"/>
      <c r="AP751" s="74">
        <f ca="1"/>
        <v>451</v>
      </c>
    </row>
    <row r="752" spans="1:42" ht="14.4">
      <c r="A752" s="55" t="s">
        <v>3565</v>
      </c>
      <c r="B752" s="106" t="s">
        <v>89</v>
      </c>
      <c r="C752" s="57">
        <v>43664</v>
      </c>
      <c r="D752" s="56" t="s">
        <v>90</v>
      </c>
      <c r="E752" s="56" t="s">
        <v>276</v>
      </c>
      <c r="F752" s="58" t="s">
        <v>214</v>
      </c>
      <c r="G752" s="58" t="s">
        <v>214</v>
      </c>
      <c r="H752" s="56" t="s">
        <v>276</v>
      </c>
      <c r="I752" s="57"/>
      <c r="J752" s="57">
        <f t="shared" si="158"/>
        <v>43694</v>
      </c>
      <c r="K752" s="56" t="s">
        <v>14</v>
      </c>
      <c r="L752" s="56" t="s">
        <v>14</v>
      </c>
      <c r="M752" s="60" t="s">
        <v>3566</v>
      </c>
      <c r="N752" s="56" t="s">
        <v>3566</v>
      </c>
      <c r="O752" s="56"/>
      <c r="P752" s="56"/>
      <c r="Q752" s="56"/>
      <c r="R752" s="57"/>
      <c r="S752" s="56" t="s">
        <v>108</v>
      </c>
      <c r="T752" s="56" t="s">
        <v>108</v>
      </c>
      <c r="U752" s="57"/>
      <c r="V752" s="62"/>
      <c r="W752" s="62" t="s">
        <v>108</v>
      </c>
      <c r="X752" s="57"/>
      <c r="Y752" s="61"/>
      <c r="Z752" s="56" t="s">
        <v>123</v>
      </c>
      <c r="AA752" s="57">
        <v>43685</v>
      </c>
      <c r="AB752" s="75"/>
      <c r="AC752" s="64" t="s">
        <v>3567</v>
      </c>
      <c r="AD752" s="56" t="s">
        <v>224</v>
      </c>
      <c r="AE752" s="56"/>
      <c r="AF752" s="61"/>
      <c r="AG752" s="61"/>
      <c r="AH752" s="67"/>
      <c r="AI752" s="68"/>
      <c r="AJ752" s="69">
        <f t="shared" si="1"/>
        <v>21</v>
      </c>
      <c r="AK752" s="70" t="str">
        <f t="shared" si="183"/>
        <v/>
      </c>
      <c r="AL752" s="71" t="s">
        <v>17409</v>
      </c>
      <c r="AM752" s="71"/>
      <c r="AN752" s="70">
        <f t="shared" si="184"/>
        <v>43674</v>
      </c>
      <c r="AO752" s="70"/>
      <c r="AP752" s="74">
        <f ca="1"/>
        <v>295</v>
      </c>
    </row>
    <row r="753" spans="1:42" ht="14.4">
      <c r="A753" s="55" t="s">
        <v>3568</v>
      </c>
      <c r="B753" s="56" t="s">
        <v>89</v>
      </c>
      <c r="C753" s="57">
        <v>43510</v>
      </c>
      <c r="D753" s="56" t="s">
        <v>229</v>
      </c>
      <c r="E753" s="56" t="s">
        <v>140</v>
      </c>
      <c r="F753" s="58" t="s">
        <v>106</v>
      </c>
      <c r="G753" s="58" t="s">
        <v>107</v>
      </c>
      <c r="H753" s="56" t="s">
        <v>140</v>
      </c>
      <c r="I753" s="57"/>
      <c r="J753" s="57">
        <f t="shared" si="158"/>
        <v>43540</v>
      </c>
      <c r="K753" s="56" t="s">
        <v>18</v>
      </c>
      <c r="L753" s="56" t="s">
        <v>18</v>
      </c>
      <c r="M753" s="60" t="s">
        <v>3569</v>
      </c>
      <c r="N753" s="56" t="s">
        <v>3569</v>
      </c>
      <c r="O753" s="56" t="s">
        <v>271</v>
      </c>
      <c r="P753" s="56" t="s">
        <v>3570</v>
      </c>
      <c r="Q753" s="56" t="s">
        <v>17</v>
      </c>
      <c r="R753" s="57"/>
      <c r="S753" s="56" t="s">
        <v>108</v>
      </c>
      <c r="T753" s="56" t="s">
        <v>108</v>
      </c>
      <c r="U753" s="57"/>
      <c r="V753" s="62"/>
      <c r="W753" s="62">
        <v>0</v>
      </c>
      <c r="X753" s="57"/>
      <c r="Y753" s="56" t="s">
        <v>108</v>
      </c>
      <c r="Z753" s="56" t="s">
        <v>121</v>
      </c>
      <c r="AA753" s="57">
        <v>43510</v>
      </c>
      <c r="AB753" s="63" t="s">
        <v>147</v>
      </c>
      <c r="AC753" s="64" t="s">
        <v>3026</v>
      </c>
      <c r="AD753" s="65" t="s">
        <v>97</v>
      </c>
      <c r="AE753" s="65" t="s">
        <v>90</v>
      </c>
      <c r="AF753" s="66"/>
      <c r="AG753" s="66"/>
      <c r="AH753" s="67"/>
      <c r="AI753" s="68"/>
      <c r="AJ753" s="69">
        <f t="shared" si="1"/>
        <v>0</v>
      </c>
      <c r="AK753" s="70" t="str">
        <f t="shared" si="183"/>
        <v/>
      </c>
      <c r="AL753" s="71" t="s">
        <v>17409</v>
      </c>
      <c r="AM753" s="71"/>
      <c r="AN753" s="70">
        <f t="shared" si="184"/>
        <v>43520</v>
      </c>
      <c r="AO753" s="70"/>
      <c r="AP753" s="74">
        <f ca="1"/>
        <v>449</v>
      </c>
    </row>
    <row r="754" spans="1:42" ht="14.4">
      <c r="A754" s="55" t="s">
        <v>3571</v>
      </c>
      <c r="B754" s="56" t="s">
        <v>89</v>
      </c>
      <c r="C754" s="57">
        <v>43607</v>
      </c>
      <c r="D754" s="56" t="s">
        <v>90</v>
      </c>
      <c r="E754" s="56" t="s">
        <v>91</v>
      </c>
      <c r="F754" s="58" t="s">
        <v>92</v>
      </c>
      <c r="G754" s="58" t="s">
        <v>93</v>
      </c>
      <c r="H754" s="56" t="s">
        <v>91</v>
      </c>
      <c r="I754" s="57"/>
      <c r="J754" s="57">
        <f t="shared" si="158"/>
        <v>43637</v>
      </c>
      <c r="K754" s="56" t="s">
        <v>18</v>
      </c>
      <c r="L754" s="56" t="s">
        <v>14</v>
      </c>
      <c r="M754" s="60" t="s">
        <v>3572</v>
      </c>
      <c r="N754" s="56" t="s">
        <v>2929</v>
      </c>
      <c r="O754" s="56" t="s">
        <v>95</v>
      </c>
      <c r="P754" s="56" t="s">
        <v>2930</v>
      </c>
      <c r="Q754" s="56" t="s">
        <v>96</v>
      </c>
      <c r="R754" s="57"/>
      <c r="S754" s="56"/>
      <c r="T754" s="56"/>
      <c r="U754" s="57"/>
      <c r="V754" s="62"/>
      <c r="W754" s="62"/>
      <c r="X754" s="57"/>
      <c r="Y754" s="56"/>
      <c r="Z754" s="56" t="s">
        <v>121</v>
      </c>
      <c r="AA754" s="57">
        <v>43616</v>
      </c>
      <c r="AB754" s="75"/>
      <c r="AC754" s="64"/>
      <c r="AD754" s="65" t="s">
        <v>97</v>
      </c>
      <c r="AE754" s="56"/>
      <c r="AF754" s="61"/>
      <c r="AG754" s="61"/>
      <c r="AH754" s="67"/>
      <c r="AI754" s="68"/>
      <c r="AJ754" s="69">
        <f t="shared" si="1"/>
        <v>9</v>
      </c>
      <c r="AK754" s="70" t="str">
        <f t="shared" si="183"/>
        <v/>
      </c>
      <c r="AL754" s="71" t="s">
        <v>17409</v>
      </c>
      <c r="AM754" s="71"/>
      <c r="AN754" s="70">
        <f t="shared" si="184"/>
        <v>43617</v>
      </c>
      <c r="AO754" s="70"/>
      <c r="AP754" s="74">
        <f ca="1"/>
        <v>352</v>
      </c>
    </row>
    <row r="755" spans="1:42" ht="14.4">
      <c r="A755" s="55" t="s">
        <v>3573</v>
      </c>
      <c r="B755" s="56" t="s">
        <v>89</v>
      </c>
      <c r="C755" s="57">
        <v>43655</v>
      </c>
      <c r="D755" s="56" t="s">
        <v>131</v>
      </c>
      <c r="E755" s="56" t="s">
        <v>140</v>
      </c>
      <c r="F755" s="58" t="s">
        <v>106</v>
      </c>
      <c r="G755" s="58" t="s">
        <v>107</v>
      </c>
      <c r="H755" s="56" t="s">
        <v>140</v>
      </c>
      <c r="I755" s="57"/>
      <c r="J755" s="57">
        <f t="shared" si="158"/>
        <v>43685</v>
      </c>
      <c r="K755" s="56" t="s">
        <v>18</v>
      </c>
      <c r="L755" s="56" t="s">
        <v>108</v>
      </c>
      <c r="M755" s="60" t="s">
        <v>1136</v>
      </c>
      <c r="N755" s="56" t="s">
        <v>3574</v>
      </c>
      <c r="O755" s="56" t="s">
        <v>114</v>
      </c>
      <c r="P755" s="56" t="s">
        <v>1951</v>
      </c>
      <c r="Q755" s="56" t="s">
        <v>17</v>
      </c>
      <c r="R755" s="57"/>
      <c r="S755" s="56" t="s">
        <v>18</v>
      </c>
      <c r="T755" s="56" t="s">
        <v>108</v>
      </c>
      <c r="U755" s="57"/>
      <c r="V755" s="62" t="s">
        <v>122</v>
      </c>
      <c r="W755" s="76" t="s">
        <v>122</v>
      </c>
      <c r="X755" s="57"/>
      <c r="Y755" s="56" t="s">
        <v>108</v>
      </c>
      <c r="Z755" s="56" t="s">
        <v>121</v>
      </c>
      <c r="AA755" s="57">
        <v>43656</v>
      </c>
      <c r="AB755" s="63" t="s">
        <v>163</v>
      </c>
      <c r="AC755" s="64" t="s">
        <v>3575</v>
      </c>
      <c r="AD755" s="65" t="s">
        <v>97</v>
      </c>
      <c r="AE755" s="56" t="s">
        <v>119</v>
      </c>
      <c r="AF755" s="61"/>
      <c r="AG755" s="61"/>
      <c r="AH755" s="67"/>
      <c r="AI755" s="68"/>
      <c r="AJ755" s="69">
        <f t="shared" si="1"/>
        <v>1</v>
      </c>
      <c r="AK755" s="70" t="str">
        <f t="shared" si="183"/>
        <v/>
      </c>
      <c r="AL755" s="71" t="s">
        <v>17409</v>
      </c>
      <c r="AM755" s="71"/>
      <c r="AN755" s="70">
        <f t="shared" si="184"/>
        <v>43665</v>
      </c>
      <c r="AO755" s="70"/>
      <c r="AP755" s="74">
        <f ca="1"/>
        <v>304</v>
      </c>
    </row>
    <row r="756" spans="1:42" ht="14.4">
      <c r="A756" s="55" t="s">
        <v>3576</v>
      </c>
      <c r="B756" s="56" t="s">
        <v>89</v>
      </c>
      <c r="C756" s="57">
        <v>43657</v>
      </c>
      <c r="D756" s="56" t="s">
        <v>131</v>
      </c>
      <c r="E756" s="56" t="s">
        <v>105</v>
      </c>
      <c r="F756" s="58" t="s">
        <v>106</v>
      </c>
      <c r="G756" s="58" t="s">
        <v>107</v>
      </c>
      <c r="H756" s="56" t="s">
        <v>105</v>
      </c>
      <c r="I756" s="57"/>
      <c r="J756" s="57">
        <f t="shared" si="158"/>
        <v>43687</v>
      </c>
      <c r="K756" s="56" t="s">
        <v>18</v>
      </c>
      <c r="L756" s="56" t="s">
        <v>18</v>
      </c>
      <c r="M756" s="60" t="s">
        <v>3577</v>
      </c>
      <c r="N756" s="56" t="s">
        <v>3578</v>
      </c>
      <c r="O756" s="56" t="s">
        <v>114</v>
      </c>
      <c r="P756" s="56" t="s">
        <v>3579</v>
      </c>
      <c r="Q756" s="56" t="s">
        <v>117</v>
      </c>
      <c r="R756" s="57"/>
      <c r="S756" s="56" t="s">
        <v>108</v>
      </c>
      <c r="T756" s="56" t="s">
        <v>108</v>
      </c>
      <c r="U756" s="57"/>
      <c r="V756" s="62" t="s">
        <v>122</v>
      </c>
      <c r="W756" s="76" t="s">
        <v>122</v>
      </c>
      <c r="X756" s="57"/>
      <c r="Y756" s="56" t="s">
        <v>108</v>
      </c>
      <c r="Z756" s="56" t="s">
        <v>121</v>
      </c>
      <c r="AA756" s="57">
        <v>43664</v>
      </c>
      <c r="AB756" s="63" t="s">
        <v>163</v>
      </c>
      <c r="AC756" s="64" t="s">
        <v>3580</v>
      </c>
      <c r="AD756" s="65" t="s">
        <v>97</v>
      </c>
      <c r="AE756" s="56" t="s">
        <v>119</v>
      </c>
      <c r="AF756" s="61"/>
      <c r="AG756" s="61"/>
      <c r="AH756" s="67"/>
      <c r="AI756" s="68"/>
      <c r="AJ756" s="69">
        <f t="shared" si="1"/>
        <v>7</v>
      </c>
      <c r="AK756" s="70" t="str">
        <f t="shared" si="183"/>
        <v/>
      </c>
      <c r="AL756" s="71" t="s">
        <v>17409</v>
      </c>
      <c r="AM756" s="71"/>
      <c r="AN756" s="70">
        <f t="shared" si="184"/>
        <v>43667</v>
      </c>
      <c r="AO756" s="70"/>
      <c r="AP756" s="74">
        <f ca="1"/>
        <v>302</v>
      </c>
    </row>
    <row r="757" spans="1:42" ht="14.4">
      <c r="A757" s="55" t="s">
        <v>3581</v>
      </c>
      <c r="B757" s="56" t="s">
        <v>89</v>
      </c>
      <c r="C757" s="57">
        <v>43796</v>
      </c>
      <c r="D757" s="56" t="s">
        <v>90</v>
      </c>
      <c r="E757" s="56" t="s">
        <v>297</v>
      </c>
      <c r="F757" s="58" t="s">
        <v>106</v>
      </c>
      <c r="G757" s="58" t="s">
        <v>107</v>
      </c>
      <c r="H757" s="56" t="s">
        <v>140</v>
      </c>
      <c r="I757" s="59"/>
      <c r="J757" s="59">
        <f t="shared" si="158"/>
        <v>43826</v>
      </c>
      <c r="K757" s="56" t="s">
        <v>18</v>
      </c>
      <c r="L757" s="56" t="s">
        <v>18</v>
      </c>
      <c r="M757" s="60" t="s">
        <v>305</v>
      </c>
      <c r="N757" s="56" t="s">
        <v>3582</v>
      </c>
      <c r="O757" s="56" t="s">
        <v>114</v>
      </c>
      <c r="P757" s="56" t="s">
        <v>3583</v>
      </c>
      <c r="Q757" s="56" t="s">
        <v>117</v>
      </c>
      <c r="R757" s="59"/>
      <c r="S757" s="56" t="s">
        <v>108</v>
      </c>
      <c r="T757" s="56" t="s">
        <v>108</v>
      </c>
      <c r="U757" s="57"/>
      <c r="V757" s="62" t="s">
        <v>122</v>
      </c>
      <c r="W757" s="62" t="s">
        <v>122</v>
      </c>
      <c r="X757" s="59"/>
      <c r="Y757" s="56" t="s">
        <v>108</v>
      </c>
      <c r="Z757" s="56" t="s">
        <v>121</v>
      </c>
      <c r="AA757" s="57">
        <v>43805</v>
      </c>
      <c r="AB757" s="63" t="s">
        <v>318</v>
      </c>
      <c r="AC757" s="64" t="s">
        <v>3584</v>
      </c>
      <c r="AD757" s="56" t="s">
        <v>97</v>
      </c>
      <c r="AE757" s="56" t="s">
        <v>119</v>
      </c>
      <c r="AF757" s="61"/>
      <c r="AG757" s="61"/>
      <c r="AH757" s="67"/>
      <c r="AI757" s="68"/>
      <c r="AJ757" s="69">
        <f t="shared" si="1"/>
        <v>9</v>
      </c>
      <c r="AK757" s="70"/>
      <c r="AL757" s="71"/>
      <c r="AM757" s="71"/>
      <c r="AN757" s="70"/>
      <c r="AO757" s="70"/>
      <c r="AP757" s="74">
        <f ca="1"/>
        <v>163</v>
      </c>
    </row>
    <row r="758" spans="1:42" ht="14.4">
      <c r="A758" s="55" t="s">
        <v>3585</v>
      </c>
      <c r="B758" s="56" t="s">
        <v>89</v>
      </c>
      <c r="C758" s="57">
        <v>43717</v>
      </c>
      <c r="D758" s="56" t="s">
        <v>90</v>
      </c>
      <c r="E758" s="56" t="s">
        <v>105</v>
      </c>
      <c r="F758" s="58" t="s">
        <v>106</v>
      </c>
      <c r="G758" s="58" t="s">
        <v>107</v>
      </c>
      <c r="H758" s="56" t="s">
        <v>105</v>
      </c>
      <c r="I758" s="57"/>
      <c r="J758" s="57">
        <f t="shared" si="158"/>
        <v>43747</v>
      </c>
      <c r="K758" s="56" t="s">
        <v>18</v>
      </c>
      <c r="L758" s="56" t="s">
        <v>108</v>
      </c>
      <c r="M758" s="60" t="s">
        <v>3586</v>
      </c>
      <c r="N758" s="56" t="s">
        <v>3587</v>
      </c>
      <c r="O758" s="56" t="s">
        <v>114</v>
      </c>
      <c r="P758" s="56" t="s">
        <v>3588</v>
      </c>
      <c r="Q758" s="56" t="s">
        <v>117</v>
      </c>
      <c r="R758" s="59"/>
      <c r="S758" s="56" t="s">
        <v>108</v>
      </c>
      <c r="T758" s="56" t="s">
        <v>108</v>
      </c>
      <c r="U758" s="59"/>
      <c r="V758" s="62" t="s">
        <v>122</v>
      </c>
      <c r="W758" s="76" t="s">
        <v>122</v>
      </c>
      <c r="X758" s="59"/>
      <c r="Y758" s="56" t="s">
        <v>108</v>
      </c>
      <c r="Z758" s="56" t="s">
        <v>121</v>
      </c>
      <c r="AA758" s="57">
        <v>43720</v>
      </c>
      <c r="AB758" s="63" t="s">
        <v>289</v>
      </c>
      <c r="AC758" s="64" t="s">
        <v>3589</v>
      </c>
      <c r="AD758" s="65" t="s">
        <v>97</v>
      </c>
      <c r="AE758" s="56" t="s">
        <v>119</v>
      </c>
      <c r="AF758" s="61"/>
      <c r="AG758" s="61"/>
      <c r="AH758" s="67"/>
      <c r="AI758" s="68"/>
      <c r="AJ758" s="69">
        <f t="shared" si="1"/>
        <v>3</v>
      </c>
      <c r="AK758" s="70" t="str">
        <f t="shared" ref="AK758:AK760" si="185">IF(R758="","",SUM(R758+30))</f>
        <v/>
      </c>
      <c r="AL758" s="71" t="s">
        <v>17409</v>
      </c>
      <c r="AM758" s="71"/>
      <c r="AN758" s="70">
        <f t="shared" ref="AN758:AN760" si="186">IF(C758="","",SUM(C758+10))</f>
        <v>43727</v>
      </c>
      <c r="AO758" s="70"/>
      <c r="AP758" s="74">
        <f ca="1"/>
        <v>242</v>
      </c>
    </row>
    <row r="759" spans="1:42" ht="26.5">
      <c r="A759" s="55" t="s">
        <v>3590</v>
      </c>
      <c r="B759" s="56" t="s">
        <v>89</v>
      </c>
      <c r="C759" s="57">
        <v>43717</v>
      </c>
      <c r="D759" s="56" t="s">
        <v>90</v>
      </c>
      <c r="E759" s="56" t="s">
        <v>105</v>
      </c>
      <c r="F759" s="58" t="s">
        <v>106</v>
      </c>
      <c r="G759" s="58" t="s">
        <v>107</v>
      </c>
      <c r="H759" s="56" t="s">
        <v>105</v>
      </c>
      <c r="I759" s="57"/>
      <c r="J759" s="57">
        <f t="shared" si="158"/>
        <v>43747</v>
      </c>
      <c r="K759" s="56" t="s">
        <v>18</v>
      </c>
      <c r="L759" s="56" t="s">
        <v>108</v>
      </c>
      <c r="M759" s="60" t="s">
        <v>3586</v>
      </c>
      <c r="N759" s="56" t="s">
        <v>3591</v>
      </c>
      <c r="O759" s="56" t="s">
        <v>114</v>
      </c>
      <c r="P759" s="56" t="s">
        <v>3592</v>
      </c>
      <c r="Q759" s="56" t="s">
        <v>117</v>
      </c>
      <c r="R759" s="59"/>
      <c r="S759" s="56" t="s">
        <v>108</v>
      </c>
      <c r="T759" s="56" t="s">
        <v>108</v>
      </c>
      <c r="U759" s="59"/>
      <c r="V759" s="62" t="s">
        <v>122</v>
      </c>
      <c r="W759" s="76" t="s">
        <v>122</v>
      </c>
      <c r="X759" s="59"/>
      <c r="Y759" s="56" t="s">
        <v>108</v>
      </c>
      <c r="Z759" s="56" t="s">
        <v>121</v>
      </c>
      <c r="AA759" s="57">
        <v>43718</v>
      </c>
      <c r="AB759" s="63" t="s">
        <v>289</v>
      </c>
      <c r="AC759" s="60" t="s">
        <v>3593</v>
      </c>
      <c r="AD759" s="65" t="s">
        <v>97</v>
      </c>
      <c r="AE759" s="56" t="s">
        <v>90</v>
      </c>
      <c r="AF759" s="61"/>
      <c r="AG759" s="61"/>
      <c r="AH759" s="67"/>
      <c r="AI759" s="68"/>
      <c r="AJ759" s="69">
        <f t="shared" si="1"/>
        <v>1</v>
      </c>
      <c r="AK759" s="70" t="str">
        <f t="shared" si="185"/>
        <v/>
      </c>
      <c r="AL759" s="71" t="s">
        <v>17409</v>
      </c>
      <c r="AM759" s="71"/>
      <c r="AN759" s="70">
        <f t="shared" si="186"/>
        <v>43727</v>
      </c>
      <c r="AO759" s="70"/>
      <c r="AP759" s="74">
        <f ca="1"/>
        <v>242</v>
      </c>
    </row>
    <row r="760" spans="1:42" ht="14.4">
      <c r="A760" s="55" t="s">
        <v>3594</v>
      </c>
      <c r="B760" s="56" t="s">
        <v>89</v>
      </c>
      <c r="C760" s="57">
        <v>43732</v>
      </c>
      <c r="D760" s="56" t="s">
        <v>90</v>
      </c>
      <c r="E760" s="56" t="s">
        <v>105</v>
      </c>
      <c r="F760" s="58" t="s">
        <v>106</v>
      </c>
      <c r="G760" s="58" t="s">
        <v>107</v>
      </c>
      <c r="H760" s="56" t="s">
        <v>105</v>
      </c>
      <c r="I760" s="59"/>
      <c r="J760" s="59">
        <f t="shared" si="158"/>
        <v>43762</v>
      </c>
      <c r="K760" s="56" t="s">
        <v>18</v>
      </c>
      <c r="L760" s="56" t="s">
        <v>108</v>
      </c>
      <c r="M760" s="60" t="s">
        <v>3595</v>
      </c>
      <c r="N760" s="56" t="s">
        <v>3596</v>
      </c>
      <c r="O760" s="56" t="s">
        <v>114</v>
      </c>
      <c r="P760" s="56" t="s">
        <v>3597</v>
      </c>
      <c r="Q760" s="56" t="s">
        <v>117</v>
      </c>
      <c r="R760" s="59"/>
      <c r="S760" s="56" t="s">
        <v>108</v>
      </c>
      <c r="T760" s="56" t="s">
        <v>108</v>
      </c>
      <c r="U760" s="59"/>
      <c r="V760" s="62" t="s">
        <v>122</v>
      </c>
      <c r="W760" s="76" t="s">
        <v>122</v>
      </c>
      <c r="X760" s="59"/>
      <c r="Y760" s="56" t="s">
        <v>108</v>
      </c>
      <c r="Z760" s="56" t="s">
        <v>121</v>
      </c>
      <c r="AA760" s="57">
        <v>43739</v>
      </c>
      <c r="AB760" s="63" t="s">
        <v>289</v>
      </c>
      <c r="AC760" s="64" t="s">
        <v>3598</v>
      </c>
      <c r="AD760" s="65" t="s">
        <v>97</v>
      </c>
      <c r="AE760" s="56" t="s">
        <v>119</v>
      </c>
      <c r="AF760" s="61"/>
      <c r="AG760" s="61"/>
      <c r="AH760" s="67"/>
      <c r="AI760" s="68"/>
      <c r="AJ760" s="69">
        <f t="shared" si="1"/>
        <v>7</v>
      </c>
      <c r="AK760" s="70" t="str">
        <f t="shared" si="185"/>
        <v/>
      </c>
      <c r="AL760" s="71" t="s">
        <v>17409</v>
      </c>
      <c r="AM760" s="71"/>
      <c r="AN760" s="70">
        <f t="shared" si="186"/>
        <v>43742</v>
      </c>
      <c r="AO760" s="70"/>
      <c r="AP760" s="74">
        <f ca="1"/>
        <v>227</v>
      </c>
    </row>
    <row r="761" spans="1:42" ht="14.4">
      <c r="A761" s="55" t="s">
        <v>3599</v>
      </c>
      <c r="B761" s="56" t="s">
        <v>89</v>
      </c>
      <c r="C761" s="57">
        <v>43753</v>
      </c>
      <c r="D761" s="56" t="s">
        <v>90</v>
      </c>
      <c r="E761" s="56" t="s">
        <v>105</v>
      </c>
      <c r="F761" s="58" t="s">
        <v>106</v>
      </c>
      <c r="G761" s="58" t="s">
        <v>107</v>
      </c>
      <c r="H761" s="56" t="s">
        <v>105</v>
      </c>
      <c r="I761" s="59"/>
      <c r="J761" s="59">
        <f t="shared" si="158"/>
        <v>43783</v>
      </c>
      <c r="K761" s="56" t="s">
        <v>18</v>
      </c>
      <c r="L761" s="56" t="s">
        <v>108</v>
      </c>
      <c r="M761" s="60" t="s">
        <v>3595</v>
      </c>
      <c r="N761" s="56" t="s">
        <v>3601</v>
      </c>
      <c r="O761" s="56" t="s">
        <v>114</v>
      </c>
      <c r="P761" s="56" t="s">
        <v>3602</v>
      </c>
      <c r="Q761" s="56" t="s">
        <v>117</v>
      </c>
      <c r="R761" s="59"/>
      <c r="S761" s="56" t="s">
        <v>108</v>
      </c>
      <c r="T761" s="56" t="s">
        <v>108</v>
      </c>
      <c r="U761" s="57"/>
      <c r="V761" s="62" t="s">
        <v>122</v>
      </c>
      <c r="W761" s="76" t="s">
        <v>122</v>
      </c>
      <c r="X761" s="59"/>
      <c r="Y761" s="56" t="s">
        <v>108</v>
      </c>
      <c r="Z761" s="56" t="s">
        <v>121</v>
      </c>
      <c r="AA761" s="57">
        <v>43756</v>
      </c>
      <c r="AB761" s="63" t="s">
        <v>389</v>
      </c>
      <c r="AC761" s="64" t="s">
        <v>3603</v>
      </c>
      <c r="AD761" s="65" t="s">
        <v>97</v>
      </c>
      <c r="AE761" s="56" t="s">
        <v>119</v>
      </c>
      <c r="AF761" s="61"/>
      <c r="AG761" s="61"/>
      <c r="AH761" s="67"/>
      <c r="AI761" s="68"/>
      <c r="AJ761" s="69">
        <f t="shared" si="1"/>
        <v>3</v>
      </c>
      <c r="AK761" s="70"/>
      <c r="AL761" s="71"/>
      <c r="AM761" s="71"/>
      <c r="AN761" s="70"/>
      <c r="AO761" s="70"/>
      <c r="AP761" s="74">
        <f ca="1"/>
        <v>206</v>
      </c>
    </row>
    <row r="762" spans="1:42" ht="14.4">
      <c r="A762" s="55" t="s">
        <v>3604</v>
      </c>
      <c r="B762" s="56" t="s">
        <v>89</v>
      </c>
      <c r="C762" s="57">
        <v>43647</v>
      </c>
      <c r="D762" s="56" t="s">
        <v>131</v>
      </c>
      <c r="E762" s="56" t="s">
        <v>105</v>
      </c>
      <c r="F762" s="58" t="s">
        <v>106</v>
      </c>
      <c r="G762" s="58" t="s">
        <v>107</v>
      </c>
      <c r="H762" s="56" t="s">
        <v>105</v>
      </c>
      <c r="I762" s="57"/>
      <c r="J762" s="57">
        <f t="shared" si="158"/>
        <v>43677</v>
      </c>
      <c r="K762" s="56" t="s">
        <v>18</v>
      </c>
      <c r="L762" s="56" t="s">
        <v>108</v>
      </c>
      <c r="M762" s="60" t="s">
        <v>3605</v>
      </c>
      <c r="N762" s="56" t="s">
        <v>3606</v>
      </c>
      <c r="O762" s="56" t="s">
        <v>114</v>
      </c>
      <c r="P762" s="56" t="s">
        <v>3607</v>
      </c>
      <c r="Q762" s="56" t="s">
        <v>117</v>
      </c>
      <c r="R762" s="57"/>
      <c r="S762" s="56" t="s">
        <v>108</v>
      </c>
      <c r="T762" s="56" t="s">
        <v>108</v>
      </c>
      <c r="U762" s="57"/>
      <c r="V762" s="62" t="s">
        <v>122</v>
      </c>
      <c r="W762" s="76" t="s">
        <v>122</v>
      </c>
      <c r="X762" s="57"/>
      <c r="Y762" s="56" t="s">
        <v>108</v>
      </c>
      <c r="Z762" s="56" t="s">
        <v>121</v>
      </c>
      <c r="AA762" s="57">
        <v>43671</v>
      </c>
      <c r="AB762" s="63" t="s">
        <v>163</v>
      </c>
      <c r="AC762" s="64" t="s">
        <v>3608</v>
      </c>
      <c r="AD762" s="65" t="s">
        <v>97</v>
      </c>
      <c r="AE762" s="56" t="s">
        <v>119</v>
      </c>
      <c r="AF762" s="61"/>
      <c r="AG762" s="61"/>
      <c r="AH762" s="67"/>
      <c r="AI762" s="68"/>
      <c r="AJ762" s="69">
        <f t="shared" si="1"/>
        <v>24</v>
      </c>
      <c r="AK762" s="70" t="str">
        <f t="shared" ref="AK762:AK775" si="187">IF(R762="","",SUM(R762+30))</f>
        <v/>
      </c>
      <c r="AL762" s="71" t="s">
        <v>17409</v>
      </c>
      <c r="AM762" s="71"/>
      <c r="AN762" s="70">
        <f t="shared" ref="AN762:AN775" si="188">IF(C762="","",SUM(C762+10))</f>
        <v>43657</v>
      </c>
      <c r="AO762" s="70"/>
      <c r="AP762" s="74">
        <f ca="1"/>
        <v>312</v>
      </c>
    </row>
    <row r="763" spans="1:42" ht="14.4">
      <c r="A763" s="55" t="s">
        <v>3611</v>
      </c>
      <c r="B763" s="56" t="s">
        <v>89</v>
      </c>
      <c r="C763" s="57">
        <v>43684</v>
      </c>
      <c r="D763" s="56" t="s">
        <v>90</v>
      </c>
      <c r="E763" s="56" t="s">
        <v>105</v>
      </c>
      <c r="F763" s="58" t="s">
        <v>106</v>
      </c>
      <c r="G763" s="58" t="s">
        <v>107</v>
      </c>
      <c r="H763" s="56" t="s">
        <v>105</v>
      </c>
      <c r="I763" s="57"/>
      <c r="J763" s="57">
        <f t="shared" si="158"/>
        <v>43714</v>
      </c>
      <c r="K763" s="56" t="s">
        <v>18</v>
      </c>
      <c r="L763" s="56" t="s">
        <v>108</v>
      </c>
      <c r="M763" s="60" t="s">
        <v>688</v>
      </c>
      <c r="N763" s="56" t="s">
        <v>3612</v>
      </c>
      <c r="O763" s="56" t="s">
        <v>114</v>
      </c>
      <c r="P763" s="56" t="s">
        <v>3613</v>
      </c>
      <c r="Q763" s="56" t="s">
        <v>117</v>
      </c>
      <c r="R763" s="57"/>
      <c r="S763" s="56" t="s">
        <v>108</v>
      </c>
      <c r="T763" s="56" t="s">
        <v>108</v>
      </c>
      <c r="U763" s="57"/>
      <c r="V763" s="62" t="s">
        <v>122</v>
      </c>
      <c r="W763" s="76" t="s">
        <v>122</v>
      </c>
      <c r="X763" s="57"/>
      <c r="Y763" s="56" t="s">
        <v>108</v>
      </c>
      <c r="Z763" s="56" t="s">
        <v>121</v>
      </c>
      <c r="AA763" s="57">
        <v>43692</v>
      </c>
      <c r="AB763" s="63" t="s">
        <v>124</v>
      </c>
      <c r="AC763" s="64" t="s">
        <v>3614</v>
      </c>
      <c r="AD763" s="65" t="s">
        <v>97</v>
      </c>
      <c r="AE763" s="56" t="s">
        <v>119</v>
      </c>
      <c r="AF763" s="61"/>
      <c r="AG763" s="61"/>
      <c r="AH763" s="67"/>
      <c r="AI763" s="68"/>
      <c r="AJ763" s="69">
        <f t="shared" si="1"/>
        <v>8</v>
      </c>
      <c r="AK763" s="70" t="str">
        <f t="shared" si="187"/>
        <v/>
      </c>
      <c r="AL763" s="71" t="s">
        <v>17409</v>
      </c>
      <c r="AM763" s="71"/>
      <c r="AN763" s="70">
        <f t="shared" si="188"/>
        <v>43694</v>
      </c>
      <c r="AO763" s="70"/>
      <c r="AP763" s="74">
        <f ca="1"/>
        <v>275</v>
      </c>
    </row>
    <row r="764" spans="1:42" ht="14.4">
      <c r="A764" s="55" t="s">
        <v>3615</v>
      </c>
      <c r="B764" s="56" t="s">
        <v>89</v>
      </c>
      <c r="C764" s="57">
        <v>43691</v>
      </c>
      <c r="D764" s="56" t="s">
        <v>90</v>
      </c>
      <c r="E764" s="56" t="s">
        <v>105</v>
      </c>
      <c r="F764" s="58" t="s">
        <v>106</v>
      </c>
      <c r="G764" s="58" t="s">
        <v>107</v>
      </c>
      <c r="H764" s="56" t="s">
        <v>105</v>
      </c>
      <c r="I764" s="59"/>
      <c r="J764" s="59">
        <f t="shared" si="158"/>
        <v>43721</v>
      </c>
      <c r="K764" s="56" t="s">
        <v>18</v>
      </c>
      <c r="L764" s="56" t="s">
        <v>108</v>
      </c>
      <c r="M764" s="60" t="s">
        <v>688</v>
      </c>
      <c r="N764" s="56" t="s">
        <v>3616</v>
      </c>
      <c r="O764" s="56" t="s">
        <v>114</v>
      </c>
      <c r="P764" s="56" t="s">
        <v>3617</v>
      </c>
      <c r="Q764" s="56" t="s">
        <v>117</v>
      </c>
      <c r="R764" s="59"/>
      <c r="S764" s="56" t="s">
        <v>108</v>
      </c>
      <c r="T764" s="56" t="s">
        <v>108</v>
      </c>
      <c r="U764" s="59"/>
      <c r="V764" s="62" t="s">
        <v>122</v>
      </c>
      <c r="W764" s="76" t="s">
        <v>122</v>
      </c>
      <c r="X764" s="59"/>
      <c r="Y764" s="56" t="s">
        <v>108</v>
      </c>
      <c r="Z764" s="56" t="s">
        <v>121</v>
      </c>
      <c r="AA764" s="57">
        <v>43693</v>
      </c>
      <c r="AB764" s="63" t="s">
        <v>124</v>
      </c>
      <c r="AC764" s="64" t="s">
        <v>3618</v>
      </c>
      <c r="AD764" s="65" t="s">
        <v>97</v>
      </c>
      <c r="AE764" s="56" t="s">
        <v>119</v>
      </c>
      <c r="AF764" s="61"/>
      <c r="AG764" s="61"/>
      <c r="AH764" s="67"/>
      <c r="AI764" s="68"/>
      <c r="AJ764" s="69">
        <f t="shared" si="1"/>
        <v>2</v>
      </c>
      <c r="AK764" s="70" t="str">
        <f t="shared" si="187"/>
        <v/>
      </c>
      <c r="AL764" s="71" t="s">
        <v>17409</v>
      </c>
      <c r="AM764" s="71"/>
      <c r="AN764" s="70">
        <f t="shared" si="188"/>
        <v>43701</v>
      </c>
      <c r="AO764" s="70"/>
      <c r="AP764" s="74">
        <f ca="1"/>
        <v>268</v>
      </c>
    </row>
    <row r="765" spans="1:42" ht="14.4">
      <c r="A765" s="55" t="s">
        <v>3619</v>
      </c>
      <c r="B765" s="56" t="s">
        <v>89</v>
      </c>
      <c r="C765" s="57">
        <v>43691</v>
      </c>
      <c r="D765" s="56" t="s">
        <v>90</v>
      </c>
      <c r="E765" s="56" t="s">
        <v>105</v>
      </c>
      <c r="F765" s="58" t="s">
        <v>106</v>
      </c>
      <c r="G765" s="58" t="s">
        <v>107</v>
      </c>
      <c r="H765" s="56" t="s">
        <v>105</v>
      </c>
      <c r="I765" s="57"/>
      <c r="J765" s="57">
        <f t="shared" si="158"/>
        <v>43721</v>
      </c>
      <c r="K765" s="56" t="s">
        <v>18</v>
      </c>
      <c r="L765" s="56" t="s">
        <v>108</v>
      </c>
      <c r="M765" s="60" t="s">
        <v>688</v>
      </c>
      <c r="N765" s="56" t="s">
        <v>3620</v>
      </c>
      <c r="O765" s="56" t="s">
        <v>114</v>
      </c>
      <c r="P765" s="56" t="s">
        <v>3621</v>
      </c>
      <c r="Q765" s="56" t="s">
        <v>117</v>
      </c>
      <c r="R765" s="57"/>
      <c r="S765" s="56" t="s">
        <v>108</v>
      </c>
      <c r="T765" s="56" t="s">
        <v>108</v>
      </c>
      <c r="U765" s="57"/>
      <c r="V765" s="62" t="s">
        <v>122</v>
      </c>
      <c r="W765" s="76" t="s">
        <v>122</v>
      </c>
      <c r="X765" s="57"/>
      <c r="Y765" s="56" t="s">
        <v>108</v>
      </c>
      <c r="Z765" s="56" t="s">
        <v>121</v>
      </c>
      <c r="AA765" s="57">
        <v>43699</v>
      </c>
      <c r="AB765" s="63" t="s">
        <v>124</v>
      </c>
      <c r="AC765" s="64" t="s">
        <v>3622</v>
      </c>
      <c r="AD765" s="65" t="s">
        <v>97</v>
      </c>
      <c r="AE765" s="56" t="s">
        <v>119</v>
      </c>
      <c r="AF765" s="61"/>
      <c r="AG765" s="61"/>
      <c r="AH765" s="67"/>
      <c r="AI765" s="68"/>
      <c r="AJ765" s="69">
        <f t="shared" si="1"/>
        <v>8</v>
      </c>
      <c r="AK765" s="70" t="str">
        <f t="shared" si="187"/>
        <v/>
      </c>
      <c r="AL765" s="71" t="s">
        <v>17409</v>
      </c>
      <c r="AM765" s="71"/>
      <c r="AN765" s="70">
        <f t="shared" si="188"/>
        <v>43701</v>
      </c>
      <c r="AO765" s="70"/>
      <c r="AP765" s="74">
        <f ca="1"/>
        <v>268</v>
      </c>
    </row>
    <row r="766" spans="1:42" ht="14.4">
      <c r="A766" s="55" t="s">
        <v>3623</v>
      </c>
      <c r="B766" s="56" t="s">
        <v>89</v>
      </c>
      <c r="C766" s="57">
        <v>43691</v>
      </c>
      <c r="D766" s="56" t="s">
        <v>90</v>
      </c>
      <c r="E766" s="56" t="s">
        <v>105</v>
      </c>
      <c r="F766" s="58" t="s">
        <v>106</v>
      </c>
      <c r="G766" s="58" t="s">
        <v>107</v>
      </c>
      <c r="H766" s="56" t="s">
        <v>105</v>
      </c>
      <c r="I766" s="57"/>
      <c r="J766" s="57">
        <f t="shared" si="158"/>
        <v>43721</v>
      </c>
      <c r="K766" s="56" t="s">
        <v>18</v>
      </c>
      <c r="L766" s="56" t="s">
        <v>108</v>
      </c>
      <c r="M766" s="60" t="s">
        <v>688</v>
      </c>
      <c r="N766" s="56" t="s">
        <v>3624</v>
      </c>
      <c r="O766" s="56" t="s">
        <v>114</v>
      </c>
      <c r="P766" s="56" t="s">
        <v>3625</v>
      </c>
      <c r="Q766" s="56" t="s">
        <v>117</v>
      </c>
      <c r="R766" s="57"/>
      <c r="S766" s="56" t="s">
        <v>108</v>
      </c>
      <c r="T766" s="56" t="s">
        <v>108</v>
      </c>
      <c r="U766" s="57"/>
      <c r="V766" s="62" t="s">
        <v>122</v>
      </c>
      <c r="W766" s="76" t="s">
        <v>122</v>
      </c>
      <c r="X766" s="57"/>
      <c r="Y766" s="56" t="s">
        <v>108</v>
      </c>
      <c r="Z766" s="56" t="s">
        <v>121</v>
      </c>
      <c r="AA766" s="57">
        <v>43699</v>
      </c>
      <c r="AB766" s="63" t="s">
        <v>124</v>
      </c>
      <c r="AC766" s="64" t="s">
        <v>3626</v>
      </c>
      <c r="AD766" s="65" t="s">
        <v>97</v>
      </c>
      <c r="AE766" s="56" t="s">
        <v>119</v>
      </c>
      <c r="AF766" s="61"/>
      <c r="AG766" s="61"/>
      <c r="AH766" s="67"/>
      <c r="AI766" s="68"/>
      <c r="AJ766" s="69">
        <f t="shared" si="1"/>
        <v>8</v>
      </c>
      <c r="AK766" s="70" t="str">
        <f t="shared" si="187"/>
        <v/>
      </c>
      <c r="AL766" s="71" t="s">
        <v>17409</v>
      </c>
      <c r="AM766" s="71"/>
      <c r="AN766" s="70">
        <f t="shared" si="188"/>
        <v>43701</v>
      </c>
      <c r="AO766" s="70"/>
      <c r="AP766" s="74">
        <f ca="1"/>
        <v>268</v>
      </c>
    </row>
    <row r="767" spans="1:42" ht="14.4">
      <c r="A767" s="55" t="s">
        <v>3627</v>
      </c>
      <c r="B767" s="56" t="s">
        <v>89</v>
      </c>
      <c r="C767" s="57">
        <v>43691</v>
      </c>
      <c r="D767" s="56" t="s">
        <v>90</v>
      </c>
      <c r="E767" s="56" t="s">
        <v>105</v>
      </c>
      <c r="F767" s="58" t="s">
        <v>106</v>
      </c>
      <c r="G767" s="58" t="s">
        <v>107</v>
      </c>
      <c r="H767" s="56" t="s">
        <v>105</v>
      </c>
      <c r="I767" s="57"/>
      <c r="J767" s="57">
        <f t="shared" si="158"/>
        <v>43721</v>
      </c>
      <c r="K767" s="56" t="s">
        <v>18</v>
      </c>
      <c r="L767" s="56" t="s">
        <v>108</v>
      </c>
      <c r="M767" s="60" t="s">
        <v>688</v>
      </c>
      <c r="N767" s="56" t="s">
        <v>3628</v>
      </c>
      <c r="O767" s="56" t="s">
        <v>114</v>
      </c>
      <c r="P767" s="56" t="s">
        <v>3629</v>
      </c>
      <c r="Q767" s="56" t="s">
        <v>117</v>
      </c>
      <c r="R767" s="57"/>
      <c r="S767" s="56" t="s">
        <v>108</v>
      </c>
      <c r="T767" s="56" t="s">
        <v>108</v>
      </c>
      <c r="U767" s="57"/>
      <c r="V767" s="62" t="s">
        <v>122</v>
      </c>
      <c r="W767" s="76" t="s">
        <v>122</v>
      </c>
      <c r="X767" s="57"/>
      <c r="Y767" s="56" t="s">
        <v>108</v>
      </c>
      <c r="Z767" s="56" t="s">
        <v>121</v>
      </c>
      <c r="AA767" s="57">
        <v>43699</v>
      </c>
      <c r="AB767" s="63" t="s">
        <v>124</v>
      </c>
      <c r="AC767" s="64" t="s">
        <v>3630</v>
      </c>
      <c r="AD767" s="65" t="s">
        <v>97</v>
      </c>
      <c r="AE767" s="56" t="s">
        <v>119</v>
      </c>
      <c r="AF767" s="61"/>
      <c r="AG767" s="61"/>
      <c r="AH767" s="67"/>
      <c r="AI767" s="68"/>
      <c r="AJ767" s="69">
        <f t="shared" si="1"/>
        <v>8</v>
      </c>
      <c r="AK767" s="70" t="str">
        <f t="shared" si="187"/>
        <v/>
      </c>
      <c r="AL767" s="71" t="s">
        <v>17409</v>
      </c>
      <c r="AM767" s="71"/>
      <c r="AN767" s="70">
        <f t="shared" si="188"/>
        <v>43701</v>
      </c>
      <c r="AO767" s="70"/>
      <c r="AP767" s="74">
        <f ca="1"/>
        <v>268</v>
      </c>
    </row>
    <row r="768" spans="1:42" ht="14.4">
      <c r="A768" s="55" t="s">
        <v>3631</v>
      </c>
      <c r="B768" s="56" t="s">
        <v>89</v>
      </c>
      <c r="C768" s="57">
        <v>43691</v>
      </c>
      <c r="D768" s="56" t="s">
        <v>90</v>
      </c>
      <c r="E768" s="56" t="s">
        <v>105</v>
      </c>
      <c r="F768" s="58" t="s">
        <v>106</v>
      </c>
      <c r="G768" s="58" t="s">
        <v>107</v>
      </c>
      <c r="H768" s="56" t="s">
        <v>105</v>
      </c>
      <c r="I768" s="57"/>
      <c r="J768" s="57">
        <f t="shared" si="158"/>
        <v>43721</v>
      </c>
      <c r="K768" s="56" t="s">
        <v>18</v>
      </c>
      <c r="L768" s="56" t="s">
        <v>108</v>
      </c>
      <c r="M768" s="60" t="s">
        <v>688</v>
      </c>
      <c r="N768" s="56" t="s">
        <v>3632</v>
      </c>
      <c r="O768" s="56" t="s">
        <v>114</v>
      </c>
      <c r="P768" s="56" t="s">
        <v>3633</v>
      </c>
      <c r="Q768" s="56" t="s">
        <v>117</v>
      </c>
      <c r="R768" s="57"/>
      <c r="S768" s="56" t="s">
        <v>108</v>
      </c>
      <c r="T768" s="56" t="s">
        <v>108</v>
      </c>
      <c r="U768" s="57"/>
      <c r="V768" s="62" t="s">
        <v>122</v>
      </c>
      <c r="W768" s="76" t="s">
        <v>122</v>
      </c>
      <c r="X768" s="57"/>
      <c r="Y768" s="56" t="s">
        <v>108</v>
      </c>
      <c r="Z768" s="56" t="s">
        <v>121</v>
      </c>
      <c r="AA768" s="57">
        <v>43699</v>
      </c>
      <c r="AB768" s="63" t="s">
        <v>124</v>
      </c>
      <c r="AC768" s="64" t="s">
        <v>3634</v>
      </c>
      <c r="AD768" s="65" t="s">
        <v>97</v>
      </c>
      <c r="AE768" s="56" t="s">
        <v>119</v>
      </c>
      <c r="AF768" s="61"/>
      <c r="AG768" s="61"/>
      <c r="AH768" s="67"/>
      <c r="AI768" s="68"/>
      <c r="AJ768" s="69">
        <f t="shared" si="1"/>
        <v>8</v>
      </c>
      <c r="AK768" s="70" t="str">
        <f t="shared" si="187"/>
        <v/>
      </c>
      <c r="AL768" s="71" t="s">
        <v>17409</v>
      </c>
      <c r="AM768" s="71"/>
      <c r="AN768" s="70">
        <f t="shared" si="188"/>
        <v>43701</v>
      </c>
      <c r="AO768" s="70"/>
      <c r="AP768" s="74">
        <f ca="1"/>
        <v>268</v>
      </c>
    </row>
    <row r="769" spans="1:42" ht="14.4">
      <c r="A769" s="55" t="s">
        <v>3635</v>
      </c>
      <c r="B769" s="56" t="s">
        <v>89</v>
      </c>
      <c r="C769" s="57">
        <v>43691</v>
      </c>
      <c r="D769" s="56" t="s">
        <v>90</v>
      </c>
      <c r="E769" s="56" t="s">
        <v>105</v>
      </c>
      <c r="F769" s="58" t="s">
        <v>106</v>
      </c>
      <c r="G769" s="58" t="s">
        <v>107</v>
      </c>
      <c r="H769" s="56" t="s">
        <v>105</v>
      </c>
      <c r="I769" s="57"/>
      <c r="J769" s="57">
        <f t="shared" si="158"/>
        <v>43721</v>
      </c>
      <c r="K769" s="56" t="s">
        <v>18</v>
      </c>
      <c r="L769" s="56" t="s">
        <v>108</v>
      </c>
      <c r="M769" s="60" t="s">
        <v>688</v>
      </c>
      <c r="N769" s="56" t="s">
        <v>3636</v>
      </c>
      <c r="O769" s="56" t="s">
        <v>114</v>
      </c>
      <c r="P769" s="56" t="s">
        <v>3637</v>
      </c>
      <c r="Q769" s="56" t="s">
        <v>117</v>
      </c>
      <c r="R769" s="57"/>
      <c r="S769" s="56" t="s">
        <v>108</v>
      </c>
      <c r="T769" s="56" t="s">
        <v>108</v>
      </c>
      <c r="U769" s="57"/>
      <c r="V769" s="62" t="s">
        <v>122</v>
      </c>
      <c r="W769" s="76" t="s">
        <v>122</v>
      </c>
      <c r="X769" s="57"/>
      <c r="Y769" s="56" t="s">
        <v>108</v>
      </c>
      <c r="Z769" s="56" t="s">
        <v>121</v>
      </c>
      <c r="AA769" s="57">
        <v>43699</v>
      </c>
      <c r="AB769" s="63" t="s">
        <v>124</v>
      </c>
      <c r="AC769" s="64" t="s">
        <v>3638</v>
      </c>
      <c r="AD769" s="65" t="s">
        <v>97</v>
      </c>
      <c r="AE769" s="56" t="s">
        <v>119</v>
      </c>
      <c r="AF769" s="61"/>
      <c r="AG769" s="61"/>
      <c r="AH769" s="67"/>
      <c r="AI769" s="68"/>
      <c r="AJ769" s="69">
        <f t="shared" si="1"/>
        <v>8</v>
      </c>
      <c r="AK769" s="70" t="str">
        <f t="shared" si="187"/>
        <v/>
      </c>
      <c r="AL769" s="71" t="s">
        <v>17409</v>
      </c>
      <c r="AM769" s="71"/>
      <c r="AN769" s="70">
        <f t="shared" si="188"/>
        <v>43701</v>
      </c>
      <c r="AO769" s="70"/>
      <c r="AP769" s="74">
        <f ca="1"/>
        <v>268</v>
      </c>
    </row>
    <row r="770" spans="1:42" ht="14.4">
      <c r="A770" s="55" t="s">
        <v>3639</v>
      </c>
      <c r="B770" s="56" t="s">
        <v>89</v>
      </c>
      <c r="C770" s="57">
        <v>43717</v>
      </c>
      <c r="D770" s="56" t="s">
        <v>90</v>
      </c>
      <c r="E770" s="56" t="s">
        <v>105</v>
      </c>
      <c r="F770" s="58" t="s">
        <v>106</v>
      </c>
      <c r="G770" s="58" t="s">
        <v>107</v>
      </c>
      <c r="H770" s="56" t="s">
        <v>105</v>
      </c>
      <c r="I770" s="59"/>
      <c r="J770" s="59">
        <f t="shared" si="158"/>
        <v>43747</v>
      </c>
      <c r="K770" s="56" t="s">
        <v>18</v>
      </c>
      <c r="L770" s="56" t="s">
        <v>108</v>
      </c>
      <c r="M770" s="60" t="s">
        <v>688</v>
      </c>
      <c r="N770" s="56" t="s">
        <v>3640</v>
      </c>
      <c r="O770" s="56" t="s">
        <v>114</v>
      </c>
      <c r="P770" s="56" t="s">
        <v>3641</v>
      </c>
      <c r="Q770" s="56" t="s">
        <v>117</v>
      </c>
      <c r="R770" s="59"/>
      <c r="S770" s="56" t="s">
        <v>108</v>
      </c>
      <c r="T770" s="56" t="s">
        <v>108</v>
      </c>
      <c r="U770" s="59"/>
      <c r="V770" s="62" t="s">
        <v>122</v>
      </c>
      <c r="W770" s="76" t="s">
        <v>122</v>
      </c>
      <c r="X770" s="59"/>
      <c r="Y770" s="56" t="s">
        <v>108</v>
      </c>
      <c r="Z770" s="56" t="s">
        <v>121</v>
      </c>
      <c r="AA770" s="57">
        <v>43720</v>
      </c>
      <c r="AB770" s="63" t="s">
        <v>289</v>
      </c>
      <c r="AC770" s="64" t="s">
        <v>3643</v>
      </c>
      <c r="AD770" s="65" t="s">
        <v>97</v>
      </c>
      <c r="AE770" s="56" t="s">
        <v>119</v>
      </c>
      <c r="AF770" s="61"/>
      <c r="AG770" s="61"/>
      <c r="AH770" s="67"/>
      <c r="AI770" s="68"/>
      <c r="AJ770" s="69">
        <f t="shared" si="1"/>
        <v>3</v>
      </c>
      <c r="AK770" s="70" t="str">
        <f t="shared" si="187"/>
        <v/>
      </c>
      <c r="AL770" s="71" t="s">
        <v>17409</v>
      </c>
      <c r="AM770" s="71"/>
      <c r="AN770" s="70">
        <f t="shared" si="188"/>
        <v>43727</v>
      </c>
      <c r="AO770" s="70"/>
      <c r="AP770" s="74">
        <f ca="1"/>
        <v>242</v>
      </c>
    </row>
    <row r="771" spans="1:42" ht="14.4">
      <c r="A771" s="55" t="s">
        <v>3644</v>
      </c>
      <c r="B771" s="56" t="s">
        <v>89</v>
      </c>
      <c r="C771" s="57">
        <v>43726</v>
      </c>
      <c r="D771" s="56" t="s">
        <v>90</v>
      </c>
      <c r="E771" s="56" t="s">
        <v>105</v>
      </c>
      <c r="F771" s="58" t="s">
        <v>106</v>
      </c>
      <c r="G771" s="58" t="s">
        <v>107</v>
      </c>
      <c r="H771" s="56" t="s">
        <v>105</v>
      </c>
      <c r="I771" s="59"/>
      <c r="J771" s="59">
        <f t="shared" si="158"/>
        <v>43756</v>
      </c>
      <c r="K771" s="56" t="s">
        <v>18</v>
      </c>
      <c r="L771" s="56" t="s">
        <v>108</v>
      </c>
      <c r="M771" s="60" t="s">
        <v>688</v>
      </c>
      <c r="N771" s="56" t="s">
        <v>3645</v>
      </c>
      <c r="O771" s="56" t="s">
        <v>114</v>
      </c>
      <c r="P771" s="56" t="s">
        <v>3646</v>
      </c>
      <c r="Q771" s="56" t="s">
        <v>117</v>
      </c>
      <c r="R771" s="59"/>
      <c r="S771" s="56" t="s">
        <v>108</v>
      </c>
      <c r="T771" s="56" t="s">
        <v>108</v>
      </c>
      <c r="U771" s="59"/>
      <c r="V771" s="62" t="s">
        <v>122</v>
      </c>
      <c r="W771" s="76" t="s">
        <v>122</v>
      </c>
      <c r="X771" s="59"/>
      <c r="Y771" s="56" t="s">
        <v>108</v>
      </c>
      <c r="Z771" s="56" t="s">
        <v>121</v>
      </c>
      <c r="AA771" s="57">
        <v>43739</v>
      </c>
      <c r="AB771" s="63" t="s">
        <v>289</v>
      </c>
      <c r="AC771" s="64" t="s">
        <v>3647</v>
      </c>
      <c r="AD771" s="65" t="s">
        <v>97</v>
      </c>
      <c r="AE771" s="56" t="s">
        <v>119</v>
      </c>
      <c r="AF771" s="61"/>
      <c r="AG771" s="61"/>
      <c r="AH771" s="67"/>
      <c r="AI771" s="68"/>
      <c r="AJ771" s="69">
        <f t="shared" si="1"/>
        <v>13</v>
      </c>
      <c r="AK771" s="70" t="str">
        <f t="shared" si="187"/>
        <v/>
      </c>
      <c r="AL771" s="71" t="s">
        <v>17409</v>
      </c>
      <c r="AM771" s="71"/>
      <c r="AN771" s="70">
        <f t="shared" si="188"/>
        <v>43736</v>
      </c>
      <c r="AO771" s="70"/>
      <c r="AP771" s="74">
        <f ca="1"/>
        <v>233</v>
      </c>
    </row>
    <row r="772" spans="1:42" ht="14.4">
      <c r="A772" s="55" t="s">
        <v>3649</v>
      </c>
      <c r="B772" s="56" t="s">
        <v>89</v>
      </c>
      <c r="C772" s="57">
        <v>43726</v>
      </c>
      <c r="D772" s="56" t="s">
        <v>90</v>
      </c>
      <c r="E772" s="56" t="s">
        <v>105</v>
      </c>
      <c r="F772" s="58" t="s">
        <v>106</v>
      </c>
      <c r="G772" s="58" t="s">
        <v>107</v>
      </c>
      <c r="H772" s="56" t="s">
        <v>105</v>
      </c>
      <c r="I772" s="59"/>
      <c r="J772" s="59">
        <f t="shared" si="158"/>
        <v>43756</v>
      </c>
      <c r="K772" s="56" t="s">
        <v>18</v>
      </c>
      <c r="L772" s="56" t="s">
        <v>108</v>
      </c>
      <c r="M772" s="60" t="s">
        <v>688</v>
      </c>
      <c r="N772" s="56" t="s">
        <v>3650</v>
      </c>
      <c r="O772" s="56" t="s">
        <v>114</v>
      </c>
      <c r="P772" s="56" t="s">
        <v>3651</v>
      </c>
      <c r="Q772" s="56" t="s">
        <v>117</v>
      </c>
      <c r="R772" s="59"/>
      <c r="S772" s="56" t="s">
        <v>108</v>
      </c>
      <c r="T772" s="56" t="s">
        <v>108</v>
      </c>
      <c r="U772" s="59"/>
      <c r="V772" s="62" t="s">
        <v>122</v>
      </c>
      <c r="W772" s="76" t="s">
        <v>122</v>
      </c>
      <c r="X772" s="59"/>
      <c r="Y772" s="56" t="s">
        <v>108</v>
      </c>
      <c r="Z772" s="56" t="s">
        <v>121</v>
      </c>
      <c r="AA772" s="57">
        <v>43739</v>
      </c>
      <c r="AB772" s="63" t="s">
        <v>289</v>
      </c>
      <c r="AC772" s="64" t="s">
        <v>3652</v>
      </c>
      <c r="AD772" s="65" t="s">
        <v>97</v>
      </c>
      <c r="AE772" s="56" t="s">
        <v>119</v>
      </c>
      <c r="AF772" s="61"/>
      <c r="AG772" s="61"/>
      <c r="AH772" s="67"/>
      <c r="AI772" s="68"/>
      <c r="AJ772" s="69">
        <f t="shared" si="1"/>
        <v>13</v>
      </c>
      <c r="AK772" s="70" t="str">
        <f t="shared" si="187"/>
        <v/>
      </c>
      <c r="AL772" s="71" t="s">
        <v>17409</v>
      </c>
      <c r="AM772" s="71"/>
      <c r="AN772" s="70">
        <f t="shared" si="188"/>
        <v>43736</v>
      </c>
      <c r="AO772" s="70"/>
      <c r="AP772" s="74">
        <f ca="1"/>
        <v>233</v>
      </c>
    </row>
    <row r="773" spans="1:42" ht="39.75">
      <c r="A773" s="55" t="s">
        <v>3653</v>
      </c>
      <c r="B773" s="56" t="s">
        <v>89</v>
      </c>
      <c r="C773" s="57">
        <v>43726</v>
      </c>
      <c r="D773" s="56" t="s">
        <v>90</v>
      </c>
      <c r="E773" s="56" t="s">
        <v>105</v>
      </c>
      <c r="F773" s="58" t="s">
        <v>106</v>
      </c>
      <c r="G773" s="58" t="s">
        <v>107</v>
      </c>
      <c r="H773" s="56" t="s">
        <v>105</v>
      </c>
      <c r="I773" s="57"/>
      <c r="J773" s="57">
        <f t="shared" si="158"/>
        <v>43756</v>
      </c>
      <c r="K773" s="56" t="s">
        <v>18</v>
      </c>
      <c r="L773" s="56" t="s">
        <v>108</v>
      </c>
      <c r="M773" s="60" t="s">
        <v>688</v>
      </c>
      <c r="N773" s="56" t="s">
        <v>3654</v>
      </c>
      <c r="O773" s="56" t="s">
        <v>114</v>
      </c>
      <c r="P773" s="56" t="s">
        <v>3655</v>
      </c>
      <c r="Q773" s="56" t="s">
        <v>117</v>
      </c>
      <c r="R773" s="57"/>
      <c r="S773" s="56" t="s">
        <v>108</v>
      </c>
      <c r="T773" s="56" t="s">
        <v>108</v>
      </c>
      <c r="U773" s="57"/>
      <c r="V773" s="62" t="s">
        <v>122</v>
      </c>
      <c r="W773" s="76" t="s">
        <v>122</v>
      </c>
      <c r="X773" s="57"/>
      <c r="Y773" s="56" t="s">
        <v>108</v>
      </c>
      <c r="Z773" s="56" t="s">
        <v>121</v>
      </c>
      <c r="AA773" s="57">
        <v>43731</v>
      </c>
      <c r="AB773" s="63" t="s">
        <v>289</v>
      </c>
      <c r="AC773" s="60" t="s">
        <v>3656</v>
      </c>
      <c r="AD773" s="65" t="s">
        <v>97</v>
      </c>
      <c r="AE773" s="56" t="s">
        <v>90</v>
      </c>
      <c r="AF773" s="61"/>
      <c r="AG773" s="61"/>
      <c r="AH773" s="67"/>
      <c r="AI773" s="68"/>
      <c r="AJ773" s="69">
        <f t="shared" si="1"/>
        <v>5</v>
      </c>
      <c r="AK773" s="70" t="str">
        <f t="shared" si="187"/>
        <v/>
      </c>
      <c r="AL773" s="71" t="s">
        <v>17409</v>
      </c>
      <c r="AM773" s="71"/>
      <c r="AN773" s="70">
        <f t="shared" si="188"/>
        <v>43736</v>
      </c>
      <c r="AO773" s="70"/>
      <c r="AP773" s="74">
        <f ca="1"/>
        <v>233</v>
      </c>
    </row>
    <row r="774" spans="1:42" ht="53">
      <c r="A774" s="55" t="s">
        <v>3657</v>
      </c>
      <c r="B774" s="56" t="s">
        <v>89</v>
      </c>
      <c r="C774" s="57">
        <v>43731</v>
      </c>
      <c r="D774" s="56" t="s">
        <v>90</v>
      </c>
      <c r="E774" s="56" t="s">
        <v>105</v>
      </c>
      <c r="F774" s="58" t="s">
        <v>106</v>
      </c>
      <c r="G774" s="58" t="s">
        <v>107</v>
      </c>
      <c r="H774" s="56" t="s">
        <v>105</v>
      </c>
      <c r="I774" s="57"/>
      <c r="J774" s="57">
        <f t="shared" si="158"/>
        <v>43761</v>
      </c>
      <c r="K774" s="56" t="s">
        <v>14</v>
      </c>
      <c r="L774" s="56" t="s">
        <v>14</v>
      </c>
      <c r="M774" s="60" t="s">
        <v>688</v>
      </c>
      <c r="N774" s="65" t="s">
        <v>3659</v>
      </c>
      <c r="O774" s="56" t="s">
        <v>114</v>
      </c>
      <c r="P774" s="56" t="s">
        <v>3660</v>
      </c>
      <c r="Q774" s="56" t="s">
        <v>117</v>
      </c>
      <c r="R774" s="57"/>
      <c r="S774" s="56" t="s">
        <v>108</v>
      </c>
      <c r="T774" s="56" t="s">
        <v>108</v>
      </c>
      <c r="U774" s="57"/>
      <c r="V774" s="62" t="s">
        <v>122</v>
      </c>
      <c r="W774" s="76" t="s">
        <v>122</v>
      </c>
      <c r="X774" s="57"/>
      <c r="Y774" s="56" t="s">
        <v>108</v>
      </c>
      <c r="Z774" s="56" t="s">
        <v>123</v>
      </c>
      <c r="AA774" s="57">
        <v>43741</v>
      </c>
      <c r="AB774" s="63" t="s">
        <v>289</v>
      </c>
      <c r="AC774" s="60" t="s">
        <v>3662</v>
      </c>
      <c r="AD774" s="56" t="s">
        <v>705</v>
      </c>
      <c r="AE774" s="56" t="s">
        <v>90</v>
      </c>
      <c r="AF774" s="61"/>
      <c r="AG774" s="61"/>
      <c r="AH774" s="67"/>
      <c r="AI774" s="68"/>
      <c r="AJ774" s="69">
        <f t="shared" si="1"/>
        <v>10</v>
      </c>
      <c r="AK774" s="70" t="str">
        <f t="shared" si="187"/>
        <v/>
      </c>
      <c r="AL774" s="71" t="s">
        <v>17409</v>
      </c>
      <c r="AM774" s="71"/>
      <c r="AN774" s="70">
        <f t="shared" si="188"/>
        <v>43741</v>
      </c>
      <c r="AO774" s="70"/>
      <c r="AP774" s="74">
        <f ca="1"/>
        <v>228</v>
      </c>
    </row>
    <row r="775" spans="1:42" ht="14.4">
      <c r="A775" s="55" t="s">
        <v>3663</v>
      </c>
      <c r="B775" s="56" t="s">
        <v>89</v>
      </c>
      <c r="C775" s="57">
        <v>43732</v>
      </c>
      <c r="D775" s="56" t="s">
        <v>90</v>
      </c>
      <c r="E775" s="56" t="s">
        <v>105</v>
      </c>
      <c r="F775" s="58" t="s">
        <v>106</v>
      </c>
      <c r="G775" s="58" t="s">
        <v>107</v>
      </c>
      <c r="H775" s="56" t="s">
        <v>105</v>
      </c>
      <c r="I775" s="59"/>
      <c r="J775" s="59">
        <f t="shared" si="158"/>
        <v>43762</v>
      </c>
      <c r="K775" s="56" t="s">
        <v>18</v>
      </c>
      <c r="L775" s="56" t="s">
        <v>108</v>
      </c>
      <c r="M775" s="60" t="s">
        <v>688</v>
      </c>
      <c r="N775" s="56" t="s">
        <v>3664</v>
      </c>
      <c r="O775" s="56" t="s">
        <v>114</v>
      </c>
      <c r="P775" s="56" t="s">
        <v>3666</v>
      </c>
      <c r="Q775" s="56" t="s">
        <v>117</v>
      </c>
      <c r="R775" s="59"/>
      <c r="S775" s="56" t="s">
        <v>108</v>
      </c>
      <c r="T775" s="56" t="s">
        <v>108</v>
      </c>
      <c r="U775" s="59"/>
      <c r="V775" s="62" t="s">
        <v>122</v>
      </c>
      <c r="W775" s="76" t="s">
        <v>122</v>
      </c>
      <c r="X775" s="59"/>
      <c r="Y775" s="56" t="s">
        <v>108</v>
      </c>
      <c r="Z775" s="56" t="s">
        <v>121</v>
      </c>
      <c r="AA775" s="57">
        <v>43739</v>
      </c>
      <c r="AB775" s="63" t="s">
        <v>289</v>
      </c>
      <c r="AC775" s="64" t="s">
        <v>3667</v>
      </c>
      <c r="AD775" s="65" t="s">
        <v>97</v>
      </c>
      <c r="AE775" s="56" t="s">
        <v>119</v>
      </c>
      <c r="AF775" s="61"/>
      <c r="AG775" s="61"/>
      <c r="AH775" s="67"/>
      <c r="AI775" s="68"/>
      <c r="AJ775" s="69">
        <f t="shared" si="1"/>
        <v>7</v>
      </c>
      <c r="AK775" s="70" t="str">
        <f t="shared" si="187"/>
        <v/>
      </c>
      <c r="AL775" s="71" t="s">
        <v>17409</v>
      </c>
      <c r="AM775" s="71"/>
      <c r="AN775" s="70">
        <f t="shared" si="188"/>
        <v>43742</v>
      </c>
      <c r="AO775" s="70"/>
      <c r="AP775" s="74">
        <f ca="1"/>
        <v>227</v>
      </c>
    </row>
    <row r="776" spans="1:42" ht="14.4">
      <c r="A776" s="55" t="s">
        <v>3668</v>
      </c>
      <c r="B776" s="56" t="s">
        <v>89</v>
      </c>
      <c r="C776" s="57">
        <v>43740</v>
      </c>
      <c r="D776" s="56" t="s">
        <v>90</v>
      </c>
      <c r="E776" s="56" t="s">
        <v>105</v>
      </c>
      <c r="F776" s="58" t="s">
        <v>106</v>
      </c>
      <c r="G776" s="58" t="s">
        <v>107</v>
      </c>
      <c r="H776" s="56" t="s">
        <v>105</v>
      </c>
      <c r="I776" s="59"/>
      <c r="J776" s="59">
        <f t="shared" si="158"/>
        <v>43770</v>
      </c>
      <c r="K776" s="56" t="s">
        <v>18</v>
      </c>
      <c r="L776" s="56" t="s">
        <v>108</v>
      </c>
      <c r="M776" s="60" t="s">
        <v>688</v>
      </c>
      <c r="N776" s="56" t="s">
        <v>3670</v>
      </c>
      <c r="O776" s="56" t="s">
        <v>114</v>
      </c>
      <c r="P776" s="56" t="s">
        <v>3671</v>
      </c>
      <c r="Q776" s="56" t="s">
        <v>117</v>
      </c>
      <c r="R776" s="59"/>
      <c r="S776" s="56" t="s">
        <v>108</v>
      </c>
      <c r="T776" s="56" t="s">
        <v>108</v>
      </c>
      <c r="U776" s="57"/>
      <c r="V776" s="62" t="s">
        <v>122</v>
      </c>
      <c r="W776" s="76" t="s">
        <v>122</v>
      </c>
      <c r="X776" s="59"/>
      <c r="Y776" s="56" t="s">
        <v>108</v>
      </c>
      <c r="Z776" s="56" t="s">
        <v>121</v>
      </c>
      <c r="AA776" s="57">
        <v>43754</v>
      </c>
      <c r="AB776" s="63" t="s">
        <v>389</v>
      </c>
      <c r="AC776" s="64" t="s">
        <v>1810</v>
      </c>
      <c r="AD776" s="65" t="s">
        <v>97</v>
      </c>
      <c r="AE776" s="56" t="s">
        <v>119</v>
      </c>
      <c r="AF776" s="61"/>
      <c r="AG776" s="61"/>
      <c r="AH776" s="67"/>
      <c r="AI776" s="68"/>
      <c r="AJ776" s="69">
        <f t="shared" si="1"/>
        <v>14</v>
      </c>
      <c r="AK776" s="70"/>
      <c r="AL776" s="71"/>
      <c r="AM776" s="71"/>
      <c r="AN776" s="70"/>
      <c r="AO776" s="70"/>
      <c r="AP776" s="74">
        <f ca="1"/>
        <v>219</v>
      </c>
    </row>
    <row r="777" spans="1:42" ht="14.4">
      <c r="A777" s="55" t="s">
        <v>3672</v>
      </c>
      <c r="B777" s="56" t="s">
        <v>89</v>
      </c>
      <c r="C777" s="57">
        <v>43748</v>
      </c>
      <c r="D777" s="56" t="s">
        <v>90</v>
      </c>
      <c r="E777" s="56" t="s">
        <v>105</v>
      </c>
      <c r="F777" s="58" t="s">
        <v>106</v>
      </c>
      <c r="G777" s="58" t="s">
        <v>107</v>
      </c>
      <c r="H777" s="56" t="s">
        <v>105</v>
      </c>
      <c r="I777" s="59"/>
      <c r="J777" s="59">
        <f t="shared" si="158"/>
        <v>43778</v>
      </c>
      <c r="K777" s="56" t="s">
        <v>18</v>
      </c>
      <c r="L777" s="56" t="s">
        <v>108</v>
      </c>
      <c r="M777" s="60" t="s">
        <v>688</v>
      </c>
      <c r="N777" s="56" t="s">
        <v>3596</v>
      </c>
      <c r="O777" s="56" t="s">
        <v>114</v>
      </c>
      <c r="P777" s="56" t="s">
        <v>3597</v>
      </c>
      <c r="Q777" s="56" t="s">
        <v>117</v>
      </c>
      <c r="R777" s="59"/>
      <c r="S777" s="56" t="s">
        <v>108</v>
      </c>
      <c r="T777" s="56" t="s">
        <v>108</v>
      </c>
      <c r="U777" s="57"/>
      <c r="V777" s="62" t="s">
        <v>122</v>
      </c>
      <c r="W777" s="76" t="s">
        <v>122</v>
      </c>
      <c r="X777" s="59"/>
      <c r="Y777" s="56" t="s">
        <v>108</v>
      </c>
      <c r="Z777" s="56" t="s">
        <v>121</v>
      </c>
      <c r="AA777" s="57">
        <v>43748</v>
      </c>
      <c r="AB777" s="63" t="s">
        <v>389</v>
      </c>
      <c r="AC777" s="60" t="s">
        <v>3673</v>
      </c>
      <c r="AD777" s="65" t="s">
        <v>97</v>
      </c>
      <c r="AE777" s="56" t="s">
        <v>119</v>
      </c>
      <c r="AF777" s="61"/>
      <c r="AG777" s="61"/>
      <c r="AH777" s="67"/>
      <c r="AI777" s="68"/>
      <c r="AJ777" s="69">
        <f t="shared" si="1"/>
        <v>0</v>
      </c>
      <c r="AK777" s="70"/>
      <c r="AL777" s="71"/>
      <c r="AM777" s="71"/>
      <c r="AN777" s="70"/>
      <c r="AO777" s="70"/>
      <c r="AP777" s="74">
        <f ca="1"/>
        <v>211</v>
      </c>
    </row>
    <row r="778" spans="1:42" ht="14.4">
      <c r="A778" s="55" t="s">
        <v>3674</v>
      </c>
      <c r="B778" s="56" t="s">
        <v>89</v>
      </c>
      <c r="C778" s="57">
        <v>43754</v>
      </c>
      <c r="D778" s="56" t="s">
        <v>90</v>
      </c>
      <c r="E778" s="56" t="s">
        <v>105</v>
      </c>
      <c r="F778" s="58" t="s">
        <v>106</v>
      </c>
      <c r="G778" s="58" t="s">
        <v>107</v>
      </c>
      <c r="H778" s="56" t="s">
        <v>105</v>
      </c>
      <c r="I778" s="59"/>
      <c r="J778" s="59">
        <f t="shared" si="158"/>
        <v>43784</v>
      </c>
      <c r="K778" s="56" t="s">
        <v>18</v>
      </c>
      <c r="L778" s="56" t="s">
        <v>108</v>
      </c>
      <c r="M778" s="60" t="s">
        <v>688</v>
      </c>
      <c r="N778" s="56" t="s">
        <v>3675</v>
      </c>
      <c r="O778" s="56" t="s">
        <v>114</v>
      </c>
      <c r="P778" s="56" t="s">
        <v>3676</v>
      </c>
      <c r="Q778" s="56" t="s">
        <v>117</v>
      </c>
      <c r="R778" s="59"/>
      <c r="S778" s="56" t="s">
        <v>108</v>
      </c>
      <c r="T778" s="56" t="s">
        <v>108</v>
      </c>
      <c r="U778" s="57"/>
      <c r="V778" s="62" t="s">
        <v>122</v>
      </c>
      <c r="W778" s="62" t="s">
        <v>122</v>
      </c>
      <c r="X778" s="59"/>
      <c r="Y778" s="56" t="s">
        <v>108</v>
      </c>
      <c r="Z778" s="56" t="s">
        <v>121</v>
      </c>
      <c r="AA778" s="57">
        <v>43760</v>
      </c>
      <c r="AB778" s="63" t="s">
        <v>389</v>
      </c>
      <c r="AC778" s="64" t="s">
        <v>3677</v>
      </c>
      <c r="AD778" s="65" t="s">
        <v>97</v>
      </c>
      <c r="AE778" s="56" t="s">
        <v>119</v>
      </c>
      <c r="AF778" s="61"/>
      <c r="AG778" s="61"/>
      <c r="AH778" s="67"/>
      <c r="AI778" s="68"/>
      <c r="AJ778" s="69">
        <f t="shared" si="1"/>
        <v>6</v>
      </c>
      <c r="AK778" s="70"/>
      <c r="AL778" s="71"/>
      <c r="AM778" s="71"/>
      <c r="AN778" s="70"/>
      <c r="AO778" s="70"/>
      <c r="AP778" s="74">
        <f ca="1"/>
        <v>205</v>
      </c>
    </row>
    <row r="779" spans="1:42" ht="26.5">
      <c r="A779" s="55" t="s">
        <v>3685</v>
      </c>
      <c r="B779" s="56" t="s">
        <v>89</v>
      </c>
      <c r="C779" s="57">
        <v>43754</v>
      </c>
      <c r="D779" s="56" t="s">
        <v>90</v>
      </c>
      <c r="E779" s="56" t="s">
        <v>105</v>
      </c>
      <c r="F779" s="58" t="s">
        <v>106</v>
      </c>
      <c r="G779" s="58" t="s">
        <v>107</v>
      </c>
      <c r="H779" s="56" t="s">
        <v>105</v>
      </c>
      <c r="I779" s="59"/>
      <c r="J779" s="59">
        <f t="shared" si="158"/>
        <v>43784</v>
      </c>
      <c r="K779" s="56" t="s">
        <v>18</v>
      </c>
      <c r="L779" s="56" t="s">
        <v>108</v>
      </c>
      <c r="M779" s="60" t="s">
        <v>688</v>
      </c>
      <c r="N779" s="65" t="s">
        <v>3686</v>
      </c>
      <c r="O779" s="56" t="s">
        <v>114</v>
      </c>
      <c r="P779" s="56" t="s">
        <v>3687</v>
      </c>
      <c r="Q779" s="56" t="s">
        <v>117</v>
      </c>
      <c r="R779" s="59"/>
      <c r="S779" s="56" t="s">
        <v>108</v>
      </c>
      <c r="T779" s="56" t="s">
        <v>108</v>
      </c>
      <c r="U779" s="57"/>
      <c r="V779" s="62" t="s">
        <v>122</v>
      </c>
      <c r="W779" s="62" t="s">
        <v>122</v>
      </c>
      <c r="X779" s="59"/>
      <c r="Y779" s="56" t="s">
        <v>108</v>
      </c>
      <c r="Z779" s="56" t="s">
        <v>121</v>
      </c>
      <c r="AA779" s="57">
        <v>43760</v>
      </c>
      <c r="AB779" s="63" t="s">
        <v>389</v>
      </c>
      <c r="AC779" s="64" t="s">
        <v>3688</v>
      </c>
      <c r="AD779" s="65" t="s">
        <v>97</v>
      </c>
      <c r="AE779" s="56" t="s">
        <v>119</v>
      </c>
      <c r="AF779" s="61"/>
      <c r="AG779" s="61"/>
      <c r="AH779" s="67"/>
      <c r="AI779" s="68"/>
      <c r="AJ779" s="69">
        <f t="shared" si="1"/>
        <v>6</v>
      </c>
      <c r="AK779" s="70"/>
      <c r="AL779" s="71"/>
      <c r="AM779" s="71"/>
      <c r="AN779" s="70"/>
      <c r="AO779" s="70"/>
      <c r="AP779" s="74">
        <f ca="1"/>
        <v>205</v>
      </c>
    </row>
    <row r="780" spans="1:42" ht="26.5">
      <c r="A780" s="55" t="s">
        <v>3689</v>
      </c>
      <c r="B780" s="56" t="s">
        <v>89</v>
      </c>
      <c r="C780" s="57">
        <v>43822</v>
      </c>
      <c r="D780" s="56" t="s">
        <v>90</v>
      </c>
      <c r="E780" s="56" t="s">
        <v>105</v>
      </c>
      <c r="F780" s="58" t="s">
        <v>106</v>
      </c>
      <c r="G780" s="58" t="s">
        <v>107</v>
      </c>
      <c r="H780" s="56" t="s">
        <v>105</v>
      </c>
      <c r="I780" s="59"/>
      <c r="J780" s="59">
        <f t="shared" si="158"/>
        <v>43852</v>
      </c>
      <c r="K780" s="56" t="s">
        <v>18</v>
      </c>
      <c r="L780" s="56" t="s">
        <v>108</v>
      </c>
      <c r="M780" s="60" t="s">
        <v>688</v>
      </c>
      <c r="N780" s="56" t="s">
        <v>3690</v>
      </c>
      <c r="O780" s="56" t="s">
        <v>114</v>
      </c>
      <c r="P780" s="56" t="s">
        <v>3691</v>
      </c>
      <c r="Q780" s="56" t="s">
        <v>117</v>
      </c>
      <c r="R780" s="59"/>
      <c r="S780" s="56" t="s">
        <v>108</v>
      </c>
      <c r="T780" s="56" t="s">
        <v>108</v>
      </c>
      <c r="U780" s="57"/>
      <c r="V780" s="62" t="s">
        <v>122</v>
      </c>
      <c r="W780" s="62" t="s">
        <v>122</v>
      </c>
      <c r="X780" s="59"/>
      <c r="Y780" s="56" t="s">
        <v>108</v>
      </c>
      <c r="Z780" s="56" t="s">
        <v>121</v>
      </c>
      <c r="AA780" s="57">
        <v>43857</v>
      </c>
      <c r="AB780" s="63" t="s">
        <v>238</v>
      </c>
      <c r="AC780" s="60" t="s">
        <v>3699</v>
      </c>
      <c r="AD780" s="56" t="s">
        <v>97</v>
      </c>
      <c r="AE780" s="56" t="s">
        <v>119</v>
      </c>
      <c r="AF780" s="61"/>
      <c r="AG780" s="61"/>
      <c r="AH780" s="67"/>
      <c r="AI780" s="68"/>
      <c r="AJ780" s="69">
        <f t="shared" si="1"/>
        <v>35</v>
      </c>
      <c r="AK780" s="70"/>
      <c r="AL780" s="71"/>
      <c r="AM780" s="71"/>
      <c r="AN780" s="70"/>
      <c r="AO780" s="70"/>
      <c r="AP780" s="74">
        <f ca="1"/>
        <v>137</v>
      </c>
    </row>
    <row r="781" spans="1:42" ht="14.4">
      <c r="A781" s="55" t="s">
        <v>3700</v>
      </c>
      <c r="B781" s="56" t="s">
        <v>89</v>
      </c>
      <c r="C781" s="57">
        <v>43822</v>
      </c>
      <c r="D781" s="56" t="s">
        <v>90</v>
      </c>
      <c r="E781" s="56" t="s">
        <v>105</v>
      </c>
      <c r="F781" s="58" t="s">
        <v>106</v>
      </c>
      <c r="G781" s="58" t="s">
        <v>107</v>
      </c>
      <c r="H781" s="56" t="s">
        <v>105</v>
      </c>
      <c r="I781" s="59"/>
      <c r="J781" s="59">
        <f t="shared" si="158"/>
        <v>43852</v>
      </c>
      <c r="K781" s="56" t="s">
        <v>18</v>
      </c>
      <c r="L781" s="56" t="s">
        <v>108</v>
      </c>
      <c r="M781" s="60" t="s">
        <v>688</v>
      </c>
      <c r="N781" s="56" t="s">
        <v>3702</v>
      </c>
      <c r="O781" s="56" t="s">
        <v>114</v>
      </c>
      <c r="P781" s="56" t="s">
        <v>3703</v>
      </c>
      <c r="Q781" s="56" t="s">
        <v>117</v>
      </c>
      <c r="R781" s="59"/>
      <c r="S781" s="56" t="s">
        <v>108</v>
      </c>
      <c r="T781" s="56" t="s">
        <v>108</v>
      </c>
      <c r="U781" s="57"/>
      <c r="V781" s="62" t="s">
        <v>122</v>
      </c>
      <c r="W781" s="62" t="s">
        <v>122</v>
      </c>
      <c r="X781" s="59"/>
      <c r="Y781" s="56" t="s">
        <v>108</v>
      </c>
      <c r="Z781" s="56" t="s">
        <v>121</v>
      </c>
      <c r="AA781" s="57">
        <v>43833</v>
      </c>
      <c r="AB781" s="63" t="s">
        <v>238</v>
      </c>
      <c r="AC781" s="64" t="s">
        <v>3707</v>
      </c>
      <c r="AD781" s="56" t="s">
        <v>97</v>
      </c>
      <c r="AE781" s="56" t="s">
        <v>119</v>
      </c>
      <c r="AF781" s="61"/>
      <c r="AG781" s="61"/>
      <c r="AH781" s="67"/>
      <c r="AI781" s="68"/>
      <c r="AJ781" s="69">
        <f t="shared" si="1"/>
        <v>11</v>
      </c>
      <c r="AK781" s="70"/>
      <c r="AL781" s="71"/>
      <c r="AM781" s="71"/>
      <c r="AN781" s="70"/>
      <c r="AO781" s="70"/>
      <c r="AP781" s="74">
        <f ca="1"/>
        <v>137</v>
      </c>
    </row>
    <row r="782" spans="1:42" ht="26.5">
      <c r="A782" s="55" t="s">
        <v>3710</v>
      </c>
      <c r="B782" s="56" t="s">
        <v>89</v>
      </c>
      <c r="C782" s="57">
        <v>43822</v>
      </c>
      <c r="D782" s="56" t="s">
        <v>90</v>
      </c>
      <c r="E782" s="56" t="s">
        <v>105</v>
      </c>
      <c r="F782" s="58" t="s">
        <v>106</v>
      </c>
      <c r="G782" s="58" t="s">
        <v>107</v>
      </c>
      <c r="H782" s="56" t="s">
        <v>105</v>
      </c>
      <c r="I782" s="59"/>
      <c r="J782" s="59">
        <f t="shared" si="158"/>
        <v>43852</v>
      </c>
      <c r="K782" s="56" t="s">
        <v>18</v>
      </c>
      <c r="L782" s="56" t="s">
        <v>108</v>
      </c>
      <c r="M782" s="60" t="s">
        <v>688</v>
      </c>
      <c r="N782" s="56" t="s">
        <v>3712</v>
      </c>
      <c r="O782" s="56" t="s">
        <v>114</v>
      </c>
      <c r="P782" s="56" t="s">
        <v>3713</v>
      </c>
      <c r="Q782" s="56" t="s">
        <v>117</v>
      </c>
      <c r="R782" s="59"/>
      <c r="S782" s="56" t="s">
        <v>108</v>
      </c>
      <c r="T782" s="56" t="s">
        <v>108</v>
      </c>
      <c r="U782" s="57"/>
      <c r="V782" s="62" t="s">
        <v>122</v>
      </c>
      <c r="W782" s="62" t="s">
        <v>122</v>
      </c>
      <c r="X782" s="59"/>
      <c r="Y782" s="56" t="s">
        <v>108</v>
      </c>
      <c r="Z782" s="56" t="s">
        <v>121</v>
      </c>
      <c r="AA782" s="57">
        <v>43844</v>
      </c>
      <c r="AB782" s="63" t="s">
        <v>238</v>
      </c>
      <c r="AC782" s="60" t="s">
        <v>3714</v>
      </c>
      <c r="AD782" s="56" t="s">
        <v>97</v>
      </c>
      <c r="AE782" s="56" t="s">
        <v>119</v>
      </c>
      <c r="AF782" s="61"/>
      <c r="AG782" s="61"/>
      <c r="AH782" s="67"/>
      <c r="AI782" s="68"/>
      <c r="AJ782" s="69">
        <f t="shared" si="1"/>
        <v>22</v>
      </c>
      <c r="AK782" s="70"/>
      <c r="AL782" s="71"/>
      <c r="AM782" s="71"/>
      <c r="AN782" s="70"/>
      <c r="AO782" s="70"/>
      <c r="AP782" s="74">
        <f ca="1"/>
        <v>137</v>
      </c>
    </row>
    <row r="783" spans="1:42" ht="14.4">
      <c r="A783" s="55" t="s">
        <v>3715</v>
      </c>
      <c r="B783" s="56" t="s">
        <v>89</v>
      </c>
      <c r="C783" s="57">
        <v>43822</v>
      </c>
      <c r="D783" s="56" t="s">
        <v>90</v>
      </c>
      <c r="E783" s="56" t="s">
        <v>105</v>
      </c>
      <c r="F783" s="58" t="s">
        <v>106</v>
      </c>
      <c r="G783" s="58" t="s">
        <v>107</v>
      </c>
      <c r="H783" s="56" t="s">
        <v>105</v>
      </c>
      <c r="I783" s="59"/>
      <c r="J783" s="59">
        <f t="shared" si="158"/>
        <v>43852</v>
      </c>
      <c r="K783" s="56" t="s">
        <v>18</v>
      </c>
      <c r="L783" s="56" t="s">
        <v>108</v>
      </c>
      <c r="M783" s="60" t="s">
        <v>688</v>
      </c>
      <c r="N783" s="56" t="s">
        <v>3718</v>
      </c>
      <c r="O783" s="56" t="s">
        <v>114</v>
      </c>
      <c r="P783" s="56" t="s">
        <v>3720</v>
      </c>
      <c r="Q783" s="56" t="s">
        <v>117</v>
      </c>
      <c r="R783" s="59"/>
      <c r="S783" s="56" t="s">
        <v>108</v>
      </c>
      <c r="T783" s="56" t="s">
        <v>108</v>
      </c>
      <c r="U783" s="57"/>
      <c r="V783" s="62" t="s">
        <v>122</v>
      </c>
      <c r="W783" s="62" t="s">
        <v>122</v>
      </c>
      <c r="X783" s="59"/>
      <c r="Y783" s="56" t="s">
        <v>108</v>
      </c>
      <c r="Z783" s="56" t="s">
        <v>121</v>
      </c>
      <c r="AA783" s="57">
        <v>43833</v>
      </c>
      <c r="AB783" s="63" t="s">
        <v>238</v>
      </c>
      <c r="AC783" s="64" t="s">
        <v>3721</v>
      </c>
      <c r="AD783" s="56" t="s">
        <v>97</v>
      </c>
      <c r="AE783" s="56" t="s">
        <v>119</v>
      </c>
      <c r="AF783" s="61"/>
      <c r="AG783" s="61"/>
      <c r="AH783" s="67"/>
      <c r="AI783" s="68"/>
      <c r="AJ783" s="69">
        <f t="shared" si="1"/>
        <v>11</v>
      </c>
      <c r="AK783" s="70"/>
      <c r="AL783" s="71"/>
      <c r="AM783" s="71"/>
      <c r="AN783" s="70"/>
      <c r="AO783" s="70"/>
      <c r="AP783" s="74">
        <f ca="1"/>
        <v>137</v>
      </c>
    </row>
    <row r="784" spans="1:42" ht="14.4">
      <c r="A784" s="55" t="s">
        <v>3722</v>
      </c>
      <c r="B784" s="56" t="s">
        <v>89</v>
      </c>
      <c r="C784" s="57">
        <v>43822</v>
      </c>
      <c r="D784" s="56" t="s">
        <v>90</v>
      </c>
      <c r="E784" s="56" t="s">
        <v>105</v>
      </c>
      <c r="F784" s="58" t="s">
        <v>106</v>
      </c>
      <c r="G784" s="58" t="s">
        <v>107</v>
      </c>
      <c r="H784" s="56" t="s">
        <v>105</v>
      </c>
      <c r="I784" s="59"/>
      <c r="J784" s="59">
        <f t="shared" si="158"/>
        <v>43852</v>
      </c>
      <c r="K784" s="56" t="s">
        <v>18</v>
      </c>
      <c r="L784" s="56" t="s">
        <v>108</v>
      </c>
      <c r="M784" s="60" t="s">
        <v>688</v>
      </c>
      <c r="N784" s="56" t="s">
        <v>3724</v>
      </c>
      <c r="O784" s="56" t="s">
        <v>114</v>
      </c>
      <c r="P784" s="56" t="s">
        <v>3725</v>
      </c>
      <c r="Q784" s="56" t="s">
        <v>117</v>
      </c>
      <c r="R784" s="59"/>
      <c r="S784" s="56" t="s">
        <v>108</v>
      </c>
      <c r="T784" s="56" t="s">
        <v>108</v>
      </c>
      <c r="U784" s="57"/>
      <c r="V784" s="62" t="s">
        <v>122</v>
      </c>
      <c r="W784" s="62" t="s">
        <v>122</v>
      </c>
      <c r="X784" s="59"/>
      <c r="Y784" s="56" t="s">
        <v>108</v>
      </c>
      <c r="Z784" s="56" t="s">
        <v>121</v>
      </c>
      <c r="AA784" s="57">
        <v>43833</v>
      </c>
      <c r="AB784" s="63" t="s">
        <v>238</v>
      </c>
      <c r="AC784" s="64" t="s">
        <v>3727</v>
      </c>
      <c r="AD784" s="56" t="s">
        <v>97</v>
      </c>
      <c r="AE784" s="56" t="s">
        <v>119</v>
      </c>
      <c r="AF784" s="61"/>
      <c r="AG784" s="61"/>
      <c r="AH784" s="67"/>
      <c r="AI784" s="68"/>
      <c r="AJ784" s="69">
        <f t="shared" si="1"/>
        <v>11</v>
      </c>
      <c r="AK784" s="70"/>
      <c r="AL784" s="71"/>
      <c r="AM784" s="71"/>
      <c r="AN784" s="70"/>
      <c r="AO784" s="70"/>
      <c r="AP784" s="74">
        <f ca="1"/>
        <v>137</v>
      </c>
    </row>
    <row r="785" spans="1:42" ht="14.4">
      <c r="A785" s="55" t="s">
        <v>3730</v>
      </c>
      <c r="B785" s="56" t="s">
        <v>89</v>
      </c>
      <c r="C785" s="100">
        <v>43789</v>
      </c>
      <c r="D785" s="56" t="s">
        <v>90</v>
      </c>
      <c r="E785" s="56" t="s">
        <v>105</v>
      </c>
      <c r="F785" s="58" t="s">
        <v>106</v>
      </c>
      <c r="G785" s="58" t="s">
        <v>107</v>
      </c>
      <c r="H785" s="56" t="s">
        <v>105</v>
      </c>
      <c r="I785" s="59"/>
      <c r="J785" s="59">
        <f t="shared" si="158"/>
        <v>43819</v>
      </c>
      <c r="K785" s="56" t="s">
        <v>18</v>
      </c>
      <c r="L785" s="56" t="s">
        <v>108</v>
      </c>
      <c r="M785" s="60" t="s">
        <v>3732</v>
      </c>
      <c r="N785" s="56" t="s">
        <v>3733</v>
      </c>
      <c r="O785" s="56" t="s">
        <v>114</v>
      </c>
      <c r="P785" s="56" t="s">
        <v>3734</v>
      </c>
      <c r="Q785" s="56" t="s">
        <v>117</v>
      </c>
      <c r="R785" s="59"/>
      <c r="S785" s="56" t="s">
        <v>108</v>
      </c>
      <c r="T785" s="56" t="s">
        <v>108</v>
      </c>
      <c r="U785" s="57"/>
      <c r="V785" s="62" t="s">
        <v>122</v>
      </c>
      <c r="W785" s="62" t="s">
        <v>122</v>
      </c>
      <c r="X785" s="59"/>
      <c r="Y785" s="56" t="s">
        <v>108</v>
      </c>
      <c r="Z785" s="56" t="s">
        <v>121</v>
      </c>
      <c r="AA785" s="57">
        <v>43794</v>
      </c>
      <c r="AB785" s="63" t="s">
        <v>318</v>
      </c>
      <c r="AC785" s="64" t="s">
        <v>3736</v>
      </c>
      <c r="AD785" s="56" t="s">
        <v>3737</v>
      </c>
      <c r="AE785" s="56" t="s">
        <v>119</v>
      </c>
      <c r="AF785" s="61"/>
      <c r="AG785" s="61"/>
      <c r="AH785" s="67"/>
      <c r="AI785" s="68"/>
      <c r="AJ785" s="69">
        <f t="shared" si="1"/>
        <v>5</v>
      </c>
      <c r="AK785" s="70"/>
      <c r="AL785" s="71"/>
      <c r="AM785" s="71"/>
      <c r="AN785" s="70"/>
      <c r="AO785" s="70"/>
      <c r="AP785" s="74">
        <f ca="1"/>
        <v>170</v>
      </c>
    </row>
    <row r="786" spans="1:42" ht="14.4">
      <c r="A786" s="55" t="s">
        <v>3740</v>
      </c>
      <c r="B786" s="56" t="s">
        <v>89</v>
      </c>
      <c r="C786" s="57">
        <v>43794</v>
      </c>
      <c r="D786" s="56" t="s">
        <v>90</v>
      </c>
      <c r="E786" s="56" t="s">
        <v>105</v>
      </c>
      <c r="F786" s="58" t="s">
        <v>106</v>
      </c>
      <c r="G786" s="58" t="s">
        <v>107</v>
      </c>
      <c r="H786" s="56" t="s">
        <v>105</v>
      </c>
      <c r="I786" s="59"/>
      <c r="J786" s="59">
        <f t="shared" si="158"/>
        <v>43824</v>
      </c>
      <c r="K786" s="56" t="s">
        <v>18</v>
      </c>
      <c r="L786" s="56" t="s">
        <v>108</v>
      </c>
      <c r="M786" s="60" t="s">
        <v>3732</v>
      </c>
      <c r="N786" s="56" t="s">
        <v>3762</v>
      </c>
      <c r="O786" s="56" t="s">
        <v>114</v>
      </c>
      <c r="P786" s="56" t="s">
        <v>3763</v>
      </c>
      <c r="Q786" s="56" t="s">
        <v>117</v>
      </c>
      <c r="R786" s="59"/>
      <c r="S786" s="56" t="s">
        <v>108</v>
      </c>
      <c r="T786" s="56" t="s">
        <v>108</v>
      </c>
      <c r="U786" s="57"/>
      <c r="V786" s="62" t="s">
        <v>122</v>
      </c>
      <c r="W786" s="62" t="s">
        <v>122</v>
      </c>
      <c r="X786" s="59"/>
      <c r="Y786" s="56" t="s">
        <v>108</v>
      </c>
      <c r="Z786" s="56" t="s">
        <v>121</v>
      </c>
      <c r="AA786" s="57">
        <v>43802</v>
      </c>
      <c r="AB786" s="63" t="s">
        <v>318</v>
      </c>
      <c r="AC786" s="64" t="s">
        <v>3766</v>
      </c>
      <c r="AD786" s="56" t="s">
        <v>97</v>
      </c>
      <c r="AE786" s="56" t="s">
        <v>119</v>
      </c>
      <c r="AF786" s="61"/>
      <c r="AG786" s="61"/>
      <c r="AH786" s="67"/>
      <c r="AI786" s="68"/>
      <c r="AJ786" s="69">
        <f t="shared" si="1"/>
        <v>8</v>
      </c>
      <c r="AK786" s="70"/>
      <c r="AL786" s="71"/>
      <c r="AM786" s="71"/>
      <c r="AN786" s="70"/>
      <c r="AO786" s="70"/>
      <c r="AP786" s="74">
        <f ca="1"/>
        <v>165</v>
      </c>
    </row>
    <row r="787" spans="1:42" ht="14.4">
      <c r="A787" s="55" t="s">
        <v>3768</v>
      </c>
      <c r="B787" s="56" t="s">
        <v>89</v>
      </c>
      <c r="C787" s="57">
        <v>43794</v>
      </c>
      <c r="D787" s="56" t="s">
        <v>90</v>
      </c>
      <c r="E787" s="56" t="s">
        <v>105</v>
      </c>
      <c r="F787" s="58" t="s">
        <v>106</v>
      </c>
      <c r="G787" s="58" t="s">
        <v>107</v>
      </c>
      <c r="H787" s="56" t="s">
        <v>105</v>
      </c>
      <c r="I787" s="59"/>
      <c r="J787" s="59">
        <f t="shared" si="158"/>
        <v>43824</v>
      </c>
      <c r="K787" s="56" t="s">
        <v>18</v>
      </c>
      <c r="L787" s="56" t="s">
        <v>108</v>
      </c>
      <c r="M787" s="60" t="s">
        <v>3732</v>
      </c>
      <c r="N787" s="56" t="s">
        <v>3769</v>
      </c>
      <c r="O787" s="56" t="s">
        <v>114</v>
      </c>
      <c r="P787" s="56" t="s">
        <v>3770</v>
      </c>
      <c r="Q787" s="56" t="s">
        <v>117</v>
      </c>
      <c r="R787" s="59"/>
      <c r="S787" s="56" t="s">
        <v>108</v>
      </c>
      <c r="T787" s="56" t="s">
        <v>108</v>
      </c>
      <c r="U787" s="57"/>
      <c r="V787" s="62" t="s">
        <v>122</v>
      </c>
      <c r="W787" s="62" t="s">
        <v>122</v>
      </c>
      <c r="X787" s="59"/>
      <c r="Y787" s="56" t="s">
        <v>108</v>
      </c>
      <c r="Z787" s="56" t="s">
        <v>121</v>
      </c>
      <c r="AA787" s="57">
        <v>43802</v>
      </c>
      <c r="AB787" s="63" t="s">
        <v>318</v>
      </c>
      <c r="AC787" s="64" t="s">
        <v>3774</v>
      </c>
      <c r="AD787" s="56" t="s">
        <v>97</v>
      </c>
      <c r="AE787" s="56" t="s">
        <v>119</v>
      </c>
      <c r="AF787" s="61"/>
      <c r="AG787" s="61"/>
      <c r="AH787" s="67"/>
      <c r="AI787" s="68"/>
      <c r="AJ787" s="69">
        <f t="shared" si="1"/>
        <v>8</v>
      </c>
      <c r="AK787" s="70"/>
      <c r="AL787" s="71"/>
      <c r="AM787" s="71"/>
      <c r="AN787" s="70"/>
      <c r="AO787" s="70"/>
      <c r="AP787" s="74">
        <f ca="1"/>
        <v>165</v>
      </c>
    </row>
    <row r="788" spans="1:42" ht="14.4">
      <c r="A788" s="55" t="s">
        <v>3775</v>
      </c>
      <c r="B788" s="56" t="s">
        <v>89</v>
      </c>
      <c r="C788" s="57">
        <v>43794</v>
      </c>
      <c r="D788" s="56" t="s">
        <v>90</v>
      </c>
      <c r="E788" s="56" t="s">
        <v>105</v>
      </c>
      <c r="F788" s="58" t="s">
        <v>106</v>
      </c>
      <c r="G788" s="58" t="s">
        <v>107</v>
      </c>
      <c r="H788" s="56" t="s">
        <v>105</v>
      </c>
      <c r="I788" s="59"/>
      <c r="J788" s="59">
        <f t="shared" si="158"/>
        <v>43824</v>
      </c>
      <c r="K788" s="56" t="s">
        <v>18</v>
      </c>
      <c r="L788" s="56" t="s">
        <v>108</v>
      </c>
      <c r="M788" s="60" t="s">
        <v>3732</v>
      </c>
      <c r="N788" s="56" t="s">
        <v>3776</v>
      </c>
      <c r="O788" s="56" t="s">
        <v>114</v>
      </c>
      <c r="P788" s="56" t="s">
        <v>3777</v>
      </c>
      <c r="Q788" s="56" t="s">
        <v>117</v>
      </c>
      <c r="R788" s="59"/>
      <c r="S788" s="56" t="s">
        <v>108</v>
      </c>
      <c r="T788" s="56" t="s">
        <v>108</v>
      </c>
      <c r="U788" s="57"/>
      <c r="V788" s="62" t="s">
        <v>122</v>
      </c>
      <c r="W788" s="62" t="s">
        <v>122</v>
      </c>
      <c r="X788" s="59"/>
      <c r="Y788" s="56" t="s">
        <v>108</v>
      </c>
      <c r="Z788" s="56" t="s">
        <v>121</v>
      </c>
      <c r="AA788" s="57">
        <v>43802</v>
      </c>
      <c r="AB788" s="63" t="s">
        <v>318</v>
      </c>
      <c r="AC788" s="64" t="s">
        <v>3779</v>
      </c>
      <c r="AD788" s="56" t="s">
        <v>97</v>
      </c>
      <c r="AE788" s="56" t="s">
        <v>119</v>
      </c>
      <c r="AF788" s="61"/>
      <c r="AG788" s="61"/>
      <c r="AH788" s="67"/>
      <c r="AI788" s="68"/>
      <c r="AJ788" s="69">
        <f t="shared" si="1"/>
        <v>8</v>
      </c>
      <c r="AK788" s="70"/>
      <c r="AL788" s="71"/>
      <c r="AM788" s="71"/>
      <c r="AN788" s="70"/>
      <c r="AO788" s="70"/>
      <c r="AP788" s="74">
        <f ca="1"/>
        <v>165</v>
      </c>
    </row>
    <row r="789" spans="1:42" ht="26.5">
      <c r="A789" s="55" t="s">
        <v>3818</v>
      </c>
      <c r="B789" s="56" t="s">
        <v>89</v>
      </c>
      <c r="C789" s="57">
        <v>43794</v>
      </c>
      <c r="D789" s="56" t="s">
        <v>90</v>
      </c>
      <c r="E789" s="56" t="s">
        <v>105</v>
      </c>
      <c r="F789" s="58" t="s">
        <v>106</v>
      </c>
      <c r="G789" s="58" t="s">
        <v>107</v>
      </c>
      <c r="H789" s="56" t="s">
        <v>105</v>
      </c>
      <c r="I789" s="59"/>
      <c r="J789" s="59">
        <f t="shared" si="158"/>
        <v>43824</v>
      </c>
      <c r="K789" s="56" t="s">
        <v>18</v>
      </c>
      <c r="L789" s="56" t="s">
        <v>108</v>
      </c>
      <c r="M789" s="60" t="s">
        <v>3732</v>
      </c>
      <c r="N789" s="65" t="s">
        <v>3821</v>
      </c>
      <c r="O789" s="56" t="s">
        <v>114</v>
      </c>
      <c r="P789" s="56" t="s">
        <v>3822</v>
      </c>
      <c r="Q789" s="56" t="s">
        <v>117</v>
      </c>
      <c r="R789" s="59"/>
      <c r="S789" s="56" t="s">
        <v>108</v>
      </c>
      <c r="T789" s="56" t="s">
        <v>108</v>
      </c>
      <c r="U789" s="57"/>
      <c r="V789" s="62" t="s">
        <v>122</v>
      </c>
      <c r="W789" s="62" t="s">
        <v>122</v>
      </c>
      <c r="X789" s="59"/>
      <c r="Y789" s="56" t="s">
        <v>108</v>
      </c>
      <c r="Z789" s="56" t="s">
        <v>121</v>
      </c>
      <c r="AA789" s="57">
        <v>43802</v>
      </c>
      <c r="AB789" s="63" t="s">
        <v>318</v>
      </c>
      <c r="AC789" s="64" t="s">
        <v>3823</v>
      </c>
      <c r="AD789" s="56" t="s">
        <v>97</v>
      </c>
      <c r="AE789" s="56" t="s">
        <v>119</v>
      </c>
      <c r="AF789" s="61"/>
      <c r="AG789" s="61"/>
      <c r="AH789" s="67"/>
      <c r="AI789" s="68"/>
      <c r="AJ789" s="69">
        <f t="shared" si="1"/>
        <v>8</v>
      </c>
      <c r="AK789" s="70"/>
      <c r="AL789" s="71"/>
      <c r="AM789" s="71"/>
      <c r="AN789" s="70"/>
      <c r="AO789" s="70"/>
      <c r="AP789" s="74">
        <f ca="1"/>
        <v>165</v>
      </c>
    </row>
    <row r="790" spans="1:42" ht="14.4">
      <c r="A790" s="55" t="s">
        <v>3824</v>
      </c>
      <c r="B790" s="56" t="s">
        <v>89</v>
      </c>
      <c r="C790" s="57">
        <v>43801</v>
      </c>
      <c r="D790" s="56" t="s">
        <v>90</v>
      </c>
      <c r="E790" s="56" t="s">
        <v>105</v>
      </c>
      <c r="F790" s="58" t="s">
        <v>106</v>
      </c>
      <c r="G790" s="58" t="s">
        <v>107</v>
      </c>
      <c r="H790" s="56" t="s">
        <v>105</v>
      </c>
      <c r="I790" s="59"/>
      <c r="J790" s="59">
        <f t="shared" si="158"/>
        <v>43831</v>
      </c>
      <c r="K790" s="56" t="s">
        <v>18</v>
      </c>
      <c r="L790" s="56" t="s">
        <v>108</v>
      </c>
      <c r="M790" s="60" t="s">
        <v>3732</v>
      </c>
      <c r="N790" s="56" t="s">
        <v>3826</v>
      </c>
      <c r="O790" s="56" t="s">
        <v>114</v>
      </c>
      <c r="P790" s="56" t="s">
        <v>3827</v>
      </c>
      <c r="Q790" s="56" t="s">
        <v>117</v>
      </c>
      <c r="R790" s="59"/>
      <c r="S790" s="56" t="s">
        <v>108</v>
      </c>
      <c r="T790" s="56" t="s">
        <v>108</v>
      </c>
      <c r="U790" s="57"/>
      <c r="V790" s="62" t="s">
        <v>122</v>
      </c>
      <c r="W790" s="62" t="s">
        <v>122</v>
      </c>
      <c r="X790" s="59"/>
      <c r="Y790" s="56" t="s">
        <v>108</v>
      </c>
      <c r="Z790" s="56" t="s">
        <v>121</v>
      </c>
      <c r="AA790" s="57">
        <v>43818</v>
      </c>
      <c r="AB790" s="63" t="s">
        <v>238</v>
      </c>
      <c r="AC790" s="64" t="s">
        <v>3828</v>
      </c>
      <c r="AD790" s="56" t="s">
        <v>97</v>
      </c>
      <c r="AE790" s="56" t="s">
        <v>119</v>
      </c>
      <c r="AF790" s="61"/>
      <c r="AG790" s="61"/>
      <c r="AH790" s="67"/>
      <c r="AI790" s="68"/>
      <c r="AJ790" s="69">
        <f t="shared" si="1"/>
        <v>17</v>
      </c>
      <c r="AK790" s="70"/>
      <c r="AL790" s="71"/>
      <c r="AM790" s="71"/>
      <c r="AN790" s="70"/>
      <c r="AO790" s="70"/>
      <c r="AP790" s="74">
        <f ca="1"/>
        <v>158</v>
      </c>
    </row>
    <row r="791" spans="1:42" ht="14.4">
      <c r="A791" s="55" t="s">
        <v>3829</v>
      </c>
      <c r="B791" s="56" t="s">
        <v>89</v>
      </c>
      <c r="C791" s="57">
        <v>43748</v>
      </c>
      <c r="D791" s="56" t="s">
        <v>90</v>
      </c>
      <c r="E791" s="56" t="s">
        <v>105</v>
      </c>
      <c r="F791" s="58" t="s">
        <v>106</v>
      </c>
      <c r="G791" s="58" t="s">
        <v>107</v>
      </c>
      <c r="H791" s="56" t="s">
        <v>105</v>
      </c>
      <c r="I791" s="59"/>
      <c r="J791" s="59">
        <f t="shared" si="158"/>
        <v>43778</v>
      </c>
      <c r="K791" s="56" t="s">
        <v>18</v>
      </c>
      <c r="L791" s="56" t="s">
        <v>108</v>
      </c>
      <c r="M791" s="60" t="s">
        <v>654</v>
      </c>
      <c r="N791" s="56" t="s">
        <v>3830</v>
      </c>
      <c r="O791" s="56" t="s">
        <v>114</v>
      </c>
      <c r="P791" s="56" t="s">
        <v>3831</v>
      </c>
      <c r="Q791" s="56" t="s">
        <v>117</v>
      </c>
      <c r="R791" s="59"/>
      <c r="S791" s="56" t="s">
        <v>108</v>
      </c>
      <c r="T791" s="56" t="s">
        <v>108</v>
      </c>
      <c r="U791" s="57"/>
      <c r="V791" s="62" t="s">
        <v>122</v>
      </c>
      <c r="W791" s="76" t="s">
        <v>122</v>
      </c>
      <c r="X791" s="59"/>
      <c r="Y791" s="56" t="s">
        <v>108</v>
      </c>
      <c r="Z791" s="56" t="s">
        <v>121</v>
      </c>
      <c r="AA791" s="57">
        <v>43756</v>
      </c>
      <c r="AB791" s="63" t="s">
        <v>389</v>
      </c>
      <c r="AC791" s="64" t="s">
        <v>3832</v>
      </c>
      <c r="AD791" s="65" t="s">
        <v>97</v>
      </c>
      <c r="AE791" s="56" t="s">
        <v>119</v>
      </c>
      <c r="AF791" s="61"/>
      <c r="AG791" s="61"/>
      <c r="AH791" s="67"/>
      <c r="AI791" s="68"/>
      <c r="AJ791" s="69">
        <f t="shared" si="1"/>
        <v>8</v>
      </c>
      <c r="AK791" s="70"/>
      <c r="AL791" s="71"/>
      <c r="AM791" s="71"/>
      <c r="AN791" s="70"/>
      <c r="AO791" s="70"/>
      <c r="AP791" s="74">
        <f ca="1"/>
        <v>211</v>
      </c>
    </row>
    <row r="792" spans="1:42" ht="14.4">
      <c r="A792" s="55" t="s">
        <v>3833</v>
      </c>
      <c r="B792" s="56" t="s">
        <v>89</v>
      </c>
      <c r="C792" s="57">
        <v>43748</v>
      </c>
      <c r="D792" s="56" t="s">
        <v>90</v>
      </c>
      <c r="E792" s="56" t="s">
        <v>105</v>
      </c>
      <c r="F792" s="58" t="s">
        <v>106</v>
      </c>
      <c r="G792" s="58" t="s">
        <v>107</v>
      </c>
      <c r="H792" s="56" t="s">
        <v>105</v>
      </c>
      <c r="I792" s="59"/>
      <c r="J792" s="59">
        <f t="shared" si="158"/>
        <v>43778</v>
      </c>
      <c r="K792" s="56" t="s">
        <v>18</v>
      </c>
      <c r="L792" s="56" t="s">
        <v>108</v>
      </c>
      <c r="M792" s="60" t="s">
        <v>654</v>
      </c>
      <c r="N792" s="56" t="s">
        <v>3834</v>
      </c>
      <c r="O792" s="56" t="s">
        <v>114</v>
      </c>
      <c r="P792" s="56" t="s">
        <v>3835</v>
      </c>
      <c r="Q792" s="56" t="s">
        <v>117</v>
      </c>
      <c r="R792" s="59"/>
      <c r="S792" s="56" t="s">
        <v>108</v>
      </c>
      <c r="T792" s="56" t="s">
        <v>108</v>
      </c>
      <c r="U792" s="57"/>
      <c r="V792" s="62" t="s">
        <v>122</v>
      </c>
      <c r="W792" s="76" t="s">
        <v>122</v>
      </c>
      <c r="X792" s="59"/>
      <c r="Y792" s="56" t="s">
        <v>108</v>
      </c>
      <c r="Z792" s="56" t="s">
        <v>121</v>
      </c>
      <c r="AA792" s="57">
        <v>43756</v>
      </c>
      <c r="AB792" s="63" t="s">
        <v>389</v>
      </c>
      <c r="AC792" s="64" t="s">
        <v>3836</v>
      </c>
      <c r="AD792" s="65" t="s">
        <v>97</v>
      </c>
      <c r="AE792" s="56" t="s">
        <v>119</v>
      </c>
      <c r="AF792" s="61"/>
      <c r="AG792" s="61"/>
      <c r="AH792" s="67"/>
      <c r="AI792" s="68"/>
      <c r="AJ792" s="69">
        <f t="shared" si="1"/>
        <v>8</v>
      </c>
      <c r="AK792" s="70"/>
      <c r="AL792" s="71"/>
      <c r="AM792" s="71"/>
      <c r="AN792" s="70"/>
      <c r="AO792" s="70"/>
      <c r="AP792" s="74">
        <f ca="1"/>
        <v>211</v>
      </c>
    </row>
    <row r="793" spans="1:42" ht="14.4">
      <c r="A793" s="55" t="s">
        <v>3904</v>
      </c>
      <c r="B793" s="56" t="s">
        <v>89</v>
      </c>
      <c r="C793" s="57">
        <v>43755</v>
      </c>
      <c r="D793" s="56" t="s">
        <v>131</v>
      </c>
      <c r="E793" s="56" t="s">
        <v>105</v>
      </c>
      <c r="F793" s="58" t="s">
        <v>106</v>
      </c>
      <c r="G793" s="58" t="s">
        <v>107</v>
      </c>
      <c r="H793" s="56" t="s">
        <v>105</v>
      </c>
      <c r="I793" s="59"/>
      <c r="J793" s="59">
        <f t="shared" si="158"/>
        <v>43785</v>
      </c>
      <c r="K793" s="56" t="s">
        <v>18</v>
      </c>
      <c r="L793" s="56" t="s">
        <v>108</v>
      </c>
      <c r="M793" s="60" t="s">
        <v>654</v>
      </c>
      <c r="N793" s="56" t="s">
        <v>3910</v>
      </c>
      <c r="O793" s="56" t="s">
        <v>114</v>
      </c>
      <c r="P793" s="56" t="s">
        <v>3911</v>
      </c>
      <c r="Q793" s="56" t="s">
        <v>117</v>
      </c>
      <c r="R793" s="59"/>
      <c r="S793" s="56" t="s">
        <v>108</v>
      </c>
      <c r="T793" s="56" t="s">
        <v>108</v>
      </c>
      <c r="U793" s="57"/>
      <c r="V793" s="62" t="s">
        <v>122</v>
      </c>
      <c r="W793" s="62" t="s">
        <v>122</v>
      </c>
      <c r="X793" s="59"/>
      <c r="Y793" s="56" t="s">
        <v>108</v>
      </c>
      <c r="Z793" s="56" t="s">
        <v>121</v>
      </c>
      <c r="AA793" s="57">
        <v>43760</v>
      </c>
      <c r="AB793" s="63" t="s">
        <v>389</v>
      </c>
      <c r="AC793" s="64" t="s">
        <v>3913</v>
      </c>
      <c r="AD793" s="65" t="s">
        <v>97</v>
      </c>
      <c r="AE793" s="56" t="s">
        <v>119</v>
      </c>
      <c r="AF793" s="61"/>
      <c r="AG793" s="61"/>
      <c r="AH793" s="67"/>
      <c r="AI793" s="68"/>
      <c r="AJ793" s="69">
        <f t="shared" si="1"/>
        <v>5</v>
      </c>
      <c r="AK793" s="70"/>
      <c r="AL793" s="71"/>
      <c r="AM793" s="71"/>
      <c r="AN793" s="70"/>
      <c r="AO793" s="70"/>
      <c r="AP793" s="74">
        <f ca="1"/>
        <v>204</v>
      </c>
    </row>
    <row r="794" spans="1:42" ht="14.4">
      <c r="A794" s="55" t="s">
        <v>3916</v>
      </c>
      <c r="B794" s="56" t="s">
        <v>89</v>
      </c>
      <c r="C794" s="57">
        <v>43791</v>
      </c>
      <c r="D794" s="56" t="s">
        <v>131</v>
      </c>
      <c r="E794" s="56" t="s">
        <v>105</v>
      </c>
      <c r="F794" s="58" t="s">
        <v>106</v>
      </c>
      <c r="G794" s="58" t="s">
        <v>107</v>
      </c>
      <c r="H794" s="56" t="s">
        <v>105</v>
      </c>
      <c r="I794" s="59"/>
      <c r="J794" s="59">
        <f t="shared" si="158"/>
        <v>43821</v>
      </c>
      <c r="K794" s="56" t="s">
        <v>18</v>
      </c>
      <c r="L794" s="56" t="s">
        <v>108</v>
      </c>
      <c r="M794" s="60" t="s">
        <v>654</v>
      </c>
      <c r="N794" s="56" t="s">
        <v>3917</v>
      </c>
      <c r="O794" s="56" t="s">
        <v>114</v>
      </c>
      <c r="P794" s="56" t="s">
        <v>3918</v>
      </c>
      <c r="Q794" s="56" t="s">
        <v>117</v>
      </c>
      <c r="R794" s="59"/>
      <c r="S794" s="56" t="s">
        <v>108</v>
      </c>
      <c r="T794" s="56" t="s">
        <v>108</v>
      </c>
      <c r="U794" s="57"/>
      <c r="V794" s="62" t="s">
        <v>122</v>
      </c>
      <c r="W794" s="62" t="s">
        <v>122</v>
      </c>
      <c r="X794" s="59"/>
      <c r="Y794" s="56" t="s">
        <v>108</v>
      </c>
      <c r="Z794" s="56" t="s">
        <v>121</v>
      </c>
      <c r="AA794" s="57">
        <v>43795</v>
      </c>
      <c r="AB794" s="63" t="s">
        <v>318</v>
      </c>
      <c r="AC794" s="64" t="s">
        <v>3919</v>
      </c>
      <c r="AD794" s="56" t="s">
        <v>97</v>
      </c>
      <c r="AE794" s="56" t="s">
        <v>119</v>
      </c>
      <c r="AF794" s="61"/>
      <c r="AG794" s="61"/>
      <c r="AH794" s="67"/>
      <c r="AI794" s="68"/>
      <c r="AJ794" s="69">
        <f t="shared" si="1"/>
        <v>4</v>
      </c>
      <c r="AK794" s="70"/>
      <c r="AL794" s="71"/>
      <c r="AM794" s="71"/>
      <c r="AN794" s="70"/>
      <c r="AO794" s="70"/>
      <c r="AP794" s="74">
        <f ca="1"/>
        <v>168</v>
      </c>
    </row>
    <row r="795" spans="1:42" ht="14.4">
      <c r="A795" s="55" t="s">
        <v>3920</v>
      </c>
      <c r="B795" s="56" t="s">
        <v>89</v>
      </c>
      <c r="C795" s="57">
        <v>43791</v>
      </c>
      <c r="D795" s="56" t="s">
        <v>131</v>
      </c>
      <c r="E795" s="56" t="s">
        <v>105</v>
      </c>
      <c r="F795" s="58" t="s">
        <v>106</v>
      </c>
      <c r="G795" s="58" t="s">
        <v>107</v>
      </c>
      <c r="H795" s="56" t="s">
        <v>105</v>
      </c>
      <c r="I795" s="59"/>
      <c r="J795" s="59">
        <f t="shared" si="158"/>
        <v>43821</v>
      </c>
      <c r="K795" s="56" t="s">
        <v>18</v>
      </c>
      <c r="L795" s="56" t="s">
        <v>108</v>
      </c>
      <c r="M795" s="60" t="s">
        <v>654</v>
      </c>
      <c r="N795" s="56" t="s">
        <v>1877</v>
      </c>
      <c r="O795" s="56" t="s">
        <v>114</v>
      </c>
      <c r="P795" s="56" t="s">
        <v>1878</v>
      </c>
      <c r="Q795" s="56" t="s">
        <v>117</v>
      </c>
      <c r="R795" s="59"/>
      <c r="S795" s="56" t="s">
        <v>108</v>
      </c>
      <c r="T795" s="56" t="s">
        <v>108</v>
      </c>
      <c r="U795" s="57"/>
      <c r="V795" s="62" t="s">
        <v>122</v>
      </c>
      <c r="W795" s="62" t="s">
        <v>122</v>
      </c>
      <c r="X795" s="59"/>
      <c r="Y795" s="56" t="s">
        <v>108</v>
      </c>
      <c r="Z795" s="56" t="s">
        <v>121</v>
      </c>
      <c r="AA795" s="57">
        <v>43795</v>
      </c>
      <c r="AB795" s="63" t="s">
        <v>318</v>
      </c>
      <c r="AC795" s="64" t="s">
        <v>3921</v>
      </c>
      <c r="AD795" s="56" t="s">
        <v>97</v>
      </c>
      <c r="AE795" s="56" t="s">
        <v>119</v>
      </c>
      <c r="AF795" s="61"/>
      <c r="AG795" s="61"/>
      <c r="AH795" s="67"/>
      <c r="AI795" s="68"/>
      <c r="AJ795" s="69">
        <f t="shared" si="1"/>
        <v>4</v>
      </c>
      <c r="AK795" s="70"/>
      <c r="AL795" s="71"/>
      <c r="AM795" s="71"/>
      <c r="AN795" s="70"/>
      <c r="AO795" s="70"/>
      <c r="AP795" s="74">
        <f ca="1"/>
        <v>168</v>
      </c>
    </row>
    <row r="796" spans="1:42" ht="14.4">
      <c r="A796" s="55" t="s">
        <v>3923</v>
      </c>
      <c r="B796" s="56" t="s">
        <v>89</v>
      </c>
      <c r="C796" s="57">
        <v>43794</v>
      </c>
      <c r="D796" s="56" t="s">
        <v>131</v>
      </c>
      <c r="E796" s="56" t="s">
        <v>105</v>
      </c>
      <c r="F796" s="58" t="s">
        <v>106</v>
      </c>
      <c r="G796" s="58" t="s">
        <v>107</v>
      </c>
      <c r="H796" s="56" t="s">
        <v>105</v>
      </c>
      <c r="I796" s="59"/>
      <c r="J796" s="59">
        <f t="shared" si="158"/>
        <v>43824</v>
      </c>
      <c r="K796" s="56" t="s">
        <v>18</v>
      </c>
      <c r="L796" s="56" t="s">
        <v>108</v>
      </c>
      <c r="M796" s="60" t="s">
        <v>654</v>
      </c>
      <c r="N796" s="56" t="s">
        <v>3924</v>
      </c>
      <c r="O796" s="56" t="s">
        <v>114</v>
      </c>
      <c r="P796" s="56" t="s">
        <v>3926</v>
      </c>
      <c r="Q796" s="56" t="s">
        <v>117</v>
      </c>
      <c r="R796" s="59"/>
      <c r="S796" s="56" t="s">
        <v>108</v>
      </c>
      <c r="T796" s="56" t="s">
        <v>108</v>
      </c>
      <c r="U796" s="57"/>
      <c r="V796" s="62" t="s">
        <v>122</v>
      </c>
      <c r="W796" s="62" t="s">
        <v>122</v>
      </c>
      <c r="X796" s="59"/>
      <c r="Y796" s="56" t="s">
        <v>108</v>
      </c>
      <c r="Z796" s="56" t="s">
        <v>121</v>
      </c>
      <c r="AA796" s="57">
        <v>43802</v>
      </c>
      <c r="AB796" s="63" t="s">
        <v>318</v>
      </c>
      <c r="AC796" s="64" t="s">
        <v>3928</v>
      </c>
      <c r="AD796" s="56" t="s">
        <v>97</v>
      </c>
      <c r="AE796" s="56" t="s">
        <v>119</v>
      </c>
      <c r="AF796" s="61"/>
      <c r="AG796" s="61"/>
      <c r="AH796" s="67"/>
      <c r="AI796" s="68"/>
      <c r="AJ796" s="69">
        <f t="shared" si="1"/>
        <v>8</v>
      </c>
      <c r="AK796" s="70"/>
      <c r="AL796" s="71"/>
      <c r="AM796" s="71"/>
      <c r="AN796" s="70"/>
      <c r="AO796" s="70"/>
      <c r="AP796" s="74">
        <f ca="1"/>
        <v>165</v>
      </c>
    </row>
    <row r="797" spans="1:42" ht="14.4">
      <c r="A797" s="55" t="s">
        <v>3930</v>
      </c>
      <c r="B797" s="56" t="s">
        <v>89</v>
      </c>
      <c r="C797" s="57">
        <v>43801</v>
      </c>
      <c r="D797" s="56" t="s">
        <v>131</v>
      </c>
      <c r="E797" s="56" t="s">
        <v>105</v>
      </c>
      <c r="F797" s="58" t="s">
        <v>106</v>
      </c>
      <c r="G797" s="58" t="s">
        <v>107</v>
      </c>
      <c r="H797" s="56" t="s">
        <v>105</v>
      </c>
      <c r="I797" s="59"/>
      <c r="J797" s="59">
        <f t="shared" si="158"/>
        <v>43831</v>
      </c>
      <c r="K797" s="56" t="s">
        <v>18</v>
      </c>
      <c r="L797" s="56" t="s">
        <v>108</v>
      </c>
      <c r="M797" s="60" t="s">
        <v>654</v>
      </c>
      <c r="N797" s="56" t="s">
        <v>3931</v>
      </c>
      <c r="O797" s="56" t="s">
        <v>114</v>
      </c>
      <c r="P797" s="56" t="s">
        <v>3932</v>
      </c>
      <c r="Q797" s="56" t="s">
        <v>117</v>
      </c>
      <c r="R797" s="59"/>
      <c r="S797" s="56" t="s">
        <v>108</v>
      </c>
      <c r="T797" s="56" t="s">
        <v>108</v>
      </c>
      <c r="U797" s="57"/>
      <c r="V797" s="62" t="s">
        <v>122</v>
      </c>
      <c r="W797" s="62" t="s">
        <v>122</v>
      </c>
      <c r="X797" s="59"/>
      <c r="Y797" s="56" t="s">
        <v>108</v>
      </c>
      <c r="Z797" s="56" t="s">
        <v>121</v>
      </c>
      <c r="AA797" s="57">
        <v>43818</v>
      </c>
      <c r="AB797" s="63" t="s">
        <v>238</v>
      </c>
      <c r="AC797" s="64" t="s">
        <v>3934</v>
      </c>
      <c r="AD797" s="56" t="s">
        <v>97</v>
      </c>
      <c r="AE797" s="56" t="s">
        <v>119</v>
      </c>
      <c r="AF797" s="61"/>
      <c r="AG797" s="61"/>
      <c r="AH797" s="67"/>
      <c r="AI797" s="68"/>
      <c r="AJ797" s="69">
        <f t="shared" si="1"/>
        <v>17</v>
      </c>
      <c r="AK797" s="70"/>
      <c r="AL797" s="71"/>
      <c r="AM797" s="71"/>
      <c r="AN797" s="70"/>
      <c r="AO797" s="70"/>
      <c r="AP797" s="74">
        <f ca="1"/>
        <v>158</v>
      </c>
    </row>
    <row r="798" spans="1:42" ht="14.4">
      <c r="A798" s="55" t="s">
        <v>3935</v>
      </c>
      <c r="B798" s="56" t="s">
        <v>89</v>
      </c>
      <c r="C798" s="57">
        <v>43805</v>
      </c>
      <c r="D798" s="56" t="s">
        <v>131</v>
      </c>
      <c r="E798" s="56" t="s">
        <v>105</v>
      </c>
      <c r="F798" s="58" t="s">
        <v>106</v>
      </c>
      <c r="G798" s="58" t="s">
        <v>107</v>
      </c>
      <c r="H798" s="56" t="s">
        <v>105</v>
      </c>
      <c r="I798" s="59"/>
      <c r="J798" s="59">
        <f t="shared" si="158"/>
        <v>43835</v>
      </c>
      <c r="K798" s="56" t="s">
        <v>18</v>
      </c>
      <c r="L798" s="56" t="s">
        <v>108</v>
      </c>
      <c r="M798" s="60" t="s">
        <v>654</v>
      </c>
      <c r="N798" s="56" t="s">
        <v>3582</v>
      </c>
      <c r="O798" s="56" t="s">
        <v>114</v>
      </c>
      <c r="P798" s="56" t="s">
        <v>3583</v>
      </c>
      <c r="Q798" s="56" t="s">
        <v>117</v>
      </c>
      <c r="R798" s="59"/>
      <c r="S798" s="56" t="s">
        <v>108</v>
      </c>
      <c r="T798" s="56" t="s">
        <v>108</v>
      </c>
      <c r="U798" s="57"/>
      <c r="V798" s="62" t="s">
        <v>122</v>
      </c>
      <c r="W798" s="62" t="s">
        <v>122</v>
      </c>
      <c r="X798" s="59"/>
      <c r="Y798" s="56" t="s">
        <v>108</v>
      </c>
      <c r="Z798" s="56" t="s">
        <v>121</v>
      </c>
      <c r="AA798" s="57">
        <v>43818</v>
      </c>
      <c r="AB798" s="63" t="s">
        <v>238</v>
      </c>
      <c r="AC798" s="64" t="s">
        <v>3937</v>
      </c>
      <c r="AD798" s="56" t="s">
        <v>97</v>
      </c>
      <c r="AE798" s="56" t="s">
        <v>119</v>
      </c>
      <c r="AF798" s="61"/>
      <c r="AG798" s="61"/>
      <c r="AH798" s="67"/>
      <c r="AI798" s="68"/>
      <c r="AJ798" s="69">
        <f t="shared" si="1"/>
        <v>13</v>
      </c>
      <c r="AK798" s="70"/>
      <c r="AL798" s="71"/>
      <c r="AM798" s="71"/>
      <c r="AN798" s="70"/>
      <c r="AO798" s="70"/>
      <c r="AP798" s="74">
        <f ca="1"/>
        <v>154</v>
      </c>
    </row>
    <row r="799" spans="1:42" ht="14.4">
      <c r="A799" s="55" t="s">
        <v>3940</v>
      </c>
      <c r="B799" s="56" t="s">
        <v>89</v>
      </c>
      <c r="C799" s="57">
        <v>43810</v>
      </c>
      <c r="D799" s="56" t="s">
        <v>131</v>
      </c>
      <c r="E799" s="56" t="s">
        <v>105</v>
      </c>
      <c r="F799" s="58" t="s">
        <v>106</v>
      </c>
      <c r="G799" s="58" t="s">
        <v>107</v>
      </c>
      <c r="H799" s="56" t="s">
        <v>105</v>
      </c>
      <c r="I799" s="59"/>
      <c r="J799" s="59">
        <f t="shared" si="158"/>
        <v>43840</v>
      </c>
      <c r="K799" s="56" t="s">
        <v>18</v>
      </c>
      <c r="L799" s="56" t="s">
        <v>108</v>
      </c>
      <c r="M799" s="60" t="s">
        <v>654</v>
      </c>
      <c r="N799" s="56" t="s">
        <v>3702</v>
      </c>
      <c r="O799" s="56" t="s">
        <v>114</v>
      </c>
      <c r="P799" s="56" t="s">
        <v>3703</v>
      </c>
      <c r="Q799" s="56" t="s">
        <v>117</v>
      </c>
      <c r="R799" s="59"/>
      <c r="S799" s="56" t="s">
        <v>108</v>
      </c>
      <c r="T799" s="56" t="s">
        <v>108</v>
      </c>
      <c r="U799" s="57"/>
      <c r="V799" s="62" t="s">
        <v>122</v>
      </c>
      <c r="W799" s="62" t="s">
        <v>122</v>
      </c>
      <c r="X799" s="59"/>
      <c r="Y799" s="56" t="s">
        <v>108</v>
      </c>
      <c r="Z799" s="56" t="s">
        <v>121</v>
      </c>
      <c r="AA799" s="57">
        <v>43818</v>
      </c>
      <c r="AB799" s="63" t="s">
        <v>238</v>
      </c>
      <c r="AC799" s="64" t="s">
        <v>3941</v>
      </c>
      <c r="AD799" s="56" t="s">
        <v>97</v>
      </c>
      <c r="AE799" s="56" t="s">
        <v>119</v>
      </c>
      <c r="AF799" s="61"/>
      <c r="AG799" s="61"/>
      <c r="AH799" s="67"/>
      <c r="AI799" s="68"/>
      <c r="AJ799" s="69">
        <f t="shared" si="1"/>
        <v>8</v>
      </c>
      <c r="AK799" s="70"/>
      <c r="AL799" s="71"/>
      <c r="AM799" s="71"/>
      <c r="AN799" s="70"/>
      <c r="AO799" s="70"/>
      <c r="AP799" s="74">
        <f ca="1"/>
        <v>149</v>
      </c>
    </row>
    <row r="800" spans="1:42" ht="14.4">
      <c r="A800" s="55" t="s">
        <v>3942</v>
      </c>
      <c r="B800" s="56" t="s">
        <v>89</v>
      </c>
      <c r="C800" s="57">
        <v>43698</v>
      </c>
      <c r="D800" s="56" t="s">
        <v>131</v>
      </c>
      <c r="E800" s="56" t="s">
        <v>105</v>
      </c>
      <c r="F800" s="58" t="s">
        <v>106</v>
      </c>
      <c r="G800" s="58" t="s">
        <v>107</v>
      </c>
      <c r="H800" s="56" t="s">
        <v>105</v>
      </c>
      <c r="I800" s="57"/>
      <c r="J800" s="57">
        <f t="shared" si="158"/>
        <v>43728</v>
      </c>
      <c r="K800" s="56" t="s">
        <v>18</v>
      </c>
      <c r="L800" s="56" t="s">
        <v>108</v>
      </c>
      <c r="M800" s="60" t="s">
        <v>3943</v>
      </c>
      <c r="N800" s="56" t="s">
        <v>3944</v>
      </c>
      <c r="O800" s="56" t="s">
        <v>114</v>
      </c>
      <c r="P800" s="56" t="s">
        <v>3946</v>
      </c>
      <c r="Q800" s="56" t="s">
        <v>117</v>
      </c>
      <c r="R800" s="59"/>
      <c r="S800" s="56" t="s">
        <v>108</v>
      </c>
      <c r="T800" s="56" t="s">
        <v>108</v>
      </c>
      <c r="U800" s="59"/>
      <c r="V800" s="62" t="s">
        <v>122</v>
      </c>
      <c r="W800" s="76" t="s">
        <v>122</v>
      </c>
      <c r="X800" s="59"/>
      <c r="Y800" s="56" t="s">
        <v>108</v>
      </c>
      <c r="Z800" s="56" t="s">
        <v>121</v>
      </c>
      <c r="AA800" s="57">
        <v>43700</v>
      </c>
      <c r="AB800" s="63" t="s">
        <v>124</v>
      </c>
      <c r="AC800" s="64" t="s">
        <v>3947</v>
      </c>
      <c r="AD800" s="65" t="s">
        <v>97</v>
      </c>
      <c r="AE800" s="56" t="s">
        <v>119</v>
      </c>
      <c r="AF800" s="61"/>
      <c r="AG800" s="61"/>
      <c r="AH800" s="67"/>
      <c r="AI800" s="68"/>
      <c r="AJ800" s="69">
        <f t="shared" si="1"/>
        <v>2</v>
      </c>
      <c r="AK800" s="70" t="str">
        <f t="shared" ref="AK800:AK803" si="189">IF(R800="","",SUM(R800+30))</f>
        <v/>
      </c>
      <c r="AL800" s="71" t="s">
        <v>17409</v>
      </c>
      <c r="AM800" s="71"/>
      <c r="AN800" s="70">
        <f t="shared" ref="AN800:AN803" si="190">IF(C800="","",SUM(C800+10))</f>
        <v>43708</v>
      </c>
      <c r="AO800" s="70"/>
      <c r="AP800" s="74">
        <f ca="1"/>
        <v>261</v>
      </c>
    </row>
    <row r="801" spans="1:42" ht="14.4">
      <c r="A801" s="55" t="s">
        <v>3949</v>
      </c>
      <c r="B801" s="56" t="s">
        <v>89</v>
      </c>
      <c r="C801" s="57">
        <v>43698</v>
      </c>
      <c r="D801" s="56" t="s">
        <v>131</v>
      </c>
      <c r="E801" s="56" t="s">
        <v>105</v>
      </c>
      <c r="F801" s="58" t="s">
        <v>106</v>
      </c>
      <c r="G801" s="58" t="s">
        <v>107</v>
      </c>
      <c r="H801" s="56" t="s">
        <v>105</v>
      </c>
      <c r="I801" s="59"/>
      <c r="J801" s="59">
        <f t="shared" si="158"/>
        <v>43728</v>
      </c>
      <c r="K801" s="56" t="s">
        <v>18</v>
      </c>
      <c r="L801" s="56" t="s">
        <v>108</v>
      </c>
      <c r="M801" s="60" t="s">
        <v>3943</v>
      </c>
      <c r="N801" s="56" t="s">
        <v>3950</v>
      </c>
      <c r="O801" s="56" t="s">
        <v>114</v>
      </c>
      <c r="P801" s="56" t="s">
        <v>3952</v>
      </c>
      <c r="Q801" s="56" t="s">
        <v>117</v>
      </c>
      <c r="R801" s="57"/>
      <c r="S801" s="56" t="s">
        <v>108</v>
      </c>
      <c r="T801" s="56" t="s">
        <v>108</v>
      </c>
      <c r="U801" s="57"/>
      <c r="V801" s="62" t="s">
        <v>122</v>
      </c>
      <c r="W801" s="76" t="s">
        <v>122</v>
      </c>
      <c r="X801" s="59"/>
      <c r="Y801" s="56" t="s">
        <v>108</v>
      </c>
      <c r="Z801" s="56" t="s">
        <v>121</v>
      </c>
      <c r="AA801" s="57">
        <v>43700</v>
      </c>
      <c r="AB801" s="63" t="s">
        <v>124</v>
      </c>
      <c r="AC801" s="64" t="s">
        <v>3955</v>
      </c>
      <c r="AD801" s="65" t="s">
        <v>97</v>
      </c>
      <c r="AE801" s="56" t="s">
        <v>119</v>
      </c>
      <c r="AF801" s="61"/>
      <c r="AG801" s="61"/>
      <c r="AH801" s="67"/>
      <c r="AI801" s="68"/>
      <c r="AJ801" s="69">
        <f t="shared" si="1"/>
        <v>2</v>
      </c>
      <c r="AK801" s="70" t="str">
        <f t="shared" si="189"/>
        <v/>
      </c>
      <c r="AL801" s="71" t="s">
        <v>17409</v>
      </c>
      <c r="AM801" s="71"/>
      <c r="AN801" s="70">
        <f t="shared" si="190"/>
        <v>43708</v>
      </c>
      <c r="AO801" s="70"/>
      <c r="AP801" s="74">
        <f ca="1"/>
        <v>261</v>
      </c>
    </row>
    <row r="802" spans="1:42" ht="39.75">
      <c r="A802" s="55" t="s">
        <v>3957</v>
      </c>
      <c r="B802" s="56" t="s">
        <v>89</v>
      </c>
      <c r="C802" s="57">
        <v>43703</v>
      </c>
      <c r="D802" s="56" t="s">
        <v>131</v>
      </c>
      <c r="E802" s="56" t="s">
        <v>105</v>
      </c>
      <c r="F802" s="58" t="s">
        <v>106</v>
      </c>
      <c r="G802" s="58" t="s">
        <v>107</v>
      </c>
      <c r="H802" s="56" t="s">
        <v>105</v>
      </c>
      <c r="I802" s="57"/>
      <c r="J802" s="57">
        <f t="shared" si="158"/>
        <v>43733</v>
      </c>
      <c r="K802" s="56" t="s">
        <v>18</v>
      </c>
      <c r="L802" s="56" t="s">
        <v>14</v>
      </c>
      <c r="M802" s="60" t="s">
        <v>3943</v>
      </c>
      <c r="N802" s="56" t="s">
        <v>3958</v>
      </c>
      <c r="O802" s="56" t="s">
        <v>114</v>
      </c>
      <c r="P802" s="56" t="s">
        <v>3960</v>
      </c>
      <c r="Q802" s="56" t="s">
        <v>117</v>
      </c>
      <c r="R802" s="57"/>
      <c r="S802" s="56" t="s">
        <v>108</v>
      </c>
      <c r="T802" s="56" t="s">
        <v>108</v>
      </c>
      <c r="U802" s="57"/>
      <c r="V802" s="62" t="s">
        <v>122</v>
      </c>
      <c r="W802" s="76" t="s">
        <v>122</v>
      </c>
      <c r="X802" s="57"/>
      <c r="Y802" s="56" t="s">
        <v>108</v>
      </c>
      <c r="Z802" s="56" t="s">
        <v>121</v>
      </c>
      <c r="AA802" s="57">
        <v>43705</v>
      </c>
      <c r="AB802" s="63" t="s">
        <v>124</v>
      </c>
      <c r="AC802" s="60" t="s">
        <v>3961</v>
      </c>
      <c r="AD802" s="65" t="s">
        <v>97</v>
      </c>
      <c r="AE802" s="56" t="s">
        <v>131</v>
      </c>
      <c r="AF802" s="61"/>
      <c r="AG802" s="61"/>
      <c r="AH802" s="67"/>
      <c r="AI802" s="68"/>
      <c r="AJ802" s="69">
        <f t="shared" si="1"/>
        <v>2</v>
      </c>
      <c r="AK802" s="70" t="str">
        <f t="shared" si="189"/>
        <v/>
      </c>
      <c r="AL802" s="71" t="s">
        <v>17409</v>
      </c>
      <c r="AM802" s="71"/>
      <c r="AN802" s="70">
        <f t="shared" si="190"/>
        <v>43713</v>
      </c>
      <c r="AO802" s="70"/>
      <c r="AP802" s="74">
        <f ca="1"/>
        <v>256</v>
      </c>
    </row>
    <row r="803" spans="1:42" ht="14.4">
      <c r="A803" s="55" t="s">
        <v>3965</v>
      </c>
      <c r="B803" s="56" t="s">
        <v>89</v>
      </c>
      <c r="C803" s="57">
        <v>43721</v>
      </c>
      <c r="D803" s="56" t="s">
        <v>131</v>
      </c>
      <c r="E803" s="56" t="s">
        <v>105</v>
      </c>
      <c r="F803" s="58" t="s">
        <v>106</v>
      </c>
      <c r="G803" s="58" t="s">
        <v>107</v>
      </c>
      <c r="H803" s="56" t="s">
        <v>105</v>
      </c>
      <c r="I803" s="59"/>
      <c r="J803" s="59">
        <f t="shared" si="158"/>
        <v>43751</v>
      </c>
      <c r="K803" s="56" t="s">
        <v>18</v>
      </c>
      <c r="L803" s="56" t="s">
        <v>108</v>
      </c>
      <c r="M803" s="60" t="s">
        <v>3943</v>
      </c>
      <c r="N803" s="56" t="s">
        <v>3966</v>
      </c>
      <c r="O803" s="56" t="s">
        <v>114</v>
      </c>
      <c r="P803" s="56" t="s">
        <v>3968</v>
      </c>
      <c r="Q803" s="56" t="s">
        <v>117</v>
      </c>
      <c r="R803" s="59"/>
      <c r="S803" s="56" t="s">
        <v>108</v>
      </c>
      <c r="T803" s="56" t="s">
        <v>108</v>
      </c>
      <c r="U803" s="59"/>
      <c r="V803" s="62" t="s">
        <v>122</v>
      </c>
      <c r="W803" s="76" t="s">
        <v>122</v>
      </c>
      <c r="X803" s="59"/>
      <c r="Y803" s="56" t="s">
        <v>108</v>
      </c>
      <c r="Z803" s="56" t="s">
        <v>121</v>
      </c>
      <c r="AA803" s="57">
        <v>43739</v>
      </c>
      <c r="AB803" s="63" t="s">
        <v>289</v>
      </c>
      <c r="AC803" s="64" t="s">
        <v>3972</v>
      </c>
      <c r="AD803" s="65" t="s">
        <v>97</v>
      </c>
      <c r="AE803" s="56" t="s">
        <v>119</v>
      </c>
      <c r="AF803" s="61"/>
      <c r="AG803" s="61"/>
      <c r="AH803" s="67"/>
      <c r="AI803" s="68"/>
      <c r="AJ803" s="69">
        <f t="shared" si="1"/>
        <v>18</v>
      </c>
      <c r="AK803" s="70" t="str">
        <f t="shared" si="189"/>
        <v/>
      </c>
      <c r="AL803" s="71" t="s">
        <v>17409</v>
      </c>
      <c r="AM803" s="71"/>
      <c r="AN803" s="70">
        <f t="shared" si="190"/>
        <v>43731</v>
      </c>
      <c r="AO803" s="70"/>
      <c r="AP803" s="74">
        <f ca="1"/>
        <v>238</v>
      </c>
    </row>
    <row r="804" spans="1:42" ht="14.4">
      <c r="A804" s="55" t="s">
        <v>3975</v>
      </c>
      <c r="B804" s="56" t="s">
        <v>89</v>
      </c>
      <c r="C804" s="57">
        <v>43829</v>
      </c>
      <c r="D804" s="56" t="s">
        <v>131</v>
      </c>
      <c r="E804" s="56" t="s">
        <v>105</v>
      </c>
      <c r="F804" s="58" t="s">
        <v>106</v>
      </c>
      <c r="G804" s="58" t="s">
        <v>107</v>
      </c>
      <c r="H804" s="56" t="s">
        <v>105</v>
      </c>
      <c r="I804" s="59"/>
      <c r="J804" s="59">
        <f t="shared" si="158"/>
        <v>43859</v>
      </c>
      <c r="K804" s="56" t="s">
        <v>18</v>
      </c>
      <c r="L804" s="56" t="s">
        <v>108</v>
      </c>
      <c r="M804" s="60" t="s">
        <v>3977</v>
      </c>
      <c r="N804" s="56" t="s">
        <v>3978</v>
      </c>
      <c r="O804" s="56" t="s">
        <v>172</v>
      </c>
      <c r="P804" s="56" t="s">
        <v>3979</v>
      </c>
      <c r="Q804" s="56" t="s">
        <v>117</v>
      </c>
      <c r="R804" s="59"/>
      <c r="S804" s="56" t="s">
        <v>108</v>
      </c>
      <c r="T804" s="56" t="s">
        <v>108</v>
      </c>
      <c r="U804" s="57"/>
      <c r="V804" s="62" t="s">
        <v>122</v>
      </c>
      <c r="W804" s="62" t="s">
        <v>122</v>
      </c>
      <c r="X804" s="59"/>
      <c r="Y804" s="56" t="s">
        <v>108</v>
      </c>
      <c r="Z804" s="56" t="s">
        <v>121</v>
      </c>
      <c r="AA804" s="57">
        <v>43857</v>
      </c>
      <c r="AB804" s="63" t="s">
        <v>238</v>
      </c>
      <c r="AC804" s="60" t="s">
        <v>3981</v>
      </c>
      <c r="AD804" s="56" t="s">
        <v>97</v>
      </c>
      <c r="AE804" s="56" t="s">
        <v>119</v>
      </c>
      <c r="AF804" s="61"/>
      <c r="AG804" s="61"/>
      <c r="AH804" s="67"/>
      <c r="AI804" s="68"/>
      <c r="AJ804" s="69">
        <f t="shared" si="1"/>
        <v>28</v>
      </c>
      <c r="AK804" s="70"/>
      <c r="AL804" s="71"/>
      <c r="AM804" s="71"/>
      <c r="AN804" s="70"/>
      <c r="AO804" s="70"/>
      <c r="AP804" s="74">
        <f ca="1"/>
        <v>130</v>
      </c>
    </row>
    <row r="805" spans="1:42" ht="14.4">
      <c r="A805" s="55" t="s">
        <v>3983</v>
      </c>
      <c r="B805" s="56" t="s">
        <v>89</v>
      </c>
      <c r="C805" s="57">
        <v>43830</v>
      </c>
      <c r="D805" s="56" t="s">
        <v>131</v>
      </c>
      <c r="E805" s="56" t="s">
        <v>105</v>
      </c>
      <c r="F805" s="58" t="s">
        <v>106</v>
      </c>
      <c r="G805" s="58" t="s">
        <v>107</v>
      </c>
      <c r="H805" s="56" t="s">
        <v>105</v>
      </c>
      <c r="I805" s="59"/>
      <c r="J805" s="59">
        <f t="shared" si="158"/>
        <v>43860</v>
      </c>
      <c r="K805" s="56" t="s">
        <v>18</v>
      </c>
      <c r="L805" s="56" t="s">
        <v>108</v>
      </c>
      <c r="M805" s="60" t="s">
        <v>3977</v>
      </c>
      <c r="N805" s="56" t="s">
        <v>3984</v>
      </c>
      <c r="O805" s="56" t="s">
        <v>172</v>
      </c>
      <c r="P805" s="56" t="s">
        <v>3986</v>
      </c>
      <c r="Q805" s="56" t="s">
        <v>117</v>
      </c>
      <c r="R805" s="59"/>
      <c r="S805" s="56" t="s">
        <v>108</v>
      </c>
      <c r="T805" s="56" t="s">
        <v>108</v>
      </c>
      <c r="U805" s="57"/>
      <c r="V805" s="62" t="s">
        <v>122</v>
      </c>
      <c r="W805" s="62" t="s">
        <v>122</v>
      </c>
      <c r="X805" s="59"/>
      <c r="Y805" s="56" t="s">
        <v>108</v>
      </c>
      <c r="Z805" s="56" t="s">
        <v>121</v>
      </c>
      <c r="AA805" s="57">
        <v>43844</v>
      </c>
      <c r="AB805" s="63" t="s">
        <v>238</v>
      </c>
      <c r="AC805" s="64" t="s">
        <v>3987</v>
      </c>
      <c r="AD805" s="56" t="s">
        <v>97</v>
      </c>
      <c r="AE805" s="56" t="s">
        <v>119</v>
      </c>
      <c r="AF805" s="61"/>
      <c r="AG805" s="61"/>
      <c r="AH805" s="67"/>
      <c r="AI805" s="68"/>
      <c r="AJ805" s="69">
        <f t="shared" si="1"/>
        <v>14</v>
      </c>
      <c r="AK805" s="70"/>
      <c r="AL805" s="71"/>
      <c r="AM805" s="71"/>
      <c r="AN805" s="70"/>
      <c r="AO805" s="70"/>
      <c r="AP805" s="74">
        <f ca="1"/>
        <v>129</v>
      </c>
    </row>
    <row r="806" spans="1:42" ht="26.5">
      <c r="A806" s="55" t="s">
        <v>3990</v>
      </c>
      <c r="B806" s="56" t="s">
        <v>89</v>
      </c>
      <c r="C806" s="57">
        <v>43684</v>
      </c>
      <c r="D806" s="56" t="s">
        <v>90</v>
      </c>
      <c r="E806" s="56" t="s">
        <v>105</v>
      </c>
      <c r="F806" s="58" t="s">
        <v>106</v>
      </c>
      <c r="G806" s="58" t="s">
        <v>107</v>
      </c>
      <c r="H806" s="56" t="s">
        <v>105</v>
      </c>
      <c r="I806" s="57"/>
      <c r="J806" s="57">
        <f t="shared" si="158"/>
        <v>43714</v>
      </c>
      <c r="K806" s="56" t="s">
        <v>18</v>
      </c>
      <c r="L806" s="56" t="s">
        <v>14</v>
      </c>
      <c r="M806" s="60" t="s">
        <v>3991</v>
      </c>
      <c r="N806" s="56" t="s">
        <v>3992</v>
      </c>
      <c r="O806" s="56" t="s">
        <v>114</v>
      </c>
      <c r="P806" s="56" t="s">
        <v>3993</v>
      </c>
      <c r="Q806" s="56" t="s">
        <v>117</v>
      </c>
      <c r="R806" s="57"/>
      <c r="S806" s="56" t="s">
        <v>108</v>
      </c>
      <c r="T806" s="56" t="s">
        <v>108</v>
      </c>
      <c r="U806" s="57"/>
      <c r="V806" s="62" t="s">
        <v>122</v>
      </c>
      <c r="W806" s="76" t="s">
        <v>122</v>
      </c>
      <c r="X806" s="57"/>
      <c r="Y806" s="56" t="s">
        <v>108</v>
      </c>
      <c r="Z806" s="56" t="s">
        <v>121</v>
      </c>
      <c r="AA806" s="57">
        <v>43689</v>
      </c>
      <c r="AB806" s="63" t="s">
        <v>124</v>
      </c>
      <c r="AC806" s="60" t="s">
        <v>3994</v>
      </c>
      <c r="AD806" s="65" t="s">
        <v>97</v>
      </c>
      <c r="AE806" s="56" t="s">
        <v>119</v>
      </c>
      <c r="AF806" s="61"/>
      <c r="AG806" s="61"/>
      <c r="AH806" s="67"/>
      <c r="AI806" s="68"/>
      <c r="AJ806" s="69">
        <f t="shared" si="1"/>
        <v>5</v>
      </c>
      <c r="AK806" s="70" t="str">
        <f t="shared" ref="AK806:AK808" si="191">IF(R806="","",SUM(R806+30))</f>
        <v/>
      </c>
      <c r="AL806" s="71" t="s">
        <v>17409</v>
      </c>
      <c r="AM806" s="71"/>
      <c r="AN806" s="70">
        <f t="shared" ref="AN806:AN808" si="192">IF(C806="","",SUM(C806+10))</f>
        <v>43694</v>
      </c>
      <c r="AO806" s="70"/>
      <c r="AP806" s="74">
        <f ca="1"/>
        <v>275</v>
      </c>
    </row>
    <row r="807" spans="1:42" ht="26.5">
      <c r="A807" s="55" t="s">
        <v>3998</v>
      </c>
      <c r="B807" s="56" t="s">
        <v>89</v>
      </c>
      <c r="C807" s="57">
        <v>43676</v>
      </c>
      <c r="D807" s="56" t="s">
        <v>131</v>
      </c>
      <c r="E807" s="56" t="s">
        <v>105</v>
      </c>
      <c r="F807" s="58" t="s">
        <v>106</v>
      </c>
      <c r="G807" s="58" t="s">
        <v>107</v>
      </c>
      <c r="H807" s="56" t="s">
        <v>105</v>
      </c>
      <c r="I807" s="57"/>
      <c r="J807" s="57">
        <f t="shared" si="158"/>
        <v>43706</v>
      </c>
      <c r="K807" s="56" t="s">
        <v>18</v>
      </c>
      <c r="L807" s="56" t="s">
        <v>108</v>
      </c>
      <c r="M807" s="60" t="s">
        <v>4000</v>
      </c>
      <c r="N807" s="56" t="s">
        <v>4001</v>
      </c>
      <c r="O807" s="56" t="s">
        <v>114</v>
      </c>
      <c r="P807" s="56" t="s">
        <v>4002</v>
      </c>
      <c r="Q807" s="56" t="s">
        <v>117</v>
      </c>
      <c r="R807" s="57"/>
      <c r="S807" s="56" t="s">
        <v>108</v>
      </c>
      <c r="T807" s="56" t="s">
        <v>108</v>
      </c>
      <c r="U807" s="57"/>
      <c r="V807" s="62" t="s">
        <v>122</v>
      </c>
      <c r="W807" s="76" t="s">
        <v>122</v>
      </c>
      <c r="X807" s="57"/>
      <c r="Y807" s="56" t="s">
        <v>108</v>
      </c>
      <c r="Z807" s="56" t="s">
        <v>121</v>
      </c>
      <c r="AA807" s="57">
        <v>43677</v>
      </c>
      <c r="AB807" s="63" t="s">
        <v>163</v>
      </c>
      <c r="AC807" s="60" t="s">
        <v>4003</v>
      </c>
      <c r="AD807" s="56" t="s">
        <v>118</v>
      </c>
      <c r="AE807" s="56" t="s">
        <v>131</v>
      </c>
      <c r="AF807" s="61"/>
      <c r="AG807" s="61"/>
      <c r="AH807" s="67"/>
      <c r="AI807" s="68"/>
      <c r="AJ807" s="69">
        <f t="shared" si="1"/>
        <v>1</v>
      </c>
      <c r="AK807" s="70" t="str">
        <f t="shared" si="191"/>
        <v/>
      </c>
      <c r="AL807" s="71" t="s">
        <v>17409</v>
      </c>
      <c r="AM807" s="71"/>
      <c r="AN807" s="70">
        <f t="shared" si="192"/>
        <v>43686</v>
      </c>
      <c r="AO807" s="70"/>
      <c r="AP807" s="74">
        <f ca="1"/>
        <v>283</v>
      </c>
    </row>
    <row r="808" spans="1:42" ht="14.4">
      <c r="A808" s="55" t="s">
        <v>4004</v>
      </c>
      <c r="B808" s="56" t="s">
        <v>89</v>
      </c>
      <c r="C808" s="57">
        <v>43682</v>
      </c>
      <c r="D808" s="56" t="s">
        <v>131</v>
      </c>
      <c r="E808" s="56" t="s">
        <v>105</v>
      </c>
      <c r="F808" s="58" t="s">
        <v>106</v>
      </c>
      <c r="G808" s="58" t="s">
        <v>107</v>
      </c>
      <c r="H808" s="56" t="s">
        <v>105</v>
      </c>
      <c r="I808" s="57"/>
      <c r="J808" s="57">
        <f t="shared" si="158"/>
        <v>43712</v>
      </c>
      <c r="K808" s="56" t="s">
        <v>18</v>
      </c>
      <c r="L808" s="56" t="s">
        <v>108</v>
      </c>
      <c r="M808" s="60" t="s">
        <v>4000</v>
      </c>
      <c r="N808" s="56" t="s">
        <v>4005</v>
      </c>
      <c r="O808" s="56" t="s">
        <v>114</v>
      </c>
      <c r="P808" s="56" t="s">
        <v>4006</v>
      </c>
      <c r="Q808" s="56" t="s">
        <v>117</v>
      </c>
      <c r="R808" s="57"/>
      <c r="S808" s="56" t="s">
        <v>108</v>
      </c>
      <c r="T808" s="56" t="s">
        <v>108</v>
      </c>
      <c r="U808" s="57"/>
      <c r="V808" s="62" t="s">
        <v>122</v>
      </c>
      <c r="W808" s="76" t="s">
        <v>122</v>
      </c>
      <c r="X808" s="57"/>
      <c r="Y808" s="56" t="s">
        <v>108</v>
      </c>
      <c r="Z808" s="56" t="s">
        <v>121</v>
      </c>
      <c r="AA808" s="57">
        <v>43685</v>
      </c>
      <c r="AB808" s="63" t="s">
        <v>124</v>
      </c>
      <c r="AC808" s="64" t="s">
        <v>4007</v>
      </c>
      <c r="AD808" s="65" t="s">
        <v>97</v>
      </c>
      <c r="AE808" s="56" t="s">
        <v>119</v>
      </c>
      <c r="AF808" s="61"/>
      <c r="AG808" s="61"/>
      <c r="AH808" s="67"/>
      <c r="AI808" s="68"/>
      <c r="AJ808" s="69">
        <f t="shared" si="1"/>
        <v>3</v>
      </c>
      <c r="AK808" s="70" t="str">
        <f t="shared" si="191"/>
        <v/>
      </c>
      <c r="AL808" s="71" t="s">
        <v>17409</v>
      </c>
      <c r="AM808" s="71"/>
      <c r="AN808" s="70">
        <f t="shared" si="192"/>
        <v>43692</v>
      </c>
      <c r="AO808" s="70"/>
      <c r="AP808" s="74">
        <f ca="1"/>
        <v>277</v>
      </c>
    </row>
    <row r="809" spans="1:42" ht="26.5">
      <c r="A809" s="55" t="s">
        <v>4008</v>
      </c>
      <c r="B809" s="56" t="s">
        <v>89</v>
      </c>
      <c r="C809" s="57">
        <v>43748</v>
      </c>
      <c r="D809" s="56" t="s">
        <v>131</v>
      </c>
      <c r="E809" s="56" t="s">
        <v>105</v>
      </c>
      <c r="F809" s="58" t="s">
        <v>106</v>
      </c>
      <c r="G809" s="58" t="s">
        <v>107</v>
      </c>
      <c r="H809" s="56" t="s">
        <v>105</v>
      </c>
      <c r="I809" s="59"/>
      <c r="J809" s="59">
        <f t="shared" si="158"/>
        <v>43778</v>
      </c>
      <c r="K809" s="56" t="s">
        <v>18</v>
      </c>
      <c r="L809" s="56" t="s">
        <v>108</v>
      </c>
      <c r="M809" s="60" t="s">
        <v>4009</v>
      </c>
      <c r="N809" s="56" t="s">
        <v>4010</v>
      </c>
      <c r="O809" s="56" t="s">
        <v>114</v>
      </c>
      <c r="P809" s="56" t="s">
        <v>4011</v>
      </c>
      <c r="Q809" s="56" t="s">
        <v>117</v>
      </c>
      <c r="R809" s="59"/>
      <c r="S809" s="56" t="s">
        <v>108</v>
      </c>
      <c r="T809" s="56" t="s">
        <v>108</v>
      </c>
      <c r="U809" s="57"/>
      <c r="V809" s="62" t="s">
        <v>122</v>
      </c>
      <c r="W809" s="62" t="s">
        <v>122</v>
      </c>
      <c r="X809" s="59"/>
      <c r="Y809" s="56" t="s">
        <v>108</v>
      </c>
      <c r="Z809" s="56" t="s">
        <v>121</v>
      </c>
      <c r="AA809" s="57">
        <v>43770</v>
      </c>
      <c r="AB809" s="63" t="s">
        <v>389</v>
      </c>
      <c r="AC809" s="60" t="s">
        <v>4012</v>
      </c>
      <c r="AD809" s="56" t="s">
        <v>97</v>
      </c>
      <c r="AE809" s="56" t="s">
        <v>131</v>
      </c>
      <c r="AF809" s="61"/>
      <c r="AG809" s="61"/>
      <c r="AH809" s="67"/>
      <c r="AI809" s="68"/>
      <c r="AJ809" s="69">
        <f t="shared" si="1"/>
        <v>22</v>
      </c>
      <c r="AK809" s="70"/>
      <c r="AL809" s="71"/>
      <c r="AM809" s="71"/>
      <c r="AN809" s="70"/>
      <c r="AO809" s="70"/>
      <c r="AP809" s="74">
        <f ca="1"/>
        <v>211</v>
      </c>
    </row>
    <row r="810" spans="1:42" ht="14.4">
      <c r="A810" s="55" t="s">
        <v>4013</v>
      </c>
      <c r="B810" s="56" t="s">
        <v>89</v>
      </c>
      <c r="C810" s="57">
        <v>43689</v>
      </c>
      <c r="D810" s="56" t="s">
        <v>90</v>
      </c>
      <c r="E810" s="56" t="s">
        <v>12</v>
      </c>
      <c r="F810" s="58" t="s">
        <v>106</v>
      </c>
      <c r="G810" s="58" t="s">
        <v>107</v>
      </c>
      <c r="H810" s="56" t="s">
        <v>12</v>
      </c>
      <c r="I810" s="57"/>
      <c r="J810" s="57">
        <f t="shared" si="158"/>
        <v>43719</v>
      </c>
      <c r="K810" s="56" t="s">
        <v>18</v>
      </c>
      <c r="L810" s="56" t="s">
        <v>18</v>
      </c>
      <c r="M810" s="60" t="s">
        <v>4014</v>
      </c>
      <c r="N810" s="56" t="s">
        <v>4015</v>
      </c>
      <c r="O810" s="56" t="s">
        <v>22</v>
      </c>
      <c r="P810" s="56" t="s">
        <v>4016</v>
      </c>
      <c r="Q810" s="56" t="s">
        <v>17</v>
      </c>
      <c r="R810" s="57"/>
      <c r="S810" s="56"/>
      <c r="T810" s="56"/>
      <c r="U810" s="57"/>
      <c r="V810" s="62"/>
      <c r="W810" s="62"/>
      <c r="X810" s="57"/>
      <c r="Y810" s="56"/>
      <c r="Z810" s="56" t="s">
        <v>121</v>
      </c>
      <c r="AA810" s="57">
        <v>43693</v>
      </c>
      <c r="AB810" s="63"/>
      <c r="AC810" s="64"/>
      <c r="AD810" s="65" t="s">
        <v>97</v>
      </c>
      <c r="AE810" s="56" t="s">
        <v>90</v>
      </c>
      <c r="AF810" s="61"/>
      <c r="AG810" s="61"/>
      <c r="AH810" s="67"/>
      <c r="AI810" s="68"/>
      <c r="AJ810" s="69">
        <f t="shared" si="1"/>
        <v>4</v>
      </c>
      <c r="AK810" s="70" t="str">
        <f t="shared" ref="AK810:AK812" si="193">IF(R810="","",SUM(R810+30))</f>
        <v/>
      </c>
      <c r="AL810" s="71" t="s">
        <v>17409</v>
      </c>
      <c r="AM810" s="71"/>
      <c r="AN810" s="70">
        <f t="shared" ref="AN810:AN811" si="194">IF(C810="","",SUM(C810+10))</f>
        <v>43699</v>
      </c>
      <c r="AO810" s="70"/>
      <c r="AP810" s="74">
        <f ca="1"/>
        <v>270</v>
      </c>
    </row>
    <row r="811" spans="1:42" ht="26.5">
      <c r="A811" s="55" t="s">
        <v>4027</v>
      </c>
      <c r="B811" s="56" t="s">
        <v>89</v>
      </c>
      <c r="C811" s="57">
        <v>43690</v>
      </c>
      <c r="D811" s="56" t="s">
        <v>229</v>
      </c>
      <c r="E811" s="56" t="s">
        <v>140</v>
      </c>
      <c r="F811" s="58" t="s">
        <v>106</v>
      </c>
      <c r="G811" s="58" t="s">
        <v>107</v>
      </c>
      <c r="H811" s="56" t="s">
        <v>140</v>
      </c>
      <c r="I811" s="57"/>
      <c r="J811" s="57">
        <f t="shared" si="158"/>
        <v>43720</v>
      </c>
      <c r="K811" s="56" t="s">
        <v>18</v>
      </c>
      <c r="L811" s="56" t="s">
        <v>18</v>
      </c>
      <c r="M811" s="60" t="s">
        <v>4029</v>
      </c>
      <c r="N811" s="56" t="s">
        <v>4015</v>
      </c>
      <c r="O811" s="56" t="s">
        <v>22</v>
      </c>
      <c r="P811" s="56" t="s">
        <v>4016</v>
      </c>
      <c r="Q811" s="56" t="s">
        <v>154</v>
      </c>
      <c r="R811" s="57"/>
      <c r="S811" s="56" t="s">
        <v>18</v>
      </c>
      <c r="T811" s="56" t="s">
        <v>14</v>
      </c>
      <c r="U811" s="57">
        <v>43690</v>
      </c>
      <c r="V811" s="62"/>
      <c r="W811" s="62">
        <v>2.5</v>
      </c>
      <c r="X811" s="57">
        <v>43693</v>
      </c>
      <c r="Y811" s="56" t="s">
        <v>108</v>
      </c>
      <c r="Z811" s="56" t="s">
        <v>121</v>
      </c>
      <c r="AA811" s="57">
        <v>43704</v>
      </c>
      <c r="AB811" s="63" t="s">
        <v>124</v>
      </c>
      <c r="AC811" s="60" t="s">
        <v>4032</v>
      </c>
      <c r="AD811" s="65" t="s">
        <v>97</v>
      </c>
      <c r="AE811" s="56" t="s">
        <v>90</v>
      </c>
      <c r="AF811" s="61"/>
      <c r="AG811" s="61"/>
      <c r="AH811" s="67"/>
      <c r="AI811" s="68"/>
      <c r="AJ811" s="69">
        <f t="shared" si="1"/>
        <v>14</v>
      </c>
      <c r="AK811" s="70" t="str">
        <f t="shared" si="193"/>
        <v/>
      </c>
      <c r="AL811" s="71" t="s">
        <v>17409</v>
      </c>
      <c r="AM811" s="71"/>
      <c r="AN811" s="70">
        <f t="shared" si="194"/>
        <v>43700</v>
      </c>
      <c r="AO811" s="70"/>
      <c r="AP811" s="74">
        <f ca="1"/>
        <v>269</v>
      </c>
    </row>
    <row r="812" spans="1:42" ht="14.4">
      <c r="A812" s="55" t="s">
        <v>4035</v>
      </c>
      <c r="B812" s="56" t="s">
        <v>89</v>
      </c>
      <c r="C812" s="57">
        <v>43759</v>
      </c>
      <c r="D812" s="56" t="s">
        <v>90</v>
      </c>
      <c r="E812" s="56" t="s">
        <v>276</v>
      </c>
      <c r="F812" s="58" t="s">
        <v>214</v>
      </c>
      <c r="G812" s="58" t="s">
        <v>214</v>
      </c>
      <c r="H812" s="56" t="s">
        <v>276</v>
      </c>
      <c r="I812" s="59"/>
      <c r="J812" s="59">
        <f t="shared" si="158"/>
        <v>43789</v>
      </c>
      <c r="K812" s="56"/>
      <c r="L812" s="56"/>
      <c r="M812" s="60" t="s">
        <v>4037</v>
      </c>
      <c r="N812" s="56" t="s">
        <v>4038</v>
      </c>
      <c r="O812" s="56"/>
      <c r="P812" s="56"/>
      <c r="Q812" s="56" t="s">
        <v>96</v>
      </c>
      <c r="R812" s="59"/>
      <c r="S812" s="56"/>
      <c r="T812" s="56"/>
      <c r="U812" s="57"/>
      <c r="V812" s="77"/>
      <c r="W812" s="77"/>
      <c r="X812" s="59"/>
      <c r="Y812" s="56" t="s">
        <v>108</v>
      </c>
      <c r="Z812" s="61"/>
      <c r="AA812" s="57">
        <v>43866</v>
      </c>
      <c r="AB812" s="75"/>
      <c r="AC812" s="64" t="s">
        <v>4041</v>
      </c>
      <c r="AD812" s="56" t="s">
        <v>179</v>
      </c>
      <c r="AE812" s="56"/>
      <c r="AF812" s="61"/>
      <c r="AG812" s="61"/>
      <c r="AH812" s="67"/>
      <c r="AI812" s="68"/>
      <c r="AJ812" s="69">
        <f t="shared" si="1"/>
        <v>107</v>
      </c>
      <c r="AK812" s="70" t="str">
        <f t="shared" si="193"/>
        <v/>
      </c>
      <c r="AL812" s="71" t="s">
        <v>17409</v>
      </c>
      <c r="AM812" s="71"/>
      <c r="AN812" s="70"/>
      <c r="AO812" s="70"/>
      <c r="AP812" s="74">
        <f ca="1"/>
        <v>200</v>
      </c>
    </row>
    <row r="813" spans="1:42" ht="14.4">
      <c r="A813" s="55" t="s">
        <v>4044</v>
      </c>
      <c r="B813" s="56" t="s">
        <v>89</v>
      </c>
      <c r="C813" s="57">
        <v>43774</v>
      </c>
      <c r="D813" s="56" t="s">
        <v>90</v>
      </c>
      <c r="E813" s="56" t="s">
        <v>129</v>
      </c>
      <c r="F813" s="58" t="s">
        <v>106</v>
      </c>
      <c r="G813" s="58" t="s">
        <v>107</v>
      </c>
      <c r="H813" s="56" t="s">
        <v>129</v>
      </c>
      <c r="I813" s="59"/>
      <c r="J813" s="59">
        <f t="shared" si="158"/>
        <v>43804</v>
      </c>
      <c r="K813" s="56" t="s">
        <v>18</v>
      </c>
      <c r="L813" s="56" t="s">
        <v>18</v>
      </c>
      <c r="M813" s="60" t="s">
        <v>4045</v>
      </c>
      <c r="N813" s="56" t="s">
        <v>4046</v>
      </c>
      <c r="O813" s="56" t="s">
        <v>114</v>
      </c>
      <c r="P813" s="56" t="s">
        <v>4048</v>
      </c>
      <c r="Q813" s="56" t="s">
        <v>133</v>
      </c>
      <c r="R813" s="59"/>
      <c r="S813" s="56" t="s">
        <v>108</v>
      </c>
      <c r="T813" s="56" t="s">
        <v>108</v>
      </c>
      <c r="U813" s="57"/>
      <c r="V813" s="77"/>
      <c r="W813" s="62" t="s">
        <v>146</v>
      </c>
      <c r="X813" s="59"/>
      <c r="Y813" s="56" t="s">
        <v>108</v>
      </c>
      <c r="Z813" s="56" t="s">
        <v>121</v>
      </c>
      <c r="AA813" s="57">
        <v>43810</v>
      </c>
      <c r="AB813" s="63" t="s">
        <v>238</v>
      </c>
      <c r="AC813" s="64" t="s">
        <v>4050</v>
      </c>
      <c r="AD813" s="56" t="s">
        <v>97</v>
      </c>
      <c r="AE813" s="56" t="s">
        <v>90</v>
      </c>
      <c r="AF813" s="61"/>
      <c r="AG813" s="61"/>
      <c r="AH813" s="67"/>
      <c r="AI813" s="68"/>
      <c r="AJ813" s="69">
        <f t="shared" si="1"/>
        <v>36</v>
      </c>
      <c r="AK813" s="70"/>
      <c r="AL813" s="71"/>
      <c r="AM813" s="71"/>
      <c r="AN813" s="70"/>
      <c r="AO813" s="70"/>
      <c r="AP813" s="74">
        <f ca="1"/>
        <v>185</v>
      </c>
    </row>
    <row r="814" spans="1:42" ht="14.4">
      <c r="A814" s="55" t="s">
        <v>4052</v>
      </c>
      <c r="B814" s="56" t="s">
        <v>89</v>
      </c>
      <c r="C814" s="57">
        <v>43532</v>
      </c>
      <c r="D814" s="56" t="s">
        <v>90</v>
      </c>
      <c r="E814" s="56" t="s">
        <v>135</v>
      </c>
      <c r="F814" s="58" t="s">
        <v>214</v>
      </c>
      <c r="G814" s="58" t="s">
        <v>136</v>
      </c>
      <c r="H814" s="56" t="s">
        <v>135</v>
      </c>
      <c r="I814" s="59"/>
      <c r="J814" s="59">
        <f t="shared" si="158"/>
        <v>43562</v>
      </c>
      <c r="K814" s="56"/>
      <c r="L814" s="56"/>
      <c r="M814" s="60" t="s">
        <v>4053</v>
      </c>
      <c r="N814" s="56" t="s">
        <v>4054</v>
      </c>
      <c r="O814" s="56" t="s">
        <v>39</v>
      </c>
      <c r="P814" s="56" t="s">
        <v>4055</v>
      </c>
      <c r="Q814" s="56" t="s">
        <v>96</v>
      </c>
      <c r="R814" s="59"/>
      <c r="S814" s="56"/>
      <c r="T814" s="61"/>
      <c r="U814" s="57"/>
      <c r="V814" s="77"/>
      <c r="W814" s="62" t="s">
        <v>122</v>
      </c>
      <c r="X814" s="57"/>
      <c r="Y814" s="61"/>
      <c r="Z814" s="56" t="s">
        <v>121</v>
      </c>
      <c r="AA814" s="57">
        <v>43532</v>
      </c>
      <c r="AB814" s="63"/>
      <c r="AC814" s="64" t="s">
        <v>4057</v>
      </c>
      <c r="AD814" s="65" t="s">
        <v>97</v>
      </c>
      <c r="AE814" s="65"/>
      <c r="AF814" s="56" t="s">
        <v>18</v>
      </c>
      <c r="AG814" s="66"/>
      <c r="AH814" s="67"/>
      <c r="AI814" s="68"/>
      <c r="AJ814" s="69">
        <f t="shared" si="1"/>
        <v>0</v>
      </c>
      <c r="AK814" s="70" t="str">
        <f t="shared" ref="AK814:AK821" si="195">IF(R814="","",SUM(R814+30))</f>
        <v/>
      </c>
      <c r="AL814" s="71" t="s">
        <v>17409</v>
      </c>
      <c r="AM814" s="71"/>
      <c r="AN814" s="70">
        <f t="shared" ref="AN814:AN820" si="196">IF(C814="","",SUM(C814+10))</f>
        <v>43542</v>
      </c>
      <c r="AO814" s="70"/>
      <c r="AP814" s="74">
        <f ca="1"/>
        <v>427</v>
      </c>
    </row>
    <row r="815" spans="1:42" ht="14.4">
      <c r="A815" s="55" t="s">
        <v>4058</v>
      </c>
      <c r="B815" s="56" t="s">
        <v>89</v>
      </c>
      <c r="C815" s="57">
        <v>43578</v>
      </c>
      <c r="D815" s="56" t="s">
        <v>90</v>
      </c>
      <c r="E815" s="56" t="s">
        <v>140</v>
      </c>
      <c r="F815" s="58" t="s">
        <v>106</v>
      </c>
      <c r="G815" s="58" t="s">
        <v>107</v>
      </c>
      <c r="H815" s="56" t="s">
        <v>140</v>
      </c>
      <c r="I815" s="59"/>
      <c r="J815" s="59">
        <f t="shared" si="158"/>
        <v>43608</v>
      </c>
      <c r="K815" s="56" t="s">
        <v>18</v>
      </c>
      <c r="L815" s="56" t="s">
        <v>14</v>
      </c>
      <c r="M815" s="60" t="s">
        <v>4059</v>
      </c>
      <c r="N815" s="56" t="s">
        <v>4060</v>
      </c>
      <c r="O815" s="56" t="s">
        <v>29</v>
      </c>
      <c r="P815" s="56" t="s">
        <v>4061</v>
      </c>
      <c r="Q815" s="56" t="s">
        <v>17</v>
      </c>
      <c r="R815" s="59"/>
      <c r="S815" s="56" t="s">
        <v>108</v>
      </c>
      <c r="T815" s="56" t="s">
        <v>108</v>
      </c>
      <c r="U815" s="59"/>
      <c r="V815" s="77"/>
      <c r="W815" s="62"/>
      <c r="X815" s="59"/>
      <c r="Y815" s="56" t="s">
        <v>292</v>
      </c>
      <c r="Z815" s="56" t="s">
        <v>123</v>
      </c>
      <c r="AA815" s="57">
        <v>43578</v>
      </c>
      <c r="AB815" s="63" t="s">
        <v>293</v>
      </c>
      <c r="AC815" s="64" t="s">
        <v>4062</v>
      </c>
      <c r="AD815" s="56" t="s">
        <v>294</v>
      </c>
      <c r="AE815" s="56"/>
      <c r="AF815" s="61"/>
      <c r="AG815" s="61"/>
      <c r="AH815" s="67"/>
      <c r="AI815" s="68"/>
      <c r="AJ815" s="69">
        <f t="shared" si="1"/>
        <v>0</v>
      </c>
      <c r="AK815" s="70" t="str">
        <f t="shared" si="195"/>
        <v/>
      </c>
      <c r="AL815" s="71" t="s">
        <v>17409</v>
      </c>
      <c r="AM815" s="71"/>
      <c r="AN815" s="70">
        <f t="shared" si="196"/>
        <v>43588</v>
      </c>
      <c r="AO815" s="70"/>
      <c r="AP815" s="74">
        <f ca="1"/>
        <v>381</v>
      </c>
    </row>
    <row r="816" spans="1:42" ht="14.4">
      <c r="A816" s="55" t="s">
        <v>4063</v>
      </c>
      <c r="B816" s="56" t="s">
        <v>89</v>
      </c>
      <c r="C816" s="57">
        <v>43578</v>
      </c>
      <c r="D816" s="56" t="s">
        <v>90</v>
      </c>
      <c r="E816" s="56" t="s">
        <v>140</v>
      </c>
      <c r="F816" s="58" t="s">
        <v>106</v>
      </c>
      <c r="G816" s="58" t="s">
        <v>107</v>
      </c>
      <c r="H816" s="56" t="s">
        <v>140</v>
      </c>
      <c r="I816" s="57"/>
      <c r="J816" s="57">
        <f t="shared" si="158"/>
        <v>43608</v>
      </c>
      <c r="K816" s="56" t="s">
        <v>18</v>
      </c>
      <c r="L816" s="56" t="s">
        <v>14</v>
      </c>
      <c r="M816" s="60" t="s">
        <v>4059</v>
      </c>
      <c r="N816" s="56" t="s">
        <v>4060</v>
      </c>
      <c r="O816" s="56" t="s">
        <v>22</v>
      </c>
      <c r="P816" s="56" t="s">
        <v>4064</v>
      </c>
      <c r="Q816" s="56" t="s">
        <v>17</v>
      </c>
      <c r="R816" s="57"/>
      <c r="S816" s="56" t="s">
        <v>108</v>
      </c>
      <c r="T816" s="56" t="s">
        <v>108</v>
      </c>
      <c r="U816" s="57"/>
      <c r="V816" s="62"/>
      <c r="W816" s="62"/>
      <c r="X816" s="57"/>
      <c r="Y816" s="56" t="s">
        <v>200</v>
      </c>
      <c r="Z816" s="56" t="s">
        <v>123</v>
      </c>
      <c r="AA816" s="57">
        <v>43578</v>
      </c>
      <c r="AB816" s="63" t="s">
        <v>293</v>
      </c>
      <c r="AC816" s="64" t="s">
        <v>4065</v>
      </c>
      <c r="AD816" s="56" t="s">
        <v>294</v>
      </c>
      <c r="AE816" s="56"/>
      <c r="AF816" s="61"/>
      <c r="AG816" s="61"/>
      <c r="AH816" s="67"/>
      <c r="AI816" s="68"/>
      <c r="AJ816" s="69">
        <f t="shared" si="1"/>
        <v>0</v>
      </c>
      <c r="AK816" s="70" t="str">
        <f t="shared" si="195"/>
        <v/>
      </c>
      <c r="AL816" s="71" t="s">
        <v>17409</v>
      </c>
      <c r="AM816" s="71"/>
      <c r="AN816" s="70">
        <f t="shared" si="196"/>
        <v>43588</v>
      </c>
      <c r="AO816" s="70"/>
      <c r="AP816" s="74">
        <f ca="1"/>
        <v>381</v>
      </c>
    </row>
    <row r="817" spans="1:42" ht="14.4">
      <c r="A817" s="55" t="s">
        <v>4066</v>
      </c>
      <c r="B817" s="56" t="s">
        <v>89</v>
      </c>
      <c r="C817" s="57">
        <v>43637</v>
      </c>
      <c r="D817" s="56" t="s">
        <v>119</v>
      </c>
      <c r="E817" s="56" t="s">
        <v>196</v>
      </c>
      <c r="F817" s="58" t="s">
        <v>106</v>
      </c>
      <c r="G817" s="58" t="s">
        <v>214</v>
      </c>
      <c r="H817" s="56" t="s">
        <v>276</v>
      </c>
      <c r="I817" s="57"/>
      <c r="J817" s="57">
        <f t="shared" si="158"/>
        <v>43667</v>
      </c>
      <c r="K817" s="56" t="s">
        <v>18</v>
      </c>
      <c r="L817" s="56" t="s">
        <v>14</v>
      </c>
      <c r="M817" s="60" t="s">
        <v>4067</v>
      </c>
      <c r="N817" s="56" t="s">
        <v>4068</v>
      </c>
      <c r="O817" s="56" t="s">
        <v>249</v>
      </c>
      <c r="P817" s="56"/>
      <c r="Q817" s="56" t="s">
        <v>217</v>
      </c>
      <c r="R817" s="57"/>
      <c r="S817" s="56"/>
      <c r="T817" s="56"/>
      <c r="U817" s="57"/>
      <c r="V817" s="62"/>
      <c r="W817" s="62" t="s">
        <v>108</v>
      </c>
      <c r="X817" s="57"/>
      <c r="Y817" s="56"/>
      <c r="Z817" s="56" t="s">
        <v>123</v>
      </c>
      <c r="AA817" s="57">
        <v>43641</v>
      </c>
      <c r="AB817" s="63"/>
      <c r="AC817" s="64" t="s">
        <v>4069</v>
      </c>
      <c r="AD817" s="56" t="s">
        <v>118</v>
      </c>
      <c r="AE817" s="56"/>
      <c r="AF817" s="61"/>
      <c r="AG817" s="61"/>
      <c r="AH817" s="67"/>
      <c r="AI817" s="68"/>
      <c r="AJ817" s="69">
        <f t="shared" si="1"/>
        <v>4</v>
      </c>
      <c r="AK817" s="70" t="str">
        <f t="shared" si="195"/>
        <v/>
      </c>
      <c r="AL817" s="71" t="s">
        <v>17409</v>
      </c>
      <c r="AM817" s="71"/>
      <c r="AN817" s="70">
        <f t="shared" si="196"/>
        <v>43647</v>
      </c>
      <c r="AO817" s="70"/>
      <c r="AP817" s="74">
        <f ca="1"/>
        <v>322</v>
      </c>
    </row>
    <row r="818" spans="1:42" ht="14.4">
      <c r="A818" s="55" t="s">
        <v>4070</v>
      </c>
      <c r="B818" s="56" t="s">
        <v>89</v>
      </c>
      <c r="C818" s="57">
        <v>43550</v>
      </c>
      <c r="D818" s="56" t="s">
        <v>2397</v>
      </c>
      <c r="E818" s="56" t="s">
        <v>140</v>
      </c>
      <c r="F818" s="58" t="s">
        <v>106</v>
      </c>
      <c r="G818" s="58" t="s">
        <v>107</v>
      </c>
      <c r="H818" s="56" t="s">
        <v>140</v>
      </c>
      <c r="I818" s="59"/>
      <c r="J818" s="59">
        <f t="shared" si="158"/>
        <v>43580</v>
      </c>
      <c r="K818" s="56" t="s">
        <v>18</v>
      </c>
      <c r="L818" s="56" t="s">
        <v>18</v>
      </c>
      <c r="M818" s="60" t="s">
        <v>4071</v>
      </c>
      <c r="N818" s="56" t="s">
        <v>4072</v>
      </c>
      <c r="O818" s="56" t="s">
        <v>33</v>
      </c>
      <c r="P818" s="56" t="s">
        <v>4073</v>
      </c>
      <c r="Q818" s="56" t="s">
        <v>28</v>
      </c>
      <c r="R818" s="59"/>
      <c r="S818" s="56" t="s">
        <v>108</v>
      </c>
      <c r="T818" s="56" t="s">
        <v>108</v>
      </c>
      <c r="U818" s="59"/>
      <c r="V818" s="77"/>
      <c r="W818" s="62">
        <v>0</v>
      </c>
      <c r="X818" s="59"/>
      <c r="Y818" s="56" t="s">
        <v>108</v>
      </c>
      <c r="Z818" s="56" t="s">
        <v>121</v>
      </c>
      <c r="AA818" s="57">
        <v>43550</v>
      </c>
      <c r="AB818" s="63" t="s">
        <v>168</v>
      </c>
      <c r="AC818" s="64" t="s">
        <v>4074</v>
      </c>
      <c r="AD818" s="65" t="s">
        <v>97</v>
      </c>
      <c r="AE818" s="56" t="s">
        <v>111</v>
      </c>
      <c r="AF818" s="61"/>
      <c r="AG818" s="61"/>
      <c r="AH818" s="67"/>
      <c r="AI818" s="68"/>
      <c r="AJ818" s="69">
        <f t="shared" si="1"/>
        <v>0</v>
      </c>
      <c r="AK818" s="70" t="str">
        <f t="shared" si="195"/>
        <v/>
      </c>
      <c r="AL818" s="71" t="s">
        <v>17409</v>
      </c>
      <c r="AM818" s="71"/>
      <c r="AN818" s="70">
        <f t="shared" si="196"/>
        <v>43560</v>
      </c>
      <c r="AO818" s="70"/>
      <c r="AP818" s="74">
        <f ca="1"/>
        <v>409</v>
      </c>
    </row>
    <row r="819" spans="1:42" ht="14.4">
      <c r="A819" s="55" t="s">
        <v>4075</v>
      </c>
      <c r="B819" s="56" t="s">
        <v>89</v>
      </c>
      <c r="C819" s="57">
        <v>43602</v>
      </c>
      <c r="D819" s="56" t="s">
        <v>2397</v>
      </c>
      <c r="E819" s="56" t="s">
        <v>140</v>
      </c>
      <c r="F819" s="58" t="s">
        <v>106</v>
      </c>
      <c r="G819" s="58" t="s">
        <v>107</v>
      </c>
      <c r="H819" s="56" t="s">
        <v>140</v>
      </c>
      <c r="I819" s="57"/>
      <c r="J819" s="57">
        <f t="shared" si="158"/>
        <v>43632</v>
      </c>
      <c r="K819" s="56" t="s">
        <v>18</v>
      </c>
      <c r="L819" s="56" t="s">
        <v>14</v>
      </c>
      <c r="M819" s="60" t="s">
        <v>4071</v>
      </c>
      <c r="N819" s="56" t="s">
        <v>4076</v>
      </c>
      <c r="O819" s="56"/>
      <c r="P819" s="56" t="s">
        <v>108</v>
      </c>
      <c r="Q819" s="56" t="s">
        <v>96</v>
      </c>
      <c r="R819" s="57"/>
      <c r="S819" s="56" t="s">
        <v>108</v>
      </c>
      <c r="T819" s="56" t="s">
        <v>108</v>
      </c>
      <c r="U819" s="57"/>
      <c r="V819" s="62"/>
      <c r="W819" s="62" t="s">
        <v>108</v>
      </c>
      <c r="X819" s="57"/>
      <c r="Y819" s="56" t="s">
        <v>108</v>
      </c>
      <c r="Z819" s="56" t="s">
        <v>123</v>
      </c>
      <c r="AA819" s="57">
        <v>43602</v>
      </c>
      <c r="AB819" s="63" t="s">
        <v>155</v>
      </c>
      <c r="AC819" s="64" t="s">
        <v>4077</v>
      </c>
      <c r="AD819" s="56" t="s">
        <v>118</v>
      </c>
      <c r="AE819" s="56"/>
      <c r="AF819" s="61"/>
      <c r="AG819" s="61"/>
      <c r="AH819" s="67"/>
      <c r="AI819" s="68"/>
      <c r="AJ819" s="69">
        <f t="shared" si="1"/>
        <v>0</v>
      </c>
      <c r="AK819" s="70" t="str">
        <f t="shared" si="195"/>
        <v/>
      </c>
      <c r="AL819" s="71" t="s">
        <v>17409</v>
      </c>
      <c r="AM819" s="71"/>
      <c r="AN819" s="70">
        <f t="shared" si="196"/>
        <v>43612</v>
      </c>
      <c r="AO819" s="70"/>
      <c r="AP819" s="74">
        <f ca="1"/>
        <v>357</v>
      </c>
    </row>
    <row r="820" spans="1:42" ht="14.4">
      <c r="A820" s="55" t="s">
        <v>4078</v>
      </c>
      <c r="B820" s="56" t="s">
        <v>89</v>
      </c>
      <c r="C820" s="57">
        <v>43470</v>
      </c>
      <c r="D820" s="56" t="s">
        <v>229</v>
      </c>
      <c r="E820" s="56" t="s">
        <v>140</v>
      </c>
      <c r="F820" s="58" t="s">
        <v>106</v>
      </c>
      <c r="G820" s="58" t="s">
        <v>107</v>
      </c>
      <c r="H820" s="56" t="s">
        <v>140</v>
      </c>
      <c r="I820" s="57"/>
      <c r="J820" s="57">
        <f t="shared" si="158"/>
        <v>43500</v>
      </c>
      <c r="K820" s="56" t="s">
        <v>18</v>
      </c>
      <c r="L820" s="56" t="s">
        <v>14</v>
      </c>
      <c r="M820" s="60" t="s">
        <v>4079</v>
      </c>
      <c r="N820" s="56" t="s">
        <v>2823</v>
      </c>
      <c r="O820" s="56" t="s">
        <v>16</v>
      </c>
      <c r="P820" s="56" t="s">
        <v>2824</v>
      </c>
      <c r="Q820" s="56" t="s">
        <v>150</v>
      </c>
      <c r="R820" s="57"/>
      <c r="S820" s="56" t="s">
        <v>108</v>
      </c>
      <c r="T820" s="56" t="s">
        <v>108</v>
      </c>
      <c r="U820" s="57"/>
      <c r="V820" s="62"/>
      <c r="W820" s="62" t="s">
        <v>108</v>
      </c>
      <c r="X820" s="57"/>
      <c r="Y820" s="56" t="s">
        <v>200</v>
      </c>
      <c r="Z820" s="56" t="s">
        <v>123</v>
      </c>
      <c r="AA820" s="57">
        <v>43482</v>
      </c>
      <c r="AB820" s="63" t="s">
        <v>127</v>
      </c>
      <c r="AC820" s="64" t="s">
        <v>4080</v>
      </c>
      <c r="AD820" s="56" t="s">
        <v>294</v>
      </c>
      <c r="AE820" s="56"/>
      <c r="AF820" s="61"/>
      <c r="AG820" s="61"/>
      <c r="AH820" s="67"/>
      <c r="AI820" s="68"/>
      <c r="AJ820" s="69">
        <f t="shared" si="1"/>
        <v>12</v>
      </c>
      <c r="AK820" s="70" t="str">
        <f t="shared" si="195"/>
        <v/>
      </c>
      <c r="AL820" s="71" t="s">
        <v>17409</v>
      </c>
      <c r="AM820" s="71"/>
      <c r="AN820" s="70">
        <f t="shared" si="196"/>
        <v>43480</v>
      </c>
      <c r="AO820" s="70"/>
      <c r="AP820" s="74">
        <f ca="1"/>
        <v>489</v>
      </c>
    </row>
    <row r="821" spans="1:42" ht="14.4">
      <c r="A821" s="55" t="s">
        <v>4081</v>
      </c>
      <c r="B821" s="56" t="s">
        <v>89</v>
      </c>
      <c r="C821" s="57">
        <v>43486</v>
      </c>
      <c r="D821" s="56" t="s">
        <v>90</v>
      </c>
      <c r="E821" s="56" t="s">
        <v>327</v>
      </c>
      <c r="F821" s="58" t="s">
        <v>92</v>
      </c>
      <c r="G821" s="58" t="s">
        <v>328</v>
      </c>
      <c r="H821" s="56" t="s">
        <v>327</v>
      </c>
      <c r="I821" s="57"/>
      <c r="J821" s="57">
        <f t="shared" si="158"/>
        <v>43516</v>
      </c>
      <c r="K821" s="56" t="s">
        <v>18</v>
      </c>
      <c r="L821" s="56" t="s">
        <v>14</v>
      </c>
      <c r="M821" s="60" t="s">
        <v>4082</v>
      </c>
      <c r="N821" s="56" t="s">
        <v>4083</v>
      </c>
      <c r="O821" s="56" t="s">
        <v>271</v>
      </c>
      <c r="P821" s="56"/>
      <c r="Q821" s="56" t="s">
        <v>96</v>
      </c>
      <c r="R821" s="57"/>
      <c r="S821" s="56" t="s">
        <v>108</v>
      </c>
      <c r="T821" s="56" t="s">
        <v>108</v>
      </c>
      <c r="U821" s="57"/>
      <c r="V821" s="77"/>
      <c r="W821" s="62" t="s">
        <v>108</v>
      </c>
      <c r="X821" s="57"/>
      <c r="Y821" s="61"/>
      <c r="Z821" s="56" t="s">
        <v>123</v>
      </c>
      <c r="AA821" s="57">
        <v>43487</v>
      </c>
      <c r="AB821" s="63"/>
      <c r="AC821" s="64" t="s">
        <v>4084</v>
      </c>
      <c r="AD821" s="65" t="s">
        <v>118</v>
      </c>
      <c r="AE821" s="65"/>
      <c r="AF821" s="66"/>
      <c r="AG821" s="66"/>
      <c r="AH821" s="67"/>
      <c r="AI821" s="68"/>
      <c r="AJ821" s="69">
        <f t="shared" si="1"/>
        <v>1</v>
      </c>
      <c r="AK821" s="70" t="str">
        <f t="shared" si="195"/>
        <v/>
      </c>
      <c r="AL821" s="71" t="s">
        <v>17409</v>
      </c>
      <c r="AM821" s="71"/>
      <c r="AN821" s="70"/>
      <c r="AO821" s="70"/>
      <c r="AP821" s="74">
        <f ca="1"/>
        <v>473</v>
      </c>
    </row>
    <row r="822" spans="1:42" ht="14.4">
      <c r="A822" s="55" t="s">
        <v>4085</v>
      </c>
      <c r="B822" s="56" t="s">
        <v>89</v>
      </c>
      <c r="C822" s="57">
        <v>43782</v>
      </c>
      <c r="D822" s="56" t="s">
        <v>119</v>
      </c>
      <c r="E822" s="56" t="s">
        <v>196</v>
      </c>
      <c r="F822" s="58" t="s">
        <v>106</v>
      </c>
      <c r="G822" s="58" t="s">
        <v>113</v>
      </c>
      <c r="H822" s="56" t="s">
        <v>112</v>
      </c>
      <c r="I822" s="59"/>
      <c r="J822" s="59">
        <f t="shared" si="158"/>
        <v>43812</v>
      </c>
      <c r="K822" s="56" t="s">
        <v>18</v>
      </c>
      <c r="L822" s="56" t="s">
        <v>18</v>
      </c>
      <c r="M822" s="60" t="s">
        <v>4086</v>
      </c>
      <c r="N822" s="56" t="s">
        <v>2791</v>
      </c>
      <c r="O822" s="56" t="s">
        <v>29</v>
      </c>
      <c r="P822" s="56" t="s">
        <v>2792</v>
      </c>
      <c r="Q822" s="56" t="s">
        <v>256</v>
      </c>
      <c r="R822" s="57">
        <v>43787</v>
      </c>
      <c r="S822" s="56" t="s">
        <v>108</v>
      </c>
      <c r="T822" s="56" t="s">
        <v>108</v>
      </c>
      <c r="U822" s="57">
        <v>43787</v>
      </c>
      <c r="V822" s="62">
        <v>25</v>
      </c>
      <c r="W822" s="62">
        <v>25</v>
      </c>
      <c r="X822" s="59"/>
      <c r="Y822" s="61"/>
      <c r="Z822" s="56" t="s">
        <v>123</v>
      </c>
      <c r="AA822" s="57">
        <v>43845</v>
      </c>
      <c r="AB822" s="75"/>
      <c r="AC822" s="64" t="s">
        <v>4089</v>
      </c>
      <c r="AD822" s="56" t="s">
        <v>179</v>
      </c>
      <c r="AE822" s="56"/>
      <c r="AF822" s="61"/>
      <c r="AG822" s="61"/>
      <c r="AH822" s="67"/>
      <c r="AI822" s="68"/>
      <c r="AJ822" s="69">
        <f t="shared" si="1"/>
        <v>63</v>
      </c>
      <c r="AK822" s="70"/>
      <c r="AL822" s="71"/>
      <c r="AM822" s="71"/>
      <c r="AN822" s="70"/>
      <c r="AO822" s="70"/>
      <c r="AP822" s="74">
        <f ca="1"/>
        <v>177</v>
      </c>
    </row>
    <row r="823" spans="1:42" ht="14.4">
      <c r="A823" s="55" t="s">
        <v>4090</v>
      </c>
      <c r="B823" s="56" t="s">
        <v>89</v>
      </c>
      <c r="C823" s="57">
        <v>43672</v>
      </c>
      <c r="D823" s="56" t="s">
        <v>119</v>
      </c>
      <c r="E823" s="56" t="s">
        <v>129</v>
      </c>
      <c r="F823" s="58" t="s">
        <v>106</v>
      </c>
      <c r="G823" s="58" t="s">
        <v>107</v>
      </c>
      <c r="H823" s="56" t="s">
        <v>129</v>
      </c>
      <c r="I823" s="57"/>
      <c r="J823" s="57">
        <f t="shared" si="158"/>
        <v>43702</v>
      </c>
      <c r="K823" s="56" t="s">
        <v>18</v>
      </c>
      <c r="L823" s="56" t="s">
        <v>14</v>
      </c>
      <c r="M823" s="60" t="s">
        <v>4091</v>
      </c>
      <c r="N823" s="56" t="s">
        <v>4092</v>
      </c>
      <c r="O823" s="56"/>
      <c r="P823" s="56" t="s">
        <v>108</v>
      </c>
      <c r="Q823" s="56" t="s">
        <v>130</v>
      </c>
      <c r="R823" s="57"/>
      <c r="S823" s="56" t="s">
        <v>108</v>
      </c>
      <c r="T823" s="56" t="s">
        <v>108</v>
      </c>
      <c r="U823" s="57"/>
      <c r="V823" s="62"/>
      <c r="W823" s="62" t="s">
        <v>108</v>
      </c>
      <c r="X823" s="57"/>
      <c r="Y823" s="56" t="s">
        <v>108</v>
      </c>
      <c r="Z823" s="56" t="s">
        <v>123</v>
      </c>
      <c r="AA823" s="57">
        <v>43679</v>
      </c>
      <c r="AB823" s="63" t="s">
        <v>163</v>
      </c>
      <c r="AC823" s="64" t="s">
        <v>4094</v>
      </c>
      <c r="AD823" s="56" t="s">
        <v>224</v>
      </c>
      <c r="AE823" s="56" t="s">
        <v>119</v>
      </c>
      <c r="AF823" s="61"/>
      <c r="AG823" s="61"/>
      <c r="AH823" s="67"/>
      <c r="AI823" s="68"/>
      <c r="AJ823" s="69">
        <f t="shared" si="1"/>
        <v>7</v>
      </c>
      <c r="AK823" s="70" t="str">
        <f t="shared" ref="AK823:AK825" si="197">IF(R823="","",SUM(R823+30))</f>
        <v/>
      </c>
      <c r="AL823" s="71" t="s">
        <v>17409</v>
      </c>
      <c r="AM823" s="71"/>
      <c r="AN823" s="70">
        <f t="shared" ref="AN823:AN825" si="198">IF(C823="","",SUM(C823+10))</f>
        <v>43682</v>
      </c>
      <c r="AO823" s="70"/>
      <c r="AP823" s="74">
        <f ca="1"/>
        <v>287</v>
      </c>
    </row>
    <row r="824" spans="1:42" ht="14.4">
      <c r="A824" s="55" t="s">
        <v>4098</v>
      </c>
      <c r="B824" s="56" t="s">
        <v>89</v>
      </c>
      <c r="C824" s="57">
        <v>43672</v>
      </c>
      <c r="D824" s="56" t="s">
        <v>119</v>
      </c>
      <c r="E824" s="56" t="s">
        <v>129</v>
      </c>
      <c r="F824" s="58" t="s">
        <v>106</v>
      </c>
      <c r="G824" s="58" t="s">
        <v>107</v>
      </c>
      <c r="H824" s="56" t="s">
        <v>129</v>
      </c>
      <c r="I824" s="57"/>
      <c r="J824" s="57">
        <f t="shared" si="158"/>
        <v>43702</v>
      </c>
      <c r="K824" s="56" t="s">
        <v>18</v>
      </c>
      <c r="L824" s="56" t="s">
        <v>14</v>
      </c>
      <c r="M824" s="60" t="s">
        <v>4091</v>
      </c>
      <c r="N824" s="56" t="s">
        <v>4099</v>
      </c>
      <c r="O824" s="56"/>
      <c r="P824" s="56" t="s">
        <v>108</v>
      </c>
      <c r="Q824" s="56" t="s">
        <v>130</v>
      </c>
      <c r="R824" s="57"/>
      <c r="S824" s="56" t="s">
        <v>108</v>
      </c>
      <c r="T824" s="56" t="s">
        <v>108</v>
      </c>
      <c r="U824" s="57"/>
      <c r="V824" s="62"/>
      <c r="W824" s="62" t="s">
        <v>108</v>
      </c>
      <c r="X824" s="57"/>
      <c r="Y824" s="56" t="s">
        <v>108</v>
      </c>
      <c r="Z824" s="56" t="s">
        <v>123</v>
      </c>
      <c r="AA824" s="57">
        <v>43679</v>
      </c>
      <c r="AB824" s="63" t="s">
        <v>163</v>
      </c>
      <c r="AC824" s="64" t="s">
        <v>4094</v>
      </c>
      <c r="AD824" s="56" t="s">
        <v>224</v>
      </c>
      <c r="AE824" s="56" t="s">
        <v>119</v>
      </c>
      <c r="AF824" s="61"/>
      <c r="AG824" s="61"/>
      <c r="AH824" s="67"/>
      <c r="AI824" s="68"/>
      <c r="AJ824" s="69">
        <f t="shared" si="1"/>
        <v>7</v>
      </c>
      <c r="AK824" s="70" t="str">
        <f t="shared" si="197"/>
        <v/>
      </c>
      <c r="AL824" s="71" t="s">
        <v>17409</v>
      </c>
      <c r="AM824" s="71"/>
      <c r="AN824" s="70">
        <f t="shared" si="198"/>
        <v>43682</v>
      </c>
      <c r="AO824" s="70"/>
      <c r="AP824" s="74">
        <f ca="1"/>
        <v>287</v>
      </c>
    </row>
    <row r="825" spans="1:42" ht="14.4">
      <c r="A825" s="55" t="s">
        <v>4102</v>
      </c>
      <c r="B825" s="56" t="s">
        <v>89</v>
      </c>
      <c r="C825" s="57">
        <v>43684</v>
      </c>
      <c r="D825" s="56" t="s">
        <v>119</v>
      </c>
      <c r="E825" s="56" t="s">
        <v>112</v>
      </c>
      <c r="F825" s="58" t="s">
        <v>106</v>
      </c>
      <c r="G825" s="88" t="s">
        <v>214</v>
      </c>
      <c r="H825" s="89" t="s">
        <v>276</v>
      </c>
      <c r="I825" s="57">
        <v>43690</v>
      </c>
      <c r="J825" s="57">
        <f t="shared" si="158"/>
        <v>43714</v>
      </c>
      <c r="K825" s="56" t="s">
        <v>18</v>
      </c>
      <c r="L825" s="56" t="s">
        <v>14</v>
      </c>
      <c r="M825" s="60" t="s">
        <v>4103</v>
      </c>
      <c r="N825" s="56" t="s">
        <v>4105</v>
      </c>
      <c r="O825" s="56" t="s">
        <v>27</v>
      </c>
      <c r="P825" s="56" t="s">
        <v>4106</v>
      </c>
      <c r="Q825" s="56" t="s">
        <v>256</v>
      </c>
      <c r="R825" s="57">
        <v>43690</v>
      </c>
      <c r="S825" s="56" t="s">
        <v>108</v>
      </c>
      <c r="T825" s="56" t="s">
        <v>108</v>
      </c>
      <c r="U825" s="57"/>
      <c r="V825" s="77"/>
      <c r="W825" s="62" t="s">
        <v>108</v>
      </c>
      <c r="X825" s="59"/>
      <c r="Y825" s="56" t="s">
        <v>108</v>
      </c>
      <c r="Z825" s="56" t="s">
        <v>123</v>
      </c>
      <c r="AA825" s="57">
        <v>43721</v>
      </c>
      <c r="AB825" s="75"/>
      <c r="AC825" s="64" t="s">
        <v>4107</v>
      </c>
      <c r="AD825" s="56" t="s">
        <v>118</v>
      </c>
      <c r="AE825" s="56" t="s">
        <v>119</v>
      </c>
      <c r="AF825" s="61"/>
      <c r="AG825" s="61"/>
      <c r="AH825" s="67"/>
      <c r="AI825" s="68"/>
      <c r="AJ825" s="69">
        <f t="shared" si="1"/>
        <v>37</v>
      </c>
      <c r="AK825" s="70">
        <f t="shared" si="197"/>
        <v>43720</v>
      </c>
      <c r="AL825" s="71">
        <v>-1</v>
      </c>
      <c r="AM825" s="71"/>
      <c r="AN825" s="70">
        <f t="shared" si="198"/>
        <v>43694</v>
      </c>
      <c r="AO825" s="70"/>
      <c r="AP825" s="74">
        <f ca="1"/>
        <v>275</v>
      </c>
    </row>
    <row r="826" spans="1:42" ht="26.5">
      <c r="A826" s="55" t="s">
        <v>4113</v>
      </c>
      <c r="B826" s="56" t="s">
        <v>89</v>
      </c>
      <c r="C826" s="57">
        <v>43819</v>
      </c>
      <c r="D826" s="56" t="s">
        <v>131</v>
      </c>
      <c r="E826" s="56" t="s">
        <v>105</v>
      </c>
      <c r="F826" s="58" t="s">
        <v>106</v>
      </c>
      <c r="G826" s="58" t="s">
        <v>107</v>
      </c>
      <c r="H826" s="56" t="s">
        <v>105</v>
      </c>
      <c r="I826" s="59"/>
      <c r="J826" s="59">
        <f t="shared" si="158"/>
        <v>43849</v>
      </c>
      <c r="K826" s="56" t="s">
        <v>18</v>
      </c>
      <c r="L826" s="56" t="s">
        <v>14</v>
      </c>
      <c r="M826" s="60" t="s">
        <v>4114</v>
      </c>
      <c r="N826" s="56" t="s">
        <v>4115</v>
      </c>
      <c r="O826" s="56" t="s">
        <v>266</v>
      </c>
      <c r="P826" s="56" t="s">
        <v>4116</v>
      </c>
      <c r="Q826" s="56" t="s">
        <v>288</v>
      </c>
      <c r="R826" s="59"/>
      <c r="S826" s="56" t="s">
        <v>108</v>
      </c>
      <c r="T826" s="56" t="s">
        <v>108</v>
      </c>
      <c r="U826" s="57"/>
      <c r="V826" s="77"/>
      <c r="W826" s="62" t="s">
        <v>146</v>
      </c>
      <c r="X826" s="59"/>
      <c r="Y826" s="56" t="s">
        <v>108</v>
      </c>
      <c r="Z826" s="56" t="s">
        <v>121</v>
      </c>
      <c r="AA826" s="57">
        <v>43819</v>
      </c>
      <c r="AB826" s="63" t="s">
        <v>238</v>
      </c>
      <c r="AC826" s="64" t="s">
        <v>4118</v>
      </c>
      <c r="AD826" s="56" t="s">
        <v>118</v>
      </c>
      <c r="AE826" s="56" t="s">
        <v>131</v>
      </c>
      <c r="AF826" s="61"/>
      <c r="AG826" s="61"/>
      <c r="AH826" s="67"/>
      <c r="AI826" s="68"/>
      <c r="AJ826" s="69">
        <f t="shared" si="1"/>
        <v>0</v>
      </c>
      <c r="AK826" s="70"/>
      <c r="AL826" s="71"/>
      <c r="AM826" s="71"/>
      <c r="AN826" s="70"/>
      <c r="AO826" s="70"/>
      <c r="AP826" s="74">
        <f ca="1"/>
        <v>140</v>
      </c>
    </row>
    <row r="827" spans="1:42" ht="14.4">
      <c r="A827" s="55" t="s">
        <v>4120</v>
      </c>
      <c r="B827" s="56" t="s">
        <v>89</v>
      </c>
      <c r="C827" s="57">
        <v>43706</v>
      </c>
      <c r="D827" s="56" t="s">
        <v>90</v>
      </c>
      <c r="E827" s="56" t="s">
        <v>129</v>
      </c>
      <c r="F827" s="58" t="s">
        <v>106</v>
      </c>
      <c r="G827" s="58" t="s">
        <v>107</v>
      </c>
      <c r="H827" s="56" t="s">
        <v>129</v>
      </c>
      <c r="I827" s="59"/>
      <c r="J827" s="59">
        <f t="shared" si="158"/>
        <v>43736</v>
      </c>
      <c r="K827" s="56" t="s">
        <v>18</v>
      </c>
      <c r="L827" s="56" t="s">
        <v>14</v>
      </c>
      <c r="M827" s="60" t="s">
        <v>4124</v>
      </c>
      <c r="N827" s="56" t="s">
        <v>4125</v>
      </c>
      <c r="O827" s="56" t="s">
        <v>27</v>
      </c>
      <c r="P827" s="56" t="s">
        <v>108</v>
      </c>
      <c r="Q827" s="56" t="s">
        <v>133</v>
      </c>
      <c r="R827" s="57"/>
      <c r="S827" s="56" t="s">
        <v>108</v>
      </c>
      <c r="T827" s="56" t="s">
        <v>108</v>
      </c>
      <c r="U827" s="59"/>
      <c r="V827" s="77"/>
      <c r="W827" s="62" t="s">
        <v>108</v>
      </c>
      <c r="X827" s="59"/>
      <c r="Y827" s="56" t="s">
        <v>108</v>
      </c>
      <c r="Z827" s="56" t="s">
        <v>123</v>
      </c>
      <c r="AA827" s="57">
        <v>43707</v>
      </c>
      <c r="AB827" s="63" t="s">
        <v>124</v>
      </c>
      <c r="AC827" s="64" t="s">
        <v>4127</v>
      </c>
      <c r="AD827" s="56" t="s">
        <v>224</v>
      </c>
      <c r="AE827" s="56" t="s">
        <v>90</v>
      </c>
      <c r="AF827" s="61"/>
      <c r="AG827" s="61"/>
      <c r="AH827" s="67"/>
      <c r="AI827" s="68"/>
      <c r="AJ827" s="69">
        <f t="shared" si="1"/>
        <v>1</v>
      </c>
      <c r="AK827" s="70" t="str">
        <f t="shared" ref="AK827:AK836" si="199">IF(R827="","",SUM(R827+30))</f>
        <v/>
      </c>
      <c r="AL827" s="71" t="s">
        <v>17409</v>
      </c>
      <c r="AM827" s="71"/>
      <c r="AN827" s="70">
        <f>IF(C827="","",SUM(C827+10))</f>
        <v>43716</v>
      </c>
      <c r="AO827" s="70"/>
      <c r="AP827" s="74">
        <f ca="1"/>
        <v>253</v>
      </c>
    </row>
    <row r="828" spans="1:42" ht="14.4">
      <c r="A828" s="55" t="s">
        <v>4132</v>
      </c>
      <c r="B828" s="56" t="s">
        <v>89</v>
      </c>
      <c r="C828" s="57">
        <v>43759</v>
      </c>
      <c r="D828" s="56" t="s">
        <v>90</v>
      </c>
      <c r="E828" s="56" t="s">
        <v>129</v>
      </c>
      <c r="F828" s="58" t="s">
        <v>106</v>
      </c>
      <c r="G828" s="58" t="s">
        <v>107</v>
      </c>
      <c r="H828" s="56" t="s">
        <v>129</v>
      </c>
      <c r="I828" s="59"/>
      <c r="J828" s="59">
        <f t="shared" si="158"/>
        <v>43789</v>
      </c>
      <c r="K828" s="56" t="s">
        <v>18</v>
      </c>
      <c r="L828" s="56" t="s">
        <v>14</v>
      </c>
      <c r="M828" s="60" t="s">
        <v>4134</v>
      </c>
      <c r="N828" s="56" t="s">
        <v>4135</v>
      </c>
      <c r="O828" s="56"/>
      <c r="P828" s="56" t="s">
        <v>108</v>
      </c>
      <c r="Q828" s="56" t="s">
        <v>130</v>
      </c>
      <c r="R828" s="59"/>
      <c r="S828" s="56" t="s">
        <v>108</v>
      </c>
      <c r="T828" s="56" t="s">
        <v>108</v>
      </c>
      <c r="U828" s="57"/>
      <c r="V828" s="77"/>
      <c r="W828" s="62" t="s">
        <v>108</v>
      </c>
      <c r="X828" s="59"/>
      <c r="Y828" s="56" t="s">
        <v>108</v>
      </c>
      <c r="Z828" s="56" t="s">
        <v>123</v>
      </c>
      <c r="AA828" s="57">
        <v>43761</v>
      </c>
      <c r="AB828" s="63" t="s">
        <v>389</v>
      </c>
      <c r="AC828" s="64" t="s">
        <v>4138</v>
      </c>
      <c r="AD828" s="56" t="s">
        <v>224</v>
      </c>
      <c r="AE828" s="56" t="s">
        <v>90</v>
      </c>
      <c r="AF828" s="61"/>
      <c r="AG828" s="61"/>
      <c r="AH828" s="67"/>
      <c r="AI828" s="68"/>
      <c r="AJ828" s="69">
        <f t="shared" si="1"/>
        <v>2</v>
      </c>
      <c r="AK828" s="70" t="str">
        <f t="shared" si="199"/>
        <v/>
      </c>
      <c r="AL828" s="71" t="s">
        <v>17409</v>
      </c>
      <c r="AM828" s="71"/>
      <c r="AN828" s="70"/>
      <c r="AO828" s="70"/>
      <c r="AP828" s="74">
        <f ca="1"/>
        <v>200</v>
      </c>
    </row>
    <row r="829" spans="1:42" ht="14.4">
      <c r="A829" s="55" t="s">
        <v>4139</v>
      </c>
      <c r="B829" s="56" t="s">
        <v>89</v>
      </c>
      <c r="C829" s="57">
        <v>43642</v>
      </c>
      <c r="D829" s="56" t="s">
        <v>131</v>
      </c>
      <c r="E829" s="56" t="s">
        <v>129</v>
      </c>
      <c r="F829" s="58" t="s">
        <v>106</v>
      </c>
      <c r="G829" s="58" t="s">
        <v>214</v>
      </c>
      <c r="H829" s="56" t="s">
        <v>276</v>
      </c>
      <c r="I829" s="59"/>
      <c r="J829" s="59">
        <f t="shared" si="158"/>
        <v>43672</v>
      </c>
      <c r="K829" s="56" t="s">
        <v>14</v>
      </c>
      <c r="L829" s="56" t="s">
        <v>108</v>
      </c>
      <c r="M829" s="60" t="s">
        <v>4141</v>
      </c>
      <c r="N829" s="56" t="s">
        <v>4142</v>
      </c>
      <c r="O829" s="56"/>
      <c r="P829" s="56"/>
      <c r="Q829" s="56" t="s">
        <v>96</v>
      </c>
      <c r="R829" s="59"/>
      <c r="S829" s="56"/>
      <c r="T829" s="56"/>
      <c r="U829" s="59"/>
      <c r="V829" s="77"/>
      <c r="W829" s="62" t="s">
        <v>108</v>
      </c>
      <c r="X829" s="59"/>
      <c r="Y829" s="56" t="s">
        <v>108</v>
      </c>
      <c r="Z829" s="56" t="s">
        <v>123</v>
      </c>
      <c r="AA829" s="57">
        <v>43677</v>
      </c>
      <c r="AB829" s="63" t="s">
        <v>484</v>
      </c>
      <c r="AC829" s="64" t="s">
        <v>4145</v>
      </c>
      <c r="AD829" s="56" t="s">
        <v>633</v>
      </c>
      <c r="AE829" s="61"/>
      <c r="AF829" s="61"/>
      <c r="AG829" s="61"/>
      <c r="AH829" s="67"/>
      <c r="AI829" s="68"/>
      <c r="AJ829" s="69">
        <f t="shared" si="1"/>
        <v>35</v>
      </c>
      <c r="AK829" s="70" t="str">
        <f t="shared" si="199"/>
        <v/>
      </c>
      <c r="AL829" s="71" t="s">
        <v>17409</v>
      </c>
      <c r="AM829" s="71"/>
      <c r="AN829" s="70">
        <f t="shared" ref="AN829:AN833" si="200">IF(C829="","",SUM(C829+10))</f>
        <v>43652</v>
      </c>
      <c r="AO829" s="70"/>
      <c r="AP829" s="74">
        <f ca="1"/>
        <v>317</v>
      </c>
    </row>
    <row r="830" spans="1:42" ht="14.4">
      <c r="A830" s="55" t="s">
        <v>4148</v>
      </c>
      <c r="B830" s="56" t="s">
        <v>89</v>
      </c>
      <c r="C830" s="57">
        <v>43669</v>
      </c>
      <c r="D830" s="56" t="s">
        <v>90</v>
      </c>
      <c r="E830" s="56" t="s">
        <v>327</v>
      </c>
      <c r="F830" s="58" t="s">
        <v>92</v>
      </c>
      <c r="G830" s="58" t="s">
        <v>328</v>
      </c>
      <c r="H830" s="56" t="s">
        <v>327</v>
      </c>
      <c r="I830" s="59"/>
      <c r="J830" s="59">
        <f t="shared" si="158"/>
        <v>43699</v>
      </c>
      <c r="K830" s="56" t="s">
        <v>18</v>
      </c>
      <c r="L830" s="56" t="s">
        <v>14</v>
      </c>
      <c r="M830" s="60" t="s">
        <v>814</v>
      </c>
      <c r="N830" s="56" t="s">
        <v>4151</v>
      </c>
      <c r="O830" s="56" t="s">
        <v>271</v>
      </c>
      <c r="P830" s="56" t="s">
        <v>331</v>
      </c>
      <c r="Q830" s="56" t="s">
        <v>96</v>
      </c>
      <c r="R830" s="57"/>
      <c r="S830" s="56" t="s">
        <v>108</v>
      </c>
      <c r="T830" s="56"/>
      <c r="U830" s="59"/>
      <c r="V830" s="77"/>
      <c r="W830" s="62" t="s">
        <v>108</v>
      </c>
      <c r="X830" s="59"/>
      <c r="Y830" s="56" t="s">
        <v>108</v>
      </c>
      <c r="Z830" s="56" t="s">
        <v>123</v>
      </c>
      <c r="AA830" s="57">
        <v>43675</v>
      </c>
      <c r="AB830" s="75"/>
      <c r="AC830" s="64" t="s">
        <v>332</v>
      </c>
      <c r="AD830" s="56" t="s">
        <v>118</v>
      </c>
      <c r="AE830" s="61"/>
      <c r="AF830" s="61"/>
      <c r="AG830" s="61"/>
      <c r="AH830" s="67"/>
      <c r="AI830" s="68"/>
      <c r="AJ830" s="69">
        <f t="shared" si="1"/>
        <v>6</v>
      </c>
      <c r="AK830" s="70" t="str">
        <f t="shared" si="199"/>
        <v/>
      </c>
      <c r="AL830" s="71" t="s">
        <v>17409</v>
      </c>
      <c r="AM830" s="71"/>
      <c r="AN830" s="70">
        <f t="shared" si="200"/>
        <v>43679</v>
      </c>
      <c r="AO830" s="70"/>
      <c r="AP830" s="74">
        <f ca="1"/>
        <v>290</v>
      </c>
    </row>
    <row r="831" spans="1:42" ht="14.4">
      <c r="A831" s="55" t="s">
        <v>4153</v>
      </c>
      <c r="B831" s="56" t="s">
        <v>89</v>
      </c>
      <c r="C831" s="57">
        <v>43522</v>
      </c>
      <c r="D831" s="56" t="s">
        <v>229</v>
      </c>
      <c r="E831" s="56" t="s">
        <v>140</v>
      </c>
      <c r="F831" s="58" t="s">
        <v>106</v>
      </c>
      <c r="G831" s="58" t="s">
        <v>107</v>
      </c>
      <c r="H831" s="56" t="s">
        <v>140</v>
      </c>
      <c r="I831" s="57"/>
      <c r="J831" s="57">
        <f t="shared" si="158"/>
        <v>43552</v>
      </c>
      <c r="K831" s="56" t="s">
        <v>18</v>
      </c>
      <c r="L831" s="56" t="s">
        <v>18</v>
      </c>
      <c r="M831" s="60" t="s">
        <v>4156</v>
      </c>
      <c r="N831" s="56" t="s">
        <v>4156</v>
      </c>
      <c r="O831" s="56" t="s">
        <v>27</v>
      </c>
      <c r="P831" s="56" t="s">
        <v>4158</v>
      </c>
      <c r="Q831" s="56" t="s">
        <v>17</v>
      </c>
      <c r="R831" s="57"/>
      <c r="S831" s="56" t="s">
        <v>108</v>
      </c>
      <c r="T831" s="56" t="s">
        <v>108</v>
      </c>
      <c r="U831" s="57"/>
      <c r="V831" s="62"/>
      <c r="W831" s="62">
        <v>0</v>
      </c>
      <c r="X831" s="57"/>
      <c r="Y831" s="56" t="s">
        <v>108</v>
      </c>
      <c r="Z831" s="56" t="s">
        <v>121</v>
      </c>
      <c r="AA831" s="57">
        <v>43522</v>
      </c>
      <c r="AB831" s="63" t="s">
        <v>147</v>
      </c>
      <c r="AC831" s="64" t="s">
        <v>4159</v>
      </c>
      <c r="AD831" s="56" t="s">
        <v>360</v>
      </c>
      <c r="AE831" s="65" t="s">
        <v>90</v>
      </c>
      <c r="AF831" s="66"/>
      <c r="AG831" s="66"/>
      <c r="AH831" s="67"/>
      <c r="AI831" s="68"/>
      <c r="AJ831" s="69">
        <f t="shared" si="1"/>
        <v>0</v>
      </c>
      <c r="AK831" s="70" t="str">
        <f t="shared" si="199"/>
        <v/>
      </c>
      <c r="AL831" s="71" t="s">
        <v>17409</v>
      </c>
      <c r="AM831" s="71"/>
      <c r="AN831" s="70">
        <f t="shared" si="200"/>
        <v>43532</v>
      </c>
      <c r="AO831" s="70"/>
      <c r="AP831" s="74">
        <f ca="1"/>
        <v>437</v>
      </c>
    </row>
    <row r="832" spans="1:42" ht="14.4">
      <c r="A832" s="55" t="s">
        <v>4160</v>
      </c>
      <c r="B832" s="56" t="s">
        <v>89</v>
      </c>
      <c r="C832" s="57">
        <v>43729</v>
      </c>
      <c r="D832" s="56" t="s">
        <v>90</v>
      </c>
      <c r="E832" s="56" t="s">
        <v>129</v>
      </c>
      <c r="F832" s="58" t="s">
        <v>106</v>
      </c>
      <c r="G832" s="58" t="s">
        <v>214</v>
      </c>
      <c r="H832" s="56" t="s">
        <v>276</v>
      </c>
      <c r="I832" s="59"/>
      <c r="J832" s="59">
        <f t="shared" si="158"/>
        <v>43759</v>
      </c>
      <c r="K832" s="56" t="s">
        <v>18</v>
      </c>
      <c r="L832" s="56" t="s">
        <v>14</v>
      </c>
      <c r="M832" s="60" t="s">
        <v>4162</v>
      </c>
      <c r="N832" s="61"/>
      <c r="O832" s="61"/>
      <c r="P832" s="61"/>
      <c r="Q832" s="56" t="s">
        <v>96</v>
      </c>
      <c r="R832" s="59"/>
      <c r="S832" s="56" t="s">
        <v>108</v>
      </c>
      <c r="T832" s="56" t="s">
        <v>108</v>
      </c>
      <c r="U832" s="59"/>
      <c r="V832" s="77"/>
      <c r="W832" s="77"/>
      <c r="X832" s="59"/>
      <c r="Y832" s="56" t="s">
        <v>108</v>
      </c>
      <c r="Z832" s="56" t="s">
        <v>123</v>
      </c>
      <c r="AA832" s="57">
        <v>43734</v>
      </c>
      <c r="AB832" s="63" t="s">
        <v>289</v>
      </c>
      <c r="AC832" s="64" t="s">
        <v>4166</v>
      </c>
      <c r="AD832" s="56" t="s">
        <v>179</v>
      </c>
      <c r="AE832" s="61"/>
      <c r="AF832" s="61"/>
      <c r="AG832" s="61"/>
      <c r="AH832" s="67"/>
      <c r="AI832" s="68"/>
      <c r="AJ832" s="69">
        <f t="shared" si="1"/>
        <v>5</v>
      </c>
      <c r="AK832" s="70" t="str">
        <f t="shared" si="199"/>
        <v/>
      </c>
      <c r="AL832" s="71" t="s">
        <v>17409</v>
      </c>
      <c r="AM832" s="71"/>
      <c r="AN832" s="70">
        <f t="shared" si="200"/>
        <v>43739</v>
      </c>
      <c r="AO832" s="70"/>
      <c r="AP832" s="74">
        <f ca="1"/>
        <v>230</v>
      </c>
    </row>
    <row r="833" spans="1:42" ht="26.5">
      <c r="A833" s="55" t="s">
        <v>4167</v>
      </c>
      <c r="B833" s="56" t="s">
        <v>89</v>
      </c>
      <c r="C833" s="57">
        <v>43634</v>
      </c>
      <c r="D833" s="56" t="s">
        <v>90</v>
      </c>
      <c r="E833" s="56" t="s">
        <v>140</v>
      </c>
      <c r="F833" s="58" t="s">
        <v>106</v>
      </c>
      <c r="G833" s="58" t="s">
        <v>107</v>
      </c>
      <c r="H833" s="56" t="s">
        <v>140</v>
      </c>
      <c r="I833" s="57"/>
      <c r="J833" s="57">
        <f t="shared" si="158"/>
        <v>43664</v>
      </c>
      <c r="K833" s="56" t="s">
        <v>18</v>
      </c>
      <c r="L833" s="56" t="s">
        <v>14</v>
      </c>
      <c r="M833" s="60" t="s">
        <v>4169</v>
      </c>
      <c r="N833" s="56" t="s">
        <v>4170</v>
      </c>
      <c r="O833" s="56" t="s">
        <v>172</v>
      </c>
      <c r="P833" s="56" t="s">
        <v>4171</v>
      </c>
      <c r="Q833" s="56" t="s">
        <v>17</v>
      </c>
      <c r="R833" s="57"/>
      <c r="S833" s="56" t="s">
        <v>108</v>
      </c>
      <c r="T833" s="56" t="s">
        <v>108</v>
      </c>
      <c r="U833" s="57"/>
      <c r="V833" s="62"/>
      <c r="W833" s="62"/>
      <c r="X833" s="57"/>
      <c r="Y833" s="56" t="s">
        <v>200</v>
      </c>
      <c r="Z833" s="56" t="s">
        <v>123</v>
      </c>
      <c r="AA833" s="57">
        <v>43634</v>
      </c>
      <c r="AB833" s="63" t="s">
        <v>484</v>
      </c>
      <c r="AC833" s="64" t="s">
        <v>4175</v>
      </c>
      <c r="AD833" s="56" t="s">
        <v>294</v>
      </c>
      <c r="AE833" s="56"/>
      <c r="AF833" s="61"/>
      <c r="AG833" s="61"/>
      <c r="AH833" s="67"/>
      <c r="AI833" s="68"/>
      <c r="AJ833" s="69">
        <f t="shared" si="1"/>
        <v>0</v>
      </c>
      <c r="AK833" s="70" t="str">
        <f t="shared" si="199"/>
        <v/>
      </c>
      <c r="AL833" s="71" t="s">
        <v>17409</v>
      </c>
      <c r="AM833" s="71"/>
      <c r="AN833" s="70">
        <f t="shared" si="200"/>
        <v>43644</v>
      </c>
      <c r="AO833" s="70"/>
      <c r="AP833" s="74">
        <f ca="1"/>
        <v>325</v>
      </c>
    </row>
    <row r="834" spans="1:42" ht="14.4">
      <c r="A834" s="55" t="s">
        <v>4178</v>
      </c>
      <c r="B834" s="56" t="s">
        <v>89</v>
      </c>
      <c r="C834" s="57">
        <v>43766</v>
      </c>
      <c r="D834" s="56" t="s">
        <v>111</v>
      </c>
      <c r="E834" s="56" t="s">
        <v>129</v>
      </c>
      <c r="F834" s="58" t="s">
        <v>106</v>
      </c>
      <c r="G834" s="58" t="s">
        <v>107</v>
      </c>
      <c r="H834" s="56" t="s">
        <v>129</v>
      </c>
      <c r="I834" s="59"/>
      <c r="J834" s="59">
        <f t="shared" si="158"/>
        <v>43796</v>
      </c>
      <c r="K834" s="56" t="s">
        <v>18</v>
      </c>
      <c r="L834" s="56" t="s">
        <v>18</v>
      </c>
      <c r="M834" s="60" t="s">
        <v>4181</v>
      </c>
      <c r="N834" s="56"/>
      <c r="O834" s="56" t="s">
        <v>137</v>
      </c>
      <c r="P834" s="56" t="s">
        <v>4182</v>
      </c>
      <c r="Q834" s="56" t="s">
        <v>133</v>
      </c>
      <c r="R834" s="59"/>
      <c r="S834" s="56" t="s">
        <v>108</v>
      </c>
      <c r="T834" s="56" t="s">
        <v>108</v>
      </c>
      <c r="U834" s="57"/>
      <c r="V834" s="77"/>
      <c r="W834" s="62" t="s">
        <v>108</v>
      </c>
      <c r="X834" s="59"/>
      <c r="Y834" s="56" t="s">
        <v>108</v>
      </c>
      <c r="Z834" s="56" t="s">
        <v>121</v>
      </c>
      <c r="AA834" s="57">
        <v>43766</v>
      </c>
      <c r="AB834" s="63" t="s">
        <v>389</v>
      </c>
      <c r="AC834" s="64" t="s">
        <v>4184</v>
      </c>
      <c r="AD834" s="56" t="s">
        <v>97</v>
      </c>
      <c r="AE834" s="56" t="s">
        <v>111</v>
      </c>
      <c r="AF834" s="61"/>
      <c r="AG834" s="61"/>
      <c r="AH834" s="67"/>
      <c r="AI834" s="68"/>
      <c r="AJ834" s="69">
        <f t="shared" si="1"/>
        <v>0</v>
      </c>
      <c r="AK834" s="70" t="str">
        <f t="shared" si="199"/>
        <v/>
      </c>
      <c r="AL834" s="71"/>
      <c r="AM834" s="71"/>
      <c r="AN834" s="70"/>
      <c r="AO834" s="70"/>
      <c r="AP834" s="74">
        <f ca="1"/>
        <v>193</v>
      </c>
    </row>
    <row r="835" spans="1:42" ht="14.4">
      <c r="A835" s="55" t="s">
        <v>4186</v>
      </c>
      <c r="B835" s="56" t="s">
        <v>89</v>
      </c>
      <c r="C835" s="57">
        <v>43626</v>
      </c>
      <c r="D835" s="56" t="s">
        <v>119</v>
      </c>
      <c r="E835" s="56" t="s">
        <v>140</v>
      </c>
      <c r="F835" s="58" t="s">
        <v>106</v>
      </c>
      <c r="G835" s="58" t="s">
        <v>107</v>
      </c>
      <c r="H835" s="56" t="s">
        <v>140</v>
      </c>
      <c r="I835" s="57"/>
      <c r="J835" s="57">
        <f t="shared" si="158"/>
        <v>43656</v>
      </c>
      <c r="K835" s="56" t="s">
        <v>18</v>
      </c>
      <c r="L835" s="56" t="s">
        <v>18</v>
      </c>
      <c r="M835" s="60" t="s">
        <v>4190</v>
      </c>
      <c r="N835" s="56" t="s">
        <v>4191</v>
      </c>
      <c r="O835" s="56" t="s">
        <v>95</v>
      </c>
      <c r="P835" s="56" t="s">
        <v>4193</v>
      </c>
      <c r="Q835" s="56" t="s">
        <v>17</v>
      </c>
      <c r="R835" s="57"/>
      <c r="S835" s="56" t="s">
        <v>108</v>
      </c>
      <c r="T835" s="56" t="s">
        <v>108</v>
      </c>
      <c r="U835" s="57">
        <v>43655</v>
      </c>
      <c r="V835" s="62">
        <v>12</v>
      </c>
      <c r="W835" s="62">
        <v>12</v>
      </c>
      <c r="X835" s="57">
        <v>43670</v>
      </c>
      <c r="Y835" s="56" t="s">
        <v>108</v>
      </c>
      <c r="Z835" s="56" t="s">
        <v>121</v>
      </c>
      <c r="AA835" s="57">
        <v>43685</v>
      </c>
      <c r="AB835" s="63" t="s">
        <v>484</v>
      </c>
      <c r="AC835" s="60" t="s">
        <v>4194</v>
      </c>
      <c r="AD835" s="65" t="s">
        <v>97</v>
      </c>
      <c r="AE835" s="56" t="s">
        <v>119</v>
      </c>
      <c r="AF835" s="61"/>
      <c r="AG835" s="61"/>
      <c r="AH835" s="67"/>
      <c r="AI835" s="68"/>
      <c r="AJ835" s="69">
        <f t="shared" si="1"/>
        <v>59</v>
      </c>
      <c r="AK835" s="70" t="str">
        <f t="shared" si="199"/>
        <v/>
      </c>
      <c r="AL835" s="71" t="s">
        <v>17409</v>
      </c>
      <c r="AM835" s="71"/>
      <c r="AN835" s="70">
        <f t="shared" ref="AN835:AN836" si="201">IF(C835="","",SUM(C835+10))</f>
        <v>43636</v>
      </c>
      <c r="AO835" s="70"/>
      <c r="AP835" s="74">
        <f ca="1"/>
        <v>333</v>
      </c>
    </row>
    <row r="836" spans="1:42" ht="14.4">
      <c r="A836" s="55" t="s">
        <v>4198</v>
      </c>
      <c r="B836" s="56" t="s">
        <v>89</v>
      </c>
      <c r="C836" s="57">
        <v>43656</v>
      </c>
      <c r="D836" s="56" t="s">
        <v>119</v>
      </c>
      <c r="E836" s="56" t="s">
        <v>140</v>
      </c>
      <c r="F836" s="58" t="s">
        <v>106</v>
      </c>
      <c r="G836" s="58" t="s">
        <v>107</v>
      </c>
      <c r="H836" s="56" t="s">
        <v>140</v>
      </c>
      <c r="I836" s="57"/>
      <c r="J836" s="57">
        <f t="shared" si="158"/>
        <v>43686</v>
      </c>
      <c r="K836" s="56" t="s">
        <v>18</v>
      </c>
      <c r="L836" s="56" t="s">
        <v>18</v>
      </c>
      <c r="M836" s="60" t="s">
        <v>4200</v>
      </c>
      <c r="N836" s="56" t="s">
        <v>4201</v>
      </c>
      <c r="O836" s="56" t="s">
        <v>13</v>
      </c>
      <c r="P836" s="56" t="s">
        <v>4202</v>
      </c>
      <c r="Q836" s="56" t="s">
        <v>28</v>
      </c>
      <c r="R836" s="57"/>
      <c r="S836" s="56" t="s">
        <v>14</v>
      </c>
      <c r="T836" s="56" t="s">
        <v>108</v>
      </c>
      <c r="U836" s="57"/>
      <c r="V836" s="62"/>
      <c r="W836" s="62"/>
      <c r="X836" s="57"/>
      <c r="Y836" s="56" t="s">
        <v>292</v>
      </c>
      <c r="Z836" s="56" t="s">
        <v>123</v>
      </c>
      <c r="AA836" s="57">
        <v>43656</v>
      </c>
      <c r="AB836" s="63" t="s">
        <v>163</v>
      </c>
      <c r="AC836" s="64" t="s">
        <v>4203</v>
      </c>
      <c r="AD836" s="56" t="s">
        <v>294</v>
      </c>
      <c r="AE836" s="56"/>
      <c r="AF836" s="61"/>
      <c r="AG836" s="61"/>
      <c r="AH836" s="67"/>
      <c r="AI836" s="68"/>
      <c r="AJ836" s="69">
        <f t="shared" si="1"/>
        <v>0</v>
      </c>
      <c r="AK836" s="70" t="str">
        <f t="shared" si="199"/>
        <v/>
      </c>
      <c r="AL836" s="71" t="s">
        <v>17409</v>
      </c>
      <c r="AM836" s="71"/>
      <c r="AN836" s="70">
        <f t="shared" si="201"/>
        <v>43666</v>
      </c>
      <c r="AO836" s="70"/>
      <c r="AP836" s="74">
        <f ca="1"/>
        <v>303</v>
      </c>
    </row>
    <row r="837" spans="1:42" ht="14.4">
      <c r="A837" s="55" t="s">
        <v>4205</v>
      </c>
      <c r="B837" s="56" t="s">
        <v>89</v>
      </c>
      <c r="C837" s="57">
        <v>43742</v>
      </c>
      <c r="D837" s="56" t="s">
        <v>229</v>
      </c>
      <c r="E837" s="56" t="s">
        <v>297</v>
      </c>
      <c r="F837" s="58" t="s">
        <v>106</v>
      </c>
      <c r="G837" s="58" t="s">
        <v>107</v>
      </c>
      <c r="H837" s="56" t="s">
        <v>140</v>
      </c>
      <c r="I837" s="59"/>
      <c r="J837" s="59">
        <f t="shared" si="158"/>
        <v>43772</v>
      </c>
      <c r="K837" s="56" t="s">
        <v>18</v>
      </c>
      <c r="L837" s="56" t="s">
        <v>14</v>
      </c>
      <c r="M837" s="60" t="s">
        <v>4209</v>
      </c>
      <c r="N837" s="56" t="s">
        <v>4210</v>
      </c>
      <c r="O837" s="56" t="s">
        <v>249</v>
      </c>
      <c r="P837" s="56" t="s">
        <v>108</v>
      </c>
      <c r="Q837" s="56" t="s">
        <v>237</v>
      </c>
      <c r="R837" s="59"/>
      <c r="S837" s="56" t="s">
        <v>108</v>
      </c>
      <c r="T837" s="56" t="s">
        <v>108</v>
      </c>
      <c r="U837" s="57"/>
      <c r="V837" s="77"/>
      <c r="W837" s="62" t="s">
        <v>108</v>
      </c>
      <c r="X837" s="59"/>
      <c r="Y837" s="56" t="s">
        <v>108</v>
      </c>
      <c r="Z837" s="56" t="s">
        <v>108</v>
      </c>
      <c r="AA837" s="57">
        <v>43742</v>
      </c>
      <c r="AB837" s="63" t="s">
        <v>389</v>
      </c>
      <c r="AC837" s="64" t="s">
        <v>4211</v>
      </c>
      <c r="AD837" s="56" t="s">
        <v>224</v>
      </c>
      <c r="AE837" s="56"/>
      <c r="AF837" s="61"/>
      <c r="AG837" s="61"/>
      <c r="AH837" s="67"/>
      <c r="AI837" s="68"/>
      <c r="AJ837" s="69">
        <f t="shared" si="1"/>
        <v>0</v>
      </c>
      <c r="AK837" s="70"/>
      <c r="AL837" s="71"/>
      <c r="AM837" s="71"/>
      <c r="AN837" s="70"/>
      <c r="AO837" s="70"/>
      <c r="AP837" s="74">
        <f ca="1"/>
        <v>217</v>
      </c>
    </row>
    <row r="838" spans="1:42" ht="14.4">
      <c r="A838" s="55" t="s">
        <v>4213</v>
      </c>
      <c r="B838" s="56" t="s">
        <v>89</v>
      </c>
      <c r="C838" s="57">
        <v>43607</v>
      </c>
      <c r="D838" s="56" t="s">
        <v>90</v>
      </c>
      <c r="E838" s="56" t="s">
        <v>140</v>
      </c>
      <c r="F838" s="58" t="s">
        <v>106</v>
      </c>
      <c r="G838" s="58" t="s">
        <v>107</v>
      </c>
      <c r="H838" s="56" t="s">
        <v>140</v>
      </c>
      <c r="I838" s="57"/>
      <c r="J838" s="57">
        <f t="shared" si="158"/>
        <v>43637</v>
      </c>
      <c r="K838" s="56" t="s">
        <v>18</v>
      </c>
      <c r="L838" s="56" t="s">
        <v>14</v>
      </c>
      <c r="M838" s="60" t="s">
        <v>4215</v>
      </c>
      <c r="N838" s="56" t="s">
        <v>4216</v>
      </c>
      <c r="O838" s="56" t="s">
        <v>27</v>
      </c>
      <c r="P838" s="56" t="s">
        <v>108</v>
      </c>
      <c r="Q838" s="56" t="s">
        <v>826</v>
      </c>
      <c r="R838" s="57"/>
      <c r="S838" s="56" t="s">
        <v>108</v>
      </c>
      <c r="T838" s="56" t="s">
        <v>108</v>
      </c>
      <c r="U838" s="59"/>
      <c r="V838" s="77"/>
      <c r="W838" s="62" t="s">
        <v>108</v>
      </c>
      <c r="X838" s="59"/>
      <c r="Y838" s="56" t="s">
        <v>108</v>
      </c>
      <c r="Z838" s="56" t="s">
        <v>108</v>
      </c>
      <c r="AA838" s="57">
        <v>43607</v>
      </c>
      <c r="AB838" s="63" t="s">
        <v>155</v>
      </c>
      <c r="AC838" s="64" t="s">
        <v>4218</v>
      </c>
      <c r="AD838" s="56" t="s">
        <v>224</v>
      </c>
      <c r="AE838" s="56"/>
      <c r="AF838" s="61"/>
      <c r="AG838" s="61"/>
      <c r="AH838" s="67"/>
      <c r="AI838" s="68"/>
      <c r="AJ838" s="69">
        <f t="shared" si="1"/>
        <v>0</v>
      </c>
      <c r="AK838" s="70" t="str">
        <f t="shared" ref="AK838:AK853" si="202">IF(R838="","",SUM(R838+30))</f>
        <v/>
      </c>
      <c r="AL838" s="71" t="s">
        <v>17409</v>
      </c>
      <c r="AM838" s="71"/>
      <c r="AN838" s="70">
        <f t="shared" ref="AN838:AN853" si="203">IF(C838="","",SUM(C838+10))</f>
        <v>43617</v>
      </c>
      <c r="AO838" s="70"/>
      <c r="AP838" s="74">
        <f ca="1"/>
        <v>352</v>
      </c>
    </row>
    <row r="839" spans="1:42" ht="14.4">
      <c r="A839" s="55" t="s">
        <v>4223</v>
      </c>
      <c r="B839" s="56" t="s">
        <v>89</v>
      </c>
      <c r="C839" s="57">
        <v>43627</v>
      </c>
      <c r="D839" s="56" t="s">
        <v>119</v>
      </c>
      <c r="E839" s="56" t="s">
        <v>140</v>
      </c>
      <c r="F839" s="58" t="s">
        <v>106</v>
      </c>
      <c r="G839" s="58" t="s">
        <v>107</v>
      </c>
      <c r="H839" s="56" t="s">
        <v>140</v>
      </c>
      <c r="I839" s="57"/>
      <c r="J839" s="57">
        <f t="shared" si="158"/>
        <v>43657</v>
      </c>
      <c r="K839" s="56" t="s">
        <v>18</v>
      </c>
      <c r="L839" s="56" t="s">
        <v>14</v>
      </c>
      <c r="M839" s="60" t="s">
        <v>4227</v>
      </c>
      <c r="N839" s="56" t="s">
        <v>4228</v>
      </c>
      <c r="O839" s="56"/>
      <c r="P839" s="56" t="s">
        <v>108</v>
      </c>
      <c r="Q839" s="56" t="s">
        <v>96</v>
      </c>
      <c r="R839" s="57"/>
      <c r="S839" s="56" t="s">
        <v>108</v>
      </c>
      <c r="T839" s="56" t="s">
        <v>108</v>
      </c>
      <c r="U839" s="57"/>
      <c r="V839" s="62"/>
      <c r="W839" s="62" t="s">
        <v>108</v>
      </c>
      <c r="X839" s="57"/>
      <c r="Y839" s="56" t="s">
        <v>108</v>
      </c>
      <c r="Z839" s="56" t="s">
        <v>123</v>
      </c>
      <c r="AA839" s="57">
        <v>43628</v>
      </c>
      <c r="AB839" s="63" t="s">
        <v>484</v>
      </c>
      <c r="AC839" s="64" t="s">
        <v>4230</v>
      </c>
      <c r="AD839" s="56" t="s">
        <v>705</v>
      </c>
      <c r="AE839" s="56"/>
      <c r="AF839" s="61"/>
      <c r="AG839" s="61"/>
      <c r="AH839" s="67"/>
      <c r="AI839" s="68"/>
      <c r="AJ839" s="69">
        <f t="shared" si="1"/>
        <v>1</v>
      </c>
      <c r="AK839" s="70" t="str">
        <f t="shared" si="202"/>
        <v/>
      </c>
      <c r="AL839" s="71" t="s">
        <v>17409</v>
      </c>
      <c r="AM839" s="71"/>
      <c r="AN839" s="70">
        <f t="shared" si="203"/>
        <v>43637</v>
      </c>
      <c r="AO839" s="70"/>
      <c r="AP839" s="74">
        <f ca="1"/>
        <v>332</v>
      </c>
    </row>
    <row r="840" spans="1:42" ht="14.4">
      <c r="A840" s="55" t="s">
        <v>4232</v>
      </c>
      <c r="B840" s="56" t="s">
        <v>89</v>
      </c>
      <c r="C840" s="57">
        <v>43614</v>
      </c>
      <c r="D840" s="56" t="s">
        <v>90</v>
      </c>
      <c r="E840" s="56" t="s">
        <v>276</v>
      </c>
      <c r="F840" s="58" t="s">
        <v>214</v>
      </c>
      <c r="G840" s="58" t="s">
        <v>214</v>
      </c>
      <c r="H840" s="56" t="s">
        <v>276</v>
      </c>
      <c r="I840" s="59"/>
      <c r="J840" s="59">
        <f t="shared" si="158"/>
        <v>43644</v>
      </c>
      <c r="K840" s="56" t="s">
        <v>18</v>
      </c>
      <c r="L840" s="56" t="s">
        <v>18</v>
      </c>
      <c r="M840" s="60" t="s">
        <v>4236</v>
      </c>
      <c r="N840" s="56" t="s">
        <v>4237</v>
      </c>
      <c r="O840" s="56"/>
      <c r="P840" s="56"/>
      <c r="Q840" s="56"/>
      <c r="R840" s="57"/>
      <c r="S840" s="56"/>
      <c r="T840" s="56"/>
      <c r="U840" s="57"/>
      <c r="V840" s="62"/>
      <c r="W840" s="62"/>
      <c r="X840" s="57"/>
      <c r="Y840" s="56"/>
      <c r="Z840" s="56" t="s">
        <v>121</v>
      </c>
      <c r="AA840" s="57">
        <v>43639</v>
      </c>
      <c r="AB840" s="75"/>
      <c r="AC840" s="60" t="s">
        <v>4239</v>
      </c>
      <c r="AD840" s="65" t="s">
        <v>97</v>
      </c>
      <c r="AE840" s="56"/>
      <c r="AF840" s="61"/>
      <c r="AG840" s="61"/>
      <c r="AH840" s="67"/>
      <c r="AI840" s="68"/>
      <c r="AJ840" s="69">
        <f t="shared" si="1"/>
        <v>25</v>
      </c>
      <c r="AK840" s="70" t="str">
        <f t="shared" si="202"/>
        <v/>
      </c>
      <c r="AL840" s="71" t="s">
        <v>17409</v>
      </c>
      <c r="AM840" s="71"/>
      <c r="AN840" s="70">
        <f t="shared" si="203"/>
        <v>43624</v>
      </c>
      <c r="AO840" s="70"/>
      <c r="AP840" s="74">
        <f ca="1"/>
        <v>345</v>
      </c>
    </row>
    <row r="841" spans="1:42" ht="14.4">
      <c r="A841" s="55" t="s">
        <v>4269</v>
      </c>
      <c r="B841" s="56" t="s">
        <v>89</v>
      </c>
      <c r="C841" s="57">
        <v>43530</v>
      </c>
      <c r="D841" s="56" t="s">
        <v>90</v>
      </c>
      <c r="E841" s="56" t="s">
        <v>276</v>
      </c>
      <c r="F841" s="58" t="s">
        <v>214</v>
      </c>
      <c r="G841" s="58" t="s">
        <v>214</v>
      </c>
      <c r="H841" s="56" t="s">
        <v>276</v>
      </c>
      <c r="I841" s="57"/>
      <c r="J841" s="57">
        <f t="shared" si="158"/>
        <v>43560</v>
      </c>
      <c r="K841" s="56" t="s">
        <v>18</v>
      </c>
      <c r="L841" s="56" t="s">
        <v>14</v>
      </c>
      <c r="M841" s="60" t="s">
        <v>4273</v>
      </c>
      <c r="N841" s="56" t="s">
        <v>4275</v>
      </c>
      <c r="O841" s="56"/>
      <c r="P841" s="56" t="s">
        <v>4276</v>
      </c>
      <c r="Q841" s="56" t="s">
        <v>96</v>
      </c>
      <c r="R841" s="57"/>
      <c r="S841" s="56" t="s">
        <v>108</v>
      </c>
      <c r="T841" s="56" t="s">
        <v>108</v>
      </c>
      <c r="U841" s="57"/>
      <c r="V841" s="77"/>
      <c r="W841" s="62" t="s">
        <v>108</v>
      </c>
      <c r="X841" s="57"/>
      <c r="Y841" s="61"/>
      <c r="Z841" s="56" t="s">
        <v>123</v>
      </c>
      <c r="AA841" s="57">
        <v>43544</v>
      </c>
      <c r="AB841" s="75"/>
      <c r="AC841" s="64" t="s">
        <v>4278</v>
      </c>
      <c r="AD841" s="65" t="s">
        <v>294</v>
      </c>
      <c r="AE841" s="65"/>
      <c r="AF841" s="66"/>
      <c r="AG841" s="66"/>
      <c r="AH841" s="67"/>
      <c r="AI841" s="68"/>
      <c r="AJ841" s="69">
        <f t="shared" si="1"/>
        <v>14</v>
      </c>
      <c r="AK841" s="70" t="str">
        <f t="shared" si="202"/>
        <v/>
      </c>
      <c r="AL841" s="71" t="s">
        <v>17409</v>
      </c>
      <c r="AM841" s="71"/>
      <c r="AN841" s="70">
        <f t="shared" si="203"/>
        <v>43540</v>
      </c>
      <c r="AO841" s="70"/>
      <c r="AP841" s="74">
        <f ca="1"/>
        <v>429</v>
      </c>
    </row>
    <row r="842" spans="1:42" ht="14.4">
      <c r="A842" s="55" t="s">
        <v>4280</v>
      </c>
      <c r="B842" s="56" t="s">
        <v>89</v>
      </c>
      <c r="C842" s="57">
        <v>43530</v>
      </c>
      <c r="D842" s="56" t="s">
        <v>90</v>
      </c>
      <c r="E842" s="56" t="s">
        <v>276</v>
      </c>
      <c r="F842" s="58" t="s">
        <v>214</v>
      </c>
      <c r="G842" s="58" t="s">
        <v>214</v>
      </c>
      <c r="H842" s="56" t="s">
        <v>276</v>
      </c>
      <c r="I842" s="57"/>
      <c r="J842" s="57">
        <f t="shared" si="158"/>
        <v>43560</v>
      </c>
      <c r="K842" s="56" t="s">
        <v>18</v>
      </c>
      <c r="L842" s="56" t="s">
        <v>18</v>
      </c>
      <c r="M842" s="60" t="s">
        <v>4284</v>
      </c>
      <c r="N842" s="56"/>
      <c r="O842" s="61"/>
      <c r="P842" s="56"/>
      <c r="Q842" s="56" t="s">
        <v>96</v>
      </c>
      <c r="R842" s="57">
        <v>43544</v>
      </c>
      <c r="S842" s="56" t="s">
        <v>108</v>
      </c>
      <c r="T842" s="56" t="s">
        <v>108</v>
      </c>
      <c r="U842" s="57"/>
      <c r="V842" s="77"/>
      <c r="W842" s="77"/>
      <c r="X842" s="57"/>
      <c r="Y842" s="61"/>
      <c r="Z842" s="56" t="s">
        <v>121</v>
      </c>
      <c r="AA842" s="57">
        <v>43550</v>
      </c>
      <c r="AB842" s="75"/>
      <c r="AC842" s="64" t="s">
        <v>4286</v>
      </c>
      <c r="AD842" s="65" t="s">
        <v>97</v>
      </c>
      <c r="AE842" s="65"/>
      <c r="AF842" s="66"/>
      <c r="AG842" s="66"/>
      <c r="AH842" s="67"/>
      <c r="AI842" s="68"/>
      <c r="AJ842" s="69">
        <f t="shared" si="1"/>
        <v>20</v>
      </c>
      <c r="AK842" s="70">
        <f t="shared" si="202"/>
        <v>43574</v>
      </c>
      <c r="AL842" s="71">
        <v>24</v>
      </c>
      <c r="AM842" s="71"/>
      <c r="AN842" s="70">
        <f t="shared" si="203"/>
        <v>43540</v>
      </c>
      <c r="AO842" s="70"/>
      <c r="AP842" s="74">
        <f ca="1"/>
        <v>429</v>
      </c>
    </row>
    <row r="843" spans="1:42" ht="14.4">
      <c r="A843" s="55" t="s">
        <v>4292</v>
      </c>
      <c r="B843" s="56" t="s">
        <v>89</v>
      </c>
      <c r="C843" s="57">
        <v>43536</v>
      </c>
      <c r="D843" s="56" t="s">
        <v>119</v>
      </c>
      <c r="E843" s="56" t="s">
        <v>129</v>
      </c>
      <c r="F843" s="58" t="s">
        <v>106</v>
      </c>
      <c r="G843" s="58" t="s">
        <v>107</v>
      </c>
      <c r="H843" s="56" t="s">
        <v>129</v>
      </c>
      <c r="I843" s="59"/>
      <c r="J843" s="59">
        <f t="shared" si="158"/>
        <v>43566</v>
      </c>
      <c r="K843" s="56" t="s">
        <v>18</v>
      </c>
      <c r="L843" s="56" t="s">
        <v>14</v>
      </c>
      <c r="M843" s="60" t="s">
        <v>4294</v>
      </c>
      <c r="N843" s="56" t="s">
        <v>4295</v>
      </c>
      <c r="O843" s="56"/>
      <c r="P843" s="56" t="s">
        <v>108</v>
      </c>
      <c r="Q843" s="56" t="s">
        <v>96</v>
      </c>
      <c r="R843" s="59"/>
      <c r="S843" s="56" t="s">
        <v>108</v>
      </c>
      <c r="T843" s="56" t="s">
        <v>108</v>
      </c>
      <c r="U843" s="57"/>
      <c r="V843" s="77"/>
      <c r="W843" s="62" t="s">
        <v>108</v>
      </c>
      <c r="X843" s="57"/>
      <c r="Y843" s="56" t="s">
        <v>108</v>
      </c>
      <c r="Z843" s="56" t="s">
        <v>123</v>
      </c>
      <c r="AA843" s="57">
        <v>43536</v>
      </c>
      <c r="AB843" s="63" t="s">
        <v>168</v>
      </c>
      <c r="AC843" s="64" t="s">
        <v>537</v>
      </c>
      <c r="AD843" s="56" t="s">
        <v>224</v>
      </c>
      <c r="AE843" s="56" t="s">
        <v>131</v>
      </c>
      <c r="AF843" s="61"/>
      <c r="AG843" s="61"/>
      <c r="AH843" s="67"/>
      <c r="AI843" s="68"/>
      <c r="AJ843" s="69">
        <f t="shared" si="1"/>
        <v>0</v>
      </c>
      <c r="AK843" s="70" t="str">
        <f t="shared" si="202"/>
        <v/>
      </c>
      <c r="AL843" s="71" t="s">
        <v>17409</v>
      </c>
      <c r="AM843" s="71"/>
      <c r="AN843" s="70">
        <f t="shared" si="203"/>
        <v>43546</v>
      </c>
      <c r="AO843" s="70"/>
      <c r="AP843" s="74">
        <f ca="1"/>
        <v>423</v>
      </c>
    </row>
    <row r="844" spans="1:42" ht="14.4">
      <c r="A844" s="55" t="s">
        <v>4297</v>
      </c>
      <c r="B844" s="56" t="s">
        <v>89</v>
      </c>
      <c r="C844" s="57">
        <v>43536</v>
      </c>
      <c r="D844" s="56" t="s">
        <v>119</v>
      </c>
      <c r="E844" s="56" t="s">
        <v>129</v>
      </c>
      <c r="F844" s="58" t="s">
        <v>106</v>
      </c>
      <c r="G844" s="58" t="s">
        <v>107</v>
      </c>
      <c r="H844" s="56" t="s">
        <v>129</v>
      </c>
      <c r="I844" s="59"/>
      <c r="J844" s="59">
        <f t="shared" si="158"/>
        <v>43566</v>
      </c>
      <c r="K844" s="56" t="s">
        <v>18</v>
      </c>
      <c r="L844" s="56" t="s">
        <v>14</v>
      </c>
      <c r="M844" s="60" t="s">
        <v>4294</v>
      </c>
      <c r="N844" s="56" t="s">
        <v>4301</v>
      </c>
      <c r="O844" s="56"/>
      <c r="P844" s="56" t="s">
        <v>108</v>
      </c>
      <c r="Q844" s="56" t="s">
        <v>96</v>
      </c>
      <c r="R844" s="59"/>
      <c r="S844" s="56" t="s">
        <v>108</v>
      </c>
      <c r="T844" s="56" t="s">
        <v>108</v>
      </c>
      <c r="U844" s="57"/>
      <c r="V844" s="77"/>
      <c r="W844" s="62" t="s">
        <v>108</v>
      </c>
      <c r="X844" s="57"/>
      <c r="Y844" s="56" t="s">
        <v>108</v>
      </c>
      <c r="Z844" s="56" t="s">
        <v>123</v>
      </c>
      <c r="AA844" s="57">
        <v>43536</v>
      </c>
      <c r="AB844" s="63" t="s">
        <v>168</v>
      </c>
      <c r="AC844" s="64" t="s">
        <v>537</v>
      </c>
      <c r="AD844" s="56" t="s">
        <v>224</v>
      </c>
      <c r="AE844" s="56" t="s">
        <v>131</v>
      </c>
      <c r="AF844" s="61"/>
      <c r="AG844" s="61"/>
      <c r="AH844" s="67"/>
      <c r="AI844" s="68"/>
      <c r="AJ844" s="69">
        <f t="shared" si="1"/>
        <v>0</v>
      </c>
      <c r="AK844" s="70" t="str">
        <f t="shared" si="202"/>
        <v/>
      </c>
      <c r="AL844" s="71" t="s">
        <v>17409</v>
      </c>
      <c r="AM844" s="71"/>
      <c r="AN844" s="70">
        <f t="shared" si="203"/>
        <v>43546</v>
      </c>
      <c r="AO844" s="70"/>
      <c r="AP844" s="74">
        <f ca="1"/>
        <v>423</v>
      </c>
    </row>
    <row r="845" spans="1:42" ht="14.4">
      <c r="A845" s="55" t="s">
        <v>4302</v>
      </c>
      <c r="B845" s="56" t="s">
        <v>89</v>
      </c>
      <c r="C845" s="57">
        <v>43648</v>
      </c>
      <c r="D845" s="56" t="s">
        <v>90</v>
      </c>
      <c r="E845" s="56" t="s">
        <v>276</v>
      </c>
      <c r="F845" s="58" t="s">
        <v>214</v>
      </c>
      <c r="G845" s="58" t="s">
        <v>214</v>
      </c>
      <c r="H845" s="56" t="s">
        <v>276</v>
      </c>
      <c r="I845" s="57"/>
      <c r="J845" s="57">
        <f t="shared" si="158"/>
        <v>43678</v>
      </c>
      <c r="K845" s="56" t="s">
        <v>18</v>
      </c>
      <c r="L845" s="56" t="s">
        <v>14</v>
      </c>
      <c r="M845" s="60" t="s">
        <v>4303</v>
      </c>
      <c r="N845" s="56" t="s">
        <v>4303</v>
      </c>
      <c r="O845" s="56"/>
      <c r="P845" s="56"/>
      <c r="Q845" s="56"/>
      <c r="R845" s="57"/>
      <c r="S845" s="56"/>
      <c r="T845" s="56"/>
      <c r="U845" s="57"/>
      <c r="V845" s="62"/>
      <c r="W845" s="62" t="s">
        <v>108</v>
      </c>
      <c r="X845" s="57"/>
      <c r="Y845" s="56"/>
      <c r="Z845" s="56" t="s">
        <v>123</v>
      </c>
      <c r="AA845" s="57">
        <v>43656</v>
      </c>
      <c r="AB845" s="63"/>
      <c r="AC845" s="64" t="s">
        <v>4304</v>
      </c>
      <c r="AD845" s="56" t="s">
        <v>118</v>
      </c>
      <c r="AE845" s="56"/>
      <c r="AF845" s="61"/>
      <c r="AG845" s="61"/>
      <c r="AH845" s="67"/>
      <c r="AI845" s="68"/>
      <c r="AJ845" s="69">
        <f t="shared" si="1"/>
        <v>8</v>
      </c>
      <c r="AK845" s="70" t="str">
        <f t="shared" si="202"/>
        <v/>
      </c>
      <c r="AL845" s="71" t="s">
        <v>17409</v>
      </c>
      <c r="AM845" s="71"/>
      <c r="AN845" s="70">
        <f t="shared" si="203"/>
        <v>43658</v>
      </c>
      <c r="AO845" s="70"/>
      <c r="AP845" s="74">
        <f ca="1"/>
        <v>311</v>
      </c>
    </row>
    <row r="846" spans="1:42" ht="14.4">
      <c r="A846" s="55" t="s">
        <v>4305</v>
      </c>
      <c r="B846" s="56" t="s">
        <v>89</v>
      </c>
      <c r="C846" s="57">
        <v>43474</v>
      </c>
      <c r="D846" s="56" t="s">
        <v>90</v>
      </c>
      <c r="E846" s="56" t="s">
        <v>276</v>
      </c>
      <c r="F846" s="58" t="s">
        <v>214</v>
      </c>
      <c r="G846" s="58" t="s">
        <v>214</v>
      </c>
      <c r="H846" s="56" t="s">
        <v>276</v>
      </c>
      <c r="I846" s="57"/>
      <c r="J846" s="57">
        <f t="shared" si="158"/>
        <v>43504</v>
      </c>
      <c r="K846" s="56" t="s">
        <v>14</v>
      </c>
      <c r="L846" s="56" t="s">
        <v>14</v>
      </c>
      <c r="M846" s="60" t="s">
        <v>4306</v>
      </c>
      <c r="N846" s="56"/>
      <c r="O846" s="56"/>
      <c r="P846" s="61"/>
      <c r="Q846" s="56" t="s">
        <v>96</v>
      </c>
      <c r="R846" s="57"/>
      <c r="S846" s="56" t="s">
        <v>108</v>
      </c>
      <c r="T846" s="56" t="s">
        <v>108</v>
      </c>
      <c r="U846" s="57"/>
      <c r="V846" s="62"/>
      <c r="W846" s="62">
        <v>0</v>
      </c>
      <c r="X846" s="57"/>
      <c r="Y846" s="56"/>
      <c r="Z846" s="56" t="s">
        <v>123</v>
      </c>
      <c r="AA846" s="57">
        <v>43504</v>
      </c>
      <c r="AB846" s="75"/>
      <c r="AC846" s="64" t="s">
        <v>4307</v>
      </c>
      <c r="AD846" s="65" t="s">
        <v>118</v>
      </c>
      <c r="AE846" s="65"/>
      <c r="AF846" s="66"/>
      <c r="AG846" s="66"/>
      <c r="AH846" s="67"/>
      <c r="AI846" s="68"/>
      <c r="AJ846" s="69">
        <f t="shared" si="1"/>
        <v>30</v>
      </c>
      <c r="AK846" s="70" t="str">
        <f t="shared" si="202"/>
        <v/>
      </c>
      <c r="AL846" s="71" t="s">
        <v>17409</v>
      </c>
      <c r="AM846" s="71"/>
      <c r="AN846" s="70">
        <f t="shared" si="203"/>
        <v>43484</v>
      </c>
      <c r="AO846" s="70"/>
      <c r="AP846" s="74">
        <f ca="1"/>
        <v>485</v>
      </c>
    </row>
    <row r="847" spans="1:42" ht="26.5">
      <c r="A847" s="55" t="s">
        <v>4308</v>
      </c>
      <c r="B847" s="56" t="s">
        <v>89</v>
      </c>
      <c r="C847" s="57">
        <v>43594</v>
      </c>
      <c r="D847" s="56" t="s">
        <v>229</v>
      </c>
      <c r="E847" s="56" t="s">
        <v>140</v>
      </c>
      <c r="F847" s="58" t="s">
        <v>106</v>
      </c>
      <c r="G847" s="58" t="s">
        <v>107</v>
      </c>
      <c r="H847" s="56" t="s">
        <v>140</v>
      </c>
      <c r="I847" s="59"/>
      <c r="J847" s="59">
        <f t="shared" si="158"/>
        <v>43624</v>
      </c>
      <c r="K847" s="56" t="s">
        <v>18</v>
      </c>
      <c r="L847" s="56" t="s">
        <v>18</v>
      </c>
      <c r="M847" s="60" t="s">
        <v>4309</v>
      </c>
      <c r="N847" s="56" t="s">
        <v>4310</v>
      </c>
      <c r="O847" s="56" t="s">
        <v>20</v>
      </c>
      <c r="P847" s="56" t="s">
        <v>4311</v>
      </c>
      <c r="Q847" s="56" t="s">
        <v>17</v>
      </c>
      <c r="R847" s="57"/>
      <c r="S847" s="56" t="s">
        <v>108</v>
      </c>
      <c r="T847" s="56" t="s">
        <v>108</v>
      </c>
      <c r="U847" s="57"/>
      <c r="V847" s="62"/>
      <c r="W847" s="62" t="s">
        <v>108</v>
      </c>
      <c r="X847" s="57"/>
      <c r="Y847" s="56" t="s">
        <v>108</v>
      </c>
      <c r="Z847" s="56" t="s">
        <v>123</v>
      </c>
      <c r="AA847" s="57">
        <v>43627</v>
      </c>
      <c r="AB847" s="63" t="s">
        <v>155</v>
      </c>
      <c r="AC847" s="60" t="s">
        <v>4312</v>
      </c>
      <c r="AD847" s="56" t="s">
        <v>705</v>
      </c>
      <c r="AE847" s="56"/>
      <c r="AF847" s="61"/>
      <c r="AG847" s="61"/>
      <c r="AH847" s="67"/>
      <c r="AI847" s="68"/>
      <c r="AJ847" s="69">
        <f t="shared" si="1"/>
        <v>33</v>
      </c>
      <c r="AK847" s="70" t="str">
        <f t="shared" si="202"/>
        <v/>
      </c>
      <c r="AL847" s="71" t="s">
        <v>17409</v>
      </c>
      <c r="AM847" s="71"/>
      <c r="AN847" s="70">
        <f t="shared" si="203"/>
        <v>43604</v>
      </c>
      <c r="AO847" s="70"/>
      <c r="AP847" s="74">
        <f ca="1"/>
        <v>365</v>
      </c>
    </row>
    <row r="848" spans="1:42" ht="14.4">
      <c r="A848" s="55" t="s">
        <v>4313</v>
      </c>
      <c r="B848" s="56" t="s">
        <v>89</v>
      </c>
      <c r="C848" s="57">
        <v>43551</v>
      </c>
      <c r="D848" s="56" t="s">
        <v>90</v>
      </c>
      <c r="E848" s="56" t="s">
        <v>140</v>
      </c>
      <c r="F848" s="58" t="s">
        <v>106</v>
      </c>
      <c r="G848" s="58" t="s">
        <v>107</v>
      </c>
      <c r="H848" s="56" t="s">
        <v>140</v>
      </c>
      <c r="I848" s="57"/>
      <c r="J848" s="57">
        <f t="shared" si="158"/>
        <v>43581</v>
      </c>
      <c r="K848" s="56" t="s">
        <v>18</v>
      </c>
      <c r="L848" s="56" t="s">
        <v>14</v>
      </c>
      <c r="M848" s="60" t="s">
        <v>4314</v>
      </c>
      <c r="N848" s="56" t="s">
        <v>4315</v>
      </c>
      <c r="O848" s="56" t="s">
        <v>271</v>
      </c>
      <c r="P848" s="56" t="s">
        <v>108</v>
      </c>
      <c r="Q848" s="56" t="s">
        <v>96</v>
      </c>
      <c r="R848" s="57"/>
      <c r="S848" s="56" t="s">
        <v>108</v>
      </c>
      <c r="T848" s="56" t="s">
        <v>108</v>
      </c>
      <c r="U848" s="57"/>
      <c r="V848" s="62"/>
      <c r="W848" s="62" t="s">
        <v>108</v>
      </c>
      <c r="X848" s="57"/>
      <c r="Y848" s="56" t="s">
        <v>108</v>
      </c>
      <c r="Z848" s="56" t="s">
        <v>108</v>
      </c>
      <c r="AA848" s="57">
        <v>43551</v>
      </c>
      <c r="AB848" s="63" t="s">
        <v>168</v>
      </c>
      <c r="AC848" s="64" t="s">
        <v>4316</v>
      </c>
      <c r="AD848" s="56" t="s">
        <v>224</v>
      </c>
      <c r="AE848" s="56"/>
      <c r="AF848" s="61"/>
      <c r="AG848" s="61"/>
      <c r="AH848" s="67"/>
      <c r="AI848" s="68"/>
      <c r="AJ848" s="69">
        <f t="shared" si="1"/>
        <v>0</v>
      </c>
      <c r="AK848" s="70" t="str">
        <f t="shared" si="202"/>
        <v/>
      </c>
      <c r="AL848" s="71" t="s">
        <v>17409</v>
      </c>
      <c r="AM848" s="71"/>
      <c r="AN848" s="70">
        <f t="shared" si="203"/>
        <v>43561</v>
      </c>
      <c r="AO848" s="70"/>
      <c r="AP848" s="74">
        <f ca="1"/>
        <v>408</v>
      </c>
    </row>
    <row r="849" spans="1:42" ht="14.4">
      <c r="A849" s="55" t="s">
        <v>4317</v>
      </c>
      <c r="B849" s="56" t="s">
        <v>89</v>
      </c>
      <c r="C849" s="57">
        <v>43550</v>
      </c>
      <c r="D849" s="56" t="s">
        <v>90</v>
      </c>
      <c r="E849" s="56" t="s">
        <v>112</v>
      </c>
      <c r="F849" s="58" t="s">
        <v>106</v>
      </c>
      <c r="G849" s="58" t="s">
        <v>113</v>
      </c>
      <c r="H849" s="56" t="s">
        <v>112</v>
      </c>
      <c r="I849" s="59"/>
      <c r="J849" s="59">
        <f t="shared" si="158"/>
        <v>43580</v>
      </c>
      <c r="K849" s="56" t="s">
        <v>18</v>
      </c>
      <c r="L849" s="56" t="s">
        <v>14</v>
      </c>
      <c r="M849" s="60" t="s">
        <v>4318</v>
      </c>
      <c r="N849" s="61"/>
      <c r="O849" s="56" t="s">
        <v>27</v>
      </c>
      <c r="P849" s="56" t="s">
        <v>4319</v>
      </c>
      <c r="Q849" s="56" t="s">
        <v>116</v>
      </c>
      <c r="R849" s="57">
        <v>43557</v>
      </c>
      <c r="S849" s="56" t="s">
        <v>108</v>
      </c>
      <c r="T849" s="56" t="s">
        <v>108</v>
      </c>
      <c r="U849" s="59"/>
      <c r="V849" s="77"/>
      <c r="W849" s="62" t="s">
        <v>108</v>
      </c>
      <c r="X849" s="59"/>
      <c r="Y849" s="56" t="s">
        <v>108</v>
      </c>
      <c r="Z849" s="56" t="s">
        <v>123</v>
      </c>
      <c r="AA849" s="57">
        <v>43556</v>
      </c>
      <c r="AB849" s="63" t="s">
        <v>168</v>
      </c>
      <c r="AC849" s="64" t="s">
        <v>4320</v>
      </c>
      <c r="AD849" s="56" t="s">
        <v>118</v>
      </c>
      <c r="AE849" s="56" t="s">
        <v>119</v>
      </c>
      <c r="AF849" s="61"/>
      <c r="AG849" s="61"/>
      <c r="AH849" s="67"/>
      <c r="AI849" s="68"/>
      <c r="AJ849" s="69">
        <f t="shared" si="1"/>
        <v>6</v>
      </c>
      <c r="AK849" s="70">
        <f t="shared" si="202"/>
        <v>43587</v>
      </c>
      <c r="AL849" s="71">
        <v>31</v>
      </c>
      <c r="AM849" s="71"/>
      <c r="AN849" s="70">
        <f t="shared" si="203"/>
        <v>43560</v>
      </c>
      <c r="AO849" s="70"/>
      <c r="AP849" s="74">
        <f ca="1"/>
        <v>409</v>
      </c>
    </row>
    <row r="850" spans="1:42" ht="14.4">
      <c r="A850" s="55" t="s">
        <v>4322</v>
      </c>
      <c r="B850" s="56" t="s">
        <v>89</v>
      </c>
      <c r="C850" s="57">
        <v>43539</v>
      </c>
      <c r="D850" s="56" t="s">
        <v>90</v>
      </c>
      <c r="E850" s="56" t="s">
        <v>276</v>
      </c>
      <c r="F850" s="58" t="s">
        <v>214</v>
      </c>
      <c r="G850" s="58" t="s">
        <v>214</v>
      </c>
      <c r="H850" s="56" t="s">
        <v>276</v>
      </c>
      <c r="I850" s="57"/>
      <c r="J850" s="57">
        <f t="shared" si="158"/>
        <v>43569</v>
      </c>
      <c r="K850" s="56" t="s">
        <v>18</v>
      </c>
      <c r="L850" s="56" t="s">
        <v>18</v>
      </c>
      <c r="M850" s="60" t="s">
        <v>4325</v>
      </c>
      <c r="N850" s="61"/>
      <c r="O850" s="61"/>
      <c r="P850" s="56"/>
      <c r="Q850" s="56" t="s">
        <v>96</v>
      </c>
      <c r="R850" s="57"/>
      <c r="S850" s="56" t="s">
        <v>108</v>
      </c>
      <c r="T850" s="56" t="s">
        <v>18</v>
      </c>
      <c r="U850" s="57">
        <v>43553</v>
      </c>
      <c r="V850" s="62"/>
      <c r="W850" s="62">
        <v>15</v>
      </c>
      <c r="X850" s="57">
        <v>43560</v>
      </c>
      <c r="Y850" s="61"/>
      <c r="Z850" s="56" t="s">
        <v>121</v>
      </c>
      <c r="AA850" s="57">
        <v>43560</v>
      </c>
      <c r="AB850" s="75"/>
      <c r="AC850" s="64" t="s">
        <v>4327</v>
      </c>
      <c r="AD850" s="65" t="s">
        <v>97</v>
      </c>
      <c r="AE850" s="56"/>
      <c r="AF850" s="61"/>
      <c r="AG850" s="61"/>
      <c r="AH850" s="67"/>
      <c r="AI850" s="68"/>
      <c r="AJ850" s="69">
        <f t="shared" si="1"/>
        <v>21</v>
      </c>
      <c r="AK850" s="70" t="str">
        <f t="shared" si="202"/>
        <v/>
      </c>
      <c r="AL850" s="71" t="s">
        <v>17409</v>
      </c>
      <c r="AM850" s="71"/>
      <c r="AN850" s="70">
        <f t="shared" si="203"/>
        <v>43549</v>
      </c>
      <c r="AO850" s="70"/>
      <c r="AP850" s="74">
        <f ca="1"/>
        <v>420</v>
      </c>
    </row>
    <row r="851" spans="1:42" ht="14.4">
      <c r="A851" s="55" t="s">
        <v>4329</v>
      </c>
      <c r="B851" s="56" t="s">
        <v>89</v>
      </c>
      <c r="C851" s="57">
        <v>43626</v>
      </c>
      <c r="D851" s="56" t="s">
        <v>90</v>
      </c>
      <c r="E851" s="56" t="s">
        <v>327</v>
      </c>
      <c r="F851" s="58" t="s">
        <v>92</v>
      </c>
      <c r="G851" s="58" t="s">
        <v>328</v>
      </c>
      <c r="H851" s="56" t="s">
        <v>327</v>
      </c>
      <c r="I851" s="57"/>
      <c r="J851" s="57">
        <f t="shared" si="158"/>
        <v>43656</v>
      </c>
      <c r="K851" s="56" t="s">
        <v>18</v>
      </c>
      <c r="L851" s="56" t="s">
        <v>18</v>
      </c>
      <c r="M851" s="60" t="s">
        <v>4331</v>
      </c>
      <c r="N851" s="56" t="s">
        <v>4332</v>
      </c>
      <c r="O851" s="56" t="s">
        <v>271</v>
      </c>
      <c r="P851" s="61"/>
      <c r="Q851" s="56" t="s">
        <v>96</v>
      </c>
      <c r="R851" s="192"/>
      <c r="S851" s="56" t="s">
        <v>18</v>
      </c>
      <c r="T851" s="56" t="s">
        <v>108</v>
      </c>
      <c r="U851" s="192"/>
      <c r="V851" s="128"/>
      <c r="W851" s="128"/>
      <c r="X851" s="192"/>
      <c r="Y851" s="56" t="s">
        <v>108</v>
      </c>
      <c r="Z851" s="56" t="s">
        <v>121</v>
      </c>
      <c r="AA851" s="57">
        <v>43627</v>
      </c>
      <c r="AB851" s="75"/>
      <c r="AC851" s="64" t="s">
        <v>4337</v>
      </c>
      <c r="AD851" s="65" t="s">
        <v>97</v>
      </c>
      <c r="AE851" s="56"/>
      <c r="AF851" s="61"/>
      <c r="AG851" s="61"/>
      <c r="AH851" s="67"/>
      <c r="AI851" s="68"/>
      <c r="AJ851" s="69">
        <f t="shared" si="1"/>
        <v>1</v>
      </c>
      <c r="AK851" s="70" t="str">
        <f t="shared" si="202"/>
        <v/>
      </c>
      <c r="AL851" s="71" t="s">
        <v>17409</v>
      </c>
      <c r="AM851" s="71"/>
      <c r="AN851" s="70">
        <f t="shared" si="203"/>
        <v>43636</v>
      </c>
      <c r="AO851" s="70"/>
      <c r="AP851" s="74">
        <f ca="1"/>
        <v>333</v>
      </c>
    </row>
    <row r="852" spans="1:42" ht="14.4">
      <c r="A852" s="55" t="s">
        <v>4338</v>
      </c>
      <c r="B852" s="56" t="s">
        <v>89</v>
      </c>
      <c r="C852" s="57">
        <v>43691</v>
      </c>
      <c r="D852" s="56" t="s">
        <v>90</v>
      </c>
      <c r="E852" s="56" t="s">
        <v>129</v>
      </c>
      <c r="F852" s="58" t="s">
        <v>106</v>
      </c>
      <c r="G852" s="58" t="s">
        <v>107</v>
      </c>
      <c r="H852" s="56" t="s">
        <v>129</v>
      </c>
      <c r="I852" s="59"/>
      <c r="J852" s="59">
        <f t="shared" si="158"/>
        <v>43721</v>
      </c>
      <c r="K852" s="56" t="s">
        <v>18</v>
      </c>
      <c r="L852" s="56" t="s">
        <v>18</v>
      </c>
      <c r="M852" s="60" t="s">
        <v>4340</v>
      </c>
      <c r="N852" s="56" t="s">
        <v>4341</v>
      </c>
      <c r="O852" s="56" t="s">
        <v>29</v>
      </c>
      <c r="P852" s="56" t="s">
        <v>4342</v>
      </c>
      <c r="Q852" s="56" t="s">
        <v>133</v>
      </c>
      <c r="R852" s="57">
        <v>43704</v>
      </c>
      <c r="S852" s="56" t="s">
        <v>108</v>
      </c>
      <c r="T852" s="56" t="s">
        <v>108</v>
      </c>
      <c r="U852" s="59"/>
      <c r="V852" s="77"/>
      <c r="W852" s="62" t="s">
        <v>108</v>
      </c>
      <c r="X852" s="59"/>
      <c r="Y852" s="56" t="s">
        <v>108</v>
      </c>
      <c r="Z852" s="56" t="s">
        <v>123</v>
      </c>
      <c r="AA852" s="57">
        <v>43720</v>
      </c>
      <c r="AB852" s="63" t="s">
        <v>124</v>
      </c>
      <c r="AC852" s="64" t="s">
        <v>4345</v>
      </c>
      <c r="AD852" s="56" t="s">
        <v>294</v>
      </c>
      <c r="AE852" s="56" t="s">
        <v>90</v>
      </c>
      <c r="AF852" s="61"/>
      <c r="AG852" s="61"/>
      <c r="AH852" s="67"/>
      <c r="AI852" s="68"/>
      <c r="AJ852" s="69">
        <f t="shared" si="1"/>
        <v>29</v>
      </c>
      <c r="AK852" s="70">
        <f t="shared" si="202"/>
        <v>43734</v>
      </c>
      <c r="AL852" s="71">
        <v>14</v>
      </c>
      <c r="AM852" s="71"/>
      <c r="AN852" s="70">
        <f t="shared" si="203"/>
        <v>43701</v>
      </c>
      <c r="AO852" s="70"/>
      <c r="AP852" s="74">
        <f ca="1"/>
        <v>268</v>
      </c>
    </row>
    <row r="853" spans="1:42" ht="14.4">
      <c r="A853" s="55" t="s">
        <v>4346</v>
      </c>
      <c r="B853" s="56" t="s">
        <v>89</v>
      </c>
      <c r="C853" s="57">
        <v>43662</v>
      </c>
      <c r="D853" s="56" t="s">
        <v>90</v>
      </c>
      <c r="E853" s="56" t="s">
        <v>112</v>
      </c>
      <c r="F853" s="58" t="s">
        <v>106</v>
      </c>
      <c r="G853" s="58" t="s">
        <v>113</v>
      </c>
      <c r="H853" s="56" t="s">
        <v>112</v>
      </c>
      <c r="I853" s="57"/>
      <c r="J853" s="57">
        <f t="shared" si="158"/>
        <v>43692</v>
      </c>
      <c r="K853" s="56" t="s">
        <v>18</v>
      </c>
      <c r="L853" s="56" t="s">
        <v>18</v>
      </c>
      <c r="M853" s="60" t="s">
        <v>4347</v>
      </c>
      <c r="N853" s="56" t="s">
        <v>2876</v>
      </c>
      <c r="O853" s="56" t="s">
        <v>29</v>
      </c>
      <c r="P853" s="56" t="s">
        <v>2877</v>
      </c>
      <c r="Q853" s="56" t="s">
        <v>116</v>
      </c>
      <c r="R853" s="57"/>
      <c r="S853" s="56" t="s">
        <v>18</v>
      </c>
      <c r="T853" s="56" t="s">
        <v>108</v>
      </c>
      <c r="U853" s="57">
        <v>43705</v>
      </c>
      <c r="V853" s="62"/>
      <c r="W853" s="62">
        <v>19.25</v>
      </c>
      <c r="X853" s="57"/>
      <c r="Y853" s="56"/>
      <c r="Z853" s="56" t="s">
        <v>123</v>
      </c>
      <c r="AA853" s="57">
        <v>43690</v>
      </c>
      <c r="AB853" s="63" t="s">
        <v>163</v>
      </c>
      <c r="AC853" s="64" t="s">
        <v>4348</v>
      </c>
      <c r="AD853" s="56" t="s">
        <v>360</v>
      </c>
      <c r="AE853" s="56" t="s">
        <v>119</v>
      </c>
      <c r="AF853" s="61"/>
      <c r="AG853" s="61"/>
      <c r="AH853" s="67"/>
      <c r="AI853" s="68"/>
      <c r="AJ853" s="69">
        <f t="shared" si="1"/>
        <v>28</v>
      </c>
      <c r="AK853" s="70" t="str">
        <f t="shared" si="202"/>
        <v/>
      </c>
      <c r="AL853" s="71" t="s">
        <v>17409</v>
      </c>
      <c r="AM853" s="71"/>
      <c r="AN853" s="70">
        <f t="shared" si="203"/>
        <v>43672</v>
      </c>
      <c r="AO853" s="70"/>
      <c r="AP853" s="74">
        <f ca="1"/>
        <v>297</v>
      </c>
    </row>
    <row r="854" spans="1:42" ht="14.4">
      <c r="A854" s="55" t="s">
        <v>4349</v>
      </c>
      <c r="B854" s="56" t="s">
        <v>89</v>
      </c>
      <c r="C854" s="57">
        <v>43790</v>
      </c>
      <c r="D854" s="56" t="s">
        <v>229</v>
      </c>
      <c r="E854" s="56" t="s">
        <v>32</v>
      </c>
      <c r="F854" s="58" t="s">
        <v>106</v>
      </c>
      <c r="G854" s="58" t="s">
        <v>177</v>
      </c>
      <c r="H854" s="56" t="s">
        <v>32</v>
      </c>
      <c r="I854" s="59"/>
      <c r="J854" s="59">
        <f t="shared" si="158"/>
        <v>43820</v>
      </c>
      <c r="K854" s="56" t="s">
        <v>18</v>
      </c>
      <c r="L854" s="56" t="s">
        <v>14</v>
      </c>
      <c r="M854" s="60" t="s">
        <v>4350</v>
      </c>
      <c r="N854" s="56"/>
      <c r="O854" s="56"/>
      <c r="P854" s="56" t="s">
        <v>108</v>
      </c>
      <c r="Q854" s="56" t="s">
        <v>96</v>
      </c>
      <c r="R854" s="59"/>
      <c r="S854" s="56" t="s">
        <v>108</v>
      </c>
      <c r="T854" s="56" t="s">
        <v>108</v>
      </c>
      <c r="U854" s="57"/>
      <c r="V854" s="77"/>
      <c r="W854" s="77"/>
      <c r="X854" s="59"/>
      <c r="Y854" s="56" t="s">
        <v>108</v>
      </c>
      <c r="Z854" s="56" t="s">
        <v>123</v>
      </c>
      <c r="AA854" s="57">
        <v>43791</v>
      </c>
      <c r="AB854" s="75"/>
      <c r="AC854" s="64" t="s">
        <v>4351</v>
      </c>
      <c r="AD854" s="56"/>
      <c r="AE854" s="56" t="s">
        <v>119</v>
      </c>
      <c r="AF854" s="61"/>
      <c r="AG854" s="61"/>
      <c r="AH854" s="67"/>
      <c r="AI854" s="68"/>
      <c r="AJ854" s="69">
        <f t="shared" si="1"/>
        <v>1</v>
      </c>
      <c r="AK854" s="70"/>
      <c r="AL854" s="71"/>
      <c r="AM854" s="71"/>
      <c r="AN854" s="70"/>
      <c r="AO854" s="70"/>
      <c r="AP854" s="74">
        <f ca="1"/>
        <v>169</v>
      </c>
    </row>
    <row r="855" spans="1:42" ht="14.4">
      <c r="A855" s="55" t="s">
        <v>4352</v>
      </c>
      <c r="B855" s="56" t="s">
        <v>89</v>
      </c>
      <c r="C855" s="57">
        <v>43637</v>
      </c>
      <c r="D855" s="56" t="s">
        <v>90</v>
      </c>
      <c r="E855" s="56" t="s">
        <v>276</v>
      </c>
      <c r="F855" s="58" t="s">
        <v>214</v>
      </c>
      <c r="G855" s="58" t="s">
        <v>214</v>
      </c>
      <c r="H855" s="56" t="s">
        <v>276</v>
      </c>
      <c r="I855" s="57"/>
      <c r="J855" s="57">
        <f t="shared" si="158"/>
        <v>43667</v>
      </c>
      <c r="K855" s="56" t="s">
        <v>18</v>
      </c>
      <c r="L855" s="56" t="s">
        <v>18</v>
      </c>
      <c r="M855" s="60" t="s">
        <v>4356</v>
      </c>
      <c r="N855" s="56"/>
      <c r="O855" s="56"/>
      <c r="P855" s="56"/>
      <c r="Q855" s="56"/>
      <c r="R855" s="57"/>
      <c r="S855" s="56"/>
      <c r="T855" s="56"/>
      <c r="U855" s="57"/>
      <c r="V855" s="62"/>
      <c r="W855" s="62"/>
      <c r="X855" s="57"/>
      <c r="Y855" s="56"/>
      <c r="Z855" s="56" t="s">
        <v>121</v>
      </c>
      <c r="AA855" s="57">
        <v>43655</v>
      </c>
      <c r="AB855" s="63"/>
      <c r="AC855" s="64" t="s">
        <v>4357</v>
      </c>
      <c r="AD855" s="65" t="s">
        <v>97</v>
      </c>
      <c r="AE855" s="56"/>
      <c r="AF855" s="61"/>
      <c r="AG855" s="61"/>
      <c r="AH855" s="67"/>
      <c r="AI855" s="68"/>
      <c r="AJ855" s="69">
        <f t="shared" si="1"/>
        <v>18</v>
      </c>
      <c r="AK855" s="70" t="str">
        <f t="shared" ref="AK855:AK865" si="204">IF(R855="","",SUM(R855+30))</f>
        <v/>
      </c>
      <c r="AL855" s="71" t="s">
        <v>17409</v>
      </c>
      <c r="AM855" s="71"/>
      <c r="AN855" s="70">
        <f t="shared" ref="AN855:AN863" si="205">IF(C855="","",SUM(C855+10))</f>
        <v>43647</v>
      </c>
      <c r="AO855" s="70"/>
      <c r="AP855" s="74">
        <f ca="1"/>
        <v>322</v>
      </c>
    </row>
    <row r="856" spans="1:42" ht="14.4">
      <c r="A856" s="55" t="s">
        <v>4358</v>
      </c>
      <c r="B856" s="56" t="s">
        <v>89</v>
      </c>
      <c r="C856" s="57">
        <v>43621</v>
      </c>
      <c r="D856" s="56" t="s">
        <v>90</v>
      </c>
      <c r="E856" s="56" t="s">
        <v>276</v>
      </c>
      <c r="F856" s="58" t="s">
        <v>214</v>
      </c>
      <c r="G856" s="58" t="s">
        <v>214</v>
      </c>
      <c r="H856" s="56" t="s">
        <v>276</v>
      </c>
      <c r="I856" s="57"/>
      <c r="J856" s="57">
        <f t="shared" si="158"/>
        <v>43651</v>
      </c>
      <c r="K856" s="56" t="s">
        <v>18</v>
      </c>
      <c r="L856" s="56" t="s">
        <v>14</v>
      </c>
      <c r="M856" s="60" t="s">
        <v>4359</v>
      </c>
      <c r="N856" s="56"/>
      <c r="O856" s="56"/>
      <c r="P856" s="56"/>
      <c r="Q856" s="56" t="s">
        <v>96</v>
      </c>
      <c r="R856" s="57"/>
      <c r="S856" s="56" t="s">
        <v>108</v>
      </c>
      <c r="T856" s="56" t="s">
        <v>108</v>
      </c>
      <c r="U856" s="57"/>
      <c r="V856" s="62"/>
      <c r="W856" s="62" t="s">
        <v>108</v>
      </c>
      <c r="X856" s="57"/>
      <c r="Y856" s="56"/>
      <c r="Z856" s="56" t="s">
        <v>123</v>
      </c>
      <c r="AA856" s="57">
        <v>43685</v>
      </c>
      <c r="AB856" s="63"/>
      <c r="AC856" s="64" t="s">
        <v>4361</v>
      </c>
      <c r="AD856" s="56" t="s">
        <v>118</v>
      </c>
      <c r="AE856" s="56" t="s">
        <v>119</v>
      </c>
      <c r="AF856" s="61"/>
      <c r="AG856" s="61"/>
      <c r="AH856" s="67"/>
      <c r="AI856" s="68"/>
      <c r="AJ856" s="69">
        <f t="shared" si="1"/>
        <v>64</v>
      </c>
      <c r="AK856" s="70" t="str">
        <f t="shared" si="204"/>
        <v/>
      </c>
      <c r="AL856" s="71" t="s">
        <v>17409</v>
      </c>
      <c r="AM856" s="71"/>
      <c r="AN856" s="70">
        <f t="shared" si="205"/>
        <v>43631</v>
      </c>
      <c r="AO856" s="70"/>
      <c r="AP856" s="74">
        <f ca="1"/>
        <v>338</v>
      </c>
    </row>
    <row r="857" spans="1:42" ht="14.4">
      <c r="A857" s="55" t="s">
        <v>4363</v>
      </c>
      <c r="B857" s="56" t="s">
        <v>89</v>
      </c>
      <c r="C857" s="57">
        <v>43705</v>
      </c>
      <c r="D857" s="56" t="s">
        <v>90</v>
      </c>
      <c r="E857" s="56" t="s">
        <v>276</v>
      </c>
      <c r="F857" s="58" t="s">
        <v>214</v>
      </c>
      <c r="G857" s="58" t="s">
        <v>214</v>
      </c>
      <c r="H857" s="56" t="s">
        <v>276</v>
      </c>
      <c r="I857" s="57"/>
      <c r="J857" s="57">
        <f t="shared" si="158"/>
        <v>43735</v>
      </c>
      <c r="K857" s="56" t="s">
        <v>18</v>
      </c>
      <c r="L857" s="56" t="s">
        <v>14</v>
      </c>
      <c r="M857" s="60" t="s">
        <v>4359</v>
      </c>
      <c r="N857" s="56" t="s">
        <v>4359</v>
      </c>
      <c r="O857" s="56"/>
      <c r="P857" s="56"/>
      <c r="Q857" s="56" t="s">
        <v>96</v>
      </c>
      <c r="R857" s="57"/>
      <c r="S857" s="56" t="s">
        <v>108</v>
      </c>
      <c r="T857" s="56" t="s">
        <v>108</v>
      </c>
      <c r="U857" s="57"/>
      <c r="V857" s="62"/>
      <c r="W857" s="62" t="s">
        <v>108</v>
      </c>
      <c r="X857" s="57"/>
      <c r="Y857" s="56" t="s">
        <v>108</v>
      </c>
      <c r="Z857" s="56" t="s">
        <v>123</v>
      </c>
      <c r="AA857" s="57">
        <v>43717</v>
      </c>
      <c r="AB857" s="63"/>
      <c r="AC857" s="64" t="s">
        <v>4366</v>
      </c>
      <c r="AD857" s="56" t="s">
        <v>118</v>
      </c>
      <c r="AE857" s="56" t="s">
        <v>119</v>
      </c>
      <c r="AF857" s="61"/>
      <c r="AG857" s="61"/>
      <c r="AH857" s="67"/>
      <c r="AI857" s="68"/>
      <c r="AJ857" s="69">
        <f t="shared" si="1"/>
        <v>12</v>
      </c>
      <c r="AK857" s="70" t="str">
        <f t="shared" si="204"/>
        <v/>
      </c>
      <c r="AL857" s="71" t="s">
        <v>17409</v>
      </c>
      <c r="AM857" s="71"/>
      <c r="AN857" s="70">
        <f t="shared" si="205"/>
        <v>43715</v>
      </c>
      <c r="AO857" s="70"/>
      <c r="AP857" s="74">
        <f ca="1"/>
        <v>254</v>
      </c>
    </row>
    <row r="858" spans="1:42" ht="14.4">
      <c r="A858" s="55" t="s">
        <v>4368</v>
      </c>
      <c r="B858" s="56" t="s">
        <v>89</v>
      </c>
      <c r="C858" s="57">
        <v>43694</v>
      </c>
      <c r="D858" s="56" t="s">
        <v>90</v>
      </c>
      <c r="E858" s="56" t="s">
        <v>276</v>
      </c>
      <c r="F858" s="58" t="s">
        <v>214</v>
      </c>
      <c r="G858" s="58" t="s">
        <v>214</v>
      </c>
      <c r="H858" s="56" t="s">
        <v>276</v>
      </c>
      <c r="I858" s="59"/>
      <c r="J858" s="59">
        <f t="shared" si="158"/>
        <v>43724</v>
      </c>
      <c r="K858" s="56" t="s">
        <v>18</v>
      </c>
      <c r="L858" s="56" t="s">
        <v>14</v>
      </c>
      <c r="M858" s="60" t="s">
        <v>4359</v>
      </c>
      <c r="N858" s="56" t="s">
        <v>4370</v>
      </c>
      <c r="O858" s="61"/>
      <c r="P858" s="61"/>
      <c r="Q858" s="56" t="s">
        <v>96</v>
      </c>
      <c r="R858" s="59"/>
      <c r="S858" s="56" t="s">
        <v>108</v>
      </c>
      <c r="T858" s="56" t="s">
        <v>108</v>
      </c>
      <c r="U858" s="59"/>
      <c r="V858" s="77"/>
      <c r="W858" s="62" t="s">
        <v>108</v>
      </c>
      <c r="X858" s="59"/>
      <c r="Y858" s="56" t="s">
        <v>108</v>
      </c>
      <c r="Z858" s="56" t="s">
        <v>123</v>
      </c>
      <c r="AA858" s="57">
        <v>43735</v>
      </c>
      <c r="AB858" s="75"/>
      <c r="AC858" s="64" t="s">
        <v>4371</v>
      </c>
      <c r="AD858" s="56" t="s">
        <v>118</v>
      </c>
      <c r="AE858" s="56" t="s">
        <v>119</v>
      </c>
      <c r="AF858" s="61"/>
      <c r="AG858" s="61"/>
      <c r="AH858" s="67"/>
      <c r="AI858" s="68"/>
      <c r="AJ858" s="69">
        <f t="shared" si="1"/>
        <v>41</v>
      </c>
      <c r="AK858" s="70" t="str">
        <f t="shared" si="204"/>
        <v/>
      </c>
      <c r="AL858" s="71" t="s">
        <v>17409</v>
      </c>
      <c r="AM858" s="71"/>
      <c r="AN858" s="70">
        <f t="shared" si="205"/>
        <v>43704</v>
      </c>
      <c r="AO858" s="70"/>
      <c r="AP858" s="74">
        <f ca="1"/>
        <v>265</v>
      </c>
    </row>
    <row r="859" spans="1:42" ht="14.4">
      <c r="A859" s="55" t="s">
        <v>4372</v>
      </c>
      <c r="B859" s="56" t="s">
        <v>89</v>
      </c>
      <c r="C859" s="57">
        <v>43663</v>
      </c>
      <c r="D859" s="56" t="s">
        <v>90</v>
      </c>
      <c r="E859" s="56" t="s">
        <v>276</v>
      </c>
      <c r="F859" s="58" t="s">
        <v>214</v>
      </c>
      <c r="G859" s="58" t="s">
        <v>214</v>
      </c>
      <c r="H859" s="56" t="s">
        <v>276</v>
      </c>
      <c r="I859" s="57"/>
      <c r="J859" s="57">
        <f t="shared" si="158"/>
        <v>43693</v>
      </c>
      <c r="K859" s="56" t="s">
        <v>14</v>
      </c>
      <c r="L859" s="56" t="s">
        <v>14</v>
      </c>
      <c r="M859" s="60" t="s">
        <v>4373</v>
      </c>
      <c r="N859" s="56" t="s">
        <v>4374</v>
      </c>
      <c r="O859" s="56" t="s">
        <v>96</v>
      </c>
      <c r="P859" s="56"/>
      <c r="Q859" s="56" t="s">
        <v>96</v>
      </c>
      <c r="R859" s="57"/>
      <c r="S859" s="56"/>
      <c r="T859" s="56"/>
      <c r="U859" s="57"/>
      <c r="V859" s="62"/>
      <c r="W859" s="62"/>
      <c r="X859" s="57"/>
      <c r="Y859" s="56"/>
      <c r="Z859" s="56" t="s">
        <v>123</v>
      </c>
      <c r="AA859" s="57">
        <v>43668</v>
      </c>
      <c r="AB859" s="63"/>
      <c r="AC859" s="64" t="s">
        <v>4375</v>
      </c>
      <c r="AD859" s="56" t="s">
        <v>242</v>
      </c>
      <c r="AE859" s="56"/>
      <c r="AF859" s="61"/>
      <c r="AG859" s="61"/>
      <c r="AH859" s="67"/>
      <c r="AI859" s="68"/>
      <c r="AJ859" s="69">
        <f t="shared" si="1"/>
        <v>5</v>
      </c>
      <c r="AK859" s="70" t="str">
        <f t="shared" si="204"/>
        <v/>
      </c>
      <c r="AL859" s="71" t="s">
        <v>17409</v>
      </c>
      <c r="AM859" s="71"/>
      <c r="AN859" s="70">
        <f t="shared" si="205"/>
        <v>43673</v>
      </c>
      <c r="AO859" s="70"/>
      <c r="AP859" s="74">
        <f ca="1"/>
        <v>296</v>
      </c>
    </row>
    <row r="860" spans="1:42" ht="26.5">
      <c r="A860" s="55" t="s">
        <v>4376</v>
      </c>
      <c r="B860" s="56" t="s">
        <v>89</v>
      </c>
      <c r="C860" s="57">
        <v>43700</v>
      </c>
      <c r="D860" s="56" t="s">
        <v>90</v>
      </c>
      <c r="E860" s="56" t="s">
        <v>105</v>
      </c>
      <c r="F860" s="58" t="s">
        <v>106</v>
      </c>
      <c r="G860" s="58" t="s">
        <v>107</v>
      </c>
      <c r="H860" s="56" t="s">
        <v>105</v>
      </c>
      <c r="I860" s="57"/>
      <c r="J860" s="57">
        <f t="shared" si="158"/>
        <v>43730</v>
      </c>
      <c r="K860" s="56" t="s">
        <v>18</v>
      </c>
      <c r="L860" s="56" t="s">
        <v>14</v>
      </c>
      <c r="M860" s="60" t="s">
        <v>4377</v>
      </c>
      <c r="N860" s="56" t="s">
        <v>4378</v>
      </c>
      <c r="O860" s="56" t="s">
        <v>33</v>
      </c>
      <c r="P860" s="56" t="s">
        <v>4379</v>
      </c>
      <c r="Q860" s="56" t="s">
        <v>133</v>
      </c>
      <c r="R860" s="57"/>
      <c r="S860" s="56" t="s">
        <v>108</v>
      </c>
      <c r="T860" s="56" t="s">
        <v>108</v>
      </c>
      <c r="U860" s="57"/>
      <c r="V860" s="62"/>
      <c r="W860" s="62"/>
      <c r="X860" s="57"/>
      <c r="Y860" s="56" t="s">
        <v>361</v>
      </c>
      <c r="Z860" s="56" t="s">
        <v>121</v>
      </c>
      <c r="AA860" s="57">
        <v>43712</v>
      </c>
      <c r="AB860" s="63" t="s">
        <v>124</v>
      </c>
      <c r="AC860" s="60" t="s">
        <v>4380</v>
      </c>
      <c r="AD860" s="65" t="s">
        <v>97</v>
      </c>
      <c r="AE860" s="56" t="s">
        <v>131</v>
      </c>
      <c r="AF860" s="61"/>
      <c r="AG860" s="61"/>
      <c r="AH860" s="67"/>
      <c r="AI860" s="68"/>
      <c r="AJ860" s="69">
        <f t="shared" si="1"/>
        <v>12</v>
      </c>
      <c r="AK860" s="70" t="str">
        <f t="shared" si="204"/>
        <v/>
      </c>
      <c r="AL860" s="71" t="s">
        <v>17409</v>
      </c>
      <c r="AM860" s="71"/>
      <c r="AN860" s="70">
        <f t="shared" si="205"/>
        <v>43710</v>
      </c>
      <c r="AO860" s="70"/>
      <c r="AP860" s="74">
        <f ca="1"/>
        <v>259</v>
      </c>
    </row>
    <row r="861" spans="1:42" ht="14.4">
      <c r="A861" s="55" t="s">
        <v>4381</v>
      </c>
      <c r="B861" s="56" t="s">
        <v>89</v>
      </c>
      <c r="C861" s="57">
        <v>43655</v>
      </c>
      <c r="D861" s="56" t="s">
        <v>90</v>
      </c>
      <c r="E861" s="56" t="s">
        <v>12</v>
      </c>
      <c r="F861" s="58" t="s">
        <v>106</v>
      </c>
      <c r="G861" s="58" t="s">
        <v>107</v>
      </c>
      <c r="H861" s="56" t="s">
        <v>12</v>
      </c>
      <c r="I861" s="59"/>
      <c r="J861" s="59">
        <f t="shared" si="158"/>
        <v>43685</v>
      </c>
      <c r="K861" s="56" t="s">
        <v>18</v>
      </c>
      <c r="L861" s="56" t="s">
        <v>14</v>
      </c>
      <c r="M861" s="60" t="s">
        <v>4382</v>
      </c>
      <c r="N861" s="56" t="s">
        <v>4383</v>
      </c>
      <c r="O861" s="56" t="s">
        <v>172</v>
      </c>
      <c r="P861" s="56" t="s">
        <v>4384</v>
      </c>
      <c r="Q861" s="56" t="s">
        <v>17</v>
      </c>
      <c r="R861" s="59"/>
      <c r="S861" s="56"/>
      <c r="T861" s="56"/>
      <c r="U861" s="59"/>
      <c r="V861" s="77"/>
      <c r="W861" s="77"/>
      <c r="X861" s="59"/>
      <c r="Y861" s="61"/>
      <c r="Z861" s="56" t="s">
        <v>123</v>
      </c>
      <c r="AA861" s="57">
        <v>43657</v>
      </c>
      <c r="AB861" s="75"/>
      <c r="AC861" s="64" t="s">
        <v>4385</v>
      </c>
      <c r="AD861" s="56" t="s">
        <v>179</v>
      </c>
      <c r="AE861" s="56" t="s">
        <v>90</v>
      </c>
      <c r="AF861" s="61"/>
      <c r="AG861" s="61"/>
      <c r="AH861" s="67"/>
      <c r="AI861" s="68"/>
      <c r="AJ861" s="69">
        <f t="shared" si="1"/>
        <v>2</v>
      </c>
      <c r="AK861" s="70" t="str">
        <f t="shared" si="204"/>
        <v/>
      </c>
      <c r="AL861" s="71" t="s">
        <v>17409</v>
      </c>
      <c r="AM861" s="71"/>
      <c r="AN861" s="70">
        <f t="shared" si="205"/>
        <v>43665</v>
      </c>
      <c r="AO861" s="70"/>
      <c r="AP861" s="74">
        <f ca="1"/>
        <v>304</v>
      </c>
    </row>
    <row r="862" spans="1:42" ht="14.4">
      <c r="A862" s="55" t="s">
        <v>4386</v>
      </c>
      <c r="B862" s="56" t="s">
        <v>89</v>
      </c>
      <c r="C862" s="57">
        <v>43606</v>
      </c>
      <c r="D862" s="56" t="s">
        <v>90</v>
      </c>
      <c r="E862" s="56" t="s">
        <v>140</v>
      </c>
      <c r="F862" s="58" t="s">
        <v>106</v>
      </c>
      <c r="G862" s="58" t="s">
        <v>107</v>
      </c>
      <c r="H862" s="56" t="s">
        <v>140</v>
      </c>
      <c r="I862" s="59"/>
      <c r="J862" s="59">
        <f t="shared" si="158"/>
        <v>43636</v>
      </c>
      <c r="K862" s="56" t="s">
        <v>18</v>
      </c>
      <c r="L862" s="56" t="s">
        <v>18</v>
      </c>
      <c r="M862" s="60" t="s">
        <v>4387</v>
      </c>
      <c r="N862" s="56" t="s">
        <v>4388</v>
      </c>
      <c r="O862" s="56" t="s">
        <v>33</v>
      </c>
      <c r="P862" s="56" t="s">
        <v>4389</v>
      </c>
      <c r="Q862" s="56" t="s">
        <v>21</v>
      </c>
      <c r="R862" s="59"/>
      <c r="S862" s="56" t="s">
        <v>108</v>
      </c>
      <c r="T862" s="56" t="s">
        <v>108</v>
      </c>
      <c r="U862" s="59"/>
      <c r="V862" s="77"/>
      <c r="W862" s="62">
        <v>0</v>
      </c>
      <c r="X862" s="59"/>
      <c r="Y862" s="56" t="s">
        <v>108</v>
      </c>
      <c r="Z862" s="56" t="s">
        <v>121</v>
      </c>
      <c r="AA862" s="57">
        <v>43606</v>
      </c>
      <c r="AB862" s="63" t="s">
        <v>155</v>
      </c>
      <c r="AC862" s="64" t="s">
        <v>4391</v>
      </c>
      <c r="AD862" s="65" t="s">
        <v>97</v>
      </c>
      <c r="AE862" s="56" t="s">
        <v>90</v>
      </c>
      <c r="AF862" s="61"/>
      <c r="AG862" s="61"/>
      <c r="AH862" s="67"/>
      <c r="AI862" s="68"/>
      <c r="AJ862" s="69">
        <f t="shared" si="1"/>
        <v>0</v>
      </c>
      <c r="AK862" s="70" t="str">
        <f t="shared" si="204"/>
        <v/>
      </c>
      <c r="AL862" s="71" t="s">
        <v>17409</v>
      </c>
      <c r="AM862" s="71"/>
      <c r="AN862" s="70">
        <f t="shared" si="205"/>
        <v>43616</v>
      </c>
      <c r="AO862" s="70"/>
      <c r="AP862" s="74">
        <f ca="1"/>
        <v>353</v>
      </c>
    </row>
    <row r="863" spans="1:42" ht="14.4">
      <c r="A863" s="55" t="s">
        <v>4392</v>
      </c>
      <c r="B863" s="56" t="s">
        <v>89</v>
      </c>
      <c r="C863" s="57">
        <v>43622</v>
      </c>
      <c r="D863" s="56" t="s">
        <v>90</v>
      </c>
      <c r="E863" s="56" t="s">
        <v>140</v>
      </c>
      <c r="F863" s="58" t="s">
        <v>106</v>
      </c>
      <c r="G863" s="58" t="s">
        <v>107</v>
      </c>
      <c r="H863" s="56" t="s">
        <v>140</v>
      </c>
      <c r="I863" s="59"/>
      <c r="J863" s="59">
        <f t="shared" si="158"/>
        <v>43652</v>
      </c>
      <c r="K863" s="56" t="s">
        <v>18</v>
      </c>
      <c r="L863" s="56" t="s">
        <v>18</v>
      </c>
      <c r="M863" s="60" t="s">
        <v>4394</v>
      </c>
      <c r="N863" s="56" t="s">
        <v>4395</v>
      </c>
      <c r="O863" s="56" t="s">
        <v>33</v>
      </c>
      <c r="P863" s="56" t="s">
        <v>4396</v>
      </c>
      <c r="Q863" s="56" t="s">
        <v>17</v>
      </c>
      <c r="R863" s="57"/>
      <c r="S863" s="56" t="s">
        <v>108</v>
      </c>
      <c r="T863" s="56" t="s">
        <v>108</v>
      </c>
      <c r="U863" s="59"/>
      <c r="V863" s="62" t="s">
        <v>122</v>
      </c>
      <c r="W863" s="76" t="s">
        <v>122</v>
      </c>
      <c r="X863" s="59"/>
      <c r="Y863" s="56" t="s">
        <v>108</v>
      </c>
      <c r="Z863" s="56" t="s">
        <v>121</v>
      </c>
      <c r="AA863" s="57">
        <v>43626</v>
      </c>
      <c r="AB863" s="63" t="s">
        <v>484</v>
      </c>
      <c r="AC863" s="60" t="s">
        <v>4397</v>
      </c>
      <c r="AD863" s="65" t="s">
        <v>97</v>
      </c>
      <c r="AE863" s="56" t="s">
        <v>90</v>
      </c>
      <c r="AF863" s="61"/>
      <c r="AG863" s="61"/>
      <c r="AH863" s="67"/>
      <c r="AI863" s="68"/>
      <c r="AJ863" s="69">
        <f t="shared" si="1"/>
        <v>4</v>
      </c>
      <c r="AK863" s="70" t="str">
        <f t="shared" si="204"/>
        <v/>
      </c>
      <c r="AL863" s="71" t="s">
        <v>17409</v>
      </c>
      <c r="AM863" s="71"/>
      <c r="AN863" s="70">
        <f t="shared" si="205"/>
        <v>43632</v>
      </c>
      <c r="AO863" s="70"/>
      <c r="AP863" s="74">
        <f ca="1"/>
        <v>337</v>
      </c>
    </row>
    <row r="864" spans="1:42" ht="14.4">
      <c r="A864" s="55" t="s">
        <v>4398</v>
      </c>
      <c r="B864" s="56" t="s">
        <v>89</v>
      </c>
      <c r="C864" s="57">
        <v>43773</v>
      </c>
      <c r="D864" s="56" t="s">
        <v>229</v>
      </c>
      <c r="E864" s="56" t="s">
        <v>297</v>
      </c>
      <c r="F864" s="58" t="s">
        <v>106</v>
      </c>
      <c r="G864" s="58" t="s">
        <v>107</v>
      </c>
      <c r="H864" s="56" t="s">
        <v>140</v>
      </c>
      <c r="I864" s="59"/>
      <c r="J864" s="59">
        <f t="shared" si="158"/>
        <v>43803</v>
      </c>
      <c r="K864" s="56" t="s">
        <v>18</v>
      </c>
      <c r="L864" s="56" t="s">
        <v>14</v>
      </c>
      <c r="M864" s="60" t="s">
        <v>4399</v>
      </c>
      <c r="N864" s="56" t="s">
        <v>4399</v>
      </c>
      <c r="O864" s="56" t="s">
        <v>436</v>
      </c>
      <c r="P864" s="56" t="s">
        <v>108</v>
      </c>
      <c r="Q864" s="56" t="s">
        <v>541</v>
      </c>
      <c r="R864" s="59"/>
      <c r="S864" s="56" t="s">
        <v>108</v>
      </c>
      <c r="T864" s="56" t="s">
        <v>108</v>
      </c>
      <c r="U864" s="57"/>
      <c r="V864" s="77"/>
      <c r="W864" s="62" t="s">
        <v>108</v>
      </c>
      <c r="X864" s="59"/>
      <c r="Y864" s="56" t="s">
        <v>108</v>
      </c>
      <c r="Z864" s="56" t="s">
        <v>108</v>
      </c>
      <c r="AA864" s="57">
        <v>43773</v>
      </c>
      <c r="AB864" s="63" t="s">
        <v>318</v>
      </c>
      <c r="AC864" s="64" t="s">
        <v>4400</v>
      </c>
      <c r="AD864" s="56" t="s">
        <v>224</v>
      </c>
      <c r="AE864" s="56"/>
      <c r="AF864" s="61"/>
      <c r="AG864" s="61"/>
      <c r="AH864" s="67"/>
      <c r="AI864" s="68"/>
      <c r="AJ864" s="69">
        <f t="shared" si="1"/>
        <v>0</v>
      </c>
      <c r="AK864" s="70" t="str">
        <f t="shared" si="204"/>
        <v/>
      </c>
      <c r="AL864" s="71" t="s">
        <v>17409</v>
      </c>
      <c r="AM864" s="71"/>
      <c r="AN864" s="70"/>
      <c r="AO864" s="70"/>
      <c r="AP864" s="74">
        <f ca="1"/>
        <v>186</v>
      </c>
    </row>
    <row r="865" spans="1:42" ht="14.4">
      <c r="A865" s="55" t="s">
        <v>4401</v>
      </c>
      <c r="B865" s="56" t="s">
        <v>89</v>
      </c>
      <c r="C865" s="57">
        <v>43711</v>
      </c>
      <c r="D865" s="56" t="s">
        <v>90</v>
      </c>
      <c r="E865" s="56" t="s">
        <v>276</v>
      </c>
      <c r="F865" s="58" t="s">
        <v>214</v>
      </c>
      <c r="G865" s="58" t="s">
        <v>214</v>
      </c>
      <c r="H865" s="56" t="s">
        <v>276</v>
      </c>
      <c r="I865" s="59"/>
      <c r="J865" s="59">
        <f t="shared" si="158"/>
        <v>43741</v>
      </c>
      <c r="K865" s="56" t="s">
        <v>18</v>
      </c>
      <c r="L865" s="56" t="s">
        <v>18</v>
      </c>
      <c r="M865" s="60" t="s">
        <v>4402</v>
      </c>
      <c r="N865" s="56" t="s">
        <v>4403</v>
      </c>
      <c r="O865" s="56"/>
      <c r="P865" s="56"/>
      <c r="Q865" s="56" t="s">
        <v>96</v>
      </c>
      <c r="R865" s="57">
        <v>43735</v>
      </c>
      <c r="S865" s="56" t="s">
        <v>108</v>
      </c>
      <c r="T865" s="56" t="s">
        <v>108</v>
      </c>
      <c r="U865" s="59"/>
      <c r="V865" s="77"/>
      <c r="W865" s="62" t="s">
        <v>108</v>
      </c>
      <c r="X865" s="59"/>
      <c r="Y865" s="56" t="s">
        <v>108</v>
      </c>
      <c r="Z865" s="56" t="s">
        <v>123</v>
      </c>
      <c r="AA865" s="57">
        <v>43879</v>
      </c>
      <c r="AB865" s="75"/>
      <c r="AC865" s="64" t="s">
        <v>4404</v>
      </c>
      <c r="AD865" s="56" t="s">
        <v>179</v>
      </c>
      <c r="AE865" s="61"/>
      <c r="AF865" s="61"/>
      <c r="AG865" s="61"/>
      <c r="AH865" s="67"/>
      <c r="AI865" s="68"/>
      <c r="AJ865" s="69">
        <f t="shared" si="1"/>
        <v>168</v>
      </c>
      <c r="AK865" s="70">
        <f t="shared" si="204"/>
        <v>43765</v>
      </c>
      <c r="AL865" s="71">
        <v>-114</v>
      </c>
      <c r="AM865" s="71"/>
      <c r="AN865" s="70">
        <f>IF(C865="","",SUM(C865+10))</f>
        <v>43721</v>
      </c>
      <c r="AO865" s="70"/>
      <c r="AP865" s="74">
        <f ca="1"/>
        <v>248</v>
      </c>
    </row>
    <row r="866" spans="1:42" ht="14.4">
      <c r="A866" s="55" t="s">
        <v>4407</v>
      </c>
      <c r="B866" s="56" t="s">
        <v>89</v>
      </c>
      <c r="C866" s="57">
        <v>43787</v>
      </c>
      <c r="D866" s="56" t="s">
        <v>90</v>
      </c>
      <c r="E866" s="56" t="s">
        <v>327</v>
      </c>
      <c r="F866" s="58" t="s">
        <v>92</v>
      </c>
      <c r="G866" s="58" t="s">
        <v>328</v>
      </c>
      <c r="H866" s="56" t="s">
        <v>327</v>
      </c>
      <c r="I866" s="59"/>
      <c r="J866" s="59">
        <f t="shared" si="158"/>
        <v>43817</v>
      </c>
      <c r="K866" s="56" t="s">
        <v>18</v>
      </c>
      <c r="L866" s="56" t="s">
        <v>18</v>
      </c>
      <c r="M866" s="60" t="s">
        <v>4411</v>
      </c>
      <c r="N866" s="56" t="s">
        <v>4413</v>
      </c>
      <c r="O866" s="56" t="s">
        <v>271</v>
      </c>
      <c r="P866" s="56">
        <v>2119054</v>
      </c>
      <c r="Q866" s="56" t="s">
        <v>96</v>
      </c>
      <c r="R866" s="57">
        <v>43787</v>
      </c>
      <c r="S866" s="56" t="s">
        <v>108</v>
      </c>
      <c r="T866" s="56" t="s">
        <v>108</v>
      </c>
      <c r="U866" s="57"/>
      <c r="V866" s="77"/>
      <c r="W866" s="77"/>
      <c r="X866" s="59"/>
      <c r="Y866" s="61"/>
      <c r="Z866" s="56" t="s">
        <v>121</v>
      </c>
      <c r="AA866" s="57">
        <v>43845</v>
      </c>
      <c r="AB866" s="75"/>
      <c r="AC866" s="64" t="s">
        <v>4415</v>
      </c>
      <c r="AD866" s="56" t="s">
        <v>97</v>
      </c>
      <c r="AE866" s="56" t="s">
        <v>90</v>
      </c>
      <c r="AF866" s="61"/>
      <c r="AG866" s="61"/>
      <c r="AH866" s="67"/>
      <c r="AI866" s="68"/>
      <c r="AJ866" s="69">
        <f t="shared" si="1"/>
        <v>58</v>
      </c>
      <c r="AK866" s="70"/>
      <c r="AL866" s="71"/>
      <c r="AM866" s="71"/>
      <c r="AN866" s="70"/>
      <c r="AO866" s="70"/>
      <c r="AP866" s="74">
        <f ca="1"/>
        <v>172</v>
      </c>
    </row>
    <row r="867" spans="1:42" ht="14.4">
      <c r="A867" s="55" t="s">
        <v>4417</v>
      </c>
      <c r="B867" s="56" t="s">
        <v>89</v>
      </c>
      <c r="C867" s="57">
        <v>43735</v>
      </c>
      <c r="D867" s="56" t="s">
        <v>90</v>
      </c>
      <c r="E867" s="56" t="s">
        <v>276</v>
      </c>
      <c r="F867" s="58" t="s">
        <v>214</v>
      </c>
      <c r="G867" s="58" t="s">
        <v>214</v>
      </c>
      <c r="H867" s="56" t="s">
        <v>276</v>
      </c>
      <c r="I867" s="59"/>
      <c r="J867" s="59">
        <f t="shared" si="158"/>
        <v>43765</v>
      </c>
      <c r="K867" s="56" t="s">
        <v>18</v>
      </c>
      <c r="L867" s="56" t="s">
        <v>14</v>
      </c>
      <c r="M867" s="60" t="s">
        <v>4420</v>
      </c>
      <c r="N867" s="56" t="s">
        <v>4421</v>
      </c>
      <c r="O867" s="61"/>
      <c r="P867" s="56" t="s">
        <v>4422</v>
      </c>
      <c r="Q867" s="56" t="s">
        <v>96</v>
      </c>
      <c r="R867" s="59"/>
      <c r="S867" s="56" t="s">
        <v>108</v>
      </c>
      <c r="T867" s="56" t="s">
        <v>108</v>
      </c>
      <c r="U867" s="59"/>
      <c r="V867" s="77"/>
      <c r="W867" s="62" t="s">
        <v>108</v>
      </c>
      <c r="X867" s="59"/>
      <c r="Y867" s="56" t="s">
        <v>108</v>
      </c>
      <c r="Z867" s="56" t="s">
        <v>123</v>
      </c>
      <c r="AA867" s="57">
        <v>43740</v>
      </c>
      <c r="AB867" s="75"/>
      <c r="AC867" s="64" t="s">
        <v>4423</v>
      </c>
      <c r="AD867" s="56" t="s">
        <v>118</v>
      </c>
      <c r="AE867" s="56" t="s">
        <v>119</v>
      </c>
      <c r="AF867" s="61"/>
      <c r="AG867" s="61"/>
      <c r="AH867" s="67"/>
      <c r="AI867" s="68"/>
      <c r="AJ867" s="69">
        <f t="shared" si="1"/>
        <v>5</v>
      </c>
      <c r="AK867" s="70" t="str">
        <f t="shared" ref="AK867:AK873" si="206">IF(R867="","",SUM(R867+30))</f>
        <v/>
      </c>
      <c r="AL867" s="71" t="s">
        <v>17409</v>
      </c>
      <c r="AM867" s="71"/>
      <c r="AN867" s="70">
        <f t="shared" ref="AN867:AN873" si="207">IF(C867="","",SUM(C867+10))</f>
        <v>43745</v>
      </c>
      <c r="AO867" s="70"/>
      <c r="AP867" s="74">
        <f ca="1"/>
        <v>224</v>
      </c>
    </row>
    <row r="868" spans="1:42" ht="14.4">
      <c r="A868" s="55" t="s">
        <v>4424</v>
      </c>
      <c r="B868" s="56" t="s">
        <v>89</v>
      </c>
      <c r="C868" s="57">
        <v>43518</v>
      </c>
      <c r="D868" s="56" t="s">
        <v>119</v>
      </c>
      <c r="E868" s="56" t="s">
        <v>297</v>
      </c>
      <c r="F868" s="58" t="s">
        <v>106</v>
      </c>
      <c r="G868" s="58" t="s">
        <v>177</v>
      </c>
      <c r="H868" s="56" t="s">
        <v>32</v>
      </c>
      <c r="I868" s="59"/>
      <c r="J868" s="59">
        <f t="shared" si="158"/>
        <v>43548</v>
      </c>
      <c r="K868" s="61"/>
      <c r="L868" s="61"/>
      <c r="M868" s="60" t="s">
        <v>4425</v>
      </c>
      <c r="N868" s="56"/>
      <c r="O868" s="56"/>
      <c r="P868" s="56" t="s">
        <v>4426</v>
      </c>
      <c r="Q868" s="56" t="s">
        <v>116</v>
      </c>
      <c r="R868" s="59"/>
      <c r="S868" s="61"/>
      <c r="T868" s="61"/>
      <c r="U868" s="59"/>
      <c r="V868" s="77"/>
      <c r="W868" s="62">
        <v>40.5</v>
      </c>
      <c r="X868" s="57">
        <v>43522</v>
      </c>
      <c r="Y868" s="61"/>
      <c r="Z868" s="56"/>
      <c r="AA868" s="57">
        <v>43522</v>
      </c>
      <c r="AB868" s="75"/>
      <c r="AC868" s="64" t="s">
        <v>4427</v>
      </c>
      <c r="AD868" s="65" t="s">
        <v>97</v>
      </c>
      <c r="AE868" s="96"/>
      <c r="AF868" s="66"/>
      <c r="AG868" s="66"/>
      <c r="AH868" s="67"/>
      <c r="AI868" s="68"/>
      <c r="AJ868" s="69">
        <f t="shared" si="1"/>
        <v>4</v>
      </c>
      <c r="AK868" s="70" t="str">
        <f t="shared" si="206"/>
        <v/>
      </c>
      <c r="AL868" s="71" t="s">
        <v>17409</v>
      </c>
      <c r="AM868" s="71"/>
      <c r="AN868" s="70">
        <f t="shared" si="207"/>
        <v>43528</v>
      </c>
      <c r="AO868" s="70"/>
      <c r="AP868" s="74">
        <f ca="1"/>
        <v>441</v>
      </c>
    </row>
    <row r="869" spans="1:42" ht="14.4">
      <c r="A869" s="55" t="s">
        <v>4428</v>
      </c>
      <c r="B869" s="56" t="s">
        <v>89</v>
      </c>
      <c r="C869" s="57">
        <v>43571</v>
      </c>
      <c r="D869" s="56" t="s">
        <v>90</v>
      </c>
      <c r="E869" s="56" t="s">
        <v>276</v>
      </c>
      <c r="F869" s="58" t="s">
        <v>214</v>
      </c>
      <c r="G869" s="58" t="s">
        <v>214</v>
      </c>
      <c r="H869" s="56" t="s">
        <v>276</v>
      </c>
      <c r="I869" s="57"/>
      <c r="J869" s="57">
        <v>43601</v>
      </c>
      <c r="K869" s="56" t="s">
        <v>18</v>
      </c>
      <c r="L869" s="56" t="s">
        <v>18</v>
      </c>
      <c r="M869" s="60" t="s">
        <v>4429</v>
      </c>
      <c r="N869" s="56" t="s">
        <v>4430</v>
      </c>
      <c r="O869" s="56" t="s">
        <v>189</v>
      </c>
      <c r="P869" s="56"/>
      <c r="Q869" s="56" t="s">
        <v>96</v>
      </c>
      <c r="R869" s="59"/>
      <c r="S869" s="56" t="s">
        <v>108</v>
      </c>
      <c r="T869" s="56" t="s">
        <v>18</v>
      </c>
      <c r="U869" s="59"/>
      <c r="V869" s="77"/>
      <c r="W869" s="77"/>
      <c r="X869" s="59"/>
      <c r="Y869" s="61"/>
      <c r="Z869" s="56" t="s">
        <v>121</v>
      </c>
      <c r="AA869" s="57">
        <v>43574</v>
      </c>
      <c r="AB869" s="75"/>
      <c r="AC869" s="64" t="s">
        <v>4431</v>
      </c>
      <c r="AD869" s="65" t="s">
        <v>97</v>
      </c>
      <c r="AE869" s="56"/>
      <c r="AF869" s="61"/>
      <c r="AG869" s="61"/>
      <c r="AH869" s="67"/>
      <c r="AI869" s="68"/>
      <c r="AJ869" s="69">
        <f t="shared" si="1"/>
        <v>3</v>
      </c>
      <c r="AK869" s="70" t="str">
        <f t="shared" si="206"/>
        <v/>
      </c>
      <c r="AL869" s="71" t="s">
        <v>17409</v>
      </c>
      <c r="AM869" s="71"/>
      <c r="AN869" s="70">
        <f t="shared" si="207"/>
        <v>43581</v>
      </c>
      <c r="AO869" s="70"/>
      <c r="AP869" s="74">
        <f ca="1"/>
        <v>388</v>
      </c>
    </row>
    <row r="870" spans="1:42" ht="14.4">
      <c r="A870" s="55" t="s">
        <v>4451</v>
      </c>
      <c r="B870" s="56" t="s">
        <v>89</v>
      </c>
      <c r="C870" s="57">
        <v>43671</v>
      </c>
      <c r="D870" s="56" t="s">
        <v>119</v>
      </c>
      <c r="E870" s="56" t="s">
        <v>112</v>
      </c>
      <c r="F870" s="58" t="s">
        <v>106</v>
      </c>
      <c r="G870" s="58" t="s">
        <v>113</v>
      </c>
      <c r="H870" s="56" t="s">
        <v>112</v>
      </c>
      <c r="I870" s="57"/>
      <c r="J870" s="57">
        <f t="shared" ref="J870:J876" si="208">IF(C870="","",SUM(C870+30))</f>
        <v>43701</v>
      </c>
      <c r="K870" s="56" t="s">
        <v>18</v>
      </c>
      <c r="L870" s="56" t="s">
        <v>18</v>
      </c>
      <c r="M870" s="60" t="s">
        <v>4452</v>
      </c>
      <c r="N870" s="56" t="s">
        <v>4453</v>
      </c>
      <c r="O870" s="56" t="s">
        <v>95</v>
      </c>
      <c r="P870" s="56" t="s">
        <v>4454</v>
      </c>
      <c r="Q870" s="56" t="s">
        <v>116</v>
      </c>
      <c r="R870" s="57"/>
      <c r="S870" s="56" t="s">
        <v>108</v>
      </c>
      <c r="T870" s="56" t="s">
        <v>108</v>
      </c>
      <c r="U870" s="57">
        <v>43658</v>
      </c>
      <c r="V870" s="62"/>
      <c r="W870" s="62">
        <v>5.75</v>
      </c>
      <c r="X870" s="57">
        <v>43671</v>
      </c>
      <c r="Y870" s="61"/>
      <c r="Z870" s="56" t="s">
        <v>121</v>
      </c>
      <c r="AA870" s="57">
        <v>43672</v>
      </c>
      <c r="AB870" s="75"/>
      <c r="AC870" s="64"/>
      <c r="AD870" s="65" t="s">
        <v>97</v>
      </c>
      <c r="AE870" s="56" t="s">
        <v>119</v>
      </c>
      <c r="AF870" s="61"/>
      <c r="AG870" s="56" t="s">
        <v>18</v>
      </c>
      <c r="AH870" s="67"/>
      <c r="AI870" s="68"/>
      <c r="AJ870" s="69">
        <f t="shared" si="1"/>
        <v>1</v>
      </c>
      <c r="AK870" s="70" t="str">
        <f t="shared" si="206"/>
        <v/>
      </c>
      <c r="AL870" s="71" t="s">
        <v>17409</v>
      </c>
      <c r="AM870" s="71"/>
      <c r="AN870" s="70">
        <f t="shared" si="207"/>
        <v>43681</v>
      </c>
      <c r="AO870" s="70"/>
      <c r="AP870" s="74">
        <f ca="1"/>
        <v>288</v>
      </c>
    </row>
    <row r="871" spans="1:42" ht="14.4">
      <c r="A871" s="55" t="s">
        <v>4455</v>
      </c>
      <c r="B871" s="56" t="s">
        <v>89</v>
      </c>
      <c r="C871" s="57">
        <v>43517</v>
      </c>
      <c r="D871" s="56" t="s">
        <v>90</v>
      </c>
      <c r="E871" s="56" t="s">
        <v>12</v>
      </c>
      <c r="F871" s="58" t="s">
        <v>106</v>
      </c>
      <c r="G871" s="58" t="s">
        <v>107</v>
      </c>
      <c r="H871" s="56" t="s">
        <v>12</v>
      </c>
      <c r="I871" s="57"/>
      <c r="J871" s="57">
        <f t="shared" si="208"/>
        <v>43547</v>
      </c>
      <c r="K871" s="56" t="s">
        <v>18</v>
      </c>
      <c r="L871" s="56" t="s">
        <v>18</v>
      </c>
      <c r="M871" s="60" t="s">
        <v>4456</v>
      </c>
      <c r="N871" s="56" t="s">
        <v>4457</v>
      </c>
      <c r="O871" s="56" t="s">
        <v>355</v>
      </c>
      <c r="P871" s="56" t="s">
        <v>4458</v>
      </c>
      <c r="Q871" s="56" t="s">
        <v>17</v>
      </c>
      <c r="R871" s="57"/>
      <c r="S871" s="56"/>
      <c r="T871" s="56"/>
      <c r="U871" s="57"/>
      <c r="V871" s="77"/>
      <c r="W871" s="62" t="s">
        <v>122</v>
      </c>
      <c r="X871" s="57"/>
      <c r="Y871" s="61"/>
      <c r="Z871" s="56" t="s">
        <v>121</v>
      </c>
      <c r="AA871" s="57">
        <v>43559</v>
      </c>
      <c r="AB871" s="75"/>
      <c r="AC871" s="64" t="s">
        <v>4459</v>
      </c>
      <c r="AD871" s="65" t="s">
        <v>97</v>
      </c>
      <c r="AE871" s="56" t="s">
        <v>90</v>
      </c>
      <c r="AF871" s="61"/>
      <c r="AG871" s="61"/>
      <c r="AH871" s="67"/>
      <c r="AI871" s="68"/>
      <c r="AJ871" s="69">
        <f t="shared" si="1"/>
        <v>42</v>
      </c>
      <c r="AK871" s="70" t="str">
        <f t="shared" si="206"/>
        <v/>
      </c>
      <c r="AL871" s="71" t="s">
        <v>17409</v>
      </c>
      <c r="AM871" s="71"/>
      <c r="AN871" s="70">
        <f t="shared" si="207"/>
        <v>43527</v>
      </c>
      <c r="AO871" s="70"/>
      <c r="AP871" s="74">
        <f ca="1"/>
        <v>442</v>
      </c>
    </row>
    <row r="872" spans="1:42" ht="14.4">
      <c r="A872" s="55" t="s">
        <v>4460</v>
      </c>
      <c r="B872" s="56" t="s">
        <v>89</v>
      </c>
      <c r="C872" s="57">
        <v>43584</v>
      </c>
      <c r="D872" s="56" t="s">
        <v>119</v>
      </c>
      <c r="E872" s="56" t="s">
        <v>112</v>
      </c>
      <c r="F872" s="58" t="s">
        <v>106</v>
      </c>
      <c r="G872" s="58" t="s">
        <v>113</v>
      </c>
      <c r="H872" s="56" t="s">
        <v>112</v>
      </c>
      <c r="I872" s="57"/>
      <c r="J872" s="57">
        <f t="shared" si="208"/>
        <v>43614</v>
      </c>
      <c r="K872" s="56" t="s">
        <v>18</v>
      </c>
      <c r="L872" s="56" t="s">
        <v>14</v>
      </c>
      <c r="M872" s="60" t="s">
        <v>4461</v>
      </c>
      <c r="N872" s="56" t="s">
        <v>4462</v>
      </c>
      <c r="O872" s="56" t="s">
        <v>44</v>
      </c>
      <c r="P872" s="56" t="s">
        <v>813</v>
      </c>
      <c r="Q872" s="56" t="s">
        <v>116</v>
      </c>
      <c r="R872" s="57">
        <v>43588</v>
      </c>
      <c r="S872" s="56" t="s">
        <v>108</v>
      </c>
      <c r="T872" s="56" t="s">
        <v>108</v>
      </c>
      <c r="U872" s="57"/>
      <c r="V872" s="62"/>
      <c r="W872" s="62" t="s">
        <v>108</v>
      </c>
      <c r="X872" s="57"/>
      <c r="Y872" s="56" t="s">
        <v>108</v>
      </c>
      <c r="Z872" s="56" t="s">
        <v>123</v>
      </c>
      <c r="AA872" s="57">
        <v>43588</v>
      </c>
      <c r="AB872" s="63" t="s">
        <v>244</v>
      </c>
      <c r="AC872" s="64" t="s">
        <v>568</v>
      </c>
      <c r="AD872" s="56" t="s">
        <v>118</v>
      </c>
      <c r="AE872" s="56" t="s">
        <v>119</v>
      </c>
      <c r="AF872" s="61"/>
      <c r="AG872" s="61"/>
      <c r="AH872" s="67"/>
      <c r="AI872" s="68"/>
      <c r="AJ872" s="69">
        <f t="shared" si="1"/>
        <v>4</v>
      </c>
      <c r="AK872" s="70">
        <f t="shared" si="206"/>
        <v>43618</v>
      </c>
      <c r="AL872" s="71">
        <v>30</v>
      </c>
      <c r="AM872" s="71"/>
      <c r="AN872" s="70">
        <f t="shared" si="207"/>
        <v>43594</v>
      </c>
      <c r="AO872" s="70"/>
      <c r="AP872" s="74">
        <f ca="1"/>
        <v>375</v>
      </c>
    </row>
    <row r="873" spans="1:42" ht="14.4">
      <c r="A873" s="55" t="s">
        <v>4463</v>
      </c>
      <c r="B873" s="56" t="s">
        <v>89</v>
      </c>
      <c r="C873" s="57">
        <v>43665</v>
      </c>
      <c r="D873" s="56" t="s">
        <v>119</v>
      </c>
      <c r="E873" s="56" t="s">
        <v>112</v>
      </c>
      <c r="F873" s="58" t="s">
        <v>106</v>
      </c>
      <c r="G873" s="58" t="s">
        <v>113</v>
      </c>
      <c r="H873" s="56" t="s">
        <v>112</v>
      </c>
      <c r="I873" s="57"/>
      <c r="J873" s="57">
        <f t="shared" si="208"/>
        <v>43695</v>
      </c>
      <c r="K873" s="56" t="s">
        <v>18</v>
      </c>
      <c r="L873" s="56" t="s">
        <v>18</v>
      </c>
      <c r="M873" s="60" t="s">
        <v>4461</v>
      </c>
      <c r="N873" s="56" t="s">
        <v>812</v>
      </c>
      <c r="O873" s="56" t="s">
        <v>249</v>
      </c>
      <c r="P873" s="56" t="s">
        <v>813</v>
      </c>
      <c r="Q873" s="56" t="s">
        <v>116</v>
      </c>
      <c r="R873" s="57"/>
      <c r="S873" s="56" t="s">
        <v>108</v>
      </c>
      <c r="T873" s="56" t="s">
        <v>108</v>
      </c>
      <c r="U873" s="57">
        <v>43712</v>
      </c>
      <c r="V873" s="62"/>
      <c r="W873" s="62">
        <v>22</v>
      </c>
      <c r="X873" s="57"/>
      <c r="Y873" s="56"/>
      <c r="Z873" s="56" t="s">
        <v>123</v>
      </c>
      <c r="AA873" s="57">
        <v>43740</v>
      </c>
      <c r="AB873" s="63"/>
      <c r="AC873" s="64" t="s">
        <v>4464</v>
      </c>
      <c r="AD873" s="56" t="s">
        <v>179</v>
      </c>
      <c r="AE873" s="56"/>
      <c r="AF873" s="61"/>
      <c r="AG873" s="61"/>
      <c r="AH873" s="67"/>
      <c r="AI873" s="68"/>
      <c r="AJ873" s="69">
        <f t="shared" si="1"/>
        <v>75</v>
      </c>
      <c r="AK873" s="70" t="str">
        <f t="shared" si="206"/>
        <v/>
      </c>
      <c r="AL873" s="71" t="s">
        <v>17409</v>
      </c>
      <c r="AM873" s="71"/>
      <c r="AN873" s="70">
        <f t="shared" si="207"/>
        <v>43675</v>
      </c>
      <c r="AO873" s="70"/>
      <c r="AP873" s="74">
        <f ca="1"/>
        <v>294</v>
      </c>
    </row>
    <row r="874" spans="1:42" ht="14.4">
      <c r="A874" s="55" t="s">
        <v>4465</v>
      </c>
      <c r="B874" s="56" t="s">
        <v>89</v>
      </c>
      <c r="C874" s="57">
        <v>43808</v>
      </c>
      <c r="D874" s="56" t="s">
        <v>119</v>
      </c>
      <c r="E874" s="56" t="s">
        <v>297</v>
      </c>
      <c r="F874" s="58" t="s">
        <v>106</v>
      </c>
      <c r="G874" s="58" t="s">
        <v>107</v>
      </c>
      <c r="H874" s="56" t="s">
        <v>140</v>
      </c>
      <c r="I874" s="59"/>
      <c r="J874" s="59">
        <f t="shared" si="208"/>
        <v>43838</v>
      </c>
      <c r="K874" s="56" t="s">
        <v>18</v>
      </c>
      <c r="L874" s="56" t="s">
        <v>18</v>
      </c>
      <c r="M874" s="60" t="s">
        <v>4466</v>
      </c>
      <c r="N874" s="56" t="s">
        <v>4467</v>
      </c>
      <c r="O874" s="56" t="s">
        <v>436</v>
      </c>
      <c r="P874" s="56" t="s">
        <v>4468</v>
      </c>
      <c r="Q874" s="56" t="s">
        <v>17</v>
      </c>
      <c r="R874" s="59"/>
      <c r="S874" s="56" t="s">
        <v>108</v>
      </c>
      <c r="T874" s="56" t="s">
        <v>108</v>
      </c>
      <c r="U874" s="57"/>
      <c r="V874" s="77"/>
      <c r="W874" s="62" t="s">
        <v>146</v>
      </c>
      <c r="X874" s="59"/>
      <c r="Y874" s="56" t="s">
        <v>108</v>
      </c>
      <c r="Z874" s="56" t="s">
        <v>121</v>
      </c>
      <c r="AA874" s="57">
        <v>43812</v>
      </c>
      <c r="AB874" s="63" t="s">
        <v>238</v>
      </c>
      <c r="AC874" s="64" t="s">
        <v>4469</v>
      </c>
      <c r="AD874" s="56" t="s">
        <v>97</v>
      </c>
      <c r="AE874" s="56" t="s">
        <v>90</v>
      </c>
      <c r="AF874" s="61"/>
      <c r="AG874" s="61"/>
      <c r="AH874" s="67"/>
      <c r="AI874" s="68"/>
      <c r="AJ874" s="69">
        <f t="shared" si="1"/>
        <v>4</v>
      </c>
      <c r="AK874" s="70"/>
      <c r="AL874" s="71"/>
      <c r="AM874" s="71"/>
      <c r="AN874" s="70"/>
      <c r="AO874" s="70"/>
      <c r="AP874" s="74">
        <f ca="1"/>
        <v>151</v>
      </c>
    </row>
    <row r="875" spans="1:42" ht="14.4">
      <c r="A875" s="55" t="s">
        <v>4470</v>
      </c>
      <c r="B875" s="56" t="s">
        <v>89</v>
      </c>
      <c r="C875" s="57">
        <v>43530</v>
      </c>
      <c r="D875" s="56" t="s">
        <v>90</v>
      </c>
      <c r="E875" s="56" t="s">
        <v>276</v>
      </c>
      <c r="F875" s="58" t="s">
        <v>214</v>
      </c>
      <c r="G875" s="58" t="s">
        <v>214</v>
      </c>
      <c r="H875" s="56" t="s">
        <v>276</v>
      </c>
      <c r="I875" s="57"/>
      <c r="J875" s="57">
        <f t="shared" si="208"/>
        <v>43560</v>
      </c>
      <c r="K875" s="56" t="s">
        <v>18</v>
      </c>
      <c r="L875" s="56" t="s">
        <v>18</v>
      </c>
      <c r="M875" s="60" t="s">
        <v>4471</v>
      </c>
      <c r="N875" s="56" t="s">
        <v>4472</v>
      </c>
      <c r="O875" s="61"/>
      <c r="P875" s="56" t="s">
        <v>4473</v>
      </c>
      <c r="Q875" s="56" t="s">
        <v>96</v>
      </c>
      <c r="R875" s="59"/>
      <c r="S875" s="56" t="s">
        <v>108</v>
      </c>
      <c r="T875" s="56" t="s">
        <v>108</v>
      </c>
      <c r="U875" s="57">
        <v>43532</v>
      </c>
      <c r="V875" s="62"/>
      <c r="W875" s="62">
        <v>15</v>
      </c>
      <c r="X875" s="57">
        <v>43545</v>
      </c>
      <c r="Y875" s="56"/>
      <c r="Z875" s="56" t="s">
        <v>121</v>
      </c>
      <c r="AA875" s="57">
        <v>43545</v>
      </c>
      <c r="AB875" s="75"/>
      <c r="AC875" s="64" t="s">
        <v>4474</v>
      </c>
      <c r="AD875" s="65" t="s">
        <v>97</v>
      </c>
      <c r="AE875" s="65"/>
      <c r="AF875" s="66"/>
      <c r="AG875" s="66"/>
      <c r="AH875" s="67"/>
      <c r="AI875" s="68"/>
      <c r="AJ875" s="69">
        <f t="shared" si="1"/>
        <v>15</v>
      </c>
      <c r="AK875" s="70" t="str">
        <f t="shared" ref="AK875:AK881" si="209">IF(R875="","",SUM(R875+30))</f>
        <v/>
      </c>
      <c r="AL875" s="71" t="s">
        <v>17409</v>
      </c>
      <c r="AM875" s="71"/>
      <c r="AN875" s="70">
        <f t="shared" ref="AN875:AN881" si="210">IF(C875="","",SUM(C875+10))</f>
        <v>43540</v>
      </c>
      <c r="AO875" s="70"/>
      <c r="AP875" s="74">
        <f ca="1"/>
        <v>429</v>
      </c>
    </row>
    <row r="876" spans="1:42" ht="14.4">
      <c r="A876" s="55" t="s">
        <v>4475</v>
      </c>
      <c r="B876" s="56" t="s">
        <v>89</v>
      </c>
      <c r="C876" s="57">
        <v>43530</v>
      </c>
      <c r="D876" s="56" t="s">
        <v>131</v>
      </c>
      <c r="E876" s="56" t="s">
        <v>140</v>
      </c>
      <c r="F876" s="58" t="s">
        <v>106</v>
      </c>
      <c r="G876" s="58" t="s">
        <v>107</v>
      </c>
      <c r="H876" s="56" t="s">
        <v>140</v>
      </c>
      <c r="I876" s="57"/>
      <c r="J876" s="57">
        <f t="shared" si="208"/>
        <v>43560</v>
      </c>
      <c r="K876" s="56" t="s">
        <v>18</v>
      </c>
      <c r="L876" s="56" t="s">
        <v>14</v>
      </c>
      <c r="M876" s="60" t="s">
        <v>4476</v>
      </c>
      <c r="N876" s="56"/>
      <c r="O876" s="56"/>
      <c r="P876" s="56"/>
      <c r="Q876" s="56"/>
      <c r="R876" s="59"/>
      <c r="S876" s="56"/>
      <c r="T876" s="61"/>
      <c r="U876" s="57"/>
      <c r="V876" s="77"/>
      <c r="W876" s="62" t="s">
        <v>108</v>
      </c>
      <c r="X876" s="57"/>
      <c r="Y876" s="56" t="s">
        <v>108</v>
      </c>
      <c r="Z876" s="56" t="s">
        <v>123</v>
      </c>
      <c r="AA876" s="57">
        <v>43530</v>
      </c>
      <c r="AB876" s="63" t="s">
        <v>168</v>
      </c>
      <c r="AC876" s="64" t="s">
        <v>4477</v>
      </c>
      <c r="AD876" s="65" t="s">
        <v>118</v>
      </c>
      <c r="AE876" s="96"/>
      <c r="AF876" s="66"/>
      <c r="AG876" s="66"/>
      <c r="AH876" s="67"/>
      <c r="AI876" s="68"/>
      <c r="AJ876" s="69">
        <f t="shared" si="1"/>
        <v>0</v>
      </c>
      <c r="AK876" s="70" t="str">
        <f t="shared" si="209"/>
        <v/>
      </c>
      <c r="AL876" s="71" t="s">
        <v>17409</v>
      </c>
      <c r="AM876" s="71"/>
      <c r="AN876" s="70">
        <f t="shared" si="210"/>
        <v>43540</v>
      </c>
      <c r="AO876" s="70"/>
      <c r="AP876" s="74">
        <f ca="1"/>
        <v>429</v>
      </c>
    </row>
    <row r="877" spans="1:42" ht="14.4">
      <c r="A877" s="55" t="s">
        <v>4478</v>
      </c>
      <c r="B877" s="56" t="s">
        <v>89</v>
      </c>
      <c r="C877" s="57">
        <v>43545</v>
      </c>
      <c r="D877" s="56" t="s">
        <v>119</v>
      </c>
      <c r="E877" s="56" t="s">
        <v>2445</v>
      </c>
      <c r="F877" s="58" t="s">
        <v>106</v>
      </c>
      <c r="G877" s="58" t="s">
        <v>177</v>
      </c>
      <c r="H877" s="56" t="s">
        <v>276</v>
      </c>
      <c r="I877" s="57"/>
      <c r="J877" s="57"/>
      <c r="K877" s="56"/>
      <c r="L877" s="56"/>
      <c r="M877" s="60" t="s">
        <v>4479</v>
      </c>
      <c r="N877" s="56"/>
      <c r="O877" s="56"/>
      <c r="P877" s="56"/>
      <c r="Q877" s="56"/>
      <c r="R877" s="57"/>
      <c r="S877" s="56"/>
      <c r="T877" s="56"/>
      <c r="U877" s="57"/>
      <c r="V877" s="62"/>
      <c r="W877" s="62" t="s">
        <v>108</v>
      </c>
      <c r="X877" s="57"/>
      <c r="Y877" s="56"/>
      <c r="Z877" s="56" t="s">
        <v>123</v>
      </c>
      <c r="AA877" s="57">
        <v>43546</v>
      </c>
      <c r="AB877" s="63"/>
      <c r="AC877" s="64" t="s">
        <v>4480</v>
      </c>
      <c r="AD877" s="56" t="s">
        <v>179</v>
      </c>
      <c r="AE877" s="56"/>
      <c r="AF877" s="61"/>
      <c r="AG877" s="61"/>
      <c r="AH877" s="67"/>
      <c r="AI877" s="68"/>
      <c r="AJ877" s="69">
        <f t="shared" si="1"/>
        <v>1</v>
      </c>
      <c r="AK877" s="70" t="str">
        <f t="shared" si="209"/>
        <v/>
      </c>
      <c r="AL877" s="71" t="s">
        <v>17409</v>
      </c>
      <c r="AM877" s="71"/>
      <c r="AN877" s="70">
        <f t="shared" si="210"/>
        <v>43555</v>
      </c>
      <c r="AO877" s="70"/>
      <c r="AP877" s="74">
        <f ca="1"/>
        <v>414</v>
      </c>
    </row>
    <row r="878" spans="1:42" ht="14.4">
      <c r="A878" s="55" t="s">
        <v>4481</v>
      </c>
      <c r="B878" s="56" t="s">
        <v>89</v>
      </c>
      <c r="C878" s="57">
        <v>43545</v>
      </c>
      <c r="D878" s="56" t="s">
        <v>119</v>
      </c>
      <c r="E878" s="56" t="s">
        <v>2445</v>
      </c>
      <c r="F878" s="58" t="s">
        <v>106</v>
      </c>
      <c r="G878" s="58" t="s">
        <v>177</v>
      </c>
      <c r="H878" s="56" t="s">
        <v>276</v>
      </c>
      <c r="I878" s="59"/>
      <c r="J878" s="59"/>
      <c r="K878" s="61"/>
      <c r="L878" s="61"/>
      <c r="M878" s="60" t="s">
        <v>4479</v>
      </c>
      <c r="N878" s="56"/>
      <c r="O878" s="56"/>
      <c r="P878" s="56"/>
      <c r="Q878" s="56"/>
      <c r="R878" s="59"/>
      <c r="S878" s="56"/>
      <c r="T878" s="56"/>
      <c r="U878" s="59"/>
      <c r="V878" s="77"/>
      <c r="W878" s="62" t="s">
        <v>108</v>
      </c>
      <c r="X878" s="59"/>
      <c r="Y878" s="61"/>
      <c r="Z878" s="56" t="s">
        <v>123</v>
      </c>
      <c r="AA878" s="57">
        <v>43546</v>
      </c>
      <c r="AB878" s="75"/>
      <c r="AC878" s="64" t="s">
        <v>4482</v>
      </c>
      <c r="AD878" s="56" t="s">
        <v>179</v>
      </c>
      <c r="AE878" s="56"/>
      <c r="AF878" s="61"/>
      <c r="AG878" s="61"/>
      <c r="AH878" s="67"/>
      <c r="AI878" s="68"/>
      <c r="AJ878" s="69">
        <f t="shared" si="1"/>
        <v>1</v>
      </c>
      <c r="AK878" s="70" t="str">
        <f t="shared" si="209"/>
        <v/>
      </c>
      <c r="AL878" s="71" t="s">
        <v>17409</v>
      </c>
      <c r="AM878" s="71"/>
      <c r="AN878" s="70">
        <f t="shared" si="210"/>
        <v>43555</v>
      </c>
      <c r="AO878" s="70"/>
      <c r="AP878" s="74">
        <f ca="1"/>
        <v>414</v>
      </c>
    </row>
    <row r="879" spans="1:42" ht="14.4">
      <c r="A879" s="55" t="s">
        <v>4483</v>
      </c>
      <c r="B879" s="56" t="s">
        <v>89</v>
      </c>
      <c r="C879" s="57">
        <v>43545</v>
      </c>
      <c r="D879" s="56" t="s">
        <v>119</v>
      </c>
      <c r="E879" s="56" t="s">
        <v>2445</v>
      </c>
      <c r="F879" s="58" t="s">
        <v>106</v>
      </c>
      <c r="G879" s="58" t="s">
        <v>177</v>
      </c>
      <c r="H879" s="56" t="s">
        <v>276</v>
      </c>
      <c r="I879" s="59"/>
      <c r="J879" s="59"/>
      <c r="K879" s="61"/>
      <c r="L879" s="61"/>
      <c r="M879" s="60" t="s">
        <v>4479</v>
      </c>
      <c r="N879" s="61"/>
      <c r="O879" s="56"/>
      <c r="P879" s="56"/>
      <c r="Q879" s="56"/>
      <c r="R879" s="59"/>
      <c r="S879" s="56"/>
      <c r="T879" s="56"/>
      <c r="U879" s="59"/>
      <c r="V879" s="77"/>
      <c r="W879" s="62" t="s">
        <v>108</v>
      </c>
      <c r="X879" s="59"/>
      <c r="Y879" s="56"/>
      <c r="Z879" s="56" t="s">
        <v>123</v>
      </c>
      <c r="AA879" s="57">
        <v>43546</v>
      </c>
      <c r="AB879" s="75"/>
      <c r="AC879" s="64" t="s">
        <v>4484</v>
      </c>
      <c r="AD879" s="56" t="s">
        <v>179</v>
      </c>
      <c r="AE879" s="56"/>
      <c r="AF879" s="61"/>
      <c r="AG879" s="61"/>
      <c r="AH879" s="67"/>
      <c r="AI879" s="68"/>
      <c r="AJ879" s="69">
        <f t="shared" si="1"/>
        <v>1</v>
      </c>
      <c r="AK879" s="70" t="str">
        <f t="shared" si="209"/>
        <v/>
      </c>
      <c r="AL879" s="71" t="s">
        <v>17409</v>
      </c>
      <c r="AM879" s="71"/>
      <c r="AN879" s="70">
        <f t="shared" si="210"/>
        <v>43555</v>
      </c>
      <c r="AO879" s="70"/>
      <c r="AP879" s="74">
        <f ca="1"/>
        <v>414</v>
      </c>
    </row>
    <row r="880" spans="1:42" ht="14.4">
      <c r="A880" s="55" t="s">
        <v>4485</v>
      </c>
      <c r="B880" s="56" t="s">
        <v>89</v>
      </c>
      <c r="C880" s="57">
        <v>43694</v>
      </c>
      <c r="D880" s="56" t="s">
        <v>90</v>
      </c>
      <c r="E880" s="56" t="s">
        <v>276</v>
      </c>
      <c r="F880" s="58" t="s">
        <v>214</v>
      </c>
      <c r="G880" s="58" t="s">
        <v>214</v>
      </c>
      <c r="H880" s="56" t="s">
        <v>276</v>
      </c>
      <c r="I880" s="59"/>
      <c r="J880" s="59">
        <f t="shared" ref="J880:J883" si="211">IF(C880="","",SUM(C880+30))</f>
        <v>43724</v>
      </c>
      <c r="K880" s="56" t="s">
        <v>18</v>
      </c>
      <c r="L880" s="56" t="s">
        <v>108</v>
      </c>
      <c r="M880" s="60" t="s">
        <v>4486</v>
      </c>
      <c r="N880" s="56" t="s">
        <v>4486</v>
      </c>
      <c r="O880" s="56"/>
      <c r="P880" s="61"/>
      <c r="Q880" s="56"/>
      <c r="R880" s="59"/>
      <c r="S880" s="56" t="s">
        <v>108</v>
      </c>
      <c r="T880" s="56" t="s">
        <v>108</v>
      </c>
      <c r="U880" s="59"/>
      <c r="V880" s="77"/>
      <c r="W880" s="77"/>
      <c r="X880" s="59"/>
      <c r="Y880" s="61"/>
      <c r="Z880" s="56" t="s">
        <v>108</v>
      </c>
      <c r="AA880" s="57">
        <v>43720</v>
      </c>
      <c r="AB880" s="75"/>
      <c r="AC880" s="64" t="s">
        <v>4487</v>
      </c>
      <c r="AD880" s="56" t="s">
        <v>179</v>
      </c>
      <c r="AE880" s="56" t="s">
        <v>119</v>
      </c>
      <c r="AF880" s="61"/>
      <c r="AG880" s="61"/>
      <c r="AH880" s="67"/>
      <c r="AI880" s="68"/>
      <c r="AJ880" s="69">
        <f t="shared" si="1"/>
        <v>26</v>
      </c>
      <c r="AK880" s="70" t="str">
        <f t="shared" si="209"/>
        <v/>
      </c>
      <c r="AL880" s="71" t="s">
        <v>17409</v>
      </c>
      <c r="AM880" s="71"/>
      <c r="AN880" s="70">
        <f t="shared" si="210"/>
        <v>43704</v>
      </c>
      <c r="AO880" s="70"/>
      <c r="AP880" s="74">
        <f ca="1"/>
        <v>265</v>
      </c>
    </row>
    <row r="881" spans="1:42" ht="14.4">
      <c r="A881" s="55" t="s">
        <v>4488</v>
      </c>
      <c r="B881" s="56" t="s">
        <v>89</v>
      </c>
      <c r="C881" s="57">
        <v>43621</v>
      </c>
      <c r="D881" s="56" t="s">
        <v>229</v>
      </c>
      <c r="E881" s="56" t="s">
        <v>140</v>
      </c>
      <c r="F881" s="58" t="s">
        <v>106</v>
      </c>
      <c r="G881" s="58" t="s">
        <v>107</v>
      </c>
      <c r="H881" s="56" t="s">
        <v>140</v>
      </c>
      <c r="I881" s="57"/>
      <c r="J881" s="57">
        <f t="shared" si="211"/>
        <v>43651</v>
      </c>
      <c r="K881" s="56" t="s">
        <v>18</v>
      </c>
      <c r="L881" s="56" t="s">
        <v>14</v>
      </c>
      <c r="M881" s="60" t="s">
        <v>4489</v>
      </c>
      <c r="N881" s="56" t="s">
        <v>4490</v>
      </c>
      <c r="O881" s="56" t="s">
        <v>249</v>
      </c>
      <c r="P881" s="56" t="s">
        <v>4491</v>
      </c>
      <c r="Q881" s="56" t="s">
        <v>28</v>
      </c>
      <c r="R881" s="57"/>
      <c r="S881" s="56" t="s">
        <v>108</v>
      </c>
      <c r="T881" s="56" t="s">
        <v>108</v>
      </c>
      <c r="U881" s="57"/>
      <c r="V881" s="62"/>
      <c r="W881" s="62" t="s">
        <v>108</v>
      </c>
      <c r="X881" s="57"/>
      <c r="Y881" s="56" t="s">
        <v>108</v>
      </c>
      <c r="Z881" s="56" t="s">
        <v>108</v>
      </c>
      <c r="AA881" s="57">
        <v>43621</v>
      </c>
      <c r="AB881" s="63" t="s">
        <v>484</v>
      </c>
      <c r="AC881" s="64" t="s">
        <v>4492</v>
      </c>
      <c r="AD881" s="56" t="s">
        <v>224</v>
      </c>
      <c r="AE881" s="56"/>
      <c r="AF881" s="61"/>
      <c r="AG881" s="61"/>
      <c r="AH881" s="67"/>
      <c r="AI881" s="68"/>
      <c r="AJ881" s="69">
        <f t="shared" si="1"/>
        <v>0</v>
      </c>
      <c r="AK881" s="70" t="str">
        <f t="shared" si="209"/>
        <v/>
      </c>
      <c r="AL881" s="71" t="s">
        <v>17409</v>
      </c>
      <c r="AM881" s="71"/>
      <c r="AN881" s="70">
        <f t="shared" si="210"/>
        <v>43631</v>
      </c>
      <c r="AO881" s="70"/>
      <c r="AP881" s="74">
        <f ca="1"/>
        <v>338</v>
      </c>
    </row>
    <row r="882" spans="1:42" ht="14.4">
      <c r="A882" s="55" t="s">
        <v>4493</v>
      </c>
      <c r="B882" s="56" t="s">
        <v>89</v>
      </c>
      <c r="C882" s="57">
        <v>43817</v>
      </c>
      <c r="D882" s="56" t="s">
        <v>90</v>
      </c>
      <c r="E882" s="56" t="s">
        <v>297</v>
      </c>
      <c r="F882" s="58" t="s">
        <v>106</v>
      </c>
      <c r="G882" s="58" t="s">
        <v>107</v>
      </c>
      <c r="H882" s="56" t="s">
        <v>140</v>
      </c>
      <c r="I882" s="59"/>
      <c r="J882" s="59">
        <f t="shared" si="211"/>
        <v>43847</v>
      </c>
      <c r="K882" s="56" t="s">
        <v>18</v>
      </c>
      <c r="L882" s="56" t="s">
        <v>14</v>
      </c>
      <c r="M882" s="60" t="s">
        <v>4494</v>
      </c>
      <c r="N882" s="56" t="s">
        <v>4495</v>
      </c>
      <c r="O882" s="56"/>
      <c r="P882" s="56" t="s">
        <v>108</v>
      </c>
      <c r="Q882" s="56"/>
      <c r="R882" s="59"/>
      <c r="S882" s="56" t="s">
        <v>108</v>
      </c>
      <c r="T882" s="56" t="s">
        <v>108</v>
      </c>
      <c r="U882" s="57"/>
      <c r="V882" s="77"/>
      <c r="W882" s="62" t="s">
        <v>108</v>
      </c>
      <c r="X882" s="59"/>
      <c r="Y882" s="56" t="s">
        <v>108</v>
      </c>
      <c r="Z882" s="56" t="s">
        <v>108</v>
      </c>
      <c r="AA882" s="57">
        <v>43819</v>
      </c>
      <c r="AB882" s="63" t="s">
        <v>238</v>
      </c>
      <c r="AC882" s="64" t="s">
        <v>4496</v>
      </c>
      <c r="AD882" s="56" t="s">
        <v>224</v>
      </c>
      <c r="AE882" s="56"/>
      <c r="AF882" s="61"/>
      <c r="AG882" s="61"/>
      <c r="AH882" s="67"/>
      <c r="AI882" s="68"/>
      <c r="AJ882" s="69">
        <f t="shared" si="1"/>
        <v>2</v>
      </c>
      <c r="AK882" s="70"/>
      <c r="AL882" s="71"/>
      <c r="AM882" s="71"/>
      <c r="AN882" s="70"/>
      <c r="AO882" s="70"/>
      <c r="AP882" s="74">
        <f ca="1"/>
        <v>142</v>
      </c>
    </row>
    <row r="883" spans="1:42" ht="14.4">
      <c r="A883" s="55" t="s">
        <v>4497</v>
      </c>
      <c r="B883" s="56" t="s">
        <v>89</v>
      </c>
      <c r="C883" s="57">
        <v>43564</v>
      </c>
      <c r="D883" s="56" t="s">
        <v>119</v>
      </c>
      <c r="E883" s="56" t="s">
        <v>140</v>
      </c>
      <c r="F883" s="58" t="s">
        <v>106</v>
      </c>
      <c r="G883" s="58" t="s">
        <v>107</v>
      </c>
      <c r="H883" s="56" t="s">
        <v>140</v>
      </c>
      <c r="I883" s="57"/>
      <c r="J883" s="57">
        <f t="shared" si="211"/>
        <v>43594</v>
      </c>
      <c r="K883" s="56" t="s">
        <v>18</v>
      </c>
      <c r="L883" s="56" t="s">
        <v>18</v>
      </c>
      <c r="M883" s="60" t="s">
        <v>4498</v>
      </c>
      <c r="N883" s="56" t="s">
        <v>4499</v>
      </c>
      <c r="O883" s="56" t="s">
        <v>172</v>
      </c>
      <c r="P883" s="56" t="s">
        <v>4500</v>
      </c>
      <c r="Q883" s="56" t="s">
        <v>17</v>
      </c>
      <c r="R883" s="57"/>
      <c r="S883" s="56" t="s">
        <v>108</v>
      </c>
      <c r="T883" s="56" t="s">
        <v>108</v>
      </c>
      <c r="U883" s="57"/>
      <c r="V883" s="62"/>
      <c r="W883" s="62">
        <v>0</v>
      </c>
      <c r="X883" s="57"/>
      <c r="Y883" s="56" t="s">
        <v>108</v>
      </c>
      <c r="Z883" s="56" t="s">
        <v>121</v>
      </c>
      <c r="AA883" s="57">
        <v>43577</v>
      </c>
      <c r="AB883" s="63" t="s">
        <v>244</v>
      </c>
      <c r="AC883" s="60" t="s">
        <v>4501</v>
      </c>
      <c r="AD883" s="65" t="s">
        <v>97</v>
      </c>
      <c r="AE883" s="56"/>
      <c r="AF883" s="61"/>
      <c r="AG883" s="61"/>
      <c r="AH883" s="67"/>
      <c r="AI883" s="68"/>
      <c r="AJ883" s="69">
        <f t="shared" si="1"/>
        <v>13</v>
      </c>
      <c r="AK883" s="70" t="str">
        <f t="shared" ref="AK883:AK890" si="212">IF(R883="","",SUM(R883+30))</f>
        <v/>
      </c>
      <c r="AL883" s="71" t="s">
        <v>17409</v>
      </c>
      <c r="AM883" s="71"/>
      <c r="AN883" s="70">
        <f t="shared" ref="AN883:AN888" si="213">IF(C883="","",SUM(C883+10))</f>
        <v>43574</v>
      </c>
      <c r="AO883" s="70"/>
      <c r="AP883" s="74">
        <f ca="1"/>
        <v>395</v>
      </c>
    </row>
    <row r="884" spans="1:42" ht="14.4">
      <c r="A884" s="55" t="s">
        <v>4502</v>
      </c>
      <c r="B884" s="56" t="s">
        <v>89</v>
      </c>
      <c r="C884" s="57">
        <v>43563</v>
      </c>
      <c r="D884" s="56" t="s">
        <v>90</v>
      </c>
      <c r="E884" s="56" t="s">
        <v>276</v>
      </c>
      <c r="F884" s="58" t="s">
        <v>214</v>
      </c>
      <c r="G884" s="58" t="s">
        <v>214</v>
      </c>
      <c r="H884" s="56" t="s">
        <v>276</v>
      </c>
      <c r="I884" s="57"/>
      <c r="J884" s="57">
        <v>43593</v>
      </c>
      <c r="K884" s="56" t="s">
        <v>18</v>
      </c>
      <c r="L884" s="56" t="s">
        <v>18</v>
      </c>
      <c r="M884" s="60" t="s">
        <v>4503</v>
      </c>
      <c r="N884" s="56"/>
      <c r="O884" s="56"/>
      <c r="P884" s="56"/>
      <c r="Q884" s="56" t="s">
        <v>96</v>
      </c>
      <c r="R884" s="57"/>
      <c r="S884" s="56" t="s">
        <v>108</v>
      </c>
      <c r="T884" s="56" t="s">
        <v>108</v>
      </c>
      <c r="U884" s="59"/>
      <c r="V884" s="77"/>
      <c r="W884" s="62"/>
      <c r="X884" s="59"/>
      <c r="Y884" s="61"/>
      <c r="Z884" s="56" t="s">
        <v>121</v>
      </c>
      <c r="AA884" s="57">
        <v>43567</v>
      </c>
      <c r="AB884" s="75"/>
      <c r="AC884" s="64" t="s">
        <v>4504</v>
      </c>
      <c r="AD884" s="65" t="s">
        <v>97</v>
      </c>
      <c r="AE884" s="56"/>
      <c r="AF884" s="61"/>
      <c r="AG884" s="61"/>
      <c r="AH884" s="67"/>
      <c r="AI884" s="68"/>
      <c r="AJ884" s="69">
        <f t="shared" si="1"/>
        <v>4</v>
      </c>
      <c r="AK884" s="70" t="str">
        <f t="shared" si="212"/>
        <v/>
      </c>
      <c r="AL884" s="71" t="s">
        <v>17409</v>
      </c>
      <c r="AM884" s="71"/>
      <c r="AN884" s="70">
        <f t="shared" si="213"/>
        <v>43573</v>
      </c>
      <c r="AO884" s="70"/>
      <c r="AP884" s="74">
        <f ca="1"/>
        <v>396</v>
      </c>
    </row>
    <row r="885" spans="1:42" ht="14.4">
      <c r="A885" s="55" t="s">
        <v>4505</v>
      </c>
      <c r="B885" s="56" t="s">
        <v>89</v>
      </c>
      <c r="C885" s="57">
        <v>43476</v>
      </c>
      <c r="D885" s="56" t="s">
        <v>90</v>
      </c>
      <c r="E885" s="56" t="s">
        <v>140</v>
      </c>
      <c r="F885" s="58" t="s">
        <v>106</v>
      </c>
      <c r="G885" s="58" t="s">
        <v>107</v>
      </c>
      <c r="H885" s="56" t="s">
        <v>140</v>
      </c>
      <c r="I885" s="57"/>
      <c r="J885" s="57">
        <f t="shared" ref="J885:J890" si="214">IF(C885="","",SUM(C885+30))</f>
        <v>43506</v>
      </c>
      <c r="K885" s="56" t="s">
        <v>18</v>
      </c>
      <c r="L885" s="56" t="s">
        <v>18</v>
      </c>
      <c r="M885" s="60" t="s">
        <v>4506</v>
      </c>
      <c r="N885" s="56" t="s">
        <v>4507</v>
      </c>
      <c r="O885" s="56" t="s">
        <v>172</v>
      </c>
      <c r="P885" s="56" t="s">
        <v>4508</v>
      </c>
      <c r="Q885" s="56" t="s">
        <v>17</v>
      </c>
      <c r="R885" s="57"/>
      <c r="S885" s="56" t="s">
        <v>108</v>
      </c>
      <c r="T885" s="56" t="s">
        <v>108</v>
      </c>
      <c r="U885" s="57"/>
      <c r="V885" s="62"/>
      <c r="W885" s="62">
        <v>0</v>
      </c>
      <c r="X885" s="57"/>
      <c r="Y885" s="56" t="s">
        <v>108</v>
      </c>
      <c r="Z885" s="56" t="s">
        <v>121</v>
      </c>
      <c r="AA885" s="57">
        <v>43476</v>
      </c>
      <c r="AB885" s="63" t="s">
        <v>127</v>
      </c>
      <c r="AC885" s="64" t="s">
        <v>4509</v>
      </c>
      <c r="AD885" s="65" t="s">
        <v>97</v>
      </c>
      <c r="AE885" s="65" t="s">
        <v>90</v>
      </c>
      <c r="AF885" s="66"/>
      <c r="AG885" s="66"/>
      <c r="AH885" s="67"/>
      <c r="AI885" s="68"/>
      <c r="AJ885" s="69">
        <f t="shared" si="1"/>
        <v>0</v>
      </c>
      <c r="AK885" s="70" t="str">
        <f t="shared" si="212"/>
        <v/>
      </c>
      <c r="AL885" s="71" t="s">
        <v>17409</v>
      </c>
      <c r="AM885" s="71"/>
      <c r="AN885" s="70">
        <f t="shared" si="213"/>
        <v>43486</v>
      </c>
      <c r="AO885" s="70"/>
      <c r="AP885" s="74">
        <f ca="1"/>
        <v>483</v>
      </c>
    </row>
    <row r="886" spans="1:42" ht="14.4">
      <c r="A886" s="55" t="s">
        <v>4510</v>
      </c>
      <c r="B886" s="56" t="s">
        <v>89</v>
      </c>
      <c r="C886" s="57">
        <v>43671</v>
      </c>
      <c r="D886" s="56" t="s">
        <v>119</v>
      </c>
      <c r="E886" s="56" t="s">
        <v>140</v>
      </c>
      <c r="F886" s="58" t="s">
        <v>106</v>
      </c>
      <c r="G886" s="58" t="s">
        <v>107</v>
      </c>
      <c r="H886" s="56" t="s">
        <v>140</v>
      </c>
      <c r="I886" s="57"/>
      <c r="J886" s="57">
        <f t="shared" si="214"/>
        <v>43701</v>
      </c>
      <c r="K886" s="56" t="s">
        <v>18</v>
      </c>
      <c r="L886" s="56" t="s">
        <v>18</v>
      </c>
      <c r="M886" s="60" t="s">
        <v>4511</v>
      </c>
      <c r="N886" s="56" t="s">
        <v>4512</v>
      </c>
      <c r="O886" s="56" t="s">
        <v>37</v>
      </c>
      <c r="P886" s="56" t="s">
        <v>4513</v>
      </c>
      <c r="Q886" s="56" t="s">
        <v>133</v>
      </c>
      <c r="R886" s="57"/>
      <c r="S886" s="56" t="s">
        <v>108</v>
      </c>
      <c r="T886" s="56" t="s">
        <v>108</v>
      </c>
      <c r="U886" s="57"/>
      <c r="V886" s="62"/>
      <c r="W886" s="62">
        <v>0</v>
      </c>
      <c r="X886" s="57"/>
      <c r="Y886" s="56" t="s">
        <v>108</v>
      </c>
      <c r="Z886" s="56" t="s">
        <v>121</v>
      </c>
      <c r="AA886" s="57">
        <v>43671</v>
      </c>
      <c r="AB886" s="63" t="s">
        <v>163</v>
      </c>
      <c r="AC886" s="64" t="s">
        <v>4514</v>
      </c>
      <c r="AD886" s="65" t="s">
        <v>97</v>
      </c>
      <c r="AE886" s="56" t="s">
        <v>131</v>
      </c>
      <c r="AF886" s="61"/>
      <c r="AG886" s="61"/>
      <c r="AH886" s="67"/>
      <c r="AI886" s="68"/>
      <c r="AJ886" s="69">
        <f t="shared" si="1"/>
        <v>0</v>
      </c>
      <c r="AK886" s="70" t="str">
        <f t="shared" si="212"/>
        <v/>
      </c>
      <c r="AL886" s="71" t="s">
        <v>17409</v>
      </c>
      <c r="AM886" s="71"/>
      <c r="AN886" s="70">
        <f t="shared" si="213"/>
        <v>43681</v>
      </c>
      <c r="AO886" s="70"/>
      <c r="AP886" s="74">
        <f ca="1"/>
        <v>288</v>
      </c>
    </row>
    <row r="887" spans="1:42" ht="14.4">
      <c r="A887" s="55" t="s">
        <v>4515</v>
      </c>
      <c r="B887" s="56" t="s">
        <v>89</v>
      </c>
      <c r="C887" s="57">
        <v>43699</v>
      </c>
      <c r="D887" s="56" t="s">
        <v>90</v>
      </c>
      <c r="E887" s="56" t="s">
        <v>129</v>
      </c>
      <c r="F887" s="58" t="s">
        <v>106</v>
      </c>
      <c r="G887" s="58" t="s">
        <v>107</v>
      </c>
      <c r="H887" s="56" t="s">
        <v>129</v>
      </c>
      <c r="I887" s="57"/>
      <c r="J887" s="57">
        <f t="shared" si="214"/>
        <v>43729</v>
      </c>
      <c r="K887" s="56" t="s">
        <v>18</v>
      </c>
      <c r="L887" s="56" t="s">
        <v>18</v>
      </c>
      <c r="M887" s="60" t="s">
        <v>4516</v>
      </c>
      <c r="N887" s="56"/>
      <c r="O887" s="56" t="s">
        <v>22</v>
      </c>
      <c r="P887" s="56" t="s">
        <v>4517</v>
      </c>
      <c r="Q887" s="56" t="s">
        <v>288</v>
      </c>
      <c r="R887" s="57"/>
      <c r="S887" s="56" t="s">
        <v>108</v>
      </c>
      <c r="T887" s="56" t="s">
        <v>108</v>
      </c>
      <c r="U887" s="57"/>
      <c r="V887" s="62"/>
      <c r="W887" s="62"/>
      <c r="X887" s="57"/>
      <c r="Y887" s="56" t="s">
        <v>108</v>
      </c>
      <c r="Z887" s="56" t="s">
        <v>121</v>
      </c>
      <c r="AA887" s="57">
        <v>43705</v>
      </c>
      <c r="AB887" s="63" t="s">
        <v>124</v>
      </c>
      <c r="AC887" s="60" t="s">
        <v>4518</v>
      </c>
      <c r="AD887" s="65" t="s">
        <v>97</v>
      </c>
      <c r="AE887" s="56" t="s">
        <v>90</v>
      </c>
      <c r="AF887" s="61"/>
      <c r="AG887" s="61"/>
      <c r="AH887" s="67"/>
      <c r="AI887" s="68"/>
      <c r="AJ887" s="69">
        <f t="shared" si="1"/>
        <v>6</v>
      </c>
      <c r="AK887" s="70" t="str">
        <f t="shared" si="212"/>
        <v/>
      </c>
      <c r="AL887" s="71" t="s">
        <v>17409</v>
      </c>
      <c r="AM887" s="71"/>
      <c r="AN887" s="70">
        <f t="shared" si="213"/>
        <v>43709</v>
      </c>
      <c r="AO887" s="70"/>
      <c r="AP887" s="74">
        <f ca="1"/>
        <v>260</v>
      </c>
    </row>
    <row r="888" spans="1:42" ht="14.4">
      <c r="A888" s="55" t="s">
        <v>4519</v>
      </c>
      <c r="B888" s="56" t="s">
        <v>89</v>
      </c>
      <c r="C888" s="57">
        <v>43623</v>
      </c>
      <c r="D888" s="56" t="s">
        <v>2397</v>
      </c>
      <c r="E888" s="56" t="s">
        <v>12</v>
      </c>
      <c r="F888" s="58" t="s">
        <v>106</v>
      </c>
      <c r="G888" s="58" t="s">
        <v>107</v>
      </c>
      <c r="H888" s="56" t="s">
        <v>12</v>
      </c>
      <c r="I888" s="57"/>
      <c r="J888" s="57">
        <f t="shared" si="214"/>
        <v>43653</v>
      </c>
      <c r="K888" s="56" t="s">
        <v>18</v>
      </c>
      <c r="L888" s="56" t="s">
        <v>18</v>
      </c>
      <c r="M888" s="60" t="s">
        <v>4520</v>
      </c>
      <c r="N888" s="56" t="s">
        <v>4521</v>
      </c>
      <c r="O888" s="56" t="s">
        <v>37</v>
      </c>
      <c r="P888" s="56" t="s">
        <v>4522</v>
      </c>
      <c r="Q888" s="56" t="s">
        <v>28</v>
      </c>
      <c r="R888" s="57"/>
      <c r="S888" s="56"/>
      <c r="T888" s="56"/>
      <c r="U888" s="57"/>
      <c r="V888" s="62"/>
      <c r="W888" s="62"/>
      <c r="X888" s="57"/>
      <c r="Y888" s="56"/>
      <c r="Z888" s="56" t="s">
        <v>121</v>
      </c>
      <c r="AA888" s="57">
        <v>43623</v>
      </c>
      <c r="AB888" s="63"/>
      <c r="AC888" s="64"/>
      <c r="AD888" s="65" t="s">
        <v>97</v>
      </c>
      <c r="AE888" s="56" t="s">
        <v>111</v>
      </c>
      <c r="AF888" s="61"/>
      <c r="AG888" s="61"/>
      <c r="AH888" s="67"/>
      <c r="AI888" s="68"/>
      <c r="AJ888" s="69">
        <f t="shared" si="1"/>
        <v>0</v>
      </c>
      <c r="AK888" s="70" t="str">
        <f t="shared" si="212"/>
        <v/>
      </c>
      <c r="AL888" s="71" t="s">
        <v>17409</v>
      </c>
      <c r="AM888" s="71"/>
      <c r="AN888" s="70">
        <f t="shared" si="213"/>
        <v>43633</v>
      </c>
      <c r="AO888" s="70"/>
      <c r="AP888" s="74">
        <f ca="1"/>
        <v>336</v>
      </c>
    </row>
    <row r="889" spans="1:42" ht="14.4">
      <c r="A889" s="55" t="s">
        <v>4523</v>
      </c>
      <c r="B889" s="56" t="s">
        <v>89</v>
      </c>
      <c r="C889" s="57">
        <v>43754</v>
      </c>
      <c r="D889" s="56" t="s">
        <v>229</v>
      </c>
      <c r="E889" s="56" t="s">
        <v>297</v>
      </c>
      <c r="F889" s="58" t="s">
        <v>106</v>
      </c>
      <c r="G889" s="58" t="s">
        <v>107</v>
      </c>
      <c r="H889" s="56" t="s">
        <v>140</v>
      </c>
      <c r="I889" s="59"/>
      <c r="J889" s="59">
        <f t="shared" si="214"/>
        <v>43784</v>
      </c>
      <c r="K889" s="56" t="s">
        <v>18</v>
      </c>
      <c r="L889" s="56" t="s">
        <v>18</v>
      </c>
      <c r="M889" s="60" t="s">
        <v>4524</v>
      </c>
      <c r="N889" s="56" t="s">
        <v>4524</v>
      </c>
      <c r="O889" s="56" t="s">
        <v>22</v>
      </c>
      <c r="P889" s="56" t="s">
        <v>4525</v>
      </c>
      <c r="Q889" s="56" t="s">
        <v>28</v>
      </c>
      <c r="R889" s="59"/>
      <c r="S889" s="56" t="s">
        <v>108</v>
      </c>
      <c r="T889" s="56" t="s">
        <v>108</v>
      </c>
      <c r="U889" s="57"/>
      <c r="V889" s="77"/>
      <c r="W889" s="62" t="s">
        <v>146</v>
      </c>
      <c r="X889" s="59"/>
      <c r="Y889" s="56" t="s">
        <v>108</v>
      </c>
      <c r="Z889" s="56" t="s">
        <v>121</v>
      </c>
      <c r="AA889" s="57">
        <v>43760</v>
      </c>
      <c r="AB889" s="63" t="s">
        <v>389</v>
      </c>
      <c r="AC889" s="64" t="s">
        <v>4526</v>
      </c>
      <c r="AD889" s="65" t="s">
        <v>97</v>
      </c>
      <c r="AE889" s="56" t="s">
        <v>90</v>
      </c>
      <c r="AF889" s="61"/>
      <c r="AG889" s="61"/>
      <c r="AH889" s="67"/>
      <c r="AI889" s="68"/>
      <c r="AJ889" s="69">
        <f t="shared" si="1"/>
        <v>6</v>
      </c>
      <c r="AK889" s="70" t="str">
        <f t="shared" si="212"/>
        <v/>
      </c>
      <c r="AL889" s="71"/>
      <c r="AM889" s="71"/>
      <c r="AN889" s="70"/>
      <c r="AO889" s="70"/>
      <c r="AP889" s="74">
        <f ca="1"/>
        <v>205</v>
      </c>
    </row>
    <row r="890" spans="1:42" ht="14.4">
      <c r="A890" s="55" t="s">
        <v>4527</v>
      </c>
      <c r="B890" s="56" t="s">
        <v>89</v>
      </c>
      <c r="C890" s="57">
        <v>43494</v>
      </c>
      <c r="D890" s="56" t="s">
        <v>90</v>
      </c>
      <c r="E890" s="56" t="s">
        <v>32</v>
      </c>
      <c r="F890" s="58" t="s">
        <v>106</v>
      </c>
      <c r="G890" s="58" t="s">
        <v>177</v>
      </c>
      <c r="H890" s="56" t="s">
        <v>276</v>
      </c>
      <c r="I890" s="57"/>
      <c r="J890" s="57">
        <f t="shared" si="214"/>
        <v>43524</v>
      </c>
      <c r="K890" s="56"/>
      <c r="L890" s="56"/>
      <c r="M890" s="60" t="s">
        <v>4528</v>
      </c>
      <c r="N890" s="61"/>
      <c r="O890" s="61"/>
      <c r="P890" s="61"/>
      <c r="Q890" s="56"/>
      <c r="R890" s="57"/>
      <c r="S890" s="56"/>
      <c r="T890" s="56"/>
      <c r="U890" s="57"/>
      <c r="V890" s="62"/>
      <c r="W890" s="62" t="s">
        <v>108</v>
      </c>
      <c r="X890" s="57"/>
      <c r="Y890" s="61"/>
      <c r="Z890" s="56" t="s">
        <v>123</v>
      </c>
      <c r="AA890" s="57">
        <v>43495</v>
      </c>
      <c r="AB890" s="75"/>
      <c r="AC890" s="64" t="s">
        <v>4529</v>
      </c>
      <c r="AD890" s="65" t="s">
        <v>224</v>
      </c>
      <c r="AE890" s="65"/>
      <c r="AF890" s="66"/>
      <c r="AG890" s="66"/>
      <c r="AH890" s="67"/>
      <c r="AI890" s="68"/>
      <c r="AJ890" s="69">
        <f t="shared" si="1"/>
        <v>1</v>
      </c>
      <c r="AK890" s="70" t="str">
        <f t="shared" si="212"/>
        <v/>
      </c>
      <c r="AL890" s="71" t="s">
        <v>17409</v>
      </c>
      <c r="AM890" s="71"/>
      <c r="AN890" s="70">
        <f>IF(C890="","",SUM(C890+10))</f>
        <v>43504</v>
      </c>
      <c r="AO890" s="70"/>
      <c r="AP890" s="74">
        <f ca="1"/>
        <v>465</v>
      </c>
    </row>
    <row r="891" spans="1:42" ht="14.4">
      <c r="A891" s="55" t="s">
        <v>4531</v>
      </c>
      <c r="B891" s="56" t="s">
        <v>89</v>
      </c>
      <c r="C891" s="57">
        <v>43781</v>
      </c>
      <c r="D891" s="56" t="s">
        <v>90</v>
      </c>
      <c r="E891" s="56" t="s">
        <v>135</v>
      </c>
      <c r="F891" s="58" t="s">
        <v>214</v>
      </c>
      <c r="G891" s="58" t="s">
        <v>136</v>
      </c>
      <c r="H891" s="56" t="s">
        <v>135</v>
      </c>
      <c r="I891" s="59"/>
      <c r="J891" s="57">
        <v>43811</v>
      </c>
      <c r="K891" s="56" t="s">
        <v>18</v>
      </c>
      <c r="L891" s="56" t="s">
        <v>18</v>
      </c>
      <c r="M891" s="60" t="s">
        <v>4535</v>
      </c>
      <c r="N891" s="56" t="s">
        <v>4535</v>
      </c>
      <c r="O891" s="56" t="s">
        <v>137</v>
      </c>
      <c r="P891" s="56" t="s">
        <v>4537</v>
      </c>
      <c r="Q891" s="56" t="s">
        <v>96</v>
      </c>
      <c r="R891" s="59"/>
      <c r="S891" s="56" t="s">
        <v>18</v>
      </c>
      <c r="T891" s="56" t="s">
        <v>108</v>
      </c>
      <c r="U891" s="57"/>
      <c r="V891" s="77"/>
      <c r="W891" s="62" t="s">
        <v>108</v>
      </c>
      <c r="X891" s="59"/>
      <c r="Y891" s="56" t="s">
        <v>108</v>
      </c>
      <c r="Z891" s="56" t="s">
        <v>121</v>
      </c>
      <c r="AA891" s="57">
        <v>43782</v>
      </c>
      <c r="AB891" s="75"/>
      <c r="AC891" s="64" t="s">
        <v>4539</v>
      </c>
      <c r="AD891" s="56" t="s">
        <v>97</v>
      </c>
      <c r="AE891" s="56" t="s">
        <v>90</v>
      </c>
      <c r="AF891" s="61"/>
      <c r="AG891" s="56" t="s">
        <v>18</v>
      </c>
      <c r="AH891" s="67"/>
      <c r="AI891" s="68"/>
      <c r="AJ891" s="69">
        <f t="shared" si="1"/>
        <v>1</v>
      </c>
      <c r="AK891" s="70"/>
      <c r="AL891" s="71"/>
      <c r="AM891" s="71"/>
      <c r="AN891" s="70"/>
      <c r="AO891" s="70"/>
      <c r="AP891" s="74">
        <f ca="1"/>
        <v>178</v>
      </c>
    </row>
    <row r="892" spans="1:42" ht="14.4">
      <c r="A892" s="55" t="s">
        <v>4541</v>
      </c>
      <c r="B892" s="56" t="s">
        <v>89</v>
      </c>
      <c r="C892" s="57">
        <v>43663</v>
      </c>
      <c r="D892" s="56" t="s">
        <v>90</v>
      </c>
      <c r="E892" s="56" t="s">
        <v>12</v>
      </c>
      <c r="F892" s="58" t="s">
        <v>106</v>
      </c>
      <c r="G892" s="58" t="s">
        <v>107</v>
      </c>
      <c r="H892" s="56" t="s">
        <v>12</v>
      </c>
      <c r="I892" s="57"/>
      <c r="J892" s="57">
        <f t="shared" ref="J892:J955" si="215">IF(C892="","",SUM(C892+30))</f>
        <v>43693</v>
      </c>
      <c r="K892" s="56" t="s">
        <v>18</v>
      </c>
      <c r="L892" s="56" t="s">
        <v>18</v>
      </c>
      <c r="M892" s="60" t="s">
        <v>4544</v>
      </c>
      <c r="N892" s="56" t="s">
        <v>4545</v>
      </c>
      <c r="O892" s="56" t="s">
        <v>33</v>
      </c>
      <c r="P892" s="56" t="s">
        <v>4547</v>
      </c>
      <c r="Q892" s="56" t="s">
        <v>17</v>
      </c>
      <c r="R892" s="57"/>
      <c r="S892" s="56"/>
      <c r="T892" s="56"/>
      <c r="U892" s="59"/>
      <c r="V892" s="77"/>
      <c r="W892" s="77"/>
      <c r="X892" s="59"/>
      <c r="Y892" s="56" t="s">
        <v>292</v>
      </c>
      <c r="Z892" s="56" t="s">
        <v>123</v>
      </c>
      <c r="AA892" s="57">
        <v>43669</v>
      </c>
      <c r="AB892" s="75"/>
      <c r="AC892" s="64"/>
      <c r="AD892" s="56" t="s">
        <v>294</v>
      </c>
      <c r="AE892" s="56" t="s">
        <v>90</v>
      </c>
      <c r="AF892" s="61"/>
      <c r="AG892" s="61"/>
      <c r="AH892" s="67"/>
      <c r="AI892" s="68"/>
      <c r="AJ892" s="69">
        <f t="shared" si="1"/>
        <v>6</v>
      </c>
      <c r="AK892" s="70" t="str">
        <f t="shared" ref="AK892:AK896" si="216">IF(R892="","",SUM(R892+30))</f>
        <v/>
      </c>
      <c r="AL892" s="71" t="s">
        <v>17409</v>
      </c>
      <c r="AM892" s="71"/>
      <c r="AN892" s="70">
        <f t="shared" ref="AN892:AN896" si="217">IF(C892="","",SUM(C892+10))</f>
        <v>43673</v>
      </c>
      <c r="AO892" s="70"/>
      <c r="AP892" s="74">
        <f ca="1"/>
        <v>296</v>
      </c>
    </row>
    <row r="893" spans="1:42" ht="14.4">
      <c r="A893" s="55" t="s">
        <v>4555</v>
      </c>
      <c r="B893" s="56" t="s">
        <v>89</v>
      </c>
      <c r="C893" s="57">
        <v>43696</v>
      </c>
      <c r="D893" s="56" t="s">
        <v>119</v>
      </c>
      <c r="E893" s="56" t="s">
        <v>129</v>
      </c>
      <c r="F893" s="58" t="s">
        <v>106</v>
      </c>
      <c r="G893" s="58" t="s">
        <v>107</v>
      </c>
      <c r="H893" s="56" t="s">
        <v>129</v>
      </c>
      <c r="I893" s="59"/>
      <c r="J893" s="59">
        <f t="shared" si="215"/>
        <v>43726</v>
      </c>
      <c r="K893" s="56" t="s">
        <v>18</v>
      </c>
      <c r="L893" s="56" t="s">
        <v>14</v>
      </c>
      <c r="M893" s="60" t="s">
        <v>4557</v>
      </c>
      <c r="N893" s="56" t="s">
        <v>4558</v>
      </c>
      <c r="O893" s="61"/>
      <c r="P893" s="56" t="s">
        <v>108</v>
      </c>
      <c r="Q893" s="56" t="s">
        <v>130</v>
      </c>
      <c r="R893" s="59"/>
      <c r="S893" s="56" t="s">
        <v>108</v>
      </c>
      <c r="T893" s="56" t="s">
        <v>108</v>
      </c>
      <c r="U893" s="59"/>
      <c r="V893" s="77"/>
      <c r="W893" s="62" t="s">
        <v>108</v>
      </c>
      <c r="X893" s="59"/>
      <c r="Y893" s="56" t="s">
        <v>108</v>
      </c>
      <c r="Z893" s="56" t="s">
        <v>123</v>
      </c>
      <c r="AA893" s="57">
        <v>43697</v>
      </c>
      <c r="AB893" s="63" t="s">
        <v>124</v>
      </c>
      <c r="AC893" s="64" t="s">
        <v>537</v>
      </c>
      <c r="AD893" s="56" t="s">
        <v>118</v>
      </c>
      <c r="AE893" s="56" t="s">
        <v>119</v>
      </c>
      <c r="AF893" s="61"/>
      <c r="AG893" s="61"/>
      <c r="AH893" s="67"/>
      <c r="AI893" s="68"/>
      <c r="AJ893" s="69">
        <f t="shared" si="1"/>
        <v>1</v>
      </c>
      <c r="AK893" s="70" t="str">
        <f t="shared" si="216"/>
        <v/>
      </c>
      <c r="AL893" s="71" t="s">
        <v>17409</v>
      </c>
      <c r="AM893" s="71"/>
      <c r="AN893" s="70">
        <f t="shared" si="217"/>
        <v>43706</v>
      </c>
      <c r="AO893" s="70"/>
      <c r="AP893" s="74">
        <f ca="1"/>
        <v>263</v>
      </c>
    </row>
    <row r="894" spans="1:42" ht="14.4">
      <c r="A894" s="55" t="s">
        <v>4564</v>
      </c>
      <c r="B894" s="56" t="s">
        <v>89</v>
      </c>
      <c r="C894" s="57">
        <v>43605</v>
      </c>
      <c r="D894" s="56" t="s">
        <v>90</v>
      </c>
      <c r="E894" s="56" t="s">
        <v>140</v>
      </c>
      <c r="F894" s="58" t="s">
        <v>106</v>
      </c>
      <c r="G894" s="58" t="s">
        <v>107</v>
      </c>
      <c r="H894" s="56" t="s">
        <v>140</v>
      </c>
      <c r="I894" s="57"/>
      <c r="J894" s="57">
        <f t="shared" si="215"/>
        <v>43635</v>
      </c>
      <c r="K894" s="56" t="s">
        <v>18</v>
      </c>
      <c r="L894" s="56" t="s">
        <v>18</v>
      </c>
      <c r="M894" s="60" t="s">
        <v>4566</v>
      </c>
      <c r="N894" s="56" t="s">
        <v>4567</v>
      </c>
      <c r="O894" s="56" t="s">
        <v>33</v>
      </c>
      <c r="P894" s="56" t="s">
        <v>4568</v>
      </c>
      <c r="Q894" s="56" t="s">
        <v>96</v>
      </c>
      <c r="R894" s="57"/>
      <c r="S894" s="56" t="s">
        <v>108</v>
      </c>
      <c r="T894" s="56" t="s">
        <v>108</v>
      </c>
      <c r="U894" s="57"/>
      <c r="V894" s="62"/>
      <c r="W894" s="62">
        <v>0</v>
      </c>
      <c r="X894" s="57"/>
      <c r="Y894" s="56" t="s">
        <v>108</v>
      </c>
      <c r="Z894" s="56" t="s">
        <v>121</v>
      </c>
      <c r="AA894" s="57">
        <v>43605</v>
      </c>
      <c r="AB894" s="63" t="s">
        <v>155</v>
      </c>
      <c r="AC894" s="64" t="s">
        <v>4570</v>
      </c>
      <c r="AD894" s="65" t="s">
        <v>97</v>
      </c>
      <c r="AE894" s="56" t="s">
        <v>90</v>
      </c>
      <c r="AF894" s="61"/>
      <c r="AG894" s="61"/>
      <c r="AH894" s="67"/>
      <c r="AI894" s="68"/>
      <c r="AJ894" s="69">
        <f t="shared" si="1"/>
        <v>0</v>
      </c>
      <c r="AK894" s="70" t="str">
        <f t="shared" si="216"/>
        <v/>
      </c>
      <c r="AL894" s="71" t="s">
        <v>17409</v>
      </c>
      <c r="AM894" s="71"/>
      <c r="AN894" s="70">
        <f t="shared" si="217"/>
        <v>43615</v>
      </c>
      <c r="AO894" s="70"/>
      <c r="AP894" s="74">
        <f ca="1"/>
        <v>354</v>
      </c>
    </row>
    <row r="895" spans="1:42" ht="14.4">
      <c r="A895" s="55" t="s">
        <v>4571</v>
      </c>
      <c r="B895" s="56" t="s">
        <v>89</v>
      </c>
      <c r="C895" s="57">
        <v>43644</v>
      </c>
      <c r="D895" s="56" t="s">
        <v>131</v>
      </c>
      <c r="E895" s="56" t="s">
        <v>129</v>
      </c>
      <c r="F895" s="58" t="s">
        <v>106</v>
      </c>
      <c r="G895" s="58" t="s">
        <v>107</v>
      </c>
      <c r="H895" s="56" t="s">
        <v>129</v>
      </c>
      <c r="I895" s="59"/>
      <c r="J895" s="59">
        <f t="shared" si="215"/>
        <v>43674</v>
      </c>
      <c r="K895" s="56" t="s">
        <v>18</v>
      </c>
      <c r="L895" s="56" t="s">
        <v>14</v>
      </c>
      <c r="M895" s="60" t="s">
        <v>4573</v>
      </c>
      <c r="N895" s="56" t="s">
        <v>4574</v>
      </c>
      <c r="O895" s="56"/>
      <c r="P895" s="56" t="s">
        <v>108</v>
      </c>
      <c r="Q895" s="56" t="s">
        <v>96</v>
      </c>
      <c r="R895" s="59"/>
      <c r="S895" s="56" t="s">
        <v>108</v>
      </c>
      <c r="T895" s="56" t="s">
        <v>108</v>
      </c>
      <c r="U895" s="59"/>
      <c r="V895" s="77"/>
      <c r="W895" s="62" t="s">
        <v>108</v>
      </c>
      <c r="X895" s="59"/>
      <c r="Y895" s="56" t="s">
        <v>108</v>
      </c>
      <c r="Z895" s="56" t="s">
        <v>123</v>
      </c>
      <c r="AA895" s="57">
        <v>43644</v>
      </c>
      <c r="AB895" s="63" t="s">
        <v>484</v>
      </c>
      <c r="AC895" s="64" t="s">
        <v>4576</v>
      </c>
      <c r="AD895" s="56" t="s">
        <v>224</v>
      </c>
      <c r="AE895" s="56" t="s">
        <v>131</v>
      </c>
      <c r="AF895" s="61"/>
      <c r="AG895" s="61"/>
      <c r="AH895" s="67"/>
      <c r="AI895" s="68"/>
      <c r="AJ895" s="69">
        <f t="shared" si="1"/>
        <v>0</v>
      </c>
      <c r="AK895" s="70" t="str">
        <f t="shared" si="216"/>
        <v/>
      </c>
      <c r="AL895" s="71" t="s">
        <v>17409</v>
      </c>
      <c r="AM895" s="71"/>
      <c r="AN895" s="70">
        <f t="shared" si="217"/>
        <v>43654</v>
      </c>
      <c r="AO895" s="70"/>
      <c r="AP895" s="74">
        <f ca="1"/>
        <v>315</v>
      </c>
    </row>
    <row r="896" spans="1:42" ht="14.4">
      <c r="A896" s="55" t="s">
        <v>4578</v>
      </c>
      <c r="B896" s="56" t="s">
        <v>89</v>
      </c>
      <c r="C896" s="57">
        <v>43665</v>
      </c>
      <c r="D896" s="56" t="s">
        <v>131</v>
      </c>
      <c r="E896" s="56" t="s">
        <v>129</v>
      </c>
      <c r="F896" s="58" t="s">
        <v>106</v>
      </c>
      <c r="G896" s="58" t="s">
        <v>107</v>
      </c>
      <c r="H896" s="56" t="s">
        <v>129</v>
      </c>
      <c r="I896" s="57"/>
      <c r="J896" s="57">
        <f t="shared" si="215"/>
        <v>43695</v>
      </c>
      <c r="K896" s="56" t="s">
        <v>18</v>
      </c>
      <c r="L896" s="56" t="s">
        <v>14</v>
      </c>
      <c r="M896" s="60" t="s">
        <v>4580</v>
      </c>
      <c r="N896" s="56" t="s">
        <v>4581</v>
      </c>
      <c r="O896" s="56"/>
      <c r="P896" s="56" t="s">
        <v>3225</v>
      </c>
      <c r="Q896" s="56" t="s">
        <v>130</v>
      </c>
      <c r="R896" s="57"/>
      <c r="S896" s="56" t="s">
        <v>108</v>
      </c>
      <c r="T896" s="56" t="s">
        <v>108</v>
      </c>
      <c r="U896" s="57"/>
      <c r="V896" s="62"/>
      <c r="W896" s="62" t="s">
        <v>108</v>
      </c>
      <c r="X896" s="57"/>
      <c r="Y896" s="56" t="s">
        <v>108</v>
      </c>
      <c r="Z896" s="56" t="s">
        <v>123</v>
      </c>
      <c r="AA896" s="57">
        <v>43668</v>
      </c>
      <c r="AB896" s="63" t="s">
        <v>163</v>
      </c>
      <c r="AC896" s="64" t="s">
        <v>4586</v>
      </c>
      <c r="AD896" s="56" t="s">
        <v>224</v>
      </c>
      <c r="AE896" s="56" t="s">
        <v>131</v>
      </c>
      <c r="AF896" s="61"/>
      <c r="AG896" s="61"/>
      <c r="AH896" s="67"/>
      <c r="AI896" s="68"/>
      <c r="AJ896" s="69">
        <f t="shared" si="1"/>
        <v>3</v>
      </c>
      <c r="AK896" s="70" t="str">
        <f t="shared" si="216"/>
        <v/>
      </c>
      <c r="AL896" s="71" t="s">
        <v>17409</v>
      </c>
      <c r="AM896" s="71"/>
      <c r="AN896" s="70">
        <f t="shared" si="217"/>
        <v>43675</v>
      </c>
      <c r="AO896" s="70"/>
      <c r="AP896" s="74">
        <f ca="1"/>
        <v>294</v>
      </c>
    </row>
    <row r="897" spans="1:42" ht="14.4">
      <c r="A897" s="55" t="s">
        <v>4588</v>
      </c>
      <c r="B897" s="56" t="s">
        <v>89</v>
      </c>
      <c r="C897" s="57">
        <v>43752</v>
      </c>
      <c r="D897" s="56" t="s">
        <v>131</v>
      </c>
      <c r="E897" s="56" t="s">
        <v>297</v>
      </c>
      <c r="F897" s="58" t="s">
        <v>106</v>
      </c>
      <c r="G897" s="58" t="s">
        <v>107</v>
      </c>
      <c r="H897" s="56" t="s">
        <v>140</v>
      </c>
      <c r="I897" s="59"/>
      <c r="J897" s="59">
        <f t="shared" si="215"/>
        <v>43782</v>
      </c>
      <c r="K897" s="56" t="s">
        <v>18</v>
      </c>
      <c r="L897" s="56" t="s">
        <v>14</v>
      </c>
      <c r="M897" s="60" t="s">
        <v>3874</v>
      </c>
      <c r="N897" s="56" t="s">
        <v>4590</v>
      </c>
      <c r="O897" s="56"/>
      <c r="P897" s="56" t="s">
        <v>108</v>
      </c>
      <c r="Q897" s="56"/>
      <c r="R897" s="59"/>
      <c r="S897" s="56" t="s">
        <v>108</v>
      </c>
      <c r="T897" s="56" t="s">
        <v>108</v>
      </c>
      <c r="U897" s="57"/>
      <c r="V897" s="77"/>
      <c r="W897" s="62" t="s">
        <v>108</v>
      </c>
      <c r="X897" s="59"/>
      <c r="Y897" s="56" t="s">
        <v>108</v>
      </c>
      <c r="Z897" s="56" t="s">
        <v>108</v>
      </c>
      <c r="AA897" s="57">
        <v>43754</v>
      </c>
      <c r="AB897" s="75"/>
      <c r="AC897" s="64" t="s">
        <v>4593</v>
      </c>
      <c r="AD897" s="56" t="s">
        <v>612</v>
      </c>
      <c r="AE897" s="56"/>
      <c r="AF897" s="61"/>
      <c r="AG897" s="61"/>
      <c r="AH897" s="67"/>
      <c r="AI897" s="68"/>
      <c r="AJ897" s="69">
        <f t="shared" si="1"/>
        <v>2</v>
      </c>
      <c r="AK897" s="70"/>
      <c r="AL897" s="71"/>
      <c r="AM897" s="71"/>
      <c r="AN897" s="70"/>
      <c r="AO897" s="70"/>
      <c r="AP897" s="74">
        <f ca="1"/>
        <v>207</v>
      </c>
    </row>
    <row r="898" spans="1:42" ht="14.4">
      <c r="A898" s="55" t="s">
        <v>4594</v>
      </c>
      <c r="B898" s="56" t="s">
        <v>89</v>
      </c>
      <c r="C898" s="57">
        <v>43706</v>
      </c>
      <c r="D898" s="56" t="s">
        <v>131</v>
      </c>
      <c r="E898" s="56" t="s">
        <v>140</v>
      </c>
      <c r="F898" s="58" t="s">
        <v>106</v>
      </c>
      <c r="G898" s="58" t="s">
        <v>107</v>
      </c>
      <c r="H898" s="56" t="s">
        <v>140</v>
      </c>
      <c r="I898" s="57"/>
      <c r="J898" s="57">
        <f t="shared" si="215"/>
        <v>43736</v>
      </c>
      <c r="K898" s="56" t="s">
        <v>18</v>
      </c>
      <c r="L898" s="56" t="s">
        <v>14</v>
      </c>
      <c r="M898" s="60" t="s">
        <v>4598</v>
      </c>
      <c r="N898" s="56" t="s">
        <v>4599</v>
      </c>
      <c r="O898" s="56" t="s">
        <v>33</v>
      </c>
      <c r="P898" s="56">
        <v>101693</v>
      </c>
      <c r="Q898" s="56" t="s">
        <v>237</v>
      </c>
      <c r="R898" s="57"/>
      <c r="S898" s="56" t="s">
        <v>108</v>
      </c>
      <c r="T898" s="56" t="s">
        <v>108</v>
      </c>
      <c r="U898" s="57"/>
      <c r="V898" s="62"/>
      <c r="W898" s="62">
        <v>0</v>
      </c>
      <c r="X898" s="57"/>
      <c r="Y898" s="56" t="s">
        <v>108</v>
      </c>
      <c r="Z898" s="56" t="s">
        <v>108</v>
      </c>
      <c r="AA898" s="57">
        <v>43706</v>
      </c>
      <c r="AB898" s="63" t="s">
        <v>124</v>
      </c>
      <c r="AC898" s="64" t="s">
        <v>4601</v>
      </c>
      <c r="AD898" s="56" t="s">
        <v>224</v>
      </c>
      <c r="AE898" s="56"/>
      <c r="AF898" s="61"/>
      <c r="AG898" s="61"/>
      <c r="AH898" s="67"/>
      <c r="AI898" s="68"/>
      <c r="AJ898" s="69">
        <f t="shared" si="1"/>
        <v>0</v>
      </c>
      <c r="AK898" s="70" t="str">
        <f>IF(R898="","",SUM(R898+30))</f>
        <v/>
      </c>
      <c r="AL898" s="71" t="s">
        <v>17409</v>
      </c>
      <c r="AM898" s="71"/>
      <c r="AN898" s="70">
        <f>IF(C898="","",SUM(C898+10))</f>
        <v>43716</v>
      </c>
      <c r="AO898" s="70"/>
      <c r="AP898" s="74">
        <f ca="1"/>
        <v>253</v>
      </c>
    </row>
    <row r="899" spans="1:42" ht="14.4">
      <c r="A899" s="55" t="s">
        <v>4642</v>
      </c>
      <c r="B899" s="56" t="s">
        <v>89</v>
      </c>
      <c r="C899" s="57">
        <v>43800</v>
      </c>
      <c r="D899" s="56" t="s">
        <v>131</v>
      </c>
      <c r="E899" s="56" t="s">
        <v>140</v>
      </c>
      <c r="F899" s="58" t="s">
        <v>106</v>
      </c>
      <c r="G899" s="58" t="s">
        <v>107</v>
      </c>
      <c r="H899" s="56" t="s">
        <v>140</v>
      </c>
      <c r="I899" s="59"/>
      <c r="J899" s="59">
        <f t="shared" si="215"/>
        <v>43830</v>
      </c>
      <c r="K899" s="56" t="s">
        <v>18</v>
      </c>
      <c r="L899" s="56" t="s">
        <v>14</v>
      </c>
      <c r="M899" s="60" t="s">
        <v>4643</v>
      </c>
      <c r="N899" s="56" t="s">
        <v>4644</v>
      </c>
      <c r="O899" s="56"/>
      <c r="P899" s="56" t="s">
        <v>108</v>
      </c>
      <c r="Q899" s="56"/>
      <c r="R899" s="59"/>
      <c r="S899" s="56" t="s">
        <v>108</v>
      </c>
      <c r="T899" s="56" t="s">
        <v>108</v>
      </c>
      <c r="U899" s="57"/>
      <c r="V899" s="77"/>
      <c r="W899" s="62" t="s">
        <v>108</v>
      </c>
      <c r="X899" s="59"/>
      <c r="Y899" s="56" t="s">
        <v>108</v>
      </c>
      <c r="Z899" s="56" t="s">
        <v>108</v>
      </c>
      <c r="AA899" s="57">
        <v>43801</v>
      </c>
      <c r="AB899" s="63" t="s">
        <v>238</v>
      </c>
      <c r="AC899" s="64" t="s">
        <v>4645</v>
      </c>
      <c r="AD899" s="56" t="s">
        <v>612</v>
      </c>
      <c r="AE899" s="56"/>
      <c r="AF899" s="61"/>
      <c r="AG899" s="61"/>
      <c r="AH899" s="67"/>
      <c r="AI899" s="68"/>
      <c r="AJ899" s="69">
        <f t="shared" si="1"/>
        <v>1</v>
      </c>
      <c r="AK899" s="70"/>
      <c r="AL899" s="71"/>
      <c r="AM899" s="71"/>
      <c r="AN899" s="70"/>
      <c r="AO899" s="70"/>
      <c r="AP899" s="74">
        <f ca="1"/>
        <v>159</v>
      </c>
    </row>
    <row r="900" spans="1:42" ht="14.4">
      <c r="A900" s="55" t="s">
        <v>4646</v>
      </c>
      <c r="B900" s="56" t="s">
        <v>89</v>
      </c>
      <c r="C900" s="57">
        <v>43488</v>
      </c>
      <c r="D900" s="56" t="s">
        <v>131</v>
      </c>
      <c r="E900" s="56" t="s">
        <v>140</v>
      </c>
      <c r="F900" s="58" t="s">
        <v>106</v>
      </c>
      <c r="G900" s="58" t="s">
        <v>107</v>
      </c>
      <c r="H900" s="56" t="s">
        <v>140</v>
      </c>
      <c r="I900" s="57"/>
      <c r="J900" s="57">
        <f t="shared" si="215"/>
        <v>43518</v>
      </c>
      <c r="K900" s="56" t="s">
        <v>18</v>
      </c>
      <c r="L900" s="56" t="s">
        <v>14</v>
      </c>
      <c r="M900" s="60" t="s">
        <v>1723</v>
      </c>
      <c r="N900" s="56" t="s">
        <v>4647</v>
      </c>
      <c r="O900" s="61"/>
      <c r="P900" s="56" t="s">
        <v>108</v>
      </c>
      <c r="Q900" s="56" t="s">
        <v>96</v>
      </c>
      <c r="R900" s="57"/>
      <c r="S900" s="56" t="s">
        <v>108</v>
      </c>
      <c r="T900" s="56" t="s">
        <v>108</v>
      </c>
      <c r="U900" s="57"/>
      <c r="V900" s="62"/>
      <c r="W900" s="62" t="s">
        <v>108</v>
      </c>
      <c r="X900" s="57"/>
      <c r="Y900" s="56" t="s">
        <v>108</v>
      </c>
      <c r="Z900" s="56" t="s">
        <v>123</v>
      </c>
      <c r="AA900" s="57">
        <v>43488</v>
      </c>
      <c r="AB900" s="63" t="s">
        <v>127</v>
      </c>
      <c r="AC900" s="64" t="s">
        <v>4648</v>
      </c>
      <c r="AD900" s="65" t="s">
        <v>118</v>
      </c>
      <c r="AE900" s="65"/>
      <c r="AF900" s="66"/>
      <c r="AG900" s="66"/>
      <c r="AH900" s="67"/>
      <c r="AI900" s="68"/>
      <c r="AJ900" s="69">
        <f t="shared" si="1"/>
        <v>0</v>
      </c>
      <c r="AK900" s="70" t="str">
        <f t="shared" ref="AK900:AK908" si="218">IF(R900="","",SUM(R900+30))</f>
        <v/>
      </c>
      <c r="AL900" s="71" t="s">
        <v>17409</v>
      </c>
      <c r="AM900" s="71"/>
      <c r="AN900" s="70">
        <f t="shared" ref="AN900:AN908" si="219">IF(C900="","",SUM(C900+10))</f>
        <v>43498</v>
      </c>
      <c r="AO900" s="70"/>
      <c r="AP900" s="74">
        <f ca="1"/>
        <v>471</v>
      </c>
    </row>
    <row r="901" spans="1:42" ht="14.4">
      <c r="A901" s="55" t="s">
        <v>4649</v>
      </c>
      <c r="B901" s="56" t="s">
        <v>89</v>
      </c>
      <c r="C901" s="57">
        <v>43502</v>
      </c>
      <c r="D901" s="56" t="s">
        <v>131</v>
      </c>
      <c r="E901" s="56" t="s">
        <v>140</v>
      </c>
      <c r="F901" s="58" t="s">
        <v>106</v>
      </c>
      <c r="G901" s="58" t="s">
        <v>107</v>
      </c>
      <c r="H901" s="56" t="s">
        <v>140</v>
      </c>
      <c r="I901" s="57"/>
      <c r="J901" s="57">
        <f t="shared" si="215"/>
        <v>43532</v>
      </c>
      <c r="K901" s="56" t="s">
        <v>18</v>
      </c>
      <c r="L901" s="56" t="s">
        <v>14</v>
      </c>
      <c r="M901" s="60" t="s">
        <v>1723</v>
      </c>
      <c r="N901" s="56" t="s">
        <v>4650</v>
      </c>
      <c r="O901" s="56"/>
      <c r="P901" s="56" t="s">
        <v>108</v>
      </c>
      <c r="Q901" s="56" t="s">
        <v>96</v>
      </c>
      <c r="R901" s="57"/>
      <c r="S901" s="56" t="s">
        <v>108</v>
      </c>
      <c r="T901" s="56" t="s">
        <v>108</v>
      </c>
      <c r="U901" s="57"/>
      <c r="V901" s="62"/>
      <c r="W901" s="62" t="s">
        <v>108</v>
      </c>
      <c r="X901" s="57"/>
      <c r="Y901" s="56" t="s">
        <v>108</v>
      </c>
      <c r="Z901" s="56" t="s">
        <v>123</v>
      </c>
      <c r="AA901" s="57">
        <v>43502</v>
      </c>
      <c r="AB901" s="63" t="s">
        <v>147</v>
      </c>
      <c r="AC901" s="64" t="s">
        <v>4651</v>
      </c>
      <c r="AD901" s="65" t="s">
        <v>118</v>
      </c>
      <c r="AE901" s="65"/>
      <c r="AF901" s="66"/>
      <c r="AG901" s="66"/>
      <c r="AH901" s="67"/>
      <c r="AI901" s="68"/>
      <c r="AJ901" s="69">
        <f t="shared" si="1"/>
        <v>0</v>
      </c>
      <c r="AK901" s="70" t="str">
        <f t="shared" si="218"/>
        <v/>
      </c>
      <c r="AL901" s="71" t="s">
        <v>17409</v>
      </c>
      <c r="AM901" s="71"/>
      <c r="AN901" s="70">
        <f t="shared" si="219"/>
        <v>43512</v>
      </c>
      <c r="AO901" s="70"/>
      <c r="AP901" s="74">
        <f ca="1"/>
        <v>457</v>
      </c>
    </row>
    <row r="902" spans="1:42" ht="14.4">
      <c r="A902" s="55" t="s">
        <v>4652</v>
      </c>
      <c r="B902" s="56" t="s">
        <v>89</v>
      </c>
      <c r="C902" s="57">
        <v>43503</v>
      </c>
      <c r="D902" s="56" t="s">
        <v>131</v>
      </c>
      <c r="E902" s="56" t="s">
        <v>140</v>
      </c>
      <c r="F902" s="58" t="s">
        <v>106</v>
      </c>
      <c r="G902" s="58" t="s">
        <v>107</v>
      </c>
      <c r="H902" s="56" t="s">
        <v>140</v>
      </c>
      <c r="I902" s="57"/>
      <c r="J902" s="57">
        <f t="shared" si="215"/>
        <v>43533</v>
      </c>
      <c r="K902" s="56" t="s">
        <v>18</v>
      </c>
      <c r="L902" s="56" t="s">
        <v>14</v>
      </c>
      <c r="M902" s="60" t="s">
        <v>1723</v>
      </c>
      <c r="N902" s="56" t="s">
        <v>4653</v>
      </c>
      <c r="O902" s="56"/>
      <c r="P902" s="56" t="s">
        <v>108</v>
      </c>
      <c r="Q902" s="56" t="s">
        <v>96</v>
      </c>
      <c r="R902" s="57"/>
      <c r="S902" s="56" t="s">
        <v>108</v>
      </c>
      <c r="T902" s="56" t="s">
        <v>108</v>
      </c>
      <c r="U902" s="57"/>
      <c r="V902" s="62"/>
      <c r="W902" s="62" t="s">
        <v>108</v>
      </c>
      <c r="X902" s="57"/>
      <c r="Y902" s="56" t="s">
        <v>108</v>
      </c>
      <c r="Z902" s="56" t="s">
        <v>123</v>
      </c>
      <c r="AA902" s="57">
        <v>43503</v>
      </c>
      <c r="AB902" s="63"/>
      <c r="AC902" s="64" t="s">
        <v>4654</v>
      </c>
      <c r="AD902" s="65" t="s">
        <v>118</v>
      </c>
      <c r="AE902" s="65"/>
      <c r="AF902" s="66"/>
      <c r="AG902" s="66"/>
      <c r="AH902" s="67"/>
      <c r="AI902" s="68"/>
      <c r="AJ902" s="69">
        <f t="shared" si="1"/>
        <v>0</v>
      </c>
      <c r="AK902" s="70" t="str">
        <f t="shared" si="218"/>
        <v/>
      </c>
      <c r="AL902" s="71" t="s">
        <v>17409</v>
      </c>
      <c r="AM902" s="71"/>
      <c r="AN902" s="70">
        <f t="shared" si="219"/>
        <v>43513</v>
      </c>
      <c r="AO902" s="70"/>
      <c r="AP902" s="74">
        <f ca="1"/>
        <v>456</v>
      </c>
    </row>
    <row r="903" spans="1:42" ht="14.4">
      <c r="A903" s="55" t="s">
        <v>4655</v>
      </c>
      <c r="B903" s="56" t="s">
        <v>89</v>
      </c>
      <c r="C903" s="57">
        <v>43549</v>
      </c>
      <c r="D903" s="56" t="s">
        <v>131</v>
      </c>
      <c r="E903" s="56" t="s">
        <v>140</v>
      </c>
      <c r="F903" s="58" t="s">
        <v>106</v>
      </c>
      <c r="G903" s="58" t="s">
        <v>107</v>
      </c>
      <c r="H903" s="56" t="s">
        <v>140</v>
      </c>
      <c r="I903" s="57"/>
      <c r="J903" s="57">
        <f t="shared" si="215"/>
        <v>43579</v>
      </c>
      <c r="K903" s="56" t="s">
        <v>18</v>
      </c>
      <c r="L903" s="56" t="s">
        <v>14</v>
      </c>
      <c r="M903" s="60" t="s">
        <v>1723</v>
      </c>
      <c r="N903" s="56" t="s">
        <v>4656</v>
      </c>
      <c r="O903" s="56"/>
      <c r="P903" s="56" t="s">
        <v>108</v>
      </c>
      <c r="Q903" s="56" t="s">
        <v>96</v>
      </c>
      <c r="R903" s="57"/>
      <c r="S903" s="56" t="s">
        <v>108</v>
      </c>
      <c r="T903" s="56" t="s">
        <v>108</v>
      </c>
      <c r="U903" s="57"/>
      <c r="V903" s="62"/>
      <c r="W903" s="62" t="s">
        <v>108</v>
      </c>
      <c r="X903" s="57"/>
      <c r="Y903" s="56" t="s">
        <v>108</v>
      </c>
      <c r="Z903" s="56" t="s">
        <v>108</v>
      </c>
      <c r="AA903" s="57">
        <v>43549</v>
      </c>
      <c r="AB903" s="63" t="s">
        <v>168</v>
      </c>
      <c r="AC903" s="64" t="s">
        <v>432</v>
      </c>
      <c r="AD903" s="56" t="s">
        <v>224</v>
      </c>
      <c r="AE903" s="56"/>
      <c r="AF903" s="61"/>
      <c r="AG903" s="61"/>
      <c r="AH903" s="67"/>
      <c r="AI903" s="68"/>
      <c r="AJ903" s="69">
        <f t="shared" si="1"/>
        <v>0</v>
      </c>
      <c r="AK903" s="70" t="str">
        <f t="shared" si="218"/>
        <v/>
      </c>
      <c r="AL903" s="71" t="s">
        <v>17409</v>
      </c>
      <c r="AM903" s="71"/>
      <c r="AN903" s="70">
        <f t="shared" si="219"/>
        <v>43559</v>
      </c>
      <c r="AO903" s="70"/>
      <c r="AP903" s="74">
        <f ca="1"/>
        <v>410</v>
      </c>
    </row>
    <row r="904" spans="1:42" ht="14.4">
      <c r="A904" s="55" t="s">
        <v>4657</v>
      </c>
      <c r="B904" s="56" t="s">
        <v>89</v>
      </c>
      <c r="C904" s="57">
        <v>43578</v>
      </c>
      <c r="D904" s="56" t="s">
        <v>131</v>
      </c>
      <c r="E904" s="56" t="s">
        <v>140</v>
      </c>
      <c r="F904" s="58" t="s">
        <v>106</v>
      </c>
      <c r="G904" s="58" t="s">
        <v>107</v>
      </c>
      <c r="H904" s="56" t="s">
        <v>140</v>
      </c>
      <c r="I904" s="59"/>
      <c r="J904" s="59">
        <f t="shared" si="215"/>
        <v>43608</v>
      </c>
      <c r="K904" s="56" t="s">
        <v>18</v>
      </c>
      <c r="L904" s="56" t="s">
        <v>14</v>
      </c>
      <c r="M904" s="60" t="s">
        <v>1723</v>
      </c>
      <c r="N904" s="56" t="s">
        <v>4658</v>
      </c>
      <c r="O904" s="56"/>
      <c r="P904" s="56" t="s">
        <v>108</v>
      </c>
      <c r="Q904" s="56" t="s">
        <v>96</v>
      </c>
      <c r="R904" s="59"/>
      <c r="S904" s="56" t="s">
        <v>108</v>
      </c>
      <c r="T904" s="56" t="s">
        <v>108</v>
      </c>
      <c r="U904" s="59"/>
      <c r="V904" s="77"/>
      <c r="W904" s="62" t="s">
        <v>108</v>
      </c>
      <c r="X904" s="59"/>
      <c r="Y904" s="56" t="s">
        <v>108</v>
      </c>
      <c r="Z904" s="56" t="s">
        <v>108</v>
      </c>
      <c r="AA904" s="57">
        <v>43578</v>
      </c>
      <c r="AB904" s="63" t="s">
        <v>244</v>
      </c>
      <c r="AC904" s="64" t="s">
        <v>4659</v>
      </c>
      <c r="AD904" s="56" t="s">
        <v>224</v>
      </c>
      <c r="AE904" s="56"/>
      <c r="AF904" s="61"/>
      <c r="AG904" s="61"/>
      <c r="AH904" s="67"/>
      <c r="AI904" s="68"/>
      <c r="AJ904" s="69">
        <f t="shared" si="1"/>
        <v>0</v>
      </c>
      <c r="AK904" s="70" t="str">
        <f t="shared" si="218"/>
        <v/>
      </c>
      <c r="AL904" s="71" t="s">
        <v>17409</v>
      </c>
      <c r="AM904" s="71"/>
      <c r="AN904" s="70">
        <f t="shared" si="219"/>
        <v>43588</v>
      </c>
      <c r="AO904" s="70"/>
      <c r="AP904" s="74">
        <f ca="1"/>
        <v>381</v>
      </c>
    </row>
    <row r="905" spans="1:42" ht="14.4">
      <c r="A905" s="55" t="s">
        <v>4660</v>
      </c>
      <c r="B905" s="56" t="s">
        <v>89</v>
      </c>
      <c r="C905" s="57">
        <v>43613</v>
      </c>
      <c r="D905" s="56" t="s">
        <v>131</v>
      </c>
      <c r="E905" s="56" t="s">
        <v>140</v>
      </c>
      <c r="F905" s="58" t="s">
        <v>106</v>
      </c>
      <c r="G905" s="58" t="s">
        <v>107</v>
      </c>
      <c r="H905" s="56" t="s">
        <v>140</v>
      </c>
      <c r="I905" s="57"/>
      <c r="J905" s="57">
        <f t="shared" si="215"/>
        <v>43643</v>
      </c>
      <c r="K905" s="56" t="s">
        <v>18</v>
      </c>
      <c r="L905" s="56" t="s">
        <v>14</v>
      </c>
      <c r="M905" s="60" t="s">
        <v>1723</v>
      </c>
      <c r="N905" s="56" t="s">
        <v>4661</v>
      </c>
      <c r="O905" s="56" t="s">
        <v>20</v>
      </c>
      <c r="P905" s="56" t="s">
        <v>108</v>
      </c>
      <c r="Q905" s="56" t="s">
        <v>96</v>
      </c>
      <c r="R905" s="57"/>
      <c r="S905" s="56" t="s">
        <v>108</v>
      </c>
      <c r="T905" s="56" t="s">
        <v>108</v>
      </c>
      <c r="U905" s="57"/>
      <c r="V905" s="62"/>
      <c r="W905" s="62" t="s">
        <v>108</v>
      </c>
      <c r="X905" s="57"/>
      <c r="Y905" s="56" t="s">
        <v>108</v>
      </c>
      <c r="Z905" s="56" t="s">
        <v>108</v>
      </c>
      <c r="AA905" s="57">
        <v>43613</v>
      </c>
      <c r="AB905" s="63" t="s">
        <v>155</v>
      </c>
      <c r="AC905" s="64" t="s">
        <v>4662</v>
      </c>
      <c r="AD905" s="56" t="s">
        <v>224</v>
      </c>
      <c r="AE905" s="56"/>
      <c r="AF905" s="61"/>
      <c r="AG905" s="61"/>
      <c r="AH905" s="67"/>
      <c r="AI905" s="68"/>
      <c r="AJ905" s="69">
        <f t="shared" si="1"/>
        <v>0</v>
      </c>
      <c r="AK905" s="70" t="str">
        <f t="shared" si="218"/>
        <v/>
      </c>
      <c r="AL905" s="71" t="s">
        <v>17409</v>
      </c>
      <c r="AM905" s="71"/>
      <c r="AN905" s="70">
        <f t="shared" si="219"/>
        <v>43623</v>
      </c>
      <c r="AO905" s="70"/>
      <c r="AP905" s="74">
        <f ca="1"/>
        <v>346</v>
      </c>
    </row>
    <row r="906" spans="1:42" ht="14.4">
      <c r="A906" s="55" t="s">
        <v>4663</v>
      </c>
      <c r="B906" s="56" t="s">
        <v>89</v>
      </c>
      <c r="C906" s="57">
        <v>43626</v>
      </c>
      <c r="D906" s="56" t="s">
        <v>131</v>
      </c>
      <c r="E906" s="56" t="s">
        <v>140</v>
      </c>
      <c r="F906" s="58" t="s">
        <v>106</v>
      </c>
      <c r="G906" s="58" t="s">
        <v>107</v>
      </c>
      <c r="H906" s="56" t="s">
        <v>140</v>
      </c>
      <c r="I906" s="57"/>
      <c r="J906" s="57">
        <f t="shared" si="215"/>
        <v>43656</v>
      </c>
      <c r="K906" s="56" t="s">
        <v>18</v>
      </c>
      <c r="L906" s="56" t="s">
        <v>14</v>
      </c>
      <c r="M906" s="60" t="s">
        <v>1723</v>
      </c>
      <c r="N906" s="56" t="s">
        <v>4664</v>
      </c>
      <c r="O906" s="56"/>
      <c r="P906" s="56" t="s">
        <v>108</v>
      </c>
      <c r="Q906" s="56" t="s">
        <v>96</v>
      </c>
      <c r="R906" s="57"/>
      <c r="S906" s="56" t="s">
        <v>108</v>
      </c>
      <c r="T906" s="56" t="s">
        <v>108</v>
      </c>
      <c r="U906" s="57"/>
      <c r="V906" s="62"/>
      <c r="W906" s="62" t="s">
        <v>108</v>
      </c>
      <c r="X906" s="57"/>
      <c r="Y906" s="56" t="s">
        <v>108</v>
      </c>
      <c r="Z906" s="56" t="s">
        <v>108</v>
      </c>
      <c r="AA906" s="57">
        <v>43626</v>
      </c>
      <c r="AB906" s="63" t="s">
        <v>484</v>
      </c>
      <c r="AC906" s="64" t="s">
        <v>4665</v>
      </c>
      <c r="AD906" s="56" t="s">
        <v>224</v>
      </c>
      <c r="AE906" s="56"/>
      <c r="AF906" s="61"/>
      <c r="AG906" s="61"/>
      <c r="AH906" s="67"/>
      <c r="AI906" s="68"/>
      <c r="AJ906" s="69">
        <f t="shared" si="1"/>
        <v>0</v>
      </c>
      <c r="AK906" s="70" t="str">
        <f t="shared" si="218"/>
        <v/>
      </c>
      <c r="AL906" s="71" t="s">
        <v>17409</v>
      </c>
      <c r="AM906" s="71"/>
      <c r="AN906" s="70">
        <f t="shared" si="219"/>
        <v>43636</v>
      </c>
      <c r="AO906" s="70"/>
      <c r="AP906" s="74">
        <f ca="1"/>
        <v>333</v>
      </c>
    </row>
    <row r="907" spans="1:42" ht="14.4">
      <c r="A907" s="55" t="s">
        <v>4666</v>
      </c>
      <c r="B907" s="56" t="s">
        <v>89</v>
      </c>
      <c r="C907" s="57">
        <v>43626</v>
      </c>
      <c r="D907" s="56" t="s">
        <v>131</v>
      </c>
      <c r="E907" s="56" t="s">
        <v>140</v>
      </c>
      <c r="F907" s="58" t="s">
        <v>106</v>
      </c>
      <c r="G907" s="58" t="s">
        <v>107</v>
      </c>
      <c r="H907" s="56" t="s">
        <v>140</v>
      </c>
      <c r="I907" s="57"/>
      <c r="J907" s="57">
        <f t="shared" si="215"/>
        <v>43656</v>
      </c>
      <c r="K907" s="56" t="s">
        <v>18</v>
      </c>
      <c r="L907" s="56" t="s">
        <v>14</v>
      </c>
      <c r="M907" s="60" t="s">
        <v>1723</v>
      </c>
      <c r="N907" s="56" t="s">
        <v>4667</v>
      </c>
      <c r="O907" s="56"/>
      <c r="P907" s="56" t="s">
        <v>108</v>
      </c>
      <c r="Q907" s="56" t="s">
        <v>17</v>
      </c>
      <c r="R907" s="57"/>
      <c r="S907" s="56" t="s">
        <v>108</v>
      </c>
      <c r="T907" s="56" t="s">
        <v>108</v>
      </c>
      <c r="U907" s="57"/>
      <c r="V907" s="62"/>
      <c r="W907" s="62" t="s">
        <v>108</v>
      </c>
      <c r="X907" s="57"/>
      <c r="Y907" s="56" t="s">
        <v>108</v>
      </c>
      <c r="Z907" s="56" t="s">
        <v>123</v>
      </c>
      <c r="AA907" s="57">
        <v>43626</v>
      </c>
      <c r="AB907" s="63" t="s">
        <v>484</v>
      </c>
      <c r="AC907" s="64" t="s">
        <v>4668</v>
      </c>
      <c r="AD907" s="56" t="s">
        <v>118</v>
      </c>
      <c r="AE907" s="56"/>
      <c r="AF907" s="61"/>
      <c r="AG907" s="61"/>
      <c r="AH907" s="67"/>
      <c r="AI907" s="68"/>
      <c r="AJ907" s="69">
        <f t="shared" si="1"/>
        <v>0</v>
      </c>
      <c r="AK907" s="70" t="str">
        <f t="shared" si="218"/>
        <v/>
      </c>
      <c r="AL907" s="71" t="s">
        <v>17409</v>
      </c>
      <c r="AM907" s="71"/>
      <c r="AN907" s="70">
        <f t="shared" si="219"/>
        <v>43636</v>
      </c>
      <c r="AO907" s="70"/>
      <c r="AP907" s="74">
        <f ca="1"/>
        <v>333</v>
      </c>
    </row>
    <row r="908" spans="1:42" ht="14.4">
      <c r="A908" s="55" t="s">
        <v>4669</v>
      </c>
      <c r="B908" s="56" t="s">
        <v>89</v>
      </c>
      <c r="C908" s="57">
        <v>43703</v>
      </c>
      <c r="D908" s="56" t="s">
        <v>131</v>
      </c>
      <c r="E908" s="56" t="s">
        <v>140</v>
      </c>
      <c r="F908" s="58" t="s">
        <v>106</v>
      </c>
      <c r="G908" s="58" t="s">
        <v>107</v>
      </c>
      <c r="H908" s="56" t="s">
        <v>297</v>
      </c>
      <c r="I908" s="57"/>
      <c r="J908" s="57">
        <f t="shared" si="215"/>
        <v>43733</v>
      </c>
      <c r="K908" s="56"/>
      <c r="L908" s="56"/>
      <c r="M908" s="60" t="s">
        <v>1723</v>
      </c>
      <c r="N908" s="56" t="s">
        <v>4670</v>
      </c>
      <c r="O908" s="56"/>
      <c r="P908" s="56" t="s">
        <v>108</v>
      </c>
      <c r="Q908" s="56" t="s">
        <v>237</v>
      </c>
      <c r="R908" s="57"/>
      <c r="S908" s="56" t="s">
        <v>108</v>
      </c>
      <c r="T908" s="56" t="s">
        <v>108</v>
      </c>
      <c r="U908" s="57"/>
      <c r="V908" s="62"/>
      <c r="W908" s="62" t="s">
        <v>108</v>
      </c>
      <c r="X908" s="57"/>
      <c r="Y908" s="56" t="s">
        <v>108</v>
      </c>
      <c r="Z908" s="56" t="s">
        <v>123</v>
      </c>
      <c r="AA908" s="57">
        <v>43703</v>
      </c>
      <c r="AB908" s="63"/>
      <c r="AC908" s="60" t="s">
        <v>4671</v>
      </c>
      <c r="AD908" s="56" t="s">
        <v>118</v>
      </c>
      <c r="AE908" s="56"/>
      <c r="AF908" s="61"/>
      <c r="AG908" s="61"/>
      <c r="AH908" s="67"/>
      <c r="AI908" s="68"/>
      <c r="AJ908" s="69">
        <f t="shared" si="1"/>
        <v>0</v>
      </c>
      <c r="AK908" s="70" t="str">
        <f t="shared" si="218"/>
        <v/>
      </c>
      <c r="AL908" s="71" t="s">
        <v>17409</v>
      </c>
      <c r="AM908" s="71"/>
      <c r="AN908" s="70">
        <f t="shared" si="219"/>
        <v>43713</v>
      </c>
      <c r="AO908" s="70"/>
      <c r="AP908" s="74">
        <f ca="1"/>
        <v>256</v>
      </c>
    </row>
    <row r="909" spans="1:42" ht="14.4">
      <c r="A909" s="55" t="s">
        <v>4672</v>
      </c>
      <c r="B909" s="56" t="s">
        <v>89</v>
      </c>
      <c r="C909" s="57">
        <v>43749</v>
      </c>
      <c r="D909" s="56" t="s">
        <v>131</v>
      </c>
      <c r="E909" s="56" t="s">
        <v>297</v>
      </c>
      <c r="F909" s="58" t="s">
        <v>106</v>
      </c>
      <c r="G909" s="58" t="s">
        <v>107</v>
      </c>
      <c r="H909" s="56" t="s">
        <v>140</v>
      </c>
      <c r="I909" s="59"/>
      <c r="J909" s="59">
        <f t="shared" si="215"/>
        <v>43779</v>
      </c>
      <c r="K909" s="56" t="s">
        <v>18</v>
      </c>
      <c r="L909" s="56" t="s">
        <v>14</v>
      </c>
      <c r="M909" s="60" t="s">
        <v>1723</v>
      </c>
      <c r="N909" s="56" t="s">
        <v>4673</v>
      </c>
      <c r="O909" s="56"/>
      <c r="P909" s="56" t="s">
        <v>108</v>
      </c>
      <c r="Q909" s="56" t="s">
        <v>288</v>
      </c>
      <c r="R909" s="59"/>
      <c r="S909" s="56" t="s">
        <v>108</v>
      </c>
      <c r="T909" s="56" t="s">
        <v>108</v>
      </c>
      <c r="U909" s="57"/>
      <c r="V909" s="77"/>
      <c r="W909" s="62" t="s">
        <v>108</v>
      </c>
      <c r="X909" s="59"/>
      <c r="Y909" s="56" t="s">
        <v>108</v>
      </c>
      <c r="Z909" s="56" t="s">
        <v>108</v>
      </c>
      <c r="AA909" s="57">
        <v>43754</v>
      </c>
      <c r="AB909" s="75"/>
      <c r="AC909" s="60" t="s">
        <v>4674</v>
      </c>
      <c r="AD909" s="56" t="s">
        <v>612</v>
      </c>
      <c r="AE909" s="56"/>
      <c r="AF909" s="61"/>
      <c r="AG909" s="61"/>
      <c r="AH909" s="67"/>
      <c r="AI909" s="68"/>
      <c r="AJ909" s="69">
        <f t="shared" si="1"/>
        <v>5</v>
      </c>
      <c r="AK909" s="70"/>
      <c r="AL909" s="71"/>
      <c r="AM909" s="71"/>
      <c r="AN909" s="70"/>
      <c r="AO909" s="70"/>
      <c r="AP909" s="74">
        <f ca="1"/>
        <v>210</v>
      </c>
    </row>
    <row r="910" spans="1:42" ht="14.4">
      <c r="A910" s="55" t="s">
        <v>4675</v>
      </c>
      <c r="B910" s="56" t="s">
        <v>89</v>
      </c>
      <c r="C910" s="57">
        <v>43708</v>
      </c>
      <c r="D910" s="56" t="s">
        <v>131</v>
      </c>
      <c r="E910" s="56" t="s">
        <v>129</v>
      </c>
      <c r="F910" s="58" t="s">
        <v>106</v>
      </c>
      <c r="G910" s="58" t="s">
        <v>107</v>
      </c>
      <c r="H910" s="56" t="s">
        <v>129</v>
      </c>
      <c r="I910" s="57"/>
      <c r="J910" s="57">
        <f t="shared" si="215"/>
        <v>43738</v>
      </c>
      <c r="K910" s="56" t="s">
        <v>18</v>
      </c>
      <c r="L910" s="56" t="s">
        <v>14</v>
      </c>
      <c r="M910" s="60" t="s">
        <v>4676</v>
      </c>
      <c r="N910" s="56" t="s">
        <v>4677</v>
      </c>
      <c r="O910" s="56"/>
      <c r="P910" s="56" t="s">
        <v>3063</v>
      </c>
      <c r="Q910" s="56" t="s">
        <v>130</v>
      </c>
      <c r="R910" s="57"/>
      <c r="S910" s="56" t="s">
        <v>108</v>
      </c>
      <c r="T910" s="56" t="s">
        <v>108</v>
      </c>
      <c r="U910" s="57"/>
      <c r="V910" s="62"/>
      <c r="W910" s="62" t="s">
        <v>108</v>
      </c>
      <c r="X910" s="57"/>
      <c r="Y910" s="56" t="s">
        <v>108</v>
      </c>
      <c r="Z910" s="56" t="s">
        <v>123</v>
      </c>
      <c r="AA910" s="57">
        <v>43714</v>
      </c>
      <c r="AB910" s="63" t="s">
        <v>289</v>
      </c>
      <c r="AC910" s="64" t="s">
        <v>4678</v>
      </c>
      <c r="AD910" s="56" t="s">
        <v>633</v>
      </c>
      <c r="AE910" s="56" t="s">
        <v>131</v>
      </c>
      <c r="AF910" s="61"/>
      <c r="AG910" s="61"/>
      <c r="AH910" s="67"/>
      <c r="AI910" s="68"/>
      <c r="AJ910" s="69">
        <f t="shared" si="1"/>
        <v>6</v>
      </c>
      <c r="AK910" s="70" t="str">
        <f t="shared" ref="AK910:AK911" si="220">IF(R910="","",SUM(R910+30))</f>
        <v/>
      </c>
      <c r="AL910" s="71" t="s">
        <v>17409</v>
      </c>
      <c r="AM910" s="71"/>
      <c r="AN910" s="70">
        <f t="shared" ref="AN910:AN911" si="221">IF(C910="","",SUM(C910+10))</f>
        <v>43718</v>
      </c>
      <c r="AO910" s="70"/>
      <c r="AP910" s="74">
        <f ca="1"/>
        <v>251</v>
      </c>
    </row>
    <row r="911" spans="1:42" ht="14.4">
      <c r="A911" s="55" t="s">
        <v>4679</v>
      </c>
      <c r="B911" s="56" t="s">
        <v>89</v>
      </c>
      <c r="C911" s="57">
        <v>43643</v>
      </c>
      <c r="D911" s="56" t="s">
        <v>131</v>
      </c>
      <c r="E911" s="56" t="s">
        <v>129</v>
      </c>
      <c r="F911" s="58" t="s">
        <v>106</v>
      </c>
      <c r="G911" s="58" t="s">
        <v>107</v>
      </c>
      <c r="H911" s="56" t="s">
        <v>129</v>
      </c>
      <c r="I911" s="57"/>
      <c r="J911" s="57">
        <f t="shared" si="215"/>
        <v>43673</v>
      </c>
      <c r="K911" s="56" t="s">
        <v>18</v>
      </c>
      <c r="L911" s="56" t="s">
        <v>14</v>
      </c>
      <c r="M911" s="60" t="s">
        <v>4680</v>
      </c>
      <c r="N911" s="56" t="s">
        <v>4681</v>
      </c>
      <c r="O911" s="56"/>
      <c r="P911" s="56" t="s">
        <v>108</v>
      </c>
      <c r="Q911" s="56" t="s">
        <v>133</v>
      </c>
      <c r="R911" s="57"/>
      <c r="S911" s="56" t="s">
        <v>108</v>
      </c>
      <c r="T911" s="56" t="s">
        <v>108</v>
      </c>
      <c r="U911" s="57"/>
      <c r="V911" s="62"/>
      <c r="W911" s="62" t="s">
        <v>108</v>
      </c>
      <c r="X911" s="57"/>
      <c r="Y911" s="56" t="s">
        <v>108</v>
      </c>
      <c r="Z911" s="56" t="s">
        <v>123</v>
      </c>
      <c r="AA911" s="57">
        <v>43655</v>
      </c>
      <c r="AB911" s="63" t="s">
        <v>484</v>
      </c>
      <c r="AC911" s="64" t="s">
        <v>4683</v>
      </c>
      <c r="AD911" s="56" t="s">
        <v>118</v>
      </c>
      <c r="AE911" s="56" t="s">
        <v>131</v>
      </c>
      <c r="AF911" s="61"/>
      <c r="AG911" s="61"/>
      <c r="AH911" s="67"/>
      <c r="AI911" s="68"/>
      <c r="AJ911" s="69">
        <f t="shared" si="1"/>
        <v>12</v>
      </c>
      <c r="AK911" s="70" t="str">
        <f t="shared" si="220"/>
        <v/>
      </c>
      <c r="AL911" s="71" t="s">
        <v>17409</v>
      </c>
      <c r="AM911" s="71"/>
      <c r="AN911" s="70">
        <f t="shared" si="221"/>
        <v>43653</v>
      </c>
      <c r="AO911" s="70"/>
      <c r="AP911" s="74">
        <f ca="1"/>
        <v>316</v>
      </c>
    </row>
    <row r="912" spans="1:42" ht="14.4">
      <c r="A912" s="55" t="s">
        <v>4684</v>
      </c>
      <c r="B912" s="56" t="s">
        <v>700</v>
      </c>
      <c r="C912" s="57">
        <v>43827</v>
      </c>
      <c r="D912" s="56" t="s">
        <v>131</v>
      </c>
      <c r="E912" s="56" t="s">
        <v>129</v>
      </c>
      <c r="F912" s="58" t="s">
        <v>106</v>
      </c>
      <c r="G912" s="58" t="s">
        <v>107</v>
      </c>
      <c r="H912" s="56" t="s">
        <v>129</v>
      </c>
      <c r="I912" s="59"/>
      <c r="J912" s="59">
        <f t="shared" si="215"/>
        <v>43857</v>
      </c>
      <c r="K912" s="56" t="s">
        <v>18</v>
      </c>
      <c r="L912" s="56"/>
      <c r="M912" s="60" t="s">
        <v>4685</v>
      </c>
      <c r="N912" s="56" t="s">
        <v>4686</v>
      </c>
      <c r="O912" s="56"/>
      <c r="P912" s="56"/>
      <c r="Q912" s="56"/>
      <c r="R912" s="59"/>
      <c r="S912" s="56"/>
      <c r="T912" s="56"/>
      <c r="U912" s="57"/>
      <c r="V912" s="77"/>
      <c r="W912" s="77"/>
      <c r="X912" s="59"/>
      <c r="Y912" s="61"/>
      <c r="Z912" s="61"/>
      <c r="AA912" s="57"/>
      <c r="AB912" s="75"/>
      <c r="AC912" s="64"/>
      <c r="AD912" s="56"/>
      <c r="AE912" s="56"/>
      <c r="AF912" s="61"/>
      <c r="AG912" s="61"/>
      <c r="AH912" s="67"/>
      <c r="AI912" s="68"/>
      <c r="AJ912" s="69" t="str">
        <f t="shared" si="1"/>
        <v/>
      </c>
      <c r="AK912" s="70"/>
      <c r="AL912" s="71"/>
      <c r="AM912" s="71"/>
      <c r="AN912" s="70"/>
      <c r="AO912" s="70"/>
      <c r="AP912" s="74">
        <f ca="1"/>
        <v>132</v>
      </c>
    </row>
    <row r="913" spans="1:42" ht="14.4">
      <c r="A913" s="55" t="s">
        <v>4687</v>
      </c>
      <c r="B913" s="56" t="s">
        <v>89</v>
      </c>
      <c r="C913" s="57">
        <v>43655</v>
      </c>
      <c r="D913" s="56" t="s">
        <v>131</v>
      </c>
      <c r="E913" s="56" t="s">
        <v>129</v>
      </c>
      <c r="F913" s="58" t="s">
        <v>106</v>
      </c>
      <c r="G913" s="58" t="s">
        <v>107</v>
      </c>
      <c r="H913" s="56" t="s">
        <v>129</v>
      </c>
      <c r="I913" s="59"/>
      <c r="J913" s="59">
        <f t="shared" si="215"/>
        <v>43685</v>
      </c>
      <c r="K913" s="56" t="s">
        <v>18</v>
      </c>
      <c r="L913" s="56" t="s">
        <v>14</v>
      </c>
      <c r="M913" s="60" t="s">
        <v>4688</v>
      </c>
      <c r="N913" s="56" t="s">
        <v>4689</v>
      </c>
      <c r="O913" s="61"/>
      <c r="P913" s="56" t="s">
        <v>108</v>
      </c>
      <c r="Q913" s="56" t="s">
        <v>17</v>
      </c>
      <c r="R913" s="59"/>
      <c r="S913" s="56" t="s">
        <v>108</v>
      </c>
      <c r="T913" s="56" t="s">
        <v>108</v>
      </c>
      <c r="U913" s="57"/>
      <c r="V913" s="77"/>
      <c r="W913" s="62" t="s">
        <v>108</v>
      </c>
      <c r="X913" s="59"/>
      <c r="Y913" s="56" t="s">
        <v>108</v>
      </c>
      <c r="Z913" s="56" t="s">
        <v>123</v>
      </c>
      <c r="AA913" s="57">
        <v>43655</v>
      </c>
      <c r="AB913" s="63" t="s">
        <v>163</v>
      </c>
      <c r="AC913" s="64" t="s">
        <v>4690</v>
      </c>
      <c r="AD913" s="56" t="s">
        <v>224</v>
      </c>
      <c r="AE913" s="56" t="s">
        <v>131</v>
      </c>
      <c r="AF913" s="61"/>
      <c r="AG913" s="61"/>
      <c r="AH913" s="67"/>
      <c r="AI913" s="68"/>
      <c r="AJ913" s="69">
        <f t="shared" si="1"/>
        <v>0</v>
      </c>
      <c r="AK913" s="70" t="str">
        <f>IF(R913="","",SUM(R913+30))</f>
        <v/>
      </c>
      <c r="AL913" s="71" t="s">
        <v>17409</v>
      </c>
      <c r="AM913" s="71"/>
      <c r="AN913" s="70">
        <f>IF(C913="","",SUM(C913+10))</f>
        <v>43665</v>
      </c>
      <c r="AO913" s="70"/>
      <c r="AP913" s="74">
        <f ca="1"/>
        <v>304</v>
      </c>
    </row>
    <row r="914" spans="1:42" ht="14.4">
      <c r="A914" s="55" t="s">
        <v>4691</v>
      </c>
      <c r="B914" s="56" t="s">
        <v>89</v>
      </c>
      <c r="C914" s="57">
        <v>43817</v>
      </c>
      <c r="D914" s="56" t="s">
        <v>131</v>
      </c>
      <c r="E914" s="56" t="s">
        <v>297</v>
      </c>
      <c r="F914" s="58" t="s">
        <v>106</v>
      </c>
      <c r="G914" s="58" t="s">
        <v>107</v>
      </c>
      <c r="H914" s="56" t="s">
        <v>140</v>
      </c>
      <c r="I914" s="59"/>
      <c r="J914" s="59">
        <f t="shared" si="215"/>
        <v>43847</v>
      </c>
      <c r="K914" s="56" t="s">
        <v>18</v>
      </c>
      <c r="L914" s="56" t="s">
        <v>14</v>
      </c>
      <c r="M914" s="60" t="s">
        <v>4692</v>
      </c>
      <c r="N914" s="56" t="s">
        <v>4693</v>
      </c>
      <c r="O914" s="56"/>
      <c r="P914" s="56" t="s">
        <v>108</v>
      </c>
      <c r="Q914" s="56" t="s">
        <v>237</v>
      </c>
      <c r="R914" s="59"/>
      <c r="S914" s="56" t="s">
        <v>108</v>
      </c>
      <c r="T914" s="56" t="s">
        <v>108</v>
      </c>
      <c r="U914" s="57"/>
      <c r="V914" s="77"/>
      <c r="W914" s="62" t="s">
        <v>108</v>
      </c>
      <c r="X914" s="59"/>
      <c r="Y914" s="56" t="s">
        <v>108</v>
      </c>
      <c r="Z914" s="56" t="s">
        <v>108</v>
      </c>
      <c r="AA914" s="57">
        <v>43817</v>
      </c>
      <c r="AB914" s="75"/>
      <c r="AC914" s="60" t="s">
        <v>4694</v>
      </c>
      <c r="AD914" s="56" t="s">
        <v>612</v>
      </c>
      <c r="AE914" s="56"/>
      <c r="AF914" s="61"/>
      <c r="AG914" s="61"/>
      <c r="AH914" s="67"/>
      <c r="AI914" s="68"/>
      <c r="AJ914" s="69">
        <f t="shared" si="1"/>
        <v>0</v>
      </c>
      <c r="AK914" s="70"/>
      <c r="AL914" s="71"/>
      <c r="AM914" s="71"/>
      <c r="AN914" s="70"/>
      <c r="AO914" s="70"/>
      <c r="AP914" s="74">
        <f ca="1"/>
        <v>142</v>
      </c>
    </row>
    <row r="915" spans="1:42" ht="14.4">
      <c r="A915" s="55" t="s">
        <v>4695</v>
      </c>
      <c r="B915" s="56" t="s">
        <v>89</v>
      </c>
      <c r="C915" s="57">
        <v>43640</v>
      </c>
      <c r="D915" s="56" t="s">
        <v>131</v>
      </c>
      <c r="E915" s="56" t="s">
        <v>140</v>
      </c>
      <c r="F915" s="58" t="s">
        <v>106</v>
      </c>
      <c r="G915" s="58" t="s">
        <v>107</v>
      </c>
      <c r="H915" s="56" t="s">
        <v>140</v>
      </c>
      <c r="I915" s="57"/>
      <c r="J915" s="57">
        <f t="shared" si="215"/>
        <v>43670</v>
      </c>
      <c r="K915" s="56" t="s">
        <v>18</v>
      </c>
      <c r="L915" s="56" t="s">
        <v>14</v>
      </c>
      <c r="M915" s="60" t="s">
        <v>4696</v>
      </c>
      <c r="N915" s="56" t="s">
        <v>4681</v>
      </c>
      <c r="O915" s="56"/>
      <c r="P915" s="56" t="s">
        <v>108</v>
      </c>
      <c r="Q915" s="56" t="s">
        <v>96</v>
      </c>
      <c r="R915" s="57"/>
      <c r="S915" s="56" t="s">
        <v>108</v>
      </c>
      <c r="T915" s="56" t="s">
        <v>108</v>
      </c>
      <c r="U915" s="57"/>
      <c r="V915" s="62"/>
      <c r="W915" s="62" t="s">
        <v>108</v>
      </c>
      <c r="X915" s="57"/>
      <c r="Y915" s="56" t="s">
        <v>108</v>
      </c>
      <c r="Z915" s="56" t="s">
        <v>123</v>
      </c>
      <c r="AA915" s="57">
        <v>43640</v>
      </c>
      <c r="AB915" s="63" t="s">
        <v>484</v>
      </c>
      <c r="AC915" s="64" t="s">
        <v>4697</v>
      </c>
      <c r="AD915" s="56" t="s">
        <v>118</v>
      </c>
      <c r="AE915" s="56"/>
      <c r="AF915" s="61"/>
      <c r="AG915" s="61"/>
      <c r="AH915" s="67"/>
      <c r="AI915" s="68"/>
      <c r="AJ915" s="69">
        <f t="shared" si="1"/>
        <v>0</v>
      </c>
      <c r="AK915" s="70" t="str">
        <f>IF(R915="","",SUM(R915+30))</f>
        <v/>
      </c>
      <c r="AL915" s="71" t="s">
        <v>17409</v>
      </c>
      <c r="AM915" s="71"/>
      <c r="AN915" s="70">
        <f>IF(C915="","",SUM(C915+10))</f>
        <v>43650</v>
      </c>
      <c r="AO915" s="70"/>
      <c r="AP915" s="74">
        <f ca="1"/>
        <v>319</v>
      </c>
    </row>
    <row r="916" spans="1:42" ht="14.4">
      <c r="A916" s="55" t="s">
        <v>4698</v>
      </c>
      <c r="B916" s="56" t="s">
        <v>89</v>
      </c>
      <c r="C916" s="57">
        <v>43746</v>
      </c>
      <c r="D916" s="56" t="s">
        <v>131</v>
      </c>
      <c r="E916" s="56" t="s">
        <v>297</v>
      </c>
      <c r="F916" s="58" t="s">
        <v>106</v>
      </c>
      <c r="G916" s="58" t="s">
        <v>107</v>
      </c>
      <c r="H916" s="56" t="s">
        <v>140</v>
      </c>
      <c r="I916" s="59"/>
      <c r="J916" s="59">
        <f t="shared" si="215"/>
        <v>43776</v>
      </c>
      <c r="K916" s="56" t="s">
        <v>18</v>
      </c>
      <c r="L916" s="56" t="s">
        <v>18</v>
      </c>
      <c r="M916" s="60" t="s">
        <v>4699</v>
      </c>
      <c r="N916" s="56" t="s">
        <v>4700</v>
      </c>
      <c r="O916" s="56" t="s">
        <v>33</v>
      </c>
      <c r="P916" s="56" t="s">
        <v>4701</v>
      </c>
      <c r="Q916" s="56" t="s">
        <v>17</v>
      </c>
      <c r="R916" s="59"/>
      <c r="S916" s="56" t="s">
        <v>108</v>
      </c>
      <c r="T916" s="56" t="s">
        <v>108</v>
      </c>
      <c r="U916" s="57"/>
      <c r="V916" s="77"/>
      <c r="W916" s="62" t="s">
        <v>122</v>
      </c>
      <c r="X916" s="59"/>
      <c r="Y916" s="56" t="s">
        <v>108</v>
      </c>
      <c r="Z916" s="56" t="s">
        <v>121</v>
      </c>
      <c r="AA916" s="57">
        <v>43748</v>
      </c>
      <c r="AB916" s="63" t="s">
        <v>389</v>
      </c>
      <c r="AC916" s="64" t="s">
        <v>4702</v>
      </c>
      <c r="AD916" s="65" t="s">
        <v>97</v>
      </c>
      <c r="AE916" s="56" t="s">
        <v>131</v>
      </c>
      <c r="AF916" s="61"/>
      <c r="AG916" s="61"/>
      <c r="AH916" s="67"/>
      <c r="AI916" s="68"/>
      <c r="AJ916" s="69">
        <f t="shared" si="1"/>
        <v>2</v>
      </c>
      <c r="AK916" s="70"/>
      <c r="AL916" s="71"/>
      <c r="AM916" s="71"/>
      <c r="AN916" s="70"/>
      <c r="AO916" s="70"/>
      <c r="AP916" s="74">
        <f ca="1"/>
        <v>213</v>
      </c>
    </row>
    <row r="917" spans="1:42" ht="14.4">
      <c r="A917" s="55" t="s">
        <v>4703</v>
      </c>
      <c r="B917" s="56" t="s">
        <v>89</v>
      </c>
      <c r="C917" s="57">
        <v>43769</v>
      </c>
      <c r="D917" s="56" t="s">
        <v>131</v>
      </c>
      <c r="E917" s="56" t="s">
        <v>297</v>
      </c>
      <c r="F917" s="58" t="s">
        <v>106</v>
      </c>
      <c r="G917" s="58" t="s">
        <v>107</v>
      </c>
      <c r="H917" s="56" t="s">
        <v>140</v>
      </c>
      <c r="I917" s="59"/>
      <c r="J917" s="59">
        <f t="shared" si="215"/>
        <v>43799</v>
      </c>
      <c r="K917" s="56" t="s">
        <v>18</v>
      </c>
      <c r="L917" s="56" t="s">
        <v>14</v>
      </c>
      <c r="M917" s="60" t="s">
        <v>4704</v>
      </c>
      <c r="N917" s="56" t="s">
        <v>4705</v>
      </c>
      <c r="O917" s="56"/>
      <c r="P917" s="56" t="s">
        <v>108</v>
      </c>
      <c r="Q917" s="56" t="s">
        <v>237</v>
      </c>
      <c r="R917" s="59"/>
      <c r="S917" s="56" t="s">
        <v>108</v>
      </c>
      <c r="T917" s="56" t="s">
        <v>108</v>
      </c>
      <c r="U917" s="57"/>
      <c r="V917" s="77"/>
      <c r="W917" s="62" t="s">
        <v>108</v>
      </c>
      <c r="X917" s="59"/>
      <c r="Y917" s="56" t="s">
        <v>108</v>
      </c>
      <c r="Z917" s="56" t="s">
        <v>108</v>
      </c>
      <c r="AA917" s="57">
        <v>43769</v>
      </c>
      <c r="AB917" s="75"/>
      <c r="AC917" s="64" t="s">
        <v>4708</v>
      </c>
      <c r="AD917" s="56" t="s">
        <v>612</v>
      </c>
      <c r="AE917" s="56"/>
      <c r="AF917" s="61"/>
      <c r="AG917" s="61"/>
      <c r="AH917" s="67"/>
      <c r="AI917" s="68"/>
      <c r="AJ917" s="69">
        <f t="shared" si="1"/>
        <v>0</v>
      </c>
      <c r="AK917" s="70" t="str">
        <f>IF(R917="","",SUM(R917+30))</f>
        <v/>
      </c>
      <c r="AL917" s="71" t="s">
        <v>17409</v>
      </c>
      <c r="AM917" s="71"/>
      <c r="AN917" s="70"/>
      <c r="AO917" s="70"/>
      <c r="AP917" s="74">
        <f ca="1"/>
        <v>190</v>
      </c>
    </row>
    <row r="918" spans="1:42" ht="14.4">
      <c r="A918" s="55" t="s">
        <v>4709</v>
      </c>
      <c r="B918" s="56" t="s">
        <v>89</v>
      </c>
      <c r="C918" s="57">
        <v>43819</v>
      </c>
      <c r="D918" s="56" t="s">
        <v>131</v>
      </c>
      <c r="E918" s="56" t="s">
        <v>2445</v>
      </c>
      <c r="F918" s="58" t="s">
        <v>106</v>
      </c>
      <c r="G918" s="58" t="s">
        <v>107</v>
      </c>
      <c r="H918" s="56" t="s">
        <v>2445</v>
      </c>
      <c r="I918" s="59"/>
      <c r="J918" s="59">
        <f t="shared" si="215"/>
        <v>43849</v>
      </c>
      <c r="K918" s="56" t="s">
        <v>18</v>
      </c>
      <c r="L918" s="56" t="s">
        <v>14</v>
      </c>
      <c r="M918" s="60" t="s">
        <v>4711</v>
      </c>
      <c r="N918" s="56" t="s">
        <v>4712</v>
      </c>
      <c r="O918" s="56"/>
      <c r="P918" s="56"/>
      <c r="Q918" s="56"/>
      <c r="R918" s="59"/>
      <c r="S918" s="56" t="s">
        <v>108</v>
      </c>
      <c r="T918" s="56" t="s">
        <v>108</v>
      </c>
      <c r="U918" s="57"/>
      <c r="V918" s="77"/>
      <c r="W918" s="77"/>
      <c r="X918" s="59"/>
      <c r="Y918" s="56" t="s">
        <v>108</v>
      </c>
      <c r="Z918" s="56" t="s">
        <v>123</v>
      </c>
      <c r="AA918" s="57">
        <v>43822</v>
      </c>
      <c r="AB918" s="75"/>
      <c r="AC918" s="64" t="s">
        <v>4714</v>
      </c>
      <c r="AD918" s="56" t="s">
        <v>118</v>
      </c>
      <c r="AE918" s="56" t="s">
        <v>119</v>
      </c>
      <c r="AF918" s="61"/>
      <c r="AG918" s="61"/>
      <c r="AH918" s="67"/>
      <c r="AI918" s="68"/>
      <c r="AJ918" s="69">
        <f t="shared" si="1"/>
        <v>3</v>
      </c>
      <c r="AK918" s="70"/>
      <c r="AL918" s="71"/>
      <c r="AM918" s="71"/>
      <c r="AN918" s="70"/>
      <c r="AO918" s="70"/>
      <c r="AP918" s="74">
        <f ca="1"/>
        <v>140</v>
      </c>
    </row>
    <row r="919" spans="1:42" ht="14.4">
      <c r="A919" s="55" t="s">
        <v>4715</v>
      </c>
      <c r="B919" s="56" t="s">
        <v>89</v>
      </c>
      <c r="C919" s="57">
        <v>43592</v>
      </c>
      <c r="D919" s="56" t="s">
        <v>131</v>
      </c>
      <c r="E919" s="56" t="s">
        <v>140</v>
      </c>
      <c r="F919" s="58" t="s">
        <v>106</v>
      </c>
      <c r="G919" s="58" t="s">
        <v>107</v>
      </c>
      <c r="H919" s="56" t="s">
        <v>140</v>
      </c>
      <c r="I919" s="57"/>
      <c r="J919" s="57">
        <f t="shared" si="215"/>
        <v>43622</v>
      </c>
      <c r="K919" s="56" t="s">
        <v>18</v>
      </c>
      <c r="L919" s="56" t="s">
        <v>14</v>
      </c>
      <c r="M919" s="60" t="s">
        <v>4716</v>
      </c>
      <c r="N919" s="56" t="s">
        <v>4717</v>
      </c>
      <c r="O919" s="56"/>
      <c r="P919" s="56" t="s">
        <v>108</v>
      </c>
      <c r="Q919" s="56" t="s">
        <v>96</v>
      </c>
      <c r="R919" s="59"/>
      <c r="S919" s="56" t="s">
        <v>108</v>
      </c>
      <c r="T919" s="56" t="s">
        <v>108</v>
      </c>
      <c r="U919" s="59"/>
      <c r="V919" s="77"/>
      <c r="W919" s="62" t="s">
        <v>108</v>
      </c>
      <c r="X919" s="59"/>
      <c r="Y919" s="56" t="s">
        <v>108</v>
      </c>
      <c r="Z919" s="56" t="s">
        <v>123</v>
      </c>
      <c r="AA919" s="57">
        <v>43592</v>
      </c>
      <c r="AB919" s="63" t="s">
        <v>155</v>
      </c>
      <c r="AC919" s="64" t="s">
        <v>4718</v>
      </c>
      <c r="AD919" s="56" t="s">
        <v>118</v>
      </c>
      <c r="AE919" s="56"/>
      <c r="AF919" s="61"/>
      <c r="AG919" s="61"/>
      <c r="AH919" s="67"/>
      <c r="AI919" s="68"/>
      <c r="AJ919" s="69">
        <f t="shared" si="1"/>
        <v>0</v>
      </c>
      <c r="AK919" s="70" t="str">
        <f t="shared" ref="AK919:AK920" si="222">IF(R919="","",SUM(R919+30))</f>
        <v/>
      </c>
      <c r="AL919" s="71" t="s">
        <v>17409</v>
      </c>
      <c r="AM919" s="71"/>
      <c r="AN919" s="70">
        <f t="shared" ref="AN919:AN920" si="223">IF(C919="","",SUM(C919+10))</f>
        <v>43602</v>
      </c>
      <c r="AO919" s="70"/>
      <c r="AP919" s="74">
        <f ca="1"/>
        <v>367</v>
      </c>
    </row>
    <row r="920" spans="1:42" ht="14.4">
      <c r="A920" s="55" t="s">
        <v>4726</v>
      </c>
      <c r="B920" s="56" t="s">
        <v>89</v>
      </c>
      <c r="C920" s="57">
        <v>43522</v>
      </c>
      <c r="D920" s="56" t="s">
        <v>131</v>
      </c>
      <c r="E920" s="56" t="s">
        <v>140</v>
      </c>
      <c r="F920" s="58" t="s">
        <v>106</v>
      </c>
      <c r="G920" s="58" t="s">
        <v>107</v>
      </c>
      <c r="H920" s="56" t="s">
        <v>140</v>
      </c>
      <c r="I920" s="57"/>
      <c r="J920" s="57">
        <f t="shared" si="215"/>
        <v>43552</v>
      </c>
      <c r="K920" s="56" t="s">
        <v>18</v>
      </c>
      <c r="L920" s="56" t="s">
        <v>14</v>
      </c>
      <c r="M920" s="60" t="s">
        <v>4728</v>
      </c>
      <c r="N920" s="56" t="s">
        <v>4729</v>
      </c>
      <c r="O920" s="56" t="s">
        <v>27</v>
      </c>
      <c r="P920" s="56" t="s">
        <v>108</v>
      </c>
      <c r="Q920" s="56" t="s">
        <v>96</v>
      </c>
      <c r="R920" s="57"/>
      <c r="S920" s="56" t="s">
        <v>108</v>
      </c>
      <c r="T920" s="56" t="s">
        <v>108</v>
      </c>
      <c r="U920" s="57"/>
      <c r="V920" s="62"/>
      <c r="W920" s="62" t="s">
        <v>108</v>
      </c>
      <c r="X920" s="57"/>
      <c r="Y920" s="56" t="s">
        <v>108</v>
      </c>
      <c r="Z920" s="56" t="s">
        <v>123</v>
      </c>
      <c r="AA920" s="57">
        <v>43522</v>
      </c>
      <c r="AB920" s="63" t="s">
        <v>147</v>
      </c>
      <c r="AC920" s="64" t="s">
        <v>4732</v>
      </c>
      <c r="AD920" s="65" t="s">
        <v>118</v>
      </c>
      <c r="AE920" s="65"/>
      <c r="AF920" s="66"/>
      <c r="AG920" s="66"/>
      <c r="AH920" s="67"/>
      <c r="AI920" s="68"/>
      <c r="AJ920" s="69">
        <f t="shared" si="1"/>
        <v>0</v>
      </c>
      <c r="AK920" s="70" t="str">
        <f t="shared" si="222"/>
        <v/>
      </c>
      <c r="AL920" s="71" t="s">
        <v>17409</v>
      </c>
      <c r="AM920" s="71"/>
      <c r="AN920" s="70">
        <f t="shared" si="223"/>
        <v>43532</v>
      </c>
      <c r="AO920" s="70"/>
      <c r="AP920" s="74">
        <f ca="1"/>
        <v>437</v>
      </c>
    </row>
    <row r="921" spans="1:42" ht="26.5">
      <c r="A921" s="55" t="s">
        <v>4734</v>
      </c>
      <c r="B921" s="56" t="s">
        <v>89</v>
      </c>
      <c r="C921" s="57">
        <v>43780</v>
      </c>
      <c r="D921" s="56" t="s">
        <v>131</v>
      </c>
      <c r="E921" s="56" t="s">
        <v>297</v>
      </c>
      <c r="F921" s="58" t="s">
        <v>106</v>
      </c>
      <c r="G921" s="58" t="s">
        <v>107</v>
      </c>
      <c r="H921" s="56" t="s">
        <v>140</v>
      </c>
      <c r="I921" s="59"/>
      <c r="J921" s="59">
        <f t="shared" si="215"/>
        <v>43810</v>
      </c>
      <c r="K921" s="56" t="s">
        <v>18</v>
      </c>
      <c r="L921" s="56" t="s">
        <v>14</v>
      </c>
      <c r="M921" s="60" t="s">
        <v>4737</v>
      </c>
      <c r="N921" s="56" t="s">
        <v>4738</v>
      </c>
      <c r="O921" s="56" t="s">
        <v>266</v>
      </c>
      <c r="P921" s="56" t="s">
        <v>4739</v>
      </c>
      <c r="Q921" s="56" t="s">
        <v>17</v>
      </c>
      <c r="R921" s="59"/>
      <c r="S921" s="56" t="s">
        <v>108</v>
      </c>
      <c r="T921" s="56" t="s">
        <v>108</v>
      </c>
      <c r="U921" s="57"/>
      <c r="V921" s="77"/>
      <c r="W921" s="62" t="s">
        <v>108</v>
      </c>
      <c r="X921" s="59"/>
      <c r="Y921" s="56" t="s">
        <v>108</v>
      </c>
      <c r="Z921" s="56" t="s">
        <v>108</v>
      </c>
      <c r="AA921" s="57">
        <v>43783</v>
      </c>
      <c r="AB921" s="63" t="s">
        <v>318</v>
      </c>
      <c r="AC921" s="60" t="s">
        <v>4740</v>
      </c>
      <c r="AD921" s="56" t="s">
        <v>612</v>
      </c>
      <c r="AE921" s="56"/>
      <c r="AF921" s="61"/>
      <c r="AG921" s="61"/>
      <c r="AH921" s="67"/>
      <c r="AI921" s="68"/>
      <c r="AJ921" s="69">
        <f t="shared" si="1"/>
        <v>3</v>
      </c>
      <c r="AK921" s="70"/>
      <c r="AL921" s="71"/>
      <c r="AM921" s="71"/>
      <c r="AN921" s="70"/>
      <c r="AO921" s="70"/>
      <c r="AP921" s="74">
        <f ca="1"/>
        <v>179</v>
      </c>
    </row>
    <row r="922" spans="1:42" ht="14.4">
      <c r="A922" s="55" t="s">
        <v>4742</v>
      </c>
      <c r="B922" s="56" t="s">
        <v>89</v>
      </c>
      <c r="C922" s="57">
        <v>43756</v>
      </c>
      <c r="D922" s="56" t="s">
        <v>131</v>
      </c>
      <c r="E922" s="56" t="s">
        <v>297</v>
      </c>
      <c r="F922" s="58" t="s">
        <v>106</v>
      </c>
      <c r="G922" s="58" t="s">
        <v>107</v>
      </c>
      <c r="H922" s="56" t="s">
        <v>140</v>
      </c>
      <c r="I922" s="59"/>
      <c r="J922" s="59">
        <f t="shared" si="215"/>
        <v>43786</v>
      </c>
      <c r="K922" s="56" t="s">
        <v>18</v>
      </c>
      <c r="L922" s="56" t="s">
        <v>14</v>
      </c>
      <c r="M922" s="60" t="s">
        <v>4752</v>
      </c>
      <c r="N922" s="56" t="s">
        <v>4753</v>
      </c>
      <c r="O922" s="56"/>
      <c r="P922" s="56" t="s">
        <v>108</v>
      </c>
      <c r="Q922" s="56" t="s">
        <v>237</v>
      </c>
      <c r="R922" s="59"/>
      <c r="S922" s="56" t="s">
        <v>108</v>
      </c>
      <c r="T922" s="56" t="s">
        <v>108</v>
      </c>
      <c r="U922" s="57"/>
      <c r="V922" s="77"/>
      <c r="W922" s="62" t="s">
        <v>108</v>
      </c>
      <c r="X922" s="59"/>
      <c r="Y922" s="56" t="s">
        <v>108</v>
      </c>
      <c r="Z922" s="56" t="s">
        <v>108</v>
      </c>
      <c r="AA922" s="57">
        <v>43762</v>
      </c>
      <c r="AB922" s="75"/>
      <c r="AC922" s="64" t="s">
        <v>4755</v>
      </c>
      <c r="AD922" s="56" t="s">
        <v>612</v>
      </c>
      <c r="AE922" s="56"/>
      <c r="AF922" s="61"/>
      <c r="AG922" s="61"/>
      <c r="AH922" s="67"/>
      <c r="AI922" s="68"/>
      <c r="AJ922" s="69">
        <f t="shared" si="1"/>
        <v>6</v>
      </c>
      <c r="AK922" s="70" t="str">
        <f>IF(R922="","",SUM(R922+30))</f>
        <v/>
      </c>
      <c r="AL922" s="71"/>
      <c r="AM922" s="71"/>
      <c r="AN922" s="70"/>
      <c r="AO922" s="70"/>
      <c r="AP922" s="74">
        <f ca="1"/>
        <v>203</v>
      </c>
    </row>
    <row r="923" spans="1:42" ht="14.4">
      <c r="A923" s="55" t="s">
        <v>4759</v>
      </c>
      <c r="B923" s="56" t="s">
        <v>89</v>
      </c>
      <c r="C923" s="57">
        <v>43781</v>
      </c>
      <c r="D923" s="56" t="s">
        <v>131</v>
      </c>
      <c r="E923" s="56" t="s">
        <v>297</v>
      </c>
      <c r="F923" s="58" t="s">
        <v>106</v>
      </c>
      <c r="G923" s="58" t="s">
        <v>107</v>
      </c>
      <c r="H923" s="56" t="s">
        <v>140</v>
      </c>
      <c r="I923" s="59"/>
      <c r="J923" s="59">
        <f t="shared" si="215"/>
        <v>43811</v>
      </c>
      <c r="K923" s="56" t="s">
        <v>18</v>
      </c>
      <c r="L923" s="56" t="s">
        <v>14</v>
      </c>
      <c r="M923" s="60" t="s">
        <v>4761</v>
      </c>
      <c r="N923" s="56" t="s">
        <v>4762</v>
      </c>
      <c r="O923" s="56"/>
      <c r="P923" s="56" t="s">
        <v>108</v>
      </c>
      <c r="Q923" s="56" t="s">
        <v>237</v>
      </c>
      <c r="R923" s="59"/>
      <c r="S923" s="56" t="s">
        <v>108</v>
      </c>
      <c r="T923" s="56" t="s">
        <v>108</v>
      </c>
      <c r="U923" s="57"/>
      <c r="V923" s="77"/>
      <c r="W923" s="62" t="s">
        <v>108</v>
      </c>
      <c r="X923" s="59"/>
      <c r="Y923" s="56" t="s">
        <v>108</v>
      </c>
      <c r="Z923" s="56" t="s">
        <v>108</v>
      </c>
      <c r="AA923" s="57">
        <v>43783</v>
      </c>
      <c r="AB923" s="63" t="s">
        <v>318</v>
      </c>
      <c r="AC923" s="64" t="s">
        <v>4764</v>
      </c>
      <c r="AD923" s="56" t="s">
        <v>612</v>
      </c>
      <c r="AE923" s="56"/>
      <c r="AF923" s="61"/>
      <c r="AG923" s="61"/>
      <c r="AH923" s="67"/>
      <c r="AI923" s="68"/>
      <c r="AJ923" s="69">
        <f t="shared" si="1"/>
        <v>2</v>
      </c>
      <c r="AK923" s="70"/>
      <c r="AL923" s="71"/>
      <c r="AM923" s="71"/>
      <c r="AN923" s="70"/>
      <c r="AO923" s="70"/>
      <c r="AP923" s="74">
        <f ca="1"/>
        <v>178</v>
      </c>
    </row>
    <row r="924" spans="1:42" ht="14.4">
      <c r="A924" s="55" t="s">
        <v>4766</v>
      </c>
      <c r="B924" s="56" t="s">
        <v>89</v>
      </c>
      <c r="C924" s="57">
        <v>43769</v>
      </c>
      <c r="D924" s="56" t="s">
        <v>131</v>
      </c>
      <c r="E924" s="56" t="s">
        <v>297</v>
      </c>
      <c r="F924" s="58" t="s">
        <v>106</v>
      </c>
      <c r="G924" s="58" t="s">
        <v>107</v>
      </c>
      <c r="H924" s="56" t="s">
        <v>140</v>
      </c>
      <c r="I924" s="59"/>
      <c r="J924" s="59">
        <f t="shared" si="215"/>
        <v>43799</v>
      </c>
      <c r="K924" s="56" t="s">
        <v>18</v>
      </c>
      <c r="L924" s="56" t="s">
        <v>14</v>
      </c>
      <c r="M924" s="60" t="s">
        <v>4793</v>
      </c>
      <c r="N924" s="56" t="s">
        <v>4795</v>
      </c>
      <c r="O924" s="56"/>
      <c r="P924" s="56" t="s">
        <v>108</v>
      </c>
      <c r="Q924" s="56" t="s">
        <v>237</v>
      </c>
      <c r="R924" s="59"/>
      <c r="S924" s="56" t="s">
        <v>108</v>
      </c>
      <c r="T924" s="56" t="s">
        <v>108</v>
      </c>
      <c r="U924" s="57"/>
      <c r="V924" s="77"/>
      <c r="W924" s="62" t="s">
        <v>108</v>
      </c>
      <c r="X924" s="59"/>
      <c r="Y924" s="56" t="s">
        <v>108</v>
      </c>
      <c r="Z924" s="56" t="s">
        <v>108</v>
      </c>
      <c r="AA924" s="57">
        <v>43769</v>
      </c>
      <c r="AB924" s="75"/>
      <c r="AC924" s="64" t="s">
        <v>4800</v>
      </c>
      <c r="AD924" s="56" t="s">
        <v>612</v>
      </c>
      <c r="AE924" s="56"/>
      <c r="AF924" s="61"/>
      <c r="AG924" s="61"/>
      <c r="AH924" s="67"/>
      <c r="AI924" s="68"/>
      <c r="AJ924" s="69">
        <f t="shared" si="1"/>
        <v>0</v>
      </c>
      <c r="AK924" s="70" t="str">
        <f>IF(R924="","",SUM(R924+30))</f>
        <v/>
      </c>
      <c r="AL924" s="71" t="s">
        <v>17409</v>
      </c>
      <c r="AM924" s="71"/>
      <c r="AN924" s="70"/>
      <c r="AO924" s="70"/>
      <c r="AP924" s="74">
        <f ca="1"/>
        <v>190</v>
      </c>
    </row>
    <row r="925" spans="1:42" ht="14.4">
      <c r="A925" s="55" t="s">
        <v>4805</v>
      </c>
      <c r="B925" s="56" t="s">
        <v>89</v>
      </c>
      <c r="C925" s="57">
        <v>43738</v>
      </c>
      <c r="D925" s="56" t="s">
        <v>131</v>
      </c>
      <c r="E925" s="56" t="s">
        <v>297</v>
      </c>
      <c r="F925" s="58" t="s">
        <v>106</v>
      </c>
      <c r="G925" s="58" t="s">
        <v>107</v>
      </c>
      <c r="H925" s="56" t="s">
        <v>140</v>
      </c>
      <c r="I925" s="59"/>
      <c r="J925" s="59">
        <f t="shared" si="215"/>
        <v>43768</v>
      </c>
      <c r="K925" s="56" t="s">
        <v>18</v>
      </c>
      <c r="L925" s="56" t="s">
        <v>14</v>
      </c>
      <c r="M925" s="60" t="s">
        <v>4806</v>
      </c>
      <c r="N925" s="56" t="s">
        <v>4807</v>
      </c>
      <c r="O925" s="56"/>
      <c r="P925" s="56" t="s">
        <v>108</v>
      </c>
      <c r="Q925" s="56" t="s">
        <v>237</v>
      </c>
      <c r="R925" s="59"/>
      <c r="S925" s="56" t="s">
        <v>108</v>
      </c>
      <c r="T925" s="56" t="s">
        <v>108</v>
      </c>
      <c r="U925" s="57"/>
      <c r="V925" s="77"/>
      <c r="W925" s="62" t="s">
        <v>108</v>
      </c>
      <c r="X925" s="59"/>
      <c r="Y925" s="56" t="s">
        <v>108</v>
      </c>
      <c r="Z925" s="56" t="s">
        <v>108</v>
      </c>
      <c r="AA925" s="57">
        <v>43740</v>
      </c>
      <c r="AB925" s="63" t="s">
        <v>389</v>
      </c>
      <c r="AC925" s="64" t="s">
        <v>4809</v>
      </c>
      <c r="AD925" s="56" t="s">
        <v>612</v>
      </c>
      <c r="AE925" s="56"/>
      <c r="AF925" s="61"/>
      <c r="AG925" s="61"/>
      <c r="AH925" s="67"/>
      <c r="AI925" s="68"/>
      <c r="AJ925" s="69">
        <f t="shared" si="1"/>
        <v>2</v>
      </c>
      <c r="AK925" s="70"/>
      <c r="AL925" s="71"/>
      <c r="AM925" s="71"/>
      <c r="AN925" s="70"/>
      <c r="AO925" s="70"/>
      <c r="AP925" s="74">
        <f ca="1"/>
        <v>221</v>
      </c>
    </row>
    <row r="926" spans="1:42" ht="14.4">
      <c r="A926" s="55" t="s">
        <v>4812</v>
      </c>
      <c r="B926" s="56" t="s">
        <v>89</v>
      </c>
      <c r="C926" s="57">
        <v>43535</v>
      </c>
      <c r="D926" s="56" t="s">
        <v>131</v>
      </c>
      <c r="E926" s="56" t="s">
        <v>140</v>
      </c>
      <c r="F926" s="58" t="s">
        <v>106</v>
      </c>
      <c r="G926" s="58" t="s">
        <v>107</v>
      </c>
      <c r="H926" s="56" t="s">
        <v>140</v>
      </c>
      <c r="I926" s="196"/>
      <c r="J926" s="196">
        <f t="shared" si="215"/>
        <v>43565</v>
      </c>
      <c r="K926" s="56" t="s">
        <v>18</v>
      </c>
      <c r="L926" s="56" t="s">
        <v>18</v>
      </c>
      <c r="M926" s="60" t="s">
        <v>4815</v>
      </c>
      <c r="N926" s="56" t="s">
        <v>4816</v>
      </c>
      <c r="O926" s="56" t="s">
        <v>33</v>
      </c>
      <c r="P926" s="56" t="s">
        <v>4818</v>
      </c>
      <c r="Q926" s="56" t="s">
        <v>17</v>
      </c>
      <c r="R926" s="57"/>
      <c r="S926" s="56" t="s">
        <v>108</v>
      </c>
      <c r="T926" s="56" t="s">
        <v>108</v>
      </c>
      <c r="U926" s="57"/>
      <c r="V926" s="62"/>
      <c r="W926" s="62">
        <v>0</v>
      </c>
      <c r="X926" s="57"/>
      <c r="Y926" s="56" t="s">
        <v>108</v>
      </c>
      <c r="Z926" s="56" t="s">
        <v>121</v>
      </c>
      <c r="AA926" s="57">
        <v>43537</v>
      </c>
      <c r="AB926" s="63" t="s">
        <v>168</v>
      </c>
      <c r="AC926" s="64" t="s">
        <v>4820</v>
      </c>
      <c r="AD926" s="65" t="s">
        <v>97</v>
      </c>
      <c r="AE926" s="65" t="s">
        <v>131</v>
      </c>
      <c r="AF926" s="66"/>
      <c r="AG926" s="66"/>
      <c r="AH926" s="67"/>
      <c r="AI926" s="68"/>
      <c r="AJ926" s="69">
        <f t="shared" si="1"/>
        <v>2</v>
      </c>
      <c r="AK926" s="70" t="str">
        <f t="shared" ref="AK926:AK929" si="224">IF(R926="","",SUM(R926+30))</f>
        <v/>
      </c>
      <c r="AL926" s="71" t="s">
        <v>17409</v>
      </c>
      <c r="AM926" s="71"/>
      <c r="AN926" s="70">
        <f t="shared" ref="AN926:AN929" si="225">IF(C926="","",SUM(C926+10))</f>
        <v>43545</v>
      </c>
      <c r="AO926" s="70"/>
      <c r="AP926" s="74">
        <f ca="1"/>
        <v>424</v>
      </c>
    </row>
    <row r="927" spans="1:42" ht="14.4">
      <c r="A927" s="55" t="s">
        <v>4826</v>
      </c>
      <c r="B927" s="56" t="s">
        <v>89</v>
      </c>
      <c r="C927" s="57">
        <v>43592</v>
      </c>
      <c r="D927" s="56" t="s">
        <v>131</v>
      </c>
      <c r="E927" s="56" t="s">
        <v>140</v>
      </c>
      <c r="F927" s="58" t="s">
        <v>106</v>
      </c>
      <c r="G927" s="58" t="s">
        <v>107</v>
      </c>
      <c r="H927" s="56" t="s">
        <v>140</v>
      </c>
      <c r="I927" s="59"/>
      <c r="J927" s="59">
        <f t="shared" si="215"/>
        <v>43622</v>
      </c>
      <c r="K927" s="56" t="s">
        <v>18</v>
      </c>
      <c r="L927" s="56" t="s">
        <v>14</v>
      </c>
      <c r="M927" s="60" t="s">
        <v>4842</v>
      </c>
      <c r="N927" s="56" t="s">
        <v>4717</v>
      </c>
      <c r="O927" s="56"/>
      <c r="P927" s="56" t="s">
        <v>108</v>
      </c>
      <c r="Q927" s="56" t="s">
        <v>96</v>
      </c>
      <c r="R927" s="59"/>
      <c r="S927" s="56" t="s">
        <v>108</v>
      </c>
      <c r="T927" s="56" t="s">
        <v>108</v>
      </c>
      <c r="U927" s="57"/>
      <c r="V927" s="77"/>
      <c r="W927" s="62" t="s">
        <v>108</v>
      </c>
      <c r="X927" s="59"/>
      <c r="Y927" s="56" t="s">
        <v>108</v>
      </c>
      <c r="Z927" s="56" t="s">
        <v>123</v>
      </c>
      <c r="AA927" s="57">
        <v>43592</v>
      </c>
      <c r="AB927" s="63" t="s">
        <v>155</v>
      </c>
      <c r="AC927" s="64" t="s">
        <v>4718</v>
      </c>
      <c r="AD927" s="56" t="s">
        <v>118</v>
      </c>
      <c r="AE927" s="56"/>
      <c r="AF927" s="61"/>
      <c r="AG927" s="61"/>
      <c r="AH927" s="67"/>
      <c r="AI927" s="68"/>
      <c r="AJ927" s="69">
        <f t="shared" si="1"/>
        <v>0</v>
      </c>
      <c r="AK927" s="70" t="str">
        <f t="shared" si="224"/>
        <v/>
      </c>
      <c r="AL927" s="71" t="s">
        <v>17409</v>
      </c>
      <c r="AM927" s="71"/>
      <c r="AN927" s="70">
        <f t="shared" si="225"/>
        <v>43602</v>
      </c>
      <c r="AO927" s="70"/>
      <c r="AP927" s="74">
        <f ca="1"/>
        <v>367</v>
      </c>
    </row>
    <row r="928" spans="1:42" ht="14.4">
      <c r="A928" s="55" t="s">
        <v>4843</v>
      </c>
      <c r="B928" s="56" t="s">
        <v>89</v>
      </c>
      <c r="C928" s="57">
        <v>43633</v>
      </c>
      <c r="D928" s="56" t="s">
        <v>131</v>
      </c>
      <c r="E928" s="56" t="s">
        <v>140</v>
      </c>
      <c r="F928" s="58" t="s">
        <v>106</v>
      </c>
      <c r="G928" s="58" t="s">
        <v>107</v>
      </c>
      <c r="H928" s="56" t="s">
        <v>140</v>
      </c>
      <c r="I928" s="59"/>
      <c r="J928" s="59">
        <f t="shared" si="215"/>
        <v>43663</v>
      </c>
      <c r="K928" s="56" t="s">
        <v>18</v>
      </c>
      <c r="L928" s="56" t="s">
        <v>108</v>
      </c>
      <c r="M928" s="60" t="s">
        <v>4844</v>
      </c>
      <c r="N928" s="56" t="s">
        <v>4845</v>
      </c>
      <c r="O928" s="56" t="s">
        <v>20</v>
      </c>
      <c r="P928" s="56" t="s">
        <v>108</v>
      </c>
      <c r="Q928" s="56" t="s">
        <v>96</v>
      </c>
      <c r="R928" s="57"/>
      <c r="S928" s="56" t="s">
        <v>108</v>
      </c>
      <c r="T928" s="56" t="s">
        <v>108</v>
      </c>
      <c r="U928" s="57"/>
      <c r="V928" s="62"/>
      <c r="W928" s="62" t="s">
        <v>108</v>
      </c>
      <c r="X928" s="57"/>
      <c r="Y928" s="56" t="s">
        <v>108</v>
      </c>
      <c r="Z928" s="56" t="s">
        <v>123</v>
      </c>
      <c r="AA928" s="57">
        <v>43634</v>
      </c>
      <c r="AB928" s="63" t="s">
        <v>484</v>
      </c>
      <c r="AC928" s="64" t="s">
        <v>4846</v>
      </c>
      <c r="AD928" s="56" t="s">
        <v>633</v>
      </c>
      <c r="AE928" s="56"/>
      <c r="AF928" s="61"/>
      <c r="AG928" s="61"/>
      <c r="AH928" s="67"/>
      <c r="AI928" s="68"/>
      <c r="AJ928" s="69">
        <f t="shared" si="1"/>
        <v>1</v>
      </c>
      <c r="AK928" s="70" t="str">
        <f t="shared" si="224"/>
        <v/>
      </c>
      <c r="AL928" s="71" t="s">
        <v>17409</v>
      </c>
      <c r="AM928" s="71"/>
      <c r="AN928" s="70">
        <f t="shared" si="225"/>
        <v>43643</v>
      </c>
      <c r="AO928" s="70"/>
      <c r="AP928" s="74">
        <f ca="1"/>
        <v>326</v>
      </c>
    </row>
    <row r="929" spans="1:42" ht="14.4">
      <c r="A929" s="55" t="s">
        <v>4856</v>
      </c>
      <c r="B929" s="56" t="s">
        <v>89</v>
      </c>
      <c r="C929" s="57">
        <v>43495</v>
      </c>
      <c r="D929" s="56" t="s">
        <v>119</v>
      </c>
      <c r="E929" s="56" t="s">
        <v>112</v>
      </c>
      <c r="F929" s="58" t="s">
        <v>106</v>
      </c>
      <c r="G929" s="58" t="s">
        <v>113</v>
      </c>
      <c r="H929" s="56" t="s">
        <v>112</v>
      </c>
      <c r="I929" s="59"/>
      <c r="J929" s="59">
        <f t="shared" si="215"/>
        <v>43525</v>
      </c>
      <c r="K929" s="56" t="s">
        <v>18</v>
      </c>
      <c r="L929" s="56" t="s">
        <v>18</v>
      </c>
      <c r="M929" s="60" t="s">
        <v>4858</v>
      </c>
      <c r="N929" s="56" t="s">
        <v>3371</v>
      </c>
      <c r="O929" s="56" t="s">
        <v>249</v>
      </c>
      <c r="P929" s="56" t="s">
        <v>3372</v>
      </c>
      <c r="Q929" s="56" t="s">
        <v>116</v>
      </c>
      <c r="R929" s="57"/>
      <c r="S929" s="56" t="s">
        <v>18</v>
      </c>
      <c r="T929" s="56" t="s">
        <v>14</v>
      </c>
      <c r="U929" s="57">
        <v>43500</v>
      </c>
      <c r="V929" s="77"/>
      <c r="W929" s="62">
        <v>13.25</v>
      </c>
      <c r="X929" s="57">
        <v>43529</v>
      </c>
      <c r="Y929" s="56" t="s">
        <v>108</v>
      </c>
      <c r="Z929" s="56" t="s">
        <v>121</v>
      </c>
      <c r="AA929" s="57">
        <v>43529</v>
      </c>
      <c r="AB929" s="63" t="s">
        <v>127</v>
      </c>
      <c r="AC929" s="64" t="s">
        <v>4860</v>
      </c>
      <c r="AD929" s="65" t="s">
        <v>97</v>
      </c>
      <c r="AE929" s="65" t="s">
        <v>119</v>
      </c>
      <c r="AF929" s="66"/>
      <c r="AG929" s="66"/>
      <c r="AH929" s="67"/>
      <c r="AI929" s="68"/>
      <c r="AJ929" s="69">
        <f t="shared" si="1"/>
        <v>34</v>
      </c>
      <c r="AK929" s="70" t="str">
        <f t="shared" si="224"/>
        <v/>
      </c>
      <c r="AL929" s="71" t="s">
        <v>17409</v>
      </c>
      <c r="AM929" s="71"/>
      <c r="AN929" s="70">
        <f t="shared" si="225"/>
        <v>43505</v>
      </c>
      <c r="AO929" s="70"/>
      <c r="AP929" s="74">
        <f ca="1"/>
        <v>464</v>
      </c>
    </row>
    <row r="930" spans="1:42" ht="14.4">
      <c r="A930" s="55" t="s">
        <v>4861</v>
      </c>
      <c r="B930" s="56" t="s">
        <v>89</v>
      </c>
      <c r="C930" s="57">
        <v>43746</v>
      </c>
      <c r="D930" s="56" t="s">
        <v>90</v>
      </c>
      <c r="E930" s="56" t="s">
        <v>196</v>
      </c>
      <c r="F930" s="58" t="s">
        <v>106</v>
      </c>
      <c r="G930" s="58" t="s">
        <v>113</v>
      </c>
      <c r="H930" s="56" t="s">
        <v>112</v>
      </c>
      <c r="I930" s="59"/>
      <c r="J930" s="59">
        <f t="shared" si="215"/>
        <v>43776</v>
      </c>
      <c r="K930" s="56" t="s">
        <v>18</v>
      </c>
      <c r="L930" s="56" t="s">
        <v>18</v>
      </c>
      <c r="M930" s="60" t="s">
        <v>4862</v>
      </c>
      <c r="N930" s="56" t="s">
        <v>4863</v>
      </c>
      <c r="O930" s="56" t="s">
        <v>27</v>
      </c>
      <c r="P930" s="56" t="s">
        <v>811</v>
      </c>
      <c r="Q930" s="56" t="s">
        <v>116</v>
      </c>
      <c r="R930" s="57">
        <v>43747</v>
      </c>
      <c r="S930" s="56" t="s">
        <v>108</v>
      </c>
      <c r="T930" s="56" t="s">
        <v>108</v>
      </c>
      <c r="U930" s="57">
        <v>43784</v>
      </c>
      <c r="V930" s="77"/>
      <c r="W930" s="62">
        <v>58.75</v>
      </c>
      <c r="X930" s="59"/>
      <c r="Y930" s="56" t="s">
        <v>108</v>
      </c>
      <c r="Z930" s="56" t="s">
        <v>121</v>
      </c>
      <c r="AA930" s="57">
        <v>43790</v>
      </c>
      <c r="AB930" s="75"/>
      <c r="AC930" s="64" t="s">
        <v>4864</v>
      </c>
      <c r="AD930" s="56" t="s">
        <v>97</v>
      </c>
      <c r="AE930" s="56" t="s">
        <v>90</v>
      </c>
      <c r="AF930" s="61"/>
      <c r="AG930" s="61"/>
      <c r="AH930" s="67"/>
      <c r="AI930" s="68"/>
      <c r="AJ930" s="69">
        <f t="shared" si="1"/>
        <v>44</v>
      </c>
      <c r="AK930" s="70"/>
      <c r="AL930" s="71"/>
      <c r="AM930" s="71"/>
      <c r="AN930" s="70"/>
      <c r="AO930" s="198"/>
      <c r="AP930" s="199">
        <f ca="1"/>
        <v>213</v>
      </c>
    </row>
    <row r="931" spans="1:42" ht="14.4">
      <c r="A931" s="55" t="s">
        <v>4869</v>
      </c>
      <c r="B931" s="56" t="s">
        <v>89</v>
      </c>
      <c r="C931" s="57">
        <v>43754</v>
      </c>
      <c r="D931" s="56" t="s">
        <v>90</v>
      </c>
      <c r="E931" s="56" t="s">
        <v>297</v>
      </c>
      <c r="F931" s="58" t="s">
        <v>106</v>
      </c>
      <c r="G931" s="58" t="s">
        <v>113</v>
      </c>
      <c r="H931" s="56" t="s">
        <v>112</v>
      </c>
      <c r="I931" s="59"/>
      <c r="J931" s="59">
        <f t="shared" si="215"/>
        <v>43784</v>
      </c>
      <c r="K931" s="56" t="s">
        <v>18</v>
      </c>
      <c r="L931" s="56" t="s">
        <v>18</v>
      </c>
      <c r="M931" s="60" t="s">
        <v>4870</v>
      </c>
      <c r="N931" s="56" t="s">
        <v>810</v>
      </c>
      <c r="O931" s="56" t="s">
        <v>27</v>
      </c>
      <c r="P931" s="56" t="s">
        <v>811</v>
      </c>
      <c r="Q931" s="56" t="s">
        <v>117</v>
      </c>
      <c r="R931" s="59"/>
      <c r="S931" s="56" t="s">
        <v>108</v>
      </c>
      <c r="T931" s="56" t="s">
        <v>108</v>
      </c>
      <c r="U931" s="57">
        <v>43754</v>
      </c>
      <c r="V931" s="62">
        <v>25</v>
      </c>
      <c r="W931" s="62">
        <v>50</v>
      </c>
      <c r="X931" s="59"/>
      <c r="Y931" s="61"/>
      <c r="Z931" s="56" t="s">
        <v>123</v>
      </c>
      <c r="AA931" s="57">
        <v>43818</v>
      </c>
      <c r="AB931" s="75"/>
      <c r="AC931" s="64" t="s">
        <v>4873</v>
      </c>
      <c r="AD931" s="56" t="s">
        <v>179</v>
      </c>
      <c r="AE931" s="56"/>
      <c r="AF931" s="61"/>
      <c r="AG931" s="61"/>
      <c r="AH931" s="67"/>
      <c r="AI931" s="68"/>
      <c r="AJ931" s="69">
        <f t="shared" si="1"/>
        <v>64</v>
      </c>
      <c r="AK931" s="70"/>
      <c r="AL931" s="71"/>
      <c r="AM931" s="71"/>
      <c r="AN931" s="70"/>
      <c r="AO931" s="70"/>
      <c r="AP931" s="74">
        <f ca="1"/>
        <v>205</v>
      </c>
    </row>
    <row r="932" spans="1:42" ht="14.4">
      <c r="A932" s="55" t="s">
        <v>4874</v>
      </c>
      <c r="B932" s="56" t="s">
        <v>89</v>
      </c>
      <c r="C932" s="57">
        <v>43503</v>
      </c>
      <c r="D932" s="56" t="s">
        <v>90</v>
      </c>
      <c r="E932" s="56" t="s">
        <v>140</v>
      </c>
      <c r="F932" s="58" t="s">
        <v>106</v>
      </c>
      <c r="G932" s="58" t="s">
        <v>107</v>
      </c>
      <c r="H932" s="56" t="s">
        <v>140</v>
      </c>
      <c r="I932" s="57"/>
      <c r="J932" s="57">
        <f t="shared" si="215"/>
        <v>43533</v>
      </c>
      <c r="K932" s="56" t="s">
        <v>18</v>
      </c>
      <c r="L932" s="56" t="s">
        <v>18</v>
      </c>
      <c r="M932" s="60" t="s">
        <v>4875</v>
      </c>
      <c r="N932" s="56" t="s">
        <v>4875</v>
      </c>
      <c r="O932" s="56" t="s">
        <v>172</v>
      </c>
      <c r="P932" s="56" t="s">
        <v>4876</v>
      </c>
      <c r="Q932" s="56" t="s">
        <v>17</v>
      </c>
      <c r="R932" s="57"/>
      <c r="S932" s="56" t="s">
        <v>108</v>
      </c>
      <c r="T932" s="56" t="s">
        <v>108</v>
      </c>
      <c r="U932" s="57"/>
      <c r="V932" s="62"/>
      <c r="W932" s="62">
        <v>0</v>
      </c>
      <c r="X932" s="57"/>
      <c r="Y932" s="56" t="s">
        <v>108</v>
      </c>
      <c r="Z932" s="56" t="s">
        <v>121</v>
      </c>
      <c r="AA932" s="57">
        <v>43503</v>
      </c>
      <c r="AB932" s="63" t="s">
        <v>147</v>
      </c>
      <c r="AC932" s="64" t="s">
        <v>2395</v>
      </c>
      <c r="AD932" s="65" t="s">
        <v>97</v>
      </c>
      <c r="AE932" s="65" t="s">
        <v>90</v>
      </c>
      <c r="AF932" s="66"/>
      <c r="AG932" s="66"/>
      <c r="AH932" s="67"/>
      <c r="AI932" s="68"/>
      <c r="AJ932" s="69">
        <f t="shared" si="1"/>
        <v>0</v>
      </c>
      <c r="AK932" s="70" t="str">
        <f>IF(R932="","",SUM(R932+30))</f>
        <v/>
      </c>
      <c r="AL932" s="71" t="s">
        <v>17409</v>
      </c>
      <c r="AM932" s="71"/>
      <c r="AN932" s="70">
        <f>IF(C932="","",SUM(C932+10))</f>
        <v>43513</v>
      </c>
      <c r="AO932" s="70"/>
      <c r="AP932" s="74">
        <f ca="1"/>
        <v>456</v>
      </c>
    </row>
    <row r="933" spans="1:42" ht="14.4">
      <c r="A933" s="55" t="s">
        <v>4882</v>
      </c>
      <c r="B933" s="56" t="s">
        <v>89</v>
      </c>
      <c r="C933" s="57">
        <v>43791</v>
      </c>
      <c r="D933" s="56" t="s">
        <v>90</v>
      </c>
      <c r="E933" s="56" t="s">
        <v>196</v>
      </c>
      <c r="F933" s="58" t="s">
        <v>106</v>
      </c>
      <c r="G933" s="58" t="s">
        <v>113</v>
      </c>
      <c r="H933" s="56" t="s">
        <v>196</v>
      </c>
      <c r="I933" s="59"/>
      <c r="J933" s="59">
        <f t="shared" si="215"/>
        <v>43821</v>
      </c>
      <c r="K933" s="56" t="s">
        <v>18</v>
      </c>
      <c r="L933" s="56"/>
      <c r="M933" s="60" t="s">
        <v>4883</v>
      </c>
      <c r="N933" s="56" t="s">
        <v>4863</v>
      </c>
      <c r="O933" s="56" t="s">
        <v>27</v>
      </c>
      <c r="P933" s="56" t="s">
        <v>811</v>
      </c>
      <c r="Q933" s="56" t="s">
        <v>117</v>
      </c>
      <c r="R933" s="59"/>
      <c r="S933" s="56" t="s">
        <v>108</v>
      </c>
      <c r="T933" s="56" t="s">
        <v>108</v>
      </c>
      <c r="U933" s="57">
        <v>43791</v>
      </c>
      <c r="V933" s="62">
        <v>25</v>
      </c>
      <c r="W933" s="62">
        <v>25</v>
      </c>
      <c r="X933" s="57">
        <v>43794</v>
      </c>
      <c r="Y933" s="56" t="s">
        <v>108</v>
      </c>
      <c r="Z933" s="56" t="s">
        <v>121</v>
      </c>
      <c r="AA933" s="57">
        <v>43804</v>
      </c>
      <c r="AB933" s="75"/>
      <c r="AC933" s="64" t="s">
        <v>4885</v>
      </c>
      <c r="AD933" s="56" t="s">
        <v>97</v>
      </c>
      <c r="AE933" s="56" t="s">
        <v>119</v>
      </c>
      <c r="AF933" s="61"/>
      <c r="AG933" s="61"/>
      <c r="AH933" s="67"/>
      <c r="AI933" s="68"/>
      <c r="AJ933" s="69">
        <f t="shared" si="1"/>
        <v>13</v>
      </c>
      <c r="AK933" s="70"/>
      <c r="AL933" s="71"/>
      <c r="AM933" s="71"/>
      <c r="AN933" s="70"/>
      <c r="AO933" s="70"/>
      <c r="AP933" s="74">
        <f ca="1"/>
        <v>168</v>
      </c>
    </row>
    <row r="934" spans="1:42" ht="14.4">
      <c r="A934" s="55" t="s">
        <v>4886</v>
      </c>
      <c r="B934" s="56" t="s">
        <v>89</v>
      </c>
      <c r="C934" s="57">
        <v>43616</v>
      </c>
      <c r="D934" s="56" t="s">
        <v>90</v>
      </c>
      <c r="E934" s="56" t="s">
        <v>12</v>
      </c>
      <c r="F934" s="58" t="s">
        <v>106</v>
      </c>
      <c r="G934" s="58" t="s">
        <v>107</v>
      </c>
      <c r="H934" s="56" t="s">
        <v>12</v>
      </c>
      <c r="I934" s="59"/>
      <c r="J934" s="59">
        <f t="shared" si="215"/>
        <v>43646</v>
      </c>
      <c r="K934" s="56" t="s">
        <v>18</v>
      </c>
      <c r="L934" s="56" t="s">
        <v>18</v>
      </c>
      <c r="M934" s="60" t="s">
        <v>4888</v>
      </c>
      <c r="N934" s="56" t="s">
        <v>4889</v>
      </c>
      <c r="O934" s="56" t="s">
        <v>436</v>
      </c>
      <c r="P934" s="56" t="s">
        <v>4890</v>
      </c>
      <c r="Q934" s="56" t="s">
        <v>17</v>
      </c>
      <c r="R934" s="57"/>
      <c r="S934" s="56"/>
      <c r="T934" s="56"/>
      <c r="U934" s="57"/>
      <c r="V934" s="62"/>
      <c r="W934" s="62"/>
      <c r="X934" s="57"/>
      <c r="Y934" s="56"/>
      <c r="Z934" s="56" t="s">
        <v>121</v>
      </c>
      <c r="AA934" s="57">
        <v>43616</v>
      </c>
      <c r="AB934" s="75"/>
      <c r="AC934" s="64"/>
      <c r="AD934" s="65" t="s">
        <v>97</v>
      </c>
      <c r="AE934" s="56" t="s">
        <v>90</v>
      </c>
      <c r="AF934" s="61"/>
      <c r="AG934" s="61"/>
      <c r="AH934" s="67"/>
      <c r="AI934" s="68"/>
      <c r="AJ934" s="69">
        <f t="shared" si="1"/>
        <v>0</v>
      </c>
      <c r="AK934" s="70" t="str">
        <f>IF(R934="","",SUM(R934+30))</f>
        <v/>
      </c>
      <c r="AL934" s="71" t="s">
        <v>17409</v>
      </c>
      <c r="AM934" s="71"/>
      <c r="AN934" s="70">
        <f>IF(C934="","",SUM(C934+10))</f>
        <v>43626</v>
      </c>
      <c r="AO934" s="70"/>
      <c r="AP934" s="74">
        <f ca="1"/>
        <v>343</v>
      </c>
    </row>
    <row r="935" spans="1:42" ht="14.4">
      <c r="A935" s="55" t="s">
        <v>4902</v>
      </c>
      <c r="B935" s="56" t="s">
        <v>89</v>
      </c>
      <c r="C935" s="57">
        <v>43783</v>
      </c>
      <c r="D935" s="56" t="s">
        <v>131</v>
      </c>
      <c r="E935" s="56" t="s">
        <v>297</v>
      </c>
      <c r="F935" s="58" t="s">
        <v>106</v>
      </c>
      <c r="G935" s="58" t="s">
        <v>107</v>
      </c>
      <c r="H935" s="56" t="s">
        <v>140</v>
      </c>
      <c r="I935" s="59"/>
      <c r="J935" s="59">
        <f t="shared" si="215"/>
        <v>43813</v>
      </c>
      <c r="K935" s="56" t="s">
        <v>18</v>
      </c>
      <c r="L935" s="56" t="s">
        <v>14</v>
      </c>
      <c r="M935" s="60" t="s">
        <v>4905</v>
      </c>
      <c r="N935" s="56" t="s">
        <v>4907</v>
      </c>
      <c r="O935" s="56"/>
      <c r="P935" s="56" t="s">
        <v>108</v>
      </c>
      <c r="Q935" s="56" t="s">
        <v>237</v>
      </c>
      <c r="R935" s="59"/>
      <c r="S935" s="56" t="s">
        <v>108</v>
      </c>
      <c r="T935" s="56" t="s">
        <v>108</v>
      </c>
      <c r="U935" s="57"/>
      <c r="V935" s="77"/>
      <c r="W935" s="62" t="s">
        <v>108</v>
      </c>
      <c r="X935" s="59"/>
      <c r="Y935" s="56" t="s">
        <v>108</v>
      </c>
      <c r="Z935" s="56" t="s">
        <v>108</v>
      </c>
      <c r="AA935" s="57">
        <v>43783</v>
      </c>
      <c r="AB935" s="63" t="s">
        <v>318</v>
      </c>
      <c r="AC935" s="64" t="s">
        <v>4909</v>
      </c>
      <c r="AD935" s="56" t="s">
        <v>118</v>
      </c>
      <c r="AE935" s="56"/>
      <c r="AF935" s="61"/>
      <c r="AG935" s="61"/>
      <c r="AH935" s="67"/>
      <c r="AI935" s="68"/>
      <c r="AJ935" s="69">
        <f t="shared" si="1"/>
        <v>0</v>
      </c>
      <c r="AK935" s="70"/>
      <c r="AL935" s="71"/>
      <c r="AM935" s="71"/>
      <c r="AN935" s="70"/>
      <c r="AO935" s="70"/>
      <c r="AP935" s="74">
        <f ca="1"/>
        <v>176</v>
      </c>
    </row>
    <row r="936" spans="1:42" ht="14.4">
      <c r="A936" s="55" t="s">
        <v>4911</v>
      </c>
      <c r="B936" s="56" t="s">
        <v>89</v>
      </c>
      <c r="C936" s="57">
        <v>43808</v>
      </c>
      <c r="D936" s="56" t="s">
        <v>90</v>
      </c>
      <c r="E936" s="56" t="s">
        <v>129</v>
      </c>
      <c r="F936" s="58" t="s">
        <v>106</v>
      </c>
      <c r="G936" s="58" t="s">
        <v>107</v>
      </c>
      <c r="H936" s="56" t="s">
        <v>129</v>
      </c>
      <c r="I936" s="59"/>
      <c r="J936" s="59">
        <f t="shared" si="215"/>
        <v>43838</v>
      </c>
      <c r="K936" s="56" t="s">
        <v>18</v>
      </c>
      <c r="L936" s="56" t="s">
        <v>14</v>
      </c>
      <c r="M936" s="60" t="s">
        <v>4914</v>
      </c>
      <c r="N936" s="56" t="s">
        <v>4915</v>
      </c>
      <c r="O936" s="56" t="s">
        <v>33</v>
      </c>
      <c r="P936" s="56">
        <v>202719</v>
      </c>
      <c r="Q936" s="56" t="s">
        <v>17</v>
      </c>
      <c r="R936" s="59"/>
      <c r="S936" s="56" t="s">
        <v>108</v>
      </c>
      <c r="T936" s="56" t="s">
        <v>108</v>
      </c>
      <c r="U936" s="57"/>
      <c r="V936" s="77"/>
      <c r="W936" s="62" t="s">
        <v>108</v>
      </c>
      <c r="X936" s="59"/>
      <c r="Y936" s="56" t="s">
        <v>108</v>
      </c>
      <c r="Z936" s="56" t="s">
        <v>123</v>
      </c>
      <c r="AA936" s="57">
        <v>43808</v>
      </c>
      <c r="AB936" s="63" t="s">
        <v>238</v>
      </c>
      <c r="AC936" s="64" t="s">
        <v>4917</v>
      </c>
      <c r="AD936" s="56" t="s">
        <v>224</v>
      </c>
      <c r="AE936" s="56" t="s">
        <v>90</v>
      </c>
      <c r="AF936" s="61"/>
      <c r="AG936" s="61"/>
      <c r="AH936" s="67"/>
      <c r="AI936" s="68"/>
      <c r="AJ936" s="69">
        <f t="shared" si="1"/>
        <v>0</v>
      </c>
      <c r="AK936" s="70"/>
      <c r="AL936" s="71"/>
      <c r="AM936" s="71"/>
      <c r="AN936" s="70"/>
      <c r="AO936" s="70"/>
      <c r="AP936" s="74">
        <f ca="1"/>
        <v>151</v>
      </c>
    </row>
    <row r="937" spans="1:42" ht="26.5">
      <c r="A937" s="55" t="s">
        <v>4920</v>
      </c>
      <c r="B937" s="56" t="s">
        <v>89</v>
      </c>
      <c r="C937" s="57">
        <v>43770</v>
      </c>
      <c r="D937" s="56" t="s">
        <v>131</v>
      </c>
      <c r="E937" s="56" t="s">
        <v>297</v>
      </c>
      <c r="F937" s="58" t="s">
        <v>106</v>
      </c>
      <c r="G937" s="58" t="s">
        <v>107</v>
      </c>
      <c r="H937" s="56" t="s">
        <v>140</v>
      </c>
      <c r="I937" s="59"/>
      <c r="J937" s="59">
        <f t="shared" si="215"/>
        <v>43800</v>
      </c>
      <c r="K937" s="56" t="s">
        <v>18</v>
      </c>
      <c r="L937" s="56" t="s">
        <v>14</v>
      </c>
      <c r="M937" s="60" t="s">
        <v>4921</v>
      </c>
      <c r="N937" s="56" t="s">
        <v>4922</v>
      </c>
      <c r="O937" s="56"/>
      <c r="P937" s="56" t="s">
        <v>108</v>
      </c>
      <c r="Q937" s="56" t="s">
        <v>237</v>
      </c>
      <c r="R937" s="59"/>
      <c r="S937" s="56" t="s">
        <v>108</v>
      </c>
      <c r="T937" s="56" t="s">
        <v>108</v>
      </c>
      <c r="U937" s="57"/>
      <c r="V937" s="77"/>
      <c r="W937" s="62" t="s">
        <v>108</v>
      </c>
      <c r="X937" s="59"/>
      <c r="Y937" s="56" t="s">
        <v>108</v>
      </c>
      <c r="Z937" s="56" t="s">
        <v>108</v>
      </c>
      <c r="AA937" s="57">
        <v>43774</v>
      </c>
      <c r="AB937" s="63" t="s">
        <v>318</v>
      </c>
      <c r="AC937" s="64" t="s">
        <v>4924</v>
      </c>
      <c r="AD937" s="56" t="s">
        <v>224</v>
      </c>
      <c r="AE937" s="56"/>
      <c r="AF937" s="61"/>
      <c r="AG937" s="61"/>
      <c r="AH937" s="67"/>
      <c r="AI937" s="68"/>
      <c r="AJ937" s="69">
        <f t="shared" si="1"/>
        <v>4</v>
      </c>
      <c r="AK937" s="70" t="str">
        <f t="shared" ref="AK937:AK949" si="226">IF(R937="","",SUM(R937+30))</f>
        <v/>
      </c>
      <c r="AL937" s="71" t="s">
        <v>17409</v>
      </c>
      <c r="AM937" s="71"/>
      <c r="AN937" s="70"/>
      <c r="AO937" s="70"/>
      <c r="AP937" s="74">
        <f ca="1"/>
        <v>189</v>
      </c>
    </row>
    <row r="938" spans="1:42" ht="14.4">
      <c r="A938" s="55" t="s">
        <v>4928</v>
      </c>
      <c r="B938" s="56" t="s">
        <v>89</v>
      </c>
      <c r="C938" s="57">
        <v>43718</v>
      </c>
      <c r="D938" s="56" t="s">
        <v>131</v>
      </c>
      <c r="E938" s="56" t="s">
        <v>297</v>
      </c>
      <c r="F938" s="58" t="s">
        <v>106</v>
      </c>
      <c r="G938" s="58" t="s">
        <v>107</v>
      </c>
      <c r="H938" s="56" t="s">
        <v>140</v>
      </c>
      <c r="I938" s="57"/>
      <c r="J938" s="57">
        <f t="shared" si="215"/>
        <v>43748</v>
      </c>
      <c r="K938" s="56" t="s">
        <v>18</v>
      </c>
      <c r="L938" s="56" t="s">
        <v>14</v>
      </c>
      <c r="M938" s="60" t="s">
        <v>4930</v>
      </c>
      <c r="N938" s="56" t="s">
        <v>4931</v>
      </c>
      <c r="O938" s="61"/>
      <c r="P938" s="56" t="s">
        <v>108</v>
      </c>
      <c r="Q938" s="56" t="s">
        <v>237</v>
      </c>
      <c r="R938" s="59"/>
      <c r="S938" s="56" t="s">
        <v>108</v>
      </c>
      <c r="T938" s="56" t="s">
        <v>108</v>
      </c>
      <c r="U938" s="59"/>
      <c r="V938" s="77"/>
      <c r="W938" s="62">
        <v>0</v>
      </c>
      <c r="X938" s="59"/>
      <c r="Y938" s="56" t="s">
        <v>108</v>
      </c>
      <c r="Z938" s="56" t="s">
        <v>108</v>
      </c>
      <c r="AA938" s="57">
        <v>43719</v>
      </c>
      <c r="AB938" s="63" t="s">
        <v>289</v>
      </c>
      <c r="AC938" s="64" t="s">
        <v>4932</v>
      </c>
      <c r="AD938" s="56" t="s">
        <v>224</v>
      </c>
      <c r="AE938" s="56"/>
      <c r="AF938" s="61"/>
      <c r="AG938" s="61"/>
      <c r="AH938" s="67"/>
      <c r="AI938" s="68"/>
      <c r="AJ938" s="69">
        <f t="shared" si="1"/>
        <v>1</v>
      </c>
      <c r="AK938" s="70" t="str">
        <f t="shared" si="226"/>
        <v/>
      </c>
      <c r="AL938" s="71" t="s">
        <v>17409</v>
      </c>
      <c r="AM938" s="71"/>
      <c r="AN938" s="70">
        <f t="shared" ref="AN938:AN942" si="227">IF(C938="","",SUM(C938+10))</f>
        <v>43728</v>
      </c>
      <c r="AO938" s="70"/>
      <c r="AP938" s="74">
        <f ca="1"/>
        <v>241</v>
      </c>
    </row>
    <row r="939" spans="1:42" ht="14.4">
      <c r="A939" s="55" t="s">
        <v>4937</v>
      </c>
      <c r="B939" s="56" t="s">
        <v>89</v>
      </c>
      <c r="C939" s="57">
        <v>43676</v>
      </c>
      <c r="D939" s="56" t="s">
        <v>90</v>
      </c>
      <c r="E939" s="56" t="s">
        <v>12</v>
      </c>
      <c r="F939" s="58" t="s">
        <v>106</v>
      </c>
      <c r="G939" s="58" t="s">
        <v>107</v>
      </c>
      <c r="H939" s="56" t="s">
        <v>12</v>
      </c>
      <c r="I939" s="57"/>
      <c r="J939" s="57">
        <f t="shared" si="215"/>
        <v>43706</v>
      </c>
      <c r="K939" s="56" t="s">
        <v>18</v>
      </c>
      <c r="L939" s="56" t="s">
        <v>18</v>
      </c>
      <c r="M939" s="60" t="s">
        <v>4938</v>
      </c>
      <c r="N939" s="56" t="s">
        <v>4940</v>
      </c>
      <c r="O939" s="56" t="s">
        <v>137</v>
      </c>
      <c r="P939" s="56" t="s">
        <v>4941</v>
      </c>
      <c r="Q939" s="56" t="s">
        <v>17</v>
      </c>
      <c r="R939" s="57"/>
      <c r="S939" s="56"/>
      <c r="T939" s="56"/>
      <c r="U939" s="57"/>
      <c r="V939" s="62"/>
      <c r="W939" s="62" t="s">
        <v>122</v>
      </c>
      <c r="X939" s="57"/>
      <c r="Y939" s="56"/>
      <c r="Z939" s="56" t="s">
        <v>121</v>
      </c>
      <c r="AA939" s="57">
        <v>43678</v>
      </c>
      <c r="AB939" s="75"/>
      <c r="AC939" s="64"/>
      <c r="AD939" s="65" t="s">
        <v>97</v>
      </c>
      <c r="AE939" s="56" t="s">
        <v>90</v>
      </c>
      <c r="AF939" s="61"/>
      <c r="AG939" s="61"/>
      <c r="AH939" s="67"/>
      <c r="AI939" s="68"/>
      <c r="AJ939" s="69">
        <f t="shared" si="1"/>
        <v>2</v>
      </c>
      <c r="AK939" s="70" t="str">
        <f t="shared" si="226"/>
        <v/>
      </c>
      <c r="AL939" s="71" t="s">
        <v>17409</v>
      </c>
      <c r="AM939" s="71"/>
      <c r="AN939" s="70">
        <f t="shared" si="227"/>
        <v>43686</v>
      </c>
      <c r="AO939" s="70"/>
      <c r="AP939" s="74">
        <f ca="1"/>
        <v>283</v>
      </c>
    </row>
    <row r="940" spans="1:42" ht="14.4">
      <c r="A940" s="55" t="s">
        <v>4945</v>
      </c>
      <c r="B940" s="56" t="s">
        <v>89</v>
      </c>
      <c r="C940" s="57">
        <v>43676</v>
      </c>
      <c r="D940" s="56" t="s">
        <v>90</v>
      </c>
      <c r="E940" s="56" t="s">
        <v>12</v>
      </c>
      <c r="F940" s="58" t="s">
        <v>106</v>
      </c>
      <c r="G940" s="58" t="s">
        <v>107</v>
      </c>
      <c r="H940" s="56" t="s">
        <v>12</v>
      </c>
      <c r="I940" s="59"/>
      <c r="J940" s="59">
        <f t="shared" si="215"/>
        <v>43706</v>
      </c>
      <c r="K940" s="56" t="s">
        <v>18</v>
      </c>
      <c r="L940" s="56" t="s">
        <v>18</v>
      </c>
      <c r="M940" s="60" t="s">
        <v>4938</v>
      </c>
      <c r="N940" s="56" t="s">
        <v>4940</v>
      </c>
      <c r="O940" s="56" t="s">
        <v>137</v>
      </c>
      <c r="P940" s="56" t="s">
        <v>4947</v>
      </c>
      <c r="Q940" s="56" t="s">
        <v>17</v>
      </c>
      <c r="R940" s="59"/>
      <c r="S940" s="56"/>
      <c r="T940" s="56"/>
      <c r="U940" s="59"/>
      <c r="V940" s="77"/>
      <c r="W940" s="62" t="s">
        <v>122</v>
      </c>
      <c r="X940" s="59"/>
      <c r="Y940" s="61"/>
      <c r="Z940" s="56" t="s">
        <v>121</v>
      </c>
      <c r="AA940" s="57">
        <v>43678</v>
      </c>
      <c r="AB940" s="75"/>
      <c r="AC940" s="95"/>
      <c r="AD940" s="65" t="s">
        <v>97</v>
      </c>
      <c r="AE940" s="56" t="s">
        <v>90</v>
      </c>
      <c r="AF940" s="61"/>
      <c r="AG940" s="61"/>
      <c r="AH940" s="67"/>
      <c r="AI940" s="68"/>
      <c r="AJ940" s="69">
        <f t="shared" si="1"/>
        <v>2</v>
      </c>
      <c r="AK940" s="70" t="str">
        <f t="shared" si="226"/>
        <v/>
      </c>
      <c r="AL940" s="71" t="s">
        <v>17409</v>
      </c>
      <c r="AM940" s="71"/>
      <c r="AN940" s="70">
        <f t="shared" si="227"/>
        <v>43686</v>
      </c>
      <c r="AO940" s="70"/>
      <c r="AP940" s="74">
        <f ca="1"/>
        <v>283</v>
      </c>
    </row>
    <row r="941" spans="1:42" ht="14.4">
      <c r="A941" s="55" t="s">
        <v>4951</v>
      </c>
      <c r="B941" s="56" t="s">
        <v>89</v>
      </c>
      <c r="C941" s="57">
        <v>43683</v>
      </c>
      <c r="D941" s="56" t="s">
        <v>131</v>
      </c>
      <c r="E941" s="56" t="s">
        <v>140</v>
      </c>
      <c r="F941" s="58" t="s">
        <v>106</v>
      </c>
      <c r="G941" s="58" t="s">
        <v>107</v>
      </c>
      <c r="H941" s="56" t="s">
        <v>140</v>
      </c>
      <c r="I941" s="57"/>
      <c r="J941" s="57">
        <f t="shared" si="215"/>
        <v>43713</v>
      </c>
      <c r="K941" s="56" t="s">
        <v>18</v>
      </c>
      <c r="L941" s="56" t="s">
        <v>18</v>
      </c>
      <c r="M941" s="60" t="s">
        <v>4954</v>
      </c>
      <c r="N941" s="56" t="s">
        <v>4955</v>
      </c>
      <c r="O941" s="56" t="s">
        <v>137</v>
      </c>
      <c r="P941" s="56" t="s">
        <v>4956</v>
      </c>
      <c r="Q941" s="56" t="s">
        <v>17</v>
      </c>
      <c r="R941" s="57"/>
      <c r="S941" s="56" t="s">
        <v>18</v>
      </c>
      <c r="T941" s="56" t="s">
        <v>14</v>
      </c>
      <c r="U941" s="57"/>
      <c r="V941" s="62"/>
      <c r="W941" s="62">
        <v>0</v>
      </c>
      <c r="X941" s="57"/>
      <c r="Y941" s="56" t="s">
        <v>108</v>
      </c>
      <c r="Z941" s="56" t="s">
        <v>121</v>
      </c>
      <c r="AA941" s="57">
        <v>43683</v>
      </c>
      <c r="AB941" s="63" t="s">
        <v>124</v>
      </c>
      <c r="AC941" s="64" t="s">
        <v>4959</v>
      </c>
      <c r="AD941" s="65" t="s">
        <v>97</v>
      </c>
      <c r="AE941" s="56" t="s">
        <v>131</v>
      </c>
      <c r="AF941" s="61"/>
      <c r="AG941" s="61"/>
      <c r="AH941" s="67"/>
      <c r="AI941" s="68"/>
      <c r="AJ941" s="69">
        <f t="shared" si="1"/>
        <v>0</v>
      </c>
      <c r="AK941" s="70" t="str">
        <f t="shared" si="226"/>
        <v/>
      </c>
      <c r="AL941" s="71" t="s">
        <v>17409</v>
      </c>
      <c r="AM941" s="71"/>
      <c r="AN941" s="70">
        <f t="shared" si="227"/>
        <v>43693</v>
      </c>
      <c r="AO941" s="70"/>
      <c r="AP941" s="74">
        <f ca="1"/>
        <v>276</v>
      </c>
    </row>
    <row r="942" spans="1:42" ht="14.4">
      <c r="A942" s="55" t="s">
        <v>4962</v>
      </c>
      <c r="B942" s="56" t="s">
        <v>89</v>
      </c>
      <c r="C942" s="57">
        <v>43577</v>
      </c>
      <c r="D942" s="56" t="s">
        <v>131</v>
      </c>
      <c r="E942" s="56" t="s">
        <v>140</v>
      </c>
      <c r="F942" s="58" t="s">
        <v>106</v>
      </c>
      <c r="G942" s="58" t="s">
        <v>107</v>
      </c>
      <c r="H942" s="56" t="s">
        <v>140</v>
      </c>
      <c r="I942" s="57"/>
      <c r="J942" s="57">
        <f t="shared" si="215"/>
        <v>43607</v>
      </c>
      <c r="K942" s="56" t="s">
        <v>18</v>
      </c>
      <c r="L942" s="56" t="s">
        <v>14</v>
      </c>
      <c r="M942" s="60" t="s">
        <v>4965</v>
      </c>
      <c r="N942" s="56" t="s">
        <v>4966</v>
      </c>
      <c r="O942" s="56"/>
      <c r="P942" s="56" t="s">
        <v>108</v>
      </c>
      <c r="Q942" s="56" t="s">
        <v>96</v>
      </c>
      <c r="R942" s="57"/>
      <c r="S942" s="56" t="s">
        <v>108</v>
      </c>
      <c r="T942" s="56" t="s">
        <v>108</v>
      </c>
      <c r="U942" s="57"/>
      <c r="V942" s="62"/>
      <c r="W942" s="62" t="s">
        <v>108</v>
      </c>
      <c r="X942" s="57"/>
      <c r="Y942" s="56" t="s">
        <v>108</v>
      </c>
      <c r="Z942" s="56" t="s">
        <v>108</v>
      </c>
      <c r="AA942" s="57">
        <v>43577</v>
      </c>
      <c r="AB942" s="63" t="s">
        <v>244</v>
      </c>
      <c r="AC942" s="64" t="s">
        <v>4972</v>
      </c>
      <c r="AD942" s="56" t="s">
        <v>224</v>
      </c>
      <c r="AE942" s="56"/>
      <c r="AF942" s="61"/>
      <c r="AG942" s="61"/>
      <c r="AH942" s="67"/>
      <c r="AI942" s="68"/>
      <c r="AJ942" s="69">
        <f t="shared" si="1"/>
        <v>0</v>
      </c>
      <c r="AK942" s="70" t="str">
        <f t="shared" si="226"/>
        <v/>
      </c>
      <c r="AL942" s="71" t="s">
        <v>17409</v>
      </c>
      <c r="AM942" s="71"/>
      <c r="AN942" s="70">
        <f t="shared" si="227"/>
        <v>43587</v>
      </c>
      <c r="AO942" s="70"/>
      <c r="AP942" s="74">
        <f ca="1"/>
        <v>382</v>
      </c>
    </row>
    <row r="943" spans="1:42" ht="26.5">
      <c r="A943" s="55" t="s">
        <v>4974</v>
      </c>
      <c r="B943" s="56" t="s">
        <v>89</v>
      </c>
      <c r="C943" s="57">
        <v>43770</v>
      </c>
      <c r="D943" s="56" t="s">
        <v>131</v>
      </c>
      <c r="E943" s="56" t="s">
        <v>297</v>
      </c>
      <c r="F943" s="58" t="s">
        <v>106</v>
      </c>
      <c r="G943" s="58" t="s">
        <v>107</v>
      </c>
      <c r="H943" s="56" t="s">
        <v>140</v>
      </c>
      <c r="I943" s="59"/>
      <c r="J943" s="59">
        <f t="shared" si="215"/>
        <v>43800</v>
      </c>
      <c r="K943" s="56" t="s">
        <v>18</v>
      </c>
      <c r="L943" s="56" t="s">
        <v>14</v>
      </c>
      <c r="M943" s="60" t="s">
        <v>4975</v>
      </c>
      <c r="N943" s="56" t="s">
        <v>4976</v>
      </c>
      <c r="O943" s="56" t="s">
        <v>22</v>
      </c>
      <c r="P943" s="56">
        <v>121234036722</v>
      </c>
      <c r="Q943" s="56" t="s">
        <v>237</v>
      </c>
      <c r="R943" s="59"/>
      <c r="S943" s="56" t="s">
        <v>108</v>
      </c>
      <c r="T943" s="56" t="s">
        <v>108</v>
      </c>
      <c r="U943" s="57"/>
      <c r="V943" s="77"/>
      <c r="W943" s="62" t="s">
        <v>108</v>
      </c>
      <c r="X943" s="59"/>
      <c r="Y943" s="56" t="s">
        <v>108</v>
      </c>
      <c r="Z943" s="56" t="s">
        <v>108</v>
      </c>
      <c r="AA943" s="57">
        <v>43773</v>
      </c>
      <c r="AB943" s="63" t="s">
        <v>318</v>
      </c>
      <c r="AC943" s="60" t="s">
        <v>4978</v>
      </c>
      <c r="AD943" s="56" t="s">
        <v>224</v>
      </c>
      <c r="AE943" s="56"/>
      <c r="AF943" s="61"/>
      <c r="AG943" s="61"/>
      <c r="AH943" s="67"/>
      <c r="AI943" s="68"/>
      <c r="AJ943" s="69">
        <f t="shared" si="1"/>
        <v>3</v>
      </c>
      <c r="AK943" s="70" t="str">
        <f t="shared" si="226"/>
        <v/>
      </c>
      <c r="AL943" s="71" t="s">
        <v>17409</v>
      </c>
      <c r="AM943" s="71"/>
      <c r="AN943" s="70"/>
      <c r="AO943" s="70"/>
      <c r="AP943" s="74">
        <f ca="1"/>
        <v>189</v>
      </c>
    </row>
    <row r="944" spans="1:42" ht="14.4">
      <c r="A944" s="55" t="s">
        <v>4979</v>
      </c>
      <c r="B944" s="56" t="s">
        <v>89</v>
      </c>
      <c r="C944" s="57">
        <v>43591</v>
      </c>
      <c r="D944" s="56" t="s">
        <v>131</v>
      </c>
      <c r="E944" s="56" t="s">
        <v>129</v>
      </c>
      <c r="F944" s="58" t="s">
        <v>106</v>
      </c>
      <c r="G944" s="58" t="s">
        <v>107</v>
      </c>
      <c r="H944" s="56" t="s">
        <v>129</v>
      </c>
      <c r="I944" s="57"/>
      <c r="J944" s="57">
        <f t="shared" si="215"/>
        <v>43621</v>
      </c>
      <c r="K944" s="56" t="s">
        <v>18</v>
      </c>
      <c r="L944" s="56" t="s">
        <v>14</v>
      </c>
      <c r="M944" s="60" t="s">
        <v>4983</v>
      </c>
      <c r="N944" s="56" t="s">
        <v>4984</v>
      </c>
      <c r="O944" s="61"/>
      <c r="P944" s="56" t="s">
        <v>108</v>
      </c>
      <c r="Q944" s="56" t="s">
        <v>96</v>
      </c>
      <c r="R944" s="57"/>
      <c r="S944" s="56" t="s">
        <v>108</v>
      </c>
      <c r="T944" s="56" t="s">
        <v>108</v>
      </c>
      <c r="U944" s="57"/>
      <c r="V944" s="62"/>
      <c r="W944" s="62" t="s">
        <v>108</v>
      </c>
      <c r="X944" s="57"/>
      <c r="Y944" s="56" t="s">
        <v>108</v>
      </c>
      <c r="Z944" s="56" t="s">
        <v>123</v>
      </c>
      <c r="AA944" s="57">
        <v>43592</v>
      </c>
      <c r="AB944" s="63" t="s">
        <v>155</v>
      </c>
      <c r="AC944" s="64" t="s">
        <v>537</v>
      </c>
      <c r="AD944" s="56" t="s">
        <v>224</v>
      </c>
      <c r="AE944" s="56" t="s">
        <v>131</v>
      </c>
      <c r="AF944" s="61"/>
      <c r="AG944" s="61"/>
      <c r="AH944" s="67"/>
      <c r="AI944" s="68"/>
      <c r="AJ944" s="69">
        <f t="shared" si="1"/>
        <v>1</v>
      </c>
      <c r="AK944" s="70" t="str">
        <f t="shared" si="226"/>
        <v/>
      </c>
      <c r="AL944" s="71" t="s">
        <v>17409</v>
      </c>
      <c r="AM944" s="71"/>
      <c r="AN944" s="70">
        <f t="shared" ref="AN944:AN948" si="228">IF(C944="","",SUM(C944+10))</f>
        <v>43601</v>
      </c>
      <c r="AO944" s="70"/>
      <c r="AP944" s="74">
        <f ca="1"/>
        <v>368</v>
      </c>
    </row>
    <row r="945" spans="1:42" ht="14.4">
      <c r="A945" s="55" t="s">
        <v>4987</v>
      </c>
      <c r="B945" s="56" t="s">
        <v>89</v>
      </c>
      <c r="C945" s="57">
        <v>43735</v>
      </c>
      <c r="D945" s="56" t="s">
        <v>90</v>
      </c>
      <c r="E945" s="56" t="s">
        <v>129</v>
      </c>
      <c r="F945" s="58" t="s">
        <v>106</v>
      </c>
      <c r="G945" s="58" t="s">
        <v>107</v>
      </c>
      <c r="H945" s="56" t="s">
        <v>129</v>
      </c>
      <c r="I945" s="59"/>
      <c r="J945" s="59">
        <f t="shared" si="215"/>
        <v>43765</v>
      </c>
      <c r="K945" s="56" t="s">
        <v>18</v>
      </c>
      <c r="L945" s="56" t="s">
        <v>14</v>
      </c>
      <c r="M945" s="60" t="s">
        <v>4988</v>
      </c>
      <c r="N945" s="56" t="s">
        <v>4989</v>
      </c>
      <c r="O945" s="61"/>
      <c r="P945" s="56" t="s">
        <v>108</v>
      </c>
      <c r="Q945" s="56" t="s">
        <v>130</v>
      </c>
      <c r="R945" s="59"/>
      <c r="S945" s="56" t="s">
        <v>108</v>
      </c>
      <c r="T945" s="56" t="s">
        <v>108</v>
      </c>
      <c r="U945" s="59"/>
      <c r="V945" s="77"/>
      <c r="W945" s="62" t="s">
        <v>108</v>
      </c>
      <c r="X945" s="59"/>
      <c r="Y945" s="56" t="s">
        <v>108</v>
      </c>
      <c r="Z945" s="56" t="s">
        <v>123</v>
      </c>
      <c r="AA945" s="57">
        <v>43735</v>
      </c>
      <c r="AB945" s="63" t="s">
        <v>289</v>
      </c>
      <c r="AC945" s="64" t="s">
        <v>4991</v>
      </c>
      <c r="AD945" s="56" t="s">
        <v>224</v>
      </c>
      <c r="AE945" s="56" t="s">
        <v>90</v>
      </c>
      <c r="AF945" s="61"/>
      <c r="AG945" s="61"/>
      <c r="AH945" s="67"/>
      <c r="AI945" s="68"/>
      <c r="AJ945" s="69">
        <f t="shared" si="1"/>
        <v>0</v>
      </c>
      <c r="AK945" s="70" t="str">
        <f t="shared" si="226"/>
        <v/>
      </c>
      <c r="AL945" s="71" t="s">
        <v>17409</v>
      </c>
      <c r="AM945" s="71"/>
      <c r="AN945" s="70">
        <f t="shared" si="228"/>
        <v>43745</v>
      </c>
      <c r="AO945" s="70"/>
      <c r="AP945" s="74">
        <f ca="1"/>
        <v>224</v>
      </c>
    </row>
    <row r="946" spans="1:42" ht="14.4">
      <c r="A946" s="55" t="s">
        <v>4995</v>
      </c>
      <c r="B946" s="56" t="s">
        <v>89</v>
      </c>
      <c r="C946" s="57">
        <v>43696</v>
      </c>
      <c r="D946" s="56" t="s">
        <v>131</v>
      </c>
      <c r="E946" s="56" t="s">
        <v>129</v>
      </c>
      <c r="F946" s="58" t="s">
        <v>106</v>
      </c>
      <c r="G946" s="58" t="s">
        <v>107</v>
      </c>
      <c r="H946" s="56" t="s">
        <v>129</v>
      </c>
      <c r="I946" s="59"/>
      <c r="J946" s="59">
        <f t="shared" si="215"/>
        <v>43726</v>
      </c>
      <c r="K946" s="56" t="s">
        <v>18</v>
      </c>
      <c r="L946" s="56" t="s">
        <v>14</v>
      </c>
      <c r="M946" s="60" t="s">
        <v>4998</v>
      </c>
      <c r="N946" s="56" t="s">
        <v>4999</v>
      </c>
      <c r="O946" s="56"/>
      <c r="P946" s="56" t="s">
        <v>108</v>
      </c>
      <c r="Q946" s="56" t="s">
        <v>130</v>
      </c>
      <c r="R946" s="59"/>
      <c r="S946" s="56" t="s">
        <v>108</v>
      </c>
      <c r="T946" s="56" t="s">
        <v>108</v>
      </c>
      <c r="U946" s="59"/>
      <c r="V946" s="77"/>
      <c r="W946" s="62" t="s">
        <v>108</v>
      </c>
      <c r="X946" s="59"/>
      <c r="Y946" s="56" t="s">
        <v>108</v>
      </c>
      <c r="Z946" s="56" t="s">
        <v>123</v>
      </c>
      <c r="AA946" s="57">
        <v>43696</v>
      </c>
      <c r="AB946" s="63" t="s">
        <v>124</v>
      </c>
      <c r="AC946" s="64" t="s">
        <v>5000</v>
      </c>
      <c r="AD946" s="56" t="s">
        <v>224</v>
      </c>
      <c r="AE946" s="56" t="s">
        <v>131</v>
      </c>
      <c r="AF946" s="61"/>
      <c r="AG946" s="61"/>
      <c r="AH946" s="67"/>
      <c r="AI946" s="68"/>
      <c r="AJ946" s="69">
        <f t="shared" si="1"/>
        <v>0</v>
      </c>
      <c r="AK946" s="70" t="str">
        <f t="shared" si="226"/>
        <v/>
      </c>
      <c r="AL946" s="71" t="s">
        <v>17409</v>
      </c>
      <c r="AM946" s="71"/>
      <c r="AN946" s="70">
        <f t="shared" si="228"/>
        <v>43706</v>
      </c>
      <c r="AO946" s="70"/>
      <c r="AP946" s="74">
        <f ca="1"/>
        <v>263</v>
      </c>
    </row>
    <row r="947" spans="1:42" ht="14.4">
      <c r="A947" s="55" t="s">
        <v>5003</v>
      </c>
      <c r="B947" s="56" t="s">
        <v>89</v>
      </c>
      <c r="C947" s="57">
        <v>43684</v>
      </c>
      <c r="D947" s="56" t="s">
        <v>131</v>
      </c>
      <c r="E947" s="56" t="s">
        <v>140</v>
      </c>
      <c r="F947" s="58" t="s">
        <v>106</v>
      </c>
      <c r="G947" s="58" t="s">
        <v>107</v>
      </c>
      <c r="H947" s="56" t="s">
        <v>140</v>
      </c>
      <c r="I947" s="57"/>
      <c r="J947" s="57">
        <f t="shared" si="215"/>
        <v>43714</v>
      </c>
      <c r="K947" s="56" t="s">
        <v>18</v>
      </c>
      <c r="L947" s="56" t="s">
        <v>14</v>
      </c>
      <c r="M947" s="60" t="s">
        <v>5006</v>
      </c>
      <c r="N947" s="56" t="s">
        <v>5007</v>
      </c>
      <c r="O947" s="56" t="s">
        <v>20</v>
      </c>
      <c r="P947" s="56" t="s">
        <v>5008</v>
      </c>
      <c r="Q947" s="56" t="s">
        <v>541</v>
      </c>
      <c r="R947" s="57"/>
      <c r="S947" s="56" t="s">
        <v>18</v>
      </c>
      <c r="T947" s="56" t="s">
        <v>108</v>
      </c>
      <c r="U947" s="57"/>
      <c r="V947" s="62"/>
      <c r="W947" s="62">
        <v>0</v>
      </c>
      <c r="X947" s="57"/>
      <c r="Y947" s="56" t="s">
        <v>108</v>
      </c>
      <c r="Z947" s="56" t="s">
        <v>121</v>
      </c>
      <c r="AA947" s="57">
        <v>43684</v>
      </c>
      <c r="AB947" s="63" t="s">
        <v>124</v>
      </c>
      <c r="AC947" s="64" t="s">
        <v>5010</v>
      </c>
      <c r="AD947" s="65" t="s">
        <v>97</v>
      </c>
      <c r="AE947" s="56" t="s">
        <v>131</v>
      </c>
      <c r="AF947" s="61"/>
      <c r="AG947" s="61"/>
      <c r="AH947" s="67"/>
      <c r="AI947" s="68"/>
      <c r="AJ947" s="69">
        <f t="shared" si="1"/>
        <v>0</v>
      </c>
      <c r="AK947" s="70" t="str">
        <f t="shared" si="226"/>
        <v/>
      </c>
      <c r="AL947" s="71" t="s">
        <v>17409</v>
      </c>
      <c r="AM947" s="71"/>
      <c r="AN947" s="70">
        <f t="shared" si="228"/>
        <v>43694</v>
      </c>
      <c r="AO947" s="70"/>
      <c r="AP947" s="74">
        <f ca="1"/>
        <v>275</v>
      </c>
    </row>
    <row r="948" spans="1:42" ht="14.4">
      <c r="A948" s="55" t="s">
        <v>5012</v>
      </c>
      <c r="B948" s="56" t="s">
        <v>89</v>
      </c>
      <c r="C948" s="57">
        <v>43493</v>
      </c>
      <c r="D948" s="56" t="s">
        <v>90</v>
      </c>
      <c r="E948" s="56" t="s">
        <v>12</v>
      </c>
      <c r="F948" s="58" t="s">
        <v>106</v>
      </c>
      <c r="G948" s="58" t="s">
        <v>107</v>
      </c>
      <c r="H948" s="56" t="s">
        <v>12</v>
      </c>
      <c r="I948" s="59"/>
      <c r="J948" s="59">
        <f t="shared" si="215"/>
        <v>43523</v>
      </c>
      <c r="K948" s="56" t="s">
        <v>18</v>
      </c>
      <c r="L948" s="56" t="s">
        <v>14</v>
      </c>
      <c r="M948" s="60" t="s">
        <v>5015</v>
      </c>
      <c r="N948" s="56"/>
      <c r="O948" s="56"/>
      <c r="P948" s="56"/>
      <c r="Q948" s="56" t="s">
        <v>96</v>
      </c>
      <c r="R948" s="59"/>
      <c r="S948" s="56"/>
      <c r="T948" s="61"/>
      <c r="U948" s="57"/>
      <c r="V948" s="77"/>
      <c r="W948" s="62" t="s">
        <v>108</v>
      </c>
      <c r="X948" s="57"/>
      <c r="Y948" s="61"/>
      <c r="Z948" s="56" t="s">
        <v>123</v>
      </c>
      <c r="AA948" s="57">
        <v>43502</v>
      </c>
      <c r="AB948" s="63"/>
      <c r="AC948" s="64" t="s">
        <v>5017</v>
      </c>
      <c r="AD948" s="65" t="s">
        <v>179</v>
      </c>
      <c r="AE948" s="65" t="s">
        <v>90</v>
      </c>
      <c r="AF948" s="66"/>
      <c r="AG948" s="66"/>
      <c r="AH948" s="67"/>
      <c r="AI948" s="68"/>
      <c r="AJ948" s="69">
        <f t="shared" si="1"/>
        <v>9</v>
      </c>
      <c r="AK948" s="70" t="str">
        <f t="shared" si="226"/>
        <v/>
      </c>
      <c r="AL948" s="71" t="s">
        <v>17409</v>
      </c>
      <c r="AM948" s="71"/>
      <c r="AN948" s="70">
        <f t="shared" si="228"/>
        <v>43503</v>
      </c>
      <c r="AO948" s="70"/>
      <c r="AP948" s="74">
        <f ca="1"/>
        <v>466</v>
      </c>
    </row>
    <row r="949" spans="1:42" ht="14.4">
      <c r="A949" s="55" t="s">
        <v>5020</v>
      </c>
      <c r="B949" s="56" t="s">
        <v>89</v>
      </c>
      <c r="C949" s="57">
        <v>43768</v>
      </c>
      <c r="D949" s="56" t="s">
        <v>90</v>
      </c>
      <c r="E949" s="56" t="s">
        <v>129</v>
      </c>
      <c r="F949" s="58" t="s">
        <v>106</v>
      </c>
      <c r="G949" s="58" t="s">
        <v>107</v>
      </c>
      <c r="H949" s="56" t="s">
        <v>129</v>
      </c>
      <c r="I949" s="59"/>
      <c r="J949" s="59">
        <f t="shared" si="215"/>
        <v>43798</v>
      </c>
      <c r="K949" s="56" t="s">
        <v>18</v>
      </c>
      <c r="L949" s="56" t="s">
        <v>14</v>
      </c>
      <c r="M949" s="60" t="s">
        <v>5021</v>
      </c>
      <c r="N949" s="56" t="s">
        <v>5022</v>
      </c>
      <c r="O949" s="56" t="s">
        <v>37</v>
      </c>
      <c r="P949" s="56" t="s">
        <v>5023</v>
      </c>
      <c r="Q949" s="56" t="s">
        <v>28</v>
      </c>
      <c r="R949" s="59"/>
      <c r="S949" s="56" t="s">
        <v>108</v>
      </c>
      <c r="T949" s="56" t="s">
        <v>108</v>
      </c>
      <c r="U949" s="57"/>
      <c r="V949" s="77"/>
      <c r="W949" s="62" t="s">
        <v>108</v>
      </c>
      <c r="X949" s="59"/>
      <c r="Y949" s="56" t="s">
        <v>108</v>
      </c>
      <c r="Z949" s="56" t="s">
        <v>123</v>
      </c>
      <c r="AA949" s="57">
        <v>43770</v>
      </c>
      <c r="AB949" s="63" t="s">
        <v>318</v>
      </c>
      <c r="AC949" s="64" t="s">
        <v>5070</v>
      </c>
      <c r="AD949" s="56" t="s">
        <v>224</v>
      </c>
      <c r="AE949" s="56" t="s">
        <v>90</v>
      </c>
      <c r="AF949" s="61"/>
      <c r="AG949" s="61"/>
      <c r="AH949" s="67"/>
      <c r="AI949" s="68"/>
      <c r="AJ949" s="69">
        <f t="shared" si="1"/>
        <v>2</v>
      </c>
      <c r="AK949" s="70" t="str">
        <f t="shared" si="226"/>
        <v/>
      </c>
      <c r="AL949" s="71" t="s">
        <v>17409</v>
      </c>
      <c r="AM949" s="71"/>
      <c r="AN949" s="70"/>
      <c r="AO949" s="70"/>
      <c r="AP949" s="74">
        <f ca="1"/>
        <v>191</v>
      </c>
    </row>
    <row r="950" spans="1:42" ht="14.4">
      <c r="A950" s="55" t="s">
        <v>5072</v>
      </c>
      <c r="B950" s="56" t="s">
        <v>89</v>
      </c>
      <c r="C950" s="57">
        <v>43795</v>
      </c>
      <c r="D950" s="56" t="s">
        <v>90</v>
      </c>
      <c r="E950" s="56" t="s">
        <v>297</v>
      </c>
      <c r="F950" s="58" t="s">
        <v>106</v>
      </c>
      <c r="G950" s="58" t="s">
        <v>107</v>
      </c>
      <c r="H950" s="56" t="s">
        <v>140</v>
      </c>
      <c r="I950" s="59"/>
      <c r="J950" s="59">
        <f t="shared" si="215"/>
        <v>43825</v>
      </c>
      <c r="K950" s="56" t="s">
        <v>18</v>
      </c>
      <c r="L950" s="56" t="s">
        <v>18</v>
      </c>
      <c r="M950" s="60" t="s">
        <v>5075</v>
      </c>
      <c r="N950" s="56" t="s">
        <v>5076</v>
      </c>
      <c r="O950" s="56" t="s">
        <v>95</v>
      </c>
      <c r="P950" s="56" t="s">
        <v>5078</v>
      </c>
      <c r="Q950" s="56" t="s">
        <v>28</v>
      </c>
      <c r="R950" s="59"/>
      <c r="S950" s="56" t="s">
        <v>108</v>
      </c>
      <c r="T950" s="56" t="s">
        <v>108</v>
      </c>
      <c r="U950" s="57"/>
      <c r="V950" s="77"/>
      <c r="W950" s="62" t="s">
        <v>146</v>
      </c>
      <c r="X950" s="59"/>
      <c r="Y950" s="56" t="s">
        <v>108</v>
      </c>
      <c r="Z950" s="56" t="s">
        <v>121</v>
      </c>
      <c r="AA950" s="57">
        <v>43796</v>
      </c>
      <c r="AB950" s="63" t="s">
        <v>318</v>
      </c>
      <c r="AC950" s="64" t="s">
        <v>5080</v>
      </c>
      <c r="AD950" s="56" t="s">
        <v>97</v>
      </c>
      <c r="AE950" s="56" t="s">
        <v>90</v>
      </c>
      <c r="AF950" s="61"/>
      <c r="AG950" s="61"/>
      <c r="AH950" s="67"/>
      <c r="AI950" s="68"/>
      <c r="AJ950" s="69">
        <f t="shared" si="1"/>
        <v>1</v>
      </c>
      <c r="AK950" s="70"/>
      <c r="AL950" s="71"/>
      <c r="AM950" s="71"/>
      <c r="AN950" s="70"/>
      <c r="AO950" s="70"/>
      <c r="AP950" s="74">
        <f ca="1"/>
        <v>164</v>
      </c>
    </row>
    <row r="951" spans="1:42" ht="14.4">
      <c r="A951" s="55" t="s">
        <v>5082</v>
      </c>
      <c r="B951" s="56" t="s">
        <v>89</v>
      </c>
      <c r="C951" s="57">
        <v>43822</v>
      </c>
      <c r="D951" s="56" t="s">
        <v>131</v>
      </c>
      <c r="E951" s="56" t="s">
        <v>297</v>
      </c>
      <c r="F951" s="58" t="s">
        <v>106</v>
      </c>
      <c r="G951" s="58" t="s">
        <v>107</v>
      </c>
      <c r="H951" s="56" t="s">
        <v>140</v>
      </c>
      <c r="I951" s="59"/>
      <c r="J951" s="59">
        <f t="shared" si="215"/>
        <v>43852</v>
      </c>
      <c r="K951" s="56" t="s">
        <v>18</v>
      </c>
      <c r="L951" s="56" t="s">
        <v>14</v>
      </c>
      <c r="M951" s="60" t="s">
        <v>2703</v>
      </c>
      <c r="N951" s="56" t="s">
        <v>5085</v>
      </c>
      <c r="O951" s="56" t="s">
        <v>271</v>
      </c>
      <c r="P951" s="56" t="s">
        <v>108</v>
      </c>
      <c r="Q951" s="56" t="s">
        <v>133</v>
      </c>
      <c r="R951" s="57">
        <v>43825</v>
      </c>
      <c r="S951" s="56" t="s">
        <v>108</v>
      </c>
      <c r="T951" s="56" t="s">
        <v>108</v>
      </c>
      <c r="U951" s="57"/>
      <c r="V951" s="77"/>
      <c r="W951" s="62" t="s">
        <v>108</v>
      </c>
      <c r="X951" s="59"/>
      <c r="Y951" s="56" t="s">
        <v>108</v>
      </c>
      <c r="Z951" s="56" t="s">
        <v>108</v>
      </c>
      <c r="AA951" s="57">
        <v>43839</v>
      </c>
      <c r="AB951" s="63" t="s">
        <v>238</v>
      </c>
      <c r="AC951" s="64" t="s">
        <v>5087</v>
      </c>
      <c r="AD951" s="56" t="s">
        <v>118</v>
      </c>
      <c r="AE951" s="56"/>
      <c r="AF951" s="61"/>
      <c r="AG951" s="61"/>
      <c r="AH951" s="67"/>
      <c r="AI951" s="68"/>
      <c r="AJ951" s="69">
        <f t="shared" si="1"/>
        <v>17</v>
      </c>
      <c r="AK951" s="70"/>
      <c r="AL951" s="71"/>
      <c r="AM951" s="71"/>
      <c r="AN951" s="70"/>
      <c r="AO951" s="70"/>
      <c r="AP951" s="74">
        <f ca="1"/>
        <v>137</v>
      </c>
    </row>
    <row r="952" spans="1:42" ht="14.4">
      <c r="A952" s="55" t="s">
        <v>5089</v>
      </c>
      <c r="B952" s="56" t="s">
        <v>89</v>
      </c>
      <c r="C952" s="57">
        <v>43712</v>
      </c>
      <c r="D952" s="56" t="s">
        <v>90</v>
      </c>
      <c r="E952" s="56" t="s">
        <v>129</v>
      </c>
      <c r="F952" s="58" t="s">
        <v>106</v>
      </c>
      <c r="G952" s="58" t="s">
        <v>107</v>
      </c>
      <c r="H952" s="56" t="s">
        <v>129</v>
      </c>
      <c r="I952" s="57"/>
      <c r="J952" s="57">
        <f t="shared" si="215"/>
        <v>43742</v>
      </c>
      <c r="K952" s="56" t="s">
        <v>18</v>
      </c>
      <c r="L952" s="56" t="s">
        <v>14</v>
      </c>
      <c r="M952" s="60" t="s">
        <v>5092</v>
      </c>
      <c r="N952" s="56" t="s">
        <v>5093</v>
      </c>
      <c r="O952" s="56" t="s">
        <v>16</v>
      </c>
      <c r="P952" s="56" t="s">
        <v>5095</v>
      </c>
      <c r="Q952" s="56" t="s">
        <v>28</v>
      </c>
      <c r="R952" s="57"/>
      <c r="S952" s="56" t="s">
        <v>108</v>
      </c>
      <c r="T952" s="56" t="s">
        <v>108</v>
      </c>
      <c r="U952" s="57"/>
      <c r="V952" s="62"/>
      <c r="W952" s="62" t="s">
        <v>108</v>
      </c>
      <c r="X952" s="57"/>
      <c r="Y952" s="56" t="s">
        <v>108</v>
      </c>
      <c r="Z952" s="56" t="s">
        <v>123</v>
      </c>
      <c r="AA952" s="57">
        <v>43713</v>
      </c>
      <c r="AB952" s="63" t="s">
        <v>289</v>
      </c>
      <c r="AC952" s="64" t="s">
        <v>5097</v>
      </c>
      <c r="AD952" s="56" t="s">
        <v>224</v>
      </c>
      <c r="AE952" s="56" t="s">
        <v>90</v>
      </c>
      <c r="AF952" s="61"/>
      <c r="AG952" s="61"/>
      <c r="AH952" s="67"/>
      <c r="AI952" s="68"/>
      <c r="AJ952" s="69">
        <f t="shared" si="1"/>
        <v>1</v>
      </c>
      <c r="AK952" s="70" t="str">
        <f t="shared" ref="AK952:AK968" si="229">IF(R952="","",SUM(R952+30))</f>
        <v/>
      </c>
      <c r="AL952" s="71" t="s">
        <v>17409</v>
      </c>
      <c r="AM952" s="71"/>
      <c r="AN952" s="70">
        <f t="shared" ref="AN952:AN967" si="230">IF(C952="","",SUM(C952+10))</f>
        <v>43722</v>
      </c>
      <c r="AO952" s="70"/>
      <c r="AP952" s="74">
        <f ca="1"/>
        <v>247</v>
      </c>
    </row>
    <row r="953" spans="1:42" ht="14.4">
      <c r="A953" s="55" t="s">
        <v>5102</v>
      </c>
      <c r="B953" s="56" t="s">
        <v>89</v>
      </c>
      <c r="C953" s="57">
        <v>43703</v>
      </c>
      <c r="D953" s="56" t="s">
        <v>90</v>
      </c>
      <c r="E953" s="56" t="s">
        <v>12</v>
      </c>
      <c r="F953" s="58" t="s">
        <v>106</v>
      </c>
      <c r="G953" s="58" t="s">
        <v>107</v>
      </c>
      <c r="H953" s="56" t="s">
        <v>12</v>
      </c>
      <c r="I953" s="57"/>
      <c r="J953" s="57">
        <f t="shared" si="215"/>
        <v>43733</v>
      </c>
      <c r="K953" s="56" t="s">
        <v>18</v>
      </c>
      <c r="L953" s="56" t="s">
        <v>18</v>
      </c>
      <c r="M953" s="60" t="s">
        <v>5092</v>
      </c>
      <c r="N953" s="56" t="s">
        <v>5093</v>
      </c>
      <c r="O953" s="56" t="s">
        <v>16</v>
      </c>
      <c r="P953" s="56" t="s">
        <v>5095</v>
      </c>
      <c r="Q953" s="56" t="s">
        <v>28</v>
      </c>
      <c r="R953" s="57"/>
      <c r="S953" s="56"/>
      <c r="T953" s="56"/>
      <c r="U953" s="57"/>
      <c r="V953" s="62"/>
      <c r="W953" s="62"/>
      <c r="X953" s="57"/>
      <c r="Y953" s="56"/>
      <c r="Z953" s="56" t="s">
        <v>123</v>
      </c>
      <c r="AA953" s="57">
        <v>43721</v>
      </c>
      <c r="AB953" s="63"/>
      <c r="AC953" s="64" t="s">
        <v>5103</v>
      </c>
      <c r="AD953" s="56" t="s">
        <v>179</v>
      </c>
      <c r="AE953" s="56" t="s">
        <v>90</v>
      </c>
      <c r="AF953" s="61"/>
      <c r="AG953" s="61"/>
      <c r="AH953" s="67"/>
      <c r="AI953" s="68"/>
      <c r="AJ953" s="69">
        <f t="shared" si="1"/>
        <v>18</v>
      </c>
      <c r="AK953" s="70" t="str">
        <f t="shared" si="229"/>
        <v/>
      </c>
      <c r="AL953" s="71" t="s">
        <v>17409</v>
      </c>
      <c r="AM953" s="71"/>
      <c r="AN953" s="70">
        <f t="shared" si="230"/>
        <v>43713</v>
      </c>
      <c r="AO953" s="70"/>
      <c r="AP953" s="74">
        <f ca="1"/>
        <v>256</v>
      </c>
    </row>
    <row r="954" spans="1:42" ht="14.4">
      <c r="A954" s="55" t="s">
        <v>5104</v>
      </c>
      <c r="B954" s="56" t="s">
        <v>89</v>
      </c>
      <c r="C954" s="57">
        <v>43501</v>
      </c>
      <c r="D954" s="56" t="s">
        <v>2397</v>
      </c>
      <c r="E954" s="56" t="s">
        <v>140</v>
      </c>
      <c r="F954" s="58" t="s">
        <v>106</v>
      </c>
      <c r="G954" s="58" t="s">
        <v>107</v>
      </c>
      <c r="H954" s="56" t="s">
        <v>140</v>
      </c>
      <c r="I954" s="57"/>
      <c r="J954" s="57">
        <f t="shared" si="215"/>
        <v>43531</v>
      </c>
      <c r="K954" s="56" t="s">
        <v>18</v>
      </c>
      <c r="L954" s="56" t="s">
        <v>18</v>
      </c>
      <c r="M954" s="60" t="s">
        <v>5106</v>
      </c>
      <c r="N954" s="56" t="s">
        <v>5107</v>
      </c>
      <c r="O954" s="56" t="s">
        <v>236</v>
      </c>
      <c r="P954" s="56" t="s">
        <v>5108</v>
      </c>
      <c r="Q954" s="56" t="s">
        <v>17</v>
      </c>
      <c r="R954" s="57"/>
      <c r="S954" s="56" t="s">
        <v>108</v>
      </c>
      <c r="T954" s="56" t="s">
        <v>108</v>
      </c>
      <c r="U954" s="57"/>
      <c r="V954" s="62"/>
      <c r="W954" s="62">
        <v>0</v>
      </c>
      <c r="X954" s="57"/>
      <c r="Y954" s="56" t="s">
        <v>108</v>
      </c>
      <c r="Z954" s="56" t="s">
        <v>121</v>
      </c>
      <c r="AA954" s="57">
        <v>43501</v>
      </c>
      <c r="AB954" s="63" t="s">
        <v>147</v>
      </c>
      <c r="AC954" s="64" t="s">
        <v>5111</v>
      </c>
      <c r="AD954" s="65" t="s">
        <v>97</v>
      </c>
      <c r="AE954" s="65" t="s">
        <v>111</v>
      </c>
      <c r="AF954" s="66"/>
      <c r="AG954" s="66"/>
      <c r="AH954" s="67"/>
      <c r="AI954" s="68"/>
      <c r="AJ954" s="69">
        <f t="shared" si="1"/>
        <v>0</v>
      </c>
      <c r="AK954" s="70" t="str">
        <f t="shared" si="229"/>
        <v/>
      </c>
      <c r="AL954" s="71" t="s">
        <v>17409</v>
      </c>
      <c r="AM954" s="71"/>
      <c r="AN954" s="70">
        <f t="shared" si="230"/>
        <v>43511</v>
      </c>
      <c r="AO954" s="70"/>
      <c r="AP954" s="74">
        <f ca="1"/>
        <v>458</v>
      </c>
    </row>
    <row r="955" spans="1:42" ht="14.4">
      <c r="A955" s="55" t="s">
        <v>5112</v>
      </c>
      <c r="B955" s="56" t="s">
        <v>89</v>
      </c>
      <c r="C955" s="57">
        <v>43605</v>
      </c>
      <c r="D955" s="56" t="s">
        <v>90</v>
      </c>
      <c r="E955" s="56" t="s">
        <v>140</v>
      </c>
      <c r="F955" s="58" t="s">
        <v>106</v>
      </c>
      <c r="G955" s="58" t="s">
        <v>107</v>
      </c>
      <c r="H955" s="56" t="s">
        <v>140</v>
      </c>
      <c r="I955" s="57"/>
      <c r="J955" s="57">
        <f t="shared" si="215"/>
        <v>43635</v>
      </c>
      <c r="K955" s="56" t="s">
        <v>18</v>
      </c>
      <c r="L955" s="56" t="s">
        <v>18</v>
      </c>
      <c r="M955" s="60" t="s">
        <v>5113</v>
      </c>
      <c r="N955" s="56" t="s">
        <v>5114</v>
      </c>
      <c r="O955" s="56" t="s">
        <v>33</v>
      </c>
      <c r="P955" s="56" t="s">
        <v>5115</v>
      </c>
      <c r="Q955" s="56" t="s">
        <v>17</v>
      </c>
      <c r="R955" s="57"/>
      <c r="S955" s="56" t="s">
        <v>108</v>
      </c>
      <c r="T955" s="56" t="s">
        <v>108</v>
      </c>
      <c r="U955" s="57">
        <v>43613</v>
      </c>
      <c r="V955" s="62"/>
      <c r="W955" s="62">
        <v>4.25</v>
      </c>
      <c r="X955" s="57">
        <v>43615</v>
      </c>
      <c r="Y955" s="56" t="s">
        <v>108</v>
      </c>
      <c r="Z955" s="56" t="s">
        <v>121</v>
      </c>
      <c r="AA955" s="57">
        <v>43615</v>
      </c>
      <c r="AB955" s="63" t="s">
        <v>155</v>
      </c>
      <c r="AC955" s="60" t="s">
        <v>5117</v>
      </c>
      <c r="AD955" s="65" t="s">
        <v>97</v>
      </c>
      <c r="AE955" s="56" t="s">
        <v>90</v>
      </c>
      <c r="AF955" s="61"/>
      <c r="AG955" s="61"/>
      <c r="AH955" s="67"/>
      <c r="AI955" s="68"/>
      <c r="AJ955" s="69">
        <f t="shared" si="1"/>
        <v>10</v>
      </c>
      <c r="AK955" s="70" t="str">
        <f t="shared" si="229"/>
        <v/>
      </c>
      <c r="AL955" s="71" t="s">
        <v>17409</v>
      </c>
      <c r="AM955" s="71"/>
      <c r="AN955" s="70">
        <f t="shared" si="230"/>
        <v>43615</v>
      </c>
      <c r="AO955" s="70"/>
      <c r="AP955" s="74">
        <f ca="1"/>
        <v>354</v>
      </c>
    </row>
    <row r="956" spans="1:42" ht="14.4">
      <c r="A956" s="55" t="s">
        <v>5119</v>
      </c>
      <c r="B956" s="56" t="s">
        <v>89</v>
      </c>
      <c r="C956" s="57">
        <v>43550</v>
      </c>
      <c r="D956" s="56" t="s">
        <v>90</v>
      </c>
      <c r="E956" s="56" t="s">
        <v>276</v>
      </c>
      <c r="F956" s="58" t="s">
        <v>214</v>
      </c>
      <c r="G956" s="58" t="s">
        <v>214</v>
      </c>
      <c r="H956" s="56" t="s">
        <v>276</v>
      </c>
      <c r="I956" s="57"/>
      <c r="J956" s="57">
        <v>43581</v>
      </c>
      <c r="K956" s="56" t="s">
        <v>18</v>
      </c>
      <c r="L956" s="56" t="s">
        <v>18</v>
      </c>
      <c r="M956" s="60" t="s">
        <v>5122</v>
      </c>
      <c r="N956" s="203"/>
      <c r="O956" s="56"/>
      <c r="P956" s="56"/>
      <c r="Q956" s="56" t="s">
        <v>96</v>
      </c>
      <c r="R956" s="57"/>
      <c r="S956" s="56" t="s">
        <v>108</v>
      </c>
      <c r="T956" s="56" t="s">
        <v>108</v>
      </c>
      <c r="U956" s="57"/>
      <c r="V956" s="62"/>
      <c r="W956" s="62"/>
      <c r="X956" s="57"/>
      <c r="Y956" s="56"/>
      <c r="Z956" s="56" t="s">
        <v>121</v>
      </c>
      <c r="AA956" s="57">
        <v>43552</v>
      </c>
      <c r="AB956" s="63"/>
      <c r="AC956" s="64" t="s">
        <v>5128</v>
      </c>
      <c r="AD956" s="65" t="s">
        <v>97</v>
      </c>
      <c r="AE956" s="56"/>
      <c r="AF956" s="61"/>
      <c r="AG956" s="61"/>
      <c r="AH956" s="67"/>
      <c r="AI956" s="68"/>
      <c r="AJ956" s="69">
        <f t="shared" si="1"/>
        <v>2</v>
      </c>
      <c r="AK956" s="70" t="str">
        <f t="shared" si="229"/>
        <v/>
      </c>
      <c r="AL956" s="71" t="s">
        <v>17409</v>
      </c>
      <c r="AM956" s="71"/>
      <c r="AN956" s="70">
        <f t="shared" si="230"/>
        <v>43560</v>
      </c>
      <c r="AO956" s="70"/>
      <c r="AP956" s="74">
        <f ca="1"/>
        <v>409</v>
      </c>
    </row>
    <row r="957" spans="1:42" ht="14.4">
      <c r="A957" s="55" t="s">
        <v>5129</v>
      </c>
      <c r="B957" s="56" t="s">
        <v>89</v>
      </c>
      <c r="C957" s="57">
        <v>43600</v>
      </c>
      <c r="D957" s="56" t="s">
        <v>90</v>
      </c>
      <c r="E957" s="56" t="s">
        <v>140</v>
      </c>
      <c r="F957" s="58" t="s">
        <v>106</v>
      </c>
      <c r="G957" s="58" t="s">
        <v>107</v>
      </c>
      <c r="H957" s="56" t="s">
        <v>140</v>
      </c>
      <c r="I957" s="59"/>
      <c r="J957" s="59">
        <f t="shared" ref="J957:J1016" si="231">IF(C957="","",SUM(C957+30))</f>
        <v>43630</v>
      </c>
      <c r="K957" s="56" t="s">
        <v>18</v>
      </c>
      <c r="L957" s="56" t="s">
        <v>18</v>
      </c>
      <c r="M957" s="60" t="s">
        <v>5130</v>
      </c>
      <c r="N957" s="56" t="s">
        <v>5130</v>
      </c>
      <c r="O957" s="56" t="s">
        <v>132</v>
      </c>
      <c r="P957" s="56" t="s">
        <v>5131</v>
      </c>
      <c r="Q957" s="56" t="s">
        <v>17</v>
      </c>
      <c r="R957" s="59"/>
      <c r="S957" s="56" t="s">
        <v>18</v>
      </c>
      <c r="T957" s="56" t="s">
        <v>108</v>
      </c>
      <c r="U957" s="59"/>
      <c r="V957" s="77"/>
      <c r="W957" s="62">
        <v>0</v>
      </c>
      <c r="X957" s="59"/>
      <c r="Y957" s="56" t="s">
        <v>108</v>
      </c>
      <c r="Z957" s="56" t="s">
        <v>121</v>
      </c>
      <c r="AA957" s="57">
        <v>43600</v>
      </c>
      <c r="AB957" s="63" t="s">
        <v>155</v>
      </c>
      <c r="AC957" s="64" t="s">
        <v>5133</v>
      </c>
      <c r="AD957" s="65" t="s">
        <v>97</v>
      </c>
      <c r="AE957" s="56" t="s">
        <v>90</v>
      </c>
      <c r="AF957" s="61"/>
      <c r="AG957" s="61"/>
      <c r="AH957" s="67"/>
      <c r="AI957" s="68"/>
      <c r="AJ957" s="69">
        <f t="shared" si="1"/>
        <v>0</v>
      </c>
      <c r="AK957" s="70" t="str">
        <f t="shared" si="229"/>
        <v/>
      </c>
      <c r="AL957" s="71" t="s">
        <v>17409</v>
      </c>
      <c r="AM957" s="71"/>
      <c r="AN957" s="70">
        <f t="shared" si="230"/>
        <v>43610</v>
      </c>
      <c r="AO957" s="70"/>
      <c r="AP957" s="74">
        <f ca="1"/>
        <v>359</v>
      </c>
    </row>
    <row r="958" spans="1:42" ht="14.4">
      <c r="A958" s="55" t="s">
        <v>5137</v>
      </c>
      <c r="B958" s="56" t="s">
        <v>89</v>
      </c>
      <c r="C958" s="57">
        <v>43469</v>
      </c>
      <c r="D958" s="56" t="s">
        <v>90</v>
      </c>
      <c r="E958" s="56" t="s">
        <v>112</v>
      </c>
      <c r="F958" s="58" t="s">
        <v>106</v>
      </c>
      <c r="G958" s="58" t="s">
        <v>113</v>
      </c>
      <c r="H958" s="56" t="s">
        <v>112</v>
      </c>
      <c r="I958" s="59"/>
      <c r="J958" s="59">
        <f t="shared" si="231"/>
        <v>43499</v>
      </c>
      <c r="K958" s="56" t="s">
        <v>18</v>
      </c>
      <c r="L958" s="56" t="s">
        <v>14</v>
      </c>
      <c r="M958" s="60" t="s">
        <v>5139</v>
      </c>
      <c r="N958" s="56" t="s">
        <v>5140</v>
      </c>
      <c r="O958" s="56" t="s">
        <v>249</v>
      </c>
      <c r="P958" s="56" t="s">
        <v>3341</v>
      </c>
      <c r="Q958" s="56" t="s">
        <v>116</v>
      </c>
      <c r="R958" s="57">
        <v>43473</v>
      </c>
      <c r="S958" s="56" t="s">
        <v>108</v>
      </c>
      <c r="T958" s="56" t="s">
        <v>108</v>
      </c>
      <c r="U958" s="59"/>
      <c r="V958" s="77"/>
      <c r="W958" s="62" t="s">
        <v>108</v>
      </c>
      <c r="X958" s="57"/>
      <c r="Y958" s="56" t="s">
        <v>108</v>
      </c>
      <c r="Z958" s="56" t="s">
        <v>123</v>
      </c>
      <c r="AA958" s="57">
        <v>43473</v>
      </c>
      <c r="AB958" s="63" t="s">
        <v>127</v>
      </c>
      <c r="AC958" s="64" t="s">
        <v>257</v>
      </c>
      <c r="AD958" s="65" t="s">
        <v>118</v>
      </c>
      <c r="AE958" s="65" t="s">
        <v>119</v>
      </c>
      <c r="AF958" s="66"/>
      <c r="AG958" s="66"/>
      <c r="AH958" s="67"/>
      <c r="AI958" s="68"/>
      <c r="AJ958" s="69">
        <f t="shared" si="1"/>
        <v>4</v>
      </c>
      <c r="AK958" s="70">
        <f t="shared" si="229"/>
        <v>43503</v>
      </c>
      <c r="AL958" s="71">
        <v>30</v>
      </c>
      <c r="AM958" s="71"/>
      <c r="AN958" s="70">
        <f t="shared" si="230"/>
        <v>43479</v>
      </c>
      <c r="AO958" s="70"/>
      <c r="AP958" s="74">
        <f ca="1"/>
        <v>490</v>
      </c>
    </row>
    <row r="959" spans="1:42" ht="14.4">
      <c r="A959" s="55" t="s">
        <v>5144</v>
      </c>
      <c r="B959" s="56" t="s">
        <v>89</v>
      </c>
      <c r="C959" s="57">
        <v>43493</v>
      </c>
      <c r="D959" s="56" t="s">
        <v>119</v>
      </c>
      <c r="E959" s="56" t="s">
        <v>112</v>
      </c>
      <c r="F959" s="58" t="s">
        <v>106</v>
      </c>
      <c r="G959" s="58" t="s">
        <v>113</v>
      </c>
      <c r="H959" s="56" t="s">
        <v>112</v>
      </c>
      <c r="I959" s="59"/>
      <c r="J959" s="59">
        <f t="shared" si="231"/>
        <v>43523</v>
      </c>
      <c r="K959" s="56" t="s">
        <v>18</v>
      </c>
      <c r="L959" s="56" t="s">
        <v>14</v>
      </c>
      <c r="M959" s="60" t="s">
        <v>5139</v>
      </c>
      <c r="N959" s="56" t="s">
        <v>3340</v>
      </c>
      <c r="O959" s="56" t="s">
        <v>249</v>
      </c>
      <c r="P959" s="56" t="s">
        <v>3341</v>
      </c>
      <c r="Q959" s="56" t="s">
        <v>116</v>
      </c>
      <c r="R959" s="57">
        <v>43495</v>
      </c>
      <c r="S959" s="56" t="s">
        <v>108</v>
      </c>
      <c r="T959" s="56" t="s">
        <v>108</v>
      </c>
      <c r="U959" s="59"/>
      <c r="V959" s="77"/>
      <c r="W959" s="62" t="s">
        <v>108</v>
      </c>
      <c r="X959" s="57"/>
      <c r="Y959" s="56" t="s">
        <v>108</v>
      </c>
      <c r="Z959" s="56" t="s">
        <v>123</v>
      </c>
      <c r="AA959" s="57">
        <v>43495</v>
      </c>
      <c r="AB959" s="63" t="s">
        <v>127</v>
      </c>
      <c r="AC959" s="97" t="s">
        <v>257</v>
      </c>
      <c r="AD959" s="65" t="s">
        <v>118</v>
      </c>
      <c r="AE959" s="65" t="s">
        <v>119</v>
      </c>
      <c r="AF959" s="66"/>
      <c r="AG959" s="66"/>
      <c r="AH959" s="67"/>
      <c r="AI959" s="68"/>
      <c r="AJ959" s="69">
        <f t="shared" si="1"/>
        <v>2</v>
      </c>
      <c r="AK959" s="70">
        <f t="shared" si="229"/>
        <v>43525</v>
      </c>
      <c r="AL959" s="71">
        <v>30</v>
      </c>
      <c r="AM959" s="71"/>
      <c r="AN959" s="70">
        <f t="shared" si="230"/>
        <v>43503</v>
      </c>
      <c r="AO959" s="70"/>
      <c r="AP959" s="74">
        <f ca="1"/>
        <v>466</v>
      </c>
    </row>
    <row r="960" spans="1:42" ht="14.4">
      <c r="A960" s="55" t="s">
        <v>5149</v>
      </c>
      <c r="B960" s="56" t="s">
        <v>89</v>
      </c>
      <c r="C960" s="57">
        <v>43535</v>
      </c>
      <c r="D960" s="56" t="s">
        <v>119</v>
      </c>
      <c r="E960" s="56" t="s">
        <v>196</v>
      </c>
      <c r="F960" s="58" t="s">
        <v>106</v>
      </c>
      <c r="G960" s="58" t="s">
        <v>214</v>
      </c>
      <c r="H960" s="56" t="s">
        <v>276</v>
      </c>
      <c r="I960" s="57"/>
      <c r="J960" s="57">
        <f t="shared" si="231"/>
        <v>43565</v>
      </c>
      <c r="K960" s="56" t="s">
        <v>18</v>
      </c>
      <c r="L960" s="56" t="s">
        <v>18</v>
      </c>
      <c r="M960" s="60" t="s">
        <v>5139</v>
      </c>
      <c r="N960" s="56" t="s">
        <v>5151</v>
      </c>
      <c r="O960" s="56" t="s">
        <v>249</v>
      </c>
      <c r="P960" s="56" t="s">
        <v>813</v>
      </c>
      <c r="Q960" s="56" t="s">
        <v>96</v>
      </c>
      <c r="R960" s="59"/>
      <c r="S960" s="56" t="s">
        <v>108</v>
      </c>
      <c r="T960" s="56" t="s">
        <v>108</v>
      </c>
      <c r="U960" s="57">
        <v>43563</v>
      </c>
      <c r="V960" s="62"/>
      <c r="W960" s="62">
        <v>36.5</v>
      </c>
      <c r="X960" s="57">
        <v>43580</v>
      </c>
      <c r="Y960" s="61"/>
      <c r="Z960" s="56" t="s">
        <v>121</v>
      </c>
      <c r="AA960" s="57">
        <v>43580</v>
      </c>
      <c r="AB960" s="63"/>
      <c r="AC960" s="64" t="s">
        <v>5153</v>
      </c>
      <c r="AD960" s="65" t="s">
        <v>97</v>
      </c>
      <c r="AE960" s="65"/>
      <c r="AF960" s="66"/>
      <c r="AG960" s="66"/>
      <c r="AH960" s="67"/>
      <c r="AI960" s="68"/>
      <c r="AJ960" s="69">
        <f t="shared" si="1"/>
        <v>45</v>
      </c>
      <c r="AK960" s="70" t="str">
        <f t="shared" si="229"/>
        <v/>
      </c>
      <c r="AL960" s="71" t="s">
        <v>17409</v>
      </c>
      <c r="AM960" s="71"/>
      <c r="AN960" s="70">
        <f t="shared" si="230"/>
        <v>43545</v>
      </c>
      <c r="AO960" s="70"/>
      <c r="AP960" s="74">
        <f ca="1"/>
        <v>424</v>
      </c>
    </row>
    <row r="961" spans="1:42" ht="14.4">
      <c r="A961" s="55" t="s">
        <v>5155</v>
      </c>
      <c r="B961" s="56" t="s">
        <v>89</v>
      </c>
      <c r="C961" s="57">
        <v>43549</v>
      </c>
      <c r="D961" s="56" t="s">
        <v>90</v>
      </c>
      <c r="E961" s="56" t="s">
        <v>112</v>
      </c>
      <c r="F961" s="58" t="s">
        <v>106</v>
      </c>
      <c r="G961" s="58" t="s">
        <v>113</v>
      </c>
      <c r="H961" s="56" t="s">
        <v>112</v>
      </c>
      <c r="I961" s="57"/>
      <c r="J961" s="57">
        <f t="shared" si="231"/>
        <v>43579</v>
      </c>
      <c r="K961" s="56" t="s">
        <v>18</v>
      </c>
      <c r="L961" s="56" t="s">
        <v>14</v>
      </c>
      <c r="M961" s="60" t="s">
        <v>5139</v>
      </c>
      <c r="N961" s="56" t="s">
        <v>3340</v>
      </c>
      <c r="O961" s="56" t="s">
        <v>249</v>
      </c>
      <c r="P961" s="56" t="s">
        <v>3341</v>
      </c>
      <c r="Q961" s="56" t="s">
        <v>116</v>
      </c>
      <c r="R961" s="57">
        <v>43549</v>
      </c>
      <c r="S961" s="56" t="s">
        <v>108</v>
      </c>
      <c r="T961" s="56" t="s">
        <v>108</v>
      </c>
      <c r="U961" s="57"/>
      <c r="V961" s="62"/>
      <c r="W961" s="62" t="s">
        <v>108</v>
      </c>
      <c r="X961" s="57"/>
      <c r="Y961" s="56" t="s">
        <v>108</v>
      </c>
      <c r="Z961" s="56" t="s">
        <v>123</v>
      </c>
      <c r="AA961" s="57">
        <v>43549</v>
      </c>
      <c r="AB961" s="63" t="s">
        <v>168</v>
      </c>
      <c r="AC961" s="60" t="s">
        <v>5157</v>
      </c>
      <c r="AD961" s="56" t="s">
        <v>118</v>
      </c>
      <c r="AE961" s="56" t="s">
        <v>119</v>
      </c>
      <c r="AF961" s="61"/>
      <c r="AG961" s="61"/>
      <c r="AH961" s="67"/>
      <c r="AI961" s="68"/>
      <c r="AJ961" s="69">
        <f t="shared" si="1"/>
        <v>0</v>
      </c>
      <c r="AK961" s="70">
        <f t="shared" si="229"/>
        <v>43579</v>
      </c>
      <c r="AL961" s="71">
        <v>30</v>
      </c>
      <c r="AM961" s="71"/>
      <c r="AN961" s="70">
        <f t="shared" si="230"/>
        <v>43559</v>
      </c>
      <c r="AO961" s="70"/>
      <c r="AP961" s="74">
        <f ca="1"/>
        <v>410</v>
      </c>
    </row>
    <row r="962" spans="1:42" ht="14.4">
      <c r="A962" s="55" t="s">
        <v>5158</v>
      </c>
      <c r="B962" s="56" t="s">
        <v>89</v>
      </c>
      <c r="C962" s="57">
        <v>43585</v>
      </c>
      <c r="D962" s="56" t="s">
        <v>131</v>
      </c>
      <c r="E962" s="56" t="s">
        <v>112</v>
      </c>
      <c r="F962" s="58" t="s">
        <v>106</v>
      </c>
      <c r="G962" s="58" t="s">
        <v>113</v>
      </c>
      <c r="H962" s="56" t="s">
        <v>112</v>
      </c>
      <c r="I962" s="57"/>
      <c r="J962" s="57">
        <f t="shared" si="231"/>
        <v>43615</v>
      </c>
      <c r="K962" s="56" t="s">
        <v>18</v>
      </c>
      <c r="L962" s="56" t="s">
        <v>18</v>
      </c>
      <c r="M962" s="60" t="s">
        <v>5139</v>
      </c>
      <c r="N962" s="56" t="s">
        <v>5160</v>
      </c>
      <c r="O962" s="56" t="s">
        <v>249</v>
      </c>
      <c r="P962" s="56" t="s">
        <v>5162</v>
      </c>
      <c r="Q962" s="56" t="s">
        <v>116</v>
      </c>
      <c r="R962" s="57"/>
      <c r="S962" s="56" t="s">
        <v>18</v>
      </c>
      <c r="T962" s="56" t="s">
        <v>14</v>
      </c>
      <c r="U962" s="57">
        <v>43593</v>
      </c>
      <c r="V962" s="62"/>
      <c r="W962" s="62">
        <v>9.25</v>
      </c>
      <c r="X962" s="57"/>
      <c r="Y962" s="56" t="s">
        <v>108</v>
      </c>
      <c r="Z962" s="56" t="s">
        <v>123</v>
      </c>
      <c r="AA962" s="57">
        <v>43646</v>
      </c>
      <c r="AB962" s="63" t="s">
        <v>244</v>
      </c>
      <c r="AC962" s="64" t="s">
        <v>5164</v>
      </c>
      <c r="AD962" s="56" t="s">
        <v>179</v>
      </c>
      <c r="AE962" s="56" t="s">
        <v>119</v>
      </c>
      <c r="AF962" s="61"/>
      <c r="AG962" s="61"/>
      <c r="AH962" s="67"/>
      <c r="AI962" s="68"/>
      <c r="AJ962" s="69">
        <f t="shared" si="1"/>
        <v>61</v>
      </c>
      <c r="AK962" s="70" t="str">
        <f t="shared" si="229"/>
        <v/>
      </c>
      <c r="AL962" s="71" t="s">
        <v>17409</v>
      </c>
      <c r="AM962" s="71"/>
      <c r="AN962" s="70">
        <f t="shared" si="230"/>
        <v>43595</v>
      </c>
      <c r="AO962" s="70"/>
      <c r="AP962" s="74">
        <f ca="1"/>
        <v>374</v>
      </c>
    </row>
    <row r="963" spans="1:42" ht="14.4">
      <c r="A963" s="55" t="s">
        <v>5166</v>
      </c>
      <c r="B963" s="56" t="s">
        <v>89</v>
      </c>
      <c r="C963" s="57">
        <v>43613</v>
      </c>
      <c r="D963" s="56" t="s">
        <v>119</v>
      </c>
      <c r="E963" s="56" t="s">
        <v>112</v>
      </c>
      <c r="F963" s="58" t="s">
        <v>106</v>
      </c>
      <c r="G963" s="58" t="s">
        <v>113</v>
      </c>
      <c r="H963" s="56" t="s">
        <v>112</v>
      </c>
      <c r="I963" s="59"/>
      <c r="J963" s="59">
        <f t="shared" si="231"/>
        <v>43643</v>
      </c>
      <c r="K963" s="56" t="s">
        <v>18</v>
      </c>
      <c r="L963" s="56" t="s">
        <v>14</v>
      </c>
      <c r="M963" s="60" t="s">
        <v>5139</v>
      </c>
      <c r="N963" s="56" t="s">
        <v>5167</v>
      </c>
      <c r="O963" s="56" t="s">
        <v>44</v>
      </c>
      <c r="P963" s="56">
        <v>183051338</v>
      </c>
      <c r="Q963" s="56" t="s">
        <v>116</v>
      </c>
      <c r="R963" s="57">
        <v>43614</v>
      </c>
      <c r="S963" s="56" t="s">
        <v>108</v>
      </c>
      <c r="T963" s="56" t="s">
        <v>108</v>
      </c>
      <c r="U963" s="59"/>
      <c r="V963" s="77"/>
      <c r="W963" s="62" t="s">
        <v>108</v>
      </c>
      <c r="X963" s="59"/>
      <c r="Y963" s="56" t="s">
        <v>108</v>
      </c>
      <c r="Z963" s="56" t="s">
        <v>123</v>
      </c>
      <c r="AA963" s="57">
        <v>43614</v>
      </c>
      <c r="AB963" s="63" t="s">
        <v>155</v>
      </c>
      <c r="AC963" s="64" t="s">
        <v>5168</v>
      </c>
      <c r="AD963" s="56" t="s">
        <v>118</v>
      </c>
      <c r="AE963" s="56" t="s">
        <v>119</v>
      </c>
      <c r="AF963" s="61"/>
      <c r="AG963" s="61"/>
      <c r="AH963" s="67"/>
      <c r="AI963" s="68"/>
      <c r="AJ963" s="69">
        <f t="shared" si="1"/>
        <v>1</v>
      </c>
      <c r="AK963" s="70">
        <f t="shared" si="229"/>
        <v>43644</v>
      </c>
      <c r="AL963" s="71">
        <v>30</v>
      </c>
      <c r="AM963" s="71"/>
      <c r="AN963" s="70">
        <f t="shared" si="230"/>
        <v>43623</v>
      </c>
      <c r="AO963" s="70"/>
      <c r="AP963" s="74">
        <f ca="1"/>
        <v>346</v>
      </c>
    </row>
    <row r="964" spans="1:42" ht="14.4">
      <c r="A964" s="55" t="s">
        <v>5169</v>
      </c>
      <c r="B964" s="56" t="s">
        <v>89</v>
      </c>
      <c r="C964" s="57">
        <v>43640</v>
      </c>
      <c r="D964" s="56" t="s">
        <v>119</v>
      </c>
      <c r="E964" s="56" t="s">
        <v>112</v>
      </c>
      <c r="F964" s="58" t="s">
        <v>106</v>
      </c>
      <c r="G964" s="58" t="s">
        <v>113</v>
      </c>
      <c r="H964" s="56" t="s">
        <v>112</v>
      </c>
      <c r="I964" s="59"/>
      <c r="J964" s="59">
        <f t="shared" si="231"/>
        <v>43670</v>
      </c>
      <c r="K964" s="56" t="s">
        <v>18</v>
      </c>
      <c r="L964" s="56" t="s">
        <v>14</v>
      </c>
      <c r="M964" s="60" t="s">
        <v>5139</v>
      </c>
      <c r="N964" s="56" t="s">
        <v>5170</v>
      </c>
      <c r="O964" s="56" t="s">
        <v>249</v>
      </c>
      <c r="P964" s="56" t="s">
        <v>5171</v>
      </c>
      <c r="Q964" s="56" t="s">
        <v>256</v>
      </c>
      <c r="R964" s="57">
        <v>43648</v>
      </c>
      <c r="S964" s="56" t="s">
        <v>108</v>
      </c>
      <c r="T964" s="56" t="s">
        <v>108</v>
      </c>
      <c r="U964" s="59"/>
      <c r="V964" s="62"/>
      <c r="W964" s="62" t="s">
        <v>108</v>
      </c>
      <c r="X964" s="59"/>
      <c r="Y964" s="56" t="s">
        <v>108</v>
      </c>
      <c r="Z964" s="56" t="s">
        <v>123</v>
      </c>
      <c r="AA964" s="57">
        <v>43648</v>
      </c>
      <c r="AB964" s="63" t="s">
        <v>484</v>
      </c>
      <c r="AC964" s="64" t="s">
        <v>5172</v>
      </c>
      <c r="AD964" s="56" t="s">
        <v>118</v>
      </c>
      <c r="AE964" s="56" t="s">
        <v>119</v>
      </c>
      <c r="AF964" s="61"/>
      <c r="AG964" s="61"/>
      <c r="AH964" s="67"/>
      <c r="AI964" s="68"/>
      <c r="AJ964" s="69">
        <f t="shared" si="1"/>
        <v>8</v>
      </c>
      <c r="AK964" s="70">
        <f t="shared" si="229"/>
        <v>43678</v>
      </c>
      <c r="AL964" s="71">
        <v>30</v>
      </c>
      <c r="AM964" s="71"/>
      <c r="AN964" s="70">
        <f t="shared" si="230"/>
        <v>43650</v>
      </c>
      <c r="AO964" s="70"/>
      <c r="AP964" s="74">
        <f ca="1"/>
        <v>319</v>
      </c>
    </row>
    <row r="965" spans="1:42" ht="14.4">
      <c r="A965" s="55" t="s">
        <v>5174</v>
      </c>
      <c r="B965" s="56" t="s">
        <v>89</v>
      </c>
      <c r="C965" s="57">
        <v>43684</v>
      </c>
      <c r="D965" s="56" t="s">
        <v>131</v>
      </c>
      <c r="E965" s="56" t="s">
        <v>112</v>
      </c>
      <c r="F965" s="58" t="s">
        <v>106</v>
      </c>
      <c r="G965" s="58" t="s">
        <v>113</v>
      </c>
      <c r="H965" s="56" t="s">
        <v>112</v>
      </c>
      <c r="I965" s="59"/>
      <c r="J965" s="59">
        <f t="shared" si="231"/>
        <v>43714</v>
      </c>
      <c r="K965" s="56" t="s">
        <v>18</v>
      </c>
      <c r="L965" s="56" t="s">
        <v>18</v>
      </c>
      <c r="M965" s="60" t="s">
        <v>5139</v>
      </c>
      <c r="N965" s="56" t="s">
        <v>3340</v>
      </c>
      <c r="O965" s="56" t="s">
        <v>249</v>
      </c>
      <c r="P965" s="56" t="s">
        <v>3341</v>
      </c>
      <c r="Q965" s="56" t="s">
        <v>116</v>
      </c>
      <c r="R965" s="59"/>
      <c r="S965" s="56" t="s">
        <v>108</v>
      </c>
      <c r="T965" s="56" t="s">
        <v>108</v>
      </c>
      <c r="U965" s="57">
        <v>43696</v>
      </c>
      <c r="V965" s="77"/>
      <c r="W965" s="62">
        <v>50</v>
      </c>
      <c r="X965" s="57">
        <v>43703</v>
      </c>
      <c r="Y965" s="61"/>
      <c r="Z965" s="56" t="s">
        <v>121</v>
      </c>
      <c r="AA965" s="57">
        <v>43703</v>
      </c>
      <c r="AB965" s="75"/>
      <c r="AC965" s="64" t="s">
        <v>5175</v>
      </c>
      <c r="AD965" s="65" t="s">
        <v>97</v>
      </c>
      <c r="AE965" s="56" t="s">
        <v>119</v>
      </c>
      <c r="AF965" s="61"/>
      <c r="AG965" s="61"/>
      <c r="AH965" s="67"/>
      <c r="AI965" s="68"/>
      <c r="AJ965" s="69">
        <f t="shared" si="1"/>
        <v>19</v>
      </c>
      <c r="AK965" s="70" t="str">
        <f t="shared" si="229"/>
        <v/>
      </c>
      <c r="AL965" s="71" t="s">
        <v>17409</v>
      </c>
      <c r="AM965" s="71"/>
      <c r="AN965" s="70">
        <f t="shared" si="230"/>
        <v>43694</v>
      </c>
      <c r="AO965" s="70"/>
      <c r="AP965" s="74">
        <f ca="1"/>
        <v>275</v>
      </c>
    </row>
    <row r="966" spans="1:42" ht="14.4">
      <c r="A966" s="55" t="s">
        <v>5176</v>
      </c>
      <c r="B966" s="56" t="s">
        <v>89</v>
      </c>
      <c r="C966" s="57">
        <v>43696</v>
      </c>
      <c r="D966" s="56" t="s">
        <v>119</v>
      </c>
      <c r="E966" s="56" t="s">
        <v>196</v>
      </c>
      <c r="F966" s="58" t="s">
        <v>106</v>
      </c>
      <c r="G966" s="58" t="s">
        <v>113</v>
      </c>
      <c r="H966" s="56" t="s">
        <v>196</v>
      </c>
      <c r="I966" s="57"/>
      <c r="J966" s="57">
        <f t="shared" si="231"/>
        <v>43726</v>
      </c>
      <c r="K966" s="56" t="s">
        <v>18</v>
      </c>
      <c r="L966" s="56" t="s">
        <v>18</v>
      </c>
      <c r="M966" s="60" t="s">
        <v>5139</v>
      </c>
      <c r="N966" s="56" t="s">
        <v>5191</v>
      </c>
      <c r="O966" s="56" t="s">
        <v>355</v>
      </c>
      <c r="P966" s="56" t="s">
        <v>2647</v>
      </c>
      <c r="Q966" s="56" t="s">
        <v>117</v>
      </c>
      <c r="R966" s="57"/>
      <c r="S966" s="56"/>
      <c r="T966" s="56"/>
      <c r="U966" s="57">
        <v>43696</v>
      </c>
      <c r="V966" s="62">
        <v>25</v>
      </c>
      <c r="W966" s="62">
        <v>25</v>
      </c>
      <c r="X966" s="57">
        <v>43696</v>
      </c>
      <c r="Y966" s="56"/>
      <c r="Z966" s="56" t="s">
        <v>121</v>
      </c>
      <c r="AA966" s="57">
        <v>43699</v>
      </c>
      <c r="AB966" s="63"/>
      <c r="AC966" s="64" t="s">
        <v>5192</v>
      </c>
      <c r="AD966" s="65" t="s">
        <v>97</v>
      </c>
      <c r="AE966" s="56" t="s">
        <v>119</v>
      </c>
      <c r="AF966" s="61"/>
      <c r="AG966" s="61"/>
      <c r="AH966" s="67"/>
      <c r="AI966" s="68"/>
      <c r="AJ966" s="69">
        <f t="shared" si="1"/>
        <v>3</v>
      </c>
      <c r="AK966" s="70" t="str">
        <f t="shared" si="229"/>
        <v/>
      </c>
      <c r="AL966" s="71" t="s">
        <v>17409</v>
      </c>
      <c r="AM966" s="71"/>
      <c r="AN966" s="70">
        <f t="shared" si="230"/>
        <v>43706</v>
      </c>
      <c r="AO966" s="70"/>
      <c r="AP966" s="74">
        <f ca="1"/>
        <v>263</v>
      </c>
    </row>
    <row r="967" spans="1:42" ht="14.4">
      <c r="A967" s="55" t="s">
        <v>5193</v>
      </c>
      <c r="B967" s="56" t="s">
        <v>89</v>
      </c>
      <c r="C967" s="57">
        <v>43717</v>
      </c>
      <c r="D967" s="56" t="s">
        <v>119</v>
      </c>
      <c r="E967" s="56" t="s">
        <v>112</v>
      </c>
      <c r="F967" s="58" t="s">
        <v>106</v>
      </c>
      <c r="G967" s="58" t="s">
        <v>113</v>
      </c>
      <c r="H967" s="56" t="s">
        <v>112</v>
      </c>
      <c r="I967" s="57"/>
      <c r="J967" s="57">
        <f t="shared" si="231"/>
        <v>43747</v>
      </c>
      <c r="K967" s="56" t="s">
        <v>18</v>
      </c>
      <c r="L967" s="56" t="s">
        <v>14</v>
      </c>
      <c r="M967" s="60" t="s">
        <v>5139</v>
      </c>
      <c r="N967" s="56" t="s">
        <v>5151</v>
      </c>
      <c r="O967" s="56" t="s">
        <v>249</v>
      </c>
      <c r="P967" s="56" t="s">
        <v>813</v>
      </c>
      <c r="Q967" s="56" t="s">
        <v>116</v>
      </c>
      <c r="R967" s="57">
        <v>43721</v>
      </c>
      <c r="S967" s="56" t="s">
        <v>108</v>
      </c>
      <c r="T967" s="56" t="s">
        <v>108</v>
      </c>
      <c r="U967" s="57"/>
      <c r="V967" s="62"/>
      <c r="W967" s="62" t="s">
        <v>108</v>
      </c>
      <c r="X967" s="57"/>
      <c r="Y967" s="56"/>
      <c r="Z967" s="56" t="s">
        <v>123</v>
      </c>
      <c r="AA967" s="57">
        <v>43721</v>
      </c>
      <c r="AB967" s="63"/>
      <c r="AC967" s="64" t="s">
        <v>257</v>
      </c>
      <c r="AD967" s="56" t="s">
        <v>118</v>
      </c>
      <c r="AE967" s="56" t="s">
        <v>119</v>
      </c>
      <c r="AF967" s="61"/>
      <c r="AG967" s="61"/>
      <c r="AH967" s="67"/>
      <c r="AI967" s="68"/>
      <c r="AJ967" s="69">
        <f t="shared" si="1"/>
        <v>4</v>
      </c>
      <c r="AK967" s="70">
        <f t="shared" si="229"/>
        <v>43751</v>
      </c>
      <c r="AL967" s="71">
        <v>30</v>
      </c>
      <c r="AM967" s="71"/>
      <c r="AN967" s="70">
        <f t="shared" si="230"/>
        <v>43727</v>
      </c>
      <c r="AO967" s="70"/>
      <c r="AP967" s="74">
        <f ca="1"/>
        <v>242</v>
      </c>
    </row>
    <row r="968" spans="1:42" ht="14.4">
      <c r="A968" s="55" t="s">
        <v>5195</v>
      </c>
      <c r="B968" s="56" t="s">
        <v>89</v>
      </c>
      <c r="C968" s="57">
        <v>43746</v>
      </c>
      <c r="D968" s="56" t="s">
        <v>90</v>
      </c>
      <c r="E968" s="56" t="s">
        <v>112</v>
      </c>
      <c r="F968" s="58" t="s">
        <v>106</v>
      </c>
      <c r="G968" s="58" t="s">
        <v>113</v>
      </c>
      <c r="H968" s="56" t="s">
        <v>112</v>
      </c>
      <c r="I968" s="59"/>
      <c r="J968" s="59">
        <f t="shared" si="231"/>
        <v>43776</v>
      </c>
      <c r="K968" s="56" t="s">
        <v>18</v>
      </c>
      <c r="L968" s="56" t="s">
        <v>18</v>
      </c>
      <c r="M968" s="60" t="s">
        <v>5139</v>
      </c>
      <c r="N968" s="56" t="s">
        <v>3340</v>
      </c>
      <c r="O968" s="56" t="s">
        <v>249</v>
      </c>
      <c r="P968" s="56" t="s">
        <v>5196</v>
      </c>
      <c r="Q968" s="56" t="s">
        <v>117</v>
      </c>
      <c r="R968" s="59"/>
      <c r="S968" s="56" t="s">
        <v>108</v>
      </c>
      <c r="T968" s="56" t="s">
        <v>108</v>
      </c>
      <c r="U968" s="57">
        <v>43746</v>
      </c>
      <c r="V968" s="62">
        <v>25</v>
      </c>
      <c r="W968" s="62">
        <v>25</v>
      </c>
      <c r="X968" s="59"/>
      <c r="Y968" s="61"/>
      <c r="Z968" s="56" t="s">
        <v>123</v>
      </c>
      <c r="AA968" s="57">
        <v>43809</v>
      </c>
      <c r="AB968" s="75"/>
      <c r="AC968" s="64" t="s">
        <v>5197</v>
      </c>
      <c r="AD968" s="56" t="s">
        <v>179</v>
      </c>
      <c r="AE968" s="56"/>
      <c r="AF968" s="61"/>
      <c r="AG968" s="61"/>
      <c r="AH968" s="67"/>
      <c r="AI968" s="68"/>
      <c r="AJ968" s="69">
        <f t="shared" si="1"/>
        <v>63</v>
      </c>
      <c r="AK968" s="70" t="str">
        <f t="shared" si="229"/>
        <v/>
      </c>
      <c r="AL968" s="71" t="s">
        <v>17409</v>
      </c>
      <c r="AM968" s="71"/>
      <c r="AN968" s="70"/>
      <c r="AO968" s="70"/>
      <c r="AP968" s="74">
        <f ca="1"/>
        <v>213</v>
      </c>
    </row>
    <row r="969" spans="1:42" ht="14.4">
      <c r="A969" s="55" t="s">
        <v>5198</v>
      </c>
      <c r="B969" s="56" t="s">
        <v>89</v>
      </c>
      <c r="C969" s="57">
        <v>43749</v>
      </c>
      <c r="D969" s="56" t="s">
        <v>119</v>
      </c>
      <c r="E969" s="56" t="s">
        <v>196</v>
      </c>
      <c r="F969" s="58" t="s">
        <v>106</v>
      </c>
      <c r="G969" s="58" t="s">
        <v>113</v>
      </c>
      <c r="H969" s="56" t="s">
        <v>112</v>
      </c>
      <c r="I969" s="59"/>
      <c r="J969" s="59">
        <f t="shared" si="231"/>
        <v>43779</v>
      </c>
      <c r="K969" s="56" t="s">
        <v>18</v>
      </c>
      <c r="L969" s="56" t="s">
        <v>14</v>
      </c>
      <c r="M969" s="60" t="s">
        <v>5139</v>
      </c>
      <c r="N969" s="56" t="s">
        <v>5204</v>
      </c>
      <c r="O969" s="56" t="s">
        <v>37</v>
      </c>
      <c r="P969" s="56" t="s">
        <v>5205</v>
      </c>
      <c r="Q969" s="56" t="s">
        <v>256</v>
      </c>
      <c r="R969" s="57">
        <v>43753</v>
      </c>
      <c r="S969" s="56" t="s">
        <v>108</v>
      </c>
      <c r="T969" s="56" t="s">
        <v>108</v>
      </c>
      <c r="U969" s="57"/>
      <c r="V969" s="77"/>
      <c r="W969" s="62" t="s">
        <v>108</v>
      </c>
      <c r="X969" s="59"/>
      <c r="Y969" s="56" t="s">
        <v>108</v>
      </c>
      <c r="Z969" s="56" t="s">
        <v>123</v>
      </c>
      <c r="AA969" s="57">
        <v>43753</v>
      </c>
      <c r="AB969" s="75"/>
      <c r="AC969" s="64" t="s">
        <v>5208</v>
      </c>
      <c r="AD969" s="56" t="s">
        <v>118</v>
      </c>
      <c r="AE969" s="56" t="s">
        <v>90</v>
      </c>
      <c r="AF969" s="61"/>
      <c r="AG969" s="61"/>
      <c r="AH969" s="67"/>
      <c r="AI969" s="68"/>
      <c r="AJ969" s="69">
        <f t="shared" si="1"/>
        <v>4</v>
      </c>
      <c r="AK969" s="70"/>
      <c r="AL969" s="71"/>
      <c r="AM969" s="71"/>
      <c r="AN969" s="70"/>
      <c r="AO969" s="70"/>
      <c r="AP969" s="74">
        <f ca="1"/>
        <v>210</v>
      </c>
    </row>
    <row r="970" spans="1:42" ht="14.4">
      <c r="A970" s="55" t="s">
        <v>5209</v>
      </c>
      <c r="B970" s="56" t="s">
        <v>89</v>
      </c>
      <c r="C970" s="57">
        <v>43755</v>
      </c>
      <c r="D970" s="56" t="s">
        <v>119</v>
      </c>
      <c r="E970" s="56" t="s">
        <v>196</v>
      </c>
      <c r="F970" s="58" t="s">
        <v>106</v>
      </c>
      <c r="G970" s="85" t="s">
        <v>214</v>
      </c>
      <c r="H970" s="86" t="s">
        <v>276</v>
      </c>
      <c r="I970" s="57">
        <v>43756</v>
      </c>
      <c r="J970" s="59">
        <f t="shared" si="231"/>
        <v>43785</v>
      </c>
      <c r="K970" s="56" t="s">
        <v>18</v>
      </c>
      <c r="L970" s="56" t="s">
        <v>14</v>
      </c>
      <c r="M970" s="60" t="s">
        <v>5139</v>
      </c>
      <c r="N970" s="56" t="s">
        <v>5217</v>
      </c>
      <c r="O970" s="56" t="s">
        <v>27</v>
      </c>
      <c r="P970" s="56" t="s">
        <v>5219</v>
      </c>
      <c r="Q970" s="56" t="s">
        <v>256</v>
      </c>
      <c r="R970" s="59"/>
      <c r="S970" s="56" t="s">
        <v>108</v>
      </c>
      <c r="T970" s="56" t="s">
        <v>108</v>
      </c>
      <c r="U970" s="57"/>
      <c r="V970" s="77"/>
      <c r="W970" s="77"/>
      <c r="X970" s="59"/>
      <c r="Y970" s="56" t="s">
        <v>108</v>
      </c>
      <c r="Z970" s="56" t="s">
        <v>123</v>
      </c>
      <c r="AA970" s="57">
        <v>43866</v>
      </c>
      <c r="AB970" s="75"/>
      <c r="AC970" s="64" t="s">
        <v>5221</v>
      </c>
      <c r="AD970" s="56" t="s">
        <v>179</v>
      </c>
      <c r="AE970" s="56" t="s">
        <v>90</v>
      </c>
      <c r="AF970" s="61"/>
      <c r="AG970" s="61"/>
      <c r="AH970" s="67"/>
      <c r="AI970" s="68"/>
      <c r="AJ970" s="69">
        <f t="shared" si="1"/>
        <v>111</v>
      </c>
      <c r="AK970" s="70" t="str">
        <f>IF(R970="","",SUM(R970+30))</f>
        <v/>
      </c>
      <c r="AL970" s="71" t="s">
        <v>17409</v>
      </c>
      <c r="AM970" s="71"/>
      <c r="AN970" s="70"/>
      <c r="AO970" s="70"/>
      <c r="AP970" s="74">
        <f ca="1"/>
        <v>204</v>
      </c>
    </row>
    <row r="971" spans="1:42" ht="14.4">
      <c r="A971" s="55" t="s">
        <v>5229</v>
      </c>
      <c r="B971" s="56" t="s">
        <v>89</v>
      </c>
      <c r="C971" s="57">
        <v>43811</v>
      </c>
      <c r="D971" s="56" t="s">
        <v>119</v>
      </c>
      <c r="E971" s="56" t="s">
        <v>196</v>
      </c>
      <c r="F971" s="58" t="s">
        <v>106</v>
      </c>
      <c r="G971" s="58" t="s">
        <v>113</v>
      </c>
      <c r="H971" s="56" t="s">
        <v>196</v>
      </c>
      <c r="I971" s="59"/>
      <c r="J971" s="59">
        <f t="shared" si="231"/>
        <v>43841</v>
      </c>
      <c r="K971" s="56" t="s">
        <v>18</v>
      </c>
      <c r="L971" s="56" t="s">
        <v>108</v>
      </c>
      <c r="M971" s="60" t="s">
        <v>5139</v>
      </c>
      <c r="N971" s="56" t="s">
        <v>5233</v>
      </c>
      <c r="O971" s="56" t="s">
        <v>13</v>
      </c>
      <c r="P971" s="56" t="s">
        <v>5234</v>
      </c>
      <c r="Q971" s="56" t="s">
        <v>117</v>
      </c>
      <c r="R971" s="59"/>
      <c r="S971" s="56" t="s">
        <v>108</v>
      </c>
      <c r="T971" s="56" t="s">
        <v>108</v>
      </c>
      <c r="U971" s="57"/>
      <c r="V971" s="62"/>
      <c r="W971" s="62" t="s">
        <v>108</v>
      </c>
      <c r="X971" s="57">
        <v>43811</v>
      </c>
      <c r="Y971" s="56" t="s">
        <v>108</v>
      </c>
      <c r="Z971" s="56" t="s">
        <v>123</v>
      </c>
      <c r="AA971" s="57">
        <v>43812</v>
      </c>
      <c r="AB971" s="75"/>
      <c r="AC971" s="64" t="s">
        <v>5236</v>
      </c>
      <c r="AD971" s="56" t="s">
        <v>118</v>
      </c>
      <c r="AE971" s="56" t="s">
        <v>119</v>
      </c>
      <c r="AF971" s="61"/>
      <c r="AG971" s="61"/>
      <c r="AH971" s="67"/>
      <c r="AI971" s="68"/>
      <c r="AJ971" s="69">
        <f t="shared" si="1"/>
        <v>1</v>
      </c>
      <c r="AK971" s="70"/>
      <c r="AL971" s="71"/>
      <c r="AM971" s="71"/>
      <c r="AN971" s="70"/>
      <c r="AO971" s="70"/>
      <c r="AP971" s="74">
        <f ca="1"/>
        <v>148</v>
      </c>
    </row>
    <row r="972" spans="1:42" ht="14.4">
      <c r="A972" s="55" t="s">
        <v>5237</v>
      </c>
      <c r="B972" s="56" t="s">
        <v>89</v>
      </c>
      <c r="C972" s="57">
        <v>43711</v>
      </c>
      <c r="D972" s="56" t="s">
        <v>90</v>
      </c>
      <c r="E972" s="56" t="s">
        <v>112</v>
      </c>
      <c r="F972" s="58" t="s">
        <v>106</v>
      </c>
      <c r="G972" s="58" t="s">
        <v>113</v>
      </c>
      <c r="H972" s="56" t="s">
        <v>112</v>
      </c>
      <c r="I972" s="57"/>
      <c r="J972" s="57">
        <f t="shared" si="231"/>
        <v>43741</v>
      </c>
      <c r="K972" s="56" t="s">
        <v>18</v>
      </c>
      <c r="L972" s="56" t="s">
        <v>18</v>
      </c>
      <c r="M972" s="60" t="s">
        <v>5239</v>
      </c>
      <c r="N972" s="56" t="s">
        <v>3340</v>
      </c>
      <c r="O972" s="56" t="s">
        <v>249</v>
      </c>
      <c r="P972" s="56" t="s">
        <v>3341</v>
      </c>
      <c r="Q972" s="56" t="s">
        <v>117</v>
      </c>
      <c r="R972" s="57"/>
      <c r="S972" s="56" t="s">
        <v>108</v>
      </c>
      <c r="T972" s="56" t="s">
        <v>108</v>
      </c>
      <c r="U972" s="57">
        <v>43713</v>
      </c>
      <c r="V972" s="62">
        <v>25</v>
      </c>
      <c r="W972" s="62">
        <v>75</v>
      </c>
      <c r="X972" s="57">
        <v>43720</v>
      </c>
      <c r="Y972" s="56" t="s">
        <v>108</v>
      </c>
      <c r="Z972" s="56" t="s">
        <v>121</v>
      </c>
      <c r="AA972" s="205">
        <v>43767</v>
      </c>
      <c r="AB972" s="63"/>
      <c r="AC972" s="64" t="s">
        <v>5243</v>
      </c>
      <c r="AD972" s="56" t="s">
        <v>242</v>
      </c>
      <c r="AE972" s="56" t="s">
        <v>119</v>
      </c>
      <c r="AF972" s="61"/>
      <c r="AG972" s="61"/>
      <c r="AH972" s="67"/>
      <c r="AI972" s="68"/>
      <c r="AJ972" s="69">
        <f t="shared" si="1"/>
        <v>56</v>
      </c>
      <c r="AK972" s="70" t="str">
        <f t="shared" ref="AK972:AK975" si="232">IF(R972="","",SUM(R972+30))</f>
        <v/>
      </c>
      <c r="AL972" s="71" t="s">
        <v>17409</v>
      </c>
      <c r="AM972" s="71"/>
      <c r="AN972" s="70">
        <f t="shared" ref="AN972:AN975" si="233">IF(C972="","",SUM(C972+10))</f>
        <v>43721</v>
      </c>
      <c r="AO972" s="70"/>
      <c r="AP972" s="74">
        <f ca="1"/>
        <v>248</v>
      </c>
    </row>
    <row r="973" spans="1:42" ht="26.5">
      <c r="A973" s="55" t="s">
        <v>5248</v>
      </c>
      <c r="B973" s="56" t="s">
        <v>89</v>
      </c>
      <c r="C973" s="57">
        <v>43686</v>
      </c>
      <c r="D973" s="56" t="s">
        <v>90</v>
      </c>
      <c r="E973" s="56" t="s">
        <v>112</v>
      </c>
      <c r="F973" s="58" t="s">
        <v>106</v>
      </c>
      <c r="G973" s="88" t="s">
        <v>214</v>
      </c>
      <c r="H973" s="89" t="s">
        <v>276</v>
      </c>
      <c r="I973" s="57">
        <v>43690</v>
      </c>
      <c r="J973" s="57">
        <f t="shared" si="231"/>
        <v>43716</v>
      </c>
      <c r="K973" s="56" t="s">
        <v>18</v>
      </c>
      <c r="L973" s="56" t="s">
        <v>14</v>
      </c>
      <c r="M973" s="60" t="s">
        <v>5250</v>
      </c>
      <c r="N973" s="56" t="s">
        <v>5251</v>
      </c>
      <c r="O973" s="56" t="s">
        <v>20</v>
      </c>
      <c r="P973" s="56" t="s">
        <v>5254</v>
      </c>
      <c r="Q973" s="56" t="s">
        <v>256</v>
      </c>
      <c r="R973" s="57">
        <v>43691</v>
      </c>
      <c r="S973" s="56" t="s">
        <v>108</v>
      </c>
      <c r="T973" s="56" t="s">
        <v>108</v>
      </c>
      <c r="U973" s="57"/>
      <c r="V973" s="62"/>
      <c r="W973" s="62" t="s">
        <v>108</v>
      </c>
      <c r="X973" s="57"/>
      <c r="Y973" s="56"/>
      <c r="Z973" s="56" t="s">
        <v>123</v>
      </c>
      <c r="AA973" s="57">
        <v>43724</v>
      </c>
      <c r="AB973" s="63"/>
      <c r="AC973" s="60" t="s">
        <v>5255</v>
      </c>
      <c r="AD973" s="56" t="s">
        <v>118</v>
      </c>
      <c r="AE973" s="56" t="s">
        <v>119</v>
      </c>
      <c r="AF973" s="61"/>
      <c r="AG973" s="61"/>
      <c r="AH973" s="67"/>
      <c r="AI973" s="68"/>
      <c r="AJ973" s="69">
        <f t="shared" si="1"/>
        <v>38</v>
      </c>
      <c r="AK973" s="70">
        <f t="shared" si="232"/>
        <v>43721</v>
      </c>
      <c r="AL973" s="71">
        <v>-3</v>
      </c>
      <c r="AM973" s="71"/>
      <c r="AN973" s="70">
        <f t="shared" si="233"/>
        <v>43696</v>
      </c>
      <c r="AO973" s="70"/>
      <c r="AP973" s="74">
        <f ca="1"/>
        <v>273</v>
      </c>
    </row>
    <row r="974" spans="1:42" ht="14.4">
      <c r="A974" s="55" t="s">
        <v>5257</v>
      </c>
      <c r="B974" s="56" t="s">
        <v>89</v>
      </c>
      <c r="C974" s="57">
        <v>43724</v>
      </c>
      <c r="D974" s="56" t="s">
        <v>119</v>
      </c>
      <c r="E974" s="56" t="s">
        <v>196</v>
      </c>
      <c r="F974" s="58" t="s">
        <v>106</v>
      </c>
      <c r="G974" s="58" t="s">
        <v>113</v>
      </c>
      <c r="H974" s="56" t="s">
        <v>112</v>
      </c>
      <c r="I974" s="59"/>
      <c r="J974" s="59">
        <f t="shared" si="231"/>
        <v>43754</v>
      </c>
      <c r="K974" s="56" t="s">
        <v>18</v>
      </c>
      <c r="L974" s="56" t="s">
        <v>18</v>
      </c>
      <c r="M974" s="60" t="s">
        <v>5261</v>
      </c>
      <c r="N974" s="56" t="s">
        <v>5262</v>
      </c>
      <c r="O974" s="56" t="s">
        <v>22</v>
      </c>
      <c r="P974" s="56" t="s">
        <v>750</v>
      </c>
      <c r="Q974" s="56" t="s">
        <v>116</v>
      </c>
      <c r="R974" s="57"/>
      <c r="S974" s="56" t="s">
        <v>108</v>
      </c>
      <c r="T974" s="56" t="s">
        <v>108</v>
      </c>
      <c r="U974" s="57">
        <v>43735</v>
      </c>
      <c r="V974" s="77"/>
      <c r="W974" s="62">
        <v>9</v>
      </c>
      <c r="X974" s="59"/>
      <c r="Y974" s="56" t="s">
        <v>108</v>
      </c>
      <c r="Z974" s="56" t="s">
        <v>123</v>
      </c>
      <c r="AA974" s="57">
        <v>43802</v>
      </c>
      <c r="AB974" s="75"/>
      <c r="AC974" s="206" t="s">
        <v>5264</v>
      </c>
      <c r="AD974" s="56" t="s">
        <v>179</v>
      </c>
      <c r="AE974" s="61"/>
      <c r="AF974" s="61"/>
      <c r="AG974" s="61"/>
      <c r="AH974" s="67"/>
      <c r="AI974" s="68"/>
      <c r="AJ974" s="69">
        <f t="shared" si="1"/>
        <v>78</v>
      </c>
      <c r="AK974" s="70" t="str">
        <f t="shared" si="232"/>
        <v/>
      </c>
      <c r="AL974" s="71" t="s">
        <v>17409</v>
      </c>
      <c r="AM974" s="71"/>
      <c r="AN974" s="70">
        <f t="shared" si="233"/>
        <v>43734</v>
      </c>
      <c r="AO974" s="70"/>
      <c r="AP974" s="74">
        <f ca="1"/>
        <v>235</v>
      </c>
    </row>
    <row r="975" spans="1:42" ht="14.4">
      <c r="A975" s="55" t="s">
        <v>5267</v>
      </c>
      <c r="B975" s="56" t="s">
        <v>89</v>
      </c>
      <c r="C975" s="57">
        <v>43731</v>
      </c>
      <c r="D975" s="56" t="s">
        <v>90</v>
      </c>
      <c r="E975" s="56" t="s">
        <v>297</v>
      </c>
      <c r="F975" s="58" t="s">
        <v>106</v>
      </c>
      <c r="G975" s="58" t="s">
        <v>107</v>
      </c>
      <c r="H975" s="56" t="s">
        <v>140</v>
      </c>
      <c r="I975" s="57"/>
      <c r="J975" s="57">
        <f t="shared" si="231"/>
        <v>43761</v>
      </c>
      <c r="K975" s="56" t="s">
        <v>18</v>
      </c>
      <c r="L975" s="56" t="s">
        <v>18</v>
      </c>
      <c r="M975" s="60" t="s">
        <v>5269</v>
      </c>
      <c r="N975" s="65" t="s">
        <v>5270</v>
      </c>
      <c r="O975" s="56" t="s">
        <v>20</v>
      </c>
      <c r="P975" s="56" t="s">
        <v>5271</v>
      </c>
      <c r="Q975" s="56" t="s">
        <v>117</v>
      </c>
      <c r="R975" s="57"/>
      <c r="S975" s="56" t="s">
        <v>108</v>
      </c>
      <c r="T975" s="56" t="s">
        <v>108</v>
      </c>
      <c r="U975" s="57"/>
      <c r="V975" s="62" t="s">
        <v>122</v>
      </c>
      <c r="W975" s="76" t="s">
        <v>122</v>
      </c>
      <c r="X975" s="57"/>
      <c r="Y975" s="56" t="s">
        <v>108</v>
      </c>
      <c r="Z975" s="56" t="s">
        <v>121</v>
      </c>
      <c r="AA975" s="57">
        <v>43740</v>
      </c>
      <c r="AB975" s="63" t="s">
        <v>289</v>
      </c>
      <c r="AC975" s="64" t="s">
        <v>5274</v>
      </c>
      <c r="AD975" s="65" t="s">
        <v>97</v>
      </c>
      <c r="AE975" s="56" t="s">
        <v>119</v>
      </c>
      <c r="AF975" s="61"/>
      <c r="AG975" s="61"/>
      <c r="AH975" s="67"/>
      <c r="AI975" s="68"/>
      <c r="AJ975" s="69">
        <f t="shared" si="1"/>
        <v>9</v>
      </c>
      <c r="AK975" s="70" t="str">
        <f t="shared" si="232"/>
        <v/>
      </c>
      <c r="AL975" s="71" t="s">
        <v>17409</v>
      </c>
      <c r="AM975" s="71"/>
      <c r="AN975" s="70">
        <f t="shared" si="233"/>
        <v>43741</v>
      </c>
      <c r="AO975" s="70"/>
      <c r="AP975" s="74">
        <f ca="1"/>
        <v>228</v>
      </c>
    </row>
    <row r="976" spans="1:42" ht="26.5">
      <c r="A976" s="55" t="s">
        <v>5275</v>
      </c>
      <c r="B976" s="56" t="s">
        <v>89</v>
      </c>
      <c r="C976" s="57">
        <v>43796</v>
      </c>
      <c r="D976" s="56" t="s">
        <v>90</v>
      </c>
      <c r="E976" s="56" t="s">
        <v>297</v>
      </c>
      <c r="F976" s="58" t="s">
        <v>106</v>
      </c>
      <c r="G976" s="58" t="s">
        <v>107</v>
      </c>
      <c r="H976" s="56" t="s">
        <v>140</v>
      </c>
      <c r="I976" s="59"/>
      <c r="J976" s="59">
        <f t="shared" si="231"/>
        <v>43826</v>
      </c>
      <c r="K976" s="56" t="s">
        <v>18</v>
      </c>
      <c r="L976" s="56" t="s">
        <v>108</v>
      </c>
      <c r="M976" s="60" t="s">
        <v>5269</v>
      </c>
      <c r="N976" s="56" t="s">
        <v>5276</v>
      </c>
      <c r="O976" s="56" t="s">
        <v>20</v>
      </c>
      <c r="P976" s="56" t="s">
        <v>5277</v>
      </c>
      <c r="Q976" s="56" t="s">
        <v>117</v>
      </c>
      <c r="R976" s="59"/>
      <c r="S976" s="56" t="s">
        <v>108</v>
      </c>
      <c r="T976" s="56" t="s">
        <v>108</v>
      </c>
      <c r="U976" s="57"/>
      <c r="V976" s="62" t="s">
        <v>122</v>
      </c>
      <c r="W976" s="62" t="s">
        <v>122</v>
      </c>
      <c r="X976" s="59"/>
      <c r="Y976" s="56" t="s">
        <v>108</v>
      </c>
      <c r="Z976" s="56" t="s">
        <v>123</v>
      </c>
      <c r="AA976" s="57">
        <v>43802</v>
      </c>
      <c r="AB976" s="63" t="s">
        <v>318</v>
      </c>
      <c r="AC976" s="60" t="s">
        <v>5278</v>
      </c>
      <c r="AD976" s="56" t="s">
        <v>118</v>
      </c>
      <c r="AE976" s="56"/>
      <c r="AF976" s="61"/>
      <c r="AG976" s="61"/>
      <c r="AH976" s="67"/>
      <c r="AI976" s="68"/>
      <c r="AJ976" s="69">
        <f t="shared" si="1"/>
        <v>6</v>
      </c>
      <c r="AK976" s="70"/>
      <c r="AL976" s="71"/>
      <c r="AM976" s="71"/>
      <c r="AN976" s="70"/>
      <c r="AO976" s="70"/>
      <c r="AP976" s="74">
        <f ca="1"/>
        <v>163</v>
      </c>
    </row>
    <row r="977" spans="1:42" ht="14.4">
      <c r="A977" s="55" t="s">
        <v>5279</v>
      </c>
      <c r="B977" s="56" t="s">
        <v>89</v>
      </c>
      <c r="C977" s="57">
        <v>43662</v>
      </c>
      <c r="D977" s="56" t="s">
        <v>90</v>
      </c>
      <c r="E977" s="56" t="s">
        <v>105</v>
      </c>
      <c r="F977" s="58" t="s">
        <v>106</v>
      </c>
      <c r="G977" s="58" t="s">
        <v>107</v>
      </c>
      <c r="H977" s="56" t="s">
        <v>105</v>
      </c>
      <c r="I977" s="57"/>
      <c r="J977" s="57">
        <f t="shared" si="231"/>
        <v>43692</v>
      </c>
      <c r="K977" s="56" t="s">
        <v>18</v>
      </c>
      <c r="L977" s="56" t="s">
        <v>108</v>
      </c>
      <c r="M977" s="60" t="s">
        <v>1554</v>
      </c>
      <c r="N977" s="56" t="s">
        <v>5280</v>
      </c>
      <c r="O977" s="56" t="s">
        <v>20</v>
      </c>
      <c r="P977" s="56" t="s">
        <v>5281</v>
      </c>
      <c r="Q977" s="56" t="s">
        <v>117</v>
      </c>
      <c r="R977" s="57"/>
      <c r="S977" s="56" t="s">
        <v>108</v>
      </c>
      <c r="T977" s="56" t="s">
        <v>108</v>
      </c>
      <c r="U977" s="57"/>
      <c r="V977" s="62" t="s">
        <v>122</v>
      </c>
      <c r="W977" s="76" t="s">
        <v>122</v>
      </c>
      <c r="X977" s="57"/>
      <c r="Y977" s="56" t="s">
        <v>108</v>
      </c>
      <c r="Z977" s="56" t="s">
        <v>121</v>
      </c>
      <c r="AA977" s="57">
        <v>43671</v>
      </c>
      <c r="AB977" s="63" t="s">
        <v>163</v>
      </c>
      <c r="AC977" s="64" t="s">
        <v>5282</v>
      </c>
      <c r="AD977" s="65" t="s">
        <v>97</v>
      </c>
      <c r="AE977" s="56" t="s">
        <v>119</v>
      </c>
      <c r="AF977" s="61"/>
      <c r="AG977" s="61"/>
      <c r="AH977" s="67"/>
      <c r="AI977" s="68"/>
      <c r="AJ977" s="69">
        <f t="shared" si="1"/>
        <v>9</v>
      </c>
      <c r="AK977" s="70" t="str">
        <f t="shared" ref="AK977:AK981" si="234">IF(R977="","",SUM(R977+30))</f>
        <v/>
      </c>
      <c r="AL977" s="71" t="s">
        <v>17409</v>
      </c>
      <c r="AM977" s="71"/>
      <c r="AN977" s="70">
        <f t="shared" ref="AN977:AN981" si="235">IF(C977="","",SUM(C977+10))</f>
        <v>43672</v>
      </c>
      <c r="AO977" s="70"/>
      <c r="AP977" s="74">
        <f ca="1"/>
        <v>297</v>
      </c>
    </row>
    <row r="978" spans="1:42" ht="14.4">
      <c r="A978" s="55" t="s">
        <v>5283</v>
      </c>
      <c r="B978" s="56" t="s">
        <v>89</v>
      </c>
      <c r="C978" s="57">
        <v>43662</v>
      </c>
      <c r="D978" s="56" t="s">
        <v>90</v>
      </c>
      <c r="E978" s="56" t="s">
        <v>105</v>
      </c>
      <c r="F978" s="58" t="s">
        <v>106</v>
      </c>
      <c r="G978" s="58" t="s">
        <v>107</v>
      </c>
      <c r="H978" s="56" t="s">
        <v>105</v>
      </c>
      <c r="I978" s="57"/>
      <c r="J978" s="57">
        <f t="shared" si="231"/>
        <v>43692</v>
      </c>
      <c r="K978" s="56" t="s">
        <v>18</v>
      </c>
      <c r="L978" s="56" t="s">
        <v>108</v>
      </c>
      <c r="M978" s="60" t="s">
        <v>1554</v>
      </c>
      <c r="N978" s="56" t="s">
        <v>5284</v>
      </c>
      <c r="O978" s="56" t="s">
        <v>20</v>
      </c>
      <c r="P978" s="56" t="s">
        <v>5285</v>
      </c>
      <c r="Q978" s="56" t="s">
        <v>117</v>
      </c>
      <c r="R978" s="57"/>
      <c r="S978" s="56" t="s">
        <v>108</v>
      </c>
      <c r="T978" s="56" t="s">
        <v>108</v>
      </c>
      <c r="U978" s="57"/>
      <c r="V978" s="62" t="s">
        <v>122</v>
      </c>
      <c r="W978" s="76" t="s">
        <v>122</v>
      </c>
      <c r="X978" s="57"/>
      <c r="Y978" s="56" t="s">
        <v>108</v>
      </c>
      <c r="Z978" s="56" t="s">
        <v>121</v>
      </c>
      <c r="AA978" s="57">
        <v>43679</v>
      </c>
      <c r="AB978" s="63" t="s">
        <v>163</v>
      </c>
      <c r="AC978" s="64" t="s">
        <v>5286</v>
      </c>
      <c r="AD978" s="65" t="s">
        <v>97</v>
      </c>
      <c r="AE978" s="56" t="s">
        <v>119</v>
      </c>
      <c r="AF978" s="61"/>
      <c r="AG978" s="61"/>
      <c r="AH978" s="67"/>
      <c r="AI978" s="68"/>
      <c r="AJ978" s="69">
        <f t="shared" si="1"/>
        <v>17</v>
      </c>
      <c r="AK978" s="70" t="str">
        <f t="shared" si="234"/>
        <v/>
      </c>
      <c r="AL978" s="71" t="s">
        <v>17409</v>
      </c>
      <c r="AM978" s="71"/>
      <c r="AN978" s="70">
        <f t="shared" si="235"/>
        <v>43672</v>
      </c>
      <c r="AO978" s="70"/>
      <c r="AP978" s="74">
        <f ca="1"/>
        <v>297</v>
      </c>
    </row>
    <row r="979" spans="1:42" ht="39.75">
      <c r="A979" s="55" t="s">
        <v>5287</v>
      </c>
      <c r="B979" s="56" t="s">
        <v>89</v>
      </c>
      <c r="C979" s="57">
        <v>43662</v>
      </c>
      <c r="D979" s="56" t="s">
        <v>90</v>
      </c>
      <c r="E979" s="56" t="s">
        <v>105</v>
      </c>
      <c r="F979" s="58" t="s">
        <v>106</v>
      </c>
      <c r="G979" s="58" t="s">
        <v>107</v>
      </c>
      <c r="H979" s="56" t="s">
        <v>105</v>
      </c>
      <c r="I979" s="57"/>
      <c r="J979" s="57">
        <f t="shared" si="231"/>
        <v>43692</v>
      </c>
      <c r="K979" s="56" t="s">
        <v>18</v>
      </c>
      <c r="L979" s="56" t="s">
        <v>14</v>
      </c>
      <c r="M979" s="60" t="s">
        <v>1554</v>
      </c>
      <c r="N979" s="56" t="s">
        <v>5288</v>
      </c>
      <c r="O979" s="56" t="s">
        <v>20</v>
      </c>
      <c r="P979" s="56" t="s">
        <v>5289</v>
      </c>
      <c r="Q979" s="56" t="s">
        <v>117</v>
      </c>
      <c r="R979" s="57"/>
      <c r="S979" s="56" t="s">
        <v>108</v>
      </c>
      <c r="T979" s="56" t="s">
        <v>108</v>
      </c>
      <c r="U979" s="57"/>
      <c r="V979" s="62" t="s">
        <v>122</v>
      </c>
      <c r="W979" s="76" t="s">
        <v>122</v>
      </c>
      <c r="X979" s="57"/>
      <c r="Y979" s="56" t="s">
        <v>108</v>
      </c>
      <c r="Z979" s="56" t="s">
        <v>121</v>
      </c>
      <c r="AA979" s="57">
        <v>43668</v>
      </c>
      <c r="AB979" s="63" t="s">
        <v>163</v>
      </c>
      <c r="AC979" s="60" t="s">
        <v>5290</v>
      </c>
      <c r="AD979" s="56" t="s">
        <v>118</v>
      </c>
      <c r="AE979" s="56" t="s">
        <v>90</v>
      </c>
      <c r="AF979" s="61"/>
      <c r="AG979" s="61"/>
      <c r="AH979" s="67"/>
      <c r="AI979" s="68"/>
      <c r="AJ979" s="69">
        <f t="shared" si="1"/>
        <v>6</v>
      </c>
      <c r="AK979" s="70" t="str">
        <f t="shared" si="234"/>
        <v/>
      </c>
      <c r="AL979" s="71" t="s">
        <v>17409</v>
      </c>
      <c r="AM979" s="71"/>
      <c r="AN979" s="70">
        <f t="shared" si="235"/>
        <v>43672</v>
      </c>
      <c r="AO979" s="70"/>
      <c r="AP979" s="74">
        <f ca="1"/>
        <v>297</v>
      </c>
    </row>
    <row r="980" spans="1:42" ht="14.4">
      <c r="A980" s="55" t="s">
        <v>5291</v>
      </c>
      <c r="B980" s="56" t="s">
        <v>89</v>
      </c>
      <c r="C980" s="57">
        <v>43662</v>
      </c>
      <c r="D980" s="56" t="s">
        <v>90</v>
      </c>
      <c r="E980" s="56" t="s">
        <v>105</v>
      </c>
      <c r="F980" s="58" t="s">
        <v>106</v>
      </c>
      <c r="G980" s="58" t="s">
        <v>107</v>
      </c>
      <c r="H980" s="56" t="s">
        <v>105</v>
      </c>
      <c r="I980" s="57"/>
      <c r="J980" s="57">
        <f t="shared" si="231"/>
        <v>43692</v>
      </c>
      <c r="K980" s="56" t="s">
        <v>18</v>
      </c>
      <c r="L980" s="56" t="s">
        <v>108</v>
      </c>
      <c r="M980" s="60" t="s">
        <v>1554</v>
      </c>
      <c r="N980" s="56" t="s">
        <v>1486</v>
      </c>
      <c r="O980" s="56" t="s">
        <v>20</v>
      </c>
      <c r="P980" s="56" t="s">
        <v>5292</v>
      </c>
      <c r="Q980" s="56" t="s">
        <v>117</v>
      </c>
      <c r="R980" s="57"/>
      <c r="S980" s="56" t="s">
        <v>108</v>
      </c>
      <c r="T980" s="56" t="s">
        <v>108</v>
      </c>
      <c r="U980" s="57"/>
      <c r="V980" s="62" t="s">
        <v>122</v>
      </c>
      <c r="W980" s="76" t="s">
        <v>122</v>
      </c>
      <c r="X980" s="57"/>
      <c r="Y980" s="56" t="s">
        <v>108</v>
      </c>
      <c r="Z980" s="56" t="s">
        <v>121</v>
      </c>
      <c r="AA980" s="57">
        <v>43671</v>
      </c>
      <c r="AB980" s="63" t="s">
        <v>163</v>
      </c>
      <c r="AC980" s="64" t="s">
        <v>5293</v>
      </c>
      <c r="AD980" s="65" t="s">
        <v>97</v>
      </c>
      <c r="AE980" s="56" t="s">
        <v>119</v>
      </c>
      <c r="AF980" s="61"/>
      <c r="AG980" s="61"/>
      <c r="AH980" s="67"/>
      <c r="AI980" s="68"/>
      <c r="AJ980" s="69">
        <f t="shared" si="1"/>
        <v>9</v>
      </c>
      <c r="AK980" s="70" t="str">
        <f t="shared" si="234"/>
        <v/>
      </c>
      <c r="AL980" s="71" t="s">
        <v>17409</v>
      </c>
      <c r="AM980" s="71"/>
      <c r="AN980" s="70">
        <f t="shared" si="235"/>
        <v>43672</v>
      </c>
      <c r="AO980" s="70"/>
      <c r="AP980" s="74">
        <f ca="1"/>
        <v>297</v>
      </c>
    </row>
    <row r="981" spans="1:42" ht="26.5">
      <c r="A981" s="55" t="s">
        <v>5294</v>
      </c>
      <c r="B981" s="56" t="s">
        <v>89</v>
      </c>
      <c r="C981" s="57">
        <v>43714</v>
      </c>
      <c r="D981" s="56" t="s">
        <v>90</v>
      </c>
      <c r="E981" s="56" t="s">
        <v>105</v>
      </c>
      <c r="F981" s="58" t="s">
        <v>106</v>
      </c>
      <c r="G981" s="58" t="s">
        <v>107</v>
      </c>
      <c r="H981" s="56" t="s">
        <v>105</v>
      </c>
      <c r="I981" s="57"/>
      <c r="J981" s="57">
        <f t="shared" si="231"/>
        <v>43744</v>
      </c>
      <c r="K981" s="56" t="s">
        <v>18</v>
      </c>
      <c r="L981" s="56" t="s">
        <v>108</v>
      </c>
      <c r="M981" s="60" t="s">
        <v>1554</v>
      </c>
      <c r="N981" s="56" t="s">
        <v>5295</v>
      </c>
      <c r="O981" s="56" t="s">
        <v>20</v>
      </c>
      <c r="P981" s="56" t="s">
        <v>5296</v>
      </c>
      <c r="Q981" s="56" t="s">
        <v>117</v>
      </c>
      <c r="R981" s="57"/>
      <c r="S981" s="56" t="s">
        <v>108</v>
      </c>
      <c r="T981" s="56" t="s">
        <v>108</v>
      </c>
      <c r="U981" s="57"/>
      <c r="V981" s="62" t="s">
        <v>122</v>
      </c>
      <c r="W981" s="76" t="s">
        <v>122</v>
      </c>
      <c r="X981" s="57"/>
      <c r="Y981" s="56" t="s">
        <v>108</v>
      </c>
      <c r="Z981" s="56" t="s">
        <v>121</v>
      </c>
      <c r="AA981" s="57">
        <v>43718</v>
      </c>
      <c r="AB981" s="63" t="s">
        <v>289</v>
      </c>
      <c r="AC981" s="60" t="s">
        <v>5297</v>
      </c>
      <c r="AD981" s="65" t="s">
        <v>97</v>
      </c>
      <c r="AE981" s="56" t="s">
        <v>90</v>
      </c>
      <c r="AF981" s="61"/>
      <c r="AG981" s="61"/>
      <c r="AH981" s="67"/>
      <c r="AI981" s="68"/>
      <c r="AJ981" s="69">
        <f t="shared" si="1"/>
        <v>4</v>
      </c>
      <c r="AK981" s="70" t="str">
        <f t="shared" si="234"/>
        <v/>
      </c>
      <c r="AL981" s="71" t="s">
        <v>17409</v>
      </c>
      <c r="AM981" s="71"/>
      <c r="AN981" s="70">
        <f t="shared" si="235"/>
        <v>43724</v>
      </c>
      <c r="AO981" s="70"/>
      <c r="AP981" s="74">
        <f ca="1"/>
        <v>245</v>
      </c>
    </row>
    <row r="982" spans="1:42" ht="14.4">
      <c r="A982" s="55" t="s">
        <v>5298</v>
      </c>
      <c r="B982" s="56" t="s">
        <v>89</v>
      </c>
      <c r="C982" s="57">
        <v>43753</v>
      </c>
      <c r="D982" s="56" t="s">
        <v>90</v>
      </c>
      <c r="E982" s="56" t="s">
        <v>105</v>
      </c>
      <c r="F982" s="58" t="s">
        <v>106</v>
      </c>
      <c r="G982" s="58" t="s">
        <v>107</v>
      </c>
      <c r="H982" s="56" t="s">
        <v>105</v>
      </c>
      <c r="I982" s="59"/>
      <c r="J982" s="59">
        <f t="shared" si="231"/>
        <v>43783</v>
      </c>
      <c r="K982" s="56" t="s">
        <v>18</v>
      </c>
      <c r="L982" s="56" t="s">
        <v>108</v>
      </c>
      <c r="M982" s="60" t="s">
        <v>1554</v>
      </c>
      <c r="N982" s="56" t="s">
        <v>5299</v>
      </c>
      <c r="O982" s="56" t="s">
        <v>20</v>
      </c>
      <c r="P982" s="56" t="s">
        <v>5300</v>
      </c>
      <c r="Q982" s="56" t="s">
        <v>117</v>
      </c>
      <c r="R982" s="59"/>
      <c r="S982" s="56" t="s">
        <v>108</v>
      </c>
      <c r="T982" s="56" t="s">
        <v>108</v>
      </c>
      <c r="U982" s="57"/>
      <c r="V982" s="62" t="s">
        <v>122</v>
      </c>
      <c r="W982" s="76" t="s">
        <v>122</v>
      </c>
      <c r="X982" s="59"/>
      <c r="Y982" s="56" t="s">
        <v>108</v>
      </c>
      <c r="Z982" s="56" t="s">
        <v>121</v>
      </c>
      <c r="AA982" s="57">
        <v>43756</v>
      </c>
      <c r="AB982" s="63" t="s">
        <v>389</v>
      </c>
      <c r="AC982" s="64" t="s">
        <v>5301</v>
      </c>
      <c r="AD982" s="65" t="s">
        <v>97</v>
      </c>
      <c r="AE982" s="56" t="s">
        <v>119</v>
      </c>
      <c r="AF982" s="61"/>
      <c r="AG982" s="61"/>
      <c r="AH982" s="67"/>
      <c r="AI982" s="68"/>
      <c r="AJ982" s="69">
        <f t="shared" si="1"/>
        <v>3</v>
      </c>
      <c r="AK982" s="70"/>
      <c r="AL982" s="71"/>
      <c r="AM982" s="71"/>
      <c r="AN982" s="70"/>
      <c r="AO982" s="70"/>
      <c r="AP982" s="74">
        <f ca="1"/>
        <v>206</v>
      </c>
    </row>
    <row r="983" spans="1:42" ht="14.4">
      <c r="A983" s="55" t="s">
        <v>5302</v>
      </c>
      <c r="B983" s="56" t="s">
        <v>89</v>
      </c>
      <c r="C983" s="57">
        <v>43760</v>
      </c>
      <c r="D983" s="56" t="s">
        <v>90</v>
      </c>
      <c r="E983" s="56" t="s">
        <v>105</v>
      </c>
      <c r="F983" s="58" t="s">
        <v>106</v>
      </c>
      <c r="G983" s="58" t="s">
        <v>107</v>
      </c>
      <c r="H983" s="56" t="s">
        <v>105</v>
      </c>
      <c r="I983" s="59"/>
      <c r="J983" s="59">
        <f t="shared" si="231"/>
        <v>43790</v>
      </c>
      <c r="K983" s="56" t="s">
        <v>18</v>
      </c>
      <c r="L983" s="56" t="s">
        <v>108</v>
      </c>
      <c r="M983" s="60" t="s">
        <v>1554</v>
      </c>
      <c r="N983" s="56" t="s">
        <v>5303</v>
      </c>
      <c r="O983" s="56" t="s">
        <v>20</v>
      </c>
      <c r="P983" s="56" t="s">
        <v>5304</v>
      </c>
      <c r="Q983" s="56" t="s">
        <v>117</v>
      </c>
      <c r="R983" s="59"/>
      <c r="S983" s="56" t="s">
        <v>108</v>
      </c>
      <c r="T983" s="56" t="s">
        <v>108</v>
      </c>
      <c r="U983" s="57"/>
      <c r="V983" s="62" t="s">
        <v>122</v>
      </c>
      <c r="W983" s="62" t="s">
        <v>122</v>
      </c>
      <c r="X983" s="59"/>
      <c r="Y983" s="56" t="s">
        <v>108</v>
      </c>
      <c r="Z983" s="56" t="s">
        <v>121</v>
      </c>
      <c r="AA983" s="57">
        <v>43782</v>
      </c>
      <c r="AB983" s="63" t="s">
        <v>389</v>
      </c>
      <c r="AC983" s="64" t="s">
        <v>5305</v>
      </c>
      <c r="AD983" s="56" t="s">
        <v>97</v>
      </c>
      <c r="AE983" s="56" t="s">
        <v>119</v>
      </c>
      <c r="AF983" s="61"/>
      <c r="AG983" s="61"/>
      <c r="AH983" s="67"/>
      <c r="AI983" s="68"/>
      <c r="AJ983" s="69">
        <f t="shared" si="1"/>
        <v>22</v>
      </c>
      <c r="AK983" s="70" t="str">
        <f t="shared" ref="AK983:AK989" si="236">IF(R983="","",SUM(R983+30))</f>
        <v/>
      </c>
      <c r="AL983" s="71" t="s">
        <v>17409</v>
      </c>
      <c r="AM983" s="71"/>
      <c r="AN983" s="70"/>
      <c r="AO983" s="70"/>
      <c r="AP983" s="74">
        <f ca="1"/>
        <v>199</v>
      </c>
    </row>
    <row r="984" spans="1:42" ht="14.4">
      <c r="A984" s="55" t="s">
        <v>5306</v>
      </c>
      <c r="B984" s="56" t="s">
        <v>89</v>
      </c>
      <c r="C984" s="57">
        <v>43703</v>
      </c>
      <c r="D984" s="56" t="s">
        <v>90</v>
      </c>
      <c r="E984" s="56" t="s">
        <v>105</v>
      </c>
      <c r="F984" s="58" t="s">
        <v>106</v>
      </c>
      <c r="G984" s="58" t="s">
        <v>107</v>
      </c>
      <c r="H984" s="56" t="s">
        <v>105</v>
      </c>
      <c r="I984" s="57"/>
      <c r="J984" s="57">
        <f t="shared" si="231"/>
        <v>43733</v>
      </c>
      <c r="K984" s="56" t="s">
        <v>108</v>
      </c>
      <c r="L984" s="56" t="s">
        <v>108</v>
      </c>
      <c r="M984" s="60" t="s">
        <v>5307</v>
      </c>
      <c r="N984" s="56" t="s">
        <v>5308</v>
      </c>
      <c r="O984" s="56" t="s">
        <v>20</v>
      </c>
      <c r="P984" s="56" t="s">
        <v>5309</v>
      </c>
      <c r="Q984" s="56" t="s">
        <v>117</v>
      </c>
      <c r="R984" s="57"/>
      <c r="S984" s="56" t="s">
        <v>108</v>
      </c>
      <c r="T984" s="56" t="s">
        <v>108</v>
      </c>
      <c r="U984" s="57"/>
      <c r="V984" s="62" t="s">
        <v>122</v>
      </c>
      <c r="W984" s="76" t="s">
        <v>122</v>
      </c>
      <c r="X984" s="57"/>
      <c r="Y984" s="56" t="s">
        <v>108</v>
      </c>
      <c r="Z984" s="56" t="s">
        <v>121</v>
      </c>
      <c r="AA984" s="57">
        <v>43706</v>
      </c>
      <c r="AB984" s="63" t="s">
        <v>124</v>
      </c>
      <c r="AC984" s="64" t="s">
        <v>5310</v>
      </c>
      <c r="AD984" s="65" t="s">
        <v>97</v>
      </c>
      <c r="AE984" s="56" t="s">
        <v>119</v>
      </c>
      <c r="AF984" s="61"/>
      <c r="AG984" s="61"/>
      <c r="AH984" s="67"/>
      <c r="AI984" s="68"/>
      <c r="AJ984" s="69">
        <f t="shared" si="1"/>
        <v>3</v>
      </c>
      <c r="AK984" s="70" t="str">
        <f t="shared" si="236"/>
        <v/>
      </c>
      <c r="AL984" s="71" t="s">
        <v>17409</v>
      </c>
      <c r="AM984" s="71"/>
      <c r="AN984" s="70">
        <f t="shared" ref="AN984:AN989" si="237">IF(C984="","",SUM(C984+10))</f>
        <v>43713</v>
      </c>
      <c r="AO984" s="70"/>
      <c r="AP984" s="74">
        <f ca="1"/>
        <v>256</v>
      </c>
    </row>
    <row r="985" spans="1:42" ht="14.4">
      <c r="A985" s="55" t="s">
        <v>5311</v>
      </c>
      <c r="B985" s="56" t="s">
        <v>89</v>
      </c>
      <c r="C985" s="57">
        <v>43711</v>
      </c>
      <c r="D985" s="56" t="s">
        <v>90</v>
      </c>
      <c r="E985" s="56" t="s">
        <v>105</v>
      </c>
      <c r="F985" s="58" t="s">
        <v>106</v>
      </c>
      <c r="G985" s="58" t="s">
        <v>107</v>
      </c>
      <c r="H985" s="56" t="s">
        <v>105</v>
      </c>
      <c r="I985" s="57"/>
      <c r="J985" s="57">
        <f t="shared" si="231"/>
        <v>43741</v>
      </c>
      <c r="K985" s="56" t="s">
        <v>18</v>
      </c>
      <c r="L985" s="56" t="s">
        <v>108</v>
      </c>
      <c r="M985" s="60" t="s">
        <v>5312</v>
      </c>
      <c r="N985" s="56" t="s">
        <v>5313</v>
      </c>
      <c r="O985" s="56" t="s">
        <v>20</v>
      </c>
      <c r="P985" s="56" t="s">
        <v>5314</v>
      </c>
      <c r="Q985" s="56" t="s">
        <v>117</v>
      </c>
      <c r="R985" s="57"/>
      <c r="S985" s="56" t="s">
        <v>108</v>
      </c>
      <c r="T985" s="56" t="s">
        <v>108</v>
      </c>
      <c r="U985" s="57"/>
      <c r="V985" s="62" t="s">
        <v>122</v>
      </c>
      <c r="W985" s="76" t="s">
        <v>122</v>
      </c>
      <c r="X985" s="57"/>
      <c r="Y985" s="56" t="s">
        <v>108</v>
      </c>
      <c r="Z985" s="56" t="s">
        <v>121</v>
      </c>
      <c r="AA985" s="57">
        <v>43713</v>
      </c>
      <c r="AB985" s="63" t="s">
        <v>289</v>
      </c>
      <c r="AC985" s="64" t="s">
        <v>5315</v>
      </c>
      <c r="AD985" s="65" t="s">
        <v>97</v>
      </c>
      <c r="AE985" s="56" t="s">
        <v>119</v>
      </c>
      <c r="AF985" s="61"/>
      <c r="AG985" s="61"/>
      <c r="AH985" s="67"/>
      <c r="AI985" s="68"/>
      <c r="AJ985" s="69">
        <f t="shared" si="1"/>
        <v>2</v>
      </c>
      <c r="AK985" s="70" t="str">
        <f t="shared" si="236"/>
        <v/>
      </c>
      <c r="AL985" s="71" t="s">
        <v>17409</v>
      </c>
      <c r="AM985" s="71"/>
      <c r="AN985" s="70">
        <f t="shared" si="237"/>
        <v>43721</v>
      </c>
      <c r="AO985" s="70"/>
      <c r="AP985" s="74">
        <f ca="1"/>
        <v>248</v>
      </c>
    </row>
    <row r="986" spans="1:42" ht="14.4">
      <c r="A986" s="55" t="s">
        <v>5316</v>
      </c>
      <c r="B986" s="56" t="s">
        <v>89</v>
      </c>
      <c r="C986" s="57">
        <v>43691</v>
      </c>
      <c r="D986" s="56" t="s">
        <v>90</v>
      </c>
      <c r="E986" s="56" t="s">
        <v>105</v>
      </c>
      <c r="F986" s="58" t="s">
        <v>106</v>
      </c>
      <c r="G986" s="58" t="s">
        <v>107</v>
      </c>
      <c r="H986" s="56" t="s">
        <v>105</v>
      </c>
      <c r="I986" s="57"/>
      <c r="J986" s="57">
        <f t="shared" si="231"/>
        <v>43721</v>
      </c>
      <c r="K986" s="56" t="s">
        <v>18</v>
      </c>
      <c r="L986" s="56" t="s">
        <v>108</v>
      </c>
      <c r="M986" s="60" t="s">
        <v>5317</v>
      </c>
      <c r="N986" s="56" t="s">
        <v>5318</v>
      </c>
      <c r="O986" s="56" t="s">
        <v>20</v>
      </c>
      <c r="P986" s="56" t="s">
        <v>5319</v>
      </c>
      <c r="Q986" s="56" t="s">
        <v>117</v>
      </c>
      <c r="R986" s="57"/>
      <c r="S986" s="56" t="s">
        <v>108</v>
      </c>
      <c r="T986" s="56" t="s">
        <v>108</v>
      </c>
      <c r="U986" s="57"/>
      <c r="V986" s="62" t="s">
        <v>122</v>
      </c>
      <c r="W986" s="76" t="s">
        <v>122</v>
      </c>
      <c r="X986" s="57"/>
      <c r="Y986" s="56" t="s">
        <v>108</v>
      </c>
      <c r="Z986" s="56" t="s">
        <v>121</v>
      </c>
      <c r="AA986" s="57">
        <v>43693</v>
      </c>
      <c r="AB986" s="63" t="s">
        <v>124</v>
      </c>
      <c r="AC986" s="64" t="s">
        <v>5320</v>
      </c>
      <c r="AD986" s="65" t="s">
        <v>97</v>
      </c>
      <c r="AE986" s="56" t="s">
        <v>119</v>
      </c>
      <c r="AF986" s="61"/>
      <c r="AG986" s="61"/>
      <c r="AH986" s="67"/>
      <c r="AI986" s="68"/>
      <c r="AJ986" s="69">
        <f t="shared" si="1"/>
        <v>2</v>
      </c>
      <c r="AK986" s="70" t="str">
        <f t="shared" si="236"/>
        <v/>
      </c>
      <c r="AL986" s="71" t="s">
        <v>17409</v>
      </c>
      <c r="AM986" s="71"/>
      <c r="AN986" s="70">
        <f t="shared" si="237"/>
        <v>43701</v>
      </c>
      <c r="AO986" s="70"/>
      <c r="AP986" s="74">
        <f ca="1"/>
        <v>268</v>
      </c>
    </row>
    <row r="987" spans="1:42" ht="14.4">
      <c r="A987" s="55" t="s">
        <v>5321</v>
      </c>
      <c r="B987" s="56" t="s">
        <v>89</v>
      </c>
      <c r="C987" s="57">
        <v>43693</v>
      </c>
      <c r="D987" s="56" t="s">
        <v>90</v>
      </c>
      <c r="E987" s="56" t="s">
        <v>105</v>
      </c>
      <c r="F987" s="58" t="s">
        <v>106</v>
      </c>
      <c r="G987" s="58" t="s">
        <v>107</v>
      </c>
      <c r="H987" s="56" t="s">
        <v>105</v>
      </c>
      <c r="I987" s="57"/>
      <c r="J987" s="57">
        <f t="shared" si="231"/>
        <v>43723</v>
      </c>
      <c r="K987" s="56" t="s">
        <v>18</v>
      </c>
      <c r="L987" s="56" t="s">
        <v>108</v>
      </c>
      <c r="M987" s="60" t="s">
        <v>5317</v>
      </c>
      <c r="N987" s="56" t="s">
        <v>5322</v>
      </c>
      <c r="O987" s="56" t="s">
        <v>20</v>
      </c>
      <c r="P987" s="56" t="s">
        <v>5323</v>
      </c>
      <c r="Q987" s="56" t="s">
        <v>117</v>
      </c>
      <c r="R987" s="57"/>
      <c r="S987" s="56" t="s">
        <v>108</v>
      </c>
      <c r="T987" s="56" t="s">
        <v>108</v>
      </c>
      <c r="U987" s="57"/>
      <c r="V987" s="62" t="s">
        <v>122</v>
      </c>
      <c r="W987" s="76" t="s">
        <v>122</v>
      </c>
      <c r="X987" s="57"/>
      <c r="Y987" s="56" t="s">
        <v>108</v>
      </c>
      <c r="Z987" s="56" t="s">
        <v>121</v>
      </c>
      <c r="AA987" s="57">
        <v>43706</v>
      </c>
      <c r="AB987" s="63" t="s">
        <v>124</v>
      </c>
      <c r="AC987" s="64" t="s">
        <v>5324</v>
      </c>
      <c r="AD987" s="65" t="s">
        <v>97</v>
      </c>
      <c r="AE987" s="56" t="s">
        <v>119</v>
      </c>
      <c r="AF987" s="61"/>
      <c r="AG987" s="61"/>
      <c r="AH987" s="67"/>
      <c r="AI987" s="68"/>
      <c r="AJ987" s="69">
        <f t="shared" si="1"/>
        <v>13</v>
      </c>
      <c r="AK987" s="70" t="str">
        <f t="shared" si="236"/>
        <v/>
      </c>
      <c r="AL987" s="71" t="s">
        <v>17409</v>
      </c>
      <c r="AM987" s="71"/>
      <c r="AN987" s="70">
        <f t="shared" si="237"/>
        <v>43703</v>
      </c>
      <c r="AO987" s="70"/>
      <c r="AP987" s="74">
        <f ca="1"/>
        <v>266</v>
      </c>
    </row>
    <row r="988" spans="1:42" ht="14.4">
      <c r="A988" s="55" t="s">
        <v>5325</v>
      </c>
      <c r="B988" s="56" t="s">
        <v>89</v>
      </c>
      <c r="C988" s="57">
        <v>43700</v>
      </c>
      <c r="D988" s="56" t="s">
        <v>90</v>
      </c>
      <c r="E988" s="56" t="s">
        <v>105</v>
      </c>
      <c r="F988" s="58" t="s">
        <v>106</v>
      </c>
      <c r="G988" s="58" t="s">
        <v>107</v>
      </c>
      <c r="H988" s="56" t="s">
        <v>105</v>
      </c>
      <c r="I988" s="59"/>
      <c r="J988" s="59">
        <f t="shared" si="231"/>
        <v>43730</v>
      </c>
      <c r="K988" s="56" t="s">
        <v>18</v>
      </c>
      <c r="L988" s="56" t="s">
        <v>108</v>
      </c>
      <c r="M988" s="60" t="s">
        <v>5317</v>
      </c>
      <c r="N988" s="56" t="s">
        <v>5326</v>
      </c>
      <c r="O988" s="56" t="s">
        <v>20</v>
      </c>
      <c r="P988" s="56" t="s">
        <v>3280</v>
      </c>
      <c r="Q988" s="56" t="s">
        <v>117</v>
      </c>
      <c r="R988" s="59"/>
      <c r="S988" s="56" t="s">
        <v>108</v>
      </c>
      <c r="T988" s="56" t="s">
        <v>108</v>
      </c>
      <c r="U988" s="59"/>
      <c r="V988" s="62" t="s">
        <v>122</v>
      </c>
      <c r="W988" s="76" t="s">
        <v>122</v>
      </c>
      <c r="X988" s="59"/>
      <c r="Y988" s="56" t="s">
        <v>108</v>
      </c>
      <c r="Z988" s="56" t="s">
        <v>121</v>
      </c>
      <c r="AA988" s="57">
        <v>43706</v>
      </c>
      <c r="AB988" s="63" t="s">
        <v>124</v>
      </c>
      <c r="AC988" s="64" t="s">
        <v>5327</v>
      </c>
      <c r="AD988" s="65" t="s">
        <v>97</v>
      </c>
      <c r="AE988" s="56" t="s">
        <v>119</v>
      </c>
      <c r="AF988" s="61"/>
      <c r="AG988" s="61"/>
      <c r="AH988" s="67"/>
      <c r="AI988" s="68"/>
      <c r="AJ988" s="69">
        <f t="shared" si="1"/>
        <v>6</v>
      </c>
      <c r="AK988" s="70" t="str">
        <f t="shared" si="236"/>
        <v/>
      </c>
      <c r="AL988" s="71" t="s">
        <v>17409</v>
      </c>
      <c r="AM988" s="71"/>
      <c r="AN988" s="70">
        <f t="shared" si="237"/>
        <v>43710</v>
      </c>
      <c r="AO988" s="70"/>
      <c r="AP988" s="74">
        <f ca="1"/>
        <v>259</v>
      </c>
    </row>
    <row r="989" spans="1:42" ht="14.4">
      <c r="A989" s="55" t="s">
        <v>5328</v>
      </c>
      <c r="B989" s="56" t="s">
        <v>89</v>
      </c>
      <c r="C989" s="57">
        <v>43665</v>
      </c>
      <c r="D989" s="56" t="s">
        <v>90</v>
      </c>
      <c r="E989" s="56" t="s">
        <v>105</v>
      </c>
      <c r="F989" s="58" t="s">
        <v>106</v>
      </c>
      <c r="G989" s="58" t="s">
        <v>107</v>
      </c>
      <c r="H989" s="56" t="s">
        <v>105</v>
      </c>
      <c r="I989" s="57"/>
      <c r="J989" s="57">
        <f t="shared" si="231"/>
        <v>43695</v>
      </c>
      <c r="K989" s="56" t="s">
        <v>18</v>
      </c>
      <c r="L989" s="56" t="s">
        <v>108</v>
      </c>
      <c r="M989" s="60" t="s">
        <v>5329</v>
      </c>
      <c r="N989" s="56" t="s">
        <v>5330</v>
      </c>
      <c r="O989" s="56" t="s">
        <v>20</v>
      </c>
      <c r="P989" s="56" t="s">
        <v>5331</v>
      </c>
      <c r="Q989" s="56" t="s">
        <v>117</v>
      </c>
      <c r="R989" s="57"/>
      <c r="S989" s="56" t="s">
        <v>108</v>
      </c>
      <c r="T989" s="56" t="s">
        <v>108</v>
      </c>
      <c r="U989" s="57"/>
      <c r="V989" s="62" t="s">
        <v>122</v>
      </c>
      <c r="W989" s="76" t="s">
        <v>122</v>
      </c>
      <c r="X989" s="57"/>
      <c r="Y989" s="56" t="s">
        <v>108</v>
      </c>
      <c r="Z989" s="56" t="s">
        <v>121</v>
      </c>
      <c r="AA989" s="57">
        <v>43671</v>
      </c>
      <c r="AB989" s="63" t="s">
        <v>163</v>
      </c>
      <c r="AC989" s="64" t="s">
        <v>5332</v>
      </c>
      <c r="AD989" s="65" t="s">
        <v>97</v>
      </c>
      <c r="AE989" s="56" t="s">
        <v>119</v>
      </c>
      <c r="AF989" s="61"/>
      <c r="AG989" s="61"/>
      <c r="AH989" s="67"/>
      <c r="AI989" s="68"/>
      <c r="AJ989" s="69">
        <f t="shared" si="1"/>
        <v>6</v>
      </c>
      <c r="AK989" s="70" t="str">
        <f t="shared" si="236"/>
        <v/>
      </c>
      <c r="AL989" s="71" t="s">
        <v>17409</v>
      </c>
      <c r="AM989" s="71"/>
      <c r="AN989" s="70">
        <f t="shared" si="237"/>
        <v>43675</v>
      </c>
      <c r="AO989" s="70"/>
      <c r="AP989" s="74">
        <f ca="1"/>
        <v>294</v>
      </c>
    </row>
    <row r="990" spans="1:42" ht="26.5">
      <c r="A990" s="55" t="s">
        <v>5333</v>
      </c>
      <c r="B990" s="56" t="s">
        <v>89</v>
      </c>
      <c r="C990" s="57">
        <v>43752</v>
      </c>
      <c r="D990" s="56" t="s">
        <v>90</v>
      </c>
      <c r="E990" s="56" t="s">
        <v>105</v>
      </c>
      <c r="F990" s="58" t="s">
        <v>106</v>
      </c>
      <c r="G990" s="58" t="s">
        <v>107</v>
      </c>
      <c r="H990" s="56" t="s">
        <v>105</v>
      </c>
      <c r="I990" s="59"/>
      <c r="J990" s="59">
        <f t="shared" si="231"/>
        <v>43782</v>
      </c>
      <c r="K990" s="56" t="s">
        <v>18</v>
      </c>
      <c r="L990" s="56" t="s">
        <v>108</v>
      </c>
      <c r="M990" s="60" t="s">
        <v>5329</v>
      </c>
      <c r="N990" s="56" t="s">
        <v>5334</v>
      </c>
      <c r="O990" s="56" t="s">
        <v>20</v>
      </c>
      <c r="P990" s="56" t="s">
        <v>5335</v>
      </c>
      <c r="Q990" s="56" t="s">
        <v>117</v>
      </c>
      <c r="R990" s="59"/>
      <c r="S990" s="56" t="s">
        <v>108</v>
      </c>
      <c r="T990" s="56" t="s">
        <v>108</v>
      </c>
      <c r="U990" s="57"/>
      <c r="V990" s="62" t="s">
        <v>122</v>
      </c>
      <c r="W990" s="62" t="s">
        <v>122</v>
      </c>
      <c r="X990" s="59"/>
      <c r="Y990" s="56" t="s">
        <v>108</v>
      </c>
      <c r="Z990" s="56" t="s">
        <v>121</v>
      </c>
      <c r="AA990" s="57">
        <v>43760</v>
      </c>
      <c r="AB990" s="63" t="s">
        <v>389</v>
      </c>
      <c r="AC990" s="60" t="s">
        <v>5336</v>
      </c>
      <c r="AD990" s="65" t="s">
        <v>97</v>
      </c>
      <c r="AE990" s="56" t="s">
        <v>90</v>
      </c>
      <c r="AF990" s="61"/>
      <c r="AG990" s="61"/>
      <c r="AH990" s="67"/>
      <c r="AI990" s="68"/>
      <c r="AJ990" s="69">
        <f t="shared" si="1"/>
        <v>8</v>
      </c>
      <c r="AK990" s="70"/>
      <c r="AL990" s="71"/>
      <c r="AM990" s="71"/>
      <c r="AN990" s="70"/>
      <c r="AO990" s="70"/>
      <c r="AP990" s="74">
        <f ca="1"/>
        <v>207</v>
      </c>
    </row>
    <row r="991" spans="1:42" ht="14.4">
      <c r="A991" s="55" t="s">
        <v>5337</v>
      </c>
      <c r="B991" s="56" t="s">
        <v>89</v>
      </c>
      <c r="C991" s="57">
        <v>43683</v>
      </c>
      <c r="D991" s="56" t="s">
        <v>90</v>
      </c>
      <c r="E991" s="56" t="s">
        <v>105</v>
      </c>
      <c r="F991" s="58" t="s">
        <v>106</v>
      </c>
      <c r="G991" s="58" t="s">
        <v>107</v>
      </c>
      <c r="H991" s="56" t="s">
        <v>105</v>
      </c>
      <c r="I991" s="57"/>
      <c r="J991" s="57">
        <f t="shared" si="231"/>
        <v>43713</v>
      </c>
      <c r="K991" s="56" t="s">
        <v>18</v>
      </c>
      <c r="L991" s="56" t="s">
        <v>108</v>
      </c>
      <c r="M991" s="60" t="s">
        <v>815</v>
      </c>
      <c r="N991" s="56" t="s">
        <v>5343</v>
      </c>
      <c r="O991" s="56" t="s">
        <v>16</v>
      </c>
      <c r="P991" s="56" t="s">
        <v>5345</v>
      </c>
      <c r="Q991" s="56" t="s">
        <v>117</v>
      </c>
      <c r="R991" s="57"/>
      <c r="S991" s="56" t="s">
        <v>108</v>
      </c>
      <c r="T991" s="56" t="s">
        <v>108</v>
      </c>
      <c r="U991" s="57"/>
      <c r="V991" s="62" t="s">
        <v>122</v>
      </c>
      <c r="W991" s="76" t="s">
        <v>122</v>
      </c>
      <c r="X991" s="57"/>
      <c r="Y991" s="56" t="s">
        <v>108</v>
      </c>
      <c r="Z991" s="56" t="s">
        <v>121</v>
      </c>
      <c r="AA991" s="57">
        <v>43690</v>
      </c>
      <c r="AB991" s="63" t="s">
        <v>124</v>
      </c>
      <c r="AC991" s="64" t="s">
        <v>5348</v>
      </c>
      <c r="AD991" s="65" t="s">
        <v>97</v>
      </c>
      <c r="AE991" s="56" t="s">
        <v>119</v>
      </c>
      <c r="AF991" s="61"/>
      <c r="AG991" s="61"/>
      <c r="AH991" s="67"/>
      <c r="AI991" s="68"/>
      <c r="AJ991" s="69">
        <f t="shared" si="1"/>
        <v>7</v>
      </c>
      <c r="AK991" s="70" t="str">
        <f>IF(R991="","",SUM(R991+30))</f>
        <v/>
      </c>
      <c r="AL991" s="71" t="s">
        <v>17409</v>
      </c>
      <c r="AM991" s="71"/>
      <c r="AN991" s="70">
        <f>IF(C991="","",SUM(C991+10))</f>
        <v>43693</v>
      </c>
      <c r="AO991" s="70"/>
      <c r="AP991" s="74">
        <f ca="1"/>
        <v>276</v>
      </c>
    </row>
    <row r="992" spans="1:42" ht="26.5">
      <c r="A992" s="55" t="s">
        <v>5353</v>
      </c>
      <c r="B992" s="56" t="s">
        <v>89</v>
      </c>
      <c r="C992" s="57">
        <v>43748</v>
      </c>
      <c r="D992" s="56" t="s">
        <v>90</v>
      </c>
      <c r="E992" s="56" t="s">
        <v>105</v>
      </c>
      <c r="F992" s="58" t="s">
        <v>106</v>
      </c>
      <c r="G992" s="58" t="s">
        <v>107</v>
      </c>
      <c r="H992" s="56" t="s">
        <v>105</v>
      </c>
      <c r="I992" s="59"/>
      <c r="J992" s="59">
        <f t="shared" si="231"/>
        <v>43778</v>
      </c>
      <c r="K992" s="56" t="s">
        <v>18</v>
      </c>
      <c r="L992" s="56" t="s">
        <v>108</v>
      </c>
      <c r="M992" s="60" t="s">
        <v>815</v>
      </c>
      <c r="N992" s="56" t="s">
        <v>5354</v>
      </c>
      <c r="O992" s="56" t="s">
        <v>20</v>
      </c>
      <c r="P992" s="56" t="s">
        <v>5355</v>
      </c>
      <c r="Q992" s="56" t="s">
        <v>117</v>
      </c>
      <c r="R992" s="59"/>
      <c r="S992" s="56" t="s">
        <v>108</v>
      </c>
      <c r="T992" s="56" t="s">
        <v>108</v>
      </c>
      <c r="U992" s="57"/>
      <c r="V992" s="62" t="s">
        <v>122</v>
      </c>
      <c r="W992" s="62" t="s">
        <v>122</v>
      </c>
      <c r="X992" s="59"/>
      <c r="Y992" s="56" t="s">
        <v>108</v>
      </c>
      <c r="Z992" s="56" t="s">
        <v>121</v>
      </c>
      <c r="AA992" s="57">
        <v>43774</v>
      </c>
      <c r="AB992" s="63" t="s">
        <v>389</v>
      </c>
      <c r="AC992" s="60" t="s">
        <v>5356</v>
      </c>
      <c r="AD992" s="56" t="s">
        <v>97</v>
      </c>
      <c r="AE992" s="56" t="s">
        <v>90</v>
      </c>
      <c r="AF992" s="61"/>
      <c r="AG992" s="61"/>
      <c r="AH992" s="67"/>
      <c r="AI992" s="68"/>
      <c r="AJ992" s="69">
        <f t="shared" si="1"/>
        <v>26</v>
      </c>
      <c r="AK992" s="70"/>
      <c r="AL992" s="71"/>
      <c r="AM992" s="71"/>
      <c r="AN992" s="70"/>
      <c r="AO992" s="70"/>
      <c r="AP992" s="74">
        <f ca="1"/>
        <v>211</v>
      </c>
    </row>
    <row r="993" spans="1:42" ht="14.4">
      <c r="A993" s="55" t="s">
        <v>5357</v>
      </c>
      <c r="B993" s="56" t="s">
        <v>89</v>
      </c>
      <c r="C993" s="57">
        <v>43768</v>
      </c>
      <c r="D993" s="56" t="s">
        <v>90</v>
      </c>
      <c r="E993" s="56" t="s">
        <v>105</v>
      </c>
      <c r="F993" s="58" t="s">
        <v>106</v>
      </c>
      <c r="G993" s="58" t="s">
        <v>107</v>
      </c>
      <c r="H993" s="56" t="s">
        <v>105</v>
      </c>
      <c r="I993" s="59"/>
      <c r="J993" s="59">
        <f t="shared" si="231"/>
        <v>43798</v>
      </c>
      <c r="K993" s="56" t="s">
        <v>18</v>
      </c>
      <c r="L993" s="56" t="s">
        <v>108</v>
      </c>
      <c r="M993" s="60" t="s">
        <v>815</v>
      </c>
      <c r="N993" s="56" t="s">
        <v>5358</v>
      </c>
      <c r="O993" s="56" t="s">
        <v>20</v>
      </c>
      <c r="P993" s="56" t="s">
        <v>3280</v>
      </c>
      <c r="Q993" s="56" t="s">
        <v>117</v>
      </c>
      <c r="R993" s="59"/>
      <c r="S993" s="56" t="s">
        <v>108</v>
      </c>
      <c r="T993" s="56" t="s">
        <v>108</v>
      </c>
      <c r="U993" s="57"/>
      <c r="V993" s="62" t="s">
        <v>122</v>
      </c>
      <c r="W993" s="62" t="s">
        <v>122</v>
      </c>
      <c r="X993" s="59"/>
      <c r="Y993" s="56" t="s">
        <v>108</v>
      </c>
      <c r="Z993" s="56" t="s">
        <v>121</v>
      </c>
      <c r="AA993" s="57">
        <v>43782</v>
      </c>
      <c r="AB993" s="63" t="s">
        <v>389</v>
      </c>
      <c r="AC993" s="64" t="s">
        <v>5359</v>
      </c>
      <c r="AD993" s="56" t="s">
        <v>97</v>
      </c>
      <c r="AE993" s="56" t="s">
        <v>119</v>
      </c>
      <c r="AF993" s="61"/>
      <c r="AG993" s="61"/>
      <c r="AH993" s="67"/>
      <c r="AI993" s="68"/>
      <c r="AJ993" s="69">
        <f t="shared" si="1"/>
        <v>14</v>
      </c>
      <c r="AK993" s="70"/>
      <c r="AL993" s="71"/>
      <c r="AM993" s="71"/>
      <c r="AN993" s="70"/>
      <c r="AO993" s="70"/>
      <c r="AP993" s="74">
        <f ca="1"/>
        <v>191</v>
      </c>
    </row>
    <row r="994" spans="1:42" ht="14.4">
      <c r="A994" s="55" t="s">
        <v>5360</v>
      </c>
      <c r="B994" s="56" t="s">
        <v>89</v>
      </c>
      <c r="C994" s="57">
        <v>43784</v>
      </c>
      <c r="D994" s="56" t="s">
        <v>90</v>
      </c>
      <c r="E994" s="56" t="s">
        <v>105</v>
      </c>
      <c r="F994" s="58" t="s">
        <v>106</v>
      </c>
      <c r="G994" s="58" t="s">
        <v>107</v>
      </c>
      <c r="H994" s="56" t="s">
        <v>105</v>
      </c>
      <c r="I994" s="59"/>
      <c r="J994" s="59">
        <f t="shared" si="231"/>
        <v>43814</v>
      </c>
      <c r="K994" s="56" t="s">
        <v>18</v>
      </c>
      <c r="L994" s="56" t="s">
        <v>108</v>
      </c>
      <c r="M994" s="60" t="s">
        <v>815</v>
      </c>
      <c r="N994" s="56" t="s">
        <v>5361</v>
      </c>
      <c r="O994" s="56" t="s">
        <v>20</v>
      </c>
      <c r="P994" s="56" t="s">
        <v>5362</v>
      </c>
      <c r="Q994" s="56" t="s">
        <v>117</v>
      </c>
      <c r="R994" s="59"/>
      <c r="S994" s="56" t="s">
        <v>108</v>
      </c>
      <c r="T994" s="56" t="s">
        <v>108</v>
      </c>
      <c r="U994" s="57"/>
      <c r="V994" s="62" t="s">
        <v>122</v>
      </c>
      <c r="W994" s="62" t="s">
        <v>122</v>
      </c>
      <c r="X994" s="59"/>
      <c r="Y994" s="56" t="s">
        <v>108</v>
      </c>
      <c r="Z994" s="56" t="s">
        <v>121</v>
      </c>
      <c r="AA994" s="57">
        <v>43790</v>
      </c>
      <c r="AB994" s="63" t="s">
        <v>318</v>
      </c>
      <c r="AC994" s="64" t="s">
        <v>5363</v>
      </c>
      <c r="AD994" s="56" t="s">
        <v>97</v>
      </c>
      <c r="AE994" s="56" t="s">
        <v>119</v>
      </c>
      <c r="AF994" s="61"/>
      <c r="AG994" s="61"/>
      <c r="AH994" s="67"/>
      <c r="AI994" s="68"/>
      <c r="AJ994" s="69">
        <f t="shared" si="1"/>
        <v>6</v>
      </c>
      <c r="AK994" s="70"/>
      <c r="AL994" s="71"/>
      <c r="AM994" s="71"/>
      <c r="AN994" s="70"/>
      <c r="AO994" s="70"/>
      <c r="AP994" s="74">
        <f ca="1"/>
        <v>175</v>
      </c>
    </row>
    <row r="995" spans="1:42" ht="14.4">
      <c r="A995" s="55" t="s">
        <v>5364</v>
      </c>
      <c r="B995" s="56" t="s">
        <v>89</v>
      </c>
      <c r="C995" s="57">
        <v>43791</v>
      </c>
      <c r="D995" s="56" t="s">
        <v>90</v>
      </c>
      <c r="E995" s="56" t="s">
        <v>105</v>
      </c>
      <c r="F995" s="58" t="s">
        <v>106</v>
      </c>
      <c r="G995" s="58" t="s">
        <v>107</v>
      </c>
      <c r="H995" s="56" t="s">
        <v>105</v>
      </c>
      <c r="I995" s="59"/>
      <c r="J995" s="59">
        <f t="shared" si="231"/>
        <v>43821</v>
      </c>
      <c r="K995" s="56" t="s">
        <v>18</v>
      </c>
      <c r="L995" s="56" t="s">
        <v>108</v>
      </c>
      <c r="M995" s="60" t="s">
        <v>815</v>
      </c>
      <c r="N995" s="56" t="s">
        <v>5365</v>
      </c>
      <c r="O995" s="56" t="s">
        <v>20</v>
      </c>
      <c r="P995" s="56" t="s">
        <v>5366</v>
      </c>
      <c r="Q995" s="56" t="s">
        <v>117</v>
      </c>
      <c r="R995" s="59"/>
      <c r="S995" s="56" t="s">
        <v>108</v>
      </c>
      <c r="T995" s="56" t="s">
        <v>108</v>
      </c>
      <c r="U995" s="57"/>
      <c r="V995" s="62" t="s">
        <v>122</v>
      </c>
      <c r="W995" s="62" t="s">
        <v>122</v>
      </c>
      <c r="X995" s="59"/>
      <c r="Y995" s="56" t="s">
        <v>108</v>
      </c>
      <c r="Z995" s="56" t="s">
        <v>121</v>
      </c>
      <c r="AA995" s="57">
        <v>43794</v>
      </c>
      <c r="AB995" s="63" t="s">
        <v>318</v>
      </c>
      <c r="AC995" s="64" t="s">
        <v>5367</v>
      </c>
      <c r="AD995" s="56" t="s">
        <v>97</v>
      </c>
      <c r="AE995" s="56" t="s">
        <v>119</v>
      </c>
      <c r="AF995" s="61"/>
      <c r="AG995" s="61"/>
      <c r="AH995" s="67"/>
      <c r="AI995" s="68"/>
      <c r="AJ995" s="69">
        <f t="shared" si="1"/>
        <v>3</v>
      </c>
      <c r="AK995" s="70"/>
      <c r="AL995" s="71"/>
      <c r="AM995" s="71"/>
      <c r="AN995" s="70"/>
      <c r="AO995" s="70"/>
      <c r="AP995" s="74">
        <f ca="1"/>
        <v>168</v>
      </c>
    </row>
    <row r="996" spans="1:42" ht="14.4">
      <c r="A996" s="55" t="s">
        <v>5368</v>
      </c>
      <c r="B996" s="56" t="s">
        <v>89</v>
      </c>
      <c r="C996" s="57">
        <v>43760</v>
      </c>
      <c r="D996" s="56" t="s">
        <v>131</v>
      </c>
      <c r="E996" s="56" t="s">
        <v>105</v>
      </c>
      <c r="F996" s="58" t="s">
        <v>106</v>
      </c>
      <c r="G996" s="58" t="s">
        <v>107</v>
      </c>
      <c r="H996" s="56" t="s">
        <v>105</v>
      </c>
      <c r="I996" s="59"/>
      <c r="J996" s="59">
        <f t="shared" si="231"/>
        <v>43790</v>
      </c>
      <c r="K996" s="56" t="s">
        <v>18</v>
      </c>
      <c r="L996" s="56" t="s">
        <v>108</v>
      </c>
      <c r="M996" s="60" t="s">
        <v>5369</v>
      </c>
      <c r="N996" s="56" t="s">
        <v>5370</v>
      </c>
      <c r="O996" s="56" t="s">
        <v>20</v>
      </c>
      <c r="P996" s="56" t="s">
        <v>5371</v>
      </c>
      <c r="Q996" s="56" t="s">
        <v>117</v>
      </c>
      <c r="R996" s="59"/>
      <c r="S996" s="56" t="s">
        <v>108</v>
      </c>
      <c r="T996" s="56" t="s">
        <v>108</v>
      </c>
      <c r="U996" s="57"/>
      <c r="V996" s="62" t="s">
        <v>122</v>
      </c>
      <c r="W996" s="62" t="s">
        <v>122</v>
      </c>
      <c r="X996" s="59"/>
      <c r="Y996" s="56" t="s">
        <v>108</v>
      </c>
      <c r="Z996" s="56" t="s">
        <v>121</v>
      </c>
      <c r="AA996" s="57">
        <v>43770</v>
      </c>
      <c r="AB996" s="63" t="s">
        <v>389</v>
      </c>
      <c r="AC996" s="64" t="s">
        <v>5372</v>
      </c>
      <c r="AD996" s="56" t="s">
        <v>97</v>
      </c>
      <c r="AE996" s="56" t="s">
        <v>119</v>
      </c>
      <c r="AF996" s="61"/>
      <c r="AG996" s="61"/>
      <c r="AH996" s="67"/>
      <c r="AI996" s="68"/>
      <c r="AJ996" s="69">
        <f t="shared" si="1"/>
        <v>10</v>
      </c>
      <c r="AK996" s="70" t="str">
        <f t="shared" ref="AK996:AK998" si="238">IF(R996="","",SUM(R996+30))</f>
        <v/>
      </c>
      <c r="AL996" s="71"/>
      <c r="AM996" s="71"/>
      <c r="AN996" s="70"/>
      <c r="AO996" s="70"/>
      <c r="AP996" s="74">
        <f ca="1"/>
        <v>199</v>
      </c>
    </row>
    <row r="997" spans="1:42" ht="14.4">
      <c r="A997" s="55" t="s">
        <v>5373</v>
      </c>
      <c r="B997" s="56" t="s">
        <v>89</v>
      </c>
      <c r="C997" s="57">
        <v>43570</v>
      </c>
      <c r="D997" s="56" t="s">
        <v>90</v>
      </c>
      <c r="E997" s="56" t="s">
        <v>12</v>
      </c>
      <c r="F997" s="58" t="s">
        <v>106</v>
      </c>
      <c r="G997" s="58" t="s">
        <v>107</v>
      </c>
      <c r="H997" s="56" t="s">
        <v>12</v>
      </c>
      <c r="I997" s="57"/>
      <c r="J997" s="57">
        <f t="shared" si="231"/>
        <v>43600</v>
      </c>
      <c r="K997" s="56" t="s">
        <v>18</v>
      </c>
      <c r="L997" s="56" t="s">
        <v>14</v>
      </c>
      <c r="M997" s="60" t="s">
        <v>5375</v>
      </c>
      <c r="N997" s="56" t="s">
        <v>5376</v>
      </c>
      <c r="O997" s="56" t="s">
        <v>236</v>
      </c>
      <c r="P997" s="56"/>
      <c r="Q997" s="56" t="s">
        <v>17</v>
      </c>
      <c r="R997" s="57"/>
      <c r="S997" s="56"/>
      <c r="T997" s="56"/>
      <c r="U997" s="57"/>
      <c r="V997" s="62"/>
      <c r="W997" s="62" t="s">
        <v>108</v>
      </c>
      <c r="X997" s="57"/>
      <c r="Y997" s="56"/>
      <c r="Z997" s="56" t="s">
        <v>123</v>
      </c>
      <c r="AA997" s="57">
        <v>43579</v>
      </c>
      <c r="AB997" s="63" t="s">
        <v>244</v>
      </c>
      <c r="AC997" s="64" t="s">
        <v>5378</v>
      </c>
      <c r="AD997" s="56" t="s">
        <v>224</v>
      </c>
      <c r="AE997" s="56" t="s">
        <v>90</v>
      </c>
      <c r="AF997" s="61"/>
      <c r="AG997" s="61"/>
      <c r="AH997" s="67"/>
      <c r="AI997" s="68"/>
      <c r="AJ997" s="69">
        <f t="shared" si="1"/>
        <v>9</v>
      </c>
      <c r="AK997" s="70" t="str">
        <f t="shared" si="238"/>
        <v/>
      </c>
      <c r="AL997" s="71" t="s">
        <v>17409</v>
      </c>
      <c r="AM997" s="71"/>
      <c r="AN997" s="70">
        <f t="shared" ref="AN997:AN998" si="239">IF(C997="","",SUM(C997+10))</f>
        <v>43580</v>
      </c>
      <c r="AO997" s="70"/>
      <c r="AP997" s="74">
        <f ca="1"/>
        <v>389</v>
      </c>
    </row>
    <row r="998" spans="1:42" ht="14.4">
      <c r="A998" s="55" t="s">
        <v>5380</v>
      </c>
      <c r="B998" s="56" t="s">
        <v>89</v>
      </c>
      <c r="C998" s="57">
        <v>43724</v>
      </c>
      <c r="D998" s="56" t="s">
        <v>90</v>
      </c>
      <c r="E998" s="56" t="s">
        <v>297</v>
      </c>
      <c r="F998" s="58" t="s">
        <v>106</v>
      </c>
      <c r="G998" s="58" t="s">
        <v>107</v>
      </c>
      <c r="H998" s="56" t="s">
        <v>140</v>
      </c>
      <c r="I998" s="59"/>
      <c r="J998" s="59">
        <f t="shared" si="231"/>
        <v>43754</v>
      </c>
      <c r="K998" s="56" t="s">
        <v>18</v>
      </c>
      <c r="L998" s="56" t="s">
        <v>14</v>
      </c>
      <c r="M998" s="60" t="s">
        <v>5381</v>
      </c>
      <c r="N998" s="56" t="s">
        <v>5381</v>
      </c>
      <c r="O998" s="56" t="s">
        <v>143</v>
      </c>
      <c r="P998" s="56" t="s">
        <v>108</v>
      </c>
      <c r="Q998" s="56" t="s">
        <v>28</v>
      </c>
      <c r="R998" s="59"/>
      <c r="S998" s="56" t="s">
        <v>108</v>
      </c>
      <c r="T998" s="56" t="s">
        <v>108</v>
      </c>
      <c r="U998" s="59"/>
      <c r="V998" s="77"/>
      <c r="W998" s="62" t="s">
        <v>108</v>
      </c>
      <c r="X998" s="59"/>
      <c r="Y998" s="56" t="s">
        <v>108</v>
      </c>
      <c r="Z998" s="56" t="s">
        <v>123</v>
      </c>
      <c r="AA998" s="57">
        <v>43724</v>
      </c>
      <c r="AB998" s="63" t="s">
        <v>289</v>
      </c>
      <c r="AC998" s="64" t="s">
        <v>5383</v>
      </c>
      <c r="AD998" s="56" t="s">
        <v>118</v>
      </c>
      <c r="AE998" s="61"/>
      <c r="AF998" s="61"/>
      <c r="AG998" s="61"/>
      <c r="AH998" s="67"/>
      <c r="AI998" s="68"/>
      <c r="AJ998" s="69">
        <f t="shared" si="1"/>
        <v>0</v>
      </c>
      <c r="AK998" s="70" t="str">
        <f t="shared" si="238"/>
        <v/>
      </c>
      <c r="AL998" s="71" t="s">
        <v>17409</v>
      </c>
      <c r="AM998" s="71"/>
      <c r="AN998" s="70">
        <f t="shared" si="239"/>
        <v>43734</v>
      </c>
      <c r="AO998" s="70"/>
      <c r="AP998" s="74">
        <f ca="1"/>
        <v>235</v>
      </c>
    </row>
    <row r="999" spans="1:42" ht="14.4">
      <c r="A999" s="55" t="s">
        <v>5385</v>
      </c>
      <c r="B999" s="56" t="s">
        <v>89</v>
      </c>
      <c r="C999" s="57">
        <v>43805</v>
      </c>
      <c r="D999" s="56" t="s">
        <v>90</v>
      </c>
      <c r="E999" s="56" t="s">
        <v>129</v>
      </c>
      <c r="F999" s="58" t="s">
        <v>106</v>
      </c>
      <c r="G999" s="58" t="s">
        <v>107</v>
      </c>
      <c r="H999" s="56" t="s">
        <v>129</v>
      </c>
      <c r="I999" s="59"/>
      <c r="J999" s="59">
        <f t="shared" si="231"/>
        <v>43835</v>
      </c>
      <c r="K999" s="56" t="s">
        <v>18</v>
      </c>
      <c r="L999" s="56" t="s">
        <v>14</v>
      </c>
      <c r="M999" s="60" t="s">
        <v>5386</v>
      </c>
      <c r="N999" s="56" t="s">
        <v>5387</v>
      </c>
      <c r="O999" s="56" t="s">
        <v>189</v>
      </c>
      <c r="P999" s="56">
        <v>190001329</v>
      </c>
      <c r="Q999" s="56" t="s">
        <v>133</v>
      </c>
      <c r="R999" s="59"/>
      <c r="S999" s="56" t="s">
        <v>108</v>
      </c>
      <c r="T999" s="56" t="s">
        <v>108</v>
      </c>
      <c r="U999" s="57"/>
      <c r="V999" s="77"/>
      <c r="W999" s="62" t="s">
        <v>108</v>
      </c>
      <c r="X999" s="59"/>
      <c r="Y999" s="56" t="s">
        <v>108</v>
      </c>
      <c r="Z999" s="56" t="s">
        <v>123</v>
      </c>
      <c r="AA999" s="57">
        <v>43808</v>
      </c>
      <c r="AB999" s="63" t="s">
        <v>238</v>
      </c>
      <c r="AC999" s="64" t="s">
        <v>5391</v>
      </c>
      <c r="AD999" s="56" t="s">
        <v>224</v>
      </c>
      <c r="AE999" s="56" t="s">
        <v>90</v>
      </c>
      <c r="AF999" s="61"/>
      <c r="AG999" s="61"/>
      <c r="AH999" s="67"/>
      <c r="AI999" s="68"/>
      <c r="AJ999" s="69">
        <f t="shared" si="1"/>
        <v>3</v>
      </c>
      <c r="AK999" s="70"/>
      <c r="AL999" s="71"/>
      <c r="AM999" s="71"/>
      <c r="AN999" s="70"/>
      <c r="AO999" s="70"/>
      <c r="AP999" s="74">
        <f ca="1"/>
        <v>154</v>
      </c>
    </row>
    <row r="1000" spans="1:42" ht="26.5">
      <c r="A1000" s="55" t="s">
        <v>5392</v>
      </c>
      <c r="B1000" s="56" t="s">
        <v>89</v>
      </c>
      <c r="C1000" s="57">
        <v>43703</v>
      </c>
      <c r="D1000" s="56" t="s">
        <v>229</v>
      </c>
      <c r="E1000" s="56" t="s">
        <v>140</v>
      </c>
      <c r="F1000" s="58" t="s">
        <v>106</v>
      </c>
      <c r="G1000" s="58" t="s">
        <v>107</v>
      </c>
      <c r="H1000" s="56" t="s">
        <v>140</v>
      </c>
      <c r="I1000" s="57"/>
      <c r="J1000" s="57">
        <f t="shared" si="231"/>
        <v>43733</v>
      </c>
      <c r="K1000" s="56" t="s">
        <v>18</v>
      </c>
      <c r="L1000" s="56" t="s">
        <v>18</v>
      </c>
      <c r="M1000" s="60" t="s">
        <v>5393</v>
      </c>
      <c r="N1000" s="56" t="s">
        <v>5393</v>
      </c>
      <c r="O1000" s="56" t="s">
        <v>29</v>
      </c>
      <c r="P1000" s="56" t="s">
        <v>5395</v>
      </c>
      <c r="Q1000" s="56" t="s">
        <v>17</v>
      </c>
      <c r="R1000" s="57"/>
      <c r="S1000" s="56" t="s">
        <v>14</v>
      </c>
      <c r="T1000" s="56" t="s">
        <v>14</v>
      </c>
      <c r="U1000" s="57"/>
      <c r="V1000" s="62"/>
      <c r="W1000" s="62"/>
      <c r="X1000" s="57"/>
      <c r="Y1000" s="56" t="s">
        <v>108</v>
      </c>
      <c r="Z1000" s="56" t="s">
        <v>123</v>
      </c>
      <c r="AA1000" s="57">
        <v>43703</v>
      </c>
      <c r="AB1000" s="63" t="s">
        <v>124</v>
      </c>
      <c r="AC1000" s="60" t="s">
        <v>5396</v>
      </c>
      <c r="AD1000" s="56" t="s">
        <v>179</v>
      </c>
      <c r="AE1000" s="56"/>
      <c r="AF1000" s="61"/>
      <c r="AG1000" s="61"/>
      <c r="AH1000" s="67"/>
      <c r="AI1000" s="68"/>
      <c r="AJ1000" s="69">
        <f t="shared" si="1"/>
        <v>0</v>
      </c>
      <c r="AK1000" s="70" t="str">
        <f t="shared" ref="AK1000:AK1005" si="240">IF(R1000="","",SUM(R1000+30))</f>
        <v/>
      </c>
      <c r="AL1000" s="71" t="s">
        <v>17409</v>
      </c>
      <c r="AM1000" s="71"/>
      <c r="AN1000" s="70">
        <f t="shared" ref="AN1000:AN1003" si="241">IF(C1000="","",SUM(C1000+10))</f>
        <v>43713</v>
      </c>
      <c r="AO1000" s="70"/>
      <c r="AP1000" s="74">
        <f ca="1"/>
        <v>256</v>
      </c>
    </row>
    <row r="1001" spans="1:42" ht="14.4">
      <c r="A1001" s="55" t="s">
        <v>5404</v>
      </c>
      <c r="B1001" s="56" t="s">
        <v>89</v>
      </c>
      <c r="C1001" s="57">
        <v>43627</v>
      </c>
      <c r="D1001" s="56" t="s">
        <v>131</v>
      </c>
      <c r="E1001" s="56" t="s">
        <v>112</v>
      </c>
      <c r="F1001" s="58" t="s">
        <v>106</v>
      </c>
      <c r="G1001" s="58" t="s">
        <v>113</v>
      </c>
      <c r="H1001" s="56" t="s">
        <v>112</v>
      </c>
      <c r="I1001" s="59"/>
      <c r="J1001" s="59">
        <f t="shared" si="231"/>
        <v>43657</v>
      </c>
      <c r="K1001" s="56" t="s">
        <v>14</v>
      </c>
      <c r="L1001" s="56" t="s">
        <v>14</v>
      </c>
      <c r="M1001" s="60" t="s">
        <v>5421</v>
      </c>
      <c r="N1001" s="56" t="s">
        <v>5422</v>
      </c>
      <c r="O1001" s="56" t="s">
        <v>22</v>
      </c>
      <c r="P1001" s="56" t="s">
        <v>5424</v>
      </c>
      <c r="Q1001" s="56" t="s">
        <v>116</v>
      </c>
      <c r="R1001" s="57">
        <v>43636</v>
      </c>
      <c r="S1001" s="56" t="s">
        <v>108</v>
      </c>
      <c r="T1001" s="56" t="s">
        <v>108</v>
      </c>
      <c r="U1001" s="59"/>
      <c r="V1001" s="77"/>
      <c r="W1001" s="62" t="s">
        <v>108</v>
      </c>
      <c r="X1001" s="59"/>
      <c r="Y1001" s="56" t="s">
        <v>108</v>
      </c>
      <c r="Z1001" s="56" t="s">
        <v>123</v>
      </c>
      <c r="AA1001" s="57">
        <v>43636</v>
      </c>
      <c r="AB1001" s="63" t="s">
        <v>484</v>
      </c>
      <c r="AC1001" s="64" t="s">
        <v>5426</v>
      </c>
      <c r="AD1001" s="56" t="s">
        <v>118</v>
      </c>
      <c r="AE1001" s="56" t="s">
        <v>90</v>
      </c>
      <c r="AF1001" s="61"/>
      <c r="AG1001" s="61"/>
      <c r="AH1001" s="67"/>
      <c r="AI1001" s="68"/>
      <c r="AJ1001" s="69">
        <f t="shared" si="1"/>
        <v>9</v>
      </c>
      <c r="AK1001" s="70">
        <f t="shared" si="240"/>
        <v>43666</v>
      </c>
      <c r="AL1001" s="71">
        <v>30</v>
      </c>
      <c r="AM1001" s="71"/>
      <c r="AN1001" s="70">
        <f t="shared" si="241"/>
        <v>43637</v>
      </c>
      <c r="AO1001" s="70"/>
      <c r="AP1001" s="74">
        <f ca="1"/>
        <v>332</v>
      </c>
    </row>
    <row r="1002" spans="1:42" ht="14.4">
      <c r="A1002" s="55" t="s">
        <v>5429</v>
      </c>
      <c r="B1002" s="56" t="s">
        <v>89</v>
      </c>
      <c r="C1002" s="57">
        <v>43644</v>
      </c>
      <c r="D1002" s="56" t="s">
        <v>131</v>
      </c>
      <c r="E1002" s="56" t="s">
        <v>129</v>
      </c>
      <c r="F1002" s="58" t="s">
        <v>106</v>
      </c>
      <c r="G1002" s="58" t="s">
        <v>107</v>
      </c>
      <c r="H1002" s="56" t="s">
        <v>129</v>
      </c>
      <c r="I1002" s="59"/>
      <c r="J1002" s="59">
        <f t="shared" si="231"/>
        <v>43674</v>
      </c>
      <c r="K1002" s="56" t="s">
        <v>18</v>
      </c>
      <c r="L1002" s="56" t="s">
        <v>18</v>
      </c>
      <c r="M1002" s="60" t="s">
        <v>5433</v>
      </c>
      <c r="N1002" s="56" t="s">
        <v>5434</v>
      </c>
      <c r="O1002" s="56" t="s">
        <v>172</v>
      </c>
      <c r="P1002" s="56" t="s">
        <v>4384</v>
      </c>
      <c r="Q1002" s="56" t="s">
        <v>117</v>
      </c>
      <c r="R1002" s="59"/>
      <c r="S1002" s="56" t="s">
        <v>108</v>
      </c>
      <c r="T1002" s="56" t="s">
        <v>108</v>
      </c>
      <c r="U1002" s="59"/>
      <c r="V1002" s="77"/>
      <c r="W1002" s="62">
        <v>0</v>
      </c>
      <c r="X1002" s="59"/>
      <c r="Y1002" s="56" t="s">
        <v>108</v>
      </c>
      <c r="Z1002" s="56" t="s">
        <v>121</v>
      </c>
      <c r="AA1002" s="57">
        <v>43656</v>
      </c>
      <c r="AB1002" s="63" t="s">
        <v>484</v>
      </c>
      <c r="AC1002" s="64" t="s">
        <v>5436</v>
      </c>
      <c r="AD1002" s="65" t="s">
        <v>97</v>
      </c>
      <c r="AE1002" s="56" t="s">
        <v>131</v>
      </c>
      <c r="AF1002" s="61"/>
      <c r="AG1002" s="61"/>
      <c r="AH1002" s="67"/>
      <c r="AI1002" s="68"/>
      <c r="AJ1002" s="69">
        <f t="shared" si="1"/>
        <v>12</v>
      </c>
      <c r="AK1002" s="70" t="str">
        <f t="shared" si="240"/>
        <v/>
      </c>
      <c r="AL1002" s="71" t="s">
        <v>17409</v>
      </c>
      <c r="AM1002" s="71"/>
      <c r="AN1002" s="70">
        <f t="shared" si="241"/>
        <v>43654</v>
      </c>
      <c r="AO1002" s="70"/>
      <c r="AP1002" s="74">
        <f ca="1"/>
        <v>315</v>
      </c>
    </row>
    <row r="1003" spans="1:42" ht="14.4">
      <c r="A1003" s="55" t="s">
        <v>5437</v>
      </c>
      <c r="B1003" s="56" t="s">
        <v>89</v>
      </c>
      <c r="C1003" s="57">
        <v>43668</v>
      </c>
      <c r="D1003" s="56" t="s">
        <v>90</v>
      </c>
      <c r="E1003" s="56" t="s">
        <v>140</v>
      </c>
      <c r="F1003" s="58" t="s">
        <v>106</v>
      </c>
      <c r="G1003" s="58" t="s">
        <v>107</v>
      </c>
      <c r="H1003" s="56" t="s">
        <v>140</v>
      </c>
      <c r="I1003" s="59"/>
      <c r="J1003" s="59">
        <f t="shared" si="231"/>
        <v>43698</v>
      </c>
      <c r="K1003" s="56" t="s">
        <v>18</v>
      </c>
      <c r="L1003" s="56" t="s">
        <v>108</v>
      </c>
      <c r="M1003" s="60" t="s">
        <v>2778</v>
      </c>
      <c r="N1003" s="56" t="s">
        <v>5440</v>
      </c>
      <c r="O1003" s="56" t="s">
        <v>172</v>
      </c>
      <c r="P1003" s="56" t="s">
        <v>5441</v>
      </c>
      <c r="Q1003" s="56" t="s">
        <v>117</v>
      </c>
      <c r="R1003" s="59"/>
      <c r="S1003" s="56" t="s">
        <v>18</v>
      </c>
      <c r="T1003" s="56" t="s">
        <v>108</v>
      </c>
      <c r="U1003" s="59"/>
      <c r="V1003" s="62" t="s">
        <v>122</v>
      </c>
      <c r="W1003" s="76" t="s">
        <v>122</v>
      </c>
      <c r="X1003" s="59"/>
      <c r="Y1003" s="56" t="s">
        <v>108</v>
      </c>
      <c r="Z1003" s="56" t="s">
        <v>121</v>
      </c>
      <c r="AA1003" s="57">
        <v>43670</v>
      </c>
      <c r="AB1003" s="63" t="s">
        <v>163</v>
      </c>
      <c r="AC1003" s="64" t="s">
        <v>5443</v>
      </c>
      <c r="AD1003" s="65" t="s">
        <v>97</v>
      </c>
      <c r="AE1003" s="56" t="s">
        <v>119</v>
      </c>
      <c r="AF1003" s="61"/>
      <c r="AG1003" s="61"/>
      <c r="AH1003" s="67"/>
      <c r="AI1003" s="68"/>
      <c r="AJ1003" s="69">
        <f t="shared" si="1"/>
        <v>2</v>
      </c>
      <c r="AK1003" s="70" t="str">
        <f t="shared" si="240"/>
        <v/>
      </c>
      <c r="AL1003" s="71" t="s">
        <v>17409</v>
      </c>
      <c r="AM1003" s="71"/>
      <c r="AN1003" s="70">
        <f t="shared" si="241"/>
        <v>43678</v>
      </c>
      <c r="AO1003" s="70"/>
      <c r="AP1003" s="74">
        <f ca="1"/>
        <v>291</v>
      </c>
    </row>
    <row r="1004" spans="1:42" ht="14.4">
      <c r="A1004" s="55" t="s">
        <v>5445</v>
      </c>
      <c r="B1004" s="56" t="s">
        <v>89</v>
      </c>
      <c r="C1004" s="57">
        <v>43768</v>
      </c>
      <c r="D1004" s="56" t="s">
        <v>131</v>
      </c>
      <c r="E1004" s="56" t="s">
        <v>297</v>
      </c>
      <c r="F1004" s="58" t="s">
        <v>106</v>
      </c>
      <c r="G1004" s="58" t="s">
        <v>107</v>
      </c>
      <c r="H1004" s="56" t="s">
        <v>140</v>
      </c>
      <c r="I1004" s="59"/>
      <c r="J1004" s="59">
        <f t="shared" si="231"/>
        <v>43798</v>
      </c>
      <c r="K1004" s="56" t="s">
        <v>18</v>
      </c>
      <c r="L1004" s="56" t="s">
        <v>18</v>
      </c>
      <c r="M1004" s="60" t="s">
        <v>2778</v>
      </c>
      <c r="N1004" s="56" t="s">
        <v>5447</v>
      </c>
      <c r="O1004" s="56" t="s">
        <v>172</v>
      </c>
      <c r="P1004" s="56" t="s">
        <v>5448</v>
      </c>
      <c r="Q1004" s="56" t="s">
        <v>117</v>
      </c>
      <c r="R1004" s="59"/>
      <c r="S1004" s="56" t="s">
        <v>108</v>
      </c>
      <c r="T1004" s="56" t="s">
        <v>108</v>
      </c>
      <c r="U1004" s="57"/>
      <c r="V1004" s="62" t="s">
        <v>122</v>
      </c>
      <c r="W1004" s="62" t="s">
        <v>122</v>
      </c>
      <c r="X1004" s="59"/>
      <c r="Y1004" s="56" t="s">
        <v>108</v>
      </c>
      <c r="Z1004" s="56" t="s">
        <v>121</v>
      </c>
      <c r="AA1004" s="57">
        <v>43776</v>
      </c>
      <c r="AB1004" s="63" t="s">
        <v>389</v>
      </c>
      <c r="AC1004" s="64" t="s">
        <v>5449</v>
      </c>
      <c r="AD1004" s="56" t="s">
        <v>97</v>
      </c>
      <c r="AE1004" s="56" t="s">
        <v>119</v>
      </c>
      <c r="AF1004" s="61"/>
      <c r="AG1004" s="61"/>
      <c r="AH1004" s="67"/>
      <c r="AI1004" s="68"/>
      <c r="AJ1004" s="69">
        <f t="shared" si="1"/>
        <v>8</v>
      </c>
      <c r="AK1004" s="70" t="str">
        <f t="shared" si="240"/>
        <v/>
      </c>
      <c r="AL1004" s="71" t="s">
        <v>17409</v>
      </c>
      <c r="AM1004" s="71"/>
      <c r="AN1004" s="70"/>
      <c r="AO1004" s="70"/>
      <c r="AP1004" s="74">
        <f ca="1"/>
        <v>191</v>
      </c>
    </row>
    <row r="1005" spans="1:42" ht="14.4">
      <c r="A1005" s="55" t="s">
        <v>5450</v>
      </c>
      <c r="B1005" s="56" t="s">
        <v>89</v>
      </c>
      <c r="C1005" s="57">
        <v>43761</v>
      </c>
      <c r="D1005" s="56" t="s">
        <v>131</v>
      </c>
      <c r="E1005" s="56" t="s">
        <v>105</v>
      </c>
      <c r="F1005" s="58" t="s">
        <v>106</v>
      </c>
      <c r="G1005" s="58" t="s">
        <v>107</v>
      </c>
      <c r="H1005" s="56" t="s">
        <v>105</v>
      </c>
      <c r="I1005" s="59"/>
      <c r="J1005" s="59">
        <f t="shared" si="231"/>
        <v>43791</v>
      </c>
      <c r="K1005" s="56" t="s">
        <v>18</v>
      </c>
      <c r="L1005" s="56" t="s">
        <v>108</v>
      </c>
      <c r="M1005" s="60" t="s">
        <v>2778</v>
      </c>
      <c r="N1005" s="56" t="s">
        <v>5451</v>
      </c>
      <c r="O1005" s="56" t="s">
        <v>172</v>
      </c>
      <c r="P1005" s="56" t="s">
        <v>5452</v>
      </c>
      <c r="Q1005" s="56" t="s">
        <v>117</v>
      </c>
      <c r="R1005" s="59"/>
      <c r="S1005" s="56" t="s">
        <v>108</v>
      </c>
      <c r="T1005" s="56" t="s">
        <v>108</v>
      </c>
      <c r="U1005" s="57"/>
      <c r="V1005" s="62" t="s">
        <v>122</v>
      </c>
      <c r="W1005" s="62" t="s">
        <v>122</v>
      </c>
      <c r="X1005" s="59"/>
      <c r="Y1005" s="56" t="s">
        <v>108</v>
      </c>
      <c r="Z1005" s="56" t="s">
        <v>121</v>
      </c>
      <c r="AA1005" s="57">
        <v>43777</v>
      </c>
      <c r="AB1005" s="63" t="s">
        <v>389</v>
      </c>
      <c r="AC1005" s="64" t="s">
        <v>5454</v>
      </c>
      <c r="AD1005" s="56" t="s">
        <v>97</v>
      </c>
      <c r="AE1005" s="56" t="s">
        <v>119</v>
      </c>
      <c r="AF1005" s="61"/>
      <c r="AG1005" s="61"/>
      <c r="AH1005" s="67"/>
      <c r="AI1005" s="68"/>
      <c r="AJ1005" s="69">
        <f t="shared" si="1"/>
        <v>16</v>
      </c>
      <c r="AK1005" s="70" t="str">
        <f t="shared" si="240"/>
        <v/>
      </c>
      <c r="AL1005" s="71" t="s">
        <v>17409</v>
      </c>
      <c r="AM1005" s="71"/>
      <c r="AN1005" s="70"/>
      <c r="AO1005" s="70"/>
      <c r="AP1005" s="74">
        <f ca="1"/>
        <v>198</v>
      </c>
    </row>
    <row r="1006" spans="1:42" ht="14.4">
      <c r="A1006" s="55" t="s">
        <v>5456</v>
      </c>
      <c r="B1006" s="56" t="s">
        <v>89</v>
      </c>
      <c r="C1006" s="57">
        <v>43774</v>
      </c>
      <c r="D1006" s="56" t="s">
        <v>131</v>
      </c>
      <c r="E1006" s="56" t="s">
        <v>297</v>
      </c>
      <c r="F1006" s="58" t="s">
        <v>106</v>
      </c>
      <c r="G1006" s="58" t="s">
        <v>107</v>
      </c>
      <c r="H1006" s="56" t="s">
        <v>140</v>
      </c>
      <c r="I1006" s="59"/>
      <c r="J1006" s="59">
        <f t="shared" si="231"/>
        <v>43804</v>
      </c>
      <c r="K1006" s="56" t="s">
        <v>18</v>
      </c>
      <c r="L1006" s="56" t="s">
        <v>18</v>
      </c>
      <c r="M1006" s="60" t="s">
        <v>2778</v>
      </c>
      <c r="N1006" s="56" t="s">
        <v>5459</v>
      </c>
      <c r="O1006" s="56" t="s">
        <v>172</v>
      </c>
      <c r="P1006" s="56" t="s">
        <v>5460</v>
      </c>
      <c r="Q1006" s="56" t="s">
        <v>117</v>
      </c>
      <c r="R1006" s="59"/>
      <c r="S1006" s="56" t="s">
        <v>108</v>
      </c>
      <c r="T1006" s="56" t="s">
        <v>108</v>
      </c>
      <c r="U1006" s="57"/>
      <c r="V1006" s="62" t="s">
        <v>122</v>
      </c>
      <c r="W1006" s="62" t="s">
        <v>122</v>
      </c>
      <c r="X1006" s="59"/>
      <c r="Y1006" s="56" t="s">
        <v>108</v>
      </c>
      <c r="Z1006" s="56" t="s">
        <v>121</v>
      </c>
      <c r="AA1006" s="57">
        <v>43784</v>
      </c>
      <c r="AB1006" s="63" t="s">
        <v>318</v>
      </c>
      <c r="AC1006" s="64" t="s">
        <v>5462</v>
      </c>
      <c r="AD1006" s="56" t="s">
        <v>97</v>
      </c>
      <c r="AE1006" s="56" t="s">
        <v>119</v>
      </c>
      <c r="AF1006" s="61"/>
      <c r="AG1006" s="61"/>
      <c r="AH1006" s="67"/>
      <c r="AI1006" s="68"/>
      <c r="AJ1006" s="69">
        <f t="shared" si="1"/>
        <v>10</v>
      </c>
      <c r="AK1006" s="70"/>
      <c r="AL1006" s="71"/>
      <c r="AM1006" s="71"/>
      <c r="AN1006" s="70"/>
      <c r="AO1006" s="70"/>
      <c r="AP1006" s="74">
        <f ca="1"/>
        <v>185</v>
      </c>
    </row>
    <row r="1007" spans="1:42" ht="14.4">
      <c r="A1007" s="55" t="s">
        <v>5464</v>
      </c>
      <c r="B1007" s="56" t="s">
        <v>89</v>
      </c>
      <c r="C1007" s="57">
        <v>43789</v>
      </c>
      <c r="D1007" s="56" t="s">
        <v>131</v>
      </c>
      <c r="E1007" s="56" t="s">
        <v>105</v>
      </c>
      <c r="F1007" s="58" t="s">
        <v>106</v>
      </c>
      <c r="G1007" s="58" t="s">
        <v>107</v>
      </c>
      <c r="H1007" s="56" t="s">
        <v>105</v>
      </c>
      <c r="I1007" s="59"/>
      <c r="J1007" s="59">
        <f t="shared" si="231"/>
        <v>43819</v>
      </c>
      <c r="K1007" s="56" t="s">
        <v>18</v>
      </c>
      <c r="L1007" s="56" t="s">
        <v>108</v>
      </c>
      <c r="M1007" s="60" t="s">
        <v>2778</v>
      </c>
      <c r="N1007" s="56" t="s">
        <v>5466</v>
      </c>
      <c r="O1007" s="56" t="s">
        <v>172</v>
      </c>
      <c r="P1007" s="56" t="s">
        <v>5468</v>
      </c>
      <c r="Q1007" s="56" t="s">
        <v>117</v>
      </c>
      <c r="R1007" s="59"/>
      <c r="S1007" s="56" t="s">
        <v>108</v>
      </c>
      <c r="T1007" s="56" t="s">
        <v>108</v>
      </c>
      <c r="U1007" s="57"/>
      <c r="V1007" s="62" t="s">
        <v>122</v>
      </c>
      <c r="W1007" s="62" t="s">
        <v>122</v>
      </c>
      <c r="X1007" s="59"/>
      <c r="Y1007" s="56" t="s">
        <v>108</v>
      </c>
      <c r="Z1007" s="56" t="s">
        <v>121</v>
      </c>
      <c r="AA1007" s="57">
        <v>43794</v>
      </c>
      <c r="AB1007" s="63" t="s">
        <v>318</v>
      </c>
      <c r="AC1007" s="64" t="s">
        <v>5470</v>
      </c>
      <c r="AD1007" s="56" t="s">
        <v>97</v>
      </c>
      <c r="AE1007" s="56" t="s">
        <v>119</v>
      </c>
      <c r="AF1007" s="61"/>
      <c r="AG1007" s="61"/>
      <c r="AH1007" s="67"/>
      <c r="AI1007" s="68"/>
      <c r="AJ1007" s="69">
        <f t="shared" si="1"/>
        <v>5</v>
      </c>
      <c r="AK1007" s="70"/>
      <c r="AL1007" s="71"/>
      <c r="AM1007" s="71"/>
      <c r="AN1007" s="70"/>
      <c r="AO1007" s="70"/>
      <c r="AP1007" s="74">
        <f ca="1"/>
        <v>170</v>
      </c>
    </row>
    <row r="1008" spans="1:42" ht="26.5">
      <c r="A1008" s="55" t="s">
        <v>5472</v>
      </c>
      <c r="B1008" s="56" t="s">
        <v>89</v>
      </c>
      <c r="C1008" s="57">
        <v>43789</v>
      </c>
      <c r="D1008" s="56" t="s">
        <v>131</v>
      </c>
      <c r="E1008" s="56" t="s">
        <v>105</v>
      </c>
      <c r="F1008" s="58" t="s">
        <v>106</v>
      </c>
      <c r="G1008" s="58" t="s">
        <v>107</v>
      </c>
      <c r="H1008" s="56" t="s">
        <v>105</v>
      </c>
      <c r="I1008" s="59"/>
      <c r="J1008" s="59">
        <f t="shared" si="231"/>
        <v>43819</v>
      </c>
      <c r="K1008" s="56" t="s">
        <v>18</v>
      </c>
      <c r="L1008" s="56" t="s">
        <v>108</v>
      </c>
      <c r="M1008" s="60" t="s">
        <v>2778</v>
      </c>
      <c r="N1008" s="56" t="s">
        <v>5474</v>
      </c>
      <c r="O1008" s="56" t="s">
        <v>172</v>
      </c>
      <c r="P1008" s="56" t="s">
        <v>5475</v>
      </c>
      <c r="Q1008" s="56" t="s">
        <v>117</v>
      </c>
      <c r="R1008" s="59"/>
      <c r="S1008" s="56" t="s">
        <v>108</v>
      </c>
      <c r="T1008" s="56" t="s">
        <v>108</v>
      </c>
      <c r="U1008" s="57"/>
      <c r="V1008" s="62" t="s">
        <v>122</v>
      </c>
      <c r="W1008" s="62" t="s">
        <v>122</v>
      </c>
      <c r="X1008" s="59"/>
      <c r="Y1008" s="56" t="s">
        <v>108</v>
      </c>
      <c r="Z1008" s="56" t="s">
        <v>121</v>
      </c>
      <c r="AA1008" s="57">
        <v>43805</v>
      </c>
      <c r="AB1008" s="63" t="s">
        <v>318</v>
      </c>
      <c r="AC1008" s="60" t="s">
        <v>2199</v>
      </c>
      <c r="AD1008" s="56" t="s">
        <v>97</v>
      </c>
      <c r="AE1008" s="56" t="s">
        <v>119</v>
      </c>
      <c r="AF1008" s="61"/>
      <c r="AG1008" s="61"/>
      <c r="AH1008" s="67"/>
      <c r="AI1008" s="68"/>
      <c r="AJ1008" s="69">
        <f t="shared" si="1"/>
        <v>16</v>
      </c>
      <c r="AK1008" s="70"/>
      <c r="AL1008" s="71"/>
      <c r="AM1008" s="71"/>
      <c r="AN1008" s="70"/>
      <c r="AO1008" s="70"/>
      <c r="AP1008" s="74">
        <f ca="1"/>
        <v>170</v>
      </c>
    </row>
    <row r="1009" spans="1:42" ht="14.4">
      <c r="A1009" s="55" t="s">
        <v>5476</v>
      </c>
      <c r="B1009" s="56" t="s">
        <v>89</v>
      </c>
      <c r="C1009" s="57">
        <v>43740</v>
      </c>
      <c r="D1009" s="56" t="s">
        <v>131</v>
      </c>
      <c r="E1009" s="56" t="s">
        <v>297</v>
      </c>
      <c r="F1009" s="58" t="s">
        <v>106</v>
      </c>
      <c r="G1009" s="58" t="s">
        <v>107</v>
      </c>
      <c r="H1009" s="56" t="s">
        <v>140</v>
      </c>
      <c r="I1009" s="59"/>
      <c r="J1009" s="59">
        <f t="shared" si="231"/>
        <v>43770</v>
      </c>
      <c r="K1009" s="56" t="s">
        <v>18</v>
      </c>
      <c r="L1009" s="56" t="s">
        <v>18</v>
      </c>
      <c r="M1009" s="60" t="s">
        <v>2636</v>
      </c>
      <c r="N1009" s="56" t="s">
        <v>5477</v>
      </c>
      <c r="O1009" s="56" t="s">
        <v>172</v>
      </c>
      <c r="P1009" s="56" t="s">
        <v>5478</v>
      </c>
      <c r="Q1009" s="56" t="s">
        <v>117</v>
      </c>
      <c r="R1009" s="59"/>
      <c r="S1009" s="56" t="s">
        <v>108</v>
      </c>
      <c r="T1009" s="56" t="s">
        <v>108</v>
      </c>
      <c r="U1009" s="57"/>
      <c r="V1009" s="62" t="s">
        <v>122</v>
      </c>
      <c r="W1009" s="76" t="s">
        <v>122</v>
      </c>
      <c r="X1009" s="59"/>
      <c r="Y1009" s="56" t="s">
        <v>108</v>
      </c>
      <c r="Z1009" s="56" t="s">
        <v>121</v>
      </c>
      <c r="AA1009" s="57">
        <v>43748</v>
      </c>
      <c r="AB1009" s="63" t="s">
        <v>389</v>
      </c>
      <c r="AC1009" s="64" t="s">
        <v>5479</v>
      </c>
      <c r="AD1009" s="65" t="s">
        <v>97</v>
      </c>
      <c r="AE1009" s="56" t="s">
        <v>119</v>
      </c>
      <c r="AF1009" s="61"/>
      <c r="AG1009" s="61"/>
      <c r="AH1009" s="67"/>
      <c r="AI1009" s="68"/>
      <c r="AJ1009" s="69">
        <f t="shared" si="1"/>
        <v>8</v>
      </c>
      <c r="AK1009" s="70"/>
      <c r="AL1009" s="71"/>
      <c r="AM1009" s="71"/>
      <c r="AN1009" s="70"/>
      <c r="AO1009" s="70"/>
      <c r="AP1009" s="74">
        <f ca="1"/>
        <v>219</v>
      </c>
    </row>
    <row r="1010" spans="1:42" ht="14.4">
      <c r="A1010" s="55" t="s">
        <v>5480</v>
      </c>
      <c r="B1010" s="56" t="s">
        <v>89</v>
      </c>
      <c r="C1010" s="57">
        <v>43745</v>
      </c>
      <c r="D1010" s="56" t="s">
        <v>131</v>
      </c>
      <c r="E1010" s="56" t="s">
        <v>297</v>
      </c>
      <c r="F1010" s="58" t="s">
        <v>106</v>
      </c>
      <c r="G1010" s="58" t="s">
        <v>107</v>
      </c>
      <c r="H1010" s="56" t="s">
        <v>140</v>
      </c>
      <c r="I1010" s="59"/>
      <c r="J1010" s="59">
        <f t="shared" si="231"/>
        <v>43775</v>
      </c>
      <c r="K1010" s="56" t="s">
        <v>18</v>
      </c>
      <c r="L1010" s="56" t="s">
        <v>18</v>
      </c>
      <c r="M1010" s="60" t="s">
        <v>2636</v>
      </c>
      <c r="N1010" s="56" t="s">
        <v>5481</v>
      </c>
      <c r="O1010" s="56" t="s">
        <v>172</v>
      </c>
      <c r="P1010" s="56" t="s">
        <v>5482</v>
      </c>
      <c r="Q1010" s="56" t="s">
        <v>117</v>
      </c>
      <c r="R1010" s="59"/>
      <c r="S1010" s="56" t="s">
        <v>108</v>
      </c>
      <c r="T1010" s="56" t="s">
        <v>108</v>
      </c>
      <c r="U1010" s="57"/>
      <c r="V1010" s="62" t="s">
        <v>122</v>
      </c>
      <c r="W1010" s="76" t="s">
        <v>122</v>
      </c>
      <c r="X1010" s="59"/>
      <c r="Y1010" s="56" t="s">
        <v>108</v>
      </c>
      <c r="Z1010" s="56" t="s">
        <v>121</v>
      </c>
      <c r="AA1010" s="57">
        <v>43753</v>
      </c>
      <c r="AB1010" s="63" t="s">
        <v>389</v>
      </c>
      <c r="AC1010" s="64" t="s">
        <v>5483</v>
      </c>
      <c r="AD1010" s="65" t="s">
        <v>97</v>
      </c>
      <c r="AE1010" s="56"/>
      <c r="AF1010" s="61"/>
      <c r="AG1010" s="61"/>
      <c r="AH1010" s="67"/>
      <c r="AI1010" s="68"/>
      <c r="AJ1010" s="69">
        <f t="shared" si="1"/>
        <v>8</v>
      </c>
      <c r="AK1010" s="70"/>
      <c r="AL1010" s="71"/>
      <c r="AM1010" s="71"/>
      <c r="AN1010" s="70"/>
      <c r="AO1010" s="70"/>
      <c r="AP1010" s="74">
        <f ca="1"/>
        <v>214</v>
      </c>
    </row>
    <row r="1011" spans="1:42" ht="26.5">
      <c r="A1011" s="55" t="s">
        <v>5484</v>
      </c>
      <c r="B1011" s="56" t="s">
        <v>89</v>
      </c>
      <c r="C1011" s="57">
        <v>43691</v>
      </c>
      <c r="D1011" s="56" t="s">
        <v>131</v>
      </c>
      <c r="E1011" s="56" t="s">
        <v>105</v>
      </c>
      <c r="F1011" s="58" t="s">
        <v>106</v>
      </c>
      <c r="G1011" s="58" t="s">
        <v>107</v>
      </c>
      <c r="H1011" s="56" t="s">
        <v>105</v>
      </c>
      <c r="I1011" s="57"/>
      <c r="J1011" s="57">
        <f t="shared" si="231"/>
        <v>43721</v>
      </c>
      <c r="K1011" s="56" t="s">
        <v>18</v>
      </c>
      <c r="L1011" s="56" t="s">
        <v>108</v>
      </c>
      <c r="M1011" s="60" t="s">
        <v>1457</v>
      </c>
      <c r="N1011" s="56" t="s">
        <v>5485</v>
      </c>
      <c r="O1011" s="56" t="s">
        <v>172</v>
      </c>
      <c r="P1011" s="56" t="s">
        <v>5486</v>
      </c>
      <c r="Q1011" s="56" t="s">
        <v>117</v>
      </c>
      <c r="R1011" s="57"/>
      <c r="S1011" s="56" t="s">
        <v>108</v>
      </c>
      <c r="T1011" s="56" t="s">
        <v>108</v>
      </c>
      <c r="U1011" s="57"/>
      <c r="V1011" s="62" t="s">
        <v>122</v>
      </c>
      <c r="W1011" s="76" t="s">
        <v>122</v>
      </c>
      <c r="X1011" s="57"/>
      <c r="Y1011" s="56" t="s">
        <v>108</v>
      </c>
      <c r="Z1011" s="56" t="s">
        <v>121</v>
      </c>
      <c r="AA1011" s="57">
        <v>43692</v>
      </c>
      <c r="AB1011" s="63" t="s">
        <v>124</v>
      </c>
      <c r="AC1011" s="60" t="s">
        <v>5487</v>
      </c>
      <c r="AD1011" s="65" t="s">
        <v>97</v>
      </c>
      <c r="AE1011" s="56" t="s">
        <v>119</v>
      </c>
      <c r="AF1011" s="61"/>
      <c r="AG1011" s="61"/>
      <c r="AH1011" s="67"/>
      <c r="AI1011" s="68"/>
      <c r="AJ1011" s="69">
        <f t="shared" si="1"/>
        <v>1</v>
      </c>
      <c r="AK1011" s="70" t="str">
        <f t="shared" ref="AK1011:AK1013" si="242">IF(R1011="","",SUM(R1011+30))</f>
        <v/>
      </c>
      <c r="AL1011" s="71" t="s">
        <v>17409</v>
      </c>
      <c r="AM1011" s="71"/>
      <c r="AN1011" s="70">
        <f t="shared" ref="AN1011:AN1013" si="243">IF(C1011="","",SUM(C1011+10))</f>
        <v>43701</v>
      </c>
      <c r="AO1011" s="70"/>
      <c r="AP1011" s="74">
        <f ca="1"/>
        <v>268</v>
      </c>
    </row>
    <row r="1012" spans="1:42" ht="14.4">
      <c r="A1012" s="55" t="s">
        <v>5546</v>
      </c>
      <c r="B1012" s="56" t="s">
        <v>89</v>
      </c>
      <c r="C1012" s="57">
        <v>43692</v>
      </c>
      <c r="D1012" s="56" t="s">
        <v>131</v>
      </c>
      <c r="E1012" s="56" t="s">
        <v>105</v>
      </c>
      <c r="F1012" s="58" t="s">
        <v>106</v>
      </c>
      <c r="G1012" s="58" t="s">
        <v>107</v>
      </c>
      <c r="H1012" s="56" t="s">
        <v>105</v>
      </c>
      <c r="I1012" s="57"/>
      <c r="J1012" s="57">
        <f t="shared" si="231"/>
        <v>43722</v>
      </c>
      <c r="K1012" s="56" t="s">
        <v>18</v>
      </c>
      <c r="L1012" s="56" t="s">
        <v>108</v>
      </c>
      <c r="M1012" s="60" t="s">
        <v>1457</v>
      </c>
      <c r="N1012" s="56" t="s">
        <v>5547</v>
      </c>
      <c r="O1012" s="56" t="s">
        <v>172</v>
      </c>
      <c r="P1012" s="56" t="s">
        <v>5548</v>
      </c>
      <c r="Q1012" s="56" t="s">
        <v>117</v>
      </c>
      <c r="R1012" s="57"/>
      <c r="S1012" s="56" t="s">
        <v>108</v>
      </c>
      <c r="T1012" s="56" t="s">
        <v>108</v>
      </c>
      <c r="U1012" s="57"/>
      <c r="V1012" s="62" t="s">
        <v>122</v>
      </c>
      <c r="W1012" s="76" t="s">
        <v>122</v>
      </c>
      <c r="X1012" s="57"/>
      <c r="Y1012" s="56" t="s">
        <v>108</v>
      </c>
      <c r="Z1012" s="56" t="s">
        <v>121</v>
      </c>
      <c r="AA1012" s="57">
        <v>43699</v>
      </c>
      <c r="AB1012" s="63" t="s">
        <v>124</v>
      </c>
      <c r="AC1012" s="64" t="s">
        <v>5549</v>
      </c>
      <c r="AD1012" s="65" t="s">
        <v>97</v>
      </c>
      <c r="AE1012" s="56" t="s">
        <v>119</v>
      </c>
      <c r="AF1012" s="61"/>
      <c r="AG1012" s="61"/>
      <c r="AH1012" s="67"/>
      <c r="AI1012" s="68"/>
      <c r="AJ1012" s="69">
        <f t="shared" si="1"/>
        <v>7</v>
      </c>
      <c r="AK1012" s="70" t="str">
        <f t="shared" si="242"/>
        <v/>
      </c>
      <c r="AL1012" s="71" t="s">
        <v>17409</v>
      </c>
      <c r="AM1012" s="71"/>
      <c r="AN1012" s="70">
        <f t="shared" si="243"/>
        <v>43702</v>
      </c>
      <c r="AO1012" s="70"/>
      <c r="AP1012" s="74">
        <f ca="1"/>
        <v>267</v>
      </c>
    </row>
    <row r="1013" spans="1:42" ht="14.4">
      <c r="A1013" s="55" t="s">
        <v>5550</v>
      </c>
      <c r="B1013" s="56" t="s">
        <v>89</v>
      </c>
      <c r="C1013" s="57">
        <v>43703</v>
      </c>
      <c r="D1013" s="56" t="s">
        <v>90</v>
      </c>
      <c r="E1013" s="56" t="s">
        <v>105</v>
      </c>
      <c r="F1013" s="58" t="s">
        <v>106</v>
      </c>
      <c r="G1013" s="58" t="s">
        <v>107</v>
      </c>
      <c r="H1013" s="56" t="s">
        <v>105</v>
      </c>
      <c r="I1013" s="57"/>
      <c r="J1013" s="57">
        <f t="shared" si="231"/>
        <v>43733</v>
      </c>
      <c r="K1013" s="56" t="s">
        <v>18</v>
      </c>
      <c r="L1013" s="56" t="s">
        <v>108</v>
      </c>
      <c r="M1013" s="60" t="s">
        <v>1457</v>
      </c>
      <c r="N1013" s="56" t="s">
        <v>5551</v>
      </c>
      <c r="O1013" s="56" t="s">
        <v>172</v>
      </c>
      <c r="P1013" s="56" t="s">
        <v>5552</v>
      </c>
      <c r="Q1013" s="56" t="s">
        <v>117</v>
      </c>
      <c r="R1013" s="57"/>
      <c r="S1013" s="56" t="s">
        <v>108</v>
      </c>
      <c r="T1013" s="56" t="s">
        <v>108</v>
      </c>
      <c r="U1013" s="57"/>
      <c r="V1013" s="62" t="s">
        <v>122</v>
      </c>
      <c r="W1013" s="76" t="s">
        <v>122</v>
      </c>
      <c r="X1013" s="57"/>
      <c r="Y1013" s="56" t="s">
        <v>108</v>
      </c>
      <c r="Z1013" s="56" t="s">
        <v>121</v>
      </c>
      <c r="AA1013" s="57">
        <v>43719</v>
      </c>
      <c r="AB1013" s="63" t="s">
        <v>124</v>
      </c>
      <c r="AC1013" s="64" t="s">
        <v>5553</v>
      </c>
      <c r="AD1013" s="65" t="s">
        <v>97</v>
      </c>
      <c r="AE1013" s="56" t="s">
        <v>119</v>
      </c>
      <c r="AF1013" s="61"/>
      <c r="AG1013" s="61"/>
      <c r="AH1013" s="67"/>
      <c r="AI1013" s="68"/>
      <c r="AJ1013" s="69">
        <f t="shared" si="1"/>
        <v>16</v>
      </c>
      <c r="AK1013" s="70" t="str">
        <f t="shared" si="242"/>
        <v/>
      </c>
      <c r="AL1013" s="71" t="s">
        <v>17409</v>
      </c>
      <c r="AM1013" s="71"/>
      <c r="AN1013" s="70">
        <f t="shared" si="243"/>
        <v>43713</v>
      </c>
      <c r="AO1013" s="70"/>
      <c r="AP1013" s="74">
        <f ca="1"/>
        <v>256</v>
      </c>
    </row>
    <row r="1014" spans="1:42" ht="14.4">
      <c r="A1014" s="55" t="s">
        <v>5554</v>
      </c>
      <c r="B1014" s="56" t="s">
        <v>89</v>
      </c>
      <c r="C1014" s="57">
        <v>43739</v>
      </c>
      <c r="D1014" s="56" t="s">
        <v>131</v>
      </c>
      <c r="E1014" s="56" t="s">
        <v>105</v>
      </c>
      <c r="F1014" s="58" t="s">
        <v>106</v>
      </c>
      <c r="G1014" s="58" t="s">
        <v>107</v>
      </c>
      <c r="H1014" s="56" t="s">
        <v>105</v>
      </c>
      <c r="I1014" s="59"/>
      <c r="J1014" s="59">
        <f t="shared" si="231"/>
        <v>43769</v>
      </c>
      <c r="K1014" s="56" t="s">
        <v>18</v>
      </c>
      <c r="L1014" s="56" t="s">
        <v>108</v>
      </c>
      <c r="M1014" s="60" t="s">
        <v>1457</v>
      </c>
      <c r="N1014" s="56" t="s">
        <v>5555</v>
      </c>
      <c r="O1014" s="56" t="s">
        <v>172</v>
      </c>
      <c r="P1014" s="56" t="s">
        <v>5556</v>
      </c>
      <c r="Q1014" s="56" t="s">
        <v>117</v>
      </c>
      <c r="R1014" s="59"/>
      <c r="S1014" s="56" t="s">
        <v>108</v>
      </c>
      <c r="T1014" s="56" t="s">
        <v>108</v>
      </c>
      <c r="U1014" s="57"/>
      <c r="V1014" s="62" t="s">
        <v>122</v>
      </c>
      <c r="W1014" s="76" t="s">
        <v>122</v>
      </c>
      <c r="X1014" s="59"/>
      <c r="Y1014" s="56" t="s">
        <v>108</v>
      </c>
      <c r="Z1014" s="56" t="s">
        <v>121</v>
      </c>
      <c r="AA1014" s="57">
        <v>43754</v>
      </c>
      <c r="AB1014" s="63" t="s">
        <v>389</v>
      </c>
      <c r="AC1014" s="64" t="s">
        <v>1826</v>
      </c>
      <c r="AD1014" s="65" t="s">
        <v>97</v>
      </c>
      <c r="AE1014" s="56" t="s">
        <v>119</v>
      </c>
      <c r="AF1014" s="61"/>
      <c r="AG1014" s="61"/>
      <c r="AH1014" s="67"/>
      <c r="AI1014" s="68"/>
      <c r="AJ1014" s="69">
        <f t="shared" si="1"/>
        <v>15</v>
      </c>
      <c r="AK1014" s="70"/>
      <c r="AL1014" s="71"/>
      <c r="AM1014" s="71"/>
      <c r="AN1014" s="70"/>
      <c r="AO1014" s="70"/>
      <c r="AP1014" s="74">
        <f ca="1"/>
        <v>220</v>
      </c>
    </row>
    <row r="1015" spans="1:42" ht="14.4">
      <c r="A1015" s="55" t="s">
        <v>5557</v>
      </c>
      <c r="B1015" s="56" t="s">
        <v>89</v>
      </c>
      <c r="C1015" s="57">
        <v>43749</v>
      </c>
      <c r="D1015" s="56" t="s">
        <v>131</v>
      </c>
      <c r="E1015" s="56" t="s">
        <v>105</v>
      </c>
      <c r="F1015" s="58" t="s">
        <v>106</v>
      </c>
      <c r="G1015" s="58" t="s">
        <v>107</v>
      </c>
      <c r="H1015" s="56" t="s">
        <v>105</v>
      </c>
      <c r="I1015" s="59"/>
      <c r="J1015" s="59">
        <f t="shared" si="231"/>
        <v>43779</v>
      </c>
      <c r="K1015" s="56" t="s">
        <v>18</v>
      </c>
      <c r="L1015" s="56" t="s">
        <v>108</v>
      </c>
      <c r="M1015" s="60" t="s">
        <v>1457</v>
      </c>
      <c r="N1015" s="56" t="s">
        <v>5558</v>
      </c>
      <c r="O1015" s="56" t="s">
        <v>172</v>
      </c>
      <c r="P1015" s="56" t="s">
        <v>5559</v>
      </c>
      <c r="Q1015" s="56" t="s">
        <v>117</v>
      </c>
      <c r="R1015" s="59"/>
      <c r="S1015" s="56" t="s">
        <v>108</v>
      </c>
      <c r="T1015" s="56" t="s">
        <v>108</v>
      </c>
      <c r="U1015" s="57"/>
      <c r="V1015" s="62" t="s">
        <v>122</v>
      </c>
      <c r="W1015" s="76" t="s">
        <v>122</v>
      </c>
      <c r="X1015" s="59"/>
      <c r="Y1015" s="56" t="s">
        <v>108</v>
      </c>
      <c r="Z1015" s="56" t="s">
        <v>121</v>
      </c>
      <c r="AA1015" s="57">
        <v>43756</v>
      </c>
      <c r="AB1015" s="63" t="s">
        <v>389</v>
      </c>
      <c r="AC1015" s="64" t="s">
        <v>5560</v>
      </c>
      <c r="AD1015" s="65" t="s">
        <v>97</v>
      </c>
      <c r="AE1015" s="56" t="s">
        <v>119</v>
      </c>
      <c r="AF1015" s="61"/>
      <c r="AG1015" s="61"/>
      <c r="AH1015" s="67"/>
      <c r="AI1015" s="68"/>
      <c r="AJ1015" s="69">
        <f t="shared" si="1"/>
        <v>7</v>
      </c>
      <c r="AK1015" s="70"/>
      <c r="AL1015" s="71"/>
      <c r="AM1015" s="71"/>
      <c r="AN1015" s="70"/>
      <c r="AO1015" s="70"/>
      <c r="AP1015" s="74">
        <f ca="1"/>
        <v>210</v>
      </c>
    </row>
    <row r="1016" spans="1:42" ht="14.4">
      <c r="A1016" s="55" t="s">
        <v>5561</v>
      </c>
      <c r="B1016" s="56" t="s">
        <v>89</v>
      </c>
      <c r="C1016" s="57">
        <v>43689</v>
      </c>
      <c r="D1016" s="56" t="s">
        <v>90</v>
      </c>
      <c r="E1016" s="56" t="s">
        <v>105</v>
      </c>
      <c r="F1016" s="58" t="s">
        <v>106</v>
      </c>
      <c r="G1016" s="58" t="s">
        <v>107</v>
      </c>
      <c r="H1016" s="56" t="s">
        <v>105</v>
      </c>
      <c r="I1016" s="57"/>
      <c r="J1016" s="57">
        <f t="shared" si="231"/>
        <v>43719</v>
      </c>
      <c r="K1016" s="56" t="s">
        <v>18</v>
      </c>
      <c r="L1016" s="56" t="s">
        <v>108</v>
      </c>
      <c r="M1016" s="60" t="s">
        <v>171</v>
      </c>
      <c r="N1016" s="56" t="s">
        <v>5562</v>
      </c>
      <c r="O1016" s="56" t="s">
        <v>172</v>
      </c>
      <c r="P1016" s="56" t="s">
        <v>5563</v>
      </c>
      <c r="Q1016" s="56" t="s">
        <v>117</v>
      </c>
      <c r="R1016" s="57"/>
      <c r="S1016" s="56" t="s">
        <v>108</v>
      </c>
      <c r="T1016" s="56" t="s">
        <v>108</v>
      </c>
      <c r="U1016" s="57"/>
      <c r="V1016" s="62" t="s">
        <v>122</v>
      </c>
      <c r="W1016" s="76" t="s">
        <v>122</v>
      </c>
      <c r="X1016" s="57"/>
      <c r="Y1016" s="56" t="s">
        <v>108</v>
      </c>
      <c r="Z1016" s="56" t="s">
        <v>121</v>
      </c>
      <c r="AA1016" s="57">
        <v>43692</v>
      </c>
      <c r="AB1016" s="63" t="s">
        <v>124</v>
      </c>
      <c r="AC1016" s="64" t="s">
        <v>5564</v>
      </c>
      <c r="AD1016" s="65" t="s">
        <v>97</v>
      </c>
      <c r="AE1016" s="56" t="s">
        <v>119</v>
      </c>
      <c r="AF1016" s="61"/>
      <c r="AG1016" s="61"/>
      <c r="AH1016" s="67"/>
      <c r="AI1016" s="68"/>
      <c r="AJ1016" s="69">
        <f t="shared" si="1"/>
        <v>3</v>
      </c>
      <c r="AK1016" s="70" t="str">
        <f t="shared" ref="AK1016:AK1017" si="244">IF(R1016="","",SUM(R1016+30))</f>
        <v/>
      </c>
      <c r="AL1016" s="71" t="s">
        <v>17409</v>
      </c>
      <c r="AM1016" s="71"/>
      <c r="AN1016" s="70">
        <f t="shared" ref="AN1016:AN1017" si="245">IF(C1016="","",SUM(C1016+10))</f>
        <v>43699</v>
      </c>
      <c r="AO1016" s="70"/>
      <c r="AP1016" s="74">
        <f ca="1"/>
        <v>270</v>
      </c>
    </row>
    <row r="1017" spans="1:42" ht="14.4">
      <c r="A1017" s="55" t="s">
        <v>5569</v>
      </c>
      <c r="B1017" s="56" t="s">
        <v>89</v>
      </c>
      <c r="C1017" s="57">
        <v>43704</v>
      </c>
      <c r="D1017" s="56" t="s">
        <v>90</v>
      </c>
      <c r="E1017" s="56" t="s">
        <v>105</v>
      </c>
      <c r="F1017" s="58" t="s">
        <v>106</v>
      </c>
      <c r="G1017" s="58" t="s">
        <v>107</v>
      </c>
      <c r="H1017" s="56" t="s">
        <v>105</v>
      </c>
      <c r="I1017" s="59"/>
      <c r="J1017" s="59"/>
      <c r="K1017" s="56" t="s">
        <v>18</v>
      </c>
      <c r="L1017" s="56" t="s">
        <v>108</v>
      </c>
      <c r="M1017" s="60" t="s">
        <v>171</v>
      </c>
      <c r="N1017" s="56" t="s">
        <v>5571</v>
      </c>
      <c r="O1017" s="56" t="s">
        <v>172</v>
      </c>
      <c r="P1017" s="56" t="s">
        <v>5573</v>
      </c>
      <c r="Q1017" s="56" t="s">
        <v>117</v>
      </c>
      <c r="R1017" s="57"/>
      <c r="S1017" s="56" t="s">
        <v>108</v>
      </c>
      <c r="T1017" s="56" t="s">
        <v>108</v>
      </c>
      <c r="U1017" s="59"/>
      <c r="V1017" s="62" t="s">
        <v>122</v>
      </c>
      <c r="W1017" s="76" t="s">
        <v>122</v>
      </c>
      <c r="X1017" s="59"/>
      <c r="Y1017" s="56" t="s">
        <v>108</v>
      </c>
      <c r="Z1017" s="56" t="s">
        <v>121</v>
      </c>
      <c r="AA1017" s="57">
        <v>43720</v>
      </c>
      <c r="AB1017" s="63" t="s">
        <v>124</v>
      </c>
      <c r="AC1017" s="64" t="s">
        <v>5575</v>
      </c>
      <c r="AD1017" s="65" t="s">
        <v>97</v>
      </c>
      <c r="AE1017" s="56" t="s">
        <v>119</v>
      </c>
      <c r="AF1017" s="61"/>
      <c r="AG1017" s="61"/>
      <c r="AH1017" s="67"/>
      <c r="AI1017" s="68"/>
      <c r="AJ1017" s="69">
        <f t="shared" si="1"/>
        <v>16</v>
      </c>
      <c r="AK1017" s="70" t="str">
        <f t="shared" si="244"/>
        <v/>
      </c>
      <c r="AL1017" s="71" t="s">
        <v>17409</v>
      </c>
      <c r="AM1017" s="71"/>
      <c r="AN1017" s="70">
        <f t="shared" si="245"/>
        <v>43714</v>
      </c>
      <c r="AO1017" s="70"/>
      <c r="AP1017" s="74">
        <f ca="1"/>
        <v>255</v>
      </c>
    </row>
    <row r="1018" spans="1:42" ht="26.5">
      <c r="A1018" s="55" t="s">
        <v>5579</v>
      </c>
      <c r="B1018" s="56" t="s">
        <v>89</v>
      </c>
      <c r="C1018" s="57">
        <v>43741</v>
      </c>
      <c r="D1018" s="56" t="s">
        <v>90</v>
      </c>
      <c r="E1018" s="56" t="s">
        <v>105</v>
      </c>
      <c r="F1018" s="58" t="s">
        <v>106</v>
      </c>
      <c r="G1018" s="58" t="s">
        <v>107</v>
      </c>
      <c r="H1018" s="56" t="s">
        <v>105</v>
      </c>
      <c r="I1018" s="59"/>
      <c r="J1018" s="59">
        <f t="shared" ref="J1018:J1037" si="246">IF(C1018="","",SUM(C1018+30))</f>
        <v>43771</v>
      </c>
      <c r="K1018" s="56" t="s">
        <v>18</v>
      </c>
      <c r="L1018" s="56" t="s">
        <v>108</v>
      </c>
      <c r="M1018" s="60" t="s">
        <v>1485</v>
      </c>
      <c r="N1018" s="56" t="s">
        <v>5581</v>
      </c>
      <c r="O1018" s="56" t="s">
        <v>172</v>
      </c>
      <c r="P1018" s="56" t="s">
        <v>5582</v>
      </c>
      <c r="Q1018" s="56" t="s">
        <v>117</v>
      </c>
      <c r="R1018" s="59"/>
      <c r="S1018" s="56" t="s">
        <v>108</v>
      </c>
      <c r="T1018" s="56" t="s">
        <v>108</v>
      </c>
      <c r="U1018" s="57"/>
      <c r="V1018" s="62" t="s">
        <v>122</v>
      </c>
      <c r="W1018" s="76" t="s">
        <v>122</v>
      </c>
      <c r="X1018" s="59"/>
      <c r="Y1018" s="56" t="s">
        <v>108</v>
      </c>
      <c r="Z1018" s="56" t="s">
        <v>121</v>
      </c>
      <c r="AA1018" s="57">
        <v>43756</v>
      </c>
      <c r="AB1018" s="63" t="s">
        <v>389</v>
      </c>
      <c r="AC1018" s="60" t="s">
        <v>5583</v>
      </c>
      <c r="AD1018" s="65" t="s">
        <v>97</v>
      </c>
      <c r="AE1018" s="56" t="s">
        <v>90</v>
      </c>
      <c r="AF1018" s="61"/>
      <c r="AG1018" s="61"/>
      <c r="AH1018" s="67"/>
      <c r="AI1018" s="68"/>
      <c r="AJ1018" s="69">
        <f t="shared" si="1"/>
        <v>15</v>
      </c>
      <c r="AK1018" s="70"/>
      <c r="AL1018" s="71"/>
      <c r="AM1018" s="71"/>
      <c r="AN1018" s="70"/>
      <c r="AO1018" s="70"/>
      <c r="AP1018" s="74">
        <f ca="1"/>
        <v>218</v>
      </c>
    </row>
    <row r="1019" spans="1:42" ht="26.5">
      <c r="A1019" s="55" t="s">
        <v>5584</v>
      </c>
      <c r="B1019" s="56" t="s">
        <v>89</v>
      </c>
      <c r="C1019" s="57">
        <v>43745</v>
      </c>
      <c r="D1019" s="56" t="s">
        <v>90</v>
      </c>
      <c r="E1019" s="56" t="s">
        <v>105</v>
      </c>
      <c r="F1019" s="58" t="s">
        <v>106</v>
      </c>
      <c r="G1019" s="58" t="s">
        <v>107</v>
      </c>
      <c r="H1019" s="56" t="s">
        <v>105</v>
      </c>
      <c r="I1019" s="59"/>
      <c r="J1019" s="59">
        <f t="shared" si="246"/>
        <v>43775</v>
      </c>
      <c r="K1019" s="56" t="s">
        <v>18</v>
      </c>
      <c r="L1019" s="56" t="s">
        <v>108</v>
      </c>
      <c r="M1019" s="60" t="s">
        <v>1485</v>
      </c>
      <c r="N1019" s="65" t="s">
        <v>5585</v>
      </c>
      <c r="O1019" s="56" t="s">
        <v>172</v>
      </c>
      <c r="P1019" s="56" t="s">
        <v>5586</v>
      </c>
      <c r="Q1019" s="56" t="s">
        <v>117</v>
      </c>
      <c r="R1019" s="59"/>
      <c r="S1019" s="56" t="s">
        <v>108</v>
      </c>
      <c r="T1019" s="56" t="s">
        <v>108</v>
      </c>
      <c r="U1019" s="57"/>
      <c r="V1019" s="62" t="s">
        <v>122</v>
      </c>
      <c r="W1019" s="76" t="s">
        <v>122</v>
      </c>
      <c r="X1019" s="59"/>
      <c r="Y1019" s="56" t="s">
        <v>108</v>
      </c>
      <c r="Z1019" s="56" t="s">
        <v>121</v>
      </c>
      <c r="AA1019" s="57">
        <v>43754</v>
      </c>
      <c r="AB1019" s="63" t="s">
        <v>389</v>
      </c>
      <c r="AC1019" s="64" t="s">
        <v>5587</v>
      </c>
      <c r="AD1019" s="65" t="s">
        <v>97</v>
      </c>
      <c r="AE1019" s="56" t="s">
        <v>119</v>
      </c>
      <c r="AF1019" s="61"/>
      <c r="AG1019" s="61"/>
      <c r="AH1019" s="67"/>
      <c r="AI1019" s="68"/>
      <c r="AJ1019" s="69">
        <f t="shared" si="1"/>
        <v>9</v>
      </c>
      <c r="AK1019" s="70"/>
      <c r="AL1019" s="71"/>
      <c r="AM1019" s="71"/>
      <c r="AN1019" s="70"/>
      <c r="AO1019" s="70"/>
      <c r="AP1019" s="74">
        <f ca="1"/>
        <v>214</v>
      </c>
    </row>
    <row r="1020" spans="1:42" ht="14.4">
      <c r="A1020" s="55" t="s">
        <v>5588</v>
      </c>
      <c r="B1020" s="56" t="s">
        <v>89</v>
      </c>
      <c r="C1020" s="57">
        <v>43573</v>
      </c>
      <c r="D1020" s="56" t="s">
        <v>90</v>
      </c>
      <c r="E1020" s="56" t="s">
        <v>327</v>
      </c>
      <c r="F1020" s="58" t="s">
        <v>92</v>
      </c>
      <c r="G1020" s="58" t="s">
        <v>328</v>
      </c>
      <c r="H1020" s="56" t="s">
        <v>327</v>
      </c>
      <c r="I1020" s="57"/>
      <c r="J1020" s="57">
        <f t="shared" si="246"/>
        <v>43603</v>
      </c>
      <c r="K1020" s="56" t="s">
        <v>18</v>
      </c>
      <c r="L1020" s="56" t="s">
        <v>18</v>
      </c>
      <c r="M1020" s="60" t="s">
        <v>5589</v>
      </c>
      <c r="N1020" s="56" t="s">
        <v>5589</v>
      </c>
      <c r="O1020" s="56" t="s">
        <v>271</v>
      </c>
      <c r="P1020" s="56">
        <v>2119011</v>
      </c>
      <c r="Q1020" s="56" t="s">
        <v>96</v>
      </c>
      <c r="R1020" s="57"/>
      <c r="S1020" s="56" t="s">
        <v>18</v>
      </c>
      <c r="T1020" s="56"/>
      <c r="U1020" s="57"/>
      <c r="V1020" s="62"/>
      <c r="W1020" s="62"/>
      <c r="X1020" s="57"/>
      <c r="Y1020" s="56"/>
      <c r="Z1020" s="56" t="s">
        <v>121</v>
      </c>
      <c r="AA1020" s="57">
        <v>43573</v>
      </c>
      <c r="AB1020" s="63"/>
      <c r="AC1020" s="64" t="s">
        <v>2513</v>
      </c>
      <c r="AD1020" s="65" t="s">
        <v>97</v>
      </c>
      <c r="AE1020" s="56"/>
      <c r="AF1020" s="61"/>
      <c r="AG1020" s="61"/>
      <c r="AH1020" s="67"/>
      <c r="AI1020" s="68"/>
      <c r="AJ1020" s="69">
        <f t="shared" si="1"/>
        <v>0</v>
      </c>
      <c r="AK1020" s="70" t="str">
        <f t="shared" ref="AK1020:AK1026" si="247">IF(R1020="","",SUM(R1020+30))</f>
        <v/>
      </c>
      <c r="AL1020" s="71" t="s">
        <v>17409</v>
      </c>
      <c r="AM1020" s="71"/>
      <c r="AN1020" s="70">
        <f t="shared" ref="AN1020:AN1026" si="248">IF(C1020="","",SUM(C1020+10))</f>
        <v>43583</v>
      </c>
      <c r="AO1020" s="70"/>
      <c r="AP1020" s="74">
        <f ca="1"/>
        <v>386</v>
      </c>
    </row>
    <row r="1021" spans="1:42" ht="14.4">
      <c r="A1021" s="55" t="s">
        <v>5590</v>
      </c>
      <c r="B1021" s="56" t="s">
        <v>89</v>
      </c>
      <c r="C1021" s="57">
        <v>43712</v>
      </c>
      <c r="D1021" s="56" t="s">
        <v>90</v>
      </c>
      <c r="E1021" s="56" t="s">
        <v>12</v>
      </c>
      <c r="F1021" s="58" t="s">
        <v>106</v>
      </c>
      <c r="G1021" s="58" t="s">
        <v>107</v>
      </c>
      <c r="H1021" s="56" t="s">
        <v>12</v>
      </c>
      <c r="I1021" s="59"/>
      <c r="J1021" s="59">
        <f t="shared" si="246"/>
        <v>43742</v>
      </c>
      <c r="K1021" s="56" t="s">
        <v>18</v>
      </c>
      <c r="L1021" s="56" t="s">
        <v>18</v>
      </c>
      <c r="M1021" s="60" t="s">
        <v>5591</v>
      </c>
      <c r="N1021" s="56" t="s">
        <v>5592</v>
      </c>
      <c r="O1021" s="56" t="s">
        <v>29</v>
      </c>
      <c r="P1021" s="56" t="s">
        <v>5593</v>
      </c>
      <c r="Q1021" s="56" t="s">
        <v>17</v>
      </c>
      <c r="R1021" s="57"/>
      <c r="S1021" s="56"/>
      <c r="T1021" s="56"/>
      <c r="U1021" s="59"/>
      <c r="V1021" s="77"/>
      <c r="W1021" s="77"/>
      <c r="X1021" s="59"/>
      <c r="Y1021" s="56" t="s">
        <v>292</v>
      </c>
      <c r="Z1021" s="56" t="s">
        <v>123</v>
      </c>
      <c r="AA1021" s="57">
        <v>43724</v>
      </c>
      <c r="AB1021" s="75"/>
      <c r="AC1021" s="64"/>
      <c r="AD1021" s="56" t="s">
        <v>294</v>
      </c>
      <c r="AE1021" s="56" t="s">
        <v>90</v>
      </c>
      <c r="AF1021" s="61"/>
      <c r="AG1021" s="61"/>
      <c r="AH1021" s="67"/>
      <c r="AI1021" s="68"/>
      <c r="AJ1021" s="69">
        <f t="shared" si="1"/>
        <v>12</v>
      </c>
      <c r="AK1021" s="70" t="str">
        <f t="shared" si="247"/>
        <v/>
      </c>
      <c r="AL1021" s="71" t="s">
        <v>17409</v>
      </c>
      <c r="AM1021" s="71"/>
      <c r="AN1021" s="70">
        <f t="shared" si="248"/>
        <v>43722</v>
      </c>
      <c r="AO1021" s="70"/>
      <c r="AP1021" s="74">
        <f ca="1"/>
        <v>247</v>
      </c>
    </row>
    <row r="1022" spans="1:42" ht="14.4">
      <c r="A1022" s="55" t="s">
        <v>5594</v>
      </c>
      <c r="B1022" s="56" t="s">
        <v>89</v>
      </c>
      <c r="C1022" s="57">
        <v>43712</v>
      </c>
      <c r="D1022" s="56" t="s">
        <v>90</v>
      </c>
      <c r="E1022" s="56" t="s">
        <v>12</v>
      </c>
      <c r="F1022" s="58" t="s">
        <v>106</v>
      </c>
      <c r="G1022" s="58" t="s">
        <v>107</v>
      </c>
      <c r="H1022" s="56" t="s">
        <v>12</v>
      </c>
      <c r="I1022" s="57"/>
      <c r="J1022" s="57">
        <f t="shared" si="246"/>
        <v>43742</v>
      </c>
      <c r="K1022" s="56" t="s">
        <v>18</v>
      </c>
      <c r="L1022" s="56" t="s">
        <v>18</v>
      </c>
      <c r="M1022" s="60" t="s">
        <v>5591</v>
      </c>
      <c r="N1022" s="56" t="s">
        <v>5592</v>
      </c>
      <c r="O1022" s="56" t="s">
        <v>29</v>
      </c>
      <c r="P1022" s="56" t="s">
        <v>5595</v>
      </c>
      <c r="Q1022" s="56" t="s">
        <v>17</v>
      </c>
      <c r="R1022" s="57"/>
      <c r="S1022" s="56"/>
      <c r="T1022" s="56"/>
      <c r="U1022" s="57"/>
      <c r="V1022" s="62"/>
      <c r="W1022" s="62"/>
      <c r="X1022" s="57"/>
      <c r="Y1022" s="56" t="s">
        <v>292</v>
      </c>
      <c r="Z1022" s="56" t="s">
        <v>123</v>
      </c>
      <c r="AA1022" s="57">
        <v>43724</v>
      </c>
      <c r="AB1022" s="75"/>
      <c r="AC1022" s="64"/>
      <c r="AD1022" s="56" t="s">
        <v>294</v>
      </c>
      <c r="AE1022" s="56" t="s">
        <v>90</v>
      </c>
      <c r="AF1022" s="61"/>
      <c r="AG1022" s="61"/>
      <c r="AH1022" s="67"/>
      <c r="AI1022" s="68"/>
      <c r="AJ1022" s="69">
        <f t="shared" si="1"/>
        <v>12</v>
      </c>
      <c r="AK1022" s="70" t="str">
        <f t="shared" si="247"/>
        <v/>
      </c>
      <c r="AL1022" s="71" t="s">
        <v>17409</v>
      </c>
      <c r="AM1022" s="71"/>
      <c r="AN1022" s="70">
        <f t="shared" si="248"/>
        <v>43722</v>
      </c>
      <c r="AO1022" s="70"/>
      <c r="AP1022" s="74">
        <f ca="1"/>
        <v>247</v>
      </c>
    </row>
    <row r="1023" spans="1:42" ht="14.4">
      <c r="A1023" s="55" t="s">
        <v>5596</v>
      </c>
      <c r="B1023" s="56" t="s">
        <v>89</v>
      </c>
      <c r="C1023" s="57">
        <v>43567</v>
      </c>
      <c r="D1023" s="56" t="s">
        <v>90</v>
      </c>
      <c r="E1023" s="56" t="s">
        <v>327</v>
      </c>
      <c r="F1023" s="58" t="s">
        <v>92</v>
      </c>
      <c r="G1023" s="58" t="s">
        <v>328</v>
      </c>
      <c r="H1023" s="56" t="s">
        <v>327</v>
      </c>
      <c r="I1023" s="57"/>
      <c r="J1023" s="57">
        <f t="shared" si="246"/>
        <v>43597</v>
      </c>
      <c r="K1023" s="56" t="s">
        <v>18</v>
      </c>
      <c r="L1023" s="56" t="s">
        <v>18</v>
      </c>
      <c r="M1023" s="60" t="s">
        <v>5597</v>
      </c>
      <c r="N1023" s="56" t="s">
        <v>5598</v>
      </c>
      <c r="O1023" s="56" t="s">
        <v>436</v>
      </c>
      <c r="P1023" s="56">
        <v>193002</v>
      </c>
      <c r="Q1023" s="56" t="s">
        <v>96</v>
      </c>
      <c r="R1023" s="59"/>
      <c r="S1023" s="56" t="s">
        <v>18</v>
      </c>
      <c r="T1023" s="56"/>
      <c r="U1023" s="59"/>
      <c r="V1023" s="77"/>
      <c r="W1023" s="77"/>
      <c r="X1023" s="59"/>
      <c r="Y1023" s="61"/>
      <c r="Z1023" s="56" t="s">
        <v>121</v>
      </c>
      <c r="AA1023" s="57">
        <v>43567</v>
      </c>
      <c r="AB1023" s="75"/>
      <c r="AC1023" s="64" t="s">
        <v>437</v>
      </c>
      <c r="AD1023" s="65" t="s">
        <v>97</v>
      </c>
      <c r="AE1023" s="56"/>
      <c r="AF1023" s="61"/>
      <c r="AG1023" s="61"/>
      <c r="AH1023" s="67"/>
      <c r="AI1023" s="68"/>
      <c r="AJ1023" s="69">
        <f t="shared" si="1"/>
        <v>0</v>
      </c>
      <c r="AK1023" s="70" t="str">
        <f t="shared" si="247"/>
        <v/>
      </c>
      <c r="AL1023" s="71" t="s">
        <v>17409</v>
      </c>
      <c r="AM1023" s="71"/>
      <c r="AN1023" s="70">
        <f t="shared" si="248"/>
        <v>43577</v>
      </c>
      <c r="AO1023" s="70"/>
      <c r="AP1023" s="74">
        <f ca="1"/>
        <v>392</v>
      </c>
    </row>
    <row r="1024" spans="1:42" ht="14.4">
      <c r="A1024" s="55" t="s">
        <v>5599</v>
      </c>
      <c r="B1024" s="56" t="s">
        <v>89</v>
      </c>
      <c r="C1024" s="57">
        <v>43641</v>
      </c>
      <c r="D1024" s="56" t="s">
        <v>90</v>
      </c>
      <c r="E1024" s="56" t="s">
        <v>276</v>
      </c>
      <c r="F1024" s="58" t="s">
        <v>214</v>
      </c>
      <c r="G1024" s="58" t="s">
        <v>214</v>
      </c>
      <c r="H1024" s="56" t="s">
        <v>276</v>
      </c>
      <c r="I1024" s="57"/>
      <c r="J1024" s="57">
        <f t="shared" si="246"/>
        <v>43671</v>
      </c>
      <c r="K1024" s="56" t="s">
        <v>14</v>
      </c>
      <c r="L1024" s="56" t="s">
        <v>14</v>
      </c>
      <c r="M1024" s="60" t="s">
        <v>5601</v>
      </c>
      <c r="N1024" s="56" t="s">
        <v>5602</v>
      </c>
      <c r="O1024" s="56"/>
      <c r="P1024" s="56" t="s">
        <v>5603</v>
      </c>
      <c r="Q1024" s="56"/>
      <c r="R1024" s="57"/>
      <c r="S1024" s="56"/>
      <c r="T1024" s="56"/>
      <c r="U1024" s="57"/>
      <c r="V1024" s="62"/>
      <c r="W1024" s="62" t="s">
        <v>108</v>
      </c>
      <c r="X1024" s="57"/>
      <c r="Y1024" s="56"/>
      <c r="Z1024" s="56" t="s">
        <v>123</v>
      </c>
      <c r="AA1024" s="57">
        <v>43642</v>
      </c>
      <c r="AB1024" s="63"/>
      <c r="AC1024" s="64" t="s">
        <v>5604</v>
      </c>
      <c r="AD1024" s="56" t="s">
        <v>633</v>
      </c>
      <c r="AE1024" s="56"/>
      <c r="AF1024" s="61"/>
      <c r="AG1024" s="61"/>
      <c r="AH1024" s="67"/>
      <c r="AI1024" s="68"/>
      <c r="AJ1024" s="69">
        <f t="shared" si="1"/>
        <v>1</v>
      </c>
      <c r="AK1024" s="70" t="str">
        <f t="shared" si="247"/>
        <v/>
      </c>
      <c r="AL1024" s="71" t="s">
        <v>17409</v>
      </c>
      <c r="AM1024" s="71"/>
      <c r="AN1024" s="70">
        <f t="shared" si="248"/>
        <v>43651</v>
      </c>
      <c r="AO1024" s="70"/>
      <c r="AP1024" s="74">
        <f ca="1"/>
        <v>318</v>
      </c>
    </row>
    <row r="1025" spans="1:42" ht="14.4">
      <c r="A1025" s="55" t="s">
        <v>5607</v>
      </c>
      <c r="B1025" s="56" t="s">
        <v>89</v>
      </c>
      <c r="C1025" s="57">
        <v>43602</v>
      </c>
      <c r="D1025" s="56" t="s">
        <v>119</v>
      </c>
      <c r="E1025" s="56" t="s">
        <v>140</v>
      </c>
      <c r="F1025" s="58" t="s">
        <v>106</v>
      </c>
      <c r="G1025" s="58" t="s">
        <v>107</v>
      </c>
      <c r="H1025" s="56" t="s">
        <v>140</v>
      </c>
      <c r="I1025" s="57"/>
      <c r="J1025" s="57">
        <f t="shared" si="246"/>
        <v>43632</v>
      </c>
      <c r="K1025" s="56" t="s">
        <v>18</v>
      </c>
      <c r="L1025" s="56" t="s">
        <v>14</v>
      </c>
      <c r="M1025" s="60" t="s">
        <v>5608</v>
      </c>
      <c r="N1025" s="56" t="s">
        <v>5609</v>
      </c>
      <c r="O1025" s="56"/>
      <c r="P1025" s="56" t="s">
        <v>108</v>
      </c>
      <c r="Q1025" s="56"/>
      <c r="R1025" s="57"/>
      <c r="S1025" s="56" t="s">
        <v>108</v>
      </c>
      <c r="T1025" s="56" t="s">
        <v>108</v>
      </c>
      <c r="U1025" s="57"/>
      <c r="V1025" s="62"/>
      <c r="W1025" s="62" t="s">
        <v>108</v>
      </c>
      <c r="X1025" s="57"/>
      <c r="Y1025" s="56" t="s">
        <v>108</v>
      </c>
      <c r="Z1025" s="56" t="s">
        <v>123</v>
      </c>
      <c r="AA1025" s="57">
        <v>43602</v>
      </c>
      <c r="AB1025" s="63" t="s">
        <v>155</v>
      </c>
      <c r="AC1025" s="64" t="s">
        <v>5610</v>
      </c>
      <c r="AD1025" s="56" t="s">
        <v>633</v>
      </c>
      <c r="AE1025" s="56"/>
      <c r="AF1025" s="61"/>
      <c r="AG1025" s="61"/>
      <c r="AH1025" s="67"/>
      <c r="AI1025" s="68"/>
      <c r="AJ1025" s="69">
        <f t="shared" si="1"/>
        <v>0</v>
      </c>
      <c r="AK1025" s="70" t="str">
        <f t="shared" si="247"/>
        <v/>
      </c>
      <c r="AL1025" s="71" t="s">
        <v>17409</v>
      </c>
      <c r="AM1025" s="71"/>
      <c r="AN1025" s="70">
        <f t="shared" si="248"/>
        <v>43612</v>
      </c>
      <c r="AO1025" s="70"/>
      <c r="AP1025" s="74">
        <f ca="1"/>
        <v>357</v>
      </c>
    </row>
    <row r="1026" spans="1:42" ht="14.4">
      <c r="A1026" s="55" t="s">
        <v>5612</v>
      </c>
      <c r="B1026" s="56" t="s">
        <v>89</v>
      </c>
      <c r="C1026" s="57">
        <v>43474</v>
      </c>
      <c r="D1026" s="56" t="s">
        <v>131</v>
      </c>
      <c r="E1026" s="56" t="s">
        <v>112</v>
      </c>
      <c r="F1026" s="58" t="s">
        <v>106</v>
      </c>
      <c r="G1026" s="58" t="s">
        <v>113</v>
      </c>
      <c r="H1026" s="56" t="s">
        <v>112</v>
      </c>
      <c r="I1026" s="59"/>
      <c r="J1026" s="59">
        <f t="shared" si="246"/>
        <v>43504</v>
      </c>
      <c r="K1026" s="56" t="s">
        <v>18</v>
      </c>
      <c r="L1026" s="56" t="s">
        <v>18</v>
      </c>
      <c r="M1026" s="60" t="s">
        <v>5613</v>
      </c>
      <c r="N1026" s="56" t="s">
        <v>5614</v>
      </c>
      <c r="O1026" s="56" t="s">
        <v>29</v>
      </c>
      <c r="P1026" s="56" t="s">
        <v>5615</v>
      </c>
      <c r="Q1026" s="56" t="s">
        <v>116</v>
      </c>
      <c r="R1026" s="59"/>
      <c r="S1026" s="56" t="s">
        <v>18</v>
      </c>
      <c r="T1026" s="56" t="s">
        <v>14</v>
      </c>
      <c r="U1026" s="57">
        <v>43476</v>
      </c>
      <c r="V1026" s="62"/>
      <c r="W1026" s="62">
        <v>15</v>
      </c>
      <c r="X1026" s="57">
        <v>43493</v>
      </c>
      <c r="Y1026" s="56" t="s">
        <v>108</v>
      </c>
      <c r="Z1026" s="56" t="s">
        <v>121</v>
      </c>
      <c r="AA1026" s="57">
        <v>43493</v>
      </c>
      <c r="AB1026" s="63" t="s">
        <v>127</v>
      </c>
      <c r="AC1026" s="64" t="s">
        <v>5616</v>
      </c>
      <c r="AD1026" s="65" t="s">
        <v>97</v>
      </c>
      <c r="AE1026" s="65" t="s">
        <v>119</v>
      </c>
      <c r="AF1026" s="66"/>
      <c r="AG1026" s="66"/>
      <c r="AH1026" s="67"/>
      <c r="AI1026" s="68"/>
      <c r="AJ1026" s="69">
        <f t="shared" si="1"/>
        <v>19</v>
      </c>
      <c r="AK1026" s="70" t="str">
        <f t="shared" si="247"/>
        <v/>
      </c>
      <c r="AL1026" s="71" t="s">
        <v>17409</v>
      </c>
      <c r="AM1026" s="71"/>
      <c r="AN1026" s="70">
        <f t="shared" si="248"/>
        <v>43484</v>
      </c>
      <c r="AO1026" s="70"/>
      <c r="AP1026" s="74">
        <f ca="1"/>
        <v>485</v>
      </c>
    </row>
    <row r="1027" spans="1:42" ht="14.4">
      <c r="A1027" s="55" t="s">
        <v>5617</v>
      </c>
      <c r="B1027" s="56" t="s">
        <v>89</v>
      </c>
      <c r="C1027" s="57">
        <v>43819</v>
      </c>
      <c r="D1027" s="56" t="s">
        <v>90</v>
      </c>
      <c r="E1027" s="56" t="s">
        <v>276</v>
      </c>
      <c r="F1027" s="58" t="s">
        <v>214</v>
      </c>
      <c r="G1027" s="58" t="s">
        <v>214</v>
      </c>
      <c r="H1027" s="56" t="s">
        <v>276</v>
      </c>
      <c r="I1027" s="59"/>
      <c r="J1027" s="59">
        <f t="shared" si="246"/>
        <v>43849</v>
      </c>
      <c r="K1027" s="56" t="s">
        <v>18</v>
      </c>
      <c r="L1027" s="56" t="s">
        <v>14</v>
      </c>
      <c r="M1027" s="60" t="s">
        <v>5618</v>
      </c>
      <c r="N1027" s="56" t="s">
        <v>5619</v>
      </c>
      <c r="O1027" s="56" t="s">
        <v>172</v>
      </c>
      <c r="P1027" s="56"/>
      <c r="Q1027" s="56" t="s">
        <v>217</v>
      </c>
      <c r="R1027" s="59"/>
      <c r="S1027" s="56"/>
      <c r="T1027" s="56"/>
      <c r="U1027" s="57"/>
      <c r="V1027" s="77"/>
      <c r="W1027" s="77"/>
      <c r="X1027" s="59"/>
      <c r="Y1027" s="56" t="s">
        <v>108</v>
      </c>
      <c r="Z1027" s="56" t="s">
        <v>123</v>
      </c>
      <c r="AA1027" s="57">
        <v>43845</v>
      </c>
      <c r="AB1027" s="75"/>
      <c r="AC1027" s="64" t="s">
        <v>5620</v>
      </c>
      <c r="AD1027" s="56" t="s">
        <v>118</v>
      </c>
      <c r="AE1027" s="56" t="s">
        <v>119</v>
      </c>
      <c r="AF1027" s="61"/>
      <c r="AG1027" s="61"/>
      <c r="AH1027" s="67"/>
      <c r="AI1027" s="68"/>
      <c r="AJ1027" s="69">
        <f t="shared" si="1"/>
        <v>26</v>
      </c>
      <c r="AK1027" s="70"/>
      <c r="AL1027" s="71"/>
      <c r="AM1027" s="71"/>
      <c r="AN1027" s="70"/>
      <c r="AO1027" s="70"/>
      <c r="AP1027" s="74">
        <f ca="1"/>
        <v>140</v>
      </c>
    </row>
    <row r="1028" spans="1:42" ht="14.4">
      <c r="A1028" s="55" t="s">
        <v>5621</v>
      </c>
      <c r="B1028" s="56" t="s">
        <v>89</v>
      </c>
      <c r="C1028" s="57">
        <v>43777</v>
      </c>
      <c r="D1028" s="56" t="s">
        <v>90</v>
      </c>
      <c r="E1028" s="56" t="s">
        <v>196</v>
      </c>
      <c r="F1028" s="58" t="s">
        <v>106</v>
      </c>
      <c r="G1028" s="58" t="s">
        <v>113</v>
      </c>
      <c r="H1028" s="56" t="s">
        <v>112</v>
      </c>
      <c r="I1028" s="59"/>
      <c r="J1028" s="59">
        <f t="shared" si="246"/>
        <v>43807</v>
      </c>
      <c r="K1028" s="56" t="s">
        <v>18</v>
      </c>
      <c r="L1028" s="56" t="s">
        <v>18</v>
      </c>
      <c r="M1028" s="60" t="s">
        <v>5622</v>
      </c>
      <c r="N1028" s="56" t="s">
        <v>749</v>
      </c>
      <c r="O1028" s="56" t="s">
        <v>22</v>
      </c>
      <c r="P1028" s="56" t="s">
        <v>750</v>
      </c>
      <c r="Q1028" s="56" t="s">
        <v>116</v>
      </c>
      <c r="R1028" s="59"/>
      <c r="S1028" s="56" t="s">
        <v>108</v>
      </c>
      <c r="T1028" s="56" t="s">
        <v>108</v>
      </c>
      <c r="U1028" s="57">
        <v>43784</v>
      </c>
      <c r="V1028" s="77"/>
      <c r="W1028" s="62">
        <v>9</v>
      </c>
      <c r="X1028" s="57">
        <v>43808</v>
      </c>
      <c r="Y1028" s="56" t="s">
        <v>108</v>
      </c>
      <c r="Z1028" s="56" t="s">
        <v>121</v>
      </c>
      <c r="AA1028" s="57">
        <v>43808</v>
      </c>
      <c r="AB1028" s="75"/>
      <c r="AC1028" s="64"/>
      <c r="AD1028" s="56" t="s">
        <v>97</v>
      </c>
      <c r="AE1028" s="56"/>
      <c r="AF1028" s="61"/>
      <c r="AG1028" s="61"/>
      <c r="AH1028" s="67"/>
      <c r="AI1028" s="68"/>
      <c r="AJ1028" s="69">
        <f t="shared" si="1"/>
        <v>31</v>
      </c>
      <c r="AK1028" s="70"/>
      <c r="AL1028" s="71"/>
      <c r="AM1028" s="71"/>
      <c r="AN1028" s="70"/>
      <c r="AO1028" s="70"/>
      <c r="AP1028" s="74">
        <f ca="1"/>
        <v>182</v>
      </c>
    </row>
    <row r="1029" spans="1:42" ht="14.4">
      <c r="A1029" s="55" t="s">
        <v>5623</v>
      </c>
      <c r="B1029" s="56" t="s">
        <v>89</v>
      </c>
      <c r="C1029" s="57">
        <v>43571</v>
      </c>
      <c r="D1029" s="56" t="s">
        <v>131</v>
      </c>
      <c r="E1029" s="56" t="s">
        <v>12</v>
      </c>
      <c r="F1029" s="58" t="s">
        <v>106</v>
      </c>
      <c r="G1029" s="58" t="s">
        <v>107</v>
      </c>
      <c r="H1029" s="56" t="s">
        <v>12</v>
      </c>
      <c r="I1029" s="57"/>
      <c r="J1029" s="57">
        <f t="shared" si="246"/>
        <v>43601</v>
      </c>
      <c r="K1029" s="56" t="s">
        <v>18</v>
      </c>
      <c r="L1029" s="56" t="s">
        <v>14</v>
      </c>
      <c r="M1029" s="60" t="s">
        <v>5624</v>
      </c>
      <c r="N1029" s="56" t="s">
        <v>5625</v>
      </c>
      <c r="O1029" s="56" t="s">
        <v>143</v>
      </c>
      <c r="P1029" s="56"/>
      <c r="Q1029" s="56" t="s">
        <v>17</v>
      </c>
      <c r="R1029" s="57"/>
      <c r="S1029" s="56"/>
      <c r="T1029" s="56"/>
      <c r="U1029" s="57"/>
      <c r="V1029" s="62"/>
      <c r="W1029" s="62" t="s">
        <v>108</v>
      </c>
      <c r="X1029" s="57"/>
      <c r="Y1029" s="56"/>
      <c r="Z1029" s="56" t="s">
        <v>123</v>
      </c>
      <c r="AA1029" s="57">
        <v>43579</v>
      </c>
      <c r="AB1029" s="63" t="s">
        <v>244</v>
      </c>
      <c r="AC1029" s="64" t="s">
        <v>5626</v>
      </c>
      <c r="AD1029" s="56" t="s">
        <v>224</v>
      </c>
      <c r="AE1029" s="56" t="s">
        <v>131</v>
      </c>
      <c r="AF1029" s="61"/>
      <c r="AG1029" s="61"/>
      <c r="AH1029" s="67"/>
      <c r="AI1029" s="68"/>
      <c r="AJ1029" s="69">
        <f t="shared" si="1"/>
        <v>8</v>
      </c>
      <c r="AK1029" s="70" t="str">
        <f t="shared" ref="AK1029:AK1038" si="249">IF(R1029="","",SUM(R1029+30))</f>
        <v/>
      </c>
      <c r="AL1029" s="71" t="s">
        <v>17409</v>
      </c>
      <c r="AM1029" s="71"/>
      <c r="AN1029" s="70">
        <f t="shared" ref="AN1029:AN1038" si="250">IF(C1029="","",SUM(C1029+10))</f>
        <v>43581</v>
      </c>
      <c r="AO1029" s="70"/>
      <c r="AP1029" s="74">
        <f ca="1"/>
        <v>388</v>
      </c>
    </row>
    <row r="1030" spans="1:42" ht="14.4">
      <c r="A1030" s="55" t="s">
        <v>5627</v>
      </c>
      <c r="B1030" s="56" t="s">
        <v>89</v>
      </c>
      <c r="C1030" s="57">
        <v>43500</v>
      </c>
      <c r="D1030" s="56" t="s">
        <v>2397</v>
      </c>
      <c r="E1030" s="56" t="s">
        <v>91</v>
      </c>
      <c r="F1030" s="58" t="s">
        <v>92</v>
      </c>
      <c r="G1030" s="58" t="s">
        <v>93</v>
      </c>
      <c r="H1030" s="56" t="s">
        <v>91</v>
      </c>
      <c r="I1030" s="57"/>
      <c r="J1030" s="57">
        <f t="shared" si="246"/>
        <v>43530</v>
      </c>
      <c r="K1030" s="56" t="s">
        <v>18</v>
      </c>
      <c r="L1030" s="56" t="s">
        <v>18</v>
      </c>
      <c r="M1030" s="60" t="s">
        <v>5628</v>
      </c>
      <c r="N1030" s="56" t="s">
        <v>5628</v>
      </c>
      <c r="O1030" s="56" t="s">
        <v>95</v>
      </c>
      <c r="P1030" s="56" t="s">
        <v>5629</v>
      </c>
      <c r="Q1030" s="56" t="s">
        <v>96</v>
      </c>
      <c r="R1030" s="57"/>
      <c r="S1030" s="56"/>
      <c r="T1030" s="56"/>
      <c r="U1030" s="57"/>
      <c r="V1030" s="62"/>
      <c r="W1030" s="62"/>
      <c r="X1030" s="57"/>
      <c r="Y1030" s="61"/>
      <c r="Z1030" s="56" t="s">
        <v>121</v>
      </c>
      <c r="AA1030" s="57">
        <v>43500</v>
      </c>
      <c r="AB1030" s="75"/>
      <c r="AC1030" s="64"/>
      <c r="AD1030" s="65" t="s">
        <v>97</v>
      </c>
      <c r="AE1030" s="65"/>
      <c r="AF1030" s="66"/>
      <c r="AG1030" s="66"/>
      <c r="AH1030" s="67"/>
      <c r="AI1030" s="68"/>
      <c r="AJ1030" s="69">
        <f t="shared" si="1"/>
        <v>0</v>
      </c>
      <c r="AK1030" s="70" t="str">
        <f t="shared" si="249"/>
        <v/>
      </c>
      <c r="AL1030" s="71" t="s">
        <v>17409</v>
      </c>
      <c r="AM1030" s="71"/>
      <c r="AN1030" s="70">
        <f t="shared" si="250"/>
        <v>43510</v>
      </c>
      <c r="AO1030" s="70"/>
      <c r="AP1030" s="74">
        <f ca="1"/>
        <v>459</v>
      </c>
    </row>
    <row r="1031" spans="1:42" ht="14.4">
      <c r="A1031" s="55" t="s">
        <v>5630</v>
      </c>
      <c r="B1031" s="56" t="s">
        <v>89</v>
      </c>
      <c r="C1031" s="57">
        <v>43552</v>
      </c>
      <c r="D1031" s="56" t="s">
        <v>2397</v>
      </c>
      <c r="E1031" s="56" t="s">
        <v>140</v>
      </c>
      <c r="F1031" s="58" t="s">
        <v>106</v>
      </c>
      <c r="G1031" s="58" t="s">
        <v>107</v>
      </c>
      <c r="H1031" s="56" t="s">
        <v>140</v>
      </c>
      <c r="I1031" s="57"/>
      <c r="J1031" s="57">
        <f t="shared" si="246"/>
        <v>43582</v>
      </c>
      <c r="K1031" s="56" t="s">
        <v>18</v>
      </c>
      <c r="L1031" s="56" t="s">
        <v>18</v>
      </c>
      <c r="M1031" s="60" t="s">
        <v>5631</v>
      </c>
      <c r="N1031" s="56" t="s">
        <v>5631</v>
      </c>
      <c r="O1031" s="56" t="s">
        <v>44</v>
      </c>
      <c r="P1031" s="56" t="s">
        <v>5632</v>
      </c>
      <c r="Q1031" s="56" t="s">
        <v>21</v>
      </c>
      <c r="R1031" s="57"/>
      <c r="S1031" s="56" t="s">
        <v>108</v>
      </c>
      <c r="T1031" s="56" t="s">
        <v>108</v>
      </c>
      <c r="U1031" s="57"/>
      <c r="V1031" s="62"/>
      <c r="W1031" s="62">
        <v>0</v>
      </c>
      <c r="X1031" s="57"/>
      <c r="Y1031" s="56" t="s">
        <v>108</v>
      </c>
      <c r="Z1031" s="56" t="s">
        <v>121</v>
      </c>
      <c r="AA1031" s="57">
        <v>43552</v>
      </c>
      <c r="AB1031" s="63" t="s">
        <v>168</v>
      </c>
      <c r="AC1031" s="64" t="s">
        <v>5633</v>
      </c>
      <c r="AD1031" s="65" t="s">
        <v>97</v>
      </c>
      <c r="AE1031" s="56" t="s">
        <v>111</v>
      </c>
      <c r="AF1031" s="61"/>
      <c r="AG1031" s="61"/>
      <c r="AH1031" s="67"/>
      <c r="AI1031" s="68"/>
      <c r="AJ1031" s="69">
        <f t="shared" si="1"/>
        <v>0</v>
      </c>
      <c r="AK1031" s="70" t="str">
        <f t="shared" si="249"/>
        <v/>
      </c>
      <c r="AL1031" s="71" t="s">
        <v>17409</v>
      </c>
      <c r="AM1031" s="71"/>
      <c r="AN1031" s="70">
        <f t="shared" si="250"/>
        <v>43562</v>
      </c>
      <c r="AO1031" s="70"/>
      <c r="AP1031" s="74">
        <f ca="1"/>
        <v>407</v>
      </c>
    </row>
    <row r="1032" spans="1:42" ht="14.4">
      <c r="A1032" s="55" t="s">
        <v>5634</v>
      </c>
      <c r="B1032" s="56" t="s">
        <v>89</v>
      </c>
      <c r="C1032" s="57">
        <v>43524</v>
      </c>
      <c r="D1032" s="56" t="s">
        <v>131</v>
      </c>
      <c r="E1032" s="56" t="s">
        <v>140</v>
      </c>
      <c r="F1032" s="58" t="s">
        <v>106</v>
      </c>
      <c r="G1032" s="58" t="s">
        <v>107</v>
      </c>
      <c r="H1032" s="56" t="s">
        <v>140</v>
      </c>
      <c r="I1032" s="57"/>
      <c r="J1032" s="57">
        <f t="shared" si="246"/>
        <v>43554</v>
      </c>
      <c r="K1032" s="56" t="s">
        <v>18</v>
      </c>
      <c r="L1032" s="56" t="s">
        <v>18</v>
      </c>
      <c r="M1032" s="60" t="s">
        <v>5635</v>
      </c>
      <c r="N1032" s="56" t="s">
        <v>5636</v>
      </c>
      <c r="O1032" s="56" t="s">
        <v>172</v>
      </c>
      <c r="P1032" s="56" t="s">
        <v>2374</v>
      </c>
      <c r="Q1032" s="56" t="s">
        <v>17</v>
      </c>
      <c r="R1032" s="57"/>
      <c r="S1032" s="56" t="s">
        <v>108</v>
      </c>
      <c r="T1032" s="56" t="s">
        <v>108</v>
      </c>
      <c r="U1032" s="57"/>
      <c r="V1032" s="62"/>
      <c r="W1032" s="62">
        <v>0</v>
      </c>
      <c r="X1032" s="57"/>
      <c r="Y1032" s="56" t="s">
        <v>108</v>
      </c>
      <c r="Z1032" s="56" t="s">
        <v>121</v>
      </c>
      <c r="AA1032" s="57">
        <v>43524</v>
      </c>
      <c r="AB1032" s="63" t="s">
        <v>147</v>
      </c>
      <c r="AC1032" s="64" t="s">
        <v>5637</v>
      </c>
      <c r="AD1032" s="65" t="s">
        <v>97</v>
      </c>
      <c r="AE1032" s="65" t="s">
        <v>90</v>
      </c>
      <c r="AF1032" s="66"/>
      <c r="AG1032" s="66"/>
      <c r="AH1032" s="67"/>
      <c r="AI1032" s="68"/>
      <c r="AJ1032" s="69">
        <f t="shared" si="1"/>
        <v>0</v>
      </c>
      <c r="AK1032" s="70" t="str">
        <f t="shared" si="249"/>
        <v/>
      </c>
      <c r="AL1032" s="71" t="s">
        <v>17409</v>
      </c>
      <c r="AM1032" s="71"/>
      <c r="AN1032" s="70">
        <f t="shared" si="250"/>
        <v>43534</v>
      </c>
      <c r="AO1032" s="70"/>
      <c r="AP1032" s="74">
        <f ca="1"/>
        <v>435</v>
      </c>
    </row>
    <row r="1033" spans="1:42" ht="14.4">
      <c r="A1033" s="55" t="s">
        <v>5639</v>
      </c>
      <c r="B1033" s="56" t="s">
        <v>89</v>
      </c>
      <c r="C1033" s="57">
        <v>43552</v>
      </c>
      <c r="D1033" s="56" t="s">
        <v>90</v>
      </c>
      <c r="E1033" s="56" t="s">
        <v>112</v>
      </c>
      <c r="F1033" s="58" t="s">
        <v>106</v>
      </c>
      <c r="G1033" s="58" t="s">
        <v>113</v>
      </c>
      <c r="H1033" s="56" t="s">
        <v>112</v>
      </c>
      <c r="I1033" s="59"/>
      <c r="J1033" s="59">
        <f t="shared" si="246"/>
        <v>43582</v>
      </c>
      <c r="K1033" s="56" t="s">
        <v>18</v>
      </c>
      <c r="L1033" s="56" t="s">
        <v>14</v>
      </c>
      <c r="M1033" s="60" t="s">
        <v>5643</v>
      </c>
      <c r="N1033" s="56" t="s">
        <v>5644</v>
      </c>
      <c r="O1033" s="56" t="s">
        <v>44</v>
      </c>
      <c r="P1033" s="56" t="s">
        <v>5645</v>
      </c>
      <c r="Q1033" s="56" t="s">
        <v>116</v>
      </c>
      <c r="R1033" s="57">
        <v>43557</v>
      </c>
      <c r="S1033" s="56" t="s">
        <v>18</v>
      </c>
      <c r="T1033" s="56" t="s">
        <v>14</v>
      </c>
      <c r="U1033" s="57">
        <v>43593</v>
      </c>
      <c r="V1033" s="77"/>
      <c r="W1033" s="62">
        <v>31.5</v>
      </c>
      <c r="X1033" s="57">
        <v>43599</v>
      </c>
      <c r="Y1033" s="56" t="s">
        <v>108</v>
      </c>
      <c r="Z1033" s="56" t="s">
        <v>121</v>
      </c>
      <c r="AA1033" s="57">
        <v>43599</v>
      </c>
      <c r="AB1033" s="63" t="s">
        <v>168</v>
      </c>
      <c r="AC1033" s="64" t="s">
        <v>494</v>
      </c>
      <c r="AD1033" s="65" t="s">
        <v>97</v>
      </c>
      <c r="AE1033" s="56" t="s">
        <v>119</v>
      </c>
      <c r="AF1033" s="61"/>
      <c r="AG1033" s="61"/>
      <c r="AH1033" s="67"/>
      <c r="AI1033" s="68"/>
      <c r="AJ1033" s="69">
        <f t="shared" si="1"/>
        <v>47</v>
      </c>
      <c r="AK1033" s="70">
        <f t="shared" si="249"/>
        <v>43587</v>
      </c>
      <c r="AL1033" s="71">
        <v>-12</v>
      </c>
      <c r="AM1033" s="71"/>
      <c r="AN1033" s="70">
        <f t="shared" si="250"/>
        <v>43562</v>
      </c>
      <c r="AO1033" s="70"/>
      <c r="AP1033" s="74">
        <f ca="1"/>
        <v>407</v>
      </c>
    </row>
    <row r="1034" spans="1:42" ht="14.4">
      <c r="A1034" s="55" t="s">
        <v>5648</v>
      </c>
      <c r="B1034" s="56" t="s">
        <v>89</v>
      </c>
      <c r="C1034" s="57">
        <v>43577</v>
      </c>
      <c r="D1034" s="56" t="s">
        <v>119</v>
      </c>
      <c r="E1034" s="56" t="s">
        <v>112</v>
      </c>
      <c r="F1034" s="58" t="s">
        <v>106</v>
      </c>
      <c r="G1034" s="58" t="s">
        <v>113</v>
      </c>
      <c r="H1034" s="56" t="s">
        <v>112</v>
      </c>
      <c r="I1034" s="57"/>
      <c r="J1034" s="57">
        <f t="shared" si="246"/>
        <v>43607</v>
      </c>
      <c r="K1034" s="56" t="s">
        <v>18</v>
      </c>
      <c r="L1034" s="56" t="s">
        <v>18</v>
      </c>
      <c r="M1034" s="60" t="s">
        <v>5651</v>
      </c>
      <c r="N1034" s="56" t="s">
        <v>5652</v>
      </c>
      <c r="O1034" s="56" t="s">
        <v>44</v>
      </c>
      <c r="P1034" s="56" t="s">
        <v>5653</v>
      </c>
      <c r="Q1034" s="56" t="s">
        <v>116</v>
      </c>
      <c r="R1034" s="57"/>
      <c r="S1034" s="56" t="s">
        <v>18</v>
      </c>
      <c r="T1034" s="56" t="s">
        <v>14</v>
      </c>
      <c r="U1034" s="57">
        <v>43581</v>
      </c>
      <c r="V1034" s="62"/>
      <c r="W1034" s="62">
        <v>17.5</v>
      </c>
      <c r="X1034" s="57">
        <v>43609</v>
      </c>
      <c r="Y1034" s="56" t="s">
        <v>108</v>
      </c>
      <c r="Z1034" s="56" t="s">
        <v>121</v>
      </c>
      <c r="AA1034" s="57">
        <v>43609</v>
      </c>
      <c r="AB1034" s="63" t="s">
        <v>244</v>
      </c>
      <c r="AC1034" s="64" t="s">
        <v>5654</v>
      </c>
      <c r="AD1034" s="65" t="s">
        <v>97</v>
      </c>
      <c r="AE1034" s="56" t="s">
        <v>119</v>
      </c>
      <c r="AF1034" s="61"/>
      <c r="AG1034" s="61"/>
      <c r="AH1034" s="67"/>
      <c r="AI1034" s="68"/>
      <c r="AJ1034" s="69">
        <f t="shared" si="1"/>
        <v>32</v>
      </c>
      <c r="AK1034" s="70" t="str">
        <f t="shared" si="249"/>
        <v/>
      </c>
      <c r="AL1034" s="71" t="s">
        <v>17409</v>
      </c>
      <c r="AM1034" s="71"/>
      <c r="AN1034" s="70">
        <f t="shared" si="250"/>
        <v>43587</v>
      </c>
      <c r="AO1034" s="70"/>
      <c r="AP1034" s="74">
        <f ca="1"/>
        <v>382</v>
      </c>
    </row>
    <row r="1035" spans="1:42" ht="14.4">
      <c r="A1035" s="55" t="s">
        <v>5655</v>
      </c>
      <c r="B1035" s="56" t="s">
        <v>89</v>
      </c>
      <c r="C1035" s="57">
        <v>43550</v>
      </c>
      <c r="D1035" s="56" t="s">
        <v>119</v>
      </c>
      <c r="E1035" s="56" t="s">
        <v>140</v>
      </c>
      <c r="F1035" s="58" t="s">
        <v>106</v>
      </c>
      <c r="G1035" s="58" t="s">
        <v>107</v>
      </c>
      <c r="H1035" s="56" t="s">
        <v>140</v>
      </c>
      <c r="I1035" s="59"/>
      <c r="J1035" s="59">
        <f t="shared" si="246"/>
        <v>43580</v>
      </c>
      <c r="K1035" s="56" t="s">
        <v>18</v>
      </c>
      <c r="L1035" s="56" t="s">
        <v>14</v>
      </c>
      <c r="M1035" s="60" t="s">
        <v>5657</v>
      </c>
      <c r="N1035" s="56" t="s">
        <v>5658</v>
      </c>
      <c r="O1035" s="61"/>
      <c r="P1035" s="56" t="s">
        <v>108</v>
      </c>
      <c r="Q1035" s="56" t="s">
        <v>96</v>
      </c>
      <c r="R1035" s="59"/>
      <c r="S1035" s="56" t="s">
        <v>108</v>
      </c>
      <c r="T1035" s="56" t="s">
        <v>108</v>
      </c>
      <c r="U1035" s="59"/>
      <c r="V1035" s="77"/>
      <c r="W1035" s="62" t="s">
        <v>108</v>
      </c>
      <c r="X1035" s="59"/>
      <c r="Y1035" s="56" t="s">
        <v>108</v>
      </c>
      <c r="Z1035" s="56" t="s">
        <v>123</v>
      </c>
      <c r="AA1035" s="57">
        <v>43550</v>
      </c>
      <c r="AB1035" s="63" t="s">
        <v>168</v>
      </c>
      <c r="AC1035" s="64" t="s">
        <v>5661</v>
      </c>
      <c r="AD1035" s="56" t="s">
        <v>118</v>
      </c>
      <c r="AE1035" s="56"/>
      <c r="AF1035" s="61"/>
      <c r="AG1035" s="61"/>
      <c r="AH1035" s="67"/>
      <c r="AI1035" s="68"/>
      <c r="AJ1035" s="69">
        <f t="shared" si="1"/>
        <v>0</v>
      </c>
      <c r="AK1035" s="70" t="str">
        <f t="shared" si="249"/>
        <v/>
      </c>
      <c r="AL1035" s="71" t="s">
        <v>17409</v>
      </c>
      <c r="AM1035" s="71"/>
      <c r="AN1035" s="70">
        <f t="shared" si="250"/>
        <v>43560</v>
      </c>
      <c r="AO1035" s="70"/>
      <c r="AP1035" s="74">
        <f ca="1"/>
        <v>409</v>
      </c>
    </row>
    <row r="1036" spans="1:42" ht="14.4">
      <c r="A1036" s="55" t="s">
        <v>5662</v>
      </c>
      <c r="B1036" s="56" t="s">
        <v>89</v>
      </c>
      <c r="C1036" s="57">
        <v>43676</v>
      </c>
      <c r="D1036" s="56" t="s">
        <v>90</v>
      </c>
      <c r="E1036" s="56" t="s">
        <v>129</v>
      </c>
      <c r="F1036" s="58" t="s">
        <v>106</v>
      </c>
      <c r="G1036" s="58" t="s">
        <v>107</v>
      </c>
      <c r="H1036" s="56" t="s">
        <v>129</v>
      </c>
      <c r="I1036" s="57"/>
      <c r="J1036" s="57">
        <f t="shared" si="246"/>
        <v>43706</v>
      </c>
      <c r="K1036" s="56" t="s">
        <v>18</v>
      </c>
      <c r="L1036" s="56" t="s">
        <v>18</v>
      </c>
      <c r="M1036" s="60" t="s">
        <v>5663</v>
      </c>
      <c r="N1036" s="56"/>
      <c r="O1036" s="56" t="s">
        <v>29</v>
      </c>
      <c r="P1036" s="56" t="s">
        <v>5664</v>
      </c>
      <c r="Q1036" s="56" t="s">
        <v>21</v>
      </c>
      <c r="R1036" s="57"/>
      <c r="S1036" s="56" t="s">
        <v>108</v>
      </c>
      <c r="T1036" s="56" t="s">
        <v>108</v>
      </c>
      <c r="U1036" s="57"/>
      <c r="V1036" s="62"/>
      <c r="W1036" s="62"/>
      <c r="X1036" s="57"/>
      <c r="Y1036" s="56" t="s">
        <v>108</v>
      </c>
      <c r="Z1036" s="56" t="s">
        <v>121</v>
      </c>
      <c r="AA1036" s="57">
        <v>43678</v>
      </c>
      <c r="AB1036" s="63" t="s">
        <v>163</v>
      </c>
      <c r="AC1036" s="60" t="s">
        <v>5665</v>
      </c>
      <c r="AD1036" s="65" t="s">
        <v>97</v>
      </c>
      <c r="AE1036" s="56" t="s">
        <v>90</v>
      </c>
      <c r="AF1036" s="61"/>
      <c r="AG1036" s="61"/>
      <c r="AH1036" s="67"/>
      <c r="AI1036" s="68"/>
      <c r="AJ1036" s="69">
        <f t="shared" si="1"/>
        <v>2</v>
      </c>
      <c r="AK1036" s="70" t="str">
        <f t="shared" si="249"/>
        <v/>
      </c>
      <c r="AL1036" s="71" t="s">
        <v>17409</v>
      </c>
      <c r="AM1036" s="71"/>
      <c r="AN1036" s="70">
        <f t="shared" si="250"/>
        <v>43686</v>
      </c>
      <c r="AO1036" s="70"/>
      <c r="AP1036" s="74">
        <f ca="1"/>
        <v>283</v>
      </c>
    </row>
    <row r="1037" spans="1:42" ht="14.4">
      <c r="A1037" s="55" t="s">
        <v>5666</v>
      </c>
      <c r="B1037" s="56" t="s">
        <v>89</v>
      </c>
      <c r="C1037" s="57">
        <v>43696</v>
      </c>
      <c r="D1037" s="56" t="s">
        <v>90</v>
      </c>
      <c r="E1037" s="56" t="s">
        <v>276</v>
      </c>
      <c r="F1037" s="58" t="s">
        <v>214</v>
      </c>
      <c r="G1037" s="58" t="s">
        <v>214</v>
      </c>
      <c r="H1037" s="56" t="s">
        <v>276</v>
      </c>
      <c r="I1037" s="57"/>
      <c r="J1037" s="57">
        <f t="shared" si="246"/>
        <v>43726</v>
      </c>
      <c r="K1037" s="56"/>
      <c r="L1037" s="56"/>
      <c r="M1037" s="60" t="s">
        <v>5667</v>
      </c>
      <c r="N1037" s="56" t="s">
        <v>5667</v>
      </c>
      <c r="O1037" s="56"/>
      <c r="P1037" s="56" t="s">
        <v>5668</v>
      </c>
      <c r="Q1037" s="56" t="s">
        <v>541</v>
      </c>
      <c r="R1037" s="57"/>
      <c r="S1037" s="56"/>
      <c r="T1037" s="56"/>
      <c r="U1037" s="57"/>
      <c r="V1037" s="62"/>
      <c r="W1037" s="62"/>
      <c r="X1037" s="57"/>
      <c r="Y1037" s="56"/>
      <c r="Z1037" s="56"/>
      <c r="AA1037" s="57">
        <v>43866</v>
      </c>
      <c r="AB1037" s="63"/>
      <c r="AC1037" s="64" t="s">
        <v>5669</v>
      </c>
      <c r="AD1037" s="56" t="s">
        <v>179</v>
      </c>
      <c r="AE1037" s="56"/>
      <c r="AF1037" s="61"/>
      <c r="AG1037" s="61"/>
      <c r="AH1037" s="67"/>
      <c r="AI1037" s="68"/>
      <c r="AJ1037" s="69">
        <f t="shared" si="1"/>
        <v>170</v>
      </c>
      <c r="AK1037" s="70" t="str">
        <f t="shared" si="249"/>
        <v/>
      </c>
      <c r="AL1037" s="71" t="s">
        <v>17409</v>
      </c>
      <c r="AM1037" s="71"/>
      <c r="AN1037" s="70">
        <f t="shared" si="250"/>
        <v>43706</v>
      </c>
      <c r="AO1037" s="70"/>
      <c r="AP1037" s="74">
        <f ca="1"/>
        <v>263</v>
      </c>
    </row>
    <row r="1038" spans="1:42" ht="14.4">
      <c r="A1038" s="55" t="s">
        <v>5670</v>
      </c>
      <c r="B1038" s="56" t="s">
        <v>89</v>
      </c>
      <c r="C1038" s="57">
        <v>43557</v>
      </c>
      <c r="D1038" s="56" t="s">
        <v>90</v>
      </c>
      <c r="E1038" s="56" t="s">
        <v>276</v>
      </c>
      <c r="F1038" s="58" t="s">
        <v>214</v>
      </c>
      <c r="G1038" s="58" t="s">
        <v>214</v>
      </c>
      <c r="H1038" s="56" t="s">
        <v>276</v>
      </c>
      <c r="I1038" s="57"/>
      <c r="J1038" s="57">
        <v>43587</v>
      </c>
      <c r="K1038" s="56" t="s">
        <v>18</v>
      </c>
      <c r="L1038" s="56" t="s">
        <v>18</v>
      </c>
      <c r="M1038" s="60" t="s">
        <v>5672</v>
      </c>
      <c r="N1038" s="56" t="s">
        <v>2823</v>
      </c>
      <c r="O1038" s="56"/>
      <c r="P1038" s="56"/>
      <c r="Q1038" s="56" t="s">
        <v>96</v>
      </c>
      <c r="R1038" s="57"/>
      <c r="S1038" s="56" t="s">
        <v>18</v>
      </c>
      <c r="T1038" s="56" t="s">
        <v>18</v>
      </c>
      <c r="U1038" s="57"/>
      <c r="V1038" s="62"/>
      <c r="W1038" s="62" t="s">
        <v>139</v>
      </c>
      <c r="X1038" s="57"/>
      <c r="Y1038" s="56"/>
      <c r="Z1038" s="56" t="s">
        <v>121</v>
      </c>
      <c r="AA1038" s="57">
        <v>43682</v>
      </c>
      <c r="AB1038" s="63"/>
      <c r="AC1038" s="64" t="s">
        <v>5673</v>
      </c>
      <c r="AD1038" s="65" t="s">
        <v>97</v>
      </c>
      <c r="AE1038" s="56" t="s">
        <v>119</v>
      </c>
      <c r="AF1038" s="61"/>
      <c r="AG1038" s="61"/>
      <c r="AH1038" s="67"/>
      <c r="AI1038" s="68"/>
      <c r="AJ1038" s="69">
        <f t="shared" si="1"/>
        <v>125</v>
      </c>
      <c r="AK1038" s="70" t="str">
        <f t="shared" si="249"/>
        <v/>
      </c>
      <c r="AL1038" s="71" t="s">
        <v>17409</v>
      </c>
      <c r="AM1038" s="71"/>
      <c r="AN1038" s="70">
        <f t="shared" si="250"/>
        <v>43567</v>
      </c>
      <c r="AO1038" s="70"/>
      <c r="AP1038" s="74">
        <f ca="1"/>
        <v>402</v>
      </c>
    </row>
    <row r="1039" spans="1:42" ht="14.4">
      <c r="A1039" s="55" t="s">
        <v>5674</v>
      </c>
      <c r="B1039" s="56" t="s">
        <v>89</v>
      </c>
      <c r="C1039" s="57">
        <v>43794</v>
      </c>
      <c r="D1039" s="56" t="s">
        <v>90</v>
      </c>
      <c r="E1039" s="56" t="s">
        <v>276</v>
      </c>
      <c r="F1039" s="58" t="s">
        <v>214</v>
      </c>
      <c r="G1039" s="58" t="s">
        <v>214</v>
      </c>
      <c r="H1039" s="56" t="s">
        <v>276</v>
      </c>
      <c r="I1039" s="59"/>
      <c r="J1039" s="59">
        <f t="shared" ref="J1039:J1081" si="251">IF(C1039="","",SUM(C1039+30))</f>
        <v>43824</v>
      </c>
      <c r="K1039" s="56" t="s">
        <v>18</v>
      </c>
      <c r="L1039" s="56" t="s">
        <v>18</v>
      </c>
      <c r="M1039" s="60" t="s">
        <v>5672</v>
      </c>
      <c r="N1039" s="56" t="s">
        <v>5678</v>
      </c>
      <c r="O1039" s="56" t="s">
        <v>236</v>
      </c>
      <c r="P1039" s="56"/>
      <c r="Q1039" s="56" t="s">
        <v>150</v>
      </c>
      <c r="R1039" s="59"/>
      <c r="S1039" s="56" t="s">
        <v>14</v>
      </c>
      <c r="T1039" s="56" t="s">
        <v>14</v>
      </c>
      <c r="U1039" s="57"/>
      <c r="V1039" s="77"/>
      <c r="W1039" s="62" t="s">
        <v>108</v>
      </c>
      <c r="X1039" s="59"/>
      <c r="Y1039" s="56" t="s">
        <v>200</v>
      </c>
      <c r="Z1039" s="56" t="s">
        <v>123</v>
      </c>
      <c r="AA1039" s="57">
        <v>43796</v>
      </c>
      <c r="AB1039" s="75"/>
      <c r="AC1039" s="64" t="s">
        <v>5681</v>
      </c>
      <c r="AD1039" s="56" t="s">
        <v>294</v>
      </c>
      <c r="AE1039" s="56" t="s">
        <v>119</v>
      </c>
      <c r="AF1039" s="61"/>
      <c r="AG1039" s="61"/>
      <c r="AH1039" s="67"/>
      <c r="AI1039" s="68"/>
      <c r="AJ1039" s="69">
        <f t="shared" si="1"/>
        <v>2</v>
      </c>
      <c r="AK1039" s="70"/>
      <c r="AL1039" s="71"/>
      <c r="AM1039" s="71"/>
      <c r="AN1039" s="70"/>
      <c r="AO1039" s="70"/>
      <c r="AP1039" s="74">
        <f ca="1"/>
        <v>165</v>
      </c>
    </row>
    <row r="1040" spans="1:42" ht="39.75">
      <c r="A1040" s="55" t="s">
        <v>5723</v>
      </c>
      <c r="B1040" s="56" t="s">
        <v>89</v>
      </c>
      <c r="C1040" s="57">
        <v>43804</v>
      </c>
      <c r="D1040" s="56" t="s">
        <v>229</v>
      </c>
      <c r="E1040" s="56" t="s">
        <v>297</v>
      </c>
      <c r="F1040" s="58" t="s">
        <v>106</v>
      </c>
      <c r="G1040" s="58" t="s">
        <v>107</v>
      </c>
      <c r="H1040" s="56" t="s">
        <v>140</v>
      </c>
      <c r="I1040" s="59"/>
      <c r="J1040" s="59">
        <f t="shared" si="251"/>
        <v>43834</v>
      </c>
      <c r="K1040" s="56" t="s">
        <v>18</v>
      </c>
      <c r="L1040" s="56" t="s">
        <v>14</v>
      </c>
      <c r="M1040" s="60" t="s">
        <v>5672</v>
      </c>
      <c r="N1040" s="56" t="s">
        <v>5724</v>
      </c>
      <c r="O1040" s="56" t="s">
        <v>44</v>
      </c>
      <c r="P1040" s="56" t="s">
        <v>5725</v>
      </c>
      <c r="Q1040" s="56" t="s">
        <v>150</v>
      </c>
      <c r="R1040" s="59"/>
      <c r="S1040" s="56" t="s">
        <v>108</v>
      </c>
      <c r="T1040" s="56" t="s">
        <v>108</v>
      </c>
      <c r="U1040" s="57"/>
      <c r="V1040" s="77"/>
      <c r="W1040" s="62" t="s">
        <v>108</v>
      </c>
      <c r="X1040" s="59"/>
      <c r="Y1040" s="56" t="s">
        <v>108</v>
      </c>
      <c r="Z1040" s="56" t="s">
        <v>108</v>
      </c>
      <c r="AA1040" s="57">
        <v>43810</v>
      </c>
      <c r="AB1040" s="63" t="s">
        <v>238</v>
      </c>
      <c r="AC1040" s="60" t="s">
        <v>5726</v>
      </c>
      <c r="AD1040" s="56" t="s">
        <v>118</v>
      </c>
      <c r="AE1040" s="56"/>
      <c r="AF1040" s="61"/>
      <c r="AG1040" s="61"/>
      <c r="AH1040" s="67"/>
      <c r="AI1040" s="68"/>
      <c r="AJ1040" s="69">
        <f t="shared" si="1"/>
        <v>6</v>
      </c>
      <c r="AK1040" s="70"/>
      <c r="AL1040" s="71"/>
      <c r="AM1040" s="71"/>
      <c r="AN1040" s="70"/>
      <c r="AO1040" s="70"/>
      <c r="AP1040" s="74">
        <f ca="1"/>
        <v>155</v>
      </c>
    </row>
    <row r="1041" spans="1:42" ht="14.4">
      <c r="A1041" s="55" t="s">
        <v>5727</v>
      </c>
      <c r="B1041" s="56" t="s">
        <v>89</v>
      </c>
      <c r="C1041" s="57">
        <v>43724</v>
      </c>
      <c r="D1041" s="56" t="s">
        <v>90</v>
      </c>
      <c r="E1041" s="56" t="s">
        <v>276</v>
      </c>
      <c r="F1041" s="58" t="s">
        <v>214</v>
      </c>
      <c r="G1041" s="58" t="s">
        <v>214</v>
      </c>
      <c r="H1041" s="56" t="s">
        <v>276</v>
      </c>
      <c r="I1041" s="57"/>
      <c r="J1041" s="57">
        <f t="shared" si="251"/>
        <v>43754</v>
      </c>
      <c r="K1041" s="56" t="s">
        <v>18</v>
      </c>
      <c r="L1041" s="56" t="s">
        <v>14</v>
      </c>
      <c r="M1041" s="60" t="s">
        <v>5728</v>
      </c>
      <c r="N1041" s="56"/>
      <c r="O1041" s="56" t="s">
        <v>137</v>
      </c>
      <c r="P1041" s="56" t="s">
        <v>5729</v>
      </c>
      <c r="Q1041" s="56" t="s">
        <v>217</v>
      </c>
      <c r="R1041" s="57"/>
      <c r="S1041" s="56" t="s">
        <v>108</v>
      </c>
      <c r="T1041" s="56" t="s">
        <v>108</v>
      </c>
      <c r="U1041" s="57"/>
      <c r="V1041" s="62"/>
      <c r="W1041" s="62" t="s">
        <v>146</v>
      </c>
      <c r="X1041" s="57"/>
      <c r="Y1041" s="56" t="s">
        <v>108</v>
      </c>
      <c r="Z1041" s="56" t="s">
        <v>123</v>
      </c>
      <c r="AA1041" s="57">
        <v>43749</v>
      </c>
      <c r="AB1041" s="63"/>
      <c r="AC1041" s="64" t="s">
        <v>5730</v>
      </c>
      <c r="AD1041" s="56" t="s">
        <v>242</v>
      </c>
      <c r="AE1041" s="56" t="s">
        <v>119</v>
      </c>
      <c r="AF1041" s="61"/>
      <c r="AG1041" s="61"/>
      <c r="AH1041" s="67"/>
      <c r="AI1041" s="68"/>
      <c r="AJ1041" s="69">
        <f t="shared" si="1"/>
        <v>25</v>
      </c>
      <c r="AK1041" s="70" t="str">
        <f t="shared" ref="AK1041:AK1046" si="252">IF(R1041="","",SUM(R1041+30))</f>
        <v/>
      </c>
      <c r="AL1041" s="71" t="s">
        <v>17409</v>
      </c>
      <c r="AM1041" s="71"/>
      <c r="AN1041" s="70">
        <f t="shared" ref="AN1041:AN1046" si="253">IF(C1041="","",SUM(C1041+10))</f>
        <v>43734</v>
      </c>
      <c r="AO1041" s="70"/>
      <c r="AP1041" s="74">
        <f ca="1"/>
        <v>235</v>
      </c>
    </row>
    <row r="1042" spans="1:42" ht="14.4">
      <c r="A1042" s="55" t="s">
        <v>5731</v>
      </c>
      <c r="B1042" s="56" t="s">
        <v>89</v>
      </c>
      <c r="C1042" s="57">
        <v>43719</v>
      </c>
      <c r="D1042" s="56" t="s">
        <v>90</v>
      </c>
      <c r="E1042" s="56" t="s">
        <v>129</v>
      </c>
      <c r="F1042" s="58" t="s">
        <v>106</v>
      </c>
      <c r="G1042" s="58" t="s">
        <v>107</v>
      </c>
      <c r="H1042" s="56" t="s">
        <v>129</v>
      </c>
      <c r="I1042" s="57">
        <v>43733</v>
      </c>
      <c r="J1042" s="59">
        <f t="shared" si="251"/>
        <v>43749</v>
      </c>
      <c r="K1042" s="56" t="s">
        <v>18</v>
      </c>
      <c r="L1042" s="56" t="s">
        <v>14</v>
      </c>
      <c r="M1042" s="60" t="s">
        <v>5728</v>
      </c>
      <c r="N1042" s="61"/>
      <c r="O1042" s="56" t="s">
        <v>137</v>
      </c>
      <c r="P1042" s="56" t="s">
        <v>5732</v>
      </c>
      <c r="Q1042" s="56" t="s">
        <v>217</v>
      </c>
      <c r="R1042" s="59"/>
      <c r="S1042" s="56" t="s">
        <v>108</v>
      </c>
      <c r="T1042" s="56" t="s">
        <v>108</v>
      </c>
      <c r="U1042" s="59"/>
      <c r="V1042" s="77"/>
      <c r="W1042" s="62" t="s">
        <v>108</v>
      </c>
      <c r="X1042" s="59"/>
      <c r="Y1042" s="56" t="s">
        <v>108</v>
      </c>
      <c r="Z1042" s="56" t="s">
        <v>123</v>
      </c>
      <c r="AA1042" s="57">
        <v>43749</v>
      </c>
      <c r="AB1042" s="63" t="s">
        <v>289</v>
      </c>
      <c r="AC1042" s="64" t="s">
        <v>5781</v>
      </c>
      <c r="AD1042" s="56" t="s">
        <v>118</v>
      </c>
      <c r="AE1042" s="56" t="s">
        <v>119</v>
      </c>
      <c r="AF1042" s="61"/>
      <c r="AG1042" s="61"/>
      <c r="AH1042" s="67"/>
      <c r="AI1042" s="68"/>
      <c r="AJ1042" s="69">
        <f t="shared" si="1"/>
        <v>30</v>
      </c>
      <c r="AK1042" s="70" t="str">
        <f t="shared" si="252"/>
        <v/>
      </c>
      <c r="AL1042" s="71" t="s">
        <v>17409</v>
      </c>
      <c r="AM1042" s="71"/>
      <c r="AN1042" s="70">
        <f t="shared" si="253"/>
        <v>43729</v>
      </c>
      <c r="AO1042" s="70"/>
      <c r="AP1042" s="74">
        <f ca="1"/>
        <v>240</v>
      </c>
    </row>
    <row r="1043" spans="1:42" ht="14.4">
      <c r="A1043" s="55" t="s">
        <v>5782</v>
      </c>
      <c r="B1043" s="56" t="s">
        <v>89</v>
      </c>
      <c r="C1043" s="57">
        <v>43727</v>
      </c>
      <c r="D1043" s="56" t="s">
        <v>90</v>
      </c>
      <c r="E1043" s="56" t="s">
        <v>196</v>
      </c>
      <c r="F1043" s="58" t="s">
        <v>106</v>
      </c>
      <c r="G1043" s="85" t="s">
        <v>214</v>
      </c>
      <c r="H1043" s="86" t="s">
        <v>276</v>
      </c>
      <c r="I1043" s="57">
        <v>43734</v>
      </c>
      <c r="J1043" s="59">
        <f t="shared" si="251"/>
        <v>43757</v>
      </c>
      <c r="K1043" s="56" t="s">
        <v>18</v>
      </c>
      <c r="L1043" s="56" t="s">
        <v>14</v>
      </c>
      <c r="M1043" s="60" t="s">
        <v>5728</v>
      </c>
      <c r="N1043" s="56" t="s">
        <v>5783</v>
      </c>
      <c r="O1043" s="56" t="s">
        <v>137</v>
      </c>
      <c r="P1043" s="56" t="s">
        <v>5729</v>
      </c>
      <c r="Q1043" s="56" t="s">
        <v>217</v>
      </c>
      <c r="R1043" s="59"/>
      <c r="S1043" s="56" t="s">
        <v>108</v>
      </c>
      <c r="T1043" s="56" t="s">
        <v>108</v>
      </c>
      <c r="U1043" s="59"/>
      <c r="V1043" s="77"/>
      <c r="W1043" s="77"/>
      <c r="X1043" s="59"/>
      <c r="Y1043" s="56" t="s">
        <v>108</v>
      </c>
      <c r="Z1043" s="61"/>
      <c r="AA1043" s="57">
        <v>43866</v>
      </c>
      <c r="AB1043" s="75"/>
      <c r="AC1043" s="64" t="s">
        <v>5784</v>
      </c>
      <c r="AD1043" s="56" t="s">
        <v>179</v>
      </c>
      <c r="AE1043" s="61"/>
      <c r="AF1043" s="61"/>
      <c r="AG1043" s="61"/>
      <c r="AH1043" s="67"/>
      <c r="AI1043" s="68"/>
      <c r="AJ1043" s="69">
        <f t="shared" si="1"/>
        <v>139</v>
      </c>
      <c r="AK1043" s="70" t="str">
        <f t="shared" si="252"/>
        <v/>
      </c>
      <c r="AL1043" s="71" t="s">
        <v>17409</v>
      </c>
      <c r="AM1043" s="71"/>
      <c r="AN1043" s="70">
        <f t="shared" si="253"/>
        <v>43737</v>
      </c>
      <c r="AO1043" s="70"/>
      <c r="AP1043" s="74">
        <f ca="1"/>
        <v>232</v>
      </c>
    </row>
    <row r="1044" spans="1:42" ht="14.4">
      <c r="A1044" s="55" t="s">
        <v>5785</v>
      </c>
      <c r="B1044" s="56" t="s">
        <v>89</v>
      </c>
      <c r="C1044" s="57">
        <v>43497</v>
      </c>
      <c r="D1044" s="56" t="s">
        <v>131</v>
      </c>
      <c r="E1044" s="56" t="s">
        <v>112</v>
      </c>
      <c r="F1044" s="58" t="s">
        <v>106</v>
      </c>
      <c r="G1044" s="58" t="s">
        <v>113</v>
      </c>
      <c r="H1044" s="56" t="s">
        <v>112</v>
      </c>
      <c r="I1044" s="59"/>
      <c r="J1044" s="59">
        <f t="shared" si="251"/>
        <v>43527</v>
      </c>
      <c r="K1044" s="56" t="s">
        <v>18</v>
      </c>
      <c r="L1044" s="56" t="s">
        <v>18</v>
      </c>
      <c r="M1044" s="60" t="s">
        <v>24</v>
      </c>
      <c r="N1044" s="56" t="s">
        <v>5787</v>
      </c>
      <c r="O1044" s="56" t="s">
        <v>44</v>
      </c>
      <c r="P1044" s="56" t="s">
        <v>5788</v>
      </c>
      <c r="Q1044" s="56" t="s">
        <v>116</v>
      </c>
      <c r="R1044" s="57"/>
      <c r="S1044" s="56" t="s">
        <v>18</v>
      </c>
      <c r="T1044" s="56" t="s">
        <v>14</v>
      </c>
      <c r="U1044" s="57">
        <v>43502</v>
      </c>
      <c r="V1044" s="77"/>
      <c r="W1044" s="62">
        <v>56.75</v>
      </c>
      <c r="X1044" s="57">
        <v>43522</v>
      </c>
      <c r="Y1044" s="56" t="s">
        <v>108</v>
      </c>
      <c r="Z1044" s="56" t="s">
        <v>121</v>
      </c>
      <c r="AA1044" s="57">
        <v>43522</v>
      </c>
      <c r="AB1044" s="63" t="s">
        <v>147</v>
      </c>
      <c r="AC1044" s="64" t="s">
        <v>5789</v>
      </c>
      <c r="AD1044" s="65" t="s">
        <v>97</v>
      </c>
      <c r="AE1044" s="65" t="s">
        <v>119</v>
      </c>
      <c r="AF1044" s="66"/>
      <c r="AG1044" s="66"/>
      <c r="AH1044" s="67"/>
      <c r="AI1044" s="68"/>
      <c r="AJ1044" s="69">
        <f t="shared" si="1"/>
        <v>25</v>
      </c>
      <c r="AK1044" s="70" t="str">
        <f t="shared" si="252"/>
        <v/>
      </c>
      <c r="AL1044" s="71" t="s">
        <v>17409</v>
      </c>
      <c r="AM1044" s="71"/>
      <c r="AN1044" s="70">
        <f t="shared" si="253"/>
        <v>43507</v>
      </c>
      <c r="AO1044" s="70"/>
      <c r="AP1044" s="74">
        <f ca="1"/>
        <v>462</v>
      </c>
    </row>
    <row r="1045" spans="1:42" ht="14.4">
      <c r="A1045" s="55" t="s">
        <v>5790</v>
      </c>
      <c r="B1045" s="56" t="s">
        <v>89</v>
      </c>
      <c r="C1045" s="57">
        <v>43690</v>
      </c>
      <c r="D1045" s="56" t="s">
        <v>90</v>
      </c>
      <c r="E1045" s="56" t="s">
        <v>12</v>
      </c>
      <c r="F1045" s="58" t="s">
        <v>106</v>
      </c>
      <c r="G1045" s="58" t="s">
        <v>107</v>
      </c>
      <c r="H1045" s="56" t="s">
        <v>12</v>
      </c>
      <c r="I1045" s="57"/>
      <c r="J1045" s="57">
        <f t="shared" si="251"/>
        <v>43720</v>
      </c>
      <c r="K1045" s="56" t="s">
        <v>18</v>
      </c>
      <c r="L1045" s="56" t="s">
        <v>18</v>
      </c>
      <c r="M1045" s="60" t="s">
        <v>5792</v>
      </c>
      <c r="N1045" s="56" t="s">
        <v>5793</v>
      </c>
      <c r="O1045" s="61"/>
      <c r="P1045" s="56" t="s">
        <v>5794</v>
      </c>
      <c r="Q1045" s="56" t="s">
        <v>116</v>
      </c>
      <c r="R1045" s="59"/>
      <c r="S1045" s="56"/>
      <c r="T1045" s="56"/>
      <c r="U1045" s="59"/>
      <c r="V1045" s="77"/>
      <c r="W1045" s="77"/>
      <c r="X1045" s="59"/>
      <c r="Y1045" s="61"/>
      <c r="Z1045" s="56" t="s">
        <v>123</v>
      </c>
      <c r="AA1045" s="57">
        <v>43690</v>
      </c>
      <c r="AB1045" s="75"/>
      <c r="AC1045" s="64" t="s">
        <v>5795</v>
      </c>
      <c r="AD1045" s="56" t="s">
        <v>179</v>
      </c>
      <c r="AE1045" s="56" t="s">
        <v>90</v>
      </c>
      <c r="AF1045" s="61"/>
      <c r="AG1045" s="61"/>
      <c r="AH1045" s="67"/>
      <c r="AI1045" s="68"/>
      <c r="AJ1045" s="69">
        <f t="shared" si="1"/>
        <v>0</v>
      </c>
      <c r="AK1045" s="70" t="str">
        <f t="shared" si="252"/>
        <v/>
      </c>
      <c r="AL1045" s="71" t="s">
        <v>17409</v>
      </c>
      <c r="AM1045" s="71"/>
      <c r="AN1045" s="70">
        <f t="shared" si="253"/>
        <v>43700</v>
      </c>
      <c r="AO1045" s="70"/>
      <c r="AP1045" s="74">
        <f ca="1"/>
        <v>269</v>
      </c>
    </row>
    <row r="1046" spans="1:42" ht="14.4">
      <c r="A1046" s="55" t="s">
        <v>5796</v>
      </c>
      <c r="B1046" s="56" t="s">
        <v>89</v>
      </c>
      <c r="C1046" s="57">
        <v>43634</v>
      </c>
      <c r="D1046" s="56" t="s">
        <v>131</v>
      </c>
      <c r="E1046" s="56" t="s">
        <v>140</v>
      </c>
      <c r="F1046" s="58" t="s">
        <v>106</v>
      </c>
      <c r="G1046" s="58" t="s">
        <v>107</v>
      </c>
      <c r="H1046" s="56" t="s">
        <v>140</v>
      </c>
      <c r="I1046" s="59"/>
      <c r="J1046" s="59">
        <f t="shared" si="251"/>
        <v>43664</v>
      </c>
      <c r="K1046" s="56" t="s">
        <v>18</v>
      </c>
      <c r="L1046" s="56" t="s">
        <v>18</v>
      </c>
      <c r="M1046" s="60" t="s">
        <v>5797</v>
      </c>
      <c r="N1046" s="56" t="s">
        <v>25</v>
      </c>
      <c r="O1046" s="56" t="s">
        <v>266</v>
      </c>
      <c r="P1046" s="56" t="s">
        <v>5798</v>
      </c>
      <c r="Q1046" s="56" t="s">
        <v>133</v>
      </c>
      <c r="R1046" s="57">
        <v>43656</v>
      </c>
      <c r="S1046" s="56" t="s">
        <v>18</v>
      </c>
      <c r="T1046" s="56" t="s">
        <v>18</v>
      </c>
      <c r="U1046" s="59"/>
      <c r="V1046" s="77"/>
      <c r="W1046" s="62">
        <v>0</v>
      </c>
      <c r="X1046" s="59"/>
      <c r="Y1046" s="56" t="s">
        <v>108</v>
      </c>
      <c r="Z1046" s="56" t="s">
        <v>121</v>
      </c>
      <c r="AA1046" s="57">
        <v>43663</v>
      </c>
      <c r="AB1046" s="63" t="s">
        <v>163</v>
      </c>
      <c r="AC1046" s="64" t="s">
        <v>5799</v>
      </c>
      <c r="AD1046" s="65" t="s">
        <v>97</v>
      </c>
      <c r="AE1046" s="56" t="s">
        <v>119</v>
      </c>
      <c r="AF1046" s="61"/>
      <c r="AG1046" s="61"/>
      <c r="AH1046" s="67"/>
      <c r="AI1046" s="68"/>
      <c r="AJ1046" s="69">
        <f t="shared" si="1"/>
        <v>29</v>
      </c>
      <c r="AK1046" s="70">
        <f t="shared" si="252"/>
        <v>43686</v>
      </c>
      <c r="AL1046" s="71">
        <v>23</v>
      </c>
      <c r="AM1046" s="71"/>
      <c r="AN1046" s="70">
        <f t="shared" si="253"/>
        <v>43644</v>
      </c>
      <c r="AO1046" s="70"/>
      <c r="AP1046" s="74">
        <f ca="1"/>
        <v>325</v>
      </c>
    </row>
    <row r="1047" spans="1:42" ht="14.4">
      <c r="A1047" s="55" t="s">
        <v>5800</v>
      </c>
      <c r="B1047" s="56" t="s">
        <v>89</v>
      </c>
      <c r="C1047" s="57">
        <v>43781</v>
      </c>
      <c r="D1047" s="56" t="s">
        <v>90</v>
      </c>
      <c r="E1047" s="56" t="s">
        <v>297</v>
      </c>
      <c r="F1047" s="58" t="s">
        <v>106</v>
      </c>
      <c r="G1047" s="58" t="s">
        <v>107</v>
      </c>
      <c r="H1047" s="56" t="s">
        <v>140</v>
      </c>
      <c r="I1047" s="59"/>
      <c r="J1047" s="59">
        <f t="shared" si="251"/>
        <v>43811</v>
      </c>
      <c r="K1047" s="56" t="s">
        <v>18</v>
      </c>
      <c r="L1047" s="56" t="s">
        <v>18</v>
      </c>
      <c r="M1047" s="60" t="s">
        <v>5801</v>
      </c>
      <c r="N1047" s="56" t="s">
        <v>5801</v>
      </c>
      <c r="O1047" s="56" t="s">
        <v>29</v>
      </c>
      <c r="P1047" s="56" t="s">
        <v>5802</v>
      </c>
      <c r="Q1047" s="56" t="s">
        <v>17</v>
      </c>
      <c r="R1047" s="59"/>
      <c r="S1047" s="56" t="s">
        <v>108</v>
      </c>
      <c r="T1047" s="56" t="s">
        <v>108</v>
      </c>
      <c r="U1047" s="57"/>
      <c r="V1047" s="77"/>
      <c r="W1047" s="62" t="s">
        <v>146</v>
      </c>
      <c r="X1047" s="59"/>
      <c r="Y1047" s="56" t="s">
        <v>108</v>
      </c>
      <c r="Z1047" s="56" t="s">
        <v>121</v>
      </c>
      <c r="AA1047" s="57">
        <v>43781</v>
      </c>
      <c r="AB1047" s="63" t="s">
        <v>318</v>
      </c>
      <c r="AC1047" s="64" t="s">
        <v>5803</v>
      </c>
      <c r="AD1047" s="56" t="s">
        <v>97</v>
      </c>
      <c r="AE1047" s="56" t="s">
        <v>90</v>
      </c>
      <c r="AF1047" s="61"/>
      <c r="AG1047" s="61"/>
      <c r="AH1047" s="67"/>
      <c r="AI1047" s="68"/>
      <c r="AJ1047" s="69">
        <f t="shared" si="1"/>
        <v>0</v>
      </c>
      <c r="AK1047" s="70"/>
      <c r="AL1047" s="71"/>
      <c r="AM1047" s="71"/>
      <c r="AN1047" s="70"/>
      <c r="AO1047" s="70"/>
      <c r="AP1047" s="74">
        <f ca="1"/>
        <v>178</v>
      </c>
    </row>
    <row r="1048" spans="1:42" ht="14.4">
      <c r="A1048" s="55" t="s">
        <v>5804</v>
      </c>
      <c r="B1048" s="56" t="s">
        <v>89</v>
      </c>
      <c r="C1048" s="57">
        <v>43637</v>
      </c>
      <c r="D1048" s="56" t="s">
        <v>90</v>
      </c>
      <c r="E1048" s="56" t="s">
        <v>12</v>
      </c>
      <c r="F1048" s="58" t="s">
        <v>106</v>
      </c>
      <c r="G1048" s="58" t="s">
        <v>107</v>
      </c>
      <c r="H1048" s="56" t="s">
        <v>12</v>
      </c>
      <c r="I1048" s="59"/>
      <c r="J1048" s="59">
        <f t="shared" si="251"/>
        <v>43667</v>
      </c>
      <c r="K1048" s="56" t="s">
        <v>18</v>
      </c>
      <c r="L1048" s="56" t="s">
        <v>18</v>
      </c>
      <c r="M1048" s="60" t="s">
        <v>5805</v>
      </c>
      <c r="N1048" s="56" t="s">
        <v>5806</v>
      </c>
      <c r="O1048" s="56" t="s">
        <v>137</v>
      </c>
      <c r="P1048" s="56" t="s">
        <v>5807</v>
      </c>
      <c r="Q1048" s="56" t="s">
        <v>17</v>
      </c>
      <c r="R1048" s="59"/>
      <c r="S1048" s="56"/>
      <c r="T1048" s="56"/>
      <c r="U1048" s="59"/>
      <c r="V1048" s="77"/>
      <c r="W1048" s="77"/>
      <c r="X1048" s="59"/>
      <c r="Y1048" s="56"/>
      <c r="Z1048" s="56" t="s">
        <v>121</v>
      </c>
      <c r="AA1048" s="57">
        <v>43637</v>
      </c>
      <c r="AB1048" s="75"/>
      <c r="AC1048" s="64" t="s">
        <v>5808</v>
      </c>
      <c r="AD1048" s="56" t="s">
        <v>360</v>
      </c>
      <c r="AE1048" s="56" t="s">
        <v>90</v>
      </c>
      <c r="AF1048" s="61"/>
      <c r="AG1048" s="61"/>
      <c r="AH1048" s="67"/>
      <c r="AI1048" s="68"/>
      <c r="AJ1048" s="69">
        <f t="shared" si="1"/>
        <v>0</v>
      </c>
      <c r="AK1048" s="70" t="str">
        <f t="shared" ref="AK1048:AK1052" si="254">IF(R1048="","",SUM(R1048+30))</f>
        <v/>
      </c>
      <c r="AL1048" s="71" t="s">
        <v>17409</v>
      </c>
      <c r="AM1048" s="71"/>
      <c r="AN1048" s="70">
        <f t="shared" ref="AN1048:AN1052" si="255">IF(C1048="","",SUM(C1048+10))</f>
        <v>43647</v>
      </c>
      <c r="AO1048" s="70"/>
      <c r="AP1048" s="74">
        <f ca="1"/>
        <v>322</v>
      </c>
    </row>
    <row r="1049" spans="1:42" ht="14.4">
      <c r="A1049" s="55" t="s">
        <v>5809</v>
      </c>
      <c r="B1049" s="56" t="s">
        <v>89</v>
      </c>
      <c r="C1049" s="57">
        <v>43728</v>
      </c>
      <c r="D1049" s="56" t="s">
        <v>90</v>
      </c>
      <c r="E1049" s="56" t="s">
        <v>32</v>
      </c>
      <c r="F1049" s="58" t="s">
        <v>106</v>
      </c>
      <c r="G1049" s="58" t="s">
        <v>107</v>
      </c>
      <c r="H1049" s="56" t="s">
        <v>140</v>
      </c>
      <c r="I1049" s="59"/>
      <c r="J1049" s="59">
        <f t="shared" si="251"/>
        <v>43758</v>
      </c>
      <c r="K1049" s="56" t="s">
        <v>18</v>
      </c>
      <c r="L1049" s="56" t="s">
        <v>18</v>
      </c>
      <c r="M1049" s="60" t="s">
        <v>5810</v>
      </c>
      <c r="N1049" s="56" t="s">
        <v>5811</v>
      </c>
      <c r="O1049" s="56" t="s">
        <v>132</v>
      </c>
      <c r="P1049" s="56" t="s">
        <v>5812</v>
      </c>
      <c r="Q1049" s="56" t="s">
        <v>17</v>
      </c>
      <c r="R1049" s="59"/>
      <c r="S1049" s="56" t="s">
        <v>108</v>
      </c>
      <c r="T1049" s="56" t="s">
        <v>108</v>
      </c>
      <c r="U1049" s="59"/>
      <c r="V1049" s="77"/>
      <c r="W1049" s="62">
        <v>0</v>
      </c>
      <c r="X1049" s="59"/>
      <c r="Y1049" s="56" t="s">
        <v>108</v>
      </c>
      <c r="Z1049" s="56" t="s">
        <v>121</v>
      </c>
      <c r="AA1049" s="57">
        <v>43728</v>
      </c>
      <c r="AB1049" s="63" t="s">
        <v>289</v>
      </c>
      <c r="AC1049" s="64" t="s">
        <v>5843</v>
      </c>
      <c r="AD1049" s="65" t="s">
        <v>97</v>
      </c>
      <c r="AE1049" s="56" t="s">
        <v>90</v>
      </c>
      <c r="AF1049" s="61"/>
      <c r="AG1049" s="61"/>
      <c r="AH1049" s="67"/>
      <c r="AI1049" s="68"/>
      <c r="AJ1049" s="69">
        <f t="shared" si="1"/>
        <v>0</v>
      </c>
      <c r="AK1049" s="70" t="str">
        <f t="shared" si="254"/>
        <v/>
      </c>
      <c r="AL1049" s="71" t="s">
        <v>17409</v>
      </c>
      <c r="AM1049" s="71"/>
      <c r="AN1049" s="70">
        <f t="shared" si="255"/>
        <v>43738</v>
      </c>
      <c r="AO1049" s="70"/>
      <c r="AP1049" s="74">
        <f ca="1"/>
        <v>231</v>
      </c>
    </row>
    <row r="1050" spans="1:42" ht="14.4">
      <c r="A1050" s="55" t="s">
        <v>5844</v>
      </c>
      <c r="B1050" s="56" t="s">
        <v>89</v>
      </c>
      <c r="C1050" s="57">
        <v>43634</v>
      </c>
      <c r="D1050" s="56" t="s">
        <v>131</v>
      </c>
      <c r="E1050" s="56" t="s">
        <v>129</v>
      </c>
      <c r="F1050" s="58" t="s">
        <v>106</v>
      </c>
      <c r="G1050" s="58" t="s">
        <v>107</v>
      </c>
      <c r="H1050" s="56" t="s">
        <v>129</v>
      </c>
      <c r="I1050" s="57"/>
      <c r="J1050" s="57">
        <f t="shared" si="251"/>
        <v>43664</v>
      </c>
      <c r="K1050" s="56" t="s">
        <v>18</v>
      </c>
      <c r="L1050" s="56" t="s">
        <v>14</v>
      </c>
      <c r="M1050" s="60" t="s">
        <v>5845</v>
      </c>
      <c r="N1050" s="56" t="s">
        <v>5846</v>
      </c>
      <c r="O1050" s="56"/>
      <c r="P1050" s="56" t="s">
        <v>108</v>
      </c>
      <c r="Q1050" s="56" t="s">
        <v>96</v>
      </c>
      <c r="R1050" s="57"/>
      <c r="S1050" s="56" t="s">
        <v>108</v>
      </c>
      <c r="T1050" s="56" t="s">
        <v>108</v>
      </c>
      <c r="U1050" s="57"/>
      <c r="V1050" s="62"/>
      <c r="W1050" s="62" t="s">
        <v>108</v>
      </c>
      <c r="X1050" s="57"/>
      <c r="Y1050" s="56" t="s">
        <v>108</v>
      </c>
      <c r="Z1050" s="56" t="s">
        <v>123</v>
      </c>
      <c r="AA1050" s="57">
        <v>43634</v>
      </c>
      <c r="AB1050" s="63" t="s">
        <v>484</v>
      </c>
      <c r="AC1050" s="64" t="s">
        <v>883</v>
      </c>
      <c r="AD1050" s="56" t="s">
        <v>118</v>
      </c>
      <c r="AE1050" s="56" t="s">
        <v>131</v>
      </c>
      <c r="AF1050" s="61"/>
      <c r="AG1050" s="61"/>
      <c r="AH1050" s="67"/>
      <c r="AI1050" s="68"/>
      <c r="AJ1050" s="69">
        <f t="shared" si="1"/>
        <v>0</v>
      </c>
      <c r="AK1050" s="70" t="str">
        <f t="shared" si="254"/>
        <v/>
      </c>
      <c r="AL1050" s="71" t="s">
        <v>17409</v>
      </c>
      <c r="AM1050" s="71"/>
      <c r="AN1050" s="70">
        <f t="shared" si="255"/>
        <v>43644</v>
      </c>
      <c r="AO1050" s="70"/>
      <c r="AP1050" s="74">
        <f ca="1"/>
        <v>325</v>
      </c>
    </row>
    <row r="1051" spans="1:42" ht="14.4">
      <c r="A1051" s="55" t="s">
        <v>5847</v>
      </c>
      <c r="B1051" s="56" t="s">
        <v>89</v>
      </c>
      <c r="C1051" s="57">
        <v>43672</v>
      </c>
      <c r="D1051" s="56" t="s">
        <v>119</v>
      </c>
      <c r="E1051" s="56" t="s">
        <v>129</v>
      </c>
      <c r="F1051" s="58" t="s">
        <v>106</v>
      </c>
      <c r="G1051" s="58" t="s">
        <v>107</v>
      </c>
      <c r="H1051" s="56" t="s">
        <v>129</v>
      </c>
      <c r="I1051" s="57"/>
      <c r="J1051" s="57">
        <f t="shared" si="251"/>
        <v>43702</v>
      </c>
      <c r="K1051" s="56" t="s">
        <v>18</v>
      </c>
      <c r="L1051" s="56" t="s">
        <v>14</v>
      </c>
      <c r="M1051" s="60" t="s">
        <v>5850</v>
      </c>
      <c r="N1051" s="56" t="s">
        <v>5851</v>
      </c>
      <c r="O1051" s="56"/>
      <c r="P1051" s="56" t="s">
        <v>108</v>
      </c>
      <c r="Q1051" s="56" t="s">
        <v>130</v>
      </c>
      <c r="R1051" s="57"/>
      <c r="S1051" s="56" t="s">
        <v>108</v>
      </c>
      <c r="T1051" s="56" t="s">
        <v>108</v>
      </c>
      <c r="U1051" s="57"/>
      <c r="V1051" s="62"/>
      <c r="W1051" s="62" t="s">
        <v>108</v>
      </c>
      <c r="X1051" s="57"/>
      <c r="Y1051" s="56" t="s">
        <v>108</v>
      </c>
      <c r="Z1051" s="56" t="s">
        <v>123</v>
      </c>
      <c r="AA1051" s="57">
        <v>43676</v>
      </c>
      <c r="AB1051" s="63" t="s">
        <v>163</v>
      </c>
      <c r="AC1051" s="64" t="s">
        <v>5852</v>
      </c>
      <c r="AD1051" s="56" t="s">
        <v>224</v>
      </c>
      <c r="AE1051" s="56" t="s">
        <v>119</v>
      </c>
      <c r="AF1051" s="61"/>
      <c r="AG1051" s="61"/>
      <c r="AH1051" s="67"/>
      <c r="AI1051" s="68"/>
      <c r="AJ1051" s="69">
        <f t="shared" si="1"/>
        <v>4</v>
      </c>
      <c r="AK1051" s="70" t="str">
        <f t="shared" si="254"/>
        <v/>
      </c>
      <c r="AL1051" s="71" t="s">
        <v>17409</v>
      </c>
      <c r="AM1051" s="71"/>
      <c r="AN1051" s="70">
        <f t="shared" si="255"/>
        <v>43682</v>
      </c>
      <c r="AO1051" s="70"/>
      <c r="AP1051" s="74">
        <f ca="1"/>
        <v>287</v>
      </c>
    </row>
    <row r="1052" spans="1:42" ht="14.4">
      <c r="A1052" s="55" t="s">
        <v>5853</v>
      </c>
      <c r="B1052" s="56" t="s">
        <v>89</v>
      </c>
      <c r="C1052" s="57">
        <v>43501</v>
      </c>
      <c r="D1052" s="56" t="s">
        <v>131</v>
      </c>
      <c r="E1052" s="56" t="s">
        <v>112</v>
      </c>
      <c r="F1052" s="58" t="s">
        <v>106</v>
      </c>
      <c r="G1052" s="58" t="s">
        <v>113</v>
      </c>
      <c r="H1052" s="56" t="s">
        <v>112</v>
      </c>
      <c r="I1052" s="59"/>
      <c r="J1052" s="59">
        <f t="shared" si="251"/>
        <v>43531</v>
      </c>
      <c r="K1052" s="56" t="s">
        <v>18</v>
      </c>
      <c r="L1052" s="56" t="s">
        <v>18</v>
      </c>
      <c r="M1052" s="60" t="s">
        <v>5855</v>
      </c>
      <c r="N1052" s="56" t="s">
        <v>5856</v>
      </c>
      <c r="O1052" s="56" t="s">
        <v>249</v>
      </c>
      <c r="P1052" s="56" t="s">
        <v>5859</v>
      </c>
      <c r="Q1052" s="56" t="s">
        <v>116</v>
      </c>
      <c r="R1052" s="59"/>
      <c r="S1052" s="56" t="s">
        <v>18</v>
      </c>
      <c r="T1052" s="56" t="s">
        <v>14</v>
      </c>
      <c r="U1052" s="57">
        <v>43472</v>
      </c>
      <c r="V1052" s="77"/>
      <c r="W1052" s="62">
        <v>35.5</v>
      </c>
      <c r="X1052" s="57">
        <v>43524</v>
      </c>
      <c r="Y1052" s="56" t="s">
        <v>108</v>
      </c>
      <c r="Z1052" s="56" t="s">
        <v>121</v>
      </c>
      <c r="AA1052" s="57">
        <v>43524</v>
      </c>
      <c r="AB1052" s="63" t="s">
        <v>147</v>
      </c>
      <c r="AC1052" s="64" t="s">
        <v>5862</v>
      </c>
      <c r="AD1052" s="65" t="s">
        <v>97</v>
      </c>
      <c r="AE1052" s="65" t="s">
        <v>119</v>
      </c>
      <c r="AF1052" s="66"/>
      <c r="AG1052" s="66"/>
      <c r="AH1052" s="67"/>
      <c r="AI1052" s="68"/>
      <c r="AJ1052" s="69">
        <f t="shared" si="1"/>
        <v>23</v>
      </c>
      <c r="AK1052" s="70" t="str">
        <f t="shared" si="254"/>
        <v/>
      </c>
      <c r="AL1052" s="71" t="s">
        <v>17409</v>
      </c>
      <c r="AM1052" s="71"/>
      <c r="AN1052" s="70">
        <f t="shared" si="255"/>
        <v>43511</v>
      </c>
      <c r="AO1052" s="70"/>
      <c r="AP1052" s="74">
        <f ca="1"/>
        <v>458</v>
      </c>
    </row>
    <row r="1053" spans="1:42" ht="14.4">
      <c r="A1053" s="55" t="s">
        <v>5866</v>
      </c>
      <c r="B1053" s="56" t="s">
        <v>89</v>
      </c>
      <c r="C1053" s="57">
        <v>43794</v>
      </c>
      <c r="D1053" s="56" t="s">
        <v>119</v>
      </c>
      <c r="E1053" s="56" t="s">
        <v>297</v>
      </c>
      <c r="F1053" s="58" t="s">
        <v>106</v>
      </c>
      <c r="G1053" s="58" t="s">
        <v>107</v>
      </c>
      <c r="H1053" s="56" t="s">
        <v>140</v>
      </c>
      <c r="I1053" s="59"/>
      <c r="J1053" s="59">
        <f t="shared" si="251"/>
        <v>43824</v>
      </c>
      <c r="K1053" s="56" t="s">
        <v>18</v>
      </c>
      <c r="L1053" s="56" t="s">
        <v>18</v>
      </c>
      <c r="M1053" s="60" t="s">
        <v>5868</v>
      </c>
      <c r="N1053" s="56" t="s">
        <v>5868</v>
      </c>
      <c r="O1053" s="56" t="s">
        <v>271</v>
      </c>
      <c r="P1053" s="56" t="s">
        <v>5870</v>
      </c>
      <c r="Q1053" s="56" t="s">
        <v>17</v>
      </c>
      <c r="R1053" s="59"/>
      <c r="S1053" s="56" t="s">
        <v>108</v>
      </c>
      <c r="T1053" s="56" t="s">
        <v>108</v>
      </c>
      <c r="U1053" s="57"/>
      <c r="V1053" s="77"/>
      <c r="W1053" s="62" t="s">
        <v>146</v>
      </c>
      <c r="X1053" s="59"/>
      <c r="Y1053" s="56" t="s">
        <v>108</v>
      </c>
      <c r="Z1053" s="56" t="s">
        <v>121</v>
      </c>
      <c r="AA1053" s="57">
        <v>43795</v>
      </c>
      <c r="AB1053" s="63" t="s">
        <v>318</v>
      </c>
      <c r="AC1053" s="64" t="s">
        <v>5873</v>
      </c>
      <c r="AD1053" s="56" t="s">
        <v>97</v>
      </c>
      <c r="AE1053" s="56" t="s">
        <v>90</v>
      </c>
      <c r="AF1053" s="61"/>
      <c r="AG1053" s="61"/>
      <c r="AH1053" s="67"/>
      <c r="AI1053" s="68"/>
      <c r="AJ1053" s="69">
        <f t="shared" si="1"/>
        <v>1</v>
      </c>
      <c r="AK1053" s="70"/>
      <c r="AL1053" s="71"/>
      <c r="AM1053" s="71"/>
      <c r="AN1053" s="70"/>
      <c r="AO1053" s="70"/>
      <c r="AP1053" s="74">
        <f ca="1"/>
        <v>165</v>
      </c>
    </row>
    <row r="1054" spans="1:42" ht="14.4">
      <c r="A1054" s="55" t="s">
        <v>5874</v>
      </c>
      <c r="B1054" s="56" t="s">
        <v>89</v>
      </c>
      <c r="C1054" s="57">
        <v>43656</v>
      </c>
      <c r="D1054" s="56" t="s">
        <v>90</v>
      </c>
      <c r="E1054" s="56" t="s">
        <v>140</v>
      </c>
      <c r="F1054" s="58" t="s">
        <v>106</v>
      </c>
      <c r="G1054" s="58" t="s">
        <v>107</v>
      </c>
      <c r="H1054" s="56" t="s">
        <v>140</v>
      </c>
      <c r="I1054" s="59"/>
      <c r="J1054" s="59">
        <f t="shared" si="251"/>
        <v>43686</v>
      </c>
      <c r="K1054" s="56" t="s">
        <v>18</v>
      </c>
      <c r="L1054" s="56" t="s">
        <v>18</v>
      </c>
      <c r="M1054" s="60" t="s">
        <v>5875</v>
      </c>
      <c r="N1054" s="56" t="s">
        <v>5876</v>
      </c>
      <c r="O1054" s="56" t="s">
        <v>249</v>
      </c>
      <c r="P1054" s="56" t="s">
        <v>914</v>
      </c>
      <c r="Q1054" s="56" t="s">
        <v>17</v>
      </c>
      <c r="R1054" s="59"/>
      <c r="S1054" s="56" t="s">
        <v>18</v>
      </c>
      <c r="T1054" s="56" t="s">
        <v>108</v>
      </c>
      <c r="U1054" s="59"/>
      <c r="V1054" s="77"/>
      <c r="W1054" s="62">
        <v>0</v>
      </c>
      <c r="X1054" s="59"/>
      <c r="Y1054" s="56" t="s">
        <v>108</v>
      </c>
      <c r="Z1054" s="56" t="s">
        <v>121</v>
      </c>
      <c r="AA1054" s="57">
        <v>43656</v>
      </c>
      <c r="AB1054" s="63" t="s">
        <v>163</v>
      </c>
      <c r="AC1054" s="64" t="s">
        <v>5877</v>
      </c>
      <c r="AD1054" s="65" t="s">
        <v>97</v>
      </c>
      <c r="AE1054" s="56" t="s">
        <v>90</v>
      </c>
      <c r="AF1054" s="61"/>
      <c r="AG1054" s="61"/>
      <c r="AH1054" s="67"/>
      <c r="AI1054" s="68"/>
      <c r="AJ1054" s="69">
        <f t="shared" si="1"/>
        <v>0</v>
      </c>
      <c r="AK1054" s="70" t="str">
        <f t="shared" ref="AK1054:AK1068" si="256">IF(R1054="","",SUM(R1054+30))</f>
        <v/>
      </c>
      <c r="AL1054" s="71" t="s">
        <v>17409</v>
      </c>
      <c r="AM1054" s="71"/>
      <c r="AN1054" s="70">
        <f t="shared" ref="AN1054:AN1068" si="257">IF(C1054="","",SUM(C1054+10))</f>
        <v>43666</v>
      </c>
      <c r="AO1054" s="70"/>
      <c r="AP1054" s="74">
        <f ca="1"/>
        <v>303</v>
      </c>
    </row>
    <row r="1055" spans="1:42" ht="14.4">
      <c r="A1055" s="55" t="s">
        <v>5878</v>
      </c>
      <c r="B1055" s="56" t="s">
        <v>89</v>
      </c>
      <c r="C1055" s="57">
        <v>43656</v>
      </c>
      <c r="D1055" s="56" t="s">
        <v>90</v>
      </c>
      <c r="E1055" s="56" t="s">
        <v>12</v>
      </c>
      <c r="F1055" s="58" t="s">
        <v>106</v>
      </c>
      <c r="G1055" s="58" t="s">
        <v>107</v>
      </c>
      <c r="H1055" s="56" t="s">
        <v>12</v>
      </c>
      <c r="I1055" s="57"/>
      <c r="J1055" s="57">
        <f t="shared" si="251"/>
        <v>43686</v>
      </c>
      <c r="K1055" s="56" t="s">
        <v>18</v>
      </c>
      <c r="L1055" s="56" t="s">
        <v>18</v>
      </c>
      <c r="M1055" s="60" t="s">
        <v>5806</v>
      </c>
      <c r="N1055" s="56"/>
      <c r="O1055" s="56" t="s">
        <v>137</v>
      </c>
      <c r="P1055" s="56" t="s">
        <v>5807</v>
      </c>
      <c r="Q1055" s="56" t="s">
        <v>17</v>
      </c>
      <c r="R1055" s="192"/>
      <c r="S1055" s="56"/>
      <c r="T1055" s="56"/>
      <c r="U1055" s="192"/>
      <c r="V1055" s="128"/>
      <c r="W1055" s="128"/>
      <c r="X1055" s="192"/>
      <c r="Y1055" s="61"/>
      <c r="Z1055" s="56" t="s">
        <v>121</v>
      </c>
      <c r="AA1055" s="57">
        <v>43658</v>
      </c>
      <c r="AB1055" s="75"/>
      <c r="AC1055" s="64"/>
      <c r="AD1055" s="65" t="s">
        <v>97</v>
      </c>
      <c r="AE1055" s="56" t="s">
        <v>90</v>
      </c>
      <c r="AF1055" s="61"/>
      <c r="AG1055" s="61"/>
      <c r="AH1055" s="67"/>
      <c r="AI1055" s="68"/>
      <c r="AJ1055" s="69">
        <f t="shared" si="1"/>
        <v>2</v>
      </c>
      <c r="AK1055" s="70" t="str">
        <f t="shared" si="256"/>
        <v/>
      </c>
      <c r="AL1055" s="71" t="s">
        <v>17409</v>
      </c>
      <c r="AM1055" s="71"/>
      <c r="AN1055" s="70">
        <f t="shared" si="257"/>
        <v>43666</v>
      </c>
      <c r="AO1055" s="70"/>
      <c r="AP1055" s="74">
        <f ca="1"/>
        <v>303</v>
      </c>
    </row>
    <row r="1056" spans="1:42" ht="14.4">
      <c r="A1056" s="55" t="s">
        <v>5885</v>
      </c>
      <c r="B1056" s="56" t="s">
        <v>89</v>
      </c>
      <c r="C1056" s="57">
        <v>43580</v>
      </c>
      <c r="D1056" s="56" t="s">
        <v>90</v>
      </c>
      <c r="E1056" s="56" t="s">
        <v>140</v>
      </c>
      <c r="F1056" s="58" t="s">
        <v>106</v>
      </c>
      <c r="G1056" s="58" t="s">
        <v>107</v>
      </c>
      <c r="H1056" s="56" t="s">
        <v>140</v>
      </c>
      <c r="I1056" s="59"/>
      <c r="J1056" s="59">
        <f t="shared" si="251"/>
        <v>43610</v>
      </c>
      <c r="K1056" s="56" t="s">
        <v>18</v>
      </c>
      <c r="L1056" s="56" t="s">
        <v>14</v>
      </c>
      <c r="M1056" s="60" t="s">
        <v>5888</v>
      </c>
      <c r="N1056" s="56" t="s">
        <v>5889</v>
      </c>
      <c r="O1056" s="56" t="s">
        <v>27</v>
      </c>
      <c r="P1056" s="56" t="s">
        <v>5890</v>
      </c>
      <c r="Q1056" s="56" t="s">
        <v>96</v>
      </c>
      <c r="R1056" s="59"/>
      <c r="S1056" s="56" t="s">
        <v>108</v>
      </c>
      <c r="T1056" s="56" t="s">
        <v>108</v>
      </c>
      <c r="U1056" s="59"/>
      <c r="V1056" s="77"/>
      <c r="W1056" s="62"/>
      <c r="X1056" s="59"/>
      <c r="Y1056" s="56" t="s">
        <v>200</v>
      </c>
      <c r="Z1056" s="56" t="s">
        <v>123</v>
      </c>
      <c r="AA1056" s="57">
        <v>43584</v>
      </c>
      <c r="AB1056" s="63" t="s">
        <v>293</v>
      </c>
      <c r="AC1056" s="64" t="s">
        <v>5891</v>
      </c>
      <c r="AD1056" s="56" t="s">
        <v>294</v>
      </c>
      <c r="AE1056" s="56"/>
      <c r="AF1056" s="61"/>
      <c r="AG1056" s="61"/>
      <c r="AH1056" s="67"/>
      <c r="AI1056" s="68"/>
      <c r="AJ1056" s="69">
        <f t="shared" si="1"/>
        <v>4</v>
      </c>
      <c r="AK1056" s="70" t="str">
        <f t="shared" si="256"/>
        <v/>
      </c>
      <c r="AL1056" s="71" t="s">
        <v>17409</v>
      </c>
      <c r="AM1056" s="71"/>
      <c r="AN1056" s="70">
        <f t="shared" si="257"/>
        <v>43590</v>
      </c>
      <c r="AO1056" s="70"/>
      <c r="AP1056" s="74">
        <f ca="1"/>
        <v>379</v>
      </c>
    </row>
    <row r="1057" spans="1:42" ht="14.4">
      <c r="A1057" s="55" t="s">
        <v>5896</v>
      </c>
      <c r="B1057" s="56" t="s">
        <v>89</v>
      </c>
      <c r="C1057" s="57">
        <v>43640</v>
      </c>
      <c r="D1057" s="56" t="s">
        <v>119</v>
      </c>
      <c r="E1057" s="56" t="s">
        <v>112</v>
      </c>
      <c r="F1057" s="58" t="s">
        <v>106</v>
      </c>
      <c r="G1057" s="58" t="s">
        <v>214</v>
      </c>
      <c r="H1057" s="56" t="s">
        <v>276</v>
      </c>
      <c r="I1057" s="57">
        <v>43648</v>
      </c>
      <c r="J1057" s="59">
        <f t="shared" si="251"/>
        <v>43670</v>
      </c>
      <c r="K1057" s="56" t="s">
        <v>18</v>
      </c>
      <c r="L1057" s="56" t="s">
        <v>14</v>
      </c>
      <c r="M1057" s="60" t="s">
        <v>5898</v>
      </c>
      <c r="N1057" s="56" t="s">
        <v>1041</v>
      </c>
      <c r="O1057" s="56" t="s">
        <v>44</v>
      </c>
      <c r="P1057" s="56" t="s">
        <v>2442</v>
      </c>
      <c r="Q1057" s="56" t="s">
        <v>256</v>
      </c>
      <c r="R1057" s="59"/>
      <c r="S1057" s="56" t="s">
        <v>108</v>
      </c>
      <c r="T1057" s="56" t="s">
        <v>108</v>
      </c>
      <c r="U1057" s="57">
        <v>43676</v>
      </c>
      <c r="V1057" s="77"/>
      <c r="W1057" s="62">
        <v>20.5</v>
      </c>
      <c r="X1057" s="57">
        <v>43682</v>
      </c>
      <c r="Y1057" s="56" t="s">
        <v>108</v>
      </c>
      <c r="Z1057" s="56" t="s">
        <v>121</v>
      </c>
      <c r="AA1057" s="57">
        <v>43682</v>
      </c>
      <c r="AB1057" s="63" t="s">
        <v>484</v>
      </c>
      <c r="AC1057" s="64" t="s">
        <v>5902</v>
      </c>
      <c r="AD1057" s="65" t="s">
        <v>97</v>
      </c>
      <c r="AE1057" s="56" t="s">
        <v>119</v>
      </c>
      <c r="AF1057" s="61"/>
      <c r="AG1057" s="61"/>
      <c r="AH1057" s="67"/>
      <c r="AI1057" s="68"/>
      <c r="AJ1057" s="69">
        <f t="shared" si="1"/>
        <v>42</v>
      </c>
      <c r="AK1057" s="70" t="str">
        <f t="shared" si="256"/>
        <v/>
      </c>
      <c r="AL1057" s="71" t="s">
        <v>17409</v>
      </c>
      <c r="AM1057" s="71"/>
      <c r="AN1057" s="70">
        <f t="shared" si="257"/>
        <v>43650</v>
      </c>
      <c r="AO1057" s="70"/>
      <c r="AP1057" s="74">
        <f ca="1"/>
        <v>319</v>
      </c>
    </row>
    <row r="1058" spans="1:42" ht="14.4">
      <c r="A1058" s="55" t="s">
        <v>5906</v>
      </c>
      <c r="B1058" s="56" t="s">
        <v>89</v>
      </c>
      <c r="C1058" s="57">
        <v>43713</v>
      </c>
      <c r="D1058" s="56" t="s">
        <v>119</v>
      </c>
      <c r="E1058" s="56" t="s">
        <v>112</v>
      </c>
      <c r="F1058" s="58" t="s">
        <v>106</v>
      </c>
      <c r="G1058" s="58" t="s">
        <v>113</v>
      </c>
      <c r="H1058" s="56" t="s">
        <v>112</v>
      </c>
      <c r="I1058" s="57"/>
      <c r="J1058" s="57">
        <f t="shared" si="251"/>
        <v>43743</v>
      </c>
      <c r="K1058" s="56" t="s">
        <v>18</v>
      </c>
      <c r="L1058" s="56" t="s">
        <v>18</v>
      </c>
      <c r="M1058" s="60" t="s">
        <v>5898</v>
      </c>
      <c r="N1058" s="56" t="s">
        <v>1041</v>
      </c>
      <c r="O1058" s="56" t="s">
        <v>44</v>
      </c>
      <c r="P1058" s="56" t="s">
        <v>2442</v>
      </c>
      <c r="Q1058" s="56" t="s">
        <v>117</v>
      </c>
      <c r="R1058" s="57"/>
      <c r="S1058" s="56" t="s">
        <v>108</v>
      </c>
      <c r="T1058" s="56" t="s">
        <v>108</v>
      </c>
      <c r="U1058" s="57">
        <v>43713</v>
      </c>
      <c r="V1058" s="62">
        <v>75</v>
      </c>
      <c r="W1058" s="62">
        <v>75</v>
      </c>
      <c r="X1058" s="57">
        <v>43725</v>
      </c>
      <c r="Y1058" s="56"/>
      <c r="Z1058" s="56" t="s">
        <v>121</v>
      </c>
      <c r="AA1058" s="57">
        <v>43725</v>
      </c>
      <c r="AB1058" s="63"/>
      <c r="AC1058" s="64" t="s">
        <v>5911</v>
      </c>
      <c r="AD1058" s="65" t="s">
        <v>97</v>
      </c>
      <c r="AE1058" s="56" t="s">
        <v>119</v>
      </c>
      <c r="AF1058" s="61"/>
      <c r="AG1058" s="61"/>
      <c r="AH1058" s="67"/>
      <c r="AI1058" s="68"/>
      <c r="AJ1058" s="69">
        <f t="shared" si="1"/>
        <v>12</v>
      </c>
      <c r="AK1058" s="70" t="str">
        <f t="shared" si="256"/>
        <v/>
      </c>
      <c r="AL1058" s="71" t="s">
        <v>17409</v>
      </c>
      <c r="AM1058" s="71"/>
      <c r="AN1058" s="70">
        <f t="shared" si="257"/>
        <v>43723</v>
      </c>
      <c r="AO1058" s="70"/>
      <c r="AP1058" s="74">
        <f ca="1"/>
        <v>246</v>
      </c>
    </row>
    <row r="1059" spans="1:42" ht="14.4">
      <c r="A1059" s="55" t="s">
        <v>5913</v>
      </c>
      <c r="B1059" s="56" t="s">
        <v>89</v>
      </c>
      <c r="C1059" s="57">
        <v>43703</v>
      </c>
      <c r="D1059" s="56" t="s">
        <v>90</v>
      </c>
      <c r="E1059" s="56" t="s">
        <v>112</v>
      </c>
      <c r="F1059" s="58" t="s">
        <v>106</v>
      </c>
      <c r="G1059" s="88" t="s">
        <v>214</v>
      </c>
      <c r="H1059" s="89" t="s">
        <v>276</v>
      </c>
      <c r="I1059" s="57">
        <v>43705</v>
      </c>
      <c r="J1059" s="59">
        <f t="shared" si="251"/>
        <v>43733</v>
      </c>
      <c r="K1059" s="56" t="s">
        <v>18</v>
      </c>
      <c r="L1059" s="56" t="s">
        <v>18</v>
      </c>
      <c r="M1059" s="60" t="s">
        <v>5915</v>
      </c>
      <c r="N1059" s="56" t="s">
        <v>1041</v>
      </c>
      <c r="O1059" s="56" t="s">
        <v>44</v>
      </c>
      <c r="P1059" s="56" t="s">
        <v>2442</v>
      </c>
      <c r="Q1059" s="56" t="s">
        <v>117</v>
      </c>
      <c r="R1059" s="59"/>
      <c r="S1059" s="56" t="s">
        <v>108</v>
      </c>
      <c r="T1059" s="56" t="s">
        <v>108</v>
      </c>
      <c r="U1059" s="57">
        <v>43705</v>
      </c>
      <c r="V1059" s="62">
        <v>50</v>
      </c>
      <c r="W1059" s="62">
        <v>50</v>
      </c>
      <c r="X1059" s="57">
        <v>43713</v>
      </c>
      <c r="Y1059" s="61"/>
      <c r="Z1059" s="56" t="s">
        <v>121</v>
      </c>
      <c r="AA1059" s="57">
        <v>43721</v>
      </c>
      <c r="AB1059" s="75"/>
      <c r="AC1059" s="64" t="s">
        <v>5919</v>
      </c>
      <c r="AD1059" s="65" t="s">
        <v>97</v>
      </c>
      <c r="AE1059" s="56" t="s">
        <v>119</v>
      </c>
      <c r="AF1059" s="61"/>
      <c r="AG1059" s="61"/>
      <c r="AH1059" s="67"/>
      <c r="AI1059" s="68"/>
      <c r="AJ1059" s="69">
        <f t="shared" si="1"/>
        <v>18</v>
      </c>
      <c r="AK1059" s="70" t="str">
        <f t="shared" si="256"/>
        <v/>
      </c>
      <c r="AL1059" s="71" t="s">
        <v>17409</v>
      </c>
      <c r="AM1059" s="71"/>
      <c r="AN1059" s="70">
        <f t="shared" si="257"/>
        <v>43713</v>
      </c>
      <c r="AO1059" s="70"/>
      <c r="AP1059" s="74">
        <f ca="1"/>
        <v>256</v>
      </c>
    </row>
    <row r="1060" spans="1:42" ht="14.4">
      <c r="A1060" s="55" t="s">
        <v>5921</v>
      </c>
      <c r="B1060" s="56" t="s">
        <v>89</v>
      </c>
      <c r="C1060" s="57">
        <v>43689</v>
      </c>
      <c r="D1060" s="56" t="s">
        <v>90</v>
      </c>
      <c r="E1060" s="56" t="s">
        <v>276</v>
      </c>
      <c r="F1060" s="58" t="s">
        <v>214</v>
      </c>
      <c r="G1060" s="58" t="s">
        <v>214</v>
      </c>
      <c r="H1060" s="56" t="s">
        <v>276</v>
      </c>
      <c r="I1060" s="59"/>
      <c r="J1060" s="59">
        <f t="shared" si="251"/>
        <v>43719</v>
      </c>
      <c r="K1060" s="56" t="s">
        <v>18</v>
      </c>
      <c r="L1060" s="56" t="s">
        <v>108</v>
      </c>
      <c r="M1060" s="60" t="s">
        <v>5926</v>
      </c>
      <c r="N1060" s="56" t="s">
        <v>5927</v>
      </c>
      <c r="O1060" s="56"/>
      <c r="P1060" s="56"/>
      <c r="Q1060" s="56" t="s">
        <v>96</v>
      </c>
      <c r="R1060" s="57"/>
      <c r="S1060" s="56" t="s">
        <v>108</v>
      </c>
      <c r="T1060" s="56" t="s">
        <v>108</v>
      </c>
      <c r="U1060" s="59"/>
      <c r="V1060" s="77"/>
      <c r="W1060" s="77"/>
      <c r="X1060" s="59"/>
      <c r="Y1060" s="56" t="s">
        <v>108</v>
      </c>
      <c r="Z1060" s="56" t="s">
        <v>123</v>
      </c>
      <c r="AA1060" s="57">
        <v>43707</v>
      </c>
      <c r="AB1060" s="75"/>
      <c r="AC1060" s="64" t="s">
        <v>5929</v>
      </c>
      <c r="AD1060" s="56" t="s">
        <v>294</v>
      </c>
      <c r="AE1060" s="56" t="s">
        <v>119</v>
      </c>
      <c r="AF1060" s="61"/>
      <c r="AG1060" s="61"/>
      <c r="AH1060" s="67"/>
      <c r="AI1060" s="68"/>
      <c r="AJ1060" s="69">
        <f t="shared" si="1"/>
        <v>18</v>
      </c>
      <c r="AK1060" s="70" t="str">
        <f t="shared" si="256"/>
        <v/>
      </c>
      <c r="AL1060" s="71" t="s">
        <v>17409</v>
      </c>
      <c r="AM1060" s="71"/>
      <c r="AN1060" s="70">
        <f t="shared" si="257"/>
        <v>43699</v>
      </c>
      <c r="AO1060" s="70"/>
      <c r="AP1060" s="74">
        <f ca="1"/>
        <v>270</v>
      </c>
    </row>
    <row r="1061" spans="1:42" ht="14.4">
      <c r="A1061" s="55" t="s">
        <v>5931</v>
      </c>
      <c r="B1061" s="56" t="s">
        <v>89</v>
      </c>
      <c r="C1061" s="57">
        <v>43714</v>
      </c>
      <c r="D1061" s="56" t="s">
        <v>90</v>
      </c>
      <c r="E1061" s="56" t="s">
        <v>91</v>
      </c>
      <c r="F1061" s="58" t="s">
        <v>92</v>
      </c>
      <c r="G1061" s="58" t="s">
        <v>93</v>
      </c>
      <c r="H1061" s="56" t="s">
        <v>91</v>
      </c>
      <c r="I1061" s="57"/>
      <c r="J1061" s="57">
        <f t="shared" si="251"/>
        <v>43744</v>
      </c>
      <c r="K1061" s="56" t="s">
        <v>18</v>
      </c>
      <c r="L1061" s="56" t="s">
        <v>14</v>
      </c>
      <c r="M1061" s="60" t="s">
        <v>5932</v>
      </c>
      <c r="N1061" s="56" t="s">
        <v>5933</v>
      </c>
      <c r="O1061" s="56" t="s">
        <v>355</v>
      </c>
      <c r="P1061" s="56" t="s">
        <v>5934</v>
      </c>
      <c r="Q1061" s="56" t="s">
        <v>96</v>
      </c>
      <c r="R1061" s="57"/>
      <c r="S1061" s="56"/>
      <c r="T1061" s="56"/>
      <c r="U1061" s="57"/>
      <c r="V1061" s="62"/>
      <c r="W1061" s="62"/>
      <c r="X1061" s="57"/>
      <c r="Y1061" s="56"/>
      <c r="Z1061" s="56" t="s">
        <v>121</v>
      </c>
      <c r="AA1061" s="57">
        <v>43881</v>
      </c>
      <c r="AB1061" s="63"/>
      <c r="AC1061" s="64" t="s">
        <v>5935</v>
      </c>
      <c r="AD1061" s="56" t="s">
        <v>97</v>
      </c>
      <c r="AE1061" s="56" t="s">
        <v>90</v>
      </c>
      <c r="AF1061" s="61"/>
      <c r="AG1061" s="61"/>
      <c r="AH1061" s="67"/>
      <c r="AI1061" s="68"/>
      <c r="AJ1061" s="69">
        <f t="shared" si="1"/>
        <v>167</v>
      </c>
      <c r="AK1061" s="70" t="str">
        <f t="shared" si="256"/>
        <v/>
      </c>
      <c r="AL1061" s="71" t="s">
        <v>17409</v>
      </c>
      <c r="AM1061" s="71"/>
      <c r="AN1061" s="70">
        <f t="shared" si="257"/>
        <v>43724</v>
      </c>
      <c r="AO1061" s="70"/>
      <c r="AP1061" s="74">
        <f ca="1"/>
        <v>245</v>
      </c>
    </row>
    <row r="1062" spans="1:42" ht="14.4">
      <c r="A1062" s="55" t="s">
        <v>5936</v>
      </c>
      <c r="B1062" s="56" t="s">
        <v>89</v>
      </c>
      <c r="C1062" s="57">
        <v>43509</v>
      </c>
      <c r="D1062" s="56" t="s">
        <v>119</v>
      </c>
      <c r="E1062" s="56" t="s">
        <v>140</v>
      </c>
      <c r="F1062" s="58" t="s">
        <v>106</v>
      </c>
      <c r="G1062" s="58" t="s">
        <v>107</v>
      </c>
      <c r="H1062" s="56" t="s">
        <v>140</v>
      </c>
      <c r="I1062" s="57"/>
      <c r="J1062" s="57">
        <f t="shared" si="251"/>
        <v>43539</v>
      </c>
      <c r="K1062" s="56" t="s">
        <v>18</v>
      </c>
      <c r="L1062" s="56" t="s">
        <v>14</v>
      </c>
      <c r="M1062" s="60" t="s">
        <v>5937</v>
      </c>
      <c r="N1062" s="56" t="s">
        <v>5937</v>
      </c>
      <c r="O1062" s="56" t="s">
        <v>33</v>
      </c>
      <c r="P1062" s="56" t="s">
        <v>5938</v>
      </c>
      <c r="Q1062" s="56" t="s">
        <v>28</v>
      </c>
      <c r="R1062" s="57"/>
      <c r="S1062" s="56" t="s">
        <v>108</v>
      </c>
      <c r="T1062" s="56" t="s">
        <v>108</v>
      </c>
      <c r="U1062" s="57"/>
      <c r="V1062" s="62"/>
      <c r="W1062" s="62" t="s">
        <v>108</v>
      </c>
      <c r="X1062" s="57"/>
      <c r="Y1062" s="56" t="s">
        <v>108</v>
      </c>
      <c r="Z1062" s="56" t="s">
        <v>123</v>
      </c>
      <c r="AA1062" s="57">
        <v>43509</v>
      </c>
      <c r="AB1062" s="63" t="s">
        <v>147</v>
      </c>
      <c r="AC1062" s="64" t="s">
        <v>5939</v>
      </c>
      <c r="AD1062" s="65" t="s">
        <v>224</v>
      </c>
      <c r="AE1062" s="65"/>
      <c r="AF1062" s="66"/>
      <c r="AG1062" s="66"/>
      <c r="AH1062" s="67"/>
      <c r="AI1062" s="68"/>
      <c r="AJ1062" s="69">
        <f t="shared" si="1"/>
        <v>0</v>
      </c>
      <c r="AK1062" s="70" t="str">
        <f t="shared" si="256"/>
        <v/>
      </c>
      <c r="AL1062" s="71" t="s">
        <v>17409</v>
      </c>
      <c r="AM1062" s="71"/>
      <c r="AN1062" s="70">
        <f t="shared" si="257"/>
        <v>43519</v>
      </c>
      <c r="AO1062" s="70"/>
      <c r="AP1062" s="74">
        <f ca="1"/>
        <v>450</v>
      </c>
    </row>
    <row r="1063" spans="1:42" ht="14.4">
      <c r="A1063" s="55" t="s">
        <v>5940</v>
      </c>
      <c r="B1063" s="56" t="s">
        <v>89</v>
      </c>
      <c r="C1063" s="57">
        <v>43689</v>
      </c>
      <c r="D1063" s="56" t="s">
        <v>90</v>
      </c>
      <c r="E1063" s="56" t="s">
        <v>12</v>
      </c>
      <c r="F1063" s="58" t="s">
        <v>106</v>
      </c>
      <c r="G1063" s="58" t="s">
        <v>107</v>
      </c>
      <c r="H1063" s="56" t="s">
        <v>12</v>
      </c>
      <c r="I1063" s="57"/>
      <c r="J1063" s="57">
        <f t="shared" si="251"/>
        <v>43719</v>
      </c>
      <c r="K1063" s="56" t="s">
        <v>18</v>
      </c>
      <c r="L1063" s="56" t="s">
        <v>18</v>
      </c>
      <c r="M1063" s="60" t="s">
        <v>5941</v>
      </c>
      <c r="N1063" s="56" t="s">
        <v>5943</v>
      </c>
      <c r="O1063" s="56" t="s">
        <v>22</v>
      </c>
      <c r="P1063" s="56" t="s">
        <v>5944</v>
      </c>
      <c r="Q1063" s="56" t="s">
        <v>17</v>
      </c>
      <c r="R1063" s="57"/>
      <c r="S1063" s="56"/>
      <c r="T1063" s="56"/>
      <c r="U1063" s="57"/>
      <c r="V1063" s="62"/>
      <c r="W1063" s="62" t="s">
        <v>122</v>
      </c>
      <c r="X1063" s="57"/>
      <c r="Y1063" s="56"/>
      <c r="Z1063" s="56" t="s">
        <v>121</v>
      </c>
      <c r="AA1063" s="57">
        <v>43690</v>
      </c>
      <c r="AB1063" s="63"/>
      <c r="AC1063" s="64" t="s">
        <v>5946</v>
      </c>
      <c r="AD1063" s="65" t="s">
        <v>97</v>
      </c>
      <c r="AE1063" s="56" t="s">
        <v>90</v>
      </c>
      <c r="AF1063" s="61"/>
      <c r="AG1063" s="61"/>
      <c r="AH1063" s="67"/>
      <c r="AI1063" s="68"/>
      <c r="AJ1063" s="69">
        <f t="shared" si="1"/>
        <v>1</v>
      </c>
      <c r="AK1063" s="70" t="str">
        <f t="shared" si="256"/>
        <v/>
      </c>
      <c r="AL1063" s="71" t="s">
        <v>17409</v>
      </c>
      <c r="AM1063" s="71"/>
      <c r="AN1063" s="70">
        <f t="shared" si="257"/>
        <v>43699</v>
      </c>
      <c r="AO1063" s="70"/>
      <c r="AP1063" s="74">
        <f ca="1"/>
        <v>270</v>
      </c>
    </row>
    <row r="1064" spans="1:42" ht="14.4">
      <c r="A1064" s="55" t="s">
        <v>5948</v>
      </c>
      <c r="B1064" s="56" t="s">
        <v>89</v>
      </c>
      <c r="C1064" s="57">
        <v>43608</v>
      </c>
      <c r="D1064" s="56" t="s">
        <v>119</v>
      </c>
      <c r="E1064" s="56" t="s">
        <v>129</v>
      </c>
      <c r="F1064" s="58" t="s">
        <v>106</v>
      </c>
      <c r="G1064" s="58" t="s">
        <v>107</v>
      </c>
      <c r="H1064" s="56" t="s">
        <v>129</v>
      </c>
      <c r="I1064" s="59"/>
      <c r="J1064" s="59">
        <f t="shared" si="251"/>
        <v>43638</v>
      </c>
      <c r="K1064" s="56" t="s">
        <v>18</v>
      </c>
      <c r="L1064" s="56" t="s">
        <v>14</v>
      </c>
      <c r="M1064" s="60" t="s">
        <v>5949</v>
      </c>
      <c r="N1064" s="56" t="s">
        <v>5950</v>
      </c>
      <c r="O1064" s="56"/>
      <c r="P1064" s="56" t="s">
        <v>108</v>
      </c>
      <c r="Q1064" s="56" t="s">
        <v>96</v>
      </c>
      <c r="R1064" s="59"/>
      <c r="S1064" s="56" t="s">
        <v>108</v>
      </c>
      <c r="T1064" s="56" t="s">
        <v>108</v>
      </c>
      <c r="U1064" s="59"/>
      <c r="V1064" s="77"/>
      <c r="W1064" s="62" t="s">
        <v>108</v>
      </c>
      <c r="X1064" s="59"/>
      <c r="Y1064" s="56" t="s">
        <v>108</v>
      </c>
      <c r="Z1064" s="56" t="s">
        <v>123</v>
      </c>
      <c r="AA1064" s="57">
        <v>43613</v>
      </c>
      <c r="AB1064" s="63" t="s">
        <v>155</v>
      </c>
      <c r="AC1064" s="64" t="s">
        <v>537</v>
      </c>
      <c r="AD1064" s="56" t="s">
        <v>224</v>
      </c>
      <c r="AE1064" s="56" t="s">
        <v>119</v>
      </c>
      <c r="AF1064" s="61"/>
      <c r="AG1064" s="61"/>
      <c r="AH1064" s="67"/>
      <c r="AI1064" s="68"/>
      <c r="AJ1064" s="69">
        <f t="shared" si="1"/>
        <v>5</v>
      </c>
      <c r="AK1064" s="70" t="str">
        <f t="shared" si="256"/>
        <v/>
      </c>
      <c r="AL1064" s="71" t="s">
        <v>17409</v>
      </c>
      <c r="AM1064" s="71"/>
      <c r="AN1064" s="70">
        <f t="shared" si="257"/>
        <v>43618</v>
      </c>
      <c r="AO1064" s="70"/>
      <c r="AP1064" s="74">
        <f ca="1"/>
        <v>351</v>
      </c>
    </row>
    <row r="1065" spans="1:42" ht="14.4">
      <c r="A1065" s="55" t="s">
        <v>5954</v>
      </c>
      <c r="B1065" s="56" t="s">
        <v>89</v>
      </c>
      <c r="C1065" s="57">
        <v>43501</v>
      </c>
      <c r="D1065" s="56" t="s">
        <v>90</v>
      </c>
      <c r="E1065" s="56" t="s">
        <v>12</v>
      </c>
      <c r="F1065" s="58" t="s">
        <v>106</v>
      </c>
      <c r="G1065" s="58" t="s">
        <v>107</v>
      </c>
      <c r="H1065" s="56" t="s">
        <v>12</v>
      </c>
      <c r="I1065" s="59"/>
      <c r="J1065" s="59">
        <f t="shared" si="251"/>
        <v>43531</v>
      </c>
      <c r="K1065" s="56" t="s">
        <v>18</v>
      </c>
      <c r="L1065" s="56" t="s">
        <v>18</v>
      </c>
      <c r="M1065" s="60" t="s">
        <v>5956</v>
      </c>
      <c r="N1065" s="56"/>
      <c r="O1065" s="56" t="s">
        <v>266</v>
      </c>
      <c r="P1065" s="56" t="s">
        <v>5958</v>
      </c>
      <c r="Q1065" s="56" t="s">
        <v>21</v>
      </c>
      <c r="R1065" s="59"/>
      <c r="S1065" s="61"/>
      <c r="T1065" s="61"/>
      <c r="U1065" s="59"/>
      <c r="V1065" s="77"/>
      <c r="W1065" s="77"/>
      <c r="X1065" s="57"/>
      <c r="Y1065" s="61"/>
      <c r="Z1065" s="56" t="s">
        <v>121</v>
      </c>
      <c r="AA1065" s="57">
        <v>43622</v>
      </c>
      <c r="AB1065" s="75"/>
      <c r="AC1065" s="64"/>
      <c r="AD1065" s="65" t="s">
        <v>97</v>
      </c>
      <c r="AE1065" s="56" t="s">
        <v>90</v>
      </c>
      <c r="AF1065" s="66"/>
      <c r="AG1065" s="66"/>
      <c r="AH1065" s="67"/>
      <c r="AI1065" s="68"/>
      <c r="AJ1065" s="69">
        <f t="shared" si="1"/>
        <v>121</v>
      </c>
      <c r="AK1065" s="70" t="str">
        <f t="shared" si="256"/>
        <v/>
      </c>
      <c r="AL1065" s="71" t="s">
        <v>17409</v>
      </c>
      <c r="AM1065" s="71"/>
      <c r="AN1065" s="70">
        <f t="shared" si="257"/>
        <v>43511</v>
      </c>
      <c r="AO1065" s="70"/>
      <c r="AP1065" s="74">
        <f ca="1"/>
        <v>458</v>
      </c>
    </row>
    <row r="1066" spans="1:42" ht="14.4">
      <c r="A1066" s="55" t="s">
        <v>5963</v>
      </c>
      <c r="B1066" s="56" t="s">
        <v>89</v>
      </c>
      <c r="C1066" s="57">
        <v>43584</v>
      </c>
      <c r="D1066" s="56" t="s">
        <v>229</v>
      </c>
      <c r="E1066" s="56" t="s">
        <v>140</v>
      </c>
      <c r="F1066" s="58" t="s">
        <v>106</v>
      </c>
      <c r="G1066" s="58" t="s">
        <v>107</v>
      </c>
      <c r="H1066" s="56" t="s">
        <v>140</v>
      </c>
      <c r="I1066" s="57"/>
      <c r="J1066" s="57">
        <f t="shared" si="251"/>
        <v>43614</v>
      </c>
      <c r="K1066" s="56"/>
      <c r="L1066" s="56"/>
      <c r="M1066" s="60" t="s">
        <v>5965</v>
      </c>
      <c r="N1066" s="56" t="s">
        <v>5966</v>
      </c>
      <c r="O1066" s="56" t="s">
        <v>95</v>
      </c>
      <c r="P1066" s="56" t="s">
        <v>5967</v>
      </c>
      <c r="Q1066" s="56" t="s">
        <v>17</v>
      </c>
      <c r="R1066" s="57"/>
      <c r="S1066" s="56" t="s">
        <v>108</v>
      </c>
      <c r="T1066" s="56" t="s">
        <v>108</v>
      </c>
      <c r="U1066" s="57"/>
      <c r="V1066" s="62"/>
      <c r="W1066" s="62" t="s">
        <v>108</v>
      </c>
      <c r="X1066" s="57"/>
      <c r="Y1066" s="56" t="s">
        <v>108</v>
      </c>
      <c r="Z1066" s="56" t="s">
        <v>108</v>
      </c>
      <c r="AA1066" s="57">
        <v>43615</v>
      </c>
      <c r="AB1066" s="63" t="s">
        <v>244</v>
      </c>
      <c r="AC1066" s="60" t="s">
        <v>5969</v>
      </c>
      <c r="AD1066" s="56" t="s">
        <v>224</v>
      </c>
      <c r="AE1066" s="56"/>
      <c r="AF1066" s="61"/>
      <c r="AG1066" s="61"/>
      <c r="AH1066" s="67"/>
      <c r="AI1066" s="68"/>
      <c r="AJ1066" s="69">
        <f t="shared" si="1"/>
        <v>31</v>
      </c>
      <c r="AK1066" s="70" t="str">
        <f t="shared" si="256"/>
        <v/>
      </c>
      <c r="AL1066" s="71" t="s">
        <v>17409</v>
      </c>
      <c r="AM1066" s="71"/>
      <c r="AN1066" s="70">
        <f t="shared" si="257"/>
        <v>43594</v>
      </c>
      <c r="AO1066" s="70"/>
      <c r="AP1066" s="74">
        <f ca="1"/>
        <v>375</v>
      </c>
    </row>
    <row r="1067" spans="1:42" ht="14.4">
      <c r="A1067" s="55" t="s">
        <v>5970</v>
      </c>
      <c r="B1067" s="56" t="s">
        <v>89</v>
      </c>
      <c r="C1067" s="57">
        <v>43724</v>
      </c>
      <c r="D1067" s="56" t="s">
        <v>90</v>
      </c>
      <c r="E1067" s="56" t="s">
        <v>32</v>
      </c>
      <c r="F1067" s="58" t="s">
        <v>106</v>
      </c>
      <c r="G1067" s="58" t="s">
        <v>177</v>
      </c>
      <c r="H1067" s="56" t="s">
        <v>32</v>
      </c>
      <c r="I1067" s="57"/>
      <c r="J1067" s="57">
        <f t="shared" si="251"/>
        <v>43754</v>
      </c>
      <c r="K1067" s="56" t="s">
        <v>18</v>
      </c>
      <c r="L1067" s="56" t="s">
        <v>18</v>
      </c>
      <c r="M1067" s="60" t="s">
        <v>5973</v>
      </c>
      <c r="N1067" s="56" t="s">
        <v>5975</v>
      </c>
      <c r="O1067" s="56" t="s">
        <v>44</v>
      </c>
      <c r="P1067" s="56"/>
      <c r="Q1067" s="56" t="s">
        <v>96</v>
      </c>
      <c r="R1067" s="57"/>
      <c r="S1067" s="56" t="s">
        <v>108</v>
      </c>
      <c r="T1067" s="56" t="s">
        <v>108</v>
      </c>
      <c r="U1067" s="57"/>
      <c r="V1067" s="62"/>
      <c r="W1067" s="62">
        <v>0</v>
      </c>
      <c r="X1067" s="57"/>
      <c r="Y1067" s="56" t="s">
        <v>108</v>
      </c>
      <c r="Z1067" s="56" t="s">
        <v>121</v>
      </c>
      <c r="AA1067" s="57">
        <v>43724</v>
      </c>
      <c r="AB1067" s="63"/>
      <c r="AC1067" s="64" t="s">
        <v>5977</v>
      </c>
      <c r="AD1067" s="65" t="s">
        <v>97</v>
      </c>
      <c r="AE1067" s="56" t="s">
        <v>119</v>
      </c>
      <c r="AF1067" s="61"/>
      <c r="AG1067" s="61"/>
      <c r="AH1067" s="67"/>
      <c r="AI1067" s="68"/>
      <c r="AJ1067" s="69">
        <f t="shared" si="1"/>
        <v>0</v>
      </c>
      <c r="AK1067" s="70" t="str">
        <f t="shared" si="256"/>
        <v/>
      </c>
      <c r="AL1067" s="71" t="s">
        <v>17409</v>
      </c>
      <c r="AM1067" s="71"/>
      <c r="AN1067" s="70">
        <f t="shared" si="257"/>
        <v>43734</v>
      </c>
      <c r="AO1067" s="70"/>
      <c r="AP1067" s="74">
        <f ca="1"/>
        <v>235</v>
      </c>
    </row>
    <row r="1068" spans="1:42" ht="14.4">
      <c r="A1068" s="55" t="s">
        <v>5979</v>
      </c>
      <c r="B1068" s="56" t="s">
        <v>89</v>
      </c>
      <c r="C1068" s="57">
        <v>43619</v>
      </c>
      <c r="D1068" s="56" t="s">
        <v>119</v>
      </c>
      <c r="E1068" s="56" t="s">
        <v>112</v>
      </c>
      <c r="F1068" s="58" t="s">
        <v>106</v>
      </c>
      <c r="G1068" s="58" t="s">
        <v>113</v>
      </c>
      <c r="H1068" s="56" t="s">
        <v>112</v>
      </c>
      <c r="I1068" s="57"/>
      <c r="J1068" s="57">
        <f t="shared" si="251"/>
        <v>43649</v>
      </c>
      <c r="K1068" s="56" t="s">
        <v>18</v>
      </c>
      <c r="L1068" s="56" t="s">
        <v>18</v>
      </c>
      <c r="M1068" s="60" t="s">
        <v>5981</v>
      </c>
      <c r="N1068" s="56" t="s">
        <v>5982</v>
      </c>
      <c r="O1068" s="56" t="s">
        <v>16</v>
      </c>
      <c r="P1068" s="56" t="s">
        <v>3078</v>
      </c>
      <c r="Q1068" s="56" t="s">
        <v>116</v>
      </c>
      <c r="R1068" s="57"/>
      <c r="S1068" s="56" t="s">
        <v>18</v>
      </c>
      <c r="T1068" s="56" t="s">
        <v>14</v>
      </c>
      <c r="U1068" s="57">
        <v>43622</v>
      </c>
      <c r="V1068" s="62"/>
      <c r="W1068" s="62">
        <v>24.5</v>
      </c>
      <c r="X1068" s="57">
        <v>43635</v>
      </c>
      <c r="Y1068" s="56" t="s">
        <v>108</v>
      </c>
      <c r="Z1068" s="56" t="s">
        <v>121</v>
      </c>
      <c r="AA1068" s="57">
        <v>43635</v>
      </c>
      <c r="AB1068" s="63" t="s">
        <v>163</v>
      </c>
      <c r="AC1068" s="64" t="s">
        <v>5984</v>
      </c>
      <c r="AD1068" s="65" t="s">
        <v>97</v>
      </c>
      <c r="AE1068" s="56" t="s">
        <v>119</v>
      </c>
      <c r="AF1068" s="61"/>
      <c r="AG1068" s="61"/>
      <c r="AH1068" s="67"/>
      <c r="AI1068" s="68"/>
      <c r="AJ1068" s="69">
        <f t="shared" si="1"/>
        <v>16</v>
      </c>
      <c r="AK1068" s="70" t="str">
        <f t="shared" si="256"/>
        <v/>
      </c>
      <c r="AL1068" s="71" t="s">
        <v>17409</v>
      </c>
      <c r="AM1068" s="71"/>
      <c r="AN1068" s="70">
        <f t="shared" si="257"/>
        <v>43629</v>
      </c>
      <c r="AO1068" s="70"/>
      <c r="AP1068" s="74">
        <f ca="1"/>
        <v>340</v>
      </c>
    </row>
    <row r="1069" spans="1:42" ht="14.4">
      <c r="A1069" s="55" t="s">
        <v>5988</v>
      </c>
      <c r="B1069" s="56" t="s">
        <v>89</v>
      </c>
      <c r="C1069" s="57">
        <v>43790</v>
      </c>
      <c r="D1069" s="56" t="s">
        <v>90</v>
      </c>
      <c r="E1069" s="56" t="s">
        <v>196</v>
      </c>
      <c r="F1069" s="58" t="s">
        <v>106</v>
      </c>
      <c r="G1069" s="58" t="s">
        <v>113</v>
      </c>
      <c r="H1069" s="56" t="s">
        <v>196</v>
      </c>
      <c r="I1069" s="59"/>
      <c r="J1069" s="59">
        <f t="shared" si="251"/>
        <v>43820</v>
      </c>
      <c r="K1069" s="56"/>
      <c r="L1069" s="56"/>
      <c r="M1069" s="60" t="s">
        <v>5991</v>
      </c>
      <c r="N1069" s="56" t="s">
        <v>5992</v>
      </c>
      <c r="O1069" s="56" t="s">
        <v>355</v>
      </c>
      <c r="P1069" s="56" t="s">
        <v>5993</v>
      </c>
      <c r="Q1069" s="56" t="s">
        <v>117</v>
      </c>
      <c r="R1069" s="57">
        <v>43790</v>
      </c>
      <c r="S1069" s="56" t="s">
        <v>108</v>
      </c>
      <c r="T1069" s="56" t="s">
        <v>108</v>
      </c>
      <c r="U1069" s="57"/>
      <c r="V1069" s="77"/>
      <c r="W1069" s="62" t="s">
        <v>108</v>
      </c>
      <c r="X1069" s="59"/>
      <c r="Y1069" s="56" t="s">
        <v>108</v>
      </c>
      <c r="Z1069" s="56" t="s">
        <v>123</v>
      </c>
      <c r="AA1069" s="57">
        <v>43790</v>
      </c>
      <c r="AB1069" s="75"/>
      <c r="AC1069" s="64" t="s">
        <v>5995</v>
      </c>
      <c r="AD1069" s="56" t="s">
        <v>118</v>
      </c>
      <c r="AE1069" s="56" t="s">
        <v>90</v>
      </c>
      <c r="AF1069" s="61"/>
      <c r="AG1069" s="61"/>
      <c r="AH1069" s="67"/>
      <c r="AI1069" s="68"/>
      <c r="AJ1069" s="69">
        <f t="shared" si="1"/>
        <v>0</v>
      </c>
      <c r="AK1069" s="70"/>
      <c r="AL1069" s="71"/>
      <c r="AM1069" s="71"/>
      <c r="AN1069" s="70"/>
      <c r="AO1069" s="70"/>
      <c r="AP1069" s="74">
        <f ca="1"/>
        <v>169</v>
      </c>
    </row>
    <row r="1070" spans="1:42" ht="14.4">
      <c r="A1070" s="55" t="s">
        <v>5997</v>
      </c>
      <c r="B1070" s="56" t="s">
        <v>89</v>
      </c>
      <c r="C1070" s="57">
        <v>43614</v>
      </c>
      <c r="D1070" s="56" t="s">
        <v>131</v>
      </c>
      <c r="E1070" s="56" t="s">
        <v>140</v>
      </c>
      <c r="F1070" s="58" t="s">
        <v>106</v>
      </c>
      <c r="G1070" s="58" t="s">
        <v>107</v>
      </c>
      <c r="H1070" s="56" t="s">
        <v>140</v>
      </c>
      <c r="I1070" s="59"/>
      <c r="J1070" s="59">
        <f t="shared" si="251"/>
        <v>43644</v>
      </c>
      <c r="K1070" s="56" t="s">
        <v>18</v>
      </c>
      <c r="L1070" s="56" t="s">
        <v>18</v>
      </c>
      <c r="M1070" s="60" t="s">
        <v>6001</v>
      </c>
      <c r="N1070" s="56" t="s">
        <v>6002</v>
      </c>
      <c r="O1070" s="56" t="s">
        <v>20</v>
      </c>
      <c r="P1070" s="56" t="s">
        <v>1895</v>
      </c>
      <c r="Q1070" s="56" t="s">
        <v>17</v>
      </c>
      <c r="R1070" s="59"/>
      <c r="S1070" s="56" t="s">
        <v>108</v>
      </c>
      <c r="T1070" s="56" t="s">
        <v>108</v>
      </c>
      <c r="U1070" s="59"/>
      <c r="V1070" s="77"/>
      <c r="W1070" s="62">
        <v>0</v>
      </c>
      <c r="X1070" s="59"/>
      <c r="Y1070" s="56" t="s">
        <v>108</v>
      </c>
      <c r="Z1070" s="56" t="s">
        <v>121</v>
      </c>
      <c r="AA1070" s="57">
        <v>43614</v>
      </c>
      <c r="AB1070" s="63" t="s">
        <v>155</v>
      </c>
      <c r="AC1070" s="64" t="s">
        <v>6005</v>
      </c>
      <c r="AD1070" s="65" t="s">
        <v>97</v>
      </c>
      <c r="AE1070" s="56" t="s">
        <v>131</v>
      </c>
      <c r="AF1070" s="61"/>
      <c r="AG1070" s="61"/>
      <c r="AH1070" s="67"/>
      <c r="AI1070" s="68"/>
      <c r="AJ1070" s="69">
        <f t="shared" si="1"/>
        <v>0</v>
      </c>
      <c r="AK1070" s="70" t="str">
        <f t="shared" ref="AK1070:AK1071" si="258">IF(R1070="","",SUM(R1070+30))</f>
        <v/>
      </c>
      <c r="AL1070" s="71" t="s">
        <v>17409</v>
      </c>
      <c r="AM1070" s="71"/>
      <c r="AN1070" s="70">
        <f t="shared" ref="AN1070:AN1071" si="259">IF(C1070="","",SUM(C1070+10))</f>
        <v>43624</v>
      </c>
      <c r="AO1070" s="70"/>
      <c r="AP1070" s="74">
        <f ca="1"/>
        <v>345</v>
      </c>
    </row>
    <row r="1071" spans="1:42" ht="14.4">
      <c r="A1071" s="55" t="s">
        <v>6009</v>
      </c>
      <c r="B1071" s="56" t="s">
        <v>89</v>
      </c>
      <c r="C1071" s="57">
        <v>43656</v>
      </c>
      <c r="D1071" s="56" t="s">
        <v>131</v>
      </c>
      <c r="E1071" s="56" t="s">
        <v>140</v>
      </c>
      <c r="F1071" s="58" t="s">
        <v>106</v>
      </c>
      <c r="G1071" s="58" t="s">
        <v>107</v>
      </c>
      <c r="H1071" s="56" t="s">
        <v>140</v>
      </c>
      <c r="I1071" s="57"/>
      <c r="J1071" s="57">
        <f t="shared" si="251"/>
        <v>43686</v>
      </c>
      <c r="K1071" s="56" t="s">
        <v>18</v>
      </c>
      <c r="L1071" s="56" t="s">
        <v>18</v>
      </c>
      <c r="M1071" s="60" t="s">
        <v>6010</v>
      </c>
      <c r="N1071" s="56" t="s">
        <v>6011</v>
      </c>
      <c r="O1071" s="56" t="s">
        <v>20</v>
      </c>
      <c r="P1071" s="56" t="s">
        <v>6013</v>
      </c>
      <c r="Q1071" s="56" t="s">
        <v>17</v>
      </c>
      <c r="R1071" s="57"/>
      <c r="S1071" s="56" t="s">
        <v>18</v>
      </c>
      <c r="T1071" s="56" t="s">
        <v>108</v>
      </c>
      <c r="U1071" s="57"/>
      <c r="V1071" s="62"/>
      <c r="W1071" s="62">
        <v>0</v>
      </c>
      <c r="X1071" s="57"/>
      <c r="Y1071" s="56" t="s">
        <v>108</v>
      </c>
      <c r="Z1071" s="56" t="s">
        <v>121</v>
      </c>
      <c r="AA1071" s="57">
        <v>43656</v>
      </c>
      <c r="AB1071" s="63" t="s">
        <v>163</v>
      </c>
      <c r="AC1071" s="64" t="s">
        <v>6017</v>
      </c>
      <c r="AD1071" s="65" t="s">
        <v>97</v>
      </c>
      <c r="AE1071" s="56" t="s">
        <v>131</v>
      </c>
      <c r="AF1071" s="61"/>
      <c r="AG1071" s="61"/>
      <c r="AH1071" s="67"/>
      <c r="AI1071" s="68"/>
      <c r="AJ1071" s="69">
        <f t="shared" si="1"/>
        <v>0</v>
      </c>
      <c r="AK1071" s="70" t="str">
        <f t="shared" si="258"/>
        <v/>
      </c>
      <c r="AL1071" s="71" t="s">
        <v>17409</v>
      </c>
      <c r="AM1071" s="71"/>
      <c r="AN1071" s="70">
        <f t="shared" si="259"/>
        <v>43666</v>
      </c>
      <c r="AO1071" s="70"/>
      <c r="AP1071" s="74">
        <f ca="1"/>
        <v>303</v>
      </c>
    </row>
    <row r="1072" spans="1:42" ht="14.4">
      <c r="A1072" s="55" t="s">
        <v>6020</v>
      </c>
      <c r="B1072" s="56" t="s">
        <v>89</v>
      </c>
      <c r="C1072" s="100">
        <v>43788</v>
      </c>
      <c r="D1072" s="56" t="s">
        <v>90</v>
      </c>
      <c r="E1072" s="56" t="s">
        <v>196</v>
      </c>
      <c r="F1072" s="58" t="s">
        <v>106</v>
      </c>
      <c r="G1072" s="58" t="s">
        <v>113</v>
      </c>
      <c r="H1072" s="56" t="s">
        <v>112</v>
      </c>
      <c r="I1072" s="59"/>
      <c r="J1072" s="59">
        <f t="shared" si="251"/>
        <v>43818</v>
      </c>
      <c r="K1072" s="56" t="s">
        <v>18</v>
      </c>
      <c r="L1072" s="56" t="s">
        <v>14</v>
      </c>
      <c r="M1072" s="60" t="s">
        <v>6023</v>
      </c>
      <c r="N1072" s="56" t="s">
        <v>6024</v>
      </c>
      <c r="O1072" s="56" t="s">
        <v>29</v>
      </c>
      <c r="P1072" s="56" t="s">
        <v>6025</v>
      </c>
      <c r="Q1072" s="56" t="s">
        <v>256</v>
      </c>
      <c r="R1072" s="57">
        <v>43794</v>
      </c>
      <c r="S1072" s="56" t="s">
        <v>108</v>
      </c>
      <c r="T1072" s="56" t="s">
        <v>108</v>
      </c>
      <c r="U1072" s="57"/>
      <c r="V1072" s="62">
        <v>25</v>
      </c>
      <c r="W1072" s="62">
        <v>25</v>
      </c>
      <c r="X1072" s="57">
        <v>43816</v>
      </c>
      <c r="Y1072" s="56" t="s">
        <v>108</v>
      </c>
      <c r="Z1072" s="56" t="s">
        <v>121</v>
      </c>
      <c r="AA1072" s="57">
        <v>43816</v>
      </c>
      <c r="AB1072" s="75"/>
      <c r="AC1072" s="64" t="s">
        <v>6027</v>
      </c>
      <c r="AD1072" s="56" t="s">
        <v>97</v>
      </c>
      <c r="AE1072" s="56" t="s">
        <v>90</v>
      </c>
      <c r="AF1072" s="61"/>
      <c r="AG1072" s="61"/>
      <c r="AH1072" s="67"/>
      <c r="AI1072" s="68"/>
      <c r="AJ1072" s="69">
        <f t="shared" si="1"/>
        <v>28</v>
      </c>
      <c r="AK1072" s="70"/>
      <c r="AL1072" s="71"/>
      <c r="AM1072" s="71"/>
      <c r="AN1072" s="70"/>
      <c r="AO1072" s="70"/>
      <c r="AP1072" s="74">
        <f ca="1"/>
        <v>171</v>
      </c>
    </row>
    <row r="1073" spans="1:42" ht="14.4">
      <c r="A1073" s="55" t="s">
        <v>6029</v>
      </c>
      <c r="B1073" s="56" t="s">
        <v>89</v>
      </c>
      <c r="C1073" s="57">
        <v>43732</v>
      </c>
      <c r="D1073" s="56" t="s">
        <v>90</v>
      </c>
      <c r="E1073" s="56" t="s">
        <v>276</v>
      </c>
      <c r="F1073" s="58" t="s">
        <v>214</v>
      </c>
      <c r="G1073" s="58" t="s">
        <v>214</v>
      </c>
      <c r="H1073" s="56" t="s">
        <v>276</v>
      </c>
      <c r="I1073" s="57"/>
      <c r="J1073" s="57">
        <f t="shared" si="251"/>
        <v>43762</v>
      </c>
      <c r="K1073" s="56"/>
      <c r="L1073" s="56"/>
      <c r="M1073" s="60" t="s">
        <v>6031</v>
      </c>
      <c r="N1073" s="56" t="s">
        <v>6032</v>
      </c>
      <c r="O1073" s="56" t="s">
        <v>436</v>
      </c>
      <c r="P1073" s="56"/>
      <c r="Q1073" s="56" t="s">
        <v>217</v>
      </c>
      <c r="R1073" s="57"/>
      <c r="S1073" s="56"/>
      <c r="T1073" s="56"/>
      <c r="U1073" s="57"/>
      <c r="V1073" s="62"/>
      <c r="W1073" s="62"/>
      <c r="X1073" s="57"/>
      <c r="Y1073" s="56"/>
      <c r="Z1073" s="56"/>
      <c r="AA1073" s="57">
        <v>43866</v>
      </c>
      <c r="AB1073" s="63"/>
      <c r="AC1073" s="64" t="s">
        <v>6037</v>
      </c>
      <c r="AD1073" s="56" t="s">
        <v>179</v>
      </c>
      <c r="AE1073" s="56"/>
      <c r="AF1073" s="61"/>
      <c r="AG1073" s="61"/>
      <c r="AH1073" s="67"/>
      <c r="AI1073" s="68"/>
      <c r="AJ1073" s="69">
        <f t="shared" si="1"/>
        <v>134</v>
      </c>
      <c r="AK1073" s="70" t="str">
        <f>IF(R1073="","",SUM(R1073+30))</f>
        <v/>
      </c>
      <c r="AL1073" s="71" t="s">
        <v>17409</v>
      </c>
      <c r="AM1073" s="71"/>
      <c r="AN1073" s="70">
        <f>IF(C1073="","",SUM(C1073+10))</f>
        <v>43742</v>
      </c>
      <c r="AO1073" s="70"/>
      <c r="AP1073" s="74">
        <f ca="1"/>
        <v>227</v>
      </c>
    </row>
    <row r="1074" spans="1:42" ht="14.4">
      <c r="A1074" s="55" t="s">
        <v>6040</v>
      </c>
      <c r="B1074" s="56" t="s">
        <v>89</v>
      </c>
      <c r="C1074" s="57">
        <v>43804</v>
      </c>
      <c r="D1074" s="56" t="s">
        <v>90</v>
      </c>
      <c r="E1074" s="56" t="s">
        <v>112</v>
      </c>
      <c r="F1074" s="58" t="s">
        <v>106</v>
      </c>
      <c r="G1074" s="58" t="s">
        <v>113</v>
      </c>
      <c r="H1074" s="56" t="s">
        <v>112</v>
      </c>
      <c r="I1074" s="59"/>
      <c r="J1074" s="59">
        <f t="shared" si="251"/>
        <v>43834</v>
      </c>
      <c r="K1074" s="56" t="s">
        <v>18</v>
      </c>
      <c r="L1074" s="56" t="s">
        <v>14</v>
      </c>
      <c r="M1074" s="60" t="s">
        <v>6043</v>
      </c>
      <c r="N1074" s="56" t="s">
        <v>6044</v>
      </c>
      <c r="O1074" s="56" t="s">
        <v>44</v>
      </c>
      <c r="P1074" s="56" t="s">
        <v>108</v>
      </c>
      <c r="Q1074" s="56" t="s">
        <v>256</v>
      </c>
      <c r="R1074" s="57">
        <v>43809</v>
      </c>
      <c r="S1074" s="56" t="s">
        <v>108</v>
      </c>
      <c r="T1074" s="56" t="s">
        <v>108</v>
      </c>
      <c r="U1074" s="57">
        <v>43853</v>
      </c>
      <c r="V1074" s="62">
        <v>25</v>
      </c>
      <c r="W1074" s="62">
        <v>53.75</v>
      </c>
      <c r="X1074" s="57">
        <v>43854</v>
      </c>
      <c r="Y1074" s="56" t="s">
        <v>108</v>
      </c>
      <c r="Z1074" s="56" t="s">
        <v>123</v>
      </c>
      <c r="AA1074" s="57">
        <v>43859</v>
      </c>
      <c r="AB1074" s="75"/>
      <c r="AC1074" s="64" t="s">
        <v>6047</v>
      </c>
      <c r="AD1074" s="56" t="s">
        <v>97</v>
      </c>
      <c r="AE1074" s="56" t="s">
        <v>119</v>
      </c>
      <c r="AF1074" s="61"/>
      <c r="AG1074" s="61"/>
      <c r="AH1074" s="67"/>
      <c r="AI1074" s="68"/>
      <c r="AJ1074" s="69">
        <f t="shared" si="1"/>
        <v>55</v>
      </c>
      <c r="AK1074" s="70"/>
      <c r="AL1074" s="71"/>
      <c r="AM1074" s="71"/>
      <c r="AN1074" s="70"/>
      <c r="AO1074" s="70"/>
      <c r="AP1074" s="74">
        <f ca="1"/>
        <v>155</v>
      </c>
    </row>
    <row r="1075" spans="1:42" ht="14.4">
      <c r="A1075" s="55" t="s">
        <v>6049</v>
      </c>
      <c r="B1075" s="56" t="s">
        <v>89</v>
      </c>
      <c r="C1075" s="57">
        <v>43539</v>
      </c>
      <c r="D1075" s="56" t="s">
        <v>90</v>
      </c>
      <c r="E1075" s="56" t="s">
        <v>12</v>
      </c>
      <c r="F1075" s="58" t="s">
        <v>106</v>
      </c>
      <c r="G1075" s="58" t="s">
        <v>107</v>
      </c>
      <c r="H1075" s="56" t="s">
        <v>12</v>
      </c>
      <c r="I1075" s="57"/>
      <c r="J1075" s="57">
        <f t="shared" si="251"/>
        <v>43569</v>
      </c>
      <c r="K1075" s="56" t="s">
        <v>18</v>
      </c>
      <c r="L1075" s="56" t="s">
        <v>18</v>
      </c>
      <c r="M1075" s="60" t="s">
        <v>6050</v>
      </c>
      <c r="N1075" s="56"/>
      <c r="O1075" s="56" t="s">
        <v>436</v>
      </c>
      <c r="P1075" s="56" t="s">
        <v>6051</v>
      </c>
      <c r="Q1075" s="56" t="s">
        <v>28</v>
      </c>
      <c r="R1075" s="57"/>
      <c r="S1075" s="56"/>
      <c r="T1075" s="56"/>
      <c r="U1075" s="57"/>
      <c r="V1075" s="62"/>
      <c r="W1075" s="62"/>
      <c r="X1075" s="57"/>
      <c r="Y1075" s="61"/>
      <c r="Z1075" s="56" t="s">
        <v>121</v>
      </c>
      <c r="AA1075" s="57">
        <v>43539</v>
      </c>
      <c r="AB1075" s="75"/>
      <c r="AC1075" s="64"/>
      <c r="AD1075" s="65" t="s">
        <v>97</v>
      </c>
      <c r="AE1075" s="56" t="s">
        <v>90</v>
      </c>
      <c r="AF1075" s="61"/>
      <c r="AG1075" s="61"/>
      <c r="AH1075" s="67"/>
      <c r="AI1075" s="68"/>
      <c r="AJ1075" s="69">
        <f t="shared" si="1"/>
        <v>0</v>
      </c>
      <c r="AK1075" s="70" t="str">
        <f t="shared" ref="AK1075:AK1076" si="260">IF(R1075="","",SUM(R1075+30))</f>
        <v/>
      </c>
      <c r="AL1075" s="71" t="s">
        <v>17409</v>
      </c>
      <c r="AM1075" s="71"/>
      <c r="AN1075" s="70">
        <f t="shared" ref="AN1075:AN1076" si="261">IF(C1075="","",SUM(C1075+10))</f>
        <v>43549</v>
      </c>
      <c r="AO1075" s="70"/>
      <c r="AP1075" s="74">
        <f ca="1"/>
        <v>420</v>
      </c>
    </row>
    <row r="1076" spans="1:42" ht="14.4">
      <c r="A1076" s="55" t="s">
        <v>6058</v>
      </c>
      <c r="B1076" s="56" t="s">
        <v>89</v>
      </c>
      <c r="C1076" s="57">
        <v>43578</v>
      </c>
      <c r="D1076" s="56" t="s">
        <v>119</v>
      </c>
      <c r="E1076" s="56" t="s">
        <v>140</v>
      </c>
      <c r="F1076" s="58" t="s">
        <v>106</v>
      </c>
      <c r="G1076" s="58" t="s">
        <v>107</v>
      </c>
      <c r="H1076" s="56" t="s">
        <v>140</v>
      </c>
      <c r="I1076" s="59"/>
      <c r="J1076" s="59">
        <f t="shared" si="251"/>
        <v>43608</v>
      </c>
      <c r="K1076" s="56" t="s">
        <v>18</v>
      </c>
      <c r="L1076" s="56" t="s">
        <v>14</v>
      </c>
      <c r="M1076" s="60" t="s">
        <v>6060</v>
      </c>
      <c r="N1076" s="56" t="s">
        <v>6061</v>
      </c>
      <c r="O1076" s="56" t="s">
        <v>44</v>
      </c>
      <c r="P1076" s="56" t="s">
        <v>6063</v>
      </c>
      <c r="Q1076" s="56" t="s">
        <v>28</v>
      </c>
      <c r="R1076" s="59"/>
      <c r="S1076" s="56" t="s">
        <v>108</v>
      </c>
      <c r="T1076" s="56" t="s">
        <v>108</v>
      </c>
      <c r="U1076" s="57"/>
      <c r="V1076" s="77"/>
      <c r="W1076" s="62"/>
      <c r="X1076" s="59"/>
      <c r="Y1076" s="56" t="s">
        <v>292</v>
      </c>
      <c r="Z1076" s="56" t="s">
        <v>123</v>
      </c>
      <c r="AA1076" s="57">
        <v>43578</v>
      </c>
      <c r="AB1076" s="63" t="s">
        <v>293</v>
      </c>
      <c r="AC1076" s="64" t="s">
        <v>4065</v>
      </c>
      <c r="AD1076" s="56" t="s">
        <v>294</v>
      </c>
      <c r="AE1076" s="56"/>
      <c r="AF1076" s="61"/>
      <c r="AG1076" s="61"/>
      <c r="AH1076" s="67"/>
      <c r="AI1076" s="68"/>
      <c r="AJ1076" s="69">
        <f t="shared" si="1"/>
        <v>0</v>
      </c>
      <c r="AK1076" s="70" t="str">
        <f t="shared" si="260"/>
        <v/>
      </c>
      <c r="AL1076" s="71" t="s">
        <v>17409</v>
      </c>
      <c r="AM1076" s="71"/>
      <c r="AN1076" s="70">
        <f t="shared" si="261"/>
        <v>43588</v>
      </c>
      <c r="AO1076" s="70"/>
      <c r="AP1076" s="74">
        <f ca="1"/>
        <v>381</v>
      </c>
    </row>
    <row r="1077" spans="1:42" ht="14.4">
      <c r="A1077" s="55" t="s">
        <v>6067</v>
      </c>
      <c r="B1077" s="56" t="s">
        <v>89</v>
      </c>
      <c r="C1077" s="57">
        <v>43741</v>
      </c>
      <c r="D1077" s="56" t="s">
        <v>131</v>
      </c>
      <c r="E1077" s="56" t="s">
        <v>129</v>
      </c>
      <c r="F1077" s="58" t="s">
        <v>106</v>
      </c>
      <c r="G1077" s="58" t="s">
        <v>107</v>
      </c>
      <c r="H1077" s="56" t="s">
        <v>129</v>
      </c>
      <c r="I1077" s="59"/>
      <c r="J1077" s="59">
        <f t="shared" si="251"/>
        <v>43771</v>
      </c>
      <c r="K1077" s="56" t="s">
        <v>18</v>
      </c>
      <c r="L1077" s="56" t="s">
        <v>14</v>
      </c>
      <c r="M1077" s="60" t="s">
        <v>6068</v>
      </c>
      <c r="N1077" s="56" t="s">
        <v>6069</v>
      </c>
      <c r="O1077" s="56"/>
      <c r="P1077" s="56" t="s">
        <v>108</v>
      </c>
      <c r="Q1077" s="56" t="s">
        <v>288</v>
      </c>
      <c r="R1077" s="59"/>
      <c r="S1077" s="56" t="s">
        <v>108</v>
      </c>
      <c r="T1077" s="56" t="s">
        <v>108</v>
      </c>
      <c r="U1077" s="57"/>
      <c r="V1077" s="77"/>
      <c r="W1077" s="62" t="s">
        <v>108</v>
      </c>
      <c r="X1077" s="59"/>
      <c r="Y1077" s="56" t="s">
        <v>108</v>
      </c>
      <c r="Z1077" s="56" t="s">
        <v>123</v>
      </c>
      <c r="AA1077" s="57">
        <v>43742</v>
      </c>
      <c r="AB1077" s="63" t="s">
        <v>389</v>
      </c>
      <c r="AC1077" s="64" t="s">
        <v>1097</v>
      </c>
      <c r="AD1077" s="56" t="s">
        <v>224</v>
      </c>
      <c r="AE1077" s="56" t="s">
        <v>131</v>
      </c>
      <c r="AF1077" s="61"/>
      <c r="AG1077" s="61"/>
      <c r="AH1077" s="67"/>
      <c r="AI1077" s="68"/>
      <c r="AJ1077" s="69">
        <f t="shared" si="1"/>
        <v>1</v>
      </c>
      <c r="AK1077" s="70"/>
      <c r="AL1077" s="71"/>
      <c r="AM1077" s="71"/>
      <c r="AN1077" s="70"/>
      <c r="AO1077" s="70"/>
      <c r="AP1077" s="74">
        <f ca="1"/>
        <v>218</v>
      </c>
    </row>
    <row r="1078" spans="1:42" ht="14.4">
      <c r="A1078" s="55" t="s">
        <v>6072</v>
      </c>
      <c r="B1078" s="56" t="s">
        <v>89</v>
      </c>
      <c r="C1078" s="57">
        <v>43790</v>
      </c>
      <c r="D1078" s="56" t="s">
        <v>131</v>
      </c>
      <c r="E1078" s="56" t="s">
        <v>129</v>
      </c>
      <c r="F1078" s="58" t="s">
        <v>106</v>
      </c>
      <c r="G1078" s="58" t="s">
        <v>107</v>
      </c>
      <c r="H1078" s="56" t="s">
        <v>129</v>
      </c>
      <c r="I1078" s="59"/>
      <c r="J1078" s="59">
        <f t="shared" si="251"/>
        <v>43820</v>
      </c>
      <c r="K1078" s="56" t="s">
        <v>18</v>
      </c>
      <c r="L1078" s="56" t="s">
        <v>14</v>
      </c>
      <c r="M1078" s="60" t="s">
        <v>6075</v>
      </c>
      <c r="N1078" s="56" t="s">
        <v>6076</v>
      </c>
      <c r="O1078" s="56"/>
      <c r="P1078" s="56" t="s">
        <v>108</v>
      </c>
      <c r="Q1078" s="56" t="s">
        <v>130</v>
      </c>
      <c r="R1078" s="59"/>
      <c r="S1078" s="56" t="s">
        <v>108</v>
      </c>
      <c r="T1078" s="56" t="s">
        <v>108</v>
      </c>
      <c r="U1078" s="57"/>
      <c r="V1078" s="77"/>
      <c r="W1078" s="62" t="s">
        <v>122</v>
      </c>
      <c r="X1078" s="59"/>
      <c r="Y1078" s="56" t="s">
        <v>108</v>
      </c>
      <c r="Z1078" s="56" t="s">
        <v>123</v>
      </c>
      <c r="AA1078" s="57">
        <v>43794</v>
      </c>
      <c r="AB1078" s="63" t="s">
        <v>318</v>
      </c>
      <c r="AC1078" s="64" t="s">
        <v>6078</v>
      </c>
      <c r="AD1078" s="56" t="s">
        <v>118</v>
      </c>
      <c r="AE1078" s="56" t="s">
        <v>131</v>
      </c>
      <c r="AF1078" s="61"/>
      <c r="AG1078" s="61"/>
      <c r="AH1078" s="67"/>
      <c r="AI1078" s="68"/>
      <c r="AJ1078" s="69">
        <f t="shared" si="1"/>
        <v>4</v>
      </c>
      <c r="AK1078" s="70"/>
      <c r="AL1078" s="71"/>
      <c r="AM1078" s="71"/>
      <c r="AN1078" s="70"/>
      <c r="AO1078" s="70"/>
      <c r="AP1078" s="74">
        <f ca="1"/>
        <v>169</v>
      </c>
    </row>
    <row r="1079" spans="1:42" ht="14.4">
      <c r="A1079" s="55" t="s">
        <v>6080</v>
      </c>
      <c r="B1079" s="56" t="s">
        <v>89</v>
      </c>
      <c r="C1079" s="57">
        <v>43725</v>
      </c>
      <c r="D1079" s="56" t="s">
        <v>131</v>
      </c>
      <c r="E1079" s="56" t="s">
        <v>297</v>
      </c>
      <c r="F1079" s="58" t="s">
        <v>106</v>
      </c>
      <c r="G1079" s="58" t="s">
        <v>107</v>
      </c>
      <c r="H1079" s="56" t="s">
        <v>140</v>
      </c>
      <c r="I1079" s="59"/>
      <c r="J1079" s="59">
        <f t="shared" si="251"/>
        <v>43755</v>
      </c>
      <c r="K1079" s="56" t="s">
        <v>18</v>
      </c>
      <c r="L1079" s="56" t="s">
        <v>14</v>
      </c>
      <c r="M1079" s="60" t="s">
        <v>6082</v>
      </c>
      <c r="N1079" s="56" t="s">
        <v>6083</v>
      </c>
      <c r="O1079" s="61"/>
      <c r="P1079" s="56" t="s">
        <v>108</v>
      </c>
      <c r="Q1079" s="56" t="s">
        <v>288</v>
      </c>
      <c r="R1079" s="59"/>
      <c r="S1079" s="56" t="s">
        <v>108</v>
      </c>
      <c r="T1079" s="56" t="s">
        <v>108</v>
      </c>
      <c r="U1079" s="59"/>
      <c r="V1079" s="77"/>
      <c r="W1079" s="62" t="s">
        <v>108</v>
      </c>
      <c r="X1079" s="59"/>
      <c r="Y1079" s="56" t="s">
        <v>108</v>
      </c>
      <c r="Z1079" s="56" t="s">
        <v>123</v>
      </c>
      <c r="AA1079" s="57">
        <v>43733</v>
      </c>
      <c r="AB1079" s="63" t="s">
        <v>289</v>
      </c>
      <c r="AC1079" s="64" t="s">
        <v>6088</v>
      </c>
      <c r="AD1079" s="56" t="s">
        <v>118</v>
      </c>
      <c r="AE1079" s="61"/>
      <c r="AF1079" s="61"/>
      <c r="AG1079" s="61"/>
      <c r="AH1079" s="67"/>
      <c r="AI1079" s="68"/>
      <c r="AJ1079" s="69">
        <f t="shared" si="1"/>
        <v>8</v>
      </c>
      <c r="AK1079" s="70" t="str">
        <f t="shared" ref="AK1079:AK1091" si="262">IF(R1079="","",SUM(R1079+30))</f>
        <v/>
      </c>
      <c r="AL1079" s="71" t="s">
        <v>17409</v>
      </c>
      <c r="AM1079" s="71"/>
      <c r="AN1079" s="70">
        <f t="shared" ref="AN1079:AN1080" si="263">IF(C1079="","",SUM(C1079+10))</f>
        <v>43735</v>
      </c>
      <c r="AO1079" s="70"/>
      <c r="AP1079" s="74">
        <f ca="1"/>
        <v>234</v>
      </c>
    </row>
    <row r="1080" spans="1:42" ht="14.4">
      <c r="A1080" s="55" t="s">
        <v>6093</v>
      </c>
      <c r="B1080" s="56" t="s">
        <v>89</v>
      </c>
      <c r="C1080" s="57">
        <v>43496</v>
      </c>
      <c r="D1080" s="56" t="s">
        <v>229</v>
      </c>
      <c r="E1080" s="56" t="s">
        <v>140</v>
      </c>
      <c r="F1080" s="58" t="s">
        <v>106</v>
      </c>
      <c r="G1080" s="58" t="s">
        <v>107</v>
      </c>
      <c r="H1080" s="56" t="s">
        <v>140</v>
      </c>
      <c r="I1080" s="57"/>
      <c r="J1080" s="57">
        <f t="shared" si="251"/>
        <v>43526</v>
      </c>
      <c r="K1080" s="56" t="s">
        <v>18</v>
      </c>
      <c r="L1080" s="56" t="s">
        <v>14</v>
      </c>
      <c r="M1080" s="60" t="s">
        <v>6094</v>
      </c>
      <c r="N1080" s="56" t="s">
        <v>6095</v>
      </c>
      <c r="O1080" s="56"/>
      <c r="P1080" s="56" t="s">
        <v>108</v>
      </c>
      <c r="Q1080" s="56" t="s">
        <v>96</v>
      </c>
      <c r="R1080" s="57"/>
      <c r="S1080" s="56" t="s">
        <v>108</v>
      </c>
      <c r="T1080" s="56" t="s">
        <v>108</v>
      </c>
      <c r="U1080" s="57"/>
      <c r="V1080" s="62"/>
      <c r="W1080" s="62" t="s">
        <v>108</v>
      </c>
      <c r="X1080" s="57"/>
      <c r="Y1080" s="56" t="s">
        <v>108</v>
      </c>
      <c r="Z1080" s="56" t="s">
        <v>123</v>
      </c>
      <c r="AA1080" s="57">
        <v>43496</v>
      </c>
      <c r="AB1080" s="63" t="s">
        <v>127</v>
      </c>
      <c r="AC1080" s="64" t="s">
        <v>6096</v>
      </c>
      <c r="AD1080" s="65" t="s">
        <v>705</v>
      </c>
      <c r="AE1080" s="65"/>
      <c r="AF1080" s="66"/>
      <c r="AG1080" s="66"/>
      <c r="AH1080" s="67"/>
      <c r="AI1080" s="68"/>
      <c r="AJ1080" s="69">
        <f t="shared" si="1"/>
        <v>0</v>
      </c>
      <c r="AK1080" s="70" t="str">
        <f t="shared" si="262"/>
        <v/>
      </c>
      <c r="AL1080" s="71" t="s">
        <v>17409</v>
      </c>
      <c r="AM1080" s="71"/>
      <c r="AN1080" s="70">
        <f t="shared" si="263"/>
        <v>43506</v>
      </c>
      <c r="AO1080" s="70"/>
      <c r="AP1080" s="74">
        <f ca="1"/>
        <v>463</v>
      </c>
    </row>
    <row r="1081" spans="1:42" ht="14.4">
      <c r="A1081" s="55" t="s">
        <v>6097</v>
      </c>
      <c r="B1081" s="56" t="s">
        <v>89</v>
      </c>
      <c r="C1081" s="57">
        <v>43760</v>
      </c>
      <c r="D1081" s="56" t="s">
        <v>229</v>
      </c>
      <c r="E1081" s="56" t="s">
        <v>297</v>
      </c>
      <c r="F1081" s="58" t="s">
        <v>106</v>
      </c>
      <c r="G1081" s="58" t="s">
        <v>107</v>
      </c>
      <c r="H1081" s="56" t="s">
        <v>140</v>
      </c>
      <c r="I1081" s="59"/>
      <c r="J1081" s="59">
        <f t="shared" si="251"/>
        <v>43790</v>
      </c>
      <c r="K1081" s="56" t="s">
        <v>18</v>
      </c>
      <c r="L1081" s="56" t="s">
        <v>18</v>
      </c>
      <c r="M1081" s="60" t="s">
        <v>6098</v>
      </c>
      <c r="N1081" s="56" t="s">
        <v>6098</v>
      </c>
      <c r="O1081" s="56" t="s">
        <v>27</v>
      </c>
      <c r="P1081" s="56" t="s">
        <v>6099</v>
      </c>
      <c r="Q1081" s="56" t="s">
        <v>678</v>
      </c>
      <c r="R1081" s="59"/>
      <c r="S1081" s="56" t="s">
        <v>108</v>
      </c>
      <c r="T1081" s="56" t="s">
        <v>108</v>
      </c>
      <c r="U1081" s="57"/>
      <c r="V1081" s="77"/>
      <c r="W1081" s="62" t="s">
        <v>146</v>
      </c>
      <c r="X1081" s="59"/>
      <c r="Y1081" s="56" t="s">
        <v>108</v>
      </c>
      <c r="Z1081" s="56" t="s">
        <v>121</v>
      </c>
      <c r="AA1081" s="57">
        <v>43761</v>
      </c>
      <c r="AB1081" s="63" t="s">
        <v>389</v>
      </c>
      <c r="AC1081" s="64" t="s">
        <v>6100</v>
      </c>
      <c r="AD1081" s="65" t="s">
        <v>97</v>
      </c>
      <c r="AE1081" s="56" t="s">
        <v>90</v>
      </c>
      <c r="AF1081" s="61"/>
      <c r="AG1081" s="61"/>
      <c r="AH1081" s="67"/>
      <c r="AI1081" s="68"/>
      <c r="AJ1081" s="69">
        <f t="shared" si="1"/>
        <v>1</v>
      </c>
      <c r="AK1081" s="70" t="str">
        <f t="shared" si="262"/>
        <v/>
      </c>
      <c r="AL1081" s="71"/>
      <c r="AM1081" s="71"/>
      <c r="AN1081" s="70"/>
      <c r="AO1081" s="70"/>
      <c r="AP1081" s="74">
        <f ca="1"/>
        <v>199</v>
      </c>
    </row>
    <row r="1082" spans="1:42" ht="14.4">
      <c r="A1082" s="55" t="s">
        <v>6101</v>
      </c>
      <c r="B1082" s="80" t="s">
        <v>89</v>
      </c>
      <c r="C1082" s="57">
        <v>43673</v>
      </c>
      <c r="D1082" s="56" t="s">
        <v>90</v>
      </c>
      <c r="E1082" s="56" t="s">
        <v>276</v>
      </c>
      <c r="F1082" s="58" t="s">
        <v>214</v>
      </c>
      <c r="G1082" s="58" t="s">
        <v>214</v>
      </c>
      <c r="H1082" s="56" t="s">
        <v>276</v>
      </c>
      <c r="I1082" s="57"/>
      <c r="J1082" s="57">
        <v>43704</v>
      </c>
      <c r="K1082" s="56" t="s">
        <v>18</v>
      </c>
      <c r="L1082" s="56" t="s">
        <v>108</v>
      </c>
      <c r="M1082" s="60" t="s">
        <v>6103</v>
      </c>
      <c r="N1082" s="56" t="s">
        <v>6103</v>
      </c>
      <c r="O1082" s="56"/>
      <c r="P1082" s="56"/>
      <c r="Q1082" s="56"/>
      <c r="R1082" s="57"/>
      <c r="S1082" s="56"/>
      <c r="T1082" s="56"/>
      <c r="U1082" s="59"/>
      <c r="V1082" s="77"/>
      <c r="W1082" s="77"/>
      <c r="X1082" s="59"/>
      <c r="Y1082" s="61"/>
      <c r="Z1082" s="56" t="s">
        <v>123</v>
      </c>
      <c r="AA1082" s="57">
        <v>43709</v>
      </c>
      <c r="AB1082" s="75"/>
      <c r="AC1082" s="64" t="s">
        <v>6106</v>
      </c>
      <c r="AD1082" s="56" t="s">
        <v>179</v>
      </c>
      <c r="AE1082" s="61"/>
      <c r="AF1082" s="61"/>
      <c r="AG1082" s="61"/>
      <c r="AH1082" s="67"/>
      <c r="AI1082" s="68"/>
      <c r="AJ1082" s="69">
        <f t="shared" si="1"/>
        <v>36</v>
      </c>
      <c r="AK1082" s="70" t="str">
        <f t="shared" si="262"/>
        <v/>
      </c>
      <c r="AL1082" s="71" t="s">
        <v>17409</v>
      </c>
      <c r="AM1082" s="71"/>
      <c r="AN1082" s="70">
        <f t="shared" ref="AN1082:AN1084" si="264">IF(C1082="","",SUM(C1082+10))</f>
        <v>43683</v>
      </c>
      <c r="AO1082" s="70"/>
      <c r="AP1082" s="74">
        <f ca="1"/>
        <v>286</v>
      </c>
    </row>
    <row r="1083" spans="1:42" ht="14.4">
      <c r="A1083" s="55" t="s">
        <v>6107</v>
      </c>
      <c r="B1083" s="56" t="s">
        <v>89</v>
      </c>
      <c r="C1083" s="57">
        <v>43692</v>
      </c>
      <c r="D1083" s="56" t="s">
        <v>119</v>
      </c>
      <c r="E1083" s="56" t="s">
        <v>112</v>
      </c>
      <c r="F1083" s="58" t="s">
        <v>106</v>
      </c>
      <c r="G1083" s="58" t="s">
        <v>113</v>
      </c>
      <c r="H1083" s="56" t="s">
        <v>112</v>
      </c>
      <c r="I1083" s="57"/>
      <c r="J1083" s="57">
        <f t="shared" ref="J1083:J1089" si="265">IF(C1083="","",SUM(C1083+30))</f>
        <v>43722</v>
      </c>
      <c r="K1083" s="56" t="s">
        <v>18</v>
      </c>
      <c r="L1083" s="56" t="s">
        <v>14</v>
      </c>
      <c r="M1083" s="60" t="s">
        <v>6108</v>
      </c>
      <c r="N1083" s="56" t="s">
        <v>6109</v>
      </c>
      <c r="O1083" s="56" t="s">
        <v>271</v>
      </c>
      <c r="P1083" s="56" t="s">
        <v>6110</v>
      </c>
      <c r="Q1083" s="56" t="s">
        <v>256</v>
      </c>
      <c r="R1083" s="57">
        <v>43696</v>
      </c>
      <c r="S1083" s="56" t="s">
        <v>108</v>
      </c>
      <c r="T1083" s="56" t="s">
        <v>108</v>
      </c>
      <c r="U1083" s="57">
        <v>43692</v>
      </c>
      <c r="V1083" s="62">
        <v>25</v>
      </c>
      <c r="W1083" s="62">
        <v>25</v>
      </c>
      <c r="X1083" s="57">
        <v>43698</v>
      </c>
      <c r="Y1083" s="56" t="s">
        <v>200</v>
      </c>
      <c r="Z1083" s="56" t="s">
        <v>121</v>
      </c>
      <c r="AA1083" s="57">
        <v>43703</v>
      </c>
      <c r="AB1083" s="63"/>
      <c r="AC1083" s="64" t="s">
        <v>6111</v>
      </c>
      <c r="AD1083" s="56" t="s">
        <v>97</v>
      </c>
      <c r="AE1083" s="56" t="s">
        <v>119</v>
      </c>
      <c r="AF1083" s="61"/>
      <c r="AG1083" s="61"/>
      <c r="AH1083" s="67"/>
      <c r="AI1083" s="68"/>
      <c r="AJ1083" s="69">
        <f t="shared" si="1"/>
        <v>11</v>
      </c>
      <c r="AK1083" s="70">
        <f t="shared" si="262"/>
        <v>43726</v>
      </c>
      <c r="AL1083" s="71">
        <v>23</v>
      </c>
      <c r="AM1083" s="71"/>
      <c r="AN1083" s="70">
        <f t="shared" si="264"/>
        <v>43702</v>
      </c>
      <c r="AO1083" s="70"/>
      <c r="AP1083" s="74">
        <f ca="1"/>
        <v>267</v>
      </c>
    </row>
    <row r="1084" spans="1:42" ht="14.4">
      <c r="A1084" s="55" t="s">
        <v>6113</v>
      </c>
      <c r="B1084" s="56" t="s">
        <v>89</v>
      </c>
      <c r="C1084" s="57">
        <v>43573</v>
      </c>
      <c r="D1084" s="56" t="s">
        <v>131</v>
      </c>
      <c r="E1084" s="56" t="s">
        <v>129</v>
      </c>
      <c r="F1084" s="58" t="s">
        <v>106</v>
      </c>
      <c r="G1084" s="58" t="s">
        <v>107</v>
      </c>
      <c r="H1084" s="56" t="s">
        <v>129</v>
      </c>
      <c r="I1084" s="57"/>
      <c r="J1084" s="57">
        <f t="shared" si="265"/>
        <v>43603</v>
      </c>
      <c r="K1084" s="56" t="s">
        <v>18</v>
      </c>
      <c r="L1084" s="56" t="s">
        <v>14</v>
      </c>
      <c r="M1084" s="60" t="s">
        <v>6115</v>
      </c>
      <c r="N1084" s="56" t="s">
        <v>6116</v>
      </c>
      <c r="O1084" s="61"/>
      <c r="P1084" s="56" t="s">
        <v>108</v>
      </c>
      <c r="Q1084" s="56" t="s">
        <v>96</v>
      </c>
      <c r="R1084" s="57"/>
      <c r="S1084" s="56" t="s">
        <v>108</v>
      </c>
      <c r="T1084" s="56" t="s">
        <v>108</v>
      </c>
      <c r="U1084" s="57"/>
      <c r="V1084" s="62"/>
      <c r="W1084" s="62" t="s">
        <v>108</v>
      </c>
      <c r="X1084" s="57"/>
      <c r="Y1084" s="56" t="s">
        <v>108</v>
      </c>
      <c r="Z1084" s="56" t="s">
        <v>123</v>
      </c>
      <c r="AA1084" s="57">
        <v>43577</v>
      </c>
      <c r="AB1084" s="63" t="s">
        <v>244</v>
      </c>
      <c r="AC1084" s="64" t="s">
        <v>537</v>
      </c>
      <c r="AD1084" s="56" t="s">
        <v>224</v>
      </c>
      <c r="AE1084" s="56" t="s">
        <v>131</v>
      </c>
      <c r="AF1084" s="61"/>
      <c r="AG1084" s="61"/>
      <c r="AH1084" s="67"/>
      <c r="AI1084" s="68"/>
      <c r="AJ1084" s="69">
        <f t="shared" si="1"/>
        <v>4</v>
      </c>
      <c r="AK1084" s="70" t="str">
        <f t="shared" si="262"/>
        <v/>
      </c>
      <c r="AL1084" s="71" t="s">
        <v>17409</v>
      </c>
      <c r="AM1084" s="71"/>
      <c r="AN1084" s="70">
        <f t="shared" si="264"/>
        <v>43583</v>
      </c>
      <c r="AO1084" s="70"/>
      <c r="AP1084" s="74">
        <f ca="1"/>
        <v>386</v>
      </c>
    </row>
    <row r="1085" spans="1:42" ht="14.4">
      <c r="A1085" s="55" t="s">
        <v>6120</v>
      </c>
      <c r="B1085" s="56" t="s">
        <v>89</v>
      </c>
      <c r="C1085" s="57">
        <v>43759</v>
      </c>
      <c r="D1085" s="56" t="s">
        <v>90</v>
      </c>
      <c r="E1085" s="56" t="s">
        <v>129</v>
      </c>
      <c r="F1085" s="58" t="s">
        <v>106</v>
      </c>
      <c r="G1085" s="58" t="s">
        <v>107</v>
      </c>
      <c r="H1085" s="56" t="s">
        <v>129</v>
      </c>
      <c r="I1085" s="59"/>
      <c r="J1085" s="59">
        <f t="shared" si="265"/>
        <v>43789</v>
      </c>
      <c r="K1085" s="56" t="s">
        <v>18</v>
      </c>
      <c r="L1085" s="56" t="s">
        <v>14</v>
      </c>
      <c r="M1085" s="60" t="s">
        <v>6121</v>
      </c>
      <c r="N1085" s="56" t="s">
        <v>6122</v>
      </c>
      <c r="O1085" s="56"/>
      <c r="P1085" s="56" t="s">
        <v>6123</v>
      </c>
      <c r="Q1085" s="56" t="s">
        <v>541</v>
      </c>
      <c r="R1085" s="59"/>
      <c r="S1085" s="56" t="s">
        <v>108</v>
      </c>
      <c r="T1085" s="56" t="s">
        <v>108</v>
      </c>
      <c r="U1085" s="57"/>
      <c r="V1085" s="77"/>
      <c r="W1085" s="62" t="s">
        <v>122</v>
      </c>
      <c r="X1085" s="59"/>
      <c r="Y1085" s="56" t="s">
        <v>108</v>
      </c>
      <c r="Z1085" s="56" t="s">
        <v>121</v>
      </c>
      <c r="AA1085" s="57">
        <v>43760</v>
      </c>
      <c r="AB1085" s="63" t="s">
        <v>389</v>
      </c>
      <c r="AC1085" s="64" t="s">
        <v>6124</v>
      </c>
      <c r="AD1085" s="65" t="s">
        <v>97</v>
      </c>
      <c r="AE1085" s="56" t="s">
        <v>131</v>
      </c>
      <c r="AF1085" s="61"/>
      <c r="AG1085" s="61"/>
      <c r="AH1085" s="67"/>
      <c r="AI1085" s="68"/>
      <c r="AJ1085" s="69">
        <f t="shared" si="1"/>
        <v>1</v>
      </c>
      <c r="AK1085" s="70" t="str">
        <f t="shared" si="262"/>
        <v/>
      </c>
      <c r="AL1085" s="71"/>
      <c r="AM1085" s="71"/>
      <c r="AN1085" s="70"/>
      <c r="AO1085" s="70"/>
      <c r="AP1085" s="74">
        <f ca="1"/>
        <v>200</v>
      </c>
    </row>
    <row r="1086" spans="1:42" ht="14.4">
      <c r="A1086" s="55" t="s">
        <v>6125</v>
      </c>
      <c r="B1086" s="56" t="s">
        <v>89</v>
      </c>
      <c r="C1086" s="57">
        <v>43545</v>
      </c>
      <c r="D1086" s="56" t="s">
        <v>119</v>
      </c>
      <c r="E1086" s="56" t="s">
        <v>140</v>
      </c>
      <c r="F1086" s="58" t="s">
        <v>106</v>
      </c>
      <c r="G1086" s="58" t="s">
        <v>107</v>
      </c>
      <c r="H1086" s="56" t="s">
        <v>140</v>
      </c>
      <c r="I1086" s="59"/>
      <c r="J1086" s="59">
        <f t="shared" si="265"/>
        <v>43575</v>
      </c>
      <c r="K1086" s="56" t="s">
        <v>18</v>
      </c>
      <c r="L1086" s="56" t="s">
        <v>18</v>
      </c>
      <c r="M1086" s="60" t="s">
        <v>6126</v>
      </c>
      <c r="N1086" s="56" t="s">
        <v>6127</v>
      </c>
      <c r="O1086" s="56" t="s">
        <v>29</v>
      </c>
      <c r="P1086" s="56" t="s">
        <v>6129</v>
      </c>
      <c r="Q1086" s="56" t="s">
        <v>17</v>
      </c>
      <c r="R1086" s="59"/>
      <c r="S1086" s="56" t="s">
        <v>108</v>
      </c>
      <c r="T1086" s="56" t="s">
        <v>108</v>
      </c>
      <c r="U1086" s="57"/>
      <c r="V1086" s="77"/>
      <c r="W1086" s="62">
        <v>0</v>
      </c>
      <c r="X1086" s="57"/>
      <c r="Y1086" s="56" t="s">
        <v>108</v>
      </c>
      <c r="Z1086" s="56" t="s">
        <v>121</v>
      </c>
      <c r="AA1086" s="57">
        <v>43545</v>
      </c>
      <c r="AB1086" s="63" t="s">
        <v>168</v>
      </c>
      <c r="AC1086" s="64" t="s">
        <v>557</v>
      </c>
      <c r="AD1086" s="65" t="s">
        <v>97</v>
      </c>
      <c r="AE1086" s="56" t="s">
        <v>90</v>
      </c>
      <c r="AF1086" s="61"/>
      <c r="AG1086" s="61"/>
      <c r="AH1086" s="67"/>
      <c r="AI1086" s="68"/>
      <c r="AJ1086" s="69">
        <f t="shared" si="1"/>
        <v>0</v>
      </c>
      <c r="AK1086" s="70" t="str">
        <f t="shared" si="262"/>
        <v/>
      </c>
      <c r="AL1086" s="71" t="s">
        <v>17409</v>
      </c>
      <c r="AM1086" s="71"/>
      <c r="AN1086" s="70">
        <f t="shared" ref="AN1086:AN1091" si="266">IF(C1086="","",SUM(C1086+10))</f>
        <v>43555</v>
      </c>
      <c r="AO1086" s="70"/>
      <c r="AP1086" s="74">
        <f ca="1"/>
        <v>414</v>
      </c>
    </row>
    <row r="1087" spans="1:42" ht="14.4">
      <c r="A1087" s="55" t="s">
        <v>6131</v>
      </c>
      <c r="B1087" s="56" t="s">
        <v>89</v>
      </c>
      <c r="C1087" s="57">
        <v>43637</v>
      </c>
      <c r="D1087" s="56" t="s">
        <v>119</v>
      </c>
      <c r="E1087" s="56" t="s">
        <v>129</v>
      </c>
      <c r="F1087" s="58" t="s">
        <v>106</v>
      </c>
      <c r="G1087" s="58" t="s">
        <v>214</v>
      </c>
      <c r="H1087" s="56" t="s">
        <v>276</v>
      </c>
      <c r="I1087" s="57"/>
      <c r="J1087" s="57">
        <f t="shared" si="265"/>
        <v>43667</v>
      </c>
      <c r="K1087" s="56" t="s">
        <v>18</v>
      </c>
      <c r="L1087" s="56" t="s">
        <v>18</v>
      </c>
      <c r="M1087" s="60" t="s">
        <v>6133</v>
      </c>
      <c r="N1087" s="56" t="s">
        <v>2845</v>
      </c>
      <c r="O1087" s="56" t="s">
        <v>249</v>
      </c>
      <c r="P1087" s="56" t="s">
        <v>760</v>
      </c>
      <c r="Q1087" s="56" t="s">
        <v>96</v>
      </c>
      <c r="R1087" s="57"/>
      <c r="S1087" s="56"/>
      <c r="T1087" s="56"/>
      <c r="U1087" s="57">
        <v>43657</v>
      </c>
      <c r="V1087" s="62"/>
      <c r="W1087" s="62">
        <v>23</v>
      </c>
      <c r="X1087" s="57">
        <v>43669</v>
      </c>
      <c r="Y1087" s="56"/>
      <c r="Z1087" s="56" t="s">
        <v>121</v>
      </c>
      <c r="AA1087" s="57">
        <v>43670</v>
      </c>
      <c r="AB1087" s="63"/>
      <c r="AC1087" s="64" t="s">
        <v>6134</v>
      </c>
      <c r="AD1087" s="65" t="s">
        <v>97</v>
      </c>
      <c r="AE1087" s="56" t="s">
        <v>119</v>
      </c>
      <c r="AF1087" s="61"/>
      <c r="AG1087" s="61"/>
      <c r="AH1087" s="67"/>
      <c r="AI1087" s="68"/>
      <c r="AJ1087" s="69">
        <f t="shared" si="1"/>
        <v>33</v>
      </c>
      <c r="AK1087" s="70" t="str">
        <f t="shared" si="262"/>
        <v/>
      </c>
      <c r="AL1087" s="71" t="s">
        <v>17409</v>
      </c>
      <c r="AM1087" s="71"/>
      <c r="AN1087" s="70">
        <f t="shared" si="266"/>
        <v>43647</v>
      </c>
      <c r="AO1087" s="70"/>
      <c r="AP1087" s="74">
        <f ca="1"/>
        <v>322</v>
      </c>
    </row>
    <row r="1088" spans="1:42" ht="14.4">
      <c r="A1088" s="55" t="s">
        <v>6135</v>
      </c>
      <c r="B1088" s="56" t="s">
        <v>89</v>
      </c>
      <c r="C1088" s="57">
        <v>43635</v>
      </c>
      <c r="D1088" s="56" t="s">
        <v>119</v>
      </c>
      <c r="E1088" s="56" t="s">
        <v>112</v>
      </c>
      <c r="F1088" s="58" t="s">
        <v>106</v>
      </c>
      <c r="G1088" s="58" t="s">
        <v>113</v>
      </c>
      <c r="H1088" s="56" t="s">
        <v>112</v>
      </c>
      <c r="I1088" s="57"/>
      <c r="J1088" s="57">
        <f t="shared" si="265"/>
        <v>43665</v>
      </c>
      <c r="K1088" s="56" t="s">
        <v>18</v>
      </c>
      <c r="L1088" s="56" t="s">
        <v>14</v>
      </c>
      <c r="M1088" s="60" t="s">
        <v>6136</v>
      </c>
      <c r="N1088" s="56" t="s">
        <v>2845</v>
      </c>
      <c r="O1088" s="56"/>
      <c r="P1088" s="56" t="s">
        <v>760</v>
      </c>
      <c r="Q1088" s="56" t="s">
        <v>116</v>
      </c>
      <c r="R1088" s="57">
        <v>43642</v>
      </c>
      <c r="S1088" s="56" t="s">
        <v>108</v>
      </c>
      <c r="T1088" s="56" t="s">
        <v>108</v>
      </c>
      <c r="U1088" s="57"/>
      <c r="V1088" s="62"/>
      <c r="W1088" s="62" t="s">
        <v>108</v>
      </c>
      <c r="X1088" s="57"/>
      <c r="Y1088" s="56" t="s">
        <v>108</v>
      </c>
      <c r="Z1088" s="56" t="s">
        <v>123</v>
      </c>
      <c r="AA1088" s="57">
        <v>43641</v>
      </c>
      <c r="AB1088" s="63" t="s">
        <v>484</v>
      </c>
      <c r="AC1088" s="64" t="s">
        <v>257</v>
      </c>
      <c r="AD1088" s="56" t="s">
        <v>118</v>
      </c>
      <c r="AE1088" s="56" t="s">
        <v>119</v>
      </c>
      <c r="AF1088" s="61"/>
      <c r="AG1088" s="61"/>
      <c r="AH1088" s="67"/>
      <c r="AI1088" s="68"/>
      <c r="AJ1088" s="69">
        <f t="shared" si="1"/>
        <v>6</v>
      </c>
      <c r="AK1088" s="70">
        <f t="shared" si="262"/>
        <v>43672</v>
      </c>
      <c r="AL1088" s="71">
        <v>31</v>
      </c>
      <c r="AM1088" s="71"/>
      <c r="AN1088" s="70">
        <f t="shared" si="266"/>
        <v>43645</v>
      </c>
      <c r="AO1088" s="70"/>
      <c r="AP1088" s="74">
        <f ca="1"/>
        <v>324</v>
      </c>
    </row>
    <row r="1089" spans="1:42" ht="14.4">
      <c r="A1089" s="55" t="s">
        <v>6137</v>
      </c>
      <c r="B1089" s="56" t="s">
        <v>89</v>
      </c>
      <c r="C1089" s="57">
        <v>43637</v>
      </c>
      <c r="D1089" s="56" t="s">
        <v>119</v>
      </c>
      <c r="E1089" s="56" t="s">
        <v>112</v>
      </c>
      <c r="F1089" s="58" t="s">
        <v>106</v>
      </c>
      <c r="G1089" s="58" t="s">
        <v>113</v>
      </c>
      <c r="H1089" s="56" t="s">
        <v>112</v>
      </c>
      <c r="I1089" s="57"/>
      <c r="J1089" s="57">
        <f t="shared" si="265"/>
        <v>43667</v>
      </c>
      <c r="K1089" s="56" t="s">
        <v>18</v>
      </c>
      <c r="L1089" s="56" t="s">
        <v>14</v>
      </c>
      <c r="M1089" s="60" t="s">
        <v>6136</v>
      </c>
      <c r="N1089" s="56" t="s">
        <v>2845</v>
      </c>
      <c r="O1089" s="56"/>
      <c r="P1089" s="56" t="s">
        <v>6138</v>
      </c>
      <c r="Q1089" s="56" t="s">
        <v>256</v>
      </c>
      <c r="R1089" s="57">
        <v>43642</v>
      </c>
      <c r="S1089" s="56" t="s">
        <v>108</v>
      </c>
      <c r="T1089" s="56" t="s">
        <v>108</v>
      </c>
      <c r="U1089" s="57"/>
      <c r="V1089" s="62"/>
      <c r="W1089" s="62" t="s">
        <v>108</v>
      </c>
      <c r="X1089" s="57"/>
      <c r="Y1089" s="56" t="s">
        <v>108</v>
      </c>
      <c r="Z1089" s="56" t="s">
        <v>123</v>
      </c>
      <c r="AA1089" s="57">
        <v>43642</v>
      </c>
      <c r="AB1089" s="63" t="s">
        <v>484</v>
      </c>
      <c r="AC1089" s="64" t="s">
        <v>6139</v>
      </c>
      <c r="AD1089" s="56" t="s">
        <v>118</v>
      </c>
      <c r="AE1089" s="56" t="s">
        <v>119</v>
      </c>
      <c r="AF1089" s="61"/>
      <c r="AG1089" s="61"/>
      <c r="AH1089" s="67"/>
      <c r="AI1089" s="68"/>
      <c r="AJ1089" s="69">
        <f t="shared" si="1"/>
        <v>5</v>
      </c>
      <c r="AK1089" s="70">
        <f t="shared" si="262"/>
        <v>43672</v>
      </c>
      <c r="AL1089" s="71">
        <v>30</v>
      </c>
      <c r="AM1089" s="71"/>
      <c r="AN1089" s="70">
        <f t="shared" si="266"/>
        <v>43647</v>
      </c>
      <c r="AO1089" s="70"/>
      <c r="AP1089" s="74">
        <f ca="1"/>
        <v>322</v>
      </c>
    </row>
    <row r="1090" spans="1:42" ht="14.4">
      <c r="A1090" s="55" t="s">
        <v>6140</v>
      </c>
      <c r="B1090" s="56" t="s">
        <v>89</v>
      </c>
      <c r="C1090" s="57">
        <v>43587</v>
      </c>
      <c r="D1090" s="56" t="s">
        <v>90</v>
      </c>
      <c r="E1090" s="56" t="s">
        <v>276</v>
      </c>
      <c r="F1090" s="58" t="s">
        <v>214</v>
      </c>
      <c r="G1090" s="58" t="s">
        <v>214</v>
      </c>
      <c r="H1090" s="56" t="s">
        <v>276</v>
      </c>
      <c r="I1090" s="57"/>
      <c r="J1090" s="57">
        <v>43618</v>
      </c>
      <c r="K1090" s="56" t="s">
        <v>18</v>
      </c>
      <c r="L1090" s="56" t="s">
        <v>18</v>
      </c>
      <c r="M1090" s="60" t="s">
        <v>6141</v>
      </c>
      <c r="N1090" s="56"/>
      <c r="O1090" s="56"/>
      <c r="P1090" s="56"/>
      <c r="Q1090" s="56" t="s">
        <v>96</v>
      </c>
      <c r="R1090" s="59"/>
      <c r="S1090" s="56" t="s">
        <v>108</v>
      </c>
      <c r="T1090" s="56" t="s">
        <v>108</v>
      </c>
      <c r="U1090" s="59"/>
      <c r="V1090" s="77"/>
      <c r="W1090" s="77"/>
      <c r="X1090" s="59"/>
      <c r="Y1090" s="56"/>
      <c r="Z1090" s="56" t="s">
        <v>121</v>
      </c>
      <c r="AA1090" s="57">
        <v>43588</v>
      </c>
      <c r="AB1090" s="75"/>
      <c r="AC1090" s="64" t="s">
        <v>6142</v>
      </c>
      <c r="AD1090" s="65" t="s">
        <v>97</v>
      </c>
      <c r="AE1090" s="56"/>
      <c r="AF1090" s="61"/>
      <c r="AG1090" s="61"/>
      <c r="AH1090" s="67"/>
      <c r="AI1090" s="68"/>
      <c r="AJ1090" s="69">
        <f t="shared" si="1"/>
        <v>1</v>
      </c>
      <c r="AK1090" s="70" t="str">
        <f t="shared" si="262"/>
        <v/>
      </c>
      <c r="AL1090" s="71" t="s">
        <v>17409</v>
      </c>
      <c r="AM1090" s="71"/>
      <c r="AN1090" s="70">
        <f t="shared" si="266"/>
        <v>43597</v>
      </c>
      <c r="AO1090" s="70"/>
      <c r="AP1090" s="74">
        <f ca="1"/>
        <v>372</v>
      </c>
    </row>
    <row r="1091" spans="1:42" ht="14.4">
      <c r="A1091" s="55" t="s">
        <v>6143</v>
      </c>
      <c r="B1091" s="56" t="s">
        <v>89</v>
      </c>
      <c r="C1091" s="57">
        <v>43481</v>
      </c>
      <c r="D1091" s="56" t="s">
        <v>131</v>
      </c>
      <c r="E1091" s="56" t="s">
        <v>140</v>
      </c>
      <c r="F1091" s="58" t="s">
        <v>106</v>
      </c>
      <c r="G1091" s="58" t="s">
        <v>107</v>
      </c>
      <c r="H1091" s="56" t="s">
        <v>140</v>
      </c>
      <c r="I1091" s="57"/>
      <c r="J1091" s="57">
        <f t="shared" ref="J1091:J1154" si="267">IF(C1091="","",SUM(C1091+30))</f>
        <v>43511</v>
      </c>
      <c r="K1091" s="56" t="s">
        <v>18</v>
      </c>
      <c r="L1091" s="56" t="s">
        <v>14</v>
      </c>
      <c r="M1091" s="60" t="s">
        <v>6144</v>
      </c>
      <c r="N1091" s="56" t="s">
        <v>6145</v>
      </c>
      <c r="O1091" s="56" t="s">
        <v>27</v>
      </c>
      <c r="P1091" s="56" t="s">
        <v>108</v>
      </c>
      <c r="Q1091" s="56" t="s">
        <v>826</v>
      </c>
      <c r="R1091" s="57"/>
      <c r="S1091" s="56" t="s">
        <v>108</v>
      </c>
      <c r="T1091" s="56" t="s">
        <v>108</v>
      </c>
      <c r="U1091" s="57"/>
      <c r="V1091" s="62"/>
      <c r="W1091" s="62" t="s">
        <v>108</v>
      </c>
      <c r="X1091" s="57"/>
      <c r="Y1091" s="56" t="s">
        <v>108</v>
      </c>
      <c r="Z1091" s="56" t="s">
        <v>123</v>
      </c>
      <c r="AA1091" s="57">
        <v>43481</v>
      </c>
      <c r="AB1091" s="63" t="s">
        <v>127</v>
      </c>
      <c r="AC1091" s="64" t="s">
        <v>6146</v>
      </c>
      <c r="AD1091" s="65" t="s">
        <v>224</v>
      </c>
      <c r="AE1091" s="65"/>
      <c r="AF1091" s="66"/>
      <c r="AG1091" s="66"/>
      <c r="AH1091" s="67"/>
      <c r="AI1091" s="68"/>
      <c r="AJ1091" s="69">
        <f t="shared" si="1"/>
        <v>0</v>
      </c>
      <c r="AK1091" s="70" t="str">
        <f t="shared" si="262"/>
        <v/>
      </c>
      <c r="AL1091" s="71" t="s">
        <v>17409</v>
      </c>
      <c r="AM1091" s="71"/>
      <c r="AN1091" s="70">
        <f t="shared" si="266"/>
        <v>43491</v>
      </c>
      <c r="AO1091" s="70"/>
      <c r="AP1091" s="74">
        <f ca="1"/>
        <v>478</v>
      </c>
    </row>
    <row r="1092" spans="1:42" ht="14.4">
      <c r="A1092" s="55" t="s">
        <v>6147</v>
      </c>
      <c r="B1092" s="56" t="s">
        <v>89</v>
      </c>
      <c r="C1092" s="57">
        <v>43804</v>
      </c>
      <c r="D1092" s="56" t="s">
        <v>90</v>
      </c>
      <c r="E1092" s="56" t="s">
        <v>1579</v>
      </c>
      <c r="F1092" s="58" t="s">
        <v>92</v>
      </c>
      <c r="G1092" s="58" t="s">
        <v>1581</v>
      </c>
      <c r="H1092" s="56" t="s">
        <v>1579</v>
      </c>
      <c r="I1092" s="59"/>
      <c r="J1092" s="59">
        <f t="shared" si="267"/>
        <v>43834</v>
      </c>
      <c r="K1092" s="56" t="s">
        <v>18</v>
      </c>
      <c r="L1092" s="56" t="s">
        <v>18</v>
      </c>
      <c r="M1092" s="60" t="s">
        <v>6148</v>
      </c>
      <c r="N1092" s="56" t="s">
        <v>6149</v>
      </c>
      <c r="O1092" s="56" t="s">
        <v>13</v>
      </c>
      <c r="P1092" s="56" t="s">
        <v>6150</v>
      </c>
      <c r="Q1092" s="56" t="s">
        <v>96</v>
      </c>
      <c r="R1092" s="59"/>
      <c r="S1092" s="56"/>
      <c r="T1092" s="56"/>
      <c r="U1092" s="57"/>
      <c r="V1092" s="77"/>
      <c r="W1092" s="77"/>
      <c r="X1092" s="59"/>
      <c r="Y1092" s="61"/>
      <c r="Z1092" s="56" t="s">
        <v>121</v>
      </c>
      <c r="AA1092" s="57">
        <v>43804</v>
      </c>
      <c r="AB1092" s="75"/>
      <c r="AC1092" s="64"/>
      <c r="AD1092" s="56" t="s">
        <v>97</v>
      </c>
      <c r="AE1092" s="56"/>
      <c r="AF1092" s="61"/>
      <c r="AG1092" s="61"/>
      <c r="AH1092" s="67"/>
      <c r="AI1092" s="68"/>
      <c r="AJ1092" s="69">
        <f t="shared" si="1"/>
        <v>0</v>
      </c>
      <c r="AK1092" s="70"/>
      <c r="AL1092" s="71"/>
      <c r="AM1092" s="71"/>
      <c r="AN1092" s="70"/>
      <c r="AO1092" s="70"/>
      <c r="AP1092" s="74">
        <f ca="1"/>
        <v>155</v>
      </c>
    </row>
    <row r="1093" spans="1:42" ht="14.4">
      <c r="A1093" s="55" t="s">
        <v>6151</v>
      </c>
      <c r="B1093" s="56" t="s">
        <v>89</v>
      </c>
      <c r="C1093" s="57">
        <v>43724</v>
      </c>
      <c r="D1093" s="56" t="s">
        <v>90</v>
      </c>
      <c r="E1093" s="56" t="s">
        <v>196</v>
      </c>
      <c r="F1093" s="58" t="s">
        <v>106</v>
      </c>
      <c r="G1093" s="58" t="s">
        <v>113</v>
      </c>
      <c r="H1093" s="56" t="s">
        <v>112</v>
      </c>
      <c r="I1093" s="59"/>
      <c r="J1093" s="59">
        <f t="shared" si="267"/>
        <v>43754</v>
      </c>
      <c r="K1093" s="56" t="s">
        <v>18</v>
      </c>
      <c r="L1093" s="56" t="s">
        <v>18</v>
      </c>
      <c r="M1093" s="60" t="s">
        <v>6152</v>
      </c>
      <c r="N1093" s="56" t="s">
        <v>6153</v>
      </c>
      <c r="O1093" s="56" t="s">
        <v>249</v>
      </c>
      <c r="P1093" s="56" t="s">
        <v>6154</v>
      </c>
      <c r="Q1093" s="56" t="s">
        <v>116</v>
      </c>
      <c r="R1093" s="57"/>
      <c r="S1093" s="56" t="s">
        <v>108</v>
      </c>
      <c r="T1093" s="56" t="s">
        <v>108</v>
      </c>
      <c r="U1093" s="57">
        <v>43727</v>
      </c>
      <c r="V1093" s="77"/>
      <c r="W1093" s="62">
        <v>37.5</v>
      </c>
      <c r="X1093" s="59"/>
      <c r="Y1093" s="56"/>
      <c r="Z1093" s="56" t="s">
        <v>123</v>
      </c>
      <c r="AA1093" s="57">
        <v>43802</v>
      </c>
      <c r="AB1093" s="75"/>
      <c r="AC1093" s="64" t="s">
        <v>6155</v>
      </c>
      <c r="AD1093" s="56" t="s">
        <v>179</v>
      </c>
      <c r="AE1093" s="56"/>
      <c r="AF1093" s="61"/>
      <c r="AG1093" s="61"/>
      <c r="AH1093" s="67"/>
      <c r="AI1093" s="68"/>
      <c r="AJ1093" s="69">
        <f t="shared" si="1"/>
        <v>78</v>
      </c>
      <c r="AK1093" s="70" t="str">
        <f t="shared" ref="AK1093:AK1103" si="268">IF(R1093="","",SUM(R1093+30))</f>
        <v/>
      </c>
      <c r="AL1093" s="71" t="s">
        <v>17409</v>
      </c>
      <c r="AM1093" s="71"/>
      <c r="AN1093" s="70">
        <f t="shared" ref="AN1093:AN1097" si="269">IF(C1093="","",SUM(C1093+10))</f>
        <v>43734</v>
      </c>
      <c r="AO1093" s="70"/>
      <c r="AP1093" s="74">
        <f ca="1"/>
        <v>235</v>
      </c>
    </row>
    <row r="1094" spans="1:42" ht="14.4">
      <c r="A1094" s="55" t="s">
        <v>6156</v>
      </c>
      <c r="B1094" s="56" t="s">
        <v>89</v>
      </c>
      <c r="C1094" s="57">
        <v>43671</v>
      </c>
      <c r="D1094" s="56" t="s">
        <v>90</v>
      </c>
      <c r="E1094" s="56" t="s">
        <v>140</v>
      </c>
      <c r="F1094" s="58" t="s">
        <v>106</v>
      </c>
      <c r="G1094" s="58" t="s">
        <v>107</v>
      </c>
      <c r="H1094" s="56" t="s">
        <v>140</v>
      </c>
      <c r="I1094" s="57"/>
      <c r="J1094" s="57">
        <f t="shared" si="267"/>
        <v>43701</v>
      </c>
      <c r="K1094" s="56" t="s">
        <v>18</v>
      </c>
      <c r="L1094" s="56" t="s">
        <v>18</v>
      </c>
      <c r="M1094" s="60" t="s">
        <v>6157</v>
      </c>
      <c r="N1094" s="56" t="s">
        <v>6158</v>
      </c>
      <c r="O1094" s="56" t="s">
        <v>249</v>
      </c>
      <c r="P1094" s="56" t="s">
        <v>6160</v>
      </c>
      <c r="Q1094" s="56" t="s">
        <v>133</v>
      </c>
      <c r="R1094" s="57"/>
      <c r="S1094" s="56" t="s">
        <v>18</v>
      </c>
      <c r="T1094" s="56" t="s">
        <v>108</v>
      </c>
      <c r="U1094" s="57"/>
      <c r="V1094" s="62"/>
      <c r="W1094" s="62">
        <v>0</v>
      </c>
      <c r="X1094" s="57"/>
      <c r="Y1094" s="56" t="s">
        <v>108</v>
      </c>
      <c r="Z1094" s="56" t="s">
        <v>121</v>
      </c>
      <c r="AA1094" s="57">
        <v>43671</v>
      </c>
      <c r="AB1094" s="63" t="s">
        <v>163</v>
      </c>
      <c r="AC1094" s="64" t="s">
        <v>6163</v>
      </c>
      <c r="AD1094" s="65" t="s">
        <v>97</v>
      </c>
      <c r="AE1094" s="56" t="s">
        <v>90</v>
      </c>
      <c r="AF1094" s="61"/>
      <c r="AG1094" s="61"/>
      <c r="AH1094" s="67"/>
      <c r="AI1094" s="68"/>
      <c r="AJ1094" s="69">
        <f t="shared" si="1"/>
        <v>0</v>
      </c>
      <c r="AK1094" s="70" t="str">
        <f t="shared" si="268"/>
        <v/>
      </c>
      <c r="AL1094" s="71" t="s">
        <v>17409</v>
      </c>
      <c r="AM1094" s="71"/>
      <c r="AN1094" s="70">
        <f t="shared" si="269"/>
        <v>43681</v>
      </c>
      <c r="AO1094" s="70"/>
      <c r="AP1094" s="74">
        <f ca="1"/>
        <v>288</v>
      </c>
    </row>
    <row r="1095" spans="1:42" ht="14.4">
      <c r="A1095" s="55" t="s">
        <v>6166</v>
      </c>
      <c r="B1095" s="56" t="s">
        <v>89</v>
      </c>
      <c r="C1095" s="57">
        <v>43543</v>
      </c>
      <c r="D1095" s="56" t="s">
        <v>90</v>
      </c>
      <c r="E1095" s="56" t="s">
        <v>12</v>
      </c>
      <c r="F1095" s="58" t="s">
        <v>106</v>
      </c>
      <c r="G1095" s="58" t="s">
        <v>107</v>
      </c>
      <c r="H1095" s="56" t="s">
        <v>12</v>
      </c>
      <c r="I1095" s="57"/>
      <c r="J1095" s="57">
        <f t="shared" si="267"/>
        <v>43573</v>
      </c>
      <c r="K1095" s="56" t="s">
        <v>18</v>
      </c>
      <c r="L1095" s="56" t="s">
        <v>18</v>
      </c>
      <c r="M1095" s="60" t="s">
        <v>6168</v>
      </c>
      <c r="N1095" s="56"/>
      <c r="O1095" s="56" t="s">
        <v>266</v>
      </c>
      <c r="P1095" s="56" t="s">
        <v>6169</v>
      </c>
      <c r="Q1095" s="56" t="s">
        <v>17</v>
      </c>
      <c r="R1095" s="59"/>
      <c r="S1095" s="56"/>
      <c r="T1095" s="56"/>
      <c r="U1095" s="59"/>
      <c r="V1095" s="77"/>
      <c r="W1095" s="62" t="s">
        <v>122</v>
      </c>
      <c r="X1095" s="59"/>
      <c r="Y1095" s="61"/>
      <c r="Z1095" s="56" t="s">
        <v>121</v>
      </c>
      <c r="AA1095" s="57">
        <v>43543</v>
      </c>
      <c r="AB1095" s="75"/>
      <c r="AC1095" s="64"/>
      <c r="AD1095" s="65" t="s">
        <v>97</v>
      </c>
      <c r="AE1095" s="56" t="s">
        <v>90</v>
      </c>
      <c r="AF1095" s="61"/>
      <c r="AG1095" s="61"/>
      <c r="AH1095" s="67"/>
      <c r="AI1095" s="68"/>
      <c r="AJ1095" s="69">
        <f t="shared" si="1"/>
        <v>0</v>
      </c>
      <c r="AK1095" s="70" t="str">
        <f t="shared" si="268"/>
        <v/>
      </c>
      <c r="AL1095" s="71" t="s">
        <v>17409</v>
      </c>
      <c r="AM1095" s="71"/>
      <c r="AN1095" s="70">
        <f t="shared" si="269"/>
        <v>43553</v>
      </c>
      <c r="AO1095" s="70"/>
      <c r="AP1095" s="74">
        <f ca="1"/>
        <v>416</v>
      </c>
    </row>
    <row r="1096" spans="1:42" ht="14.4">
      <c r="A1096" s="55" t="s">
        <v>6173</v>
      </c>
      <c r="B1096" s="56" t="s">
        <v>89</v>
      </c>
      <c r="C1096" s="57">
        <v>43622</v>
      </c>
      <c r="D1096" s="56" t="s">
        <v>131</v>
      </c>
      <c r="E1096" s="56" t="s">
        <v>129</v>
      </c>
      <c r="F1096" s="58" t="s">
        <v>106</v>
      </c>
      <c r="G1096" s="58" t="s">
        <v>107</v>
      </c>
      <c r="H1096" s="56" t="s">
        <v>129</v>
      </c>
      <c r="I1096" s="57"/>
      <c r="J1096" s="57">
        <f t="shared" si="267"/>
        <v>43652</v>
      </c>
      <c r="K1096" s="56" t="s">
        <v>18</v>
      </c>
      <c r="L1096" s="56" t="s">
        <v>14</v>
      </c>
      <c r="M1096" s="60" t="s">
        <v>6175</v>
      </c>
      <c r="N1096" s="56" t="s">
        <v>6176</v>
      </c>
      <c r="O1096" s="56"/>
      <c r="P1096" s="56" t="s">
        <v>108</v>
      </c>
      <c r="Q1096" s="56" t="s">
        <v>96</v>
      </c>
      <c r="R1096" s="57"/>
      <c r="S1096" s="56" t="s">
        <v>108</v>
      </c>
      <c r="T1096" s="56" t="s">
        <v>108</v>
      </c>
      <c r="U1096" s="57"/>
      <c r="V1096" s="62"/>
      <c r="W1096" s="62" t="s">
        <v>108</v>
      </c>
      <c r="X1096" s="57"/>
      <c r="Y1096" s="56" t="s">
        <v>108</v>
      </c>
      <c r="Z1096" s="56" t="s">
        <v>123</v>
      </c>
      <c r="AA1096" s="57">
        <v>43623</v>
      </c>
      <c r="AB1096" s="63" t="s">
        <v>484</v>
      </c>
      <c r="AC1096" s="64" t="s">
        <v>2574</v>
      </c>
      <c r="AD1096" s="56" t="s">
        <v>224</v>
      </c>
      <c r="AE1096" s="56" t="s">
        <v>131</v>
      </c>
      <c r="AF1096" s="61"/>
      <c r="AG1096" s="61"/>
      <c r="AH1096" s="67"/>
      <c r="AI1096" s="68"/>
      <c r="AJ1096" s="69">
        <f t="shared" si="1"/>
        <v>1</v>
      </c>
      <c r="AK1096" s="70" t="str">
        <f t="shared" si="268"/>
        <v/>
      </c>
      <c r="AL1096" s="71" t="s">
        <v>17409</v>
      </c>
      <c r="AM1096" s="71"/>
      <c r="AN1096" s="70">
        <f t="shared" si="269"/>
        <v>43632</v>
      </c>
      <c r="AO1096" s="70"/>
      <c r="AP1096" s="74">
        <f ca="1"/>
        <v>337</v>
      </c>
    </row>
    <row r="1097" spans="1:42" ht="14.4">
      <c r="A1097" s="55" t="s">
        <v>6190</v>
      </c>
      <c r="B1097" s="56" t="s">
        <v>89</v>
      </c>
      <c r="C1097" s="57">
        <v>43482</v>
      </c>
      <c r="D1097" s="56" t="s">
        <v>119</v>
      </c>
      <c r="E1097" s="56" t="s">
        <v>140</v>
      </c>
      <c r="F1097" s="58" t="s">
        <v>106</v>
      </c>
      <c r="G1097" s="58" t="s">
        <v>107</v>
      </c>
      <c r="H1097" s="56" t="s">
        <v>140</v>
      </c>
      <c r="I1097" s="57"/>
      <c r="J1097" s="57">
        <f t="shared" si="267"/>
        <v>43512</v>
      </c>
      <c r="K1097" s="56" t="s">
        <v>18</v>
      </c>
      <c r="L1097" s="56" t="s">
        <v>14</v>
      </c>
      <c r="M1097" s="60" t="s">
        <v>6194</v>
      </c>
      <c r="N1097" s="56" t="s">
        <v>6194</v>
      </c>
      <c r="O1097" s="56" t="s">
        <v>29</v>
      </c>
      <c r="P1097" s="56" t="s">
        <v>108</v>
      </c>
      <c r="Q1097" s="56" t="s">
        <v>96</v>
      </c>
      <c r="R1097" s="57"/>
      <c r="S1097" s="56" t="s">
        <v>108</v>
      </c>
      <c r="T1097" s="56" t="s">
        <v>108</v>
      </c>
      <c r="U1097" s="57"/>
      <c r="V1097" s="62"/>
      <c r="W1097" s="62" t="s">
        <v>108</v>
      </c>
      <c r="X1097" s="57"/>
      <c r="Y1097" s="56" t="s">
        <v>108</v>
      </c>
      <c r="Z1097" s="56" t="s">
        <v>121</v>
      </c>
      <c r="AA1097" s="57">
        <v>43482</v>
      </c>
      <c r="AB1097" s="63" t="s">
        <v>127</v>
      </c>
      <c r="AC1097" s="64" t="s">
        <v>6195</v>
      </c>
      <c r="AD1097" s="65" t="s">
        <v>118</v>
      </c>
      <c r="AE1097" s="65"/>
      <c r="AF1097" s="66"/>
      <c r="AG1097" s="66"/>
      <c r="AH1097" s="67"/>
      <c r="AI1097" s="68"/>
      <c r="AJ1097" s="69">
        <f t="shared" si="1"/>
        <v>0</v>
      </c>
      <c r="AK1097" s="70" t="str">
        <f t="shared" si="268"/>
        <v/>
      </c>
      <c r="AL1097" s="71" t="s">
        <v>17409</v>
      </c>
      <c r="AM1097" s="71"/>
      <c r="AN1097" s="70">
        <f t="shared" si="269"/>
        <v>43492</v>
      </c>
      <c r="AO1097" s="70"/>
      <c r="AP1097" s="74">
        <f ca="1"/>
        <v>477</v>
      </c>
    </row>
    <row r="1098" spans="1:42" ht="14.4">
      <c r="A1098" s="55" t="s">
        <v>6196</v>
      </c>
      <c r="B1098" s="56" t="s">
        <v>89</v>
      </c>
      <c r="C1098" s="57">
        <v>43746</v>
      </c>
      <c r="D1098" s="56" t="s">
        <v>90</v>
      </c>
      <c r="E1098" s="56" t="s">
        <v>91</v>
      </c>
      <c r="F1098" s="58" t="s">
        <v>92</v>
      </c>
      <c r="G1098" s="58" t="s">
        <v>93</v>
      </c>
      <c r="H1098" s="56" t="s">
        <v>91</v>
      </c>
      <c r="I1098" s="59"/>
      <c r="J1098" s="59">
        <f t="shared" si="267"/>
        <v>43776</v>
      </c>
      <c r="K1098" s="56" t="s">
        <v>18</v>
      </c>
      <c r="L1098" s="56" t="s">
        <v>14</v>
      </c>
      <c r="M1098" s="60" t="s">
        <v>6198</v>
      </c>
      <c r="N1098" s="56" t="s">
        <v>6198</v>
      </c>
      <c r="O1098" s="56" t="s">
        <v>114</v>
      </c>
      <c r="P1098" s="56" t="s">
        <v>6199</v>
      </c>
      <c r="Q1098" s="56" t="s">
        <v>96</v>
      </c>
      <c r="R1098" s="59"/>
      <c r="S1098" s="56"/>
      <c r="T1098" s="56"/>
      <c r="U1098" s="57"/>
      <c r="V1098" s="77"/>
      <c r="W1098" s="77"/>
      <c r="X1098" s="59"/>
      <c r="Y1098" s="61"/>
      <c r="Z1098" s="56" t="s">
        <v>121</v>
      </c>
      <c r="AA1098" s="57">
        <v>43774</v>
      </c>
      <c r="AB1098" s="75"/>
      <c r="AC1098" s="64" t="s">
        <v>4585</v>
      </c>
      <c r="AD1098" s="56" t="s">
        <v>97</v>
      </c>
      <c r="AE1098" s="56" t="s">
        <v>90</v>
      </c>
      <c r="AF1098" s="61"/>
      <c r="AG1098" s="61"/>
      <c r="AH1098" s="67"/>
      <c r="AI1098" s="68"/>
      <c r="AJ1098" s="69">
        <f t="shared" si="1"/>
        <v>28</v>
      </c>
      <c r="AK1098" s="70" t="str">
        <f t="shared" si="268"/>
        <v/>
      </c>
      <c r="AL1098" s="71" t="s">
        <v>17409</v>
      </c>
      <c r="AM1098" s="71"/>
      <c r="AN1098" s="70"/>
      <c r="AO1098" s="70"/>
      <c r="AP1098" s="74">
        <f ca="1"/>
        <v>213</v>
      </c>
    </row>
    <row r="1099" spans="1:42" ht="14.4">
      <c r="A1099" s="55" t="s">
        <v>6203</v>
      </c>
      <c r="B1099" s="56" t="s">
        <v>89</v>
      </c>
      <c r="C1099" s="57">
        <v>43714</v>
      </c>
      <c r="D1099" s="56" t="s">
        <v>131</v>
      </c>
      <c r="E1099" s="56" t="s">
        <v>297</v>
      </c>
      <c r="F1099" s="58" t="s">
        <v>106</v>
      </c>
      <c r="G1099" s="58" t="s">
        <v>107</v>
      </c>
      <c r="H1099" s="56" t="s">
        <v>140</v>
      </c>
      <c r="I1099" s="57"/>
      <c r="J1099" s="57">
        <f t="shared" si="267"/>
        <v>43744</v>
      </c>
      <c r="K1099" s="56" t="s">
        <v>18</v>
      </c>
      <c r="L1099" s="56" t="s">
        <v>18</v>
      </c>
      <c r="M1099" s="60" t="s">
        <v>6206</v>
      </c>
      <c r="N1099" s="56" t="s">
        <v>6207</v>
      </c>
      <c r="O1099" s="56" t="s">
        <v>22</v>
      </c>
      <c r="P1099" s="56" t="s">
        <v>6208</v>
      </c>
      <c r="Q1099" s="56" t="s">
        <v>17</v>
      </c>
      <c r="R1099" s="57"/>
      <c r="S1099" s="56" t="s">
        <v>108</v>
      </c>
      <c r="T1099" s="56" t="s">
        <v>108</v>
      </c>
      <c r="U1099" s="57"/>
      <c r="V1099" s="62"/>
      <c r="W1099" s="62"/>
      <c r="X1099" s="57"/>
      <c r="Y1099" s="56" t="s">
        <v>200</v>
      </c>
      <c r="Z1099" s="56" t="s">
        <v>123</v>
      </c>
      <c r="AA1099" s="57">
        <v>43717</v>
      </c>
      <c r="AB1099" s="63" t="s">
        <v>293</v>
      </c>
      <c r="AC1099" s="64" t="s">
        <v>6210</v>
      </c>
      <c r="AD1099" s="56" t="s">
        <v>294</v>
      </c>
      <c r="AE1099" s="56"/>
      <c r="AF1099" s="61"/>
      <c r="AG1099" s="61"/>
      <c r="AH1099" s="67"/>
      <c r="AI1099" s="68"/>
      <c r="AJ1099" s="69">
        <f t="shared" si="1"/>
        <v>3</v>
      </c>
      <c r="AK1099" s="70" t="str">
        <f t="shared" si="268"/>
        <v/>
      </c>
      <c r="AL1099" s="71" t="s">
        <v>17409</v>
      </c>
      <c r="AM1099" s="71"/>
      <c r="AN1099" s="70">
        <f t="shared" ref="AN1099:AN1103" si="270">IF(C1099="","",SUM(C1099+10))</f>
        <v>43724</v>
      </c>
      <c r="AO1099" s="70"/>
      <c r="AP1099" s="74">
        <f ca="1"/>
        <v>245</v>
      </c>
    </row>
    <row r="1100" spans="1:42" ht="26.5">
      <c r="A1100" s="55" t="s">
        <v>6213</v>
      </c>
      <c r="B1100" s="56" t="s">
        <v>89</v>
      </c>
      <c r="C1100" s="57">
        <v>43719</v>
      </c>
      <c r="D1100" s="56" t="s">
        <v>119</v>
      </c>
      <c r="E1100" s="56" t="s">
        <v>105</v>
      </c>
      <c r="F1100" s="58" t="s">
        <v>106</v>
      </c>
      <c r="G1100" s="58" t="s">
        <v>107</v>
      </c>
      <c r="H1100" s="56" t="s">
        <v>105</v>
      </c>
      <c r="I1100" s="59"/>
      <c r="J1100" s="59">
        <f t="shared" si="267"/>
        <v>43749</v>
      </c>
      <c r="K1100" s="56" t="s">
        <v>18</v>
      </c>
      <c r="L1100" s="56" t="s">
        <v>14</v>
      </c>
      <c r="M1100" s="60" t="s">
        <v>6206</v>
      </c>
      <c r="N1100" s="56" t="s">
        <v>6215</v>
      </c>
      <c r="O1100" s="56" t="s">
        <v>22</v>
      </c>
      <c r="P1100" s="56" t="s">
        <v>6208</v>
      </c>
      <c r="Q1100" s="56" t="s">
        <v>133</v>
      </c>
      <c r="R1100" s="57"/>
      <c r="S1100" s="56" t="s">
        <v>108</v>
      </c>
      <c r="T1100" s="56" t="s">
        <v>108</v>
      </c>
      <c r="U1100" s="59"/>
      <c r="V1100" s="77"/>
      <c r="W1100" s="77"/>
      <c r="X1100" s="59"/>
      <c r="Y1100" s="56" t="s">
        <v>108</v>
      </c>
      <c r="Z1100" s="56" t="s">
        <v>121</v>
      </c>
      <c r="AA1100" s="57">
        <v>43726</v>
      </c>
      <c r="AB1100" s="63" t="s">
        <v>289</v>
      </c>
      <c r="AC1100" s="60" t="s">
        <v>6216</v>
      </c>
      <c r="AD1100" s="65" t="s">
        <v>97</v>
      </c>
      <c r="AE1100" s="56" t="s">
        <v>131</v>
      </c>
      <c r="AF1100" s="61"/>
      <c r="AG1100" s="61"/>
      <c r="AH1100" s="67"/>
      <c r="AI1100" s="68"/>
      <c r="AJ1100" s="69">
        <f t="shared" si="1"/>
        <v>7</v>
      </c>
      <c r="AK1100" s="70" t="str">
        <f t="shared" si="268"/>
        <v/>
      </c>
      <c r="AL1100" s="71" t="s">
        <v>17409</v>
      </c>
      <c r="AM1100" s="71"/>
      <c r="AN1100" s="70">
        <f t="shared" si="270"/>
        <v>43729</v>
      </c>
      <c r="AO1100" s="70"/>
      <c r="AP1100" s="74">
        <f ca="1"/>
        <v>240</v>
      </c>
    </row>
    <row r="1101" spans="1:42" ht="14.4">
      <c r="A1101" s="55" t="s">
        <v>6217</v>
      </c>
      <c r="B1101" s="56" t="s">
        <v>89</v>
      </c>
      <c r="C1101" s="57">
        <v>43497</v>
      </c>
      <c r="D1101" s="56" t="s">
        <v>90</v>
      </c>
      <c r="E1101" s="56" t="s">
        <v>112</v>
      </c>
      <c r="F1101" s="58" t="s">
        <v>106</v>
      </c>
      <c r="G1101" s="58" t="s">
        <v>113</v>
      </c>
      <c r="H1101" s="56" t="s">
        <v>112</v>
      </c>
      <c r="I1101" s="59"/>
      <c r="J1101" s="59">
        <f t="shared" si="267"/>
        <v>43527</v>
      </c>
      <c r="K1101" s="56" t="s">
        <v>18</v>
      </c>
      <c r="L1101" s="56" t="s">
        <v>18</v>
      </c>
      <c r="M1101" s="60" t="s">
        <v>6218</v>
      </c>
      <c r="N1101" s="56" t="s">
        <v>6219</v>
      </c>
      <c r="O1101" s="56" t="s">
        <v>249</v>
      </c>
      <c r="P1101" s="56" t="s">
        <v>6220</v>
      </c>
      <c r="Q1101" s="56" t="s">
        <v>116</v>
      </c>
      <c r="R1101" s="57"/>
      <c r="S1101" s="56" t="s">
        <v>18</v>
      </c>
      <c r="T1101" s="56" t="s">
        <v>14</v>
      </c>
      <c r="U1101" s="57">
        <v>43500</v>
      </c>
      <c r="V1101" s="77"/>
      <c r="W1101" s="62">
        <v>62.5</v>
      </c>
      <c r="X1101" s="57"/>
      <c r="Y1101" s="56" t="s">
        <v>108</v>
      </c>
      <c r="Z1101" s="56" t="s">
        <v>123</v>
      </c>
      <c r="AA1101" s="57">
        <v>43562</v>
      </c>
      <c r="AB1101" s="63" t="s">
        <v>127</v>
      </c>
      <c r="AC1101" s="64" t="s">
        <v>6221</v>
      </c>
      <c r="AD1101" s="65" t="s">
        <v>179</v>
      </c>
      <c r="AE1101" s="65"/>
      <c r="AF1101" s="66"/>
      <c r="AG1101" s="66"/>
      <c r="AH1101" s="67"/>
      <c r="AI1101" s="68"/>
      <c r="AJ1101" s="69">
        <f t="shared" si="1"/>
        <v>65</v>
      </c>
      <c r="AK1101" s="70" t="str">
        <f t="shared" si="268"/>
        <v/>
      </c>
      <c r="AL1101" s="71" t="s">
        <v>17409</v>
      </c>
      <c r="AM1101" s="71"/>
      <c r="AN1101" s="70">
        <f t="shared" si="270"/>
        <v>43507</v>
      </c>
      <c r="AO1101" s="70"/>
      <c r="AP1101" s="74">
        <f ca="1"/>
        <v>462</v>
      </c>
    </row>
    <row r="1102" spans="1:42" ht="39.75">
      <c r="A1102" s="55" t="s">
        <v>6222</v>
      </c>
      <c r="B1102" s="56" t="s">
        <v>89</v>
      </c>
      <c r="C1102" s="57">
        <v>43728</v>
      </c>
      <c r="D1102" s="56" t="s">
        <v>90</v>
      </c>
      <c r="E1102" s="56" t="s">
        <v>32</v>
      </c>
      <c r="F1102" s="58" t="s">
        <v>106</v>
      </c>
      <c r="G1102" s="58" t="s">
        <v>107</v>
      </c>
      <c r="H1102" s="56" t="s">
        <v>140</v>
      </c>
      <c r="I1102" s="59"/>
      <c r="J1102" s="59">
        <f t="shared" si="267"/>
        <v>43758</v>
      </c>
      <c r="K1102" s="56"/>
      <c r="L1102" s="56"/>
      <c r="M1102" s="60" t="s">
        <v>6223</v>
      </c>
      <c r="N1102" s="56" t="s">
        <v>6224</v>
      </c>
      <c r="O1102" s="56" t="s">
        <v>436</v>
      </c>
      <c r="P1102" s="56" t="s">
        <v>6225</v>
      </c>
      <c r="Q1102" s="56" t="s">
        <v>17</v>
      </c>
      <c r="R1102" s="59"/>
      <c r="S1102" s="56" t="s">
        <v>108</v>
      </c>
      <c r="T1102" s="56" t="s">
        <v>108</v>
      </c>
      <c r="U1102" s="59"/>
      <c r="V1102" s="77"/>
      <c r="W1102" s="62" t="s">
        <v>108</v>
      </c>
      <c r="X1102" s="59"/>
      <c r="Y1102" s="56" t="s">
        <v>108</v>
      </c>
      <c r="Z1102" s="56" t="s">
        <v>123</v>
      </c>
      <c r="AA1102" s="57">
        <v>43783</v>
      </c>
      <c r="AB1102" s="63" t="s">
        <v>289</v>
      </c>
      <c r="AC1102" s="60" t="s">
        <v>6226</v>
      </c>
      <c r="AD1102" s="56" t="s">
        <v>179</v>
      </c>
      <c r="AE1102" s="61"/>
      <c r="AF1102" s="61"/>
      <c r="AG1102" s="61"/>
      <c r="AH1102" s="67"/>
      <c r="AI1102" s="68"/>
      <c r="AJ1102" s="69">
        <f t="shared" si="1"/>
        <v>55</v>
      </c>
      <c r="AK1102" s="70" t="str">
        <f t="shared" si="268"/>
        <v/>
      </c>
      <c r="AL1102" s="71" t="s">
        <v>17409</v>
      </c>
      <c r="AM1102" s="71"/>
      <c r="AN1102" s="70">
        <f t="shared" si="270"/>
        <v>43738</v>
      </c>
      <c r="AO1102" s="70"/>
      <c r="AP1102" s="74">
        <f ca="1"/>
        <v>231</v>
      </c>
    </row>
    <row r="1103" spans="1:42" ht="14.4">
      <c r="A1103" s="55" t="s">
        <v>6227</v>
      </c>
      <c r="B1103" s="56" t="s">
        <v>89</v>
      </c>
      <c r="C1103" s="57">
        <v>43634</v>
      </c>
      <c r="D1103" s="56" t="s">
        <v>131</v>
      </c>
      <c r="E1103" s="56" t="s">
        <v>112</v>
      </c>
      <c r="F1103" s="58" t="s">
        <v>106</v>
      </c>
      <c r="G1103" s="58" t="s">
        <v>113</v>
      </c>
      <c r="H1103" s="56" t="s">
        <v>112</v>
      </c>
      <c r="I1103" s="59"/>
      <c r="J1103" s="59">
        <f t="shared" si="267"/>
        <v>43664</v>
      </c>
      <c r="K1103" s="56" t="s">
        <v>14</v>
      </c>
      <c r="L1103" s="56" t="s">
        <v>14</v>
      </c>
      <c r="M1103" s="60" t="s">
        <v>6228</v>
      </c>
      <c r="N1103" s="56" t="s">
        <v>2876</v>
      </c>
      <c r="O1103" s="56" t="s">
        <v>29</v>
      </c>
      <c r="P1103" s="56" t="s">
        <v>2877</v>
      </c>
      <c r="Q1103" s="56" t="s">
        <v>116</v>
      </c>
      <c r="R1103" s="57">
        <v>43636</v>
      </c>
      <c r="S1103" s="56" t="s">
        <v>108</v>
      </c>
      <c r="T1103" s="56" t="s">
        <v>108</v>
      </c>
      <c r="U1103" s="59"/>
      <c r="V1103" s="77"/>
      <c r="W1103" s="62" t="s">
        <v>108</v>
      </c>
      <c r="X1103" s="59"/>
      <c r="Y1103" s="56" t="s">
        <v>108</v>
      </c>
      <c r="Z1103" s="56" t="s">
        <v>123</v>
      </c>
      <c r="AA1103" s="57">
        <v>43636</v>
      </c>
      <c r="AB1103" s="63" t="s">
        <v>484</v>
      </c>
      <c r="AC1103" s="64" t="s">
        <v>5426</v>
      </c>
      <c r="AD1103" s="56" t="s">
        <v>118</v>
      </c>
      <c r="AE1103" s="56" t="s">
        <v>119</v>
      </c>
      <c r="AF1103" s="61"/>
      <c r="AG1103" s="61"/>
      <c r="AH1103" s="67"/>
      <c r="AI1103" s="68"/>
      <c r="AJ1103" s="69">
        <f t="shared" si="1"/>
        <v>2</v>
      </c>
      <c r="AK1103" s="70">
        <f t="shared" si="268"/>
        <v>43666</v>
      </c>
      <c r="AL1103" s="71">
        <v>30</v>
      </c>
      <c r="AM1103" s="71"/>
      <c r="AN1103" s="70">
        <f t="shared" si="270"/>
        <v>43644</v>
      </c>
      <c r="AO1103" s="70"/>
      <c r="AP1103" s="74">
        <f ca="1"/>
        <v>325</v>
      </c>
    </row>
    <row r="1104" spans="1:42" ht="14.4">
      <c r="A1104" s="55" t="s">
        <v>6232</v>
      </c>
      <c r="B1104" s="56" t="s">
        <v>89</v>
      </c>
      <c r="C1104" s="104">
        <v>43815</v>
      </c>
      <c r="D1104" s="56" t="s">
        <v>119</v>
      </c>
      <c r="E1104" s="56" t="s">
        <v>276</v>
      </c>
      <c r="F1104" s="58" t="s">
        <v>214</v>
      </c>
      <c r="G1104" s="58" t="s">
        <v>214</v>
      </c>
      <c r="H1104" s="56" t="s">
        <v>276</v>
      </c>
      <c r="I1104" s="59"/>
      <c r="J1104" s="59">
        <f t="shared" si="267"/>
        <v>43845</v>
      </c>
      <c r="K1104" s="56" t="s">
        <v>18</v>
      </c>
      <c r="L1104" s="56" t="s">
        <v>14</v>
      </c>
      <c r="M1104" s="60" t="s">
        <v>6236</v>
      </c>
      <c r="N1104" s="56" t="s">
        <v>6237</v>
      </c>
      <c r="O1104" s="56"/>
      <c r="P1104" s="56" t="s">
        <v>6238</v>
      </c>
      <c r="Q1104" s="56"/>
      <c r="R1104" s="59"/>
      <c r="S1104" s="56"/>
      <c r="T1104" s="56"/>
      <c r="U1104" s="57"/>
      <c r="V1104" s="77"/>
      <c r="W1104" s="77"/>
      <c r="X1104" s="59"/>
      <c r="Y1104" s="56" t="s">
        <v>108</v>
      </c>
      <c r="Z1104" s="56" t="s">
        <v>108</v>
      </c>
      <c r="AA1104" s="57">
        <v>43855</v>
      </c>
      <c r="AB1104" s="75"/>
      <c r="AC1104" s="64" t="s">
        <v>6240</v>
      </c>
      <c r="AD1104" s="56" t="s">
        <v>224</v>
      </c>
      <c r="AE1104" s="56"/>
      <c r="AF1104" s="61"/>
      <c r="AG1104" s="61"/>
      <c r="AH1104" s="67"/>
      <c r="AI1104" s="68"/>
      <c r="AJ1104" s="69">
        <f t="shared" si="1"/>
        <v>40</v>
      </c>
      <c r="AK1104" s="70"/>
      <c r="AL1104" s="71"/>
      <c r="AM1104" s="71"/>
      <c r="AN1104" s="70"/>
      <c r="AO1104" s="70"/>
      <c r="AP1104" s="74">
        <f ca="1"/>
        <v>144</v>
      </c>
    </row>
    <row r="1105" spans="1:42" ht="14.4">
      <c r="A1105" s="55" t="s">
        <v>6242</v>
      </c>
      <c r="B1105" s="56" t="s">
        <v>89</v>
      </c>
      <c r="C1105" s="57">
        <v>43671</v>
      </c>
      <c r="D1105" s="56" t="s">
        <v>131</v>
      </c>
      <c r="E1105" s="56" t="s">
        <v>140</v>
      </c>
      <c r="F1105" s="58" t="s">
        <v>106</v>
      </c>
      <c r="G1105" s="58" t="s">
        <v>107</v>
      </c>
      <c r="H1105" s="56" t="s">
        <v>140</v>
      </c>
      <c r="I1105" s="57"/>
      <c r="J1105" s="57">
        <f t="shared" si="267"/>
        <v>43701</v>
      </c>
      <c r="K1105" s="56" t="s">
        <v>18</v>
      </c>
      <c r="L1105" s="56" t="s">
        <v>108</v>
      </c>
      <c r="M1105" s="60" t="s">
        <v>6244</v>
      </c>
      <c r="N1105" s="56" t="s">
        <v>6245</v>
      </c>
      <c r="O1105" s="56"/>
      <c r="P1105" s="56" t="s">
        <v>108</v>
      </c>
      <c r="Q1105" s="56" t="s">
        <v>96</v>
      </c>
      <c r="R1105" s="57"/>
      <c r="S1105" s="56" t="s">
        <v>108</v>
      </c>
      <c r="T1105" s="56" t="s">
        <v>108</v>
      </c>
      <c r="U1105" s="57"/>
      <c r="V1105" s="62"/>
      <c r="W1105" s="62" t="s">
        <v>108</v>
      </c>
      <c r="X1105" s="57"/>
      <c r="Y1105" s="56" t="s">
        <v>108</v>
      </c>
      <c r="Z1105" s="56" t="s">
        <v>108</v>
      </c>
      <c r="AA1105" s="57">
        <v>43671</v>
      </c>
      <c r="AB1105" s="63" t="s">
        <v>163</v>
      </c>
      <c r="AC1105" s="64" t="s">
        <v>6246</v>
      </c>
      <c r="AD1105" s="56" t="s">
        <v>633</v>
      </c>
      <c r="AE1105" s="56"/>
      <c r="AF1105" s="61"/>
      <c r="AG1105" s="61"/>
      <c r="AH1105" s="67"/>
      <c r="AI1105" s="68"/>
      <c r="AJ1105" s="69">
        <f t="shared" si="1"/>
        <v>0</v>
      </c>
      <c r="AK1105" s="70" t="str">
        <f t="shared" ref="AK1105:AK1122" si="271">IF(R1105="","",SUM(R1105+30))</f>
        <v/>
      </c>
      <c r="AL1105" s="71" t="s">
        <v>17409</v>
      </c>
      <c r="AM1105" s="71"/>
      <c r="AN1105" s="70">
        <f t="shared" ref="AN1105:AN1122" si="272">IF(C1105="","",SUM(C1105+10))</f>
        <v>43681</v>
      </c>
      <c r="AO1105" s="70"/>
      <c r="AP1105" s="74">
        <f ca="1"/>
        <v>288</v>
      </c>
    </row>
    <row r="1106" spans="1:42" ht="14.4">
      <c r="A1106" s="55" t="s">
        <v>6247</v>
      </c>
      <c r="B1106" s="56" t="s">
        <v>89</v>
      </c>
      <c r="C1106" s="57">
        <v>43588</v>
      </c>
      <c r="D1106" s="56" t="s">
        <v>131</v>
      </c>
      <c r="E1106" s="56" t="s">
        <v>129</v>
      </c>
      <c r="F1106" s="58" t="s">
        <v>106</v>
      </c>
      <c r="G1106" s="58" t="s">
        <v>107</v>
      </c>
      <c r="H1106" s="56" t="s">
        <v>129</v>
      </c>
      <c r="I1106" s="57"/>
      <c r="J1106" s="57">
        <f t="shared" si="267"/>
        <v>43618</v>
      </c>
      <c r="K1106" s="56" t="s">
        <v>18</v>
      </c>
      <c r="L1106" s="56" t="s">
        <v>14</v>
      </c>
      <c r="M1106" s="60" t="s">
        <v>6248</v>
      </c>
      <c r="N1106" s="56" t="s">
        <v>6249</v>
      </c>
      <c r="O1106" s="61"/>
      <c r="P1106" s="56" t="s">
        <v>108</v>
      </c>
      <c r="Q1106" s="56" t="s">
        <v>96</v>
      </c>
      <c r="R1106" s="57"/>
      <c r="S1106" s="56" t="s">
        <v>108</v>
      </c>
      <c r="T1106" s="56" t="s">
        <v>108</v>
      </c>
      <c r="U1106" s="57"/>
      <c r="V1106" s="62"/>
      <c r="W1106" s="62" t="s">
        <v>108</v>
      </c>
      <c r="X1106" s="57"/>
      <c r="Y1106" s="56" t="s">
        <v>108</v>
      </c>
      <c r="Z1106" s="56" t="s">
        <v>123</v>
      </c>
      <c r="AA1106" s="57">
        <v>43592</v>
      </c>
      <c r="AB1106" s="63" t="s">
        <v>155</v>
      </c>
      <c r="AC1106" s="64" t="s">
        <v>537</v>
      </c>
      <c r="AD1106" s="56" t="s">
        <v>224</v>
      </c>
      <c r="AE1106" s="56" t="s">
        <v>131</v>
      </c>
      <c r="AF1106" s="61"/>
      <c r="AG1106" s="61"/>
      <c r="AH1106" s="67"/>
      <c r="AI1106" s="68"/>
      <c r="AJ1106" s="69">
        <f t="shared" si="1"/>
        <v>4</v>
      </c>
      <c r="AK1106" s="70" t="str">
        <f t="shared" si="271"/>
        <v/>
      </c>
      <c r="AL1106" s="71" t="s">
        <v>17409</v>
      </c>
      <c r="AM1106" s="71"/>
      <c r="AN1106" s="70">
        <f t="shared" si="272"/>
        <v>43598</v>
      </c>
      <c r="AO1106" s="70"/>
      <c r="AP1106" s="74">
        <f ca="1"/>
        <v>371</v>
      </c>
    </row>
    <row r="1107" spans="1:42" ht="14.4">
      <c r="A1107" s="55" t="s">
        <v>6250</v>
      </c>
      <c r="B1107" s="56" t="s">
        <v>89</v>
      </c>
      <c r="C1107" s="57">
        <v>43641</v>
      </c>
      <c r="D1107" s="56" t="s">
        <v>131</v>
      </c>
      <c r="E1107" s="56" t="s">
        <v>129</v>
      </c>
      <c r="F1107" s="58" t="s">
        <v>106</v>
      </c>
      <c r="G1107" s="58" t="s">
        <v>107</v>
      </c>
      <c r="H1107" s="56" t="s">
        <v>129</v>
      </c>
      <c r="I1107" s="57"/>
      <c r="J1107" s="57">
        <f t="shared" si="267"/>
        <v>43671</v>
      </c>
      <c r="K1107" s="56" t="s">
        <v>18</v>
      </c>
      <c r="L1107" s="56" t="s">
        <v>14</v>
      </c>
      <c r="M1107" s="60" t="s">
        <v>6251</v>
      </c>
      <c r="N1107" s="56" t="s">
        <v>6252</v>
      </c>
      <c r="O1107" s="56"/>
      <c r="P1107" s="56" t="s">
        <v>108</v>
      </c>
      <c r="Q1107" s="56" t="s">
        <v>130</v>
      </c>
      <c r="R1107" s="57"/>
      <c r="S1107" s="56" t="s">
        <v>108</v>
      </c>
      <c r="T1107" s="56" t="s">
        <v>108</v>
      </c>
      <c r="U1107" s="57"/>
      <c r="V1107" s="62"/>
      <c r="W1107" s="62" t="s">
        <v>108</v>
      </c>
      <c r="X1107" s="57"/>
      <c r="Y1107" s="56" t="s">
        <v>108</v>
      </c>
      <c r="Z1107" s="56" t="s">
        <v>123</v>
      </c>
      <c r="AA1107" s="57">
        <v>43654</v>
      </c>
      <c r="AB1107" s="63" t="s">
        <v>484</v>
      </c>
      <c r="AC1107" s="64" t="s">
        <v>2889</v>
      </c>
      <c r="AD1107" s="56" t="s">
        <v>224</v>
      </c>
      <c r="AE1107" s="56" t="s">
        <v>111</v>
      </c>
      <c r="AF1107" s="61"/>
      <c r="AG1107" s="61"/>
      <c r="AH1107" s="67"/>
      <c r="AI1107" s="68"/>
      <c r="AJ1107" s="69">
        <f t="shared" si="1"/>
        <v>13</v>
      </c>
      <c r="AK1107" s="70" t="str">
        <f t="shared" si="271"/>
        <v/>
      </c>
      <c r="AL1107" s="71" t="s">
        <v>17409</v>
      </c>
      <c r="AM1107" s="71"/>
      <c r="AN1107" s="70">
        <f t="shared" si="272"/>
        <v>43651</v>
      </c>
      <c r="AO1107" s="70"/>
      <c r="AP1107" s="74">
        <f ca="1"/>
        <v>318</v>
      </c>
    </row>
    <row r="1108" spans="1:42" ht="14.4">
      <c r="A1108" s="55" t="s">
        <v>6253</v>
      </c>
      <c r="B1108" s="56" t="s">
        <v>89</v>
      </c>
      <c r="C1108" s="57">
        <v>43678</v>
      </c>
      <c r="D1108" s="56" t="s">
        <v>90</v>
      </c>
      <c r="E1108" s="56" t="s">
        <v>276</v>
      </c>
      <c r="F1108" s="58" t="s">
        <v>214</v>
      </c>
      <c r="G1108" s="58" t="s">
        <v>214</v>
      </c>
      <c r="H1108" s="56" t="s">
        <v>276</v>
      </c>
      <c r="I1108" s="57"/>
      <c r="J1108" s="57">
        <f t="shared" si="267"/>
        <v>43708</v>
      </c>
      <c r="K1108" s="56" t="s">
        <v>18</v>
      </c>
      <c r="L1108" s="56" t="s">
        <v>108</v>
      </c>
      <c r="M1108" s="60" t="s">
        <v>6254</v>
      </c>
      <c r="N1108" s="56" t="s">
        <v>6254</v>
      </c>
      <c r="O1108" s="56"/>
      <c r="P1108" s="56"/>
      <c r="Q1108" s="56" t="s">
        <v>96</v>
      </c>
      <c r="R1108" s="57"/>
      <c r="S1108" s="56" t="s">
        <v>18</v>
      </c>
      <c r="T1108" s="56" t="s">
        <v>18</v>
      </c>
      <c r="U1108" s="57"/>
      <c r="V1108" s="62"/>
      <c r="W1108" s="62"/>
      <c r="X1108" s="57"/>
      <c r="Y1108" s="56"/>
      <c r="Z1108" s="56" t="s">
        <v>121</v>
      </c>
      <c r="AA1108" s="57">
        <v>43685</v>
      </c>
      <c r="AB1108" s="63"/>
      <c r="AC1108" s="64" t="s">
        <v>6255</v>
      </c>
      <c r="AD1108" s="65" t="s">
        <v>97</v>
      </c>
      <c r="AE1108" s="56" t="s">
        <v>90</v>
      </c>
      <c r="AF1108" s="61"/>
      <c r="AG1108" s="61"/>
      <c r="AH1108" s="67"/>
      <c r="AI1108" s="68"/>
      <c r="AJ1108" s="69">
        <f t="shared" si="1"/>
        <v>7</v>
      </c>
      <c r="AK1108" s="70" t="str">
        <f t="shared" si="271"/>
        <v/>
      </c>
      <c r="AL1108" s="71" t="s">
        <v>17409</v>
      </c>
      <c r="AM1108" s="71"/>
      <c r="AN1108" s="70">
        <f t="shared" si="272"/>
        <v>43688</v>
      </c>
      <c r="AO1108" s="70"/>
      <c r="AP1108" s="74">
        <f ca="1"/>
        <v>281</v>
      </c>
    </row>
    <row r="1109" spans="1:42" ht="14.4">
      <c r="A1109" s="55" t="s">
        <v>6256</v>
      </c>
      <c r="B1109" s="56" t="s">
        <v>89</v>
      </c>
      <c r="C1109" s="57">
        <v>43692</v>
      </c>
      <c r="D1109" s="56" t="s">
        <v>119</v>
      </c>
      <c r="E1109" s="56" t="s">
        <v>140</v>
      </c>
      <c r="F1109" s="58" t="s">
        <v>106</v>
      </c>
      <c r="G1109" s="58" t="s">
        <v>107</v>
      </c>
      <c r="H1109" s="56" t="s">
        <v>140</v>
      </c>
      <c r="I1109" s="57"/>
      <c r="J1109" s="57">
        <f t="shared" si="267"/>
        <v>43722</v>
      </c>
      <c r="K1109" s="56" t="s">
        <v>18</v>
      </c>
      <c r="L1109" s="56" t="s">
        <v>14</v>
      </c>
      <c r="M1109" s="60" t="s">
        <v>6257</v>
      </c>
      <c r="N1109" s="56" t="s">
        <v>6258</v>
      </c>
      <c r="O1109" s="56" t="s">
        <v>95</v>
      </c>
      <c r="P1109" s="56" t="s">
        <v>108</v>
      </c>
      <c r="Q1109" s="56" t="s">
        <v>237</v>
      </c>
      <c r="R1109" s="57"/>
      <c r="S1109" s="56" t="s">
        <v>108</v>
      </c>
      <c r="T1109" s="56" t="s">
        <v>108</v>
      </c>
      <c r="U1109" s="57"/>
      <c r="V1109" s="62"/>
      <c r="W1109" s="62" t="s">
        <v>108</v>
      </c>
      <c r="X1109" s="57"/>
      <c r="Y1109" s="56" t="s">
        <v>108</v>
      </c>
      <c r="Z1109" s="56" t="s">
        <v>108</v>
      </c>
      <c r="AA1109" s="57">
        <v>43693</v>
      </c>
      <c r="AB1109" s="63" t="s">
        <v>124</v>
      </c>
      <c r="AC1109" s="64" t="s">
        <v>6259</v>
      </c>
      <c r="AD1109" s="56" t="s">
        <v>118</v>
      </c>
      <c r="AE1109" s="61"/>
      <c r="AF1109" s="61"/>
      <c r="AG1109" s="61"/>
      <c r="AH1109" s="67"/>
      <c r="AI1109" s="68"/>
      <c r="AJ1109" s="69">
        <f t="shared" si="1"/>
        <v>1</v>
      </c>
      <c r="AK1109" s="70" t="str">
        <f t="shared" si="271"/>
        <v/>
      </c>
      <c r="AL1109" s="71" t="s">
        <v>17409</v>
      </c>
      <c r="AM1109" s="71"/>
      <c r="AN1109" s="70">
        <f t="shared" si="272"/>
        <v>43702</v>
      </c>
      <c r="AO1109" s="70"/>
      <c r="AP1109" s="74">
        <f ca="1"/>
        <v>267</v>
      </c>
    </row>
    <row r="1110" spans="1:42" ht="14.4">
      <c r="A1110" s="55" t="s">
        <v>6260</v>
      </c>
      <c r="B1110" s="56" t="s">
        <v>89</v>
      </c>
      <c r="C1110" s="57">
        <v>43692</v>
      </c>
      <c r="D1110" s="56" t="s">
        <v>90</v>
      </c>
      <c r="E1110" s="56" t="s">
        <v>276</v>
      </c>
      <c r="F1110" s="58" t="s">
        <v>214</v>
      </c>
      <c r="G1110" s="58" t="s">
        <v>214</v>
      </c>
      <c r="H1110" s="56" t="s">
        <v>276</v>
      </c>
      <c r="I1110" s="59"/>
      <c r="J1110" s="59">
        <f t="shared" si="267"/>
        <v>43722</v>
      </c>
      <c r="K1110" s="56" t="s">
        <v>18</v>
      </c>
      <c r="L1110" s="56" t="s">
        <v>18</v>
      </c>
      <c r="M1110" s="60" t="s">
        <v>6261</v>
      </c>
      <c r="N1110" s="56" t="s">
        <v>6262</v>
      </c>
      <c r="O1110" s="56" t="s">
        <v>137</v>
      </c>
      <c r="P1110" s="56" t="s">
        <v>6263</v>
      </c>
      <c r="Q1110" s="56" t="s">
        <v>237</v>
      </c>
      <c r="R1110" s="59"/>
      <c r="S1110" s="56" t="s">
        <v>18</v>
      </c>
      <c r="T1110" s="56" t="s">
        <v>18</v>
      </c>
      <c r="U1110" s="59"/>
      <c r="V1110" s="77"/>
      <c r="W1110" s="62" t="s">
        <v>146</v>
      </c>
      <c r="X1110" s="59"/>
      <c r="Y1110" s="56" t="s">
        <v>108</v>
      </c>
      <c r="Z1110" s="56" t="s">
        <v>121</v>
      </c>
      <c r="AA1110" s="57">
        <v>43712</v>
      </c>
      <c r="AB1110" s="75"/>
      <c r="AC1110" s="64" t="s">
        <v>6264</v>
      </c>
      <c r="AD1110" s="65" t="s">
        <v>97</v>
      </c>
      <c r="AE1110" s="56" t="s">
        <v>119</v>
      </c>
      <c r="AF1110" s="61"/>
      <c r="AG1110" s="61"/>
      <c r="AH1110" s="67"/>
      <c r="AI1110" s="68"/>
      <c r="AJ1110" s="69">
        <f t="shared" si="1"/>
        <v>20</v>
      </c>
      <c r="AK1110" s="70" t="str">
        <f t="shared" si="271"/>
        <v/>
      </c>
      <c r="AL1110" s="71" t="s">
        <v>17409</v>
      </c>
      <c r="AM1110" s="71"/>
      <c r="AN1110" s="70">
        <f t="shared" si="272"/>
        <v>43702</v>
      </c>
      <c r="AO1110" s="70"/>
      <c r="AP1110" s="74">
        <f ca="1"/>
        <v>267</v>
      </c>
    </row>
    <row r="1111" spans="1:42" ht="14.4">
      <c r="A1111" s="55" t="s">
        <v>6265</v>
      </c>
      <c r="B1111" s="56" t="s">
        <v>89</v>
      </c>
      <c r="C1111" s="57">
        <v>43700</v>
      </c>
      <c r="D1111" s="56" t="s">
        <v>131</v>
      </c>
      <c r="E1111" s="56" t="s">
        <v>129</v>
      </c>
      <c r="F1111" s="58" t="s">
        <v>106</v>
      </c>
      <c r="G1111" s="58" t="s">
        <v>107</v>
      </c>
      <c r="H1111" s="56" t="s">
        <v>129</v>
      </c>
      <c r="I1111" s="57"/>
      <c r="J1111" s="57">
        <f t="shared" si="267"/>
        <v>43730</v>
      </c>
      <c r="K1111" s="56" t="s">
        <v>18</v>
      </c>
      <c r="L1111" s="56" t="s">
        <v>14</v>
      </c>
      <c r="M1111" s="60" t="s">
        <v>6266</v>
      </c>
      <c r="N1111" s="56" t="s">
        <v>6267</v>
      </c>
      <c r="O1111" s="56"/>
      <c r="P1111" s="56" t="s">
        <v>108</v>
      </c>
      <c r="Q1111" s="56" t="s">
        <v>130</v>
      </c>
      <c r="R1111" s="57"/>
      <c r="S1111" s="56" t="s">
        <v>108</v>
      </c>
      <c r="T1111" s="56" t="s">
        <v>108</v>
      </c>
      <c r="U1111" s="57"/>
      <c r="V1111" s="62"/>
      <c r="W1111" s="62" t="s">
        <v>108</v>
      </c>
      <c r="X1111" s="57"/>
      <c r="Y1111" s="56" t="s">
        <v>108</v>
      </c>
      <c r="Z1111" s="56" t="s">
        <v>123</v>
      </c>
      <c r="AA1111" s="57">
        <v>43703</v>
      </c>
      <c r="AB1111" s="63" t="s">
        <v>124</v>
      </c>
      <c r="AC1111" s="64" t="s">
        <v>537</v>
      </c>
      <c r="AD1111" s="56" t="s">
        <v>224</v>
      </c>
      <c r="AE1111" s="56" t="s">
        <v>131</v>
      </c>
      <c r="AF1111" s="61"/>
      <c r="AG1111" s="61"/>
      <c r="AH1111" s="67"/>
      <c r="AI1111" s="68"/>
      <c r="AJ1111" s="69">
        <f t="shared" si="1"/>
        <v>3</v>
      </c>
      <c r="AK1111" s="70" t="str">
        <f t="shared" si="271"/>
        <v/>
      </c>
      <c r="AL1111" s="71" t="s">
        <v>17409</v>
      </c>
      <c r="AM1111" s="71"/>
      <c r="AN1111" s="70">
        <f t="shared" si="272"/>
        <v>43710</v>
      </c>
      <c r="AO1111" s="70"/>
      <c r="AP1111" s="74">
        <f ca="1"/>
        <v>259</v>
      </c>
    </row>
    <row r="1112" spans="1:42" ht="26.5">
      <c r="A1112" s="55" t="s">
        <v>6268</v>
      </c>
      <c r="B1112" s="56" t="s">
        <v>89</v>
      </c>
      <c r="C1112" s="57">
        <v>43636</v>
      </c>
      <c r="D1112" s="56" t="s">
        <v>131</v>
      </c>
      <c r="E1112" s="56" t="s">
        <v>140</v>
      </c>
      <c r="F1112" s="58" t="s">
        <v>106</v>
      </c>
      <c r="G1112" s="58" t="s">
        <v>107</v>
      </c>
      <c r="H1112" s="56" t="s">
        <v>140</v>
      </c>
      <c r="I1112" s="57"/>
      <c r="J1112" s="57">
        <f t="shared" si="267"/>
        <v>43666</v>
      </c>
      <c r="K1112" s="56" t="s">
        <v>18</v>
      </c>
      <c r="L1112" s="56" t="s">
        <v>18</v>
      </c>
      <c r="M1112" s="60" t="s">
        <v>6269</v>
      </c>
      <c r="N1112" s="56" t="s">
        <v>6270</v>
      </c>
      <c r="O1112" s="56" t="s">
        <v>132</v>
      </c>
      <c r="P1112" s="56" t="s">
        <v>6271</v>
      </c>
      <c r="Q1112" s="56" t="s">
        <v>17</v>
      </c>
      <c r="R1112" s="57"/>
      <c r="S1112" s="56" t="s">
        <v>18</v>
      </c>
      <c r="T1112" s="56" t="s">
        <v>108</v>
      </c>
      <c r="U1112" s="57"/>
      <c r="V1112" s="62"/>
      <c r="W1112" s="62">
        <v>0</v>
      </c>
      <c r="X1112" s="57"/>
      <c r="Y1112" s="56" t="s">
        <v>108</v>
      </c>
      <c r="Z1112" s="56" t="s">
        <v>121</v>
      </c>
      <c r="AA1112" s="57">
        <v>43656</v>
      </c>
      <c r="AB1112" s="63" t="s">
        <v>163</v>
      </c>
      <c r="AC1112" s="60" t="s">
        <v>6272</v>
      </c>
      <c r="AD1112" s="65" t="s">
        <v>97</v>
      </c>
      <c r="AE1112" s="56" t="s">
        <v>131</v>
      </c>
      <c r="AF1112" s="61"/>
      <c r="AG1112" s="61"/>
      <c r="AH1112" s="67"/>
      <c r="AI1112" s="68"/>
      <c r="AJ1112" s="69">
        <f t="shared" si="1"/>
        <v>20</v>
      </c>
      <c r="AK1112" s="70" t="str">
        <f t="shared" si="271"/>
        <v/>
      </c>
      <c r="AL1112" s="71" t="s">
        <v>17409</v>
      </c>
      <c r="AM1112" s="71"/>
      <c r="AN1112" s="70">
        <f t="shared" si="272"/>
        <v>43646</v>
      </c>
      <c r="AO1112" s="70"/>
      <c r="AP1112" s="74">
        <f ca="1"/>
        <v>323</v>
      </c>
    </row>
    <row r="1113" spans="1:42" ht="14.4">
      <c r="A1113" s="55" t="s">
        <v>6273</v>
      </c>
      <c r="B1113" s="56" t="s">
        <v>89</v>
      </c>
      <c r="C1113" s="57">
        <v>43515</v>
      </c>
      <c r="D1113" s="56" t="s">
        <v>131</v>
      </c>
      <c r="E1113" s="56" t="s">
        <v>129</v>
      </c>
      <c r="F1113" s="58" t="s">
        <v>106</v>
      </c>
      <c r="G1113" s="58" t="s">
        <v>107</v>
      </c>
      <c r="H1113" s="56" t="s">
        <v>129</v>
      </c>
      <c r="I1113" s="59"/>
      <c r="J1113" s="59">
        <f t="shared" si="267"/>
        <v>43545</v>
      </c>
      <c r="K1113" s="56" t="s">
        <v>18</v>
      </c>
      <c r="L1113" s="56" t="s">
        <v>14</v>
      </c>
      <c r="M1113" s="60" t="s">
        <v>6274</v>
      </c>
      <c r="N1113" s="56" t="s">
        <v>6275</v>
      </c>
      <c r="O1113" s="56"/>
      <c r="P1113" s="56" t="s">
        <v>108</v>
      </c>
      <c r="Q1113" s="56" t="s">
        <v>96</v>
      </c>
      <c r="R1113" s="59"/>
      <c r="S1113" s="56" t="s">
        <v>108</v>
      </c>
      <c r="T1113" s="56" t="s">
        <v>108</v>
      </c>
      <c r="U1113" s="59"/>
      <c r="V1113" s="77"/>
      <c r="W1113" s="62" t="s">
        <v>108</v>
      </c>
      <c r="X1113" s="57"/>
      <c r="Y1113" s="56" t="s">
        <v>108</v>
      </c>
      <c r="Z1113" s="56" t="s">
        <v>123</v>
      </c>
      <c r="AA1113" s="57">
        <v>43515</v>
      </c>
      <c r="AB1113" s="63" t="s">
        <v>147</v>
      </c>
      <c r="AC1113" s="64" t="s">
        <v>537</v>
      </c>
      <c r="AD1113" s="65" t="s">
        <v>224</v>
      </c>
      <c r="AE1113" s="65" t="s">
        <v>131</v>
      </c>
      <c r="AF1113" s="66"/>
      <c r="AG1113" s="66"/>
      <c r="AH1113" s="67"/>
      <c r="AI1113" s="68"/>
      <c r="AJ1113" s="69">
        <f t="shared" si="1"/>
        <v>0</v>
      </c>
      <c r="AK1113" s="70" t="str">
        <f t="shared" si="271"/>
        <v/>
      </c>
      <c r="AL1113" s="71" t="s">
        <v>17409</v>
      </c>
      <c r="AM1113" s="71"/>
      <c r="AN1113" s="70">
        <f t="shared" si="272"/>
        <v>43525</v>
      </c>
      <c r="AO1113" s="70"/>
      <c r="AP1113" s="74">
        <f ca="1"/>
        <v>444</v>
      </c>
    </row>
    <row r="1114" spans="1:42" ht="14.4">
      <c r="A1114" s="55" t="s">
        <v>6276</v>
      </c>
      <c r="B1114" s="56" t="s">
        <v>89</v>
      </c>
      <c r="C1114" s="57">
        <v>43497</v>
      </c>
      <c r="D1114" s="56" t="s">
        <v>131</v>
      </c>
      <c r="E1114" s="56" t="s">
        <v>129</v>
      </c>
      <c r="F1114" s="58" t="s">
        <v>106</v>
      </c>
      <c r="G1114" s="58" t="s">
        <v>107</v>
      </c>
      <c r="H1114" s="56" t="s">
        <v>129</v>
      </c>
      <c r="I1114" s="59"/>
      <c r="J1114" s="59">
        <f t="shared" si="267"/>
        <v>43527</v>
      </c>
      <c r="K1114" s="56" t="s">
        <v>18</v>
      </c>
      <c r="L1114" s="56" t="s">
        <v>14</v>
      </c>
      <c r="M1114" s="60" t="s">
        <v>6277</v>
      </c>
      <c r="N1114" s="56" t="s">
        <v>6278</v>
      </c>
      <c r="O1114" s="56"/>
      <c r="P1114" s="56" t="s">
        <v>108</v>
      </c>
      <c r="Q1114" s="56" t="s">
        <v>96</v>
      </c>
      <c r="R1114" s="57"/>
      <c r="S1114" s="56" t="s">
        <v>108</v>
      </c>
      <c r="T1114" s="56" t="s">
        <v>108</v>
      </c>
      <c r="U1114" s="57"/>
      <c r="V1114" s="62"/>
      <c r="W1114" s="62">
        <v>0</v>
      </c>
      <c r="X1114" s="57"/>
      <c r="Y1114" s="56" t="s">
        <v>108</v>
      </c>
      <c r="Z1114" s="56" t="s">
        <v>123</v>
      </c>
      <c r="AA1114" s="57">
        <v>43497</v>
      </c>
      <c r="AB1114" s="63" t="s">
        <v>147</v>
      </c>
      <c r="AC1114" s="64" t="s">
        <v>6280</v>
      </c>
      <c r="AD1114" s="65" t="s">
        <v>224</v>
      </c>
      <c r="AE1114" s="65" t="s">
        <v>131</v>
      </c>
      <c r="AF1114" s="66"/>
      <c r="AG1114" s="66"/>
      <c r="AH1114" s="67"/>
      <c r="AI1114" s="68"/>
      <c r="AJ1114" s="69">
        <f t="shared" si="1"/>
        <v>0</v>
      </c>
      <c r="AK1114" s="70" t="str">
        <f t="shared" si="271"/>
        <v/>
      </c>
      <c r="AL1114" s="71" t="s">
        <v>17409</v>
      </c>
      <c r="AM1114" s="71"/>
      <c r="AN1114" s="70">
        <f t="shared" si="272"/>
        <v>43507</v>
      </c>
      <c r="AO1114" s="70"/>
      <c r="AP1114" s="74">
        <f ca="1"/>
        <v>462</v>
      </c>
    </row>
    <row r="1115" spans="1:42" ht="14.4">
      <c r="A1115" s="55" t="s">
        <v>6281</v>
      </c>
      <c r="B1115" s="56" t="s">
        <v>89</v>
      </c>
      <c r="C1115" s="57">
        <v>43509</v>
      </c>
      <c r="D1115" s="56" t="s">
        <v>131</v>
      </c>
      <c r="E1115" s="56" t="s">
        <v>129</v>
      </c>
      <c r="F1115" s="58" t="s">
        <v>106</v>
      </c>
      <c r="G1115" s="58" t="s">
        <v>107</v>
      </c>
      <c r="H1115" s="56" t="s">
        <v>129</v>
      </c>
      <c r="I1115" s="59"/>
      <c r="J1115" s="59">
        <f t="shared" si="267"/>
        <v>43539</v>
      </c>
      <c r="K1115" s="56" t="s">
        <v>18</v>
      </c>
      <c r="L1115" s="56" t="s">
        <v>14</v>
      </c>
      <c r="M1115" s="60" t="s">
        <v>6282</v>
      </c>
      <c r="N1115" s="56" t="s">
        <v>6283</v>
      </c>
      <c r="O1115" s="56"/>
      <c r="P1115" s="56" t="s">
        <v>108</v>
      </c>
      <c r="Q1115" s="56" t="s">
        <v>96</v>
      </c>
      <c r="R1115" s="57"/>
      <c r="S1115" s="56" t="s">
        <v>108</v>
      </c>
      <c r="T1115" s="56" t="s">
        <v>108</v>
      </c>
      <c r="U1115" s="57"/>
      <c r="V1115" s="77"/>
      <c r="W1115" s="62" t="s">
        <v>108</v>
      </c>
      <c r="X1115" s="57"/>
      <c r="Y1115" s="56" t="s">
        <v>108</v>
      </c>
      <c r="Z1115" s="56" t="s">
        <v>123</v>
      </c>
      <c r="AA1115" s="57">
        <v>43510</v>
      </c>
      <c r="AB1115" s="63" t="s">
        <v>147</v>
      </c>
      <c r="AC1115" s="64"/>
      <c r="AD1115" s="65" t="s">
        <v>118</v>
      </c>
      <c r="AE1115" s="65" t="s">
        <v>131</v>
      </c>
      <c r="AF1115" s="66"/>
      <c r="AG1115" s="66"/>
      <c r="AH1115" s="67"/>
      <c r="AI1115" s="68"/>
      <c r="AJ1115" s="69">
        <f t="shared" si="1"/>
        <v>1</v>
      </c>
      <c r="AK1115" s="70" t="str">
        <f t="shared" si="271"/>
        <v/>
      </c>
      <c r="AL1115" s="71" t="s">
        <v>17409</v>
      </c>
      <c r="AM1115" s="71"/>
      <c r="AN1115" s="70">
        <f t="shared" si="272"/>
        <v>43519</v>
      </c>
      <c r="AO1115" s="70"/>
      <c r="AP1115" s="74">
        <f ca="1"/>
        <v>450</v>
      </c>
    </row>
    <row r="1116" spans="1:42" ht="14.4">
      <c r="A1116" s="55" t="s">
        <v>6288</v>
      </c>
      <c r="B1116" s="56" t="s">
        <v>89</v>
      </c>
      <c r="C1116" s="57">
        <v>43550</v>
      </c>
      <c r="D1116" s="56" t="s">
        <v>131</v>
      </c>
      <c r="E1116" s="56" t="s">
        <v>129</v>
      </c>
      <c r="F1116" s="58" t="s">
        <v>106</v>
      </c>
      <c r="G1116" s="58" t="s">
        <v>107</v>
      </c>
      <c r="H1116" s="56" t="s">
        <v>129</v>
      </c>
      <c r="I1116" s="57"/>
      <c r="J1116" s="57">
        <f t="shared" si="267"/>
        <v>43580</v>
      </c>
      <c r="K1116" s="56" t="s">
        <v>18</v>
      </c>
      <c r="L1116" s="56" t="s">
        <v>14</v>
      </c>
      <c r="M1116" s="60" t="s">
        <v>6291</v>
      </c>
      <c r="N1116" s="56" t="s">
        <v>6292</v>
      </c>
      <c r="O1116" s="56"/>
      <c r="P1116" s="56" t="s">
        <v>108</v>
      </c>
      <c r="Q1116" s="56" t="s">
        <v>96</v>
      </c>
      <c r="R1116" s="57"/>
      <c r="S1116" s="56" t="s">
        <v>108</v>
      </c>
      <c r="T1116" s="56" t="s">
        <v>108</v>
      </c>
      <c r="U1116" s="57"/>
      <c r="V1116" s="62"/>
      <c r="W1116" s="62" t="s">
        <v>108</v>
      </c>
      <c r="X1116" s="57"/>
      <c r="Y1116" s="56" t="s">
        <v>108</v>
      </c>
      <c r="Z1116" s="56" t="s">
        <v>123</v>
      </c>
      <c r="AA1116" s="57">
        <v>43551</v>
      </c>
      <c r="AB1116" s="63" t="s">
        <v>168</v>
      </c>
      <c r="AC1116" s="64" t="s">
        <v>537</v>
      </c>
      <c r="AD1116" s="56" t="s">
        <v>224</v>
      </c>
      <c r="AE1116" s="56" t="s">
        <v>131</v>
      </c>
      <c r="AF1116" s="61"/>
      <c r="AG1116" s="61"/>
      <c r="AH1116" s="67"/>
      <c r="AI1116" s="68"/>
      <c r="AJ1116" s="69">
        <f t="shared" si="1"/>
        <v>1</v>
      </c>
      <c r="AK1116" s="70" t="str">
        <f t="shared" si="271"/>
        <v/>
      </c>
      <c r="AL1116" s="71" t="s">
        <v>17409</v>
      </c>
      <c r="AM1116" s="71"/>
      <c r="AN1116" s="70">
        <f t="shared" si="272"/>
        <v>43560</v>
      </c>
      <c r="AO1116" s="70"/>
      <c r="AP1116" s="74">
        <f ca="1"/>
        <v>409</v>
      </c>
    </row>
    <row r="1117" spans="1:42" ht="14.4">
      <c r="A1117" s="55" t="s">
        <v>6295</v>
      </c>
      <c r="B1117" s="56" t="s">
        <v>89</v>
      </c>
      <c r="C1117" s="57">
        <v>43521</v>
      </c>
      <c r="D1117" s="56" t="s">
        <v>131</v>
      </c>
      <c r="E1117" s="56" t="s">
        <v>129</v>
      </c>
      <c r="F1117" s="58" t="s">
        <v>106</v>
      </c>
      <c r="G1117" s="58" t="s">
        <v>107</v>
      </c>
      <c r="H1117" s="56" t="s">
        <v>129</v>
      </c>
      <c r="I1117" s="59"/>
      <c r="J1117" s="59">
        <f t="shared" si="267"/>
        <v>43551</v>
      </c>
      <c r="K1117" s="56" t="s">
        <v>18</v>
      </c>
      <c r="L1117" s="56" t="s">
        <v>14</v>
      </c>
      <c r="M1117" s="60" t="s">
        <v>6296</v>
      </c>
      <c r="N1117" s="56" t="s">
        <v>6297</v>
      </c>
      <c r="O1117" s="61"/>
      <c r="P1117" s="56" t="s">
        <v>108</v>
      </c>
      <c r="Q1117" s="56" t="s">
        <v>96</v>
      </c>
      <c r="R1117" s="59"/>
      <c r="S1117" s="56" t="s">
        <v>108</v>
      </c>
      <c r="T1117" s="56" t="s">
        <v>108</v>
      </c>
      <c r="U1117" s="59"/>
      <c r="V1117" s="77"/>
      <c r="W1117" s="62" t="s">
        <v>108</v>
      </c>
      <c r="X1117" s="57"/>
      <c r="Y1117" s="56" t="s">
        <v>108</v>
      </c>
      <c r="Z1117" s="56" t="s">
        <v>123</v>
      </c>
      <c r="AA1117" s="57">
        <v>43521</v>
      </c>
      <c r="AB1117" s="63" t="s">
        <v>147</v>
      </c>
      <c r="AC1117" s="108" t="s">
        <v>537</v>
      </c>
      <c r="AD1117" s="65" t="s">
        <v>224</v>
      </c>
      <c r="AE1117" s="65" t="s">
        <v>131</v>
      </c>
      <c r="AF1117" s="66"/>
      <c r="AG1117" s="66"/>
      <c r="AH1117" s="67"/>
      <c r="AI1117" s="68"/>
      <c r="AJ1117" s="69">
        <f t="shared" si="1"/>
        <v>0</v>
      </c>
      <c r="AK1117" s="70" t="str">
        <f t="shared" si="271"/>
        <v/>
      </c>
      <c r="AL1117" s="71" t="s">
        <v>17409</v>
      </c>
      <c r="AM1117" s="71"/>
      <c r="AN1117" s="70">
        <f t="shared" si="272"/>
        <v>43531</v>
      </c>
      <c r="AO1117" s="70"/>
      <c r="AP1117" s="74">
        <f ca="1"/>
        <v>438</v>
      </c>
    </row>
    <row r="1118" spans="1:42" ht="14.4">
      <c r="A1118" s="55" t="s">
        <v>6298</v>
      </c>
      <c r="B1118" s="56" t="s">
        <v>89</v>
      </c>
      <c r="C1118" s="57">
        <v>43530</v>
      </c>
      <c r="D1118" s="56" t="s">
        <v>131</v>
      </c>
      <c r="E1118" s="56" t="s">
        <v>129</v>
      </c>
      <c r="F1118" s="58" t="s">
        <v>106</v>
      </c>
      <c r="G1118" s="58" t="s">
        <v>107</v>
      </c>
      <c r="H1118" s="56" t="s">
        <v>129</v>
      </c>
      <c r="I1118" s="59"/>
      <c r="J1118" s="59">
        <f t="shared" si="267"/>
        <v>43560</v>
      </c>
      <c r="K1118" s="56" t="s">
        <v>18</v>
      </c>
      <c r="L1118" s="56" t="s">
        <v>14</v>
      </c>
      <c r="M1118" s="60" t="s">
        <v>6299</v>
      </c>
      <c r="N1118" s="56" t="s">
        <v>6300</v>
      </c>
      <c r="O1118" s="56"/>
      <c r="P1118" s="56" t="s">
        <v>108</v>
      </c>
      <c r="Q1118" s="56" t="s">
        <v>96</v>
      </c>
      <c r="R1118" s="59"/>
      <c r="S1118" s="56" t="s">
        <v>108</v>
      </c>
      <c r="T1118" s="56" t="s">
        <v>108</v>
      </c>
      <c r="U1118" s="59"/>
      <c r="V1118" s="77"/>
      <c r="W1118" s="62" t="s">
        <v>108</v>
      </c>
      <c r="X1118" s="57"/>
      <c r="Y1118" s="56" t="s">
        <v>108</v>
      </c>
      <c r="Z1118" s="56" t="s">
        <v>123</v>
      </c>
      <c r="AA1118" s="57">
        <v>43531</v>
      </c>
      <c r="AB1118" s="63" t="s">
        <v>168</v>
      </c>
      <c r="AC1118" s="64" t="s">
        <v>537</v>
      </c>
      <c r="AD1118" s="65" t="s">
        <v>224</v>
      </c>
      <c r="AE1118" s="65" t="s">
        <v>131</v>
      </c>
      <c r="AF1118" s="66"/>
      <c r="AG1118" s="66"/>
      <c r="AH1118" s="67"/>
      <c r="AI1118" s="68"/>
      <c r="AJ1118" s="69">
        <f t="shared" si="1"/>
        <v>1</v>
      </c>
      <c r="AK1118" s="70" t="str">
        <f t="shared" si="271"/>
        <v/>
      </c>
      <c r="AL1118" s="71" t="s">
        <v>17409</v>
      </c>
      <c r="AM1118" s="71"/>
      <c r="AN1118" s="70">
        <f t="shared" si="272"/>
        <v>43540</v>
      </c>
      <c r="AO1118" s="70"/>
      <c r="AP1118" s="74">
        <f ca="1"/>
        <v>429</v>
      </c>
    </row>
    <row r="1119" spans="1:42" ht="14.4">
      <c r="A1119" s="55" t="s">
        <v>6301</v>
      </c>
      <c r="B1119" s="56" t="s">
        <v>89</v>
      </c>
      <c r="C1119" s="57">
        <v>43543</v>
      </c>
      <c r="D1119" s="56" t="s">
        <v>131</v>
      </c>
      <c r="E1119" s="56" t="s">
        <v>129</v>
      </c>
      <c r="F1119" s="58" t="s">
        <v>106</v>
      </c>
      <c r="G1119" s="58" t="s">
        <v>107</v>
      </c>
      <c r="H1119" s="56" t="s">
        <v>129</v>
      </c>
      <c r="I1119" s="59"/>
      <c r="J1119" s="59">
        <f t="shared" si="267"/>
        <v>43573</v>
      </c>
      <c r="K1119" s="56" t="s">
        <v>18</v>
      </c>
      <c r="L1119" s="56" t="s">
        <v>14</v>
      </c>
      <c r="M1119" s="60" t="s">
        <v>6302</v>
      </c>
      <c r="N1119" s="56" t="s">
        <v>6303</v>
      </c>
      <c r="O1119" s="56"/>
      <c r="P1119" s="78" t="s">
        <v>108</v>
      </c>
      <c r="Q1119" s="56" t="s">
        <v>96</v>
      </c>
      <c r="R1119" s="57"/>
      <c r="S1119" s="56" t="s">
        <v>108</v>
      </c>
      <c r="T1119" s="56" t="s">
        <v>108</v>
      </c>
      <c r="U1119" s="57"/>
      <c r="V1119" s="77"/>
      <c r="W1119" s="62" t="s">
        <v>108</v>
      </c>
      <c r="X1119" s="57"/>
      <c r="Y1119" s="56" t="s">
        <v>108</v>
      </c>
      <c r="Z1119" s="56" t="s">
        <v>123</v>
      </c>
      <c r="AA1119" s="57">
        <v>43543</v>
      </c>
      <c r="AB1119" s="63" t="s">
        <v>168</v>
      </c>
      <c r="AC1119" s="64" t="s">
        <v>537</v>
      </c>
      <c r="AD1119" s="56" t="s">
        <v>224</v>
      </c>
      <c r="AE1119" s="56" t="s">
        <v>131</v>
      </c>
      <c r="AF1119" s="61"/>
      <c r="AG1119" s="61"/>
      <c r="AH1119" s="67"/>
      <c r="AI1119" s="68"/>
      <c r="AJ1119" s="69">
        <f t="shared" si="1"/>
        <v>0</v>
      </c>
      <c r="AK1119" s="70" t="str">
        <f t="shared" si="271"/>
        <v/>
      </c>
      <c r="AL1119" s="71" t="s">
        <v>17409</v>
      </c>
      <c r="AM1119" s="71"/>
      <c r="AN1119" s="70">
        <f t="shared" si="272"/>
        <v>43553</v>
      </c>
      <c r="AO1119" s="70"/>
      <c r="AP1119" s="74">
        <f ca="1"/>
        <v>416</v>
      </c>
    </row>
    <row r="1120" spans="1:42" ht="14.4">
      <c r="A1120" s="55" t="s">
        <v>6304</v>
      </c>
      <c r="B1120" s="56" t="s">
        <v>89</v>
      </c>
      <c r="C1120" s="57">
        <v>43544</v>
      </c>
      <c r="D1120" s="56" t="s">
        <v>131</v>
      </c>
      <c r="E1120" s="56" t="s">
        <v>129</v>
      </c>
      <c r="F1120" s="58" t="s">
        <v>106</v>
      </c>
      <c r="G1120" s="58" t="s">
        <v>107</v>
      </c>
      <c r="H1120" s="56" t="s">
        <v>129</v>
      </c>
      <c r="I1120" s="59"/>
      <c r="J1120" s="59">
        <f t="shared" si="267"/>
        <v>43574</v>
      </c>
      <c r="K1120" s="56" t="s">
        <v>18</v>
      </c>
      <c r="L1120" s="56" t="s">
        <v>14</v>
      </c>
      <c r="M1120" s="60" t="s">
        <v>6306</v>
      </c>
      <c r="N1120" s="56" t="s">
        <v>6307</v>
      </c>
      <c r="O1120" s="56"/>
      <c r="P1120" s="78" t="s">
        <v>108</v>
      </c>
      <c r="Q1120" s="56" t="s">
        <v>96</v>
      </c>
      <c r="R1120" s="57"/>
      <c r="S1120" s="56" t="s">
        <v>108</v>
      </c>
      <c r="T1120" s="56" t="s">
        <v>108</v>
      </c>
      <c r="U1120" s="59"/>
      <c r="V1120" s="77"/>
      <c r="W1120" s="62" t="s">
        <v>108</v>
      </c>
      <c r="X1120" s="57"/>
      <c r="Y1120" s="56" t="s">
        <v>108</v>
      </c>
      <c r="Z1120" s="56" t="s">
        <v>123</v>
      </c>
      <c r="AA1120" s="57">
        <v>43544</v>
      </c>
      <c r="AB1120" s="63" t="s">
        <v>168</v>
      </c>
      <c r="AC1120" s="64" t="s">
        <v>537</v>
      </c>
      <c r="AD1120" s="56" t="s">
        <v>224</v>
      </c>
      <c r="AE1120" s="56" t="s">
        <v>131</v>
      </c>
      <c r="AF1120" s="61"/>
      <c r="AG1120" s="61"/>
      <c r="AH1120" s="67"/>
      <c r="AI1120" s="68"/>
      <c r="AJ1120" s="69">
        <f t="shared" si="1"/>
        <v>0</v>
      </c>
      <c r="AK1120" s="70" t="str">
        <f t="shared" si="271"/>
        <v/>
      </c>
      <c r="AL1120" s="71" t="s">
        <v>17409</v>
      </c>
      <c r="AM1120" s="71"/>
      <c r="AN1120" s="70">
        <f t="shared" si="272"/>
        <v>43554</v>
      </c>
      <c r="AO1120" s="70"/>
      <c r="AP1120" s="74">
        <f ca="1"/>
        <v>415</v>
      </c>
    </row>
    <row r="1121" spans="1:42" ht="14.4">
      <c r="A1121" s="55" t="s">
        <v>6310</v>
      </c>
      <c r="B1121" s="56" t="s">
        <v>89</v>
      </c>
      <c r="C1121" s="57">
        <v>43538</v>
      </c>
      <c r="D1121" s="56" t="s">
        <v>131</v>
      </c>
      <c r="E1121" s="56" t="s">
        <v>129</v>
      </c>
      <c r="F1121" s="58" t="s">
        <v>106</v>
      </c>
      <c r="G1121" s="58" t="s">
        <v>107</v>
      </c>
      <c r="H1121" s="56" t="s">
        <v>129</v>
      </c>
      <c r="I1121" s="59"/>
      <c r="J1121" s="59">
        <f t="shared" si="267"/>
        <v>43568</v>
      </c>
      <c r="K1121" s="56" t="s">
        <v>18</v>
      </c>
      <c r="L1121" s="56" t="s">
        <v>14</v>
      </c>
      <c r="M1121" s="60" t="s">
        <v>6312</v>
      </c>
      <c r="N1121" s="56" t="s">
        <v>6313</v>
      </c>
      <c r="O1121" s="56"/>
      <c r="P1121" s="56" t="s">
        <v>108</v>
      </c>
      <c r="Q1121" s="56" t="s">
        <v>96</v>
      </c>
      <c r="R1121" s="59"/>
      <c r="S1121" s="56" t="s">
        <v>108</v>
      </c>
      <c r="T1121" s="56" t="s">
        <v>108</v>
      </c>
      <c r="U1121" s="59"/>
      <c r="V1121" s="77"/>
      <c r="W1121" s="62" t="s">
        <v>108</v>
      </c>
      <c r="X1121" s="59"/>
      <c r="Y1121" s="56" t="s">
        <v>108</v>
      </c>
      <c r="Z1121" s="56" t="s">
        <v>123</v>
      </c>
      <c r="AA1121" s="57">
        <v>43546</v>
      </c>
      <c r="AB1121" s="63" t="s">
        <v>168</v>
      </c>
      <c r="AC1121" s="64" t="s">
        <v>537</v>
      </c>
      <c r="AD1121" s="56" t="s">
        <v>224</v>
      </c>
      <c r="AE1121" s="56" t="s">
        <v>131</v>
      </c>
      <c r="AF1121" s="61"/>
      <c r="AG1121" s="61"/>
      <c r="AH1121" s="67"/>
      <c r="AI1121" s="68"/>
      <c r="AJ1121" s="69">
        <f t="shared" si="1"/>
        <v>8</v>
      </c>
      <c r="AK1121" s="70" t="str">
        <f t="shared" si="271"/>
        <v/>
      </c>
      <c r="AL1121" s="71" t="s">
        <v>17409</v>
      </c>
      <c r="AM1121" s="71"/>
      <c r="AN1121" s="70">
        <f t="shared" si="272"/>
        <v>43548</v>
      </c>
      <c r="AO1121" s="70"/>
      <c r="AP1121" s="74">
        <f ca="1"/>
        <v>421</v>
      </c>
    </row>
    <row r="1122" spans="1:42" ht="14.4">
      <c r="A1122" s="55" t="s">
        <v>6318</v>
      </c>
      <c r="B1122" s="56" t="s">
        <v>89</v>
      </c>
      <c r="C1122" s="57">
        <v>43665</v>
      </c>
      <c r="D1122" s="56" t="s">
        <v>90</v>
      </c>
      <c r="E1122" s="56" t="s">
        <v>12</v>
      </c>
      <c r="F1122" s="58" t="s">
        <v>106</v>
      </c>
      <c r="G1122" s="58" t="s">
        <v>107</v>
      </c>
      <c r="H1122" s="56" t="s">
        <v>12</v>
      </c>
      <c r="I1122" s="59"/>
      <c r="J1122" s="59">
        <f t="shared" si="267"/>
        <v>43695</v>
      </c>
      <c r="K1122" s="56" t="s">
        <v>18</v>
      </c>
      <c r="L1122" s="56" t="s">
        <v>14</v>
      </c>
      <c r="M1122" s="60" t="s">
        <v>6319</v>
      </c>
      <c r="N1122" s="56" t="s">
        <v>6320</v>
      </c>
      <c r="O1122" s="61"/>
      <c r="P1122" s="61"/>
      <c r="Q1122" s="56" t="s">
        <v>96</v>
      </c>
      <c r="R1122" s="59"/>
      <c r="S1122" s="56"/>
      <c r="T1122" s="56"/>
      <c r="U1122" s="59"/>
      <c r="V1122" s="77"/>
      <c r="W1122" s="77"/>
      <c r="X1122" s="59"/>
      <c r="Y1122" s="61"/>
      <c r="Z1122" s="56" t="s">
        <v>123</v>
      </c>
      <c r="AA1122" s="57">
        <v>43672</v>
      </c>
      <c r="AB1122" s="75"/>
      <c r="AC1122" s="193" t="s">
        <v>6322</v>
      </c>
      <c r="AD1122" s="56" t="s">
        <v>179</v>
      </c>
      <c r="AE1122" s="56" t="s">
        <v>90</v>
      </c>
      <c r="AF1122" s="61"/>
      <c r="AG1122" s="61"/>
      <c r="AH1122" s="67"/>
      <c r="AI1122" s="68"/>
      <c r="AJ1122" s="69">
        <f t="shared" si="1"/>
        <v>7</v>
      </c>
      <c r="AK1122" s="70" t="str">
        <f t="shared" si="271"/>
        <v/>
      </c>
      <c r="AL1122" s="71" t="s">
        <v>17409</v>
      </c>
      <c r="AM1122" s="71"/>
      <c r="AN1122" s="70">
        <f t="shared" si="272"/>
        <v>43675</v>
      </c>
      <c r="AO1122" s="70"/>
      <c r="AP1122" s="74">
        <f ca="1"/>
        <v>294</v>
      </c>
    </row>
    <row r="1123" spans="1:42" ht="14.4">
      <c r="A1123" s="55" t="s">
        <v>6326</v>
      </c>
      <c r="B1123" s="56" t="s">
        <v>89</v>
      </c>
      <c r="C1123" s="57">
        <v>43802</v>
      </c>
      <c r="D1123" s="56" t="s">
        <v>111</v>
      </c>
      <c r="E1123" s="56" t="s">
        <v>129</v>
      </c>
      <c r="F1123" s="58" t="s">
        <v>106</v>
      </c>
      <c r="G1123" s="58" t="s">
        <v>107</v>
      </c>
      <c r="H1123" s="56" t="s">
        <v>129</v>
      </c>
      <c r="I1123" s="59"/>
      <c r="J1123" s="59">
        <f t="shared" si="267"/>
        <v>43832</v>
      </c>
      <c r="K1123" s="56" t="s">
        <v>18</v>
      </c>
      <c r="L1123" s="56" t="s">
        <v>18</v>
      </c>
      <c r="M1123" s="60" t="s">
        <v>6329</v>
      </c>
      <c r="N1123" s="56" t="s">
        <v>6330</v>
      </c>
      <c r="O1123" s="56" t="s">
        <v>20</v>
      </c>
      <c r="P1123" s="56" t="s">
        <v>6331</v>
      </c>
      <c r="Q1123" s="56" t="s">
        <v>28</v>
      </c>
      <c r="R1123" s="59"/>
      <c r="S1123" s="56" t="s">
        <v>108</v>
      </c>
      <c r="T1123" s="56" t="s">
        <v>108</v>
      </c>
      <c r="U1123" s="57"/>
      <c r="V1123" s="77"/>
      <c r="W1123" s="62" t="s">
        <v>146</v>
      </c>
      <c r="X1123" s="59"/>
      <c r="Y1123" s="56" t="s">
        <v>108</v>
      </c>
      <c r="Z1123" s="56" t="s">
        <v>121</v>
      </c>
      <c r="AA1123" s="57">
        <v>43802</v>
      </c>
      <c r="AB1123" s="63" t="s">
        <v>318</v>
      </c>
      <c r="AC1123" s="64" t="s">
        <v>6334</v>
      </c>
      <c r="AD1123" s="56" t="s">
        <v>97</v>
      </c>
      <c r="AE1123" s="56" t="s">
        <v>111</v>
      </c>
      <c r="AF1123" s="61"/>
      <c r="AG1123" s="61"/>
      <c r="AH1123" s="67"/>
      <c r="AI1123" s="68"/>
      <c r="AJ1123" s="69">
        <f t="shared" si="1"/>
        <v>0</v>
      </c>
      <c r="AK1123" s="70"/>
      <c r="AL1123" s="71"/>
      <c r="AM1123" s="71"/>
      <c r="AN1123" s="70"/>
      <c r="AO1123" s="70"/>
      <c r="AP1123" s="74">
        <f ca="1"/>
        <v>157</v>
      </c>
    </row>
    <row r="1124" spans="1:42" ht="14.4">
      <c r="A1124" s="55" t="s">
        <v>6336</v>
      </c>
      <c r="B1124" s="56" t="s">
        <v>89</v>
      </c>
      <c r="C1124" s="57">
        <v>43759</v>
      </c>
      <c r="D1124" s="56" t="s">
        <v>90</v>
      </c>
      <c r="E1124" s="56" t="s">
        <v>12</v>
      </c>
      <c r="F1124" s="58" t="s">
        <v>106</v>
      </c>
      <c r="G1124" s="58" t="s">
        <v>107</v>
      </c>
      <c r="H1124" s="56" t="s">
        <v>12</v>
      </c>
      <c r="I1124" s="59"/>
      <c r="J1124" s="59">
        <f t="shared" si="267"/>
        <v>43789</v>
      </c>
      <c r="K1124" s="56" t="s">
        <v>18</v>
      </c>
      <c r="L1124" s="56" t="s">
        <v>14</v>
      </c>
      <c r="M1124" s="60" t="s">
        <v>6338</v>
      </c>
      <c r="N1124" s="56" t="s">
        <v>6339</v>
      </c>
      <c r="O1124" s="56" t="s">
        <v>95</v>
      </c>
      <c r="P1124" s="56"/>
      <c r="Q1124" s="56" t="s">
        <v>17</v>
      </c>
      <c r="R1124" s="59"/>
      <c r="S1124" s="56"/>
      <c r="T1124" s="56"/>
      <c r="U1124" s="57"/>
      <c r="V1124" s="77"/>
      <c r="W1124" s="77"/>
      <c r="X1124" s="59"/>
      <c r="Y1124" s="61"/>
      <c r="Z1124" s="56" t="s">
        <v>123</v>
      </c>
      <c r="AA1124" s="57">
        <v>43767</v>
      </c>
      <c r="AB1124" s="75"/>
      <c r="AC1124" s="64" t="s">
        <v>6342</v>
      </c>
      <c r="AD1124" s="56" t="s">
        <v>224</v>
      </c>
      <c r="AE1124" s="56" t="s">
        <v>90</v>
      </c>
      <c r="AF1124" s="61"/>
      <c r="AG1124" s="61"/>
      <c r="AH1124" s="67"/>
      <c r="AI1124" s="68"/>
      <c r="AJ1124" s="69">
        <f t="shared" si="1"/>
        <v>8</v>
      </c>
      <c r="AK1124" s="70" t="str">
        <f t="shared" ref="AK1124:AK1126" si="273">IF(R1124="","",SUM(R1124+30))</f>
        <v/>
      </c>
      <c r="AL1124" s="71" t="s">
        <v>17409</v>
      </c>
      <c r="AM1124" s="71"/>
      <c r="AN1124" s="70"/>
      <c r="AO1124" s="70"/>
      <c r="AP1124" s="74">
        <f ca="1"/>
        <v>200</v>
      </c>
    </row>
    <row r="1125" spans="1:42" ht="14.4">
      <c r="A1125" s="55" t="s">
        <v>6349</v>
      </c>
      <c r="B1125" s="56" t="s">
        <v>89</v>
      </c>
      <c r="C1125" s="57">
        <v>43619</v>
      </c>
      <c r="D1125" s="56" t="s">
        <v>90</v>
      </c>
      <c r="E1125" s="56" t="s">
        <v>12</v>
      </c>
      <c r="F1125" s="58" t="s">
        <v>106</v>
      </c>
      <c r="G1125" s="58" t="s">
        <v>107</v>
      </c>
      <c r="H1125" s="56" t="s">
        <v>12</v>
      </c>
      <c r="I1125" s="57"/>
      <c r="J1125" s="57">
        <f t="shared" si="267"/>
        <v>43649</v>
      </c>
      <c r="K1125" s="56" t="s">
        <v>18</v>
      </c>
      <c r="L1125" s="56" t="s">
        <v>18</v>
      </c>
      <c r="M1125" s="60" t="s">
        <v>6350</v>
      </c>
      <c r="N1125" s="56" t="s">
        <v>6352</v>
      </c>
      <c r="O1125" s="56" t="s">
        <v>189</v>
      </c>
      <c r="P1125" s="56" t="s">
        <v>6353</v>
      </c>
      <c r="Q1125" s="56" t="s">
        <v>17</v>
      </c>
      <c r="R1125" s="57"/>
      <c r="S1125" s="56"/>
      <c r="T1125" s="56"/>
      <c r="U1125" s="57"/>
      <c r="V1125" s="62"/>
      <c r="W1125" s="62" t="s">
        <v>122</v>
      </c>
      <c r="X1125" s="57"/>
      <c r="Y1125" s="56"/>
      <c r="Z1125" s="56" t="s">
        <v>121</v>
      </c>
      <c r="AA1125" s="57">
        <v>43619</v>
      </c>
      <c r="AB1125" s="63"/>
      <c r="AC1125" s="64"/>
      <c r="AD1125" s="65" t="s">
        <v>97</v>
      </c>
      <c r="AE1125" s="56" t="s">
        <v>90</v>
      </c>
      <c r="AF1125" s="61"/>
      <c r="AG1125" s="61"/>
      <c r="AH1125" s="67"/>
      <c r="AI1125" s="68"/>
      <c r="AJ1125" s="69">
        <f t="shared" si="1"/>
        <v>0</v>
      </c>
      <c r="AK1125" s="70" t="str">
        <f t="shared" si="273"/>
        <v/>
      </c>
      <c r="AL1125" s="71" t="s">
        <v>17409</v>
      </c>
      <c r="AM1125" s="71"/>
      <c r="AN1125" s="70">
        <f t="shared" ref="AN1125:AN1126" si="274">IF(C1125="","",SUM(C1125+10))</f>
        <v>43629</v>
      </c>
      <c r="AO1125" s="70"/>
      <c r="AP1125" s="74">
        <f ca="1"/>
        <v>340</v>
      </c>
    </row>
    <row r="1126" spans="1:42" ht="14.4">
      <c r="A1126" s="55" t="s">
        <v>6356</v>
      </c>
      <c r="B1126" s="56" t="s">
        <v>89</v>
      </c>
      <c r="C1126" s="57">
        <v>43574</v>
      </c>
      <c r="D1126" s="56" t="s">
        <v>90</v>
      </c>
      <c r="E1126" s="56" t="s">
        <v>12</v>
      </c>
      <c r="F1126" s="58" t="s">
        <v>106</v>
      </c>
      <c r="G1126" s="58" t="s">
        <v>107</v>
      </c>
      <c r="H1126" s="56" t="s">
        <v>12</v>
      </c>
      <c r="I1126" s="57"/>
      <c r="J1126" s="57">
        <f t="shared" si="267"/>
        <v>43604</v>
      </c>
      <c r="K1126" s="56" t="s">
        <v>18</v>
      </c>
      <c r="L1126" s="56" t="s">
        <v>18</v>
      </c>
      <c r="M1126" s="60" t="s">
        <v>6358</v>
      </c>
      <c r="N1126" s="56" t="s">
        <v>6359</v>
      </c>
      <c r="O1126" s="56" t="s">
        <v>143</v>
      </c>
      <c r="P1126" s="56" t="s">
        <v>6360</v>
      </c>
      <c r="Q1126" s="56" t="s">
        <v>96</v>
      </c>
      <c r="R1126" s="57"/>
      <c r="S1126" s="56"/>
      <c r="T1126" s="56"/>
      <c r="U1126" s="59"/>
      <c r="V1126" s="77"/>
      <c r="W1126" s="77"/>
      <c r="X1126" s="59"/>
      <c r="Y1126" s="61"/>
      <c r="Z1126" s="56" t="s">
        <v>121</v>
      </c>
      <c r="AA1126" s="57">
        <v>43578</v>
      </c>
      <c r="AB1126" s="63" t="s">
        <v>244</v>
      </c>
      <c r="AC1126" s="64" t="s">
        <v>6364</v>
      </c>
      <c r="AD1126" s="56" t="s">
        <v>179</v>
      </c>
      <c r="AE1126" s="56" t="s">
        <v>90</v>
      </c>
      <c r="AF1126" s="61"/>
      <c r="AG1126" s="61"/>
      <c r="AH1126" s="67"/>
      <c r="AI1126" s="68"/>
      <c r="AJ1126" s="69">
        <f t="shared" si="1"/>
        <v>4</v>
      </c>
      <c r="AK1126" s="70" t="str">
        <f t="shared" si="273"/>
        <v/>
      </c>
      <c r="AL1126" s="71" t="s">
        <v>17409</v>
      </c>
      <c r="AM1126" s="71"/>
      <c r="AN1126" s="70">
        <f t="shared" si="274"/>
        <v>43584</v>
      </c>
      <c r="AO1126" s="70"/>
      <c r="AP1126" s="74">
        <f ca="1"/>
        <v>385</v>
      </c>
    </row>
    <row r="1127" spans="1:42" ht="14.4">
      <c r="A1127" s="55" t="s">
        <v>6365</v>
      </c>
      <c r="B1127" s="56" t="s">
        <v>89</v>
      </c>
      <c r="C1127" s="57">
        <v>43734</v>
      </c>
      <c r="D1127" s="56" t="s">
        <v>90</v>
      </c>
      <c r="E1127" s="56" t="s">
        <v>12</v>
      </c>
      <c r="F1127" s="58" t="s">
        <v>106</v>
      </c>
      <c r="G1127" s="58" t="s">
        <v>107</v>
      </c>
      <c r="H1127" s="56" t="s">
        <v>12</v>
      </c>
      <c r="I1127" s="59"/>
      <c r="J1127" s="59">
        <f t="shared" si="267"/>
        <v>43764</v>
      </c>
      <c r="K1127" s="56" t="s">
        <v>18</v>
      </c>
      <c r="L1127" s="56" t="s">
        <v>18</v>
      </c>
      <c r="M1127" s="60" t="s">
        <v>6368</v>
      </c>
      <c r="N1127" s="56" t="s">
        <v>6369</v>
      </c>
      <c r="O1127" s="56"/>
      <c r="P1127" s="56" t="s">
        <v>6371</v>
      </c>
      <c r="Q1127" s="56" t="s">
        <v>17</v>
      </c>
      <c r="R1127" s="59"/>
      <c r="S1127" s="56" t="s">
        <v>108</v>
      </c>
      <c r="T1127" s="56" t="s">
        <v>108</v>
      </c>
      <c r="U1127" s="57"/>
      <c r="V1127" s="77"/>
      <c r="W1127" s="62" t="s">
        <v>122</v>
      </c>
      <c r="X1127" s="59"/>
      <c r="Y1127" s="56" t="s">
        <v>108</v>
      </c>
      <c r="Z1127" s="56" t="s">
        <v>121</v>
      </c>
      <c r="AA1127" s="57">
        <v>43761</v>
      </c>
      <c r="AB1127" s="75"/>
      <c r="AC1127" s="64" t="s">
        <v>6372</v>
      </c>
      <c r="AD1127" s="65" t="s">
        <v>97</v>
      </c>
      <c r="AE1127" s="56" t="s">
        <v>90</v>
      </c>
      <c r="AF1127" s="61"/>
      <c r="AG1127" s="61"/>
      <c r="AH1127" s="67"/>
      <c r="AI1127" s="68"/>
      <c r="AJ1127" s="69">
        <f t="shared" si="1"/>
        <v>27</v>
      </c>
      <c r="AK1127" s="70"/>
      <c r="AL1127" s="71"/>
      <c r="AM1127" s="71"/>
      <c r="AN1127" s="70"/>
      <c r="AO1127" s="70"/>
      <c r="AP1127" s="74">
        <f ca="1"/>
        <v>225</v>
      </c>
    </row>
    <row r="1128" spans="1:42" ht="14.4">
      <c r="A1128" s="55" t="s">
        <v>6373</v>
      </c>
      <c r="B1128" s="56" t="s">
        <v>89</v>
      </c>
      <c r="C1128" s="57">
        <v>43781</v>
      </c>
      <c r="D1128" s="56" t="s">
        <v>90</v>
      </c>
      <c r="E1128" s="56" t="s">
        <v>12</v>
      </c>
      <c r="F1128" s="58" t="s">
        <v>106</v>
      </c>
      <c r="G1128" s="58" t="s">
        <v>107</v>
      </c>
      <c r="H1128" s="56" t="s">
        <v>12</v>
      </c>
      <c r="I1128" s="59"/>
      <c r="J1128" s="59">
        <f t="shared" si="267"/>
        <v>43811</v>
      </c>
      <c r="K1128" s="56" t="s">
        <v>18</v>
      </c>
      <c r="L1128" s="56" t="s">
        <v>14</v>
      </c>
      <c r="M1128" s="60" t="s">
        <v>6375</v>
      </c>
      <c r="N1128" s="56" t="s">
        <v>6376</v>
      </c>
      <c r="O1128" s="56"/>
      <c r="P1128" s="56"/>
      <c r="Q1128" s="56" t="s">
        <v>288</v>
      </c>
      <c r="R1128" s="59"/>
      <c r="S1128" s="56" t="s">
        <v>108</v>
      </c>
      <c r="T1128" s="56" t="s">
        <v>108</v>
      </c>
      <c r="U1128" s="57"/>
      <c r="V1128" s="77"/>
      <c r="W1128" s="77"/>
      <c r="X1128" s="59"/>
      <c r="Y1128" s="61"/>
      <c r="Z1128" s="56" t="s">
        <v>123</v>
      </c>
      <c r="AA1128" s="57">
        <v>43783</v>
      </c>
      <c r="AB1128" s="75"/>
      <c r="AC1128" s="64" t="s">
        <v>6380</v>
      </c>
      <c r="AD1128" s="56" t="s">
        <v>118</v>
      </c>
      <c r="AE1128" s="56" t="s">
        <v>131</v>
      </c>
      <c r="AF1128" s="61"/>
      <c r="AG1128" s="61"/>
      <c r="AH1128" s="67"/>
      <c r="AI1128" s="68"/>
      <c r="AJ1128" s="69">
        <f t="shared" si="1"/>
        <v>2</v>
      </c>
      <c r="AK1128" s="70"/>
      <c r="AL1128" s="71"/>
      <c r="AM1128" s="71"/>
      <c r="AN1128" s="70"/>
      <c r="AO1128" s="70"/>
      <c r="AP1128" s="74">
        <f ca="1"/>
        <v>178</v>
      </c>
    </row>
    <row r="1129" spans="1:42" ht="14.4">
      <c r="A1129" s="55" t="s">
        <v>6382</v>
      </c>
      <c r="B1129" s="56" t="s">
        <v>89</v>
      </c>
      <c r="C1129" s="57">
        <v>43747</v>
      </c>
      <c r="D1129" s="56" t="s">
        <v>90</v>
      </c>
      <c r="E1129" s="56" t="s">
        <v>12</v>
      </c>
      <c r="F1129" s="58" t="s">
        <v>106</v>
      </c>
      <c r="G1129" s="58" t="s">
        <v>107</v>
      </c>
      <c r="H1129" s="56" t="s">
        <v>12</v>
      </c>
      <c r="I1129" s="59"/>
      <c r="J1129" s="59">
        <f t="shared" si="267"/>
        <v>43777</v>
      </c>
      <c r="K1129" s="56" t="s">
        <v>18</v>
      </c>
      <c r="L1129" s="56" t="s">
        <v>18</v>
      </c>
      <c r="M1129" s="60" t="s">
        <v>6386</v>
      </c>
      <c r="N1129" s="56" t="s">
        <v>6387</v>
      </c>
      <c r="O1129" s="56" t="s">
        <v>143</v>
      </c>
      <c r="P1129" s="56" t="s">
        <v>6389</v>
      </c>
      <c r="Q1129" s="56" t="s">
        <v>17</v>
      </c>
      <c r="R1129" s="59"/>
      <c r="S1129" s="56" t="s">
        <v>108</v>
      </c>
      <c r="T1129" s="56" t="s">
        <v>108</v>
      </c>
      <c r="U1129" s="57"/>
      <c r="V1129" s="77"/>
      <c r="W1129" s="62" t="s">
        <v>108</v>
      </c>
      <c r="X1129" s="59"/>
      <c r="Y1129" s="56" t="s">
        <v>361</v>
      </c>
      <c r="Z1129" s="56" t="s">
        <v>123</v>
      </c>
      <c r="AA1129" s="57">
        <v>43755</v>
      </c>
      <c r="AB1129" s="75"/>
      <c r="AC1129" s="64"/>
      <c r="AD1129" s="56" t="s">
        <v>294</v>
      </c>
      <c r="AE1129" s="56" t="s">
        <v>90</v>
      </c>
      <c r="AF1129" s="61"/>
      <c r="AG1129" s="61"/>
      <c r="AH1129" s="67"/>
      <c r="AI1129" s="68"/>
      <c r="AJ1129" s="69">
        <f t="shared" si="1"/>
        <v>8</v>
      </c>
      <c r="AK1129" s="70" t="str">
        <f t="shared" ref="AK1129:AK1134" si="275">IF(R1129="","",SUM(R1129+30))</f>
        <v/>
      </c>
      <c r="AL1129" s="71" t="s">
        <v>17409</v>
      </c>
      <c r="AM1129" s="71"/>
      <c r="AN1129" s="70"/>
      <c r="AO1129" s="70"/>
      <c r="AP1129" s="74">
        <f ca="1"/>
        <v>212</v>
      </c>
    </row>
    <row r="1130" spans="1:42" ht="14.4">
      <c r="A1130" s="55" t="s">
        <v>6397</v>
      </c>
      <c r="B1130" s="56" t="s">
        <v>89</v>
      </c>
      <c r="C1130" s="57">
        <v>43626</v>
      </c>
      <c r="D1130" s="56" t="s">
        <v>90</v>
      </c>
      <c r="E1130" s="56" t="s">
        <v>32</v>
      </c>
      <c r="F1130" s="58" t="s">
        <v>106</v>
      </c>
      <c r="G1130" s="58" t="s">
        <v>107</v>
      </c>
      <c r="H1130" s="56" t="s">
        <v>140</v>
      </c>
      <c r="I1130" s="57"/>
      <c r="J1130" s="57">
        <f t="shared" si="267"/>
        <v>43656</v>
      </c>
      <c r="K1130" s="56" t="s">
        <v>18</v>
      </c>
      <c r="L1130" s="56" t="s">
        <v>18</v>
      </c>
      <c r="M1130" s="60" t="s">
        <v>6399</v>
      </c>
      <c r="N1130" s="56" t="s">
        <v>6400</v>
      </c>
      <c r="O1130" s="56" t="s">
        <v>95</v>
      </c>
      <c r="P1130" s="56" t="s">
        <v>6402</v>
      </c>
      <c r="Q1130" s="56" t="s">
        <v>17</v>
      </c>
      <c r="R1130" s="57"/>
      <c r="S1130" s="56" t="s">
        <v>18</v>
      </c>
      <c r="T1130" s="56" t="s">
        <v>108</v>
      </c>
      <c r="U1130" s="57"/>
      <c r="V1130" s="62"/>
      <c r="W1130" s="62">
        <v>0</v>
      </c>
      <c r="X1130" s="57"/>
      <c r="Y1130" s="56" t="s">
        <v>108</v>
      </c>
      <c r="Z1130" s="56" t="s">
        <v>121</v>
      </c>
      <c r="AA1130" s="57">
        <v>43641</v>
      </c>
      <c r="AB1130" s="63" t="s">
        <v>484</v>
      </c>
      <c r="AC1130" s="60" t="s">
        <v>6405</v>
      </c>
      <c r="AD1130" s="65" t="s">
        <v>97</v>
      </c>
      <c r="AE1130" s="56" t="s">
        <v>119</v>
      </c>
      <c r="AF1130" s="61"/>
      <c r="AG1130" s="61"/>
      <c r="AH1130" s="67"/>
      <c r="AI1130" s="68"/>
      <c r="AJ1130" s="69">
        <f t="shared" si="1"/>
        <v>15</v>
      </c>
      <c r="AK1130" s="70" t="str">
        <f t="shared" si="275"/>
        <v/>
      </c>
      <c r="AL1130" s="71" t="s">
        <v>17409</v>
      </c>
      <c r="AM1130" s="71"/>
      <c r="AN1130" s="70">
        <f t="shared" ref="AN1130:AN1134" si="276">IF(C1130="","",SUM(C1130+10))</f>
        <v>43636</v>
      </c>
      <c r="AO1130" s="70"/>
      <c r="AP1130" s="74">
        <f ca="1"/>
        <v>333</v>
      </c>
    </row>
    <row r="1131" spans="1:42" ht="14.4">
      <c r="A1131" s="55" t="s">
        <v>6471</v>
      </c>
      <c r="B1131" s="56" t="s">
        <v>89</v>
      </c>
      <c r="C1131" s="57">
        <v>43571</v>
      </c>
      <c r="D1131" s="56" t="s">
        <v>90</v>
      </c>
      <c r="E1131" s="56" t="s">
        <v>12</v>
      </c>
      <c r="F1131" s="58" t="s">
        <v>106</v>
      </c>
      <c r="G1131" s="58" t="s">
        <v>107</v>
      </c>
      <c r="H1131" s="56" t="s">
        <v>12</v>
      </c>
      <c r="I1131" s="59"/>
      <c r="J1131" s="59">
        <f t="shared" si="267"/>
        <v>43601</v>
      </c>
      <c r="K1131" s="56" t="s">
        <v>18</v>
      </c>
      <c r="L1131" s="56" t="s">
        <v>18</v>
      </c>
      <c r="M1131" s="60" t="s">
        <v>6472</v>
      </c>
      <c r="N1131" s="56" t="s">
        <v>6473</v>
      </c>
      <c r="O1131" s="56" t="s">
        <v>137</v>
      </c>
      <c r="P1131" s="56" t="s">
        <v>6474</v>
      </c>
      <c r="Q1131" s="56" t="s">
        <v>17</v>
      </c>
      <c r="R1131" s="59"/>
      <c r="S1131" s="56"/>
      <c r="T1131" s="56"/>
      <c r="U1131" s="59"/>
      <c r="V1131" s="77"/>
      <c r="W1131" s="62" t="s">
        <v>122</v>
      </c>
      <c r="X1131" s="59"/>
      <c r="Y1131" s="61"/>
      <c r="Z1131" s="56" t="s">
        <v>121</v>
      </c>
      <c r="AA1131" s="57">
        <v>43572</v>
      </c>
      <c r="AB1131" s="63" t="s">
        <v>244</v>
      </c>
      <c r="AC1131" s="95"/>
      <c r="AD1131" s="65" t="s">
        <v>97</v>
      </c>
      <c r="AE1131" s="56" t="s">
        <v>90</v>
      </c>
      <c r="AF1131" s="61"/>
      <c r="AG1131" s="61"/>
      <c r="AH1131" s="67"/>
      <c r="AI1131" s="68"/>
      <c r="AJ1131" s="69">
        <f t="shared" si="1"/>
        <v>1</v>
      </c>
      <c r="AK1131" s="70" t="str">
        <f t="shared" si="275"/>
        <v/>
      </c>
      <c r="AL1131" s="71" t="s">
        <v>17409</v>
      </c>
      <c r="AM1131" s="71"/>
      <c r="AN1131" s="70">
        <f t="shared" si="276"/>
        <v>43581</v>
      </c>
      <c r="AO1131" s="70"/>
      <c r="AP1131" s="74">
        <f ca="1"/>
        <v>388</v>
      </c>
    </row>
    <row r="1132" spans="1:42" ht="14.4">
      <c r="A1132" s="55" t="s">
        <v>6475</v>
      </c>
      <c r="B1132" s="56" t="s">
        <v>89</v>
      </c>
      <c r="C1132" s="57">
        <v>43683</v>
      </c>
      <c r="D1132" s="56" t="s">
        <v>90</v>
      </c>
      <c r="E1132" s="56" t="s">
        <v>129</v>
      </c>
      <c r="F1132" s="58" t="s">
        <v>106</v>
      </c>
      <c r="G1132" s="58" t="s">
        <v>107</v>
      </c>
      <c r="H1132" s="56" t="s">
        <v>129</v>
      </c>
      <c r="I1132" s="57"/>
      <c r="J1132" s="57">
        <f t="shared" si="267"/>
        <v>43713</v>
      </c>
      <c r="K1132" s="56" t="s">
        <v>18</v>
      </c>
      <c r="L1132" s="56" t="s">
        <v>14</v>
      </c>
      <c r="M1132" s="60" t="s">
        <v>6476</v>
      </c>
      <c r="N1132" s="56"/>
      <c r="O1132" s="56"/>
      <c r="P1132" s="56" t="s">
        <v>108</v>
      </c>
      <c r="Q1132" s="56" t="s">
        <v>678</v>
      </c>
      <c r="R1132" s="57"/>
      <c r="S1132" s="56" t="s">
        <v>108</v>
      </c>
      <c r="T1132" s="56" t="s">
        <v>108</v>
      </c>
      <c r="U1132" s="57"/>
      <c r="V1132" s="62"/>
      <c r="W1132" s="62" t="s">
        <v>108</v>
      </c>
      <c r="X1132" s="57"/>
      <c r="Y1132" s="56" t="s">
        <v>108</v>
      </c>
      <c r="Z1132" s="56" t="s">
        <v>123</v>
      </c>
      <c r="AA1132" s="57">
        <v>43691</v>
      </c>
      <c r="AB1132" s="63" t="s">
        <v>124</v>
      </c>
      <c r="AC1132" s="64" t="s">
        <v>5094</v>
      </c>
      <c r="AD1132" s="56" t="s">
        <v>118</v>
      </c>
      <c r="AE1132" s="56" t="s">
        <v>90</v>
      </c>
      <c r="AF1132" s="61"/>
      <c r="AG1132" s="61"/>
      <c r="AH1132" s="67"/>
      <c r="AI1132" s="68"/>
      <c r="AJ1132" s="69">
        <f t="shared" si="1"/>
        <v>8</v>
      </c>
      <c r="AK1132" s="70" t="str">
        <f t="shared" si="275"/>
        <v/>
      </c>
      <c r="AL1132" s="71" t="s">
        <v>17409</v>
      </c>
      <c r="AM1132" s="71"/>
      <c r="AN1132" s="70">
        <f t="shared" si="276"/>
        <v>43693</v>
      </c>
      <c r="AO1132" s="70"/>
      <c r="AP1132" s="74">
        <f ca="1"/>
        <v>276</v>
      </c>
    </row>
    <row r="1133" spans="1:42" ht="14.4">
      <c r="A1133" s="55" t="s">
        <v>6477</v>
      </c>
      <c r="B1133" s="56" t="s">
        <v>89</v>
      </c>
      <c r="C1133" s="57">
        <v>43501</v>
      </c>
      <c r="D1133" s="56" t="s">
        <v>131</v>
      </c>
      <c r="E1133" s="56" t="s">
        <v>129</v>
      </c>
      <c r="F1133" s="58" t="s">
        <v>106</v>
      </c>
      <c r="G1133" s="58" t="s">
        <v>107</v>
      </c>
      <c r="H1133" s="56" t="s">
        <v>129</v>
      </c>
      <c r="I1133" s="57"/>
      <c r="J1133" s="57">
        <f t="shared" si="267"/>
        <v>43531</v>
      </c>
      <c r="K1133" s="56" t="s">
        <v>18</v>
      </c>
      <c r="L1133" s="56" t="s">
        <v>14</v>
      </c>
      <c r="M1133" s="60" t="s">
        <v>6478</v>
      </c>
      <c r="N1133" s="56" t="s">
        <v>6479</v>
      </c>
      <c r="O1133" s="61"/>
      <c r="P1133" s="56" t="s">
        <v>108</v>
      </c>
      <c r="Q1133" s="56" t="s">
        <v>96</v>
      </c>
      <c r="R1133" s="57"/>
      <c r="S1133" s="56" t="s">
        <v>108</v>
      </c>
      <c r="T1133" s="56" t="s">
        <v>108</v>
      </c>
      <c r="U1133" s="57"/>
      <c r="V1133" s="62"/>
      <c r="W1133" s="62" t="s">
        <v>108</v>
      </c>
      <c r="X1133" s="57"/>
      <c r="Y1133" s="56" t="s">
        <v>108</v>
      </c>
      <c r="Z1133" s="56" t="s">
        <v>123</v>
      </c>
      <c r="AA1133" s="57">
        <v>43504</v>
      </c>
      <c r="AB1133" s="63" t="s">
        <v>147</v>
      </c>
      <c r="AC1133" s="64"/>
      <c r="AD1133" s="65" t="s">
        <v>118</v>
      </c>
      <c r="AE1133" s="65" t="s">
        <v>131</v>
      </c>
      <c r="AF1133" s="66"/>
      <c r="AG1133" s="66"/>
      <c r="AH1133" s="67"/>
      <c r="AI1133" s="68"/>
      <c r="AJ1133" s="69">
        <f t="shared" si="1"/>
        <v>3</v>
      </c>
      <c r="AK1133" s="70" t="str">
        <f t="shared" si="275"/>
        <v/>
      </c>
      <c r="AL1133" s="71" t="s">
        <v>17409</v>
      </c>
      <c r="AM1133" s="71"/>
      <c r="AN1133" s="70">
        <f t="shared" si="276"/>
        <v>43511</v>
      </c>
      <c r="AO1133" s="70"/>
      <c r="AP1133" s="74">
        <f ca="1"/>
        <v>458</v>
      </c>
    </row>
    <row r="1134" spans="1:42" ht="14.4">
      <c r="A1134" s="55" t="s">
        <v>6480</v>
      </c>
      <c r="B1134" s="56" t="s">
        <v>89</v>
      </c>
      <c r="C1134" s="57">
        <v>43592</v>
      </c>
      <c r="D1134" s="56" t="s">
        <v>131</v>
      </c>
      <c r="E1134" s="56" t="s">
        <v>140</v>
      </c>
      <c r="F1134" s="58" t="s">
        <v>106</v>
      </c>
      <c r="G1134" s="58" t="s">
        <v>107</v>
      </c>
      <c r="H1134" s="56" t="s">
        <v>140</v>
      </c>
      <c r="I1134" s="59"/>
      <c r="J1134" s="59">
        <f t="shared" si="267"/>
        <v>43622</v>
      </c>
      <c r="K1134" s="56" t="s">
        <v>18</v>
      </c>
      <c r="L1134" s="56" t="s">
        <v>14</v>
      </c>
      <c r="M1134" s="60" t="s">
        <v>6481</v>
      </c>
      <c r="N1134" s="56" t="s">
        <v>6481</v>
      </c>
      <c r="O1134" s="56" t="s">
        <v>33</v>
      </c>
      <c r="P1134" s="56" t="s">
        <v>108</v>
      </c>
      <c r="Q1134" s="56" t="s">
        <v>96</v>
      </c>
      <c r="R1134" s="57"/>
      <c r="S1134" s="56" t="s">
        <v>108</v>
      </c>
      <c r="T1134" s="56" t="s">
        <v>108</v>
      </c>
      <c r="U1134" s="59"/>
      <c r="V1134" s="77"/>
      <c r="W1134" s="62" t="s">
        <v>108</v>
      </c>
      <c r="X1134" s="59"/>
      <c r="Y1134" s="56" t="s">
        <v>108</v>
      </c>
      <c r="Z1134" s="56" t="s">
        <v>108</v>
      </c>
      <c r="AA1134" s="57">
        <v>43592</v>
      </c>
      <c r="AB1134" s="63" t="s">
        <v>155</v>
      </c>
      <c r="AC1134" s="64" t="s">
        <v>6482</v>
      </c>
      <c r="AD1134" s="56" t="s">
        <v>224</v>
      </c>
      <c r="AE1134" s="56"/>
      <c r="AF1134" s="61"/>
      <c r="AG1134" s="61"/>
      <c r="AH1134" s="67"/>
      <c r="AI1134" s="68"/>
      <c r="AJ1134" s="69">
        <f t="shared" si="1"/>
        <v>0</v>
      </c>
      <c r="AK1134" s="70" t="str">
        <f t="shared" si="275"/>
        <v/>
      </c>
      <c r="AL1134" s="71" t="s">
        <v>17409</v>
      </c>
      <c r="AM1134" s="71"/>
      <c r="AN1134" s="70">
        <f t="shared" si="276"/>
        <v>43602</v>
      </c>
      <c r="AO1134" s="70"/>
      <c r="AP1134" s="74">
        <f ca="1"/>
        <v>367</v>
      </c>
    </row>
    <row r="1135" spans="1:42" ht="14.4">
      <c r="A1135" s="55" t="s">
        <v>6483</v>
      </c>
      <c r="B1135" s="56" t="s">
        <v>89</v>
      </c>
      <c r="C1135" s="57">
        <v>43746</v>
      </c>
      <c r="D1135" s="56" t="s">
        <v>90</v>
      </c>
      <c r="E1135" s="56" t="s">
        <v>297</v>
      </c>
      <c r="F1135" s="58" t="s">
        <v>214</v>
      </c>
      <c r="G1135" s="58" t="s">
        <v>214</v>
      </c>
      <c r="H1135" s="56" t="s">
        <v>276</v>
      </c>
      <c r="I1135" s="59"/>
      <c r="J1135" s="59">
        <f t="shared" si="267"/>
        <v>43776</v>
      </c>
      <c r="K1135" s="56" t="s">
        <v>18</v>
      </c>
      <c r="L1135" s="56" t="s">
        <v>18</v>
      </c>
      <c r="M1135" s="60" t="s">
        <v>6484</v>
      </c>
      <c r="N1135" s="56" t="s">
        <v>6485</v>
      </c>
      <c r="O1135" s="56" t="s">
        <v>249</v>
      </c>
      <c r="P1135" s="56" t="s">
        <v>6486</v>
      </c>
      <c r="Q1135" s="127" t="s">
        <v>217</v>
      </c>
      <c r="R1135" s="59"/>
      <c r="S1135" s="56" t="s">
        <v>108</v>
      </c>
      <c r="T1135" s="56" t="s">
        <v>108</v>
      </c>
      <c r="U1135" s="57"/>
      <c r="V1135" s="77"/>
      <c r="W1135" s="62" t="s">
        <v>146</v>
      </c>
      <c r="X1135" s="59"/>
      <c r="Y1135" s="56" t="s">
        <v>108</v>
      </c>
      <c r="Z1135" s="56" t="s">
        <v>123</v>
      </c>
      <c r="AA1135" s="57">
        <v>43746</v>
      </c>
      <c r="AB1135" s="75"/>
      <c r="AC1135" s="64" t="s">
        <v>6487</v>
      </c>
      <c r="AD1135" s="56" t="s">
        <v>294</v>
      </c>
      <c r="AE1135" s="56" t="s">
        <v>119</v>
      </c>
      <c r="AF1135" s="61"/>
      <c r="AG1135" s="61"/>
      <c r="AH1135" s="67"/>
      <c r="AI1135" s="68"/>
      <c r="AJ1135" s="69">
        <f t="shared" si="1"/>
        <v>0</v>
      </c>
      <c r="AK1135" s="70"/>
      <c r="AL1135" s="71"/>
      <c r="AM1135" s="71"/>
      <c r="AN1135" s="70"/>
      <c r="AO1135" s="70"/>
      <c r="AP1135" s="74">
        <f ca="1"/>
        <v>213</v>
      </c>
    </row>
    <row r="1136" spans="1:42" ht="14.4">
      <c r="A1136" s="55" t="s">
        <v>6537</v>
      </c>
      <c r="B1136" s="56" t="s">
        <v>89</v>
      </c>
      <c r="C1136" s="57">
        <v>43469</v>
      </c>
      <c r="D1136" s="56" t="s">
        <v>131</v>
      </c>
      <c r="E1136" s="56" t="s">
        <v>12</v>
      </c>
      <c r="F1136" s="58" t="s">
        <v>106</v>
      </c>
      <c r="G1136" s="58" t="s">
        <v>107</v>
      </c>
      <c r="H1136" s="56" t="s">
        <v>12</v>
      </c>
      <c r="I1136" s="57"/>
      <c r="J1136" s="57">
        <f t="shared" si="267"/>
        <v>43499</v>
      </c>
      <c r="K1136" s="56" t="s">
        <v>18</v>
      </c>
      <c r="L1136" s="56" t="s">
        <v>14</v>
      </c>
      <c r="M1136" s="60" t="s">
        <v>3716</v>
      </c>
      <c r="N1136" s="56" t="s">
        <v>6538</v>
      </c>
      <c r="O1136" s="56" t="s">
        <v>44</v>
      </c>
      <c r="P1136" s="61"/>
      <c r="Q1136" s="56"/>
      <c r="R1136" s="57"/>
      <c r="S1136" s="56"/>
      <c r="T1136" s="56"/>
      <c r="U1136" s="57"/>
      <c r="V1136" s="62"/>
      <c r="W1136" s="62" t="s">
        <v>108</v>
      </c>
      <c r="X1136" s="57"/>
      <c r="Y1136" s="61"/>
      <c r="Z1136" s="56" t="s">
        <v>123</v>
      </c>
      <c r="AA1136" s="57">
        <v>43507</v>
      </c>
      <c r="AB1136" s="75"/>
      <c r="AC1136" s="64" t="s">
        <v>6539</v>
      </c>
      <c r="AD1136" s="65" t="s">
        <v>224</v>
      </c>
      <c r="AE1136" s="65" t="s">
        <v>131</v>
      </c>
      <c r="AF1136" s="66"/>
      <c r="AG1136" s="66"/>
      <c r="AH1136" s="67"/>
      <c r="AI1136" s="68"/>
      <c r="AJ1136" s="69">
        <f t="shared" si="1"/>
        <v>38</v>
      </c>
      <c r="AK1136" s="70" t="str">
        <f t="shared" ref="AK1136:AK1146" si="277">IF(R1136="","",SUM(R1136+30))</f>
        <v/>
      </c>
      <c r="AL1136" s="71" t="s">
        <v>17409</v>
      </c>
      <c r="AM1136" s="71"/>
      <c r="AN1136" s="70">
        <f t="shared" ref="AN1136:AN1146" si="278">IF(C1136="","",SUM(C1136+10))</f>
        <v>43479</v>
      </c>
      <c r="AO1136" s="70"/>
      <c r="AP1136" s="74">
        <f ca="1"/>
        <v>490</v>
      </c>
    </row>
    <row r="1137" spans="1:42" ht="14.4">
      <c r="A1137" s="55" t="s">
        <v>6540</v>
      </c>
      <c r="B1137" s="56" t="s">
        <v>89</v>
      </c>
      <c r="C1137" s="57">
        <v>43579</v>
      </c>
      <c r="D1137" s="56" t="s">
        <v>131</v>
      </c>
      <c r="E1137" s="56" t="s">
        <v>12</v>
      </c>
      <c r="F1137" s="58" t="s">
        <v>106</v>
      </c>
      <c r="G1137" s="58" t="s">
        <v>107</v>
      </c>
      <c r="H1137" s="56" t="s">
        <v>12</v>
      </c>
      <c r="I1137" s="57"/>
      <c r="J1137" s="57">
        <f t="shared" si="267"/>
        <v>43609</v>
      </c>
      <c r="K1137" s="56" t="s">
        <v>18</v>
      </c>
      <c r="L1137" s="56" t="s">
        <v>18</v>
      </c>
      <c r="M1137" s="60" t="s">
        <v>3716</v>
      </c>
      <c r="N1137" s="56" t="s">
        <v>6541</v>
      </c>
      <c r="O1137" s="56"/>
      <c r="P1137" s="56" t="s">
        <v>6542</v>
      </c>
      <c r="Q1137" s="56" t="s">
        <v>17</v>
      </c>
      <c r="R1137" s="57"/>
      <c r="S1137" s="56"/>
      <c r="T1137" s="56"/>
      <c r="U1137" s="57"/>
      <c r="V1137" s="62"/>
      <c r="W1137" s="62"/>
      <c r="X1137" s="57"/>
      <c r="Y1137" s="56"/>
      <c r="Z1137" s="56" t="s">
        <v>121</v>
      </c>
      <c r="AA1137" s="57">
        <v>43593</v>
      </c>
      <c r="AB1137" s="63"/>
      <c r="AC1137" s="64" t="s">
        <v>6543</v>
      </c>
      <c r="AD1137" s="65" t="s">
        <v>97</v>
      </c>
      <c r="AE1137" s="56" t="s">
        <v>131</v>
      </c>
      <c r="AF1137" s="61"/>
      <c r="AG1137" s="61"/>
      <c r="AH1137" s="67"/>
      <c r="AI1137" s="68"/>
      <c r="AJ1137" s="69">
        <f t="shared" si="1"/>
        <v>14</v>
      </c>
      <c r="AK1137" s="70" t="str">
        <f t="shared" si="277"/>
        <v/>
      </c>
      <c r="AL1137" s="71" t="s">
        <v>17409</v>
      </c>
      <c r="AM1137" s="71"/>
      <c r="AN1137" s="70">
        <f t="shared" si="278"/>
        <v>43589</v>
      </c>
      <c r="AO1137" s="70"/>
      <c r="AP1137" s="74">
        <f ca="1"/>
        <v>380</v>
      </c>
    </row>
    <row r="1138" spans="1:42" ht="14.4">
      <c r="A1138" s="55" t="s">
        <v>6544</v>
      </c>
      <c r="B1138" s="56" t="s">
        <v>89</v>
      </c>
      <c r="C1138" s="57">
        <v>43472</v>
      </c>
      <c r="D1138" s="56" t="s">
        <v>131</v>
      </c>
      <c r="E1138" s="56" t="s">
        <v>30</v>
      </c>
      <c r="F1138" s="58" t="s">
        <v>106</v>
      </c>
      <c r="G1138" s="58" t="s">
        <v>107</v>
      </c>
      <c r="H1138" s="56" t="s">
        <v>30</v>
      </c>
      <c r="I1138" s="59"/>
      <c r="J1138" s="59">
        <f t="shared" si="267"/>
        <v>43502</v>
      </c>
      <c r="K1138" s="61"/>
      <c r="L1138" s="61"/>
      <c r="M1138" s="60" t="s">
        <v>6545</v>
      </c>
      <c r="N1138" s="56" t="s">
        <v>6546</v>
      </c>
      <c r="O1138" s="56" t="s">
        <v>22</v>
      </c>
      <c r="P1138" s="56" t="s">
        <v>6547</v>
      </c>
      <c r="Q1138" s="56" t="s">
        <v>17</v>
      </c>
      <c r="R1138" s="59"/>
      <c r="S1138" s="61"/>
      <c r="T1138" s="61"/>
      <c r="U1138" s="59"/>
      <c r="V1138" s="77"/>
      <c r="W1138" s="62" t="s">
        <v>108</v>
      </c>
      <c r="X1138" s="57"/>
      <c r="Y1138" s="61"/>
      <c r="Z1138" s="56" t="s">
        <v>121</v>
      </c>
      <c r="AA1138" s="57">
        <v>43472</v>
      </c>
      <c r="AB1138" s="63" t="s">
        <v>127</v>
      </c>
      <c r="AC1138" s="64" t="s">
        <v>257</v>
      </c>
      <c r="AD1138" s="56" t="s">
        <v>118</v>
      </c>
      <c r="AE1138" s="56"/>
      <c r="AF1138" s="61"/>
      <c r="AG1138" s="61"/>
      <c r="AH1138" s="67"/>
      <c r="AI1138" s="68"/>
      <c r="AJ1138" s="69">
        <f t="shared" si="1"/>
        <v>0</v>
      </c>
      <c r="AK1138" s="70" t="str">
        <f t="shared" si="277"/>
        <v/>
      </c>
      <c r="AL1138" s="71" t="s">
        <v>17409</v>
      </c>
      <c r="AM1138" s="71"/>
      <c r="AN1138" s="70">
        <f t="shared" si="278"/>
        <v>43482</v>
      </c>
      <c r="AO1138" s="70"/>
      <c r="AP1138" s="74">
        <f ca="1"/>
        <v>487</v>
      </c>
    </row>
    <row r="1139" spans="1:42" ht="14.4">
      <c r="A1139" s="55" t="s">
        <v>6548</v>
      </c>
      <c r="B1139" s="56" t="s">
        <v>89</v>
      </c>
      <c r="C1139" s="57">
        <v>43605</v>
      </c>
      <c r="D1139" s="56" t="s">
        <v>131</v>
      </c>
      <c r="E1139" s="56" t="s">
        <v>140</v>
      </c>
      <c r="F1139" s="58" t="s">
        <v>106</v>
      </c>
      <c r="G1139" s="58" t="s">
        <v>107</v>
      </c>
      <c r="H1139" s="56" t="s">
        <v>140</v>
      </c>
      <c r="I1139" s="59"/>
      <c r="J1139" s="59">
        <f t="shared" si="267"/>
        <v>43635</v>
      </c>
      <c r="K1139" s="56" t="s">
        <v>18</v>
      </c>
      <c r="L1139" s="56" t="s">
        <v>18</v>
      </c>
      <c r="M1139" s="60" t="s">
        <v>5786</v>
      </c>
      <c r="N1139" s="56" t="s">
        <v>6549</v>
      </c>
      <c r="O1139" s="56" t="s">
        <v>172</v>
      </c>
      <c r="P1139" s="56" t="s">
        <v>3188</v>
      </c>
      <c r="Q1139" s="56" t="s">
        <v>150</v>
      </c>
      <c r="R1139" s="59"/>
      <c r="S1139" s="56" t="s">
        <v>108</v>
      </c>
      <c r="T1139" s="56" t="s">
        <v>108</v>
      </c>
      <c r="U1139" s="59"/>
      <c r="V1139" s="77"/>
      <c r="W1139" s="62">
        <v>0</v>
      </c>
      <c r="X1139" s="59"/>
      <c r="Y1139" s="56" t="s">
        <v>108</v>
      </c>
      <c r="Z1139" s="56" t="s">
        <v>121</v>
      </c>
      <c r="AA1139" s="57">
        <v>43628</v>
      </c>
      <c r="AB1139" s="63" t="s">
        <v>155</v>
      </c>
      <c r="AC1139" s="64" t="s">
        <v>6550</v>
      </c>
      <c r="AD1139" s="65" t="s">
        <v>97</v>
      </c>
      <c r="AE1139" s="56" t="s">
        <v>90</v>
      </c>
      <c r="AF1139" s="61"/>
      <c r="AG1139" s="61"/>
      <c r="AH1139" s="67"/>
      <c r="AI1139" s="68"/>
      <c r="AJ1139" s="69">
        <f t="shared" si="1"/>
        <v>23</v>
      </c>
      <c r="AK1139" s="70" t="str">
        <f t="shared" si="277"/>
        <v/>
      </c>
      <c r="AL1139" s="71" t="s">
        <v>17409</v>
      </c>
      <c r="AM1139" s="71"/>
      <c r="AN1139" s="70">
        <f t="shared" si="278"/>
        <v>43615</v>
      </c>
      <c r="AO1139" s="70"/>
      <c r="AP1139" s="74">
        <f ca="1"/>
        <v>354</v>
      </c>
    </row>
    <row r="1140" spans="1:42" ht="14.4">
      <c r="A1140" s="55" t="s">
        <v>6551</v>
      </c>
      <c r="B1140" s="56" t="s">
        <v>89</v>
      </c>
      <c r="C1140" s="57">
        <v>43468</v>
      </c>
      <c r="D1140" s="56" t="s">
        <v>131</v>
      </c>
      <c r="E1140" s="56" t="s">
        <v>129</v>
      </c>
      <c r="F1140" s="58" t="s">
        <v>106</v>
      </c>
      <c r="G1140" s="58" t="s">
        <v>107</v>
      </c>
      <c r="H1140" s="56" t="s">
        <v>129</v>
      </c>
      <c r="I1140" s="59"/>
      <c r="J1140" s="59">
        <f t="shared" si="267"/>
        <v>43498</v>
      </c>
      <c r="K1140" s="56" t="s">
        <v>18</v>
      </c>
      <c r="L1140" s="56" t="s">
        <v>18</v>
      </c>
      <c r="M1140" s="60" t="s">
        <v>6552</v>
      </c>
      <c r="N1140" s="56" t="s">
        <v>6553</v>
      </c>
      <c r="O1140" s="56" t="s">
        <v>249</v>
      </c>
      <c r="P1140" s="56" t="s">
        <v>6554</v>
      </c>
      <c r="Q1140" s="56" t="s">
        <v>17</v>
      </c>
      <c r="R1140" s="59"/>
      <c r="S1140" s="56" t="s">
        <v>108</v>
      </c>
      <c r="T1140" s="56" t="s">
        <v>108</v>
      </c>
      <c r="U1140" s="59"/>
      <c r="V1140" s="77"/>
      <c r="W1140" s="62" t="s">
        <v>108</v>
      </c>
      <c r="X1140" s="59"/>
      <c r="Y1140" s="56" t="s">
        <v>108</v>
      </c>
      <c r="Z1140" s="56" t="s">
        <v>121</v>
      </c>
      <c r="AA1140" s="57">
        <v>43517</v>
      </c>
      <c r="AB1140" s="63" t="s">
        <v>127</v>
      </c>
      <c r="AC1140" s="60" t="s">
        <v>6555</v>
      </c>
      <c r="AD1140" s="65" t="s">
        <v>97</v>
      </c>
      <c r="AE1140" s="65" t="s">
        <v>131</v>
      </c>
      <c r="AF1140" s="66"/>
      <c r="AG1140" s="66"/>
      <c r="AH1140" s="67"/>
      <c r="AI1140" s="68"/>
      <c r="AJ1140" s="69">
        <f t="shared" si="1"/>
        <v>49</v>
      </c>
      <c r="AK1140" s="70" t="str">
        <f t="shared" si="277"/>
        <v/>
      </c>
      <c r="AL1140" s="71" t="s">
        <v>17409</v>
      </c>
      <c r="AM1140" s="71"/>
      <c r="AN1140" s="70">
        <f t="shared" si="278"/>
        <v>43478</v>
      </c>
      <c r="AO1140" s="70"/>
      <c r="AP1140" s="74">
        <f ca="1"/>
        <v>491</v>
      </c>
    </row>
    <row r="1141" spans="1:42" ht="14.4">
      <c r="A1141" s="55" t="s">
        <v>6556</v>
      </c>
      <c r="B1141" s="56" t="s">
        <v>89</v>
      </c>
      <c r="C1141" s="57">
        <v>43536</v>
      </c>
      <c r="D1141" s="56" t="s">
        <v>131</v>
      </c>
      <c r="E1141" s="56" t="s">
        <v>140</v>
      </c>
      <c r="F1141" s="58" t="s">
        <v>106</v>
      </c>
      <c r="G1141" s="58" t="s">
        <v>107</v>
      </c>
      <c r="H1141" s="56" t="s">
        <v>140</v>
      </c>
      <c r="I1141" s="57"/>
      <c r="J1141" s="57">
        <f t="shared" si="267"/>
        <v>43566</v>
      </c>
      <c r="K1141" s="56" t="s">
        <v>18</v>
      </c>
      <c r="L1141" s="56" t="s">
        <v>18</v>
      </c>
      <c r="M1141" s="60" t="s">
        <v>6552</v>
      </c>
      <c r="N1141" s="56" t="s">
        <v>6557</v>
      </c>
      <c r="O1141" s="56" t="s">
        <v>33</v>
      </c>
      <c r="P1141" s="56" t="s">
        <v>5600</v>
      </c>
      <c r="Q1141" s="56" t="s">
        <v>17</v>
      </c>
      <c r="R1141" s="59"/>
      <c r="S1141" s="56" t="s">
        <v>108</v>
      </c>
      <c r="T1141" s="56" t="s">
        <v>108</v>
      </c>
      <c r="U1141" s="57"/>
      <c r="V1141" s="62"/>
      <c r="W1141" s="62">
        <v>0</v>
      </c>
      <c r="X1141" s="59"/>
      <c r="Y1141" s="56" t="s">
        <v>108</v>
      </c>
      <c r="Z1141" s="56" t="s">
        <v>121</v>
      </c>
      <c r="AA1141" s="57">
        <v>43546</v>
      </c>
      <c r="AB1141" s="63" t="s">
        <v>168</v>
      </c>
      <c r="AC1141" s="64" t="s">
        <v>6558</v>
      </c>
      <c r="AD1141" s="65" t="s">
        <v>97</v>
      </c>
      <c r="AE1141" s="65" t="s">
        <v>131</v>
      </c>
      <c r="AF1141" s="66"/>
      <c r="AG1141" s="66"/>
      <c r="AH1141" s="67"/>
      <c r="AI1141" s="68"/>
      <c r="AJ1141" s="69">
        <f t="shared" si="1"/>
        <v>10</v>
      </c>
      <c r="AK1141" s="70" t="str">
        <f t="shared" si="277"/>
        <v/>
      </c>
      <c r="AL1141" s="71" t="s">
        <v>17409</v>
      </c>
      <c r="AM1141" s="71"/>
      <c r="AN1141" s="70">
        <f t="shared" si="278"/>
        <v>43546</v>
      </c>
      <c r="AO1141" s="70"/>
      <c r="AP1141" s="74">
        <f ca="1"/>
        <v>423</v>
      </c>
    </row>
    <row r="1142" spans="1:42" ht="14.4">
      <c r="A1142" s="55" t="s">
        <v>6559</v>
      </c>
      <c r="B1142" s="56" t="s">
        <v>89</v>
      </c>
      <c r="C1142" s="57">
        <v>43550</v>
      </c>
      <c r="D1142" s="56" t="s">
        <v>131</v>
      </c>
      <c r="E1142" s="56" t="s">
        <v>140</v>
      </c>
      <c r="F1142" s="58" t="s">
        <v>106</v>
      </c>
      <c r="G1142" s="58" t="s">
        <v>107</v>
      </c>
      <c r="H1142" s="56" t="s">
        <v>140</v>
      </c>
      <c r="I1142" s="59"/>
      <c r="J1142" s="59">
        <f t="shared" si="267"/>
        <v>43580</v>
      </c>
      <c r="K1142" s="56" t="s">
        <v>18</v>
      </c>
      <c r="L1142" s="56" t="s">
        <v>18</v>
      </c>
      <c r="M1142" s="60" t="s">
        <v>6552</v>
      </c>
      <c r="N1142" s="56" t="s">
        <v>6560</v>
      </c>
      <c r="O1142" s="56" t="s">
        <v>95</v>
      </c>
      <c r="P1142" s="56" t="s">
        <v>6561</v>
      </c>
      <c r="Q1142" s="56" t="s">
        <v>17</v>
      </c>
      <c r="R1142" s="59"/>
      <c r="S1142" s="56" t="s">
        <v>108</v>
      </c>
      <c r="T1142" s="56" t="s">
        <v>108</v>
      </c>
      <c r="U1142" s="59"/>
      <c r="V1142" s="77"/>
      <c r="W1142" s="62">
        <v>0</v>
      </c>
      <c r="X1142" s="59"/>
      <c r="Y1142" s="56" t="s">
        <v>108</v>
      </c>
      <c r="Z1142" s="56" t="s">
        <v>121</v>
      </c>
      <c r="AA1142" s="57">
        <v>43551</v>
      </c>
      <c r="AB1142" s="63" t="s">
        <v>168</v>
      </c>
      <c r="AC1142" s="64" t="s">
        <v>6562</v>
      </c>
      <c r="AD1142" s="56" t="s">
        <v>360</v>
      </c>
      <c r="AE1142" s="56" t="s">
        <v>131</v>
      </c>
      <c r="AF1142" s="61"/>
      <c r="AG1142" s="61"/>
      <c r="AH1142" s="67"/>
      <c r="AI1142" s="68"/>
      <c r="AJ1142" s="69">
        <f t="shared" si="1"/>
        <v>1</v>
      </c>
      <c r="AK1142" s="70" t="str">
        <f t="shared" si="277"/>
        <v/>
      </c>
      <c r="AL1142" s="71" t="s">
        <v>17409</v>
      </c>
      <c r="AM1142" s="71"/>
      <c r="AN1142" s="70">
        <f t="shared" si="278"/>
        <v>43560</v>
      </c>
      <c r="AO1142" s="70"/>
      <c r="AP1142" s="74">
        <f ca="1"/>
        <v>409</v>
      </c>
    </row>
    <row r="1143" spans="1:42" ht="14.4">
      <c r="A1143" s="55" t="s">
        <v>6563</v>
      </c>
      <c r="B1143" s="56" t="s">
        <v>89</v>
      </c>
      <c r="C1143" s="57">
        <v>43594</v>
      </c>
      <c r="D1143" s="56" t="s">
        <v>131</v>
      </c>
      <c r="E1143" s="56" t="s">
        <v>140</v>
      </c>
      <c r="F1143" s="58" t="s">
        <v>106</v>
      </c>
      <c r="G1143" s="58" t="s">
        <v>107</v>
      </c>
      <c r="H1143" s="56" t="s">
        <v>140</v>
      </c>
      <c r="I1143" s="59"/>
      <c r="J1143" s="59">
        <f t="shared" si="267"/>
        <v>43624</v>
      </c>
      <c r="K1143" s="56" t="s">
        <v>18</v>
      </c>
      <c r="L1143" s="56" t="s">
        <v>18</v>
      </c>
      <c r="M1143" s="60" t="s">
        <v>6564</v>
      </c>
      <c r="N1143" s="56" t="s">
        <v>6541</v>
      </c>
      <c r="O1143" s="56" t="s">
        <v>266</v>
      </c>
      <c r="P1143" s="56" t="s">
        <v>6542</v>
      </c>
      <c r="Q1143" s="56" t="s">
        <v>17</v>
      </c>
      <c r="R1143" s="57"/>
      <c r="S1143" s="56" t="s">
        <v>108</v>
      </c>
      <c r="T1143" s="56" t="s">
        <v>108</v>
      </c>
      <c r="U1143" s="57"/>
      <c r="V1143" s="62"/>
      <c r="W1143" s="62">
        <v>0</v>
      </c>
      <c r="X1143" s="57"/>
      <c r="Y1143" s="56" t="s">
        <v>108</v>
      </c>
      <c r="Z1143" s="56" t="s">
        <v>121</v>
      </c>
      <c r="AA1143" s="57">
        <v>43594</v>
      </c>
      <c r="AB1143" s="63" t="s">
        <v>155</v>
      </c>
      <c r="AC1143" s="64" t="s">
        <v>6565</v>
      </c>
      <c r="AD1143" s="56" t="s">
        <v>360</v>
      </c>
      <c r="AE1143" s="56" t="s">
        <v>131</v>
      </c>
      <c r="AF1143" s="61"/>
      <c r="AG1143" s="61"/>
      <c r="AH1143" s="67"/>
      <c r="AI1143" s="68"/>
      <c r="AJ1143" s="69">
        <f t="shared" si="1"/>
        <v>0</v>
      </c>
      <c r="AK1143" s="70" t="str">
        <f t="shared" si="277"/>
        <v/>
      </c>
      <c r="AL1143" s="71" t="s">
        <v>17409</v>
      </c>
      <c r="AM1143" s="71"/>
      <c r="AN1143" s="70">
        <f t="shared" si="278"/>
        <v>43604</v>
      </c>
      <c r="AO1143" s="70"/>
      <c r="AP1143" s="74">
        <f ca="1"/>
        <v>365</v>
      </c>
    </row>
    <row r="1144" spans="1:42" ht="14.4">
      <c r="A1144" s="55" t="s">
        <v>6566</v>
      </c>
      <c r="B1144" s="56" t="s">
        <v>89</v>
      </c>
      <c r="C1144" s="57">
        <v>43622</v>
      </c>
      <c r="D1144" s="56" t="s">
        <v>131</v>
      </c>
      <c r="E1144" s="56" t="s">
        <v>140</v>
      </c>
      <c r="F1144" s="58" t="s">
        <v>106</v>
      </c>
      <c r="G1144" s="58" t="s">
        <v>107</v>
      </c>
      <c r="H1144" s="56" t="s">
        <v>140</v>
      </c>
      <c r="I1144" s="59"/>
      <c r="J1144" s="59">
        <f t="shared" si="267"/>
        <v>43652</v>
      </c>
      <c r="K1144" s="56" t="s">
        <v>18</v>
      </c>
      <c r="L1144" s="56" t="s">
        <v>18</v>
      </c>
      <c r="M1144" s="60" t="s">
        <v>6564</v>
      </c>
      <c r="N1144" s="56" t="s">
        <v>6567</v>
      </c>
      <c r="O1144" s="56" t="s">
        <v>20</v>
      </c>
      <c r="P1144" s="56" t="s">
        <v>6568</v>
      </c>
      <c r="Q1144" s="56" t="s">
        <v>17</v>
      </c>
      <c r="R1144" s="57"/>
      <c r="S1144" s="56" t="s">
        <v>18</v>
      </c>
      <c r="T1144" s="56" t="s">
        <v>108</v>
      </c>
      <c r="U1144" s="59"/>
      <c r="V1144" s="77"/>
      <c r="W1144" s="62">
        <v>0</v>
      </c>
      <c r="X1144" s="59"/>
      <c r="Y1144" s="56" t="s">
        <v>108</v>
      </c>
      <c r="Z1144" s="56" t="s">
        <v>121</v>
      </c>
      <c r="AA1144" s="57">
        <v>43654</v>
      </c>
      <c r="AB1144" s="63" t="s">
        <v>484</v>
      </c>
      <c r="AC1144" s="64" t="s">
        <v>6569</v>
      </c>
      <c r="AD1144" s="65" t="s">
        <v>97</v>
      </c>
      <c r="AE1144" s="56" t="s">
        <v>131</v>
      </c>
      <c r="AF1144" s="61"/>
      <c r="AG1144" s="61"/>
      <c r="AH1144" s="67"/>
      <c r="AI1144" s="68"/>
      <c r="AJ1144" s="69">
        <f t="shared" si="1"/>
        <v>32</v>
      </c>
      <c r="AK1144" s="70" t="str">
        <f t="shared" si="277"/>
        <v/>
      </c>
      <c r="AL1144" s="71" t="s">
        <v>17409</v>
      </c>
      <c r="AM1144" s="71"/>
      <c r="AN1144" s="70">
        <f t="shared" si="278"/>
        <v>43632</v>
      </c>
      <c r="AO1144" s="70"/>
      <c r="AP1144" s="74">
        <f ca="1"/>
        <v>337</v>
      </c>
    </row>
    <row r="1145" spans="1:42" ht="14.4">
      <c r="A1145" s="55" t="s">
        <v>6570</v>
      </c>
      <c r="B1145" s="56" t="s">
        <v>89</v>
      </c>
      <c r="C1145" s="57">
        <v>43635</v>
      </c>
      <c r="D1145" s="56" t="s">
        <v>131</v>
      </c>
      <c r="E1145" s="56" t="s">
        <v>140</v>
      </c>
      <c r="F1145" s="58" t="s">
        <v>106</v>
      </c>
      <c r="G1145" s="58" t="s">
        <v>107</v>
      </c>
      <c r="H1145" s="56" t="s">
        <v>140</v>
      </c>
      <c r="I1145" s="59"/>
      <c r="J1145" s="59">
        <f t="shared" si="267"/>
        <v>43665</v>
      </c>
      <c r="K1145" s="56" t="s">
        <v>18</v>
      </c>
      <c r="L1145" s="56" t="s">
        <v>18</v>
      </c>
      <c r="M1145" s="60" t="s">
        <v>6564</v>
      </c>
      <c r="N1145" s="56" t="s">
        <v>6571</v>
      </c>
      <c r="O1145" s="56" t="s">
        <v>29</v>
      </c>
      <c r="P1145" s="56" t="s">
        <v>6572</v>
      </c>
      <c r="Q1145" s="56" t="s">
        <v>17</v>
      </c>
      <c r="R1145" s="59"/>
      <c r="S1145" s="56" t="s">
        <v>108</v>
      </c>
      <c r="T1145" s="56" t="s">
        <v>108</v>
      </c>
      <c r="U1145" s="59"/>
      <c r="V1145" s="77"/>
      <c r="W1145" s="62">
        <v>0</v>
      </c>
      <c r="X1145" s="59"/>
      <c r="Y1145" s="56" t="s">
        <v>108</v>
      </c>
      <c r="Z1145" s="56" t="s">
        <v>121</v>
      </c>
      <c r="AA1145" s="57">
        <v>43656</v>
      </c>
      <c r="AB1145" s="63" t="s">
        <v>484</v>
      </c>
      <c r="AC1145" s="64" t="s">
        <v>6573</v>
      </c>
      <c r="AD1145" s="65" t="s">
        <v>97</v>
      </c>
      <c r="AE1145" s="56" t="s">
        <v>131</v>
      </c>
      <c r="AF1145" s="61"/>
      <c r="AG1145" s="61"/>
      <c r="AH1145" s="67"/>
      <c r="AI1145" s="68"/>
      <c r="AJ1145" s="69">
        <f t="shared" si="1"/>
        <v>21</v>
      </c>
      <c r="AK1145" s="70" t="str">
        <f t="shared" si="277"/>
        <v/>
      </c>
      <c r="AL1145" s="71" t="s">
        <v>17409</v>
      </c>
      <c r="AM1145" s="71"/>
      <c r="AN1145" s="70">
        <f t="shared" si="278"/>
        <v>43645</v>
      </c>
      <c r="AO1145" s="70"/>
      <c r="AP1145" s="74">
        <f ca="1"/>
        <v>324</v>
      </c>
    </row>
    <row r="1146" spans="1:42" ht="26.5">
      <c r="A1146" s="55" t="s">
        <v>6574</v>
      </c>
      <c r="B1146" s="56" t="s">
        <v>89</v>
      </c>
      <c r="C1146" s="57">
        <v>43647</v>
      </c>
      <c r="D1146" s="56" t="s">
        <v>131</v>
      </c>
      <c r="E1146" s="56" t="s">
        <v>105</v>
      </c>
      <c r="F1146" s="58" t="s">
        <v>106</v>
      </c>
      <c r="G1146" s="58" t="s">
        <v>107</v>
      </c>
      <c r="H1146" s="56" t="s">
        <v>105</v>
      </c>
      <c r="I1146" s="57"/>
      <c r="J1146" s="57">
        <f t="shared" si="267"/>
        <v>43677</v>
      </c>
      <c r="K1146" s="56" t="s">
        <v>18</v>
      </c>
      <c r="L1146" s="56" t="s">
        <v>18</v>
      </c>
      <c r="M1146" s="60" t="s">
        <v>6564</v>
      </c>
      <c r="N1146" s="56" t="s">
        <v>6567</v>
      </c>
      <c r="O1146" s="56" t="s">
        <v>20</v>
      </c>
      <c r="P1146" s="56" t="s">
        <v>6568</v>
      </c>
      <c r="Q1146" s="56" t="s">
        <v>133</v>
      </c>
      <c r="R1146" s="57"/>
      <c r="S1146" s="56" t="s">
        <v>18</v>
      </c>
      <c r="T1146" s="56" t="s">
        <v>108</v>
      </c>
      <c r="U1146" s="57"/>
      <c r="V1146" s="62"/>
      <c r="W1146" s="62" t="s">
        <v>122</v>
      </c>
      <c r="X1146" s="57"/>
      <c r="Y1146" s="56" t="s">
        <v>108</v>
      </c>
      <c r="Z1146" s="56" t="s">
        <v>121</v>
      </c>
      <c r="AA1146" s="57">
        <v>43656</v>
      </c>
      <c r="AB1146" s="63" t="s">
        <v>163</v>
      </c>
      <c r="AC1146" s="60" t="s">
        <v>6575</v>
      </c>
      <c r="AD1146" s="65" t="s">
        <v>97</v>
      </c>
      <c r="AE1146" s="56" t="s">
        <v>131</v>
      </c>
      <c r="AF1146" s="61"/>
      <c r="AG1146" s="61"/>
      <c r="AH1146" s="67"/>
      <c r="AI1146" s="68"/>
      <c r="AJ1146" s="69">
        <f t="shared" si="1"/>
        <v>9</v>
      </c>
      <c r="AK1146" s="70" t="str">
        <f t="shared" si="277"/>
        <v/>
      </c>
      <c r="AL1146" s="71" t="s">
        <v>17409</v>
      </c>
      <c r="AM1146" s="71"/>
      <c r="AN1146" s="70">
        <f t="shared" si="278"/>
        <v>43657</v>
      </c>
      <c r="AO1146" s="70"/>
      <c r="AP1146" s="74">
        <f ca="1"/>
        <v>312</v>
      </c>
    </row>
    <row r="1147" spans="1:42" ht="14.4">
      <c r="A1147" s="55" t="s">
        <v>6576</v>
      </c>
      <c r="B1147" s="56" t="s">
        <v>89</v>
      </c>
      <c r="C1147" s="57">
        <v>43809</v>
      </c>
      <c r="D1147" s="56" t="s">
        <v>131</v>
      </c>
      <c r="E1147" s="56" t="s">
        <v>297</v>
      </c>
      <c r="F1147" s="58" t="s">
        <v>106</v>
      </c>
      <c r="G1147" s="58" t="s">
        <v>107</v>
      </c>
      <c r="H1147" s="56" t="s">
        <v>140</v>
      </c>
      <c r="I1147" s="59"/>
      <c r="J1147" s="59">
        <f t="shared" si="267"/>
        <v>43839</v>
      </c>
      <c r="K1147" s="56" t="s">
        <v>18</v>
      </c>
      <c r="L1147" s="56" t="s">
        <v>18</v>
      </c>
      <c r="M1147" s="60" t="s">
        <v>6564</v>
      </c>
      <c r="N1147" s="56" t="s">
        <v>6577</v>
      </c>
      <c r="O1147" s="56" t="s">
        <v>33</v>
      </c>
      <c r="P1147" s="56" t="s">
        <v>6578</v>
      </c>
      <c r="Q1147" s="56" t="s">
        <v>28</v>
      </c>
      <c r="R1147" s="59"/>
      <c r="S1147" s="56" t="s">
        <v>108</v>
      </c>
      <c r="T1147" s="56" t="s">
        <v>108</v>
      </c>
      <c r="U1147" s="57"/>
      <c r="V1147" s="77"/>
      <c r="W1147" s="62" t="s">
        <v>146</v>
      </c>
      <c r="X1147" s="59"/>
      <c r="Y1147" s="56" t="s">
        <v>108</v>
      </c>
      <c r="Z1147" s="56" t="s">
        <v>121</v>
      </c>
      <c r="AA1147" s="57">
        <v>43811</v>
      </c>
      <c r="AB1147" s="63" t="s">
        <v>238</v>
      </c>
      <c r="AC1147" s="64" t="s">
        <v>6579</v>
      </c>
      <c r="AD1147" s="56" t="s">
        <v>97</v>
      </c>
      <c r="AE1147" s="56" t="s">
        <v>90</v>
      </c>
      <c r="AF1147" s="61"/>
      <c r="AG1147" s="61"/>
      <c r="AH1147" s="67"/>
      <c r="AI1147" s="68"/>
      <c r="AJ1147" s="69">
        <f t="shared" si="1"/>
        <v>2</v>
      </c>
      <c r="AK1147" s="70"/>
      <c r="AL1147" s="71"/>
      <c r="AM1147" s="71"/>
      <c r="AN1147" s="70"/>
      <c r="AO1147" s="70"/>
      <c r="AP1147" s="74">
        <f ca="1"/>
        <v>150</v>
      </c>
    </row>
    <row r="1148" spans="1:42" ht="14.4">
      <c r="A1148" s="55" t="s">
        <v>6580</v>
      </c>
      <c r="B1148" s="56" t="s">
        <v>89</v>
      </c>
      <c r="C1148" s="57">
        <v>43501</v>
      </c>
      <c r="D1148" s="56" t="s">
        <v>131</v>
      </c>
      <c r="E1148" s="56" t="s">
        <v>140</v>
      </c>
      <c r="F1148" s="58" t="s">
        <v>106</v>
      </c>
      <c r="G1148" s="58" t="s">
        <v>107</v>
      </c>
      <c r="H1148" s="56" t="s">
        <v>140</v>
      </c>
      <c r="I1148" s="57"/>
      <c r="J1148" s="57">
        <f t="shared" si="267"/>
        <v>43531</v>
      </c>
      <c r="K1148" s="56" t="s">
        <v>18</v>
      </c>
      <c r="L1148" s="56" t="s">
        <v>18</v>
      </c>
      <c r="M1148" s="60" t="s">
        <v>6581</v>
      </c>
      <c r="N1148" s="56" t="s">
        <v>6553</v>
      </c>
      <c r="O1148" s="56" t="s">
        <v>249</v>
      </c>
      <c r="P1148" s="56" t="s">
        <v>6554</v>
      </c>
      <c r="Q1148" s="56" t="s">
        <v>17</v>
      </c>
      <c r="R1148" s="57"/>
      <c r="S1148" s="56" t="s">
        <v>108</v>
      </c>
      <c r="T1148" s="56" t="s">
        <v>108</v>
      </c>
      <c r="U1148" s="57"/>
      <c r="V1148" s="62"/>
      <c r="W1148" s="62">
        <v>0</v>
      </c>
      <c r="X1148" s="57"/>
      <c r="Y1148" s="56" t="s">
        <v>108</v>
      </c>
      <c r="Z1148" s="56" t="s">
        <v>121</v>
      </c>
      <c r="AA1148" s="57">
        <v>43504</v>
      </c>
      <c r="AB1148" s="63" t="s">
        <v>147</v>
      </c>
      <c r="AC1148" s="64" t="s">
        <v>6582</v>
      </c>
      <c r="AD1148" s="56" t="s">
        <v>360</v>
      </c>
      <c r="AE1148" s="65" t="s">
        <v>90</v>
      </c>
      <c r="AF1148" s="66"/>
      <c r="AG1148" s="66"/>
      <c r="AH1148" s="67"/>
      <c r="AI1148" s="68"/>
      <c r="AJ1148" s="69">
        <f t="shared" si="1"/>
        <v>3</v>
      </c>
      <c r="AK1148" s="70" t="str">
        <f t="shared" ref="AK1148:AK1152" si="279">IF(R1148="","",SUM(R1148+30))</f>
        <v/>
      </c>
      <c r="AL1148" s="71" t="s">
        <v>17409</v>
      </c>
      <c r="AM1148" s="71"/>
      <c r="AN1148" s="70">
        <f t="shared" ref="AN1148:AN1152" si="280">IF(C1148="","",SUM(C1148+10))</f>
        <v>43511</v>
      </c>
      <c r="AO1148" s="70"/>
      <c r="AP1148" s="74">
        <f ca="1"/>
        <v>458</v>
      </c>
    </row>
    <row r="1149" spans="1:42" ht="14.4">
      <c r="A1149" s="55" t="s">
        <v>6648</v>
      </c>
      <c r="B1149" s="56" t="s">
        <v>89</v>
      </c>
      <c r="C1149" s="57">
        <v>43584</v>
      </c>
      <c r="D1149" s="56" t="s">
        <v>131</v>
      </c>
      <c r="E1149" s="56" t="s">
        <v>140</v>
      </c>
      <c r="F1149" s="58" t="s">
        <v>106</v>
      </c>
      <c r="G1149" s="58" t="s">
        <v>107</v>
      </c>
      <c r="H1149" s="56" t="s">
        <v>140</v>
      </c>
      <c r="I1149" s="57"/>
      <c r="J1149" s="57">
        <f t="shared" si="267"/>
        <v>43614</v>
      </c>
      <c r="K1149" s="56" t="s">
        <v>18</v>
      </c>
      <c r="L1149" s="56" t="s">
        <v>14</v>
      </c>
      <c r="M1149" s="60" t="s">
        <v>6581</v>
      </c>
      <c r="N1149" s="56" t="s">
        <v>6649</v>
      </c>
      <c r="O1149" s="56"/>
      <c r="P1149" s="56" t="s">
        <v>108</v>
      </c>
      <c r="Q1149" s="56" t="s">
        <v>96</v>
      </c>
      <c r="R1149" s="57"/>
      <c r="S1149" s="56" t="s">
        <v>108</v>
      </c>
      <c r="T1149" s="56" t="s">
        <v>108</v>
      </c>
      <c r="U1149" s="57"/>
      <c r="V1149" s="62"/>
      <c r="W1149" s="62" t="s">
        <v>108</v>
      </c>
      <c r="X1149" s="57"/>
      <c r="Y1149" s="56" t="s">
        <v>108</v>
      </c>
      <c r="Z1149" s="56" t="s">
        <v>108</v>
      </c>
      <c r="AA1149" s="57">
        <v>43584</v>
      </c>
      <c r="AB1149" s="63" t="s">
        <v>244</v>
      </c>
      <c r="AC1149" s="64" t="s">
        <v>6650</v>
      </c>
      <c r="AD1149" s="56" t="s">
        <v>224</v>
      </c>
      <c r="AE1149" s="56"/>
      <c r="AF1149" s="61"/>
      <c r="AG1149" s="61"/>
      <c r="AH1149" s="67"/>
      <c r="AI1149" s="68"/>
      <c r="AJ1149" s="69">
        <f t="shared" si="1"/>
        <v>0</v>
      </c>
      <c r="AK1149" s="70" t="str">
        <f t="shared" si="279"/>
        <v/>
      </c>
      <c r="AL1149" s="71" t="s">
        <v>17409</v>
      </c>
      <c r="AM1149" s="71"/>
      <c r="AN1149" s="70">
        <f t="shared" si="280"/>
        <v>43594</v>
      </c>
      <c r="AO1149" s="70"/>
      <c r="AP1149" s="74">
        <f ca="1"/>
        <v>375</v>
      </c>
    </row>
    <row r="1150" spans="1:42" ht="14.4">
      <c r="A1150" s="55" t="s">
        <v>6651</v>
      </c>
      <c r="B1150" s="56" t="s">
        <v>89</v>
      </c>
      <c r="C1150" s="57">
        <v>43591</v>
      </c>
      <c r="D1150" s="56" t="s">
        <v>131</v>
      </c>
      <c r="E1150" s="56" t="s">
        <v>140</v>
      </c>
      <c r="F1150" s="58" t="s">
        <v>106</v>
      </c>
      <c r="G1150" s="58" t="s">
        <v>107</v>
      </c>
      <c r="H1150" s="56" t="s">
        <v>140</v>
      </c>
      <c r="I1150" s="57"/>
      <c r="J1150" s="57">
        <f t="shared" si="267"/>
        <v>43621</v>
      </c>
      <c r="K1150" s="56" t="s">
        <v>18</v>
      </c>
      <c r="L1150" s="56" t="s">
        <v>18</v>
      </c>
      <c r="M1150" s="60" t="s">
        <v>6581</v>
      </c>
      <c r="N1150" s="56" t="s">
        <v>6652</v>
      </c>
      <c r="O1150" s="56" t="s">
        <v>436</v>
      </c>
      <c r="P1150" s="56" t="s">
        <v>6653</v>
      </c>
      <c r="Q1150" s="56" t="s">
        <v>17</v>
      </c>
      <c r="R1150" s="57"/>
      <c r="S1150" s="56" t="s">
        <v>108</v>
      </c>
      <c r="T1150" s="56" t="s">
        <v>108</v>
      </c>
      <c r="U1150" s="57"/>
      <c r="V1150" s="62"/>
      <c r="W1150" s="62">
        <v>0</v>
      </c>
      <c r="X1150" s="57"/>
      <c r="Y1150" s="56" t="s">
        <v>108</v>
      </c>
      <c r="Z1150" s="56" t="s">
        <v>121</v>
      </c>
      <c r="AA1150" s="57">
        <v>43591</v>
      </c>
      <c r="AB1150" s="63" t="s">
        <v>155</v>
      </c>
      <c r="AC1150" s="64" t="s">
        <v>6654</v>
      </c>
      <c r="AD1150" s="65" t="s">
        <v>97</v>
      </c>
      <c r="AE1150" s="56" t="s">
        <v>131</v>
      </c>
      <c r="AF1150" s="61"/>
      <c r="AG1150" s="61"/>
      <c r="AH1150" s="67"/>
      <c r="AI1150" s="68"/>
      <c r="AJ1150" s="69">
        <f t="shared" si="1"/>
        <v>0</v>
      </c>
      <c r="AK1150" s="70" t="str">
        <f t="shared" si="279"/>
        <v/>
      </c>
      <c r="AL1150" s="71" t="s">
        <v>17409</v>
      </c>
      <c r="AM1150" s="71"/>
      <c r="AN1150" s="70">
        <f t="shared" si="280"/>
        <v>43601</v>
      </c>
      <c r="AO1150" s="70"/>
      <c r="AP1150" s="74">
        <f ca="1"/>
        <v>368</v>
      </c>
    </row>
    <row r="1151" spans="1:42" ht="14.4">
      <c r="A1151" s="55" t="s">
        <v>6655</v>
      </c>
      <c r="B1151" s="56" t="s">
        <v>89</v>
      </c>
      <c r="C1151" s="57">
        <v>43665</v>
      </c>
      <c r="D1151" s="56" t="s">
        <v>131</v>
      </c>
      <c r="E1151" s="56" t="s">
        <v>105</v>
      </c>
      <c r="F1151" s="58" t="s">
        <v>106</v>
      </c>
      <c r="G1151" s="58" t="s">
        <v>107</v>
      </c>
      <c r="H1151" s="56" t="s">
        <v>105</v>
      </c>
      <c r="I1151" s="57"/>
      <c r="J1151" s="57">
        <f t="shared" si="267"/>
        <v>43695</v>
      </c>
      <c r="K1151" s="56" t="s">
        <v>18</v>
      </c>
      <c r="L1151" s="56" t="s">
        <v>18</v>
      </c>
      <c r="M1151" s="60" t="s">
        <v>6581</v>
      </c>
      <c r="N1151" s="56" t="s">
        <v>6656</v>
      </c>
      <c r="O1151" s="56" t="s">
        <v>27</v>
      </c>
      <c r="P1151" s="56" t="s">
        <v>6657</v>
      </c>
      <c r="Q1151" s="56" t="s">
        <v>133</v>
      </c>
      <c r="R1151" s="57"/>
      <c r="S1151" s="56" t="s">
        <v>18</v>
      </c>
      <c r="T1151" s="56" t="s">
        <v>108</v>
      </c>
      <c r="U1151" s="57"/>
      <c r="V1151" s="62"/>
      <c r="W1151" s="62" t="s">
        <v>122</v>
      </c>
      <c r="X1151" s="57"/>
      <c r="Y1151" s="56" t="s">
        <v>108</v>
      </c>
      <c r="Z1151" s="56" t="s">
        <v>121</v>
      </c>
      <c r="AA1151" s="57">
        <v>43665</v>
      </c>
      <c r="AB1151" s="63" t="s">
        <v>163</v>
      </c>
      <c r="AC1151" s="64" t="s">
        <v>6658</v>
      </c>
      <c r="AD1151" s="65" t="s">
        <v>97</v>
      </c>
      <c r="AE1151" s="56" t="s">
        <v>131</v>
      </c>
      <c r="AF1151" s="61"/>
      <c r="AG1151" s="61"/>
      <c r="AH1151" s="67"/>
      <c r="AI1151" s="68"/>
      <c r="AJ1151" s="69">
        <f t="shared" si="1"/>
        <v>0</v>
      </c>
      <c r="AK1151" s="70" t="str">
        <f t="shared" si="279"/>
        <v/>
      </c>
      <c r="AL1151" s="71" t="s">
        <v>17409</v>
      </c>
      <c r="AM1151" s="71"/>
      <c r="AN1151" s="70">
        <f t="shared" si="280"/>
        <v>43675</v>
      </c>
      <c r="AO1151" s="70"/>
      <c r="AP1151" s="74">
        <f ca="1"/>
        <v>294</v>
      </c>
    </row>
    <row r="1152" spans="1:42" ht="14.4">
      <c r="A1152" s="55" t="s">
        <v>6659</v>
      </c>
      <c r="B1152" s="56" t="s">
        <v>89</v>
      </c>
      <c r="C1152" s="57">
        <v>43474</v>
      </c>
      <c r="D1152" s="56" t="s">
        <v>131</v>
      </c>
      <c r="E1152" s="56" t="s">
        <v>140</v>
      </c>
      <c r="F1152" s="58" t="s">
        <v>106</v>
      </c>
      <c r="G1152" s="58" t="s">
        <v>107</v>
      </c>
      <c r="H1152" s="56" t="s">
        <v>140</v>
      </c>
      <c r="I1152" s="57"/>
      <c r="J1152" s="57">
        <f t="shared" si="267"/>
        <v>43504</v>
      </c>
      <c r="K1152" s="56" t="s">
        <v>18</v>
      </c>
      <c r="L1152" s="56" t="s">
        <v>18</v>
      </c>
      <c r="M1152" s="60" t="s">
        <v>6660</v>
      </c>
      <c r="N1152" s="56" t="s">
        <v>6661</v>
      </c>
      <c r="O1152" s="56" t="s">
        <v>266</v>
      </c>
      <c r="P1152" s="56" t="s">
        <v>6662</v>
      </c>
      <c r="Q1152" s="56" t="s">
        <v>28</v>
      </c>
      <c r="R1152" s="57"/>
      <c r="S1152" s="56" t="s">
        <v>108</v>
      </c>
      <c r="T1152" s="56" t="s">
        <v>108</v>
      </c>
      <c r="U1152" s="57"/>
      <c r="V1152" s="62"/>
      <c r="W1152" s="62">
        <v>0</v>
      </c>
      <c r="X1152" s="57"/>
      <c r="Y1152" s="56" t="s">
        <v>108</v>
      </c>
      <c r="Z1152" s="56" t="s">
        <v>121</v>
      </c>
      <c r="AA1152" s="57">
        <v>43489</v>
      </c>
      <c r="AB1152" s="63" t="s">
        <v>127</v>
      </c>
      <c r="AC1152" s="64" t="s">
        <v>6663</v>
      </c>
      <c r="AD1152" s="65" t="s">
        <v>97</v>
      </c>
      <c r="AE1152" s="65" t="s">
        <v>90</v>
      </c>
      <c r="AF1152" s="66"/>
      <c r="AG1152" s="66"/>
      <c r="AH1152" s="67"/>
      <c r="AI1152" s="68"/>
      <c r="AJ1152" s="69">
        <f t="shared" si="1"/>
        <v>15</v>
      </c>
      <c r="AK1152" s="70" t="str">
        <f t="shared" si="279"/>
        <v/>
      </c>
      <c r="AL1152" s="71" t="s">
        <v>17409</v>
      </c>
      <c r="AM1152" s="71"/>
      <c r="AN1152" s="70">
        <f t="shared" si="280"/>
        <v>43484</v>
      </c>
      <c r="AO1152" s="70"/>
      <c r="AP1152" s="74">
        <f ca="1"/>
        <v>485</v>
      </c>
    </row>
    <row r="1153" spans="1:42" ht="14.4">
      <c r="A1153" s="55" t="s">
        <v>6664</v>
      </c>
      <c r="B1153" s="56" t="s">
        <v>89</v>
      </c>
      <c r="C1153" s="57">
        <v>43734</v>
      </c>
      <c r="D1153" s="56" t="s">
        <v>131</v>
      </c>
      <c r="E1153" s="56" t="s">
        <v>297</v>
      </c>
      <c r="F1153" s="58" t="s">
        <v>106</v>
      </c>
      <c r="G1153" s="58" t="s">
        <v>107</v>
      </c>
      <c r="H1153" s="56" t="s">
        <v>140</v>
      </c>
      <c r="I1153" s="59"/>
      <c r="J1153" s="59">
        <f t="shared" si="267"/>
        <v>43764</v>
      </c>
      <c r="K1153" s="56" t="s">
        <v>18</v>
      </c>
      <c r="L1153" s="56" t="s">
        <v>18</v>
      </c>
      <c r="M1153" s="60" t="s">
        <v>6660</v>
      </c>
      <c r="N1153" s="56" t="s">
        <v>6665</v>
      </c>
      <c r="O1153" s="56" t="s">
        <v>114</v>
      </c>
      <c r="P1153" s="56" t="s">
        <v>6666</v>
      </c>
      <c r="Q1153" s="56" t="s">
        <v>28</v>
      </c>
      <c r="R1153" s="59"/>
      <c r="S1153" s="56" t="s">
        <v>108</v>
      </c>
      <c r="T1153" s="56" t="s">
        <v>108</v>
      </c>
      <c r="U1153" s="57"/>
      <c r="V1153" s="77"/>
      <c r="W1153" s="62">
        <v>0</v>
      </c>
      <c r="X1153" s="59"/>
      <c r="Y1153" s="56" t="s">
        <v>108</v>
      </c>
      <c r="Z1153" s="56" t="s">
        <v>121</v>
      </c>
      <c r="AA1153" s="57">
        <v>43741</v>
      </c>
      <c r="AB1153" s="63" t="s">
        <v>389</v>
      </c>
      <c r="AC1153" s="64" t="s">
        <v>6667</v>
      </c>
      <c r="AD1153" s="56" t="s">
        <v>360</v>
      </c>
      <c r="AE1153" s="56" t="s">
        <v>90</v>
      </c>
      <c r="AF1153" s="61"/>
      <c r="AG1153" s="61"/>
      <c r="AH1153" s="67"/>
      <c r="AI1153" s="68"/>
      <c r="AJ1153" s="69">
        <f t="shared" si="1"/>
        <v>7</v>
      </c>
      <c r="AK1153" s="70"/>
      <c r="AL1153" s="71"/>
      <c r="AM1153" s="71"/>
      <c r="AN1153" s="70"/>
      <c r="AO1153" s="70"/>
      <c r="AP1153" s="74">
        <f ca="1"/>
        <v>225</v>
      </c>
    </row>
    <row r="1154" spans="1:42" ht="14.4">
      <c r="A1154" s="55" t="s">
        <v>6668</v>
      </c>
      <c r="B1154" s="56" t="s">
        <v>89</v>
      </c>
      <c r="C1154" s="57">
        <v>43509</v>
      </c>
      <c r="D1154" s="56" t="s">
        <v>131</v>
      </c>
      <c r="E1154" s="56" t="s">
        <v>140</v>
      </c>
      <c r="F1154" s="58" t="s">
        <v>106</v>
      </c>
      <c r="G1154" s="58" t="s">
        <v>107</v>
      </c>
      <c r="H1154" s="56" t="s">
        <v>140</v>
      </c>
      <c r="I1154" s="57"/>
      <c r="J1154" s="57">
        <f t="shared" si="267"/>
        <v>43539</v>
      </c>
      <c r="K1154" s="56" t="s">
        <v>18</v>
      </c>
      <c r="L1154" s="56" t="s">
        <v>18</v>
      </c>
      <c r="M1154" s="107" t="s">
        <v>6669</v>
      </c>
      <c r="N1154" s="56" t="s">
        <v>6670</v>
      </c>
      <c r="O1154" s="56" t="s">
        <v>27</v>
      </c>
      <c r="P1154" s="56" t="s">
        <v>6671</v>
      </c>
      <c r="Q1154" s="56" t="s">
        <v>28</v>
      </c>
      <c r="R1154" s="57"/>
      <c r="S1154" s="56" t="s">
        <v>108</v>
      </c>
      <c r="T1154" s="56" t="s">
        <v>108</v>
      </c>
      <c r="U1154" s="57"/>
      <c r="V1154" s="62"/>
      <c r="W1154" s="62">
        <v>0</v>
      </c>
      <c r="X1154" s="57"/>
      <c r="Y1154" s="56" t="s">
        <v>108</v>
      </c>
      <c r="Z1154" s="56" t="s">
        <v>121</v>
      </c>
      <c r="AA1154" s="57">
        <v>43509</v>
      </c>
      <c r="AB1154" s="56" t="s">
        <v>147</v>
      </c>
      <c r="AC1154" s="64" t="s">
        <v>6672</v>
      </c>
      <c r="AD1154" s="65" t="s">
        <v>97</v>
      </c>
      <c r="AE1154" s="65" t="s">
        <v>131</v>
      </c>
      <c r="AF1154" s="66"/>
      <c r="AG1154" s="66"/>
      <c r="AH1154" s="67"/>
      <c r="AI1154" s="68"/>
      <c r="AJ1154" s="69">
        <f t="shared" si="1"/>
        <v>0</v>
      </c>
      <c r="AK1154" s="70" t="str">
        <f t="shared" ref="AK1154:AK1156" si="281">IF(R1154="","",SUM(R1154+30))</f>
        <v/>
      </c>
      <c r="AL1154" s="71" t="s">
        <v>17409</v>
      </c>
      <c r="AM1154" s="71"/>
      <c r="AN1154" s="70">
        <f t="shared" ref="AN1154:AN1156" si="282">IF(C1154="","",SUM(C1154+10))</f>
        <v>43519</v>
      </c>
      <c r="AO1154" s="70"/>
      <c r="AP1154" s="74">
        <f ca="1"/>
        <v>450</v>
      </c>
    </row>
    <row r="1155" spans="1:42" ht="14.4">
      <c r="A1155" s="55" t="s">
        <v>6673</v>
      </c>
      <c r="B1155" s="56" t="s">
        <v>89</v>
      </c>
      <c r="C1155" s="57">
        <v>43580</v>
      </c>
      <c r="D1155" s="56" t="s">
        <v>90</v>
      </c>
      <c r="E1155" s="56" t="s">
        <v>276</v>
      </c>
      <c r="F1155" s="58" t="s">
        <v>214</v>
      </c>
      <c r="G1155" s="58" t="s">
        <v>214</v>
      </c>
      <c r="H1155" s="56" t="s">
        <v>276</v>
      </c>
      <c r="I1155" s="57"/>
      <c r="J1155" s="57">
        <v>43610</v>
      </c>
      <c r="K1155" s="56" t="s">
        <v>18</v>
      </c>
      <c r="L1155" s="56" t="s">
        <v>18</v>
      </c>
      <c r="M1155" s="60" t="s">
        <v>6674</v>
      </c>
      <c r="N1155" s="56"/>
      <c r="O1155" s="61"/>
      <c r="P1155" s="61"/>
      <c r="Q1155" s="56" t="s">
        <v>1179</v>
      </c>
      <c r="R1155" s="57">
        <v>43591</v>
      </c>
      <c r="S1155" s="56" t="s">
        <v>18</v>
      </c>
      <c r="T1155" s="56" t="s">
        <v>18</v>
      </c>
      <c r="U1155" s="59"/>
      <c r="V1155" s="77"/>
      <c r="W1155" s="77"/>
      <c r="X1155" s="59"/>
      <c r="Y1155" s="61"/>
      <c r="Z1155" s="56" t="s">
        <v>121</v>
      </c>
      <c r="AA1155" s="57">
        <v>43682</v>
      </c>
      <c r="AB1155" s="75"/>
      <c r="AC1155" s="64" t="s">
        <v>6675</v>
      </c>
      <c r="AD1155" s="65" t="s">
        <v>97</v>
      </c>
      <c r="AE1155" s="56" t="s">
        <v>111</v>
      </c>
      <c r="AF1155" s="61"/>
      <c r="AG1155" s="61"/>
      <c r="AH1155" s="67"/>
      <c r="AI1155" s="68"/>
      <c r="AJ1155" s="69">
        <f t="shared" si="1"/>
        <v>102</v>
      </c>
      <c r="AK1155" s="70">
        <f t="shared" si="281"/>
        <v>43621</v>
      </c>
      <c r="AL1155" s="71">
        <v>-61</v>
      </c>
      <c r="AM1155" s="71"/>
      <c r="AN1155" s="70">
        <f t="shared" si="282"/>
        <v>43590</v>
      </c>
      <c r="AO1155" s="70"/>
      <c r="AP1155" s="74">
        <f ca="1"/>
        <v>379</v>
      </c>
    </row>
    <row r="1156" spans="1:42" ht="14.4">
      <c r="A1156" s="55" t="s">
        <v>6676</v>
      </c>
      <c r="B1156" s="56" t="s">
        <v>89</v>
      </c>
      <c r="C1156" s="57">
        <v>43715</v>
      </c>
      <c r="D1156" s="56" t="s">
        <v>90</v>
      </c>
      <c r="E1156" s="56" t="s">
        <v>12</v>
      </c>
      <c r="F1156" s="58" t="s">
        <v>106</v>
      </c>
      <c r="G1156" s="58" t="s">
        <v>107</v>
      </c>
      <c r="H1156" s="56" t="s">
        <v>12</v>
      </c>
      <c r="I1156" s="59"/>
      <c r="J1156" s="59">
        <f t="shared" ref="J1156:J1163" si="283">IF(C1156="","",SUM(C1156+30))</f>
        <v>43745</v>
      </c>
      <c r="K1156" s="56" t="s">
        <v>18</v>
      </c>
      <c r="L1156" s="56" t="s">
        <v>18</v>
      </c>
      <c r="M1156" s="60" t="s">
        <v>6677</v>
      </c>
      <c r="N1156" s="56" t="s">
        <v>6678</v>
      </c>
      <c r="O1156" s="56" t="s">
        <v>33</v>
      </c>
      <c r="P1156" s="56" t="s">
        <v>6679</v>
      </c>
      <c r="Q1156" s="56" t="s">
        <v>17</v>
      </c>
      <c r="R1156" s="59"/>
      <c r="S1156" s="56"/>
      <c r="T1156" s="56"/>
      <c r="U1156" s="59"/>
      <c r="V1156" s="77"/>
      <c r="W1156" s="77"/>
      <c r="X1156" s="59"/>
      <c r="Y1156" s="61"/>
      <c r="Z1156" s="56" t="s">
        <v>121</v>
      </c>
      <c r="AA1156" s="57">
        <v>43721</v>
      </c>
      <c r="AB1156" s="75"/>
      <c r="AC1156" s="95"/>
      <c r="AD1156" s="65" t="s">
        <v>97</v>
      </c>
      <c r="AE1156" s="56" t="s">
        <v>90</v>
      </c>
      <c r="AF1156" s="61"/>
      <c r="AG1156" s="61"/>
      <c r="AH1156" s="67"/>
      <c r="AI1156" s="68"/>
      <c r="AJ1156" s="69">
        <f t="shared" si="1"/>
        <v>6</v>
      </c>
      <c r="AK1156" s="70" t="str">
        <f t="shared" si="281"/>
        <v/>
      </c>
      <c r="AL1156" s="71" t="s">
        <v>17409</v>
      </c>
      <c r="AM1156" s="71"/>
      <c r="AN1156" s="70">
        <f t="shared" si="282"/>
        <v>43725</v>
      </c>
      <c r="AO1156" s="70"/>
      <c r="AP1156" s="74">
        <f ca="1"/>
        <v>244</v>
      </c>
    </row>
    <row r="1157" spans="1:42" ht="14.4">
      <c r="A1157" s="55" t="s">
        <v>6680</v>
      </c>
      <c r="B1157" s="56" t="s">
        <v>89</v>
      </c>
      <c r="C1157" s="104">
        <v>43790</v>
      </c>
      <c r="D1157" s="56" t="s">
        <v>131</v>
      </c>
      <c r="E1157" s="56" t="s">
        <v>129</v>
      </c>
      <c r="F1157" s="58" t="s">
        <v>106</v>
      </c>
      <c r="G1157" s="58" t="s">
        <v>107</v>
      </c>
      <c r="H1157" s="56" t="s">
        <v>129</v>
      </c>
      <c r="I1157" s="59"/>
      <c r="J1157" s="59">
        <f t="shared" si="283"/>
        <v>43820</v>
      </c>
      <c r="K1157" s="56" t="s">
        <v>18</v>
      </c>
      <c r="L1157" s="56" t="s">
        <v>14</v>
      </c>
      <c r="M1157" s="60" t="s">
        <v>6681</v>
      </c>
      <c r="N1157" s="56" t="s">
        <v>6682</v>
      </c>
      <c r="O1157" s="56"/>
      <c r="P1157" s="56" t="s">
        <v>108</v>
      </c>
      <c r="Q1157" s="56" t="s">
        <v>130</v>
      </c>
      <c r="R1157" s="59"/>
      <c r="S1157" s="56" t="s">
        <v>108</v>
      </c>
      <c r="T1157" s="56" t="s">
        <v>108</v>
      </c>
      <c r="U1157" s="57"/>
      <c r="V1157" s="77"/>
      <c r="W1157" s="77"/>
      <c r="X1157" s="59"/>
      <c r="Y1157" s="56" t="s">
        <v>108</v>
      </c>
      <c r="Z1157" s="56" t="s">
        <v>123</v>
      </c>
      <c r="AA1157" s="57">
        <v>43790</v>
      </c>
      <c r="AB1157" s="63" t="s">
        <v>318</v>
      </c>
      <c r="AC1157" s="64" t="s">
        <v>6683</v>
      </c>
      <c r="AD1157" s="56" t="s">
        <v>118</v>
      </c>
      <c r="AE1157" s="56" t="s">
        <v>131</v>
      </c>
      <c r="AF1157" s="61"/>
      <c r="AG1157" s="61"/>
      <c r="AH1157" s="67"/>
      <c r="AI1157" s="68"/>
      <c r="AJ1157" s="69">
        <f t="shared" si="1"/>
        <v>0</v>
      </c>
      <c r="AK1157" s="70"/>
      <c r="AL1157" s="71"/>
      <c r="AM1157" s="71"/>
      <c r="AN1157" s="70"/>
      <c r="AO1157" s="70"/>
      <c r="AP1157" s="74">
        <f ca="1"/>
        <v>169</v>
      </c>
    </row>
    <row r="1158" spans="1:42" ht="14.4">
      <c r="A1158" s="55" t="s">
        <v>6684</v>
      </c>
      <c r="B1158" s="56" t="s">
        <v>89</v>
      </c>
      <c r="C1158" s="57">
        <v>43808</v>
      </c>
      <c r="D1158" s="56" t="s">
        <v>90</v>
      </c>
      <c r="E1158" s="56" t="s">
        <v>129</v>
      </c>
      <c r="F1158" s="58" t="s">
        <v>106</v>
      </c>
      <c r="G1158" s="58" t="s">
        <v>107</v>
      </c>
      <c r="H1158" s="56" t="s">
        <v>129</v>
      </c>
      <c r="I1158" s="59"/>
      <c r="J1158" s="59">
        <f t="shared" si="283"/>
        <v>43838</v>
      </c>
      <c r="K1158" s="56" t="s">
        <v>18</v>
      </c>
      <c r="L1158" s="56" t="s">
        <v>14</v>
      </c>
      <c r="M1158" s="60" t="s">
        <v>6685</v>
      </c>
      <c r="N1158" s="56" t="s">
        <v>6686</v>
      </c>
      <c r="O1158" s="56"/>
      <c r="P1158" s="56" t="s">
        <v>6687</v>
      </c>
      <c r="Q1158" s="56" t="s">
        <v>541</v>
      </c>
      <c r="R1158" s="59"/>
      <c r="S1158" s="56" t="s">
        <v>108</v>
      </c>
      <c r="T1158" s="56" t="s">
        <v>108</v>
      </c>
      <c r="U1158" s="57"/>
      <c r="V1158" s="77"/>
      <c r="W1158" s="62" t="s">
        <v>146</v>
      </c>
      <c r="X1158" s="59"/>
      <c r="Y1158" s="56" t="s">
        <v>108</v>
      </c>
      <c r="Z1158" s="56" t="s">
        <v>123</v>
      </c>
      <c r="AA1158" s="57">
        <v>43808</v>
      </c>
      <c r="AB1158" s="63" t="s">
        <v>238</v>
      </c>
      <c r="AC1158" s="64" t="s">
        <v>6688</v>
      </c>
      <c r="AD1158" s="56" t="s">
        <v>97</v>
      </c>
      <c r="AE1158" s="56" t="s">
        <v>131</v>
      </c>
      <c r="AF1158" s="61"/>
      <c r="AG1158" s="61"/>
      <c r="AH1158" s="67"/>
      <c r="AI1158" s="68"/>
      <c r="AJ1158" s="69">
        <f t="shared" si="1"/>
        <v>0</v>
      </c>
      <c r="AK1158" s="70"/>
      <c r="AL1158" s="71"/>
      <c r="AM1158" s="71"/>
      <c r="AN1158" s="70"/>
      <c r="AO1158" s="70"/>
      <c r="AP1158" s="74">
        <f ca="1"/>
        <v>151</v>
      </c>
    </row>
    <row r="1159" spans="1:42" ht="14.4">
      <c r="A1159" s="55" t="s">
        <v>6689</v>
      </c>
      <c r="B1159" s="56" t="s">
        <v>89</v>
      </c>
      <c r="C1159" s="57">
        <v>43511</v>
      </c>
      <c r="D1159" s="56" t="s">
        <v>2397</v>
      </c>
      <c r="E1159" s="56" t="s">
        <v>112</v>
      </c>
      <c r="F1159" s="58" t="s">
        <v>106</v>
      </c>
      <c r="G1159" s="58" t="s">
        <v>113</v>
      </c>
      <c r="H1159" s="56" t="s">
        <v>112</v>
      </c>
      <c r="I1159" s="59"/>
      <c r="J1159" s="59">
        <f t="shared" si="283"/>
        <v>43541</v>
      </c>
      <c r="K1159" s="56" t="s">
        <v>18</v>
      </c>
      <c r="L1159" s="56" t="s">
        <v>18</v>
      </c>
      <c r="M1159" s="60" t="s">
        <v>6690</v>
      </c>
      <c r="N1159" s="56" t="s">
        <v>6691</v>
      </c>
      <c r="O1159" s="56" t="s">
        <v>143</v>
      </c>
      <c r="P1159" s="56" t="s">
        <v>6692</v>
      </c>
      <c r="Q1159" s="56" t="s">
        <v>116</v>
      </c>
      <c r="R1159" s="59"/>
      <c r="S1159" s="56" t="s">
        <v>18</v>
      </c>
      <c r="T1159" s="56" t="s">
        <v>14</v>
      </c>
      <c r="U1159" s="57">
        <v>43522</v>
      </c>
      <c r="V1159" s="77"/>
      <c r="W1159" s="62">
        <v>8.75</v>
      </c>
      <c r="X1159" s="57">
        <v>43532</v>
      </c>
      <c r="Y1159" s="56" t="s">
        <v>108</v>
      </c>
      <c r="Z1159" s="56" t="s">
        <v>121</v>
      </c>
      <c r="AA1159" s="57">
        <v>43532</v>
      </c>
      <c r="AB1159" s="63" t="s">
        <v>147</v>
      </c>
      <c r="AC1159" s="60" t="s">
        <v>6693</v>
      </c>
      <c r="AD1159" s="65" t="s">
        <v>97</v>
      </c>
      <c r="AE1159" s="65" t="s">
        <v>119</v>
      </c>
      <c r="AF1159" s="66"/>
      <c r="AG1159" s="66"/>
      <c r="AH1159" s="67"/>
      <c r="AI1159" s="68"/>
      <c r="AJ1159" s="69">
        <f t="shared" si="1"/>
        <v>21</v>
      </c>
      <c r="AK1159" s="70" t="str">
        <f t="shared" ref="AK1159:AK1164" si="284">IF(R1159="","",SUM(R1159+30))</f>
        <v/>
      </c>
      <c r="AL1159" s="71" t="s">
        <v>17409</v>
      </c>
      <c r="AM1159" s="71"/>
      <c r="AN1159" s="70">
        <f t="shared" ref="AN1159:AN1163" si="285">IF(C1159="","",SUM(C1159+10))</f>
        <v>43521</v>
      </c>
      <c r="AO1159" s="70"/>
      <c r="AP1159" s="74">
        <f ca="1"/>
        <v>448</v>
      </c>
    </row>
    <row r="1160" spans="1:42" ht="14.4">
      <c r="A1160" s="55" t="s">
        <v>6694</v>
      </c>
      <c r="B1160" s="56" t="s">
        <v>89</v>
      </c>
      <c r="C1160" s="57">
        <v>43657</v>
      </c>
      <c r="D1160" s="56" t="s">
        <v>90</v>
      </c>
      <c r="E1160" s="56" t="s">
        <v>12</v>
      </c>
      <c r="F1160" s="58" t="s">
        <v>106</v>
      </c>
      <c r="G1160" s="58" t="s">
        <v>107</v>
      </c>
      <c r="H1160" s="56" t="s">
        <v>12</v>
      </c>
      <c r="I1160" s="57"/>
      <c r="J1160" s="57">
        <f t="shared" si="283"/>
        <v>43687</v>
      </c>
      <c r="K1160" s="56" t="s">
        <v>18</v>
      </c>
      <c r="L1160" s="56" t="s">
        <v>18</v>
      </c>
      <c r="M1160" s="60" t="s">
        <v>6695</v>
      </c>
      <c r="N1160" s="56" t="s">
        <v>6696</v>
      </c>
      <c r="O1160" s="56" t="s">
        <v>29</v>
      </c>
      <c r="P1160" s="56" t="s">
        <v>1724</v>
      </c>
      <c r="Q1160" s="56" t="s">
        <v>17</v>
      </c>
      <c r="R1160" s="57"/>
      <c r="S1160" s="56"/>
      <c r="T1160" s="56"/>
      <c r="U1160" s="57"/>
      <c r="V1160" s="62"/>
      <c r="W1160" s="62"/>
      <c r="X1160" s="57"/>
      <c r="Y1160" s="56" t="s">
        <v>793</v>
      </c>
      <c r="Z1160" s="56" t="s">
        <v>123</v>
      </c>
      <c r="AA1160" s="57">
        <v>43658</v>
      </c>
      <c r="AB1160" s="63"/>
      <c r="AC1160" s="64" t="s">
        <v>6697</v>
      </c>
      <c r="AD1160" s="56" t="s">
        <v>294</v>
      </c>
      <c r="AE1160" s="56" t="s">
        <v>90</v>
      </c>
      <c r="AF1160" s="61"/>
      <c r="AG1160" s="61"/>
      <c r="AH1160" s="67"/>
      <c r="AI1160" s="68"/>
      <c r="AJ1160" s="69">
        <f t="shared" si="1"/>
        <v>1</v>
      </c>
      <c r="AK1160" s="70" t="str">
        <f t="shared" si="284"/>
        <v/>
      </c>
      <c r="AL1160" s="71" t="s">
        <v>17409</v>
      </c>
      <c r="AM1160" s="71"/>
      <c r="AN1160" s="70">
        <f t="shared" si="285"/>
        <v>43667</v>
      </c>
      <c r="AO1160" s="70"/>
      <c r="AP1160" s="74">
        <f ca="1"/>
        <v>302</v>
      </c>
    </row>
    <row r="1161" spans="1:42" ht="14.4">
      <c r="A1161" s="55" t="s">
        <v>6698</v>
      </c>
      <c r="B1161" s="56" t="s">
        <v>89</v>
      </c>
      <c r="C1161" s="57">
        <v>43700</v>
      </c>
      <c r="D1161" s="56" t="s">
        <v>90</v>
      </c>
      <c r="E1161" s="56" t="s">
        <v>276</v>
      </c>
      <c r="F1161" s="58" t="s">
        <v>214</v>
      </c>
      <c r="G1161" s="58" t="s">
        <v>214</v>
      </c>
      <c r="H1161" s="56" t="s">
        <v>276</v>
      </c>
      <c r="I1161" s="57"/>
      <c r="J1161" s="57">
        <f t="shared" si="283"/>
        <v>43730</v>
      </c>
      <c r="K1161" s="56" t="s">
        <v>18</v>
      </c>
      <c r="L1161" s="56" t="s">
        <v>18</v>
      </c>
      <c r="M1161" s="60" t="s">
        <v>6699</v>
      </c>
      <c r="N1161" s="56" t="s">
        <v>6700</v>
      </c>
      <c r="O1161" s="56"/>
      <c r="P1161" s="56" t="s">
        <v>6701</v>
      </c>
      <c r="Q1161" s="56" t="s">
        <v>150</v>
      </c>
      <c r="R1161" s="57">
        <v>43704</v>
      </c>
      <c r="S1161" s="56" t="s">
        <v>18</v>
      </c>
      <c r="T1161" s="56" t="s">
        <v>108</v>
      </c>
      <c r="U1161" s="57"/>
      <c r="V1161" s="62"/>
      <c r="W1161" s="62" t="s">
        <v>108</v>
      </c>
      <c r="X1161" s="57"/>
      <c r="Y1161" s="56" t="s">
        <v>108</v>
      </c>
      <c r="Z1161" s="56" t="s">
        <v>123</v>
      </c>
      <c r="AA1161" s="57">
        <v>43802</v>
      </c>
      <c r="AB1161" s="63"/>
      <c r="AC1161" s="64" t="s">
        <v>6702</v>
      </c>
      <c r="AD1161" s="56" t="s">
        <v>179</v>
      </c>
      <c r="AE1161" s="56"/>
      <c r="AF1161" s="61"/>
      <c r="AG1161" s="61"/>
      <c r="AH1161" s="67"/>
      <c r="AI1161" s="68"/>
      <c r="AJ1161" s="69">
        <f t="shared" si="1"/>
        <v>102</v>
      </c>
      <c r="AK1161" s="70">
        <f t="shared" si="284"/>
        <v>43734</v>
      </c>
      <c r="AL1161" s="71">
        <v>-68</v>
      </c>
      <c r="AM1161" s="71"/>
      <c r="AN1161" s="70">
        <f t="shared" si="285"/>
        <v>43710</v>
      </c>
      <c r="AO1161" s="70"/>
      <c r="AP1161" s="74">
        <f ca="1"/>
        <v>259</v>
      </c>
    </row>
    <row r="1162" spans="1:42" ht="14.4">
      <c r="A1162" s="55" t="s">
        <v>6703</v>
      </c>
      <c r="B1162" s="56" t="s">
        <v>89</v>
      </c>
      <c r="C1162" s="57">
        <v>43518</v>
      </c>
      <c r="D1162" s="56" t="s">
        <v>90</v>
      </c>
      <c r="E1162" s="56" t="s">
        <v>140</v>
      </c>
      <c r="F1162" s="58" t="s">
        <v>106</v>
      </c>
      <c r="G1162" s="58" t="s">
        <v>107</v>
      </c>
      <c r="H1162" s="56" t="s">
        <v>140</v>
      </c>
      <c r="I1162" s="57"/>
      <c r="J1162" s="57">
        <f t="shared" si="283"/>
        <v>43548</v>
      </c>
      <c r="K1162" s="56" t="s">
        <v>18</v>
      </c>
      <c r="L1162" s="56" t="s">
        <v>14</v>
      </c>
      <c r="M1162" s="60" t="s">
        <v>6704</v>
      </c>
      <c r="N1162" s="56" t="s">
        <v>6705</v>
      </c>
      <c r="O1162" s="56"/>
      <c r="P1162" s="56" t="s">
        <v>108</v>
      </c>
      <c r="Q1162" s="56" t="s">
        <v>96</v>
      </c>
      <c r="R1162" s="57"/>
      <c r="S1162" s="56" t="s">
        <v>108</v>
      </c>
      <c r="T1162" s="56" t="s">
        <v>108</v>
      </c>
      <c r="U1162" s="57"/>
      <c r="V1162" s="62"/>
      <c r="W1162" s="62" t="s">
        <v>108</v>
      </c>
      <c r="X1162" s="57"/>
      <c r="Y1162" s="56" t="s">
        <v>108</v>
      </c>
      <c r="Z1162" s="56" t="s">
        <v>123</v>
      </c>
      <c r="AA1162" s="57">
        <v>43522</v>
      </c>
      <c r="AB1162" s="63" t="s">
        <v>147</v>
      </c>
      <c r="AC1162" s="64" t="s">
        <v>6706</v>
      </c>
      <c r="AD1162" s="65" t="s">
        <v>118</v>
      </c>
      <c r="AE1162" s="65"/>
      <c r="AF1162" s="66"/>
      <c r="AG1162" s="66"/>
      <c r="AH1162" s="67"/>
      <c r="AI1162" s="68"/>
      <c r="AJ1162" s="69">
        <f t="shared" si="1"/>
        <v>4</v>
      </c>
      <c r="AK1162" s="70" t="str">
        <f t="shared" si="284"/>
        <v/>
      </c>
      <c r="AL1162" s="71" t="s">
        <v>17409</v>
      </c>
      <c r="AM1162" s="71"/>
      <c r="AN1162" s="70">
        <f t="shared" si="285"/>
        <v>43528</v>
      </c>
      <c r="AO1162" s="70"/>
      <c r="AP1162" s="74">
        <f ca="1"/>
        <v>441</v>
      </c>
    </row>
    <row r="1163" spans="1:42" ht="26.5">
      <c r="A1163" s="55" t="s">
        <v>6707</v>
      </c>
      <c r="B1163" s="56" t="s">
        <v>89</v>
      </c>
      <c r="C1163" s="57">
        <v>43496</v>
      </c>
      <c r="D1163" s="56" t="s">
        <v>90</v>
      </c>
      <c r="E1163" s="56" t="s">
        <v>135</v>
      </c>
      <c r="F1163" s="58" t="s">
        <v>214</v>
      </c>
      <c r="G1163" s="58" t="s">
        <v>136</v>
      </c>
      <c r="H1163" s="56" t="s">
        <v>135</v>
      </c>
      <c r="I1163" s="59"/>
      <c r="J1163" s="59">
        <f t="shared" si="283"/>
        <v>43526</v>
      </c>
      <c r="K1163" s="56" t="s">
        <v>18</v>
      </c>
      <c r="L1163" s="56" t="s">
        <v>18</v>
      </c>
      <c r="M1163" s="60" t="s">
        <v>6708</v>
      </c>
      <c r="N1163" s="56" t="s">
        <v>6709</v>
      </c>
      <c r="O1163" s="56" t="s">
        <v>16</v>
      </c>
      <c r="P1163" s="56" t="s">
        <v>6710</v>
      </c>
      <c r="Q1163" s="56" t="s">
        <v>96</v>
      </c>
      <c r="R1163" s="59"/>
      <c r="S1163" s="56" t="s">
        <v>18</v>
      </c>
      <c r="T1163" s="56" t="s">
        <v>108</v>
      </c>
      <c r="U1163" s="59"/>
      <c r="V1163" s="77"/>
      <c r="W1163" s="77"/>
      <c r="X1163" s="57"/>
      <c r="Y1163" s="61"/>
      <c r="Z1163" s="56" t="s">
        <v>121</v>
      </c>
      <c r="AA1163" s="57">
        <v>43642</v>
      </c>
      <c r="AB1163" s="75"/>
      <c r="AC1163" s="60" t="s">
        <v>6711</v>
      </c>
      <c r="AD1163" s="65" t="s">
        <v>97</v>
      </c>
      <c r="AE1163" s="65"/>
      <c r="AF1163" s="66"/>
      <c r="AG1163" s="66"/>
      <c r="AH1163" s="67"/>
      <c r="AI1163" s="68"/>
      <c r="AJ1163" s="69">
        <f t="shared" si="1"/>
        <v>146</v>
      </c>
      <c r="AK1163" s="70" t="str">
        <f t="shared" si="284"/>
        <v/>
      </c>
      <c r="AL1163" s="71" t="s">
        <v>17409</v>
      </c>
      <c r="AM1163" s="71"/>
      <c r="AN1163" s="70">
        <f t="shared" si="285"/>
        <v>43506</v>
      </c>
      <c r="AO1163" s="70"/>
      <c r="AP1163" s="74">
        <f ca="1"/>
        <v>463</v>
      </c>
    </row>
    <row r="1164" spans="1:42" ht="26.5">
      <c r="A1164" s="55" t="s">
        <v>6712</v>
      </c>
      <c r="B1164" s="56" t="s">
        <v>89</v>
      </c>
      <c r="C1164" s="57">
        <v>43759</v>
      </c>
      <c r="D1164" s="56" t="s">
        <v>111</v>
      </c>
      <c r="E1164" s="56" t="s">
        <v>129</v>
      </c>
      <c r="F1164" s="58" t="s">
        <v>106</v>
      </c>
      <c r="G1164" s="58" t="s">
        <v>107</v>
      </c>
      <c r="H1164" s="56" t="s">
        <v>129</v>
      </c>
      <c r="I1164" s="59"/>
      <c r="J1164" s="57">
        <v>43789</v>
      </c>
      <c r="K1164" s="56" t="s">
        <v>18</v>
      </c>
      <c r="L1164" s="56" t="s">
        <v>18</v>
      </c>
      <c r="M1164" s="60" t="s">
        <v>6713</v>
      </c>
      <c r="N1164" s="56" t="s">
        <v>6714</v>
      </c>
      <c r="O1164" s="56" t="s">
        <v>249</v>
      </c>
      <c r="P1164" s="56" t="s">
        <v>6715</v>
      </c>
      <c r="Q1164" s="56" t="s">
        <v>133</v>
      </c>
      <c r="R1164" s="59"/>
      <c r="S1164" s="56" t="s">
        <v>108</v>
      </c>
      <c r="T1164" s="56" t="s">
        <v>108</v>
      </c>
      <c r="U1164" s="57"/>
      <c r="V1164" s="77"/>
      <c r="W1164" s="62" t="s">
        <v>108</v>
      </c>
      <c r="X1164" s="59"/>
      <c r="Y1164" s="56" t="s">
        <v>108</v>
      </c>
      <c r="Z1164" s="56" t="s">
        <v>121</v>
      </c>
      <c r="AA1164" s="57">
        <v>43760</v>
      </c>
      <c r="AB1164" s="63" t="s">
        <v>389</v>
      </c>
      <c r="AC1164" s="60" t="s">
        <v>6716</v>
      </c>
      <c r="AD1164" s="65" t="s">
        <v>97</v>
      </c>
      <c r="AE1164" s="56" t="s">
        <v>90</v>
      </c>
      <c r="AF1164" s="61"/>
      <c r="AG1164" s="61"/>
      <c r="AH1164" s="67"/>
      <c r="AI1164" s="68"/>
      <c r="AJ1164" s="69">
        <f t="shared" si="1"/>
        <v>1</v>
      </c>
      <c r="AK1164" s="70" t="str">
        <f t="shared" si="284"/>
        <v/>
      </c>
      <c r="AL1164" s="71" t="s">
        <v>17409</v>
      </c>
      <c r="AM1164" s="71"/>
      <c r="AN1164" s="70"/>
      <c r="AO1164" s="70"/>
      <c r="AP1164" s="74">
        <f ca="1"/>
        <v>200</v>
      </c>
    </row>
    <row r="1165" spans="1:42" ht="14.4">
      <c r="A1165" s="55" t="s">
        <v>6717</v>
      </c>
      <c r="B1165" s="56" t="s">
        <v>89</v>
      </c>
      <c r="C1165" s="57">
        <v>43815</v>
      </c>
      <c r="D1165" s="56" t="s">
        <v>119</v>
      </c>
      <c r="E1165" s="56" t="s">
        <v>276</v>
      </c>
      <c r="F1165" s="58" t="s">
        <v>214</v>
      </c>
      <c r="G1165" s="58" t="s">
        <v>214</v>
      </c>
      <c r="H1165" s="56" t="s">
        <v>276</v>
      </c>
      <c r="I1165" s="59"/>
      <c r="J1165" s="59">
        <f t="shared" ref="J1165:J1197" si="286">IF(C1165="","",SUM(C1165+30))</f>
        <v>43845</v>
      </c>
      <c r="K1165" s="56" t="s">
        <v>18</v>
      </c>
      <c r="L1165" s="56" t="s">
        <v>14</v>
      </c>
      <c r="M1165" s="60" t="s">
        <v>6718</v>
      </c>
      <c r="N1165" s="56" t="s">
        <v>6719</v>
      </c>
      <c r="O1165" s="56"/>
      <c r="P1165" s="56"/>
      <c r="Q1165" s="56"/>
      <c r="R1165" s="59"/>
      <c r="S1165" s="56"/>
      <c r="T1165" s="56"/>
      <c r="U1165" s="57"/>
      <c r="V1165" s="77"/>
      <c r="W1165" s="77"/>
      <c r="X1165" s="59"/>
      <c r="Y1165" s="56" t="s">
        <v>108</v>
      </c>
      <c r="Z1165" s="56" t="s">
        <v>123</v>
      </c>
      <c r="AA1165" s="57">
        <v>43841</v>
      </c>
      <c r="AB1165" s="75"/>
      <c r="AC1165" s="64" t="s">
        <v>6720</v>
      </c>
      <c r="AD1165" s="56" t="s">
        <v>224</v>
      </c>
      <c r="AE1165" s="56"/>
      <c r="AF1165" s="61"/>
      <c r="AG1165" s="61"/>
      <c r="AH1165" s="67"/>
      <c r="AI1165" s="68"/>
      <c r="AJ1165" s="69">
        <f t="shared" si="1"/>
        <v>26</v>
      </c>
      <c r="AK1165" s="70"/>
      <c r="AL1165" s="71"/>
      <c r="AM1165" s="71"/>
      <c r="AN1165" s="70"/>
      <c r="AO1165" s="70"/>
      <c r="AP1165" s="74">
        <f ca="1"/>
        <v>144</v>
      </c>
    </row>
    <row r="1166" spans="1:42" ht="14.4">
      <c r="A1166" s="55" t="s">
        <v>6721</v>
      </c>
      <c r="B1166" s="56" t="s">
        <v>89</v>
      </c>
      <c r="C1166" s="57">
        <v>43607</v>
      </c>
      <c r="D1166" s="56" t="s">
        <v>90</v>
      </c>
      <c r="E1166" s="56" t="s">
        <v>276</v>
      </c>
      <c r="F1166" s="58" t="s">
        <v>214</v>
      </c>
      <c r="G1166" s="58" t="s">
        <v>214</v>
      </c>
      <c r="H1166" s="56" t="s">
        <v>276</v>
      </c>
      <c r="I1166" s="57"/>
      <c r="J1166" s="57">
        <f t="shared" si="286"/>
        <v>43637</v>
      </c>
      <c r="K1166" s="56" t="s">
        <v>18</v>
      </c>
      <c r="L1166" s="56" t="s">
        <v>14</v>
      </c>
      <c r="M1166" s="60" t="s">
        <v>4682</v>
      </c>
      <c r="N1166" s="56" t="s">
        <v>4682</v>
      </c>
      <c r="O1166" s="61"/>
      <c r="P1166" s="56"/>
      <c r="Q1166" s="56" t="s">
        <v>96</v>
      </c>
      <c r="R1166" s="57"/>
      <c r="S1166" s="56" t="s">
        <v>18</v>
      </c>
      <c r="T1166" s="56" t="s">
        <v>18</v>
      </c>
      <c r="U1166" s="57"/>
      <c r="V1166" s="62"/>
      <c r="W1166" s="62" t="s">
        <v>108</v>
      </c>
      <c r="X1166" s="57"/>
      <c r="Y1166" s="56"/>
      <c r="Z1166" s="56" t="s">
        <v>123</v>
      </c>
      <c r="AA1166" s="57">
        <v>43686</v>
      </c>
      <c r="AB1166" s="63"/>
      <c r="AC1166" s="64" t="s">
        <v>6722</v>
      </c>
      <c r="AD1166" s="56" t="s">
        <v>118</v>
      </c>
      <c r="AE1166" s="56" t="s">
        <v>119</v>
      </c>
      <c r="AF1166" s="61"/>
      <c r="AG1166" s="61"/>
      <c r="AH1166" s="67"/>
      <c r="AI1166" s="68"/>
      <c r="AJ1166" s="69">
        <f t="shared" si="1"/>
        <v>79</v>
      </c>
      <c r="AK1166" s="70" t="str">
        <f t="shared" ref="AK1166:AK1187" si="287">IF(R1166="","",SUM(R1166+30))</f>
        <v/>
      </c>
      <c r="AL1166" s="71" t="s">
        <v>17409</v>
      </c>
      <c r="AM1166" s="71"/>
      <c r="AN1166" s="70">
        <f t="shared" ref="AN1166:AN1177" si="288">IF(C1166="","",SUM(C1166+10))</f>
        <v>43617</v>
      </c>
      <c r="AO1166" s="70"/>
      <c r="AP1166" s="74">
        <f ca="1"/>
        <v>352</v>
      </c>
    </row>
    <row r="1167" spans="1:42" ht="14.4">
      <c r="A1167" s="55" t="s">
        <v>6758</v>
      </c>
      <c r="B1167" s="56" t="s">
        <v>89</v>
      </c>
      <c r="C1167" s="57">
        <v>43621</v>
      </c>
      <c r="D1167" s="56" t="s">
        <v>90</v>
      </c>
      <c r="E1167" s="56" t="s">
        <v>276</v>
      </c>
      <c r="F1167" s="58" t="s">
        <v>214</v>
      </c>
      <c r="G1167" s="58" t="s">
        <v>214</v>
      </c>
      <c r="H1167" s="56" t="s">
        <v>276</v>
      </c>
      <c r="I1167" s="57"/>
      <c r="J1167" s="57">
        <f t="shared" si="286"/>
        <v>43651</v>
      </c>
      <c r="K1167" s="56" t="s">
        <v>18</v>
      </c>
      <c r="L1167" s="56" t="s">
        <v>14</v>
      </c>
      <c r="M1167" s="60" t="s">
        <v>4682</v>
      </c>
      <c r="N1167" s="56"/>
      <c r="O1167" s="56"/>
      <c r="P1167" s="56"/>
      <c r="Q1167" s="56" t="s">
        <v>96</v>
      </c>
      <c r="R1167" s="57"/>
      <c r="S1167" s="56" t="s">
        <v>18</v>
      </c>
      <c r="T1167" s="56" t="s">
        <v>18</v>
      </c>
      <c r="U1167" s="57"/>
      <c r="V1167" s="62"/>
      <c r="W1167" s="62" t="s">
        <v>108</v>
      </c>
      <c r="X1167" s="57"/>
      <c r="Y1167" s="56"/>
      <c r="Z1167" s="56" t="s">
        <v>123</v>
      </c>
      <c r="AA1167" s="57">
        <v>43686</v>
      </c>
      <c r="AB1167" s="63"/>
      <c r="AC1167" s="64" t="s">
        <v>6759</v>
      </c>
      <c r="AD1167" s="56" t="s">
        <v>118</v>
      </c>
      <c r="AE1167" s="56" t="s">
        <v>119</v>
      </c>
      <c r="AF1167" s="61"/>
      <c r="AG1167" s="61"/>
      <c r="AH1167" s="67"/>
      <c r="AI1167" s="68"/>
      <c r="AJ1167" s="69">
        <f t="shared" si="1"/>
        <v>65</v>
      </c>
      <c r="AK1167" s="70" t="str">
        <f t="shared" si="287"/>
        <v/>
      </c>
      <c r="AL1167" s="71" t="s">
        <v>17409</v>
      </c>
      <c r="AM1167" s="71"/>
      <c r="AN1167" s="70">
        <f t="shared" si="288"/>
        <v>43631</v>
      </c>
      <c r="AO1167" s="70"/>
      <c r="AP1167" s="74">
        <f ca="1"/>
        <v>338</v>
      </c>
    </row>
    <row r="1168" spans="1:42" ht="14.4">
      <c r="A1168" s="55" t="s">
        <v>6760</v>
      </c>
      <c r="B1168" s="56" t="s">
        <v>89</v>
      </c>
      <c r="C1168" s="57">
        <v>43634</v>
      </c>
      <c r="D1168" s="56" t="s">
        <v>90</v>
      </c>
      <c r="E1168" s="56" t="s">
        <v>276</v>
      </c>
      <c r="F1168" s="58" t="s">
        <v>214</v>
      </c>
      <c r="G1168" s="58" t="s">
        <v>214</v>
      </c>
      <c r="H1168" s="56" t="s">
        <v>276</v>
      </c>
      <c r="I1168" s="57"/>
      <c r="J1168" s="57">
        <f t="shared" si="286"/>
        <v>43664</v>
      </c>
      <c r="K1168" s="56" t="s">
        <v>14</v>
      </c>
      <c r="L1168" s="56" t="s">
        <v>108</v>
      </c>
      <c r="M1168" s="60" t="s">
        <v>4682</v>
      </c>
      <c r="N1168" s="56"/>
      <c r="O1168" s="56"/>
      <c r="P1168" s="56"/>
      <c r="Q1168" s="56"/>
      <c r="R1168" s="57"/>
      <c r="S1168" s="56"/>
      <c r="T1168" s="56"/>
      <c r="U1168" s="57"/>
      <c r="V1168" s="62"/>
      <c r="W1168" s="62"/>
      <c r="X1168" s="57"/>
      <c r="Y1168" s="56"/>
      <c r="Z1168" s="56" t="s">
        <v>108</v>
      </c>
      <c r="AA1168" s="57">
        <v>43677</v>
      </c>
      <c r="AB1168" s="63"/>
      <c r="AC1168" s="64" t="s">
        <v>6761</v>
      </c>
      <c r="AD1168" s="56" t="s">
        <v>179</v>
      </c>
      <c r="AE1168" s="56"/>
      <c r="AF1168" s="61"/>
      <c r="AG1168" s="61"/>
      <c r="AH1168" s="67"/>
      <c r="AI1168" s="68"/>
      <c r="AJ1168" s="69">
        <f t="shared" si="1"/>
        <v>43</v>
      </c>
      <c r="AK1168" s="70" t="str">
        <f t="shared" si="287"/>
        <v/>
      </c>
      <c r="AL1168" s="71" t="s">
        <v>17409</v>
      </c>
      <c r="AM1168" s="71"/>
      <c r="AN1168" s="70">
        <f t="shared" si="288"/>
        <v>43644</v>
      </c>
      <c r="AO1168" s="70"/>
      <c r="AP1168" s="74">
        <f ca="1"/>
        <v>325</v>
      </c>
    </row>
    <row r="1169" spans="1:42" ht="14.4">
      <c r="A1169" s="55" t="s">
        <v>6762</v>
      </c>
      <c r="B1169" s="56" t="s">
        <v>89</v>
      </c>
      <c r="C1169" s="57">
        <v>43577</v>
      </c>
      <c r="D1169" s="56" t="s">
        <v>131</v>
      </c>
      <c r="E1169" s="56" t="s">
        <v>129</v>
      </c>
      <c r="F1169" s="58" t="s">
        <v>106</v>
      </c>
      <c r="G1169" s="58" t="s">
        <v>107</v>
      </c>
      <c r="H1169" s="56" t="s">
        <v>129</v>
      </c>
      <c r="I1169" s="59"/>
      <c r="J1169" s="59">
        <f t="shared" si="286"/>
        <v>43607</v>
      </c>
      <c r="K1169" s="56" t="s">
        <v>18</v>
      </c>
      <c r="L1169" s="56" t="s">
        <v>14</v>
      </c>
      <c r="M1169" s="60" t="s">
        <v>6763</v>
      </c>
      <c r="N1169" s="56" t="s">
        <v>6764</v>
      </c>
      <c r="O1169" s="56"/>
      <c r="P1169" s="56" t="s">
        <v>108</v>
      </c>
      <c r="Q1169" s="56" t="s">
        <v>96</v>
      </c>
      <c r="R1169" s="59"/>
      <c r="S1169" s="56" t="s">
        <v>108</v>
      </c>
      <c r="T1169" s="56" t="s">
        <v>108</v>
      </c>
      <c r="U1169" s="59"/>
      <c r="V1169" s="77"/>
      <c r="W1169" s="62" t="s">
        <v>108</v>
      </c>
      <c r="X1169" s="59"/>
      <c r="Y1169" s="56" t="s">
        <v>108</v>
      </c>
      <c r="Z1169" s="56" t="s">
        <v>123</v>
      </c>
      <c r="AA1169" s="57">
        <v>43580</v>
      </c>
      <c r="AB1169" s="63" t="s">
        <v>244</v>
      </c>
      <c r="AC1169" s="64" t="s">
        <v>2574</v>
      </c>
      <c r="AD1169" s="56" t="s">
        <v>224</v>
      </c>
      <c r="AE1169" s="56" t="s">
        <v>131</v>
      </c>
      <c r="AF1169" s="61"/>
      <c r="AG1169" s="61"/>
      <c r="AH1169" s="67"/>
      <c r="AI1169" s="68"/>
      <c r="AJ1169" s="69">
        <f t="shared" si="1"/>
        <v>3</v>
      </c>
      <c r="AK1169" s="70" t="str">
        <f t="shared" si="287"/>
        <v/>
      </c>
      <c r="AL1169" s="71" t="s">
        <v>17409</v>
      </c>
      <c r="AM1169" s="71"/>
      <c r="AN1169" s="70">
        <f t="shared" si="288"/>
        <v>43587</v>
      </c>
      <c r="AO1169" s="70"/>
      <c r="AP1169" s="74">
        <f ca="1"/>
        <v>382</v>
      </c>
    </row>
    <row r="1170" spans="1:42" ht="14.4">
      <c r="A1170" s="55" t="s">
        <v>6765</v>
      </c>
      <c r="B1170" s="56" t="s">
        <v>89</v>
      </c>
      <c r="C1170" s="57">
        <v>43526</v>
      </c>
      <c r="D1170" s="56" t="s">
        <v>90</v>
      </c>
      <c r="E1170" s="56" t="s">
        <v>276</v>
      </c>
      <c r="F1170" s="58" t="s">
        <v>214</v>
      </c>
      <c r="G1170" s="58" t="s">
        <v>214</v>
      </c>
      <c r="H1170" s="56" t="s">
        <v>276</v>
      </c>
      <c r="I1170" s="57"/>
      <c r="J1170" s="57">
        <f t="shared" si="286"/>
        <v>43556</v>
      </c>
      <c r="K1170" s="56" t="s">
        <v>18</v>
      </c>
      <c r="L1170" s="56" t="s">
        <v>18</v>
      </c>
      <c r="M1170" s="60" t="s">
        <v>6766</v>
      </c>
      <c r="N1170" s="56"/>
      <c r="O1170" s="56"/>
      <c r="P1170" s="56"/>
      <c r="Q1170" s="56" t="s">
        <v>478</v>
      </c>
      <c r="R1170" s="57"/>
      <c r="S1170" s="56" t="s">
        <v>108</v>
      </c>
      <c r="T1170" s="56" t="s">
        <v>108</v>
      </c>
      <c r="U1170" s="57"/>
      <c r="V1170" s="62"/>
      <c r="W1170" s="62">
        <v>0</v>
      </c>
      <c r="X1170" s="57"/>
      <c r="Y1170" s="56" t="s">
        <v>108</v>
      </c>
      <c r="Z1170" s="56" t="s">
        <v>121</v>
      </c>
      <c r="AA1170" s="57">
        <v>43539</v>
      </c>
      <c r="AB1170" s="63"/>
      <c r="AC1170" s="60" t="s">
        <v>6767</v>
      </c>
      <c r="AD1170" s="65" t="s">
        <v>97</v>
      </c>
      <c r="AE1170" s="65"/>
      <c r="AF1170" s="66"/>
      <c r="AG1170" s="66"/>
      <c r="AH1170" s="67"/>
      <c r="AI1170" s="68"/>
      <c r="AJ1170" s="69">
        <f t="shared" si="1"/>
        <v>13</v>
      </c>
      <c r="AK1170" s="70" t="str">
        <f t="shared" si="287"/>
        <v/>
      </c>
      <c r="AL1170" s="71" t="s">
        <v>17409</v>
      </c>
      <c r="AM1170" s="71"/>
      <c r="AN1170" s="70">
        <f t="shared" si="288"/>
        <v>43536</v>
      </c>
      <c r="AO1170" s="70"/>
      <c r="AP1170" s="74">
        <f ca="1"/>
        <v>433</v>
      </c>
    </row>
    <row r="1171" spans="1:42" ht="14.4">
      <c r="A1171" s="55" t="s">
        <v>6768</v>
      </c>
      <c r="B1171" s="56" t="s">
        <v>89</v>
      </c>
      <c r="C1171" s="57">
        <v>43598</v>
      </c>
      <c r="D1171" s="56" t="s">
        <v>90</v>
      </c>
      <c r="E1171" s="56" t="s">
        <v>2445</v>
      </c>
      <c r="F1171" s="58" t="s">
        <v>106</v>
      </c>
      <c r="G1171" s="58" t="s">
        <v>177</v>
      </c>
      <c r="H1171" s="56" t="s">
        <v>276</v>
      </c>
      <c r="I1171" s="57"/>
      <c r="J1171" s="57">
        <f t="shared" si="286"/>
        <v>43628</v>
      </c>
      <c r="K1171" s="56" t="s">
        <v>18</v>
      </c>
      <c r="L1171" s="56" t="s">
        <v>18</v>
      </c>
      <c r="M1171" s="60" t="s">
        <v>6769</v>
      </c>
      <c r="N1171" s="56" t="s">
        <v>6770</v>
      </c>
      <c r="O1171" s="56" t="s">
        <v>44</v>
      </c>
      <c r="P1171" s="56" t="s">
        <v>6771</v>
      </c>
      <c r="Q1171" s="56" t="s">
        <v>96</v>
      </c>
      <c r="R1171" s="57"/>
      <c r="S1171" s="56" t="s">
        <v>108</v>
      </c>
      <c r="T1171" s="56" t="s">
        <v>108</v>
      </c>
      <c r="U1171" s="57"/>
      <c r="V1171" s="62"/>
      <c r="W1171" s="62">
        <v>15</v>
      </c>
      <c r="X1171" s="57">
        <v>43586</v>
      </c>
      <c r="Y1171" s="56"/>
      <c r="Z1171" s="56" t="s">
        <v>121</v>
      </c>
      <c r="AA1171" s="57">
        <v>43598</v>
      </c>
      <c r="AB1171" s="75"/>
      <c r="AC1171" s="64" t="s">
        <v>6772</v>
      </c>
      <c r="AD1171" s="65" t="s">
        <v>97</v>
      </c>
      <c r="AE1171" s="56"/>
      <c r="AF1171" s="61"/>
      <c r="AG1171" s="61"/>
      <c r="AH1171" s="67"/>
      <c r="AI1171" s="68"/>
      <c r="AJ1171" s="69">
        <f t="shared" si="1"/>
        <v>0</v>
      </c>
      <c r="AK1171" s="70" t="str">
        <f t="shared" si="287"/>
        <v/>
      </c>
      <c r="AL1171" s="71" t="s">
        <v>17409</v>
      </c>
      <c r="AM1171" s="71"/>
      <c r="AN1171" s="70">
        <f t="shared" si="288"/>
        <v>43608</v>
      </c>
      <c r="AO1171" s="70"/>
      <c r="AP1171" s="74">
        <f ca="1"/>
        <v>361</v>
      </c>
    </row>
    <row r="1172" spans="1:42" ht="14.4">
      <c r="A1172" s="55" t="s">
        <v>6773</v>
      </c>
      <c r="B1172" s="56" t="s">
        <v>89</v>
      </c>
      <c r="C1172" s="57">
        <v>43734</v>
      </c>
      <c r="D1172" s="56" t="s">
        <v>90</v>
      </c>
      <c r="E1172" s="56" t="s">
        <v>129</v>
      </c>
      <c r="F1172" s="58" t="s">
        <v>106</v>
      </c>
      <c r="G1172" s="58" t="s">
        <v>107</v>
      </c>
      <c r="H1172" s="56" t="s">
        <v>129</v>
      </c>
      <c r="I1172" s="59"/>
      <c r="J1172" s="59">
        <f t="shared" si="286"/>
        <v>43764</v>
      </c>
      <c r="K1172" s="56" t="s">
        <v>18</v>
      </c>
      <c r="L1172" s="56" t="s">
        <v>14</v>
      </c>
      <c r="M1172" s="60" t="s">
        <v>6774</v>
      </c>
      <c r="N1172" s="61"/>
      <c r="O1172" s="61"/>
      <c r="P1172" s="56" t="s">
        <v>108</v>
      </c>
      <c r="Q1172" s="56" t="s">
        <v>288</v>
      </c>
      <c r="R1172" s="59"/>
      <c r="S1172" s="56" t="s">
        <v>108</v>
      </c>
      <c r="T1172" s="56" t="s">
        <v>108</v>
      </c>
      <c r="U1172" s="59"/>
      <c r="V1172" s="77"/>
      <c r="W1172" s="62" t="s">
        <v>108</v>
      </c>
      <c r="X1172" s="59"/>
      <c r="Y1172" s="56" t="s">
        <v>108</v>
      </c>
      <c r="Z1172" s="56" t="s">
        <v>123</v>
      </c>
      <c r="AA1172" s="57">
        <v>43738</v>
      </c>
      <c r="AB1172" s="63" t="s">
        <v>289</v>
      </c>
      <c r="AC1172" s="64" t="s">
        <v>6775</v>
      </c>
      <c r="AD1172" s="56" t="s">
        <v>224</v>
      </c>
      <c r="AE1172" s="56" t="s">
        <v>90</v>
      </c>
      <c r="AF1172" s="61"/>
      <c r="AG1172" s="61"/>
      <c r="AH1172" s="67"/>
      <c r="AI1172" s="68"/>
      <c r="AJ1172" s="69">
        <f t="shared" si="1"/>
        <v>4</v>
      </c>
      <c r="AK1172" s="70" t="str">
        <f t="shared" si="287"/>
        <v/>
      </c>
      <c r="AL1172" s="71" t="s">
        <v>17409</v>
      </c>
      <c r="AM1172" s="71"/>
      <c r="AN1172" s="70">
        <f t="shared" si="288"/>
        <v>43744</v>
      </c>
      <c r="AO1172" s="70"/>
      <c r="AP1172" s="74">
        <f ca="1"/>
        <v>225</v>
      </c>
    </row>
    <row r="1173" spans="1:42" ht="14.4">
      <c r="A1173" s="55" t="s">
        <v>6776</v>
      </c>
      <c r="B1173" s="56" t="s">
        <v>89</v>
      </c>
      <c r="C1173" s="57">
        <v>43490</v>
      </c>
      <c r="D1173" s="56" t="s">
        <v>90</v>
      </c>
      <c r="E1173" s="56" t="s">
        <v>112</v>
      </c>
      <c r="F1173" s="58" t="s">
        <v>106</v>
      </c>
      <c r="G1173" s="58" t="s">
        <v>113</v>
      </c>
      <c r="H1173" s="56" t="s">
        <v>112</v>
      </c>
      <c r="I1173" s="57"/>
      <c r="J1173" s="57">
        <f t="shared" si="286"/>
        <v>43520</v>
      </c>
      <c r="K1173" s="56" t="s">
        <v>18</v>
      </c>
      <c r="L1173" s="56" t="s">
        <v>14</v>
      </c>
      <c r="M1173" s="60" t="s">
        <v>6777</v>
      </c>
      <c r="N1173" s="56" t="s">
        <v>6778</v>
      </c>
      <c r="O1173" s="56" t="s">
        <v>27</v>
      </c>
      <c r="P1173" s="56" t="s">
        <v>6779</v>
      </c>
      <c r="Q1173" s="56" t="s">
        <v>116</v>
      </c>
      <c r="R1173" s="57">
        <v>43490</v>
      </c>
      <c r="S1173" s="56" t="s">
        <v>108</v>
      </c>
      <c r="T1173" s="56" t="s">
        <v>108</v>
      </c>
      <c r="U1173" s="57"/>
      <c r="V1173" s="62"/>
      <c r="W1173" s="62" t="s">
        <v>108</v>
      </c>
      <c r="X1173" s="57"/>
      <c r="Y1173" s="56" t="s">
        <v>108</v>
      </c>
      <c r="Z1173" s="56" t="s">
        <v>108</v>
      </c>
      <c r="AA1173" s="57">
        <v>43494</v>
      </c>
      <c r="AB1173" s="63" t="s">
        <v>127</v>
      </c>
      <c r="AC1173" s="64" t="s">
        <v>6780</v>
      </c>
      <c r="AD1173" s="65" t="s">
        <v>118</v>
      </c>
      <c r="AE1173" s="65" t="s">
        <v>119</v>
      </c>
      <c r="AF1173" s="66"/>
      <c r="AG1173" s="66"/>
      <c r="AH1173" s="67"/>
      <c r="AI1173" s="68"/>
      <c r="AJ1173" s="69">
        <f t="shared" si="1"/>
        <v>4</v>
      </c>
      <c r="AK1173" s="70">
        <f t="shared" si="287"/>
        <v>43520</v>
      </c>
      <c r="AL1173" s="71">
        <v>26</v>
      </c>
      <c r="AM1173" s="71"/>
      <c r="AN1173" s="70">
        <f t="shared" si="288"/>
        <v>43500</v>
      </c>
      <c r="AO1173" s="70"/>
      <c r="AP1173" s="74">
        <f ca="1"/>
        <v>469</v>
      </c>
    </row>
    <row r="1174" spans="1:42" ht="14.4">
      <c r="A1174" s="55" t="s">
        <v>6781</v>
      </c>
      <c r="B1174" s="56" t="s">
        <v>89</v>
      </c>
      <c r="C1174" s="57">
        <v>43525</v>
      </c>
      <c r="D1174" s="56" t="s">
        <v>90</v>
      </c>
      <c r="E1174" s="56" t="s">
        <v>140</v>
      </c>
      <c r="F1174" s="58" t="s">
        <v>106</v>
      </c>
      <c r="G1174" s="58" t="s">
        <v>107</v>
      </c>
      <c r="H1174" s="56" t="s">
        <v>140</v>
      </c>
      <c r="I1174" s="57"/>
      <c r="J1174" s="57">
        <f t="shared" si="286"/>
        <v>43555</v>
      </c>
      <c r="K1174" s="56" t="s">
        <v>18</v>
      </c>
      <c r="L1174" s="56" t="s">
        <v>18</v>
      </c>
      <c r="M1174" s="60" t="s">
        <v>6782</v>
      </c>
      <c r="N1174" s="56" t="s">
        <v>6783</v>
      </c>
      <c r="O1174" s="56" t="s">
        <v>37</v>
      </c>
      <c r="P1174" s="56" t="s">
        <v>1461</v>
      </c>
      <c r="Q1174" s="56" t="s">
        <v>17</v>
      </c>
      <c r="R1174" s="57"/>
      <c r="S1174" s="56" t="s">
        <v>108</v>
      </c>
      <c r="T1174" s="56" t="s">
        <v>108</v>
      </c>
      <c r="U1174" s="57"/>
      <c r="V1174" s="62"/>
      <c r="W1174" s="62">
        <v>0</v>
      </c>
      <c r="X1174" s="57"/>
      <c r="Y1174" s="56" t="s">
        <v>108</v>
      </c>
      <c r="Z1174" s="56" t="s">
        <v>121</v>
      </c>
      <c r="AA1174" s="57">
        <v>43525</v>
      </c>
      <c r="AB1174" s="63" t="s">
        <v>168</v>
      </c>
      <c r="AC1174" s="64" t="s">
        <v>6784</v>
      </c>
      <c r="AD1174" s="65" t="s">
        <v>97</v>
      </c>
      <c r="AE1174" s="65" t="s">
        <v>90</v>
      </c>
      <c r="AF1174" s="66"/>
      <c r="AG1174" s="66"/>
      <c r="AH1174" s="67"/>
      <c r="AI1174" s="68"/>
      <c r="AJ1174" s="69">
        <f t="shared" si="1"/>
        <v>0</v>
      </c>
      <c r="AK1174" s="70" t="str">
        <f t="shared" si="287"/>
        <v/>
      </c>
      <c r="AL1174" s="71" t="s">
        <v>17409</v>
      </c>
      <c r="AM1174" s="71"/>
      <c r="AN1174" s="70">
        <f t="shared" si="288"/>
        <v>43535</v>
      </c>
      <c r="AO1174" s="70"/>
      <c r="AP1174" s="74">
        <f ca="1"/>
        <v>434</v>
      </c>
    </row>
    <row r="1175" spans="1:42" ht="14.4">
      <c r="A1175" s="55" t="s">
        <v>6785</v>
      </c>
      <c r="B1175" s="56" t="s">
        <v>89</v>
      </c>
      <c r="C1175" s="57">
        <v>43665</v>
      </c>
      <c r="D1175" s="56" t="s">
        <v>119</v>
      </c>
      <c r="E1175" s="56" t="s">
        <v>32</v>
      </c>
      <c r="F1175" s="58" t="s">
        <v>106</v>
      </c>
      <c r="G1175" s="58" t="s">
        <v>177</v>
      </c>
      <c r="H1175" s="56" t="s">
        <v>276</v>
      </c>
      <c r="I1175" s="59"/>
      <c r="J1175" s="59">
        <f t="shared" si="286"/>
        <v>43695</v>
      </c>
      <c r="K1175" s="56" t="s">
        <v>18</v>
      </c>
      <c r="L1175" s="56" t="s">
        <v>18</v>
      </c>
      <c r="M1175" s="60" t="s">
        <v>6786</v>
      </c>
      <c r="N1175" s="56" t="s">
        <v>6786</v>
      </c>
      <c r="O1175" s="56"/>
      <c r="P1175" s="56"/>
      <c r="Q1175" s="56" t="s">
        <v>96</v>
      </c>
      <c r="R1175" s="57"/>
      <c r="S1175" s="56" t="s">
        <v>108</v>
      </c>
      <c r="T1175" s="56" t="s">
        <v>108</v>
      </c>
      <c r="U1175" s="59"/>
      <c r="V1175" s="77"/>
      <c r="W1175" s="62">
        <v>0</v>
      </c>
      <c r="X1175" s="59"/>
      <c r="Y1175" s="61"/>
      <c r="Z1175" s="56" t="s">
        <v>121</v>
      </c>
      <c r="AA1175" s="57">
        <v>43670</v>
      </c>
      <c r="AB1175" s="75"/>
      <c r="AC1175" s="64" t="s">
        <v>6787</v>
      </c>
      <c r="AD1175" s="65" t="s">
        <v>97</v>
      </c>
      <c r="AE1175" s="56" t="s">
        <v>119</v>
      </c>
      <c r="AF1175" s="61"/>
      <c r="AG1175" s="61"/>
      <c r="AH1175" s="67"/>
      <c r="AI1175" s="68"/>
      <c r="AJ1175" s="69">
        <f t="shared" si="1"/>
        <v>5</v>
      </c>
      <c r="AK1175" s="70" t="str">
        <f t="shared" si="287"/>
        <v/>
      </c>
      <c r="AL1175" s="71" t="s">
        <v>17409</v>
      </c>
      <c r="AM1175" s="71"/>
      <c r="AN1175" s="70">
        <f t="shared" si="288"/>
        <v>43675</v>
      </c>
      <c r="AO1175" s="70"/>
      <c r="AP1175" s="74">
        <f ca="1"/>
        <v>294</v>
      </c>
    </row>
    <row r="1176" spans="1:42" ht="14.4">
      <c r="A1176" s="55" t="s">
        <v>6788</v>
      </c>
      <c r="B1176" s="56" t="s">
        <v>89</v>
      </c>
      <c r="C1176" s="57">
        <v>43606</v>
      </c>
      <c r="D1176" s="56" t="s">
        <v>90</v>
      </c>
      <c r="E1176" s="56" t="s">
        <v>12</v>
      </c>
      <c r="F1176" s="58" t="s">
        <v>106</v>
      </c>
      <c r="G1176" s="58" t="s">
        <v>107</v>
      </c>
      <c r="H1176" s="56" t="s">
        <v>12</v>
      </c>
      <c r="I1176" s="57"/>
      <c r="J1176" s="57">
        <f t="shared" si="286"/>
        <v>43636</v>
      </c>
      <c r="K1176" s="56" t="s">
        <v>18</v>
      </c>
      <c r="L1176" s="56" t="s">
        <v>18</v>
      </c>
      <c r="M1176" s="60" t="s">
        <v>6789</v>
      </c>
      <c r="N1176" s="56" t="s">
        <v>6790</v>
      </c>
      <c r="O1176" s="56" t="s">
        <v>16</v>
      </c>
      <c r="P1176" s="56" t="s">
        <v>6791</v>
      </c>
      <c r="Q1176" s="56" t="s">
        <v>17</v>
      </c>
      <c r="R1176" s="57"/>
      <c r="S1176" s="56"/>
      <c r="T1176" s="56"/>
      <c r="U1176" s="57"/>
      <c r="V1176" s="62"/>
      <c r="W1176" s="62"/>
      <c r="X1176" s="57"/>
      <c r="Y1176" s="56"/>
      <c r="Z1176" s="56" t="s">
        <v>121</v>
      </c>
      <c r="AA1176" s="57">
        <v>43613</v>
      </c>
      <c r="AB1176" s="63"/>
      <c r="AC1176" s="64" t="s">
        <v>6792</v>
      </c>
      <c r="AD1176" s="65" t="s">
        <v>97</v>
      </c>
      <c r="AE1176" s="56" t="s">
        <v>90</v>
      </c>
      <c r="AF1176" s="61"/>
      <c r="AG1176" s="61"/>
      <c r="AH1176" s="67"/>
      <c r="AI1176" s="68"/>
      <c r="AJ1176" s="69">
        <f t="shared" si="1"/>
        <v>7</v>
      </c>
      <c r="AK1176" s="70" t="str">
        <f t="shared" si="287"/>
        <v/>
      </c>
      <c r="AL1176" s="71" t="s">
        <v>17409</v>
      </c>
      <c r="AM1176" s="71"/>
      <c r="AN1176" s="70">
        <f t="shared" si="288"/>
        <v>43616</v>
      </c>
      <c r="AO1176" s="70"/>
      <c r="AP1176" s="74">
        <f ca="1"/>
        <v>353</v>
      </c>
    </row>
    <row r="1177" spans="1:42" ht="14.4">
      <c r="A1177" s="55" t="s">
        <v>6793</v>
      </c>
      <c r="B1177" s="56" t="s">
        <v>89</v>
      </c>
      <c r="C1177" s="57">
        <v>43566</v>
      </c>
      <c r="D1177" s="56" t="s">
        <v>119</v>
      </c>
      <c r="E1177" s="56" t="s">
        <v>112</v>
      </c>
      <c r="F1177" s="58" t="s">
        <v>106</v>
      </c>
      <c r="G1177" s="58" t="s">
        <v>113</v>
      </c>
      <c r="H1177" s="56" t="s">
        <v>112</v>
      </c>
      <c r="I1177" s="57"/>
      <c r="J1177" s="57">
        <f t="shared" si="286"/>
        <v>43596</v>
      </c>
      <c r="K1177" s="56" t="s">
        <v>18</v>
      </c>
      <c r="L1177" s="56" t="s">
        <v>14</v>
      </c>
      <c r="M1177" s="60" t="s">
        <v>6794</v>
      </c>
      <c r="N1177" s="56"/>
      <c r="O1177" s="56" t="s">
        <v>27</v>
      </c>
      <c r="P1177" s="56" t="s">
        <v>806</v>
      </c>
      <c r="Q1177" s="56" t="s">
        <v>116</v>
      </c>
      <c r="R1177" s="57">
        <v>43572</v>
      </c>
      <c r="S1177" s="56" t="s">
        <v>108</v>
      </c>
      <c r="T1177" s="56" t="s">
        <v>108</v>
      </c>
      <c r="U1177" s="59"/>
      <c r="V1177" s="77"/>
      <c r="W1177" s="62" t="s">
        <v>108</v>
      </c>
      <c r="X1177" s="59"/>
      <c r="Y1177" s="56" t="s">
        <v>108</v>
      </c>
      <c r="Z1177" s="56" t="s">
        <v>123</v>
      </c>
      <c r="AA1177" s="57">
        <v>43572</v>
      </c>
      <c r="AB1177" s="63" t="s">
        <v>244</v>
      </c>
      <c r="AC1177" s="64" t="s">
        <v>3338</v>
      </c>
      <c r="AD1177" s="56" t="s">
        <v>633</v>
      </c>
      <c r="AE1177" s="56" t="s">
        <v>119</v>
      </c>
      <c r="AF1177" s="61"/>
      <c r="AG1177" s="61"/>
      <c r="AH1177" s="67"/>
      <c r="AI1177" s="68"/>
      <c r="AJ1177" s="69">
        <f t="shared" si="1"/>
        <v>6</v>
      </c>
      <c r="AK1177" s="70">
        <f t="shared" si="287"/>
        <v>43602</v>
      </c>
      <c r="AL1177" s="71">
        <v>30</v>
      </c>
      <c r="AM1177" s="71"/>
      <c r="AN1177" s="70">
        <f t="shared" si="288"/>
        <v>43576</v>
      </c>
      <c r="AO1177" s="70"/>
      <c r="AP1177" s="74">
        <f ca="1"/>
        <v>393</v>
      </c>
    </row>
    <row r="1178" spans="1:42" ht="14.4">
      <c r="A1178" s="55" t="s">
        <v>6795</v>
      </c>
      <c r="B1178" s="56" t="s">
        <v>89</v>
      </c>
      <c r="C1178" s="57">
        <v>43759</v>
      </c>
      <c r="D1178" s="56" t="s">
        <v>111</v>
      </c>
      <c r="E1178" s="56" t="s">
        <v>973</v>
      </c>
      <c r="F1178" s="58" t="s">
        <v>106</v>
      </c>
      <c r="G1178" s="58" t="s">
        <v>113</v>
      </c>
      <c r="H1178" s="56" t="s">
        <v>112</v>
      </c>
      <c r="I1178" s="59"/>
      <c r="J1178" s="59">
        <f t="shared" si="286"/>
        <v>43789</v>
      </c>
      <c r="K1178" s="56" t="s">
        <v>18</v>
      </c>
      <c r="L1178" s="56" t="s">
        <v>14</v>
      </c>
      <c r="M1178" s="60" t="s">
        <v>6796</v>
      </c>
      <c r="N1178" s="56" t="s">
        <v>2791</v>
      </c>
      <c r="O1178" s="56" t="s">
        <v>29</v>
      </c>
      <c r="P1178" s="56" t="s">
        <v>2792</v>
      </c>
      <c r="Q1178" s="56" t="s">
        <v>256</v>
      </c>
      <c r="R1178" s="57">
        <v>43760</v>
      </c>
      <c r="S1178" s="56" t="s">
        <v>108</v>
      </c>
      <c r="T1178" s="56" t="s">
        <v>108</v>
      </c>
      <c r="U1178" s="57"/>
      <c r="V1178" s="62">
        <v>25</v>
      </c>
      <c r="W1178" s="62">
        <v>25</v>
      </c>
      <c r="X1178" s="57">
        <v>43759</v>
      </c>
      <c r="Y1178" s="56" t="s">
        <v>108</v>
      </c>
      <c r="Z1178" s="56" t="s">
        <v>121</v>
      </c>
      <c r="AA1178" s="57">
        <v>43858</v>
      </c>
      <c r="AB1178" s="75"/>
      <c r="AC1178" s="64" t="s">
        <v>6797</v>
      </c>
      <c r="AD1178" s="56" t="s">
        <v>97</v>
      </c>
      <c r="AE1178" s="56"/>
      <c r="AF1178" s="61"/>
      <c r="AG1178" s="61"/>
      <c r="AH1178" s="67"/>
      <c r="AI1178" s="68"/>
      <c r="AJ1178" s="69">
        <f t="shared" si="1"/>
        <v>99</v>
      </c>
      <c r="AK1178" s="70">
        <f t="shared" si="287"/>
        <v>43790</v>
      </c>
      <c r="AL1178" s="71"/>
      <c r="AM1178" s="71"/>
      <c r="AN1178" s="70"/>
      <c r="AO1178" s="70"/>
      <c r="AP1178" s="74">
        <f ca="1"/>
        <v>200</v>
      </c>
    </row>
    <row r="1179" spans="1:42" ht="14.4">
      <c r="A1179" s="55" t="s">
        <v>6798</v>
      </c>
      <c r="B1179" s="56" t="s">
        <v>89</v>
      </c>
      <c r="C1179" s="57">
        <v>43538</v>
      </c>
      <c r="D1179" s="56" t="s">
        <v>119</v>
      </c>
      <c r="E1179" s="56" t="s">
        <v>140</v>
      </c>
      <c r="F1179" s="58" t="s">
        <v>106</v>
      </c>
      <c r="G1179" s="58" t="s">
        <v>107</v>
      </c>
      <c r="H1179" s="56" t="s">
        <v>140</v>
      </c>
      <c r="I1179" s="57"/>
      <c r="J1179" s="57">
        <f t="shared" si="286"/>
        <v>43568</v>
      </c>
      <c r="K1179" s="56" t="s">
        <v>18</v>
      </c>
      <c r="L1179" s="56" t="s">
        <v>18</v>
      </c>
      <c r="M1179" s="60" t="s">
        <v>6799</v>
      </c>
      <c r="N1179" s="56" t="s">
        <v>6799</v>
      </c>
      <c r="O1179" s="56" t="s">
        <v>29</v>
      </c>
      <c r="P1179" s="56" t="s">
        <v>6802</v>
      </c>
      <c r="Q1179" s="56" t="s">
        <v>17</v>
      </c>
      <c r="R1179" s="57"/>
      <c r="S1179" s="56" t="s">
        <v>108</v>
      </c>
      <c r="T1179" s="56" t="s">
        <v>108</v>
      </c>
      <c r="U1179" s="57"/>
      <c r="V1179" s="62"/>
      <c r="W1179" s="62">
        <v>0</v>
      </c>
      <c r="X1179" s="57"/>
      <c r="Y1179" s="56" t="s">
        <v>108</v>
      </c>
      <c r="Z1179" s="56" t="s">
        <v>121</v>
      </c>
      <c r="AA1179" s="57">
        <v>43538</v>
      </c>
      <c r="AB1179" s="63" t="s">
        <v>168</v>
      </c>
      <c r="AC1179" s="64" t="s">
        <v>6803</v>
      </c>
      <c r="AD1179" s="65" t="s">
        <v>97</v>
      </c>
      <c r="AE1179" s="56" t="s">
        <v>119</v>
      </c>
      <c r="AF1179" s="61"/>
      <c r="AG1179" s="61"/>
      <c r="AH1179" s="67"/>
      <c r="AI1179" s="68"/>
      <c r="AJ1179" s="69">
        <f t="shared" si="1"/>
        <v>0</v>
      </c>
      <c r="AK1179" s="70" t="str">
        <f t="shared" si="287"/>
        <v/>
      </c>
      <c r="AL1179" s="71" t="s">
        <v>17409</v>
      </c>
      <c r="AM1179" s="71"/>
      <c r="AN1179" s="70">
        <f t="shared" ref="AN1179:AN1187" si="289">IF(C1179="","",SUM(C1179+10))</f>
        <v>43548</v>
      </c>
      <c r="AO1179" s="70"/>
      <c r="AP1179" s="74">
        <f ca="1"/>
        <v>421</v>
      </c>
    </row>
    <row r="1180" spans="1:42" ht="14.4">
      <c r="A1180" s="55" t="s">
        <v>6804</v>
      </c>
      <c r="B1180" s="56" t="s">
        <v>89</v>
      </c>
      <c r="C1180" s="57">
        <v>43538</v>
      </c>
      <c r="D1180" s="56" t="s">
        <v>119</v>
      </c>
      <c r="E1180" s="56" t="s">
        <v>140</v>
      </c>
      <c r="F1180" s="58" t="s">
        <v>106</v>
      </c>
      <c r="G1180" s="58" t="s">
        <v>107</v>
      </c>
      <c r="H1180" s="56" t="s">
        <v>140</v>
      </c>
      <c r="I1180" s="57"/>
      <c r="J1180" s="57">
        <f t="shared" si="286"/>
        <v>43568</v>
      </c>
      <c r="K1180" s="56" t="s">
        <v>18</v>
      </c>
      <c r="L1180" s="56" t="s">
        <v>14</v>
      </c>
      <c r="M1180" s="60" t="s">
        <v>6799</v>
      </c>
      <c r="N1180" s="56" t="s">
        <v>6799</v>
      </c>
      <c r="O1180" s="56" t="s">
        <v>29</v>
      </c>
      <c r="P1180" s="56" t="s">
        <v>108</v>
      </c>
      <c r="Q1180" s="56" t="s">
        <v>96</v>
      </c>
      <c r="R1180" s="57"/>
      <c r="S1180" s="56" t="s">
        <v>108</v>
      </c>
      <c r="T1180" s="56" t="s">
        <v>108</v>
      </c>
      <c r="U1180" s="57"/>
      <c r="V1180" s="62"/>
      <c r="W1180" s="62" t="s">
        <v>108</v>
      </c>
      <c r="X1180" s="57"/>
      <c r="Y1180" s="56" t="s">
        <v>108</v>
      </c>
      <c r="Z1180" s="56" t="s">
        <v>123</v>
      </c>
      <c r="AA1180" s="57">
        <v>43538</v>
      </c>
      <c r="AB1180" s="63" t="s">
        <v>168</v>
      </c>
      <c r="AC1180" s="64" t="s">
        <v>6805</v>
      </c>
      <c r="AD1180" s="56" t="s">
        <v>118</v>
      </c>
      <c r="AE1180" s="56"/>
      <c r="AF1180" s="61"/>
      <c r="AG1180" s="61"/>
      <c r="AH1180" s="67"/>
      <c r="AI1180" s="68"/>
      <c r="AJ1180" s="69">
        <f t="shared" si="1"/>
        <v>0</v>
      </c>
      <c r="AK1180" s="70" t="str">
        <f t="shared" si="287"/>
        <v/>
      </c>
      <c r="AL1180" s="71" t="s">
        <v>17409</v>
      </c>
      <c r="AM1180" s="71"/>
      <c r="AN1180" s="70">
        <f t="shared" si="289"/>
        <v>43548</v>
      </c>
      <c r="AO1180" s="70"/>
      <c r="AP1180" s="74">
        <f ca="1"/>
        <v>421</v>
      </c>
    </row>
    <row r="1181" spans="1:42" ht="14.4">
      <c r="A1181" s="55" t="s">
        <v>6806</v>
      </c>
      <c r="B1181" s="56" t="s">
        <v>89</v>
      </c>
      <c r="C1181" s="57">
        <v>43661</v>
      </c>
      <c r="D1181" s="56" t="s">
        <v>90</v>
      </c>
      <c r="E1181" s="56" t="s">
        <v>140</v>
      </c>
      <c r="F1181" s="58" t="s">
        <v>106</v>
      </c>
      <c r="G1181" s="58" t="s">
        <v>107</v>
      </c>
      <c r="H1181" s="56" t="s">
        <v>140</v>
      </c>
      <c r="I1181" s="59"/>
      <c r="J1181" s="59">
        <f t="shared" si="286"/>
        <v>43691</v>
      </c>
      <c r="K1181" s="56" t="s">
        <v>18</v>
      </c>
      <c r="L1181" s="56" t="s">
        <v>18</v>
      </c>
      <c r="M1181" s="60" t="s">
        <v>6807</v>
      </c>
      <c r="N1181" s="56" t="s">
        <v>6807</v>
      </c>
      <c r="O1181" s="56" t="s">
        <v>20</v>
      </c>
      <c r="P1181" s="56" t="s">
        <v>6808</v>
      </c>
      <c r="Q1181" s="56" t="s">
        <v>17</v>
      </c>
      <c r="R1181" s="59"/>
      <c r="S1181" s="56" t="s">
        <v>18</v>
      </c>
      <c r="T1181" s="56" t="s">
        <v>108</v>
      </c>
      <c r="U1181" s="59"/>
      <c r="V1181" s="77"/>
      <c r="W1181" s="62">
        <v>0</v>
      </c>
      <c r="X1181" s="59"/>
      <c r="Y1181" s="56" t="s">
        <v>108</v>
      </c>
      <c r="Z1181" s="56" t="s">
        <v>121</v>
      </c>
      <c r="AA1181" s="57">
        <v>43661</v>
      </c>
      <c r="AB1181" s="63" t="s">
        <v>163</v>
      </c>
      <c r="AC1181" s="64" t="s">
        <v>6809</v>
      </c>
      <c r="AD1181" s="65" t="s">
        <v>97</v>
      </c>
      <c r="AE1181" s="56" t="s">
        <v>90</v>
      </c>
      <c r="AF1181" s="61"/>
      <c r="AG1181" s="61"/>
      <c r="AH1181" s="67"/>
      <c r="AI1181" s="68"/>
      <c r="AJ1181" s="69">
        <f t="shared" si="1"/>
        <v>0</v>
      </c>
      <c r="AK1181" s="70" t="str">
        <f t="shared" si="287"/>
        <v/>
      </c>
      <c r="AL1181" s="71" t="s">
        <v>17409</v>
      </c>
      <c r="AM1181" s="71"/>
      <c r="AN1181" s="70">
        <f t="shared" si="289"/>
        <v>43671</v>
      </c>
      <c r="AO1181" s="70"/>
      <c r="AP1181" s="74">
        <f ca="1"/>
        <v>298</v>
      </c>
    </row>
    <row r="1182" spans="1:42" ht="14.4">
      <c r="A1182" s="55" t="s">
        <v>6810</v>
      </c>
      <c r="B1182" s="56" t="s">
        <v>89</v>
      </c>
      <c r="C1182" s="57">
        <v>43521</v>
      </c>
      <c r="D1182" s="56" t="s">
        <v>90</v>
      </c>
      <c r="E1182" s="56" t="s">
        <v>276</v>
      </c>
      <c r="F1182" s="58" t="s">
        <v>214</v>
      </c>
      <c r="G1182" s="58" t="s">
        <v>214</v>
      </c>
      <c r="H1182" s="56" t="s">
        <v>276</v>
      </c>
      <c r="I1182" s="59"/>
      <c r="J1182" s="59">
        <f t="shared" si="286"/>
        <v>43551</v>
      </c>
      <c r="K1182" s="61"/>
      <c r="L1182" s="61"/>
      <c r="M1182" s="60" t="s">
        <v>6811</v>
      </c>
      <c r="N1182" s="61"/>
      <c r="O1182" s="56"/>
      <c r="P1182" s="56"/>
      <c r="Q1182" s="56"/>
      <c r="R1182" s="57"/>
      <c r="S1182" s="56" t="s">
        <v>108</v>
      </c>
      <c r="T1182" s="56" t="s">
        <v>108</v>
      </c>
      <c r="U1182" s="57"/>
      <c r="V1182" s="62"/>
      <c r="W1182" s="62">
        <v>0</v>
      </c>
      <c r="X1182" s="57"/>
      <c r="Y1182" s="56"/>
      <c r="Z1182" s="56" t="s">
        <v>108</v>
      </c>
      <c r="AA1182" s="57">
        <v>43521</v>
      </c>
      <c r="AB1182" s="75"/>
      <c r="AC1182" s="64" t="s">
        <v>6812</v>
      </c>
      <c r="AD1182" s="65" t="s">
        <v>633</v>
      </c>
      <c r="AE1182" s="65"/>
      <c r="AF1182" s="66"/>
      <c r="AG1182" s="66"/>
      <c r="AH1182" s="67"/>
      <c r="AI1182" s="68"/>
      <c r="AJ1182" s="69">
        <f t="shared" si="1"/>
        <v>0</v>
      </c>
      <c r="AK1182" s="70" t="str">
        <f t="shared" si="287"/>
        <v/>
      </c>
      <c r="AL1182" s="71" t="s">
        <v>17409</v>
      </c>
      <c r="AM1182" s="71"/>
      <c r="AN1182" s="70">
        <f t="shared" si="289"/>
        <v>43531</v>
      </c>
      <c r="AO1182" s="70"/>
      <c r="AP1182" s="74">
        <f ca="1"/>
        <v>438</v>
      </c>
    </row>
    <row r="1183" spans="1:42" ht="14.4">
      <c r="A1183" s="55" t="s">
        <v>6813</v>
      </c>
      <c r="B1183" s="56" t="s">
        <v>89</v>
      </c>
      <c r="C1183" s="57">
        <v>43503</v>
      </c>
      <c r="D1183" s="56" t="s">
        <v>119</v>
      </c>
      <c r="E1183" s="56" t="s">
        <v>112</v>
      </c>
      <c r="F1183" s="58" t="s">
        <v>106</v>
      </c>
      <c r="G1183" s="58" t="s">
        <v>113</v>
      </c>
      <c r="H1183" s="56" t="s">
        <v>112</v>
      </c>
      <c r="I1183" s="59"/>
      <c r="J1183" s="59">
        <f t="shared" si="286"/>
        <v>43533</v>
      </c>
      <c r="K1183" s="56" t="s">
        <v>18</v>
      </c>
      <c r="L1183" s="56" t="s">
        <v>14</v>
      </c>
      <c r="M1183" s="60" t="s">
        <v>6814</v>
      </c>
      <c r="N1183" s="56" t="s">
        <v>6815</v>
      </c>
      <c r="O1183" s="56" t="s">
        <v>249</v>
      </c>
      <c r="P1183" s="56" t="s">
        <v>6816</v>
      </c>
      <c r="Q1183" s="56" t="s">
        <v>116</v>
      </c>
      <c r="R1183" s="57">
        <v>43507</v>
      </c>
      <c r="S1183" s="56" t="s">
        <v>108</v>
      </c>
      <c r="T1183" s="56" t="s">
        <v>108</v>
      </c>
      <c r="U1183" s="57"/>
      <c r="V1183" s="77"/>
      <c r="W1183" s="62" t="s">
        <v>108</v>
      </c>
      <c r="X1183" s="57"/>
      <c r="Y1183" s="56" t="s">
        <v>108</v>
      </c>
      <c r="Z1183" s="56" t="s">
        <v>123</v>
      </c>
      <c r="AA1183" s="57">
        <v>43507</v>
      </c>
      <c r="AB1183" s="63" t="s">
        <v>147</v>
      </c>
      <c r="AC1183" s="64" t="s">
        <v>257</v>
      </c>
      <c r="AD1183" s="65" t="s">
        <v>118</v>
      </c>
      <c r="AE1183" s="65" t="s">
        <v>119</v>
      </c>
      <c r="AF1183" s="66"/>
      <c r="AG1183" s="66"/>
      <c r="AH1183" s="67"/>
      <c r="AI1183" s="68"/>
      <c r="AJ1183" s="69">
        <f t="shared" si="1"/>
        <v>4</v>
      </c>
      <c r="AK1183" s="70">
        <f t="shared" si="287"/>
        <v>43537</v>
      </c>
      <c r="AL1183" s="71">
        <v>30</v>
      </c>
      <c r="AM1183" s="71"/>
      <c r="AN1183" s="70">
        <f t="shared" si="289"/>
        <v>43513</v>
      </c>
      <c r="AO1183" s="70"/>
      <c r="AP1183" s="74">
        <f ca="1"/>
        <v>456</v>
      </c>
    </row>
    <row r="1184" spans="1:42" ht="14.4">
      <c r="A1184" s="55" t="s">
        <v>6817</v>
      </c>
      <c r="B1184" s="56" t="s">
        <v>89</v>
      </c>
      <c r="C1184" s="57">
        <v>43644</v>
      </c>
      <c r="D1184" s="56" t="s">
        <v>90</v>
      </c>
      <c r="E1184" s="56" t="s">
        <v>129</v>
      </c>
      <c r="F1184" s="58" t="s">
        <v>106</v>
      </c>
      <c r="G1184" s="58" t="s">
        <v>107</v>
      </c>
      <c r="H1184" s="56" t="s">
        <v>129</v>
      </c>
      <c r="I1184" s="57"/>
      <c r="J1184" s="57">
        <f t="shared" si="286"/>
        <v>43674</v>
      </c>
      <c r="K1184" s="56" t="s">
        <v>18</v>
      </c>
      <c r="L1184" s="56" t="s">
        <v>14</v>
      </c>
      <c r="M1184" s="60" t="s">
        <v>6818</v>
      </c>
      <c r="N1184" s="56" t="s">
        <v>6819</v>
      </c>
      <c r="O1184" s="56"/>
      <c r="P1184" s="56" t="s">
        <v>108</v>
      </c>
      <c r="Q1184" s="56" t="s">
        <v>130</v>
      </c>
      <c r="R1184" s="57"/>
      <c r="S1184" s="56" t="s">
        <v>108</v>
      </c>
      <c r="T1184" s="56" t="s">
        <v>108</v>
      </c>
      <c r="U1184" s="57"/>
      <c r="V1184" s="62"/>
      <c r="W1184" s="62" t="s">
        <v>108</v>
      </c>
      <c r="X1184" s="57"/>
      <c r="Y1184" s="56" t="s">
        <v>108</v>
      </c>
      <c r="Z1184" s="56" t="s">
        <v>123</v>
      </c>
      <c r="AA1184" s="57">
        <v>43647</v>
      </c>
      <c r="AB1184" s="63" t="s">
        <v>484</v>
      </c>
      <c r="AC1184" s="64" t="s">
        <v>6820</v>
      </c>
      <c r="AD1184" s="56" t="s">
        <v>224</v>
      </c>
      <c r="AE1184" s="56" t="s">
        <v>90</v>
      </c>
      <c r="AF1184" s="61"/>
      <c r="AG1184" s="61"/>
      <c r="AH1184" s="67"/>
      <c r="AI1184" s="68"/>
      <c r="AJ1184" s="69">
        <f t="shared" si="1"/>
        <v>3</v>
      </c>
      <c r="AK1184" s="70" t="str">
        <f t="shared" si="287"/>
        <v/>
      </c>
      <c r="AL1184" s="71" t="s">
        <v>17409</v>
      </c>
      <c r="AM1184" s="71"/>
      <c r="AN1184" s="70">
        <f t="shared" si="289"/>
        <v>43654</v>
      </c>
      <c r="AO1184" s="70"/>
      <c r="AP1184" s="74">
        <f ca="1"/>
        <v>315</v>
      </c>
    </row>
    <row r="1185" spans="1:42" ht="14.4">
      <c r="A1185" s="55" t="s">
        <v>6821</v>
      </c>
      <c r="B1185" s="56" t="s">
        <v>89</v>
      </c>
      <c r="C1185" s="57">
        <v>43578</v>
      </c>
      <c r="D1185" s="56" t="s">
        <v>90</v>
      </c>
      <c r="E1185" s="56" t="s">
        <v>140</v>
      </c>
      <c r="F1185" s="58" t="s">
        <v>106</v>
      </c>
      <c r="G1185" s="58" t="s">
        <v>107</v>
      </c>
      <c r="H1185" s="56" t="s">
        <v>140</v>
      </c>
      <c r="I1185" s="57"/>
      <c r="J1185" s="57">
        <f t="shared" si="286"/>
        <v>43608</v>
      </c>
      <c r="K1185" s="56" t="s">
        <v>18</v>
      </c>
      <c r="L1185" s="56" t="s">
        <v>18</v>
      </c>
      <c r="M1185" s="60" t="s">
        <v>6822</v>
      </c>
      <c r="N1185" s="56" t="s">
        <v>6822</v>
      </c>
      <c r="O1185" s="56" t="s">
        <v>436</v>
      </c>
      <c r="P1185" s="56" t="s">
        <v>6823</v>
      </c>
      <c r="Q1185" s="56" t="s">
        <v>17</v>
      </c>
      <c r="R1185" s="57"/>
      <c r="S1185" s="56" t="s">
        <v>108</v>
      </c>
      <c r="T1185" s="56" t="s">
        <v>108</v>
      </c>
      <c r="U1185" s="57"/>
      <c r="V1185" s="62"/>
      <c r="W1185" s="62">
        <v>0</v>
      </c>
      <c r="X1185" s="57"/>
      <c r="Y1185" s="56" t="s">
        <v>108</v>
      </c>
      <c r="Z1185" s="56" t="s">
        <v>121</v>
      </c>
      <c r="AA1185" s="57">
        <v>43578</v>
      </c>
      <c r="AB1185" s="63" t="s">
        <v>244</v>
      </c>
      <c r="AC1185" s="64" t="s">
        <v>6824</v>
      </c>
      <c r="AD1185" s="65" t="s">
        <v>97</v>
      </c>
      <c r="AE1185" s="56" t="s">
        <v>90</v>
      </c>
      <c r="AF1185" s="61"/>
      <c r="AG1185" s="61"/>
      <c r="AH1185" s="67"/>
      <c r="AI1185" s="68"/>
      <c r="AJ1185" s="69">
        <f t="shared" si="1"/>
        <v>0</v>
      </c>
      <c r="AK1185" s="70" t="str">
        <f t="shared" si="287"/>
        <v/>
      </c>
      <c r="AL1185" s="71" t="s">
        <v>17409</v>
      </c>
      <c r="AM1185" s="71"/>
      <c r="AN1185" s="70">
        <f t="shared" si="289"/>
        <v>43588</v>
      </c>
      <c r="AO1185" s="70"/>
      <c r="AP1185" s="74">
        <f ca="1"/>
        <v>381</v>
      </c>
    </row>
    <row r="1186" spans="1:42" ht="14.4">
      <c r="A1186" s="55" t="s">
        <v>6825</v>
      </c>
      <c r="B1186" s="56" t="s">
        <v>89</v>
      </c>
      <c r="C1186" s="57">
        <v>43509</v>
      </c>
      <c r="D1186" s="56" t="s">
        <v>90</v>
      </c>
      <c r="E1186" s="56" t="s">
        <v>276</v>
      </c>
      <c r="F1186" s="58" t="s">
        <v>214</v>
      </c>
      <c r="G1186" s="58" t="s">
        <v>214</v>
      </c>
      <c r="H1186" s="56" t="s">
        <v>276</v>
      </c>
      <c r="I1186" s="57"/>
      <c r="J1186" s="57">
        <f t="shared" si="286"/>
        <v>43539</v>
      </c>
      <c r="K1186" s="56" t="s">
        <v>14</v>
      </c>
      <c r="L1186" s="56" t="s">
        <v>14</v>
      </c>
      <c r="M1186" s="60" t="s">
        <v>6826</v>
      </c>
      <c r="N1186" s="56"/>
      <c r="O1186" s="61"/>
      <c r="P1186" s="56"/>
      <c r="Q1186" s="56" t="s">
        <v>96</v>
      </c>
      <c r="R1186" s="57"/>
      <c r="S1186" s="56" t="s">
        <v>108</v>
      </c>
      <c r="T1186" s="56" t="s">
        <v>108</v>
      </c>
      <c r="U1186" s="57"/>
      <c r="V1186" s="62"/>
      <c r="W1186" s="62">
        <v>0</v>
      </c>
      <c r="X1186" s="57"/>
      <c r="Y1186" s="56" t="s">
        <v>108</v>
      </c>
      <c r="Z1186" s="56" t="s">
        <v>123</v>
      </c>
      <c r="AA1186" s="83">
        <v>43528</v>
      </c>
      <c r="AB1186" s="75"/>
      <c r="AC1186" s="64" t="s">
        <v>6827</v>
      </c>
      <c r="AD1186" s="65" t="s">
        <v>224</v>
      </c>
      <c r="AE1186" s="65"/>
      <c r="AF1186" s="66"/>
      <c r="AG1186" s="66"/>
      <c r="AH1186" s="67"/>
      <c r="AI1186" s="68"/>
      <c r="AJ1186" s="69">
        <f t="shared" si="1"/>
        <v>19</v>
      </c>
      <c r="AK1186" s="70" t="str">
        <f t="shared" si="287"/>
        <v/>
      </c>
      <c r="AL1186" s="71" t="s">
        <v>17409</v>
      </c>
      <c r="AM1186" s="71"/>
      <c r="AN1186" s="70">
        <f t="shared" si="289"/>
        <v>43519</v>
      </c>
      <c r="AO1186" s="70"/>
      <c r="AP1186" s="74">
        <f ca="1"/>
        <v>450</v>
      </c>
    </row>
    <row r="1187" spans="1:42" ht="14.4">
      <c r="A1187" s="55" t="s">
        <v>6828</v>
      </c>
      <c r="B1187" s="56" t="s">
        <v>89</v>
      </c>
      <c r="C1187" s="57">
        <v>43711</v>
      </c>
      <c r="D1187" s="56" t="s">
        <v>90</v>
      </c>
      <c r="E1187" s="56" t="s">
        <v>129</v>
      </c>
      <c r="F1187" s="58" t="s">
        <v>106</v>
      </c>
      <c r="G1187" s="58" t="s">
        <v>107</v>
      </c>
      <c r="H1187" s="56" t="s">
        <v>129</v>
      </c>
      <c r="I1187" s="57">
        <v>43712</v>
      </c>
      <c r="J1187" s="57">
        <f t="shared" si="286"/>
        <v>43741</v>
      </c>
      <c r="K1187" s="56" t="s">
        <v>18</v>
      </c>
      <c r="L1187" s="56" t="s">
        <v>14</v>
      </c>
      <c r="M1187" s="60" t="s">
        <v>6829</v>
      </c>
      <c r="N1187" s="56"/>
      <c r="O1187" s="56" t="s">
        <v>20</v>
      </c>
      <c r="P1187" s="56" t="s">
        <v>108</v>
      </c>
      <c r="Q1187" s="56" t="s">
        <v>17</v>
      </c>
      <c r="R1187" s="57"/>
      <c r="S1187" s="56" t="s">
        <v>108</v>
      </c>
      <c r="T1187" s="56" t="s">
        <v>108</v>
      </c>
      <c r="U1187" s="57"/>
      <c r="V1187" s="62"/>
      <c r="W1187" s="62" t="s">
        <v>108</v>
      </c>
      <c r="X1187" s="57"/>
      <c r="Y1187" s="56" t="s">
        <v>108</v>
      </c>
      <c r="Z1187" s="56" t="s">
        <v>123</v>
      </c>
      <c r="AA1187" s="57">
        <v>43717</v>
      </c>
      <c r="AB1187" s="63" t="s">
        <v>289</v>
      </c>
      <c r="AC1187" s="64" t="s">
        <v>6830</v>
      </c>
      <c r="AD1187" s="56" t="s">
        <v>224</v>
      </c>
      <c r="AE1187" s="56" t="s">
        <v>119</v>
      </c>
      <c r="AF1187" s="61"/>
      <c r="AG1187" s="61"/>
      <c r="AH1187" s="67"/>
      <c r="AI1187" s="68"/>
      <c r="AJ1187" s="69">
        <f t="shared" si="1"/>
        <v>6</v>
      </c>
      <c r="AK1187" s="70" t="str">
        <f t="shared" si="287"/>
        <v/>
      </c>
      <c r="AL1187" s="71" t="s">
        <v>17409</v>
      </c>
      <c r="AM1187" s="71"/>
      <c r="AN1187" s="70">
        <f t="shared" si="289"/>
        <v>43721</v>
      </c>
      <c r="AO1187" s="70"/>
      <c r="AP1187" s="74">
        <f ca="1"/>
        <v>248</v>
      </c>
    </row>
    <row r="1188" spans="1:42" ht="14.4">
      <c r="A1188" s="55" t="s">
        <v>6831</v>
      </c>
      <c r="B1188" s="56" t="s">
        <v>89</v>
      </c>
      <c r="C1188" s="57">
        <v>43791</v>
      </c>
      <c r="D1188" s="56" t="s">
        <v>90</v>
      </c>
      <c r="E1188" s="56" t="s">
        <v>129</v>
      </c>
      <c r="F1188" s="58" t="s">
        <v>106</v>
      </c>
      <c r="G1188" s="58" t="s">
        <v>214</v>
      </c>
      <c r="H1188" s="56" t="s">
        <v>276</v>
      </c>
      <c r="I1188" s="57">
        <v>43791</v>
      </c>
      <c r="J1188" s="59">
        <f t="shared" si="286"/>
        <v>43821</v>
      </c>
      <c r="K1188" s="56" t="s">
        <v>18</v>
      </c>
      <c r="L1188" s="56" t="s">
        <v>18</v>
      </c>
      <c r="M1188" s="60" t="s">
        <v>6832</v>
      </c>
      <c r="N1188" s="56"/>
      <c r="O1188" s="56"/>
      <c r="P1188" s="56" t="s">
        <v>108</v>
      </c>
      <c r="Q1188" s="56" t="s">
        <v>96</v>
      </c>
      <c r="R1188" s="59"/>
      <c r="S1188" s="56" t="s">
        <v>108</v>
      </c>
      <c r="T1188" s="56" t="s">
        <v>108</v>
      </c>
      <c r="U1188" s="57"/>
      <c r="V1188" s="77"/>
      <c r="W1188" s="62" t="s">
        <v>108</v>
      </c>
      <c r="X1188" s="59"/>
      <c r="Y1188" s="56" t="s">
        <v>108</v>
      </c>
      <c r="Z1188" s="56" t="s">
        <v>123</v>
      </c>
      <c r="AA1188" s="57">
        <v>43791</v>
      </c>
      <c r="AB1188" s="75"/>
      <c r="AC1188" s="64" t="s">
        <v>6833</v>
      </c>
      <c r="AD1188" s="56" t="s">
        <v>294</v>
      </c>
      <c r="AE1188" s="56" t="s">
        <v>119</v>
      </c>
      <c r="AF1188" s="61"/>
      <c r="AG1188" s="61"/>
      <c r="AH1188" s="67"/>
      <c r="AI1188" s="68"/>
      <c r="AJ1188" s="69">
        <f t="shared" si="1"/>
        <v>0</v>
      </c>
      <c r="AK1188" s="70"/>
      <c r="AL1188" s="71"/>
      <c r="AM1188" s="71"/>
      <c r="AN1188" s="70"/>
      <c r="AO1188" s="70"/>
      <c r="AP1188" s="74">
        <f ca="1"/>
        <v>168</v>
      </c>
    </row>
    <row r="1189" spans="1:42" ht="14.4">
      <c r="A1189" s="55" t="s">
        <v>6834</v>
      </c>
      <c r="B1189" s="56" t="s">
        <v>89</v>
      </c>
      <c r="C1189" s="57">
        <v>43773</v>
      </c>
      <c r="D1189" s="56" t="s">
        <v>90</v>
      </c>
      <c r="E1189" s="56" t="s">
        <v>140</v>
      </c>
      <c r="F1189" s="58" t="s">
        <v>106</v>
      </c>
      <c r="G1189" s="58" t="s">
        <v>107</v>
      </c>
      <c r="H1189" s="56" t="s">
        <v>140</v>
      </c>
      <c r="I1189" s="59"/>
      <c r="J1189" s="59">
        <f t="shared" si="286"/>
        <v>43803</v>
      </c>
      <c r="K1189" s="56" t="s">
        <v>18</v>
      </c>
      <c r="L1189" s="56" t="s">
        <v>18</v>
      </c>
      <c r="M1189" s="60" t="s">
        <v>6835</v>
      </c>
      <c r="N1189" s="56" t="s">
        <v>6835</v>
      </c>
      <c r="O1189" s="56" t="s">
        <v>22</v>
      </c>
      <c r="P1189" s="56" t="s">
        <v>6836</v>
      </c>
      <c r="Q1189" s="56" t="s">
        <v>28</v>
      </c>
      <c r="R1189" s="59"/>
      <c r="S1189" s="56" t="s">
        <v>108</v>
      </c>
      <c r="T1189" s="56" t="s">
        <v>108</v>
      </c>
      <c r="U1189" s="57"/>
      <c r="V1189" s="77"/>
      <c r="W1189" s="62" t="s">
        <v>146</v>
      </c>
      <c r="X1189" s="59"/>
      <c r="Y1189" s="56" t="s">
        <v>108</v>
      </c>
      <c r="Z1189" s="56" t="s">
        <v>121</v>
      </c>
      <c r="AA1189" s="57">
        <v>43774</v>
      </c>
      <c r="AB1189" s="63" t="s">
        <v>318</v>
      </c>
      <c r="AC1189" s="64" t="s">
        <v>6837</v>
      </c>
      <c r="AD1189" s="56" t="s">
        <v>97</v>
      </c>
      <c r="AE1189" s="56" t="s">
        <v>90</v>
      </c>
      <c r="AF1189" s="61"/>
      <c r="AG1189" s="61"/>
      <c r="AH1189" s="67"/>
      <c r="AI1189" s="68"/>
      <c r="AJ1189" s="69">
        <f t="shared" si="1"/>
        <v>1</v>
      </c>
      <c r="AK1189" s="70" t="str">
        <f>IF(R1189="","",SUM(R1189+30))</f>
        <v/>
      </c>
      <c r="AL1189" s="71" t="s">
        <v>17409</v>
      </c>
      <c r="AM1189" s="71"/>
      <c r="AN1189" s="70"/>
      <c r="AO1189" s="70"/>
      <c r="AP1189" s="74">
        <f ca="1"/>
        <v>186</v>
      </c>
    </row>
    <row r="1190" spans="1:42" ht="14.4">
      <c r="A1190" s="55" t="s">
        <v>6838</v>
      </c>
      <c r="B1190" s="56" t="s">
        <v>89</v>
      </c>
      <c r="C1190" s="57">
        <v>43783</v>
      </c>
      <c r="D1190" s="56" t="s">
        <v>90</v>
      </c>
      <c r="E1190" s="56" t="s">
        <v>12</v>
      </c>
      <c r="F1190" s="58" t="s">
        <v>106</v>
      </c>
      <c r="G1190" s="58" t="s">
        <v>107</v>
      </c>
      <c r="H1190" s="56" t="s">
        <v>12</v>
      </c>
      <c r="I1190" s="59"/>
      <c r="J1190" s="59">
        <f t="shared" si="286"/>
        <v>43813</v>
      </c>
      <c r="K1190" s="56" t="s">
        <v>18</v>
      </c>
      <c r="L1190" s="56" t="s">
        <v>18</v>
      </c>
      <c r="M1190" s="60" t="s">
        <v>6839</v>
      </c>
      <c r="N1190" s="56" t="s">
        <v>6840</v>
      </c>
      <c r="O1190" s="56"/>
      <c r="P1190" s="56" t="s">
        <v>6841</v>
      </c>
      <c r="Q1190" s="56" t="s">
        <v>21</v>
      </c>
      <c r="R1190" s="59"/>
      <c r="S1190" s="56"/>
      <c r="T1190" s="56"/>
      <c r="U1190" s="57"/>
      <c r="V1190" s="77"/>
      <c r="W1190" s="77"/>
      <c r="X1190" s="59"/>
      <c r="Y1190" s="61"/>
      <c r="Z1190" s="56" t="s">
        <v>121</v>
      </c>
      <c r="AA1190" s="57">
        <v>43783</v>
      </c>
      <c r="AB1190" s="75"/>
      <c r="AC1190" s="64"/>
      <c r="AD1190" s="56" t="s">
        <v>97</v>
      </c>
      <c r="AE1190" s="56" t="s">
        <v>90</v>
      </c>
      <c r="AF1190" s="61"/>
      <c r="AG1190" s="61"/>
      <c r="AH1190" s="67"/>
      <c r="AI1190" s="68"/>
      <c r="AJ1190" s="69">
        <f t="shared" si="1"/>
        <v>0</v>
      </c>
      <c r="AK1190" s="70"/>
      <c r="AL1190" s="71"/>
      <c r="AM1190" s="71"/>
      <c r="AN1190" s="70"/>
      <c r="AO1190" s="70"/>
      <c r="AP1190" s="74">
        <f ca="1"/>
        <v>176</v>
      </c>
    </row>
    <row r="1191" spans="1:42" ht="14.4">
      <c r="A1191" s="55" t="s">
        <v>6934</v>
      </c>
      <c r="B1191" s="56" t="s">
        <v>89</v>
      </c>
      <c r="C1191" s="57">
        <v>43467</v>
      </c>
      <c r="D1191" s="56" t="s">
        <v>90</v>
      </c>
      <c r="E1191" s="56" t="s">
        <v>32</v>
      </c>
      <c r="F1191" s="58" t="s">
        <v>106</v>
      </c>
      <c r="G1191" s="58" t="s">
        <v>177</v>
      </c>
      <c r="H1191" s="56" t="s">
        <v>32</v>
      </c>
      <c r="I1191" s="59"/>
      <c r="J1191" s="59">
        <f t="shared" si="286"/>
        <v>43497</v>
      </c>
      <c r="K1191" s="56" t="s">
        <v>18</v>
      </c>
      <c r="L1191" s="61"/>
      <c r="M1191" s="60" t="s">
        <v>6935</v>
      </c>
      <c r="N1191" s="56"/>
      <c r="O1191" s="56"/>
      <c r="P1191" s="56"/>
      <c r="Q1191" s="56" t="s">
        <v>96</v>
      </c>
      <c r="R1191" s="59"/>
      <c r="S1191" s="61"/>
      <c r="T1191" s="61"/>
      <c r="U1191" s="59"/>
      <c r="V1191" s="77"/>
      <c r="W1191" s="62">
        <v>15</v>
      </c>
      <c r="X1191" s="57">
        <v>43474</v>
      </c>
      <c r="Y1191" s="61"/>
      <c r="Z1191" s="56" t="s">
        <v>121</v>
      </c>
      <c r="AA1191" s="57">
        <v>43474</v>
      </c>
      <c r="AB1191" s="63"/>
      <c r="AC1191" s="64" t="s">
        <v>6936</v>
      </c>
      <c r="AD1191" s="65" t="s">
        <v>97</v>
      </c>
      <c r="AE1191" s="65" t="s">
        <v>119</v>
      </c>
      <c r="AF1191" s="66"/>
      <c r="AG1191" s="66"/>
      <c r="AH1191" s="67"/>
      <c r="AI1191" s="68"/>
      <c r="AJ1191" s="69">
        <f t="shared" si="1"/>
        <v>7</v>
      </c>
      <c r="AK1191" s="70" t="str">
        <f t="shared" ref="AK1191:AK1193" si="290">IF(R1191="","",SUM(R1191+30))</f>
        <v/>
      </c>
      <c r="AL1191" s="71" t="s">
        <v>17409</v>
      </c>
      <c r="AM1191" s="71"/>
      <c r="AN1191" s="70">
        <f t="shared" ref="AN1191:AN1193" si="291">IF(C1191="","",SUM(C1191+10))</f>
        <v>43477</v>
      </c>
      <c r="AO1191" s="70"/>
      <c r="AP1191" s="74">
        <f ca="1"/>
        <v>492</v>
      </c>
    </row>
    <row r="1192" spans="1:42" ht="14.4">
      <c r="A1192" s="55" t="s">
        <v>6937</v>
      </c>
      <c r="B1192" s="56" t="s">
        <v>89</v>
      </c>
      <c r="C1192" s="57">
        <v>43503</v>
      </c>
      <c r="D1192" s="56" t="s">
        <v>90</v>
      </c>
      <c r="E1192" s="56" t="s">
        <v>140</v>
      </c>
      <c r="F1192" s="58" t="s">
        <v>106</v>
      </c>
      <c r="G1192" s="58" t="s">
        <v>107</v>
      </c>
      <c r="H1192" s="56" t="s">
        <v>140</v>
      </c>
      <c r="I1192" s="57"/>
      <c r="J1192" s="57">
        <f t="shared" si="286"/>
        <v>43533</v>
      </c>
      <c r="K1192" s="56" t="s">
        <v>18</v>
      </c>
      <c r="L1192" s="56" t="s">
        <v>14</v>
      </c>
      <c r="M1192" s="60" t="s">
        <v>6938</v>
      </c>
      <c r="N1192" s="56" t="s">
        <v>6939</v>
      </c>
      <c r="O1192" s="56" t="s">
        <v>95</v>
      </c>
      <c r="P1192" s="56" t="s">
        <v>108</v>
      </c>
      <c r="Q1192" s="56" t="s">
        <v>96</v>
      </c>
      <c r="R1192" s="57"/>
      <c r="S1192" s="56" t="s">
        <v>108</v>
      </c>
      <c r="T1192" s="56" t="s">
        <v>108</v>
      </c>
      <c r="U1192" s="57"/>
      <c r="V1192" s="62"/>
      <c r="W1192" s="62" t="s">
        <v>108</v>
      </c>
      <c r="X1192" s="57"/>
      <c r="Y1192" s="56" t="s">
        <v>108</v>
      </c>
      <c r="Z1192" s="56" t="s">
        <v>123</v>
      </c>
      <c r="AA1192" s="57">
        <v>43503</v>
      </c>
      <c r="AB1192" s="63" t="s">
        <v>147</v>
      </c>
      <c r="AC1192" s="64" t="s">
        <v>6940</v>
      </c>
      <c r="AD1192" s="65" t="s">
        <v>118</v>
      </c>
      <c r="AE1192" s="65"/>
      <c r="AF1192" s="66"/>
      <c r="AG1192" s="66"/>
      <c r="AH1192" s="67"/>
      <c r="AI1192" s="68"/>
      <c r="AJ1192" s="69">
        <f t="shared" si="1"/>
        <v>0</v>
      </c>
      <c r="AK1192" s="70" t="str">
        <f t="shared" si="290"/>
        <v/>
      </c>
      <c r="AL1192" s="71" t="s">
        <v>17409</v>
      </c>
      <c r="AM1192" s="71"/>
      <c r="AN1192" s="70">
        <f t="shared" si="291"/>
        <v>43513</v>
      </c>
      <c r="AO1192" s="70"/>
      <c r="AP1192" s="74">
        <f ca="1"/>
        <v>456</v>
      </c>
    </row>
    <row r="1193" spans="1:42" ht="14.4">
      <c r="A1193" s="55" t="s">
        <v>6941</v>
      </c>
      <c r="B1193" s="56" t="s">
        <v>89</v>
      </c>
      <c r="C1193" s="57">
        <v>43675</v>
      </c>
      <c r="D1193" s="56" t="s">
        <v>90</v>
      </c>
      <c r="E1193" s="56" t="s">
        <v>12</v>
      </c>
      <c r="F1193" s="58" t="s">
        <v>106</v>
      </c>
      <c r="G1193" s="58" t="s">
        <v>107</v>
      </c>
      <c r="H1193" s="56" t="s">
        <v>12</v>
      </c>
      <c r="I1193" s="57"/>
      <c r="J1193" s="57">
        <f t="shared" si="286"/>
        <v>43705</v>
      </c>
      <c r="K1193" s="56" t="s">
        <v>18</v>
      </c>
      <c r="L1193" s="56" t="s">
        <v>18</v>
      </c>
      <c r="M1193" s="60" t="s">
        <v>6943</v>
      </c>
      <c r="N1193" s="56" t="s">
        <v>6944</v>
      </c>
      <c r="O1193" s="56" t="s">
        <v>266</v>
      </c>
      <c r="P1193" s="56" t="s">
        <v>6945</v>
      </c>
      <c r="Q1193" s="56" t="s">
        <v>541</v>
      </c>
      <c r="R1193" s="57"/>
      <c r="S1193" s="56"/>
      <c r="T1193" s="56"/>
      <c r="U1193" s="57"/>
      <c r="V1193" s="62"/>
      <c r="W1193" s="62"/>
      <c r="X1193" s="57"/>
      <c r="Y1193" s="56"/>
      <c r="Z1193" s="56" t="s">
        <v>121</v>
      </c>
      <c r="AA1193" s="57">
        <v>43675</v>
      </c>
      <c r="AB1193" s="63"/>
      <c r="AC1193" s="64"/>
      <c r="AD1193" s="65" t="s">
        <v>97</v>
      </c>
      <c r="AE1193" s="56" t="s">
        <v>90</v>
      </c>
      <c r="AF1193" s="61"/>
      <c r="AG1193" s="61"/>
      <c r="AH1193" s="67"/>
      <c r="AI1193" s="68"/>
      <c r="AJ1193" s="69">
        <f t="shared" si="1"/>
        <v>0</v>
      </c>
      <c r="AK1193" s="70" t="str">
        <f t="shared" si="290"/>
        <v/>
      </c>
      <c r="AL1193" s="71" t="s">
        <v>17409</v>
      </c>
      <c r="AM1193" s="71"/>
      <c r="AN1193" s="70">
        <f t="shared" si="291"/>
        <v>43685</v>
      </c>
      <c r="AO1193" s="70"/>
      <c r="AP1193" s="74">
        <f ca="1"/>
        <v>284</v>
      </c>
    </row>
    <row r="1194" spans="1:42" ht="14.4">
      <c r="A1194" s="55" t="s">
        <v>6946</v>
      </c>
      <c r="B1194" s="56" t="s">
        <v>89</v>
      </c>
      <c r="C1194" s="57">
        <v>43815</v>
      </c>
      <c r="D1194" s="56" t="s">
        <v>119</v>
      </c>
      <c r="E1194" s="56" t="s">
        <v>196</v>
      </c>
      <c r="F1194" s="58" t="s">
        <v>106</v>
      </c>
      <c r="G1194" s="58" t="s">
        <v>113</v>
      </c>
      <c r="H1194" s="56" t="s">
        <v>112</v>
      </c>
      <c r="I1194" s="59"/>
      <c r="J1194" s="59">
        <f t="shared" si="286"/>
        <v>43845</v>
      </c>
      <c r="K1194" s="56" t="s">
        <v>18</v>
      </c>
      <c r="L1194" s="56" t="s">
        <v>14</v>
      </c>
      <c r="M1194" s="60" t="s">
        <v>6947</v>
      </c>
      <c r="N1194" s="56" t="s">
        <v>797</v>
      </c>
      <c r="O1194" s="56" t="s">
        <v>27</v>
      </c>
      <c r="P1194" s="56" t="s">
        <v>799</v>
      </c>
      <c r="Q1194" s="56" t="s">
        <v>116</v>
      </c>
      <c r="R1194" s="57">
        <v>43819</v>
      </c>
      <c r="S1194" s="56" t="s">
        <v>108</v>
      </c>
      <c r="T1194" s="56" t="s">
        <v>108</v>
      </c>
      <c r="U1194" s="57"/>
      <c r="V1194" s="77"/>
      <c r="W1194" s="62" t="s">
        <v>108</v>
      </c>
      <c r="X1194" s="59"/>
      <c r="Y1194" s="61"/>
      <c r="Z1194" s="61"/>
      <c r="AA1194" s="57">
        <v>43818</v>
      </c>
      <c r="AB1194" s="75"/>
      <c r="AC1194" s="64" t="s">
        <v>2750</v>
      </c>
      <c r="AD1194" s="56" t="s">
        <v>118</v>
      </c>
      <c r="AE1194" s="56" t="s">
        <v>90</v>
      </c>
      <c r="AF1194" s="61"/>
      <c r="AG1194" s="61"/>
      <c r="AH1194" s="67"/>
      <c r="AI1194" s="68"/>
      <c r="AJ1194" s="69">
        <f t="shared" si="1"/>
        <v>3</v>
      </c>
      <c r="AK1194" s="70"/>
      <c r="AL1194" s="71"/>
      <c r="AM1194" s="71"/>
      <c r="AN1194" s="70"/>
      <c r="AO1194" s="70"/>
      <c r="AP1194" s="74">
        <f ca="1"/>
        <v>144</v>
      </c>
    </row>
    <row r="1195" spans="1:42" ht="14.4">
      <c r="A1195" s="55" t="s">
        <v>6948</v>
      </c>
      <c r="B1195" s="56" t="s">
        <v>89</v>
      </c>
      <c r="C1195" s="57">
        <v>43599</v>
      </c>
      <c r="D1195" s="56" t="s">
        <v>119</v>
      </c>
      <c r="E1195" s="56" t="s">
        <v>140</v>
      </c>
      <c r="F1195" s="58" t="s">
        <v>106</v>
      </c>
      <c r="G1195" s="58" t="s">
        <v>107</v>
      </c>
      <c r="H1195" s="56" t="s">
        <v>140</v>
      </c>
      <c r="I1195" s="59"/>
      <c r="J1195" s="59">
        <f t="shared" si="286"/>
        <v>43629</v>
      </c>
      <c r="K1195" s="56" t="s">
        <v>18</v>
      </c>
      <c r="L1195" s="56" t="s">
        <v>18</v>
      </c>
      <c r="M1195" s="60" t="s">
        <v>6949</v>
      </c>
      <c r="N1195" s="56" t="s">
        <v>6950</v>
      </c>
      <c r="O1195" s="56" t="s">
        <v>20</v>
      </c>
      <c r="P1195" s="56" t="s">
        <v>6951</v>
      </c>
      <c r="Q1195" s="56" t="s">
        <v>17</v>
      </c>
      <c r="R1195" s="57"/>
      <c r="S1195" s="56" t="s">
        <v>108</v>
      </c>
      <c r="T1195" s="56" t="s">
        <v>108</v>
      </c>
      <c r="U1195" s="59"/>
      <c r="V1195" s="77"/>
      <c r="W1195" s="62">
        <v>0</v>
      </c>
      <c r="X1195" s="59"/>
      <c r="Y1195" s="56" t="s">
        <v>108</v>
      </c>
      <c r="Z1195" s="56" t="s">
        <v>121</v>
      </c>
      <c r="AA1195" s="57">
        <v>43599</v>
      </c>
      <c r="AB1195" s="63" t="s">
        <v>155</v>
      </c>
      <c r="AC1195" s="64" t="s">
        <v>6952</v>
      </c>
      <c r="AD1195" s="65" t="s">
        <v>97</v>
      </c>
      <c r="AE1195" s="56" t="s">
        <v>119</v>
      </c>
      <c r="AF1195" s="61"/>
      <c r="AG1195" s="61"/>
      <c r="AH1195" s="67"/>
      <c r="AI1195" s="68"/>
      <c r="AJ1195" s="69">
        <f t="shared" si="1"/>
        <v>0</v>
      </c>
      <c r="AK1195" s="70" t="str">
        <f t="shared" ref="AK1195:AK1198" si="292">IF(R1195="","",SUM(R1195+30))</f>
        <v/>
      </c>
      <c r="AL1195" s="71" t="s">
        <v>17409</v>
      </c>
      <c r="AM1195" s="71"/>
      <c r="AN1195" s="70">
        <f t="shared" ref="AN1195:AN1198" si="293">IF(C1195="","",SUM(C1195+10))</f>
        <v>43609</v>
      </c>
      <c r="AO1195" s="70"/>
      <c r="AP1195" s="74">
        <f ca="1"/>
        <v>360</v>
      </c>
    </row>
    <row r="1196" spans="1:42" ht="14.4">
      <c r="A1196" s="55" t="s">
        <v>6953</v>
      </c>
      <c r="B1196" s="56" t="s">
        <v>89</v>
      </c>
      <c r="C1196" s="57">
        <v>43713</v>
      </c>
      <c r="D1196" s="56" t="s">
        <v>90</v>
      </c>
      <c r="E1196" s="56" t="s">
        <v>327</v>
      </c>
      <c r="F1196" s="58" t="s">
        <v>92</v>
      </c>
      <c r="G1196" s="58" t="s">
        <v>328</v>
      </c>
      <c r="H1196" s="56" t="s">
        <v>327</v>
      </c>
      <c r="I1196" s="59"/>
      <c r="J1196" s="59">
        <f t="shared" si="286"/>
        <v>43743</v>
      </c>
      <c r="K1196" s="56" t="s">
        <v>18</v>
      </c>
      <c r="L1196" s="56" t="s">
        <v>18</v>
      </c>
      <c r="M1196" s="60" t="s">
        <v>6954</v>
      </c>
      <c r="N1196" s="56" t="s">
        <v>6955</v>
      </c>
      <c r="O1196" s="56" t="s">
        <v>436</v>
      </c>
      <c r="P1196" s="61"/>
      <c r="Q1196" s="56" t="s">
        <v>96</v>
      </c>
      <c r="R1196" s="59"/>
      <c r="S1196" s="56"/>
      <c r="T1196" s="56"/>
      <c r="U1196" s="59"/>
      <c r="V1196" s="77"/>
      <c r="W1196" s="77"/>
      <c r="X1196" s="59"/>
      <c r="Y1196" s="56"/>
      <c r="Z1196" s="56" t="s">
        <v>121</v>
      </c>
      <c r="AA1196" s="57">
        <v>43713</v>
      </c>
      <c r="AB1196" s="75"/>
      <c r="AC1196" s="64" t="s">
        <v>6956</v>
      </c>
      <c r="AD1196" s="65" t="s">
        <v>97</v>
      </c>
      <c r="AE1196" s="56" t="s">
        <v>90</v>
      </c>
      <c r="AF1196" s="61"/>
      <c r="AG1196" s="61"/>
      <c r="AH1196" s="67"/>
      <c r="AI1196" s="68"/>
      <c r="AJ1196" s="69">
        <f t="shared" si="1"/>
        <v>0</v>
      </c>
      <c r="AK1196" s="70" t="str">
        <f t="shared" si="292"/>
        <v/>
      </c>
      <c r="AL1196" s="71" t="s">
        <v>17409</v>
      </c>
      <c r="AM1196" s="71"/>
      <c r="AN1196" s="70">
        <f t="shared" si="293"/>
        <v>43723</v>
      </c>
      <c r="AO1196" s="70"/>
      <c r="AP1196" s="74">
        <f ca="1"/>
        <v>246</v>
      </c>
    </row>
    <row r="1197" spans="1:42" ht="14.4">
      <c r="A1197" s="55" t="s">
        <v>6957</v>
      </c>
      <c r="B1197" s="56" t="s">
        <v>89</v>
      </c>
      <c r="C1197" s="57">
        <v>43689</v>
      </c>
      <c r="D1197" s="56" t="s">
        <v>131</v>
      </c>
      <c r="E1197" s="56" t="s">
        <v>32</v>
      </c>
      <c r="F1197" s="58" t="s">
        <v>106</v>
      </c>
      <c r="G1197" s="58" t="s">
        <v>177</v>
      </c>
      <c r="H1197" s="56" t="s">
        <v>276</v>
      </c>
      <c r="I1197" s="57"/>
      <c r="J1197" s="57">
        <f t="shared" si="286"/>
        <v>43719</v>
      </c>
      <c r="K1197" s="56" t="s">
        <v>18</v>
      </c>
      <c r="L1197" s="56" t="s">
        <v>18</v>
      </c>
      <c r="M1197" s="60" t="s">
        <v>6958</v>
      </c>
      <c r="N1197" s="56" t="s">
        <v>6959</v>
      </c>
      <c r="O1197" s="56" t="s">
        <v>22</v>
      </c>
      <c r="P1197" s="56" t="s">
        <v>6960</v>
      </c>
      <c r="Q1197" s="56" t="s">
        <v>17</v>
      </c>
      <c r="R1197" s="57"/>
      <c r="S1197" s="56" t="s">
        <v>18</v>
      </c>
      <c r="T1197" s="56" t="s">
        <v>108</v>
      </c>
      <c r="U1197" s="57"/>
      <c r="V1197" s="62"/>
      <c r="W1197" s="62" t="s">
        <v>139</v>
      </c>
      <c r="X1197" s="57"/>
      <c r="Y1197" s="56" t="s">
        <v>108</v>
      </c>
      <c r="Z1197" s="56" t="s">
        <v>121</v>
      </c>
      <c r="AA1197" s="57">
        <v>43691</v>
      </c>
      <c r="AB1197" s="63"/>
      <c r="AC1197" s="64" t="s">
        <v>6961</v>
      </c>
      <c r="AD1197" s="65" t="s">
        <v>97</v>
      </c>
      <c r="AE1197" s="56" t="s">
        <v>119</v>
      </c>
      <c r="AF1197" s="61"/>
      <c r="AG1197" s="61"/>
      <c r="AH1197" s="67"/>
      <c r="AI1197" s="68"/>
      <c r="AJ1197" s="69">
        <f t="shared" si="1"/>
        <v>2</v>
      </c>
      <c r="AK1197" s="70" t="str">
        <f t="shared" si="292"/>
        <v/>
      </c>
      <c r="AL1197" s="71" t="s">
        <v>17409</v>
      </c>
      <c r="AM1197" s="71"/>
      <c r="AN1197" s="70">
        <f t="shared" si="293"/>
        <v>43699</v>
      </c>
      <c r="AO1197" s="70"/>
      <c r="AP1197" s="74">
        <f ca="1"/>
        <v>270</v>
      </c>
    </row>
    <row r="1198" spans="1:42" ht="14.4">
      <c r="A1198" s="55" t="s">
        <v>6962</v>
      </c>
      <c r="B1198" s="56" t="s">
        <v>89</v>
      </c>
      <c r="C1198" s="57">
        <v>43546</v>
      </c>
      <c r="D1198" s="56" t="s">
        <v>90</v>
      </c>
      <c r="E1198" s="56" t="s">
        <v>276</v>
      </c>
      <c r="F1198" s="58" t="s">
        <v>214</v>
      </c>
      <c r="G1198" s="58" t="s">
        <v>214</v>
      </c>
      <c r="H1198" s="56" t="s">
        <v>276</v>
      </c>
      <c r="I1198" s="57"/>
      <c r="J1198" s="57">
        <v>43577</v>
      </c>
      <c r="K1198" s="56" t="s">
        <v>18</v>
      </c>
      <c r="L1198" s="56" t="s">
        <v>14</v>
      </c>
      <c r="M1198" s="60" t="s">
        <v>6963</v>
      </c>
      <c r="N1198" s="56" t="s">
        <v>6964</v>
      </c>
      <c r="O1198" s="56"/>
      <c r="P1198" s="56" t="s">
        <v>6965</v>
      </c>
      <c r="Q1198" s="56" t="s">
        <v>217</v>
      </c>
      <c r="R1198" s="57"/>
      <c r="S1198" s="56" t="s">
        <v>108</v>
      </c>
      <c r="T1198" s="56" t="s">
        <v>108</v>
      </c>
      <c r="U1198" s="59"/>
      <c r="V1198" s="77"/>
      <c r="W1198" s="62" t="s">
        <v>108</v>
      </c>
      <c r="X1198" s="57"/>
      <c r="Y1198" s="61"/>
      <c r="Z1198" s="56" t="s">
        <v>123</v>
      </c>
      <c r="AA1198" s="57">
        <v>43552</v>
      </c>
      <c r="AB1198" s="63"/>
      <c r="AC1198" s="64" t="s">
        <v>6966</v>
      </c>
      <c r="AD1198" s="56" t="s">
        <v>118</v>
      </c>
      <c r="AE1198" s="56"/>
      <c r="AF1198" s="61"/>
      <c r="AG1198" s="61"/>
      <c r="AH1198" s="67"/>
      <c r="AI1198" s="68"/>
      <c r="AJ1198" s="69">
        <f t="shared" si="1"/>
        <v>6</v>
      </c>
      <c r="AK1198" s="70" t="str">
        <f t="shared" si="292"/>
        <v/>
      </c>
      <c r="AL1198" s="71" t="s">
        <v>17409</v>
      </c>
      <c r="AM1198" s="71"/>
      <c r="AN1198" s="70">
        <f t="shared" si="293"/>
        <v>43556</v>
      </c>
      <c r="AO1198" s="70"/>
      <c r="AP1198" s="74">
        <f ca="1"/>
        <v>413</v>
      </c>
    </row>
    <row r="1199" spans="1:42" ht="14.4">
      <c r="A1199" s="55" t="s">
        <v>6967</v>
      </c>
      <c r="B1199" s="56" t="s">
        <v>89</v>
      </c>
      <c r="C1199" s="57">
        <v>43770</v>
      </c>
      <c r="D1199" s="56" t="s">
        <v>90</v>
      </c>
      <c r="E1199" s="56" t="s">
        <v>276</v>
      </c>
      <c r="F1199" s="58" t="s">
        <v>214</v>
      </c>
      <c r="G1199" s="58" t="s">
        <v>214</v>
      </c>
      <c r="H1199" s="56" t="s">
        <v>276</v>
      </c>
      <c r="I1199" s="59"/>
      <c r="J1199" s="59">
        <f t="shared" ref="J1199:J1217" si="294">IF(C1199="","",SUM(C1199+30))</f>
        <v>43800</v>
      </c>
      <c r="K1199" s="56" t="s">
        <v>18</v>
      </c>
      <c r="L1199" s="56" t="s">
        <v>18</v>
      </c>
      <c r="M1199" s="60" t="s">
        <v>6968</v>
      </c>
      <c r="N1199" s="56"/>
      <c r="O1199" s="56" t="s">
        <v>436</v>
      </c>
      <c r="P1199" s="56"/>
      <c r="Q1199" s="56" t="s">
        <v>478</v>
      </c>
      <c r="R1199" s="59"/>
      <c r="S1199" s="56" t="s">
        <v>18</v>
      </c>
      <c r="T1199" s="56" t="s">
        <v>108</v>
      </c>
      <c r="U1199" s="57"/>
      <c r="V1199" s="77"/>
      <c r="W1199" s="62" t="s">
        <v>108</v>
      </c>
      <c r="X1199" s="59"/>
      <c r="Y1199" s="56" t="s">
        <v>108</v>
      </c>
      <c r="Z1199" s="56" t="s">
        <v>121</v>
      </c>
      <c r="AA1199" s="57">
        <v>43825</v>
      </c>
      <c r="AB1199" s="75"/>
      <c r="AC1199" s="64" t="s">
        <v>6969</v>
      </c>
      <c r="AD1199" s="56" t="s">
        <v>97</v>
      </c>
      <c r="AE1199" s="56" t="s">
        <v>119</v>
      </c>
      <c r="AF1199" s="61"/>
      <c r="AG1199" s="61"/>
      <c r="AH1199" s="67"/>
      <c r="AI1199" s="68"/>
      <c r="AJ1199" s="69">
        <f t="shared" si="1"/>
        <v>55</v>
      </c>
      <c r="AK1199" s="70"/>
      <c r="AL1199" s="71"/>
      <c r="AM1199" s="71"/>
      <c r="AN1199" s="70"/>
      <c r="AO1199" s="70"/>
      <c r="AP1199" s="74">
        <f ca="1"/>
        <v>189</v>
      </c>
    </row>
    <row r="1200" spans="1:42" ht="14.4">
      <c r="A1200" s="55" t="s">
        <v>6970</v>
      </c>
      <c r="B1200" s="56" t="s">
        <v>89</v>
      </c>
      <c r="C1200" s="57">
        <v>43487</v>
      </c>
      <c r="D1200" s="56" t="s">
        <v>119</v>
      </c>
      <c r="E1200" s="56" t="s">
        <v>276</v>
      </c>
      <c r="F1200" s="58" t="s">
        <v>214</v>
      </c>
      <c r="G1200" s="58" t="s">
        <v>214</v>
      </c>
      <c r="H1200" s="56" t="s">
        <v>276</v>
      </c>
      <c r="I1200" s="57"/>
      <c r="J1200" s="57">
        <f t="shared" si="294"/>
        <v>43517</v>
      </c>
      <c r="K1200" s="56" t="s">
        <v>14</v>
      </c>
      <c r="L1200" s="56" t="s">
        <v>14</v>
      </c>
      <c r="M1200" s="60" t="s">
        <v>6971</v>
      </c>
      <c r="N1200" s="56" t="s">
        <v>6972</v>
      </c>
      <c r="O1200" s="56"/>
      <c r="P1200" s="56"/>
      <c r="Q1200" s="56"/>
      <c r="R1200" s="57"/>
      <c r="S1200" s="56" t="s">
        <v>108</v>
      </c>
      <c r="T1200" s="56" t="s">
        <v>108</v>
      </c>
      <c r="U1200" s="57"/>
      <c r="V1200" s="62"/>
      <c r="W1200" s="62">
        <v>0</v>
      </c>
      <c r="X1200" s="57"/>
      <c r="Y1200" s="61"/>
      <c r="Z1200" s="56" t="s">
        <v>123</v>
      </c>
      <c r="AA1200" s="57">
        <v>43494</v>
      </c>
      <c r="AB1200" s="75"/>
      <c r="AC1200" s="64" t="s">
        <v>6973</v>
      </c>
      <c r="AD1200" s="65" t="s">
        <v>294</v>
      </c>
      <c r="AE1200" s="65"/>
      <c r="AF1200" s="66"/>
      <c r="AG1200" s="66"/>
      <c r="AH1200" s="67"/>
      <c r="AI1200" s="68"/>
      <c r="AJ1200" s="69">
        <f t="shared" si="1"/>
        <v>7</v>
      </c>
      <c r="AK1200" s="70" t="str">
        <f t="shared" ref="AK1200:AK1203" si="295">IF(R1200="","",SUM(R1200+30))</f>
        <v/>
      </c>
      <c r="AL1200" s="71" t="s">
        <v>17409</v>
      </c>
      <c r="AM1200" s="71"/>
      <c r="AN1200" s="70">
        <f t="shared" ref="AN1200:AN1203" si="296">IF(C1200="","",SUM(C1200+10))</f>
        <v>43497</v>
      </c>
      <c r="AO1200" s="70"/>
      <c r="AP1200" s="74">
        <f ca="1"/>
        <v>472</v>
      </c>
    </row>
    <row r="1201" spans="1:42" ht="14.4">
      <c r="A1201" s="55" t="s">
        <v>6974</v>
      </c>
      <c r="B1201" s="56" t="s">
        <v>89</v>
      </c>
      <c r="C1201" s="57">
        <v>43591</v>
      </c>
      <c r="D1201" s="56" t="s">
        <v>119</v>
      </c>
      <c r="E1201" s="56" t="s">
        <v>140</v>
      </c>
      <c r="F1201" s="58" t="s">
        <v>106</v>
      </c>
      <c r="G1201" s="58" t="s">
        <v>107</v>
      </c>
      <c r="H1201" s="56" t="s">
        <v>140</v>
      </c>
      <c r="I1201" s="57"/>
      <c r="J1201" s="57">
        <f t="shared" si="294"/>
        <v>43621</v>
      </c>
      <c r="K1201" s="56" t="s">
        <v>18</v>
      </c>
      <c r="L1201" s="56" t="s">
        <v>14</v>
      </c>
      <c r="M1201" s="60" t="s">
        <v>6975</v>
      </c>
      <c r="N1201" s="56" t="s">
        <v>6976</v>
      </c>
      <c r="O1201" s="56" t="s">
        <v>355</v>
      </c>
      <c r="P1201" s="56" t="s">
        <v>6977</v>
      </c>
      <c r="Q1201" s="56" t="s">
        <v>17</v>
      </c>
      <c r="R1201" s="57"/>
      <c r="S1201" s="56" t="s">
        <v>108</v>
      </c>
      <c r="T1201" s="56" t="s">
        <v>108</v>
      </c>
      <c r="U1201" s="57"/>
      <c r="V1201" s="62"/>
      <c r="W1201" s="62" t="s">
        <v>108</v>
      </c>
      <c r="X1201" s="57"/>
      <c r="Y1201" s="56" t="s">
        <v>108</v>
      </c>
      <c r="Z1201" s="56" t="s">
        <v>123</v>
      </c>
      <c r="AA1201" s="57">
        <v>43622</v>
      </c>
      <c r="AB1201" s="63" t="s">
        <v>155</v>
      </c>
      <c r="AC1201" s="60" t="s">
        <v>6978</v>
      </c>
      <c r="AD1201" s="56" t="s">
        <v>118</v>
      </c>
      <c r="AE1201" s="56"/>
      <c r="AF1201" s="61"/>
      <c r="AG1201" s="61"/>
      <c r="AH1201" s="67"/>
      <c r="AI1201" s="68"/>
      <c r="AJ1201" s="69">
        <f t="shared" si="1"/>
        <v>31</v>
      </c>
      <c r="AK1201" s="70" t="str">
        <f t="shared" si="295"/>
        <v/>
      </c>
      <c r="AL1201" s="71" t="s">
        <v>17409</v>
      </c>
      <c r="AM1201" s="71"/>
      <c r="AN1201" s="70">
        <f t="shared" si="296"/>
        <v>43601</v>
      </c>
      <c r="AO1201" s="70"/>
      <c r="AP1201" s="74">
        <f ca="1"/>
        <v>368</v>
      </c>
    </row>
    <row r="1202" spans="1:42" ht="14.4">
      <c r="A1202" s="55" t="s">
        <v>6979</v>
      </c>
      <c r="B1202" s="56" t="s">
        <v>89</v>
      </c>
      <c r="C1202" s="57">
        <v>43623</v>
      </c>
      <c r="D1202" s="56" t="s">
        <v>90</v>
      </c>
      <c r="E1202" s="56" t="s">
        <v>196</v>
      </c>
      <c r="F1202" s="58" t="s">
        <v>106</v>
      </c>
      <c r="G1202" s="58" t="s">
        <v>214</v>
      </c>
      <c r="H1202" s="56" t="s">
        <v>276</v>
      </c>
      <c r="I1202" s="57"/>
      <c r="J1202" s="57">
        <f t="shared" si="294"/>
        <v>43653</v>
      </c>
      <c r="K1202" s="56"/>
      <c r="L1202" s="56"/>
      <c r="M1202" s="60" t="s">
        <v>6980</v>
      </c>
      <c r="N1202" s="56" t="s">
        <v>6981</v>
      </c>
      <c r="O1202" s="56" t="s">
        <v>44</v>
      </c>
      <c r="P1202" s="56" t="s">
        <v>6982</v>
      </c>
      <c r="Q1202" s="56" t="s">
        <v>217</v>
      </c>
      <c r="R1202" s="57"/>
      <c r="S1202" s="56"/>
      <c r="T1202" s="56"/>
      <c r="U1202" s="57"/>
      <c r="V1202" s="62"/>
      <c r="W1202" s="62" t="s">
        <v>108</v>
      </c>
      <c r="X1202" s="57"/>
      <c r="Y1202" s="56"/>
      <c r="Z1202" s="56" t="s">
        <v>123</v>
      </c>
      <c r="AA1202" s="57">
        <v>43626</v>
      </c>
      <c r="AB1202" s="63"/>
      <c r="AC1202" s="64" t="s">
        <v>6983</v>
      </c>
      <c r="AD1202" s="56" t="s">
        <v>118</v>
      </c>
      <c r="AE1202" s="56"/>
      <c r="AF1202" s="61"/>
      <c r="AG1202" s="61"/>
      <c r="AH1202" s="67"/>
      <c r="AI1202" s="68"/>
      <c r="AJ1202" s="69">
        <f t="shared" si="1"/>
        <v>3</v>
      </c>
      <c r="AK1202" s="70" t="str">
        <f t="shared" si="295"/>
        <v/>
      </c>
      <c r="AL1202" s="71" t="s">
        <v>17409</v>
      </c>
      <c r="AM1202" s="71"/>
      <c r="AN1202" s="70">
        <f t="shared" si="296"/>
        <v>43633</v>
      </c>
      <c r="AO1202" s="70"/>
      <c r="AP1202" s="74">
        <f ca="1"/>
        <v>336</v>
      </c>
    </row>
    <row r="1203" spans="1:42" ht="14.4">
      <c r="A1203" s="55" t="s">
        <v>6984</v>
      </c>
      <c r="B1203" s="56" t="s">
        <v>89</v>
      </c>
      <c r="C1203" s="57">
        <v>43635</v>
      </c>
      <c r="D1203" s="56" t="s">
        <v>90</v>
      </c>
      <c r="E1203" s="56" t="s">
        <v>140</v>
      </c>
      <c r="F1203" s="58" t="s">
        <v>106</v>
      </c>
      <c r="G1203" s="58" t="s">
        <v>107</v>
      </c>
      <c r="H1203" s="56" t="s">
        <v>140</v>
      </c>
      <c r="I1203" s="59"/>
      <c r="J1203" s="59">
        <f t="shared" si="294"/>
        <v>43665</v>
      </c>
      <c r="K1203" s="56" t="s">
        <v>18</v>
      </c>
      <c r="L1203" s="56" t="s">
        <v>14</v>
      </c>
      <c r="M1203" s="60" t="s">
        <v>6985</v>
      </c>
      <c r="N1203" s="56" t="s">
        <v>6130</v>
      </c>
      <c r="O1203" s="56" t="s">
        <v>20</v>
      </c>
      <c r="P1203" s="56" t="s">
        <v>108</v>
      </c>
      <c r="Q1203" s="56" t="s">
        <v>96</v>
      </c>
      <c r="R1203" s="59"/>
      <c r="S1203" s="56" t="s">
        <v>108</v>
      </c>
      <c r="T1203" s="56" t="s">
        <v>108</v>
      </c>
      <c r="U1203" s="59"/>
      <c r="V1203" s="77"/>
      <c r="W1203" s="62" t="s">
        <v>108</v>
      </c>
      <c r="X1203" s="59"/>
      <c r="Y1203" s="56" t="s">
        <v>108</v>
      </c>
      <c r="Z1203" s="56" t="s">
        <v>123</v>
      </c>
      <c r="AA1203" s="57">
        <v>43635</v>
      </c>
      <c r="AB1203" s="63" t="s">
        <v>484</v>
      </c>
      <c r="AC1203" s="64" t="s">
        <v>6986</v>
      </c>
      <c r="AD1203" s="56" t="s">
        <v>118</v>
      </c>
      <c r="AE1203" s="56"/>
      <c r="AF1203" s="61"/>
      <c r="AG1203" s="61"/>
      <c r="AH1203" s="67"/>
      <c r="AI1203" s="68"/>
      <c r="AJ1203" s="69">
        <f t="shared" si="1"/>
        <v>0</v>
      </c>
      <c r="AK1203" s="70" t="str">
        <f t="shared" si="295"/>
        <v/>
      </c>
      <c r="AL1203" s="71" t="s">
        <v>17409</v>
      </c>
      <c r="AM1203" s="71"/>
      <c r="AN1203" s="70">
        <f t="shared" si="296"/>
        <v>43645</v>
      </c>
      <c r="AO1203" s="70"/>
      <c r="AP1203" s="74">
        <f ca="1"/>
        <v>324</v>
      </c>
    </row>
    <row r="1204" spans="1:42" ht="14.4">
      <c r="A1204" s="55" t="s">
        <v>6987</v>
      </c>
      <c r="B1204" s="56" t="s">
        <v>89</v>
      </c>
      <c r="C1204" s="57">
        <v>43802</v>
      </c>
      <c r="D1204" s="56" t="s">
        <v>111</v>
      </c>
      <c r="E1204" s="56" t="s">
        <v>129</v>
      </c>
      <c r="F1204" s="58" t="s">
        <v>106</v>
      </c>
      <c r="G1204" s="58" t="s">
        <v>107</v>
      </c>
      <c r="H1204" s="56" t="s">
        <v>129</v>
      </c>
      <c r="I1204" s="59"/>
      <c r="J1204" s="59">
        <f t="shared" si="294"/>
        <v>43832</v>
      </c>
      <c r="K1204" s="56" t="s">
        <v>18</v>
      </c>
      <c r="L1204" s="56" t="s">
        <v>18</v>
      </c>
      <c r="M1204" s="60" t="s">
        <v>6988</v>
      </c>
      <c r="N1204" s="56"/>
      <c r="O1204" s="56" t="s">
        <v>22</v>
      </c>
      <c r="P1204" s="56" t="s">
        <v>6989</v>
      </c>
      <c r="Q1204" s="56" t="s">
        <v>28</v>
      </c>
      <c r="R1204" s="59"/>
      <c r="S1204" s="56" t="s">
        <v>108</v>
      </c>
      <c r="T1204" s="56" t="s">
        <v>108</v>
      </c>
      <c r="U1204" s="57"/>
      <c r="V1204" s="77"/>
      <c r="W1204" s="62" t="s">
        <v>146</v>
      </c>
      <c r="X1204" s="59"/>
      <c r="Y1204" s="56" t="s">
        <v>108</v>
      </c>
      <c r="Z1204" s="56" t="s">
        <v>121</v>
      </c>
      <c r="AA1204" s="57">
        <v>43802</v>
      </c>
      <c r="AB1204" s="63" t="s">
        <v>318</v>
      </c>
      <c r="AC1204" s="64" t="s">
        <v>6990</v>
      </c>
      <c r="AD1204" s="56" t="s">
        <v>97</v>
      </c>
      <c r="AE1204" s="56" t="s">
        <v>111</v>
      </c>
      <c r="AF1204" s="61"/>
      <c r="AG1204" s="61"/>
      <c r="AH1204" s="67"/>
      <c r="AI1204" s="68"/>
      <c r="AJ1204" s="69">
        <f t="shared" si="1"/>
        <v>0</v>
      </c>
      <c r="AK1204" s="70"/>
      <c r="AL1204" s="71"/>
      <c r="AM1204" s="71"/>
      <c r="AN1204" s="70"/>
      <c r="AO1204" s="70"/>
      <c r="AP1204" s="74">
        <f ca="1"/>
        <v>157</v>
      </c>
    </row>
    <row r="1205" spans="1:42" ht="14.4">
      <c r="A1205" s="55" t="s">
        <v>6991</v>
      </c>
      <c r="B1205" s="56" t="s">
        <v>89</v>
      </c>
      <c r="C1205" s="57">
        <v>43518</v>
      </c>
      <c r="D1205" s="56" t="s">
        <v>119</v>
      </c>
      <c r="E1205" s="56" t="s">
        <v>140</v>
      </c>
      <c r="F1205" s="58" t="s">
        <v>106</v>
      </c>
      <c r="G1205" s="58" t="s">
        <v>107</v>
      </c>
      <c r="H1205" s="56" t="s">
        <v>140</v>
      </c>
      <c r="I1205" s="57"/>
      <c r="J1205" s="57">
        <f t="shared" si="294"/>
        <v>43548</v>
      </c>
      <c r="K1205" s="56" t="s">
        <v>18</v>
      </c>
      <c r="L1205" s="56" t="s">
        <v>14</v>
      </c>
      <c r="M1205" s="60" t="s">
        <v>6993</v>
      </c>
      <c r="N1205" s="56" t="s">
        <v>6994</v>
      </c>
      <c r="O1205" s="56"/>
      <c r="P1205" s="56" t="s">
        <v>108</v>
      </c>
      <c r="Q1205" s="56" t="s">
        <v>96</v>
      </c>
      <c r="R1205" s="57"/>
      <c r="S1205" s="56" t="s">
        <v>108</v>
      </c>
      <c r="T1205" s="56" t="s">
        <v>108</v>
      </c>
      <c r="U1205" s="57"/>
      <c r="V1205" s="62"/>
      <c r="W1205" s="62" t="s">
        <v>108</v>
      </c>
      <c r="X1205" s="57"/>
      <c r="Y1205" s="56" t="s">
        <v>108</v>
      </c>
      <c r="Z1205" s="56" t="s">
        <v>123</v>
      </c>
      <c r="AA1205" s="57">
        <v>43518</v>
      </c>
      <c r="AB1205" s="63" t="s">
        <v>147</v>
      </c>
      <c r="AC1205" s="64" t="s">
        <v>2820</v>
      </c>
      <c r="AD1205" s="65" t="s">
        <v>224</v>
      </c>
      <c r="AE1205" s="65"/>
      <c r="AF1205" s="66"/>
      <c r="AG1205" s="66"/>
      <c r="AH1205" s="67"/>
      <c r="AI1205" s="68"/>
      <c r="AJ1205" s="69">
        <f t="shared" si="1"/>
        <v>0</v>
      </c>
      <c r="AK1205" s="70" t="str">
        <f t="shared" ref="AK1205:AK1209" si="297">IF(R1205="","",SUM(R1205+30))</f>
        <v/>
      </c>
      <c r="AL1205" s="71" t="s">
        <v>17409</v>
      </c>
      <c r="AM1205" s="71"/>
      <c r="AN1205" s="70">
        <f t="shared" ref="AN1205:AN1209" si="298">IF(C1205="","",SUM(C1205+10))</f>
        <v>43528</v>
      </c>
      <c r="AO1205" s="70"/>
      <c r="AP1205" s="74">
        <f ca="1"/>
        <v>441</v>
      </c>
    </row>
    <row r="1206" spans="1:42" ht="14.4">
      <c r="A1206" s="55" t="s">
        <v>7003</v>
      </c>
      <c r="B1206" s="56" t="s">
        <v>89</v>
      </c>
      <c r="C1206" s="57">
        <v>43552</v>
      </c>
      <c r="D1206" s="56" t="s">
        <v>90</v>
      </c>
      <c r="E1206" s="56" t="s">
        <v>140</v>
      </c>
      <c r="F1206" s="58" t="s">
        <v>106</v>
      </c>
      <c r="G1206" s="58" t="s">
        <v>107</v>
      </c>
      <c r="H1206" s="56" t="s">
        <v>140</v>
      </c>
      <c r="I1206" s="57"/>
      <c r="J1206" s="57">
        <f t="shared" si="294"/>
        <v>43582</v>
      </c>
      <c r="K1206" s="56" t="s">
        <v>18</v>
      </c>
      <c r="L1206" s="56" t="s">
        <v>18</v>
      </c>
      <c r="M1206" s="60" t="s">
        <v>7004</v>
      </c>
      <c r="N1206" s="56" t="s">
        <v>7005</v>
      </c>
      <c r="O1206" s="56" t="s">
        <v>137</v>
      </c>
      <c r="P1206" s="56" t="s">
        <v>7006</v>
      </c>
      <c r="Q1206" s="56" t="s">
        <v>28</v>
      </c>
      <c r="R1206" s="57"/>
      <c r="S1206" s="56" t="s">
        <v>108</v>
      </c>
      <c r="T1206" s="56" t="s">
        <v>108</v>
      </c>
      <c r="U1206" s="57"/>
      <c r="V1206" s="62"/>
      <c r="W1206" s="62">
        <v>0</v>
      </c>
      <c r="X1206" s="57"/>
      <c r="Y1206" s="56" t="s">
        <v>108</v>
      </c>
      <c r="Z1206" s="56" t="s">
        <v>121</v>
      </c>
      <c r="AA1206" s="57">
        <v>43552</v>
      </c>
      <c r="AB1206" s="63" t="s">
        <v>168</v>
      </c>
      <c r="AC1206" s="64" t="s">
        <v>7007</v>
      </c>
      <c r="AD1206" s="65" t="s">
        <v>97</v>
      </c>
      <c r="AE1206" s="56" t="s">
        <v>90</v>
      </c>
      <c r="AF1206" s="61"/>
      <c r="AG1206" s="61"/>
      <c r="AH1206" s="67"/>
      <c r="AI1206" s="68"/>
      <c r="AJ1206" s="69">
        <f t="shared" si="1"/>
        <v>0</v>
      </c>
      <c r="AK1206" s="70" t="str">
        <f t="shared" si="297"/>
        <v/>
      </c>
      <c r="AL1206" s="71" t="s">
        <v>17409</v>
      </c>
      <c r="AM1206" s="71"/>
      <c r="AN1206" s="70">
        <f t="shared" si="298"/>
        <v>43562</v>
      </c>
      <c r="AO1206" s="70"/>
      <c r="AP1206" s="74">
        <f ca="1"/>
        <v>407</v>
      </c>
    </row>
    <row r="1207" spans="1:42" ht="14.4">
      <c r="A1207" s="55" t="s">
        <v>7008</v>
      </c>
      <c r="B1207" s="56" t="s">
        <v>89</v>
      </c>
      <c r="C1207" s="57">
        <v>43504</v>
      </c>
      <c r="D1207" s="56" t="s">
        <v>90</v>
      </c>
      <c r="E1207" s="56" t="s">
        <v>112</v>
      </c>
      <c r="F1207" s="58" t="s">
        <v>106</v>
      </c>
      <c r="G1207" s="58" t="s">
        <v>113</v>
      </c>
      <c r="H1207" s="56" t="s">
        <v>112</v>
      </c>
      <c r="I1207" s="59"/>
      <c r="J1207" s="59">
        <f t="shared" si="294"/>
        <v>43534</v>
      </c>
      <c r="K1207" s="56" t="s">
        <v>18</v>
      </c>
      <c r="L1207" s="56" t="s">
        <v>18</v>
      </c>
      <c r="M1207" s="60" t="s">
        <v>2587</v>
      </c>
      <c r="N1207" s="56" t="s">
        <v>7009</v>
      </c>
      <c r="O1207" s="56" t="s">
        <v>33</v>
      </c>
      <c r="P1207" s="56" t="s">
        <v>7011</v>
      </c>
      <c r="Q1207" s="56" t="s">
        <v>116</v>
      </c>
      <c r="R1207" s="59"/>
      <c r="S1207" s="56" t="s">
        <v>18</v>
      </c>
      <c r="T1207" s="56" t="s">
        <v>108</v>
      </c>
      <c r="U1207" s="57">
        <v>43508</v>
      </c>
      <c r="V1207" s="77"/>
      <c r="W1207" s="62">
        <v>15.75</v>
      </c>
      <c r="X1207" s="57">
        <v>43543</v>
      </c>
      <c r="Y1207" s="56" t="s">
        <v>108</v>
      </c>
      <c r="Z1207" s="56" t="s">
        <v>121</v>
      </c>
      <c r="AA1207" s="57">
        <v>43543</v>
      </c>
      <c r="AB1207" s="63" t="s">
        <v>147</v>
      </c>
      <c r="AC1207" s="64" t="s">
        <v>7012</v>
      </c>
      <c r="AD1207" s="65" t="s">
        <v>97</v>
      </c>
      <c r="AE1207" s="65" t="s">
        <v>119</v>
      </c>
      <c r="AF1207" s="66"/>
      <c r="AG1207" s="66"/>
      <c r="AH1207" s="67"/>
      <c r="AI1207" s="68"/>
      <c r="AJ1207" s="69">
        <f t="shared" si="1"/>
        <v>39</v>
      </c>
      <c r="AK1207" s="70" t="str">
        <f t="shared" si="297"/>
        <v/>
      </c>
      <c r="AL1207" s="71" t="s">
        <v>17409</v>
      </c>
      <c r="AM1207" s="71"/>
      <c r="AN1207" s="70">
        <f t="shared" si="298"/>
        <v>43514</v>
      </c>
      <c r="AO1207" s="70"/>
      <c r="AP1207" s="74">
        <f ca="1"/>
        <v>455</v>
      </c>
    </row>
    <row r="1208" spans="1:42" ht="14.4">
      <c r="A1208" s="55" t="s">
        <v>7014</v>
      </c>
      <c r="B1208" s="56" t="s">
        <v>89</v>
      </c>
      <c r="C1208" s="57">
        <v>43676</v>
      </c>
      <c r="D1208" s="56" t="s">
        <v>90</v>
      </c>
      <c r="E1208" s="56" t="s">
        <v>140</v>
      </c>
      <c r="F1208" s="58" t="s">
        <v>106</v>
      </c>
      <c r="G1208" s="58" t="s">
        <v>107</v>
      </c>
      <c r="H1208" s="56" t="s">
        <v>140</v>
      </c>
      <c r="I1208" s="57"/>
      <c r="J1208" s="57">
        <f t="shared" si="294"/>
        <v>43706</v>
      </c>
      <c r="K1208" s="56" t="s">
        <v>18</v>
      </c>
      <c r="L1208" s="56" t="s">
        <v>18</v>
      </c>
      <c r="M1208" s="60" t="s">
        <v>7017</v>
      </c>
      <c r="N1208" s="56" t="s">
        <v>7017</v>
      </c>
      <c r="O1208" s="56" t="s">
        <v>143</v>
      </c>
      <c r="P1208" s="56" t="s">
        <v>7018</v>
      </c>
      <c r="Q1208" s="56" t="s">
        <v>28</v>
      </c>
      <c r="R1208" s="57"/>
      <c r="S1208" s="56" t="s">
        <v>18</v>
      </c>
      <c r="T1208" s="56" t="s">
        <v>108</v>
      </c>
      <c r="U1208" s="57"/>
      <c r="V1208" s="62"/>
      <c r="W1208" s="62">
        <v>0</v>
      </c>
      <c r="X1208" s="57"/>
      <c r="Y1208" s="56" t="s">
        <v>108</v>
      </c>
      <c r="Z1208" s="56" t="s">
        <v>121</v>
      </c>
      <c r="AA1208" s="57">
        <v>43676</v>
      </c>
      <c r="AB1208" s="63" t="s">
        <v>163</v>
      </c>
      <c r="AC1208" s="64" t="s">
        <v>7020</v>
      </c>
      <c r="AD1208" s="65" t="s">
        <v>97</v>
      </c>
      <c r="AE1208" s="56" t="s">
        <v>90</v>
      </c>
      <c r="AF1208" s="61"/>
      <c r="AG1208" s="61"/>
      <c r="AH1208" s="67"/>
      <c r="AI1208" s="68"/>
      <c r="AJ1208" s="69">
        <f t="shared" si="1"/>
        <v>0</v>
      </c>
      <c r="AK1208" s="70" t="str">
        <f t="shared" si="297"/>
        <v/>
      </c>
      <c r="AL1208" s="71" t="s">
        <v>17409</v>
      </c>
      <c r="AM1208" s="71"/>
      <c r="AN1208" s="70">
        <f t="shared" si="298"/>
        <v>43686</v>
      </c>
      <c r="AO1208" s="70"/>
      <c r="AP1208" s="74">
        <f ca="1"/>
        <v>283</v>
      </c>
    </row>
    <row r="1209" spans="1:42" ht="14.4">
      <c r="A1209" s="55" t="s">
        <v>7022</v>
      </c>
      <c r="B1209" s="56" t="s">
        <v>89</v>
      </c>
      <c r="C1209" s="57">
        <v>43481</v>
      </c>
      <c r="D1209" s="56" t="s">
        <v>119</v>
      </c>
      <c r="E1209" s="56" t="s">
        <v>140</v>
      </c>
      <c r="F1209" s="58" t="s">
        <v>106</v>
      </c>
      <c r="G1209" s="58" t="s">
        <v>107</v>
      </c>
      <c r="H1209" s="56" t="s">
        <v>140</v>
      </c>
      <c r="I1209" s="57"/>
      <c r="J1209" s="57">
        <f t="shared" si="294"/>
        <v>43511</v>
      </c>
      <c r="K1209" s="56" t="s">
        <v>18</v>
      </c>
      <c r="L1209" s="56" t="s">
        <v>18</v>
      </c>
      <c r="M1209" s="60" t="s">
        <v>7023</v>
      </c>
      <c r="N1209" s="56" t="s">
        <v>7024</v>
      </c>
      <c r="O1209" s="56" t="s">
        <v>33</v>
      </c>
      <c r="P1209" s="56" t="s">
        <v>7025</v>
      </c>
      <c r="Q1209" s="56" t="s">
        <v>17</v>
      </c>
      <c r="R1209" s="57"/>
      <c r="S1209" s="56" t="s">
        <v>108</v>
      </c>
      <c r="T1209" s="56" t="s">
        <v>108</v>
      </c>
      <c r="U1209" s="57"/>
      <c r="V1209" s="62"/>
      <c r="W1209" s="62">
        <v>0</v>
      </c>
      <c r="X1209" s="57"/>
      <c r="Y1209" s="56" t="s">
        <v>108</v>
      </c>
      <c r="Z1209" s="56" t="s">
        <v>121</v>
      </c>
      <c r="AA1209" s="57">
        <v>43481</v>
      </c>
      <c r="AB1209" s="63" t="s">
        <v>127</v>
      </c>
      <c r="AC1209" s="64" t="s">
        <v>7027</v>
      </c>
      <c r="AD1209" s="65" t="s">
        <v>97</v>
      </c>
      <c r="AE1209" s="65" t="s">
        <v>119</v>
      </c>
      <c r="AF1209" s="66"/>
      <c r="AG1209" s="66"/>
      <c r="AH1209" s="67"/>
      <c r="AI1209" s="68"/>
      <c r="AJ1209" s="69">
        <f t="shared" si="1"/>
        <v>0</v>
      </c>
      <c r="AK1209" s="70" t="str">
        <f t="shared" si="297"/>
        <v/>
      </c>
      <c r="AL1209" s="71" t="s">
        <v>17409</v>
      </c>
      <c r="AM1209" s="71"/>
      <c r="AN1209" s="70">
        <f t="shared" si="298"/>
        <v>43491</v>
      </c>
      <c r="AO1209" s="70"/>
      <c r="AP1209" s="74">
        <f ca="1"/>
        <v>478</v>
      </c>
    </row>
    <row r="1210" spans="1:42" ht="14.4">
      <c r="A1210" s="55" t="s">
        <v>7030</v>
      </c>
      <c r="B1210" s="56" t="s">
        <v>89</v>
      </c>
      <c r="C1210" s="57">
        <v>43787</v>
      </c>
      <c r="D1210" s="56" t="s">
        <v>119</v>
      </c>
      <c r="E1210" s="56" t="s">
        <v>12</v>
      </c>
      <c r="F1210" s="58" t="s">
        <v>106</v>
      </c>
      <c r="G1210" s="58" t="s">
        <v>107</v>
      </c>
      <c r="H1210" s="56" t="s">
        <v>12</v>
      </c>
      <c r="I1210" s="59"/>
      <c r="J1210" s="59">
        <f t="shared" si="294"/>
        <v>43817</v>
      </c>
      <c r="K1210" s="56" t="s">
        <v>18</v>
      </c>
      <c r="L1210" s="56" t="s">
        <v>14</v>
      </c>
      <c r="M1210" s="60" t="s">
        <v>7031</v>
      </c>
      <c r="N1210" s="56" t="s">
        <v>7032</v>
      </c>
      <c r="O1210" s="56" t="s">
        <v>436</v>
      </c>
      <c r="P1210" s="56" t="s">
        <v>7033</v>
      </c>
      <c r="Q1210" s="56" t="s">
        <v>17</v>
      </c>
      <c r="R1210" s="59"/>
      <c r="S1210" s="56" t="s">
        <v>108</v>
      </c>
      <c r="T1210" s="56" t="s">
        <v>108</v>
      </c>
      <c r="U1210" s="57"/>
      <c r="V1210" s="77"/>
      <c r="W1210" s="77"/>
      <c r="X1210" s="59"/>
      <c r="Y1210" s="61"/>
      <c r="Z1210" s="56" t="s">
        <v>123</v>
      </c>
      <c r="AA1210" s="57">
        <v>43789</v>
      </c>
      <c r="AB1210" s="75"/>
      <c r="AC1210" s="64" t="s">
        <v>7034</v>
      </c>
      <c r="AD1210" s="56" t="s">
        <v>224</v>
      </c>
      <c r="AE1210" s="56" t="s">
        <v>119</v>
      </c>
      <c r="AF1210" s="61"/>
      <c r="AG1210" s="61"/>
      <c r="AH1210" s="67"/>
      <c r="AI1210" s="68"/>
      <c r="AJ1210" s="69">
        <f t="shared" si="1"/>
        <v>2</v>
      </c>
      <c r="AK1210" s="70"/>
      <c r="AL1210" s="71"/>
      <c r="AM1210" s="71"/>
      <c r="AN1210" s="70"/>
      <c r="AO1210" s="70"/>
      <c r="AP1210" s="74">
        <f ca="1"/>
        <v>172</v>
      </c>
    </row>
    <row r="1211" spans="1:42" ht="14.4">
      <c r="A1211" s="55" t="s">
        <v>7035</v>
      </c>
      <c r="B1211" s="56" t="s">
        <v>89</v>
      </c>
      <c r="C1211" s="57">
        <v>43693</v>
      </c>
      <c r="D1211" s="56" t="s">
        <v>90</v>
      </c>
      <c r="E1211" s="56" t="s">
        <v>12</v>
      </c>
      <c r="F1211" s="58" t="s">
        <v>106</v>
      </c>
      <c r="G1211" s="58" t="s">
        <v>107</v>
      </c>
      <c r="H1211" s="56" t="s">
        <v>12</v>
      </c>
      <c r="I1211" s="59"/>
      <c r="J1211" s="59">
        <f t="shared" si="294"/>
        <v>43723</v>
      </c>
      <c r="K1211" s="56" t="s">
        <v>18</v>
      </c>
      <c r="L1211" s="56" t="s">
        <v>108</v>
      </c>
      <c r="M1211" s="60" t="s">
        <v>7036</v>
      </c>
      <c r="N1211" s="56" t="s">
        <v>7037</v>
      </c>
      <c r="O1211" s="56"/>
      <c r="P1211" s="56" t="s">
        <v>7038</v>
      </c>
      <c r="Q1211" s="56" t="s">
        <v>17</v>
      </c>
      <c r="R1211" s="59"/>
      <c r="S1211" s="56"/>
      <c r="T1211" s="56"/>
      <c r="U1211" s="59"/>
      <c r="V1211" s="77"/>
      <c r="W1211" s="77"/>
      <c r="X1211" s="59"/>
      <c r="Y1211" s="61"/>
      <c r="Z1211" s="56" t="s">
        <v>123</v>
      </c>
      <c r="AA1211" s="57">
        <v>43696</v>
      </c>
      <c r="AB1211" s="75"/>
      <c r="AC1211" s="64" t="s">
        <v>7039</v>
      </c>
      <c r="AD1211" s="56" t="s">
        <v>179</v>
      </c>
      <c r="AE1211" s="56" t="s">
        <v>90</v>
      </c>
      <c r="AF1211" s="61"/>
      <c r="AG1211" s="61"/>
      <c r="AH1211" s="67"/>
      <c r="AI1211" s="68"/>
      <c r="AJ1211" s="69">
        <f t="shared" si="1"/>
        <v>3</v>
      </c>
      <c r="AK1211" s="70" t="str">
        <f t="shared" ref="AK1211:AK1215" si="299">IF(R1211="","",SUM(R1211+30))</f>
        <v/>
      </c>
      <c r="AL1211" s="71" t="s">
        <v>17409</v>
      </c>
      <c r="AM1211" s="71"/>
      <c r="AN1211" s="70">
        <f t="shared" ref="AN1211:AN1215" si="300">IF(C1211="","",SUM(C1211+10))</f>
        <v>43703</v>
      </c>
      <c r="AO1211" s="70"/>
      <c r="AP1211" s="74">
        <f ca="1"/>
        <v>266</v>
      </c>
    </row>
    <row r="1212" spans="1:42" ht="14.4">
      <c r="A1212" s="55" t="s">
        <v>7040</v>
      </c>
      <c r="B1212" s="56" t="s">
        <v>89</v>
      </c>
      <c r="C1212" s="57">
        <v>43703</v>
      </c>
      <c r="D1212" s="56" t="s">
        <v>229</v>
      </c>
      <c r="E1212" s="56" t="s">
        <v>140</v>
      </c>
      <c r="F1212" s="58" t="s">
        <v>106</v>
      </c>
      <c r="G1212" s="58" t="s">
        <v>107</v>
      </c>
      <c r="H1212" s="56" t="s">
        <v>140</v>
      </c>
      <c r="I1212" s="57"/>
      <c r="J1212" s="57">
        <f t="shared" si="294"/>
        <v>43733</v>
      </c>
      <c r="K1212" s="56" t="s">
        <v>18</v>
      </c>
      <c r="L1212" s="56" t="s">
        <v>14</v>
      </c>
      <c r="M1212" s="60" t="s">
        <v>7050</v>
      </c>
      <c r="N1212" s="56" t="s">
        <v>7050</v>
      </c>
      <c r="O1212" s="56" t="s">
        <v>27</v>
      </c>
      <c r="P1212" s="56" t="s">
        <v>7054</v>
      </c>
      <c r="Q1212" s="56" t="s">
        <v>21</v>
      </c>
      <c r="R1212" s="57"/>
      <c r="S1212" s="56" t="s">
        <v>18</v>
      </c>
      <c r="T1212" s="56" t="s">
        <v>14</v>
      </c>
      <c r="U1212" s="57"/>
      <c r="V1212" s="62"/>
      <c r="W1212" s="62">
        <v>0</v>
      </c>
      <c r="X1212" s="57"/>
      <c r="Y1212" s="56" t="s">
        <v>108</v>
      </c>
      <c r="Z1212" s="56" t="s">
        <v>121</v>
      </c>
      <c r="AA1212" s="57">
        <v>43703</v>
      </c>
      <c r="AB1212" s="63" t="s">
        <v>124</v>
      </c>
      <c r="AC1212" s="64" t="s">
        <v>7057</v>
      </c>
      <c r="AD1212" s="65" t="s">
        <v>97</v>
      </c>
      <c r="AE1212" s="56" t="s">
        <v>90</v>
      </c>
      <c r="AF1212" s="61"/>
      <c r="AG1212" s="61"/>
      <c r="AH1212" s="67"/>
      <c r="AI1212" s="68"/>
      <c r="AJ1212" s="69">
        <f t="shared" si="1"/>
        <v>0</v>
      </c>
      <c r="AK1212" s="70" t="str">
        <f t="shared" si="299"/>
        <v/>
      </c>
      <c r="AL1212" s="71" t="s">
        <v>17409</v>
      </c>
      <c r="AM1212" s="71"/>
      <c r="AN1212" s="70">
        <f t="shared" si="300"/>
        <v>43713</v>
      </c>
      <c r="AO1212" s="70"/>
      <c r="AP1212" s="74">
        <f ca="1"/>
        <v>256</v>
      </c>
    </row>
    <row r="1213" spans="1:42" ht="14.4">
      <c r="A1213" s="55" t="s">
        <v>7060</v>
      </c>
      <c r="B1213" s="56" t="s">
        <v>89</v>
      </c>
      <c r="C1213" s="57">
        <v>43496</v>
      </c>
      <c r="D1213" s="56" t="s">
        <v>131</v>
      </c>
      <c r="E1213" s="56" t="s">
        <v>112</v>
      </c>
      <c r="F1213" s="58" t="s">
        <v>106</v>
      </c>
      <c r="G1213" s="58" t="s">
        <v>113</v>
      </c>
      <c r="H1213" s="56" t="s">
        <v>112</v>
      </c>
      <c r="I1213" s="59"/>
      <c r="J1213" s="59">
        <f t="shared" si="294"/>
        <v>43526</v>
      </c>
      <c r="K1213" s="56" t="s">
        <v>18</v>
      </c>
      <c r="L1213" s="56" t="s">
        <v>14</v>
      </c>
      <c r="M1213" s="60" t="s">
        <v>7063</v>
      </c>
      <c r="N1213" s="56" t="s">
        <v>7064</v>
      </c>
      <c r="O1213" s="56" t="s">
        <v>20</v>
      </c>
      <c r="P1213" s="56" t="s">
        <v>7065</v>
      </c>
      <c r="Q1213" s="56" t="s">
        <v>116</v>
      </c>
      <c r="R1213" s="57">
        <v>43496</v>
      </c>
      <c r="S1213" s="56" t="s">
        <v>108</v>
      </c>
      <c r="T1213" s="56" t="s">
        <v>108</v>
      </c>
      <c r="U1213" s="59"/>
      <c r="V1213" s="77"/>
      <c r="W1213" s="62" t="s">
        <v>108</v>
      </c>
      <c r="X1213" s="57"/>
      <c r="Y1213" s="56" t="s">
        <v>108</v>
      </c>
      <c r="Z1213" s="56" t="s">
        <v>123</v>
      </c>
      <c r="AA1213" s="57">
        <v>43496</v>
      </c>
      <c r="AB1213" s="63" t="s">
        <v>127</v>
      </c>
      <c r="AC1213" s="64" t="s">
        <v>257</v>
      </c>
      <c r="AD1213" s="65" t="s">
        <v>118</v>
      </c>
      <c r="AE1213" s="65" t="s">
        <v>119</v>
      </c>
      <c r="AF1213" s="66"/>
      <c r="AG1213" s="66"/>
      <c r="AH1213" s="67"/>
      <c r="AI1213" s="68"/>
      <c r="AJ1213" s="69">
        <f t="shared" si="1"/>
        <v>0</v>
      </c>
      <c r="AK1213" s="70">
        <f t="shared" si="299"/>
        <v>43526</v>
      </c>
      <c r="AL1213" s="71">
        <v>30</v>
      </c>
      <c r="AM1213" s="71"/>
      <c r="AN1213" s="70">
        <f t="shared" si="300"/>
        <v>43506</v>
      </c>
      <c r="AO1213" s="70"/>
      <c r="AP1213" s="74">
        <f ca="1"/>
        <v>463</v>
      </c>
    </row>
    <row r="1214" spans="1:42" ht="14.4">
      <c r="A1214" s="55" t="s">
        <v>7068</v>
      </c>
      <c r="B1214" s="56" t="s">
        <v>89</v>
      </c>
      <c r="C1214" s="57">
        <v>43658</v>
      </c>
      <c r="D1214" s="56" t="s">
        <v>90</v>
      </c>
      <c r="E1214" s="56" t="s">
        <v>12</v>
      </c>
      <c r="F1214" s="58" t="s">
        <v>106</v>
      </c>
      <c r="G1214" s="58" t="s">
        <v>107</v>
      </c>
      <c r="H1214" s="56" t="s">
        <v>12</v>
      </c>
      <c r="I1214" s="57"/>
      <c r="J1214" s="57">
        <f t="shared" si="294"/>
        <v>43688</v>
      </c>
      <c r="K1214" s="56" t="s">
        <v>18</v>
      </c>
      <c r="L1214" s="56" t="s">
        <v>18</v>
      </c>
      <c r="M1214" s="60" t="s">
        <v>7070</v>
      </c>
      <c r="N1214" s="56" t="s">
        <v>7071</v>
      </c>
      <c r="O1214" s="56" t="s">
        <v>22</v>
      </c>
      <c r="P1214" s="56" t="s">
        <v>7072</v>
      </c>
      <c r="Q1214" s="56" t="s">
        <v>17</v>
      </c>
      <c r="R1214" s="57"/>
      <c r="S1214" s="56"/>
      <c r="T1214" s="56"/>
      <c r="U1214" s="57"/>
      <c r="V1214" s="62"/>
      <c r="W1214" s="62"/>
      <c r="X1214" s="57"/>
      <c r="Y1214" s="56" t="s">
        <v>200</v>
      </c>
      <c r="Z1214" s="56" t="s">
        <v>123</v>
      </c>
      <c r="AA1214" s="57">
        <v>43658</v>
      </c>
      <c r="AB1214" s="75"/>
      <c r="AC1214" s="64"/>
      <c r="AD1214" s="56" t="s">
        <v>294</v>
      </c>
      <c r="AE1214" s="56" t="s">
        <v>90</v>
      </c>
      <c r="AF1214" s="61"/>
      <c r="AG1214" s="61"/>
      <c r="AH1214" s="67"/>
      <c r="AI1214" s="68"/>
      <c r="AJ1214" s="69">
        <f t="shared" si="1"/>
        <v>0</v>
      </c>
      <c r="AK1214" s="70" t="str">
        <f t="shared" si="299"/>
        <v/>
      </c>
      <c r="AL1214" s="71" t="s">
        <v>17409</v>
      </c>
      <c r="AM1214" s="71"/>
      <c r="AN1214" s="70">
        <f t="shared" si="300"/>
        <v>43668</v>
      </c>
      <c r="AO1214" s="70"/>
      <c r="AP1214" s="74">
        <f ca="1"/>
        <v>301</v>
      </c>
    </row>
    <row r="1215" spans="1:42" ht="14.4">
      <c r="A1215" s="55" t="s">
        <v>7076</v>
      </c>
      <c r="B1215" s="56" t="s">
        <v>89</v>
      </c>
      <c r="C1215" s="57">
        <v>43556</v>
      </c>
      <c r="D1215" s="56" t="s">
        <v>90</v>
      </c>
      <c r="E1215" s="56" t="s">
        <v>140</v>
      </c>
      <c r="F1215" s="58" t="s">
        <v>106</v>
      </c>
      <c r="G1215" s="58" t="s">
        <v>107</v>
      </c>
      <c r="H1215" s="56" t="s">
        <v>140</v>
      </c>
      <c r="I1215" s="57"/>
      <c r="J1215" s="57">
        <f t="shared" si="294"/>
        <v>43586</v>
      </c>
      <c r="K1215" s="56" t="s">
        <v>18</v>
      </c>
      <c r="L1215" s="56" t="s">
        <v>18</v>
      </c>
      <c r="M1215" s="60" t="s">
        <v>7078</v>
      </c>
      <c r="N1215" s="56" t="s">
        <v>7078</v>
      </c>
      <c r="O1215" s="56" t="s">
        <v>20</v>
      </c>
      <c r="P1215" s="56" t="s">
        <v>7079</v>
      </c>
      <c r="Q1215" s="56" t="s">
        <v>17</v>
      </c>
      <c r="R1215" s="57">
        <v>43558</v>
      </c>
      <c r="S1215" s="56" t="s">
        <v>108</v>
      </c>
      <c r="T1215" s="56" t="s">
        <v>108</v>
      </c>
      <c r="U1215" s="57">
        <v>43578</v>
      </c>
      <c r="V1215" s="62"/>
      <c r="W1215" s="62">
        <v>0</v>
      </c>
      <c r="X1215" s="57"/>
      <c r="Y1215" s="56" t="s">
        <v>108</v>
      </c>
      <c r="Z1215" s="56" t="s">
        <v>121</v>
      </c>
      <c r="AA1215" s="57">
        <v>43592</v>
      </c>
      <c r="AB1215" s="63" t="s">
        <v>244</v>
      </c>
      <c r="AC1215" s="60" t="s">
        <v>7081</v>
      </c>
      <c r="AD1215" s="65" t="s">
        <v>97</v>
      </c>
      <c r="AE1215" s="56" t="s">
        <v>90</v>
      </c>
      <c r="AF1215" s="61"/>
      <c r="AG1215" s="61"/>
      <c r="AH1215" s="67"/>
      <c r="AI1215" s="68"/>
      <c r="AJ1215" s="69">
        <f t="shared" si="1"/>
        <v>36</v>
      </c>
      <c r="AK1215" s="70">
        <f t="shared" si="299"/>
        <v>43588</v>
      </c>
      <c r="AL1215" s="71">
        <v>-4</v>
      </c>
      <c r="AM1215" s="71"/>
      <c r="AN1215" s="70">
        <f t="shared" si="300"/>
        <v>43566</v>
      </c>
      <c r="AO1215" s="70"/>
      <c r="AP1215" s="74">
        <f ca="1"/>
        <v>403</v>
      </c>
    </row>
    <row r="1216" spans="1:42" ht="14.4">
      <c r="A1216" s="55" t="s">
        <v>7083</v>
      </c>
      <c r="B1216" s="56" t="s">
        <v>89</v>
      </c>
      <c r="C1216" s="57">
        <v>43815</v>
      </c>
      <c r="D1216" s="56" t="s">
        <v>90</v>
      </c>
      <c r="E1216" s="56" t="s">
        <v>276</v>
      </c>
      <c r="F1216" s="58" t="s">
        <v>214</v>
      </c>
      <c r="G1216" s="58" t="s">
        <v>214</v>
      </c>
      <c r="H1216" s="56" t="s">
        <v>276</v>
      </c>
      <c r="I1216" s="59"/>
      <c r="J1216" s="59">
        <f t="shared" si="294"/>
        <v>43845</v>
      </c>
      <c r="K1216" s="56" t="s">
        <v>18</v>
      </c>
      <c r="L1216" s="56" t="s">
        <v>14</v>
      </c>
      <c r="M1216" s="60" t="s">
        <v>7085</v>
      </c>
      <c r="N1216" s="56"/>
      <c r="O1216" s="56"/>
      <c r="P1216" s="56"/>
      <c r="Q1216" s="56"/>
      <c r="R1216" s="59"/>
      <c r="S1216" s="56" t="s">
        <v>108</v>
      </c>
      <c r="T1216" s="56" t="s">
        <v>108</v>
      </c>
      <c r="U1216" s="57"/>
      <c r="V1216" s="77"/>
      <c r="W1216" s="62" t="s">
        <v>108</v>
      </c>
      <c r="X1216" s="59"/>
      <c r="Y1216" s="56" t="s">
        <v>108</v>
      </c>
      <c r="Z1216" s="56" t="s">
        <v>123</v>
      </c>
      <c r="AA1216" s="57">
        <v>43847</v>
      </c>
      <c r="AB1216" s="75"/>
      <c r="AC1216" s="64" t="s">
        <v>7087</v>
      </c>
      <c r="AD1216" s="56" t="s">
        <v>118</v>
      </c>
      <c r="AE1216" s="56"/>
      <c r="AF1216" s="61"/>
      <c r="AG1216" s="61"/>
      <c r="AH1216" s="67"/>
      <c r="AI1216" s="68"/>
      <c r="AJ1216" s="69">
        <f t="shared" si="1"/>
        <v>32</v>
      </c>
      <c r="AK1216" s="70"/>
      <c r="AL1216" s="71"/>
      <c r="AM1216" s="71"/>
      <c r="AN1216" s="70"/>
      <c r="AO1216" s="70"/>
      <c r="AP1216" s="74">
        <f ca="1"/>
        <v>144</v>
      </c>
    </row>
    <row r="1217" spans="1:42" ht="14.4">
      <c r="A1217" s="55" t="s">
        <v>7089</v>
      </c>
      <c r="B1217" s="56" t="s">
        <v>89</v>
      </c>
      <c r="C1217" s="57">
        <v>43789</v>
      </c>
      <c r="D1217" s="56" t="s">
        <v>131</v>
      </c>
      <c r="E1217" s="56" t="s">
        <v>12</v>
      </c>
      <c r="F1217" s="58" t="s">
        <v>106</v>
      </c>
      <c r="G1217" s="58" t="s">
        <v>107</v>
      </c>
      <c r="H1217" s="56" t="s">
        <v>12</v>
      </c>
      <c r="I1217" s="59"/>
      <c r="J1217" s="59">
        <f t="shared" si="294"/>
        <v>43819</v>
      </c>
      <c r="K1217" s="56" t="s">
        <v>18</v>
      </c>
      <c r="L1217" s="56" t="s">
        <v>14</v>
      </c>
      <c r="M1217" s="60" t="s">
        <v>7091</v>
      </c>
      <c r="N1217" s="56" t="s">
        <v>7092</v>
      </c>
      <c r="O1217" s="56" t="s">
        <v>29</v>
      </c>
      <c r="P1217" s="56">
        <v>33512</v>
      </c>
      <c r="Q1217" s="56" t="s">
        <v>17</v>
      </c>
      <c r="R1217" s="59"/>
      <c r="S1217" s="56"/>
      <c r="T1217" s="56"/>
      <c r="U1217" s="57"/>
      <c r="V1217" s="77"/>
      <c r="W1217" s="77"/>
      <c r="X1217" s="59"/>
      <c r="Y1217" s="61"/>
      <c r="Z1217" s="56" t="s">
        <v>123</v>
      </c>
      <c r="AA1217" s="57">
        <v>43790</v>
      </c>
      <c r="AB1217" s="75"/>
      <c r="AC1217" s="64" t="s">
        <v>7095</v>
      </c>
      <c r="AD1217" s="56" t="s">
        <v>224</v>
      </c>
      <c r="AE1217" s="56" t="s">
        <v>131</v>
      </c>
      <c r="AF1217" s="61"/>
      <c r="AG1217" s="61"/>
      <c r="AH1217" s="67"/>
      <c r="AI1217" s="68"/>
      <c r="AJ1217" s="69">
        <f t="shared" si="1"/>
        <v>1</v>
      </c>
      <c r="AK1217" s="70"/>
      <c r="AL1217" s="71"/>
      <c r="AM1217" s="71"/>
      <c r="AN1217" s="70"/>
      <c r="AO1217" s="70"/>
      <c r="AP1217" s="74">
        <f ca="1"/>
        <v>170</v>
      </c>
    </row>
    <row r="1218" spans="1:42" ht="14.4">
      <c r="A1218" s="55" t="s">
        <v>7097</v>
      </c>
      <c r="B1218" s="56" t="s">
        <v>89</v>
      </c>
      <c r="C1218" s="57">
        <v>43571</v>
      </c>
      <c r="D1218" s="56" t="s">
        <v>90</v>
      </c>
      <c r="E1218" s="56" t="s">
        <v>276</v>
      </c>
      <c r="F1218" s="58" t="s">
        <v>214</v>
      </c>
      <c r="G1218" s="58" t="s">
        <v>214</v>
      </c>
      <c r="H1218" s="56" t="s">
        <v>276</v>
      </c>
      <c r="I1218" s="57"/>
      <c r="J1218" s="57">
        <v>43601</v>
      </c>
      <c r="K1218" s="56" t="s">
        <v>18</v>
      </c>
      <c r="L1218" s="56" t="s">
        <v>18</v>
      </c>
      <c r="M1218" s="60" t="s">
        <v>7099</v>
      </c>
      <c r="N1218" s="56"/>
      <c r="O1218" s="56"/>
      <c r="P1218" s="56" t="s">
        <v>7100</v>
      </c>
      <c r="Q1218" s="56" t="s">
        <v>96</v>
      </c>
      <c r="R1218" s="59"/>
      <c r="S1218" s="56" t="s">
        <v>108</v>
      </c>
      <c r="T1218" s="56" t="s">
        <v>108</v>
      </c>
      <c r="U1218" s="57">
        <v>43580</v>
      </c>
      <c r="V1218" s="62"/>
      <c r="W1218" s="62">
        <v>25</v>
      </c>
      <c r="X1218" s="59"/>
      <c r="Y1218" s="56"/>
      <c r="Z1218" s="56" t="s">
        <v>123</v>
      </c>
      <c r="AA1218" s="57">
        <v>43608</v>
      </c>
      <c r="AB1218" s="75"/>
      <c r="AC1218" s="64" t="s">
        <v>7101</v>
      </c>
      <c r="AD1218" s="56" t="s">
        <v>179</v>
      </c>
      <c r="AE1218" s="56"/>
      <c r="AF1218" s="61"/>
      <c r="AG1218" s="61"/>
      <c r="AH1218" s="67"/>
      <c r="AI1218" s="68"/>
      <c r="AJ1218" s="69">
        <f t="shared" si="1"/>
        <v>37</v>
      </c>
      <c r="AK1218" s="70" t="str">
        <f t="shared" ref="AK1218:AK1222" si="301">IF(R1218="","",SUM(R1218+30))</f>
        <v/>
      </c>
      <c r="AL1218" s="71" t="s">
        <v>17409</v>
      </c>
      <c r="AM1218" s="71"/>
      <c r="AN1218" s="70">
        <f t="shared" ref="AN1218:AN1222" si="302">IF(C1218="","",SUM(C1218+10))</f>
        <v>43581</v>
      </c>
      <c r="AO1218" s="70"/>
      <c r="AP1218" s="74">
        <f ca="1"/>
        <v>388</v>
      </c>
    </row>
    <row r="1219" spans="1:42" ht="14.4">
      <c r="A1219" s="55" t="s">
        <v>7102</v>
      </c>
      <c r="B1219" s="56" t="s">
        <v>89</v>
      </c>
      <c r="C1219" s="57">
        <v>43577</v>
      </c>
      <c r="D1219" s="56" t="s">
        <v>90</v>
      </c>
      <c r="E1219" s="56" t="s">
        <v>112</v>
      </c>
      <c r="F1219" s="58" t="s">
        <v>106</v>
      </c>
      <c r="G1219" s="58" t="s">
        <v>113</v>
      </c>
      <c r="H1219" s="56" t="s">
        <v>112</v>
      </c>
      <c r="I1219" s="57"/>
      <c r="J1219" s="57">
        <f t="shared" ref="J1219:J1225" si="303">IF(C1219="","",SUM(C1219+30))</f>
        <v>43607</v>
      </c>
      <c r="K1219" s="56" t="s">
        <v>18</v>
      </c>
      <c r="L1219" s="56" t="s">
        <v>14</v>
      </c>
      <c r="M1219" s="60" t="s">
        <v>7103</v>
      </c>
      <c r="N1219" s="56" t="s">
        <v>1278</v>
      </c>
      <c r="O1219" s="56" t="s">
        <v>22</v>
      </c>
      <c r="P1219" s="56" t="s">
        <v>1279</v>
      </c>
      <c r="Q1219" s="56" t="s">
        <v>116</v>
      </c>
      <c r="R1219" s="57">
        <v>43581</v>
      </c>
      <c r="S1219" s="56" t="s">
        <v>108</v>
      </c>
      <c r="T1219" s="56" t="s">
        <v>108</v>
      </c>
      <c r="U1219" s="57"/>
      <c r="V1219" s="62"/>
      <c r="W1219" s="62" t="s">
        <v>108</v>
      </c>
      <c r="X1219" s="57"/>
      <c r="Y1219" s="56" t="s">
        <v>108</v>
      </c>
      <c r="Z1219" s="56" t="s">
        <v>123</v>
      </c>
      <c r="AA1219" s="57">
        <v>43581</v>
      </c>
      <c r="AB1219" s="63" t="s">
        <v>244</v>
      </c>
      <c r="AC1219" s="64" t="s">
        <v>257</v>
      </c>
      <c r="AD1219" s="56" t="s">
        <v>118</v>
      </c>
      <c r="AE1219" s="56" t="s">
        <v>119</v>
      </c>
      <c r="AF1219" s="61"/>
      <c r="AG1219" s="61"/>
      <c r="AH1219" s="67"/>
      <c r="AI1219" s="68"/>
      <c r="AJ1219" s="69">
        <f t="shared" si="1"/>
        <v>4</v>
      </c>
      <c r="AK1219" s="70">
        <f t="shared" si="301"/>
        <v>43611</v>
      </c>
      <c r="AL1219" s="71">
        <v>30</v>
      </c>
      <c r="AM1219" s="71"/>
      <c r="AN1219" s="70">
        <f t="shared" si="302"/>
        <v>43587</v>
      </c>
      <c r="AO1219" s="70"/>
      <c r="AP1219" s="74">
        <f ca="1"/>
        <v>382</v>
      </c>
    </row>
    <row r="1220" spans="1:42" ht="14.4">
      <c r="A1220" s="55" t="s">
        <v>7104</v>
      </c>
      <c r="B1220" s="56" t="s">
        <v>89</v>
      </c>
      <c r="C1220" s="57">
        <v>43528</v>
      </c>
      <c r="D1220" s="56" t="s">
        <v>119</v>
      </c>
      <c r="E1220" s="56" t="s">
        <v>140</v>
      </c>
      <c r="F1220" s="58" t="s">
        <v>106</v>
      </c>
      <c r="G1220" s="58" t="s">
        <v>107</v>
      </c>
      <c r="H1220" s="56" t="s">
        <v>140</v>
      </c>
      <c r="I1220" s="57"/>
      <c r="J1220" s="57">
        <f t="shared" si="303"/>
        <v>43558</v>
      </c>
      <c r="K1220" s="56" t="s">
        <v>18</v>
      </c>
      <c r="L1220" s="56" t="s">
        <v>14</v>
      </c>
      <c r="M1220" s="60" t="s">
        <v>7105</v>
      </c>
      <c r="N1220" s="56" t="s">
        <v>7106</v>
      </c>
      <c r="O1220" s="56" t="s">
        <v>37</v>
      </c>
      <c r="P1220" s="56" t="s">
        <v>7107</v>
      </c>
      <c r="Q1220" s="56" t="s">
        <v>150</v>
      </c>
      <c r="R1220" s="57"/>
      <c r="S1220" s="56" t="s">
        <v>108</v>
      </c>
      <c r="T1220" s="56" t="s">
        <v>108</v>
      </c>
      <c r="U1220" s="57"/>
      <c r="V1220" s="62"/>
      <c r="W1220" s="62"/>
      <c r="X1220" s="57"/>
      <c r="Y1220" s="56" t="s">
        <v>200</v>
      </c>
      <c r="Z1220" s="56" t="s">
        <v>123</v>
      </c>
      <c r="AA1220" s="57">
        <v>43528</v>
      </c>
      <c r="AB1220" s="63" t="s">
        <v>293</v>
      </c>
      <c r="AC1220" s="64" t="s">
        <v>7108</v>
      </c>
      <c r="AD1220" s="65" t="s">
        <v>294</v>
      </c>
      <c r="AE1220" s="65"/>
      <c r="AF1220" s="66"/>
      <c r="AG1220" s="66"/>
      <c r="AH1220" s="67"/>
      <c r="AI1220" s="68"/>
      <c r="AJ1220" s="69">
        <f t="shared" si="1"/>
        <v>0</v>
      </c>
      <c r="AK1220" s="70" t="str">
        <f t="shared" si="301"/>
        <v/>
      </c>
      <c r="AL1220" s="71" t="s">
        <v>17409</v>
      </c>
      <c r="AM1220" s="71"/>
      <c r="AN1220" s="70">
        <f t="shared" si="302"/>
        <v>43538</v>
      </c>
      <c r="AO1220" s="70"/>
      <c r="AP1220" s="74">
        <f ca="1"/>
        <v>431</v>
      </c>
    </row>
    <row r="1221" spans="1:42" ht="14.4">
      <c r="A1221" s="55" t="s">
        <v>7110</v>
      </c>
      <c r="B1221" s="56" t="s">
        <v>89</v>
      </c>
      <c r="C1221" s="57">
        <v>43517</v>
      </c>
      <c r="D1221" s="56" t="s">
        <v>229</v>
      </c>
      <c r="E1221" s="56" t="s">
        <v>140</v>
      </c>
      <c r="F1221" s="58" t="s">
        <v>106</v>
      </c>
      <c r="G1221" s="58" t="s">
        <v>107</v>
      </c>
      <c r="H1221" s="56" t="s">
        <v>140</v>
      </c>
      <c r="I1221" s="57"/>
      <c r="J1221" s="57">
        <f t="shared" si="303"/>
        <v>43547</v>
      </c>
      <c r="K1221" s="56" t="s">
        <v>18</v>
      </c>
      <c r="L1221" s="56" t="s">
        <v>18</v>
      </c>
      <c r="M1221" s="60" t="s">
        <v>7114</v>
      </c>
      <c r="N1221" s="56" t="s">
        <v>7114</v>
      </c>
      <c r="O1221" s="56" t="s">
        <v>39</v>
      </c>
      <c r="P1221" s="56" t="s">
        <v>7115</v>
      </c>
      <c r="Q1221" s="56" t="s">
        <v>28</v>
      </c>
      <c r="R1221" s="57"/>
      <c r="S1221" s="56" t="s">
        <v>108</v>
      </c>
      <c r="T1221" s="56" t="s">
        <v>108</v>
      </c>
      <c r="U1221" s="57"/>
      <c r="V1221" s="62"/>
      <c r="W1221" s="62">
        <v>0</v>
      </c>
      <c r="X1221" s="57"/>
      <c r="Y1221" s="56" t="s">
        <v>108</v>
      </c>
      <c r="Z1221" s="56" t="s">
        <v>121</v>
      </c>
      <c r="AA1221" s="57">
        <v>43517</v>
      </c>
      <c r="AB1221" s="63" t="s">
        <v>147</v>
      </c>
      <c r="AC1221" s="64" t="s">
        <v>7117</v>
      </c>
      <c r="AD1221" s="65" t="s">
        <v>97</v>
      </c>
      <c r="AE1221" s="65" t="s">
        <v>90</v>
      </c>
      <c r="AF1221" s="66"/>
      <c r="AG1221" s="66"/>
      <c r="AH1221" s="67"/>
      <c r="AI1221" s="68"/>
      <c r="AJ1221" s="69">
        <f t="shared" si="1"/>
        <v>0</v>
      </c>
      <c r="AK1221" s="70" t="str">
        <f t="shared" si="301"/>
        <v/>
      </c>
      <c r="AL1221" s="71" t="s">
        <v>17409</v>
      </c>
      <c r="AM1221" s="71"/>
      <c r="AN1221" s="70">
        <f t="shared" si="302"/>
        <v>43527</v>
      </c>
      <c r="AO1221" s="70"/>
      <c r="AP1221" s="74">
        <f ca="1"/>
        <v>442</v>
      </c>
    </row>
    <row r="1222" spans="1:42" ht="14.4">
      <c r="A1222" s="55" t="s">
        <v>7120</v>
      </c>
      <c r="B1222" s="56" t="s">
        <v>89</v>
      </c>
      <c r="C1222" s="57">
        <v>43736</v>
      </c>
      <c r="D1222" s="56" t="s">
        <v>90</v>
      </c>
      <c r="E1222" s="56" t="s">
        <v>276</v>
      </c>
      <c r="F1222" s="58" t="s">
        <v>214</v>
      </c>
      <c r="G1222" s="58" t="s">
        <v>214</v>
      </c>
      <c r="H1222" s="56" t="s">
        <v>276</v>
      </c>
      <c r="I1222" s="59"/>
      <c r="J1222" s="59">
        <f t="shared" si="303"/>
        <v>43766</v>
      </c>
      <c r="K1222" s="56" t="s">
        <v>18</v>
      </c>
      <c r="L1222" s="56" t="s">
        <v>18</v>
      </c>
      <c r="M1222" s="60" t="s">
        <v>7123</v>
      </c>
      <c r="N1222" s="61"/>
      <c r="O1222" s="61"/>
      <c r="P1222" s="56" t="s">
        <v>7124</v>
      </c>
      <c r="Q1222" s="56" t="s">
        <v>217</v>
      </c>
      <c r="R1222" s="59"/>
      <c r="S1222" s="56" t="s">
        <v>108</v>
      </c>
      <c r="T1222" s="56" t="s">
        <v>108</v>
      </c>
      <c r="U1222" s="59"/>
      <c r="V1222" s="77"/>
      <c r="W1222" s="62" t="s">
        <v>146</v>
      </c>
      <c r="X1222" s="59"/>
      <c r="Y1222" s="61"/>
      <c r="Z1222" s="56" t="s">
        <v>121</v>
      </c>
      <c r="AA1222" s="57">
        <v>43791</v>
      </c>
      <c r="AB1222" s="75"/>
      <c r="AC1222" s="64" t="s">
        <v>7126</v>
      </c>
      <c r="AD1222" s="56" t="s">
        <v>97</v>
      </c>
      <c r="AE1222" s="56" t="s">
        <v>119</v>
      </c>
      <c r="AF1222" s="61"/>
      <c r="AG1222" s="61"/>
      <c r="AH1222" s="67"/>
      <c r="AI1222" s="68"/>
      <c r="AJ1222" s="69">
        <f t="shared" si="1"/>
        <v>55</v>
      </c>
      <c r="AK1222" s="70" t="str">
        <f t="shared" si="301"/>
        <v/>
      </c>
      <c r="AL1222" s="71" t="s">
        <v>17409</v>
      </c>
      <c r="AM1222" s="71"/>
      <c r="AN1222" s="70">
        <f t="shared" si="302"/>
        <v>43746</v>
      </c>
      <c r="AO1222" s="70"/>
      <c r="AP1222" s="74">
        <f ca="1"/>
        <v>223</v>
      </c>
    </row>
    <row r="1223" spans="1:42" ht="14.4">
      <c r="A1223" s="55" t="s">
        <v>7129</v>
      </c>
      <c r="B1223" s="56" t="s">
        <v>89</v>
      </c>
      <c r="C1223" s="57">
        <v>43785</v>
      </c>
      <c r="D1223" s="56" t="s">
        <v>90</v>
      </c>
      <c r="E1223" s="56" t="s">
        <v>12</v>
      </c>
      <c r="F1223" s="58" t="s">
        <v>106</v>
      </c>
      <c r="G1223" s="58" t="s">
        <v>107</v>
      </c>
      <c r="H1223" s="56" t="s">
        <v>12</v>
      </c>
      <c r="I1223" s="59"/>
      <c r="J1223" s="59">
        <f t="shared" si="303"/>
        <v>43815</v>
      </c>
      <c r="K1223" s="56" t="s">
        <v>18</v>
      </c>
      <c r="L1223" s="56" t="s">
        <v>14</v>
      </c>
      <c r="M1223" s="60" t="s">
        <v>7131</v>
      </c>
      <c r="N1223" s="56"/>
      <c r="O1223" s="56" t="s">
        <v>436</v>
      </c>
      <c r="P1223" s="56" t="s">
        <v>7132</v>
      </c>
      <c r="Q1223" s="56" t="s">
        <v>17</v>
      </c>
      <c r="R1223" s="59"/>
      <c r="S1223" s="56"/>
      <c r="T1223" s="56"/>
      <c r="U1223" s="57"/>
      <c r="V1223" s="77"/>
      <c r="W1223" s="77"/>
      <c r="X1223" s="59"/>
      <c r="Y1223" s="56" t="s">
        <v>292</v>
      </c>
      <c r="Z1223" s="56" t="s">
        <v>123</v>
      </c>
      <c r="AA1223" s="57">
        <v>43802</v>
      </c>
      <c r="AB1223" s="75"/>
      <c r="AC1223" s="64"/>
      <c r="AD1223" s="56" t="s">
        <v>294</v>
      </c>
      <c r="AE1223" s="56" t="s">
        <v>90</v>
      </c>
      <c r="AF1223" s="61"/>
      <c r="AG1223" s="61"/>
      <c r="AH1223" s="67"/>
      <c r="AI1223" s="68"/>
      <c r="AJ1223" s="69">
        <f t="shared" si="1"/>
        <v>17</v>
      </c>
      <c r="AK1223" s="70"/>
      <c r="AL1223" s="71"/>
      <c r="AM1223" s="71"/>
      <c r="AN1223" s="70"/>
      <c r="AO1223" s="70"/>
      <c r="AP1223" s="74">
        <f ca="1"/>
        <v>174</v>
      </c>
    </row>
    <row r="1224" spans="1:42" ht="14.4">
      <c r="A1224" s="55" t="s">
        <v>7134</v>
      </c>
      <c r="B1224" s="56" t="s">
        <v>89</v>
      </c>
      <c r="C1224" s="57">
        <v>43766</v>
      </c>
      <c r="D1224" s="56" t="s">
        <v>90</v>
      </c>
      <c r="E1224" s="56" t="s">
        <v>747</v>
      </c>
      <c r="F1224" s="58" t="s">
        <v>106</v>
      </c>
      <c r="G1224" s="58" t="s">
        <v>113</v>
      </c>
      <c r="H1224" s="56" t="s">
        <v>112</v>
      </c>
      <c r="I1224" s="59"/>
      <c r="J1224" s="59">
        <f t="shared" si="303"/>
        <v>43796</v>
      </c>
      <c r="K1224" s="56" t="s">
        <v>18</v>
      </c>
      <c r="L1224" s="56" t="s">
        <v>18</v>
      </c>
      <c r="M1224" s="60" t="s">
        <v>7138</v>
      </c>
      <c r="N1224" s="56" t="s">
        <v>7139</v>
      </c>
      <c r="O1224" s="56" t="s">
        <v>20</v>
      </c>
      <c r="P1224" s="56" t="s">
        <v>7140</v>
      </c>
      <c r="Q1224" s="56" t="s">
        <v>116</v>
      </c>
      <c r="R1224" s="59"/>
      <c r="S1224" s="56" t="s">
        <v>108</v>
      </c>
      <c r="T1224" s="56" t="s">
        <v>108</v>
      </c>
      <c r="U1224" s="57">
        <v>43768</v>
      </c>
      <c r="V1224" s="77"/>
      <c r="W1224" s="62">
        <v>15.5</v>
      </c>
      <c r="X1224" s="59"/>
      <c r="Y1224" s="56" t="s">
        <v>108</v>
      </c>
      <c r="Z1224" s="56" t="s">
        <v>123</v>
      </c>
      <c r="AA1224" s="57">
        <v>43832</v>
      </c>
      <c r="AB1224" s="75"/>
      <c r="AC1224" s="64" t="s">
        <v>7142</v>
      </c>
      <c r="AD1224" s="56" t="s">
        <v>179</v>
      </c>
      <c r="AE1224" s="56"/>
      <c r="AF1224" s="61"/>
      <c r="AG1224" s="61"/>
      <c r="AH1224" s="67"/>
      <c r="AI1224" s="68"/>
      <c r="AJ1224" s="69">
        <f t="shared" si="1"/>
        <v>66</v>
      </c>
      <c r="AK1224" s="70" t="str">
        <f t="shared" ref="AK1224:AK1228" si="304">IF(R1224="","",SUM(R1224+30))</f>
        <v/>
      </c>
      <c r="AL1224" s="71" t="s">
        <v>17409</v>
      </c>
      <c r="AM1224" s="71"/>
      <c r="AN1224" s="70"/>
      <c r="AO1224" s="70"/>
      <c r="AP1224" s="74">
        <f ca="1"/>
        <v>193</v>
      </c>
    </row>
    <row r="1225" spans="1:42" ht="14.4">
      <c r="A1225" s="55" t="s">
        <v>7143</v>
      </c>
      <c r="B1225" s="56" t="s">
        <v>89</v>
      </c>
      <c r="C1225" s="57">
        <v>43522</v>
      </c>
      <c r="D1225" s="56" t="s">
        <v>90</v>
      </c>
      <c r="E1225" s="56" t="s">
        <v>140</v>
      </c>
      <c r="F1225" s="58" t="s">
        <v>106</v>
      </c>
      <c r="G1225" s="58" t="s">
        <v>107</v>
      </c>
      <c r="H1225" s="56" t="s">
        <v>140</v>
      </c>
      <c r="I1225" s="57"/>
      <c r="J1225" s="57">
        <f t="shared" si="303"/>
        <v>43552</v>
      </c>
      <c r="K1225" s="56" t="s">
        <v>18</v>
      </c>
      <c r="L1225" s="56" t="s">
        <v>18</v>
      </c>
      <c r="M1225" s="60" t="s">
        <v>7145</v>
      </c>
      <c r="N1225" s="56" t="s">
        <v>7145</v>
      </c>
      <c r="O1225" s="56" t="s">
        <v>29</v>
      </c>
      <c r="P1225" s="56" t="s">
        <v>7147</v>
      </c>
      <c r="Q1225" s="56" t="s">
        <v>17</v>
      </c>
      <c r="R1225" s="57">
        <v>43522</v>
      </c>
      <c r="S1225" s="56" t="s">
        <v>108</v>
      </c>
      <c r="T1225" s="56" t="s">
        <v>108</v>
      </c>
      <c r="U1225" s="57"/>
      <c r="V1225" s="62"/>
      <c r="W1225" s="62">
        <v>0</v>
      </c>
      <c r="X1225" s="57"/>
      <c r="Y1225" s="56" t="s">
        <v>108</v>
      </c>
      <c r="Z1225" s="56" t="s">
        <v>121</v>
      </c>
      <c r="AA1225" s="57">
        <v>43525</v>
      </c>
      <c r="AB1225" s="63" t="s">
        <v>147</v>
      </c>
      <c r="AC1225" s="60" t="s">
        <v>7149</v>
      </c>
      <c r="AD1225" s="65" t="s">
        <v>97</v>
      </c>
      <c r="AE1225" s="65" t="s">
        <v>90</v>
      </c>
      <c r="AF1225" s="66"/>
      <c r="AG1225" s="66"/>
      <c r="AH1225" s="67"/>
      <c r="AI1225" s="68"/>
      <c r="AJ1225" s="69">
        <f t="shared" si="1"/>
        <v>3</v>
      </c>
      <c r="AK1225" s="70">
        <f t="shared" si="304"/>
        <v>43552</v>
      </c>
      <c r="AL1225" s="71">
        <v>27</v>
      </c>
      <c r="AM1225" s="71"/>
      <c r="AN1225" s="70">
        <f t="shared" ref="AN1225:AN1228" si="305">IF(C1225="","",SUM(C1225+10))</f>
        <v>43532</v>
      </c>
      <c r="AO1225" s="70"/>
      <c r="AP1225" s="74">
        <f ca="1"/>
        <v>437</v>
      </c>
    </row>
    <row r="1226" spans="1:42" ht="14.4">
      <c r="A1226" s="55" t="s">
        <v>7152</v>
      </c>
      <c r="B1226" s="56" t="s">
        <v>89</v>
      </c>
      <c r="C1226" s="57">
        <v>43585</v>
      </c>
      <c r="D1226" s="56" t="s">
        <v>90</v>
      </c>
      <c r="E1226" s="56" t="s">
        <v>32</v>
      </c>
      <c r="F1226" s="58" t="s">
        <v>106</v>
      </c>
      <c r="G1226" s="58" t="s">
        <v>177</v>
      </c>
      <c r="H1226" s="56" t="s">
        <v>276</v>
      </c>
      <c r="I1226" s="57"/>
      <c r="J1226" s="57">
        <v>43615</v>
      </c>
      <c r="K1226" s="56" t="s">
        <v>14</v>
      </c>
      <c r="L1226" s="56" t="s">
        <v>14</v>
      </c>
      <c r="M1226" s="60" t="s">
        <v>7154</v>
      </c>
      <c r="N1226" s="56" t="s">
        <v>7155</v>
      </c>
      <c r="O1226" s="61"/>
      <c r="P1226" s="56"/>
      <c r="Q1226" s="56" t="s">
        <v>96</v>
      </c>
      <c r="R1226" s="57"/>
      <c r="S1226" s="56" t="s">
        <v>108</v>
      </c>
      <c r="T1226" s="56" t="s">
        <v>108</v>
      </c>
      <c r="U1226" s="57"/>
      <c r="V1226" s="62"/>
      <c r="W1226" s="62"/>
      <c r="X1226" s="57"/>
      <c r="Y1226" s="61"/>
      <c r="Z1226" s="56" t="s">
        <v>123</v>
      </c>
      <c r="AA1226" s="57">
        <v>43586</v>
      </c>
      <c r="AB1226" s="75"/>
      <c r="AC1226" s="64" t="s">
        <v>7157</v>
      </c>
      <c r="AD1226" s="56" t="s">
        <v>179</v>
      </c>
      <c r="AE1226" s="56"/>
      <c r="AF1226" s="61"/>
      <c r="AG1226" s="61"/>
      <c r="AH1226" s="67"/>
      <c r="AI1226" s="68"/>
      <c r="AJ1226" s="69">
        <f t="shared" si="1"/>
        <v>1</v>
      </c>
      <c r="AK1226" s="70" t="str">
        <f t="shared" si="304"/>
        <v/>
      </c>
      <c r="AL1226" s="71" t="s">
        <v>17409</v>
      </c>
      <c r="AM1226" s="71"/>
      <c r="AN1226" s="70">
        <f t="shared" si="305"/>
        <v>43595</v>
      </c>
      <c r="AO1226" s="70"/>
      <c r="AP1226" s="74">
        <f ca="1"/>
        <v>374</v>
      </c>
    </row>
    <row r="1227" spans="1:42" ht="14.4">
      <c r="A1227" s="55" t="s">
        <v>7160</v>
      </c>
      <c r="B1227" s="56" t="s">
        <v>89</v>
      </c>
      <c r="C1227" s="57">
        <v>43586</v>
      </c>
      <c r="D1227" s="56" t="s">
        <v>90</v>
      </c>
      <c r="E1227" s="56" t="s">
        <v>140</v>
      </c>
      <c r="F1227" s="58" t="s">
        <v>106</v>
      </c>
      <c r="G1227" s="58" t="s">
        <v>107</v>
      </c>
      <c r="H1227" s="56" t="s">
        <v>140</v>
      </c>
      <c r="I1227" s="57"/>
      <c r="J1227" s="57">
        <f t="shared" ref="J1227:J1228" si="306">IF(C1227="","",SUM(C1227+30))</f>
        <v>43616</v>
      </c>
      <c r="K1227" s="56" t="s">
        <v>18</v>
      </c>
      <c r="L1227" s="56" t="s">
        <v>14</v>
      </c>
      <c r="M1227" s="60" t="s">
        <v>7162</v>
      </c>
      <c r="N1227" s="56" t="s">
        <v>7155</v>
      </c>
      <c r="O1227" s="56" t="s">
        <v>20</v>
      </c>
      <c r="P1227" s="56" t="s">
        <v>7163</v>
      </c>
      <c r="Q1227" s="56" t="s">
        <v>17</v>
      </c>
      <c r="R1227" s="57"/>
      <c r="S1227" s="56" t="s">
        <v>108</v>
      </c>
      <c r="T1227" s="56" t="s">
        <v>108</v>
      </c>
      <c r="U1227" s="57"/>
      <c r="V1227" s="62"/>
      <c r="W1227" s="62"/>
      <c r="X1227" s="57"/>
      <c r="Y1227" s="56" t="s">
        <v>200</v>
      </c>
      <c r="Z1227" s="56" t="s">
        <v>123</v>
      </c>
      <c r="AA1227" s="57">
        <v>43586</v>
      </c>
      <c r="AB1227" s="63" t="s">
        <v>293</v>
      </c>
      <c r="AC1227" s="64" t="s">
        <v>7164</v>
      </c>
      <c r="AD1227" s="56" t="s">
        <v>294</v>
      </c>
      <c r="AE1227" s="56"/>
      <c r="AF1227" s="61"/>
      <c r="AG1227" s="61"/>
      <c r="AH1227" s="67"/>
      <c r="AI1227" s="68"/>
      <c r="AJ1227" s="69">
        <f t="shared" si="1"/>
        <v>0</v>
      </c>
      <c r="AK1227" s="70" t="str">
        <f t="shared" si="304"/>
        <v/>
      </c>
      <c r="AL1227" s="71" t="s">
        <v>17409</v>
      </c>
      <c r="AM1227" s="71"/>
      <c r="AN1227" s="70">
        <f t="shared" si="305"/>
        <v>43596</v>
      </c>
      <c r="AO1227" s="70"/>
      <c r="AP1227" s="74">
        <f ca="1"/>
        <v>373</v>
      </c>
    </row>
    <row r="1228" spans="1:42" ht="14.4">
      <c r="A1228" s="55" t="s">
        <v>7166</v>
      </c>
      <c r="B1228" s="56" t="s">
        <v>89</v>
      </c>
      <c r="C1228" s="57">
        <v>43678</v>
      </c>
      <c r="D1228" s="56" t="s">
        <v>90</v>
      </c>
      <c r="E1228" s="56" t="s">
        <v>140</v>
      </c>
      <c r="F1228" s="58" t="s">
        <v>106</v>
      </c>
      <c r="G1228" s="58" t="s">
        <v>107</v>
      </c>
      <c r="H1228" s="56" t="s">
        <v>140</v>
      </c>
      <c r="I1228" s="59"/>
      <c r="J1228" s="59">
        <f t="shared" si="306"/>
        <v>43708</v>
      </c>
      <c r="K1228" s="56" t="s">
        <v>18</v>
      </c>
      <c r="L1228" s="56" t="s">
        <v>18</v>
      </c>
      <c r="M1228" s="60" t="s">
        <v>7169</v>
      </c>
      <c r="N1228" s="56" t="s">
        <v>7170</v>
      </c>
      <c r="O1228" s="56" t="s">
        <v>29</v>
      </c>
      <c r="P1228" s="56" t="s">
        <v>7172</v>
      </c>
      <c r="Q1228" s="56" t="s">
        <v>21</v>
      </c>
      <c r="R1228" s="59"/>
      <c r="S1228" s="56" t="s">
        <v>18</v>
      </c>
      <c r="T1228" s="56" t="s">
        <v>108</v>
      </c>
      <c r="U1228" s="59"/>
      <c r="V1228" s="62"/>
      <c r="W1228" s="62">
        <v>0</v>
      </c>
      <c r="X1228" s="59"/>
      <c r="Y1228" s="56" t="s">
        <v>108</v>
      </c>
      <c r="Z1228" s="56" t="s">
        <v>121</v>
      </c>
      <c r="AA1228" s="57">
        <v>43678</v>
      </c>
      <c r="AB1228" s="63" t="s">
        <v>124</v>
      </c>
      <c r="AC1228" s="64" t="s">
        <v>7174</v>
      </c>
      <c r="AD1228" s="65" t="s">
        <v>97</v>
      </c>
      <c r="AE1228" s="56" t="s">
        <v>90</v>
      </c>
      <c r="AF1228" s="61"/>
      <c r="AG1228" s="61"/>
      <c r="AH1228" s="67"/>
      <c r="AI1228" s="68"/>
      <c r="AJ1228" s="69">
        <f t="shared" si="1"/>
        <v>0</v>
      </c>
      <c r="AK1228" s="70" t="str">
        <f t="shared" si="304"/>
        <v/>
      </c>
      <c r="AL1228" s="71" t="s">
        <v>17409</v>
      </c>
      <c r="AM1228" s="71"/>
      <c r="AN1228" s="70">
        <f t="shared" si="305"/>
        <v>43688</v>
      </c>
      <c r="AO1228" s="70"/>
      <c r="AP1228" s="74">
        <f ca="1"/>
        <v>281</v>
      </c>
    </row>
    <row r="1229" spans="1:42" ht="14.4">
      <c r="A1229" s="55" t="s">
        <v>7178</v>
      </c>
      <c r="B1229" s="56" t="s">
        <v>89</v>
      </c>
      <c r="C1229" s="57">
        <v>43790</v>
      </c>
      <c r="D1229" s="56" t="s">
        <v>90</v>
      </c>
      <c r="E1229" s="56" t="s">
        <v>12</v>
      </c>
      <c r="F1229" s="58" t="s">
        <v>106</v>
      </c>
      <c r="G1229" s="58" t="s">
        <v>107</v>
      </c>
      <c r="H1229" s="56" t="s">
        <v>12</v>
      </c>
      <c r="I1229" s="59"/>
      <c r="J1229" s="59"/>
      <c r="K1229" s="56" t="s">
        <v>18</v>
      </c>
      <c r="L1229" s="56" t="s">
        <v>14</v>
      </c>
      <c r="M1229" s="60" t="s">
        <v>7179</v>
      </c>
      <c r="N1229" s="56" t="s">
        <v>7180</v>
      </c>
      <c r="O1229" s="56" t="s">
        <v>172</v>
      </c>
      <c r="P1229" s="56" t="s">
        <v>7181</v>
      </c>
      <c r="Q1229" s="56" t="s">
        <v>17</v>
      </c>
      <c r="R1229" s="59"/>
      <c r="S1229" s="56"/>
      <c r="T1229" s="56"/>
      <c r="U1229" s="57"/>
      <c r="V1229" s="77"/>
      <c r="W1229" s="77"/>
      <c r="X1229" s="59"/>
      <c r="Y1229" s="61"/>
      <c r="Z1229" s="56" t="s">
        <v>123</v>
      </c>
      <c r="AA1229" s="57">
        <v>43802</v>
      </c>
      <c r="AB1229" s="75"/>
      <c r="AC1229" s="64"/>
      <c r="AD1229" s="56" t="s">
        <v>294</v>
      </c>
      <c r="AE1229" s="56" t="s">
        <v>90</v>
      </c>
      <c r="AF1229" s="61"/>
      <c r="AG1229" s="61"/>
      <c r="AH1229" s="67"/>
      <c r="AI1229" s="68"/>
      <c r="AJ1229" s="69"/>
      <c r="AK1229" s="70"/>
      <c r="AL1229" s="71"/>
      <c r="AM1229" s="71"/>
      <c r="AN1229" s="70"/>
      <c r="AO1229" s="70"/>
      <c r="AP1229" s="74">
        <f ca="1"/>
        <v>169</v>
      </c>
    </row>
    <row r="1230" spans="1:42" ht="14.4">
      <c r="A1230" s="55" t="s">
        <v>7185</v>
      </c>
      <c r="B1230" s="56" t="s">
        <v>89</v>
      </c>
      <c r="C1230" s="57">
        <v>43643</v>
      </c>
      <c r="D1230" s="56" t="s">
        <v>90</v>
      </c>
      <c r="E1230" s="56" t="s">
        <v>276</v>
      </c>
      <c r="F1230" s="58" t="s">
        <v>214</v>
      </c>
      <c r="G1230" s="58" t="s">
        <v>214</v>
      </c>
      <c r="H1230" s="56" t="s">
        <v>276</v>
      </c>
      <c r="I1230" s="57"/>
      <c r="J1230" s="57">
        <f t="shared" ref="J1230:J1277" si="307">IF(C1230="","",SUM(C1230+30))</f>
        <v>43673</v>
      </c>
      <c r="K1230" s="56" t="s">
        <v>14</v>
      </c>
      <c r="L1230" s="56" t="s">
        <v>14</v>
      </c>
      <c r="M1230" s="60" t="s">
        <v>7188</v>
      </c>
      <c r="N1230" s="56" t="s">
        <v>7188</v>
      </c>
      <c r="O1230" s="56"/>
      <c r="P1230" s="56"/>
      <c r="Q1230" s="56"/>
      <c r="R1230" s="57"/>
      <c r="S1230" s="56"/>
      <c r="T1230" s="56"/>
      <c r="U1230" s="59"/>
      <c r="V1230" s="77"/>
      <c r="W1230" s="77"/>
      <c r="X1230" s="59"/>
      <c r="Y1230" s="61"/>
      <c r="Z1230" s="56" t="s">
        <v>123</v>
      </c>
      <c r="AA1230" s="57">
        <v>43648</v>
      </c>
      <c r="AB1230" s="75"/>
      <c r="AC1230" s="64" t="s">
        <v>7192</v>
      </c>
      <c r="AD1230" s="56" t="s">
        <v>242</v>
      </c>
      <c r="AE1230" s="56"/>
      <c r="AF1230" s="61"/>
      <c r="AG1230" s="61"/>
      <c r="AH1230" s="67"/>
      <c r="AI1230" s="68"/>
      <c r="AJ1230" s="69">
        <f t="shared" ref="AJ1230:AJ1329" si="308">IF(AA1230="","",SUM(AA1230-C1230))</f>
        <v>5</v>
      </c>
      <c r="AK1230" s="70" t="str">
        <f>IF(R1230="","",SUM(R1230+30))</f>
        <v/>
      </c>
      <c r="AL1230" s="71" t="s">
        <v>17409</v>
      </c>
      <c r="AM1230" s="71"/>
      <c r="AN1230" s="70">
        <f>IF(C1230="","",SUM(C1230+10))</f>
        <v>43653</v>
      </c>
      <c r="AO1230" s="70"/>
      <c r="AP1230" s="74">
        <f ca="1"/>
        <v>316</v>
      </c>
    </row>
    <row r="1231" spans="1:42" ht="14.4">
      <c r="A1231" s="55" t="s">
        <v>7194</v>
      </c>
      <c r="B1231" s="56" t="s">
        <v>89</v>
      </c>
      <c r="C1231" s="57">
        <v>43753</v>
      </c>
      <c r="D1231" s="56" t="s">
        <v>90</v>
      </c>
      <c r="E1231" s="56" t="s">
        <v>297</v>
      </c>
      <c r="F1231" s="58" t="s">
        <v>106</v>
      </c>
      <c r="G1231" s="58" t="s">
        <v>107</v>
      </c>
      <c r="H1231" s="56" t="s">
        <v>140</v>
      </c>
      <c r="I1231" s="59"/>
      <c r="J1231" s="59">
        <f t="shared" si="307"/>
        <v>43783</v>
      </c>
      <c r="K1231" s="56" t="s">
        <v>18</v>
      </c>
      <c r="L1231" s="56" t="s">
        <v>18</v>
      </c>
      <c r="M1231" s="60" t="s">
        <v>7195</v>
      </c>
      <c r="N1231" s="56" t="s">
        <v>7196</v>
      </c>
      <c r="O1231" s="56" t="s">
        <v>44</v>
      </c>
      <c r="P1231" s="56" t="s">
        <v>7197</v>
      </c>
      <c r="Q1231" s="56" t="s">
        <v>28</v>
      </c>
      <c r="R1231" s="59"/>
      <c r="S1231" s="56" t="s">
        <v>108</v>
      </c>
      <c r="T1231" s="56" t="s">
        <v>108</v>
      </c>
      <c r="U1231" s="57">
        <v>43753</v>
      </c>
      <c r="V1231" s="77"/>
      <c r="W1231" s="62">
        <v>2.5</v>
      </c>
      <c r="X1231" s="59"/>
      <c r="Y1231" s="56" t="s">
        <v>108</v>
      </c>
      <c r="Z1231" s="61"/>
      <c r="AA1231" s="57">
        <v>43825</v>
      </c>
      <c r="AB1231" s="63" t="s">
        <v>389</v>
      </c>
      <c r="AC1231" s="64" t="s">
        <v>7199</v>
      </c>
      <c r="AD1231" s="56"/>
      <c r="AE1231" s="56"/>
      <c r="AF1231" s="61"/>
      <c r="AG1231" s="61"/>
      <c r="AH1231" s="67"/>
      <c r="AI1231" s="68"/>
      <c r="AJ1231" s="69">
        <f t="shared" si="308"/>
        <v>72</v>
      </c>
      <c r="AK1231" s="70"/>
      <c r="AL1231" s="71"/>
      <c r="AM1231" s="71"/>
      <c r="AN1231" s="70"/>
      <c r="AO1231" s="70"/>
      <c r="AP1231" s="74">
        <f ca="1"/>
        <v>206</v>
      </c>
    </row>
    <row r="1232" spans="1:42" ht="14.4">
      <c r="A1232" s="55" t="s">
        <v>7202</v>
      </c>
      <c r="B1232" s="56" t="s">
        <v>89</v>
      </c>
      <c r="C1232" s="57">
        <v>43479</v>
      </c>
      <c r="D1232" s="56" t="s">
        <v>119</v>
      </c>
      <c r="E1232" s="56" t="s">
        <v>112</v>
      </c>
      <c r="F1232" s="58" t="s">
        <v>106</v>
      </c>
      <c r="G1232" s="58" t="s">
        <v>113</v>
      </c>
      <c r="H1232" s="56" t="s">
        <v>112</v>
      </c>
      <c r="I1232" s="59"/>
      <c r="J1232" s="59">
        <f t="shared" si="307"/>
        <v>43509</v>
      </c>
      <c r="K1232" s="56" t="s">
        <v>18</v>
      </c>
      <c r="L1232" s="56" t="s">
        <v>18</v>
      </c>
      <c r="M1232" s="60" t="s">
        <v>7204</v>
      </c>
      <c r="N1232" s="56" t="s">
        <v>7205</v>
      </c>
      <c r="O1232" s="56" t="s">
        <v>13</v>
      </c>
      <c r="P1232" s="56" t="s">
        <v>998</v>
      </c>
      <c r="Q1232" s="56" t="s">
        <v>116</v>
      </c>
      <c r="R1232" s="59"/>
      <c r="S1232" s="56" t="s">
        <v>18</v>
      </c>
      <c r="T1232" s="56" t="s">
        <v>14</v>
      </c>
      <c r="U1232" s="57">
        <v>43482</v>
      </c>
      <c r="V1232" s="62"/>
      <c r="W1232" s="62">
        <v>21.5</v>
      </c>
      <c r="X1232" s="57">
        <v>43490</v>
      </c>
      <c r="Y1232" s="56" t="s">
        <v>108</v>
      </c>
      <c r="Z1232" s="56" t="s">
        <v>121</v>
      </c>
      <c r="AA1232" s="57">
        <v>43490</v>
      </c>
      <c r="AB1232" s="63" t="s">
        <v>127</v>
      </c>
      <c r="AC1232" s="64" t="s">
        <v>7207</v>
      </c>
      <c r="AD1232" s="65" t="s">
        <v>97</v>
      </c>
      <c r="AE1232" s="65" t="s">
        <v>119</v>
      </c>
      <c r="AF1232" s="66"/>
      <c r="AG1232" s="66"/>
      <c r="AH1232" s="67"/>
      <c r="AI1232" s="68"/>
      <c r="AJ1232" s="69">
        <f t="shared" si="308"/>
        <v>11</v>
      </c>
      <c r="AK1232" s="70" t="str">
        <f t="shared" ref="AK1232:AK1237" si="309">IF(R1232="","",SUM(R1232+30))</f>
        <v/>
      </c>
      <c r="AL1232" s="71" t="s">
        <v>17409</v>
      </c>
      <c r="AM1232" s="71"/>
      <c r="AN1232" s="70">
        <f t="shared" ref="AN1232:AN1234" si="310">IF(C1232="","",SUM(C1232+10))</f>
        <v>43489</v>
      </c>
      <c r="AO1232" s="70"/>
      <c r="AP1232" s="74">
        <f ca="1"/>
        <v>480</v>
      </c>
    </row>
    <row r="1233" spans="1:42" ht="14.4">
      <c r="A1233" s="55" t="s">
        <v>7213</v>
      </c>
      <c r="B1233" s="56" t="s">
        <v>89</v>
      </c>
      <c r="C1233" s="57">
        <v>43719</v>
      </c>
      <c r="D1233" s="56" t="s">
        <v>229</v>
      </c>
      <c r="E1233" s="56" t="s">
        <v>297</v>
      </c>
      <c r="F1233" s="58" t="s">
        <v>106</v>
      </c>
      <c r="G1233" s="58" t="s">
        <v>107</v>
      </c>
      <c r="H1233" s="56" t="s">
        <v>140</v>
      </c>
      <c r="I1233" s="59"/>
      <c r="J1233" s="59">
        <f t="shared" si="307"/>
        <v>43749</v>
      </c>
      <c r="K1233" s="56" t="s">
        <v>18</v>
      </c>
      <c r="L1233" s="56" t="s">
        <v>18</v>
      </c>
      <c r="M1233" s="60" t="s">
        <v>7217</v>
      </c>
      <c r="N1233" s="56" t="s">
        <v>7218</v>
      </c>
      <c r="O1233" s="56" t="s">
        <v>143</v>
      </c>
      <c r="P1233" s="56" t="s">
        <v>7219</v>
      </c>
      <c r="Q1233" s="56" t="s">
        <v>17</v>
      </c>
      <c r="R1233" s="59"/>
      <c r="S1233" s="56" t="s">
        <v>108</v>
      </c>
      <c r="T1233" s="56" t="s">
        <v>108</v>
      </c>
      <c r="U1233" s="59"/>
      <c r="V1233" s="77"/>
      <c r="W1233" s="62">
        <v>0</v>
      </c>
      <c r="X1233" s="59"/>
      <c r="Y1233" s="56" t="s">
        <v>108</v>
      </c>
      <c r="Z1233" s="56" t="s">
        <v>121</v>
      </c>
      <c r="AA1233" s="57">
        <v>43724</v>
      </c>
      <c r="AB1233" s="63" t="s">
        <v>289</v>
      </c>
      <c r="AC1233" s="64" t="s">
        <v>7221</v>
      </c>
      <c r="AD1233" s="65" t="s">
        <v>97</v>
      </c>
      <c r="AE1233" s="56" t="s">
        <v>90</v>
      </c>
      <c r="AF1233" s="61"/>
      <c r="AG1233" s="61"/>
      <c r="AH1233" s="67"/>
      <c r="AI1233" s="68"/>
      <c r="AJ1233" s="69">
        <f t="shared" si="308"/>
        <v>5</v>
      </c>
      <c r="AK1233" s="70" t="str">
        <f t="shared" si="309"/>
        <v/>
      </c>
      <c r="AL1233" s="71" t="s">
        <v>17409</v>
      </c>
      <c r="AM1233" s="71"/>
      <c r="AN1233" s="70">
        <f t="shared" si="310"/>
        <v>43729</v>
      </c>
      <c r="AO1233" s="70"/>
      <c r="AP1233" s="74">
        <f ca="1"/>
        <v>240</v>
      </c>
    </row>
    <row r="1234" spans="1:42" ht="14.4">
      <c r="A1234" s="55" t="s">
        <v>7224</v>
      </c>
      <c r="B1234" s="56" t="s">
        <v>89</v>
      </c>
      <c r="C1234" s="57">
        <v>43733</v>
      </c>
      <c r="D1234" s="56" t="s">
        <v>119</v>
      </c>
      <c r="E1234" s="56" t="s">
        <v>327</v>
      </c>
      <c r="F1234" s="58" t="s">
        <v>92</v>
      </c>
      <c r="G1234" s="58" t="s">
        <v>328</v>
      </c>
      <c r="H1234" s="56" t="s">
        <v>327</v>
      </c>
      <c r="I1234" s="59"/>
      <c r="J1234" s="59">
        <f t="shared" si="307"/>
        <v>43763</v>
      </c>
      <c r="K1234" s="56" t="s">
        <v>18</v>
      </c>
      <c r="L1234" s="56" t="s">
        <v>18</v>
      </c>
      <c r="M1234" s="60" t="s">
        <v>7227</v>
      </c>
      <c r="N1234" s="56" t="s">
        <v>7228</v>
      </c>
      <c r="O1234" s="56" t="s">
        <v>271</v>
      </c>
      <c r="P1234" s="56" t="s">
        <v>331</v>
      </c>
      <c r="Q1234" s="56" t="s">
        <v>96</v>
      </c>
      <c r="R1234" s="59"/>
      <c r="S1234" s="56"/>
      <c r="T1234" s="56"/>
      <c r="U1234" s="59"/>
      <c r="V1234" s="77"/>
      <c r="W1234" s="77"/>
      <c r="X1234" s="59"/>
      <c r="Y1234" s="61"/>
      <c r="Z1234" s="56" t="s">
        <v>121</v>
      </c>
      <c r="AA1234" s="57">
        <v>43734</v>
      </c>
      <c r="AB1234" s="75"/>
      <c r="AC1234" s="64" t="s">
        <v>7230</v>
      </c>
      <c r="AD1234" s="65" t="s">
        <v>97</v>
      </c>
      <c r="AE1234" s="56" t="s">
        <v>119</v>
      </c>
      <c r="AF1234" s="61"/>
      <c r="AG1234" s="61"/>
      <c r="AH1234" s="67"/>
      <c r="AI1234" s="68"/>
      <c r="AJ1234" s="69">
        <f t="shared" si="308"/>
        <v>1</v>
      </c>
      <c r="AK1234" s="70" t="str">
        <f t="shared" si="309"/>
        <v/>
      </c>
      <c r="AL1234" s="71" t="s">
        <v>17409</v>
      </c>
      <c r="AM1234" s="71"/>
      <c r="AN1234" s="70">
        <f t="shared" si="310"/>
        <v>43743</v>
      </c>
      <c r="AO1234" s="70"/>
      <c r="AP1234" s="74">
        <f ca="1"/>
        <v>226</v>
      </c>
    </row>
    <row r="1235" spans="1:42" ht="14.4">
      <c r="A1235" s="55" t="s">
        <v>7232</v>
      </c>
      <c r="B1235" s="56" t="s">
        <v>89</v>
      </c>
      <c r="C1235" s="57">
        <v>43755</v>
      </c>
      <c r="D1235" s="56" t="s">
        <v>90</v>
      </c>
      <c r="E1235" s="56" t="s">
        <v>12</v>
      </c>
      <c r="F1235" s="58" t="s">
        <v>106</v>
      </c>
      <c r="G1235" s="58" t="s">
        <v>107</v>
      </c>
      <c r="H1235" s="56" t="s">
        <v>12</v>
      </c>
      <c r="I1235" s="59"/>
      <c r="J1235" s="59">
        <f t="shared" si="307"/>
        <v>43785</v>
      </c>
      <c r="K1235" s="56" t="s">
        <v>18</v>
      </c>
      <c r="L1235" s="56" t="s">
        <v>18</v>
      </c>
      <c r="M1235" s="60" t="s">
        <v>7234</v>
      </c>
      <c r="N1235" s="56"/>
      <c r="O1235" s="56" t="s">
        <v>189</v>
      </c>
      <c r="P1235" s="56" t="s">
        <v>7235</v>
      </c>
      <c r="Q1235" s="56" t="s">
        <v>17</v>
      </c>
      <c r="R1235" s="59"/>
      <c r="S1235" s="56"/>
      <c r="T1235" s="56"/>
      <c r="U1235" s="57"/>
      <c r="V1235" s="77"/>
      <c r="W1235" s="62" t="s">
        <v>122</v>
      </c>
      <c r="X1235" s="59"/>
      <c r="Y1235" s="56"/>
      <c r="Z1235" s="56" t="s">
        <v>121</v>
      </c>
      <c r="AA1235" s="57">
        <v>43761</v>
      </c>
      <c r="AB1235" s="75"/>
      <c r="AC1235" s="64"/>
      <c r="AD1235" s="65" t="s">
        <v>97</v>
      </c>
      <c r="AE1235" s="56" t="s">
        <v>90</v>
      </c>
      <c r="AF1235" s="61"/>
      <c r="AG1235" s="61"/>
      <c r="AH1235" s="67"/>
      <c r="AI1235" s="68"/>
      <c r="AJ1235" s="69">
        <f t="shared" si="308"/>
        <v>6</v>
      </c>
      <c r="AK1235" s="70" t="str">
        <f t="shared" si="309"/>
        <v/>
      </c>
      <c r="AL1235" s="71"/>
      <c r="AM1235" s="71"/>
      <c r="AN1235" s="70"/>
      <c r="AO1235" s="70"/>
      <c r="AP1235" s="74">
        <f ca="1"/>
        <v>204</v>
      </c>
    </row>
    <row r="1236" spans="1:42" ht="14.4">
      <c r="A1236" s="55" t="s">
        <v>7239</v>
      </c>
      <c r="B1236" s="56" t="s">
        <v>89</v>
      </c>
      <c r="C1236" s="57">
        <v>43528</v>
      </c>
      <c r="D1236" s="56" t="s">
        <v>131</v>
      </c>
      <c r="E1236" s="56" t="s">
        <v>140</v>
      </c>
      <c r="F1236" s="58" t="s">
        <v>106</v>
      </c>
      <c r="G1236" s="58" t="s">
        <v>107</v>
      </c>
      <c r="H1236" s="56" t="s">
        <v>140</v>
      </c>
      <c r="I1236" s="57"/>
      <c r="J1236" s="57">
        <f t="shared" si="307"/>
        <v>43558</v>
      </c>
      <c r="K1236" s="56" t="s">
        <v>18</v>
      </c>
      <c r="L1236" s="56" t="s">
        <v>14</v>
      </c>
      <c r="M1236" s="60" t="s">
        <v>7241</v>
      </c>
      <c r="N1236" s="56" t="s">
        <v>7242</v>
      </c>
      <c r="O1236" s="56" t="s">
        <v>249</v>
      </c>
      <c r="P1236" s="56" t="s">
        <v>108</v>
      </c>
      <c r="Q1236" s="56" t="s">
        <v>154</v>
      </c>
      <c r="R1236" s="57"/>
      <c r="S1236" s="56" t="s">
        <v>108</v>
      </c>
      <c r="T1236" s="56" t="s">
        <v>108</v>
      </c>
      <c r="U1236" s="57"/>
      <c r="V1236" s="62"/>
      <c r="W1236" s="62" t="s">
        <v>108</v>
      </c>
      <c r="X1236" s="57"/>
      <c r="Y1236" s="56" t="s">
        <v>108</v>
      </c>
      <c r="Z1236" s="56" t="s">
        <v>123</v>
      </c>
      <c r="AA1236" s="57">
        <v>43528</v>
      </c>
      <c r="AB1236" s="63" t="s">
        <v>168</v>
      </c>
      <c r="AC1236" s="64" t="s">
        <v>7244</v>
      </c>
      <c r="AD1236" s="65" t="s">
        <v>224</v>
      </c>
      <c r="AE1236" s="65"/>
      <c r="AF1236" s="66"/>
      <c r="AG1236" s="66"/>
      <c r="AH1236" s="67"/>
      <c r="AI1236" s="68"/>
      <c r="AJ1236" s="69">
        <f t="shared" si="308"/>
        <v>0</v>
      </c>
      <c r="AK1236" s="70" t="str">
        <f t="shared" si="309"/>
        <v/>
      </c>
      <c r="AL1236" s="71" t="s">
        <v>17409</v>
      </c>
      <c r="AM1236" s="71"/>
      <c r="AN1236" s="70">
        <f t="shared" ref="AN1236:AN1237" si="311">IF(C1236="","",SUM(C1236+10))</f>
        <v>43538</v>
      </c>
      <c r="AO1236" s="70"/>
      <c r="AP1236" s="74">
        <f ca="1"/>
        <v>431</v>
      </c>
    </row>
    <row r="1237" spans="1:42" ht="14.4">
      <c r="A1237" s="55" t="s">
        <v>7247</v>
      </c>
      <c r="B1237" s="56" t="s">
        <v>89</v>
      </c>
      <c r="C1237" s="57">
        <v>43605</v>
      </c>
      <c r="D1237" s="56" t="s">
        <v>119</v>
      </c>
      <c r="E1237" s="56" t="s">
        <v>140</v>
      </c>
      <c r="F1237" s="58" t="s">
        <v>106</v>
      </c>
      <c r="G1237" s="58" t="s">
        <v>107</v>
      </c>
      <c r="H1237" s="56" t="s">
        <v>140</v>
      </c>
      <c r="I1237" s="59"/>
      <c r="J1237" s="59">
        <f t="shared" si="307"/>
        <v>43635</v>
      </c>
      <c r="K1237" s="56" t="s">
        <v>18</v>
      </c>
      <c r="L1237" s="56" t="s">
        <v>18</v>
      </c>
      <c r="M1237" s="60" t="s">
        <v>7250</v>
      </c>
      <c r="N1237" s="56" t="s">
        <v>7251</v>
      </c>
      <c r="O1237" s="56" t="s">
        <v>172</v>
      </c>
      <c r="P1237" s="56" t="s">
        <v>7252</v>
      </c>
      <c r="Q1237" s="56" t="s">
        <v>17</v>
      </c>
      <c r="R1237" s="59"/>
      <c r="S1237" s="56" t="s">
        <v>108</v>
      </c>
      <c r="T1237" s="56" t="s">
        <v>108</v>
      </c>
      <c r="U1237" s="59"/>
      <c r="V1237" s="77"/>
      <c r="W1237" s="62">
        <v>0</v>
      </c>
      <c r="X1237" s="59"/>
      <c r="Y1237" s="56" t="s">
        <v>108</v>
      </c>
      <c r="Z1237" s="56" t="s">
        <v>121</v>
      </c>
      <c r="AA1237" s="57">
        <v>43605</v>
      </c>
      <c r="AB1237" s="63" t="s">
        <v>155</v>
      </c>
      <c r="AC1237" s="60" t="s">
        <v>7256</v>
      </c>
      <c r="AD1237" s="65" t="s">
        <v>97</v>
      </c>
      <c r="AE1237" s="56" t="s">
        <v>90</v>
      </c>
      <c r="AF1237" s="61"/>
      <c r="AG1237" s="61"/>
      <c r="AH1237" s="67"/>
      <c r="AI1237" s="68"/>
      <c r="AJ1237" s="69">
        <f t="shared" si="308"/>
        <v>0</v>
      </c>
      <c r="AK1237" s="70" t="str">
        <f t="shared" si="309"/>
        <v/>
      </c>
      <c r="AL1237" s="71" t="s">
        <v>17409</v>
      </c>
      <c r="AM1237" s="71"/>
      <c r="AN1237" s="70">
        <f t="shared" si="311"/>
        <v>43615</v>
      </c>
      <c r="AO1237" s="70"/>
      <c r="AP1237" s="74">
        <f ca="1"/>
        <v>354</v>
      </c>
    </row>
    <row r="1238" spans="1:42" ht="14.4">
      <c r="A1238" s="55" t="s">
        <v>7258</v>
      </c>
      <c r="B1238" s="56" t="s">
        <v>89</v>
      </c>
      <c r="C1238" s="57">
        <v>43784</v>
      </c>
      <c r="D1238" s="56" t="s">
        <v>90</v>
      </c>
      <c r="E1238" s="56" t="s">
        <v>129</v>
      </c>
      <c r="F1238" s="58" t="s">
        <v>106</v>
      </c>
      <c r="G1238" s="58" t="s">
        <v>214</v>
      </c>
      <c r="H1238" s="56" t="s">
        <v>276</v>
      </c>
      <c r="I1238" s="57">
        <v>43788</v>
      </c>
      <c r="J1238" s="59">
        <f t="shared" si="307"/>
        <v>43814</v>
      </c>
      <c r="K1238" s="56" t="s">
        <v>14</v>
      </c>
      <c r="L1238" s="56"/>
      <c r="M1238" s="60" t="s">
        <v>7272</v>
      </c>
      <c r="N1238" s="56" t="s">
        <v>7273</v>
      </c>
      <c r="O1238" s="56" t="s">
        <v>143</v>
      </c>
      <c r="P1238" s="56" t="s">
        <v>583</v>
      </c>
      <c r="Q1238" s="56" t="s">
        <v>96</v>
      </c>
      <c r="R1238" s="59"/>
      <c r="S1238" s="56" t="s">
        <v>108</v>
      </c>
      <c r="T1238" s="56" t="s">
        <v>108</v>
      </c>
      <c r="U1238" s="57"/>
      <c r="V1238" s="62">
        <v>0</v>
      </c>
      <c r="W1238" s="62" t="s">
        <v>108</v>
      </c>
      <c r="X1238" s="59"/>
      <c r="Y1238" s="56" t="s">
        <v>108</v>
      </c>
      <c r="Z1238" s="61"/>
      <c r="AA1238" s="57">
        <v>43866</v>
      </c>
      <c r="AB1238" s="75"/>
      <c r="AC1238" s="64" t="s">
        <v>7275</v>
      </c>
      <c r="AD1238" s="56" t="s">
        <v>179</v>
      </c>
      <c r="AE1238" s="56"/>
      <c r="AF1238" s="61"/>
      <c r="AG1238" s="61"/>
      <c r="AH1238" s="67"/>
      <c r="AI1238" s="68"/>
      <c r="AJ1238" s="69">
        <f t="shared" si="308"/>
        <v>82</v>
      </c>
      <c r="AK1238" s="70"/>
      <c r="AL1238" s="71"/>
      <c r="AM1238" s="71"/>
      <c r="AN1238" s="70"/>
      <c r="AO1238" s="70"/>
      <c r="AP1238" s="74">
        <f ca="1"/>
        <v>175</v>
      </c>
    </row>
    <row r="1239" spans="1:42" ht="14.4">
      <c r="A1239" s="55" t="s">
        <v>7277</v>
      </c>
      <c r="B1239" s="56" t="s">
        <v>89</v>
      </c>
      <c r="C1239" s="57">
        <v>43759</v>
      </c>
      <c r="D1239" s="56" t="s">
        <v>90</v>
      </c>
      <c r="E1239" s="56" t="s">
        <v>129</v>
      </c>
      <c r="F1239" s="58" t="s">
        <v>106</v>
      </c>
      <c r="G1239" s="58" t="s">
        <v>107</v>
      </c>
      <c r="H1239" s="56" t="s">
        <v>129</v>
      </c>
      <c r="I1239" s="59"/>
      <c r="J1239" s="59">
        <f t="shared" si="307"/>
        <v>43789</v>
      </c>
      <c r="K1239" s="56" t="s">
        <v>18</v>
      </c>
      <c r="L1239" s="56" t="s">
        <v>14</v>
      </c>
      <c r="M1239" s="60" t="s">
        <v>7279</v>
      </c>
      <c r="N1239" s="56" t="s">
        <v>7279</v>
      </c>
      <c r="O1239" s="56" t="s">
        <v>27</v>
      </c>
      <c r="P1239" s="56" t="s">
        <v>7280</v>
      </c>
      <c r="Q1239" s="56" t="s">
        <v>17</v>
      </c>
      <c r="R1239" s="59"/>
      <c r="S1239" s="56" t="s">
        <v>108</v>
      </c>
      <c r="T1239" s="56" t="s">
        <v>108</v>
      </c>
      <c r="U1239" s="57"/>
      <c r="V1239" s="77"/>
      <c r="W1239" s="62" t="s">
        <v>108</v>
      </c>
      <c r="X1239" s="59"/>
      <c r="Y1239" s="56" t="s">
        <v>292</v>
      </c>
      <c r="Z1239" s="56" t="s">
        <v>123</v>
      </c>
      <c r="AA1239" s="57">
        <v>43770</v>
      </c>
      <c r="AB1239" s="63" t="s">
        <v>389</v>
      </c>
      <c r="AC1239" s="64" t="s">
        <v>7283</v>
      </c>
      <c r="AD1239" s="56" t="s">
        <v>294</v>
      </c>
      <c r="AE1239" s="56" t="s">
        <v>90</v>
      </c>
      <c r="AF1239" s="61"/>
      <c r="AG1239" s="61"/>
      <c r="AH1239" s="67"/>
      <c r="AI1239" s="68"/>
      <c r="AJ1239" s="69">
        <f t="shared" si="308"/>
        <v>11</v>
      </c>
      <c r="AK1239" s="70" t="str">
        <f t="shared" ref="AK1239:AK1243" si="312">IF(R1239="","",SUM(R1239+30))</f>
        <v/>
      </c>
      <c r="AL1239" s="71" t="s">
        <v>17409</v>
      </c>
      <c r="AM1239" s="71"/>
      <c r="AN1239" s="70"/>
      <c r="AO1239" s="70"/>
      <c r="AP1239" s="74">
        <f ca="1"/>
        <v>200</v>
      </c>
    </row>
    <row r="1240" spans="1:42" ht="14.4">
      <c r="A1240" s="55" t="s">
        <v>7287</v>
      </c>
      <c r="B1240" s="56" t="s">
        <v>89</v>
      </c>
      <c r="C1240" s="57">
        <v>43668</v>
      </c>
      <c r="D1240" s="56" t="s">
        <v>90</v>
      </c>
      <c r="E1240" s="56" t="s">
        <v>327</v>
      </c>
      <c r="F1240" s="58" t="s">
        <v>92</v>
      </c>
      <c r="G1240" s="58" t="s">
        <v>328</v>
      </c>
      <c r="H1240" s="56" t="s">
        <v>327</v>
      </c>
      <c r="I1240" s="57"/>
      <c r="J1240" s="57">
        <f t="shared" si="307"/>
        <v>43698</v>
      </c>
      <c r="K1240" s="56" t="s">
        <v>18</v>
      </c>
      <c r="L1240" s="56" t="s">
        <v>14</v>
      </c>
      <c r="M1240" s="60" t="s">
        <v>7289</v>
      </c>
      <c r="N1240" s="56" t="s">
        <v>7290</v>
      </c>
      <c r="O1240" s="56" t="s">
        <v>271</v>
      </c>
      <c r="P1240" s="56" t="s">
        <v>331</v>
      </c>
      <c r="Q1240" s="56" t="s">
        <v>96</v>
      </c>
      <c r="R1240" s="57"/>
      <c r="S1240" s="56" t="s">
        <v>18</v>
      </c>
      <c r="T1240" s="56"/>
      <c r="U1240" s="57"/>
      <c r="V1240" s="62"/>
      <c r="W1240" s="62"/>
      <c r="X1240" s="57"/>
      <c r="Y1240" s="56"/>
      <c r="Z1240" s="56" t="s">
        <v>121</v>
      </c>
      <c r="AA1240" s="57">
        <v>43669</v>
      </c>
      <c r="AB1240" s="63"/>
      <c r="AC1240" s="64" t="s">
        <v>332</v>
      </c>
      <c r="AD1240" s="65" t="s">
        <v>97</v>
      </c>
      <c r="AE1240" s="56" t="s">
        <v>90</v>
      </c>
      <c r="AF1240" s="61"/>
      <c r="AG1240" s="61"/>
      <c r="AH1240" s="67"/>
      <c r="AI1240" s="68"/>
      <c r="AJ1240" s="69">
        <f t="shared" si="308"/>
        <v>1</v>
      </c>
      <c r="AK1240" s="70" t="str">
        <f t="shared" si="312"/>
        <v/>
      </c>
      <c r="AL1240" s="71" t="s">
        <v>17409</v>
      </c>
      <c r="AM1240" s="71"/>
      <c r="AN1240" s="70">
        <f t="shared" ref="AN1240:AN1243" si="313">IF(C1240="","",SUM(C1240+10))</f>
        <v>43678</v>
      </c>
      <c r="AO1240" s="70"/>
      <c r="AP1240" s="74">
        <f ca="1"/>
        <v>291</v>
      </c>
    </row>
    <row r="1241" spans="1:42" ht="14.4">
      <c r="A1241" s="55" t="s">
        <v>7298</v>
      </c>
      <c r="B1241" s="56" t="s">
        <v>89</v>
      </c>
      <c r="C1241" s="57">
        <v>43668</v>
      </c>
      <c r="D1241" s="56" t="s">
        <v>90</v>
      </c>
      <c r="E1241" s="56" t="s">
        <v>327</v>
      </c>
      <c r="F1241" s="58" t="s">
        <v>92</v>
      </c>
      <c r="G1241" s="58" t="s">
        <v>328</v>
      </c>
      <c r="H1241" s="56" t="s">
        <v>327</v>
      </c>
      <c r="I1241" s="57"/>
      <c r="J1241" s="57">
        <f t="shared" si="307"/>
        <v>43698</v>
      </c>
      <c r="K1241" s="56" t="s">
        <v>18</v>
      </c>
      <c r="L1241" s="56" t="s">
        <v>14</v>
      </c>
      <c r="M1241" s="60" t="s">
        <v>7289</v>
      </c>
      <c r="N1241" s="56" t="s">
        <v>7290</v>
      </c>
      <c r="O1241" s="56" t="s">
        <v>271</v>
      </c>
      <c r="P1241" s="56">
        <v>2119036</v>
      </c>
      <c r="Q1241" s="56" t="s">
        <v>96</v>
      </c>
      <c r="R1241" s="57"/>
      <c r="S1241" s="56" t="s">
        <v>18</v>
      </c>
      <c r="T1241" s="56"/>
      <c r="U1241" s="57"/>
      <c r="V1241" s="62"/>
      <c r="W1241" s="62"/>
      <c r="X1241" s="57"/>
      <c r="Y1241" s="56"/>
      <c r="Z1241" s="56" t="s">
        <v>121</v>
      </c>
      <c r="AA1241" s="57">
        <v>43692</v>
      </c>
      <c r="AB1241" s="63"/>
      <c r="AC1241" s="64" t="s">
        <v>7301</v>
      </c>
      <c r="AD1241" s="65" t="s">
        <v>97</v>
      </c>
      <c r="AE1241" s="56" t="s">
        <v>90</v>
      </c>
      <c r="AF1241" s="61"/>
      <c r="AG1241" s="61"/>
      <c r="AH1241" s="67"/>
      <c r="AI1241" s="68"/>
      <c r="AJ1241" s="69">
        <f t="shared" si="308"/>
        <v>24</v>
      </c>
      <c r="AK1241" s="70" t="str">
        <f t="shared" si="312"/>
        <v/>
      </c>
      <c r="AL1241" s="71" t="s">
        <v>17409</v>
      </c>
      <c r="AM1241" s="71"/>
      <c r="AN1241" s="70">
        <f t="shared" si="313"/>
        <v>43678</v>
      </c>
      <c r="AO1241" s="70"/>
      <c r="AP1241" s="74">
        <f ca="1"/>
        <v>291</v>
      </c>
    </row>
    <row r="1242" spans="1:42" ht="14.4">
      <c r="A1242" s="55" t="s">
        <v>7304</v>
      </c>
      <c r="B1242" s="56" t="s">
        <v>89</v>
      </c>
      <c r="C1242" s="57">
        <v>43517</v>
      </c>
      <c r="D1242" s="56" t="s">
        <v>229</v>
      </c>
      <c r="E1242" s="56" t="s">
        <v>140</v>
      </c>
      <c r="F1242" s="58" t="s">
        <v>106</v>
      </c>
      <c r="G1242" s="58" t="s">
        <v>107</v>
      </c>
      <c r="H1242" s="56" t="s">
        <v>140</v>
      </c>
      <c r="I1242" s="57"/>
      <c r="J1242" s="57">
        <f t="shared" si="307"/>
        <v>43547</v>
      </c>
      <c r="K1242" s="56" t="s">
        <v>18</v>
      </c>
      <c r="L1242" s="61"/>
      <c r="M1242" s="60" t="s">
        <v>7306</v>
      </c>
      <c r="N1242" s="56" t="s">
        <v>7306</v>
      </c>
      <c r="O1242" s="56"/>
      <c r="P1242" s="56" t="s">
        <v>108</v>
      </c>
      <c r="Q1242" s="56" t="s">
        <v>96</v>
      </c>
      <c r="R1242" s="57"/>
      <c r="S1242" s="56" t="s">
        <v>108</v>
      </c>
      <c r="T1242" s="56" t="s">
        <v>108</v>
      </c>
      <c r="U1242" s="57"/>
      <c r="V1242" s="62"/>
      <c r="W1242" s="62" t="s">
        <v>108</v>
      </c>
      <c r="X1242" s="57"/>
      <c r="Y1242" s="56" t="s">
        <v>108</v>
      </c>
      <c r="Z1242" s="56" t="s">
        <v>123</v>
      </c>
      <c r="AA1242" s="57">
        <v>43517</v>
      </c>
      <c r="AB1242" s="63" t="s">
        <v>147</v>
      </c>
      <c r="AC1242" s="64" t="s">
        <v>7308</v>
      </c>
      <c r="AD1242" s="65" t="s">
        <v>224</v>
      </c>
      <c r="AE1242" s="65"/>
      <c r="AF1242" s="66"/>
      <c r="AG1242" s="66"/>
      <c r="AH1242" s="67"/>
      <c r="AI1242" s="68"/>
      <c r="AJ1242" s="69">
        <f t="shared" si="308"/>
        <v>0</v>
      </c>
      <c r="AK1242" s="70" t="str">
        <f t="shared" si="312"/>
        <v/>
      </c>
      <c r="AL1242" s="71" t="s">
        <v>17409</v>
      </c>
      <c r="AM1242" s="71"/>
      <c r="AN1242" s="70">
        <f t="shared" si="313"/>
        <v>43527</v>
      </c>
      <c r="AO1242" s="70"/>
      <c r="AP1242" s="74">
        <f ca="1"/>
        <v>442</v>
      </c>
    </row>
    <row r="1243" spans="1:42" ht="14.4">
      <c r="A1243" s="55" t="s">
        <v>7310</v>
      </c>
      <c r="B1243" s="56" t="s">
        <v>89</v>
      </c>
      <c r="C1243" s="57">
        <v>43538</v>
      </c>
      <c r="D1243" s="56" t="s">
        <v>229</v>
      </c>
      <c r="E1243" s="56" t="s">
        <v>140</v>
      </c>
      <c r="F1243" s="58" t="s">
        <v>106</v>
      </c>
      <c r="G1243" s="58" t="s">
        <v>107</v>
      </c>
      <c r="H1243" s="56" t="s">
        <v>140</v>
      </c>
      <c r="I1243" s="57"/>
      <c r="J1243" s="57">
        <f t="shared" si="307"/>
        <v>43568</v>
      </c>
      <c r="K1243" s="56" t="s">
        <v>18</v>
      </c>
      <c r="L1243" s="56" t="s">
        <v>18</v>
      </c>
      <c r="M1243" s="60" t="s">
        <v>7306</v>
      </c>
      <c r="N1243" s="56" t="s">
        <v>7312</v>
      </c>
      <c r="O1243" s="56" t="s">
        <v>249</v>
      </c>
      <c r="P1243" s="56" t="s">
        <v>108</v>
      </c>
      <c r="Q1243" s="56" t="s">
        <v>96</v>
      </c>
      <c r="R1243" s="57"/>
      <c r="S1243" s="56" t="s">
        <v>108</v>
      </c>
      <c r="T1243" s="56" t="s">
        <v>108</v>
      </c>
      <c r="U1243" s="57"/>
      <c r="V1243" s="62"/>
      <c r="W1243" s="62">
        <v>0</v>
      </c>
      <c r="X1243" s="57"/>
      <c r="Y1243" s="56" t="s">
        <v>108</v>
      </c>
      <c r="Z1243" s="56" t="s">
        <v>121</v>
      </c>
      <c r="AA1243" s="57">
        <v>43538</v>
      </c>
      <c r="AB1243" s="63" t="s">
        <v>168</v>
      </c>
      <c r="AC1243" s="60" t="s">
        <v>7314</v>
      </c>
      <c r="AD1243" s="56" t="s">
        <v>633</v>
      </c>
      <c r="AE1243" s="56" t="s">
        <v>90</v>
      </c>
      <c r="AF1243" s="61"/>
      <c r="AG1243" s="61"/>
      <c r="AH1243" s="67"/>
      <c r="AI1243" s="68"/>
      <c r="AJ1243" s="69">
        <f t="shared" si="308"/>
        <v>0</v>
      </c>
      <c r="AK1243" s="70" t="str">
        <f t="shared" si="312"/>
        <v/>
      </c>
      <c r="AL1243" s="71" t="s">
        <v>17409</v>
      </c>
      <c r="AM1243" s="71"/>
      <c r="AN1243" s="70">
        <f t="shared" si="313"/>
        <v>43548</v>
      </c>
      <c r="AO1243" s="70"/>
      <c r="AP1243" s="74">
        <f ca="1"/>
        <v>421</v>
      </c>
    </row>
    <row r="1244" spans="1:42" ht="14.4">
      <c r="A1244" s="55" t="s">
        <v>7316</v>
      </c>
      <c r="B1244" s="56" t="s">
        <v>89</v>
      </c>
      <c r="C1244" s="57">
        <v>43734</v>
      </c>
      <c r="D1244" s="56" t="s">
        <v>90</v>
      </c>
      <c r="E1244" s="56" t="s">
        <v>276</v>
      </c>
      <c r="F1244" s="58" t="s">
        <v>214</v>
      </c>
      <c r="G1244" s="58" t="s">
        <v>214</v>
      </c>
      <c r="H1244" s="56" t="s">
        <v>276</v>
      </c>
      <c r="I1244" s="59"/>
      <c r="J1244" s="59">
        <f t="shared" si="307"/>
        <v>43764</v>
      </c>
      <c r="K1244" s="56" t="s">
        <v>18</v>
      </c>
      <c r="L1244" s="56" t="s">
        <v>108</v>
      </c>
      <c r="M1244" s="60" t="s">
        <v>7318</v>
      </c>
      <c r="N1244" s="56" t="s">
        <v>7319</v>
      </c>
      <c r="O1244" s="56"/>
      <c r="P1244" s="56" t="s">
        <v>7320</v>
      </c>
      <c r="Q1244" s="56" t="s">
        <v>478</v>
      </c>
      <c r="R1244" s="59"/>
      <c r="S1244" s="56" t="s">
        <v>108</v>
      </c>
      <c r="T1244" s="56" t="s">
        <v>108</v>
      </c>
      <c r="U1244" s="57"/>
      <c r="V1244" s="77"/>
      <c r="W1244" s="62" t="s">
        <v>108</v>
      </c>
      <c r="X1244" s="59"/>
      <c r="Y1244" s="61"/>
      <c r="Z1244" s="56" t="s">
        <v>123</v>
      </c>
      <c r="AA1244" s="57">
        <v>43754</v>
      </c>
      <c r="AB1244" s="75"/>
      <c r="AC1244" s="64" t="s">
        <v>7321</v>
      </c>
      <c r="AD1244" s="56" t="s">
        <v>705</v>
      </c>
      <c r="AE1244" s="56" t="s">
        <v>119</v>
      </c>
      <c r="AF1244" s="61"/>
      <c r="AG1244" s="61"/>
      <c r="AH1244" s="67"/>
      <c r="AI1244" s="68"/>
      <c r="AJ1244" s="69">
        <f t="shared" si="308"/>
        <v>20</v>
      </c>
      <c r="AK1244" s="70"/>
      <c r="AL1244" s="71"/>
      <c r="AM1244" s="71"/>
      <c r="AN1244" s="70"/>
      <c r="AO1244" s="70"/>
      <c r="AP1244" s="74">
        <f ca="1"/>
        <v>225</v>
      </c>
    </row>
    <row r="1245" spans="1:42" ht="14.4">
      <c r="A1245" s="55" t="s">
        <v>7323</v>
      </c>
      <c r="B1245" s="56" t="s">
        <v>89</v>
      </c>
      <c r="C1245" s="57">
        <v>43704</v>
      </c>
      <c r="D1245" s="56" t="s">
        <v>119</v>
      </c>
      <c r="E1245" s="56" t="s">
        <v>140</v>
      </c>
      <c r="F1245" s="58" t="s">
        <v>106</v>
      </c>
      <c r="G1245" s="58" t="s">
        <v>107</v>
      </c>
      <c r="H1245" s="56" t="s">
        <v>140</v>
      </c>
      <c r="I1245" s="57"/>
      <c r="J1245" s="57">
        <f t="shared" si="307"/>
        <v>43734</v>
      </c>
      <c r="K1245" s="56" t="s">
        <v>18</v>
      </c>
      <c r="L1245" s="56" t="s">
        <v>14</v>
      </c>
      <c r="M1245" s="60" t="s">
        <v>7325</v>
      </c>
      <c r="N1245" s="56" t="s">
        <v>7327</v>
      </c>
      <c r="O1245" s="56" t="s">
        <v>249</v>
      </c>
      <c r="P1245" s="56" t="s">
        <v>108</v>
      </c>
      <c r="Q1245" s="56" t="s">
        <v>237</v>
      </c>
      <c r="R1245" s="57"/>
      <c r="S1245" s="56" t="s">
        <v>108</v>
      </c>
      <c r="T1245" s="56" t="s">
        <v>108</v>
      </c>
      <c r="U1245" s="57"/>
      <c r="V1245" s="62"/>
      <c r="W1245" s="62" t="s">
        <v>108</v>
      </c>
      <c r="X1245" s="57"/>
      <c r="Y1245" s="56" t="s">
        <v>108</v>
      </c>
      <c r="Z1245" s="56" t="s">
        <v>108</v>
      </c>
      <c r="AA1245" s="57">
        <v>43704</v>
      </c>
      <c r="AB1245" s="63" t="s">
        <v>124</v>
      </c>
      <c r="AC1245" s="64" t="s">
        <v>7330</v>
      </c>
      <c r="AD1245" s="56" t="s">
        <v>224</v>
      </c>
      <c r="AE1245" s="56"/>
      <c r="AF1245" s="61"/>
      <c r="AG1245" s="61"/>
      <c r="AH1245" s="67"/>
      <c r="AI1245" s="68"/>
      <c r="AJ1245" s="69">
        <f t="shared" si="308"/>
        <v>0</v>
      </c>
      <c r="AK1245" s="70" t="str">
        <f t="shared" ref="AK1245:AK1257" si="314">IF(R1245="","",SUM(R1245+30))</f>
        <v/>
      </c>
      <c r="AL1245" s="71" t="s">
        <v>17409</v>
      </c>
      <c r="AM1245" s="71"/>
      <c r="AN1245" s="70">
        <f t="shared" ref="AN1245:AN1257" si="315">IF(C1245="","",SUM(C1245+10))</f>
        <v>43714</v>
      </c>
      <c r="AO1245" s="70"/>
      <c r="AP1245" s="74">
        <f ca="1"/>
        <v>255</v>
      </c>
    </row>
    <row r="1246" spans="1:42" ht="14.4">
      <c r="A1246" s="55" t="s">
        <v>7337</v>
      </c>
      <c r="B1246" s="56" t="s">
        <v>89</v>
      </c>
      <c r="C1246" s="57">
        <v>43550</v>
      </c>
      <c r="D1246" s="56" t="s">
        <v>131</v>
      </c>
      <c r="E1246" s="56" t="s">
        <v>112</v>
      </c>
      <c r="F1246" s="58" t="s">
        <v>106</v>
      </c>
      <c r="G1246" s="58" t="s">
        <v>113</v>
      </c>
      <c r="H1246" s="56" t="s">
        <v>112</v>
      </c>
      <c r="I1246" s="57"/>
      <c r="J1246" s="57">
        <f t="shared" si="307"/>
        <v>43580</v>
      </c>
      <c r="K1246" s="56" t="s">
        <v>18</v>
      </c>
      <c r="L1246" s="56" t="s">
        <v>18</v>
      </c>
      <c r="M1246" s="231" t="s">
        <v>7339</v>
      </c>
      <c r="N1246" s="56" t="s">
        <v>7344</v>
      </c>
      <c r="O1246" s="56" t="s">
        <v>22</v>
      </c>
      <c r="P1246" s="56" t="s">
        <v>7345</v>
      </c>
      <c r="Q1246" s="56" t="s">
        <v>116</v>
      </c>
      <c r="R1246" s="57"/>
      <c r="S1246" s="56" t="s">
        <v>18</v>
      </c>
      <c r="T1246" s="56" t="s">
        <v>14</v>
      </c>
      <c r="U1246" s="57">
        <v>43551</v>
      </c>
      <c r="V1246" s="62"/>
      <c r="W1246" s="62">
        <v>16.5</v>
      </c>
      <c r="X1246" s="57">
        <v>43607</v>
      </c>
      <c r="Y1246" s="56" t="s">
        <v>108</v>
      </c>
      <c r="Z1246" s="56" t="s">
        <v>123</v>
      </c>
      <c r="AA1246" s="57">
        <v>43607</v>
      </c>
      <c r="AB1246" s="63" t="s">
        <v>168</v>
      </c>
      <c r="AC1246" s="64" t="s">
        <v>2390</v>
      </c>
      <c r="AD1246" s="56" t="s">
        <v>705</v>
      </c>
      <c r="AE1246" s="56" t="s">
        <v>119</v>
      </c>
      <c r="AF1246" s="61"/>
      <c r="AG1246" s="61"/>
      <c r="AH1246" s="67"/>
      <c r="AI1246" s="68"/>
      <c r="AJ1246" s="69">
        <f t="shared" si="308"/>
        <v>57</v>
      </c>
      <c r="AK1246" s="70" t="str">
        <f t="shared" si="314"/>
        <v/>
      </c>
      <c r="AL1246" s="71" t="s">
        <v>17409</v>
      </c>
      <c r="AM1246" s="71"/>
      <c r="AN1246" s="70">
        <f t="shared" si="315"/>
        <v>43560</v>
      </c>
      <c r="AO1246" s="70"/>
      <c r="AP1246" s="74">
        <f ca="1"/>
        <v>409</v>
      </c>
    </row>
    <row r="1247" spans="1:42" ht="14.4">
      <c r="A1247" s="55" t="s">
        <v>7348</v>
      </c>
      <c r="B1247" s="56" t="s">
        <v>89</v>
      </c>
      <c r="C1247" s="57">
        <v>43720</v>
      </c>
      <c r="D1247" s="56" t="s">
        <v>119</v>
      </c>
      <c r="E1247" s="56" t="s">
        <v>297</v>
      </c>
      <c r="F1247" s="58" t="s">
        <v>106</v>
      </c>
      <c r="G1247" s="58" t="s">
        <v>107</v>
      </c>
      <c r="H1247" s="56" t="s">
        <v>140</v>
      </c>
      <c r="I1247" s="59"/>
      <c r="J1247" s="59">
        <f t="shared" si="307"/>
        <v>43750</v>
      </c>
      <c r="K1247" s="56" t="s">
        <v>18</v>
      </c>
      <c r="L1247" s="56" t="s">
        <v>18</v>
      </c>
      <c r="M1247" s="60" t="s">
        <v>7350</v>
      </c>
      <c r="N1247" s="56" t="s">
        <v>7351</v>
      </c>
      <c r="O1247" s="56" t="s">
        <v>20</v>
      </c>
      <c r="P1247" s="56" t="s">
        <v>466</v>
      </c>
      <c r="Q1247" s="56" t="s">
        <v>17</v>
      </c>
      <c r="R1247" s="59"/>
      <c r="S1247" s="56" t="s">
        <v>108</v>
      </c>
      <c r="T1247" s="56" t="s">
        <v>108</v>
      </c>
      <c r="U1247" s="59"/>
      <c r="V1247" s="77"/>
      <c r="W1247" s="77"/>
      <c r="X1247" s="59"/>
      <c r="Y1247" s="56" t="s">
        <v>361</v>
      </c>
      <c r="Z1247" s="56" t="s">
        <v>123</v>
      </c>
      <c r="AA1247" s="57">
        <v>43724</v>
      </c>
      <c r="AB1247" s="63" t="s">
        <v>293</v>
      </c>
      <c r="AC1247" s="64" t="s">
        <v>7354</v>
      </c>
      <c r="AD1247" s="56" t="s">
        <v>294</v>
      </c>
      <c r="AE1247" s="56"/>
      <c r="AF1247" s="61"/>
      <c r="AG1247" s="61"/>
      <c r="AH1247" s="67"/>
      <c r="AI1247" s="68"/>
      <c r="AJ1247" s="69">
        <f t="shared" si="308"/>
        <v>4</v>
      </c>
      <c r="AK1247" s="70" t="str">
        <f t="shared" si="314"/>
        <v/>
      </c>
      <c r="AL1247" s="71" t="s">
        <v>17409</v>
      </c>
      <c r="AM1247" s="71"/>
      <c r="AN1247" s="70">
        <f t="shared" si="315"/>
        <v>43730</v>
      </c>
      <c r="AO1247" s="70"/>
      <c r="AP1247" s="74">
        <f ca="1"/>
        <v>239</v>
      </c>
    </row>
    <row r="1248" spans="1:42" ht="14.4">
      <c r="A1248" s="55" t="s">
        <v>7355</v>
      </c>
      <c r="B1248" s="56" t="s">
        <v>89</v>
      </c>
      <c r="C1248" s="57">
        <v>43475</v>
      </c>
      <c r="D1248" s="56" t="s">
        <v>90</v>
      </c>
      <c r="E1248" s="56" t="s">
        <v>140</v>
      </c>
      <c r="F1248" s="58" t="s">
        <v>106</v>
      </c>
      <c r="G1248" s="58" t="s">
        <v>107</v>
      </c>
      <c r="H1248" s="56" t="s">
        <v>140</v>
      </c>
      <c r="I1248" s="57"/>
      <c r="J1248" s="57">
        <f t="shared" si="307"/>
        <v>43505</v>
      </c>
      <c r="K1248" s="56" t="s">
        <v>18</v>
      </c>
      <c r="L1248" s="56" t="s">
        <v>14</v>
      </c>
      <c r="M1248" s="60" t="s">
        <v>7357</v>
      </c>
      <c r="N1248" s="56" t="s">
        <v>1718</v>
      </c>
      <c r="O1248" s="56" t="s">
        <v>37</v>
      </c>
      <c r="P1248" s="56" t="s">
        <v>7359</v>
      </c>
      <c r="Q1248" s="56" t="s">
        <v>28</v>
      </c>
      <c r="R1248" s="57"/>
      <c r="S1248" s="56" t="s">
        <v>108</v>
      </c>
      <c r="T1248" s="56" t="s">
        <v>108</v>
      </c>
      <c r="U1248" s="57"/>
      <c r="V1248" s="62"/>
      <c r="W1248" s="62" t="s">
        <v>108</v>
      </c>
      <c r="X1248" s="57"/>
      <c r="Y1248" s="56" t="s">
        <v>108</v>
      </c>
      <c r="Z1248" s="56" t="s">
        <v>123</v>
      </c>
      <c r="AA1248" s="57">
        <v>43475</v>
      </c>
      <c r="AB1248" s="63" t="s">
        <v>127</v>
      </c>
      <c r="AC1248" s="64" t="s">
        <v>7361</v>
      </c>
      <c r="AD1248" s="65" t="s">
        <v>224</v>
      </c>
      <c r="AE1248" s="65"/>
      <c r="AF1248" s="66"/>
      <c r="AG1248" s="66"/>
      <c r="AH1248" s="67"/>
      <c r="AI1248" s="68"/>
      <c r="AJ1248" s="69">
        <f t="shared" si="308"/>
        <v>0</v>
      </c>
      <c r="AK1248" s="70" t="str">
        <f t="shared" si="314"/>
        <v/>
      </c>
      <c r="AL1248" s="71" t="s">
        <v>17409</v>
      </c>
      <c r="AM1248" s="71"/>
      <c r="AN1248" s="70">
        <f t="shared" si="315"/>
        <v>43485</v>
      </c>
      <c r="AO1248" s="70"/>
      <c r="AP1248" s="74">
        <f ca="1"/>
        <v>484</v>
      </c>
    </row>
    <row r="1249" spans="1:42" ht="14.4">
      <c r="A1249" s="55" t="s">
        <v>7363</v>
      </c>
      <c r="B1249" s="56" t="s">
        <v>89</v>
      </c>
      <c r="C1249" s="57">
        <v>43493</v>
      </c>
      <c r="D1249" s="56" t="s">
        <v>90</v>
      </c>
      <c r="E1249" s="56" t="s">
        <v>140</v>
      </c>
      <c r="F1249" s="58" t="s">
        <v>106</v>
      </c>
      <c r="G1249" s="58" t="s">
        <v>107</v>
      </c>
      <c r="H1249" s="56" t="s">
        <v>140</v>
      </c>
      <c r="I1249" s="57"/>
      <c r="J1249" s="57">
        <f t="shared" si="307"/>
        <v>43523</v>
      </c>
      <c r="K1249" s="56" t="s">
        <v>18</v>
      </c>
      <c r="L1249" s="56" t="s">
        <v>18</v>
      </c>
      <c r="M1249" s="60" t="s">
        <v>7364</v>
      </c>
      <c r="N1249" s="56" t="s">
        <v>7365</v>
      </c>
      <c r="O1249" s="56" t="s">
        <v>20</v>
      </c>
      <c r="P1249" s="56" t="s">
        <v>7366</v>
      </c>
      <c r="Q1249" s="56" t="s">
        <v>17</v>
      </c>
      <c r="R1249" s="57"/>
      <c r="S1249" s="56" t="s">
        <v>108</v>
      </c>
      <c r="T1249" s="56" t="s">
        <v>108</v>
      </c>
      <c r="U1249" s="57"/>
      <c r="V1249" s="62"/>
      <c r="W1249" s="62">
        <v>0</v>
      </c>
      <c r="X1249" s="57"/>
      <c r="Y1249" s="56" t="s">
        <v>108</v>
      </c>
      <c r="Z1249" s="56" t="s">
        <v>121</v>
      </c>
      <c r="AA1249" s="57">
        <v>43493</v>
      </c>
      <c r="AB1249" s="63" t="s">
        <v>127</v>
      </c>
      <c r="AC1249" s="64" t="s">
        <v>675</v>
      </c>
      <c r="AD1249" s="65" t="s">
        <v>97</v>
      </c>
      <c r="AE1249" s="65" t="s">
        <v>90</v>
      </c>
      <c r="AF1249" s="66"/>
      <c r="AG1249" s="66"/>
      <c r="AH1249" s="67"/>
      <c r="AI1249" s="68"/>
      <c r="AJ1249" s="69">
        <f t="shared" si="308"/>
        <v>0</v>
      </c>
      <c r="AK1249" s="70" t="str">
        <f t="shared" si="314"/>
        <v/>
      </c>
      <c r="AL1249" s="71" t="s">
        <v>17409</v>
      </c>
      <c r="AM1249" s="71"/>
      <c r="AN1249" s="70">
        <f t="shared" si="315"/>
        <v>43503</v>
      </c>
      <c r="AO1249" s="70"/>
      <c r="AP1249" s="74">
        <f ca="1"/>
        <v>466</v>
      </c>
    </row>
    <row r="1250" spans="1:42" ht="14.4">
      <c r="A1250" s="55" t="s">
        <v>7369</v>
      </c>
      <c r="B1250" s="56" t="s">
        <v>89</v>
      </c>
      <c r="C1250" s="57">
        <v>43622</v>
      </c>
      <c r="D1250" s="56" t="s">
        <v>90</v>
      </c>
      <c r="E1250" s="56" t="s">
        <v>140</v>
      </c>
      <c r="F1250" s="58" t="s">
        <v>106</v>
      </c>
      <c r="G1250" s="58" t="s">
        <v>107</v>
      </c>
      <c r="H1250" s="56" t="s">
        <v>140</v>
      </c>
      <c r="I1250" s="57"/>
      <c r="J1250" s="57">
        <f t="shared" si="307"/>
        <v>43652</v>
      </c>
      <c r="K1250" s="56" t="s">
        <v>18</v>
      </c>
      <c r="L1250" s="56" t="s">
        <v>18</v>
      </c>
      <c r="M1250" s="60" t="s">
        <v>7364</v>
      </c>
      <c r="N1250" s="56" t="s">
        <v>7371</v>
      </c>
      <c r="O1250" s="56" t="s">
        <v>266</v>
      </c>
      <c r="P1250" s="56" t="s">
        <v>7372</v>
      </c>
      <c r="Q1250" s="56" t="s">
        <v>28</v>
      </c>
      <c r="R1250" s="57"/>
      <c r="S1250" s="56" t="s">
        <v>108</v>
      </c>
      <c r="T1250" s="56" t="s">
        <v>108</v>
      </c>
      <c r="U1250" s="57"/>
      <c r="V1250" s="62"/>
      <c r="W1250" s="62">
        <v>0</v>
      </c>
      <c r="X1250" s="57"/>
      <c r="Y1250" s="56" t="s">
        <v>108</v>
      </c>
      <c r="Z1250" s="56" t="s">
        <v>121</v>
      </c>
      <c r="AA1250" s="57">
        <v>43622</v>
      </c>
      <c r="AB1250" s="63" t="s">
        <v>484</v>
      </c>
      <c r="AC1250" s="64" t="s">
        <v>7376</v>
      </c>
      <c r="AD1250" s="65" t="s">
        <v>97</v>
      </c>
      <c r="AE1250" s="56" t="s">
        <v>90</v>
      </c>
      <c r="AF1250" s="61"/>
      <c r="AG1250" s="61"/>
      <c r="AH1250" s="67"/>
      <c r="AI1250" s="68"/>
      <c r="AJ1250" s="69">
        <f t="shared" si="308"/>
        <v>0</v>
      </c>
      <c r="AK1250" s="70" t="str">
        <f t="shared" si="314"/>
        <v/>
      </c>
      <c r="AL1250" s="71" t="s">
        <v>17409</v>
      </c>
      <c r="AM1250" s="71"/>
      <c r="AN1250" s="70">
        <f t="shared" si="315"/>
        <v>43632</v>
      </c>
      <c r="AO1250" s="70"/>
      <c r="AP1250" s="74">
        <f ca="1"/>
        <v>337</v>
      </c>
    </row>
    <row r="1251" spans="1:42" ht="14.4">
      <c r="A1251" s="55" t="s">
        <v>7377</v>
      </c>
      <c r="B1251" s="56" t="s">
        <v>89</v>
      </c>
      <c r="C1251" s="57">
        <v>43693</v>
      </c>
      <c r="D1251" s="56" t="s">
        <v>229</v>
      </c>
      <c r="E1251" s="56" t="s">
        <v>140</v>
      </c>
      <c r="F1251" s="58" t="s">
        <v>106</v>
      </c>
      <c r="G1251" s="58" t="s">
        <v>107</v>
      </c>
      <c r="H1251" s="56" t="s">
        <v>140</v>
      </c>
      <c r="I1251" s="57"/>
      <c r="J1251" s="57">
        <f t="shared" si="307"/>
        <v>43723</v>
      </c>
      <c r="K1251" s="56" t="s">
        <v>18</v>
      </c>
      <c r="L1251" s="56" t="s">
        <v>18</v>
      </c>
      <c r="M1251" s="60" t="s">
        <v>7379</v>
      </c>
      <c r="N1251" s="56" t="s">
        <v>7381</v>
      </c>
      <c r="O1251" s="56" t="s">
        <v>29</v>
      </c>
      <c r="P1251" s="56" t="s">
        <v>5611</v>
      </c>
      <c r="Q1251" s="56" t="s">
        <v>150</v>
      </c>
      <c r="R1251" s="57"/>
      <c r="S1251" s="56" t="s">
        <v>18</v>
      </c>
      <c r="T1251" s="56" t="s">
        <v>14</v>
      </c>
      <c r="U1251" s="57"/>
      <c r="V1251" s="62"/>
      <c r="W1251" s="62">
        <v>0</v>
      </c>
      <c r="X1251" s="57"/>
      <c r="Y1251" s="56" t="s">
        <v>108</v>
      </c>
      <c r="Z1251" s="56" t="s">
        <v>121</v>
      </c>
      <c r="AA1251" s="57">
        <v>43693</v>
      </c>
      <c r="AB1251" s="63" t="s">
        <v>124</v>
      </c>
      <c r="AC1251" s="64" t="s">
        <v>7383</v>
      </c>
      <c r="AD1251" s="65" t="s">
        <v>97</v>
      </c>
      <c r="AE1251" s="56" t="s">
        <v>90</v>
      </c>
      <c r="AF1251" s="61"/>
      <c r="AG1251" s="61"/>
      <c r="AH1251" s="67"/>
      <c r="AI1251" s="68"/>
      <c r="AJ1251" s="69">
        <f t="shared" si="308"/>
        <v>0</v>
      </c>
      <c r="AK1251" s="70" t="str">
        <f t="shared" si="314"/>
        <v/>
      </c>
      <c r="AL1251" s="71" t="s">
        <v>17409</v>
      </c>
      <c r="AM1251" s="71"/>
      <c r="AN1251" s="70">
        <f t="shared" si="315"/>
        <v>43703</v>
      </c>
      <c r="AO1251" s="70"/>
      <c r="AP1251" s="74">
        <f ca="1"/>
        <v>266</v>
      </c>
    </row>
    <row r="1252" spans="1:42" ht="14.4">
      <c r="A1252" s="55" t="s">
        <v>7385</v>
      </c>
      <c r="B1252" s="56" t="s">
        <v>89</v>
      </c>
      <c r="C1252" s="57">
        <v>43545</v>
      </c>
      <c r="D1252" s="56" t="s">
        <v>119</v>
      </c>
      <c r="E1252" s="56" t="s">
        <v>140</v>
      </c>
      <c r="F1252" s="58" t="s">
        <v>106</v>
      </c>
      <c r="G1252" s="58" t="s">
        <v>107</v>
      </c>
      <c r="H1252" s="56" t="s">
        <v>140</v>
      </c>
      <c r="I1252" s="59"/>
      <c r="J1252" s="59">
        <f t="shared" si="307"/>
        <v>43575</v>
      </c>
      <c r="K1252" s="56" t="s">
        <v>18</v>
      </c>
      <c r="L1252" s="56" t="s">
        <v>18</v>
      </c>
      <c r="M1252" s="60" t="s">
        <v>7388</v>
      </c>
      <c r="N1252" s="56" t="s">
        <v>7390</v>
      </c>
      <c r="O1252" s="56" t="s">
        <v>20</v>
      </c>
      <c r="P1252" s="56" t="s">
        <v>7391</v>
      </c>
      <c r="Q1252" s="56" t="s">
        <v>17</v>
      </c>
      <c r="R1252" s="59"/>
      <c r="S1252" s="56" t="s">
        <v>108</v>
      </c>
      <c r="T1252" s="56" t="s">
        <v>108</v>
      </c>
      <c r="U1252" s="59"/>
      <c r="V1252" s="77"/>
      <c r="W1252" s="62">
        <v>0</v>
      </c>
      <c r="X1252" s="57"/>
      <c r="Y1252" s="56" t="s">
        <v>108</v>
      </c>
      <c r="Z1252" s="56" t="s">
        <v>121</v>
      </c>
      <c r="AA1252" s="57">
        <v>43545</v>
      </c>
      <c r="AB1252" s="63" t="s">
        <v>168</v>
      </c>
      <c r="AC1252" s="64" t="s">
        <v>7393</v>
      </c>
      <c r="AD1252" s="65" t="s">
        <v>97</v>
      </c>
      <c r="AE1252" s="56" t="s">
        <v>90</v>
      </c>
      <c r="AF1252" s="61"/>
      <c r="AG1252" s="61"/>
      <c r="AH1252" s="67"/>
      <c r="AI1252" s="68"/>
      <c r="AJ1252" s="69">
        <f t="shared" si="308"/>
        <v>0</v>
      </c>
      <c r="AK1252" s="70" t="str">
        <f t="shared" si="314"/>
        <v/>
      </c>
      <c r="AL1252" s="71" t="s">
        <v>17409</v>
      </c>
      <c r="AM1252" s="71"/>
      <c r="AN1252" s="70">
        <f t="shared" si="315"/>
        <v>43555</v>
      </c>
      <c r="AO1252" s="70"/>
      <c r="AP1252" s="74">
        <f ca="1"/>
        <v>414</v>
      </c>
    </row>
    <row r="1253" spans="1:42" ht="14.4">
      <c r="A1253" s="55" t="s">
        <v>7395</v>
      </c>
      <c r="B1253" s="56" t="s">
        <v>89</v>
      </c>
      <c r="C1253" s="57">
        <v>43712</v>
      </c>
      <c r="D1253" s="56" t="s">
        <v>90</v>
      </c>
      <c r="E1253" s="56" t="s">
        <v>276</v>
      </c>
      <c r="F1253" s="58" t="s">
        <v>214</v>
      </c>
      <c r="G1253" s="58" t="s">
        <v>214</v>
      </c>
      <c r="H1253" s="56" t="s">
        <v>276</v>
      </c>
      <c r="I1253" s="57"/>
      <c r="J1253" s="57">
        <f t="shared" si="307"/>
        <v>43742</v>
      </c>
      <c r="K1253" s="56" t="s">
        <v>18</v>
      </c>
      <c r="L1253" s="56" t="s">
        <v>18</v>
      </c>
      <c r="M1253" s="60" t="s">
        <v>7396</v>
      </c>
      <c r="N1253" s="56" t="s">
        <v>7397</v>
      </c>
      <c r="O1253" s="56" t="s">
        <v>44</v>
      </c>
      <c r="P1253" s="56" t="s">
        <v>7398</v>
      </c>
      <c r="Q1253" s="56" t="s">
        <v>96</v>
      </c>
      <c r="R1253" s="57"/>
      <c r="S1253" s="56" t="s">
        <v>18</v>
      </c>
      <c r="T1253" s="56" t="s">
        <v>108</v>
      </c>
      <c r="U1253" s="57"/>
      <c r="V1253" s="62"/>
      <c r="W1253" s="62" t="s">
        <v>146</v>
      </c>
      <c r="X1253" s="57"/>
      <c r="Y1253" s="56" t="s">
        <v>108</v>
      </c>
      <c r="Z1253" s="56" t="s">
        <v>121</v>
      </c>
      <c r="AA1253" s="57">
        <v>43717</v>
      </c>
      <c r="AB1253" s="63"/>
      <c r="AC1253" s="64" t="s">
        <v>7400</v>
      </c>
      <c r="AD1253" s="65" t="s">
        <v>97</v>
      </c>
      <c r="AE1253" s="56" t="s">
        <v>119</v>
      </c>
      <c r="AF1253" s="61"/>
      <c r="AG1253" s="61"/>
      <c r="AH1253" s="67"/>
      <c r="AI1253" s="68"/>
      <c r="AJ1253" s="69">
        <f t="shared" si="308"/>
        <v>5</v>
      </c>
      <c r="AK1253" s="70" t="str">
        <f t="shared" si="314"/>
        <v/>
      </c>
      <c r="AL1253" s="71" t="s">
        <v>17409</v>
      </c>
      <c r="AM1253" s="71"/>
      <c r="AN1253" s="70">
        <f t="shared" si="315"/>
        <v>43722</v>
      </c>
      <c r="AO1253" s="70"/>
      <c r="AP1253" s="74">
        <f ca="1"/>
        <v>247</v>
      </c>
    </row>
    <row r="1254" spans="1:42" ht="14.4">
      <c r="A1254" s="55" t="s">
        <v>7404</v>
      </c>
      <c r="B1254" s="56" t="s">
        <v>89</v>
      </c>
      <c r="C1254" s="57">
        <v>43608</v>
      </c>
      <c r="D1254" s="56" t="s">
        <v>119</v>
      </c>
      <c r="E1254" s="56" t="s">
        <v>276</v>
      </c>
      <c r="F1254" s="58" t="s">
        <v>214</v>
      </c>
      <c r="G1254" s="58" t="s">
        <v>214</v>
      </c>
      <c r="H1254" s="56" t="s">
        <v>276</v>
      </c>
      <c r="I1254" s="59"/>
      <c r="J1254" s="59">
        <f t="shared" si="307"/>
        <v>43638</v>
      </c>
      <c r="K1254" s="56" t="s">
        <v>18</v>
      </c>
      <c r="L1254" s="56" t="s">
        <v>18</v>
      </c>
      <c r="M1254" s="60" t="s">
        <v>7406</v>
      </c>
      <c r="N1254" s="56"/>
      <c r="O1254" s="61"/>
      <c r="P1254" s="56" t="s">
        <v>7407</v>
      </c>
      <c r="Q1254" s="56" t="s">
        <v>217</v>
      </c>
      <c r="R1254" s="59"/>
      <c r="S1254" s="56"/>
      <c r="T1254" s="56"/>
      <c r="U1254" s="59"/>
      <c r="V1254" s="62"/>
      <c r="W1254" s="62">
        <v>19</v>
      </c>
      <c r="X1254" s="57">
        <v>43608</v>
      </c>
      <c r="Y1254" s="61"/>
      <c r="Z1254" s="56" t="s">
        <v>121</v>
      </c>
      <c r="AA1254" s="57">
        <v>43635</v>
      </c>
      <c r="AB1254" s="75"/>
      <c r="AC1254" s="64" t="s">
        <v>7410</v>
      </c>
      <c r="AD1254" s="65" t="s">
        <v>97</v>
      </c>
      <c r="AE1254" s="56"/>
      <c r="AF1254" s="61"/>
      <c r="AG1254" s="61"/>
      <c r="AH1254" s="67"/>
      <c r="AI1254" s="68"/>
      <c r="AJ1254" s="69">
        <f t="shared" si="308"/>
        <v>27</v>
      </c>
      <c r="AK1254" s="70" t="str">
        <f t="shared" si="314"/>
        <v/>
      </c>
      <c r="AL1254" s="71" t="s">
        <v>17409</v>
      </c>
      <c r="AM1254" s="71"/>
      <c r="AN1254" s="70">
        <f t="shared" si="315"/>
        <v>43618</v>
      </c>
      <c r="AO1254" s="70"/>
      <c r="AP1254" s="74">
        <f ca="1"/>
        <v>351</v>
      </c>
    </row>
    <row r="1255" spans="1:42" ht="14.4">
      <c r="A1255" s="55" t="s">
        <v>7412</v>
      </c>
      <c r="B1255" s="56" t="s">
        <v>89</v>
      </c>
      <c r="C1255" s="57">
        <v>43481</v>
      </c>
      <c r="D1255" s="56" t="s">
        <v>90</v>
      </c>
      <c r="E1255" s="56" t="s">
        <v>276</v>
      </c>
      <c r="F1255" s="58" t="s">
        <v>214</v>
      </c>
      <c r="G1255" s="58" t="s">
        <v>214</v>
      </c>
      <c r="H1255" s="56" t="s">
        <v>276</v>
      </c>
      <c r="I1255" s="57"/>
      <c r="J1255" s="57">
        <f t="shared" si="307"/>
        <v>43511</v>
      </c>
      <c r="K1255" s="56" t="s">
        <v>18</v>
      </c>
      <c r="L1255" s="56" t="s">
        <v>18</v>
      </c>
      <c r="M1255" s="60" t="s">
        <v>7414</v>
      </c>
      <c r="N1255" s="56"/>
      <c r="O1255" s="56"/>
      <c r="P1255" s="56"/>
      <c r="Q1255" s="56" t="s">
        <v>478</v>
      </c>
      <c r="R1255" s="57"/>
      <c r="S1255" s="56" t="s">
        <v>108</v>
      </c>
      <c r="T1255" s="56" t="s">
        <v>108</v>
      </c>
      <c r="U1255" s="57"/>
      <c r="V1255" s="62"/>
      <c r="W1255" s="62">
        <v>0</v>
      </c>
      <c r="X1255" s="57"/>
      <c r="Y1255" s="61"/>
      <c r="Z1255" s="56" t="s">
        <v>121</v>
      </c>
      <c r="AA1255" s="57">
        <v>43494</v>
      </c>
      <c r="AB1255" s="75"/>
      <c r="AC1255" s="60" t="s">
        <v>7416</v>
      </c>
      <c r="AD1255" s="65" t="s">
        <v>360</v>
      </c>
      <c r="AE1255" s="65"/>
      <c r="AF1255" s="66"/>
      <c r="AG1255" s="66"/>
      <c r="AH1255" s="67"/>
      <c r="AI1255" s="68"/>
      <c r="AJ1255" s="69">
        <f t="shared" si="308"/>
        <v>13</v>
      </c>
      <c r="AK1255" s="70" t="str">
        <f t="shared" si="314"/>
        <v/>
      </c>
      <c r="AL1255" s="71" t="s">
        <v>17409</v>
      </c>
      <c r="AM1255" s="71"/>
      <c r="AN1255" s="70">
        <f t="shared" si="315"/>
        <v>43491</v>
      </c>
      <c r="AO1255" s="70"/>
      <c r="AP1255" s="74">
        <f ca="1"/>
        <v>478</v>
      </c>
    </row>
    <row r="1256" spans="1:42" ht="14.4">
      <c r="A1256" s="55" t="s">
        <v>7418</v>
      </c>
      <c r="B1256" s="56" t="s">
        <v>89</v>
      </c>
      <c r="C1256" s="57">
        <v>43600</v>
      </c>
      <c r="D1256" s="56" t="s">
        <v>229</v>
      </c>
      <c r="E1256" s="56" t="s">
        <v>140</v>
      </c>
      <c r="F1256" s="58" t="s">
        <v>106</v>
      </c>
      <c r="G1256" s="58" t="s">
        <v>107</v>
      </c>
      <c r="H1256" s="56" t="s">
        <v>140</v>
      </c>
      <c r="I1256" s="57"/>
      <c r="J1256" s="57">
        <f t="shared" si="307"/>
        <v>43630</v>
      </c>
      <c r="K1256" s="56" t="s">
        <v>18</v>
      </c>
      <c r="L1256" s="56" t="s">
        <v>14</v>
      </c>
      <c r="M1256" s="60" t="s">
        <v>7419</v>
      </c>
      <c r="N1256" s="56" t="s">
        <v>7420</v>
      </c>
      <c r="O1256" s="56" t="s">
        <v>132</v>
      </c>
      <c r="P1256" s="56" t="s">
        <v>108</v>
      </c>
      <c r="Q1256" s="56" t="s">
        <v>96</v>
      </c>
      <c r="R1256" s="59"/>
      <c r="S1256" s="56" t="s">
        <v>108</v>
      </c>
      <c r="T1256" s="56" t="s">
        <v>108</v>
      </c>
      <c r="U1256" s="59"/>
      <c r="V1256" s="77"/>
      <c r="W1256" s="62" t="s">
        <v>108</v>
      </c>
      <c r="X1256" s="59"/>
      <c r="Y1256" s="56" t="s">
        <v>108</v>
      </c>
      <c r="Z1256" s="56" t="s">
        <v>108</v>
      </c>
      <c r="AA1256" s="57">
        <v>43600</v>
      </c>
      <c r="AB1256" s="63" t="s">
        <v>155</v>
      </c>
      <c r="AC1256" s="64" t="s">
        <v>7422</v>
      </c>
      <c r="AD1256" s="56" t="s">
        <v>224</v>
      </c>
      <c r="AE1256" s="56"/>
      <c r="AF1256" s="61"/>
      <c r="AG1256" s="61"/>
      <c r="AH1256" s="67"/>
      <c r="AI1256" s="68"/>
      <c r="AJ1256" s="69">
        <f t="shared" si="308"/>
        <v>0</v>
      </c>
      <c r="AK1256" s="70" t="str">
        <f t="shared" si="314"/>
        <v/>
      </c>
      <c r="AL1256" s="71" t="s">
        <v>17409</v>
      </c>
      <c r="AM1256" s="71"/>
      <c r="AN1256" s="70">
        <f t="shared" si="315"/>
        <v>43610</v>
      </c>
      <c r="AO1256" s="70"/>
      <c r="AP1256" s="74">
        <f ca="1"/>
        <v>359</v>
      </c>
    </row>
    <row r="1257" spans="1:42" ht="14.4">
      <c r="A1257" s="55" t="s">
        <v>7423</v>
      </c>
      <c r="B1257" s="56" t="s">
        <v>89</v>
      </c>
      <c r="C1257" s="57">
        <v>43630</v>
      </c>
      <c r="D1257" s="56" t="s">
        <v>90</v>
      </c>
      <c r="E1257" s="56" t="s">
        <v>276</v>
      </c>
      <c r="F1257" s="58" t="s">
        <v>214</v>
      </c>
      <c r="G1257" s="58" t="s">
        <v>214</v>
      </c>
      <c r="H1257" s="56" t="s">
        <v>276</v>
      </c>
      <c r="I1257" s="59"/>
      <c r="J1257" s="59">
        <f t="shared" si="307"/>
        <v>43660</v>
      </c>
      <c r="K1257" s="56" t="s">
        <v>108</v>
      </c>
      <c r="L1257" s="56" t="s">
        <v>108</v>
      </c>
      <c r="M1257" s="60" t="s">
        <v>7424</v>
      </c>
      <c r="N1257" s="56" t="s">
        <v>7425</v>
      </c>
      <c r="O1257" s="56" t="s">
        <v>96</v>
      </c>
      <c r="P1257" s="56" t="s">
        <v>108</v>
      </c>
      <c r="Q1257" s="56" t="s">
        <v>1179</v>
      </c>
      <c r="R1257" s="59"/>
      <c r="S1257" s="56"/>
      <c r="T1257" s="56" t="s">
        <v>18</v>
      </c>
      <c r="U1257" s="59"/>
      <c r="V1257" s="77"/>
      <c r="W1257" s="77"/>
      <c r="X1257" s="59"/>
      <c r="Y1257" s="61"/>
      <c r="Z1257" s="56" t="s">
        <v>108</v>
      </c>
      <c r="AA1257" s="57">
        <v>43637</v>
      </c>
      <c r="AB1257" s="75"/>
      <c r="AC1257" s="64" t="s">
        <v>7426</v>
      </c>
      <c r="AD1257" s="56" t="s">
        <v>179</v>
      </c>
      <c r="AE1257" s="56"/>
      <c r="AF1257" s="61"/>
      <c r="AG1257" s="61"/>
      <c r="AH1257" s="67"/>
      <c r="AI1257" s="68"/>
      <c r="AJ1257" s="69">
        <f t="shared" si="308"/>
        <v>7</v>
      </c>
      <c r="AK1257" s="70" t="str">
        <f t="shared" si="314"/>
        <v/>
      </c>
      <c r="AL1257" s="71" t="s">
        <v>17409</v>
      </c>
      <c r="AM1257" s="71"/>
      <c r="AN1257" s="70">
        <f t="shared" si="315"/>
        <v>43640</v>
      </c>
      <c r="AO1257" s="70"/>
      <c r="AP1257" s="74">
        <f ca="1"/>
        <v>329</v>
      </c>
    </row>
    <row r="1258" spans="1:42" ht="14.4">
      <c r="A1258" s="55" t="s">
        <v>7427</v>
      </c>
      <c r="B1258" s="56" t="s">
        <v>89</v>
      </c>
      <c r="C1258" s="57">
        <v>43817</v>
      </c>
      <c r="D1258" s="56" t="s">
        <v>90</v>
      </c>
      <c r="E1258" s="56" t="s">
        <v>196</v>
      </c>
      <c r="F1258" s="58" t="s">
        <v>106</v>
      </c>
      <c r="G1258" s="58" t="s">
        <v>113</v>
      </c>
      <c r="H1258" s="56" t="s">
        <v>112</v>
      </c>
      <c r="I1258" s="59"/>
      <c r="J1258" s="59">
        <f t="shared" si="307"/>
        <v>43847</v>
      </c>
      <c r="K1258" s="56" t="s">
        <v>18</v>
      </c>
      <c r="L1258" s="56" t="s">
        <v>14</v>
      </c>
      <c r="M1258" s="60" t="s">
        <v>7428</v>
      </c>
      <c r="N1258" s="56" t="s">
        <v>7429</v>
      </c>
      <c r="O1258" s="56" t="s">
        <v>249</v>
      </c>
      <c r="P1258" s="56"/>
      <c r="Q1258" s="56" t="s">
        <v>116</v>
      </c>
      <c r="R1258" s="59"/>
      <c r="S1258" s="56" t="s">
        <v>108</v>
      </c>
      <c r="T1258" s="56" t="s">
        <v>108</v>
      </c>
      <c r="U1258" s="57"/>
      <c r="V1258" s="77"/>
      <c r="W1258" s="77"/>
      <c r="X1258" s="59"/>
      <c r="Y1258" s="56" t="s">
        <v>108</v>
      </c>
      <c r="Z1258" s="56" t="s">
        <v>123</v>
      </c>
      <c r="AA1258" s="57">
        <v>43830</v>
      </c>
      <c r="AB1258" s="75"/>
      <c r="AC1258" s="64" t="s">
        <v>7430</v>
      </c>
      <c r="AD1258" s="56" t="s">
        <v>179</v>
      </c>
      <c r="AE1258" s="56" t="s">
        <v>119</v>
      </c>
      <c r="AF1258" s="61"/>
      <c r="AG1258" s="61"/>
      <c r="AH1258" s="67"/>
      <c r="AI1258" s="68"/>
      <c r="AJ1258" s="69">
        <f t="shared" si="308"/>
        <v>13</v>
      </c>
      <c r="AK1258" s="70"/>
      <c r="AL1258" s="71"/>
      <c r="AM1258" s="71"/>
      <c r="AN1258" s="70"/>
      <c r="AO1258" s="70"/>
      <c r="AP1258" s="74">
        <f ca="1"/>
        <v>142</v>
      </c>
    </row>
    <row r="1259" spans="1:42" ht="14.4">
      <c r="A1259" s="55" t="s">
        <v>7433</v>
      </c>
      <c r="B1259" s="56" t="s">
        <v>89</v>
      </c>
      <c r="C1259" s="57">
        <v>43481</v>
      </c>
      <c r="D1259" s="56" t="s">
        <v>90</v>
      </c>
      <c r="E1259" s="56" t="s">
        <v>140</v>
      </c>
      <c r="F1259" s="58" t="s">
        <v>106</v>
      </c>
      <c r="G1259" s="58" t="s">
        <v>107</v>
      </c>
      <c r="H1259" s="56" t="s">
        <v>140</v>
      </c>
      <c r="I1259" s="57"/>
      <c r="J1259" s="57">
        <f t="shared" si="307"/>
        <v>43511</v>
      </c>
      <c r="K1259" s="56" t="s">
        <v>14</v>
      </c>
      <c r="L1259" s="56" t="s">
        <v>14</v>
      </c>
      <c r="M1259" s="60" t="s">
        <v>7434</v>
      </c>
      <c r="N1259" s="56" t="s">
        <v>7434</v>
      </c>
      <c r="O1259" s="56" t="s">
        <v>22</v>
      </c>
      <c r="P1259" s="56" t="s">
        <v>108</v>
      </c>
      <c r="Q1259" s="56" t="s">
        <v>96</v>
      </c>
      <c r="R1259" s="57"/>
      <c r="S1259" s="56" t="s">
        <v>108</v>
      </c>
      <c r="T1259" s="56" t="s">
        <v>108</v>
      </c>
      <c r="U1259" s="57"/>
      <c r="V1259" s="62"/>
      <c r="W1259" s="62" t="s">
        <v>108</v>
      </c>
      <c r="X1259" s="57"/>
      <c r="Y1259" s="56" t="s">
        <v>108</v>
      </c>
      <c r="Z1259" s="56" t="s">
        <v>123</v>
      </c>
      <c r="AA1259" s="57">
        <v>43481</v>
      </c>
      <c r="AB1259" s="63" t="s">
        <v>127</v>
      </c>
      <c r="AC1259" s="64" t="s">
        <v>7436</v>
      </c>
      <c r="AD1259" s="65" t="s">
        <v>633</v>
      </c>
      <c r="AE1259" s="65"/>
      <c r="AF1259" s="66"/>
      <c r="AG1259" s="66"/>
      <c r="AH1259" s="67"/>
      <c r="AI1259" s="68"/>
      <c r="AJ1259" s="69">
        <f t="shared" si="308"/>
        <v>0</v>
      </c>
      <c r="AK1259" s="70" t="str">
        <f t="shared" ref="AK1259:AK1271" si="316">IF(R1259="","",SUM(R1259+30))</f>
        <v/>
      </c>
      <c r="AL1259" s="71" t="s">
        <v>17409</v>
      </c>
      <c r="AM1259" s="71"/>
      <c r="AN1259" s="70">
        <f t="shared" ref="AN1259:AN1271" si="317">IF(C1259="","",SUM(C1259+10))</f>
        <v>43491</v>
      </c>
      <c r="AO1259" s="70"/>
      <c r="AP1259" s="74">
        <f ca="1"/>
        <v>478</v>
      </c>
    </row>
    <row r="1260" spans="1:42" ht="14.4">
      <c r="A1260" s="55" t="s">
        <v>7442</v>
      </c>
      <c r="B1260" s="56" t="s">
        <v>89</v>
      </c>
      <c r="C1260" s="57">
        <v>43707</v>
      </c>
      <c r="D1260" s="56" t="s">
        <v>90</v>
      </c>
      <c r="E1260" s="56" t="s">
        <v>140</v>
      </c>
      <c r="F1260" s="58" t="s">
        <v>106</v>
      </c>
      <c r="G1260" s="58" t="s">
        <v>107</v>
      </c>
      <c r="H1260" s="56" t="s">
        <v>140</v>
      </c>
      <c r="I1260" s="59"/>
      <c r="J1260" s="59">
        <f t="shared" si="307"/>
        <v>43737</v>
      </c>
      <c r="K1260" s="56" t="s">
        <v>18</v>
      </c>
      <c r="L1260" s="56" t="s">
        <v>18</v>
      </c>
      <c r="M1260" s="60" t="s">
        <v>7446</v>
      </c>
      <c r="N1260" s="56" t="s">
        <v>7448</v>
      </c>
      <c r="O1260" s="56" t="s">
        <v>436</v>
      </c>
      <c r="P1260" s="56" t="s">
        <v>7449</v>
      </c>
      <c r="Q1260" s="56" t="s">
        <v>17</v>
      </c>
      <c r="R1260" s="59"/>
      <c r="S1260" s="56" t="s">
        <v>108</v>
      </c>
      <c r="T1260" s="56" t="s">
        <v>108</v>
      </c>
      <c r="U1260" s="59"/>
      <c r="V1260" s="77"/>
      <c r="W1260" s="62">
        <v>0</v>
      </c>
      <c r="X1260" s="59"/>
      <c r="Y1260" s="56" t="s">
        <v>108</v>
      </c>
      <c r="Z1260" s="56" t="s">
        <v>121</v>
      </c>
      <c r="AA1260" s="57">
        <v>43707</v>
      </c>
      <c r="AB1260" s="63" t="s">
        <v>124</v>
      </c>
      <c r="AC1260" s="64" t="s">
        <v>7451</v>
      </c>
      <c r="AD1260" s="65" t="s">
        <v>97</v>
      </c>
      <c r="AE1260" s="56" t="s">
        <v>90</v>
      </c>
      <c r="AF1260" s="61"/>
      <c r="AG1260" s="61"/>
      <c r="AH1260" s="67"/>
      <c r="AI1260" s="68"/>
      <c r="AJ1260" s="69">
        <f t="shared" si="308"/>
        <v>0</v>
      </c>
      <c r="AK1260" s="70" t="str">
        <f t="shared" si="316"/>
        <v/>
      </c>
      <c r="AL1260" s="71" t="s">
        <v>17409</v>
      </c>
      <c r="AM1260" s="71"/>
      <c r="AN1260" s="70">
        <f t="shared" si="317"/>
        <v>43717</v>
      </c>
      <c r="AO1260" s="70"/>
      <c r="AP1260" s="74">
        <f ca="1"/>
        <v>252</v>
      </c>
    </row>
    <row r="1261" spans="1:42" ht="14.4">
      <c r="A1261" s="55" t="s">
        <v>7453</v>
      </c>
      <c r="B1261" s="56" t="s">
        <v>89</v>
      </c>
      <c r="C1261" s="57">
        <v>43700</v>
      </c>
      <c r="D1261" s="56" t="s">
        <v>90</v>
      </c>
      <c r="E1261" s="56" t="s">
        <v>12</v>
      </c>
      <c r="F1261" s="58" t="s">
        <v>106</v>
      </c>
      <c r="G1261" s="58" t="s">
        <v>107</v>
      </c>
      <c r="H1261" s="56" t="s">
        <v>12</v>
      </c>
      <c r="I1261" s="57"/>
      <c r="J1261" s="57">
        <f t="shared" si="307"/>
        <v>43730</v>
      </c>
      <c r="K1261" s="56" t="s">
        <v>18</v>
      </c>
      <c r="L1261" s="56" t="s">
        <v>18</v>
      </c>
      <c r="M1261" s="60" t="s">
        <v>7446</v>
      </c>
      <c r="N1261" s="56"/>
      <c r="O1261" s="56" t="s">
        <v>436</v>
      </c>
      <c r="P1261" s="56" t="s">
        <v>7449</v>
      </c>
      <c r="Q1261" s="56" t="s">
        <v>17</v>
      </c>
      <c r="R1261" s="57"/>
      <c r="S1261" s="56"/>
      <c r="T1261" s="56"/>
      <c r="U1261" s="57"/>
      <c r="V1261" s="62"/>
      <c r="W1261" s="62"/>
      <c r="X1261" s="57"/>
      <c r="Y1261" s="56"/>
      <c r="Z1261" s="56" t="s">
        <v>121</v>
      </c>
      <c r="AA1261" s="57">
        <v>43721</v>
      </c>
      <c r="AB1261" s="63"/>
      <c r="AC1261" s="64"/>
      <c r="AD1261" s="65" t="s">
        <v>97</v>
      </c>
      <c r="AE1261" s="56" t="s">
        <v>90</v>
      </c>
      <c r="AF1261" s="61"/>
      <c r="AG1261" s="61"/>
      <c r="AH1261" s="67"/>
      <c r="AI1261" s="68"/>
      <c r="AJ1261" s="69">
        <f t="shared" si="308"/>
        <v>21</v>
      </c>
      <c r="AK1261" s="70" t="str">
        <f t="shared" si="316"/>
        <v/>
      </c>
      <c r="AL1261" s="71" t="s">
        <v>17409</v>
      </c>
      <c r="AM1261" s="71"/>
      <c r="AN1261" s="70">
        <f t="shared" si="317"/>
        <v>43710</v>
      </c>
      <c r="AO1261" s="70"/>
      <c r="AP1261" s="74">
        <f ca="1"/>
        <v>259</v>
      </c>
    </row>
    <row r="1262" spans="1:42" ht="14.4">
      <c r="A1262" s="55" t="s">
        <v>7457</v>
      </c>
      <c r="B1262" s="56" t="s">
        <v>89</v>
      </c>
      <c r="C1262" s="57">
        <v>43558</v>
      </c>
      <c r="D1262" s="56" t="s">
        <v>90</v>
      </c>
      <c r="E1262" s="56" t="s">
        <v>140</v>
      </c>
      <c r="F1262" s="58" t="s">
        <v>106</v>
      </c>
      <c r="G1262" s="58" t="s">
        <v>107</v>
      </c>
      <c r="H1262" s="56" t="s">
        <v>140</v>
      </c>
      <c r="I1262" s="59"/>
      <c r="J1262" s="59">
        <f t="shared" si="307"/>
        <v>43588</v>
      </c>
      <c r="K1262" s="56" t="s">
        <v>18</v>
      </c>
      <c r="L1262" s="56" t="s">
        <v>14</v>
      </c>
      <c r="M1262" s="60" t="s">
        <v>7459</v>
      </c>
      <c r="N1262" s="56" t="s">
        <v>7460</v>
      </c>
      <c r="O1262" s="56" t="s">
        <v>114</v>
      </c>
      <c r="P1262" s="56" t="s">
        <v>108</v>
      </c>
      <c r="Q1262" s="56" t="s">
        <v>826</v>
      </c>
      <c r="R1262" s="59"/>
      <c r="S1262" s="56" t="s">
        <v>108</v>
      </c>
      <c r="T1262" s="56" t="s">
        <v>108</v>
      </c>
      <c r="U1262" s="59"/>
      <c r="V1262" s="77"/>
      <c r="W1262" s="62" t="s">
        <v>108</v>
      </c>
      <c r="X1262" s="59"/>
      <c r="Y1262" s="56" t="s">
        <v>108</v>
      </c>
      <c r="Z1262" s="56" t="s">
        <v>108</v>
      </c>
      <c r="AA1262" s="57">
        <v>43559</v>
      </c>
      <c r="AB1262" s="63" t="s">
        <v>244</v>
      </c>
      <c r="AC1262" s="64" t="s">
        <v>7463</v>
      </c>
      <c r="AD1262" s="56" t="s">
        <v>224</v>
      </c>
      <c r="AE1262" s="56"/>
      <c r="AF1262" s="61"/>
      <c r="AG1262" s="61"/>
      <c r="AH1262" s="67"/>
      <c r="AI1262" s="68"/>
      <c r="AJ1262" s="69">
        <f t="shared" si="308"/>
        <v>1</v>
      </c>
      <c r="AK1262" s="70" t="str">
        <f t="shared" si="316"/>
        <v/>
      </c>
      <c r="AL1262" s="71" t="s">
        <v>17409</v>
      </c>
      <c r="AM1262" s="71"/>
      <c r="AN1262" s="70">
        <f t="shared" si="317"/>
        <v>43568</v>
      </c>
      <c r="AO1262" s="70"/>
      <c r="AP1262" s="74">
        <f ca="1"/>
        <v>401</v>
      </c>
    </row>
    <row r="1263" spans="1:42" ht="14.4">
      <c r="A1263" s="55" t="s">
        <v>7466</v>
      </c>
      <c r="B1263" s="56" t="s">
        <v>89</v>
      </c>
      <c r="C1263" s="57">
        <v>43481</v>
      </c>
      <c r="D1263" s="56" t="s">
        <v>90</v>
      </c>
      <c r="E1263" s="56" t="s">
        <v>140</v>
      </c>
      <c r="F1263" s="58" t="s">
        <v>106</v>
      </c>
      <c r="G1263" s="58" t="s">
        <v>107</v>
      </c>
      <c r="H1263" s="56" t="s">
        <v>140</v>
      </c>
      <c r="I1263" s="57"/>
      <c r="J1263" s="57">
        <f t="shared" si="307"/>
        <v>43511</v>
      </c>
      <c r="K1263" s="56" t="s">
        <v>18</v>
      </c>
      <c r="L1263" s="56" t="s">
        <v>18</v>
      </c>
      <c r="M1263" s="60" t="s">
        <v>7467</v>
      </c>
      <c r="N1263" s="56" t="s">
        <v>108</v>
      </c>
      <c r="O1263" s="56" t="s">
        <v>249</v>
      </c>
      <c r="P1263" s="56" t="s">
        <v>7468</v>
      </c>
      <c r="Q1263" s="56" t="s">
        <v>96</v>
      </c>
      <c r="R1263" s="57"/>
      <c r="S1263" s="56" t="s">
        <v>108</v>
      </c>
      <c r="T1263" s="56" t="s">
        <v>108</v>
      </c>
      <c r="U1263" s="57"/>
      <c r="V1263" s="62"/>
      <c r="W1263" s="62" t="s">
        <v>108</v>
      </c>
      <c r="X1263" s="57"/>
      <c r="Y1263" s="56" t="s">
        <v>108</v>
      </c>
      <c r="Z1263" s="56" t="s">
        <v>121</v>
      </c>
      <c r="AA1263" s="57">
        <v>43481</v>
      </c>
      <c r="AB1263" s="63" t="s">
        <v>127</v>
      </c>
      <c r="AC1263" s="64" t="s">
        <v>7470</v>
      </c>
      <c r="AD1263" s="65" t="s">
        <v>224</v>
      </c>
      <c r="AE1263" s="96"/>
      <c r="AF1263" s="66"/>
      <c r="AG1263" s="66"/>
      <c r="AH1263" s="67"/>
      <c r="AI1263" s="68"/>
      <c r="AJ1263" s="69">
        <f t="shared" si="308"/>
        <v>0</v>
      </c>
      <c r="AK1263" s="70" t="str">
        <f t="shared" si="316"/>
        <v/>
      </c>
      <c r="AL1263" s="71" t="s">
        <v>17409</v>
      </c>
      <c r="AM1263" s="71"/>
      <c r="AN1263" s="70">
        <f t="shared" si="317"/>
        <v>43491</v>
      </c>
      <c r="AO1263" s="70"/>
      <c r="AP1263" s="74">
        <f ca="1"/>
        <v>478</v>
      </c>
    </row>
    <row r="1264" spans="1:42" ht="14.4">
      <c r="A1264" s="55" t="s">
        <v>7472</v>
      </c>
      <c r="B1264" s="56" t="s">
        <v>89</v>
      </c>
      <c r="C1264" s="57">
        <v>43609</v>
      </c>
      <c r="D1264" s="56" t="s">
        <v>90</v>
      </c>
      <c r="E1264" s="56" t="s">
        <v>276</v>
      </c>
      <c r="F1264" s="58" t="s">
        <v>214</v>
      </c>
      <c r="G1264" s="58" t="s">
        <v>214</v>
      </c>
      <c r="H1264" s="56" t="s">
        <v>276</v>
      </c>
      <c r="I1264" s="57"/>
      <c r="J1264" s="57">
        <f t="shared" si="307"/>
        <v>43639</v>
      </c>
      <c r="K1264" s="56" t="s">
        <v>18</v>
      </c>
      <c r="L1264" s="56" t="s">
        <v>14</v>
      </c>
      <c r="M1264" s="60" t="s">
        <v>7473</v>
      </c>
      <c r="N1264" s="56"/>
      <c r="O1264" s="56"/>
      <c r="P1264" s="56"/>
      <c r="Q1264" s="56" t="s">
        <v>96</v>
      </c>
      <c r="R1264" s="57"/>
      <c r="S1264" s="56"/>
      <c r="T1264" s="56" t="s">
        <v>14</v>
      </c>
      <c r="U1264" s="57"/>
      <c r="V1264" s="62"/>
      <c r="W1264" s="62" t="s">
        <v>108</v>
      </c>
      <c r="X1264" s="57"/>
      <c r="Y1264" s="56" t="s">
        <v>108</v>
      </c>
      <c r="Z1264" s="56" t="s">
        <v>123</v>
      </c>
      <c r="AA1264" s="57">
        <v>43636</v>
      </c>
      <c r="AB1264" s="63"/>
      <c r="AC1264" s="64" t="s">
        <v>7476</v>
      </c>
      <c r="AD1264" s="56" t="s">
        <v>118</v>
      </c>
      <c r="AE1264" s="56"/>
      <c r="AF1264" s="61"/>
      <c r="AG1264" s="61"/>
      <c r="AH1264" s="67"/>
      <c r="AI1264" s="68"/>
      <c r="AJ1264" s="69">
        <f t="shared" si="308"/>
        <v>27</v>
      </c>
      <c r="AK1264" s="70" t="str">
        <f t="shared" si="316"/>
        <v/>
      </c>
      <c r="AL1264" s="71" t="s">
        <v>17409</v>
      </c>
      <c r="AM1264" s="71"/>
      <c r="AN1264" s="70">
        <f t="shared" si="317"/>
        <v>43619</v>
      </c>
      <c r="AO1264" s="70"/>
      <c r="AP1264" s="74">
        <f ca="1"/>
        <v>350</v>
      </c>
    </row>
    <row r="1265" spans="1:42" ht="14.4">
      <c r="A1265" s="55" t="s">
        <v>7478</v>
      </c>
      <c r="B1265" s="56" t="s">
        <v>89</v>
      </c>
      <c r="C1265" s="57">
        <v>43546</v>
      </c>
      <c r="D1265" s="56" t="s">
        <v>229</v>
      </c>
      <c r="E1265" s="56" t="s">
        <v>140</v>
      </c>
      <c r="F1265" s="58" t="s">
        <v>106</v>
      </c>
      <c r="G1265" s="58" t="s">
        <v>107</v>
      </c>
      <c r="H1265" s="56" t="s">
        <v>140</v>
      </c>
      <c r="I1265" s="57"/>
      <c r="J1265" s="57">
        <f t="shared" si="307"/>
        <v>43576</v>
      </c>
      <c r="K1265" s="56" t="s">
        <v>18</v>
      </c>
      <c r="L1265" s="56" t="s">
        <v>14</v>
      </c>
      <c r="M1265" s="60" t="s">
        <v>7479</v>
      </c>
      <c r="N1265" s="56" t="s">
        <v>7479</v>
      </c>
      <c r="O1265" s="56"/>
      <c r="P1265" s="56" t="s">
        <v>108</v>
      </c>
      <c r="Q1265" s="56" t="s">
        <v>96</v>
      </c>
      <c r="R1265" s="57"/>
      <c r="S1265" s="56" t="s">
        <v>108</v>
      </c>
      <c r="T1265" s="56" t="s">
        <v>108</v>
      </c>
      <c r="U1265" s="57"/>
      <c r="V1265" s="62"/>
      <c r="W1265" s="62"/>
      <c r="X1265" s="57"/>
      <c r="Y1265" s="56" t="s">
        <v>108</v>
      </c>
      <c r="Z1265" s="56" t="s">
        <v>123</v>
      </c>
      <c r="AA1265" s="57">
        <v>43577</v>
      </c>
      <c r="AB1265" s="63" t="s">
        <v>244</v>
      </c>
      <c r="AC1265" s="60" t="s">
        <v>7483</v>
      </c>
      <c r="AD1265" s="56" t="s">
        <v>179</v>
      </c>
      <c r="AE1265" s="56"/>
      <c r="AF1265" s="61"/>
      <c r="AG1265" s="61"/>
      <c r="AH1265" s="67"/>
      <c r="AI1265" s="68"/>
      <c r="AJ1265" s="69">
        <f t="shared" si="308"/>
        <v>31</v>
      </c>
      <c r="AK1265" s="70" t="str">
        <f t="shared" si="316"/>
        <v/>
      </c>
      <c r="AL1265" s="71" t="s">
        <v>17409</v>
      </c>
      <c r="AM1265" s="71"/>
      <c r="AN1265" s="70">
        <f t="shared" si="317"/>
        <v>43556</v>
      </c>
      <c r="AO1265" s="70"/>
      <c r="AP1265" s="74">
        <f ca="1"/>
        <v>413</v>
      </c>
    </row>
    <row r="1266" spans="1:42" ht="14.4">
      <c r="A1266" s="55" t="s">
        <v>7487</v>
      </c>
      <c r="B1266" s="56" t="s">
        <v>89</v>
      </c>
      <c r="C1266" s="57">
        <v>43504</v>
      </c>
      <c r="D1266" s="56" t="s">
        <v>119</v>
      </c>
      <c r="E1266" s="56" t="s">
        <v>129</v>
      </c>
      <c r="F1266" s="58" t="s">
        <v>106</v>
      </c>
      <c r="G1266" s="58" t="s">
        <v>107</v>
      </c>
      <c r="H1266" s="56" t="s">
        <v>129</v>
      </c>
      <c r="I1266" s="59"/>
      <c r="J1266" s="59">
        <f t="shared" si="307"/>
        <v>43534</v>
      </c>
      <c r="K1266" s="56" t="s">
        <v>18</v>
      </c>
      <c r="L1266" s="56" t="s">
        <v>14</v>
      </c>
      <c r="M1266" s="60" t="s">
        <v>7491</v>
      </c>
      <c r="N1266" s="56"/>
      <c r="O1266" s="56" t="s">
        <v>189</v>
      </c>
      <c r="P1266" s="56" t="s">
        <v>108</v>
      </c>
      <c r="Q1266" s="56" t="s">
        <v>17</v>
      </c>
      <c r="R1266" s="57">
        <v>43515</v>
      </c>
      <c r="S1266" s="56" t="s">
        <v>108</v>
      </c>
      <c r="T1266" s="56" t="s">
        <v>108</v>
      </c>
      <c r="U1266" s="59"/>
      <c r="V1266" s="77"/>
      <c r="W1266" s="62" t="s">
        <v>108</v>
      </c>
      <c r="X1266" s="57"/>
      <c r="Y1266" s="56" t="s">
        <v>108</v>
      </c>
      <c r="Z1266" s="56" t="s">
        <v>123</v>
      </c>
      <c r="AA1266" s="57">
        <v>43517</v>
      </c>
      <c r="AB1266" s="63" t="s">
        <v>147</v>
      </c>
      <c r="AC1266" s="64" t="s">
        <v>7493</v>
      </c>
      <c r="AD1266" s="65" t="s">
        <v>224</v>
      </c>
      <c r="AE1266" s="65" t="s">
        <v>119</v>
      </c>
      <c r="AF1266" s="66"/>
      <c r="AG1266" s="66"/>
      <c r="AH1266" s="67"/>
      <c r="AI1266" s="68"/>
      <c r="AJ1266" s="69">
        <f t="shared" si="308"/>
        <v>13</v>
      </c>
      <c r="AK1266" s="70">
        <f t="shared" si="316"/>
        <v>43545</v>
      </c>
      <c r="AL1266" s="71">
        <v>28</v>
      </c>
      <c r="AM1266" s="71"/>
      <c r="AN1266" s="70">
        <f t="shared" si="317"/>
        <v>43514</v>
      </c>
      <c r="AO1266" s="70"/>
      <c r="AP1266" s="74">
        <f ca="1"/>
        <v>455</v>
      </c>
    </row>
    <row r="1267" spans="1:42" ht="14.4">
      <c r="A1267" s="55" t="s">
        <v>7495</v>
      </c>
      <c r="B1267" s="56" t="s">
        <v>89</v>
      </c>
      <c r="C1267" s="57">
        <v>43733</v>
      </c>
      <c r="D1267" s="56" t="s">
        <v>111</v>
      </c>
      <c r="E1267" s="56" t="s">
        <v>140</v>
      </c>
      <c r="F1267" s="58" t="s">
        <v>106</v>
      </c>
      <c r="G1267" s="58" t="s">
        <v>107</v>
      </c>
      <c r="H1267" s="56" t="s">
        <v>140</v>
      </c>
      <c r="I1267" s="59"/>
      <c r="J1267" s="59">
        <f t="shared" si="307"/>
        <v>43763</v>
      </c>
      <c r="K1267" s="56" t="s">
        <v>18</v>
      </c>
      <c r="L1267" s="56" t="s">
        <v>18</v>
      </c>
      <c r="M1267" s="60" t="s">
        <v>7496</v>
      </c>
      <c r="N1267" s="56" t="s">
        <v>7497</v>
      </c>
      <c r="O1267" s="56" t="s">
        <v>33</v>
      </c>
      <c r="P1267" s="56" t="s">
        <v>7498</v>
      </c>
      <c r="Q1267" s="56" t="s">
        <v>28</v>
      </c>
      <c r="R1267" s="59"/>
      <c r="S1267" s="56" t="s">
        <v>108</v>
      </c>
      <c r="T1267" s="56" t="s">
        <v>108</v>
      </c>
      <c r="U1267" s="59"/>
      <c r="V1267" s="77"/>
      <c r="W1267" s="62">
        <v>0</v>
      </c>
      <c r="X1267" s="59"/>
      <c r="Y1267" s="56" t="s">
        <v>108</v>
      </c>
      <c r="Z1267" s="56" t="s">
        <v>121</v>
      </c>
      <c r="AA1267" s="57">
        <v>43733</v>
      </c>
      <c r="AB1267" s="63" t="s">
        <v>289</v>
      </c>
      <c r="AC1267" s="64" t="s">
        <v>7500</v>
      </c>
      <c r="AD1267" s="65" t="s">
        <v>97</v>
      </c>
      <c r="AE1267" s="56" t="s">
        <v>111</v>
      </c>
      <c r="AF1267" s="61"/>
      <c r="AG1267" s="61"/>
      <c r="AH1267" s="67"/>
      <c r="AI1267" s="68"/>
      <c r="AJ1267" s="69">
        <f t="shared" si="308"/>
        <v>0</v>
      </c>
      <c r="AK1267" s="70" t="str">
        <f t="shared" si="316"/>
        <v/>
      </c>
      <c r="AL1267" s="71" t="s">
        <v>17409</v>
      </c>
      <c r="AM1267" s="71"/>
      <c r="AN1267" s="70">
        <f t="shared" si="317"/>
        <v>43743</v>
      </c>
      <c r="AO1267" s="70"/>
      <c r="AP1267" s="74">
        <f ca="1"/>
        <v>226</v>
      </c>
    </row>
    <row r="1268" spans="1:42" ht="14.4">
      <c r="A1268" s="55" t="s">
        <v>7503</v>
      </c>
      <c r="B1268" s="56" t="s">
        <v>89</v>
      </c>
      <c r="C1268" s="57">
        <v>43647</v>
      </c>
      <c r="D1268" s="56" t="s">
        <v>90</v>
      </c>
      <c r="E1268" s="56" t="s">
        <v>276</v>
      </c>
      <c r="F1268" s="58" t="s">
        <v>214</v>
      </c>
      <c r="G1268" s="58" t="s">
        <v>214</v>
      </c>
      <c r="H1268" s="56" t="s">
        <v>276</v>
      </c>
      <c r="I1268" s="59"/>
      <c r="J1268" s="59">
        <f t="shared" si="307"/>
        <v>43677</v>
      </c>
      <c r="K1268" s="56" t="s">
        <v>14</v>
      </c>
      <c r="L1268" s="56" t="s">
        <v>14</v>
      </c>
      <c r="M1268" s="60" t="s">
        <v>7505</v>
      </c>
      <c r="N1268" s="56" t="s">
        <v>7505</v>
      </c>
      <c r="O1268" s="56" t="s">
        <v>44</v>
      </c>
      <c r="P1268" s="61"/>
      <c r="Q1268" s="56" t="s">
        <v>17</v>
      </c>
      <c r="R1268" s="57"/>
      <c r="S1268" s="56"/>
      <c r="T1268" s="56"/>
      <c r="U1268" s="59"/>
      <c r="V1268" s="77"/>
      <c r="W1268" s="62" t="s">
        <v>108</v>
      </c>
      <c r="X1268" s="59"/>
      <c r="Y1268" s="61"/>
      <c r="Z1268" s="56" t="s">
        <v>123</v>
      </c>
      <c r="AA1268" s="57">
        <v>43655</v>
      </c>
      <c r="AB1268" s="75"/>
      <c r="AC1268" s="64" t="s">
        <v>7508</v>
      </c>
      <c r="AD1268" s="56" t="s">
        <v>118</v>
      </c>
      <c r="AE1268" s="61"/>
      <c r="AF1268" s="61"/>
      <c r="AG1268" s="61"/>
      <c r="AH1268" s="67"/>
      <c r="AI1268" s="68"/>
      <c r="AJ1268" s="69">
        <f t="shared" si="308"/>
        <v>8</v>
      </c>
      <c r="AK1268" s="70" t="str">
        <f t="shared" si="316"/>
        <v/>
      </c>
      <c r="AL1268" s="71" t="s">
        <v>17409</v>
      </c>
      <c r="AM1268" s="71"/>
      <c r="AN1268" s="70">
        <f t="shared" si="317"/>
        <v>43657</v>
      </c>
      <c r="AO1268" s="70"/>
      <c r="AP1268" s="74">
        <f ca="1"/>
        <v>312</v>
      </c>
    </row>
    <row r="1269" spans="1:42" ht="14.4">
      <c r="A1269" s="55" t="s">
        <v>7510</v>
      </c>
      <c r="B1269" s="56" t="s">
        <v>89</v>
      </c>
      <c r="C1269" s="57">
        <v>43682</v>
      </c>
      <c r="D1269" s="56" t="s">
        <v>90</v>
      </c>
      <c r="E1269" s="56" t="s">
        <v>140</v>
      </c>
      <c r="F1269" s="58" t="s">
        <v>106</v>
      </c>
      <c r="G1269" s="58" t="s">
        <v>107</v>
      </c>
      <c r="H1269" s="56" t="s">
        <v>140</v>
      </c>
      <c r="I1269" s="59"/>
      <c r="J1269" s="59">
        <f t="shared" si="307"/>
        <v>43712</v>
      </c>
      <c r="K1269" s="56" t="s">
        <v>18</v>
      </c>
      <c r="L1269" s="56" t="s">
        <v>18</v>
      </c>
      <c r="M1269" s="60" t="s">
        <v>7512</v>
      </c>
      <c r="N1269" s="56" t="s">
        <v>7514</v>
      </c>
      <c r="O1269" s="56" t="s">
        <v>16</v>
      </c>
      <c r="P1269" s="56" t="s">
        <v>7516</v>
      </c>
      <c r="Q1269" s="56" t="s">
        <v>17</v>
      </c>
      <c r="R1269" s="57">
        <v>43682</v>
      </c>
      <c r="S1269" s="56" t="s">
        <v>108</v>
      </c>
      <c r="T1269" s="56" t="s">
        <v>108</v>
      </c>
      <c r="U1269" s="59"/>
      <c r="V1269" s="62"/>
      <c r="W1269" s="77"/>
      <c r="X1269" s="59"/>
      <c r="Y1269" s="56" t="s">
        <v>108</v>
      </c>
      <c r="Z1269" s="56" t="s">
        <v>123</v>
      </c>
      <c r="AA1269" s="57">
        <v>43693</v>
      </c>
      <c r="AB1269" s="63" t="s">
        <v>124</v>
      </c>
      <c r="AC1269" s="64" t="s">
        <v>7517</v>
      </c>
      <c r="AD1269" s="56" t="s">
        <v>179</v>
      </c>
      <c r="AE1269" s="61"/>
      <c r="AF1269" s="61"/>
      <c r="AG1269" s="61"/>
      <c r="AH1269" s="67"/>
      <c r="AI1269" s="68"/>
      <c r="AJ1269" s="69">
        <f t="shared" si="308"/>
        <v>11</v>
      </c>
      <c r="AK1269" s="70">
        <f t="shared" si="316"/>
        <v>43712</v>
      </c>
      <c r="AL1269" s="71">
        <v>19</v>
      </c>
      <c r="AM1269" s="71"/>
      <c r="AN1269" s="70">
        <f t="shared" si="317"/>
        <v>43692</v>
      </c>
      <c r="AO1269" s="70"/>
      <c r="AP1269" s="74">
        <f ca="1"/>
        <v>277</v>
      </c>
    </row>
    <row r="1270" spans="1:42" ht="14.4">
      <c r="A1270" s="55" t="s">
        <v>7519</v>
      </c>
      <c r="B1270" s="56" t="s">
        <v>89</v>
      </c>
      <c r="C1270" s="57">
        <v>43476</v>
      </c>
      <c r="D1270" s="56" t="s">
        <v>119</v>
      </c>
      <c r="E1270" s="56" t="s">
        <v>140</v>
      </c>
      <c r="F1270" s="58" t="s">
        <v>106</v>
      </c>
      <c r="G1270" s="58" t="s">
        <v>107</v>
      </c>
      <c r="H1270" s="56" t="s">
        <v>140</v>
      </c>
      <c r="I1270" s="57"/>
      <c r="J1270" s="57">
        <f t="shared" si="307"/>
        <v>43506</v>
      </c>
      <c r="K1270" s="56" t="s">
        <v>18</v>
      </c>
      <c r="L1270" s="56" t="s">
        <v>14</v>
      </c>
      <c r="M1270" s="60" t="s">
        <v>7521</v>
      </c>
      <c r="N1270" s="56" t="s">
        <v>7522</v>
      </c>
      <c r="O1270" s="56"/>
      <c r="P1270" s="56" t="s">
        <v>108</v>
      </c>
      <c r="Q1270" s="56" t="s">
        <v>96</v>
      </c>
      <c r="R1270" s="57"/>
      <c r="S1270" s="56" t="s">
        <v>108</v>
      </c>
      <c r="T1270" s="56" t="s">
        <v>108</v>
      </c>
      <c r="U1270" s="57"/>
      <c r="V1270" s="62"/>
      <c r="W1270" s="62" t="s">
        <v>108</v>
      </c>
      <c r="X1270" s="57"/>
      <c r="Y1270" s="56" t="s">
        <v>108</v>
      </c>
      <c r="Z1270" s="56" t="s">
        <v>123</v>
      </c>
      <c r="AA1270" s="57">
        <v>43476</v>
      </c>
      <c r="AB1270" s="63" t="s">
        <v>127</v>
      </c>
      <c r="AC1270" s="64" t="s">
        <v>7524</v>
      </c>
      <c r="AD1270" s="65" t="s">
        <v>118</v>
      </c>
      <c r="AE1270" s="96"/>
      <c r="AF1270" s="66"/>
      <c r="AG1270" s="66"/>
      <c r="AH1270" s="67"/>
      <c r="AI1270" s="68"/>
      <c r="AJ1270" s="69">
        <f t="shared" si="308"/>
        <v>0</v>
      </c>
      <c r="AK1270" s="70" t="str">
        <f t="shared" si="316"/>
        <v/>
      </c>
      <c r="AL1270" s="71" t="s">
        <v>17409</v>
      </c>
      <c r="AM1270" s="71"/>
      <c r="AN1270" s="70">
        <f t="shared" si="317"/>
        <v>43486</v>
      </c>
      <c r="AO1270" s="70"/>
      <c r="AP1270" s="74">
        <f ca="1"/>
        <v>483</v>
      </c>
    </row>
    <row r="1271" spans="1:42" ht="14.4">
      <c r="A1271" s="55" t="s">
        <v>7526</v>
      </c>
      <c r="B1271" s="56" t="s">
        <v>89</v>
      </c>
      <c r="C1271" s="57">
        <v>43628</v>
      </c>
      <c r="D1271" s="56" t="s">
        <v>119</v>
      </c>
      <c r="E1271" s="56" t="s">
        <v>140</v>
      </c>
      <c r="F1271" s="58" t="s">
        <v>106</v>
      </c>
      <c r="G1271" s="58" t="s">
        <v>107</v>
      </c>
      <c r="H1271" s="56" t="s">
        <v>140</v>
      </c>
      <c r="I1271" s="57"/>
      <c r="J1271" s="57">
        <f t="shared" si="307"/>
        <v>43658</v>
      </c>
      <c r="K1271" s="56" t="s">
        <v>18</v>
      </c>
      <c r="L1271" s="56" t="s">
        <v>18</v>
      </c>
      <c r="M1271" s="60" t="s">
        <v>7528</v>
      </c>
      <c r="N1271" s="56" t="s">
        <v>7529</v>
      </c>
      <c r="O1271" s="56" t="s">
        <v>189</v>
      </c>
      <c r="P1271" s="56" t="s">
        <v>7531</v>
      </c>
      <c r="Q1271" s="56" t="s">
        <v>17</v>
      </c>
      <c r="R1271" s="57"/>
      <c r="S1271" s="56" t="s">
        <v>108</v>
      </c>
      <c r="T1271" s="56" t="s">
        <v>108</v>
      </c>
      <c r="U1271" s="57"/>
      <c r="V1271" s="62"/>
      <c r="W1271" s="62">
        <v>0</v>
      </c>
      <c r="X1271" s="57"/>
      <c r="Y1271" s="56" t="s">
        <v>108</v>
      </c>
      <c r="Z1271" s="56" t="s">
        <v>121</v>
      </c>
      <c r="AA1271" s="57">
        <v>43656</v>
      </c>
      <c r="AB1271" s="63" t="s">
        <v>484</v>
      </c>
      <c r="AC1271" s="64" t="s">
        <v>7534</v>
      </c>
      <c r="AD1271" s="56" t="s">
        <v>360</v>
      </c>
      <c r="AE1271" s="56" t="s">
        <v>119</v>
      </c>
      <c r="AF1271" s="61"/>
      <c r="AG1271" s="61"/>
      <c r="AH1271" s="67"/>
      <c r="AI1271" s="68"/>
      <c r="AJ1271" s="69">
        <f t="shared" si="308"/>
        <v>28</v>
      </c>
      <c r="AK1271" s="70" t="str">
        <f t="shared" si="316"/>
        <v/>
      </c>
      <c r="AL1271" s="71" t="s">
        <v>17409</v>
      </c>
      <c r="AM1271" s="71"/>
      <c r="AN1271" s="70">
        <f t="shared" si="317"/>
        <v>43638</v>
      </c>
      <c r="AO1271" s="70"/>
      <c r="AP1271" s="74">
        <f ca="1"/>
        <v>331</v>
      </c>
    </row>
    <row r="1272" spans="1:42" ht="14.4">
      <c r="A1272" s="55" t="s">
        <v>7536</v>
      </c>
      <c r="B1272" s="56" t="s">
        <v>89</v>
      </c>
      <c r="C1272" s="57">
        <v>43784</v>
      </c>
      <c r="D1272" s="56" t="s">
        <v>90</v>
      </c>
      <c r="E1272" s="56" t="s">
        <v>276</v>
      </c>
      <c r="F1272" s="58" t="s">
        <v>214</v>
      </c>
      <c r="G1272" s="58" t="s">
        <v>214</v>
      </c>
      <c r="H1272" s="56" t="s">
        <v>276</v>
      </c>
      <c r="I1272" s="59"/>
      <c r="J1272" s="59">
        <f t="shared" si="307"/>
        <v>43814</v>
      </c>
      <c r="K1272" s="56" t="s">
        <v>18</v>
      </c>
      <c r="L1272" s="56" t="s">
        <v>14</v>
      </c>
      <c r="M1272" s="60" t="s">
        <v>7538</v>
      </c>
      <c r="N1272" s="56"/>
      <c r="O1272" s="56" t="s">
        <v>44</v>
      </c>
      <c r="P1272" s="56"/>
      <c r="Q1272" s="56" t="s">
        <v>96</v>
      </c>
      <c r="R1272" s="59"/>
      <c r="S1272" s="56" t="s">
        <v>108</v>
      </c>
      <c r="T1272" s="56" t="s">
        <v>108</v>
      </c>
      <c r="U1272" s="57"/>
      <c r="V1272" s="77"/>
      <c r="W1272" s="62" t="s">
        <v>146</v>
      </c>
      <c r="X1272" s="59"/>
      <c r="Y1272" s="56" t="s">
        <v>108</v>
      </c>
      <c r="Z1272" s="56" t="s">
        <v>123</v>
      </c>
      <c r="AA1272" s="57">
        <v>43788</v>
      </c>
      <c r="AB1272" s="75"/>
      <c r="AC1272" s="64" t="s">
        <v>7539</v>
      </c>
      <c r="AD1272" s="56" t="s">
        <v>294</v>
      </c>
      <c r="AE1272" s="56" t="s">
        <v>119</v>
      </c>
      <c r="AF1272" s="61"/>
      <c r="AG1272" s="61"/>
      <c r="AH1272" s="67"/>
      <c r="AI1272" s="68"/>
      <c r="AJ1272" s="69">
        <f t="shared" si="308"/>
        <v>4</v>
      </c>
      <c r="AK1272" s="70"/>
      <c r="AL1272" s="71"/>
      <c r="AM1272" s="71"/>
      <c r="AN1272" s="70"/>
      <c r="AO1272" s="70"/>
      <c r="AP1272" s="74">
        <f ca="1"/>
        <v>175</v>
      </c>
    </row>
    <row r="1273" spans="1:42" ht="14.4">
      <c r="A1273" s="55" t="s">
        <v>7541</v>
      </c>
      <c r="B1273" s="56" t="s">
        <v>89</v>
      </c>
      <c r="C1273" s="57">
        <v>43718</v>
      </c>
      <c r="D1273" s="56" t="s">
        <v>90</v>
      </c>
      <c r="E1273" s="56" t="s">
        <v>112</v>
      </c>
      <c r="F1273" s="58" t="s">
        <v>106</v>
      </c>
      <c r="G1273" s="58" t="s">
        <v>113</v>
      </c>
      <c r="H1273" s="56" t="s">
        <v>112</v>
      </c>
      <c r="I1273" s="57"/>
      <c r="J1273" s="57">
        <f t="shared" si="307"/>
        <v>43748</v>
      </c>
      <c r="K1273" s="56" t="s">
        <v>18</v>
      </c>
      <c r="L1273" s="56" t="s">
        <v>14</v>
      </c>
      <c r="M1273" s="60" t="s">
        <v>7543</v>
      </c>
      <c r="N1273" s="56" t="s">
        <v>7544</v>
      </c>
      <c r="O1273" s="56" t="s">
        <v>37</v>
      </c>
      <c r="P1273" s="56">
        <v>9994830</v>
      </c>
      <c r="Q1273" s="56" t="s">
        <v>116</v>
      </c>
      <c r="R1273" s="57"/>
      <c r="S1273" s="56" t="s">
        <v>108</v>
      </c>
      <c r="T1273" s="56" t="s">
        <v>108</v>
      </c>
      <c r="U1273" s="57"/>
      <c r="V1273" s="62"/>
      <c r="W1273" s="62" t="s">
        <v>108</v>
      </c>
      <c r="X1273" s="57"/>
      <c r="Y1273" s="56"/>
      <c r="Z1273" s="56" t="s">
        <v>123</v>
      </c>
      <c r="AA1273" s="57">
        <v>43719</v>
      </c>
      <c r="AB1273" s="63"/>
      <c r="AC1273" s="64" t="s">
        <v>7547</v>
      </c>
      <c r="AD1273" s="56" t="s">
        <v>118</v>
      </c>
      <c r="AE1273" s="56" t="s">
        <v>119</v>
      </c>
      <c r="AF1273" s="61"/>
      <c r="AG1273" s="61"/>
      <c r="AH1273" s="67"/>
      <c r="AI1273" s="68"/>
      <c r="AJ1273" s="69">
        <f t="shared" si="308"/>
        <v>1</v>
      </c>
      <c r="AK1273" s="70" t="str">
        <f t="shared" ref="AK1273:AK1274" si="318">IF(R1273="","",SUM(R1273+30))</f>
        <v/>
      </c>
      <c r="AL1273" s="71" t="s">
        <v>17409</v>
      </c>
      <c r="AM1273" s="71"/>
      <c r="AN1273" s="70">
        <f t="shared" ref="AN1273:AN1274" si="319">IF(C1273="","",SUM(C1273+10))</f>
        <v>43728</v>
      </c>
      <c r="AO1273" s="70"/>
      <c r="AP1273" s="74">
        <f ca="1"/>
        <v>241</v>
      </c>
    </row>
    <row r="1274" spans="1:42" ht="14.4">
      <c r="A1274" s="55" t="s">
        <v>7553</v>
      </c>
      <c r="B1274" s="56" t="s">
        <v>89</v>
      </c>
      <c r="C1274" s="57">
        <v>43634</v>
      </c>
      <c r="D1274" s="56" t="s">
        <v>90</v>
      </c>
      <c r="E1274" s="56" t="s">
        <v>276</v>
      </c>
      <c r="F1274" s="58" t="s">
        <v>214</v>
      </c>
      <c r="G1274" s="58" t="s">
        <v>214</v>
      </c>
      <c r="H1274" s="56" t="s">
        <v>276</v>
      </c>
      <c r="I1274" s="57"/>
      <c r="J1274" s="57">
        <f t="shared" si="307"/>
        <v>43664</v>
      </c>
      <c r="K1274" s="56" t="s">
        <v>18</v>
      </c>
      <c r="L1274" s="56" t="s">
        <v>14</v>
      </c>
      <c r="M1274" s="60" t="s">
        <v>7555</v>
      </c>
      <c r="N1274" s="56"/>
      <c r="O1274" s="56"/>
      <c r="P1274" s="56" t="s">
        <v>7556</v>
      </c>
      <c r="Q1274" s="56"/>
      <c r="R1274" s="57"/>
      <c r="S1274" s="56"/>
      <c r="T1274" s="56"/>
      <c r="U1274" s="57"/>
      <c r="V1274" s="62"/>
      <c r="W1274" s="62" t="s">
        <v>108</v>
      </c>
      <c r="X1274" s="57"/>
      <c r="Y1274" s="56"/>
      <c r="Z1274" s="56" t="s">
        <v>123</v>
      </c>
      <c r="AA1274" s="57">
        <v>43641</v>
      </c>
      <c r="AB1274" s="63"/>
      <c r="AC1274" s="64" t="s">
        <v>7557</v>
      </c>
      <c r="AD1274" s="56" t="s">
        <v>118</v>
      </c>
      <c r="AE1274" s="56"/>
      <c r="AF1274" s="61"/>
      <c r="AG1274" s="61"/>
      <c r="AH1274" s="67"/>
      <c r="AI1274" s="68"/>
      <c r="AJ1274" s="69">
        <f t="shared" si="308"/>
        <v>7</v>
      </c>
      <c r="AK1274" s="70" t="str">
        <f t="shared" si="318"/>
        <v/>
      </c>
      <c r="AL1274" s="71" t="s">
        <v>17409</v>
      </c>
      <c r="AM1274" s="71"/>
      <c r="AN1274" s="70">
        <f t="shared" si="319"/>
        <v>43644</v>
      </c>
      <c r="AO1274" s="70"/>
      <c r="AP1274" s="74">
        <f ca="1"/>
        <v>325</v>
      </c>
    </row>
    <row r="1275" spans="1:42" ht="14.4">
      <c r="A1275" s="55" t="s">
        <v>7560</v>
      </c>
      <c r="B1275" s="56" t="s">
        <v>89</v>
      </c>
      <c r="C1275" s="57">
        <v>43815</v>
      </c>
      <c r="D1275" s="56" t="s">
        <v>90</v>
      </c>
      <c r="E1275" s="56" t="s">
        <v>276</v>
      </c>
      <c r="F1275" s="58" t="s">
        <v>214</v>
      </c>
      <c r="G1275" s="58" t="s">
        <v>214</v>
      </c>
      <c r="H1275" s="56" t="s">
        <v>276</v>
      </c>
      <c r="I1275" s="59"/>
      <c r="J1275" s="59">
        <f t="shared" si="307"/>
        <v>43845</v>
      </c>
      <c r="K1275" s="56" t="s">
        <v>18</v>
      </c>
      <c r="L1275" s="56" t="s">
        <v>14</v>
      </c>
      <c r="M1275" s="60" t="s">
        <v>7555</v>
      </c>
      <c r="N1275" s="56"/>
      <c r="O1275" s="56"/>
      <c r="P1275" s="56" t="s">
        <v>7561</v>
      </c>
      <c r="Q1275" s="56" t="s">
        <v>217</v>
      </c>
      <c r="R1275" s="59"/>
      <c r="S1275" s="56"/>
      <c r="T1275" s="56"/>
      <c r="U1275" s="57"/>
      <c r="V1275" s="77"/>
      <c r="W1275" s="77"/>
      <c r="X1275" s="59"/>
      <c r="Y1275" s="56" t="s">
        <v>108</v>
      </c>
      <c r="Z1275" s="56" t="s">
        <v>123</v>
      </c>
      <c r="AA1275" s="57">
        <v>43847</v>
      </c>
      <c r="AB1275" s="75"/>
      <c r="AC1275" s="64" t="s">
        <v>7563</v>
      </c>
      <c r="AD1275" s="56" t="s">
        <v>118</v>
      </c>
      <c r="AE1275" s="56" t="s">
        <v>119</v>
      </c>
      <c r="AF1275" s="61"/>
      <c r="AG1275" s="61"/>
      <c r="AH1275" s="67"/>
      <c r="AI1275" s="68"/>
      <c r="AJ1275" s="69">
        <f t="shared" si="308"/>
        <v>32</v>
      </c>
      <c r="AK1275" s="70"/>
      <c r="AL1275" s="71"/>
      <c r="AM1275" s="71"/>
      <c r="AN1275" s="70"/>
      <c r="AO1275" s="70"/>
      <c r="AP1275" s="74">
        <f ca="1"/>
        <v>144</v>
      </c>
    </row>
    <row r="1276" spans="1:42" ht="14.4">
      <c r="A1276" s="55" t="s">
        <v>7564</v>
      </c>
      <c r="B1276" s="56" t="s">
        <v>89</v>
      </c>
      <c r="C1276" s="57">
        <v>43809</v>
      </c>
      <c r="D1276" s="56" t="s">
        <v>90</v>
      </c>
      <c r="E1276" s="56" t="s">
        <v>129</v>
      </c>
      <c r="F1276" s="58" t="s">
        <v>106</v>
      </c>
      <c r="G1276" s="58" t="s">
        <v>107</v>
      </c>
      <c r="H1276" s="56" t="s">
        <v>129</v>
      </c>
      <c r="I1276" s="59"/>
      <c r="J1276" s="59">
        <f t="shared" si="307"/>
        <v>43839</v>
      </c>
      <c r="K1276" s="56" t="s">
        <v>18</v>
      </c>
      <c r="L1276" s="56" t="s">
        <v>18</v>
      </c>
      <c r="M1276" s="60" t="s">
        <v>7568</v>
      </c>
      <c r="N1276" s="56" t="s">
        <v>7569</v>
      </c>
      <c r="O1276" s="56" t="s">
        <v>266</v>
      </c>
      <c r="P1276" s="56" t="s">
        <v>7570</v>
      </c>
      <c r="Q1276" s="56" t="s">
        <v>678</v>
      </c>
      <c r="R1276" s="57">
        <v>43810</v>
      </c>
      <c r="S1276" s="56" t="s">
        <v>108</v>
      </c>
      <c r="T1276" s="56" t="s">
        <v>108</v>
      </c>
      <c r="U1276" s="57">
        <v>43810</v>
      </c>
      <c r="V1276" s="62">
        <v>4</v>
      </c>
      <c r="W1276" s="62">
        <v>9</v>
      </c>
      <c r="X1276" s="57">
        <v>43816</v>
      </c>
      <c r="Y1276" s="56" t="s">
        <v>108</v>
      </c>
      <c r="Z1276" s="56" t="s">
        <v>121</v>
      </c>
      <c r="AA1276" s="57">
        <v>43833</v>
      </c>
      <c r="AB1276" s="63" t="s">
        <v>238</v>
      </c>
      <c r="AC1276" s="64" t="s">
        <v>7572</v>
      </c>
      <c r="AD1276" s="56" t="s">
        <v>97</v>
      </c>
      <c r="AE1276" s="56" t="s">
        <v>119</v>
      </c>
      <c r="AF1276" s="61"/>
      <c r="AG1276" s="61"/>
      <c r="AH1276" s="67"/>
      <c r="AI1276" s="68"/>
      <c r="AJ1276" s="69">
        <f t="shared" si="308"/>
        <v>24</v>
      </c>
      <c r="AK1276" s="70"/>
      <c r="AL1276" s="71"/>
      <c r="AM1276" s="71"/>
      <c r="AN1276" s="70"/>
      <c r="AO1276" s="70"/>
      <c r="AP1276" s="74">
        <f ca="1"/>
        <v>150</v>
      </c>
    </row>
    <row r="1277" spans="1:42" ht="14.4">
      <c r="A1277" s="55" t="s">
        <v>7575</v>
      </c>
      <c r="B1277" s="56" t="s">
        <v>89</v>
      </c>
      <c r="C1277" s="57">
        <v>43502</v>
      </c>
      <c r="D1277" s="56" t="s">
        <v>229</v>
      </c>
      <c r="E1277" s="56" t="s">
        <v>140</v>
      </c>
      <c r="F1277" s="58" t="s">
        <v>106</v>
      </c>
      <c r="G1277" s="58" t="s">
        <v>107</v>
      </c>
      <c r="H1277" s="56" t="s">
        <v>140</v>
      </c>
      <c r="I1277" s="57"/>
      <c r="J1277" s="57">
        <f t="shared" si="307"/>
        <v>43532</v>
      </c>
      <c r="K1277" s="56" t="s">
        <v>18</v>
      </c>
      <c r="L1277" s="56" t="s">
        <v>14</v>
      </c>
      <c r="M1277" s="60" t="s">
        <v>7576</v>
      </c>
      <c r="N1277" s="56" t="s">
        <v>7576</v>
      </c>
      <c r="O1277" s="56" t="s">
        <v>189</v>
      </c>
      <c r="P1277" s="56" t="s">
        <v>108</v>
      </c>
      <c r="Q1277" s="56" t="s">
        <v>96</v>
      </c>
      <c r="R1277" s="57"/>
      <c r="S1277" s="56" t="s">
        <v>108</v>
      </c>
      <c r="T1277" s="56" t="s">
        <v>108</v>
      </c>
      <c r="U1277" s="57"/>
      <c r="V1277" s="62"/>
      <c r="W1277" s="62" t="s">
        <v>108</v>
      </c>
      <c r="X1277" s="57"/>
      <c r="Y1277" s="56" t="s">
        <v>108</v>
      </c>
      <c r="Z1277" s="56" t="s">
        <v>123</v>
      </c>
      <c r="AA1277" s="57">
        <v>43502</v>
      </c>
      <c r="AB1277" s="63" t="s">
        <v>147</v>
      </c>
      <c r="AC1277" s="64" t="s">
        <v>7578</v>
      </c>
      <c r="AD1277" s="65" t="s">
        <v>224</v>
      </c>
      <c r="AE1277" s="65"/>
      <c r="AF1277" s="66"/>
      <c r="AG1277" s="66"/>
      <c r="AH1277" s="67"/>
      <c r="AI1277" s="68"/>
      <c r="AJ1277" s="69">
        <f t="shared" si="308"/>
        <v>0</v>
      </c>
      <c r="AK1277" s="70" t="str">
        <f t="shared" ref="AK1277:AK1278" si="320">IF(R1277="","",SUM(R1277+30))</f>
        <v/>
      </c>
      <c r="AL1277" s="71" t="s">
        <v>17409</v>
      </c>
      <c r="AM1277" s="71"/>
      <c r="AN1277" s="70">
        <f t="shared" ref="AN1277:AN1278" si="321">IF(C1277="","",SUM(C1277+10))</f>
        <v>43512</v>
      </c>
      <c r="AO1277" s="70"/>
      <c r="AP1277" s="74">
        <f ca="1"/>
        <v>457</v>
      </c>
    </row>
    <row r="1278" spans="1:42" ht="14.4">
      <c r="A1278" s="55" t="s">
        <v>7582</v>
      </c>
      <c r="B1278" s="56" t="s">
        <v>89</v>
      </c>
      <c r="C1278" s="57">
        <v>43585</v>
      </c>
      <c r="D1278" s="56" t="s">
        <v>119</v>
      </c>
      <c r="E1278" s="56" t="s">
        <v>276</v>
      </c>
      <c r="F1278" s="58" t="s">
        <v>214</v>
      </c>
      <c r="G1278" s="58" t="s">
        <v>214</v>
      </c>
      <c r="H1278" s="56" t="s">
        <v>276</v>
      </c>
      <c r="I1278" s="57"/>
      <c r="J1278" s="57">
        <v>43615</v>
      </c>
      <c r="K1278" s="56" t="s">
        <v>18</v>
      </c>
      <c r="L1278" s="56" t="s">
        <v>14</v>
      </c>
      <c r="M1278" s="60" t="s">
        <v>7584</v>
      </c>
      <c r="N1278" s="56"/>
      <c r="O1278" s="56" t="s">
        <v>27</v>
      </c>
      <c r="P1278" s="56" t="s">
        <v>806</v>
      </c>
      <c r="Q1278" s="56" t="s">
        <v>116</v>
      </c>
      <c r="R1278" s="57"/>
      <c r="S1278" s="56" t="s">
        <v>108</v>
      </c>
      <c r="T1278" s="56" t="s">
        <v>108</v>
      </c>
      <c r="U1278" s="59"/>
      <c r="V1278" s="77"/>
      <c r="W1278" s="77"/>
      <c r="X1278" s="59"/>
      <c r="Y1278" s="56" t="s">
        <v>200</v>
      </c>
      <c r="Z1278" s="56" t="s">
        <v>123</v>
      </c>
      <c r="AA1278" s="57">
        <v>43609</v>
      </c>
      <c r="AB1278" s="75"/>
      <c r="AC1278" s="64" t="s">
        <v>7587</v>
      </c>
      <c r="AD1278" s="56" t="s">
        <v>294</v>
      </c>
      <c r="AE1278" s="56"/>
      <c r="AF1278" s="61"/>
      <c r="AG1278" s="61"/>
      <c r="AH1278" s="67"/>
      <c r="AI1278" s="68"/>
      <c r="AJ1278" s="69">
        <f t="shared" si="308"/>
        <v>24</v>
      </c>
      <c r="AK1278" s="70" t="str">
        <f t="shared" si="320"/>
        <v/>
      </c>
      <c r="AL1278" s="71" t="s">
        <v>17409</v>
      </c>
      <c r="AM1278" s="71"/>
      <c r="AN1278" s="70">
        <f t="shared" si="321"/>
        <v>43595</v>
      </c>
      <c r="AO1278" s="70"/>
      <c r="AP1278" s="74">
        <f ca="1"/>
        <v>374</v>
      </c>
    </row>
    <row r="1279" spans="1:42" ht="14.4">
      <c r="A1279" s="55" t="s">
        <v>7588</v>
      </c>
      <c r="B1279" s="56" t="s">
        <v>89</v>
      </c>
      <c r="C1279" s="57">
        <v>43802</v>
      </c>
      <c r="D1279" s="56" t="s">
        <v>90</v>
      </c>
      <c r="E1279" s="56" t="s">
        <v>276</v>
      </c>
      <c r="F1279" s="58" t="s">
        <v>214</v>
      </c>
      <c r="G1279" s="58" t="s">
        <v>214</v>
      </c>
      <c r="H1279" s="56" t="s">
        <v>276</v>
      </c>
      <c r="I1279" s="59"/>
      <c r="J1279" s="59">
        <f t="shared" ref="J1279:J1320" si="322">IF(C1279="","",SUM(C1279+30))</f>
        <v>43832</v>
      </c>
      <c r="K1279" s="56" t="s">
        <v>18</v>
      </c>
      <c r="L1279" s="56"/>
      <c r="M1279" s="60" t="s">
        <v>7589</v>
      </c>
      <c r="N1279" s="56" t="s">
        <v>7590</v>
      </c>
      <c r="O1279" s="56"/>
      <c r="P1279" s="56"/>
      <c r="Q1279" s="56"/>
      <c r="R1279" s="59"/>
      <c r="S1279" s="56"/>
      <c r="T1279" s="56"/>
      <c r="U1279" s="57"/>
      <c r="V1279" s="77"/>
      <c r="W1279" s="77"/>
      <c r="X1279" s="59"/>
      <c r="Y1279" s="61"/>
      <c r="Z1279" s="56" t="s">
        <v>123</v>
      </c>
      <c r="AA1279" s="57">
        <v>43850</v>
      </c>
      <c r="AB1279" s="75"/>
      <c r="AC1279" s="64" t="s">
        <v>7591</v>
      </c>
      <c r="AD1279" s="56" t="s">
        <v>179</v>
      </c>
      <c r="AE1279" s="56"/>
      <c r="AF1279" s="61"/>
      <c r="AG1279" s="61"/>
      <c r="AH1279" s="67"/>
      <c r="AI1279" s="68"/>
      <c r="AJ1279" s="69">
        <f t="shared" si="308"/>
        <v>48</v>
      </c>
      <c r="AK1279" s="70"/>
      <c r="AL1279" s="71"/>
      <c r="AM1279" s="71"/>
      <c r="AN1279" s="70"/>
      <c r="AO1279" s="70"/>
      <c r="AP1279" s="74">
        <f ca="1"/>
        <v>157</v>
      </c>
    </row>
    <row r="1280" spans="1:42" ht="14.4">
      <c r="A1280" s="55" t="s">
        <v>7592</v>
      </c>
      <c r="B1280" s="56" t="s">
        <v>89</v>
      </c>
      <c r="C1280" s="57">
        <v>43511</v>
      </c>
      <c r="D1280" s="56" t="s">
        <v>90</v>
      </c>
      <c r="E1280" s="56" t="s">
        <v>276</v>
      </c>
      <c r="F1280" s="58" t="s">
        <v>214</v>
      </c>
      <c r="G1280" s="58" t="s">
        <v>214</v>
      </c>
      <c r="H1280" s="56" t="s">
        <v>276</v>
      </c>
      <c r="I1280" s="57"/>
      <c r="J1280" s="57">
        <f t="shared" si="322"/>
        <v>43541</v>
      </c>
      <c r="K1280" s="56" t="s">
        <v>18</v>
      </c>
      <c r="L1280" s="56" t="s">
        <v>14</v>
      </c>
      <c r="M1280" s="60" t="s">
        <v>7594</v>
      </c>
      <c r="N1280" s="56"/>
      <c r="O1280" s="61"/>
      <c r="P1280" s="61"/>
      <c r="Q1280" s="56" t="s">
        <v>96</v>
      </c>
      <c r="R1280" s="57"/>
      <c r="S1280" s="56" t="s">
        <v>108</v>
      </c>
      <c r="T1280" s="56" t="s">
        <v>108</v>
      </c>
      <c r="U1280" s="57"/>
      <c r="V1280" s="62"/>
      <c r="W1280" s="62">
        <v>0</v>
      </c>
      <c r="X1280" s="57"/>
      <c r="Y1280" s="61"/>
      <c r="Z1280" s="56" t="s">
        <v>121</v>
      </c>
      <c r="AA1280" s="57">
        <v>43539</v>
      </c>
      <c r="AB1280" s="75"/>
      <c r="AC1280" s="64" t="s">
        <v>7597</v>
      </c>
      <c r="AD1280" s="65" t="s">
        <v>97</v>
      </c>
      <c r="AE1280" s="65"/>
      <c r="AF1280" s="66"/>
      <c r="AG1280" s="66"/>
      <c r="AH1280" s="67"/>
      <c r="AI1280" s="68"/>
      <c r="AJ1280" s="69">
        <f t="shared" si="308"/>
        <v>28</v>
      </c>
      <c r="AK1280" s="70" t="str">
        <f t="shared" ref="AK1280:AK1282" si="323">IF(R1280="","",SUM(R1280+30))</f>
        <v/>
      </c>
      <c r="AL1280" s="71" t="s">
        <v>17409</v>
      </c>
      <c r="AM1280" s="71"/>
      <c r="AN1280" s="70">
        <f t="shared" ref="AN1280:AN1281" si="324">IF(C1280="","",SUM(C1280+10))</f>
        <v>43521</v>
      </c>
      <c r="AO1280" s="70"/>
      <c r="AP1280" s="74">
        <f ca="1"/>
        <v>448</v>
      </c>
    </row>
    <row r="1281" spans="1:42" ht="14.4">
      <c r="A1281" s="55" t="s">
        <v>7602</v>
      </c>
      <c r="B1281" s="56" t="s">
        <v>89</v>
      </c>
      <c r="C1281" s="57">
        <v>43615</v>
      </c>
      <c r="D1281" s="56" t="s">
        <v>131</v>
      </c>
      <c r="E1281" s="56" t="s">
        <v>140</v>
      </c>
      <c r="F1281" s="58" t="s">
        <v>106</v>
      </c>
      <c r="G1281" s="58" t="s">
        <v>107</v>
      </c>
      <c r="H1281" s="56" t="s">
        <v>140</v>
      </c>
      <c r="I1281" s="59"/>
      <c r="J1281" s="59">
        <f t="shared" si="322"/>
        <v>43645</v>
      </c>
      <c r="K1281" s="56" t="s">
        <v>18</v>
      </c>
      <c r="L1281" s="56" t="s">
        <v>18</v>
      </c>
      <c r="M1281" s="60" t="s">
        <v>7603</v>
      </c>
      <c r="N1281" s="56" t="s">
        <v>7604</v>
      </c>
      <c r="O1281" s="56" t="s">
        <v>95</v>
      </c>
      <c r="P1281" s="56" t="s">
        <v>3254</v>
      </c>
      <c r="Q1281" s="56" t="s">
        <v>17</v>
      </c>
      <c r="R1281" s="57"/>
      <c r="S1281" s="56" t="s">
        <v>108</v>
      </c>
      <c r="T1281" s="56" t="s">
        <v>108</v>
      </c>
      <c r="U1281" s="57">
        <v>43615</v>
      </c>
      <c r="V1281" s="62"/>
      <c r="W1281" s="62">
        <v>8.5</v>
      </c>
      <c r="X1281" s="59"/>
      <c r="Y1281" s="56" t="s">
        <v>108</v>
      </c>
      <c r="Z1281" s="56" t="s">
        <v>123</v>
      </c>
      <c r="AA1281" s="57">
        <v>43662</v>
      </c>
      <c r="AB1281" s="63" t="s">
        <v>155</v>
      </c>
      <c r="AC1281" s="64" t="s">
        <v>7607</v>
      </c>
      <c r="AD1281" s="56" t="s">
        <v>179</v>
      </c>
      <c r="AE1281" s="61"/>
      <c r="AF1281" s="61"/>
      <c r="AG1281" s="61"/>
      <c r="AH1281" s="67"/>
      <c r="AI1281" s="68"/>
      <c r="AJ1281" s="69">
        <f t="shared" si="308"/>
        <v>47</v>
      </c>
      <c r="AK1281" s="70" t="str">
        <f t="shared" si="323"/>
        <v/>
      </c>
      <c r="AL1281" s="71" t="s">
        <v>17409</v>
      </c>
      <c r="AM1281" s="71"/>
      <c r="AN1281" s="70">
        <f t="shared" si="324"/>
        <v>43625</v>
      </c>
      <c r="AO1281" s="70"/>
      <c r="AP1281" s="74">
        <f ca="1"/>
        <v>344</v>
      </c>
    </row>
    <row r="1282" spans="1:42" ht="14.4">
      <c r="A1282" s="55" t="s">
        <v>7609</v>
      </c>
      <c r="B1282" s="56" t="s">
        <v>89</v>
      </c>
      <c r="C1282" s="57">
        <v>43766</v>
      </c>
      <c r="D1282" s="56" t="s">
        <v>90</v>
      </c>
      <c r="E1282" s="56" t="s">
        <v>276</v>
      </c>
      <c r="F1282" s="58" t="s">
        <v>214</v>
      </c>
      <c r="G1282" s="58" t="s">
        <v>214</v>
      </c>
      <c r="H1282" s="56" t="s">
        <v>276</v>
      </c>
      <c r="I1282" s="59"/>
      <c r="J1282" s="59">
        <f t="shared" si="322"/>
        <v>43796</v>
      </c>
      <c r="K1282" s="56"/>
      <c r="L1282" s="56"/>
      <c r="M1282" s="60" t="s">
        <v>7611</v>
      </c>
      <c r="N1282" s="56" t="s">
        <v>2845</v>
      </c>
      <c r="O1282" s="56"/>
      <c r="P1282" s="56" t="s">
        <v>7612</v>
      </c>
      <c r="Q1282" s="56" t="s">
        <v>217</v>
      </c>
      <c r="R1282" s="59"/>
      <c r="S1282" s="56"/>
      <c r="T1282" s="56"/>
      <c r="U1282" s="57"/>
      <c r="V1282" s="77"/>
      <c r="W1282" s="77"/>
      <c r="X1282" s="59"/>
      <c r="Y1282" s="61"/>
      <c r="Z1282" s="61"/>
      <c r="AA1282" s="57">
        <v>43866</v>
      </c>
      <c r="AB1282" s="75"/>
      <c r="AC1282" s="64" t="s">
        <v>7613</v>
      </c>
      <c r="AD1282" s="56" t="s">
        <v>179</v>
      </c>
      <c r="AE1282" s="56"/>
      <c r="AF1282" s="61"/>
      <c r="AG1282" s="61"/>
      <c r="AH1282" s="67"/>
      <c r="AI1282" s="68"/>
      <c r="AJ1282" s="69">
        <f t="shared" si="308"/>
        <v>100</v>
      </c>
      <c r="AK1282" s="70" t="str">
        <f t="shared" si="323"/>
        <v/>
      </c>
      <c r="AL1282" s="71" t="s">
        <v>17409</v>
      </c>
      <c r="AM1282" s="71"/>
      <c r="AN1282" s="70"/>
      <c r="AO1282" s="70"/>
      <c r="AP1282" s="74">
        <f ca="1"/>
        <v>193</v>
      </c>
    </row>
    <row r="1283" spans="1:42" ht="14.4">
      <c r="A1283" s="55" t="s">
        <v>7616</v>
      </c>
      <c r="B1283" s="56" t="s">
        <v>89</v>
      </c>
      <c r="C1283" s="57">
        <v>43742</v>
      </c>
      <c r="D1283" s="56" t="s">
        <v>90</v>
      </c>
      <c r="E1283" s="56" t="s">
        <v>129</v>
      </c>
      <c r="F1283" s="58" t="s">
        <v>106</v>
      </c>
      <c r="G1283" s="58" t="s">
        <v>107</v>
      </c>
      <c r="H1283" s="56" t="s">
        <v>129</v>
      </c>
      <c r="I1283" s="59"/>
      <c r="J1283" s="59">
        <f t="shared" si="322"/>
        <v>43772</v>
      </c>
      <c r="K1283" s="56" t="s">
        <v>18</v>
      </c>
      <c r="L1283" s="56" t="s">
        <v>14</v>
      </c>
      <c r="M1283" s="60" t="s">
        <v>7619</v>
      </c>
      <c r="N1283" s="56"/>
      <c r="O1283" s="56" t="s">
        <v>436</v>
      </c>
      <c r="P1283" s="56" t="s">
        <v>108</v>
      </c>
      <c r="Q1283" s="56" t="s">
        <v>28</v>
      </c>
      <c r="R1283" s="59"/>
      <c r="S1283" s="56" t="s">
        <v>108</v>
      </c>
      <c r="T1283" s="56" t="s">
        <v>108</v>
      </c>
      <c r="U1283" s="57"/>
      <c r="V1283" s="77"/>
      <c r="W1283" s="62" t="s">
        <v>108</v>
      </c>
      <c r="X1283" s="59"/>
      <c r="Y1283" s="56" t="s">
        <v>108</v>
      </c>
      <c r="Z1283" s="56" t="s">
        <v>123</v>
      </c>
      <c r="AA1283" s="57">
        <v>43746</v>
      </c>
      <c r="AB1283" s="63" t="s">
        <v>389</v>
      </c>
      <c r="AC1283" s="64" t="s">
        <v>7621</v>
      </c>
      <c r="AD1283" s="56" t="s">
        <v>118</v>
      </c>
      <c r="AE1283" s="56" t="s">
        <v>90</v>
      </c>
      <c r="AF1283" s="61"/>
      <c r="AG1283" s="61"/>
      <c r="AH1283" s="67"/>
      <c r="AI1283" s="68"/>
      <c r="AJ1283" s="69">
        <f t="shared" si="308"/>
        <v>4</v>
      </c>
      <c r="AK1283" s="70"/>
      <c r="AL1283" s="71"/>
      <c r="AM1283" s="71"/>
      <c r="AN1283" s="70"/>
      <c r="AO1283" s="70"/>
      <c r="AP1283" s="74">
        <f ca="1"/>
        <v>217</v>
      </c>
    </row>
    <row r="1284" spans="1:42" ht="14.4">
      <c r="A1284" s="55" t="s">
        <v>7623</v>
      </c>
      <c r="B1284" s="56" t="s">
        <v>89</v>
      </c>
      <c r="C1284" s="57">
        <v>43802</v>
      </c>
      <c r="D1284" s="56" t="s">
        <v>90</v>
      </c>
      <c r="E1284" s="56" t="s">
        <v>276</v>
      </c>
      <c r="F1284" s="58" t="s">
        <v>214</v>
      </c>
      <c r="G1284" s="58" t="s">
        <v>214</v>
      </c>
      <c r="H1284" s="56" t="s">
        <v>276</v>
      </c>
      <c r="I1284" s="59"/>
      <c r="J1284" s="59">
        <f t="shared" si="322"/>
        <v>43832</v>
      </c>
      <c r="K1284" s="56" t="s">
        <v>18</v>
      </c>
      <c r="L1284" s="56" t="s">
        <v>18</v>
      </c>
      <c r="M1284" s="60" t="s">
        <v>7626</v>
      </c>
      <c r="N1284" s="56"/>
      <c r="O1284" s="56"/>
      <c r="P1284" s="56" t="s">
        <v>7627</v>
      </c>
      <c r="Q1284" s="56" t="s">
        <v>217</v>
      </c>
      <c r="R1284" s="59"/>
      <c r="S1284" s="56"/>
      <c r="T1284" s="56"/>
      <c r="U1284" s="57"/>
      <c r="V1284" s="77"/>
      <c r="W1284" s="77"/>
      <c r="X1284" s="59"/>
      <c r="Y1284" s="61"/>
      <c r="Z1284" s="56" t="s">
        <v>121</v>
      </c>
      <c r="AA1284" s="57"/>
      <c r="AB1284" s="75"/>
      <c r="AC1284" s="64" t="s">
        <v>7629</v>
      </c>
      <c r="AD1284" s="56" t="s">
        <v>97</v>
      </c>
      <c r="AE1284" s="56" t="s">
        <v>90</v>
      </c>
      <c r="AF1284" s="61"/>
      <c r="AG1284" s="61"/>
      <c r="AH1284" s="67"/>
      <c r="AI1284" s="68"/>
      <c r="AJ1284" s="69" t="str">
        <f t="shared" si="308"/>
        <v/>
      </c>
      <c r="AK1284" s="70"/>
      <c r="AL1284" s="71"/>
      <c r="AM1284" s="71"/>
      <c r="AN1284" s="70"/>
      <c r="AO1284" s="70"/>
      <c r="AP1284" s="74">
        <f ca="1"/>
        <v>157</v>
      </c>
    </row>
    <row r="1285" spans="1:42" ht="14.4">
      <c r="A1285" s="55" t="s">
        <v>7632</v>
      </c>
      <c r="B1285" s="56" t="s">
        <v>89</v>
      </c>
      <c r="C1285" s="57">
        <v>43542</v>
      </c>
      <c r="D1285" s="56" t="s">
        <v>131</v>
      </c>
      <c r="E1285" s="56" t="s">
        <v>129</v>
      </c>
      <c r="F1285" s="58" t="s">
        <v>106</v>
      </c>
      <c r="G1285" s="58" t="s">
        <v>107</v>
      </c>
      <c r="H1285" s="56" t="s">
        <v>129</v>
      </c>
      <c r="I1285" s="59"/>
      <c r="J1285" s="59">
        <f t="shared" si="322"/>
        <v>43572</v>
      </c>
      <c r="K1285" s="56" t="s">
        <v>18</v>
      </c>
      <c r="L1285" s="56" t="s">
        <v>14</v>
      </c>
      <c r="M1285" s="60" t="s">
        <v>7633</v>
      </c>
      <c r="N1285" s="56" t="s">
        <v>7634</v>
      </c>
      <c r="O1285" s="56"/>
      <c r="P1285" s="56" t="s">
        <v>108</v>
      </c>
      <c r="Q1285" s="56" t="s">
        <v>96</v>
      </c>
      <c r="R1285" s="59"/>
      <c r="S1285" s="56" t="s">
        <v>108</v>
      </c>
      <c r="T1285" s="56" t="s">
        <v>108</v>
      </c>
      <c r="U1285" s="59"/>
      <c r="V1285" s="77"/>
      <c r="W1285" s="62" t="s">
        <v>108</v>
      </c>
      <c r="X1285" s="57"/>
      <c r="Y1285" s="56" t="s">
        <v>108</v>
      </c>
      <c r="Z1285" s="56" t="s">
        <v>123</v>
      </c>
      <c r="AA1285" s="57">
        <v>43542</v>
      </c>
      <c r="AB1285" s="63" t="s">
        <v>168</v>
      </c>
      <c r="AC1285" s="64" t="s">
        <v>883</v>
      </c>
      <c r="AD1285" s="56" t="s">
        <v>118</v>
      </c>
      <c r="AE1285" s="56" t="s">
        <v>131</v>
      </c>
      <c r="AF1285" s="61"/>
      <c r="AG1285" s="61"/>
      <c r="AH1285" s="67"/>
      <c r="AI1285" s="68"/>
      <c r="AJ1285" s="69">
        <f t="shared" si="308"/>
        <v>0</v>
      </c>
      <c r="AK1285" s="70" t="str">
        <f t="shared" ref="AK1285:AK1287" si="325">IF(R1285="","",SUM(R1285+30))</f>
        <v/>
      </c>
      <c r="AL1285" s="71" t="s">
        <v>17409</v>
      </c>
      <c r="AM1285" s="71"/>
      <c r="AN1285" s="70">
        <f t="shared" ref="AN1285:AN1286" si="326">IF(C1285="","",SUM(C1285+10))</f>
        <v>43552</v>
      </c>
      <c r="AO1285" s="70"/>
      <c r="AP1285" s="74">
        <f ca="1"/>
        <v>417</v>
      </c>
    </row>
    <row r="1286" spans="1:42" ht="14.4">
      <c r="A1286" s="55" t="s">
        <v>7638</v>
      </c>
      <c r="B1286" s="56" t="s">
        <v>89</v>
      </c>
      <c r="C1286" s="57">
        <v>43476</v>
      </c>
      <c r="D1286" s="56" t="s">
        <v>119</v>
      </c>
      <c r="E1286" s="56" t="s">
        <v>140</v>
      </c>
      <c r="F1286" s="58" t="s">
        <v>106</v>
      </c>
      <c r="G1286" s="58" t="s">
        <v>107</v>
      </c>
      <c r="H1286" s="56" t="s">
        <v>140</v>
      </c>
      <c r="I1286" s="57"/>
      <c r="J1286" s="57">
        <f t="shared" si="322"/>
        <v>43506</v>
      </c>
      <c r="K1286" s="56" t="s">
        <v>18</v>
      </c>
      <c r="L1286" s="56" t="s">
        <v>14</v>
      </c>
      <c r="M1286" s="60" t="s">
        <v>7640</v>
      </c>
      <c r="N1286" s="56" t="s">
        <v>7640</v>
      </c>
      <c r="O1286" s="56" t="s">
        <v>189</v>
      </c>
      <c r="P1286" s="56" t="s">
        <v>108</v>
      </c>
      <c r="Q1286" s="56" t="s">
        <v>826</v>
      </c>
      <c r="R1286" s="57"/>
      <c r="S1286" s="56" t="s">
        <v>108</v>
      </c>
      <c r="T1286" s="56" t="s">
        <v>108</v>
      </c>
      <c r="U1286" s="57"/>
      <c r="V1286" s="62"/>
      <c r="W1286" s="62" t="s">
        <v>108</v>
      </c>
      <c r="X1286" s="57"/>
      <c r="Y1286" s="56" t="s">
        <v>108</v>
      </c>
      <c r="Z1286" s="56" t="s">
        <v>123</v>
      </c>
      <c r="AA1286" s="57">
        <v>43480</v>
      </c>
      <c r="AB1286" s="63" t="s">
        <v>127</v>
      </c>
      <c r="AC1286" s="64" t="s">
        <v>7643</v>
      </c>
      <c r="AD1286" s="65" t="s">
        <v>224</v>
      </c>
      <c r="AE1286" s="65"/>
      <c r="AF1286" s="66"/>
      <c r="AG1286" s="66"/>
      <c r="AH1286" s="67"/>
      <c r="AI1286" s="68"/>
      <c r="AJ1286" s="69">
        <f t="shared" si="308"/>
        <v>4</v>
      </c>
      <c r="AK1286" s="70" t="str">
        <f t="shared" si="325"/>
        <v/>
      </c>
      <c r="AL1286" s="71" t="s">
        <v>17409</v>
      </c>
      <c r="AM1286" s="71"/>
      <c r="AN1286" s="70">
        <f t="shared" si="326"/>
        <v>43486</v>
      </c>
      <c r="AO1286" s="70"/>
      <c r="AP1286" s="74">
        <f ca="1"/>
        <v>483</v>
      </c>
    </row>
    <row r="1287" spans="1:42" ht="14.4">
      <c r="A1287" s="55" t="s">
        <v>7644</v>
      </c>
      <c r="B1287" s="56" t="s">
        <v>89</v>
      </c>
      <c r="C1287" s="57">
        <v>43756</v>
      </c>
      <c r="D1287" s="56" t="s">
        <v>90</v>
      </c>
      <c r="E1287" s="56" t="s">
        <v>129</v>
      </c>
      <c r="F1287" s="58" t="s">
        <v>106</v>
      </c>
      <c r="G1287" s="58" t="s">
        <v>107</v>
      </c>
      <c r="H1287" s="56" t="s">
        <v>129</v>
      </c>
      <c r="I1287" s="59"/>
      <c r="J1287" s="59">
        <f t="shared" si="322"/>
        <v>43786</v>
      </c>
      <c r="K1287" s="56" t="s">
        <v>18</v>
      </c>
      <c r="L1287" s="56" t="s">
        <v>18</v>
      </c>
      <c r="M1287" s="60" t="s">
        <v>7645</v>
      </c>
      <c r="N1287" s="56"/>
      <c r="O1287" s="56" t="s">
        <v>20</v>
      </c>
      <c r="P1287" s="56" t="s">
        <v>7646</v>
      </c>
      <c r="Q1287" s="56" t="s">
        <v>133</v>
      </c>
      <c r="R1287" s="59"/>
      <c r="S1287" s="56" t="s">
        <v>108</v>
      </c>
      <c r="T1287" s="56" t="s">
        <v>108</v>
      </c>
      <c r="U1287" s="57"/>
      <c r="V1287" s="77"/>
      <c r="W1287" s="62" t="s">
        <v>108</v>
      </c>
      <c r="X1287" s="59"/>
      <c r="Y1287" s="56" t="s">
        <v>108</v>
      </c>
      <c r="Z1287" s="56" t="s">
        <v>121</v>
      </c>
      <c r="AA1287" s="57">
        <v>43761</v>
      </c>
      <c r="AB1287" s="63" t="s">
        <v>389</v>
      </c>
      <c r="AC1287" s="64" t="s">
        <v>6100</v>
      </c>
      <c r="AD1287" s="65" t="s">
        <v>97</v>
      </c>
      <c r="AE1287" s="56" t="s">
        <v>90</v>
      </c>
      <c r="AF1287" s="61"/>
      <c r="AG1287" s="61"/>
      <c r="AH1287" s="67"/>
      <c r="AI1287" s="68"/>
      <c r="AJ1287" s="69">
        <f t="shared" si="308"/>
        <v>5</v>
      </c>
      <c r="AK1287" s="70" t="str">
        <f t="shared" si="325"/>
        <v/>
      </c>
      <c r="AL1287" s="71" t="s">
        <v>17409</v>
      </c>
      <c r="AM1287" s="71"/>
      <c r="AN1287" s="70"/>
      <c r="AO1287" s="70"/>
      <c r="AP1287" s="74">
        <f ca="1"/>
        <v>203</v>
      </c>
    </row>
    <row r="1288" spans="1:42" ht="14.4">
      <c r="A1288" s="55" t="s">
        <v>7648</v>
      </c>
      <c r="B1288" s="56" t="s">
        <v>89</v>
      </c>
      <c r="C1288" s="57">
        <v>43748</v>
      </c>
      <c r="D1288" s="56" t="s">
        <v>90</v>
      </c>
      <c r="E1288" s="56" t="s">
        <v>276</v>
      </c>
      <c r="F1288" s="58" t="s">
        <v>214</v>
      </c>
      <c r="G1288" s="58" t="s">
        <v>214</v>
      </c>
      <c r="H1288" s="56" t="s">
        <v>276</v>
      </c>
      <c r="I1288" s="59"/>
      <c r="J1288" s="59">
        <f t="shared" si="322"/>
        <v>43778</v>
      </c>
      <c r="K1288" s="56" t="s">
        <v>18</v>
      </c>
      <c r="L1288" s="56" t="s">
        <v>14</v>
      </c>
      <c r="M1288" s="60" t="s">
        <v>7649</v>
      </c>
      <c r="N1288" s="56" t="s">
        <v>7650</v>
      </c>
      <c r="O1288" s="56"/>
      <c r="P1288" s="56"/>
      <c r="Q1288" s="56" t="s">
        <v>96</v>
      </c>
      <c r="R1288" s="59"/>
      <c r="S1288" s="56" t="s">
        <v>108</v>
      </c>
      <c r="T1288" s="56" t="s">
        <v>108</v>
      </c>
      <c r="U1288" s="57"/>
      <c r="V1288" s="77"/>
      <c r="W1288" s="62" t="s">
        <v>108</v>
      </c>
      <c r="X1288" s="59"/>
      <c r="Y1288" s="56" t="s">
        <v>108</v>
      </c>
      <c r="Z1288" s="56" t="s">
        <v>123</v>
      </c>
      <c r="AA1288" s="57">
        <v>43756</v>
      </c>
      <c r="AB1288" s="75"/>
      <c r="AC1288" s="64" t="s">
        <v>7651</v>
      </c>
      <c r="AD1288" s="56" t="s">
        <v>118</v>
      </c>
      <c r="AE1288" s="56" t="s">
        <v>119</v>
      </c>
      <c r="AF1288" s="61"/>
      <c r="AG1288" s="61"/>
      <c r="AH1288" s="67"/>
      <c r="AI1288" s="68"/>
      <c r="AJ1288" s="69">
        <f t="shared" si="308"/>
        <v>8</v>
      </c>
      <c r="AK1288" s="70"/>
      <c r="AL1288" s="71"/>
      <c r="AM1288" s="71"/>
      <c r="AN1288" s="70"/>
      <c r="AO1288" s="70"/>
      <c r="AP1288" s="74">
        <f ca="1"/>
        <v>211</v>
      </c>
    </row>
    <row r="1289" spans="1:42" ht="14.4">
      <c r="A1289" s="55" t="s">
        <v>7652</v>
      </c>
      <c r="B1289" s="56" t="s">
        <v>89</v>
      </c>
      <c r="C1289" s="57">
        <v>43474</v>
      </c>
      <c r="D1289" s="56" t="s">
        <v>131</v>
      </c>
      <c r="E1289" s="56" t="s">
        <v>140</v>
      </c>
      <c r="F1289" s="58" t="s">
        <v>106</v>
      </c>
      <c r="G1289" s="58" t="s">
        <v>107</v>
      </c>
      <c r="H1289" s="56" t="s">
        <v>140</v>
      </c>
      <c r="I1289" s="57"/>
      <c r="J1289" s="57">
        <f t="shared" si="322"/>
        <v>43504</v>
      </c>
      <c r="K1289" s="56" t="s">
        <v>18</v>
      </c>
      <c r="L1289" s="56" t="s">
        <v>18</v>
      </c>
      <c r="M1289" s="60" t="s">
        <v>7653</v>
      </c>
      <c r="N1289" s="56" t="s">
        <v>7654</v>
      </c>
      <c r="O1289" s="56" t="s">
        <v>132</v>
      </c>
      <c r="P1289" s="56" t="s">
        <v>1799</v>
      </c>
      <c r="Q1289" s="56" t="s">
        <v>150</v>
      </c>
      <c r="R1289" s="57"/>
      <c r="S1289" s="56" t="s">
        <v>108</v>
      </c>
      <c r="T1289" s="56" t="s">
        <v>108</v>
      </c>
      <c r="U1289" s="57"/>
      <c r="V1289" s="62"/>
      <c r="W1289" s="62">
        <v>0</v>
      </c>
      <c r="X1289" s="56"/>
      <c r="Y1289" s="56" t="s">
        <v>108</v>
      </c>
      <c r="Z1289" s="56" t="s">
        <v>121</v>
      </c>
      <c r="AA1289" s="57">
        <v>43474</v>
      </c>
      <c r="AB1289" s="63" t="s">
        <v>127</v>
      </c>
      <c r="AC1289" s="64" t="s">
        <v>7655</v>
      </c>
      <c r="AD1289" s="65" t="s">
        <v>97</v>
      </c>
      <c r="AE1289" s="65" t="s">
        <v>131</v>
      </c>
      <c r="AF1289" s="66"/>
      <c r="AG1289" s="66"/>
      <c r="AH1289" s="67"/>
      <c r="AI1289" s="68"/>
      <c r="AJ1289" s="69">
        <f t="shared" si="308"/>
        <v>0</v>
      </c>
      <c r="AK1289" s="70" t="str">
        <f t="shared" ref="AK1289:AK1294" si="327">IF(R1289="","",SUM(R1289+30))</f>
        <v/>
      </c>
      <c r="AL1289" s="71" t="s">
        <v>17409</v>
      </c>
      <c r="AM1289" s="71"/>
      <c r="AN1289" s="70">
        <f t="shared" ref="AN1289:AN1294" si="328">IF(C1289="","",SUM(C1289+10))</f>
        <v>43484</v>
      </c>
      <c r="AO1289" s="70"/>
      <c r="AP1289" s="74">
        <f ca="1"/>
        <v>485</v>
      </c>
    </row>
    <row r="1290" spans="1:42" ht="14.4">
      <c r="A1290" s="55" t="s">
        <v>7656</v>
      </c>
      <c r="B1290" s="56" t="s">
        <v>89</v>
      </c>
      <c r="C1290" s="57">
        <v>43613</v>
      </c>
      <c r="D1290" s="56" t="s">
        <v>119</v>
      </c>
      <c r="E1290" s="56" t="s">
        <v>140</v>
      </c>
      <c r="F1290" s="58" t="s">
        <v>106</v>
      </c>
      <c r="G1290" s="58" t="s">
        <v>107</v>
      </c>
      <c r="H1290" s="56" t="s">
        <v>140</v>
      </c>
      <c r="I1290" s="57"/>
      <c r="J1290" s="57">
        <f t="shared" si="322"/>
        <v>43643</v>
      </c>
      <c r="K1290" s="56" t="s">
        <v>18</v>
      </c>
      <c r="L1290" s="56" t="s">
        <v>14</v>
      </c>
      <c r="M1290" s="60" t="s">
        <v>7657</v>
      </c>
      <c r="N1290" s="56" t="s">
        <v>5950</v>
      </c>
      <c r="O1290" s="56"/>
      <c r="P1290" s="56" t="s">
        <v>108</v>
      </c>
      <c r="Q1290" s="56" t="s">
        <v>96</v>
      </c>
      <c r="R1290" s="57"/>
      <c r="S1290" s="56" t="s">
        <v>108</v>
      </c>
      <c r="T1290" s="56" t="s">
        <v>108</v>
      </c>
      <c r="U1290" s="57"/>
      <c r="V1290" s="62"/>
      <c r="W1290" s="62" t="s">
        <v>108</v>
      </c>
      <c r="X1290" s="57"/>
      <c r="Y1290" s="56" t="s">
        <v>108</v>
      </c>
      <c r="Z1290" s="56" t="s">
        <v>123</v>
      </c>
      <c r="AA1290" s="57">
        <v>43613</v>
      </c>
      <c r="AB1290" s="63" t="s">
        <v>155</v>
      </c>
      <c r="AC1290" s="64" t="s">
        <v>7658</v>
      </c>
      <c r="AD1290" s="56" t="s">
        <v>633</v>
      </c>
      <c r="AE1290" s="56"/>
      <c r="AF1290" s="61"/>
      <c r="AG1290" s="61"/>
      <c r="AH1290" s="67"/>
      <c r="AI1290" s="68"/>
      <c r="AJ1290" s="69">
        <f t="shared" si="308"/>
        <v>0</v>
      </c>
      <c r="AK1290" s="70" t="str">
        <f t="shared" si="327"/>
        <v/>
      </c>
      <c r="AL1290" s="71" t="s">
        <v>17409</v>
      </c>
      <c r="AM1290" s="71"/>
      <c r="AN1290" s="70">
        <f t="shared" si="328"/>
        <v>43623</v>
      </c>
      <c r="AO1290" s="70"/>
      <c r="AP1290" s="74">
        <f ca="1"/>
        <v>346</v>
      </c>
    </row>
    <row r="1291" spans="1:42" ht="14.4">
      <c r="A1291" s="55" t="s">
        <v>7659</v>
      </c>
      <c r="B1291" s="56" t="s">
        <v>89</v>
      </c>
      <c r="C1291" s="57">
        <v>43532</v>
      </c>
      <c r="D1291" s="56" t="s">
        <v>131</v>
      </c>
      <c r="E1291" s="56" t="s">
        <v>129</v>
      </c>
      <c r="F1291" s="58" t="s">
        <v>106</v>
      </c>
      <c r="G1291" s="58" t="s">
        <v>107</v>
      </c>
      <c r="H1291" s="56" t="s">
        <v>129</v>
      </c>
      <c r="I1291" s="59"/>
      <c r="J1291" s="59">
        <f t="shared" si="322"/>
        <v>43562</v>
      </c>
      <c r="K1291" s="56" t="s">
        <v>18</v>
      </c>
      <c r="L1291" s="56" t="s">
        <v>14</v>
      </c>
      <c r="M1291" s="60" t="s">
        <v>7660</v>
      </c>
      <c r="N1291" s="56" t="s">
        <v>7661</v>
      </c>
      <c r="O1291" s="56"/>
      <c r="P1291" s="56" t="s">
        <v>108</v>
      </c>
      <c r="Q1291" s="56" t="s">
        <v>96</v>
      </c>
      <c r="R1291" s="59"/>
      <c r="S1291" s="56" t="s">
        <v>108</v>
      </c>
      <c r="T1291" s="56" t="s">
        <v>108</v>
      </c>
      <c r="U1291" s="57"/>
      <c r="V1291" s="77"/>
      <c r="W1291" s="62" t="s">
        <v>108</v>
      </c>
      <c r="X1291" s="57"/>
      <c r="Y1291" s="56" t="s">
        <v>108</v>
      </c>
      <c r="Z1291" s="56" t="s">
        <v>123</v>
      </c>
      <c r="AA1291" s="57">
        <v>43535</v>
      </c>
      <c r="AB1291" s="63" t="s">
        <v>168</v>
      </c>
      <c r="AC1291" s="64" t="s">
        <v>537</v>
      </c>
      <c r="AD1291" s="65" t="s">
        <v>224</v>
      </c>
      <c r="AE1291" s="65" t="s">
        <v>131</v>
      </c>
      <c r="AF1291" s="66"/>
      <c r="AG1291" s="66"/>
      <c r="AH1291" s="67"/>
      <c r="AI1291" s="68"/>
      <c r="AJ1291" s="69">
        <f t="shared" si="308"/>
        <v>3</v>
      </c>
      <c r="AK1291" s="70" t="str">
        <f t="shared" si="327"/>
        <v/>
      </c>
      <c r="AL1291" s="71" t="s">
        <v>17409</v>
      </c>
      <c r="AM1291" s="71"/>
      <c r="AN1291" s="70">
        <f t="shared" si="328"/>
        <v>43542</v>
      </c>
      <c r="AO1291" s="70"/>
      <c r="AP1291" s="74">
        <f ca="1"/>
        <v>427</v>
      </c>
    </row>
    <row r="1292" spans="1:42" ht="14.4">
      <c r="A1292" s="55" t="s">
        <v>7662</v>
      </c>
      <c r="B1292" s="56" t="s">
        <v>89</v>
      </c>
      <c r="C1292" s="57">
        <v>43592</v>
      </c>
      <c r="D1292" s="56" t="s">
        <v>229</v>
      </c>
      <c r="E1292" s="56" t="s">
        <v>140</v>
      </c>
      <c r="F1292" s="58" t="s">
        <v>106</v>
      </c>
      <c r="G1292" s="58" t="s">
        <v>107</v>
      </c>
      <c r="H1292" s="56" t="s">
        <v>140</v>
      </c>
      <c r="I1292" s="57"/>
      <c r="J1292" s="57">
        <f t="shared" si="322"/>
        <v>43622</v>
      </c>
      <c r="K1292" s="56" t="s">
        <v>18</v>
      </c>
      <c r="L1292" s="56" t="s">
        <v>18</v>
      </c>
      <c r="M1292" s="60" t="s">
        <v>7663</v>
      </c>
      <c r="N1292" s="56" t="s">
        <v>7664</v>
      </c>
      <c r="O1292" s="56" t="s">
        <v>22</v>
      </c>
      <c r="P1292" s="56" t="s">
        <v>7665</v>
      </c>
      <c r="Q1292" s="56" t="s">
        <v>17</v>
      </c>
      <c r="R1292" s="57"/>
      <c r="S1292" s="56" t="s">
        <v>108</v>
      </c>
      <c r="T1292" s="56" t="s">
        <v>108</v>
      </c>
      <c r="U1292" s="57"/>
      <c r="V1292" s="62"/>
      <c r="W1292" s="62">
        <v>0</v>
      </c>
      <c r="X1292" s="57"/>
      <c r="Y1292" s="56" t="s">
        <v>108</v>
      </c>
      <c r="Z1292" s="56" t="s">
        <v>121</v>
      </c>
      <c r="AA1292" s="57">
        <v>43592</v>
      </c>
      <c r="AB1292" s="63" t="s">
        <v>155</v>
      </c>
      <c r="AC1292" s="64" t="s">
        <v>7666</v>
      </c>
      <c r="AD1292" s="65" t="s">
        <v>97</v>
      </c>
      <c r="AE1292" s="56" t="s">
        <v>90</v>
      </c>
      <c r="AF1292" s="61"/>
      <c r="AG1292" s="61"/>
      <c r="AH1292" s="67"/>
      <c r="AI1292" s="68"/>
      <c r="AJ1292" s="69">
        <f t="shared" si="308"/>
        <v>0</v>
      </c>
      <c r="AK1292" s="70" t="str">
        <f t="shared" si="327"/>
        <v/>
      </c>
      <c r="AL1292" s="71" t="s">
        <v>17409</v>
      </c>
      <c r="AM1292" s="71"/>
      <c r="AN1292" s="70">
        <f t="shared" si="328"/>
        <v>43602</v>
      </c>
      <c r="AO1292" s="70"/>
      <c r="AP1292" s="74">
        <f ca="1"/>
        <v>367</v>
      </c>
    </row>
    <row r="1293" spans="1:42" ht="14.4">
      <c r="A1293" s="55" t="s">
        <v>7670</v>
      </c>
      <c r="B1293" s="56" t="s">
        <v>89</v>
      </c>
      <c r="C1293" s="57">
        <v>43605</v>
      </c>
      <c r="D1293" s="56" t="s">
        <v>229</v>
      </c>
      <c r="E1293" s="56" t="s">
        <v>140</v>
      </c>
      <c r="F1293" s="58" t="s">
        <v>106</v>
      </c>
      <c r="G1293" s="58" t="s">
        <v>107</v>
      </c>
      <c r="H1293" s="56" t="s">
        <v>140</v>
      </c>
      <c r="I1293" s="59"/>
      <c r="J1293" s="59">
        <f t="shared" si="322"/>
        <v>43635</v>
      </c>
      <c r="K1293" s="56" t="s">
        <v>18</v>
      </c>
      <c r="L1293" s="56" t="s">
        <v>18</v>
      </c>
      <c r="M1293" s="60" t="s">
        <v>7672</v>
      </c>
      <c r="N1293" s="215" t="s">
        <v>7673</v>
      </c>
      <c r="O1293" s="56" t="s">
        <v>249</v>
      </c>
      <c r="P1293" s="56" t="s">
        <v>7674</v>
      </c>
      <c r="Q1293" s="56" t="s">
        <v>17</v>
      </c>
      <c r="R1293" s="59"/>
      <c r="S1293" s="56" t="s">
        <v>108</v>
      </c>
      <c r="T1293" s="56" t="s">
        <v>108</v>
      </c>
      <c r="U1293" s="59"/>
      <c r="V1293" s="77"/>
      <c r="W1293" s="62">
        <v>0</v>
      </c>
      <c r="X1293" s="59"/>
      <c r="Y1293" s="56" t="s">
        <v>108</v>
      </c>
      <c r="Z1293" s="56" t="s">
        <v>121</v>
      </c>
      <c r="AA1293" s="57">
        <v>43605</v>
      </c>
      <c r="AB1293" s="63" t="s">
        <v>155</v>
      </c>
      <c r="AC1293" s="64" t="s">
        <v>4570</v>
      </c>
      <c r="AD1293" s="65" t="s">
        <v>97</v>
      </c>
      <c r="AE1293" s="56" t="s">
        <v>90</v>
      </c>
      <c r="AF1293" s="61"/>
      <c r="AG1293" s="61"/>
      <c r="AH1293" s="67"/>
      <c r="AI1293" s="68"/>
      <c r="AJ1293" s="69">
        <f t="shared" si="308"/>
        <v>0</v>
      </c>
      <c r="AK1293" s="70" t="str">
        <f t="shared" si="327"/>
        <v/>
      </c>
      <c r="AL1293" s="71" t="s">
        <v>17409</v>
      </c>
      <c r="AM1293" s="71"/>
      <c r="AN1293" s="70">
        <f t="shared" si="328"/>
        <v>43615</v>
      </c>
      <c r="AO1293" s="70"/>
      <c r="AP1293" s="74">
        <f ca="1"/>
        <v>354</v>
      </c>
    </row>
    <row r="1294" spans="1:42" ht="14.4">
      <c r="A1294" s="55" t="s">
        <v>7680</v>
      </c>
      <c r="B1294" s="56" t="s">
        <v>89</v>
      </c>
      <c r="C1294" s="57">
        <v>43545</v>
      </c>
      <c r="D1294" s="56" t="s">
        <v>131</v>
      </c>
      <c r="E1294" s="56" t="s">
        <v>140</v>
      </c>
      <c r="F1294" s="58" t="s">
        <v>106</v>
      </c>
      <c r="G1294" s="58" t="s">
        <v>107</v>
      </c>
      <c r="H1294" s="56" t="s">
        <v>140</v>
      </c>
      <c r="I1294" s="59"/>
      <c r="J1294" s="59">
        <f t="shared" si="322"/>
        <v>43575</v>
      </c>
      <c r="K1294" s="56" t="s">
        <v>18</v>
      </c>
      <c r="L1294" s="56" t="s">
        <v>18</v>
      </c>
      <c r="M1294" s="60" t="s">
        <v>7683</v>
      </c>
      <c r="N1294" s="56" t="s">
        <v>7684</v>
      </c>
      <c r="O1294" s="56" t="s">
        <v>33</v>
      </c>
      <c r="P1294" s="56" t="s">
        <v>7685</v>
      </c>
      <c r="Q1294" s="56" t="s">
        <v>96</v>
      </c>
      <c r="R1294" s="57"/>
      <c r="S1294" s="56" t="s">
        <v>108</v>
      </c>
      <c r="T1294" s="56" t="s">
        <v>108</v>
      </c>
      <c r="U1294" s="57"/>
      <c r="V1294" s="77"/>
      <c r="W1294" s="62">
        <v>0</v>
      </c>
      <c r="X1294" s="57"/>
      <c r="Y1294" s="56" t="s">
        <v>108</v>
      </c>
      <c r="Z1294" s="56" t="s">
        <v>121</v>
      </c>
      <c r="AA1294" s="57">
        <v>43550</v>
      </c>
      <c r="AB1294" s="63" t="s">
        <v>168</v>
      </c>
      <c r="AC1294" s="60" t="s">
        <v>7687</v>
      </c>
      <c r="AD1294" s="65" t="s">
        <v>97</v>
      </c>
      <c r="AE1294" s="56" t="s">
        <v>131</v>
      </c>
      <c r="AF1294" s="61"/>
      <c r="AG1294" s="61"/>
      <c r="AH1294" s="67"/>
      <c r="AI1294" s="68"/>
      <c r="AJ1294" s="69">
        <f t="shared" si="308"/>
        <v>5</v>
      </c>
      <c r="AK1294" s="70" t="str">
        <f t="shared" si="327"/>
        <v/>
      </c>
      <c r="AL1294" s="71" t="s">
        <v>17409</v>
      </c>
      <c r="AM1294" s="71"/>
      <c r="AN1294" s="70">
        <f t="shared" si="328"/>
        <v>43555</v>
      </c>
      <c r="AO1294" s="70"/>
      <c r="AP1294" s="74">
        <f ca="1"/>
        <v>414</v>
      </c>
    </row>
    <row r="1295" spans="1:42" ht="14.4">
      <c r="A1295" s="55" t="s">
        <v>7691</v>
      </c>
      <c r="B1295" s="56" t="s">
        <v>89</v>
      </c>
      <c r="C1295" s="57">
        <v>43748</v>
      </c>
      <c r="D1295" s="56" t="s">
        <v>90</v>
      </c>
      <c r="E1295" s="56" t="s">
        <v>276</v>
      </c>
      <c r="F1295" s="58" t="s">
        <v>214</v>
      </c>
      <c r="G1295" s="58" t="s">
        <v>214</v>
      </c>
      <c r="H1295" s="56" t="s">
        <v>276</v>
      </c>
      <c r="I1295" s="59"/>
      <c r="J1295" s="59">
        <f t="shared" si="322"/>
        <v>43778</v>
      </c>
      <c r="K1295" s="56" t="s">
        <v>18</v>
      </c>
      <c r="L1295" s="56" t="s">
        <v>14</v>
      </c>
      <c r="M1295" s="60" t="s">
        <v>7692</v>
      </c>
      <c r="N1295" s="56" t="s">
        <v>7692</v>
      </c>
      <c r="O1295" s="56"/>
      <c r="P1295" s="56"/>
      <c r="Q1295" s="56"/>
      <c r="R1295" s="59"/>
      <c r="S1295" s="56" t="s">
        <v>108</v>
      </c>
      <c r="T1295" s="56" t="s">
        <v>108</v>
      </c>
      <c r="U1295" s="57"/>
      <c r="V1295" s="77"/>
      <c r="W1295" s="62" t="s">
        <v>108</v>
      </c>
      <c r="X1295" s="59"/>
      <c r="Y1295" s="56" t="s">
        <v>108</v>
      </c>
      <c r="Z1295" s="56" t="s">
        <v>123</v>
      </c>
      <c r="AA1295" s="57">
        <v>43749</v>
      </c>
      <c r="AB1295" s="75"/>
      <c r="AC1295" s="64" t="s">
        <v>7694</v>
      </c>
      <c r="AD1295" s="56" t="s">
        <v>224</v>
      </c>
      <c r="AE1295" s="56" t="s">
        <v>119</v>
      </c>
      <c r="AF1295" s="61"/>
      <c r="AG1295" s="61"/>
      <c r="AH1295" s="67"/>
      <c r="AI1295" s="68"/>
      <c r="AJ1295" s="69">
        <f t="shared" si="308"/>
        <v>1</v>
      </c>
      <c r="AK1295" s="70"/>
      <c r="AL1295" s="71"/>
      <c r="AM1295" s="71"/>
      <c r="AN1295" s="70"/>
      <c r="AO1295" s="70"/>
      <c r="AP1295" s="74">
        <f ca="1"/>
        <v>211</v>
      </c>
    </row>
    <row r="1296" spans="1:42" ht="14.4">
      <c r="A1296" s="55" t="s">
        <v>7697</v>
      </c>
      <c r="B1296" s="56" t="s">
        <v>89</v>
      </c>
      <c r="C1296" s="57">
        <v>43713</v>
      </c>
      <c r="D1296" s="56" t="s">
        <v>119</v>
      </c>
      <c r="E1296" s="56" t="s">
        <v>196</v>
      </c>
      <c r="F1296" s="58" t="s">
        <v>106</v>
      </c>
      <c r="G1296" s="58" t="s">
        <v>113</v>
      </c>
      <c r="H1296" s="56" t="s">
        <v>112</v>
      </c>
      <c r="I1296" s="57"/>
      <c r="J1296" s="57">
        <f t="shared" si="322"/>
        <v>43743</v>
      </c>
      <c r="K1296" s="56" t="s">
        <v>18</v>
      </c>
      <c r="L1296" s="56" t="s">
        <v>14</v>
      </c>
      <c r="M1296" s="60" t="s">
        <v>7699</v>
      </c>
      <c r="N1296" s="56" t="s">
        <v>7700</v>
      </c>
      <c r="O1296" s="56" t="s">
        <v>29</v>
      </c>
      <c r="P1296" s="56" t="s">
        <v>7702</v>
      </c>
      <c r="Q1296" s="56" t="s">
        <v>116</v>
      </c>
      <c r="R1296" s="57">
        <v>43717</v>
      </c>
      <c r="S1296" s="56" t="s">
        <v>108</v>
      </c>
      <c r="T1296" s="56" t="s">
        <v>108</v>
      </c>
      <c r="U1296" s="57"/>
      <c r="V1296" s="62"/>
      <c r="W1296" s="62" t="s">
        <v>108</v>
      </c>
      <c r="X1296" s="57"/>
      <c r="Y1296" s="56"/>
      <c r="Z1296" s="56" t="s">
        <v>123</v>
      </c>
      <c r="AA1296" s="57">
        <v>43717</v>
      </c>
      <c r="AB1296" s="63"/>
      <c r="AC1296" s="64" t="s">
        <v>7704</v>
      </c>
      <c r="AD1296" s="56" t="s">
        <v>118</v>
      </c>
      <c r="AE1296" s="56" t="s">
        <v>119</v>
      </c>
      <c r="AF1296" s="61"/>
      <c r="AG1296" s="61"/>
      <c r="AH1296" s="67"/>
      <c r="AI1296" s="68"/>
      <c r="AJ1296" s="69">
        <f t="shared" si="308"/>
        <v>4</v>
      </c>
      <c r="AK1296" s="70">
        <f>IF(R1296="","",SUM(R1296+30))</f>
        <v>43747</v>
      </c>
      <c r="AL1296" s="71">
        <v>30</v>
      </c>
      <c r="AM1296" s="71"/>
      <c r="AN1296" s="70">
        <f>IF(C1296="","",SUM(C1296+10))</f>
        <v>43723</v>
      </c>
      <c r="AO1296" s="70"/>
      <c r="AP1296" s="74">
        <f ca="1"/>
        <v>246</v>
      </c>
    </row>
    <row r="1297" spans="1:42" ht="14.4">
      <c r="A1297" s="55" t="s">
        <v>7708</v>
      </c>
      <c r="B1297" s="56" t="s">
        <v>89</v>
      </c>
      <c r="C1297" s="57">
        <v>43802</v>
      </c>
      <c r="D1297" s="56" t="s">
        <v>90</v>
      </c>
      <c r="E1297" s="56" t="s">
        <v>276</v>
      </c>
      <c r="F1297" s="58" t="s">
        <v>214</v>
      </c>
      <c r="G1297" s="58" t="s">
        <v>214</v>
      </c>
      <c r="H1297" s="56" t="s">
        <v>276</v>
      </c>
      <c r="I1297" s="59"/>
      <c r="J1297" s="59">
        <f t="shared" si="322"/>
        <v>43832</v>
      </c>
      <c r="K1297" s="56" t="s">
        <v>18</v>
      </c>
      <c r="L1297" s="56" t="s">
        <v>18</v>
      </c>
      <c r="M1297" s="60" t="s">
        <v>7710</v>
      </c>
      <c r="N1297" s="56"/>
      <c r="O1297" s="56"/>
      <c r="P1297" s="56"/>
      <c r="Q1297" s="56" t="s">
        <v>217</v>
      </c>
      <c r="R1297" s="59"/>
      <c r="S1297" s="56" t="s">
        <v>18</v>
      </c>
      <c r="T1297" s="56" t="s">
        <v>108</v>
      </c>
      <c r="U1297" s="57">
        <v>43805</v>
      </c>
      <c r="V1297" s="77"/>
      <c r="W1297" s="62">
        <v>25</v>
      </c>
      <c r="X1297" s="57">
        <v>43805</v>
      </c>
      <c r="Y1297" s="61"/>
      <c r="Z1297" s="56" t="s">
        <v>121</v>
      </c>
      <c r="AA1297" s="57">
        <v>43815</v>
      </c>
      <c r="AB1297" s="75"/>
      <c r="AC1297" s="64" t="s">
        <v>7713</v>
      </c>
      <c r="AD1297" s="56" t="s">
        <v>97</v>
      </c>
      <c r="AE1297" s="56" t="s">
        <v>111</v>
      </c>
      <c r="AF1297" s="61"/>
      <c r="AG1297" s="61"/>
      <c r="AH1297" s="67"/>
      <c r="AI1297" s="68"/>
      <c r="AJ1297" s="69">
        <f t="shared" si="308"/>
        <v>13</v>
      </c>
      <c r="AK1297" s="70"/>
      <c r="AL1297" s="71"/>
      <c r="AM1297" s="71"/>
      <c r="AN1297" s="70"/>
      <c r="AO1297" s="70"/>
      <c r="AP1297" s="74">
        <f ca="1"/>
        <v>157</v>
      </c>
    </row>
    <row r="1298" spans="1:42" ht="14.4">
      <c r="A1298" s="55" t="s">
        <v>7715</v>
      </c>
      <c r="B1298" s="56" t="s">
        <v>89</v>
      </c>
      <c r="C1298" s="57">
        <v>43781</v>
      </c>
      <c r="D1298" s="56" t="s">
        <v>90</v>
      </c>
      <c r="E1298" s="56" t="s">
        <v>12</v>
      </c>
      <c r="F1298" s="58" t="s">
        <v>106</v>
      </c>
      <c r="G1298" s="58" t="s">
        <v>107</v>
      </c>
      <c r="H1298" s="56" t="s">
        <v>12</v>
      </c>
      <c r="I1298" s="59"/>
      <c r="J1298" s="59">
        <f t="shared" si="322"/>
        <v>43811</v>
      </c>
      <c r="K1298" s="56" t="s">
        <v>18</v>
      </c>
      <c r="L1298" s="56" t="s">
        <v>14</v>
      </c>
      <c r="M1298" s="60" t="s">
        <v>7720</v>
      </c>
      <c r="N1298" s="56" t="s">
        <v>7721</v>
      </c>
      <c r="O1298" s="56" t="s">
        <v>132</v>
      </c>
      <c r="P1298" s="56" t="s">
        <v>7722</v>
      </c>
      <c r="Q1298" s="56" t="s">
        <v>17</v>
      </c>
      <c r="R1298" s="59"/>
      <c r="S1298" s="56" t="s">
        <v>108</v>
      </c>
      <c r="T1298" s="56" t="s">
        <v>108</v>
      </c>
      <c r="U1298" s="57"/>
      <c r="V1298" s="77"/>
      <c r="W1298" s="77"/>
      <c r="X1298" s="59"/>
      <c r="Y1298" s="56" t="s">
        <v>338</v>
      </c>
      <c r="Z1298" s="56" t="s">
        <v>123</v>
      </c>
      <c r="AA1298" s="57">
        <v>43787</v>
      </c>
      <c r="AB1298" s="75"/>
      <c r="AC1298" s="64"/>
      <c r="AD1298" s="56" t="s">
        <v>294</v>
      </c>
      <c r="AE1298" s="56" t="s">
        <v>119</v>
      </c>
      <c r="AF1298" s="61"/>
      <c r="AG1298" s="61"/>
      <c r="AH1298" s="67"/>
      <c r="AI1298" s="68"/>
      <c r="AJ1298" s="69">
        <f t="shared" si="308"/>
        <v>6</v>
      </c>
      <c r="AK1298" s="70"/>
      <c r="AL1298" s="71"/>
      <c r="AM1298" s="71"/>
      <c r="AN1298" s="70"/>
      <c r="AO1298" s="70"/>
      <c r="AP1298" s="74">
        <f ca="1"/>
        <v>178</v>
      </c>
    </row>
    <row r="1299" spans="1:42" ht="14.4">
      <c r="A1299" s="55" t="s">
        <v>7727</v>
      </c>
      <c r="B1299" s="56" t="s">
        <v>89</v>
      </c>
      <c r="C1299" s="57">
        <v>43775</v>
      </c>
      <c r="D1299" s="56" t="s">
        <v>90</v>
      </c>
      <c r="E1299" s="56" t="s">
        <v>276</v>
      </c>
      <c r="F1299" s="58" t="s">
        <v>214</v>
      </c>
      <c r="G1299" s="58" t="s">
        <v>214</v>
      </c>
      <c r="H1299" s="56" t="s">
        <v>276</v>
      </c>
      <c r="I1299" s="59"/>
      <c r="J1299" s="59">
        <f t="shared" si="322"/>
        <v>43805</v>
      </c>
      <c r="K1299" s="56" t="s">
        <v>18</v>
      </c>
      <c r="L1299" s="56" t="s">
        <v>18</v>
      </c>
      <c r="M1299" s="60" t="s">
        <v>7729</v>
      </c>
      <c r="N1299" s="56" t="s">
        <v>7730</v>
      </c>
      <c r="O1299" s="56" t="s">
        <v>236</v>
      </c>
      <c r="P1299" s="56"/>
      <c r="Q1299" s="56" t="s">
        <v>150</v>
      </c>
      <c r="R1299" s="59"/>
      <c r="S1299" s="56" t="s">
        <v>14</v>
      </c>
      <c r="T1299" s="56" t="s">
        <v>14</v>
      </c>
      <c r="U1299" s="57"/>
      <c r="V1299" s="77"/>
      <c r="W1299" s="62" t="s">
        <v>108</v>
      </c>
      <c r="X1299" s="59"/>
      <c r="Y1299" s="56" t="s">
        <v>200</v>
      </c>
      <c r="Z1299" s="56" t="s">
        <v>123</v>
      </c>
      <c r="AA1299" s="57">
        <v>43796</v>
      </c>
      <c r="AB1299" s="75"/>
      <c r="AC1299" s="64" t="s">
        <v>7732</v>
      </c>
      <c r="AD1299" s="56" t="s">
        <v>294</v>
      </c>
      <c r="AE1299" s="56" t="s">
        <v>119</v>
      </c>
      <c r="AF1299" s="61"/>
      <c r="AG1299" s="61"/>
      <c r="AH1299" s="67"/>
      <c r="AI1299" s="68"/>
      <c r="AJ1299" s="69">
        <f t="shared" si="308"/>
        <v>21</v>
      </c>
      <c r="AK1299" s="70"/>
      <c r="AL1299" s="71"/>
      <c r="AM1299" s="71"/>
      <c r="AN1299" s="70"/>
      <c r="AO1299" s="70"/>
      <c r="AP1299" s="74">
        <f ca="1"/>
        <v>184</v>
      </c>
    </row>
    <row r="1300" spans="1:42" ht="14.4">
      <c r="A1300" s="55" t="s">
        <v>7734</v>
      </c>
      <c r="B1300" s="56" t="s">
        <v>89</v>
      </c>
      <c r="C1300" s="57">
        <v>43640</v>
      </c>
      <c r="D1300" s="56" t="s">
        <v>90</v>
      </c>
      <c r="E1300" s="56" t="s">
        <v>276</v>
      </c>
      <c r="F1300" s="58" t="s">
        <v>214</v>
      </c>
      <c r="G1300" s="58" t="s">
        <v>214</v>
      </c>
      <c r="H1300" s="56" t="s">
        <v>276</v>
      </c>
      <c r="I1300" s="57"/>
      <c r="J1300" s="57">
        <f t="shared" si="322"/>
        <v>43670</v>
      </c>
      <c r="K1300" s="56" t="s">
        <v>18</v>
      </c>
      <c r="L1300" s="56" t="s">
        <v>18</v>
      </c>
      <c r="M1300" s="60" t="s">
        <v>7738</v>
      </c>
      <c r="N1300" s="56" t="s">
        <v>7739</v>
      </c>
      <c r="O1300" s="61"/>
      <c r="P1300" s="61"/>
      <c r="Q1300" s="56"/>
      <c r="R1300" s="57"/>
      <c r="S1300" s="56"/>
      <c r="T1300" s="56"/>
      <c r="U1300" s="57"/>
      <c r="V1300" s="62"/>
      <c r="W1300" s="62"/>
      <c r="X1300" s="57"/>
      <c r="Y1300" s="61"/>
      <c r="Z1300" s="56" t="s">
        <v>121</v>
      </c>
      <c r="AA1300" s="57">
        <v>43656</v>
      </c>
      <c r="AB1300" s="75"/>
      <c r="AC1300" s="64" t="s">
        <v>7741</v>
      </c>
      <c r="AD1300" s="65" t="s">
        <v>97</v>
      </c>
      <c r="AE1300" s="56"/>
      <c r="AF1300" s="61"/>
      <c r="AG1300" s="61"/>
      <c r="AH1300" s="67"/>
      <c r="AI1300" s="68"/>
      <c r="AJ1300" s="69">
        <f t="shared" si="308"/>
        <v>16</v>
      </c>
      <c r="AK1300" s="70" t="str">
        <f t="shared" ref="AK1300:AK1304" si="329">IF(R1300="","",SUM(R1300+30))</f>
        <v/>
      </c>
      <c r="AL1300" s="71" t="s">
        <v>17409</v>
      </c>
      <c r="AM1300" s="71"/>
      <c r="AN1300" s="70">
        <f t="shared" ref="AN1300:AN1304" si="330">IF(C1300="","",SUM(C1300+10))</f>
        <v>43650</v>
      </c>
      <c r="AO1300" s="70"/>
      <c r="AP1300" s="74">
        <f ca="1"/>
        <v>319</v>
      </c>
    </row>
    <row r="1301" spans="1:42" ht="14.4">
      <c r="A1301" s="55" t="s">
        <v>7747</v>
      </c>
      <c r="B1301" s="56" t="s">
        <v>89</v>
      </c>
      <c r="C1301" s="57">
        <v>43467</v>
      </c>
      <c r="D1301" s="56" t="s">
        <v>90</v>
      </c>
      <c r="E1301" s="56" t="s">
        <v>30</v>
      </c>
      <c r="F1301" s="58" t="s">
        <v>106</v>
      </c>
      <c r="G1301" s="58" t="s">
        <v>107</v>
      </c>
      <c r="H1301" s="56" t="s">
        <v>30</v>
      </c>
      <c r="I1301" s="59"/>
      <c r="J1301" s="59">
        <f t="shared" si="322"/>
        <v>43497</v>
      </c>
      <c r="K1301" s="61"/>
      <c r="L1301" s="61"/>
      <c r="M1301" s="60" t="s">
        <v>7749</v>
      </c>
      <c r="N1301" s="56" t="s">
        <v>7750</v>
      </c>
      <c r="O1301" s="56" t="s">
        <v>22</v>
      </c>
      <c r="P1301" s="56" t="s">
        <v>7751</v>
      </c>
      <c r="Q1301" s="56" t="s">
        <v>17</v>
      </c>
      <c r="R1301" s="59"/>
      <c r="S1301" s="61"/>
      <c r="T1301" s="61"/>
      <c r="U1301" s="59"/>
      <c r="V1301" s="62"/>
      <c r="W1301" s="62">
        <v>0</v>
      </c>
      <c r="X1301" s="57"/>
      <c r="Y1301" s="56"/>
      <c r="Z1301" s="56" t="s">
        <v>121</v>
      </c>
      <c r="AA1301" s="57">
        <v>43467</v>
      </c>
      <c r="AB1301" s="63" t="s">
        <v>127</v>
      </c>
      <c r="AC1301" s="95"/>
      <c r="AD1301" s="65" t="s">
        <v>97</v>
      </c>
      <c r="AE1301" s="96"/>
      <c r="AF1301" s="66"/>
      <c r="AG1301" s="66"/>
      <c r="AH1301" s="67" t="str">
        <f t="array" ref="AH1301:AH3139">IF(C1301:C3139="","",TEXT(C1301:C3139,"mmm"))</f>
        <v>Jan</v>
      </c>
      <c r="AI1301" s="68" t="str">
        <f t="array" ref="AI1301:AI3139">IF(AA1301:AA3139="","",TEXT(AA1301:AA3139,"mmm"))</f>
        <v>Jan</v>
      </c>
      <c r="AJ1301" s="69">
        <f t="shared" si="308"/>
        <v>0</v>
      </c>
      <c r="AK1301" s="70" t="str">
        <f t="shared" si="329"/>
        <v/>
      </c>
      <c r="AL1301" s="71" t="s">
        <v>17409</v>
      </c>
      <c r="AM1301" s="71" t="str">
        <f t="array" ref="AM1301:AM3139">IF(C1301:C3139="","",TEXT(C1301:C3139,"yyyy"))</f>
        <v>2019</v>
      </c>
      <c r="AN1301" s="70">
        <f t="shared" si="330"/>
        <v>43477</v>
      </c>
      <c r="AO1301" s="70" t="s">
        <v>123</v>
      </c>
      <c r="AP1301" s="74">
        <f ca="1"/>
        <v>492</v>
      </c>
    </row>
    <row r="1302" spans="1:42" ht="14.4">
      <c r="A1302" s="55" t="s">
        <v>7819</v>
      </c>
      <c r="B1302" s="56" t="s">
        <v>89</v>
      </c>
      <c r="C1302" s="57">
        <v>43663</v>
      </c>
      <c r="D1302" s="56" t="s">
        <v>131</v>
      </c>
      <c r="E1302" s="56" t="s">
        <v>12</v>
      </c>
      <c r="F1302" s="58" t="s">
        <v>106</v>
      </c>
      <c r="G1302" s="58" t="s">
        <v>107</v>
      </c>
      <c r="H1302" s="56" t="s">
        <v>12</v>
      </c>
      <c r="I1302" s="57"/>
      <c r="J1302" s="57">
        <f t="shared" si="322"/>
        <v>43693</v>
      </c>
      <c r="K1302" s="56" t="s">
        <v>18</v>
      </c>
      <c r="L1302" s="56" t="s">
        <v>18</v>
      </c>
      <c r="M1302" s="60" t="s">
        <v>7822</v>
      </c>
      <c r="N1302" s="56" t="s">
        <v>7823</v>
      </c>
      <c r="O1302" s="56" t="s">
        <v>39</v>
      </c>
      <c r="P1302" s="56" t="s">
        <v>7824</v>
      </c>
      <c r="Q1302" s="56" t="s">
        <v>96</v>
      </c>
      <c r="R1302" s="57">
        <v>43671</v>
      </c>
      <c r="S1302" s="56"/>
      <c r="T1302" s="56"/>
      <c r="U1302" s="57"/>
      <c r="V1302" s="62"/>
      <c r="W1302" s="62"/>
      <c r="X1302" s="57"/>
      <c r="Y1302" s="56" t="s">
        <v>200</v>
      </c>
      <c r="Z1302" s="56" t="s">
        <v>123</v>
      </c>
      <c r="AA1302" s="57">
        <v>43664</v>
      </c>
      <c r="AB1302" s="63"/>
      <c r="AC1302" s="64"/>
      <c r="AD1302" s="56" t="s">
        <v>294</v>
      </c>
      <c r="AE1302" s="56" t="s">
        <v>131</v>
      </c>
      <c r="AF1302" s="61"/>
      <c r="AG1302" s="61"/>
      <c r="AH1302" s="67" t="str">
        <v>Jul</v>
      </c>
      <c r="AI1302" s="68" t="str">
        <v>Jul</v>
      </c>
      <c r="AJ1302" s="69">
        <f t="shared" si="308"/>
        <v>1</v>
      </c>
      <c r="AK1302" s="70">
        <f t="shared" si="329"/>
        <v>43701</v>
      </c>
      <c r="AL1302" s="71">
        <v>37</v>
      </c>
      <c r="AM1302" s="71" t="str">
        <v>2019</v>
      </c>
      <c r="AN1302" s="70">
        <f t="shared" si="330"/>
        <v>43673</v>
      </c>
      <c r="AO1302" s="70" t="s">
        <v>121</v>
      </c>
      <c r="AP1302" s="74">
        <f ca="1"/>
        <v>296</v>
      </c>
    </row>
    <row r="1303" spans="1:42" ht="14.4">
      <c r="A1303" s="55" t="s">
        <v>7835</v>
      </c>
      <c r="B1303" s="56" t="s">
        <v>89</v>
      </c>
      <c r="C1303" s="57">
        <v>43657</v>
      </c>
      <c r="D1303" s="56" t="s">
        <v>229</v>
      </c>
      <c r="E1303" s="56" t="s">
        <v>140</v>
      </c>
      <c r="F1303" s="58" t="s">
        <v>106</v>
      </c>
      <c r="G1303" s="58" t="s">
        <v>107</v>
      </c>
      <c r="H1303" s="56" t="s">
        <v>140</v>
      </c>
      <c r="I1303" s="57"/>
      <c r="J1303" s="57">
        <f t="shared" si="322"/>
        <v>43687</v>
      </c>
      <c r="K1303" s="56" t="s">
        <v>18</v>
      </c>
      <c r="L1303" s="56" t="s">
        <v>18</v>
      </c>
      <c r="M1303" s="60" t="s">
        <v>7837</v>
      </c>
      <c r="N1303" s="56" t="s">
        <v>1074</v>
      </c>
      <c r="O1303" s="56" t="s">
        <v>249</v>
      </c>
      <c r="P1303" s="56" t="s">
        <v>1075</v>
      </c>
      <c r="Q1303" s="56" t="s">
        <v>154</v>
      </c>
      <c r="R1303" s="57"/>
      <c r="S1303" s="56" t="s">
        <v>18</v>
      </c>
      <c r="T1303" s="56" t="s">
        <v>108</v>
      </c>
      <c r="U1303" s="57">
        <v>43657</v>
      </c>
      <c r="V1303" s="62"/>
      <c r="W1303" s="62">
        <v>4</v>
      </c>
      <c r="X1303" s="57">
        <v>43657</v>
      </c>
      <c r="Y1303" s="56" t="s">
        <v>108</v>
      </c>
      <c r="Z1303" s="56" t="s">
        <v>121</v>
      </c>
      <c r="AA1303" s="57">
        <v>43657</v>
      </c>
      <c r="AB1303" s="63" t="s">
        <v>163</v>
      </c>
      <c r="AC1303" s="64" t="s">
        <v>7840</v>
      </c>
      <c r="AD1303" s="65" t="s">
        <v>97</v>
      </c>
      <c r="AE1303" s="56" t="s">
        <v>90</v>
      </c>
      <c r="AF1303" s="61"/>
      <c r="AG1303" s="61"/>
      <c r="AH1303" s="67" t="str">
        <v>Jul</v>
      </c>
      <c r="AI1303" s="68" t="str">
        <v>Jul</v>
      </c>
      <c r="AJ1303" s="69">
        <f t="shared" si="308"/>
        <v>0</v>
      </c>
      <c r="AK1303" s="70" t="str">
        <f t="shared" si="329"/>
        <v/>
      </c>
      <c r="AL1303" s="71" t="s">
        <v>17409</v>
      </c>
      <c r="AM1303" s="71" t="str">
        <v>2019</v>
      </c>
      <c r="AN1303" s="70">
        <f t="shared" si="330"/>
        <v>43667</v>
      </c>
      <c r="AO1303" s="70" t="s">
        <v>123</v>
      </c>
      <c r="AP1303" s="74">
        <f ca="1"/>
        <v>302</v>
      </c>
    </row>
    <row r="1304" spans="1:42" ht="14.4">
      <c r="A1304" s="55" t="s">
        <v>7844</v>
      </c>
      <c r="B1304" s="56" t="s">
        <v>89</v>
      </c>
      <c r="C1304" s="57">
        <v>43697</v>
      </c>
      <c r="D1304" s="56" t="s">
        <v>90</v>
      </c>
      <c r="E1304" s="56" t="s">
        <v>12</v>
      </c>
      <c r="F1304" s="58" t="s">
        <v>106</v>
      </c>
      <c r="G1304" s="58" t="s">
        <v>107</v>
      </c>
      <c r="H1304" s="56" t="s">
        <v>12</v>
      </c>
      <c r="I1304" s="57"/>
      <c r="J1304" s="57">
        <f t="shared" si="322"/>
        <v>43727</v>
      </c>
      <c r="K1304" s="56" t="s">
        <v>18</v>
      </c>
      <c r="L1304" s="56" t="s">
        <v>18</v>
      </c>
      <c r="M1304" s="60" t="s">
        <v>702</v>
      </c>
      <c r="N1304" s="56" t="s">
        <v>703</v>
      </c>
      <c r="O1304" s="56" t="s">
        <v>22</v>
      </c>
      <c r="P1304" s="56" t="s">
        <v>704</v>
      </c>
      <c r="Q1304" s="56" t="s">
        <v>826</v>
      </c>
      <c r="R1304" s="57">
        <v>43697</v>
      </c>
      <c r="S1304" s="56"/>
      <c r="T1304" s="56"/>
      <c r="U1304" s="57">
        <v>43777</v>
      </c>
      <c r="V1304" s="62">
        <v>29.5</v>
      </c>
      <c r="W1304" s="62">
        <v>29.5</v>
      </c>
      <c r="X1304" s="57">
        <v>43787</v>
      </c>
      <c r="Y1304" s="56"/>
      <c r="Z1304" s="56" t="s">
        <v>121</v>
      </c>
      <c r="AA1304" s="57">
        <v>43804</v>
      </c>
      <c r="AB1304" s="63"/>
      <c r="AC1304" s="64" t="s">
        <v>7848</v>
      </c>
      <c r="AD1304" s="56" t="s">
        <v>97</v>
      </c>
      <c r="AE1304" s="56" t="s">
        <v>90</v>
      </c>
      <c r="AF1304" s="61"/>
      <c r="AG1304" s="61"/>
      <c r="AH1304" s="67" t="str">
        <v>Aug</v>
      </c>
      <c r="AI1304" s="68" t="str">
        <v>Dec</v>
      </c>
      <c r="AJ1304" s="69">
        <f t="shared" si="308"/>
        <v>107</v>
      </c>
      <c r="AK1304" s="70">
        <f t="shared" si="329"/>
        <v>43727</v>
      </c>
      <c r="AL1304" s="71">
        <v>-77</v>
      </c>
      <c r="AM1304" s="71" t="str">
        <v>2019</v>
      </c>
      <c r="AN1304" s="70">
        <f t="shared" si="330"/>
        <v>43707</v>
      </c>
      <c r="AO1304" s="70" t="s">
        <v>121</v>
      </c>
      <c r="AP1304" s="74">
        <f ca="1"/>
        <v>262</v>
      </c>
    </row>
    <row r="1305" spans="1:42" ht="14.4">
      <c r="A1305" s="55" t="s">
        <v>7850</v>
      </c>
      <c r="B1305" s="56" t="s">
        <v>89</v>
      </c>
      <c r="C1305" s="57">
        <v>43825</v>
      </c>
      <c r="D1305" s="56" t="s">
        <v>90</v>
      </c>
      <c r="E1305" s="56" t="s">
        <v>276</v>
      </c>
      <c r="F1305" s="58" t="s">
        <v>214</v>
      </c>
      <c r="G1305" s="58" t="s">
        <v>214</v>
      </c>
      <c r="H1305" s="56" t="s">
        <v>276</v>
      </c>
      <c r="I1305" s="59"/>
      <c r="J1305" s="59">
        <f t="shared" si="322"/>
        <v>43855</v>
      </c>
      <c r="K1305" s="56" t="s">
        <v>18</v>
      </c>
      <c r="L1305" s="56" t="s">
        <v>14</v>
      </c>
      <c r="M1305" s="60" t="s">
        <v>7852</v>
      </c>
      <c r="N1305" s="56"/>
      <c r="O1305" s="56"/>
      <c r="P1305" s="56">
        <v>201900554329</v>
      </c>
      <c r="Q1305" s="56" t="s">
        <v>217</v>
      </c>
      <c r="R1305" s="59"/>
      <c r="S1305" s="56"/>
      <c r="T1305" s="56"/>
      <c r="U1305" s="57"/>
      <c r="V1305" s="77"/>
      <c r="W1305" s="77"/>
      <c r="X1305" s="59"/>
      <c r="Y1305" s="56" t="s">
        <v>108</v>
      </c>
      <c r="Z1305" s="56" t="s">
        <v>123</v>
      </c>
      <c r="AA1305" s="57">
        <v>43846</v>
      </c>
      <c r="AB1305" s="75"/>
      <c r="AC1305" s="64" t="s">
        <v>7853</v>
      </c>
      <c r="AD1305" s="56" t="s">
        <v>118</v>
      </c>
      <c r="AE1305" s="56" t="s">
        <v>119</v>
      </c>
      <c r="AF1305" s="61"/>
      <c r="AG1305" s="61"/>
      <c r="AH1305" s="67" t="str">
        <v>Dec</v>
      </c>
      <c r="AI1305" s="68" t="str">
        <v>Jan</v>
      </c>
      <c r="AJ1305" s="69">
        <f t="shared" si="308"/>
        <v>21</v>
      </c>
      <c r="AK1305" s="70"/>
      <c r="AL1305" s="71"/>
      <c r="AM1305" s="71" t="str">
        <v>2019</v>
      </c>
      <c r="AN1305" s="70"/>
      <c r="AO1305" s="70" t="s">
        <v>123</v>
      </c>
      <c r="AP1305" s="74">
        <f ca="1"/>
        <v>134</v>
      </c>
    </row>
    <row r="1306" spans="1:42" ht="14.4">
      <c r="A1306" s="55" t="s">
        <v>7854</v>
      </c>
      <c r="B1306" s="56" t="s">
        <v>89</v>
      </c>
      <c r="C1306" s="57">
        <v>43640</v>
      </c>
      <c r="D1306" s="56" t="s">
        <v>119</v>
      </c>
      <c r="E1306" s="56" t="s">
        <v>2445</v>
      </c>
      <c r="F1306" s="58" t="s">
        <v>214</v>
      </c>
      <c r="G1306" s="58" t="s">
        <v>214</v>
      </c>
      <c r="H1306" s="56" t="s">
        <v>276</v>
      </c>
      <c r="I1306" s="57">
        <v>43648</v>
      </c>
      <c r="J1306" s="59">
        <f t="shared" si="322"/>
        <v>43670</v>
      </c>
      <c r="K1306" s="56" t="s">
        <v>18</v>
      </c>
      <c r="L1306" s="56" t="s">
        <v>14</v>
      </c>
      <c r="M1306" s="60" t="s">
        <v>7855</v>
      </c>
      <c r="N1306" s="56" t="s">
        <v>7856</v>
      </c>
      <c r="O1306" s="56" t="s">
        <v>249</v>
      </c>
      <c r="P1306" s="56" t="s">
        <v>7857</v>
      </c>
      <c r="Q1306" s="56" t="s">
        <v>217</v>
      </c>
      <c r="R1306" s="57">
        <v>43648</v>
      </c>
      <c r="S1306" s="56" t="s">
        <v>108</v>
      </c>
      <c r="T1306" s="56" t="s">
        <v>108</v>
      </c>
      <c r="U1306" s="59"/>
      <c r="V1306" s="62"/>
      <c r="W1306" s="62" t="s">
        <v>108</v>
      </c>
      <c r="X1306" s="59"/>
      <c r="Y1306" s="56" t="s">
        <v>108</v>
      </c>
      <c r="Z1306" s="56" t="s">
        <v>123</v>
      </c>
      <c r="AA1306" s="57">
        <v>43657</v>
      </c>
      <c r="AB1306" s="63" t="s">
        <v>163</v>
      </c>
      <c r="AC1306" s="64" t="s">
        <v>7858</v>
      </c>
      <c r="AD1306" s="56" t="s">
        <v>118</v>
      </c>
      <c r="AE1306" s="56"/>
      <c r="AF1306" s="61"/>
      <c r="AG1306" s="61"/>
      <c r="AH1306" s="67" t="str">
        <v>Jun</v>
      </c>
      <c r="AI1306" s="68" t="str">
        <v>Jul</v>
      </c>
      <c r="AJ1306" s="69">
        <f t="shared" si="308"/>
        <v>17</v>
      </c>
      <c r="AK1306" s="70">
        <f t="shared" ref="AK1306:AK1309" si="331">IF(R1306="","",SUM(R1306+30))</f>
        <v>43678</v>
      </c>
      <c r="AL1306" s="71">
        <v>21</v>
      </c>
      <c r="AM1306" s="71" t="str">
        <v>2019</v>
      </c>
      <c r="AN1306" s="70">
        <f t="shared" ref="AN1306:AN1309" si="332">IF(C1306="","",SUM(C1306+10))</f>
        <v>43650</v>
      </c>
      <c r="AO1306" s="70" t="s">
        <v>121</v>
      </c>
      <c r="AP1306" s="74">
        <f ca="1"/>
        <v>319</v>
      </c>
    </row>
    <row r="1307" spans="1:42" ht="14.4">
      <c r="A1307" s="55" t="s">
        <v>7867</v>
      </c>
      <c r="B1307" s="56" t="s">
        <v>89</v>
      </c>
      <c r="C1307" s="57">
        <v>43641</v>
      </c>
      <c r="D1307" s="56" t="s">
        <v>119</v>
      </c>
      <c r="E1307" s="56" t="s">
        <v>196</v>
      </c>
      <c r="F1307" s="58" t="s">
        <v>106</v>
      </c>
      <c r="G1307" s="58" t="s">
        <v>214</v>
      </c>
      <c r="H1307" s="56" t="s">
        <v>276</v>
      </c>
      <c r="I1307" s="57"/>
      <c r="J1307" s="57">
        <f t="shared" si="322"/>
        <v>43671</v>
      </c>
      <c r="K1307" s="56" t="s">
        <v>18</v>
      </c>
      <c r="L1307" s="56" t="s">
        <v>14</v>
      </c>
      <c r="M1307" s="60" t="s">
        <v>7871</v>
      </c>
      <c r="N1307" s="56"/>
      <c r="O1307" s="56" t="s">
        <v>249</v>
      </c>
      <c r="P1307" s="56" t="s">
        <v>7857</v>
      </c>
      <c r="Q1307" s="56" t="s">
        <v>217</v>
      </c>
      <c r="R1307" s="57"/>
      <c r="S1307" s="56" t="s">
        <v>108</v>
      </c>
      <c r="T1307" s="56"/>
      <c r="U1307" s="57"/>
      <c r="V1307" s="62"/>
      <c r="W1307" s="62" t="s">
        <v>108</v>
      </c>
      <c r="X1307" s="57"/>
      <c r="Y1307" s="56"/>
      <c r="Z1307" s="56" t="s">
        <v>108</v>
      </c>
      <c r="AA1307" s="57">
        <v>43641</v>
      </c>
      <c r="AB1307" s="63"/>
      <c r="AC1307" s="64" t="s">
        <v>7873</v>
      </c>
      <c r="AD1307" s="56" t="s">
        <v>633</v>
      </c>
      <c r="AE1307" s="56"/>
      <c r="AF1307" s="61"/>
      <c r="AG1307" s="61"/>
      <c r="AH1307" s="67" t="str">
        <v>Jun</v>
      </c>
      <c r="AI1307" s="68" t="str">
        <v>Jun</v>
      </c>
      <c r="AJ1307" s="69">
        <f t="shared" si="308"/>
        <v>0</v>
      </c>
      <c r="AK1307" s="70" t="str">
        <f t="shared" si="331"/>
        <v/>
      </c>
      <c r="AL1307" s="71" t="s">
        <v>17409</v>
      </c>
      <c r="AM1307" s="71" t="str">
        <v>2019</v>
      </c>
      <c r="AN1307" s="70">
        <f t="shared" si="332"/>
        <v>43651</v>
      </c>
      <c r="AO1307" s="70" t="s">
        <v>123</v>
      </c>
      <c r="AP1307" s="74">
        <f ca="1"/>
        <v>318</v>
      </c>
    </row>
    <row r="1308" spans="1:42" ht="14.4">
      <c r="A1308" s="55" t="s">
        <v>7877</v>
      </c>
      <c r="B1308" s="56" t="s">
        <v>89</v>
      </c>
      <c r="C1308" s="57">
        <v>43493</v>
      </c>
      <c r="D1308" s="56" t="s">
        <v>229</v>
      </c>
      <c r="E1308" s="56" t="s">
        <v>140</v>
      </c>
      <c r="F1308" s="58" t="s">
        <v>106</v>
      </c>
      <c r="G1308" s="58" t="s">
        <v>107</v>
      </c>
      <c r="H1308" s="56" t="s">
        <v>140</v>
      </c>
      <c r="I1308" s="57"/>
      <c r="J1308" s="57">
        <f t="shared" si="322"/>
        <v>43523</v>
      </c>
      <c r="K1308" s="56" t="s">
        <v>18</v>
      </c>
      <c r="L1308" s="56" t="s">
        <v>14</v>
      </c>
      <c r="M1308" s="60" t="s">
        <v>7879</v>
      </c>
      <c r="N1308" s="56" t="s">
        <v>7880</v>
      </c>
      <c r="O1308" s="56" t="s">
        <v>27</v>
      </c>
      <c r="P1308" s="56" t="s">
        <v>108</v>
      </c>
      <c r="Q1308" s="56" t="s">
        <v>96</v>
      </c>
      <c r="R1308" s="57"/>
      <c r="S1308" s="56" t="s">
        <v>108</v>
      </c>
      <c r="T1308" s="56" t="s">
        <v>108</v>
      </c>
      <c r="U1308" s="57"/>
      <c r="V1308" s="62"/>
      <c r="W1308" s="62" t="s">
        <v>108</v>
      </c>
      <c r="X1308" s="57"/>
      <c r="Y1308" s="56" t="s">
        <v>108</v>
      </c>
      <c r="Z1308" s="56" t="s">
        <v>123</v>
      </c>
      <c r="AA1308" s="57">
        <v>43537</v>
      </c>
      <c r="AB1308" s="63" t="s">
        <v>127</v>
      </c>
      <c r="AC1308" s="64" t="s">
        <v>7882</v>
      </c>
      <c r="AD1308" s="65" t="s">
        <v>118</v>
      </c>
      <c r="AE1308" s="65"/>
      <c r="AF1308" s="66"/>
      <c r="AG1308" s="66"/>
      <c r="AH1308" s="67" t="str">
        <v>Jan</v>
      </c>
      <c r="AI1308" s="68" t="str">
        <v>Mar</v>
      </c>
      <c r="AJ1308" s="69">
        <f t="shared" si="308"/>
        <v>44</v>
      </c>
      <c r="AK1308" s="70" t="str">
        <f t="shared" si="331"/>
        <v/>
      </c>
      <c r="AL1308" s="71" t="s">
        <v>17409</v>
      </c>
      <c r="AM1308" s="71" t="str">
        <v>2019</v>
      </c>
      <c r="AN1308" s="70">
        <f t="shared" si="332"/>
        <v>43503</v>
      </c>
      <c r="AO1308" s="70" t="s">
        <v>123</v>
      </c>
      <c r="AP1308" s="74">
        <f ca="1"/>
        <v>466</v>
      </c>
    </row>
    <row r="1309" spans="1:42" ht="14.4">
      <c r="A1309" s="55" t="s">
        <v>7884</v>
      </c>
      <c r="B1309" s="56" t="s">
        <v>89</v>
      </c>
      <c r="C1309" s="57">
        <v>43521</v>
      </c>
      <c r="D1309" s="56" t="s">
        <v>229</v>
      </c>
      <c r="E1309" s="56" t="s">
        <v>140</v>
      </c>
      <c r="F1309" s="58" t="s">
        <v>106</v>
      </c>
      <c r="G1309" s="58" t="s">
        <v>107</v>
      </c>
      <c r="H1309" s="56" t="s">
        <v>140</v>
      </c>
      <c r="I1309" s="57"/>
      <c r="J1309" s="57">
        <f t="shared" si="322"/>
        <v>43551</v>
      </c>
      <c r="K1309" s="56" t="s">
        <v>18</v>
      </c>
      <c r="L1309" s="56" t="s">
        <v>18</v>
      </c>
      <c r="M1309" s="60" t="s">
        <v>7886</v>
      </c>
      <c r="N1309" s="56" t="s">
        <v>7886</v>
      </c>
      <c r="O1309" s="56" t="s">
        <v>271</v>
      </c>
      <c r="P1309" s="56" t="s">
        <v>7887</v>
      </c>
      <c r="Q1309" s="56" t="s">
        <v>17</v>
      </c>
      <c r="R1309" s="57"/>
      <c r="S1309" s="56" t="s">
        <v>108</v>
      </c>
      <c r="T1309" s="56" t="s">
        <v>108</v>
      </c>
      <c r="U1309" s="57"/>
      <c r="V1309" s="62"/>
      <c r="W1309" s="62">
        <v>0</v>
      </c>
      <c r="X1309" s="57"/>
      <c r="Y1309" s="56" t="s">
        <v>108</v>
      </c>
      <c r="Z1309" s="56" t="s">
        <v>121</v>
      </c>
      <c r="AA1309" s="57">
        <v>43521</v>
      </c>
      <c r="AB1309" s="63" t="s">
        <v>147</v>
      </c>
      <c r="AC1309" s="60" t="s">
        <v>7889</v>
      </c>
      <c r="AD1309" s="65" t="s">
        <v>97</v>
      </c>
      <c r="AE1309" s="65" t="s">
        <v>90</v>
      </c>
      <c r="AF1309" s="66"/>
      <c r="AG1309" s="66"/>
      <c r="AH1309" s="67" t="str">
        <v>Feb</v>
      </c>
      <c r="AI1309" s="68" t="str">
        <v>Feb</v>
      </c>
      <c r="AJ1309" s="69">
        <f t="shared" si="308"/>
        <v>0</v>
      </c>
      <c r="AK1309" s="70" t="str">
        <f t="shared" si="331"/>
        <v/>
      </c>
      <c r="AL1309" s="71" t="s">
        <v>17409</v>
      </c>
      <c r="AM1309" s="71" t="str">
        <v>2019</v>
      </c>
      <c r="AN1309" s="70">
        <f t="shared" si="332"/>
        <v>43531</v>
      </c>
      <c r="AO1309" s="70" t="s">
        <v>123</v>
      </c>
      <c r="AP1309" s="74">
        <f ca="1"/>
        <v>438</v>
      </c>
    </row>
    <row r="1310" spans="1:42" ht="14.4">
      <c r="A1310" s="55" t="s">
        <v>7892</v>
      </c>
      <c r="B1310" s="56" t="s">
        <v>89</v>
      </c>
      <c r="C1310" s="57">
        <v>43815</v>
      </c>
      <c r="D1310" s="56" t="s">
        <v>90</v>
      </c>
      <c r="E1310" s="56" t="s">
        <v>297</v>
      </c>
      <c r="F1310" s="58" t="s">
        <v>106</v>
      </c>
      <c r="G1310" s="58" t="s">
        <v>107</v>
      </c>
      <c r="H1310" s="56" t="s">
        <v>140</v>
      </c>
      <c r="I1310" s="59"/>
      <c r="J1310" s="59">
        <f t="shared" si="322"/>
        <v>43845</v>
      </c>
      <c r="K1310" s="56"/>
      <c r="L1310" s="56"/>
      <c r="M1310" s="60" t="s">
        <v>7894</v>
      </c>
      <c r="N1310" s="56" t="s">
        <v>7895</v>
      </c>
      <c r="O1310" s="56" t="s">
        <v>22</v>
      </c>
      <c r="P1310" s="56" t="s">
        <v>108</v>
      </c>
      <c r="Q1310" s="56" t="s">
        <v>237</v>
      </c>
      <c r="R1310" s="59"/>
      <c r="S1310" s="56" t="s">
        <v>108</v>
      </c>
      <c r="T1310" s="56" t="s">
        <v>108</v>
      </c>
      <c r="U1310" s="57"/>
      <c r="V1310" s="77"/>
      <c r="W1310" s="62" t="s">
        <v>108</v>
      </c>
      <c r="X1310" s="59"/>
      <c r="Y1310" s="56" t="s">
        <v>108</v>
      </c>
      <c r="Z1310" s="56" t="s">
        <v>108</v>
      </c>
      <c r="AA1310" s="57">
        <v>43816</v>
      </c>
      <c r="AB1310" s="63" t="s">
        <v>238</v>
      </c>
      <c r="AC1310" s="64" t="s">
        <v>3048</v>
      </c>
      <c r="AD1310" s="56" t="s">
        <v>118</v>
      </c>
      <c r="AE1310" s="56"/>
      <c r="AF1310" s="61"/>
      <c r="AG1310" s="61"/>
      <c r="AH1310" s="67" t="str">
        <v>Dec</v>
      </c>
      <c r="AI1310" s="68" t="str">
        <v>Dec</v>
      </c>
      <c r="AJ1310" s="69">
        <f t="shared" si="308"/>
        <v>1</v>
      </c>
      <c r="AK1310" s="70"/>
      <c r="AL1310" s="71"/>
      <c r="AM1310" s="71" t="str">
        <v>2019</v>
      </c>
      <c r="AN1310" s="70"/>
      <c r="AO1310" s="70" t="s">
        <v>123</v>
      </c>
      <c r="AP1310" s="74">
        <f ca="1"/>
        <v>144</v>
      </c>
    </row>
    <row r="1311" spans="1:42" ht="14.4">
      <c r="A1311" s="55" t="s">
        <v>7897</v>
      </c>
      <c r="B1311" s="56" t="s">
        <v>89</v>
      </c>
      <c r="C1311" s="57">
        <v>43668</v>
      </c>
      <c r="D1311" s="56" t="s">
        <v>131</v>
      </c>
      <c r="E1311" s="56" t="s">
        <v>140</v>
      </c>
      <c r="F1311" s="58" t="s">
        <v>106</v>
      </c>
      <c r="G1311" s="58" t="s">
        <v>107</v>
      </c>
      <c r="H1311" s="56" t="s">
        <v>140</v>
      </c>
      <c r="I1311" s="59"/>
      <c r="J1311" s="59">
        <f t="shared" si="322"/>
        <v>43698</v>
      </c>
      <c r="K1311" s="56" t="s">
        <v>18</v>
      </c>
      <c r="L1311" s="56" t="s">
        <v>18</v>
      </c>
      <c r="M1311" s="60" t="s">
        <v>7898</v>
      </c>
      <c r="N1311" s="56" t="s">
        <v>7899</v>
      </c>
      <c r="O1311" s="56" t="s">
        <v>143</v>
      </c>
      <c r="P1311" s="56" t="s">
        <v>7900</v>
      </c>
      <c r="Q1311" s="56" t="s">
        <v>28</v>
      </c>
      <c r="R1311" s="59"/>
      <c r="S1311" s="56" t="s">
        <v>18</v>
      </c>
      <c r="T1311" s="56" t="s">
        <v>108</v>
      </c>
      <c r="U1311" s="59"/>
      <c r="V1311" s="77"/>
      <c r="W1311" s="62">
        <v>0</v>
      </c>
      <c r="X1311" s="59"/>
      <c r="Y1311" s="56" t="s">
        <v>108</v>
      </c>
      <c r="Z1311" s="56" t="s">
        <v>121</v>
      </c>
      <c r="AA1311" s="57">
        <v>43668</v>
      </c>
      <c r="AB1311" s="63" t="s">
        <v>163</v>
      </c>
      <c r="AC1311" s="64" t="s">
        <v>7901</v>
      </c>
      <c r="AD1311" s="65" t="s">
        <v>97</v>
      </c>
      <c r="AE1311" s="56" t="s">
        <v>131</v>
      </c>
      <c r="AF1311" s="61"/>
      <c r="AG1311" s="61"/>
      <c r="AH1311" s="67" t="str">
        <v>Jul</v>
      </c>
      <c r="AI1311" s="68" t="str">
        <v>Jul</v>
      </c>
      <c r="AJ1311" s="69">
        <f t="shared" si="308"/>
        <v>0</v>
      </c>
      <c r="AK1311" s="70" t="str">
        <f t="shared" ref="AK1311:AK1314" si="333">IF(R1311="","",SUM(R1311+30))</f>
        <v/>
      </c>
      <c r="AL1311" s="71" t="s">
        <v>17409</v>
      </c>
      <c r="AM1311" s="71" t="str">
        <v>2019</v>
      </c>
      <c r="AN1311" s="70">
        <f t="shared" ref="AN1311:AN1314" si="334">IF(C1311="","",SUM(C1311+10))</f>
        <v>43678</v>
      </c>
      <c r="AO1311" s="70" t="s">
        <v>123</v>
      </c>
      <c r="AP1311" s="74">
        <f ca="1"/>
        <v>291</v>
      </c>
    </row>
    <row r="1312" spans="1:42" ht="14.4">
      <c r="A1312" s="55" t="s">
        <v>7908</v>
      </c>
      <c r="B1312" s="56" t="s">
        <v>89</v>
      </c>
      <c r="C1312" s="57">
        <v>43642</v>
      </c>
      <c r="D1312" s="56" t="s">
        <v>131</v>
      </c>
      <c r="E1312" s="56" t="s">
        <v>129</v>
      </c>
      <c r="F1312" s="58" t="s">
        <v>106</v>
      </c>
      <c r="G1312" s="58" t="s">
        <v>107</v>
      </c>
      <c r="H1312" s="56" t="s">
        <v>129</v>
      </c>
      <c r="I1312" s="59"/>
      <c r="J1312" s="59">
        <f t="shared" si="322"/>
        <v>43672</v>
      </c>
      <c r="K1312" s="56" t="s">
        <v>18</v>
      </c>
      <c r="L1312" s="56" t="s">
        <v>18</v>
      </c>
      <c r="M1312" s="60" t="s">
        <v>7911</v>
      </c>
      <c r="N1312" s="56" t="s">
        <v>7912</v>
      </c>
      <c r="O1312" s="56" t="s">
        <v>44</v>
      </c>
      <c r="P1312" s="56" t="s">
        <v>7913</v>
      </c>
      <c r="Q1312" s="56" t="s">
        <v>17</v>
      </c>
      <c r="R1312" s="57"/>
      <c r="S1312" s="56" t="s">
        <v>108</v>
      </c>
      <c r="T1312" s="56" t="s">
        <v>108</v>
      </c>
      <c r="U1312" s="59"/>
      <c r="V1312" s="77"/>
      <c r="W1312" s="77"/>
      <c r="X1312" s="59"/>
      <c r="Y1312" s="56" t="s">
        <v>108</v>
      </c>
      <c r="Z1312" s="56" t="s">
        <v>121</v>
      </c>
      <c r="AA1312" s="57">
        <v>43642</v>
      </c>
      <c r="AB1312" s="63" t="s">
        <v>484</v>
      </c>
      <c r="AC1312" s="60" t="s">
        <v>7915</v>
      </c>
      <c r="AD1312" s="65" t="s">
        <v>97</v>
      </c>
      <c r="AE1312" s="56" t="s">
        <v>131</v>
      </c>
      <c r="AF1312" s="61"/>
      <c r="AG1312" s="61"/>
      <c r="AH1312" s="67" t="str">
        <v>Jun</v>
      </c>
      <c r="AI1312" s="68" t="str">
        <v>Jun</v>
      </c>
      <c r="AJ1312" s="69">
        <f t="shared" si="308"/>
        <v>0</v>
      </c>
      <c r="AK1312" s="70" t="str">
        <f t="shared" si="333"/>
        <v/>
      </c>
      <c r="AL1312" s="71" t="s">
        <v>17409</v>
      </c>
      <c r="AM1312" s="71" t="str">
        <v>2019</v>
      </c>
      <c r="AN1312" s="70">
        <f t="shared" si="334"/>
        <v>43652</v>
      </c>
      <c r="AO1312" s="70" t="s">
        <v>123</v>
      </c>
      <c r="AP1312" s="74">
        <f ca="1"/>
        <v>317</v>
      </c>
    </row>
    <row r="1313" spans="1:42" ht="14.4">
      <c r="A1313" s="55" t="s">
        <v>7917</v>
      </c>
      <c r="B1313" s="56" t="s">
        <v>89</v>
      </c>
      <c r="C1313" s="57">
        <v>43517</v>
      </c>
      <c r="D1313" s="56" t="s">
        <v>131</v>
      </c>
      <c r="E1313" s="56" t="s">
        <v>140</v>
      </c>
      <c r="F1313" s="58" t="s">
        <v>106</v>
      </c>
      <c r="G1313" s="58" t="s">
        <v>107</v>
      </c>
      <c r="H1313" s="56" t="s">
        <v>140</v>
      </c>
      <c r="I1313" s="57"/>
      <c r="J1313" s="57">
        <f t="shared" si="322"/>
        <v>43547</v>
      </c>
      <c r="K1313" s="56" t="s">
        <v>18</v>
      </c>
      <c r="L1313" s="56" t="s">
        <v>14</v>
      </c>
      <c r="M1313" s="60" t="s">
        <v>7921</v>
      </c>
      <c r="N1313" s="56" t="s">
        <v>7922</v>
      </c>
      <c r="O1313" s="56"/>
      <c r="P1313" s="56" t="s">
        <v>108</v>
      </c>
      <c r="Q1313" s="56" t="s">
        <v>28</v>
      </c>
      <c r="R1313" s="57"/>
      <c r="S1313" s="56" t="s">
        <v>108</v>
      </c>
      <c r="T1313" s="56" t="s">
        <v>108</v>
      </c>
      <c r="U1313" s="57"/>
      <c r="V1313" s="62"/>
      <c r="W1313" s="62" t="s">
        <v>108</v>
      </c>
      <c r="X1313" s="57"/>
      <c r="Y1313" s="56" t="s">
        <v>108</v>
      </c>
      <c r="Z1313" s="56" t="s">
        <v>123</v>
      </c>
      <c r="AA1313" s="57">
        <v>43517</v>
      </c>
      <c r="AB1313" s="63" t="s">
        <v>147</v>
      </c>
      <c r="AC1313" s="64" t="s">
        <v>7923</v>
      </c>
      <c r="AD1313" s="65" t="s">
        <v>118</v>
      </c>
      <c r="AE1313" s="65"/>
      <c r="AF1313" s="66"/>
      <c r="AG1313" s="66"/>
      <c r="AH1313" s="67" t="str">
        <v>Feb</v>
      </c>
      <c r="AI1313" s="68" t="str">
        <v>Feb</v>
      </c>
      <c r="AJ1313" s="69">
        <f t="shared" si="308"/>
        <v>0</v>
      </c>
      <c r="AK1313" s="70" t="str">
        <f t="shared" si="333"/>
        <v/>
      </c>
      <c r="AL1313" s="71" t="s">
        <v>17409</v>
      </c>
      <c r="AM1313" s="71" t="str">
        <v>2019</v>
      </c>
      <c r="AN1313" s="70">
        <f t="shared" si="334"/>
        <v>43527</v>
      </c>
      <c r="AO1313" s="70" t="s">
        <v>123</v>
      </c>
      <c r="AP1313" s="74">
        <f ca="1"/>
        <v>442</v>
      </c>
    </row>
    <row r="1314" spans="1:42" ht="14.4">
      <c r="A1314" s="55" t="s">
        <v>7927</v>
      </c>
      <c r="B1314" s="56" t="s">
        <v>89</v>
      </c>
      <c r="C1314" s="57">
        <v>43669</v>
      </c>
      <c r="D1314" s="56" t="s">
        <v>119</v>
      </c>
      <c r="E1314" s="56" t="s">
        <v>12</v>
      </c>
      <c r="F1314" s="58" t="s">
        <v>106</v>
      </c>
      <c r="G1314" s="58" t="s">
        <v>107</v>
      </c>
      <c r="H1314" s="56" t="s">
        <v>12</v>
      </c>
      <c r="I1314" s="57"/>
      <c r="J1314" s="57">
        <f t="shared" si="322"/>
        <v>43699</v>
      </c>
      <c r="K1314" s="56" t="s">
        <v>18</v>
      </c>
      <c r="L1314" s="56" t="s">
        <v>18</v>
      </c>
      <c r="M1314" s="60" t="s">
        <v>7928</v>
      </c>
      <c r="N1314" s="56"/>
      <c r="O1314" s="56" t="s">
        <v>436</v>
      </c>
      <c r="P1314" s="56" t="s">
        <v>7929</v>
      </c>
      <c r="Q1314" s="56" t="s">
        <v>17</v>
      </c>
      <c r="R1314" s="57"/>
      <c r="S1314" s="56"/>
      <c r="T1314" s="56"/>
      <c r="U1314" s="57"/>
      <c r="V1314" s="62"/>
      <c r="W1314" s="62"/>
      <c r="X1314" s="57"/>
      <c r="Y1314" s="56"/>
      <c r="Z1314" s="56" t="s">
        <v>121</v>
      </c>
      <c r="AA1314" s="57">
        <v>43679</v>
      </c>
      <c r="AB1314" s="63"/>
      <c r="AC1314" s="64" t="s">
        <v>7931</v>
      </c>
      <c r="AD1314" s="65" t="s">
        <v>97</v>
      </c>
      <c r="AE1314" s="56" t="s">
        <v>119</v>
      </c>
      <c r="AF1314" s="61"/>
      <c r="AG1314" s="61"/>
      <c r="AH1314" s="67" t="str">
        <v>Jul</v>
      </c>
      <c r="AI1314" s="68" t="str">
        <v>Aug</v>
      </c>
      <c r="AJ1314" s="69">
        <f t="shared" si="308"/>
        <v>10</v>
      </c>
      <c r="AK1314" s="70" t="str">
        <f t="shared" si="333"/>
        <v/>
      </c>
      <c r="AL1314" s="71" t="s">
        <v>17409</v>
      </c>
      <c r="AM1314" s="71" t="str">
        <v>2019</v>
      </c>
      <c r="AN1314" s="70">
        <f t="shared" si="334"/>
        <v>43679</v>
      </c>
      <c r="AO1314" s="70" t="s">
        <v>123</v>
      </c>
      <c r="AP1314" s="74">
        <f ca="1"/>
        <v>290</v>
      </c>
    </row>
    <row r="1315" spans="1:42" ht="14.4">
      <c r="A1315" s="55" t="s">
        <v>7935</v>
      </c>
      <c r="B1315" s="56" t="s">
        <v>89</v>
      </c>
      <c r="C1315" s="57">
        <v>43796</v>
      </c>
      <c r="D1315" s="56" t="s">
        <v>90</v>
      </c>
      <c r="E1315" s="56" t="s">
        <v>276</v>
      </c>
      <c r="F1315" s="58" t="s">
        <v>214</v>
      </c>
      <c r="G1315" s="58" t="s">
        <v>214</v>
      </c>
      <c r="H1315" s="56" t="s">
        <v>276</v>
      </c>
      <c r="I1315" s="59"/>
      <c r="J1315" s="59">
        <f t="shared" si="322"/>
        <v>43826</v>
      </c>
      <c r="K1315" s="56" t="s">
        <v>18</v>
      </c>
      <c r="L1315" s="56" t="s">
        <v>14</v>
      </c>
      <c r="M1315" s="60" t="s">
        <v>7939</v>
      </c>
      <c r="N1315" s="56" t="s">
        <v>7940</v>
      </c>
      <c r="O1315" s="56"/>
      <c r="P1315" s="56"/>
      <c r="Q1315" s="56" t="s">
        <v>96</v>
      </c>
      <c r="R1315" s="59"/>
      <c r="S1315" s="56" t="s">
        <v>108</v>
      </c>
      <c r="T1315" s="56" t="s">
        <v>108</v>
      </c>
      <c r="U1315" s="57"/>
      <c r="V1315" s="77"/>
      <c r="W1315" s="62" t="s">
        <v>108</v>
      </c>
      <c r="X1315" s="59"/>
      <c r="Y1315" s="56" t="s">
        <v>108</v>
      </c>
      <c r="Z1315" s="56" t="s">
        <v>123</v>
      </c>
      <c r="AA1315" s="57">
        <v>43804</v>
      </c>
      <c r="AB1315" s="75"/>
      <c r="AC1315" s="64" t="s">
        <v>7942</v>
      </c>
      <c r="AD1315" s="56" t="s">
        <v>118</v>
      </c>
      <c r="AE1315" s="56" t="s">
        <v>119</v>
      </c>
      <c r="AF1315" s="61"/>
      <c r="AG1315" s="61"/>
      <c r="AH1315" s="67" t="str">
        <v>Nov</v>
      </c>
      <c r="AI1315" s="68" t="str">
        <v>Dec</v>
      </c>
      <c r="AJ1315" s="69">
        <f t="shared" si="308"/>
        <v>8</v>
      </c>
      <c r="AK1315" s="70"/>
      <c r="AL1315" s="71"/>
      <c r="AM1315" s="71" t="str">
        <v>2019</v>
      </c>
      <c r="AN1315" s="70"/>
      <c r="AO1315" s="70" t="s">
        <v>123</v>
      </c>
      <c r="AP1315" s="74">
        <f ca="1"/>
        <v>163</v>
      </c>
    </row>
    <row r="1316" spans="1:42" ht="14.4">
      <c r="A1316" s="55" t="s">
        <v>7944</v>
      </c>
      <c r="B1316" s="56" t="s">
        <v>89</v>
      </c>
      <c r="C1316" s="57">
        <v>43487</v>
      </c>
      <c r="D1316" s="56" t="s">
        <v>90</v>
      </c>
      <c r="E1316" s="56" t="s">
        <v>12</v>
      </c>
      <c r="F1316" s="58" t="s">
        <v>106</v>
      </c>
      <c r="G1316" s="58" t="s">
        <v>107</v>
      </c>
      <c r="H1316" s="56" t="s">
        <v>12</v>
      </c>
      <c r="I1316" s="57"/>
      <c r="J1316" s="57">
        <f t="shared" si="322"/>
        <v>43517</v>
      </c>
      <c r="K1316" s="56" t="s">
        <v>18</v>
      </c>
      <c r="L1316" s="56" t="s">
        <v>18</v>
      </c>
      <c r="M1316" s="60" t="s">
        <v>7948</v>
      </c>
      <c r="N1316" s="56" t="s">
        <v>7949</v>
      </c>
      <c r="O1316" s="56" t="s">
        <v>27</v>
      </c>
      <c r="P1316" s="56" t="s">
        <v>7950</v>
      </c>
      <c r="Q1316" s="56" t="s">
        <v>17</v>
      </c>
      <c r="R1316" s="57"/>
      <c r="S1316" s="56"/>
      <c r="T1316" s="56"/>
      <c r="U1316" s="57"/>
      <c r="V1316" s="62"/>
      <c r="W1316" s="62" t="s">
        <v>108</v>
      </c>
      <c r="X1316" s="57"/>
      <c r="Y1316" s="61"/>
      <c r="Z1316" s="56" t="s">
        <v>123</v>
      </c>
      <c r="AA1316" s="57">
        <v>43502</v>
      </c>
      <c r="AB1316" s="75"/>
      <c r="AC1316" s="64" t="s">
        <v>7955</v>
      </c>
      <c r="AD1316" s="65" t="s">
        <v>179</v>
      </c>
      <c r="AE1316" s="65" t="s">
        <v>90</v>
      </c>
      <c r="AF1316" s="66"/>
      <c r="AG1316" s="66"/>
      <c r="AH1316" s="67" t="str">
        <v>Jan</v>
      </c>
      <c r="AI1316" s="68" t="str">
        <v>Feb</v>
      </c>
      <c r="AJ1316" s="69">
        <f t="shared" si="308"/>
        <v>15</v>
      </c>
      <c r="AK1316" s="70" t="str">
        <f t="shared" ref="AK1316:AK1327" si="335">IF(R1316="","",SUM(R1316+30))</f>
        <v/>
      </c>
      <c r="AL1316" s="71" t="s">
        <v>17409</v>
      </c>
      <c r="AM1316" s="71" t="str">
        <v>2019</v>
      </c>
      <c r="AN1316" s="70">
        <f t="shared" ref="AN1316:AN1323" si="336">IF(C1316="","",SUM(C1316+10))</f>
        <v>43497</v>
      </c>
      <c r="AO1316" s="70" t="s">
        <v>123</v>
      </c>
      <c r="AP1316" s="74">
        <f ca="1"/>
        <v>472</v>
      </c>
    </row>
    <row r="1317" spans="1:42" ht="14.4">
      <c r="A1317" s="55" t="s">
        <v>7958</v>
      </c>
      <c r="B1317" s="56" t="s">
        <v>89</v>
      </c>
      <c r="C1317" s="57">
        <v>43549</v>
      </c>
      <c r="D1317" s="56" t="s">
        <v>90</v>
      </c>
      <c r="E1317" s="56" t="s">
        <v>112</v>
      </c>
      <c r="F1317" s="58" t="s">
        <v>106</v>
      </c>
      <c r="G1317" s="58" t="s">
        <v>113</v>
      </c>
      <c r="H1317" s="56" t="s">
        <v>112</v>
      </c>
      <c r="I1317" s="57"/>
      <c r="J1317" s="57">
        <f t="shared" si="322"/>
        <v>43579</v>
      </c>
      <c r="K1317" s="56" t="s">
        <v>18</v>
      </c>
      <c r="L1317" s="56" t="s">
        <v>14</v>
      </c>
      <c r="M1317" s="60" t="s">
        <v>7959</v>
      </c>
      <c r="N1317" s="56" t="s">
        <v>7960</v>
      </c>
      <c r="O1317" s="56" t="s">
        <v>249</v>
      </c>
      <c r="P1317" s="56" t="s">
        <v>7961</v>
      </c>
      <c r="Q1317" s="56" t="s">
        <v>116</v>
      </c>
      <c r="R1317" s="57">
        <v>43550</v>
      </c>
      <c r="S1317" s="56" t="s">
        <v>108</v>
      </c>
      <c r="T1317" s="56" t="s">
        <v>108</v>
      </c>
      <c r="U1317" s="57"/>
      <c r="V1317" s="62"/>
      <c r="W1317" s="62" t="s">
        <v>108</v>
      </c>
      <c r="X1317" s="57"/>
      <c r="Y1317" s="56" t="s">
        <v>108</v>
      </c>
      <c r="Z1317" s="56" t="s">
        <v>108</v>
      </c>
      <c r="AA1317" s="57">
        <v>43549</v>
      </c>
      <c r="AB1317" s="63" t="s">
        <v>168</v>
      </c>
      <c r="AC1317" s="64" t="s">
        <v>7962</v>
      </c>
      <c r="AD1317" s="56" t="s">
        <v>224</v>
      </c>
      <c r="AE1317" s="56" t="s">
        <v>119</v>
      </c>
      <c r="AF1317" s="61"/>
      <c r="AG1317" s="61"/>
      <c r="AH1317" s="67" t="str">
        <v>Mar</v>
      </c>
      <c r="AI1317" s="68" t="str">
        <v>Mar</v>
      </c>
      <c r="AJ1317" s="69">
        <f t="shared" si="308"/>
        <v>0</v>
      </c>
      <c r="AK1317" s="70">
        <f t="shared" si="335"/>
        <v>43580</v>
      </c>
      <c r="AL1317" s="71">
        <v>31</v>
      </c>
      <c r="AM1317" s="71" t="str">
        <v>2019</v>
      </c>
      <c r="AN1317" s="70">
        <f t="shared" si="336"/>
        <v>43559</v>
      </c>
      <c r="AO1317" s="70" t="s">
        <v>121</v>
      </c>
      <c r="AP1317" s="74">
        <f ca="1"/>
        <v>410</v>
      </c>
    </row>
    <row r="1318" spans="1:42" ht="14.4">
      <c r="A1318" s="55" t="s">
        <v>7966</v>
      </c>
      <c r="B1318" s="56" t="s">
        <v>89</v>
      </c>
      <c r="C1318" s="57">
        <v>43649</v>
      </c>
      <c r="D1318" s="56" t="s">
        <v>131</v>
      </c>
      <c r="E1318" s="56" t="s">
        <v>12</v>
      </c>
      <c r="F1318" s="58" t="s">
        <v>106</v>
      </c>
      <c r="G1318" s="58" t="s">
        <v>107</v>
      </c>
      <c r="H1318" s="56" t="s">
        <v>12</v>
      </c>
      <c r="I1318" s="57"/>
      <c r="J1318" s="57">
        <f t="shared" si="322"/>
        <v>43679</v>
      </c>
      <c r="K1318" s="56" t="s">
        <v>18</v>
      </c>
      <c r="L1318" s="56" t="s">
        <v>18</v>
      </c>
      <c r="M1318" s="60" t="s">
        <v>7968</v>
      </c>
      <c r="N1318" s="56"/>
      <c r="O1318" s="56" t="s">
        <v>95</v>
      </c>
      <c r="P1318" s="56" t="s">
        <v>7969</v>
      </c>
      <c r="Q1318" s="56" t="s">
        <v>17</v>
      </c>
      <c r="R1318" s="57"/>
      <c r="S1318" s="56"/>
      <c r="T1318" s="56"/>
      <c r="U1318" s="57"/>
      <c r="V1318" s="62"/>
      <c r="W1318" s="62"/>
      <c r="X1318" s="57"/>
      <c r="Y1318" s="56"/>
      <c r="Z1318" s="56" t="s">
        <v>123</v>
      </c>
      <c r="AA1318" s="57">
        <v>43657</v>
      </c>
      <c r="AB1318" s="63"/>
      <c r="AC1318" s="64" t="s">
        <v>7970</v>
      </c>
      <c r="AD1318" s="56" t="s">
        <v>179</v>
      </c>
      <c r="AE1318" s="56" t="s">
        <v>131</v>
      </c>
      <c r="AF1318" s="61"/>
      <c r="AG1318" s="61"/>
      <c r="AH1318" s="67" t="str">
        <v>Jul</v>
      </c>
      <c r="AI1318" s="68" t="str">
        <v>Jul</v>
      </c>
      <c r="AJ1318" s="69">
        <f t="shared" si="308"/>
        <v>8</v>
      </c>
      <c r="AK1318" s="70" t="str">
        <f t="shared" si="335"/>
        <v/>
      </c>
      <c r="AL1318" s="71" t="s">
        <v>17409</v>
      </c>
      <c r="AM1318" s="71" t="str">
        <v>2019</v>
      </c>
      <c r="AN1318" s="70">
        <f t="shared" si="336"/>
        <v>43659</v>
      </c>
      <c r="AO1318" s="70" t="s">
        <v>123</v>
      </c>
      <c r="AP1318" s="74">
        <f ca="1"/>
        <v>310</v>
      </c>
    </row>
    <row r="1319" spans="1:42" ht="14.4">
      <c r="A1319" s="55" t="s">
        <v>7972</v>
      </c>
      <c r="B1319" s="56" t="s">
        <v>89</v>
      </c>
      <c r="C1319" s="57">
        <v>43635</v>
      </c>
      <c r="D1319" s="56" t="s">
        <v>119</v>
      </c>
      <c r="E1319" s="56" t="s">
        <v>112</v>
      </c>
      <c r="F1319" s="58" t="s">
        <v>106</v>
      </c>
      <c r="G1319" s="58" t="s">
        <v>113</v>
      </c>
      <c r="H1319" s="56" t="s">
        <v>112</v>
      </c>
      <c r="I1319" s="57"/>
      <c r="J1319" s="57">
        <f t="shared" si="322"/>
        <v>43665</v>
      </c>
      <c r="K1319" s="56" t="s">
        <v>18</v>
      </c>
      <c r="L1319" s="56" t="s">
        <v>14</v>
      </c>
      <c r="M1319" s="60" t="s">
        <v>7976</v>
      </c>
      <c r="N1319" s="56" t="s">
        <v>7977</v>
      </c>
      <c r="O1319" s="56"/>
      <c r="P1319" s="56" t="s">
        <v>7978</v>
      </c>
      <c r="Q1319" s="56" t="s">
        <v>116</v>
      </c>
      <c r="R1319" s="57">
        <v>43642</v>
      </c>
      <c r="S1319" s="56" t="s">
        <v>108</v>
      </c>
      <c r="T1319" s="56" t="s">
        <v>108</v>
      </c>
      <c r="U1319" s="57"/>
      <c r="V1319" s="62"/>
      <c r="W1319" s="62" t="s">
        <v>108</v>
      </c>
      <c r="X1319" s="57"/>
      <c r="Y1319" s="56" t="s">
        <v>108</v>
      </c>
      <c r="Z1319" s="56" t="s">
        <v>123</v>
      </c>
      <c r="AA1319" s="57">
        <v>43642</v>
      </c>
      <c r="AB1319" s="63" t="s">
        <v>484</v>
      </c>
      <c r="AC1319" s="64" t="s">
        <v>257</v>
      </c>
      <c r="AD1319" s="56" t="s">
        <v>118</v>
      </c>
      <c r="AE1319" s="56" t="s">
        <v>119</v>
      </c>
      <c r="AF1319" s="61"/>
      <c r="AG1319" s="61"/>
      <c r="AH1319" s="67" t="str">
        <v>Jun</v>
      </c>
      <c r="AI1319" s="68" t="str">
        <v>Jun</v>
      </c>
      <c r="AJ1319" s="69">
        <f t="shared" si="308"/>
        <v>7</v>
      </c>
      <c r="AK1319" s="70">
        <f t="shared" si="335"/>
        <v>43672</v>
      </c>
      <c r="AL1319" s="71">
        <v>30</v>
      </c>
      <c r="AM1319" s="71" t="str">
        <v>2019</v>
      </c>
      <c r="AN1319" s="70">
        <f t="shared" si="336"/>
        <v>43645</v>
      </c>
      <c r="AO1319" s="70" t="s">
        <v>121</v>
      </c>
      <c r="AP1319" s="74">
        <f ca="1"/>
        <v>324</v>
      </c>
    </row>
    <row r="1320" spans="1:42" ht="14.4">
      <c r="A1320" s="55" t="s">
        <v>7981</v>
      </c>
      <c r="B1320" s="56" t="s">
        <v>89</v>
      </c>
      <c r="C1320" s="57">
        <v>43637</v>
      </c>
      <c r="D1320" s="56" t="s">
        <v>119</v>
      </c>
      <c r="E1320" s="56" t="s">
        <v>112</v>
      </c>
      <c r="F1320" s="58" t="s">
        <v>106</v>
      </c>
      <c r="G1320" s="58" t="s">
        <v>113</v>
      </c>
      <c r="H1320" s="56" t="s">
        <v>112</v>
      </c>
      <c r="I1320" s="57"/>
      <c r="J1320" s="57">
        <f t="shared" si="322"/>
        <v>43667</v>
      </c>
      <c r="K1320" s="56" t="s">
        <v>18</v>
      </c>
      <c r="L1320" s="56" t="s">
        <v>14</v>
      </c>
      <c r="M1320" s="60" t="s">
        <v>7976</v>
      </c>
      <c r="N1320" s="56" t="s">
        <v>7984</v>
      </c>
      <c r="O1320" s="61"/>
      <c r="P1320" s="56">
        <v>2019000212593</v>
      </c>
      <c r="Q1320" s="56" t="s">
        <v>116</v>
      </c>
      <c r="R1320" s="57">
        <v>43637</v>
      </c>
      <c r="S1320" s="56" t="s">
        <v>108</v>
      </c>
      <c r="T1320" s="56" t="s">
        <v>108</v>
      </c>
      <c r="U1320" s="57"/>
      <c r="V1320" s="62"/>
      <c r="W1320" s="62" t="s">
        <v>108</v>
      </c>
      <c r="X1320" s="57"/>
      <c r="Y1320" s="56" t="s">
        <v>108</v>
      </c>
      <c r="Z1320" s="56" t="s">
        <v>123</v>
      </c>
      <c r="AA1320" s="57">
        <v>43637</v>
      </c>
      <c r="AB1320" s="63" t="s">
        <v>484</v>
      </c>
      <c r="AC1320" s="64" t="s">
        <v>257</v>
      </c>
      <c r="AD1320" s="56" t="s">
        <v>118</v>
      </c>
      <c r="AE1320" s="56" t="s">
        <v>119</v>
      </c>
      <c r="AF1320" s="61"/>
      <c r="AG1320" s="61"/>
      <c r="AH1320" s="67" t="str">
        <v>Jun</v>
      </c>
      <c r="AI1320" s="68" t="str">
        <v>Jun</v>
      </c>
      <c r="AJ1320" s="69">
        <f t="shared" si="308"/>
        <v>0</v>
      </c>
      <c r="AK1320" s="70">
        <f t="shared" si="335"/>
        <v>43667</v>
      </c>
      <c r="AL1320" s="71">
        <v>30</v>
      </c>
      <c r="AM1320" s="71" t="str">
        <v>2019</v>
      </c>
      <c r="AN1320" s="70">
        <f t="shared" si="336"/>
        <v>43647</v>
      </c>
      <c r="AO1320" s="70" t="s">
        <v>121</v>
      </c>
      <c r="AP1320" s="74">
        <f ca="1"/>
        <v>322</v>
      </c>
    </row>
    <row r="1321" spans="1:42" ht="14.4">
      <c r="A1321" s="55" t="s">
        <v>7986</v>
      </c>
      <c r="B1321" s="56" t="s">
        <v>89</v>
      </c>
      <c r="C1321" s="57">
        <v>43571</v>
      </c>
      <c r="D1321" s="56" t="s">
        <v>90</v>
      </c>
      <c r="E1321" s="56" t="s">
        <v>276</v>
      </c>
      <c r="F1321" s="58" t="s">
        <v>214</v>
      </c>
      <c r="G1321" s="58" t="s">
        <v>214</v>
      </c>
      <c r="H1321" s="56" t="s">
        <v>276</v>
      </c>
      <c r="I1321" s="57"/>
      <c r="J1321" s="57">
        <v>43601</v>
      </c>
      <c r="K1321" s="56" t="s">
        <v>18</v>
      </c>
      <c r="L1321" s="56" t="s">
        <v>18</v>
      </c>
      <c r="M1321" s="60" t="s">
        <v>7987</v>
      </c>
      <c r="N1321" s="56" t="s">
        <v>7988</v>
      </c>
      <c r="O1321" s="61"/>
      <c r="P1321" s="56" t="s">
        <v>7989</v>
      </c>
      <c r="Q1321" s="56" t="s">
        <v>96</v>
      </c>
      <c r="R1321" s="57"/>
      <c r="S1321" s="56" t="s">
        <v>108</v>
      </c>
      <c r="T1321" s="56" t="s">
        <v>108</v>
      </c>
      <c r="U1321" s="59"/>
      <c r="V1321" s="62"/>
      <c r="W1321" s="62" t="s">
        <v>146</v>
      </c>
      <c r="X1321" s="59"/>
      <c r="Y1321" s="61"/>
      <c r="Z1321" s="56" t="s">
        <v>121</v>
      </c>
      <c r="AA1321" s="57">
        <v>43630</v>
      </c>
      <c r="AB1321" s="75"/>
      <c r="AC1321" s="64" t="s">
        <v>7990</v>
      </c>
      <c r="AD1321" s="65" t="s">
        <v>97</v>
      </c>
      <c r="AE1321" s="56"/>
      <c r="AF1321" s="61"/>
      <c r="AG1321" s="61"/>
      <c r="AH1321" s="67" t="str">
        <v>Apr</v>
      </c>
      <c r="AI1321" s="68" t="str">
        <v>Jun</v>
      </c>
      <c r="AJ1321" s="69">
        <f t="shared" si="308"/>
        <v>59</v>
      </c>
      <c r="AK1321" s="70" t="str">
        <f t="shared" si="335"/>
        <v/>
      </c>
      <c r="AL1321" s="71" t="s">
        <v>17409</v>
      </c>
      <c r="AM1321" s="71" t="str">
        <v>2019</v>
      </c>
      <c r="AN1321" s="70">
        <f t="shared" si="336"/>
        <v>43581</v>
      </c>
      <c r="AO1321" s="70" t="s">
        <v>123</v>
      </c>
      <c r="AP1321" s="74">
        <f ca="1"/>
        <v>388</v>
      </c>
    </row>
    <row r="1322" spans="1:42" ht="14.4">
      <c r="A1322" s="55" t="s">
        <v>7992</v>
      </c>
      <c r="B1322" s="56" t="s">
        <v>89</v>
      </c>
      <c r="C1322" s="57">
        <v>43578</v>
      </c>
      <c r="D1322" s="56" t="s">
        <v>90</v>
      </c>
      <c r="E1322" s="56" t="s">
        <v>276</v>
      </c>
      <c r="F1322" s="58" t="s">
        <v>214</v>
      </c>
      <c r="G1322" s="58" t="s">
        <v>214</v>
      </c>
      <c r="H1322" s="56" t="s">
        <v>276</v>
      </c>
      <c r="I1322" s="57"/>
      <c r="J1322" s="57">
        <v>43608</v>
      </c>
      <c r="K1322" s="56" t="s">
        <v>108</v>
      </c>
      <c r="L1322" s="56" t="s">
        <v>108</v>
      </c>
      <c r="M1322" s="60" t="s">
        <v>7994</v>
      </c>
      <c r="N1322" s="56" t="s">
        <v>7995</v>
      </c>
      <c r="O1322" s="56"/>
      <c r="P1322" s="56"/>
      <c r="Q1322" s="61"/>
      <c r="R1322" s="57"/>
      <c r="S1322" s="56"/>
      <c r="T1322" s="56"/>
      <c r="U1322" s="59"/>
      <c r="V1322" s="77"/>
      <c r="W1322" s="77"/>
      <c r="X1322" s="59"/>
      <c r="Y1322" s="61"/>
      <c r="Z1322" s="56" t="s">
        <v>123</v>
      </c>
      <c r="AA1322" s="192">
        <v>43630</v>
      </c>
      <c r="AB1322" s="75"/>
      <c r="AC1322" s="64" t="s">
        <v>7996</v>
      </c>
      <c r="AD1322" s="56" t="s">
        <v>179</v>
      </c>
      <c r="AE1322" s="56"/>
      <c r="AF1322" s="61"/>
      <c r="AG1322" s="61"/>
      <c r="AH1322" s="67" t="str">
        <v>Apr</v>
      </c>
      <c r="AI1322" s="68" t="str">
        <v>Jun</v>
      </c>
      <c r="AJ1322" s="69">
        <f t="shared" si="308"/>
        <v>52</v>
      </c>
      <c r="AK1322" s="70" t="str">
        <f t="shared" si="335"/>
        <v/>
      </c>
      <c r="AL1322" s="71" t="s">
        <v>17409</v>
      </c>
      <c r="AM1322" s="71" t="str">
        <v>2019</v>
      </c>
      <c r="AN1322" s="70">
        <f t="shared" si="336"/>
        <v>43588</v>
      </c>
      <c r="AO1322" s="70" t="s">
        <v>123</v>
      </c>
      <c r="AP1322" s="74">
        <f ca="1"/>
        <v>381</v>
      </c>
    </row>
    <row r="1323" spans="1:42" ht="14.4">
      <c r="A1323" s="55" t="s">
        <v>7998</v>
      </c>
      <c r="B1323" s="56" t="s">
        <v>89</v>
      </c>
      <c r="C1323" s="57">
        <v>43467</v>
      </c>
      <c r="D1323" s="56" t="s">
        <v>90</v>
      </c>
      <c r="E1323" s="56" t="s">
        <v>12</v>
      </c>
      <c r="F1323" s="58" t="s">
        <v>106</v>
      </c>
      <c r="G1323" s="58" t="s">
        <v>107</v>
      </c>
      <c r="H1323" s="56" t="s">
        <v>12</v>
      </c>
      <c r="I1323" s="59"/>
      <c r="J1323" s="59">
        <f t="shared" ref="J1323:J1329" si="337">IF(C1323="","",SUM(C1323+30))</f>
        <v>43497</v>
      </c>
      <c r="K1323" s="56" t="s">
        <v>18</v>
      </c>
      <c r="L1323" s="56" t="s">
        <v>14</v>
      </c>
      <c r="M1323" s="60" t="s">
        <v>8002</v>
      </c>
      <c r="N1323" s="61"/>
      <c r="O1323" s="56" t="s">
        <v>27</v>
      </c>
      <c r="P1323" s="56" t="s">
        <v>8003</v>
      </c>
      <c r="Q1323" s="56" t="s">
        <v>17</v>
      </c>
      <c r="R1323" s="57"/>
      <c r="S1323" s="61"/>
      <c r="T1323" s="61"/>
      <c r="U1323" s="57"/>
      <c r="V1323" s="77"/>
      <c r="W1323" s="62" t="s">
        <v>108</v>
      </c>
      <c r="X1323" s="57"/>
      <c r="Y1323" s="61"/>
      <c r="Z1323" s="56" t="s">
        <v>123</v>
      </c>
      <c r="AA1323" s="57">
        <v>43475</v>
      </c>
      <c r="AB1323" s="63"/>
      <c r="AC1323" s="64" t="s">
        <v>8005</v>
      </c>
      <c r="AD1323" s="65" t="s">
        <v>179</v>
      </c>
      <c r="AE1323" s="65" t="s">
        <v>90</v>
      </c>
      <c r="AF1323" s="66"/>
      <c r="AG1323" s="66"/>
      <c r="AH1323" s="67" t="str">
        <v>Jan</v>
      </c>
      <c r="AI1323" s="68" t="str">
        <v>Jan</v>
      </c>
      <c r="AJ1323" s="69">
        <f t="shared" si="308"/>
        <v>8</v>
      </c>
      <c r="AK1323" s="70" t="str">
        <f t="shared" si="335"/>
        <v/>
      </c>
      <c r="AL1323" s="71" t="s">
        <v>17409</v>
      </c>
      <c r="AM1323" s="71" t="str">
        <v>2019</v>
      </c>
      <c r="AN1323" s="70">
        <f t="shared" si="336"/>
        <v>43477</v>
      </c>
      <c r="AO1323" s="70" t="s">
        <v>123</v>
      </c>
      <c r="AP1323" s="74">
        <f ca="1"/>
        <v>492</v>
      </c>
    </row>
    <row r="1324" spans="1:42" ht="14.4">
      <c r="A1324" s="55" t="s">
        <v>8006</v>
      </c>
      <c r="B1324" s="56" t="s">
        <v>89</v>
      </c>
      <c r="C1324" s="57">
        <v>43763</v>
      </c>
      <c r="D1324" s="56" t="s">
        <v>90</v>
      </c>
      <c r="E1324" s="56" t="s">
        <v>276</v>
      </c>
      <c r="F1324" s="58" t="s">
        <v>214</v>
      </c>
      <c r="G1324" s="58" t="s">
        <v>214</v>
      </c>
      <c r="H1324" s="56" t="s">
        <v>276</v>
      </c>
      <c r="I1324" s="59"/>
      <c r="J1324" s="59">
        <f t="shared" si="337"/>
        <v>43793</v>
      </c>
      <c r="K1324" s="56" t="s">
        <v>18</v>
      </c>
      <c r="L1324" s="56" t="s">
        <v>14</v>
      </c>
      <c r="M1324" s="60" t="s">
        <v>8009</v>
      </c>
      <c r="N1324" s="56" t="s">
        <v>8010</v>
      </c>
      <c r="O1324" s="56" t="s">
        <v>266</v>
      </c>
      <c r="P1324" s="56" t="s">
        <v>267</v>
      </c>
      <c r="Q1324" s="56" t="s">
        <v>217</v>
      </c>
      <c r="R1324" s="59"/>
      <c r="S1324" s="56" t="s">
        <v>108</v>
      </c>
      <c r="T1324" s="56" t="s">
        <v>108</v>
      </c>
      <c r="U1324" s="57"/>
      <c r="V1324" s="77"/>
      <c r="W1324" s="62" t="s">
        <v>108</v>
      </c>
      <c r="X1324" s="59"/>
      <c r="Y1324" s="61"/>
      <c r="Z1324" s="56" t="s">
        <v>121</v>
      </c>
      <c r="AA1324" s="57">
        <v>43815</v>
      </c>
      <c r="AB1324" s="75"/>
      <c r="AC1324" s="64" t="s">
        <v>8012</v>
      </c>
      <c r="AD1324" s="56" t="s">
        <v>179</v>
      </c>
      <c r="AE1324" s="56" t="s">
        <v>119</v>
      </c>
      <c r="AF1324" s="61"/>
      <c r="AG1324" s="61"/>
      <c r="AH1324" s="67" t="str">
        <v>Oct</v>
      </c>
      <c r="AI1324" s="68" t="str">
        <v>Dec</v>
      </c>
      <c r="AJ1324" s="69">
        <f t="shared" si="308"/>
        <v>52</v>
      </c>
      <c r="AK1324" s="70" t="str">
        <f t="shared" si="335"/>
        <v/>
      </c>
      <c r="AL1324" s="71" t="s">
        <v>17409</v>
      </c>
      <c r="AM1324" s="71" t="str">
        <v>2019</v>
      </c>
      <c r="AN1324" s="70"/>
      <c r="AO1324" s="70" t="s">
        <v>123</v>
      </c>
      <c r="AP1324" s="74">
        <f ca="1"/>
        <v>196</v>
      </c>
    </row>
    <row r="1325" spans="1:42" ht="14.4">
      <c r="A1325" s="55" t="s">
        <v>8014</v>
      </c>
      <c r="B1325" s="56" t="s">
        <v>89</v>
      </c>
      <c r="C1325" s="57">
        <v>43830</v>
      </c>
      <c r="D1325" s="56" t="s">
        <v>119</v>
      </c>
      <c r="E1325" s="56" t="s">
        <v>12</v>
      </c>
      <c r="F1325" s="58" t="s">
        <v>106</v>
      </c>
      <c r="G1325" s="58" t="s">
        <v>107</v>
      </c>
      <c r="H1325" s="56" t="s">
        <v>12</v>
      </c>
      <c r="I1325" s="59"/>
      <c r="J1325" s="59">
        <f t="shared" si="337"/>
        <v>43860</v>
      </c>
      <c r="K1325" s="56" t="s">
        <v>18</v>
      </c>
      <c r="L1325" s="56" t="s">
        <v>14</v>
      </c>
      <c r="M1325" s="60" t="s">
        <v>8016</v>
      </c>
      <c r="N1325" s="56" t="s">
        <v>8017</v>
      </c>
      <c r="O1325" s="56" t="s">
        <v>27</v>
      </c>
      <c r="P1325" s="56" t="s">
        <v>8018</v>
      </c>
      <c r="Q1325" s="56" t="s">
        <v>17</v>
      </c>
      <c r="R1325" s="59"/>
      <c r="S1325" s="56"/>
      <c r="T1325" s="61"/>
      <c r="U1325" s="57"/>
      <c r="V1325" s="77"/>
      <c r="W1325" s="62" t="s">
        <v>108</v>
      </c>
      <c r="X1325" s="57"/>
      <c r="Y1325" s="61"/>
      <c r="Z1325" s="56" t="s">
        <v>123</v>
      </c>
      <c r="AA1325" s="57">
        <v>43503</v>
      </c>
      <c r="AB1325" s="63"/>
      <c r="AC1325" s="64" t="s">
        <v>8020</v>
      </c>
      <c r="AD1325" s="65" t="s">
        <v>224</v>
      </c>
      <c r="AE1325" s="65" t="s">
        <v>119</v>
      </c>
      <c r="AF1325" s="66"/>
      <c r="AG1325" s="66"/>
      <c r="AH1325" s="67" t="str">
        <v>Dec</v>
      </c>
      <c r="AI1325" s="68" t="str">
        <v>Feb</v>
      </c>
      <c r="AJ1325" s="69">
        <f t="shared" si="308"/>
        <v>-327</v>
      </c>
      <c r="AK1325" s="70" t="str">
        <f t="shared" si="335"/>
        <v/>
      </c>
      <c r="AL1325" s="71" t="s">
        <v>17409</v>
      </c>
      <c r="AM1325" s="71" t="str">
        <v>2019</v>
      </c>
      <c r="AN1325" s="70">
        <f t="shared" ref="AN1325:AN1326" si="338">IF(C1325="","",SUM(C1325+10))</f>
        <v>43840</v>
      </c>
      <c r="AO1325" s="70" t="s">
        <v>123</v>
      </c>
      <c r="AP1325" s="74">
        <f ca="1"/>
        <v>129</v>
      </c>
    </row>
    <row r="1326" spans="1:42" ht="14.4">
      <c r="A1326" s="55" t="s">
        <v>8023</v>
      </c>
      <c r="B1326" s="56" t="s">
        <v>89</v>
      </c>
      <c r="C1326" s="57">
        <v>43511</v>
      </c>
      <c r="D1326" s="56" t="s">
        <v>90</v>
      </c>
      <c r="E1326" s="56" t="s">
        <v>12</v>
      </c>
      <c r="F1326" s="58" t="s">
        <v>106</v>
      </c>
      <c r="G1326" s="58" t="s">
        <v>107</v>
      </c>
      <c r="H1326" s="56" t="s">
        <v>12</v>
      </c>
      <c r="I1326" s="59"/>
      <c r="J1326" s="59">
        <f t="shared" si="337"/>
        <v>43541</v>
      </c>
      <c r="K1326" s="56" t="s">
        <v>18</v>
      </c>
      <c r="L1326" s="56" t="s">
        <v>18</v>
      </c>
      <c r="M1326" s="60" t="s">
        <v>8025</v>
      </c>
      <c r="N1326" s="56"/>
      <c r="O1326" s="61"/>
      <c r="P1326" s="56" t="s">
        <v>8026</v>
      </c>
      <c r="Q1326" s="56" t="s">
        <v>17</v>
      </c>
      <c r="R1326" s="59"/>
      <c r="S1326" s="61"/>
      <c r="T1326" s="61"/>
      <c r="U1326" s="59"/>
      <c r="V1326" s="77"/>
      <c r="W1326" s="77"/>
      <c r="X1326" s="57"/>
      <c r="Y1326" s="61"/>
      <c r="Z1326" s="56" t="s">
        <v>121</v>
      </c>
      <c r="AA1326" s="57">
        <v>43536</v>
      </c>
      <c r="AB1326" s="75"/>
      <c r="AC1326" s="64" t="s">
        <v>8027</v>
      </c>
      <c r="AD1326" s="65" t="s">
        <v>97</v>
      </c>
      <c r="AE1326" s="56" t="s">
        <v>90</v>
      </c>
      <c r="AF1326" s="66"/>
      <c r="AG1326" s="66"/>
      <c r="AH1326" s="67" t="str">
        <v>Feb</v>
      </c>
      <c r="AI1326" s="68" t="str">
        <v>Mar</v>
      </c>
      <c r="AJ1326" s="69">
        <f t="shared" si="308"/>
        <v>25</v>
      </c>
      <c r="AK1326" s="70" t="str">
        <f t="shared" si="335"/>
        <v/>
      </c>
      <c r="AL1326" s="71" t="s">
        <v>17409</v>
      </c>
      <c r="AM1326" s="71" t="str">
        <v>2019</v>
      </c>
      <c r="AN1326" s="70">
        <f t="shared" si="338"/>
        <v>43521</v>
      </c>
      <c r="AO1326" s="70" t="s">
        <v>123</v>
      </c>
      <c r="AP1326" s="74">
        <f ca="1"/>
        <v>448</v>
      </c>
    </row>
    <row r="1327" spans="1:42" ht="14.4">
      <c r="A1327" s="55" t="s">
        <v>8028</v>
      </c>
      <c r="B1327" s="56" t="s">
        <v>89</v>
      </c>
      <c r="C1327" s="57">
        <v>43741</v>
      </c>
      <c r="D1327" s="56" t="s">
        <v>90</v>
      </c>
      <c r="E1327" s="56" t="s">
        <v>276</v>
      </c>
      <c r="F1327" s="58" t="s">
        <v>214</v>
      </c>
      <c r="G1327" s="58" t="s">
        <v>214</v>
      </c>
      <c r="H1327" s="56" t="s">
        <v>2445</v>
      </c>
      <c r="I1327" s="59"/>
      <c r="J1327" s="59">
        <f t="shared" si="337"/>
        <v>43771</v>
      </c>
      <c r="K1327" s="56" t="s">
        <v>18</v>
      </c>
      <c r="L1327" s="56" t="s">
        <v>18</v>
      </c>
      <c r="M1327" s="60" t="s">
        <v>8029</v>
      </c>
      <c r="N1327" s="56" t="s">
        <v>8029</v>
      </c>
      <c r="O1327" s="56"/>
      <c r="P1327" s="56"/>
      <c r="Q1327" s="56" t="s">
        <v>478</v>
      </c>
      <c r="R1327" s="59"/>
      <c r="S1327" s="56" t="s">
        <v>18</v>
      </c>
      <c r="T1327" s="56" t="s">
        <v>108</v>
      </c>
      <c r="U1327" s="57"/>
      <c r="V1327" s="77"/>
      <c r="W1327" s="62" t="s">
        <v>122</v>
      </c>
      <c r="X1327" s="59"/>
      <c r="Y1327" s="61"/>
      <c r="Z1327" s="56" t="s">
        <v>121</v>
      </c>
      <c r="AA1327" s="57">
        <v>43812</v>
      </c>
      <c r="AB1327" s="75"/>
      <c r="AC1327" s="64" t="s">
        <v>8031</v>
      </c>
      <c r="AD1327" s="56" t="s">
        <v>97</v>
      </c>
      <c r="AE1327" s="56" t="s">
        <v>119</v>
      </c>
      <c r="AF1327" s="61"/>
      <c r="AG1327" s="61"/>
      <c r="AH1327" s="67" t="str">
        <v>Oct</v>
      </c>
      <c r="AI1327" s="68" t="str">
        <v>Dec</v>
      </c>
      <c r="AJ1327" s="69">
        <f t="shared" si="308"/>
        <v>71</v>
      </c>
      <c r="AK1327" s="70" t="str">
        <f t="shared" si="335"/>
        <v/>
      </c>
      <c r="AL1327" s="71" t="s">
        <v>17409</v>
      </c>
      <c r="AM1327" s="71" t="str">
        <v>2019</v>
      </c>
      <c r="AN1327" s="70"/>
      <c r="AO1327" s="70" t="s">
        <v>123</v>
      </c>
      <c r="AP1327" s="74">
        <f ca="1"/>
        <v>218</v>
      </c>
    </row>
    <row r="1328" spans="1:42" ht="14.4">
      <c r="A1328" s="55" t="s">
        <v>8032</v>
      </c>
      <c r="B1328" s="56" t="s">
        <v>89</v>
      </c>
      <c r="C1328" s="57">
        <v>43802</v>
      </c>
      <c r="D1328" s="56" t="s">
        <v>90</v>
      </c>
      <c r="E1328" s="56" t="s">
        <v>276</v>
      </c>
      <c r="F1328" s="58" t="s">
        <v>214</v>
      </c>
      <c r="G1328" s="58" t="s">
        <v>214</v>
      </c>
      <c r="H1328" s="56" t="s">
        <v>276</v>
      </c>
      <c r="I1328" s="59"/>
      <c r="J1328" s="59">
        <f t="shared" si="337"/>
        <v>43832</v>
      </c>
      <c r="K1328" s="56"/>
      <c r="L1328" s="56"/>
      <c r="M1328" s="60" t="s">
        <v>8037</v>
      </c>
      <c r="N1328" s="56" t="s">
        <v>8038</v>
      </c>
      <c r="O1328" s="56" t="s">
        <v>249</v>
      </c>
      <c r="P1328" s="56" t="s">
        <v>1373</v>
      </c>
      <c r="Q1328" s="56" t="s">
        <v>217</v>
      </c>
      <c r="R1328" s="59"/>
      <c r="S1328" s="56"/>
      <c r="T1328" s="56"/>
      <c r="U1328" s="57"/>
      <c r="V1328" s="77"/>
      <c r="W1328" s="77"/>
      <c r="X1328" s="59"/>
      <c r="Y1328" s="61"/>
      <c r="Z1328" s="61"/>
      <c r="AA1328" s="57">
        <v>43866</v>
      </c>
      <c r="AB1328" s="75"/>
      <c r="AC1328" s="64" t="s">
        <v>8040</v>
      </c>
      <c r="AD1328" s="56" t="s">
        <v>179</v>
      </c>
      <c r="AE1328" s="56"/>
      <c r="AF1328" s="61"/>
      <c r="AG1328" s="61"/>
      <c r="AH1328" s="67" t="str">
        <v>Dec</v>
      </c>
      <c r="AI1328" s="68" t="str">
        <v>Feb</v>
      </c>
      <c r="AJ1328" s="69">
        <f t="shared" si="308"/>
        <v>64</v>
      </c>
      <c r="AK1328" s="70"/>
      <c r="AL1328" s="71"/>
      <c r="AM1328" s="71" t="str">
        <v>2019</v>
      </c>
      <c r="AN1328" s="70"/>
      <c r="AO1328" s="70" t="s">
        <v>123</v>
      </c>
      <c r="AP1328" s="74">
        <f ca="1"/>
        <v>157</v>
      </c>
    </row>
    <row r="1329" spans="1:42" ht="14.4">
      <c r="A1329" s="55" t="s">
        <v>8043</v>
      </c>
      <c r="B1329" s="56" t="s">
        <v>89</v>
      </c>
      <c r="C1329" s="57">
        <v>43661</v>
      </c>
      <c r="D1329" s="56" t="s">
        <v>90</v>
      </c>
      <c r="E1329" s="56" t="s">
        <v>276</v>
      </c>
      <c r="F1329" s="58" t="s">
        <v>214</v>
      </c>
      <c r="G1329" s="58" t="s">
        <v>214</v>
      </c>
      <c r="H1329" s="56" t="s">
        <v>8045</v>
      </c>
      <c r="I1329" s="57"/>
      <c r="J1329" s="57">
        <f t="shared" si="337"/>
        <v>43691</v>
      </c>
      <c r="K1329" s="56" t="s">
        <v>18</v>
      </c>
      <c r="L1329" s="56" t="s">
        <v>14</v>
      </c>
      <c r="M1329" s="60" t="s">
        <v>8046</v>
      </c>
      <c r="N1329" s="56" t="s">
        <v>8047</v>
      </c>
      <c r="O1329" s="56" t="s">
        <v>27</v>
      </c>
      <c r="P1329" s="56" t="s">
        <v>8048</v>
      </c>
      <c r="Q1329" s="56" t="s">
        <v>217</v>
      </c>
      <c r="R1329" s="57"/>
      <c r="S1329" s="56" t="s">
        <v>108</v>
      </c>
      <c r="T1329" s="56" t="s">
        <v>108</v>
      </c>
      <c r="U1329" s="57"/>
      <c r="V1329" s="62"/>
      <c r="W1329" s="62" t="s">
        <v>108</v>
      </c>
      <c r="X1329" s="57"/>
      <c r="Y1329" s="56" t="s">
        <v>108</v>
      </c>
      <c r="Z1329" s="56" t="s">
        <v>123</v>
      </c>
      <c r="AA1329" s="57">
        <v>43664</v>
      </c>
      <c r="AB1329" s="63"/>
      <c r="AC1329" s="64" t="s">
        <v>8050</v>
      </c>
      <c r="AD1329" s="56" t="s">
        <v>224</v>
      </c>
      <c r="AE1329" s="56" t="s">
        <v>119</v>
      </c>
      <c r="AF1329" s="61"/>
      <c r="AG1329" s="61"/>
      <c r="AH1329" s="67" t="str">
        <v>Jul</v>
      </c>
      <c r="AI1329" s="68" t="str">
        <v>Jul</v>
      </c>
      <c r="AJ1329" s="69">
        <f t="shared" si="308"/>
        <v>3</v>
      </c>
      <c r="AK1329" s="70" t="str">
        <f>IF(R1329="","",SUM(R1329+30))</f>
        <v/>
      </c>
      <c r="AL1329" s="71" t="s">
        <v>17409</v>
      </c>
      <c r="AM1329" s="71" t="str">
        <v>2019</v>
      </c>
      <c r="AN1329" s="70">
        <f>IF(C1329="","",SUM(C1329+10))</f>
        <v>43671</v>
      </c>
      <c r="AO1329" s="70" t="s">
        <v>123</v>
      </c>
      <c r="AP1329" s="74">
        <f ca="1"/>
        <v>298</v>
      </c>
    </row>
    <row r="1330" spans="1:42" ht="14.4">
      <c r="A1330" s="55" t="s">
        <v>8056</v>
      </c>
      <c r="B1330" s="56" t="s">
        <v>89</v>
      </c>
      <c r="C1330" s="57">
        <v>43795</v>
      </c>
      <c r="D1330" s="56" t="s">
        <v>90</v>
      </c>
      <c r="E1330" s="56" t="s">
        <v>135</v>
      </c>
      <c r="F1330" s="58" t="s">
        <v>214</v>
      </c>
      <c r="G1330" s="58" t="s">
        <v>136</v>
      </c>
      <c r="H1330" s="56" t="s">
        <v>135</v>
      </c>
      <c r="I1330" s="59"/>
      <c r="J1330" s="59"/>
      <c r="K1330" s="56" t="s">
        <v>18</v>
      </c>
      <c r="L1330" s="56" t="s">
        <v>14</v>
      </c>
      <c r="M1330" s="60" t="s">
        <v>8059</v>
      </c>
      <c r="N1330" s="56" t="s">
        <v>8061</v>
      </c>
      <c r="O1330" s="56" t="s">
        <v>39</v>
      </c>
      <c r="P1330" s="56" t="s">
        <v>8063</v>
      </c>
      <c r="Q1330" s="56" t="s">
        <v>96</v>
      </c>
      <c r="R1330" s="59"/>
      <c r="S1330" s="56" t="s">
        <v>108</v>
      </c>
      <c r="T1330" s="56" t="s">
        <v>108</v>
      </c>
      <c r="U1330" s="57"/>
      <c r="V1330" s="77"/>
      <c r="W1330" s="62" t="s">
        <v>146</v>
      </c>
      <c r="X1330" s="59"/>
      <c r="Y1330" s="56" t="s">
        <v>108</v>
      </c>
      <c r="Z1330" s="56" t="s">
        <v>121</v>
      </c>
      <c r="AA1330" s="57">
        <v>43892</v>
      </c>
      <c r="AB1330" s="75"/>
      <c r="AC1330" s="64" t="s">
        <v>8064</v>
      </c>
      <c r="AD1330" s="56" t="s">
        <v>97</v>
      </c>
      <c r="AE1330" s="56" t="s">
        <v>90</v>
      </c>
      <c r="AF1330" s="61"/>
      <c r="AG1330" s="61"/>
      <c r="AH1330" s="67" t="str">
        <v>Nov</v>
      </c>
      <c r="AI1330" s="68" t="str">
        <v>Mar</v>
      </c>
      <c r="AJ1330" s="69"/>
      <c r="AK1330" s="70"/>
      <c r="AL1330" s="71"/>
      <c r="AM1330" s="71" t="str">
        <v>2019</v>
      </c>
      <c r="AN1330" s="70"/>
      <c r="AO1330" s="70" t="s">
        <v>123</v>
      </c>
      <c r="AP1330" s="74">
        <f ca="1"/>
        <v>164</v>
      </c>
    </row>
    <row r="1331" spans="1:42" ht="14.4">
      <c r="A1331" s="55" t="s">
        <v>8066</v>
      </c>
      <c r="B1331" s="56" t="s">
        <v>89</v>
      </c>
      <c r="C1331" s="57">
        <v>43755</v>
      </c>
      <c r="D1331" s="56" t="s">
        <v>119</v>
      </c>
      <c r="E1331" s="56" t="s">
        <v>731</v>
      </c>
      <c r="F1331" s="58" t="s">
        <v>106</v>
      </c>
      <c r="G1331" s="58" t="s">
        <v>113</v>
      </c>
      <c r="H1331" s="56" t="s">
        <v>112</v>
      </c>
      <c r="I1331" s="59"/>
      <c r="J1331" s="59">
        <f t="shared" ref="J1331:J1348" si="339">IF(C1331="","",SUM(C1331+30))</f>
        <v>43785</v>
      </c>
      <c r="K1331" s="56" t="s">
        <v>18</v>
      </c>
      <c r="L1331" s="56" t="s">
        <v>14</v>
      </c>
      <c r="M1331" s="60" t="s">
        <v>8071</v>
      </c>
      <c r="N1331" s="56" t="s">
        <v>8072</v>
      </c>
      <c r="O1331" s="56"/>
      <c r="P1331" s="56" t="s">
        <v>108</v>
      </c>
      <c r="Q1331" s="56" t="s">
        <v>116</v>
      </c>
      <c r="R1331" s="57">
        <v>43767</v>
      </c>
      <c r="S1331" s="56" t="s">
        <v>108</v>
      </c>
      <c r="T1331" s="56" t="s">
        <v>108</v>
      </c>
      <c r="U1331" s="57"/>
      <c r="V1331" s="77"/>
      <c r="W1331" s="62" t="s">
        <v>108</v>
      </c>
      <c r="X1331" s="59"/>
      <c r="Y1331" s="56" t="s">
        <v>108</v>
      </c>
      <c r="Z1331" s="56" t="s">
        <v>123</v>
      </c>
      <c r="AA1331" s="57">
        <v>43767</v>
      </c>
      <c r="AB1331" s="75"/>
      <c r="AC1331" s="64" t="s">
        <v>8074</v>
      </c>
      <c r="AD1331" s="56" t="s">
        <v>118</v>
      </c>
      <c r="AE1331" s="56" t="s">
        <v>119</v>
      </c>
      <c r="AF1331" s="61"/>
      <c r="AG1331" s="61"/>
      <c r="AH1331" s="67" t="str">
        <v>Oct</v>
      </c>
      <c r="AI1331" s="68" t="str">
        <v>Oct</v>
      </c>
      <c r="AJ1331" s="69">
        <f t="shared" ref="AJ1331:AJ2556" si="340">IF(AA1331="","",SUM(AA1331-C1331))</f>
        <v>12</v>
      </c>
      <c r="AK1331" s="70">
        <f t="shared" ref="AK1331:AK1336" si="341">IF(R1331="","",SUM(R1331+30))</f>
        <v>43797</v>
      </c>
      <c r="AL1331" s="71">
        <v>30</v>
      </c>
      <c r="AM1331" s="71" t="str">
        <v>2019</v>
      </c>
      <c r="AN1331" s="70"/>
      <c r="AO1331" s="70" t="s">
        <v>121</v>
      </c>
      <c r="AP1331" s="74">
        <f ca="1"/>
        <v>204</v>
      </c>
    </row>
    <row r="1332" spans="1:42" ht="14.4">
      <c r="A1332" s="55" t="s">
        <v>8079</v>
      </c>
      <c r="B1332" s="56" t="s">
        <v>89</v>
      </c>
      <c r="C1332" s="57">
        <v>43662</v>
      </c>
      <c r="D1332" s="56" t="s">
        <v>90</v>
      </c>
      <c r="E1332" s="56" t="s">
        <v>32</v>
      </c>
      <c r="F1332" s="58" t="s">
        <v>106</v>
      </c>
      <c r="G1332" s="58" t="s">
        <v>177</v>
      </c>
      <c r="H1332" s="56" t="s">
        <v>276</v>
      </c>
      <c r="I1332" s="57"/>
      <c r="J1332" s="57">
        <f t="shared" si="339"/>
        <v>43692</v>
      </c>
      <c r="K1332" s="56" t="s">
        <v>18</v>
      </c>
      <c r="L1332" s="56" t="s">
        <v>18</v>
      </c>
      <c r="M1332" s="60" t="s">
        <v>8081</v>
      </c>
      <c r="N1332" s="56" t="s">
        <v>8081</v>
      </c>
      <c r="O1332" s="56" t="s">
        <v>96</v>
      </c>
      <c r="P1332" s="56" t="s">
        <v>108</v>
      </c>
      <c r="Q1332" s="56" t="s">
        <v>96</v>
      </c>
      <c r="R1332" s="57"/>
      <c r="S1332" s="56"/>
      <c r="T1332" s="56"/>
      <c r="U1332" s="57"/>
      <c r="V1332" s="62"/>
      <c r="W1332" s="62" t="s">
        <v>108</v>
      </c>
      <c r="X1332" s="57"/>
      <c r="Y1332" s="56" t="s">
        <v>108</v>
      </c>
      <c r="Z1332" s="56" t="s">
        <v>121</v>
      </c>
      <c r="AA1332" s="57">
        <v>43663</v>
      </c>
      <c r="AB1332" s="63"/>
      <c r="AC1332" s="64" t="s">
        <v>8084</v>
      </c>
      <c r="AD1332" s="56" t="s">
        <v>633</v>
      </c>
      <c r="AE1332" s="56" t="s">
        <v>90</v>
      </c>
      <c r="AF1332" s="61"/>
      <c r="AG1332" s="61"/>
      <c r="AH1332" s="67" t="str">
        <v>Jul</v>
      </c>
      <c r="AI1332" s="68" t="str">
        <v>Jul</v>
      </c>
      <c r="AJ1332" s="69">
        <f t="shared" si="340"/>
        <v>1</v>
      </c>
      <c r="AK1332" s="70" t="str">
        <f t="shared" si="341"/>
        <v/>
      </c>
      <c r="AL1332" s="71" t="s">
        <v>17409</v>
      </c>
      <c r="AM1332" s="71" t="str">
        <v>2019</v>
      </c>
      <c r="AN1332" s="70">
        <f t="shared" ref="AN1332:AN1335" si="342">IF(C1332="","",SUM(C1332+10))</f>
        <v>43672</v>
      </c>
      <c r="AO1332" s="70" t="s">
        <v>123</v>
      </c>
      <c r="AP1332" s="74">
        <f ca="1"/>
        <v>297</v>
      </c>
    </row>
    <row r="1333" spans="1:42" ht="14.4">
      <c r="A1333" s="55" t="s">
        <v>8088</v>
      </c>
      <c r="B1333" s="56" t="s">
        <v>89</v>
      </c>
      <c r="C1333" s="57">
        <v>43637</v>
      </c>
      <c r="D1333" s="56" t="s">
        <v>119</v>
      </c>
      <c r="E1333" s="56" t="s">
        <v>129</v>
      </c>
      <c r="F1333" s="58" t="s">
        <v>106</v>
      </c>
      <c r="G1333" s="58" t="s">
        <v>214</v>
      </c>
      <c r="H1333" s="56" t="s">
        <v>276</v>
      </c>
      <c r="I1333" s="57"/>
      <c r="J1333" s="57">
        <f t="shared" si="339"/>
        <v>43667</v>
      </c>
      <c r="K1333" s="56" t="s">
        <v>18</v>
      </c>
      <c r="L1333" s="56" t="s">
        <v>18</v>
      </c>
      <c r="M1333" s="60" t="s">
        <v>8090</v>
      </c>
      <c r="N1333" s="56" t="s">
        <v>7984</v>
      </c>
      <c r="O1333" s="61"/>
      <c r="P1333" s="56" t="s">
        <v>8091</v>
      </c>
      <c r="Q1333" s="56" t="s">
        <v>96</v>
      </c>
      <c r="R1333" s="57"/>
      <c r="S1333" s="56"/>
      <c r="T1333" s="56"/>
      <c r="U1333" s="57"/>
      <c r="V1333" s="62"/>
      <c r="W1333" s="62"/>
      <c r="X1333" s="57"/>
      <c r="Y1333" s="56"/>
      <c r="Z1333" s="56" t="s">
        <v>123</v>
      </c>
      <c r="AA1333" s="57">
        <v>43641</v>
      </c>
      <c r="AB1333" s="75"/>
      <c r="AC1333" s="64" t="s">
        <v>8093</v>
      </c>
      <c r="AD1333" s="56" t="s">
        <v>179</v>
      </c>
      <c r="AE1333" s="56"/>
      <c r="AF1333" s="61"/>
      <c r="AG1333" s="61"/>
      <c r="AH1333" s="67" t="str">
        <v>Jun</v>
      </c>
      <c r="AI1333" s="68" t="str">
        <v>Jun</v>
      </c>
      <c r="AJ1333" s="69">
        <f t="shared" si="340"/>
        <v>4</v>
      </c>
      <c r="AK1333" s="70" t="str">
        <f t="shared" si="341"/>
        <v/>
      </c>
      <c r="AL1333" s="71" t="s">
        <v>17409</v>
      </c>
      <c r="AM1333" s="71" t="str">
        <v>2019</v>
      </c>
      <c r="AN1333" s="70">
        <f t="shared" si="342"/>
        <v>43647</v>
      </c>
      <c r="AO1333" s="70" t="s">
        <v>123</v>
      </c>
      <c r="AP1333" s="74">
        <f ca="1"/>
        <v>322</v>
      </c>
    </row>
    <row r="1334" spans="1:42" ht="14.4">
      <c r="A1334" s="55" t="s">
        <v>8097</v>
      </c>
      <c r="B1334" s="56" t="s">
        <v>89</v>
      </c>
      <c r="C1334" s="57">
        <v>43635</v>
      </c>
      <c r="D1334" s="56" t="s">
        <v>119</v>
      </c>
      <c r="E1334" s="56" t="s">
        <v>129</v>
      </c>
      <c r="F1334" s="58" t="s">
        <v>106</v>
      </c>
      <c r="G1334" s="58" t="s">
        <v>214</v>
      </c>
      <c r="H1334" s="56" t="s">
        <v>276</v>
      </c>
      <c r="I1334" s="57"/>
      <c r="J1334" s="57">
        <f t="shared" si="339"/>
        <v>43665</v>
      </c>
      <c r="K1334" s="56" t="s">
        <v>14</v>
      </c>
      <c r="L1334" s="56" t="s">
        <v>14</v>
      </c>
      <c r="M1334" s="60" t="s">
        <v>8090</v>
      </c>
      <c r="N1334" s="56" t="s">
        <v>8099</v>
      </c>
      <c r="O1334" s="56" t="s">
        <v>20</v>
      </c>
      <c r="P1334" s="56" t="s">
        <v>7978</v>
      </c>
      <c r="Q1334" s="56" t="s">
        <v>96</v>
      </c>
      <c r="R1334" s="57"/>
      <c r="S1334" s="56"/>
      <c r="T1334" s="56"/>
      <c r="U1334" s="57"/>
      <c r="V1334" s="62"/>
      <c r="W1334" s="62"/>
      <c r="X1334" s="57"/>
      <c r="Y1334" s="56"/>
      <c r="Z1334" s="56" t="s">
        <v>123</v>
      </c>
      <c r="AA1334" s="57">
        <v>43642</v>
      </c>
      <c r="AB1334" s="63"/>
      <c r="AC1334" s="64" t="s">
        <v>8101</v>
      </c>
      <c r="AD1334" s="56" t="s">
        <v>705</v>
      </c>
      <c r="AE1334" s="56"/>
      <c r="AF1334" s="61"/>
      <c r="AG1334" s="61"/>
      <c r="AH1334" s="67" t="str">
        <v>Jun</v>
      </c>
      <c r="AI1334" s="68" t="str">
        <v>Jun</v>
      </c>
      <c r="AJ1334" s="69">
        <f t="shared" si="340"/>
        <v>7</v>
      </c>
      <c r="AK1334" s="70" t="str">
        <f t="shared" si="341"/>
        <v/>
      </c>
      <c r="AL1334" s="71" t="s">
        <v>17409</v>
      </c>
      <c r="AM1334" s="71" t="str">
        <v>2019</v>
      </c>
      <c r="AN1334" s="70">
        <f t="shared" si="342"/>
        <v>43645</v>
      </c>
      <c r="AO1334" s="70" t="s">
        <v>123</v>
      </c>
      <c r="AP1334" s="74">
        <f ca="1"/>
        <v>324</v>
      </c>
    </row>
    <row r="1335" spans="1:42" ht="14.4">
      <c r="A1335" s="55" t="s">
        <v>8106</v>
      </c>
      <c r="B1335" s="56" t="s">
        <v>89</v>
      </c>
      <c r="C1335" s="57">
        <v>43490</v>
      </c>
      <c r="D1335" s="56" t="s">
        <v>131</v>
      </c>
      <c r="E1335" s="56" t="s">
        <v>140</v>
      </c>
      <c r="F1335" s="58" t="s">
        <v>106</v>
      </c>
      <c r="G1335" s="58" t="s">
        <v>107</v>
      </c>
      <c r="H1335" s="56" t="s">
        <v>140</v>
      </c>
      <c r="I1335" s="57"/>
      <c r="J1335" s="57">
        <f t="shared" si="339"/>
        <v>43520</v>
      </c>
      <c r="K1335" s="56" t="s">
        <v>18</v>
      </c>
      <c r="L1335" s="56" t="s">
        <v>14</v>
      </c>
      <c r="M1335" s="60" t="s">
        <v>8108</v>
      </c>
      <c r="N1335" s="56" t="s">
        <v>8108</v>
      </c>
      <c r="O1335" s="56"/>
      <c r="P1335" s="56" t="s">
        <v>108</v>
      </c>
      <c r="Q1335" s="56" t="s">
        <v>96</v>
      </c>
      <c r="R1335" s="57"/>
      <c r="S1335" s="56" t="s">
        <v>108</v>
      </c>
      <c r="T1335" s="56" t="s">
        <v>108</v>
      </c>
      <c r="U1335" s="57"/>
      <c r="V1335" s="62"/>
      <c r="W1335" s="62" t="s">
        <v>108</v>
      </c>
      <c r="X1335" s="57"/>
      <c r="Y1335" s="56" t="s">
        <v>108</v>
      </c>
      <c r="Z1335" s="56" t="s">
        <v>123</v>
      </c>
      <c r="AA1335" s="57">
        <v>43490</v>
      </c>
      <c r="AB1335" s="63" t="s">
        <v>127</v>
      </c>
      <c r="AC1335" s="64" t="s">
        <v>8112</v>
      </c>
      <c r="AD1335" s="65" t="s">
        <v>224</v>
      </c>
      <c r="AE1335" s="65"/>
      <c r="AF1335" s="66"/>
      <c r="AG1335" s="66"/>
      <c r="AH1335" s="67" t="str">
        <v>Jan</v>
      </c>
      <c r="AI1335" s="68" t="str">
        <v>Jan</v>
      </c>
      <c r="AJ1335" s="69">
        <f t="shared" si="340"/>
        <v>0</v>
      </c>
      <c r="AK1335" s="70" t="str">
        <f t="shared" si="341"/>
        <v/>
      </c>
      <c r="AL1335" s="71" t="s">
        <v>17409</v>
      </c>
      <c r="AM1335" s="71" t="str">
        <v>2019</v>
      </c>
      <c r="AN1335" s="70">
        <f t="shared" si="342"/>
        <v>43500</v>
      </c>
      <c r="AO1335" s="70" t="s">
        <v>123</v>
      </c>
      <c r="AP1335" s="74">
        <f ca="1"/>
        <v>469</v>
      </c>
    </row>
    <row r="1336" spans="1:42" ht="14.4">
      <c r="A1336" s="55" t="s">
        <v>8113</v>
      </c>
      <c r="B1336" s="56" t="s">
        <v>89</v>
      </c>
      <c r="C1336" s="57">
        <v>43755</v>
      </c>
      <c r="D1336" s="56" t="s">
        <v>90</v>
      </c>
      <c r="E1336" s="56" t="s">
        <v>135</v>
      </c>
      <c r="F1336" s="58" t="s">
        <v>214</v>
      </c>
      <c r="G1336" s="58" t="s">
        <v>136</v>
      </c>
      <c r="H1336" s="56" t="s">
        <v>135</v>
      </c>
      <c r="I1336" s="59"/>
      <c r="J1336" s="59">
        <f t="shared" si="339"/>
        <v>43785</v>
      </c>
      <c r="K1336" s="56" t="s">
        <v>18</v>
      </c>
      <c r="L1336" s="56" t="s">
        <v>14</v>
      </c>
      <c r="M1336" s="60" t="s">
        <v>8115</v>
      </c>
      <c r="N1336" s="56" t="s">
        <v>8116</v>
      </c>
      <c r="O1336" s="56" t="s">
        <v>137</v>
      </c>
      <c r="P1336" s="56" t="s">
        <v>4537</v>
      </c>
      <c r="Q1336" s="56" t="s">
        <v>96</v>
      </c>
      <c r="R1336" s="59"/>
      <c r="S1336" s="56" t="s">
        <v>108</v>
      </c>
      <c r="T1336" s="56" t="s">
        <v>108</v>
      </c>
      <c r="U1336" s="57"/>
      <c r="V1336" s="77"/>
      <c r="W1336" s="62" t="s">
        <v>146</v>
      </c>
      <c r="X1336" s="59"/>
      <c r="Y1336" s="56" t="s">
        <v>108</v>
      </c>
      <c r="Z1336" s="56" t="s">
        <v>121</v>
      </c>
      <c r="AA1336" s="57">
        <v>43838</v>
      </c>
      <c r="AB1336" s="75"/>
      <c r="AC1336" s="64" t="s">
        <v>8118</v>
      </c>
      <c r="AD1336" s="56" t="s">
        <v>97</v>
      </c>
      <c r="AE1336" s="56" t="s">
        <v>119</v>
      </c>
      <c r="AF1336" s="61"/>
      <c r="AG1336" s="61"/>
      <c r="AH1336" s="67" t="str">
        <v>Oct</v>
      </c>
      <c r="AI1336" s="68" t="str">
        <v>Jan</v>
      </c>
      <c r="AJ1336" s="69">
        <f t="shared" si="340"/>
        <v>83</v>
      </c>
      <c r="AK1336" s="70" t="str">
        <f t="shared" si="341"/>
        <v/>
      </c>
      <c r="AL1336" s="71" t="s">
        <v>17409</v>
      </c>
      <c r="AM1336" s="71" t="str">
        <v>2019</v>
      </c>
      <c r="AN1336" s="70"/>
      <c r="AO1336" s="70" t="s">
        <v>123</v>
      </c>
      <c r="AP1336" s="74">
        <f ca="1"/>
        <v>204</v>
      </c>
    </row>
    <row r="1337" spans="1:42" ht="14.4">
      <c r="A1337" s="55" t="s">
        <v>8122</v>
      </c>
      <c r="B1337" s="56" t="s">
        <v>89</v>
      </c>
      <c r="C1337" s="57">
        <v>43746</v>
      </c>
      <c r="D1337" s="56" t="s">
        <v>90</v>
      </c>
      <c r="E1337" s="56" t="s">
        <v>12</v>
      </c>
      <c r="F1337" s="58" t="s">
        <v>106</v>
      </c>
      <c r="G1337" s="58" t="s">
        <v>107</v>
      </c>
      <c r="H1337" s="56" t="s">
        <v>12</v>
      </c>
      <c r="I1337" s="59"/>
      <c r="J1337" s="59">
        <f t="shared" si="339"/>
        <v>43776</v>
      </c>
      <c r="K1337" s="56" t="s">
        <v>18</v>
      </c>
      <c r="L1337" s="56" t="s">
        <v>14</v>
      </c>
      <c r="M1337" s="60" t="s">
        <v>259</v>
      </c>
      <c r="N1337" s="56" t="s">
        <v>8127</v>
      </c>
      <c r="O1337" s="56" t="s">
        <v>27</v>
      </c>
      <c r="P1337" s="56"/>
      <c r="Q1337" s="56" t="s">
        <v>17</v>
      </c>
      <c r="R1337" s="59"/>
      <c r="S1337" s="56" t="s">
        <v>108</v>
      </c>
      <c r="T1337" s="56" t="s">
        <v>108</v>
      </c>
      <c r="U1337" s="57"/>
      <c r="V1337" s="77"/>
      <c r="W1337" s="62" t="s">
        <v>108</v>
      </c>
      <c r="X1337" s="59"/>
      <c r="Y1337" s="56" t="s">
        <v>108</v>
      </c>
      <c r="Z1337" s="56" t="s">
        <v>123</v>
      </c>
      <c r="AA1337" s="57">
        <v>43754</v>
      </c>
      <c r="AB1337" s="75"/>
      <c r="AC1337" s="64" t="s">
        <v>8128</v>
      </c>
      <c r="AD1337" s="56" t="s">
        <v>224</v>
      </c>
      <c r="AE1337" s="56" t="s">
        <v>90</v>
      </c>
      <c r="AF1337" s="61"/>
      <c r="AG1337" s="61"/>
      <c r="AH1337" s="67" t="str">
        <v>Oct</v>
      </c>
      <c r="AI1337" s="68" t="str">
        <v>Oct</v>
      </c>
      <c r="AJ1337" s="69">
        <f t="shared" si="340"/>
        <v>8</v>
      </c>
      <c r="AK1337" s="70"/>
      <c r="AL1337" s="71"/>
      <c r="AM1337" s="71" t="str">
        <v>2019</v>
      </c>
      <c r="AN1337" s="70"/>
      <c r="AO1337" s="70" t="s">
        <v>123</v>
      </c>
      <c r="AP1337" s="74">
        <f ca="1"/>
        <v>213</v>
      </c>
    </row>
    <row r="1338" spans="1:42" ht="14.4">
      <c r="A1338" s="55" t="s">
        <v>8132</v>
      </c>
      <c r="B1338" s="56" t="s">
        <v>89</v>
      </c>
      <c r="C1338" s="57">
        <v>43472</v>
      </c>
      <c r="D1338" s="56" t="s">
        <v>90</v>
      </c>
      <c r="E1338" s="56" t="s">
        <v>112</v>
      </c>
      <c r="F1338" s="58" t="s">
        <v>106</v>
      </c>
      <c r="G1338" s="58" t="s">
        <v>113</v>
      </c>
      <c r="H1338" s="56" t="s">
        <v>112</v>
      </c>
      <c r="I1338" s="59"/>
      <c r="J1338" s="59">
        <f t="shared" si="339"/>
        <v>43502</v>
      </c>
      <c r="K1338" s="56" t="s">
        <v>18</v>
      </c>
      <c r="L1338" s="56" t="s">
        <v>14</v>
      </c>
      <c r="M1338" s="60" t="s">
        <v>8133</v>
      </c>
      <c r="N1338" s="56" t="s">
        <v>8134</v>
      </c>
      <c r="O1338" s="56" t="s">
        <v>249</v>
      </c>
      <c r="P1338" s="56" t="s">
        <v>8135</v>
      </c>
      <c r="Q1338" s="56" t="s">
        <v>116</v>
      </c>
      <c r="R1338" s="57">
        <v>43473</v>
      </c>
      <c r="S1338" s="56" t="s">
        <v>108</v>
      </c>
      <c r="T1338" s="56" t="s">
        <v>108</v>
      </c>
      <c r="U1338" s="59"/>
      <c r="V1338" s="77"/>
      <c r="W1338" s="62" t="s">
        <v>108</v>
      </c>
      <c r="X1338" s="57"/>
      <c r="Y1338" s="56" t="s">
        <v>108</v>
      </c>
      <c r="Z1338" s="56" t="s">
        <v>123</v>
      </c>
      <c r="AA1338" s="57">
        <v>43473</v>
      </c>
      <c r="AB1338" s="63" t="s">
        <v>127</v>
      </c>
      <c r="AC1338" s="64" t="s">
        <v>257</v>
      </c>
      <c r="AD1338" s="56" t="s">
        <v>118</v>
      </c>
      <c r="AE1338" s="56" t="s">
        <v>119</v>
      </c>
      <c r="AF1338" s="61"/>
      <c r="AG1338" s="61"/>
      <c r="AH1338" s="67" t="str">
        <v>Jan</v>
      </c>
      <c r="AI1338" s="68" t="str">
        <v>Jan</v>
      </c>
      <c r="AJ1338" s="69">
        <f t="shared" si="340"/>
        <v>1</v>
      </c>
      <c r="AK1338" s="70">
        <f t="shared" ref="AK1338:AK1340" si="343">IF(R1338="","",SUM(R1338+30))</f>
        <v>43503</v>
      </c>
      <c r="AL1338" s="71">
        <v>30</v>
      </c>
      <c r="AM1338" s="71" t="str">
        <v>2019</v>
      </c>
      <c r="AN1338" s="70">
        <f t="shared" ref="AN1338:AN1340" si="344">IF(C1338="","",SUM(C1338+10))</f>
        <v>43482</v>
      </c>
      <c r="AO1338" s="70" t="s">
        <v>121</v>
      </c>
      <c r="AP1338" s="74">
        <f ca="1"/>
        <v>487</v>
      </c>
    </row>
    <row r="1339" spans="1:42" ht="14.4">
      <c r="A1339" s="55" t="s">
        <v>8141</v>
      </c>
      <c r="B1339" s="56" t="s">
        <v>89</v>
      </c>
      <c r="C1339" s="57">
        <v>43684</v>
      </c>
      <c r="D1339" s="56" t="s">
        <v>90</v>
      </c>
      <c r="E1339" s="56" t="s">
        <v>12</v>
      </c>
      <c r="F1339" s="58" t="s">
        <v>106</v>
      </c>
      <c r="G1339" s="58" t="s">
        <v>107</v>
      </c>
      <c r="H1339" s="56" t="s">
        <v>12</v>
      </c>
      <c r="I1339" s="57"/>
      <c r="J1339" s="57">
        <f t="shared" si="339"/>
        <v>43714</v>
      </c>
      <c r="K1339" s="56" t="s">
        <v>18</v>
      </c>
      <c r="L1339" s="56" t="s">
        <v>18</v>
      </c>
      <c r="M1339" s="60" t="s">
        <v>8144</v>
      </c>
      <c r="N1339" s="56" t="s">
        <v>8145</v>
      </c>
      <c r="O1339" s="56" t="s">
        <v>249</v>
      </c>
      <c r="P1339" s="56" t="s">
        <v>8146</v>
      </c>
      <c r="Q1339" s="56" t="s">
        <v>17</v>
      </c>
      <c r="R1339" s="57"/>
      <c r="S1339" s="56"/>
      <c r="T1339" s="56"/>
      <c r="U1339" s="57"/>
      <c r="V1339" s="62"/>
      <c r="W1339" s="62"/>
      <c r="X1339" s="57"/>
      <c r="Y1339" s="56" t="s">
        <v>292</v>
      </c>
      <c r="Z1339" s="56" t="s">
        <v>123</v>
      </c>
      <c r="AA1339" s="57">
        <v>43686</v>
      </c>
      <c r="AB1339" s="63"/>
      <c r="AC1339" s="64"/>
      <c r="AD1339" s="56" t="s">
        <v>294</v>
      </c>
      <c r="AE1339" s="56" t="s">
        <v>119</v>
      </c>
      <c r="AF1339" s="61"/>
      <c r="AG1339" s="61"/>
      <c r="AH1339" s="67" t="str">
        <v>Aug</v>
      </c>
      <c r="AI1339" s="68" t="str">
        <v>Aug</v>
      </c>
      <c r="AJ1339" s="69">
        <f t="shared" si="340"/>
        <v>2</v>
      </c>
      <c r="AK1339" s="70" t="str">
        <f t="shared" si="343"/>
        <v/>
      </c>
      <c r="AL1339" s="71" t="s">
        <v>17409</v>
      </c>
      <c r="AM1339" s="71" t="str">
        <v>2019</v>
      </c>
      <c r="AN1339" s="70">
        <f t="shared" si="344"/>
        <v>43694</v>
      </c>
      <c r="AO1339" s="70" t="s">
        <v>123</v>
      </c>
      <c r="AP1339" s="74">
        <f ca="1"/>
        <v>275</v>
      </c>
    </row>
    <row r="1340" spans="1:42" ht="14.4">
      <c r="A1340" s="55" t="s">
        <v>8150</v>
      </c>
      <c r="B1340" s="56" t="s">
        <v>89</v>
      </c>
      <c r="C1340" s="57">
        <v>43706</v>
      </c>
      <c r="D1340" s="56" t="s">
        <v>90</v>
      </c>
      <c r="E1340" s="56" t="s">
        <v>140</v>
      </c>
      <c r="F1340" s="58" t="s">
        <v>106</v>
      </c>
      <c r="G1340" s="58" t="s">
        <v>107</v>
      </c>
      <c r="H1340" s="56" t="s">
        <v>140</v>
      </c>
      <c r="I1340" s="57"/>
      <c r="J1340" s="57">
        <f t="shared" si="339"/>
        <v>43736</v>
      </c>
      <c r="K1340" s="56" t="s">
        <v>18</v>
      </c>
      <c r="L1340" s="56" t="s">
        <v>18</v>
      </c>
      <c r="M1340" s="60" t="s">
        <v>8152</v>
      </c>
      <c r="N1340" s="56" t="s">
        <v>8153</v>
      </c>
      <c r="O1340" s="56" t="s">
        <v>20</v>
      </c>
      <c r="P1340" s="56" t="s">
        <v>8154</v>
      </c>
      <c r="Q1340" s="56" t="s">
        <v>17</v>
      </c>
      <c r="R1340" s="57"/>
      <c r="S1340" s="56" t="s">
        <v>108</v>
      </c>
      <c r="T1340" s="56" t="s">
        <v>108</v>
      </c>
      <c r="U1340" s="57"/>
      <c r="V1340" s="62" t="s">
        <v>122</v>
      </c>
      <c r="W1340" s="76" t="s">
        <v>122</v>
      </c>
      <c r="X1340" s="57"/>
      <c r="Y1340" s="56" t="s">
        <v>108</v>
      </c>
      <c r="Z1340" s="56" t="s">
        <v>121</v>
      </c>
      <c r="AA1340" s="57">
        <v>43712</v>
      </c>
      <c r="AB1340" s="63" t="s">
        <v>124</v>
      </c>
      <c r="AC1340" s="60" t="s">
        <v>8157</v>
      </c>
      <c r="AD1340" s="65" t="s">
        <v>97</v>
      </c>
      <c r="AE1340" s="56" t="s">
        <v>90</v>
      </c>
      <c r="AF1340" s="61"/>
      <c r="AG1340" s="61"/>
      <c r="AH1340" s="67" t="str">
        <v>Aug</v>
      </c>
      <c r="AI1340" s="68" t="str">
        <v>Sep</v>
      </c>
      <c r="AJ1340" s="69">
        <f t="shared" si="340"/>
        <v>6</v>
      </c>
      <c r="AK1340" s="70" t="str">
        <f t="shared" si="343"/>
        <v/>
      </c>
      <c r="AL1340" s="71" t="s">
        <v>17409</v>
      </c>
      <c r="AM1340" s="71" t="str">
        <v>2019</v>
      </c>
      <c r="AN1340" s="70">
        <f t="shared" si="344"/>
        <v>43716</v>
      </c>
      <c r="AO1340" s="70" t="s">
        <v>123</v>
      </c>
      <c r="AP1340" s="74">
        <f ca="1"/>
        <v>253</v>
      </c>
    </row>
    <row r="1341" spans="1:42" ht="14.4">
      <c r="A1341" s="55" t="s">
        <v>8159</v>
      </c>
      <c r="B1341" s="56" t="s">
        <v>89</v>
      </c>
      <c r="C1341" s="57">
        <v>43790</v>
      </c>
      <c r="D1341" s="56" t="s">
        <v>90</v>
      </c>
      <c r="E1341" s="56" t="s">
        <v>196</v>
      </c>
      <c r="F1341" s="58" t="s">
        <v>106</v>
      </c>
      <c r="G1341" s="58" t="s">
        <v>113</v>
      </c>
      <c r="H1341" s="56" t="s">
        <v>112</v>
      </c>
      <c r="I1341" s="59"/>
      <c r="J1341" s="59">
        <f t="shared" si="339"/>
        <v>43820</v>
      </c>
      <c r="K1341" s="56" t="s">
        <v>18</v>
      </c>
      <c r="L1341" s="56" t="s">
        <v>18</v>
      </c>
      <c r="M1341" s="60" t="s">
        <v>8161</v>
      </c>
      <c r="N1341" s="56" t="s">
        <v>8162</v>
      </c>
      <c r="O1341" s="56" t="s">
        <v>29</v>
      </c>
      <c r="P1341" s="56" t="s">
        <v>8163</v>
      </c>
      <c r="Q1341" s="56" t="s">
        <v>256</v>
      </c>
      <c r="R1341" s="59"/>
      <c r="S1341" s="56" t="s">
        <v>108</v>
      </c>
      <c r="T1341" s="56" t="s">
        <v>108</v>
      </c>
      <c r="U1341" s="57">
        <v>43796</v>
      </c>
      <c r="V1341" s="62">
        <v>25</v>
      </c>
      <c r="W1341" s="62" t="s">
        <v>108</v>
      </c>
      <c r="X1341" s="57">
        <v>43804</v>
      </c>
      <c r="Y1341" s="56" t="s">
        <v>108</v>
      </c>
      <c r="Z1341" s="56" t="s">
        <v>123</v>
      </c>
      <c r="AA1341" s="57">
        <v>43805</v>
      </c>
      <c r="AB1341" s="75"/>
      <c r="AC1341" s="64" t="s">
        <v>8164</v>
      </c>
      <c r="AD1341" s="56" t="s">
        <v>118</v>
      </c>
      <c r="AE1341" s="56" t="s">
        <v>119</v>
      </c>
      <c r="AF1341" s="61"/>
      <c r="AG1341" s="61"/>
      <c r="AH1341" s="67" t="str">
        <v>Nov</v>
      </c>
      <c r="AI1341" s="68" t="str">
        <v>Dec</v>
      </c>
      <c r="AJ1341" s="69">
        <f t="shared" si="340"/>
        <v>15</v>
      </c>
      <c r="AK1341" s="70"/>
      <c r="AL1341" s="71"/>
      <c r="AM1341" s="71" t="str">
        <v>2019</v>
      </c>
      <c r="AN1341" s="70"/>
      <c r="AO1341" s="70" t="s">
        <v>123</v>
      </c>
      <c r="AP1341" s="74">
        <f ca="1"/>
        <v>169</v>
      </c>
    </row>
    <row r="1342" spans="1:42" ht="14.4">
      <c r="A1342" s="55" t="s">
        <v>8166</v>
      </c>
      <c r="B1342" s="56" t="s">
        <v>89</v>
      </c>
      <c r="C1342" s="57">
        <v>43691</v>
      </c>
      <c r="D1342" s="56" t="s">
        <v>90</v>
      </c>
      <c r="E1342" s="56" t="s">
        <v>276</v>
      </c>
      <c r="F1342" s="58" t="s">
        <v>214</v>
      </c>
      <c r="G1342" s="58" t="s">
        <v>214</v>
      </c>
      <c r="H1342" s="56" t="s">
        <v>276</v>
      </c>
      <c r="I1342" s="59"/>
      <c r="J1342" s="59">
        <f t="shared" si="339"/>
        <v>43721</v>
      </c>
      <c r="K1342" s="56" t="s">
        <v>18</v>
      </c>
      <c r="L1342" s="56" t="s">
        <v>18</v>
      </c>
      <c r="M1342" s="60" t="s">
        <v>8167</v>
      </c>
      <c r="N1342" s="56" t="s">
        <v>8167</v>
      </c>
      <c r="O1342" s="56"/>
      <c r="P1342" s="61"/>
      <c r="Q1342" s="56" t="s">
        <v>96</v>
      </c>
      <c r="R1342" s="59"/>
      <c r="S1342" s="56" t="s">
        <v>18</v>
      </c>
      <c r="T1342" s="56" t="s">
        <v>108</v>
      </c>
      <c r="U1342" s="59"/>
      <c r="V1342" s="77"/>
      <c r="W1342" s="77"/>
      <c r="X1342" s="59"/>
      <c r="Y1342" s="56" t="s">
        <v>108</v>
      </c>
      <c r="Z1342" s="56" t="s">
        <v>121</v>
      </c>
      <c r="AA1342" s="57">
        <v>43721</v>
      </c>
      <c r="AB1342" s="75"/>
      <c r="AC1342" s="64" t="s">
        <v>8171</v>
      </c>
      <c r="AD1342" s="65" t="s">
        <v>97</v>
      </c>
      <c r="AE1342" s="56" t="s">
        <v>119</v>
      </c>
      <c r="AF1342" s="61"/>
      <c r="AG1342" s="61"/>
      <c r="AH1342" s="67" t="str">
        <v>Aug</v>
      </c>
      <c r="AI1342" s="68" t="str">
        <v>Sep</v>
      </c>
      <c r="AJ1342" s="69">
        <f t="shared" si="340"/>
        <v>30</v>
      </c>
      <c r="AK1342" s="70" t="str">
        <f t="shared" ref="AK1342:AK1351" si="345">IF(R1342="","",SUM(R1342+30))</f>
        <v/>
      </c>
      <c r="AL1342" s="71" t="s">
        <v>17409</v>
      </c>
      <c r="AM1342" s="71" t="str">
        <v>2019</v>
      </c>
      <c r="AN1342" s="70">
        <f t="shared" ref="AN1342:AN1351" si="346">IF(C1342="","",SUM(C1342+10))</f>
        <v>43701</v>
      </c>
      <c r="AO1342" s="70" t="s">
        <v>123</v>
      </c>
      <c r="AP1342" s="74">
        <f ca="1"/>
        <v>268</v>
      </c>
    </row>
    <row r="1343" spans="1:42" ht="14.4">
      <c r="A1343" s="55" t="s">
        <v>8177</v>
      </c>
      <c r="B1343" s="56" t="s">
        <v>89</v>
      </c>
      <c r="C1343" s="57">
        <v>43717</v>
      </c>
      <c r="D1343" s="56" t="s">
        <v>90</v>
      </c>
      <c r="E1343" s="56" t="s">
        <v>276</v>
      </c>
      <c r="F1343" s="58" t="s">
        <v>214</v>
      </c>
      <c r="G1343" s="58" t="s">
        <v>214</v>
      </c>
      <c r="H1343" s="56" t="s">
        <v>276</v>
      </c>
      <c r="I1343" s="57"/>
      <c r="J1343" s="57">
        <f t="shared" si="339"/>
        <v>43747</v>
      </c>
      <c r="K1343" s="56" t="s">
        <v>18</v>
      </c>
      <c r="L1343" s="56" t="s">
        <v>18</v>
      </c>
      <c r="M1343" s="60" t="s">
        <v>8180</v>
      </c>
      <c r="N1343" s="56" t="s">
        <v>8180</v>
      </c>
      <c r="O1343" s="56" t="s">
        <v>132</v>
      </c>
      <c r="P1343" s="56"/>
      <c r="Q1343" s="61"/>
      <c r="R1343" s="57"/>
      <c r="S1343" s="56" t="s">
        <v>108</v>
      </c>
      <c r="T1343" s="56" t="s">
        <v>108</v>
      </c>
      <c r="U1343" s="57"/>
      <c r="V1343" s="62"/>
      <c r="W1343" s="62" t="s">
        <v>146</v>
      </c>
      <c r="X1343" s="57"/>
      <c r="Y1343" s="56" t="s">
        <v>108</v>
      </c>
      <c r="Z1343" s="56" t="s">
        <v>121</v>
      </c>
      <c r="AA1343" s="57">
        <v>43779</v>
      </c>
      <c r="AB1343" s="63"/>
      <c r="AC1343" s="64" t="s">
        <v>8182</v>
      </c>
      <c r="AD1343" s="65" t="s">
        <v>97</v>
      </c>
      <c r="AE1343" s="56" t="s">
        <v>119</v>
      </c>
      <c r="AF1343" s="61"/>
      <c r="AG1343" s="61"/>
      <c r="AH1343" s="67" t="str">
        <v>Sep</v>
      </c>
      <c r="AI1343" s="68" t="str">
        <v>Nov</v>
      </c>
      <c r="AJ1343" s="69">
        <f t="shared" si="340"/>
        <v>62</v>
      </c>
      <c r="AK1343" s="70" t="str">
        <f t="shared" si="345"/>
        <v/>
      </c>
      <c r="AL1343" s="71" t="s">
        <v>17409</v>
      </c>
      <c r="AM1343" s="71" t="str">
        <v>2019</v>
      </c>
      <c r="AN1343" s="70">
        <f t="shared" si="346"/>
        <v>43727</v>
      </c>
      <c r="AO1343" s="70" t="s">
        <v>123</v>
      </c>
      <c r="AP1343" s="74">
        <f ca="1"/>
        <v>242</v>
      </c>
    </row>
    <row r="1344" spans="1:42" ht="14.4">
      <c r="A1344" s="55" t="s">
        <v>8184</v>
      </c>
      <c r="B1344" s="56" t="s">
        <v>89</v>
      </c>
      <c r="C1344" s="57">
        <v>43683</v>
      </c>
      <c r="D1344" s="56" t="s">
        <v>90</v>
      </c>
      <c r="E1344" s="56" t="s">
        <v>276</v>
      </c>
      <c r="F1344" s="58" t="s">
        <v>214</v>
      </c>
      <c r="G1344" s="58" t="s">
        <v>214</v>
      </c>
      <c r="H1344" s="56" t="s">
        <v>276</v>
      </c>
      <c r="I1344" s="57"/>
      <c r="J1344" s="57">
        <f t="shared" si="339"/>
        <v>43713</v>
      </c>
      <c r="K1344" s="56" t="s">
        <v>108</v>
      </c>
      <c r="L1344" s="56" t="s">
        <v>108</v>
      </c>
      <c r="M1344" s="60" t="s">
        <v>8186</v>
      </c>
      <c r="N1344" s="56" t="s">
        <v>8186</v>
      </c>
      <c r="O1344" s="56" t="s">
        <v>13</v>
      </c>
      <c r="P1344" s="56"/>
      <c r="Q1344" s="56" t="s">
        <v>96</v>
      </c>
      <c r="R1344" s="57"/>
      <c r="S1344" s="56" t="s">
        <v>108</v>
      </c>
      <c r="T1344" s="56" t="s">
        <v>108</v>
      </c>
      <c r="U1344" s="57"/>
      <c r="V1344" s="62"/>
      <c r="W1344" s="62" t="s">
        <v>108</v>
      </c>
      <c r="X1344" s="57"/>
      <c r="Y1344" s="56" t="s">
        <v>108</v>
      </c>
      <c r="Z1344" s="56" t="s">
        <v>108</v>
      </c>
      <c r="AA1344" s="57">
        <v>43686</v>
      </c>
      <c r="AB1344" s="63"/>
      <c r="AC1344" s="64" t="s">
        <v>8189</v>
      </c>
      <c r="AD1344" s="56" t="s">
        <v>705</v>
      </c>
      <c r="AE1344" s="56"/>
      <c r="AF1344" s="61"/>
      <c r="AG1344" s="61"/>
      <c r="AH1344" s="67" t="str">
        <v>Aug</v>
      </c>
      <c r="AI1344" s="68" t="str">
        <v>Aug</v>
      </c>
      <c r="AJ1344" s="69">
        <f t="shared" si="340"/>
        <v>3</v>
      </c>
      <c r="AK1344" s="70" t="str">
        <f t="shared" si="345"/>
        <v/>
      </c>
      <c r="AL1344" s="71" t="s">
        <v>17409</v>
      </c>
      <c r="AM1344" s="71" t="str">
        <v>2019</v>
      </c>
      <c r="AN1344" s="70">
        <f t="shared" si="346"/>
        <v>43693</v>
      </c>
      <c r="AO1344" s="70" t="s">
        <v>123</v>
      </c>
      <c r="AP1344" s="74">
        <f ca="1"/>
        <v>276</v>
      </c>
    </row>
    <row r="1345" spans="1:42" ht="14.4">
      <c r="A1345" s="55" t="s">
        <v>8192</v>
      </c>
      <c r="B1345" s="56" t="s">
        <v>89</v>
      </c>
      <c r="C1345" s="57">
        <v>43504</v>
      </c>
      <c r="D1345" s="56" t="s">
        <v>119</v>
      </c>
      <c r="E1345" s="56" t="s">
        <v>112</v>
      </c>
      <c r="F1345" s="58" t="s">
        <v>106</v>
      </c>
      <c r="G1345" s="58" t="s">
        <v>113</v>
      </c>
      <c r="H1345" s="56" t="s">
        <v>112</v>
      </c>
      <c r="I1345" s="59"/>
      <c r="J1345" s="59">
        <f t="shared" si="339"/>
        <v>43534</v>
      </c>
      <c r="K1345" s="56" t="s">
        <v>18</v>
      </c>
      <c r="L1345" s="56" t="s">
        <v>14</v>
      </c>
      <c r="M1345" s="60" t="s">
        <v>8194</v>
      </c>
      <c r="N1345" s="56" t="s">
        <v>8195</v>
      </c>
      <c r="O1345" s="56" t="s">
        <v>114</v>
      </c>
      <c r="P1345" s="56" t="s">
        <v>8196</v>
      </c>
      <c r="Q1345" s="56" t="s">
        <v>116</v>
      </c>
      <c r="R1345" s="57">
        <v>43511</v>
      </c>
      <c r="S1345" s="56" t="s">
        <v>108</v>
      </c>
      <c r="T1345" s="56" t="s">
        <v>108</v>
      </c>
      <c r="U1345" s="57"/>
      <c r="V1345" s="77"/>
      <c r="W1345" s="62" t="s">
        <v>108</v>
      </c>
      <c r="X1345" s="57"/>
      <c r="Y1345" s="56" t="s">
        <v>108</v>
      </c>
      <c r="Z1345" s="56" t="s">
        <v>123</v>
      </c>
      <c r="AA1345" s="57">
        <v>43511</v>
      </c>
      <c r="AB1345" s="63" t="s">
        <v>147</v>
      </c>
      <c r="AC1345" s="60" t="s">
        <v>257</v>
      </c>
      <c r="AD1345" s="65" t="s">
        <v>118</v>
      </c>
      <c r="AE1345" s="65" t="s">
        <v>119</v>
      </c>
      <c r="AF1345" s="66"/>
      <c r="AG1345" s="66"/>
      <c r="AH1345" s="67" t="str">
        <v>Feb</v>
      </c>
      <c r="AI1345" s="68" t="str">
        <v>Feb</v>
      </c>
      <c r="AJ1345" s="69">
        <f t="shared" si="340"/>
        <v>7</v>
      </c>
      <c r="AK1345" s="70">
        <f t="shared" si="345"/>
        <v>43541</v>
      </c>
      <c r="AL1345" s="71">
        <v>30</v>
      </c>
      <c r="AM1345" s="71" t="str">
        <v>2019</v>
      </c>
      <c r="AN1345" s="70">
        <f t="shared" si="346"/>
        <v>43514</v>
      </c>
      <c r="AO1345" s="70" t="s">
        <v>121</v>
      </c>
      <c r="AP1345" s="74">
        <f ca="1"/>
        <v>455</v>
      </c>
    </row>
    <row r="1346" spans="1:42" ht="14.4">
      <c r="A1346" s="55" t="s">
        <v>8199</v>
      </c>
      <c r="B1346" s="56" t="s">
        <v>89</v>
      </c>
      <c r="C1346" s="57">
        <v>43510</v>
      </c>
      <c r="D1346" s="56" t="s">
        <v>229</v>
      </c>
      <c r="E1346" s="56" t="s">
        <v>140</v>
      </c>
      <c r="F1346" s="58" t="s">
        <v>106</v>
      </c>
      <c r="G1346" s="58" t="s">
        <v>107</v>
      </c>
      <c r="H1346" s="56" t="s">
        <v>140</v>
      </c>
      <c r="I1346" s="57"/>
      <c r="J1346" s="57">
        <f t="shared" si="339"/>
        <v>43540</v>
      </c>
      <c r="K1346" s="56" t="s">
        <v>18</v>
      </c>
      <c r="L1346" s="56" t="s">
        <v>14</v>
      </c>
      <c r="M1346" s="60" t="s">
        <v>8201</v>
      </c>
      <c r="N1346" s="56" t="s">
        <v>8201</v>
      </c>
      <c r="O1346" s="56" t="s">
        <v>266</v>
      </c>
      <c r="P1346" s="56" t="s">
        <v>108</v>
      </c>
      <c r="Q1346" s="56" t="s">
        <v>96</v>
      </c>
      <c r="R1346" s="57"/>
      <c r="S1346" s="56" t="s">
        <v>108</v>
      </c>
      <c r="T1346" s="56" t="s">
        <v>108</v>
      </c>
      <c r="U1346" s="57"/>
      <c r="V1346" s="62"/>
      <c r="W1346" s="62" t="s">
        <v>108</v>
      </c>
      <c r="X1346" s="57"/>
      <c r="Y1346" s="56" t="s">
        <v>108</v>
      </c>
      <c r="Z1346" s="56" t="s">
        <v>123</v>
      </c>
      <c r="AA1346" s="57">
        <v>43510</v>
      </c>
      <c r="AB1346" s="63" t="s">
        <v>147</v>
      </c>
      <c r="AC1346" s="64" t="s">
        <v>679</v>
      </c>
      <c r="AD1346" s="65" t="s">
        <v>224</v>
      </c>
      <c r="AE1346" s="65"/>
      <c r="AF1346" s="66"/>
      <c r="AG1346" s="66"/>
      <c r="AH1346" s="67" t="str">
        <v>Feb</v>
      </c>
      <c r="AI1346" s="68" t="str">
        <v>Feb</v>
      </c>
      <c r="AJ1346" s="69">
        <f t="shared" si="340"/>
        <v>0</v>
      </c>
      <c r="AK1346" s="70" t="str">
        <f t="shared" si="345"/>
        <v/>
      </c>
      <c r="AL1346" s="71" t="s">
        <v>17409</v>
      </c>
      <c r="AM1346" s="71" t="str">
        <v>2019</v>
      </c>
      <c r="AN1346" s="70">
        <f t="shared" si="346"/>
        <v>43520</v>
      </c>
      <c r="AO1346" s="70" t="s">
        <v>123</v>
      </c>
      <c r="AP1346" s="74">
        <f ca="1"/>
        <v>449</v>
      </c>
    </row>
    <row r="1347" spans="1:42" ht="14.4">
      <c r="A1347" s="55" t="s">
        <v>8205</v>
      </c>
      <c r="B1347" s="56" t="s">
        <v>89</v>
      </c>
      <c r="C1347" s="57">
        <v>43474</v>
      </c>
      <c r="D1347" s="56" t="s">
        <v>119</v>
      </c>
      <c r="E1347" s="56" t="s">
        <v>140</v>
      </c>
      <c r="F1347" s="58" t="s">
        <v>106</v>
      </c>
      <c r="G1347" s="58" t="s">
        <v>107</v>
      </c>
      <c r="H1347" s="56" t="s">
        <v>140</v>
      </c>
      <c r="I1347" s="57"/>
      <c r="J1347" s="57">
        <f t="shared" si="339"/>
        <v>43504</v>
      </c>
      <c r="K1347" s="56" t="s">
        <v>18</v>
      </c>
      <c r="L1347" s="56" t="s">
        <v>14</v>
      </c>
      <c r="M1347" s="60" t="s">
        <v>8206</v>
      </c>
      <c r="N1347" s="56" t="s">
        <v>8206</v>
      </c>
      <c r="O1347" s="56" t="s">
        <v>249</v>
      </c>
      <c r="P1347" s="56" t="s">
        <v>108</v>
      </c>
      <c r="Q1347" s="56" t="s">
        <v>826</v>
      </c>
      <c r="R1347" s="57">
        <v>43474</v>
      </c>
      <c r="S1347" s="56" t="s">
        <v>108</v>
      </c>
      <c r="T1347" s="56" t="s">
        <v>108</v>
      </c>
      <c r="U1347" s="57"/>
      <c r="V1347" s="62"/>
      <c r="W1347" s="62"/>
      <c r="X1347" s="57"/>
      <c r="Y1347" s="56" t="s">
        <v>108</v>
      </c>
      <c r="Z1347" s="56" t="s">
        <v>123</v>
      </c>
      <c r="AA1347" s="57">
        <v>43480</v>
      </c>
      <c r="AB1347" s="63" t="s">
        <v>127</v>
      </c>
      <c r="AC1347" s="60" t="s">
        <v>8208</v>
      </c>
      <c r="AD1347" s="65" t="s">
        <v>224</v>
      </c>
      <c r="AE1347" s="65"/>
      <c r="AF1347" s="66"/>
      <c r="AG1347" s="66"/>
      <c r="AH1347" s="67" t="str">
        <v>Jan</v>
      </c>
      <c r="AI1347" s="68" t="str">
        <v>Jan</v>
      </c>
      <c r="AJ1347" s="69">
        <f t="shared" si="340"/>
        <v>6</v>
      </c>
      <c r="AK1347" s="70">
        <f t="shared" si="345"/>
        <v>43504</v>
      </c>
      <c r="AL1347" s="71">
        <v>24</v>
      </c>
      <c r="AM1347" s="71" t="str">
        <v>2019</v>
      </c>
      <c r="AN1347" s="70">
        <f t="shared" si="346"/>
        <v>43484</v>
      </c>
      <c r="AO1347" s="70" t="s">
        <v>121</v>
      </c>
      <c r="AP1347" s="74">
        <f ca="1"/>
        <v>485</v>
      </c>
    </row>
    <row r="1348" spans="1:42" ht="14.4">
      <c r="A1348" s="55" t="s">
        <v>8210</v>
      </c>
      <c r="B1348" s="56" t="s">
        <v>89</v>
      </c>
      <c r="C1348" s="57">
        <v>43564</v>
      </c>
      <c r="D1348" s="56" t="s">
        <v>90</v>
      </c>
      <c r="E1348" s="56" t="s">
        <v>140</v>
      </c>
      <c r="F1348" s="58" t="s">
        <v>106</v>
      </c>
      <c r="G1348" s="58" t="s">
        <v>107</v>
      </c>
      <c r="H1348" s="56" t="s">
        <v>140</v>
      </c>
      <c r="I1348" s="57"/>
      <c r="J1348" s="57">
        <f t="shared" si="339"/>
        <v>43594</v>
      </c>
      <c r="K1348" s="56" t="s">
        <v>18</v>
      </c>
      <c r="L1348" s="56" t="s">
        <v>18</v>
      </c>
      <c r="M1348" s="60" t="s">
        <v>8213</v>
      </c>
      <c r="N1348" s="56" t="s">
        <v>8214</v>
      </c>
      <c r="O1348" s="56" t="s">
        <v>33</v>
      </c>
      <c r="P1348" s="56" t="s">
        <v>8215</v>
      </c>
      <c r="Q1348" s="56" t="s">
        <v>17</v>
      </c>
      <c r="R1348" s="57"/>
      <c r="S1348" s="56" t="s">
        <v>108</v>
      </c>
      <c r="T1348" s="56" t="s">
        <v>108</v>
      </c>
      <c r="U1348" s="57"/>
      <c r="V1348" s="62"/>
      <c r="W1348" s="62">
        <v>0</v>
      </c>
      <c r="X1348" s="57"/>
      <c r="Y1348" s="56" t="s">
        <v>108</v>
      </c>
      <c r="Z1348" s="56" t="s">
        <v>121</v>
      </c>
      <c r="AA1348" s="57">
        <v>43565</v>
      </c>
      <c r="AB1348" s="63" t="s">
        <v>244</v>
      </c>
      <c r="AC1348" s="64" t="s">
        <v>8217</v>
      </c>
      <c r="AD1348" s="65" t="s">
        <v>97</v>
      </c>
      <c r="AE1348" s="56"/>
      <c r="AF1348" s="61"/>
      <c r="AG1348" s="61"/>
      <c r="AH1348" s="67" t="str">
        <v>Apr</v>
      </c>
      <c r="AI1348" s="68" t="str">
        <v>Apr</v>
      </c>
      <c r="AJ1348" s="69">
        <f t="shared" si="340"/>
        <v>1</v>
      </c>
      <c r="AK1348" s="70" t="str">
        <f t="shared" si="345"/>
        <v/>
      </c>
      <c r="AL1348" s="71" t="s">
        <v>17409</v>
      </c>
      <c r="AM1348" s="71" t="str">
        <v>2019</v>
      </c>
      <c r="AN1348" s="70">
        <f t="shared" si="346"/>
        <v>43574</v>
      </c>
      <c r="AO1348" s="70" t="s">
        <v>123</v>
      </c>
      <c r="AP1348" s="74">
        <f ca="1"/>
        <v>395</v>
      </c>
    </row>
    <row r="1349" spans="1:42" ht="14.4">
      <c r="A1349" s="55" t="s">
        <v>8220</v>
      </c>
      <c r="B1349" s="56" t="s">
        <v>89</v>
      </c>
      <c r="C1349" s="57">
        <v>43647</v>
      </c>
      <c r="D1349" s="56" t="s">
        <v>90</v>
      </c>
      <c r="E1349" s="56" t="s">
        <v>327</v>
      </c>
      <c r="F1349" s="58" t="s">
        <v>92</v>
      </c>
      <c r="G1349" s="58" t="s">
        <v>328</v>
      </c>
      <c r="H1349" s="56" t="s">
        <v>327</v>
      </c>
      <c r="I1349" s="57"/>
      <c r="J1349" s="57">
        <v>43678</v>
      </c>
      <c r="K1349" s="56" t="s">
        <v>18</v>
      </c>
      <c r="L1349" s="56" t="s">
        <v>18</v>
      </c>
      <c r="M1349" s="60" t="s">
        <v>8222</v>
      </c>
      <c r="N1349" s="56" t="s">
        <v>8223</v>
      </c>
      <c r="O1349" s="56" t="s">
        <v>271</v>
      </c>
      <c r="P1349" s="56" t="s">
        <v>331</v>
      </c>
      <c r="Q1349" s="56" t="s">
        <v>96</v>
      </c>
      <c r="R1349" s="57"/>
      <c r="S1349" s="56" t="s">
        <v>18</v>
      </c>
      <c r="T1349" s="56"/>
      <c r="U1349" s="57"/>
      <c r="V1349" s="62"/>
      <c r="W1349" s="62"/>
      <c r="X1349" s="57"/>
      <c r="Y1349" s="56"/>
      <c r="Z1349" s="56" t="s">
        <v>121</v>
      </c>
      <c r="AA1349" s="57">
        <v>43647</v>
      </c>
      <c r="AB1349" s="63"/>
      <c r="AC1349" s="64" t="s">
        <v>332</v>
      </c>
      <c r="AD1349" s="65" t="s">
        <v>97</v>
      </c>
      <c r="AE1349" s="56" t="s">
        <v>90</v>
      </c>
      <c r="AF1349" s="61"/>
      <c r="AG1349" s="61"/>
      <c r="AH1349" s="67" t="str">
        <v>Jul</v>
      </c>
      <c r="AI1349" s="68" t="str">
        <v>Jul</v>
      </c>
      <c r="AJ1349" s="69">
        <f t="shared" si="340"/>
        <v>0</v>
      </c>
      <c r="AK1349" s="70" t="str">
        <f t="shared" si="345"/>
        <v/>
      </c>
      <c r="AL1349" s="71" t="s">
        <v>17409</v>
      </c>
      <c r="AM1349" s="71" t="str">
        <v>2019</v>
      </c>
      <c r="AN1349" s="70">
        <f t="shared" si="346"/>
        <v>43657</v>
      </c>
      <c r="AO1349" s="70" t="s">
        <v>123</v>
      </c>
      <c r="AP1349" s="74">
        <f ca="1"/>
        <v>312</v>
      </c>
    </row>
    <row r="1350" spans="1:42" ht="14.4">
      <c r="A1350" s="55" t="s">
        <v>8228</v>
      </c>
      <c r="B1350" s="56" t="s">
        <v>89</v>
      </c>
      <c r="C1350" s="57">
        <v>43490</v>
      </c>
      <c r="D1350" s="56" t="s">
        <v>90</v>
      </c>
      <c r="E1350" s="56" t="s">
        <v>140</v>
      </c>
      <c r="F1350" s="58" t="s">
        <v>106</v>
      </c>
      <c r="G1350" s="58" t="s">
        <v>107</v>
      </c>
      <c r="H1350" s="56" t="s">
        <v>140</v>
      </c>
      <c r="I1350" s="57"/>
      <c r="J1350" s="57">
        <f t="shared" ref="J1350:J1352" si="347">IF(C1350="","",SUM(C1350+30))</f>
        <v>43520</v>
      </c>
      <c r="K1350" s="56" t="s">
        <v>18</v>
      </c>
      <c r="L1350" s="56" t="s">
        <v>18</v>
      </c>
      <c r="M1350" s="60" t="s">
        <v>8231</v>
      </c>
      <c r="N1350" s="56" t="s">
        <v>8232</v>
      </c>
      <c r="O1350" s="56" t="s">
        <v>29</v>
      </c>
      <c r="P1350" s="56" t="s">
        <v>8233</v>
      </c>
      <c r="Q1350" s="56" t="s">
        <v>17</v>
      </c>
      <c r="R1350" s="57"/>
      <c r="S1350" s="56" t="s">
        <v>108</v>
      </c>
      <c r="T1350" s="56" t="s">
        <v>108</v>
      </c>
      <c r="U1350" s="57"/>
      <c r="V1350" s="62"/>
      <c r="W1350" s="62">
        <v>0</v>
      </c>
      <c r="X1350" s="57"/>
      <c r="Y1350" s="56" t="s">
        <v>108</v>
      </c>
      <c r="Z1350" s="56" t="s">
        <v>121</v>
      </c>
      <c r="AA1350" s="57">
        <v>43490</v>
      </c>
      <c r="AB1350" s="63" t="s">
        <v>127</v>
      </c>
      <c r="AC1350" s="64" t="s">
        <v>8234</v>
      </c>
      <c r="AD1350" s="65" t="s">
        <v>97</v>
      </c>
      <c r="AE1350" s="65" t="s">
        <v>90</v>
      </c>
      <c r="AF1350" s="66"/>
      <c r="AG1350" s="66"/>
      <c r="AH1350" s="67" t="str">
        <v>Jan</v>
      </c>
      <c r="AI1350" s="68" t="str">
        <v>Jan</v>
      </c>
      <c r="AJ1350" s="69">
        <f t="shared" si="340"/>
        <v>0</v>
      </c>
      <c r="AK1350" s="70" t="str">
        <f t="shared" si="345"/>
        <v/>
      </c>
      <c r="AL1350" s="71" t="s">
        <v>17409</v>
      </c>
      <c r="AM1350" s="71" t="str">
        <v>2019</v>
      </c>
      <c r="AN1350" s="70">
        <f t="shared" si="346"/>
        <v>43500</v>
      </c>
      <c r="AO1350" s="70" t="s">
        <v>123</v>
      </c>
      <c r="AP1350" s="74">
        <f ca="1"/>
        <v>469</v>
      </c>
    </row>
    <row r="1351" spans="1:42" ht="14.4">
      <c r="A1351" s="55" t="s">
        <v>8235</v>
      </c>
      <c r="B1351" s="56" t="s">
        <v>89</v>
      </c>
      <c r="C1351" s="57">
        <v>43655</v>
      </c>
      <c r="D1351" s="56" t="s">
        <v>90</v>
      </c>
      <c r="E1351" s="56" t="s">
        <v>129</v>
      </c>
      <c r="F1351" s="58" t="s">
        <v>106</v>
      </c>
      <c r="G1351" s="58" t="s">
        <v>107</v>
      </c>
      <c r="H1351" s="56" t="s">
        <v>129</v>
      </c>
      <c r="I1351" s="59"/>
      <c r="J1351" s="59">
        <f t="shared" si="347"/>
        <v>43685</v>
      </c>
      <c r="K1351" s="56" t="s">
        <v>18</v>
      </c>
      <c r="L1351" s="56" t="s">
        <v>14</v>
      </c>
      <c r="M1351" s="60" t="s">
        <v>8236</v>
      </c>
      <c r="N1351" s="56"/>
      <c r="O1351" s="56"/>
      <c r="P1351" s="56" t="s">
        <v>108</v>
      </c>
      <c r="Q1351" s="56" t="s">
        <v>130</v>
      </c>
      <c r="R1351" s="59"/>
      <c r="S1351" s="56" t="s">
        <v>108</v>
      </c>
      <c r="T1351" s="56" t="s">
        <v>108</v>
      </c>
      <c r="U1351" s="59"/>
      <c r="V1351" s="77"/>
      <c r="W1351" s="62" t="s">
        <v>108</v>
      </c>
      <c r="X1351" s="59"/>
      <c r="Y1351" s="56" t="s">
        <v>108</v>
      </c>
      <c r="Z1351" s="56" t="s">
        <v>123</v>
      </c>
      <c r="AA1351" s="57">
        <v>43656</v>
      </c>
      <c r="AB1351" s="63" t="s">
        <v>163</v>
      </c>
      <c r="AC1351" s="64" t="s">
        <v>919</v>
      </c>
      <c r="AD1351" s="56" t="s">
        <v>224</v>
      </c>
      <c r="AE1351" s="56" t="s">
        <v>131</v>
      </c>
      <c r="AF1351" s="61"/>
      <c r="AG1351" s="61"/>
      <c r="AH1351" s="67" t="str">
        <v>Jul</v>
      </c>
      <c r="AI1351" s="68" t="str">
        <v>Jul</v>
      </c>
      <c r="AJ1351" s="69">
        <f t="shared" si="340"/>
        <v>1</v>
      </c>
      <c r="AK1351" s="70" t="str">
        <f t="shared" si="345"/>
        <v/>
      </c>
      <c r="AL1351" s="71" t="s">
        <v>17409</v>
      </c>
      <c r="AM1351" s="71" t="str">
        <v>2019</v>
      </c>
      <c r="AN1351" s="70">
        <f t="shared" si="346"/>
        <v>43665</v>
      </c>
      <c r="AO1351" s="70" t="s">
        <v>123</v>
      </c>
      <c r="AP1351" s="74">
        <f ca="1"/>
        <v>304</v>
      </c>
    </row>
    <row r="1352" spans="1:42" ht="14.4">
      <c r="A1352" s="55" t="s">
        <v>8238</v>
      </c>
      <c r="B1352" s="56" t="s">
        <v>89</v>
      </c>
      <c r="C1352" s="57">
        <v>43781</v>
      </c>
      <c r="D1352" s="56" t="s">
        <v>90</v>
      </c>
      <c r="E1352" s="56" t="s">
        <v>276</v>
      </c>
      <c r="F1352" s="58" t="s">
        <v>214</v>
      </c>
      <c r="G1352" s="58" t="s">
        <v>214</v>
      </c>
      <c r="H1352" s="56" t="s">
        <v>276</v>
      </c>
      <c r="I1352" s="59"/>
      <c r="J1352" s="59">
        <f t="shared" si="347"/>
        <v>43811</v>
      </c>
      <c r="K1352" s="56"/>
      <c r="L1352" s="56"/>
      <c r="M1352" s="60" t="s">
        <v>3368</v>
      </c>
      <c r="N1352" s="56"/>
      <c r="O1352" s="56"/>
      <c r="P1352" s="56" t="s">
        <v>8240</v>
      </c>
      <c r="Q1352" s="56" t="s">
        <v>217</v>
      </c>
      <c r="R1352" s="59"/>
      <c r="S1352" s="56"/>
      <c r="T1352" s="56"/>
      <c r="U1352" s="57"/>
      <c r="V1352" s="77"/>
      <c r="W1352" s="77"/>
      <c r="X1352" s="59"/>
      <c r="Y1352" s="61"/>
      <c r="Z1352" s="61"/>
      <c r="AA1352" s="57">
        <v>43866</v>
      </c>
      <c r="AB1352" s="75"/>
      <c r="AC1352" s="64" t="s">
        <v>8243</v>
      </c>
      <c r="AD1352" s="56" t="s">
        <v>179</v>
      </c>
      <c r="AE1352" s="56"/>
      <c r="AF1352" s="61"/>
      <c r="AG1352" s="61"/>
      <c r="AH1352" s="67" t="str">
        <v>Nov</v>
      </c>
      <c r="AI1352" s="68" t="str">
        <v>Feb</v>
      </c>
      <c r="AJ1352" s="69">
        <f t="shared" si="340"/>
        <v>85</v>
      </c>
      <c r="AK1352" s="70"/>
      <c r="AL1352" s="71"/>
      <c r="AM1352" s="71" t="str">
        <v>2019</v>
      </c>
      <c r="AN1352" s="70"/>
      <c r="AO1352" s="70" t="s">
        <v>123</v>
      </c>
      <c r="AP1352" s="74">
        <f ca="1"/>
        <v>178</v>
      </c>
    </row>
    <row r="1353" spans="1:42" ht="14.4">
      <c r="A1353" s="55" t="s">
        <v>8244</v>
      </c>
      <c r="B1353" s="56" t="s">
        <v>89</v>
      </c>
      <c r="C1353" s="57">
        <v>43563</v>
      </c>
      <c r="D1353" s="56" t="s">
        <v>90</v>
      </c>
      <c r="E1353" s="56" t="s">
        <v>276</v>
      </c>
      <c r="F1353" s="58" t="s">
        <v>214</v>
      </c>
      <c r="G1353" s="58" t="s">
        <v>214</v>
      </c>
      <c r="H1353" s="56" t="s">
        <v>276</v>
      </c>
      <c r="I1353" s="57"/>
      <c r="J1353" s="57">
        <v>43593</v>
      </c>
      <c r="K1353" s="56" t="s">
        <v>18</v>
      </c>
      <c r="L1353" s="56" t="s">
        <v>14</v>
      </c>
      <c r="M1353" s="60" t="s">
        <v>8246</v>
      </c>
      <c r="N1353" s="56"/>
      <c r="O1353" s="61"/>
      <c r="P1353" s="56"/>
      <c r="Q1353" s="56" t="s">
        <v>96</v>
      </c>
      <c r="R1353" s="57"/>
      <c r="S1353" s="56" t="s">
        <v>108</v>
      </c>
      <c r="T1353" s="56" t="s">
        <v>18</v>
      </c>
      <c r="U1353" s="59"/>
      <c r="V1353" s="77"/>
      <c r="W1353" s="62" t="s">
        <v>108</v>
      </c>
      <c r="X1353" s="59"/>
      <c r="Y1353" s="61"/>
      <c r="Z1353" s="56" t="s">
        <v>123</v>
      </c>
      <c r="AA1353" s="57">
        <v>43571</v>
      </c>
      <c r="AB1353" s="75"/>
      <c r="AC1353" s="64" t="s">
        <v>8248</v>
      </c>
      <c r="AD1353" s="56" t="s">
        <v>294</v>
      </c>
      <c r="AE1353" s="56"/>
      <c r="AF1353" s="61"/>
      <c r="AG1353" s="61"/>
      <c r="AH1353" s="67" t="str">
        <v>Apr</v>
      </c>
      <c r="AI1353" s="68" t="str">
        <v>Apr</v>
      </c>
      <c r="AJ1353" s="69">
        <f t="shared" si="340"/>
        <v>8</v>
      </c>
      <c r="AK1353" s="70" t="str">
        <f t="shared" ref="AK1353:AK1355" si="348">IF(R1353="","",SUM(R1353+30))</f>
        <v/>
      </c>
      <c r="AL1353" s="71" t="s">
        <v>17409</v>
      </c>
      <c r="AM1353" s="71" t="str">
        <v>2019</v>
      </c>
      <c r="AN1353" s="70">
        <f t="shared" ref="AN1353:AN1355" si="349">IF(C1353="","",SUM(C1353+10))</f>
        <v>43573</v>
      </c>
      <c r="AO1353" s="70" t="s">
        <v>123</v>
      </c>
      <c r="AP1353" s="74">
        <f ca="1"/>
        <v>396</v>
      </c>
    </row>
    <row r="1354" spans="1:42" ht="14.4">
      <c r="A1354" s="55" t="s">
        <v>8252</v>
      </c>
      <c r="B1354" s="56" t="s">
        <v>89</v>
      </c>
      <c r="C1354" s="57">
        <v>43735</v>
      </c>
      <c r="D1354" s="56" t="s">
        <v>111</v>
      </c>
      <c r="E1354" s="56" t="s">
        <v>8254</v>
      </c>
      <c r="F1354" s="58" t="s">
        <v>106</v>
      </c>
      <c r="G1354" s="58" t="s">
        <v>113</v>
      </c>
      <c r="H1354" s="56" t="s">
        <v>8254</v>
      </c>
      <c r="I1354" s="59"/>
      <c r="J1354" s="59">
        <f t="shared" ref="J1354:J1413" si="350">IF(C1354="","",SUM(C1354+30))</f>
        <v>43765</v>
      </c>
      <c r="K1354" s="56" t="s">
        <v>18</v>
      </c>
      <c r="L1354" s="56" t="s">
        <v>18</v>
      </c>
      <c r="M1354" s="60" t="s">
        <v>8256</v>
      </c>
      <c r="N1354" s="56" t="s">
        <v>8257</v>
      </c>
      <c r="O1354" s="56" t="s">
        <v>44</v>
      </c>
      <c r="P1354" s="56" t="s">
        <v>8258</v>
      </c>
      <c r="Q1354" s="56" t="s">
        <v>256</v>
      </c>
      <c r="R1354" s="57">
        <v>43754</v>
      </c>
      <c r="S1354" s="56" t="s">
        <v>108</v>
      </c>
      <c r="T1354" s="56" t="s">
        <v>108</v>
      </c>
      <c r="U1354" s="59"/>
      <c r="V1354" s="62">
        <v>25</v>
      </c>
      <c r="W1354" s="62">
        <v>50</v>
      </c>
      <c r="X1354" s="57">
        <v>43735</v>
      </c>
      <c r="Y1354" s="56" t="s">
        <v>108</v>
      </c>
      <c r="Z1354" s="56" t="s">
        <v>121</v>
      </c>
      <c r="AA1354" s="57">
        <v>43754</v>
      </c>
      <c r="AB1354" s="75"/>
      <c r="AC1354" s="64" t="s">
        <v>8259</v>
      </c>
      <c r="AD1354" s="56" t="s">
        <v>118</v>
      </c>
      <c r="AE1354" s="56" t="s">
        <v>111</v>
      </c>
      <c r="AF1354" s="61"/>
      <c r="AG1354" s="61"/>
      <c r="AH1354" s="67" t="str">
        <v>Sep</v>
      </c>
      <c r="AI1354" s="68" t="str">
        <v>Oct</v>
      </c>
      <c r="AJ1354" s="69">
        <f t="shared" si="340"/>
        <v>19</v>
      </c>
      <c r="AK1354" s="70">
        <f t="shared" si="348"/>
        <v>43784</v>
      </c>
      <c r="AL1354" s="71">
        <v>30</v>
      </c>
      <c r="AM1354" s="71" t="str">
        <v>2019</v>
      </c>
      <c r="AN1354" s="70">
        <f t="shared" si="349"/>
        <v>43745</v>
      </c>
      <c r="AO1354" s="70" t="s">
        <v>121</v>
      </c>
      <c r="AP1354" s="74">
        <f ca="1"/>
        <v>224</v>
      </c>
    </row>
    <row r="1355" spans="1:42" ht="14.4">
      <c r="A1355" s="55" t="s">
        <v>8261</v>
      </c>
      <c r="B1355" s="56" t="s">
        <v>89</v>
      </c>
      <c r="C1355" s="57">
        <v>43599</v>
      </c>
      <c r="D1355" s="56" t="s">
        <v>90</v>
      </c>
      <c r="E1355" s="56" t="s">
        <v>140</v>
      </c>
      <c r="F1355" s="58" t="s">
        <v>106</v>
      </c>
      <c r="G1355" s="58" t="s">
        <v>107</v>
      </c>
      <c r="H1355" s="56" t="s">
        <v>140</v>
      </c>
      <c r="I1355" s="59"/>
      <c r="J1355" s="59">
        <f t="shared" si="350"/>
        <v>43629</v>
      </c>
      <c r="K1355" s="56" t="s">
        <v>18</v>
      </c>
      <c r="L1355" s="56" t="s">
        <v>18</v>
      </c>
      <c r="M1355" s="60" t="s">
        <v>8262</v>
      </c>
      <c r="N1355" s="56" t="s">
        <v>8263</v>
      </c>
      <c r="O1355" s="56" t="s">
        <v>249</v>
      </c>
      <c r="P1355" s="56" t="s">
        <v>8264</v>
      </c>
      <c r="Q1355" s="56" t="s">
        <v>17</v>
      </c>
      <c r="R1355" s="57"/>
      <c r="S1355" s="56" t="s">
        <v>108</v>
      </c>
      <c r="T1355" s="56" t="s">
        <v>108</v>
      </c>
      <c r="U1355" s="57"/>
      <c r="V1355" s="62"/>
      <c r="W1355" s="62">
        <v>0</v>
      </c>
      <c r="X1355" s="57"/>
      <c r="Y1355" s="56" t="s">
        <v>108</v>
      </c>
      <c r="Z1355" s="56" t="s">
        <v>121</v>
      </c>
      <c r="AA1355" s="57">
        <v>43622</v>
      </c>
      <c r="AB1355" s="63" t="s">
        <v>155</v>
      </c>
      <c r="AC1355" s="60" t="s">
        <v>8266</v>
      </c>
      <c r="AD1355" s="65" t="s">
        <v>97</v>
      </c>
      <c r="AE1355" s="56" t="s">
        <v>90</v>
      </c>
      <c r="AF1355" s="61"/>
      <c r="AG1355" s="61"/>
      <c r="AH1355" s="67" t="str">
        <v>May</v>
      </c>
      <c r="AI1355" s="68" t="str">
        <v>Jun</v>
      </c>
      <c r="AJ1355" s="69">
        <f t="shared" si="340"/>
        <v>23</v>
      </c>
      <c r="AK1355" s="70" t="str">
        <f t="shared" si="348"/>
        <v/>
      </c>
      <c r="AL1355" s="71" t="s">
        <v>17409</v>
      </c>
      <c r="AM1355" s="71" t="str">
        <v>2019</v>
      </c>
      <c r="AN1355" s="70">
        <f t="shared" si="349"/>
        <v>43609</v>
      </c>
      <c r="AO1355" s="70" t="s">
        <v>123</v>
      </c>
      <c r="AP1355" s="74">
        <f ca="1"/>
        <v>360</v>
      </c>
    </row>
    <row r="1356" spans="1:42" ht="14.4">
      <c r="A1356" s="55" t="s">
        <v>8267</v>
      </c>
      <c r="B1356" s="56" t="s">
        <v>89</v>
      </c>
      <c r="C1356" s="57">
        <v>43805</v>
      </c>
      <c r="D1356" s="56" t="s">
        <v>90</v>
      </c>
      <c r="E1356" s="56" t="s">
        <v>327</v>
      </c>
      <c r="F1356" s="58" t="s">
        <v>92</v>
      </c>
      <c r="G1356" s="58" t="s">
        <v>328</v>
      </c>
      <c r="H1356" s="56" t="s">
        <v>327</v>
      </c>
      <c r="I1356" s="59"/>
      <c r="J1356" s="59">
        <f t="shared" si="350"/>
        <v>43835</v>
      </c>
      <c r="K1356" s="56" t="s">
        <v>18</v>
      </c>
      <c r="L1356" s="56" t="s">
        <v>18</v>
      </c>
      <c r="M1356" s="60" t="s">
        <v>8268</v>
      </c>
      <c r="N1356" s="56" t="s">
        <v>8269</v>
      </c>
      <c r="O1356" s="56" t="s">
        <v>271</v>
      </c>
      <c r="P1356" s="56">
        <v>2119050</v>
      </c>
      <c r="Q1356" s="56" t="s">
        <v>96</v>
      </c>
      <c r="R1356" s="57">
        <v>43805</v>
      </c>
      <c r="S1356" s="56" t="s">
        <v>108</v>
      </c>
      <c r="T1356" s="56" t="s">
        <v>108</v>
      </c>
      <c r="U1356" s="57"/>
      <c r="V1356" s="77"/>
      <c r="W1356" s="62" t="s">
        <v>108</v>
      </c>
      <c r="X1356" s="59"/>
      <c r="Y1356" s="61"/>
      <c r="Z1356" s="56" t="s">
        <v>121</v>
      </c>
      <c r="AA1356" s="57">
        <v>43811</v>
      </c>
      <c r="AB1356" s="75"/>
      <c r="AC1356" s="64" t="s">
        <v>8270</v>
      </c>
      <c r="AD1356" s="56" t="s">
        <v>97</v>
      </c>
      <c r="AE1356" s="56" t="s">
        <v>90</v>
      </c>
      <c r="AF1356" s="61"/>
      <c r="AG1356" s="61"/>
      <c r="AH1356" s="67" t="str">
        <v>Dec</v>
      </c>
      <c r="AI1356" s="68" t="str">
        <v>Dec</v>
      </c>
      <c r="AJ1356" s="69">
        <f t="shared" si="340"/>
        <v>6</v>
      </c>
      <c r="AK1356" s="70"/>
      <c r="AL1356" s="71"/>
      <c r="AM1356" s="71" t="str">
        <v>2019</v>
      </c>
      <c r="AN1356" s="70"/>
      <c r="AO1356" s="70" t="s">
        <v>121</v>
      </c>
      <c r="AP1356" s="74">
        <f ca="1"/>
        <v>154</v>
      </c>
    </row>
    <row r="1357" spans="1:42" ht="14.4">
      <c r="A1357" s="55" t="s">
        <v>8272</v>
      </c>
      <c r="B1357" s="56" t="s">
        <v>89</v>
      </c>
      <c r="C1357" s="57">
        <v>43754</v>
      </c>
      <c r="D1357" s="56" t="s">
        <v>90</v>
      </c>
      <c r="E1357" s="56" t="s">
        <v>276</v>
      </c>
      <c r="F1357" s="58" t="s">
        <v>214</v>
      </c>
      <c r="G1357" s="58" t="s">
        <v>214</v>
      </c>
      <c r="H1357" s="56" t="s">
        <v>276</v>
      </c>
      <c r="I1357" s="59"/>
      <c r="J1357" s="59">
        <f t="shared" si="350"/>
        <v>43784</v>
      </c>
      <c r="K1357" s="56"/>
      <c r="L1357" s="56"/>
      <c r="M1357" s="60" t="s">
        <v>8275</v>
      </c>
      <c r="N1357" s="56"/>
      <c r="O1357" s="56" t="s">
        <v>236</v>
      </c>
      <c r="P1357" s="56"/>
      <c r="Q1357" s="56" t="s">
        <v>217</v>
      </c>
      <c r="R1357" s="59"/>
      <c r="S1357" s="56"/>
      <c r="T1357" s="56"/>
      <c r="U1357" s="57"/>
      <c r="V1357" s="77"/>
      <c r="W1357" s="77"/>
      <c r="X1357" s="59"/>
      <c r="Y1357" s="56" t="s">
        <v>108</v>
      </c>
      <c r="Z1357" s="61"/>
      <c r="AA1357" s="57">
        <v>43866</v>
      </c>
      <c r="AB1357" s="75"/>
      <c r="AC1357" s="64" t="s">
        <v>8277</v>
      </c>
      <c r="AD1357" s="56" t="s">
        <v>179</v>
      </c>
      <c r="AE1357" s="56"/>
      <c r="AF1357" s="61"/>
      <c r="AG1357" s="61"/>
      <c r="AH1357" s="67" t="str">
        <v>Oct</v>
      </c>
      <c r="AI1357" s="68" t="str">
        <v>Feb</v>
      </c>
      <c r="AJ1357" s="69">
        <f t="shared" si="340"/>
        <v>112</v>
      </c>
      <c r="AK1357" s="70" t="str">
        <f t="shared" ref="AK1357:AK1361" si="351">IF(R1357="","",SUM(R1357+30))</f>
        <v/>
      </c>
      <c r="AL1357" s="71" t="s">
        <v>17409</v>
      </c>
      <c r="AM1357" s="71" t="str">
        <v>2019</v>
      </c>
      <c r="AN1357" s="70"/>
      <c r="AO1357" s="70" t="s">
        <v>123</v>
      </c>
      <c r="AP1357" s="74">
        <f ca="1"/>
        <v>205</v>
      </c>
    </row>
    <row r="1358" spans="1:42" ht="14.4">
      <c r="A1358" s="55" t="s">
        <v>8282</v>
      </c>
      <c r="B1358" s="56" t="s">
        <v>89</v>
      </c>
      <c r="C1358" s="57">
        <v>43494</v>
      </c>
      <c r="D1358" s="56" t="s">
        <v>131</v>
      </c>
      <c r="E1358" s="56" t="s">
        <v>140</v>
      </c>
      <c r="F1358" s="58" t="s">
        <v>106</v>
      </c>
      <c r="G1358" s="58" t="s">
        <v>107</v>
      </c>
      <c r="H1358" s="56" t="s">
        <v>140</v>
      </c>
      <c r="I1358" s="57"/>
      <c r="J1358" s="57">
        <f t="shared" si="350"/>
        <v>43524</v>
      </c>
      <c r="K1358" s="56" t="s">
        <v>18</v>
      </c>
      <c r="L1358" s="56" t="s">
        <v>14</v>
      </c>
      <c r="M1358" s="60" t="s">
        <v>8286</v>
      </c>
      <c r="N1358" s="56" t="s">
        <v>8287</v>
      </c>
      <c r="O1358" s="61"/>
      <c r="P1358" s="56" t="s">
        <v>8288</v>
      </c>
      <c r="Q1358" s="56" t="s">
        <v>28</v>
      </c>
      <c r="R1358" s="57"/>
      <c r="S1358" s="56" t="s">
        <v>108</v>
      </c>
      <c r="T1358" s="56" t="s">
        <v>108</v>
      </c>
      <c r="U1358" s="57"/>
      <c r="V1358" s="62"/>
      <c r="W1358" s="62" t="s">
        <v>108</v>
      </c>
      <c r="X1358" s="57"/>
      <c r="Y1358" s="56" t="s">
        <v>108</v>
      </c>
      <c r="Z1358" s="56" t="s">
        <v>123</v>
      </c>
      <c r="AA1358" s="57">
        <v>43494</v>
      </c>
      <c r="AB1358" s="63" t="s">
        <v>127</v>
      </c>
      <c r="AC1358" s="64" t="s">
        <v>8290</v>
      </c>
      <c r="AD1358" s="65" t="s">
        <v>118</v>
      </c>
      <c r="AE1358" s="65"/>
      <c r="AF1358" s="66"/>
      <c r="AG1358" s="66"/>
      <c r="AH1358" s="67" t="str">
        <v>Jan</v>
      </c>
      <c r="AI1358" s="68" t="str">
        <v>Jan</v>
      </c>
      <c r="AJ1358" s="69">
        <f t="shared" si="340"/>
        <v>0</v>
      </c>
      <c r="AK1358" s="70" t="str">
        <f t="shared" si="351"/>
        <v/>
      </c>
      <c r="AL1358" s="71" t="s">
        <v>17409</v>
      </c>
      <c r="AM1358" s="71" t="str">
        <v>2019</v>
      </c>
      <c r="AN1358" s="70">
        <f t="shared" ref="AN1358:AN1361" si="352">IF(C1358="","",SUM(C1358+10))</f>
        <v>43504</v>
      </c>
      <c r="AO1358" s="70" t="s">
        <v>123</v>
      </c>
      <c r="AP1358" s="74">
        <f ca="1"/>
        <v>465</v>
      </c>
    </row>
    <row r="1359" spans="1:42" ht="14.4">
      <c r="A1359" s="55" t="s">
        <v>8294</v>
      </c>
      <c r="B1359" s="56" t="s">
        <v>89</v>
      </c>
      <c r="C1359" s="57">
        <v>43474</v>
      </c>
      <c r="D1359" s="56" t="s">
        <v>131</v>
      </c>
      <c r="E1359" s="56" t="s">
        <v>140</v>
      </c>
      <c r="F1359" s="58" t="s">
        <v>106</v>
      </c>
      <c r="G1359" s="58" t="s">
        <v>107</v>
      </c>
      <c r="H1359" s="56" t="s">
        <v>140</v>
      </c>
      <c r="I1359" s="57"/>
      <c r="J1359" s="57">
        <f t="shared" si="350"/>
        <v>43504</v>
      </c>
      <c r="K1359" s="56" t="s">
        <v>18</v>
      </c>
      <c r="L1359" s="56" t="s">
        <v>14</v>
      </c>
      <c r="M1359" s="60" t="s">
        <v>8296</v>
      </c>
      <c r="N1359" s="56" t="s">
        <v>8297</v>
      </c>
      <c r="O1359" s="56"/>
      <c r="P1359" s="56" t="s">
        <v>108</v>
      </c>
      <c r="Q1359" s="56" t="s">
        <v>96</v>
      </c>
      <c r="R1359" s="57"/>
      <c r="S1359" s="56" t="s">
        <v>108</v>
      </c>
      <c r="T1359" s="56" t="s">
        <v>108</v>
      </c>
      <c r="U1359" s="57"/>
      <c r="V1359" s="62"/>
      <c r="W1359" s="62"/>
      <c r="X1359" s="57"/>
      <c r="Y1359" s="56" t="s">
        <v>108</v>
      </c>
      <c r="Z1359" s="56" t="s">
        <v>123</v>
      </c>
      <c r="AA1359" s="57">
        <v>43474</v>
      </c>
      <c r="AB1359" s="63" t="s">
        <v>127</v>
      </c>
      <c r="AC1359" s="64" t="s">
        <v>8300</v>
      </c>
      <c r="AD1359" s="65" t="s">
        <v>224</v>
      </c>
      <c r="AE1359" s="65"/>
      <c r="AF1359" s="66"/>
      <c r="AG1359" s="66"/>
      <c r="AH1359" s="67" t="str">
        <v>Jan</v>
      </c>
      <c r="AI1359" s="68" t="str">
        <v>Jan</v>
      </c>
      <c r="AJ1359" s="69">
        <f t="shared" si="340"/>
        <v>0</v>
      </c>
      <c r="AK1359" s="70" t="str">
        <f t="shared" si="351"/>
        <v/>
      </c>
      <c r="AL1359" s="71" t="s">
        <v>17409</v>
      </c>
      <c r="AM1359" s="71" t="str">
        <v>2019</v>
      </c>
      <c r="AN1359" s="70">
        <f t="shared" si="352"/>
        <v>43484</v>
      </c>
      <c r="AO1359" s="70" t="s">
        <v>123</v>
      </c>
      <c r="AP1359" s="74">
        <f ca="1"/>
        <v>485</v>
      </c>
    </row>
    <row r="1360" spans="1:42" ht="14.4">
      <c r="A1360" s="55" t="s">
        <v>8302</v>
      </c>
      <c r="B1360" s="56" t="s">
        <v>89</v>
      </c>
      <c r="C1360" s="57">
        <v>43501</v>
      </c>
      <c r="D1360" s="56" t="s">
        <v>2397</v>
      </c>
      <c r="E1360" s="56" t="s">
        <v>140</v>
      </c>
      <c r="F1360" s="58" t="s">
        <v>106</v>
      </c>
      <c r="G1360" s="58" t="s">
        <v>107</v>
      </c>
      <c r="H1360" s="56" t="s">
        <v>140</v>
      </c>
      <c r="I1360" s="57"/>
      <c r="J1360" s="57">
        <f t="shared" si="350"/>
        <v>43531</v>
      </c>
      <c r="K1360" s="56" t="s">
        <v>18</v>
      </c>
      <c r="L1360" s="56" t="s">
        <v>14</v>
      </c>
      <c r="M1360" s="60" t="s">
        <v>8304</v>
      </c>
      <c r="N1360" s="56" t="s">
        <v>8305</v>
      </c>
      <c r="O1360" s="56" t="s">
        <v>20</v>
      </c>
      <c r="P1360" s="56" t="s">
        <v>108</v>
      </c>
      <c r="Q1360" s="56" t="s">
        <v>96</v>
      </c>
      <c r="R1360" s="57"/>
      <c r="S1360" s="56" t="s">
        <v>108</v>
      </c>
      <c r="T1360" s="56" t="s">
        <v>108</v>
      </c>
      <c r="U1360" s="57"/>
      <c r="V1360" s="62"/>
      <c r="W1360" s="62" t="s">
        <v>108</v>
      </c>
      <c r="X1360" s="57"/>
      <c r="Y1360" s="56" t="s">
        <v>108</v>
      </c>
      <c r="Z1360" s="56" t="s">
        <v>123</v>
      </c>
      <c r="AA1360" s="57">
        <v>43501</v>
      </c>
      <c r="AB1360" s="63" t="s">
        <v>147</v>
      </c>
      <c r="AC1360" s="64" t="s">
        <v>8308</v>
      </c>
      <c r="AD1360" s="65" t="s">
        <v>118</v>
      </c>
      <c r="AE1360" s="65"/>
      <c r="AF1360" s="66"/>
      <c r="AG1360" s="66"/>
      <c r="AH1360" s="67" t="str">
        <v>Feb</v>
      </c>
      <c r="AI1360" s="68" t="str">
        <v>Feb</v>
      </c>
      <c r="AJ1360" s="69">
        <f t="shared" si="340"/>
        <v>0</v>
      </c>
      <c r="AK1360" s="70" t="str">
        <f t="shared" si="351"/>
        <v/>
      </c>
      <c r="AL1360" s="71" t="s">
        <v>17409</v>
      </c>
      <c r="AM1360" s="71" t="str">
        <v>2019</v>
      </c>
      <c r="AN1360" s="70">
        <f t="shared" si="352"/>
        <v>43511</v>
      </c>
      <c r="AO1360" s="70" t="s">
        <v>123</v>
      </c>
      <c r="AP1360" s="74">
        <f ca="1"/>
        <v>458</v>
      </c>
    </row>
    <row r="1361" spans="1:42" ht="14.4">
      <c r="A1361" s="55" t="s">
        <v>8309</v>
      </c>
      <c r="B1361" s="56" t="s">
        <v>89</v>
      </c>
      <c r="C1361" s="57">
        <v>43558</v>
      </c>
      <c r="D1361" s="56" t="s">
        <v>90</v>
      </c>
      <c r="E1361" s="56" t="s">
        <v>140</v>
      </c>
      <c r="F1361" s="58" t="s">
        <v>106</v>
      </c>
      <c r="G1361" s="58" t="s">
        <v>107</v>
      </c>
      <c r="H1361" s="56" t="s">
        <v>140</v>
      </c>
      <c r="I1361" s="59"/>
      <c r="J1361" s="59">
        <f t="shared" si="350"/>
        <v>43588</v>
      </c>
      <c r="K1361" s="56" t="s">
        <v>18</v>
      </c>
      <c r="L1361" s="56" t="s">
        <v>18</v>
      </c>
      <c r="M1361" s="60" t="s">
        <v>8317</v>
      </c>
      <c r="N1361" s="56" t="s">
        <v>8318</v>
      </c>
      <c r="O1361" s="56" t="s">
        <v>27</v>
      </c>
      <c r="P1361" s="56" t="s">
        <v>8319</v>
      </c>
      <c r="Q1361" s="56" t="s">
        <v>17</v>
      </c>
      <c r="R1361" s="59"/>
      <c r="S1361" s="56" t="s">
        <v>108</v>
      </c>
      <c r="T1361" s="56" t="s">
        <v>108</v>
      </c>
      <c r="U1361" s="59"/>
      <c r="V1361" s="77"/>
      <c r="W1361" s="62">
        <v>0</v>
      </c>
      <c r="X1361" s="59"/>
      <c r="Y1361" s="56" t="s">
        <v>108</v>
      </c>
      <c r="Z1361" s="56" t="s">
        <v>121</v>
      </c>
      <c r="AA1361" s="57">
        <v>43558</v>
      </c>
      <c r="AB1361" s="63" t="s">
        <v>244</v>
      </c>
      <c r="AC1361" s="64" t="s">
        <v>2462</v>
      </c>
      <c r="AD1361" s="65" t="s">
        <v>97</v>
      </c>
      <c r="AE1361" s="56" t="s">
        <v>90</v>
      </c>
      <c r="AF1361" s="61"/>
      <c r="AG1361" s="61"/>
      <c r="AH1361" s="67" t="str">
        <v>Apr</v>
      </c>
      <c r="AI1361" s="68" t="str">
        <v>Apr</v>
      </c>
      <c r="AJ1361" s="69">
        <f t="shared" si="340"/>
        <v>0</v>
      </c>
      <c r="AK1361" s="70" t="str">
        <f t="shared" si="351"/>
        <v/>
      </c>
      <c r="AL1361" s="71" t="s">
        <v>17409</v>
      </c>
      <c r="AM1361" s="71" t="str">
        <v>2019</v>
      </c>
      <c r="AN1361" s="70">
        <f t="shared" si="352"/>
        <v>43568</v>
      </c>
      <c r="AO1361" s="70" t="s">
        <v>123</v>
      </c>
      <c r="AP1361" s="74">
        <f ca="1"/>
        <v>401</v>
      </c>
    </row>
    <row r="1362" spans="1:42" ht="14.4">
      <c r="A1362" s="55" t="s">
        <v>8322</v>
      </c>
      <c r="B1362" s="56" t="s">
        <v>89</v>
      </c>
      <c r="C1362" s="57">
        <v>43830</v>
      </c>
      <c r="D1362" s="56" t="s">
        <v>90</v>
      </c>
      <c r="E1362" s="56" t="s">
        <v>129</v>
      </c>
      <c r="F1362" s="58" t="s">
        <v>106</v>
      </c>
      <c r="G1362" s="58" t="s">
        <v>107</v>
      </c>
      <c r="H1362" s="56" t="s">
        <v>129</v>
      </c>
      <c r="I1362" s="59"/>
      <c r="J1362" s="59">
        <f t="shared" si="350"/>
        <v>43860</v>
      </c>
      <c r="K1362" s="56" t="s">
        <v>18</v>
      </c>
      <c r="L1362" s="56" t="s">
        <v>18</v>
      </c>
      <c r="M1362" s="60" t="s">
        <v>8324</v>
      </c>
      <c r="N1362" s="56" t="s">
        <v>8325</v>
      </c>
      <c r="O1362" s="56" t="s">
        <v>33</v>
      </c>
      <c r="P1362" s="56" t="s">
        <v>8326</v>
      </c>
      <c r="Q1362" s="56" t="s">
        <v>133</v>
      </c>
      <c r="R1362" s="59"/>
      <c r="S1362" s="56" t="s">
        <v>108</v>
      </c>
      <c r="T1362" s="56" t="s">
        <v>108</v>
      </c>
      <c r="U1362" s="57"/>
      <c r="V1362" s="62"/>
      <c r="W1362" s="62" t="s">
        <v>146</v>
      </c>
      <c r="X1362" s="59"/>
      <c r="Y1362" s="56" t="s">
        <v>108</v>
      </c>
      <c r="Z1362" s="56" t="s">
        <v>121</v>
      </c>
      <c r="AA1362" s="57">
        <v>43838</v>
      </c>
      <c r="AB1362" s="63" t="s">
        <v>238</v>
      </c>
      <c r="AC1362" s="64" t="s">
        <v>134</v>
      </c>
      <c r="AD1362" s="56" t="s">
        <v>97</v>
      </c>
      <c r="AE1362" s="56" t="s">
        <v>90</v>
      </c>
      <c r="AF1362" s="61"/>
      <c r="AG1362" s="61"/>
      <c r="AH1362" s="67" t="str">
        <v>Dec</v>
      </c>
      <c r="AI1362" s="68" t="str">
        <v>Jan</v>
      </c>
      <c r="AJ1362" s="69">
        <f t="shared" si="340"/>
        <v>8</v>
      </c>
      <c r="AK1362" s="70"/>
      <c r="AL1362" s="71"/>
      <c r="AM1362" s="71" t="str">
        <v>2019</v>
      </c>
      <c r="AN1362" s="70"/>
      <c r="AO1362" s="70" t="s">
        <v>123</v>
      </c>
      <c r="AP1362" s="74">
        <f ca="1"/>
        <v>129</v>
      </c>
    </row>
    <row r="1363" spans="1:42" ht="14.4">
      <c r="A1363" s="55" t="s">
        <v>8331</v>
      </c>
      <c r="B1363" s="56" t="s">
        <v>89</v>
      </c>
      <c r="C1363" s="57">
        <v>43487</v>
      </c>
      <c r="D1363" s="56" t="s">
        <v>119</v>
      </c>
      <c r="E1363" s="56" t="s">
        <v>112</v>
      </c>
      <c r="F1363" s="58" t="s">
        <v>106</v>
      </c>
      <c r="G1363" s="58" t="s">
        <v>113</v>
      </c>
      <c r="H1363" s="56" t="s">
        <v>112</v>
      </c>
      <c r="I1363" s="57"/>
      <c r="J1363" s="57">
        <f t="shared" si="350"/>
        <v>43517</v>
      </c>
      <c r="K1363" s="56" t="s">
        <v>18</v>
      </c>
      <c r="L1363" s="56" t="s">
        <v>14</v>
      </c>
      <c r="M1363" s="60" t="s">
        <v>8332</v>
      </c>
      <c r="N1363" s="56" t="s">
        <v>8333</v>
      </c>
      <c r="O1363" s="56" t="s">
        <v>20</v>
      </c>
      <c r="P1363" s="56" t="s">
        <v>108</v>
      </c>
      <c r="Q1363" s="56" t="s">
        <v>116</v>
      </c>
      <c r="R1363" s="57">
        <v>43489</v>
      </c>
      <c r="S1363" s="56" t="s">
        <v>108</v>
      </c>
      <c r="T1363" s="56" t="s">
        <v>108</v>
      </c>
      <c r="U1363" s="57"/>
      <c r="V1363" s="77"/>
      <c r="W1363" s="62" t="s">
        <v>108</v>
      </c>
      <c r="X1363" s="57"/>
      <c r="Y1363" s="56" t="s">
        <v>108</v>
      </c>
      <c r="Z1363" s="56" t="s">
        <v>123</v>
      </c>
      <c r="AA1363" s="57">
        <v>43489</v>
      </c>
      <c r="AB1363" s="63" t="s">
        <v>127</v>
      </c>
      <c r="AC1363" s="64" t="s">
        <v>8336</v>
      </c>
      <c r="AD1363" s="65" t="s">
        <v>118</v>
      </c>
      <c r="AE1363" s="65" t="s">
        <v>119</v>
      </c>
      <c r="AF1363" s="66"/>
      <c r="AG1363" s="66"/>
      <c r="AH1363" s="67" t="str">
        <v>Jan</v>
      </c>
      <c r="AI1363" s="68" t="str">
        <v>Jan</v>
      </c>
      <c r="AJ1363" s="69">
        <f t="shared" si="340"/>
        <v>2</v>
      </c>
      <c r="AK1363" s="70">
        <f t="shared" ref="AK1363:AK1364" si="353">IF(R1363="","",SUM(R1363+30))</f>
        <v>43519</v>
      </c>
      <c r="AL1363" s="71">
        <v>30</v>
      </c>
      <c r="AM1363" s="71" t="str">
        <v>2019</v>
      </c>
      <c r="AN1363" s="70">
        <f t="shared" ref="AN1363:AN1365" si="354">IF(C1363="","",SUM(C1363+10))</f>
        <v>43497</v>
      </c>
      <c r="AO1363" s="70" t="s">
        <v>121</v>
      </c>
      <c r="AP1363" s="74">
        <f ca="1"/>
        <v>472</v>
      </c>
    </row>
    <row r="1364" spans="1:42" ht="14.4">
      <c r="A1364" s="55" t="s">
        <v>8342</v>
      </c>
      <c r="B1364" s="56" t="s">
        <v>89</v>
      </c>
      <c r="C1364" s="57">
        <v>43536</v>
      </c>
      <c r="D1364" s="56" t="s">
        <v>119</v>
      </c>
      <c r="E1364" s="56" t="s">
        <v>112</v>
      </c>
      <c r="F1364" s="58" t="s">
        <v>106</v>
      </c>
      <c r="G1364" s="58" t="s">
        <v>113</v>
      </c>
      <c r="H1364" s="56" t="s">
        <v>112</v>
      </c>
      <c r="I1364" s="57"/>
      <c r="J1364" s="57">
        <f t="shared" si="350"/>
        <v>43566</v>
      </c>
      <c r="K1364" s="56" t="s">
        <v>18</v>
      </c>
      <c r="L1364" s="56" t="s">
        <v>14</v>
      </c>
      <c r="M1364" s="60" t="s">
        <v>8332</v>
      </c>
      <c r="N1364" s="56" t="s">
        <v>7139</v>
      </c>
      <c r="O1364" s="56" t="s">
        <v>20</v>
      </c>
      <c r="P1364" s="56" t="s">
        <v>7140</v>
      </c>
      <c r="Q1364" s="56" t="s">
        <v>116</v>
      </c>
      <c r="R1364" s="57">
        <v>43537</v>
      </c>
      <c r="S1364" s="56" t="s">
        <v>14</v>
      </c>
      <c r="T1364" s="56" t="s">
        <v>108</v>
      </c>
      <c r="U1364" s="57"/>
      <c r="V1364" s="76"/>
      <c r="W1364" s="62" t="s">
        <v>108</v>
      </c>
      <c r="X1364" s="57"/>
      <c r="Y1364" s="56" t="s">
        <v>108</v>
      </c>
      <c r="Z1364" s="56" t="s">
        <v>123</v>
      </c>
      <c r="AA1364" s="57">
        <v>43537</v>
      </c>
      <c r="AB1364" s="63" t="s">
        <v>168</v>
      </c>
      <c r="AC1364" s="64" t="s">
        <v>7171</v>
      </c>
      <c r="AD1364" s="56" t="s">
        <v>118</v>
      </c>
      <c r="AE1364" s="56" t="s">
        <v>119</v>
      </c>
      <c r="AF1364" s="61"/>
      <c r="AG1364" s="61"/>
      <c r="AH1364" s="67" t="str">
        <v>Mar</v>
      </c>
      <c r="AI1364" s="68" t="str">
        <v>Mar</v>
      </c>
      <c r="AJ1364" s="69">
        <f t="shared" si="340"/>
        <v>1</v>
      </c>
      <c r="AK1364" s="70">
        <f t="shared" si="353"/>
        <v>43567</v>
      </c>
      <c r="AL1364" s="71">
        <v>30</v>
      </c>
      <c r="AM1364" s="71" t="str">
        <v>2019</v>
      </c>
      <c r="AN1364" s="70">
        <f t="shared" si="354"/>
        <v>43546</v>
      </c>
      <c r="AO1364" s="70" t="s">
        <v>121</v>
      </c>
      <c r="AP1364" s="74">
        <f ca="1"/>
        <v>423</v>
      </c>
    </row>
    <row r="1365" spans="1:42" ht="14.4">
      <c r="A1365" s="55" t="s">
        <v>8344</v>
      </c>
      <c r="B1365" s="56" t="s">
        <v>89</v>
      </c>
      <c r="C1365" s="57">
        <v>43699</v>
      </c>
      <c r="D1365" s="56" t="s">
        <v>119</v>
      </c>
      <c r="E1365" s="56" t="s">
        <v>196</v>
      </c>
      <c r="F1365" s="58" t="s">
        <v>106</v>
      </c>
      <c r="G1365" s="58" t="s">
        <v>113</v>
      </c>
      <c r="H1365" s="56" t="s">
        <v>112</v>
      </c>
      <c r="I1365" s="57"/>
      <c r="J1365" s="57">
        <f t="shared" si="350"/>
        <v>43729</v>
      </c>
      <c r="K1365" s="56" t="s">
        <v>18</v>
      </c>
      <c r="L1365" s="56" t="s">
        <v>14</v>
      </c>
      <c r="M1365" s="60" t="s">
        <v>8332</v>
      </c>
      <c r="N1365" s="56" t="s">
        <v>7139</v>
      </c>
      <c r="O1365" s="56" t="s">
        <v>20</v>
      </c>
      <c r="P1365" s="56" t="s">
        <v>7140</v>
      </c>
      <c r="Q1365" s="56" t="s">
        <v>116</v>
      </c>
      <c r="R1365" s="203"/>
      <c r="S1365" s="56" t="s">
        <v>108</v>
      </c>
      <c r="T1365" s="56" t="s">
        <v>108</v>
      </c>
      <c r="U1365" s="57">
        <v>43713</v>
      </c>
      <c r="V1365" s="62"/>
      <c r="W1365" s="62">
        <v>15.5</v>
      </c>
      <c r="X1365" s="57">
        <v>43747</v>
      </c>
      <c r="Y1365" s="56" t="s">
        <v>108</v>
      </c>
      <c r="Z1365" s="56" t="s">
        <v>121</v>
      </c>
      <c r="AA1365" s="57">
        <v>43713</v>
      </c>
      <c r="AB1365" s="63"/>
      <c r="AC1365" s="64" t="s">
        <v>8349</v>
      </c>
      <c r="AD1365" s="65" t="s">
        <v>97</v>
      </c>
      <c r="AE1365" s="56" t="s">
        <v>119</v>
      </c>
      <c r="AF1365" s="61"/>
      <c r="AG1365" s="61"/>
      <c r="AH1365" s="67" t="str">
        <v>Aug</v>
      </c>
      <c r="AI1365" s="68" t="str">
        <v>Sep</v>
      </c>
      <c r="AJ1365" s="69">
        <f t="shared" si="340"/>
        <v>14</v>
      </c>
      <c r="AK1365" s="70">
        <f>IF(U1365="","",SUM(U1365+30))</f>
        <v>43743</v>
      </c>
      <c r="AL1365" s="71">
        <v>30</v>
      </c>
      <c r="AM1365" s="71" t="str">
        <v>2019</v>
      </c>
      <c r="AN1365" s="70">
        <f t="shared" si="354"/>
        <v>43709</v>
      </c>
      <c r="AO1365" s="70" t="s">
        <v>123</v>
      </c>
      <c r="AP1365" s="74">
        <f ca="1"/>
        <v>260</v>
      </c>
    </row>
    <row r="1366" spans="1:42" ht="14.4">
      <c r="A1366" s="55" t="s">
        <v>8351</v>
      </c>
      <c r="B1366" s="56" t="s">
        <v>89</v>
      </c>
      <c r="C1366" s="57">
        <v>43809</v>
      </c>
      <c r="D1366" s="56" t="s">
        <v>90</v>
      </c>
      <c r="E1366" s="56" t="s">
        <v>30</v>
      </c>
      <c r="F1366" s="58" t="s">
        <v>106</v>
      </c>
      <c r="G1366" s="58" t="s">
        <v>113</v>
      </c>
      <c r="H1366" s="56" t="s">
        <v>112</v>
      </c>
      <c r="I1366" s="59"/>
      <c r="J1366" s="59">
        <f t="shared" si="350"/>
        <v>43839</v>
      </c>
      <c r="K1366" s="56" t="s">
        <v>18</v>
      </c>
      <c r="L1366" s="56" t="s">
        <v>14</v>
      </c>
      <c r="M1366" s="60" t="s">
        <v>8354</v>
      </c>
      <c r="N1366" s="56" t="s">
        <v>8355</v>
      </c>
      <c r="O1366" s="56" t="s">
        <v>29</v>
      </c>
      <c r="P1366" s="56" t="s">
        <v>8356</v>
      </c>
      <c r="Q1366" s="56" t="s">
        <v>117</v>
      </c>
      <c r="R1366" s="59"/>
      <c r="S1366" s="56" t="s">
        <v>108</v>
      </c>
      <c r="T1366" s="56" t="s">
        <v>108</v>
      </c>
      <c r="U1366" s="57"/>
      <c r="V1366" s="77"/>
      <c r="W1366" s="62" t="s">
        <v>108</v>
      </c>
      <c r="X1366" s="59"/>
      <c r="Y1366" s="56" t="s">
        <v>108</v>
      </c>
      <c r="Z1366" s="56" t="s">
        <v>123</v>
      </c>
      <c r="AA1366" s="57">
        <v>43811</v>
      </c>
      <c r="AB1366" s="75"/>
      <c r="AC1366" s="64" t="s">
        <v>8358</v>
      </c>
      <c r="AD1366" s="56" t="s">
        <v>118</v>
      </c>
      <c r="AE1366" s="56"/>
      <c r="AF1366" s="61"/>
      <c r="AG1366" s="61"/>
      <c r="AH1366" s="67" t="str">
        <v>Dec</v>
      </c>
      <c r="AI1366" s="68" t="str">
        <v>Dec</v>
      </c>
      <c r="AJ1366" s="69">
        <f t="shared" si="340"/>
        <v>2</v>
      </c>
      <c r="AK1366" s="70"/>
      <c r="AL1366" s="71"/>
      <c r="AM1366" s="71" t="str">
        <v>2019</v>
      </c>
      <c r="AN1366" s="70"/>
      <c r="AO1366" s="70" t="s">
        <v>123</v>
      </c>
      <c r="AP1366" s="74">
        <f ca="1"/>
        <v>150</v>
      </c>
    </row>
    <row r="1367" spans="1:42" ht="14.4">
      <c r="A1367" s="55" t="s">
        <v>8359</v>
      </c>
      <c r="B1367" s="56" t="s">
        <v>89</v>
      </c>
      <c r="C1367" s="57">
        <v>43776</v>
      </c>
      <c r="D1367" s="56" t="s">
        <v>229</v>
      </c>
      <c r="E1367" s="56" t="s">
        <v>297</v>
      </c>
      <c r="F1367" s="58" t="s">
        <v>106</v>
      </c>
      <c r="G1367" s="58" t="s">
        <v>107</v>
      </c>
      <c r="H1367" s="56" t="s">
        <v>140</v>
      </c>
      <c r="I1367" s="59"/>
      <c r="J1367" s="59">
        <f t="shared" si="350"/>
        <v>43806</v>
      </c>
      <c r="K1367" s="56" t="s">
        <v>18</v>
      </c>
      <c r="L1367" s="56" t="s">
        <v>14</v>
      </c>
      <c r="M1367" s="60" t="s">
        <v>8360</v>
      </c>
      <c r="N1367" s="56" t="s">
        <v>8361</v>
      </c>
      <c r="O1367" s="56" t="s">
        <v>22</v>
      </c>
      <c r="P1367" s="56"/>
      <c r="Q1367" s="56"/>
      <c r="R1367" s="59"/>
      <c r="S1367" s="56" t="s">
        <v>108</v>
      </c>
      <c r="T1367" s="56" t="s">
        <v>108</v>
      </c>
      <c r="U1367" s="57"/>
      <c r="V1367" s="77"/>
      <c r="W1367" s="62" t="s">
        <v>108</v>
      </c>
      <c r="X1367" s="59"/>
      <c r="Y1367" s="56" t="s">
        <v>108</v>
      </c>
      <c r="Z1367" s="56" t="s">
        <v>108</v>
      </c>
      <c r="AA1367" s="57">
        <v>43776</v>
      </c>
      <c r="AB1367" s="63" t="s">
        <v>318</v>
      </c>
      <c r="AC1367" s="64" t="s">
        <v>8364</v>
      </c>
      <c r="AD1367" s="56" t="s">
        <v>612</v>
      </c>
      <c r="AE1367" s="56"/>
      <c r="AF1367" s="61"/>
      <c r="AG1367" s="61"/>
      <c r="AH1367" s="67" t="str">
        <v>Nov</v>
      </c>
      <c r="AI1367" s="68" t="str">
        <v>Nov</v>
      </c>
      <c r="AJ1367" s="69">
        <f t="shared" si="340"/>
        <v>0</v>
      </c>
      <c r="AK1367" s="70"/>
      <c r="AL1367" s="71"/>
      <c r="AM1367" s="71" t="str">
        <v>2019</v>
      </c>
      <c r="AN1367" s="70"/>
      <c r="AO1367" s="70" t="s">
        <v>123</v>
      </c>
      <c r="AP1367" s="74">
        <f ca="1"/>
        <v>183</v>
      </c>
    </row>
    <row r="1368" spans="1:42" ht="14.4">
      <c r="A1368" s="55" t="s">
        <v>8366</v>
      </c>
      <c r="B1368" s="56" t="s">
        <v>89</v>
      </c>
      <c r="C1368" s="57">
        <v>43592</v>
      </c>
      <c r="D1368" s="56" t="s">
        <v>229</v>
      </c>
      <c r="E1368" s="56" t="s">
        <v>140</v>
      </c>
      <c r="F1368" s="58" t="s">
        <v>106</v>
      </c>
      <c r="G1368" s="58" t="s">
        <v>107</v>
      </c>
      <c r="H1368" s="56" t="s">
        <v>140</v>
      </c>
      <c r="I1368" s="57"/>
      <c r="J1368" s="57">
        <f t="shared" si="350"/>
        <v>43622</v>
      </c>
      <c r="K1368" s="56" t="s">
        <v>18</v>
      </c>
      <c r="L1368" s="56" t="s">
        <v>18</v>
      </c>
      <c r="M1368" s="60" t="s">
        <v>8368</v>
      </c>
      <c r="N1368" s="56" t="s">
        <v>8369</v>
      </c>
      <c r="O1368" s="56" t="s">
        <v>13</v>
      </c>
      <c r="P1368" s="56" t="s">
        <v>8370</v>
      </c>
      <c r="Q1368" s="56" t="s">
        <v>28</v>
      </c>
      <c r="R1368" s="57"/>
      <c r="S1368" s="56" t="s">
        <v>108</v>
      </c>
      <c r="T1368" s="56" t="s">
        <v>108</v>
      </c>
      <c r="U1368" s="57"/>
      <c r="V1368" s="62"/>
      <c r="W1368" s="62" t="s">
        <v>108</v>
      </c>
      <c r="X1368" s="57"/>
      <c r="Y1368" s="56" t="s">
        <v>108</v>
      </c>
      <c r="Z1368" s="56" t="s">
        <v>123</v>
      </c>
      <c r="AA1368" s="57">
        <v>43613</v>
      </c>
      <c r="AB1368" s="63" t="s">
        <v>155</v>
      </c>
      <c r="AC1368" s="64" t="s">
        <v>8372</v>
      </c>
      <c r="AD1368" s="56" t="s">
        <v>3737</v>
      </c>
      <c r="AE1368" s="56"/>
      <c r="AF1368" s="61"/>
      <c r="AG1368" s="61"/>
      <c r="AH1368" s="67" t="str">
        <v>May</v>
      </c>
      <c r="AI1368" s="68" t="str">
        <v>May</v>
      </c>
      <c r="AJ1368" s="69">
        <f t="shared" si="340"/>
        <v>21</v>
      </c>
      <c r="AK1368" s="70" t="str">
        <f t="shared" ref="AK1368:AK1373" si="355">IF(R1368="","",SUM(R1368+30))</f>
        <v/>
      </c>
      <c r="AL1368" s="71" t="s">
        <v>17409</v>
      </c>
      <c r="AM1368" s="71" t="str">
        <v>2019</v>
      </c>
      <c r="AN1368" s="70">
        <f t="shared" ref="AN1368:AN1371" si="356">IF(C1368="","",SUM(C1368+10))</f>
        <v>43602</v>
      </c>
      <c r="AO1368" s="70" t="s">
        <v>123</v>
      </c>
      <c r="AP1368" s="74">
        <f ca="1"/>
        <v>367</v>
      </c>
    </row>
    <row r="1369" spans="1:42" ht="14.4">
      <c r="A1369" s="55" t="s">
        <v>8375</v>
      </c>
      <c r="B1369" s="56" t="s">
        <v>89</v>
      </c>
      <c r="C1369" s="57">
        <v>43644</v>
      </c>
      <c r="D1369" s="56" t="s">
        <v>90</v>
      </c>
      <c r="E1369" s="56" t="s">
        <v>12</v>
      </c>
      <c r="F1369" s="58" t="s">
        <v>106</v>
      </c>
      <c r="G1369" s="58" t="s">
        <v>107</v>
      </c>
      <c r="H1369" s="56" t="s">
        <v>12</v>
      </c>
      <c r="I1369" s="57"/>
      <c r="J1369" s="57">
        <f t="shared" si="350"/>
        <v>43674</v>
      </c>
      <c r="K1369" s="56" t="s">
        <v>18</v>
      </c>
      <c r="L1369" s="56" t="s">
        <v>18</v>
      </c>
      <c r="M1369" s="60" t="s">
        <v>8377</v>
      </c>
      <c r="N1369" s="56" t="s">
        <v>8378</v>
      </c>
      <c r="O1369" s="56" t="s">
        <v>271</v>
      </c>
      <c r="P1369" s="56" t="s">
        <v>8379</v>
      </c>
      <c r="Q1369" s="56" t="s">
        <v>17</v>
      </c>
      <c r="R1369" s="57"/>
      <c r="S1369" s="56"/>
      <c r="T1369" s="56"/>
      <c r="U1369" s="57"/>
      <c r="V1369" s="62"/>
      <c r="W1369" s="62"/>
      <c r="X1369" s="57"/>
      <c r="Y1369" s="56"/>
      <c r="Z1369" s="56" t="s">
        <v>121</v>
      </c>
      <c r="AA1369" s="57">
        <v>43649</v>
      </c>
      <c r="AB1369" s="75"/>
      <c r="AC1369" s="64"/>
      <c r="AD1369" s="65" t="s">
        <v>97</v>
      </c>
      <c r="AE1369" s="56" t="s">
        <v>90</v>
      </c>
      <c r="AF1369" s="61"/>
      <c r="AG1369" s="61"/>
      <c r="AH1369" s="67" t="str">
        <v>Jun</v>
      </c>
      <c r="AI1369" s="68" t="str">
        <v>Jul</v>
      </c>
      <c r="AJ1369" s="69">
        <f t="shared" si="340"/>
        <v>5</v>
      </c>
      <c r="AK1369" s="70" t="str">
        <f t="shared" si="355"/>
        <v/>
      </c>
      <c r="AL1369" s="71" t="s">
        <v>17409</v>
      </c>
      <c r="AM1369" s="71" t="str">
        <v>2019</v>
      </c>
      <c r="AN1369" s="70">
        <f t="shared" si="356"/>
        <v>43654</v>
      </c>
      <c r="AO1369" s="70" t="s">
        <v>123</v>
      </c>
      <c r="AP1369" s="74">
        <f ca="1"/>
        <v>315</v>
      </c>
    </row>
    <row r="1370" spans="1:42" ht="14.4">
      <c r="A1370" s="55" t="s">
        <v>8384</v>
      </c>
      <c r="B1370" s="56" t="s">
        <v>89</v>
      </c>
      <c r="C1370" s="57">
        <v>43493</v>
      </c>
      <c r="D1370" s="56" t="s">
        <v>131</v>
      </c>
      <c r="E1370" s="56" t="s">
        <v>129</v>
      </c>
      <c r="F1370" s="58" t="s">
        <v>106</v>
      </c>
      <c r="G1370" s="58" t="s">
        <v>107</v>
      </c>
      <c r="H1370" s="56" t="s">
        <v>129</v>
      </c>
      <c r="I1370" s="59"/>
      <c r="J1370" s="59">
        <f t="shared" si="350"/>
        <v>43523</v>
      </c>
      <c r="K1370" s="56" t="s">
        <v>18</v>
      </c>
      <c r="L1370" s="56" t="s">
        <v>14</v>
      </c>
      <c r="M1370" s="60" t="s">
        <v>8386</v>
      </c>
      <c r="N1370" s="56" t="s">
        <v>8387</v>
      </c>
      <c r="O1370" s="56"/>
      <c r="P1370" s="56" t="s">
        <v>108</v>
      </c>
      <c r="Q1370" s="56" t="s">
        <v>96</v>
      </c>
      <c r="R1370" s="59"/>
      <c r="S1370" s="56" t="s">
        <v>108</v>
      </c>
      <c r="T1370" s="56" t="s">
        <v>108</v>
      </c>
      <c r="U1370" s="57"/>
      <c r="V1370" s="77"/>
      <c r="W1370" s="62" t="s">
        <v>108</v>
      </c>
      <c r="X1370" s="57"/>
      <c r="Y1370" s="56" t="s">
        <v>108</v>
      </c>
      <c r="Z1370" s="56" t="s">
        <v>123</v>
      </c>
      <c r="AA1370" s="57">
        <v>43494</v>
      </c>
      <c r="AB1370" s="63" t="s">
        <v>127</v>
      </c>
      <c r="AC1370" s="60" t="s">
        <v>3451</v>
      </c>
      <c r="AD1370" s="65" t="s">
        <v>224</v>
      </c>
      <c r="AE1370" s="65" t="s">
        <v>131</v>
      </c>
      <c r="AF1370" s="66"/>
      <c r="AG1370" s="66"/>
      <c r="AH1370" s="67" t="str">
        <v>Jan</v>
      </c>
      <c r="AI1370" s="68" t="str">
        <v>Jan</v>
      </c>
      <c r="AJ1370" s="69">
        <f t="shared" si="340"/>
        <v>1</v>
      </c>
      <c r="AK1370" s="70" t="str">
        <f t="shared" si="355"/>
        <v/>
      </c>
      <c r="AL1370" s="71" t="s">
        <v>17409</v>
      </c>
      <c r="AM1370" s="71" t="str">
        <v>2019</v>
      </c>
      <c r="AN1370" s="70">
        <f t="shared" si="356"/>
        <v>43503</v>
      </c>
      <c r="AO1370" s="70" t="s">
        <v>123</v>
      </c>
      <c r="AP1370" s="74">
        <f ca="1"/>
        <v>466</v>
      </c>
    </row>
    <row r="1371" spans="1:42" ht="14.4">
      <c r="A1371" s="55" t="s">
        <v>8391</v>
      </c>
      <c r="B1371" s="56" t="s">
        <v>89</v>
      </c>
      <c r="C1371" s="57">
        <v>43713</v>
      </c>
      <c r="D1371" s="56" t="s">
        <v>90</v>
      </c>
      <c r="E1371" s="56" t="s">
        <v>112</v>
      </c>
      <c r="F1371" s="58" t="s">
        <v>106</v>
      </c>
      <c r="G1371" s="58" t="s">
        <v>113</v>
      </c>
      <c r="H1371" s="56" t="s">
        <v>112</v>
      </c>
      <c r="I1371" s="59"/>
      <c r="J1371" s="59">
        <f t="shared" si="350"/>
        <v>43743</v>
      </c>
      <c r="K1371" s="56" t="s">
        <v>18</v>
      </c>
      <c r="L1371" s="56" t="s">
        <v>14</v>
      </c>
      <c r="M1371" s="60" t="s">
        <v>8393</v>
      </c>
      <c r="N1371" s="56" t="s">
        <v>8394</v>
      </c>
      <c r="O1371" s="56" t="s">
        <v>271</v>
      </c>
      <c r="P1371" s="56" t="s">
        <v>8395</v>
      </c>
      <c r="Q1371" s="56" t="s">
        <v>116</v>
      </c>
      <c r="R1371" s="57">
        <v>43718</v>
      </c>
      <c r="S1371" s="56" t="s">
        <v>108</v>
      </c>
      <c r="T1371" s="56" t="s">
        <v>108</v>
      </c>
      <c r="U1371" s="59"/>
      <c r="V1371" s="77"/>
      <c r="W1371" s="62" t="s">
        <v>108</v>
      </c>
      <c r="X1371" s="59"/>
      <c r="Y1371" s="61"/>
      <c r="Z1371" s="56" t="s">
        <v>123</v>
      </c>
      <c r="AA1371" s="57">
        <v>43718</v>
      </c>
      <c r="AB1371" s="75"/>
      <c r="AC1371" s="64" t="s">
        <v>257</v>
      </c>
      <c r="AD1371" s="56" t="s">
        <v>118</v>
      </c>
      <c r="AE1371" s="56" t="s">
        <v>119</v>
      </c>
      <c r="AF1371" s="61"/>
      <c r="AG1371" s="61"/>
      <c r="AH1371" s="67" t="str">
        <v>Sep</v>
      </c>
      <c r="AI1371" s="68" t="str">
        <v>Sep</v>
      </c>
      <c r="AJ1371" s="69">
        <f t="shared" si="340"/>
        <v>5</v>
      </c>
      <c r="AK1371" s="70">
        <f t="shared" si="355"/>
        <v>43748</v>
      </c>
      <c r="AL1371" s="71">
        <v>30</v>
      </c>
      <c r="AM1371" s="71" t="str">
        <v>2019</v>
      </c>
      <c r="AN1371" s="70">
        <f t="shared" si="356"/>
        <v>43723</v>
      </c>
      <c r="AO1371" s="70" t="s">
        <v>121</v>
      </c>
      <c r="AP1371" s="74">
        <f ca="1"/>
        <v>246</v>
      </c>
    </row>
    <row r="1372" spans="1:42" ht="14.4">
      <c r="A1372" s="55" t="s">
        <v>8399</v>
      </c>
      <c r="B1372" s="56" t="s">
        <v>89</v>
      </c>
      <c r="C1372" s="57">
        <v>43753</v>
      </c>
      <c r="D1372" s="56" t="s">
        <v>131</v>
      </c>
      <c r="E1372" s="56" t="s">
        <v>297</v>
      </c>
      <c r="F1372" s="58" t="s">
        <v>106</v>
      </c>
      <c r="G1372" s="58" t="s">
        <v>107</v>
      </c>
      <c r="H1372" s="56" t="s">
        <v>140</v>
      </c>
      <c r="I1372" s="59"/>
      <c r="J1372" s="59">
        <f t="shared" si="350"/>
        <v>43783</v>
      </c>
      <c r="K1372" s="56"/>
      <c r="L1372" s="56"/>
      <c r="M1372" s="60" t="s">
        <v>8401</v>
      </c>
      <c r="N1372" s="56" t="s">
        <v>8402</v>
      </c>
      <c r="O1372" s="56" t="s">
        <v>436</v>
      </c>
      <c r="P1372" s="56" t="s">
        <v>8403</v>
      </c>
      <c r="Q1372" s="56" t="s">
        <v>17</v>
      </c>
      <c r="R1372" s="59"/>
      <c r="S1372" s="56" t="s">
        <v>108</v>
      </c>
      <c r="T1372" s="56" t="s">
        <v>108</v>
      </c>
      <c r="U1372" s="57"/>
      <c r="V1372" s="77"/>
      <c r="W1372" s="62"/>
      <c r="X1372" s="59"/>
      <c r="Y1372" s="56" t="s">
        <v>292</v>
      </c>
      <c r="Z1372" s="56" t="s">
        <v>123</v>
      </c>
      <c r="AA1372" s="57">
        <v>43745</v>
      </c>
      <c r="AB1372" s="63" t="s">
        <v>293</v>
      </c>
      <c r="AC1372" s="64" t="s">
        <v>8405</v>
      </c>
      <c r="AD1372" s="56" t="s">
        <v>294</v>
      </c>
      <c r="AE1372" s="56"/>
      <c r="AF1372" s="61"/>
      <c r="AG1372" s="61"/>
      <c r="AH1372" s="67" t="str">
        <v>Oct</v>
      </c>
      <c r="AI1372" s="68" t="str">
        <v>Oct</v>
      </c>
      <c r="AJ1372" s="69">
        <f t="shared" si="340"/>
        <v>-8</v>
      </c>
      <c r="AK1372" s="70" t="str">
        <f t="shared" si="355"/>
        <v/>
      </c>
      <c r="AL1372" s="71" t="s">
        <v>17409</v>
      </c>
      <c r="AM1372" s="71" t="str">
        <v>2019</v>
      </c>
      <c r="AN1372" s="70"/>
      <c r="AO1372" s="70" t="s">
        <v>123</v>
      </c>
      <c r="AP1372" s="74">
        <f ca="1"/>
        <v>206</v>
      </c>
    </row>
    <row r="1373" spans="1:42" ht="14.4">
      <c r="A1373" s="55" t="s">
        <v>8407</v>
      </c>
      <c r="B1373" s="56" t="s">
        <v>89</v>
      </c>
      <c r="C1373" s="57">
        <v>43619</v>
      </c>
      <c r="D1373" s="56" t="s">
        <v>131</v>
      </c>
      <c r="E1373" s="56" t="s">
        <v>129</v>
      </c>
      <c r="F1373" s="58" t="s">
        <v>106</v>
      </c>
      <c r="G1373" s="58" t="s">
        <v>107</v>
      </c>
      <c r="H1373" s="56" t="s">
        <v>129</v>
      </c>
      <c r="I1373" s="57"/>
      <c r="J1373" s="57">
        <f t="shared" si="350"/>
        <v>43649</v>
      </c>
      <c r="K1373" s="56" t="s">
        <v>18</v>
      </c>
      <c r="L1373" s="56" t="s">
        <v>18</v>
      </c>
      <c r="M1373" s="60" t="s">
        <v>8408</v>
      </c>
      <c r="N1373" s="56" t="s">
        <v>8409</v>
      </c>
      <c r="O1373" s="56" t="s">
        <v>20</v>
      </c>
      <c r="P1373" s="56" t="s">
        <v>8410</v>
      </c>
      <c r="Q1373" s="56" t="s">
        <v>17</v>
      </c>
      <c r="R1373" s="57"/>
      <c r="S1373" s="56" t="s">
        <v>108</v>
      </c>
      <c r="T1373" s="56" t="s">
        <v>108</v>
      </c>
      <c r="U1373" s="57"/>
      <c r="V1373" s="62"/>
      <c r="W1373" s="62" t="s">
        <v>122</v>
      </c>
      <c r="X1373" s="57"/>
      <c r="Y1373" s="56" t="s">
        <v>108</v>
      </c>
      <c r="Z1373" s="56" t="s">
        <v>121</v>
      </c>
      <c r="AA1373" s="57">
        <v>43623</v>
      </c>
      <c r="AB1373" s="63" t="s">
        <v>484</v>
      </c>
      <c r="AC1373" s="60" t="s">
        <v>8412</v>
      </c>
      <c r="AD1373" s="65" t="s">
        <v>97</v>
      </c>
      <c r="AE1373" s="56" t="s">
        <v>131</v>
      </c>
      <c r="AF1373" s="61"/>
      <c r="AG1373" s="61"/>
      <c r="AH1373" s="67" t="str">
        <v>Jun</v>
      </c>
      <c r="AI1373" s="68" t="str">
        <v>Jun</v>
      </c>
      <c r="AJ1373" s="69">
        <f t="shared" si="340"/>
        <v>4</v>
      </c>
      <c r="AK1373" s="70" t="str">
        <f t="shared" si="355"/>
        <v/>
      </c>
      <c r="AL1373" s="71" t="s">
        <v>17409</v>
      </c>
      <c r="AM1373" s="71" t="str">
        <v>2019</v>
      </c>
      <c r="AN1373" s="70">
        <f>IF(C1373="","",SUM(C1373+10))</f>
        <v>43629</v>
      </c>
      <c r="AO1373" s="70" t="s">
        <v>123</v>
      </c>
      <c r="AP1373" s="74">
        <f ca="1"/>
        <v>340</v>
      </c>
    </row>
    <row r="1374" spans="1:42" ht="14.4">
      <c r="A1374" s="55" t="s">
        <v>8415</v>
      </c>
      <c r="B1374" s="56" t="s">
        <v>89</v>
      </c>
      <c r="C1374" s="57">
        <v>43794</v>
      </c>
      <c r="D1374" s="56" t="s">
        <v>90</v>
      </c>
      <c r="E1374" s="56" t="s">
        <v>276</v>
      </c>
      <c r="F1374" s="58" t="s">
        <v>214</v>
      </c>
      <c r="G1374" s="58" t="s">
        <v>214</v>
      </c>
      <c r="H1374" s="56" t="s">
        <v>276</v>
      </c>
      <c r="I1374" s="59"/>
      <c r="J1374" s="59">
        <f t="shared" si="350"/>
        <v>43824</v>
      </c>
      <c r="K1374" s="56" t="s">
        <v>18</v>
      </c>
      <c r="L1374" s="56" t="s">
        <v>14</v>
      </c>
      <c r="M1374" s="60" t="s">
        <v>8416</v>
      </c>
      <c r="N1374" s="56" t="s">
        <v>8416</v>
      </c>
      <c r="O1374" s="56"/>
      <c r="P1374" s="56" t="s">
        <v>8418</v>
      </c>
      <c r="Q1374" s="56" t="s">
        <v>96</v>
      </c>
      <c r="R1374" s="59"/>
      <c r="S1374" s="56" t="s">
        <v>108</v>
      </c>
      <c r="T1374" s="56" t="s">
        <v>108</v>
      </c>
      <c r="U1374" s="57"/>
      <c r="V1374" s="77"/>
      <c r="W1374" s="62" t="s">
        <v>108</v>
      </c>
      <c r="X1374" s="59"/>
      <c r="Y1374" s="56" t="s">
        <v>108</v>
      </c>
      <c r="Z1374" s="56" t="s">
        <v>123</v>
      </c>
      <c r="AA1374" s="57">
        <v>43812</v>
      </c>
      <c r="AB1374" s="75"/>
      <c r="AC1374" s="64" t="s">
        <v>8419</v>
      </c>
      <c r="AD1374" s="56" t="s">
        <v>224</v>
      </c>
      <c r="AE1374" s="56" t="s">
        <v>119</v>
      </c>
      <c r="AF1374" s="61"/>
      <c r="AG1374" s="61"/>
      <c r="AH1374" s="67" t="str">
        <v>Nov</v>
      </c>
      <c r="AI1374" s="68" t="str">
        <v>Dec</v>
      </c>
      <c r="AJ1374" s="69">
        <f t="shared" si="340"/>
        <v>18</v>
      </c>
      <c r="AK1374" s="70"/>
      <c r="AL1374" s="71"/>
      <c r="AM1374" s="71" t="str">
        <v>2019</v>
      </c>
      <c r="AN1374" s="70"/>
      <c r="AO1374" s="70" t="s">
        <v>123</v>
      </c>
      <c r="AP1374" s="74">
        <f ca="1"/>
        <v>165</v>
      </c>
    </row>
    <row r="1375" spans="1:42" ht="14.4">
      <c r="A1375" s="55" t="s">
        <v>8422</v>
      </c>
      <c r="B1375" s="56" t="s">
        <v>89</v>
      </c>
      <c r="C1375" s="57">
        <v>43718</v>
      </c>
      <c r="D1375" s="56" t="s">
        <v>90</v>
      </c>
      <c r="E1375" s="56" t="s">
        <v>112</v>
      </c>
      <c r="F1375" s="58" t="s">
        <v>106</v>
      </c>
      <c r="G1375" s="58" t="s">
        <v>113</v>
      </c>
      <c r="H1375" s="56" t="s">
        <v>112</v>
      </c>
      <c r="I1375" s="57"/>
      <c r="J1375" s="57">
        <f t="shared" si="350"/>
        <v>43748</v>
      </c>
      <c r="K1375" s="56" t="s">
        <v>18</v>
      </c>
      <c r="L1375" s="56" t="s">
        <v>18</v>
      </c>
      <c r="M1375" s="60" t="s">
        <v>8424</v>
      </c>
      <c r="N1375" s="56" t="s">
        <v>8425</v>
      </c>
      <c r="O1375" s="56" t="s">
        <v>271</v>
      </c>
      <c r="P1375" s="56" t="s">
        <v>3519</v>
      </c>
      <c r="Q1375" s="56" t="s">
        <v>256</v>
      </c>
      <c r="R1375" s="57"/>
      <c r="S1375" s="56" t="s">
        <v>108</v>
      </c>
      <c r="T1375" s="56" t="s">
        <v>108</v>
      </c>
      <c r="U1375" s="57">
        <v>43720</v>
      </c>
      <c r="V1375" s="62"/>
      <c r="W1375" s="62">
        <v>21</v>
      </c>
      <c r="X1375" s="57"/>
      <c r="Y1375" s="56"/>
      <c r="Z1375" s="56" t="s">
        <v>123</v>
      </c>
      <c r="AA1375" s="57">
        <v>43802</v>
      </c>
      <c r="AB1375" s="63"/>
      <c r="AC1375" s="64" t="s">
        <v>8429</v>
      </c>
      <c r="AD1375" s="56" t="s">
        <v>179</v>
      </c>
      <c r="AE1375" s="56"/>
      <c r="AF1375" s="61"/>
      <c r="AG1375" s="61"/>
      <c r="AH1375" s="67" t="str">
        <v>Sep</v>
      </c>
      <c r="AI1375" s="68" t="str">
        <v>Dec</v>
      </c>
      <c r="AJ1375" s="69">
        <f t="shared" si="340"/>
        <v>84</v>
      </c>
      <c r="AK1375" s="70" t="str">
        <f t="shared" ref="AK1375:AK1377" si="357">IF(R1375="","",SUM(R1375+30))</f>
        <v/>
      </c>
      <c r="AL1375" s="71" t="s">
        <v>17409</v>
      </c>
      <c r="AM1375" s="71" t="str">
        <v>2019</v>
      </c>
      <c r="AN1375" s="70">
        <f t="shared" ref="AN1375:AN1377" si="358">IF(C1375="","",SUM(C1375+10))</f>
        <v>43728</v>
      </c>
      <c r="AO1375" s="70" t="s">
        <v>123</v>
      </c>
      <c r="AP1375" s="74">
        <f ca="1"/>
        <v>241</v>
      </c>
    </row>
    <row r="1376" spans="1:42" ht="14.4">
      <c r="A1376" s="55" t="s">
        <v>8433</v>
      </c>
      <c r="B1376" s="56" t="s">
        <v>89</v>
      </c>
      <c r="C1376" s="57">
        <v>43724</v>
      </c>
      <c r="D1376" s="56" t="s">
        <v>90</v>
      </c>
      <c r="E1376" s="56" t="s">
        <v>196</v>
      </c>
      <c r="F1376" s="58" t="s">
        <v>106</v>
      </c>
      <c r="G1376" s="58" t="s">
        <v>113</v>
      </c>
      <c r="H1376" s="56" t="s">
        <v>112</v>
      </c>
      <c r="I1376" s="57"/>
      <c r="J1376" s="57">
        <f t="shared" si="350"/>
        <v>43754</v>
      </c>
      <c r="K1376" s="56" t="s">
        <v>18</v>
      </c>
      <c r="L1376" s="56" t="s">
        <v>18</v>
      </c>
      <c r="M1376" s="60" t="s">
        <v>8424</v>
      </c>
      <c r="N1376" s="56" t="s">
        <v>8436</v>
      </c>
      <c r="O1376" s="56" t="s">
        <v>271</v>
      </c>
      <c r="P1376" s="82" t="s">
        <v>1745</v>
      </c>
      <c r="Q1376" s="56" t="s">
        <v>256</v>
      </c>
      <c r="R1376" s="57"/>
      <c r="S1376" s="56" t="s">
        <v>108</v>
      </c>
      <c r="T1376" s="56" t="s">
        <v>108</v>
      </c>
      <c r="U1376" s="57">
        <v>43727</v>
      </c>
      <c r="V1376" s="77"/>
      <c r="W1376" s="62">
        <v>21</v>
      </c>
      <c r="X1376" s="59"/>
      <c r="Y1376" s="61"/>
      <c r="Z1376" s="56" t="s">
        <v>123</v>
      </c>
      <c r="AA1376" s="57">
        <v>43802</v>
      </c>
      <c r="AB1376" s="75"/>
      <c r="AC1376" s="64" t="s">
        <v>8438</v>
      </c>
      <c r="AD1376" s="56" t="s">
        <v>179</v>
      </c>
      <c r="AE1376" s="56"/>
      <c r="AF1376" s="61"/>
      <c r="AG1376" s="61"/>
      <c r="AH1376" s="67" t="str">
        <v>Sep</v>
      </c>
      <c r="AI1376" s="68" t="str">
        <v>Dec</v>
      </c>
      <c r="AJ1376" s="69">
        <f t="shared" si="340"/>
        <v>78</v>
      </c>
      <c r="AK1376" s="70" t="str">
        <f t="shared" si="357"/>
        <v/>
      </c>
      <c r="AL1376" s="71" t="s">
        <v>17409</v>
      </c>
      <c r="AM1376" s="71" t="str">
        <v>2019</v>
      </c>
      <c r="AN1376" s="70">
        <f t="shared" si="358"/>
        <v>43734</v>
      </c>
      <c r="AO1376" s="70" t="s">
        <v>123</v>
      </c>
      <c r="AP1376" s="74">
        <f ca="1"/>
        <v>235</v>
      </c>
    </row>
    <row r="1377" spans="1:42" ht="14.4">
      <c r="A1377" s="55" t="s">
        <v>8440</v>
      </c>
      <c r="B1377" s="56" t="s">
        <v>89</v>
      </c>
      <c r="C1377" s="57">
        <v>43726</v>
      </c>
      <c r="D1377" s="56" t="s">
        <v>90</v>
      </c>
      <c r="E1377" s="56" t="s">
        <v>196</v>
      </c>
      <c r="F1377" s="58" t="s">
        <v>106</v>
      </c>
      <c r="G1377" s="58" t="s">
        <v>113</v>
      </c>
      <c r="H1377" s="56" t="s">
        <v>112</v>
      </c>
      <c r="I1377" s="59"/>
      <c r="J1377" s="59">
        <f t="shared" si="350"/>
        <v>43756</v>
      </c>
      <c r="K1377" s="56" t="s">
        <v>18</v>
      </c>
      <c r="L1377" s="56" t="s">
        <v>14</v>
      </c>
      <c r="M1377" s="60" t="s">
        <v>8424</v>
      </c>
      <c r="N1377" s="56" t="s">
        <v>3453</v>
      </c>
      <c r="O1377" s="56" t="s">
        <v>249</v>
      </c>
      <c r="P1377" s="56" t="s">
        <v>3454</v>
      </c>
      <c r="Q1377" s="56" t="s">
        <v>116</v>
      </c>
      <c r="R1377" s="57">
        <v>43727</v>
      </c>
      <c r="S1377" s="56" t="s">
        <v>108</v>
      </c>
      <c r="T1377" s="56" t="s">
        <v>108</v>
      </c>
      <c r="U1377" s="59"/>
      <c r="V1377" s="77"/>
      <c r="W1377" s="62" t="s">
        <v>108</v>
      </c>
      <c r="X1377" s="59"/>
      <c r="Y1377" s="61"/>
      <c r="Z1377" s="56" t="s">
        <v>123</v>
      </c>
      <c r="AA1377" s="57">
        <v>43727</v>
      </c>
      <c r="AB1377" s="75"/>
      <c r="AC1377" s="64" t="s">
        <v>2431</v>
      </c>
      <c r="AD1377" s="56" t="s">
        <v>118</v>
      </c>
      <c r="AE1377" s="56" t="s">
        <v>90</v>
      </c>
      <c r="AF1377" s="61"/>
      <c r="AG1377" s="61"/>
      <c r="AH1377" s="67" t="str">
        <v>Sep</v>
      </c>
      <c r="AI1377" s="68" t="str">
        <v>Sep</v>
      </c>
      <c r="AJ1377" s="69">
        <f t="shared" si="340"/>
        <v>1</v>
      </c>
      <c r="AK1377" s="70">
        <f t="shared" si="357"/>
        <v>43757</v>
      </c>
      <c r="AL1377" s="71">
        <v>30</v>
      </c>
      <c r="AM1377" s="71" t="str">
        <v>2019</v>
      </c>
      <c r="AN1377" s="70">
        <f t="shared" si="358"/>
        <v>43736</v>
      </c>
      <c r="AO1377" s="70" t="s">
        <v>121</v>
      </c>
      <c r="AP1377" s="74">
        <f ca="1"/>
        <v>233</v>
      </c>
    </row>
    <row r="1378" spans="1:42" ht="14.4">
      <c r="A1378" s="55" t="s">
        <v>8444</v>
      </c>
      <c r="B1378" s="56" t="s">
        <v>89</v>
      </c>
      <c r="C1378" s="57">
        <v>43749</v>
      </c>
      <c r="D1378" s="56" t="s">
        <v>90</v>
      </c>
      <c r="E1378" s="56" t="s">
        <v>196</v>
      </c>
      <c r="F1378" s="58" t="s">
        <v>106</v>
      </c>
      <c r="G1378" s="58" t="s">
        <v>113</v>
      </c>
      <c r="H1378" s="56" t="s">
        <v>112</v>
      </c>
      <c r="I1378" s="59"/>
      <c r="J1378" s="59">
        <f t="shared" si="350"/>
        <v>43779</v>
      </c>
      <c r="K1378" s="56" t="s">
        <v>18</v>
      </c>
      <c r="L1378" s="56" t="s">
        <v>14</v>
      </c>
      <c r="M1378" s="60" t="s">
        <v>8424</v>
      </c>
      <c r="N1378" s="56" t="s">
        <v>4609</v>
      </c>
      <c r="O1378" s="56" t="s">
        <v>29</v>
      </c>
      <c r="P1378" s="56" t="s">
        <v>4147</v>
      </c>
      <c r="Q1378" s="56" t="s">
        <v>116</v>
      </c>
      <c r="R1378" s="57">
        <v>43753</v>
      </c>
      <c r="S1378" s="56" t="s">
        <v>108</v>
      </c>
      <c r="T1378" s="56" t="s">
        <v>108</v>
      </c>
      <c r="U1378" s="57"/>
      <c r="V1378" s="77"/>
      <c r="W1378" s="62" t="s">
        <v>108</v>
      </c>
      <c r="X1378" s="59"/>
      <c r="Y1378" s="56" t="s">
        <v>108</v>
      </c>
      <c r="Z1378" s="56" t="s">
        <v>123</v>
      </c>
      <c r="AA1378" s="57">
        <v>43753</v>
      </c>
      <c r="AB1378" s="75"/>
      <c r="AC1378" s="64" t="s">
        <v>8448</v>
      </c>
      <c r="AD1378" s="56" t="s">
        <v>118</v>
      </c>
      <c r="AE1378" s="56" t="s">
        <v>90</v>
      </c>
      <c r="AF1378" s="61"/>
      <c r="AG1378" s="61"/>
      <c r="AH1378" s="67" t="str">
        <v>Oct</v>
      </c>
      <c r="AI1378" s="68" t="str">
        <v>Oct</v>
      </c>
      <c r="AJ1378" s="69">
        <f t="shared" si="340"/>
        <v>4</v>
      </c>
      <c r="AK1378" s="70"/>
      <c r="AL1378" s="71"/>
      <c r="AM1378" s="71" t="str">
        <v>2019</v>
      </c>
      <c r="AN1378" s="70"/>
      <c r="AO1378" s="70" t="s">
        <v>121</v>
      </c>
      <c r="AP1378" s="74">
        <f ca="1"/>
        <v>210</v>
      </c>
    </row>
    <row r="1379" spans="1:42" ht="14.4">
      <c r="A1379" s="55" t="s">
        <v>8449</v>
      </c>
      <c r="B1379" s="56" t="s">
        <v>89</v>
      </c>
      <c r="C1379" s="57">
        <v>43774</v>
      </c>
      <c r="D1379" s="56" t="s">
        <v>90</v>
      </c>
      <c r="E1379" s="56" t="s">
        <v>297</v>
      </c>
      <c r="F1379" s="58" t="s">
        <v>106</v>
      </c>
      <c r="G1379" s="58" t="s">
        <v>113</v>
      </c>
      <c r="H1379" s="56" t="s">
        <v>112</v>
      </c>
      <c r="I1379" s="59"/>
      <c r="J1379" s="59">
        <f t="shared" si="350"/>
        <v>43804</v>
      </c>
      <c r="K1379" s="56" t="s">
        <v>18</v>
      </c>
      <c r="L1379" s="56" t="s">
        <v>18</v>
      </c>
      <c r="M1379" s="60" t="s">
        <v>8451</v>
      </c>
      <c r="N1379" s="56" t="s">
        <v>8452</v>
      </c>
      <c r="O1379" s="56" t="s">
        <v>271</v>
      </c>
      <c r="P1379" s="56" t="s">
        <v>5603</v>
      </c>
      <c r="Q1379" s="56" t="s">
        <v>116</v>
      </c>
      <c r="R1379" s="59"/>
      <c r="S1379" s="56" t="s">
        <v>108</v>
      </c>
      <c r="T1379" s="56" t="s">
        <v>108</v>
      </c>
      <c r="U1379" s="57">
        <v>43815</v>
      </c>
      <c r="V1379" s="77"/>
      <c r="W1379" s="62">
        <v>89</v>
      </c>
      <c r="X1379" s="59"/>
      <c r="Y1379" s="56" t="s">
        <v>108</v>
      </c>
      <c r="Z1379" s="56" t="s">
        <v>123</v>
      </c>
      <c r="AA1379" s="57">
        <v>43840</v>
      </c>
      <c r="AB1379" s="75"/>
      <c r="AC1379" s="64" t="s">
        <v>8454</v>
      </c>
      <c r="AD1379" s="56" t="s">
        <v>179</v>
      </c>
      <c r="AE1379" s="56" t="s">
        <v>90</v>
      </c>
      <c r="AF1379" s="61"/>
      <c r="AG1379" s="61"/>
      <c r="AH1379" s="67" t="str">
        <v>Nov</v>
      </c>
      <c r="AI1379" s="68" t="str">
        <v>Jan</v>
      </c>
      <c r="AJ1379" s="69">
        <f t="shared" si="340"/>
        <v>66</v>
      </c>
      <c r="AK1379" s="70"/>
      <c r="AL1379" s="71"/>
      <c r="AM1379" s="71" t="str">
        <v>2019</v>
      </c>
      <c r="AN1379" s="70"/>
      <c r="AO1379" s="70" t="s">
        <v>123</v>
      </c>
      <c r="AP1379" s="74">
        <f ca="1"/>
        <v>185</v>
      </c>
    </row>
    <row r="1380" spans="1:42" ht="14.4">
      <c r="A1380" s="55" t="s">
        <v>8455</v>
      </c>
      <c r="B1380" s="56" t="s">
        <v>89</v>
      </c>
      <c r="C1380" s="57">
        <v>43654</v>
      </c>
      <c r="D1380" s="56" t="s">
        <v>119</v>
      </c>
      <c r="E1380" s="56" t="s">
        <v>112</v>
      </c>
      <c r="F1380" s="58" t="s">
        <v>106</v>
      </c>
      <c r="G1380" s="58" t="s">
        <v>113</v>
      </c>
      <c r="H1380" s="56" t="s">
        <v>112</v>
      </c>
      <c r="I1380" s="59"/>
      <c r="J1380" s="59">
        <f t="shared" si="350"/>
        <v>43684</v>
      </c>
      <c r="K1380" s="56" t="s">
        <v>18</v>
      </c>
      <c r="L1380" s="56" t="s">
        <v>14</v>
      </c>
      <c r="M1380" s="60" t="s">
        <v>8457</v>
      </c>
      <c r="N1380" s="56" t="s">
        <v>8458</v>
      </c>
      <c r="O1380" s="56" t="s">
        <v>29</v>
      </c>
      <c r="P1380" s="56" t="s">
        <v>1886</v>
      </c>
      <c r="Q1380" s="56" t="s">
        <v>116</v>
      </c>
      <c r="R1380" s="57">
        <v>43661</v>
      </c>
      <c r="S1380" s="56" t="s">
        <v>108</v>
      </c>
      <c r="T1380" s="56" t="s">
        <v>108</v>
      </c>
      <c r="U1380" s="59"/>
      <c r="V1380" s="77"/>
      <c r="W1380" s="62" t="s">
        <v>108</v>
      </c>
      <c r="X1380" s="59"/>
      <c r="Y1380" s="61"/>
      <c r="Z1380" s="56" t="s">
        <v>123</v>
      </c>
      <c r="AA1380" s="57">
        <v>43661</v>
      </c>
      <c r="AB1380" s="75"/>
      <c r="AC1380" s="64" t="s">
        <v>8459</v>
      </c>
      <c r="AD1380" s="56" t="s">
        <v>118</v>
      </c>
      <c r="AE1380" s="56" t="s">
        <v>119</v>
      </c>
      <c r="AF1380" s="61"/>
      <c r="AG1380" s="61"/>
      <c r="AH1380" s="67" t="str">
        <v>Jul</v>
      </c>
      <c r="AI1380" s="68" t="str">
        <v>Jul</v>
      </c>
      <c r="AJ1380" s="69">
        <f t="shared" si="340"/>
        <v>7</v>
      </c>
      <c r="AK1380" s="70">
        <f t="shared" ref="AK1380:AK1381" si="359">IF(R1380="","",SUM(R1380+30))</f>
        <v>43691</v>
      </c>
      <c r="AL1380" s="71">
        <v>30</v>
      </c>
      <c r="AM1380" s="71" t="str">
        <v>2019</v>
      </c>
      <c r="AN1380" s="70">
        <f t="shared" ref="AN1380:AN1381" si="360">IF(C1380="","",SUM(C1380+10))</f>
        <v>43664</v>
      </c>
      <c r="AO1380" s="70" t="s">
        <v>121</v>
      </c>
      <c r="AP1380" s="74">
        <f ca="1"/>
        <v>305</v>
      </c>
    </row>
    <row r="1381" spans="1:42" ht="14.4">
      <c r="A1381" s="55" t="s">
        <v>8465</v>
      </c>
      <c r="B1381" s="56" t="s">
        <v>89</v>
      </c>
      <c r="C1381" s="57">
        <v>43640</v>
      </c>
      <c r="D1381" s="56" t="s">
        <v>2397</v>
      </c>
      <c r="E1381" s="56" t="s">
        <v>12</v>
      </c>
      <c r="F1381" s="58" t="s">
        <v>106</v>
      </c>
      <c r="G1381" s="58" t="s">
        <v>107</v>
      </c>
      <c r="H1381" s="56" t="s">
        <v>12</v>
      </c>
      <c r="I1381" s="57"/>
      <c r="J1381" s="57">
        <f t="shared" si="350"/>
        <v>43670</v>
      </c>
      <c r="K1381" s="56" t="s">
        <v>18</v>
      </c>
      <c r="L1381" s="56" t="s">
        <v>18</v>
      </c>
      <c r="M1381" s="60" t="s">
        <v>8467</v>
      </c>
      <c r="N1381" s="56"/>
      <c r="O1381" s="56" t="s">
        <v>266</v>
      </c>
      <c r="P1381" s="56" t="s">
        <v>8469</v>
      </c>
      <c r="Q1381" s="56" t="s">
        <v>28</v>
      </c>
      <c r="R1381" s="57"/>
      <c r="S1381" s="56"/>
      <c r="T1381" s="56"/>
      <c r="U1381" s="57"/>
      <c r="V1381" s="62"/>
      <c r="W1381" s="62"/>
      <c r="X1381" s="57"/>
      <c r="Y1381" s="61"/>
      <c r="Z1381" s="56" t="s">
        <v>121</v>
      </c>
      <c r="AA1381" s="57">
        <v>43640</v>
      </c>
      <c r="AB1381" s="75"/>
      <c r="AC1381" s="64"/>
      <c r="AD1381" s="65" t="s">
        <v>97</v>
      </c>
      <c r="AE1381" s="56" t="s">
        <v>111</v>
      </c>
      <c r="AF1381" s="61"/>
      <c r="AG1381" s="61"/>
      <c r="AH1381" s="67" t="str">
        <v>Jun</v>
      </c>
      <c r="AI1381" s="68" t="str">
        <v>Jun</v>
      </c>
      <c r="AJ1381" s="69">
        <f t="shared" si="340"/>
        <v>0</v>
      </c>
      <c r="AK1381" s="70" t="str">
        <f t="shared" si="359"/>
        <v/>
      </c>
      <c r="AL1381" s="71" t="s">
        <v>17409</v>
      </c>
      <c r="AM1381" s="71" t="str">
        <v>2019</v>
      </c>
      <c r="AN1381" s="70">
        <f t="shared" si="360"/>
        <v>43650</v>
      </c>
      <c r="AO1381" s="70" t="s">
        <v>123</v>
      </c>
      <c r="AP1381" s="74">
        <f ca="1"/>
        <v>319</v>
      </c>
    </row>
    <row r="1382" spans="1:42" ht="14.4">
      <c r="A1382" s="55" t="s">
        <v>8473</v>
      </c>
      <c r="B1382" s="56" t="s">
        <v>89</v>
      </c>
      <c r="C1382" s="57">
        <v>43787</v>
      </c>
      <c r="D1382" s="56" t="s">
        <v>90</v>
      </c>
      <c r="E1382" s="56" t="s">
        <v>91</v>
      </c>
      <c r="F1382" s="58" t="s">
        <v>92</v>
      </c>
      <c r="G1382" s="58" t="s">
        <v>93</v>
      </c>
      <c r="H1382" s="56" t="s">
        <v>91</v>
      </c>
      <c r="I1382" s="59"/>
      <c r="J1382" s="59">
        <f t="shared" si="350"/>
        <v>43817</v>
      </c>
      <c r="K1382" s="56" t="s">
        <v>18</v>
      </c>
      <c r="L1382" s="56" t="s">
        <v>18</v>
      </c>
      <c r="M1382" s="60" t="s">
        <v>8475</v>
      </c>
      <c r="N1382" s="56" t="s">
        <v>8476</v>
      </c>
      <c r="O1382" s="56" t="s">
        <v>95</v>
      </c>
      <c r="P1382" s="56" t="s">
        <v>8477</v>
      </c>
      <c r="Q1382" s="56" t="s">
        <v>96</v>
      </c>
      <c r="R1382" s="59"/>
      <c r="S1382" s="56"/>
      <c r="T1382" s="56"/>
      <c r="U1382" s="57"/>
      <c r="V1382" s="77"/>
      <c r="W1382" s="77"/>
      <c r="X1382" s="59"/>
      <c r="Y1382" s="61"/>
      <c r="Z1382" s="56" t="s">
        <v>121</v>
      </c>
      <c r="AA1382" s="57">
        <v>43788</v>
      </c>
      <c r="AB1382" s="75"/>
      <c r="AC1382" s="64" t="s">
        <v>8479</v>
      </c>
      <c r="AD1382" s="56" t="s">
        <v>97</v>
      </c>
      <c r="AE1382" s="56" t="s">
        <v>90</v>
      </c>
      <c r="AF1382" s="61"/>
      <c r="AG1382" s="61"/>
      <c r="AH1382" s="67" t="str">
        <v>Nov</v>
      </c>
      <c r="AI1382" s="68" t="str">
        <v>Nov</v>
      </c>
      <c r="AJ1382" s="69">
        <f t="shared" si="340"/>
        <v>1</v>
      </c>
      <c r="AK1382" s="70"/>
      <c r="AL1382" s="71"/>
      <c r="AM1382" s="71" t="str">
        <v>2019</v>
      </c>
      <c r="AN1382" s="70"/>
      <c r="AO1382" s="70" t="s">
        <v>123</v>
      </c>
      <c r="AP1382" s="74">
        <f ca="1"/>
        <v>172</v>
      </c>
    </row>
    <row r="1383" spans="1:42" ht="14.4">
      <c r="A1383" s="55" t="s">
        <v>8481</v>
      </c>
      <c r="B1383" s="56" t="s">
        <v>89</v>
      </c>
      <c r="C1383" s="57">
        <v>43782</v>
      </c>
      <c r="D1383" s="56" t="s">
        <v>90</v>
      </c>
      <c r="E1383" s="56" t="s">
        <v>12</v>
      </c>
      <c r="F1383" s="58" t="s">
        <v>106</v>
      </c>
      <c r="G1383" s="58" t="s">
        <v>107</v>
      </c>
      <c r="H1383" s="56" t="s">
        <v>12</v>
      </c>
      <c r="I1383" s="59"/>
      <c r="J1383" s="59">
        <f t="shared" si="350"/>
        <v>43812</v>
      </c>
      <c r="K1383" s="56" t="s">
        <v>18</v>
      </c>
      <c r="L1383" s="56" t="s">
        <v>14</v>
      </c>
      <c r="M1383" s="60" t="s">
        <v>8483</v>
      </c>
      <c r="N1383" s="56" t="s">
        <v>5022</v>
      </c>
      <c r="O1383" s="56" t="s">
        <v>236</v>
      </c>
      <c r="P1383" s="56"/>
      <c r="Q1383" s="56" t="s">
        <v>17</v>
      </c>
      <c r="R1383" s="59"/>
      <c r="S1383" s="56" t="s">
        <v>108</v>
      </c>
      <c r="T1383" s="56" t="s">
        <v>108</v>
      </c>
      <c r="U1383" s="57"/>
      <c r="V1383" s="77"/>
      <c r="W1383" s="77"/>
      <c r="X1383" s="59"/>
      <c r="Y1383" s="61"/>
      <c r="Z1383" s="56" t="s">
        <v>123</v>
      </c>
      <c r="AA1383" s="57">
        <v>43783</v>
      </c>
      <c r="AB1383" s="75"/>
      <c r="AC1383" s="64" t="s">
        <v>8487</v>
      </c>
      <c r="AD1383" s="56" t="s">
        <v>224</v>
      </c>
      <c r="AE1383" s="56" t="s">
        <v>90</v>
      </c>
      <c r="AF1383" s="61"/>
      <c r="AG1383" s="61"/>
      <c r="AH1383" s="67" t="str">
        <v>Nov</v>
      </c>
      <c r="AI1383" s="68" t="str">
        <v>Nov</v>
      </c>
      <c r="AJ1383" s="69">
        <f t="shared" si="340"/>
        <v>1</v>
      </c>
      <c r="AK1383" s="70"/>
      <c r="AL1383" s="71"/>
      <c r="AM1383" s="71" t="str">
        <v>2019</v>
      </c>
      <c r="AN1383" s="70"/>
      <c r="AO1383" s="70" t="s">
        <v>123</v>
      </c>
      <c r="AP1383" s="74">
        <f ca="1"/>
        <v>177</v>
      </c>
    </row>
    <row r="1384" spans="1:42" ht="14.4">
      <c r="A1384" s="55" t="s">
        <v>8489</v>
      </c>
      <c r="B1384" s="56" t="s">
        <v>89</v>
      </c>
      <c r="C1384" s="57">
        <v>43627</v>
      </c>
      <c r="D1384" s="56" t="s">
        <v>90</v>
      </c>
      <c r="E1384" s="56" t="s">
        <v>276</v>
      </c>
      <c r="F1384" s="58" t="s">
        <v>214</v>
      </c>
      <c r="G1384" s="58" t="s">
        <v>214</v>
      </c>
      <c r="H1384" s="56" t="s">
        <v>276</v>
      </c>
      <c r="I1384" s="57"/>
      <c r="J1384" s="57">
        <f t="shared" si="350"/>
        <v>43657</v>
      </c>
      <c r="K1384" s="56" t="s">
        <v>18</v>
      </c>
      <c r="L1384" s="56" t="s">
        <v>108</v>
      </c>
      <c r="M1384" s="60" t="s">
        <v>8491</v>
      </c>
      <c r="N1384" s="56"/>
      <c r="O1384" s="56"/>
      <c r="P1384" s="56" t="s">
        <v>1961</v>
      </c>
      <c r="Q1384" s="56" t="s">
        <v>96</v>
      </c>
      <c r="R1384" s="57"/>
      <c r="S1384" s="56" t="s">
        <v>108</v>
      </c>
      <c r="T1384" s="56" t="s">
        <v>108</v>
      </c>
      <c r="U1384" s="57"/>
      <c r="V1384" s="62"/>
      <c r="W1384" s="62" t="s">
        <v>122</v>
      </c>
      <c r="X1384" s="57"/>
      <c r="Y1384" s="56"/>
      <c r="Z1384" s="56" t="s">
        <v>121</v>
      </c>
      <c r="AA1384" s="57">
        <v>43682</v>
      </c>
      <c r="AB1384" s="63"/>
      <c r="AC1384" s="64" t="s">
        <v>8494</v>
      </c>
      <c r="AD1384" s="65" t="s">
        <v>97</v>
      </c>
      <c r="AE1384" s="56" t="s">
        <v>90</v>
      </c>
      <c r="AF1384" s="61"/>
      <c r="AG1384" s="61"/>
      <c r="AH1384" s="67" t="str">
        <v>Jun</v>
      </c>
      <c r="AI1384" s="68" t="str">
        <v>Aug</v>
      </c>
      <c r="AJ1384" s="69">
        <f t="shared" si="340"/>
        <v>55</v>
      </c>
      <c r="AK1384" s="70" t="str">
        <f t="shared" ref="AK1384:AK1388" si="361">IF(R1384="","",SUM(R1384+30))</f>
        <v/>
      </c>
      <c r="AL1384" s="71" t="s">
        <v>17409</v>
      </c>
      <c r="AM1384" s="71" t="str">
        <v>2019</v>
      </c>
      <c r="AN1384" s="70">
        <f t="shared" ref="AN1384:AN1388" si="362">IF(C1384="","",SUM(C1384+10))</f>
        <v>43637</v>
      </c>
      <c r="AO1384" s="70" t="s">
        <v>123</v>
      </c>
      <c r="AP1384" s="74">
        <f ca="1"/>
        <v>332</v>
      </c>
    </row>
    <row r="1385" spans="1:42" ht="14.4">
      <c r="A1385" s="55" t="s">
        <v>8499</v>
      </c>
      <c r="B1385" s="56" t="s">
        <v>89</v>
      </c>
      <c r="C1385" s="57">
        <v>43585</v>
      </c>
      <c r="D1385" s="56" t="s">
        <v>90</v>
      </c>
      <c r="E1385" s="56" t="s">
        <v>135</v>
      </c>
      <c r="F1385" s="58" t="s">
        <v>214</v>
      </c>
      <c r="G1385" s="58" t="s">
        <v>136</v>
      </c>
      <c r="H1385" s="56" t="s">
        <v>135</v>
      </c>
      <c r="I1385" s="57"/>
      <c r="J1385" s="57">
        <f t="shared" si="350"/>
        <v>43615</v>
      </c>
      <c r="K1385" s="56" t="s">
        <v>18</v>
      </c>
      <c r="L1385" s="56" t="s">
        <v>18</v>
      </c>
      <c r="M1385" s="60" t="s">
        <v>8501</v>
      </c>
      <c r="N1385" s="56" t="s">
        <v>8502</v>
      </c>
      <c r="O1385" s="56" t="s">
        <v>16</v>
      </c>
      <c r="P1385" s="56" t="s">
        <v>8503</v>
      </c>
      <c r="Q1385" s="56" t="s">
        <v>96</v>
      </c>
      <c r="R1385" s="57"/>
      <c r="S1385" s="56" t="s">
        <v>108</v>
      </c>
      <c r="T1385" s="56" t="s">
        <v>108</v>
      </c>
      <c r="U1385" s="57"/>
      <c r="V1385" s="62"/>
      <c r="W1385" s="62" t="s">
        <v>122</v>
      </c>
      <c r="X1385" s="57"/>
      <c r="Y1385" s="56" t="s">
        <v>108</v>
      </c>
      <c r="Z1385" s="56" t="s">
        <v>121</v>
      </c>
      <c r="AA1385" s="57">
        <v>43585</v>
      </c>
      <c r="AB1385" s="75"/>
      <c r="AC1385" s="64" t="s">
        <v>8504</v>
      </c>
      <c r="AD1385" s="65" t="s">
        <v>97</v>
      </c>
      <c r="AE1385" s="56"/>
      <c r="AF1385" s="61"/>
      <c r="AG1385" s="61"/>
      <c r="AH1385" s="67" t="str">
        <v>Apr</v>
      </c>
      <c r="AI1385" s="68" t="str">
        <v>Apr</v>
      </c>
      <c r="AJ1385" s="69">
        <f t="shared" si="340"/>
        <v>0</v>
      </c>
      <c r="AK1385" s="70" t="str">
        <f t="shared" si="361"/>
        <v/>
      </c>
      <c r="AL1385" s="71" t="s">
        <v>17409</v>
      </c>
      <c r="AM1385" s="71" t="str">
        <v>2019</v>
      </c>
      <c r="AN1385" s="70">
        <f t="shared" si="362"/>
        <v>43595</v>
      </c>
      <c r="AO1385" s="70" t="s">
        <v>123</v>
      </c>
      <c r="AP1385" s="74">
        <f ca="1"/>
        <v>374</v>
      </c>
    </row>
    <row r="1386" spans="1:42" ht="14.4">
      <c r="A1386" s="55" t="s">
        <v>8506</v>
      </c>
      <c r="B1386" s="56" t="s">
        <v>89</v>
      </c>
      <c r="C1386" s="57">
        <v>43585</v>
      </c>
      <c r="D1386" s="56" t="s">
        <v>90</v>
      </c>
      <c r="E1386" s="56" t="s">
        <v>135</v>
      </c>
      <c r="F1386" s="58" t="s">
        <v>214</v>
      </c>
      <c r="G1386" s="58" t="s">
        <v>136</v>
      </c>
      <c r="H1386" s="56" t="s">
        <v>135</v>
      </c>
      <c r="I1386" s="59"/>
      <c r="J1386" s="59">
        <f t="shared" si="350"/>
        <v>43615</v>
      </c>
      <c r="K1386" s="56" t="s">
        <v>18</v>
      </c>
      <c r="L1386" s="56" t="s">
        <v>14</v>
      </c>
      <c r="M1386" s="60" t="s">
        <v>8501</v>
      </c>
      <c r="N1386" s="56" t="s">
        <v>8502</v>
      </c>
      <c r="O1386" s="56" t="s">
        <v>16</v>
      </c>
      <c r="P1386" s="56" t="s">
        <v>8503</v>
      </c>
      <c r="Q1386" s="56" t="s">
        <v>117</v>
      </c>
      <c r="R1386" s="59"/>
      <c r="S1386" s="56" t="s">
        <v>108</v>
      </c>
      <c r="T1386" s="56" t="s">
        <v>108</v>
      </c>
      <c r="U1386" s="59"/>
      <c r="V1386" s="62" t="s">
        <v>122</v>
      </c>
      <c r="W1386" s="62" t="s">
        <v>122</v>
      </c>
      <c r="X1386" s="59"/>
      <c r="Y1386" s="56" t="s">
        <v>108</v>
      </c>
      <c r="Z1386" s="56" t="s">
        <v>123</v>
      </c>
      <c r="AA1386" s="57">
        <v>43602</v>
      </c>
      <c r="AB1386" s="75"/>
      <c r="AC1386" s="64" t="s">
        <v>8512</v>
      </c>
      <c r="AD1386" s="65" t="s">
        <v>97</v>
      </c>
      <c r="AE1386" s="56"/>
      <c r="AF1386" s="61"/>
      <c r="AG1386" s="61"/>
      <c r="AH1386" s="67" t="str">
        <v>Apr</v>
      </c>
      <c r="AI1386" s="68" t="str">
        <v>May</v>
      </c>
      <c r="AJ1386" s="69">
        <f t="shared" si="340"/>
        <v>17</v>
      </c>
      <c r="AK1386" s="70" t="str">
        <f t="shared" si="361"/>
        <v/>
      </c>
      <c r="AL1386" s="71" t="s">
        <v>17409</v>
      </c>
      <c r="AM1386" s="71" t="str">
        <v>2019</v>
      </c>
      <c r="AN1386" s="70">
        <f t="shared" si="362"/>
        <v>43595</v>
      </c>
      <c r="AO1386" s="70" t="s">
        <v>123</v>
      </c>
      <c r="AP1386" s="74">
        <f ca="1"/>
        <v>374</v>
      </c>
    </row>
    <row r="1387" spans="1:42" ht="14.4">
      <c r="A1387" s="55" t="s">
        <v>8514</v>
      </c>
      <c r="B1387" s="56" t="s">
        <v>89</v>
      </c>
      <c r="C1387" s="57">
        <v>43556</v>
      </c>
      <c r="D1387" s="56" t="s">
        <v>119</v>
      </c>
      <c r="E1387" s="56" t="s">
        <v>140</v>
      </c>
      <c r="F1387" s="58" t="s">
        <v>106</v>
      </c>
      <c r="G1387" s="58" t="s">
        <v>107</v>
      </c>
      <c r="H1387" s="56" t="s">
        <v>140</v>
      </c>
      <c r="I1387" s="59"/>
      <c r="J1387" s="59">
        <f t="shared" si="350"/>
        <v>43586</v>
      </c>
      <c r="K1387" s="56" t="s">
        <v>18</v>
      </c>
      <c r="L1387" s="56" t="s">
        <v>18</v>
      </c>
      <c r="M1387" s="60" t="s">
        <v>8517</v>
      </c>
      <c r="N1387" s="56" t="s">
        <v>8518</v>
      </c>
      <c r="O1387" s="56" t="s">
        <v>20</v>
      </c>
      <c r="P1387" s="56" t="s">
        <v>8519</v>
      </c>
      <c r="Q1387" s="56" t="s">
        <v>96</v>
      </c>
      <c r="R1387" s="59"/>
      <c r="S1387" s="56" t="s">
        <v>108</v>
      </c>
      <c r="T1387" s="56" t="s">
        <v>108</v>
      </c>
      <c r="U1387" s="59"/>
      <c r="V1387" s="77"/>
      <c r="W1387" s="62">
        <v>0</v>
      </c>
      <c r="X1387" s="59"/>
      <c r="Y1387" s="56" t="s">
        <v>108</v>
      </c>
      <c r="Z1387" s="56" t="s">
        <v>121</v>
      </c>
      <c r="AA1387" s="57">
        <v>43556</v>
      </c>
      <c r="AB1387" s="63" t="s">
        <v>244</v>
      </c>
      <c r="AC1387" s="64" t="s">
        <v>8520</v>
      </c>
      <c r="AD1387" s="65" t="s">
        <v>97</v>
      </c>
      <c r="AE1387" s="56" t="s">
        <v>119</v>
      </c>
      <c r="AF1387" s="61"/>
      <c r="AG1387" s="61"/>
      <c r="AH1387" s="67" t="str">
        <v>Apr</v>
      </c>
      <c r="AI1387" s="68" t="str">
        <v>Apr</v>
      </c>
      <c r="AJ1387" s="69">
        <f t="shared" si="340"/>
        <v>0</v>
      </c>
      <c r="AK1387" s="70" t="str">
        <f t="shared" si="361"/>
        <v/>
      </c>
      <c r="AL1387" s="71" t="s">
        <v>17409</v>
      </c>
      <c r="AM1387" s="71" t="str">
        <v>2019</v>
      </c>
      <c r="AN1387" s="70">
        <f t="shared" si="362"/>
        <v>43566</v>
      </c>
      <c r="AO1387" s="70" t="s">
        <v>123</v>
      </c>
      <c r="AP1387" s="74">
        <f ca="1"/>
        <v>403</v>
      </c>
    </row>
    <row r="1388" spans="1:42" ht="14.4">
      <c r="A1388" s="55" t="s">
        <v>8522</v>
      </c>
      <c r="B1388" s="56" t="s">
        <v>89</v>
      </c>
      <c r="C1388" s="57">
        <v>43595</v>
      </c>
      <c r="D1388" s="56" t="s">
        <v>131</v>
      </c>
      <c r="E1388" s="56" t="s">
        <v>129</v>
      </c>
      <c r="F1388" s="58" t="s">
        <v>106</v>
      </c>
      <c r="G1388" s="58" t="s">
        <v>107</v>
      </c>
      <c r="H1388" s="56" t="s">
        <v>129</v>
      </c>
      <c r="I1388" s="59"/>
      <c r="J1388" s="59">
        <f t="shared" si="350"/>
        <v>43625</v>
      </c>
      <c r="K1388" s="56" t="s">
        <v>18</v>
      </c>
      <c r="L1388" s="56" t="s">
        <v>14</v>
      </c>
      <c r="M1388" s="60" t="s">
        <v>8525</v>
      </c>
      <c r="N1388" s="56" t="s">
        <v>8526</v>
      </c>
      <c r="O1388" s="56"/>
      <c r="P1388" s="56" t="s">
        <v>108</v>
      </c>
      <c r="Q1388" s="56" t="s">
        <v>96</v>
      </c>
      <c r="R1388" s="59"/>
      <c r="S1388" s="56" t="s">
        <v>108</v>
      </c>
      <c r="T1388" s="56" t="s">
        <v>108</v>
      </c>
      <c r="U1388" s="59"/>
      <c r="V1388" s="77"/>
      <c r="W1388" s="62" t="s">
        <v>108</v>
      </c>
      <c r="X1388" s="59"/>
      <c r="Y1388" s="56" t="s">
        <v>108</v>
      </c>
      <c r="Z1388" s="56" t="s">
        <v>123</v>
      </c>
      <c r="AA1388" s="57">
        <v>43602</v>
      </c>
      <c r="AB1388" s="63" t="s">
        <v>155</v>
      </c>
      <c r="AC1388" s="64" t="s">
        <v>537</v>
      </c>
      <c r="AD1388" s="56" t="s">
        <v>224</v>
      </c>
      <c r="AE1388" s="56" t="s">
        <v>131</v>
      </c>
      <c r="AF1388" s="61"/>
      <c r="AG1388" s="61"/>
      <c r="AH1388" s="67" t="str">
        <v>May</v>
      </c>
      <c r="AI1388" s="68" t="str">
        <v>May</v>
      </c>
      <c r="AJ1388" s="69">
        <f t="shared" si="340"/>
        <v>7</v>
      </c>
      <c r="AK1388" s="70" t="str">
        <f t="shared" si="361"/>
        <v/>
      </c>
      <c r="AL1388" s="71" t="s">
        <v>17409</v>
      </c>
      <c r="AM1388" s="71" t="str">
        <v>2019</v>
      </c>
      <c r="AN1388" s="70">
        <f t="shared" si="362"/>
        <v>43605</v>
      </c>
      <c r="AO1388" s="70" t="s">
        <v>123</v>
      </c>
      <c r="AP1388" s="74">
        <f ca="1"/>
        <v>364</v>
      </c>
    </row>
    <row r="1389" spans="1:42" ht="14.4">
      <c r="A1389" s="55" t="s">
        <v>8528</v>
      </c>
      <c r="B1389" s="56" t="s">
        <v>89</v>
      </c>
      <c r="C1389" s="57">
        <v>43787</v>
      </c>
      <c r="D1389" s="56" t="s">
        <v>119</v>
      </c>
      <c r="E1389" s="56" t="s">
        <v>196</v>
      </c>
      <c r="F1389" s="58" t="s">
        <v>106</v>
      </c>
      <c r="G1389" s="58" t="s">
        <v>214</v>
      </c>
      <c r="H1389" s="56" t="s">
        <v>276</v>
      </c>
      <c r="I1389" s="57">
        <v>40136</v>
      </c>
      <c r="J1389" s="59">
        <f t="shared" si="350"/>
        <v>43817</v>
      </c>
      <c r="K1389" s="56" t="s">
        <v>18</v>
      </c>
      <c r="L1389" s="56" t="s">
        <v>14</v>
      </c>
      <c r="M1389" s="60" t="s">
        <v>8530</v>
      </c>
      <c r="N1389" s="56" t="s">
        <v>8532</v>
      </c>
      <c r="O1389" s="56" t="s">
        <v>27</v>
      </c>
      <c r="P1389" s="56" t="s">
        <v>8533</v>
      </c>
      <c r="Q1389" s="56" t="s">
        <v>217</v>
      </c>
      <c r="R1389" s="59"/>
      <c r="S1389" s="56" t="s">
        <v>108</v>
      </c>
      <c r="T1389" s="56" t="s">
        <v>108</v>
      </c>
      <c r="U1389" s="57"/>
      <c r="V1389" s="77"/>
      <c r="W1389" s="62" t="s">
        <v>108</v>
      </c>
      <c r="X1389" s="59"/>
      <c r="Y1389" s="56" t="s">
        <v>108</v>
      </c>
      <c r="Z1389" s="56" t="s">
        <v>123</v>
      </c>
      <c r="AA1389" s="57">
        <v>43804</v>
      </c>
      <c r="AB1389" s="75"/>
      <c r="AC1389" s="64" t="s">
        <v>8534</v>
      </c>
      <c r="AD1389" s="56" t="s">
        <v>118</v>
      </c>
      <c r="AE1389" s="56" t="s">
        <v>119</v>
      </c>
      <c r="AF1389" s="61"/>
      <c r="AG1389" s="61"/>
      <c r="AH1389" s="67" t="str">
        <v>Nov</v>
      </c>
      <c r="AI1389" s="68" t="str">
        <v>Dec</v>
      </c>
      <c r="AJ1389" s="69">
        <f t="shared" si="340"/>
        <v>17</v>
      </c>
      <c r="AK1389" s="70"/>
      <c r="AL1389" s="71"/>
      <c r="AM1389" s="71" t="str">
        <v>2019</v>
      </c>
      <c r="AN1389" s="70"/>
      <c r="AO1389" s="70" t="s">
        <v>123</v>
      </c>
      <c r="AP1389" s="74">
        <f ca="1"/>
        <v>172</v>
      </c>
    </row>
    <row r="1390" spans="1:42" ht="14.4">
      <c r="A1390" s="55" t="s">
        <v>8536</v>
      </c>
      <c r="B1390" s="56" t="s">
        <v>89</v>
      </c>
      <c r="C1390" s="57">
        <v>43787</v>
      </c>
      <c r="D1390" s="56" t="s">
        <v>119</v>
      </c>
      <c r="E1390" s="56" t="s">
        <v>973</v>
      </c>
      <c r="F1390" s="58" t="s">
        <v>106</v>
      </c>
      <c r="G1390" s="58" t="s">
        <v>113</v>
      </c>
      <c r="H1390" s="56" t="s">
        <v>973</v>
      </c>
      <c r="I1390" s="59"/>
      <c r="J1390" s="59">
        <f t="shared" si="350"/>
        <v>43817</v>
      </c>
      <c r="K1390" s="56" t="s">
        <v>108</v>
      </c>
      <c r="L1390" s="56" t="s">
        <v>108</v>
      </c>
      <c r="M1390" s="60" t="s">
        <v>8539</v>
      </c>
      <c r="N1390" s="56" t="s">
        <v>8532</v>
      </c>
      <c r="O1390" s="56" t="s">
        <v>27</v>
      </c>
      <c r="P1390" s="56" t="s">
        <v>8533</v>
      </c>
      <c r="Q1390" s="56" t="s">
        <v>117</v>
      </c>
      <c r="R1390" s="59"/>
      <c r="S1390" s="56" t="s">
        <v>108</v>
      </c>
      <c r="T1390" s="56" t="s">
        <v>108</v>
      </c>
      <c r="U1390" s="57">
        <v>43795</v>
      </c>
      <c r="V1390" s="62">
        <v>25</v>
      </c>
      <c r="W1390" s="62">
        <v>25</v>
      </c>
      <c r="X1390" s="57">
        <v>43803</v>
      </c>
      <c r="Y1390" s="56" t="s">
        <v>108</v>
      </c>
      <c r="Z1390" s="56" t="s">
        <v>121</v>
      </c>
      <c r="AA1390" s="57">
        <v>43818</v>
      </c>
      <c r="AB1390" s="75"/>
      <c r="AC1390" s="64" t="s">
        <v>8540</v>
      </c>
      <c r="AD1390" s="56" t="s">
        <v>97</v>
      </c>
      <c r="AE1390" s="56" t="s">
        <v>119</v>
      </c>
      <c r="AF1390" s="61"/>
      <c r="AG1390" s="61"/>
      <c r="AH1390" s="67" t="str">
        <v>Nov</v>
      </c>
      <c r="AI1390" s="68" t="str">
        <v>Dec</v>
      </c>
      <c r="AJ1390" s="69">
        <f t="shared" si="340"/>
        <v>31</v>
      </c>
      <c r="AK1390" s="70"/>
      <c r="AL1390" s="71"/>
      <c r="AM1390" s="71" t="str">
        <v>2019</v>
      </c>
      <c r="AN1390" s="70"/>
      <c r="AO1390" s="70" t="s">
        <v>123</v>
      </c>
      <c r="AP1390" s="74">
        <f ca="1"/>
        <v>172</v>
      </c>
    </row>
    <row r="1391" spans="1:42" ht="14.4">
      <c r="A1391" s="55" t="s">
        <v>8542</v>
      </c>
      <c r="B1391" s="56" t="s">
        <v>89</v>
      </c>
      <c r="C1391" s="57">
        <v>43634</v>
      </c>
      <c r="D1391" s="56" t="s">
        <v>119</v>
      </c>
      <c r="E1391" s="56" t="s">
        <v>112</v>
      </c>
      <c r="F1391" s="58" t="s">
        <v>106</v>
      </c>
      <c r="G1391" s="58" t="s">
        <v>113</v>
      </c>
      <c r="H1391" s="56" t="s">
        <v>112</v>
      </c>
      <c r="I1391" s="57"/>
      <c r="J1391" s="57">
        <f t="shared" si="350"/>
        <v>43664</v>
      </c>
      <c r="K1391" s="56" t="s">
        <v>18</v>
      </c>
      <c r="L1391" s="56" t="s">
        <v>18</v>
      </c>
      <c r="M1391" s="60" t="s">
        <v>4187</v>
      </c>
      <c r="N1391" s="56" t="s">
        <v>1041</v>
      </c>
      <c r="O1391" s="56"/>
      <c r="P1391" s="56" t="s">
        <v>2442</v>
      </c>
      <c r="Q1391" s="56" t="s">
        <v>116</v>
      </c>
      <c r="R1391" s="57"/>
      <c r="S1391" s="56" t="s">
        <v>18</v>
      </c>
      <c r="T1391" s="56" t="s">
        <v>14</v>
      </c>
      <c r="U1391" s="57">
        <v>43643</v>
      </c>
      <c r="V1391" s="62"/>
      <c r="W1391" s="62">
        <v>20.5</v>
      </c>
      <c r="X1391" s="57">
        <v>43664</v>
      </c>
      <c r="Y1391" s="56" t="s">
        <v>108</v>
      </c>
      <c r="Z1391" s="56" t="s">
        <v>121</v>
      </c>
      <c r="AA1391" s="57">
        <v>43664</v>
      </c>
      <c r="AB1391" s="63" t="s">
        <v>484</v>
      </c>
      <c r="AC1391" s="64" t="s">
        <v>8547</v>
      </c>
      <c r="AD1391" s="65" t="s">
        <v>97</v>
      </c>
      <c r="AE1391" s="56" t="s">
        <v>119</v>
      </c>
      <c r="AF1391" s="61"/>
      <c r="AG1391" s="61"/>
      <c r="AH1391" s="67" t="str">
        <v>Jun</v>
      </c>
      <c r="AI1391" s="68" t="str">
        <v>Jul</v>
      </c>
      <c r="AJ1391" s="69">
        <f t="shared" si="340"/>
        <v>30</v>
      </c>
      <c r="AK1391" s="70" t="str">
        <f t="shared" ref="AK1391:AK1393" si="363">IF(R1391="","",SUM(R1391+30))</f>
        <v/>
      </c>
      <c r="AL1391" s="71" t="s">
        <v>17409</v>
      </c>
      <c r="AM1391" s="71" t="str">
        <v>2019</v>
      </c>
      <c r="AN1391" s="70">
        <f t="shared" ref="AN1391:AN1393" si="364">IF(C1391="","",SUM(C1391+10))</f>
        <v>43644</v>
      </c>
      <c r="AO1391" s="70" t="s">
        <v>123</v>
      </c>
      <c r="AP1391" s="74">
        <f ca="1"/>
        <v>325</v>
      </c>
    </row>
    <row r="1392" spans="1:42" ht="14.4">
      <c r="A1392" s="55" t="s">
        <v>8552</v>
      </c>
      <c r="B1392" s="106" t="s">
        <v>89</v>
      </c>
      <c r="C1392" s="57">
        <v>43634</v>
      </c>
      <c r="D1392" s="56" t="s">
        <v>119</v>
      </c>
      <c r="E1392" s="56" t="s">
        <v>129</v>
      </c>
      <c r="F1392" s="58" t="s">
        <v>106</v>
      </c>
      <c r="G1392" s="58" t="s">
        <v>214</v>
      </c>
      <c r="H1392" s="56" t="s">
        <v>276</v>
      </c>
      <c r="I1392" s="57"/>
      <c r="J1392" s="57">
        <f t="shared" si="350"/>
        <v>43664</v>
      </c>
      <c r="K1392" s="56" t="s">
        <v>18</v>
      </c>
      <c r="L1392" s="56" t="s">
        <v>14</v>
      </c>
      <c r="M1392" s="60" t="s">
        <v>4187</v>
      </c>
      <c r="N1392" s="56" t="s">
        <v>1041</v>
      </c>
      <c r="O1392" s="56" t="s">
        <v>44</v>
      </c>
      <c r="P1392" s="56" t="s">
        <v>2442</v>
      </c>
      <c r="Q1392" s="56" t="s">
        <v>96</v>
      </c>
      <c r="R1392" s="57"/>
      <c r="S1392" s="56"/>
      <c r="T1392" s="56"/>
      <c r="U1392" s="57"/>
      <c r="V1392" s="62"/>
      <c r="W1392" s="62" t="s">
        <v>108</v>
      </c>
      <c r="X1392" s="59"/>
      <c r="Y1392" s="61"/>
      <c r="Z1392" s="56" t="s">
        <v>123</v>
      </c>
      <c r="AA1392" s="57">
        <v>43641</v>
      </c>
      <c r="AB1392" s="75"/>
      <c r="AC1392" s="64" t="s">
        <v>8553</v>
      </c>
      <c r="AD1392" s="56" t="s">
        <v>118</v>
      </c>
      <c r="AE1392" s="56"/>
      <c r="AF1392" s="61"/>
      <c r="AG1392" s="61"/>
      <c r="AH1392" s="67" t="str">
        <v>Jun</v>
      </c>
      <c r="AI1392" s="68" t="str">
        <v>Jun</v>
      </c>
      <c r="AJ1392" s="69">
        <f t="shared" si="340"/>
        <v>7</v>
      </c>
      <c r="AK1392" s="70" t="str">
        <f t="shared" si="363"/>
        <v/>
      </c>
      <c r="AL1392" s="71" t="s">
        <v>17409</v>
      </c>
      <c r="AM1392" s="71" t="str">
        <v>2019</v>
      </c>
      <c r="AN1392" s="70">
        <f t="shared" si="364"/>
        <v>43644</v>
      </c>
      <c r="AO1392" s="70" t="s">
        <v>123</v>
      </c>
      <c r="AP1392" s="74">
        <f ca="1"/>
        <v>325</v>
      </c>
    </row>
    <row r="1393" spans="1:42" ht="14.4">
      <c r="A1393" s="55" t="s">
        <v>8555</v>
      </c>
      <c r="B1393" s="56" t="s">
        <v>89</v>
      </c>
      <c r="C1393" s="57">
        <v>43693</v>
      </c>
      <c r="D1393" s="56" t="s">
        <v>119</v>
      </c>
      <c r="E1393" s="56" t="s">
        <v>196</v>
      </c>
      <c r="F1393" s="58" t="s">
        <v>106</v>
      </c>
      <c r="G1393" s="58" t="s">
        <v>113</v>
      </c>
      <c r="H1393" s="56" t="s">
        <v>196</v>
      </c>
      <c r="I1393" s="57"/>
      <c r="J1393" s="57">
        <f t="shared" si="350"/>
        <v>43723</v>
      </c>
      <c r="K1393" s="56" t="s">
        <v>18</v>
      </c>
      <c r="L1393" s="56" t="s">
        <v>18</v>
      </c>
      <c r="M1393" s="60" t="s">
        <v>4187</v>
      </c>
      <c r="N1393" s="56" t="s">
        <v>1041</v>
      </c>
      <c r="O1393" s="56" t="s">
        <v>44</v>
      </c>
      <c r="P1393" s="56" t="s">
        <v>2442</v>
      </c>
      <c r="Q1393" s="56" t="s">
        <v>117</v>
      </c>
      <c r="R1393" s="57"/>
      <c r="S1393" s="56" t="s">
        <v>18</v>
      </c>
      <c r="T1393" s="56"/>
      <c r="U1393" s="57">
        <v>43693</v>
      </c>
      <c r="V1393" s="62">
        <v>25</v>
      </c>
      <c r="W1393" s="62">
        <v>25</v>
      </c>
      <c r="X1393" s="57">
        <v>43693</v>
      </c>
      <c r="Y1393" s="56" t="s">
        <v>108</v>
      </c>
      <c r="Z1393" s="56" t="s">
        <v>121</v>
      </c>
      <c r="AA1393" s="57">
        <v>43703</v>
      </c>
      <c r="AB1393" s="63" t="s">
        <v>124</v>
      </c>
      <c r="AC1393" s="64" t="s">
        <v>8558</v>
      </c>
      <c r="AD1393" s="65" t="s">
        <v>97</v>
      </c>
      <c r="AE1393" s="56" t="s">
        <v>119</v>
      </c>
      <c r="AF1393" s="61"/>
      <c r="AG1393" s="61"/>
      <c r="AH1393" s="67" t="str">
        <v>Aug</v>
      </c>
      <c r="AI1393" s="68" t="str">
        <v>Aug</v>
      </c>
      <c r="AJ1393" s="69">
        <f t="shared" si="340"/>
        <v>10</v>
      </c>
      <c r="AK1393" s="70" t="str">
        <f t="shared" si="363"/>
        <v/>
      </c>
      <c r="AL1393" s="71" t="s">
        <v>17409</v>
      </c>
      <c r="AM1393" s="71" t="str">
        <v>2019</v>
      </c>
      <c r="AN1393" s="70">
        <f t="shared" si="364"/>
        <v>43703</v>
      </c>
      <c r="AO1393" s="70" t="s">
        <v>123</v>
      </c>
      <c r="AP1393" s="74">
        <f ca="1"/>
        <v>266</v>
      </c>
    </row>
    <row r="1394" spans="1:42" ht="14.4">
      <c r="A1394" s="55" t="s">
        <v>8560</v>
      </c>
      <c r="B1394" s="56" t="s">
        <v>89</v>
      </c>
      <c r="C1394" s="57">
        <v>43799</v>
      </c>
      <c r="D1394" s="56" t="s">
        <v>90</v>
      </c>
      <c r="E1394" s="56" t="s">
        <v>129</v>
      </c>
      <c r="F1394" s="58" t="s">
        <v>106</v>
      </c>
      <c r="G1394" s="58" t="s">
        <v>107</v>
      </c>
      <c r="H1394" s="56" t="s">
        <v>129</v>
      </c>
      <c r="I1394" s="59"/>
      <c r="J1394" s="59">
        <f t="shared" si="350"/>
        <v>43829</v>
      </c>
      <c r="K1394" s="56" t="s">
        <v>18</v>
      </c>
      <c r="L1394" s="56" t="s">
        <v>14</v>
      </c>
      <c r="M1394" s="60" t="s">
        <v>8563</v>
      </c>
      <c r="N1394" s="56"/>
      <c r="O1394" s="56" t="s">
        <v>44</v>
      </c>
      <c r="P1394" s="56" t="s">
        <v>108</v>
      </c>
      <c r="Q1394" s="56" t="s">
        <v>17</v>
      </c>
      <c r="R1394" s="59"/>
      <c r="S1394" s="56" t="s">
        <v>108</v>
      </c>
      <c r="T1394" s="56" t="s">
        <v>108</v>
      </c>
      <c r="U1394" s="57"/>
      <c r="V1394" s="77"/>
      <c r="W1394" s="62" t="s">
        <v>108</v>
      </c>
      <c r="X1394" s="59"/>
      <c r="Y1394" s="56" t="s">
        <v>108</v>
      </c>
      <c r="Z1394" s="56" t="s">
        <v>123</v>
      </c>
      <c r="AA1394" s="57">
        <v>43815</v>
      </c>
      <c r="AB1394" s="63" t="s">
        <v>238</v>
      </c>
      <c r="AC1394" s="64" t="s">
        <v>8566</v>
      </c>
      <c r="AD1394" s="56" t="s">
        <v>224</v>
      </c>
      <c r="AE1394" s="56" t="s">
        <v>90</v>
      </c>
      <c r="AF1394" s="61"/>
      <c r="AG1394" s="61"/>
      <c r="AH1394" s="67" t="str">
        <v>Nov</v>
      </c>
      <c r="AI1394" s="68" t="str">
        <v>Dec</v>
      </c>
      <c r="AJ1394" s="69">
        <f t="shared" si="340"/>
        <v>16</v>
      </c>
      <c r="AK1394" s="70"/>
      <c r="AL1394" s="71"/>
      <c r="AM1394" s="71" t="str">
        <v>2019</v>
      </c>
      <c r="AN1394" s="70"/>
      <c r="AO1394" s="70" t="s">
        <v>123</v>
      </c>
      <c r="AP1394" s="74">
        <f ca="1"/>
        <v>160</v>
      </c>
    </row>
    <row r="1395" spans="1:42" ht="14.4">
      <c r="A1395" s="55" t="s">
        <v>8568</v>
      </c>
      <c r="B1395" s="56" t="s">
        <v>89</v>
      </c>
      <c r="C1395" s="57">
        <v>43481</v>
      </c>
      <c r="D1395" s="56" t="s">
        <v>90</v>
      </c>
      <c r="E1395" s="56" t="s">
        <v>140</v>
      </c>
      <c r="F1395" s="58" t="s">
        <v>106</v>
      </c>
      <c r="G1395" s="58" t="s">
        <v>107</v>
      </c>
      <c r="H1395" s="56" t="s">
        <v>140</v>
      </c>
      <c r="I1395" s="57"/>
      <c r="J1395" s="57">
        <f t="shared" si="350"/>
        <v>43511</v>
      </c>
      <c r="K1395" s="56" t="s">
        <v>18</v>
      </c>
      <c r="L1395" s="56" t="s">
        <v>18</v>
      </c>
      <c r="M1395" s="60" t="s">
        <v>8570</v>
      </c>
      <c r="N1395" s="56" t="s">
        <v>8570</v>
      </c>
      <c r="O1395" s="56" t="s">
        <v>22</v>
      </c>
      <c r="P1395" s="56" t="s">
        <v>8571</v>
      </c>
      <c r="Q1395" s="56" t="s">
        <v>678</v>
      </c>
      <c r="R1395" s="57"/>
      <c r="S1395" s="56" t="s">
        <v>108</v>
      </c>
      <c r="T1395" s="56" t="s">
        <v>108</v>
      </c>
      <c r="U1395" s="57"/>
      <c r="V1395" s="62"/>
      <c r="W1395" s="62">
        <v>0</v>
      </c>
      <c r="X1395" s="57"/>
      <c r="Y1395" s="56" t="s">
        <v>108</v>
      </c>
      <c r="Z1395" s="56" t="s">
        <v>121</v>
      </c>
      <c r="AA1395" s="57">
        <v>43481</v>
      </c>
      <c r="AB1395" s="63" t="s">
        <v>127</v>
      </c>
      <c r="AC1395" s="60" t="s">
        <v>8572</v>
      </c>
      <c r="AD1395" s="65" t="s">
        <v>97</v>
      </c>
      <c r="AE1395" s="65" t="s">
        <v>90</v>
      </c>
      <c r="AF1395" s="66"/>
      <c r="AG1395" s="66"/>
      <c r="AH1395" s="67" t="str">
        <v>Jan</v>
      </c>
      <c r="AI1395" s="68" t="str">
        <v>Jan</v>
      </c>
      <c r="AJ1395" s="69">
        <f t="shared" si="340"/>
        <v>0</v>
      </c>
      <c r="AK1395" s="70" t="str">
        <f t="shared" ref="AK1395:AK1398" si="365">IF(R1395="","",SUM(R1395+30))</f>
        <v/>
      </c>
      <c r="AL1395" s="71" t="s">
        <v>17409</v>
      </c>
      <c r="AM1395" s="71" t="str">
        <v>2019</v>
      </c>
      <c r="AN1395" s="70">
        <f t="shared" ref="AN1395:AN1398" si="366">IF(C1395="","",SUM(C1395+10))</f>
        <v>43491</v>
      </c>
      <c r="AO1395" s="70" t="s">
        <v>123</v>
      </c>
      <c r="AP1395" s="74">
        <f ca="1"/>
        <v>478</v>
      </c>
    </row>
    <row r="1396" spans="1:42" ht="14.4">
      <c r="A1396" s="55" t="s">
        <v>8576</v>
      </c>
      <c r="B1396" s="56" t="s">
        <v>89</v>
      </c>
      <c r="C1396" s="57">
        <v>43559</v>
      </c>
      <c r="D1396" s="56" t="s">
        <v>131</v>
      </c>
      <c r="E1396" s="56" t="s">
        <v>112</v>
      </c>
      <c r="F1396" s="58" t="s">
        <v>106</v>
      </c>
      <c r="G1396" s="58" t="s">
        <v>113</v>
      </c>
      <c r="H1396" s="56" t="s">
        <v>112</v>
      </c>
      <c r="I1396" s="57"/>
      <c r="J1396" s="57">
        <f t="shared" si="350"/>
        <v>43589</v>
      </c>
      <c r="K1396" s="56" t="s">
        <v>18</v>
      </c>
      <c r="L1396" s="56" t="s">
        <v>18</v>
      </c>
      <c r="M1396" s="60" t="s">
        <v>8580</v>
      </c>
      <c r="N1396" s="56" t="s">
        <v>2876</v>
      </c>
      <c r="O1396" s="56" t="s">
        <v>29</v>
      </c>
      <c r="P1396" s="56" t="s">
        <v>2877</v>
      </c>
      <c r="Q1396" s="56" t="s">
        <v>96</v>
      </c>
      <c r="R1396" s="57"/>
      <c r="S1396" s="56" t="s">
        <v>18</v>
      </c>
      <c r="T1396" s="56" t="s">
        <v>14</v>
      </c>
      <c r="U1396" s="57">
        <v>43563</v>
      </c>
      <c r="V1396" s="62"/>
      <c r="W1396" s="62">
        <v>3.75</v>
      </c>
      <c r="X1396" s="57">
        <v>43637</v>
      </c>
      <c r="Y1396" s="56" t="s">
        <v>108</v>
      </c>
      <c r="Z1396" s="56" t="s">
        <v>121</v>
      </c>
      <c r="AA1396" s="57">
        <v>43637</v>
      </c>
      <c r="AB1396" s="63" t="s">
        <v>244</v>
      </c>
      <c r="AC1396" s="64" t="s">
        <v>8582</v>
      </c>
      <c r="AD1396" s="65" t="s">
        <v>97</v>
      </c>
      <c r="AE1396" s="56" t="s">
        <v>119</v>
      </c>
      <c r="AF1396" s="61"/>
      <c r="AG1396" s="61"/>
      <c r="AH1396" s="67" t="str">
        <v>Apr</v>
      </c>
      <c r="AI1396" s="68" t="str">
        <v>Jun</v>
      </c>
      <c r="AJ1396" s="69">
        <f t="shared" si="340"/>
        <v>78</v>
      </c>
      <c r="AK1396" s="70" t="str">
        <f t="shared" si="365"/>
        <v/>
      </c>
      <c r="AL1396" s="71" t="s">
        <v>17409</v>
      </c>
      <c r="AM1396" s="71" t="str">
        <v>2019</v>
      </c>
      <c r="AN1396" s="70">
        <f t="shared" si="366"/>
        <v>43569</v>
      </c>
      <c r="AO1396" s="70" t="s">
        <v>123</v>
      </c>
      <c r="AP1396" s="74">
        <f ca="1"/>
        <v>400</v>
      </c>
    </row>
    <row r="1397" spans="1:42" ht="14.4">
      <c r="A1397" s="55" t="s">
        <v>8584</v>
      </c>
      <c r="B1397" s="56" t="s">
        <v>89</v>
      </c>
      <c r="C1397" s="57">
        <v>43731</v>
      </c>
      <c r="D1397" s="56" t="s">
        <v>90</v>
      </c>
      <c r="E1397" s="56" t="s">
        <v>196</v>
      </c>
      <c r="F1397" s="58" t="s">
        <v>106</v>
      </c>
      <c r="G1397" s="58" t="s">
        <v>113</v>
      </c>
      <c r="H1397" s="56" t="s">
        <v>112</v>
      </c>
      <c r="I1397" s="59"/>
      <c r="J1397" s="59">
        <f t="shared" si="350"/>
        <v>43761</v>
      </c>
      <c r="K1397" s="56" t="s">
        <v>18</v>
      </c>
      <c r="L1397" s="56" t="s">
        <v>14</v>
      </c>
      <c r="M1397" s="60" t="s">
        <v>8580</v>
      </c>
      <c r="N1397" s="56" t="s">
        <v>8588</v>
      </c>
      <c r="O1397" s="56" t="s">
        <v>44</v>
      </c>
      <c r="P1397" s="56">
        <v>192261657</v>
      </c>
      <c r="Q1397" s="56" t="s">
        <v>256</v>
      </c>
      <c r="R1397" s="57">
        <v>43739</v>
      </c>
      <c r="S1397" s="56" t="s">
        <v>108</v>
      </c>
      <c r="T1397" s="56" t="s">
        <v>108</v>
      </c>
      <c r="U1397" s="57"/>
      <c r="V1397" s="77"/>
      <c r="W1397" s="62" t="s">
        <v>108</v>
      </c>
      <c r="X1397" s="59"/>
      <c r="Y1397" s="56" t="s">
        <v>108</v>
      </c>
      <c r="Z1397" s="56" t="s">
        <v>123</v>
      </c>
      <c r="AA1397" s="57">
        <v>43739</v>
      </c>
      <c r="AB1397" s="75"/>
      <c r="AC1397" s="64" t="s">
        <v>8590</v>
      </c>
      <c r="AD1397" s="56" t="s">
        <v>118</v>
      </c>
      <c r="AE1397" s="56" t="s">
        <v>90</v>
      </c>
      <c r="AF1397" s="61"/>
      <c r="AG1397" s="61"/>
      <c r="AH1397" s="67" t="str">
        <v>Sep</v>
      </c>
      <c r="AI1397" s="68" t="str">
        <v>Oct</v>
      </c>
      <c r="AJ1397" s="69">
        <f t="shared" si="340"/>
        <v>8</v>
      </c>
      <c r="AK1397" s="70">
        <f t="shared" si="365"/>
        <v>43769</v>
      </c>
      <c r="AL1397" s="71">
        <v>30</v>
      </c>
      <c r="AM1397" s="71" t="str">
        <v>2019</v>
      </c>
      <c r="AN1397" s="70">
        <f t="shared" si="366"/>
        <v>43741</v>
      </c>
      <c r="AO1397" s="70" t="s">
        <v>121</v>
      </c>
      <c r="AP1397" s="74">
        <f ca="1"/>
        <v>228</v>
      </c>
    </row>
    <row r="1398" spans="1:42" ht="14.4">
      <c r="A1398" s="55" t="s">
        <v>8595</v>
      </c>
      <c r="B1398" s="56" t="s">
        <v>89</v>
      </c>
      <c r="C1398" s="57">
        <v>43627</v>
      </c>
      <c r="D1398" s="56" t="s">
        <v>90</v>
      </c>
      <c r="E1398" s="56" t="s">
        <v>140</v>
      </c>
      <c r="F1398" s="58" t="s">
        <v>106</v>
      </c>
      <c r="G1398" s="58" t="s">
        <v>107</v>
      </c>
      <c r="H1398" s="56" t="s">
        <v>140</v>
      </c>
      <c r="I1398" s="59"/>
      <c r="J1398" s="59">
        <f t="shared" si="350"/>
        <v>43657</v>
      </c>
      <c r="K1398" s="56" t="s">
        <v>18</v>
      </c>
      <c r="L1398" s="56" t="s">
        <v>18</v>
      </c>
      <c r="M1398" s="60" t="s">
        <v>8597</v>
      </c>
      <c r="N1398" s="56" t="s">
        <v>8597</v>
      </c>
      <c r="O1398" s="56" t="s">
        <v>95</v>
      </c>
      <c r="P1398" s="56" t="s">
        <v>8598</v>
      </c>
      <c r="Q1398" s="56" t="s">
        <v>17</v>
      </c>
      <c r="R1398" s="59"/>
      <c r="S1398" s="56" t="s">
        <v>108</v>
      </c>
      <c r="T1398" s="56" t="s">
        <v>108</v>
      </c>
      <c r="U1398" s="59"/>
      <c r="V1398" s="77"/>
      <c r="W1398" s="62">
        <v>0</v>
      </c>
      <c r="X1398" s="59"/>
      <c r="Y1398" s="56" t="s">
        <v>108</v>
      </c>
      <c r="Z1398" s="56" t="s">
        <v>121</v>
      </c>
      <c r="AA1398" s="57">
        <v>43627</v>
      </c>
      <c r="AB1398" s="63" t="s">
        <v>484</v>
      </c>
      <c r="AC1398" s="64" t="s">
        <v>8601</v>
      </c>
      <c r="AD1398" s="65" t="s">
        <v>97</v>
      </c>
      <c r="AE1398" s="56" t="s">
        <v>119</v>
      </c>
      <c r="AF1398" s="61"/>
      <c r="AG1398" s="61"/>
      <c r="AH1398" s="67" t="str">
        <v>Jun</v>
      </c>
      <c r="AI1398" s="68" t="str">
        <v>Jun</v>
      </c>
      <c r="AJ1398" s="69">
        <f t="shared" si="340"/>
        <v>0</v>
      </c>
      <c r="AK1398" s="70" t="str">
        <f t="shared" si="365"/>
        <v/>
      </c>
      <c r="AL1398" s="71" t="s">
        <v>17409</v>
      </c>
      <c r="AM1398" s="71" t="str">
        <v>2019</v>
      </c>
      <c r="AN1398" s="70">
        <f t="shared" si="366"/>
        <v>43637</v>
      </c>
      <c r="AO1398" s="70" t="s">
        <v>123</v>
      </c>
      <c r="AP1398" s="74">
        <f ca="1"/>
        <v>332</v>
      </c>
    </row>
    <row r="1399" spans="1:42" ht="26.5">
      <c r="A1399" s="55" t="s">
        <v>8604</v>
      </c>
      <c r="B1399" s="56" t="s">
        <v>89</v>
      </c>
      <c r="C1399" s="57">
        <v>43819</v>
      </c>
      <c r="D1399" s="56" t="s">
        <v>229</v>
      </c>
      <c r="E1399" s="56" t="s">
        <v>297</v>
      </c>
      <c r="F1399" s="58" t="s">
        <v>106</v>
      </c>
      <c r="G1399" s="58" t="s">
        <v>107</v>
      </c>
      <c r="H1399" s="56" t="s">
        <v>140</v>
      </c>
      <c r="I1399" s="59"/>
      <c r="J1399" s="59">
        <f t="shared" si="350"/>
        <v>43849</v>
      </c>
      <c r="K1399" s="56" t="s">
        <v>18</v>
      </c>
      <c r="L1399" s="56" t="s">
        <v>18</v>
      </c>
      <c r="M1399" s="60" t="s">
        <v>8606</v>
      </c>
      <c r="N1399" s="56" t="s">
        <v>8606</v>
      </c>
      <c r="O1399" s="56" t="s">
        <v>95</v>
      </c>
      <c r="P1399" s="56" t="s">
        <v>8607</v>
      </c>
      <c r="Q1399" s="56" t="s">
        <v>17</v>
      </c>
      <c r="R1399" s="59"/>
      <c r="S1399" s="56"/>
      <c r="T1399" s="56"/>
      <c r="U1399" s="57">
        <v>43822</v>
      </c>
      <c r="V1399" s="77"/>
      <c r="W1399" s="62">
        <v>4.5</v>
      </c>
      <c r="X1399" s="57">
        <v>43844</v>
      </c>
      <c r="Y1399" s="56" t="s">
        <v>108</v>
      </c>
      <c r="Z1399" s="56" t="s">
        <v>121</v>
      </c>
      <c r="AA1399" s="57">
        <v>43844</v>
      </c>
      <c r="AB1399" s="63" t="s">
        <v>238</v>
      </c>
      <c r="AC1399" s="60" t="s">
        <v>8609</v>
      </c>
      <c r="AD1399" s="56" t="s">
        <v>97</v>
      </c>
      <c r="AE1399" s="56" t="s">
        <v>90</v>
      </c>
      <c r="AF1399" s="61"/>
      <c r="AG1399" s="61"/>
      <c r="AH1399" s="67" t="str">
        <v>Dec</v>
      </c>
      <c r="AI1399" s="68" t="str">
        <v>Jan</v>
      </c>
      <c r="AJ1399" s="69">
        <f t="shared" si="340"/>
        <v>25</v>
      </c>
      <c r="AK1399" s="70"/>
      <c r="AL1399" s="71"/>
      <c r="AM1399" s="71" t="str">
        <v>2019</v>
      </c>
      <c r="AN1399" s="70"/>
      <c r="AO1399" s="70" t="s">
        <v>123</v>
      </c>
      <c r="AP1399" s="74">
        <f ca="1"/>
        <v>140</v>
      </c>
    </row>
    <row r="1400" spans="1:42" ht="14.4">
      <c r="A1400" s="55" t="s">
        <v>8612</v>
      </c>
      <c r="B1400" s="56" t="s">
        <v>89</v>
      </c>
      <c r="C1400" s="57">
        <v>43789</v>
      </c>
      <c r="D1400" s="56" t="s">
        <v>131</v>
      </c>
      <c r="E1400" s="56" t="s">
        <v>129</v>
      </c>
      <c r="F1400" s="58" t="s">
        <v>106</v>
      </c>
      <c r="G1400" s="58" t="s">
        <v>107</v>
      </c>
      <c r="H1400" s="56" t="s">
        <v>1605</v>
      </c>
      <c r="I1400" s="59"/>
      <c r="J1400" s="59">
        <f t="shared" si="350"/>
        <v>43819</v>
      </c>
      <c r="K1400" s="56" t="s">
        <v>18</v>
      </c>
      <c r="L1400" s="56" t="s">
        <v>14</v>
      </c>
      <c r="M1400" s="60" t="s">
        <v>8614</v>
      </c>
      <c r="N1400" s="56" t="s">
        <v>8615</v>
      </c>
      <c r="O1400" s="56"/>
      <c r="P1400" s="56" t="s">
        <v>108</v>
      </c>
      <c r="Q1400" s="56" t="s">
        <v>130</v>
      </c>
      <c r="R1400" s="59"/>
      <c r="S1400" s="56" t="s">
        <v>108</v>
      </c>
      <c r="T1400" s="56" t="s">
        <v>108</v>
      </c>
      <c r="U1400" s="57"/>
      <c r="V1400" s="77"/>
      <c r="W1400" s="77"/>
      <c r="X1400" s="59"/>
      <c r="Y1400" s="56" t="s">
        <v>108</v>
      </c>
      <c r="Z1400" s="56" t="s">
        <v>123</v>
      </c>
      <c r="AA1400" s="57">
        <v>43790</v>
      </c>
      <c r="AB1400" s="63" t="s">
        <v>318</v>
      </c>
      <c r="AC1400" s="64" t="s">
        <v>2880</v>
      </c>
      <c r="AD1400" s="56" t="s">
        <v>118</v>
      </c>
      <c r="AE1400" s="56" t="s">
        <v>131</v>
      </c>
      <c r="AF1400" s="61"/>
      <c r="AG1400" s="61"/>
      <c r="AH1400" s="67" t="str">
        <v>Nov</v>
      </c>
      <c r="AI1400" s="68" t="str">
        <v>Nov</v>
      </c>
      <c r="AJ1400" s="69">
        <f t="shared" si="340"/>
        <v>1</v>
      </c>
      <c r="AK1400" s="70"/>
      <c r="AL1400" s="71"/>
      <c r="AM1400" s="71" t="str">
        <v>2019</v>
      </c>
      <c r="AN1400" s="70"/>
      <c r="AO1400" s="70" t="s">
        <v>123</v>
      </c>
      <c r="AP1400" s="74">
        <f ca="1"/>
        <v>170</v>
      </c>
    </row>
    <row r="1401" spans="1:42" ht="14.4">
      <c r="A1401" s="55" t="s">
        <v>8619</v>
      </c>
      <c r="B1401" s="56" t="s">
        <v>89</v>
      </c>
      <c r="C1401" s="57">
        <v>43552</v>
      </c>
      <c r="D1401" s="56" t="s">
        <v>90</v>
      </c>
      <c r="E1401" s="56" t="s">
        <v>140</v>
      </c>
      <c r="F1401" s="58" t="s">
        <v>106</v>
      </c>
      <c r="G1401" s="58" t="s">
        <v>107</v>
      </c>
      <c r="H1401" s="56" t="s">
        <v>140</v>
      </c>
      <c r="I1401" s="57"/>
      <c r="J1401" s="57">
        <f t="shared" si="350"/>
        <v>43582</v>
      </c>
      <c r="K1401" s="56" t="s">
        <v>18</v>
      </c>
      <c r="L1401" s="56" t="s">
        <v>14</v>
      </c>
      <c r="M1401" s="60" t="s">
        <v>8621</v>
      </c>
      <c r="N1401" s="56" t="s">
        <v>8622</v>
      </c>
      <c r="O1401" s="61"/>
      <c r="P1401" s="56" t="s">
        <v>108</v>
      </c>
      <c r="Q1401" s="56" t="s">
        <v>96</v>
      </c>
      <c r="R1401" s="57"/>
      <c r="S1401" s="56" t="s">
        <v>108</v>
      </c>
      <c r="T1401" s="56" t="s">
        <v>108</v>
      </c>
      <c r="U1401" s="57"/>
      <c r="V1401" s="62"/>
      <c r="W1401" s="62" t="s">
        <v>108</v>
      </c>
      <c r="X1401" s="57"/>
      <c r="Y1401" s="56" t="s">
        <v>108</v>
      </c>
      <c r="Z1401" s="56" t="s">
        <v>108</v>
      </c>
      <c r="AA1401" s="57">
        <v>43552</v>
      </c>
      <c r="AB1401" s="63" t="s">
        <v>168</v>
      </c>
      <c r="AC1401" s="64" t="s">
        <v>8624</v>
      </c>
      <c r="AD1401" s="56" t="s">
        <v>224</v>
      </c>
      <c r="AE1401" s="56"/>
      <c r="AF1401" s="61"/>
      <c r="AG1401" s="61"/>
      <c r="AH1401" s="67" t="str">
        <v>Mar</v>
      </c>
      <c r="AI1401" s="68" t="str">
        <v>Mar</v>
      </c>
      <c r="AJ1401" s="69">
        <f t="shared" si="340"/>
        <v>0</v>
      </c>
      <c r="AK1401" s="70" t="str">
        <f t="shared" ref="AK1401:AK1407" si="367">IF(R1401="","",SUM(R1401+30))</f>
        <v/>
      </c>
      <c r="AL1401" s="71" t="s">
        <v>17409</v>
      </c>
      <c r="AM1401" s="71" t="str">
        <v>2019</v>
      </c>
      <c r="AN1401" s="70">
        <f t="shared" ref="AN1401:AN1407" si="368">IF(C1401="","",SUM(C1401+10))</f>
        <v>43562</v>
      </c>
      <c r="AO1401" s="70" t="s">
        <v>123</v>
      </c>
      <c r="AP1401" s="74">
        <f ca="1"/>
        <v>407</v>
      </c>
    </row>
    <row r="1402" spans="1:42" ht="14.4">
      <c r="A1402" s="256" t="s">
        <v>8629</v>
      </c>
      <c r="B1402" s="80" t="s">
        <v>89</v>
      </c>
      <c r="C1402" s="57">
        <v>43670</v>
      </c>
      <c r="D1402" s="56" t="s">
        <v>90</v>
      </c>
      <c r="E1402" s="56" t="s">
        <v>276</v>
      </c>
      <c r="F1402" s="58" t="s">
        <v>214</v>
      </c>
      <c r="G1402" s="58" t="s">
        <v>214</v>
      </c>
      <c r="H1402" s="56" t="s">
        <v>276</v>
      </c>
      <c r="I1402" s="59"/>
      <c r="J1402" s="59">
        <f t="shared" si="350"/>
        <v>43700</v>
      </c>
      <c r="K1402" s="56" t="s">
        <v>18</v>
      </c>
      <c r="L1402" s="56" t="s">
        <v>18</v>
      </c>
      <c r="M1402" s="60" t="s">
        <v>8634</v>
      </c>
      <c r="N1402" s="56" t="s">
        <v>8634</v>
      </c>
      <c r="O1402" s="61"/>
      <c r="P1402" s="56" t="s">
        <v>8635</v>
      </c>
      <c r="Q1402" s="56" t="s">
        <v>96</v>
      </c>
      <c r="R1402" s="57"/>
      <c r="S1402" s="56"/>
      <c r="T1402" s="56"/>
      <c r="U1402" s="59"/>
      <c r="V1402" s="77"/>
      <c r="W1402" s="77"/>
      <c r="X1402" s="59"/>
      <c r="Y1402" s="56" t="s">
        <v>108</v>
      </c>
      <c r="Z1402" s="56" t="s">
        <v>121</v>
      </c>
      <c r="AA1402" s="57">
        <v>43682</v>
      </c>
      <c r="AB1402" s="75"/>
      <c r="AC1402" s="64" t="s">
        <v>8637</v>
      </c>
      <c r="AD1402" s="65" t="s">
        <v>97</v>
      </c>
      <c r="AE1402" s="56" t="s">
        <v>119</v>
      </c>
      <c r="AF1402" s="61"/>
      <c r="AG1402" s="61"/>
      <c r="AH1402" s="67" t="str">
        <v>Jul</v>
      </c>
      <c r="AI1402" s="68" t="str">
        <v>Aug</v>
      </c>
      <c r="AJ1402" s="69">
        <f t="shared" si="340"/>
        <v>12</v>
      </c>
      <c r="AK1402" s="70" t="str">
        <f t="shared" si="367"/>
        <v/>
      </c>
      <c r="AL1402" s="71" t="s">
        <v>17409</v>
      </c>
      <c r="AM1402" s="71" t="str">
        <v>2019</v>
      </c>
      <c r="AN1402" s="70">
        <f t="shared" si="368"/>
        <v>43680</v>
      </c>
      <c r="AO1402" s="70" t="s">
        <v>123</v>
      </c>
      <c r="AP1402" s="74">
        <f ca="1"/>
        <v>289</v>
      </c>
    </row>
    <row r="1403" spans="1:42" ht="14.4">
      <c r="A1403" s="55" t="s">
        <v>8641</v>
      </c>
      <c r="B1403" s="56" t="s">
        <v>89</v>
      </c>
      <c r="C1403" s="57">
        <v>43735</v>
      </c>
      <c r="D1403" s="56" t="s">
        <v>90</v>
      </c>
      <c r="E1403" s="56" t="s">
        <v>276</v>
      </c>
      <c r="F1403" s="58" t="s">
        <v>214</v>
      </c>
      <c r="G1403" s="58" t="s">
        <v>214</v>
      </c>
      <c r="H1403" s="56" t="s">
        <v>276</v>
      </c>
      <c r="I1403" s="59"/>
      <c r="J1403" s="59">
        <f t="shared" si="350"/>
        <v>43765</v>
      </c>
      <c r="K1403" s="56" t="s">
        <v>18</v>
      </c>
      <c r="L1403" s="56" t="s">
        <v>18</v>
      </c>
      <c r="M1403" s="60" t="s">
        <v>8642</v>
      </c>
      <c r="N1403" s="56" t="s">
        <v>8643</v>
      </c>
      <c r="O1403" s="61"/>
      <c r="P1403" s="56" t="s">
        <v>8644</v>
      </c>
      <c r="Q1403" s="56" t="s">
        <v>96</v>
      </c>
      <c r="R1403" s="59"/>
      <c r="S1403" s="56" t="s">
        <v>18</v>
      </c>
      <c r="T1403" s="56" t="s">
        <v>108</v>
      </c>
      <c r="U1403" s="59"/>
      <c r="V1403" s="77"/>
      <c r="W1403" s="62" t="s">
        <v>146</v>
      </c>
      <c r="X1403" s="59"/>
      <c r="Y1403" s="56" t="s">
        <v>108</v>
      </c>
      <c r="Z1403" s="56" t="s">
        <v>121</v>
      </c>
      <c r="AA1403" s="57">
        <v>43746</v>
      </c>
      <c r="AB1403" s="75"/>
      <c r="AC1403" s="64" t="s">
        <v>8646</v>
      </c>
      <c r="AD1403" s="65" t="s">
        <v>97</v>
      </c>
      <c r="AE1403" s="56" t="s">
        <v>119</v>
      </c>
      <c r="AF1403" s="61"/>
      <c r="AG1403" s="61"/>
      <c r="AH1403" s="67" t="str">
        <v>Sep</v>
      </c>
      <c r="AI1403" s="68" t="str">
        <v>Oct</v>
      </c>
      <c r="AJ1403" s="69">
        <f t="shared" si="340"/>
        <v>11</v>
      </c>
      <c r="AK1403" s="70" t="str">
        <f t="shared" si="367"/>
        <v/>
      </c>
      <c r="AL1403" s="71" t="s">
        <v>17409</v>
      </c>
      <c r="AM1403" s="71" t="str">
        <v>2019</v>
      </c>
      <c r="AN1403" s="70">
        <f t="shared" si="368"/>
        <v>43745</v>
      </c>
      <c r="AO1403" s="70" t="s">
        <v>123</v>
      </c>
      <c r="AP1403" s="74">
        <f ca="1"/>
        <v>224</v>
      </c>
    </row>
    <row r="1404" spans="1:42" ht="14.4">
      <c r="A1404" s="55" t="s">
        <v>8649</v>
      </c>
      <c r="B1404" s="56" t="s">
        <v>89</v>
      </c>
      <c r="C1404" s="57">
        <v>43593</v>
      </c>
      <c r="D1404" s="56" t="s">
        <v>119</v>
      </c>
      <c r="E1404" s="56" t="s">
        <v>140</v>
      </c>
      <c r="F1404" s="58" t="s">
        <v>106</v>
      </c>
      <c r="G1404" s="58" t="s">
        <v>107</v>
      </c>
      <c r="H1404" s="56" t="s">
        <v>140</v>
      </c>
      <c r="I1404" s="59"/>
      <c r="J1404" s="59">
        <f t="shared" si="350"/>
        <v>43623</v>
      </c>
      <c r="K1404" s="56" t="s">
        <v>18</v>
      </c>
      <c r="L1404" s="56" t="s">
        <v>14</v>
      </c>
      <c r="M1404" s="60" t="s">
        <v>8651</v>
      </c>
      <c r="N1404" s="56" t="s">
        <v>8651</v>
      </c>
      <c r="O1404" s="56"/>
      <c r="P1404" s="56" t="s">
        <v>108</v>
      </c>
      <c r="Q1404" s="56" t="s">
        <v>96</v>
      </c>
      <c r="R1404" s="57"/>
      <c r="S1404" s="56" t="s">
        <v>108</v>
      </c>
      <c r="T1404" s="56" t="s">
        <v>108</v>
      </c>
      <c r="U1404" s="57"/>
      <c r="V1404" s="62"/>
      <c r="W1404" s="62" t="s">
        <v>108</v>
      </c>
      <c r="X1404" s="57"/>
      <c r="Y1404" s="56" t="s">
        <v>108</v>
      </c>
      <c r="Z1404" s="56" t="s">
        <v>123</v>
      </c>
      <c r="AA1404" s="57">
        <v>43622</v>
      </c>
      <c r="AB1404" s="63" t="s">
        <v>155</v>
      </c>
      <c r="AC1404" s="60" t="s">
        <v>8653</v>
      </c>
      <c r="AD1404" s="56" t="s">
        <v>118</v>
      </c>
      <c r="AE1404" s="56"/>
      <c r="AF1404" s="61"/>
      <c r="AG1404" s="61"/>
      <c r="AH1404" s="67" t="str">
        <v>May</v>
      </c>
      <c r="AI1404" s="68" t="str">
        <v>Jun</v>
      </c>
      <c r="AJ1404" s="69">
        <f t="shared" si="340"/>
        <v>29</v>
      </c>
      <c r="AK1404" s="70" t="str">
        <f t="shared" si="367"/>
        <v/>
      </c>
      <c r="AL1404" s="71" t="s">
        <v>17409</v>
      </c>
      <c r="AM1404" s="71" t="str">
        <v>2019</v>
      </c>
      <c r="AN1404" s="70">
        <f t="shared" si="368"/>
        <v>43603</v>
      </c>
      <c r="AO1404" s="70" t="s">
        <v>123</v>
      </c>
      <c r="AP1404" s="74">
        <f ca="1"/>
        <v>366</v>
      </c>
    </row>
    <row r="1405" spans="1:42" ht="14.4">
      <c r="A1405" s="55" t="s">
        <v>8654</v>
      </c>
      <c r="B1405" s="56" t="s">
        <v>89</v>
      </c>
      <c r="C1405" s="57">
        <v>43577</v>
      </c>
      <c r="D1405" s="56" t="s">
        <v>119</v>
      </c>
      <c r="E1405" s="56" t="s">
        <v>140</v>
      </c>
      <c r="F1405" s="58" t="s">
        <v>106</v>
      </c>
      <c r="G1405" s="58" t="s">
        <v>107</v>
      </c>
      <c r="H1405" s="56" t="s">
        <v>140</v>
      </c>
      <c r="I1405" s="57"/>
      <c r="J1405" s="57">
        <f t="shared" si="350"/>
        <v>43607</v>
      </c>
      <c r="K1405" s="56" t="s">
        <v>18</v>
      </c>
      <c r="L1405" s="56" t="s">
        <v>18</v>
      </c>
      <c r="M1405" s="60" t="s">
        <v>8656</v>
      </c>
      <c r="N1405" s="56" t="s">
        <v>8657</v>
      </c>
      <c r="O1405" s="56" t="s">
        <v>37</v>
      </c>
      <c r="P1405" s="56" t="s">
        <v>8658</v>
      </c>
      <c r="Q1405" s="56" t="s">
        <v>191</v>
      </c>
      <c r="R1405" s="57"/>
      <c r="S1405" s="56" t="s">
        <v>108</v>
      </c>
      <c r="T1405" s="56" t="s">
        <v>108</v>
      </c>
      <c r="U1405" s="57"/>
      <c r="V1405" s="62"/>
      <c r="W1405" s="62">
        <v>0</v>
      </c>
      <c r="X1405" s="57"/>
      <c r="Y1405" s="56" t="s">
        <v>108</v>
      </c>
      <c r="Z1405" s="56" t="s">
        <v>121</v>
      </c>
      <c r="AA1405" s="57">
        <v>43577</v>
      </c>
      <c r="AB1405" s="63" t="s">
        <v>244</v>
      </c>
      <c r="AC1405" s="64" t="s">
        <v>2829</v>
      </c>
      <c r="AD1405" s="65" t="s">
        <v>97</v>
      </c>
      <c r="AE1405" s="56"/>
      <c r="AF1405" s="61"/>
      <c r="AG1405" s="61"/>
      <c r="AH1405" s="67" t="str">
        <v>Apr</v>
      </c>
      <c r="AI1405" s="68" t="str">
        <v>Apr</v>
      </c>
      <c r="AJ1405" s="69">
        <f t="shared" si="340"/>
        <v>0</v>
      </c>
      <c r="AK1405" s="70" t="str">
        <f t="shared" si="367"/>
        <v/>
      </c>
      <c r="AL1405" s="71" t="s">
        <v>17409</v>
      </c>
      <c r="AM1405" s="71" t="str">
        <v>2019</v>
      </c>
      <c r="AN1405" s="70">
        <f t="shared" si="368"/>
        <v>43587</v>
      </c>
      <c r="AO1405" s="70" t="s">
        <v>123</v>
      </c>
      <c r="AP1405" s="74">
        <f ca="1"/>
        <v>382</v>
      </c>
    </row>
    <row r="1406" spans="1:42" ht="14.4">
      <c r="A1406" s="55" t="s">
        <v>8661</v>
      </c>
      <c r="B1406" s="56" t="s">
        <v>89</v>
      </c>
      <c r="C1406" s="57">
        <v>43522</v>
      </c>
      <c r="D1406" s="56" t="s">
        <v>90</v>
      </c>
      <c r="E1406" s="56" t="s">
        <v>327</v>
      </c>
      <c r="F1406" s="58" t="s">
        <v>92</v>
      </c>
      <c r="G1406" s="58" t="s">
        <v>328</v>
      </c>
      <c r="H1406" s="56" t="s">
        <v>327</v>
      </c>
      <c r="I1406" s="57"/>
      <c r="J1406" s="57">
        <f t="shared" si="350"/>
        <v>43552</v>
      </c>
      <c r="K1406" s="56" t="s">
        <v>18</v>
      </c>
      <c r="L1406" s="56" t="s">
        <v>14</v>
      </c>
      <c r="M1406" s="60" t="s">
        <v>8663</v>
      </c>
      <c r="N1406" s="56" t="s">
        <v>8664</v>
      </c>
      <c r="O1406" s="56" t="s">
        <v>436</v>
      </c>
      <c r="P1406" s="56">
        <v>119003</v>
      </c>
      <c r="Q1406" s="56" t="s">
        <v>96</v>
      </c>
      <c r="R1406" s="112">
        <v>43535</v>
      </c>
      <c r="S1406" s="56" t="s">
        <v>14</v>
      </c>
      <c r="T1406" s="56"/>
      <c r="U1406" s="57"/>
      <c r="V1406" s="62"/>
      <c r="W1406" s="62"/>
      <c r="X1406" s="57"/>
      <c r="Y1406" s="56" t="s">
        <v>200</v>
      </c>
      <c r="Z1406" s="56" t="s">
        <v>123</v>
      </c>
      <c r="AA1406" s="57">
        <v>43538</v>
      </c>
      <c r="AB1406" s="63"/>
      <c r="AC1406" s="64" t="s">
        <v>8666</v>
      </c>
      <c r="AD1406" s="65" t="s">
        <v>97</v>
      </c>
      <c r="AE1406" s="56"/>
      <c r="AF1406" s="61"/>
      <c r="AG1406" s="61"/>
      <c r="AH1406" s="67" t="str">
        <v>Feb</v>
      </c>
      <c r="AI1406" s="68" t="str">
        <v>Mar</v>
      </c>
      <c r="AJ1406" s="69">
        <f t="shared" si="340"/>
        <v>16</v>
      </c>
      <c r="AK1406" s="70">
        <f t="shared" si="367"/>
        <v>43565</v>
      </c>
      <c r="AL1406" s="71">
        <v>27</v>
      </c>
      <c r="AM1406" s="71" t="str">
        <v>2019</v>
      </c>
      <c r="AN1406" s="70">
        <f t="shared" si="368"/>
        <v>43532</v>
      </c>
      <c r="AO1406" s="70" t="s">
        <v>121</v>
      </c>
      <c r="AP1406" s="74">
        <f ca="1"/>
        <v>437</v>
      </c>
    </row>
    <row r="1407" spans="1:42" ht="14.4">
      <c r="A1407" s="55" t="s">
        <v>8669</v>
      </c>
      <c r="B1407" s="56" t="s">
        <v>89</v>
      </c>
      <c r="C1407" s="57">
        <v>43472</v>
      </c>
      <c r="D1407" s="56" t="s">
        <v>90</v>
      </c>
      <c r="E1407" s="56" t="s">
        <v>129</v>
      </c>
      <c r="F1407" s="58" t="s">
        <v>106</v>
      </c>
      <c r="G1407" s="58" t="s">
        <v>107</v>
      </c>
      <c r="H1407" s="56" t="s">
        <v>129</v>
      </c>
      <c r="I1407" s="59"/>
      <c r="J1407" s="59">
        <f t="shared" si="350"/>
        <v>43502</v>
      </c>
      <c r="K1407" s="56" t="s">
        <v>18</v>
      </c>
      <c r="L1407" s="56" t="s">
        <v>18</v>
      </c>
      <c r="M1407" s="60" t="s">
        <v>8671</v>
      </c>
      <c r="N1407" s="56" t="s">
        <v>8672</v>
      </c>
      <c r="O1407" s="56" t="s">
        <v>20</v>
      </c>
      <c r="P1407" s="56" t="s">
        <v>8673</v>
      </c>
      <c r="Q1407" s="56" t="s">
        <v>17</v>
      </c>
      <c r="R1407" s="57"/>
      <c r="S1407" s="56" t="s">
        <v>108</v>
      </c>
      <c r="T1407" s="56" t="s">
        <v>108</v>
      </c>
      <c r="U1407" s="57"/>
      <c r="V1407" s="62"/>
      <c r="W1407" s="62">
        <v>0</v>
      </c>
      <c r="X1407" s="57"/>
      <c r="Y1407" s="56" t="s">
        <v>292</v>
      </c>
      <c r="Z1407" s="56" t="s">
        <v>123</v>
      </c>
      <c r="AA1407" s="57">
        <v>43475</v>
      </c>
      <c r="AB1407" s="63" t="s">
        <v>127</v>
      </c>
      <c r="AC1407" s="64" t="s">
        <v>8674</v>
      </c>
      <c r="AD1407" s="65" t="s">
        <v>294</v>
      </c>
      <c r="AE1407" s="65" t="s">
        <v>90</v>
      </c>
      <c r="AF1407" s="66"/>
      <c r="AG1407" s="66"/>
      <c r="AH1407" s="67" t="str">
        <v>Jan</v>
      </c>
      <c r="AI1407" s="68" t="str">
        <v>Jan</v>
      </c>
      <c r="AJ1407" s="69">
        <f t="shared" si="340"/>
        <v>3</v>
      </c>
      <c r="AK1407" s="70" t="str">
        <f t="shared" si="367"/>
        <v/>
      </c>
      <c r="AL1407" s="71" t="s">
        <v>17409</v>
      </c>
      <c r="AM1407" s="71" t="str">
        <v>2019</v>
      </c>
      <c r="AN1407" s="70">
        <f t="shared" si="368"/>
        <v>43482</v>
      </c>
      <c r="AO1407" s="70" t="s">
        <v>123</v>
      </c>
      <c r="AP1407" s="74">
        <f ca="1"/>
        <v>487</v>
      </c>
    </row>
    <row r="1408" spans="1:42" ht="14.4">
      <c r="A1408" s="55" t="s">
        <v>8678</v>
      </c>
      <c r="B1408" s="56" t="s">
        <v>89</v>
      </c>
      <c r="C1408" s="57">
        <v>43794</v>
      </c>
      <c r="D1408" s="56" t="s">
        <v>90</v>
      </c>
      <c r="E1408" s="56" t="s">
        <v>12</v>
      </c>
      <c r="F1408" s="58" t="s">
        <v>106</v>
      </c>
      <c r="G1408" s="58" t="s">
        <v>107</v>
      </c>
      <c r="H1408" s="56" t="s">
        <v>12</v>
      </c>
      <c r="I1408" s="119"/>
      <c r="J1408" s="59">
        <f t="shared" si="350"/>
        <v>43824</v>
      </c>
      <c r="K1408" s="117" t="s">
        <v>18</v>
      </c>
      <c r="L1408" s="117" t="s">
        <v>14</v>
      </c>
      <c r="M1408" s="60" t="s">
        <v>8680</v>
      </c>
      <c r="N1408" s="56" t="s">
        <v>8681</v>
      </c>
      <c r="O1408" s="56" t="s">
        <v>249</v>
      </c>
      <c r="P1408" s="56" t="s">
        <v>8683</v>
      </c>
      <c r="Q1408" s="56" t="s">
        <v>17</v>
      </c>
      <c r="R1408" s="119"/>
      <c r="S1408" s="86"/>
      <c r="T1408" s="86"/>
      <c r="U1408" s="118"/>
      <c r="V1408" s="120"/>
      <c r="W1408" s="120"/>
      <c r="X1408" s="119"/>
      <c r="Y1408" s="56" t="s">
        <v>338</v>
      </c>
      <c r="Z1408" s="257" t="s">
        <v>123</v>
      </c>
      <c r="AA1408" s="110">
        <v>43802</v>
      </c>
      <c r="AB1408" s="258"/>
      <c r="AC1408" s="85"/>
      <c r="AD1408" s="117" t="s">
        <v>294</v>
      </c>
      <c r="AE1408" s="117" t="s">
        <v>90</v>
      </c>
      <c r="AF1408" s="121"/>
      <c r="AG1408" s="121"/>
      <c r="AH1408" s="259" t="str">
        <v>Nov</v>
      </c>
      <c r="AI1408" s="260" t="str">
        <v>Dec</v>
      </c>
      <c r="AJ1408" s="261">
        <f t="shared" si="340"/>
        <v>8</v>
      </c>
      <c r="AK1408" s="262"/>
      <c r="AL1408" s="263"/>
      <c r="AM1408" s="264" t="str">
        <v>2019</v>
      </c>
      <c r="AN1408" s="262"/>
      <c r="AO1408" s="265" t="s">
        <v>123</v>
      </c>
      <c r="AP1408" s="266">
        <f ca="1"/>
        <v>165</v>
      </c>
    </row>
    <row r="1409" spans="1:42" ht="26.5">
      <c r="A1409" s="55" t="s">
        <v>8691</v>
      </c>
      <c r="B1409" s="56" t="s">
        <v>89</v>
      </c>
      <c r="C1409" s="57">
        <v>43753</v>
      </c>
      <c r="D1409" s="56" t="s">
        <v>229</v>
      </c>
      <c r="E1409" s="56" t="s">
        <v>297</v>
      </c>
      <c r="F1409" s="58" t="s">
        <v>106</v>
      </c>
      <c r="G1409" s="58" t="s">
        <v>107</v>
      </c>
      <c r="H1409" s="56" t="s">
        <v>140</v>
      </c>
      <c r="I1409" s="59"/>
      <c r="J1409" s="59">
        <f t="shared" si="350"/>
        <v>43783</v>
      </c>
      <c r="K1409" s="56" t="s">
        <v>18</v>
      </c>
      <c r="L1409" s="56" t="s">
        <v>18</v>
      </c>
      <c r="M1409" s="60" t="s">
        <v>8693</v>
      </c>
      <c r="N1409" s="56" t="s">
        <v>6700</v>
      </c>
      <c r="O1409" s="56" t="s">
        <v>29</v>
      </c>
      <c r="P1409" s="56" t="s">
        <v>8694</v>
      </c>
      <c r="Q1409" s="56" t="s">
        <v>826</v>
      </c>
      <c r="R1409" s="59"/>
      <c r="S1409" s="56" t="s">
        <v>108</v>
      </c>
      <c r="T1409" s="56" t="s">
        <v>108</v>
      </c>
      <c r="U1409" s="57"/>
      <c r="V1409" s="77"/>
      <c r="W1409" s="62" t="s">
        <v>108</v>
      </c>
      <c r="X1409" s="59"/>
      <c r="Y1409" s="56" t="s">
        <v>338</v>
      </c>
      <c r="Z1409" s="56" t="s">
        <v>123</v>
      </c>
      <c r="AA1409" s="57">
        <v>43753</v>
      </c>
      <c r="AB1409" s="63" t="s">
        <v>293</v>
      </c>
      <c r="AC1409" s="60" t="s">
        <v>8695</v>
      </c>
      <c r="AD1409" s="56" t="s">
        <v>294</v>
      </c>
      <c r="AE1409" s="56"/>
      <c r="AF1409" s="61"/>
      <c r="AG1409" s="61"/>
      <c r="AH1409" s="67" t="str">
        <v>Oct</v>
      </c>
      <c r="AI1409" s="68" t="str">
        <v>Oct</v>
      </c>
      <c r="AJ1409" s="69">
        <f t="shared" si="340"/>
        <v>0</v>
      </c>
      <c r="AK1409" s="70"/>
      <c r="AL1409" s="71"/>
      <c r="AM1409" s="71" t="str">
        <v>2019</v>
      </c>
      <c r="AN1409" s="70"/>
      <c r="AO1409" s="70" t="s">
        <v>123</v>
      </c>
      <c r="AP1409" s="74">
        <f ca="1"/>
        <v>206</v>
      </c>
    </row>
    <row r="1410" spans="1:42" ht="14.4">
      <c r="A1410" s="55" t="s">
        <v>8697</v>
      </c>
      <c r="B1410" s="56" t="s">
        <v>89</v>
      </c>
      <c r="C1410" s="57">
        <v>43698</v>
      </c>
      <c r="D1410" s="56" t="s">
        <v>90</v>
      </c>
      <c r="E1410" s="56" t="s">
        <v>276</v>
      </c>
      <c r="F1410" s="58" t="s">
        <v>214</v>
      </c>
      <c r="G1410" s="58" t="s">
        <v>214</v>
      </c>
      <c r="H1410" s="56" t="s">
        <v>276</v>
      </c>
      <c r="I1410" s="57"/>
      <c r="J1410" s="57">
        <f t="shared" si="350"/>
        <v>43728</v>
      </c>
      <c r="K1410" s="56" t="s">
        <v>18</v>
      </c>
      <c r="L1410" s="56" t="s">
        <v>18</v>
      </c>
      <c r="M1410" s="60" t="s">
        <v>8700</v>
      </c>
      <c r="N1410" s="56" t="s">
        <v>8700</v>
      </c>
      <c r="O1410" s="61"/>
      <c r="P1410" s="56" t="s">
        <v>8701</v>
      </c>
      <c r="Q1410" s="56" t="s">
        <v>541</v>
      </c>
      <c r="R1410" s="57"/>
      <c r="S1410" s="56" t="s">
        <v>108</v>
      </c>
      <c r="T1410" s="56" t="s">
        <v>108</v>
      </c>
      <c r="U1410" s="57"/>
      <c r="V1410" s="62"/>
      <c r="W1410" s="62" t="s">
        <v>146</v>
      </c>
      <c r="X1410" s="57"/>
      <c r="Y1410" s="56" t="s">
        <v>108</v>
      </c>
      <c r="Z1410" s="56" t="s">
        <v>121</v>
      </c>
      <c r="AA1410" s="57">
        <v>43740</v>
      </c>
      <c r="AB1410" s="63"/>
      <c r="AC1410" s="64" t="s">
        <v>8703</v>
      </c>
      <c r="AD1410" s="65" t="s">
        <v>97</v>
      </c>
      <c r="AE1410" s="56" t="s">
        <v>119</v>
      </c>
      <c r="AF1410" s="61"/>
      <c r="AG1410" s="61"/>
      <c r="AH1410" s="67" t="str">
        <v>Aug</v>
      </c>
      <c r="AI1410" s="68" t="str">
        <v>Oct</v>
      </c>
      <c r="AJ1410" s="69">
        <f t="shared" si="340"/>
        <v>42</v>
      </c>
      <c r="AK1410" s="70" t="str">
        <f t="shared" ref="AK1410:AK1532" si="369">IF(R1410="","",SUM(R1410+30))</f>
        <v/>
      </c>
      <c r="AL1410" s="71" t="s">
        <v>17409</v>
      </c>
      <c r="AM1410" s="71" t="str">
        <v>2019</v>
      </c>
      <c r="AN1410" s="70">
        <f t="shared" ref="AN1410:AN1414" si="370">IF(C1410="","",SUM(C1410+10))</f>
        <v>43708</v>
      </c>
      <c r="AO1410" s="70" t="s">
        <v>123</v>
      </c>
      <c r="AP1410" s="74">
        <f ca="1"/>
        <v>261</v>
      </c>
    </row>
    <row r="1411" spans="1:42" ht="14.4">
      <c r="A1411" s="55" t="s">
        <v>8709</v>
      </c>
      <c r="B1411" s="56" t="s">
        <v>89</v>
      </c>
      <c r="C1411" s="57">
        <v>43622</v>
      </c>
      <c r="D1411" s="56" t="s">
        <v>90</v>
      </c>
      <c r="E1411" s="56" t="s">
        <v>140</v>
      </c>
      <c r="F1411" s="58" t="s">
        <v>106</v>
      </c>
      <c r="G1411" s="58" t="s">
        <v>107</v>
      </c>
      <c r="H1411" s="56" t="s">
        <v>140</v>
      </c>
      <c r="I1411" s="59"/>
      <c r="J1411" s="59">
        <f t="shared" si="350"/>
        <v>43652</v>
      </c>
      <c r="K1411" s="56" t="s">
        <v>18</v>
      </c>
      <c r="L1411" s="56" t="s">
        <v>18</v>
      </c>
      <c r="M1411" s="60" t="s">
        <v>8711</v>
      </c>
      <c r="N1411" s="56" t="s">
        <v>8712</v>
      </c>
      <c r="O1411" s="56" t="s">
        <v>13</v>
      </c>
      <c r="P1411" s="56" t="s">
        <v>8713</v>
      </c>
      <c r="Q1411" s="56" t="s">
        <v>28</v>
      </c>
      <c r="R1411" s="57"/>
      <c r="S1411" s="56" t="s">
        <v>108</v>
      </c>
      <c r="T1411" s="56" t="s">
        <v>108</v>
      </c>
      <c r="U1411" s="59"/>
      <c r="V1411" s="77"/>
      <c r="W1411" s="62">
        <v>0</v>
      </c>
      <c r="X1411" s="59"/>
      <c r="Y1411" s="56" t="s">
        <v>108</v>
      </c>
      <c r="Z1411" s="56" t="s">
        <v>121</v>
      </c>
      <c r="AA1411" s="57">
        <v>43622</v>
      </c>
      <c r="AB1411" s="63" t="s">
        <v>484</v>
      </c>
      <c r="AC1411" s="64" t="s">
        <v>8716</v>
      </c>
      <c r="AD1411" s="65" t="s">
        <v>97</v>
      </c>
      <c r="AE1411" s="56" t="s">
        <v>90</v>
      </c>
      <c r="AF1411" s="61"/>
      <c r="AG1411" s="61"/>
      <c r="AH1411" s="67" t="str">
        <v>Jun</v>
      </c>
      <c r="AI1411" s="68" t="str">
        <v>Jun</v>
      </c>
      <c r="AJ1411" s="69">
        <f t="shared" si="340"/>
        <v>0</v>
      </c>
      <c r="AK1411" s="70" t="str">
        <f t="shared" si="369"/>
        <v/>
      </c>
      <c r="AL1411" s="71" t="s">
        <v>17409</v>
      </c>
      <c r="AM1411" s="71" t="str">
        <v>2019</v>
      </c>
      <c r="AN1411" s="70">
        <f t="shared" si="370"/>
        <v>43632</v>
      </c>
      <c r="AO1411" s="70" t="s">
        <v>123</v>
      </c>
      <c r="AP1411" s="74">
        <f ca="1"/>
        <v>337</v>
      </c>
    </row>
    <row r="1412" spans="1:42" ht="14.4">
      <c r="A1412" s="55" t="s">
        <v>8718</v>
      </c>
      <c r="B1412" s="56" t="s">
        <v>89</v>
      </c>
      <c r="C1412" s="57">
        <v>43551</v>
      </c>
      <c r="D1412" s="56" t="s">
        <v>119</v>
      </c>
      <c r="E1412" s="56" t="s">
        <v>140</v>
      </c>
      <c r="F1412" s="58" t="s">
        <v>106</v>
      </c>
      <c r="G1412" s="58" t="s">
        <v>107</v>
      </c>
      <c r="H1412" s="56" t="s">
        <v>140</v>
      </c>
      <c r="I1412" s="57"/>
      <c r="J1412" s="57">
        <f t="shared" si="350"/>
        <v>43581</v>
      </c>
      <c r="K1412" s="56" t="s">
        <v>18</v>
      </c>
      <c r="L1412" s="56" t="s">
        <v>18</v>
      </c>
      <c r="M1412" s="60" t="s">
        <v>8721</v>
      </c>
      <c r="N1412" s="56" t="s">
        <v>8722</v>
      </c>
      <c r="O1412" s="56" t="s">
        <v>137</v>
      </c>
      <c r="P1412" s="56" t="s">
        <v>8724</v>
      </c>
      <c r="Q1412" s="56" t="s">
        <v>17</v>
      </c>
      <c r="R1412" s="57"/>
      <c r="S1412" s="56" t="s">
        <v>108</v>
      </c>
      <c r="T1412" s="56" t="s">
        <v>108</v>
      </c>
      <c r="U1412" s="57"/>
      <c r="V1412" s="62"/>
      <c r="W1412" s="62">
        <v>0</v>
      </c>
      <c r="X1412" s="57"/>
      <c r="Y1412" s="56" t="s">
        <v>108</v>
      </c>
      <c r="Z1412" s="56" t="s">
        <v>121</v>
      </c>
      <c r="AA1412" s="57">
        <v>43551</v>
      </c>
      <c r="AB1412" s="63" t="s">
        <v>168</v>
      </c>
      <c r="AC1412" s="64" t="s">
        <v>8726</v>
      </c>
      <c r="AD1412" s="65" t="s">
        <v>97</v>
      </c>
      <c r="AE1412" s="56" t="s">
        <v>90</v>
      </c>
      <c r="AF1412" s="61"/>
      <c r="AG1412" s="61"/>
      <c r="AH1412" s="67" t="str">
        <v>Mar</v>
      </c>
      <c r="AI1412" s="68" t="str">
        <v>Mar</v>
      </c>
      <c r="AJ1412" s="69">
        <f t="shared" si="340"/>
        <v>0</v>
      </c>
      <c r="AK1412" s="70" t="str">
        <f t="shared" si="369"/>
        <v/>
      </c>
      <c r="AL1412" s="71" t="s">
        <v>17409</v>
      </c>
      <c r="AM1412" s="71" t="str">
        <v>2019</v>
      </c>
      <c r="AN1412" s="70">
        <f t="shared" si="370"/>
        <v>43561</v>
      </c>
      <c r="AO1412" s="70" t="s">
        <v>123</v>
      </c>
      <c r="AP1412" s="74">
        <f ca="1"/>
        <v>408</v>
      </c>
    </row>
    <row r="1413" spans="1:42" ht="14.4">
      <c r="A1413" s="55" t="s">
        <v>8729</v>
      </c>
      <c r="B1413" s="56" t="s">
        <v>89</v>
      </c>
      <c r="C1413" s="57">
        <v>43480</v>
      </c>
      <c r="D1413" s="56" t="s">
        <v>131</v>
      </c>
      <c r="E1413" s="56" t="s">
        <v>140</v>
      </c>
      <c r="F1413" s="58" t="s">
        <v>106</v>
      </c>
      <c r="G1413" s="58" t="s">
        <v>107</v>
      </c>
      <c r="H1413" s="56" t="s">
        <v>140</v>
      </c>
      <c r="I1413" s="57"/>
      <c r="J1413" s="57">
        <f t="shared" si="350"/>
        <v>43510</v>
      </c>
      <c r="K1413" s="56" t="s">
        <v>18</v>
      </c>
      <c r="L1413" s="56" t="s">
        <v>18</v>
      </c>
      <c r="M1413" s="60" t="s">
        <v>8731</v>
      </c>
      <c r="N1413" s="56" t="s">
        <v>8732</v>
      </c>
      <c r="O1413" s="56" t="s">
        <v>436</v>
      </c>
      <c r="P1413" s="56" t="s">
        <v>8733</v>
      </c>
      <c r="Q1413" s="56" t="s">
        <v>96</v>
      </c>
      <c r="R1413" s="57"/>
      <c r="S1413" s="56" t="s">
        <v>108</v>
      </c>
      <c r="T1413" s="56" t="s">
        <v>108</v>
      </c>
      <c r="U1413" s="57"/>
      <c r="V1413" s="62"/>
      <c r="W1413" s="62">
        <v>0</v>
      </c>
      <c r="X1413" s="57"/>
      <c r="Y1413" s="56" t="s">
        <v>108</v>
      </c>
      <c r="Z1413" s="56" t="s">
        <v>121</v>
      </c>
      <c r="AA1413" s="57">
        <v>43481</v>
      </c>
      <c r="AB1413" s="63" t="s">
        <v>127</v>
      </c>
      <c r="AC1413" s="64" t="s">
        <v>8735</v>
      </c>
      <c r="AD1413" s="65" t="s">
        <v>97</v>
      </c>
      <c r="AE1413" s="65" t="s">
        <v>90</v>
      </c>
      <c r="AF1413" s="66"/>
      <c r="AG1413" s="66"/>
      <c r="AH1413" s="67" t="str">
        <v>Jan</v>
      </c>
      <c r="AI1413" s="68" t="str">
        <v>Jan</v>
      </c>
      <c r="AJ1413" s="69">
        <f t="shared" si="340"/>
        <v>1</v>
      </c>
      <c r="AK1413" s="70" t="str">
        <f t="shared" si="369"/>
        <v/>
      </c>
      <c r="AL1413" s="71" t="s">
        <v>17409</v>
      </c>
      <c r="AM1413" s="71" t="str">
        <v>2019</v>
      </c>
      <c r="AN1413" s="70">
        <f t="shared" si="370"/>
        <v>43490</v>
      </c>
      <c r="AO1413" s="70" t="s">
        <v>123</v>
      </c>
      <c r="AP1413" s="74">
        <f ca="1"/>
        <v>479</v>
      </c>
    </row>
    <row r="1414" spans="1:42" ht="14.4">
      <c r="A1414" s="55" t="s">
        <v>8739</v>
      </c>
      <c r="B1414" s="56" t="s">
        <v>89</v>
      </c>
      <c r="C1414" s="57">
        <v>43731</v>
      </c>
      <c r="D1414" s="56" t="s">
        <v>90</v>
      </c>
      <c r="E1414" s="56" t="s">
        <v>129</v>
      </c>
      <c r="F1414" s="58" t="s">
        <v>106</v>
      </c>
      <c r="G1414" s="58" t="s">
        <v>107</v>
      </c>
      <c r="H1414" s="56" t="s">
        <v>129</v>
      </c>
      <c r="I1414" s="57"/>
      <c r="J1414" s="57">
        <v>43761</v>
      </c>
      <c r="K1414" s="56" t="s">
        <v>18</v>
      </c>
      <c r="L1414" s="56" t="s">
        <v>18</v>
      </c>
      <c r="M1414" s="60" t="s">
        <v>8740</v>
      </c>
      <c r="N1414" s="61"/>
      <c r="O1414" s="56" t="s">
        <v>44</v>
      </c>
      <c r="P1414" s="56" t="s">
        <v>8742</v>
      </c>
      <c r="Q1414" s="56" t="s">
        <v>21</v>
      </c>
      <c r="R1414" s="59"/>
      <c r="S1414" s="56" t="s">
        <v>108</v>
      </c>
      <c r="T1414" s="56" t="s">
        <v>108</v>
      </c>
      <c r="U1414" s="59"/>
      <c r="V1414" s="77"/>
      <c r="W1414" s="77"/>
      <c r="X1414" s="59"/>
      <c r="Y1414" s="56" t="s">
        <v>108</v>
      </c>
      <c r="Z1414" s="56" t="s">
        <v>121</v>
      </c>
      <c r="AA1414" s="57">
        <v>43735</v>
      </c>
      <c r="AB1414" s="63" t="s">
        <v>289</v>
      </c>
      <c r="AC1414" s="60" t="s">
        <v>8744</v>
      </c>
      <c r="AD1414" s="65" t="s">
        <v>97</v>
      </c>
      <c r="AE1414" s="56" t="s">
        <v>90</v>
      </c>
      <c r="AF1414" s="61"/>
      <c r="AG1414" s="61"/>
      <c r="AH1414" s="67" t="str">
        <v>Sep</v>
      </c>
      <c r="AI1414" s="68" t="str">
        <v>Sep</v>
      </c>
      <c r="AJ1414" s="69">
        <f t="shared" si="340"/>
        <v>4</v>
      </c>
      <c r="AK1414" s="70" t="str">
        <f t="shared" si="369"/>
        <v/>
      </c>
      <c r="AL1414" s="71" t="s">
        <v>17409</v>
      </c>
      <c r="AM1414" s="71" t="str">
        <v>2019</v>
      </c>
      <c r="AN1414" s="70">
        <f t="shared" si="370"/>
        <v>43741</v>
      </c>
      <c r="AO1414" s="70" t="s">
        <v>123</v>
      </c>
      <c r="AP1414" s="74">
        <f ca="1"/>
        <v>228</v>
      </c>
    </row>
    <row r="1415" spans="1:42" ht="14.4">
      <c r="A1415" s="55" t="s">
        <v>8746</v>
      </c>
      <c r="B1415" s="56" t="s">
        <v>89</v>
      </c>
      <c r="C1415" s="57">
        <v>43746</v>
      </c>
      <c r="D1415" s="56" t="s">
        <v>90</v>
      </c>
      <c r="E1415" s="56" t="s">
        <v>91</v>
      </c>
      <c r="F1415" s="58" t="s">
        <v>92</v>
      </c>
      <c r="G1415" s="58" t="s">
        <v>93</v>
      </c>
      <c r="H1415" s="56" t="s">
        <v>91</v>
      </c>
      <c r="I1415" s="59"/>
      <c r="J1415" s="59">
        <f t="shared" ref="J1415:J1497" si="371">IF(C1415="","",SUM(C1415+30))</f>
        <v>43776</v>
      </c>
      <c r="K1415" s="56" t="s">
        <v>18</v>
      </c>
      <c r="L1415" s="56" t="s">
        <v>18</v>
      </c>
      <c r="M1415" s="60" t="s">
        <v>8750</v>
      </c>
      <c r="N1415" s="56" t="s">
        <v>8751</v>
      </c>
      <c r="O1415" s="56" t="s">
        <v>355</v>
      </c>
      <c r="P1415" s="56" t="s">
        <v>8752</v>
      </c>
      <c r="Q1415" s="56" t="s">
        <v>96</v>
      </c>
      <c r="R1415" s="59"/>
      <c r="S1415" s="56"/>
      <c r="T1415" s="56"/>
      <c r="U1415" s="57"/>
      <c r="V1415" s="77"/>
      <c r="W1415" s="77"/>
      <c r="X1415" s="59"/>
      <c r="Y1415" s="61"/>
      <c r="Z1415" s="56" t="s">
        <v>121</v>
      </c>
      <c r="AA1415" s="57">
        <v>43746</v>
      </c>
      <c r="AB1415" s="75"/>
      <c r="AC1415" s="64"/>
      <c r="AD1415" s="65" t="s">
        <v>97</v>
      </c>
      <c r="AE1415" s="56" t="s">
        <v>90</v>
      </c>
      <c r="AF1415" s="61"/>
      <c r="AG1415" s="61"/>
      <c r="AH1415" s="67" t="str">
        <v>Oct</v>
      </c>
      <c r="AI1415" s="68" t="str">
        <v>Oct</v>
      </c>
      <c r="AJ1415" s="69">
        <f t="shared" si="340"/>
        <v>0</v>
      </c>
      <c r="AK1415" s="70" t="str">
        <f t="shared" si="369"/>
        <v/>
      </c>
      <c r="AL1415" s="71" t="s">
        <v>17409</v>
      </c>
      <c r="AM1415" s="71" t="str">
        <v>2019</v>
      </c>
      <c r="AN1415" s="70"/>
      <c r="AO1415" s="70" t="s">
        <v>123</v>
      </c>
      <c r="AP1415" s="74">
        <f ca="1"/>
        <v>213</v>
      </c>
    </row>
    <row r="1416" spans="1:42" ht="14.4">
      <c r="A1416" s="55" t="s">
        <v>8757</v>
      </c>
      <c r="B1416" s="56" t="s">
        <v>89</v>
      </c>
      <c r="C1416" s="57">
        <v>43627</v>
      </c>
      <c r="D1416" s="56" t="s">
        <v>229</v>
      </c>
      <c r="E1416" s="56" t="s">
        <v>140</v>
      </c>
      <c r="F1416" s="58" t="s">
        <v>106</v>
      </c>
      <c r="G1416" s="58" t="s">
        <v>107</v>
      </c>
      <c r="H1416" s="56" t="s">
        <v>140</v>
      </c>
      <c r="I1416" s="57"/>
      <c r="J1416" s="57">
        <f t="shared" si="371"/>
        <v>43657</v>
      </c>
      <c r="K1416" s="56" t="s">
        <v>18</v>
      </c>
      <c r="L1416" s="56" t="s">
        <v>18</v>
      </c>
      <c r="M1416" s="60" t="s">
        <v>8760</v>
      </c>
      <c r="N1416" s="56" t="s">
        <v>8761</v>
      </c>
      <c r="O1416" s="56" t="s">
        <v>22</v>
      </c>
      <c r="P1416" s="56" t="s">
        <v>8762</v>
      </c>
      <c r="Q1416" s="56" t="s">
        <v>17</v>
      </c>
      <c r="R1416" s="57">
        <v>43627</v>
      </c>
      <c r="S1416" s="56" t="s">
        <v>18</v>
      </c>
      <c r="T1416" s="56" t="s">
        <v>108</v>
      </c>
      <c r="U1416" s="57"/>
      <c r="V1416" s="62"/>
      <c r="W1416" s="62"/>
      <c r="X1416" s="57"/>
      <c r="Y1416" s="56" t="s">
        <v>108</v>
      </c>
      <c r="Z1416" s="56" t="s">
        <v>121</v>
      </c>
      <c r="AA1416" s="57">
        <v>43656</v>
      </c>
      <c r="AB1416" s="63" t="s">
        <v>484</v>
      </c>
      <c r="AC1416" s="64" t="s">
        <v>8764</v>
      </c>
      <c r="AD1416" s="56" t="s">
        <v>360</v>
      </c>
      <c r="AE1416" s="56" t="s">
        <v>90</v>
      </c>
      <c r="AF1416" s="61"/>
      <c r="AG1416" s="61"/>
      <c r="AH1416" s="67" t="str">
        <v>Jun</v>
      </c>
      <c r="AI1416" s="68" t="str">
        <v>Jul</v>
      </c>
      <c r="AJ1416" s="69">
        <f t="shared" si="340"/>
        <v>29</v>
      </c>
      <c r="AK1416" s="70">
        <f t="shared" si="369"/>
        <v>43657</v>
      </c>
      <c r="AL1416" s="71">
        <v>1</v>
      </c>
      <c r="AM1416" s="71" t="str">
        <v>2019</v>
      </c>
      <c r="AN1416" s="70">
        <f t="shared" ref="AN1416:AN1532" si="372">IF(C1416="","",SUM(C1416+10))</f>
        <v>43637</v>
      </c>
      <c r="AO1416" s="70" t="s">
        <v>121</v>
      </c>
      <c r="AP1416" s="74">
        <f ca="1"/>
        <v>332</v>
      </c>
    </row>
    <row r="1417" spans="1:42" ht="14.4">
      <c r="A1417" s="55" t="s">
        <v>8768</v>
      </c>
      <c r="B1417" s="56" t="s">
        <v>89</v>
      </c>
      <c r="C1417" s="57">
        <v>43692</v>
      </c>
      <c r="D1417" s="56" t="s">
        <v>111</v>
      </c>
      <c r="E1417" s="56" t="s">
        <v>12</v>
      </c>
      <c r="F1417" s="58" t="s">
        <v>106</v>
      </c>
      <c r="G1417" s="58" t="s">
        <v>107</v>
      </c>
      <c r="H1417" s="56" t="s">
        <v>12</v>
      </c>
      <c r="I1417" s="59"/>
      <c r="J1417" s="59">
        <f t="shared" si="371"/>
        <v>43722</v>
      </c>
      <c r="K1417" s="56" t="s">
        <v>18</v>
      </c>
      <c r="L1417" s="56" t="s">
        <v>18</v>
      </c>
      <c r="M1417" s="60" t="s">
        <v>8770</v>
      </c>
      <c r="N1417" s="56" t="s">
        <v>8771</v>
      </c>
      <c r="O1417" s="56" t="s">
        <v>44</v>
      </c>
      <c r="P1417" s="56" t="s">
        <v>8773</v>
      </c>
      <c r="Q1417" s="56" t="s">
        <v>17</v>
      </c>
      <c r="R1417" s="59"/>
      <c r="S1417" s="56"/>
      <c r="T1417" s="56"/>
      <c r="U1417" s="57"/>
      <c r="V1417" s="77"/>
      <c r="W1417" s="77"/>
      <c r="X1417" s="59"/>
      <c r="Y1417" s="61"/>
      <c r="Z1417" s="56" t="s">
        <v>121</v>
      </c>
      <c r="AA1417" s="57">
        <v>43678</v>
      </c>
      <c r="AB1417" s="75"/>
      <c r="AC1417" s="64" t="s">
        <v>8775</v>
      </c>
      <c r="AD1417" s="56" t="s">
        <v>360</v>
      </c>
      <c r="AE1417" s="56" t="s">
        <v>111</v>
      </c>
      <c r="AF1417" s="61"/>
      <c r="AG1417" s="61"/>
      <c r="AH1417" s="67" t="str">
        <v>Aug</v>
      </c>
      <c r="AI1417" s="68" t="str">
        <v>Aug</v>
      </c>
      <c r="AJ1417" s="69">
        <f t="shared" si="340"/>
        <v>-14</v>
      </c>
      <c r="AK1417" s="70" t="str">
        <f t="shared" si="369"/>
        <v/>
      </c>
      <c r="AL1417" s="71" t="s">
        <v>17409</v>
      </c>
      <c r="AM1417" s="71" t="str">
        <v>2019</v>
      </c>
      <c r="AN1417" s="70">
        <f t="shared" si="372"/>
        <v>43702</v>
      </c>
      <c r="AO1417" s="70" t="s">
        <v>123</v>
      </c>
      <c r="AP1417" s="74">
        <f ca="1"/>
        <v>267</v>
      </c>
    </row>
    <row r="1418" spans="1:42" ht="14.4">
      <c r="A1418" s="55" t="s">
        <v>8777</v>
      </c>
      <c r="B1418" s="56" t="s">
        <v>89</v>
      </c>
      <c r="C1418" s="57">
        <v>43700</v>
      </c>
      <c r="D1418" s="56" t="s">
        <v>90</v>
      </c>
      <c r="E1418" s="56" t="s">
        <v>129</v>
      </c>
      <c r="F1418" s="58" t="s">
        <v>106</v>
      </c>
      <c r="G1418" s="58" t="s">
        <v>107</v>
      </c>
      <c r="H1418" s="56" t="s">
        <v>129</v>
      </c>
      <c r="I1418" s="57"/>
      <c r="J1418" s="57">
        <f t="shared" si="371"/>
        <v>43730</v>
      </c>
      <c r="K1418" s="56" t="s">
        <v>18</v>
      </c>
      <c r="L1418" s="56" t="s">
        <v>18</v>
      </c>
      <c r="M1418" s="60" t="s">
        <v>8782</v>
      </c>
      <c r="N1418" s="56" t="s">
        <v>8783</v>
      </c>
      <c r="O1418" s="56" t="s">
        <v>137</v>
      </c>
      <c r="P1418" s="56" t="s">
        <v>8784</v>
      </c>
      <c r="Q1418" s="56" t="s">
        <v>133</v>
      </c>
      <c r="R1418" s="57"/>
      <c r="S1418" s="56" t="s">
        <v>108</v>
      </c>
      <c r="T1418" s="56" t="s">
        <v>108</v>
      </c>
      <c r="U1418" s="57"/>
      <c r="V1418" s="62"/>
      <c r="W1418" s="62"/>
      <c r="X1418" s="57"/>
      <c r="Y1418" s="56" t="s">
        <v>108</v>
      </c>
      <c r="Z1418" s="56" t="s">
        <v>121</v>
      </c>
      <c r="AA1418" s="57">
        <v>43706</v>
      </c>
      <c r="AB1418" s="63" t="s">
        <v>124</v>
      </c>
      <c r="AC1418" s="60" t="s">
        <v>8785</v>
      </c>
      <c r="AD1418" s="65" t="s">
        <v>97</v>
      </c>
      <c r="AE1418" s="56" t="s">
        <v>90</v>
      </c>
      <c r="AF1418" s="61"/>
      <c r="AG1418" s="61"/>
      <c r="AH1418" s="67" t="str">
        <v>Aug</v>
      </c>
      <c r="AI1418" s="68" t="str">
        <v>Aug</v>
      </c>
      <c r="AJ1418" s="69">
        <f t="shared" si="340"/>
        <v>6</v>
      </c>
      <c r="AK1418" s="70" t="str">
        <f t="shared" si="369"/>
        <v/>
      </c>
      <c r="AL1418" s="71" t="s">
        <v>17409</v>
      </c>
      <c r="AM1418" s="71" t="str">
        <v>2019</v>
      </c>
      <c r="AN1418" s="70">
        <f t="shared" si="372"/>
        <v>43710</v>
      </c>
      <c r="AO1418" s="70" t="s">
        <v>123</v>
      </c>
      <c r="AP1418" s="74">
        <f ca="1"/>
        <v>259</v>
      </c>
    </row>
    <row r="1419" spans="1:42" ht="14.4">
      <c r="A1419" s="55" t="s">
        <v>8786</v>
      </c>
      <c r="B1419" s="56" t="s">
        <v>89</v>
      </c>
      <c r="C1419" s="57">
        <v>43508</v>
      </c>
      <c r="D1419" s="56" t="s">
        <v>119</v>
      </c>
      <c r="E1419" s="56" t="s">
        <v>129</v>
      </c>
      <c r="F1419" s="58" t="s">
        <v>106</v>
      </c>
      <c r="G1419" s="58" t="s">
        <v>214</v>
      </c>
      <c r="H1419" s="56" t="s">
        <v>276</v>
      </c>
      <c r="I1419" s="57"/>
      <c r="J1419" s="57">
        <f t="shared" si="371"/>
        <v>43538</v>
      </c>
      <c r="K1419" s="56" t="s">
        <v>18</v>
      </c>
      <c r="L1419" s="56" t="s">
        <v>18</v>
      </c>
      <c r="M1419" s="60" t="s">
        <v>8791</v>
      </c>
      <c r="N1419" s="56" t="s">
        <v>3113</v>
      </c>
      <c r="O1419" s="56" t="s">
        <v>22</v>
      </c>
      <c r="P1419" s="56"/>
      <c r="Q1419" s="56" t="s">
        <v>96</v>
      </c>
      <c r="R1419" s="57"/>
      <c r="S1419" s="56" t="s">
        <v>18</v>
      </c>
      <c r="T1419" s="56" t="s">
        <v>18</v>
      </c>
      <c r="U1419" s="57"/>
      <c r="V1419" s="62"/>
      <c r="W1419" s="62">
        <v>0</v>
      </c>
      <c r="X1419" s="57"/>
      <c r="Y1419" s="61"/>
      <c r="Z1419" s="56" t="s">
        <v>121</v>
      </c>
      <c r="AA1419" s="57">
        <v>43529</v>
      </c>
      <c r="AB1419" s="63"/>
      <c r="AC1419" s="64" t="s">
        <v>8792</v>
      </c>
      <c r="AD1419" s="65" t="s">
        <v>97</v>
      </c>
      <c r="AE1419" s="65"/>
      <c r="AF1419" s="66"/>
      <c r="AG1419" s="66"/>
      <c r="AH1419" s="67" t="str">
        <v>Feb</v>
      </c>
      <c r="AI1419" s="68" t="str">
        <v>Mar</v>
      </c>
      <c r="AJ1419" s="69">
        <f t="shared" si="340"/>
        <v>21</v>
      </c>
      <c r="AK1419" s="70" t="str">
        <f t="shared" si="369"/>
        <v/>
      </c>
      <c r="AL1419" s="71" t="s">
        <v>17409</v>
      </c>
      <c r="AM1419" s="71" t="str">
        <v>2019</v>
      </c>
      <c r="AN1419" s="70">
        <f t="shared" si="372"/>
        <v>43518</v>
      </c>
      <c r="AO1419" s="70" t="s">
        <v>123</v>
      </c>
      <c r="AP1419" s="74">
        <f ca="1"/>
        <v>451</v>
      </c>
    </row>
    <row r="1420" spans="1:42" ht="14.4">
      <c r="A1420" s="55" t="s">
        <v>8794</v>
      </c>
      <c r="B1420" s="56" t="s">
        <v>89</v>
      </c>
      <c r="C1420" s="57">
        <v>43509</v>
      </c>
      <c r="D1420" s="56" t="s">
        <v>119</v>
      </c>
      <c r="E1420" s="56" t="s">
        <v>129</v>
      </c>
      <c r="F1420" s="58" t="s">
        <v>106</v>
      </c>
      <c r="G1420" s="58" t="s">
        <v>214</v>
      </c>
      <c r="H1420" s="56" t="s">
        <v>276</v>
      </c>
      <c r="I1420" s="57"/>
      <c r="J1420" s="57">
        <f t="shared" si="371"/>
        <v>43539</v>
      </c>
      <c r="K1420" s="56" t="s">
        <v>14</v>
      </c>
      <c r="L1420" s="56" t="s">
        <v>14</v>
      </c>
      <c r="M1420" s="60" t="s">
        <v>8791</v>
      </c>
      <c r="N1420" s="56" t="s">
        <v>8798</v>
      </c>
      <c r="O1420" s="56" t="s">
        <v>22</v>
      </c>
      <c r="P1420" s="56"/>
      <c r="Q1420" s="56" t="s">
        <v>96</v>
      </c>
      <c r="R1420" s="59"/>
      <c r="S1420" s="56" t="s">
        <v>108</v>
      </c>
      <c r="T1420" s="56" t="s">
        <v>108</v>
      </c>
      <c r="U1420" s="57"/>
      <c r="V1420" s="77"/>
      <c r="W1420" s="62" t="s">
        <v>108</v>
      </c>
      <c r="X1420" s="57"/>
      <c r="Y1420" s="61"/>
      <c r="Z1420" s="56" t="s">
        <v>123</v>
      </c>
      <c r="AA1420" s="57">
        <v>43572</v>
      </c>
      <c r="AB1420" s="63"/>
      <c r="AC1420" s="64" t="s">
        <v>8800</v>
      </c>
      <c r="AD1420" s="65" t="s">
        <v>179</v>
      </c>
      <c r="AE1420" s="65"/>
      <c r="AF1420" s="66"/>
      <c r="AG1420" s="66"/>
      <c r="AH1420" s="67" t="str">
        <v>Feb</v>
      </c>
      <c r="AI1420" s="68" t="str">
        <v>Apr</v>
      </c>
      <c r="AJ1420" s="69">
        <f t="shared" si="340"/>
        <v>63</v>
      </c>
      <c r="AK1420" s="70" t="str">
        <f t="shared" si="369"/>
        <v/>
      </c>
      <c r="AL1420" s="71" t="s">
        <v>17409</v>
      </c>
      <c r="AM1420" s="71" t="str">
        <v>2019</v>
      </c>
      <c r="AN1420" s="70">
        <f t="shared" si="372"/>
        <v>43519</v>
      </c>
      <c r="AO1420" s="70" t="s">
        <v>123</v>
      </c>
      <c r="AP1420" s="74">
        <f ca="1"/>
        <v>450</v>
      </c>
    </row>
    <row r="1421" spans="1:42" ht="14.4">
      <c r="A1421" s="55" t="s">
        <v>8803</v>
      </c>
      <c r="B1421" s="56" t="s">
        <v>89</v>
      </c>
      <c r="C1421" s="57">
        <v>43493</v>
      </c>
      <c r="D1421" s="56" t="s">
        <v>119</v>
      </c>
      <c r="E1421" s="56" t="s">
        <v>140</v>
      </c>
      <c r="F1421" s="58" t="s">
        <v>106</v>
      </c>
      <c r="G1421" s="58" t="s">
        <v>107</v>
      </c>
      <c r="H1421" s="56" t="s">
        <v>140</v>
      </c>
      <c r="I1421" s="57"/>
      <c r="J1421" s="57">
        <f t="shared" si="371"/>
        <v>43523</v>
      </c>
      <c r="K1421" s="56" t="s">
        <v>18</v>
      </c>
      <c r="L1421" s="56" t="s">
        <v>14</v>
      </c>
      <c r="M1421" s="60" t="s">
        <v>8805</v>
      </c>
      <c r="N1421" s="56" t="s">
        <v>8805</v>
      </c>
      <c r="O1421" s="56" t="s">
        <v>44</v>
      </c>
      <c r="P1421" s="56" t="s">
        <v>108</v>
      </c>
      <c r="Q1421" s="56" t="s">
        <v>96</v>
      </c>
      <c r="R1421" s="57"/>
      <c r="S1421" s="56" t="s">
        <v>108</v>
      </c>
      <c r="T1421" s="56" t="s">
        <v>108</v>
      </c>
      <c r="U1421" s="57"/>
      <c r="V1421" s="62"/>
      <c r="W1421" s="62" t="s">
        <v>108</v>
      </c>
      <c r="X1421" s="57"/>
      <c r="Y1421" s="56" t="s">
        <v>108</v>
      </c>
      <c r="Z1421" s="56" t="s">
        <v>123</v>
      </c>
      <c r="AA1421" s="57">
        <v>43493</v>
      </c>
      <c r="AB1421" s="63" t="s">
        <v>127</v>
      </c>
      <c r="AC1421" s="60" t="s">
        <v>8807</v>
      </c>
      <c r="AD1421" s="65" t="s">
        <v>224</v>
      </c>
      <c r="AE1421" s="65"/>
      <c r="AF1421" s="66"/>
      <c r="AG1421" s="66"/>
      <c r="AH1421" s="67" t="str">
        <v>Jan</v>
      </c>
      <c r="AI1421" s="68" t="str">
        <v>Jan</v>
      </c>
      <c r="AJ1421" s="69">
        <f t="shared" si="340"/>
        <v>0</v>
      </c>
      <c r="AK1421" s="70" t="str">
        <f t="shared" si="369"/>
        <v/>
      </c>
      <c r="AL1421" s="71" t="s">
        <v>17409</v>
      </c>
      <c r="AM1421" s="71" t="str">
        <v>2019</v>
      </c>
      <c r="AN1421" s="70">
        <f t="shared" si="372"/>
        <v>43503</v>
      </c>
      <c r="AO1421" s="70" t="s">
        <v>123</v>
      </c>
      <c r="AP1421" s="74">
        <f ca="1"/>
        <v>466</v>
      </c>
    </row>
    <row r="1422" spans="1:42" ht="14.4">
      <c r="A1422" s="55" t="s">
        <v>8810</v>
      </c>
      <c r="B1422" s="56" t="s">
        <v>89</v>
      </c>
      <c r="C1422" s="57">
        <v>43535</v>
      </c>
      <c r="D1422" s="56" t="s">
        <v>90</v>
      </c>
      <c r="E1422" s="56" t="s">
        <v>276</v>
      </c>
      <c r="F1422" s="58" t="s">
        <v>214</v>
      </c>
      <c r="G1422" s="58" t="s">
        <v>214</v>
      </c>
      <c r="H1422" s="56" t="s">
        <v>276</v>
      </c>
      <c r="I1422" s="57"/>
      <c r="J1422" s="57">
        <f t="shared" si="371"/>
        <v>43565</v>
      </c>
      <c r="K1422" s="56" t="s">
        <v>18</v>
      </c>
      <c r="L1422" s="56" t="s">
        <v>14</v>
      </c>
      <c r="M1422" s="60" t="s">
        <v>8812</v>
      </c>
      <c r="N1422" s="56" t="s">
        <v>8813</v>
      </c>
      <c r="O1422" s="56"/>
      <c r="P1422" s="56" t="s">
        <v>8814</v>
      </c>
      <c r="Q1422" s="56" t="s">
        <v>96</v>
      </c>
      <c r="R1422" s="59"/>
      <c r="S1422" s="56" t="s">
        <v>108</v>
      </c>
      <c r="T1422" s="56" t="s">
        <v>108</v>
      </c>
      <c r="U1422" s="57"/>
      <c r="V1422" s="77"/>
      <c r="W1422" s="62" t="s">
        <v>108</v>
      </c>
      <c r="X1422" s="57"/>
      <c r="Y1422" s="56" t="s">
        <v>108</v>
      </c>
      <c r="Z1422" s="56" t="s">
        <v>123</v>
      </c>
      <c r="AA1422" s="57">
        <v>43544</v>
      </c>
      <c r="AB1422" s="63"/>
      <c r="AC1422" s="64" t="s">
        <v>8816</v>
      </c>
      <c r="AD1422" s="65" t="s">
        <v>179</v>
      </c>
      <c r="AE1422" s="65"/>
      <c r="AF1422" s="66"/>
      <c r="AG1422" s="66"/>
      <c r="AH1422" s="67" t="str">
        <v>Mar</v>
      </c>
      <c r="AI1422" s="68" t="str">
        <v>Mar</v>
      </c>
      <c r="AJ1422" s="69">
        <f t="shared" si="340"/>
        <v>9</v>
      </c>
      <c r="AK1422" s="70" t="str">
        <f t="shared" si="369"/>
        <v/>
      </c>
      <c r="AL1422" s="71" t="s">
        <v>17409</v>
      </c>
      <c r="AM1422" s="71" t="str">
        <v>2019</v>
      </c>
      <c r="AN1422" s="70">
        <f t="shared" si="372"/>
        <v>43545</v>
      </c>
      <c r="AO1422" s="70" t="s">
        <v>123</v>
      </c>
      <c r="AP1422" s="74">
        <f ca="1"/>
        <v>424</v>
      </c>
    </row>
    <row r="1423" spans="1:42" ht="14.4">
      <c r="A1423" s="55" t="s">
        <v>8818</v>
      </c>
      <c r="B1423" s="56" t="s">
        <v>89</v>
      </c>
      <c r="C1423" s="57">
        <v>43503</v>
      </c>
      <c r="D1423" s="56" t="s">
        <v>90</v>
      </c>
      <c r="E1423" s="56" t="s">
        <v>140</v>
      </c>
      <c r="F1423" s="58" t="s">
        <v>106</v>
      </c>
      <c r="G1423" s="58" t="s">
        <v>107</v>
      </c>
      <c r="H1423" s="56" t="s">
        <v>140</v>
      </c>
      <c r="I1423" s="57"/>
      <c r="J1423" s="57">
        <f t="shared" si="371"/>
        <v>43533</v>
      </c>
      <c r="K1423" s="56" t="s">
        <v>18</v>
      </c>
      <c r="L1423" s="56" t="s">
        <v>18</v>
      </c>
      <c r="M1423" s="60" t="s">
        <v>8822</v>
      </c>
      <c r="N1423" s="56" t="s">
        <v>204</v>
      </c>
      <c r="O1423" s="56" t="s">
        <v>27</v>
      </c>
      <c r="P1423" s="56" t="s">
        <v>205</v>
      </c>
      <c r="Q1423" s="56" t="s">
        <v>17</v>
      </c>
      <c r="R1423" s="57"/>
      <c r="S1423" s="56" t="s">
        <v>108</v>
      </c>
      <c r="T1423" s="56" t="s">
        <v>108</v>
      </c>
      <c r="U1423" s="57"/>
      <c r="V1423" s="62"/>
      <c r="W1423" s="62" t="s">
        <v>122</v>
      </c>
      <c r="X1423" s="57"/>
      <c r="Y1423" s="56" t="s">
        <v>108</v>
      </c>
      <c r="Z1423" s="56" t="s">
        <v>121</v>
      </c>
      <c r="AA1423" s="57">
        <v>43503</v>
      </c>
      <c r="AB1423" s="63" t="s">
        <v>147</v>
      </c>
      <c r="AC1423" s="64" t="s">
        <v>2395</v>
      </c>
      <c r="AD1423" s="65" t="s">
        <v>97</v>
      </c>
      <c r="AE1423" s="65" t="s">
        <v>90</v>
      </c>
      <c r="AF1423" s="66"/>
      <c r="AG1423" s="66"/>
      <c r="AH1423" s="67" t="str">
        <v>Feb</v>
      </c>
      <c r="AI1423" s="68" t="str">
        <v>Feb</v>
      </c>
      <c r="AJ1423" s="69">
        <f t="shared" si="340"/>
        <v>0</v>
      </c>
      <c r="AK1423" s="70" t="str">
        <f t="shared" si="369"/>
        <v/>
      </c>
      <c r="AL1423" s="71" t="s">
        <v>17409</v>
      </c>
      <c r="AM1423" s="71" t="str">
        <v>2019</v>
      </c>
      <c r="AN1423" s="70">
        <f t="shared" si="372"/>
        <v>43513</v>
      </c>
      <c r="AO1423" s="70" t="s">
        <v>123</v>
      </c>
      <c r="AP1423" s="74">
        <f ca="1"/>
        <v>456</v>
      </c>
    </row>
    <row r="1424" spans="1:42" ht="14.4">
      <c r="A1424" s="55" t="s">
        <v>8825</v>
      </c>
      <c r="B1424" s="56" t="s">
        <v>89</v>
      </c>
      <c r="C1424" s="57">
        <v>43628</v>
      </c>
      <c r="D1424" s="56" t="s">
        <v>119</v>
      </c>
      <c r="E1424" s="56" t="s">
        <v>140</v>
      </c>
      <c r="F1424" s="58" t="s">
        <v>106</v>
      </c>
      <c r="G1424" s="58" t="s">
        <v>107</v>
      </c>
      <c r="H1424" s="56" t="s">
        <v>140</v>
      </c>
      <c r="I1424" s="57"/>
      <c r="J1424" s="57">
        <f t="shared" si="371"/>
        <v>43658</v>
      </c>
      <c r="K1424" s="56" t="s">
        <v>18</v>
      </c>
      <c r="L1424" s="56" t="s">
        <v>18</v>
      </c>
      <c r="M1424" s="60" t="s">
        <v>8826</v>
      </c>
      <c r="N1424" s="56" t="s">
        <v>8828</v>
      </c>
      <c r="O1424" s="56" t="s">
        <v>95</v>
      </c>
      <c r="P1424" s="56" t="s">
        <v>8829</v>
      </c>
      <c r="Q1424" s="56" t="s">
        <v>17</v>
      </c>
      <c r="R1424" s="57"/>
      <c r="S1424" s="56" t="s">
        <v>108</v>
      </c>
      <c r="T1424" s="56" t="s">
        <v>108</v>
      </c>
      <c r="U1424" s="57"/>
      <c r="V1424" s="62"/>
      <c r="W1424" s="62">
        <v>2.75</v>
      </c>
      <c r="X1424" s="57">
        <v>43628</v>
      </c>
      <c r="Y1424" s="56" t="s">
        <v>108</v>
      </c>
      <c r="Z1424" s="56" t="s">
        <v>121</v>
      </c>
      <c r="AA1424" s="57">
        <v>43628</v>
      </c>
      <c r="AB1424" s="63" t="s">
        <v>484</v>
      </c>
      <c r="AC1424" s="64" t="s">
        <v>8832</v>
      </c>
      <c r="AD1424" s="65" t="s">
        <v>97</v>
      </c>
      <c r="AE1424" s="56" t="s">
        <v>119</v>
      </c>
      <c r="AF1424" s="61"/>
      <c r="AG1424" s="61"/>
      <c r="AH1424" s="67" t="str">
        <v>Jun</v>
      </c>
      <c r="AI1424" s="68" t="str">
        <v>Jun</v>
      </c>
      <c r="AJ1424" s="69">
        <f t="shared" si="340"/>
        <v>0</v>
      </c>
      <c r="AK1424" s="70" t="str">
        <f t="shared" si="369"/>
        <v/>
      </c>
      <c r="AL1424" s="71" t="s">
        <v>17409</v>
      </c>
      <c r="AM1424" s="71" t="str">
        <v>2019</v>
      </c>
      <c r="AN1424" s="70">
        <f t="shared" si="372"/>
        <v>43638</v>
      </c>
      <c r="AO1424" s="70" t="s">
        <v>123</v>
      </c>
      <c r="AP1424" s="74">
        <f ca="1"/>
        <v>331</v>
      </c>
    </row>
    <row r="1425" spans="1:42" ht="14.4">
      <c r="A1425" s="55" t="s">
        <v>8835</v>
      </c>
      <c r="B1425" s="56" t="s">
        <v>89</v>
      </c>
      <c r="C1425" s="57">
        <v>43479</v>
      </c>
      <c r="D1425" s="56" t="s">
        <v>119</v>
      </c>
      <c r="E1425" s="56" t="s">
        <v>112</v>
      </c>
      <c r="F1425" s="58" t="s">
        <v>106</v>
      </c>
      <c r="G1425" s="58" t="s">
        <v>113</v>
      </c>
      <c r="H1425" s="56" t="s">
        <v>112</v>
      </c>
      <c r="I1425" s="59"/>
      <c r="J1425" s="59">
        <f t="shared" si="371"/>
        <v>43509</v>
      </c>
      <c r="K1425" s="56" t="s">
        <v>18</v>
      </c>
      <c r="L1425" s="56" t="s">
        <v>18</v>
      </c>
      <c r="M1425" s="60" t="s">
        <v>302</v>
      </c>
      <c r="N1425" s="56" t="s">
        <v>8837</v>
      </c>
      <c r="O1425" s="56" t="s">
        <v>22</v>
      </c>
      <c r="P1425" s="56" t="s">
        <v>1714</v>
      </c>
      <c r="Q1425" s="56" t="s">
        <v>96</v>
      </c>
      <c r="R1425" s="59"/>
      <c r="S1425" s="56" t="s">
        <v>18</v>
      </c>
      <c r="T1425" s="56" t="s">
        <v>14</v>
      </c>
      <c r="U1425" s="57">
        <v>43481</v>
      </c>
      <c r="V1425" s="62"/>
      <c r="W1425" s="62">
        <v>4.5</v>
      </c>
      <c r="X1425" s="57">
        <v>43502</v>
      </c>
      <c r="Y1425" s="56" t="s">
        <v>108</v>
      </c>
      <c r="Z1425" s="56" t="s">
        <v>121</v>
      </c>
      <c r="AA1425" s="57">
        <v>43502</v>
      </c>
      <c r="AB1425" s="63" t="s">
        <v>127</v>
      </c>
      <c r="AC1425" s="64" t="s">
        <v>8839</v>
      </c>
      <c r="AD1425" s="65" t="s">
        <v>97</v>
      </c>
      <c r="AE1425" s="65" t="s">
        <v>119</v>
      </c>
      <c r="AF1425" s="66"/>
      <c r="AG1425" s="66"/>
      <c r="AH1425" s="67" t="str">
        <v>Jan</v>
      </c>
      <c r="AI1425" s="68" t="str">
        <v>Feb</v>
      </c>
      <c r="AJ1425" s="69">
        <f t="shared" si="340"/>
        <v>23</v>
      </c>
      <c r="AK1425" s="70" t="str">
        <f t="shared" si="369"/>
        <v/>
      </c>
      <c r="AL1425" s="71" t="s">
        <v>17409</v>
      </c>
      <c r="AM1425" s="71" t="str">
        <v>2019</v>
      </c>
      <c r="AN1425" s="70">
        <f t="shared" si="372"/>
        <v>43489</v>
      </c>
      <c r="AO1425" s="70" t="s">
        <v>123</v>
      </c>
      <c r="AP1425" s="74">
        <f ca="1"/>
        <v>480</v>
      </c>
    </row>
    <row r="1426" spans="1:42" ht="14.4">
      <c r="A1426" s="55" t="s">
        <v>8842</v>
      </c>
      <c r="B1426" s="56" t="s">
        <v>89</v>
      </c>
      <c r="C1426" s="57">
        <v>43481</v>
      </c>
      <c r="D1426" s="56" t="s">
        <v>119</v>
      </c>
      <c r="E1426" s="56" t="s">
        <v>196</v>
      </c>
      <c r="F1426" s="58" t="s">
        <v>106</v>
      </c>
      <c r="G1426" s="58" t="s">
        <v>214</v>
      </c>
      <c r="H1426" s="56" t="s">
        <v>276</v>
      </c>
      <c r="I1426" s="57"/>
      <c r="J1426" s="57">
        <f t="shared" si="371"/>
        <v>43511</v>
      </c>
      <c r="K1426" s="56" t="s">
        <v>14</v>
      </c>
      <c r="L1426" s="56" t="s">
        <v>14</v>
      </c>
      <c r="M1426" s="60" t="s">
        <v>302</v>
      </c>
      <c r="N1426" s="56" t="s">
        <v>8844</v>
      </c>
      <c r="O1426" s="56" t="s">
        <v>44</v>
      </c>
      <c r="P1426" s="56"/>
      <c r="Q1426" s="56" t="s">
        <v>217</v>
      </c>
      <c r="R1426" s="57"/>
      <c r="S1426" s="56" t="s">
        <v>108</v>
      </c>
      <c r="T1426" s="56" t="s">
        <v>108</v>
      </c>
      <c r="U1426" s="57"/>
      <c r="V1426" s="62"/>
      <c r="W1426" s="62">
        <v>0</v>
      </c>
      <c r="X1426" s="57"/>
      <c r="Y1426" s="56"/>
      <c r="Z1426" s="56" t="s">
        <v>123</v>
      </c>
      <c r="AA1426" s="57">
        <v>43483</v>
      </c>
      <c r="AB1426" s="75"/>
      <c r="AC1426" s="64" t="s">
        <v>8846</v>
      </c>
      <c r="AD1426" s="65" t="s">
        <v>179</v>
      </c>
      <c r="AE1426" s="65"/>
      <c r="AF1426" s="66"/>
      <c r="AG1426" s="66"/>
      <c r="AH1426" s="67" t="str">
        <v>Jan</v>
      </c>
      <c r="AI1426" s="68" t="str">
        <v>Jan</v>
      </c>
      <c r="AJ1426" s="69">
        <f t="shared" si="340"/>
        <v>2</v>
      </c>
      <c r="AK1426" s="70" t="str">
        <f t="shared" si="369"/>
        <v/>
      </c>
      <c r="AL1426" s="71" t="s">
        <v>17409</v>
      </c>
      <c r="AM1426" s="71" t="str">
        <v>2019</v>
      </c>
      <c r="AN1426" s="70">
        <f t="shared" si="372"/>
        <v>43491</v>
      </c>
      <c r="AO1426" s="70" t="s">
        <v>123</v>
      </c>
      <c r="AP1426" s="74">
        <f ca="1"/>
        <v>478</v>
      </c>
    </row>
    <row r="1427" spans="1:42" ht="14.4">
      <c r="A1427" s="55" t="s">
        <v>8847</v>
      </c>
      <c r="B1427" s="56" t="s">
        <v>89</v>
      </c>
      <c r="C1427" s="57">
        <v>43481</v>
      </c>
      <c r="D1427" s="56" t="s">
        <v>119</v>
      </c>
      <c r="E1427" s="56" t="s">
        <v>140</v>
      </c>
      <c r="F1427" s="58" t="s">
        <v>106</v>
      </c>
      <c r="G1427" s="58" t="s">
        <v>107</v>
      </c>
      <c r="H1427" s="56" t="s">
        <v>140</v>
      </c>
      <c r="I1427" s="57"/>
      <c r="J1427" s="57">
        <f t="shared" si="371"/>
        <v>43511</v>
      </c>
      <c r="K1427" s="56" t="s">
        <v>18</v>
      </c>
      <c r="L1427" s="56" t="s">
        <v>14</v>
      </c>
      <c r="M1427" s="60" t="s">
        <v>302</v>
      </c>
      <c r="N1427" s="56" t="s">
        <v>8849</v>
      </c>
      <c r="O1427" s="56" t="s">
        <v>271</v>
      </c>
      <c r="P1427" s="56" t="s">
        <v>108</v>
      </c>
      <c r="Q1427" s="56" t="s">
        <v>96</v>
      </c>
      <c r="R1427" s="57"/>
      <c r="S1427" s="56" t="s">
        <v>108</v>
      </c>
      <c r="T1427" s="56" t="s">
        <v>108</v>
      </c>
      <c r="U1427" s="57"/>
      <c r="V1427" s="62"/>
      <c r="W1427" s="62" t="s">
        <v>108</v>
      </c>
      <c r="X1427" s="57"/>
      <c r="Y1427" s="56" t="s">
        <v>108</v>
      </c>
      <c r="Z1427" s="56" t="s">
        <v>123</v>
      </c>
      <c r="AA1427" s="57">
        <v>43481</v>
      </c>
      <c r="AB1427" s="63" t="s">
        <v>127</v>
      </c>
      <c r="AC1427" s="64" t="s">
        <v>8851</v>
      </c>
      <c r="AD1427" s="65" t="s">
        <v>118</v>
      </c>
      <c r="AE1427" s="65"/>
      <c r="AF1427" s="66"/>
      <c r="AG1427" s="66"/>
      <c r="AH1427" s="67" t="str">
        <v>Jan</v>
      </c>
      <c r="AI1427" s="68" t="str">
        <v>Jan</v>
      </c>
      <c r="AJ1427" s="69">
        <f t="shared" si="340"/>
        <v>0</v>
      </c>
      <c r="AK1427" s="70" t="str">
        <f t="shared" si="369"/>
        <v/>
      </c>
      <c r="AL1427" s="71" t="s">
        <v>17409</v>
      </c>
      <c r="AM1427" s="71" t="str">
        <v>2019</v>
      </c>
      <c r="AN1427" s="70">
        <f t="shared" si="372"/>
        <v>43491</v>
      </c>
      <c r="AO1427" s="70" t="s">
        <v>123</v>
      </c>
      <c r="AP1427" s="74">
        <f ca="1"/>
        <v>478</v>
      </c>
    </row>
    <row r="1428" spans="1:42" ht="14.4">
      <c r="A1428" s="55" t="s">
        <v>8853</v>
      </c>
      <c r="B1428" s="56" t="s">
        <v>89</v>
      </c>
      <c r="C1428" s="57">
        <v>43481</v>
      </c>
      <c r="D1428" s="56" t="s">
        <v>119</v>
      </c>
      <c r="E1428" s="56" t="s">
        <v>140</v>
      </c>
      <c r="F1428" s="58" t="s">
        <v>106</v>
      </c>
      <c r="G1428" s="58" t="s">
        <v>107</v>
      </c>
      <c r="H1428" s="56" t="s">
        <v>140</v>
      </c>
      <c r="I1428" s="57"/>
      <c r="J1428" s="57">
        <f t="shared" si="371"/>
        <v>43511</v>
      </c>
      <c r="K1428" s="56" t="s">
        <v>18</v>
      </c>
      <c r="L1428" s="56" t="s">
        <v>18</v>
      </c>
      <c r="M1428" s="60" t="s">
        <v>302</v>
      </c>
      <c r="N1428" s="56" t="s">
        <v>8857</v>
      </c>
      <c r="O1428" s="56" t="s">
        <v>436</v>
      </c>
      <c r="P1428" s="56" t="s">
        <v>8858</v>
      </c>
      <c r="Q1428" s="56" t="s">
        <v>154</v>
      </c>
      <c r="R1428" s="57"/>
      <c r="S1428" s="56" t="s">
        <v>108</v>
      </c>
      <c r="T1428" s="56" t="s">
        <v>108</v>
      </c>
      <c r="U1428" s="57"/>
      <c r="V1428" s="62"/>
      <c r="W1428" s="62">
        <v>0</v>
      </c>
      <c r="X1428" s="57"/>
      <c r="Y1428" s="56" t="s">
        <v>108</v>
      </c>
      <c r="Z1428" s="56" t="s">
        <v>121</v>
      </c>
      <c r="AA1428" s="57">
        <v>43481</v>
      </c>
      <c r="AB1428" s="63" t="s">
        <v>127</v>
      </c>
      <c r="AC1428" s="64" t="s">
        <v>8860</v>
      </c>
      <c r="AD1428" s="65" t="s">
        <v>97</v>
      </c>
      <c r="AE1428" s="65" t="s">
        <v>119</v>
      </c>
      <c r="AF1428" s="66"/>
      <c r="AG1428" s="66"/>
      <c r="AH1428" s="67" t="str">
        <v>Jan</v>
      </c>
      <c r="AI1428" s="68" t="str">
        <v>Jan</v>
      </c>
      <c r="AJ1428" s="69">
        <f t="shared" si="340"/>
        <v>0</v>
      </c>
      <c r="AK1428" s="70" t="str">
        <f t="shared" si="369"/>
        <v/>
      </c>
      <c r="AL1428" s="71" t="s">
        <v>17409</v>
      </c>
      <c r="AM1428" s="71" t="str">
        <v>2019</v>
      </c>
      <c r="AN1428" s="70">
        <f t="shared" si="372"/>
        <v>43491</v>
      </c>
      <c r="AO1428" s="70" t="s">
        <v>123</v>
      </c>
      <c r="AP1428" s="74">
        <f ca="1"/>
        <v>478</v>
      </c>
    </row>
    <row r="1429" spans="1:42" ht="14.4">
      <c r="A1429" s="55" t="s">
        <v>8863</v>
      </c>
      <c r="B1429" s="56" t="s">
        <v>89</v>
      </c>
      <c r="C1429" s="57">
        <v>43481</v>
      </c>
      <c r="D1429" s="56" t="s">
        <v>119</v>
      </c>
      <c r="E1429" s="56" t="s">
        <v>140</v>
      </c>
      <c r="F1429" s="58" t="s">
        <v>106</v>
      </c>
      <c r="G1429" s="58" t="s">
        <v>107</v>
      </c>
      <c r="H1429" s="56" t="s">
        <v>140</v>
      </c>
      <c r="I1429" s="57"/>
      <c r="J1429" s="57">
        <f t="shared" si="371"/>
        <v>43511</v>
      </c>
      <c r="K1429" s="56" t="s">
        <v>18</v>
      </c>
      <c r="L1429" s="56" t="s">
        <v>18</v>
      </c>
      <c r="M1429" s="60" t="s">
        <v>302</v>
      </c>
      <c r="N1429" s="56" t="s">
        <v>8868</v>
      </c>
      <c r="O1429" s="56" t="s">
        <v>436</v>
      </c>
      <c r="P1429" s="56" t="s">
        <v>8869</v>
      </c>
      <c r="Q1429" s="56" t="s">
        <v>17</v>
      </c>
      <c r="R1429" s="57"/>
      <c r="S1429" s="56" t="s">
        <v>108</v>
      </c>
      <c r="T1429" s="56" t="s">
        <v>108</v>
      </c>
      <c r="U1429" s="57"/>
      <c r="V1429" s="62"/>
      <c r="W1429" s="62">
        <v>0</v>
      </c>
      <c r="X1429" s="57"/>
      <c r="Y1429" s="56" t="s">
        <v>108</v>
      </c>
      <c r="Z1429" s="56" t="s">
        <v>121</v>
      </c>
      <c r="AA1429" s="57">
        <v>43481</v>
      </c>
      <c r="AB1429" s="63" t="s">
        <v>127</v>
      </c>
      <c r="AC1429" s="64" t="s">
        <v>8860</v>
      </c>
      <c r="AD1429" s="65" t="s">
        <v>97</v>
      </c>
      <c r="AE1429" s="65" t="s">
        <v>119</v>
      </c>
      <c r="AF1429" s="66"/>
      <c r="AG1429" s="66"/>
      <c r="AH1429" s="67" t="str">
        <v>Jan</v>
      </c>
      <c r="AI1429" s="68" t="str">
        <v>Jan</v>
      </c>
      <c r="AJ1429" s="69">
        <f t="shared" si="340"/>
        <v>0</v>
      </c>
      <c r="AK1429" s="70" t="str">
        <f t="shared" si="369"/>
        <v/>
      </c>
      <c r="AL1429" s="71" t="s">
        <v>17409</v>
      </c>
      <c r="AM1429" s="71" t="str">
        <v>2019</v>
      </c>
      <c r="AN1429" s="70">
        <f t="shared" si="372"/>
        <v>43491</v>
      </c>
      <c r="AO1429" s="70" t="s">
        <v>123</v>
      </c>
      <c r="AP1429" s="74">
        <f ca="1"/>
        <v>478</v>
      </c>
    </row>
    <row r="1430" spans="1:42" ht="14.4">
      <c r="A1430" s="55" t="s">
        <v>8873</v>
      </c>
      <c r="B1430" s="56" t="s">
        <v>89</v>
      </c>
      <c r="C1430" s="57">
        <v>43500</v>
      </c>
      <c r="D1430" s="56" t="s">
        <v>90</v>
      </c>
      <c r="E1430" s="56" t="s">
        <v>91</v>
      </c>
      <c r="F1430" s="58" t="s">
        <v>92</v>
      </c>
      <c r="G1430" s="58" t="s">
        <v>93</v>
      </c>
      <c r="H1430" s="56" t="s">
        <v>91</v>
      </c>
      <c r="I1430" s="59"/>
      <c r="J1430" s="59">
        <f t="shared" si="371"/>
        <v>43530</v>
      </c>
      <c r="K1430" s="56" t="s">
        <v>18</v>
      </c>
      <c r="L1430" s="56" t="s">
        <v>18</v>
      </c>
      <c r="M1430" s="60" t="s">
        <v>302</v>
      </c>
      <c r="N1430" s="56" t="s">
        <v>8875</v>
      </c>
      <c r="O1430" s="56" t="s">
        <v>114</v>
      </c>
      <c r="P1430" s="56" t="s">
        <v>8876</v>
      </c>
      <c r="Q1430" s="56" t="s">
        <v>96</v>
      </c>
      <c r="R1430" s="59"/>
      <c r="S1430" s="56"/>
      <c r="T1430" s="61"/>
      <c r="U1430" s="57"/>
      <c r="V1430" s="77"/>
      <c r="W1430" s="77"/>
      <c r="X1430" s="57"/>
      <c r="Y1430" s="61"/>
      <c r="Z1430" s="56" t="s">
        <v>121</v>
      </c>
      <c r="AA1430" s="57">
        <v>43500</v>
      </c>
      <c r="AB1430" s="63"/>
      <c r="AC1430" s="64"/>
      <c r="AD1430" s="65" t="s">
        <v>97</v>
      </c>
      <c r="AE1430" s="65"/>
      <c r="AF1430" s="66"/>
      <c r="AG1430" s="66"/>
      <c r="AH1430" s="67" t="str">
        <v>Feb</v>
      </c>
      <c r="AI1430" s="68" t="str">
        <v>Feb</v>
      </c>
      <c r="AJ1430" s="69">
        <f t="shared" si="340"/>
        <v>0</v>
      </c>
      <c r="AK1430" s="70" t="str">
        <f t="shared" si="369"/>
        <v/>
      </c>
      <c r="AL1430" s="71" t="s">
        <v>17409</v>
      </c>
      <c r="AM1430" s="71" t="str">
        <v>2019</v>
      </c>
      <c r="AN1430" s="70">
        <f t="shared" si="372"/>
        <v>43510</v>
      </c>
      <c r="AO1430" s="70" t="s">
        <v>123</v>
      </c>
      <c r="AP1430" s="74">
        <f ca="1"/>
        <v>459</v>
      </c>
    </row>
    <row r="1431" spans="1:42" ht="14.4">
      <c r="A1431" s="55" t="s">
        <v>8879</v>
      </c>
      <c r="B1431" s="56" t="s">
        <v>89</v>
      </c>
      <c r="C1431" s="57">
        <v>43467</v>
      </c>
      <c r="D1431" s="56" t="s">
        <v>119</v>
      </c>
      <c r="E1431" s="56" t="s">
        <v>12</v>
      </c>
      <c r="F1431" s="58" t="s">
        <v>106</v>
      </c>
      <c r="G1431" s="58" t="s">
        <v>107</v>
      </c>
      <c r="H1431" s="56" t="s">
        <v>12</v>
      </c>
      <c r="I1431" s="57"/>
      <c r="J1431" s="57">
        <f t="shared" si="371"/>
        <v>43497</v>
      </c>
      <c r="K1431" s="56" t="s">
        <v>18</v>
      </c>
      <c r="L1431" s="56" t="s">
        <v>18</v>
      </c>
      <c r="M1431" s="60" t="s">
        <v>302</v>
      </c>
      <c r="N1431" s="56" t="s">
        <v>8881</v>
      </c>
      <c r="O1431" s="56" t="s">
        <v>132</v>
      </c>
      <c r="P1431" s="56" t="s">
        <v>8882</v>
      </c>
      <c r="Q1431" s="56" t="s">
        <v>96</v>
      </c>
      <c r="R1431" s="57"/>
      <c r="S1431" s="56"/>
      <c r="T1431" s="56"/>
      <c r="U1431" s="57"/>
      <c r="V1431" s="62"/>
      <c r="W1431" s="62" t="s">
        <v>108</v>
      </c>
      <c r="X1431" s="57"/>
      <c r="Y1431" s="61"/>
      <c r="Z1431" s="56" t="s">
        <v>123</v>
      </c>
      <c r="AA1431" s="57">
        <v>43503</v>
      </c>
      <c r="AB1431" s="75"/>
      <c r="AC1431" s="64" t="s">
        <v>8884</v>
      </c>
      <c r="AD1431" s="65" t="s">
        <v>224</v>
      </c>
      <c r="AE1431" s="65" t="s">
        <v>119</v>
      </c>
      <c r="AF1431" s="66"/>
      <c r="AG1431" s="66"/>
      <c r="AH1431" s="67" t="str">
        <v>Jan</v>
      </c>
      <c r="AI1431" s="68" t="str">
        <v>Feb</v>
      </c>
      <c r="AJ1431" s="69">
        <f t="shared" si="340"/>
        <v>36</v>
      </c>
      <c r="AK1431" s="70" t="str">
        <f t="shared" si="369"/>
        <v/>
      </c>
      <c r="AL1431" s="71" t="s">
        <v>17409</v>
      </c>
      <c r="AM1431" s="71" t="str">
        <v>2019</v>
      </c>
      <c r="AN1431" s="70">
        <f t="shared" si="372"/>
        <v>43477</v>
      </c>
      <c r="AO1431" s="70" t="s">
        <v>123</v>
      </c>
      <c r="AP1431" s="74">
        <f ca="1"/>
        <v>492</v>
      </c>
    </row>
    <row r="1432" spans="1:42" ht="14.4">
      <c r="A1432" s="55" t="s">
        <v>8885</v>
      </c>
      <c r="B1432" s="56" t="s">
        <v>89</v>
      </c>
      <c r="C1432" s="57">
        <v>43472</v>
      </c>
      <c r="D1432" s="56" t="s">
        <v>119</v>
      </c>
      <c r="E1432" s="56" t="s">
        <v>12</v>
      </c>
      <c r="F1432" s="58" t="s">
        <v>106</v>
      </c>
      <c r="G1432" s="58" t="s">
        <v>107</v>
      </c>
      <c r="H1432" s="56" t="s">
        <v>12</v>
      </c>
      <c r="I1432" s="57"/>
      <c r="J1432" s="57">
        <f t="shared" si="371"/>
        <v>43502</v>
      </c>
      <c r="K1432" s="56" t="s">
        <v>18</v>
      </c>
      <c r="L1432" s="56" t="s">
        <v>14</v>
      </c>
      <c r="M1432" s="60" t="s">
        <v>302</v>
      </c>
      <c r="N1432" s="56" t="s">
        <v>8887</v>
      </c>
      <c r="O1432" s="56" t="s">
        <v>27</v>
      </c>
      <c r="P1432" s="61"/>
      <c r="Q1432" s="56" t="s">
        <v>96</v>
      </c>
      <c r="R1432" s="57"/>
      <c r="S1432" s="56"/>
      <c r="T1432" s="56"/>
      <c r="U1432" s="57"/>
      <c r="V1432" s="62"/>
      <c r="W1432" s="62" t="s">
        <v>108</v>
      </c>
      <c r="X1432" s="57"/>
      <c r="Y1432" s="61"/>
      <c r="Z1432" s="56" t="s">
        <v>123</v>
      </c>
      <c r="AA1432" s="57">
        <v>43503</v>
      </c>
      <c r="AB1432" s="75"/>
      <c r="AC1432" s="64" t="s">
        <v>8888</v>
      </c>
      <c r="AD1432" s="65" t="s">
        <v>179</v>
      </c>
      <c r="AE1432" s="65" t="s">
        <v>119</v>
      </c>
      <c r="AF1432" s="66"/>
      <c r="AG1432" s="66"/>
      <c r="AH1432" s="67" t="str">
        <v>Jan</v>
      </c>
      <c r="AI1432" s="68" t="str">
        <v>Feb</v>
      </c>
      <c r="AJ1432" s="69">
        <f t="shared" si="340"/>
        <v>31</v>
      </c>
      <c r="AK1432" s="70" t="str">
        <f t="shared" si="369"/>
        <v/>
      </c>
      <c r="AL1432" s="71" t="s">
        <v>17409</v>
      </c>
      <c r="AM1432" s="71" t="str">
        <v>2019</v>
      </c>
      <c r="AN1432" s="70">
        <f t="shared" si="372"/>
        <v>43482</v>
      </c>
      <c r="AO1432" s="70" t="s">
        <v>123</v>
      </c>
      <c r="AP1432" s="74">
        <f ca="1"/>
        <v>487</v>
      </c>
    </row>
    <row r="1433" spans="1:42" ht="14.4">
      <c r="A1433" s="55" t="s">
        <v>8890</v>
      </c>
      <c r="B1433" s="56" t="s">
        <v>89</v>
      </c>
      <c r="C1433" s="57">
        <v>43480</v>
      </c>
      <c r="D1433" s="56" t="s">
        <v>119</v>
      </c>
      <c r="E1433" s="56" t="s">
        <v>327</v>
      </c>
      <c r="F1433" s="58" t="s">
        <v>92</v>
      </c>
      <c r="G1433" s="58" t="s">
        <v>328</v>
      </c>
      <c r="H1433" s="56" t="s">
        <v>327</v>
      </c>
      <c r="I1433" s="57"/>
      <c r="J1433" s="57">
        <f t="shared" si="371"/>
        <v>43510</v>
      </c>
      <c r="K1433" s="56" t="s">
        <v>18</v>
      </c>
      <c r="L1433" s="56" t="s">
        <v>18</v>
      </c>
      <c r="M1433" s="60" t="s">
        <v>302</v>
      </c>
      <c r="N1433" s="56" t="s">
        <v>8892</v>
      </c>
      <c r="O1433" s="56" t="s">
        <v>172</v>
      </c>
      <c r="P1433" s="56">
        <v>1119001</v>
      </c>
      <c r="Q1433" s="56" t="s">
        <v>96</v>
      </c>
      <c r="R1433" s="57"/>
      <c r="S1433" s="56" t="s">
        <v>18</v>
      </c>
      <c r="T1433" s="56" t="s">
        <v>108</v>
      </c>
      <c r="U1433" s="59"/>
      <c r="V1433" s="77"/>
      <c r="W1433" s="77"/>
      <c r="X1433" s="57"/>
      <c r="Y1433" s="61"/>
      <c r="Z1433" s="56" t="s">
        <v>121</v>
      </c>
      <c r="AA1433" s="57">
        <v>43508</v>
      </c>
      <c r="AB1433" s="75"/>
      <c r="AC1433" s="64" t="s">
        <v>437</v>
      </c>
      <c r="AD1433" s="65" t="s">
        <v>97</v>
      </c>
      <c r="AE1433" s="65"/>
      <c r="AF1433" s="66"/>
      <c r="AG1433" s="66"/>
      <c r="AH1433" s="67" t="str">
        <v>Jan</v>
      </c>
      <c r="AI1433" s="68" t="str">
        <v>Feb</v>
      </c>
      <c r="AJ1433" s="69">
        <f t="shared" si="340"/>
        <v>28</v>
      </c>
      <c r="AK1433" s="70" t="str">
        <f t="shared" si="369"/>
        <v/>
      </c>
      <c r="AL1433" s="71" t="s">
        <v>17409</v>
      </c>
      <c r="AM1433" s="71" t="str">
        <v>2019</v>
      </c>
      <c r="AN1433" s="70">
        <f t="shared" si="372"/>
        <v>43490</v>
      </c>
      <c r="AO1433" s="70" t="s">
        <v>123</v>
      </c>
      <c r="AP1433" s="74">
        <f ca="1"/>
        <v>479</v>
      </c>
    </row>
    <row r="1434" spans="1:42" ht="14.4">
      <c r="A1434" s="55" t="s">
        <v>8894</v>
      </c>
      <c r="B1434" s="56" t="s">
        <v>89</v>
      </c>
      <c r="C1434" s="57">
        <v>43649</v>
      </c>
      <c r="D1434" s="56" t="s">
        <v>119</v>
      </c>
      <c r="E1434" s="56" t="s">
        <v>105</v>
      </c>
      <c r="F1434" s="58" t="s">
        <v>106</v>
      </c>
      <c r="G1434" s="58" t="s">
        <v>107</v>
      </c>
      <c r="H1434" s="56" t="s">
        <v>105</v>
      </c>
      <c r="I1434" s="57"/>
      <c r="J1434" s="57">
        <f t="shared" si="371"/>
        <v>43679</v>
      </c>
      <c r="K1434" s="56" t="s">
        <v>18</v>
      </c>
      <c r="L1434" s="56" t="s">
        <v>18</v>
      </c>
      <c r="M1434" s="60" t="s">
        <v>302</v>
      </c>
      <c r="N1434" s="56" t="s">
        <v>8898</v>
      </c>
      <c r="O1434" s="56"/>
      <c r="P1434" s="56" t="s">
        <v>8899</v>
      </c>
      <c r="Q1434" s="56" t="s">
        <v>21</v>
      </c>
      <c r="R1434" s="57"/>
      <c r="S1434" s="56" t="s">
        <v>108</v>
      </c>
      <c r="T1434" s="56" t="s">
        <v>108</v>
      </c>
      <c r="U1434" s="57"/>
      <c r="V1434" s="62"/>
      <c r="W1434" s="62"/>
      <c r="X1434" s="57"/>
      <c r="Y1434" s="56" t="s">
        <v>108</v>
      </c>
      <c r="Z1434" s="56" t="s">
        <v>121</v>
      </c>
      <c r="AA1434" s="57">
        <v>43649</v>
      </c>
      <c r="AB1434" s="63" t="s">
        <v>163</v>
      </c>
      <c r="AC1434" s="64" t="s">
        <v>8901</v>
      </c>
      <c r="AD1434" s="65" t="s">
        <v>97</v>
      </c>
      <c r="AE1434" s="56" t="s">
        <v>119</v>
      </c>
      <c r="AF1434" s="61"/>
      <c r="AG1434" s="61"/>
      <c r="AH1434" s="67" t="str">
        <v>Jul</v>
      </c>
      <c r="AI1434" s="68" t="str">
        <v>Jul</v>
      </c>
      <c r="AJ1434" s="69">
        <f t="shared" si="340"/>
        <v>0</v>
      </c>
      <c r="AK1434" s="70" t="str">
        <f t="shared" si="369"/>
        <v/>
      </c>
      <c r="AL1434" s="71" t="s">
        <v>17409</v>
      </c>
      <c r="AM1434" s="71" t="str">
        <v>2019</v>
      </c>
      <c r="AN1434" s="70">
        <f t="shared" si="372"/>
        <v>43659</v>
      </c>
      <c r="AO1434" s="70" t="s">
        <v>123</v>
      </c>
      <c r="AP1434" s="74">
        <f ca="1"/>
        <v>310</v>
      </c>
    </row>
    <row r="1435" spans="1:42" ht="14.4">
      <c r="A1435" s="55" t="s">
        <v>8904</v>
      </c>
      <c r="B1435" s="56" t="s">
        <v>89</v>
      </c>
      <c r="C1435" s="57">
        <v>43644</v>
      </c>
      <c r="D1435" s="56" t="s">
        <v>119</v>
      </c>
      <c r="E1435" s="56" t="s">
        <v>129</v>
      </c>
      <c r="F1435" s="58" t="s">
        <v>106</v>
      </c>
      <c r="G1435" s="58" t="s">
        <v>107</v>
      </c>
      <c r="H1435" s="56" t="s">
        <v>129</v>
      </c>
      <c r="I1435" s="57"/>
      <c r="J1435" s="57">
        <f t="shared" si="371"/>
        <v>43674</v>
      </c>
      <c r="K1435" s="56" t="s">
        <v>18</v>
      </c>
      <c r="L1435" s="56" t="s">
        <v>18</v>
      </c>
      <c r="M1435" s="60" t="s">
        <v>302</v>
      </c>
      <c r="N1435" s="56" t="s">
        <v>8907</v>
      </c>
      <c r="O1435" s="56" t="s">
        <v>266</v>
      </c>
      <c r="P1435" s="56" t="s">
        <v>8909</v>
      </c>
      <c r="Q1435" s="56" t="s">
        <v>21</v>
      </c>
      <c r="R1435" s="57"/>
      <c r="S1435" s="56" t="s">
        <v>108</v>
      </c>
      <c r="T1435" s="56" t="s">
        <v>108</v>
      </c>
      <c r="U1435" s="57"/>
      <c r="V1435" s="62"/>
      <c r="W1435" s="62"/>
      <c r="X1435" s="57"/>
      <c r="Y1435" s="56" t="s">
        <v>108</v>
      </c>
      <c r="Z1435" s="56" t="s">
        <v>121</v>
      </c>
      <c r="AA1435" s="57">
        <v>43649</v>
      </c>
      <c r="AB1435" s="63" t="s">
        <v>484</v>
      </c>
      <c r="AC1435" s="60" t="s">
        <v>8910</v>
      </c>
      <c r="AD1435" s="65" t="s">
        <v>97</v>
      </c>
      <c r="AE1435" s="56" t="s">
        <v>119</v>
      </c>
      <c r="AF1435" s="61"/>
      <c r="AG1435" s="61"/>
      <c r="AH1435" s="67" t="str">
        <v>Jun</v>
      </c>
      <c r="AI1435" s="68" t="str">
        <v>Jul</v>
      </c>
      <c r="AJ1435" s="69">
        <f t="shared" si="340"/>
        <v>5</v>
      </c>
      <c r="AK1435" s="70" t="str">
        <f t="shared" si="369"/>
        <v/>
      </c>
      <c r="AL1435" s="71" t="s">
        <v>17409</v>
      </c>
      <c r="AM1435" s="71" t="str">
        <v>2019</v>
      </c>
      <c r="AN1435" s="70">
        <f t="shared" si="372"/>
        <v>43654</v>
      </c>
      <c r="AO1435" s="70" t="s">
        <v>123</v>
      </c>
      <c r="AP1435" s="74">
        <f ca="1"/>
        <v>315</v>
      </c>
    </row>
    <row r="1436" spans="1:42" ht="14.4">
      <c r="A1436" s="55" t="s">
        <v>8912</v>
      </c>
      <c r="B1436" s="56" t="s">
        <v>89</v>
      </c>
      <c r="C1436" s="57">
        <v>43649</v>
      </c>
      <c r="D1436" s="56" t="s">
        <v>119</v>
      </c>
      <c r="E1436" s="56" t="s">
        <v>105</v>
      </c>
      <c r="F1436" s="58" t="s">
        <v>106</v>
      </c>
      <c r="G1436" s="58" t="s">
        <v>107</v>
      </c>
      <c r="H1436" s="56" t="s">
        <v>105</v>
      </c>
      <c r="I1436" s="57"/>
      <c r="J1436" s="57">
        <f t="shared" si="371"/>
        <v>43679</v>
      </c>
      <c r="K1436" s="56" t="s">
        <v>18</v>
      </c>
      <c r="L1436" s="56" t="s">
        <v>18</v>
      </c>
      <c r="M1436" s="60" t="s">
        <v>302</v>
      </c>
      <c r="N1436" s="56" t="s">
        <v>8915</v>
      </c>
      <c r="O1436" s="56" t="s">
        <v>249</v>
      </c>
      <c r="P1436" s="56" t="s">
        <v>8916</v>
      </c>
      <c r="Q1436" s="56" t="s">
        <v>133</v>
      </c>
      <c r="R1436" s="57"/>
      <c r="S1436" s="56" t="s">
        <v>108</v>
      </c>
      <c r="T1436" s="56" t="s">
        <v>108</v>
      </c>
      <c r="U1436" s="57"/>
      <c r="V1436" s="62"/>
      <c r="W1436" s="62"/>
      <c r="X1436" s="57"/>
      <c r="Y1436" s="56" t="s">
        <v>108</v>
      </c>
      <c r="Z1436" s="56" t="s">
        <v>121</v>
      </c>
      <c r="AA1436" s="57">
        <v>43649</v>
      </c>
      <c r="AB1436" s="63" t="s">
        <v>163</v>
      </c>
      <c r="AC1436" s="64" t="s">
        <v>8918</v>
      </c>
      <c r="AD1436" s="65" t="s">
        <v>97</v>
      </c>
      <c r="AE1436" s="56" t="s">
        <v>119</v>
      </c>
      <c r="AF1436" s="61"/>
      <c r="AG1436" s="61"/>
      <c r="AH1436" s="67" t="str">
        <v>Jul</v>
      </c>
      <c r="AI1436" s="68" t="str">
        <v>Jul</v>
      </c>
      <c r="AJ1436" s="69">
        <f t="shared" si="340"/>
        <v>0</v>
      </c>
      <c r="AK1436" s="70" t="str">
        <f t="shared" si="369"/>
        <v/>
      </c>
      <c r="AL1436" s="71" t="s">
        <v>17409</v>
      </c>
      <c r="AM1436" s="71" t="str">
        <v>2019</v>
      </c>
      <c r="AN1436" s="70">
        <f t="shared" si="372"/>
        <v>43659</v>
      </c>
      <c r="AO1436" s="70" t="s">
        <v>123</v>
      </c>
      <c r="AP1436" s="74">
        <f ca="1"/>
        <v>310</v>
      </c>
    </row>
    <row r="1437" spans="1:42" ht="14.4">
      <c r="A1437" s="55" t="s">
        <v>8923</v>
      </c>
      <c r="B1437" s="56" t="s">
        <v>89</v>
      </c>
      <c r="C1437" s="57">
        <v>43644</v>
      </c>
      <c r="D1437" s="56" t="s">
        <v>119</v>
      </c>
      <c r="E1437" s="56" t="s">
        <v>129</v>
      </c>
      <c r="F1437" s="58" t="s">
        <v>106</v>
      </c>
      <c r="G1437" s="58" t="s">
        <v>107</v>
      </c>
      <c r="H1437" s="56" t="s">
        <v>129</v>
      </c>
      <c r="I1437" s="59"/>
      <c r="J1437" s="59">
        <f t="shared" si="371"/>
        <v>43674</v>
      </c>
      <c r="K1437" s="56" t="s">
        <v>18</v>
      </c>
      <c r="L1437" s="56" t="s">
        <v>18</v>
      </c>
      <c r="M1437" s="60" t="s">
        <v>302</v>
      </c>
      <c r="N1437" s="56" t="s">
        <v>8925</v>
      </c>
      <c r="O1437" s="61"/>
      <c r="P1437" s="56" t="s">
        <v>8926</v>
      </c>
      <c r="Q1437" s="56" t="s">
        <v>17</v>
      </c>
      <c r="R1437" s="59"/>
      <c r="S1437" s="56" t="s">
        <v>108</v>
      </c>
      <c r="T1437" s="56" t="s">
        <v>108</v>
      </c>
      <c r="U1437" s="57"/>
      <c r="V1437" s="77"/>
      <c r="W1437" s="77"/>
      <c r="X1437" s="59"/>
      <c r="Y1437" s="56" t="s">
        <v>108</v>
      </c>
      <c r="Z1437" s="56" t="s">
        <v>121</v>
      </c>
      <c r="AA1437" s="57">
        <v>43649</v>
      </c>
      <c r="AB1437" s="63" t="s">
        <v>484</v>
      </c>
      <c r="AC1437" s="60" t="s">
        <v>8928</v>
      </c>
      <c r="AD1437" s="65" t="s">
        <v>97</v>
      </c>
      <c r="AE1437" s="56" t="s">
        <v>119</v>
      </c>
      <c r="AF1437" s="61"/>
      <c r="AG1437" s="61"/>
      <c r="AH1437" s="67" t="str">
        <v>Jun</v>
      </c>
      <c r="AI1437" s="68" t="str">
        <v>Jul</v>
      </c>
      <c r="AJ1437" s="69">
        <f t="shared" si="340"/>
        <v>5</v>
      </c>
      <c r="AK1437" s="70" t="str">
        <f t="shared" si="369"/>
        <v/>
      </c>
      <c r="AL1437" s="71" t="s">
        <v>17409</v>
      </c>
      <c r="AM1437" s="71" t="str">
        <v>2019</v>
      </c>
      <c r="AN1437" s="70">
        <f t="shared" si="372"/>
        <v>43654</v>
      </c>
      <c r="AO1437" s="70" t="s">
        <v>123</v>
      </c>
      <c r="AP1437" s="74">
        <f ca="1"/>
        <v>315</v>
      </c>
    </row>
    <row r="1438" spans="1:42" ht="14.4">
      <c r="A1438" s="55" t="s">
        <v>8930</v>
      </c>
      <c r="B1438" s="56" t="s">
        <v>89</v>
      </c>
      <c r="C1438" s="57">
        <v>43649</v>
      </c>
      <c r="D1438" s="56" t="s">
        <v>119</v>
      </c>
      <c r="E1438" s="56" t="s">
        <v>105</v>
      </c>
      <c r="F1438" s="58" t="s">
        <v>106</v>
      </c>
      <c r="G1438" s="58" t="s">
        <v>107</v>
      </c>
      <c r="H1438" s="56" t="s">
        <v>105</v>
      </c>
      <c r="I1438" s="59"/>
      <c r="J1438" s="59">
        <f t="shared" si="371"/>
        <v>43679</v>
      </c>
      <c r="K1438" s="56" t="s">
        <v>18</v>
      </c>
      <c r="L1438" s="56" t="s">
        <v>14</v>
      </c>
      <c r="M1438" s="60" t="s">
        <v>302</v>
      </c>
      <c r="N1438" s="56" t="s">
        <v>8932</v>
      </c>
      <c r="O1438" s="56" t="s">
        <v>27</v>
      </c>
      <c r="P1438" s="56" t="s">
        <v>8933</v>
      </c>
      <c r="Q1438" s="56" t="s">
        <v>21</v>
      </c>
      <c r="R1438" s="59"/>
      <c r="S1438" s="56" t="s">
        <v>108</v>
      </c>
      <c r="T1438" s="56" t="s">
        <v>108</v>
      </c>
      <c r="U1438" s="57"/>
      <c r="V1438" s="77"/>
      <c r="W1438" s="77"/>
      <c r="X1438" s="59"/>
      <c r="Y1438" s="56" t="s">
        <v>108</v>
      </c>
      <c r="Z1438" s="56" t="s">
        <v>121</v>
      </c>
      <c r="AA1438" s="57">
        <v>43649</v>
      </c>
      <c r="AB1438" s="63" t="s">
        <v>163</v>
      </c>
      <c r="AC1438" s="64" t="s">
        <v>8936</v>
      </c>
      <c r="AD1438" s="65" t="s">
        <v>97</v>
      </c>
      <c r="AE1438" s="56" t="s">
        <v>119</v>
      </c>
      <c r="AF1438" s="61"/>
      <c r="AG1438" s="61"/>
      <c r="AH1438" s="67" t="str">
        <v>Jul</v>
      </c>
      <c r="AI1438" s="68" t="str">
        <v>Jul</v>
      </c>
      <c r="AJ1438" s="69">
        <f t="shared" si="340"/>
        <v>0</v>
      </c>
      <c r="AK1438" s="70" t="str">
        <f t="shared" si="369"/>
        <v/>
      </c>
      <c r="AL1438" s="71" t="s">
        <v>17409</v>
      </c>
      <c r="AM1438" s="71" t="str">
        <v>2019</v>
      </c>
      <c r="AN1438" s="70">
        <f t="shared" si="372"/>
        <v>43659</v>
      </c>
      <c r="AO1438" s="70" t="s">
        <v>123</v>
      </c>
      <c r="AP1438" s="74">
        <f ca="1"/>
        <v>310</v>
      </c>
    </row>
    <row r="1439" spans="1:42" ht="14.4">
      <c r="A1439" s="55" t="s">
        <v>8938</v>
      </c>
      <c r="B1439" s="56" t="s">
        <v>89</v>
      </c>
      <c r="C1439" s="57">
        <v>43644</v>
      </c>
      <c r="D1439" s="56" t="s">
        <v>119</v>
      </c>
      <c r="E1439" s="56" t="s">
        <v>129</v>
      </c>
      <c r="F1439" s="58" t="s">
        <v>106</v>
      </c>
      <c r="G1439" s="58" t="s">
        <v>107</v>
      </c>
      <c r="H1439" s="56" t="s">
        <v>129</v>
      </c>
      <c r="I1439" s="57"/>
      <c r="J1439" s="57">
        <f t="shared" si="371"/>
        <v>43674</v>
      </c>
      <c r="K1439" s="56" t="s">
        <v>18</v>
      </c>
      <c r="L1439" s="56" t="s">
        <v>14</v>
      </c>
      <c r="M1439" s="60" t="s">
        <v>302</v>
      </c>
      <c r="N1439" s="56" t="s">
        <v>8941</v>
      </c>
      <c r="O1439" s="56" t="s">
        <v>249</v>
      </c>
      <c r="P1439" s="56" t="s">
        <v>8942</v>
      </c>
      <c r="Q1439" s="56" t="s">
        <v>237</v>
      </c>
      <c r="R1439" s="57"/>
      <c r="S1439" s="56" t="s">
        <v>108</v>
      </c>
      <c r="T1439" s="56" t="s">
        <v>108</v>
      </c>
      <c r="U1439" s="57"/>
      <c r="V1439" s="62"/>
      <c r="W1439" s="62" t="s">
        <v>108</v>
      </c>
      <c r="X1439" s="57"/>
      <c r="Y1439" s="56" t="s">
        <v>108</v>
      </c>
      <c r="Z1439" s="56" t="s">
        <v>123</v>
      </c>
      <c r="AA1439" s="57">
        <v>43649</v>
      </c>
      <c r="AB1439" s="63" t="s">
        <v>484</v>
      </c>
      <c r="AC1439" s="64" t="s">
        <v>8944</v>
      </c>
      <c r="AD1439" s="56" t="s">
        <v>118</v>
      </c>
      <c r="AE1439" s="56" t="s">
        <v>119</v>
      </c>
      <c r="AF1439" s="61"/>
      <c r="AG1439" s="61"/>
      <c r="AH1439" s="67" t="str">
        <v>Jun</v>
      </c>
      <c r="AI1439" s="68" t="str">
        <v>Jul</v>
      </c>
      <c r="AJ1439" s="69">
        <f t="shared" si="340"/>
        <v>5</v>
      </c>
      <c r="AK1439" s="70" t="str">
        <f t="shared" si="369"/>
        <v/>
      </c>
      <c r="AL1439" s="71" t="s">
        <v>17409</v>
      </c>
      <c r="AM1439" s="71" t="str">
        <v>2019</v>
      </c>
      <c r="AN1439" s="70">
        <f t="shared" si="372"/>
        <v>43654</v>
      </c>
      <c r="AO1439" s="70" t="s">
        <v>123</v>
      </c>
      <c r="AP1439" s="74">
        <f ca="1"/>
        <v>315</v>
      </c>
    </row>
    <row r="1440" spans="1:42" ht="14.4">
      <c r="A1440" s="55" t="s">
        <v>8948</v>
      </c>
      <c r="B1440" s="56" t="s">
        <v>89</v>
      </c>
      <c r="C1440" s="57">
        <v>43644</v>
      </c>
      <c r="D1440" s="56" t="s">
        <v>119</v>
      </c>
      <c r="E1440" s="56" t="s">
        <v>129</v>
      </c>
      <c r="F1440" s="58" t="s">
        <v>106</v>
      </c>
      <c r="G1440" s="58" t="s">
        <v>107</v>
      </c>
      <c r="H1440" s="56" t="s">
        <v>129</v>
      </c>
      <c r="I1440" s="57"/>
      <c r="J1440" s="57">
        <f t="shared" si="371"/>
        <v>43674</v>
      </c>
      <c r="K1440" s="56" t="s">
        <v>18</v>
      </c>
      <c r="L1440" s="56" t="s">
        <v>14</v>
      </c>
      <c r="M1440" s="60" t="s">
        <v>302</v>
      </c>
      <c r="N1440" s="56" t="s">
        <v>8949</v>
      </c>
      <c r="O1440" s="56" t="s">
        <v>29</v>
      </c>
      <c r="P1440" s="56" t="s">
        <v>8950</v>
      </c>
      <c r="Q1440" s="56" t="s">
        <v>17</v>
      </c>
      <c r="R1440" s="57"/>
      <c r="S1440" s="56" t="s">
        <v>108</v>
      </c>
      <c r="T1440" s="56" t="s">
        <v>108</v>
      </c>
      <c r="U1440" s="57"/>
      <c r="V1440" s="62"/>
      <c r="W1440" s="62" t="s">
        <v>108</v>
      </c>
      <c r="X1440" s="57"/>
      <c r="Y1440" s="56" t="s">
        <v>108</v>
      </c>
      <c r="Z1440" s="56" t="s">
        <v>123</v>
      </c>
      <c r="AA1440" s="57">
        <v>43649</v>
      </c>
      <c r="AB1440" s="63" t="s">
        <v>484</v>
      </c>
      <c r="AC1440" s="64" t="s">
        <v>8952</v>
      </c>
      <c r="AD1440" s="56" t="s">
        <v>118</v>
      </c>
      <c r="AE1440" s="56" t="s">
        <v>119</v>
      </c>
      <c r="AF1440" s="61"/>
      <c r="AG1440" s="61"/>
      <c r="AH1440" s="67" t="str">
        <v>Jun</v>
      </c>
      <c r="AI1440" s="68" t="str">
        <v>Jul</v>
      </c>
      <c r="AJ1440" s="69">
        <f t="shared" si="340"/>
        <v>5</v>
      </c>
      <c r="AK1440" s="70" t="str">
        <f t="shared" si="369"/>
        <v/>
      </c>
      <c r="AL1440" s="71" t="s">
        <v>17409</v>
      </c>
      <c r="AM1440" s="71" t="str">
        <v>2019</v>
      </c>
      <c r="AN1440" s="70">
        <f t="shared" si="372"/>
        <v>43654</v>
      </c>
      <c r="AO1440" s="70" t="s">
        <v>123</v>
      </c>
      <c r="AP1440" s="74">
        <f ca="1"/>
        <v>315</v>
      </c>
    </row>
    <row r="1441" spans="1:42" ht="14.4">
      <c r="A1441" s="55" t="s">
        <v>8954</v>
      </c>
      <c r="B1441" s="56" t="s">
        <v>89</v>
      </c>
      <c r="C1441" s="57">
        <v>43642</v>
      </c>
      <c r="D1441" s="56" t="s">
        <v>119</v>
      </c>
      <c r="E1441" s="56" t="s">
        <v>105</v>
      </c>
      <c r="F1441" s="58" t="s">
        <v>106</v>
      </c>
      <c r="G1441" s="58" t="s">
        <v>107</v>
      </c>
      <c r="H1441" s="56" t="s">
        <v>105</v>
      </c>
      <c r="I1441" s="57"/>
      <c r="J1441" s="57">
        <f t="shared" si="371"/>
        <v>43672</v>
      </c>
      <c r="K1441" s="56" t="s">
        <v>18</v>
      </c>
      <c r="L1441" s="56" t="s">
        <v>18</v>
      </c>
      <c r="M1441" s="60" t="s">
        <v>302</v>
      </c>
      <c r="N1441" s="56" t="s">
        <v>8960</v>
      </c>
      <c r="O1441" s="56" t="s">
        <v>132</v>
      </c>
      <c r="P1441" s="56" t="s">
        <v>8961</v>
      </c>
      <c r="Q1441" s="56" t="s">
        <v>133</v>
      </c>
      <c r="R1441" s="57"/>
      <c r="S1441" s="56" t="s">
        <v>108</v>
      </c>
      <c r="T1441" s="56" t="s">
        <v>108</v>
      </c>
      <c r="U1441" s="57"/>
      <c r="V1441" s="62"/>
      <c r="W1441" s="62"/>
      <c r="X1441" s="57"/>
      <c r="Y1441" s="56" t="s">
        <v>108</v>
      </c>
      <c r="Z1441" s="56" t="s">
        <v>121</v>
      </c>
      <c r="AA1441" s="57">
        <v>43649</v>
      </c>
      <c r="AB1441" s="63" t="s">
        <v>484</v>
      </c>
      <c r="AC1441" s="64" t="s">
        <v>8963</v>
      </c>
      <c r="AD1441" s="65" t="s">
        <v>97</v>
      </c>
      <c r="AE1441" s="56" t="s">
        <v>119</v>
      </c>
      <c r="AF1441" s="61"/>
      <c r="AG1441" s="61"/>
      <c r="AH1441" s="67" t="str">
        <v>Jun</v>
      </c>
      <c r="AI1441" s="68" t="str">
        <v>Jul</v>
      </c>
      <c r="AJ1441" s="69">
        <f t="shared" si="340"/>
        <v>7</v>
      </c>
      <c r="AK1441" s="70" t="str">
        <f t="shared" si="369"/>
        <v/>
      </c>
      <c r="AL1441" s="71" t="s">
        <v>17409</v>
      </c>
      <c r="AM1441" s="71" t="str">
        <v>2019</v>
      </c>
      <c r="AN1441" s="70">
        <f t="shared" si="372"/>
        <v>43652</v>
      </c>
      <c r="AO1441" s="70" t="s">
        <v>123</v>
      </c>
      <c r="AP1441" s="74">
        <f ca="1"/>
        <v>317</v>
      </c>
    </row>
    <row r="1442" spans="1:42" ht="14.4">
      <c r="A1442" s="55" t="s">
        <v>8967</v>
      </c>
      <c r="B1442" s="56" t="s">
        <v>89</v>
      </c>
      <c r="C1442" s="57">
        <v>43669</v>
      </c>
      <c r="D1442" s="56" t="s">
        <v>119</v>
      </c>
      <c r="E1442" s="56" t="s">
        <v>140</v>
      </c>
      <c r="F1442" s="58" t="s">
        <v>106</v>
      </c>
      <c r="G1442" s="58" t="s">
        <v>107</v>
      </c>
      <c r="H1442" s="56" t="s">
        <v>140</v>
      </c>
      <c r="I1442" s="57"/>
      <c r="J1442" s="57">
        <f t="shared" si="371"/>
        <v>43699</v>
      </c>
      <c r="K1442" s="56" t="s">
        <v>18</v>
      </c>
      <c r="L1442" s="56" t="s">
        <v>18</v>
      </c>
      <c r="M1442" s="60" t="s">
        <v>302</v>
      </c>
      <c r="N1442" s="56" t="s">
        <v>8970</v>
      </c>
      <c r="O1442" s="56" t="s">
        <v>22</v>
      </c>
      <c r="P1442" s="56" t="s">
        <v>8971</v>
      </c>
      <c r="Q1442" s="56" t="s">
        <v>17</v>
      </c>
      <c r="R1442" s="57"/>
      <c r="S1442" s="56" t="s">
        <v>18</v>
      </c>
      <c r="T1442" s="56" t="s">
        <v>108</v>
      </c>
      <c r="U1442" s="57"/>
      <c r="V1442" s="62"/>
      <c r="W1442" s="62">
        <v>0</v>
      </c>
      <c r="X1442" s="57"/>
      <c r="Y1442" s="56" t="s">
        <v>108</v>
      </c>
      <c r="Z1442" s="56" t="s">
        <v>121</v>
      </c>
      <c r="AA1442" s="57">
        <v>43669</v>
      </c>
      <c r="AB1442" s="63" t="s">
        <v>163</v>
      </c>
      <c r="AC1442" s="64" t="s">
        <v>8973</v>
      </c>
      <c r="AD1442" s="65" t="s">
        <v>97</v>
      </c>
      <c r="AE1442" s="56" t="s">
        <v>119</v>
      </c>
      <c r="AF1442" s="61"/>
      <c r="AG1442" s="61"/>
      <c r="AH1442" s="67" t="str">
        <v>Jul</v>
      </c>
      <c r="AI1442" s="68" t="str">
        <v>Jul</v>
      </c>
      <c r="AJ1442" s="69">
        <f t="shared" si="340"/>
        <v>0</v>
      </c>
      <c r="AK1442" s="70" t="str">
        <f t="shared" si="369"/>
        <v/>
      </c>
      <c r="AL1442" s="71" t="s">
        <v>17409</v>
      </c>
      <c r="AM1442" s="71" t="str">
        <v>2019</v>
      </c>
      <c r="AN1442" s="70">
        <f t="shared" si="372"/>
        <v>43679</v>
      </c>
      <c r="AO1442" s="70" t="s">
        <v>123</v>
      </c>
      <c r="AP1442" s="74">
        <f ca="1"/>
        <v>290</v>
      </c>
    </row>
    <row r="1443" spans="1:42" ht="14.4">
      <c r="A1443" s="55" t="s">
        <v>8974</v>
      </c>
      <c r="B1443" s="56" t="s">
        <v>89</v>
      </c>
      <c r="C1443" s="57">
        <v>43668</v>
      </c>
      <c r="D1443" s="56" t="s">
        <v>119</v>
      </c>
      <c r="E1443" s="56" t="s">
        <v>105</v>
      </c>
      <c r="F1443" s="58" t="s">
        <v>106</v>
      </c>
      <c r="G1443" s="58" t="s">
        <v>107</v>
      </c>
      <c r="H1443" s="56" t="s">
        <v>105</v>
      </c>
      <c r="I1443" s="57"/>
      <c r="J1443" s="57">
        <f t="shared" si="371"/>
        <v>43698</v>
      </c>
      <c r="K1443" s="56" t="s">
        <v>18</v>
      </c>
      <c r="L1443" s="56" t="s">
        <v>18</v>
      </c>
      <c r="M1443" s="60" t="s">
        <v>302</v>
      </c>
      <c r="N1443" s="56" t="s">
        <v>8975</v>
      </c>
      <c r="O1443" s="56" t="s">
        <v>172</v>
      </c>
      <c r="P1443" s="56" t="s">
        <v>8976</v>
      </c>
      <c r="Q1443" s="56" t="s">
        <v>133</v>
      </c>
      <c r="R1443" s="57"/>
      <c r="S1443" s="56" t="s">
        <v>108</v>
      </c>
      <c r="T1443" s="56" t="s">
        <v>108</v>
      </c>
      <c r="U1443" s="57"/>
      <c r="V1443" s="62"/>
      <c r="W1443" s="62"/>
      <c r="X1443" s="57"/>
      <c r="Y1443" s="56" t="s">
        <v>108</v>
      </c>
      <c r="Z1443" s="56" t="s">
        <v>121</v>
      </c>
      <c r="AA1443" s="57">
        <v>43669</v>
      </c>
      <c r="AB1443" s="63" t="s">
        <v>163</v>
      </c>
      <c r="AC1443" s="64" t="s">
        <v>8978</v>
      </c>
      <c r="AD1443" s="65" t="s">
        <v>97</v>
      </c>
      <c r="AE1443" s="56" t="s">
        <v>119</v>
      </c>
      <c r="AF1443" s="61"/>
      <c r="AG1443" s="61"/>
      <c r="AH1443" s="67" t="str">
        <v>Jul</v>
      </c>
      <c r="AI1443" s="68" t="str">
        <v>Jul</v>
      </c>
      <c r="AJ1443" s="69">
        <f t="shared" si="340"/>
        <v>1</v>
      </c>
      <c r="AK1443" s="70" t="str">
        <f t="shared" si="369"/>
        <v/>
      </c>
      <c r="AL1443" s="71" t="s">
        <v>17409</v>
      </c>
      <c r="AM1443" s="71" t="str">
        <v>2019</v>
      </c>
      <c r="AN1443" s="70">
        <f t="shared" si="372"/>
        <v>43678</v>
      </c>
      <c r="AO1443" s="70" t="s">
        <v>123</v>
      </c>
      <c r="AP1443" s="74">
        <f ca="1"/>
        <v>291</v>
      </c>
    </row>
    <row r="1444" spans="1:42" ht="26.5">
      <c r="A1444" s="55" t="s">
        <v>8981</v>
      </c>
      <c r="B1444" s="56" t="s">
        <v>89</v>
      </c>
      <c r="C1444" s="57">
        <v>43668</v>
      </c>
      <c r="D1444" s="56" t="s">
        <v>119</v>
      </c>
      <c r="E1444" s="56" t="s">
        <v>105</v>
      </c>
      <c r="F1444" s="58" t="s">
        <v>106</v>
      </c>
      <c r="G1444" s="58" t="s">
        <v>107</v>
      </c>
      <c r="H1444" s="56" t="s">
        <v>105</v>
      </c>
      <c r="I1444" s="59"/>
      <c r="J1444" s="59">
        <f t="shared" si="371"/>
        <v>43698</v>
      </c>
      <c r="K1444" s="56" t="s">
        <v>18</v>
      </c>
      <c r="L1444" s="56" t="s">
        <v>14</v>
      </c>
      <c r="M1444" s="60" t="s">
        <v>302</v>
      </c>
      <c r="N1444" s="56" t="s">
        <v>8982</v>
      </c>
      <c r="O1444" s="56" t="s">
        <v>266</v>
      </c>
      <c r="P1444" s="56" t="s">
        <v>108</v>
      </c>
      <c r="Q1444" s="56" t="s">
        <v>133</v>
      </c>
      <c r="R1444" s="59"/>
      <c r="S1444" s="56" t="s">
        <v>108</v>
      </c>
      <c r="T1444" s="56" t="s">
        <v>108</v>
      </c>
      <c r="U1444" s="59"/>
      <c r="V1444" s="77"/>
      <c r="W1444" s="62" t="s">
        <v>108</v>
      </c>
      <c r="X1444" s="59"/>
      <c r="Y1444" s="56" t="s">
        <v>108</v>
      </c>
      <c r="Z1444" s="56" t="s">
        <v>121</v>
      </c>
      <c r="AA1444" s="57">
        <v>43669</v>
      </c>
      <c r="AB1444" s="63" t="s">
        <v>163</v>
      </c>
      <c r="AC1444" s="60" t="s">
        <v>8984</v>
      </c>
      <c r="AD1444" s="56" t="s">
        <v>118</v>
      </c>
      <c r="AE1444" s="56" t="s">
        <v>119</v>
      </c>
      <c r="AF1444" s="61"/>
      <c r="AG1444" s="61"/>
      <c r="AH1444" s="67" t="str">
        <v>Jul</v>
      </c>
      <c r="AI1444" s="68" t="str">
        <v>Jul</v>
      </c>
      <c r="AJ1444" s="69">
        <f t="shared" si="340"/>
        <v>1</v>
      </c>
      <c r="AK1444" s="70" t="str">
        <f t="shared" si="369"/>
        <v/>
      </c>
      <c r="AL1444" s="71" t="s">
        <v>17409</v>
      </c>
      <c r="AM1444" s="71" t="str">
        <v>2019</v>
      </c>
      <c r="AN1444" s="70">
        <f t="shared" si="372"/>
        <v>43678</v>
      </c>
      <c r="AO1444" s="70" t="s">
        <v>123</v>
      </c>
      <c r="AP1444" s="74">
        <f ca="1"/>
        <v>291</v>
      </c>
    </row>
    <row r="1445" spans="1:42" ht="14.4">
      <c r="A1445" s="55" t="s">
        <v>8986</v>
      </c>
      <c r="B1445" s="56" t="s">
        <v>89</v>
      </c>
      <c r="C1445" s="57">
        <v>43669</v>
      </c>
      <c r="D1445" s="56" t="s">
        <v>119</v>
      </c>
      <c r="E1445" s="56" t="s">
        <v>140</v>
      </c>
      <c r="F1445" s="58" t="s">
        <v>106</v>
      </c>
      <c r="G1445" s="58" t="s">
        <v>107</v>
      </c>
      <c r="H1445" s="56" t="s">
        <v>140</v>
      </c>
      <c r="I1445" s="57"/>
      <c r="J1445" s="57">
        <f t="shared" si="371"/>
        <v>43699</v>
      </c>
      <c r="K1445" s="56" t="s">
        <v>18</v>
      </c>
      <c r="L1445" s="56" t="s">
        <v>14</v>
      </c>
      <c r="M1445" s="60" t="s">
        <v>302</v>
      </c>
      <c r="N1445" s="56" t="s">
        <v>8988</v>
      </c>
      <c r="O1445" s="56" t="s">
        <v>249</v>
      </c>
      <c r="P1445" s="56" t="s">
        <v>108</v>
      </c>
      <c r="Q1445" s="56" t="s">
        <v>96</v>
      </c>
      <c r="R1445" s="57"/>
      <c r="S1445" s="56" t="s">
        <v>108</v>
      </c>
      <c r="T1445" s="56" t="s">
        <v>108</v>
      </c>
      <c r="U1445" s="57"/>
      <c r="V1445" s="62"/>
      <c r="W1445" s="62" t="s">
        <v>108</v>
      </c>
      <c r="X1445" s="57"/>
      <c r="Y1445" s="56" t="s">
        <v>108</v>
      </c>
      <c r="Z1445" s="56" t="s">
        <v>108</v>
      </c>
      <c r="AA1445" s="57">
        <v>43669</v>
      </c>
      <c r="AB1445" s="63" t="s">
        <v>163</v>
      </c>
      <c r="AC1445" s="64" t="s">
        <v>8990</v>
      </c>
      <c r="AD1445" s="56" t="s">
        <v>118</v>
      </c>
      <c r="AE1445" s="56"/>
      <c r="AF1445" s="61"/>
      <c r="AG1445" s="61"/>
      <c r="AH1445" s="67" t="str">
        <v>Jul</v>
      </c>
      <c r="AI1445" s="68" t="str">
        <v>Jul</v>
      </c>
      <c r="AJ1445" s="69">
        <f t="shared" si="340"/>
        <v>0</v>
      </c>
      <c r="AK1445" s="70" t="str">
        <f t="shared" si="369"/>
        <v/>
      </c>
      <c r="AL1445" s="71" t="s">
        <v>17409</v>
      </c>
      <c r="AM1445" s="71" t="str">
        <v>2019</v>
      </c>
      <c r="AN1445" s="70">
        <f t="shared" si="372"/>
        <v>43679</v>
      </c>
      <c r="AO1445" s="70" t="s">
        <v>123</v>
      </c>
      <c r="AP1445" s="74">
        <f ca="1"/>
        <v>290</v>
      </c>
    </row>
    <row r="1446" spans="1:42" ht="26.5">
      <c r="A1446" s="55" t="s">
        <v>8992</v>
      </c>
      <c r="B1446" s="56" t="s">
        <v>89</v>
      </c>
      <c r="C1446" s="57">
        <v>43669</v>
      </c>
      <c r="D1446" s="56" t="s">
        <v>119</v>
      </c>
      <c r="E1446" s="56" t="s">
        <v>105</v>
      </c>
      <c r="F1446" s="58" t="s">
        <v>106</v>
      </c>
      <c r="G1446" s="58" t="s">
        <v>107</v>
      </c>
      <c r="H1446" s="56" t="s">
        <v>105</v>
      </c>
      <c r="I1446" s="57"/>
      <c r="J1446" s="57">
        <f t="shared" si="371"/>
        <v>43699</v>
      </c>
      <c r="K1446" s="56" t="s">
        <v>18</v>
      </c>
      <c r="L1446" s="56" t="s">
        <v>14</v>
      </c>
      <c r="M1446" s="60" t="s">
        <v>302</v>
      </c>
      <c r="N1446" s="56" t="s">
        <v>8993</v>
      </c>
      <c r="O1446" s="56" t="s">
        <v>20</v>
      </c>
      <c r="P1446" s="56"/>
      <c r="Q1446" s="56" t="s">
        <v>133</v>
      </c>
      <c r="R1446" s="57"/>
      <c r="S1446" s="56" t="s">
        <v>108</v>
      </c>
      <c r="T1446" s="56" t="s">
        <v>108</v>
      </c>
      <c r="U1446" s="57"/>
      <c r="V1446" s="62"/>
      <c r="W1446" s="62" t="s">
        <v>108</v>
      </c>
      <c r="X1446" s="57"/>
      <c r="Y1446" s="56" t="s">
        <v>108</v>
      </c>
      <c r="Z1446" s="56" t="s">
        <v>121</v>
      </c>
      <c r="AA1446" s="57">
        <v>43669</v>
      </c>
      <c r="AB1446" s="63" t="s">
        <v>163</v>
      </c>
      <c r="AC1446" s="60" t="s">
        <v>8995</v>
      </c>
      <c r="AD1446" s="56" t="s">
        <v>118</v>
      </c>
      <c r="AE1446" s="56" t="s">
        <v>119</v>
      </c>
      <c r="AF1446" s="61"/>
      <c r="AG1446" s="61"/>
      <c r="AH1446" s="67" t="str">
        <v>Jul</v>
      </c>
      <c r="AI1446" s="68" t="str">
        <v>Jul</v>
      </c>
      <c r="AJ1446" s="69">
        <f t="shared" si="340"/>
        <v>0</v>
      </c>
      <c r="AK1446" s="70" t="str">
        <f t="shared" si="369"/>
        <v/>
      </c>
      <c r="AL1446" s="71" t="s">
        <v>17409</v>
      </c>
      <c r="AM1446" s="71" t="str">
        <v>2019</v>
      </c>
      <c r="AN1446" s="70">
        <f t="shared" si="372"/>
        <v>43679</v>
      </c>
      <c r="AO1446" s="70" t="s">
        <v>123</v>
      </c>
      <c r="AP1446" s="74">
        <f ca="1"/>
        <v>290</v>
      </c>
    </row>
    <row r="1447" spans="1:42" ht="14.4">
      <c r="A1447" s="55" t="s">
        <v>8997</v>
      </c>
      <c r="B1447" s="56" t="s">
        <v>89</v>
      </c>
      <c r="C1447" s="57">
        <v>43669</v>
      </c>
      <c r="D1447" s="56" t="s">
        <v>119</v>
      </c>
      <c r="E1447" s="56" t="s">
        <v>140</v>
      </c>
      <c r="F1447" s="58" t="s">
        <v>106</v>
      </c>
      <c r="G1447" s="58" t="s">
        <v>107</v>
      </c>
      <c r="H1447" s="56" t="s">
        <v>140</v>
      </c>
      <c r="I1447" s="57"/>
      <c r="J1447" s="57">
        <f t="shared" si="371"/>
        <v>43699</v>
      </c>
      <c r="K1447" s="56" t="s">
        <v>18</v>
      </c>
      <c r="L1447" s="56" t="s">
        <v>18</v>
      </c>
      <c r="M1447" s="60" t="s">
        <v>302</v>
      </c>
      <c r="N1447" s="56" t="s">
        <v>8999</v>
      </c>
      <c r="O1447" s="56" t="s">
        <v>33</v>
      </c>
      <c r="P1447" s="56" t="s">
        <v>9000</v>
      </c>
      <c r="Q1447" s="56" t="s">
        <v>17</v>
      </c>
      <c r="R1447" s="57"/>
      <c r="S1447" s="56" t="s">
        <v>18</v>
      </c>
      <c r="T1447" s="56" t="s">
        <v>108</v>
      </c>
      <c r="U1447" s="57"/>
      <c r="V1447" s="62"/>
      <c r="W1447" s="62">
        <v>0</v>
      </c>
      <c r="X1447" s="57"/>
      <c r="Y1447" s="56" t="s">
        <v>108</v>
      </c>
      <c r="Z1447" s="56" t="s">
        <v>121</v>
      </c>
      <c r="AA1447" s="57">
        <v>43669</v>
      </c>
      <c r="AB1447" s="63" t="s">
        <v>163</v>
      </c>
      <c r="AC1447" s="64" t="s">
        <v>9002</v>
      </c>
      <c r="AD1447" s="65" t="s">
        <v>97</v>
      </c>
      <c r="AE1447" s="56" t="s">
        <v>119</v>
      </c>
      <c r="AF1447" s="61"/>
      <c r="AG1447" s="61"/>
      <c r="AH1447" s="67" t="str">
        <v>Jul</v>
      </c>
      <c r="AI1447" s="68" t="str">
        <v>Jul</v>
      </c>
      <c r="AJ1447" s="69">
        <f t="shared" si="340"/>
        <v>0</v>
      </c>
      <c r="AK1447" s="70" t="str">
        <f t="shared" si="369"/>
        <v/>
      </c>
      <c r="AL1447" s="71" t="s">
        <v>17409</v>
      </c>
      <c r="AM1447" s="71" t="str">
        <v>2019</v>
      </c>
      <c r="AN1447" s="70">
        <f t="shared" si="372"/>
        <v>43679</v>
      </c>
      <c r="AO1447" s="70" t="s">
        <v>123</v>
      </c>
      <c r="AP1447" s="74">
        <f ca="1"/>
        <v>290</v>
      </c>
    </row>
    <row r="1448" spans="1:42" ht="14.4">
      <c r="A1448" s="55" t="s">
        <v>9004</v>
      </c>
      <c r="B1448" s="56" t="s">
        <v>89</v>
      </c>
      <c r="C1448" s="57">
        <v>43669</v>
      </c>
      <c r="D1448" s="56" t="s">
        <v>119</v>
      </c>
      <c r="E1448" s="56" t="s">
        <v>140</v>
      </c>
      <c r="F1448" s="58" t="s">
        <v>106</v>
      </c>
      <c r="G1448" s="58" t="s">
        <v>107</v>
      </c>
      <c r="H1448" s="56" t="s">
        <v>140</v>
      </c>
      <c r="I1448" s="57"/>
      <c r="J1448" s="57">
        <f t="shared" si="371"/>
        <v>43699</v>
      </c>
      <c r="K1448" s="56" t="s">
        <v>18</v>
      </c>
      <c r="L1448" s="56" t="s">
        <v>18</v>
      </c>
      <c r="M1448" s="60" t="s">
        <v>302</v>
      </c>
      <c r="N1448" s="56" t="s">
        <v>9005</v>
      </c>
      <c r="O1448" s="56" t="s">
        <v>271</v>
      </c>
      <c r="P1448" s="56" t="s">
        <v>9007</v>
      </c>
      <c r="Q1448" s="56" t="s">
        <v>21</v>
      </c>
      <c r="R1448" s="57"/>
      <c r="S1448" s="56" t="s">
        <v>18</v>
      </c>
      <c r="T1448" s="56" t="s">
        <v>108</v>
      </c>
      <c r="U1448" s="57"/>
      <c r="V1448" s="62"/>
      <c r="W1448" s="62">
        <v>0</v>
      </c>
      <c r="X1448" s="57"/>
      <c r="Y1448" s="56" t="s">
        <v>108</v>
      </c>
      <c r="Z1448" s="56" t="s">
        <v>121</v>
      </c>
      <c r="AA1448" s="57">
        <v>43669</v>
      </c>
      <c r="AB1448" s="63" t="s">
        <v>163</v>
      </c>
      <c r="AC1448" s="64" t="s">
        <v>9008</v>
      </c>
      <c r="AD1448" s="65" t="s">
        <v>97</v>
      </c>
      <c r="AE1448" s="56" t="s">
        <v>119</v>
      </c>
      <c r="AF1448" s="61"/>
      <c r="AG1448" s="61"/>
      <c r="AH1448" s="67" t="str">
        <v>Jul</v>
      </c>
      <c r="AI1448" s="68" t="str">
        <v>Jul</v>
      </c>
      <c r="AJ1448" s="69">
        <f t="shared" si="340"/>
        <v>0</v>
      </c>
      <c r="AK1448" s="70" t="str">
        <f t="shared" si="369"/>
        <v/>
      </c>
      <c r="AL1448" s="71" t="s">
        <v>17409</v>
      </c>
      <c r="AM1448" s="71" t="str">
        <v>2019</v>
      </c>
      <c r="AN1448" s="70">
        <f t="shared" si="372"/>
        <v>43679</v>
      </c>
      <c r="AO1448" s="70" t="s">
        <v>123</v>
      </c>
      <c r="AP1448" s="74">
        <f ca="1"/>
        <v>290</v>
      </c>
    </row>
    <row r="1449" spans="1:42" ht="14.4">
      <c r="A1449" s="55" t="s">
        <v>9009</v>
      </c>
      <c r="B1449" s="56" t="s">
        <v>89</v>
      </c>
      <c r="C1449" s="57">
        <v>43665</v>
      </c>
      <c r="D1449" s="56" t="s">
        <v>119</v>
      </c>
      <c r="E1449" s="56" t="s">
        <v>112</v>
      </c>
      <c r="F1449" s="58" t="s">
        <v>106</v>
      </c>
      <c r="G1449" s="58" t="s">
        <v>113</v>
      </c>
      <c r="H1449" s="56" t="s">
        <v>112</v>
      </c>
      <c r="I1449" s="59"/>
      <c r="J1449" s="59">
        <f t="shared" si="371"/>
        <v>43695</v>
      </c>
      <c r="K1449" s="56" t="s">
        <v>18</v>
      </c>
      <c r="L1449" s="56" t="s">
        <v>14</v>
      </c>
      <c r="M1449" s="60" t="s">
        <v>302</v>
      </c>
      <c r="N1449" s="56" t="s">
        <v>3453</v>
      </c>
      <c r="O1449" s="56" t="s">
        <v>249</v>
      </c>
      <c r="P1449" s="56" t="s">
        <v>3454</v>
      </c>
      <c r="Q1449" s="56" t="s">
        <v>116</v>
      </c>
      <c r="R1449" s="57">
        <v>43671</v>
      </c>
      <c r="S1449" s="56" t="s">
        <v>108</v>
      </c>
      <c r="T1449" s="56" t="s">
        <v>108</v>
      </c>
      <c r="U1449" s="59"/>
      <c r="V1449" s="77"/>
      <c r="W1449" s="62" t="s">
        <v>108</v>
      </c>
      <c r="X1449" s="59"/>
      <c r="Y1449" s="61"/>
      <c r="Z1449" s="56" t="s">
        <v>123</v>
      </c>
      <c r="AA1449" s="57">
        <v>43685</v>
      </c>
      <c r="AB1449" s="63" t="s">
        <v>163</v>
      </c>
      <c r="AC1449" s="64" t="s">
        <v>257</v>
      </c>
      <c r="AD1449" s="56" t="s">
        <v>118</v>
      </c>
      <c r="AE1449" s="56" t="s">
        <v>119</v>
      </c>
      <c r="AF1449" s="61"/>
      <c r="AG1449" s="61"/>
      <c r="AH1449" s="67" t="str">
        <v>Jul</v>
      </c>
      <c r="AI1449" s="68" t="str">
        <v>Aug</v>
      </c>
      <c r="AJ1449" s="69">
        <f t="shared" si="340"/>
        <v>20</v>
      </c>
      <c r="AK1449" s="70">
        <f t="shared" si="369"/>
        <v>43701</v>
      </c>
      <c r="AL1449" s="71">
        <v>16</v>
      </c>
      <c r="AM1449" s="71" t="str">
        <v>2019</v>
      </c>
      <c r="AN1449" s="70">
        <f t="shared" si="372"/>
        <v>43675</v>
      </c>
      <c r="AO1449" s="70" t="s">
        <v>121</v>
      </c>
      <c r="AP1449" s="74">
        <f ca="1"/>
        <v>294</v>
      </c>
    </row>
    <row r="1450" spans="1:42" ht="14.4">
      <c r="A1450" s="55" t="s">
        <v>9014</v>
      </c>
      <c r="B1450" s="56" t="s">
        <v>89</v>
      </c>
      <c r="C1450" s="57">
        <v>43671</v>
      </c>
      <c r="D1450" s="56" t="s">
        <v>119</v>
      </c>
      <c r="E1450" s="56" t="s">
        <v>140</v>
      </c>
      <c r="F1450" s="58" t="s">
        <v>106</v>
      </c>
      <c r="G1450" s="58" t="s">
        <v>107</v>
      </c>
      <c r="H1450" s="56" t="s">
        <v>140</v>
      </c>
      <c r="I1450" s="57"/>
      <c r="J1450" s="57">
        <f t="shared" si="371"/>
        <v>43701</v>
      </c>
      <c r="K1450" s="56" t="s">
        <v>18</v>
      </c>
      <c r="L1450" s="56" t="s">
        <v>18</v>
      </c>
      <c r="M1450" s="60" t="s">
        <v>302</v>
      </c>
      <c r="N1450" s="56" t="s">
        <v>9017</v>
      </c>
      <c r="O1450" s="56" t="s">
        <v>22</v>
      </c>
      <c r="P1450" s="56" t="s">
        <v>9018</v>
      </c>
      <c r="Q1450" s="56" t="s">
        <v>17</v>
      </c>
      <c r="R1450" s="57"/>
      <c r="S1450" s="56" t="s">
        <v>18</v>
      </c>
      <c r="T1450" s="56" t="s">
        <v>108</v>
      </c>
      <c r="U1450" s="57"/>
      <c r="V1450" s="62"/>
      <c r="W1450" s="62">
        <v>0</v>
      </c>
      <c r="X1450" s="57"/>
      <c r="Y1450" s="56" t="s">
        <v>108</v>
      </c>
      <c r="Z1450" s="56" t="s">
        <v>121</v>
      </c>
      <c r="AA1450" s="57">
        <v>43671</v>
      </c>
      <c r="AB1450" s="63" t="s">
        <v>163</v>
      </c>
      <c r="AC1450" s="64" t="s">
        <v>9020</v>
      </c>
      <c r="AD1450" s="56" t="s">
        <v>360</v>
      </c>
      <c r="AE1450" s="56" t="s">
        <v>119</v>
      </c>
      <c r="AF1450" s="61"/>
      <c r="AG1450" s="61"/>
      <c r="AH1450" s="67" t="str">
        <v>Jul</v>
      </c>
      <c r="AI1450" s="68" t="str">
        <v>Jul</v>
      </c>
      <c r="AJ1450" s="69">
        <f t="shared" si="340"/>
        <v>0</v>
      </c>
      <c r="AK1450" s="70" t="str">
        <f t="shared" si="369"/>
        <v/>
      </c>
      <c r="AL1450" s="71" t="s">
        <v>17409</v>
      </c>
      <c r="AM1450" s="71" t="str">
        <v>2019</v>
      </c>
      <c r="AN1450" s="70">
        <f t="shared" si="372"/>
        <v>43681</v>
      </c>
      <c r="AO1450" s="70" t="s">
        <v>123</v>
      </c>
      <c r="AP1450" s="74">
        <f ca="1"/>
        <v>288</v>
      </c>
    </row>
    <row r="1451" spans="1:42" ht="14.4">
      <c r="A1451" s="55" t="s">
        <v>9024</v>
      </c>
      <c r="B1451" s="106" t="s">
        <v>89</v>
      </c>
      <c r="C1451" s="57">
        <v>43671</v>
      </c>
      <c r="D1451" s="56" t="s">
        <v>119</v>
      </c>
      <c r="E1451" s="56" t="s">
        <v>140</v>
      </c>
      <c r="F1451" s="58" t="s">
        <v>106</v>
      </c>
      <c r="G1451" s="58" t="s">
        <v>107</v>
      </c>
      <c r="H1451" s="56" t="s">
        <v>140</v>
      </c>
      <c r="I1451" s="57"/>
      <c r="J1451" s="57">
        <f t="shared" si="371"/>
        <v>43701</v>
      </c>
      <c r="K1451" s="56" t="s">
        <v>18</v>
      </c>
      <c r="L1451" s="56" t="s">
        <v>14</v>
      </c>
      <c r="M1451" s="60" t="s">
        <v>302</v>
      </c>
      <c r="N1451" s="56" t="s">
        <v>9027</v>
      </c>
      <c r="O1451" s="56" t="s">
        <v>33</v>
      </c>
      <c r="P1451" s="56" t="s">
        <v>108</v>
      </c>
      <c r="Q1451" s="56" t="s">
        <v>237</v>
      </c>
      <c r="R1451" s="57"/>
      <c r="S1451" s="56" t="s">
        <v>108</v>
      </c>
      <c r="T1451" s="56" t="s">
        <v>108</v>
      </c>
      <c r="U1451" s="57"/>
      <c r="V1451" s="62"/>
      <c r="W1451" s="62" t="s">
        <v>108</v>
      </c>
      <c r="X1451" s="57"/>
      <c r="Y1451" s="56" t="s">
        <v>108</v>
      </c>
      <c r="Z1451" s="56" t="s">
        <v>108</v>
      </c>
      <c r="AA1451" s="57">
        <v>43671</v>
      </c>
      <c r="AB1451" s="63" t="s">
        <v>163</v>
      </c>
      <c r="AC1451" s="64" t="s">
        <v>9028</v>
      </c>
      <c r="AD1451" s="56" t="s">
        <v>118</v>
      </c>
      <c r="AE1451" s="56"/>
      <c r="AF1451" s="61"/>
      <c r="AG1451" s="61"/>
      <c r="AH1451" s="67" t="str">
        <v>Jul</v>
      </c>
      <c r="AI1451" s="68" t="str">
        <v>Jul</v>
      </c>
      <c r="AJ1451" s="69">
        <f t="shared" si="340"/>
        <v>0</v>
      </c>
      <c r="AK1451" s="70" t="str">
        <f t="shared" si="369"/>
        <v/>
      </c>
      <c r="AL1451" s="71" t="s">
        <v>17409</v>
      </c>
      <c r="AM1451" s="71" t="str">
        <v>2019</v>
      </c>
      <c r="AN1451" s="70">
        <f t="shared" si="372"/>
        <v>43681</v>
      </c>
      <c r="AO1451" s="70" t="s">
        <v>123</v>
      </c>
      <c r="AP1451" s="74">
        <f ca="1"/>
        <v>288</v>
      </c>
    </row>
    <row r="1452" spans="1:42" ht="14.4">
      <c r="A1452" s="55" t="s">
        <v>9033</v>
      </c>
      <c r="B1452" s="56" t="s">
        <v>89</v>
      </c>
      <c r="C1452" s="57">
        <v>43671</v>
      </c>
      <c r="D1452" s="56" t="s">
        <v>119</v>
      </c>
      <c r="E1452" s="56" t="s">
        <v>140</v>
      </c>
      <c r="F1452" s="58" t="s">
        <v>106</v>
      </c>
      <c r="G1452" s="58" t="s">
        <v>107</v>
      </c>
      <c r="H1452" s="56" t="s">
        <v>140</v>
      </c>
      <c r="I1452" s="57"/>
      <c r="J1452" s="57">
        <f t="shared" si="371"/>
        <v>43701</v>
      </c>
      <c r="K1452" s="56" t="s">
        <v>18</v>
      </c>
      <c r="L1452" s="56" t="s">
        <v>18</v>
      </c>
      <c r="M1452" s="60" t="s">
        <v>302</v>
      </c>
      <c r="N1452" s="56" t="s">
        <v>9035</v>
      </c>
      <c r="O1452" s="56" t="s">
        <v>137</v>
      </c>
      <c r="P1452" s="56" t="s">
        <v>9037</v>
      </c>
      <c r="Q1452" s="56" t="s">
        <v>17</v>
      </c>
      <c r="R1452" s="57"/>
      <c r="S1452" s="56" t="s">
        <v>18</v>
      </c>
      <c r="T1452" s="56" t="s">
        <v>108</v>
      </c>
      <c r="U1452" s="57"/>
      <c r="V1452" s="62"/>
      <c r="W1452" s="62">
        <v>0</v>
      </c>
      <c r="X1452" s="57"/>
      <c r="Y1452" s="56" t="s">
        <v>108</v>
      </c>
      <c r="Z1452" s="56" t="s">
        <v>121</v>
      </c>
      <c r="AA1452" s="57">
        <v>43683</v>
      </c>
      <c r="AB1452" s="63" t="s">
        <v>163</v>
      </c>
      <c r="AC1452" s="64" t="s">
        <v>9038</v>
      </c>
      <c r="AD1452" s="65" t="s">
        <v>97</v>
      </c>
      <c r="AE1452" s="56" t="s">
        <v>119</v>
      </c>
      <c r="AF1452" s="61"/>
      <c r="AG1452" s="61"/>
      <c r="AH1452" s="67" t="str">
        <v>Jul</v>
      </c>
      <c r="AI1452" s="68" t="str">
        <v>Aug</v>
      </c>
      <c r="AJ1452" s="69">
        <f t="shared" si="340"/>
        <v>12</v>
      </c>
      <c r="AK1452" s="70" t="str">
        <f t="shared" si="369"/>
        <v/>
      </c>
      <c r="AL1452" s="71" t="s">
        <v>17409</v>
      </c>
      <c r="AM1452" s="71" t="str">
        <v>2019</v>
      </c>
      <c r="AN1452" s="70">
        <f t="shared" si="372"/>
        <v>43681</v>
      </c>
      <c r="AO1452" s="70" t="s">
        <v>123</v>
      </c>
      <c r="AP1452" s="74">
        <f ca="1"/>
        <v>288</v>
      </c>
    </row>
    <row r="1453" spans="1:42" ht="14.4">
      <c r="A1453" s="55" t="s">
        <v>9041</v>
      </c>
      <c r="B1453" s="56" t="s">
        <v>89</v>
      </c>
      <c r="C1453" s="57">
        <v>43671</v>
      </c>
      <c r="D1453" s="56" t="s">
        <v>119</v>
      </c>
      <c r="E1453" s="56" t="s">
        <v>140</v>
      </c>
      <c r="F1453" s="58" t="s">
        <v>106</v>
      </c>
      <c r="G1453" s="58" t="s">
        <v>107</v>
      </c>
      <c r="H1453" s="56" t="s">
        <v>140</v>
      </c>
      <c r="I1453" s="57"/>
      <c r="J1453" s="57">
        <f t="shared" si="371"/>
        <v>43701</v>
      </c>
      <c r="K1453" s="56" t="s">
        <v>18</v>
      </c>
      <c r="L1453" s="56" t="s">
        <v>18</v>
      </c>
      <c r="M1453" s="60" t="s">
        <v>302</v>
      </c>
      <c r="N1453" s="56" t="s">
        <v>9042</v>
      </c>
      <c r="O1453" s="56" t="s">
        <v>271</v>
      </c>
      <c r="P1453" s="56" t="s">
        <v>9044</v>
      </c>
      <c r="Q1453" s="56" t="s">
        <v>21</v>
      </c>
      <c r="R1453" s="57"/>
      <c r="S1453" s="56" t="s">
        <v>18</v>
      </c>
      <c r="T1453" s="56" t="s">
        <v>108</v>
      </c>
      <c r="U1453" s="57"/>
      <c r="V1453" s="62"/>
      <c r="W1453" s="62">
        <v>0</v>
      </c>
      <c r="X1453" s="57"/>
      <c r="Y1453" s="56" t="s">
        <v>108</v>
      </c>
      <c r="Z1453" s="56" t="s">
        <v>121</v>
      </c>
      <c r="AA1453" s="57">
        <v>43671</v>
      </c>
      <c r="AB1453" s="63" t="s">
        <v>163</v>
      </c>
      <c r="AC1453" s="64" t="s">
        <v>9048</v>
      </c>
      <c r="AD1453" s="65" t="s">
        <v>97</v>
      </c>
      <c r="AE1453" s="56" t="s">
        <v>119</v>
      </c>
      <c r="AF1453" s="61"/>
      <c r="AG1453" s="61"/>
      <c r="AH1453" s="67" t="str">
        <v>Jul</v>
      </c>
      <c r="AI1453" s="68" t="str">
        <v>Jul</v>
      </c>
      <c r="AJ1453" s="69">
        <f t="shared" si="340"/>
        <v>0</v>
      </c>
      <c r="AK1453" s="70" t="str">
        <f t="shared" si="369"/>
        <v/>
      </c>
      <c r="AL1453" s="71" t="s">
        <v>17409</v>
      </c>
      <c r="AM1453" s="71" t="str">
        <v>2019</v>
      </c>
      <c r="AN1453" s="70">
        <f t="shared" si="372"/>
        <v>43681</v>
      </c>
      <c r="AO1453" s="70" t="s">
        <v>123</v>
      </c>
      <c r="AP1453" s="74">
        <f ca="1"/>
        <v>288</v>
      </c>
    </row>
    <row r="1454" spans="1:42" ht="14.4">
      <c r="A1454" s="55" t="s">
        <v>9050</v>
      </c>
      <c r="B1454" s="56" t="s">
        <v>89</v>
      </c>
      <c r="C1454" s="57">
        <v>43669</v>
      </c>
      <c r="D1454" s="56" t="s">
        <v>119</v>
      </c>
      <c r="E1454" s="56" t="s">
        <v>105</v>
      </c>
      <c r="F1454" s="58" t="s">
        <v>106</v>
      </c>
      <c r="G1454" s="58" t="s">
        <v>107</v>
      </c>
      <c r="H1454" s="56" t="s">
        <v>105</v>
      </c>
      <c r="I1454" s="59"/>
      <c r="J1454" s="59">
        <f t="shared" si="371"/>
        <v>43699</v>
      </c>
      <c r="K1454" s="56" t="s">
        <v>18</v>
      </c>
      <c r="L1454" s="56" t="s">
        <v>14</v>
      </c>
      <c r="M1454" s="60" t="s">
        <v>302</v>
      </c>
      <c r="N1454" s="56" t="s">
        <v>9053</v>
      </c>
      <c r="O1454" s="56" t="s">
        <v>132</v>
      </c>
      <c r="P1454" s="56" t="s">
        <v>108</v>
      </c>
      <c r="Q1454" s="56" t="s">
        <v>133</v>
      </c>
      <c r="R1454" s="59"/>
      <c r="S1454" s="56" t="s">
        <v>108</v>
      </c>
      <c r="T1454" s="56" t="s">
        <v>108</v>
      </c>
      <c r="U1454" s="59"/>
      <c r="V1454" s="77"/>
      <c r="W1454" s="77"/>
      <c r="X1454" s="59"/>
      <c r="Y1454" s="56" t="s">
        <v>108</v>
      </c>
      <c r="Z1454" s="56" t="s">
        <v>121</v>
      </c>
      <c r="AA1454" s="57">
        <v>43671</v>
      </c>
      <c r="AB1454" s="63" t="s">
        <v>163</v>
      </c>
      <c r="AC1454" s="64" t="s">
        <v>9055</v>
      </c>
      <c r="AD1454" s="65" t="s">
        <v>97</v>
      </c>
      <c r="AE1454" s="56" t="s">
        <v>119</v>
      </c>
      <c r="AF1454" s="61"/>
      <c r="AG1454" s="61"/>
      <c r="AH1454" s="67" t="str">
        <v>Jul</v>
      </c>
      <c r="AI1454" s="68" t="str">
        <v>Jul</v>
      </c>
      <c r="AJ1454" s="69">
        <f t="shared" si="340"/>
        <v>2</v>
      </c>
      <c r="AK1454" s="70" t="str">
        <f t="shared" si="369"/>
        <v/>
      </c>
      <c r="AL1454" s="71" t="s">
        <v>17409</v>
      </c>
      <c r="AM1454" s="71" t="str">
        <v>2019</v>
      </c>
      <c r="AN1454" s="70">
        <f t="shared" si="372"/>
        <v>43679</v>
      </c>
      <c r="AO1454" s="70" t="s">
        <v>123</v>
      </c>
      <c r="AP1454" s="74">
        <f ca="1"/>
        <v>290</v>
      </c>
    </row>
    <row r="1455" spans="1:42" ht="14.4">
      <c r="A1455" s="55" t="s">
        <v>9057</v>
      </c>
      <c r="B1455" s="56" t="s">
        <v>89</v>
      </c>
      <c r="C1455" s="57">
        <v>43669</v>
      </c>
      <c r="D1455" s="56" t="s">
        <v>119</v>
      </c>
      <c r="E1455" s="56" t="s">
        <v>105</v>
      </c>
      <c r="F1455" s="58" t="s">
        <v>106</v>
      </c>
      <c r="G1455" s="58" t="s">
        <v>107</v>
      </c>
      <c r="H1455" s="56" t="s">
        <v>105</v>
      </c>
      <c r="I1455" s="57"/>
      <c r="J1455" s="57">
        <f t="shared" si="371"/>
        <v>43699</v>
      </c>
      <c r="K1455" s="56" t="s">
        <v>18</v>
      </c>
      <c r="L1455" s="56" t="s">
        <v>18</v>
      </c>
      <c r="M1455" s="60" t="s">
        <v>302</v>
      </c>
      <c r="N1455" s="56" t="s">
        <v>9059</v>
      </c>
      <c r="O1455" s="56" t="s">
        <v>44</v>
      </c>
      <c r="P1455" s="56" t="s">
        <v>9060</v>
      </c>
      <c r="Q1455" s="56" t="s">
        <v>154</v>
      </c>
      <c r="R1455" s="59"/>
      <c r="S1455" s="56" t="s">
        <v>108</v>
      </c>
      <c r="T1455" s="56" t="s">
        <v>108</v>
      </c>
      <c r="U1455" s="59"/>
      <c r="V1455" s="77"/>
      <c r="W1455" s="77"/>
      <c r="X1455" s="59"/>
      <c r="Y1455" s="56" t="s">
        <v>108</v>
      </c>
      <c r="Z1455" s="56" t="s">
        <v>121</v>
      </c>
      <c r="AA1455" s="57">
        <v>43671</v>
      </c>
      <c r="AB1455" s="63" t="s">
        <v>163</v>
      </c>
      <c r="AC1455" s="64" t="s">
        <v>9062</v>
      </c>
      <c r="AD1455" s="65" t="s">
        <v>97</v>
      </c>
      <c r="AE1455" s="56" t="s">
        <v>119</v>
      </c>
      <c r="AF1455" s="61"/>
      <c r="AG1455" s="61"/>
      <c r="AH1455" s="67" t="str">
        <v>Jul</v>
      </c>
      <c r="AI1455" s="68" t="str">
        <v>Jul</v>
      </c>
      <c r="AJ1455" s="69">
        <f t="shared" si="340"/>
        <v>2</v>
      </c>
      <c r="AK1455" s="70" t="str">
        <f t="shared" si="369"/>
        <v/>
      </c>
      <c r="AL1455" s="71" t="s">
        <v>17409</v>
      </c>
      <c r="AM1455" s="71" t="str">
        <v>2019</v>
      </c>
      <c r="AN1455" s="70">
        <f t="shared" si="372"/>
        <v>43679</v>
      </c>
      <c r="AO1455" s="70" t="s">
        <v>123</v>
      </c>
      <c r="AP1455" s="74">
        <f ca="1"/>
        <v>290</v>
      </c>
    </row>
    <row r="1456" spans="1:42" ht="14.4">
      <c r="A1456" s="55" t="s">
        <v>9064</v>
      </c>
      <c r="B1456" s="56" t="s">
        <v>89</v>
      </c>
      <c r="C1456" s="57">
        <v>43669</v>
      </c>
      <c r="D1456" s="56" t="s">
        <v>119</v>
      </c>
      <c r="E1456" s="56" t="s">
        <v>12</v>
      </c>
      <c r="F1456" s="58" t="s">
        <v>106</v>
      </c>
      <c r="G1456" s="58" t="s">
        <v>107</v>
      </c>
      <c r="H1456" s="56" t="s">
        <v>12</v>
      </c>
      <c r="I1456" s="57"/>
      <c r="J1456" s="57">
        <f t="shared" si="371"/>
        <v>43699</v>
      </c>
      <c r="K1456" s="56" t="s">
        <v>18</v>
      </c>
      <c r="L1456" s="56" t="s">
        <v>18</v>
      </c>
      <c r="M1456" s="60" t="s">
        <v>302</v>
      </c>
      <c r="N1456" s="56" t="s">
        <v>9066</v>
      </c>
      <c r="O1456" s="56" t="s">
        <v>29</v>
      </c>
      <c r="P1456" s="56" t="s">
        <v>9067</v>
      </c>
      <c r="Q1456" s="56" t="s">
        <v>17</v>
      </c>
      <c r="R1456" s="57"/>
      <c r="S1456" s="56"/>
      <c r="T1456" s="56"/>
      <c r="U1456" s="57"/>
      <c r="V1456" s="62"/>
      <c r="W1456" s="62"/>
      <c r="X1456" s="57"/>
      <c r="Y1456" s="56"/>
      <c r="Z1456" s="56" t="s">
        <v>121</v>
      </c>
      <c r="AA1456" s="57">
        <v>43679</v>
      </c>
      <c r="AB1456" s="63"/>
      <c r="AC1456" s="64" t="s">
        <v>9069</v>
      </c>
      <c r="AD1456" s="65" t="s">
        <v>97</v>
      </c>
      <c r="AE1456" s="56" t="s">
        <v>119</v>
      </c>
      <c r="AF1456" s="61"/>
      <c r="AG1456" s="61"/>
      <c r="AH1456" s="67" t="str">
        <v>Jul</v>
      </c>
      <c r="AI1456" s="68" t="str">
        <v>Aug</v>
      </c>
      <c r="AJ1456" s="69">
        <f t="shared" si="340"/>
        <v>10</v>
      </c>
      <c r="AK1456" s="70" t="str">
        <f t="shared" si="369"/>
        <v/>
      </c>
      <c r="AL1456" s="71" t="s">
        <v>17409</v>
      </c>
      <c r="AM1456" s="71" t="str">
        <v>2019</v>
      </c>
      <c r="AN1456" s="70">
        <f t="shared" si="372"/>
        <v>43679</v>
      </c>
      <c r="AO1456" s="70" t="s">
        <v>123</v>
      </c>
      <c r="AP1456" s="74">
        <f ca="1"/>
        <v>290</v>
      </c>
    </row>
    <row r="1457" spans="1:42" ht="14.4">
      <c r="A1457" s="55" t="s">
        <v>9073</v>
      </c>
      <c r="B1457" s="56" t="s">
        <v>89</v>
      </c>
      <c r="C1457" s="57">
        <v>43669</v>
      </c>
      <c r="D1457" s="56" t="s">
        <v>119</v>
      </c>
      <c r="E1457" s="56" t="s">
        <v>12</v>
      </c>
      <c r="F1457" s="58" t="s">
        <v>106</v>
      </c>
      <c r="G1457" s="58" t="s">
        <v>107</v>
      </c>
      <c r="H1457" s="56" t="s">
        <v>12</v>
      </c>
      <c r="I1457" s="57"/>
      <c r="J1457" s="57">
        <f t="shared" si="371"/>
        <v>43699</v>
      </c>
      <c r="K1457" s="56" t="s">
        <v>18</v>
      </c>
      <c r="L1457" s="56" t="s">
        <v>18</v>
      </c>
      <c r="M1457" s="60" t="s">
        <v>302</v>
      </c>
      <c r="N1457" s="56" t="s">
        <v>9076</v>
      </c>
      <c r="O1457" s="56" t="s">
        <v>27</v>
      </c>
      <c r="P1457" s="56" t="s">
        <v>9077</v>
      </c>
      <c r="Q1457" s="56" t="s">
        <v>21</v>
      </c>
      <c r="R1457" s="57"/>
      <c r="S1457" s="56"/>
      <c r="T1457" s="56"/>
      <c r="U1457" s="57"/>
      <c r="V1457" s="62"/>
      <c r="W1457" s="62"/>
      <c r="X1457" s="57"/>
      <c r="Y1457" s="56"/>
      <c r="Z1457" s="56" t="s">
        <v>121</v>
      </c>
      <c r="AA1457" s="57">
        <v>43672</v>
      </c>
      <c r="AB1457" s="63"/>
      <c r="AC1457" s="64"/>
      <c r="AD1457" s="65" t="s">
        <v>97</v>
      </c>
      <c r="AE1457" s="56" t="s">
        <v>119</v>
      </c>
      <c r="AF1457" s="61"/>
      <c r="AG1457" s="61"/>
      <c r="AH1457" s="67" t="str">
        <v>Jul</v>
      </c>
      <c r="AI1457" s="68" t="str">
        <v>Jul</v>
      </c>
      <c r="AJ1457" s="69">
        <f t="shared" si="340"/>
        <v>3</v>
      </c>
      <c r="AK1457" s="70" t="str">
        <f t="shared" si="369"/>
        <v/>
      </c>
      <c r="AL1457" s="71" t="s">
        <v>17409</v>
      </c>
      <c r="AM1457" s="71" t="str">
        <v>2019</v>
      </c>
      <c r="AN1457" s="70">
        <f t="shared" si="372"/>
        <v>43679</v>
      </c>
      <c r="AO1457" s="70" t="s">
        <v>123</v>
      </c>
      <c r="AP1457" s="74">
        <f ca="1"/>
        <v>290</v>
      </c>
    </row>
    <row r="1458" spans="1:42" ht="14.4">
      <c r="A1458" s="55" t="s">
        <v>9081</v>
      </c>
      <c r="B1458" s="56" t="s">
        <v>89</v>
      </c>
      <c r="C1458" s="57">
        <v>43668</v>
      </c>
      <c r="D1458" s="56" t="s">
        <v>119</v>
      </c>
      <c r="E1458" s="56" t="s">
        <v>12</v>
      </c>
      <c r="F1458" s="58" t="s">
        <v>106</v>
      </c>
      <c r="G1458" s="58" t="s">
        <v>107</v>
      </c>
      <c r="H1458" s="56" t="s">
        <v>12</v>
      </c>
      <c r="I1458" s="57"/>
      <c r="J1458" s="57">
        <f t="shared" si="371"/>
        <v>43698</v>
      </c>
      <c r="K1458" s="56" t="s">
        <v>18</v>
      </c>
      <c r="L1458" s="56" t="s">
        <v>18</v>
      </c>
      <c r="M1458" s="60" t="s">
        <v>302</v>
      </c>
      <c r="N1458" s="56" t="s">
        <v>9084</v>
      </c>
      <c r="O1458" s="56" t="s">
        <v>249</v>
      </c>
      <c r="P1458" s="56" t="s">
        <v>9085</v>
      </c>
      <c r="Q1458" s="56" t="s">
        <v>28</v>
      </c>
      <c r="R1458" s="57"/>
      <c r="S1458" s="56"/>
      <c r="T1458" s="56"/>
      <c r="U1458" s="57"/>
      <c r="V1458" s="62"/>
      <c r="W1458" s="62"/>
      <c r="X1458" s="57"/>
      <c r="Y1458" s="56"/>
      <c r="Z1458" s="56" t="s">
        <v>121</v>
      </c>
      <c r="AA1458" s="57">
        <v>43672</v>
      </c>
      <c r="AB1458" s="63"/>
      <c r="AC1458" s="64"/>
      <c r="AD1458" s="65" t="s">
        <v>97</v>
      </c>
      <c r="AE1458" s="56" t="s">
        <v>119</v>
      </c>
      <c r="AF1458" s="61"/>
      <c r="AG1458" s="61"/>
      <c r="AH1458" s="67" t="str">
        <v>Jul</v>
      </c>
      <c r="AI1458" s="68" t="str">
        <v>Jul</v>
      </c>
      <c r="AJ1458" s="69">
        <f t="shared" si="340"/>
        <v>4</v>
      </c>
      <c r="AK1458" s="70" t="str">
        <f t="shared" si="369"/>
        <v/>
      </c>
      <c r="AL1458" s="71" t="s">
        <v>17409</v>
      </c>
      <c r="AM1458" s="71" t="str">
        <v>2019</v>
      </c>
      <c r="AN1458" s="70">
        <f t="shared" si="372"/>
        <v>43678</v>
      </c>
      <c r="AO1458" s="70" t="s">
        <v>123</v>
      </c>
      <c r="AP1458" s="74">
        <f ca="1"/>
        <v>291</v>
      </c>
    </row>
    <row r="1459" spans="1:42" ht="14.4">
      <c r="A1459" s="55" t="s">
        <v>9090</v>
      </c>
      <c r="B1459" s="56" t="s">
        <v>89</v>
      </c>
      <c r="C1459" s="57">
        <v>43668</v>
      </c>
      <c r="D1459" s="56" t="s">
        <v>119</v>
      </c>
      <c r="E1459" s="56" t="s">
        <v>12</v>
      </c>
      <c r="F1459" s="58" t="s">
        <v>106</v>
      </c>
      <c r="G1459" s="58" t="s">
        <v>107</v>
      </c>
      <c r="H1459" s="56" t="s">
        <v>12</v>
      </c>
      <c r="I1459" s="57"/>
      <c r="J1459" s="57">
        <f t="shared" si="371"/>
        <v>43698</v>
      </c>
      <c r="K1459" s="56" t="s">
        <v>18</v>
      </c>
      <c r="L1459" s="56" t="s">
        <v>18</v>
      </c>
      <c r="M1459" s="60" t="s">
        <v>302</v>
      </c>
      <c r="N1459" s="56" t="s">
        <v>9092</v>
      </c>
      <c r="O1459" s="56" t="s">
        <v>29</v>
      </c>
      <c r="P1459" s="56" t="s">
        <v>9093</v>
      </c>
      <c r="Q1459" s="56" t="s">
        <v>17</v>
      </c>
      <c r="R1459" s="57"/>
      <c r="S1459" s="56"/>
      <c r="T1459" s="56"/>
      <c r="U1459" s="57"/>
      <c r="V1459" s="62"/>
      <c r="W1459" s="62"/>
      <c r="X1459" s="57"/>
      <c r="Y1459" s="56"/>
      <c r="Z1459" s="56" t="s">
        <v>121</v>
      </c>
      <c r="AA1459" s="57">
        <v>43672</v>
      </c>
      <c r="AB1459" s="63"/>
      <c r="AC1459" s="64"/>
      <c r="AD1459" s="65" t="s">
        <v>97</v>
      </c>
      <c r="AE1459" s="56" t="s">
        <v>119</v>
      </c>
      <c r="AF1459" s="61"/>
      <c r="AG1459" s="61"/>
      <c r="AH1459" s="67" t="str">
        <v>Jul</v>
      </c>
      <c r="AI1459" s="68" t="str">
        <v>Jul</v>
      </c>
      <c r="AJ1459" s="69">
        <f t="shared" si="340"/>
        <v>4</v>
      </c>
      <c r="AK1459" s="70" t="str">
        <f t="shared" si="369"/>
        <v/>
      </c>
      <c r="AL1459" s="71" t="s">
        <v>17409</v>
      </c>
      <c r="AM1459" s="71" t="str">
        <v>2019</v>
      </c>
      <c r="AN1459" s="70">
        <f t="shared" si="372"/>
        <v>43678</v>
      </c>
      <c r="AO1459" s="70" t="s">
        <v>123</v>
      </c>
      <c r="AP1459" s="74">
        <f ca="1"/>
        <v>291</v>
      </c>
    </row>
    <row r="1460" spans="1:42" ht="14.4">
      <c r="A1460" s="55" t="s">
        <v>9095</v>
      </c>
      <c r="B1460" s="56" t="s">
        <v>89</v>
      </c>
      <c r="C1460" s="57">
        <v>43668</v>
      </c>
      <c r="D1460" s="56" t="s">
        <v>119</v>
      </c>
      <c r="E1460" s="56" t="s">
        <v>12</v>
      </c>
      <c r="F1460" s="58" t="s">
        <v>106</v>
      </c>
      <c r="G1460" s="58" t="s">
        <v>107</v>
      </c>
      <c r="H1460" s="56" t="s">
        <v>12</v>
      </c>
      <c r="I1460" s="57"/>
      <c r="J1460" s="57">
        <f t="shared" si="371"/>
        <v>43698</v>
      </c>
      <c r="K1460" s="56" t="s">
        <v>18</v>
      </c>
      <c r="L1460" s="56" t="s">
        <v>14</v>
      </c>
      <c r="M1460" s="60" t="s">
        <v>302</v>
      </c>
      <c r="N1460" s="56" t="s">
        <v>9097</v>
      </c>
      <c r="O1460" s="56" t="s">
        <v>172</v>
      </c>
      <c r="P1460" s="56"/>
      <c r="Q1460" s="56" t="s">
        <v>237</v>
      </c>
      <c r="R1460" s="57"/>
      <c r="S1460" s="56"/>
      <c r="T1460" s="56"/>
      <c r="U1460" s="57"/>
      <c r="V1460" s="62"/>
      <c r="W1460" s="62"/>
      <c r="X1460" s="57"/>
      <c r="Y1460" s="56"/>
      <c r="Z1460" s="56" t="s">
        <v>123</v>
      </c>
      <c r="AA1460" s="57">
        <v>43672</v>
      </c>
      <c r="AB1460" s="63"/>
      <c r="AC1460" s="64" t="s">
        <v>9100</v>
      </c>
      <c r="AD1460" s="56" t="s">
        <v>179</v>
      </c>
      <c r="AE1460" s="56" t="s">
        <v>119</v>
      </c>
      <c r="AF1460" s="61"/>
      <c r="AG1460" s="61"/>
      <c r="AH1460" s="67" t="str">
        <v>Jul</v>
      </c>
      <c r="AI1460" s="68" t="str">
        <v>Jul</v>
      </c>
      <c r="AJ1460" s="69">
        <f t="shared" si="340"/>
        <v>4</v>
      </c>
      <c r="AK1460" s="70" t="str">
        <f t="shared" si="369"/>
        <v/>
      </c>
      <c r="AL1460" s="71" t="s">
        <v>17409</v>
      </c>
      <c r="AM1460" s="71" t="str">
        <v>2019</v>
      </c>
      <c r="AN1460" s="70">
        <f t="shared" si="372"/>
        <v>43678</v>
      </c>
      <c r="AO1460" s="70" t="s">
        <v>123</v>
      </c>
      <c r="AP1460" s="74">
        <f ca="1"/>
        <v>291</v>
      </c>
    </row>
    <row r="1461" spans="1:42" ht="14.4">
      <c r="A1461" s="55" t="s">
        <v>9103</v>
      </c>
      <c r="B1461" s="56" t="s">
        <v>89</v>
      </c>
      <c r="C1461" s="57">
        <v>43665</v>
      </c>
      <c r="D1461" s="56" t="s">
        <v>119</v>
      </c>
      <c r="E1461" s="56" t="s">
        <v>105</v>
      </c>
      <c r="F1461" s="58" t="s">
        <v>106</v>
      </c>
      <c r="G1461" s="58" t="s">
        <v>107</v>
      </c>
      <c r="H1461" s="56" t="s">
        <v>105</v>
      </c>
      <c r="I1461" s="57"/>
      <c r="J1461" s="57">
        <f t="shared" si="371"/>
        <v>43695</v>
      </c>
      <c r="K1461" s="56" t="s">
        <v>18</v>
      </c>
      <c r="L1461" s="56" t="s">
        <v>14</v>
      </c>
      <c r="M1461" s="60" t="s">
        <v>302</v>
      </c>
      <c r="N1461" s="56" t="s">
        <v>9106</v>
      </c>
      <c r="O1461" s="56" t="s">
        <v>27</v>
      </c>
      <c r="P1461" s="56"/>
      <c r="Q1461" s="56" t="s">
        <v>133</v>
      </c>
      <c r="R1461" s="57"/>
      <c r="S1461" s="56" t="s">
        <v>108</v>
      </c>
      <c r="T1461" s="56" t="s">
        <v>108</v>
      </c>
      <c r="U1461" s="57"/>
      <c r="V1461" s="62"/>
      <c r="W1461" s="62" t="s">
        <v>108</v>
      </c>
      <c r="X1461" s="57"/>
      <c r="Y1461" s="56" t="s">
        <v>108</v>
      </c>
      <c r="Z1461" s="56" t="s">
        <v>121</v>
      </c>
      <c r="AA1461" s="57">
        <v>43676</v>
      </c>
      <c r="AB1461" s="63" t="s">
        <v>163</v>
      </c>
      <c r="AC1461" s="64" t="s">
        <v>9108</v>
      </c>
      <c r="AD1461" s="56" t="s">
        <v>118</v>
      </c>
      <c r="AE1461" s="56" t="s">
        <v>119</v>
      </c>
      <c r="AF1461" s="61"/>
      <c r="AG1461" s="61"/>
      <c r="AH1461" s="67" t="str">
        <v>Jul</v>
      </c>
      <c r="AI1461" s="68" t="str">
        <v>Jul</v>
      </c>
      <c r="AJ1461" s="69">
        <f t="shared" si="340"/>
        <v>11</v>
      </c>
      <c r="AK1461" s="70" t="str">
        <f t="shared" si="369"/>
        <v/>
      </c>
      <c r="AL1461" s="71" t="s">
        <v>17409</v>
      </c>
      <c r="AM1461" s="71" t="str">
        <v>2019</v>
      </c>
      <c r="AN1461" s="70">
        <f t="shared" si="372"/>
        <v>43675</v>
      </c>
      <c r="AO1461" s="70" t="s">
        <v>123</v>
      </c>
      <c r="AP1461" s="74">
        <f ca="1"/>
        <v>294</v>
      </c>
    </row>
    <row r="1462" spans="1:42" ht="14.4">
      <c r="A1462" s="55" t="s">
        <v>9110</v>
      </c>
      <c r="B1462" s="56" t="s">
        <v>89</v>
      </c>
      <c r="C1462" s="57">
        <v>43665</v>
      </c>
      <c r="D1462" s="56" t="s">
        <v>119</v>
      </c>
      <c r="E1462" s="56" t="s">
        <v>105</v>
      </c>
      <c r="F1462" s="58" t="s">
        <v>106</v>
      </c>
      <c r="G1462" s="58" t="s">
        <v>107</v>
      </c>
      <c r="H1462" s="56" t="s">
        <v>105</v>
      </c>
      <c r="I1462" s="57"/>
      <c r="J1462" s="57">
        <f t="shared" si="371"/>
        <v>43695</v>
      </c>
      <c r="K1462" s="56" t="s">
        <v>18</v>
      </c>
      <c r="L1462" s="56" t="s">
        <v>14</v>
      </c>
      <c r="M1462" s="60" t="s">
        <v>302</v>
      </c>
      <c r="N1462" s="56" t="s">
        <v>9111</v>
      </c>
      <c r="O1462" s="56" t="s">
        <v>132</v>
      </c>
      <c r="P1462" s="56"/>
      <c r="Q1462" s="56" t="s">
        <v>133</v>
      </c>
      <c r="R1462" s="57"/>
      <c r="S1462" s="56" t="s">
        <v>108</v>
      </c>
      <c r="T1462" s="56" t="s">
        <v>108</v>
      </c>
      <c r="U1462" s="57"/>
      <c r="V1462" s="62"/>
      <c r="W1462" s="62" t="s">
        <v>108</v>
      </c>
      <c r="X1462" s="57"/>
      <c r="Y1462" s="56" t="s">
        <v>108</v>
      </c>
      <c r="Z1462" s="56" t="s">
        <v>121</v>
      </c>
      <c r="AA1462" s="57">
        <v>43676</v>
      </c>
      <c r="AB1462" s="63" t="s">
        <v>163</v>
      </c>
      <c r="AC1462" s="64" t="s">
        <v>9113</v>
      </c>
      <c r="AD1462" s="56" t="s">
        <v>224</v>
      </c>
      <c r="AE1462" s="56" t="s">
        <v>119</v>
      </c>
      <c r="AF1462" s="61"/>
      <c r="AG1462" s="61"/>
      <c r="AH1462" s="67" t="str">
        <v>Jul</v>
      </c>
      <c r="AI1462" s="68" t="str">
        <v>Jul</v>
      </c>
      <c r="AJ1462" s="69">
        <f t="shared" si="340"/>
        <v>11</v>
      </c>
      <c r="AK1462" s="70" t="str">
        <f t="shared" si="369"/>
        <v/>
      </c>
      <c r="AL1462" s="71" t="s">
        <v>17409</v>
      </c>
      <c r="AM1462" s="71" t="str">
        <v>2019</v>
      </c>
      <c r="AN1462" s="70">
        <f t="shared" si="372"/>
        <v>43675</v>
      </c>
      <c r="AO1462" s="70" t="s">
        <v>123</v>
      </c>
      <c r="AP1462" s="74">
        <f ca="1"/>
        <v>294</v>
      </c>
    </row>
    <row r="1463" spans="1:42" ht="14.4">
      <c r="A1463" s="55" t="s">
        <v>9116</v>
      </c>
      <c r="B1463" s="106" t="s">
        <v>89</v>
      </c>
      <c r="C1463" s="57">
        <v>43665</v>
      </c>
      <c r="D1463" s="56" t="s">
        <v>90</v>
      </c>
      <c r="E1463" s="56" t="s">
        <v>105</v>
      </c>
      <c r="F1463" s="58" t="s">
        <v>106</v>
      </c>
      <c r="G1463" s="58" t="s">
        <v>107</v>
      </c>
      <c r="H1463" s="56" t="s">
        <v>105</v>
      </c>
      <c r="I1463" s="57"/>
      <c r="J1463" s="57">
        <f t="shared" si="371"/>
        <v>43695</v>
      </c>
      <c r="K1463" s="56" t="s">
        <v>18</v>
      </c>
      <c r="L1463" s="56" t="s">
        <v>14</v>
      </c>
      <c r="M1463" s="60" t="s">
        <v>302</v>
      </c>
      <c r="N1463" s="56" t="s">
        <v>9117</v>
      </c>
      <c r="O1463" s="56" t="s">
        <v>249</v>
      </c>
      <c r="P1463" s="56">
        <v>190031446</v>
      </c>
      <c r="Q1463" s="56" t="s">
        <v>133</v>
      </c>
      <c r="R1463" s="59"/>
      <c r="S1463" s="56" t="s">
        <v>108</v>
      </c>
      <c r="T1463" s="56" t="s">
        <v>108</v>
      </c>
      <c r="U1463" s="59"/>
      <c r="V1463" s="77"/>
      <c r="W1463" s="62" t="s">
        <v>108</v>
      </c>
      <c r="X1463" s="57"/>
      <c r="Y1463" s="56" t="s">
        <v>108</v>
      </c>
      <c r="Z1463" s="56" t="s">
        <v>121</v>
      </c>
      <c r="AA1463" s="57">
        <v>43676</v>
      </c>
      <c r="AB1463" s="63" t="s">
        <v>163</v>
      </c>
      <c r="AC1463" s="64" t="s">
        <v>9120</v>
      </c>
      <c r="AD1463" s="56" t="s">
        <v>118</v>
      </c>
      <c r="AE1463" s="56" t="s">
        <v>119</v>
      </c>
      <c r="AF1463" s="61"/>
      <c r="AG1463" s="61"/>
      <c r="AH1463" s="67" t="str">
        <v>Jul</v>
      </c>
      <c r="AI1463" s="68" t="str">
        <v>Jul</v>
      </c>
      <c r="AJ1463" s="69">
        <f t="shared" si="340"/>
        <v>11</v>
      </c>
      <c r="AK1463" s="70" t="str">
        <f t="shared" si="369"/>
        <v/>
      </c>
      <c r="AL1463" s="71" t="s">
        <v>17409</v>
      </c>
      <c r="AM1463" s="71" t="str">
        <v>2019</v>
      </c>
      <c r="AN1463" s="70">
        <f t="shared" si="372"/>
        <v>43675</v>
      </c>
      <c r="AO1463" s="70" t="s">
        <v>123</v>
      </c>
      <c r="AP1463" s="74">
        <f ca="1"/>
        <v>294</v>
      </c>
    </row>
    <row r="1464" spans="1:42" ht="14.4">
      <c r="A1464" s="55" t="s">
        <v>9122</v>
      </c>
      <c r="B1464" s="56" t="s">
        <v>89</v>
      </c>
      <c r="C1464" s="57">
        <v>43676</v>
      </c>
      <c r="D1464" s="56" t="s">
        <v>119</v>
      </c>
      <c r="E1464" s="56" t="s">
        <v>105</v>
      </c>
      <c r="F1464" s="58" t="s">
        <v>106</v>
      </c>
      <c r="G1464" s="58" t="s">
        <v>107</v>
      </c>
      <c r="H1464" s="56" t="s">
        <v>105</v>
      </c>
      <c r="I1464" s="57"/>
      <c r="J1464" s="57">
        <f t="shared" si="371"/>
        <v>43706</v>
      </c>
      <c r="K1464" s="56" t="s">
        <v>18</v>
      </c>
      <c r="L1464" s="56" t="s">
        <v>18</v>
      </c>
      <c r="M1464" s="60" t="s">
        <v>302</v>
      </c>
      <c r="N1464" s="56" t="s">
        <v>9124</v>
      </c>
      <c r="O1464" s="56" t="s">
        <v>29</v>
      </c>
      <c r="P1464" s="56" t="s">
        <v>9125</v>
      </c>
      <c r="Q1464" s="56" t="s">
        <v>133</v>
      </c>
      <c r="R1464" s="59"/>
      <c r="S1464" s="56" t="s">
        <v>18</v>
      </c>
      <c r="T1464" s="56" t="s">
        <v>108</v>
      </c>
      <c r="U1464" s="59"/>
      <c r="V1464" s="77"/>
      <c r="W1464" s="77"/>
      <c r="X1464" s="59"/>
      <c r="Y1464" s="56" t="s">
        <v>108</v>
      </c>
      <c r="Z1464" s="56" t="s">
        <v>121</v>
      </c>
      <c r="AA1464" s="57">
        <v>43676</v>
      </c>
      <c r="AB1464" s="63" t="s">
        <v>163</v>
      </c>
      <c r="AC1464" s="64" t="s">
        <v>9129</v>
      </c>
      <c r="AD1464" s="65" t="s">
        <v>97</v>
      </c>
      <c r="AE1464" s="56" t="s">
        <v>119</v>
      </c>
      <c r="AF1464" s="61"/>
      <c r="AG1464" s="61"/>
      <c r="AH1464" s="67" t="str">
        <v>Jul</v>
      </c>
      <c r="AI1464" s="68" t="str">
        <v>Jul</v>
      </c>
      <c r="AJ1464" s="69">
        <f t="shared" si="340"/>
        <v>0</v>
      </c>
      <c r="AK1464" s="70" t="str">
        <f t="shared" si="369"/>
        <v/>
      </c>
      <c r="AL1464" s="71" t="s">
        <v>17409</v>
      </c>
      <c r="AM1464" s="71" t="str">
        <v>2019</v>
      </c>
      <c r="AN1464" s="70">
        <f t="shared" si="372"/>
        <v>43686</v>
      </c>
      <c r="AO1464" s="70" t="s">
        <v>123</v>
      </c>
      <c r="AP1464" s="74">
        <f ca="1"/>
        <v>283</v>
      </c>
    </row>
    <row r="1465" spans="1:42" ht="14.4">
      <c r="A1465" s="55" t="s">
        <v>9131</v>
      </c>
      <c r="B1465" s="56" t="s">
        <v>89</v>
      </c>
      <c r="C1465" s="57">
        <v>43676</v>
      </c>
      <c r="D1465" s="56" t="s">
        <v>119</v>
      </c>
      <c r="E1465" s="56" t="s">
        <v>105</v>
      </c>
      <c r="F1465" s="58" t="s">
        <v>106</v>
      </c>
      <c r="G1465" s="58" t="s">
        <v>107</v>
      </c>
      <c r="H1465" s="56" t="s">
        <v>105</v>
      </c>
      <c r="I1465" s="57"/>
      <c r="J1465" s="57">
        <f t="shared" si="371"/>
        <v>43706</v>
      </c>
      <c r="K1465" s="56" t="s">
        <v>18</v>
      </c>
      <c r="L1465" s="56" t="s">
        <v>18</v>
      </c>
      <c r="M1465" s="60" t="s">
        <v>302</v>
      </c>
      <c r="N1465" s="56" t="s">
        <v>9133</v>
      </c>
      <c r="O1465" s="56" t="s">
        <v>1143</v>
      </c>
      <c r="P1465" s="56" t="s">
        <v>9134</v>
      </c>
      <c r="Q1465" s="56" t="s">
        <v>133</v>
      </c>
      <c r="R1465" s="57"/>
      <c r="S1465" s="56" t="s">
        <v>18</v>
      </c>
      <c r="T1465" s="56" t="s">
        <v>108</v>
      </c>
      <c r="U1465" s="57"/>
      <c r="V1465" s="62"/>
      <c r="W1465" s="62"/>
      <c r="X1465" s="57"/>
      <c r="Y1465" s="56" t="s">
        <v>108</v>
      </c>
      <c r="Z1465" s="56" t="s">
        <v>121</v>
      </c>
      <c r="AA1465" s="57">
        <v>43676</v>
      </c>
      <c r="AB1465" s="63" t="s">
        <v>163</v>
      </c>
      <c r="AC1465" s="64" t="s">
        <v>9129</v>
      </c>
      <c r="AD1465" s="65" t="s">
        <v>97</v>
      </c>
      <c r="AE1465" s="56" t="s">
        <v>119</v>
      </c>
      <c r="AF1465" s="61"/>
      <c r="AG1465" s="61"/>
      <c r="AH1465" s="67" t="str">
        <v>Jul</v>
      </c>
      <c r="AI1465" s="68" t="str">
        <v>Jul</v>
      </c>
      <c r="AJ1465" s="69">
        <f t="shared" si="340"/>
        <v>0</v>
      </c>
      <c r="AK1465" s="70" t="str">
        <f t="shared" si="369"/>
        <v/>
      </c>
      <c r="AL1465" s="71" t="s">
        <v>17409</v>
      </c>
      <c r="AM1465" s="71" t="str">
        <v>2019</v>
      </c>
      <c r="AN1465" s="70">
        <f t="shared" si="372"/>
        <v>43686</v>
      </c>
      <c r="AO1465" s="70" t="s">
        <v>123</v>
      </c>
      <c r="AP1465" s="74">
        <f ca="1"/>
        <v>283</v>
      </c>
    </row>
    <row r="1466" spans="1:42" ht="14.4">
      <c r="A1466" s="55" t="s">
        <v>9137</v>
      </c>
      <c r="B1466" s="56" t="s">
        <v>89</v>
      </c>
      <c r="C1466" s="57">
        <v>43677</v>
      </c>
      <c r="D1466" s="56" t="s">
        <v>119</v>
      </c>
      <c r="E1466" s="56" t="s">
        <v>105</v>
      </c>
      <c r="F1466" s="58" t="s">
        <v>106</v>
      </c>
      <c r="G1466" s="58" t="s">
        <v>107</v>
      </c>
      <c r="H1466" s="56" t="s">
        <v>105</v>
      </c>
      <c r="I1466" s="59"/>
      <c r="J1466" s="59">
        <f t="shared" si="371"/>
        <v>43707</v>
      </c>
      <c r="K1466" s="56" t="s">
        <v>18</v>
      </c>
      <c r="L1466" s="56" t="s">
        <v>18</v>
      </c>
      <c r="M1466" s="60" t="s">
        <v>302</v>
      </c>
      <c r="N1466" s="56" t="s">
        <v>9139</v>
      </c>
      <c r="O1466" s="56" t="s">
        <v>29</v>
      </c>
      <c r="P1466" s="56" t="s">
        <v>9141</v>
      </c>
      <c r="Q1466" s="56" t="s">
        <v>133</v>
      </c>
      <c r="R1466" s="59"/>
      <c r="S1466" s="56" t="s">
        <v>108</v>
      </c>
      <c r="T1466" s="56" t="s">
        <v>108</v>
      </c>
      <c r="U1466" s="59"/>
      <c r="V1466" s="77"/>
      <c r="W1466" s="77"/>
      <c r="X1466" s="59"/>
      <c r="Y1466" s="56" t="s">
        <v>108</v>
      </c>
      <c r="Z1466" s="56" t="s">
        <v>121</v>
      </c>
      <c r="AA1466" s="57">
        <v>43677</v>
      </c>
      <c r="AB1466" s="63" t="s">
        <v>163</v>
      </c>
      <c r="AC1466" s="64" t="s">
        <v>9143</v>
      </c>
      <c r="AD1466" s="65" t="s">
        <v>97</v>
      </c>
      <c r="AE1466" s="56" t="s">
        <v>119</v>
      </c>
      <c r="AF1466" s="61"/>
      <c r="AG1466" s="61"/>
      <c r="AH1466" s="67" t="str">
        <v>Jul</v>
      </c>
      <c r="AI1466" s="68" t="str">
        <v>Jul</v>
      </c>
      <c r="AJ1466" s="69">
        <f t="shared" si="340"/>
        <v>0</v>
      </c>
      <c r="AK1466" s="70" t="str">
        <f t="shared" si="369"/>
        <v/>
      </c>
      <c r="AL1466" s="71" t="s">
        <v>17409</v>
      </c>
      <c r="AM1466" s="71" t="str">
        <v>2019</v>
      </c>
      <c r="AN1466" s="70">
        <f t="shared" si="372"/>
        <v>43687</v>
      </c>
      <c r="AO1466" s="70" t="s">
        <v>123</v>
      </c>
      <c r="AP1466" s="74">
        <f ca="1"/>
        <v>282</v>
      </c>
    </row>
    <row r="1467" spans="1:42" ht="14.4">
      <c r="A1467" s="55" t="s">
        <v>9146</v>
      </c>
      <c r="B1467" s="56" t="s">
        <v>89</v>
      </c>
      <c r="C1467" s="57">
        <v>43683</v>
      </c>
      <c r="D1467" s="56" t="s">
        <v>119</v>
      </c>
      <c r="E1467" s="56" t="s">
        <v>105</v>
      </c>
      <c r="F1467" s="58" t="s">
        <v>106</v>
      </c>
      <c r="G1467" s="58" t="s">
        <v>107</v>
      </c>
      <c r="H1467" s="56" t="s">
        <v>105</v>
      </c>
      <c r="I1467" s="57"/>
      <c r="J1467" s="57">
        <f t="shared" si="371"/>
        <v>43713</v>
      </c>
      <c r="K1467" s="56" t="s">
        <v>18</v>
      </c>
      <c r="L1467" s="56" t="s">
        <v>18</v>
      </c>
      <c r="M1467" s="60" t="s">
        <v>302</v>
      </c>
      <c r="N1467" s="56" t="s">
        <v>9147</v>
      </c>
      <c r="O1467" s="56" t="s">
        <v>20</v>
      </c>
      <c r="P1467" s="56" t="s">
        <v>9149</v>
      </c>
      <c r="Q1467" s="56" t="s">
        <v>133</v>
      </c>
      <c r="R1467" s="57"/>
      <c r="S1467" s="56" t="s">
        <v>108</v>
      </c>
      <c r="T1467" s="56" t="s">
        <v>108</v>
      </c>
      <c r="U1467" s="57"/>
      <c r="V1467" s="62"/>
      <c r="W1467" s="62"/>
      <c r="X1467" s="57"/>
      <c r="Y1467" s="56" t="s">
        <v>108</v>
      </c>
      <c r="Z1467" s="56" t="s">
        <v>121</v>
      </c>
      <c r="AA1467" s="57">
        <v>43684</v>
      </c>
      <c r="AB1467" s="63" t="s">
        <v>124</v>
      </c>
      <c r="AC1467" s="64" t="s">
        <v>9150</v>
      </c>
      <c r="AD1467" s="65" t="s">
        <v>97</v>
      </c>
      <c r="AE1467" s="56" t="s">
        <v>119</v>
      </c>
      <c r="AF1467" s="61"/>
      <c r="AG1467" s="61"/>
      <c r="AH1467" s="67" t="str">
        <v>Aug</v>
      </c>
      <c r="AI1467" s="68" t="str">
        <v>Aug</v>
      </c>
      <c r="AJ1467" s="69">
        <f t="shared" si="340"/>
        <v>1</v>
      </c>
      <c r="AK1467" s="70" t="str">
        <f t="shared" si="369"/>
        <v/>
      </c>
      <c r="AL1467" s="71" t="s">
        <v>17409</v>
      </c>
      <c r="AM1467" s="71" t="str">
        <v>2019</v>
      </c>
      <c r="AN1467" s="70">
        <f t="shared" si="372"/>
        <v>43693</v>
      </c>
      <c r="AO1467" s="70" t="s">
        <v>123</v>
      </c>
      <c r="AP1467" s="74">
        <f ca="1"/>
        <v>276</v>
      </c>
    </row>
    <row r="1468" spans="1:42" ht="14.4">
      <c r="A1468" s="55" t="s">
        <v>9153</v>
      </c>
      <c r="B1468" s="56" t="s">
        <v>89</v>
      </c>
      <c r="C1468" s="57">
        <v>43683</v>
      </c>
      <c r="D1468" s="56" t="s">
        <v>119</v>
      </c>
      <c r="E1468" s="56" t="s">
        <v>105</v>
      </c>
      <c r="F1468" s="58" t="s">
        <v>106</v>
      </c>
      <c r="G1468" s="58" t="s">
        <v>107</v>
      </c>
      <c r="H1468" s="56" t="s">
        <v>105</v>
      </c>
      <c r="I1468" s="57"/>
      <c r="J1468" s="57">
        <f t="shared" si="371"/>
        <v>43713</v>
      </c>
      <c r="K1468" s="56" t="s">
        <v>18</v>
      </c>
      <c r="L1468" s="56" t="s">
        <v>18</v>
      </c>
      <c r="M1468" s="60" t="s">
        <v>302</v>
      </c>
      <c r="N1468" s="56" t="s">
        <v>3171</v>
      </c>
      <c r="O1468" s="56" t="s">
        <v>20</v>
      </c>
      <c r="P1468" s="56" t="s">
        <v>3172</v>
      </c>
      <c r="Q1468" s="56" t="s">
        <v>133</v>
      </c>
      <c r="R1468" s="57"/>
      <c r="S1468" s="56" t="s">
        <v>108</v>
      </c>
      <c r="T1468" s="56" t="s">
        <v>108</v>
      </c>
      <c r="U1468" s="57"/>
      <c r="V1468" s="62"/>
      <c r="W1468" s="62"/>
      <c r="X1468" s="57"/>
      <c r="Y1468" s="56" t="s">
        <v>108</v>
      </c>
      <c r="Z1468" s="56" t="s">
        <v>121</v>
      </c>
      <c r="AA1468" s="57">
        <v>43684</v>
      </c>
      <c r="AB1468" s="63" t="s">
        <v>124</v>
      </c>
      <c r="AC1468" s="64" t="s">
        <v>9150</v>
      </c>
      <c r="AD1468" s="65" t="s">
        <v>97</v>
      </c>
      <c r="AE1468" s="56" t="s">
        <v>119</v>
      </c>
      <c r="AF1468" s="61"/>
      <c r="AG1468" s="61"/>
      <c r="AH1468" s="67" t="str">
        <v>Aug</v>
      </c>
      <c r="AI1468" s="68" t="str">
        <v>Aug</v>
      </c>
      <c r="AJ1468" s="69">
        <f t="shared" si="340"/>
        <v>1</v>
      </c>
      <c r="AK1468" s="70" t="str">
        <f t="shared" si="369"/>
        <v/>
      </c>
      <c r="AL1468" s="71" t="s">
        <v>17409</v>
      </c>
      <c r="AM1468" s="71" t="str">
        <v>2019</v>
      </c>
      <c r="AN1468" s="70">
        <f t="shared" si="372"/>
        <v>43693</v>
      </c>
      <c r="AO1468" s="70" t="s">
        <v>123</v>
      </c>
      <c r="AP1468" s="74">
        <f ca="1"/>
        <v>276</v>
      </c>
    </row>
    <row r="1469" spans="1:42" ht="14.4">
      <c r="A1469" s="55" t="s">
        <v>9159</v>
      </c>
      <c r="B1469" s="56" t="s">
        <v>89</v>
      </c>
      <c r="C1469" s="57">
        <v>43682</v>
      </c>
      <c r="D1469" s="56" t="s">
        <v>119</v>
      </c>
      <c r="E1469" s="56" t="s">
        <v>105</v>
      </c>
      <c r="F1469" s="58" t="s">
        <v>106</v>
      </c>
      <c r="G1469" s="58" t="s">
        <v>107</v>
      </c>
      <c r="H1469" s="56" t="s">
        <v>105</v>
      </c>
      <c r="I1469" s="57"/>
      <c r="J1469" s="57">
        <f t="shared" si="371"/>
        <v>43712</v>
      </c>
      <c r="K1469" s="56" t="s">
        <v>18</v>
      </c>
      <c r="L1469" s="56" t="s">
        <v>14</v>
      </c>
      <c r="M1469" s="60" t="s">
        <v>302</v>
      </c>
      <c r="N1469" s="56" t="s">
        <v>9160</v>
      </c>
      <c r="O1469" s="56" t="s">
        <v>266</v>
      </c>
      <c r="P1469" s="56">
        <v>1964869</v>
      </c>
      <c r="Q1469" s="56" t="s">
        <v>133</v>
      </c>
      <c r="R1469" s="57"/>
      <c r="S1469" s="56" t="s">
        <v>108</v>
      </c>
      <c r="T1469" s="56" t="s">
        <v>108</v>
      </c>
      <c r="U1469" s="57"/>
      <c r="V1469" s="62"/>
      <c r="W1469" s="62"/>
      <c r="X1469" s="57"/>
      <c r="Y1469" s="56" t="s">
        <v>108</v>
      </c>
      <c r="Z1469" s="56" t="s">
        <v>121</v>
      </c>
      <c r="AA1469" s="57">
        <v>43684</v>
      </c>
      <c r="AB1469" s="63" t="s">
        <v>124</v>
      </c>
      <c r="AC1469" s="64" t="s">
        <v>9164</v>
      </c>
      <c r="AD1469" s="65" t="s">
        <v>97</v>
      </c>
      <c r="AE1469" s="56" t="s">
        <v>119</v>
      </c>
      <c r="AF1469" s="61"/>
      <c r="AG1469" s="61"/>
      <c r="AH1469" s="67" t="str">
        <v>Aug</v>
      </c>
      <c r="AI1469" s="68" t="str">
        <v>Aug</v>
      </c>
      <c r="AJ1469" s="69">
        <f t="shared" si="340"/>
        <v>2</v>
      </c>
      <c r="AK1469" s="70" t="str">
        <f t="shared" si="369"/>
        <v/>
      </c>
      <c r="AL1469" s="71" t="s">
        <v>17409</v>
      </c>
      <c r="AM1469" s="71" t="str">
        <v>2019</v>
      </c>
      <c r="AN1469" s="70">
        <f t="shared" si="372"/>
        <v>43692</v>
      </c>
      <c r="AO1469" s="70" t="s">
        <v>123</v>
      </c>
      <c r="AP1469" s="74">
        <f ca="1"/>
        <v>277</v>
      </c>
    </row>
    <row r="1470" spans="1:42" ht="14.4">
      <c r="A1470" s="55" t="s">
        <v>9167</v>
      </c>
      <c r="B1470" s="56" t="s">
        <v>89</v>
      </c>
      <c r="C1470" s="57">
        <v>43685</v>
      </c>
      <c r="D1470" s="56" t="s">
        <v>119</v>
      </c>
      <c r="E1470" s="56" t="s">
        <v>140</v>
      </c>
      <c r="F1470" s="58" t="s">
        <v>106</v>
      </c>
      <c r="G1470" s="58" t="s">
        <v>107</v>
      </c>
      <c r="H1470" s="56" t="s">
        <v>140</v>
      </c>
      <c r="I1470" s="57"/>
      <c r="J1470" s="57">
        <f t="shared" si="371"/>
        <v>43715</v>
      </c>
      <c r="K1470" s="56" t="s">
        <v>18</v>
      </c>
      <c r="L1470" s="56" t="s">
        <v>14</v>
      </c>
      <c r="M1470" s="60" t="s">
        <v>302</v>
      </c>
      <c r="N1470" s="56" t="s">
        <v>9169</v>
      </c>
      <c r="O1470" s="56" t="s">
        <v>33</v>
      </c>
      <c r="P1470" s="56" t="s">
        <v>108</v>
      </c>
      <c r="Q1470" s="56" t="s">
        <v>237</v>
      </c>
      <c r="R1470" s="57"/>
      <c r="S1470" s="56" t="s">
        <v>108</v>
      </c>
      <c r="T1470" s="56" t="s">
        <v>108</v>
      </c>
      <c r="U1470" s="57"/>
      <c r="V1470" s="62"/>
      <c r="W1470" s="62" t="s">
        <v>108</v>
      </c>
      <c r="X1470" s="57"/>
      <c r="Y1470" s="56" t="s">
        <v>108</v>
      </c>
      <c r="Z1470" s="56" t="s">
        <v>108</v>
      </c>
      <c r="AA1470" s="57">
        <v>43685</v>
      </c>
      <c r="AB1470" s="63" t="s">
        <v>124</v>
      </c>
      <c r="AC1470" s="64" t="s">
        <v>9170</v>
      </c>
      <c r="AD1470" s="56" t="s">
        <v>118</v>
      </c>
      <c r="AE1470" s="56"/>
      <c r="AF1470" s="61"/>
      <c r="AG1470" s="61"/>
      <c r="AH1470" s="67" t="str">
        <v>Aug</v>
      </c>
      <c r="AI1470" s="68" t="str">
        <v>Aug</v>
      </c>
      <c r="AJ1470" s="69">
        <f t="shared" si="340"/>
        <v>0</v>
      </c>
      <c r="AK1470" s="70" t="str">
        <f t="shared" si="369"/>
        <v/>
      </c>
      <c r="AL1470" s="71" t="s">
        <v>17409</v>
      </c>
      <c r="AM1470" s="71" t="str">
        <v>2019</v>
      </c>
      <c r="AN1470" s="70">
        <f t="shared" si="372"/>
        <v>43695</v>
      </c>
      <c r="AO1470" s="70" t="s">
        <v>123</v>
      </c>
      <c r="AP1470" s="74">
        <f ca="1"/>
        <v>274</v>
      </c>
    </row>
    <row r="1471" spans="1:42" ht="14.4">
      <c r="A1471" s="55" t="s">
        <v>9172</v>
      </c>
      <c r="B1471" s="56" t="s">
        <v>89</v>
      </c>
      <c r="C1471" s="57">
        <v>43685</v>
      </c>
      <c r="D1471" s="56" t="s">
        <v>119</v>
      </c>
      <c r="E1471" s="56" t="s">
        <v>140</v>
      </c>
      <c r="F1471" s="58" t="s">
        <v>106</v>
      </c>
      <c r="G1471" s="58" t="s">
        <v>107</v>
      </c>
      <c r="H1471" s="56" t="s">
        <v>140</v>
      </c>
      <c r="I1471" s="57"/>
      <c r="J1471" s="57">
        <f t="shared" si="371"/>
        <v>43715</v>
      </c>
      <c r="K1471" s="56" t="s">
        <v>18</v>
      </c>
      <c r="L1471" s="56" t="s">
        <v>18</v>
      </c>
      <c r="M1471" s="60" t="s">
        <v>302</v>
      </c>
      <c r="N1471" s="56" t="s">
        <v>9173</v>
      </c>
      <c r="O1471" s="56" t="s">
        <v>27</v>
      </c>
      <c r="P1471" s="56" t="s">
        <v>9174</v>
      </c>
      <c r="Q1471" s="56" t="s">
        <v>17</v>
      </c>
      <c r="R1471" s="57"/>
      <c r="S1471" s="56" t="s">
        <v>18</v>
      </c>
      <c r="T1471" s="56" t="s">
        <v>108</v>
      </c>
      <c r="U1471" s="57"/>
      <c r="V1471" s="62"/>
      <c r="W1471" s="62">
        <v>0</v>
      </c>
      <c r="X1471" s="57"/>
      <c r="Y1471" s="56" t="s">
        <v>108</v>
      </c>
      <c r="Z1471" s="56" t="s">
        <v>121</v>
      </c>
      <c r="AA1471" s="57">
        <v>43685</v>
      </c>
      <c r="AB1471" s="63" t="s">
        <v>124</v>
      </c>
      <c r="AC1471" s="64" t="s">
        <v>9176</v>
      </c>
      <c r="AD1471" s="56" t="s">
        <v>360</v>
      </c>
      <c r="AE1471" s="56" t="s">
        <v>119</v>
      </c>
      <c r="AF1471" s="61"/>
      <c r="AG1471" s="61"/>
      <c r="AH1471" s="67" t="str">
        <v>Aug</v>
      </c>
      <c r="AI1471" s="68" t="str">
        <v>Aug</v>
      </c>
      <c r="AJ1471" s="69">
        <f t="shared" si="340"/>
        <v>0</v>
      </c>
      <c r="AK1471" s="70" t="str">
        <f t="shared" si="369"/>
        <v/>
      </c>
      <c r="AL1471" s="71" t="s">
        <v>17409</v>
      </c>
      <c r="AM1471" s="71" t="str">
        <v>2019</v>
      </c>
      <c r="AN1471" s="70">
        <f t="shared" si="372"/>
        <v>43695</v>
      </c>
      <c r="AO1471" s="70" t="s">
        <v>123</v>
      </c>
      <c r="AP1471" s="74">
        <f ca="1"/>
        <v>274</v>
      </c>
    </row>
    <row r="1472" spans="1:42" ht="14.4">
      <c r="A1472" s="55" t="s">
        <v>9178</v>
      </c>
      <c r="B1472" s="56" t="s">
        <v>89</v>
      </c>
      <c r="C1472" s="57">
        <v>43685</v>
      </c>
      <c r="D1472" s="56" t="s">
        <v>119</v>
      </c>
      <c r="E1472" s="56" t="s">
        <v>140</v>
      </c>
      <c r="F1472" s="58" t="s">
        <v>106</v>
      </c>
      <c r="G1472" s="58" t="s">
        <v>107</v>
      </c>
      <c r="H1472" s="56" t="s">
        <v>140</v>
      </c>
      <c r="I1472" s="57"/>
      <c r="J1472" s="57">
        <f t="shared" si="371"/>
        <v>43715</v>
      </c>
      <c r="K1472" s="56" t="s">
        <v>18</v>
      </c>
      <c r="L1472" s="56" t="s">
        <v>18</v>
      </c>
      <c r="M1472" s="60" t="s">
        <v>302</v>
      </c>
      <c r="N1472" s="56" t="s">
        <v>9181</v>
      </c>
      <c r="O1472" s="56" t="s">
        <v>436</v>
      </c>
      <c r="P1472" s="56" t="s">
        <v>9182</v>
      </c>
      <c r="Q1472" s="56" t="s">
        <v>17</v>
      </c>
      <c r="R1472" s="57"/>
      <c r="S1472" s="56" t="s">
        <v>18</v>
      </c>
      <c r="T1472" s="56" t="s">
        <v>108</v>
      </c>
      <c r="U1472" s="57"/>
      <c r="V1472" s="62"/>
      <c r="W1472" s="62">
        <v>0</v>
      </c>
      <c r="X1472" s="57"/>
      <c r="Y1472" s="56" t="s">
        <v>108</v>
      </c>
      <c r="Z1472" s="56" t="s">
        <v>121</v>
      </c>
      <c r="AA1472" s="57">
        <v>43685</v>
      </c>
      <c r="AB1472" s="63" t="s">
        <v>124</v>
      </c>
      <c r="AC1472" s="64" t="s">
        <v>9183</v>
      </c>
      <c r="AD1472" s="65" t="s">
        <v>97</v>
      </c>
      <c r="AE1472" s="56" t="s">
        <v>119</v>
      </c>
      <c r="AF1472" s="61"/>
      <c r="AG1472" s="61"/>
      <c r="AH1472" s="67" t="str">
        <v>Aug</v>
      </c>
      <c r="AI1472" s="68" t="str">
        <v>Aug</v>
      </c>
      <c r="AJ1472" s="69">
        <f t="shared" si="340"/>
        <v>0</v>
      </c>
      <c r="AK1472" s="70" t="str">
        <f t="shared" si="369"/>
        <v/>
      </c>
      <c r="AL1472" s="71" t="s">
        <v>17409</v>
      </c>
      <c r="AM1472" s="71" t="str">
        <v>2019</v>
      </c>
      <c r="AN1472" s="70">
        <f t="shared" si="372"/>
        <v>43695</v>
      </c>
      <c r="AO1472" s="70" t="s">
        <v>123</v>
      </c>
      <c r="AP1472" s="74">
        <f ca="1"/>
        <v>274</v>
      </c>
    </row>
    <row r="1473" spans="1:42" ht="14.4">
      <c r="A1473" s="55" t="s">
        <v>9187</v>
      </c>
      <c r="B1473" s="56" t="s">
        <v>89</v>
      </c>
      <c r="C1473" s="57">
        <v>43685</v>
      </c>
      <c r="D1473" s="56" t="s">
        <v>119</v>
      </c>
      <c r="E1473" s="56" t="s">
        <v>140</v>
      </c>
      <c r="F1473" s="58" t="s">
        <v>106</v>
      </c>
      <c r="G1473" s="58" t="s">
        <v>107</v>
      </c>
      <c r="H1473" s="56" t="s">
        <v>140</v>
      </c>
      <c r="I1473" s="57"/>
      <c r="J1473" s="57">
        <f t="shared" si="371"/>
        <v>43715</v>
      </c>
      <c r="K1473" s="56" t="s">
        <v>18</v>
      </c>
      <c r="L1473" s="56" t="s">
        <v>14</v>
      </c>
      <c r="M1473" s="60" t="s">
        <v>302</v>
      </c>
      <c r="N1473" s="56" t="s">
        <v>9189</v>
      </c>
      <c r="O1473" s="56" t="s">
        <v>29</v>
      </c>
      <c r="P1473" s="56" t="s">
        <v>108</v>
      </c>
      <c r="Q1473" s="56" t="s">
        <v>237</v>
      </c>
      <c r="R1473" s="57"/>
      <c r="S1473" s="56" t="s">
        <v>108</v>
      </c>
      <c r="T1473" s="56" t="s">
        <v>108</v>
      </c>
      <c r="U1473" s="57"/>
      <c r="V1473" s="62"/>
      <c r="W1473" s="62" t="s">
        <v>108</v>
      </c>
      <c r="X1473" s="57"/>
      <c r="Y1473" s="56" t="s">
        <v>108</v>
      </c>
      <c r="Z1473" s="56" t="s">
        <v>108</v>
      </c>
      <c r="AA1473" s="57">
        <v>43685</v>
      </c>
      <c r="AB1473" s="63" t="s">
        <v>124</v>
      </c>
      <c r="AC1473" s="64" t="s">
        <v>9190</v>
      </c>
      <c r="AD1473" s="56" t="s">
        <v>118</v>
      </c>
      <c r="AE1473" s="56"/>
      <c r="AF1473" s="61"/>
      <c r="AG1473" s="61"/>
      <c r="AH1473" s="67" t="str">
        <v>Aug</v>
      </c>
      <c r="AI1473" s="68" t="str">
        <v>Aug</v>
      </c>
      <c r="AJ1473" s="69">
        <f t="shared" si="340"/>
        <v>0</v>
      </c>
      <c r="AK1473" s="70" t="str">
        <f t="shared" si="369"/>
        <v/>
      </c>
      <c r="AL1473" s="71" t="s">
        <v>17409</v>
      </c>
      <c r="AM1473" s="71" t="str">
        <v>2019</v>
      </c>
      <c r="AN1473" s="70">
        <f t="shared" si="372"/>
        <v>43695</v>
      </c>
      <c r="AO1473" s="70" t="s">
        <v>123</v>
      </c>
      <c r="AP1473" s="74">
        <f ca="1"/>
        <v>274</v>
      </c>
    </row>
    <row r="1474" spans="1:42" ht="14.4">
      <c r="A1474" s="55" t="s">
        <v>9193</v>
      </c>
      <c r="B1474" s="56" t="s">
        <v>89</v>
      </c>
      <c r="C1474" s="57">
        <v>43682</v>
      </c>
      <c r="D1474" s="56" t="s">
        <v>119</v>
      </c>
      <c r="E1474" s="56" t="s">
        <v>112</v>
      </c>
      <c r="F1474" s="58" t="s">
        <v>106</v>
      </c>
      <c r="G1474" s="58" t="s">
        <v>113</v>
      </c>
      <c r="H1474" s="56" t="s">
        <v>112</v>
      </c>
      <c r="I1474" s="57"/>
      <c r="J1474" s="57">
        <f t="shared" si="371"/>
        <v>43712</v>
      </c>
      <c r="K1474" s="56" t="s">
        <v>18</v>
      </c>
      <c r="L1474" s="56" t="s">
        <v>14</v>
      </c>
      <c r="M1474" s="60" t="s">
        <v>302</v>
      </c>
      <c r="N1474" s="56" t="s">
        <v>1430</v>
      </c>
      <c r="O1474" s="56" t="s">
        <v>44</v>
      </c>
      <c r="P1474" s="56">
        <v>9190709646</v>
      </c>
      <c r="Q1474" s="56" t="s">
        <v>116</v>
      </c>
      <c r="R1474" s="57">
        <v>43685</v>
      </c>
      <c r="S1474" s="56" t="s">
        <v>108</v>
      </c>
      <c r="T1474" s="56" t="s">
        <v>108</v>
      </c>
      <c r="U1474" s="57"/>
      <c r="V1474" s="62" t="s">
        <v>108</v>
      </c>
      <c r="W1474" s="62" t="s">
        <v>108</v>
      </c>
      <c r="X1474" s="57"/>
      <c r="Y1474" s="56" t="s">
        <v>108</v>
      </c>
      <c r="Z1474" s="56" t="s">
        <v>123</v>
      </c>
      <c r="AA1474" s="57">
        <v>43686</v>
      </c>
      <c r="AB1474" s="63" t="s">
        <v>124</v>
      </c>
      <c r="AC1474" s="64" t="s">
        <v>257</v>
      </c>
      <c r="AD1474" s="56" t="s">
        <v>118</v>
      </c>
      <c r="AE1474" s="56" t="s">
        <v>119</v>
      </c>
      <c r="AF1474" s="61"/>
      <c r="AG1474" s="61"/>
      <c r="AH1474" s="67" t="str">
        <v>Aug</v>
      </c>
      <c r="AI1474" s="68" t="str">
        <v>Aug</v>
      </c>
      <c r="AJ1474" s="69">
        <f t="shared" si="340"/>
        <v>4</v>
      </c>
      <c r="AK1474" s="70">
        <f t="shared" si="369"/>
        <v>43715</v>
      </c>
      <c r="AL1474" s="71">
        <v>29</v>
      </c>
      <c r="AM1474" s="71" t="str">
        <v>2019</v>
      </c>
      <c r="AN1474" s="70">
        <f t="shared" si="372"/>
        <v>43692</v>
      </c>
      <c r="AO1474" s="70" t="s">
        <v>121</v>
      </c>
      <c r="AP1474" s="74">
        <f ca="1"/>
        <v>277</v>
      </c>
    </row>
    <row r="1475" spans="1:42" ht="14.4">
      <c r="A1475" s="55" t="s">
        <v>9197</v>
      </c>
      <c r="B1475" s="56" t="s">
        <v>89</v>
      </c>
      <c r="C1475" s="57">
        <v>43668</v>
      </c>
      <c r="D1475" s="56" t="s">
        <v>119</v>
      </c>
      <c r="E1475" s="56" t="s">
        <v>327</v>
      </c>
      <c r="F1475" s="58" t="s">
        <v>92</v>
      </c>
      <c r="G1475" s="58" t="s">
        <v>328</v>
      </c>
      <c r="H1475" s="56" t="s">
        <v>327</v>
      </c>
      <c r="I1475" s="57"/>
      <c r="J1475" s="57">
        <f t="shared" si="371"/>
        <v>43698</v>
      </c>
      <c r="K1475" s="56" t="s">
        <v>18</v>
      </c>
      <c r="L1475" s="56" t="s">
        <v>14</v>
      </c>
      <c r="M1475" s="60" t="s">
        <v>302</v>
      </c>
      <c r="N1475" s="56" t="s">
        <v>9200</v>
      </c>
      <c r="O1475" s="56" t="s">
        <v>271</v>
      </c>
      <c r="P1475" s="56">
        <v>2119016</v>
      </c>
      <c r="Q1475" s="56" t="s">
        <v>96</v>
      </c>
      <c r="R1475" s="57"/>
      <c r="S1475" s="56" t="s">
        <v>14</v>
      </c>
      <c r="T1475" s="56"/>
      <c r="U1475" s="57"/>
      <c r="V1475" s="62"/>
      <c r="W1475" s="62"/>
      <c r="X1475" s="57"/>
      <c r="Y1475" s="56" t="s">
        <v>200</v>
      </c>
      <c r="Z1475" s="56" t="s">
        <v>123</v>
      </c>
      <c r="AA1475" s="57">
        <v>43669</v>
      </c>
      <c r="AB1475" s="63"/>
      <c r="AC1475" s="64" t="s">
        <v>7301</v>
      </c>
      <c r="AD1475" s="56" t="s">
        <v>294</v>
      </c>
      <c r="AE1475" s="56"/>
      <c r="AF1475" s="61"/>
      <c r="AG1475" s="61"/>
      <c r="AH1475" s="67" t="str">
        <v>Jul</v>
      </c>
      <c r="AI1475" s="68" t="str">
        <v>Jul</v>
      </c>
      <c r="AJ1475" s="69">
        <f t="shared" si="340"/>
        <v>1</v>
      </c>
      <c r="AK1475" s="70" t="str">
        <f t="shared" si="369"/>
        <v/>
      </c>
      <c r="AL1475" s="71" t="s">
        <v>17409</v>
      </c>
      <c r="AM1475" s="71" t="str">
        <v>2019</v>
      </c>
      <c r="AN1475" s="70">
        <f t="shared" si="372"/>
        <v>43678</v>
      </c>
      <c r="AO1475" s="70" t="s">
        <v>123</v>
      </c>
      <c r="AP1475" s="74">
        <f ca="1"/>
        <v>291</v>
      </c>
    </row>
    <row r="1476" spans="1:42" ht="14.4">
      <c r="A1476" s="55" t="s">
        <v>9204</v>
      </c>
      <c r="B1476" s="56" t="s">
        <v>89</v>
      </c>
      <c r="C1476" s="57">
        <v>43689</v>
      </c>
      <c r="D1476" s="56" t="s">
        <v>119</v>
      </c>
      <c r="E1476" s="56" t="s">
        <v>105</v>
      </c>
      <c r="F1476" s="58" t="s">
        <v>106</v>
      </c>
      <c r="G1476" s="58" t="s">
        <v>107</v>
      </c>
      <c r="H1476" s="56" t="s">
        <v>105</v>
      </c>
      <c r="I1476" s="59"/>
      <c r="J1476" s="59">
        <f t="shared" si="371"/>
        <v>43719</v>
      </c>
      <c r="K1476" s="56" t="s">
        <v>18</v>
      </c>
      <c r="L1476" s="56" t="s">
        <v>108</v>
      </c>
      <c r="M1476" s="60" t="s">
        <v>302</v>
      </c>
      <c r="N1476" s="56" t="s">
        <v>9207</v>
      </c>
      <c r="O1476" s="56" t="s">
        <v>44</v>
      </c>
      <c r="P1476" s="56">
        <v>192161809</v>
      </c>
      <c r="Q1476" s="56" t="s">
        <v>133</v>
      </c>
      <c r="R1476" s="57"/>
      <c r="S1476" s="56" t="s">
        <v>108</v>
      </c>
      <c r="T1476" s="56" t="s">
        <v>108</v>
      </c>
      <c r="U1476" s="57"/>
      <c r="V1476" s="62"/>
      <c r="W1476" s="62" t="s">
        <v>108</v>
      </c>
      <c r="X1476" s="57"/>
      <c r="Y1476" s="56" t="s">
        <v>108</v>
      </c>
      <c r="Z1476" s="56" t="s">
        <v>121</v>
      </c>
      <c r="AA1476" s="57">
        <v>43691</v>
      </c>
      <c r="AB1476" s="63" t="s">
        <v>124</v>
      </c>
      <c r="AC1476" s="60" t="s">
        <v>9209</v>
      </c>
      <c r="AD1476" s="56" t="s">
        <v>118</v>
      </c>
      <c r="AE1476" s="56" t="s">
        <v>119</v>
      </c>
      <c r="AF1476" s="61"/>
      <c r="AG1476" s="61"/>
      <c r="AH1476" s="67" t="str">
        <v>Aug</v>
      </c>
      <c r="AI1476" s="68" t="str">
        <v>Aug</v>
      </c>
      <c r="AJ1476" s="69">
        <f t="shared" si="340"/>
        <v>2</v>
      </c>
      <c r="AK1476" s="70" t="str">
        <f t="shared" si="369"/>
        <v/>
      </c>
      <c r="AL1476" s="71" t="s">
        <v>17409</v>
      </c>
      <c r="AM1476" s="71" t="str">
        <v>2019</v>
      </c>
      <c r="AN1476" s="70">
        <f t="shared" si="372"/>
        <v>43699</v>
      </c>
      <c r="AO1476" s="70" t="s">
        <v>123</v>
      </c>
      <c r="AP1476" s="74">
        <f ca="1"/>
        <v>270</v>
      </c>
    </row>
    <row r="1477" spans="1:42" ht="14.4">
      <c r="A1477" s="55" t="s">
        <v>9212</v>
      </c>
      <c r="B1477" s="56" t="s">
        <v>89</v>
      </c>
      <c r="C1477" s="57">
        <v>43689</v>
      </c>
      <c r="D1477" s="56" t="s">
        <v>119</v>
      </c>
      <c r="E1477" s="56" t="s">
        <v>105</v>
      </c>
      <c r="F1477" s="58" t="s">
        <v>106</v>
      </c>
      <c r="G1477" s="58" t="s">
        <v>107</v>
      </c>
      <c r="H1477" s="56" t="s">
        <v>105</v>
      </c>
      <c r="I1477" s="59"/>
      <c r="J1477" s="59">
        <f t="shared" si="371"/>
        <v>43719</v>
      </c>
      <c r="K1477" s="56" t="s">
        <v>18</v>
      </c>
      <c r="L1477" s="56" t="s">
        <v>14</v>
      </c>
      <c r="M1477" s="60" t="s">
        <v>302</v>
      </c>
      <c r="N1477" s="56" t="s">
        <v>9214</v>
      </c>
      <c r="O1477" s="56" t="s">
        <v>44</v>
      </c>
      <c r="P1477" s="56">
        <v>192062223</v>
      </c>
      <c r="Q1477" s="56" t="s">
        <v>133</v>
      </c>
      <c r="R1477" s="59"/>
      <c r="S1477" s="56" t="s">
        <v>108</v>
      </c>
      <c r="T1477" s="56" t="s">
        <v>108</v>
      </c>
      <c r="U1477" s="59"/>
      <c r="V1477" s="77"/>
      <c r="W1477" s="62" t="s">
        <v>108</v>
      </c>
      <c r="X1477" s="59"/>
      <c r="Y1477" s="56" t="s">
        <v>108</v>
      </c>
      <c r="Z1477" s="56" t="s">
        <v>121</v>
      </c>
      <c r="AA1477" s="57">
        <v>43691</v>
      </c>
      <c r="AB1477" s="63" t="s">
        <v>124</v>
      </c>
      <c r="AC1477" s="60" t="s">
        <v>9209</v>
      </c>
      <c r="AD1477" s="56" t="s">
        <v>118</v>
      </c>
      <c r="AE1477" s="56" t="s">
        <v>119</v>
      </c>
      <c r="AF1477" s="61"/>
      <c r="AG1477" s="61"/>
      <c r="AH1477" s="67" t="str">
        <v>Aug</v>
      </c>
      <c r="AI1477" s="68" t="str">
        <v>Aug</v>
      </c>
      <c r="AJ1477" s="69">
        <f t="shared" si="340"/>
        <v>2</v>
      </c>
      <c r="AK1477" s="70" t="str">
        <f t="shared" si="369"/>
        <v/>
      </c>
      <c r="AL1477" s="71" t="s">
        <v>17409</v>
      </c>
      <c r="AM1477" s="71" t="str">
        <v>2019</v>
      </c>
      <c r="AN1477" s="70">
        <f t="shared" si="372"/>
        <v>43699</v>
      </c>
      <c r="AO1477" s="70" t="s">
        <v>123</v>
      </c>
      <c r="AP1477" s="74">
        <f ca="1"/>
        <v>270</v>
      </c>
    </row>
    <row r="1478" spans="1:42" ht="14.4">
      <c r="A1478" s="55" t="s">
        <v>9221</v>
      </c>
      <c r="B1478" s="56" t="s">
        <v>89</v>
      </c>
      <c r="C1478" s="57">
        <v>43691</v>
      </c>
      <c r="D1478" s="56" t="s">
        <v>119</v>
      </c>
      <c r="E1478" s="56" t="s">
        <v>105</v>
      </c>
      <c r="F1478" s="58" t="s">
        <v>106</v>
      </c>
      <c r="G1478" s="58" t="s">
        <v>107</v>
      </c>
      <c r="H1478" s="56" t="s">
        <v>105</v>
      </c>
      <c r="I1478" s="57"/>
      <c r="J1478" s="57">
        <f t="shared" si="371"/>
        <v>43721</v>
      </c>
      <c r="K1478" s="56" t="s">
        <v>18</v>
      </c>
      <c r="L1478" s="56" t="s">
        <v>108</v>
      </c>
      <c r="M1478" s="60" t="s">
        <v>302</v>
      </c>
      <c r="N1478" s="56" t="s">
        <v>9224</v>
      </c>
      <c r="O1478" s="56" t="s">
        <v>13</v>
      </c>
      <c r="P1478" s="56">
        <v>819035</v>
      </c>
      <c r="Q1478" s="56" t="s">
        <v>133</v>
      </c>
      <c r="R1478" s="57"/>
      <c r="S1478" s="56" t="s">
        <v>108</v>
      </c>
      <c r="T1478" s="56" t="s">
        <v>108</v>
      </c>
      <c r="U1478" s="57"/>
      <c r="V1478" s="62"/>
      <c r="W1478" s="62" t="s">
        <v>108</v>
      </c>
      <c r="X1478" s="57"/>
      <c r="Y1478" s="56" t="s">
        <v>108</v>
      </c>
      <c r="Z1478" s="56" t="s">
        <v>121</v>
      </c>
      <c r="AA1478" s="57">
        <v>43691</v>
      </c>
      <c r="AB1478" s="63" t="s">
        <v>124</v>
      </c>
      <c r="AC1478" s="60" t="s">
        <v>9227</v>
      </c>
      <c r="AD1478" s="56" t="s">
        <v>118</v>
      </c>
      <c r="AE1478" s="56" t="s">
        <v>119</v>
      </c>
      <c r="AF1478" s="61"/>
      <c r="AG1478" s="61"/>
      <c r="AH1478" s="67" t="str">
        <v>Aug</v>
      </c>
      <c r="AI1478" s="68" t="str">
        <v>Aug</v>
      </c>
      <c r="AJ1478" s="69">
        <f t="shared" si="340"/>
        <v>0</v>
      </c>
      <c r="AK1478" s="70" t="str">
        <f t="shared" si="369"/>
        <v/>
      </c>
      <c r="AL1478" s="71" t="s">
        <v>17409</v>
      </c>
      <c r="AM1478" s="71" t="str">
        <v>2019</v>
      </c>
      <c r="AN1478" s="70">
        <f t="shared" si="372"/>
        <v>43701</v>
      </c>
      <c r="AO1478" s="70" t="s">
        <v>123</v>
      </c>
      <c r="AP1478" s="74">
        <f ca="1"/>
        <v>268</v>
      </c>
    </row>
    <row r="1479" spans="1:42" ht="14.4">
      <c r="A1479" s="55" t="s">
        <v>9230</v>
      </c>
      <c r="B1479" s="56" t="s">
        <v>89</v>
      </c>
      <c r="C1479" s="57">
        <v>43689</v>
      </c>
      <c r="D1479" s="56" t="s">
        <v>119</v>
      </c>
      <c r="E1479" s="56" t="s">
        <v>105</v>
      </c>
      <c r="F1479" s="58" t="s">
        <v>106</v>
      </c>
      <c r="G1479" s="58" t="s">
        <v>107</v>
      </c>
      <c r="H1479" s="56" t="s">
        <v>105</v>
      </c>
      <c r="I1479" s="57"/>
      <c r="J1479" s="57">
        <f t="shared" si="371"/>
        <v>43719</v>
      </c>
      <c r="K1479" s="56" t="s">
        <v>18</v>
      </c>
      <c r="L1479" s="56" t="s">
        <v>18</v>
      </c>
      <c r="M1479" s="60" t="s">
        <v>302</v>
      </c>
      <c r="N1479" s="56" t="s">
        <v>8949</v>
      </c>
      <c r="O1479" s="56" t="s">
        <v>29</v>
      </c>
      <c r="P1479" s="56" t="s">
        <v>8950</v>
      </c>
      <c r="Q1479" s="56" t="s">
        <v>133</v>
      </c>
      <c r="R1479" s="57"/>
      <c r="S1479" s="56" t="s">
        <v>108</v>
      </c>
      <c r="T1479" s="56" t="s">
        <v>108</v>
      </c>
      <c r="U1479" s="57"/>
      <c r="V1479" s="62"/>
      <c r="W1479" s="62"/>
      <c r="X1479" s="57"/>
      <c r="Y1479" s="56" t="s">
        <v>108</v>
      </c>
      <c r="Z1479" s="56" t="s">
        <v>121</v>
      </c>
      <c r="AA1479" s="57">
        <v>43691</v>
      </c>
      <c r="AB1479" s="63" t="s">
        <v>124</v>
      </c>
      <c r="AC1479" s="64" t="s">
        <v>9235</v>
      </c>
      <c r="AD1479" s="65" t="s">
        <v>97</v>
      </c>
      <c r="AE1479" s="56" t="s">
        <v>119</v>
      </c>
      <c r="AF1479" s="61"/>
      <c r="AG1479" s="61"/>
      <c r="AH1479" s="67" t="str">
        <v>Aug</v>
      </c>
      <c r="AI1479" s="68" t="str">
        <v>Aug</v>
      </c>
      <c r="AJ1479" s="69">
        <f t="shared" si="340"/>
        <v>2</v>
      </c>
      <c r="AK1479" s="70" t="str">
        <f t="shared" si="369"/>
        <v/>
      </c>
      <c r="AL1479" s="71" t="s">
        <v>17409</v>
      </c>
      <c r="AM1479" s="71" t="str">
        <v>2019</v>
      </c>
      <c r="AN1479" s="70">
        <f t="shared" si="372"/>
        <v>43699</v>
      </c>
      <c r="AO1479" s="70" t="s">
        <v>123</v>
      </c>
      <c r="AP1479" s="74">
        <f ca="1"/>
        <v>270</v>
      </c>
    </row>
    <row r="1480" spans="1:42" ht="14.4">
      <c r="A1480" s="55" t="s">
        <v>9238</v>
      </c>
      <c r="B1480" s="56" t="s">
        <v>89</v>
      </c>
      <c r="C1480" s="57">
        <v>43689</v>
      </c>
      <c r="D1480" s="56" t="s">
        <v>119</v>
      </c>
      <c r="E1480" s="56" t="s">
        <v>12</v>
      </c>
      <c r="F1480" s="58" t="s">
        <v>106</v>
      </c>
      <c r="G1480" s="58" t="s">
        <v>107</v>
      </c>
      <c r="H1480" s="56" t="s">
        <v>12</v>
      </c>
      <c r="I1480" s="57"/>
      <c r="J1480" s="57">
        <f t="shared" si="371"/>
        <v>43719</v>
      </c>
      <c r="K1480" s="56" t="s">
        <v>18</v>
      </c>
      <c r="L1480" s="56" t="s">
        <v>14</v>
      </c>
      <c r="M1480" s="60" t="s">
        <v>302</v>
      </c>
      <c r="N1480" s="56" t="s">
        <v>9240</v>
      </c>
      <c r="O1480" s="56" t="s">
        <v>33</v>
      </c>
      <c r="P1480" s="56">
        <v>19000356</v>
      </c>
      <c r="Q1480" s="56" t="s">
        <v>17</v>
      </c>
      <c r="R1480" s="57"/>
      <c r="S1480" s="56"/>
      <c r="T1480" s="56"/>
      <c r="U1480" s="57"/>
      <c r="V1480" s="62"/>
      <c r="W1480" s="62" t="s">
        <v>108</v>
      </c>
      <c r="X1480" s="57"/>
      <c r="Y1480" s="56"/>
      <c r="Z1480" s="56" t="s">
        <v>123</v>
      </c>
      <c r="AA1480" s="57">
        <v>43691</v>
      </c>
      <c r="AB1480" s="63"/>
      <c r="AC1480" s="64" t="s">
        <v>9241</v>
      </c>
      <c r="AD1480" s="56" t="s">
        <v>224</v>
      </c>
      <c r="AE1480" s="56" t="s">
        <v>119</v>
      </c>
      <c r="AF1480" s="61"/>
      <c r="AG1480" s="61"/>
      <c r="AH1480" s="67" t="str">
        <v>Aug</v>
      </c>
      <c r="AI1480" s="68" t="str">
        <v>Aug</v>
      </c>
      <c r="AJ1480" s="69">
        <f t="shared" si="340"/>
        <v>2</v>
      </c>
      <c r="AK1480" s="70" t="str">
        <f t="shared" si="369"/>
        <v/>
      </c>
      <c r="AL1480" s="71" t="s">
        <v>17409</v>
      </c>
      <c r="AM1480" s="71" t="str">
        <v>2019</v>
      </c>
      <c r="AN1480" s="70">
        <f t="shared" si="372"/>
        <v>43699</v>
      </c>
      <c r="AO1480" s="70" t="s">
        <v>123</v>
      </c>
      <c r="AP1480" s="74">
        <f ca="1"/>
        <v>270</v>
      </c>
    </row>
    <row r="1481" spans="1:42" ht="14.4">
      <c r="A1481" s="55" t="s">
        <v>9243</v>
      </c>
      <c r="B1481" s="56" t="s">
        <v>89</v>
      </c>
      <c r="C1481" s="57">
        <v>43689</v>
      </c>
      <c r="D1481" s="56" t="s">
        <v>119</v>
      </c>
      <c r="E1481" s="56" t="s">
        <v>12</v>
      </c>
      <c r="F1481" s="58" t="s">
        <v>106</v>
      </c>
      <c r="G1481" s="58" t="s">
        <v>107</v>
      </c>
      <c r="H1481" s="56" t="s">
        <v>12</v>
      </c>
      <c r="I1481" s="57"/>
      <c r="J1481" s="57">
        <f t="shared" si="371"/>
        <v>43719</v>
      </c>
      <c r="K1481" s="56" t="s">
        <v>18</v>
      </c>
      <c r="L1481" s="56" t="s">
        <v>14</v>
      </c>
      <c r="M1481" s="60" t="s">
        <v>302</v>
      </c>
      <c r="N1481" s="56" t="s">
        <v>9245</v>
      </c>
      <c r="O1481" s="56" t="s">
        <v>22</v>
      </c>
      <c r="P1481" s="56">
        <v>1219053</v>
      </c>
      <c r="Q1481" s="56" t="s">
        <v>96</v>
      </c>
      <c r="R1481" s="57"/>
      <c r="S1481" s="56"/>
      <c r="T1481" s="56"/>
      <c r="U1481" s="57"/>
      <c r="V1481" s="62"/>
      <c r="W1481" s="62" t="s">
        <v>108</v>
      </c>
      <c r="X1481" s="57"/>
      <c r="Y1481" s="56"/>
      <c r="Z1481" s="56" t="s">
        <v>123</v>
      </c>
      <c r="AA1481" s="57">
        <v>43691</v>
      </c>
      <c r="AB1481" s="63"/>
      <c r="AC1481" s="64" t="s">
        <v>9246</v>
      </c>
      <c r="AD1481" s="56" t="s">
        <v>224</v>
      </c>
      <c r="AE1481" s="56" t="s">
        <v>119</v>
      </c>
      <c r="AF1481" s="61"/>
      <c r="AG1481" s="61"/>
      <c r="AH1481" s="67" t="str">
        <v>Aug</v>
      </c>
      <c r="AI1481" s="68" t="str">
        <v>Aug</v>
      </c>
      <c r="AJ1481" s="69">
        <f t="shared" si="340"/>
        <v>2</v>
      </c>
      <c r="AK1481" s="70" t="str">
        <f t="shared" si="369"/>
        <v/>
      </c>
      <c r="AL1481" s="71" t="s">
        <v>17409</v>
      </c>
      <c r="AM1481" s="71" t="str">
        <v>2019</v>
      </c>
      <c r="AN1481" s="70">
        <f t="shared" si="372"/>
        <v>43699</v>
      </c>
      <c r="AO1481" s="70" t="s">
        <v>123</v>
      </c>
      <c r="AP1481" s="74">
        <f ca="1"/>
        <v>270</v>
      </c>
    </row>
    <row r="1482" spans="1:42" ht="14.4">
      <c r="A1482" s="55" t="s">
        <v>9248</v>
      </c>
      <c r="B1482" s="56" t="s">
        <v>89</v>
      </c>
      <c r="C1482" s="57">
        <v>43691</v>
      </c>
      <c r="D1482" s="56" t="s">
        <v>119</v>
      </c>
      <c r="E1482" s="56" t="s">
        <v>140</v>
      </c>
      <c r="F1482" s="58" t="s">
        <v>106</v>
      </c>
      <c r="G1482" s="58" t="s">
        <v>107</v>
      </c>
      <c r="H1482" s="56" t="s">
        <v>140</v>
      </c>
      <c r="I1482" s="57"/>
      <c r="J1482" s="57">
        <f t="shared" si="371"/>
        <v>43721</v>
      </c>
      <c r="K1482" s="56" t="s">
        <v>18</v>
      </c>
      <c r="L1482" s="56" t="s">
        <v>18</v>
      </c>
      <c r="M1482" s="60" t="s">
        <v>302</v>
      </c>
      <c r="N1482" s="56" t="s">
        <v>9251</v>
      </c>
      <c r="O1482" s="56" t="s">
        <v>33</v>
      </c>
      <c r="P1482" s="56" t="s">
        <v>9252</v>
      </c>
      <c r="Q1482" s="56" t="s">
        <v>21</v>
      </c>
      <c r="R1482" s="57"/>
      <c r="S1482" s="56" t="s">
        <v>18</v>
      </c>
      <c r="T1482" s="56" t="s">
        <v>14</v>
      </c>
      <c r="U1482" s="57"/>
      <c r="V1482" s="62"/>
      <c r="W1482" s="62">
        <v>0</v>
      </c>
      <c r="X1482" s="57"/>
      <c r="Y1482" s="56" t="s">
        <v>108</v>
      </c>
      <c r="Z1482" s="56" t="s">
        <v>121</v>
      </c>
      <c r="AA1482" s="57">
        <v>43691</v>
      </c>
      <c r="AB1482" s="63" t="s">
        <v>124</v>
      </c>
      <c r="AC1482" s="64" t="s">
        <v>9254</v>
      </c>
      <c r="AD1482" s="65" t="s">
        <v>97</v>
      </c>
      <c r="AE1482" s="56" t="s">
        <v>119</v>
      </c>
      <c r="AF1482" s="61"/>
      <c r="AG1482" s="61"/>
      <c r="AH1482" s="67" t="str">
        <v>Aug</v>
      </c>
      <c r="AI1482" s="68" t="str">
        <v>Aug</v>
      </c>
      <c r="AJ1482" s="69">
        <f t="shared" si="340"/>
        <v>0</v>
      </c>
      <c r="AK1482" s="70" t="str">
        <f t="shared" si="369"/>
        <v/>
      </c>
      <c r="AL1482" s="71" t="s">
        <v>17409</v>
      </c>
      <c r="AM1482" s="71" t="str">
        <v>2019</v>
      </c>
      <c r="AN1482" s="70">
        <f t="shared" si="372"/>
        <v>43701</v>
      </c>
      <c r="AO1482" s="70" t="s">
        <v>123</v>
      </c>
      <c r="AP1482" s="74">
        <f ca="1"/>
        <v>268</v>
      </c>
    </row>
    <row r="1483" spans="1:42" ht="14.4">
      <c r="A1483" s="55" t="s">
        <v>9258</v>
      </c>
      <c r="B1483" s="56" t="s">
        <v>89</v>
      </c>
      <c r="C1483" s="57">
        <v>43691</v>
      </c>
      <c r="D1483" s="56" t="s">
        <v>119</v>
      </c>
      <c r="E1483" s="56" t="s">
        <v>140</v>
      </c>
      <c r="F1483" s="58" t="s">
        <v>106</v>
      </c>
      <c r="G1483" s="58" t="s">
        <v>107</v>
      </c>
      <c r="H1483" s="56" t="s">
        <v>140</v>
      </c>
      <c r="I1483" s="57"/>
      <c r="J1483" s="57">
        <f t="shared" si="371"/>
        <v>43721</v>
      </c>
      <c r="K1483" s="56" t="s">
        <v>18</v>
      </c>
      <c r="L1483" s="56" t="s">
        <v>14</v>
      </c>
      <c r="M1483" s="60" t="s">
        <v>302</v>
      </c>
      <c r="N1483" s="56" t="s">
        <v>9260</v>
      </c>
      <c r="O1483" s="56" t="s">
        <v>27</v>
      </c>
      <c r="P1483" s="56" t="s">
        <v>9261</v>
      </c>
      <c r="Q1483" s="56" t="s">
        <v>21</v>
      </c>
      <c r="R1483" s="57"/>
      <c r="S1483" s="56" t="s">
        <v>108</v>
      </c>
      <c r="T1483" s="56" t="s">
        <v>108</v>
      </c>
      <c r="U1483" s="57"/>
      <c r="V1483" s="62"/>
      <c r="W1483" s="62" t="s">
        <v>108</v>
      </c>
      <c r="X1483" s="57"/>
      <c r="Y1483" s="56" t="s">
        <v>108</v>
      </c>
      <c r="Z1483" s="56" t="s">
        <v>108</v>
      </c>
      <c r="AA1483" s="57">
        <v>43691</v>
      </c>
      <c r="AB1483" s="63" t="s">
        <v>124</v>
      </c>
      <c r="AC1483" s="64" t="s">
        <v>9263</v>
      </c>
      <c r="AD1483" s="56" t="s">
        <v>118</v>
      </c>
      <c r="AE1483" s="56"/>
      <c r="AF1483" s="61"/>
      <c r="AG1483" s="61"/>
      <c r="AH1483" s="67" t="str">
        <v>Aug</v>
      </c>
      <c r="AI1483" s="68" t="str">
        <v>Aug</v>
      </c>
      <c r="AJ1483" s="69">
        <f t="shared" si="340"/>
        <v>0</v>
      </c>
      <c r="AK1483" s="70" t="str">
        <f t="shared" si="369"/>
        <v/>
      </c>
      <c r="AL1483" s="71" t="s">
        <v>17409</v>
      </c>
      <c r="AM1483" s="71" t="str">
        <v>2019</v>
      </c>
      <c r="AN1483" s="70">
        <f t="shared" si="372"/>
        <v>43701</v>
      </c>
      <c r="AO1483" s="70" t="s">
        <v>123</v>
      </c>
      <c r="AP1483" s="74">
        <f ca="1"/>
        <v>268</v>
      </c>
    </row>
    <row r="1484" spans="1:42" ht="14.4">
      <c r="A1484" s="55" t="s">
        <v>9267</v>
      </c>
      <c r="B1484" s="56" t="s">
        <v>89</v>
      </c>
      <c r="C1484" s="57">
        <v>43696</v>
      </c>
      <c r="D1484" s="56" t="s">
        <v>119</v>
      </c>
      <c r="E1484" s="56" t="s">
        <v>196</v>
      </c>
      <c r="F1484" s="58" t="s">
        <v>106</v>
      </c>
      <c r="G1484" s="58" t="s">
        <v>113</v>
      </c>
      <c r="H1484" s="56" t="s">
        <v>196</v>
      </c>
      <c r="I1484" s="57"/>
      <c r="J1484" s="57">
        <f t="shared" si="371"/>
        <v>43726</v>
      </c>
      <c r="K1484" s="56" t="s">
        <v>18</v>
      </c>
      <c r="L1484" s="56" t="s">
        <v>14</v>
      </c>
      <c r="M1484" s="60" t="s">
        <v>302</v>
      </c>
      <c r="N1484" s="56" t="s">
        <v>9269</v>
      </c>
      <c r="O1484" s="56" t="s">
        <v>13</v>
      </c>
      <c r="P1484" s="56" t="s">
        <v>9271</v>
      </c>
      <c r="Q1484" s="56" t="s">
        <v>117</v>
      </c>
      <c r="R1484" s="57">
        <v>43696</v>
      </c>
      <c r="S1484" s="56" t="s">
        <v>14</v>
      </c>
      <c r="T1484" s="56"/>
      <c r="U1484" s="57"/>
      <c r="V1484" s="62"/>
      <c r="W1484" s="62" t="s">
        <v>108</v>
      </c>
      <c r="X1484" s="57"/>
      <c r="Y1484" s="56"/>
      <c r="Z1484" s="56" t="s">
        <v>123</v>
      </c>
      <c r="AA1484" s="57">
        <v>43696</v>
      </c>
      <c r="AB1484" s="63" t="s">
        <v>124</v>
      </c>
      <c r="AC1484" s="64" t="s">
        <v>9273</v>
      </c>
      <c r="AD1484" s="56" t="s">
        <v>118</v>
      </c>
      <c r="AE1484" s="56" t="s">
        <v>119</v>
      </c>
      <c r="AF1484" s="61"/>
      <c r="AG1484" s="61"/>
      <c r="AH1484" s="67" t="str">
        <v>Aug</v>
      </c>
      <c r="AI1484" s="68" t="str">
        <v>Aug</v>
      </c>
      <c r="AJ1484" s="69">
        <f t="shared" si="340"/>
        <v>0</v>
      </c>
      <c r="AK1484" s="70">
        <f t="shared" si="369"/>
        <v>43726</v>
      </c>
      <c r="AL1484" s="71">
        <v>30</v>
      </c>
      <c r="AM1484" s="71" t="str">
        <v>2019</v>
      </c>
      <c r="AN1484" s="70">
        <f t="shared" si="372"/>
        <v>43706</v>
      </c>
      <c r="AO1484" s="70" t="s">
        <v>121</v>
      </c>
      <c r="AP1484" s="74">
        <f ca="1"/>
        <v>263</v>
      </c>
    </row>
    <row r="1485" spans="1:42" ht="14.4">
      <c r="A1485" s="55" t="s">
        <v>9276</v>
      </c>
      <c r="B1485" s="56" t="s">
        <v>89</v>
      </c>
      <c r="C1485" s="57">
        <v>43696</v>
      </c>
      <c r="D1485" s="56" t="s">
        <v>119</v>
      </c>
      <c r="E1485" s="56" t="s">
        <v>105</v>
      </c>
      <c r="F1485" s="58" t="s">
        <v>106</v>
      </c>
      <c r="G1485" s="58" t="s">
        <v>107</v>
      </c>
      <c r="H1485" s="56" t="s">
        <v>105</v>
      </c>
      <c r="I1485" s="57"/>
      <c r="J1485" s="57">
        <f t="shared" si="371"/>
        <v>43726</v>
      </c>
      <c r="K1485" s="56" t="s">
        <v>18</v>
      </c>
      <c r="L1485" s="56" t="s">
        <v>18</v>
      </c>
      <c r="M1485" s="60" t="s">
        <v>302</v>
      </c>
      <c r="N1485" s="56" t="s">
        <v>9277</v>
      </c>
      <c r="O1485" s="56" t="s">
        <v>20</v>
      </c>
      <c r="P1485" s="56" t="s">
        <v>9278</v>
      </c>
      <c r="Q1485" s="56" t="s">
        <v>21</v>
      </c>
      <c r="R1485" s="57"/>
      <c r="S1485" s="56" t="s">
        <v>108</v>
      </c>
      <c r="T1485" s="56" t="s">
        <v>108</v>
      </c>
      <c r="U1485" s="57"/>
      <c r="V1485" s="62"/>
      <c r="W1485" s="62"/>
      <c r="X1485" s="57"/>
      <c r="Y1485" s="56" t="s">
        <v>108</v>
      </c>
      <c r="Z1485" s="56" t="s">
        <v>121</v>
      </c>
      <c r="AA1485" s="57">
        <v>43698</v>
      </c>
      <c r="AB1485" s="63" t="s">
        <v>124</v>
      </c>
      <c r="AC1485" s="64" t="s">
        <v>9279</v>
      </c>
      <c r="AD1485" s="65" t="s">
        <v>97</v>
      </c>
      <c r="AE1485" s="56" t="s">
        <v>119</v>
      </c>
      <c r="AF1485" s="61"/>
      <c r="AG1485" s="61"/>
      <c r="AH1485" s="67" t="str">
        <v>Aug</v>
      </c>
      <c r="AI1485" s="68" t="str">
        <v>Aug</v>
      </c>
      <c r="AJ1485" s="69">
        <f t="shared" si="340"/>
        <v>2</v>
      </c>
      <c r="AK1485" s="70" t="str">
        <f t="shared" si="369"/>
        <v/>
      </c>
      <c r="AL1485" s="71" t="s">
        <v>17409</v>
      </c>
      <c r="AM1485" s="71" t="str">
        <v>2019</v>
      </c>
      <c r="AN1485" s="70">
        <f t="shared" si="372"/>
        <v>43706</v>
      </c>
      <c r="AO1485" s="70" t="s">
        <v>123</v>
      </c>
      <c r="AP1485" s="74">
        <f ca="1"/>
        <v>263</v>
      </c>
    </row>
    <row r="1486" spans="1:42" ht="14.4">
      <c r="A1486" s="55" t="s">
        <v>9280</v>
      </c>
      <c r="B1486" s="56" t="s">
        <v>89</v>
      </c>
      <c r="C1486" s="57">
        <v>43696</v>
      </c>
      <c r="D1486" s="56" t="s">
        <v>119</v>
      </c>
      <c r="E1486" s="56" t="s">
        <v>105</v>
      </c>
      <c r="F1486" s="58" t="s">
        <v>106</v>
      </c>
      <c r="G1486" s="58" t="s">
        <v>107</v>
      </c>
      <c r="H1486" s="56" t="s">
        <v>105</v>
      </c>
      <c r="I1486" s="59"/>
      <c r="J1486" s="59">
        <f t="shared" si="371"/>
        <v>43726</v>
      </c>
      <c r="K1486" s="56" t="s">
        <v>18</v>
      </c>
      <c r="L1486" s="56" t="s">
        <v>18</v>
      </c>
      <c r="M1486" s="60" t="s">
        <v>302</v>
      </c>
      <c r="N1486" s="56" t="s">
        <v>9282</v>
      </c>
      <c r="O1486" s="56" t="s">
        <v>189</v>
      </c>
      <c r="P1486" s="56" t="s">
        <v>9283</v>
      </c>
      <c r="Q1486" s="56" t="s">
        <v>21</v>
      </c>
      <c r="R1486" s="59"/>
      <c r="S1486" s="56" t="s">
        <v>108</v>
      </c>
      <c r="T1486" s="56" t="s">
        <v>108</v>
      </c>
      <c r="U1486" s="59"/>
      <c r="V1486" s="77"/>
      <c r="W1486" s="77"/>
      <c r="X1486" s="59"/>
      <c r="Y1486" s="56" t="s">
        <v>108</v>
      </c>
      <c r="Z1486" s="56" t="s">
        <v>121</v>
      </c>
      <c r="AA1486" s="57">
        <v>43698</v>
      </c>
      <c r="AB1486" s="63" t="s">
        <v>124</v>
      </c>
      <c r="AC1486" s="64" t="s">
        <v>9285</v>
      </c>
      <c r="AD1486" s="65" t="s">
        <v>97</v>
      </c>
      <c r="AE1486" s="56" t="s">
        <v>119</v>
      </c>
      <c r="AF1486" s="61"/>
      <c r="AG1486" s="61"/>
      <c r="AH1486" s="67" t="str">
        <v>Aug</v>
      </c>
      <c r="AI1486" s="68" t="str">
        <v>Aug</v>
      </c>
      <c r="AJ1486" s="69">
        <f t="shared" si="340"/>
        <v>2</v>
      </c>
      <c r="AK1486" s="70" t="str">
        <f t="shared" si="369"/>
        <v/>
      </c>
      <c r="AL1486" s="71" t="s">
        <v>17409</v>
      </c>
      <c r="AM1486" s="71" t="str">
        <v>2019</v>
      </c>
      <c r="AN1486" s="70">
        <f t="shared" si="372"/>
        <v>43706</v>
      </c>
      <c r="AO1486" s="70" t="s">
        <v>123</v>
      </c>
      <c r="AP1486" s="74">
        <f ca="1"/>
        <v>263</v>
      </c>
    </row>
    <row r="1487" spans="1:42" ht="14.4">
      <c r="A1487" s="55" t="s">
        <v>9288</v>
      </c>
      <c r="B1487" s="56" t="s">
        <v>89</v>
      </c>
      <c r="C1487" s="57">
        <v>43696</v>
      </c>
      <c r="D1487" s="56" t="s">
        <v>119</v>
      </c>
      <c r="E1487" s="56" t="s">
        <v>105</v>
      </c>
      <c r="F1487" s="58" t="s">
        <v>106</v>
      </c>
      <c r="G1487" s="58" t="s">
        <v>107</v>
      </c>
      <c r="H1487" s="56" t="s">
        <v>105</v>
      </c>
      <c r="I1487" s="57"/>
      <c r="J1487" s="57">
        <f t="shared" si="371"/>
        <v>43726</v>
      </c>
      <c r="K1487" s="56" t="s">
        <v>18</v>
      </c>
      <c r="L1487" s="56" t="s">
        <v>18</v>
      </c>
      <c r="M1487" s="60" t="s">
        <v>302</v>
      </c>
      <c r="N1487" s="56" t="s">
        <v>9290</v>
      </c>
      <c r="O1487" s="56" t="s">
        <v>22</v>
      </c>
      <c r="P1487" s="56" t="s">
        <v>8971</v>
      </c>
      <c r="Q1487" s="56" t="s">
        <v>133</v>
      </c>
      <c r="R1487" s="59"/>
      <c r="S1487" s="56" t="s">
        <v>108</v>
      </c>
      <c r="T1487" s="56" t="s">
        <v>108</v>
      </c>
      <c r="U1487" s="59"/>
      <c r="V1487" s="77"/>
      <c r="W1487" s="77"/>
      <c r="X1487" s="59"/>
      <c r="Y1487" s="56" t="s">
        <v>108</v>
      </c>
      <c r="Z1487" s="56" t="s">
        <v>121</v>
      </c>
      <c r="AA1487" s="57">
        <v>43698</v>
      </c>
      <c r="AB1487" s="63" t="s">
        <v>124</v>
      </c>
      <c r="AC1487" s="64" t="s">
        <v>9292</v>
      </c>
      <c r="AD1487" s="65" t="s">
        <v>97</v>
      </c>
      <c r="AE1487" s="56" t="s">
        <v>119</v>
      </c>
      <c r="AF1487" s="61"/>
      <c r="AG1487" s="61"/>
      <c r="AH1487" s="67" t="str">
        <v>Aug</v>
      </c>
      <c r="AI1487" s="68" t="str">
        <v>Aug</v>
      </c>
      <c r="AJ1487" s="69">
        <f t="shared" si="340"/>
        <v>2</v>
      </c>
      <c r="AK1487" s="70" t="str">
        <f t="shared" si="369"/>
        <v/>
      </c>
      <c r="AL1487" s="71" t="s">
        <v>17409</v>
      </c>
      <c r="AM1487" s="71" t="str">
        <v>2019</v>
      </c>
      <c r="AN1487" s="70">
        <f t="shared" si="372"/>
        <v>43706</v>
      </c>
      <c r="AO1487" s="70" t="s">
        <v>123</v>
      </c>
      <c r="AP1487" s="74">
        <f ca="1"/>
        <v>263</v>
      </c>
    </row>
    <row r="1488" spans="1:42" ht="14.4">
      <c r="A1488" s="55" t="s">
        <v>9294</v>
      </c>
      <c r="B1488" s="56" t="s">
        <v>89</v>
      </c>
      <c r="C1488" s="57">
        <v>43699</v>
      </c>
      <c r="D1488" s="56" t="s">
        <v>119</v>
      </c>
      <c r="E1488" s="56" t="s">
        <v>105</v>
      </c>
      <c r="F1488" s="58" t="s">
        <v>106</v>
      </c>
      <c r="G1488" s="58" t="s">
        <v>107</v>
      </c>
      <c r="H1488" s="56" t="s">
        <v>105</v>
      </c>
      <c r="I1488" s="57"/>
      <c r="J1488" s="57">
        <f t="shared" si="371"/>
        <v>43729</v>
      </c>
      <c r="K1488" s="56" t="s">
        <v>18</v>
      </c>
      <c r="L1488" s="56" t="s">
        <v>14</v>
      </c>
      <c r="M1488" s="60" t="s">
        <v>302</v>
      </c>
      <c r="N1488" s="56" t="s">
        <v>9298</v>
      </c>
      <c r="O1488" s="56" t="s">
        <v>27</v>
      </c>
      <c r="P1488" s="56" t="s">
        <v>9299</v>
      </c>
      <c r="Q1488" s="56" t="s">
        <v>21</v>
      </c>
      <c r="R1488" s="57"/>
      <c r="S1488" s="56" t="s">
        <v>108</v>
      </c>
      <c r="T1488" s="56" t="s">
        <v>108</v>
      </c>
      <c r="U1488" s="57"/>
      <c r="V1488" s="62"/>
      <c r="W1488" s="62" t="s">
        <v>108</v>
      </c>
      <c r="X1488" s="57"/>
      <c r="Y1488" s="56" t="s">
        <v>108</v>
      </c>
      <c r="Z1488" s="56" t="s">
        <v>121</v>
      </c>
      <c r="AA1488" s="57">
        <v>43699</v>
      </c>
      <c r="AB1488" s="63" t="s">
        <v>124</v>
      </c>
      <c r="AC1488" s="64" t="s">
        <v>9301</v>
      </c>
      <c r="AD1488" s="56" t="s">
        <v>118</v>
      </c>
      <c r="AE1488" s="56" t="s">
        <v>119</v>
      </c>
      <c r="AF1488" s="61"/>
      <c r="AG1488" s="61"/>
      <c r="AH1488" s="67" t="str">
        <v>Aug</v>
      </c>
      <c r="AI1488" s="68" t="str">
        <v>Aug</v>
      </c>
      <c r="AJ1488" s="69">
        <f t="shared" si="340"/>
        <v>0</v>
      </c>
      <c r="AK1488" s="70" t="str">
        <f t="shared" si="369"/>
        <v/>
      </c>
      <c r="AL1488" s="71" t="s">
        <v>17409</v>
      </c>
      <c r="AM1488" s="71" t="str">
        <v>2019</v>
      </c>
      <c r="AN1488" s="70">
        <f t="shared" si="372"/>
        <v>43709</v>
      </c>
      <c r="AO1488" s="70" t="s">
        <v>123</v>
      </c>
      <c r="AP1488" s="74">
        <f ca="1"/>
        <v>260</v>
      </c>
    </row>
    <row r="1489" spans="1:42" ht="14.4">
      <c r="A1489" s="55" t="s">
        <v>9303</v>
      </c>
      <c r="B1489" s="56" t="s">
        <v>89</v>
      </c>
      <c r="C1489" s="57">
        <v>43703</v>
      </c>
      <c r="D1489" s="56" t="s">
        <v>119</v>
      </c>
      <c r="E1489" s="56" t="s">
        <v>140</v>
      </c>
      <c r="F1489" s="58" t="s">
        <v>106</v>
      </c>
      <c r="G1489" s="58" t="s">
        <v>107</v>
      </c>
      <c r="H1489" s="56" t="s">
        <v>140</v>
      </c>
      <c r="I1489" s="57"/>
      <c r="J1489" s="57">
        <f t="shared" si="371"/>
        <v>43733</v>
      </c>
      <c r="K1489" s="56" t="s">
        <v>18</v>
      </c>
      <c r="L1489" s="56" t="s">
        <v>14</v>
      </c>
      <c r="M1489" s="60" t="s">
        <v>302</v>
      </c>
      <c r="N1489" s="56" t="s">
        <v>9307</v>
      </c>
      <c r="O1489" s="56" t="s">
        <v>20</v>
      </c>
      <c r="P1489" s="56" t="s">
        <v>108</v>
      </c>
      <c r="Q1489" s="56" t="s">
        <v>237</v>
      </c>
      <c r="R1489" s="57"/>
      <c r="S1489" s="56" t="s">
        <v>108</v>
      </c>
      <c r="T1489" s="56" t="s">
        <v>108</v>
      </c>
      <c r="U1489" s="59"/>
      <c r="V1489" s="77"/>
      <c r="W1489" s="62" t="s">
        <v>108</v>
      </c>
      <c r="X1489" s="59"/>
      <c r="Y1489" s="56" t="s">
        <v>108</v>
      </c>
      <c r="Z1489" s="56" t="s">
        <v>123</v>
      </c>
      <c r="AA1489" s="57">
        <v>43703</v>
      </c>
      <c r="AB1489" s="63" t="s">
        <v>124</v>
      </c>
      <c r="AC1489" s="64" t="s">
        <v>9309</v>
      </c>
      <c r="AD1489" s="56" t="s">
        <v>118</v>
      </c>
      <c r="AE1489" s="61"/>
      <c r="AF1489" s="61"/>
      <c r="AG1489" s="61"/>
      <c r="AH1489" s="67" t="str">
        <v>Aug</v>
      </c>
      <c r="AI1489" s="68" t="str">
        <v>Aug</v>
      </c>
      <c r="AJ1489" s="69">
        <f t="shared" si="340"/>
        <v>0</v>
      </c>
      <c r="AK1489" s="70" t="str">
        <f t="shared" si="369"/>
        <v/>
      </c>
      <c r="AL1489" s="71" t="s">
        <v>17409</v>
      </c>
      <c r="AM1489" s="71" t="str">
        <v>2019</v>
      </c>
      <c r="AN1489" s="70">
        <f t="shared" si="372"/>
        <v>43713</v>
      </c>
      <c r="AO1489" s="70" t="s">
        <v>123</v>
      </c>
      <c r="AP1489" s="74">
        <f ca="1"/>
        <v>256</v>
      </c>
    </row>
    <row r="1490" spans="1:42" ht="14.4">
      <c r="A1490" s="55" t="s">
        <v>9312</v>
      </c>
      <c r="B1490" s="56" t="s">
        <v>89</v>
      </c>
      <c r="C1490" s="57">
        <v>43703</v>
      </c>
      <c r="D1490" s="56" t="s">
        <v>119</v>
      </c>
      <c r="E1490" s="56" t="s">
        <v>140</v>
      </c>
      <c r="F1490" s="58" t="s">
        <v>106</v>
      </c>
      <c r="G1490" s="58" t="s">
        <v>107</v>
      </c>
      <c r="H1490" s="56" t="s">
        <v>140</v>
      </c>
      <c r="I1490" s="57"/>
      <c r="J1490" s="57">
        <f t="shared" si="371"/>
        <v>43733</v>
      </c>
      <c r="K1490" s="56" t="s">
        <v>18</v>
      </c>
      <c r="L1490" s="56" t="s">
        <v>18</v>
      </c>
      <c r="M1490" s="60" t="s">
        <v>302</v>
      </c>
      <c r="N1490" s="56" t="s">
        <v>9314</v>
      </c>
      <c r="O1490" s="56" t="s">
        <v>20</v>
      </c>
      <c r="P1490" s="56" t="s">
        <v>9316</v>
      </c>
      <c r="Q1490" s="56" t="s">
        <v>21</v>
      </c>
      <c r="R1490" s="57"/>
      <c r="S1490" s="56" t="s">
        <v>18</v>
      </c>
      <c r="T1490" s="56" t="s">
        <v>14</v>
      </c>
      <c r="U1490" s="59"/>
      <c r="V1490" s="77"/>
      <c r="W1490" s="62">
        <v>0</v>
      </c>
      <c r="X1490" s="59"/>
      <c r="Y1490" s="56" t="s">
        <v>108</v>
      </c>
      <c r="Z1490" s="56" t="s">
        <v>121</v>
      </c>
      <c r="AA1490" s="57">
        <v>43703</v>
      </c>
      <c r="AB1490" s="63" t="s">
        <v>124</v>
      </c>
      <c r="AC1490" s="64" t="s">
        <v>9317</v>
      </c>
      <c r="AD1490" s="65" t="s">
        <v>97</v>
      </c>
      <c r="AE1490" s="56" t="s">
        <v>119</v>
      </c>
      <c r="AF1490" s="61"/>
      <c r="AG1490" s="61"/>
      <c r="AH1490" s="67" t="str">
        <v>Aug</v>
      </c>
      <c r="AI1490" s="68" t="str">
        <v>Aug</v>
      </c>
      <c r="AJ1490" s="69">
        <f t="shared" si="340"/>
        <v>0</v>
      </c>
      <c r="AK1490" s="70" t="str">
        <f t="shared" si="369"/>
        <v/>
      </c>
      <c r="AL1490" s="71" t="s">
        <v>17409</v>
      </c>
      <c r="AM1490" s="71" t="str">
        <v>2019</v>
      </c>
      <c r="AN1490" s="70">
        <f t="shared" si="372"/>
        <v>43713</v>
      </c>
      <c r="AO1490" s="70" t="s">
        <v>123</v>
      </c>
      <c r="AP1490" s="74">
        <f ca="1"/>
        <v>256</v>
      </c>
    </row>
    <row r="1491" spans="1:42" ht="14.4">
      <c r="A1491" s="55" t="s">
        <v>9320</v>
      </c>
      <c r="B1491" s="56" t="s">
        <v>89</v>
      </c>
      <c r="C1491" s="57">
        <v>43703</v>
      </c>
      <c r="D1491" s="56" t="s">
        <v>119</v>
      </c>
      <c r="E1491" s="56" t="s">
        <v>140</v>
      </c>
      <c r="F1491" s="58" t="s">
        <v>106</v>
      </c>
      <c r="G1491" s="58" t="s">
        <v>107</v>
      </c>
      <c r="H1491" s="56" t="s">
        <v>140</v>
      </c>
      <c r="I1491" s="57"/>
      <c r="J1491" s="57">
        <f t="shared" si="371"/>
        <v>43733</v>
      </c>
      <c r="K1491" s="56" t="s">
        <v>18</v>
      </c>
      <c r="L1491" s="56" t="s">
        <v>14</v>
      </c>
      <c r="M1491" s="60" t="s">
        <v>302</v>
      </c>
      <c r="N1491" s="56" t="s">
        <v>9322</v>
      </c>
      <c r="O1491" s="56" t="s">
        <v>271</v>
      </c>
      <c r="P1491" s="56" t="s">
        <v>108</v>
      </c>
      <c r="Q1491" s="56" t="s">
        <v>237</v>
      </c>
      <c r="R1491" s="57"/>
      <c r="S1491" s="56" t="s">
        <v>108</v>
      </c>
      <c r="T1491" s="56" t="s">
        <v>108</v>
      </c>
      <c r="U1491" s="57"/>
      <c r="V1491" s="62"/>
      <c r="W1491" s="62" t="s">
        <v>108</v>
      </c>
      <c r="X1491" s="57"/>
      <c r="Y1491" s="56" t="s">
        <v>108</v>
      </c>
      <c r="Z1491" s="56" t="s">
        <v>108</v>
      </c>
      <c r="AA1491" s="57">
        <v>43703</v>
      </c>
      <c r="AB1491" s="63" t="s">
        <v>124</v>
      </c>
      <c r="AC1491" s="64" t="s">
        <v>9325</v>
      </c>
      <c r="AD1491" s="56" t="s">
        <v>118</v>
      </c>
      <c r="AE1491" s="56"/>
      <c r="AF1491" s="61"/>
      <c r="AG1491" s="61"/>
      <c r="AH1491" s="67" t="str">
        <v>Aug</v>
      </c>
      <c r="AI1491" s="68" t="str">
        <v>Aug</v>
      </c>
      <c r="AJ1491" s="69">
        <f t="shared" si="340"/>
        <v>0</v>
      </c>
      <c r="AK1491" s="70" t="str">
        <f t="shared" si="369"/>
        <v/>
      </c>
      <c r="AL1491" s="71" t="s">
        <v>17409</v>
      </c>
      <c r="AM1491" s="71" t="str">
        <v>2019</v>
      </c>
      <c r="AN1491" s="70">
        <f t="shared" si="372"/>
        <v>43713</v>
      </c>
      <c r="AO1491" s="70" t="s">
        <v>123</v>
      </c>
      <c r="AP1491" s="74">
        <f ca="1"/>
        <v>256</v>
      </c>
    </row>
    <row r="1492" spans="1:42" ht="14.4">
      <c r="A1492" s="55" t="s">
        <v>9326</v>
      </c>
      <c r="B1492" s="56" t="s">
        <v>89</v>
      </c>
      <c r="C1492" s="57">
        <v>43703</v>
      </c>
      <c r="D1492" s="56" t="s">
        <v>119</v>
      </c>
      <c r="E1492" s="56" t="s">
        <v>140</v>
      </c>
      <c r="F1492" s="58" t="s">
        <v>106</v>
      </c>
      <c r="G1492" s="58" t="s">
        <v>107</v>
      </c>
      <c r="H1492" s="56" t="s">
        <v>140</v>
      </c>
      <c r="I1492" s="57"/>
      <c r="J1492" s="57">
        <f t="shared" si="371"/>
        <v>43733</v>
      </c>
      <c r="K1492" s="56" t="s">
        <v>18</v>
      </c>
      <c r="L1492" s="56" t="s">
        <v>18</v>
      </c>
      <c r="M1492" s="60" t="s">
        <v>302</v>
      </c>
      <c r="N1492" s="56" t="s">
        <v>9328</v>
      </c>
      <c r="O1492" s="56" t="s">
        <v>249</v>
      </c>
      <c r="P1492" s="56" t="s">
        <v>9329</v>
      </c>
      <c r="Q1492" s="56" t="s">
        <v>21</v>
      </c>
      <c r="R1492" s="57"/>
      <c r="S1492" s="56" t="s">
        <v>18</v>
      </c>
      <c r="T1492" s="56" t="s">
        <v>14</v>
      </c>
      <c r="U1492" s="57"/>
      <c r="V1492" s="62"/>
      <c r="W1492" s="62">
        <v>0</v>
      </c>
      <c r="X1492" s="57"/>
      <c r="Y1492" s="56" t="s">
        <v>108</v>
      </c>
      <c r="Z1492" s="56" t="s">
        <v>121</v>
      </c>
      <c r="AA1492" s="57">
        <v>43703</v>
      </c>
      <c r="AB1492" s="63" t="s">
        <v>124</v>
      </c>
      <c r="AC1492" s="64" t="s">
        <v>9330</v>
      </c>
      <c r="AD1492" s="65" t="s">
        <v>97</v>
      </c>
      <c r="AE1492" s="56" t="s">
        <v>119</v>
      </c>
      <c r="AF1492" s="61"/>
      <c r="AG1492" s="61"/>
      <c r="AH1492" s="67" t="str">
        <v>Aug</v>
      </c>
      <c r="AI1492" s="68" t="str">
        <v>Aug</v>
      </c>
      <c r="AJ1492" s="69">
        <f t="shared" si="340"/>
        <v>0</v>
      </c>
      <c r="AK1492" s="70" t="str">
        <f t="shared" si="369"/>
        <v/>
      </c>
      <c r="AL1492" s="71" t="s">
        <v>17409</v>
      </c>
      <c r="AM1492" s="71" t="str">
        <v>2019</v>
      </c>
      <c r="AN1492" s="70">
        <f t="shared" si="372"/>
        <v>43713</v>
      </c>
      <c r="AO1492" s="70" t="s">
        <v>123</v>
      </c>
      <c r="AP1492" s="74">
        <f ca="1"/>
        <v>256</v>
      </c>
    </row>
    <row r="1493" spans="1:42" ht="14.4">
      <c r="A1493" s="55" t="s">
        <v>9331</v>
      </c>
      <c r="B1493" s="56" t="s">
        <v>89</v>
      </c>
      <c r="C1493" s="57">
        <v>43700</v>
      </c>
      <c r="D1493" s="56" t="s">
        <v>119</v>
      </c>
      <c r="E1493" s="56" t="s">
        <v>105</v>
      </c>
      <c r="F1493" s="58" t="s">
        <v>106</v>
      </c>
      <c r="G1493" s="58" t="s">
        <v>107</v>
      </c>
      <c r="H1493" s="56" t="s">
        <v>105</v>
      </c>
      <c r="I1493" s="57"/>
      <c r="J1493" s="57">
        <f t="shared" si="371"/>
        <v>43730</v>
      </c>
      <c r="K1493" s="56" t="s">
        <v>18</v>
      </c>
      <c r="L1493" s="56" t="s">
        <v>18</v>
      </c>
      <c r="M1493" s="60" t="s">
        <v>302</v>
      </c>
      <c r="N1493" s="56" t="s">
        <v>9332</v>
      </c>
      <c r="O1493" s="56" t="s">
        <v>39</v>
      </c>
      <c r="P1493" s="56" t="s">
        <v>9333</v>
      </c>
      <c r="Q1493" s="56" t="s">
        <v>133</v>
      </c>
      <c r="R1493" s="57"/>
      <c r="S1493" s="56" t="s">
        <v>108</v>
      </c>
      <c r="T1493" s="56" t="s">
        <v>108</v>
      </c>
      <c r="U1493" s="57"/>
      <c r="V1493" s="62"/>
      <c r="W1493" s="62"/>
      <c r="X1493" s="57"/>
      <c r="Y1493" s="56" t="s">
        <v>108</v>
      </c>
      <c r="Z1493" s="56" t="s">
        <v>121</v>
      </c>
      <c r="AA1493" s="57">
        <v>43703</v>
      </c>
      <c r="AB1493" s="63" t="s">
        <v>124</v>
      </c>
      <c r="AC1493" s="64" t="s">
        <v>9334</v>
      </c>
      <c r="AD1493" s="65" t="s">
        <v>97</v>
      </c>
      <c r="AE1493" s="56" t="s">
        <v>119</v>
      </c>
      <c r="AF1493" s="61"/>
      <c r="AG1493" s="61"/>
      <c r="AH1493" s="67" t="str">
        <v>Aug</v>
      </c>
      <c r="AI1493" s="68" t="str">
        <v>Aug</v>
      </c>
      <c r="AJ1493" s="69">
        <f t="shared" si="340"/>
        <v>3</v>
      </c>
      <c r="AK1493" s="70" t="str">
        <f t="shared" si="369"/>
        <v/>
      </c>
      <c r="AL1493" s="71" t="s">
        <v>17409</v>
      </c>
      <c r="AM1493" s="71" t="str">
        <v>2019</v>
      </c>
      <c r="AN1493" s="70">
        <f t="shared" si="372"/>
        <v>43710</v>
      </c>
      <c r="AO1493" s="70" t="s">
        <v>123</v>
      </c>
      <c r="AP1493" s="74">
        <f ca="1"/>
        <v>259</v>
      </c>
    </row>
    <row r="1494" spans="1:42" ht="14.4">
      <c r="A1494" s="55" t="s">
        <v>9335</v>
      </c>
      <c r="B1494" s="56" t="s">
        <v>89</v>
      </c>
      <c r="C1494" s="57">
        <v>43703</v>
      </c>
      <c r="D1494" s="56" t="s">
        <v>119</v>
      </c>
      <c r="E1494" s="56" t="s">
        <v>105</v>
      </c>
      <c r="F1494" s="58" t="s">
        <v>106</v>
      </c>
      <c r="G1494" s="58" t="s">
        <v>107</v>
      </c>
      <c r="H1494" s="56" t="s">
        <v>105</v>
      </c>
      <c r="I1494" s="57"/>
      <c r="J1494" s="57">
        <f t="shared" si="371"/>
        <v>43733</v>
      </c>
      <c r="K1494" s="56" t="s">
        <v>18</v>
      </c>
      <c r="L1494" s="56" t="s">
        <v>14</v>
      </c>
      <c r="M1494" s="60" t="s">
        <v>302</v>
      </c>
      <c r="N1494" s="56" t="s">
        <v>9336</v>
      </c>
      <c r="O1494" s="56" t="s">
        <v>114</v>
      </c>
      <c r="P1494" s="56" t="s">
        <v>9337</v>
      </c>
      <c r="Q1494" s="56" t="s">
        <v>133</v>
      </c>
      <c r="R1494" s="57"/>
      <c r="S1494" s="56" t="s">
        <v>108</v>
      </c>
      <c r="T1494" s="56" t="s">
        <v>108</v>
      </c>
      <c r="U1494" s="57"/>
      <c r="V1494" s="62"/>
      <c r="W1494" s="62"/>
      <c r="X1494" s="57"/>
      <c r="Y1494" s="56" t="s">
        <v>108</v>
      </c>
      <c r="Z1494" s="56" t="s">
        <v>121</v>
      </c>
      <c r="AA1494" s="57">
        <v>43711</v>
      </c>
      <c r="AB1494" s="63" t="s">
        <v>124</v>
      </c>
      <c r="AC1494" s="64" t="s">
        <v>9338</v>
      </c>
      <c r="AD1494" s="65" t="s">
        <v>97</v>
      </c>
      <c r="AE1494" s="56" t="s">
        <v>119</v>
      </c>
      <c r="AF1494" s="61"/>
      <c r="AG1494" s="61"/>
      <c r="AH1494" s="67" t="str">
        <v>Aug</v>
      </c>
      <c r="AI1494" s="68" t="str">
        <v>Sep</v>
      </c>
      <c r="AJ1494" s="69">
        <f t="shared" si="340"/>
        <v>8</v>
      </c>
      <c r="AK1494" s="70" t="str">
        <f t="shared" si="369"/>
        <v/>
      </c>
      <c r="AL1494" s="71" t="s">
        <v>17409</v>
      </c>
      <c r="AM1494" s="71" t="str">
        <v>2019</v>
      </c>
      <c r="AN1494" s="70">
        <f t="shared" si="372"/>
        <v>43713</v>
      </c>
      <c r="AO1494" s="70" t="s">
        <v>123</v>
      </c>
      <c r="AP1494" s="74">
        <f ca="1"/>
        <v>256</v>
      </c>
    </row>
    <row r="1495" spans="1:42" ht="26.5">
      <c r="A1495" s="55" t="s">
        <v>9340</v>
      </c>
      <c r="B1495" s="56" t="s">
        <v>89</v>
      </c>
      <c r="C1495" s="57">
        <v>43703</v>
      </c>
      <c r="D1495" s="56" t="s">
        <v>119</v>
      </c>
      <c r="E1495" s="56" t="s">
        <v>105</v>
      </c>
      <c r="F1495" s="58" t="s">
        <v>106</v>
      </c>
      <c r="G1495" s="58" t="s">
        <v>107</v>
      </c>
      <c r="H1495" s="56" t="s">
        <v>105</v>
      </c>
      <c r="I1495" s="59"/>
      <c r="J1495" s="59">
        <f t="shared" si="371"/>
        <v>43733</v>
      </c>
      <c r="K1495" s="56" t="s">
        <v>18</v>
      </c>
      <c r="L1495" s="56" t="s">
        <v>14</v>
      </c>
      <c r="M1495" s="60" t="s">
        <v>302</v>
      </c>
      <c r="N1495" s="56" t="s">
        <v>9344</v>
      </c>
      <c r="O1495" s="56" t="s">
        <v>44</v>
      </c>
      <c r="P1495" s="56" t="s">
        <v>9345</v>
      </c>
      <c r="Q1495" s="56" t="s">
        <v>133</v>
      </c>
      <c r="R1495" s="59"/>
      <c r="S1495" s="56" t="s">
        <v>108</v>
      </c>
      <c r="T1495" s="56" t="s">
        <v>108</v>
      </c>
      <c r="U1495" s="59"/>
      <c r="V1495" s="77"/>
      <c r="W1495" s="77"/>
      <c r="X1495" s="59"/>
      <c r="Y1495" s="56" t="s">
        <v>108</v>
      </c>
      <c r="Z1495" s="56" t="s">
        <v>123</v>
      </c>
      <c r="AA1495" s="57">
        <v>43711</v>
      </c>
      <c r="AB1495" s="63" t="s">
        <v>124</v>
      </c>
      <c r="AC1495" s="60" t="s">
        <v>9347</v>
      </c>
      <c r="AD1495" s="65" t="s">
        <v>97</v>
      </c>
      <c r="AE1495" s="56" t="s">
        <v>119</v>
      </c>
      <c r="AF1495" s="61"/>
      <c r="AG1495" s="61"/>
      <c r="AH1495" s="67" t="str">
        <v>Aug</v>
      </c>
      <c r="AI1495" s="68" t="str">
        <v>Sep</v>
      </c>
      <c r="AJ1495" s="69">
        <f t="shared" si="340"/>
        <v>8</v>
      </c>
      <c r="AK1495" s="70" t="str">
        <f t="shared" si="369"/>
        <v/>
      </c>
      <c r="AL1495" s="71" t="s">
        <v>17409</v>
      </c>
      <c r="AM1495" s="71" t="str">
        <v>2019</v>
      </c>
      <c r="AN1495" s="70">
        <f t="shared" si="372"/>
        <v>43713</v>
      </c>
      <c r="AO1495" s="70" t="s">
        <v>123</v>
      </c>
      <c r="AP1495" s="74">
        <f ca="1"/>
        <v>256</v>
      </c>
    </row>
    <row r="1496" spans="1:42" ht="14.4">
      <c r="A1496" s="55" t="s">
        <v>9351</v>
      </c>
      <c r="B1496" s="56" t="s">
        <v>89</v>
      </c>
      <c r="C1496" s="57">
        <v>43703</v>
      </c>
      <c r="D1496" s="56" t="s">
        <v>119</v>
      </c>
      <c r="E1496" s="56" t="s">
        <v>105</v>
      </c>
      <c r="F1496" s="58" t="s">
        <v>106</v>
      </c>
      <c r="G1496" s="58" t="s">
        <v>107</v>
      </c>
      <c r="H1496" s="56" t="s">
        <v>105</v>
      </c>
      <c r="I1496" s="59"/>
      <c r="J1496" s="59">
        <f t="shared" si="371"/>
        <v>43733</v>
      </c>
      <c r="K1496" s="56" t="s">
        <v>18</v>
      </c>
      <c r="L1496" s="56" t="s">
        <v>14</v>
      </c>
      <c r="M1496" s="60" t="s">
        <v>302</v>
      </c>
      <c r="N1496" s="56" t="s">
        <v>9352</v>
      </c>
      <c r="O1496" s="56" t="s">
        <v>249</v>
      </c>
      <c r="P1496" s="56" t="s">
        <v>9353</v>
      </c>
      <c r="Q1496" s="56" t="s">
        <v>133</v>
      </c>
      <c r="R1496" s="59"/>
      <c r="S1496" s="56" t="s">
        <v>108</v>
      </c>
      <c r="T1496" s="56" t="s">
        <v>108</v>
      </c>
      <c r="U1496" s="59"/>
      <c r="V1496" s="77"/>
      <c r="W1496" s="62" t="s">
        <v>108</v>
      </c>
      <c r="X1496" s="59"/>
      <c r="Y1496" s="56" t="s">
        <v>108</v>
      </c>
      <c r="Z1496" s="56" t="s">
        <v>121</v>
      </c>
      <c r="AA1496" s="57">
        <v>43703</v>
      </c>
      <c r="AB1496" s="63" t="s">
        <v>124</v>
      </c>
      <c r="AC1496" s="64" t="s">
        <v>9355</v>
      </c>
      <c r="AD1496" s="56" t="s">
        <v>118</v>
      </c>
      <c r="AE1496" s="56" t="s">
        <v>119</v>
      </c>
      <c r="AF1496" s="61"/>
      <c r="AG1496" s="61"/>
      <c r="AH1496" s="67" t="str">
        <v>Aug</v>
      </c>
      <c r="AI1496" s="68" t="str">
        <v>Aug</v>
      </c>
      <c r="AJ1496" s="69">
        <f t="shared" si="340"/>
        <v>0</v>
      </c>
      <c r="AK1496" s="70" t="str">
        <f t="shared" si="369"/>
        <v/>
      </c>
      <c r="AL1496" s="71" t="s">
        <v>17409</v>
      </c>
      <c r="AM1496" s="71" t="str">
        <v>2019</v>
      </c>
      <c r="AN1496" s="70">
        <f t="shared" si="372"/>
        <v>43713</v>
      </c>
      <c r="AO1496" s="70" t="s">
        <v>123</v>
      </c>
      <c r="AP1496" s="74">
        <f ca="1"/>
        <v>256</v>
      </c>
    </row>
    <row r="1497" spans="1:42" ht="14.4">
      <c r="A1497" s="55" t="s">
        <v>9358</v>
      </c>
      <c r="B1497" s="56" t="s">
        <v>89</v>
      </c>
      <c r="C1497" s="57">
        <v>43704</v>
      </c>
      <c r="D1497" s="56" t="s">
        <v>119</v>
      </c>
      <c r="E1497" s="56" t="s">
        <v>140</v>
      </c>
      <c r="F1497" s="58" t="s">
        <v>106</v>
      </c>
      <c r="G1497" s="58" t="s">
        <v>107</v>
      </c>
      <c r="H1497" s="56" t="s">
        <v>140</v>
      </c>
      <c r="I1497" s="59"/>
      <c r="J1497" s="59">
        <f t="shared" si="371"/>
        <v>43734</v>
      </c>
      <c r="K1497" s="56" t="s">
        <v>18</v>
      </c>
      <c r="L1497" s="56" t="s">
        <v>18</v>
      </c>
      <c r="M1497" s="60" t="s">
        <v>302</v>
      </c>
      <c r="N1497" s="56" t="s">
        <v>9360</v>
      </c>
      <c r="O1497" s="56" t="s">
        <v>29</v>
      </c>
      <c r="P1497" s="56" t="s">
        <v>9362</v>
      </c>
      <c r="Q1497" s="56" t="s">
        <v>28</v>
      </c>
      <c r="R1497" s="59"/>
      <c r="S1497" s="56" t="s">
        <v>108</v>
      </c>
      <c r="T1497" s="56" t="s">
        <v>108</v>
      </c>
      <c r="U1497" s="59"/>
      <c r="V1497" s="77"/>
      <c r="W1497" s="62">
        <v>0</v>
      </c>
      <c r="X1497" s="59"/>
      <c r="Y1497" s="56" t="s">
        <v>108</v>
      </c>
      <c r="Z1497" s="56" t="s">
        <v>121</v>
      </c>
      <c r="AA1497" s="57">
        <v>43712</v>
      </c>
      <c r="AB1497" s="63" t="s">
        <v>124</v>
      </c>
      <c r="AC1497" s="64" t="s">
        <v>9366</v>
      </c>
      <c r="AD1497" s="56" t="s">
        <v>360</v>
      </c>
      <c r="AE1497" s="56" t="s">
        <v>119</v>
      </c>
      <c r="AF1497" s="61"/>
      <c r="AG1497" s="61"/>
      <c r="AH1497" s="67" t="str">
        <v>Aug</v>
      </c>
      <c r="AI1497" s="68" t="str">
        <v>Sep</v>
      </c>
      <c r="AJ1497" s="69">
        <f t="shared" si="340"/>
        <v>8</v>
      </c>
      <c r="AK1497" s="70" t="str">
        <f t="shared" si="369"/>
        <v/>
      </c>
      <c r="AL1497" s="71" t="s">
        <v>17409</v>
      </c>
      <c r="AM1497" s="71" t="str">
        <v>2019</v>
      </c>
      <c r="AN1497" s="70">
        <f t="shared" si="372"/>
        <v>43714</v>
      </c>
      <c r="AO1497" s="70" t="s">
        <v>123</v>
      </c>
      <c r="AP1497" s="74">
        <f ca="1"/>
        <v>255</v>
      </c>
    </row>
    <row r="1498" spans="1:42" ht="14.4">
      <c r="A1498" s="55" t="s">
        <v>9368</v>
      </c>
      <c r="B1498" s="56" t="s">
        <v>89</v>
      </c>
      <c r="C1498" s="57">
        <v>43704</v>
      </c>
      <c r="D1498" s="56" t="s">
        <v>119</v>
      </c>
      <c r="E1498" s="56" t="s">
        <v>140</v>
      </c>
      <c r="F1498" s="58" t="s">
        <v>106</v>
      </c>
      <c r="G1498" s="58" t="s">
        <v>107</v>
      </c>
      <c r="H1498" s="56" t="s">
        <v>140</v>
      </c>
      <c r="I1498" s="57"/>
      <c r="J1498" s="57">
        <v>43735</v>
      </c>
      <c r="K1498" s="56" t="s">
        <v>18</v>
      </c>
      <c r="L1498" s="56" t="s">
        <v>18</v>
      </c>
      <c r="M1498" s="60" t="s">
        <v>302</v>
      </c>
      <c r="N1498" s="56" t="s">
        <v>9370</v>
      </c>
      <c r="O1498" s="56" t="s">
        <v>44</v>
      </c>
      <c r="P1498" s="56" t="s">
        <v>9371</v>
      </c>
      <c r="Q1498" s="56" t="s">
        <v>17</v>
      </c>
      <c r="R1498" s="57"/>
      <c r="S1498" s="56" t="s">
        <v>108</v>
      </c>
      <c r="T1498" s="56" t="s">
        <v>108</v>
      </c>
      <c r="U1498" s="57"/>
      <c r="V1498" s="62"/>
      <c r="W1498" s="62">
        <v>0</v>
      </c>
      <c r="X1498" s="57"/>
      <c r="Y1498" s="56" t="s">
        <v>108</v>
      </c>
      <c r="Z1498" s="56" t="s">
        <v>123</v>
      </c>
      <c r="AA1498" s="57">
        <v>43720</v>
      </c>
      <c r="AB1498" s="63" t="s">
        <v>289</v>
      </c>
      <c r="AC1498" s="64" t="s">
        <v>9373</v>
      </c>
      <c r="AD1498" s="56" t="s">
        <v>179</v>
      </c>
      <c r="AE1498" s="56"/>
      <c r="AF1498" s="61"/>
      <c r="AG1498" s="61"/>
      <c r="AH1498" s="67" t="str">
        <v>Aug</v>
      </c>
      <c r="AI1498" s="68" t="str">
        <v>Sep</v>
      </c>
      <c r="AJ1498" s="69">
        <f t="shared" si="340"/>
        <v>16</v>
      </c>
      <c r="AK1498" s="70" t="str">
        <f t="shared" si="369"/>
        <v/>
      </c>
      <c r="AL1498" s="71" t="s">
        <v>17409</v>
      </c>
      <c r="AM1498" s="71" t="str">
        <v>2019</v>
      </c>
      <c r="AN1498" s="70">
        <f t="shared" si="372"/>
        <v>43714</v>
      </c>
      <c r="AO1498" s="70" t="s">
        <v>123</v>
      </c>
      <c r="AP1498" s="74">
        <f ca="1"/>
        <v>255</v>
      </c>
    </row>
    <row r="1499" spans="1:42" ht="14.4">
      <c r="A1499" s="55" t="s">
        <v>9376</v>
      </c>
      <c r="B1499" s="56" t="s">
        <v>89</v>
      </c>
      <c r="C1499" s="57">
        <v>43704</v>
      </c>
      <c r="D1499" s="56" t="s">
        <v>119</v>
      </c>
      <c r="E1499" s="56" t="s">
        <v>140</v>
      </c>
      <c r="F1499" s="58" t="s">
        <v>106</v>
      </c>
      <c r="G1499" s="58" t="s">
        <v>107</v>
      </c>
      <c r="H1499" s="56" t="s">
        <v>140</v>
      </c>
      <c r="I1499" s="57"/>
      <c r="J1499" s="57">
        <f t="shared" ref="J1499:J1501" si="373">IF(C1499="","",SUM(C1499+30))</f>
        <v>43734</v>
      </c>
      <c r="K1499" s="56" t="s">
        <v>18</v>
      </c>
      <c r="L1499" s="56" t="s">
        <v>18</v>
      </c>
      <c r="M1499" s="60" t="s">
        <v>302</v>
      </c>
      <c r="N1499" s="56" t="s">
        <v>9378</v>
      </c>
      <c r="O1499" s="56" t="s">
        <v>95</v>
      </c>
      <c r="P1499" s="56" t="s">
        <v>9380</v>
      </c>
      <c r="Q1499" s="56" t="s">
        <v>133</v>
      </c>
      <c r="R1499" s="57"/>
      <c r="S1499" s="56" t="s">
        <v>18</v>
      </c>
      <c r="T1499" s="56" t="s">
        <v>14</v>
      </c>
      <c r="U1499" s="57"/>
      <c r="V1499" s="62"/>
      <c r="W1499" s="62">
        <v>0</v>
      </c>
      <c r="X1499" s="57"/>
      <c r="Y1499" s="56" t="s">
        <v>108</v>
      </c>
      <c r="Z1499" s="56" t="s">
        <v>121</v>
      </c>
      <c r="AA1499" s="57">
        <v>43704</v>
      </c>
      <c r="AB1499" s="63" t="s">
        <v>124</v>
      </c>
      <c r="AC1499" s="64" t="s">
        <v>9383</v>
      </c>
      <c r="AD1499" s="65" t="s">
        <v>97</v>
      </c>
      <c r="AE1499" s="56" t="s">
        <v>119</v>
      </c>
      <c r="AF1499" s="61"/>
      <c r="AG1499" s="61"/>
      <c r="AH1499" s="67" t="str">
        <v>Aug</v>
      </c>
      <c r="AI1499" s="68" t="str">
        <v>Aug</v>
      </c>
      <c r="AJ1499" s="69">
        <f t="shared" si="340"/>
        <v>0</v>
      </c>
      <c r="AK1499" s="70" t="str">
        <f t="shared" si="369"/>
        <v/>
      </c>
      <c r="AL1499" s="71" t="s">
        <v>17409</v>
      </c>
      <c r="AM1499" s="71" t="str">
        <v>2019</v>
      </c>
      <c r="AN1499" s="70">
        <f t="shared" si="372"/>
        <v>43714</v>
      </c>
      <c r="AO1499" s="70" t="s">
        <v>123</v>
      </c>
      <c r="AP1499" s="74">
        <f ca="1"/>
        <v>255</v>
      </c>
    </row>
    <row r="1500" spans="1:42" ht="14.4">
      <c r="A1500" s="55" t="s">
        <v>9385</v>
      </c>
      <c r="B1500" s="56" t="s">
        <v>89</v>
      </c>
      <c r="C1500" s="57">
        <v>43704</v>
      </c>
      <c r="D1500" s="56" t="s">
        <v>119</v>
      </c>
      <c r="E1500" s="56" t="s">
        <v>140</v>
      </c>
      <c r="F1500" s="58" t="s">
        <v>106</v>
      </c>
      <c r="G1500" s="58" t="s">
        <v>107</v>
      </c>
      <c r="H1500" s="56" t="s">
        <v>140</v>
      </c>
      <c r="I1500" s="59"/>
      <c r="J1500" s="59">
        <f t="shared" si="373"/>
        <v>43734</v>
      </c>
      <c r="K1500" s="56" t="s">
        <v>18</v>
      </c>
      <c r="L1500" s="56" t="s">
        <v>14</v>
      </c>
      <c r="M1500" s="60" t="s">
        <v>302</v>
      </c>
      <c r="N1500" s="56" t="s">
        <v>9387</v>
      </c>
      <c r="O1500" s="56" t="s">
        <v>27</v>
      </c>
      <c r="P1500" s="56" t="s">
        <v>108</v>
      </c>
      <c r="Q1500" s="56" t="s">
        <v>237</v>
      </c>
      <c r="R1500" s="59"/>
      <c r="S1500" s="56" t="s">
        <v>108</v>
      </c>
      <c r="T1500" s="56" t="s">
        <v>108</v>
      </c>
      <c r="U1500" s="59"/>
      <c r="V1500" s="77"/>
      <c r="W1500" s="62" t="s">
        <v>108</v>
      </c>
      <c r="X1500" s="59"/>
      <c r="Y1500" s="56" t="s">
        <v>108</v>
      </c>
      <c r="Z1500" s="56" t="s">
        <v>108</v>
      </c>
      <c r="AA1500" s="57">
        <v>43704</v>
      </c>
      <c r="AB1500" s="63" t="s">
        <v>124</v>
      </c>
      <c r="AC1500" s="64" t="s">
        <v>9390</v>
      </c>
      <c r="AD1500" s="56" t="s">
        <v>118</v>
      </c>
      <c r="AE1500" s="61"/>
      <c r="AF1500" s="61"/>
      <c r="AG1500" s="61"/>
      <c r="AH1500" s="67" t="str">
        <v>Aug</v>
      </c>
      <c r="AI1500" s="68" t="str">
        <v>Aug</v>
      </c>
      <c r="AJ1500" s="69">
        <f t="shared" si="340"/>
        <v>0</v>
      </c>
      <c r="AK1500" s="70" t="str">
        <f t="shared" si="369"/>
        <v/>
      </c>
      <c r="AL1500" s="71" t="s">
        <v>17409</v>
      </c>
      <c r="AM1500" s="71" t="str">
        <v>2019</v>
      </c>
      <c r="AN1500" s="70">
        <f t="shared" si="372"/>
        <v>43714</v>
      </c>
      <c r="AO1500" s="70" t="s">
        <v>123</v>
      </c>
      <c r="AP1500" s="74">
        <f ca="1"/>
        <v>255</v>
      </c>
    </row>
    <row r="1501" spans="1:42" ht="14.4">
      <c r="A1501" s="55" t="s">
        <v>9391</v>
      </c>
      <c r="B1501" s="56" t="s">
        <v>89</v>
      </c>
      <c r="C1501" s="57">
        <v>43706</v>
      </c>
      <c r="D1501" s="56" t="s">
        <v>119</v>
      </c>
      <c r="E1501" s="56" t="s">
        <v>140</v>
      </c>
      <c r="F1501" s="58" t="s">
        <v>106</v>
      </c>
      <c r="G1501" s="58" t="s">
        <v>107</v>
      </c>
      <c r="H1501" s="56" t="s">
        <v>140</v>
      </c>
      <c r="I1501" s="57"/>
      <c r="J1501" s="57">
        <f t="shared" si="373"/>
        <v>43736</v>
      </c>
      <c r="K1501" s="56" t="s">
        <v>18</v>
      </c>
      <c r="L1501" s="56" t="s">
        <v>18</v>
      </c>
      <c r="M1501" s="60" t="s">
        <v>302</v>
      </c>
      <c r="N1501" s="56" t="s">
        <v>9059</v>
      </c>
      <c r="O1501" s="56" t="s">
        <v>44</v>
      </c>
      <c r="P1501" s="56" t="s">
        <v>9060</v>
      </c>
      <c r="Q1501" s="56" t="s">
        <v>154</v>
      </c>
      <c r="R1501" s="57"/>
      <c r="S1501" s="56" t="s">
        <v>108</v>
      </c>
      <c r="T1501" s="56" t="s">
        <v>108</v>
      </c>
      <c r="U1501" s="57"/>
      <c r="V1501" s="62"/>
      <c r="W1501" s="62">
        <v>0</v>
      </c>
      <c r="X1501" s="59"/>
      <c r="Y1501" s="56" t="s">
        <v>108</v>
      </c>
      <c r="Z1501" s="56" t="s">
        <v>121</v>
      </c>
      <c r="AA1501" s="57">
        <v>43706</v>
      </c>
      <c r="AB1501" s="63" t="s">
        <v>124</v>
      </c>
      <c r="AC1501" s="64" t="s">
        <v>9392</v>
      </c>
      <c r="AD1501" s="56" t="s">
        <v>360</v>
      </c>
      <c r="AE1501" s="56" t="s">
        <v>119</v>
      </c>
      <c r="AF1501" s="61"/>
      <c r="AG1501" s="61"/>
      <c r="AH1501" s="67" t="str">
        <v>Aug</v>
      </c>
      <c r="AI1501" s="68" t="str">
        <v>Aug</v>
      </c>
      <c r="AJ1501" s="69">
        <f t="shared" si="340"/>
        <v>0</v>
      </c>
      <c r="AK1501" s="70" t="str">
        <f t="shared" si="369"/>
        <v/>
      </c>
      <c r="AL1501" s="71" t="s">
        <v>17409</v>
      </c>
      <c r="AM1501" s="71" t="str">
        <v>2019</v>
      </c>
      <c r="AN1501" s="70">
        <f t="shared" si="372"/>
        <v>43716</v>
      </c>
      <c r="AO1501" s="70" t="s">
        <v>123</v>
      </c>
      <c r="AP1501" s="74">
        <f ca="1"/>
        <v>253</v>
      </c>
    </row>
    <row r="1502" spans="1:42" ht="14.4">
      <c r="A1502" s="55" t="s">
        <v>9394</v>
      </c>
      <c r="B1502" s="56" t="s">
        <v>89</v>
      </c>
      <c r="C1502" s="57">
        <v>43707</v>
      </c>
      <c r="D1502" s="56" t="s">
        <v>119</v>
      </c>
      <c r="E1502" s="56" t="s">
        <v>105</v>
      </c>
      <c r="F1502" s="58" t="s">
        <v>106</v>
      </c>
      <c r="G1502" s="58" t="s">
        <v>107</v>
      </c>
      <c r="H1502" s="56" t="s">
        <v>105</v>
      </c>
      <c r="I1502" s="59"/>
      <c r="J1502" s="59"/>
      <c r="K1502" s="56" t="s">
        <v>18</v>
      </c>
      <c r="L1502" s="56" t="s">
        <v>18</v>
      </c>
      <c r="M1502" s="60" t="s">
        <v>302</v>
      </c>
      <c r="N1502" s="56" t="s">
        <v>9395</v>
      </c>
      <c r="O1502" s="56" t="s">
        <v>189</v>
      </c>
      <c r="P1502" s="82" t="s">
        <v>9397</v>
      </c>
      <c r="Q1502" s="56" t="s">
        <v>21</v>
      </c>
      <c r="R1502" s="59"/>
      <c r="S1502" s="56" t="s">
        <v>108</v>
      </c>
      <c r="T1502" s="56" t="s">
        <v>108</v>
      </c>
      <c r="U1502" s="59"/>
      <c r="V1502" s="77"/>
      <c r="W1502" s="77"/>
      <c r="X1502" s="59"/>
      <c r="Y1502" s="56" t="s">
        <v>108</v>
      </c>
      <c r="Z1502" s="56" t="s">
        <v>121</v>
      </c>
      <c r="AA1502" s="57">
        <v>43707</v>
      </c>
      <c r="AB1502" s="63" t="s">
        <v>124</v>
      </c>
      <c r="AC1502" s="64" t="s">
        <v>9398</v>
      </c>
      <c r="AD1502" s="65" t="s">
        <v>97</v>
      </c>
      <c r="AE1502" s="56" t="s">
        <v>119</v>
      </c>
      <c r="AF1502" s="61"/>
      <c r="AG1502" s="61"/>
      <c r="AH1502" s="67" t="str">
        <v>Aug</v>
      </c>
      <c r="AI1502" s="68" t="str">
        <v>Aug</v>
      </c>
      <c r="AJ1502" s="69">
        <f t="shared" si="340"/>
        <v>0</v>
      </c>
      <c r="AK1502" s="70" t="str">
        <f t="shared" si="369"/>
        <v/>
      </c>
      <c r="AL1502" s="71" t="s">
        <v>17409</v>
      </c>
      <c r="AM1502" s="71" t="str">
        <v>2019</v>
      </c>
      <c r="AN1502" s="70">
        <f t="shared" si="372"/>
        <v>43717</v>
      </c>
      <c r="AO1502" s="70" t="s">
        <v>123</v>
      </c>
      <c r="AP1502" s="74">
        <f ca="1"/>
        <v>252</v>
      </c>
    </row>
    <row r="1503" spans="1:42" ht="14.4">
      <c r="A1503" s="55" t="s">
        <v>9400</v>
      </c>
      <c r="B1503" s="56" t="s">
        <v>89</v>
      </c>
      <c r="C1503" s="57">
        <v>43707</v>
      </c>
      <c r="D1503" s="56" t="s">
        <v>119</v>
      </c>
      <c r="E1503" s="56" t="s">
        <v>105</v>
      </c>
      <c r="F1503" s="58" t="s">
        <v>106</v>
      </c>
      <c r="G1503" s="58" t="s">
        <v>107</v>
      </c>
      <c r="H1503" s="56" t="s">
        <v>105</v>
      </c>
      <c r="I1503" s="59"/>
      <c r="J1503" s="59">
        <f t="shared" ref="J1503:J1570" si="374">IF(C1503="","",SUM(C1503+30))</f>
        <v>43737</v>
      </c>
      <c r="K1503" s="56" t="s">
        <v>18</v>
      </c>
      <c r="L1503" s="56" t="s">
        <v>18</v>
      </c>
      <c r="M1503" s="60" t="s">
        <v>302</v>
      </c>
      <c r="N1503" s="56" t="s">
        <v>9402</v>
      </c>
      <c r="O1503" s="56" t="s">
        <v>29</v>
      </c>
      <c r="P1503" s="56" t="s">
        <v>9403</v>
      </c>
      <c r="Q1503" s="56" t="s">
        <v>133</v>
      </c>
      <c r="R1503" s="59"/>
      <c r="S1503" s="56" t="s">
        <v>108</v>
      </c>
      <c r="T1503" s="56" t="s">
        <v>108</v>
      </c>
      <c r="U1503" s="59"/>
      <c r="V1503" s="77"/>
      <c r="W1503" s="77"/>
      <c r="X1503" s="59"/>
      <c r="Y1503" s="56" t="s">
        <v>108</v>
      </c>
      <c r="Z1503" s="56" t="s">
        <v>121</v>
      </c>
      <c r="AA1503" s="57">
        <v>43711</v>
      </c>
      <c r="AB1503" s="63" t="s">
        <v>124</v>
      </c>
      <c r="AC1503" s="64" t="s">
        <v>9404</v>
      </c>
      <c r="AD1503" s="65" t="s">
        <v>97</v>
      </c>
      <c r="AE1503" s="56" t="s">
        <v>119</v>
      </c>
      <c r="AF1503" s="61"/>
      <c r="AG1503" s="61"/>
      <c r="AH1503" s="67" t="str">
        <v>Aug</v>
      </c>
      <c r="AI1503" s="68" t="str">
        <v>Sep</v>
      </c>
      <c r="AJ1503" s="69">
        <f t="shared" si="340"/>
        <v>4</v>
      </c>
      <c r="AK1503" s="70" t="str">
        <f t="shared" si="369"/>
        <v/>
      </c>
      <c r="AL1503" s="71" t="s">
        <v>17409</v>
      </c>
      <c r="AM1503" s="71" t="str">
        <v>2019</v>
      </c>
      <c r="AN1503" s="70">
        <f t="shared" si="372"/>
        <v>43717</v>
      </c>
      <c r="AO1503" s="70" t="s">
        <v>123</v>
      </c>
      <c r="AP1503" s="74">
        <f ca="1"/>
        <v>252</v>
      </c>
    </row>
    <row r="1504" spans="1:42" ht="14.4">
      <c r="A1504" s="55" t="s">
        <v>9406</v>
      </c>
      <c r="B1504" s="56" t="s">
        <v>89</v>
      </c>
      <c r="C1504" s="57">
        <v>43707</v>
      </c>
      <c r="D1504" s="56" t="s">
        <v>119</v>
      </c>
      <c r="E1504" s="56" t="s">
        <v>105</v>
      </c>
      <c r="F1504" s="58" t="s">
        <v>106</v>
      </c>
      <c r="G1504" s="58" t="s">
        <v>107</v>
      </c>
      <c r="H1504" s="56" t="s">
        <v>105</v>
      </c>
      <c r="I1504" s="59"/>
      <c r="J1504" s="59">
        <f t="shared" si="374"/>
        <v>43737</v>
      </c>
      <c r="K1504" s="56" t="s">
        <v>18</v>
      </c>
      <c r="L1504" s="56" t="s">
        <v>14</v>
      </c>
      <c r="M1504" s="60" t="s">
        <v>302</v>
      </c>
      <c r="N1504" s="56" t="s">
        <v>3440</v>
      </c>
      <c r="O1504" s="56" t="s">
        <v>22</v>
      </c>
      <c r="P1504" s="56" t="s">
        <v>3441</v>
      </c>
      <c r="Q1504" s="56" t="s">
        <v>133</v>
      </c>
      <c r="R1504" s="59"/>
      <c r="S1504" s="56" t="s">
        <v>108</v>
      </c>
      <c r="T1504" s="56" t="s">
        <v>108</v>
      </c>
      <c r="U1504" s="59"/>
      <c r="V1504" s="77"/>
      <c r="W1504" s="77"/>
      <c r="X1504" s="59"/>
      <c r="Y1504" s="56" t="s">
        <v>108</v>
      </c>
      <c r="Z1504" s="56" t="s">
        <v>121</v>
      </c>
      <c r="AA1504" s="57">
        <v>43707</v>
      </c>
      <c r="AB1504" s="63" t="s">
        <v>124</v>
      </c>
      <c r="AC1504" s="64" t="s">
        <v>9411</v>
      </c>
      <c r="AD1504" s="65" t="s">
        <v>97</v>
      </c>
      <c r="AE1504" s="56" t="s">
        <v>119</v>
      </c>
      <c r="AF1504" s="61"/>
      <c r="AG1504" s="61"/>
      <c r="AH1504" s="67" t="str">
        <v>Aug</v>
      </c>
      <c r="AI1504" s="68" t="str">
        <v>Aug</v>
      </c>
      <c r="AJ1504" s="69">
        <f t="shared" si="340"/>
        <v>0</v>
      </c>
      <c r="AK1504" s="70" t="str">
        <f t="shared" si="369"/>
        <v/>
      </c>
      <c r="AL1504" s="71" t="s">
        <v>17409</v>
      </c>
      <c r="AM1504" s="71" t="str">
        <v>2019</v>
      </c>
      <c r="AN1504" s="70">
        <f t="shared" si="372"/>
        <v>43717</v>
      </c>
      <c r="AO1504" s="70" t="s">
        <v>123</v>
      </c>
      <c r="AP1504" s="74">
        <f ca="1"/>
        <v>252</v>
      </c>
    </row>
    <row r="1505" spans="1:42" ht="14.4">
      <c r="A1505" s="55" t="s">
        <v>9415</v>
      </c>
      <c r="B1505" s="56" t="s">
        <v>89</v>
      </c>
      <c r="C1505" s="57">
        <v>43711</v>
      </c>
      <c r="D1505" s="56" t="s">
        <v>119</v>
      </c>
      <c r="E1505" s="56" t="s">
        <v>105</v>
      </c>
      <c r="F1505" s="58" t="s">
        <v>106</v>
      </c>
      <c r="G1505" s="58" t="s">
        <v>107</v>
      </c>
      <c r="H1505" s="56" t="s">
        <v>105</v>
      </c>
      <c r="I1505" s="59"/>
      <c r="J1505" s="59">
        <f t="shared" si="374"/>
        <v>43741</v>
      </c>
      <c r="K1505" s="56" t="s">
        <v>18</v>
      </c>
      <c r="L1505" s="56" t="s">
        <v>18</v>
      </c>
      <c r="M1505" s="60" t="s">
        <v>302</v>
      </c>
      <c r="N1505" s="56" t="s">
        <v>9417</v>
      </c>
      <c r="O1505" s="56" t="s">
        <v>44</v>
      </c>
      <c r="P1505" s="56" t="s">
        <v>9418</v>
      </c>
      <c r="Q1505" s="56" t="s">
        <v>133</v>
      </c>
      <c r="R1505" s="59"/>
      <c r="S1505" s="56" t="s">
        <v>108</v>
      </c>
      <c r="T1505" s="56" t="s">
        <v>108</v>
      </c>
      <c r="U1505" s="57"/>
      <c r="V1505" s="77"/>
      <c r="W1505" s="77"/>
      <c r="X1505" s="59"/>
      <c r="Y1505" s="56" t="s">
        <v>108</v>
      </c>
      <c r="Z1505" s="56" t="s">
        <v>121</v>
      </c>
      <c r="AA1505" s="57">
        <v>43711</v>
      </c>
      <c r="AB1505" s="63" t="s">
        <v>289</v>
      </c>
      <c r="AC1505" s="64" t="s">
        <v>9420</v>
      </c>
      <c r="AD1505" s="65" t="s">
        <v>97</v>
      </c>
      <c r="AE1505" s="56" t="s">
        <v>119</v>
      </c>
      <c r="AF1505" s="61"/>
      <c r="AG1505" s="61"/>
      <c r="AH1505" s="67" t="str">
        <v>Sep</v>
      </c>
      <c r="AI1505" s="68" t="str">
        <v>Sep</v>
      </c>
      <c r="AJ1505" s="69">
        <f t="shared" si="340"/>
        <v>0</v>
      </c>
      <c r="AK1505" s="70" t="str">
        <f t="shared" si="369"/>
        <v/>
      </c>
      <c r="AL1505" s="71" t="s">
        <v>17409</v>
      </c>
      <c r="AM1505" s="71" t="str">
        <v>2019</v>
      </c>
      <c r="AN1505" s="70">
        <f t="shared" si="372"/>
        <v>43721</v>
      </c>
      <c r="AO1505" s="70" t="s">
        <v>123</v>
      </c>
      <c r="AP1505" s="74">
        <f ca="1"/>
        <v>248</v>
      </c>
    </row>
    <row r="1506" spans="1:42" ht="14.4">
      <c r="A1506" s="55" t="s">
        <v>9422</v>
      </c>
      <c r="B1506" s="56" t="s">
        <v>89</v>
      </c>
      <c r="C1506" s="57">
        <v>43711</v>
      </c>
      <c r="D1506" s="56" t="s">
        <v>119</v>
      </c>
      <c r="E1506" s="56" t="s">
        <v>105</v>
      </c>
      <c r="F1506" s="58" t="s">
        <v>106</v>
      </c>
      <c r="G1506" s="58" t="s">
        <v>107</v>
      </c>
      <c r="H1506" s="56" t="s">
        <v>105</v>
      </c>
      <c r="I1506" s="59"/>
      <c r="J1506" s="59">
        <f t="shared" si="374"/>
        <v>43741</v>
      </c>
      <c r="K1506" s="56" t="s">
        <v>18</v>
      </c>
      <c r="L1506" s="56" t="s">
        <v>14</v>
      </c>
      <c r="M1506" s="60" t="s">
        <v>302</v>
      </c>
      <c r="N1506" s="56" t="s">
        <v>9424</v>
      </c>
      <c r="O1506" s="56" t="s">
        <v>143</v>
      </c>
      <c r="P1506" s="56">
        <v>190040652</v>
      </c>
      <c r="Q1506" s="56" t="s">
        <v>133</v>
      </c>
      <c r="R1506" s="57"/>
      <c r="S1506" s="56" t="s">
        <v>108</v>
      </c>
      <c r="T1506" s="56" t="s">
        <v>108</v>
      </c>
      <c r="U1506" s="59"/>
      <c r="V1506" s="77"/>
      <c r="W1506" s="62" t="s">
        <v>108</v>
      </c>
      <c r="X1506" s="59"/>
      <c r="Y1506" s="56" t="s">
        <v>108</v>
      </c>
      <c r="Z1506" s="56" t="s">
        <v>121</v>
      </c>
      <c r="AA1506" s="57">
        <v>43711</v>
      </c>
      <c r="AB1506" s="63" t="s">
        <v>289</v>
      </c>
      <c r="AC1506" s="64" t="s">
        <v>9427</v>
      </c>
      <c r="AD1506" s="56" t="s">
        <v>118</v>
      </c>
      <c r="AE1506" s="56" t="s">
        <v>119</v>
      </c>
      <c r="AF1506" s="61"/>
      <c r="AG1506" s="61"/>
      <c r="AH1506" s="67" t="str">
        <v>Sep</v>
      </c>
      <c r="AI1506" s="68" t="str">
        <v>Sep</v>
      </c>
      <c r="AJ1506" s="69">
        <f t="shared" si="340"/>
        <v>0</v>
      </c>
      <c r="AK1506" s="70" t="str">
        <f t="shared" si="369"/>
        <v/>
      </c>
      <c r="AL1506" s="71" t="s">
        <v>17409</v>
      </c>
      <c r="AM1506" s="71" t="str">
        <v>2019</v>
      </c>
      <c r="AN1506" s="70">
        <f t="shared" si="372"/>
        <v>43721</v>
      </c>
      <c r="AO1506" s="70" t="s">
        <v>123</v>
      </c>
      <c r="AP1506" s="74">
        <f ca="1"/>
        <v>248</v>
      </c>
    </row>
    <row r="1507" spans="1:42" ht="14.4">
      <c r="A1507" s="55" t="s">
        <v>9429</v>
      </c>
      <c r="B1507" s="56" t="s">
        <v>89</v>
      </c>
      <c r="C1507" s="57">
        <v>43711</v>
      </c>
      <c r="D1507" s="56" t="s">
        <v>119</v>
      </c>
      <c r="E1507" s="56" t="s">
        <v>105</v>
      </c>
      <c r="F1507" s="58" t="s">
        <v>106</v>
      </c>
      <c r="G1507" s="58" t="s">
        <v>107</v>
      </c>
      <c r="H1507" s="56" t="s">
        <v>105</v>
      </c>
      <c r="I1507" s="57"/>
      <c r="J1507" s="57">
        <f t="shared" si="374"/>
        <v>43741</v>
      </c>
      <c r="K1507" s="56" t="s">
        <v>18</v>
      </c>
      <c r="L1507" s="56" t="s">
        <v>18</v>
      </c>
      <c r="M1507" s="60" t="s">
        <v>302</v>
      </c>
      <c r="N1507" s="56" t="s">
        <v>9431</v>
      </c>
      <c r="O1507" s="56" t="s">
        <v>44</v>
      </c>
      <c r="P1507" s="56" t="s">
        <v>9433</v>
      </c>
      <c r="Q1507" s="56" t="s">
        <v>21</v>
      </c>
      <c r="R1507" s="57"/>
      <c r="S1507" s="56" t="s">
        <v>108</v>
      </c>
      <c r="T1507" s="56" t="s">
        <v>108</v>
      </c>
      <c r="U1507" s="57"/>
      <c r="V1507" s="62"/>
      <c r="W1507" s="62"/>
      <c r="X1507" s="57"/>
      <c r="Y1507" s="56" t="s">
        <v>108</v>
      </c>
      <c r="Z1507" s="56" t="s">
        <v>121</v>
      </c>
      <c r="AA1507" s="57">
        <v>43711</v>
      </c>
      <c r="AB1507" s="63" t="s">
        <v>289</v>
      </c>
      <c r="AC1507" s="64" t="s">
        <v>9420</v>
      </c>
      <c r="AD1507" s="65" t="s">
        <v>97</v>
      </c>
      <c r="AE1507" s="56" t="s">
        <v>119</v>
      </c>
      <c r="AF1507" s="61"/>
      <c r="AG1507" s="61"/>
      <c r="AH1507" s="67" t="str">
        <v>Sep</v>
      </c>
      <c r="AI1507" s="68" t="str">
        <v>Sep</v>
      </c>
      <c r="AJ1507" s="69">
        <f t="shared" si="340"/>
        <v>0</v>
      </c>
      <c r="AK1507" s="70" t="str">
        <f t="shared" si="369"/>
        <v/>
      </c>
      <c r="AL1507" s="71" t="s">
        <v>17409</v>
      </c>
      <c r="AM1507" s="71" t="str">
        <v>2019</v>
      </c>
      <c r="AN1507" s="70">
        <f t="shared" si="372"/>
        <v>43721</v>
      </c>
      <c r="AO1507" s="70" t="s">
        <v>123</v>
      </c>
      <c r="AP1507" s="74">
        <f ca="1"/>
        <v>248</v>
      </c>
    </row>
    <row r="1508" spans="1:42" ht="14.4">
      <c r="A1508" s="55" t="s">
        <v>9437</v>
      </c>
      <c r="B1508" s="56" t="s">
        <v>89</v>
      </c>
      <c r="C1508" s="57">
        <v>43711</v>
      </c>
      <c r="D1508" s="56" t="s">
        <v>119</v>
      </c>
      <c r="E1508" s="56" t="s">
        <v>105</v>
      </c>
      <c r="F1508" s="58" t="s">
        <v>106</v>
      </c>
      <c r="G1508" s="58" t="s">
        <v>107</v>
      </c>
      <c r="H1508" s="56" t="s">
        <v>105</v>
      </c>
      <c r="I1508" s="57"/>
      <c r="J1508" s="57">
        <f t="shared" si="374"/>
        <v>43741</v>
      </c>
      <c r="K1508" s="56" t="s">
        <v>18</v>
      </c>
      <c r="L1508" s="56" t="s">
        <v>14</v>
      </c>
      <c r="M1508" s="60" t="s">
        <v>302</v>
      </c>
      <c r="N1508" s="56" t="s">
        <v>9352</v>
      </c>
      <c r="O1508" s="56" t="s">
        <v>249</v>
      </c>
      <c r="P1508" s="56" t="s">
        <v>9353</v>
      </c>
      <c r="Q1508" s="56" t="s">
        <v>133</v>
      </c>
      <c r="R1508" s="57"/>
      <c r="S1508" s="56" t="s">
        <v>108</v>
      </c>
      <c r="T1508" s="56" t="s">
        <v>108</v>
      </c>
      <c r="U1508" s="57"/>
      <c r="V1508" s="62"/>
      <c r="W1508" s="62" t="s">
        <v>108</v>
      </c>
      <c r="X1508" s="57"/>
      <c r="Y1508" s="56" t="s">
        <v>108</v>
      </c>
      <c r="Z1508" s="56" t="s">
        <v>121</v>
      </c>
      <c r="AA1508" s="57">
        <v>43711</v>
      </c>
      <c r="AB1508" s="63" t="s">
        <v>289</v>
      </c>
      <c r="AC1508" s="64" t="s">
        <v>9439</v>
      </c>
      <c r="AD1508" s="56" t="s">
        <v>118</v>
      </c>
      <c r="AE1508" s="56" t="s">
        <v>119</v>
      </c>
      <c r="AF1508" s="61"/>
      <c r="AG1508" s="61"/>
      <c r="AH1508" s="67" t="str">
        <v>Sep</v>
      </c>
      <c r="AI1508" s="68" t="str">
        <v>Sep</v>
      </c>
      <c r="AJ1508" s="69">
        <f t="shared" si="340"/>
        <v>0</v>
      </c>
      <c r="AK1508" s="70" t="str">
        <f t="shared" si="369"/>
        <v/>
      </c>
      <c r="AL1508" s="71" t="s">
        <v>17409</v>
      </c>
      <c r="AM1508" s="71" t="str">
        <v>2019</v>
      </c>
      <c r="AN1508" s="70">
        <f t="shared" si="372"/>
        <v>43721</v>
      </c>
      <c r="AO1508" s="70" t="s">
        <v>123</v>
      </c>
      <c r="AP1508" s="74">
        <f ca="1"/>
        <v>248</v>
      </c>
    </row>
    <row r="1509" spans="1:42" ht="14.4">
      <c r="A1509" s="55" t="s">
        <v>9442</v>
      </c>
      <c r="B1509" s="56" t="s">
        <v>89</v>
      </c>
      <c r="C1509" s="57">
        <v>43711</v>
      </c>
      <c r="D1509" s="56" t="s">
        <v>119</v>
      </c>
      <c r="E1509" s="56" t="s">
        <v>105</v>
      </c>
      <c r="F1509" s="58" t="s">
        <v>106</v>
      </c>
      <c r="G1509" s="58" t="s">
        <v>107</v>
      </c>
      <c r="H1509" s="56" t="s">
        <v>105</v>
      </c>
      <c r="I1509" s="57"/>
      <c r="J1509" s="57">
        <f t="shared" si="374"/>
        <v>43741</v>
      </c>
      <c r="K1509" s="56" t="s">
        <v>18</v>
      </c>
      <c r="L1509" s="56" t="s">
        <v>18</v>
      </c>
      <c r="M1509" s="60" t="s">
        <v>302</v>
      </c>
      <c r="N1509" s="56" t="s">
        <v>9444</v>
      </c>
      <c r="O1509" s="56" t="s">
        <v>132</v>
      </c>
      <c r="P1509" s="56" t="s">
        <v>9445</v>
      </c>
      <c r="Q1509" s="56" t="s">
        <v>133</v>
      </c>
      <c r="R1509" s="57"/>
      <c r="S1509" s="56" t="s">
        <v>108</v>
      </c>
      <c r="T1509" s="56" t="s">
        <v>108</v>
      </c>
      <c r="U1509" s="57"/>
      <c r="V1509" s="62"/>
      <c r="W1509" s="62"/>
      <c r="X1509" s="57"/>
      <c r="Y1509" s="56" t="s">
        <v>108</v>
      </c>
      <c r="Z1509" s="56" t="s">
        <v>121</v>
      </c>
      <c r="AA1509" s="57">
        <v>43718</v>
      </c>
      <c r="AB1509" s="63" t="s">
        <v>289</v>
      </c>
      <c r="AC1509" s="64" t="s">
        <v>9449</v>
      </c>
      <c r="AD1509" s="65" t="s">
        <v>97</v>
      </c>
      <c r="AE1509" s="56" t="s">
        <v>119</v>
      </c>
      <c r="AF1509" s="61"/>
      <c r="AG1509" s="61"/>
      <c r="AH1509" s="67" t="str">
        <v>Sep</v>
      </c>
      <c r="AI1509" s="68" t="str">
        <v>Sep</v>
      </c>
      <c r="AJ1509" s="69">
        <f t="shared" si="340"/>
        <v>7</v>
      </c>
      <c r="AK1509" s="70" t="str">
        <f t="shared" si="369"/>
        <v/>
      </c>
      <c r="AL1509" s="71" t="s">
        <v>17409</v>
      </c>
      <c r="AM1509" s="71" t="str">
        <v>2019</v>
      </c>
      <c r="AN1509" s="70">
        <f t="shared" si="372"/>
        <v>43721</v>
      </c>
      <c r="AO1509" s="70" t="s">
        <v>123</v>
      </c>
      <c r="AP1509" s="74">
        <f ca="1"/>
        <v>248</v>
      </c>
    </row>
    <row r="1510" spans="1:42" ht="14.4">
      <c r="A1510" s="55" t="s">
        <v>9452</v>
      </c>
      <c r="B1510" s="56" t="s">
        <v>89</v>
      </c>
      <c r="C1510" s="57">
        <v>43711</v>
      </c>
      <c r="D1510" s="56" t="s">
        <v>119</v>
      </c>
      <c r="E1510" s="56" t="s">
        <v>105</v>
      </c>
      <c r="F1510" s="58" t="s">
        <v>106</v>
      </c>
      <c r="G1510" s="58" t="s">
        <v>107</v>
      </c>
      <c r="H1510" s="56" t="s">
        <v>105</v>
      </c>
      <c r="I1510" s="57"/>
      <c r="J1510" s="57">
        <f t="shared" si="374"/>
        <v>43741</v>
      </c>
      <c r="K1510" s="56" t="s">
        <v>18</v>
      </c>
      <c r="L1510" s="56" t="s">
        <v>14</v>
      </c>
      <c r="M1510" s="60" t="s">
        <v>302</v>
      </c>
      <c r="N1510" s="56" t="s">
        <v>9454</v>
      </c>
      <c r="O1510" s="56" t="s">
        <v>22</v>
      </c>
      <c r="P1510" s="56" t="s">
        <v>108</v>
      </c>
      <c r="Q1510" s="56" t="s">
        <v>133</v>
      </c>
      <c r="R1510" s="57"/>
      <c r="S1510" s="56" t="s">
        <v>108</v>
      </c>
      <c r="T1510" s="56" t="s">
        <v>108</v>
      </c>
      <c r="U1510" s="57"/>
      <c r="V1510" s="62"/>
      <c r="W1510" s="62" t="s">
        <v>108</v>
      </c>
      <c r="X1510" s="57"/>
      <c r="Y1510" s="56" t="s">
        <v>108</v>
      </c>
      <c r="Z1510" s="56" t="s">
        <v>121</v>
      </c>
      <c r="AA1510" s="57">
        <v>43711</v>
      </c>
      <c r="AB1510" s="63" t="s">
        <v>289</v>
      </c>
      <c r="AC1510" s="64" t="s">
        <v>9439</v>
      </c>
      <c r="AD1510" s="56" t="s">
        <v>118</v>
      </c>
      <c r="AE1510" s="56" t="s">
        <v>119</v>
      </c>
      <c r="AF1510" s="61"/>
      <c r="AG1510" s="61"/>
      <c r="AH1510" s="67" t="str">
        <v>Sep</v>
      </c>
      <c r="AI1510" s="68" t="str">
        <v>Sep</v>
      </c>
      <c r="AJ1510" s="69">
        <f t="shared" si="340"/>
        <v>0</v>
      </c>
      <c r="AK1510" s="70" t="str">
        <f t="shared" si="369"/>
        <v/>
      </c>
      <c r="AL1510" s="71" t="s">
        <v>17409</v>
      </c>
      <c r="AM1510" s="71" t="str">
        <v>2019</v>
      </c>
      <c r="AN1510" s="70">
        <f t="shared" si="372"/>
        <v>43721</v>
      </c>
      <c r="AO1510" s="70" t="s">
        <v>123</v>
      </c>
      <c r="AP1510" s="74">
        <f ca="1"/>
        <v>248</v>
      </c>
    </row>
    <row r="1511" spans="1:42" ht="14.4">
      <c r="A1511" s="55" t="s">
        <v>9459</v>
      </c>
      <c r="B1511" s="56" t="s">
        <v>89</v>
      </c>
      <c r="C1511" s="57">
        <v>43711</v>
      </c>
      <c r="D1511" s="56" t="s">
        <v>119</v>
      </c>
      <c r="E1511" s="56" t="s">
        <v>297</v>
      </c>
      <c r="F1511" s="58" t="s">
        <v>106</v>
      </c>
      <c r="G1511" s="58" t="s">
        <v>107</v>
      </c>
      <c r="H1511" s="56" t="s">
        <v>140</v>
      </c>
      <c r="I1511" s="57"/>
      <c r="J1511" s="57">
        <f t="shared" si="374"/>
        <v>43741</v>
      </c>
      <c r="K1511" s="56" t="s">
        <v>18</v>
      </c>
      <c r="L1511" s="56" t="s">
        <v>18</v>
      </c>
      <c r="M1511" s="60" t="s">
        <v>302</v>
      </c>
      <c r="N1511" s="56" t="s">
        <v>9460</v>
      </c>
      <c r="O1511" s="56" t="s">
        <v>137</v>
      </c>
      <c r="P1511" s="56" t="s">
        <v>9462</v>
      </c>
      <c r="Q1511" s="56" t="s">
        <v>21</v>
      </c>
      <c r="R1511" s="57"/>
      <c r="S1511" s="56" t="s">
        <v>108</v>
      </c>
      <c r="T1511" s="56" t="s">
        <v>108</v>
      </c>
      <c r="U1511" s="57"/>
      <c r="V1511" s="62"/>
      <c r="W1511" s="62"/>
      <c r="X1511" s="57"/>
      <c r="Y1511" s="56" t="s">
        <v>108</v>
      </c>
      <c r="Z1511" s="56" t="s">
        <v>121</v>
      </c>
      <c r="AA1511" s="57">
        <v>43712</v>
      </c>
      <c r="AB1511" s="63" t="s">
        <v>289</v>
      </c>
      <c r="AC1511" s="64" t="s">
        <v>9463</v>
      </c>
      <c r="AD1511" s="65" t="s">
        <v>97</v>
      </c>
      <c r="AE1511" s="56" t="s">
        <v>119</v>
      </c>
      <c r="AF1511" s="61"/>
      <c r="AG1511" s="61"/>
      <c r="AH1511" s="67" t="str">
        <v>Sep</v>
      </c>
      <c r="AI1511" s="68" t="str">
        <v>Sep</v>
      </c>
      <c r="AJ1511" s="69">
        <f t="shared" si="340"/>
        <v>1</v>
      </c>
      <c r="AK1511" s="70" t="str">
        <f t="shared" si="369"/>
        <v/>
      </c>
      <c r="AL1511" s="71" t="s">
        <v>17409</v>
      </c>
      <c r="AM1511" s="71" t="str">
        <v>2019</v>
      </c>
      <c r="AN1511" s="70">
        <f t="shared" si="372"/>
        <v>43721</v>
      </c>
      <c r="AO1511" s="70" t="s">
        <v>123</v>
      </c>
      <c r="AP1511" s="74">
        <f ca="1"/>
        <v>248</v>
      </c>
    </row>
    <row r="1512" spans="1:42" ht="14.4">
      <c r="A1512" s="55" t="s">
        <v>9464</v>
      </c>
      <c r="B1512" s="56" t="s">
        <v>89</v>
      </c>
      <c r="C1512" s="57">
        <v>43713</v>
      </c>
      <c r="D1512" s="56" t="s">
        <v>119</v>
      </c>
      <c r="E1512" s="56" t="s">
        <v>297</v>
      </c>
      <c r="F1512" s="58" t="s">
        <v>106</v>
      </c>
      <c r="G1512" s="58" t="s">
        <v>107</v>
      </c>
      <c r="H1512" s="56" t="s">
        <v>140</v>
      </c>
      <c r="I1512" s="57"/>
      <c r="J1512" s="57">
        <f t="shared" si="374"/>
        <v>43743</v>
      </c>
      <c r="K1512" s="56" t="s">
        <v>18</v>
      </c>
      <c r="L1512" s="56" t="s">
        <v>18</v>
      </c>
      <c r="M1512" s="60" t="s">
        <v>302</v>
      </c>
      <c r="N1512" s="56" t="s">
        <v>9466</v>
      </c>
      <c r="O1512" s="56" t="s">
        <v>33</v>
      </c>
      <c r="P1512" s="56" t="s">
        <v>9467</v>
      </c>
      <c r="Q1512" s="56" t="s">
        <v>21</v>
      </c>
      <c r="R1512" s="57"/>
      <c r="S1512" s="56" t="s">
        <v>108</v>
      </c>
      <c r="T1512" s="56" t="s">
        <v>108</v>
      </c>
      <c r="U1512" s="57"/>
      <c r="V1512" s="62"/>
      <c r="W1512" s="62">
        <v>0</v>
      </c>
      <c r="X1512" s="57"/>
      <c r="Y1512" s="56" t="s">
        <v>108</v>
      </c>
      <c r="Z1512" s="56" t="s">
        <v>121</v>
      </c>
      <c r="AA1512" s="57">
        <v>43714</v>
      </c>
      <c r="AB1512" s="63" t="s">
        <v>289</v>
      </c>
      <c r="AC1512" s="64" t="s">
        <v>9468</v>
      </c>
      <c r="AD1512" s="65" t="s">
        <v>97</v>
      </c>
      <c r="AE1512" s="56" t="s">
        <v>119</v>
      </c>
      <c r="AF1512" s="61"/>
      <c r="AG1512" s="61"/>
      <c r="AH1512" s="67" t="str">
        <v>Sep</v>
      </c>
      <c r="AI1512" s="68" t="str">
        <v>Sep</v>
      </c>
      <c r="AJ1512" s="69">
        <f t="shared" si="340"/>
        <v>1</v>
      </c>
      <c r="AK1512" s="70" t="str">
        <f t="shared" si="369"/>
        <v/>
      </c>
      <c r="AL1512" s="71" t="s">
        <v>17409</v>
      </c>
      <c r="AM1512" s="71" t="str">
        <v>2019</v>
      </c>
      <c r="AN1512" s="70">
        <f t="shared" si="372"/>
        <v>43723</v>
      </c>
      <c r="AO1512" s="70" t="s">
        <v>123</v>
      </c>
      <c r="AP1512" s="74">
        <f ca="1"/>
        <v>246</v>
      </c>
    </row>
    <row r="1513" spans="1:42" ht="14.4">
      <c r="A1513" s="55" t="s">
        <v>9470</v>
      </c>
      <c r="B1513" s="56" t="s">
        <v>89</v>
      </c>
      <c r="C1513" s="57">
        <v>43713</v>
      </c>
      <c r="D1513" s="56" t="s">
        <v>119</v>
      </c>
      <c r="E1513" s="56" t="s">
        <v>297</v>
      </c>
      <c r="F1513" s="58" t="s">
        <v>106</v>
      </c>
      <c r="G1513" s="58" t="s">
        <v>107</v>
      </c>
      <c r="H1513" s="56" t="s">
        <v>140</v>
      </c>
      <c r="I1513" s="57"/>
      <c r="J1513" s="57">
        <f t="shared" si="374"/>
        <v>43743</v>
      </c>
      <c r="K1513" s="56" t="s">
        <v>18</v>
      </c>
      <c r="L1513" s="56" t="s">
        <v>14</v>
      </c>
      <c r="M1513" s="60" t="s">
        <v>302</v>
      </c>
      <c r="N1513" s="56" t="s">
        <v>9472</v>
      </c>
      <c r="O1513" s="56" t="s">
        <v>29</v>
      </c>
      <c r="P1513" s="56" t="s">
        <v>9473</v>
      </c>
      <c r="Q1513" s="56" t="s">
        <v>17</v>
      </c>
      <c r="R1513" s="57"/>
      <c r="S1513" s="56" t="s">
        <v>108</v>
      </c>
      <c r="T1513" s="56" t="s">
        <v>108</v>
      </c>
      <c r="U1513" s="59"/>
      <c r="V1513" s="77"/>
      <c r="W1513" s="62" t="s">
        <v>108</v>
      </c>
      <c r="X1513" s="59"/>
      <c r="Y1513" s="56" t="s">
        <v>108</v>
      </c>
      <c r="Z1513" s="56" t="s">
        <v>123</v>
      </c>
      <c r="AA1513" s="57">
        <v>43714</v>
      </c>
      <c r="AB1513" s="63" t="s">
        <v>289</v>
      </c>
      <c r="AC1513" s="64" t="s">
        <v>396</v>
      </c>
      <c r="AD1513" s="56" t="s">
        <v>118</v>
      </c>
      <c r="AE1513" s="61"/>
      <c r="AF1513" s="61"/>
      <c r="AG1513" s="61"/>
      <c r="AH1513" s="67" t="str">
        <v>Sep</v>
      </c>
      <c r="AI1513" s="68" t="str">
        <v>Sep</v>
      </c>
      <c r="AJ1513" s="69">
        <f t="shared" si="340"/>
        <v>1</v>
      </c>
      <c r="AK1513" s="70" t="str">
        <f t="shared" si="369"/>
        <v/>
      </c>
      <c r="AL1513" s="71" t="s">
        <v>17409</v>
      </c>
      <c r="AM1513" s="71" t="str">
        <v>2019</v>
      </c>
      <c r="AN1513" s="70">
        <f t="shared" si="372"/>
        <v>43723</v>
      </c>
      <c r="AO1513" s="70" t="s">
        <v>123</v>
      </c>
      <c r="AP1513" s="74">
        <f ca="1"/>
        <v>246</v>
      </c>
    </row>
    <row r="1514" spans="1:42" ht="14.4">
      <c r="A1514" s="55" t="s">
        <v>9477</v>
      </c>
      <c r="B1514" s="56" t="s">
        <v>89</v>
      </c>
      <c r="C1514" s="57">
        <v>43724</v>
      </c>
      <c r="D1514" s="56" t="s">
        <v>119</v>
      </c>
      <c r="E1514" s="56" t="s">
        <v>297</v>
      </c>
      <c r="F1514" s="58" t="s">
        <v>106</v>
      </c>
      <c r="G1514" s="58" t="s">
        <v>107</v>
      </c>
      <c r="H1514" s="56" t="s">
        <v>140</v>
      </c>
      <c r="I1514" s="57"/>
      <c r="J1514" s="57">
        <f t="shared" si="374"/>
        <v>43754</v>
      </c>
      <c r="K1514" s="56" t="s">
        <v>18</v>
      </c>
      <c r="L1514" s="56" t="s">
        <v>14</v>
      </c>
      <c r="M1514" s="60" t="s">
        <v>302</v>
      </c>
      <c r="N1514" s="56" t="s">
        <v>9424</v>
      </c>
      <c r="O1514" s="56" t="s">
        <v>143</v>
      </c>
      <c r="P1514" s="56" t="s">
        <v>9480</v>
      </c>
      <c r="Q1514" s="56" t="s">
        <v>237</v>
      </c>
      <c r="R1514" s="57"/>
      <c r="S1514" s="56" t="s">
        <v>108</v>
      </c>
      <c r="T1514" s="56" t="s">
        <v>108</v>
      </c>
      <c r="U1514" s="57"/>
      <c r="V1514" s="62"/>
      <c r="W1514" s="62" t="s">
        <v>108</v>
      </c>
      <c r="X1514" s="57"/>
      <c r="Y1514" s="56" t="s">
        <v>108</v>
      </c>
      <c r="Z1514" s="56" t="s">
        <v>123</v>
      </c>
      <c r="AA1514" s="57">
        <v>43724</v>
      </c>
      <c r="AB1514" s="63" t="s">
        <v>289</v>
      </c>
      <c r="AC1514" s="64" t="s">
        <v>9484</v>
      </c>
      <c r="AD1514" s="56" t="s">
        <v>118</v>
      </c>
      <c r="AE1514" s="61"/>
      <c r="AF1514" s="61"/>
      <c r="AG1514" s="61"/>
      <c r="AH1514" s="67" t="str">
        <v>Sep</v>
      </c>
      <c r="AI1514" s="68" t="str">
        <v>Sep</v>
      </c>
      <c r="AJ1514" s="69">
        <f t="shared" si="340"/>
        <v>0</v>
      </c>
      <c r="AK1514" s="70" t="str">
        <f t="shared" si="369"/>
        <v/>
      </c>
      <c r="AL1514" s="71" t="s">
        <v>17409</v>
      </c>
      <c r="AM1514" s="71" t="str">
        <v>2019</v>
      </c>
      <c r="AN1514" s="70">
        <f t="shared" si="372"/>
        <v>43734</v>
      </c>
      <c r="AO1514" s="70" t="s">
        <v>123</v>
      </c>
      <c r="AP1514" s="74">
        <f ca="1"/>
        <v>235</v>
      </c>
    </row>
    <row r="1515" spans="1:42" ht="14.4">
      <c r="A1515" s="55" t="s">
        <v>9487</v>
      </c>
      <c r="B1515" s="56" t="s">
        <v>89</v>
      </c>
      <c r="C1515" s="57">
        <v>43724</v>
      </c>
      <c r="D1515" s="56" t="s">
        <v>119</v>
      </c>
      <c r="E1515" s="56" t="s">
        <v>297</v>
      </c>
      <c r="F1515" s="58" t="s">
        <v>106</v>
      </c>
      <c r="G1515" s="58" t="s">
        <v>107</v>
      </c>
      <c r="H1515" s="56" t="s">
        <v>140</v>
      </c>
      <c r="I1515" s="57"/>
      <c r="J1515" s="57">
        <f t="shared" si="374"/>
        <v>43754</v>
      </c>
      <c r="K1515" s="56" t="s">
        <v>18</v>
      </c>
      <c r="L1515" s="56" t="s">
        <v>18</v>
      </c>
      <c r="M1515" s="60" t="s">
        <v>302</v>
      </c>
      <c r="N1515" s="56" t="s">
        <v>9488</v>
      </c>
      <c r="O1515" s="56" t="s">
        <v>249</v>
      </c>
      <c r="P1515" s="56" t="s">
        <v>9489</v>
      </c>
      <c r="Q1515" s="56" t="s">
        <v>21</v>
      </c>
      <c r="R1515" s="57"/>
      <c r="S1515" s="56" t="s">
        <v>108</v>
      </c>
      <c r="T1515" s="56" t="s">
        <v>108</v>
      </c>
      <c r="U1515" s="57"/>
      <c r="V1515" s="62"/>
      <c r="W1515" s="62">
        <v>0</v>
      </c>
      <c r="X1515" s="57"/>
      <c r="Y1515" s="56" t="s">
        <v>108</v>
      </c>
      <c r="Z1515" s="56" t="s">
        <v>121</v>
      </c>
      <c r="AA1515" s="57">
        <v>43724</v>
      </c>
      <c r="AB1515" s="63" t="s">
        <v>289</v>
      </c>
      <c r="AC1515" s="64" t="s">
        <v>9491</v>
      </c>
      <c r="AD1515" s="65" t="s">
        <v>97</v>
      </c>
      <c r="AE1515" s="56" t="s">
        <v>119</v>
      </c>
      <c r="AF1515" s="61"/>
      <c r="AG1515" s="61"/>
      <c r="AH1515" s="67" t="str">
        <v>Sep</v>
      </c>
      <c r="AI1515" s="68" t="str">
        <v>Sep</v>
      </c>
      <c r="AJ1515" s="69">
        <f t="shared" si="340"/>
        <v>0</v>
      </c>
      <c r="AK1515" s="70" t="str">
        <f t="shared" si="369"/>
        <v/>
      </c>
      <c r="AL1515" s="71" t="s">
        <v>17409</v>
      </c>
      <c r="AM1515" s="71" t="str">
        <v>2019</v>
      </c>
      <c r="AN1515" s="70">
        <f t="shared" si="372"/>
        <v>43734</v>
      </c>
      <c r="AO1515" s="70" t="s">
        <v>123</v>
      </c>
      <c r="AP1515" s="74">
        <f ca="1"/>
        <v>235</v>
      </c>
    </row>
    <row r="1516" spans="1:42" ht="14.4">
      <c r="A1516" s="55" t="s">
        <v>9496</v>
      </c>
      <c r="B1516" s="56" t="s">
        <v>89</v>
      </c>
      <c r="C1516" s="57">
        <v>43724</v>
      </c>
      <c r="D1516" s="56" t="s">
        <v>119</v>
      </c>
      <c r="E1516" s="56" t="s">
        <v>297</v>
      </c>
      <c r="F1516" s="58" t="s">
        <v>106</v>
      </c>
      <c r="G1516" s="58" t="s">
        <v>107</v>
      </c>
      <c r="H1516" s="56" t="s">
        <v>140</v>
      </c>
      <c r="I1516" s="57"/>
      <c r="J1516" s="57">
        <f t="shared" si="374"/>
        <v>43754</v>
      </c>
      <c r="K1516" s="56" t="s">
        <v>18</v>
      </c>
      <c r="L1516" s="56" t="s">
        <v>14</v>
      </c>
      <c r="M1516" s="60" t="s">
        <v>302</v>
      </c>
      <c r="N1516" s="56" t="s">
        <v>9500</v>
      </c>
      <c r="O1516" s="56" t="s">
        <v>33</v>
      </c>
      <c r="P1516" s="56" t="s">
        <v>9501</v>
      </c>
      <c r="Q1516" s="56" t="s">
        <v>237</v>
      </c>
      <c r="R1516" s="57"/>
      <c r="S1516" s="56" t="s">
        <v>108</v>
      </c>
      <c r="T1516" s="56" t="s">
        <v>108</v>
      </c>
      <c r="U1516" s="57"/>
      <c r="V1516" s="62"/>
      <c r="W1516" s="62" t="s">
        <v>108</v>
      </c>
      <c r="X1516" s="57"/>
      <c r="Y1516" s="56" t="s">
        <v>108</v>
      </c>
      <c r="Z1516" s="56" t="s">
        <v>123</v>
      </c>
      <c r="AA1516" s="57">
        <v>43724</v>
      </c>
      <c r="AB1516" s="63" t="s">
        <v>289</v>
      </c>
      <c r="AC1516" s="64" t="s">
        <v>9484</v>
      </c>
      <c r="AD1516" s="56" t="s">
        <v>118</v>
      </c>
      <c r="AE1516" s="56"/>
      <c r="AF1516" s="61"/>
      <c r="AG1516" s="61"/>
      <c r="AH1516" s="67" t="str">
        <v>Sep</v>
      </c>
      <c r="AI1516" s="68" t="str">
        <v>Sep</v>
      </c>
      <c r="AJ1516" s="69">
        <f t="shared" si="340"/>
        <v>0</v>
      </c>
      <c r="AK1516" s="70" t="str">
        <f t="shared" si="369"/>
        <v/>
      </c>
      <c r="AL1516" s="71" t="s">
        <v>17409</v>
      </c>
      <c r="AM1516" s="71" t="str">
        <v>2019</v>
      </c>
      <c r="AN1516" s="70">
        <f t="shared" si="372"/>
        <v>43734</v>
      </c>
      <c r="AO1516" s="70" t="s">
        <v>123</v>
      </c>
      <c r="AP1516" s="74">
        <f ca="1"/>
        <v>235</v>
      </c>
    </row>
    <row r="1517" spans="1:42" ht="14.4">
      <c r="A1517" s="55" t="s">
        <v>9510</v>
      </c>
      <c r="B1517" s="56" t="s">
        <v>89</v>
      </c>
      <c r="C1517" s="57">
        <v>43717</v>
      </c>
      <c r="D1517" s="56" t="s">
        <v>119</v>
      </c>
      <c r="E1517" s="56" t="s">
        <v>105</v>
      </c>
      <c r="F1517" s="58" t="s">
        <v>106</v>
      </c>
      <c r="G1517" s="58" t="s">
        <v>107</v>
      </c>
      <c r="H1517" s="56" t="s">
        <v>105</v>
      </c>
      <c r="I1517" s="59"/>
      <c r="J1517" s="59">
        <f t="shared" si="374"/>
        <v>43747</v>
      </c>
      <c r="K1517" s="56" t="s">
        <v>18</v>
      </c>
      <c r="L1517" s="56" t="s">
        <v>18</v>
      </c>
      <c r="M1517" s="60" t="s">
        <v>302</v>
      </c>
      <c r="N1517" s="56" t="s">
        <v>9515</v>
      </c>
      <c r="O1517" s="56" t="s">
        <v>249</v>
      </c>
      <c r="P1517" s="56" t="s">
        <v>9518</v>
      </c>
      <c r="Q1517" s="56" t="s">
        <v>133</v>
      </c>
      <c r="R1517" s="59"/>
      <c r="S1517" s="56" t="s">
        <v>108</v>
      </c>
      <c r="T1517" s="56" t="s">
        <v>108</v>
      </c>
      <c r="U1517" s="59"/>
      <c r="V1517" s="77"/>
      <c r="W1517" s="77"/>
      <c r="X1517" s="59"/>
      <c r="Y1517" s="56" t="s">
        <v>108</v>
      </c>
      <c r="Z1517" s="56" t="s">
        <v>121</v>
      </c>
      <c r="AA1517" s="57">
        <v>43724</v>
      </c>
      <c r="AB1517" s="63" t="s">
        <v>289</v>
      </c>
      <c r="AC1517" s="64" t="s">
        <v>9519</v>
      </c>
      <c r="AD1517" s="65" t="s">
        <v>97</v>
      </c>
      <c r="AE1517" s="56" t="s">
        <v>119</v>
      </c>
      <c r="AF1517" s="61"/>
      <c r="AG1517" s="61"/>
      <c r="AH1517" s="67" t="str">
        <v>Sep</v>
      </c>
      <c r="AI1517" s="68" t="str">
        <v>Sep</v>
      </c>
      <c r="AJ1517" s="69">
        <f t="shared" si="340"/>
        <v>7</v>
      </c>
      <c r="AK1517" s="70" t="str">
        <f t="shared" si="369"/>
        <v/>
      </c>
      <c r="AL1517" s="71" t="s">
        <v>17409</v>
      </c>
      <c r="AM1517" s="71" t="str">
        <v>2019</v>
      </c>
      <c r="AN1517" s="70">
        <f t="shared" si="372"/>
        <v>43727</v>
      </c>
      <c r="AO1517" s="70" t="s">
        <v>123</v>
      </c>
      <c r="AP1517" s="74">
        <f ca="1"/>
        <v>242</v>
      </c>
    </row>
    <row r="1518" spans="1:42" ht="14.4">
      <c r="A1518" s="55" t="s">
        <v>9522</v>
      </c>
      <c r="B1518" s="56" t="s">
        <v>89</v>
      </c>
      <c r="C1518" s="57">
        <v>43717</v>
      </c>
      <c r="D1518" s="56" t="s">
        <v>119</v>
      </c>
      <c r="E1518" s="56" t="s">
        <v>105</v>
      </c>
      <c r="F1518" s="58" t="s">
        <v>106</v>
      </c>
      <c r="G1518" s="58" t="s">
        <v>107</v>
      </c>
      <c r="H1518" s="56" t="s">
        <v>105</v>
      </c>
      <c r="I1518" s="59"/>
      <c r="J1518" s="59">
        <f t="shared" si="374"/>
        <v>43747</v>
      </c>
      <c r="K1518" s="56" t="s">
        <v>18</v>
      </c>
      <c r="L1518" s="56" t="s">
        <v>18</v>
      </c>
      <c r="M1518" s="60" t="s">
        <v>302</v>
      </c>
      <c r="N1518" s="56" t="s">
        <v>9526</v>
      </c>
      <c r="O1518" s="56" t="s">
        <v>33</v>
      </c>
      <c r="P1518" s="56" t="s">
        <v>9527</v>
      </c>
      <c r="Q1518" s="56" t="s">
        <v>133</v>
      </c>
      <c r="R1518" s="57"/>
      <c r="S1518" s="56" t="s">
        <v>108</v>
      </c>
      <c r="T1518" s="56" t="s">
        <v>108</v>
      </c>
      <c r="U1518" s="59"/>
      <c r="V1518" s="77"/>
      <c r="W1518" s="77"/>
      <c r="X1518" s="59"/>
      <c r="Y1518" s="56" t="s">
        <v>108</v>
      </c>
      <c r="Z1518" s="56" t="s">
        <v>121</v>
      </c>
      <c r="AA1518" s="57">
        <v>43724</v>
      </c>
      <c r="AB1518" s="63" t="s">
        <v>289</v>
      </c>
      <c r="AC1518" s="64" t="s">
        <v>9519</v>
      </c>
      <c r="AD1518" s="65" t="s">
        <v>97</v>
      </c>
      <c r="AE1518" s="56" t="s">
        <v>119</v>
      </c>
      <c r="AF1518" s="61"/>
      <c r="AG1518" s="61"/>
      <c r="AH1518" s="67" t="str">
        <v>Sep</v>
      </c>
      <c r="AI1518" s="68" t="str">
        <v>Sep</v>
      </c>
      <c r="AJ1518" s="69">
        <f t="shared" si="340"/>
        <v>7</v>
      </c>
      <c r="AK1518" s="70" t="str">
        <f t="shared" si="369"/>
        <v/>
      </c>
      <c r="AL1518" s="71" t="s">
        <v>17409</v>
      </c>
      <c r="AM1518" s="71" t="str">
        <v>2019</v>
      </c>
      <c r="AN1518" s="70">
        <f t="shared" si="372"/>
        <v>43727</v>
      </c>
      <c r="AO1518" s="70" t="s">
        <v>123</v>
      </c>
      <c r="AP1518" s="74">
        <f ca="1"/>
        <v>242</v>
      </c>
    </row>
    <row r="1519" spans="1:42" ht="14.4">
      <c r="A1519" s="55" t="s">
        <v>9530</v>
      </c>
      <c r="B1519" s="56" t="s">
        <v>89</v>
      </c>
      <c r="C1519" s="57">
        <v>43724</v>
      </c>
      <c r="D1519" s="56" t="s">
        <v>119</v>
      </c>
      <c r="E1519" s="56" t="s">
        <v>297</v>
      </c>
      <c r="F1519" s="58" t="s">
        <v>106</v>
      </c>
      <c r="G1519" s="58" t="s">
        <v>107</v>
      </c>
      <c r="H1519" s="56" t="s">
        <v>140</v>
      </c>
      <c r="I1519" s="57"/>
      <c r="J1519" s="57">
        <f t="shared" si="374"/>
        <v>43754</v>
      </c>
      <c r="K1519" s="56" t="s">
        <v>18</v>
      </c>
      <c r="L1519" s="56" t="s">
        <v>18</v>
      </c>
      <c r="M1519" s="60" t="s">
        <v>302</v>
      </c>
      <c r="N1519" s="56" t="s">
        <v>9532</v>
      </c>
      <c r="O1519" s="56" t="s">
        <v>95</v>
      </c>
      <c r="P1519" s="56" t="s">
        <v>9533</v>
      </c>
      <c r="Q1519" s="56" t="s">
        <v>17</v>
      </c>
      <c r="R1519" s="57"/>
      <c r="S1519" s="56" t="s">
        <v>108</v>
      </c>
      <c r="T1519" s="56" t="s">
        <v>108</v>
      </c>
      <c r="U1519" s="57"/>
      <c r="V1519" s="62"/>
      <c r="W1519" s="62">
        <v>0</v>
      </c>
      <c r="X1519" s="57"/>
      <c r="Y1519" s="56" t="s">
        <v>108</v>
      </c>
      <c r="Z1519" s="56" t="s">
        <v>121</v>
      </c>
      <c r="AA1519" s="57">
        <v>43725</v>
      </c>
      <c r="AB1519" s="63" t="s">
        <v>289</v>
      </c>
      <c r="AC1519" s="64" t="s">
        <v>9535</v>
      </c>
      <c r="AD1519" s="65" t="s">
        <v>97</v>
      </c>
      <c r="AE1519" s="56" t="s">
        <v>119</v>
      </c>
      <c r="AF1519" s="61"/>
      <c r="AG1519" s="61"/>
      <c r="AH1519" s="67" t="str">
        <v>Sep</v>
      </c>
      <c r="AI1519" s="68" t="str">
        <v>Sep</v>
      </c>
      <c r="AJ1519" s="69">
        <f t="shared" si="340"/>
        <v>1</v>
      </c>
      <c r="AK1519" s="70" t="str">
        <f t="shared" si="369"/>
        <v/>
      </c>
      <c r="AL1519" s="71" t="s">
        <v>17409</v>
      </c>
      <c r="AM1519" s="71" t="str">
        <v>2019</v>
      </c>
      <c r="AN1519" s="70">
        <f t="shared" si="372"/>
        <v>43734</v>
      </c>
      <c r="AO1519" s="70" t="s">
        <v>123</v>
      </c>
      <c r="AP1519" s="74">
        <f ca="1"/>
        <v>235</v>
      </c>
    </row>
    <row r="1520" spans="1:42" ht="26.5">
      <c r="A1520" s="55" t="s">
        <v>9538</v>
      </c>
      <c r="B1520" s="56" t="s">
        <v>89</v>
      </c>
      <c r="C1520" s="57">
        <v>43724</v>
      </c>
      <c r="D1520" s="56" t="s">
        <v>119</v>
      </c>
      <c r="E1520" s="56" t="s">
        <v>297</v>
      </c>
      <c r="F1520" s="58" t="s">
        <v>106</v>
      </c>
      <c r="G1520" s="58" t="s">
        <v>107</v>
      </c>
      <c r="H1520" s="56" t="s">
        <v>140</v>
      </c>
      <c r="I1520" s="57"/>
      <c r="J1520" s="57">
        <f t="shared" si="374"/>
        <v>43754</v>
      </c>
      <c r="K1520" s="56" t="s">
        <v>18</v>
      </c>
      <c r="L1520" s="56" t="s">
        <v>18</v>
      </c>
      <c r="M1520" s="60" t="s">
        <v>302</v>
      </c>
      <c r="N1520" s="56" t="s">
        <v>3440</v>
      </c>
      <c r="O1520" s="56" t="s">
        <v>27</v>
      </c>
      <c r="P1520" s="56" t="s">
        <v>3441</v>
      </c>
      <c r="Q1520" s="56" t="s">
        <v>17</v>
      </c>
      <c r="R1520" s="57"/>
      <c r="S1520" s="56" t="s">
        <v>108</v>
      </c>
      <c r="T1520" s="56" t="s">
        <v>108</v>
      </c>
      <c r="U1520" s="57"/>
      <c r="V1520" s="62"/>
      <c r="W1520" s="62">
        <v>0</v>
      </c>
      <c r="X1520" s="57"/>
      <c r="Y1520" s="56" t="s">
        <v>108</v>
      </c>
      <c r="Z1520" s="56" t="s">
        <v>123</v>
      </c>
      <c r="AA1520" s="57">
        <v>43725</v>
      </c>
      <c r="AB1520" s="63" t="s">
        <v>289</v>
      </c>
      <c r="AC1520" s="60" t="s">
        <v>9540</v>
      </c>
      <c r="AD1520" s="56" t="s">
        <v>179</v>
      </c>
      <c r="AE1520" s="56"/>
      <c r="AF1520" s="61"/>
      <c r="AG1520" s="61"/>
      <c r="AH1520" s="67" t="str">
        <v>Sep</v>
      </c>
      <c r="AI1520" s="68" t="str">
        <v>Sep</v>
      </c>
      <c r="AJ1520" s="69">
        <f t="shared" si="340"/>
        <v>1</v>
      </c>
      <c r="AK1520" s="70" t="str">
        <f t="shared" si="369"/>
        <v/>
      </c>
      <c r="AL1520" s="71" t="s">
        <v>17409</v>
      </c>
      <c r="AM1520" s="71" t="str">
        <v>2019</v>
      </c>
      <c r="AN1520" s="70">
        <f t="shared" si="372"/>
        <v>43734</v>
      </c>
      <c r="AO1520" s="70" t="s">
        <v>123</v>
      </c>
      <c r="AP1520" s="74">
        <f ca="1"/>
        <v>235</v>
      </c>
    </row>
    <row r="1521" spans="1:42" ht="14.4">
      <c r="A1521" s="55" t="s">
        <v>9544</v>
      </c>
      <c r="B1521" s="56" t="s">
        <v>89</v>
      </c>
      <c r="C1521" s="57">
        <v>43725</v>
      </c>
      <c r="D1521" s="56" t="s">
        <v>119</v>
      </c>
      <c r="E1521" s="56" t="s">
        <v>297</v>
      </c>
      <c r="F1521" s="58" t="s">
        <v>106</v>
      </c>
      <c r="G1521" s="58" t="s">
        <v>107</v>
      </c>
      <c r="H1521" s="56" t="s">
        <v>140</v>
      </c>
      <c r="I1521" s="57"/>
      <c r="J1521" s="57">
        <f t="shared" si="374"/>
        <v>43755</v>
      </c>
      <c r="K1521" s="56" t="s">
        <v>18</v>
      </c>
      <c r="L1521" s="56" t="s">
        <v>18</v>
      </c>
      <c r="M1521" s="60" t="s">
        <v>302</v>
      </c>
      <c r="N1521" s="56" t="s">
        <v>9546</v>
      </c>
      <c r="O1521" s="56" t="s">
        <v>44</v>
      </c>
      <c r="P1521" s="56" t="s">
        <v>9547</v>
      </c>
      <c r="Q1521" s="56" t="s">
        <v>21</v>
      </c>
      <c r="R1521" s="57"/>
      <c r="S1521" s="56" t="s">
        <v>108</v>
      </c>
      <c r="T1521" s="56" t="s">
        <v>108</v>
      </c>
      <c r="U1521" s="57"/>
      <c r="V1521" s="62"/>
      <c r="W1521" s="62">
        <v>0</v>
      </c>
      <c r="X1521" s="57"/>
      <c r="Y1521" s="56" t="s">
        <v>108</v>
      </c>
      <c r="Z1521" s="56" t="s">
        <v>121</v>
      </c>
      <c r="AA1521" s="57">
        <v>43725</v>
      </c>
      <c r="AB1521" s="63" t="s">
        <v>289</v>
      </c>
      <c r="AC1521" s="64" t="s">
        <v>9550</v>
      </c>
      <c r="AD1521" s="65" t="s">
        <v>97</v>
      </c>
      <c r="AE1521" s="56" t="s">
        <v>119</v>
      </c>
      <c r="AF1521" s="61"/>
      <c r="AG1521" s="61"/>
      <c r="AH1521" s="67" t="str">
        <v>Sep</v>
      </c>
      <c r="AI1521" s="68" t="str">
        <v>Sep</v>
      </c>
      <c r="AJ1521" s="69">
        <f t="shared" si="340"/>
        <v>0</v>
      </c>
      <c r="AK1521" s="70" t="str">
        <f t="shared" si="369"/>
        <v/>
      </c>
      <c r="AL1521" s="71" t="s">
        <v>17409</v>
      </c>
      <c r="AM1521" s="71" t="str">
        <v>2019</v>
      </c>
      <c r="AN1521" s="70">
        <f t="shared" si="372"/>
        <v>43735</v>
      </c>
      <c r="AO1521" s="70" t="s">
        <v>123</v>
      </c>
      <c r="AP1521" s="74">
        <f ca="1"/>
        <v>234</v>
      </c>
    </row>
    <row r="1522" spans="1:42" ht="14.4">
      <c r="A1522" s="55" t="s">
        <v>9552</v>
      </c>
      <c r="B1522" s="56" t="s">
        <v>89</v>
      </c>
      <c r="C1522" s="57">
        <v>43726</v>
      </c>
      <c r="D1522" s="56" t="s">
        <v>119</v>
      </c>
      <c r="E1522" s="56" t="s">
        <v>32</v>
      </c>
      <c r="F1522" s="58" t="s">
        <v>106</v>
      </c>
      <c r="G1522" s="58" t="s">
        <v>107</v>
      </c>
      <c r="H1522" s="56" t="s">
        <v>140</v>
      </c>
      <c r="I1522" s="57"/>
      <c r="J1522" s="57">
        <f t="shared" si="374"/>
        <v>43756</v>
      </c>
      <c r="K1522" s="56" t="s">
        <v>18</v>
      </c>
      <c r="L1522" s="56" t="s">
        <v>14</v>
      </c>
      <c r="M1522" s="60" t="s">
        <v>302</v>
      </c>
      <c r="N1522" s="56" t="s">
        <v>9556</v>
      </c>
      <c r="O1522" s="56" t="s">
        <v>33</v>
      </c>
      <c r="P1522" s="56" t="s">
        <v>9558</v>
      </c>
      <c r="Q1522" s="56" t="s">
        <v>237</v>
      </c>
      <c r="R1522" s="59"/>
      <c r="S1522" s="56" t="s">
        <v>108</v>
      </c>
      <c r="T1522" s="56" t="s">
        <v>108</v>
      </c>
      <c r="U1522" s="59"/>
      <c r="V1522" s="77"/>
      <c r="W1522" s="62" t="s">
        <v>108</v>
      </c>
      <c r="X1522" s="59"/>
      <c r="Y1522" s="56" t="s">
        <v>108</v>
      </c>
      <c r="Z1522" s="56" t="s">
        <v>123</v>
      </c>
      <c r="AA1522" s="57">
        <v>43726</v>
      </c>
      <c r="AB1522" s="63" t="s">
        <v>289</v>
      </c>
      <c r="AC1522" s="64" t="s">
        <v>9559</v>
      </c>
      <c r="AD1522" s="56" t="s">
        <v>118</v>
      </c>
      <c r="AE1522" s="61"/>
      <c r="AF1522" s="61"/>
      <c r="AG1522" s="61"/>
      <c r="AH1522" s="67" t="str">
        <v>Sep</v>
      </c>
      <c r="AI1522" s="68" t="str">
        <v>Sep</v>
      </c>
      <c r="AJ1522" s="69">
        <f t="shared" si="340"/>
        <v>0</v>
      </c>
      <c r="AK1522" s="70" t="str">
        <f t="shared" si="369"/>
        <v/>
      </c>
      <c r="AL1522" s="71" t="s">
        <v>17409</v>
      </c>
      <c r="AM1522" s="71" t="str">
        <v>2019</v>
      </c>
      <c r="AN1522" s="70">
        <f t="shared" si="372"/>
        <v>43736</v>
      </c>
      <c r="AO1522" s="70" t="s">
        <v>123</v>
      </c>
      <c r="AP1522" s="74">
        <f ca="1"/>
        <v>233</v>
      </c>
    </row>
    <row r="1523" spans="1:42" ht="14.4">
      <c r="A1523" s="55" t="s">
        <v>9561</v>
      </c>
      <c r="B1523" s="56" t="s">
        <v>89</v>
      </c>
      <c r="C1523" s="57">
        <v>43726</v>
      </c>
      <c r="D1523" s="56" t="s">
        <v>119</v>
      </c>
      <c r="E1523" s="56" t="s">
        <v>32</v>
      </c>
      <c r="F1523" s="58" t="s">
        <v>106</v>
      </c>
      <c r="G1523" s="58" t="s">
        <v>107</v>
      </c>
      <c r="H1523" s="56" t="s">
        <v>140</v>
      </c>
      <c r="I1523" s="59"/>
      <c r="J1523" s="59">
        <f t="shared" si="374"/>
        <v>43756</v>
      </c>
      <c r="K1523" s="56" t="s">
        <v>18</v>
      </c>
      <c r="L1523" s="56" t="s">
        <v>14</v>
      </c>
      <c r="M1523" s="60" t="s">
        <v>302</v>
      </c>
      <c r="N1523" s="56" t="s">
        <v>9563</v>
      </c>
      <c r="O1523" s="56" t="s">
        <v>44</v>
      </c>
      <c r="P1523" s="56" t="s">
        <v>9564</v>
      </c>
      <c r="Q1523" s="56" t="s">
        <v>237</v>
      </c>
      <c r="R1523" s="57"/>
      <c r="S1523" s="56" t="s">
        <v>108</v>
      </c>
      <c r="T1523" s="56" t="s">
        <v>108</v>
      </c>
      <c r="U1523" s="59"/>
      <c r="V1523" s="77"/>
      <c r="W1523" s="62" t="s">
        <v>108</v>
      </c>
      <c r="X1523" s="59"/>
      <c r="Y1523" s="56" t="s">
        <v>108</v>
      </c>
      <c r="Z1523" s="56" t="s">
        <v>123</v>
      </c>
      <c r="AA1523" s="57">
        <v>43726</v>
      </c>
      <c r="AB1523" s="63" t="s">
        <v>289</v>
      </c>
      <c r="AC1523" s="64" t="s">
        <v>9566</v>
      </c>
      <c r="AD1523" s="56" t="s">
        <v>118</v>
      </c>
      <c r="AE1523" s="61"/>
      <c r="AF1523" s="61"/>
      <c r="AG1523" s="61"/>
      <c r="AH1523" s="67" t="str">
        <v>Sep</v>
      </c>
      <c r="AI1523" s="68" t="str">
        <v>Sep</v>
      </c>
      <c r="AJ1523" s="69">
        <f t="shared" si="340"/>
        <v>0</v>
      </c>
      <c r="AK1523" s="70" t="str">
        <f t="shared" si="369"/>
        <v/>
      </c>
      <c r="AL1523" s="71" t="s">
        <v>17409</v>
      </c>
      <c r="AM1523" s="71" t="str">
        <v>2019</v>
      </c>
      <c r="AN1523" s="70">
        <f t="shared" si="372"/>
        <v>43736</v>
      </c>
      <c r="AO1523" s="70" t="s">
        <v>123</v>
      </c>
      <c r="AP1523" s="74">
        <f ca="1"/>
        <v>233</v>
      </c>
    </row>
    <row r="1524" spans="1:42" ht="14.4">
      <c r="A1524" s="55" t="s">
        <v>9570</v>
      </c>
      <c r="B1524" s="56" t="s">
        <v>89</v>
      </c>
      <c r="C1524" s="57">
        <v>43726</v>
      </c>
      <c r="D1524" s="56" t="s">
        <v>119</v>
      </c>
      <c r="E1524" s="56" t="s">
        <v>32</v>
      </c>
      <c r="F1524" s="58" t="s">
        <v>106</v>
      </c>
      <c r="G1524" s="58" t="s">
        <v>107</v>
      </c>
      <c r="H1524" s="56" t="s">
        <v>140</v>
      </c>
      <c r="I1524" s="57"/>
      <c r="J1524" s="57">
        <f t="shared" si="374"/>
        <v>43756</v>
      </c>
      <c r="K1524" s="56" t="s">
        <v>18</v>
      </c>
      <c r="L1524" s="56" t="s">
        <v>18</v>
      </c>
      <c r="M1524" s="60" t="s">
        <v>302</v>
      </c>
      <c r="N1524" s="56" t="s">
        <v>9571</v>
      </c>
      <c r="O1524" s="56" t="s">
        <v>44</v>
      </c>
      <c r="P1524" s="56" t="s">
        <v>9345</v>
      </c>
      <c r="Q1524" s="56" t="s">
        <v>17</v>
      </c>
      <c r="R1524" s="57"/>
      <c r="S1524" s="56" t="s">
        <v>108</v>
      </c>
      <c r="T1524" s="56" t="s">
        <v>108</v>
      </c>
      <c r="U1524" s="57"/>
      <c r="V1524" s="62"/>
      <c r="W1524" s="62">
        <v>0</v>
      </c>
      <c r="X1524" s="59"/>
      <c r="Y1524" s="56" t="s">
        <v>108</v>
      </c>
      <c r="Z1524" s="56" t="s">
        <v>121</v>
      </c>
      <c r="AA1524" s="57">
        <v>43726</v>
      </c>
      <c r="AB1524" s="63" t="s">
        <v>289</v>
      </c>
      <c r="AC1524" s="64" t="s">
        <v>9573</v>
      </c>
      <c r="AD1524" s="65" t="s">
        <v>97</v>
      </c>
      <c r="AE1524" s="56" t="s">
        <v>119</v>
      </c>
      <c r="AF1524" s="61"/>
      <c r="AG1524" s="61"/>
      <c r="AH1524" s="67" t="str">
        <v>Sep</v>
      </c>
      <c r="AI1524" s="68" t="str">
        <v>Sep</v>
      </c>
      <c r="AJ1524" s="69">
        <f t="shared" si="340"/>
        <v>0</v>
      </c>
      <c r="AK1524" s="70" t="str">
        <f t="shared" si="369"/>
        <v/>
      </c>
      <c r="AL1524" s="71" t="s">
        <v>17409</v>
      </c>
      <c r="AM1524" s="71" t="str">
        <v>2019</v>
      </c>
      <c r="AN1524" s="70">
        <f t="shared" si="372"/>
        <v>43736</v>
      </c>
      <c r="AO1524" s="70" t="s">
        <v>123</v>
      </c>
      <c r="AP1524" s="74">
        <f ca="1"/>
        <v>233</v>
      </c>
    </row>
    <row r="1525" spans="1:42" ht="14.4">
      <c r="A1525" s="55" t="s">
        <v>9577</v>
      </c>
      <c r="B1525" s="56" t="s">
        <v>89</v>
      </c>
      <c r="C1525" s="57">
        <v>43707</v>
      </c>
      <c r="D1525" s="56" t="s">
        <v>119</v>
      </c>
      <c r="E1525" s="56" t="s">
        <v>297</v>
      </c>
      <c r="F1525" s="58" t="s">
        <v>106</v>
      </c>
      <c r="G1525" s="58" t="s">
        <v>107</v>
      </c>
      <c r="H1525" s="56" t="s">
        <v>140</v>
      </c>
      <c r="I1525" s="57"/>
      <c r="J1525" s="57">
        <f t="shared" si="374"/>
        <v>43737</v>
      </c>
      <c r="K1525" s="56" t="s">
        <v>18</v>
      </c>
      <c r="L1525" s="56" t="s">
        <v>108</v>
      </c>
      <c r="M1525" s="60" t="s">
        <v>302</v>
      </c>
      <c r="N1525" s="56" t="s">
        <v>9579</v>
      </c>
      <c r="O1525" s="56" t="s">
        <v>20</v>
      </c>
      <c r="P1525" s="56" t="s">
        <v>9580</v>
      </c>
      <c r="Q1525" s="56" t="s">
        <v>237</v>
      </c>
      <c r="R1525" s="57"/>
      <c r="S1525" s="56" t="s">
        <v>108</v>
      </c>
      <c r="T1525" s="56" t="s">
        <v>108</v>
      </c>
      <c r="U1525" s="57"/>
      <c r="V1525" s="62"/>
      <c r="W1525" s="62" t="s">
        <v>108</v>
      </c>
      <c r="X1525" s="57"/>
      <c r="Y1525" s="56" t="s">
        <v>108</v>
      </c>
      <c r="Z1525" s="56" t="s">
        <v>123</v>
      </c>
      <c r="AA1525" s="57">
        <v>43732</v>
      </c>
      <c r="AB1525" s="63" t="s">
        <v>289</v>
      </c>
      <c r="AC1525" s="64" t="s">
        <v>9582</v>
      </c>
      <c r="AD1525" s="56" t="s">
        <v>118</v>
      </c>
      <c r="AE1525" s="56"/>
      <c r="AF1525" s="61"/>
      <c r="AG1525" s="61"/>
      <c r="AH1525" s="67" t="str">
        <v>Aug</v>
      </c>
      <c r="AI1525" s="68" t="str">
        <v>Sep</v>
      </c>
      <c r="AJ1525" s="69">
        <f t="shared" si="340"/>
        <v>25</v>
      </c>
      <c r="AK1525" s="70" t="str">
        <f t="shared" si="369"/>
        <v/>
      </c>
      <c r="AL1525" s="71" t="s">
        <v>17409</v>
      </c>
      <c r="AM1525" s="71" t="str">
        <v>2019</v>
      </c>
      <c r="AN1525" s="70">
        <f t="shared" si="372"/>
        <v>43717</v>
      </c>
      <c r="AO1525" s="70" t="s">
        <v>123</v>
      </c>
      <c r="AP1525" s="74">
        <f ca="1"/>
        <v>252</v>
      </c>
    </row>
    <row r="1526" spans="1:42" ht="14.4">
      <c r="A1526" s="55" t="s">
        <v>9586</v>
      </c>
      <c r="B1526" s="56" t="s">
        <v>89</v>
      </c>
      <c r="C1526" s="57">
        <v>43733</v>
      </c>
      <c r="D1526" s="56" t="s">
        <v>119</v>
      </c>
      <c r="E1526" s="56" t="s">
        <v>297</v>
      </c>
      <c r="F1526" s="58" t="s">
        <v>106</v>
      </c>
      <c r="G1526" s="58" t="s">
        <v>107</v>
      </c>
      <c r="H1526" s="56" t="s">
        <v>140</v>
      </c>
      <c r="I1526" s="59"/>
      <c r="J1526" s="59">
        <f t="shared" si="374"/>
        <v>43763</v>
      </c>
      <c r="K1526" s="56" t="s">
        <v>18</v>
      </c>
      <c r="L1526" s="56" t="s">
        <v>18</v>
      </c>
      <c r="M1526" s="60" t="s">
        <v>302</v>
      </c>
      <c r="N1526" s="56" t="s">
        <v>9588</v>
      </c>
      <c r="O1526" s="56" t="s">
        <v>33</v>
      </c>
      <c r="P1526" s="56" t="s">
        <v>9590</v>
      </c>
      <c r="Q1526" s="56" t="s">
        <v>17</v>
      </c>
      <c r="R1526" s="59"/>
      <c r="S1526" s="56" t="s">
        <v>108</v>
      </c>
      <c r="T1526" s="56" t="s">
        <v>108</v>
      </c>
      <c r="U1526" s="59"/>
      <c r="V1526" s="77"/>
      <c r="W1526" s="62">
        <v>0</v>
      </c>
      <c r="X1526" s="59"/>
      <c r="Y1526" s="56" t="s">
        <v>108</v>
      </c>
      <c r="Z1526" s="56" t="s">
        <v>121</v>
      </c>
      <c r="AA1526" s="57">
        <v>43733</v>
      </c>
      <c r="AB1526" s="63" t="s">
        <v>289</v>
      </c>
      <c r="AC1526" s="64" t="s">
        <v>9591</v>
      </c>
      <c r="AD1526" s="65" t="s">
        <v>97</v>
      </c>
      <c r="AE1526" s="56" t="s">
        <v>119</v>
      </c>
      <c r="AF1526" s="61"/>
      <c r="AG1526" s="61"/>
      <c r="AH1526" s="67" t="str">
        <v>Sep</v>
      </c>
      <c r="AI1526" s="68" t="str">
        <v>Sep</v>
      </c>
      <c r="AJ1526" s="69">
        <f t="shared" si="340"/>
        <v>0</v>
      </c>
      <c r="AK1526" s="70" t="str">
        <f t="shared" si="369"/>
        <v/>
      </c>
      <c r="AL1526" s="71" t="s">
        <v>17409</v>
      </c>
      <c r="AM1526" s="71" t="str">
        <v>2019</v>
      </c>
      <c r="AN1526" s="70">
        <f t="shared" si="372"/>
        <v>43743</v>
      </c>
      <c r="AO1526" s="70" t="s">
        <v>123</v>
      </c>
      <c r="AP1526" s="74">
        <f ca="1"/>
        <v>226</v>
      </c>
    </row>
    <row r="1527" spans="1:42" ht="14.4">
      <c r="A1527" s="55" t="s">
        <v>9593</v>
      </c>
      <c r="B1527" s="56" t="s">
        <v>89</v>
      </c>
      <c r="C1527" s="57">
        <v>43733</v>
      </c>
      <c r="D1527" s="56" t="s">
        <v>119</v>
      </c>
      <c r="E1527" s="56" t="s">
        <v>297</v>
      </c>
      <c r="F1527" s="58" t="s">
        <v>106</v>
      </c>
      <c r="G1527" s="58" t="s">
        <v>107</v>
      </c>
      <c r="H1527" s="56" t="s">
        <v>140</v>
      </c>
      <c r="I1527" s="59"/>
      <c r="J1527" s="59">
        <f t="shared" si="374"/>
        <v>43763</v>
      </c>
      <c r="K1527" s="56" t="s">
        <v>18</v>
      </c>
      <c r="L1527" s="56" t="s">
        <v>14</v>
      </c>
      <c r="M1527" s="60" t="s">
        <v>302</v>
      </c>
      <c r="N1527" s="56" t="s">
        <v>9597</v>
      </c>
      <c r="O1527" s="56" t="s">
        <v>249</v>
      </c>
      <c r="P1527" s="56" t="s">
        <v>108</v>
      </c>
      <c r="Q1527" s="56" t="s">
        <v>237</v>
      </c>
      <c r="R1527" s="59"/>
      <c r="S1527" s="56" t="s">
        <v>108</v>
      </c>
      <c r="T1527" s="56" t="s">
        <v>108</v>
      </c>
      <c r="U1527" s="59"/>
      <c r="V1527" s="77"/>
      <c r="W1527" s="62" t="s">
        <v>108</v>
      </c>
      <c r="X1527" s="59"/>
      <c r="Y1527" s="56" t="s">
        <v>108</v>
      </c>
      <c r="Z1527" s="56" t="s">
        <v>123</v>
      </c>
      <c r="AA1527" s="57">
        <v>43733</v>
      </c>
      <c r="AB1527" s="63" t="s">
        <v>289</v>
      </c>
      <c r="AC1527" s="64" t="s">
        <v>9598</v>
      </c>
      <c r="AD1527" s="56" t="s">
        <v>118</v>
      </c>
      <c r="AE1527" s="61"/>
      <c r="AF1527" s="61"/>
      <c r="AG1527" s="61"/>
      <c r="AH1527" s="67" t="str">
        <v>Sep</v>
      </c>
      <c r="AI1527" s="68" t="str">
        <v>Sep</v>
      </c>
      <c r="AJ1527" s="69">
        <f t="shared" si="340"/>
        <v>0</v>
      </c>
      <c r="AK1527" s="70" t="str">
        <f t="shared" si="369"/>
        <v/>
      </c>
      <c r="AL1527" s="71" t="s">
        <v>17409</v>
      </c>
      <c r="AM1527" s="71" t="str">
        <v>2019</v>
      </c>
      <c r="AN1527" s="70">
        <f t="shared" si="372"/>
        <v>43743</v>
      </c>
      <c r="AO1527" s="70" t="s">
        <v>123</v>
      </c>
      <c r="AP1527" s="74">
        <f ca="1"/>
        <v>226</v>
      </c>
    </row>
    <row r="1528" spans="1:42" ht="14.4">
      <c r="A1528" s="55" t="s">
        <v>9601</v>
      </c>
      <c r="B1528" s="56" t="s">
        <v>89</v>
      </c>
      <c r="C1528" s="57">
        <v>43733</v>
      </c>
      <c r="D1528" s="56" t="s">
        <v>119</v>
      </c>
      <c r="E1528" s="56" t="s">
        <v>297</v>
      </c>
      <c r="F1528" s="58" t="s">
        <v>106</v>
      </c>
      <c r="G1528" s="58" t="s">
        <v>107</v>
      </c>
      <c r="H1528" s="56" t="s">
        <v>140</v>
      </c>
      <c r="I1528" s="59"/>
      <c r="J1528" s="59">
        <f t="shared" si="374"/>
        <v>43763</v>
      </c>
      <c r="K1528" s="56" t="s">
        <v>18</v>
      </c>
      <c r="L1528" s="56" t="s">
        <v>14</v>
      </c>
      <c r="M1528" s="60" t="s">
        <v>302</v>
      </c>
      <c r="N1528" s="56" t="s">
        <v>9603</v>
      </c>
      <c r="O1528" s="56" t="s">
        <v>249</v>
      </c>
      <c r="P1528" s="56">
        <v>201907630</v>
      </c>
      <c r="Q1528" s="56" t="s">
        <v>237</v>
      </c>
      <c r="R1528" s="59"/>
      <c r="S1528" s="56" t="s">
        <v>108</v>
      </c>
      <c r="T1528" s="56" t="s">
        <v>108</v>
      </c>
      <c r="U1528" s="59"/>
      <c r="V1528" s="77"/>
      <c r="W1528" s="62" t="s">
        <v>108</v>
      </c>
      <c r="X1528" s="59"/>
      <c r="Y1528" s="56" t="s">
        <v>108</v>
      </c>
      <c r="Z1528" s="56" t="s">
        <v>123</v>
      </c>
      <c r="AA1528" s="57">
        <v>43733</v>
      </c>
      <c r="AB1528" s="63" t="s">
        <v>289</v>
      </c>
      <c r="AC1528" s="64" t="s">
        <v>9605</v>
      </c>
      <c r="AD1528" s="56" t="s">
        <v>118</v>
      </c>
      <c r="AE1528" s="61"/>
      <c r="AF1528" s="61"/>
      <c r="AG1528" s="61"/>
      <c r="AH1528" s="67" t="str">
        <v>Sep</v>
      </c>
      <c r="AI1528" s="68" t="str">
        <v>Sep</v>
      </c>
      <c r="AJ1528" s="69">
        <f t="shared" si="340"/>
        <v>0</v>
      </c>
      <c r="AK1528" s="70" t="str">
        <f t="shared" si="369"/>
        <v/>
      </c>
      <c r="AL1528" s="71" t="s">
        <v>17409</v>
      </c>
      <c r="AM1528" s="71" t="str">
        <v>2019</v>
      </c>
      <c r="AN1528" s="70">
        <f t="shared" si="372"/>
        <v>43743</v>
      </c>
      <c r="AO1528" s="70" t="s">
        <v>123</v>
      </c>
      <c r="AP1528" s="74">
        <f ca="1"/>
        <v>226</v>
      </c>
    </row>
    <row r="1529" spans="1:42" ht="14.4">
      <c r="A1529" s="55" t="s">
        <v>9609</v>
      </c>
      <c r="B1529" s="56" t="s">
        <v>89</v>
      </c>
      <c r="C1529" s="57">
        <v>43733</v>
      </c>
      <c r="D1529" s="56" t="s">
        <v>119</v>
      </c>
      <c r="E1529" s="56" t="s">
        <v>297</v>
      </c>
      <c r="F1529" s="58" t="s">
        <v>106</v>
      </c>
      <c r="G1529" s="58" t="s">
        <v>107</v>
      </c>
      <c r="H1529" s="56" t="s">
        <v>140</v>
      </c>
      <c r="I1529" s="59"/>
      <c r="J1529" s="59">
        <f t="shared" si="374"/>
        <v>43763</v>
      </c>
      <c r="K1529" s="56" t="s">
        <v>18</v>
      </c>
      <c r="L1529" s="56" t="s">
        <v>14</v>
      </c>
      <c r="M1529" s="60" t="s">
        <v>302</v>
      </c>
      <c r="N1529" s="56" t="s">
        <v>9610</v>
      </c>
      <c r="O1529" s="56" t="s">
        <v>44</v>
      </c>
      <c r="P1529" s="56" t="s">
        <v>108</v>
      </c>
      <c r="Q1529" s="56" t="s">
        <v>237</v>
      </c>
      <c r="R1529" s="59"/>
      <c r="S1529" s="56" t="s">
        <v>108</v>
      </c>
      <c r="T1529" s="56" t="s">
        <v>108</v>
      </c>
      <c r="U1529" s="59"/>
      <c r="V1529" s="77"/>
      <c r="W1529" s="62" t="s">
        <v>108</v>
      </c>
      <c r="X1529" s="59"/>
      <c r="Y1529" s="56" t="s">
        <v>108</v>
      </c>
      <c r="Z1529" s="56" t="s">
        <v>123</v>
      </c>
      <c r="AA1529" s="57">
        <v>43733</v>
      </c>
      <c r="AB1529" s="63" t="s">
        <v>289</v>
      </c>
      <c r="AC1529" s="64" t="s">
        <v>9605</v>
      </c>
      <c r="AD1529" s="56" t="s">
        <v>118</v>
      </c>
      <c r="AE1529" s="61"/>
      <c r="AF1529" s="61"/>
      <c r="AG1529" s="61"/>
      <c r="AH1529" s="67" t="str">
        <v>Sep</v>
      </c>
      <c r="AI1529" s="68" t="str">
        <v>Sep</v>
      </c>
      <c r="AJ1529" s="69">
        <f t="shared" si="340"/>
        <v>0</v>
      </c>
      <c r="AK1529" s="70" t="str">
        <f t="shared" si="369"/>
        <v/>
      </c>
      <c r="AL1529" s="71" t="s">
        <v>17409</v>
      </c>
      <c r="AM1529" s="71" t="str">
        <v>2019</v>
      </c>
      <c r="AN1529" s="70">
        <f t="shared" si="372"/>
        <v>43743</v>
      </c>
      <c r="AO1529" s="70" t="s">
        <v>123</v>
      </c>
      <c r="AP1529" s="74">
        <f ca="1"/>
        <v>226</v>
      </c>
    </row>
    <row r="1530" spans="1:42" ht="14.4">
      <c r="A1530" s="55" t="s">
        <v>9613</v>
      </c>
      <c r="B1530" s="56" t="s">
        <v>89</v>
      </c>
      <c r="C1530" s="57">
        <v>43733</v>
      </c>
      <c r="D1530" s="56" t="s">
        <v>119</v>
      </c>
      <c r="E1530" s="56" t="s">
        <v>297</v>
      </c>
      <c r="F1530" s="58" t="s">
        <v>106</v>
      </c>
      <c r="G1530" s="58" t="s">
        <v>107</v>
      </c>
      <c r="H1530" s="56" t="s">
        <v>140</v>
      </c>
      <c r="I1530" s="59"/>
      <c r="J1530" s="59">
        <f t="shared" si="374"/>
        <v>43763</v>
      </c>
      <c r="K1530" s="56" t="s">
        <v>18</v>
      </c>
      <c r="L1530" s="56" t="s">
        <v>14</v>
      </c>
      <c r="M1530" s="60" t="s">
        <v>302</v>
      </c>
      <c r="N1530" s="56" t="s">
        <v>9616</v>
      </c>
      <c r="O1530" s="56" t="s">
        <v>29</v>
      </c>
      <c r="P1530" s="56" t="s">
        <v>108</v>
      </c>
      <c r="Q1530" s="56" t="s">
        <v>237</v>
      </c>
      <c r="R1530" s="59"/>
      <c r="S1530" s="56" t="s">
        <v>108</v>
      </c>
      <c r="T1530" s="56" t="s">
        <v>108</v>
      </c>
      <c r="U1530" s="59"/>
      <c r="V1530" s="77"/>
      <c r="W1530" s="62" t="s">
        <v>108</v>
      </c>
      <c r="X1530" s="59"/>
      <c r="Y1530" s="56" t="s">
        <v>108</v>
      </c>
      <c r="Z1530" s="56" t="s">
        <v>123</v>
      </c>
      <c r="AA1530" s="57">
        <v>43733</v>
      </c>
      <c r="AB1530" s="63" t="s">
        <v>289</v>
      </c>
      <c r="AC1530" s="64" t="s">
        <v>9605</v>
      </c>
      <c r="AD1530" s="56" t="s">
        <v>118</v>
      </c>
      <c r="AE1530" s="61"/>
      <c r="AF1530" s="61"/>
      <c r="AG1530" s="61"/>
      <c r="AH1530" s="67" t="str">
        <v>Sep</v>
      </c>
      <c r="AI1530" s="68" t="str">
        <v>Sep</v>
      </c>
      <c r="AJ1530" s="69">
        <f t="shared" si="340"/>
        <v>0</v>
      </c>
      <c r="AK1530" s="70" t="str">
        <f t="shared" si="369"/>
        <v/>
      </c>
      <c r="AL1530" s="71" t="s">
        <v>17409</v>
      </c>
      <c r="AM1530" s="71" t="str">
        <v>2019</v>
      </c>
      <c r="AN1530" s="70">
        <f t="shared" si="372"/>
        <v>43743</v>
      </c>
      <c r="AO1530" s="70" t="s">
        <v>123</v>
      </c>
      <c r="AP1530" s="74">
        <f ca="1"/>
        <v>226</v>
      </c>
    </row>
    <row r="1531" spans="1:42" ht="14.4">
      <c r="A1531" s="55" t="s">
        <v>9622</v>
      </c>
      <c r="B1531" s="56" t="s">
        <v>89</v>
      </c>
      <c r="C1531" s="57">
        <v>43728</v>
      </c>
      <c r="D1531" s="56" t="s">
        <v>119</v>
      </c>
      <c r="E1531" s="56" t="s">
        <v>297</v>
      </c>
      <c r="F1531" s="58" t="s">
        <v>106</v>
      </c>
      <c r="G1531" s="58" t="s">
        <v>107</v>
      </c>
      <c r="H1531" s="56" t="s">
        <v>140</v>
      </c>
      <c r="I1531" s="59"/>
      <c r="J1531" s="59">
        <f t="shared" si="374"/>
        <v>43758</v>
      </c>
      <c r="K1531" s="56" t="s">
        <v>18</v>
      </c>
      <c r="L1531" s="56" t="s">
        <v>18</v>
      </c>
      <c r="M1531" s="60" t="s">
        <v>302</v>
      </c>
      <c r="N1531" s="56" t="s">
        <v>9625</v>
      </c>
      <c r="O1531" s="56" t="s">
        <v>29</v>
      </c>
      <c r="P1531" s="56" t="s">
        <v>2329</v>
      </c>
      <c r="Q1531" s="56" t="s">
        <v>17</v>
      </c>
      <c r="R1531" s="59"/>
      <c r="S1531" s="56" t="s">
        <v>108</v>
      </c>
      <c r="T1531" s="56" t="s">
        <v>108</v>
      </c>
      <c r="U1531" s="59"/>
      <c r="V1531" s="77"/>
      <c r="W1531" s="77"/>
      <c r="X1531" s="59"/>
      <c r="Y1531" s="56" t="s">
        <v>108</v>
      </c>
      <c r="Z1531" s="56" t="s">
        <v>123</v>
      </c>
      <c r="AA1531" s="57">
        <v>43734</v>
      </c>
      <c r="AB1531" s="63" t="s">
        <v>289</v>
      </c>
      <c r="AC1531" s="64" t="s">
        <v>9628</v>
      </c>
      <c r="AD1531" s="56" t="s">
        <v>179</v>
      </c>
      <c r="AE1531" s="61"/>
      <c r="AF1531" s="61"/>
      <c r="AG1531" s="61"/>
      <c r="AH1531" s="67" t="str">
        <v>Sep</v>
      </c>
      <c r="AI1531" s="68" t="str">
        <v>Sep</v>
      </c>
      <c r="AJ1531" s="69">
        <f t="shared" si="340"/>
        <v>6</v>
      </c>
      <c r="AK1531" s="70" t="str">
        <f t="shared" si="369"/>
        <v/>
      </c>
      <c r="AL1531" s="71" t="s">
        <v>17409</v>
      </c>
      <c r="AM1531" s="71" t="str">
        <v>2019</v>
      </c>
      <c r="AN1531" s="70">
        <f t="shared" si="372"/>
        <v>43738</v>
      </c>
      <c r="AO1531" s="70" t="s">
        <v>123</v>
      </c>
      <c r="AP1531" s="74">
        <f ca="1"/>
        <v>231</v>
      </c>
    </row>
    <row r="1532" spans="1:42" ht="14.4">
      <c r="A1532" s="55" t="s">
        <v>9630</v>
      </c>
      <c r="B1532" s="56" t="s">
        <v>89</v>
      </c>
      <c r="C1532" s="57">
        <v>43728</v>
      </c>
      <c r="D1532" s="56" t="s">
        <v>119</v>
      </c>
      <c r="E1532" s="56" t="s">
        <v>297</v>
      </c>
      <c r="F1532" s="58" t="s">
        <v>106</v>
      </c>
      <c r="G1532" s="58" t="s">
        <v>107</v>
      </c>
      <c r="H1532" s="56" t="s">
        <v>140</v>
      </c>
      <c r="I1532" s="59"/>
      <c r="J1532" s="59">
        <f t="shared" si="374"/>
        <v>43758</v>
      </c>
      <c r="K1532" s="56" t="s">
        <v>18</v>
      </c>
      <c r="L1532" s="56" t="s">
        <v>14</v>
      </c>
      <c r="M1532" s="60" t="s">
        <v>302</v>
      </c>
      <c r="N1532" s="56" t="s">
        <v>9631</v>
      </c>
      <c r="O1532" s="56" t="s">
        <v>249</v>
      </c>
      <c r="P1532" s="56" t="s">
        <v>9632</v>
      </c>
      <c r="Q1532" s="56" t="s">
        <v>21</v>
      </c>
      <c r="R1532" s="59"/>
      <c r="S1532" s="56" t="s">
        <v>108</v>
      </c>
      <c r="T1532" s="56" t="s">
        <v>108</v>
      </c>
      <c r="U1532" s="59"/>
      <c r="V1532" s="77"/>
      <c r="W1532" s="62">
        <v>0</v>
      </c>
      <c r="X1532" s="59"/>
      <c r="Y1532" s="56" t="s">
        <v>108</v>
      </c>
      <c r="Z1532" s="56" t="s">
        <v>121</v>
      </c>
      <c r="AA1532" s="57">
        <v>43734</v>
      </c>
      <c r="AB1532" s="63" t="s">
        <v>289</v>
      </c>
      <c r="AC1532" s="64" t="s">
        <v>9633</v>
      </c>
      <c r="AD1532" s="65" t="s">
        <v>97</v>
      </c>
      <c r="AE1532" s="56" t="s">
        <v>119</v>
      </c>
      <c r="AF1532" s="61"/>
      <c r="AG1532" s="61"/>
      <c r="AH1532" s="67" t="str">
        <v>Sep</v>
      </c>
      <c r="AI1532" s="68" t="str">
        <v>Sep</v>
      </c>
      <c r="AJ1532" s="69">
        <f t="shared" si="340"/>
        <v>6</v>
      </c>
      <c r="AK1532" s="70" t="str">
        <f t="shared" si="369"/>
        <v/>
      </c>
      <c r="AL1532" s="71" t="s">
        <v>17409</v>
      </c>
      <c r="AM1532" s="71" t="str">
        <v>2019</v>
      </c>
      <c r="AN1532" s="70">
        <f t="shared" si="372"/>
        <v>43738</v>
      </c>
      <c r="AO1532" s="70" t="s">
        <v>123</v>
      </c>
      <c r="AP1532" s="74">
        <f ca="1"/>
        <v>231</v>
      </c>
    </row>
    <row r="1533" spans="1:42" ht="14.4">
      <c r="A1533" s="55" t="s">
        <v>9635</v>
      </c>
      <c r="B1533" s="56" t="s">
        <v>89</v>
      </c>
      <c r="C1533" s="57">
        <v>43740</v>
      </c>
      <c r="D1533" s="56" t="s">
        <v>119</v>
      </c>
      <c r="E1533" s="56" t="s">
        <v>196</v>
      </c>
      <c r="F1533" s="58" t="s">
        <v>106</v>
      </c>
      <c r="G1533" s="58" t="s">
        <v>113</v>
      </c>
      <c r="H1533" s="56" t="s">
        <v>196</v>
      </c>
      <c r="I1533" s="59"/>
      <c r="J1533" s="59">
        <f t="shared" si="374"/>
        <v>43770</v>
      </c>
      <c r="K1533" s="56" t="s">
        <v>18</v>
      </c>
      <c r="L1533" s="56" t="s">
        <v>108</v>
      </c>
      <c r="M1533" s="60" t="s">
        <v>302</v>
      </c>
      <c r="N1533" s="56" t="s">
        <v>9636</v>
      </c>
      <c r="O1533" s="56" t="s">
        <v>1143</v>
      </c>
      <c r="P1533" s="56" t="s">
        <v>9637</v>
      </c>
      <c r="Q1533" s="56" t="s">
        <v>117</v>
      </c>
      <c r="R1533" s="57">
        <v>43740</v>
      </c>
      <c r="S1533" s="56" t="s">
        <v>108</v>
      </c>
      <c r="T1533" s="56" t="s">
        <v>108</v>
      </c>
      <c r="U1533" s="57"/>
      <c r="V1533" s="77"/>
      <c r="W1533" s="62" t="s">
        <v>108</v>
      </c>
      <c r="X1533" s="59"/>
      <c r="Y1533" s="56" t="s">
        <v>108</v>
      </c>
      <c r="Z1533" s="56" t="s">
        <v>123</v>
      </c>
      <c r="AA1533" s="57">
        <v>43740</v>
      </c>
      <c r="AB1533" s="75"/>
      <c r="AC1533" s="64" t="s">
        <v>9638</v>
      </c>
      <c r="AD1533" s="56" t="s">
        <v>118</v>
      </c>
      <c r="AE1533" s="56" t="s">
        <v>119</v>
      </c>
      <c r="AF1533" s="61"/>
      <c r="AG1533" s="61"/>
      <c r="AH1533" s="67" t="str">
        <v>Oct</v>
      </c>
      <c r="AI1533" s="68" t="str">
        <v>Oct</v>
      </c>
      <c r="AJ1533" s="69">
        <f t="shared" si="340"/>
        <v>0</v>
      </c>
      <c r="AK1533" s="70"/>
      <c r="AL1533" s="71"/>
      <c r="AM1533" s="71" t="str">
        <v>2019</v>
      </c>
      <c r="AN1533" s="70"/>
      <c r="AO1533" s="70" t="s">
        <v>121</v>
      </c>
      <c r="AP1533" s="74">
        <f ca="1"/>
        <v>219</v>
      </c>
    </row>
    <row r="1534" spans="1:42" ht="14.4">
      <c r="A1534" s="55" t="s">
        <v>9640</v>
      </c>
      <c r="B1534" s="56" t="s">
        <v>89</v>
      </c>
      <c r="C1534" s="57">
        <v>43738</v>
      </c>
      <c r="D1534" s="56" t="s">
        <v>119</v>
      </c>
      <c r="E1534" s="56" t="s">
        <v>297</v>
      </c>
      <c r="F1534" s="58" t="s">
        <v>106</v>
      </c>
      <c r="G1534" s="58" t="s">
        <v>107</v>
      </c>
      <c r="H1534" s="56" t="s">
        <v>140</v>
      </c>
      <c r="I1534" s="59"/>
      <c r="J1534" s="59">
        <f t="shared" si="374"/>
        <v>43768</v>
      </c>
      <c r="K1534" s="56" t="s">
        <v>18</v>
      </c>
      <c r="L1534" s="56" t="s">
        <v>18</v>
      </c>
      <c r="M1534" s="60" t="s">
        <v>302</v>
      </c>
      <c r="N1534" s="56" t="s">
        <v>9644</v>
      </c>
      <c r="O1534" s="56" t="s">
        <v>137</v>
      </c>
      <c r="P1534" s="56" t="s">
        <v>9646</v>
      </c>
      <c r="Q1534" s="56" t="s">
        <v>17</v>
      </c>
      <c r="R1534" s="59"/>
      <c r="S1534" s="56" t="s">
        <v>108</v>
      </c>
      <c r="T1534" s="56" t="s">
        <v>108</v>
      </c>
      <c r="U1534" s="57"/>
      <c r="V1534" s="77"/>
      <c r="W1534" s="62">
        <v>0</v>
      </c>
      <c r="X1534" s="59"/>
      <c r="Y1534" s="56" t="s">
        <v>108</v>
      </c>
      <c r="Z1534" s="56" t="s">
        <v>121</v>
      </c>
      <c r="AA1534" s="57">
        <v>43740</v>
      </c>
      <c r="AB1534" s="63" t="s">
        <v>389</v>
      </c>
      <c r="AC1534" s="64" t="s">
        <v>9647</v>
      </c>
      <c r="AD1534" s="65" t="s">
        <v>97</v>
      </c>
      <c r="AE1534" s="56" t="s">
        <v>119</v>
      </c>
      <c r="AF1534" s="61"/>
      <c r="AG1534" s="61"/>
      <c r="AH1534" s="67" t="str">
        <v>Sep</v>
      </c>
      <c r="AI1534" s="68" t="str">
        <v>Oct</v>
      </c>
      <c r="AJ1534" s="69">
        <f t="shared" si="340"/>
        <v>2</v>
      </c>
      <c r="AK1534" s="70"/>
      <c r="AL1534" s="71"/>
      <c r="AM1534" s="71" t="str">
        <v>2019</v>
      </c>
      <c r="AN1534" s="70"/>
      <c r="AO1534" s="70" t="s">
        <v>123</v>
      </c>
      <c r="AP1534" s="74">
        <f ca="1"/>
        <v>221</v>
      </c>
    </row>
    <row r="1535" spans="1:42" ht="14.4">
      <c r="A1535" s="55" t="s">
        <v>9650</v>
      </c>
      <c r="B1535" s="56" t="s">
        <v>89</v>
      </c>
      <c r="C1535" s="57">
        <v>43738</v>
      </c>
      <c r="D1535" s="56" t="s">
        <v>119</v>
      </c>
      <c r="E1535" s="56" t="s">
        <v>297</v>
      </c>
      <c r="F1535" s="58" t="s">
        <v>106</v>
      </c>
      <c r="G1535" s="58" t="s">
        <v>107</v>
      </c>
      <c r="H1535" s="56" t="s">
        <v>140</v>
      </c>
      <c r="I1535" s="59"/>
      <c r="J1535" s="59">
        <f t="shared" si="374"/>
        <v>43768</v>
      </c>
      <c r="K1535" s="56" t="s">
        <v>18</v>
      </c>
      <c r="L1535" s="56" t="s">
        <v>18</v>
      </c>
      <c r="M1535" s="60" t="s">
        <v>302</v>
      </c>
      <c r="N1535" s="56" t="s">
        <v>9652</v>
      </c>
      <c r="O1535" s="56" t="s">
        <v>189</v>
      </c>
      <c r="P1535" s="56" t="s">
        <v>9653</v>
      </c>
      <c r="Q1535" s="56" t="s">
        <v>17</v>
      </c>
      <c r="R1535" s="59"/>
      <c r="S1535" s="56" t="s">
        <v>108</v>
      </c>
      <c r="T1535" s="56" t="s">
        <v>108</v>
      </c>
      <c r="U1535" s="57"/>
      <c r="V1535" s="77"/>
      <c r="W1535" s="62">
        <v>0</v>
      </c>
      <c r="X1535" s="59"/>
      <c r="Y1535" s="56" t="s">
        <v>108</v>
      </c>
      <c r="Z1535" s="56" t="s">
        <v>121</v>
      </c>
      <c r="AA1535" s="57">
        <v>43740</v>
      </c>
      <c r="AB1535" s="63" t="s">
        <v>389</v>
      </c>
      <c r="AC1535" s="64" t="s">
        <v>9647</v>
      </c>
      <c r="AD1535" s="65" t="s">
        <v>97</v>
      </c>
      <c r="AE1535" s="56" t="s">
        <v>119</v>
      </c>
      <c r="AF1535" s="61"/>
      <c r="AG1535" s="61"/>
      <c r="AH1535" s="67" t="str">
        <v>Sep</v>
      </c>
      <c r="AI1535" s="68" t="str">
        <v>Oct</v>
      </c>
      <c r="AJ1535" s="69">
        <f t="shared" si="340"/>
        <v>2</v>
      </c>
      <c r="AK1535" s="70"/>
      <c r="AL1535" s="71"/>
      <c r="AM1535" s="71" t="str">
        <v>2019</v>
      </c>
      <c r="AN1535" s="70"/>
      <c r="AO1535" s="70" t="s">
        <v>123</v>
      </c>
      <c r="AP1535" s="74">
        <f ca="1"/>
        <v>221</v>
      </c>
    </row>
    <row r="1536" spans="1:42" ht="14.4">
      <c r="A1536" s="55" t="s">
        <v>9658</v>
      </c>
      <c r="B1536" s="56" t="s">
        <v>89</v>
      </c>
      <c r="C1536" s="57">
        <v>43738</v>
      </c>
      <c r="D1536" s="56" t="s">
        <v>119</v>
      </c>
      <c r="E1536" s="56" t="s">
        <v>297</v>
      </c>
      <c r="F1536" s="58" t="s">
        <v>106</v>
      </c>
      <c r="G1536" s="58" t="s">
        <v>107</v>
      </c>
      <c r="H1536" s="56" t="s">
        <v>140</v>
      </c>
      <c r="I1536" s="59"/>
      <c r="J1536" s="59">
        <f t="shared" si="374"/>
        <v>43768</v>
      </c>
      <c r="K1536" s="56" t="s">
        <v>18</v>
      </c>
      <c r="L1536" s="56" t="s">
        <v>18</v>
      </c>
      <c r="M1536" s="60" t="s">
        <v>302</v>
      </c>
      <c r="N1536" s="56" t="s">
        <v>9660</v>
      </c>
      <c r="O1536" s="56" t="s">
        <v>44</v>
      </c>
      <c r="P1536" s="56" t="s">
        <v>9661</v>
      </c>
      <c r="Q1536" s="56" t="s">
        <v>21</v>
      </c>
      <c r="R1536" s="59"/>
      <c r="S1536" s="56" t="s">
        <v>108</v>
      </c>
      <c r="T1536" s="56" t="s">
        <v>108</v>
      </c>
      <c r="U1536" s="57"/>
      <c r="V1536" s="77"/>
      <c r="W1536" s="62">
        <v>0</v>
      </c>
      <c r="X1536" s="59"/>
      <c r="Y1536" s="56" t="s">
        <v>108</v>
      </c>
      <c r="Z1536" s="56" t="s">
        <v>121</v>
      </c>
      <c r="AA1536" s="57">
        <v>43740</v>
      </c>
      <c r="AB1536" s="63" t="s">
        <v>389</v>
      </c>
      <c r="AC1536" s="64" t="s">
        <v>9647</v>
      </c>
      <c r="AD1536" s="65" t="s">
        <v>97</v>
      </c>
      <c r="AE1536" s="56" t="s">
        <v>119</v>
      </c>
      <c r="AF1536" s="61"/>
      <c r="AG1536" s="61"/>
      <c r="AH1536" s="67" t="str">
        <v>Sep</v>
      </c>
      <c r="AI1536" s="68" t="str">
        <v>Oct</v>
      </c>
      <c r="AJ1536" s="69">
        <f t="shared" si="340"/>
        <v>2</v>
      </c>
      <c r="AK1536" s="70"/>
      <c r="AL1536" s="71"/>
      <c r="AM1536" s="71" t="str">
        <v>2019</v>
      </c>
      <c r="AN1536" s="70"/>
      <c r="AO1536" s="70" t="s">
        <v>123</v>
      </c>
      <c r="AP1536" s="74">
        <f ca="1"/>
        <v>221</v>
      </c>
    </row>
    <row r="1537" spans="1:42" ht="14.4">
      <c r="A1537" s="55" t="s">
        <v>9663</v>
      </c>
      <c r="B1537" s="56" t="s">
        <v>89</v>
      </c>
      <c r="C1537" s="57">
        <v>43740</v>
      </c>
      <c r="D1537" s="56" t="s">
        <v>119</v>
      </c>
      <c r="E1537" s="56" t="s">
        <v>105</v>
      </c>
      <c r="F1537" s="58" t="s">
        <v>106</v>
      </c>
      <c r="G1537" s="58" t="s">
        <v>107</v>
      </c>
      <c r="H1537" s="56" t="s">
        <v>105</v>
      </c>
      <c r="I1537" s="59"/>
      <c r="J1537" s="59">
        <f t="shared" si="374"/>
        <v>43770</v>
      </c>
      <c r="K1537" s="56" t="s">
        <v>18</v>
      </c>
      <c r="L1537" s="56" t="s">
        <v>18</v>
      </c>
      <c r="M1537" s="60" t="s">
        <v>302</v>
      </c>
      <c r="N1537" s="56" t="s">
        <v>9667</v>
      </c>
      <c r="O1537" s="56" t="s">
        <v>20</v>
      </c>
      <c r="P1537" s="56" t="s">
        <v>9669</v>
      </c>
      <c r="Q1537" s="56" t="s">
        <v>133</v>
      </c>
      <c r="R1537" s="59"/>
      <c r="S1537" s="56" t="s">
        <v>108</v>
      </c>
      <c r="T1537" s="56" t="s">
        <v>108</v>
      </c>
      <c r="U1537" s="57"/>
      <c r="V1537" s="77"/>
      <c r="W1537" s="62" t="s">
        <v>146</v>
      </c>
      <c r="X1537" s="59"/>
      <c r="Y1537" s="56" t="s">
        <v>108</v>
      </c>
      <c r="Z1537" s="56" t="s">
        <v>121</v>
      </c>
      <c r="AA1537" s="57">
        <v>43741</v>
      </c>
      <c r="AB1537" s="63" t="s">
        <v>389</v>
      </c>
      <c r="AC1537" s="64" t="s">
        <v>9671</v>
      </c>
      <c r="AD1537" s="65" t="s">
        <v>97</v>
      </c>
      <c r="AE1537" s="56" t="s">
        <v>119</v>
      </c>
      <c r="AF1537" s="61"/>
      <c r="AG1537" s="61"/>
      <c r="AH1537" s="67" t="str">
        <v>Oct</v>
      </c>
      <c r="AI1537" s="68" t="str">
        <v>Oct</v>
      </c>
      <c r="AJ1537" s="69">
        <f t="shared" si="340"/>
        <v>1</v>
      </c>
      <c r="AK1537" s="70" t="str">
        <f t="shared" ref="AK1537:AK1539" si="375">IF(R1537="","",SUM(R1537+30))</f>
        <v/>
      </c>
      <c r="AL1537" s="71" t="s">
        <v>17409</v>
      </c>
      <c r="AM1537" s="71" t="str">
        <v>2019</v>
      </c>
      <c r="AN1537" s="70"/>
      <c r="AO1537" s="70" t="s">
        <v>123</v>
      </c>
      <c r="AP1537" s="74">
        <f ca="1"/>
        <v>219</v>
      </c>
    </row>
    <row r="1538" spans="1:42" ht="14.4">
      <c r="A1538" s="55" t="s">
        <v>9677</v>
      </c>
      <c r="B1538" s="56" t="s">
        <v>89</v>
      </c>
      <c r="C1538" s="57">
        <v>43742</v>
      </c>
      <c r="D1538" s="56" t="s">
        <v>119</v>
      </c>
      <c r="E1538" s="56" t="s">
        <v>105</v>
      </c>
      <c r="F1538" s="58" t="s">
        <v>106</v>
      </c>
      <c r="G1538" s="58" t="s">
        <v>107</v>
      </c>
      <c r="H1538" s="56" t="s">
        <v>105</v>
      </c>
      <c r="I1538" s="59"/>
      <c r="J1538" s="59">
        <f t="shared" si="374"/>
        <v>43772</v>
      </c>
      <c r="K1538" s="56" t="s">
        <v>18</v>
      </c>
      <c r="L1538" s="56" t="s">
        <v>18</v>
      </c>
      <c r="M1538" s="60" t="s">
        <v>302</v>
      </c>
      <c r="N1538" s="56" t="s">
        <v>9679</v>
      </c>
      <c r="O1538" s="56" t="s">
        <v>271</v>
      </c>
      <c r="P1538" s="56" t="s">
        <v>9680</v>
      </c>
      <c r="Q1538" s="56" t="s">
        <v>133</v>
      </c>
      <c r="R1538" s="59"/>
      <c r="S1538" s="56" t="s">
        <v>108</v>
      </c>
      <c r="T1538" s="56" t="s">
        <v>108</v>
      </c>
      <c r="U1538" s="57"/>
      <c r="V1538" s="77"/>
      <c r="W1538" s="77"/>
      <c r="X1538" s="59"/>
      <c r="Y1538" s="56" t="s">
        <v>108</v>
      </c>
      <c r="Z1538" s="56" t="s">
        <v>121</v>
      </c>
      <c r="AA1538" s="57">
        <v>43742</v>
      </c>
      <c r="AB1538" s="63" t="s">
        <v>389</v>
      </c>
      <c r="AC1538" s="64" t="s">
        <v>9681</v>
      </c>
      <c r="AD1538" s="65" t="s">
        <v>97</v>
      </c>
      <c r="AE1538" s="56" t="s">
        <v>119</v>
      </c>
      <c r="AF1538" s="61"/>
      <c r="AG1538" s="61"/>
      <c r="AH1538" s="67" t="str">
        <v>Oct</v>
      </c>
      <c r="AI1538" s="68" t="str">
        <v>Oct</v>
      </c>
      <c r="AJ1538" s="69">
        <f t="shared" si="340"/>
        <v>0</v>
      </c>
      <c r="AK1538" s="70" t="str">
        <f t="shared" si="375"/>
        <v/>
      </c>
      <c r="AL1538" s="71" t="s">
        <v>17409</v>
      </c>
      <c r="AM1538" s="71" t="str">
        <v>2019</v>
      </c>
      <c r="AN1538" s="70"/>
      <c r="AO1538" s="70" t="s">
        <v>123</v>
      </c>
      <c r="AP1538" s="74">
        <f ca="1"/>
        <v>217</v>
      </c>
    </row>
    <row r="1539" spans="1:42" ht="14.4">
      <c r="A1539" s="55" t="s">
        <v>9685</v>
      </c>
      <c r="B1539" s="56" t="s">
        <v>89</v>
      </c>
      <c r="C1539" s="57">
        <v>43742</v>
      </c>
      <c r="D1539" s="56" t="s">
        <v>119</v>
      </c>
      <c r="E1539" s="56" t="s">
        <v>105</v>
      </c>
      <c r="F1539" s="58" t="s">
        <v>106</v>
      </c>
      <c r="G1539" s="58" t="s">
        <v>107</v>
      </c>
      <c r="H1539" s="56" t="s">
        <v>105</v>
      </c>
      <c r="I1539" s="59"/>
      <c r="J1539" s="59">
        <f t="shared" si="374"/>
        <v>43772</v>
      </c>
      <c r="K1539" s="56" t="s">
        <v>18</v>
      </c>
      <c r="L1539" s="56" t="s">
        <v>18</v>
      </c>
      <c r="M1539" s="60" t="s">
        <v>302</v>
      </c>
      <c r="N1539" s="56" t="s">
        <v>9687</v>
      </c>
      <c r="O1539" s="56" t="s">
        <v>29</v>
      </c>
      <c r="P1539" s="56" t="s">
        <v>9688</v>
      </c>
      <c r="Q1539" s="56" t="s">
        <v>133</v>
      </c>
      <c r="R1539" s="59"/>
      <c r="S1539" s="56" t="s">
        <v>108</v>
      </c>
      <c r="T1539" s="56" t="s">
        <v>108</v>
      </c>
      <c r="U1539" s="57"/>
      <c r="V1539" s="77"/>
      <c r="W1539" s="77"/>
      <c r="X1539" s="59"/>
      <c r="Y1539" s="56" t="s">
        <v>108</v>
      </c>
      <c r="Z1539" s="56" t="s">
        <v>121</v>
      </c>
      <c r="AA1539" s="57">
        <v>43742</v>
      </c>
      <c r="AB1539" s="63" t="s">
        <v>389</v>
      </c>
      <c r="AC1539" s="64" t="s">
        <v>9690</v>
      </c>
      <c r="AD1539" s="65" t="s">
        <v>97</v>
      </c>
      <c r="AE1539" s="56" t="s">
        <v>119</v>
      </c>
      <c r="AF1539" s="61"/>
      <c r="AG1539" s="61"/>
      <c r="AH1539" s="67" t="str">
        <v>Oct</v>
      </c>
      <c r="AI1539" s="68" t="str">
        <v>Oct</v>
      </c>
      <c r="AJ1539" s="69">
        <f t="shared" si="340"/>
        <v>0</v>
      </c>
      <c r="AK1539" s="70" t="str">
        <f t="shared" si="375"/>
        <v/>
      </c>
      <c r="AL1539" s="71" t="s">
        <v>17409</v>
      </c>
      <c r="AM1539" s="71" t="str">
        <v>2019</v>
      </c>
      <c r="AN1539" s="70"/>
      <c r="AO1539" s="70" t="s">
        <v>123</v>
      </c>
      <c r="AP1539" s="74">
        <f ca="1"/>
        <v>217</v>
      </c>
    </row>
    <row r="1540" spans="1:42" ht="14.4">
      <c r="A1540" s="55" t="s">
        <v>9693</v>
      </c>
      <c r="B1540" s="56" t="s">
        <v>89</v>
      </c>
      <c r="C1540" s="57">
        <v>43745</v>
      </c>
      <c r="D1540" s="56" t="s">
        <v>119</v>
      </c>
      <c r="E1540" s="56" t="s">
        <v>297</v>
      </c>
      <c r="F1540" s="58" t="s">
        <v>106</v>
      </c>
      <c r="G1540" s="58" t="s">
        <v>107</v>
      </c>
      <c r="H1540" s="56" t="s">
        <v>140</v>
      </c>
      <c r="I1540" s="59"/>
      <c r="J1540" s="59">
        <f t="shared" si="374"/>
        <v>43775</v>
      </c>
      <c r="K1540" s="56" t="s">
        <v>18</v>
      </c>
      <c r="L1540" s="56" t="s">
        <v>18</v>
      </c>
      <c r="M1540" s="60" t="s">
        <v>302</v>
      </c>
      <c r="N1540" s="56" t="s">
        <v>9500</v>
      </c>
      <c r="O1540" s="56" t="s">
        <v>33</v>
      </c>
      <c r="P1540" s="56" t="s">
        <v>9696</v>
      </c>
      <c r="Q1540" s="56" t="s">
        <v>21</v>
      </c>
      <c r="R1540" s="59"/>
      <c r="S1540" s="56" t="s">
        <v>108</v>
      </c>
      <c r="T1540" s="56" t="s">
        <v>108</v>
      </c>
      <c r="U1540" s="57"/>
      <c r="V1540" s="77"/>
      <c r="W1540" s="62">
        <v>0</v>
      </c>
      <c r="X1540" s="59"/>
      <c r="Y1540" s="56" t="s">
        <v>108</v>
      </c>
      <c r="Z1540" s="56" t="s">
        <v>121</v>
      </c>
      <c r="AA1540" s="57">
        <v>43745</v>
      </c>
      <c r="AB1540" s="63" t="s">
        <v>389</v>
      </c>
      <c r="AC1540" s="64" t="s">
        <v>9698</v>
      </c>
      <c r="AD1540" s="65" t="s">
        <v>97</v>
      </c>
      <c r="AE1540" s="56" t="s">
        <v>119</v>
      </c>
      <c r="AF1540" s="61"/>
      <c r="AG1540" s="61"/>
      <c r="AH1540" s="67" t="str">
        <v>Oct</v>
      </c>
      <c r="AI1540" s="68" t="str">
        <v>Oct</v>
      </c>
      <c r="AJ1540" s="69">
        <f t="shared" si="340"/>
        <v>0</v>
      </c>
      <c r="AK1540" s="70"/>
      <c r="AL1540" s="71"/>
      <c r="AM1540" s="71" t="str">
        <v>2019</v>
      </c>
      <c r="AN1540" s="70"/>
      <c r="AO1540" s="70" t="s">
        <v>123</v>
      </c>
      <c r="AP1540" s="74">
        <f ca="1"/>
        <v>214</v>
      </c>
    </row>
    <row r="1541" spans="1:42" ht="14.4">
      <c r="A1541" s="55" t="s">
        <v>9700</v>
      </c>
      <c r="B1541" s="56" t="s">
        <v>89</v>
      </c>
      <c r="C1541" s="57">
        <v>43745</v>
      </c>
      <c r="D1541" s="56" t="s">
        <v>111</v>
      </c>
      <c r="E1541" s="56" t="s">
        <v>297</v>
      </c>
      <c r="F1541" s="58" t="s">
        <v>106</v>
      </c>
      <c r="G1541" s="58" t="s">
        <v>107</v>
      </c>
      <c r="H1541" s="56" t="s">
        <v>140</v>
      </c>
      <c r="I1541" s="59"/>
      <c r="J1541" s="59">
        <f t="shared" si="374"/>
        <v>43775</v>
      </c>
      <c r="K1541" s="56" t="s">
        <v>18</v>
      </c>
      <c r="L1541" s="56" t="s">
        <v>14</v>
      </c>
      <c r="M1541" s="60" t="s">
        <v>302</v>
      </c>
      <c r="N1541" s="56" t="s">
        <v>9704</v>
      </c>
      <c r="O1541" s="56" t="s">
        <v>27</v>
      </c>
      <c r="P1541" s="56" t="s">
        <v>9705</v>
      </c>
      <c r="Q1541" s="56" t="s">
        <v>237</v>
      </c>
      <c r="R1541" s="59"/>
      <c r="S1541" s="56" t="s">
        <v>108</v>
      </c>
      <c r="T1541" s="56" t="s">
        <v>108</v>
      </c>
      <c r="U1541" s="57"/>
      <c r="V1541" s="77"/>
      <c r="W1541" s="62" t="s">
        <v>108</v>
      </c>
      <c r="X1541" s="59"/>
      <c r="Y1541" s="56" t="s">
        <v>108</v>
      </c>
      <c r="Z1541" s="56" t="s">
        <v>123</v>
      </c>
      <c r="AA1541" s="57">
        <v>43746</v>
      </c>
      <c r="AB1541" s="63" t="s">
        <v>389</v>
      </c>
      <c r="AC1541" s="64" t="s">
        <v>9706</v>
      </c>
      <c r="AD1541" s="56" t="s">
        <v>118</v>
      </c>
      <c r="AE1541" s="56"/>
      <c r="AF1541" s="61"/>
      <c r="AG1541" s="61"/>
      <c r="AH1541" s="67" t="str">
        <v>Oct</v>
      </c>
      <c r="AI1541" s="68" t="str">
        <v>Oct</v>
      </c>
      <c r="AJ1541" s="69">
        <f t="shared" si="340"/>
        <v>1</v>
      </c>
      <c r="AK1541" s="70"/>
      <c r="AL1541" s="71"/>
      <c r="AM1541" s="71" t="str">
        <v>2019</v>
      </c>
      <c r="AN1541" s="70"/>
      <c r="AO1541" s="70" t="s">
        <v>123</v>
      </c>
      <c r="AP1541" s="74">
        <f ca="1"/>
        <v>214</v>
      </c>
    </row>
    <row r="1542" spans="1:42" ht="14.4">
      <c r="A1542" s="55" t="s">
        <v>9711</v>
      </c>
      <c r="B1542" s="56" t="s">
        <v>89</v>
      </c>
      <c r="C1542" s="57">
        <v>43745</v>
      </c>
      <c r="D1542" s="56" t="s">
        <v>119</v>
      </c>
      <c r="E1542" s="56" t="s">
        <v>297</v>
      </c>
      <c r="F1542" s="58" t="s">
        <v>106</v>
      </c>
      <c r="G1542" s="58" t="s">
        <v>107</v>
      </c>
      <c r="H1542" s="56" t="s">
        <v>140</v>
      </c>
      <c r="I1542" s="59"/>
      <c r="J1542" s="59">
        <f t="shared" si="374"/>
        <v>43775</v>
      </c>
      <c r="K1542" s="56" t="s">
        <v>18</v>
      </c>
      <c r="L1542" s="56" t="s">
        <v>14</v>
      </c>
      <c r="M1542" s="60" t="s">
        <v>302</v>
      </c>
      <c r="N1542" s="56" t="s">
        <v>9715</v>
      </c>
      <c r="O1542" s="56" t="s">
        <v>249</v>
      </c>
      <c r="P1542" s="56" t="s">
        <v>9716</v>
      </c>
      <c r="Q1542" s="56" t="s">
        <v>237</v>
      </c>
      <c r="R1542" s="59"/>
      <c r="S1542" s="56" t="s">
        <v>108</v>
      </c>
      <c r="T1542" s="56" t="s">
        <v>108</v>
      </c>
      <c r="U1542" s="57"/>
      <c r="V1542" s="77"/>
      <c r="W1542" s="62" t="s">
        <v>108</v>
      </c>
      <c r="X1542" s="59"/>
      <c r="Y1542" s="56" t="s">
        <v>108</v>
      </c>
      <c r="Z1542" s="56" t="s">
        <v>123</v>
      </c>
      <c r="AA1542" s="57">
        <v>43746</v>
      </c>
      <c r="AB1542" s="63" t="s">
        <v>389</v>
      </c>
      <c r="AC1542" s="64" t="s">
        <v>9718</v>
      </c>
      <c r="AD1542" s="56" t="s">
        <v>118</v>
      </c>
      <c r="AE1542" s="56"/>
      <c r="AF1542" s="61"/>
      <c r="AG1542" s="61"/>
      <c r="AH1542" s="67" t="str">
        <v>Oct</v>
      </c>
      <c r="AI1542" s="68" t="str">
        <v>Oct</v>
      </c>
      <c r="AJ1542" s="69">
        <f t="shared" si="340"/>
        <v>1</v>
      </c>
      <c r="AK1542" s="70"/>
      <c r="AL1542" s="71"/>
      <c r="AM1542" s="71" t="str">
        <v>2019</v>
      </c>
      <c r="AN1542" s="70"/>
      <c r="AO1542" s="70" t="s">
        <v>123</v>
      </c>
      <c r="AP1542" s="74">
        <f ca="1"/>
        <v>214</v>
      </c>
    </row>
    <row r="1543" spans="1:42" ht="14.4">
      <c r="A1543" s="55" t="s">
        <v>9721</v>
      </c>
      <c r="B1543" s="56" t="s">
        <v>89</v>
      </c>
      <c r="C1543" s="57">
        <v>43745</v>
      </c>
      <c r="D1543" s="56" t="s">
        <v>119</v>
      </c>
      <c r="E1543" s="56" t="s">
        <v>297</v>
      </c>
      <c r="F1543" s="58" t="s">
        <v>106</v>
      </c>
      <c r="G1543" s="58" t="s">
        <v>107</v>
      </c>
      <c r="H1543" s="56" t="s">
        <v>140</v>
      </c>
      <c r="I1543" s="59"/>
      <c r="J1543" s="59">
        <f t="shared" si="374"/>
        <v>43775</v>
      </c>
      <c r="K1543" s="56" t="s">
        <v>18</v>
      </c>
      <c r="L1543" s="56" t="s">
        <v>18</v>
      </c>
      <c r="M1543" s="60" t="s">
        <v>302</v>
      </c>
      <c r="N1543" s="56" t="s">
        <v>9370</v>
      </c>
      <c r="O1543" s="56" t="s">
        <v>44</v>
      </c>
      <c r="P1543" s="56" t="s">
        <v>9371</v>
      </c>
      <c r="Q1543" s="56" t="s">
        <v>17</v>
      </c>
      <c r="R1543" s="59"/>
      <c r="S1543" s="56" t="s">
        <v>108</v>
      </c>
      <c r="T1543" s="56" t="s">
        <v>108</v>
      </c>
      <c r="U1543" s="57"/>
      <c r="V1543" s="77"/>
      <c r="W1543" s="62">
        <v>0</v>
      </c>
      <c r="X1543" s="59"/>
      <c r="Y1543" s="56" t="s">
        <v>108</v>
      </c>
      <c r="Z1543" s="56" t="s">
        <v>121</v>
      </c>
      <c r="AA1543" s="57">
        <v>43746</v>
      </c>
      <c r="AB1543" s="63" t="s">
        <v>389</v>
      </c>
      <c r="AC1543" s="64" t="s">
        <v>9727</v>
      </c>
      <c r="AD1543" s="65" t="s">
        <v>97</v>
      </c>
      <c r="AE1543" s="56" t="s">
        <v>119</v>
      </c>
      <c r="AF1543" s="61"/>
      <c r="AG1543" s="61"/>
      <c r="AH1543" s="67" t="str">
        <v>Oct</v>
      </c>
      <c r="AI1543" s="68" t="str">
        <v>Oct</v>
      </c>
      <c r="AJ1543" s="69">
        <f t="shared" si="340"/>
        <v>1</v>
      </c>
      <c r="AK1543" s="70"/>
      <c r="AL1543" s="71"/>
      <c r="AM1543" s="71" t="str">
        <v>2019</v>
      </c>
      <c r="AN1543" s="70"/>
      <c r="AO1543" s="70" t="s">
        <v>123</v>
      </c>
      <c r="AP1543" s="74">
        <f ca="1"/>
        <v>214</v>
      </c>
    </row>
    <row r="1544" spans="1:42" ht="14.4">
      <c r="A1544" s="55" t="s">
        <v>9729</v>
      </c>
      <c r="B1544" s="56" t="s">
        <v>89</v>
      </c>
      <c r="C1544" s="57">
        <v>43746</v>
      </c>
      <c r="D1544" s="56" t="s">
        <v>119</v>
      </c>
      <c r="E1544" s="56" t="s">
        <v>105</v>
      </c>
      <c r="F1544" s="58" t="s">
        <v>106</v>
      </c>
      <c r="G1544" s="58" t="s">
        <v>107</v>
      </c>
      <c r="H1544" s="56" t="s">
        <v>105</v>
      </c>
      <c r="I1544" s="59"/>
      <c r="J1544" s="59">
        <f t="shared" si="374"/>
        <v>43776</v>
      </c>
      <c r="K1544" s="56" t="s">
        <v>18</v>
      </c>
      <c r="L1544" s="56" t="s">
        <v>14</v>
      </c>
      <c r="M1544" s="60" t="s">
        <v>302</v>
      </c>
      <c r="N1544" s="56" t="s">
        <v>9731</v>
      </c>
      <c r="O1544" s="56" t="s">
        <v>249</v>
      </c>
      <c r="P1544" s="56" t="s">
        <v>9732</v>
      </c>
      <c r="Q1544" s="56"/>
      <c r="R1544" s="59"/>
      <c r="S1544" s="56" t="s">
        <v>108</v>
      </c>
      <c r="T1544" s="56" t="s">
        <v>108</v>
      </c>
      <c r="U1544" s="57"/>
      <c r="V1544" s="77"/>
      <c r="W1544" s="77"/>
      <c r="X1544" s="59"/>
      <c r="Y1544" s="56" t="s">
        <v>108</v>
      </c>
      <c r="Z1544" s="56" t="s">
        <v>121</v>
      </c>
      <c r="AA1544" s="57">
        <v>43746</v>
      </c>
      <c r="AB1544" s="63" t="s">
        <v>389</v>
      </c>
      <c r="AC1544" s="64" t="s">
        <v>9734</v>
      </c>
      <c r="AD1544" s="65" t="s">
        <v>97</v>
      </c>
      <c r="AE1544" s="56" t="s">
        <v>119</v>
      </c>
      <c r="AF1544" s="61"/>
      <c r="AG1544" s="61"/>
      <c r="AH1544" s="67" t="str">
        <v>Oct</v>
      </c>
      <c r="AI1544" s="68" t="str">
        <v>Oct</v>
      </c>
      <c r="AJ1544" s="69">
        <f t="shared" si="340"/>
        <v>0</v>
      </c>
      <c r="AK1544" s="70" t="str">
        <f t="shared" ref="AK1544:AK1545" si="376">IF(R1544="","",SUM(R1544+30))</f>
        <v/>
      </c>
      <c r="AL1544" s="71" t="s">
        <v>17409</v>
      </c>
      <c r="AM1544" s="71" t="str">
        <v>2019</v>
      </c>
      <c r="AN1544" s="70"/>
      <c r="AO1544" s="70" t="s">
        <v>123</v>
      </c>
      <c r="AP1544" s="74">
        <f ca="1"/>
        <v>213</v>
      </c>
    </row>
    <row r="1545" spans="1:42" ht="14.4">
      <c r="A1545" s="55" t="s">
        <v>9740</v>
      </c>
      <c r="B1545" s="56" t="s">
        <v>89</v>
      </c>
      <c r="C1545" s="57">
        <v>43745</v>
      </c>
      <c r="D1545" s="56" t="s">
        <v>119</v>
      </c>
      <c r="E1545" s="56" t="s">
        <v>105</v>
      </c>
      <c r="F1545" s="58" t="s">
        <v>106</v>
      </c>
      <c r="G1545" s="58" t="s">
        <v>107</v>
      </c>
      <c r="H1545" s="56" t="s">
        <v>105</v>
      </c>
      <c r="I1545" s="59"/>
      <c r="J1545" s="59">
        <f t="shared" si="374"/>
        <v>43775</v>
      </c>
      <c r="K1545" s="56" t="s">
        <v>18</v>
      </c>
      <c r="L1545" s="56" t="s">
        <v>14</v>
      </c>
      <c r="M1545" s="60" t="s">
        <v>302</v>
      </c>
      <c r="N1545" s="56" t="s">
        <v>9743</v>
      </c>
      <c r="O1545" s="56" t="s">
        <v>29</v>
      </c>
      <c r="P1545" s="56" t="s">
        <v>108</v>
      </c>
      <c r="Q1545" s="56" t="s">
        <v>133</v>
      </c>
      <c r="R1545" s="59"/>
      <c r="S1545" s="56" t="s">
        <v>108</v>
      </c>
      <c r="T1545" s="56" t="s">
        <v>108</v>
      </c>
      <c r="U1545" s="57"/>
      <c r="V1545" s="77"/>
      <c r="W1545" s="77"/>
      <c r="X1545" s="59"/>
      <c r="Y1545" s="56" t="s">
        <v>108</v>
      </c>
      <c r="Z1545" s="56" t="s">
        <v>121</v>
      </c>
      <c r="AA1545" s="57">
        <v>43746</v>
      </c>
      <c r="AB1545" s="63" t="s">
        <v>389</v>
      </c>
      <c r="AC1545" s="64" t="s">
        <v>9744</v>
      </c>
      <c r="AD1545" s="65" t="s">
        <v>97</v>
      </c>
      <c r="AE1545" s="56" t="s">
        <v>119</v>
      </c>
      <c r="AF1545" s="61"/>
      <c r="AG1545" s="61"/>
      <c r="AH1545" s="67" t="str">
        <v>Oct</v>
      </c>
      <c r="AI1545" s="68" t="str">
        <v>Oct</v>
      </c>
      <c r="AJ1545" s="69">
        <f t="shared" si="340"/>
        <v>1</v>
      </c>
      <c r="AK1545" s="70" t="str">
        <f t="shared" si="376"/>
        <v/>
      </c>
      <c r="AL1545" s="71" t="s">
        <v>17409</v>
      </c>
      <c r="AM1545" s="71" t="str">
        <v>2019</v>
      </c>
      <c r="AN1545" s="70"/>
      <c r="AO1545" s="70" t="s">
        <v>123</v>
      </c>
      <c r="AP1545" s="74">
        <f ca="1"/>
        <v>214</v>
      </c>
    </row>
    <row r="1546" spans="1:42" ht="14.4">
      <c r="A1546" s="55" t="s">
        <v>9747</v>
      </c>
      <c r="B1546" s="56" t="s">
        <v>89</v>
      </c>
      <c r="C1546" s="57">
        <v>43747</v>
      </c>
      <c r="D1546" s="56" t="s">
        <v>119</v>
      </c>
      <c r="E1546" s="56" t="s">
        <v>105</v>
      </c>
      <c r="F1546" s="58" t="s">
        <v>106</v>
      </c>
      <c r="G1546" s="58" t="s">
        <v>107</v>
      </c>
      <c r="H1546" s="56" t="s">
        <v>105</v>
      </c>
      <c r="I1546" s="59"/>
      <c r="J1546" s="59">
        <f t="shared" si="374"/>
        <v>43777</v>
      </c>
      <c r="K1546" s="56" t="s">
        <v>18</v>
      </c>
      <c r="L1546" s="56" t="s">
        <v>14</v>
      </c>
      <c r="M1546" s="60" t="s">
        <v>302</v>
      </c>
      <c r="N1546" s="56" t="s">
        <v>9749</v>
      </c>
      <c r="O1546" s="56" t="s">
        <v>33</v>
      </c>
      <c r="P1546" s="56">
        <v>19000457</v>
      </c>
      <c r="Q1546" s="56" t="s">
        <v>133</v>
      </c>
      <c r="R1546" s="59"/>
      <c r="S1546" s="56" t="s">
        <v>108</v>
      </c>
      <c r="T1546" s="56" t="s">
        <v>108</v>
      </c>
      <c r="U1546" s="57"/>
      <c r="V1546" s="77"/>
      <c r="W1546" s="62" t="s">
        <v>108</v>
      </c>
      <c r="X1546" s="59"/>
      <c r="Y1546" s="56" t="s">
        <v>108</v>
      </c>
      <c r="Z1546" s="56" t="s">
        <v>121</v>
      </c>
      <c r="AA1546" s="57">
        <v>43747</v>
      </c>
      <c r="AB1546" s="63" t="s">
        <v>289</v>
      </c>
      <c r="AC1546" s="64" t="s">
        <v>9751</v>
      </c>
      <c r="AD1546" s="56" t="s">
        <v>224</v>
      </c>
      <c r="AE1546" s="56" t="s">
        <v>119</v>
      </c>
      <c r="AF1546" s="61"/>
      <c r="AG1546" s="61"/>
      <c r="AH1546" s="67" t="str">
        <v>Oct</v>
      </c>
      <c r="AI1546" s="68" t="str">
        <v>Oct</v>
      </c>
      <c r="AJ1546" s="69">
        <f t="shared" si="340"/>
        <v>0</v>
      </c>
      <c r="AK1546" s="70"/>
      <c r="AL1546" s="71"/>
      <c r="AM1546" s="71" t="str">
        <v>2019</v>
      </c>
      <c r="AN1546" s="70"/>
      <c r="AO1546" s="70" t="s">
        <v>123</v>
      </c>
      <c r="AP1546" s="74">
        <f ca="1"/>
        <v>212</v>
      </c>
    </row>
    <row r="1547" spans="1:42" ht="14.4">
      <c r="A1547" s="55" t="s">
        <v>9752</v>
      </c>
      <c r="B1547" s="56" t="s">
        <v>89</v>
      </c>
      <c r="C1547" s="57">
        <v>43747</v>
      </c>
      <c r="D1547" s="56" t="s">
        <v>119</v>
      </c>
      <c r="E1547" s="56" t="s">
        <v>105</v>
      </c>
      <c r="F1547" s="58" t="s">
        <v>106</v>
      </c>
      <c r="G1547" s="58" t="s">
        <v>107</v>
      </c>
      <c r="H1547" s="56" t="s">
        <v>105</v>
      </c>
      <c r="I1547" s="59"/>
      <c r="J1547" s="59">
        <f t="shared" si="374"/>
        <v>43777</v>
      </c>
      <c r="K1547" s="56" t="s">
        <v>18</v>
      </c>
      <c r="L1547" s="56" t="s">
        <v>14</v>
      </c>
      <c r="M1547" s="60" t="s">
        <v>302</v>
      </c>
      <c r="N1547" s="56" t="s">
        <v>9756</v>
      </c>
      <c r="O1547" s="56" t="s">
        <v>44</v>
      </c>
      <c r="P1547" s="56">
        <v>192531952</v>
      </c>
      <c r="Q1547" s="56" t="s">
        <v>133</v>
      </c>
      <c r="R1547" s="59"/>
      <c r="S1547" s="56" t="s">
        <v>108</v>
      </c>
      <c r="T1547" s="56" t="s">
        <v>108</v>
      </c>
      <c r="U1547" s="57"/>
      <c r="V1547" s="77"/>
      <c r="W1547" s="62" t="s">
        <v>108</v>
      </c>
      <c r="X1547" s="59"/>
      <c r="Y1547" s="56" t="s">
        <v>108</v>
      </c>
      <c r="Z1547" s="56" t="s">
        <v>121</v>
      </c>
      <c r="AA1547" s="57">
        <v>43747</v>
      </c>
      <c r="AB1547" s="63" t="s">
        <v>289</v>
      </c>
      <c r="AC1547" s="64" t="s">
        <v>9758</v>
      </c>
      <c r="AD1547" s="56" t="s">
        <v>224</v>
      </c>
      <c r="AE1547" s="56" t="s">
        <v>119</v>
      </c>
      <c r="AF1547" s="61"/>
      <c r="AG1547" s="61"/>
      <c r="AH1547" s="67" t="str">
        <v>Oct</v>
      </c>
      <c r="AI1547" s="68" t="str">
        <v>Oct</v>
      </c>
      <c r="AJ1547" s="69">
        <f t="shared" si="340"/>
        <v>0</v>
      </c>
      <c r="AK1547" s="70"/>
      <c r="AL1547" s="71"/>
      <c r="AM1547" s="71" t="str">
        <v>2019</v>
      </c>
      <c r="AN1547" s="70"/>
      <c r="AO1547" s="70" t="s">
        <v>123</v>
      </c>
      <c r="AP1547" s="74">
        <f ca="1"/>
        <v>212</v>
      </c>
    </row>
    <row r="1548" spans="1:42" ht="14.4">
      <c r="A1548" s="55" t="s">
        <v>9760</v>
      </c>
      <c r="B1548" s="56" t="s">
        <v>89</v>
      </c>
      <c r="C1548" s="57">
        <v>43747</v>
      </c>
      <c r="D1548" s="56" t="s">
        <v>119</v>
      </c>
      <c r="E1548" s="56" t="s">
        <v>105</v>
      </c>
      <c r="F1548" s="58" t="s">
        <v>106</v>
      </c>
      <c r="G1548" s="58" t="s">
        <v>107</v>
      </c>
      <c r="H1548" s="56" t="s">
        <v>105</v>
      </c>
      <c r="I1548" s="59"/>
      <c r="J1548" s="59">
        <f t="shared" si="374"/>
        <v>43777</v>
      </c>
      <c r="K1548" s="56" t="s">
        <v>18</v>
      </c>
      <c r="L1548" s="56" t="s">
        <v>18</v>
      </c>
      <c r="M1548" s="60" t="s">
        <v>302</v>
      </c>
      <c r="N1548" s="56" t="s">
        <v>9764</v>
      </c>
      <c r="O1548" s="56" t="s">
        <v>436</v>
      </c>
      <c r="P1548" s="56" t="s">
        <v>9765</v>
      </c>
      <c r="Q1548" s="56" t="s">
        <v>133</v>
      </c>
      <c r="R1548" s="59"/>
      <c r="S1548" s="56" t="s">
        <v>108</v>
      </c>
      <c r="T1548" s="56" t="s">
        <v>108</v>
      </c>
      <c r="U1548" s="57"/>
      <c r="V1548" s="77"/>
      <c r="W1548" s="77"/>
      <c r="X1548" s="59"/>
      <c r="Y1548" s="56" t="s">
        <v>108</v>
      </c>
      <c r="Z1548" s="56" t="s">
        <v>121</v>
      </c>
      <c r="AA1548" s="57">
        <v>43747</v>
      </c>
      <c r="AB1548" s="63" t="s">
        <v>389</v>
      </c>
      <c r="AC1548" s="64" t="s">
        <v>9767</v>
      </c>
      <c r="AD1548" s="65" t="s">
        <v>97</v>
      </c>
      <c r="AE1548" s="56" t="s">
        <v>119</v>
      </c>
      <c r="AF1548" s="61"/>
      <c r="AG1548" s="61"/>
      <c r="AH1548" s="67" t="str">
        <v>Oct</v>
      </c>
      <c r="AI1548" s="68" t="str">
        <v>Oct</v>
      </c>
      <c r="AJ1548" s="69">
        <f t="shared" si="340"/>
        <v>0</v>
      </c>
      <c r="AK1548" s="70" t="str">
        <f t="shared" ref="AK1548:AK1567" si="377">IF(R1548="","",SUM(R1548+30))</f>
        <v/>
      </c>
      <c r="AL1548" s="71" t="s">
        <v>17409</v>
      </c>
      <c r="AM1548" s="71" t="str">
        <v>2019</v>
      </c>
      <c r="AN1548" s="70"/>
      <c r="AO1548" s="70" t="s">
        <v>123</v>
      </c>
      <c r="AP1548" s="74">
        <f ca="1"/>
        <v>212</v>
      </c>
    </row>
    <row r="1549" spans="1:42" ht="14.4">
      <c r="A1549" s="55" t="s">
        <v>9773</v>
      </c>
      <c r="B1549" s="56" t="s">
        <v>89</v>
      </c>
      <c r="C1549" s="57">
        <v>43740</v>
      </c>
      <c r="D1549" s="56" t="s">
        <v>119</v>
      </c>
      <c r="E1549" s="56" t="s">
        <v>105</v>
      </c>
      <c r="F1549" s="58" t="s">
        <v>106</v>
      </c>
      <c r="G1549" s="58" t="s">
        <v>107</v>
      </c>
      <c r="H1549" s="56" t="s">
        <v>105</v>
      </c>
      <c r="I1549" s="59"/>
      <c r="J1549" s="59">
        <f t="shared" si="374"/>
        <v>43770</v>
      </c>
      <c r="K1549" s="56" t="s">
        <v>18</v>
      </c>
      <c r="L1549" s="56" t="s">
        <v>14</v>
      </c>
      <c r="M1549" s="60" t="s">
        <v>302</v>
      </c>
      <c r="N1549" s="56" t="s">
        <v>9774</v>
      </c>
      <c r="O1549" s="56" t="s">
        <v>22</v>
      </c>
      <c r="P1549" s="56" t="s">
        <v>9775</v>
      </c>
      <c r="Q1549" s="56" t="s">
        <v>133</v>
      </c>
      <c r="R1549" s="59"/>
      <c r="S1549" s="56" t="s">
        <v>108</v>
      </c>
      <c r="T1549" s="56" t="s">
        <v>108</v>
      </c>
      <c r="U1549" s="57"/>
      <c r="V1549" s="77"/>
      <c r="W1549" s="77"/>
      <c r="X1549" s="59"/>
      <c r="Y1549" s="56" t="s">
        <v>108</v>
      </c>
      <c r="Z1549" s="56" t="s">
        <v>121</v>
      </c>
      <c r="AA1549" s="57">
        <v>43747</v>
      </c>
      <c r="AB1549" s="63" t="s">
        <v>389</v>
      </c>
      <c r="AC1549" s="64" t="s">
        <v>9777</v>
      </c>
      <c r="AD1549" s="65" t="s">
        <v>97</v>
      </c>
      <c r="AE1549" s="56" t="s">
        <v>119</v>
      </c>
      <c r="AF1549" s="61"/>
      <c r="AG1549" s="61"/>
      <c r="AH1549" s="67" t="str">
        <v>Oct</v>
      </c>
      <c r="AI1549" s="68" t="str">
        <v>Oct</v>
      </c>
      <c r="AJ1549" s="69">
        <f t="shared" si="340"/>
        <v>7</v>
      </c>
      <c r="AK1549" s="70" t="str">
        <f t="shared" si="377"/>
        <v/>
      </c>
      <c r="AL1549" s="71" t="s">
        <v>17409</v>
      </c>
      <c r="AM1549" s="71" t="str">
        <v>2019</v>
      </c>
      <c r="AN1549" s="70"/>
      <c r="AO1549" s="70" t="s">
        <v>123</v>
      </c>
      <c r="AP1549" s="74">
        <f ca="1"/>
        <v>219</v>
      </c>
    </row>
    <row r="1550" spans="1:42" ht="14.4">
      <c r="A1550" s="55" t="s">
        <v>9781</v>
      </c>
      <c r="B1550" s="56" t="s">
        <v>89</v>
      </c>
      <c r="C1550" s="57">
        <v>43740</v>
      </c>
      <c r="D1550" s="56" t="s">
        <v>119</v>
      </c>
      <c r="E1550" s="56" t="s">
        <v>105</v>
      </c>
      <c r="F1550" s="58" t="s">
        <v>106</v>
      </c>
      <c r="G1550" s="58" t="s">
        <v>107</v>
      </c>
      <c r="H1550" s="56" t="s">
        <v>105</v>
      </c>
      <c r="I1550" s="59"/>
      <c r="J1550" s="59">
        <f t="shared" si="374"/>
        <v>43770</v>
      </c>
      <c r="K1550" s="56" t="s">
        <v>18</v>
      </c>
      <c r="L1550" s="56" t="s">
        <v>18</v>
      </c>
      <c r="M1550" s="60" t="s">
        <v>302</v>
      </c>
      <c r="N1550" s="56" t="s">
        <v>9783</v>
      </c>
      <c r="O1550" s="56" t="s">
        <v>95</v>
      </c>
      <c r="P1550" s="56" t="s">
        <v>9784</v>
      </c>
      <c r="Q1550" s="56" t="s">
        <v>133</v>
      </c>
      <c r="R1550" s="59"/>
      <c r="S1550" s="56" t="s">
        <v>108</v>
      </c>
      <c r="T1550" s="56" t="s">
        <v>108</v>
      </c>
      <c r="U1550" s="57"/>
      <c r="V1550" s="77"/>
      <c r="W1550" s="77"/>
      <c r="X1550" s="59"/>
      <c r="Y1550" s="56" t="s">
        <v>108</v>
      </c>
      <c r="Z1550" s="56" t="s">
        <v>121</v>
      </c>
      <c r="AA1550" s="57">
        <v>43747</v>
      </c>
      <c r="AB1550" s="63" t="s">
        <v>389</v>
      </c>
      <c r="AC1550" s="64" t="s">
        <v>9767</v>
      </c>
      <c r="AD1550" s="65" t="s">
        <v>97</v>
      </c>
      <c r="AE1550" s="56" t="s">
        <v>119</v>
      </c>
      <c r="AF1550" s="61"/>
      <c r="AG1550" s="61"/>
      <c r="AH1550" s="67" t="str">
        <v>Oct</v>
      </c>
      <c r="AI1550" s="68" t="str">
        <v>Oct</v>
      </c>
      <c r="AJ1550" s="69">
        <f t="shared" si="340"/>
        <v>7</v>
      </c>
      <c r="AK1550" s="70" t="str">
        <f t="shared" si="377"/>
        <v/>
      </c>
      <c r="AL1550" s="71" t="s">
        <v>17409</v>
      </c>
      <c r="AM1550" s="71" t="str">
        <v>2019</v>
      </c>
      <c r="AN1550" s="70"/>
      <c r="AO1550" s="70" t="s">
        <v>123</v>
      </c>
      <c r="AP1550" s="74">
        <f ca="1"/>
        <v>219</v>
      </c>
    </row>
    <row r="1551" spans="1:42" ht="14.4">
      <c r="A1551" s="55" t="s">
        <v>9786</v>
      </c>
      <c r="B1551" s="56" t="s">
        <v>89</v>
      </c>
      <c r="C1551" s="57">
        <v>43746</v>
      </c>
      <c r="D1551" s="56" t="s">
        <v>119</v>
      </c>
      <c r="E1551" s="56" t="s">
        <v>297</v>
      </c>
      <c r="F1551" s="58" t="s">
        <v>106</v>
      </c>
      <c r="G1551" s="58" t="s">
        <v>107</v>
      </c>
      <c r="H1551" s="56" t="s">
        <v>140</v>
      </c>
      <c r="I1551" s="59"/>
      <c r="J1551" s="59">
        <f t="shared" si="374"/>
        <v>43776</v>
      </c>
      <c r="K1551" s="56" t="s">
        <v>18</v>
      </c>
      <c r="L1551" s="56" t="s">
        <v>18</v>
      </c>
      <c r="M1551" s="60" t="s">
        <v>302</v>
      </c>
      <c r="N1551" s="56" t="s">
        <v>6891</v>
      </c>
      <c r="O1551" s="56" t="s">
        <v>20</v>
      </c>
      <c r="P1551" s="56" t="s">
        <v>6892</v>
      </c>
      <c r="Q1551" s="56" t="s">
        <v>21</v>
      </c>
      <c r="R1551" s="59"/>
      <c r="S1551" s="56" t="s">
        <v>108</v>
      </c>
      <c r="T1551" s="56" t="s">
        <v>108</v>
      </c>
      <c r="U1551" s="57"/>
      <c r="V1551" s="77"/>
      <c r="W1551" s="77"/>
      <c r="X1551" s="59"/>
      <c r="Y1551" s="56" t="s">
        <v>108</v>
      </c>
      <c r="Z1551" s="56" t="s">
        <v>121</v>
      </c>
      <c r="AA1551" s="57">
        <v>43748</v>
      </c>
      <c r="AB1551" s="63" t="s">
        <v>389</v>
      </c>
      <c r="AC1551" s="64" t="s">
        <v>9788</v>
      </c>
      <c r="AD1551" s="65" t="s">
        <v>97</v>
      </c>
      <c r="AE1551" s="56" t="s">
        <v>119</v>
      </c>
      <c r="AF1551" s="61"/>
      <c r="AG1551" s="61"/>
      <c r="AH1551" s="67" t="str">
        <v>Oct</v>
      </c>
      <c r="AI1551" s="68" t="str">
        <v>Oct</v>
      </c>
      <c r="AJ1551" s="69">
        <f t="shared" si="340"/>
        <v>2</v>
      </c>
      <c r="AK1551" s="70" t="str">
        <f t="shared" si="377"/>
        <v/>
      </c>
      <c r="AL1551" s="71" t="s">
        <v>17409</v>
      </c>
      <c r="AM1551" s="71" t="str">
        <v>2019</v>
      </c>
      <c r="AN1551" s="70"/>
      <c r="AO1551" s="70" t="s">
        <v>123</v>
      </c>
      <c r="AP1551" s="74">
        <f ca="1"/>
        <v>213</v>
      </c>
    </row>
    <row r="1552" spans="1:42" ht="14.4">
      <c r="A1552" s="55" t="s">
        <v>9790</v>
      </c>
      <c r="B1552" s="56" t="s">
        <v>89</v>
      </c>
      <c r="C1552" s="57">
        <v>43746</v>
      </c>
      <c r="D1552" s="56" t="s">
        <v>119</v>
      </c>
      <c r="E1552" s="56" t="s">
        <v>297</v>
      </c>
      <c r="F1552" s="58" t="s">
        <v>106</v>
      </c>
      <c r="G1552" s="58" t="s">
        <v>107</v>
      </c>
      <c r="H1552" s="56" t="s">
        <v>140</v>
      </c>
      <c r="I1552" s="59"/>
      <c r="J1552" s="59">
        <f t="shared" si="374"/>
        <v>43776</v>
      </c>
      <c r="K1552" s="56" t="s">
        <v>18</v>
      </c>
      <c r="L1552" s="56" t="s">
        <v>18</v>
      </c>
      <c r="M1552" s="60" t="s">
        <v>302</v>
      </c>
      <c r="N1552" s="56" t="s">
        <v>9793</v>
      </c>
      <c r="O1552" s="56" t="s">
        <v>29</v>
      </c>
      <c r="P1552" s="56" t="s">
        <v>9794</v>
      </c>
      <c r="Q1552" s="56" t="s">
        <v>17</v>
      </c>
      <c r="R1552" s="59"/>
      <c r="S1552" s="56" t="s">
        <v>108</v>
      </c>
      <c r="T1552" s="56" t="s">
        <v>108</v>
      </c>
      <c r="U1552" s="57"/>
      <c r="V1552" s="77"/>
      <c r="W1552" s="77"/>
      <c r="X1552" s="59"/>
      <c r="Y1552" s="56" t="s">
        <v>108</v>
      </c>
      <c r="Z1552" s="56" t="s">
        <v>121</v>
      </c>
      <c r="AA1552" s="57">
        <v>43748</v>
      </c>
      <c r="AB1552" s="63" t="s">
        <v>389</v>
      </c>
      <c r="AC1552" s="64" t="s">
        <v>9795</v>
      </c>
      <c r="AD1552" s="65" t="s">
        <v>97</v>
      </c>
      <c r="AE1552" s="56" t="s">
        <v>119</v>
      </c>
      <c r="AF1552" s="61"/>
      <c r="AG1552" s="61"/>
      <c r="AH1552" s="67" t="str">
        <v>Oct</v>
      </c>
      <c r="AI1552" s="68" t="str">
        <v>Oct</v>
      </c>
      <c r="AJ1552" s="69">
        <f t="shared" si="340"/>
        <v>2</v>
      </c>
      <c r="AK1552" s="70" t="str">
        <f t="shared" si="377"/>
        <v/>
      </c>
      <c r="AL1552" s="71" t="s">
        <v>17409</v>
      </c>
      <c r="AM1552" s="71" t="str">
        <v>2019</v>
      </c>
      <c r="AN1552" s="70"/>
      <c r="AO1552" s="70" t="s">
        <v>123</v>
      </c>
      <c r="AP1552" s="74">
        <f ca="1"/>
        <v>213</v>
      </c>
    </row>
    <row r="1553" spans="1:42" ht="26.5">
      <c r="A1553" s="55" t="s">
        <v>9799</v>
      </c>
      <c r="B1553" s="56" t="s">
        <v>89</v>
      </c>
      <c r="C1553" s="57">
        <v>43745</v>
      </c>
      <c r="D1553" s="56" t="s">
        <v>119</v>
      </c>
      <c r="E1553" s="56" t="s">
        <v>297</v>
      </c>
      <c r="F1553" s="58" t="s">
        <v>106</v>
      </c>
      <c r="G1553" s="58" t="s">
        <v>107</v>
      </c>
      <c r="H1553" s="56" t="s">
        <v>140</v>
      </c>
      <c r="I1553" s="59"/>
      <c r="J1553" s="59">
        <f t="shared" si="374"/>
        <v>43775</v>
      </c>
      <c r="K1553" s="56" t="s">
        <v>18</v>
      </c>
      <c r="L1553" s="56" t="s">
        <v>14</v>
      </c>
      <c r="M1553" s="60" t="s">
        <v>302</v>
      </c>
      <c r="N1553" s="56" t="s">
        <v>9800</v>
      </c>
      <c r="O1553" s="56" t="s">
        <v>137</v>
      </c>
      <c r="P1553" s="56" t="s">
        <v>9801</v>
      </c>
      <c r="Q1553" s="56" t="s">
        <v>17</v>
      </c>
      <c r="R1553" s="59"/>
      <c r="S1553" s="56" t="s">
        <v>108</v>
      </c>
      <c r="T1553" s="56" t="s">
        <v>108</v>
      </c>
      <c r="U1553" s="57"/>
      <c r="V1553" s="77"/>
      <c r="W1553" s="77"/>
      <c r="X1553" s="59"/>
      <c r="Y1553" s="56" t="s">
        <v>108</v>
      </c>
      <c r="Z1553" s="56" t="s">
        <v>121</v>
      </c>
      <c r="AA1553" s="57">
        <v>43755</v>
      </c>
      <c r="AB1553" s="63" t="s">
        <v>389</v>
      </c>
      <c r="AC1553" s="60" t="s">
        <v>9803</v>
      </c>
      <c r="AD1553" s="65" t="s">
        <v>97</v>
      </c>
      <c r="AE1553" s="56" t="s">
        <v>119</v>
      </c>
      <c r="AF1553" s="61"/>
      <c r="AG1553" s="61"/>
      <c r="AH1553" s="67" t="str">
        <v>Oct</v>
      </c>
      <c r="AI1553" s="68" t="str">
        <v>Oct</v>
      </c>
      <c r="AJ1553" s="69">
        <f t="shared" si="340"/>
        <v>10</v>
      </c>
      <c r="AK1553" s="70" t="str">
        <f t="shared" si="377"/>
        <v/>
      </c>
      <c r="AL1553" s="71" t="s">
        <v>17409</v>
      </c>
      <c r="AM1553" s="71" t="str">
        <v>2019</v>
      </c>
      <c r="AN1553" s="70"/>
      <c r="AO1553" s="70" t="s">
        <v>123</v>
      </c>
      <c r="AP1553" s="74">
        <f ca="1"/>
        <v>214</v>
      </c>
    </row>
    <row r="1554" spans="1:42" ht="14.4">
      <c r="A1554" s="55" t="s">
        <v>9806</v>
      </c>
      <c r="B1554" s="56" t="s">
        <v>89</v>
      </c>
      <c r="C1554" s="57">
        <v>43754</v>
      </c>
      <c r="D1554" s="56" t="s">
        <v>119</v>
      </c>
      <c r="E1554" s="56" t="s">
        <v>105</v>
      </c>
      <c r="F1554" s="58" t="s">
        <v>106</v>
      </c>
      <c r="G1554" s="58" t="s">
        <v>107</v>
      </c>
      <c r="H1554" s="56" t="s">
        <v>105</v>
      </c>
      <c r="I1554" s="59"/>
      <c r="J1554" s="59">
        <f t="shared" si="374"/>
        <v>43784</v>
      </c>
      <c r="K1554" s="56" t="s">
        <v>18</v>
      </c>
      <c r="L1554" s="56" t="s">
        <v>18</v>
      </c>
      <c r="M1554" s="60" t="s">
        <v>302</v>
      </c>
      <c r="N1554" s="56" t="s">
        <v>9808</v>
      </c>
      <c r="O1554" s="56" t="s">
        <v>436</v>
      </c>
      <c r="P1554" s="56" t="s">
        <v>9809</v>
      </c>
      <c r="Q1554" s="56" t="s">
        <v>133</v>
      </c>
      <c r="R1554" s="59"/>
      <c r="S1554" s="56" t="s">
        <v>108</v>
      </c>
      <c r="T1554" s="56" t="s">
        <v>108</v>
      </c>
      <c r="U1554" s="57"/>
      <c r="V1554" s="77"/>
      <c r="W1554" s="62" t="s">
        <v>108</v>
      </c>
      <c r="X1554" s="59"/>
      <c r="Y1554" s="56" t="s">
        <v>108</v>
      </c>
      <c r="Z1554" s="56" t="s">
        <v>121</v>
      </c>
      <c r="AA1554" s="57">
        <v>43755</v>
      </c>
      <c r="AB1554" s="63" t="s">
        <v>389</v>
      </c>
      <c r="AC1554" s="64" t="s">
        <v>9810</v>
      </c>
      <c r="AD1554" s="65" t="s">
        <v>97</v>
      </c>
      <c r="AE1554" s="56" t="s">
        <v>119</v>
      </c>
      <c r="AF1554" s="61"/>
      <c r="AG1554" s="61"/>
      <c r="AH1554" s="67" t="str">
        <v>Oct</v>
      </c>
      <c r="AI1554" s="68" t="str">
        <v>Oct</v>
      </c>
      <c r="AJ1554" s="69">
        <f t="shared" si="340"/>
        <v>1</v>
      </c>
      <c r="AK1554" s="70" t="str">
        <f t="shared" si="377"/>
        <v/>
      </c>
      <c r="AL1554" s="71" t="s">
        <v>17409</v>
      </c>
      <c r="AM1554" s="71" t="str">
        <v>2019</v>
      </c>
      <c r="AN1554" s="70"/>
      <c r="AO1554" s="70" t="s">
        <v>123</v>
      </c>
      <c r="AP1554" s="74">
        <f ca="1"/>
        <v>205</v>
      </c>
    </row>
    <row r="1555" spans="1:42" ht="26.5">
      <c r="A1555" s="55" t="s">
        <v>9812</v>
      </c>
      <c r="B1555" s="56" t="s">
        <v>89</v>
      </c>
      <c r="C1555" s="57">
        <v>43754</v>
      </c>
      <c r="D1555" s="56" t="s">
        <v>119</v>
      </c>
      <c r="E1555" s="56" t="s">
        <v>105</v>
      </c>
      <c r="F1555" s="58" t="s">
        <v>106</v>
      </c>
      <c r="G1555" s="58" t="s">
        <v>107</v>
      </c>
      <c r="H1555" s="56" t="s">
        <v>105</v>
      </c>
      <c r="I1555" s="59"/>
      <c r="J1555" s="59">
        <f t="shared" si="374"/>
        <v>43784</v>
      </c>
      <c r="K1555" s="56" t="s">
        <v>18</v>
      </c>
      <c r="L1555" s="56" t="s">
        <v>14</v>
      </c>
      <c r="M1555" s="60" t="s">
        <v>302</v>
      </c>
      <c r="N1555" s="56" t="s">
        <v>9814</v>
      </c>
      <c r="O1555" s="56" t="s">
        <v>143</v>
      </c>
      <c r="P1555" s="56" t="s">
        <v>108</v>
      </c>
      <c r="Q1555" s="56" t="s">
        <v>96</v>
      </c>
      <c r="R1555" s="59"/>
      <c r="S1555" s="56" t="s">
        <v>108</v>
      </c>
      <c r="T1555" s="56" t="s">
        <v>108</v>
      </c>
      <c r="U1555" s="57"/>
      <c r="V1555" s="77"/>
      <c r="W1555" s="62" t="s">
        <v>108</v>
      </c>
      <c r="X1555" s="59"/>
      <c r="Y1555" s="56" t="s">
        <v>108</v>
      </c>
      <c r="Z1555" s="56" t="s">
        <v>121</v>
      </c>
      <c r="AA1555" s="57">
        <v>43755</v>
      </c>
      <c r="AB1555" s="63" t="s">
        <v>389</v>
      </c>
      <c r="AC1555" s="60" t="s">
        <v>9816</v>
      </c>
      <c r="AD1555" s="65" t="s">
        <v>97</v>
      </c>
      <c r="AE1555" s="56" t="s">
        <v>119</v>
      </c>
      <c r="AF1555" s="61"/>
      <c r="AG1555" s="61"/>
      <c r="AH1555" s="67" t="str">
        <v>Oct</v>
      </c>
      <c r="AI1555" s="68" t="str">
        <v>Oct</v>
      </c>
      <c r="AJ1555" s="69">
        <f t="shared" si="340"/>
        <v>1</v>
      </c>
      <c r="AK1555" s="70" t="str">
        <f t="shared" si="377"/>
        <v/>
      </c>
      <c r="AL1555" s="71" t="s">
        <v>17409</v>
      </c>
      <c r="AM1555" s="71" t="str">
        <v>2019</v>
      </c>
      <c r="AN1555" s="70"/>
      <c r="AO1555" s="70" t="s">
        <v>123</v>
      </c>
      <c r="AP1555" s="74">
        <f ca="1"/>
        <v>205</v>
      </c>
    </row>
    <row r="1556" spans="1:42" ht="14.4">
      <c r="A1556" s="55" t="s">
        <v>9819</v>
      </c>
      <c r="B1556" s="56" t="s">
        <v>89</v>
      </c>
      <c r="C1556" s="57">
        <v>43763</v>
      </c>
      <c r="D1556" s="56" t="s">
        <v>119</v>
      </c>
      <c r="E1556" s="56" t="s">
        <v>297</v>
      </c>
      <c r="F1556" s="58" t="s">
        <v>106</v>
      </c>
      <c r="G1556" s="58" t="s">
        <v>107</v>
      </c>
      <c r="H1556" s="56" t="s">
        <v>140</v>
      </c>
      <c r="I1556" s="59"/>
      <c r="J1556" s="59">
        <f t="shared" si="374"/>
        <v>43793</v>
      </c>
      <c r="K1556" s="56" t="s">
        <v>18</v>
      </c>
      <c r="L1556" s="56" t="s">
        <v>14</v>
      </c>
      <c r="M1556" s="60" t="s">
        <v>302</v>
      </c>
      <c r="N1556" s="56" t="s">
        <v>9821</v>
      </c>
      <c r="O1556" s="56" t="s">
        <v>22</v>
      </c>
      <c r="P1556" s="56" t="s">
        <v>9822</v>
      </c>
      <c r="Q1556" s="56" t="s">
        <v>237</v>
      </c>
      <c r="R1556" s="59"/>
      <c r="S1556" s="56" t="s">
        <v>108</v>
      </c>
      <c r="T1556" s="56" t="s">
        <v>108</v>
      </c>
      <c r="U1556" s="57"/>
      <c r="V1556" s="77"/>
      <c r="W1556" s="62" t="s">
        <v>108</v>
      </c>
      <c r="X1556" s="59"/>
      <c r="Y1556" s="56" t="s">
        <v>108</v>
      </c>
      <c r="Z1556" s="56" t="s">
        <v>123</v>
      </c>
      <c r="AA1556" s="57">
        <v>43766</v>
      </c>
      <c r="AB1556" s="63" t="s">
        <v>389</v>
      </c>
      <c r="AC1556" s="64" t="s">
        <v>9826</v>
      </c>
      <c r="AD1556" s="56" t="s">
        <v>118</v>
      </c>
      <c r="AE1556" s="56"/>
      <c r="AF1556" s="61"/>
      <c r="AG1556" s="61"/>
      <c r="AH1556" s="67" t="str">
        <v>Oct</v>
      </c>
      <c r="AI1556" s="68" t="str">
        <v>Oct</v>
      </c>
      <c r="AJ1556" s="69">
        <f t="shared" si="340"/>
        <v>3</v>
      </c>
      <c r="AK1556" s="70" t="str">
        <f t="shared" si="377"/>
        <v/>
      </c>
      <c r="AL1556" s="71"/>
      <c r="AM1556" s="71" t="str">
        <v>2019</v>
      </c>
      <c r="AN1556" s="70"/>
      <c r="AO1556" s="70" t="s">
        <v>123</v>
      </c>
      <c r="AP1556" s="74">
        <f ca="1"/>
        <v>196</v>
      </c>
    </row>
    <row r="1557" spans="1:42" ht="14.4">
      <c r="A1557" s="55" t="s">
        <v>9828</v>
      </c>
      <c r="B1557" s="56" t="s">
        <v>89</v>
      </c>
      <c r="C1557" s="57">
        <v>43763</v>
      </c>
      <c r="D1557" s="56" t="s">
        <v>119</v>
      </c>
      <c r="E1557" s="56" t="s">
        <v>297</v>
      </c>
      <c r="F1557" s="58" t="s">
        <v>106</v>
      </c>
      <c r="G1557" s="58" t="s">
        <v>107</v>
      </c>
      <c r="H1557" s="56" t="s">
        <v>140</v>
      </c>
      <c r="I1557" s="59"/>
      <c r="J1557" s="59">
        <f t="shared" si="374"/>
        <v>43793</v>
      </c>
      <c r="K1557" s="56" t="s">
        <v>18</v>
      </c>
      <c r="L1557" s="56" t="s">
        <v>18</v>
      </c>
      <c r="M1557" s="60" t="s">
        <v>302</v>
      </c>
      <c r="N1557" s="56" t="s">
        <v>9831</v>
      </c>
      <c r="O1557" s="56" t="s">
        <v>20</v>
      </c>
      <c r="P1557" s="56" t="s">
        <v>9832</v>
      </c>
      <c r="Q1557" s="56" t="s">
        <v>21</v>
      </c>
      <c r="R1557" s="59"/>
      <c r="S1557" s="56" t="s">
        <v>108</v>
      </c>
      <c r="T1557" s="56" t="s">
        <v>108</v>
      </c>
      <c r="U1557" s="57"/>
      <c r="V1557" s="77"/>
      <c r="W1557" s="62" t="s">
        <v>146</v>
      </c>
      <c r="X1557" s="59"/>
      <c r="Y1557" s="56" t="s">
        <v>108</v>
      </c>
      <c r="Z1557" s="56" t="s">
        <v>121</v>
      </c>
      <c r="AA1557" s="57">
        <v>43766</v>
      </c>
      <c r="AB1557" s="63" t="s">
        <v>389</v>
      </c>
      <c r="AC1557" s="64" t="s">
        <v>9834</v>
      </c>
      <c r="AD1557" s="56" t="s">
        <v>97</v>
      </c>
      <c r="AE1557" s="56" t="s">
        <v>119</v>
      </c>
      <c r="AF1557" s="61"/>
      <c r="AG1557" s="61"/>
      <c r="AH1557" s="67" t="str">
        <v>Oct</v>
      </c>
      <c r="AI1557" s="68" t="str">
        <v>Oct</v>
      </c>
      <c r="AJ1557" s="69">
        <f t="shared" si="340"/>
        <v>3</v>
      </c>
      <c r="AK1557" s="70" t="str">
        <f t="shared" si="377"/>
        <v/>
      </c>
      <c r="AL1557" s="71"/>
      <c r="AM1557" s="71" t="str">
        <v>2019</v>
      </c>
      <c r="AN1557" s="70"/>
      <c r="AO1557" s="70" t="s">
        <v>123</v>
      </c>
      <c r="AP1557" s="74">
        <f ca="1"/>
        <v>196</v>
      </c>
    </row>
    <row r="1558" spans="1:42" ht="14.4">
      <c r="A1558" s="55" t="s">
        <v>9836</v>
      </c>
      <c r="B1558" s="56" t="s">
        <v>89</v>
      </c>
      <c r="C1558" s="57">
        <v>43766</v>
      </c>
      <c r="D1558" s="56" t="s">
        <v>119</v>
      </c>
      <c r="E1558" s="56" t="s">
        <v>196</v>
      </c>
      <c r="F1558" s="58" t="s">
        <v>106</v>
      </c>
      <c r="G1558" s="58" t="s">
        <v>113</v>
      </c>
      <c r="H1558" s="56" t="s">
        <v>196</v>
      </c>
      <c r="I1558" s="59"/>
      <c r="J1558" s="59">
        <f t="shared" si="374"/>
        <v>43796</v>
      </c>
      <c r="K1558" s="56" t="s">
        <v>18</v>
      </c>
      <c r="L1558" s="56" t="s">
        <v>18</v>
      </c>
      <c r="M1558" s="60" t="s">
        <v>302</v>
      </c>
      <c r="N1558" s="56" t="s">
        <v>9840</v>
      </c>
      <c r="O1558" s="56" t="s">
        <v>249</v>
      </c>
      <c r="P1558" s="56" t="s">
        <v>9841</v>
      </c>
      <c r="Q1558" s="56" t="s">
        <v>117</v>
      </c>
      <c r="R1558" s="59"/>
      <c r="S1558" s="56" t="s">
        <v>108</v>
      </c>
      <c r="T1558" s="56" t="s">
        <v>108</v>
      </c>
      <c r="U1558" s="57">
        <v>43766</v>
      </c>
      <c r="V1558" s="62">
        <v>25</v>
      </c>
      <c r="W1558" s="62">
        <v>25</v>
      </c>
      <c r="X1558" s="57">
        <v>43788</v>
      </c>
      <c r="Y1558" s="56" t="s">
        <v>108</v>
      </c>
      <c r="Z1558" s="56" t="s">
        <v>121</v>
      </c>
      <c r="AA1558" s="57">
        <v>43788</v>
      </c>
      <c r="AB1558" s="75"/>
      <c r="AC1558" s="64" t="s">
        <v>9842</v>
      </c>
      <c r="AD1558" s="56" t="s">
        <v>97</v>
      </c>
      <c r="AE1558" s="56" t="s">
        <v>119</v>
      </c>
      <c r="AF1558" s="61"/>
      <c r="AG1558" s="61"/>
      <c r="AH1558" s="67" t="str">
        <v>Oct</v>
      </c>
      <c r="AI1558" s="68" t="str">
        <v>Nov</v>
      </c>
      <c r="AJ1558" s="69">
        <f t="shared" si="340"/>
        <v>22</v>
      </c>
      <c r="AK1558" s="70" t="str">
        <f t="shared" si="377"/>
        <v/>
      </c>
      <c r="AL1558" s="71" t="s">
        <v>17409</v>
      </c>
      <c r="AM1558" s="71" t="str">
        <v>2019</v>
      </c>
      <c r="AN1558" s="70"/>
      <c r="AO1558" s="70" t="s">
        <v>123</v>
      </c>
      <c r="AP1558" s="74">
        <f ca="1"/>
        <v>193</v>
      </c>
    </row>
    <row r="1559" spans="1:42" ht="14.4">
      <c r="A1559" s="55" t="s">
        <v>9844</v>
      </c>
      <c r="B1559" s="56" t="s">
        <v>89</v>
      </c>
      <c r="C1559" s="57">
        <v>43766</v>
      </c>
      <c r="D1559" s="56" t="s">
        <v>119</v>
      </c>
      <c r="E1559" s="56" t="s">
        <v>297</v>
      </c>
      <c r="F1559" s="58" t="s">
        <v>106</v>
      </c>
      <c r="G1559" s="58" t="s">
        <v>107</v>
      </c>
      <c r="H1559" s="56" t="s">
        <v>140</v>
      </c>
      <c r="I1559" s="59"/>
      <c r="J1559" s="59">
        <f t="shared" si="374"/>
        <v>43796</v>
      </c>
      <c r="K1559" s="56" t="s">
        <v>18</v>
      </c>
      <c r="L1559" s="56" t="s">
        <v>18</v>
      </c>
      <c r="M1559" s="60" t="s">
        <v>302</v>
      </c>
      <c r="N1559" s="56" t="s">
        <v>9625</v>
      </c>
      <c r="O1559" s="56" t="s">
        <v>29</v>
      </c>
      <c r="P1559" s="56" t="s">
        <v>2329</v>
      </c>
      <c r="Q1559" s="56" t="s">
        <v>17</v>
      </c>
      <c r="R1559" s="59"/>
      <c r="S1559" s="56" t="s">
        <v>108</v>
      </c>
      <c r="T1559" s="56" t="s">
        <v>108</v>
      </c>
      <c r="U1559" s="57"/>
      <c r="V1559" s="77"/>
      <c r="W1559" s="62" t="s">
        <v>146</v>
      </c>
      <c r="X1559" s="59"/>
      <c r="Y1559" s="56" t="s">
        <v>108</v>
      </c>
      <c r="Z1559" s="56" t="s">
        <v>121</v>
      </c>
      <c r="AA1559" s="57">
        <v>43767</v>
      </c>
      <c r="AB1559" s="63" t="s">
        <v>389</v>
      </c>
      <c r="AC1559" s="64" t="s">
        <v>9845</v>
      </c>
      <c r="AD1559" s="56" t="s">
        <v>97</v>
      </c>
      <c r="AE1559" s="56" t="s">
        <v>119</v>
      </c>
      <c r="AF1559" s="61"/>
      <c r="AG1559" s="61"/>
      <c r="AH1559" s="67" t="str">
        <v>Oct</v>
      </c>
      <c r="AI1559" s="68" t="str">
        <v>Oct</v>
      </c>
      <c r="AJ1559" s="69">
        <f t="shared" si="340"/>
        <v>1</v>
      </c>
      <c r="AK1559" s="70" t="str">
        <f t="shared" si="377"/>
        <v/>
      </c>
      <c r="AL1559" s="71" t="s">
        <v>17409</v>
      </c>
      <c r="AM1559" s="71" t="str">
        <v>2019</v>
      </c>
      <c r="AN1559" s="70"/>
      <c r="AO1559" s="70" t="s">
        <v>123</v>
      </c>
      <c r="AP1559" s="74">
        <f ca="1"/>
        <v>193</v>
      </c>
    </row>
    <row r="1560" spans="1:42" ht="14.4">
      <c r="A1560" s="55" t="s">
        <v>9846</v>
      </c>
      <c r="B1560" s="56" t="s">
        <v>89</v>
      </c>
      <c r="C1560" s="57">
        <v>43766</v>
      </c>
      <c r="D1560" s="56" t="s">
        <v>119</v>
      </c>
      <c r="E1560" s="56" t="s">
        <v>297</v>
      </c>
      <c r="F1560" s="58" t="s">
        <v>106</v>
      </c>
      <c r="G1560" s="58" t="s">
        <v>107</v>
      </c>
      <c r="H1560" s="56" t="s">
        <v>140</v>
      </c>
      <c r="I1560" s="59"/>
      <c r="J1560" s="59">
        <f t="shared" si="374"/>
        <v>43796</v>
      </c>
      <c r="K1560" s="56" t="s">
        <v>18</v>
      </c>
      <c r="L1560" s="56" t="s">
        <v>14</v>
      </c>
      <c r="M1560" s="60" t="s">
        <v>302</v>
      </c>
      <c r="N1560" s="56" t="s">
        <v>9847</v>
      </c>
      <c r="O1560" s="56" t="s">
        <v>95</v>
      </c>
      <c r="P1560" s="56" t="s">
        <v>108</v>
      </c>
      <c r="Q1560" s="56" t="s">
        <v>237</v>
      </c>
      <c r="R1560" s="59"/>
      <c r="S1560" s="56" t="s">
        <v>108</v>
      </c>
      <c r="T1560" s="56" t="s">
        <v>108</v>
      </c>
      <c r="U1560" s="57"/>
      <c r="V1560" s="77"/>
      <c r="W1560" s="62" t="s">
        <v>108</v>
      </c>
      <c r="X1560" s="59"/>
      <c r="Y1560" s="56" t="s">
        <v>108</v>
      </c>
      <c r="Z1560" s="56" t="s">
        <v>108</v>
      </c>
      <c r="AA1560" s="57">
        <v>43767</v>
      </c>
      <c r="AB1560" s="63" t="s">
        <v>389</v>
      </c>
      <c r="AC1560" s="64" t="s">
        <v>9848</v>
      </c>
      <c r="AD1560" s="56" t="s">
        <v>118</v>
      </c>
      <c r="AE1560" s="56"/>
      <c r="AF1560" s="61"/>
      <c r="AG1560" s="61"/>
      <c r="AH1560" s="67" t="str">
        <v>Oct</v>
      </c>
      <c r="AI1560" s="68" t="str">
        <v>Oct</v>
      </c>
      <c r="AJ1560" s="69">
        <f t="shared" si="340"/>
        <v>1</v>
      </c>
      <c r="AK1560" s="70" t="str">
        <f t="shared" si="377"/>
        <v/>
      </c>
      <c r="AL1560" s="71" t="s">
        <v>17409</v>
      </c>
      <c r="AM1560" s="71" t="str">
        <v>2019</v>
      </c>
      <c r="AN1560" s="70"/>
      <c r="AO1560" s="70" t="s">
        <v>123</v>
      </c>
      <c r="AP1560" s="74">
        <f ca="1"/>
        <v>193</v>
      </c>
    </row>
    <row r="1561" spans="1:42" ht="14.4">
      <c r="A1561" s="55" t="s">
        <v>9849</v>
      </c>
      <c r="B1561" s="56" t="s">
        <v>89</v>
      </c>
      <c r="C1561" s="57">
        <v>43766</v>
      </c>
      <c r="D1561" s="56" t="s">
        <v>119</v>
      </c>
      <c r="E1561" s="56" t="s">
        <v>297</v>
      </c>
      <c r="F1561" s="58" t="s">
        <v>106</v>
      </c>
      <c r="G1561" s="58" t="s">
        <v>107</v>
      </c>
      <c r="H1561" s="56" t="s">
        <v>140</v>
      </c>
      <c r="I1561" s="59"/>
      <c r="J1561" s="59">
        <f t="shared" si="374"/>
        <v>43796</v>
      </c>
      <c r="K1561" s="56" t="s">
        <v>18</v>
      </c>
      <c r="L1561" s="56" t="s">
        <v>14</v>
      </c>
      <c r="M1561" s="60" t="s">
        <v>302</v>
      </c>
      <c r="N1561" s="56" t="s">
        <v>9850</v>
      </c>
      <c r="O1561" s="56" t="s">
        <v>137</v>
      </c>
      <c r="P1561" s="56" t="s">
        <v>108</v>
      </c>
      <c r="Q1561" s="56" t="s">
        <v>237</v>
      </c>
      <c r="R1561" s="59"/>
      <c r="S1561" s="56" t="s">
        <v>108</v>
      </c>
      <c r="T1561" s="56" t="s">
        <v>108</v>
      </c>
      <c r="U1561" s="57"/>
      <c r="V1561" s="77"/>
      <c r="W1561" s="62" t="s">
        <v>108</v>
      </c>
      <c r="X1561" s="59"/>
      <c r="Y1561" s="56" t="s">
        <v>108</v>
      </c>
      <c r="Z1561" s="56" t="s">
        <v>108</v>
      </c>
      <c r="AA1561" s="57">
        <v>43767</v>
      </c>
      <c r="AB1561" s="63" t="s">
        <v>389</v>
      </c>
      <c r="AC1561" s="64" t="s">
        <v>9851</v>
      </c>
      <c r="AD1561" s="56" t="s">
        <v>118</v>
      </c>
      <c r="AE1561" s="56"/>
      <c r="AF1561" s="61"/>
      <c r="AG1561" s="61"/>
      <c r="AH1561" s="67" t="str">
        <v>Oct</v>
      </c>
      <c r="AI1561" s="68" t="str">
        <v>Oct</v>
      </c>
      <c r="AJ1561" s="69">
        <f t="shared" si="340"/>
        <v>1</v>
      </c>
      <c r="AK1561" s="70" t="str">
        <f t="shared" si="377"/>
        <v/>
      </c>
      <c r="AL1561" s="71" t="s">
        <v>17409</v>
      </c>
      <c r="AM1561" s="71" t="str">
        <v>2019</v>
      </c>
      <c r="AN1561" s="70"/>
      <c r="AO1561" s="70" t="s">
        <v>123</v>
      </c>
      <c r="AP1561" s="74">
        <f ca="1"/>
        <v>193</v>
      </c>
    </row>
    <row r="1562" spans="1:42" ht="14.4">
      <c r="A1562" s="55" t="s">
        <v>9852</v>
      </c>
      <c r="B1562" s="56" t="s">
        <v>89</v>
      </c>
      <c r="C1562" s="57">
        <v>43766</v>
      </c>
      <c r="D1562" s="56" t="s">
        <v>119</v>
      </c>
      <c r="E1562" s="56" t="s">
        <v>297</v>
      </c>
      <c r="F1562" s="58" t="s">
        <v>106</v>
      </c>
      <c r="G1562" s="58" t="s">
        <v>107</v>
      </c>
      <c r="H1562" s="56" t="s">
        <v>140</v>
      </c>
      <c r="I1562" s="59"/>
      <c r="J1562" s="59">
        <f t="shared" si="374"/>
        <v>43796</v>
      </c>
      <c r="K1562" s="56" t="s">
        <v>18</v>
      </c>
      <c r="L1562" s="56" t="s">
        <v>18</v>
      </c>
      <c r="M1562" s="60" t="s">
        <v>302</v>
      </c>
      <c r="N1562" s="56" t="s">
        <v>9853</v>
      </c>
      <c r="O1562" s="56" t="s">
        <v>436</v>
      </c>
      <c r="P1562" s="56" t="s">
        <v>9854</v>
      </c>
      <c r="Q1562" s="56" t="s">
        <v>21</v>
      </c>
      <c r="R1562" s="59"/>
      <c r="S1562" s="56" t="s">
        <v>108</v>
      </c>
      <c r="T1562" s="56" t="s">
        <v>108</v>
      </c>
      <c r="U1562" s="57"/>
      <c r="V1562" s="77"/>
      <c r="W1562" s="62" t="s">
        <v>146</v>
      </c>
      <c r="X1562" s="59"/>
      <c r="Y1562" s="56" t="s">
        <v>108</v>
      </c>
      <c r="Z1562" s="56" t="s">
        <v>121</v>
      </c>
      <c r="AA1562" s="57">
        <v>43767</v>
      </c>
      <c r="AB1562" s="63" t="s">
        <v>389</v>
      </c>
      <c r="AC1562" s="64" t="s">
        <v>9855</v>
      </c>
      <c r="AD1562" s="56" t="s">
        <v>97</v>
      </c>
      <c r="AE1562" s="56" t="s">
        <v>119</v>
      </c>
      <c r="AF1562" s="61"/>
      <c r="AG1562" s="61"/>
      <c r="AH1562" s="67" t="str">
        <v>Oct</v>
      </c>
      <c r="AI1562" s="68" t="str">
        <v>Oct</v>
      </c>
      <c r="AJ1562" s="69">
        <f t="shared" si="340"/>
        <v>1</v>
      </c>
      <c r="AK1562" s="70" t="str">
        <f t="shared" si="377"/>
        <v/>
      </c>
      <c r="AL1562" s="71" t="s">
        <v>17409</v>
      </c>
      <c r="AM1562" s="71" t="str">
        <v>2019</v>
      </c>
      <c r="AN1562" s="70"/>
      <c r="AO1562" s="70" t="s">
        <v>123</v>
      </c>
      <c r="AP1562" s="74">
        <f ca="1"/>
        <v>193</v>
      </c>
    </row>
    <row r="1563" spans="1:42" ht="14.4">
      <c r="A1563" s="55" t="s">
        <v>9856</v>
      </c>
      <c r="B1563" s="56" t="s">
        <v>89</v>
      </c>
      <c r="C1563" s="57">
        <v>43769</v>
      </c>
      <c r="D1563" s="56" t="s">
        <v>119</v>
      </c>
      <c r="E1563" s="56" t="s">
        <v>297</v>
      </c>
      <c r="F1563" s="58" t="s">
        <v>106</v>
      </c>
      <c r="G1563" s="58" t="s">
        <v>107</v>
      </c>
      <c r="H1563" s="56" t="s">
        <v>140</v>
      </c>
      <c r="I1563" s="59"/>
      <c r="J1563" s="59">
        <f t="shared" si="374"/>
        <v>43799</v>
      </c>
      <c r="K1563" s="56" t="s">
        <v>18</v>
      </c>
      <c r="L1563" s="56" t="s">
        <v>18</v>
      </c>
      <c r="M1563" s="60" t="s">
        <v>302</v>
      </c>
      <c r="N1563" s="56" t="s">
        <v>9857</v>
      </c>
      <c r="O1563" s="56" t="s">
        <v>20</v>
      </c>
      <c r="P1563" s="56" t="s">
        <v>9858</v>
      </c>
      <c r="Q1563" s="56" t="s">
        <v>17</v>
      </c>
      <c r="R1563" s="59"/>
      <c r="S1563" s="56" t="s">
        <v>108</v>
      </c>
      <c r="T1563" s="56" t="s">
        <v>108</v>
      </c>
      <c r="U1563" s="57"/>
      <c r="V1563" s="77"/>
      <c r="W1563" s="62" t="s">
        <v>146</v>
      </c>
      <c r="X1563" s="59"/>
      <c r="Y1563" s="56" t="s">
        <v>108</v>
      </c>
      <c r="Z1563" s="56" t="s">
        <v>121</v>
      </c>
      <c r="AA1563" s="57">
        <v>43769</v>
      </c>
      <c r="AB1563" s="63" t="s">
        <v>389</v>
      </c>
      <c r="AC1563" s="64" t="s">
        <v>9859</v>
      </c>
      <c r="AD1563" s="56" t="s">
        <v>97</v>
      </c>
      <c r="AE1563" s="56" t="s">
        <v>119</v>
      </c>
      <c r="AF1563" s="61"/>
      <c r="AG1563" s="61"/>
      <c r="AH1563" s="67" t="str">
        <v>Oct</v>
      </c>
      <c r="AI1563" s="68" t="str">
        <v>Oct</v>
      </c>
      <c r="AJ1563" s="69">
        <f t="shared" si="340"/>
        <v>0</v>
      </c>
      <c r="AK1563" s="70" t="str">
        <f t="shared" si="377"/>
        <v/>
      </c>
      <c r="AL1563" s="71" t="s">
        <v>17409</v>
      </c>
      <c r="AM1563" s="71" t="str">
        <v>2019</v>
      </c>
      <c r="AN1563" s="70"/>
      <c r="AO1563" s="70" t="s">
        <v>123</v>
      </c>
      <c r="AP1563" s="74">
        <f ca="1"/>
        <v>190</v>
      </c>
    </row>
    <row r="1564" spans="1:42" ht="14.4">
      <c r="A1564" s="55" t="s">
        <v>9860</v>
      </c>
      <c r="B1564" s="56" t="s">
        <v>89</v>
      </c>
      <c r="C1564" s="57">
        <v>43769</v>
      </c>
      <c r="D1564" s="56" t="s">
        <v>119</v>
      </c>
      <c r="E1564" s="56" t="s">
        <v>297</v>
      </c>
      <c r="F1564" s="58" t="s">
        <v>106</v>
      </c>
      <c r="G1564" s="58" t="s">
        <v>107</v>
      </c>
      <c r="H1564" s="56" t="s">
        <v>140</v>
      </c>
      <c r="I1564" s="59"/>
      <c r="J1564" s="59">
        <f t="shared" si="374"/>
        <v>43799</v>
      </c>
      <c r="K1564" s="56" t="s">
        <v>18</v>
      </c>
      <c r="L1564" s="56" t="s">
        <v>18</v>
      </c>
      <c r="M1564" s="60" t="s">
        <v>302</v>
      </c>
      <c r="N1564" s="56" t="s">
        <v>9861</v>
      </c>
      <c r="O1564" s="56" t="s">
        <v>249</v>
      </c>
      <c r="P1564" s="56" t="s">
        <v>9862</v>
      </c>
      <c r="Q1564" s="56" t="s">
        <v>21</v>
      </c>
      <c r="R1564" s="59"/>
      <c r="S1564" s="56" t="s">
        <v>108</v>
      </c>
      <c r="T1564" s="56" t="s">
        <v>108</v>
      </c>
      <c r="U1564" s="57"/>
      <c r="V1564" s="77"/>
      <c r="W1564" s="62" t="s">
        <v>146</v>
      </c>
      <c r="X1564" s="59"/>
      <c r="Y1564" s="56" t="s">
        <v>108</v>
      </c>
      <c r="Z1564" s="56" t="s">
        <v>121</v>
      </c>
      <c r="AA1564" s="57">
        <v>43769</v>
      </c>
      <c r="AB1564" s="63" t="s">
        <v>389</v>
      </c>
      <c r="AC1564" s="64" t="s">
        <v>9863</v>
      </c>
      <c r="AD1564" s="56" t="s">
        <v>97</v>
      </c>
      <c r="AE1564" s="56" t="s">
        <v>119</v>
      </c>
      <c r="AF1564" s="61"/>
      <c r="AG1564" s="61"/>
      <c r="AH1564" s="67" t="str">
        <v>Oct</v>
      </c>
      <c r="AI1564" s="68" t="str">
        <v>Oct</v>
      </c>
      <c r="AJ1564" s="69">
        <f t="shared" si="340"/>
        <v>0</v>
      </c>
      <c r="AK1564" s="70" t="str">
        <f t="shared" si="377"/>
        <v/>
      </c>
      <c r="AL1564" s="71" t="s">
        <v>17409</v>
      </c>
      <c r="AM1564" s="71" t="str">
        <v>2019</v>
      </c>
      <c r="AN1564" s="70"/>
      <c r="AO1564" s="70" t="s">
        <v>123</v>
      </c>
      <c r="AP1564" s="74">
        <f ca="1"/>
        <v>190</v>
      </c>
    </row>
    <row r="1565" spans="1:42" ht="14.4">
      <c r="A1565" s="55" t="s">
        <v>9864</v>
      </c>
      <c r="B1565" s="56" t="s">
        <v>89</v>
      </c>
      <c r="C1565" s="57">
        <v>43769</v>
      </c>
      <c r="D1565" s="56" t="s">
        <v>119</v>
      </c>
      <c r="E1565" s="56" t="s">
        <v>297</v>
      </c>
      <c r="F1565" s="58" t="s">
        <v>106</v>
      </c>
      <c r="G1565" s="58" t="s">
        <v>107</v>
      </c>
      <c r="H1565" s="56" t="s">
        <v>140</v>
      </c>
      <c r="I1565" s="59"/>
      <c r="J1565" s="59">
        <f t="shared" si="374"/>
        <v>43799</v>
      </c>
      <c r="K1565" s="56" t="s">
        <v>18</v>
      </c>
      <c r="L1565" s="56" t="s">
        <v>14</v>
      </c>
      <c r="M1565" s="60" t="s">
        <v>302</v>
      </c>
      <c r="N1565" s="56" t="s">
        <v>9865</v>
      </c>
      <c r="O1565" s="56" t="s">
        <v>249</v>
      </c>
      <c r="P1565" s="56">
        <v>190061684</v>
      </c>
      <c r="Q1565" s="56" t="s">
        <v>237</v>
      </c>
      <c r="R1565" s="59"/>
      <c r="S1565" s="56" t="s">
        <v>108</v>
      </c>
      <c r="T1565" s="56" t="s">
        <v>108</v>
      </c>
      <c r="U1565" s="57"/>
      <c r="V1565" s="77"/>
      <c r="W1565" s="62" t="s">
        <v>108</v>
      </c>
      <c r="X1565" s="59"/>
      <c r="Y1565" s="56" t="s">
        <v>108</v>
      </c>
      <c r="Z1565" s="56" t="s">
        <v>108</v>
      </c>
      <c r="AA1565" s="57">
        <v>43769</v>
      </c>
      <c r="AB1565" s="63" t="s">
        <v>389</v>
      </c>
      <c r="AC1565" s="64" t="s">
        <v>9866</v>
      </c>
      <c r="AD1565" s="56" t="s">
        <v>118</v>
      </c>
      <c r="AE1565" s="56"/>
      <c r="AF1565" s="61"/>
      <c r="AG1565" s="61"/>
      <c r="AH1565" s="67" t="str">
        <v>Oct</v>
      </c>
      <c r="AI1565" s="68" t="str">
        <v>Oct</v>
      </c>
      <c r="AJ1565" s="69">
        <f t="shared" si="340"/>
        <v>0</v>
      </c>
      <c r="AK1565" s="70" t="str">
        <f t="shared" si="377"/>
        <v/>
      </c>
      <c r="AL1565" s="71" t="s">
        <v>17409</v>
      </c>
      <c r="AM1565" s="71" t="str">
        <v>2019</v>
      </c>
      <c r="AN1565" s="70"/>
      <c r="AO1565" s="70" t="s">
        <v>123</v>
      </c>
      <c r="AP1565" s="74">
        <f ca="1"/>
        <v>190</v>
      </c>
    </row>
    <row r="1566" spans="1:42" ht="14.4">
      <c r="A1566" s="55" t="s">
        <v>9867</v>
      </c>
      <c r="B1566" s="56" t="s">
        <v>89</v>
      </c>
      <c r="C1566" s="57">
        <v>43769</v>
      </c>
      <c r="D1566" s="56" t="s">
        <v>119</v>
      </c>
      <c r="E1566" s="56" t="s">
        <v>297</v>
      </c>
      <c r="F1566" s="58" t="s">
        <v>106</v>
      </c>
      <c r="G1566" s="58" t="s">
        <v>107</v>
      </c>
      <c r="H1566" s="56" t="s">
        <v>140</v>
      </c>
      <c r="I1566" s="59"/>
      <c r="J1566" s="59">
        <f t="shared" si="374"/>
        <v>43799</v>
      </c>
      <c r="K1566" s="56" t="s">
        <v>18</v>
      </c>
      <c r="L1566" s="56" t="s">
        <v>14</v>
      </c>
      <c r="M1566" s="60" t="s">
        <v>302</v>
      </c>
      <c r="N1566" s="56" t="s">
        <v>9868</v>
      </c>
      <c r="O1566" s="56" t="s">
        <v>1143</v>
      </c>
      <c r="P1566" s="56" t="s">
        <v>108</v>
      </c>
      <c r="Q1566" s="56" t="s">
        <v>237</v>
      </c>
      <c r="R1566" s="59"/>
      <c r="S1566" s="56" t="s">
        <v>108</v>
      </c>
      <c r="T1566" s="56" t="s">
        <v>108</v>
      </c>
      <c r="U1566" s="57"/>
      <c r="V1566" s="77"/>
      <c r="W1566" s="62" t="s">
        <v>108</v>
      </c>
      <c r="X1566" s="59"/>
      <c r="Y1566" s="56" t="s">
        <v>108</v>
      </c>
      <c r="Z1566" s="56" t="s">
        <v>108</v>
      </c>
      <c r="AA1566" s="57">
        <v>43769</v>
      </c>
      <c r="AB1566" s="63" t="s">
        <v>389</v>
      </c>
      <c r="AC1566" s="64" t="s">
        <v>9866</v>
      </c>
      <c r="AD1566" s="56" t="s">
        <v>118</v>
      </c>
      <c r="AE1566" s="56"/>
      <c r="AF1566" s="61"/>
      <c r="AG1566" s="61"/>
      <c r="AH1566" s="67" t="str">
        <v>Oct</v>
      </c>
      <c r="AI1566" s="68" t="str">
        <v>Oct</v>
      </c>
      <c r="AJ1566" s="69">
        <f t="shared" si="340"/>
        <v>0</v>
      </c>
      <c r="AK1566" s="70" t="str">
        <f t="shared" si="377"/>
        <v/>
      </c>
      <c r="AL1566" s="71" t="s">
        <v>17409</v>
      </c>
      <c r="AM1566" s="71" t="str">
        <v>2019</v>
      </c>
      <c r="AN1566" s="70"/>
      <c r="AO1566" s="70" t="s">
        <v>123</v>
      </c>
      <c r="AP1566" s="74">
        <f ca="1"/>
        <v>190</v>
      </c>
    </row>
    <row r="1567" spans="1:42" ht="14.4">
      <c r="A1567" s="55" t="s">
        <v>9869</v>
      </c>
      <c r="B1567" s="56" t="s">
        <v>89</v>
      </c>
      <c r="C1567" s="57">
        <v>43769</v>
      </c>
      <c r="D1567" s="56" t="s">
        <v>119</v>
      </c>
      <c r="E1567" s="56" t="s">
        <v>297</v>
      </c>
      <c r="F1567" s="58" t="s">
        <v>106</v>
      </c>
      <c r="G1567" s="58" t="s">
        <v>107</v>
      </c>
      <c r="H1567" s="56" t="s">
        <v>140</v>
      </c>
      <c r="I1567" s="59"/>
      <c r="J1567" s="59">
        <f t="shared" si="374"/>
        <v>43799</v>
      </c>
      <c r="K1567" s="56" t="s">
        <v>18</v>
      </c>
      <c r="L1567" s="56" t="s">
        <v>18</v>
      </c>
      <c r="M1567" s="60" t="s">
        <v>302</v>
      </c>
      <c r="N1567" s="56" t="s">
        <v>9870</v>
      </c>
      <c r="O1567" s="56" t="s">
        <v>20</v>
      </c>
      <c r="P1567" s="56" t="s">
        <v>9871</v>
      </c>
      <c r="Q1567" s="56" t="s">
        <v>17</v>
      </c>
      <c r="R1567" s="59"/>
      <c r="S1567" s="56" t="s">
        <v>108</v>
      </c>
      <c r="T1567" s="56" t="s">
        <v>108</v>
      </c>
      <c r="U1567" s="57"/>
      <c r="V1567" s="77"/>
      <c r="W1567" s="62" t="s">
        <v>146</v>
      </c>
      <c r="X1567" s="59"/>
      <c r="Y1567" s="56" t="s">
        <v>108</v>
      </c>
      <c r="Z1567" s="56" t="s">
        <v>121</v>
      </c>
      <c r="AA1567" s="57">
        <v>43769</v>
      </c>
      <c r="AB1567" s="63" t="s">
        <v>389</v>
      </c>
      <c r="AC1567" s="64" t="s">
        <v>9872</v>
      </c>
      <c r="AD1567" s="56" t="s">
        <v>97</v>
      </c>
      <c r="AE1567" s="56" t="s">
        <v>119</v>
      </c>
      <c r="AF1567" s="61"/>
      <c r="AG1567" s="61"/>
      <c r="AH1567" s="67" t="str">
        <v>Oct</v>
      </c>
      <c r="AI1567" s="68" t="str">
        <v>Oct</v>
      </c>
      <c r="AJ1567" s="69">
        <f t="shared" si="340"/>
        <v>0</v>
      </c>
      <c r="AK1567" s="70" t="str">
        <f t="shared" si="377"/>
        <v/>
      </c>
      <c r="AL1567" s="71" t="s">
        <v>17409</v>
      </c>
      <c r="AM1567" s="71" t="str">
        <v>2019</v>
      </c>
      <c r="AN1567" s="70"/>
      <c r="AO1567" s="70" t="s">
        <v>123</v>
      </c>
      <c r="AP1567" s="74">
        <f ca="1"/>
        <v>190</v>
      </c>
    </row>
    <row r="1568" spans="1:42" ht="14.4">
      <c r="A1568" s="55" t="s">
        <v>9873</v>
      </c>
      <c r="B1568" s="56" t="s">
        <v>89</v>
      </c>
      <c r="C1568" s="57">
        <v>43773</v>
      </c>
      <c r="D1568" s="56" t="s">
        <v>119</v>
      </c>
      <c r="E1568" s="56" t="s">
        <v>297</v>
      </c>
      <c r="F1568" s="58" t="s">
        <v>106</v>
      </c>
      <c r="G1568" s="58" t="s">
        <v>107</v>
      </c>
      <c r="H1568" s="56" t="s">
        <v>140</v>
      </c>
      <c r="I1568" s="59"/>
      <c r="J1568" s="59">
        <f t="shared" si="374"/>
        <v>43803</v>
      </c>
      <c r="K1568" s="56" t="s">
        <v>18</v>
      </c>
      <c r="L1568" s="56" t="s">
        <v>14</v>
      </c>
      <c r="M1568" s="60" t="s">
        <v>302</v>
      </c>
      <c r="N1568" s="56" t="s">
        <v>9874</v>
      </c>
      <c r="O1568" s="56" t="s">
        <v>249</v>
      </c>
      <c r="P1568" s="56" t="s">
        <v>9875</v>
      </c>
      <c r="Q1568" s="56" t="s">
        <v>237</v>
      </c>
      <c r="R1568" s="59"/>
      <c r="S1568" s="56" t="s">
        <v>108</v>
      </c>
      <c r="T1568" s="56" t="s">
        <v>108</v>
      </c>
      <c r="U1568" s="57"/>
      <c r="V1568" s="77"/>
      <c r="W1568" s="62" t="s">
        <v>108</v>
      </c>
      <c r="X1568" s="59"/>
      <c r="Y1568" s="56" t="s">
        <v>108</v>
      </c>
      <c r="Z1568" s="56" t="s">
        <v>108</v>
      </c>
      <c r="AA1568" s="57">
        <v>43774</v>
      </c>
      <c r="AB1568" s="63" t="s">
        <v>318</v>
      </c>
      <c r="AC1568" s="64" t="s">
        <v>9876</v>
      </c>
      <c r="AD1568" s="56" t="s">
        <v>224</v>
      </c>
      <c r="AE1568" s="56"/>
      <c r="AF1568" s="61"/>
      <c r="AG1568" s="61"/>
      <c r="AH1568" s="67" t="str">
        <v>Nov</v>
      </c>
      <c r="AI1568" s="68" t="str">
        <v>Nov</v>
      </c>
      <c r="AJ1568" s="69">
        <f t="shared" si="340"/>
        <v>1</v>
      </c>
      <c r="AK1568" s="70"/>
      <c r="AL1568" s="71"/>
      <c r="AM1568" s="71" t="str">
        <v>2019</v>
      </c>
      <c r="AN1568" s="70"/>
      <c r="AO1568" s="70" t="s">
        <v>123</v>
      </c>
      <c r="AP1568" s="74">
        <f ca="1"/>
        <v>186</v>
      </c>
    </row>
    <row r="1569" spans="1:42" ht="14.4">
      <c r="A1569" s="55" t="s">
        <v>9877</v>
      </c>
      <c r="B1569" s="56" t="s">
        <v>89</v>
      </c>
      <c r="C1569" s="57">
        <v>43769</v>
      </c>
      <c r="D1569" s="56" t="s">
        <v>119</v>
      </c>
      <c r="E1569" s="56" t="s">
        <v>129</v>
      </c>
      <c r="F1569" s="58" t="s">
        <v>106</v>
      </c>
      <c r="G1569" s="58" t="s">
        <v>107</v>
      </c>
      <c r="H1569" s="56" t="s">
        <v>129</v>
      </c>
      <c r="I1569" s="59"/>
      <c r="J1569" s="59">
        <f t="shared" si="374"/>
        <v>43799</v>
      </c>
      <c r="K1569" s="56" t="s">
        <v>18</v>
      </c>
      <c r="L1569" s="56" t="s">
        <v>18</v>
      </c>
      <c r="M1569" s="60" t="s">
        <v>302</v>
      </c>
      <c r="N1569" s="56" t="s">
        <v>9878</v>
      </c>
      <c r="O1569" s="56" t="s">
        <v>22</v>
      </c>
      <c r="P1569" s="56" t="s">
        <v>9879</v>
      </c>
      <c r="Q1569" s="56" t="s">
        <v>17</v>
      </c>
      <c r="R1569" s="59"/>
      <c r="S1569" s="56" t="s">
        <v>108</v>
      </c>
      <c r="T1569" s="56" t="s">
        <v>108</v>
      </c>
      <c r="U1569" s="57"/>
      <c r="V1569" s="77"/>
      <c r="W1569" s="62" t="s">
        <v>146</v>
      </c>
      <c r="X1569" s="59"/>
      <c r="Y1569" s="56" t="s">
        <v>108</v>
      </c>
      <c r="Z1569" s="56" t="s">
        <v>121</v>
      </c>
      <c r="AA1569" s="57">
        <v>43774</v>
      </c>
      <c r="AB1569" s="63" t="s">
        <v>389</v>
      </c>
      <c r="AC1569" s="64" t="s">
        <v>9880</v>
      </c>
      <c r="AD1569" s="56" t="s">
        <v>242</v>
      </c>
      <c r="AE1569" s="56" t="s">
        <v>119</v>
      </c>
      <c r="AF1569" s="61"/>
      <c r="AG1569" s="61"/>
      <c r="AH1569" s="67" t="str">
        <v>Oct</v>
      </c>
      <c r="AI1569" s="68" t="str">
        <v>Nov</v>
      </c>
      <c r="AJ1569" s="69">
        <f t="shared" si="340"/>
        <v>5</v>
      </c>
      <c r="AK1569" s="70"/>
      <c r="AL1569" s="71"/>
      <c r="AM1569" s="71" t="str">
        <v>2019</v>
      </c>
      <c r="AN1569" s="70"/>
      <c r="AO1569" s="70" t="s">
        <v>123</v>
      </c>
      <c r="AP1569" s="74">
        <f ca="1"/>
        <v>190</v>
      </c>
    </row>
    <row r="1570" spans="1:42" ht="14.4">
      <c r="A1570" s="55" t="s">
        <v>9881</v>
      </c>
      <c r="B1570" s="56" t="s">
        <v>89</v>
      </c>
      <c r="C1570" s="57">
        <v>43769</v>
      </c>
      <c r="D1570" s="56" t="s">
        <v>119</v>
      </c>
      <c r="E1570" s="56" t="s">
        <v>129</v>
      </c>
      <c r="F1570" s="58" t="s">
        <v>106</v>
      </c>
      <c r="G1570" s="58" t="s">
        <v>107</v>
      </c>
      <c r="H1570" s="56" t="s">
        <v>129</v>
      </c>
      <c r="I1570" s="59"/>
      <c r="J1570" s="59">
        <f t="shared" si="374"/>
        <v>43799</v>
      </c>
      <c r="K1570" s="56" t="s">
        <v>18</v>
      </c>
      <c r="L1570" s="56" t="s">
        <v>18</v>
      </c>
      <c r="M1570" s="60" t="s">
        <v>302</v>
      </c>
      <c r="N1570" s="56" t="s">
        <v>9882</v>
      </c>
      <c r="O1570" s="56" t="s">
        <v>436</v>
      </c>
      <c r="P1570" s="56" t="s">
        <v>9883</v>
      </c>
      <c r="Q1570" s="56" t="s">
        <v>17</v>
      </c>
      <c r="R1570" s="59"/>
      <c r="S1570" s="56" t="s">
        <v>108</v>
      </c>
      <c r="T1570" s="56" t="s">
        <v>108</v>
      </c>
      <c r="U1570" s="57"/>
      <c r="V1570" s="77"/>
      <c r="W1570" s="62" t="s">
        <v>108</v>
      </c>
      <c r="X1570" s="59"/>
      <c r="Y1570" s="56" t="s">
        <v>108</v>
      </c>
      <c r="Z1570" s="56" t="s">
        <v>123</v>
      </c>
      <c r="AA1570" s="57">
        <v>43774</v>
      </c>
      <c r="AB1570" s="63" t="s">
        <v>389</v>
      </c>
      <c r="AC1570" s="64" t="s">
        <v>9884</v>
      </c>
      <c r="AD1570" s="56" t="s">
        <v>3737</v>
      </c>
      <c r="AE1570" s="56" t="s">
        <v>119</v>
      </c>
      <c r="AF1570" s="61"/>
      <c r="AG1570" s="61"/>
      <c r="AH1570" s="67" t="str">
        <v>Oct</v>
      </c>
      <c r="AI1570" s="68" t="str">
        <v>Nov</v>
      </c>
      <c r="AJ1570" s="69">
        <f t="shared" si="340"/>
        <v>5</v>
      </c>
      <c r="AK1570" s="70"/>
      <c r="AL1570" s="71"/>
      <c r="AM1570" s="71" t="str">
        <v>2019</v>
      </c>
      <c r="AN1570" s="70"/>
      <c r="AO1570" s="70" t="s">
        <v>123</v>
      </c>
      <c r="AP1570" s="74">
        <f ca="1"/>
        <v>190</v>
      </c>
    </row>
    <row r="1571" spans="1:42" ht="14.4">
      <c r="A1571" s="55" t="s">
        <v>9885</v>
      </c>
      <c r="B1571" s="56" t="s">
        <v>89</v>
      </c>
      <c r="C1571" s="57">
        <v>43775</v>
      </c>
      <c r="D1571" s="56" t="s">
        <v>119</v>
      </c>
      <c r="E1571" s="56" t="s">
        <v>196</v>
      </c>
      <c r="F1571" s="58" t="s">
        <v>106</v>
      </c>
      <c r="G1571" s="58" t="s">
        <v>113</v>
      </c>
      <c r="H1571" s="56" t="s">
        <v>196</v>
      </c>
      <c r="I1571" s="59"/>
      <c r="J1571" s="57">
        <v>43805</v>
      </c>
      <c r="K1571" s="56" t="s">
        <v>18</v>
      </c>
      <c r="L1571" s="56" t="s">
        <v>18</v>
      </c>
      <c r="M1571" s="60" t="s">
        <v>302</v>
      </c>
      <c r="N1571" s="56" t="s">
        <v>3128</v>
      </c>
      <c r="O1571" s="56" t="s">
        <v>137</v>
      </c>
      <c r="P1571" s="56" t="s">
        <v>1761</v>
      </c>
      <c r="Q1571" s="56" t="s">
        <v>117</v>
      </c>
      <c r="R1571" s="59"/>
      <c r="S1571" s="56" t="s">
        <v>108</v>
      </c>
      <c r="T1571" s="56" t="s">
        <v>108</v>
      </c>
      <c r="U1571" s="57"/>
      <c r="V1571" s="62">
        <v>25</v>
      </c>
      <c r="W1571" s="62">
        <v>25</v>
      </c>
      <c r="X1571" s="57">
        <v>43775</v>
      </c>
      <c r="Y1571" s="56" t="s">
        <v>108</v>
      </c>
      <c r="Z1571" s="56" t="s">
        <v>121</v>
      </c>
      <c r="AA1571" s="57">
        <v>43784</v>
      </c>
      <c r="AB1571" s="75"/>
      <c r="AC1571" s="64" t="s">
        <v>888</v>
      </c>
      <c r="AD1571" s="56" t="s">
        <v>97</v>
      </c>
      <c r="AE1571" s="56" t="s">
        <v>119</v>
      </c>
      <c r="AF1571" s="61"/>
      <c r="AG1571" s="61"/>
      <c r="AH1571" s="67" t="str">
        <v>Nov</v>
      </c>
      <c r="AI1571" s="68" t="str">
        <v>Nov</v>
      </c>
      <c r="AJ1571" s="69">
        <f t="shared" si="340"/>
        <v>9</v>
      </c>
      <c r="AK1571" s="70"/>
      <c r="AL1571" s="71"/>
      <c r="AM1571" s="71" t="str">
        <v>2019</v>
      </c>
      <c r="AN1571" s="70"/>
      <c r="AO1571" s="70" t="s">
        <v>123</v>
      </c>
      <c r="AP1571" s="74">
        <f ca="1"/>
        <v>184</v>
      </c>
    </row>
    <row r="1572" spans="1:42" ht="14.4">
      <c r="A1572" s="55" t="s">
        <v>9886</v>
      </c>
      <c r="B1572" s="56" t="s">
        <v>89</v>
      </c>
      <c r="C1572" s="57">
        <v>43777</v>
      </c>
      <c r="D1572" s="56" t="s">
        <v>119</v>
      </c>
      <c r="E1572" s="56" t="s">
        <v>196</v>
      </c>
      <c r="F1572" s="58" t="s">
        <v>106</v>
      </c>
      <c r="G1572" s="58" t="s">
        <v>113</v>
      </c>
      <c r="H1572" s="56" t="s">
        <v>196</v>
      </c>
      <c r="I1572" s="59"/>
      <c r="J1572" s="59">
        <f t="shared" ref="J1572:J1586" si="378">IF(C1572="","",SUM(C1572+30))</f>
        <v>43807</v>
      </c>
      <c r="K1572" s="56" t="s">
        <v>18</v>
      </c>
      <c r="L1572" s="56" t="s">
        <v>14</v>
      </c>
      <c r="M1572" s="60" t="s">
        <v>302</v>
      </c>
      <c r="N1572" s="56" t="s">
        <v>9887</v>
      </c>
      <c r="O1572" s="56" t="s">
        <v>132</v>
      </c>
      <c r="P1572" s="56" t="s">
        <v>9888</v>
      </c>
      <c r="Q1572" s="56" t="s">
        <v>117</v>
      </c>
      <c r="R1572" s="57"/>
      <c r="S1572" s="56" t="s">
        <v>108</v>
      </c>
      <c r="T1572" s="56" t="s">
        <v>108</v>
      </c>
      <c r="U1572" s="57"/>
      <c r="V1572" s="62">
        <v>25</v>
      </c>
      <c r="W1572" s="62">
        <v>25</v>
      </c>
      <c r="X1572" s="57">
        <v>43777</v>
      </c>
      <c r="Y1572" s="56" t="s">
        <v>108</v>
      </c>
      <c r="Z1572" s="56" t="s">
        <v>123</v>
      </c>
      <c r="AA1572" s="57">
        <v>43777</v>
      </c>
      <c r="AB1572" s="75"/>
      <c r="AC1572" s="64" t="s">
        <v>9889</v>
      </c>
      <c r="AD1572" s="56" t="s">
        <v>118</v>
      </c>
      <c r="AE1572" s="56" t="s">
        <v>119</v>
      </c>
      <c r="AF1572" s="61"/>
      <c r="AG1572" s="61"/>
      <c r="AH1572" s="67" t="str">
        <v>Nov</v>
      </c>
      <c r="AI1572" s="68" t="str">
        <v>Nov</v>
      </c>
      <c r="AJ1572" s="69">
        <f t="shared" si="340"/>
        <v>0</v>
      </c>
      <c r="AK1572" s="70"/>
      <c r="AL1572" s="71"/>
      <c r="AM1572" s="71" t="str">
        <v>2019</v>
      </c>
      <c r="AN1572" s="70"/>
      <c r="AO1572" s="70" t="s">
        <v>123</v>
      </c>
      <c r="AP1572" s="74">
        <f ca="1"/>
        <v>182</v>
      </c>
    </row>
    <row r="1573" spans="1:42" ht="26.5">
      <c r="A1573" s="55" t="s">
        <v>9890</v>
      </c>
      <c r="B1573" s="56" t="s">
        <v>89</v>
      </c>
      <c r="C1573" s="57">
        <v>43781</v>
      </c>
      <c r="D1573" s="56" t="s">
        <v>119</v>
      </c>
      <c r="E1573" s="56" t="s">
        <v>105</v>
      </c>
      <c r="F1573" s="58" t="s">
        <v>106</v>
      </c>
      <c r="G1573" s="58" t="s">
        <v>107</v>
      </c>
      <c r="H1573" s="56" t="s">
        <v>105</v>
      </c>
      <c r="I1573" s="59"/>
      <c r="J1573" s="59">
        <f t="shared" si="378"/>
        <v>43811</v>
      </c>
      <c r="K1573" s="56" t="s">
        <v>18</v>
      </c>
      <c r="L1573" s="56" t="s">
        <v>14</v>
      </c>
      <c r="M1573" s="60" t="s">
        <v>302</v>
      </c>
      <c r="N1573" s="56" t="s">
        <v>9891</v>
      </c>
      <c r="O1573" s="56" t="s">
        <v>16</v>
      </c>
      <c r="P1573" s="56" t="s">
        <v>1866</v>
      </c>
      <c r="Q1573" s="56" t="s">
        <v>133</v>
      </c>
      <c r="R1573" s="59"/>
      <c r="S1573" s="56" t="s">
        <v>108</v>
      </c>
      <c r="T1573" s="56" t="s">
        <v>108</v>
      </c>
      <c r="U1573" s="57"/>
      <c r="V1573" s="77"/>
      <c r="W1573" s="62" t="s">
        <v>146</v>
      </c>
      <c r="X1573" s="59"/>
      <c r="Y1573" s="56" t="s">
        <v>200</v>
      </c>
      <c r="Z1573" s="56" t="s">
        <v>121</v>
      </c>
      <c r="AA1573" s="57">
        <v>43781</v>
      </c>
      <c r="AB1573" s="63" t="s">
        <v>318</v>
      </c>
      <c r="AC1573" s="60" t="s">
        <v>9892</v>
      </c>
      <c r="AD1573" s="56" t="s">
        <v>97</v>
      </c>
      <c r="AE1573" s="56" t="s">
        <v>119</v>
      </c>
      <c r="AF1573" s="61"/>
      <c r="AG1573" s="61"/>
      <c r="AH1573" s="67" t="str">
        <v>Nov</v>
      </c>
      <c r="AI1573" s="68" t="str">
        <v>Nov</v>
      </c>
      <c r="AJ1573" s="69">
        <f t="shared" si="340"/>
        <v>0</v>
      </c>
      <c r="AK1573" s="70"/>
      <c r="AL1573" s="71"/>
      <c r="AM1573" s="71" t="str">
        <v>2019</v>
      </c>
      <c r="AN1573" s="70"/>
      <c r="AO1573" s="70" t="s">
        <v>123</v>
      </c>
      <c r="AP1573" s="74">
        <f ca="1"/>
        <v>178</v>
      </c>
    </row>
    <row r="1574" spans="1:42" ht="14.4">
      <c r="A1574" s="55" t="s">
        <v>9893</v>
      </c>
      <c r="B1574" s="56" t="s">
        <v>89</v>
      </c>
      <c r="C1574" s="57">
        <v>43781</v>
      </c>
      <c r="D1574" s="56" t="s">
        <v>119</v>
      </c>
      <c r="E1574" s="56" t="s">
        <v>105</v>
      </c>
      <c r="F1574" s="58" t="s">
        <v>106</v>
      </c>
      <c r="G1574" s="58" t="s">
        <v>107</v>
      </c>
      <c r="H1574" s="56" t="s">
        <v>105</v>
      </c>
      <c r="I1574" s="59"/>
      <c r="J1574" s="59">
        <f t="shared" si="378"/>
        <v>43811</v>
      </c>
      <c r="K1574" s="56" t="s">
        <v>18</v>
      </c>
      <c r="L1574" s="56" t="s">
        <v>18</v>
      </c>
      <c r="M1574" s="60" t="s">
        <v>302</v>
      </c>
      <c r="N1574" s="56" t="s">
        <v>9894</v>
      </c>
      <c r="O1574" s="56" t="s">
        <v>143</v>
      </c>
      <c r="P1574" s="56" t="s">
        <v>9895</v>
      </c>
      <c r="Q1574" s="56" t="s">
        <v>133</v>
      </c>
      <c r="R1574" s="59"/>
      <c r="S1574" s="56" t="s">
        <v>108</v>
      </c>
      <c r="T1574" s="56" t="s">
        <v>108</v>
      </c>
      <c r="U1574" s="57"/>
      <c r="V1574" s="77"/>
      <c r="W1574" s="77"/>
      <c r="X1574" s="59"/>
      <c r="Y1574" s="56" t="s">
        <v>108</v>
      </c>
      <c r="Z1574" s="56" t="s">
        <v>121</v>
      </c>
      <c r="AA1574" s="57">
        <v>43781</v>
      </c>
      <c r="AB1574" s="63" t="s">
        <v>318</v>
      </c>
      <c r="AC1574" s="64" t="s">
        <v>9896</v>
      </c>
      <c r="AD1574" s="56" t="s">
        <v>97</v>
      </c>
      <c r="AE1574" s="56" t="s">
        <v>119</v>
      </c>
      <c r="AF1574" s="61"/>
      <c r="AG1574" s="61"/>
      <c r="AH1574" s="67" t="str">
        <v>Nov</v>
      </c>
      <c r="AI1574" s="68" t="str">
        <v>Nov</v>
      </c>
      <c r="AJ1574" s="69">
        <f t="shared" si="340"/>
        <v>0</v>
      </c>
      <c r="AK1574" s="70"/>
      <c r="AL1574" s="71"/>
      <c r="AM1574" s="71" t="str">
        <v>2019</v>
      </c>
      <c r="AN1574" s="70"/>
      <c r="AO1574" s="70" t="s">
        <v>123</v>
      </c>
      <c r="AP1574" s="74">
        <f ca="1"/>
        <v>178</v>
      </c>
    </row>
    <row r="1575" spans="1:42" ht="14.4">
      <c r="A1575" s="55" t="s">
        <v>9897</v>
      </c>
      <c r="B1575" s="56" t="s">
        <v>89</v>
      </c>
      <c r="C1575" s="57">
        <v>43781</v>
      </c>
      <c r="D1575" s="56" t="s">
        <v>119</v>
      </c>
      <c r="E1575" s="56" t="s">
        <v>105</v>
      </c>
      <c r="F1575" s="58" t="s">
        <v>106</v>
      </c>
      <c r="G1575" s="58" t="s">
        <v>107</v>
      </c>
      <c r="H1575" s="56" t="s">
        <v>105</v>
      </c>
      <c r="I1575" s="59"/>
      <c r="J1575" s="59">
        <f t="shared" si="378"/>
        <v>43811</v>
      </c>
      <c r="K1575" s="56" t="s">
        <v>18</v>
      </c>
      <c r="L1575" s="56" t="s">
        <v>14</v>
      </c>
      <c r="M1575" s="60" t="s">
        <v>302</v>
      </c>
      <c r="N1575" s="56" t="s">
        <v>9898</v>
      </c>
      <c r="O1575" s="56" t="s">
        <v>27</v>
      </c>
      <c r="P1575" s="56" t="s">
        <v>108</v>
      </c>
      <c r="Q1575" s="56" t="s">
        <v>133</v>
      </c>
      <c r="R1575" s="59"/>
      <c r="S1575" s="56" t="s">
        <v>108</v>
      </c>
      <c r="T1575" s="56" t="s">
        <v>108</v>
      </c>
      <c r="U1575" s="57"/>
      <c r="V1575" s="77"/>
      <c r="W1575" s="62" t="s">
        <v>108</v>
      </c>
      <c r="X1575" s="59"/>
      <c r="Y1575" s="56" t="s">
        <v>108</v>
      </c>
      <c r="Z1575" s="56" t="s">
        <v>121</v>
      </c>
      <c r="AA1575" s="57">
        <v>43781</v>
      </c>
      <c r="AB1575" s="63" t="s">
        <v>318</v>
      </c>
      <c r="AC1575" s="64" t="s">
        <v>9899</v>
      </c>
      <c r="AD1575" s="56" t="s">
        <v>118</v>
      </c>
      <c r="AE1575" s="56" t="s">
        <v>119</v>
      </c>
      <c r="AF1575" s="61"/>
      <c r="AG1575" s="61"/>
      <c r="AH1575" s="67" t="str">
        <v>Nov</v>
      </c>
      <c r="AI1575" s="68" t="str">
        <v>Nov</v>
      </c>
      <c r="AJ1575" s="69">
        <f t="shared" si="340"/>
        <v>0</v>
      </c>
      <c r="AK1575" s="70"/>
      <c r="AL1575" s="71"/>
      <c r="AM1575" s="71" t="str">
        <v>2019</v>
      </c>
      <c r="AN1575" s="70"/>
      <c r="AO1575" s="70" t="s">
        <v>123</v>
      </c>
      <c r="AP1575" s="74">
        <f ca="1"/>
        <v>178</v>
      </c>
    </row>
    <row r="1576" spans="1:42" ht="14.4">
      <c r="A1576" s="55" t="s">
        <v>9900</v>
      </c>
      <c r="B1576" s="56" t="s">
        <v>89</v>
      </c>
      <c r="C1576" s="57">
        <v>43781</v>
      </c>
      <c r="D1576" s="56" t="s">
        <v>119</v>
      </c>
      <c r="E1576" s="56" t="s">
        <v>105</v>
      </c>
      <c r="F1576" s="58" t="s">
        <v>106</v>
      </c>
      <c r="G1576" s="58" t="s">
        <v>107</v>
      </c>
      <c r="H1576" s="56" t="s">
        <v>105</v>
      </c>
      <c r="I1576" s="59"/>
      <c r="J1576" s="59">
        <f t="shared" si="378"/>
        <v>43811</v>
      </c>
      <c r="K1576" s="56" t="s">
        <v>18</v>
      </c>
      <c r="L1576" s="56" t="s">
        <v>18</v>
      </c>
      <c r="M1576" s="60" t="s">
        <v>302</v>
      </c>
      <c r="N1576" s="56" t="s">
        <v>9901</v>
      </c>
      <c r="O1576" s="56" t="s">
        <v>132</v>
      </c>
      <c r="P1576" s="56" t="s">
        <v>9902</v>
      </c>
      <c r="Q1576" s="56" t="s">
        <v>133</v>
      </c>
      <c r="R1576" s="59"/>
      <c r="S1576" s="56" t="s">
        <v>108</v>
      </c>
      <c r="T1576" s="56" t="s">
        <v>108</v>
      </c>
      <c r="U1576" s="57"/>
      <c r="V1576" s="77"/>
      <c r="W1576" s="62" t="s">
        <v>146</v>
      </c>
      <c r="X1576" s="59"/>
      <c r="Y1576" s="56" t="s">
        <v>108</v>
      </c>
      <c r="Z1576" s="56" t="s">
        <v>121</v>
      </c>
      <c r="AA1576" s="57">
        <v>43781</v>
      </c>
      <c r="AB1576" s="63" t="s">
        <v>318</v>
      </c>
      <c r="AC1576" s="64" t="s">
        <v>9903</v>
      </c>
      <c r="AD1576" s="56" t="s">
        <v>97</v>
      </c>
      <c r="AE1576" s="56" t="s">
        <v>119</v>
      </c>
      <c r="AF1576" s="61"/>
      <c r="AG1576" s="61"/>
      <c r="AH1576" s="67" t="str">
        <v>Nov</v>
      </c>
      <c r="AI1576" s="68" t="str">
        <v>Nov</v>
      </c>
      <c r="AJ1576" s="69">
        <f t="shared" si="340"/>
        <v>0</v>
      </c>
      <c r="AK1576" s="70"/>
      <c r="AL1576" s="71"/>
      <c r="AM1576" s="71" t="str">
        <v>2019</v>
      </c>
      <c r="AN1576" s="70"/>
      <c r="AO1576" s="70" t="s">
        <v>123</v>
      </c>
      <c r="AP1576" s="74">
        <f ca="1"/>
        <v>178</v>
      </c>
    </row>
    <row r="1577" spans="1:42" ht="14.4">
      <c r="A1577" s="55" t="s">
        <v>9904</v>
      </c>
      <c r="B1577" s="56" t="s">
        <v>89</v>
      </c>
      <c r="C1577" s="57">
        <v>43781</v>
      </c>
      <c r="D1577" s="56" t="s">
        <v>119</v>
      </c>
      <c r="E1577" s="56" t="s">
        <v>105</v>
      </c>
      <c r="F1577" s="58" t="s">
        <v>106</v>
      </c>
      <c r="G1577" s="58" t="s">
        <v>107</v>
      </c>
      <c r="H1577" s="56" t="s">
        <v>105</v>
      </c>
      <c r="I1577" s="59"/>
      <c r="J1577" s="59">
        <f t="shared" si="378"/>
        <v>43811</v>
      </c>
      <c r="K1577" s="56" t="s">
        <v>18</v>
      </c>
      <c r="L1577" s="56" t="s">
        <v>18</v>
      </c>
      <c r="M1577" s="60" t="s">
        <v>302</v>
      </c>
      <c r="N1577" s="56" t="s">
        <v>9905</v>
      </c>
      <c r="O1577" s="56" t="s">
        <v>249</v>
      </c>
      <c r="P1577" s="56" t="s">
        <v>9906</v>
      </c>
      <c r="Q1577" s="56" t="s">
        <v>133</v>
      </c>
      <c r="R1577" s="59"/>
      <c r="S1577" s="56" t="s">
        <v>108</v>
      </c>
      <c r="T1577" s="56" t="s">
        <v>108</v>
      </c>
      <c r="U1577" s="57"/>
      <c r="V1577" s="77"/>
      <c r="W1577" s="62" t="s">
        <v>146</v>
      </c>
      <c r="X1577" s="59"/>
      <c r="Y1577" s="56" t="s">
        <v>108</v>
      </c>
      <c r="Z1577" s="56" t="s">
        <v>121</v>
      </c>
      <c r="AA1577" s="57">
        <v>43781</v>
      </c>
      <c r="AB1577" s="63" t="s">
        <v>318</v>
      </c>
      <c r="AC1577" s="64" t="s">
        <v>9896</v>
      </c>
      <c r="AD1577" s="56" t="s">
        <v>97</v>
      </c>
      <c r="AE1577" s="56" t="s">
        <v>119</v>
      </c>
      <c r="AF1577" s="61"/>
      <c r="AG1577" s="61"/>
      <c r="AH1577" s="67" t="str">
        <v>Nov</v>
      </c>
      <c r="AI1577" s="68" t="str">
        <v>Nov</v>
      </c>
      <c r="AJ1577" s="69">
        <f t="shared" si="340"/>
        <v>0</v>
      </c>
      <c r="AK1577" s="70"/>
      <c r="AL1577" s="71"/>
      <c r="AM1577" s="71" t="str">
        <v>2019</v>
      </c>
      <c r="AN1577" s="70"/>
      <c r="AO1577" s="70" t="s">
        <v>123</v>
      </c>
      <c r="AP1577" s="74">
        <f ca="1"/>
        <v>178</v>
      </c>
    </row>
    <row r="1578" spans="1:42" ht="14.4">
      <c r="A1578" s="55" t="s">
        <v>9907</v>
      </c>
      <c r="B1578" s="56" t="s">
        <v>89</v>
      </c>
      <c r="C1578" s="57">
        <v>43781</v>
      </c>
      <c r="D1578" s="56" t="s">
        <v>119</v>
      </c>
      <c r="E1578" s="56" t="s">
        <v>105</v>
      </c>
      <c r="F1578" s="58" t="s">
        <v>106</v>
      </c>
      <c r="G1578" s="58" t="s">
        <v>107</v>
      </c>
      <c r="H1578" s="56" t="s">
        <v>105</v>
      </c>
      <c r="I1578" s="59"/>
      <c r="J1578" s="59">
        <f t="shared" si="378"/>
        <v>43811</v>
      </c>
      <c r="K1578" s="56" t="s">
        <v>18</v>
      </c>
      <c r="L1578" s="56" t="s">
        <v>14</v>
      </c>
      <c r="M1578" s="60" t="s">
        <v>302</v>
      </c>
      <c r="N1578" s="56" t="s">
        <v>9908</v>
      </c>
      <c r="O1578" s="56" t="s">
        <v>249</v>
      </c>
      <c r="P1578" s="56" t="s">
        <v>108</v>
      </c>
      <c r="Q1578" s="56" t="s">
        <v>133</v>
      </c>
      <c r="R1578" s="59"/>
      <c r="S1578" s="56" t="s">
        <v>108</v>
      </c>
      <c r="T1578" s="56" t="s">
        <v>108</v>
      </c>
      <c r="U1578" s="57"/>
      <c r="V1578" s="77"/>
      <c r="W1578" s="77"/>
      <c r="X1578" s="59"/>
      <c r="Y1578" s="56" t="s">
        <v>108</v>
      </c>
      <c r="Z1578" s="56" t="s">
        <v>121</v>
      </c>
      <c r="AA1578" s="57">
        <v>43781</v>
      </c>
      <c r="AB1578" s="63" t="s">
        <v>318</v>
      </c>
      <c r="AC1578" s="64" t="s">
        <v>9909</v>
      </c>
      <c r="AD1578" s="56" t="s">
        <v>118</v>
      </c>
      <c r="AE1578" s="56" t="s">
        <v>119</v>
      </c>
      <c r="AF1578" s="61"/>
      <c r="AG1578" s="61"/>
      <c r="AH1578" s="67" t="str">
        <v>Nov</v>
      </c>
      <c r="AI1578" s="68" t="str">
        <v>Nov</v>
      </c>
      <c r="AJ1578" s="69">
        <f t="shared" si="340"/>
        <v>0</v>
      </c>
      <c r="AK1578" s="70"/>
      <c r="AL1578" s="71"/>
      <c r="AM1578" s="71" t="str">
        <v>2019</v>
      </c>
      <c r="AN1578" s="70"/>
      <c r="AO1578" s="70" t="s">
        <v>123</v>
      </c>
      <c r="AP1578" s="74">
        <f ca="1"/>
        <v>178</v>
      </c>
    </row>
    <row r="1579" spans="1:42" ht="14.4">
      <c r="A1579" s="55" t="s">
        <v>9910</v>
      </c>
      <c r="B1579" s="56" t="s">
        <v>89</v>
      </c>
      <c r="C1579" s="57">
        <v>43781</v>
      </c>
      <c r="D1579" s="56" t="s">
        <v>119</v>
      </c>
      <c r="E1579" s="56" t="s">
        <v>105</v>
      </c>
      <c r="F1579" s="58" t="s">
        <v>106</v>
      </c>
      <c r="G1579" s="58" t="s">
        <v>107</v>
      </c>
      <c r="H1579" s="56" t="s">
        <v>105</v>
      </c>
      <c r="I1579" s="59"/>
      <c r="J1579" s="59">
        <f t="shared" si="378"/>
        <v>43811</v>
      </c>
      <c r="K1579" s="56" t="s">
        <v>18</v>
      </c>
      <c r="L1579" s="56" t="s">
        <v>18</v>
      </c>
      <c r="M1579" s="60" t="s">
        <v>302</v>
      </c>
      <c r="N1579" s="56" t="s">
        <v>9911</v>
      </c>
      <c r="O1579" s="56" t="s">
        <v>44</v>
      </c>
      <c r="P1579" s="56" t="s">
        <v>9912</v>
      </c>
      <c r="Q1579" s="56" t="s">
        <v>133</v>
      </c>
      <c r="R1579" s="59"/>
      <c r="S1579" s="56" t="s">
        <v>108</v>
      </c>
      <c r="T1579" s="56" t="s">
        <v>108</v>
      </c>
      <c r="U1579" s="57"/>
      <c r="V1579" s="77"/>
      <c r="W1579" s="77"/>
      <c r="X1579" s="59"/>
      <c r="Y1579" s="56" t="s">
        <v>108</v>
      </c>
      <c r="Z1579" s="56" t="s">
        <v>121</v>
      </c>
      <c r="AA1579" s="57">
        <v>43781</v>
      </c>
      <c r="AB1579" s="63" t="s">
        <v>318</v>
      </c>
      <c r="AC1579" s="64" t="s">
        <v>9913</v>
      </c>
      <c r="AD1579" s="56" t="s">
        <v>97</v>
      </c>
      <c r="AE1579" s="56" t="s">
        <v>119</v>
      </c>
      <c r="AF1579" s="61"/>
      <c r="AG1579" s="61"/>
      <c r="AH1579" s="67" t="str">
        <v>Nov</v>
      </c>
      <c r="AI1579" s="68" t="str">
        <v>Nov</v>
      </c>
      <c r="AJ1579" s="69">
        <f t="shared" si="340"/>
        <v>0</v>
      </c>
      <c r="AK1579" s="70"/>
      <c r="AL1579" s="71"/>
      <c r="AM1579" s="71" t="str">
        <v>2019</v>
      </c>
      <c r="AN1579" s="70"/>
      <c r="AO1579" s="70" t="s">
        <v>123</v>
      </c>
      <c r="AP1579" s="74">
        <f ca="1"/>
        <v>178</v>
      </c>
    </row>
    <row r="1580" spans="1:42" ht="14.4">
      <c r="A1580" s="55" t="s">
        <v>9914</v>
      </c>
      <c r="B1580" s="56" t="s">
        <v>89</v>
      </c>
      <c r="C1580" s="57">
        <v>43781</v>
      </c>
      <c r="D1580" s="56" t="s">
        <v>119</v>
      </c>
      <c r="E1580" s="56" t="s">
        <v>105</v>
      </c>
      <c r="F1580" s="58" t="s">
        <v>106</v>
      </c>
      <c r="G1580" s="58" t="s">
        <v>107</v>
      </c>
      <c r="H1580" s="56" t="s">
        <v>105</v>
      </c>
      <c r="I1580" s="59"/>
      <c r="J1580" s="59">
        <f t="shared" si="378"/>
        <v>43811</v>
      </c>
      <c r="K1580" s="56" t="s">
        <v>18</v>
      </c>
      <c r="L1580" s="56" t="s">
        <v>18</v>
      </c>
      <c r="M1580" s="60" t="s">
        <v>302</v>
      </c>
      <c r="N1580" s="56" t="s">
        <v>9915</v>
      </c>
      <c r="O1580" s="56" t="s">
        <v>137</v>
      </c>
      <c r="P1580" s="56" t="s">
        <v>9916</v>
      </c>
      <c r="Q1580" s="56" t="s">
        <v>133</v>
      </c>
      <c r="R1580" s="59"/>
      <c r="S1580" s="56" t="s">
        <v>108</v>
      </c>
      <c r="T1580" s="56" t="s">
        <v>108</v>
      </c>
      <c r="U1580" s="57"/>
      <c r="V1580" s="77"/>
      <c r="W1580" s="77"/>
      <c r="X1580" s="59"/>
      <c r="Y1580" s="56" t="s">
        <v>108</v>
      </c>
      <c r="Z1580" s="56" t="s">
        <v>121</v>
      </c>
      <c r="AA1580" s="57">
        <v>43781</v>
      </c>
      <c r="AB1580" s="63" t="s">
        <v>318</v>
      </c>
      <c r="AC1580" s="64" t="s">
        <v>9917</v>
      </c>
      <c r="AD1580" s="56" t="s">
        <v>97</v>
      </c>
      <c r="AE1580" s="56" t="s">
        <v>119</v>
      </c>
      <c r="AF1580" s="61"/>
      <c r="AG1580" s="61"/>
      <c r="AH1580" s="67" t="str">
        <v>Nov</v>
      </c>
      <c r="AI1580" s="68" t="str">
        <v>Nov</v>
      </c>
      <c r="AJ1580" s="69">
        <f t="shared" si="340"/>
        <v>0</v>
      </c>
      <c r="AK1580" s="70"/>
      <c r="AL1580" s="71"/>
      <c r="AM1580" s="71" t="str">
        <v>2019</v>
      </c>
      <c r="AN1580" s="70"/>
      <c r="AO1580" s="70" t="s">
        <v>123</v>
      </c>
      <c r="AP1580" s="74">
        <f ca="1"/>
        <v>178</v>
      </c>
    </row>
    <row r="1581" spans="1:42" ht="26.5">
      <c r="A1581" s="55" t="s">
        <v>9918</v>
      </c>
      <c r="B1581" s="56" t="s">
        <v>89</v>
      </c>
      <c r="C1581" s="57">
        <v>43781</v>
      </c>
      <c r="D1581" s="56" t="s">
        <v>119</v>
      </c>
      <c r="E1581" s="56" t="s">
        <v>105</v>
      </c>
      <c r="F1581" s="58" t="s">
        <v>106</v>
      </c>
      <c r="G1581" s="58" t="s">
        <v>107</v>
      </c>
      <c r="H1581" s="56" t="s">
        <v>105</v>
      </c>
      <c r="I1581" s="59"/>
      <c r="J1581" s="59">
        <f t="shared" si="378"/>
        <v>43811</v>
      </c>
      <c r="K1581" s="56" t="s">
        <v>18</v>
      </c>
      <c r="L1581" s="56" t="s">
        <v>14</v>
      </c>
      <c r="M1581" s="60" t="s">
        <v>302</v>
      </c>
      <c r="N1581" s="56" t="s">
        <v>9919</v>
      </c>
      <c r="O1581" s="56" t="s">
        <v>20</v>
      </c>
      <c r="P1581" s="56" t="s">
        <v>9920</v>
      </c>
      <c r="Q1581" s="56" t="s">
        <v>133</v>
      </c>
      <c r="R1581" s="59"/>
      <c r="S1581" s="56" t="s">
        <v>108</v>
      </c>
      <c r="T1581" s="56" t="s">
        <v>108</v>
      </c>
      <c r="U1581" s="57"/>
      <c r="V1581" s="77"/>
      <c r="W1581" s="77"/>
      <c r="X1581" s="59"/>
      <c r="Y1581" s="56" t="s">
        <v>361</v>
      </c>
      <c r="Z1581" s="56" t="s">
        <v>121</v>
      </c>
      <c r="AA1581" s="57">
        <v>43781</v>
      </c>
      <c r="AB1581" s="63" t="s">
        <v>318</v>
      </c>
      <c r="AC1581" s="60" t="s">
        <v>9921</v>
      </c>
      <c r="AD1581" s="56" t="s">
        <v>97</v>
      </c>
      <c r="AE1581" s="56" t="s">
        <v>119</v>
      </c>
      <c r="AF1581" s="61"/>
      <c r="AG1581" s="61"/>
      <c r="AH1581" s="67" t="str">
        <v>Nov</v>
      </c>
      <c r="AI1581" s="68" t="str">
        <v>Nov</v>
      </c>
      <c r="AJ1581" s="69">
        <f t="shared" si="340"/>
        <v>0</v>
      </c>
      <c r="AK1581" s="70"/>
      <c r="AL1581" s="71"/>
      <c r="AM1581" s="71" t="str">
        <v>2019</v>
      </c>
      <c r="AN1581" s="70"/>
      <c r="AO1581" s="70" t="s">
        <v>123</v>
      </c>
      <c r="AP1581" s="74">
        <f ca="1"/>
        <v>178</v>
      </c>
    </row>
    <row r="1582" spans="1:42" ht="14.4">
      <c r="A1582" s="55" t="s">
        <v>9923</v>
      </c>
      <c r="B1582" s="56" t="s">
        <v>89</v>
      </c>
      <c r="C1582" s="57">
        <v>43777</v>
      </c>
      <c r="D1582" s="56" t="s">
        <v>131</v>
      </c>
      <c r="E1582" s="56" t="s">
        <v>297</v>
      </c>
      <c r="F1582" s="58" t="s">
        <v>106</v>
      </c>
      <c r="G1582" s="58" t="s">
        <v>107</v>
      </c>
      <c r="H1582" s="56" t="s">
        <v>140</v>
      </c>
      <c r="I1582" s="59"/>
      <c r="J1582" s="59">
        <f t="shared" si="378"/>
        <v>43807</v>
      </c>
      <c r="K1582" s="56" t="s">
        <v>18</v>
      </c>
      <c r="L1582" s="56" t="s">
        <v>14</v>
      </c>
      <c r="M1582" s="60" t="s">
        <v>302</v>
      </c>
      <c r="N1582" s="56" t="s">
        <v>9926</v>
      </c>
      <c r="O1582" s="56" t="s">
        <v>20</v>
      </c>
      <c r="P1582" s="56" t="s">
        <v>9927</v>
      </c>
      <c r="Q1582" s="56" t="s">
        <v>237</v>
      </c>
      <c r="R1582" s="59"/>
      <c r="S1582" s="56" t="s">
        <v>108</v>
      </c>
      <c r="T1582" s="56" t="s">
        <v>108</v>
      </c>
      <c r="U1582" s="57"/>
      <c r="V1582" s="77"/>
      <c r="W1582" s="62" t="s">
        <v>108</v>
      </c>
      <c r="X1582" s="59"/>
      <c r="Y1582" s="56" t="s">
        <v>108</v>
      </c>
      <c r="Z1582" s="56" t="s">
        <v>108</v>
      </c>
      <c r="AA1582" s="57">
        <v>43781</v>
      </c>
      <c r="AB1582" s="63" t="s">
        <v>318</v>
      </c>
      <c r="AC1582" s="64" t="s">
        <v>9929</v>
      </c>
      <c r="AD1582" s="56" t="s">
        <v>224</v>
      </c>
      <c r="AE1582" s="56"/>
      <c r="AF1582" s="61"/>
      <c r="AG1582" s="61"/>
      <c r="AH1582" s="67" t="str">
        <v>Nov</v>
      </c>
      <c r="AI1582" s="68" t="str">
        <v>Nov</v>
      </c>
      <c r="AJ1582" s="69">
        <f t="shared" si="340"/>
        <v>4</v>
      </c>
      <c r="AK1582" s="70"/>
      <c r="AL1582" s="71"/>
      <c r="AM1582" s="71" t="str">
        <v>2019</v>
      </c>
      <c r="AN1582" s="70"/>
      <c r="AO1582" s="70" t="s">
        <v>123</v>
      </c>
      <c r="AP1582" s="74">
        <f ca="1"/>
        <v>182</v>
      </c>
    </row>
    <row r="1583" spans="1:42" ht="39.75">
      <c r="A1583" s="55" t="s">
        <v>9930</v>
      </c>
      <c r="B1583" s="56" t="s">
        <v>89</v>
      </c>
      <c r="C1583" s="57">
        <v>43773</v>
      </c>
      <c r="D1583" s="56" t="s">
        <v>119</v>
      </c>
      <c r="E1583" s="56" t="s">
        <v>297</v>
      </c>
      <c r="F1583" s="58" t="s">
        <v>106</v>
      </c>
      <c r="G1583" s="58" t="s">
        <v>107</v>
      </c>
      <c r="H1583" s="56" t="s">
        <v>140</v>
      </c>
      <c r="I1583" s="57">
        <v>43782</v>
      </c>
      <c r="J1583" s="59">
        <f t="shared" si="378"/>
        <v>43803</v>
      </c>
      <c r="K1583" s="56" t="s">
        <v>18</v>
      </c>
      <c r="L1583" s="56" t="s">
        <v>18</v>
      </c>
      <c r="M1583" s="60" t="s">
        <v>302</v>
      </c>
      <c r="N1583" s="56" t="s">
        <v>9932</v>
      </c>
      <c r="O1583" s="56" t="s">
        <v>22</v>
      </c>
      <c r="P1583" s="56" t="s">
        <v>7072</v>
      </c>
      <c r="Q1583" s="56" t="s">
        <v>17</v>
      </c>
      <c r="R1583" s="59"/>
      <c r="S1583" s="56" t="s">
        <v>108</v>
      </c>
      <c r="T1583" s="56" t="s">
        <v>108</v>
      </c>
      <c r="U1583" s="57"/>
      <c r="V1583" s="77"/>
      <c r="W1583" s="62" t="s">
        <v>146</v>
      </c>
      <c r="X1583" s="59"/>
      <c r="Y1583" s="56" t="s">
        <v>200</v>
      </c>
      <c r="Z1583" s="56" t="s">
        <v>123</v>
      </c>
      <c r="AA1583" s="57">
        <v>43782</v>
      </c>
      <c r="AB1583" s="63" t="s">
        <v>318</v>
      </c>
      <c r="AC1583" s="60" t="s">
        <v>9934</v>
      </c>
      <c r="AD1583" s="56" t="s">
        <v>97</v>
      </c>
      <c r="AE1583" s="56" t="s">
        <v>119</v>
      </c>
      <c r="AF1583" s="61"/>
      <c r="AG1583" s="61"/>
      <c r="AH1583" s="67" t="str">
        <v>Nov</v>
      </c>
      <c r="AI1583" s="68" t="str">
        <v>Nov</v>
      </c>
      <c r="AJ1583" s="69">
        <f t="shared" si="340"/>
        <v>9</v>
      </c>
      <c r="AK1583" s="70"/>
      <c r="AL1583" s="71"/>
      <c r="AM1583" s="71" t="str">
        <v>2019</v>
      </c>
      <c r="AN1583" s="70"/>
      <c r="AO1583" s="70" t="s">
        <v>123</v>
      </c>
      <c r="AP1583" s="74">
        <f ca="1"/>
        <v>186</v>
      </c>
    </row>
    <row r="1584" spans="1:42" ht="14.4">
      <c r="A1584" s="55" t="s">
        <v>9936</v>
      </c>
      <c r="B1584" s="56" t="s">
        <v>89</v>
      </c>
      <c r="C1584" s="57">
        <v>43781</v>
      </c>
      <c r="D1584" s="56" t="s">
        <v>119</v>
      </c>
      <c r="E1584" s="56" t="s">
        <v>196</v>
      </c>
      <c r="F1584" s="58" t="s">
        <v>106</v>
      </c>
      <c r="G1584" s="58" t="s">
        <v>113</v>
      </c>
      <c r="H1584" s="56" t="s">
        <v>112</v>
      </c>
      <c r="I1584" s="59"/>
      <c r="J1584" s="59">
        <f t="shared" si="378"/>
        <v>43811</v>
      </c>
      <c r="K1584" s="56" t="s">
        <v>108</v>
      </c>
      <c r="L1584" s="56" t="s">
        <v>108</v>
      </c>
      <c r="M1584" s="60" t="s">
        <v>302</v>
      </c>
      <c r="N1584" s="56" t="s">
        <v>1366</v>
      </c>
      <c r="O1584" s="56" t="s">
        <v>44</v>
      </c>
      <c r="P1584" s="56" t="s">
        <v>1433</v>
      </c>
      <c r="Q1584" s="56" t="s">
        <v>116</v>
      </c>
      <c r="R1584" s="57">
        <v>43787</v>
      </c>
      <c r="S1584" s="56" t="s">
        <v>108</v>
      </c>
      <c r="T1584" s="56" t="s">
        <v>108</v>
      </c>
      <c r="U1584" s="57"/>
      <c r="V1584" s="77"/>
      <c r="W1584" s="62" t="s">
        <v>108</v>
      </c>
      <c r="X1584" s="59"/>
      <c r="Y1584" s="56" t="s">
        <v>108</v>
      </c>
      <c r="Z1584" s="56" t="s">
        <v>123</v>
      </c>
      <c r="AA1584" s="57">
        <v>43787</v>
      </c>
      <c r="AB1584" s="75"/>
      <c r="AC1584" s="64" t="s">
        <v>9938</v>
      </c>
      <c r="AD1584" s="56" t="s">
        <v>118</v>
      </c>
      <c r="AE1584" s="56"/>
      <c r="AF1584" s="61"/>
      <c r="AG1584" s="61"/>
      <c r="AH1584" s="67" t="str">
        <v>Nov</v>
      </c>
      <c r="AI1584" s="68" t="str">
        <v>Nov</v>
      </c>
      <c r="AJ1584" s="69">
        <f t="shared" si="340"/>
        <v>6</v>
      </c>
      <c r="AK1584" s="70"/>
      <c r="AL1584" s="71"/>
      <c r="AM1584" s="71" t="str">
        <v>2019</v>
      </c>
      <c r="AN1584" s="70"/>
      <c r="AO1584" s="70" t="s">
        <v>121</v>
      </c>
      <c r="AP1584" s="74">
        <f ca="1"/>
        <v>178</v>
      </c>
    </row>
    <row r="1585" spans="1:42" ht="14.4">
      <c r="A1585" s="55" t="s">
        <v>9940</v>
      </c>
      <c r="B1585" s="56" t="s">
        <v>89</v>
      </c>
      <c r="C1585" s="57">
        <v>43782</v>
      </c>
      <c r="D1585" s="56" t="s">
        <v>119</v>
      </c>
      <c r="E1585" s="56" t="s">
        <v>105</v>
      </c>
      <c r="F1585" s="58" t="s">
        <v>106</v>
      </c>
      <c r="G1585" s="58" t="s">
        <v>107</v>
      </c>
      <c r="H1585" s="56" t="s">
        <v>105</v>
      </c>
      <c r="I1585" s="59"/>
      <c r="J1585" s="59">
        <f t="shared" si="378"/>
        <v>43812</v>
      </c>
      <c r="K1585" s="56" t="s">
        <v>18</v>
      </c>
      <c r="L1585" s="56" t="s">
        <v>14</v>
      </c>
      <c r="M1585" s="60" t="s">
        <v>302</v>
      </c>
      <c r="N1585" s="56" t="s">
        <v>9941</v>
      </c>
      <c r="O1585" s="56" t="s">
        <v>249</v>
      </c>
      <c r="P1585" s="56" t="s">
        <v>9942</v>
      </c>
      <c r="Q1585" s="56" t="s">
        <v>133</v>
      </c>
      <c r="R1585" s="59"/>
      <c r="S1585" s="56" t="s">
        <v>108</v>
      </c>
      <c r="T1585" s="56" t="s">
        <v>108</v>
      </c>
      <c r="U1585" s="57"/>
      <c r="V1585" s="77"/>
      <c r="W1585" s="77"/>
      <c r="X1585" s="59"/>
      <c r="Y1585" s="56" t="s">
        <v>108</v>
      </c>
      <c r="Z1585" s="56" t="s">
        <v>121</v>
      </c>
      <c r="AA1585" s="57">
        <v>43787</v>
      </c>
      <c r="AB1585" s="63" t="s">
        <v>318</v>
      </c>
      <c r="AC1585" s="64" t="s">
        <v>9944</v>
      </c>
      <c r="AD1585" s="56" t="s">
        <v>97</v>
      </c>
      <c r="AE1585" s="56" t="s">
        <v>119</v>
      </c>
      <c r="AF1585" s="61"/>
      <c r="AG1585" s="61"/>
      <c r="AH1585" s="67" t="str">
        <v>Nov</v>
      </c>
      <c r="AI1585" s="68" t="str">
        <v>Nov</v>
      </c>
      <c r="AJ1585" s="69">
        <f t="shared" si="340"/>
        <v>5</v>
      </c>
      <c r="AK1585" s="70"/>
      <c r="AL1585" s="71"/>
      <c r="AM1585" s="71" t="str">
        <v>2019</v>
      </c>
      <c r="AN1585" s="70"/>
      <c r="AO1585" s="70" t="s">
        <v>123</v>
      </c>
      <c r="AP1585" s="74">
        <f ca="1"/>
        <v>177</v>
      </c>
    </row>
    <row r="1586" spans="1:42" ht="14.4">
      <c r="A1586" s="55" t="s">
        <v>9947</v>
      </c>
      <c r="B1586" s="56" t="s">
        <v>89</v>
      </c>
      <c r="C1586" s="57">
        <v>43787</v>
      </c>
      <c r="D1586" s="56" t="s">
        <v>119</v>
      </c>
      <c r="E1586" s="56" t="s">
        <v>196</v>
      </c>
      <c r="F1586" s="58" t="s">
        <v>106</v>
      </c>
      <c r="G1586" s="58" t="s">
        <v>113</v>
      </c>
      <c r="H1586" s="56" t="s">
        <v>196</v>
      </c>
      <c r="I1586" s="59"/>
      <c r="J1586" s="59">
        <f t="shared" si="378"/>
        <v>43817</v>
      </c>
      <c r="K1586" s="56" t="s">
        <v>18</v>
      </c>
      <c r="L1586" s="56" t="s">
        <v>108</v>
      </c>
      <c r="M1586" s="60" t="s">
        <v>302</v>
      </c>
      <c r="N1586" s="56" t="s">
        <v>9950</v>
      </c>
      <c r="O1586" s="56" t="s">
        <v>44</v>
      </c>
      <c r="P1586" s="56" t="s">
        <v>1433</v>
      </c>
      <c r="Q1586" s="56" t="s">
        <v>117</v>
      </c>
      <c r="R1586" s="59"/>
      <c r="S1586" s="56" t="s">
        <v>108</v>
      </c>
      <c r="T1586" s="56" t="s">
        <v>108</v>
      </c>
      <c r="U1586" s="57"/>
      <c r="V1586" s="62">
        <v>25</v>
      </c>
      <c r="W1586" s="62">
        <v>25</v>
      </c>
      <c r="X1586" s="57">
        <v>43787</v>
      </c>
      <c r="Y1586" s="61"/>
      <c r="Z1586" s="56" t="s">
        <v>123</v>
      </c>
      <c r="AA1586" s="57">
        <v>43787</v>
      </c>
      <c r="AB1586" s="75"/>
      <c r="AC1586" s="64" t="s">
        <v>9953</v>
      </c>
      <c r="AD1586" s="56" t="s">
        <v>118</v>
      </c>
      <c r="AE1586" s="56" t="s">
        <v>119</v>
      </c>
      <c r="AF1586" s="61"/>
      <c r="AG1586" s="61"/>
      <c r="AH1586" s="67" t="str">
        <v>Nov</v>
      </c>
      <c r="AI1586" s="68" t="str">
        <v>Nov</v>
      </c>
      <c r="AJ1586" s="69">
        <f t="shared" si="340"/>
        <v>0</v>
      </c>
      <c r="AK1586" s="70"/>
      <c r="AL1586" s="71"/>
      <c r="AM1586" s="71" t="str">
        <v>2019</v>
      </c>
      <c r="AN1586" s="70"/>
      <c r="AO1586" s="70" t="s">
        <v>123</v>
      </c>
      <c r="AP1586" s="74">
        <f ca="1"/>
        <v>172</v>
      </c>
    </row>
    <row r="1587" spans="1:42" ht="14.4">
      <c r="A1587" s="55" t="s">
        <v>9957</v>
      </c>
      <c r="B1587" s="56" t="s">
        <v>89</v>
      </c>
      <c r="C1587" s="57">
        <v>43787</v>
      </c>
      <c r="D1587" s="56" t="s">
        <v>119</v>
      </c>
      <c r="E1587" s="56" t="s">
        <v>196</v>
      </c>
      <c r="F1587" s="58" t="s">
        <v>106</v>
      </c>
      <c r="G1587" s="58" t="s">
        <v>113</v>
      </c>
      <c r="H1587" s="56" t="s">
        <v>196</v>
      </c>
      <c r="I1587" s="59"/>
      <c r="J1587" s="57">
        <v>43817</v>
      </c>
      <c r="K1587" s="56" t="s">
        <v>18</v>
      </c>
      <c r="L1587" s="56" t="s">
        <v>108</v>
      </c>
      <c r="M1587" s="60" t="s">
        <v>302</v>
      </c>
      <c r="N1587" s="56" t="s">
        <v>9958</v>
      </c>
      <c r="O1587" s="56" t="s">
        <v>249</v>
      </c>
      <c r="P1587" s="56" t="s">
        <v>9959</v>
      </c>
      <c r="Q1587" s="56" t="s">
        <v>117</v>
      </c>
      <c r="R1587" s="59"/>
      <c r="S1587" s="56" t="s">
        <v>108</v>
      </c>
      <c r="T1587" s="56" t="s">
        <v>108</v>
      </c>
      <c r="U1587" s="57"/>
      <c r="V1587" s="62">
        <v>25</v>
      </c>
      <c r="W1587" s="62">
        <v>25</v>
      </c>
      <c r="X1587" s="57">
        <v>43787</v>
      </c>
      <c r="Y1587" s="61"/>
      <c r="Z1587" s="56" t="s">
        <v>121</v>
      </c>
      <c r="AA1587" s="57">
        <v>43791</v>
      </c>
      <c r="AB1587" s="75"/>
      <c r="AC1587" s="64"/>
      <c r="AD1587" s="56" t="s">
        <v>97</v>
      </c>
      <c r="AE1587" s="56" t="s">
        <v>119</v>
      </c>
      <c r="AF1587" s="61"/>
      <c r="AG1587" s="61"/>
      <c r="AH1587" s="67" t="str">
        <v>Nov</v>
      </c>
      <c r="AI1587" s="68" t="str">
        <v>Nov</v>
      </c>
      <c r="AJ1587" s="69">
        <f t="shared" si="340"/>
        <v>4</v>
      </c>
      <c r="AK1587" s="70"/>
      <c r="AL1587" s="71"/>
      <c r="AM1587" s="71" t="str">
        <v>2019</v>
      </c>
      <c r="AN1587" s="70"/>
      <c r="AO1587" s="70" t="s">
        <v>123</v>
      </c>
      <c r="AP1587" s="74">
        <f ca="1"/>
        <v>172</v>
      </c>
    </row>
    <row r="1588" spans="1:42" ht="14.4">
      <c r="A1588" s="55" t="s">
        <v>9964</v>
      </c>
      <c r="B1588" s="56" t="s">
        <v>89</v>
      </c>
      <c r="C1588" s="57">
        <v>43782</v>
      </c>
      <c r="D1588" s="56" t="s">
        <v>119</v>
      </c>
      <c r="E1588" s="56" t="s">
        <v>105</v>
      </c>
      <c r="F1588" s="58" t="s">
        <v>106</v>
      </c>
      <c r="G1588" s="58" t="s">
        <v>107</v>
      </c>
      <c r="H1588" s="56" t="s">
        <v>105</v>
      </c>
      <c r="I1588" s="59"/>
      <c r="J1588" s="59">
        <f t="shared" ref="J1588:J1930" si="379">IF(C1588="","",SUM(C1588+30))</f>
        <v>43812</v>
      </c>
      <c r="K1588" s="56" t="s">
        <v>18</v>
      </c>
      <c r="L1588" s="56" t="s">
        <v>108</v>
      </c>
      <c r="M1588" s="60" t="s">
        <v>302</v>
      </c>
      <c r="N1588" s="56" t="s">
        <v>9966</v>
      </c>
      <c r="O1588" s="56" t="s">
        <v>29</v>
      </c>
      <c r="P1588" s="56" t="s">
        <v>9967</v>
      </c>
      <c r="Q1588" s="56" t="s">
        <v>133</v>
      </c>
      <c r="R1588" s="59"/>
      <c r="S1588" s="56" t="s">
        <v>108</v>
      </c>
      <c r="T1588" s="56" t="s">
        <v>108</v>
      </c>
      <c r="U1588" s="57"/>
      <c r="V1588" s="77"/>
      <c r="W1588" s="77"/>
      <c r="X1588" s="59"/>
      <c r="Y1588" s="56" t="s">
        <v>108</v>
      </c>
      <c r="Z1588" s="56" t="s">
        <v>121</v>
      </c>
      <c r="AA1588" s="57">
        <v>43787</v>
      </c>
      <c r="AB1588" s="63" t="s">
        <v>318</v>
      </c>
      <c r="AC1588" s="64" t="s">
        <v>9969</v>
      </c>
      <c r="AD1588" s="56" t="s">
        <v>118</v>
      </c>
      <c r="AE1588" s="56" t="s">
        <v>119</v>
      </c>
      <c r="AF1588" s="61"/>
      <c r="AG1588" s="61"/>
      <c r="AH1588" s="67" t="str">
        <v>Nov</v>
      </c>
      <c r="AI1588" s="68" t="str">
        <v>Nov</v>
      </c>
      <c r="AJ1588" s="69">
        <f t="shared" si="340"/>
        <v>5</v>
      </c>
      <c r="AK1588" s="70"/>
      <c r="AL1588" s="71"/>
      <c r="AM1588" s="71" t="str">
        <v>2019</v>
      </c>
      <c r="AN1588" s="70"/>
      <c r="AO1588" s="70" t="s">
        <v>123</v>
      </c>
      <c r="AP1588" s="74">
        <f ca="1"/>
        <v>177</v>
      </c>
    </row>
    <row r="1589" spans="1:42" ht="14.4">
      <c r="A1589" s="55" t="s">
        <v>9970</v>
      </c>
      <c r="B1589" s="56" t="s">
        <v>89</v>
      </c>
      <c r="C1589" s="57">
        <v>43787</v>
      </c>
      <c r="D1589" s="56" t="s">
        <v>119</v>
      </c>
      <c r="E1589" s="56" t="s">
        <v>105</v>
      </c>
      <c r="F1589" s="58" t="s">
        <v>106</v>
      </c>
      <c r="G1589" s="58" t="s">
        <v>107</v>
      </c>
      <c r="H1589" s="56" t="s">
        <v>105</v>
      </c>
      <c r="I1589" s="59"/>
      <c r="J1589" s="59">
        <f t="shared" si="379"/>
        <v>43817</v>
      </c>
      <c r="K1589" s="56" t="s">
        <v>18</v>
      </c>
      <c r="L1589" s="56" t="s">
        <v>18</v>
      </c>
      <c r="M1589" s="60" t="s">
        <v>302</v>
      </c>
      <c r="N1589" s="56" t="s">
        <v>9974</v>
      </c>
      <c r="O1589" s="56" t="s">
        <v>22</v>
      </c>
      <c r="P1589" s="56" t="s">
        <v>7072</v>
      </c>
      <c r="Q1589" s="56" t="s">
        <v>133</v>
      </c>
      <c r="R1589" s="59"/>
      <c r="S1589" s="56" t="s">
        <v>108</v>
      </c>
      <c r="T1589" s="56" t="s">
        <v>108</v>
      </c>
      <c r="U1589" s="57"/>
      <c r="V1589" s="77"/>
      <c r="W1589" s="77"/>
      <c r="X1589" s="59"/>
      <c r="Y1589" s="56" t="s">
        <v>108</v>
      </c>
      <c r="Z1589" s="56" t="s">
        <v>121</v>
      </c>
      <c r="AA1589" s="57">
        <v>43789</v>
      </c>
      <c r="AB1589" s="63" t="s">
        <v>318</v>
      </c>
      <c r="AC1589" s="64" t="s">
        <v>9976</v>
      </c>
      <c r="AD1589" s="56" t="s">
        <v>97</v>
      </c>
      <c r="AE1589" s="56" t="s">
        <v>119</v>
      </c>
      <c r="AF1589" s="61"/>
      <c r="AG1589" s="61"/>
      <c r="AH1589" s="67" t="str">
        <v>Nov</v>
      </c>
      <c r="AI1589" s="68" t="str">
        <v>Nov</v>
      </c>
      <c r="AJ1589" s="69">
        <f t="shared" si="340"/>
        <v>2</v>
      </c>
      <c r="AK1589" s="70"/>
      <c r="AL1589" s="71"/>
      <c r="AM1589" s="71" t="str">
        <v>2019</v>
      </c>
      <c r="AN1589" s="70"/>
      <c r="AO1589" s="70" t="s">
        <v>123</v>
      </c>
      <c r="AP1589" s="74">
        <f ca="1"/>
        <v>172</v>
      </c>
    </row>
    <row r="1590" spans="1:42" ht="14.4">
      <c r="A1590" s="55" t="s">
        <v>9977</v>
      </c>
      <c r="B1590" s="56" t="s">
        <v>89</v>
      </c>
      <c r="C1590" s="57">
        <v>43788</v>
      </c>
      <c r="D1590" s="56" t="s">
        <v>119</v>
      </c>
      <c r="E1590" s="56" t="s">
        <v>105</v>
      </c>
      <c r="F1590" s="58" t="s">
        <v>106</v>
      </c>
      <c r="G1590" s="58" t="s">
        <v>107</v>
      </c>
      <c r="H1590" s="56" t="s">
        <v>105</v>
      </c>
      <c r="I1590" s="59"/>
      <c r="J1590" s="59">
        <f t="shared" si="379"/>
        <v>43818</v>
      </c>
      <c r="K1590" s="56" t="s">
        <v>18</v>
      </c>
      <c r="L1590" s="56" t="s">
        <v>14</v>
      </c>
      <c r="M1590" s="60" t="s">
        <v>302</v>
      </c>
      <c r="N1590" s="56" t="s">
        <v>9979</v>
      </c>
      <c r="O1590" s="56" t="s">
        <v>29</v>
      </c>
      <c r="P1590" s="56" t="s">
        <v>9982</v>
      </c>
      <c r="Q1590" s="56" t="s">
        <v>133</v>
      </c>
      <c r="R1590" s="59"/>
      <c r="S1590" s="56" t="s">
        <v>108</v>
      </c>
      <c r="T1590" s="56" t="s">
        <v>108</v>
      </c>
      <c r="U1590" s="57"/>
      <c r="V1590" s="77"/>
      <c r="W1590" s="77"/>
      <c r="X1590" s="59"/>
      <c r="Y1590" s="56" t="s">
        <v>108</v>
      </c>
      <c r="Z1590" s="56" t="s">
        <v>121</v>
      </c>
      <c r="AA1590" s="57">
        <v>43789</v>
      </c>
      <c r="AB1590" s="63" t="s">
        <v>318</v>
      </c>
      <c r="AC1590" s="64" t="s">
        <v>9984</v>
      </c>
      <c r="AD1590" s="56" t="s">
        <v>118</v>
      </c>
      <c r="AE1590" s="56" t="s">
        <v>119</v>
      </c>
      <c r="AF1590" s="61"/>
      <c r="AG1590" s="61"/>
      <c r="AH1590" s="67" t="str">
        <v>Nov</v>
      </c>
      <c r="AI1590" s="68" t="str">
        <v>Nov</v>
      </c>
      <c r="AJ1590" s="69">
        <f t="shared" si="340"/>
        <v>1</v>
      </c>
      <c r="AK1590" s="70"/>
      <c r="AL1590" s="71"/>
      <c r="AM1590" s="71" t="str">
        <v>2019</v>
      </c>
      <c r="AN1590" s="70"/>
      <c r="AO1590" s="70" t="s">
        <v>123</v>
      </c>
      <c r="AP1590" s="74">
        <f ca="1"/>
        <v>171</v>
      </c>
    </row>
    <row r="1591" spans="1:42" ht="14.4">
      <c r="A1591" s="55" t="s">
        <v>9985</v>
      </c>
      <c r="B1591" s="56" t="s">
        <v>89</v>
      </c>
      <c r="C1591" s="57">
        <v>43789</v>
      </c>
      <c r="D1591" s="56" t="s">
        <v>90</v>
      </c>
      <c r="E1591" s="56" t="s">
        <v>91</v>
      </c>
      <c r="F1591" s="58" t="s">
        <v>92</v>
      </c>
      <c r="G1591" s="58" t="s">
        <v>93</v>
      </c>
      <c r="H1591" s="56" t="s">
        <v>91</v>
      </c>
      <c r="I1591" s="59"/>
      <c r="J1591" s="59">
        <f t="shared" si="379"/>
        <v>43819</v>
      </c>
      <c r="K1591" s="56" t="s">
        <v>18</v>
      </c>
      <c r="L1591" s="56" t="s">
        <v>14</v>
      </c>
      <c r="M1591" s="60" t="s">
        <v>302</v>
      </c>
      <c r="N1591" s="56" t="s">
        <v>9987</v>
      </c>
      <c r="O1591" s="56" t="s">
        <v>95</v>
      </c>
      <c r="P1591" s="56" t="s">
        <v>9992</v>
      </c>
      <c r="Q1591" s="56" t="s">
        <v>96</v>
      </c>
      <c r="R1591" s="59"/>
      <c r="S1591" s="56"/>
      <c r="T1591" s="56"/>
      <c r="U1591" s="57"/>
      <c r="V1591" s="77"/>
      <c r="W1591" s="62" t="s">
        <v>108</v>
      </c>
      <c r="X1591" s="59"/>
      <c r="Y1591" s="56" t="s">
        <v>200</v>
      </c>
      <c r="Z1591" s="56" t="s">
        <v>123</v>
      </c>
      <c r="AA1591" s="57">
        <v>43789</v>
      </c>
      <c r="AB1591" s="75"/>
      <c r="AC1591" s="64" t="s">
        <v>9996</v>
      </c>
      <c r="AD1591" s="56" t="s">
        <v>294</v>
      </c>
      <c r="AE1591" s="56" t="s">
        <v>90</v>
      </c>
      <c r="AF1591" s="61"/>
      <c r="AG1591" s="61"/>
      <c r="AH1591" s="67" t="str">
        <v>Nov</v>
      </c>
      <c r="AI1591" s="68" t="str">
        <v>Nov</v>
      </c>
      <c r="AJ1591" s="69">
        <f t="shared" si="340"/>
        <v>0</v>
      </c>
      <c r="AK1591" s="70"/>
      <c r="AL1591" s="71"/>
      <c r="AM1591" s="71" t="str">
        <v>2019</v>
      </c>
      <c r="AN1591" s="70"/>
      <c r="AO1591" s="70" t="s">
        <v>123</v>
      </c>
      <c r="AP1591" s="74">
        <f ca="1"/>
        <v>170</v>
      </c>
    </row>
    <row r="1592" spans="1:42" ht="14.4">
      <c r="A1592" s="55" t="s">
        <v>9999</v>
      </c>
      <c r="B1592" s="56" t="s">
        <v>89</v>
      </c>
      <c r="C1592" s="57">
        <v>43790</v>
      </c>
      <c r="D1592" s="56" t="s">
        <v>119</v>
      </c>
      <c r="E1592" s="56" t="s">
        <v>105</v>
      </c>
      <c r="F1592" s="58" t="s">
        <v>106</v>
      </c>
      <c r="G1592" s="58" t="s">
        <v>107</v>
      </c>
      <c r="H1592" s="56" t="s">
        <v>105</v>
      </c>
      <c r="I1592" s="59"/>
      <c r="J1592" s="59">
        <f t="shared" si="379"/>
        <v>43820</v>
      </c>
      <c r="K1592" s="56" t="s">
        <v>18</v>
      </c>
      <c r="L1592" s="56" t="s">
        <v>14</v>
      </c>
      <c r="M1592" s="60" t="s">
        <v>302</v>
      </c>
      <c r="N1592" s="56" t="s">
        <v>10001</v>
      </c>
      <c r="O1592" s="56" t="s">
        <v>249</v>
      </c>
      <c r="P1592" s="56" t="s">
        <v>108</v>
      </c>
      <c r="Q1592" s="56" t="s">
        <v>133</v>
      </c>
      <c r="R1592" s="59"/>
      <c r="S1592" s="56" t="s">
        <v>108</v>
      </c>
      <c r="T1592" s="56" t="s">
        <v>108</v>
      </c>
      <c r="U1592" s="57"/>
      <c r="V1592" s="77"/>
      <c r="W1592" s="77"/>
      <c r="X1592" s="59"/>
      <c r="Y1592" s="56" t="s">
        <v>108</v>
      </c>
      <c r="Z1592" s="56" t="s">
        <v>121</v>
      </c>
      <c r="AA1592" s="57">
        <v>43790</v>
      </c>
      <c r="AB1592" s="63" t="s">
        <v>318</v>
      </c>
      <c r="AC1592" s="64" t="s">
        <v>10003</v>
      </c>
      <c r="AD1592" s="56" t="s">
        <v>97</v>
      </c>
      <c r="AE1592" s="56" t="s">
        <v>119</v>
      </c>
      <c r="AF1592" s="61"/>
      <c r="AG1592" s="61"/>
      <c r="AH1592" s="67" t="str">
        <v>Nov</v>
      </c>
      <c r="AI1592" s="68" t="str">
        <v>Nov</v>
      </c>
      <c r="AJ1592" s="69">
        <f t="shared" si="340"/>
        <v>0</v>
      </c>
      <c r="AK1592" s="70"/>
      <c r="AL1592" s="71"/>
      <c r="AM1592" s="71" t="str">
        <v>2019</v>
      </c>
      <c r="AN1592" s="70"/>
      <c r="AO1592" s="70" t="s">
        <v>123</v>
      </c>
      <c r="AP1592" s="74">
        <f ca="1"/>
        <v>169</v>
      </c>
    </row>
    <row r="1593" spans="1:42" ht="14.4">
      <c r="A1593" s="55" t="s">
        <v>10004</v>
      </c>
      <c r="B1593" s="56" t="s">
        <v>89</v>
      </c>
      <c r="C1593" s="57">
        <v>43790</v>
      </c>
      <c r="D1593" s="56" t="s">
        <v>119</v>
      </c>
      <c r="E1593" s="56" t="s">
        <v>105</v>
      </c>
      <c r="F1593" s="58" t="s">
        <v>106</v>
      </c>
      <c r="G1593" s="58" t="s">
        <v>107</v>
      </c>
      <c r="H1593" s="56" t="s">
        <v>105</v>
      </c>
      <c r="I1593" s="59"/>
      <c r="J1593" s="59">
        <f t="shared" si="379"/>
        <v>43820</v>
      </c>
      <c r="K1593" s="56" t="s">
        <v>18</v>
      </c>
      <c r="L1593" s="56" t="s">
        <v>14</v>
      </c>
      <c r="M1593" s="60" t="s">
        <v>302</v>
      </c>
      <c r="N1593" s="56" t="s">
        <v>10006</v>
      </c>
      <c r="O1593" s="56" t="s">
        <v>27</v>
      </c>
      <c r="P1593" s="56" t="s">
        <v>10007</v>
      </c>
      <c r="Q1593" s="56" t="s">
        <v>678</v>
      </c>
      <c r="R1593" s="59"/>
      <c r="S1593" s="56" t="s">
        <v>108</v>
      </c>
      <c r="T1593" s="56" t="s">
        <v>108</v>
      </c>
      <c r="U1593" s="57"/>
      <c r="V1593" s="77"/>
      <c r="W1593" s="77"/>
      <c r="X1593" s="59"/>
      <c r="Y1593" s="56" t="s">
        <v>108</v>
      </c>
      <c r="Z1593" s="56" t="s">
        <v>121</v>
      </c>
      <c r="AA1593" s="57">
        <v>43790</v>
      </c>
      <c r="AB1593" s="63" t="s">
        <v>318</v>
      </c>
      <c r="AC1593" s="64" t="s">
        <v>10009</v>
      </c>
      <c r="AD1593" s="56" t="s">
        <v>224</v>
      </c>
      <c r="AE1593" s="56" t="s">
        <v>119</v>
      </c>
      <c r="AF1593" s="61"/>
      <c r="AG1593" s="61"/>
      <c r="AH1593" s="67" t="str">
        <v>Nov</v>
      </c>
      <c r="AI1593" s="68" t="str">
        <v>Nov</v>
      </c>
      <c r="AJ1593" s="69">
        <f t="shared" si="340"/>
        <v>0</v>
      </c>
      <c r="AK1593" s="70"/>
      <c r="AL1593" s="71"/>
      <c r="AM1593" s="71" t="str">
        <v>2019</v>
      </c>
      <c r="AN1593" s="70"/>
      <c r="AO1593" s="70" t="s">
        <v>123</v>
      </c>
      <c r="AP1593" s="74">
        <f ca="1"/>
        <v>169</v>
      </c>
    </row>
    <row r="1594" spans="1:42" ht="14.4">
      <c r="A1594" s="55" t="s">
        <v>10011</v>
      </c>
      <c r="B1594" s="56" t="s">
        <v>89</v>
      </c>
      <c r="C1594" s="57">
        <v>43790</v>
      </c>
      <c r="D1594" s="56" t="s">
        <v>119</v>
      </c>
      <c r="E1594" s="56" t="s">
        <v>105</v>
      </c>
      <c r="F1594" s="58" t="s">
        <v>106</v>
      </c>
      <c r="G1594" s="58" t="s">
        <v>107</v>
      </c>
      <c r="H1594" s="56" t="s">
        <v>105</v>
      </c>
      <c r="I1594" s="59"/>
      <c r="J1594" s="59">
        <f t="shared" si="379"/>
        <v>43820</v>
      </c>
      <c r="K1594" s="56" t="s">
        <v>18</v>
      </c>
      <c r="L1594" s="56" t="s">
        <v>18</v>
      </c>
      <c r="M1594" s="60" t="s">
        <v>302</v>
      </c>
      <c r="N1594" s="56" t="s">
        <v>10013</v>
      </c>
      <c r="O1594" s="56" t="s">
        <v>44</v>
      </c>
      <c r="P1594" s="56" t="s">
        <v>10014</v>
      </c>
      <c r="Q1594" s="56" t="s">
        <v>133</v>
      </c>
      <c r="R1594" s="59"/>
      <c r="S1594" s="56" t="s">
        <v>108</v>
      </c>
      <c r="T1594" s="56" t="s">
        <v>108</v>
      </c>
      <c r="U1594" s="57"/>
      <c r="V1594" s="77"/>
      <c r="W1594" s="77"/>
      <c r="X1594" s="59"/>
      <c r="Y1594" s="56" t="s">
        <v>108</v>
      </c>
      <c r="Z1594" s="56" t="s">
        <v>121</v>
      </c>
      <c r="AA1594" s="57">
        <v>43790</v>
      </c>
      <c r="AB1594" s="63" t="s">
        <v>318</v>
      </c>
      <c r="AC1594" s="64" t="s">
        <v>10016</v>
      </c>
      <c r="AD1594" s="56" t="s">
        <v>97</v>
      </c>
      <c r="AE1594" s="56" t="s">
        <v>119</v>
      </c>
      <c r="AF1594" s="61"/>
      <c r="AG1594" s="61"/>
      <c r="AH1594" s="67" t="str">
        <v>Nov</v>
      </c>
      <c r="AI1594" s="68" t="str">
        <v>Nov</v>
      </c>
      <c r="AJ1594" s="69">
        <f t="shared" si="340"/>
        <v>0</v>
      </c>
      <c r="AK1594" s="70"/>
      <c r="AL1594" s="71"/>
      <c r="AM1594" s="71" t="str">
        <v>2019</v>
      </c>
      <c r="AN1594" s="70"/>
      <c r="AO1594" s="70" t="s">
        <v>123</v>
      </c>
      <c r="AP1594" s="74">
        <f ca="1"/>
        <v>169</v>
      </c>
    </row>
    <row r="1595" spans="1:42" ht="14.4">
      <c r="A1595" s="55" t="s">
        <v>10017</v>
      </c>
      <c r="B1595" s="56" t="s">
        <v>89</v>
      </c>
      <c r="C1595" s="57">
        <v>43790</v>
      </c>
      <c r="D1595" s="56" t="s">
        <v>119</v>
      </c>
      <c r="E1595" s="56" t="s">
        <v>105</v>
      </c>
      <c r="F1595" s="58" t="s">
        <v>106</v>
      </c>
      <c r="G1595" s="58" t="s">
        <v>107</v>
      </c>
      <c r="H1595" s="56" t="s">
        <v>105</v>
      </c>
      <c r="I1595" s="59"/>
      <c r="J1595" s="59">
        <f t="shared" si="379"/>
        <v>43820</v>
      </c>
      <c r="K1595" s="56" t="s">
        <v>18</v>
      </c>
      <c r="L1595" s="56" t="s">
        <v>18</v>
      </c>
      <c r="M1595" s="60" t="s">
        <v>302</v>
      </c>
      <c r="N1595" s="56" t="s">
        <v>10020</v>
      </c>
      <c r="O1595" s="56" t="s">
        <v>137</v>
      </c>
      <c r="P1595" s="56" t="s">
        <v>10021</v>
      </c>
      <c r="Q1595" s="56" t="s">
        <v>133</v>
      </c>
      <c r="R1595" s="59"/>
      <c r="S1595" s="56" t="s">
        <v>108</v>
      </c>
      <c r="T1595" s="56" t="s">
        <v>108</v>
      </c>
      <c r="U1595" s="57"/>
      <c r="V1595" s="77"/>
      <c r="W1595" s="77"/>
      <c r="X1595" s="59"/>
      <c r="Y1595" s="56" t="s">
        <v>108</v>
      </c>
      <c r="Z1595" s="56" t="s">
        <v>121</v>
      </c>
      <c r="AA1595" s="57">
        <v>43790</v>
      </c>
      <c r="AB1595" s="63" t="s">
        <v>318</v>
      </c>
      <c r="AC1595" s="64" t="s">
        <v>10016</v>
      </c>
      <c r="AD1595" s="56" t="s">
        <v>97</v>
      </c>
      <c r="AE1595" s="56" t="s">
        <v>119</v>
      </c>
      <c r="AF1595" s="61"/>
      <c r="AG1595" s="61"/>
      <c r="AH1595" s="67" t="str">
        <v>Nov</v>
      </c>
      <c r="AI1595" s="68" t="str">
        <v>Nov</v>
      </c>
      <c r="AJ1595" s="69">
        <f t="shared" si="340"/>
        <v>0</v>
      </c>
      <c r="AK1595" s="70"/>
      <c r="AL1595" s="71"/>
      <c r="AM1595" s="71" t="str">
        <v>2019</v>
      </c>
      <c r="AN1595" s="70"/>
      <c r="AO1595" s="70" t="s">
        <v>123</v>
      </c>
      <c r="AP1595" s="74">
        <f ca="1"/>
        <v>169</v>
      </c>
    </row>
    <row r="1596" spans="1:42" ht="14.4">
      <c r="A1596" s="55" t="s">
        <v>10024</v>
      </c>
      <c r="B1596" s="56" t="s">
        <v>89</v>
      </c>
      <c r="C1596" s="57">
        <v>43790</v>
      </c>
      <c r="D1596" s="56" t="s">
        <v>119</v>
      </c>
      <c r="E1596" s="56" t="s">
        <v>105</v>
      </c>
      <c r="F1596" s="58" t="s">
        <v>106</v>
      </c>
      <c r="G1596" s="58" t="s">
        <v>107</v>
      </c>
      <c r="H1596" s="56" t="s">
        <v>105</v>
      </c>
      <c r="I1596" s="59"/>
      <c r="J1596" s="59">
        <f t="shared" si="379"/>
        <v>43820</v>
      </c>
      <c r="K1596" s="56" t="s">
        <v>18</v>
      </c>
      <c r="L1596" s="56" t="s">
        <v>18</v>
      </c>
      <c r="M1596" s="60" t="s">
        <v>302</v>
      </c>
      <c r="N1596" s="56" t="s">
        <v>10026</v>
      </c>
      <c r="O1596" s="56" t="s">
        <v>22</v>
      </c>
      <c r="P1596" s="56" t="s">
        <v>108</v>
      </c>
      <c r="Q1596" s="56" t="s">
        <v>133</v>
      </c>
      <c r="R1596" s="59"/>
      <c r="S1596" s="56" t="s">
        <v>108</v>
      </c>
      <c r="T1596" s="56" t="s">
        <v>108</v>
      </c>
      <c r="U1596" s="57"/>
      <c r="V1596" s="77"/>
      <c r="W1596" s="77"/>
      <c r="X1596" s="59"/>
      <c r="Y1596" s="56" t="s">
        <v>108</v>
      </c>
      <c r="Z1596" s="56" t="s">
        <v>121</v>
      </c>
      <c r="AA1596" s="57">
        <v>43790</v>
      </c>
      <c r="AB1596" s="63" t="s">
        <v>318</v>
      </c>
      <c r="AC1596" s="64" t="s">
        <v>10009</v>
      </c>
      <c r="AD1596" s="56" t="s">
        <v>224</v>
      </c>
      <c r="AE1596" s="56" t="s">
        <v>119</v>
      </c>
      <c r="AF1596" s="61"/>
      <c r="AG1596" s="61"/>
      <c r="AH1596" s="67" t="str">
        <v>Nov</v>
      </c>
      <c r="AI1596" s="68" t="str">
        <v>Nov</v>
      </c>
      <c r="AJ1596" s="69">
        <f t="shared" si="340"/>
        <v>0</v>
      </c>
      <c r="AK1596" s="70"/>
      <c r="AL1596" s="71"/>
      <c r="AM1596" s="71" t="str">
        <v>2019</v>
      </c>
      <c r="AN1596" s="70"/>
      <c r="AO1596" s="70" t="s">
        <v>123</v>
      </c>
      <c r="AP1596" s="74">
        <f ca="1"/>
        <v>169</v>
      </c>
    </row>
    <row r="1597" spans="1:42" ht="14.4">
      <c r="A1597" s="55" t="s">
        <v>10030</v>
      </c>
      <c r="B1597" s="56" t="s">
        <v>89</v>
      </c>
      <c r="C1597" s="57">
        <v>43789</v>
      </c>
      <c r="D1597" s="56" t="s">
        <v>119</v>
      </c>
      <c r="E1597" s="56" t="s">
        <v>32</v>
      </c>
      <c r="F1597" s="58" t="s">
        <v>106</v>
      </c>
      <c r="G1597" s="58" t="s">
        <v>107</v>
      </c>
      <c r="H1597" s="56" t="s">
        <v>140</v>
      </c>
      <c r="I1597" s="59"/>
      <c r="J1597" s="59">
        <f t="shared" si="379"/>
        <v>43819</v>
      </c>
      <c r="K1597" s="56" t="s">
        <v>18</v>
      </c>
      <c r="L1597" s="56" t="s">
        <v>18</v>
      </c>
      <c r="M1597" s="60" t="s">
        <v>302</v>
      </c>
      <c r="N1597" s="56" t="s">
        <v>10033</v>
      </c>
      <c r="O1597" s="56"/>
      <c r="P1597" s="56" t="s">
        <v>10034</v>
      </c>
      <c r="Q1597" s="56" t="s">
        <v>17</v>
      </c>
      <c r="R1597" s="59"/>
      <c r="S1597" s="56" t="s">
        <v>108</v>
      </c>
      <c r="T1597" s="56" t="s">
        <v>108</v>
      </c>
      <c r="U1597" s="57"/>
      <c r="V1597" s="77"/>
      <c r="W1597" s="62" t="s">
        <v>146</v>
      </c>
      <c r="X1597" s="59"/>
      <c r="Y1597" s="56" t="s">
        <v>108</v>
      </c>
      <c r="Z1597" s="56" t="s">
        <v>121</v>
      </c>
      <c r="AA1597" s="57">
        <v>43795</v>
      </c>
      <c r="AB1597" s="63" t="s">
        <v>318</v>
      </c>
      <c r="AC1597" s="64" t="s">
        <v>10038</v>
      </c>
      <c r="AD1597" s="56" t="s">
        <v>97</v>
      </c>
      <c r="AE1597" s="56" t="s">
        <v>119</v>
      </c>
      <c r="AF1597" s="61"/>
      <c r="AG1597" s="61"/>
      <c r="AH1597" s="67" t="str">
        <v>Nov</v>
      </c>
      <c r="AI1597" s="68" t="str">
        <v>Nov</v>
      </c>
      <c r="AJ1597" s="69">
        <f t="shared" si="340"/>
        <v>6</v>
      </c>
      <c r="AK1597" s="70"/>
      <c r="AL1597" s="71"/>
      <c r="AM1597" s="71" t="str">
        <v>2019</v>
      </c>
      <c r="AN1597" s="70"/>
      <c r="AO1597" s="70" t="s">
        <v>123</v>
      </c>
      <c r="AP1597" s="74">
        <f ca="1"/>
        <v>170</v>
      </c>
    </row>
    <row r="1598" spans="1:42" ht="14.4">
      <c r="A1598" s="55" t="s">
        <v>10040</v>
      </c>
      <c r="B1598" s="56" t="s">
        <v>89</v>
      </c>
      <c r="C1598" s="57">
        <v>43787</v>
      </c>
      <c r="D1598" s="56" t="s">
        <v>119</v>
      </c>
      <c r="E1598" s="56" t="s">
        <v>32</v>
      </c>
      <c r="F1598" s="58" t="s">
        <v>106</v>
      </c>
      <c r="G1598" s="58" t="s">
        <v>107</v>
      </c>
      <c r="H1598" s="56" t="s">
        <v>140</v>
      </c>
      <c r="I1598" s="59"/>
      <c r="J1598" s="59">
        <f t="shared" si="379"/>
        <v>43817</v>
      </c>
      <c r="K1598" s="56" t="s">
        <v>18</v>
      </c>
      <c r="L1598" s="56" t="s">
        <v>18</v>
      </c>
      <c r="M1598" s="60" t="s">
        <v>302</v>
      </c>
      <c r="N1598" s="56" t="s">
        <v>10042</v>
      </c>
      <c r="O1598" s="56"/>
      <c r="P1598" s="56" t="s">
        <v>10043</v>
      </c>
      <c r="Q1598" s="56" t="s">
        <v>17</v>
      </c>
      <c r="R1598" s="59"/>
      <c r="S1598" s="56" t="s">
        <v>108</v>
      </c>
      <c r="T1598" s="56" t="s">
        <v>108</v>
      </c>
      <c r="U1598" s="57"/>
      <c r="V1598" s="77"/>
      <c r="W1598" s="62" t="s">
        <v>146</v>
      </c>
      <c r="X1598" s="59"/>
      <c r="Y1598" s="56" t="s">
        <v>108</v>
      </c>
      <c r="Z1598" s="56" t="s">
        <v>121</v>
      </c>
      <c r="AA1598" s="57">
        <v>43795</v>
      </c>
      <c r="AB1598" s="63" t="s">
        <v>318</v>
      </c>
      <c r="AC1598" s="64" t="s">
        <v>10038</v>
      </c>
      <c r="AD1598" s="56" t="s">
        <v>97</v>
      </c>
      <c r="AE1598" s="56" t="s">
        <v>119</v>
      </c>
      <c r="AF1598" s="61"/>
      <c r="AG1598" s="61"/>
      <c r="AH1598" s="67" t="str">
        <v>Nov</v>
      </c>
      <c r="AI1598" s="68" t="str">
        <v>Nov</v>
      </c>
      <c r="AJ1598" s="69">
        <f t="shared" si="340"/>
        <v>8</v>
      </c>
      <c r="AK1598" s="70"/>
      <c r="AL1598" s="71"/>
      <c r="AM1598" s="71" t="str">
        <v>2019</v>
      </c>
      <c r="AN1598" s="70"/>
      <c r="AO1598" s="70" t="s">
        <v>123</v>
      </c>
      <c r="AP1598" s="74">
        <f ca="1"/>
        <v>172</v>
      </c>
    </row>
    <row r="1599" spans="1:42" ht="14.4">
      <c r="A1599" s="55" t="s">
        <v>10047</v>
      </c>
      <c r="B1599" s="56" t="s">
        <v>89</v>
      </c>
      <c r="C1599" s="57">
        <v>43794</v>
      </c>
      <c r="D1599" s="56" t="s">
        <v>119</v>
      </c>
      <c r="E1599" s="56" t="s">
        <v>196</v>
      </c>
      <c r="F1599" s="58" t="s">
        <v>106</v>
      </c>
      <c r="G1599" s="58" t="s">
        <v>113</v>
      </c>
      <c r="H1599" s="56" t="s">
        <v>973</v>
      </c>
      <c r="I1599" s="59"/>
      <c r="J1599" s="59">
        <f t="shared" si="379"/>
        <v>43824</v>
      </c>
      <c r="K1599" s="56" t="s">
        <v>18</v>
      </c>
      <c r="L1599" s="56" t="s">
        <v>18</v>
      </c>
      <c r="M1599" s="60" t="s">
        <v>302</v>
      </c>
      <c r="N1599" s="56" t="s">
        <v>1618</v>
      </c>
      <c r="O1599" s="56" t="s">
        <v>13</v>
      </c>
      <c r="P1599" s="56" t="s">
        <v>10049</v>
      </c>
      <c r="Q1599" s="56" t="s">
        <v>117</v>
      </c>
      <c r="R1599" s="59"/>
      <c r="S1599" s="56" t="s">
        <v>108</v>
      </c>
      <c r="T1599" s="56" t="s">
        <v>108</v>
      </c>
      <c r="U1599" s="57">
        <v>43794</v>
      </c>
      <c r="V1599" s="62">
        <v>25</v>
      </c>
      <c r="W1599" s="62">
        <v>25</v>
      </c>
      <c r="X1599" s="57">
        <v>43796</v>
      </c>
      <c r="Y1599" s="56" t="s">
        <v>108</v>
      </c>
      <c r="Z1599" s="56" t="s">
        <v>121</v>
      </c>
      <c r="AA1599" s="57">
        <v>43808</v>
      </c>
      <c r="AB1599" s="75"/>
      <c r="AC1599" s="64" t="s">
        <v>10050</v>
      </c>
      <c r="AD1599" s="56" t="s">
        <v>97</v>
      </c>
      <c r="AE1599" s="56" t="s">
        <v>119</v>
      </c>
      <c r="AF1599" s="61"/>
      <c r="AG1599" s="61"/>
      <c r="AH1599" s="67" t="str">
        <v>Nov</v>
      </c>
      <c r="AI1599" s="68" t="str">
        <v>Dec</v>
      </c>
      <c r="AJ1599" s="69">
        <f t="shared" si="340"/>
        <v>14</v>
      </c>
      <c r="AK1599" s="70"/>
      <c r="AL1599" s="71"/>
      <c r="AM1599" s="71" t="str">
        <v>2019</v>
      </c>
      <c r="AN1599" s="70"/>
      <c r="AO1599" s="70" t="s">
        <v>123</v>
      </c>
      <c r="AP1599" s="199">
        <f ca="1"/>
        <v>165</v>
      </c>
    </row>
    <row r="1600" spans="1:42" ht="14.4">
      <c r="A1600" s="55" t="s">
        <v>10051</v>
      </c>
      <c r="B1600" s="56" t="s">
        <v>89</v>
      </c>
      <c r="C1600" s="57">
        <v>43795</v>
      </c>
      <c r="D1600" s="56" t="s">
        <v>119</v>
      </c>
      <c r="E1600" s="56" t="s">
        <v>297</v>
      </c>
      <c r="F1600" s="58" t="s">
        <v>106</v>
      </c>
      <c r="G1600" s="58" t="s">
        <v>107</v>
      </c>
      <c r="H1600" s="56" t="s">
        <v>140</v>
      </c>
      <c r="I1600" s="59"/>
      <c r="J1600" s="59">
        <f t="shared" si="379"/>
        <v>43825</v>
      </c>
      <c r="K1600" s="56" t="s">
        <v>18</v>
      </c>
      <c r="L1600" s="56" t="s">
        <v>18</v>
      </c>
      <c r="M1600" s="60" t="s">
        <v>302</v>
      </c>
      <c r="N1600" s="56" t="s">
        <v>10052</v>
      </c>
      <c r="O1600" s="56" t="s">
        <v>44</v>
      </c>
      <c r="P1600" s="56" t="s">
        <v>10053</v>
      </c>
      <c r="Q1600" s="56" t="s">
        <v>21</v>
      </c>
      <c r="R1600" s="59"/>
      <c r="S1600" s="56" t="s">
        <v>108</v>
      </c>
      <c r="T1600" s="56" t="s">
        <v>108</v>
      </c>
      <c r="U1600" s="57"/>
      <c r="V1600" s="77"/>
      <c r="W1600" s="62" t="s">
        <v>146</v>
      </c>
      <c r="X1600" s="59"/>
      <c r="Y1600" s="56" t="s">
        <v>108</v>
      </c>
      <c r="Z1600" s="56" t="s">
        <v>121</v>
      </c>
      <c r="AA1600" s="57">
        <v>43796</v>
      </c>
      <c r="AB1600" s="63" t="s">
        <v>318</v>
      </c>
      <c r="AC1600" s="64" t="s">
        <v>10054</v>
      </c>
      <c r="AD1600" s="56" t="s">
        <v>97</v>
      </c>
      <c r="AE1600" s="56" t="s">
        <v>119</v>
      </c>
      <c r="AF1600" s="61"/>
      <c r="AG1600" s="61"/>
      <c r="AH1600" s="67" t="str">
        <v>Nov</v>
      </c>
      <c r="AI1600" s="68" t="str">
        <v>Nov</v>
      </c>
      <c r="AJ1600" s="69">
        <f t="shared" si="340"/>
        <v>1</v>
      </c>
      <c r="AK1600" s="70"/>
      <c r="AL1600" s="71"/>
      <c r="AM1600" s="71" t="str">
        <v>2019</v>
      </c>
      <c r="AN1600" s="70"/>
      <c r="AO1600" s="70" t="s">
        <v>123</v>
      </c>
      <c r="AP1600" s="199">
        <f ca="1"/>
        <v>164</v>
      </c>
    </row>
    <row r="1601" spans="1:42" ht="14.4">
      <c r="A1601" s="55" t="s">
        <v>10056</v>
      </c>
      <c r="B1601" s="56" t="s">
        <v>89</v>
      </c>
      <c r="C1601" s="57">
        <v>43795</v>
      </c>
      <c r="D1601" s="56" t="s">
        <v>119</v>
      </c>
      <c r="E1601" s="56" t="s">
        <v>297</v>
      </c>
      <c r="F1601" s="58" t="s">
        <v>106</v>
      </c>
      <c r="G1601" s="58" t="s">
        <v>107</v>
      </c>
      <c r="H1601" s="56" t="s">
        <v>140</v>
      </c>
      <c r="I1601" s="59"/>
      <c r="J1601" s="59">
        <f t="shared" si="379"/>
        <v>43825</v>
      </c>
      <c r="K1601" s="56" t="s">
        <v>18</v>
      </c>
      <c r="L1601" s="56" t="s">
        <v>18</v>
      </c>
      <c r="M1601" s="60" t="s">
        <v>302</v>
      </c>
      <c r="N1601" s="56" t="s">
        <v>10058</v>
      </c>
      <c r="O1601" s="56" t="s">
        <v>436</v>
      </c>
      <c r="P1601" s="56" t="s">
        <v>10059</v>
      </c>
      <c r="Q1601" s="56" t="s">
        <v>17</v>
      </c>
      <c r="R1601" s="59"/>
      <c r="S1601" s="56" t="s">
        <v>108</v>
      </c>
      <c r="T1601" s="56" t="s">
        <v>108</v>
      </c>
      <c r="U1601" s="57"/>
      <c r="V1601" s="77"/>
      <c r="W1601" s="62" t="s">
        <v>146</v>
      </c>
      <c r="X1601" s="59"/>
      <c r="Y1601" s="56" t="s">
        <v>108</v>
      </c>
      <c r="Z1601" s="56" t="s">
        <v>121</v>
      </c>
      <c r="AA1601" s="57">
        <v>43796</v>
      </c>
      <c r="AB1601" s="63" t="s">
        <v>318</v>
      </c>
      <c r="AC1601" s="64" t="s">
        <v>10061</v>
      </c>
      <c r="AD1601" s="56" t="s">
        <v>97</v>
      </c>
      <c r="AE1601" s="56" t="s">
        <v>119</v>
      </c>
      <c r="AF1601" s="61"/>
      <c r="AG1601" s="61"/>
      <c r="AH1601" s="67" t="str">
        <v>Nov</v>
      </c>
      <c r="AI1601" s="68" t="str">
        <v>Nov</v>
      </c>
      <c r="AJ1601" s="69">
        <f t="shared" si="340"/>
        <v>1</v>
      </c>
      <c r="AK1601" s="70"/>
      <c r="AL1601" s="71"/>
      <c r="AM1601" s="71" t="str">
        <v>2019</v>
      </c>
      <c r="AN1601" s="70"/>
      <c r="AO1601" s="70" t="s">
        <v>123</v>
      </c>
      <c r="AP1601" s="74">
        <f ca="1"/>
        <v>164</v>
      </c>
    </row>
    <row r="1602" spans="1:42" ht="14.4">
      <c r="A1602" s="55" t="s">
        <v>10063</v>
      </c>
      <c r="B1602" s="56" t="s">
        <v>89</v>
      </c>
      <c r="C1602" s="57">
        <v>43801</v>
      </c>
      <c r="D1602" s="56" t="s">
        <v>119</v>
      </c>
      <c r="E1602" s="56" t="s">
        <v>297</v>
      </c>
      <c r="F1602" s="58" t="s">
        <v>106</v>
      </c>
      <c r="G1602" s="58" t="s">
        <v>107</v>
      </c>
      <c r="H1602" s="56" t="s">
        <v>140</v>
      </c>
      <c r="I1602" s="59"/>
      <c r="J1602" s="59">
        <f t="shared" si="379"/>
        <v>43831</v>
      </c>
      <c r="K1602" s="56" t="s">
        <v>18</v>
      </c>
      <c r="L1602" s="56" t="s">
        <v>18</v>
      </c>
      <c r="M1602" s="60" t="s">
        <v>302</v>
      </c>
      <c r="N1602" s="56" t="s">
        <v>10064</v>
      </c>
      <c r="O1602" s="56" t="s">
        <v>249</v>
      </c>
      <c r="P1602" s="56" t="s">
        <v>10065</v>
      </c>
      <c r="Q1602" s="56" t="s">
        <v>21</v>
      </c>
      <c r="R1602" s="59"/>
      <c r="S1602" s="56" t="s">
        <v>108</v>
      </c>
      <c r="T1602" s="56" t="s">
        <v>108</v>
      </c>
      <c r="U1602" s="57"/>
      <c r="V1602" s="77"/>
      <c r="W1602" s="62" t="s">
        <v>146</v>
      </c>
      <c r="X1602" s="59"/>
      <c r="Y1602" s="56" t="s">
        <v>108</v>
      </c>
      <c r="Z1602" s="56" t="s">
        <v>121</v>
      </c>
      <c r="AA1602" s="57">
        <v>43802</v>
      </c>
      <c r="AB1602" s="63" t="s">
        <v>238</v>
      </c>
      <c r="AC1602" s="64" t="s">
        <v>10067</v>
      </c>
      <c r="AD1602" s="56" t="s">
        <v>97</v>
      </c>
      <c r="AE1602" s="56" t="s">
        <v>119</v>
      </c>
      <c r="AF1602" s="61"/>
      <c r="AG1602" s="61"/>
      <c r="AH1602" s="67" t="str">
        <v>Dec</v>
      </c>
      <c r="AI1602" s="68" t="str">
        <v>Dec</v>
      </c>
      <c r="AJ1602" s="69">
        <f t="shared" si="340"/>
        <v>1</v>
      </c>
      <c r="AK1602" s="70"/>
      <c r="AL1602" s="71"/>
      <c r="AM1602" s="71" t="str">
        <v>2019</v>
      </c>
      <c r="AN1602" s="70"/>
      <c r="AO1602" s="70" t="s">
        <v>123</v>
      </c>
      <c r="AP1602" s="74">
        <f ca="1"/>
        <v>158</v>
      </c>
    </row>
    <row r="1603" spans="1:42" ht="14.4">
      <c r="A1603" s="55" t="s">
        <v>10070</v>
      </c>
      <c r="B1603" s="56" t="s">
        <v>89</v>
      </c>
      <c r="C1603" s="57">
        <v>43801</v>
      </c>
      <c r="D1603" s="56" t="s">
        <v>119</v>
      </c>
      <c r="E1603" s="56" t="s">
        <v>297</v>
      </c>
      <c r="F1603" s="58" t="s">
        <v>106</v>
      </c>
      <c r="G1603" s="58" t="s">
        <v>107</v>
      </c>
      <c r="H1603" s="56" t="s">
        <v>140</v>
      </c>
      <c r="I1603" s="59"/>
      <c r="J1603" s="59">
        <f t="shared" si="379"/>
        <v>43831</v>
      </c>
      <c r="K1603" s="56" t="s">
        <v>18</v>
      </c>
      <c r="L1603" s="56" t="s">
        <v>18</v>
      </c>
      <c r="M1603" s="60" t="s">
        <v>302</v>
      </c>
      <c r="N1603" s="56" t="s">
        <v>9891</v>
      </c>
      <c r="O1603" s="56" t="s">
        <v>16</v>
      </c>
      <c r="P1603" s="56" t="s">
        <v>10072</v>
      </c>
      <c r="Q1603" s="56" t="s">
        <v>17</v>
      </c>
      <c r="R1603" s="59"/>
      <c r="S1603" s="56" t="s">
        <v>108</v>
      </c>
      <c r="T1603" s="56" t="s">
        <v>108</v>
      </c>
      <c r="U1603" s="57"/>
      <c r="V1603" s="77"/>
      <c r="W1603" s="62" t="s">
        <v>146</v>
      </c>
      <c r="X1603" s="59"/>
      <c r="Y1603" s="56" t="s">
        <v>108</v>
      </c>
      <c r="Z1603" s="56" t="s">
        <v>121</v>
      </c>
      <c r="AA1603" s="57">
        <v>43802</v>
      </c>
      <c r="AB1603" s="63" t="s">
        <v>238</v>
      </c>
      <c r="AC1603" s="64" t="s">
        <v>10074</v>
      </c>
      <c r="AD1603" s="56" t="s">
        <v>97</v>
      </c>
      <c r="AE1603" s="56" t="s">
        <v>119</v>
      </c>
      <c r="AF1603" s="61"/>
      <c r="AG1603" s="61"/>
      <c r="AH1603" s="67" t="str">
        <v>Dec</v>
      </c>
      <c r="AI1603" s="68" t="str">
        <v>Dec</v>
      </c>
      <c r="AJ1603" s="69">
        <f t="shared" si="340"/>
        <v>1</v>
      </c>
      <c r="AK1603" s="70"/>
      <c r="AL1603" s="71"/>
      <c r="AM1603" s="71" t="str">
        <v>2019</v>
      </c>
      <c r="AN1603" s="70"/>
      <c r="AO1603" s="70" t="s">
        <v>123</v>
      </c>
      <c r="AP1603" s="74">
        <f ca="1"/>
        <v>158</v>
      </c>
    </row>
    <row r="1604" spans="1:42" ht="14.4">
      <c r="A1604" s="55" t="s">
        <v>10078</v>
      </c>
      <c r="B1604" s="56" t="s">
        <v>89</v>
      </c>
      <c r="C1604" s="57">
        <v>43801</v>
      </c>
      <c r="D1604" s="56" t="s">
        <v>119</v>
      </c>
      <c r="E1604" s="56" t="s">
        <v>297</v>
      </c>
      <c r="F1604" s="58" t="s">
        <v>106</v>
      </c>
      <c r="G1604" s="58" t="s">
        <v>107</v>
      </c>
      <c r="H1604" s="56" t="s">
        <v>140</v>
      </c>
      <c r="I1604" s="59"/>
      <c r="J1604" s="59">
        <f t="shared" si="379"/>
        <v>43831</v>
      </c>
      <c r="K1604" s="56" t="s">
        <v>18</v>
      </c>
      <c r="L1604" s="56" t="s">
        <v>18</v>
      </c>
      <c r="M1604" s="60" t="s">
        <v>302</v>
      </c>
      <c r="N1604" s="56" t="s">
        <v>10079</v>
      </c>
      <c r="O1604" s="56" t="s">
        <v>1143</v>
      </c>
      <c r="P1604" s="56" t="s">
        <v>10081</v>
      </c>
      <c r="Q1604" s="56" t="s">
        <v>17</v>
      </c>
      <c r="R1604" s="59"/>
      <c r="S1604" s="56" t="s">
        <v>108</v>
      </c>
      <c r="T1604" s="56" t="s">
        <v>108</v>
      </c>
      <c r="U1604" s="57"/>
      <c r="V1604" s="77"/>
      <c r="W1604" s="62" t="s">
        <v>146</v>
      </c>
      <c r="X1604" s="59"/>
      <c r="Y1604" s="56" t="s">
        <v>108</v>
      </c>
      <c r="Z1604" s="56" t="s">
        <v>121</v>
      </c>
      <c r="AA1604" s="57">
        <v>43802</v>
      </c>
      <c r="AB1604" s="63" t="s">
        <v>238</v>
      </c>
      <c r="AC1604" s="64" t="s">
        <v>10074</v>
      </c>
      <c r="AD1604" s="56" t="s">
        <v>97</v>
      </c>
      <c r="AE1604" s="56" t="s">
        <v>119</v>
      </c>
      <c r="AF1604" s="61"/>
      <c r="AG1604" s="61"/>
      <c r="AH1604" s="67" t="str">
        <v>Dec</v>
      </c>
      <c r="AI1604" s="68" t="str">
        <v>Dec</v>
      </c>
      <c r="AJ1604" s="69">
        <f t="shared" si="340"/>
        <v>1</v>
      </c>
      <c r="AK1604" s="70"/>
      <c r="AL1604" s="71"/>
      <c r="AM1604" s="71" t="str">
        <v>2019</v>
      </c>
      <c r="AN1604" s="70"/>
      <c r="AO1604" s="70" t="s">
        <v>123</v>
      </c>
      <c r="AP1604" s="74">
        <f ca="1"/>
        <v>158</v>
      </c>
    </row>
    <row r="1605" spans="1:42" ht="14.4">
      <c r="A1605" s="55" t="s">
        <v>10083</v>
      </c>
      <c r="B1605" s="56" t="s">
        <v>89</v>
      </c>
      <c r="C1605" s="57">
        <v>43801</v>
      </c>
      <c r="D1605" s="56" t="s">
        <v>119</v>
      </c>
      <c r="E1605" s="56" t="s">
        <v>297</v>
      </c>
      <c r="F1605" s="58" t="s">
        <v>106</v>
      </c>
      <c r="G1605" s="58" t="s">
        <v>107</v>
      </c>
      <c r="H1605" s="56" t="s">
        <v>140</v>
      </c>
      <c r="I1605" s="59"/>
      <c r="J1605" s="59">
        <f t="shared" si="379"/>
        <v>43831</v>
      </c>
      <c r="K1605" s="56" t="s">
        <v>18</v>
      </c>
      <c r="L1605" s="56" t="s">
        <v>14</v>
      </c>
      <c r="M1605" s="60" t="s">
        <v>302</v>
      </c>
      <c r="N1605" s="56" t="s">
        <v>10085</v>
      </c>
      <c r="O1605" s="56" t="s">
        <v>33</v>
      </c>
      <c r="P1605" s="56" t="s">
        <v>108</v>
      </c>
      <c r="Q1605" s="56" t="s">
        <v>237</v>
      </c>
      <c r="R1605" s="59"/>
      <c r="S1605" s="56" t="s">
        <v>108</v>
      </c>
      <c r="T1605" s="56" t="s">
        <v>108</v>
      </c>
      <c r="U1605" s="57"/>
      <c r="V1605" s="77"/>
      <c r="W1605" s="62" t="s">
        <v>108</v>
      </c>
      <c r="X1605" s="59"/>
      <c r="Y1605" s="56" t="s">
        <v>108</v>
      </c>
      <c r="Z1605" s="56" t="s">
        <v>108</v>
      </c>
      <c r="AA1605" s="57">
        <v>43802</v>
      </c>
      <c r="AB1605" s="63" t="s">
        <v>238</v>
      </c>
      <c r="AC1605" s="64" t="s">
        <v>369</v>
      </c>
      <c r="AD1605" s="56" t="s">
        <v>118</v>
      </c>
      <c r="AE1605" s="56"/>
      <c r="AF1605" s="61"/>
      <c r="AG1605" s="61"/>
      <c r="AH1605" s="67" t="str">
        <v>Dec</v>
      </c>
      <c r="AI1605" s="68" t="str">
        <v>Dec</v>
      </c>
      <c r="AJ1605" s="69">
        <f t="shared" si="340"/>
        <v>1</v>
      </c>
      <c r="AK1605" s="70"/>
      <c r="AL1605" s="71"/>
      <c r="AM1605" s="71" t="str">
        <v>2019</v>
      </c>
      <c r="AN1605" s="70"/>
      <c r="AO1605" s="70" t="s">
        <v>123</v>
      </c>
      <c r="AP1605" s="74">
        <f ca="1"/>
        <v>158</v>
      </c>
    </row>
    <row r="1606" spans="1:42" ht="14.4">
      <c r="A1606" s="55" t="s">
        <v>10088</v>
      </c>
      <c r="B1606" s="56" t="s">
        <v>89</v>
      </c>
      <c r="C1606" s="57">
        <v>43804</v>
      </c>
      <c r="D1606" s="56" t="s">
        <v>119</v>
      </c>
      <c r="E1606" s="56" t="s">
        <v>297</v>
      </c>
      <c r="F1606" s="58" t="s">
        <v>106</v>
      </c>
      <c r="G1606" s="58" t="s">
        <v>107</v>
      </c>
      <c r="H1606" s="56" t="s">
        <v>140</v>
      </c>
      <c r="I1606" s="59"/>
      <c r="J1606" s="59">
        <f t="shared" si="379"/>
        <v>43834</v>
      </c>
      <c r="K1606" s="56" t="s">
        <v>18</v>
      </c>
      <c r="L1606" s="56" t="s">
        <v>14</v>
      </c>
      <c r="M1606" s="60" t="s">
        <v>302</v>
      </c>
      <c r="N1606" s="56" t="s">
        <v>10089</v>
      </c>
      <c r="O1606" s="56" t="s">
        <v>33</v>
      </c>
      <c r="P1606" s="56" t="s">
        <v>108</v>
      </c>
      <c r="Q1606" s="56" t="s">
        <v>237</v>
      </c>
      <c r="R1606" s="59"/>
      <c r="S1606" s="56" t="s">
        <v>108</v>
      </c>
      <c r="T1606" s="56" t="s">
        <v>108</v>
      </c>
      <c r="U1606" s="57"/>
      <c r="V1606" s="77"/>
      <c r="W1606" s="62" t="s">
        <v>108</v>
      </c>
      <c r="X1606" s="59"/>
      <c r="Y1606" s="56" t="s">
        <v>108</v>
      </c>
      <c r="Z1606" s="56" t="s">
        <v>108</v>
      </c>
      <c r="AA1606" s="57">
        <v>43805</v>
      </c>
      <c r="AB1606" s="63" t="s">
        <v>238</v>
      </c>
      <c r="AC1606" s="64" t="s">
        <v>10091</v>
      </c>
      <c r="AD1606" s="56" t="s">
        <v>118</v>
      </c>
      <c r="AE1606" s="56"/>
      <c r="AF1606" s="61"/>
      <c r="AG1606" s="61"/>
      <c r="AH1606" s="67" t="str">
        <v>Dec</v>
      </c>
      <c r="AI1606" s="68" t="str">
        <v>Dec</v>
      </c>
      <c r="AJ1606" s="69">
        <f t="shared" si="340"/>
        <v>1</v>
      </c>
      <c r="AK1606" s="70"/>
      <c r="AL1606" s="71"/>
      <c r="AM1606" s="71" t="str">
        <v>2019</v>
      </c>
      <c r="AN1606" s="70"/>
      <c r="AO1606" s="70" t="s">
        <v>123</v>
      </c>
      <c r="AP1606" s="74">
        <f ca="1"/>
        <v>155</v>
      </c>
    </row>
    <row r="1607" spans="1:42" ht="14.4">
      <c r="A1607" s="55" t="s">
        <v>10095</v>
      </c>
      <c r="B1607" s="56" t="s">
        <v>89</v>
      </c>
      <c r="C1607" s="57">
        <v>43805</v>
      </c>
      <c r="D1607" s="56" t="s">
        <v>119</v>
      </c>
      <c r="E1607" s="56" t="s">
        <v>297</v>
      </c>
      <c r="F1607" s="58" t="s">
        <v>106</v>
      </c>
      <c r="G1607" s="58" t="s">
        <v>107</v>
      </c>
      <c r="H1607" s="56" t="s">
        <v>140</v>
      </c>
      <c r="I1607" s="59"/>
      <c r="J1607" s="59">
        <f t="shared" si="379"/>
        <v>43835</v>
      </c>
      <c r="K1607" s="56" t="s">
        <v>18</v>
      </c>
      <c r="L1607" s="56" t="s">
        <v>14</v>
      </c>
      <c r="M1607" s="60" t="s">
        <v>302</v>
      </c>
      <c r="N1607" s="56" t="s">
        <v>10096</v>
      </c>
      <c r="O1607" s="56" t="s">
        <v>95</v>
      </c>
      <c r="P1607" s="56" t="s">
        <v>10097</v>
      </c>
      <c r="Q1607" s="56" t="s">
        <v>21</v>
      </c>
      <c r="R1607" s="59"/>
      <c r="S1607" s="56" t="s">
        <v>108</v>
      </c>
      <c r="T1607" s="56" t="s">
        <v>108</v>
      </c>
      <c r="U1607" s="57"/>
      <c r="V1607" s="77"/>
      <c r="W1607" s="62" t="s">
        <v>146</v>
      </c>
      <c r="X1607" s="59"/>
      <c r="Y1607" s="56" t="s">
        <v>108</v>
      </c>
      <c r="Z1607" s="56" t="s">
        <v>121</v>
      </c>
      <c r="AA1607" s="57">
        <v>43808</v>
      </c>
      <c r="AB1607" s="63" t="s">
        <v>238</v>
      </c>
      <c r="AC1607" s="64" t="s">
        <v>10098</v>
      </c>
      <c r="AD1607" s="56" t="s">
        <v>97</v>
      </c>
      <c r="AE1607" s="56" t="s">
        <v>119</v>
      </c>
      <c r="AF1607" s="61"/>
      <c r="AG1607" s="61"/>
      <c r="AH1607" s="67" t="str">
        <v>Dec</v>
      </c>
      <c r="AI1607" s="68" t="str">
        <v>Dec</v>
      </c>
      <c r="AJ1607" s="69">
        <f t="shared" si="340"/>
        <v>3</v>
      </c>
      <c r="AK1607" s="70"/>
      <c r="AL1607" s="71"/>
      <c r="AM1607" s="71" t="str">
        <v>2019</v>
      </c>
      <c r="AN1607" s="70"/>
      <c r="AO1607" s="70" t="s">
        <v>123</v>
      </c>
      <c r="AP1607" s="74">
        <f ca="1"/>
        <v>154</v>
      </c>
    </row>
    <row r="1608" spans="1:42" ht="14.4">
      <c r="A1608" s="55" t="s">
        <v>10100</v>
      </c>
      <c r="B1608" s="56" t="s">
        <v>89</v>
      </c>
      <c r="C1608" s="57">
        <v>43805</v>
      </c>
      <c r="D1608" s="56" t="s">
        <v>119</v>
      </c>
      <c r="E1608" s="56" t="s">
        <v>112</v>
      </c>
      <c r="F1608" s="58" t="s">
        <v>106</v>
      </c>
      <c r="G1608" s="58" t="s">
        <v>113</v>
      </c>
      <c r="H1608" s="56" t="s">
        <v>747</v>
      </c>
      <c r="I1608" s="59"/>
      <c r="J1608" s="59">
        <f t="shared" si="379"/>
        <v>43835</v>
      </c>
      <c r="K1608" s="56" t="s">
        <v>18</v>
      </c>
      <c r="L1608" s="56" t="s">
        <v>14</v>
      </c>
      <c r="M1608" s="60" t="s">
        <v>302</v>
      </c>
      <c r="N1608" s="56" t="s">
        <v>10101</v>
      </c>
      <c r="O1608" s="56" t="s">
        <v>137</v>
      </c>
      <c r="P1608" s="56" t="s">
        <v>1003</v>
      </c>
      <c r="Q1608" s="56" t="s">
        <v>116</v>
      </c>
      <c r="R1608" s="57">
        <v>43809</v>
      </c>
      <c r="S1608" s="56" t="s">
        <v>108</v>
      </c>
      <c r="T1608" s="56" t="s">
        <v>108</v>
      </c>
      <c r="U1608" s="57"/>
      <c r="V1608" s="77"/>
      <c r="W1608" s="62">
        <v>9</v>
      </c>
      <c r="X1608" s="57">
        <v>43805</v>
      </c>
      <c r="Y1608" s="61"/>
      <c r="Z1608" s="56" t="s">
        <v>123</v>
      </c>
      <c r="AA1608" s="57">
        <v>43809</v>
      </c>
      <c r="AB1608" s="75"/>
      <c r="AC1608" s="64" t="s">
        <v>10104</v>
      </c>
      <c r="AD1608" s="56" t="s">
        <v>118</v>
      </c>
      <c r="AE1608" s="56" t="s">
        <v>90</v>
      </c>
      <c r="AF1608" s="61"/>
      <c r="AG1608" s="61"/>
      <c r="AH1608" s="67" t="str">
        <v>Dec</v>
      </c>
      <c r="AI1608" s="68" t="str">
        <v>Dec</v>
      </c>
      <c r="AJ1608" s="69">
        <f t="shared" si="340"/>
        <v>4</v>
      </c>
      <c r="AK1608" s="70"/>
      <c r="AL1608" s="71"/>
      <c r="AM1608" s="71" t="str">
        <v>2019</v>
      </c>
      <c r="AN1608" s="70"/>
      <c r="AO1608" s="70" t="s">
        <v>121</v>
      </c>
      <c r="AP1608" s="74">
        <f ca="1"/>
        <v>154</v>
      </c>
    </row>
    <row r="1609" spans="1:42" ht="14.4">
      <c r="A1609" s="55" t="s">
        <v>10106</v>
      </c>
      <c r="B1609" s="56" t="s">
        <v>89</v>
      </c>
      <c r="C1609" s="57">
        <v>43803</v>
      </c>
      <c r="D1609" s="56" t="s">
        <v>119</v>
      </c>
      <c r="E1609" s="56" t="s">
        <v>297</v>
      </c>
      <c r="F1609" s="58" t="s">
        <v>106</v>
      </c>
      <c r="G1609" s="58" t="s">
        <v>107</v>
      </c>
      <c r="H1609" s="56" t="s">
        <v>140</v>
      </c>
      <c r="I1609" s="59"/>
      <c r="J1609" s="59">
        <f t="shared" si="379"/>
        <v>43833</v>
      </c>
      <c r="K1609" s="56" t="s">
        <v>18</v>
      </c>
      <c r="L1609" s="56" t="s">
        <v>18</v>
      </c>
      <c r="M1609" s="60" t="s">
        <v>302</v>
      </c>
      <c r="N1609" s="56" t="s">
        <v>1175</v>
      </c>
      <c r="O1609" s="56" t="s">
        <v>27</v>
      </c>
      <c r="P1609" s="56" t="s">
        <v>320</v>
      </c>
      <c r="Q1609" s="56" t="s">
        <v>17</v>
      </c>
      <c r="R1609" s="59"/>
      <c r="S1609" s="56" t="s">
        <v>108</v>
      </c>
      <c r="T1609" s="56" t="s">
        <v>108</v>
      </c>
      <c r="U1609" s="57"/>
      <c r="V1609" s="77"/>
      <c r="W1609" s="62" t="s">
        <v>108</v>
      </c>
      <c r="X1609" s="59"/>
      <c r="Y1609" s="56" t="s">
        <v>108</v>
      </c>
      <c r="Z1609" s="56" t="s">
        <v>123</v>
      </c>
      <c r="AA1609" s="57">
        <v>43825</v>
      </c>
      <c r="AB1609" s="63" t="s">
        <v>238</v>
      </c>
      <c r="AC1609" s="60" t="s">
        <v>10109</v>
      </c>
      <c r="AD1609" s="56" t="s">
        <v>179</v>
      </c>
      <c r="AE1609" s="56"/>
      <c r="AF1609" s="61"/>
      <c r="AG1609" s="61"/>
      <c r="AH1609" s="67" t="str">
        <v>Dec</v>
      </c>
      <c r="AI1609" s="68" t="str">
        <v>Dec</v>
      </c>
      <c r="AJ1609" s="69">
        <f t="shared" si="340"/>
        <v>22</v>
      </c>
      <c r="AK1609" s="70"/>
      <c r="AL1609" s="71"/>
      <c r="AM1609" s="71" t="str">
        <v>2019</v>
      </c>
      <c r="AN1609" s="70"/>
      <c r="AO1609" s="70" t="s">
        <v>123</v>
      </c>
      <c r="AP1609" s="74">
        <f ca="1"/>
        <v>156</v>
      </c>
    </row>
    <row r="1610" spans="1:42" ht="14.4">
      <c r="A1610" s="55" t="s">
        <v>10110</v>
      </c>
      <c r="B1610" s="56" t="s">
        <v>89</v>
      </c>
      <c r="C1610" s="57">
        <v>43803</v>
      </c>
      <c r="D1610" s="56" t="s">
        <v>119</v>
      </c>
      <c r="E1610" s="56" t="s">
        <v>297</v>
      </c>
      <c r="F1610" s="58" t="s">
        <v>106</v>
      </c>
      <c r="G1610" s="58" t="s">
        <v>107</v>
      </c>
      <c r="H1610" s="56" t="s">
        <v>140</v>
      </c>
      <c r="I1610" s="59"/>
      <c r="J1610" s="59">
        <f t="shared" si="379"/>
        <v>43833</v>
      </c>
      <c r="K1610" s="56" t="s">
        <v>18</v>
      </c>
      <c r="L1610" s="56" t="s">
        <v>18</v>
      </c>
      <c r="M1610" s="60" t="s">
        <v>302</v>
      </c>
      <c r="N1610" s="56" t="s">
        <v>9941</v>
      </c>
      <c r="O1610" s="56" t="s">
        <v>249</v>
      </c>
      <c r="P1610" s="56" t="s">
        <v>9942</v>
      </c>
      <c r="Q1610" s="56" t="s">
        <v>17</v>
      </c>
      <c r="R1610" s="59"/>
      <c r="S1610" s="56" t="s">
        <v>108</v>
      </c>
      <c r="T1610" s="56" t="s">
        <v>108</v>
      </c>
      <c r="U1610" s="57"/>
      <c r="V1610" s="77"/>
      <c r="W1610" s="62" t="s">
        <v>146</v>
      </c>
      <c r="X1610" s="59"/>
      <c r="Y1610" s="56" t="s">
        <v>108</v>
      </c>
      <c r="Z1610" s="56" t="s">
        <v>121</v>
      </c>
      <c r="AA1610" s="57">
        <v>43811</v>
      </c>
      <c r="AB1610" s="63" t="s">
        <v>238</v>
      </c>
      <c r="AC1610" s="64" t="s">
        <v>10112</v>
      </c>
      <c r="AD1610" s="56" t="s">
        <v>97</v>
      </c>
      <c r="AE1610" s="56" t="s">
        <v>119</v>
      </c>
      <c r="AF1610" s="61"/>
      <c r="AG1610" s="61"/>
      <c r="AH1610" s="67" t="str">
        <v>Dec</v>
      </c>
      <c r="AI1610" s="68" t="str">
        <v>Dec</v>
      </c>
      <c r="AJ1610" s="69">
        <f t="shared" si="340"/>
        <v>8</v>
      </c>
      <c r="AK1610" s="70"/>
      <c r="AL1610" s="71"/>
      <c r="AM1610" s="71" t="str">
        <v>2019</v>
      </c>
      <c r="AN1610" s="70"/>
      <c r="AO1610" s="70" t="s">
        <v>123</v>
      </c>
      <c r="AP1610" s="74">
        <f ca="1"/>
        <v>156</v>
      </c>
    </row>
    <row r="1611" spans="1:42" ht="14.4">
      <c r="A1611" s="55" t="s">
        <v>10115</v>
      </c>
      <c r="B1611" s="56" t="s">
        <v>89</v>
      </c>
      <c r="C1611" s="57">
        <v>43803</v>
      </c>
      <c r="D1611" s="56" t="s">
        <v>119</v>
      </c>
      <c r="E1611" s="56" t="s">
        <v>297</v>
      </c>
      <c r="F1611" s="58" t="s">
        <v>106</v>
      </c>
      <c r="G1611" s="58" t="s">
        <v>107</v>
      </c>
      <c r="H1611" s="56" t="s">
        <v>140</v>
      </c>
      <c r="I1611" s="59"/>
      <c r="J1611" s="59">
        <f t="shared" si="379"/>
        <v>43833</v>
      </c>
      <c r="K1611" s="56" t="s">
        <v>18</v>
      </c>
      <c r="L1611" s="56" t="s">
        <v>18</v>
      </c>
      <c r="M1611" s="60" t="s">
        <v>302</v>
      </c>
      <c r="N1611" s="56" t="s">
        <v>10117</v>
      </c>
      <c r="O1611" s="56" t="s">
        <v>13</v>
      </c>
      <c r="P1611" s="56" t="s">
        <v>10118</v>
      </c>
      <c r="Q1611" s="56" t="s">
        <v>17</v>
      </c>
      <c r="R1611" s="59"/>
      <c r="S1611" s="56" t="s">
        <v>108</v>
      </c>
      <c r="T1611" s="56" t="s">
        <v>108</v>
      </c>
      <c r="U1611" s="57"/>
      <c r="V1611" s="77"/>
      <c r="W1611" s="62" t="s">
        <v>146</v>
      </c>
      <c r="X1611" s="59"/>
      <c r="Y1611" s="56" t="s">
        <v>108</v>
      </c>
      <c r="Z1611" s="56" t="s">
        <v>121</v>
      </c>
      <c r="AA1611" s="57">
        <v>43811</v>
      </c>
      <c r="AB1611" s="63" t="s">
        <v>238</v>
      </c>
      <c r="AC1611" s="64" t="s">
        <v>10120</v>
      </c>
      <c r="AD1611" s="56" t="s">
        <v>97</v>
      </c>
      <c r="AE1611" s="56" t="s">
        <v>119</v>
      </c>
      <c r="AF1611" s="61"/>
      <c r="AG1611" s="61"/>
      <c r="AH1611" s="67" t="str">
        <v>Dec</v>
      </c>
      <c r="AI1611" s="68" t="str">
        <v>Dec</v>
      </c>
      <c r="AJ1611" s="69">
        <f t="shared" si="340"/>
        <v>8</v>
      </c>
      <c r="AK1611" s="70"/>
      <c r="AL1611" s="71"/>
      <c r="AM1611" s="71" t="str">
        <v>2019</v>
      </c>
      <c r="AN1611" s="70"/>
      <c r="AO1611" s="70" t="s">
        <v>123</v>
      </c>
      <c r="AP1611" s="74">
        <f ca="1"/>
        <v>156</v>
      </c>
    </row>
    <row r="1612" spans="1:42" ht="14.4">
      <c r="A1612" s="55" t="s">
        <v>10122</v>
      </c>
      <c r="B1612" s="56" t="s">
        <v>89</v>
      </c>
      <c r="C1612" s="57">
        <v>43810</v>
      </c>
      <c r="D1612" s="56" t="s">
        <v>119</v>
      </c>
      <c r="E1612" s="56" t="s">
        <v>297</v>
      </c>
      <c r="F1612" s="58" t="s">
        <v>106</v>
      </c>
      <c r="G1612" s="58" t="s">
        <v>107</v>
      </c>
      <c r="H1612" s="56" t="s">
        <v>140</v>
      </c>
      <c r="I1612" s="59"/>
      <c r="J1612" s="59">
        <f t="shared" si="379"/>
        <v>43840</v>
      </c>
      <c r="K1612" s="56" t="s">
        <v>18</v>
      </c>
      <c r="L1612" s="56" t="s">
        <v>18</v>
      </c>
      <c r="M1612" s="60" t="s">
        <v>302</v>
      </c>
      <c r="N1612" s="56" t="s">
        <v>10124</v>
      </c>
      <c r="O1612" s="56" t="s">
        <v>436</v>
      </c>
      <c r="P1612" s="56" t="s">
        <v>10125</v>
      </c>
      <c r="Q1612" s="56" t="s">
        <v>17</v>
      </c>
      <c r="R1612" s="59"/>
      <c r="S1612" s="56" t="s">
        <v>108</v>
      </c>
      <c r="T1612" s="56" t="s">
        <v>108</v>
      </c>
      <c r="U1612" s="57"/>
      <c r="V1612" s="77"/>
      <c r="W1612" s="62" t="s">
        <v>146</v>
      </c>
      <c r="X1612" s="59"/>
      <c r="Y1612" s="56" t="s">
        <v>108</v>
      </c>
      <c r="Z1612" s="56" t="s">
        <v>121</v>
      </c>
      <c r="AA1612" s="57">
        <v>43811</v>
      </c>
      <c r="AB1612" s="63" t="s">
        <v>238</v>
      </c>
      <c r="AC1612" s="64" t="s">
        <v>10112</v>
      </c>
      <c r="AD1612" s="56" t="s">
        <v>97</v>
      </c>
      <c r="AE1612" s="56" t="s">
        <v>119</v>
      </c>
      <c r="AF1612" s="61"/>
      <c r="AG1612" s="61"/>
      <c r="AH1612" s="67" t="str">
        <v>Dec</v>
      </c>
      <c r="AI1612" s="68" t="str">
        <v>Dec</v>
      </c>
      <c r="AJ1612" s="69">
        <f t="shared" si="340"/>
        <v>1</v>
      </c>
      <c r="AK1612" s="70"/>
      <c r="AL1612" s="71"/>
      <c r="AM1612" s="71" t="str">
        <v>2019</v>
      </c>
      <c r="AN1612" s="70"/>
      <c r="AO1612" s="70" t="s">
        <v>123</v>
      </c>
      <c r="AP1612" s="74">
        <f ca="1"/>
        <v>149</v>
      </c>
    </row>
    <row r="1613" spans="1:42" ht="14.4">
      <c r="A1613" s="55" t="s">
        <v>10129</v>
      </c>
      <c r="B1613" s="56" t="s">
        <v>89</v>
      </c>
      <c r="C1613" s="57">
        <v>43810</v>
      </c>
      <c r="D1613" s="56" t="s">
        <v>119</v>
      </c>
      <c r="E1613" s="56" t="s">
        <v>105</v>
      </c>
      <c r="F1613" s="58" t="s">
        <v>106</v>
      </c>
      <c r="G1613" s="58" t="s">
        <v>107</v>
      </c>
      <c r="H1613" s="56" t="s">
        <v>105</v>
      </c>
      <c r="I1613" s="59"/>
      <c r="J1613" s="59">
        <f t="shared" si="379"/>
        <v>43840</v>
      </c>
      <c r="K1613" s="56" t="s">
        <v>18</v>
      </c>
      <c r="L1613" s="56" t="s">
        <v>14</v>
      </c>
      <c r="M1613" s="60" t="s">
        <v>302</v>
      </c>
      <c r="N1613" s="56" t="s">
        <v>10133</v>
      </c>
      <c r="O1613" s="56" t="s">
        <v>27</v>
      </c>
      <c r="P1613" s="56" t="s">
        <v>10134</v>
      </c>
      <c r="Q1613" s="56" t="s">
        <v>133</v>
      </c>
      <c r="R1613" s="59"/>
      <c r="S1613" s="56" t="s">
        <v>108</v>
      </c>
      <c r="T1613" s="56" t="s">
        <v>108</v>
      </c>
      <c r="U1613" s="57"/>
      <c r="V1613" s="77"/>
      <c r="W1613" s="62" t="s">
        <v>146</v>
      </c>
      <c r="X1613" s="59"/>
      <c r="Y1613" s="56" t="s">
        <v>108</v>
      </c>
      <c r="Z1613" s="56" t="s">
        <v>123</v>
      </c>
      <c r="AA1613" s="57">
        <v>43811</v>
      </c>
      <c r="AB1613" s="63" t="s">
        <v>238</v>
      </c>
      <c r="AC1613" s="64" t="s">
        <v>10135</v>
      </c>
      <c r="AD1613" s="56" t="s">
        <v>97</v>
      </c>
      <c r="AE1613" s="56" t="s">
        <v>119</v>
      </c>
      <c r="AF1613" s="61"/>
      <c r="AG1613" s="61"/>
      <c r="AH1613" s="67" t="str">
        <v>Dec</v>
      </c>
      <c r="AI1613" s="68" t="str">
        <v>Dec</v>
      </c>
      <c r="AJ1613" s="69">
        <f t="shared" si="340"/>
        <v>1</v>
      </c>
      <c r="AK1613" s="70"/>
      <c r="AL1613" s="71"/>
      <c r="AM1613" s="71" t="str">
        <v>2019</v>
      </c>
      <c r="AN1613" s="70"/>
      <c r="AO1613" s="70" t="s">
        <v>123</v>
      </c>
      <c r="AP1613" s="74">
        <f ca="1"/>
        <v>149</v>
      </c>
    </row>
    <row r="1614" spans="1:42" ht="14.4">
      <c r="A1614" s="55" t="s">
        <v>10137</v>
      </c>
      <c r="B1614" s="56" t="s">
        <v>89</v>
      </c>
      <c r="C1614" s="57">
        <v>43810</v>
      </c>
      <c r="D1614" s="56" t="s">
        <v>119</v>
      </c>
      <c r="E1614" s="56" t="s">
        <v>105</v>
      </c>
      <c r="F1614" s="58" t="s">
        <v>106</v>
      </c>
      <c r="G1614" s="58" t="s">
        <v>107</v>
      </c>
      <c r="H1614" s="56" t="s">
        <v>105</v>
      </c>
      <c r="I1614" s="59"/>
      <c r="J1614" s="59">
        <f t="shared" si="379"/>
        <v>43840</v>
      </c>
      <c r="K1614" s="56" t="s">
        <v>18</v>
      </c>
      <c r="L1614" s="56" t="s">
        <v>14</v>
      </c>
      <c r="M1614" s="60" t="s">
        <v>302</v>
      </c>
      <c r="N1614" s="56" t="s">
        <v>10140</v>
      </c>
      <c r="O1614" s="56" t="s">
        <v>143</v>
      </c>
      <c r="P1614" s="56" t="s">
        <v>10141</v>
      </c>
      <c r="Q1614" s="56" t="s">
        <v>133</v>
      </c>
      <c r="R1614" s="59"/>
      <c r="S1614" s="56" t="s">
        <v>108</v>
      </c>
      <c r="T1614" s="56" t="s">
        <v>108</v>
      </c>
      <c r="U1614" s="57"/>
      <c r="V1614" s="77"/>
      <c r="W1614" s="62" t="s">
        <v>146</v>
      </c>
      <c r="X1614" s="59"/>
      <c r="Y1614" s="56" t="s">
        <v>108</v>
      </c>
      <c r="Z1614" s="56" t="s">
        <v>123</v>
      </c>
      <c r="AA1614" s="57">
        <v>43811</v>
      </c>
      <c r="AB1614" s="63" t="s">
        <v>238</v>
      </c>
      <c r="AC1614" s="64" t="s">
        <v>10135</v>
      </c>
      <c r="AD1614" s="56" t="s">
        <v>97</v>
      </c>
      <c r="AE1614" s="56" t="s">
        <v>119</v>
      </c>
      <c r="AF1614" s="61"/>
      <c r="AG1614" s="61"/>
      <c r="AH1614" s="67" t="str">
        <v>Dec</v>
      </c>
      <c r="AI1614" s="68" t="str">
        <v>Dec</v>
      </c>
      <c r="AJ1614" s="69">
        <f t="shared" si="340"/>
        <v>1</v>
      </c>
      <c r="AK1614" s="70"/>
      <c r="AL1614" s="71"/>
      <c r="AM1614" s="71" t="str">
        <v>2019</v>
      </c>
      <c r="AN1614" s="70"/>
      <c r="AO1614" s="70" t="s">
        <v>123</v>
      </c>
      <c r="AP1614" s="74">
        <f ca="1"/>
        <v>149</v>
      </c>
    </row>
    <row r="1615" spans="1:42" ht="14.4">
      <c r="A1615" s="55" t="s">
        <v>10143</v>
      </c>
      <c r="B1615" s="56" t="s">
        <v>89</v>
      </c>
      <c r="C1615" s="57">
        <v>43811</v>
      </c>
      <c r="D1615" s="56" t="s">
        <v>119</v>
      </c>
      <c r="E1615" s="56" t="s">
        <v>105</v>
      </c>
      <c r="F1615" s="58" t="s">
        <v>106</v>
      </c>
      <c r="G1615" s="58" t="s">
        <v>107</v>
      </c>
      <c r="H1615" s="56" t="s">
        <v>105</v>
      </c>
      <c r="I1615" s="59"/>
      <c r="J1615" s="59">
        <f t="shared" si="379"/>
        <v>43841</v>
      </c>
      <c r="K1615" s="56" t="s">
        <v>18</v>
      </c>
      <c r="L1615" s="56" t="s">
        <v>18</v>
      </c>
      <c r="M1615" s="60" t="s">
        <v>302</v>
      </c>
      <c r="N1615" s="56" t="s">
        <v>10145</v>
      </c>
      <c r="O1615" s="56" t="s">
        <v>436</v>
      </c>
      <c r="P1615" s="56" t="s">
        <v>10146</v>
      </c>
      <c r="Q1615" s="56" t="s">
        <v>133</v>
      </c>
      <c r="R1615" s="59"/>
      <c r="S1615" s="56" t="s">
        <v>108</v>
      </c>
      <c r="T1615" s="56" t="s">
        <v>108</v>
      </c>
      <c r="U1615" s="57"/>
      <c r="V1615" s="77"/>
      <c r="W1615" s="62" t="s">
        <v>146</v>
      </c>
      <c r="X1615" s="59"/>
      <c r="Y1615" s="56" t="s">
        <v>108</v>
      </c>
      <c r="Z1615" s="56" t="s">
        <v>121</v>
      </c>
      <c r="AA1615" s="57">
        <v>43811</v>
      </c>
      <c r="AB1615" s="63" t="s">
        <v>238</v>
      </c>
      <c r="AC1615" s="64" t="s">
        <v>10148</v>
      </c>
      <c r="AD1615" s="56" t="s">
        <v>97</v>
      </c>
      <c r="AE1615" s="56" t="s">
        <v>119</v>
      </c>
      <c r="AF1615" s="61"/>
      <c r="AG1615" s="61"/>
      <c r="AH1615" s="67" t="str">
        <v>Dec</v>
      </c>
      <c r="AI1615" s="68" t="str">
        <v>Dec</v>
      </c>
      <c r="AJ1615" s="69">
        <f t="shared" si="340"/>
        <v>0</v>
      </c>
      <c r="AK1615" s="70"/>
      <c r="AL1615" s="71"/>
      <c r="AM1615" s="71" t="str">
        <v>2019</v>
      </c>
      <c r="AN1615" s="70"/>
      <c r="AO1615" s="70" t="s">
        <v>123</v>
      </c>
      <c r="AP1615" s="74">
        <f ca="1"/>
        <v>148</v>
      </c>
    </row>
    <row r="1616" spans="1:42" ht="14.4">
      <c r="A1616" s="55" t="s">
        <v>10150</v>
      </c>
      <c r="B1616" s="56" t="s">
        <v>89</v>
      </c>
      <c r="C1616" s="57">
        <v>43812</v>
      </c>
      <c r="D1616" s="56" t="s">
        <v>119</v>
      </c>
      <c r="E1616" s="56" t="s">
        <v>297</v>
      </c>
      <c r="F1616" s="58" t="s">
        <v>106</v>
      </c>
      <c r="G1616" s="58" t="s">
        <v>107</v>
      </c>
      <c r="H1616" s="56" t="s">
        <v>140</v>
      </c>
      <c r="I1616" s="59"/>
      <c r="J1616" s="59">
        <f t="shared" si="379"/>
        <v>43842</v>
      </c>
      <c r="K1616" s="56" t="s">
        <v>18</v>
      </c>
      <c r="L1616" s="56" t="s">
        <v>14</v>
      </c>
      <c r="M1616" s="60" t="s">
        <v>302</v>
      </c>
      <c r="N1616" s="56" t="s">
        <v>10154</v>
      </c>
      <c r="O1616" s="56" t="s">
        <v>27</v>
      </c>
      <c r="P1616" s="56" t="s">
        <v>108</v>
      </c>
      <c r="Q1616" s="56" t="s">
        <v>237</v>
      </c>
      <c r="R1616" s="59"/>
      <c r="S1616" s="56" t="s">
        <v>108</v>
      </c>
      <c r="T1616" s="56" t="s">
        <v>108</v>
      </c>
      <c r="U1616" s="57"/>
      <c r="V1616" s="77"/>
      <c r="W1616" s="62" t="s">
        <v>108</v>
      </c>
      <c r="X1616" s="59"/>
      <c r="Y1616" s="56" t="s">
        <v>108</v>
      </c>
      <c r="Z1616" s="56" t="s">
        <v>108</v>
      </c>
      <c r="AA1616" s="57">
        <v>43816</v>
      </c>
      <c r="AB1616" s="63" t="s">
        <v>238</v>
      </c>
      <c r="AC1616" s="64" t="s">
        <v>10156</v>
      </c>
      <c r="AD1616" s="56" t="s">
        <v>118</v>
      </c>
      <c r="AE1616" s="56"/>
      <c r="AF1616" s="61"/>
      <c r="AG1616" s="61"/>
      <c r="AH1616" s="67" t="str">
        <v>Dec</v>
      </c>
      <c r="AI1616" s="68" t="str">
        <v>Dec</v>
      </c>
      <c r="AJ1616" s="69">
        <f t="shared" si="340"/>
        <v>4</v>
      </c>
      <c r="AK1616" s="70"/>
      <c r="AL1616" s="71"/>
      <c r="AM1616" s="71" t="str">
        <v>2019</v>
      </c>
      <c r="AN1616" s="70"/>
      <c r="AO1616" s="70" t="s">
        <v>123</v>
      </c>
      <c r="AP1616" s="74">
        <f ca="1"/>
        <v>147</v>
      </c>
    </row>
    <row r="1617" spans="1:42" ht="14.4">
      <c r="A1617" s="55" t="s">
        <v>10157</v>
      </c>
      <c r="B1617" s="56" t="s">
        <v>89</v>
      </c>
      <c r="C1617" s="57">
        <v>43810</v>
      </c>
      <c r="D1617" s="56" t="s">
        <v>119</v>
      </c>
      <c r="E1617" s="56" t="s">
        <v>297</v>
      </c>
      <c r="F1617" s="58" t="s">
        <v>106</v>
      </c>
      <c r="G1617" s="58" t="s">
        <v>107</v>
      </c>
      <c r="H1617" s="56" t="s">
        <v>140</v>
      </c>
      <c r="I1617" s="59"/>
      <c r="J1617" s="59">
        <f t="shared" si="379"/>
        <v>43840</v>
      </c>
      <c r="K1617" s="56" t="s">
        <v>18</v>
      </c>
      <c r="L1617" s="56" t="s">
        <v>18</v>
      </c>
      <c r="M1617" s="60" t="s">
        <v>302</v>
      </c>
      <c r="N1617" s="56" t="s">
        <v>356</v>
      </c>
      <c r="O1617" s="56" t="s">
        <v>355</v>
      </c>
      <c r="P1617" s="56" t="s">
        <v>358</v>
      </c>
      <c r="Q1617" s="56" t="s">
        <v>17</v>
      </c>
      <c r="R1617" s="59"/>
      <c r="S1617" s="56" t="s">
        <v>108</v>
      </c>
      <c r="T1617" s="56" t="s">
        <v>108</v>
      </c>
      <c r="U1617" s="57"/>
      <c r="V1617" s="77"/>
      <c r="W1617" s="62" t="s">
        <v>108</v>
      </c>
      <c r="X1617" s="59"/>
      <c r="Y1617" s="56" t="s">
        <v>108</v>
      </c>
      <c r="Z1617" s="56" t="s">
        <v>123</v>
      </c>
      <c r="AA1617" s="57">
        <v>43825</v>
      </c>
      <c r="AB1617" s="63" t="s">
        <v>238</v>
      </c>
      <c r="AC1617" s="64" t="s">
        <v>10158</v>
      </c>
      <c r="AD1617" s="56" t="s">
        <v>179</v>
      </c>
      <c r="AE1617" s="56"/>
      <c r="AF1617" s="61"/>
      <c r="AG1617" s="61"/>
      <c r="AH1617" s="67" t="str">
        <v>Dec</v>
      </c>
      <c r="AI1617" s="68" t="str">
        <v>Dec</v>
      </c>
      <c r="AJ1617" s="69">
        <f t="shared" si="340"/>
        <v>15</v>
      </c>
      <c r="AK1617" s="70"/>
      <c r="AL1617" s="71"/>
      <c r="AM1617" s="71" t="str">
        <v>2019</v>
      </c>
      <c r="AN1617" s="70"/>
      <c r="AO1617" s="70" t="s">
        <v>123</v>
      </c>
      <c r="AP1617" s="74">
        <f ca="1"/>
        <v>149</v>
      </c>
    </row>
    <row r="1618" spans="1:42" ht="14.4">
      <c r="A1618" s="55" t="s">
        <v>10159</v>
      </c>
      <c r="B1618" s="56" t="s">
        <v>89</v>
      </c>
      <c r="C1618" s="57">
        <v>43817</v>
      </c>
      <c r="D1618" s="56" t="s">
        <v>119</v>
      </c>
      <c r="E1618" s="56" t="s">
        <v>297</v>
      </c>
      <c r="F1618" s="58" t="s">
        <v>106</v>
      </c>
      <c r="G1618" s="58" t="s">
        <v>107</v>
      </c>
      <c r="H1618" s="56" t="s">
        <v>140</v>
      </c>
      <c r="I1618" s="59"/>
      <c r="J1618" s="59">
        <f t="shared" si="379"/>
        <v>43847</v>
      </c>
      <c r="K1618" s="56" t="s">
        <v>18</v>
      </c>
      <c r="L1618" s="56" t="s">
        <v>18</v>
      </c>
      <c r="M1618" s="60" t="s">
        <v>302</v>
      </c>
      <c r="N1618" s="56" t="s">
        <v>10160</v>
      </c>
      <c r="O1618" s="56" t="s">
        <v>44</v>
      </c>
      <c r="P1618" s="56" t="s">
        <v>10161</v>
      </c>
      <c r="Q1618" s="56" t="s">
        <v>21</v>
      </c>
      <c r="R1618" s="59"/>
      <c r="S1618" s="56" t="s">
        <v>108</v>
      </c>
      <c r="T1618" s="56" t="s">
        <v>108</v>
      </c>
      <c r="U1618" s="57"/>
      <c r="V1618" s="77"/>
      <c r="W1618" s="62" t="s">
        <v>146</v>
      </c>
      <c r="X1618" s="59"/>
      <c r="Y1618" s="56" t="s">
        <v>108</v>
      </c>
      <c r="Z1618" s="56" t="s">
        <v>121</v>
      </c>
      <c r="AA1618" s="57">
        <v>43817</v>
      </c>
      <c r="AB1618" s="63" t="s">
        <v>238</v>
      </c>
      <c r="AC1618" s="64" t="s">
        <v>10162</v>
      </c>
      <c r="AD1618" s="56" t="s">
        <v>97</v>
      </c>
      <c r="AE1618" s="56" t="s">
        <v>119</v>
      </c>
      <c r="AF1618" s="61"/>
      <c r="AG1618" s="61"/>
      <c r="AH1618" s="67" t="str">
        <v>Dec</v>
      </c>
      <c r="AI1618" s="68" t="str">
        <v>Dec</v>
      </c>
      <c r="AJ1618" s="69">
        <f t="shared" si="340"/>
        <v>0</v>
      </c>
      <c r="AK1618" s="70"/>
      <c r="AL1618" s="71"/>
      <c r="AM1618" s="71" t="str">
        <v>2019</v>
      </c>
      <c r="AN1618" s="70"/>
      <c r="AO1618" s="70" t="s">
        <v>123</v>
      </c>
      <c r="AP1618" s="74">
        <f ca="1"/>
        <v>142</v>
      </c>
    </row>
    <row r="1619" spans="1:42" ht="14.4">
      <c r="A1619" s="55" t="s">
        <v>10163</v>
      </c>
      <c r="B1619" s="56" t="s">
        <v>89</v>
      </c>
      <c r="C1619" s="57">
        <v>43817</v>
      </c>
      <c r="D1619" s="56" t="s">
        <v>119</v>
      </c>
      <c r="E1619" s="56" t="s">
        <v>297</v>
      </c>
      <c r="F1619" s="58" t="s">
        <v>106</v>
      </c>
      <c r="G1619" s="58" t="s">
        <v>107</v>
      </c>
      <c r="H1619" s="56" t="s">
        <v>140</v>
      </c>
      <c r="I1619" s="59"/>
      <c r="J1619" s="59">
        <f t="shared" si="379"/>
        <v>43847</v>
      </c>
      <c r="K1619" s="56" t="s">
        <v>18</v>
      </c>
      <c r="L1619" s="56" t="s">
        <v>18</v>
      </c>
      <c r="M1619" s="60" t="s">
        <v>302</v>
      </c>
      <c r="N1619" s="56" t="s">
        <v>10164</v>
      </c>
      <c r="O1619" s="56" t="s">
        <v>44</v>
      </c>
      <c r="P1619" s="56" t="s">
        <v>10165</v>
      </c>
      <c r="Q1619" s="56" t="s">
        <v>21</v>
      </c>
      <c r="R1619" s="59"/>
      <c r="S1619" s="56" t="s">
        <v>108</v>
      </c>
      <c r="T1619" s="56" t="s">
        <v>108</v>
      </c>
      <c r="U1619" s="57"/>
      <c r="V1619" s="77"/>
      <c r="W1619" s="62" t="s">
        <v>146</v>
      </c>
      <c r="X1619" s="59"/>
      <c r="Y1619" s="56" t="s">
        <v>108</v>
      </c>
      <c r="Z1619" s="56" t="s">
        <v>121</v>
      </c>
      <c r="AA1619" s="57">
        <v>43817</v>
      </c>
      <c r="AB1619" s="63" t="s">
        <v>238</v>
      </c>
      <c r="AC1619" s="64" t="s">
        <v>10162</v>
      </c>
      <c r="AD1619" s="56" t="s">
        <v>97</v>
      </c>
      <c r="AE1619" s="56" t="s">
        <v>119</v>
      </c>
      <c r="AF1619" s="61"/>
      <c r="AG1619" s="61"/>
      <c r="AH1619" s="67" t="str">
        <v>Dec</v>
      </c>
      <c r="AI1619" s="68" t="str">
        <v>Dec</v>
      </c>
      <c r="AJ1619" s="69">
        <f t="shared" si="340"/>
        <v>0</v>
      </c>
      <c r="AK1619" s="70"/>
      <c r="AL1619" s="71"/>
      <c r="AM1619" s="71" t="str">
        <v>2019</v>
      </c>
      <c r="AN1619" s="70"/>
      <c r="AO1619" s="70" t="s">
        <v>123</v>
      </c>
      <c r="AP1619" s="74">
        <f ca="1"/>
        <v>142</v>
      </c>
    </row>
    <row r="1620" spans="1:42" ht="14.4">
      <c r="A1620" s="55" t="s">
        <v>10174</v>
      </c>
      <c r="B1620" s="56" t="s">
        <v>89</v>
      </c>
      <c r="C1620" s="57">
        <v>43817</v>
      </c>
      <c r="D1620" s="56" t="s">
        <v>119</v>
      </c>
      <c r="E1620" s="56" t="s">
        <v>297</v>
      </c>
      <c r="F1620" s="58" t="s">
        <v>106</v>
      </c>
      <c r="G1620" s="58" t="s">
        <v>107</v>
      </c>
      <c r="H1620" s="56" t="s">
        <v>140</v>
      </c>
      <c r="I1620" s="59"/>
      <c r="J1620" s="59">
        <f t="shared" si="379"/>
        <v>43847</v>
      </c>
      <c r="K1620" s="56" t="s">
        <v>18</v>
      </c>
      <c r="L1620" s="56" t="s">
        <v>18</v>
      </c>
      <c r="M1620" s="60" t="s">
        <v>302</v>
      </c>
      <c r="N1620" s="56" t="s">
        <v>10176</v>
      </c>
      <c r="O1620" s="56" t="s">
        <v>27</v>
      </c>
      <c r="P1620" s="56" t="s">
        <v>10177</v>
      </c>
      <c r="Q1620" s="56" t="s">
        <v>21</v>
      </c>
      <c r="R1620" s="59"/>
      <c r="S1620" s="56" t="s">
        <v>108</v>
      </c>
      <c r="T1620" s="56" t="s">
        <v>108</v>
      </c>
      <c r="U1620" s="57"/>
      <c r="V1620" s="77"/>
      <c r="W1620" s="62" t="s">
        <v>146</v>
      </c>
      <c r="X1620" s="59"/>
      <c r="Y1620" s="56" t="s">
        <v>108</v>
      </c>
      <c r="Z1620" s="56" t="s">
        <v>121</v>
      </c>
      <c r="AA1620" s="57">
        <v>43817</v>
      </c>
      <c r="AB1620" s="63" t="s">
        <v>238</v>
      </c>
      <c r="AC1620" s="64" t="s">
        <v>10162</v>
      </c>
      <c r="AD1620" s="56" t="s">
        <v>97</v>
      </c>
      <c r="AE1620" s="56" t="s">
        <v>119</v>
      </c>
      <c r="AF1620" s="61"/>
      <c r="AG1620" s="61"/>
      <c r="AH1620" s="67" t="str">
        <v>Dec</v>
      </c>
      <c r="AI1620" s="68" t="str">
        <v>Dec</v>
      </c>
      <c r="AJ1620" s="69">
        <f t="shared" si="340"/>
        <v>0</v>
      </c>
      <c r="AK1620" s="70"/>
      <c r="AL1620" s="71"/>
      <c r="AM1620" s="71" t="str">
        <v>2019</v>
      </c>
      <c r="AN1620" s="70"/>
      <c r="AO1620" s="70" t="s">
        <v>123</v>
      </c>
      <c r="AP1620" s="74">
        <f ca="1"/>
        <v>142</v>
      </c>
    </row>
    <row r="1621" spans="1:42" ht="14.4">
      <c r="A1621" s="55" t="s">
        <v>10179</v>
      </c>
      <c r="B1621" s="56" t="s">
        <v>89</v>
      </c>
      <c r="C1621" s="57">
        <v>43817</v>
      </c>
      <c r="D1621" s="56" t="s">
        <v>119</v>
      </c>
      <c r="E1621" s="56" t="s">
        <v>297</v>
      </c>
      <c r="F1621" s="58" t="s">
        <v>106</v>
      </c>
      <c r="G1621" s="58" t="s">
        <v>107</v>
      </c>
      <c r="H1621" s="56" t="s">
        <v>140</v>
      </c>
      <c r="I1621" s="59"/>
      <c r="J1621" s="59">
        <f t="shared" si="379"/>
        <v>43847</v>
      </c>
      <c r="K1621" s="56" t="s">
        <v>18</v>
      </c>
      <c r="L1621" s="56" t="s">
        <v>14</v>
      </c>
      <c r="M1621" s="60" t="s">
        <v>302</v>
      </c>
      <c r="N1621" s="56" t="s">
        <v>10181</v>
      </c>
      <c r="O1621" s="56" t="s">
        <v>29</v>
      </c>
      <c r="P1621" s="56" t="s">
        <v>10182</v>
      </c>
      <c r="Q1621" s="56" t="s">
        <v>237</v>
      </c>
      <c r="R1621" s="59"/>
      <c r="S1621" s="56" t="s">
        <v>108</v>
      </c>
      <c r="T1621" s="56" t="s">
        <v>108</v>
      </c>
      <c r="U1621" s="57"/>
      <c r="V1621" s="77"/>
      <c r="W1621" s="62" t="s">
        <v>108</v>
      </c>
      <c r="X1621" s="59"/>
      <c r="Y1621" s="56" t="s">
        <v>108</v>
      </c>
      <c r="Z1621" s="56" t="s">
        <v>108</v>
      </c>
      <c r="AA1621" s="57">
        <v>43817</v>
      </c>
      <c r="AB1621" s="63" t="s">
        <v>238</v>
      </c>
      <c r="AC1621" s="64" t="s">
        <v>10184</v>
      </c>
      <c r="AD1621" s="56" t="s">
        <v>118</v>
      </c>
      <c r="AE1621" s="56"/>
      <c r="AF1621" s="61"/>
      <c r="AG1621" s="61"/>
      <c r="AH1621" s="67" t="str">
        <v>Dec</v>
      </c>
      <c r="AI1621" s="68" t="str">
        <v>Dec</v>
      </c>
      <c r="AJ1621" s="69">
        <f t="shared" si="340"/>
        <v>0</v>
      </c>
      <c r="AK1621" s="70"/>
      <c r="AL1621" s="71"/>
      <c r="AM1621" s="71" t="str">
        <v>2019</v>
      </c>
      <c r="AN1621" s="70"/>
      <c r="AO1621" s="70" t="s">
        <v>123</v>
      </c>
      <c r="AP1621" s="74">
        <f ca="1"/>
        <v>142</v>
      </c>
    </row>
    <row r="1622" spans="1:42" ht="14.4">
      <c r="A1622" s="55" t="s">
        <v>10185</v>
      </c>
      <c r="B1622" s="56" t="s">
        <v>89</v>
      </c>
      <c r="C1622" s="57">
        <v>43815</v>
      </c>
      <c r="D1622" s="56" t="s">
        <v>119</v>
      </c>
      <c r="E1622" s="56" t="s">
        <v>105</v>
      </c>
      <c r="F1622" s="58" t="s">
        <v>106</v>
      </c>
      <c r="G1622" s="58" t="s">
        <v>107</v>
      </c>
      <c r="H1622" s="56" t="s">
        <v>105</v>
      </c>
      <c r="I1622" s="59"/>
      <c r="J1622" s="59">
        <f t="shared" si="379"/>
        <v>43845</v>
      </c>
      <c r="K1622" s="56" t="s">
        <v>18</v>
      </c>
      <c r="L1622" s="56" t="s">
        <v>18</v>
      </c>
      <c r="M1622" s="60" t="s">
        <v>302</v>
      </c>
      <c r="N1622" s="56" t="s">
        <v>10193</v>
      </c>
      <c r="O1622" s="56" t="s">
        <v>22</v>
      </c>
      <c r="P1622" s="56" t="s">
        <v>10194</v>
      </c>
      <c r="Q1622" s="56" t="s">
        <v>133</v>
      </c>
      <c r="R1622" s="59"/>
      <c r="S1622" s="56" t="s">
        <v>108</v>
      </c>
      <c r="T1622" s="56" t="s">
        <v>108</v>
      </c>
      <c r="U1622" s="57"/>
      <c r="V1622" s="77"/>
      <c r="W1622" s="62" t="s">
        <v>146</v>
      </c>
      <c r="X1622" s="59"/>
      <c r="Y1622" s="56" t="s">
        <v>108</v>
      </c>
      <c r="Z1622" s="56" t="s">
        <v>121</v>
      </c>
      <c r="AA1622" s="57">
        <v>43819</v>
      </c>
      <c r="AB1622" s="63" t="s">
        <v>238</v>
      </c>
      <c r="AC1622" s="64" t="s">
        <v>10196</v>
      </c>
      <c r="AD1622" s="56" t="s">
        <v>97</v>
      </c>
      <c r="AE1622" s="56" t="s">
        <v>119</v>
      </c>
      <c r="AF1622" s="61"/>
      <c r="AG1622" s="61"/>
      <c r="AH1622" s="67" t="str">
        <v>Dec</v>
      </c>
      <c r="AI1622" s="68" t="str">
        <v>Dec</v>
      </c>
      <c r="AJ1622" s="69">
        <f t="shared" si="340"/>
        <v>4</v>
      </c>
      <c r="AK1622" s="70"/>
      <c r="AL1622" s="71"/>
      <c r="AM1622" s="71" t="str">
        <v>2019</v>
      </c>
      <c r="AN1622" s="70"/>
      <c r="AO1622" s="70" t="s">
        <v>123</v>
      </c>
      <c r="AP1622" s="74">
        <f ca="1"/>
        <v>144</v>
      </c>
    </row>
    <row r="1623" spans="1:42" ht="14.4">
      <c r="A1623" s="55" t="s">
        <v>10199</v>
      </c>
      <c r="B1623" s="56" t="s">
        <v>89</v>
      </c>
      <c r="C1623" s="57">
        <v>43818</v>
      </c>
      <c r="D1623" s="56" t="s">
        <v>119</v>
      </c>
      <c r="E1623" s="56" t="s">
        <v>105</v>
      </c>
      <c r="F1623" s="58" t="s">
        <v>106</v>
      </c>
      <c r="G1623" s="58" t="s">
        <v>107</v>
      </c>
      <c r="H1623" s="56" t="s">
        <v>105</v>
      </c>
      <c r="I1623" s="59"/>
      <c r="J1623" s="59">
        <f t="shared" si="379"/>
        <v>43848</v>
      </c>
      <c r="K1623" s="56" t="s">
        <v>18</v>
      </c>
      <c r="L1623" s="56" t="s">
        <v>14</v>
      </c>
      <c r="M1623" s="60" t="s">
        <v>302</v>
      </c>
      <c r="N1623" s="56" t="s">
        <v>10202</v>
      </c>
      <c r="O1623" s="56" t="s">
        <v>132</v>
      </c>
      <c r="P1623" s="56" t="s">
        <v>108</v>
      </c>
      <c r="Q1623" s="56" t="s">
        <v>133</v>
      </c>
      <c r="R1623" s="59"/>
      <c r="S1623" s="56" t="s">
        <v>108</v>
      </c>
      <c r="T1623" s="56" t="s">
        <v>108</v>
      </c>
      <c r="U1623" s="57"/>
      <c r="V1623" s="77"/>
      <c r="W1623" s="62" t="s">
        <v>146</v>
      </c>
      <c r="X1623" s="59"/>
      <c r="Y1623" s="56" t="s">
        <v>108</v>
      </c>
      <c r="Z1623" s="56" t="s">
        <v>121</v>
      </c>
      <c r="AA1623" s="57">
        <v>43819</v>
      </c>
      <c r="AB1623" s="63" t="s">
        <v>238</v>
      </c>
      <c r="AC1623" s="64" t="s">
        <v>10203</v>
      </c>
      <c r="AD1623" s="56" t="s">
        <v>118</v>
      </c>
      <c r="AE1623" s="56" t="s">
        <v>119</v>
      </c>
      <c r="AF1623" s="61"/>
      <c r="AG1623" s="61"/>
      <c r="AH1623" s="67" t="str">
        <v>Dec</v>
      </c>
      <c r="AI1623" s="68" t="str">
        <v>Dec</v>
      </c>
      <c r="AJ1623" s="69">
        <f t="shared" si="340"/>
        <v>1</v>
      </c>
      <c r="AK1623" s="70"/>
      <c r="AL1623" s="71"/>
      <c r="AM1623" s="71" t="str">
        <v>2019</v>
      </c>
      <c r="AN1623" s="70"/>
      <c r="AO1623" s="70" t="s">
        <v>123</v>
      </c>
      <c r="AP1623" s="74">
        <f ca="1"/>
        <v>141</v>
      </c>
    </row>
    <row r="1624" spans="1:42" ht="14.4">
      <c r="A1624" s="55" t="s">
        <v>10204</v>
      </c>
      <c r="B1624" s="56" t="s">
        <v>89</v>
      </c>
      <c r="C1624" s="57">
        <v>43474</v>
      </c>
      <c r="D1624" s="56" t="s">
        <v>119</v>
      </c>
      <c r="E1624" s="56" t="s">
        <v>140</v>
      </c>
      <c r="F1624" s="58" t="s">
        <v>106</v>
      </c>
      <c r="G1624" s="58" t="s">
        <v>107</v>
      </c>
      <c r="H1624" s="56" t="s">
        <v>140</v>
      </c>
      <c r="I1624" s="57"/>
      <c r="J1624" s="57">
        <f t="shared" si="379"/>
        <v>43504</v>
      </c>
      <c r="K1624" s="56" t="s">
        <v>18</v>
      </c>
      <c r="L1624" s="56" t="s">
        <v>18</v>
      </c>
      <c r="M1624" s="60" t="s">
        <v>642</v>
      </c>
      <c r="N1624" s="56" t="s">
        <v>10205</v>
      </c>
      <c r="O1624" s="56" t="s">
        <v>29</v>
      </c>
      <c r="P1624" s="56" t="s">
        <v>10206</v>
      </c>
      <c r="Q1624" s="56" t="s">
        <v>17</v>
      </c>
      <c r="R1624" s="57"/>
      <c r="S1624" s="56" t="s">
        <v>108</v>
      </c>
      <c r="T1624" s="56" t="s">
        <v>108</v>
      </c>
      <c r="U1624" s="57"/>
      <c r="V1624" s="62"/>
      <c r="W1624" s="62">
        <v>0</v>
      </c>
      <c r="X1624" s="56"/>
      <c r="Y1624" s="56" t="s">
        <v>108</v>
      </c>
      <c r="Z1624" s="56" t="s">
        <v>121</v>
      </c>
      <c r="AA1624" s="57">
        <v>43481</v>
      </c>
      <c r="AB1624" s="63" t="s">
        <v>127</v>
      </c>
      <c r="AC1624" s="64" t="s">
        <v>10207</v>
      </c>
      <c r="AD1624" s="56" t="s">
        <v>360</v>
      </c>
      <c r="AE1624" s="65" t="s">
        <v>119</v>
      </c>
      <c r="AF1624" s="66"/>
      <c r="AG1624" s="66"/>
      <c r="AH1624" s="67" t="str">
        <v>Jan</v>
      </c>
      <c r="AI1624" s="68" t="str">
        <v>Jan</v>
      </c>
      <c r="AJ1624" s="69">
        <f t="shared" si="340"/>
        <v>7</v>
      </c>
      <c r="AK1624" s="70" t="str">
        <f t="shared" ref="AK1624:AK1907" si="380">IF(R1624="","",SUM(R1624+30))</f>
        <v/>
      </c>
      <c r="AL1624" s="71" t="s">
        <v>17409</v>
      </c>
      <c r="AM1624" s="71" t="str">
        <v>2019</v>
      </c>
      <c r="AN1624" s="70">
        <f t="shared" ref="AN1624:AN1907" si="381">IF(C1624="","",SUM(C1624+10))</f>
        <v>43484</v>
      </c>
      <c r="AO1624" s="70" t="s">
        <v>123</v>
      </c>
      <c r="AP1624" s="74">
        <f ca="1"/>
        <v>485</v>
      </c>
    </row>
    <row r="1625" spans="1:42" ht="14.4">
      <c r="A1625" s="55" t="s">
        <v>10212</v>
      </c>
      <c r="B1625" s="56" t="s">
        <v>89</v>
      </c>
      <c r="C1625" s="57">
        <v>43474</v>
      </c>
      <c r="D1625" s="56" t="s">
        <v>119</v>
      </c>
      <c r="E1625" s="56" t="s">
        <v>140</v>
      </c>
      <c r="F1625" s="58" t="s">
        <v>106</v>
      </c>
      <c r="G1625" s="58" t="s">
        <v>107</v>
      </c>
      <c r="H1625" s="56" t="s">
        <v>140</v>
      </c>
      <c r="I1625" s="57"/>
      <c r="J1625" s="57">
        <f t="shared" si="379"/>
        <v>43504</v>
      </c>
      <c r="K1625" s="56" t="s">
        <v>18</v>
      </c>
      <c r="L1625" s="56" t="s">
        <v>14</v>
      </c>
      <c r="M1625" s="60" t="s">
        <v>642</v>
      </c>
      <c r="N1625" s="56" t="s">
        <v>10214</v>
      </c>
      <c r="O1625" s="56" t="s">
        <v>27</v>
      </c>
      <c r="P1625" s="56" t="s">
        <v>108</v>
      </c>
      <c r="Q1625" s="56" t="s">
        <v>96</v>
      </c>
      <c r="R1625" s="57"/>
      <c r="S1625" s="56" t="s">
        <v>108</v>
      </c>
      <c r="T1625" s="56" t="s">
        <v>108</v>
      </c>
      <c r="U1625" s="57"/>
      <c r="V1625" s="62"/>
      <c r="W1625" s="62" t="s">
        <v>108</v>
      </c>
      <c r="X1625" s="57"/>
      <c r="Y1625" s="56" t="s">
        <v>108</v>
      </c>
      <c r="Z1625" s="56" t="s">
        <v>123</v>
      </c>
      <c r="AA1625" s="57">
        <v>43475</v>
      </c>
      <c r="AB1625" s="63" t="s">
        <v>127</v>
      </c>
      <c r="AC1625" s="64" t="s">
        <v>10216</v>
      </c>
      <c r="AD1625" s="65" t="s">
        <v>118</v>
      </c>
      <c r="AE1625" s="65"/>
      <c r="AF1625" s="66"/>
      <c r="AG1625" s="66"/>
      <c r="AH1625" s="67" t="str">
        <v>Jan</v>
      </c>
      <c r="AI1625" s="68" t="str">
        <v>Jan</v>
      </c>
      <c r="AJ1625" s="69">
        <f t="shared" si="340"/>
        <v>1</v>
      </c>
      <c r="AK1625" s="70" t="str">
        <f t="shared" si="380"/>
        <v/>
      </c>
      <c r="AL1625" s="71" t="s">
        <v>17409</v>
      </c>
      <c r="AM1625" s="71" t="str">
        <v>2019</v>
      </c>
      <c r="AN1625" s="70">
        <f t="shared" si="381"/>
        <v>43484</v>
      </c>
      <c r="AO1625" s="70" t="s">
        <v>123</v>
      </c>
      <c r="AP1625" s="74">
        <f ca="1"/>
        <v>485</v>
      </c>
    </row>
    <row r="1626" spans="1:42" ht="14.4">
      <c r="A1626" s="55" t="s">
        <v>10218</v>
      </c>
      <c r="B1626" s="56" t="s">
        <v>89</v>
      </c>
      <c r="C1626" s="57">
        <v>43474</v>
      </c>
      <c r="D1626" s="56" t="s">
        <v>119</v>
      </c>
      <c r="E1626" s="56" t="s">
        <v>140</v>
      </c>
      <c r="F1626" s="58" t="s">
        <v>106</v>
      </c>
      <c r="G1626" s="58" t="s">
        <v>107</v>
      </c>
      <c r="H1626" s="56" t="s">
        <v>140</v>
      </c>
      <c r="I1626" s="57"/>
      <c r="J1626" s="57">
        <f t="shared" si="379"/>
        <v>43504</v>
      </c>
      <c r="K1626" s="56" t="s">
        <v>18</v>
      </c>
      <c r="L1626" s="56" t="s">
        <v>14</v>
      </c>
      <c r="M1626" s="60" t="s">
        <v>642</v>
      </c>
      <c r="N1626" s="56" t="s">
        <v>10220</v>
      </c>
      <c r="O1626" s="56" t="s">
        <v>249</v>
      </c>
      <c r="P1626" s="56" t="s">
        <v>108</v>
      </c>
      <c r="Q1626" s="56" t="s">
        <v>17</v>
      </c>
      <c r="R1626" s="57"/>
      <c r="S1626" s="56" t="s">
        <v>108</v>
      </c>
      <c r="T1626" s="56" t="s">
        <v>108</v>
      </c>
      <c r="U1626" s="57"/>
      <c r="V1626" s="62"/>
      <c r="W1626" s="62" t="s">
        <v>108</v>
      </c>
      <c r="X1626" s="57"/>
      <c r="Y1626" s="56" t="s">
        <v>108</v>
      </c>
      <c r="Z1626" s="56" t="s">
        <v>123</v>
      </c>
      <c r="AA1626" s="57">
        <v>43475</v>
      </c>
      <c r="AB1626" s="63" t="s">
        <v>127</v>
      </c>
      <c r="AC1626" s="64" t="s">
        <v>10216</v>
      </c>
      <c r="AD1626" s="65" t="s">
        <v>118</v>
      </c>
      <c r="AE1626" s="65"/>
      <c r="AF1626" s="66"/>
      <c r="AG1626" s="66"/>
      <c r="AH1626" s="67" t="str">
        <v>Jan</v>
      </c>
      <c r="AI1626" s="68" t="str">
        <v>Jan</v>
      </c>
      <c r="AJ1626" s="69">
        <f t="shared" si="340"/>
        <v>1</v>
      </c>
      <c r="AK1626" s="70" t="str">
        <f t="shared" si="380"/>
        <v/>
      </c>
      <c r="AL1626" s="71" t="s">
        <v>17409</v>
      </c>
      <c r="AM1626" s="71" t="str">
        <v>2019</v>
      </c>
      <c r="AN1626" s="70">
        <f t="shared" si="381"/>
        <v>43484</v>
      </c>
      <c r="AO1626" s="70" t="s">
        <v>123</v>
      </c>
      <c r="AP1626" s="74">
        <f ca="1"/>
        <v>485</v>
      </c>
    </row>
    <row r="1627" spans="1:42" ht="14.4">
      <c r="A1627" s="55" t="s">
        <v>10222</v>
      </c>
      <c r="B1627" s="56" t="s">
        <v>89</v>
      </c>
      <c r="C1627" s="57">
        <v>43472</v>
      </c>
      <c r="D1627" s="56" t="s">
        <v>119</v>
      </c>
      <c r="E1627" s="56" t="s">
        <v>327</v>
      </c>
      <c r="F1627" s="58" t="s">
        <v>92</v>
      </c>
      <c r="G1627" s="58" t="s">
        <v>328</v>
      </c>
      <c r="H1627" s="56" t="s">
        <v>327</v>
      </c>
      <c r="I1627" s="57"/>
      <c r="J1627" s="57">
        <f t="shared" si="379"/>
        <v>43502</v>
      </c>
      <c r="K1627" s="56" t="s">
        <v>18</v>
      </c>
      <c r="L1627" s="56" t="s">
        <v>18</v>
      </c>
      <c r="M1627" s="60" t="s">
        <v>642</v>
      </c>
      <c r="N1627" s="56" t="s">
        <v>10223</v>
      </c>
      <c r="O1627" s="56" t="s">
        <v>436</v>
      </c>
      <c r="P1627" s="82">
        <v>118020</v>
      </c>
      <c r="Q1627" s="56" t="s">
        <v>96</v>
      </c>
      <c r="R1627" s="57"/>
      <c r="S1627" s="56" t="s">
        <v>18</v>
      </c>
      <c r="T1627" s="56" t="s">
        <v>108</v>
      </c>
      <c r="U1627" s="59"/>
      <c r="V1627" s="77"/>
      <c r="W1627" s="77"/>
      <c r="X1627" s="57"/>
      <c r="Y1627" s="56"/>
      <c r="Z1627" s="56" t="s">
        <v>121</v>
      </c>
      <c r="AA1627" s="57">
        <v>43475</v>
      </c>
      <c r="AB1627" s="63"/>
      <c r="AC1627" s="64" t="s">
        <v>8218</v>
      </c>
      <c r="AD1627" s="65" t="s">
        <v>97</v>
      </c>
      <c r="AE1627" s="65"/>
      <c r="AF1627" s="66"/>
      <c r="AG1627" s="66"/>
      <c r="AH1627" s="67" t="str">
        <v>Jan</v>
      </c>
      <c r="AI1627" s="68" t="str">
        <v>Jan</v>
      </c>
      <c r="AJ1627" s="69">
        <f t="shared" si="340"/>
        <v>3</v>
      </c>
      <c r="AK1627" s="70" t="str">
        <f t="shared" si="380"/>
        <v/>
      </c>
      <c r="AL1627" s="71" t="s">
        <v>17409</v>
      </c>
      <c r="AM1627" s="71" t="str">
        <v>2019</v>
      </c>
      <c r="AN1627" s="70">
        <f t="shared" si="381"/>
        <v>43482</v>
      </c>
      <c r="AO1627" s="70" t="s">
        <v>123</v>
      </c>
      <c r="AP1627" s="74">
        <f ca="1"/>
        <v>487</v>
      </c>
    </row>
    <row r="1628" spans="1:42" ht="14.4">
      <c r="A1628" s="55" t="s">
        <v>10226</v>
      </c>
      <c r="B1628" s="56" t="s">
        <v>89</v>
      </c>
      <c r="C1628" s="57">
        <v>43476</v>
      </c>
      <c r="D1628" s="56" t="s">
        <v>119</v>
      </c>
      <c r="E1628" s="56" t="s">
        <v>140</v>
      </c>
      <c r="F1628" s="58" t="s">
        <v>106</v>
      </c>
      <c r="G1628" s="58" t="s">
        <v>107</v>
      </c>
      <c r="H1628" s="56" t="s">
        <v>140</v>
      </c>
      <c r="I1628" s="57"/>
      <c r="J1628" s="57">
        <f t="shared" si="379"/>
        <v>43506</v>
      </c>
      <c r="K1628" s="56" t="s">
        <v>18</v>
      </c>
      <c r="L1628" s="56" t="s">
        <v>14</v>
      </c>
      <c r="M1628" s="60" t="s">
        <v>642</v>
      </c>
      <c r="N1628" s="56" t="s">
        <v>10228</v>
      </c>
      <c r="O1628" s="56" t="s">
        <v>29</v>
      </c>
      <c r="P1628" s="56" t="s">
        <v>108</v>
      </c>
      <c r="Q1628" s="56" t="s">
        <v>17</v>
      </c>
      <c r="R1628" s="57"/>
      <c r="S1628" s="56" t="s">
        <v>108</v>
      </c>
      <c r="T1628" s="56" t="s">
        <v>108</v>
      </c>
      <c r="U1628" s="57"/>
      <c r="V1628" s="62"/>
      <c r="W1628" s="62" t="s">
        <v>108</v>
      </c>
      <c r="X1628" s="57"/>
      <c r="Y1628" s="56" t="s">
        <v>108</v>
      </c>
      <c r="Z1628" s="56" t="s">
        <v>123</v>
      </c>
      <c r="AA1628" s="57">
        <v>43476</v>
      </c>
      <c r="AB1628" s="63" t="s">
        <v>127</v>
      </c>
      <c r="AC1628" s="64" t="s">
        <v>10230</v>
      </c>
      <c r="AD1628" s="65" t="s">
        <v>118</v>
      </c>
      <c r="AE1628" s="65"/>
      <c r="AF1628" s="66"/>
      <c r="AG1628" s="66"/>
      <c r="AH1628" s="67" t="str">
        <v>Jan</v>
      </c>
      <c r="AI1628" s="68" t="str">
        <v>Jan</v>
      </c>
      <c r="AJ1628" s="69">
        <f t="shared" si="340"/>
        <v>0</v>
      </c>
      <c r="AK1628" s="70" t="str">
        <f t="shared" si="380"/>
        <v/>
      </c>
      <c r="AL1628" s="71" t="s">
        <v>17409</v>
      </c>
      <c r="AM1628" s="71" t="str">
        <v>2019</v>
      </c>
      <c r="AN1628" s="70">
        <f t="shared" si="381"/>
        <v>43486</v>
      </c>
      <c r="AO1628" s="70" t="s">
        <v>123</v>
      </c>
      <c r="AP1628" s="74">
        <f ca="1"/>
        <v>483</v>
      </c>
    </row>
    <row r="1629" spans="1:42" ht="14.4">
      <c r="A1629" s="55" t="s">
        <v>10232</v>
      </c>
      <c r="B1629" s="56" t="s">
        <v>89</v>
      </c>
      <c r="C1629" s="57">
        <v>43476</v>
      </c>
      <c r="D1629" s="56" t="s">
        <v>119</v>
      </c>
      <c r="E1629" s="56" t="s">
        <v>140</v>
      </c>
      <c r="F1629" s="58" t="s">
        <v>106</v>
      </c>
      <c r="G1629" s="58" t="s">
        <v>107</v>
      </c>
      <c r="H1629" s="56" t="s">
        <v>140</v>
      </c>
      <c r="I1629" s="57"/>
      <c r="J1629" s="57">
        <f t="shared" si="379"/>
        <v>43506</v>
      </c>
      <c r="K1629" s="56" t="s">
        <v>18</v>
      </c>
      <c r="L1629" s="56" t="s">
        <v>18</v>
      </c>
      <c r="M1629" s="60" t="s">
        <v>642</v>
      </c>
      <c r="N1629" s="56" t="s">
        <v>10233</v>
      </c>
      <c r="O1629" s="56" t="s">
        <v>33</v>
      </c>
      <c r="P1629" s="56" t="s">
        <v>10234</v>
      </c>
      <c r="Q1629" s="56" t="s">
        <v>17</v>
      </c>
      <c r="R1629" s="57"/>
      <c r="S1629" s="56" t="s">
        <v>108</v>
      </c>
      <c r="T1629" s="56" t="s">
        <v>108</v>
      </c>
      <c r="U1629" s="57"/>
      <c r="V1629" s="62"/>
      <c r="W1629" s="62" t="s">
        <v>122</v>
      </c>
      <c r="X1629" s="57"/>
      <c r="Y1629" s="56" t="s">
        <v>108</v>
      </c>
      <c r="Z1629" s="56" t="s">
        <v>121</v>
      </c>
      <c r="AA1629" s="57">
        <v>43476</v>
      </c>
      <c r="AB1629" s="63" t="s">
        <v>127</v>
      </c>
      <c r="AC1629" s="64" t="s">
        <v>10239</v>
      </c>
      <c r="AD1629" s="65" t="s">
        <v>97</v>
      </c>
      <c r="AE1629" s="65" t="s">
        <v>119</v>
      </c>
      <c r="AF1629" s="66"/>
      <c r="AG1629" s="66"/>
      <c r="AH1629" s="67" t="str">
        <v>Jan</v>
      </c>
      <c r="AI1629" s="68" t="str">
        <v>Jan</v>
      </c>
      <c r="AJ1629" s="69">
        <f t="shared" si="340"/>
        <v>0</v>
      </c>
      <c r="AK1629" s="70" t="str">
        <f t="shared" si="380"/>
        <v/>
      </c>
      <c r="AL1629" s="71" t="s">
        <v>17409</v>
      </c>
      <c r="AM1629" s="71" t="str">
        <v>2019</v>
      </c>
      <c r="AN1629" s="70">
        <f t="shared" si="381"/>
        <v>43486</v>
      </c>
      <c r="AO1629" s="70" t="s">
        <v>123</v>
      </c>
      <c r="AP1629" s="74">
        <f ca="1"/>
        <v>483</v>
      </c>
    </row>
    <row r="1630" spans="1:42" ht="14.4">
      <c r="A1630" s="55" t="s">
        <v>10240</v>
      </c>
      <c r="B1630" s="56" t="s">
        <v>89</v>
      </c>
      <c r="C1630" s="57">
        <v>43476</v>
      </c>
      <c r="D1630" s="56" t="s">
        <v>119</v>
      </c>
      <c r="E1630" s="56" t="s">
        <v>140</v>
      </c>
      <c r="F1630" s="58" t="s">
        <v>106</v>
      </c>
      <c r="G1630" s="58" t="s">
        <v>107</v>
      </c>
      <c r="H1630" s="56" t="s">
        <v>140</v>
      </c>
      <c r="I1630" s="57"/>
      <c r="J1630" s="57">
        <f t="shared" si="379"/>
        <v>43506</v>
      </c>
      <c r="K1630" s="56" t="s">
        <v>18</v>
      </c>
      <c r="L1630" s="56" t="s">
        <v>18</v>
      </c>
      <c r="M1630" s="60" t="s">
        <v>642</v>
      </c>
      <c r="N1630" s="56" t="s">
        <v>508</v>
      </c>
      <c r="O1630" s="56" t="s">
        <v>249</v>
      </c>
      <c r="P1630" s="56" t="s">
        <v>509</v>
      </c>
      <c r="Q1630" s="56" t="s">
        <v>17</v>
      </c>
      <c r="R1630" s="57"/>
      <c r="S1630" s="56" t="s">
        <v>108</v>
      </c>
      <c r="T1630" s="56" t="s">
        <v>108</v>
      </c>
      <c r="U1630" s="57"/>
      <c r="V1630" s="62"/>
      <c r="W1630" s="62">
        <v>0</v>
      </c>
      <c r="X1630" s="57"/>
      <c r="Y1630" s="56" t="s">
        <v>108</v>
      </c>
      <c r="Z1630" s="56" t="s">
        <v>121</v>
      </c>
      <c r="AA1630" s="57">
        <v>43476</v>
      </c>
      <c r="AB1630" s="63" t="s">
        <v>127</v>
      </c>
      <c r="AC1630" s="64" t="s">
        <v>10243</v>
      </c>
      <c r="AD1630" s="65" t="s">
        <v>97</v>
      </c>
      <c r="AE1630" s="65" t="s">
        <v>119</v>
      </c>
      <c r="AF1630" s="66"/>
      <c r="AG1630" s="66"/>
      <c r="AH1630" s="67" t="str">
        <v>Jan</v>
      </c>
      <c r="AI1630" s="68" t="str">
        <v>Jan</v>
      </c>
      <c r="AJ1630" s="69">
        <f t="shared" si="340"/>
        <v>0</v>
      </c>
      <c r="AK1630" s="70" t="str">
        <f t="shared" si="380"/>
        <v/>
      </c>
      <c r="AL1630" s="71" t="s">
        <v>17409</v>
      </c>
      <c r="AM1630" s="71" t="str">
        <v>2019</v>
      </c>
      <c r="AN1630" s="70">
        <f t="shared" si="381"/>
        <v>43486</v>
      </c>
      <c r="AO1630" s="70" t="s">
        <v>123</v>
      </c>
      <c r="AP1630" s="74">
        <f ca="1"/>
        <v>483</v>
      </c>
    </row>
    <row r="1631" spans="1:42" ht="14.4">
      <c r="A1631" s="55" t="s">
        <v>10248</v>
      </c>
      <c r="B1631" s="56" t="s">
        <v>89</v>
      </c>
      <c r="C1631" s="57">
        <v>43476</v>
      </c>
      <c r="D1631" s="56" t="s">
        <v>119</v>
      </c>
      <c r="E1631" s="56" t="s">
        <v>140</v>
      </c>
      <c r="F1631" s="58" t="s">
        <v>106</v>
      </c>
      <c r="G1631" s="58" t="s">
        <v>107</v>
      </c>
      <c r="H1631" s="56" t="s">
        <v>140</v>
      </c>
      <c r="I1631" s="57"/>
      <c r="J1631" s="57">
        <f t="shared" si="379"/>
        <v>43506</v>
      </c>
      <c r="K1631" s="56" t="s">
        <v>18</v>
      </c>
      <c r="L1631" s="56" t="s">
        <v>18</v>
      </c>
      <c r="M1631" s="60" t="s">
        <v>642</v>
      </c>
      <c r="N1631" s="56" t="s">
        <v>10250</v>
      </c>
      <c r="O1631" s="56" t="s">
        <v>29</v>
      </c>
      <c r="P1631" s="56" t="s">
        <v>10251</v>
      </c>
      <c r="Q1631" s="56" t="s">
        <v>17</v>
      </c>
      <c r="R1631" s="57"/>
      <c r="S1631" s="56" t="s">
        <v>108</v>
      </c>
      <c r="T1631" s="56" t="s">
        <v>108</v>
      </c>
      <c r="U1631" s="57"/>
      <c r="V1631" s="62"/>
      <c r="W1631" s="62">
        <v>0</v>
      </c>
      <c r="X1631" s="57"/>
      <c r="Y1631" s="56" t="s">
        <v>108</v>
      </c>
      <c r="Z1631" s="56" t="s">
        <v>121</v>
      </c>
      <c r="AA1631" s="57">
        <v>43476</v>
      </c>
      <c r="AB1631" s="63" t="s">
        <v>127</v>
      </c>
      <c r="AC1631" s="64" t="s">
        <v>10239</v>
      </c>
      <c r="AD1631" s="65" t="s">
        <v>97</v>
      </c>
      <c r="AE1631" s="65" t="s">
        <v>119</v>
      </c>
      <c r="AF1631" s="66"/>
      <c r="AG1631" s="66"/>
      <c r="AH1631" s="67" t="str">
        <v>Jan</v>
      </c>
      <c r="AI1631" s="68" t="str">
        <v>Jan</v>
      </c>
      <c r="AJ1631" s="69">
        <f t="shared" si="340"/>
        <v>0</v>
      </c>
      <c r="AK1631" s="70" t="str">
        <f t="shared" si="380"/>
        <v/>
      </c>
      <c r="AL1631" s="71" t="s">
        <v>17409</v>
      </c>
      <c r="AM1631" s="71" t="str">
        <v>2019</v>
      </c>
      <c r="AN1631" s="70">
        <f t="shared" si="381"/>
        <v>43486</v>
      </c>
      <c r="AO1631" s="70" t="s">
        <v>123</v>
      </c>
      <c r="AP1631" s="74">
        <f ca="1"/>
        <v>483</v>
      </c>
    </row>
    <row r="1632" spans="1:42" ht="14.4">
      <c r="A1632" s="55" t="s">
        <v>10254</v>
      </c>
      <c r="B1632" s="56" t="s">
        <v>89</v>
      </c>
      <c r="C1632" s="57">
        <v>43476</v>
      </c>
      <c r="D1632" s="56" t="s">
        <v>119</v>
      </c>
      <c r="E1632" s="56" t="s">
        <v>140</v>
      </c>
      <c r="F1632" s="58" t="s">
        <v>106</v>
      </c>
      <c r="G1632" s="58" t="s">
        <v>107</v>
      </c>
      <c r="H1632" s="56" t="s">
        <v>140</v>
      </c>
      <c r="I1632" s="57"/>
      <c r="J1632" s="57">
        <f t="shared" si="379"/>
        <v>43506</v>
      </c>
      <c r="K1632" s="56" t="s">
        <v>18</v>
      </c>
      <c r="L1632" s="56" t="s">
        <v>14</v>
      </c>
      <c r="M1632" s="60" t="s">
        <v>642</v>
      </c>
      <c r="N1632" s="56" t="s">
        <v>10256</v>
      </c>
      <c r="O1632" s="56" t="s">
        <v>137</v>
      </c>
      <c r="P1632" s="56" t="s">
        <v>108</v>
      </c>
      <c r="Q1632" s="56" t="s">
        <v>96</v>
      </c>
      <c r="R1632" s="57"/>
      <c r="S1632" s="56" t="s">
        <v>108</v>
      </c>
      <c r="T1632" s="56" t="s">
        <v>108</v>
      </c>
      <c r="U1632" s="57"/>
      <c r="V1632" s="62"/>
      <c r="W1632" s="62" t="s">
        <v>108</v>
      </c>
      <c r="X1632" s="57"/>
      <c r="Y1632" s="56" t="s">
        <v>108</v>
      </c>
      <c r="Z1632" s="56" t="s">
        <v>123</v>
      </c>
      <c r="AA1632" s="57">
        <v>43476</v>
      </c>
      <c r="AB1632" s="63" t="s">
        <v>127</v>
      </c>
      <c r="AC1632" s="64" t="s">
        <v>7524</v>
      </c>
      <c r="AD1632" s="65" t="s">
        <v>118</v>
      </c>
      <c r="AE1632" s="65"/>
      <c r="AF1632" s="66"/>
      <c r="AG1632" s="66"/>
      <c r="AH1632" s="67" t="str">
        <v>Jan</v>
      </c>
      <c r="AI1632" s="68" t="str">
        <v>Jan</v>
      </c>
      <c r="AJ1632" s="69">
        <f t="shared" si="340"/>
        <v>0</v>
      </c>
      <c r="AK1632" s="70" t="str">
        <f t="shared" si="380"/>
        <v/>
      </c>
      <c r="AL1632" s="71" t="s">
        <v>17409</v>
      </c>
      <c r="AM1632" s="71" t="str">
        <v>2019</v>
      </c>
      <c r="AN1632" s="70">
        <f t="shared" si="381"/>
        <v>43486</v>
      </c>
      <c r="AO1632" s="70" t="s">
        <v>123</v>
      </c>
      <c r="AP1632" s="74">
        <f ca="1"/>
        <v>483</v>
      </c>
    </row>
    <row r="1633" spans="1:42" ht="14.4">
      <c r="A1633" s="55" t="s">
        <v>10259</v>
      </c>
      <c r="B1633" s="56" t="s">
        <v>89</v>
      </c>
      <c r="C1633" s="57">
        <v>43476</v>
      </c>
      <c r="D1633" s="56" t="s">
        <v>119</v>
      </c>
      <c r="E1633" s="56" t="s">
        <v>140</v>
      </c>
      <c r="F1633" s="58" t="s">
        <v>106</v>
      </c>
      <c r="G1633" s="58" t="s">
        <v>107</v>
      </c>
      <c r="H1633" s="56" t="s">
        <v>140</v>
      </c>
      <c r="I1633" s="57"/>
      <c r="J1633" s="57">
        <f t="shared" si="379"/>
        <v>43506</v>
      </c>
      <c r="K1633" s="56" t="s">
        <v>18</v>
      </c>
      <c r="L1633" s="56" t="s">
        <v>14</v>
      </c>
      <c r="M1633" s="60" t="s">
        <v>642</v>
      </c>
      <c r="N1633" s="56" t="s">
        <v>10260</v>
      </c>
      <c r="O1633" s="56" t="s">
        <v>143</v>
      </c>
      <c r="P1633" s="56" t="s">
        <v>108</v>
      </c>
      <c r="Q1633" s="56" t="s">
        <v>96</v>
      </c>
      <c r="R1633" s="57"/>
      <c r="S1633" s="56" t="s">
        <v>108</v>
      </c>
      <c r="T1633" s="56" t="s">
        <v>108</v>
      </c>
      <c r="U1633" s="57"/>
      <c r="V1633" s="62"/>
      <c r="W1633" s="62" t="s">
        <v>108</v>
      </c>
      <c r="X1633" s="57"/>
      <c r="Y1633" s="56" t="s">
        <v>108</v>
      </c>
      <c r="Z1633" s="56" t="s">
        <v>123</v>
      </c>
      <c r="AA1633" s="57">
        <v>43476</v>
      </c>
      <c r="AB1633" s="63" t="s">
        <v>127</v>
      </c>
      <c r="AC1633" s="64" t="s">
        <v>7524</v>
      </c>
      <c r="AD1633" s="65" t="s">
        <v>118</v>
      </c>
      <c r="AE1633" s="65"/>
      <c r="AF1633" s="66"/>
      <c r="AG1633" s="66"/>
      <c r="AH1633" s="67" t="str">
        <v>Jan</v>
      </c>
      <c r="AI1633" s="68" t="str">
        <v>Jan</v>
      </c>
      <c r="AJ1633" s="69">
        <f t="shared" si="340"/>
        <v>0</v>
      </c>
      <c r="AK1633" s="70" t="str">
        <f t="shared" si="380"/>
        <v/>
      </c>
      <c r="AL1633" s="71" t="s">
        <v>17409</v>
      </c>
      <c r="AM1633" s="71" t="str">
        <v>2019</v>
      </c>
      <c r="AN1633" s="70">
        <f t="shared" si="381"/>
        <v>43486</v>
      </c>
      <c r="AO1633" s="70" t="s">
        <v>123</v>
      </c>
      <c r="AP1633" s="74">
        <f ca="1"/>
        <v>483</v>
      </c>
    </row>
    <row r="1634" spans="1:42" ht="14.4">
      <c r="A1634" s="55" t="s">
        <v>10262</v>
      </c>
      <c r="B1634" s="56" t="s">
        <v>89</v>
      </c>
      <c r="C1634" s="57">
        <v>43476</v>
      </c>
      <c r="D1634" s="56" t="s">
        <v>119</v>
      </c>
      <c r="E1634" s="56" t="s">
        <v>140</v>
      </c>
      <c r="F1634" s="58" t="s">
        <v>106</v>
      </c>
      <c r="G1634" s="58" t="s">
        <v>107</v>
      </c>
      <c r="H1634" s="56" t="s">
        <v>140</v>
      </c>
      <c r="I1634" s="57"/>
      <c r="J1634" s="57">
        <f t="shared" si="379"/>
        <v>43506</v>
      </c>
      <c r="K1634" s="56" t="s">
        <v>18</v>
      </c>
      <c r="L1634" s="56" t="s">
        <v>18</v>
      </c>
      <c r="M1634" s="60" t="s">
        <v>642</v>
      </c>
      <c r="N1634" s="56" t="s">
        <v>10265</v>
      </c>
      <c r="O1634" s="56" t="s">
        <v>436</v>
      </c>
      <c r="P1634" s="56" t="s">
        <v>108</v>
      </c>
      <c r="Q1634" s="56" t="s">
        <v>17</v>
      </c>
      <c r="R1634" s="57"/>
      <c r="S1634" s="56" t="s">
        <v>108</v>
      </c>
      <c r="T1634" s="56" t="s">
        <v>108</v>
      </c>
      <c r="U1634" s="57"/>
      <c r="V1634" s="62"/>
      <c r="W1634" s="62">
        <v>0</v>
      </c>
      <c r="X1634" s="57"/>
      <c r="Y1634" s="56" t="s">
        <v>108</v>
      </c>
      <c r="Z1634" s="56" t="s">
        <v>121</v>
      </c>
      <c r="AA1634" s="57">
        <v>43476</v>
      </c>
      <c r="AB1634" s="63" t="s">
        <v>127</v>
      </c>
      <c r="AC1634" s="64" t="s">
        <v>10267</v>
      </c>
      <c r="AD1634" s="56" t="s">
        <v>360</v>
      </c>
      <c r="AE1634" s="65" t="s">
        <v>119</v>
      </c>
      <c r="AF1634" s="66"/>
      <c r="AG1634" s="66"/>
      <c r="AH1634" s="67" t="str">
        <v>Jan</v>
      </c>
      <c r="AI1634" s="68" t="str">
        <v>Jan</v>
      </c>
      <c r="AJ1634" s="69">
        <f t="shared" si="340"/>
        <v>0</v>
      </c>
      <c r="AK1634" s="70" t="str">
        <f t="shared" si="380"/>
        <v/>
      </c>
      <c r="AL1634" s="71" t="s">
        <v>17409</v>
      </c>
      <c r="AM1634" s="71" t="str">
        <v>2019</v>
      </c>
      <c r="AN1634" s="70">
        <f t="shared" si="381"/>
        <v>43486</v>
      </c>
      <c r="AO1634" s="70" t="s">
        <v>123</v>
      </c>
      <c r="AP1634" s="74">
        <f ca="1"/>
        <v>483</v>
      </c>
    </row>
    <row r="1635" spans="1:42" ht="14.4">
      <c r="A1635" s="55" t="s">
        <v>10269</v>
      </c>
      <c r="B1635" s="56" t="s">
        <v>89</v>
      </c>
      <c r="C1635" s="57">
        <v>43476</v>
      </c>
      <c r="D1635" s="56" t="s">
        <v>119</v>
      </c>
      <c r="E1635" s="56" t="s">
        <v>140</v>
      </c>
      <c r="F1635" s="58" t="s">
        <v>106</v>
      </c>
      <c r="G1635" s="58" t="s">
        <v>107</v>
      </c>
      <c r="H1635" s="56" t="s">
        <v>140</v>
      </c>
      <c r="I1635" s="57"/>
      <c r="J1635" s="57">
        <f t="shared" si="379"/>
        <v>43506</v>
      </c>
      <c r="K1635" s="56" t="s">
        <v>18</v>
      </c>
      <c r="L1635" s="56" t="s">
        <v>14</v>
      </c>
      <c r="M1635" s="60" t="s">
        <v>642</v>
      </c>
      <c r="N1635" s="56" t="s">
        <v>10272</v>
      </c>
      <c r="O1635" s="56" t="s">
        <v>44</v>
      </c>
      <c r="P1635" s="56" t="s">
        <v>108</v>
      </c>
      <c r="Q1635" s="56" t="s">
        <v>96</v>
      </c>
      <c r="R1635" s="57"/>
      <c r="S1635" s="56" t="s">
        <v>108</v>
      </c>
      <c r="T1635" s="56" t="s">
        <v>108</v>
      </c>
      <c r="U1635" s="57"/>
      <c r="V1635" s="62"/>
      <c r="W1635" s="62" t="s">
        <v>108</v>
      </c>
      <c r="X1635" s="57"/>
      <c r="Y1635" s="56" t="s">
        <v>108</v>
      </c>
      <c r="Z1635" s="56" t="s">
        <v>123</v>
      </c>
      <c r="AA1635" s="57">
        <v>43476</v>
      </c>
      <c r="AB1635" s="63" t="s">
        <v>127</v>
      </c>
      <c r="AC1635" s="64" t="s">
        <v>7524</v>
      </c>
      <c r="AD1635" s="65" t="s">
        <v>118</v>
      </c>
      <c r="AE1635" s="65"/>
      <c r="AF1635" s="66"/>
      <c r="AG1635" s="66"/>
      <c r="AH1635" s="67" t="str">
        <v>Jan</v>
      </c>
      <c r="AI1635" s="68" t="str">
        <v>Jan</v>
      </c>
      <c r="AJ1635" s="69">
        <f t="shared" si="340"/>
        <v>0</v>
      </c>
      <c r="AK1635" s="70" t="str">
        <f t="shared" si="380"/>
        <v/>
      </c>
      <c r="AL1635" s="71" t="s">
        <v>17409</v>
      </c>
      <c r="AM1635" s="71" t="str">
        <v>2019</v>
      </c>
      <c r="AN1635" s="70">
        <f t="shared" si="381"/>
        <v>43486</v>
      </c>
      <c r="AO1635" s="70" t="s">
        <v>123</v>
      </c>
      <c r="AP1635" s="74">
        <f ca="1"/>
        <v>483</v>
      </c>
    </row>
    <row r="1636" spans="1:42" ht="14.4">
      <c r="A1636" s="55" t="s">
        <v>10276</v>
      </c>
      <c r="B1636" s="56" t="s">
        <v>89</v>
      </c>
      <c r="C1636" s="57">
        <v>43476</v>
      </c>
      <c r="D1636" s="56" t="s">
        <v>119</v>
      </c>
      <c r="E1636" s="56" t="s">
        <v>140</v>
      </c>
      <c r="F1636" s="58" t="s">
        <v>106</v>
      </c>
      <c r="G1636" s="58" t="s">
        <v>107</v>
      </c>
      <c r="H1636" s="56" t="s">
        <v>140</v>
      </c>
      <c r="I1636" s="57"/>
      <c r="J1636" s="57">
        <f t="shared" si="379"/>
        <v>43506</v>
      </c>
      <c r="K1636" s="56" t="s">
        <v>18</v>
      </c>
      <c r="L1636" s="56" t="s">
        <v>18</v>
      </c>
      <c r="M1636" s="60" t="s">
        <v>642</v>
      </c>
      <c r="N1636" s="56" t="s">
        <v>10278</v>
      </c>
      <c r="O1636" s="56" t="s">
        <v>33</v>
      </c>
      <c r="P1636" s="56" t="s">
        <v>1061</v>
      </c>
      <c r="Q1636" s="56" t="s">
        <v>17</v>
      </c>
      <c r="R1636" s="57"/>
      <c r="S1636" s="56" t="s">
        <v>108</v>
      </c>
      <c r="T1636" s="56" t="s">
        <v>108</v>
      </c>
      <c r="U1636" s="57"/>
      <c r="V1636" s="62"/>
      <c r="W1636" s="62">
        <v>0</v>
      </c>
      <c r="X1636" s="57"/>
      <c r="Y1636" s="56" t="s">
        <v>108</v>
      </c>
      <c r="Z1636" s="56" t="s">
        <v>121</v>
      </c>
      <c r="AA1636" s="57">
        <v>43476</v>
      </c>
      <c r="AB1636" s="63" t="s">
        <v>127</v>
      </c>
      <c r="AC1636" s="64" t="s">
        <v>10280</v>
      </c>
      <c r="AD1636" s="56" t="s">
        <v>360</v>
      </c>
      <c r="AE1636" s="65" t="s">
        <v>119</v>
      </c>
      <c r="AF1636" s="66"/>
      <c r="AG1636" s="66"/>
      <c r="AH1636" s="67" t="str">
        <v>Jan</v>
      </c>
      <c r="AI1636" s="68" t="str">
        <v>Jan</v>
      </c>
      <c r="AJ1636" s="69">
        <f t="shared" si="340"/>
        <v>0</v>
      </c>
      <c r="AK1636" s="70" t="str">
        <f t="shared" si="380"/>
        <v/>
      </c>
      <c r="AL1636" s="71" t="s">
        <v>17409</v>
      </c>
      <c r="AM1636" s="71" t="str">
        <v>2019</v>
      </c>
      <c r="AN1636" s="70">
        <f t="shared" si="381"/>
        <v>43486</v>
      </c>
      <c r="AO1636" s="70" t="s">
        <v>123</v>
      </c>
      <c r="AP1636" s="74">
        <f ca="1"/>
        <v>483</v>
      </c>
    </row>
    <row r="1637" spans="1:42" ht="14.4">
      <c r="A1637" s="55" t="s">
        <v>10282</v>
      </c>
      <c r="B1637" s="56" t="s">
        <v>89</v>
      </c>
      <c r="C1637" s="57">
        <v>43476</v>
      </c>
      <c r="D1637" s="56" t="s">
        <v>119</v>
      </c>
      <c r="E1637" s="56" t="s">
        <v>140</v>
      </c>
      <c r="F1637" s="58" t="s">
        <v>106</v>
      </c>
      <c r="G1637" s="58" t="s">
        <v>107</v>
      </c>
      <c r="H1637" s="56" t="s">
        <v>140</v>
      </c>
      <c r="I1637" s="57"/>
      <c r="J1637" s="57">
        <f t="shared" si="379"/>
        <v>43506</v>
      </c>
      <c r="K1637" s="56" t="s">
        <v>18</v>
      </c>
      <c r="L1637" s="56" t="s">
        <v>18</v>
      </c>
      <c r="M1637" s="60" t="s">
        <v>642</v>
      </c>
      <c r="N1637" s="56" t="s">
        <v>10284</v>
      </c>
      <c r="O1637" s="56" t="s">
        <v>44</v>
      </c>
      <c r="P1637" s="56" t="s">
        <v>10286</v>
      </c>
      <c r="Q1637" s="56" t="s">
        <v>21</v>
      </c>
      <c r="R1637" s="57"/>
      <c r="S1637" s="56" t="s">
        <v>108</v>
      </c>
      <c r="T1637" s="56" t="s">
        <v>108</v>
      </c>
      <c r="U1637" s="57"/>
      <c r="V1637" s="62"/>
      <c r="W1637" s="62">
        <v>0</v>
      </c>
      <c r="X1637" s="57"/>
      <c r="Y1637" s="56" t="s">
        <v>108</v>
      </c>
      <c r="Z1637" s="56" t="s">
        <v>121</v>
      </c>
      <c r="AA1637" s="57">
        <v>43476</v>
      </c>
      <c r="AB1637" s="63" t="s">
        <v>127</v>
      </c>
      <c r="AC1637" s="64" t="s">
        <v>10287</v>
      </c>
      <c r="AD1637" s="65" t="s">
        <v>97</v>
      </c>
      <c r="AE1637" s="65" t="s">
        <v>119</v>
      </c>
      <c r="AF1637" s="66"/>
      <c r="AG1637" s="66"/>
      <c r="AH1637" s="67" t="str">
        <v>Jan</v>
      </c>
      <c r="AI1637" s="68" t="str">
        <v>Jan</v>
      </c>
      <c r="AJ1637" s="69">
        <f t="shared" si="340"/>
        <v>0</v>
      </c>
      <c r="AK1637" s="70" t="str">
        <f t="shared" si="380"/>
        <v/>
      </c>
      <c r="AL1637" s="71" t="s">
        <v>17409</v>
      </c>
      <c r="AM1637" s="71" t="str">
        <v>2019</v>
      </c>
      <c r="AN1637" s="70">
        <f t="shared" si="381"/>
        <v>43486</v>
      </c>
      <c r="AO1637" s="70" t="s">
        <v>123</v>
      </c>
      <c r="AP1637" s="74">
        <f ca="1"/>
        <v>483</v>
      </c>
    </row>
    <row r="1638" spans="1:42" ht="14.4">
      <c r="A1638" s="55" t="s">
        <v>10290</v>
      </c>
      <c r="B1638" s="56" t="s">
        <v>89</v>
      </c>
      <c r="C1638" s="57">
        <v>43476</v>
      </c>
      <c r="D1638" s="56" t="s">
        <v>119</v>
      </c>
      <c r="E1638" s="56" t="s">
        <v>140</v>
      </c>
      <c r="F1638" s="58" t="s">
        <v>106</v>
      </c>
      <c r="G1638" s="58" t="s">
        <v>107</v>
      </c>
      <c r="H1638" s="56" t="s">
        <v>140</v>
      </c>
      <c r="I1638" s="57"/>
      <c r="J1638" s="57">
        <f t="shared" si="379"/>
        <v>43506</v>
      </c>
      <c r="K1638" s="56" t="s">
        <v>18</v>
      </c>
      <c r="L1638" s="56" t="s">
        <v>18</v>
      </c>
      <c r="M1638" s="60" t="s">
        <v>642</v>
      </c>
      <c r="N1638" s="64" t="s">
        <v>10292</v>
      </c>
      <c r="O1638" s="56" t="s">
        <v>189</v>
      </c>
      <c r="P1638" s="56" t="s">
        <v>10293</v>
      </c>
      <c r="Q1638" s="56" t="s">
        <v>17</v>
      </c>
      <c r="R1638" s="57"/>
      <c r="S1638" s="56" t="s">
        <v>108</v>
      </c>
      <c r="T1638" s="56" t="s">
        <v>108</v>
      </c>
      <c r="U1638" s="57"/>
      <c r="V1638" s="62"/>
      <c r="W1638" s="62">
        <v>0</v>
      </c>
      <c r="X1638" s="57"/>
      <c r="Y1638" s="56" t="s">
        <v>108</v>
      </c>
      <c r="Z1638" s="56" t="s">
        <v>121</v>
      </c>
      <c r="AA1638" s="57">
        <v>43476</v>
      </c>
      <c r="AB1638" s="63" t="s">
        <v>127</v>
      </c>
      <c r="AC1638" s="64" t="s">
        <v>10239</v>
      </c>
      <c r="AD1638" s="65" t="s">
        <v>97</v>
      </c>
      <c r="AE1638" s="65" t="s">
        <v>119</v>
      </c>
      <c r="AF1638" s="66"/>
      <c r="AG1638" s="66"/>
      <c r="AH1638" s="67" t="str">
        <v>Jan</v>
      </c>
      <c r="AI1638" s="68" t="str">
        <v>Jan</v>
      </c>
      <c r="AJ1638" s="69">
        <f t="shared" si="340"/>
        <v>0</v>
      </c>
      <c r="AK1638" s="70" t="str">
        <f t="shared" si="380"/>
        <v/>
      </c>
      <c r="AL1638" s="71" t="s">
        <v>17409</v>
      </c>
      <c r="AM1638" s="71" t="str">
        <v>2019</v>
      </c>
      <c r="AN1638" s="70">
        <f t="shared" si="381"/>
        <v>43486</v>
      </c>
      <c r="AO1638" s="70" t="s">
        <v>123</v>
      </c>
      <c r="AP1638" s="74">
        <f ca="1"/>
        <v>483</v>
      </c>
    </row>
    <row r="1639" spans="1:42" ht="14.4">
      <c r="A1639" s="55" t="s">
        <v>10296</v>
      </c>
      <c r="B1639" s="56" t="s">
        <v>89</v>
      </c>
      <c r="C1639" s="57">
        <v>43476</v>
      </c>
      <c r="D1639" s="56" t="s">
        <v>119</v>
      </c>
      <c r="E1639" s="56" t="s">
        <v>140</v>
      </c>
      <c r="F1639" s="58" t="s">
        <v>106</v>
      </c>
      <c r="G1639" s="58" t="s">
        <v>107</v>
      </c>
      <c r="H1639" s="56" t="s">
        <v>140</v>
      </c>
      <c r="I1639" s="57"/>
      <c r="J1639" s="57">
        <f t="shared" si="379"/>
        <v>43506</v>
      </c>
      <c r="K1639" s="56" t="s">
        <v>18</v>
      </c>
      <c r="L1639" s="56" t="s">
        <v>14</v>
      </c>
      <c r="M1639" s="60" t="s">
        <v>642</v>
      </c>
      <c r="N1639" s="56" t="s">
        <v>10299</v>
      </c>
      <c r="O1639" s="56" t="s">
        <v>271</v>
      </c>
      <c r="P1639" s="56" t="s">
        <v>108</v>
      </c>
      <c r="Q1639" s="56" t="s">
        <v>96</v>
      </c>
      <c r="R1639" s="57"/>
      <c r="S1639" s="56" t="s">
        <v>108</v>
      </c>
      <c r="T1639" s="56" t="s">
        <v>108</v>
      </c>
      <c r="U1639" s="57"/>
      <c r="V1639" s="62"/>
      <c r="W1639" s="62" t="s">
        <v>108</v>
      </c>
      <c r="X1639" s="57"/>
      <c r="Y1639" s="56" t="s">
        <v>108</v>
      </c>
      <c r="Z1639" s="56" t="s">
        <v>123</v>
      </c>
      <c r="AA1639" s="57">
        <v>43476</v>
      </c>
      <c r="AB1639" s="63" t="s">
        <v>127</v>
      </c>
      <c r="AC1639" s="64" t="s">
        <v>10230</v>
      </c>
      <c r="AD1639" s="65" t="s">
        <v>118</v>
      </c>
      <c r="AE1639" s="65"/>
      <c r="AF1639" s="66"/>
      <c r="AG1639" s="66"/>
      <c r="AH1639" s="67" t="str">
        <v>Jan</v>
      </c>
      <c r="AI1639" s="68" t="str">
        <v>Jan</v>
      </c>
      <c r="AJ1639" s="69">
        <f t="shared" si="340"/>
        <v>0</v>
      </c>
      <c r="AK1639" s="70" t="str">
        <f t="shared" si="380"/>
        <v/>
      </c>
      <c r="AL1639" s="71" t="s">
        <v>17409</v>
      </c>
      <c r="AM1639" s="71" t="str">
        <v>2019</v>
      </c>
      <c r="AN1639" s="70">
        <f t="shared" si="381"/>
        <v>43486</v>
      </c>
      <c r="AO1639" s="70" t="s">
        <v>123</v>
      </c>
      <c r="AP1639" s="74">
        <f ca="1"/>
        <v>483</v>
      </c>
    </row>
    <row r="1640" spans="1:42" ht="14.4">
      <c r="A1640" s="55" t="s">
        <v>10301</v>
      </c>
      <c r="B1640" s="56" t="s">
        <v>89</v>
      </c>
      <c r="C1640" s="57">
        <v>43476</v>
      </c>
      <c r="D1640" s="56" t="s">
        <v>119</v>
      </c>
      <c r="E1640" s="56" t="s">
        <v>140</v>
      </c>
      <c r="F1640" s="58" t="s">
        <v>106</v>
      </c>
      <c r="G1640" s="58" t="s">
        <v>107</v>
      </c>
      <c r="H1640" s="56" t="s">
        <v>140</v>
      </c>
      <c r="I1640" s="57"/>
      <c r="J1640" s="57">
        <f t="shared" si="379"/>
        <v>43506</v>
      </c>
      <c r="K1640" s="56" t="s">
        <v>18</v>
      </c>
      <c r="L1640" s="56" t="s">
        <v>14</v>
      </c>
      <c r="M1640" s="60" t="s">
        <v>642</v>
      </c>
      <c r="N1640" s="56" t="s">
        <v>10302</v>
      </c>
      <c r="O1640" s="56" t="s">
        <v>249</v>
      </c>
      <c r="P1640" s="56" t="s">
        <v>108</v>
      </c>
      <c r="Q1640" s="56" t="s">
        <v>96</v>
      </c>
      <c r="R1640" s="57"/>
      <c r="S1640" s="56" t="s">
        <v>108</v>
      </c>
      <c r="T1640" s="56" t="s">
        <v>108</v>
      </c>
      <c r="U1640" s="57"/>
      <c r="V1640" s="62"/>
      <c r="W1640" s="62" t="s">
        <v>108</v>
      </c>
      <c r="X1640" s="57"/>
      <c r="Y1640" s="56" t="s">
        <v>108</v>
      </c>
      <c r="Z1640" s="56" t="s">
        <v>123</v>
      </c>
      <c r="AA1640" s="57">
        <v>43476</v>
      </c>
      <c r="AB1640" s="63" t="s">
        <v>127</v>
      </c>
      <c r="AC1640" s="64" t="s">
        <v>10303</v>
      </c>
      <c r="AD1640" s="65" t="s">
        <v>118</v>
      </c>
      <c r="AE1640" s="65"/>
      <c r="AF1640" s="66"/>
      <c r="AG1640" s="66"/>
      <c r="AH1640" s="67" t="str">
        <v>Jan</v>
      </c>
      <c r="AI1640" s="68" t="str">
        <v>Jan</v>
      </c>
      <c r="AJ1640" s="69">
        <f t="shared" si="340"/>
        <v>0</v>
      </c>
      <c r="AK1640" s="70" t="str">
        <f t="shared" si="380"/>
        <v/>
      </c>
      <c r="AL1640" s="71" t="s">
        <v>17409</v>
      </c>
      <c r="AM1640" s="71" t="str">
        <v>2019</v>
      </c>
      <c r="AN1640" s="70">
        <f t="shared" si="381"/>
        <v>43486</v>
      </c>
      <c r="AO1640" s="70" t="s">
        <v>123</v>
      </c>
      <c r="AP1640" s="74">
        <f ca="1"/>
        <v>483</v>
      </c>
    </row>
    <row r="1641" spans="1:42" ht="14.4">
      <c r="A1641" s="55" t="s">
        <v>10304</v>
      </c>
      <c r="B1641" s="56" t="s">
        <v>89</v>
      </c>
      <c r="C1641" s="57">
        <v>43481</v>
      </c>
      <c r="D1641" s="56" t="s">
        <v>119</v>
      </c>
      <c r="E1641" s="56" t="s">
        <v>140</v>
      </c>
      <c r="F1641" s="58" t="s">
        <v>106</v>
      </c>
      <c r="G1641" s="58" t="s">
        <v>107</v>
      </c>
      <c r="H1641" s="56" t="s">
        <v>140</v>
      </c>
      <c r="I1641" s="57"/>
      <c r="J1641" s="57">
        <f t="shared" si="379"/>
        <v>43511</v>
      </c>
      <c r="K1641" s="56" t="s">
        <v>18</v>
      </c>
      <c r="L1641" s="56" t="s">
        <v>18</v>
      </c>
      <c r="M1641" s="60" t="s">
        <v>642</v>
      </c>
      <c r="N1641" s="56" t="s">
        <v>10305</v>
      </c>
      <c r="O1641" s="56" t="s">
        <v>27</v>
      </c>
      <c r="P1641" s="56" t="s">
        <v>8869</v>
      </c>
      <c r="Q1641" s="56" t="s">
        <v>28</v>
      </c>
      <c r="R1641" s="57"/>
      <c r="S1641" s="56" t="s">
        <v>108</v>
      </c>
      <c r="T1641" s="56" t="s">
        <v>108</v>
      </c>
      <c r="U1641" s="57"/>
      <c r="V1641" s="62"/>
      <c r="W1641" s="62">
        <v>0</v>
      </c>
      <c r="X1641" s="57"/>
      <c r="Y1641" s="56" t="s">
        <v>108</v>
      </c>
      <c r="Z1641" s="56" t="s">
        <v>121</v>
      </c>
      <c r="AA1641" s="57">
        <v>43481</v>
      </c>
      <c r="AB1641" s="63" t="s">
        <v>127</v>
      </c>
      <c r="AC1641" s="64" t="s">
        <v>8860</v>
      </c>
      <c r="AD1641" s="65" t="s">
        <v>97</v>
      </c>
      <c r="AE1641" s="65" t="s">
        <v>119</v>
      </c>
      <c r="AF1641" s="66"/>
      <c r="AG1641" s="66"/>
      <c r="AH1641" s="67" t="str">
        <v>Jan</v>
      </c>
      <c r="AI1641" s="68" t="str">
        <v>Jan</v>
      </c>
      <c r="AJ1641" s="69">
        <f t="shared" si="340"/>
        <v>0</v>
      </c>
      <c r="AK1641" s="70" t="str">
        <f t="shared" si="380"/>
        <v/>
      </c>
      <c r="AL1641" s="71" t="s">
        <v>17409</v>
      </c>
      <c r="AM1641" s="71" t="str">
        <v>2019</v>
      </c>
      <c r="AN1641" s="70">
        <f t="shared" si="381"/>
        <v>43491</v>
      </c>
      <c r="AO1641" s="70" t="s">
        <v>123</v>
      </c>
      <c r="AP1641" s="74">
        <f ca="1"/>
        <v>478</v>
      </c>
    </row>
    <row r="1642" spans="1:42" ht="14.4">
      <c r="A1642" s="55" t="s">
        <v>10306</v>
      </c>
      <c r="B1642" s="56" t="s">
        <v>89</v>
      </c>
      <c r="C1642" s="57">
        <v>43482</v>
      </c>
      <c r="D1642" s="56" t="s">
        <v>119</v>
      </c>
      <c r="E1642" s="56" t="s">
        <v>140</v>
      </c>
      <c r="F1642" s="58" t="s">
        <v>106</v>
      </c>
      <c r="G1642" s="58" t="s">
        <v>107</v>
      </c>
      <c r="H1642" s="56" t="s">
        <v>140</v>
      </c>
      <c r="I1642" s="57"/>
      <c r="J1642" s="57">
        <f t="shared" si="379"/>
        <v>43512</v>
      </c>
      <c r="K1642" s="56" t="s">
        <v>18</v>
      </c>
      <c r="L1642" s="56" t="s">
        <v>18</v>
      </c>
      <c r="M1642" s="60" t="s">
        <v>642</v>
      </c>
      <c r="N1642" s="56" t="s">
        <v>10307</v>
      </c>
      <c r="O1642" s="56" t="s">
        <v>189</v>
      </c>
      <c r="P1642" s="56" t="s">
        <v>10308</v>
      </c>
      <c r="Q1642" s="56" t="s">
        <v>17</v>
      </c>
      <c r="R1642" s="57"/>
      <c r="S1642" s="56" t="s">
        <v>108</v>
      </c>
      <c r="T1642" s="56" t="s">
        <v>108</v>
      </c>
      <c r="U1642" s="57"/>
      <c r="V1642" s="62"/>
      <c r="W1642" s="62">
        <v>0</v>
      </c>
      <c r="X1642" s="57"/>
      <c r="Y1642" s="56" t="s">
        <v>108</v>
      </c>
      <c r="Z1642" s="56" t="s">
        <v>121</v>
      </c>
      <c r="AA1642" s="57">
        <v>43482</v>
      </c>
      <c r="AB1642" s="63" t="s">
        <v>127</v>
      </c>
      <c r="AC1642" s="64" t="s">
        <v>10309</v>
      </c>
      <c r="AD1642" s="65" t="s">
        <v>97</v>
      </c>
      <c r="AE1642" s="65" t="s">
        <v>119</v>
      </c>
      <c r="AF1642" s="66"/>
      <c r="AG1642" s="66"/>
      <c r="AH1642" s="67" t="str">
        <v>Jan</v>
      </c>
      <c r="AI1642" s="68" t="str">
        <v>Jan</v>
      </c>
      <c r="AJ1642" s="69">
        <f t="shared" si="340"/>
        <v>0</v>
      </c>
      <c r="AK1642" s="70" t="str">
        <f t="shared" si="380"/>
        <v/>
      </c>
      <c r="AL1642" s="71" t="s">
        <v>17409</v>
      </c>
      <c r="AM1642" s="71" t="str">
        <v>2019</v>
      </c>
      <c r="AN1642" s="70">
        <f t="shared" si="381"/>
        <v>43492</v>
      </c>
      <c r="AO1642" s="70" t="s">
        <v>123</v>
      </c>
      <c r="AP1642" s="74">
        <f ca="1"/>
        <v>477</v>
      </c>
    </row>
    <row r="1643" spans="1:42" ht="14.4">
      <c r="A1643" s="55" t="s">
        <v>10310</v>
      </c>
      <c r="B1643" s="56" t="s">
        <v>89</v>
      </c>
      <c r="C1643" s="57">
        <v>43483</v>
      </c>
      <c r="D1643" s="56" t="s">
        <v>119</v>
      </c>
      <c r="E1643" s="56" t="s">
        <v>140</v>
      </c>
      <c r="F1643" s="58" t="s">
        <v>106</v>
      </c>
      <c r="G1643" s="58" t="s">
        <v>107</v>
      </c>
      <c r="H1643" s="56" t="s">
        <v>140</v>
      </c>
      <c r="I1643" s="57"/>
      <c r="J1643" s="57">
        <f t="shared" si="379"/>
        <v>43513</v>
      </c>
      <c r="K1643" s="56" t="s">
        <v>18</v>
      </c>
      <c r="L1643" s="56" t="s">
        <v>18</v>
      </c>
      <c r="M1643" s="60" t="s">
        <v>642</v>
      </c>
      <c r="N1643" s="56" t="s">
        <v>10311</v>
      </c>
      <c r="O1643" s="56" t="s">
        <v>95</v>
      </c>
      <c r="P1643" s="56" t="s">
        <v>10312</v>
      </c>
      <c r="Q1643" s="56" t="s">
        <v>17</v>
      </c>
      <c r="R1643" s="57"/>
      <c r="S1643" s="56" t="s">
        <v>108</v>
      </c>
      <c r="T1643" s="56" t="s">
        <v>108</v>
      </c>
      <c r="U1643" s="57"/>
      <c r="V1643" s="62"/>
      <c r="W1643" s="62">
        <v>0</v>
      </c>
      <c r="X1643" s="57"/>
      <c r="Y1643" s="56" t="s">
        <v>108</v>
      </c>
      <c r="Z1643" s="56" t="s">
        <v>121</v>
      </c>
      <c r="AA1643" s="57">
        <v>43483</v>
      </c>
      <c r="AB1643" s="63" t="s">
        <v>127</v>
      </c>
      <c r="AC1643" s="64" t="s">
        <v>10313</v>
      </c>
      <c r="AD1643" s="65" t="s">
        <v>97</v>
      </c>
      <c r="AE1643" s="65" t="s">
        <v>119</v>
      </c>
      <c r="AF1643" s="66"/>
      <c r="AG1643" s="66"/>
      <c r="AH1643" s="67" t="str">
        <v>Jan</v>
      </c>
      <c r="AI1643" s="68" t="str">
        <v>Jan</v>
      </c>
      <c r="AJ1643" s="69">
        <f t="shared" si="340"/>
        <v>0</v>
      </c>
      <c r="AK1643" s="70" t="str">
        <f t="shared" si="380"/>
        <v/>
      </c>
      <c r="AL1643" s="71" t="s">
        <v>17409</v>
      </c>
      <c r="AM1643" s="71" t="str">
        <v>2019</v>
      </c>
      <c r="AN1643" s="70">
        <f t="shared" si="381"/>
        <v>43493</v>
      </c>
      <c r="AO1643" s="70" t="s">
        <v>123</v>
      </c>
      <c r="AP1643" s="74">
        <f ca="1"/>
        <v>476</v>
      </c>
    </row>
    <row r="1644" spans="1:42" ht="14.4">
      <c r="A1644" s="55" t="s">
        <v>10314</v>
      </c>
      <c r="B1644" s="56" t="s">
        <v>89</v>
      </c>
      <c r="C1644" s="57">
        <v>43483</v>
      </c>
      <c r="D1644" s="56" t="s">
        <v>119</v>
      </c>
      <c r="E1644" s="56" t="s">
        <v>140</v>
      </c>
      <c r="F1644" s="58" t="s">
        <v>106</v>
      </c>
      <c r="G1644" s="58" t="s">
        <v>107</v>
      </c>
      <c r="H1644" s="56" t="s">
        <v>140</v>
      </c>
      <c r="I1644" s="57"/>
      <c r="J1644" s="57">
        <f t="shared" si="379"/>
        <v>43513</v>
      </c>
      <c r="K1644" s="56" t="s">
        <v>18</v>
      </c>
      <c r="L1644" s="56" t="s">
        <v>14</v>
      </c>
      <c r="M1644" s="60" t="s">
        <v>642</v>
      </c>
      <c r="N1644" s="56" t="s">
        <v>10315</v>
      </c>
      <c r="O1644" s="56" t="s">
        <v>13</v>
      </c>
      <c r="P1644" s="56" t="s">
        <v>108</v>
      </c>
      <c r="Q1644" s="56" t="s">
        <v>96</v>
      </c>
      <c r="R1644" s="57"/>
      <c r="S1644" s="56" t="s">
        <v>108</v>
      </c>
      <c r="T1644" s="56" t="s">
        <v>108</v>
      </c>
      <c r="U1644" s="57"/>
      <c r="V1644" s="62"/>
      <c r="W1644" s="62" t="s">
        <v>108</v>
      </c>
      <c r="X1644" s="57"/>
      <c r="Y1644" s="56" t="s">
        <v>108</v>
      </c>
      <c r="Z1644" s="56" t="s">
        <v>123</v>
      </c>
      <c r="AA1644" s="57">
        <v>43483</v>
      </c>
      <c r="AB1644" s="63" t="s">
        <v>127</v>
      </c>
      <c r="AC1644" s="64" t="s">
        <v>10316</v>
      </c>
      <c r="AD1644" s="65" t="s">
        <v>118</v>
      </c>
      <c r="AE1644" s="65"/>
      <c r="AF1644" s="66"/>
      <c r="AG1644" s="66"/>
      <c r="AH1644" s="67" t="str">
        <v>Jan</v>
      </c>
      <c r="AI1644" s="68" t="str">
        <v>Jan</v>
      </c>
      <c r="AJ1644" s="69">
        <f t="shared" si="340"/>
        <v>0</v>
      </c>
      <c r="AK1644" s="70" t="str">
        <f t="shared" si="380"/>
        <v/>
      </c>
      <c r="AL1644" s="71" t="s">
        <v>17409</v>
      </c>
      <c r="AM1644" s="71" t="str">
        <v>2019</v>
      </c>
      <c r="AN1644" s="70">
        <f t="shared" si="381"/>
        <v>43493</v>
      </c>
      <c r="AO1644" s="70" t="s">
        <v>123</v>
      </c>
      <c r="AP1644" s="74">
        <f ca="1"/>
        <v>476</v>
      </c>
    </row>
    <row r="1645" spans="1:42" ht="14.4">
      <c r="A1645" s="55" t="s">
        <v>10317</v>
      </c>
      <c r="B1645" s="56" t="s">
        <v>89</v>
      </c>
      <c r="C1645" s="57">
        <v>43483</v>
      </c>
      <c r="D1645" s="56" t="s">
        <v>119</v>
      </c>
      <c r="E1645" s="56" t="s">
        <v>140</v>
      </c>
      <c r="F1645" s="58" t="s">
        <v>106</v>
      </c>
      <c r="G1645" s="58" t="s">
        <v>107</v>
      </c>
      <c r="H1645" s="56" t="s">
        <v>140</v>
      </c>
      <c r="I1645" s="57"/>
      <c r="J1645" s="57">
        <f t="shared" si="379"/>
        <v>43513</v>
      </c>
      <c r="K1645" s="56" t="s">
        <v>18</v>
      </c>
      <c r="L1645" s="56" t="s">
        <v>18</v>
      </c>
      <c r="M1645" s="60" t="s">
        <v>642</v>
      </c>
      <c r="N1645" s="56" t="s">
        <v>10318</v>
      </c>
      <c r="O1645" s="56" t="s">
        <v>95</v>
      </c>
      <c r="P1645" s="56" t="s">
        <v>10319</v>
      </c>
      <c r="Q1645" s="56" t="s">
        <v>17</v>
      </c>
      <c r="R1645" s="57"/>
      <c r="S1645" s="56" t="s">
        <v>108</v>
      </c>
      <c r="T1645" s="56" t="s">
        <v>108</v>
      </c>
      <c r="U1645" s="57"/>
      <c r="V1645" s="62"/>
      <c r="W1645" s="62">
        <v>0</v>
      </c>
      <c r="X1645" s="57"/>
      <c r="Y1645" s="56" t="s">
        <v>108</v>
      </c>
      <c r="Z1645" s="56" t="s">
        <v>121</v>
      </c>
      <c r="AA1645" s="57">
        <v>43483</v>
      </c>
      <c r="AB1645" s="63" t="s">
        <v>127</v>
      </c>
      <c r="AC1645" s="64" t="s">
        <v>10320</v>
      </c>
      <c r="AD1645" s="56" t="s">
        <v>360</v>
      </c>
      <c r="AE1645" s="65" t="s">
        <v>119</v>
      </c>
      <c r="AF1645" s="66"/>
      <c r="AG1645" s="66"/>
      <c r="AH1645" s="67" t="str">
        <v>Jan</v>
      </c>
      <c r="AI1645" s="68" t="str">
        <v>Jan</v>
      </c>
      <c r="AJ1645" s="69">
        <f t="shared" si="340"/>
        <v>0</v>
      </c>
      <c r="AK1645" s="70" t="str">
        <f t="shared" si="380"/>
        <v/>
      </c>
      <c r="AL1645" s="71" t="s">
        <v>17409</v>
      </c>
      <c r="AM1645" s="71" t="str">
        <v>2019</v>
      </c>
      <c r="AN1645" s="70">
        <f t="shared" si="381"/>
        <v>43493</v>
      </c>
      <c r="AO1645" s="70" t="s">
        <v>123</v>
      </c>
      <c r="AP1645" s="74">
        <f ca="1"/>
        <v>476</v>
      </c>
    </row>
    <row r="1646" spans="1:42" ht="14.4">
      <c r="A1646" s="55" t="s">
        <v>10321</v>
      </c>
      <c r="B1646" s="56" t="s">
        <v>89</v>
      </c>
      <c r="C1646" s="57">
        <v>43483</v>
      </c>
      <c r="D1646" s="56" t="s">
        <v>119</v>
      </c>
      <c r="E1646" s="56" t="s">
        <v>140</v>
      </c>
      <c r="F1646" s="58" t="s">
        <v>106</v>
      </c>
      <c r="G1646" s="58" t="s">
        <v>107</v>
      </c>
      <c r="H1646" s="56" t="s">
        <v>140</v>
      </c>
      <c r="I1646" s="57"/>
      <c r="J1646" s="57">
        <f t="shared" si="379"/>
        <v>43513</v>
      </c>
      <c r="K1646" s="56" t="s">
        <v>18</v>
      </c>
      <c r="L1646" s="56" t="s">
        <v>14</v>
      </c>
      <c r="M1646" s="60" t="s">
        <v>642</v>
      </c>
      <c r="N1646" s="56" t="s">
        <v>10322</v>
      </c>
      <c r="O1646" s="56" t="s">
        <v>436</v>
      </c>
      <c r="P1646" s="56" t="s">
        <v>108</v>
      </c>
      <c r="Q1646" s="56" t="s">
        <v>96</v>
      </c>
      <c r="R1646" s="57"/>
      <c r="S1646" s="56" t="s">
        <v>108</v>
      </c>
      <c r="T1646" s="56" t="s">
        <v>108</v>
      </c>
      <c r="U1646" s="57"/>
      <c r="V1646" s="62"/>
      <c r="W1646" s="62" t="s">
        <v>108</v>
      </c>
      <c r="X1646" s="57"/>
      <c r="Y1646" s="56" t="s">
        <v>108</v>
      </c>
      <c r="Z1646" s="56" t="s">
        <v>123</v>
      </c>
      <c r="AA1646" s="57">
        <v>43483</v>
      </c>
      <c r="AB1646" s="63" t="s">
        <v>127</v>
      </c>
      <c r="AC1646" s="64" t="s">
        <v>10323</v>
      </c>
      <c r="AD1646" s="65" t="s">
        <v>118</v>
      </c>
      <c r="AE1646" s="65"/>
      <c r="AF1646" s="66"/>
      <c r="AG1646" s="66"/>
      <c r="AH1646" s="67" t="str">
        <v>Jan</v>
      </c>
      <c r="AI1646" s="68" t="str">
        <v>Jan</v>
      </c>
      <c r="AJ1646" s="69">
        <f t="shared" si="340"/>
        <v>0</v>
      </c>
      <c r="AK1646" s="70" t="str">
        <f t="shared" si="380"/>
        <v/>
      </c>
      <c r="AL1646" s="71" t="s">
        <v>17409</v>
      </c>
      <c r="AM1646" s="71" t="str">
        <v>2019</v>
      </c>
      <c r="AN1646" s="70">
        <f t="shared" si="381"/>
        <v>43493</v>
      </c>
      <c r="AO1646" s="70" t="s">
        <v>123</v>
      </c>
      <c r="AP1646" s="74">
        <f ca="1"/>
        <v>476</v>
      </c>
    </row>
    <row r="1647" spans="1:42" ht="14.4">
      <c r="A1647" s="55" t="s">
        <v>10324</v>
      </c>
      <c r="B1647" s="56" t="s">
        <v>89</v>
      </c>
      <c r="C1647" s="57">
        <v>43483</v>
      </c>
      <c r="D1647" s="56" t="s">
        <v>119</v>
      </c>
      <c r="E1647" s="56" t="s">
        <v>140</v>
      </c>
      <c r="F1647" s="58" t="s">
        <v>106</v>
      </c>
      <c r="G1647" s="58" t="s">
        <v>107</v>
      </c>
      <c r="H1647" s="56" t="s">
        <v>140</v>
      </c>
      <c r="I1647" s="57"/>
      <c r="J1647" s="57">
        <f t="shared" si="379"/>
        <v>43513</v>
      </c>
      <c r="K1647" s="56" t="s">
        <v>18</v>
      </c>
      <c r="L1647" s="56" t="s">
        <v>18</v>
      </c>
      <c r="M1647" s="60" t="s">
        <v>642</v>
      </c>
      <c r="N1647" s="56" t="s">
        <v>10325</v>
      </c>
      <c r="O1647" s="56" t="s">
        <v>27</v>
      </c>
      <c r="P1647" s="56" t="s">
        <v>10326</v>
      </c>
      <c r="Q1647" s="56" t="s">
        <v>17</v>
      </c>
      <c r="R1647" s="57"/>
      <c r="S1647" s="56" t="s">
        <v>108</v>
      </c>
      <c r="T1647" s="56" t="s">
        <v>108</v>
      </c>
      <c r="U1647" s="57"/>
      <c r="V1647" s="62"/>
      <c r="W1647" s="62">
        <v>0</v>
      </c>
      <c r="X1647" s="57"/>
      <c r="Y1647" s="56" t="s">
        <v>108</v>
      </c>
      <c r="Z1647" s="56" t="s">
        <v>121</v>
      </c>
      <c r="AA1647" s="57">
        <v>43483</v>
      </c>
      <c r="AB1647" s="63" t="s">
        <v>127</v>
      </c>
      <c r="AC1647" s="64" t="s">
        <v>10327</v>
      </c>
      <c r="AD1647" s="65" t="s">
        <v>97</v>
      </c>
      <c r="AE1647" s="65" t="s">
        <v>119</v>
      </c>
      <c r="AF1647" s="66"/>
      <c r="AG1647" s="66"/>
      <c r="AH1647" s="67" t="str">
        <v>Jan</v>
      </c>
      <c r="AI1647" s="68" t="str">
        <v>Jan</v>
      </c>
      <c r="AJ1647" s="69">
        <f t="shared" si="340"/>
        <v>0</v>
      </c>
      <c r="AK1647" s="70" t="str">
        <f t="shared" si="380"/>
        <v/>
      </c>
      <c r="AL1647" s="71" t="s">
        <v>17409</v>
      </c>
      <c r="AM1647" s="71" t="str">
        <v>2019</v>
      </c>
      <c r="AN1647" s="70">
        <f t="shared" si="381"/>
        <v>43493</v>
      </c>
      <c r="AO1647" s="70" t="s">
        <v>123</v>
      </c>
      <c r="AP1647" s="74">
        <f ca="1"/>
        <v>476</v>
      </c>
    </row>
    <row r="1648" spans="1:42" ht="14.4">
      <c r="A1648" s="55" t="s">
        <v>10328</v>
      </c>
      <c r="B1648" s="56" t="s">
        <v>89</v>
      </c>
      <c r="C1648" s="57">
        <v>43488</v>
      </c>
      <c r="D1648" s="56" t="s">
        <v>119</v>
      </c>
      <c r="E1648" s="56" t="s">
        <v>140</v>
      </c>
      <c r="F1648" s="58" t="s">
        <v>106</v>
      </c>
      <c r="G1648" s="58" t="s">
        <v>107</v>
      </c>
      <c r="H1648" s="56" t="s">
        <v>140</v>
      </c>
      <c r="I1648" s="57"/>
      <c r="J1648" s="57">
        <f t="shared" si="379"/>
        <v>43518</v>
      </c>
      <c r="K1648" s="56" t="s">
        <v>18</v>
      </c>
      <c r="L1648" s="56" t="s">
        <v>18</v>
      </c>
      <c r="M1648" s="60" t="s">
        <v>642</v>
      </c>
      <c r="N1648" s="56" t="s">
        <v>10329</v>
      </c>
      <c r="O1648" s="56" t="s">
        <v>436</v>
      </c>
      <c r="P1648" s="56" t="s">
        <v>10330</v>
      </c>
      <c r="Q1648" s="56" t="s">
        <v>17</v>
      </c>
      <c r="R1648" s="57"/>
      <c r="S1648" s="56" t="s">
        <v>108</v>
      </c>
      <c r="T1648" s="56" t="s">
        <v>108</v>
      </c>
      <c r="U1648" s="57"/>
      <c r="V1648" s="62"/>
      <c r="W1648" s="62">
        <v>0</v>
      </c>
      <c r="X1648" s="57"/>
      <c r="Y1648" s="56" t="s">
        <v>108</v>
      </c>
      <c r="Z1648" s="56" t="s">
        <v>121</v>
      </c>
      <c r="AA1648" s="57">
        <v>43488</v>
      </c>
      <c r="AB1648" s="63" t="s">
        <v>127</v>
      </c>
      <c r="AC1648" s="64" t="s">
        <v>10331</v>
      </c>
      <c r="AD1648" s="65" t="s">
        <v>97</v>
      </c>
      <c r="AE1648" s="65" t="s">
        <v>119</v>
      </c>
      <c r="AF1648" s="66"/>
      <c r="AG1648" s="66"/>
      <c r="AH1648" s="67" t="str">
        <v>Jan</v>
      </c>
      <c r="AI1648" s="68" t="str">
        <v>Jan</v>
      </c>
      <c r="AJ1648" s="69">
        <f t="shared" si="340"/>
        <v>0</v>
      </c>
      <c r="AK1648" s="70" t="str">
        <f t="shared" si="380"/>
        <v/>
      </c>
      <c r="AL1648" s="71" t="s">
        <v>17409</v>
      </c>
      <c r="AM1648" s="71" t="str">
        <v>2019</v>
      </c>
      <c r="AN1648" s="70">
        <f t="shared" si="381"/>
        <v>43498</v>
      </c>
      <c r="AO1648" s="70" t="s">
        <v>123</v>
      </c>
      <c r="AP1648" s="74">
        <f ca="1"/>
        <v>471</v>
      </c>
    </row>
    <row r="1649" spans="1:42" ht="14.4">
      <c r="A1649" s="55" t="s">
        <v>10332</v>
      </c>
      <c r="B1649" s="56" t="s">
        <v>89</v>
      </c>
      <c r="C1649" s="57">
        <v>43488</v>
      </c>
      <c r="D1649" s="56" t="s">
        <v>119</v>
      </c>
      <c r="E1649" s="56" t="s">
        <v>140</v>
      </c>
      <c r="F1649" s="58" t="s">
        <v>106</v>
      </c>
      <c r="G1649" s="58" t="s">
        <v>107</v>
      </c>
      <c r="H1649" s="56" t="s">
        <v>140</v>
      </c>
      <c r="I1649" s="57"/>
      <c r="J1649" s="57">
        <f t="shared" si="379"/>
        <v>43518</v>
      </c>
      <c r="K1649" s="56" t="s">
        <v>18</v>
      </c>
      <c r="L1649" s="56" t="s">
        <v>18</v>
      </c>
      <c r="M1649" s="60" t="s">
        <v>642</v>
      </c>
      <c r="N1649" s="56" t="s">
        <v>10333</v>
      </c>
      <c r="O1649" s="56" t="s">
        <v>20</v>
      </c>
      <c r="P1649" s="56" t="s">
        <v>10334</v>
      </c>
      <c r="Q1649" s="56" t="s">
        <v>17</v>
      </c>
      <c r="R1649" s="57"/>
      <c r="S1649" s="56" t="s">
        <v>108</v>
      </c>
      <c r="T1649" s="56" t="s">
        <v>108</v>
      </c>
      <c r="U1649" s="57"/>
      <c r="V1649" s="62"/>
      <c r="W1649" s="62">
        <v>0</v>
      </c>
      <c r="X1649" s="57"/>
      <c r="Y1649" s="56" t="s">
        <v>108</v>
      </c>
      <c r="Z1649" s="56" t="s">
        <v>121</v>
      </c>
      <c r="AA1649" s="57">
        <v>43488</v>
      </c>
      <c r="AB1649" s="63" t="s">
        <v>127</v>
      </c>
      <c r="AC1649" s="64" t="s">
        <v>10335</v>
      </c>
      <c r="AD1649" s="65" t="s">
        <v>97</v>
      </c>
      <c r="AE1649" s="65" t="s">
        <v>119</v>
      </c>
      <c r="AF1649" s="66"/>
      <c r="AG1649" s="66"/>
      <c r="AH1649" s="67" t="str">
        <v>Jan</v>
      </c>
      <c r="AI1649" s="68" t="str">
        <v>Jan</v>
      </c>
      <c r="AJ1649" s="69">
        <f t="shared" si="340"/>
        <v>0</v>
      </c>
      <c r="AK1649" s="70" t="str">
        <f t="shared" si="380"/>
        <v/>
      </c>
      <c r="AL1649" s="71" t="s">
        <v>17409</v>
      </c>
      <c r="AM1649" s="71" t="str">
        <v>2019</v>
      </c>
      <c r="AN1649" s="70">
        <f t="shared" si="381"/>
        <v>43498</v>
      </c>
      <c r="AO1649" s="70" t="s">
        <v>123</v>
      </c>
      <c r="AP1649" s="74">
        <f ca="1"/>
        <v>471</v>
      </c>
    </row>
    <row r="1650" spans="1:42" ht="14.4">
      <c r="A1650" s="55" t="s">
        <v>10336</v>
      </c>
      <c r="B1650" s="56" t="s">
        <v>89</v>
      </c>
      <c r="C1650" s="57">
        <v>43488</v>
      </c>
      <c r="D1650" s="56" t="s">
        <v>119</v>
      </c>
      <c r="E1650" s="56" t="s">
        <v>140</v>
      </c>
      <c r="F1650" s="58" t="s">
        <v>106</v>
      </c>
      <c r="G1650" s="58" t="s">
        <v>107</v>
      </c>
      <c r="H1650" s="56" t="s">
        <v>140</v>
      </c>
      <c r="I1650" s="57"/>
      <c r="J1650" s="57">
        <f t="shared" si="379"/>
        <v>43518</v>
      </c>
      <c r="K1650" s="56" t="s">
        <v>18</v>
      </c>
      <c r="L1650" s="56" t="s">
        <v>18</v>
      </c>
      <c r="M1650" s="60" t="s">
        <v>642</v>
      </c>
      <c r="N1650" s="56" t="s">
        <v>10337</v>
      </c>
      <c r="O1650" s="56" t="s">
        <v>189</v>
      </c>
      <c r="P1650" s="56" t="s">
        <v>10338</v>
      </c>
      <c r="Q1650" s="56" t="s">
        <v>28</v>
      </c>
      <c r="R1650" s="57"/>
      <c r="S1650" s="56" t="s">
        <v>108</v>
      </c>
      <c r="T1650" s="56" t="s">
        <v>108</v>
      </c>
      <c r="U1650" s="57"/>
      <c r="V1650" s="62"/>
      <c r="W1650" s="62">
        <v>0</v>
      </c>
      <c r="X1650" s="57"/>
      <c r="Y1650" s="56" t="s">
        <v>108</v>
      </c>
      <c r="Z1650" s="56" t="s">
        <v>121</v>
      </c>
      <c r="AA1650" s="57">
        <v>43488</v>
      </c>
      <c r="AB1650" s="63" t="s">
        <v>127</v>
      </c>
      <c r="AC1650" s="60" t="s">
        <v>10339</v>
      </c>
      <c r="AD1650" s="56" t="s">
        <v>360</v>
      </c>
      <c r="AE1650" s="65" t="s">
        <v>119</v>
      </c>
      <c r="AF1650" s="66"/>
      <c r="AG1650" s="66"/>
      <c r="AH1650" s="67" t="str">
        <v>Jan</v>
      </c>
      <c r="AI1650" s="68" t="str">
        <v>Jan</v>
      </c>
      <c r="AJ1650" s="69">
        <f t="shared" si="340"/>
        <v>0</v>
      </c>
      <c r="AK1650" s="70" t="str">
        <f t="shared" si="380"/>
        <v/>
      </c>
      <c r="AL1650" s="71" t="s">
        <v>17409</v>
      </c>
      <c r="AM1650" s="71" t="str">
        <v>2019</v>
      </c>
      <c r="AN1650" s="70">
        <f t="shared" si="381"/>
        <v>43498</v>
      </c>
      <c r="AO1650" s="70" t="s">
        <v>123</v>
      </c>
      <c r="AP1650" s="74">
        <f ca="1"/>
        <v>471</v>
      </c>
    </row>
    <row r="1651" spans="1:42" ht="14.4">
      <c r="A1651" s="55" t="s">
        <v>10340</v>
      </c>
      <c r="B1651" s="56" t="s">
        <v>89</v>
      </c>
      <c r="C1651" s="57">
        <v>43488</v>
      </c>
      <c r="D1651" s="56" t="s">
        <v>119</v>
      </c>
      <c r="E1651" s="56" t="s">
        <v>140</v>
      </c>
      <c r="F1651" s="58" t="s">
        <v>106</v>
      </c>
      <c r="G1651" s="58" t="s">
        <v>107</v>
      </c>
      <c r="H1651" s="56" t="s">
        <v>140</v>
      </c>
      <c r="I1651" s="57"/>
      <c r="J1651" s="57">
        <f t="shared" si="379"/>
        <v>43518</v>
      </c>
      <c r="K1651" s="56" t="s">
        <v>18</v>
      </c>
      <c r="L1651" s="56" t="s">
        <v>18</v>
      </c>
      <c r="M1651" s="60" t="s">
        <v>642</v>
      </c>
      <c r="N1651" s="56" t="s">
        <v>10341</v>
      </c>
      <c r="O1651" s="56" t="s">
        <v>20</v>
      </c>
      <c r="P1651" s="56" t="s">
        <v>10342</v>
      </c>
      <c r="Q1651" s="56" t="s">
        <v>21</v>
      </c>
      <c r="R1651" s="57"/>
      <c r="S1651" s="56" t="s">
        <v>108</v>
      </c>
      <c r="T1651" s="56" t="s">
        <v>108</v>
      </c>
      <c r="U1651" s="57"/>
      <c r="V1651" s="62"/>
      <c r="W1651" s="62">
        <v>0</v>
      </c>
      <c r="X1651" s="57"/>
      <c r="Y1651" s="56" t="s">
        <v>108</v>
      </c>
      <c r="Z1651" s="56" t="s">
        <v>121</v>
      </c>
      <c r="AA1651" s="57">
        <v>43488</v>
      </c>
      <c r="AB1651" s="63" t="s">
        <v>127</v>
      </c>
      <c r="AC1651" s="64" t="s">
        <v>10343</v>
      </c>
      <c r="AD1651" s="65" t="s">
        <v>97</v>
      </c>
      <c r="AE1651" s="65" t="s">
        <v>119</v>
      </c>
      <c r="AF1651" s="66"/>
      <c r="AG1651" s="66"/>
      <c r="AH1651" s="67" t="str">
        <v>Jan</v>
      </c>
      <c r="AI1651" s="68" t="str">
        <v>Jan</v>
      </c>
      <c r="AJ1651" s="69">
        <f t="shared" si="340"/>
        <v>0</v>
      </c>
      <c r="AK1651" s="70" t="str">
        <f t="shared" si="380"/>
        <v/>
      </c>
      <c r="AL1651" s="71" t="s">
        <v>17409</v>
      </c>
      <c r="AM1651" s="71" t="str">
        <v>2019</v>
      </c>
      <c r="AN1651" s="70">
        <f t="shared" si="381"/>
        <v>43498</v>
      </c>
      <c r="AO1651" s="70" t="s">
        <v>123</v>
      </c>
      <c r="AP1651" s="74">
        <f ca="1"/>
        <v>471</v>
      </c>
    </row>
    <row r="1652" spans="1:42" ht="14.4">
      <c r="A1652" s="55" t="s">
        <v>10344</v>
      </c>
      <c r="B1652" s="56" t="s">
        <v>89</v>
      </c>
      <c r="C1652" s="57">
        <v>43488</v>
      </c>
      <c r="D1652" s="56" t="s">
        <v>119</v>
      </c>
      <c r="E1652" s="56" t="s">
        <v>140</v>
      </c>
      <c r="F1652" s="58" t="s">
        <v>106</v>
      </c>
      <c r="G1652" s="58" t="s">
        <v>107</v>
      </c>
      <c r="H1652" s="56" t="s">
        <v>140</v>
      </c>
      <c r="I1652" s="57"/>
      <c r="J1652" s="57">
        <f t="shared" si="379"/>
        <v>43518</v>
      </c>
      <c r="K1652" s="56" t="s">
        <v>18</v>
      </c>
      <c r="L1652" s="56" t="s">
        <v>18</v>
      </c>
      <c r="M1652" s="60" t="s">
        <v>642</v>
      </c>
      <c r="N1652" s="56" t="s">
        <v>10345</v>
      </c>
      <c r="O1652" s="56" t="s">
        <v>27</v>
      </c>
      <c r="P1652" s="56" t="s">
        <v>10346</v>
      </c>
      <c r="Q1652" s="56" t="s">
        <v>21</v>
      </c>
      <c r="R1652" s="57"/>
      <c r="S1652" s="56" t="s">
        <v>108</v>
      </c>
      <c r="T1652" s="56" t="s">
        <v>108</v>
      </c>
      <c r="U1652" s="57"/>
      <c r="V1652" s="62"/>
      <c r="W1652" s="62">
        <v>0</v>
      </c>
      <c r="X1652" s="57"/>
      <c r="Y1652" s="56" t="s">
        <v>108</v>
      </c>
      <c r="Z1652" s="56" t="s">
        <v>121</v>
      </c>
      <c r="AA1652" s="57">
        <v>43488</v>
      </c>
      <c r="AB1652" s="63" t="s">
        <v>127</v>
      </c>
      <c r="AC1652" s="64" t="s">
        <v>10347</v>
      </c>
      <c r="AD1652" s="65" t="s">
        <v>97</v>
      </c>
      <c r="AE1652" s="65" t="s">
        <v>119</v>
      </c>
      <c r="AF1652" s="66"/>
      <c r="AG1652" s="66"/>
      <c r="AH1652" s="67" t="str">
        <v>Jan</v>
      </c>
      <c r="AI1652" s="68" t="str">
        <v>Jan</v>
      </c>
      <c r="AJ1652" s="69">
        <f t="shared" si="340"/>
        <v>0</v>
      </c>
      <c r="AK1652" s="70" t="str">
        <f t="shared" si="380"/>
        <v/>
      </c>
      <c r="AL1652" s="71" t="s">
        <v>17409</v>
      </c>
      <c r="AM1652" s="71" t="str">
        <v>2019</v>
      </c>
      <c r="AN1652" s="70">
        <f t="shared" si="381"/>
        <v>43498</v>
      </c>
      <c r="AO1652" s="70" t="s">
        <v>123</v>
      </c>
      <c r="AP1652" s="74">
        <f ca="1"/>
        <v>471</v>
      </c>
    </row>
    <row r="1653" spans="1:42" ht="14.4">
      <c r="A1653" s="55" t="s">
        <v>10348</v>
      </c>
      <c r="B1653" s="56" t="s">
        <v>89</v>
      </c>
      <c r="C1653" s="57">
        <v>43488</v>
      </c>
      <c r="D1653" s="56" t="s">
        <v>119</v>
      </c>
      <c r="E1653" s="56" t="s">
        <v>140</v>
      </c>
      <c r="F1653" s="58" t="s">
        <v>106</v>
      </c>
      <c r="G1653" s="58" t="s">
        <v>107</v>
      </c>
      <c r="H1653" s="56" t="s">
        <v>140</v>
      </c>
      <c r="I1653" s="57"/>
      <c r="J1653" s="57">
        <f t="shared" si="379"/>
        <v>43518</v>
      </c>
      <c r="K1653" s="56" t="s">
        <v>18</v>
      </c>
      <c r="L1653" s="56" t="s">
        <v>18</v>
      </c>
      <c r="M1653" s="60" t="s">
        <v>642</v>
      </c>
      <c r="N1653" s="56" t="s">
        <v>10349</v>
      </c>
      <c r="O1653" s="56" t="s">
        <v>137</v>
      </c>
      <c r="P1653" s="56" t="s">
        <v>10350</v>
      </c>
      <c r="Q1653" s="56" t="s">
        <v>17</v>
      </c>
      <c r="R1653" s="57"/>
      <c r="S1653" s="56" t="s">
        <v>108</v>
      </c>
      <c r="T1653" s="56" t="s">
        <v>108</v>
      </c>
      <c r="U1653" s="57"/>
      <c r="V1653" s="62"/>
      <c r="W1653" s="62">
        <v>0</v>
      </c>
      <c r="X1653" s="57"/>
      <c r="Y1653" s="56" t="s">
        <v>108</v>
      </c>
      <c r="Z1653" s="56" t="s">
        <v>121</v>
      </c>
      <c r="AA1653" s="57">
        <v>43488</v>
      </c>
      <c r="AB1653" s="63" t="s">
        <v>127</v>
      </c>
      <c r="AC1653" s="64" t="s">
        <v>10335</v>
      </c>
      <c r="AD1653" s="65" t="s">
        <v>97</v>
      </c>
      <c r="AE1653" s="65" t="s">
        <v>119</v>
      </c>
      <c r="AF1653" s="66"/>
      <c r="AG1653" s="66"/>
      <c r="AH1653" s="67" t="str">
        <v>Jan</v>
      </c>
      <c r="AI1653" s="68" t="str">
        <v>Jan</v>
      </c>
      <c r="AJ1653" s="69">
        <f t="shared" si="340"/>
        <v>0</v>
      </c>
      <c r="AK1653" s="70" t="str">
        <f t="shared" si="380"/>
        <v/>
      </c>
      <c r="AL1653" s="71" t="s">
        <v>17409</v>
      </c>
      <c r="AM1653" s="71" t="str">
        <v>2019</v>
      </c>
      <c r="AN1653" s="70">
        <f t="shared" si="381"/>
        <v>43498</v>
      </c>
      <c r="AO1653" s="70" t="s">
        <v>123</v>
      </c>
      <c r="AP1653" s="74">
        <f ca="1"/>
        <v>471</v>
      </c>
    </row>
    <row r="1654" spans="1:42" ht="14.4">
      <c r="A1654" s="55" t="s">
        <v>10351</v>
      </c>
      <c r="B1654" s="56" t="s">
        <v>89</v>
      </c>
      <c r="C1654" s="57">
        <v>43488</v>
      </c>
      <c r="D1654" s="56" t="s">
        <v>119</v>
      </c>
      <c r="E1654" s="56" t="s">
        <v>140</v>
      </c>
      <c r="F1654" s="58" t="s">
        <v>106</v>
      </c>
      <c r="G1654" s="58" t="s">
        <v>107</v>
      </c>
      <c r="H1654" s="56" t="s">
        <v>140</v>
      </c>
      <c r="I1654" s="57"/>
      <c r="J1654" s="57">
        <f t="shared" si="379"/>
        <v>43518</v>
      </c>
      <c r="K1654" s="56" t="s">
        <v>18</v>
      </c>
      <c r="L1654" s="56" t="s">
        <v>18</v>
      </c>
      <c r="M1654" s="60" t="s">
        <v>642</v>
      </c>
      <c r="N1654" s="56" t="s">
        <v>10352</v>
      </c>
      <c r="O1654" s="56" t="s">
        <v>29</v>
      </c>
      <c r="P1654" s="56" t="s">
        <v>10353</v>
      </c>
      <c r="Q1654" s="56" t="s">
        <v>21</v>
      </c>
      <c r="R1654" s="57"/>
      <c r="S1654" s="56" t="s">
        <v>108</v>
      </c>
      <c r="T1654" s="56" t="s">
        <v>108</v>
      </c>
      <c r="U1654" s="57"/>
      <c r="V1654" s="62"/>
      <c r="W1654" s="62">
        <v>0</v>
      </c>
      <c r="X1654" s="57"/>
      <c r="Y1654" s="56" t="s">
        <v>108</v>
      </c>
      <c r="Z1654" s="56" t="s">
        <v>121</v>
      </c>
      <c r="AA1654" s="57">
        <v>43488</v>
      </c>
      <c r="AB1654" s="63" t="s">
        <v>127</v>
      </c>
      <c r="AC1654" s="64" t="s">
        <v>10354</v>
      </c>
      <c r="AD1654" s="65" t="s">
        <v>97</v>
      </c>
      <c r="AE1654" s="65" t="s">
        <v>119</v>
      </c>
      <c r="AF1654" s="66"/>
      <c r="AG1654" s="66"/>
      <c r="AH1654" s="67" t="str">
        <v>Jan</v>
      </c>
      <c r="AI1654" s="68" t="str">
        <v>Jan</v>
      </c>
      <c r="AJ1654" s="69">
        <f t="shared" si="340"/>
        <v>0</v>
      </c>
      <c r="AK1654" s="70" t="str">
        <f t="shared" si="380"/>
        <v/>
      </c>
      <c r="AL1654" s="71" t="s">
        <v>17409</v>
      </c>
      <c r="AM1654" s="71" t="str">
        <v>2019</v>
      </c>
      <c r="AN1654" s="70">
        <f t="shared" si="381"/>
        <v>43498</v>
      </c>
      <c r="AO1654" s="70" t="s">
        <v>123</v>
      </c>
      <c r="AP1654" s="74">
        <f ca="1"/>
        <v>471</v>
      </c>
    </row>
    <row r="1655" spans="1:42" ht="14.4">
      <c r="A1655" s="55" t="s">
        <v>10355</v>
      </c>
      <c r="B1655" s="56" t="s">
        <v>89</v>
      </c>
      <c r="C1655" s="57">
        <v>43490</v>
      </c>
      <c r="D1655" s="56" t="s">
        <v>119</v>
      </c>
      <c r="E1655" s="56" t="s">
        <v>140</v>
      </c>
      <c r="F1655" s="58" t="s">
        <v>106</v>
      </c>
      <c r="G1655" s="58" t="s">
        <v>107</v>
      </c>
      <c r="H1655" s="56" t="s">
        <v>140</v>
      </c>
      <c r="I1655" s="57"/>
      <c r="J1655" s="57">
        <f t="shared" si="379"/>
        <v>43520</v>
      </c>
      <c r="K1655" s="56" t="s">
        <v>18</v>
      </c>
      <c r="L1655" s="56" t="s">
        <v>18</v>
      </c>
      <c r="M1655" s="60" t="s">
        <v>642</v>
      </c>
      <c r="N1655" s="56" t="s">
        <v>10356</v>
      </c>
      <c r="O1655" s="56" t="s">
        <v>29</v>
      </c>
      <c r="P1655" s="56" t="s">
        <v>10357</v>
      </c>
      <c r="Q1655" s="56" t="s">
        <v>21</v>
      </c>
      <c r="R1655" s="57"/>
      <c r="S1655" s="56" t="s">
        <v>108</v>
      </c>
      <c r="T1655" s="56" t="s">
        <v>108</v>
      </c>
      <c r="U1655" s="57"/>
      <c r="V1655" s="62"/>
      <c r="W1655" s="62">
        <v>0</v>
      </c>
      <c r="X1655" s="57"/>
      <c r="Y1655" s="56" t="s">
        <v>108</v>
      </c>
      <c r="Z1655" s="56" t="s">
        <v>121</v>
      </c>
      <c r="AA1655" s="57">
        <v>43490</v>
      </c>
      <c r="AB1655" s="63" t="s">
        <v>127</v>
      </c>
      <c r="AC1655" s="64" t="s">
        <v>10358</v>
      </c>
      <c r="AD1655" s="65" t="s">
        <v>97</v>
      </c>
      <c r="AE1655" s="65" t="s">
        <v>119</v>
      </c>
      <c r="AF1655" s="66"/>
      <c r="AG1655" s="66"/>
      <c r="AH1655" s="67" t="str">
        <v>Jan</v>
      </c>
      <c r="AI1655" s="68" t="str">
        <v>Jan</v>
      </c>
      <c r="AJ1655" s="69">
        <f t="shared" si="340"/>
        <v>0</v>
      </c>
      <c r="AK1655" s="70" t="str">
        <f t="shared" si="380"/>
        <v/>
      </c>
      <c r="AL1655" s="71" t="s">
        <v>17409</v>
      </c>
      <c r="AM1655" s="71" t="str">
        <v>2019</v>
      </c>
      <c r="AN1655" s="70">
        <f t="shared" si="381"/>
        <v>43500</v>
      </c>
      <c r="AO1655" s="70" t="s">
        <v>123</v>
      </c>
      <c r="AP1655" s="74">
        <f ca="1"/>
        <v>469</v>
      </c>
    </row>
    <row r="1656" spans="1:42" ht="14.4">
      <c r="A1656" s="55" t="s">
        <v>10359</v>
      </c>
      <c r="B1656" s="56" t="s">
        <v>89</v>
      </c>
      <c r="C1656" s="57">
        <v>43490</v>
      </c>
      <c r="D1656" s="56" t="s">
        <v>119</v>
      </c>
      <c r="E1656" s="56" t="s">
        <v>140</v>
      </c>
      <c r="F1656" s="58" t="s">
        <v>106</v>
      </c>
      <c r="G1656" s="58" t="s">
        <v>107</v>
      </c>
      <c r="H1656" s="56" t="s">
        <v>140</v>
      </c>
      <c r="I1656" s="57"/>
      <c r="J1656" s="57">
        <f t="shared" si="379"/>
        <v>43520</v>
      </c>
      <c r="K1656" s="56" t="s">
        <v>18</v>
      </c>
      <c r="L1656" s="56" t="s">
        <v>18</v>
      </c>
      <c r="M1656" s="60" t="s">
        <v>642</v>
      </c>
      <c r="N1656" s="56" t="s">
        <v>10360</v>
      </c>
      <c r="O1656" s="56" t="s">
        <v>39</v>
      </c>
      <c r="P1656" s="56" t="s">
        <v>10361</v>
      </c>
      <c r="Q1656" s="56" t="s">
        <v>17</v>
      </c>
      <c r="R1656" s="57"/>
      <c r="S1656" s="56" t="s">
        <v>108</v>
      </c>
      <c r="T1656" s="56" t="s">
        <v>108</v>
      </c>
      <c r="U1656" s="57"/>
      <c r="V1656" s="62"/>
      <c r="W1656" s="62">
        <v>0</v>
      </c>
      <c r="X1656" s="57"/>
      <c r="Y1656" s="56" t="s">
        <v>108</v>
      </c>
      <c r="Z1656" s="56" t="s">
        <v>121</v>
      </c>
      <c r="AA1656" s="57">
        <v>43504</v>
      </c>
      <c r="AB1656" s="63" t="s">
        <v>127</v>
      </c>
      <c r="AC1656" s="64" t="s">
        <v>10362</v>
      </c>
      <c r="AD1656" s="65" t="s">
        <v>97</v>
      </c>
      <c r="AE1656" s="65" t="s">
        <v>119</v>
      </c>
      <c r="AF1656" s="66"/>
      <c r="AG1656" s="66"/>
      <c r="AH1656" s="67" t="str">
        <v>Jan</v>
      </c>
      <c r="AI1656" s="68" t="str">
        <v>Feb</v>
      </c>
      <c r="AJ1656" s="69">
        <f t="shared" si="340"/>
        <v>14</v>
      </c>
      <c r="AK1656" s="70" t="str">
        <f t="shared" si="380"/>
        <v/>
      </c>
      <c r="AL1656" s="71" t="s">
        <v>17409</v>
      </c>
      <c r="AM1656" s="71" t="str">
        <v>2019</v>
      </c>
      <c r="AN1656" s="70">
        <f t="shared" si="381"/>
        <v>43500</v>
      </c>
      <c r="AO1656" s="70" t="s">
        <v>123</v>
      </c>
      <c r="AP1656" s="74">
        <f ca="1"/>
        <v>469</v>
      </c>
    </row>
    <row r="1657" spans="1:42" ht="14.4">
      <c r="A1657" s="55" t="s">
        <v>10364</v>
      </c>
      <c r="B1657" s="56" t="s">
        <v>89</v>
      </c>
      <c r="C1657" s="57">
        <v>43490</v>
      </c>
      <c r="D1657" s="56" t="s">
        <v>119</v>
      </c>
      <c r="E1657" s="56" t="s">
        <v>140</v>
      </c>
      <c r="F1657" s="58" t="s">
        <v>106</v>
      </c>
      <c r="G1657" s="58" t="s">
        <v>107</v>
      </c>
      <c r="H1657" s="56" t="s">
        <v>140</v>
      </c>
      <c r="I1657" s="57"/>
      <c r="J1657" s="57">
        <f t="shared" si="379"/>
        <v>43520</v>
      </c>
      <c r="K1657" s="56" t="s">
        <v>18</v>
      </c>
      <c r="L1657" s="56" t="s">
        <v>18</v>
      </c>
      <c r="M1657" s="60" t="s">
        <v>642</v>
      </c>
      <c r="N1657" s="56" t="s">
        <v>10366</v>
      </c>
      <c r="O1657" s="56" t="s">
        <v>436</v>
      </c>
      <c r="P1657" s="56" t="s">
        <v>10367</v>
      </c>
      <c r="Q1657" s="56" t="s">
        <v>17</v>
      </c>
      <c r="R1657" s="57"/>
      <c r="S1657" s="56" t="s">
        <v>108</v>
      </c>
      <c r="T1657" s="56" t="s">
        <v>108</v>
      </c>
      <c r="U1657" s="57"/>
      <c r="V1657" s="62"/>
      <c r="W1657" s="62">
        <v>0</v>
      </c>
      <c r="X1657" s="57"/>
      <c r="Y1657" s="56" t="s">
        <v>108</v>
      </c>
      <c r="Z1657" s="56" t="s">
        <v>121</v>
      </c>
      <c r="AA1657" s="57">
        <v>43490</v>
      </c>
      <c r="AB1657" s="63" t="s">
        <v>127</v>
      </c>
      <c r="AC1657" s="60" t="s">
        <v>10368</v>
      </c>
      <c r="AD1657" s="65" t="s">
        <v>97</v>
      </c>
      <c r="AE1657" s="65" t="s">
        <v>119</v>
      </c>
      <c r="AF1657" s="66"/>
      <c r="AG1657" s="66"/>
      <c r="AH1657" s="67" t="str">
        <v>Jan</v>
      </c>
      <c r="AI1657" s="68" t="str">
        <v>Jan</v>
      </c>
      <c r="AJ1657" s="69">
        <f t="shared" si="340"/>
        <v>0</v>
      </c>
      <c r="AK1657" s="70" t="str">
        <f t="shared" si="380"/>
        <v/>
      </c>
      <c r="AL1657" s="71" t="s">
        <v>17409</v>
      </c>
      <c r="AM1657" s="71" t="str">
        <v>2019</v>
      </c>
      <c r="AN1657" s="70">
        <f t="shared" si="381"/>
        <v>43500</v>
      </c>
      <c r="AO1657" s="70" t="s">
        <v>123</v>
      </c>
      <c r="AP1657" s="74">
        <f ca="1"/>
        <v>469</v>
      </c>
    </row>
    <row r="1658" spans="1:42" ht="14.4">
      <c r="A1658" s="55" t="s">
        <v>10371</v>
      </c>
      <c r="B1658" s="56" t="s">
        <v>89</v>
      </c>
      <c r="C1658" s="57">
        <v>43490</v>
      </c>
      <c r="D1658" s="56" t="s">
        <v>119</v>
      </c>
      <c r="E1658" s="56" t="s">
        <v>140</v>
      </c>
      <c r="F1658" s="58" t="s">
        <v>106</v>
      </c>
      <c r="G1658" s="58" t="s">
        <v>107</v>
      </c>
      <c r="H1658" s="56" t="s">
        <v>140</v>
      </c>
      <c r="I1658" s="57"/>
      <c r="J1658" s="57">
        <f t="shared" si="379"/>
        <v>43520</v>
      </c>
      <c r="K1658" s="56" t="s">
        <v>18</v>
      </c>
      <c r="L1658" s="56" t="s">
        <v>14</v>
      </c>
      <c r="M1658" s="60" t="s">
        <v>642</v>
      </c>
      <c r="N1658" s="56" t="s">
        <v>10373</v>
      </c>
      <c r="O1658" s="56" t="s">
        <v>249</v>
      </c>
      <c r="P1658" s="78" t="s">
        <v>108</v>
      </c>
      <c r="Q1658" s="56" t="s">
        <v>96</v>
      </c>
      <c r="R1658" s="57"/>
      <c r="S1658" s="56" t="s">
        <v>108</v>
      </c>
      <c r="T1658" s="56" t="s">
        <v>108</v>
      </c>
      <c r="U1658" s="57"/>
      <c r="V1658" s="62"/>
      <c r="W1658" s="62" t="s">
        <v>108</v>
      </c>
      <c r="X1658" s="57"/>
      <c r="Y1658" s="56" t="s">
        <v>108</v>
      </c>
      <c r="Z1658" s="56" t="s">
        <v>123</v>
      </c>
      <c r="AA1658" s="57">
        <v>43490</v>
      </c>
      <c r="AB1658" s="63" t="s">
        <v>127</v>
      </c>
      <c r="AC1658" s="64" t="s">
        <v>10374</v>
      </c>
      <c r="AD1658" s="65" t="s">
        <v>118</v>
      </c>
      <c r="AE1658" s="65"/>
      <c r="AF1658" s="66"/>
      <c r="AG1658" s="66"/>
      <c r="AH1658" s="67" t="str">
        <v>Jan</v>
      </c>
      <c r="AI1658" s="68" t="str">
        <v>Jan</v>
      </c>
      <c r="AJ1658" s="69">
        <f t="shared" si="340"/>
        <v>0</v>
      </c>
      <c r="AK1658" s="70" t="str">
        <f t="shared" si="380"/>
        <v/>
      </c>
      <c r="AL1658" s="71" t="s">
        <v>17409</v>
      </c>
      <c r="AM1658" s="71" t="str">
        <v>2019</v>
      </c>
      <c r="AN1658" s="70">
        <f t="shared" si="381"/>
        <v>43500</v>
      </c>
      <c r="AO1658" s="70" t="s">
        <v>123</v>
      </c>
      <c r="AP1658" s="74">
        <f ca="1"/>
        <v>469</v>
      </c>
    </row>
    <row r="1659" spans="1:42" ht="14.4">
      <c r="A1659" s="55" t="s">
        <v>10376</v>
      </c>
      <c r="B1659" s="56" t="s">
        <v>89</v>
      </c>
      <c r="C1659" s="57">
        <v>43490</v>
      </c>
      <c r="D1659" s="56" t="s">
        <v>119</v>
      </c>
      <c r="E1659" s="56" t="s">
        <v>140</v>
      </c>
      <c r="F1659" s="58" t="s">
        <v>106</v>
      </c>
      <c r="G1659" s="58" t="s">
        <v>107</v>
      </c>
      <c r="H1659" s="56" t="s">
        <v>140</v>
      </c>
      <c r="I1659" s="57"/>
      <c r="J1659" s="57">
        <f t="shared" si="379"/>
        <v>43520</v>
      </c>
      <c r="K1659" s="56" t="s">
        <v>18</v>
      </c>
      <c r="L1659" s="56" t="s">
        <v>14</v>
      </c>
      <c r="M1659" s="60" t="s">
        <v>642</v>
      </c>
      <c r="N1659" s="56" t="s">
        <v>10379</v>
      </c>
      <c r="O1659" s="56" t="s">
        <v>436</v>
      </c>
      <c r="P1659" s="94" t="s">
        <v>10380</v>
      </c>
      <c r="Q1659" s="56" t="s">
        <v>96</v>
      </c>
      <c r="R1659" s="57"/>
      <c r="S1659" s="56" t="s">
        <v>108</v>
      </c>
      <c r="T1659" s="56" t="s">
        <v>108</v>
      </c>
      <c r="U1659" s="57"/>
      <c r="V1659" s="62"/>
      <c r="W1659" s="62" t="s">
        <v>108</v>
      </c>
      <c r="X1659" s="57"/>
      <c r="Y1659" s="56" t="s">
        <v>108</v>
      </c>
      <c r="Z1659" s="56" t="s">
        <v>123</v>
      </c>
      <c r="AA1659" s="57">
        <v>43490</v>
      </c>
      <c r="AB1659" s="63" t="s">
        <v>127</v>
      </c>
      <c r="AC1659" s="60" t="s">
        <v>10374</v>
      </c>
      <c r="AD1659" s="65" t="s">
        <v>118</v>
      </c>
      <c r="AE1659" s="65"/>
      <c r="AF1659" s="66"/>
      <c r="AG1659" s="66"/>
      <c r="AH1659" s="67" t="str">
        <v>Jan</v>
      </c>
      <c r="AI1659" s="68" t="str">
        <v>Jan</v>
      </c>
      <c r="AJ1659" s="69">
        <f t="shared" si="340"/>
        <v>0</v>
      </c>
      <c r="AK1659" s="70" t="str">
        <f t="shared" si="380"/>
        <v/>
      </c>
      <c r="AL1659" s="71" t="s">
        <v>17409</v>
      </c>
      <c r="AM1659" s="71" t="str">
        <v>2019</v>
      </c>
      <c r="AN1659" s="70">
        <f t="shared" si="381"/>
        <v>43500</v>
      </c>
      <c r="AO1659" s="70" t="s">
        <v>123</v>
      </c>
      <c r="AP1659" s="74">
        <f ca="1"/>
        <v>469</v>
      </c>
    </row>
    <row r="1660" spans="1:42" ht="14.4">
      <c r="A1660" s="55" t="s">
        <v>10383</v>
      </c>
      <c r="B1660" s="56" t="s">
        <v>89</v>
      </c>
      <c r="C1660" s="57">
        <v>43490</v>
      </c>
      <c r="D1660" s="56" t="s">
        <v>119</v>
      </c>
      <c r="E1660" s="56" t="s">
        <v>140</v>
      </c>
      <c r="F1660" s="58" t="s">
        <v>106</v>
      </c>
      <c r="G1660" s="58" t="s">
        <v>107</v>
      </c>
      <c r="H1660" s="56" t="s">
        <v>140</v>
      </c>
      <c r="I1660" s="57"/>
      <c r="J1660" s="57">
        <f t="shared" si="379"/>
        <v>43520</v>
      </c>
      <c r="K1660" s="56" t="s">
        <v>18</v>
      </c>
      <c r="L1660" s="56" t="s">
        <v>18</v>
      </c>
      <c r="M1660" s="60" t="s">
        <v>642</v>
      </c>
      <c r="N1660" s="56" t="s">
        <v>10391</v>
      </c>
      <c r="O1660" s="56" t="s">
        <v>13</v>
      </c>
      <c r="P1660" s="56" t="s">
        <v>108</v>
      </c>
      <c r="Q1660" s="56" t="s">
        <v>17</v>
      </c>
      <c r="R1660" s="57"/>
      <c r="S1660" s="56" t="s">
        <v>108</v>
      </c>
      <c r="T1660" s="56" t="s">
        <v>108</v>
      </c>
      <c r="U1660" s="57"/>
      <c r="V1660" s="62"/>
      <c r="W1660" s="62">
        <v>0</v>
      </c>
      <c r="X1660" s="57"/>
      <c r="Y1660" s="56" t="s">
        <v>108</v>
      </c>
      <c r="Z1660" s="56" t="s">
        <v>121</v>
      </c>
      <c r="AA1660" s="57">
        <v>43490</v>
      </c>
      <c r="AB1660" s="63" t="s">
        <v>127</v>
      </c>
      <c r="AC1660" s="64" t="s">
        <v>10368</v>
      </c>
      <c r="AD1660" s="65" t="s">
        <v>97</v>
      </c>
      <c r="AE1660" s="65" t="s">
        <v>119</v>
      </c>
      <c r="AF1660" s="66"/>
      <c r="AG1660" s="66"/>
      <c r="AH1660" s="67" t="str">
        <v>Jan</v>
      </c>
      <c r="AI1660" s="68" t="str">
        <v>Jan</v>
      </c>
      <c r="AJ1660" s="69">
        <f t="shared" si="340"/>
        <v>0</v>
      </c>
      <c r="AK1660" s="70" t="str">
        <f t="shared" si="380"/>
        <v/>
      </c>
      <c r="AL1660" s="71" t="s">
        <v>17409</v>
      </c>
      <c r="AM1660" s="71" t="str">
        <v>2019</v>
      </c>
      <c r="AN1660" s="70">
        <f t="shared" si="381"/>
        <v>43500</v>
      </c>
      <c r="AO1660" s="70" t="s">
        <v>123</v>
      </c>
      <c r="AP1660" s="74">
        <f ca="1"/>
        <v>469</v>
      </c>
    </row>
    <row r="1661" spans="1:42" ht="14.4">
      <c r="A1661" s="55" t="s">
        <v>10394</v>
      </c>
      <c r="B1661" s="56" t="s">
        <v>89</v>
      </c>
      <c r="C1661" s="57">
        <v>43490</v>
      </c>
      <c r="D1661" s="56" t="s">
        <v>119</v>
      </c>
      <c r="E1661" s="56" t="s">
        <v>140</v>
      </c>
      <c r="F1661" s="58" t="s">
        <v>106</v>
      </c>
      <c r="G1661" s="58" t="s">
        <v>107</v>
      </c>
      <c r="H1661" s="56" t="s">
        <v>140</v>
      </c>
      <c r="I1661" s="57"/>
      <c r="J1661" s="57">
        <f t="shared" si="379"/>
        <v>43520</v>
      </c>
      <c r="K1661" s="56" t="s">
        <v>18</v>
      </c>
      <c r="L1661" s="56" t="s">
        <v>18</v>
      </c>
      <c r="M1661" s="60" t="s">
        <v>642</v>
      </c>
      <c r="N1661" s="56" t="s">
        <v>10396</v>
      </c>
      <c r="O1661" s="56" t="s">
        <v>95</v>
      </c>
      <c r="P1661" s="56" t="s">
        <v>10397</v>
      </c>
      <c r="Q1661" s="56" t="s">
        <v>96</v>
      </c>
      <c r="R1661" s="57"/>
      <c r="S1661" s="56" t="s">
        <v>108</v>
      </c>
      <c r="T1661" s="56" t="s">
        <v>108</v>
      </c>
      <c r="U1661" s="57"/>
      <c r="V1661" s="62"/>
      <c r="W1661" s="62">
        <v>0</v>
      </c>
      <c r="X1661" s="57"/>
      <c r="Y1661" s="56" t="s">
        <v>108</v>
      </c>
      <c r="Z1661" s="56" t="s">
        <v>121</v>
      </c>
      <c r="AA1661" s="57">
        <v>43490</v>
      </c>
      <c r="AB1661" s="63" t="s">
        <v>127</v>
      </c>
      <c r="AC1661" s="64" t="s">
        <v>10399</v>
      </c>
      <c r="AD1661" s="65" t="s">
        <v>97</v>
      </c>
      <c r="AE1661" s="65" t="s">
        <v>119</v>
      </c>
      <c r="AF1661" s="66"/>
      <c r="AG1661" s="66"/>
      <c r="AH1661" s="67" t="str">
        <v>Jan</v>
      </c>
      <c r="AI1661" s="68" t="str">
        <v>Jan</v>
      </c>
      <c r="AJ1661" s="69">
        <f t="shared" si="340"/>
        <v>0</v>
      </c>
      <c r="AK1661" s="70" t="str">
        <f t="shared" si="380"/>
        <v/>
      </c>
      <c r="AL1661" s="71" t="s">
        <v>17409</v>
      </c>
      <c r="AM1661" s="71" t="str">
        <v>2019</v>
      </c>
      <c r="AN1661" s="70">
        <f t="shared" si="381"/>
        <v>43500</v>
      </c>
      <c r="AO1661" s="70" t="s">
        <v>123</v>
      </c>
      <c r="AP1661" s="74">
        <f ca="1"/>
        <v>469</v>
      </c>
    </row>
    <row r="1662" spans="1:42" ht="14.4">
      <c r="A1662" s="55" t="s">
        <v>10401</v>
      </c>
      <c r="B1662" s="56" t="s">
        <v>89</v>
      </c>
      <c r="C1662" s="57">
        <v>43490</v>
      </c>
      <c r="D1662" s="56" t="s">
        <v>131</v>
      </c>
      <c r="E1662" s="56" t="s">
        <v>112</v>
      </c>
      <c r="F1662" s="58" t="s">
        <v>106</v>
      </c>
      <c r="G1662" s="58" t="s">
        <v>113</v>
      </c>
      <c r="H1662" s="56" t="s">
        <v>112</v>
      </c>
      <c r="I1662" s="59"/>
      <c r="J1662" s="59">
        <f t="shared" si="379"/>
        <v>43520</v>
      </c>
      <c r="K1662" s="56" t="s">
        <v>18</v>
      </c>
      <c r="L1662" s="56" t="s">
        <v>14</v>
      </c>
      <c r="M1662" s="60" t="s">
        <v>642</v>
      </c>
      <c r="N1662" s="56" t="s">
        <v>10403</v>
      </c>
      <c r="O1662" s="56" t="s">
        <v>27</v>
      </c>
      <c r="P1662" s="56" t="s">
        <v>10404</v>
      </c>
      <c r="Q1662" s="56" t="s">
        <v>116</v>
      </c>
      <c r="R1662" s="57">
        <v>43494</v>
      </c>
      <c r="S1662" s="56" t="s">
        <v>108</v>
      </c>
      <c r="T1662" s="56" t="s">
        <v>108</v>
      </c>
      <c r="U1662" s="57"/>
      <c r="V1662" s="77"/>
      <c r="W1662" s="62" t="s">
        <v>108</v>
      </c>
      <c r="X1662" s="57"/>
      <c r="Y1662" s="56" t="s">
        <v>108</v>
      </c>
      <c r="Z1662" s="56" t="s">
        <v>123</v>
      </c>
      <c r="AA1662" s="57">
        <v>43494</v>
      </c>
      <c r="AB1662" s="63" t="s">
        <v>127</v>
      </c>
      <c r="AC1662" s="64" t="s">
        <v>257</v>
      </c>
      <c r="AD1662" s="65" t="s">
        <v>118</v>
      </c>
      <c r="AE1662" s="65" t="s">
        <v>119</v>
      </c>
      <c r="AF1662" s="66"/>
      <c r="AG1662" s="66"/>
      <c r="AH1662" s="67" t="str">
        <v>Jan</v>
      </c>
      <c r="AI1662" s="68" t="str">
        <v>Jan</v>
      </c>
      <c r="AJ1662" s="69">
        <f t="shared" si="340"/>
        <v>4</v>
      </c>
      <c r="AK1662" s="70">
        <f t="shared" si="380"/>
        <v>43524</v>
      </c>
      <c r="AL1662" s="71">
        <v>30</v>
      </c>
      <c r="AM1662" s="71" t="str">
        <v>2019</v>
      </c>
      <c r="AN1662" s="70">
        <f t="shared" si="381"/>
        <v>43500</v>
      </c>
      <c r="AO1662" s="70" t="s">
        <v>121</v>
      </c>
      <c r="AP1662" s="74">
        <f ca="1"/>
        <v>469</v>
      </c>
    </row>
    <row r="1663" spans="1:42" ht="14.4">
      <c r="A1663" s="55" t="s">
        <v>10406</v>
      </c>
      <c r="B1663" s="56" t="s">
        <v>89</v>
      </c>
      <c r="C1663" s="57">
        <v>43494</v>
      </c>
      <c r="D1663" s="56" t="s">
        <v>1027</v>
      </c>
      <c r="E1663" s="56" t="s">
        <v>140</v>
      </c>
      <c r="F1663" s="58" t="s">
        <v>106</v>
      </c>
      <c r="G1663" s="58" t="s">
        <v>107</v>
      </c>
      <c r="H1663" s="56" t="s">
        <v>140</v>
      </c>
      <c r="I1663" s="57"/>
      <c r="J1663" s="57">
        <f t="shared" si="379"/>
        <v>43524</v>
      </c>
      <c r="K1663" s="56" t="s">
        <v>18</v>
      </c>
      <c r="L1663" s="56" t="s">
        <v>18</v>
      </c>
      <c r="M1663" s="60" t="s">
        <v>642</v>
      </c>
      <c r="N1663" s="56" t="s">
        <v>10407</v>
      </c>
      <c r="O1663" s="56" t="s">
        <v>436</v>
      </c>
      <c r="P1663" s="56" t="s">
        <v>10330</v>
      </c>
      <c r="Q1663" s="56" t="s">
        <v>17</v>
      </c>
      <c r="R1663" s="57"/>
      <c r="S1663" s="56" t="s">
        <v>108</v>
      </c>
      <c r="T1663" s="56" t="s">
        <v>108</v>
      </c>
      <c r="U1663" s="57"/>
      <c r="V1663" s="62"/>
      <c r="W1663" s="62">
        <v>0</v>
      </c>
      <c r="X1663" s="57"/>
      <c r="Y1663" s="56" t="s">
        <v>108</v>
      </c>
      <c r="Z1663" s="56" t="s">
        <v>121</v>
      </c>
      <c r="AA1663" s="57">
        <v>43494</v>
      </c>
      <c r="AB1663" s="63" t="s">
        <v>127</v>
      </c>
      <c r="AC1663" s="64" t="s">
        <v>10409</v>
      </c>
      <c r="AD1663" s="65" t="s">
        <v>97</v>
      </c>
      <c r="AE1663" s="65" t="s">
        <v>119</v>
      </c>
      <c r="AF1663" s="66"/>
      <c r="AG1663" s="66"/>
      <c r="AH1663" s="67" t="str">
        <v>Jan</v>
      </c>
      <c r="AI1663" s="68" t="str">
        <v>Jan</v>
      </c>
      <c r="AJ1663" s="69">
        <f t="shared" si="340"/>
        <v>0</v>
      </c>
      <c r="AK1663" s="70" t="str">
        <f t="shared" si="380"/>
        <v/>
      </c>
      <c r="AL1663" s="71" t="s">
        <v>17409</v>
      </c>
      <c r="AM1663" s="71" t="str">
        <v>2019</v>
      </c>
      <c r="AN1663" s="70">
        <f t="shared" si="381"/>
        <v>43504</v>
      </c>
      <c r="AO1663" s="70" t="s">
        <v>123</v>
      </c>
      <c r="AP1663" s="74">
        <f ca="1"/>
        <v>465</v>
      </c>
    </row>
    <row r="1664" spans="1:42" ht="14.4">
      <c r="A1664" s="55" t="s">
        <v>10412</v>
      </c>
      <c r="B1664" s="56" t="s">
        <v>89</v>
      </c>
      <c r="C1664" s="57">
        <v>43494</v>
      </c>
      <c r="D1664" s="56" t="s">
        <v>1027</v>
      </c>
      <c r="E1664" s="56" t="s">
        <v>140</v>
      </c>
      <c r="F1664" s="58" t="s">
        <v>106</v>
      </c>
      <c r="G1664" s="58" t="s">
        <v>107</v>
      </c>
      <c r="H1664" s="56" t="s">
        <v>140</v>
      </c>
      <c r="I1664" s="57"/>
      <c r="J1664" s="57">
        <f t="shared" si="379"/>
        <v>43524</v>
      </c>
      <c r="K1664" s="56" t="s">
        <v>18</v>
      </c>
      <c r="L1664" s="56" t="s">
        <v>18</v>
      </c>
      <c r="M1664" s="60" t="s">
        <v>642</v>
      </c>
      <c r="N1664" s="56" t="s">
        <v>10349</v>
      </c>
      <c r="O1664" s="56" t="s">
        <v>137</v>
      </c>
      <c r="P1664" s="56" t="s">
        <v>10350</v>
      </c>
      <c r="Q1664" s="56" t="s">
        <v>17</v>
      </c>
      <c r="R1664" s="57"/>
      <c r="S1664" s="56" t="s">
        <v>108</v>
      </c>
      <c r="T1664" s="56" t="s">
        <v>108</v>
      </c>
      <c r="U1664" s="57"/>
      <c r="V1664" s="62"/>
      <c r="W1664" s="62">
        <v>0</v>
      </c>
      <c r="X1664" s="57"/>
      <c r="Y1664" s="56" t="s">
        <v>108</v>
      </c>
      <c r="Z1664" s="56" t="s">
        <v>121</v>
      </c>
      <c r="AA1664" s="57">
        <v>43494</v>
      </c>
      <c r="AB1664" s="63" t="s">
        <v>127</v>
      </c>
      <c r="AC1664" s="64" t="s">
        <v>10409</v>
      </c>
      <c r="AD1664" s="65" t="s">
        <v>97</v>
      </c>
      <c r="AE1664" s="65" t="s">
        <v>119</v>
      </c>
      <c r="AF1664" s="66"/>
      <c r="AG1664" s="66"/>
      <c r="AH1664" s="67" t="str">
        <v>Jan</v>
      </c>
      <c r="AI1664" s="68" t="str">
        <v>Jan</v>
      </c>
      <c r="AJ1664" s="69">
        <f t="shared" si="340"/>
        <v>0</v>
      </c>
      <c r="AK1664" s="70" t="str">
        <f t="shared" si="380"/>
        <v/>
      </c>
      <c r="AL1664" s="71" t="s">
        <v>17409</v>
      </c>
      <c r="AM1664" s="71" t="str">
        <v>2019</v>
      </c>
      <c r="AN1664" s="70">
        <f t="shared" si="381"/>
        <v>43504</v>
      </c>
      <c r="AO1664" s="70" t="s">
        <v>123</v>
      </c>
      <c r="AP1664" s="74">
        <f ca="1"/>
        <v>465</v>
      </c>
    </row>
    <row r="1665" spans="1:42" ht="14.4">
      <c r="A1665" s="55" t="s">
        <v>10416</v>
      </c>
      <c r="B1665" s="56" t="s">
        <v>89</v>
      </c>
      <c r="C1665" s="57">
        <v>43493</v>
      </c>
      <c r="D1665" s="56" t="s">
        <v>119</v>
      </c>
      <c r="E1665" s="56" t="s">
        <v>112</v>
      </c>
      <c r="F1665" s="58" t="s">
        <v>106</v>
      </c>
      <c r="G1665" s="58" t="s">
        <v>113</v>
      </c>
      <c r="H1665" s="56" t="s">
        <v>112</v>
      </c>
      <c r="I1665" s="59"/>
      <c r="J1665" s="59">
        <f t="shared" si="379"/>
        <v>43523</v>
      </c>
      <c r="K1665" s="56" t="s">
        <v>18</v>
      </c>
      <c r="L1665" s="56" t="s">
        <v>14</v>
      </c>
      <c r="M1665" s="60" t="s">
        <v>642</v>
      </c>
      <c r="N1665" s="56" t="s">
        <v>7139</v>
      </c>
      <c r="O1665" s="56" t="s">
        <v>20</v>
      </c>
      <c r="P1665" s="56" t="s">
        <v>10418</v>
      </c>
      <c r="Q1665" s="56" t="s">
        <v>116</v>
      </c>
      <c r="R1665" s="57">
        <v>43496</v>
      </c>
      <c r="S1665" s="56" t="s">
        <v>108</v>
      </c>
      <c r="T1665" s="56" t="s">
        <v>108</v>
      </c>
      <c r="U1665" s="57"/>
      <c r="V1665" s="77"/>
      <c r="W1665" s="62" t="s">
        <v>108</v>
      </c>
      <c r="X1665" s="57"/>
      <c r="Y1665" s="56" t="s">
        <v>108</v>
      </c>
      <c r="Z1665" s="56" t="s">
        <v>123</v>
      </c>
      <c r="AA1665" s="57">
        <v>43496</v>
      </c>
      <c r="AB1665" s="63" t="s">
        <v>127</v>
      </c>
      <c r="AC1665" s="64" t="s">
        <v>257</v>
      </c>
      <c r="AD1665" s="65" t="s">
        <v>118</v>
      </c>
      <c r="AE1665" s="65" t="s">
        <v>119</v>
      </c>
      <c r="AF1665" s="66"/>
      <c r="AG1665" s="66"/>
      <c r="AH1665" s="67" t="str">
        <v>Jan</v>
      </c>
      <c r="AI1665" s="68" t="str">
        <v>Jan</v>
      </c>
      <c r="AJ1665" s="69">
        <f t="shared" si="340"/>
        <v>3</v>
      </c>
      <c r="AK1665" s="70">
        <f t="shared" si="380"/>
        <v>43526</v>
      </c>
      <c r="AL1665" s="71">
        <v>30</v>
      </c>
      <c r="AM1665" s="71" t="str">
        <v>2019</v>
      </c>
      <c r="AN1665" s="70">
        <f t="shared" si="381"/>
        <v>43503</v>
      </c>
      <c r="AO1665" s="70" t="s">
        <v>121</v>
      </c>
      <c r="AP1665" s="74">
        <f ca="1"/>
        <v>466</v>
      </c>
    </row>
    <row r="1666" spans="1:42" ht="14.4">
      <c r="A1666" s="55" t="s">
        <v>10420</v>
      </c>
      <c r="B1666" s="56" t="s">
        <v>89</v>
      </c>
      <c r="C1666" s="57">
        <v>43493</v>
      </c>
      <c r="D1666" s="56" t="s">
        <v>119</v>
      </c>
      <c r="E1666" s="56" t="s">
        <v>112</v>
      </c>
      <c r="F1666" s="58" t="s">
        <v>106</v>
      </c>
      <c r="G1666" s="58" t="s">
        <v>113</v>
      </c>
      <c r="H1666" s="56" t="s">
        <v>112</v>
      </c>
      <c r="I1666" s="59"/>
      <c r="J1666" s="59">
        <f t="shared" si="379"/>
        <v>43523</v>
      </c>
      <c r="K1666" s="56" t="s">
        <v>18</v>
      </c>
      <c r="L1666" s="56" t="s">
        <v>14</v>
      </c>
      <c r="M1666" s="60" t="s">
        <v>642</v>
      </c>
      <c r="N1666" s="56" t="s">
        <v>3434</v>
      </c>
      <c r="O1666" s="56" t="s">
        <v>249</v>
      </c>
      <c r="P1666" s="56" t="s">
        <v>10421</v>
      </c>
      <c r="Q1666" s="56" t="s">
        <v>116</v>
      </c>
      <c r="R1666" s="57">
        <v>43496</v>
      </c>
      <c r="S1666" s="56" t="s">
        <v>108</v>
      </c>
      <c r="T1666" s="56" t="s">
        <v>108</v>
      </c>
      <c r="U1666" s="57"/>
      <c r="V1666" s="77"/>
      <c r="W1666" s="62" t="s">
        <v>108</v>
      </c>
      <c r="X1666" s="57"/>
      <c r="Y1666" s="56" t="s">
        <v>108</v>
      </c>
      <c r="Z1666" s="56" t="s">
        <v>123</v>
      </c>
      <c r="AA1666" s="57">
        <v>43496</v>
      </c>
      <c r="AB1666" s="63" t="s">
        <v>127</v>
      </c>
      <c r="AC1666" s="64" t="s">
        <v>257</v>
      </c>
      <c r="AD1666" s="65" t="s">
        <v>118</v>
      </c>
      <c r="AE1666" s="65"/>
      <c r="AF1666" s="66"/>
      <c r="AG1666" s="66"/>
      <c r="AH1666" s="67" t="str">
        <v>Jan</v>
      </c>
      <c r="AI1666" s="68" t="str">
        <v>Jan</v>
      </c>
      <c r="AJ1666" s="69">
        <f t="shared" si="340"/>
        <v>3</v>
      </c>
      <c r="AK1666" s="70">
        <f t="shared" si="380"/>
        <v>43526</v>
      </c>
      <c r="AL1666" s="71">
        <v>30</v>
      </c>
      <c r="AM1666" s="71" t="str">
        <v>2019</v>
      </c>
      <c r="AN1666" s="70">
        <f t="shared" si="381"/>
        <v>43503</v>
      </c>
      <c r="AO1666" s="70" t="s">
        <v>121</v>
      </c>
      <c r="AP1666" s="74">
        <f ca="1"/>
        <v>466</v>
      </c>
    </row>
    <row r="1667" spans="1:42" ht="14.4">
      <c r="A1667" s="55" t="s">
        <v>10422</v>
      </c>
      <c r="B1667" s="56" t="s">
        <v>89</v>
      </c>
      <c r="C1667" s="57">
        <v>43493</v>
      </c>
      <c r="D1667" s="56" t="s">
        <v>119</v>
      </c>
      <c r="E1667" s="56" t="s">
        <v>112</v>
      </c>
      <c r="F1667" s="58" t="s">
        <v>106</v>
      </c>
      <c r="G1667" s="58" t="s">
        <v>113</v>
      </c>
      <c r="H1667" s="56" t="s">
        <v>112</v>
      </c>
      <c r="I1667" s="59"/>
      <c r="J1667" s="59">
        <f t="shared" si="379"/>
        <v>43523</v>
      </c>
      <c r="K1667" s="56" t="s">
        <v>18</v>
      </c>
      <c r="L1667" s="56" t="s">
        <v>14</v>
      </c>
      <c r="M1667" s="60" t="s">
        <v>642</v>
      </c>
      <c r="N1667" s="56" t="s">
        <v>10423</v>
      </c>
      <c r="O1667" s="56" t="s">
        <v>22</v>
      </c>
      <c r="P1667" s="56" t="s">
        <v>10424</v>
      </c>
      <c r="Q1667" s="56" t="s">
        <v>116</v>
      </c>
      <c r="R1667" s="57">
        <v>43496</v>
      </c>
      <c r="S1667" s="56" t="s">
        <v>108</v>
      </c>
      <c r="T1667" s="56" t="s">
        <v>108</v>
      </c>
      <c r="U1667" s="57"/>
      <c r="V1667" s="77"/>
      <c r="W1667" s="62" t="s">
        <v>108</v>
      </c>
      <c r="X1667" s="57"/>
      <c r="Y1667" s="56" t="s">
        <v>108</v>
      </c>
      <c r="Z1667" s="56" t="s">
        <v>123</v>
      </c>
      <c r="AA1667" s="57">
        <v>43496</v>
      </c>
      <c r="AB1667" s="63" t="s">
        <v>127</v>
      </c>
      <c r="AC1667" s="64" t="s">
        <v>257</v>
      </c>
      <c r="AD1667" s="65" t="s">
        <v>118</v>
      </c>
      <c r="AE1667" s="65" t="s">
        <v>119</v>
      </c>
      <c r="AF1667" s="66"/>
      <c r="AG1667" s="66"/>
      <c r="AH1667" s="67" t="str">
        <v>Jan</v>
      </c>
      <c r="AI1667" s="68" t="str">
        <v>Jan</v>
      </c>
      <c r="AJ1667" s="69">
        <f t="shared" si="340"/>
        <v>3</v>
      </c>
      <c r="AK1667" s="70">
        <f t="shared" si="380"/>
        <v>43526</v>
      </c>
      <c r="AL1667" s="71">
        <v>30</v>
      </c>
      <c r="AM1667" s="71" t="str">
        <v>2019</v>
      </c>
      <c r="AN1667" s="70">
        <f t="shared" si="381"/>
        <v>43503</v>
      </c>
      <c r="AO1667" s="70" t="s">
        <v>121</v>
      </c>
      <c r="AP1667" s="74">
        <f ca="1"/>
        <v>466</v>
      </c>
    </row>
    <row r="1668" spans="1:42" ht="14.4">
      <c r="A1668" s="55" t="s">
        <v>10425</v>
      </c>
      <c r="B1668" s="56" t="s">
        <v>89</v>
      </c>
      <c r="C1668" s="57">
        <v>43493</v>
      </c>
      <c r="D1668" s="56" t="s">
        <v>119</v>
      </c>
      <c r="E1668" s="56" t="s">
        <v>112</v>
      </c>
      <c r="F1668" s="58" t="s">
        <v>106</v>
      </c>
      <c r="G1668" s="58" t="s">
        <v>113</v>
      </c>
      <c r="H1668" s="56" t="s">
        <v>112</v>
      </c>
      <c r="I1668" s="59"/>
      <c r="J1668" s="59">
        <f t="shared" si="379"/>
        <v>43523</v>
      </c>
      <c r="K1668" s="56" t="s">
        <v>18</v>
      </c>
      <c r="L1668" s="56" t="s">
        <v>18</v>
      </c>
      <c r="M1668" s="60" t="s">
        <v>642</v>
      </c>
      <c r="N1668" s="56" t="s">
        <v>10426</v>
      </c>
      <c r="O1668" s="56" t="s">
        <v>33</v>
      </c>
      <c r="P1668" s="56" t="s">
        <v>10427</v>
      </c>
      <c r="Q1668" s="56" t="s">
        <v>116</v>
      </c>
      <c r="R1668" s="59"/>
      <c r="S1668" s="56" t="s">
        <v>18</v>
      </c>
      <c r="T1668" s="56" t="s">
        <v>14</v>
      </c>
      <c r="U1668" s="57">
        <v>43496</v>
      </c>
      <c r="V1668" s="77"/>
      <c r="W1668" s="62">
        <v>15.75</v>
      </c>
      <c r="X1668" s="57"/>
      <c r="Y1668" s="56" t="s">
        <v>108</v>
      </c>
      <c r="Z1668" s="56" t="s">
        <v>123</v>
      </c>
      <c r="AA1668" s="57">
        <v>43559</v>
      </c>
      <c r="AB1668" s="63" t="s">
        <v>127</v>
      </c>
      <c r="AC1668" s="64" t="s">
        <v>6221</v>
      </c>
      <c r="AD1668" s="65" t="s">
        <v>179</v>
      </c>
      <c r="AE1668" s="65"/>
      <c r="AF1668" s="66"/>
      <c r="AG1668" s="66"/>
      <c r="AH1668" s="67" t="str">
        <v>Jan</v>
      </c>
      <c r="AI1668" s="68" t="str">
        <v>Apr</v>
      </c>
      <c r="AJ1668" s="69">
        <f t="shared" si="340"/>
        <v>66</v>
      </c>
      <c r="AK1668" s="70" t="str">
        <f t="shared" si="380"/>
        <v/>
      </c>
      <c r="AL1668" s="71" t="s">
        <v>17409</v>
      </c>
      <c r="AM1668" s="71" t="str">
        <v>2019</v>
      </c>
      <c r="AN1668" s="70">
        <f t="shared" si="381"/>
        <v>43503</v>
      </c>
      <c r="AO1668" s="70" t="s">
        <v>123</v>
      </c>
      <c r="AP1668" s="74">
        <f ca="1"/>
        <v>466</v>
      </c>
    </row>
    <row r="1669" spans="1:42" ht="14.4">
      <c r="A1669" s="55" t="s">
        <v>10428</v>
      </c>
      <c r="B1669" s="56" t="s">
        <v>89</v>
      </c>
      <c r="C1669" s="57">
        <v>43472</v>
      </c>
      <c r="D1669" s="56" t="s">
        <v>119</v>
      </c>
      <c r="E1669" s="56" t="s">
        <v>129</v>
      </c>
      <c r="F1669" s="58" t="s">
        <v>106</v>
      </c>
      <c r="G1669" s="58" t="s">
        <v>107</v>
      </c>
      <c r="H1669" s="56" t="s">
        <v>129</v>
      </c>
      <c r="I1669" s="59"/>
      <c r="J1669" s="59">
        <f t="shared" si="379"/>
        <v>43502</v>
      </c>
      <c r="K1669" s="56" t="s">
        <v>18</v>
      </c>
      <c r="L1669" s="56" t="s">
        <v>18</v>
      </c>
      <c r="M1669" s="60" t="s">
        <v>642</v>
      </c>
      <c r="N1669" s="56" t="s">
        <v>10429</v>
      </c>
      <c r="O1669" s="56" t="s">
        <v>95</v>
      </c>
      <c r="P1669" s="56" t="s">
        <v>10430</v>
      </c>
      <c r="Q1669" s="56" t="s">
        <v>17</v>
      </c>
      <c r="R1669" s="59"/>
      <c r="S1669" s="56" t="s">
        <v>108</v>
      </c>
      <c r="T1669" s="56" t="s">
        <v>108</v>
      </c>
      <c r="U1669" s="59"/>
      <c r="V1669" s="77"/>
      <c r="W1669" s="62">
        <v>0</v>
      </c>
      <c r="X1669" s="59"/>
      <c r="Y1669" s="56" t="s">
        <v>108</v>
      </c>
      <c r="Z1669" s="56" t="s">
        <v>121</v>
      </c>
      <c r="AA1669" s="57">
        <v>43501</v>
      </c>
      <c r="AB1669" s="63" t="s">
        <v>147</v>
      </c>
      <c r="AC1669" s="103" t="s">
        <v>10431</v>
      </c>
      <c r="AD1669" s="65" t="s">
        <v>97</v>
      </c>
      <c r="AE1669" s="65" t="s">
        <v>119</v>
      </c>
      <c r="AF1669" s="66"/>
      <c r="AG1669" s="66"/>
      <c r="AH1669" s="67" t="str">
        <v>Jan</v>
      </c>
      <c r="AI1669" s="68" t="str">
        <v>Feb</v>
      </c>
      <c r="AJ1669" s="69">
        <f t="shared" si="340"/>
        <v>29</v>
      </c>
      <c r="AK1669" s="70" t="str">
        <f t="shared" si="380"/>
        <v/>
      </c>
      <c r="AL1669" s="71" t="s">
        <v>17409</v>
      </c>
      <c r="AM1669" s="71" t="str">
        <v>2019</v>
      </c>
      <c r="AN1669" s="70">
        <f t="shared" si="381"/>
        <v>43482</v>
      </c>
      <c r="AO1669" s="70" t="s">
        <v>123</v>
      </c>
      <c r="AP1669" s="74">
        <f ca="1"/>
        <v>487</v>
      </c>
    </row>
    <row r="1670" spans="1:42" ht="14.4">
      <c r="A1670" s="55" t="s">
        <v>10432</v>
      </c>
      <c r="B1670" s="56" t="s">
        <v>89</v>
      </c>
      <c r="C1670" s="57">
        <v>43472</v>
      </c>
      <c r="D1670" s="56" t="s">
        <v>119</v>
      </c>
      <c r="E1670" s="56" t="s">
        <v>129</v>
      </c>
      <c r="F1670" s="58" t="s">
        <v>106</v>
      </c>
      <c r="G1670" s="58" t="s">
        <v>107</v>
      </c>
      <c r="H1670" s="56" t="s">
        <v>129</v>
      </c>
      <c r="I1670" s="59"/>
      <c r="J1670" s="59">
        <f t="shared" si="379"/>
        <v>43502</v>
      </c>
      <c r="K1670" s="56" t="s">
        <v>18</v>
      </c>
      <c r="L1670" s="56" t="s">
        <v>18</v>
      </c>
      <c r="M1670" s="60" t="s">
        <v>642</v>
      </c>
      <c r="N1670" s="56" t="s">
        <v>10311</v>
      </c>
      <c r="O1670" s="56" t="s">
        <v>95</v>
      </c>
      <c r="P1670" s="56" t="s">
        <v>10312</v>
      </c>
      <c r="Q1670" s="56" t="s">
        <v>17</v>
      </c>
      <c r="R1670" s="57"/>
      <c r="S1670" s="56" t="s">
        <v>108</v>
      </c>
      <c r="T1670" s="56" t="s">
        <v>108</v>
      </c>
      <c r="U1670" s="57"/>
      <c r="V1670" s="62"/>
      <c r="W1670" s="62">
        <v>0</v>
      </c>
      <c r="X1670" s="57"/>
      <c r="Y1670" s="56" t="s">
        <v>108</v>
      </c>
      <c r="Z1670" s="56" t="s">
        <v>121</v>
      </c>
      <c r="AA1670" s="57">
        <v>43503</v>
      </c>
      <c r="AB1670" s="63" t="s">
        <v>147</v>
      </c>
      <c r="AC1670" s="60" t="s">
        <v>10433</v>
      </c>
      <c r="AD1670" s="65" t="s">
        <v>97</v>
      </c>
      <c r="AE1670" s="65" t="s">
        <v>119</v>
      </c>
      <c r="AF1670" s="66"/>
      <c r="AG1670" s="66"/>
      <c r="AH1670" s="67" t="str">
        <v>Jan</v>
      </c>
      <c r="AI1670" s="68" t="str">
        <v>Feb</v>
      </c>
      <c r="AJ1670" s="69">
        <f t="shared" si="340"/>
        <v>31</v>
      </c>
      <c r="AK1670" s="70" t="str">
        <f t="shared" si="380"/>
        <v/>
      </c>
      <c r="AL1670" s="71" t="s">
        <v>17409</v>
      </c>
      <c r="AM1670" s="71" t="str">
        <v>2019</v>
      </c>
      <c r="AN1670" s="70">
        <f t="shared" si="381"/>
        <v>43482</v>
      </c>
      <c r="AO1670" s="70" t="s">
        <v>123</v>
      </c>
      <c r="AP1670" s="74">
        <f ca="1"/>
        <v>487</v>
      </c>
    </row>
    <row r="1671" spans="1:42" ht="14.4">
      <c r="A1671" s="55" t="s">
        <v>10434</v>
      </c>
      <c r="B1671" s="56" t="s">
        <v>89</v>
      </c>
      <c r="C1671" s="57">
        <v>43467</v>
      </c>
      <c r="D1671" s="56" t="s">
        <v>119</v>
      </c>
      <c r="E1671" s="56" t="s">
        <v>129</v>
      </c>
      <c r="F1671" s="58" t="s">
        <v>106</v>
      </c>
      <c r="G1671" s="58" t="s">
        <v>107</v>
      </c>
      <c r="H1671" s="56" t="s">
        <v>129</v>
      </c>
      <c r="I1671" s="59"/>
      <c r="J1671" s="59">
        <f t="shared" si="379"/>
        <v>43497</v>
      </c>
      <c r="K1671" s="56" t="s">
        <v>18</v>
      </c>
      <c r="L1671" s="56" t="s">
        <v>14</v>
      </c>
      <c r="M1671" s="60" t="s">
        <v>642</v>
      </c>
      <c r="N1671" s="56" t="s">
        <v>10436</v>
      </c>
      <c r="O1671" s="56" t="s">
        <v>249</v>
      </c>
      <c r="P1671" s="56" t="s">
        <v>108</v>
      </c>
      <c r="Q1671" s="56" t="s">
        <v>133</v>
      </c>
      <c r="R1671" s="59"/>
      <c r="S1671" s="56" t="s">
        <v>108</v>
      </c>
      <c r="T1671" s="56" t="s">
        <v>108</v>
      </c>
      <c r="U1671" s="57"/>
      <c r="V1671" s="77"/>
      <c r="W1671" s="62" t="s">
        <v>108</v>
      </c>
      <c r="X1671" s="57"/>
      <c r="Y1671" s="56" t="s">
        <v>108</v>
      </c>
      <c r="Z1671" s="56" t="s">
        <v>123</v>
      </c>
      <c r="AA1671" s="57">
        <v>43468</v>
      </c>
      <c r="AB1671" s="63" t="s">
        <v>127</v>
      </c>
      <c r="AC1671" s="60" t="s">
        <v>10438</v>
      </c>
      <c r="AD1671" s="65" t="s">
        <v>118</v>
      </c>
      <c r="AE1671" s="65" t="s">
        <v>119</v>
      </c>
      <c r="AF1671" s="66"/>
      <c r="AG1671" s="66"/>
      <c r="AH1671" s="67" t="str">
        <v>Jan</v>
      </c>
      <c r="AI1671" s="68" t="str">
        <v>Jan</v>
      </c>
      <c r="AJ1671" s="69">
        <f t="shared" si="340"/>
        <v>1</v>
      </c>
      <c r="AK1671" s="70" t="str">
        <f t="shared" si="380"/>
        <v/>
      </c>
      <c r="AL1671" s="71" t="s">
        <v>17409</v>
      </c>
      <c r="AM1671" s="71" t="str">
        <v>2019</v>
      </c>
      <c r="AN1671" s="70">
        <f t="shared" si="381"/>
        <v>43477</v>
      </c>
      <c r="AO1671" s="70" t="s">
        <v>123</v>
      </c>
      <c r="AP1671" s="74">
        <f ca="1"/>
        <v>492</v>
      </c>
    </row>
    <row r="1672" spans="1:42" ht="14.4">
      <c r="A1672" s="55" t="s">
        <v>10440</v>
      </c>
      <c r="B1672" s="56" t="s">
        <v>89</v>
      </c>
      <c r="C1672" s="57">
        <v>43502</v>
      </c>
      <c r="D1672" s="56" t="s">
        <v>119</v>
      </c>
      <c r="E1672" s="56" t="s">
        <v>140</v>
      </c>
      <c r="F1672" s="58" t="s">
        <v>106</v>
      </c>
      <c r="G1672" s="58" t="s">
        <v>107</v>
      </c>
      <c r="H1672" s="56" t="s">
        <v>140</v>
      </c>
      <c r="I1672" s="57"/>
      <c r="J1672" s="57">
        <f t="shared" si="379"/>
        <v>43532</v>
      </c>
      <c r="K1672" s="56" t="s">
        <v>18</v>
      </c>
      <c r="L1672" s="56" t="s">
        <v>18</v>
      </c>
      <c r="M1672" s="60" t="s">
        <v>642</v>
      </c>
      <c r="N1672" s="56" t="s">
        <v>10442</v>
      </c>
      <c r="O1672" s="56" t="s">
        <v>29</v>
      </c>
      <c r="P1672" s="56" t="s">
        <v>10443</v>
      </c>
      <c r="Q1672" s="56" t="s">
        <v>17</v>
      </c>
      <c r="R1672" s="57"/>
      <c r="S1672" s="56" t="s">
        <v>108</v>
      </c>
      <c r="T1672" s="56" t="s">
        <v>108</v>
      </c>
      <c r="U1672" s="57"/>
      <c r="V1672" s="62"/>
      <c r="W1672" s="62">
        <v>0</v>
      </c>
      <c r="X1672" s="57"/>
      <c r="Y1672" s="56" t="s">
        <v>108</v>
      </c>
      <c r="Z1672" s="56" t="s">
        <v>121</v>
      </c>
      <c r="AA1672" s="57">
        <v>43502</v>
      </c>
      <c r="AB1672" s="63" t="s">
        <v>147</v>
      </c>
      <c r="AC1672" s="64" t="s">
        <v>10446</v>
      </c>
      <c r="AD1672" s="56" t="s">
        <v>360</v>
      </c>
      <c r="AE1672" s="65" t="s">
        <v>119</v>
      </c>
      <c r="AF1672" s="66"/>
      <c r="AG1672" s="66"/>
      <c r="AH1672" s="67" t="str">
        <v>Feb</v>
      </c>
      <c r="AI1672" s="68" t="str">
        <v>Feb</v>
      </c>
      <c r="AJ1672" s="69">
        <f t="shared" si="340"/>
        <v>0</v>
      </c>
      <c r="AK1672" s="70" t="str">
        <f t="shared" si="380"/>
        <v/>
      </c>
      <c r="AL1672" s="71" t="s">
        <v>17409</v>
      </c>
      <c r="AM1672" s="71" t="str">
        <v>2019</v>
      </c>
      <c r="AN1672" s="70">
        <f t="shared" si="381"/>
        <v>43512</v>
      </c>
      <c r="AO1672" s="70" t="s">
        <v>123</v>
      </c>
      <c r="AP1672" s="74">
        <f ca="1"/>
        <v>457</v>
      </c>
    </row>
    <row r="1673" spans="1:42" ht="14.4">
      <c r="A1673" s="55" t="s">
        <v>10448</v>
      </c>
      <c r="B1673" s="56" t="s">
        <v>89</v>
      </c>
      <c r="C1673" s="57">
        <v>43502</v>
      </c>
      <c r="D1673" s="56" t="s">
        <v>119</v>
      </c>
      <c r="E1673" s="56" t="s">
        <v>140</v>
      </c>
      <c r="F1673" s="58" t="s">
        <v>106</v>
      </c>
      <c r="G1673" s="58" t="s">
        <v>107</v>
      </c>
      <c r="H1673" s="56" t="s">
        <v>140</v>
      </c>
      <c r="I1673" s="57"/>
      <c r="J1673" s="57">
        <f t="shared" si="379"/>
        <v>43532</v>
      </c>
      <c r="K1673" s="56" t="s">
        <v>18</v>
      </c>
      <c r="L1673" s="56" t="s">
        <v>18</v>
      </c>
      <c r="M1673" s="60" t="s">
        <v>642</v>
      </c>
      <c r="N1673" s="56" t="s">
        <v>10450</v>
      </c>
      <c r="O1673" s="56" t="s">
        <v>27</v>
      </c>
      <c r="P1673" s="56" t="s">
        <v>10451</v>
      </c>
      <c r="Q1673" s="56" t="s">
        <v>17</v>
      </c>
      <c r="R1673" s="57"/>
      <c r="S1673" s="56" t="s">
        <v>108</v>
      </c>
      <c r="T1673" s="56" t="s">
        <v>108</v>
      </c>
      <c r="U1673" s="57"/>
      <c r="V1673" s="62"/>
      <c r="W1673" s="62">
        <v>0</v>
      </c>
      <c r="X1673" s="57"/>
      <c r="Y1673" s="56" t="s">
        <v>108</v>
      </c>
      <c r="Z1673" s="56" t="s">
        <v>121</v>
      </c>
      <c r="AA1673" s="57">
        <v>43502</v>
      </c>
      <c r="AB1673" s="63" t="s">
        <v>147</v>
      </c>
      <c r="AC1673" s="64" t="s">
        <v>10454</v>
      </c>
      <c r="AD1673" s="56" t="s">
        <v>360</v>
      </c>
      <c r="AE1673" s="65" t="s">
        <v>119</v>
      </c>
      <c r="AF1673" s="66"/>
      <c r="AG1673" s="66"/>
      <c r="AH1673" s="67" t="str">
        <v>Feb</v>
      </c>
      <c r="AI1673" s="68" t="str">
        <v>Feb</v>
      </c>
      <c r="AJ1673" s="69">
        <f t="shared" si="340"/>
        <v>0</v>
      </c>
      <c r="AK1673" s="70" t="str">
        <f t="shared" si="380"/>
        <v/>
      </c>
      <c r="AL1673" s="71" t="s">
        <v>17409</v>
      </c>
      <c r="AM1673" s="71" t="str">
        <v>2019</v>
      </c>
      <c r="AN1673" s="70">
        <f t="shared" si="381"/>
        <v>43512</v>
      </c>
      <c r="AO1673" s="70" t="s">
        <v>123</v>
      </c>
      <c r="AP1673" s="74">
        <f ca="1"/>
        <v>457</v>
      </c>
    </row>
    <row r="1674" spans="1:42" ht="14.4">
      <c r="A1674" s="55" t="s">
        <v>10455</v>
      </c>
      <c r="B1674" s="56" t="s">
        <v>89</v>
      </c>
      <c r="C1674" s="57">
        <v>43502</v>
      </c>
      <c r="D1674" s="56" t="s">
        <v>119</v>
      </c>
      <c r="E1674" s="56" t="s">
        <v>140</v>
      </c>
      <c r="F1674" s="58" t="s">
        <v>106</v>
      </c>
      <c r="G1674" s="58" t="s">
        <v>107</v>
      </c>
      <c r="H1674" s="56" t="s">
        <v>140</v>
      </c>
      <c r="I1674" s="57"/>
      <c r="J1674" s="57">
        <f t="shared" si="379"/>
        <v>43532</v>
      </c>
      <c r="K1674" s="56" t="s">
        <v>18</v>
      </c>
      <c r="L1674" s="56" t="s">
        <v>18</v>
      </c>
      <c r="M1674" s="60" t="s">
        <v>642</v>
      </c>
      <c r="N1674" s="56" t="s">
        <v>1374</v>
      </c>
      <c r="O1674" s="56" t="s">
        <v>20</v>
      </c>
      <c r="P1674" s="56" t="s">
        <v>1375</v>
      </c>
      <c r="Q1674" s="56" t="s">
        <v>28</v>
      </c>
      <c r="R1674" s="57"/>
      <c r="S1674" s="56" t="s">
        <v>108</v>
      </c>
      <c r="T1674" s="56" t="s">
        <v>108</v>
      </c>
      <c r="U1674" s="57"/>
      <c r="V1674" s="62"/>
      <c r="W1674" s="62">
        <v>0</v>
      </c>
      <c r="X1674" s="57"/>
      <c r="Y1674" s="56" t="s">
        <v>108</v>
      </c>
      <c r="Z1674" s="56" t="s">
        <v>121</v>
      </c>
      <c r="AA1674" s="57">
        <v>43502</v>
      </c>
      <c r="AB1674" s="63" t="s">
        <v>147</v>
      </c>
      <c r="AC1674" s="64" t="s">
        <v>10446</v>
      </c>
      <c r="AD1674" s="56" t="s">
        <v>360</v>
      </c>
      <c r="AE1674" s="65" t="s">
        <v>119</v>
      </c>
      <c r="AF1674" s="66"/>
      <c r="AG1674" s="66"/>
      <c r="AH1674" s="67" t="str">
        <v>Feb</v>
      </c>
      <c r="AI1674" s="68" t="str">
        <v>Feb</v>
      </c>
      <c r="AJ1674" s="69">
        <f t="shared" si="340"/>
        <v>0</v>
      </c>
      <c r="AK1674" s="70" t="str">
        <f t="shared" si="380"/>
        <v/>
      </c>
      <c r="AL1674" s="71" t="s">
        <v>17409</v>
      </c>
      <c r="AM1674" s="71" t="str">
        <v>2019</v>
      </c>
      <c r="AN1674" s="70">
        <f t="shared" si="381"/>
        <v>43512</v>
      </c>
      <c r="AO1674" s="70" t="s">
        <v>123</v>
      </c>
      <c r="AP1674" s="74">
        <f ca="1"/>
        <v>457</v>
      </c>
    </row>
    <row r="1675" spans="1:42" ht="14.4">
      <c r="A1675" s="55" t="s">
        <v>10459</v>
      </c>
      <c r="B1675" s="56" t="s">
        <v>89</v>
      </c>
      <c r="C1675" s="57">
        <v>43502</v>
      </c>
      <c r="D1675" s="56" t="s">
        <v>119</v>
      </c>
      <c r="E1675" s="56" t="s">
        <v>140</v>
      </c>
      <c r="F1675" s="58" t="s">
        <v>106</v>
      </c>
      <c r="G1675" s="58" t="s">
        <v>107</v>
      </c>
      <c r="H1675" s="56" t="s">
        <v>140</v>
      </c>
      <c r="I1675" s="57"/>
      <c r="J1675" s="57">
        <f t="shared" si="379"/>
        <v>43532</v>
      </c>
      <c r="K1675" s="56" t="s">
        <v>18</v>
      </c>
      <c r="L1675" s="56" t="s">
        <v>18</v>
      </c>
      <c r="M1675" s="60" t="s">
        <v>642</v>
      </c>
      <c r="N1675" s="56" t="s">
        <v>10461</v>
      </c>
      <c r="O1675" s="56" t="s">
        <v>436</v>
      </c>
      <c r="P1675" s="56" t="s">
        <v>10462</v>
      </c>
      <c r="Q1675" s="56" t="s">
        <v>17</v>
      </c>
      <c r="R1675" s="57"/>
      <c r="S1675" s="56" t="s">
        <v>108</v>
      </c>
      <c r="T1675" s="56" t="s">
        <v>108</v>
      </c>
      <c r="U1675" s="57"/>
      <c r="V1675" s="62"/>
      <c r="W1675" s="62">
        <v>0</v>
      </c>
      <c r="X1675" s="57"/>
      <c r="Y1675" s="56" t="s">
        <v>108</v>
      </c>
      <c r="Z1675" s="56" t="s">
        <v>121</v>
      </c>
      <c r="AA1675" s="57">
        <v>43502</v>
      </c>
      <c r="AB1675" s="63" t="s">
        <v>147</v>
      </c>
      <c r="AC1675" s="64" t="s">
        <v>10446</v>
      </c>
      <c r="AD1675" s="56" t="s">
        <v>360</v>
      </c>
      <c r="AE1675" s="65" t="s">
        <v>119</v>
      </c>
      <c r="AF1675" s="66"/>
      <c r="AG1675" s="66"/>
      <c r="AH1675" s="67" t="str">
        <v>Feb</v>
      </c>
      <c r="AI1675" s="68" t="str">
        <v>Feb</v>
      </c>
      <c r="AJ1675" s="69">
        <f t="shared" si="340"/>
        <v>0</v>
      </c>
      <c r="AK1675" s="70" t="str">
        <f t="shared" si="380"/>
        <v/>
      </c>
      <c r="AL1675" s="71" t="s">
        <v>17409</v>
      </c>
      <c r="AM1675" s="71" t="str">
        <v>2019</v>
      </c>
      <c r="AN1675" s="70">
        <f t="shared" si="381"/>
        <v>43512</v>
      </c>
      <c r="AO1675" s="70" t="s">
        <v>123</v>
      </c>
      <c r="AP1675" s="74">
        <f ca="1"/>
        <v>457</v>
      </c>
    </row>
    <row r="1676" spans="1:42" ht="14.4">
      <c r="A1676" s="55" t="s">
        <v>10465</v>
      </c>
      <c r="B1676" s="56" t="s">
        <v>89</v>
      </c>
      <c r="C1676" s="57">
        <v>43467</v>
      </c>
      <c r="D1676" s="56" t="s">
        <v>119</v>
      </c>
      <c r="E1676" s="56" t="s">
        <v>129</v>
      </c>
      <c r="F1676" s="58" t="s">
        <v>106</v>
      </c>
      <c r="G1676" s="58" t="s">
        <v>107</v>
      </c>
      <c r="H1676" s="56" t="s">
        <v>129</v>
      </c>
      <c r="I1676" s="59"/>
      <c r="J1676" s="59">
        <f t="shared" si="379"/>
        <v>43497</v>
      </c>
      <c r="K1676" s="56" t="s">
        <v>18</v>
      </c>
      <c r="L1676" s="56" t="s">
        <v>18</v>
      </c>
      <c r="M1676" s="60" t="s">
        <v>642</v>
      </c>
      <c r="N1676" s="56" t="s">
        <v>10468</v>
      </c>
      <c r="O1676" s="56" t="s">
        <v>271</v>
      </c>
      <c r="P1676" s="56" t="s">
        <v>10469</v>
      </c>
      <c r="Q1676" s="56" t="s">
        <v>21</v>
      </c>
      <c r="R1676" s="57"/>
      <c r="S1676" s="56" t="s">
        <v>108</v>
      </c>
      <c r="T1676" s="56" t="s">
        <v>108</v>
      </c>
      <c r="U1676" s="57"/>
      <c r="V1676" s="62"/>
      <c r="W1676" s="62">
        <v>0</v>
      </c>
      <c r="X1676" s="57"/>
      <c r="Y1676" s="56" t="s">
        <v>108</v>
      </c>
      <c r="Z1676" s="56" t="s">
        <v>121</v>
      </c>
      <c r="AA1676" s="57">
        <v>43502</v>
      </c>
      <c r="AB1676" s="63" t="s">
        <v>147</v>
      </c>
      <c r="AC1676" s="60" t="s">
        <v>10471</v>
      </c>
      <c r="AD1676" s="65" t="s">
        <v>97</v>
      </c>
      <c r="AE1676" s="65" t="s">
        <v>119</v>
      </c>
      <c r="AF1676" s="66"/>
      <c r="AG1676" s="66"/>
      <c r="AH1676" s="67" t="str">
        <v>Jan</v>
      </c>
      <c r="AI1676" s="68" t="str">
        <v>Feb</v>
      </c>
      <c r="AJ1676" s="69">
        <f t="shared" si="340"/>
        <v>35</v>
      </c>
      <c r="AK1676" s="70" t="str">
        <f t="shared" si="380"/>
        <v/>
      </c>
      <c r="AL1676" s="71" t="s">
        <v>17409</v>
      </c>
      <c r="AM1676" s="71" t="str">
        <v>2019</v>
      </c>
      <c r="AN1676" s="70">
        <f t="shared" si="381"/>
        <v>43477</v>
      </c>
      <c r="AO1676" s="70" t="s">
        <v>123</v>
      </c>
      <c r="AP1676" s="74">
        <f ca="1"/>
        <v>492</v>
      </c>
    </row>
    <row r="1677" spans="1:42" ht="14.4">
      <c r="A1677" s="55" t="s">
        <v>10478</v>
      </c>
      <c r="B1677" s="56" t="s">
        <v>89</v>
      </c>
      <c r="C1677" s="57">
        <v>43472</v>
      </c>
      <c r="D1677" s="56" t="s">
        <v>119</v>
      </c>
      <c r="E1677" s="56" t="s">
        <v>129</v>
      </c>
      <c r="F1677" s="58" t="s">
        <v>106</v>
      </c>
      <c r="G1677" s="58" t="s">
        <v>107</v>
      </c>
      <c r="H1677" s="56" t="s">
        <v>129</v>
      </c>
      <c r="I1677" s="59"/>
      <c r="J1677" s="59">
        <f t="shared" si="379"/>
        <v>43502</v>
      </c>
      <c r="K1677" s="56" t="s">
        <v>18</v>
      </c>
      <c r="L1677" s="56" t="s">
        <v>18</v>
      </c>
      <c r="M1677" s="60" t="s">
        <v>642</v>
      </c>
      <c r="N1677" s="56" t="s">
        <v>10311</v>
      </c>
      <c r="O1677" s="56" t="s">
        <v>95</v>
      </c>
      <c r="P1677" s="56" t="s">
        <v>10312</v>
      </c>
      <c r="Q1677" s="56" t="s">
        <v>17</v>
      </c>
      <c r="R1677" s="57"/>
      <c r="S1677" s="56" t="s">
        <v>108</v>
      </c>
      <c r="T1677" s="56" t="s">
        <v>108</v>
      </c>
      <c r="U1677" s="57"/>
      <c r="V1677" s="62"/>
      <c r="W1677" s="62">
        <v>0</v>
      </c>
      <c r="X1677" s="57"/>
      <c r="Y1677" s="56" t="s">
        <v>108</v>
      </c>
      <c r="Z1677" s="56" t="s">
        <v>121</v>
      </c>
      <c r="AA1677" s="57">
        <v>43502</v>
      </c>
      <c r="AB1677" s="63" t="s">
        <v>147</v>
      </c>
      <c r="AC1677" s="64" t="s">
        <v>10483</v>
      </c>
      <c r="AD1677" s="56" t="s">
        <v>360</v>
      </c>
      <c r="AE1677" s="65" t="s">
        <v>119</v>
      </c>
      <c r="AF1677" s="66"/>
      <c r="AG1677" s="66"/>
      <c r="AH1677" s="67" t="str">
        <v>Jan</v>
      </c>
      <c r="AI1677" s="68" t="str">
        <v>Feb</v>
      </c>
      <c r="AJ1677" s="69">
        <f t="shared" si="340"/>
        <v>30</v>
      </c>
      <c r="AK1677" s="70" t="str">
        <f t="shared" si="380"/>
        <v/>
      </c>
      <c r="AL1677" s="71" t="s">
        <v>17409</v>
      </c>
      <c r="AM1677" s="71" t="str">
        <v>2019</v>
      </c>
      <c r="AN1677" s="70">
        <f t="shared" si="381"/>
        <v>43482</v>
      </c>
      <c r="AO1677" s="70" t="s">
        <v>123</v>
      </c>
      <c r="AP1677" s="74">
        <f ca="1"/>
        <v>487</v>
      </c>
    </row>
    <row r="1678" spans="1:42" ht="14.4">
      <c r="A1678" s="55" t="s">
        <v>10485</v>
      </c>
      <c r="B1678" s="56" t="s">
        <v>89</v>
      </c>
      <c r="C1678" s="57">
        <v>43472</v>
      </c>
      <c r="D1678" s="56" t="s">
        <v>119</v>
      </c>
      <c r="E1678" s="56" t="s">
        <v>129</v>
      </c>
      <c r="F1678" s="58" t="s">
        <v>106</v>
      </c>
      <c r="G1678" s="58" t="s">
        <v>107</v>
      </c>
      <c r="H1678" s="56" t="s">
        <v>129</v>
      </c>
      <c r="I1678" s="59"/>
      <c r="J1678" s="59">
        <f t="shared" si="379"/>
        <v>43502</v>
      </c>
      <c r="K1678" s="56" t="s">
        <v>18</v>
      </c>
      <c r="L1678" s="56" t="s">
        <v>18</v>
      </c>
      <c r="M1678" s="60" t="s">
        <v>642</v>
      </c>
      <c r="N1678" s="56" t="s">
        <v>10487</v>
      </c>
      <c r="O1678" s="56" t="s">
        <v>37</v>
      </c>
      <c r="P1678" s="56" t="s">
        <v>10488</v>
      </c>
      <c r="Q1678" s="56" t="s">
        <v>17</v>
      </c>
      <c r="R1678" s="57"/>
      <c r="S1678" s="56" t="s">
        <v>108</v>
      </c>
      <c r="T1678" s="56" t="s">
        <v>108</v>
      </c>
      <c r="U1678" s="57"/>
      <c r="V1678" s="62"/>
      <c r="W1678" s="62">
        <v>0</v>
      </c>
      <c r="X1678" s="57"/>
      <c r="Y1678" s="56" t="s">
        <v>108</v>
      </c>
      <c r="Z1678" s="56" t="s">
        <v>121</v>
      </c>
      <c r="AA1678" s="57">
        <v>43502</v>
      </c>
      <c r="AB1678" s="63" t="s">
        <v>147</v>
      </c>
      <c r="AC1678" s="64" t="s">
        <v>10483</v>
      </c>
      <c r="AD1678" s="56" t="s">
        <v>360</v>
      </c>
      <c r="AE1678" s="65" t="s">
        <v>119</v>
      </c>
      <c r="AF1678" s="66"/>
      <c r="AG1678" s="66"/>
      <c r="AH1678" s="67" t="str">
        <v>Jan</v>
      </c>
      <c r="AI1678" s="68" t="str">
        <v>Feb</v>
      </c>
      <c r="AJ1678" s="69">
        <f t="shared" si="340"/>
        <v>30</v>
      </c>
      <c r="AK1678" s="70" t="str">
        <f t="shared" si="380"/>
        <v/>
      </c>
      <c r="AL1678" s="71" t="s">
        <v>17409</v>
      </c>
      <c r="AM1678" s="71" t="str">
        <v>2019</v>
      </c>
      <c r="AN1678" s="70">
        <f t="shared" si="381"/>
        <v>43482</v>
      </c>
      <c r="AO1678" s="70" t="s">
        <v>123</v>
      </c>
      <c r="AP1678" s="74">
        <f ca="1"/>
        <v>487</v>
      </c>
    </row>
    <row r="1679" spans="1:42" ht="14.4">
      <c r="A1679" s="55" t="s">
        <v>10491</v>
      </c>
      <c r="B1679" s="56" t="s">
        <v>89</v>
      </c>
      <c r="C1679" s="57">
        <v>43502</v>
      </c>
      <c r="D1679" s="56" t="s">
        <v>119</v>
      </c>
      <c r="E1679" s="56" t="s">
        <v>112</v>
      </c>
      <c r="F1679" s="58" t="s">
        <v>106</v>
      </c>
      <c r="G1679" s="58" t="s">
        <v>113</v>
      </c>
      <c r="H1679" s="56" t="s">
        <v>112</v>
      </c>
      <c r="I1679" s="59"/>
      <c r="J1679" s="59">
        <f t="shared" si="379"/>
        <v>43532</v>
      </c>
      <c r="K1679" s="56" t="s">
        <v>18</v>
      </c>
      <c r="L1679" s="56" t="s">
        <v>18</v>
      </c>
      <c r="M1679" s="60" t="s">
        <v>642</v>
      </c>
      <c r="N1679" s="56" t="s">
        <v>10492</v>
      </c>
      <c r="O1679" s="56" t="s">
        <v>22</v>
      </c>
      <c r="P1679" s="56" t="s">
        <v>10493</v>
      </c>
      <c r="Q1679" s="56" t="s">
        <v>116</v>
      </c>
      <c r="R1679" s="57"/>
      <c r="S1679" s="56" t="s">
        <v>18</v>
      </c>
      <c r="T1679" s="56" t="s">
        <v>14</v>
      </c>
      <c r="U1679" s="57">
        <v>43471</v>
      </c>
      <c r="V1679" s="77"/>
      <c r="W1679" s="62">
        <v>10.5</v>
      </c>
      <c r="X1679" s="57">
        <v>43518</v>
      </c>
      <c r="Y1679" s="56" t="s">
        <v>108</v>
      </c>
      <c r="Z1679" s="56" t="s">
        <v>121</v>
      </c>
      <c r="AA1679" s="57">
        <v>43518</v>
      </c>
      <c r="AB1679" s="63" t="s">
        <v>147</v>
      </c>
      <c r="AC1679" s="64" t="s">
        <v>10496</v>
      </c>
      <c r="AD1679" s="65" t="s">
        <v>97</v>
      </c>
      <c r="AE1679" s="65"/>
      <c r="AF1679" s="66"/>
      <c r="AG1679" s="66"/>
      <c r="AH1679" s="67" t="str">
        <v>Feb</v>
      </c>
      <c r="AI1679" s="68" t="str">
        <v>Feb</v>
      </c>
      <c r="AJ1679" s="69">
        <f t="shared" si="340"/>
        <v>16</v>
      </c>
      <c r="AK1679" s="70" t="str">
        <f t="shared" si="380"/>
        <v/>
      </c>
      <c r="AL1679" s="71" t="s">
        <v>17409</v>
      </c>
      <c r="AM1679" s="71" t="str">
        <v>2019</v>
      </c>
      <c r="AN1679" s="70">
        <f t="shared" si="381"/>
        <v>43512</v>
      </c>
      <c r="AO1679" s="70" t="s">
        <v>123</v>
      </c>
      <c r="AP1679" s="74">
        <f ca="1"/>
        <v>457</v>
      </c>
    </row>
    <row r="1680" spans="1:42" ht="14.4">
      <c r="A1680" s="55" t="s">
        <v>10498</v>
      </c>
      <c r="B1680" s="56" t="s">
        <v>89</v>
      </c>
      <c r="C1680" s="57">
        <v>43501</v>
      </c>
      <c r="D1680" s="56" t="s">
        <v>119</v>
      </c>
      <c r="E1680" s="56" t="s">
        <v>112</v>
      </c>
      <c r="F1680" s="58" t="s">
        <v>106</v>
      </c>
      <c r="G1680" s="58" t="s">
        <v>113</v>
      </c>
      <c r="H1680" s="56" t="s">
        <v>112</v>
      </c>
      <c r="I1680" s="59"/>
      <c r="J1680" s="59">
        <f t="shared" si="379"/>
        <v>43531</v>
      </c>
      <c r="K1680" s="56" t="s">
        <v>18</v>
      </c>
      <c r="L1680" s="56" t="s">
        <v>14</v>
      </c>
      <c r="M1680" s="60" t="s">
        <v>642</v>
      </c>
      <c r="N1680" s="56" t="s">
        <v>10499</v>
      </c>
      <c r="O1680" s="56" t="s">
        <v>44</v>
      </c>
      <c r="P1680" s="56" t="s">
        <v>10501</v>
      </c>
      <c r="Q1680" s="56" t="s">
        <v>116</v>
      </c>
      <c r="R1680" s="57">
        <v>43472</v>
      </c>
      <c r="S1680" s="56" t="s">
        <v>108</v>
      </c>
      <c r="T1680" s="56" t="s">
        <v>108</v>
      </c>
      <c r="U1680" s="57"/>
      <c r="V1680" s="77"/>
      <c r="W1680" s="62" t="s">
        <v>108</v>
      </c>
      <c r="X1680" s="57"/>
      <c r="Y1680" s="56" t="s">
        <v>108</v>
      </c>
      <c r="Z1680" s="56" t="s">
        <v>123</v>
      </c>
      <c r="AA1680" s="57">
        <v>43472</v>
      </c>
      <c r="AB1680" s="63" t="s">
        <v>147</v>
      </c>
      <c r="AC1680" s="64" t="s">
        <v>257</v>
      </c>
      <c r="AD1680" s="65" t="s">
        <v>118</v>
      </c>
      <c r="AE1680" s="65"/>
      <c r="AF1680" s="66"/>
      <c r="AG1680" s="66"/>
      <c r="AH1680" s="67" t="str">
        <v>Feb</v>
      </c>
      <c r="AI1680" s="68" t="str">
        <v>Jan</v>
      </c>
      <c r="AJ1680" s="69">
        <f t="shared" si="340"/>
        <v>-29</v>
      </c>
      <c r="AK1680" s="70">
        <f t="shared" si="380"/>
        <v>43502</v>
      </c>
      <c r="AL1680" s="71">
        <v>30</v>
      </c>
      <c r="AM1680" s="71" t="str">
        <v>2019</v>
      </c>
      <c r="AN1680" s="70">
        <f t="shared" si="381"/>
        <v>43511</v>
      </c>
      <c r="AO1680" s="70" t="s">
        <v>121</v>
      </c>
      <c r="AP1680" s="74">
        <f ca="1"/>
        <v>458</v>
      </c>
    </row>
    <row r="1681" spans="1:42" ht="14.4">
      <c r="A1681" s="55" t="s">
        <v>10502</v>
      </c>
      <c r="B1681" s="56" t="s">
        <v>89</v>
      </c>
      <c r="C1681" s="57">
        <v>43503</v>
      </c>
      <c r="D1681" s="56" t="s">
        <v>119</v>
      </c>
      <c r="E1681" s="56" t="s">
        <v>140</v>
      </c>
      <c r="F1681" s="58" t="s">
        <v>106</v>
      </c>
      <c r="G1681" s="58" t="s">
        <v>107</v>
      </c>
      <c r="H1681" s="56" t="s">
        <v>140</v>
      </c>
      <c r="I1681" s="57"/>
      <c r="J1681" s="57">
        <f t="shared" si="379"/>
        <v>43533</v>
      </c>
      <c r="K1681" s="56" t="s">
        <v>18</v>
      </c>
      <c r="L1681" s="56" t="s">
        <v>18</v>
      </c>
      <c r="M1681" s="60" t="s">
        <v>642</v>
      </c>
      <c r="N1681" s="56" t="s">
        <v>10503</v>
      </c>
      <c r="O1681" s="56" t="s">
        <v>20</v>
      </c>
      <c r="P1681" s="56" t="s">
        <v>5791</v>
      </c>
      <c r="Q1681" s="56" t="s">
        <v>17</v>
      </c>
      <c r="R1681" s="57"/>
      <c r="S1681" s="56" t="s">
        <v>108</v>
      </c>
      <c r="T1681" s="56" t="s">
        <v>108</v>
      </c>
      <c r="U1681" s="57"/>
      <c r="V1681" s="62"/>
      <c r="W1681" s="62"/>
      <c r="X1681" s="57"/>
      <c r="Y1681" s="56" t="s">
        <v>108</v>
      </c>
      <c r="Z1681" s="56" t="s">
        <v>121</v>
      </c>
      <c r="AA1681" s="57">
        <v>43503</v>
      </c>
      <c r="AB1681" s="63" t="s">
        <v>147</v>
      </c>
      <c r="AC1681" s="64" t="s">
        <v>10504</v>
      </c>
      <c r="AD1681" s="56" t="s">
        <v>360</v>
      </c>
      <c r="AE1681" s="65" t="s">
        <v>119</v>
      </c>
      <c r="AF1681" s="66"/>
      <c r="AG1681" s="66"/>
      <c r="AH1681" s="67" t="str">
        <v>Feb</v>
      </c>
      <c r="AI1681" s="68" t="str">
        <v>Feb</v>
      </c>
      <c r="AJ1681" s="69">
        <f t="shared" si="340"/>
        <v>0</v>
      </c>
      <c r="AK1681" s="70" t="str">
        <f t="shared" si="380"/>
        <v/>
      </c>
      <c r="AL1681" s="71" t="s">
        <v>17409</v>
      </c>
      <c r="AM1681" s="71" t="str">
        <v>2019</v>
      </c>
      <c r="AN1681" s="70">
        <f t="shared" si="381"/>
        <v>43513</v>
      </c>
      <c r="AO1681" s="70" t="s">
        <v>123</v>
      </c>
      <c r="AP1681" s="74">
        <f ca="1"/>
        <v>456</v>
      </c>
    </row>
    <row r="1682" spans="1:42" ht="14.4">
      <c r="A1682" s="55" t="s">
        <v>10505</v>
      </c>
      <c r="B1682" s="56" t="s">
        <v>89</v>
      </c>
      <c r="C1682" s="57">
        <v>43502</v>
      </c>
      <c r="D1682" s="56" t="s">
        <v>119</v>
      </c>
      <c r="E1682" s="56" t="s">
        <v>112</v>
      </c>
      <c r="F1682" s="58" t="s">
        <v>106</v>
      </c>
      <c r="G1682" s="58" t="s">
        <v>113</v>
      </c>
      <c r="H1682" s="56" t="s">
        <v>112</v>
      </c>
      <c r="I1682" s="59"/>
      <c r="J1682" s="59">
        <f t="shared" si="379"/>
        <v>43532</v>
      </c>
      <c r="K1682" s="56" t="s">
        <v>18</v>
      </c>
      <c r="L1682" s="56" t="s">
        <v>14</v>
      </c>
      <c r="M1682" s="60" t="s">
        <v>642</v>
      </c>
      <c r="N1682" s="56" t="s">
        <v>10506</v>
      </c>
      <c r="O1682" s="56" t="s">
        <v>27</v>
      </c>
      <c r="P1682" s="56" t="s">
        <v>10507</v>
      </c>
      <c r="Q1682" s="56" t="s">
        <v>116</v>
      </c>
      <c r="R1682" s="57">
        <v>43503</v>
      </c>
      <c r="S1682" s="56" t="s">
        <v>108</v>
      </c>
      <c r="T1682" s="56" t="s">
        <v>108</v>
      </c>
      <c r="U1682" s="59"/>
      <c r="V1682" s="77"/>
      <c r="W1682" s="62" t="s">
        <v>108</v>
      </c>
      <c r="X1682" s="57"/>
      <c r="Y1682" s="56" t="s">
        <v>108</v>
      </c>
      <c r="Z1682" s="56" t="s">
        <v>123</v>
      </c>
      <c r="AA1682" s="57">
        <v>43503</v>
      </c>
      <c r="AB1682" s="63" t="s">
        <v>147</v>
      </c>
      <c r="AC1682" s="64" t="s">
        <v>10508</v>
      </c>
      <c r="AD1682" s="65" t="s">
        <v>118</v>
      </c>
      <c r="AE1682" s="65" t="s">
        <v>119</v>
      </c>
      <c r="AF1682" s="66"/>
      <c r="AG1682" s="66"/>
      <c r="AH1682" s="67" t="str">
        <v>Feb</v>
      </c>
      <c r="AI1682" s="68" t="str">
        <v>Feb</v>
      </c>
      <c r="AJ1682" s="69">
        <f t="shared" si="340"/>
        <v>1</v>
      </c>
      <c r="AK1682" s="70">
        <f t="shared" si="380"/>
        <v>43533</v>
      </c>
      <c r="AL1682" s="71">
        <v>30</v>
      </c>
      <c r="AM1682" s="71" t="str">
        <v>2019</v>
      </c>
      <c r="AN1682" s="70">
        <f t="shared" si="381"/>
        <v>43512</v>
      </c>
      <c r="AO1682" s="70" t="s">
        <v>121</v>
      </c>
      <c r="AP1682" s="74">
        <f ca="1"/>
        <v>457</v>
      </c>
    </row>
    <row r="1683" spans="1:42" ht="14.4">
      <c r="A1683" s="55" t="s">
        <v>10509</v>
      </c>
      <c r="B1683" s="56" t="s">
        <v>89</v>
      </c>
      <c r="C1683" s="57">
        <v>43502</v>
      </c>
      <c r="D1683" s="56" t="s">
        <v>119</v>
      </c>
      <c r="E1683" s="56" t="s">
        <v>112</v>
      </c>
      <c r="F1683" s="58" t="s">
        <v>106</v>
      </c>
      <c r="G1683" s="58" t="s">
        <v>113</v>
      </c>
      <c r="H1683" s="56" t="s">
        <v>112</v>
      </c>
      <c r="I1683" s="59"/>
      <c r="J1683" s="59">
        <f t="shared" si="379"/>
        <v>43532</v>
      </c>
      <c r="K1683" s="56" t="s">
        <v>18</v>
      </c>
      <c r="L1683" s="56" t="s">
        <v>18</v>
      </c>
      <c r="M1683" s="60" t="s">
        <v>642</v>
      </c>
      <c r="N1683" s="56" t="s">
        <v>10510</v>
      </c>
      <c r="O1683" s="56" t="s">
        <v>39</v>
      </c>
      <c r="P1683" s="56" t="s">
        <v>10511</v>
      </c>
      <c r="Q1683" s="56" t="s">
        <v>116</v>
      </c>
      <c r="R1683" s="57"/>
      <c r="S1683" s="56" t="s">
        <v>18</v>
      </c>
      <c r="T1683" s="56" t="s">
        <v>108</v>
      </c>
      <c r="U1683" s="57">
        <v>43507</v>
      </c>
      <c r="V1683" s="77"/>
      <c r="W1683" s="62">
        <v>15.5</v>
      </c>
      <c r="X1683" s="57">
        <v>43522</v>
      </c>
      <c r="Y1683" s="56" t="s">
        <v>108</v>
      </c>
      <c r="Z1683" s="56" t="s">
        <v>121</v>
      </c>
      <c r="AA1683" s="57">
        <v>43522</v>
      </c>
      <c r="AB1683" s="63" t="s">
        <v>147</v>
      </c>
      <c r="AC1683" s="60" t="s">
        <v>5789</v>
      </c>
      <c r="AD1683" s="65" t="s">
        <v>97</v>
      </c>
      <c r="AE1683" s="65" t="s">
        <v>119</v>
      </c>
      <c r="AF1683" s="66"/>
      <c r="AG1683" s="66"/>
      <c r="AH1683" s="67" t="str">
        <v>Feb</v>
      </c>
      <c r="AI1683" s="68" t="str">
        <v>Feb</v>
      </c>
      <c r="AJ1683" s="69">
        <f t="shared" si="340"/>
        <v>20</v>
      </c>
      <c r="AK1683" s="70" t="str">
        <f t="shared" si="380"/>
        <v/>
      </c>
      <c r="AL1683" s="71" t="s">
        <v>17409</v>
      </c>
      <c r="AM1683" s="71" t="str">
        <v>2019</v>
      </c>
      <c r="AN1683" s="70">
        <f t="shared" si="381"/>
        <v>43512</v>
      </c>
      <c r="AO1683" s="70" t="s">
        <v>123</v>
      </c>
      <c r="AP1683" s="74">
        <f ca="1"/>
        <v>457</v>
      </c>
    </row>
    <row r="1684" spans="1:42" ht="14.4">
      <c r="A1684" s="55" t="s">
        <v>10512</v>
      </c>
      <c r="B1684" s="56" t="s">
        <v>89</v>
      </c>
      <c r="C1684" s="57">
        <v>43502</v>
      </c>
      <c r="D1684" s="56" t="s">
        <v>119</v>
      </c>
      <c r="E1684" s="56" t="s">
        <v>112</v>
      </c>
      <c r="F1684" s="58" t="s">
        <v>106</v>
      </c>
      <c r="G1684" s="58" t="s">
        <v>113</v>
      </c>
      <c r="H1684" s="56" t="s">
        <v>112</v>
      </c>
      <c r="I1684" s="59"/>
      <c r="J1684" s="59">
        <f t="shared" si="379"/>
        <v>43532</v>
      </c>
      <c r="K1684" s="56" t="s">
        <v>18</v>
      </c>
      <c r="L1684" s="56" t="s">
        <v>18</v>
      </c>
      <c r="M1684" s="60" t="s">
        <v>642</v>
      </c>
      <c r="N1684" s="56" t="s">
        <v>10403</v>
      </c>
      <c r="O1684" s="56" t="s">
        <v>27</v>
      </c>
      <c r="P1684" s="56" t="s">
        <v>10404</v>
      </c>
      <c r="Q1684" s="56" t="s">
        <v>116</v>
      </c>
      <c r="R1684" s="59"/>
      <c r="S1684" s="56" t="s">
        <v>18</v>
      </c>
      <c r="T1684" s="56" t="s">
        <v>108</v>
      </c>
      <c r="U1684" s="57">
        <v>43507</v>
      </c>
      <c r="V1684" s="77"/>
      <c r="W1684" s="62">
        <v>5</v>
      </c>
      <c r="X1684" s="57">
        <v>43522</v>
      </c>
      <c r="Y1684" s="56" t="s">
        <v>108</v>
      </c>
      <c r="Z1684" s="56" t="s">
        <v>121</v>
      </c>
      <c r="AA1684" s="57">
        <v>43522</v>
      </c>
      <c r="AB1684" s="63" t="s">
        <v>147</v>
      </c>
      <c r="AC1684" s="64" t="s">
        <v>5789</v>
      </c>
      <c r="AD1684" s="65" t="s">
        <v>97</v>
      </c>
      <c r="AE1684" s="65" t="s">
        <v>119</v>
      </c>
      <c r="AF1684" s="66"/>
      <c r="AG1684" s="66"/>
      <c r="AH1684" s="67" t="str">
        <v>Feb</v>
      </c>
      <c r="AI1684" s="68" t="str">
        <v>Feb</v>
      </c>
      <c r="AJ1684" s="69">
        <f t="shared" si="340"/>
        <v>20</v>
      </c>
      <c r="AK1684" s="70" t="str">
        <f t="shared" si="380"/>
        <v/>
      </c>
      <c r="AL1684" s="71" t="s">
        <v>17409</v>
      </c>
      <c r="AM1684" s="71" t="str">
        <v>2019</v>
      </c>
      <c r="AN1684" s="70">
        <f t="shared" si="381"/>
        <v>43512</v>
      </c>
      <c r="AO1684" s="70" t="s">
        <v>123</v>
      </c>
      <c r="AP1684" s="74">
        <f ca="1"/>
        <v>457</v>
      </c>
    </row>
    <row r="1685" spans="1:42" ht="14.4">
      <c r="A1685" s="55" t="s">
        <v>10513</v>
      </c>
      <c r="B1685" s="56" t="s">
        <v>89</v>
      </c>
      <c r="C1685" s="57">
        <v>43466</v>
      </c>
      <c r="D1685" s="56" t="s">
        <v>90</v>
      </c>
      <c r="E1685" s="56" t="s">
        <v>129</v>
      </c>
      <c r="F1685" s="58" t="s">
        <v>106</v>
      </c>
      <c r="G1685" s="58" t="s">
        <v>107</v>
      </c>
      <c r="H1685" s="56" t="s">
        <v>129</v>
      </c>
      <c r="I1685" s="59"/>
      <c r="J1685" s="59">
        <f t="shared" si="379"/>
        <v>43496</v>
      </c>
      <c r="K1685" s="56" t="s">
        <v>18</v>
      </c>
      <c r="L1685" s="56" t="s">
        <v>18</v>
      </c>
      <c r="M1685" s="60" t="s">
        <v>642</v>
      </c>
      <c r="N1685" s="56" t="s">
        <v>10514</v>
      </c>
      <c r="O1685" s="56" t="s">
        <v>249</v>
      </c>
      <c r="P1685" s="56" t="s">
        <v>509</v>
      </c>
      <c r="Q1685" s="56" t="s">
        <v>17</v>
      </c>
      <c r="R1685" s="57"/>
      <c r="S1685" s="56" t="s">
        <v>108</v>
      </c>
      <c r="T1685" s="56" t="s">
        <v>108</v>
      </c>
      <c r="U1685" s="57"/>
      <c r="V1685" s="62"/>
      <c r="W1685" s="62" t="s">
        <v>108</v>
      </c>
      <c r="X1685" s="57"/>
      <c r="Y1685" s="56" t="s">
        <v>108</v>
      </c>
      <c r="Z1685" s="56" t="s">
        <v>121</v>
      </c>
      <c r="AA1685" s="57">
        <v>43503</v>
      </c>
      <c r="AB1685" s="63" t="s">
        <v>147</v>
      </c>
      <c r="AC1685" s="60" t="s">
        <v>10515</v>
      </c>
      <c r="AD1685" s="65" t="s">
        <v>97</v>
      </c>
      <c r="AE1685" s="65" t="s">
        <v>90</v>
      </c>
      <c r="AF1685" s="66"/>
      <c r="AG1685" s="66"/>
      <c r="AH1685" s="67" t="str">
        <v>Jan</v>
      </c>
      <c r="AI1685" s="68" t="str">
        <v>Feb</v>
      </c>
      <c r="AJ1685" s="69">
        <f t="shared" si="340"/>
        <v>37</v>
      </c>
      <c r="AK1685" s="70" t="str">
        <f t="shared" si="380"/>
        <v/>
      </c>
      <c r="AL1685" s="71" t="s">
        <v>17409</v>
      </c>
      <c r="AM1685" s="71" t="str">
        <v>2019</v>
      </c>
      <c r="AN1685" s="70">
        <f t="shared" si="381"/>
        <v>43476</v>
      </c>
      <c r="AO1685" s="70" t="s">
        <v>123</v>
      </c>
      <c r="AP1685" s="74">
        <f ca="1"/>
        <v>493</v>
      </c>
    </row>
    <row r="1686" spans="1:42" ht="14.4">
      <c r="A1686" s="55" t="s">
        <v>10516</v>
      </c>
      <c r="B1686" s="56" t="s">
        <v>89</v>
      </c>
      <c r="C1686" s="57">
        <v>43503</v>
      </c>
      <c r="D1686" s="56" t="s">
        <v>119</v>
      </c>
      <c r="E1686" s="56" t="s">
        <v>140</v>
      </c>
      <c r="F1686" s="58" t="s">
        <v>106</v>
      </c>
      <c r="G1686" s="58" t="s">
        <v>107</v>
      </c>
      <c r="H1686" s="56" t="s">
        <v>140</v>
      </c>
      <c r="I1686" s="57"/>
      <c r="J1686" s="57">
        <f t="shared" si="379"/>
        <v>43533</v>
      </c>
      <c r="K1686" s="56" t="s">
        <v>18</v>
      </c>
      <c r="L1686" s="56" t="s">
        <v>14</v>
      </c>
      <c r="M1686" s="60" t="s">
        <v>642</v>
      </c>
      <c r="N1686" s="65" t="s">
        <v>10379</v>
      </c>
      <c r="O1686" s="56" t="s">
        <v>436</v>
      </c>
      <c r="P1686" s="56" t="s">
        <v>108</v>
      </c>
      <c r="Q1686" s="56" t="s">
        <v>17</v>
      </c>
      <c r="R1686" s="57"/>
      <c r="S1686" s="56" t="s">
        <v>108</v>
      </c>
      <c r="T1686" s="56" t="s">
        <v>108</v>
      </c>
      <c r="U1686" s="57"/>
      <c r="V1686" s="62"/>
      <c r="W1686" s="62" t="s">
        <v>108</v>
      </c>
      <c r="X1686" s="57"/>
      <c r="Y1686" s="56" t="s">
        <v>108</v>
      </c>
      <c r="Z1686" s="56" t="s">
        <v>121</v>
      </c>
      <c r="AA1686" s="57">
        <v>43559</v>
      </c>
      <c r="AB1686" s="63" t="s">
        <v>147</v>
      </c>
      <c r="AC1686" s="60" t="s">
        <v>10517</v>
      </c>
      <c r="AD1686" s="65" t="s">
        <v>179</v>
      </c>
      <c r="AE1686" s="96"/>
      <c r="AF1686" s="66"/>
      <c r="AG1686" s="66"/>
      <c r="AH1686" s="67" t="str">
        <v>Feb</v>
      </c>
      <c r="AI1686" s="68" t="str">
        <v>Apr</v>
      </c>
      <c r="AJ1686" s="69">
        <f t="shared" si="340"/>
        <v>56</v>
      </c>
      <c r="AK1686" s="70" t="str">
        <f t="shared" si="380"/>
        <v/>
      </c>
      <c r="AL1686" s="71" t="s">
        <v>17409</v>
      </c>
      <c r="AM1686" s="71" t="str">
        <v>2019</v>
      </c>
      <c r="AN1686" s="70">
        <f t="shared" si="381"/>
        <v>43513</v>
      </c>
      <c r="AO1686" s="70" t="s">
        <v>123</v>
      </c>
      <c r="AP1686" s="74">
        <f ca="1"/>
        <v>456</v>
      </c>
    </row>
    <row r="1687" spans="1:42" ht="14.4">
      <c r="A1687" s="55" t="s">
        <v>10518</v>
      </c>
      <c r="B1687" s="56" t="s">
        <v>89</v>
      </c>
      <c r="C1687" s="57">
        <v>43467</v>
      </c>
      <c r="D1687" s="56" t="s">
        <v>119</v>
      </c>
      <c r="E1687" s="56" t="s">
        <v>129</v>
      </c>
      <c r="F1687" s="58" t="s">
        <v>106</v>
      </c>
      <c r="G1687" s="58" t="s">
        <v>107</v>
      </c>
      <c r="H1687" s="56" t="s">
        <v>129</v>
      </c>
      <c r="I1687" s="59"/>
      <c r="J1687" s="59">
        <f t="shared" si="379"/>
        <v>43497</v>
      </c>
      <c r="K1687" s="56" t="s">
        <v>18</v>
      </c>
      <c r="L1687" s="56" t="s">
        <v>14</v>
      </c>
      <c r="M1687" s="60" t="s">
        <v>642</v>
      </c>
      <c r="N1687" s="56" t="s">
        <v>10436</v>
      </c>
      <c r="O1687" s="56" t="s">
        <v>249</v>
      </c>
      <c r="P1687" s="56" t="s">
        <v>10519</v>
      </c>
      <c r="Q1687" s="56" t="s">
        <v>17</v>
      </c>
      <c r="R1687" s="57"/>
      <c r="S1687" s="56" t="s">
        <v>108</v>
      </c>
      <c r="T1687" s="56" t="s">
        <v>108</v>
      </c>
      <c r="U1687" s="57"/>
      <c r="V1687" s="77"/>
      <c r="W1687" s="62" t="s">
        <v>108</v>
      </c>
      <c r="X1687" s="57"/>
      <c r="Y1687" s="56" t="s">
        <v>108</v>
      </c>
      <c r="Z1687" s="56" t="s">
        <v>123</v>
      </c>
      <c r="AA1687" s="57">
        <v>43507</v>
      </c>
      <c r="AB1687" s="63" t="s">
        <v>127</v>
      </c>
      <c r="AC1687" s="60" t="s">
        <v>10520</v>
      </c>
      <c r="AD1687" s="65" t="s">
        <v>118</v>
      </c>
      <c r="AE1687" s="65" t="s">
        <v>119</v>
      </c>
      <c r="AF1687" s="66"/>
      <c r="AG1687" s="66"/>
      <c r="AH1687" s="67" t="str">
        <v>Jan</v>
      </c>
      <c r="AI1687" s="68" t="str">
        <v>Feb</v>
      </c>
      <c r="AJ1687" s="69">
        <f t="shared" si="340"/>
        <v>40</v>
      </c>
      <c r="AK1687" s="70" t="str">
        <f t="shared" si="380"/>
        <v/>
      </c>
      <c r="AL1687" s="71" t="s">
        <v>17409</v>
      </c>
      <c r="AM1687" s="71" t="str">
        <v>2019</v>
      </c>
      <c r="AN1687" s="70">
        <f t="shared" si="381"/>
        <v>43477</v>
      </c>
      <c r="AO1687" s="70" t="s">
        <v>123</v>
      </c>
      <c r="AP1687" s="74">
        <f ca="1"/>
        <v>492</v>
      </c>
    </row>
    <row r="1688" spans="1:42" ht="14.4">
      <c r="A1688" s="55" t="s">
        <v>10521</v>
      </c>
      <c r="B1688" s="56" t="s">
        <v>89</v>
      </c>
      <c r="C1688" s="57">
        <v>43509</v>
      </c>
      <c r="D1688" s="56" t="s">
        <v>119</v>
      </c>
      <c r="E1688" s="56" t="s">
        <v>140</v>
      </c>
      <c r="F1688" s="58" t="s">
        <v>106</v>
      </c>
      <c r="G1688" s="58" t="s">
        <v>107</v>
      </c>
      <c r="H1688" s="56" t="s">
        <v>140</v>
      </c>
      <c r="I1688" s="57"/>
      <c r="J1688" s="57">
        <f t="shared" si="379"/>
        <v>43539</v>
      </c>
      <c r="K1688" s="56" t="s">
        <v>18</v>
      </c>
      <c r="L1688" s="56" t="s">
        <v>14</v>
      </c>
      <c r="M1688" s="60" t="s">
        <v>642</v>
      </c>
      <c r="N1688" s="56" t="s">
        <v>10522</v>
      </c>
      <c r="O1688" s="56" t="s">
        <v>27</v>
      </c>
      <c r="P1688" s="56" t="s">
        <v>108</v>
      </c>
      <c r="Q1688" s="56" t="s">
        <v>96</v>
      </c>
      <c r="R1688" s="57"/>
      <c r="S1688" s="56" t="s">
        <v>108</v>
      </c>
      <c r="T1688" s="56" t="s">
        <v>108</v>
      </c>
      <c r="U1688" s="57"/>
      <c r="V1688" s="62"/>
      <c r="W1688" s="62" t="s">
        <v>108</v>
      </c>
      <c r="X1688" s="57"/>
      <c r="Y1688" s="56" t="s">
        <v>108</v>
      </c>
      <c r="Z1688" s="56" t="s">
        <v>123</v>
      </c>
      <c r="AA1688" s="57">
        <v>43509</v>
      </c>
      <c r="AB1688" s="63" t="s">
        <v>147</v>
      </c>
      <c r="AC1688" s="64" t="s">
        <v>10523</v>
      </c>
      <c r="AD1688" s="65" t="s">
        <v>118</v>
      </c>
      <c r="AE1688" s="65"/>
      <c r="AF1688" s="66"/>
      <c r="AG1688" s="66"/>
      <c r="AH1688" s="67" t="str">
        <v>Feb</v>
      </c>
      <c r="AI1688" s="68" t="str">
        <v>Feb</v>
      </c>
      <c r="AJ1688" s="69">
        <f t="shared" si="340"/>
        <v>0</v>
      </c>
      <c r="AK1688" s="70" t="str">
        <f t="shared" si="380"/>
        <v/>
      </c>
      <c r="AL1688" s="71" t="s">
        <v>17409</v>
      </c>
      <c r="AM1688" s="71" t="str">
        <v>2019</v>
      </c>
      <c r="AN1688" s="70">
        <f t="shared" si="381"/>
        <v>43519</v>
      </c>
      <c r="AO1688" s="70" t="s">
        <v>123</v>
      </c>
      <c r="AP1688" s="74">
        <f ca="1"/>
        <v>450</v>
      </c>
    </row>
    <row r="1689" spans="1:42" ht="14.4">
      <c r="A1689" s="55" t="s">
        <v>10525</v>
      </c>
      <c r="B1689" s="56" t="s">
        <v>89</v>
      </c>
      <c r="C1689" s="57">
        <v>43509</v>
      </c>
      <c r="D1689" s="56" t="s">
        <v>119</v>
      </c>
      <c r="E1689" s="56" t="s">
        <v>140</v>
      </c>
      <c r="F1689" s="58" t="s">
        <v>106</v>
      </c>
      <c r="G1689" s="58" t="s">
        <v>107</v>
      </c>
      <c r="H1689" s="56" t="s">
        <v>140</v>
      </c>
      <c r="I1689" s="57"/>
      <c r="J1689" s="57">
        <f t="shared" si="379"/>
        <v>43539</v>
      </c>
      <c r="K1689" s="56" t="s">
        <v>18</v>
      </c>
      <c r="L1689" s="56" t="s">
        <v>14</v>
      </c>
      <c r="M1689" s="60" t="s">
        <v>642</v>
      </c>
      <c r="N1689" s="56" t="s">
        <v>10526</v>
      </c>
      <c r="O1689" s="56" t="s">
        <v>27</v>
      </c>
      <c r="P1689" s="56" t="s">
        <v>108</v>
      </c>
      <c r="Q1689" s="56" t="s">
        <v>96</v>
      </c>
      <c r="R1689" s="57"/>
      <c r="S1689" s="56" t="s">
        <v>108</v>
      </c>
      <c r="T1689" s="56" t="s">
        <v>108</v>
      </c>
      <c r="U1689" s="57"/>
      <c r="V1689" s="62"/>
      <c r="W1689" s="62" t="s">
        <v>108</v>
      </c>
      <c r="X1689" s="57"/>
      <c r="Y1689" s="56" t="s">
        <v>108</v>
      </c>
      <c r="Z1689" s="56" t="s">
        <v>123</v>
      </c>
      <c r="AA1689" s="57">
        <v>43509</v>
      </c>
      <c r="AB1689" s="63" t="s">
        <v>147</v>
      </c>
      <c r="AC1689" s="64" t="s">
        <v>10523</v>
      </c>
      <c r="AD1689" s="65" t="s">
        <v>118</v>
      </c>
      <c r="AE1689" s="65"/>
      <c r="AF1689" s="66"/>
      <c r="AG1689" s="66"/>
      <c r="AH1689" s="67" t="str">
        <v>Feb</v>
      </c>
      <c r="AI1689" s="68" t="str">
        <v>Feb</v>
      </c>
      <c r="AJ1689" s="69">
        <f t="shared" si="340"/>
        <v>0</v>
      </c>
      <c r="AK1689" s="70" t="str">
        <f t="shared" si="380"/>
        <v/>
      </c>
      <c r="AL1689" s="71" t="s">
        <v>17409</v>
      </c>
      <c r="AM1689" s="71" t="str">
        <v>2019</v>
      </c>
      <c r="AN1689" s="70">
        <f t="shared" si="381"/>
        <v>43519</v>
      </c>
      <c r="AO1689" s="70" t="s">
        <v>123</v>
      </c>
      <c r="AP1689" s="74">
        <f ca="1"/>
        <v>450</v>
      </c>
    </row>
    <row r="1690" spans="1:42" ht="14.4">
      <c r="A1690" s="55" t="s">
        <v>10528</v>
      </c>
      <c r="B1690" s="56" t="s">
        <v>89</v>
      </c>
      <c r="C1690" s="57">
        <v>43509</v>
      </c>
      <c r="D1690" s="56" t="s">
        <v>119</v>
      </c>
      <c r="E1690" s="56" t="s">
        <v>140</v>
      </c>
      <c r="F1690" s="58" t="s">
        <v>106</v>
      </c>
      <c r="G1690" s="58" t="s">
        <v>107</v>
      </c>
      <c r="H1690" s="56" t="s">
        <v>140</v>
      </c>
      <c r="I1690" s="57"/>
      <c r="J1690" s="57">
        <f t="shared" si="379"/>
        <v>43539</v>
      </c>
      <c r="K1690" s="56" t="s">
        <v>18</v>
      </c>
      <c r="L1690" s="56" t="s">
        <v>18</v>
      </c>
      <c r="M1690" s="60" t="s">
        <v>642</v>
      </c>
      <c r="N1690" s="56" t="s">
        <v>10529</v>
      </c>
      <c r="O1690" s="56" t="s">
        <v>44</v>
      </c>
      <c r="P1690" s="56" t="s">
        <v>10530</v>
      </c>
      <c r="Q1690" s="56" t="s">
        <v>17</v>
      </c>
      <c r="R1690" s="57"/>
      <c r="S1690" s="56" t="s">
        <v>108</v>
      </c>
      <c r="T1690" s="56" t="s">
        <v>108</v>
      </c>
      <c r="U1690" s="57"/>
      <c r="V1690" s="62"/>
      <c r="W1690" s="62">
        <v>0</v>
      </c>
      <c r="X1690" s="57"/>
      <c r="Y1690" s="56" t="s">
        <v>108</v>
      </c>
      <c r="Z1690" s="56" t="s">
        <v>121</v>
      </c>
      <c r="AA1690" s="57">
        <v>43509</v>
      </c>
      <c r="AB1690" s="63" t="s">
        <v>147</v>
      </c>
      <c r="AC1690" s="64" t="s">
        <v>10531</v>
      </c>
      <c r="AD1690" s="56" t="s">
        <v>360</v>
      </c>
      <c r="AE1690" s="65" t="s">
        <v>119</v>
      </c>
      <c r="AF1690" s="66"/>
      <c r="AG1690" s="66"/>
      <c r="AH1690" s="67" t="str">
        <v>Feb</v>
      </c>
      <c r="AI1690" s="68" t="str">
        <v>Feb</v>
      </c>
      <c r="AJ1690" s="69">
        <f t="shared" si="340"/>
        <v>0</v>
      </c>
      <c r="AK1690" s="70" t="str">
        <f t="shared" si="380"/>
        <v/>
      </c>
      <c r="AL1690" s="71" t="s">
        <v>17409</v>
      </c>
      <c r="AM1690" s="71" t="str">
        <v>2019</v>
      </c>
      <c r="AN1690" s="70">
        <f t="shared" si="381"/>
        <v>43519</v>
      </c>
      <c r="AO1690" s="70" t="s">
        <v>123</v>
      </c>
      <c r="AP1690" s="74">
        <f ca="1"/>
        <v>450</v>
      </c>
    </row>
    <row r="1691" spans="1:42" ht="14.4">
      <c r="A1691" s="55" t="s">
        <v>10532</v>
      </c>
      <c r="B1691" s="56" t="s">
        <v>89</v>
      </c>
      <c r="C1691" s="57">
        <v>43518</v>
      </c>
      <c r="D1691" s="56" t="s">
        <v>119</v>
      </c>
      <c r="E1691" s="56" t="s">
        <v>140</v>
      </c>
      <c r="F1691" s="58" t="s">
        <v>106</v>
      </c>
      <c r="G1691" s="58" t="s">
        <v>107</v>
      </c>
      <c r="H1691" s="56" t="s">
        <v>140</v>
      </c>
      <c r="I1691" s="57"/>
      <c r="J1691" s="57">
        <f t="shared" si="379"/>
        <v>43548</v>
      </c>
      <c r="K1691" s="56" t="s">
        <v>18</v>
      </c>
      <c r="L1691" s="56" t="s">
        <v>18</v>
      </c>
      <c r="M1691" s="60" t="s">
        <v>642</v>
      </c>
      <c r="N1691" s="56" t="s">
        <v>10533</v>
      </c>
      <c r="O1691" s="56" t="s">
        <v>143</v>
      </c>
      <c r="P1691" s="56" t="s">
        <v>10534</v>
      </c>
      <c r="Q1691" s="56" t="s">
        <v>21</v>
      </c>
      <c r="R1691" s="57"/>
      <c r="S1691" s="56" t="s">
        <v>108</v>
      </c>
      <c r="T1691" s="56" t="s">
        <v>108</v>
      </c>
      <c r="U1691" s="57"/>
      <c r="V1691" s="62"/>
      <c r="W1691" s="62">
        <v>0</v>
      </c>
      <c r="X1691" s="57"/>
      <c r="Y1691" s="56" t="s">
        <v>108</v>
      </c>
      <c r="Z1691" s="56" t="s">
        <v>121</v>
      </c>
      <c r="AA1691" s="57">
        <v>43518</v>
      </c>
      <c r="AB1691" s="63" t="s">
        <v>147</v>
      </c>
      <c r="AC1691" s="64" t="s">
        <v>10535</v>
      </c>
      <c r="AD1691" s="65" t="s">
        <v>97</v>
      </c>
      <c r="AE1691" s="65" t="s">
        <v>119</v>
      </c>
      <c r="AF1691" s="66"/>
      <c r="AG1691" s="66"/>
      <c r="AH1691" s="67" t="str">
        <v>Feb</v>
      </c>
      <c r="AI1691" s="68" t="str">
        <v>Feb</v>
      </c>
      <c r="AJ1691" s="69">
        <f t="shared" si="340"/>
        <v>0</v>
      </c>
      <c r="AK1691" s="70" t="str">
        <f t="shared" si="380"/>
        <v/>
      </c>
      <c r="AL1691" s="71" t="s">
        <v>17409</v>
      </c>
      <c r="AM1691" s="71" t="str">
        <v>2019</v>
      </c>
      <c r="AN1691" s="70">
        <f t="shared" si="381"/>
        <v>43528</v>
      </c>
      <c r="AO1691" s="70" t="s">
        <v>123</v>
      </c>
      <c r="AP1691" s="74">
        <f ca="1"/>
        <v>441</v>
      </c>
    </row>
    <row r="1692" spans="1:42" ht="14.4">
      <c r="A1692" s="55" t="s">
        <v>10536</v>
      </c>
      <c r="B1692" s="56" t="s">
        <v>89</v>
      </c>
      <c r="C1692" s="57">
        <v>43518</v>
      </c>
      <c r="D1692" s="56" t="s">
        <v>119</v>
      </c>
      <c r="E1692" s="56" t="s">
        <v>140</v>
      </c>
      <c r="F1692" s="58" t="s">
        <v>106</v>
      </c>
      <c r="G1692" s="58" t="s">
        <v>107</v>
      </c>
      <c r="H1692" s="56" t="s">
        <v>140</v>
      </c>
      <c r="I1692" s="57"/>
      <c r="J1692" s="57">
        <f t="shared" si="379"/>
        <v>43548</v>
      </c>
      <c r="K1692" s="56" t="s">
        <v>18</v>
      </c>
      <c r="L1692" s="56" t="s">
        <v>18</v>
      </c>
      <c r="M1692" s="60" t="s">
        <v>642</v>
      </c>
      <c r="N1692" s="56" t="s">
        <v>10468</v>
      </c>
      <c r="O1692" s="56" t="s">
        <v>271</v>
      </c>
      <c r="P1692" s="56" t="s">
        <v>10469</v>
      </c>
      <c r="Q1692" s="56" t="s">
        <v>21</v>
      </c>
      <c r="R1692" s="57"/>
      <c r="S1692" s="56" t="s">
        <v>108</v>
      </c>
      <c r="T1692" s="56" t="s">
        <v>108</v>
      </c>
      <c r="U1692" s="57"/>
      <c r="V1692" s="62"/>
      <c r="W1692" s="62">
        <v>0</v>
      </c>
      <c r="X1692" s="57"/>
      <c r="Y1692" s="56" t="s">
        <v>108</v>
      </c>
      <c r="Z1692" s="56" t="s">
        <v>121</v>
      </c>
      <c r="AA1692" s="57">
        <v>43518</v>
      </c>
      <c r="AB1692" s="63" t="s">
        <v>147</v>
      </c>
      <c r="AC1692" s="64" t="s">
        <v>10535</v>
      </c>
      <c r="AD1692" s="65" t="s">
        <v>97</v>
      </c>
      <c r="AE1692" s="65" t="s">
        <v>119</v>
      </c>
      <c r="AF1692" s="66"/>
      <c r="AG1692" s="66"/>
      <c r="AH1692" s="67" t="str">
        <v>Feb</v>
      </c>
      <c r="AI1692" s="68" t="str">
        <v>Feb</v>
      </c>
      <c r="AJ1692" s="69">
        <f t="shared" si="340"/>
        <v>0</v>
      </c>
      <c r="AK1692" s="70" t="str">
        <f t="shared" si="380"/>
        <v/>
      </c>
      <c r="AL1692" s="71" t="s">
        <v>17409</v>
      </c>
      <c r="AM1692" s="71" t="str">
        <v>2019</v>
      </c>
      <c r="AN1692" s="70">
        <f t="shared" si="381"/>
        <v>43528</v>
      </c>
      <c r="AO1692" s="70" t="s">
        <v>123</v>
      </c>
      <c r="AP1692" s="74">
        <f ca="1"/>
        <v>441</v>
      </c>
    </row>
    <row r="1693" spans="1:42" ht="14.4">
      <c r="A1693" s="55" t="s">
        <v>10539</v>
      </c>
      <c r="B1693" s="56" t="s">
        <v>89</v>
      </c>
      <c r="C1693" s="57">
        <v>43504</v>
      </c>
      <c r="D1693" s="56" t="s">
        <v>119</v>
      </c>
      <c r="E1693" s="56" t="s">
        <v>112</v>
      </c>
      <c r="F1693" s="58" t="s">
        <v>106</v>
      </c>
      <c r="G1693" s="58" t="s">
        <v>113</v>
      </c>
      <c r="H1693" s="56" t="s">
        <v>112</v>
      </c>
      <c r="I1693" s="59"/>
      <c r="J1693" s="59">
        <f t="shared" si="379"/>
        <v>43534</v>
      </c>
      <c r="K1693" s="56" t="s">
        <v>18</v>
      </c>
      <c r="L1693" s="56" t="s">
        <v>18</v>
      </c>
      <c r="M1693" s="60" t="s">
        <v>642</v>
      </c>
      <c r="N1693" s="56" t="s">
        <v>8837</v>
      </c>
      <c r="O1693" s="56" t="s">
        <v>22</v>
      </c>
      <c r="P1693" s="56" t="s">
        <v>1714</v>
      </c>
      <c r="Q1693" s="56" t="s">
        <v>116</v>
      </c>
      <c r="R1693" s="59"/>
      <c r="S1693" s="56" t="s">
        <v>18</v>
      </c>
      <c r="T1693" s="56" t="s">
        <v>14</v>
      </c>
      <c r="U1693" s="57">
        <v>43522</v>
      </c>
      <c r="V1693" s="77"/>
      <c r="W1693" s="62">
        <v>44</v>
      </c>
      <c r="X1693" s="57"/>
      <c r="Y1693" s="56" t="s">
        <v>108</v>
      </c>
      <c r="Z1693" s="56" t="s">
        <v>123</v>
      </c>
      <c r="AA1693" s="57">
        <v>43607</v>
      </c>
      <c r="AB1693" s="63" t="s">
        <v>147</v>
      </c>
      <c r="AC1693" s="64" t="s">
        <v>10546</v>
      </c>
      <c r="AD1693" s="65" t="s">
        <v>705</v>
      </c>
      <c r="AE1693" s="65"/>
      <c r="AF1693" s="66"/>
      <c r="AG1693" s="66"/>
      <c r="AH1693" s="67" t="str">
        <v>Feb</v>
      </c>
      <c r="AI1693" s="68" t="str">
        <v>May</v>
      </c>
      <c r="AJ1693" s="69">
        <f t="shared" si="340"/>
        <v>103</v>
      </c>
      <c r="AK1693" s="70" t="str">
        <f t="shared" si="380"/>
        <v/>
      </c>
      <c r="AL1693" s="71" t="s">
        <v>17409</v>
      </c>
      <c r="AM1693" s="71" t="str">
        <v>2019</v>
      </c>
      <c r="AN1693" s="70">
        <f t="shared" si="381"/>
        <v>43514</v>
      </c>
      <c r="AO1693" s="70" t="s">
        <v>123</v>
      </c>
      <c r="AP1693" s="74">
        <f ca="1"/>
        <v>455</v>
      </c>
    </row>
    <row r="1694" spans="1:42" ht="14.4">
      <c r="A1694" s="55" t="s">
        <v>10548</v>
      </c>
      <c r="B1694" s="56" t="s">
        <v>89</v>
      </c>
      <c r="C1694" s="57">
        <v>43518</v>
      </c>
      <c r="D1694" s="56" t="s">
        <v>119</v>
      </c>
      <c r="E1694" s="56" t="s">
        <v>140</v>
      </c>
      <c r="F1694" s="58" t="s">
        <v>106</v>
      </c>
      <c r="G1694" s="58" t="s">
        <v>107</v>
      </c>
      <c r="H1694" s="56" t="s">
        <v>140</v>
      </c>
      <c r="I1694" s="57"/>
      <c r="J1694" s="57">
        <f t="shared" si="379"/>
        <v>43548</v>
      </c>
      <c r="K1694" s="56" t="s">
        <v>18</v>
      </c>
      <c r="L1694" s="56" t="s">
        <v>14</v>
      </c>
      <c r="M1694" s="60" t="s">
        <v>642</v>
      </c>
      <c r="N1694" s="56" t="s">
        <v>10552</v>
      </c>
      <c r="O1694" s="61"/>
      <c r="P1694" s="56" t="s">
        <v>108</v>
      </c>
      <c r="Q1694" s="56" t="s">
        <v>96</v>
      </c>
      <c r="R1694" s="57"/>
      <c r="S1694" s="56" t="s">
        <v>108</v>
      </c>
      <c r="T1694" s="56" t="s">
        <v>108</v>
      </c>
      <c r="U1694" s="57"/>
      <c r="V1694" s="62"/>
      <c r="W1694" s="62" t="s">
        <v>108</v>
      </c>
      <c r="X1694" s="57"/>
      <c r="Y1694" s="56" t="s">
        <v>108</v>
      </c>
      <c r="Z1694" s="56" t="s">
        <v>123</v>
      </c>
      <c r="AA1694" s="57">
        <v>43518</v>
      </c>
      <c r="AB1694" s="63" t="s">
        <v>147</v>
      </c>
      <c r="AC1694" s="64" t="s">
        <v>10553</v>
      </c>
      <c r="AD1694" s="65" t="s">
        <v>118</v>
      </c>
      <c r="AE1694" s="65"/>
      <c r="AF1694" s="66"/>
      <c r="AG1694" s="66"/>
      <c r="AH1694" s="67" t="str">
        <v>Feb</v>
      </c>
      <c r="AI1694" s="68" t="str">
        <v>Feb</v>
      </c>
      <c r="AJ1694" s="69">
        <f t="shared" si="340"/>
        <v>0</v>
      </c>
      <c r="AK1694" s="70" t="str">
        <f t="shared" si="380"/>
        <v/>
      </c>
      <c r="AL1694" s="71" t="s">
        <v>17409</v>
      </c>
      <c r="AM1694" s="71" t="str">
        <v>2019</v>
      </c>
      <c r="AN1694" s="70">
        <f t="shared" si="381"/>
        <v>43528</v>
      </c>
      <c r="AO1694" s="70" t="s">
        <v>123</v>
      </c>
      <c r="AP1694" s="74">
        <f ca="1"/>
        <v>441</v>
      </c>
    </row>
    <row r="1695" spans="1:42" ht="14.4">
      <c r="A1695" s="55" t="s">
        <v>10555</v>
      </c>
      <c r="B1695" s="56" t="s">
        <v>89</v>
      </c>
      <c r="C1695" s="57">
        <v>43518</v>
      </c>
      <c r="D1695" s="56" t="s">
        <v>119</v>
      </c>
      <c r="E1695" s="56" t="s">
        <v>140</v>
      </c>
      <c r="F1695" s="58" t="s">
        <v>106</v>
      </c>
      <c r="G1695" s="58" t="s">
        <v>107</v>
      </c>
      <c r="H1695" s="56" t="s">
        <v>140</v>
      </c>
      <c r="I1695" s="57"/>
      <c r="J1695" s="57">
        <f t="shared" si="379"/>
        <v>43548</v>
      </c>
      <c r="K1695" s="56" t="s">
        <v>18</v>
      </c>
      <c r="L1695" s="56" t="s">
        <v>18</v>
      </c>
      <c r="M1695" s="60" t="s">
        <v>642</v>
      </c>
      <c r="N1695" s="56" t="s">
        <v>10556</v>
      </c>
      <c r="O1695" s="56" t="s">
        <v>29</v>
      </c>
      <c r="P1695" s="56" t="s">
        <v>10557</v>
      </c>
      <c r="Q1695" s="56" t="s">
        <v>17</v>
      </c>
      <c r="R1695" s="57"/>
      <c r="S1695" s="56" t="s">
        <v>108</v>
      </c>
      <c r="T1695" s="56" t="s">
        <v>108</v>
      </c>
      <c r="U1695" s="57"/>
      <c r="V1695" s="62"/>
      <c r="W1695" s="62">
        <v>0</v>
      </c>
      <c r="X1695" s="57"/>
      <c r="Y1695" s="56" t="s">
        <v>108</v>
      </c>
      <c r="Z1695" s="56" t="s">
        <v>121</v>
      </c>
      <c r="AA1695" s="57">
        <v>43518</v>
      </c>
      <c r="AB1695" s="63" t="s">
        <v>147</v>
      </c>
      <c r="AC1695" s="64" t="s">
        <v>10558</v>
      </c>
      <c r="AD1695" s="56" t="s">
        <v>360</v>
      </c>
      <c r="AE1695" s="65" t="s">
        <v>119</v>
      </c>
      <c r="AF1695" s="66"/>
      <c r="AG1695" s="66"/>
      <c r="AH1695" s="67" t="str">
        <v>Feb</v>
      </c>
      <c r="AI1695" s="68" t="str">
        <v>Feb</v>
      </c>
      <c r="AJ1695" s="69">
        <f t="shared" si="340"/>
        <v>0</v>
      </c>
      <c r="AK1695" s="70" t="str">
        <f t="shared" si="380"/>
        <v/>
      </c>
      <c r="AL1695" s="71" t="s">
        <v>17409</v>
      </c>
      <c r="AM1695" s="71" t="str">
        <v>2019</v>
      </c>
      <c r="AN1695" s="70">
        <f t="shared" si="381"/>
        <v>43528</v>
      </c>
      <c r="AO1695" s="70" t="s">
        <v>123</v>
      </c>
      <c r="AP1695" s="74">
        <f ca="1"/>
        <v>441</v>
      </c>
    </row>
    <row r="1696" spans="1:42" ht="14.4">
      <c r="A1696" s="55" t="s">
        <v>10560</v>
      </c>
      <c r="B1696" s="56" t="s">
        <v>89</v>
      </c>
      <c r="C1696" s="57">
        <v>43518</v>
      </c>
      <c r="D1696" s="56" t="s">
        <v>119</v>
      </c>
      <c r="E1696" s="56" t="s">
        <v>140</v>
      </c>
      <c r="F1696" s="58" t="s">
        <v>106</v>
      </c>
      <c r="G1696" s="58" t="s">
        <v>107</v>
      </c>
      <c r="H1696" s="56" t="s">
        <v>140</v>
      </c>
      <c r="I1696" s="57"/>
      <c r="J1696" s="57">
        <f t="shared" si="379"/>
        <v>43548</v>
      </c>
      <c r="K1696" s="56" t="s">
        <v>18</v>
      </c>
      <c r="L1696" s="56" t="s">
        <v>18</v>
      </c>
      <c r="M1696" s="60" t="s">
        <v>642</v>
      </c>
      <c r="N1696" s="56" t="s">
        <v>10564</v>
      </c>
      <c r="O1696" s="56" t="s">
        <v>44</v>
      </c>
      <c r="P1696" s="56" t="s">
        <v>10565</v>
      </c>
      <c r="Q1696" s="56" t="s">
        <v>21</v>
      </c>
      <c r="R1696" s="57"/>
      <c r="S1696" s="56" t="s">
        <v>108</v>
      </c>
      <c r="T1696" s="56" t="s">
        <v>108</v>
      </c>
      <c r="U1696" s="57"/>
      <c r="V1696" s="62"/>
      <c r="W1696" s="62">
        <v>0</v>
      </c>
      <c r="X1696" s="57"/>
      <c r="Y1696" s="56" t="s">
        <v>108</v>
      </c>
      <c r="Z1696" s="56" t="s">
        <v>121</v>
      </c>
      <c r="AA1696" s="57">
        <v>43518</v>
      </c>
      <c r="AB1696" s="63" t="s">
        <v>147</v>
      </c>
      <c r="AC1696" s="64" t="s">
        <v>10535</v>
      </c>
      <c r="AD1696" s="65" t="s">
        <v>97</v>
      </c>
      <c r="AE1696" s="65" t="s">
        <v>119</v>
      </c>
      <c r="AF1696" s="66"/>
      <c r="AG1696" s="66"/>
      <c r="AH1696" s="67" t="str">
        <v>Feb</v>
      </c>
      <c r="AI1696" s="68" t="str">
        <v>Feb</v>
      </c>
      <c r="AJ1696" s="69">
        <f t="shared" si="340"/>
        <v>0</v>
      </c>
      <c r="AK1696" s="70" t="str">
        <f t="shared" si="380"/>
        <v/>
      </c>
      <c r="AL1696" s="71" t="s">
        <v>17409</v>
      </c>
      <c r="AM1696" s="71" t="str">
        <v>2019</v>
      </c>
      <c r="AN1696" s="70">
        <f t="shared" si="381"/>
        <v>43528</v>
      </c>
      <c r="AO1696" s="70" t="s">
        <v>123</v>
      </c>
      <c r="AP1696" s="74">
        <f ca="1"/>
        <v>441</v>
      </c>
    </row>
    <row r="1697" spans="1:42" ht="14.4">
      <c r="A1697" s="55" t="s">
        <v>10570</v>
      </c>
      <c r="B1697" s="56" t="s">
        <v>89</v>
      </c>
      <c r="C1697" s="57">
        <v>43518</v>
      </c>
      <c r="D1697" s="56" t="s">
        <v>119</v>
      </c>
      <c r="E1697" s="56" t="s">
        <v>140</v>
      </c>
      <c r="F1697" s="58" t="s">
        <v>106</v>
      </c>
      <c r="G1697" s="58" t="s">
        <v>107</v>
      </c>
      <c r="H1697" s="56" t="s">
        <v>140</v>
      </c>
      <c r="I1697" s="57"/>
      <c r="J1697" s="57">
        <f t="shared" si="379"/>
        <v>43548</v>
      </c>
      <c r="K1697" s="56" t="s">
        <v>18</v>
      </c>
      <c r="L1697" s="56" t="s">
        <v>14</v>
      </c>
      <c r="M1697" s="60" t="s">
        <v>642</v>
      </c>
      <c r="N1697" s="56" t="s">
        <v>10572</v>
      </c>
      <c r="O1697" s="56" t="s">
        <v>137</v>
      </c>
      <c r="P1697" s="56" t="s">
        <v>10573</v>
      </c>
      <c r="Q1697" s="56" t="s">
        <v>96</v>
      </c>
      <c r="R1697" s="57"/>
      <c r="S1697" s="56" t="s">
        <v>108</v>
      </c>
      <c r="T1697" s="56" t="s">
        <v>108</v>
      </c>
      <c r="U1697" s="57"/>
      <c r="V1697" s="62"/>
      <c r="W1697" s="62" t="s">
        <v>108</v>
      </c>
      <c r="X1697" s="57"/>
      <c r="Y1697" s="56" t="s">
        <v>108</v>
      </c>
      <c r="Z1697" s="56" t="s">
        <v>123</v>
      </c>
      <c r="AA1697" s="57">
        <v>43518</v>
      </c>
      <c r="AB1697" s="63" t="s">
        <v>147</v>
      </c>
      <c r="AC1697" s="64" t="s">
        <v>10574</v>
      </c>
      <c r="AD1697" s="65" t="s">
        <v>118</v>
      </c>
      <c r="AE1697" s="65"/>
      <c r="AF1697" s="66"/>
      <c r="AG1697" s="66"/>
      <c r="AH1697" s="67" t="str">
        <v>Feb</v>
      </c>
      <c r="AI1697" s="68" t="str">
        <v>Feb</v>
      </c>
      <c r="AJ1697" s="69">
        <f t="shared" si="340"/>
        <v>0</v>
      </c>
      <c r="AK1697" s="70" t="str">
        <f t="shared" si="380"/>
        <v/>
      </c>
      <c r="AL1697" s="71" t="s">
        <v>17409</v>
      </c>
      <c r="AM1697" s="71" t="str">
        <v>2019</v>
      </c>
      <c r="AN1697" s="70">
        <f t="shared" si="381"/>
        <v>43528</v>
      </c>
      <c r="AO1697" s="70" t="s">
        <v>123</v>
      </c>
      <c r="AP1697" s="74">
        <f ca="1"/>
        <v>441</v>
      </c>
    </row>
    <row r="1698" spans="1:42" ht="14.4">
      <c r="A1698" s="55" t="s">
        <v>10575</v>
      </c>
      <c r="B1698" s="56" t="s">
        <v>89</v>
      </c>
      <c r="C1698" s="57">
        <v>43518</v>
      </c>
      <c r="D1698" s="56" t="s">
        <v>119</v>
      </c>
      <c r="E1698" s="56" t="s">
        <v>140</v>
      </c>
      <c r="F1698" s="58" t="s">
        <v>106</v>
      </c>
      <c r="G1698" s="58" t="s">
        <v>107</v>
      </c>
      <c r="H1698" s="56" t="s">
        <v>140</v>
      </c>
      <c r="I1698" s="57"/>
      <c r="J1698" s="57">
        <f t="shared" si="379"/>
        <v>43548</v>
      </c>
      <c r="K1698" s="56" t="s">
        <v>18</v>
      </c>
      <c r="L1698" s="56" t="s">
        <v>14</v>
      </c>
      <c r="M1698" s="60" t="s">
        <v>642</v>
      </c>
      <c r="N1698" s="56" t="s">
        <v>10577</v>
      </c>
      <c r="O1698" s="56" t="s">
        <v>27</v>
      </c>
      <c r="P1698" s="56" t="s">
        <v>108</v>
      </c>
      <c r="Q1698" s="56" t="s">
        <v>17</v>
      </c>
      <c r="R1698" s="57"/>
      <c r="S1698" s="56" t="s">
        <v>108</v>
      </c>
      <c r="T1698" s="56" t="s">
        <v>108</v>
      </c>
      <c r="U1698" s="57"/>
      <c r="V1698" s="62"/>
      <c r="W1698" s="62" t="s">
        <v>108</v>
      </c>
      <c r="X1698" s="57"/>
      <c r="Y1698" s="56" t="s">
        <v>108</v>
      </c>
      <c r="Z1698" s="56" t="s">
        <v>123</v>
      </c>
      <c r="AA1698" s="57">
        <v>43518</v>
      </c>
      <c r="AB1698" s="63" t="s">
        <v>147</v>
      </c>
      <c r="AC1698" s="64" t="s">
        <v>10553</v>
      </c>
      <c r="AD1698" s="56" t="s">
        <v>118</v>
      </c>
      <c r="AE1698" s="56"/>
      <c r="AF1698" s="61"/>
      <c r="AG1698" s="61"/>
      <c r="AH1698" s="67" t="str">
        <v>Feb</v>
      </c>
      <c r="AI1698" s="68" t="str">
        <v>Feb</v>
      </c>
      <c r="AJ1698" s="69">
        <f t="shared" si="340"/>
        <v>0</v>
      </c>
      <c r="AK1698" s="70" t="str">
        <f t="shared" si="380"/>
        <v/>
      </c>
      <c r="AL1698" s="71" t="s">
        <v>17409</v>
      </c>
      <c r="AM1698" s="71" t="str">
        <v>2019</v>
      </c>
      <c r="AN1698" s="70">
        <f t="shared" si="381"/>
        <v>43528</v>
      </c>
      <c r="AO1698" s="70" t="s">
        <v>123</v>
      </c>
      <c r="AP1698" s="74">
        <f ca="1"/>
        <v>441</v>
      </c>
    </row>
    <row r="1699" spans="1:42" ht="14.4">
      <c r="A1699" s="55" t="s">
        <v>10581</v>
      </c>
      <c r="B1699" s="56" t="s">
        <v>89</v>
      </c>
      <c r="C1699" s="57">
        <v>43518</v>
      </c>
      <c r="D1699" s="56" t="s">
        <v>119</v>
      </c>
      <c r="E1699" s="56" t="s">
        <v>140</v>
      </c>
      <c r="F1699" s="58" t="s">
        <v>106</v>
      </c>
      <c r="G1699" s="58" t="s">
        <v>107</v>
      </c>
      <c r="H1699" s="56" t="s">
        <v>140</v>
      </c>
      <c r="I1699" s="57"/>
      <c r="J1699" s="57">
        <f t="shared" si="379"/>
        <v>43548</v>
      </c>
      <c r="K1699" s="56" t="s">
        <v>18</v>
      </c>
      <c r="L1699" s="56" t="s">
        <v>14</v>
      </c>
      <c r="M1699" s="60" t="s">
        <v>642</v>
      </c>
      <c r="N1699" s="56" t="s">
        <v>10583</v>
      </c>
      <c r="O1699" s="56" t="s">
        <v>27</v>
      </c>
      <c r="P1699" s="56" t="s">
        <v>108</v>
      </c>
      <c r="Q1699" s="56" t="s">
        <v>96</v>
      </c>
      <c r="R1699" s="57"/>
      <c r="S1699" s="56" t="s">
        <v>108</v>
      </c>
      <c r="T1699" s="56" t="s">
        <v>108</v>
      </c>
      <c r="U1699" s="57"/>
      <c r="V1699" s="76"/>
      <c r="W1699" s="62" t="s">
        <v>108</v>
      </c>
      <c r="X1699" s="57"/>
      <c r="Y1699" s="56" t="s">
        <v>108</v>
      </c>
      <c r="Z1699" s="56" t="s">
        <v>123</v>
      </c>
      <c r="AA1699" s="57">
        <v>43518</v>
      </c>
      <c r="AB1699" s="63" t="s">
        <v>147</v>
      </c>
      <c r="AC1699" s="64" t="s">
        <v>10553</v>
      </c>
      <c r="AD1699" s="65" t="s">
        <v>118</v>
      </c>
      <c r="AE1699" s="65"/>
      <c r="AF1699" s="66"/>
      <c r="AG1699" s="66"/>
      <c r="AH1699" s="67" t="str">
        <v>Feb</v>
      </c>
      <c r="AI1699" s="68" t="str">
        <v>Feb</v>
      </c>
      <c r="AJ1699" s="69">
        <f t="shared" si="340"/>
        <v>0</v>
      </c>
      <c r="AK1699" s="70" t="str">
        <f t="shared" si="380"/>
        <v/>
      </c>
      <c r="AL1699" s="71" t="s">
        <v>17409</v>
      </c>
      <c r="AM1699" s="71" t="str">
        <v>2019</v>
      </c>
      <c r="AN1699" s="70">
        <f t="shared" si="381"/>
        <v>43528</v>
      </c>
      <c r="AO1699" s="70" t="s">
        <v>123</v>
      </c>
      <c r="AP1699" s="74">
        <f ca="1"/>
        <v>441</v>
      </c>
    </row>
    <row r="1700" spans="1:42" ht="14.4">
      <c r="A1700" s="55" t="s">
        <v>10587</v>
      </c>
      <c r="B1700" s="56" t="s">
        <v>89</v>
      </c>
      <c r="C1700" s="57">
        <v>43521</v>
      </c>
      <c r="D1700" s="56" t="s">
        <v>119</v>
      </c>
      <c r="E1700" s="56" t="s">
        <v>112</v>
      </c>
      <c r="F1700" s="58" t="s">
        <v>106</v>
      </c>
      <c r="G1700" s="58" t="s">
        <v>113</v>
      </c>
      <c r="H1700" s="56" t="s">
        <v>112</v>
      </c>
      <c r="I1700" s="59"/>
      <c r="J1700" s="59">
        <f t="shared" si="379"/>
        <v>43551</v>
      </c>
      <c r="K1700" s="56" t="s">
        <v>18</v>
      </c>
      <c r="L1700" s="56" t="s">
        <v>18</v>
      </c>
      <c r="M1700" s="60" t="s">
        <v>642</v>
      </c>
      <c r="N1700" s="56" t="s">
        <v>10588</v>
      </c>
      <c r="O1700" s="56" t="s">
        <v>22</v>
      </c>
      <c r="P1700" s="56"/>
      <c r="Q1700" s="56" t="s">
        <v>116</v>
      </c>
      <c r="R1700" s="59"/>
      <c r="S1700" s="56" t="s">
        <v>18</v>
      </c>
      <c r="T1700" s="56" t="s">
        <v>14</v>
      </c>
      <c r="U1700" s="57">
        <v>43523</v>
      </c>
      <c r="V1700" s="77"/>
      <c r="W1700" s="62">
        <v>10.25</v>
      </c>
      <c r="X1700" s="57">
        <v>43538</v>
      </c>
      <c r="Y1700" s="56" t="s">
        <v>108</v>
      </c>
      <c r="Z1700" s="56" t="s">
        <v>121</v>
      </c>
      <c r="AA1700" s="57">
        <v>43538</v>
      </c>
      <c r="AB1700" s="63" t="s">
        <v>168</v>
      </c>
      <c r="AC1700" s="64" t="s">
        <v>10590</v>
      </c>
      <c r="AD1700" s="65" t="s">
        <v>97</v>
      </c>
      <c r="AE1700" s="65" t="s">
        <v>119</v>
      </c>
      <c r="AF1700" s="66"/>
      <c r="AG1700" s="66"/>
      <c r="AH1700" s="67" t="str">
        <v>Feb</v>
      </c>
      <c r="AI1700" s="68" t="str">
        <v>Mar</v>
      </c>
      <c r="AJ1700" s="69">
        <f t="shared" si="340"/>
        <v>17</v>
      </c>
      <c r="AK1700" s="70" t="str">
        <f t="shared" si="380"/>
        <v/>
      </c>
      <c r="AL1700" s="71" t="s">
        <v>17409</v>
      </c>
      <c r="AM1700" s="71" t="str">
        <v>2019</v>
      </c>
      <c r="AN1700" s="70">
        <f t="shared" si="381"/>
        <v>43531</v>
      </c>
      <c r="AO1700" s="70" t="s">
        <v>123</v>
      </c>
      <c r="AP1700" s="74">
        <f ca="1"/>
        <v>438</v>
      </c>
    </row>
    <row r="1701" spans="1:42" ht="14.4">
      <c r="A1701" s="55" t="s">
        <v>10592</v>
      </c>
      <c r="B1701" s="56" t="s">
        <v>89</v>
      </c>
      <c r="C1701" s="57">
        <v>43517</v>
      </c>
      <c r="D1701" s="56" t="s">
        <v>119</v>
      </c>
      <c r="E1701" s="56" t="s">
        <v>112</v>
      </c>
      <c r="F1701" s="58" t="s">
        <v>106</v>
      </c>
      <c r="G1701" s="58" t="s">
        <v>113</v>
      </c>
      <c r="H1701" s="56" t="s">
        <v>112</v>
      </c>
      <c r="I1701" s="59"/>
      <c r="J1701" s="59">
        <f t="shared" si="379"/>
        <v>43547</v>
      </c>
      <c r="K1701" s="56" t="s">
        <v>18</v>
      </c>
      <c r="L1701" s="56" t="s">
        <v>14</v>
      </c>
      <c r="M1701" s="60" t="s">
        <v>642</v>
      </c>
      <c r="N1701" s="56" t="s">
        <v>10593</v>
      </c>
      <c r="O1701" s="56" t="s">
        <v>20</v>
      </c>
      <c r="P1701" s="56" t="s">
        <v>7140</v>
      </c>
      <c r="Q1701" s="56" t="s">
        <v>116</v>
      </c>
      <c r="R1701" s="57">
        <v>43522</v>
      </c>
      <c r="S1701" s="56" t="s">
        <v>108</v>
      </c>
      <c r="T1701" s="56" t="s">
        <v>108</v>
      </c>
      <c r="U1701" s="59"/>
      <c r="V1701" s="77"/>
      <c r="W1701" s="62" t="s">
        <v>108</v>
      </c>
      <c r="X1701" s="57"/>
      <c r="Y1701" s="56" t="s">
        <v>108</v>
      </c>
      <c r="Z1701" s="56" t="s">
        <v>123</v>
      </c>
      <c r="AA1701" s="57">
        <v>43517</v>
      </c>
      <c r="AB1701" s="63" t="s">
        <v>147</v>
      </c>
      <c r="AC1701" s="64" t="s">
        <v>257</v>
      </c>
      <c r="AD1701" s="65" t="s">
        <v>118</v>
      </c>
      <c r="AE1701" s="65" t="s">
        <v>119</v>
      </c>
      <c r="AF1701" s="66"/>
      <c r="AG1701" s="66"/>
      <c r="AH1701" s="67" t="str">
        <v>Feb</v>
      </c>
      <c r="AI1701" s="68" t="str">
        <v>Feb</v>
      </c>
      <c r="AJ1701" s="69">
        <f t="shared" si="340"/>
        <v>0</v>
      </c>
      <c r="AK1701" s="70">
        <f t="shared" si="380"/>
        <v>43552</v>
      </c>
      <c r="AL1701" s="71">
        <v>35</v>
      </c>
      <c r="AM1701" s="71" t="str">
        <v>2019</v>
      </c>
      <c r="AN1701" s="70">
        <f t="shared" si="381"/>
        <v>43527</v>
      </c>
      <c r="AO1701" s="70" t="s">
        <v>121</v>
      </c>
      <c r="AP1701" s="74">
        <f ca="1"/>
        <v>442</v>
      </c>
    </row>
    <row r="1702" spans="1:42" ht="14.4">
      <c r="A1702" s="55" t="s">
        <v>10594</v>
      </c>
      <c r="B1702" s="56" t="s">
        <v>89</v>
      </c>
      <c r="C1702" s="57">
        <v>43522</v>
      </c>
      <c r="D1702" s="56" t="s">
        <v>119</v>
      </c>
      <c r="E1702" s="56" t="s">
        <v>140</v>
      </c>
      <c r="F1702" s="58" t="s">
        <v>106</v>
      </c>
      <c r="G1702" s="58" t="s">
        <v>107</v>
      </c>
      <c r="H1702" s="56" t="s">
        <v>140</v>
      </c>
      <c r="I1702" s="57"/>
      <c r="J1702" s="57">
        <f t="shared" si="379"/>
        <v>43552</v>
      </c>
      <c r="K1702" s="56" t="s">
        <v>18</v>
      </c>
      <c r="L1702" s="56" t="s">
        <v>18</v>
      </c>
      <c r="M1702" s="60" t="s">
        <v>642</v>
      </c>
      <c r="N1702" s="56" t="s">
        <v>10595</v>
      </c>
      <c r="O1702" s="56" t="s">
        <v>22</v>
      </c>
      <c r="P1702" s="56" t="s">
        <v>10596</v>
      </c>
      <c r="Q1702" s="56" t="s">
        <v>17</v>
      </c>
      <c r="R1702" s="57"/>
      <c r="S1702" s="56" t="s">
        <v>108</v>
      </c>
      <c r="T1702" s="56" t="s">
        <v>108</v>
      </c>
      <c r="U1702" s="57"/>
      <c r="V1702" s="62"/>
      <c r="W1702" s="62">
        <v>0</v>
      </c>
      <c r="X1702" s="57"/>
      <c r="Y1702" s="56" t="s">
        <v>108</v>
      </c>
      <c r="Z1702" s="56" t="s">
        <v>121</v>
      </c>
      <c r="AA1702" s="57">
        <v>43522</v>
      </c>
      <c r="AB1702" s="63" t="s">
        <v>147</v>
      </c>
      <c r="AC1702" s="64" t="s">
        <v>10597</v>
      </c>
      <c r="AD1702" s="56" t="s">
        <v>360</v>
      </c>
      <c r="AE1702" s="65" t="s">
        <v>119</v>
      </c>
      <c r="AF1702" s="66"/>
      <c r="AG1702" s="66"/>
      <c r="AH1702" s="67" t="str">
        <v>Feb</v>
      </c>
      <c r="AI1702" s="68" t="str">
        <v>Feb</v>
      </c>
      <c r="AJ1702" s="69">
        <f t="shared" si="340"/>
        <v>0</v>
      </c>
      <c r="AK1702" s="70" t="str">
        <f t="shared" si="380"/>
        <v/>
      </c>
      <c r="AL1702" s="71" t="s">
        <v>17409</v>
      </c>
      <c r="AM1702" s="71" t="str">
        <v>2019</v>
      </c>
      <c r="AN1702" s="70">
        <f t="shared" si="381"/>
        <v>43532</v>
      </c>
      <c r="AO1702" s="70" t="s">
        <v>123</v>
      </c>
      <c r="AP1702" s="74">
        <f ca="1"/>
        <v>437</v>
      </c>
    </row>
    <row r="1703" spans="1:42" ht="14.4">
      <c r="A1703" s="55" t="s">
        <v>10598</v>
      </c>
      <c r="B1703" s="56" t="s">
        <v>89</v>
      </c>
      <c r="C1703" s="57">
        <v>43523</v>
      </c>
      <c r="D1703" s="56" t="s">
        <v>119</v>
      </c>
      <c r="E1703" s="56" t="s">
        <v>140</v>
      </c>
      <c r="F1703" s="58" t="s">
        <v>106</v>
      </c>
      <c r="G1703" s="58" t="s">
        <v>107</v>
      </c>
      <c r="H1703" s="271" t="s">
        <v>140</v>
      </c>
      <c r="I1703" s="57"/>
      <c r="J1703" s="57">
        <f t="shared" si="379"/>
        <v>43553</v>
      </c>
      <c r="K1703" s="56" t="s">
        <v>18</v>
      </c>
      <c r="L1703" s="56" t="s">
        <v>14</v>
      </c>
      <c r="M1703" s="60" t="s">
        <v>642</v>
      </c>
      <c r="N1703" s="56" t="s">
        <v>10601</v>
      </c>
      <c r="O1703" s="56" t="s">
        <v>44</v>
      </c>
      <c r="P1703" s="56" t="s">
        <v>108</v>
      </c>
      <c r="Q1703" s="56" t="s">
        <v>96</v>
      </c>
      <c r="R1703" s="57"/>
      <c r="S1703" s="56" t="s">
        <v>108</v>
      </c>
      <c r="T1703" s="56" t="s">
        <v>108</v>
      </c>
      <c r="U1703" s="57"/>
      <c r="V1703" s="62"/>
      <c r="W1703" s="62" t="s">
        <v>108</v>
      </c>
      <c r="X1703" s="57"/>
      <c r="Y1703" s="56" t="s">
        <v>108</v>
      </c>
      <c r="Z1703" s="56" t="s">
        <v>123</v>
      </c>
      <c r="AA1703" s="57">
        <v>43523</v>
      </c>
      <c r="AB1703" s="63" t="s">
        <v>147</v>
      </c>
      <c r="AC1703" s="64" t="s">
        <v>10603</v>
      </c>
      <c r="AD1703" s="65" t="s">
        <v>118</v>
      </c>
      <c r="AE1703" s="65"/>
      <c r="AF1703" s="66"/>
      <c r="AG1703" s="66"/>
      <c r="AH1703" s="67" t="str">
        <v>Feb</v>
      </c>
      <c r="AI1703" s="68" t="str">
        <v>Feb</v>
      </c>
      <c r="AJ1703" s="69">
        <f t="shared" si="340"/>
        <v>0</v>
      </c>
      <c r="AK1703" s="70" t="str">
        <f t="shared" si="380"/>
        <v/>
      </c>
      <c r="AL1703" s="71" t="s">
        <v>17409</v>
      </c>
      <c r="AM1703" s="71" t="str">
        <v>2019</v>
      </c>
      <c r="AN1703" s="70">
        <f t="shared" si="381"/>
        <v>43533</v>
      </c>
      <c r="AO1703" s="70" t="s">
        <v>123</v>
      </c>
      <c r="AP1703" s="74">
        <f ca="1"/>
        <v>436</v>
      </c>
    </row>
    <row r="1704" spans="1:42" ht="14.4">
      <c r="A1704" s="55" t="s">
        <v>10606</v>
      </c>
      <c r="B1704" s="56" t="s">
        <v>89</v>
      </c>
      <c r="C1704" s="57">
        <v>43523</v>
      </c>
      <c r="D1704" s="56" t="s">
        <v>119</v>
      </c>
      <c r="E1704" s="56" t="s">
        <v>140</v>
      </c>
      <c r="F1704" s="58" t="s">
        <v>106</v>
      </c>
      <c r="G1704" s="58" t="s">
        <v>107</v>
      </c>
      <c r="H1704" s="271" t="s">
        <v>140</v>
      </c>
      <c r="I1704" s="57"/>
      <c r="J1704" s="57">
        <f t="shared" si="379"/>
        <v>43553</v>
      </c>
      <c r="K1704" s="56" t="s">
        <v>18</v>
      </c>
      <c r="L1704" s="56" t="s">
        <v>18</v>
      </c>
      <c r="M1704" s="60" t="s">
        <v>642</v>
      </c>
      <c r="N1704" s="56" t="s">
        <v>10608</v>
      </c>
      <c r="O1704" s="56" t="s">
        <v>22</v>
      </c>
      <c r="P1704" s="56" t="s">
        <v>10609</v>
      </c>
      <c r="Q1704" s="56" t="s">
        <v>28</v>
      </c>
      <c r="R1704" s="57"/>
      <c r="S1704" s="56" t="s">
        <v>108</v>
      </c>
      <c r="T1704" s="56" t="s">
        <v>108</v>
      </c>
      <c r="U1704" s="57"/>
      <c r="V1704" s="62"/>
      <c r="W1704" s="62">
        <v>0</v>
      </c>
      <c r="X1704" s="57"/>
      <c r="Y1704" s="56" t="s">
        <v>108</v>
      </c>
      <c r="Z1704" s="56" t="s">
        <v>121</v>
      </c>
      <c r="AA1704" s="57">
        <v>43523</v>
      </c>
      <c r="AB1704" s="63" t="s">
        <v>147</v>
      </c>
      <c r="AC1704" s="64" t="s">
        <v>3134</v>
      </c>
      <c r="AD1704" s="65" t="s">
        <v>97</v>
      </c>
      <c r="AE1704" s="65" t="s">
        <v>119</v>
      </c>
      <c r="AF1704" s="66"/>
      <c r="AG1704" s="66"/>
      <c r="AH1704" s="67" t="str">
        <v>Feb</v>
      </c>
      <c r="AI1704" s="68" t="str">
        <v>Feb</v>
      </c>
      <c r="AJ1704" s="69">
        <f t="shared" si="340"/>
        <v>0</v>
      </c>
      <c r="AK1704" s="70" t="str">
        <f t="shared" si="380"/>
        <v/>
      </c>
      <c r="AL1704" s="71" t="s">
        <v>17409</v>
      </c>
      <c r="AM1704" s="71" t="str">
        <v>2019</v>
      </c>
      <c r="AN1704" s="70">
        <f t="shared" si="381"/>
        <v>43533</v>
      </c>
      <c r="AO1704" s="70" t="s">
        <v>123</v>
      </c>
      <c r="AP1704" s="74">
        <f ca="1"/>
        <v>436</v>
      </c>
    </row>
    <row r="1705" spans="1:42" ht="14.4">
      <c r="A1705" s="55" t="s">
        <v>10612</v>
      </c>
      <c r="B1705" s="56" t="s">
        <v>89</v>
      </c>
      <c r="C1705" s="57">
        <v>43523</v>
      </c>
      <c r="D1705" s="56" t="s">
        <v>119</v>
      </c>
      <c r="E1705" s="56" t="s">
        <v>140</v>
      </c>
      <c r="F1705" s="58" t="s">
        <v>106</v>
      </c>
      <c r="G1705" s="58" t="s">
        <v>107</v>
      </c>
      <c r="H1705" s="56" t="s">
        <v>140</v>
      </c>
      <c r="I1705" s="57"/>
      <c r="J1705" s="57">
        <f t="shared" si="379"/>
        <v>43553</v>
      </c>
      <c r="K1705" s="56" t="s">
        <v>18</v>
      </c>
      <c r="L1705" s="56" t="s">
        <v>18</v>
      </c>
      <c r="M1705" s="60" t="s">
        <v>642</v>
      </c>
      <c r="N1705" s="56" t="s">
        <v>10613</v>
      </c>
      <c r="O1705" s="56" t="s">
        <v>172</v>
      </c>
      <c r="P1705" s="56" t="s">
        <v>10614</v>
      </c>
      <c r="Q1705" s="56" t="s">
        <v>21</v>
      </c>
      <c r="R1705" s="57"/>
      <c r="S1705" s="56" t="s">
        <v>108</v>
      </c>
      <c r="T1705" s="56" t="s">
        <v>108</v>
      </c>
      <c r="U1705" s="57"/>
      <c r="V1705" s="62"/>
      <c r="W1705" s="62">
        <v>0</v>
      </c>
      <c r="X1705" s="57"/>
      <c r="Y1705" s="56" t="s">
        <v>108</v>
      </c>
      <c r="Z1705" s="56" t="s">
        <v>121</v>
      </c>
      <c r="AA1705" s="57">
        <v>43523</v>
      </c>
      <c r="AB1705" s="63" t="s">
        <v>147</v>
      </c>
      <c r="AC1705" s="64" t="s">
        <v>10615</v>
      </c>
      <c r="AD1705" s="65" t="s">
        <v>97</v>
      </c>
      <c r="AE1705" s="65" t="s">
        <v>119</v>
      </c>
      <c r="AF1705" s="66"/>
      <c r="AG1705" s="66"/>
      <c r="AH1705" s="67" t="str">
        <v>Feb</v>
      </c>
      <c r="AI1705" s="68" t="str">
        <v>Feb</v>
      </c>
      <c r="AJ1705" s="69">
        <f t="shared" si="340"/>
        <v>0</v>
      </c>
      <c r="AK1705" s="70" t="str">
        <f t="shared" si="380"/>
        <v/>
      </c>
      <c r="AL1705" s="71" t="s">
        <v>17409</v>
      </c>
      <c r="AM1705" s="71" t="str">
        <v>2019</v>
      </c>
      <c r="AN1705" s="70">
        <f t="shared" si="381"/>
        <v>43533</v>
      </c>
      <c r="AO1705" s="70" t="s">
        <v>123</v>
      </c>
      <c r="AP1705" s="74">
        <f ca="1"/>
        <v>436</v>
      </c>
    </row>
    <row r="1706" spans="1:42" ht="14.4">
      <c r="A1706" s="55" t="s">
        <v>10616</v>
      </c>
      <c r="B1706" s="56" t="s">
        <v>89</v>
      </c>
      <c r="C1706" s="57">
        <v>43523</v>
      </c>
      <c r="D1706" s="56" t="s">
        <v>119</v>
      </c>
      <c r="E1706" s="56" t="s">
        <v>140</v>
      </c>
      <c r="F1706" s="58" t="s">
        <v>106</v>
      </c>
      <c r="G1706" s="58" t="s">
        <v>107</v>
      </c>
      <c r="H1706" s="56" t="s">
        <v>140</v>
      </c>
      <c r="I1706" s="57"/>
      <c r="J1706" s="57">
        <f t="shared" si="379"/>
        <v>43553</v>
      </c>
      <c r="K1706" s="56" t="s">
        <v>18</v>
      </c>
      <c r="L1706" s="56" t="s">
        <v>14</v>
      </c>
      <c r="M1706" s="60" t="s">
        <v>642</v>
      </c>
      <c r="N1706" s="56" t="s">
        <v>8844</v>
      </c>
      <c r="O1706" s="56" t="s">
        <v>44</v>
      </c>
      <c r="P1706" s="56" t="s">
        <v>108</v>
      </c>
      <c r="Q1706" s="56" t="s">
        <v>96</v>
      </c>
      <c r="R1706" s="57"/>
      <c r="S1706" s="56" t="s">
        <v>108</v>
      </c>
      <c r="T1706" s="56" t="s">
        <v>108</v>
      </c>
      <c r="U1706" s="57"/>
      <c r="V1706" s="62"/>
      <c r="W1706" s="62" t="s">
        <v>108</v>
      </c>
      <c r="X1706" s="57"/>
      <c r="Y1706" s="56" t="s">
        <v>108</v>
      </c>
      <c r="Z1706" s="56" t="s">
        <v>123</v>
      </c>
      <c r="AA1706" s="57">
        <v>43523</v>
      </c>
      <c r="AB1706" s="63" t="s">
        <v>147</v>
      </c>
      <c r="AC1706" s="64" t="s">
        <v>10621</v>
      </c>
      <c r="AD1706" s="65" t="s">
        <v>224</v>
      </c>
      <c r="AE1706" s="65"/>
      <c r="AF1706" s="66"/>
      <c r="AG1706" s="66"/>
      <c r="AH1706" s="67" t="str">
        <v>Feb</v>
      </c>
      <c r="AI1706" s="68" t="str">
        <v>Feb</v>
      </c>
      <c r="AJ1706" s="69">
        <f t="shared" si="340"/>
        <v>0</v>
      </c>
      <c r="AK1706" s="70" t="str">
        <f t="shared" si="380"/>
        <v/>
      </c>
      <c r="AL1706" s="71" t="s">
        <v>17409</v>
      </c>
      <c r="AM1706" s="71" t="str">
        <v>2019</v>
      </c>
      <c r="AN1706" s="70">
        <f t="shared" si="381"/>
        <v>43533</v>
      </c>
      <c r="AO1706" s="70" t="s">
        <v>123</v>
      </c>
      <c r="AP1706" s="74">
        <f ca="1"/>
        <v>436</v>
      </c>
    </row>
    <row r="1707" spans="1:42" ht="14.4">
      <c r="A1707" s="55" t="s">
        <v>10623</v>
      </c>
      <c r="B1707" s="56" t="s">
        <v>89</v>
      </c>
      <c r="C1707" s="57">
        <v>43523</v>
      </c>
      <c r="D1707" s="56" t="s">
        <v>131</v>
      </c>
      <c r="E1707" s="56" t="s">
        <v>112</v>
      </c>
      <c r="F1707" s="58" t="s">
        <v>106</v>
      </c>
      <c r="G1707" s="58" t="s">
        <v>113</v>
      </c>
      <c r="H1707" s="56" t="s">
        <v>112</v>
      </c>
      <c r="I1707" s="57"/>
      <c r="J1707" s="57">
        <f t="shared" si="379"/>
        <v>43553</v>
      </c>
      <c r="K1707" s="56" t="s">
        <v>18</v>
      </c>
      <c r="L1707" s="56" t="s">
        <v>14</v>
      </c>
      <c r="M1707" s="60" t="s">
        <v>642</v>
      </c>
      <c r="N1707" s="56" t="s">
        <v>10403</v>
      </c>
      <c r="O1707" s="56" t="s">
        <v>27</v>
      </c>
      <c r="P1707" s="56"/>
      <c r="Q1707" s="56" t="s">
        <v>116</v>
      </c>
      <c r="R1707" s="57">
        <v>43525</v>
      </c>
      <c r="S1707" s="56" t="s">
        <v>108</v>
      </c>
      <c r="T1707" s="56" t="s">
        <v>108</v>
      </c>
      <c r="U1707" s="57"/>
      <c r="V1707" s="76"/>
      <c r="W1707" s="62" t="s">
        <v>108</v>
      </c>
      <c r="X1707" s="57"/>
      <c r="Y1707" s="56" t="s">
        <v>108</v>
      </c>
      <c r="Z1707" s="56" t="s">
        <v>123</v>
      </c>
      <c r="AA1707" s="57">
        <v>43523</v>
      </c>
      <c r="AB1707" s="63" t="s">
        <v>147</v>
      </c>
      <c r="AC1707" s="64" t="s">
        <v>257</v>
      </c>
      <c r="AD1707" s="65" t="s">
        <v>118</v>
      </c>
      <c r="AE1707" s="65" t="s">
        <v>119</v>
      </c>
      <c r="AF1707" s="66"/>
      <c r="AG1707" s="66"/>
      <c r="AH1707" s="67" t="str">
        <v>Feb</v>
      </c>
      <c r="AI1707" s="68" t="str">
        <v>Feb</v>
      </c>
      <c r="AJ1707" s="69">
        <f t="shared" si="340"/>
        <v>0</v>
      </c>
      <c r="AK1707" s="70">
        <f t="shared" si="380"/>
        <v>43555</v>
      </c>
      <c r="AL1707" s="71">
        <v>32</v>
      </c>
      <c r="AM1707" s="71" t="str">
        <v>2019</v>
      </c>
      <c r="AN1707" s="70">
        <f t="shared" si="381"/>
        <v>43533</v>
      </c>
      <c r="AO1707" s="70" t="s">
        <v>121</v>
      </c>
      <c r="AP1707" s="74">
        <f ca="1"/>
        <v>436</v>
      </c>
    </row>
    <row r="1708" spans="1:42" ht="14.4">
      <c r="A1708" s="55" t="s">
        <v>10628</v>
      </c>
      <c r="B1708" s="56" t="s">
        <v>89</v>
      </c>
      <c r="C1708" s="57">
        <v>43524</v>
      </c>
      <c r="D1708" s="56" t="s">
        <v>119</v>
      </c>
      <c r="E1708" s="56" t="s">
        <v>140</v>
      </c>
      <c r="F1708" s="58" t="s">
        <v>106</v>
      </c>
      <c r="G1708" s="58" t="s">
        <v>107</v>
      </c>
      <c r="H1708" s="56" t="s">
        <v>140</v>
      </c>
      <c r="I1708" s="57"/>
      <c r="J1708" s="57">
        <f t="shared" si="379"/>
        <v>43554</v>
      </c>
      <c r="K1708" s="56" t="s">
        <v>18</v>
      </c>
      <c r="L1708" s="56" t="s">
        <v>18</v>
      </c>
      <c r="M1708" s="60" t="s">
        <v>642</v>
      </c>
      <c r="N1708" s="56" t="s">
        <v>10630</v>
      </c>
      <c r="O1708" s="56" t="s">
        <v>44</v>
      </c>
      <c r="P1708" s="56" t="s">
        <v>108</v>
      </c>
      <c r="Q1708" s="56" t="s">
        <v>28</v>
      </c>
      <c r="R1708" s="57"/>
      <c r="S1708" s="56" t="s">
        <v>108</v>
      </c>
      <c r="T1708" s="56" t="s">
        <v>108</v>
      </c>
      <c r="U1708" s="57"/>
      <c r="V1708" s="76"/>
      <c r="W1708" s="62" t="s">
        <v>108</v>
      </c>
      <c r="X1708" s="57"/>
      <c r="Y1708" s="56" t="s">
        <v>108</v>
      </c>
      <c r="Z1708" s="56" t="s">
        <v>123</v>
      </c>
      <c r="AA1708" s="57">
        <v>43524</v>
      </c>
      <c r="AB1708" s="63" t="s">
        <v>147</v>
      </c>
      <c r="AC1708" s="64" t="s">
        <v>10633</v>
      </c>
      <c r="AD1708" s="65" t="s">
        <v>118</v>
      </c>
      <c r="AE1708" s="65"/>
      <c r="AF1708" s="66"/>
      <c r="AG1708" s="66"/>
      <c r="AH1708" s="67" t="str">
        <v>Feb</v>
      </c>
      <c r="AI1708" s="68" t="str">
        <v>Feb</v>
      </c>
      <c r="AJ1708" s="69">
        <f t="shared" si="340"/>
        <v>0</v>
      </c>
      <c r="AK1708" s="70" t="str">
        <f t="shared" si="380"/>
        <v/>
      </c>
      <c r="AL1708" s="71" t="s">
        <v>17409</v>
      </c>
      <c r="AM1708" s="71" t="str">
        <v>2019</v>
      </c>
      <c r="AN1708" s="70">
        <f t="shared" si="381"/>
        <v>43534</v>
      </c>
      <c r="AO1708" s="70" t="s">
        <v>123</v>
      </c>
      <c r="AP1708" s="74">
        <f ca="1"/>
        <v>435</v>
      </c>
    </row>
    <row r="1709" spans="1:42" ht="14.4">
      <c r="A1709" s="55" t="s">
        <v>10635</v>
      </c>
      <c r="B1709" s="56" t="s">
        <v>89</v>
      </c>
      <c r="C1709" s="57">
        <v>43524</v>
      </c>
      <c r="D1709" s="56" t="s">
        <v>119</v>
      </c>
      <c r="E1709" s="56" t="s">
        <v>140</v>
      </c>
      <c r="F1709" s="58" t="s">
        <v>106</v>
      </c>
      <c r="G1709" s="58" t="s">
        <v>107</v>
      </c>
      <c r="H1709" s="56" t="s">
        <v>140</v>
      </c>
      <c r="I1709" s="57"/>
      <c r="J1709" s="57">
        <f t="shared" si="379"/>
        <v>43554</v>
      </c>
      <c r="K1709" s="56" t="s">
        <v>18</v>
      </c>
      <c r="L1709" s="56" t="s">
        <v>14</v>
      </c>
      <c r="M1709" s="60" t="s">
        <v>642</v>
      </c>
      <c r="N1709" s="56" t="s">
        <v>10636</v>
      </c>
      <c r="O1709" s="56" t="s">
        <v>249</v>
      </c>
      <c r="P1709" s="56" t="s">
        <v>108</v>
      </c>
      <c r="Q1709" s="56" t="s">
        <v>96</v>
      </c>
      <c r="R1709" s="57"/>
      <c r="S1709" s="56" t="s">
        <v>108</v>
      </c>
      <c r="T1709" s="56" t="s">
        <v>108</v>
      </c>
      <c r="U1709" s="57"/>
      <c r="V1709" s="62"/>
      <c r="W1709" s="62" t="s">
        <v>108</v>
      </c>
      <c r="X1709" s="57"/>
      <c r="Y1709" s="56" t="s">
        <v>108</v>
      </c>
      <c r="Z1709" s="56" t="s">
        <v>123</v>
      </c>
      <c r="AA1709" s="57">
        <v>43524</v>
      </c>
      <c r="AB1709" s="63" t="s">
        <v>147</v>
      </c>
      <c r="AC1709" s="64" t="s">
        <v>10638</v>
      </c>
      <c r="AD1709" s="65" t="s">
        <v>633</v>
      </c>
      <c r="AE1709" s="65"/>
      <c r="AF1709" s="66"/>
      <c r="AG1709" s="66"/>
      <c r="AH1709" s="67" t="str">
        <v>Feb</v>
      </c>
      <c r="AI1709" s="68" t="str">
        <v>Feb</v>
      </c>
      <c r="AJ1709" s="69">
        <f t="shared" si="340"/>
        <v>0</v>
      </c>
      <c r="AK1709" s="70" t="str">
        <f t="shared" si="380"/>
        <v/>
      </c>
      <c r="AL1709" s="71" t="s">
        <v>17409</v>
      </c>
      <c r="AM1709" s="71" t="str">
        <v>2019</v>
      </c>
      <c r="AN1709" s="70">
        <f t="shared" si="381"/>
        <v>43534</v>
      </c>
      <c r="AO1709" s="70" t="s">
        <v>123</v>
      </c>
      <c r="AP1709" s="74">
        <f ca="1"/>
        <v>435</v>
      </c>
    </row>
    <row r="1710" spans="1:42" ht="14.4">
      <c r="A1710" s="55" t="s">
        <v>10640</v>
      </c>
      <c r="B1710" s="56" t="s">
        <v>89</v>
      </c>
      <c r="C1710" s="57">
        <v>43525</v>
      </c>
      <c r="D1710" s="56" t="s">
        <v>119</v>
      </c>
      <c r="E1710" s="56" t="s">
        <v>140</v>
      </c>
      <c r="F1710" s="58" t="s">
        <v>106</v>
      </c>
      <c r="G1710" s="58" t="s">
        <v>107</v>
      </c>
      <c r="H1710" s="56" t="s">
        <v>140</v>
      </c>
      <c r="I1710" s="57"/>
      <c r="J1710" s="57">
        <f t="shared" si="379"/>
        <v>43555</v>
      </c>
      <c r="K1710" s="56" t="s">
        <v>18</v>
      </c>
      <c r="L1710" s="56" t="s">
        <v>14</v>
      </c>
      <c r="M1710" s="60" t="s">
        <v>642</v>
      </c>
      <c r="N1710" s="56" t="s">
        <v>10642</v>
      </c>
      <c r="O1710" s="56" t="s">
        <v>44</v>
      </c>
      <c r="P1710" s="56" t="s">
        <v>108</v>
      </c>
      <c r="Q1710" s="56" t="s">
        <v>96</v>
      </c>
      <c r="R1710" s="57"/>
      <c r="S1710" s="56" t="s">
        <v>108</v>
      </c>
      <c r="T1710" s="56" t="s">
        <v>108</v>
      </c>
      <c r="U1710" s="57"/>
      <c r="V1710" s="62"/>
      <c r="W1710" s="62" t="s">
        <v>108</v>
      </c>
      <c r="X1710" s="57"/>
      <c r="Y1710" s="56" t="s">
        <v>108</v>
      </c>
      <c r="Z1710" s="56" t="s">
        <v>123</v>
      </c>
      <c r="AA1710" s="57">
        <v>43525</v>
      </c>
      <c r="AB1710" s="63" t="s">
        <v>168</v>
      </c>
      <c r="AC1710" s="64" t="s">
        <v>10644</v>
      </c>
      <c r="AD1710" s="65" t="s">
        <v>118</v>
      </c>
      <c r="AE1710" s="65"/>
      <c r="AF1710" s="66"/>
      <c r="AG1710" s="66"/>
      <c r="AH1710" s="67" t="str">
        <v>Mar</v>
      </c>
      <c r="AI1710" s="68" t="str">
        <v>Mar</v>
      </c>
      <c r="AJ1710" s="69">
        <f t="shared" si="340"/>
        <v>0</v>
      </c>
      <c r="AK1710" s="70" t="str">
        <f t="shared" si="380"/>
        <v/>
      </c>
      <c r="AL1710" s="71" t="s">
        <v>17409</v>
      </c>
      <c r="AM1710" s="71" t="str">
        <v>2019</v>
      </c>
      <c r="AN1710" s="70">
        <f t="shared" si="381"/>
        <v>43535</v>
      </c>
      <c r="AO1710" s="70" t="s">
        <v>123</v>
      </c>
      <c r="AP1710" s="74">
        <f ca="1"/>
        <v>434</v>
      </c>
    </row>
    <row r="1711" spans="1:42" ht="14.4">
      <c r="A1711" s="55" t="s">
        <v>10645</v>
      </c>
      <c r="B1711" s="56" t="s">
        <v>89</v>
      </c>
      <c r="C1711" s="57">
        <v>43528</v>
      </c>
      <c r="D1711" s="56" t="s">
        <v>119</v>
      </c>
      <c r="E1711" s="56" t="s">
        <v>140</v>
      </c>
      <c r="F1711" s="58" t="s">
        <v>106</v>
      </c>
      <c r="G1711" s="58" t="s">
        <v>107</v>
      </c>
      <c r="H1711" s="56" t="s">
        <v>140</v>
      </c>
      <c r="I1711" s="57"/>
      <c r="J1711" s="57">
        <f t="shared" si="379"/>
        <v>43558</v>
      </c>
      <c r="K1711" s="56" t="s">
        <v>18</v>
      </c>
      <c r="L1711" s="56" t="s">
        <v>18</v>
      </c>
      <c r="M1711" s="60" t="s">
        <v>642</v>
      </c>
      <c r="N1711" s="56" t="s">
        <v>10647</v>
      </c>
      <c r="O1711" s="56" t="s">
        <v>29</v>
      </c>
      <c r="P1711" s="56" t="s">
        <v>10648</v>
      </c>
      <c r="Q1711" s="56" t="s">
        <v>21</v>
      </c>
      <c r="R1711" s="57"/>
      <c r="S1711" s="56" t="s">
        <v>108</v>
      </c>
      <c r="T1711" s="56" t="s">
        <v>108</v>
      </c>
      <c r="U1711" s="57"/>
      <c r="V1711" s="62"/>
      <c r="W1711" s="62">
        <v>0</v>
      </c>
      <c r="X1711" s="57"/>
      <c r="Y1711" s="56" t="s">
        <v>108</v>
      </c>
      <c r="Z1711" s="56" t="s">
        <v>121</v>
      </c>
      <c r="AA1711" s="57">
        <v>43528</v>
      </c>
      <c r="AB1711" s="63" t="s">
        <v>168</v>
      </c>
      <c r="AC1711" s="64" t="s">
        <v>10649</v>
      </c>
      <c r="AD1711" s="65" t="s">
        <v>97</v>
      </c>
      <c r="AE1711" s="65" t="s">
        <v>119</v>
      </c>
      <c r="AF1711" s="66"/>
      <c r="AG1711" s="66"/>
      <c r="AH1711" s="67" t="str">
        <v>Mar</v>
      </c>
      <c r="AI1711" s="68" t="str">
        <v>Mar</v>
      </c>
      <c r="AJ1711" s="69">
        <f t="shared" si="340"/>
        <v>0</v>
      </c>
      <c r="AK1711" s="70" t="str">
        <f t="shared" si="380"/>
        <v/>
      </c>
      <c r="AL1711" s="71" t="s">
        <v>17409</v>
      </c>
      <c r="AM1711" s="71" t="str">
        <v>2019</v>
      </c>
      <c r="AN1711" s="70">
        <f t="shared" si="381"/>
        <v>43538</v>
      </c>
      <c r="AO1711" s="70" t="s">
        <v>123</v>
      </c>
      <c r="AP1711" s="74">
        <f ca="1"/>
        <v>431</v>
      </c>
    </row>
    <row r="1712" spans="1:42" ht="14.4">
      <c r="A1712" s="55" t="s">
        <v>10651</v>
      </c>
      <c r="B1712" s="56" t="s">
        <v>89</v>
      </c>
      <c r="C1712" s="57">
        <v>43528</v>
      </c>
      <c r="D1712" s="56" t="s">
        <v>119</v>
      </c>
      <c r="E1712" s="56" t="s">
        <v>140</v>
      </c>
      <c r="F1712" s="58" t="s">
        <v>106</v>
      </c>
      <c r="G1712" s="58" t="s">
        <v>107</v>
      </c>
      <c r="H1712" s="56" t="s">
        <v>140</v>
      </c>
      <c r="I1712" s="57"/>
      <c r="J1712" s="57">
        <f t="shared" si="379"/>
        <v>43558</v>
      </c>
      <c r="K1712" s="56" t="s">
        <v>18</v>
      </c>
      <c r="L1712" s="56" t="s">
        <v>18</v>
      </c>
      <c r="M1712" s="60" t="s">
        <v>642</v>
      </c>
      <c r="N1712" s="56" t="s">
        <v>1737</v>
      </c>
      <c r="O1712" s="56" t="s">
        <v>27</v>
      </c>
      <c r="P1712" s="56" t="s">
        <v>10653</v>
      </c>
      <c r="Q1712" s="56" t="s">
        <v>28</v>
      </c>
      <c r="R1712" s="57"/>
      <c r="S1712" s="56" t="s">
        <v>108</v>
      </c>
      <c r="T1712" s="56" t="s">
        <v>108</v>
      </c>
      <c r="U1712" s="57"/>
      <c r="V1712" s="62"/>
      <c r="W1712" s="62">
        <v>0</v>
      </c>
      <c r="X1712" s="57"/>
      <c r="Y1712" s="56" t="s">
        <v>108</v>
      </c>
      <c r="Z1712" s="56" t="s">
        <v>121</v>
      </c>
      <c r="AA1712" s="57">
        <v>43528</v>
      </c>
      <c r="AB1712" s="63" t="s">
        <v>168</v>
      </c>
      <c r="AC1712" s="64" t="s">
        <v>10654</v>
      </c>
      <c r="AD1712" s="56" t="s">
        <v>360</v>
      </c>
      <c r="AE1712" s="65" t="s">
        <v>119</v>
      </c>
      <c r="AF1712" s="66"/>
      <c r="AG1712" s="66"/>
      <c r="AH1712" s="67" t="str">
        <v>Mar</v>
      </c>
      <c r="AI1712" s="68" t="str">
        <v>Mar</v>
      </c>
      <c r="AJ1712" s="69">
        <f t="shared" si="340"/>
        <v>0</v>
      </c>
      <c r="AK1712" s="70" t="str">
        <f t="shared" si="380"/>
        <v/>
      </c>
      <c r="AL1712" s="71" t="s">
        <v>17409</v>
      </c>
      <c r="AM1712" s="71" t="str">
        <v>2019</v>
      </c>
      <c r="AN1712" s="70">
        <f t="shared" si="381"/>
        <v>43538</v>
      </c>
      <c r="AO1712" s="70" t="s">
        <v>123</v>
      </c>
      <c r="AP1712" s="74">
        <f ca="1"/>
        <v>431</v>
      </c>
    </row>
    <row r="1713" spans="1:42" ht="14.4">
      <c r="A1713" s="55" t="s">
        <v>10655</v>
      </c>
      <c r="B1713" s="56" t="s">
        <v>89</v>
      </c>
      <c r="C1713" s="57">
        <v>43529</v>
      </c>
      <c r="D1713" s="56" t="s">
        <v>119</v>
      </c>
      <c r="E1713" s="56" t="s">
        <v>140</v>
      </c>
      <c r="F1713" s="58" t="s">
        <v>106</v>
      </c>
      <c r="G1713" s="58" t="s">
        <v>107</v>
      </c>
      <c r="H1713" s="56" t="s">
        <v>140</v>
      </c>
      <c r="I1713" s="57"/>
      <c r="J1713" s="57">
        <f t="shared" si="379"/>
        <v>43559</v>
      </c>
      <c r="K1713" s="56" t="s">
        <v>18</v>
      </c>
      <c r="L1713" s="56" t="s">
        <v>14</v>
      </c>
      <c r="M1713" s="60" t="s">
        <v>642</v>
      </c>
      <c r="N1713" s="56" t="s">
        <v>10657</v>
      </c>
      <c r="O1713" s="56" t="s">
        <v>22</v>
      </c>
      <c r="P1713" s="56" t="s">
        <v>108</v>
      </c>
      <c r="Q1713" s="56" t="s">
        <v>17</v>
      </c>
      <c r="R1713" s="57"/>
      <c r="S1713" s="56" t="s">
        <v>108</v>
      </c>
      <c r="T1713" s="56" t="s">
        <v>108</v>
      </c>
      <c r="U1713" s="57"/>
      <c r="V1713" s="62"/>
      <c r="W1713" s="62" t="s">
        <v>108</v>
      </c>
      <c r="X1713" s="57"/>
      <c r="Y1713" s="56" t="s">
        <v>108</v>
      </c>
      <c r="Z1713" s="56" t="s">
        <v>123</v>
      </c>
      <c r="AA1713" s="57">
        <v>43529</v>
      </c>
      <c r="AB1713" s="63" t="s">
        <v>168</v>
      </c>
      <c r="AC1713" s="64" t="s">
        <v>10660</v>
      </c>
      <c r="AD1713" s="65" t="s">
        <v>118</v>
      </c>
      <c r="AE1713" s="65"/>
      <c r="AF1713" s="66"/>
      <c r="AG1713" s="66"/>
      <c r="AH1713" s="67" t="str">
        <v>Mar</v>
      </c>
      <c r="AI1713" s="68" t="str">
        <v>Mar</v>
      </c>
      <c r="AJ1713" s="69">
        <f t="shared" si="340"/>
        <v>0</v>
      </c>
      <c r="AK1713" s="70" t="str">
        <f t="shared" si="380"/>
        <v/>
      </c>
      <c r="AL1713" s="71" t="s">
        <v>17409</v>
      </c>
      <c r="AM1713" s="71" t="str">
        <v>2019</v>
      </c>
      <c r="AN1713" s="70">
        <f t="shared" si="381"/>
        <v>43539</v>
      </c>
      <c r="AO1713" s="70" t="s">
        <v>123</v>
      </c>
      <c r="AP1713" s="74">
        <f ca="1"/>
        <v>430</v>
      </c>
    </row>
    <row r="1714" spans="1:42" ht="14.4">
      <c r="A1714" s="55" t="s">
        <v>10662</v>
      </c>
      <c r="B1714" s="56" t="s">
        <v>89</v>
      </c>
      <c r="C1714" s="57">
        <v>43529</v>
      </c>
      <c r="D1714" s="56" t="s">
        <v>119</v>
      </c>
      <c r="E1714" s="56" t="s">
        <v>140</v>
      </c>
      <c r="F1714" s="58" t="s">
        <v>106</v>
      </c>
      <c r="G1714" s="58" t="s">
        <v>107</v>
      </c>
      <c r="H1714" s="56" t="s">
        <v>140</v>
      </c>
      <c r="I1714" s="57"/>
      <c r="J1714" s="57">
        <f t="shared" si="379"/>
        <v>43559</v>
      </c>
      <c r="K1714" s="56" t="s">
        <v>18</v>
      </c>
      <c r="L1714" s="56" t="s">
        <v>18</v>
      </c>
      <c r="M1714" s="60" t="s">
        <v>642</v>
      </c>
      <c r="N1714" s="56" t="s">
        <v>10664</v>
      </c>
      <c r="O1714" s="56" t="s">
        <v>249</v>
      </c>
      <c r="P1714" s="56" t="s">
        <v>10665</v>
      </c>
      <c r="Q1714" s="56" t="s">
        <v>21</v>
      </c>
      <c r="R1714" s="57"/>
      <c r="S1714" s="56" t="s">
        <v>108</v>
      </c>
      <c r="T1714" s="56" t="s">
        <v>108</v>
      </c>
      <c r="U1714" s="57"/>
      <c r="V1714" s="62"/>
      <c r="W1714" s="62">
        <v>0</v>
      </c>
      <c r="X1714" s="57"/>
      <c r="Y1714" s="56" t="s">
        <v>108</v>
      </c>
      <c r="Z1714" s="56" t="s">
        <v>121</v>
      </c>
      <c r="AA1714" s="57">
        <v>43529</v>
      </c>
      <c r="AB1714" s="63" t="s">
        <v>168</v>
      </c>
      <c r="AC1714" s="64" t="s">
        <v>10669</v>
      </c>
      <c r="AD1714" s="65" t="s">
        <v>97</v>
      </c>
      <c r="AE1714" s="65" t="s">
        <v>119</v>
      </c>
      <c r="AF1714" s="66"/>
      <c r="AG1714" s="66"/>
      <c r="AH1714" s="67" t="str">
        <v>Mar</v>
      </c>
      <c r="AI1714" s="68" t="str">
        <v>Mar</v>
      </c>
      <c r="AJ1714" s="69">
        <f t="shared" si="340"/>
        <v>0</v>
      </c>
      <c r="AK1714" s="70" t="str">
        <f t="shared" si="380"/>
        <v/>
      </c>
      <c r="AL1714" s="71" t="s">
        <v>17409</v>
      </c>
      <c r="AM1714" s="71" t="str">
        <v>2019</v>
      </c>
      <c r="AN1714" s="70">
        <f t="shared" si="381"/>
        <v>43539</v>
      </c>
      <c r="AO1714" s="70" t="s">
        <v>123</v>
      </c>
      <c r="AP1714" s="74">
        <f ca="1"/>
        <v>430</v>
      </c>
    </row>
    <row r="1715" spans="1:42" ht="14.4">
      <c r="A1715" s="55" t="s">
        <v>10670</v>
      </c>
      <c r="B1715" s="56" t="s">
        <v>89</v>
      </c>
      <c r="C1715" s="57">
        <v>43529</v>
      </c>
      <c r="D1715" s="56" t="s">
        <v>119</v>
      </c>
      <c r="E1715" s="56" t="s">
        <v>140</v>
      </c>
      <c r="F1715" s="58" t="s">
        <v>106</v>
      </c>
      <c r="G1715" s="58" t="s">
        <v>107</v>
      </c>
      <c r="H1715" s="56" t="s">
        <v>140</v>
      </c>
      <c r="I1715" s="57"/>
      <c r="J1715" s="57">
        <f t="shared" si="379"/>
        <v>43559</v>
      </c>
      <c r="K1715" s="56" t="s">
        <v>18</v>
      </c>
      <c r="L1715" s="56" t="s">
        <v>18</v>
      </c>
      <c r="M1715" s="60" t="s">
        <v>642</v>
      </c>
      <c r="N1715" s="56" t="s">
        <v>10672</v>
      </c>
      <c r="O1715" s="56" t="s">
        <v>27</v>
      </c>
      <c r="P1715" s="56" t="s">
        <v>10673</v>
      </c>
      <c r="Q1715" s="56" t="s">
        <v>28</v>
      </c>
      <c r="R1715" s="57"/>
      <c r="S1715" s="56" t="s">
        <v>108</v>
      </c>
      <c r="T1715" s="56" t="s">
        <v>108</v>
      </c>
      <c r="U1715" s="57"/>
      <c r="V1715" s="62"/>
      <c r="W1715" s="62">
        <v>0</v>
      </c>
      <c r="X1715" s="57"/>
      <c r="Y1715" s="56" t="s">
        <v>108</v>
      </c>
      <c r="Z1715" s="56" t="s">
        <v>121</v>
      </c>
      <c r="AA1715" s="57">
        <v>43529</v>
      </c>
      <c r="AB1715" s="63" t="s">
        <v>168</v>
      </c>
      <c r="AC1715" s="64" t="s">
        <v>10675</v>
      </c>
      <c r="AD1715" s="56" t="s">
        <v>360</v>
      </c>
      <c r="AE1715" s="65" t="s">
        <v>119</v>
      </c>
      <c r="AF1715" s="66"/>
      <c r="AG1715" s="66"/>
      <c r="AH1715" s="67" t="str">
        <v>Mar</v>
      </c>
      <c r="AI1715" s="68" t="str">
        <v>Mar</v>
      </c>
      <c r="AJ1715" s="69">
        <f t="shared" si="340"/>
        <v>0</v>
      </c>
      <c r="AK1715" s="70" t="str">
        <f t="shared" si="380"/>
        <v/>
      </c>
      <c r="AL1715" s="71" t="s">
        <v>17409</v>
      </c>
      <c r="AM1715" s="71" t="str">
        <v>2019</v>
      </c>
      <c r="AN1715" s="70">
        <f t="shared" si="381"/>
        <v>43539</v>
      </c>
      <c r="AO1715" s="70" t="s">
        <v>123</v>
      </c>
      <c r="AP1715" s="74">
        <f ca="1"/>
        <v>430</v>
      </c>
    </row>
    <row r="1716" spans="1:42" ht="14.4">
      <c r="A1716" s="55" t="s">
        <v>10676</v>
      </c>
      <c r="B1716" s="56" t="s">
        <v>89</v>
      </c>
      <c r="C1716" s="57">
        <v>43530</v>
      </c>
      <c r="D1716" s="56" t="s">
        <v>119</v>
      </c>
      <c r="E1716" s="56" t="s">
        <v>140</v>
      </c>
      <c r="F1716" s="58" t="s">
        <v>106</v>
      </c>
      <c r="G1716" s="58" t="s">
        <v>107</v>
      </c>
      <c r="H1716" s="56" t="s">
        <v>140</v>
      </c>
      <c r="I1716" s="57"/>
      <c r="J1716" s="57">
        <f t="shared" si="379"/>
        <v>43560</v>
      </c>
      <c r="K1716" s="56" t="s">
        <v>18</v>
      </c>
      <c r="L1716" s="56" t="s">
        <v>18</v>
      </c>
      <c r="M1716" s="60" t="s">
        <v>642</v>
      </c>
      <c r="N1716" s="56" t="s">
        <v>10678</v>
      </c>
      <c r="O1716" s="56" t="s">
        <v>236</v>
      </c>
      <c r="P1716" s="56" t="s">
        <v>5108</v>
      </c>
      <c r="Q1716" s="56" t="s">
        <v>17</v>
      </c>
      <c r="R1716" s="57"/>
      <c r="S1716" s="56" t="s">
        <v>108</v>
      </c>
      <c r="T1716" s="56" t="s">
        <v>108</v>
      </c>
      <c r="U1716" s="57"/>
      <c r="V1716" s="62"/>
      <c r="W1716" s="62">
        <v>0</v>
      </c>
      <c r="X1716" s="57"/>
      <c r="Y1716" s="56" t="s">
        <v>108</v>
      </c>
      <c r="Z1716" s="56" t="s">
        <v>121</v>
      </c>
      <c r="AA1716" s="57">
        <v>43530</v>
      </c>
      <c r="AB1716" s="63" t="s">
        <v>168</v>
      </c>
      <c r="AC1716" s="64" t="s">
        <v>10679</v>
      </c>
      <c r="AD1716" s="65" t="s">
        <v>97</v>
      </c>
      <c r="AE1716" s="65" t="s">
        <v>119</v>
      </c>
      <c r="AF1716" s="66"/>
      <c r="AG1716" s="66"/>
      <c r="AH1716" s="67" t="str">
        <v>Mar</v>
      </c>
      <c r="AI1716" s="68" t="str">
        <v>Mar</v>
      </c>
      <c r="AJ1716" s="69">
        <f t="shared" si="340"/>
        <v>0</v>
      </c>
      <c r="AK1716" s="70" t="str">
        <f t="shared" si="380"/>
        <v/>
      </c>
      <c r="AL1716" s="71" t="s">
        <v>17409</v>
      </c>
      <c r="AM1716" s="71" t="str">
        <v>2019</v>
      </c>
      <c r="AN1716" s="70">
        <f t="shared" si="381"/>
        <v>43540</v>
      </c>
      <c r="AO1716" s="70" t="s">
        <v>123</v>
      </c>
      <c r="AP1716" s="74">
        <f ca="1"/>
        <v>429</v>
      </c>
    </row>
    <row r="1717" spans="1:42" ht="14.4">
      <c r="A1717" s="55" t="s">
        <v>10682</v>
      </c>
      <c r="B1717" s="56" t="s">
        <v>89</v>
      </c>
      <c r="C1717" s="57">
        <v>43535</v>
      </c>
      <c r="D1717" s="56" t="s">
        <v>119</v>
      </c>
      <c r="E1717" s="56" t="s">
        <v>140</v>
      </c>
      <c r="F1717" s="58" t="s">
        <v>106</v>
      </c>
      <c r="G1717" s="58" t="s">
        <v>107</v>
      </c>
      <c r="H1717" s="56" t="s">
        <v>140</v>
      </c>
      <c r="I1717" s="57"/>
      <c r="J1717" s="57">
        <f t="shared" si="379"/>
        <v>43565</v>
      </c>
      <c r="K1717" s="56" t="s">
        <v>18</v>
      </c>
      <c r="L1717" s="56" t="s">
        <v>18</v>
      </c>
      <c r="M1717" s="60" t="s">
        <v>642</v>
      </c>
      <c r="N1717" s="56" t="s">
        <v>10685</v>
      </c>
      <c r="O1717" s="56" t="s">
        <v>436</v>
      </c>
      <c r="P1717" s="56" t="s">
        <v>10686</v>
      </c>
      <c r="Q1717" s="56" t="s">
        <v>17</v>
      </c>
      <c r="R1717" s="57"/>
      <c r="S1717" s="56" t="s">
        <v>108</v>
      </c>
      <c r="T1717" s="56" t="s">
        <v>108</v>
      </c>
      <c r="U1717" s="57"/>
      <c r="V1717" s="76"/>
      <c r="W1717" s="62">
        <v>0</v>
      </c>
      <c r="X1717" s="57"/>
      <c r="Y1717" s="56" t="s">
        <v>108</v>
      </c>
      <c r="Z1717" s="56" t="s">
        <v>121</v>
      </c>
      <c r="AA1717" s="57">
        <v>43535</v>
      </c>
      <c r="AB1717" s="63" t="s">
        <v>168</v>
      </c>
      <c r="AC1717" s="64" t="s">
        <v>1190</v>
      </c>
      <c r="AD1717" s="65" t="s">
        <v>97</v>
      </c>
      <c r="AE1717" s="65" t="s">
        <v>119</v>
      </c>
      <c r="AF1717" s="66"/>
      <c r="AG1717" s="66"/>
      <c r="AH1717" s="67" t="str">
        <v>Mar</v>
      </c>
      <c r="AI1717" s="68" t="str">
        <v>Mar</v>
      </c>
      <c r="AJ1717" s="69">
        <f t="shared" si="340"/>
        <v>0</v>
      </c>
      <c r="AK1717" s="70" t="str">
        <f t="shared" si="380"/>
        <v/>
      </c>
      <c r="AL1717" s="71" t="s">
        <v>17409</v>
      </c>
      <c r="AM1717" s="71" t="str">
        <v>2019</v>
      </c>
      <c r="AN1717" s="70">
        <f t="shared" si="381"/>
        <v>43545</v>
      </c>
      <c r="AO1717" s="70" t="s">
        <v>123</v>
      </c>
      <c r="AP1717" s="74">
        <f ca="1"/>
        <v>424</v>
      </c>
    </row>
    <row r="1718" spans="1:42" ht="14.4">
      <c r="A1718" s="55" t="s">
        <v>10689</v>
      </c>
      <c r="B1718" s="56" t="s">
        <v>89</v>
      </c>
      <c r="C1718" s="57">
        <v>43535</v>
      </c>
      <c r="D1718" s="56" t="s">
        <v>119</v>
      </c>
      <c r="E1718" s="56" t="s">
        <v>140</v>
      </c>
      <c r="F1718" s="58" t="s">
        <v>106</v>
      </c>
      <c r="G1718" s="58" t="s">
        <v>107</v>
      </c>
      <c r="H1718" s="56" t="s">
        <v>140</v>
      </c>
      <c r="I1718" s="57"/>
      <c r="J1718" s="57">
        <f t="shared" si="379"/>
        <v>43565</v>
      </c>
      <c r="K1718" s="56" t="s">
        <v>18</v>
      </c>
      <c r="L1718" s="56" t="s">
        <v>18</v>
      </c>
      <c r="M1718" s="60" t="s">
        <v>642</v>
      </c>
      <c r="N1718" s="56" t="s">
        <v>10690</v>
      </c>
      <c r="O1718" s="56" t="s">
        <v>20</v>
      </c>
      <c r="P1718" s="56" t="s">
        <v>10691</v>
      </c>
      <c r="Q1718" s="56" t="s">
        <v>17</v>
      </c>
      <c r="R1718" s="57"/>
      <c r="S1718" s="56" t="s">
        <v>108</v>
      </c>
      <c r="T1718" s="56" t="s">
        <v>108</v>
      </c>
      <c r="U1718" s="57"/>
      <c r="V1718" s="62"/>
      <c r="W1718" s="62">
        <v>0</v>
      </c>
      <c r="X1718" s="57"/>
      <c r="Y1718" s="56" t="s">
        <v>108</v>
      </c>
      <c r="Z1718" s="56" t="s">
        <v>121</v>
      </c>
      <c r="AA1718" s="57">
        <v>43535</v>
      </c>
      <c r="AB1718" s="63" t="s">
        <v>168</v>
      </c>
      <c r="AC1718" s="64" t="s">
        <v>1190</v>
      </c>
      <c r="AD1718" s="65" t="s">
        <v>97</v>
      </c>
      <c r="AE1718" s="65" t="s">
        <v>119</v>
      </c>
      <c r="AF1718" s="66"/>
      <c r="AG1718" s="66"/>
      <c r="AH1718" s="67" t="str">
        <v>Mar</v>
      </c>
      <c r="AI1718" s="68" t="str">
        <v>Mar</v>
      </c>
      <c r="AJ1718" s="69">
        <f t="shared" si="340"/>
        <v>0</v>
      </c>
      <c r="AK1718" s="70" t="str">
        <f t="shared" si="380"/>
        <v/>
      </c>
      <c r="AL1718" s="71" t="s">
        <v>17409</v>
      </c>
      <c r="AM1718" s="71" t="str">
        <v>2019</v>
      </c>
      <c r="AN1718" s="70">
        <f t="shared" si="381"/>
        <v>43545</v>
      </c>
      <c r="AO1718" s="70" t="s">
        <v>123</v>
      </c>
      <c r="AP1718" s="74">
        <f ca="1"/>
        <v>424</v>
      </c>
    </row>
    <row r="1719" spans="1:42" ht="14.4">
      <c r="A1719" s="55" t="s">
        <v>10693</v>
      </c>
      <c r="B1719" s="56" t="s">
        <v>89</v>
      </c>
      <c r="C1719" s="57">
        <v>43537</v>
      </c>
      <c r="D1719" s="56" t="s">
        <v>119</v>
      </c>
      <c r="E1719" s="56" t="s">
        <v>140</v>
      </c>
      <c r="F1719" s="58" t="s">
        <v>106</v>
      </c>
      <c r="G1719" s="58" t="s">
        <v>107</v>
      </c>
      <c r="H1719" s="56" t="s">
        <v>140</v>
      </c>
      <c r="I1719" s="57"/>
      <c r="J1719" s="57">
        <f t="shared" si="379"/>
        <v>43567</v>
      </c>
      <c r="K1719" s="56" t="s">
        <v>18</v>
      </c>
      <c r="L1719" s="56" t="s">
        <v>14</v>
      </c>
      <c r="M1719" s="60" t="s">
        <v>642</v>
      </c>
      <c r="N1719" s="56" t="s">
        <v>10696</v>
      </c>
      <c r="O1719" s="56" t="s">
        <v>27</v>
      </c>
      <c r="P1719" s="56"/>
      <c r="Q1719" s="56" t="s">
        <v>96</v>
      </c>
      <c r="R1719" s="57"/>
      <c r="S1719" s="56" t="s">
        <v>108</v>
      </c>
      <c r="T1719" s="56" t="s">
        <v>108</v>
      </c>
      <c r="U1719" s="57"/>
      <c r="V1719" s="62"/>
      <c r="W1719" s="62" t="s">
        <v>108</v>
      </c>
      <c r="X1719" s="57"/>
      <c r="Y1719" s="56" t="s">
        <v>108</v>
      </c>
      <c r="Z1719" s="56" t="s">
        <v>123</v>
      </c>
      <c r="AA1719" s="57">
        <v>43537</v>
      </c>
      <c r="AB1719" s="63" t="s">
        <v>168</v>
      </c>
      <c r="AC1719" s="64" t="s">
        <v>10697</v>
      </c>
      <c r="AD1719" s="56" t="s">
        <v>118</v>
      </c>
      <c r="AE1719" s="56"/>
      <c r="AF1719" s="61"/>
      <c r="AG1719" s="61"/>
      <c r="AH1719" s="67" t="str">
        <v>Mar</v>
      </c>
      <c r="AI1719" s="68" t="str">
        <v>Mar</v>
      </c>
      <c r="AJ1719" s="69">
        <f t="shared" si="340"/>
        <v>0</v>
      </c>
      <c r="AK1719" s="70" t="str">
        <f t="shared" si="380"/>
        <v/>
      </c>
      <c r="AL1719" s="71" t="s">
        <v>17409</v>
      </c>
      <c r="AM1719" s="71" t="str">
        <v>2019</v>
      </c>
      <c r="AN1719" s="70">
        <f t="shared" si="381"/>
        <v>43547</v>
      </c>
      <c r="AO1719" s="70" t="s">
        <v>123</v>
      </c>
      <c r="AP1719" s="74">
        <f ca="1"/>
        <v>422</v>
      </c>
    </row>
    <row r="1720" spans="1:42" ht="14.4">
      <c r="A1720" s="55" t="s">
        <v>10699</v>
      </c>
      <c r="B1720" s="56" t="s">
        <v>89</v>
      </c>
      <c r="C1720" s="57">
        <v>43538</v>
      </c>
      <c r="D1720" s="56" t="s">
        <v>119</v>
      </c>
      <c r="E1720" s="56" t="s">
        <v>140</v>
      </c>
      <c r="F1720" s="58" t="s">
        <v>106</v>
      </c>
      <c r="G1720" s="58" t="s">
        <v>107</v>
      </c>
      <c r="H1720" s="56" t="s">
        <v>140</v>
      </c>
      <c r="I1720" s="57"/>
      <c r="J1720" s="57">
        <f t="shared" si="379"/>
        <v>43568</v>
      </c>
      <c r="K1720" s="56" t="s">
        <v>18</v>
      </c>
      <c r="L1720" s="56" t="s">
        <v>14</v>
      </c>
      <c r="M1720" s="60" t="s">
        <v>642</v>
      </c>
      <c r="N1720" s="56" t="s">
        <v>10657</v>
      </c>
      <c r="O1720" s="56" t="s">
        <v>22</v>
      </c>
      <c r="P1720" s="56" t="s">
        <v>108</v>
      </c>
      <c r="Q1720" s="56" t="s">
        <v>17</v>
      </c>
      <c r="R1720" s="57"/>
      <c r="S1720" s="56" t="s">
        <v>108</v>
      </c>
      <c r="T1720" s="56" t="s">
        <v>108</v>
      </c>
      <c r="U1720" s="57"/>
      <c r="V1720" s="62"/>
      <c r="W1720" s="62" t="s">
        <v>108</v>
      </c>
      <c r="X1720" s="57"/>
      <c r="Y1720" s="56" t="s">
        <v>108</v>
      </c>
      <c r="Z1720" s="56" t="s">
        <v>123</v>
      </c>
      <c r="AA1720" s="57">
        <v>43538</v>
      </c>
      <c r="AB1720" s="63" t="s">
        <v>168</v>
      </c>
      <c r="AC1720" s="64" t="s">
        <v>10703</v>
      </c>
      <c r="AD1720" s="56" t="s">
        <v>118</v>
      </c>
      <c r="AE1720" s="56"/>
      <c r="AF1720" s="61"/>
      <c r="AG1720" s="61"/>
      <c r="AH1720" s="67" t="str">
        <v>Mar</v>
      </c>
      <c r="AI1720" s="68" t="str">
        <v>Mar</v>
      </c>
      <c r="AJ1720" s="69">
        <f t="shared" si="340"/>
        <v>0</v>
      </c>
      <c r="AK1720" s="70" t="str">
        <f t="shared" si="380"/>
        <v/>
      </c>
      <c r="AL1720" s="71" t="s">
        <v>17409</v>
      </c>
      <c r="AM1720" s="71" t="str">
        <v>2019</v>
      </c>
      <c r="AN1720" s="70">
        <f t="shared" si="381"/>
        <v>43548</v>
      </c>
      <c r="AO1720" s="70" t="s">
        <v>123</v>
      </c>
      <c r="AP1720" s="74">
        <f ca="1"/>
        <v>421</v>
      </c>
    </row>
    <row r="1721" spans="1:42" ht="14.4">
      <c r="A1721" s="55" t="s">
        <v>10706</v>
      </c>
      <c r="B1721" s="56" t="s">
        <v>89</v>
      </c>
      <c r="C1721" s="57">
        <v>43538</v>
      </c>
      <c r="D1721" s="56" t="s">
        <v>119</v>
      </c>
      <c r="E1721" s="56" t="s">
        <v>140</v>
      </c>
      <c r="F1721" s="58" t="s">
        <v>106</v>
      </c>
      <c r="G1721" s="58" t="s">
        <v>107</v>
      </c>
      <c r="H1721" s="56" t="s">
        <v>140</v>
      </c>
      <c r="I1721" s="57"/>
      <c r="J1721" s="57">
        <f t="shared" si="379"/>
        <v>43568</v>
      </c>
      <c r="K1721" s="56" t="s">
        <v>18</v>
      </c>
      <c r="L1721" s="56" t="s">
        <v>14</v>
      </c>
      <c r="M1721" s="60" t="s">
        <v>642</v>
      </c>
      <c r="N1721" s="56" t="s">
        <v>10708</v>
      </c>
      <c r="O1721" s="56" t="s">
        <v>249</v>
      </c>
      <c r="P1721" s="56" t="s">
        <v>108</v>
      </c>
      <c r="Q1721" s="56" t="s">
        <v>17</v>
      </c>
      <c r="R1721" s="57"/>
      <c r="S1721" s="56" t="s">
        <v>108</v>
      </c>
      <c r="T1721" s="56" t="s">
        <v>108</v>
      </c>
      <c r="U1721" s="57"/>
      <c r="V1721" s="62"/>
      <c r="W1721" s="62" t="s">
        <v>108</v>
      </c>
      <c r="X1721" s="57"/>
      <c r="Y1721" s="56" t="s">
        <v>108</v>
      </c>
      <c r="Z1721" s="56" t="s">
        <v>123</v>
      </c>
      <c r="AA1721" s="57">
        <v>43538</v>
      </c>
      <c r="AB1721" s="63" t="s">
        <v>168</v>
      </c>
      <c r="AC1721" s="64" t="s">
        <v>6805</v>
      </c>
      <c r="AD1721" s="56" t="s">
        <v>118</v>
      </c>
      <c r="AE1721" s="56"/>
      <c r="AF1721" s="61"/>
      <c r="AG1721" s="61"/>
      <c r="AH1721" s="67" t="str">
        <v>Mar</v>
      </c>
      <c r="AI1721" s="68" t="str">
        <v>Mar</v>
      </c>
      <c r="AJ1721" s="69">
        <f t="shared" si="340"/>
        <v>0</v>
      </c>
      <c r="AK1721" s="70" t="str">
        <f t="shared" si="380"/>
        <v/>
      </c>
      <c r="AL1721" s="71" t="s">
        <v>17409</v>
      </c>
      <c r="AM1721" s="71" t="str">
        <v>2019</v>
      </c>
      <c r="AN1721" s="70">
        <f t="shared" si="381"/>
        <v>43548</v>
      </c>
      <c r="AO1721" s="70" t="s">
        <v>123</v>
      </c>
      <c r="AP1721" s="74">
        <f ca="1"/>
        <v>421</v>
      </c>
    </row>
    <row r="1722" spans="1:42" ht="14.4">
      <c r="A1722" s="55" t="s">
        <v>10711</v>
      </c>
      <c r="B1722" s="56" t="s">
        <v>89</v>
      </c>
      <c r="C1722" s="57">
        <v>43537</v>
      </c>
      <c r="D1722" s="56" t="s">
        <v>119</v>
      </c>
      <c r="E1722" s="56" t="s">
        <v>112</v>
      </c>
      <c r="F1722" s="58" t="s">
        <v>106</v>
      </c>
      <c r="G1722" s="58" t="s">
        <v>113</v>
      </c>
      <c r="H1722" s="56" t="s">
        <v>112</v>
      </c>
      <c r="I1722" s="57"/>
      <c r="J1722" s="57">
        <f t="shared" si="379"/>
        <v>43567</v>
      </c>
      <c r="K1722" s="56" t="s">
        <v>18</v>
      </c>
      <c r="L1722" s="56" t="s">
        <v>14</v>
      </c>
      <c r="M1722" s="60" t="s">
        <v>642</v>
      </c>
      <c r="N1722" s="56" t="s">
        <v>3438</v>
      </c>
      <c r="O1722" s="56" t="s">
        <v>27</v>
      </c>
      <c r="P1722" s="56" t="s">
        <v>3439</v>
      </c>
      <c r="Q1722" s="56" t="s">
        <v>116</v>
      </c>
      <c r="R1722" s="57">
        <v>43542</v>
      </c>
      <c r="S1722" s="56" t="s">
        <v>14</v>
      </c>
      <c r="T1722" s="56" t="s">
        <v>108</v>
      </c>
      <c r="U1722" s="57"/>
      <c r="V1722" s="62"/>
      <c r="W1722" s="62" t="s">
        <v>108</v>
      </c>
      <c r="X1722" s="57"/>
      <c r="Y1722" s="56" t="s">
        <v>108</v>
      </c>
      <c r="Z1722" s="56" t="s">
        <v>123</v>
      </c>
      <c r="AA1722" s="57">
        <v>43542</v>
      </c>
      <c r="AB1722" s="63" t="s">
        <v>168</v>
      </c>
      <c r="AC1722" s="64" t="s">
        <v>257</v>
      </c>
      <c r="AD1722" s="56" t="s">
        <v>118</v>
      </c>
      <c r="AE1722" s="56" t="s">
        <v>119</v>
      </c>
      <c r="AF1722" s="61"/>
      <c r="AG1722" s="61"/>
      <c r="AH1722" s="67" t="str">
        <v>Mar</v>
      </c>
      <c r="AI1722" s="68" t="str">
        <v>Mar</v>
      </c>
      <c r="AJ1722" s="69">
        <f t="shared" si="340"/>
        <v>5</v>
      </c>
      <c r="AK1722" s="70">
        <f t="shared" si="380"/>
        <v>43572</v>
      </c>
      <c r="AL1722" s="71">
        <v>30</v>
      </c>
      <c r="AM1722" s="71" t="str">
        <v>2019</v>
      </c>
      <c r="AN1722" s="70">
        <f t="shared" si="381"/>
        <v>43547</v>
      </c>
      <c r="AO1722" s="70" t="s">
        <v>121</v>
      </c>
      <c r="AP1722" s="74">
        <f ca="1"/>
        <v>422</v>
      </c>
    </row>
    <row r="1723" spans="1:42" ht="14.4">
      <c r="A1723" s="55" t="s">
        <v>10715</v>
      </c>
      <c r="B1723" s="56" t="s">
        <v>89</v>
      </c>
      <c r="C1723" s="57">
        <v>43542</v>
      </c>
      <c r="D1723" s="56" t="s">
        <v>119</v>
      </c>
      <c r="E1723" s="56" t="s">
        <v>112</v>
      </c>
      <c r="F1723" s="58" t="s">
        <v>106</v>
      </c>
      <c r="G1723" s="58" t="s">
        <v>113</v>
      </c>
      <c r="H1723" s="56" t="s">
        <v>112</v>
      </c>
      <c r="I1723" s="59"/>
      <c r="J1723" s="59">
        <f t="shared" si="379"/>
        <v>43572</v>
      </c>
      <c r="K1723" s="56" t="s">
        <v>18</v>
      </c>
      <c r="L1723" s="56" t="s">
        <v>14</v>
      </c>
      <c r="M1723" s="60" t="s">
        <v>642</v>
      </c>
      <c r="N1723" s="56" t="s">
        <v>10717</v>
      </c>
      <c r="O1723" s="56" t="s">
        <v>27</v>
      </c>
      <c r="P1723" s="56" t="s">
        <v>6154</v>
      </c>
      <c r="Q1723" s="56" t="s">
        <v>116</v>
      </c>
      <c r="R1723" s="57">
        <v>43544</v>
      </c>
      <c r="S1723" s="56" t="s">
        <v>108</v>
      </c>
      <c r="T1723" s="56" t="s">
        <v>108</v>
      </c>
      <c r="U1723" s="59"/>
      <c r="V1723" s="77"/>
      <c r="W1723" s="62" t="s">
        <v>108</v>
      </c>
      <c r="X1723" s="57"/>
      <c r="Y1723" s="56" t="s">
        <v>108</v>
      </c>
      <c r="Z1723" s="56" t="s">
        <v>123</v>
      </c>
      <c r="AA1723" s="57">
        <v>43544</v>
      </c>
      <c r="AB1723" s="63" t="s">
        <v>168</v>
      </c>
      <c r="AC1723" s="64" t="s">
        <v>10719</v>
      </c>
      <c r="AD1723" s="56" t="s">
        <v>118</v>
      </c>
      <c r="AE1723" s="56" t="s">
        <v>119</v>
      </c>
      <c r="AF1723" s="61"/>
      <c r="AG1723" s="61"/>
      <c r="AH1723" s="67" t="str">
        <v>Mar</v>
      </c>
      <c r="AI1723" s="68" t="str">
        <v>Mar</v>
      </c>
      <c r="AJ1723" s="69">
        <f t="shared" si="340"/>
        <v>2</v>
      </c>
      <c r="AK1723" s="70">
        <f t="shared" si="380"/>
        <v>43574</v>
      </c>
      <c r="AL1723" s="71">
        <v>30</v>
      </c>
      <c r="AM1723" s="71" t="str">
        <v>2019</v>
      </c>
      <c r="AN1723" s="70">
        <f t="shared" si="381"/>
        <v>43552</v>
      </c>
      <c r="AO1723" s="70" t="s">
        <v>121</v>
      </c>
      <c r="AP1723" s="74">
        <f ca="1"/>
        <v>417</v>
      </c>
    </row>
    <row r="1724" spans="1:42" ht="14.4">
      <c r="A1724" s="55" t="s">
        <v>10721</v>
      </c>
      <c r="B1724" s="56" t="s">
        <v>89</v>
      </c>
      <c r="C1724" s="57">
        <v>43542</v>
      </c>
      <c r="D1724" s="56" t="s">
        <v>119</v>
      </c>
      <c r="E1724" s="56"/>
      <c r="F1724" s="58" t="s">
        <v>106</v>
      </c>
      <c r="G1724" s="58" t="s">
        <v>113</v>
      </c>
      <c r="H1724" s="56" t="s">
        <v>10725</v>
      </c>
      <c r="I1724" s="57"/>
      <c r="J1724" s="57">
        <f t="shared" si="379"/>
        <v>43572</v>
      </c>
      <c r="K1724" s="56" t="s">
        <v>18</v>
      </c>
      <c r="L1724" s="56" t="s">
        <v>14</v>
      </c>
      <c r="M1724" s="60" t="s">
        <v>642</v>
      </c>
      <c r="N1724" s="56" t="s">
        <v>10499</v>
      </c>
      <c r="O1724" s="56" t="s">
        <v>44</v>
      </c>
      <c r="P1724" s="56" t="s">
        <v>10726</v>
      </c>
      <c r="Q1724" s="56" t="s">
        <v>116</v>
      </c>
      <c r="R1724" s="57">
        <v>43544</v>
      </c>
      <c r="S1724" s="56"/>
      <c r="T1724" s="56"/>
      <c r="U1724" s="98"/>
      <c r="V1724" s="272"/>
      <c r="W1724" s="62" t="s">
        <v>108</v>
      </c>
      <c r="X1724" s="57"/>
      <c r="Y1724" s="61"/>
      <c r="Z1724" s="56"/>
      <c r="AA1724" s="57">
        <v>43544</v>
      </c>
      <c r="AB1724" s="63"/>
      <c r="AC1724" s="64" t="s">
        <v>10734</v>
      </c>
      <c r="AD1724" s="56" t="s">
        <v>118</v>
      </c>
      <c r="AE1724" s="56"/>
      <c r="AF1724" s="61"/>
      <c r="AG1724" s="61"/>
      <c r="AH1724" s="67" t="str">
        <v>Mar</v>
      </c>
      <c r="AI1724" s="68" t="str">
        <v>Mar</v>
      </c>
      <c r="AJ1724" s="69">
        <f t="shared" si="340"/>
        <v>2</v>
      </c>
      <c r="AK1724" s="70">
        <f t="shared" si="380"/>
        <v>43574</v>
      </c>
      <c r="AL1724" s="71">
        <v>30</v>
      </c>
      <c r="AM1724" s="71" t="str">
        <v>2019</v>
      </c>
      <c r="AN1724" s="70">
        <f t="shared" si="381"/>
        <v>43552</v>
      </c>
      <c r="AO1724" s="70" t="s">
        <v>121</v>
      </c>
      <c r="AP1724" s="74">
        <f ca="1"/>
        <v>417</v>
      </c>
    </row>
    <row r="1725" spans="1:42" ht="14.4">
      <c r="A1725" s="55" t="s">
        <v>10737</v>
      </c>
      <c r="B1725" s="56" t="s">
        <v>89</v>
      </c>
      <c r="C1725" s="57">
        <v>43545</v>
      </c>
      <c r="D1725" s="56" t="s">
        <v>119</v>
      </c>
      <c r="E1725" s="56" t="s">
        <v>140</v>
      </c>
      <c r="F1725" s="58" t="s">
        <v>106</v>
      </c>
      <c r="G1725" s="58" t="s">
        <v>107</v>
      </c>
      <c r="H1725" s="56" t="s">
        <v>140</v>
      </c>
      <c r="I1725" s="57"/>
      <c r="J1725" s="57">
        <f t="shared" si="379"/>
        <v>43575</v>
      </c>
      <c r="K1725" s="56" t="s">
        <v>18</v>
      </c>
      <c r="L1725" s="56" t="s">
        <v>18</v>
      </c>
      <c r="M1725" s="60" t="s">
        <v>642</v>
      </c>
      <c r="N1725" s="56" t="s">
        <v>10739</v>
      </c>
      <c r="O1725" s="56" t="s">
        <v>29</v>
      </c>
      <c r="P1725" s="56" t="s">
        <v>10740</v>
      </c>
      <c r="Q1725" s="56" t="s">
        <v>17</v>
      </c>
      <c r="R1725" s="57"/>
      <c r="S1725" s="56" t="s">
        <v>108</v>
      </c>
      <c r="T1725" s="56" t="s">
        <v>108</v>
      </c>
      <c r="U1725" s="57"/>
      <c r="V1725" s="62"/>
      <c r="W1725" s="62">
        <v>0</v>
      </c>
      <c r="X1725" s="57"/>
      <c r="Y1725" s="56" t="s">
        <v>108</v>
      </c>
      <c r="Z1725" s="56" t="s">
        <v>121</v>
      </c>
      <c r="AA1725" s="57">
        <v>43545</v>
      </c>
      <c r="AB1725" s="63" t="s">
        <v>168</v>
      </c>
      <c r="AC1725" s="64" t="s">
        <v>10742</v>
      </c>
      <c r="AD1725" s="65" t="s">
        <v>97</v>
      </c>
      <c r="AE1725" s="56" t="s">
        <v>119</v>
      </c>
      <c r="AF1725" s="61"/>
      <c r="AG1725" s="61"/>
      <c r="AH1725" s="67" t="str">
        <v>Mar</v>
      </c>
      <c r="AI1725" s="68" t="str">
        <v>Mar</v>
      </c>
      <c r="AJ1725" s="69">
        <f t="shared" si="340"/>
        <v>0</v>
      </c>
      <c r="AK1725" s="70" t="str">
        <f t="shared" si="380"/>
        <v/>
      </c>
      <c r="AL1725" s="71" t="s">
        <v>17409</v>
      </c>
      <c r="AM1725" s="71" t="str">
        <v>2019</v>
      </c>
      <c r="AN1725" s="70">
        <f t="shared" si="381"/>
        <v>43555</v>
      </c>
      <c r="AO1725" s="70" t="s">
        <v>123</v>
      </c>
      <c r="AP1725" s="74">
        <f ca="1"/>
        <v>414</v>
      </c>
    </row>
    <row r="1726" spans="1:42" ht="14.4">
      <c r="A1726" s="55" t="s">
        <v>10744</v>
      </c>
      <c r="B1726" s="56" t="s">
        <v>89</v>
      </c>
      <c r="C1726" s="57">
        <v>43545</v>
      </c>
      <c r="D1726" s="56" t="s">
        <v>119</v>
      </c>
      <c r="E1726" s="56" t="s">
        <v>140</v>
      </c>
      <c r="F1726" s="58" t="s">
        <v>106</v>
      </c>
      <c r="G1726" s="58" t="s">
        <v>107</v>
      </c>
      <c r="H1726" s="56" t="s">
        <v>140</v>
      </c>
      <c r="I1726" s="59"/>
      <c r="J1726" s="59">
        <f t="shared" si="379"/>
        <v>43575</v>
      </c>
      <c r="K1726" s="56" t="s">
        <v>18</v>
      </c>
      <c r="L1726" s="56" t="s">
        <v>18</v>
      </c>
      <c r="M1726" s="60" t="s">
        <v>642</v>
      </c>
      <c r="N1726" s="56" t="s">
        <v>3024</v>
      </c>
      <c r="O1726" s="56" t="s">
        <v>16</v>
      </c>
      <c r="P1726" s="56" t="s">
        <v>3025</v>
      </c>
      <c r="Q1726" s="56" t="s">
        <v>17</v>
      </c>
      <c r="R1726" s="57"/>
      <c r="S1726" s="56" t="s">
        <v>108</v>
      </c>
      <c r="T1726" s="56" t="s">
        <v>108</v>
      </c>
      <c r="U1726" s="57"/>
      <c r="V1726" s="62"/>
      <c r="W1726" s="62">
        <v>0</v>
      </c>
      <c r="X1726" s="57"/>
      <c r="Y1726" s="56" t="s">
        <v>108</v>
      </c>
      <c r="Z1726" s="56" t="s">
        <v>121</v>
      </c>
      <c r="AA1726" s="57">
        <v>43545</v>
      </c>
      <c r="AB1726" s="63" t="s">
        <v>168</v>
      </c>
      <c r="AC1726" s="64" t="s">
        <v>10742</v>
      </c>
      <c r="AD1726" s="65" t="s">
        <v>97</v>
      </c>
      <c r="AE1726" s="56" t="s">
        <v>119</v>
      </c>
      <c r="AF1726" s="61"/>
      <c r="AG1726" s="61"/>
      <c r="AH1726" s="67" t="str">
        <v>Mar</v>
      </c>
      <c r="AI1726" s="68" t="str">
        <v>Mar</v>
      </c>
      <c r="AJ1726" s="69">
        <f t="shared" si="340"/>
        <v>0</v>
      </c>
      <c r="AK1726" s="70" t="str">
        <f t="shared" si="380"/>
        <v/>
      </c>
      <c r="AL1726" s="71" t="s">
        <v>17409</v>
      </c>
      <c r="AM1726" s="71" t="str">
        <v>2019</v>
      </c>
      <c r="AN1726" s="70">
        <f t="shared" si="381"/>
        <v>43555</v>
      </c>
      <c r="AO1726" s="70" t="s">
        <v>123</v>
      </c>
      <c r="AP1726" s="74">
        <f ca="1"/>
        <v>414</v>
      </c>
    </row>
    <row r="1727" spans="1:42" ht="14.4">
      <c r="A1727" s="55" t="s">
        <v>10746</v>
      </c>
      <c r="B1727" s="56" t="s">
        <v>89</v>
      </c>
      <c r="C1727" s="57">
        <v>43545</v>
      </c>
      <c r="D1727" s="56" t="s">
        <v>119</v>
      </c>
      <c r="E1727" s="56" t="s">
        <v>140</v>
      </c>
      <c r="F1727" s="58" t="s">
        <v>106</v>
      </c>
      <c r="G1727" s="58" t="s">
        <v>107</v>
      </c>
      <c r="H1727" s="56" t="s">
        <v>140</v>
      </c>
      <c r="I1727" s="57"/>
      <c r="J1727" s="57">
        <f t="shared" si="379"/>
        <v>43575</v>
      </c>
      <c r="K1727" s="56" t="s">
        <v>18</v>
      </c>
      <c r="L1727" s="56" t="s">
        <v>18</v>
      </c>
      <c r="M1727" s="60" t="s">
        <v>642</v>
      </c>
      <c r="N1727" s="56" t="s">
        <v>10747</v>
      </c>
      <c r="O1727" s="56" t="s">
        <v>33</v>
      </c>
      <c r="P1727" s="56" t="s">
        <v>5600</v>
      </c>
      <c r="Q1727" s="56" t="s">
        <v>17</v>
      </c>
      <c r="R1727" s="57"/>
      <c r="S1727" s="56" t="s">
        <v>108</v>
      </c>
      <c r="T1727" s="56" t="s">
        <v>108</v>
      </c>
      <c r="U1727" s="57"/>
      <c r="V1727" s="62"/>
      <c r="W1727" s="62">
        <v>0</v>
      </c>
      <c r="X1727" s="57"/>
      <c r="Y1727" s="56" t="s">
        <v>108</v>
      </c>
      <c r="Z1727" s="56" t="s">
        <v>121</v>
      </c>
      <c r="AA1727" s="57">
        <v>43545</v>
      </c>
      <c r="AB1727" s="63" t="s">
        <v>168</v>
      </c>
      <c r="AC1727" s="64" t="s">
        <v>10750</v>
      </c>
      <c r="AD1727" s="56" t="s">
        <v>360</v>
      </c>
      <c r="AE1727" s="56" t="s">
        <v>119</v>
      </c>
      <c r="AF1727" s="61"/>
      <c r="AG1727" s="61"/>
      <c r="AH1727" s="67" t="str">
        <v>Mar</v>
      </c>
      <c r="AI1727" s="68" t="str">
        <v>Mar</v>
      </c>
      <c r="AJ1727" s="69">
        <f t="shared" si="340"/>
        <v>0</v>
      </c>
      <c r="AK1727" s="70" t="str">
        <f t="shared" si="380"/>
        <v/>
      </c>
      <c r="AL1727" s="71" t="s">
        <v>17409</v>
      </c>
      <c r="AM1727" s="71" t="str">
        <v>2019</v>
      </c>
      <c r="AN1727" s="70">
        <f t="shared" si="381"/>
        <v>43555</v>
      </c>
      <c r="AO1727" s="70" t="s">
        <v>123</v>
      </c>
      <c r="AP1727" s="74">
        <f ca="1"/>
        <v>414</v>
      </c>
    </row>
    <row r="1728" spans="1:42" ht="14.4">
      <c r="A1728" s="55" t="s">
        <v>10752</v>
      </c>
      <c r="B1728" s="56" t="s">
        <v>89</v>
      </c>
      <c r="C1728" s="57">
        <v>43545</v>
      </c>
      <c r="D1728" s="56" t="s">
        <v>119</v>
      </c>
      <c r="E1728" s="56" t="s">
        <v>140</v>
      </c>
      <c r="F1728" s="58" t="s">
        <v>106</v>
      </c>
      <c r="G1728" s="58" t="s">
        <v>107</v>
      </c>
      <c r="H1728" s="56" t="s">
        <v>140</v>
      </c>
      <c r="I1728" s="59"/>
      <c r="J1728" s="59">
        <f t="shared" si="379"/>
        <v>43575</v>
      </c>
      <c r="K1728" s="56" t="s">
        <v>18</v>
      </c>
      <c r="L1728" s="56" t="s">
        <v>14</v>
      </c>
      <c r="M1728" s="60" t="s">
        <v>642</v>
      </c>
      <c r="N1728" s="56" t="s">
        <v>10755</v>
      </c>
      <c r="O1728" s="56" t="s">
        <v>143</v>
      </c>
      <c r="P1728" s="56" t="s">
        <v>10756</v>
      </c>
      <c r="Q1728" s="56" t="s">
        <v>21</v>
      </c>
      <c r="R1728" s="59"/>
      <c r="S1728" s="56" t="s">
        <v>108</v>
      </c>
      <c r="T1728" s="56" t="s">
        <v>108</v>
      </c>
      <c r="U1728" s="57"/>
      <c r="V1728" s="77"/>
      <c r="W1728" s="62">
        <v>0</v>
      </c>
      <c r="X1728" s="57"/>
      <c r="Y1728" s="56" t="s">
        <v>108</v>
      </c>
      <c r="Z1728" s="56" t="s">
        <v>121</v>
      </c>
      <c r="AA1728" s="57">
        <v>43545</v>
      </c>
      <c r="AB1728" s="63" t="s">
        <v>168</v>
      </c>
      <c r="AC1728" s="64" t="s">
        <v>10757</v>
      </c>
      <c r="AD1728" s="65" t="s">
        <v>97</v>
      </c>
      <c r="AE1728" s="56" t="s">
        <v>119</v>
      </c>
      <c r="AF1728" s="61"/>
      <c r="AG1728" s="61"/>
      <c r="AH1728" s="67" t="str">
        <v>Mar</v>
      </c>
      <c r="AI1728" s="68" t="str">
        <v>Mar</v>
      </c>
      <c r="AJ1728" s="69">
        <f t="shared" si="340"/>
        <v>0</v>
      </c>
      <c r="AK1728" s="70" t="str">
        <f t="shared" si="380"/>
        <v/>
      </c>
      <c r="AL1728" s="71" t="s">
        <v>17409</v>
      </c>
      <c r="AM1728" s="71" t="str">
        <v>2019</v>
      </c>
      <c r="AN1728" s="70">
        <f t="shared" si="381"/>
        <v>43555</v>
      </c>
      <c r="AO1728" s="70" t="s">
        <v>123</v>
      </c>
      <c r="AP1728" s="74">
        <f ca="1"/>
        <v>414</v>
      </c>
    </row>
    <row r="1729" spans="1:42" ht="14.4">
      <c r="A1729" s="55" t="s">
        <v>10759</v>
      </c>
      <c r="B1729" s="56" t="s">
        <v>89</v>
      </c>
      <c r="C1729" s="57">
        <v>43545</v>
      </c>
      <c r="D1729" s="56" t="s">
        <v>119</v>
      </c>
      <c r="E1729" s="56" t="s">
        <v>140</v>
      </c>
      <c r="F1729" s="58" t="s">
        <v>106</v>
      </c>
      <c r="G1729" s="58" t="s">
        <v>107</v>
      </c>
      <c r="H1729" s="56" t="s">
        <v>140</v>
      </c>
      <c r="I1729" s="59"/>
      <c r="J1729" s="59">
        <f t="shared" si="379"/>
        <v>43575</v>
      </c>
      <c r="K1729" s="56" t="s">
        <v>18</v>
      </c>
      <c r="L1729" s="56" t="s">
        <v>14</v>
      </c>
      <c r="M1729" s="60" t="s">
        <v>642</v>
      </c>
      <c r="N1729" s="56" t="s">
        <v>10762</v>
      </c>
      <c r="O1729" s="56" t="s">
        <v>44</v>
      </c>
      <c r="P1729" s="56" t="s">
        <v>108</v>
      </c>
      <c r="Q1729" s="56" t="s">
        <v>96</v>
      </c>
      <c r="R1729" s="57"/>
      <c r="S1729" s="56" t="s">
        <v>108</v>
      </c>
      <c r="T1729" s="56" t="s">
        <v>108</v>
      </c>
      <c r="U1729" s="57"/>
      <c r="V1729" s="62"/>
      <c r="W1729" s="62" t="s">
        <v>108</v>
      </c>
      <c r="X1729" s="57"/>
      <c r="Y1729" s="56" t="s">
        <v>108</v>
      </c>
      <c r="Z1729" s="56" t="s">
        <v>123</v>
      </c>
      <c r="AA1729" s="57">
        <v>43545</v>
      </c>
      <c r="AB1729" s="63" t="s">
        <v>168</v>
      </c>
      <c r="AC1729" s="64" t="s">
        <v>10763</v>
      </c>
      <c r="AD1729" s="56" t="s">
        <v>118</v>
      </c>
      <c r="AE1729" s="56"/>
      <c r="AF1729" s="61"/>
      <c r="AG1729" s="61"/>
      <c r="AH1729" s="67" t="str">
        <v>Mar</v>
      </c>
      <c r="AI1729" s="68" t="str">
        <v>Mar</v>
      </c>
      <c r="AJ1729" s="69">
        <f t="shared" si="340"/>
        <v>0</v>
      </c>
      <c r="AK1729" s="70" t="str">
        <f t="shared" si="380"/>
        <v/>
      </c>
      <c r="AL1729" s="71" t="s">
        <v>17409</v>
      </c>
      <c r="AM1729" s="71" t="str">
        <v>2019</v>
      </c>
      <c r="AN1729" s="70">
        <f t="shared" si="381"/>
        <v>43555</v>
      </c>
      <c r="AO1729" s="70" t="s">
        <v>123</v>
      </c>
      <c r="AP1729" s="74">
        <f ca="1"/>
        <v>414</v>
      </c>
    </row>
    <row r="1730" spans="1:42" ht="14.4">
      <c r="A1730" s="55" t="s">
        <v>10767</v>
      </c>
      <c r="B1730" s="56" t="s">
        <v>89</v>
      </c>
      <c r="C1730" s="57">
        <v>43545</v>
      </c>
      <c r="D1730" s="56" t="s">
        <v>119</v>
      </c>
      <c r="E1730" s="56" t="s">
        <v>140</v>
      </c>
      <c r="F1730" s="58" t="s">
        <v>106</v>
      </c>
      <c r="G1730" s="58" t="s">
        <v>107</v>
      </c>
      <c r="H1730" s="56" t="s">
        <v>140</v>
      </c>
      <c r="I1730" s="59"/>
      <c r="J1730" s="59">
        <f t="shared" si="379"/>
        <v>43575</v>
      </c>
      <c r="K1730" s="56" t="s">
        <v>18</v>
      </c>
      <c r="L1730" s="56" t="s">
        <v>14</v>
      </c>
      <c r="M1730" s="60" t="s">
        <v>642</v>
      </c>
      <c r="N1730" s="56" t="s">
        <v>10769</v>
      </c>
      <c r="O1730" s="56" t="s">
        <v>189</v>
      </c>
      <c r="P1730" s="56" t="s">
        <v>10770</v>
      </c>
      <c r="Q1730" s="56" t="s">
        <v>17</v>
      </c>
      <c r="R1730" s="59"/>
      <c r="S1730" s="56" t="s">
        <v>108</v>
      </c>
      <c r="T1730" s="56" t="s">
        <v>108</v>
      </c>
      <c r="U1730" s="57"/>
      <c r="V1730" s="77"/>
      <c r="W1730" s="62">
        <v>0</v>
      </c>
      <c r="X1730" s="57"/>
      <c r="Y1730" s="56" t="s">
        <v>108</v>
      </c>
      <c r="Z1730" s="56" t="s">
        <v>121</v>
      </c>
      <c r="AA1730" s="57">
        <v>43549</v>
      </c>
      <c r="AB1730" s="63" t="s">
        <v>168</v>
      </c>
      <c r="AC1730" s="64" t="s">
        <v>10772</v>
      </c>
      <c r="AD1730" s="56" t="s">
        <v>360</v>
      </c>
      <c r="AE1730" s="56" t="s">
        <v>119</v>
      </c>
      <c r="AF1730" s="61"/>
      <c r="AG1730" s="61"/>
      <c r="AH1730" s="67" t="str">
        <v>Mar</v>
      </c>
      <c r="AI1730" s="68" t="str">
        <v>Mar</v>
      </c>
      <c r="AJ1730" s="69">
        <f t="shared" si="340"/>
        <v>4</v>
      </c>
      <c r="AK1730" s="70" t="str">
        <f t="shared" si="380"/>
        <v/>
      </c>
      <c r="AL1730" s="71" t="s">
        <v>17409</v>
      </c>
      <c r="AM1730" s="71" t="str">
        <v>2019</v>
      </c>
      <c r="AN1730" s="70">
        <f t="shared" si="381"/>
        <v>43555</v>
      </c>
      <c r="AO1730" s="70" t="s">
        <v>123</v>
      </c>
      <c r="AP1730" s="74">
        <f ca="1"/>
        <v>414</v>
      </c>
    </row>
    <row r="1731" spans="1:42" ht="14.4">
      <c r="A1731" s="55" t="s">
        <v>10775</v>
      </c>
      <c r="B1731" s="56" t="s">
        <v>89</v>
      </c>
      <c r="C1731" s="57">
        <v>43546</v>
      </c>
      <c r="D1731" s="56" t="s">
        <v>119</v>
      </c>
      <c r="E1731" s="56" t="s">
        <v>140</v>
      </c>
      <c r="F1731" s="58" t="s">
        <v>106</v>
      </c>
      <c r="G1731" s="58" t="s">
        <v>107</v>
      </c>
      <c r="H1731" s="56" t="s">
        <v>140</v>
      </c>
      <c r="I1731" s="57"/>
      <c r="J1731" s="57">
        <f t="shared" si="379"/>
        <v>43576</v>
      </c>
      <c r="K1731" s="56" t="s">
        <v>18</v>
      </c>
      <c r="L1731" s="56" t="s">
        <v>18</v>
      </c>
      <c r="M1731" s="60" t="s">
        <v>642</v>
      </c>
      <c r="N1731" s="56" t="s">
        <v>10776</v>
      </c>
      <c r="O1731" s="56" t="s">
        <v>355</v>
      </c>
      <c r="P1731" s="56" t="s">
        <v>10777</v>
      </c>
      <c r="Q1731" s="56" t="s">
        <v>17</v>
      </c>
      <c r="R1731" s="57"/>
      <c r="S1731" s="56" t="s">
        <v>108</v>
      </c>
      <c r="T1731" s="56" t="s">
        <v>108</v>
      </c>
      <c r="U1731" s="57"/>
      <c r="V1731" s="62"/>
      <c r="W1731" s="62">
        <v>0</v>
      </c>
      <c r="X1731" s="57"/>
      <c r="Y1731" s="56" t="s">
        <v>108</v>
      </c>
      <c r="Z1731" s="56" t="s">
        <v>121</v>
      </c>
      <c r="AA1731" s="57">
        <v>43546</v>
      </c>
      <c r="AB1731" s="63" t="s">
        <v>168</v>
      </c>
      <c r="AC1731" s="64" t="s">
        <v>10779</v>
      </c>
      <c r="AD1731" s="65" t="s">
        <v>97</v>
      </c>
      <c r="AE1731" s="56" t="s">
        <v>119</v>
      </c>
      <c r="AF1731" s="61"/>
      <c r="AG1731" s="61"/>
      <c r="AH1731" s="67" t="str">
        <v>Mar</v>
      </c>
      <c r="AI1731" s="68" t="str">
        <v>Mar</v>
      </c>
      <c r="AJ1731" s="69">
        <f t="shared" si="340"/>
        <v>0</v>
      </c>
      <c r="AK1731" s="70" t="str">
        <f t="shared" si="380"/>
        <v/>
      </c>
      <c r="AL1731" s="71" t="s">
        <v>17409</v>
      </c>
      <c r="AM1731" s="71" t="str">
        <v>2019</v>
      </c>
      <c r="AN1731" s="70">
        <f t="shared" si="381"/>
        <v>43556</v>
      </c>
      <c r="AO1731" s="70" t="s">
        <v>123</v>
      </c>
      <c r="AP1731" s="74">
        <f ca="1"/>
        <v>413</v>
      </c>
    </row>
    <row r="1732" spans="1:42" ht="14.4">
      <c r="A1732" s="55" t="s">
        <v>10782</v>
      </c>
      <c r="B1732" s="56" t="s">
        <v>89</v>
      </c>
      <c r="C1732" s="57">
        <v>43546</v>
      </c>
      <c r="D1732" s="56" t="s">
        <v>90</v>
      </c>
      <c r="E1732" s="56" t="s">
        <v>140</v>
      </c>
      <c r="F1732" s="58" t="s">
        <v>106</v>
      </c>
      <c r="G1732" s="58" t="s">
        <v>107</v>
      </c>
      <c r="H1732" s="56" t="s">
        <v>140</v>
      </c>
      <c r="I1732" s="57"/>
      <c r="J1732" s="57">
        <f t="shared" si="379"/>
        <v>43576</v>
      </c>
      <c r="K1732" s="56" t="s">
        <v>18</v>
      </c>
      <c r="L1732" s="56" t="s">
        <v>18</v>
      </c>
      <c r="M1732" s="60" t="s">
        <v>642</v>
      </c>
      <c r="N1732" s="56" t="s">
        <v>10783</v>
      </c>
      <c r="O1732" s="56" t="s">
        <v>27</v>
      </c>
      <c r="P1732" s="56" t="s">
        <v>10784</v>
      </c>
      <c r="Q1732" s="56" t="s">
        <v>17</v>
      </c>
      <c r="R1732" s="57"/>
      <c r="S1732" s="56" t="s">
        <v>108</v>
      </c>
      <c r="T1732" s="56" t="s">
        <v>108</v>
      </c>
      <c r="U1732" s="57"/>
      <c r="V1732" s="62"/>
      <c r="W1732" s="62">
        <v>0</v>
      </c>
      <c r="X1732" s="57"/>
      <c r="Y1732" s="56" t="s">
        <v>108</v>
      </c>
      <c r="Z1732" s="56" t="s">
        <v>121</v>
      </c>
      <c r="AA1732" s="57">
        <v>43546</v>
      </c>
      <c r="AB1732" s="63" t="s">
        <v>168</v>
      </c>
      <c r="AC1732" s="64" t="s">
        <v>2114</v>
      </c>
      <c r="AD1732" s="65" t="s">
        <v>97</v>
      </c>
      <c r="AE1732" s="56" t="s">
        <v>90</v>
      </c>
      <c r="AF1732" s="61"/>
      <c r="AG1732" s="61"/>
      <c r="AH1732" s="67" t="str">
        <v>Mar</v>
      </c>
      <c r="AI1732" s="68" t="str">
        <v>Mar</v>
      </c>
      <c r="AJ1732" s="69">
        <f t="shared" si="340"/>
        <v>0</v>
      </c>
      <c r="AK1732" s="70" t="str">
        <f t="shared" si="380"/>
        <v/>
      </c>
      <c r="AL1732" s="71" t="s">
        <v>17409</v>
      </c>
      <c r="AM1732" s="71" t="str">
        <v>2019</v>
      </c>
      <c r="AN1732" s="70">
        <f t="shared" si="381"/>
        <v>43556</v>
      </c>
      <c r="AO1732" s="70" t="s">
        <v>123</v>
      </c>
      <c r="AP1732" s="74">
        <f ca="1"/>
        <v>413</v>
      </c>
    </row>
    <row r="1733" spans="1:42" ht="14.4">
      <c r="A1733" s="55" t="s">
        <v>10787</v>
      </c>
      <c r="B1733" s="56" t="s">
        <v>89</v>
      </c>
      <c r="C1733" s="57">
        <v>43549</v>
      </c>
      <c r="D1733" s="56" t="s">
        <v>119</v>
      </c>
      <c r="E1733" s="56" t="s">
        <v>140</v>
      </c>
      <c r="F1733" s="58" t="s">
        <v>106</v>
      </c>
      <c r="G1733" s="58" t="s">
        <v>107</v>
      </c>
      <c r="H1733" s="56" t="s">
        <v>140</v>
      </c>
      <c r="I1733" s="57"/>
      <c r="J1733" s="57">
        <f t="shared" si="379"/>
        <v>43579</v>
      </c>
      <c r="K1733" s="56" t="s">
        <v>18</v>
      </c>
      <c r="L1733" s="56" t="s">
        <v>18</v>
      </c>
      <c r="M1733" s="60" t="s">
        <v>642</v>
      </c>
      <c r="N1733" s="56" t="s">
        <v>10788</v>
      </c>
      <c r="O1733" s="56" t="s">
        <v>20</v>
      </c>
      <c r="P1733" s="56" t="s">
        <v>10789</v>
      </c>
      <c r="Q1733" s="56" t="s">
        <v>17</v>
      </c>
      <c r="R1733" s="57"/>
      <c r="S1733" s="56" t="s">
        <v>108</v>
      </c>
      <c r="T1733" s="56" t="s">
        <v>108</v>
      </c>
      <c r="U1733" s="57"/>
      <c r="V1733" s="62"/>
      <c r="W1733" s="62">
        <v>0</v>
      </c>
      <c r="X1733" s="57"/>
      <c r="Y1733" s="56" t="s">
        <v>108</v>
      </c>
      <c r="Z1733" s="56" t="s">
        <v>121</v>
      </c>
      <c r="AA1733" s="57">
        <v>43549</v>
      </c>
      <c r="AB1733" s="63" t="s">
        <v>168</v>
      </c>
      <c r="AC1733" s="64" t="s">
        <v>10791</v>
      </c>
      <c r="AD1733" s="65" t="s">
        <v>97</v>
      </c>
      <c r="AE1733" s="56" t="s">
        <v>119</v>
      </c>
      <c r="AF1733" s="61"/>
      <c r="AG1733" s="61"/>
      <c r="AH1733" s="67" t="str">
        <v>Mar</v>
      </c>
      <c r="AI1733" s="68" t="str">
        <v>Mar</v>
      </c>
      <c r="AJ1733" s="69">
        <f t="shared" si="340"/>
        <v>0</v>
      </c>
      <c r="AK1733" s="70" t="str">
        <f t="shared" si="380"/>
        <v/>
      </c>
      <c r="AL1733" s="71" t="s">
        <v>17409</v>
      </c>
      <c r="AM1733" s="71" t="str">
        <v>2019</v>
      </c>
      <c r="AN1733" s="70">
        <f t="shared" si="381"/>
        <v>43559</v>
      </c>
      <c r="AO1733" s="70" t="s">
        <v>123</v>
      </c>
      <c r="AP1733" s="74">
        <f ca="1"/>
        <v>410</v>
      </c>
    </row>
    <row r="1734" spans="1:42" ht="14.4">
      <c r="A1734" s="55" t="s">
        <v>10794</v>
      </c>
      <c r="B1734" s="56" t="s">
        <v>89</v>
      </c>
      <c r="C1734" s="57">
        <v>43549</v>
      </c>
      <c r="D1734" s="56" t="s">
        <v>119</v>
      </c>
      <c r="E1734" s="56" t="s">
        <v>140</v>
      </c>
      <c r="F1734" s="58" t="s">
        <v>106</v>
      </c>
      <c r="G1734" s="58" t="s">
        <v>107</v>
      </c>
      <c r="H1734" s="56" t="s">
        <v>140</v>
      </c>
      <c r="I1734" s="59"/>
      <c r="J1734" s="59">
        <f t="shared" si="379"/>
        <v>43579</v>
      </c>
      <c r="K1734" s="56" t="s">
        <v>18</v>
      </c>
      <c r="L1734" s="56" t="s">
        <v>14</v>
      </c>
      <c r="M1734" s="60" t="s">
        <v>642</v>
      </c>
      <c r="N1734" s="56" t="s">
        <v>10795</v>
      </c>
      <c r="O1734" s="56" t="s">
        <v>27</v>
      </c>
      <c r="P1734" s="56" t="s">
        <v>108</v>
      </c>
      <c r="Q1734" s="56" t="s">
        <v>96</v>
      </c>
      <c r="R1734" s="57"/>
      <c r="S1734" s="56" t="s">
        <v>108</v>
      </c>
      <c r="T1734" s="56" t="s">
        <v>108</v>
      </c>
      <c r="U1734" s="57"/>
      <c r="V1734" s="62"/>
      <c r="W1734" s="62" t="s">
        <v>108</v>
      </c>
      <c r="X1734" s="57"/>
      <c r="Y1734" s="56" t="s">
        <v>108</v>
      </c>
      <c r="Z1734" s="56" t="s">
        <v>123</v>
      </c>
      <c r="AA1734" s="57">
        <v>43549</v>
      </c>
      <c r="AB1734" s="63" t="s">
        <v>168</v>
      </c>
      <c r="AC1734" s="64" t="s">
        <v>10797</v>
      </c>
      <c r="AD1734" s="56" t="s">
        <v>118</v>
      </c>
      <c r="AE1734" s="56"/>
      <c r="AF1734" s="61"/>
      <c r="AG1734" s="61"/>
      <c r="AH1734" s="67" t="str">
        <v>Mar</v>
      </c>
      <c r="AI1734" s="68" t="str">
        <v>Mar</v>
      </c>
      <c r="AJ1734" s="69">
        <f t="shared" si="340"/>
        <v>0</v>
      </c>
      <c r="AK1734" s="70" t="str">
        <f t="shared" si="380"/>
        <v/>
      </c>
      <c r="AL1734" s="71" t="s">
        <v>17409</v>
      </c>
      <c r="AM1734" s="71" t="str">
        <v>2019</v>
      </c>
      <c r="AN1734" s="70">
        <f t="shared" si="381"/>
        <v>43559</v>
      </c>
      <c r="AO1734" s="70" t="s">
        <v>123</v>
      </c>
      <c r="AP1734" s="74">
        <f ca="1"/>
        <v>410</v>
      </c>
    </row>
    <row r="1735" spans="1:42" ht="14.4">
      <c r="A1735" s="55" t="s">
        <v>10799</v>
      </c>
      <c r="B1735" s="56" t="s">
        <v>89</v>
      </c>
      <c r="C1735" s="57">
        <v>43550</v>
      </c>
      <c r="D1735" s="56" t="s">
        <v>119</v>
      </c>
      <c r="E1735" s="56" t="s">
        <v>140</v>
      </c>
      <c r="F1735" s="58" t="s">
        <v>106</v>
      </c>
      <c r="G1735" s="58" t="s">
        <v>107</v>
      </c>
      <c r="H1735" s="56" t="s">
        <v>140</v>
      </c>
      <c r="I1735" s="57"/>
      <c r="J1735" s="57">
        <f t="shared" si="379"/>
        <v>43580</v>
      </c>
      <c r="K1735" s="56" t="s">
        <v>18</v>
      </c>
      <c r="L1735" s="56" t="s">
        <v>18</v>
      </c>
      <c r="M1735" s="60" t="s">
        <v>642</v>
      </c>
      <c r="N1735" s="56" t="s">
        <v>10801</v>
      </c>
      <c r="O1735" s="56" t="s">
        <v>13</v>
      </c>
      <c r="P1735" s="56" t="s">
        <v>10802</v>
      </c>
      <c r="Q1735" s="56" t="s">
        <v>17</v>
      </c>
      <c r="R1735" s="57"/>
      <c r="S1735" s="56" t="s">
        <v>108</v>
      </c>
      <c r="T1735" s="56" t="s">
        <v>108</v>
      </c>
      <c r="U1735" s="57"/>
      <c r="V1735" s="62"/>
      <c r="W1735" s="62">
        <v>0</v>
      </c>
      <c r="X1735" s="57"/>
      <c r="Y1735" s="56" t="s">
        <v>108</v>
      </c>
      <c r="Z1735" s="56" t="s">
        <v>121</v>
      </c>
      <c r="AA1735" s="57">
        <v>43550</v>
      </c>
      <c r="AB1735" s="63" t="s">
        <v>168</v>
      </c>
      <c r="AC1735" s="64" t="s">
        <v>10804</v>
      </c>
      <c r="AD1735" s="65" t="s">
        <v>97</v>
      </c>
      <c r="AE1735" s="56" t="s">
        <v>119</v>
      </c>
      <c r="AF1735" s="61"/>
      <c r="AG1735" s="61"/>
      <c r="AH1735" s="67" t="str">
        <v>Mar</v>
      </c>
      <c r="AI1735" s="68" t="str">
        <v>Mar</v>
      </c>
      <c r="AJ1735" s="69">
        <f t="shared" si="340"/>
        <v>0</v>
      </c>
      <c r="AK1735" s="70" t="str">
        <f t="shared" si="380"/>
        <v/>
      </c>
      <c r="AL1735" s="71" t="s">
        <v>17409</v>
      </c>
      <c r="AM1735" s="71" t="str">
        <v>2019</v>
      </c>
      <c r="AN1735" s="70">
        <f t="shared" si="381"/>
        <v>43560</v>
      </c>
      <c r="AO1735" s="70" t="s">
        <v>123</v>
      </c>
      <c r="AP1735" s="74">
        <f ca="1"/>
        <v>409</v>
      </c>
    </row>
    <row r="1736" spans="1:42" ht="14.4">
      <c r="A1736" s="55" t="s">
        <v>10805</v>
      </c>
      <c r="B1736" s="56" t="s">
        <v>89</v>
      </c>
      <c r="C1736" s="57">
        <v>43550</v>
      </c>
      <c r="D1736" s="56" t="s">
        <v>119</v>
      </c>
      <c r="E1736" s="56" t="s">
        <v>140</v>
      </c>
      <c r="F1736" s="58" t="s">
        <v>106</v>
      </c>
      <c r="G1736" s="58" t="s">
        <v>107</v>
      </c>
      <c r="H1736" s="56" t="s">
        <v>140</v>
      </c>
      <c r="I1736" s="59"/>
      <c r="J1736" s="59">
        <f t="shared" si="379"/>
        <v>43580</v>
      </c>
      <c r="K1736" s="56" t="s">
        <v>18</v>
      </c>
      <c r="L1736" s="56" t="s">
        <v>18</v>
      </c>
      <c r="M1736" s="60" t="s">
        <v>642</v>
      </c>
      <c r="N1736" s="56" t="s">
        <v>10807</v>
      </c>
      <c r="O1736" s="56" t="s">
        <v>22</v>
      </c>
      <c r="P1736" s="56" t="s">
        <v>10808</v>
      </c>
      <c r="Q1736" s="56" t="s">
        <v>21</v>
      </c>
      <c r="R1736" s="59"/>
      <c r="S1736" s="56" t="s">
        <v>108</v>
      </c>
      <c r="T1736" s="56" t="s">
        <v>108</v>
      </c>
      <c r="U1736" s="59"/>
      <c r="V1736" s="77"/>
      <c r="W1736" s="62">
        <v>0</v>
      </c>
      <c r="X1736" s="59"/>
      <c r="Y1736" s="56" t="s">
        <v>108</v>
      </c>
      <c r="Z1736" s="56" t="s">
        <v>121</v>
      </c>
      <c r="AA1736" s="57">
        <v>43550</v>
      </c>
      <c r="AB1736" s="63" t="s">
        <v>168</v>
      </c>
      <c r="AC1736" s="64" t="s">
        <v>10811</v>
      </c>
      <c r="AD1736" s="65" t="s">
        <v>97</v>
      </c>
      <c r="AE1736" s="56" t="s">
        <v>119</v>
      </c>
      <c r="AF1736" s="61"/>
      <c r="AG1736" s="61"/>
      <c r="AH1736" s="67" t="str">
        <v>Mar</v>
      </c>
      <c r="AI1736" s="68" t="str">
        <v>Mar</v>
      </c>
      <c r="AJ1736" s="69">
        <f t="shared" si="340"/>
        <v>0</v>
      </c>
      <c r="AK1736" s="70" t="str">
        <f t="shared" si="380"/>
        <v/>
      </c>
      <c r="AL1736" s="71" t="s">
        <v>17409</v>
      </c>
      <c r="AM1736" s="71" t="str">
        <v>2019</v>
      </c>
      <c r="AN1736" s="70">
        <f t="shared" si="381"/>
        <v>43560</v>
      </c>
      <c r="AO1736" s="70" t="s">
        <v>123</v>
      </c>
      <c r="AP1736" s="74">
        <f ca="1"/>
        <v>409</v>
      </c>
    </row>
    <row r="1737" spans="1:42" ht="14.4">
      <c r="A1737" s="55" t="s">
        <v>10813</v>
      </c>
      <c r="B1737" s="56" t="s">
        <v>89</v>
      </c>
      <c r="C1737" s="57">
        <v>43550</v>
      </c>
      <c r="D1737" s="56" t="s">
        <v>119</v>
      </c>
      <c r="E1737" s="56" t="s">
        <v>140</v>
      </c>
      <c r="F1737" s="58" t="s">
        <v>106</v>
      </c>
      <c r="G1737" s="58" t="s">
        <v>107</v>
      </c>
      <c r="H1737" s="56" t="s">
        <v>140</v>
      </c>
      <c r="I1737" s="59"/>
      <c r="J1737" s="59">
        <f t="shared" si="379"/>
        <v>43580</v>
      </c>
      <c r="K1737" s="56" t="s">
        <v>18</v>
      </c>
      <c r="L1737" s="56" t="s">
        <v>18</v>
      </c>
      <c r="M1737" s="60" t="s">
        <v>642</v>
      </c>
      <c r="N1737" s="56" t="s">
        <v>10816</v>
      </c>
      <c r="O1737" s="56" t="s">
        <v>37</v>
      </c>
      <c r="P1737" s="56" t="s">
        <v>108</v>
      </c>
      <c r="Q1737" s="56" t="s">
        <v>96</v>
      </c>
      <c r="R1737" s="57"/>
      <c r="S1737" s="56" t="s">
        <v>108</v>
      </c>
      <c r="T1737" s="56" t="s">
        <v>108</v>
      </c>
      <c r="U1737" s="59"/>
      <c r="V1737" s="77"/>
      <c r="W1737" s="62" t="s">
        <v>108</v>
      </c>
      <c r="X1737" s="59"/>
      <c r="Y1737" s="56" t="s">
        <v>108</v>
      </c>
      <c r="Z1737" s="56" t="s">
        <v>123</v>
      </c>
      <c r="AA1737" s="57">
        <v>43550</v>
      </c>
      <c r="AB1737" s="63" t="s">
        <v>168</v>
      </c>
      <c r="AC1737" s="64" t="s">
        <v>10821</v>
      </c>
      <c r="AD1737" s="56" t="s">
        <v>118</v>
      </c>
      <c r="AE1737" s="56"/>
      <c r="AF1737" s="61"/>
      <c r="AG1737" s="61"/>
      <c r="AH1737" s="67" t="str">
        <v>Mar</v>
      </c>
      <c r="AI1737" s="68" t="str">
        <v>Mar</v>
      </c>
      <c r="AJ1737" s="69">
        <f t="shared" si="340"/>
        <v>0</v>
      </c>
      <c r="AK1737" s="70" t="str">
        <f t="shared" si="380"/>
        <v/>
      </c>
      <c r="AL1737" s="71" t="s">
        <v>17409</v>
      </c>
      <c r="AM1737" s="71" t="str">
        <v>2019</v>
      </c>
      <c r="AN1737" s="70">
        <f t="shared" si="381"/>
        <v>43560</v>
      </c>
      <c r="AO1737" s="70" t="s">
        <v>123</v>
      </c>
      <c r="AP1737" s="74">
        <f ca="1"/>
        <v>409</v>
      </c>
    </row>
    <row r="1738" spans="1:42" ht="14.4">
      <c r="A1738" s="55" t="s">
        <v>10823</v>
      </c>
      <c r="B1738" s="56" t="s">
        <v>89</v>
      </c>
      <c r="C1738" s="57">
        <v>43550</v>
      </c>
      <c r="D1738" s="56" t="s">
        <v>119</v>
      </c>
      <c r="E1738" s="56" t="s">
        <v>140</v>
      </c>
      <c r="F1738" s="58" t="s">
        <v>106</v>
      </c>
      <c r="G1738" s="58" t="s">
        <v>107</v>
      </c>
      <c r="H1738" s="56" t="s">
        <v>140</v>
      </c>
      <c r="I1738" s="59"/>
      <c r="J1738" s="59">
        <f t="shared" si="379"/>
        <v>43580</v>
      </c>
      <c r="K1738" s="56" t="s">
        <v>18</v>
      </c>
      <c r="L1738" s="56" t="s">
        <v>18</v>
      </c>
      <c r="M1738" s="60" t="s">
        <v>642</v>
      </c>
      <c r="N1738" s="56" t="s">
        <v>10826</v>
      </c>
      <c r="O1738" s="56" t="s">
        <v>143</v>
      </c>
      <c r="P1738" s="56" t="s">
        <v>10827</v>
      </c>
      <c r="Q1738" s="56" t="s">
        <v>21</v>
      </c>
      <c r="R1738" s="59"/>
      <c r="S1738" s="56" t="s">
        <v>108</v>
      </c>
      <c r="T1738" s="56" t="s">
        <v>108</v>
      </c>
      <c r="U1738" s="59"/>
      <c r="V1738" s="77"/>
      <c r="W1738" s="62">
        <v>0</v>
      </c>
      <c r="X1738" s="59"/>
      <c r="Y1738" s="56" t="s">
        <v>108</v>
      </c>
      <c r="Z1738" s="56" t="s">
        <v>121</v>
      </c>
      <c r="AA1738" s="57">
        <v>43550</v>
      </c>
      <c r="AB1738" s="63" t="s">
        <v>168</v>
      </c>
      <c r="AC1738" s="64" t="s">
        <v>10811</v>
      </c>
      <c r="AD1738" s="65" t="s">
        <v>97</v>
      </c>
      <c r="AE1738" s="56" t="s">
        <v>119</v>
      </c>
      <c r="AF1738" s="61"/>
      <c r="AG1738" s="61"/>
      <c r="AH1738" s="67" t="str">
        <v>Mar</v>
      </c>
      <c r="AI1738" s="68" t="str">
        <v>Mar</v>
      </c>
      <c r="AJ1738" s="69">
        <f t="shared" si="340"/>
        <v>0</v>
      </c>
      <c r="AK1738" s="70" t="str">
        <f t="shared" si="380"/>
        <v/>
      </c>
      <c r="AL1738" s="71" t="s">
        <v>17409</v>
      </c>
      <c r="AM1738" s="71" t="str">
        <v>2019</v>
      </c>
      <c r="AN1738" s="70">
        <f t="shared" si="381"/>
        <v>43560</v>
      </c>
      <c r="AO1738" s="70" t="s">
        <v>123</v>
      </c>
      <c r="AP1738" s="74">
        <f ca="1"/>
        <v>409</v>
      </c>
    </row>
    <row r="1739" spans="1:42" ht="14.4">
      <c r="A1739" s="55" t="s">
        <v>10829</v>
      </c>
      <c r="B1739" s="56" t="s">
        <v>89</v>
      </c>
      <c r="C1739" s="57">
        <v>43550</v>
      </c>
      <c r="D1739" s="56" t="s">
        <v>119</v>
      </c>
      <c r="E1739" s="56" t="s">
        <v>140</v>
      </c>
      <c r="F1739" s="58" t="s">
        <v>106</v>
      </c>
      <c r="G1739" s="58" t="s">
        <v>107</v>
      </c>
      <c r="H1739" s="56" t="s">
        <v>140</v>
      </c>
      <c r="I1739" s="59"/>
      <c r="J1739" s="59">
        <f t="shared" si="379"/>
        <v>43580</v>
      </c>
      <c r="K1739" s="56" t="s">
        <v>18</v>
      </c>
      <c r="L1739" s="56" t="s">
        <v>14</v>
      </c>
      <c r="M1739" s="60" t="s">
        <v>642</v>
      </c>
      <c r="N1739" s="56" t="s">
        <v>10830</v>
      </c>
      <c r="O1739" s="56" t="s">
        <v>27</v>
      </c>
      <c r="P1739" s="56" t="s">
        <v>108</v>
      </c>
      <c r="Q1739" s="56" t="s">
        <v>96</v>
      </c>
      <c r="R1739" s="59"/>
      <c r="S1739" s="56" t="s">
        <v>108</v>
      </c>
      <c r="T1739" s="56" t="s">
        <v>108</v>
      </c>
      <c r="U1739" s="59"/>
      <c r="V1739" s="77"/>
      <c r="W1739" s="62" t="s">
        <v>108</v>
      </c>
      <c r="X1739" s="59"/>
      <c r="Y1739" s="56" t="s">
        <v>108</v>
      </c>
      <c r="Z1739" s="56" t="s">
        <v>123</v>
      </c>
      <c r="AA1739" s="57">
        <v>43550</v>
      </c>
      <c r="AB1739" s="63" t="s">
        <v>168</v>
      </c>
      <c r="AC1739" s="64" t="s">
        <v>5661</v>
      </c>
      <c r="AD1739" s="56" t="s">
        <v>118</v>
      </c>
      <c r="AE1739" s="56"/>
      <c r="AF1739" s="61"/>
      <c r="AG1739" s="61"/>
      <c r="AH1739" s="67" t="str">
        <v>Mar</v>
      </c>
      <c r="AI1739" s="68" t="str">
        <v>Mar</v>
      </c>
      <c r="AJ1739" s="69">
        <f t="shared" si="340"/>
        <v>0</v>
      </c>
      <c r="AK1739" s="70" t="str">
        <f t="shared" si="380"/>
        <v/>
      </c>
      <c r="AL1739" s="71" t="s">
        <v>17409</v>
      </c>
      <c r="AM1739" s="71" t="str">
        <v>2019</v>
      </c>
      <c r="AN1739" s="70">
        <f t="shared" si="381"/>
        <v>43560</v>
      </c>
      <c r="AO1739" s="70" t="s">
        <v>123</v>
      </c>
      <c r="AP1739" s="74">
        <f ca="1"/>
        <v>409</v>
      </c>
    </row>
    <row r="1740" spans="1:42" ht="14.4">
      <c r="A1740" s="55" t="s">
        <v>10831</v>
      </c>
      <c r="B1740" s="56" t="s">
        <v>89</v>
      </c>
      <c r="C1740" s="57">
        <v>43546</v>
      </c>
      <c r="D1740" s="56" t="s">
        <v>119</v>
      </c>
      <c r="E1740" s="56" t="s">
        <v>112</v>
      </c>
      <c r="F1740" s="58" t="s">
        <v>106</v>
      </c>
      <c r="G1740" s="58" t="s">
        <v>113</v>
      </c>
      <c r="H1740" s="56" t="s">
        <v>112</v>
      </c>
      <c r="I1740" s="59"/>
      <c r="J1740" s="59">
        <f t="shared" si="379"/>
        <v>43576</v>
      </c>
      <c r="K1740" s="56" t="s">
        <v>18</v>
      </c>
      <c r="L1740" s="56" t="s">
        <v>14</v>
      </c>
      <c r="M1740" s="60" t="s">
        <v>642</v>
      </c>
      <c r="N1740" s="56" t="s">
        <v>3455</v>
      </c>
      <c r="O1740" s="56" t="s">
        <v>132</v>
      </c>
      <c r="P1740" s="56" t="s">
        <v>3456</v>
      </c>
      <c r="Q1740" s="56" t="s">
        <v>116</v>
      </c>
      <c r="R1740" s="57">
        <v>43551</v>
      </c>
      <c r="S1740" s="56" t="s">
        <v>108</v>
      </c>
      <c r="T1740" s="56" t="s">
        <v>108</v>
      </c>
      <c r="U1740" s="59"/>
      <c r="V1740" s="77"/>
      <c r="W1740" s="62" t="s">
        <v>108</v>
      </c>
      <c r="X1740" s="59"/>
      <c r="Y1740" s="56" t="s">
        <v>108</v>
      </c>
      <c r="Z1740" s="56" t="s">
        <v>123</v>
      </c>
      <c r="AA1740" s="57">
        <v>43551</v>
      </c>
      <c r="AB1740" s="63" t="s">
        <v>168</v>
      </c>
      <c r="AC1740" s="64" t="s">
        <v>257</v>
      </c>
      <c r="AD1740" s="56" t="s">
        <v>118</v>
      </c>
      <c r="AE1740" s="56" t="s">
        <v>119</v>
      </c>
      <c r="AF1740" s="61"/>
      <c r="AG1740" s="61"/>
      <c r="AH1740" s="67" t="str">
        <v>Mar</v>
      </c>
      <c r="AI1740" s="68" t="str">
        <v>Mar</v>
      </c>
      <c r="AJ1740" s="69">
        <f t="shared" si="340"/>
        <v>5</v>
      </c>
      <c r="AK1740" s="70">
        <f t="shared" si="380"/>
        <v>43581</v>
      </c>
      <c r="AL1740" s="71">
        <v>30</v>
      </c>
      <c r="AM1740" s="71" t="str">
        <v>2019</v>
      </c>
      <c r="AN1740" s="70">
        <f t="shared" si="381"/>
        <v>43556</v>
      </c>
      <c r="AO1740" s="70" t="s">
        <v>121</v>
      </c>
      <c r="AP1740" s="74">
        <f ca="1"/>
        <v>413</v>
      </c>
    </row>
    <row r="1741" spans="1:42" ht="14.4">
      <c r="A1741" s="55" t="s">
        <v>10834</v>
      </c>
      <c r="B1741" s="56" t="s">
        <v>89</v>
      </c>
      <c r="C1741" s="57">
        <v>43550</v>
      </c>
      <c r="D1741" s="56" t="s">
        <v>119</v>
      </c>
      <c r="E1741" s="56" t="s">
        <v>140</v>
      </c>
      <c r="F1741" s="58" t="s">
        <v>106</v>
      </c>
      <c r="G1741" s="58" t="s">
        <v>107</v>
      </c>
      <c r="H1741" s="56" t="s">
        <v>140</v>
      </c>
      <c r="I1741" s="57"/>
      <c r="J1741" s="57">
        <f t="shared" si="379"/>
        <v>43580</v>
      </c>
      <c r="K1741" s="56" t="s">
        <v>18</v>
      </c>
      <c r="L1741" s="56" t="s">
        <v>18</v>
      </c>
      <c r="M1741" s="60" t="s">
        <v>642</v>
      </c>
      <c r="N1741" s="56" t="s">
        <v>10836</v>
      </c>
      <c r="O1741" s="56" t="s">
        <v>436</v>
      </c>
      <c r="P1741" s="56" t="s">
        <v>10837</v>
      </c>
      <c r="Q1741" s="56" t="s">
        <v>17</v>
      </c>
      <c r="R1741" s="57"/>
      <c r="S1741" s="56" t="s">
        <v>108</v>
      </c>
      <c r="T1741" s="56" t="s">
        <v>108</v>
      </c>
      <c r="U1741" s="57"/>
      <c r="V1741" s="62"/>
      <c r="W1741" s="62">
        <v>0</v>
      </c>
      <c r="X1741" s="57"/>
      <c r="Y1741" s="56" t="s">
        <v>108</v>
      </c>
      <c r="Z1741" s="56" t="s">
        <v>121</v>
      </c>
      <c r="AA1741" s="57">
        <v>43550</v>
      </c>
      <c r="AB1741" s="63" t="s">
        <v>168</v>
      </c>
      <c r="AC1741" s="64" t="s">
        <v>10840</v>
      </c>
      <c r="AD1741" s="65" t="s">
        <v>97</v>
      </c>
      <c r="AE1741" s="56" t="s">
        <v>119</v>
      </c>
      <c r="AF1741" s="61"/>
      <c r="AG1741" s="61"/>
      <c r="AH1741" s="67" t="str">
        <v>Mar</v>
      </c>
      <c r="AI1741" s="68" t="str">
        <v>Mar</v>
      </c>
      <c r="AJ1741" s="69">
        <f t="shared" si="340"/>
        <v>0</v>
      </c>
      <c r="AK1741" s="70" t="str">
        <f t="shared" si="380"/>
        <v/>
      </c>
      <c r="AL1741" s="71" t="s">
        <v>17409</v>
      </c>
      <c r="AM1741" s="71" t="str">
        <v>2019</v>
      </c>
      <c r="AN1741" s="70">
        <f t="shared" si="381"/>
        <v>43560</v>
      </c>
      <c r="AO1741" s="70" t="s">
        <v>123</v>
      </c>
      <c r="AP1741" s="74">
        <f ca="1"/>
        <v>409</v>
      </c>
    </row>
    <row r="1742" spans="1:42" ht="14.4">
      <c r="A1742" s="55" t="s">
        <v>10843</v>
      </c>
      <c r="B1742" s="56" t="s">
        <v>89</v>
      </c>
      <c r="C1742" s="57">
        <v>43551</v>
      </c>
      <c r="D1742" s="56" t="s">
        <v>119</v>
      </c>
      <c r="E1742" s="56" t="s">
        <v>140</v>
      </c>
      <c r="F1742" s="58" t="s">
        <v>106</v>
      </c>
      <c r="G1742" s="58" t="s">
        <v>107</v>
      </c>
      <c r="H1742" s="56" t="s">
        <v>140</v>
      </c>
      <c r="I1742" s="57"/>
      <c r="J1742" s="57">
        <f t="shared" si="379"/>
        <v>43581</v>
      </c>
      <c r="K1742" s="56" t="s">
        <v>18</v>
      </c>
      <c r="L1742" s="56" t="s">
        <v>18</v>
      </c>
      <c r="M1742" s="60" t="s">
        <v>642</v>
      </c>
      <c r="N1742" s="56" t="s">
        <v>10846</v>
      </c>
      <c r="O1742" s="56" t="s">
        <v>27</v>
      </c>
      <c r="P1742" s="56" t="s">
        <v>10848</v>
      </c>
      <c r="Q1742" s="56" t="s">
        <v>28</v>
      </c>
      <c r="R1742" s="57"/>
      <c r="S1742" s="56" t="s">
        <v>108</v>
      </c>
      <c r="T1742" s="56" t="s">
        <v>108</v>
      </c>
      <c r="U1742" s="57"/>
      <c r="V1742" s="62"/>
      <c r="W1742" s="62">
        <v>0</v>
      </c>
      <c r="X1742" s="57"/>
      <c r="Y1742" s="56" t="s">
        <v>108</v>
      </c>
      <c r="Z1742" s="56" t="s">
        <v>121</v>
      </c>
      <c r="AA1742" s="57">
        <v>43551</v>
      </c>
      <c r="AB1742" s="63" t="s">
        <v>168</v>
      </c>
      <c r="AC1742" s="64" t="s">
        <v>10849</v>
      </c>
      <c r="AD1742" s="56" t="s">
        <v>360</v>
      </c>
      <c r="AE1742" s="56" t="s">
        <v>119</v>
      </c>
      <c r="AF1742" s="61"/>
      <c r="AG1742" s="61"/>
      <c r="AH1742" s="67" t="str">
        <v>Mar</v>
      </c>
      <c r="AI1742" s="68" t="str">
        <v>Mar</v>
      </c>
      <c r="AJ1742" s="69">
        <f t="shared" si="340"/>
        <v>0</v>
      </c>
      <c r="AK1742" s="70" t="str">
        <f t="shared" si="380"/>
        <v/>
      </c>
      <c r="AL1742" s="71" t="s">
        <v>17409</v>
      </c>
      <c r="AM1742" s="71" t="str">
        <v>2019</v>
      </c>
      <c r="AN1742" s="70">
        <f t="shared" si="381"/>
        <v>43561</v>
      </c>
      <c r="AO1742" s="70" t="s">
        <v>123</v>
      </c>
      <c r="AP1742" s="74">
        <f ca="1"/>
        <v>408</v>
      </c>
    </row>
    <row r="1743" spans="1:42" ht="14.4">
      <c r="A1743" s="55" t="s">
        <v>10850</v>
      </c>
      <c r="B1743" s="56" t="s">
        <v>89</v>
      </c>
      <c r="C1743" s="57">
        <v>43551</v>
      </c>
      <c r="D1743" s="56" t="s">
        <v>119</v>
      </c>
      <c r="E1743" s="56" t="s">
        <v>112</v>
      </c>
      <c r="F1743" s="58" t="s">
        <v>106</v>
      </c>
      <c r="G1743" s="58" t="s">
        <v>113</v>
      </c>
      <c r="H1743" s="56" t="s">
        <v>112</v>
      </c>
      <c r="I1743" s="57"/>
      <c r="J1743" s="57">
        <f t="shared" si="379"/>
        <v>43581</v>
      </c>
      <c r="K1743" s="56" t="s">
        <v>18</v>
      </c>
      <c r="L1743" s="56" t="s">
        <v>18</v>
      </c>
      <c r="M1743" s="60" t="s">
        <v>642</v>
      </c>
      <c r="N1743" s="56" t="s">
        <v>7344</v>
      </c>
      <c r="O1743" s="56" t="s">
        <v>22</v>
      </c>
      <c r="P1743" s="56" t="s">
        <v>7345</v>
      </c>
      <c r="Q1743" s="56" t="s">
        <v>116</v>
      </c>
      <c r="R1743" s="57"/>
      <c r="S1743" s="56" t="s">
        <v>18</v>
      </c>
      <c r="T1743" s="56" t="s">
        <v>14</v>
      </c>
      <c r="U1743" s="57">
        <v>43556</v>
      </c>
      <c r="V1743" s="62"/>
      <c r="W1743" s="62">
        <v>16.5</v>
      </c>
      <c r="X1743" s="57">
        <v>43570</v>
      </c>
      <c r="Y1743" s="56" t="s">
        <v>108</v>
      </c>
      <c r="Z1743" s="56" t="s">
        <v>121</v>
      </c>
      <c r="AA1743" s="57">
        <v>43570</v>
      </c>
      <c r="AB1743" s="63" t="s">
        <v>168</v>
      </c>
      <c r="AC1743" s="64" t="s">
        <v>10854</v>
      </c>
      <c r="AD1743" s="65" t="s">
        <v>97</v>
      </c>
      <c r="AE1743" s="56" t="s">
        <v>119</v>
      </c>
      <c r="AF1743" s="61"/>
      <c r="AG1743" s="61"/>
      <c r="AH1743" s="67" t="str">
        <v>Mar</v>
      </c>
      <c r="AI1743" s="68" t="str">
        <v>Apr</v>
      </c>
      <c r="AJ1743" s="69">
        <f t="shared" si="340"/>
        <v>19</v>
      </c>
      <c r="AK1743" s="70" t="str">
        <f t="shared" si="380"/>
        <v/>
      </c>
      <c r="AL1743" s="71" t="s">
        <v>17409</v>
      </c>
      <c r="AM1743" s="71" t="str">
        <v>2019</v>
      </c>
      <c r="AN1743" s="70">
        <f t="shared" si="381"/>
        <v>43561</v>
      </c>
      <c r="AO1743" s="70" t="s">
        <v>123</v>
      </c>
      <c r="AP1743" s="74">
        <f ca="1"/>
        <v>408</v>
      </c>
    </row>
    <row r="1744" spans="1:42" ht="14.4">
      <c r="A1744" s="55" t="s">
        <v>10855</v>
      </c>
      <c r="B1744" s="56" t="s">
        <v>89</v>
      </c>
      <c r="C1744" s="57">
        <v>43557</v>
      </c>
      <c r="D1744" s="56" t="s">
        <v>119</v>
      </c>
      <c r="E1744" s="56" t="s">
        <v>140</v>
      </c>
      <c r="F1744" s="58" t="s">
        <v>106</v>
      </c>
      <c r="G1744" s="58" t="s">
        <v>107</v>
      </c>
      <c r="H1744" s="56" t="s">
        <v>140</v>
      </c>
      <c r="I1744" s="57"/>
      <c r="J1744" s="57">
        <f t="shared" si="379"/>
        <v>43587</v>
      </c>
      <c r="K1744" s="56" t="s">
        <v>18</v>
      </c>
      <c r="L1744" s="56" t="s">
        <v>18</v>
      </c>
      <c r="M1744" s="81" t="s">
        <v>642</v>
      </c>
      <c r="N1744" s="56" t="s">
        <v>10657</v>
      </c>
      <c r="O1744" s="56" t="s">
        <v>22</v>
      </c>
      <c r="P1744" s="56" t="s">
        <v>10857</v>
      </c>
      <c r="Q1744" s="56" t="s">
        <v>17</v>
      </c>
      <c r="R1744" s="57"/>
      <c r="S1744" s="56" t="s">
        <v>108</v>
      </c>
      <c r="T1744" s="56" t="s">
        <v>108</v>
      </c>
      <c r="U1744" s="57"/>
      <c r="V1744" s="62"/>
      <c r="W1744" s="62">
        <v>0</v>
      </c>
      <c r="X1744" s="57"/>
      <c r="Y1744" s="56" t="s">
        <v>108</v>
      </c>
      <c r="Z1744" s="56" t="s">
        <v>121</v>
      </c>
      <c r="AA1744" s="57">
        <v>43557</v>
      </c>
      <c r="AB1744" s="63" t="s">
        <v>244</v>
      </c>
      <c r="AC1744" s="64" t="s">
        <v>10859</v>
      </c>
      <c r="AD1744" s="65" t="s">
        <v>97</v>
      </c>
      <c r="AE1744" s="56" t="s">
        <v>119</v>
      </c>
      <c r="AF1744" s="61"/>
      <c r="AG1744" s="61"/>
      <c r="AH1744" s="67" t="str">
        <v>Apr</v>
      </c>
      <c r="AI1744" s="68" t="str">
        <v>Apr</v>
      </c>
      <c r="AJ1744" s="69">
        <f t="shared" si="340"/>
        <v>0</v>
      </c>
      <c r="AK1744" s="70" t="str">
        <f t="shared" si="380"/>
        <v/>
      </c>
      <c r="AL1744" s="71" t="s">
        <v>17409</v>
      </c>
      <c r="AM1744" s="71" t="str">
        <v>2019</v>
      </c>
      <c r="AN1744" s="70">
        <f t="shared" si="381"/>
        <v>43567</v>
      </c>
      <c r="AO1744" s="70" t="s">
        <v>123</v>
      </c>
      <c r="AP1744" s="74">
        <f ca="1"/>
        <v>402</v>
      </c>
    </row>
    <row r="1745" spans="1:42" ht="14.4">
      <c r="A1745" s="55" t="s">
        <v>10861</v>
      </c>
      <c r="B1745" s="56" t="s">
        <v>89</v>
      </c>
      <c r="C1745" s="57">
        <v>43557</v>
      </c>
      <c r="D1745" s="56" t="s">
        <v>119</v>
      </c>
      <c r="E1745" s="56" t="s">
        <v>140</v>
      </c>
      <c r="F1745" s="58" t="s">
        <v>106</v>
      </c>
      <c r="G1745" s="58" t="s">
        <v>107</v>
      </c>
      <c r="H1745" s="56" t="s">
        <v>140</v>
      </c>
      <c r="I1745" s="57"/>
      <c r="J1745" s="57">
        <f t="shared" si="379"/>
        <v>43587</v>
      </c>
      <c r="K1745" s="56" t="s">
        <v>18</v>
      </c>
      <c r="L1745" s="56" t="s">
        <v>18</v>
      </c>
      <c r="M1745" s="60" t="s">
        <v>642</v>
      </c>
      <c r="N1745" s="56" t="s">
        <v>10865</v>
      </c>
      <c r="O1745" s="56" t="s">
        <v>132</v>
      </c>
      <c r="P1745" s="56" t="s">
        <v>10866</v>
      </c>
      <c r="Q1745" s="56" t="s">
        <v>21</v>
      </c>
      <c r="R1745" s="57"/>
      <c r="S1745" s="56" t="s">
        <v>108</v>
      </c>
      <c r="T1745" s="56" t="s">
        <v>108</v>
      </c>
      <c r="U1745" s="57"/>
      <c r="V1745" s="62"/>
      <c r="W1745" s="62">
        <v>0</v>
      </c>
      <c r="X1745" s="57"/>
      <c r="Y1745" s="56" t="s">
        <v>108</v>
      </c>
      <c r="Z1745" s="56" t="s">
        <v>121</v>
      </c>
      <c r="AA1745" s="57">
        <v>43557</v>
      </c>
      <c r="AB1745" s="63" t="s">
        <v>244</v>
      </c>
      <c r="AC1745" s="64" t="s">
        <v>10867</v>
      </c>
      <c r="AD1745" s="65" t="s">
        <v>97</v>
      </c>
      <c r="AE1745" s="56" t="s">
        <v>119</v>
      </c>
      <c r="AF1745" s="61"/>
      <c r="AG1745" s="61"/>
      <c r="AH1745" s="67" t="str">
        <v>Apr</v>
      </c>
      <c r="AI1745" s="68" t="str">
        <v>Apr</v>
      </c>
      <c r="AJ1745" s="69">
        <f t="shared" si="340"/>
        <v>0</v>
      </c>
      <c r="AK1745" s="70" t="str">
        <f t="shared" si="380"/>
        <v/>
      </c>
      <c r="AL1745" s="71" t="s">
        <v>17409</v>
      </c>
      <c r="AM1745" s="71" t="str">
        <v>2019</v>
      </c>
      <c r="AN1745" s="70">
        <f t="shared" si="381"/>
        <v>43567</v>
      </c>
      <c r="AO1745" s="70" t="s">
        <v>123</v>
      </c>
      <c r="AP1745" s="74">
        <f ca="1"/>
        <v>402</v>
      </c>
    </row>
    <row r="1746" spans="1:42" ht="14.4">
      <c r="A1746" s="55" t="s">
        <v>10870</v>
      </c>
      <c r="B1746" s="56" t="s">
        <v>89</v>
      </c>
      <c r="C1746" s="57">
        <v>43557</v>
      </c>
      <c r="D1746" s="56" t="s">
        <v>119</v>
      </c>
      <c r="E1746" s="56" t="s">
        <v>140</v>
      </c>
      <c r="F1746" s="58" t="s">
        <v>106</v>
      </c>
      <c r="G1746" s="58" t="s">
        <v>107</v>
      </c>
      <c r="H1746" s="56" t="s">
        <v>140</v>
      </c>
      <c r="I1746" s="57"/>
      <c r="J1746" s="57">
        <f t="shared" si="379"/>
        <v>43587</v>
      </c>
      <c r="K1746" s="56" t="s">
        <v>18</v>
      </c>
      <c r="L1746" s="56" t="s">
        <v>14</v>
      </c>
      <c r="M1746" s="60" t="s">
        <v>642</v>
      </c>
      <c r="N1746" s="56" t="s">
        <v>10873</v>
      </c>
      <c r="O1746" s="56" t="s">
        <v>33</v>
      </c>
      <c r="P1746" s="61"/>
      <c r="Q1746" s="56" t="s">
        <v>96</v>
      </c>
      <c r="R1746" s="57"/>
      <c r="S1746" s="56" t="s">
        <v>108</v>
      </c>
      <c r="T1746" s="56" t="s">
        <v>108</v>
      </c>
      <c r="U1746" s="57"/>
      <c r="V1746" s="62"/>
      <c r="W1746" s="62" t="s">
        <v>108</v>
      </c>
      <c r="X1746" s="57"/>
      <c r="Y1746" s="56" t="s">
        <v>108</v>
      </c>
      <c r="Z1746" s="56" t="s">
        <v>123</v>
      </c>
      <c r="AA1746" s="57">
        <v>43557</v>
      </c>
      <c r="AB1746" s="63" t="s">
        <v>244</v>
      </c>
      <c r="AC1746" s="64" t="s">
        <v>10875</v>
      </c>
      <c r="AD1746" s="56" t="s">
        <v>118</v>
      </c>
      <c r="AE1746" s="56"/>
      <c r="AF1746" s="61"/>
      <c r="AG1746" s="61"/>
      <c r="AH1746" s="67" t="str">
        <v>Apr</v>
      </c>
      <c r="AI1746" s="68" t="str">
        <v>Apr</v>
      </c>
      <c r="AJ1746" s="69">
        <f t="shared" si="340"/>
        <v>0</v>
      </c>
      <c r="AK1746" s="70" t="str">
        <f t="shared" si="380"/>
        <v/>
      </c>
      <c r="AL1746" s="71" t="s">
        <v>17409</v>
      </c>
      <c r="AM1746" s="71" t="str">
        <v>2019</v>
      </c>
      <c r="AN1746" s="70">
        <f t="shared" si="381"/>
        <v>43567</v>
      </c>
      <c r="AO1746" s="70" t="s">
        <v>123</v>
      </c>
      <c r="AP1746" s="74">
        <f ca="1"/>
        <v>402</v>
      </c>
    </row>
    <row r="1747" spans="1:42" ht="14.4">
      <c r="A1747" s="55" t="s">
        <v>10878</v>
      </c>
      <c r="B1747" s="56" t="s">
        <v>89</v>
      </c>
      <c r="C1747" s="57">
        <v>43557</v>
      </c>
      <c r="D1747" s="56" t="s">
        <v>119</v>
      </c>
      <c r="E1747" s="56" t="s">
        <v>140</v>
      </c>
      <c r="F1747" s="58" t="s">
        <v>106</v>
      </c>
      <c r="G1747" s="58" t="s">
        <v>107</v>
      </c>
      <c r="H1747" s="56" t="s">
        <v>140</v>
      </c>
      <c r="I1747" s="59"/>
      <c r="J1747" s="59">
        <f t="shared" si="379"/>
        <v>43587</v>
      </c>
      <c r="K1747" s="56" t="s">
        <v>18</v>
      </c>
      <c r="L1747" s="56" t="s">
        <v>14</v>
      </c>
      <c r="M1747" s="60" t="s">
        <v>642</v>
      </c>
      <c r="N1747" s="56" t="s">
        <v>10881</v>
      </c>
      <c r="O1747" s="56" t="s">
        <v>13</v>
      </c>
      <c r="P1747" s="56"/>
      <c r="Q1747" s="56" t="s">
        <v>96</v>
      </c>
      <c r="R1747" s="59"/>
      <c r="S1747" s="56" t="s">
        <v>108</v>
      </c>
      <c r="T1747" s="56" t="s">
        <v>108</v>
      </c>
      <c r="U1747" s="59"/>
      <c r="V1747" s="77"/>
      <c r="W1747" s="62" t="s">
        <v>108</v>
      </c>
      <c r="X1747" s="59"/>
      <c r="Y1747" s="56" t="s">
        <v>108</v>
      </c>
      <c r="Z1747" s="56" t="s">
        <v>123</v>
      </c>
      <c r="AA1747" s="57">
        <v>43557</v>
      </c>
      <c r="AB1747" s="63" t="s">
        <v>244</v>
      </c>
      <c r="AC1747" s="64" t="s">
        <v>10875</v>
      </c>
      <c r="AD1747" s="56" t="s">
        <v>118</v>
      </c>
      <c r="AE1747" s="56"/>
      <c r="AF1747" s="61"/>
      <c r="AG1747" s="61"/>
      <c r="AH1747" s="67" t="str">
        <v>Apr</v>
      </c>
      <c r="AI1747" s="68" t="str">
        <v>Apr</v>
      </c>
      <c r="AJ1747" s="69">
        <f t="shared" si="340"/>
        <v>0</v>
      </c>
      <c r="AK1747" s="70" t="str">
        <f t="shared" si="380"/>
        <v/>
      </c>
      <c r="AL1747" s="71" t="s">
        <v>17409</v>
      </c>
      <c r="AM1747" s="71" t="str">
        <v>2019</v>
      </c>
      <c r="AN1747" s="70">
        <f t="shared" si="381"/>
        <v>43567</v>
      </c>
      <c r="AO1747" s="70" t="s">
        <v>123</v>
      </c>
      <c r="AP1747" s="74">
        <f ca="1"/>
        <v>402</v>
      </c>
    </row>
    <row r="1748" spans="1:42" ht="14.4">
      <c r="A1748" s="55" t="s">
        <v>10883</v>
      </c>
      <c r="B1748" s="56" t="s">
        <v>89</v>
      </c>
      <c r="C1748" s="57">
        <v>43564</v>
      </c>
      <c r="D1748" s="56" t="s">
        <v>119</v>
      </c>
      <c r="E1748" s="56" t="s">
        <v>140</v>
      </c>
      <c r="F1748" s="58" t="s">
        <v>106</v>
      </c>
      <c r="G1748" s="58" t="s">
        <v>107</v>
      </c>
      <c r="H1748" s="56" t="s">
        <v>140</v>
      </c>
      <c r="I1748" s="57"/>
      <c r="J1748" s="57">
        <f t="shared" si="379"/>
        <v>43594</v>
      </c>
      <c r="K1748" s="56" t="s">
        <v>18</v>
      </c>
      <c r="L1748" s="56" t="s">
        <v>18</v>
      </c>
      <c r="M1748" s="60" t="s">
        <v>642</v>
      </c>
      <c r="N1748" s="56" t="s">
        <v>10884</v>
      </c>
      <c r="O1748" s="56" t="s">
        <v>33</v>
      </c>
      <c r="P1748" s="56" t="s">
        <v>10886</v>
      </c>
      <c r="Q1748" s="56" t="s">
        <v>150</v>
      </c>
      <c r="R1748" s="57"/>
      <c r="S1748" s="56" t="s">
        <v>108</v>
      </c>
      <c r="T1748" s="56" t="s">
        <v>108</v>
      </c>
      <c r="U1748" s="57"/>
      <c r="V1748" s="62"/>
      <c r="W1748" s="62">
        <v>0</v>
      </c>
      <c r="X1748" s="57"/>
      <c r="Y1748" s="56" t="s">
        <v>108</v>
      </c>
      <c r="Z1748" s="56" t="s">
        <v>121</v>
      </c>
      <c r="AA1748" s="57">
        <v>43564</v>
      </c>
      <c r="AB1748" s="63" t="s">
        <v>244</v>
      </c>
      <c r="AC1748" s="64" t="s">
        <v>10887</v>
      </c>
      <c r="AD1748" s="65" t="s">
        <v>97</v>
      </c>
      <c r="AE1748" s="56"/>
      <c r="AF1748" s="61"/>
      <c r="AG1748" s="61"/>
      <c r="AH1748" s="67" t="str">
        <v>Apr</v>
      </c>
      <c r="AI1748" s="68" t="str">
        <v>Apr</v>
      </c>
      <c r="AJ1748" s="69">
        <f t="shared" si="340"/>
        <v>0</v>
      </c>
      <c r="AK1748" s="70" t="str">
        <f t="shared" si="380"/>
        <v/>
      </c>
      <c r="AL1748" s="71" t="s">
        <v>17409</v>
      </c>
      <c r="AM1748" s="71" t="str">
        <v>2019</v>
      </c>
      <c r="AN1748" s="70">
        <f t="shared" si="381"/>
        <v>43574</v>
      </c>
      <c r="AO1748" s="70" t="s">
        <v>123</v>
      </c>
      <c r="AP1748" s="74">
        <f ca="1"/>
        <v>395</v>
      </c>
    </row>
    <row r="1749" spans="1:42" ht="14.4">
      <c r="A1749" s="55" t="s">
        <v>10888</v>
      </c>
      <c r="B1749" s="56" t="s">
        <v>89</v>
      </c>
      <c r="C1749" s="57">
        <v>43564</v>
      </c>
      <c r="D1749" s="56" t="s">
        <v>119</v>
      </c>
      <c r="E1749" s="56" t="s">
        <v>140</v>
      </c>
      <c r="F1749" s="58" t="s">
        <v>106</v>
      </c>
      <c r="G1749" s="58" t="s">
        <v>107</v>
      </c>
      <c r="H1749" s="271" t="s">
        <v>140</v>
      </c>
      <c r="I1749" s="57"/>
      <c r="J1749" s="57">
        <f t="shared" si="379"/>
        <v>43594</v>
      </c>
      <c r="K1749" s="56" t="s">
        <v>18</v>
      </c>
      <c r="L1749" s="56" t="s">
        <v>18</v>
      </c>
      <c r="M1749" s="60" t="s">
        <v>642</v>
      </c>
      <c r="N1749" s="56" t="s">
        <v>10897</v>
      </c>
      <c r="O1749" s="56" t="s">
        <v>22</v>
      </c>
      <c r="P1749" s="56" t="s">
        <v>10898</v>
      </c>
      <c r="Q1749" s="56" t="s">
        <v>17</v>
      </c>
      <c r="R1749" s="57"/>
      <c r="S1749" s="56" t="s">
        <v>108</v>
      </c>
      <c r="T1749" s="56" t="s">
        <v>108</v>
      </c>
      <c r="U1749" s="57"/>
      <c r="V1749" s="62"/>
      <c r="W1749" s="62">
        <v>0</v>
      </c>
      <c r="X1749" s="57"/>
      <c r="Y1749" s="56" t="s">
        <v>108</v>
      </c>
      <c r="Z1749" s="56" t="s">
        <v>121</v>
      </c>
      <c r="AA1749" s="57">
        <v>43564</v>
      </c>
      <c r="AB1749" s="63" t="s">
        <v>244</v>
      </c>
      <c r="AC1749" s="64" t="s">
        <v>10887</v>
      </c>
      <c r="AD1749" s="65" t="s">
        <v>97</v>
      </c>
      <c r="AE1749" s="56"/>
      <c r="AF1749" s="61"/>
      <c r="AG1749" s="61"/>
      <c r="AH1749" s="67" t="str">
        <v>Apr</v>
      </c>
      <c r="AI1749" s="68" t="str">
        <v>Apr</v>
      </c>
      <c r="AJ1749" s="69">
        <f t="shared" si="340"/>
        <v>0</v>
      </c>
      <c r="AK1749" s="70" t="str">
        <f t="shared" si="380"/>
        <v/>
      </c>
      <c r="AL1749" s="71" t="s">
        <v>17409</v>
      </c>
      <c r="AM1749" s="71" t="str">
        <v>2019</v>
      </c>
      <c r="AN1749" s="70">
        <f t="shared" si="381"/>
        <v>43574</v>
      </c>
      <c r="AO1749" s="70" t="s">
        <v>123</v>
      </c>
      <c r="AP1749" s="74">
        <f ca="1"/>
        <v>395</v>
      </c>
    </row>
    <row r="1750" spans="1:42" ht="14.4">
      <c r="A1750" s="55" t="s">
        <v>10902</v>
      </c>
      <c r="B1750" s="56" t="s">
        <v>89</v>
      </c>
      <c r="C1750" s="57">
        <v>43564</v>
      </c>
      <c r="D1750" s="56" t="s">
        <v>119</v>
      </c>
      <c r="E1750" s="56" t="s">
        <v>140</v>
      </c>
      <c r="F1750" s="58" t="s">
        <v>106</v>
      </c>
      <c r="G1750" s="58" t="s">
        <v>107</v>
      </c>
      <c r="H1750" s="56" t="s">
        <v>140</v>
      </c>
      <c r="I1750" s="57"/>
      <c r="J1750" s="57">
        <f t="shared" si="379"/>
        <v>43594</v>
      </c>
      <c r="K1750" s="56" t="s">
        <v>18</v>
      </c>
      <c r="L1750" s="56" t="s">
        <v>14</v>
      </c>
      <c r="M1750" s="60" t="s">
        <v>642</v>
      </c>
      <c r="N1750" s="56" t="s">
        <v>10904</v>
      </c>
      <c r="O1750" s="56" t="s">
        <v>27</v>
      </c>
      <c r="P1750" s="61"/>
      <c r="Q1750" s="56" t="s">
        <v>96</v>
      </c>
      <c r="R1750" s="57"/>
      <c r="S1750" s="56" t="s">
        <v>108</v>
      </c>
      <c r="T1750" s="56" t="s">
        <v>108</v>
      </c>
      <c r="U1750" s="57"/>
      <c r="V1750" s="62"/>
      <c r="W1750" s="62">
        <v>0</v>
      </c>
      <c r="X1750" s="57"/>
      <c r="Y1750" s="56" t="s">
        <v>108</v>
      </c>
      <c r="Z1750" s="56" t="s">
        <v>121</v>
      </c>
      <c r="AA1750" s="57">
        <v>43564</v>
      </c>
      <c r="AB1750" s="63" t="s">
        <v>244</v>
      </c>
      <c r="AC1750" s="64" t="s">
        <v>10887</v>
      </c>
      <c r="AD1750" s="65" t="s">
        <v>97</v>
      </c>
      <c r="AE1750" s="56"/>
      <c r="AF1750" s="61"/>
      <c r="AG1750" s="61"/>
      <c r="AH1750" s="67" t="str">
        <v>Apr</v>
      </c>
      <c r="AI1750" s="68" t="str">
        <v>Apr</v>
      </c>
      <c r="AJ1750" s="69">
        <f t="shared" si="340"/>
        <v>0</v>
      </c>
      <c r="AK1750" s="70" t="str">
        <f t="shared" si="380"/>
        <v/>
      </c>
      <c r="AL1750" s="71" t="s">
        <v>17409</v>
      </c>
      <c r="AM1750" s="71" t="str">
        <v>2019</v>
      </c>
      <c r="AN1750" s="70">
        <f t="shared" si="381"/>
        <v>43574</v>
      </c>
      <c r="AO1750" s="70" t="s">
        <v>123</v>
      </c>
      <c r="AP1750" s="74">
        <f ca="1"/>
        <v>395</v>
      </c>
    </row>
    <row r="1751" spans="1:42" ht="14.4">
      <c r="A1751" s="55" t="s">
        <v>10906</v>
      </c>
      <c r="B1751" s="56" t="s">
        <v>89</v>
      </c>
      <c r="C1751" s="57">
        <v>43564</v>
      </c>
      <c r="D1751" s="56" t="s">
        <v>119</v>
      </c>
      <c r="E1751" s="56" t="s">
        <v>140</v>
      </c>
      <c r="F1751" s="58" t="s">
        <v>106</v>
      </c>
      <c r="G1751" s="58" t="s">
        <v>107</v>
      </c>
      <c r="H1751" s="56" t="s">
        <v>140</v>
      </c>
      <c r="I1751" s="57"/>
      <c r="J1751" s="57">
        <f t="shared" si="379"/>
        <v>43594</v>
      </c>
      <c r="K1751" s="56" t="s">
        <v>18</v>
      </c>
      <c r="L1751" s="56" t="s">
        <v>18</v>
      </c>
      <c r="M1751" s="60" t="s">
        <v>642</v>
      </c>
      <c r="N1751" s="56" t="s">
        <v>10908</v>
      </c>
      <c r="O1751" s="56" t="s">
        <v>27</v>
      </c>
      <c r="P1751" s="56" t="s">
        <v>10909</v>
      </c>
      <c r="Q1751" s="56" t="s">
        <v>21</v>
      </c>
      <c r="R1751" s="57"/>
      <c r="S1751" s="56" t="s">
        <v>108</v>
      </c>
      <c r="T1751" s="56" t="s">
        <v>108</v>
      </c>
      <c r="U1751" s="57"/>
      <c r="V1751" s="62"/>
      <c r="W1751" s="62">
        <v>0</v>
      </c>
      <c r="X1751" s="57"/>
      <c r="Y1751" s="56" t="s">
        <v>108</v>
      </c>
      <c r="Z1751" s="56" t="s">
        <v>121</v>
      </c>
      <c r="AA1751" s="57">
        <v>43564</v>
      </c>
      <c r="AB1751" s="63" t="s">
        <v>244</v>
      </c>
      <c r="AC1751" s="64" t="s">
        <v>10910</v>
      </c>
      <c r="AD1751" s="65" t="s">
        <v>97</v>
      </c>
      <c r="AE1751" s="56"/>
      <c r="AF1751" s="61"/>
      <c r="AG1751" s="61"/>
      <c r="AH1751" s="67" t="str">
        <v>Apr</v>
      </c>
      <c r="AI1751" s="68" t="str">
        <v>Apr</v>
      </c>
      <c r="AJ1751" s="69">
        <f t="shared" si="340"/>
        <v>0</v>
      </c>
      <c r="AK1751" s="70" t="str">
        <f t="shared" si="380"/>
        <v/>
      </c>
      <c r="AL1751" s="71" t="s">
        <v>17409</v>
      </c>
      <c r="AM1751" s="71" t="str">
        <v>2019</v>
      </c>
      <c r="AN1751" s="70">
        <f t="shared" si="381"/>
        <v>43574</v>
      </c>
      <c r="AO1751" s="70" t="s">
        <v>123</v>
      </c>
      <c r="AP1751" s="74">
        <f ca="1"/>
        <v>395</v>
      </c>
    </row>
    <row r="1752" spans="1:42" ht="14.4">
      <c r="A1752" s="55" t="s">
        <v>10913</v>
      </c>
      <c r="B1752" s="56" t="s">
        <v>89</v>
      </c>
      <c r="C1752" s="57">
        <v>43564</v>
      </c>
      <c r="D1752" s="56" t="s">
        <v>119</v>
      </c>
      <c r="E1752" s="56" t="s">
        <v>140</v>
      </c>
      <c r="F1752" s="58" t="s">
        <v>106</v>
      </c>
      <c r="G1752" s="58" t="s">
        <v>107</v>
      </c>
      <c r="H1752" s="56" t="s">
        <v>140</v>
      </c>
      <c r="I1752" s="57"/>
      <c r="J1752" s="57">
        <f t="shared" si="379"/>
        <v>43594</v>
      </c>
      <c r="K1752" s="56" t="s">
        <v>18</v>
      </c>
      <c r="L1752" s="56" t="s">
        <v>18</v>
      </c>
      <c r="M1752" s="60" t="s">
        <v>642</v>
      </c>
      <c r="N1752" s="56" t="s">
        <v>10915</v>
      </c>
      <c r="O1752" s="56" t="s">
        <v>39</v>
      </c>
      <c r="P1752" s="56" t="s">
        <v>10916</v>
      </c>
      <c r="Q1752" s="56" t="s">
        <v>21</v>
      </c>
      <c r="R1752" s="57"/>
      <c r="S1752" s="56" t="s">
        <v>108</v>
      </c>
      <c r="T1752" s="56" t="s">
        <v>108</v>
      </c>
      <c r="U1752" s="57"/>
      <c r="V1752" s="62"/>
      <c r="W1752" s="62">
        <v>0</v>
      </c>
      <c r="X1752" s="57"/>
      <c r="Y1752" s="56" t="s">
        <v>108</v>
      </c>
      <c r="Z1752" s="56" t="s">
        <v>121</v>
      </c>
      <c r="AA1752" s="57">
        <v>43564</v>
      </c>
      <c r="AB1752" s="63" t="s">
        <v>244</v>
      </c>
      <c r="AC1752" s="64" t="s">
        <v>10917</v>
      </c>
      <c r="AD1752" s="65" t="s">
        <v>97</v>
      </c>
      <c r="AE1752" s="56"/>
      <c r="AF1752" s="61"/>
      <c r="AG1752" s="61"/>
      <c r="AH1752" s="67" t="str">
        <v>Apr</v>
      </c>
      <c r="AI1752" s="68" t="str">
        <v>Apr</v>
      </c>
      <c r="AJ1752" s="69">
        <f t="shared" si="340"/>
        <v>0</v>
      </c>
      <c r="AK1752" s="70" t="str">
        <f t="shared" si="380"/>
        <v/>
      </c>
      <c r="AL1752" s="71" t="s">
        <v>17409</v>
      </c>
      <c r="AM1752" s="71" t="str">
        <v>2019</v>
      </c>
      <c r="AN1752" s="70">
        <f t="shared" si="381"/>
        <v>43574</v>
      </c>
      <c r="AO1752" s="70" t="s">
        <v>123</v>
      </c>
      <c r="AP1752" s="74">
        <f ca="1"/>
        <v>395</v>
      </c>
    </row>
    <row r="1753" spans="1:42" ht="14.4">
      <c r="A1753" s="55" t="s">
        <v>10919</v>
      </c>
      <c r="B1753" s="56" t="s">
        <v>89</v>
      </c>
      <c r="C1753" s="57">
        <v>43564</v>
      </c>
      <c r="D1753" s="56" t="s">
        <v>119</v>
      </c>
      <c r="E1753" s="56" t="s">
        <v>140</v>
      </c>
      <c r="F1753" s="58" t="s">
        <v>106</v>
      </c>
      <c r="G1753" s="58" t="s">
        <v>107</v>
      </c>
      <c r="H1753" s="56" t="s">
        <v>140</v>
      </c>
      <c r="I1753" s="57"/>
      <c r="J1753" s="57">
        <f t="shared" si="379"/>
        <v>43594</v>
      </c>
      <c r="K1753" s="56" t="s">
        <v>18</v>
      </c>
      <c r="L1753" s="56" t="s">
        <v>18</v>
      </c>
      <c r="M1753" s="60" t="s">
        <v>642</v>
      </c>
      <c r="N1753" s="56" t="s">
        <v>10922</v>
      </c>
      <c r="O1753" s="56" t="s">
        <v>22</v>
      </c>
      <c r="P1753" s="56" t="s">
        <v>10923</v>
      </c>
      <c r="Q1753" s="56" t="s">
        <v>17</v>
      </c>
      <c r="R1753" s="57"/>
      <c r="S1753" s="56" t="s">
        <v>108</v>
      </c>
      <c r="T1753" s="56" t="s">
        <v>108</v>
      </c>
      <c r="U1753" s="57"/>
      <c r="V1753" s="62"/>
      <c r="W1753" s="62">
        <v>0</v>
      </c>
      <c r="X1753" s="57"/>
      <c r="Y1753" s="56" t="s">
        <v>108</v>
      </c>
      <c r="Z1753" s="56" t="s">
        <v>121</v>
      </c>
      <c r="AA1753" s="57">
        <v>43564</v>
      </c>
      <c r="AB1753" s="63" t="s">
        <v>244</v>
      </c>
      <c r="AC1753" s="64" t="s">
        <v>10925</v>
      </c>
      <c r="AD1753" s="65" t="s">
        <v>97</v>
      </c>
      <c r="AE1753" s="56"/>
      <c r="AF1753" s="61"/>
      <c r="AG1753" s="61"/>
      <c r="AH1753" s="67" t="str">
        <v>Apr</v>
      </c>
      <c r="AI1753" s="68" t="str">
        <v>Apr</v>
      </c>
      <c r="AJ1753" s="69">
        <f t="shared" si="340"/>
        <v>0</v>
      </c>
      <c r="AK1753" s="70" t="str">
        <f t="shared" si="380"/>
        <v/>
      </c>
      <c r="AL1753" s="71" t="s">
        <v>17409</v>
      </c>
      <c r="AM1753" s="71" t="str">
        <v>2019</v>
      </c>
      <c r="AN1753" s="70">
        <f t="shared" si="381"/>
        <v>43574</v>
      </c>
      <c r="AO1753" s="70" t="s">
        <v>123</v>
      </c>
      <c r="AP1753" s="74">
        <f ca="1"/>
        <v>395</v>
      </c>
    </row>
    <row r="1754" spans="1:42" ht="14.4">
      <c r="A1754" s="55" t="s">
        <v>10927</v>
      </c>
      <c r="B1754" s="56" t="s">
        <v>89</v>
      </c>
      <c r="C1754" s="57">
        <v>43565</v>
      </c>
      <c r="D1754" s="56" t="s">
        <v>119</v>
      </c>
      <c r="E1754" s="56" t="s">
        <v>140</v>
      </c>
      <c r="F1754" s="58" t="s">
        <v>106</v>
      </c>
      <c r="G1754" s="58" t="s">
        <v>107</v>
      </c>
      <c r="H1754" s="56" t="s">
        <v>140</v>
      </c>
      <c r="I1754" s="59"/>
      <c r="J1754" s="59">
        <f t="shared" si="379"/>
        <v>43595</v>
      </c>
      <c r="K1754" s="56" t="s">
        <v>18</v>
      </c>
      <c r="L1754" s="56" t="s">
        <v>18</v>
      </c>
      <c r="M1754" s="60" t="s">
        <v>642</v>
      </c>
      <c r="N1754" s="56" t="s">
        <v>10930</v>
      </c>
      <c r="O1754" s="56" t="s">
        <v>20</v>
      </c>
      <c r="P1754" s="56" t="s">
        <v>10931</v>
      </c>
      <c r="Q1754" s="56" t="s">
        <v>17</v>
      </c>
      <c r="R1754" s="59"/>
      <c r="S1754" s="56" t="s">
        <v>108</v>
      </c>
      <c r="T1754" s="56" t="s">
        <v>108</v>
      </c>
      <c r="U1754" s="57"/>
      <c r="V1754" s="77"/>
      <c r="W1754" s="62">
        <v>0</v>
      </c>
      <c r="X1754" s="59"/>
      <c r="Y1754" s="56" t="s">
        <v>108</v>
      </c>
      <c r="Z1754" s="56" t="s">
        <v>121</v>
      </c>
      <c r="AA1754" s="57">
        <v>43565</v>
      </c>
      <c r="AB1754" s="63" t="s">
        <v>244</v>
      </c>
      <c r="AC1754" s="64" t="s">
        <v>10933</v>
      </c>
      <c r="AD1754" s="65" t="s">
        <v>97</v>
      </c>
      <c r="AE1754" s="56"/>
      <c r="AF1754" s="61"/>
      <c r="AG1754" s="61"/>
      <c r="AH1754" s="67" t="str">
        <v>Apr</v>
      </c>
      <c r="AI1754" s="68" t="str">
        <v>Apr</v>
      </c>
      <c r="AJ1754" s="69">
        <f t="shared" si="340"/>
        <v>0</v>
      </c>
      <c r="AK1754" s="70" t="str">
        <f t="shared" si="380"/>
        <v/>
      </c>
      <c r="AL1754" s="71" t="s">
        <v>17409</v>
      </c>
      <c r="AM1754" s="71" t="str">
        <v>2019</v>
      </c>
      <c r="AN1754" s="70">
        <f t="shared" si="381"/>
        <v>43575</v>
      </c>
      <c r="AO1754" s="70" t="s">
        <v>123</v>
      </c>
      <c r="AP1754" s="74">
        <f ca="1"/>
        <v>394</v>
      </c>
    </row>
    <row r="1755" spans="1:42" ht="14.4">
      <c r="A1755" s="55" t="s">
        <v>10936</v>
      </c>
      <c r="B1755" s="56" t="s">
        <v>89</v>
      </c>
      <c r="C1755" s="57">
        <v>43570</v>
      </c>
      <c r="D1755" s="56" t="s">
        <v>119</v>
      </c>
      <c r="E1755" s="56" t="s">
        <v>129</v>
      </c>
      <c r="F1755" s="58" t="s">
        <v>106</v>
      </c>
      <c r="G1755" s="58" t="s">
        <v>107</v>
      </c>
      <c r="H1755" s="271" t="s">
        <v>129</v>
      </c>
      <c r="I1755" s="57"/>
      <c r="J1755" s="57">
        <f t="shared" si="379"/>
        <v>43600</v>
      </c>
      <c r="K1755" s="56" t="s">
        <v>18</v>
      </c>
      <c r="L1755" s="56" t="s">
        <v>18</v>
      </c>
      <c r="M1755" s="60" t="s">
        <v>642</v>
      </c>
      <c r="N1755" s="56" t="s">
        <v>10938</v>
      </c>
      <c r="O1755" s="56" t="s">
        <v>29</v>
      </c>
      <c r="P1755" s="56" t="s">
        <v>10939</v>
      </c>
      <c r="Q1755" s="56" t="s">
        <v>21</v>
      </c>
      <c r="R1755" s="57"/>
      <c r="S1755" s="56" t="s">
        <v>108</v>
      </c>
      <c r="T1755" s="56" t="s">
        <v>108</v>
      </c>
      <c r="U1755" s="59"/>
      <c r="V1755" s="77"/>
      <c r="W1755" s="62" t="s">
        <v>108</v>
      </c>
      <c r="X1755" s="59"/>
      <c r="Y1755" s="56" t="s">
        <v>108</v>
      </c>
      <c r="Z1755" s="56" t="s">
        <v>121</v>
      </c>
      <c r="AA1755" s="57">
        <v>43573</v>
      </c>
      <c r="AB1755" s="63" t="s">
        <v>244</v>
      </c>
      <c r="AC1755" s="60" t="s">
        <v>10940</v>
      </c>
      <c r="AD1755" s="65" t="s">
        <v>97</v>
      </c>
      <c r="AE1755" s="56" t="s">
        <v>119</v>
      </c>
      <c r="AF1755" s="61"/>
      <c r="AG1755" s="61"/>
      <c r="AH1755" s="67" t="str">
        <v>Apr</v>
      </c>
      <c r="AI1755" s="68" t="str">
        <v>Apr</v>
      </c>
      <c r="AJ1755" s="69">
        <f t="shared" si="340"/>
        <v>3</v>
      </c>
      <c r="AK1755" s="70" t="str">
        <f t="shared" si="380"/>
        <v/>
      </c>
      <c r="AL1755" s="71" t="s">
        <v>17409</v>
      </c>
      <c r="AM1755" s="71" t="str">
        <v>2019</v>
      </c>
      <c r="AN1755" s="70">
        <f t="shared" si="381"/>
        <v>43580</v>
      </c>
      <c r="AO1755" s="70" t="s">
        <v>123</v>
      </c>
      <c r="AP1755" s="74">
        <f ca="1"/>
        <v>389</v>
      </c>
    </row>
    <row r="1756" spans="1:42" ht="14.4">
      <c r="A1756" s="55" t="s">
        <v>10941</v>
      </c>
      <c r="B1756" s="56" t="s">
        <v>89</v>
      </c>
      <c r="C1756" s="57">
        <v>43570</v>
      </c>
      <c r="D1756" s="56" t="s">
        <v>119</v>
      </c>
      <c r="E1756" s="56" t="s">
        <v>129</v>
      </c>
      <c r="F1756" s="58" t="s">
        <v>106</v>
      </c>
      <c r="G1756" s="58" t="s">
        <v>107</v>
      </c>
      <c r="H1756" s="56" t="s">
        <v>129</v>
      </c>
      <c r="I1756" s="57"/>
      <c r="J1756" s="57">
        <f t="shared" si="379"/>
        <v>43600</v>
      </c>
      <c r="K1756" s="56" t="s">
        <v>18</v>
      </c>
      <c r="L1756" s="56" t="s">
        <v>18</v>
      </c>
      <c r="M1756" s="60" t="s">
        <v>642</v>
      </c>
      <c r="N1756" s="56" t="s">
        <v>10942</v>
      </c>
      <c r="O1756" s="56" t="s">
        <v>143</v>
      </c>
      <c r="P1756" s="56" t="s">
        <v>10943</v>
      </c>
      <c r="Q1756" s="56" t="s">
        <v>21</v>
      </c>
      <c r="R1756" s="273"/>
      <c r="S1756" s="56" t="s">
        <v>108</v>
      </c>
      <c r="T1756" s="56" t="s">
        <v>108</v>
      </c>
      <c r="U1756" s="59"/>
      <c r="V1756" s="77"/>
      <c r="W1756" s="62" t="s">
        <v>108</v>
      </c>
      <c r="X1756" s="59"/>
      <c r="Y1756" s="56" t="s">
        <v>108</v>
      </c>
      <c r="Z1756" s="56" t="s">
        <v>121</v>
      </c>
      <c r="AA1756" s="57">
        <v>43573</v>
      </c>
      <c r="AB1756" s="63" t="s">
        <v>244</v>
      </c>
      <c r="AC1756" s="60" t="s">
        <v>10940</v>
      </c>
      <c r="AD1756" s="65" t="s">
        <v>97</v>
      </c>
      <c r="AE1756" s="56" t="s">
        <v>119</v>
      </c>
      <c r="AF1756" s="61"/>
      <c r="AG1756" s="61"/>
      <c r="AH1756" s="67" t="str">
        <v>Apr</v>
      </c>
      <c r="AI1756" s="68" t="str">
        <v>Apr</v>
      </c>
      <c r="AJ1756" s="69">
        <f t="shared" si="340"/>
        <v>3</v>
      </c>
      <c r="AK1756" s="70" t="str">
        <f t="shared" si="380"/>
        <v/>
      </c>
      <c r="AL1756" s="71" t="s">
        <v>17409</v>
      </c>
      <c r="AM1756" s="71" t="str">
        <v>2019</v>
      </c>
      <c r="AN1756" s="70">
        <f t="shared" si="381"/>
        <v>43580</v>
      </c>
      <c r="AO1756" s="70" t="s">
        <v>123</v>
      </c>
      <c r="AP1756" s="74">
        <f ca="1"/>
        <v>389</v>
      </c>
    </row>
    <row r="1757" spans="1:42" ht="14.4">
      <c r="A1757" s="55" t="s">
        <v>10946</v>
      </c>
      <c r="B1757" s="56" t="s">
        <v>89</v>
      </c>
      <c r="C1757" s="57">
        <v>43570</v>
      </c>
      <c r="D1757" s="56" t="s">
        <v>119</v>
      </c>
      <c r="E1757" s="56" t="s">
        <v>129</v>
      </c>
      <c r="F1757" s="58" t="s">
        <v>106</v>
      </c>
      <c r="G1757" s="58" t="s">
        <v>107</v>
      </c>
      <c r="H1757" s="56" t="s">
        <v>129</v>
      </c>
      <c r="I1757" s="57"/>
      <c r="J1757" s="57">
        <f t="shared" si="379"/>
        <v>43600</v>
      </c>
      <c r="K1757" s="56" t="s">
        <v>18</v>
      </c>
      <c r="L1757" s="56" t="s">
        <v>18</v>
      </c>
      <c r="M1757" s="60" t="s">
        <v>642</v>
      </c>
      <c r="N1757" s="56" t="s">
        <v>10948</v>
      </c>
      <c r="O1757" s="56" t="s">
        <v>37</v>
      </c>
      <c r="P1757" s="56" t="s">
        <v>10949</v>
      </c>
      <c r="Q1757" s="56" t="s">
        <v>21</v>
      </c>
      <c r="R1757" s="57"/>
      <c r="S1757" s="56" t="s">
        <v>108</v>
      </c>
      <c r="T1757" s="56" t="s">
        <v>108</v>
      </c>
      <c r="U1757" s="57"/>
      <c r="V1757" s="62"/>
      <c r="W1757" s="62" t="s">
        <v>108</v>
      </c>
      <c r="X1757" s="57"/>
      <c r="Y1757" s="56" t="s">
        <v>108</v>
      </c>
      <c r="Z1757" s="56" t="s">
        <v>121</v>
      </c>
      <c r="AA1757" s="57">
        <v>43573</v>
      </c>
      <c r="AB1757" s="63" t="s">
        <v>244</v>
      </c>
      <c r="AC1757" s="60" t="s">
        <v>10940</v>
      </c>
      <c r="AD1757" s="65" t="s">
        <v>97</v>
      </c>
      <c r="AE1757" s="56" t="s">
        <v>119</v>
      </c>
      <c r="AF1757" s="61"/>
      <c r="AG1757" s="61"/>
      <c r="AH1757" s="67" t="str">
        <v>Apr</v>
      </c>
      <c r="AI1757" s="68" t="str">
        <v>Apr</v>
      </c>
      <c r="AJ1757" s="69">
        <f t="shared" si="340"/>
        <v>3</v>
      </c>
      <c r="AK1757" s="70" t="str">
        <f t="shared" si="380"/>
        <v/>
      </c>
      <c r="AL1757" s="71" t="s">
        <v>17409</v>
      </c>
      <c r="AM1757" s="71" t="str">
        <v>2019</v>
      </c>
      <c r="AN1757" s="70">
        <f t="shared" si="381"/>
        <v>43580</v>
      </c>
      <c r="AO1757" s="70" t="s">
        <v>123</v>
      </c>
      <c r="AP1757" s="74">
        <f ca="1"/>
        <v>389</v>
      </c>
    </row>
    <row r="1758" spans="1:42" ht="14.4">
      <c r="A1758" s="55" t="s">
        <v>10951</v>
      </c>
      <c r="B1758" s="56" t="s">
        <v>89</v>
      </c>
      <c r="C1758" s="57">
        <v>43570</v>
      </c>
      <c r="D1758" s="56" t="s">
        <v>119</v>
      </c>
      <c r="E1758" s="56" t="s">
        <v>129</v>
      </c>
      <c r="F1758" s="58" t="s">
        <v>106</v>
      </c>
      <c r="G1758" s="58" t="s">
        <v>107</v>
      </c>
      <c r="H1758" s="56" t="s">
        <v>129</v>
      </c>
      <c r="I1758" s="57"/>
      <c r="J1758" s="57">
        <f t="shared" si="379"/>
        <v>43600</v>
      </c>
      <c r="K1758" s="56" t="s">
        <v>18</v>
      </c>
      <c r="L1758" s="56" t="s">
        <v>18</v>
      </c>
      <c r="M1758" s="60" t="s">
        <v>642</v>
      </c>
      <c r="N1758" s="56" t="s">
        <v>10953</v>
      </c>
      <c r="O1758" s="56" t="s">
        <v>436</v>
      </c>
      <c r="P1758" s="56"/>
      <c r="Q1758" s="56" t="s">
        <v>21</v>
      </c>
      <c r="R1758" s="57"/>
      <c r="S1758" s="56" t="s">
        <v>108</v>
      </c>
      <c r="T1758" s="56" t="s">
        <v>108</v>
      </c>
      <c r="U1758" s="57"/>
      <c r="V1758" s="62"/>
      <c r="W1758" s="62" t="s">
        <v>108</v>
      </c>
      <c r="X1758" s="57"/>
      <c r="Y1758" s="56" t="s">
        <v>108</v>
      </c>
      <c r="Z1758" s="56" t="s">
        <v>121</v>
      </c>
      <c r="AA1758" s="57">
        <v>43573</v>
      </c>
      <c r="AB1758" s="63" t="s">
        <v>244</v>
      </c>
      <c r="AC1758" s="60" t="s">
        <v>10940</v>
      </c>
      <c r="AD1758" s="65" t="s">
        <v>97</v>
      </c>
      <c r="AE1758" s="56" t="s">
        <v>119</v>
      </c>
      <c r="AF1758" s="61"/>
      <c r="AG1758" s="61"/>
      <c r="AH1758" s="67" t="str">
        <v>Apr</v>
      </c>
      <c r="AI1758" s="68" t="str">
        <v>Apr</v>
      </c>
      <c r="AJ1758" s="69">
        <f t="shared" si="340"/>
        <v>3</v>
      </c>
      <c r="AK1758" s="70" t="str">
        <f t="shared" si="380"/>
        <v/>
      </c>
      <c r="AL1758" s="71" t="s">
        <v>17409</v>
      </c>
      <c r="AM1758" s="71" t="str">
        <v>2019</v>
      </c>
      <c r="AN1758" s="70">
        <f t="shared" si="381"/>
        <v>43580</v>
      </c>
      <c r="AO1758" s="70" t="s">
        <v>123</v>
      </c>
      <c r="AP1758" s="74">
        <f ca="1"/>
        <v>389</v>
      </c>
    </row>
    <row r="1759" spans="1:42" ht="14.4">
      <c r="A1759" s="55" t="s">
        <v>10956</v>
      </c>
      <c r="B1759" s="56" t="s">
        <v>89</v>
      </c>
      <c r="C1759" s="57">
        <v>43570</v>
      </c>
      <c r="D1759" s="56" t="s">
        <v>1027</v>
      </c>
      <c r="E1759" s="56" t="s">
        <v>129</v>
      </c>
      <c r="F1759" s="58" t="s">
        <v>106</v>
      </c>
      <c r="G1759" s="58" t="s">
        <v>107</v>
      </c>
      <c r="H1759" s="56" t="s">
        <v>129</v>
      </c>
      <c r="I1759" s="57"/>
      <c r="J1759" s="57">
        <f t="shared" si="379"/>
        <v>43600</v>
      </c>
      <c r="K1759" s="56" t="s">
        <v>18</v>
      </c>
      <c r="L1759" s="56" t="s">
        <v>18</v>
      </c>
      <c r="M1759" s="60" t="s">
        <v>642</v>
      </c>
      <c r="N1759" s="56" t="s">
        <v>10957</v>
      </c>
      <c r="O1759" s="56" t="s">
        <v>27</v>
      </c>
      <c r="P1759" s="56" t="s">
        <v>10959</v>
      </c>
      <c r="Q1759" s="56" t="s">
        <v>21</v>
      </c>
      <c r="R1759" s="57"/>
      <c r="S1759" s="56" t="s">
        <v>108</v>
      </c>
      <c r="T1759" s="56" t="s">
        <v>108</v>
      </c>
      <c r="U1759" s="57"/>
      <c r="V1759" s="62"/>
      <c r="W1759" s="62" t="s">
        <v>108</v>
      </c>
      <c r="X1759" s="57"/>
      <c r="Y1759" s="56" t="s">
        <v>108</v>
      </c>
      <c r="Z1759" s="56" t="s">
        <v>121</v>
      </c>
      <c r="AA1759" s="57">
        <v>43573</v>
      </c>
      <c r="AB1759" s="63" t="s">
        <v>244</v>
      </c>
      <c r="AC1759" s="60" t="s">
        <v>10961</v>
      </c>
      <c r="AD1759" s="65" t="s">
        <v>97</v>
      </c>
      <c r="AE1759" s="56" t="s">
        <v>119</v>
      </c>
      <c r="AF1759" s="61"/>
      <c r="AG1759" s="61"/>
      <c r="AH1759" s="67" t="str">
        <v>Apr</v>
      </c>
      <c r="AI1759" s="68" t="str">
        <v>Apr</v>
      </c>
      <c r="AJ1759" s="69">
        <f t="shared" si="340"/>
        <v>3</v>
      </c>
      <c r="AK1759" s="70" t="str">
        <f t="shared" si="380"/>
        <v/>
      </c>
      <c r="AL1759" s="71" t="s">
        <v>17409</v>
      </c>
      <c r="AM1759" s="71" t="str">
        <v>2019</v>
      </c>
      <c r="AN1759" s="70">
        <f t="shared" si="381"/>
        <v>43580</v>
      </c>
      <c r="AO1759" s="70" t="s">
        <v>123</v>
      </c>
      <c r="AP1759" s="74">
        <f ca="1"/>
        <v>389</v>
      </c>
    </row>
    <row r="1760" spans="1:42" ht="14.4">
      <c r="A1760" s="55" t="s">
        <v>10962</v>
      </c>
      <c r="B1760" s="56" t="s">
        <v>89</v>
      </c>
      <c r="C1760" s="57">
        <v>43570</v>
      </c>
      <c r="D1760" s="56" t="s">
        <v>119</v>
      </c>
      <c r="E1760" s="56" t="s">
        <v>129</v>
      </c>
      <c r="F1760" s="58" t="s">
        <v>106</v>
      </c>
      <c r="G1760" s="58" t="s">
        <v>107</v>
      </c>
      <c r="H1760" s="56" t="s">
        <v>129</v>
      </c>
      <c r="I1760" s="57"/>
      <c r="J1760" s="57">
        <f t="shared" si="379"/>
        <v>43600</v>
      </c>
      <c r="K1760" s="56" t="s">
        <v>18</v>
      </c>
      <c r="L1760" s="56" t="s">
        <v>14</v>
      </c>
      <c r="M1760" s="60" t="s">
        <v>642</v>
      </c>
      <c r="N1760" s="56" t="s">
        <v>10963</v>
      </c>
      <c r="O1760" s="56" t="s">
        <v>33</v>
      </c>
      <c r="P1760" s="56">
        <v>19001605</v>
      </c>
      <c r="Q1760" s="56" t="s">
        <v>96</v>
      </c>
      <c r="R1760" s="57"/>
      <c r="S1760" s="56" t="s">
        <v>108</v>
      </c>
      <c r="T1760" s="56" t="s">
        <v>108</v>
      </c>
      <c r="U1760" s="57"/>
      <c r="V1760" s="62"/>
      <c r="W1760" s="62" t="s">
        <v>108</v>
      </c>
      <c r="X1760" s="57"/>
      <c r="Y1760" s="56" t="s">
        <v>108</v>
      </c>
      <c r="Z1760" s="56" t="s">
        <v>123</v>
      </c>
      <c r="AA1760" s="57">
        <v>43574</v>
      </c>
      <c r="AB1760" s="63" t="s">
        <v>244</v>
      </c>
      <c r="AC1760" s="64" t="s">
        <v>10966</v>
      </c>
      <c r="AD1760" s="56" t="s">
        <v>224</v>
      </c>
      <c r="AE1760" s="56" t="s">
        <v>119</v>
      </c>
      <c r="AF1760" s="61"/>
      <c r="AG1760" s="61"/>
      <c r="AH1760" s="67" t="str">
        <v>Apr</v>
      </c>
      <c r="AI1760" s="68" t="str">
        <v>Apr</v>
      </c>
      <c r="AJ1760" s="69">
        <f t="shared" si="340"/>
        <v>4</v>
      </c>
      <c r="AK1760" s="70" t="str">
        <f t="shared" si="380"/>
        <v/>
      </c>
      <c r="AL1760" s="71" t="s">
        <v>17409</v>
      </c>
      <c r="AM1760" s="71" t="str">
        <v>2019</v>
      </c>
      <c r="AN1760" s="70">
        <f t="shared" si="381"/>
        <v>43580</v>
      </c>
      <c r="AO1760" s="70" t="s">
        <v>123</v>
      </c>
      <c r="AP1760" s="74">
        <f ca="1"/>
        <v>389</v>
      </c>
    </row>
    <row r="1761" spans="1:42" ht="14.4">
      <c r="A1761" s="55" t="s">
        <v>10969</v>
      </c>
      <c r="B1761" s="56" t="s">
        <v>89</v>
      </c>
      <c r="C1761" s="57">
        <v>43577</v>
      </c>
      <c r="D1761" s="56" t="s">
        <v>119</v>
      </c>
      <c r="E1761" s="56" t="s">
        <v>140</v>
      </c>
      <c r="F1761" s="58" t="s">
        <v>106</v>
      </c>
      <c r="G1761" s="58" t="s">
        <v>107</v>
      </c>
      <c r="H1761" s="56" t="s">
        <v>140</v>
      </c>
      <c r="I1761" s="57"/>
      <c r="J1761" s="57">
        <f t="shared" si="379"/>
        <v>43607</v>
      </c>
      <c r="K1761" s="56" t="s">
        <v>18</v>
      </c>
      <c r="L1761" s="56" t="s">
        <v>18</v>
      </c>
      <c r="M1761" s="60" t="s">
        <v>642</v>
      </c>
      <c r="N1761" s="56" t="s">
        <v>10971</v>
      </c>
      <c r="O1761" s="56" t="s">
        <v>436</v>
      </c>
      <c r="P1761" s="56" t="s">
        <v>10972</v>
      </c>
      <c r="Q1761" s="56" t="s">
        <v>17</v>
      </c>
      <c r="R1761" s="57"/>
      <c r="S1761" s="56" t="s">
        <v>108</v>
      </c>
      <c r="T1761" s="56" t="s">
        <v>108</v>
      </c>
      <c r="U1761" s="57"/>
      <c r="V1761" s="62"/>
      <c r="W1761" s="62">
        <v>0</v>
      </c>
      <c r="X1761" s="57"/>
      <c r="Y1761" s="56" t="s">
        <v>108</v>
      </c>
      <c r="Z1761" s="56" t="s">
        <v>121</v>
      </c>
      <c r="AA1761" s="57">
        <v>43577</v>
      </c>
      <c r="AB1761" s="63" t="s">
        <v>244</v>
      </c>
      <c r="AC1761" s="64" t="s">
        <v>10975</v>
      </c>
      <c r="AD1761" s="65" t="s">
        <v>97</v>
      </c>
      <c r="AE1761" s="56"/>
      <c r="AF1761" s="61"/>
      <c r="AG1761" s="61"/>
      <c r="AH1761" s="67" t="str">
        <v>Apr</v>
      </c>
      <c r="AI1761" s="68" t="str">
        <v>Apr</v>
      </c>
      <c r="AJ1761" s="69">
        <f t="shared" si="340"/>
        <v>0</v>
      </c>
      <c r="AK1761" s="70" t="str">
        <f t="shared" si="380"/>
        <v/>
      </c>
      <c r="AL1761" s="71" t="s">
        <v>17409</v>
      </c>
      <c r="AM1761" s="71" t="str">
        <v>2019</v>
      </c>
      <c r="AN1761" s="70">
        <f t="shared" si="381"/>
        <v>43587</v>
      </c>
      <c r="AO1761" s="70" t="s">
        <v>123</v>
      </c>
      <c r="AP1761" s="74">
        <f ca="1"/>
        <v>382</v>
      </c>
    </row>
    <row r="1762" spans="1:42" ht="14.4">
      <c r="A1762" s="55" t="s">
        <v>10977</v>
      </c>
      <c r="B1762" s="56" t="s">
        <v>89</v>
      </c>
      <c r="C1762" s="57">
        <v>43577</v>
      </c>
      <c r="D1762" s="56" t="s">
        <v>119</v>
      </c>
      <c r="E1762" s="56" t="s">
        <v>140</v>
      </c>
      <c r="F1762" s="58" t="s">
        <v>106</v>
      </c>
      <c r="G1762" s="58" t="s">
        <v>107</v>
      </c>
      <c r="H1762" s="56" t="s">
        <v>140</v>
      </c>
      <c r="I1762" s="59"/>
      <c r="J1762" s="59">
        <f t="shared" si="379"/>
        <v>43607</v>
      </c>
      <c r="K1762" s="56" t="s">
        <v>18</v>
      </c>
      <c r="L1762" s="56" t="s">
        <v>14</v>
      </c>
      <c r="M1762" s="60" t="s">
        <v>642</v>
      </c>
      <c r="N1762" s="56" t="s">
        <v>10980</v>
      </c>
      <c r="O1762" s="56" t="s">
        <v>249</v>
      </c>
      <c r="P1762" s="56" t="s">
        <v>108</v>
      </c>
      <c r="Q1762" s="56" t="s">
        <v>96</v>
      </c>
      <c r="R1762" s="59"/>
      <c r="S1762" s="56" t="s">
        <v>108</v>
      </c>
      <c r="T1762" s="56" t="s">
        <v>108</v>
      </c>
      <c r="U1762" s="59"/>
      <c r="V1762" s="77"/>
      <c r="W1762" s="62" t="s">
        <v>108</v>
      </c>
      <c r="X1762" s="59"/>
      <c r="Y1762" s="56" t="s">
        <v>108</v>
      </c>
      <c r="Z1762" s="56" t="s">
        <v>123</v>
      </c>
      <c r="AA1762" s="57">
        <v>43577</v>
      </c>
      <c r="AB1762" s="63" t="s">
        <v>244</v>
      </c>
      <c r="AC1762" s="64" t="s">
        <v>10982</v>
      </c>
      <c r="AD1762" s="56" t="s">
        <v>118</v>
      </c>
      <c r="AE1762" s="56"/>
      <c r="AF1762" s="61"/>
      <c r="AG1762" s="61"/>
      <c r="AH1762" s="67" t="str">
        <v>Apr</v>
      </c>
      <c r="AI1762" s="68" t="str">
        <v>Apr</v>
      </c>
      <c r="AJ1762" s="69">
        <f t="shared" si="340"/>
        <v>0</v>
      </c>
      <c r="AK1762" s="70" t="str">
        <f t="shared" si="380"/>
        <v/>
      </c>
      <c r="AL1762" s="71" t="s">
        <v>17409</v>
      </c>
      <c r="AM1762" s="71" t="str">
        <v>2019</v>
      </c>
      <c r="AN1762" s="70">
        <f t="shared" si="381"/>
        <v>43587</v>
      </c>
      <c r="AO1762" s="70" t="s">
        <v>123</v>
      </c>
      <c r="AP1762" s="74">
        <f ca="1"/>
        <v>382</v>
      </c>
    </row>
    <row r="1763" spans="1:42" ht="14.4">
      <c r="A1763" s="55" t="s">
        <v>10989</v>
      </c>
      <c r="B1763" s="56" t="s">
        <v>89</v>
      </c>
      <c r="C1763" s="57">
        <v>43577</v>
      </c>
      <c r="D1763" s="56" t="s">
        <v>119</v>
      </c>
      <c r="E1763" s="56" t="s">
        <v>140</v>
      </c>
      <c r="F1763" s="58" t="s">
        <v>106</v>
      </c>
      <c r="G1763" s="58" t="s">
        <v>107</v>
      </c>
      <c r="H1763" s="56" t="s">
        <v>140</v>
      </c>
      <c r="I1763" s="59"/>
      <c r="J1763" s="59">
        <f t="shared" si="379"/>
        <v>43607</v>
      </c>
      <c r="K1763" s="56" t="s">
        <v>18</v>
      </c>
      <c r="L1763" s="56" t="s">
        <v>18</v>
      </c>
      <c r="M1763" s="60" t="s">
        <v>642</v>
      </c>
      <c r="N1763" s="56" t="s">
        <v>10994</v>
      </c>
      <c r="O1763" s="56" t="s">
        <v>271</v>
      </c>
      <c r="P1763" s="56" t="s">
        <v>10995</v>
      </c>
      <c r="Q1763" s="56" t="s">
        <v>21</v>
      </c>
      <c r="R1763" s="59"/>
      <c r="S1763" s="56" t="s">
        <v>108</v>
      </c>
      <c r="T1763" s="56" t="s">
        <v>108</v>
      </c>
      <c r="U1763" s="59"/>
      <c r="V1763" s="77"/>
      <c r="W1763" s="62">
        <v>0</v>
      </c>
      <c r="X1763" s="59"/>
      <c r="Y1763" s="56" t="s">
        <v>108</v>
      </c>
      <c r="Z1763" s="56" t="s">
        <v>121</v>
      </c>
      <c r="AA1763" s="57">
        <v>43577</v>
      </c>
      <c r="AB1763" s="63" t="s">
        <v>244</v>
      </c>
      <c r="AC1763" s="64" t="s">
        <v>10997</v>
      </c>
      <c r="AD1763" s="65" t="s">
        <v>97</v>
      </c>
      <c r="AE1763" s="56"/>
      <c r="AF1763" s="61"/>
      <c r="AG1763" s="61"/>
      <c r="AH1763" s="67" t="str">
        <v>Apr</v>
      </c>
      <c r="AI1763" s="68" t="str">
        <v>Apr</v>
      </c>
      <c r="AJ1763" s="69">
        <f t="shared" si="340"/>
        <v>0</v>
      </c>
      <c r="AK1763" s="70" t="str">
        <f t="shared" si="380"/>
        <v/>
      </c>
      <c r="AL1763" s="71" t="s">
        <v>17409</v>
      </c>
      <c r="AM1763" s="71" t="str">
        <v>2019</v>
      </c>
      <c r="AN1763" s="70">
        <f t="shared" si="381"/>
        <v>43587</v>
      </c>
      <c r="AO1763" s="70" t="s">
        <v>123</v>
      </c>
      <c r="AP1763" s="74">
        <f ca="1"/>
        <v>382</v>
      </c>
    </row>
    <row r="1764" spans="1:42" ht="14.4">
      <c r="A1764" s="55" t="s">
        <v>11001</v>
      </c>
      <c r="B1764" s="56" t="s">
        <v>89</v>
      </c>
      <c r="C1764" s="57">
        <v>43577</v>
      </c>
      <c r="D1764" s="56" t="s">
        <v>119</v>
      </c>
      <c r="E1764" s="56" t="s">
        <v>140</v>
      </c>
      <c r="F1764" s="58" t="s">
        <v>106</v>
      </c>
      <c r="G1764" s="58" t="s">
        <v>107</v>
      </c>
      <c r="H1764" s="56" t="s">
        <v>140</v>
      </c>
      <c r="I1764" s="57"/>
      <c r="J1764" s="57">
        <f t="shared" si="379"/>
        <v>43607</v>
      </c>
      <c r="K1764" s="56" t="s">
        <v>18</v>
      </c>
      <c r="L1764" s="56" t="s">
        <v>14</v>
      </c>
      <c r="M1764" s="60" t="s">
        <v>642</v>
      </c>
      <c r="N1764" s="56" t="s">
        <v>11002</v>
      </c>
      <c r="O1764" s="56" t="s">
        <v>27</v>
      </c>
      <c r="P1764" s="56" t="s">
        <v>11003</v>
      </c>
      <c r="Q1764" s="56" t="s">
        <v>17</v>
      </c>
      <c r="R1764" s="57"/>
      <c r="S1764" s="56" t="s">
        <v>108</v>
      </c>
      <c r="T1764" s="56" t="s">
        <v>108</v>
      </c>
      <c r="U1764" s="57"/>
      <c r="V1764" s="62"/>
      <c r="W1764" s="62" t="s">
        <v>108</v>
      </c>
      <c r="X1764" s="57"/>
      <c r="Y1764" s="56" t="s">
        <v>108</v>
      </c>
      <c r="Z1764" s="56" t="s">
        <v>123</v>
      </c>
      <c r="AA1764" s="57">
        <v>43577</v>
      </c>
      <c r="AB1764" s="63" t="s">
        <v>244</v>
      </c>
      <c r="AC1764" s="64" t="s">
        <v>11005</v>
      </c>
      <c r="AD1764" s="56" t="s">
        <v>118</v>
      </c>
      <c r="AE1764" s="56"/>
      <c r="AF1764" s="61"/>
      <c r="AG1764" s="61"/>
      <c r="AH1764" s="67" t="str">
        <v>Apr</v>
      </c>
      <c r="AI1764" s="68" t="str">
        <v>Apr</v>
      </c>
      <c r="AJ1764" s="69">
        <f t="shared" si="340"/>
        <v>0</v>
      </c>
      <c r="AK1764" s="70" t="str">
        <f t="shared" si="380"/>
        <v/>
      </c>
      <c r="AL1764" s="71" t="s">
        <v>17409</v>
      </c>
      <c r="AM1764" s="71" t="str">
        <v>2019</v>
      </c>
      <c r="AN1764" s="70">
        <f t="shared" si="381"/>
        <v>43587</v>
      </c>
      <c r="AO1764" s="70" t="s">
        <v>123</v>
      </c>
      <c r="AP1764" s="74">
        <f ca="1"/>
        <v>382</v>
      </c>
    </row>
    <row r="1765" spans="1:42" ht="14.4">
      <c r="A1765" s="55" t="s">
        <v>11009</v>
      </c>
      <c r="B1765" s="56" t="s">
        <v>89</v>
      </c>
      <c r="C1765" s="57">
        <v>43578</v>
      </c>
      <c r="D1765" s="56" t="s">
        <v>119</v>
      </c>
      <c r="E1765" s="56" t="s">
        <v>140</v>
      </c>
      <c r="F1765" s="58" t="s">
        <v>106</v>
      </c>
      <c r="G1765" s="58" t="s">
        <v>107</v>
      </c>
      <c r="H1765" s="56" t="s">
        <v>140</v>
      </c>
      <c r="I1765" s="57"/>
      <c r="J1765" s="57">
        <f t="shared" si="379"/>
        <v>43608</v>
      </c>
      <c r="K1765" s="56" t="s">
        <v>18</v>
      </c>
      <c r="L1765" s="56" t="s">
        <v>14</v>
      </c>
      <c r="M1765" s="60" t="s">
        <v>642</v>
      </c>
      <c r="N1765" s="56" t="s">
        <v>11011</v>
      </c>
      <c r="O1765" s="56" t="s">
        <v>27</v>
      </c>
      <c r="P1765" s="56" t="s">
        <v>108</v>
      </c>
      <c r="Q1765" s="56" t="s">
        <v>96</v>
      </c>
      <c r="R1765" s="57"/>
      <c r="S1765" s="56" t="s">
        <v>108</v>
      </c>
      <c r="T1765" s="56" t="s">
        <v>108</v>
      </c>
      <c r="U1765" s="57"/>
      <c r="V1765" s="62"/>
      <c r="W1765" s="62" t="s">
        <v>108</v>
      </c>
      <c r="X1765" s="57"/>
      <c r="Y1765" s="56" t="s">
        <v>108</v>
      </c>
      <c r="Z1765" s="56" t="s">
        <v>123</v>
      </c>
      <c r="AA1765" s="57">
        <v>43578</v>
      </c>
      <c r="AB1765" s="63" t="s">
        <v>244</v>
      </c>
      <c r="AC1765" s="64" t="s">
        <v>11013</v>
      </c>
      <c r="AD1765" s="56" t="s">
        <v>118</v>
      </c>
      <c r="AE1765" s="56"/>
      <c r="AF1765" s="61"/>
      <c r="AG1765" s="61"/>
      <c r="AH1765" s="67" t="str">
        <v>Apr</v>
      </c>
      <c r="AI1765" s="68" t="str">
        <v>Apr</v>
      </c>
      <c r="AJ1765" s="69">
        <f t="shared" si="340"/>
        <v>0</v>
      </c>
      <c r="AK1765" s="70" t="str">
        <f t="shared" si="380"/>
        <v/>
      </c>
      <c r="AL1765" s="71" t="s">
        <v>17409</v>
      </c>
      <c r="AM1765" s="71" t="str">
        <v>2019</v>
      </c>
      <c r="AN1765" s="70">
        <f t="shared" si="381"/>
        <v>43588</v>
      </c>
      <c r="AO1765" s="70" t="s">
        <v>123</v>
      </c>
      <c r="AP1765" s="74">
        <f ca="1"/>
        <v>381</v>
      </c>
    </row>
    <row r="1766" spans="1:42" ht="14.4">
      <c r="A1766" s="55" t="s">
        <v>11015</v>
      </c>
      <c r="B1766" s="56" t="s">
        <v>89</v>
      </c>
      <c r="C1766" s="57">
        <v>43578</v>
      </c>
      <c r="D1766" s="56" t="s">
        <v>119</v>
      </c>
      <c r="E1766" s="56" t="s">
        <v>140</v>
      </c>
      <c r="F1766" s="58" t="s">
        <v>106</v>
      </c>
      <c r="G1766" s="58" t="s">
        <v>107</v>
      </c>
      <c r="H1766" s="56" t="s">
        <v>140</v>
      </c>
      <c r="I1766" s="57"/>
      <c r="J1766" s="57">
        <f t="shared" si="379"/>
        <v>43608</v>
      </c>
      <c r="K1766" s="56" t="s">
        <v>18</v>
      </c>
      <c r="L1766" s="56" t="s">
        <v>18</v>
      </c>
      <c r="M1766" s="60" t="s">
        <v>642</v>
      </c>
      <c r="N1766" s="56" t="s">
        <v>11019</v>
      </c>
      <c r="O1766" s="56" t="s">
        <v>436</v>
      </c>
      <c r="P1766" s="56" t="s">
        <v>11021</v>
      </c>
      <c r="Q1766" s="56" t="s">
        <v>17</v>
      </c>
      <c r="R1766" s="57"/>
      <c r="S1766" s="56" t="s">
        <v>108</v>
      </c>
      <c r="T1766" s="56" t="s">
        <v>108</v>
      </c>
      <c r="U1766" s="57"/>
      <c r="V1766" s="62"/>
      <c r="W1766" s="62">
        <v>0</v>
      </c>
      <c r="X1766" s="57"/>
      <c r="Y1766" s="56" t="s">
        <v>108</v>
      </c>
      <c r="Z1766" s="56" t="s">
        <v>121</v>
      </c>
      <c r="AA1766" s="57">
        <v>43578</v>
      </c>
      <c r="AB1766" s="63" t="s">
        <v>244</v>
      </c>
      <c r="AC1766" s="64" t="s">
        <v>11022</v>
      </c>
      <c r="AD1766" s="65" t="s">
        <v>97</v>
      </c>
      <c r="AE1766" s="56" t="s">
        <v>119</v>
      </c>
      <c r="AF1766" s="61"/>
      <c r="AG1766" s="61"/>
      <c r="AH1766" s="67" t="str">
        <v>Apr</v>
      </c>
      <c r="AI1766" s="68" t="str">
        <v>Apr</v>
      </c>
      <c r="AJ1766" s="69">
        <f t="shared" si="340"/>
        <v>0</v>
      </c>
      <c r="AK1766" s="70" t="str">
        <f t="shared" si="380"/>
        <v/>
      </c>
      <c r="AL1766" s="71" t="s">
        <v>17409</v>
      </c>
      <c r="AM1766" s="71" t="str">
        <v>2019</v>
      </c>
      <c r="AN1766" s="70">
        <f t="shared" si="381"/>
        <v>43588</v>
      </c>
      <c r="AO1766" s="70" t="s">
        <v>123</v>
      </c>
      <c r="AP1766" s="74">
        <f ca="1"/>
        <v>381</v>
      </c>
    </row>
    <row r="1767" spans="1:42" ht="14.4">
      <c r="A1767" s="55" t="s">
        <v>11024</v>
      </c>
      <c r="B1767" s="56" t="s">
        <v>89</v>
      </c>
      <c r="C1767" s="57">
        <v>43578</v>
      </c>
      <c r="D1767" s="56" t="s">
        <v>119</v>
      </c>
      <c r="E1767" s="56" t="s">
        <v>140</v>
      </c>
      <c r="F1767" s="58" t="s">
        <v>106</v>
      </c>
      <c r="G1767" s="58" t="s">
        <v>107</v>
      </c>
      <c r="H1767" s="56" t="s">
        <v>140</v>
      </c>
      <c r="I1767" s="57"/>
      <c r="J1767" s="57">
        <f t="shared" si="379"/>
        <v>43608</v>
      </c>
      <c r="K1767" s="56" t="s">
        <v>18</v>
      </c>
      <c r="L1767" s="56" t="s">
        <v>14</v>
      </c>
      <c r="M1767" s="60" t="s">
        <v>642</v>
      </c>
      <c r="N1767" s="56" t="s">
        <v>11027</v>
      </c>
      <c r="O1767" s="56" t="s">
        <v>436</v>
      </c>
      <c r="P1767" s="56" t="s">
        <v>108</v>
      </c>
      <c r="Q1767" s="56" t="s">
        <v>96</v>
      </c>
      <c r="R1767" s="57"/>
      <c r="S1767" s="56" t="s">
        <v>108</v>
      </c>
      <c r="T1767" s="56" t="s">
        <v>108</v>
      </c>
      <c r="U1767" s="57"/>
      <c r="V1767" s="62"/>
      <c r="W1767" s="62" t="s">
        <v>108</v>
      </c>
      <c r="X1767" s="57"/>
      <c r="Y1767" s="56" t="s">
        <v>108</v>
      </c>
      <c r="Z1767" s="56" t="s">
        <v>123</v>
      </c>
      <c r="AA1767" s="57">
        <v>43578</v>
      </c>
      <c r="AB1767" s="63" t="s">
        <v>244</v>
      </c>
      <c r="AC1767" s="64" t="s">
        <v>11028</v>
      </c>
      <c r="AD1767" s="56" t="s">
        <v>118</v>
      </c>
      <c r="AE1767" s="56"/>
      <c r="AF1767" s="61"/>
      <c r="AG1767" s="61"/>
      <c r="AH1767" s="67" t="str">
        <v>Apr</v>
      </c>
      <c r="AI1767" s="68" t="str">
        <v>Apr</v>
      </c>
      <c r="AJ1767" s="69">
        <f t="shared" si="340"/>
        <v>0</v>
      </c>
      <c r="AK1767" s="70" t="str">
        <f t="shared" si="380"/>
        <v/>
      </c>
      <c r="AL1767" s="71" t="s">
        <v>17409</v>
      </c>
      <c r="AM1767" s="71" t="str">
        <v>2019</v>
      </c>
      <c r="AN1767" s="70">
        <f t="shared" si="381"/>
        <v>43588</v>
      </c>
      <c r="AO1767" s="70" t="s">
        <v>123</v>
      </c>
      <c r="AP1767" s="74">
        <f ca="1"/>
        <v>381</v>
      </c>
    </row>
    <row r="1768" spans="1:42" ht="14.4">
      <c r="A1768" s="55" t="s">
        <v>11032</v>
      </c>
      <c r="B1768" s="56" t="s">
        <v>89</v>
      </c>
      <c r="C1768" s="57">
        <v>43578</v>
      </c>
      <c r="D1768" s="56" t="s">
        <v>119</v>
      </c>
      <c r="E1768" s="56" t="s">
        <v>140</v>
      </c>
      <c r="F1768" s="58" t="s">
        <v>106</v>
      </c>
      <c r="G1768" s="58" t="s">
        <v>107</v>
      </c>
      <c r="H1768" s="56" t="s">
        <v>140</v>
      </c>
      <c r="I1768" s="57"/>
      <c r="J1768" s="57">
        <f t="shared" si="379"/>
        <v>43608</v>
      </c>
      <c r="K1768" s="56" t="s">
        <v>18</v>
      </c>
      <c r="L1768" s="56" t="s">
        <v>18</v>
      </c>
      <c r="M1768" s="60" t="s">
        <v>642</v>
      </c>
      <c r="N1768" s="56" t="s">
        <v>11034</v>
      </c>
      <c r="O1768" s="56" t="s">
        <v>249</v>
      </c>
      <c r="P1768" s="56" t="s">
        <v>11035</v>
      </c>
      <c r="Q1768" s="56" t="s">
        <v>17</v>
      </c>
      <c r="R1768" s="57"/>
      <c r="S1768" s="56" t="s">
        <v>108</v>
      </c>
      <c r="T1768" s="56" t="s">
        <v>108</v>
      </c>
      <c r="U1768" s="57"/>
      <c r="V1768" s="62"/>
      <c r="W1768" s="62">
        <v>0</v>
      </c>
      <c r="X1768" s="57"/>
      <c r="Y1768" s="56" t="s">
        <v>108</v>
      </c>
      <c r="Z1768" s="56" t="s">
        <v>121</v>
      </c>
      <c r="AA1768" s="57">
        <v>43578</v>
      </c>
      <c r="AB1768" s="63" t="s">
        <v>244</v>
      </c>
      <c r="AC1768" s="64" t="s">
        <v>11037</v>
      </c>
      <c r="AD1768" s="65" t="s">
        <v>97</v>
      </c>
      <c r="AE1768" s="56" t="s">
        <v>119</v>
      </c>
      <c r="AF1768" s="61"/>
      <c r="AG1768" s="61"/>
      <c r="AH1768" s="67" t="str">
        <v>Apr</v>
      </c>
      <c r="AI1768" s="68" t="str">
        <v>Apr</v>
      </c>
      <c r="AJ1768" s="69">
        <f t="shared" si="340"/>
        <v>0</v>
      </c>
      <c r="AK1768" s="70" t="str">
        <f t="shared" si="380"/>
        <v/>
      </c>
      <c r="AL1768" s="71" t="s">
        <v>17409</v>
      </c>
      <c r="AM1768" s="71" t="str">
        <v>2019</v>
      </c>
      <c r="AN1768" s="70">
        <f t="shared" si="381"/>
        <v>43588</v>
      </c>
      <c r="AO1768" s="70" t="s">
        <v>123</v>
      </c>
      <c r="AP1768" s="74">
        <f ca="1"/>
        <v>381</v>
      </c>
    </row>
    <row r="1769" spans="1:42" ht="14.4">
      <c r="A1769" s="55" t="s">
        <v>11039</v>
      </c>
      <c r="B1769" s="56" t="s">
        <v>89</v>
      </c>
      <c r="C1769" s="57">
        <v>43577</v>
      </c>
      <c r="D1769" s="56" t="s">
        <v>119</v>
      </c>
      <c r="E1769" s="56" t="s">
        <v>112</v>
      </c>
      <c r="F1769" s="58" t="s">
        <v>106</v>
      </c>
      <c r="G1769" s="58" t="s">
        <v>113</v>
      </c>
      <c r="H1769" s="56" t="s">
        <v>112</v>
      </c>
      <c r="I1769" s="57"/>
      <c r="J1769" s="57">
        <f t="shared" si="379"/>
        <v>43607</v>
      </c>
      <c r="K1769" s="56" t="s">
        <v>18</v>
      </c>
      <c r="L1769" s="56" t="s">
        <v>14</v>
      </c>
      <c r="M1769" s="60" t="s">
        <v>642</v>
      </c>
      <c r="N1769" s="56" t="s">
        <v>3438</v>
      </c>
      <c r="O1769" s="56" t="s">
        <v>137</v>
      </c>
      <c r="P1769" s="56" t="s">
        <v>3439</v>
      </c>
      <c r="Q1769" s="56" t="s">
        <v>116</v>
      </c>
      <c r="R1769" s="57">
        <v>43579</v>
      </c>
      <c r="S1769" s="56" t="s">
        <v>108</v>
      </c>
      <c r="T1769" s="56" t="s">
        <v>108</v>
      </c>
      <c r="U1769" s="57"/>
      <c r="V1769" s="62"/>
      <c r="W1769" s="62" t="s">
        <v>108</v>
      </c>
      <c r="X1769" s="57"/>
      <c r="Y1769" s="56" t="s">
        <v>108</v>
      </c>
      <c r="Z1769" s="56" t="s">
        <v>123</v>
      </c>
      <c r="AA1769" s="57">
        <v>43581</v>
      </c>
      <c r="AB1769" s="63" t="s">
        <v>244</v>
      </c>
      <c r="AC1769" s="64" t="s">
        <v>3342</v>
      </c>
      <c r="AD1769" s="56" t="s">
        <v>118</v>
      </c>
      <c r="AE1769" s="56" t="s">
        <v>119</v>
      </c>
      <c r="AF1769" s="61"/>
      <c r="AG1769" s="61"/>
      <c r="AH1769" s="67" t="str">
        <v>Apr</v>
      </c>
      <c r="AI1769" s="68" t="str">
        <v>Apr</v>
      </c>
      <c r="AJ1769" s="69">
        <f t="shared" si="340"/>
        <v>4</v>
      </c>
      <c r="AK1769" s="70">
        <f t="shared" si="380"/>
        <v>43609</v>
      </c>
      <c r="AL1769" s="71">
        <v>28</v>
      </c>
      <c r="AM1769" s="71" t="str">
        <v>2019</v>
      </c>
      <c r="AN1769" s="70">
        <f t="shared" si="381"/>
        <v>43587</v>
      </c>
      <c r="AO1769" s="70" t="s">
        <v>121</v>
      </c>
      <c r="AP1769" s="74">
        <f ca="1"/>
        <v>382</v>
      </c>
    </row>
    <row r="1770" spans="1:42" ht="14.4">
      <c r="A1770" s="55" t="s">
        <v>11048</v>
      </c>
      <c r="B1770" s="56" t="s">
        <v>89</v>
      </c>
      <c r="C1770" s="57">
        <v>43567</v>
      </c>
      <c r="D1770" s="56" t="s">
        <v>119</v>
      </c>
      <c r="E1770" s="56" t="s">
        <v>129</v>
      </c>
      <c r="F1770" s="58" t="s">
        <v>106</v>
      </c>
      <c r="G1770" s="58" t="s">
        <v>107</v>
      </c>
      <c r="H1770" s="56" t="s">
        <v>129</v>
      </c>
      <c r="I1770" s="57"/>
      <c r="J1770" s="57">
        <f t="shared" si="379"/>
        <v>43597</v>
      </c>
      <c r="K1770" s="56" t="s">
        <v>18</v>
      </c>
      <c r="L1770" s="56" t="s">
        <v>18</v>
      </c>
      <c r="M1770" s="60" t="s">
        <v>642</v>
      </c>
      <c r="N1770" s="56" t="s">
        <v>11050</v>
      </c>
      <c r="O1770" s="56" t="s">
        <v>20</v>
      </c>
      <c r="P1770" s="56" t="s">
        <v>7079</v>
      </c>
      <c r="Q1770" s="56" t="s">
        <v>17</v>
      </c>
      <c r="R1770" s="57"/>
      <c r="S1770" s="56" t="s">
        <v>108</v>
      </c>
      <c r="T1770" s="56" t="s">
        <v>108</v>
      </c>
      <c r="U1770" s="57"/>
      <c r="V1770" s="62"/>
      <c r="W1770" s="62"/>
      <c r="X1770" s="57"/>
      <c r="Y1770" s="56" t="s">
        <v>108</v>
      </c>
      <c r="Z1770" s="56" t="s">
        <v>121</v>
      </c>
      <c r="AA1770" s="57">
        <v>43578</v>
      </c>
      <c r="AB1770" s="63" t="s">
        <v>244</v>
      </c>
      <c r="AC1770" s="60" t="s">
        <v>11052</v>
      </c>
      <c r="AD1770" s="65" t="s">
        <v>97</v>
      </c>
      <c r="AE1770" s="56" t="s">
        <v>119</v>
      </c>
      <c r="AF1770" s="61"/>
      <c r="AG1770" s="61"/>
      <c r="AH1770" s="67" t="str">
        <v>Apr</v>
      </c>
      <c r="AI1770" s="68" t="str">
        <v>Apr</v>
      </c>
      <c r="AJ1770" s="69">
        <f t="shared" si="340"/>
        <v>11</v>
      </c>
      <c r="AK1770" s="70" t="str">
        <f t="shared" si="380"/>
        <v/>
      </c>
      <c r="AL1770" s="71" t="s">
        <v>17409</v>
      </c>
      <c r="AM1770" s="71" t="str">
        <v>2019</v>
      </c>
      <c r="AN1770" s="70">
        <f t="shared" si="381"/>
        <v>43577</v>
      </c>
      <c r="AO1770" s="70" t="s">
        <v>123</v>
      </c>
      <c r="AP1770" s="74">
        <f ca="1"/>
        <v>392</v>
      </c>
    </row>
    <row r="1771" spans="1:42" ht="14.4">
      <c r="A1771" s="55" t="s">
        <v>11056</v>
      </c>
      <c r="B1771" s="56" t="s">
        <v>89</v>
      </c>
      <c r="C1771" s="57">
        <v>43567</v>
      </c>
      <c r="D1771" s="56" t="s">
        <v>119</v>
      </c>
      <c r="E1771" s="56" t="s">
        <v>129</v>
      </c>
      <c r="F1771" s="58" t="s">
        <v>106</v>
      </c>
      <c r="G1771" s="58" t="s">
        <v>107</v>
      </c>
      <c r="H1771" s="56" t="s">
        <v>1605</v>
      </c>
      <c r="I1771" s="59"/>
      <c r="J1771" s="59">
        <f t="shared" si="379"/>
        <v>43597</v>
      </c>
      <c r="K1771" s="56" t="s">
        <v>18</v>
      </c>
      <c r="L1771" s="56" t="s">
        <v>18</v>
      </c>
      <c r="M1771" s="60" t="s">
        <v>642</v>
      </c>
      <c r="N1771" s="56" t="s">
        <v>11058</v>
      </c>
      <c r="O1771" s="56" t="s">
        <v>143</v>
      </c>
      <c r="P1771" s="56" t="s">
        <v>11061</v>
      </c>
      <c r="Q1771" s="56" t="s">
        <v>17</v>
      </c>
      <c r="R1771" s="59"/>
      <c r="S1771" s="56" t="s">
        <v>108</v>
      </c>
      <c r="T1771" s="56" t="s">
        <v>108</v>
      </c>
      <c r="U1771" s="57"/>
      <c r="V1771" s="77"/>
      <c r="W1771" s="77"/>
      <c r="X1771" s="59"/>
      <c r="Y1771" s="56" t="s">
        <v>108</v>
      </c>
      <c r="Z1771" s="56" t="s">
        <v>121</v>
      </c>
      <c r="AA1771" s="57">
        <v>43578</v>
      </c>
      <c r="AB1771" s="63" t="s">
        <v>244</v>
      </c>
      <c r="AC1771" s="60" t="s">
        <v>11052</v>
      </c>
      <c r="AD1771" s="65" t="s">
        <v>97</v>
      </c>
      <c r="AE1771" s="56" t="s">
        <v>119</v>
      </c>
      <c r="AF1771" s="61"/>
      <c r="AG1771" s="61"/>
      <c r="AH1771" s="67" t="str">
        <v>Apr</v>
      </c>
      <c r="AI1771" s="68" t="str">
        <v>Apr</v>
      </c>
      <c r="AJ1771" s="69">
        <f t="shared" si="340"/>
        <v>11</v>
      </c>
      <c r="AK1771" s="70" t="str">
        <f t="shared" si="380"/>
        <v/>
      </c>
      <c r="AL1771" s="71" t="s">
        <v>17409</v>
      </c>
      <c r="AM1771" s="71" t="str">
        <v>2019</v>
      </c>
      <c r="AN1771" s="70">
        <f t="shared" si="381"/>
        <v>43577</v>
      </c>
      <c r="AO1771" s="70" t="s">
        <v>123</v>
      </c>
      <c r="AP1771" s="74">
        <f ca="1"/>
        <v>392</v>
      </c>
    </row>
    <row r="1772" spans="1:42" ht="14.4">
      <c r="A1772" s="55" t="s">
        <v>11064</v>
      </c>
      <c r="B1772" s="56" t="s">
        <v>89</v>
      </c>
      <c r="C1772" s="57">
        <v>43585</v>
      </c>
      <c r="D1772" s="56" t="s">
        <v>119</v>
      </c>
      <c r="E1772" s="56" t="s">
        <v>140</v>
      </c>
      <c r="F1772" s="58" t="s">
        <v>106</v>
      </c>
      <c r="G1772" s="58" t="s">
        <v>107</v>
      </c>
      <c r="H1772" s="56" t="s">
        <v>140</v>
      </c>
      <c r="I1772" s="59"/>
      <c r="J1772" s="59">
        <f t="shared" si="379"/>
        <v>43615</v>
      </c>
      <c r="K1772" s="56" t="s">
        <v>18</v>
      </c>
      <c r="L1772" s="56" t="s">
        <v>18</v>
      </c>
      <c r="M1772" s="60" t="s">
        <v>642</v>
      </c>
      <c r="N1772" s="56" t="s">
        <v>11067</v>
      </c>
      <c r="O1772" s="56" t="s">
        <v>22</v>
      </c>
      <c r="P1772" s="56" t="s">
        <v>11069</v>
      </c>
      <c r="Q1772" s="56" t="s">
        <v>21</v>
      </c>
      <c r="R1772" s="59"/>
      <c r="S1772" s="56" t="s">
        <v>108</v>
      </c>
      <c r="T1772" s="56" t="s">
        <v>108</v>
      </c>
      <c r="U1772" s="57"/>
      <c r="V1772" s="77"/>
      <c r="W1772" s="62">
        <v>0</v>
      </c>
      <c r="X1772" s="59"/>
      <c r="Y1772" s="56" t="s">
        <v>108</v>
      </c>
      <c r="Z1772" s="56" t="s">
        <v>121</v>
      </c>
      <c r="AA1772" s="57">
        <v>43585</v>
      </c>
      <c r="AB1772" s="63" t="s">
        <v>244</v>
      </c>
      <c r="AC1772" s="64" t="s">
        <v>11071</v>
      </c>
      <c r="AD1772" s="65" t="s">
        <v>97</v>
      </c>
      <c r="AE1772" s="56" t="s">
        <v>119</v>
      </c>
      <c r="AF1772" s="61"/>
      <c r="AG1772" s="61"/>
      <c r="AH1772" s="67" t="str">
        <v>Apr</v>
      </c>
      <c r="AI1772" s="68" t="str">
        <v>Apr</v>
      </c>
      <c r="AJ1772" s="69">
        <f t="shared" si="340"/>
        <v>0</v>
      </c>
      <c r="AK1772" s="70" t="str">
        <f t="shared" si="380"/>
        <v/>
      </c>
      <c r="AL1772" s="71" t="s">
        <v>17409</v>
      </c>
      <c r="AM1772" s="71" t="str">
        <v>2019</v>
      </c>
      <c r="AN1772" s="70">
        <f t="shared" si="381"/>
        <v>43595</v>
      </c>
      <c r="AO1772" s="70" t="s">
        <v>123</v>
      </c>
      <c r="AP1772" s="74">
        <f ca="1"/>
        <v>374</v>
      </c>
    </row>
    <row r="1773" spans="1:42" ht="14.4">
      <c r="A1773" s="55" t="s">
        <v>11076</v>
      </c>
      <c r="B1773" s="56" t="s">
        <v>89</v>
      </c>
      <c r="C1773" s="57">
        <v>43585</v>
      </c>
      <c r="D1773" s="56" t="s">
        <v>119</v>
      </c>
      <c r="E1773" s="56" t="s">
        <v>140</v>
      </c>
      <c r="F1773" s="58" t="s">
        <v>106</v>
      </c>
      <c r="G1773" s="58" t="s">
        <v>107</v>
      </c>
      <c r="H1773" s="56" t="s">
        <v>140</v>
      </c>
      <c r="I1773" s="57"/>
      <c r="J1773" s="57">
        <f t="shared" si="379"/>
        <v>43615</v>
      </c>
      <c r="K1773" s="56" t="s">
        <v>18</v>
      </c>
      <c r="L1773" s="56" t="s">
        <v>14</v>
      </c>
      <c r="M1773" s="60" t="s">
        <v>642</v>
      </c>
      <c r="N1773" s="56" t="s">
        <v>11079</v>
      </c>
      <c r="O1773" s="56" t="s">
        <v>44</v>
      </c>
      <c r="P1773" s="56" t="s">
        <v>108</v>
      </c>
      <c r="Q1773" s="56" t="s">
        <v>96</v>
      </c>
      <c r="R1773" s="57"/>
      <c r="S1773" s="56" t="s">
        <v>108</v>
      </c>
      <c r="T1773" s="56" t="s">
        <v>108</v>
      </c>
      <c r="U1773" s="57"/>
      <c r="V1773" s="62"/>
      <c r="W1773" s="62" t="s">
        <v>108</v>
      </c>
      <c r="X1773" s="57"/>
      <c r="Y1773" s="56" t="s">
        <v>108</v>
      </c>
      <c r="Z1773" s="56" t="s">
        <v>123</v>
      </c>
      <c r="AA1773" s="57">
        <v>43585</v>
      </c>
      <c r="AB1773" s="63" t="s">
        <v>244</v>
      </c>
      <c r="AC1773" s="64" t="s">
        <v>11081</v>
      </c>
      <c r="AD1773" s="56" t="s">
        <v>118</v>
      </c>
      <c r="AE1773" s="56"/>
      <c r="AF1773" s="61"/>
      <c r="AG1773" s="61"/>
      <c r="AH1773" s="67" t="str">
        <v>Apr</v>
      </c>
      <c r="AI1773" s="68" t="str">
        <v>Apr</v>
      </c>
      <c r="AJ1773" s="69">
        <f t="shared" si="340"/>
        <v>0</v>
      </c>
      <c r="AK1773" s="70" t="str">
        <f t="shared" si="380"/>
        <v/>
      </c>
      <c r="AL1773" s="71" t="s">
        <v>17409</v>
      </c>
      <c r="AM1773" s="71" t="str">
        <v>2019</v>
      </c>
      <c r="AN1773" s="70">
        <f t="shared" si="381"/>
        <v>43595</v>
      </c>
      <c r="AO1773" s="70" t="s">
        <v>123</v>
      </c>
      <c r="AP1773" s="74">
        <f ca="1"/>
        <v>374</v>
      </c>
    </row>
    <row r="1774" spans="1:42" ht="14.4">
      <c r="A1774" s="55" t="s">
        <v>11085</v>
      </c>
      <c r="B1774" s="56" t="s">
        <v>89</v>
      </c>
      <c r="C1774" s="57">
        <v>43586</v>
      </c>
      <c r="D1774" s="56" t="s">
        <v>119</v>
      </c>
      <c r="E1774" s="56" t="s">
        <v>140</v>
      </c>
      <c r="F1774" s="58" t="s">
        <v>106</v>
      </c>
      <c r="G1774" s="58" t="s">
        <v>107</v>
      </c>
      <c r="H1774" s="56" t="s">
        <v>140</v>
      </c>
      <c r="I1774" s="59"/>
      <c r="J1774" s="59">
        <f t="shared" si="379"/>
        <v>43616</v>
      </c>
      <c r="K1774" s="56" t="s">
        <v>18</v>
      </c>
      <c r="L1774" s="56" t="s">
        <v>18</v>
      </c>
      <c r="M1774" s="60" t="s">
        <v>642</v>
      </c>
      <c r="N1774" s="56" t="s">
        <v>11087</v>
      </c>
      <c r="O1774" s="56" t="s">
        <v>95</v>
      </c>
      <c r="P1774" s="56" t="s">
        <v>11088</v>
      </c>
      <c r="Q1774" s="56" t="s">
        <v>17</v>
      </c>
      <c r="R1774" s="59"/>
      <c r="S1774" s="56" t="s">
        <v>108</v>
      </c>
      <c r="T1774" s="56" t="s">
        <v>108</v>
      </c>
      <c r="U1774" s="59"/>
      <c r="V1774" s="77"/>
      <c r="W1774" s="62">
        <v>0</v>
      </c>
      <c r="X1774" s="59"/>
      <c r="Y1774" s="56" t="s">
        <v>108</v>
      </c>
      <c r="Z1774" s="56" t="s">
        <v>121</v>
      </c>
      <c r="AA1774" s="57">
        <v>43586</v>
      </c>
      <c r="AB1774" s="63" t="s">
        <v>155</v>
      </c>
      <c r="AC1774" s="64" t="s">
        <v>11091</v>
      </c>
      <c r="AD1774" s="65" t="s">
        <v>97</v>
      </c>
      <c r="AE1774" s="56" t="s">
        <v>119</v>
      </c>
      <c r="AF1774" s="61"/>
      <c r="AG1774" s="61"/>
      <c r="AH1774" s="67" t="str">
        <v>May</v>
      </c>
      <c r="AI1774" s="68" t="str">
        <v>May</v>
      </c>
      <c r="AJ1774" s="69">
        <f t="shared" si="340"/>
        <v>0</v>
      </c>
      <c r="AK1774" s="70" t="str">
        <f t="shared" si="380"/>
        <v/>
      </c>
      <c r="AL1774" s="71" t="s">
        <v>17409</v>
      </c>
      <c r="AM1774" s="71" t="str">
        <v>2019</v>
      </c>
      <c r="AN1774" s="70">
        <f t="shared" si="381"/>
        <v>43596</v>
      </c>
      <c r="AO1774" s="70" t="s">
        <v>123</v>
      </c>
      <c r="AP1774" s="74">
        <f ca="1"/>
        <v>373</v>
      </c>
    </row>
    <row r="1775" spans="1:42" ht="14.4">
      <c r="A1775" s="55" t="s">
        <v>11093</v>
      </c>
      <c r="B1775" s="56" t="s">
        <v>89</v>
      </c>
      <c r="C1775" s="57">
        <v>43584</v>
      </c>
      <c r="D1775" s="56" t="s">
        <v>119</v>
      </c>
      <c r="E1775" s="56" t="s">
        <v>112</v>
      </c>
      <c r="F1775" s="58" t="s">
        <v>106</v>
      </c>
      <c r="G1775" s="58" t="s">
        <v>113</v>
      </c>
      <c r="H1775" s="56" t="s">
        <v>112</v>
      </c>
      <c r="I1775" s="57"/>
      <c r="J1775" s="57">
        <f t="shared" si="379"/>
        <v>43614</v>
      </c>
      <c r="K1775" s="56" t="s">
        <v>18</v>
      </c>
      <c r="L1775" s="56" t="s">
        <v>14</v>
      </c>
      <c r="M1775" s="60" t="s">
        <v>642</v>
      </c>
      <c r="N1775" s="56" t="s">
        <v>11096</v>
      </c>
      <c r="O1775" s="56" t="s">
        <v>16</v>
      </c>
      <c r="P1775" s="56" t="s">
        <v>3437</v>
      </c>
      <c r="Q1775" s="56" t="s">
        <v>116</v>
      </c>
      <c r="R1775" s="57">
        <v>43588</v>
      </c>
      <c r="S1775" s="56" t="s">
        <v>108</v>
      </c>
      <c r="T1775" s="56" t="s">
        <v>108</v>
      </c>
      <c r="U1775" s="57"/>
      <c r="V1775" s="62"/>
      <c r="W1775" s="62" t="s">
        <v>108</v>
      </c>
      <c r="X1775" s="57"/>
      <c r="Y1775" s="56" t="s">
        <v>108</v>
      </c>
      <c r="Z1775" s="56" t="s">
        <v>123</v>
      </c>
      <c r="AA1775" s="57">
        <v>43588</v>
      </c>
      <c r="AB1775" s="63" t="s">
        <v>244</v>
      </c>
      <c r="AC1775" s="64" t="s">
        <v>568</v>
      </c>
      <c r="AD1775" s="56" t="s">
        <v>118</v>
      </c>
      <c r="AE1775" s="56" t="s">
        <v>119</v>
      </c>
      <c r="AF1775" s="61"/>
      <c r="AG1775" s="61"/>
      <c r="AH1775" s="67" t="str">
        <v>Apr</v>
      </c>
      <c r="AI1775" s="68" t="str">
        <v>May</v>
      </c>
      <c r="AJ1775" s="69">
        <f t="shared" si="340"/>
        <v>4</v>
      </c>
      <c r="AK1775" s="70">
        <f t="shared" si="380"/>
        <v>43618</v>
      </c>
      <c r="AL1775" s="71">
        <v>30</v>
      </c>
      <c r="AM1775" s="71" t="str">
        <v>2019</v>
      </c>
      <c r="AN1775" s="70">
        <f t="shared" si="381"/>
        <v>43594</v>
      </c>
      <c r="AO1775" s="70" t="s">
        <v>121</v>
      </c>
      <c r="AP1775" s="74">
        <f ca="1"/>
        <v>375</v>
      </c>
    </row>
    <row r="1776" spans="1:42" ht="14.4">
      <c r="A1776" s="55" t="s">
        <v>11100</v>
      </c>
      <c r="B1776" s="56" t="s">
        <v>89</v>
      </c>
      <c r="C1776" s="57">
        <v>43585</v>
      </c>
      <c r="D1776" s="56" t="s">
        <v>131</v>
      </c>
      <c r="E1776" s="56" t="s">
        <v>112</v>
      </c>
      <c r="F1776" s="58" t="s">
        <v>106</v>
      </c>
      <c r="G1776" s="58" t="s">
        <v>113</v>
      </c>
      <c r="H1776" s="56" t="s">
        <v>112</v>
      </c>
      <c r="I1776" s="57"/>
      <c r="J1776" s="57">
        <f t="shared" si="379"/>
        <v>43615</v>
      </c>
      <c r="K1776" s="56" t="s">
        <v>18</v>
      </c>
      <c r="L1776" s="56" t="s">
        <v>14</v>
      </c>
      <c r="M1776" s="60" t="s">
        <v>642</v>
      </c>
      <c r="N1776" s="56" t="s">
        <v>11103</v>
      </c>
      <c r="O1776" s="56" t="s">
        <v>27</v>
      </c>
      <c r="P1776" s="56" t="s">
        <v>6154</v>
      </c>
      <c r="Q1776" s="56" t="s">
        <v>116</v>
      </c>
      <c r="R1776" s="57">
        <v>43592</v>
      </c>
      <c r="S1776" s="56" t="s">
        <v>108</v>
      </c>
      <c r="T1776" s="56" t="s">
        <v>108</v>
      </c>
      <c r="U1776" s="57"/>
      <c r="V1776" s="62"/>
      <c r="W1776" s="62" t="s">
        <v>108</v>
      </c>
      <c r="X1776" s="57"/>
      <c r="Y1776" s="56" t="s">
        <v>108</v>
      </c>
      <c r="Z1776" s="56" t="s">
        <v>123</v>
      </c>
      <c r="AA1776" s="57">
        <v>43592</v>
      </c>
      <c r="AB1776" s="63" t="s">
        <v>244</v>
      </c>
      <c r="AC1776" s="64" t="s">
        <v>568</v>
      </c>
      <c r="AD1776" s="56" t="s">
        <v>118</v>
      </c>
      <c r="AE1776" s="56" t="s">
        <v>119</v>
      </c>
      <c r="AF1776" s="61"/>
      <c r="AG1776" s="61"/>
      <c r="AH1776" s="67" t="str">
        <v>Apr</v>
      </c>
      <c r="AI1776" s="68" t="str">
        <v>May</v>
      </c>
      <c r="AJ1776" s="69">
        <f t="shared" si="340"/>
        <v>7</v>
      </c>
      <c r="AK1776" s="70">
        <f t="shared" si="380"/>
        <v>43622</v>
      </c>
      <c r="AL1776" s="71">
        <v>30</v>
      </c>
      <c r="AM1776" s="71" t="str">
        <v>2019</v>
      </c>
      <c r="AN1776" s="70">
        <f t="shared" si="381"/>
        <v>43595</v>
      </c>
      <c r="AO1776" s="70" t="s">
        <v>121</v>
      </c>
      <c r="AP1776" s="74">
        <f ca="1"/>
        <v>374</v>
      </c>
    </row>
    <row r="1777" spans="1:42" ht="14.4">
      <c r="A1777" s="55" t="s">
        <v>11105</v>
      </c>
      <c r="B1777" s="56" t="s">
        <v>89</v>
      </c>
      <c r="C1777" s="57">
        <v>43591</v>
      </c>
      <c r="D1777" s="56" t="s">
        <v>119</v>
      </c>
      <c r="E1777" s="56" t="s">
        <v>140</v>
      </c>
      <c r="F1777" s="58" t="s">
        <v>106</v>
      </c>
      <c r="G1777" s="58" t="s">
        <v>107</v>
      </c>
      <c r="H1777" s="56" t="s">
        <v>140</v>
      </c>
      <c r="I1777" s="59"/>
      <c r="J1777" s="59">
        <f t="shared" si="379"/>
        <v>43621</v>
      </c>
      <c r="K1777" s="56" t="s">
        <v>18</v>
      </c>
      <c r="L1777" s="56" t="s">
        <v>18</v>
      </c>
      <c r="M1777" s="60" t="s">
        <v>642</v>
      </c>
      <c r="N1777" s="56" t="s">
        <v>11107</v>
      </c>
      <c r="O1777" s="56" t="s">
        <v>249</v>
      </c>
      <c r="P1777" s="56" t="s">
        <v>11108</v>
      </c>
      <c r="Q1777" s="56" t="s">
        <v>96</v>
      </c>
      <c r="R1777" s="57"/>
      <c r="S1777" s="56" t="s">
        <v>108</v>
      </c>
      <c r="T1777" s="56" t="s">
        <v>108</v>
      </c>
      <c r="U1777" s="57"/>
      <c r="V1777" s="62"/>
      <c r="W1777" s="62">
        <v>0</v>
      </c>
      <c r="X1777" s="57"/>
      <c r="Y1777" s="56" t="s">
        <v>108</v>
      </c>
      <c r="Z1777" s="56" t="s">
        <v>121</v>
      </c>
      <c r="AA1777" s="57">
        <v>43591</v>
      </c>
      <c r="AB1777" s="63" t="s">
        <v>155</v>
      </c>
      <c r="AC1777" s="64" t="s">
        <v>11110</v>
      </c>
      <c r="AD1777" s="65" t="s">
        <v>97</v>
      </c>
      <c r="AE1777" s="56" t="s">
        <v>119</v>
      </c>
      <c r="AF1777" s="61"/>
      <c r="AG1777" s="61"/>
      <c r="AH1777" s="67" t="str">
        <v>May</v>
      </c>
      <c r="AI1777" s="68" t="str">
        <v>May</v>
      </c>
      <c r="AJ1777" s="69">
        <f t="shared" si="340"/>
        <v>0</v>
      </c>
      <c r="AK1777" s="70" t="str">
        <f t="shared" si="380"/>
        <v/>
      </c>
      <c r="AL1777" s="71" t="s">
        <v>17409</v>
      </c>
      <c r="AM1777" s="71" t="str">
        <v>2019</v>
      </c>
      <c r="AN1777" s="70">
        <f t="shared" si="381"/>
        <v>43601</v>
      </c>
      <c r="AO1777" s="70" t="s">
        <v>123</v>
      </c>
      <c r="AP1777" s="74">
        <f ca="1"/>
        <v>368</v>
      </c>
    </row>
    <row r="1778" spans="1:42" ht="14.4">
      <c r="A1778" s="55" t="s">
        <v>11113</v>
      </c>
      <c r="B1778" s="56" t="s">
        <v>89</v>
      </c>
      <c r="C1778" s="57">
        <v>43591</v>
      </c>
      <c r="D1778" s="56" t="s">
        <v>119</v>
      </c>
      <c r="E1778" s="56" t="s">
        <v>140</v>
      </c>
      <c r="F1778" s="58" t="s">
        <v>106</v>
      </c>
      <c r="G1778" s="58" t="s">
        <v>107</v>
      </c>
      <c r="H1778" s="56" t="s">
        <v>140</v>
      </c>
      <c r="I1778" s="57"/>
      <c r="J1778" s="57">
        <f t="shared" si="379"/>
        <v>43621</v>
      </c>
      <c r="K1778" s="56" t="s">
        <v>18</v>
      </c>
      <c r="L1778" s="56" t="s">
        <v>18</v>
      </c>
      <c r="M1778" s="60" t="s">
        <v>642</v>
      </c>
      <c r="N1778" s="56" t="s">
        <v>11114</v>
      </c>
      <c r="O1778" s="56" t="s">
        <v>436</v>
      </c>
      <c r="P1778" s="56" t="s">
        <v>11116</v>
      </c>
      <c r="Q1778" s="56" t="s">
        <v>17</v>
      </c>
      <c r="R1778" s="57"/>
      <c r="S1778" s="56" t="s">
        <v>108</v>
      </c>
      <c r="T1778" s="56" t="s">
        <v>108</v>
      </c>
      <c r="U1778" s="57"/>
      <c r="V1778" s="62"/>
      <c r="W1778" s="62">
        <v>0</v>
      </c>
      <c r="X1778" s="57"/>
      <c r="Y1778" s="56" t="s">
        <v>108</v>
      </c>
      <c r="Z1778" s="56" t="s">
        <v>121</v>
      </c>
      <c r="AA1778" s="57">
        <v>43591</v>
      </c>
      <c r="AB1778" s="63" t="s">
        <v>155</v>
      </c>
      <c r="AC1778" s="64" t="s">
        <v>11117</v>
      </c>
      <c r="AD1778" s="65" t="s">
        <v>97</v>
      </c>
      <c r="AE1778" s="56" t="s">
        <v>119</v>
      </c>
      <c r="AF1778" s="61"/>
      <c r="AG1778" s="61"/>
      <c r="AH1778" s="67" t="str">
        <v>May</v>
      </c>
      <c r="AI1778" s="68" t="str">
        <v>May</v>
      </c>
      <c r="AJ1778" s="69">
        <f t="shared" si="340"/>
        <v>0</v>
      </c>
      <c r="AK1778" s="70" t="str">
        <f t="shared" si="380"/>
        <v/>
      </c>
      <c r="AL1778" s="71" t="s">
        <v>17409</v>
      </c>
      <c r="AM1778" s="71" t="str">
        <v>2019</v>
      </c>
      <c r="AN1778" s="70">
        <f t="shared" si="381"/>
        <v>43601</v>
      </c>
      <c r="AO1778" s="70" t="s">
        <v>123</v>
      </c>
      <c r="AP1778" s="74">
        <f ca="1"/>
        <v>368</v>
      </c>
    </row>
    <row r="1779" spans="1:42" ht="14.4">
      <c r="A1779" s="55" t="s">
        <v>11118</v>
      </c>
      <c r="B1779" s="56" t="s">
        <v>89</v>
      </c>
      <c r="C1779" s="57">
        <v>43593</v>
      </c>
      <c r="D1779" s="56" t="s">
        <v>119</v>
      </c>
      <c r="E1779" s="56" t="s">
        <v>140</v>
      </c>
      <c r="F1779" s="58" t="s">
        <v>106</v>
      </c>
      <c r="G1779" s="58" t="s">
        <v>107</v>
      </c>
      <c r="H1779" s="56" t="s">
        <v>140</v>
      </c>
      <c r="I1779" s="57"/>
      <c r="J1779" s="57">
        <f t="shared" si="379"/>
        <v>43623</v>
      </c>
      <c r="K1779" s="56" t="s">
        <v>18</v>
      </c>
      <c r="L1779" s="56" t="s">
        <v>18</v>
      </c>
      <c r="M1779" s="60" t="s">
        <v>642</v>
      </c>
      <c r="N1779" s="56" t="s">
        <v>11119</v>
      </c>
      <c r="O1779" s="56" t="s">
        <v>20</v>
      </c>
      <c r="P1779" s="56" t="s">
        <v>11120</v>
      </c>
      <c r="Q1779" s="56" t="s">
        <v>17</v>
      </c>
      <c r="R1779" s="57"/>
      <c r="S1779" s="56" t="s">
        <v>108</v>
      </c>
      <c r="T1779" s="56" t="s">
        <v>108</v>
      </c>
      <c r="U1779" s="57"/>
      <c r="V1779" s="62"/>
      <c r="W1779" s="62">
        <v>0</v>
      </c>
      <c r="X1779" s="57"/>
      <c r="Y1779" s="56" t="s">
        <v>108</v>
      </c>
      <c r="Z1779" s="56" t="s">
        <v>121</v>
      </c>
      <c r="AA1779" s="57">
        <v>43593</v>
      </c>
      <c r="AB1779" s="63" t="s">
        <v>155</v>
      </c>
      <c r="AC1779" s="64" t="s">
        <v>11121</v>
      </c>
      <c r="AD1779" s="65" t="s">
        <v>97</v>
      </c>
      <c r="AE1779" s="56" t="s">
        <v>119</v>
      </c>
      <c r="AF1779" s="61"/>
      <c r="AG1779" s="61"/>
      <c r="AH1779" s="67" t="str">
        <v>May</v>
      </c>
      <c r="AI1779" s="68" t="str">
        <v>May</v>
      </c>
      <c r="AJ1779" s="69">
        <f t="shared" si="340"/>
        <v>0</v>
      </c>
      <c r="AK1779" s="70" t="str">
        <f t="shared" si="380"/>
        <v/>
      </c>
      <c r="AL1779" s="71" t="s">
        <v>17409</v>
      </c>
      <c r="AM1779" s="71" t="str">
        <v>2019</v>
      </c>
      <c r="AN1779" s="70">
        <f t="shared" si="381"/>
        <v>43603</v>
      </c>
      <c r="AO1779" s="70" t="s">
        <v>123</v>
      </c>
      <c r="AP1779" s="74">
        <f ca="1"/>
        <v>366</v>
      </c>
    </row>
    <row r="1780" spans="1:42" ht="14.4">
      <c r="A1780" s="55" t="s">
        <v>11123</v>
      </c>
      <c r="B1780" s="56" t="s">
        <v>89</v>
      </c>
      <c r="C1780" s="57">
        <v>43593</v>
      </c>
      <c r="D1780" s="56" t="s">
        <v>119</v>
      </c>
      <c r="E1780" s="56" t="s">
        <v>140</v>
      </c>
      <c r="F1780" s="58" t="s">
        <v>106</v>
      </c>
      <c r="G1780" s="58" t="s">
        <v>107</v>
      </c>
      <c r="H1780" s="56" t="s">
        <v>140</v>
      </c>
      <c r="I1780" s="57"/>
      <c r="J1780" s="57">
        <f t="shared" si="379"/>
        <v>43623</v>
      </c>
      <c r="K1780" s="56" t="s">
        <v>18</v>
      </c>
      <c r="L1780" s="56" t="s">
        <v>18</v>
      </c>
      <c r="M1780" s="60" t="s">
        <v>642</v>
      </c>
      <c r="N1780" s="56" t="s">
        <v>11114</v>
      </c>
      <c r="O1780" s="56" t="s">
        <v>29</v>
      </c>
      <c r="P1780" s="56" t="s">
        <v>11116</v>
      </c>
      <c r="Q1780" s="56" t="s">
        <v>17</v>
      </c>
      <c r="R1780" s="57"/>
      <c r="S1780" s="56" t="s">
        <v>108</v>
      </c>
      <c r="T1780" s="56" t="s">
        <v>108</v>
      </c>
      <c r="U1780" s="57"/>
      <c r="V1780" s="62"/>
      <c r="W1780" s="62">
        <v>0</v>
      </c>
      <c r="X1780" s="57"/>
      <c r="Y1780" s="56" t="s">
        <v>108</v>
      </c>
      <c r="Z1780" s="56" t="s">
        <v>121</v>
      </c>
      <c r="AA1780" s="57">
        <v>43593</v>
      </c>
      <c r="AB1780" s="63" t="s">
        <v>155</v>
      </c>
      <c r="AC1780" s="64" t="s">
        <v>11125</v>
      </c>
      <c r="AD1780" s="65" t="s">
        <v>97</v>
      </c>
      <c r="AE1780" s="56" t="s">
        <v>119</v>
      </c>
      <c r="AF1780" s="61"/>
      <c r="AG1780" s="61"/>
      <c r="AH1780" s="67" t="str">
        <v>May</v>
      </c>
      <c r="AI1780" s="68" t="str">
        <v>May</v>
      </c>
      <c r="AJ1780" s="69">
        <f t="shared" si="340"/>
        <v>0</v>
      </c>
      <c r="AK1780" s="70" t="str">
        <f t="shared" si="380"/>
        <v/>
      </c>
      <c r="AL1780" s="71" t="s">
        <v>17409</v>
      </c>
      <c r="AM1780" s="71" t="str">
        <v>2019</v>
      </c>
      <c r="AN1780" s="70">
        <f t="shared" si="381"/>
        <v>43603</v>
      </c>
      <c r="AO1780" s="70" t="s">
        <v>123</v>
      </c>
      <c r="AP1780" s="74">
        <f ca="1"/>
        <v>366</v>
      </c>
    </row>
    <row r="1781" spans="1:42" ht="14.4">
      <c r="A1781" s="55" t="s">
        <v>11126</v>
      </c>
      <c r="B1781" s="56" t="s">
        <v>89</v>
      </c>
      <c r="C1781" s="57">
        <v>43592</v>
      </c>
      <c r="D1781" s="56" t="s">
        <v>119</v>
      </c>
      <c r="E1781" s="56" t="s">
        <v>112</v>
      </c>
      <c r="F1781" s="58" t="s">
        <v>106</v>
      </c>
      <c r="G1781" s="58" t="s">
        <v>113</v>
      </c>
      <c r="H1781" s="56" t="s">
        <v>112</v>
      </c>
      <c r="I1781" s="57"/>
      <c r="J1781" s="57">
        <f t="shared" si="379"/>
        <v>43622</v>
      </c>
      <c r="K1781" s="56" t="s">
        <v>18</v>
      </c>
      <c r="L1781" s="56" t="s">
        <v>18</v>
      </c>
      <c r="M1781" s="60" t="s">
        <v>642</v>
      </c>
      <c r="N1781" s="56" t="s">
        <v>10423</v>
      </c>
      <c r="O1781" s="56" t="s">
        <v>22</v>
      </c>
      <c r="P1781" s="56" t="s">
        <v>11127</v>
      </c>
      <c r="Q1781" s="56" t="s">
        <v>116</v>
      </c>
      <c r="R1781" s="57"/>
      <c r="S1781" s="56" t="s">
        <v>18</v>
      </c>
      <c r="T1781" s="56" t="s">
        <v>14</v>
      </c>
      <c r="U1781" s="57">
        <v>43599</v>
      </c>
      <c r="V1781" s="62"/>
      <c r="W1781" s="62">
        <v>6.75</v>
      </c>
      <c r="X1781" s="57"/>
      <c r="Y1781" s="56" t="s">
        <v>108</v>
      </c>
      <c r="Z1781" s="56" t="s">
        <v>123</v>
      </c>
      <c r="AA1781" s="57">
        <v>43654</v>
      </c>
      <c r="AB1781" s="63" t="s">
        <v>155</v>
      </c>
      <c r="AC1781" s="64" t="s">
        <v>11128</v>
      </c>
      <c r="AD1781" s="56" t="s">
        <v>179</v>
      </c>
      <c r="AE1781" s="56"/>
      <c r="AF1781" s="61"/>
      <c r="AG1781" s="61"/>
      <c r="AH1781" s="67" t="str">
        <v>May</v>
      </c>
      <c r="AI1781" s="68" t="str">
        <v>Jul</v>
      </c>
      <c r="AJ1781" s="69">
        <f t="shared" si="340"/>
        <v>62</v>
      </c>
      <c r="AK1781" s="70" t="str">
        <f t="shared" si="380"/>
        <v/>
      </c>
      <c r="AL1781" s="71" t="s">
        <v>17409</v>
      </c>
      <c r="AM1781" s="71" t="str">
        <v>2019</v>
      </c>
      <c r="AN1781" s="70">
        <f t="shared" si="381"/>
        <v>43602</v>
      </c>
      <c r="AO1781" s="70" t="s">
        <v>123</v>
      </c>
      <c r="AP1781" s="74">
        <f ca="1"/>
        <v>367</v>
      </c>
    </row>
    <row r="1782" spans="1:42" ht="14.4">
      <c r="A1782" s="55" t="s">
        <v>11129</v>
      </c>
      <c r="B1782" s="56" t="s">
        <v>89</v>
      </c>
      <c r="C1782" s="57">
        <v>43599</v>
      </c>
      <c r="D1782" s="56" t="s">
        <v>119</v>
      </c>
      <c r="E1782" s="56" t="s">
        <v>140</v>
      </c>
      <c r="F1782" s="58" t="s">
        <v>106</v>
      </c>
      <c r="G1782" s="58" t="s">
        <v>107</v>
      </c>
      <c r="H1782" s="56" t="s">
        <v>140</v>
      </c>
      <c r="I1782" s="57"/>
      <c r="J1782" s="57">
        <f t="shared" si="379"/>
        <v>43629</v>
      </c>
      <c r="K1782" s="56" t="s">
        <v>18</v>
      </c>
      <c r="L1782" s="56" t="s">
        <v>18</v>
      </c>
      <c r="M1782" s="60" t="s">
        <v>642</v>
      </c>
      <c r="N1782" s="56" t="s">
        <v>11130</v>
      </c>
      <c r="O1782" s="56" t="s">
        <v>44</v>
      </c>
      <c r="P1782" s="56" t="s">
        <v>11131</v>
      </c>
      <c r="Q1782" s="56" t="s">
        <v>21</v>
      </c>
      <c r="R1782" s="57"/>
      <c r="S1782" s="56" t="s">
        <v>108</v>
      </c>
      <c r="T1782" s="56" t="s">
        <v>108</v>
      </c>
      <c r="U1782" s="57"/>
      <c r="V1782" s="62"/>
      <c r="W1782" s="62">
        <v>0</v>
      </c>
      <c r="X1782" s="57"/>
      <c r="Y1782" s="56" t="s">
        <v>108</v>
      </c>
      <c r="Z1782" s="56" t="s">
        <v>121</v>
      </c>
      <c r="AA1782" s="57">
        <v>43599</v>
      </c>
      <c r="AB1782" s="63" t="s">
        <v>155</v>
      </c>
      <c r="AC1782" s="64" t="s">
        <v>11132</v>
      </c>
      <c r="AD1782" s="65" t="s">
        <v>97</v>
      </c>
      <c r="AE1782" s="56" t="s">
        <v>119</v>
      </c>
      <c r="AF1782" s="61"/>
      <c r="AG1782" s="61"/>
      <c r="AH1782" s="67" t="str">
        <v>May</v>
      </c>
      <c r="AI1782" s="68" t="str">
        <v>May</v>
      </c>
      <c r="AJ1782" s="69">
        <f t="shared" si="340"/>
        <v>0</v>
      </c>
      <c r="AK1782" s="70" t="str">
        <f t="shared" si="380"/>
        <v/>
      </c>
      <c r="AL1782" s="71" t="s">
        <v>17409</v>
      </c>
      <c r="AM1782" s="71" t="str">
        <v>2019</v>
      </c>
      <c r="AN1782" s="70">
        <f t="shared" si="381"/>
        <v>43609</v>
      </c>
      <c r="AO1782" s="70" t="s">
        <v>123</v>
      </c>
      <c r="AP1782" s="74">
        <f ca="1"/>
        <v>360</v>
      </c>
    </row>
    <row r="1783" spans="1:42" ht="14.4">
      <c r="A1783" s="55" t="s">
        <v>11133</v>
      </c>
      <c r="B1783" s="56" t="s">
        <v>89</v>
      </c>
      <c r="C1783" s="57">
        <v>43599</v>
      </c>
      <c r="D1783" s="56" t="s">
        <v>119</v>
      </c>
      <c r="E1783" s="56" t="s">
        <v>140</v>
      </c>
      <c r="F1783" s="58" t="s">
        <v>106</v>
      </c>
      <c r="G1783" s="58" t="s">
        <v>107</v>
      </c>
      <c r="H1783" s="56" t="s">
        <v>140</v>
      </c>
      <c r="I1783" s="57"/>
      <c r="J1783" s="57">
        <f t="shared" si="379"/>
        <v>43629</v>
      </c>
      <c r="K1783" s="56" t="s">
        <v>18</v>
      </c>
      <c r="L1783" s="56" t="s">
        <v>14</v>
      </c>
      <c r="M1783" s="60" t="s">
        <v>642</v>
      </c>
      <c r="N1783" s="56" t="s">
        <v>11134</v>
      </c>
      <c r="O1783" s="56" t="s">
        <v>249</v>
      </c>
      <c r="P1783" s="56" t="s">
        <v>108</v>
      </c>
      <c r="Q1783" s="56" t="s">
        <v>96</v>
      </c>
      <c r="R1783" s="57"/>
      <c r="S1783" s="56" t="s">
        <v>108</v>
      </c>
      <c r="T1783" s="56" t="s">
        <v>108</v>
      </c>
      <c r="U1783" s="57"/>
      <c r="V1783" s="62"/>
      <c r="W1783" s="62" t="s">
        <v>108</v>
      </c>
      <c r="X1783" s="57"/>
      <c r="Y1783" s="56" t="s">
        <v>108</v>
      </c>
      <c r="Z1783" s="56" t="s">
        <v>123</v>
      </c>
      <c r="AA1783" s="57">
        <v>43599</v>
      </c>
      <c r="AB1783" s="63" t="s">
        <v>155</v>
      </c>
      <c r="AC1783" s="64" t="s">
        <v>11135</v>
      </c>
      <c r="AD1783" s="56" t="s">
        <v>118</v>
      </c>
      <c r="AE1783" s="56"/>
      <c r="AF1783" s="61"/>
      <c r="AG1783" s="61"/>
      <c r="AH1783" s="67" t="str">
        <v>May</v>
      </c>
      <c r="AI1783" s="68" t="str">
        <v>May</v>
      </c>
      <c r="AJ1783" s="69">
        <f t="shared" si="340"/>
        <v>0</v>
      </c>
      <c r="AK1783" s="70" t="str">
        <f t="shared" si="380"/>
        <v/>
      </c>
      <c r="AL1783" s="71" t="s">
        <v>17409</v>
      </c>
      <c r="AM1783" s="71" t="str">
        <v>2019</v>
      </c>
      <c r="AN1783" s="70">
        <f t="shared" si="381"/>
        <v>43609</v>
      </c>
      <c r="AO1783" s="70" t="s">
        <v>123</v>
      </c>
      <c r="AP1783" s="74">
        <f ca="1"/>
        <v>360</v>
      </c>
    </row>
    <row r="1784" spans="1:42" ht="14.4">
      <c r="A1784" s="55" t="s">
        <v>11136</v>
      </c>
      <c r="B1784" s="56" t="s">
        <v>89</v>
      </c>
      <c r="C1784" s="57">
        <v>43609</v>
      </c>
      <c r="D1784" s="56" t="s">
        <v>119</v>
      </c>
      <c r="E1784" s="56" t="s">
        <v>327</v>
      </c>
      <c r="F1784" s="58" t="s">
        <v>92</v>
      </c>
      <c r="G1784" s="58" t="s">
        <v>328</v>
      </c>
      <c r="H1784" s="56" t="s">
        <v>327</v>
      </c>
      <c r="I1784" s="57"/>
      <c r="J1784" s="57">
        <f t="shared" si="379"/>
        <v>43639</v>
      </c>
      <c r="K1784" s="56" t="s">
        <v>18</v>
      </c>
      <c r="L1784" s="56" t="s">
        <v>18</v>
      </c>
      <c r="M1784" s="60" t="s">
        <v>642</v>
      </c>
      <c r="N1784" s="56" t="s">
        <v>11138</v>
      </c>
      <c r="O1784" s="56" t="s">
        <v>271</v>
      </c>
      <c r="P1784" s="56">
        <v>2119021</v>
      </c>
      <c r="Q1784" s="56" t="s">
        <v>96</v>
      </c>
      <c r="R1784" s="57">
        <v>43598</v>
      </c>
      <c r="S1784" s="56" t="s">
        <v>18</v>
      </c>
      <c r="T1784" s="56"/>
      <c r="U1784" s="57"/>
      <c r="V1784" s="62"/>
      <c r="W1784" s="62"/>
      <c r="X1784" s="57"/>
      <c r="Y1784" s="56"/>
      <c r="Z1784" s="56" t="s">
        <v>121</v>
      </c>
      <c r="AA1784" s="57">
        <v>43628</v>
      </c>
      <c r="AB1784" s="63"/>
      <c r="AC1784" s="64" t="s">
        <v>437</v>
      </c>
      <c r="AD1784" s="65" t="s">
        <v>97</v>
      </c>
      <c r="AE1784" s="56"/>
      <c r="AF1784" s="61"/>
      <c r="AG1784" s="61"/>
      <c r="AH1784" s="67" t="str">
        <v>May</v>
      </c>
      <c r="AI1784" s="68" t="str">
        <v>Jun</v>
      </c>
      <c r="AJ1784" s="69">
        <f t="shared" si="340"/>
        <v>19</v>
      </c>
      <c r="AK1784" s="70">
        <f t="shared" si="380"/>
        <v>43628</v>
      </c>
      <c r="AL1784" s="71">
        <v>0</v>
      </c>
      <c r="AM1784" s="71" t="str">
        <v>2019</v>
      </c>
      <c r="AN1784" s="70">
        <f t="shared" si="381"/>
        <v>43619</v>
      </c>
      <c r="AO1784" s="70" t="s">
        <v>121</v>
      </c>
      <c r="AP1784" s="74">
        <f ca="1"/>
        <v>350</v>
      </c>
    </row>
    <row r="1785" spans="1:42" ht="14.4">
      <c r="A1785" s="55" t="s">
        <v>11139</v>
      </c>
      <c r="B1785" s="56" t="s">
        <v>89</v>
      </c>
      <c r="C1785" s="57">
        <v>43572</v>
      </c>
      <c r="D1785" s="56" t="s">
        <v>119</v>
      </c>
      <c r="E1785" s="56" t="s">
        <v>327</v>
      </c>
      <c r="F1785" s="58" t="s">
        <v>92</v>
      </c>
      <c r="G1785" s="58" t="s">
        <v>328</v>
      </c>
      <c r="H1785" s="56" t="s">
        <v>327</v>
      </c>
      <c r="I1785" s="57"/>
      <c r="J1785" s="57">
        <f t="shared" si="379"/>
        <v>43602</v>
      </c>
      <c r="K1785" s="56" t="s">
        <v>18</v>
      </c>
      <c r="L1785" s="56" t="s">
        <v>14</v>
      </c>
      <c r="M1785" s="60" t="s">
        <v>642</v>
      </c>
      <c r="N1785" s="56" t="s">
        <v>9200</v>
      </c>
      <c r="O1785" s="56" t="s">
        <v>271</v>
      </c>
      <c r="P1785" s="56">
        <v>2119016</v>
      </c>
      <c r="Q1785" s="56" t="s">
        <v>96</v>
      </c>
      <c r="R1785" s="57"/>
      <c r="S1785" s="56" t="s">
        <v>14</v>
      </c>
      <c r="T1785" s="56"/>
      <c r="U1785" s="57"/>
      <c r="V1785" s="62"/>
      <c r="W1785" s="62"/>
      <c r="X1785" s="57"/>
      <c r="Y1785" s="56"/>
      <c r="Z1785" s="56" t="s">
        <v>121</v>
      </c>
      <c r="AA1785" s="57">
        <v>43572</v>
      </c>
      <c r="AB1785" s="63"/>
      <c r="AC1785" s="64" t="s">
        <v>11141</v>
      </c>
      <c r="AD1785" s="65" t="s">
        <v>97</v>
      </c>
      <c r="AE1785" s="56"/>
      <c r="AF1785" s="61"/>
      <c r="AG1785" s="61"/>
      <c r="AH1785" s="67" t="str">
        <v>Apr</v>
      </c>
      <c r="AI1785" s="68" t="str">
        <v>Apr</v>
      </c>
      <c r="AJ1785" s="69">
        <f t="shared" si="340"/>
        <v>0</v>
      </c>
      <c r="AK1785" s="70" t="str">
        <f t="shared" si="380"/>
        <v/>
      </c>
      <c r="AL1785" s="71" t="s">
        <v>17409</v>
      </c>
      <c r="AM1785" s="71" t="str">
        <v>2019</v>
      </c>
      <c r="AN1785" s="70">
        <f t="shared" si="381"/>
        <v>43582</v>
      </c>
      <c r="AO1785" s="70" t="s">
        <v>123</v>
      </c>
      <c r="AP1785" s="74">
        <f ca="1"/>
        <v>387</v>
      </c>
    </row>
    <row r="1786" spans="1:42" ht="14.4">
      <c r="A1786" s="55" t="s">
        <v>11143</v>
      </c>
      <c r="B1786" s="56" t="s">
        <v>89</v>
      </c>
      <c r="C1786" s="57">
        <v>43599</v>
      </c>
      <c r="D1786" s="56" t="s">
        <v>119</v>
      </c>
      <c r="E1786" s="56" t="s">
        <v>140</v>
      </c>
      <c r="F1786" s="58" t="s">
        <v>106</v>
      </c>
      <c r="G1786" s="58" t="s">
        <v>107</v>
      </c>
      <c r="H1786" s="56" t="s">
        <v>140</v>
      </c>
      <c r="I1786" s="57"/>
      <c r="J1786" s="57">
        <f t="shared" si="379"/>
        <v>43629</v>
      </c>
      <c r="K1786" s="56" t="s">
        <v>18</v>
      </c>
      <c r="L1786" s="56" t="s">
        <v>18</v>
      </c>
      <c r="M1786" s="60" t="s">
        <v>642</v>
      </c>
      <c r="N1786" s="56" t="s">
        <v>11144</v>
      </c>
      <c r="O1786" s="56" t="s">
        <v>271</v>
      </c>
      <c r="P1786" s="56" t="s">
        <v>11145</v>
      </c>
      <c r="Q1786" s="56" t="s">
        <v>17</v>
      </c>
      <c r="R1786" s="57"/>
      <c r="S1786" s="56" t="s">
        <v>108</v>
      </c>
      <c r="T1786" s="56" t="s">
        <v>108</v>
      </c>
      <c r="U1786" s="57"/>
      <c r="V1786" s="62"/>
      <c r="W1786" s="62">
        <v>0</v>
      </c>
      <c r="X1786" s="57"/>
      <c r="Y1786" s="56" t="s">
        <v>108</v>
      </c>
      <c r="Z1786" s="56" t="s">
        <v>121</v>
      </c>
      <c r="AA1786" s="57">
        <v>43599</v>
      </c>
      <c r="AB1786" s="63" t="s">
        <v>155</v>
      </c>
      <c r="AC1786" s="64" t="s">
        <v>6952</v>
      </c>
      <c r="AD1786" s="65" t="s">
        <v>97</v>
      </c>
      <c r="AE1786" s="56" t="s">
        <v>119</v>
      </c>
      <c r="AF1786" s="61"/>
      <c r="AG1786" s="61"/>
      <c r="AH1786" s="67" t="str">
        <v>May</v>
      </c>
      <c r="AI1786" s="68" t="str">
        <v>May</v>
      </c>
      <c r="AJ1786" s="69">
        <f t="shared" si="340"/>
        <v>0</v>
      </c>
      <c r="AK1786" s="70" t="str">
        <f t="shared" si="380"/>
        <v/>
      </c>
      <c r="AL1786" s="71" t="s">
        <v>17409</v>
      </c>
      <c r="AM1786" s="71" t="str">
        <v>2019</v>
      </c>
      <c r="AN1786" s="70">
        <f t="shared" si="381"/>
        <v>43609</v>
      </c>
      <c r="AO1786" s="70" t="s">
        <v>123</v>
      </c>
      <c r="AP1786" s="74">
        <f ca="1"/>
        <v>360</v>
      </c>
    </row>
    <row r="1787" spans="1:42" ht="14.4">
      <c r="A1787" s="55" t="s">
        <v>11148</v>
      </c>
      <c r="B1787" s="56" t="s">
        <v>89</v>
      </c>
      <c r="C1787" s="57">
        <v>43599</v>
      </c>
      <c r="D1787" s="56" t="s">
        <v>119</v>
      </c>
      <c r="E1787" s="56" t="s">
        <v>140</v>
      </c>
      <c r="F1787" s="58" t="s">
        <v>106</v>
      </c>
      <c r="G1787" s="58" t="s">
        <v>107</v>
      </c>
      <c r="H1787" s="56" t="s">
        <v>140</v>
      </c>
      <c r="I1787" s="57"/>
      <c r="J1787" s="57">
        <f t="shared" si="379"/>
        <v>43629</v>
      </c>
      <c r="K1787" s="56" t="s">
        <v>18</v>
      </c>
      <c r="L1787" s="56" t="s">
        <v>18</v>
      </c>
      <c r="M1787" s="60" t="s">
        <v>642</v>
      </c>
      <c r="N1787" s="56" t="s">
        <v>11150</v>
      </c>
      <c r="O1787" s="56" t="s">
        <v>29</v>
      </c>
      <c r="P1787" s="56" t="s">
        <v>346</v>
      </c>
      <c r="Q1787" s="56" t="s">
        <v>17</v>
      </c>
      <c r="R1787" s="57"/>
      <c r="S1787" s="56" t="s">
        <v>108</v>
      </c>
      <c r="T1787" s="56" t="s">
        <v>108</v>
      </c>
      <c r="U1787" s="57"/>
      <c r="V1787" s="62"/>
      <c r="W1787" s="62">
        <v>0</v>
      </c>
      <c r="X1787" s="57"/>
      <c r="Y1787" s="56" t="s">
        <v>108</v>
      </c>
      <c r="Z1787" s="56" t="s">
        <v>121</v>
      </c>
      <c r="AA1787" s="57">
        <v>43599</v>
      </c>
      <c r="AB1787" s="63" t="s">
        <v>155</v>
      </c>
      <c r="AC1787" s="64" t="s">
        <v>11152</v>
      </c>
      <c r="AD1787" s="65" t="s">
        <v>97</v>
      </c>
      <c r="AE1787" s="56" t="s">
        <v>119</v>
      </c>
      <c r="AF1787" s="61"/>
      <c r="AG1787" s="61"/>
      <c r="AH1787" s="67" t="str">
        <v>May</v>
      </c>
      <c r="AI1787" s="68" t="str">
        <v>May</v>
      </c>
      <c r="AJ1787" s="69">
        <f t="shared" si="340"/>
        <v>0</v>
      </c>
      <c r="AK1787" s="70" t="str">
        <f t="shared" si="380"/>
        <v/>
      </c>
      <c r="AL1787" s="71" t="s">
        <v>17409</v>
      </c>
      <c r="AM1787" s="71" t="str">
        <v>2019</v>
      </c>
      <c r="AN1787" s="70">
        <f t="shared" si="381"/>
        <v>43609</v>
      </c>
      <c r="AO1787" s="70" t="s">
        <v>123</v>
      </c>
      <c r="AP1787" s="74">
        <f ca="1"/>
        <v>360</v>
      </c>
    </row>
    <row r="1788" spans="1:42" ht="14.4">
      <c r="A1788" s="55" t="s">
        <v>11153</v>
      </c>
      <c r="B1788" s="56" t="s">
        <v>89</v>
      </c>
      <c r="C1788" s="57">
        <v>43600</v>
      </c>
      <c r="D1788" s="56" t="s">
        <v>119</v>
      </c>
      <c r="E1788" s="56" t="s">
        <v>140</v>
      </c>
      <c r="F1788" s="58" t="s">
        <v>106</v>
      </c>
      <c r="G1788" s="58" t="s">
        <v>107</v>
      </c>
      <c r="H1788" s="56" t="s">
        <v>140</v>
      </c>
      <c r="I1788" s="57"/>
      <c r="J1788" s="57">
        <f t="shared" si="379"/>
        <v>43630</v>
      </c>
      <c r="K1788" s="56" t="s">
        <v>18</v>
      </c>
      <c r="L1788" s="56" t="s">
        <v>18</v>
      </c>
      <c r="M1788" s="60" t="s">
        <v>642</v>
      </c>
      <c r="N1788" s="56" t="s">
        <v>11154</v>
      </c>
      <c r="O1788" s="56" t="s">
        <v>44</v>
      </c>
      <c r="P1788" s="56" t="s">
        <v>11155</v>
      </c>
      <c r="Q1788" s="56" t="s">
        <v>21</v>
      </c>
      <c r="R1788" s="57"/>
      <c r="S1788" s="56" t="s">
        <v>108</v>
      </c>
      <c r="T1788" s="56" t="s">
        <v>108</v>
      </c>
      <c r="U1788" s="57"/>
      <c r="V1788" s="62"/>
      <c r="W1788" s="62">
        <v>0</v>
      </c>
      <c r="X1788" s="57"/>
      <c r="Y1788" s="56" t="s">
        <v>108</v>
      </c>
      <c r="Z1788" s="56" t="s">
        <v>121</v>
      </c>
      <c r="AA1788" s="57">
        <v>43600</v>
      </c>
      <c r="AB1788" s="63" t="s">
        <v>155</v>
      </c>
      <c r="AC1788" s="64" t="s">
        <v>11156</v>
      </c>
      <c r="AD1788" s="65" t="s">
        <v>97</v>
      </c>
      <c r="AE1788" s="56" t="s">
        <v>119</v>
      </c>
      <c r="AF1788" s="61"/>
      <c r="AG1788" s="61"/>
      <c r="AH1788" s="67" t="str">
        <v>May</v>
      </c>
      <c r="AI1788" s="68" t="str">
        <v>May</v>
      </c>
      <c r="AJ1788" s="69">
        <f t="shared" si="340"/>
        <v>0</v>
      </c>
      <c r="AK1788" s="70" t="str">
        <f t="shared" si="380"/>
        <v/>
      </c>
      <c r="AL1788" s="71" t="s">
        <v>17409</v>
      </c>
      <c r="AM1788" s="71" t="str">
        <v>2019</v>
      </c>
      <c r="AN1788" s="70">
        <f t="shared" si="381"/>
        <v>43610</v>
      </c>
      <c r="AO1788" s="70" t="s">
        <v>123</v>
      </c>
      <c r="AP1788" s="74">
        <f ca="1"/>
        <v>359</v>
      </c>
    </row>
    <row r="1789" spans="1:42" ht="14.4">
      <c r="A1789" s="55" t="s">
        <v>11157</v>
      </c>
      <c r="B1789" s="56" t="s">
        <v>89</v>
      </c>
      <c r="C1789" s="57">
        <v>43600</v>
      </c>
      <c r="D1789" s="56" t="s">
        <v>119</v>
      </c>
      <c r="E1789" s="56" t="s">
        <v>140</v>
      </c>
      <c r="F1789" s="58" t="s">
        <v>106</v>
      </c>
      <c r="G1789" s="58" t="s">
        <v>107</v>
      </c>
      <c r="H1789" s="56" t="s">
        <v>11158</v>
      </c>
      <c r="I1789" s="57"/>
      <c r="J1789" s="57">
        <f t="shared" si="379"/>
        <v>43630</v>
      </c>
      <c r="K1789" s="56" t="s">
        <v>18</v>
      </c>
      <c r="L1789" s="56" t="s">
        <v>14</v>
      </c>
      <c r="M1789" s="60" t="s">
        <v>642</v>
      </c>
      <c r="N1789" s="56" t="s">
        <v>11160</v>
      </c>
      <c r="O1789" s="56" t="s">
        <v>132</v>
      </c>
      <c r="P1789" s="56" t="s">
        <v>108</v>
      </c>
      <c r="Q1789" s="56" t="s">
        <v>96</v>
      </c>
      <c r="R1789" s="57"/>
      <c r="S1789" s="56" t="s">
        <v>108</v>
      </c>
      <c r="T1789" s="56" t="s">
        <v>108</v>
      </c>
      <c r="U1789" s="57"/>
      <c r="V1789" s="62"/>
      <c r="W1789" s="62" t="s">
        <v>108</v>
      </c>
      <c r="X1789" s="57"/>
      <c r="Y1789" s="56" t="s">
        <v>108</v>
      </c>
      <c r="Z1789" s="56" t="s">
        <v>123</v>
      </c>
      <c r="AA1789" s="57">
        <v>43600</v>
      </c>
      <c r="AB1789" s="63" t="s">
        <v>155</v>
      </c>
      <c r="AC1789" s="64" t="s">
        <v>11161</v>
      </c>
      <c r="AD1789" s="56" t="s">
        <v>118</v>
      </c>
      <c r="AE1789" s="56"/>
      <c r="AF1789" s="61"/>
      <c r="AG1789" s="61"/>
      <c r="AH1789" s="67" t="str">
        <v>May</v>
      </c>
      <c r="AI1789" s="68" t="str">
        <v>May</v>
      </c>
      <c r="AJ1789" s="69">
        <f t="shared" si="340"/>
        <v>0</v>
      </c>
      <c r="AK1789" s="70" t="str">
        <f t="shared" si="380"/>
        <v/>
      </c>
      <c r="AL1789" s="71" t="s">
        <v>17409</v>
      </c>
      <c r="AM1789" s="71" t="str">
        <v>2019</v>
      </c>
      <c r="AN1789" s="70">
        <f t="shared" si="381"/>
        <v>43610</v>
      </c>
      <c r="AO1789" s="70" t="s">
        <v>123</v>
      </c>
      <c r="AP1789" s="74">
        <f ca="1"/>
        <v>359</v>
      </c>
    </row>
    <row r="1790" spans="1:42" ht="14.4">
      <c r="A1790" s="55" t="s">
        <v>11162</v>
      </c>
      <c r="B1790" s="56" t="s">
        <v>89</v>
      </c>
      <c r="C1790" s="57">
        <v>43600</v>
      </c>
      <c r="D1790" s="56" t="s">
        <v>119</v>
      </c>
      <c r="E1790" s="56" t="s">
        <v>140</v>
      </c>
      <c r="F1790" s="58" t="s">
        <v>106</v>
      </c>
      <c r="G1790" s="58" t="s">
        <v>107</v>
      </c>
      <c r="H1790" s="56" t="s">
        <v>140</v>
      </c>
      <c r="I1790" s="57"/>
      <c r="J1790" s="57">
        <f t="shared" si="379"/>
        <v>43630</v>
      </c>
      <c r="K1790" s="56" t="s">
        <v>18</v>
      </c>
      <c r="L1790" s="56" t="s">
        <v>18</v>
      </c>
      <c r="M1790" s="60" t="s">
        <v>642</v>
      </c>
      <c r="N1790" s="56" t="s">
        <v>11165</v>
      </c>
      <c r="O1790" s="56" t="s">
        <v>27</v>
      </c>
      <c r="P1790" s="56" t="s">
        <v>11166</v>
      </c>
      <c r="Q1790" s="56" t="s">
        <v>21</v>
      </c>
      <c r="R1790" s="57"/>
      <c r="S1790" s="56" t="s">
        <v>108</v>
      </c>
      <c r="T1790" s="56" t="s">
        <v>108</v>
      </c>
      <c r="U1790" s="57"/>
      <c r="V1790" s="62"/>
      <c r="W1790" s="62">
        <v>0</v>
      </c>
      <c r="X1790" s="57"/>
      <c r="Y1790" s="56" t="s">
        <v>108</v>
      </c>
      <c r="Z1790" s="56" t="s">
        <v>121</v>
      </c>
      <c r="AA1790" s="57">
        <v>43600</v>
      </c>
      <c r="AB1790" s="63" t="s">
        <v>155</v>
      </c>
      <c r="AC1790" s="64" t="s">
        <v>11168</v>
      </c>
      <c r="AD1790" s="65" t="s">
        <v>97</v>
      </c>
      <c r="AE1790" s="56" t="s">
        <v>119</v>
      </c>
      <c r="AF1790" s="61"/>
      <c r="AG1790" s="61"/>
      <c r="AH1790" s="67" t="str">
        <v>May</v>
      </c>
      <c r="AI1790" s="68" t="str">
        <v>May</v>
      </c>
      <c r="AJ1790" s="69">
        <f t="shared" si="340"/>
        <v>0</v>
      </c>
      <c r="AK1790" s="70" t="str">
        <f t="shared" si="380"/>
        <v/>
      </c>
      <c r="AL1790" s="71" t="s">
        <v>17409</v>
      </c>
      <c r="AM1790" s="71" t="str">
        <v>2019</v>
      </c>
      <c r="AN1790" s="70">
        <f t="shared" si="381"/>
        <v>43610</v>
      </c>
      <c r="AO1790" s="70" t="s">
        <v>123</v>
      </c>
      <c r="AP1790" s="74">
        <f ca="1"/>
        <v>359</v>
      </c>
    </row>
    <row r="1791" spans="1:42" ht="14.4">
      <c r="A1791" s="55" t="s">
        <v>11169</v>
      </c>
      <c r="B1791" s="56" t="s">
        <v>89</v>
      </c>
      <c r="C1791" s="57">
        <v>43601</v>
      </c>
      <c r="D1791" s="56" t="s">
        <v>119</v>
      </c>
      <c r="E1791" s="56" t="s">
        <v>140</v>
      </c>
      <c r="F1791" s="58" t="s">
        <v>106</v>
      </c>
      <c r="G1791" s="58" t="s">
        <v>107</v>
      </c>
      <c r="H1791" s="56" t="s">
        <v>140</v>
      </c>
      <c r="I1791" s="57"/>
      <c r="J1791" s="57">
        <f t="shared" si="379"/>
        <v>43631</v>
      </c>
      <c r="K1791" s="56" t="s">
        <v>18</v>
      </c>
      <c r="L1791" s="56" t="s">
        <v>18</v>
      </c>
      <c r="M1791" s="60" t="s">
        <v>642</v>
      </c>
      <c r="N1791" s="56" t="s">
        <v>11171</v>
      </c>
      <c r="O1791" s="56" t="s">
        <v>27</v>
      </c>
      <c r="P1791" s="56" t="s">
        <v>11172</v>
      </c>
      <c r="Q1791" s="56" t="s">
        <v>17</v>
      </c>
      <c r="R1791" s="57"/>
      <c r="S1791" s="56" t="s">
        <v>108</v>
      </c>
      <c r="T1791" s="56" t="s">
        <v>108</v>
      </c>
      <c r="U1791" s="57"/>
      <c r="V1791" s="62"/>
      <c r="W1791" s="62">
        <v>0</v>
      </c>
      <c r="X1791" s="57"/>
      <c r="Y1791" s="56" t="s">
        <v>108</v>
      </c>
      <c r="Z1791" s="56" t="s">
        <v>121</v>
      </c>
      <c r="AA1791" s="57">
        <v>43613</v>
      </c>
      <c r="AB1791" s="63" t="s">
        <v>155</v>
      </c>
      <c r="AC1791" s="64" t="s">
        <v>11173</v>
      </c>
      <c r="AD1791" s="65" t="s">
        <v>97</v>
      </c>
      <c r="AE1791" s="56" t="s">
        <v>119</v>
      </c>
      <c r="AF1791" s="61"/>
      <c r="AG1791" s="61"/>
      <c r="AH1791" s="67" t="str">
        <v>May</v>
      </c>
      <c r="AI1791" s="68" t="str">
        <v>May</v>
      </c>
      <c r="AJ1791" s="69">
        <f t="shared" si="340"/>
        <v>12</v>
      </c>
      <c r="AK1791" s="70" t="str">
        <f t="shared" si="380"/>
        <v/>
      </c>
      <c r="AL1791" s="71" t="s">
        <v>17409</v>
      </c>
      <c r="AM1791" s="71" t="str">
        <v>2019</v>
      </c>
      <c r="AN1791" s="70">
        <f t="shared" si="381"/>
        <v>43611</v>
      </c>
      <c r="AO1791" s="70" t="s">
        <v>123</v>
      </c>
      <c r="AP1791" s="74">
        <f ca="1"/>
        <v>358</v>
      </c>
    </row>
    <row r="1792" spans="1:42" ht="14.4">
      <c r="A1792" s="55" t="s">
        <v>11174</v>
      </c>
      <c r="B1792" s="56" t="s">
        <v>89</v>
      </c>
      <c r="C1792" s="57">
        <v>43602</v>
      </c>
      <c r="D1792" s="56" t="s">
        <v>119</v>
      </c>
      <c r="E1792" s="56" t="s">
        <v>140</v>
      </c>
      <c r="F1792" s="58" t="s">
        <v>106</v>
      </c>
      <c r="G1792" s="58" t="s">
        <v>107</v>
      </c>
      <c r="H1792" s="56" t="s">
        <v>140</v>
      </c>
      <c r="I1792" s="59"/>
      <c r="J1792" s="59">
        <f t="shared" si="379"/>
        <v>43632</v>
      </c>
      <c r="K1792" s="56" t="s">
        <v>18</v>
      </c>
      <c r="L1792" s="56" t="s">
        <v>18</v>
      </c>
      <c r="M1792" s="60" t="s">
        <v>642</v>
      </c>
      <c r="N1792" s="56" t="s">
        <v>11176</v>
      </c>
      <c r="O1792" s="56" t="s">
        <v>37</v>
      </c>
      <c r="P1792" s="56" t="s">
        <v>11177</v>
      </c>
      <c r="Q1792" s="56" t="s">
        <v>17</v>
      </c>
      <c r="R1792" s="59"/>
      <c r="S1792" s="56" t="s">
        <v>108</v>
      </c>
      <c r="T1792" s="56" t="s">
        <v>108</v>
      </c>
      <c r="U1792" s="59"/>
      <c r="V1792" s="77"/>
      <c r="W1792" s="62">
        <v>0</v>
      </c>
      <c r="X1792" s="59"/>
      <c r="Y1792" s="56" t="s">
        <v>108</v>
      </c>
      <c r="Z1792" s="56" t="s">
        <v>121</v>
      </c>
      <c r="AA1792" s="57">
        <v>43602</v>
      </c>
      <c r="AB1792" s="63" t="s">
        <v>155</v>
      </c>
      <c r="AC1792" s="64" t="s">
        <v>11179</v>
      </c>
      <c r="AD1792" s="65" t="s">
        <v>97</v>
      </c>
      <c r="AE1792" s="56" t="s">
        <v>119</v>
      </c>
      <c r="AF1792" s="61"/>
      <c r="AG1792" s="61"/>
      <c r="AH1792" s="67" t="str">
        <v>May</v>
      </c>
      <c r="AI1792" s="68" t="str">
        <v>May</v>
      </c>
      <c r="AJ1792" s="69">
        <f t="shared" si="340"/>
        <v>0</v>
      </c>
      <c r="AK1792" s="70" t="str">
        <f t="shared" si="380"/>
        <v/>
      </c>
      <c r="AL1792" s="71" t="s">
        <v>17409</v>
      </c>
      <c r="AM1792" s="71" t="str">
        <v>2019</v>
      </c>
      <c r="AN1792" s="70">
        <f t="shared" si="381"/>
        <v>43612</v>
      </c>
      <c r="AO1792" s="70" t="s">
        <v>123</v>
      </c>
      <c r="AP1792" s="74">
        <f ca="1"/>
        <v>357</v>
      </c>
    </row>
    <row r="1793" spans="1:42" ht="14.4">
      <c r="A1793" s="55" t="s">
        <v>11180</v>
      </c>
      <c r="B1793" s="56" t="s">
        <v>89</v>
      </c>
      <c r="C1793" s="57">
        <v>43602</v>
      </c>
      <c r="D1793" s="56" t="s">
        <v>119</v>
      </c>
      <c r="E1793" s="56" t="s">
        <v>140</v>
      </c>
      <c r="F1793" s="58" t="s">
        <v>106</v>
      </c>
      <c r="G1793" s="58" t="s">
        <v>107</v>
      </c>
      <c r="H1793" s="56" t="s">
        <v>140</v>
      </c>
      <c r="I1793" s="59"/>
      <c r="J1793" s="59">
        <f t="shared" si="379"/>
        <v>43632</v>
      </c>
      <c r="K1793" s="56" t="s">
        <v>18</v>
      </c>
      <c r="L1793" s="56" t="s">
        <v>14</v>
      </c>
      <c r="M1793" s="60" t="s">
        <v>642</v>
      </c>
      <c r="N1793" s="56" t="s">
        <v>11182</v>
      </c>
      <c r="O1793" s="56" t="s">
        <v>44</v>
      </c>
      <c r="P1793" s="56" t="s">
        <v>108</v>
      </c>
      <c r="Q1793" s="56" t="s">
        <v>96</v>
      </c>
      <c r="R1793" s="57"/>
      <c r="S1793" s="56" t="s">
        <v>108</v>
      </c>
      <c r="T1793" s="56" t="s">
        <v>108</v>
      </c>
      <c r="U1793" s="59"/>
      <c r="V1793" s="77"/>
      <c r="W1793" s="62" t="s">
        <v>108</v>
      </c>
      <c r="X1793" s="59"/>
      <c r="Y1793" s="56" t="s">
        <v>108</v>
      </c>
      <c r="Z1793" s="56" t="s">
        <v>123</v>
      </c>
      <c r="AA1793" s="57">
        <v>43602</v>
      </c>
      <c r="AB1793" s="63" t="s">
        <v>155</v>
      </c>
      <c r="AC1793" s="64" t="s">
        <v>11183</v>
      </c>
      <c r="AD1793" s="56" t="s">
        <v>118</v>
      </c>
      <c r="AE1793" s="56"/>
      <c r="AF1793" s="61"/>
      <c r="AG1793" s="61"/>
      <c r="AH1793" s="67" t="str">
        <v>May</v>
      </c>
      <c r="AI1793" s="68" t="str">
        <v>May</v>
      </c>
      <c r="AJ1793" s="69">
        <f t="shared" si="340"/>
        <v>0</v>
      </c>
      <c r="AK1793" s="70" t="str">
        <f t="shared" si="380"/>
        <v/>
      </c>
      <c r="AL1793" s="71" t="s">
        <v>17409</v>
      </c>
      <c r="AM1793" s="71" t="str">
        <v>2019</v>
      </c>
      <c r="AN1793" s="70">
        <f t="shared" si="381"/>
        <v>43612</v>
      </c>
      <c r="AO1793" s="70" t="s">
        <v>123</v>
      </c>
      <c r="AP1793" s="74">
        <f ca="1"/>
        <v>357</v>
      </c>
    </row>
    <row r="1794" spans="1:42" ht="14.4">
      <c r="A1794" s="55" t="s">
        <v>11185</v>
      </c>
      <c r="B1794" s="56" t="s">
        <v>89</v>
      </c>
      <c r="C1794" s="57">
        <v>43606</v>
      </c>
      <c r="D1794" s="56" t="s">
        <v>119</v>
      </c>
      <c r="E1794" s="56" t="s">
        <v>140</v>
      </c>
      <c r="F1794" s="58" t="s">
        <v>106</v>
      </c>
      <c r="G1794" s="58" t="s">
        <v>107</v>
      </c>
      <c r="H1794" s="56" t="s">
        <v>140</v>
      </c>
      <c r="I1794" s="59"/>
      <c r="J1794" s="59">
        <f t="shared" si="379"/>
        <v>43636</v>
      </c>
      <c r="K1794" s="56" t="s">
        <v>18</v>
      </c>
      <c r="L1794" s="56" t="s">
        <v>18</v>
      </c>
      <c r="M1794" s="60" t="s">
        <v>642</v>
      </c>
      <c r="N1794" s="56" t="s">
        <v>11186</v>
      </c>
      <c r="O1794" s="56" t="s">
        <v>27</v>
      </c>
      <c r="P1794" s="56" t="s">
        <v>11187</v>
      </c>
      <c r="Q1794" s="56" t="s">
        <v>17</v>
      </c>
      <c r="R1794" s="59"/>
      <c r="S1794" s="56" t="s">
        <v>108</v>
      </c>
      <c r="T1794" s="56" t="s">
        <v>108</v>
      </c>
      <c r="U1794" s="59"/>
      <c r="V1794" s="77"/>
      <c r="W1794" s="62">
        <v>0</v>
      </c>
      <c r="X1794" s="59"/>
      <c r="Y1794" s="56" t="s">
        <v>108</v>
      </c>
      <c r="Z1794" s="56" t="s">
        <v>121</v>
      </c>
      <c r="AA1794" s="57">
        <v>43606</v>
      </c>
      <c r="AB1794" s="63" t="s">
        <v>155</v>
      </c>
      <c r="AC1794" s="64" t="s">
        <v>11188</v>
      </c>
      <c r="AD1794" s="56" t="s">
        <v>360</v>
      </c>
      <c r="AE1794" s="56" t="s">
        <v>119</v>
      </c>
      <c r="AF1794" s="61"/>
      <c r="AG1794" s="61"/>
      <c r="AH1794" s="67" t="str">
        <v>May</v>
      </c>
      <c r="AI1794" s="68" t="str">
        <v>May</v>
      </c>
      <c r="AJ1794" s="69">
        <f t="shared" si="340"/>
        <v>0</v>
      </c>
      <c r="AK1794" s="70" t="str">
        <f t="shared" si="380"/>
        <v/>
      </c>
      <c r="AL1794" s="71" t="s">
        <v>17409</v>
      </c>
      <c r="AM1794" s="71" t="str">
        <v>2019</v>
      </c>
      <c r="AN1794" s="70">
        <f t="shared" si="381"/>
        <v>43616</v>
      </c>
      <c r="AO1794" s="70" t="s">
        <v>123</v>
      </c>
      <c r="AP1794" s="74">
        <f ca="1"/>
        <v>353</v>
      </c>
    </row>
    <row r="1795" spans="1:42" ht="14.4">
      <c r="A1795" s="55" t="s">
        <v>11190</v>
      </c>
      <c r="B1795" s="56" t="s">
        <v>89</v>
      </c>
      <c r="C1795" s="57">
        <v>43606</v>
      </c>
      <c r="D1795" s="56" t="s">
        <v>119</v>
      </c>
      <c r="E1795" s="56" t="s">
        <v>140</v>
      </c>
      <c r="F1795" s="58" t="s">
        <v>106</v>
      </c>
      <c r="G1795" s="58" t="s">
        <v>107</v>
      </c>
      <c r="H1795" s="56" t="s">
        <v>140</v>
      </c>
      <c r="I1795" s="59"/>
      <c r="J1795" s="59">
        <f t="shared" si="379"/>
        <v>43636</v>
      </c>
      <c r="K1795" s="56" t="s">
        <v>18</v>
      </c>
      <c r="L1795" s="56" t="s">
        <v>14</v>
      </c>
      <c r="M1795" s="60" t="s">
        <v>642</v>
      </c>
      <c r="N1795" s="56" t="s">
        <v>11191</v>
      </c>
      <c r="O1795" s="56" t="s">
        <v>249</v>
      </c>
      <c r="P1795" s="56" t="s">
        <v>108</v>
      </c>
      <c r="Q1795" s="56" t="s">
        <v>96</v>
      </c>
      <c r="R1795" s="59"/>
      <c r="S1795" s="56" t="s">
        <v>108</v>
      </c>
      <c r="T1795" s="56" t="s">
        <v>108</v>
      </c>
      <c r="U1795" s="59"/>
      <c r="V1795" s="77"/>
      <c r="W1795" s="62" t="s">
        <v>108</v>
      </c>
      <c r="X1795" s="59"/>
      <c r="Y1795" s="56" t="s">
        <v>108</v>
      </c>
      <c r="Z1795" s="56" t="s">
        <v>123</v>
      </c>
      <c r="AA1795" s="57">
        <v>43606</v>
      </c>
      <c r="AB1795" s="63" t="s">
        <v>155</v>
      </c>
      <c r="AC1795" s="64" t="s">
        <v>11193</v>
      </c>
      <c r="AD1795" s="56" t="s">
        <v>118</v>
      </c>
      <c r="AE1795" s="56"/>
      <c r="AF1795" s="61"/>
      <c r="AG1795" s="61"/>
      <c r="AH1795" s="67" t="str">
        <v>May</v>
      </c>
      <c r="AI1795" s="68" t="str">
        <v>May</v>
      </c>
      <c r="AJ1795" s="69">
        <f t="shared" si="340"/>
        <v>0</v>
      </c>
      <c r="AK1795" s="70" t="str">
        <f t="shared" si="380"/>
        <v/>
      </c>
      <c r="AL1795" s="71" t="s">
        <v>17409</v>
      </c>
      <c r="AM1795" s="71" t="str">
        <v>2019</v>
      </c>
      <c r="AN1795" s="70">
        <f t="shared" si="381"/>
        <v>43616</v>
      </c>
      <c r="AO1795" s="70" t="s">
        <v>123</v>
      </c>
      <c r="AP1795" s="74">
        <f ca="1"/>
        <v>353</v>
      </c>
    </row>
    <row r="1796" spans="1:42" ht="14.4">
      <c r="A1796" s="55" t="s">
        <v>11194</v>
      </c>
      <c r="B1796" s="56" t="s">
        <v>89</v>
      </c>
      <c r="C1796" s="57">
        <v>43606</v>
      </c>
      <c r="D1796" s="56" t="s">
        <v>119</v>
      </c>
      <c r="E1796" s="56" t="s">
        <v>140</v>
      </c>
      <c r="F1796" s="58" t="s">
        <v>106</v>
      </c>
      <c r="G1796" s="58" t="s">
        <v>107</v>
      </c>
      <c r="H1796" s="56" t="s">
        <v>140</v>
      </c>
      <c r="I1796" s="59"/>
      <c r="J1796" s="59">
        <f t="shared" si="379"/>
        <v>43636</v>
      </c>
      <c r="K1796" s="56" t="s">
        <v>18</v>
      </c>
      <c r="L1796" s="56" t="s">
        <v>18</v>
      </c>
      <c r="M1796" s="60" t="s">
        <v>642</v>
      </c>
      <c r="N1796" s="56" t="s">
        <v>11196</v>
      </c>
      <c r="O1796" s="56" t="s">
        <v>20</v>
      </c>
      <c r="P1796" s="56" t="s">
        <v>11197</v>
      </c>
      <c r="Q1796" s="56" t="s">
        <v>17</v>
      </c>
      <c r="R1796" s="59"/>
      <c r="S1796" s="56" t="s">
        <v>108</v>
      </c>
      <c r="T1796" s="56" t="s">
        <v>108</v>
      </c>
      <c r="U1796" s="59"/>
      <c r="V1796" s="77"/>
      <c r="W1796" s="62">
        <v>0</v>
      </c>
      <c r="X1796" s="59"/>
      <c r="Y1796" s="56" t="s">
        <v>108</v>
      </c>
      <c r="Z1796" s="56" t="s">
        <v>121</v>
      </c>
      <c r="AA1796" s="57">
        <v>43614</v>
      </c>
      <c r="AB1796" s="63" t="s">
        <v>155</v>
      </c>
      <c r="AC1796" s="64" t="s">
        <v>11198</v>
      </c>
      <c r="AD1796" s="65" t="s">
        <v>97</v>
      </c>
      <c r="AE1796" s="56" t="s">
        <v>119</v>
      </c>
      <c r="AF1796" s="61"/>
      <c r="AG1796" s="61"/>
      <c r="AH1796" s="67" t="str">
        <v>May</v>
      </c>
      <c r="AI1796" s="68" t="str">
        <v>May</v>
      </c>
      <c r="AJ1796" s="69">
        <f t="shared" si="340"/>
        <v>8</v>
      </c>
      <c r="AK1796" s="70" t="str">
        <f t="shared" si="380"/>
        <v/>
      </c>
      <c r="AL1796" s="71" t="s">
        <v>17409</v>
      </c>
      <c r="AM1796" s="71" t="str">
        <v>2019</v>
      </c>
      <c r="AN1796" s="70">
        <f t="shared" si="381"/>
        <v>43616</v>
      </c>
      <c r="AO1796" s="70" t="s">
        <v>123</v>
      </c>
      <c r="AP1796" s="74">
        <f ca="1"/>
        <v>353</v>
      </c>
    </row>
    <row r="1797" spans="1:42" ht="14.4">
      <c r="A1797" s="55" t="s">
        <v>11200</v>
      </c>
      <c r="B1797" s="56" t="s">
        <v>89</v>
      </c>
      <c r="C1797" s="57">
        <v>43606</v>
      </c>
      <c r="D1797" s="56" t="s">
        <v>119</v>
      </c>
      <c r="E1797" s="56" t="s">
        <v>140</v>
      </c>
      <c r="F1797" s="58" t="s">
        <v>106</v>
      </c>
      <c r="G1797" s="58" t="s">
        <v>107</v>
      </c>
      <c r="H1797" s="56" t="s">
        <v>140</v>
      </c>
      <c r="I1797" s="59"/>
      <c r="J1797" s="59">
        <f t="shared" si="379"/>
        <v>43636</v>
      </c>
      <c r="K1797" s="56" t="s">
        <v>18</v>
      </c>
      <c r="L1797" s="56" t="s">
        <v>18</v>
      </c>
      <c r="M1797" s="60" t="s">
        <v>642</v>
      </c>
      <c r="N1797" s="56" t="s">
        <v>11201</v>
      </c>
      <c r="O1797" s="56" t="s">
        <v>249</v>
      </c>
      <c r="P1797" s="56" t="s">
        <v>11202</v>
      </c>
      <c r="Q1797" s="56" t="s">
        <v>17</v>
      </c>
      <c r="R1797" s="59"/>
      <c r="S1797" s="56" t="s">
        <v>108</v>
      </c>
      <c r="T1797" s="56" t="s">
        <v>108</v>
      </c>
      <c r="U1797" s="59"/>
      <c r="V1797" s="77"/>
      <c r="W1797" s="62">
        <v>0</v>
      </c>
      <c r="X1797" s="59"/>
      <c r="Y1797" s="56" t="s">
        <v>108</v>
      </c>
      <c r="Z1797" s="56" t="s">
        <v>121</v>
      </c>
      <c r="AA1797" s="57">
        <v>43606</v>
      </c>
      <c r="AB1797" s="63" t="s">
        <v>155</v>
      </c>
      <c r="AC1797" s="64" t="s">
        <v>11203</v>
      </c>
      <c r="AD1797" s="65" t="s">
        <v>97</v>
      </c>
      <c r="AE1797" s="56" t="s">
        <v>119</v>
      </c>
      <c r="AF1797" s="61"/>
      <c r="AG1797" s="61"/>
      <c r="AH1797" s="67" t="str">
        <v>May</v>
      </c>
      <c r="AI1797" s="68" t="str">
        <v>May</v>
      </c>
      <c r="AJ1797" s="69">
        <f t="shared" si="340"/>
        <v>0</v>
      </c>
      <c r="AK1797" s="70" t="str">
        <f t="shared" si="380"/>
        <v/>
      </c>
      <c r="AL1797" s="71" t="s">
        <v>17409</v>
      </c>
      <c r="AM1797" s="71" t="str">
        <v>2019</v>
      </c>
      <c r="AN1797" s="70">
        <f t="shared" si="381"/>
        <v>43616</v>
      </c>
      <c r="AO1797" s="70" t="s">
        <v>123</v>
      </c>
      <c r="AP1797" s="74">
        <f ca="1"/>
        <v>353</v>
      </c>
    </row>
    <row r="1798" spans="1:42" ht="14.4">
      <c r="A1798" s="55" t="s">
        <v>11205</v>
      </c>
      <c r="B1798" s="56" t="s">
        <v>89</v>
      </c>
      <c r="C1798" s="57">
        <v>43606</v>
      </c>
      <c r="D1798" s="56" t="s">
        <v>119</v>
      </c>
      <c r="E1798" s="56" t="s">
        <v>140</v>
      </c>
      <c r="F1798" s="58" t="s">
        <v>106</v>
      </c>
      <c r="G1798" s="58" t="s">
        <v>107</v>
      </c>
      <c r="H1798" s="56" t="s">
        <v>140</v>
      </c>
      <c r="I1798" s="57"/>
      <c r="J1798" s="57">
        <f t="shared" si="379"/>
        <v>43636</v>
      </c>
      <c r="K1798" s="56" t="s">
        <v>18</v>
      </c>
      <c r="L1798" s="56" t="s">
        <v>14</v>
      </c>
      <c r="M1798" s="60" t="s">
        <v>642</v>
      </c>
      <c r="N1798" s="56" t="s">
        <v>11206</v>
      </c>
      <c r="O1798" s="56" t="s">
        <v>22</v>
      </c>
      <c r="P1798" s="56" t="s">
        <v>108</v>
      </c>
      <c r="Q1798" s="56" t="s">
        <v>96</v>
      </c>
      <c r="R1798" s="57"/>
      <c r="S1798" s="56" t="s">
        <v>108</v>
      </c>
      <c r="T1798" s="56" t="s">
        <v>108</v>
      </c>
      <c r="U1798" s="57"/>
      <c r="V1798" s="62"/>
      <c r="W1798" s="62" t="s">
        <v>108</v>
      </c>
      <c r="X1798" s="57"/>
      <c r="Y1798" s="56" t="s">
        <v>108</v>
      </c>
      <c r="Z1798" s="56" t="s">
        <v>123</v>
      </c>
      <c r="AA1798" s="57">
        <v>43606</v>
      </c>
      <c r="AB1798" s="63" t="s">
        <v>155</v>
      </c>
      <c r="AC1798" s="64" t="s">
        <v>11208</v>
      </c>
      <c r="AD1798" s="56" t="s">
        <v>118</v>
      </c>
      <c r="AE1798" s="56"/>
      <c r="AF1798" s="61"/>
      <c r="AG1798" s="61"/>
      <c r="AH1798" s="67" t="str">
        <v>May</v>
      </c>
      <c r="AI1798" s="68" t="str">
        <v>May</v>
      </c>
      <c r="AJ1798" s="69">
        <f t="shared" si="340"/>
        <v>0</v>
      </c>
      <c r="AK1798" s="70" t="str">
        <f t="shared" si="380"/>
        <v/>
      </c>
      <c r="AL1798" s="71" t="s">
        <v>17409</v>
      </c>
      <c r="AM1798" s="71" t="str">
        <v>2019</v>
      </c>
      <c r="AN1798" s="70">
        <f t="shared" si="381"/>
        <v>43616</v>
      </c>
      <c r="AO1798" s="70" t="s">
        <v>123</v>
      </c>
      <c r="AP1798" s="74">
        <f ca="1"/>
        <v>353</v>
      </c>
    </row>
    <row r="1799" spans="1:42" ht="14.4">
      <c r="A1799" s="55" t="s">
        <v>11209</v>
      </c>
      <c r="B1799" s="56" t="s">
        <v>89</v>
      </c>
      <c r="C1799" s="57">
        <v>43606</v>
      </c>
      <c r="D1799" s="56" t="s">
        <v>119</v>
      </c>
      <c r="E1799" s="56" t="s">
        <v>140</v>
      </c>
      <c r="F1799" s="58" t="s">
        <v>106</v>
      </c>
      <c r="G1799" s="58" t="s">
        <v>107</v>
      </c>
      <c r="H1799" s="56" t="s">
        <v>140</v>
      </c>
      <c r="I1799" s="59"/>
      <c r="J1799" s="59">
        <f t="shared" si="379"/>
        <v>43636</v>
      </c>
      <c r="K1799" s="56" t="s">
        <v>18</v>
      </c>
      <c r="L1799" s="56" t="s">
        <v>14</v>
      </c>
      <c r="M1799" s="60" t="s">
        <v>642</v>
      </c>
      <c r="N1799" s="56" t="s">
        <v>11211</v>
      </c>
      <c r="O1799" s="56" t="s">
        <v>27</v>
      </c>
      <c r="P1799" s="56" t="s">
        <v>108</v>
      </c>
      <c r="Q1799" s="56" t="s">
        <v>96</v>
      </c>
      <c r="R1799" s="59"/>
      <c r="S1799" s="56" t="s">
        <v>108</v>
      </c>
      <c r="T1799" s="56" t="s">
        <v>108</v>
      </c>
      <c r="U1799" s="59"/>
      <c r="V1799" s="77"/>
      <c r="W1799" s="62" t="s">
        <v>108</v>
      </c>
      <c r="X1799" s="59"/>
      <c r="Y1799" s="56" t="s">
        <v>108</v>
      </c>
      <c r="Z1799" s="56" t="s">
        <v>123</v>
      </c>
      <c r="AA1799" s="57">
        <v>43606</v>
      </c>
      <c r="AB1799" s="63" t="s">
        <v>155</v>
      </c>
      <c r="AC1799" s="64" t="s">
        <v>11212</v>
      </c>
      <c r="AD1799" s="56" t="s">
        <v>118</v>
      </c>
      <c r="AE1799" s="56"/>
      <c r="AF1799" s="61"/>
      <c r="AG1799" s="61"/>
      <c r="AH1799" s="67" t="str">
        <v>May</v>
      </c>
      <c r="AI1799" s="68" t="str">
        <v>May</v>
      </c>
      <c r="AJ1799" s="69">
        <f t="shared" si="340"/>
        <v>0</v>
      </c>
      <c r="AK1799" s="70" t="str">
        <f t="shared" si="380"/>
        <v/>
      </c>
      <c r="AL1799" s="71" t="s">
        <v>17409</v>
      </c>
      <c r="AM1799" s="71" t="str">
        <v>2019</v>
      </c>
      <c r="AN1799" s="70">
        <f t="shared" si="381"/>
        <v>43616</v>
      </c>
      <c r="AO1799" s="70" t="s">
        <v>123</v>
      </c>
      <c r="AP1799" s="74">
        <f ca="1"/>
        <v>353</v>
      </c>
    </row>
    <row r="1800" spans="1:42" ht="14.4">
      <c r="A1800" s="55" t="s">
        <v>11214</v>
      </c>
      <c r="B1800" s="56" t="s">
        <v>89</v>
      </c>
      <c r="C1800" s="57">
        <v>43606</v>
      </c>
      <c r="D1800" s="56" t="s">
        <v>119</v>
      </c>
      <c r="E1800" s="56" t="s">
        <v>140</v>
      </c>
      <c r="F1800" s="58" t="s">
        <v>106</v>
      </c>
      <c r="G1800" s="58" t="s">
        <v>107</v>
      </c>
      <c r="H1800" s="56" t="s">
        <v>140</v>
      </c>
      <c r="I1800" s="59"/>
      <c r="J1800" s="59">
        <f t="shared" si="379"/>
        <v>43636</v>
      </c>
      <c r="K1800" s="56" t="s">
        <v>18</v>
      </c>
      <c r="L1800" s="56" t="s">
        <v>14</v>
      </c>
      <c r="M1800" s="60" t="s">
        <v>642</v>
      </c>
      <c r="N1800" s="56" t="s">
        <v>11215</v>
      </c>
      <c r="O1800" s="56" t="s">
        <v>33</v>
      </c>
      <c r="P1800" s="78" t="s">
        <v>108</v>
      </c>
      <c r="Q1800" s="56" t="s">
        <v>96</v>
      </c>
      <c r="R1800" s="59"/>
      <c r="S1800" s="56" t="s">
        <v>108</v>
      </c>
      <c r="T1800" s="56" t="s">
        <v>108</v>
      </c>
      <c r="U1800" s="59"/>
      <c r="V1800" s="77"/>
      <c r="W1800" s="62" t="s">
        <v>108</v>
      </c>
      <c r="X1800" s="59"/>
      <c r="Y1800" s="56" t="s">
        <v>108</v>
      </c>
      <c r="Z1800" s="56" t="s">
        <v>123</v>
      </c>
      <c r="AA1800" s="57">
        <v>43606</v>
      </c>
      <c r="AB1800" s="63" t="s">
        <v>155</v>
      </c>
      <c r="AC1800" s="64" t="s">
        <v>11193</v>
      </c>
      <c r="AD1800" s="56" t="s">
        <v>118</v>
      </c>
      <c r="AE1800" s="56"/>
      <c r="AF1800" s="61"/>
      <c r="AG1800" s="61"/>
      <c r="AH1800" s="67" t="str">
        <v>May</v>
      </c>
      <c r="AI1800" s="68" t="str">
        <v>May</v>
      </c>
      <c r="AJ1800" s="69">
        <f t="shared" si="340"/>
        <v>0</v>
      </c>
      <c r="AK1800" s="70" t="str">
        <f t="shared" si="380"/>
        <v/>
      </c>
      <c r="AL1800" s="71" t="s">
        <v>17409</v>
      </c>
      <c r="AM1800" s="71" t="str">
        <v>2019</v>
      </c>
      <c r="AN1800" s="70">
        <f t="shared" si="381"/>
        <v>43616</v>
      </c>
      <c r="AO1800" s="70" t="s">
        <v>123</v>
      </c>
      <c r="AP1800" s="74">
        <f ca="1"/>
        <v>353</v>
      </c>
    </row>
    <row r="1801" spans="1:42" ht="14.4">
      <c r="A1801" s="55" t="s">
        <v>11217</v>
      </c>
      <c r="B1801" s="56" t="s">
        <v>89</v>
      </c>
      <c r="C1801" s="57">
        <v>43606</v>
      </c>
      <c r="D1801" s="56" t="s">
        <v>119</v>
      </c>
      <c r="E1801" s="56" t="s">
        <v>140</v>
      </c>
      <c r="F1801" s="58" t="s">
        <v>106</v>
      </c>
      <c r="G1801" s="58" t="s">
        <v>107</v>
      </c>
      <c r="H1801" s="56" t="s">
        <v>140</v>
      </c>
      <c r="I1801" s="59"/>
      <c r="J1801" s="59">
        <f t="shared" si="379"/>
        <v>43636</v>
      </c>
      <c r="K1801" s="56" t="s">
        <v>18</v>
      </c>
      <c r="L1801" s="56" t="s">
        <v>14</v>
      </c>
      <c r="M1801" s="60" t="s">
        <v>642</v>
      </c>
      <c r="N1801" s="56" t="s">
        <v>11219</v>
      </c>
      <c r="O1801" s="56" t="s">
        <v>27</v>
      </c>
      <c r="P1801" s="56" t="s">
        <v>108</v>
      </c>
      <c r="Q1801" s="56" t="s">
        <v>96</v>
      </c>
      <c r="R1801" s="59"/>
      <c r="S1801" s="56" t="s">
        <v>108</v>
      </c>
      <c r="T1801" s="56" t="s">
        <v>108</v>
      </c>
      <c r="U1801" s="59"/>
      <c r="V1801" s="77"/>
      <c r="W1801" s="62" t="s">
        <v>108</v>
      </c>
      <c r="X1801" s="59"/>
      <c r="Y1801" s="56" t="s">
        <v>108</v>
      </c>
      <c r="Z1801" s="56" t="s">
        <v>123</v>
      </c>
      <c r="AA1801" s="57">
        <v>43606</v>
      </c>
      <c r="AB1801" s="63" t="s">
        <v>155</v>
      </c>
      <c r="AC1801" s="64" t="s">
        <v>11193</v>
      </c>
      <c r="AD1801" s="56" t="s">
        <v>118</v>
      </c>
      <c r="AE1801" s="56"/>
      <c r="AF1801" s="61"/>
      <c r="AG1801" s="61"/>
      <c r="AH1801" s="67" t="str">
        <v>May</v>
      </c>
      <c r="AI1801" s="68" t="str">
        <v>May</v>
      </c>
      <c r="AJ1801" s="69">
        <f t="shared" si="340"/>
        <v>0</v>
      </c>
      <c r="AK1801" s="70" t="str">
        <f t="shared" si="380"/>
        <v/>
      </c>
      <c r="AL1801" s="71" t="s">
        <v>17409</v>
      </c>
      <c r="AM1801" s="71" t="str">
        <v>2019</v>
      </c>
      <c r="AN1801" s="70">
        <f t="shared" si="381"/>
        <v>43616</v>
      </c>
      <c r="AO1801" s="70" t="s">
        <v>123</v>
      </c>
      <c r="AP1801" s="74">
        <f ca="1"/>
        <v>353</v>
      </c>
    </row>
    <row r="1802" spans="1:42" ht="14.4">
      <c r="A1802" s="55" t="s">
        <v>11221</v>
      </c>
      <c r="B1802" s="56" t="s">
        <v>89</v>
      </c>
      <c r="C1802" s="57">
        <v>43606</v>
      </c>
      <c r="D1802" s="56" t="s">
        <v>119</v>
      </c>
      <c r="E1802" s="56" t="s">
        <v>140</v>
      </c>
      <c r="F1802" s="58" t="s">
        <v>106</v>
      </c>
      <c r="G1802" s="58" t="s">
        <v>107</v>
      </c>
      <c r="H1802" s="56" t="s">
        <v>140</v>
      </c>
      <c r="I1802" s="59"/>
      <c r="J1802" s="59">
        <f t="shared" si="379"/>
        <v>43636</v>
      </c>
      <c r="K1802" s="56" t="s">
        <v>18</v>
      </c>
      <c r="L1802" s="56" t="s">
        <v>14</v>
      </c>
      <c r="M1802" s="60" t="s">
        <v>642</v>
      </c>
      <c r="N1802" s="56" t="s">
        <v>11229</v>
      </c>
      <c r="O1802" s="56" t="s">
        <v>143</v>
      </c>
      <c r="P1802" s="56" t="s">
        <v>108</v>
      </c>
      <c r="Q1802" s="56" t="s">
        <v>96</v>
      </c>
      <c r="R1802" s="59"/>
      <c r="S1802" s="56" t="s">
        <v>108</v>
      </c>
      <c r="T1802" s="56" t="s">
        <v>108</v>
      </c>
      <c r="U1802" s="59"/>
      <c r="V1802" s="77"/>
      <c r="W1802" s="62" t="s">
        <v>108</v>
      </c>
      <c r="X1802" s="59"/>
      <c r="Y1802" s="56" t="s">
        <v>108</v>
      </c>
      <c r="Z1802" s="56" t="s">
        <v>123</v>
      </c>
      <c r="AA1802" s="57">
        <v>43606</v>
      </c>
      <c r="AB1802" s="63" t="s">
        <v>155</v>
      </c>
      <c r="AC1802" s="64" t="s">
        <v>11212</v>
      </c>
      <c r="AD1802" s="56" t="s">
        <v>118</v>
      </c>
      <c r="AE1802" s="56"/>
      <c r="AF1802" s="61"/>
      <c r="AG1802" s="61"/>
      <c r="AH1802" s="67" t="str">
        <v>May</v>
      </c>
      <c r="AI1802" s="68" t="str">
        <v>May</v>
      </c>
      <c r="AJ1802" s="69">
        <f t="shared" si="340"/>
        <v>0</v>
      </c>
      <c r="AK1802" s="70" t="str">
        <f t="shared" si="380"/>
        <v/>
      </c>
      <c r="AL1802" s="71" t="s">
        <v>17409</v>
      </c>
      <c r="AM1802" s="71" t="str">
        <v>2019</v>
      </c>
      <c r="AN1802" s="70">
        <f t="shared" si="381"/>
        <v>43616</v>
      </c>
      <c r="AO1802" s="70" t="s">
        <v>123</v>
      </c>
      <c r="AP1802" s="74">
        <f ca="1"/>
        <v>353</v>
      </c>
    </row>
    <row r="1803" spans="1:42" ht="14.4">
      <c r="A1803" s="55" t="s">
        <v>11231</v>
      </c>
      <c r="B1803" s="56" t="s">
        <v>89</v>
      </c>
      <c r="C1803" s="57">
        <v>43606</v>
      </c>
      <c r="D1803" s="56" t="s">
        <v>119</v>
      </c>
      <c r="E1803" s="56" t="s">
        <v>140</v>
      </c>
      <c r="F1803" s="58" t="s">
        <v>106</v>
      </c>
      <c r="G1803" s="58" t="s">
        <v>107</v>
      </c>
      <c r="H1803" s="56" t="s">
        <v>140</v>
      </c>
      <c r="I1803" s="59"/>
      <c r="J1803" s="59">
        <f t="shared" si="379"/>
        <v>43636</v>
      </c>
      <c r="K1803" s="56" t="s">
        <v>18</v>
      </c>
      <c r="L1803" s="56" t="s">
        <v>14</v>
      </c>
      <c r="M1803" s="60" t="s">
        <v>642</v>
      </c>
      <c r="N1803" s="56" t="s">
        <v>11232</v>
      </c>
      <c r="O1803" s="56" t="s">
        <v>37</v>
      </c>
      <c r="P1803" s="78" t="s">
        <v>108</v>
      </c>
      <c r="Q1803" s="56" t="s">
        <v>96</v>
      </c>
      <c r="R1803" s="59"/>
      <c r="S1803" s="56" t="s">
        <v>108</v>
      </c>
      <c r="T1803" s="56" t="s">
        <v>108</v>
      </c>
      <c r="U1803" s="59"/>
      <c r="V1803" s="77"/>
      <c r="W1803" s="62" t="s">
        <v>108</v>
      </c>
      <c r="X1803" s="59"/>
      <c r="Y1803" s="56" t="s">
        <v>108</v>
      </c>
      <c r="Z1803" s="56" t="s">
        <v>123</v>
      </c>
      <c r="AA1803" s="57">
        <v>43606</v>
      </c>
      <c r="AB1803" s="63" t="s">
        <v>155</v>
      </c>
      <c r="AC1803" s="64" t="s">
        <v>11193</v>
      </c>
      <c r="AD1803" s="56" t="s">
        <v>118</v>
      </c>
      <c r="AE1803" s="56"/>
      <c r="AF1803" s="61"/>
      <c r="AG1803" s="61"/>
      <c r="AH1803" s="67" t="str">
        <v>May</v>
      </c>
      <c r="AI1803" s="68" t="str">
        <v>May</v>
      </c>
      <c r="AJ1803" s="69">
        <f t="shared" si="340"/>
        <v>0</v>
      </c>
      <c r="AK1803" s="70" t="str">
        <f t="shared" si="380"/>
        <v/>
      </c>
      <c r="AL1803" s="71" t="s">
        <v>17409</v>
      </c>
      <c r="AM1803" s="71" t="str">
        <v>2019</v>
      </c>
      <c r="AN1803" s="70">
        <f t="shared" si="381"/>
        <v>43616</v>
      </c>
      <c r="AO1803" s="70" t="s">
        <v>123</v>
      </c>
      <c r="AP1803" s="74">
        <f ca="1"/>
        <v>353</v>
      </c>
    </row>
    <row r="1804" spans="1:42" ht="14.4">
      <c r="A1804" s="55" t="s">
        <v>11234</v>
      </c>
      <c r="B1804" s="56" t="s">
        <v>89</v>
      </c>
      <c r="C1804" s="57">
        <v>43605</v>
      </c>
      <c r="D1804" s="56" t="s">
        <v>119</v>
      </c>
      <c r="E1804" s="56" t="s">
        <v>112</v>
      </c>
      <c r="F1804" s="58" t="s">
        <v>106</v>
      </c>
      <c r="G1804" s="58" t="s">
        <v>113</v>
      </c>
      <c r="H1804" s="56" t="s">
        <v>112</v>
      </c>
      <c r="I1804" s="57"/>
      <c r="J1804" s="57">
        <f t="shared" si="379"/>
        <v>43635</v>
      </c>
      <c r="K1804" s="56" t="s">
        <v>18</v>
      </c>
      <c r="L1804" s="56" t="s">
        <v>18</v>
      </c>
      <c r="M1804" s="60" t="s">
        <v>642</v>
      </c>
      <c r="N1804" s="56" t="s">
        <v>11236</v>
      </c>
      <c r="O1804" s="56" t="s">
        <v>137</v>
      </c>
      <c r="P1804" s="56" t="s">
        <v>1003</v>
      </c>
      <c r="Q1804" s="56" t="s">
        <v>116</v>
      </c>
      <c r="R1804" s="57"/>
      <c r="S1804" s="56" t="s">
        <v>108</v>
      </c>
      <c r="T1804" s="56" t="s">
        <v>108</v>
      </c>
      <c r="U1804" s="57">
        <v>43609</v>
      </c>
      <c r="V1804" s="77"/>
      <c r="W1804" s="62">
        <v>4.75</v>
      </c>
      <c r="X1804" s="59"/>
      <c r="Y1804" s="56" t="s">
        <v>108</v>
      </c>
      <c r="Z1804" s="56" t="s">
        <v>123</v>
      </c>
      <c r="AA1804" s="57">
        <v>43609</v>
      </c>
      <c r="AB1804" s="63" t="s">
        <v>155</v>
      </c>
      <c r="AC1804" s="64" t="s">
        <v>11237</v>
      </c>
      <c r="AD1804" s="56" t="s">
        <v>705</v>
      </c>
      <c r="AE1804" s="56" t="s">
        <v>119</v>
      </c>
      <c r="AF1804" s="61"/>
      <c r="AG1804" s="61"/>
      <c r="AH1804" s="67" t="str">
        <v>May</v>
      </c>
      <c r="AI1804" s="68" t="str">
        <v>May</v>
      </c>
      <c r="AJ1804" s="69">
        <f t="shared" si="340"/>
        <v>4</v>
      </c>
      <c r="AK1804" s="70" t="str">
        <f t="shared" si="380"/>
        <v/>
      </c>
      <c r="AL1804" s="71" t="s">
        <v>17409</v>
      </c>
      <c r="AM1804" s="71" t="str">
        <v>2019</v>
      </c>
      <c r="AN1804" s="70">
        <f t="shared" si="381"/>
        <v>43615</v>
      </c>
      <c r="AO1804" s="70" t="s">
        <v>123</v>
      </c>
      <c r="AP1804" s="74">
        <f ca="1"/>
        <v>354</v>
      </c>
    </row>
    <row r="1805" spans="1:42" ht="14.4">
      <c r="A1805" s="55" t="s">
        <v>11239</v>
      </c>
      <c r="B1805" s="106" t="s">
        <v>89</v>
      </c>
      <c r="C1805" s="57">
        <v>43613</v>
      </c>
      <c r="D1805" s="56" t="s">
        <v>119</v>
      </c>
      <c r="E1805" s="56" t="s">
        <v>140</v>
      </c>
      <c r="F1805" s="58" t="s">
        <v>106</v>
      </c>
      <c r="G1805" s="58" t="s">
        <v>107</v>
      </c>
      <c r="H1805" s="56" t="s">
        <v>140</v>
      </c>
      <c r="I1805" s="57"/>
      <c r="J1805" s="57">
        <f t="shared" si="379"/>
        <v>43643</v>
      </c>
      <c r="K1805" s="56" t="s">
        <v>18</v>
      </c>
      <c r="L1805" s="56" t="s">
        <v>18</v>
      </c>
      <c r="M1805" s="60" t="s">
        <v>642</v>
      </c>
      <c r="N1805" s="56" t="s">
        <v>11240</v>
      </c>
      <c r="O1805" s="56" t="s">
        <v>271</v>
      </c>
      <c r="P1805" s="56" t="s">
        <v>11241</v>
      </c>
      <c r="Q1805" s="56" t="s">
        <v>17</v>
      </c>
      <c r="R1805" s="57"/>
      <c r="S1805" s="56" t="s">
        <v>108</v>
      </c>
      <c r="T1805" s="56" t="s">
        <v>108</v>
      </c>
      <c r="U1805" s="57"/>
      <c r="V1805" s="62"/>
      <c r="W1805" s="62">
        <v>0</v>
      </c>
      <c r="X1805" s="57"/>
      <c r="Y1805" s="56" t="s">
        <v>108</v>
      </c>
      <c r="Z1805" s="56" t="s">
        <v>121</v>
      </c>
      <c r="AA1805" s="57">
        <v>43613</v>
      </c>
      <c r="AB1805" s="63" t="s">
        <v>155</v>
      </c>
      <c r="AC1805" s="64" t="s">
        <v>11242</v>
      </c>
      <c r="AD1805" s="56" t="s">
        <v>360</v>
      </c>
      <c r="AE1805" s="56" t="s">
        <v>119</v>
      </c>
      <c r="AF1805" s="61"/>
      <c r="AG1805" s="61"/>
      <c r="AH1805" s="67" t="str">
        <v>May</v>
      </c>
      <c r="AI1805" s="68" t="str">
        <v>May</v>
      </c>
      <c r="AJ1805" s="69">
        <f t="shared" si="340"/>
        <v>0</v>
      </c>
      <c r="AK1805" s="70" t="str">
        <f t="shared" si="380"/>
        <v/>
      </c>
      <c r="AL1805" s="71" t="s">
        <v>17409</v>
      </c>
      <c r="AM1805" s="71" t="str">
        <v>2019</v>
      </c>
      <c r="AN1805" s="70">
        <f t="shared" si="381"/>
        <v>43623</v>
      </c>
      <c r="AO1805" s="70" t="s">
        <v>123</v>
      </c>
      <c r="AP1805" s="74">
        <f ca="1"/>
        <v>346</v>
      </c>
    </row>
    <row r="1806" spans="1:42" ht="14.4">
      <c r="A1806" s="55" t="s">
        <v>11243</v>
      </c>
      <c r="B1806" s="56" t="s">
        <v>89</v>
      </c>
      <c r="C1806" s="57">
        <v>43614</v>
      </c>
      <c r="D1806" s="56" t="s">
        <v>119</v>
      </c>
      <c r="E1806" s="56" t="s">
        <v>140</v>
      </c>
      <c r="F1806" s="58" t="s">
        <v>106</v>
      </c>
      <c r="G1806" s="58" t="s">
        <v>107</v>
      </c>
      <c r="H1806" s="56" t="s">
        <v>140</v>
      </c>
      <c r="I1806" s="57"/>
      <c r="J1806" s="57">
        <f t="shared" si="379"/>
        <v>43644</v>
      </c>
      <c r="K1806" s="56" t="s">
        <v>18</v>
      </c>
      <c r="L1806" s="56" t="s">
        <v>14</v>
      </c>
      <c r="M1806" s="60" t="s">
        <v>642</v>
      </c>
      <c r="N1806" s="56" t="s">
        <v>11244</v>
      </c>
      <c r="O1806" s="56" t="s">
        <v>27</v>
      </c>
      <c r="P1806" s="56" t="s">
        <v>108</v>
      </c>
      <c r="Q1806" s="56" t="s">
        <v>96</v>
      </c>
      <c r="R1806" s="57"/>
      <c r="S1806" s="56" t="s">
        <v>108</v>
      </c>
      <c r="T1806" s="56" t="s">
        <v>108</v>
      </c>
      <c r="U1806" s="57"/>
      <c r="V1806" s="62"/>
      <c r="W1806" s="62" t="s">
        <v>108</v>
      </c>
      <c r="X1806" s="57"/>
      <c r="Y1806" s="56" t="s">
        <v>108</v>
      </c>
      <c r="Z1806" s="56" t="s">
        <v>123</v>
      </c>
      <c r="AA1806" s="57">
        <v>43614</v>
      </c>
      <c r="AB1806" s="63" t="s">
        <v>155</v>
      </c>
      <c r="AC1806" s="64" t="s">
        <v>11245</v>
      </c>
      <c r="AD1806" s="56" t="s">
        <v>118</v>
      </c>
      <c r="AE1806" s="56"/>
      <c r="AF1806" s="61"/>
      <c r="AG1806" s="61"/>
      <c r="AH1806" s="67" t="str">
        <v>May</v>
      </c>
      <c r="AI1806" s="68" t="str">
        <v>May</v>
      </c>
      <c r="AJ1806" s="69">
        <f t="shared" si="340"/>
        <v>0</v>
      </c>
      <c r="AK1806" s="70" t="str">
        <f t="shared" si="380"/>
        <v/>
      </c>
      <c r="AL1806" s="71" t="s">
        <v>17409</v>
      </c>
      <c r="AM1806" s="71" t="str">
        <v>2019</v>
      </c>
      <c r="AN1806" s="70">
        <f t="shared" si="381"/>
        <v>43624</v>
      </c>
      <c r="AO1806" s="70" t="s">
        <v>123</v>
      </c>
      <c r="AP1806" s="74">
        <f ca="1"/>
        <v>345</v>
      </c>
    </row>
    <row r="1807" spans="1:42" ht="14.4">
      <c r="A1807" s="55" t="s">
        <v>11246</v>
      </c>
      <c r="B1807" s="56" t="s">
        <v>89</v>
      </c>
      <c r="C1807" s="57">
        <v>43613</v>
      </c>
      <c r="D1807" s="56" t="s">
        <v>119</v>
      </c>
      <c r="E1807" s="56" t="s">
        <v>112</v>
      </c>
      <c r="F1807" s="58" t="s">
        <v>106</v>
      </c>
      <c r="G1807" s="58" t="s">
        <v>113</v>
      </c>
      <c r="H1807" s="56" t="s">
        <v>112</v>
      </c>
      <c r="I1807" s="57"/>
      <c r="J1807" s="57">
        <f t="shared" si="379"/>
        <v>43643</v>
      </c>
      <c r="K1807" s="56" t="s">
        <v>18</v>
      </c>
      <c r="L1807" s="56" t="s">
        <v>14</v>
      </c>
      <c r="M1807" s="60" t="s">
        <v>642</v>
      </c>
      <c r="N1807" s="56" t="s">
        <v>8425</v>
      </c>
      <c r="O1807" s="56" t="s">
        <v>271</v>
      </c>
      <c r="P1807" s="56"/>
      <c r="Q1807" s="56"/>
      <c r="R1807" s="57">
        <v>43620</v>
      </c>
      <c r="S1807" s="56" t="s">
        <v>108</v>
      </c>
      <c r="T1807" s="56" t="s">
        <v>108</v>
      </c>
      <c r="U1807" s="57"/>
      <c r="V1807" s="62"/>
      <c r="W1807" s="62" t="s">
        <v>108</v>
      </c>
      <c r="X1807" s="57"/>
      <c r="Y1807" s="56" t="s">
        <v>108</v>
      </c>
      <c r="Z1807" s="56" t="s">
        <v>123</v>
      </c>
      <c r="AA1807" s="57">
        <v>43620</v>
      </c>
      <c r="AB1807" s="63" t="s">
        <v>155</v>
      </c>
      <c r="AC1807" s="64" t="s">
        <v>257</v>
      </c>
      <c r="AD1807" s="56" t="s">
        <v>118</v>
      </c>
      <c r="AE1807" s="56" t="s">
        <v>119</v>
      </c>
      <c r="AF1807" s="61"/>
      <c r="AG1807" s="61"/>
      <c r="AH1807" s="67" t="str">
        <v>May</v>
      </c>
      <c r="AI1807" s="68" t="str">
        <v>Jun</v>
      </c>
      <c r="AJ1807" s="69">
        <f t="shared" si="340"/>
        <v>7</v>
      </c>
      <c r="AK1807" s="70">
        <f t="shared" si="380"/>
        <v>43650</v>
      </c>
      <c r="AL1807" s="71">
        <v>30</v>
      </c>
      <c r="AM1807" s="71" t="str">
        <v>2019</v>
      </c>
      <c r="AN1807" s="70">
        <f t="shared" si="381"/>
        <v>43623</v>
      </c>
      <c r="AO1807" s="70" t="s">
        <v>121</v>
      </c>
      <c r="AP1807" s="74">
        <f ca="1"/>
        <v>346</v>
      </c>
    </row>
    <row r="1808" spans="1:42" ht="14.4">
      <c r="A1808" s="55" t="s">
        <v>11248</v>
      </c>
      <c r="B1808" s="56" t="s">
        <v>89</v>
      </c>
      <c r="C1808" s="57">
        <v>43620</v>
      </c>
      <c r="D1808" s="56" t="s">
        <v>119</v>
      </c>
      <c r="E1808" s="56" t="s">
        <v>140</v>
      </c>
      <c r="F1808" s="58" t="s">
        <v>106</v>
      </c>
      <c r="G1808" s="58" t="s">
        <v>107</v>
      </c>
      <c r="H1808" s="56" t="s">
        <v>140</v>
      </c>
      <c r="I1808" s="57"/>
      <c r="J1808" s="57">
        <f t="shared" si="379"/>
        <v>43650</v>
      </c>
      <c r="K1808" s="56" t="s">
        <v>18</v>
      </c>
      <c r="L1808" s="56" t="s">
        <v>14</v>
      </c>
      <c r="M1808" s="60" t="s">
        <v>642</v>
      </c>
      <c r="N1808" s="56" t="s">
        <v>11250</v>
      </c>
      <c r="O1808" s="56" t="s">
        <v>44</v>
      </c>
      <c r="P1808" s="56" t="s">
        <v>108</v>
      </c>
      <c r="Q1808" s="56" t="s">
        <v>96</v>
      </c>
      <c r="R1808" s="57"/>
      <c r="S1808" s="56" t="s">
        <v>108</v>
      </c>
      <c r="T1808" s="56" t="s">
        <v>108</v>
      </c>
      <c r="U1808" s="57"/>
      <c r="V1808" s="62"/>
      <c r="W1808" s="62" t="s">
        <v>108</v>
      </c>
      <c r="X1808" s="57"/>
      <c r="Y1808" s="56" t="s">
        <v>108</v>
      </c>
      <c r="Z1808" s="56" t="s">
        <v>123</v>
      </c>
      <c r="AA1808" s="57">
        <v>43620</v>
      </c>
      <c r="AB1808" s="63" t="s">
        <v>484</v>
      </c>
      <c r="AC1808" s="64" t="s">
        <v>11251</v>
      </c>
      <c r="AD1808" s="56" t="s">
        <v>118</v>
      </c>
      <c r="AE1808" s="56"/>
      <c r="AF1808" s="61"/>
      <c r="AG1808" s="61"/>
      <c r="AH1808" s="67" t="str">
        <v>Jun</v>
      </c>
      <c r="AI1808" s="68" t="str">
        <v>Jun</v>
      </c>
      <c r="AJ1808" s="69">
        <f t="shared" si="340"/>
        <v>0</v>
      </c>
      <c r="AK1808" s="70" t="str">
        <f t="shared" si="380"/>
        <v/>
      </c>
      <c r="AL1808" s="71" t="s">
        <v>17409</v>
      </c>
      <c r="AM1808" s="71" t="str">
        <v>2019</v>
      </c>
      <c r="AN1808" s="70">
        <f t="shared" si="381"/>
        <v>43630</v>
      </c>
      <c r="AO1808" s="70" t="s">
        <v>123</v>
      </c>
      <c r="AP1808" s="74">
        <f ca="1"/>
        <v>339</v>
      </c>
    </row>
    <row r="1809" spans="1:42" ht="14.4">
      <c r="A1809" s="55" t="s">
        <v>11253</v>
      </c>
      <c r="B1809" s="56" t="s">
        <v>89</v>
      </c>
      <c r="C1809" s="57">
        <v>43620</v>
      </c>
      <c r="D1809" s="56" t="s">
        <v>119</v>
      </c>
      <c r="E1809" s="56" t="s">
        <v>140</v>
      </c>
      <c r="F1809" s="58" t="s">
        <v>106</v>
      </c>
      <c r="G1809" s="58" t="s">
        <v>107</v>
      </c>
      <c r="H1809" s="56" t="s">
        <v>140</v>
      </c>
      <c r="I1809" s="57"/>
      <c r="J1809" s="57">
        <f t="shared" si="379"/>
        <v>43650</v>
      </c>
      <c r="K1809" s="56" t="s">
        <v>18</v>
      </c>
      <c r="L1809" s="56" t="s">
        <v>18</v>
      </c>
      <c r="M1809" s="60" t="s">
        <v>642</v>
      </c>
      <c r="N1809" s="56" t="s">
        <v>11255</v>
      </c>
      <c r="O1809" s="56" t="s">
        <v>172</v>
      </c>
      <c r="P1809" s="56" t="s">
        <v>1901</v>
      </c>
      <c r="Q1809" s="56" t="s">
        <v>17</v>
      </c>
      <c r="R1809" s="57"/>
      <c r="S1809" s="56" t="s">
        <v>108</v>
      </c>
      <c r="T1809" s="56" t="s">
        <v>108</v>
      </c>
      <c r="U1809" s="57"/>
      <c r="V1809" s="62"/>
      <c r="W1809" s="62">
        <v>0</v>
      </c>
      <c r="X1809" s="57"/>
      <c r="Y1809" s="56" t="s">
        <v>108</v>
      </c>
      <c r="Z1809" s="56" t="s">
        <v>121</v>
      </c>
      <c r="AA1809" s="57">
        <v>43620</v>
      </c>
      <c r="AB1809" s="63" t="s">
        <v>484</v>
      </c>
      <c r="AC1809" s="64" t="s">
        <v>11257</v>
      </c>
      <c r="AD1809" s="56" t="s">
        <v>360</v>
      </c>
      <c r="AE1809" s="56" t="s">
        <v>119</v>
      </c>
      <c r="AF1809" s="61"/>
      <c r="AG1809" s="61"/>
      <c r="AH1809" s="67" t="str">
        <v>Jun</v>
      </c>
      <c r="AI1809" s="68" t="str">
        <v>Jun</v>
      </c>
      <c r="AJ1809" s="69">
        <f t="shared" si="340"/>
        <v>0</v>
      </c>
      <c r="AK1809" s="70" t="str">
        <f t="shared" si="380"/>
        <v/>
      </c>
      <c r="AL1809" s="71" t="s">
        <v>17409</v>
      </c>
      <c r="AM1809" s="71" t="str">
        <v>2019</v>
      </c>
      <c r="AN1809" s="70">
        <f t="shared" si="381"/>
        <v>43630</v>
      </c>
      <c r="AO1809" s="70" t="s">
        <v>123</v>
      </c>
      <c r="AP1809" s="74">
        <f ca="1"/>
        <v>339</v>
      </c>
    </row>
    <row r="1810" spans="1:42" ht="14.4">
      <c r="A1810" s="55" t="s">
        <v>11258</v>
      </c>
      <c r="B1810" s="56" t="s">
        <v>89</v>
      </c>
      <c r="C1810" s="57">
        <v>43620</v>
      </c>
      <c r="D1810" s="56" t="s">
        <v>119</v>
      </c>
      <c r="E1810" s="56" t="s">
        <v>140</v>
      </c>
      <c r="F1810" s="58" t="s">
        <v>106</v>
      </c>
      <c r="G1810" s="58" t="s">
        <v>107</v>
      </c>
      <c r="H1810" s="56" t="s">
        <v>140</v>
      </c>
      <c r="I1810" s="59"/>
      <c r="J1810" s="59">
        <f t="shared" si="379"/>
        <v>43650</v>
      </c>
      <c r="K1810" s="56" t="s">
        <v>18</v>
      </c>
      <c r="L1810" s="56" t="s">
        <v>18</v>
      </c>
      <c r="M1810" s="60" t="s">
        <v>642</v>
      </c>
      <c r="N1810" s="56" t="s">
        <v>11259</v>
      </c>
      <c r="O1810" s="56" t="s">
        <v>29</v>
      </c>
      <c r="P1810" s="56" t="s">
        <v>11261</v>
      </c>
      <c r="Q1810" s="56" t="s">
        <v>17</v>
      </c>
      <c r="R1810" s="57"/>
      <c r="S1810" s="56" t="s">
        <v>108</v>
      </c>
      <c r="T1810" s="56" t="s">
        <v>108</v>
      </c>
      <c r="U1810" s="57"/>
      <c r="V1810" s="62"/>
      <c r="W1810" s="62">
        <v>0</v>
      </c>
      <c r="X1810" s="57"/>
      <c r="Y1810" s="56" t="s">
        <v>108</v>
      </c>
      <c r="Z1810" s="56" t="s">
        <v>121</v>
      </c>
      <c r="AA1810" s="57">
        <v>43620</v>
      </c>
      <c r="AB1810" s="63" t="s">
        <v>484</v>
      </c>
      <c r="AC1810" s="64" t="s">
        <v>11257</v>
      </c>
      <c r="AD1810" s="56" t="s">
        <v>360</v>
      </c>
      <c r="AE1810" s="56" t="s">
        <v>119</v>
      </c>
      <c r="AF1810" s="61"/>
      <c r="AG1810" s="61"/>
      <c r="AH1810" s="67" t="str">
        <v>Jun</v>
      </c>
      <c r="AI1810" s="68" t="str">
        <v>Jun</v>
      </c>
      <c r="AJ1810" s="69">
        <f t="shared" si="340"/>
        <v>0</v>
      </c>
      <c r="AK1810" s="70" t="str">
        <f t="shared" si="380"/>
        <v/>
      </c>
      <c r="AL1810" s="71" t="s">
        <v>17409</v>
      </c>
      <c r="AM1810" s="71" t="str">
        <v>2019</v>
      </c>
      <c r="AN1810" s="70">
        <f t="shared" si="381"/>
        <v>43630</v>
      </c>
      <c r="AO1810" s="70" t="s">
        <v>123</v>
      </c>
      <c r="AP1810" s="74">
        <f ca="1"/>
        <v>339</v>
      </c>
    </row>
    <row r="1811" spans="1:42" ht="14.4">
      <c r="A1811" s="55" t="s">
        <v>11263</v>
      </c>
      <c r="B1811" s="56" t="s">
        <v>89</v>
      </c>
      <c r="C1811" s="57">
        <v>43620</v>
      </c>
      <c r="D1811" s="56" t="s">
        <v>119</v>
      </c>
      <c r="E1811" s="56" t="s">
        <v>140</v>
      </c>
      <c r="F1811" s="58" t="s">
        <v>106</v>
      </c>
      <c r="G1811" s="58" t="s">
        <v>107</v>
      </c>
      <c r="H1811" s="56" t="s">
        <v>140</v>
      </c>
      <c r="I1811" s="59"/>
      <c r="J1811" s="59">
        <f t="shared" si="379"/>
        <v>43650</v>
      </c>
      <c r="K1811" s="56" t="s">
        <v>18</v>
      </c>
      <c r="L1811" s="56" t="s">
        <v>14</v>
      </c>
      <c r="M1811" s="60" t="s">
        <v>642</v>
      </c>
      <c r="N1811" s="56" t="s">
        <v>11264</v>
      </c>
      <c r="O1811" s="56" t="s">
        <v>22</v>
      </c>
      <c r="P1811" s="56" t="s">
        <v>108</v>
      </c>
      <c r="Q1811" s="56" t="s">
        <v>96</v>
      </c>
      <c r="R1811" s="57"/>
      <c r="S1811" s="56" t="s">
        <v>108</v>
      </c>
      <c r="T1811" s="56" t="s">
        <v>108</v>
      </c>
      <c r="U1811" s="57"/>
      <c r="V1811" s="62"/>
      <c r="W1811" s="62" t="s">
        <v>108</v>
      </c>
      <c r="X1811" s="57"/>
      <c r="Y1811" s="56" t="s">
        <v>108</v>
      </c>
      <c r="Z1811" s="56" t="s">
        <v>123</v>
      </c>
      <c r="AA1811" s="57">
        <v>43620</v>
      </c>
      <c r="AB1811" s="63" t="s">
        <v>484</v>
      </c>
      <c r="AC1811" s="64" t="s">
        <v>11266</v>
      </c>
      <c r="AD1811" s="56" t="s">
        <v>118</v>
      </c>
      <c r="AE1811" s="56"/>
      <c r="AF1811" s="61"/>
      <c r="AG1811" s="61"/>
      <c r="AH1811" s="67" t="str">
        <v>Jun</v>
      </c>
      <c r="AI1811" s="68" t="str">
        <v>Jun</v>
      </c>
      <c r="AJ1811" s="69">
        <f t="shared" si="340"/>
        <v>0</v>
      </c>
      <c r="AK1811" s="70" t="str">
        <f t="shared" si="380"/>
        <v/>
      </c>
      <c r="AL1811" s="71" t="s">
        <v>17409</v>
      </c>
      <c r="AM1811" s="71" t="str">
        <v>2019</v>
      </c>
      <c r="AN1811" s="70">
        <f t="shared" si="381"/>
        <v>43630</v>
      </c>
      <c r="AO1811" s="70" t="s">
        <v>123</v>
      </c>
      <c r="AP1811" s="74">
        <f ca="1"/>
        <v>339</v>
      </c>
    </row>
    <row r="1812" spans="1:42" ht="14.4">
      <c r="A1812" s="55" t="s">
        <v>11267</v>
      </c>
      <c r="B1812" s="56" t="s">
        <v>89</v>
      </c>
      <c r="C1812" s="57">
        <v>43620</v>
      </c>
      <c r="D1812" s="56" t="s">
        <v>119</v>
      </c>
      <c r="E1812" s="56" t="s">
        <v>140</v>
      </c>
      <c r="F1812" s="58" t="s">
        <v>106</v>
      </c>
      <c r="G1812" s="58" t="s">
        <v>107</v>
      </c>
      <c r="H1812" s="56" t="s">
        <v>140</v>
      </c>
      <c r="I1812" s="59"/>
      <c r="J1812" s="59">
        <f t="shared" si="379"/>
        <v>43650</v>
      </c>
      <c r="K1812" s="56" t="s">
        <v>18</v>
      </c>
      <c r="L1812" s="56" t="s">
        <v>14</v>
      </c>
      <c r="M1812" s="60" t="s">
        <v>642</v>
      </c>
      <c r="N1812" s="56" t="s">
        <v>11269</v>
      </c>
      <c r="O1812" s="56" t="s">
        <v>16</v>
      </c>
      <c r="P1812" s="56" t="s">
        <v>108</v>
      </c>
      <c r="Q1812" s="56" t="s">
        <v>17</v>
      </c>
      <c r="R1812" s="57"/>
      <c r="S1812" s="56" t="s">
        <v>108</v>
      </c>
      <c r="T1812" s="56" t="s">
        <v>108</v>
      </c>
      <c r="U1812" s="57"/>
      <c r="V1812" s="62"/>
      <c r="W1812" s="62" t="s">
        <v>108</v>
      </c>
      <c r="X1812" s="57"/>
      <c r="Y1812" s="56" t="s">
        <v>108</v>
      </c>
      <c r="Z1812" s="56" t="s">
        <v>123</v>
      </c>
      <c r="AA1812" s="57">
        <v>43620</v>
      </c>
      <c r="AB1812" s="63" t="s">
        <v>484</v>
      </c>
      <c r="AC1812" s="64" t="s">
        <v>11270</v>
      </c>
      <c r="AD1812" s="56" t="s">
        <v>118</v>
      </c>
      <c r="AE1812" s="56"/>
      <c r="AF1812" s="61"/>
      <c r="AG1812" s="61"/>
      <c r="AH1812" s="67" t="str">
        <v>Jun</v>
      </c>
      <c r="AI1812" s="68" t="str">
        <v>Jun</v>
      </c>
      <c r="AJ1812" s="69">
        <f t="shared" si="340"/>
        <v>0</v>
      </c>
      <c r="AK1812" s="70" t="str">
        <f t="shared" si="380"/>
        <v/>
      </c>
      <c r="AL1812" s="71" t="s">
        <v>17409</v>
      </c>
      <c r="AM1812" s="71" t="str">
        <v>2019</v>
      </c>
      <c r="AN1812" s="70">
        <f t="shared" si="381"/>
        <v>43630</v>
      </c>
      <c r="AO1812" s="70" t="s">
        <v>123</v>
      </c>
      <c r="AP1812" s="74">
        <f ca="1"/>
        <v>339</v>
      </c>
    </row>
    <row r="1813" spans="1:42" ht="14.4">
      <c r="A1813" s="55" t="s">
        <v>11271</v>
      </c>
      <c r="B1813" s="56" t="s">
        <v>89</v>
      </c>
      <c r="C1813" s="57">
        <v>43620</v>
      </c>
      <c r="D1813" s="56" t="s">
        <v>119</v>
      </c>
      <c r="E1813" s="56" t="s">
        <v>140</v>
      </c>
      <c r="F1813" s="58" t="s">
        <v>106</v>
      </c>
      <c r="G1813" s="58" t="s">
        <v>107</v>
      </c>
      <c r="H1813" s="56" t="s">
        <v>140</v>
      </c>
      <c r="I1813" s="59"/>
      <c r="J1813" s="59">
        <f t="shared" si="379"/>
        <v>43650</v>
      </c>
      <c r="K1813" s="56" t="s">
        <v>18</v>
      </c>
      <c r="L1813" s="56" t="s">
        <v>18</v>
      </c>
      <c r="M1813" s="60" t="s">
        <v>642</v>
      </c>
      <c r="N1813" s="56" t="s">
        <v>11273</v>
      </c>
      <c r="O1813" s="56" t="s">
        <v>27</v>
      </c>
      <c r="P1813" s="56" t="s">
        <v>11274</v>
      </c>
      <c r="Q1813" s="56" t="s">
        <v>17</v>
      </c>
      <c r="R1813" s="59"/>
      <c r="S1813" s="56" t="s">
        <v>108</v>
      </c>
      <c r="T1813" s="56" t="s">
        <v>108</v>
      </c>
      <c r="U1813" s="59"/>
      <c r="V1813" s="77"/>
      <c r="W1813" s="62">
        <v>0</v>
      </c>
      <c r="X1813" s="59"/>
      <c r="Y1813" s="56" t="s">
        <v>108</v>
      </c>
      <c r="Z1813" s="56" t="s">
        <v>121</v>
      </c>
      <c r="AA1813" s="57">
        <v>43620</v>
      </c>
      <c r="AB1813" s="63" t="s">
        <v>484</v>
      </c>
      <c r="AC1813" s="64" t="s">
        <v>11275</v>
      </c>
      <c r="AD1813" s="65" t="s">
        <v>97</v>
      </c>
      <c r="AE1813" s="56" t="s">
        <v>119</v>
      </c>
      <c r="AF1813" s="61"/>
      <c r="AG1813" s="61"/>
      <c r="AH1813" s="67" t="str">
        <v>Jun</v>
      </c>
      <c r="AI1813" s="68" t="str">
        <v>Jun</v>
      </c>
      <c r="AJ1813" s="69">
        <f t="shared" si="340"/>
        <v>0</v>
      </c>
      <c r="AK1813" s="70" t="str">
        <f t="shared" si="380"/>
        <v/>
      </c>
      <c r="AL1813" s="71" t="s">
        <v>17409</v>
      </c>
      <c r="AM1813" s="71" t="str">
        <v>2019</v>
      </c>
      <c r="AN1813" s="70">
        <f t="shared" si="381"/>
        <v>43630</v>
      </c>
      <c r="AO1813" s="70" t="s">
        <v>123</v>
      </c>
      <c r="AP1813" s="74">
        <f ca="1"/>
        <v>339</v>
      </c>
    </row>
    <row r="1814" spans="1:42" ht="14.4">
      <c r="A1814" s="55" t="s">
        <v>11277</v>
      </c>
      <c r="B1814" s="56" t="s">
        <v>89</v>
      </c>
      <c r="C1814" s="57">
        <v>43620</v>
      </c>
      <c r="D1814" s="56" t="s">
        <v>119</v>
      </c>
      <c r="E1814" s="56" t="s">
        <v>140</v>
      </c>
      <c r="F1814" s="58" t="s">
        <v>106</v>
      </c>
      <c r="G1814" s="58" t="s">
        <v>107</v>
      </c>
      <c r="H1814" s="56" t="s">
        <v>140</v>
      </c>
      <c r="I1814" s="57"/>
      <c r="J1814" s="57">
        <f t="shared" si="379"/>
        <v>43650</v>
      </c>
      <c r="K1814" s="56" t="s">
        <v>18</v>
      </c>
      <c r="L1814" s="56" t="s">
        <v>18</v>
      </c>
      <c r="M1814" s="60" t="s">
        <v>642</v>
      </c>
      <c r="N1814" s="56" t="s">
        <v>11278</v>
      </c>
      <c r="O1814" s="56" t="s">
        <v>44</v>
      </c>
      <c r="P1814" s="56" t="s">
        <v>11279</v>
      </c>
      <c r="Q1814" s="56" t="s">
        <v>21</v>
      </c>
      <c r="R1814" s="57"/>
      <c r="S1814" s="56" t="s">
        <v>108</v>
      </c>
      <c r="T1814" s="56" t="s">
        <v>108</v>
      </c>
      <c r="U1814" s="57"/>
      <c r="V1814" s="62"/>
      <c r="W1814" s="62">
        <v>0</v>
      </c>
      <c r="X1814" s="57"/>
      <c r="Y1814" s="56" t="s">
        <v>108</v>
      </c>
      <c r="Z1814" s="56" t="s">
        <v>121</v>
      </c>
      <c r="AA1814" s="57">
        <v>43620</v>
      </c>
      <c r="AB1814" s="63" t="s">
        <v>484</v>
      </c>
      <c r="AC1814" s="64" t="s">
        <v>11280</v>
      </c>
      <c r="AD1814" s="65" t="s">
        <v>97</v>
      </c>
      <c r="AE1814" s="56" t="s">
        <v>119</v>
      </c>
      <c r="AF1814" s="61"/>
      <c r="AG1814" s="61"/>
      <c r="AH1814" s="67" t="str">
        <v>Jun</v>
      </c>
      <c r="AI1814" s="68" t="str">
        <v>Jun</v>
      </c>
      <c r="AJ1814" s="69">
        <f t="shared" si="340"/>
        <v>0</v>
      </c>
      <c r="AK1814" s="70" t="str">
        <f t="shared" si="380"/>
        <v/>
      </c>
      <c r="AL1814" s="71" t="s">
        <v>17409</v>
      </c>
      <c r="AM1814" s="71" t="str">
        <v>2019</v>
      </c>
      <c r="AN1814" s="70">
        <f t="shared" si="381"/>
        <v>43630</v>
      </c>
      <c r="AO1814" s="70" t="s">
        <v>123</v>
      </c>
      <c r="AP1814" s="74">
        <f ca="1"/>
        <v>339</v>
      </c>
    </row>
    <row r="1815" spans="1:42" ht="14.4">
      <c r="A1815" s="55" t="s">
        <v>11282</v>
      </c>
      <c r="B1815" s="56" t="s">
        <v>89</v>
      </c>
      <c r="C1815" s="57">
        <v>43620</v>
      </c>
      <c r="D1815" s="56" t="s">
        <v>119</v>
      </c>
      <c r="E1815" s="56" t="s">
        <v>140</v>
      </c>
      <c r="F1815" s="58" t="s">
        <v>106</v>
      </c>
      <c r="G1815" s="58" t="s">
        <v>107</v>
      </c>
      <c r="H1815" s="56" t="s">
        <v>140</v>
      </c>
      <c r="I1815" s="57"/>
      <c r="J1815" s="57">
        <f t="shared" si="379"/>
        <v>43650</v>
      </c>
      <c r="K1815" s="56" t="s">
        <v>18</v>
      </c>
      <c r="L1815" s="56" t="s">
        <v>18</v>
      </c>
      <c r="M1815" s="60" t="s">
        <v>642</v>
      </c>
      <c r="N1815" s="56" t="s">
        <v>11283</v>
      </c>
      <c r="O1815" s="56" t="s">
        <v>249</v>
      </c>
      <c r="P1815" s="56" t="s">
        <v>11284</v>
      </c>
      <c r="Q1815" s="56" t="s">
        <v>21</v>
      </c>
      <c r="R1815" s="57"/>
      <c r="S1815" s="56" t="s">
        <v>108</v>
      </c>
      <c r="T1815" s="56" t="s">
        <v>108</v>
      </c>
      <c r="U1815" s="57"/>
      <c r="V1815" s="62"/>
      <c r="W1815" s="62">
        <v>0</v>
      </c>
      <c r="X1815" s="57"/>
      <c r="Y1815" s="56" t="s">
        <v>108</v>
      </c>
      <c r="Z1815" s="56" t="s">
        <v>121</v>
      </c>
      <c r="AA1815" s="57">
        <v>43620</v>
      </c>
      <c r="AB1815" s="63" t="s">
        <v>484</v>
      </c>
      <c r="AC1815" s="64" t="s">
        <v>11275</v>
      </c>
      <c r="AD1815" s="65" t="s">
        <v>97</v>
      </c>
      <c r="AE1815" s="56" t="s">
        <v>119</v>
      </c>
      <c r="AF1815" s="61"/>
      <c r="AG1815" s="61"/>
      <c r="AH1815" s="67" t="str">
        <v>Jun</v>
      </c>
      <c r="AI1815" s="68" t="str">
        <v>Jun</v>
      </c>
      <c r="AJ1815" s="69">
        <f t="shared" si="340"/>
        <v>0</v>
      </c>
      <c r="AK1815" s="70" t="str">
        <f t="shared" si="380"/>
        <v/>
      </c>
      <c r="AL1815" s="71" t="s">
        <v>17409</v>
      </c>
      <c r="AM1815" s="71" t="str">
        <v>2019</v>
      </c>
      <c r="AN1815" s="70">
        <f t="shared" si="381"/>
        <v>43630</v>
      </c>
      <c r="AO1815" s="70" t="s">
        <v>123</v>
      </c>
      <c r="AP1815" s="74">
        <f ca="1"/>
        <v>339</v>
      </c>
    </row>
    <row r="1816" spans="1:42" ht="14.4">
      <c r="A1816" s="55" t="s">
        <v>11286</v>
      </c>
      <c r="B1816" s="56" t="s">
        <v>89</v>
      </c>
      <c r="C1816" s="57">
        <v>43621</v>
      </c>
      <c r="D1816" s="56" t="s">
        <v>119</v>
      </c>
      <c r="E1816" s="56" t="s">
        <v>140</v>
      </c>
      <c r="F1816" s="58" t="s">
        <v>106</v>
      </c>
      <c r="G1816" s="58" t="s">
        <v>107</v>
      </c>
      <c r="H1816" s="56" t="s">
        <v>140</v>
      </c>
      <c r="I1816" s="57"/>
      <c r="J1816" s="57">
        <f t="shared" si="379"/>
        <v>43651</v>
      </c>
      <c r="K1816" s="56" t="s">
        <v>18</v>
      </c>
      <c r="L1816" s="56" t="s">
        <v>14</v>
      </c>
      <c r="M1816" s="60" t="s">
        <v>642</v>
      </c>
      <c r="N1816" s="56" t="s">
        <v>11287</v>
      </c>
      <c r="O1816" s="56" t="s">
        <v>27</v>
      </c>
      <c r="P1816" s="56" t="s">
        <v>108</v>
      </c>
      <c r="Q1816" s="56" t="s">
        <v>96</v>
      </c>
      <c r="R1816" s="57"/>
      <c r="S1816" s="56" t="s">
        <v>108</v>
      </c>
      <c r="T1816" s="56" t="s">
        <v>108</v>
      </c>
      <c r="U1816" s="57"/>
      <c r="V1816" s="62"/>
      <c r="W1816" s="62" t="s">
        <v>108</v>
      </c>
      <c r="X1816" s="57"/>
      <c r="Y1816" s="56" t="s">
        <v>108</v>
      </c>
      <c r="Z1816" s="56" t="s">
        <v>123</v>
      </c>
      <c r="AA1816" s="57">
        <v>43621</v>
      </c>
      <c r="AB1816" s="63" t="s">
        <v>484</v>
      </c>
      <c r="AC1816" s="64" t="s">
        <v>11289</v>
      </c>
      <c r="AD1816" s="56" t="s">
        <v>118</v>
      </c>
      <c r="AE1816" s="56"/>
      <c r="AF1816" s="61"/>
      <c r="AG1816" s="61"/>
      <c r="AH1816" s="67" t="str">
        <v>Jun</v>
      </c>
      <c r="AI1816" s="68" t="str">
        <v>Jun</v>
      </c>
      <c r="AJ1816" s="69">
        <f t="shared" si="340"/>
        <v>0</v>
      </c>
      <c r="AK1816" s="70" t="str">
        <f t="shared" si="380"/>
        <v/>
      </c>
      <c r="AL1816" s="71" t="s">
        <v>17409</v>
      </c>
      <c r="AM1816" s="71" t="str">
        <v>2019</v>
      </c>
      <c r="AN1816" s="70">
        <f t="shared" si="381"/>
        <v>43631</v>
      </c>
      <c r="AO1816" s="70" t="s">
        <v>123</v>
      </c>
      <c r="AP1816" s="74">
        <f ca="1"/>
        <v>338</v>
      </c>
    </row>
    <row r="1817" spans="1:42" ht="14.4">
      <c r="A1817" s="55" t="s">
        <v>11290</v>
      </c>
      <c r="B1817" s="56" t="s">
        <v>89</v>
      </c>
      <c r="C1817" s="57">
        <v>43619</v>
      </c>
      <c r="D1817" s="56" t="s">
        <v>119</v>
      </c>
      <c r="E1817" s="56" t="s">
        <v>112</v>
      </c>
      <c r="F1817" s="58" t="s">
        <v>106</v>
      </c>
      <c r="G1817" s="58" t="s">
        <v>113</v>
      </c>
      <c r="H1817" s="56" t="s">
        <v>112</v>
      </c>
      <c r="I1817" s="57"/>
      <c r="J1817" s="57">
        <f t="shared" si="379"/>
        <v>43649</v>
      </c>
      <c r="K1817" s="56" t="s">
        <v>18</v>
      </c>
      <c r="L1817" s="56" t="s">
        <v>14</v>
      </c>
      <c r="M1817" s="60" t="s">
        <v>642</v>
      </c>
      <c r="N1817" s="56" t="s">
        <v>11292</v>
      </c>
      <c r="O1817" s="56" t="s">
        <v>16</v>
      </c>
      <c r="P1817" s="56" t="s">
        <v>3437</v>
      </c>
      <c r="Q1817" s="56" t="s">
        <v>116</v>
      </c>
      <c r="R1817" s="57">
        <v>43623</v>
      </c>
      <c r="S1817" s="56" t="s">
        <v>108</v>
      </c>
      <c r="T1817" s="56" t="s">
        <v>108</v>
      </c>
      <c r="U1817" s="57"/>
      <c r="V1817" s="62"/>
      <c r="W1817" s="62" t="s">
        <v>108</v>
      </c>
      <c r="X1817" s="57"/>
      <c r="Y1817" s="56" t="s">
        <v>108</v>
      </c>
      <c r="Z1817" s="56" t="s">
        <v>123</v>
      </c>
      <c r="AA1817" s="57">
        <v>43623</v>
      </c>
      <c r="AB1817" s="63" t="s">
        <v>484</v>
      </c>
      <c r="AC1817" s="64" t="s">
        <v>257</v>
      </c>
      <c r="AD1817" s="56" t="s">
        <v>118</v>
      </c>
      <c r="AE1817" s="56" t="s">
        <v>119</v>
      </c>
      <c r="AF1817" s="61"/>
      <c r="AG1817" s="61"/>
      <c r="AH1817" s="67" t="str">
        <v>Jun</v>
      </c>
      <c r="AI1817" s="68" t="str">
        <v>Jun</v>
      </c>
      <c r="AJ1817" s="69">
        <f t="shared" si="340"/>
        <v>4</v>
      </c>
      <c r="AK1817" s="70">
        <f t="shared" si="380"/>
        <v>43653</v>
      </c>
      <c r="AL1817" s="71">
        <v>30</v>
      </c>
      <c r="AM1817" s="71" t="str">
        <v>2019</v>
      </c>
      <c r="AN1817" s="70">
        <f t="shared" si="381"/>
        <v>43629</v>
      </c>
      <c r="AO1817" s="70" t="s">
        <v>121</v>
      </c>
      <c r="AP1817" s="74">
        <f ca="1"/>
        <v>340</v>
      </c>
    </row>
    <row r="1818" spans="1:42" ht="14.4">
      <c r="A1818" s="55" t="s">
        <v>11294</v>
      </c>
      <c r="B1818" s="56" t="s">
        <v>89</v>
      </c>
      <c r="C1818" s="57">
        <v>43626</v>
      </c>
      <c r="D1818" s="56" t="s">
        <v>119</v>
      </c>
      <c r="E1818" s="56" t="s">
        <v>140</v>
      </c>
      <c r="F1818" s="58" t="s">
        <v>106</v>
      </c>
      <c r="G1818" s="58" t="s">
        <v>107</v>
      </c>
      <c r="H1818" s="56" t="s">
        <v>140</v>
      </c>
      <c r="I1818" s="57"/>
      <c r="J1818" s="57">
        <f t="shared" si="379"/>
        <v>43656</v>
      </c>
      <c r="K1818" s="56" t="s">
        <v>18</v>
      </c>
      <c r="L1818" s="56" t="s">
        <v>18</v>
      </c>
      <c r="M1818" s="60" t="s">
        <v>642</v>
      </c>
      <c r="N1818" s="56" t="s">
        <v>11295</v>
      </c>
      <c r="O1818" s="56" t="s">
        <v>27</v>
      </c>
      <c r="P1818" s="56" t="s">
        <v>11296</v>
      </c>
      <c r="Q1818" s="56" t="s">
        <v>17</v>
      </c>
      <c r="R1818" s="57"/>
      <c r="S1818" s="56" t="s">
        <v>108</v>
      </c>
      <c r="T1818" s="56" t="s">
        <v>108</v>
      </c>
      <c r="U1818" s="57"/>
      <c r="V1818" s="62"/>
      <c r="W1818" s="62">
        <v>0</v>
      </c>
      <c r="X1818" s="57"/>
      <c r="Y1818" s="56" t="s">
        <v>108</v>
      </c>
      <c r="Z1818" s="56" t="s">
        <v>121</v>
      </c>
      <c r="AA1818" s="57">
        <v>43626</v>
      </c>
      <c r="AB1818" s="63" t="s">
        <v>484</v>
      </c>
      <c r="AC1818" s="64" t="s">
        <v>11297</v>
      </c>
      <c r="AD1818" s="56" t="s">
        <v>360</v>
      </c>
      <c r="AE1818" s="56" t="s">
        <v>119</v>
      </c>
      <c r="AF1818" s="61"/>
      <c r="AG1818" s="61"/>
      <c r="AH1818" s="67" t="str">
        <v>Jun</v>
      </c>
      <c r="AI1818" s="68" t="str">
        <v>Jun</v>
      </c>
      <c r="AJ1818" s="69">
        <f t="shared" si="340"/>
        <v>0</v>
      </c>
      <c r="AK1818" s="70" t="str">
        <f t="shared" si="380"/>
        <v/>
      </c>
      <c r="AL1818" s="71" t="s">
        <v>17409</v>
      </c>
      <c r="AM1818" s="71" t="str">
        <v>2019</v>
      </c>
      <c r="AN1818" s="70">
        <f t="shared" si="381"/>
        <v>43636</v>
      </c>
      <c r="AO1818" s="70" t="s">
        <v>123</v>
      </c>
      <c r="AP1818" s="74">
        <f ca="1"/>
        <v>333</v>
      </c>
    </row>
    <row r="1819" spans="1:42" ht="14.4">
      <c r="A1819" s="55" t="s">
        <v>11298</v>
      </c>
      <c r="B1819" s="56" t="s">
        <v>89</v>
      </c>
      <c r="C1819" s="57">
        <v>43626</v>
      </c>
      <c r="D1819" s="56" t="s">
        <v>119</v>
      </c>
      <c r="E1819" s="56" t="s">
        <v>140</v>
      </c>
      <c r="F1819" s="58" t="s">
        <v>106</v>
      </c>
      <c r="G1819" s="58" t="s">
        <v>107</v>
      </c>
      <c r="H1819" s="271" t="s">
        <v>140</v>
      </c>
      <c r="I1819" s="57"/>
      <c r="J1819" s="57">
        <f t="shared" si="379"/>
        <v>43656</v>
      </c>
      <c r="K1819" s="56" t="s">
        <v>18</v>
      </c>
      <c r="L1819" s="56" t="s">
        <v>18</v>
      </c>
      <c r="M1819" s="60" t="s">
        <v>642</v>
      </c>
      <c r="N1819" s="56" t="s">
        <v>11299</v>
      </c>
      <c r="O1819" s="56" t="s">
        <v>13</v>
      </c>
      <c r="P1819" s="56" t="s">
        <v>11300</v>
      </c>
      <c r="Q1819" s="56" t="s">
        <v>17</v>
      </c>
      <c r="R1819" s="57"/>
      <c r="S1819" s="56" t="s">
        <v>108</v>
      </c>
      <c r="T1819" s="56" t="s">
        <v>108</v>
      </c>
      <c r="U1819" s="57"/>
      <c r="V1819" s="62"/>
      <c r="W1819" s="62">
        <v>0</v>
      </c>
      <c r="X1819" s="57"/>
      <c r="Y1819" s="56" t="s">
        <v>108</v>
      </c>
      <c r="Z1819" s="56" t="s">
        <v>121</v>
      </c>
      <c r="AA1819" s="57">
        <v>43626</v>
      </c>
      <c r="AB1819" s="63" t="s">
        <v>484</v>
      </c>
      <c r="AC1819" s="64" t="s">
        <v>11301</v>
      </c>
      <c r="AD1819" s="56" t="s">
        <v>360</v>
      </c>
      <c r="AE1819" s="56" t="s">
        <v>119</v>
      </c>
      <c r="AF1819" s="61"/>
      <c r="AG1819" s="61"/>
      <c r="AH1819" s="67" t="str">
        <v>Jun</v>
      </c>
      <c r="AI1819" s="68" t="str">
        <v>Jun</v>
      </c>
      <c r="AJ1819" s="69">
        <f t="shared" si="340"/>
        <v>0</v>
      </c>
      <c r="AK1819" s="70" t="str">
        <f t="shared" si="380"/>
        <v/>
      </c>
      <c r="AL1819" s="71" t="s">
        <v>17409</v>
      </c>
      <c r="AM1819" s="71" t="str">
        <v>2019</v>
      </c>
      <c r="AN1819" s="70">
        <f t="shared" si="381"/>
        <v>43636</v>
      </c>
      <c r="AO1819" s="70" t="s">
        <v>123</v>
      </c>
      <c r="AP1819" s="74">
        <f ca="1"/>
        <v>333</v>
      </c>
    </row>
    <row r="1820" spans="1:42" ht="14.4">
      <c r="A1820" s="55" t="s">
        <v>11302</v>
      </c>
      <c r="B1820" s="56" t="s">
        <v>89</v>
      </c>
      <c r="C1820" s="57">
        <v>43626</v>
      </c>
      <c r="D1820" s="56" t="s">
        <v>119</v>
      </c>
      <c r="E1820" s="56" t="s">
        <v>140</v>
      </c>
      <c r="F1820" s="58" t="s">
        <v>106</v>
      </c>
      <c r="G1820" s="58" t="s">
        <v>107</v>
      </c>
      <c r="H1820" s="56" t="s">
        <v>140</v>
      </c>
      <c r="I1820" s="57"/>
      <c r="J1820" s="57">
        <f t="shared" si="379"/>
        <v>43656</v>
      </c>
      <c r="K1820" s="56" t="s">
        <v>18</v>
      </c>
      <c r="L1820" s="56" t="s">
        <v>18</v>
      </c>
      <c r="M1820" s="60" t="s">
        <v>642</v>
      </c>
      <c r="N1820" s="56" t="s">
        <v>11303</v>
      </c>
      <c r="O1820" s="56" t="s">
        <v>27</v>
      </c>
      <c r="P1820" s="56" t="s">
        <v>11304</v>
      </c>
      <c r="Q1820" s="56" t="s">
        <v>17</v>
      </c>
      <c r="R1820" s="57"/>
      <c r="S1820" s="56" t="s">
        <v>108</v>
      </c>
      <c r="T1820" s="56" t="s">
        <v>108</v>
      </c>
      <c r="U1820" s="57"/>
      <c r="V1820" s="62"/>
      <c r="W1820" s="62">
        <v>0</v>
      </c>
      <c r="X1820" s="57"/>
      <c r="Y1820" s="56" t="s">
        <v>108</v>
      </c>
      <c r="Z1820" s="56" t="s">
        <v>121</v>
      </c>
      <c r="AA1820" s="57">
        <v>43628</v>
      </c>
      <c r="AB1820" s="63" t="s">
        <v>484</v>
      </c>
      <c r="AC1820" s="64" t="s">
        <v>11305</v>
      </c>
      <c r="AD1820" s="56" t="s">
        <v>360</v>
      </c>
      <c r="AE1820" s="56" t="s">
        <v>119</v>
      </c>
      <c r="AF1820" s="61"/>
      <c r="AG1820" s="61"/>
      <c r="AH1820" s="67" t="str">
        <v>Jun</v>
      </c>
      <c r="AI1820" s="68" t="str">
        <v>Jun</v>
      </c>
      <c r="AJ1820" s="69">
        <f t="shared" si="340"/>
        <v>2</v>
      </c>
      <c r="AK1820" s="70" t="str">
        <f t="shared" si="380"/>
        <v/>
      </c>
      <c r="AL1820" s="71" t="s">
        <v>17409</v>
      </c>
      <c r="AM1820" s="71" t="str">
        <v>2019</v>
      </c>
      <c r="AN1820" s="70">
        <f t="shared" si="381"/>
        <v>43636</v>
      </c>
      <c r="AO1820" s="70" t="s">
        <v>123</v>
      </c>
      <c r="AP1820" s="74">
        <f ca="1"/>
        <v>333</v>
      </c>
    </row>
    <row r="1821" spans="1:42" ht="14.4">
      <c r="A1821" s="55" t="s">
        <v>11306</v>
      </c>
      <c r="B1821" s="56" t="s">
        <v>89</v>
      </c>
      <c r="C1821" s="57">
        <v>43615</v>
      </c>
      <c r="D1821" s="56" t="s">
        <v>119</v>
      </c>
      <c r="E1821" s="56" t="s">
        <v>327</v>
      </c>
      <c r="F1821" s="58" t="s">
        <v>92</v>
      </c>
      <c r="G1821" s="58" t="s">
        <v>328</v>
      </c>
      <c r="H1821" s="56" t="s">
        <v>327</v>
      </c>
      <c r="I1821" s="57"/>
      <c r="J1821" s="57">
        <f t="shared" si="379"/>
        <v>43645</v>
      </c>
      <c r="K1821" s="56" t="s">
        <v>18</v>
      </c>
      <c r="L1821" s="56" t="s">
        <v>14</v>
      </c>
      <c r="M1821" s="60" t="s">
        <v>642</v>
      </c>
      <c r="N1821" s="56" t="s">
        <v>9200</v>
      </c>
      <c r="O1821" s="56" t="s">
        <v>271</v>
      </c>
      <c r="P1821" s="56">
        <v>2119016</v>
      </c>
      <c r="Q1821" s="56" t="s">
        <v>96</v>
      </c>
      <c r="R1821" s="57"/>
      <c r="S1821" s="56" t="s">
        <v>14</v>
      </c>
      <c r="T1821" s="56" t="s">
        <v>108</v>
      </c>
      <c r="U1821" s="57"/>
      <c r="V1821" s="62"/>
      <c r="W1821" s="62"/>
      <c r="X1821" s="57"/>
      <c r="Y1821" s="56" t="s">
        <v>200</v>
      </c>
      <c r="Z1821" s="56" t="s">
        <v>123</v>
      </c>
      <c r="AA1821" s="57">
        <v>43619</v>
      </c>
      <c r="AB1821" s="75"/>
      <c r="AC1821" s="64" t="s">
        <v>11307</v>
      </c>
      <c r="AD1821" s="56" t="s">
        <v>294</v>
      </c>
      <c r="AE1821" s="56"/>
      <c r="AF1821" s="61"/>
      <c r="AG1821" s="61"/>
      <c r="AH1821" s="67" t="str">
        <v>May</v>
      </c>
      <c r="AI1821" s="68" t="str">
        <v>Jun</v>
      </c>
      <c r="AJ1821" s="69">
        <f t="shared" si="340"/>
        <v>4</v>
      </c>
      <c r="AK1821" s="70" t="str">
        <f t="shared" si="380"/>
        <v/>
      </c>
      <c r="AL1821" s="71" t="s">
        <v>17409</v>
      </c>
      <c r="AM1821" s="71" t="str">
        <v>2019</v>
      </c>
      <c r="AN1821" s="70">
        <f t="shared" si="381"/>
        <v>43625</v>
      </c>
      <c r="AO1821" s="70" t="s">
        <v>123</v>
      </c>
      <c r="AP1821" s="74">
        <f ca="1"/>
        <v>344</v>
      </c>
    </row>
    <row r="1822" spans="1:42" ht="14.4">
      <c r="A1822" s="55" t="s">
        <v>11308</v>
      </c>
      <c r="B1822" s="56" t="s">
        <v>89</v>
      </c>
      <c r="C1822" s="57">
        <v>43627</v>
      </c>
      <c r="D1822" s="56" t="s">
        <v>119</v>
      </c>
      <c r="E1822" s="56" t="s">
        <v>140</v>
      </c>
      <c r="F1822" s="58" t="s">
        <v>106</v>
      </c>
      <c r="G1822" s="58" t="s">
        <v>107</v>
      </c>
      <c r="H1822" s="56" t="s">
        <v>140</v>
      </c>
      <c r="I1822" s="57"/>
      <c r="J1822" s="57">
        <f t="shared" si="379"/>
        <v>43657</v>
      </c>
      <c r="K1822" s="56" t="s">
        <v>18</v>
      </c>
      <c r="L1822" s="56" t="s">
        <v>18</v>
      </c>
      <c r="M1822" s="60" t="s">
        <v>642</v>
      </c>
      <c r="N1822" s="56" t="s">
        <v>11309</v>
      </c>
      <c r="O1822" s="56" t="s">
        <v>39</v>
      </c>
      <c r="P1822" s="56" t="s">
        <v>11310</v>
      </c>
      <c r="Q1822" s="56" t="s">
        <v>21</v>
      </c>
      <c r="R1822" s="57"/>
      <c r="S1822" s="56" t="s">
        <v>108</v>
      </c>
      <c r="T1822" s="56" t="s">
        <v>108</v>
      </c>
      <c r="U1822" s="57"/>
      <c r="V1822" s="62"/>
      <c r="W1822" s="62">
        <v>0</v>
      </c>
      <c r="X1822" s="57"/>
      <c r="Y1822" s="56" t="s">
        <v>108</v>
      </c>
      <c r="Z1822" s="56" t="s">
        <v>121</v>
      </c>
      <c r="AA1822" s="57">
        <v>43627</v>
      </c>
      <c r="AB1822" s="63" t="s">
        <v>484</v>
      </c>
      <c r="AC1822" s="64" t="s">
        <v>11311</v>
      </c>
      <c r="AD1822" s="65" t="s">
        <v>97</v>
      </c>
      <c r="AE1822" s="56" t="s">
        <v>119</v>
      </c>
      <c r="AF1822" s="61"/>
      <c r="AG1822" s="61"/>
      <c r="AH1822" s="67" t="str">
        <v>Jun</v>
      </c>
      <c r="AI1822" s="68" t="str">
        <v>Jun</v>
      </c>
      <c r="AJ1822" s="69">
        <f t="shared" si="340"/>
        <v>0</v>
      </c>
      <c r="AK1822" s="70" t="str">
        <f t="shared" si="380"/>
        <v/>
      </c>
      <c r="AL1822" s="71" t="s">
        <v>17409</v>
      </c>
      <c r="AM1822" s="71" t="str">
        <v>2019</v>
      </c>
      <c r="AN1822" s="70">
        <f t="shared" si="381"/>
        <v>43637</v>
      </c>
      <c r="AO1822" s="70" t="s">
        <v>123</v>
      </c>
      <c r="AP1822" s="74">
        <f ca="1"/>
        <v>332</v>
      </c>
    </row>
    <row r="1823" spans="1:42" ht="14.4">
      <c r="A1823" s="55" t="s">
        <v>11316</v>
      </c>
      <c r="B1823" s="56" t="s">
        <v>89</v>
      </c>
      <c r="C1823" s="57">
        <v>43627</v>
      </c>
      <c r="D1823" s="56" t="s">
        <v>119</v>
      </c>
      <c r="E1823" s="56" t="s">
        <v>140</v>
      </c>
      <c r="F1823" s="58" t="s">
        <v>106</v>
      </c>
      <c r="G1823" s="58" t="s">
        <v>107</v>
      </c>
      <c r="H1823" s="56" t="s">
        <v>140</v>
      </c>
      <c r="I1823" s="59"/>
      <c r="J1823" s="59">
        <f t="shared" si="379"/>
        <v>43657</v>
      </c>
      <c r="K1823" s="56" t="s">
        <v>18</v>
      </c>
      <c r="L1823" s="56" t="s">
        <v>14</v>
      </c>
      <c r="M1823" s="60" t="s">
        <v>642</v>
      </c>
      <c r="N1823" s="56" t="s">
        <v>11317</v>
      </c>
      <c r="O1823" s="56" t="s">
        <v>29</v>
      </c>
      <c r="P1823" s="56" t="s">
        <v>108</v>
      </c>
      <c r="Q1823" s="56" t="s">
        <v>17</v>
      </c>
      <c r="R1823" s="59"/>
      <c r="S1823" s="56" t="s">
        <v>108</v>
      </c>
      <c r="T1823" s="56" t="s">
        <v>108</v>
      </c>
      <c r="U1823" s="59"/>
      <c r="V1823" s="77"/>
      <c r="W1823" s="62" t="s">
        <v>108</v>
      </c>
      <c r="X1823" s="59"/>
      <c r="Y1823" s="56" t="s">
        <v>108</v>
      </c>
      <c r="Z1823" s="56" t="s">
        <v>123</v>
      </c>
      <c r="AA1823" s="57">
        <v>43627</v>
      </c>
      <c r="AB1823" s="63" t="s">
        <v>484</v>
      </c>
      <c r="AC1823" s="64" t="s">
        <v>11319</v>
      </c>
      <c r="AD1823" s="56" t="s">
        <v>118</v>
      </c>
      <c r="AE1823" s="56"/>
      <c r="AF1823" s="61"/>
      <c r="AG1823" s="61"/>
      <c r="AH1823" s="67" t="str">
        <v>Jun</v>
      </c>
      <c r="AI1823" s="68" t="str">
        <v>Jun</v>
      </c>
      <c r="AJ1823" s="69">
        <f t="shared" si="340"/>
        <v>0</v>
      </c>
      <c r="AK1823" s="70" t="str">
        <f t="shared" si="380"/>
        <v/>
      </c>
      <c r="AL1823" s="71" t="s">
        <v>17409</v>
      </c>
      <c r="AM1823" s="71" t="str">
        <v>2019</v>
      </c>
      <c r="AN1823" s="70">
        <f t="shared" si="381"/>
        <v>43637</v>
      </c>
      <c r="AO1823" s="70" t="s">
        <v>123</v>
      </c>
      <c r="AP1823" s="74">
        <f ca="1"/>
        <v>332</v>
      </c>
    </row>
    <row r="1824" spans="1:42" ht="14.4">
      <c r="A1824" s="55" t="s">
        <v>11321</v>
      </c>
      <c r="B1824" s="56" t="s">
        <v>89</v>
      </c>
      <c r="C1824" s="57">
        <v>43627</v>
      </c>
      <c r="D1824" s="56" t="s">
        <v>119</v>
      </c>
      <c r="E1824" s="56" t="s">
        <v>140</v>
      </c>
      <c r="F1824" s="58" t="s">
        <v>106</v>
      </c>
      <c r="G1824" s="58" t="s">
        <v>107</v>
      </c>
      <c r="H1824" s="56" t="s">
        <v>140</v>
      </c>
      <c r="I1824" s="57"/>
      <c r="J1824" s="57">
        <f t="shared" si="379"/>
        <v>43657</v>
      </c>
      <c r="K1824" s="56" t="s">
        <v>18</v>
      </c>
      <c r="L1824" s="56" t="s">
        <v>18</v>
      </c>
      <c r="M1824" s="60" t="s">
        <v>642</v>
      </c>
      <c r="N1824" s="56" t="s">
        <v>11322</v>
      </c>
      <c r="O1824" s="56" t="s">
        <v>20</v>
      </c>
      <c r="P1824" s="56" t="s">
        <v>8926</v>
      </c>
      <c r="Q1824" s="56" t="s">
        <v>17</v>
      </c>
      <c r="R1824" s="57"/>
      <c r="S1824" s="56" t="s">
        <v>108</v>
      </c>
      <c r="T1824" s="56" t="s">
        <v>108</v>
      </c>
      <c r="U1824" s="57"/>
      <c r="V1824" s="62"/>
      <c r="W1824" s="62">
        <v>0</v>
      </c>
      <c r="X1824" s="57"/>
      <c r="Y1824" s="56" t="s">
        <v>108</v>
      </c>
      <c r="Z1824" s="56" t="s">
        <v>121</v>
      </c>
      <c r="AA1824" s="57">
        <v>43627</v>
      </c>
      <c r="AB1824" s="63" t="s">
        <v>484</v>
      </c>
      <c r="AC1824" s="64" t="s">
        <v>8601</v>
      </c>
      <c r="AD1824" s="65" t="s">
        <v>97</v>
      </c>
      <c r="AE1824" s="56" t="s">
        <v>119</v>
      </c>
      <c r="AF1824" s="61"/>
      <c r="AG1824" s="61"/>
      <c r="AH1824" s="67" t="str">
        <v>Jun</v>
      </c>
      <c r="AI1824" s="68" t="str">
        <v>Jun</v>
      </c>
      <c r="AJ1824" s="69">
        <f t="shared" si="340"/>
        <v>0</v>
      </c>
      <c r="AK1824" s="70" t="str">
        <f t="shared" si="380"/>
        <v/>
      </c>
      <c r="AL1824" s="71" t="s">
        <v>17409</v>
      </c>
      <c r="AM1824" s="71" t="str">
        <v>2019</v>
      </c>
      <c r="AN1824" s="70">
        <f t="shared" si="381"/>
        <v>43637</v>
      </c>
      <c r="AO1824" s="70" t="s">
        <v>123</v>
      </c>
      <c r="AP1824" s="74">
        <f ca="1"/>
        <v>332</v>
      </c>
    </row>
    <row r="1825" spans="1:42" ht="14.4">
      <c r="A1825" s="55" t="s">
        <v>11325</v>
      </c>
      <c r="B1825" s="56" t="s">
        <v>89</v>
      </c>
      <c r="C1825" s="57">
        <v>43627</v>
      </c>
      <c r="D1825" s="56" t="s">
        <v>119</v>
      </c>
      <c r="E1825" s="56" t="s">
        <v>140</v>
      </c>
      <c r="F1825" s="58" t="s">
        <v>106</v>
      </c>
      <c r="G1825" s="58" t="s">
        <v>107</v>
      </c>
      <c r="H1825" s="56" t="s">
        <v>140</v>
      </c>
      <c r="I1825" s="57"/>
      <c r="J1825" s="57">
        <f t="shared" si="379"/>
        <v>43657</v>
      </c>
      <c r="K1825" s="56" t="s">
        <v>18</v>
      </c>
      <c r="L1825" s="56" t="s">
        <v>18</v>
      </c>
      <c r="M1825" s="60" t="s">
        <v>642</v>
      </c>
      <c r="N1825" s="56" t="s">
        <v>11326</v>
      </c>
      <c r="O1825" s="56" t="s">
        <v>271</v>
      </c>
      <c r="P1825" s="56" t="s">
        <v>11327</v>
      </c>
      <c r="Q1825" s="56" t="s">
        <v>17</v>
      </c>
      <c r="R1825" s="57"/>
      <c r="S1825" s="56" t="s">
        <v>108</v>
      </c>
      <c r="T1825" s="56" t="s">
        <v>108</v>
      </c>
      <c r="U1825" s="57"/>
      <c r="V1825" s="62"/>
      <c r="W1825" s="62">
        <v>0</v>
      </c>
      <c r="X1825" s="57"/>
      <c r="Y1825" s="56" t="s">
        <v>108</v>
      </c>
      <c r="Z1825" s="56" t="s">
        <v>121</v>
      </c>
      <c r="AA1825" s="57">
        <v>43627</v>
      </c>
      <c r="AB1825" s="63" t="s">
        <v>484</v>
      </c>
      <c r="AC1825" s="64" t="s">
        <v>11328</v>
      </c>
      <c r="AD1825" s="65" t="s">
        <v>97</v>
      </c>
      <c r="AE1825" s="56" t="s">
        <v>119</v>
      </c>
      <c r="AF1825" s="61"/>
      <c r="AG1825" s="61"/>
      <c r="AH1825" s="67" t="str">
        <v>Jun</v>
      </c>
      <c r="AI1825" s="68" t="str">
        <v>Jun</v>
      </c>
      <c r="AJ1825" s="69">
        <f t="shared" si="340"/>
        <v>0</v>
      </c>
      <c r="AK1825" s="70" t="str">
        <f t="shared" si="380"/>
        <v/>
      </c>
      <c r="AL1825" s="71" t="s">
        <v>17409</v>
      </c>
      <c r="AM1825" s="71" t="str">
        <v>2019</v>
      </c>
      <c r="AN1825" s="70">
        <f t="shared" si="381"/>
        <v>43637</v>
      </c>
      <c r="AO1825" s="70" t="s">
        <v>123</v>
      </c>
      <c r="AP1825" s="74">
        <f ca="1"/>
        <v>332</v>
      </c>
    </row>
    <row r="1826" spans="1:42" ht="14.4">
      <c r="A1826" s="55" t="s">
        <v>11330</v>
      </c>
      <c r="B1826" s="56" t="s">
        <v>89</v>
      </c>
      <c r="C1826" s="57">
        <v>43629</v>
      </c>
      <c r="D1826" s="56" t="s">
        <v>119</v>
      </c>
      <c r="E1826" s="56" t="s">
        <v>140</v>
      </c>
      <c r="F1826" s="58" t="s">
        <v>106</v>
      </c>
      <c r="G1826" s="58" t="s">
        <v>107</v>
      </c>
      <c r="H1826" s="56" t="s">
        <v>140</v>
      </c>
      <c r="I1826" s="57"/>
      <c r="J1826" s="57">
        <f t="shared" si="379"/>
        <v>43659</v>
      </c>
      <c r="K1826" s="56" t="s">
        <v>18</v>
      </c>
      <c r="L1826" s="56" t="s">
        <v>18</v>
      </c>
      <c r="M1826" s="60" t="s">
        <v>642</v>
      </c>
      <c r="N1826" s="56" t="s">
        <v>11332</v>
      </c>
      <c r="O1826" s="56" t="s">
        <v>22</v>
      </c>
      <c r="P1826" s="56" t="s">
        <v>11333</v>
      </c>
      <c r="Q1826" s="56" t="s">
        <v>17</v>
      </c>
      <c r="R1826" s="57"/>
      <c r="S1826" s="56" t="s">
        <v>108</v>
      </c>
      <c r="T1826" s="56" t="s">
        <v>108</v>
      </c>
      <c r="U1826" s="57"/>
      <c r="V1826" s="62"/>
      <c r="W1826" s="62">
        <v>0</v>
      </c>
      <c r="X1826" s="57"/>
      <c r="Y1826" s="56" t="s">
        <v>108</v>
      </c>
      <c r="Z1826" s="56" t="s">
        <v>121</v>
      </c>
      <c r="AA1826" s="57">
        <v>43629</v>
      </c>
      <c r="AB1826" s="63" t="s">
        <v>484</v>
      </c>
      <c r="AC1826" s="64" t="s">
        <v>11334</v>
      </c>
      <c r="AD1826" s="65" t="s">
        <v>97</v>
      </c>
      <c r="AE1826" s="56" t="s">
        <v>119</v>
      </c>
      <c r="AF1826" s="61"/>
      <c r="AG1826" s="61"/>
      <c r="AH1826" s="67" t="str">
        <v>Jun</v>
      </c>
      <c r="AI1826" s="68" t="str">
        <v>Jun</v>
      </c>
      <c r="AJ1826" s="69">
        <f t="shared" si="340"/>
        <v>0</v>
      </c>
      <c r="AK1826" s="70" t="str">
        <f t="shared" si="380"/>
        <v/>
      </c>
      <c r="AL1826" s="71" t="s">
        <v>17409</v>
      </c>
      <c r="AM1826" s="71" t="str">
        <v>2019</v>
      </c>
      <c r="AN1826" s="70">
        <f t="shared" si="381"/>
        <v>43639</v>
      </c>
      <c r="AO1826" s="70" t="s">
        <v>123</v>
      </c>
      <c r="AP1826" s="74">
        <f ca="1"/>
        <v>330</v>
      </c>
    </row>
    <row r="1827" spans="1:42" ht="14.4">
      <c r="A1827" s="55" t="s">
        <v>11336</v>
      </c>
      <c r="B1827" s="56" t="s">
        <v>89</v>
      </c>
      <c r="C1827" s="57">
        <v>43634</v>
      </c>
      <c r="D1827" s="56" t="s">
        <v>119</v>
      </c>
      <c r="E1827" s="56" t="s">
        <v>140</v>
      </c>
      <c r="F1827" s="58" t="s">
        <v>106</v>
      </c>
      <c r="G1827" s="58" t="s">
        <v>107</v>
      </c>
      <c r="H1827" s="56" t="s">
        <v>140</v>
      </c>
      <c r="I1827" s="57"/>
      <c r="J1827" s="57">
        <f t="shared" si="379"/>
        <v>43664</v>
      </c>
      <c r="K1827" s="56" t="s">
        <v>18</v>
      </c>
      <c r="L1827" s="56" t="s">
        <v>18</v>
      </c>
      <c r="M1827" s="60" t="s">
        <v>642</v>
      </c>
      <c r="N1827" s="56" t="s">
        <v>11337</v>
      </c>
      <c r="O1827" s="56" t="s">
        <v>137</v>
      </c>
      <c r="P1827" s="56" t="s">
        <v>11338</v>
      </c>
      <c r="Q1827" s="56" t="s">
        <v>17</v>
      </c>
      <c r="R1827" s="57"/>
      <c r="S1827" s="56" t="s">
        <v>108</v>
      </c>
      <c r="T1827" s="56" t="s">
        <v>108</v>
      </c>
      <c r="U1827" s="57"/>
      <c r="V1827" s="62"/>
      <c r="W1827" s="62">
        <v>0</v>
      </c>
      <c r="X1827" s="57"/>
      <c r="Y1827" s="56" t="s">
        <v>108</v>
      </c>
      <c r="Z1827" s="56" t="s">
        <v>121</v>
      </c>
      <c r="AA1827" s="57">
        <v>43634</v>
      </c>
      <c r="AB1827" s="63" t="s">
        <v>484</v>
      </c>
      <c r="AC1827" s="64" t="s">
        <v>11339</v>
      </c>
      <c r="AD1827" s="65" t="s">
        <v>97</v>
      </c>
      <c r="AE1827" s="56" t="s">
        <v>119</v>
      </c>
      <c r="AF1827" s="61"/>
      <c r="AG1827" s="61"/>
      <c r="AH1827" s="67" t="str">
        <v>Jun</v>
      </c>
      <c r="AI1827" s="68" t="str">
        <v>Jun</v>
      </c>
      <c r="AJ1827" s="69">
        <f t="shared" si="340"/>
        <v>0</v>
      </c>
      <c r="AK1827" s="70" t="str">
        <f t="shared" si="380"/>
        <v/>
      </c>
      <c r="AL1827" s="71" t="s">
        <v>17409</v>
      </c>
      <c r="AM1827" s="71" t="str">
        <v>2019</v>
      </c>
      <c r="AN1827" s="70">
        <f t="shared" si="381"/>
        <v>43644</v>
      </c>
      <c r="AO1827" s="70" t="s">
        <v>123</v>
      </c>
      <c r="AP1827" s="74">
        <f ca="1"/>
        <v>325</v>
      </c>
    </row>
    <row r="1828" spans="1:42" ht="14.4">
      <c r="A1828" s="55" t="s">
        <v>11340</v>
      </c>
      <c r="B1828" s="56" t="s">
        <v>89</v>
      </c>
      <c r="C1828" s="57">
        <v>43634</v>
      </c>
      <c r="D1828" s="56" t="s">
        <v>119</v>
      </c>
      <c r="E1828" s="56" t="s">
        <v>140</v>
      </c>
      <c r="F1828" s="58" t="s">
        <v>106</v>
      </c>
      <c r="G1828" s="58" t="s">
        <v>107</v>
      </c>
      <c r="H1828" s="56" t="s">
        <v>140</v>
      </c>
      <c r="I1828" s="59"/>
      <c r="J1828" s="59">
        <f t="shared" si="379"/>
        <v>43664</v>
      </c>
      <c r="K1828" s="56" t="s">
        <v>18</v>
      </c>
      <c r="L1828" s="56" t="s">
        <v>14</v>
      </c>
      <c r="M1828" s="60" t="s">
        <v>642</v>
      </c>
      <c r="N1828" s="56" t="s">
        <v>11342</v>
      </c>
      <c r="O1828" s="56" t="s">
        <v>436</v>
      </c>
      <c r="P1828" s="56" t="s">
        <v>11343</v>
      </c>
      <c r="Q1828" s="56" t="s">
        <v>17</v>
      </c>
      <c r="R1828" s="57"/>
      <c r="S1828" s="56" t="s">
        <v>108</v>
      </c>
      <c r="T1828" s="56" t="s">
        <v>108</v>
      </c>
      <c r="U1828" s="57"/>
      <c r="V1828" s="77"/>
      <c r="W1828" s="62"/>
      <c r="X1828" s="59"/>
      <c r="Y1828" s="56" t="s">
        <v>108</v>
      </c>
      <c r="Z1828" s="56" t="s">
        <v>123</v>
      </c>
      <c r="AA1828" s="57">
        <v>43634</v>
      </c>
      <c r="AB1828" s="63" t="s">
        <v>484</v>
      </c>
      <c r="AC1828" s="64" t="s">
        <v>11344</v>
      </c>
      <c r="AD1828" s="56" t="s">
        <v>179</v>
      </c>
      <c r="AE1828" s="61"/>
      <c r="AF1828" s="61"/>
      <c r="AG1828" s="61"/>
      <c r="AH1828" s="67" t="str">
        <v>Jun</v>
      </c>
      <c r="AI1828" s="68" t="str">
        <v>Jun</v>
      </c>
      <c r="AJ1828" s="69">
        <f t="shared" si="340"/>
        <v>0</v>
      </c>
      <c r="AK1828" s="70" t="str">
        <f t="shared" si="380"/>
        <v/>
      </c>
      <c r="AL1828" s="71" t="s">
        <v>17409</v>
      </c>
      <c r="AM1828" s="71" t="str">
        <v>2019</v>
      </c>
      <c r="AN1828" s="70">
        <f t="shared" si="381"/>
        <v>43644</v>
      </c>
      <c r="AO1828" s="70" t="s">
        <v>123</v>
      </c>
      <c r="AP1828" s="74">
        <f ca="1"/>
        <v>325</v>
      </c>
    </row>
    <row r="1829" spans="1:42" ht="14.4">
      <c r="A1829" s="55" t="s">
        <v>11363</v>
      </c>
      <c r="B1829" s="56" t="s">
        <v>89</v>
      </c>
      <c r="C1829" s="57">
        <v>43634</v>
      </c>
      <c r="D1829" s="56" t="s">
        <v>119</v>
      </c>
      <c r="E1829" s="56" t="s">
        <v>140</v>
      </c>
      <c r="F1829" s="58" t="s">
        <v>106</v>
      </c>
      <c r="G1829" s="58" t="s">
        <v>107</v>
      </c>
      <c r="H1829" s="56" t="s">
        <v>140</v>
      </c>
      <c r="I1829" s="57"/>
      <c r="J1829" s="57">
        <f t="shared" si="379"/>
        <v>43664</v>
      </c>
      <c r="K1829" s="56" t="s">
        <v>18</v>
      </c>
      <c r="L1829" s="56" t="s">
        <v>14</v>
      </c>
      <c r="M1829" s="60" t="s">
        <v>642</v>
      </c>
      <c r="N1829" s="56" t="s">
        <v>11364</v>
      </c>
      <c r="O1829" s="56" t="s">
        <v>20</v>
      </c>
      <c r="P1829" s="56" t="s">
        <v>11365</v>
      </c>
      <c r="Q1829" s="56" t="s">
        <v>17</v>
      </c>
      <c r="R1829" s="57"/>
      <c r="S1829" s="56" t="s">
        <v>108</v>
      </c>
      <c r="T1829" s="56" t="s">
        <v>108</v>
      </c>
      <c r="U1829" s="57"/>
      <c r="V1829" s="62"/>
      <c r="W1829" s="62"/>
      <c r="X1829" s="57"/>
      <c r="Y1829" s="56" t="s">
        <v>108</v>
      </c>
      <c r="Z1829" s="56" t="s">
        <v>123</v>
      </c>
      <c r="AA1829" s="57">
        <v>43634</v>
      </c>
      <c r="AB1829" s="63" t="s">
        <v>484</v>
      </c>
      <c r="AC1829" s="64" t="s">
        <v>11344</v>
      </c>
      <c r="AD1829" s="56" t="s">
        <v>179</v>
      </c>
      <c r="AE1829" s="56"/>
      <c r="AF1829" s="61"/>
      <c r="AG1829" s="61"/>
      <c r="AH1829" s="67" t="str">
        <v>Jun</v>
      </c>
      <c r="AI1829" s="68" t="str">
        <v>Jun</v>
      </c>
      <c r="AJ1829" s="69">
        <f t="shared" si="340"/>
        <v>0</v>
      </c>
      <c r="AK1829" s="70" t="str">
        <f t="shared" si="380"/>
        <v/>
      </c>
      <c r="AL1829" s="71" t="s">
        <v>17409</v>
      </c>
      <c r="AM1829" s="71" t="str">
        <v>2019</v>
      </c>
      <c r="AN1829" s="70">
        <f t="shared" si="381"/>
        <v>43644</v>
      </c>
      <c r="AO1829" s="70" t="s">
        <v>123</v>
      </c>
      <c r="AP1829" s="74">
        <f ca="1"/>
        <v>325</v>
      </c>
    </row>
    <row r="1830" spans="1:42" ht="14.4">
      <c r="A1830" s="55" t="s">
        <v>11367</v>
      </c>
      <c r="B1830" s="56" t="s">
        <v>89</v>
      </c>
      <c r="C1830" s="57">
        <v>43634</v>
      </c>
      <c r="D1830" s="56" t="s">
        <v>119</v>
      </c>
      <c r="E1830" s="56" t="s">
        <v>140</v>
      </c>
      <c r="F1830" s="58" t="s">
        <v>106</v>
      </c>
      <c r="G1830" s="58" t="s">
        <v>107</v>
      </c>
      <c r="H1830" s="56" t="s">
        <v>140</v>
      </c>
      <c r="I1830" s="57"/>
      <c r="J1830" s="57">
        <f t="shared" si="379"/>
        <v>43664</v>
      </c>
      <c r="K1830" s="56" t="s">
        <v>18</v>
      </c>
      <c r="L1830" s="56" t="s">
        <v>14</v>
      </c>
      <c r="M1830" s="60" t="s">
        <v>642</v>
      </c>
      <c r="N1830" s="56" t="s">
        <v>11368</v>
      </c>
      <c r="O1830" s="56" t="s">
        <v>143</v>
      </c>
      <c r="P1830" s="56" t="s">
        <v>108</v>
      </c>
      <c r="Q1830" s="56" t="s">
        <v>96</v>
      </c>
      <c r="R1830" s="57"/>
      <c r="S1830" s="56" t="s">
        <v>108</v>
      </c>
      <c r="T1830" s="56" t="s">
        <v>108</v>
      </c>
      <c r="U1830" s="59"/>
      <c r="V1830" s="77"/>
      <c r="W1830" s="62" t="s">
        <v>108</v>
      </c>
      <c r="X1830" s="59"/>
      <c r="Y1830" s="56" t="s">
        <v>108</v>
      </c>
      <c r="Z1830" s="56" t="s">
        <v>123</v>
      </c>
      <c r="AA1830" s="57">
        <v>43634</v>
      </c>
      <c r="AB1830" s="63" t="s">
        <v>484</v>
      </c>
      <c r="AC1830" s="64" t="s">
        <v>11370</v>
      </c>
      <c r="AD1830" s="56" t="s">
        <v>118</v>
      </c>
      <c r="AE1830" s="56"/>
      <c r="AF1830" s="61"/>
      <c r="AG1830" s="61"/>
      <c r="AH1830" s="67" t="str">
        <v>Jun</v>
      </c>
      <c r="AI1830" s="68" t="str">
        <v>Jun</v>
      </c>
      <c r="AJ1830" s="69">
        <f t="shared" si="340"/>
        <v>0</v>
      </c>
      <c r="AK1830" s="70" t="str">
        <f t="shared" si="380"/>
        <v/>
      </c>
      <c r="AL1830" s="71" t="s">
        <v>17409</v>
      </c>
      <c r="AM1830" s="71" t="str">
        <v>2019</v>
      </c>
      <c r="AN1830" s="70">
        <f t="shared" si="381"/>
        <v>43644</v>
      </c>
      <c r="AO1830" s="70" t="s">
        <v>123</v>
      </c>
      <c r="AP1830" s="74">
        <f ca="1"/>
        <v>325</v>
      </c>
    </row>
    <row r="1831" spans="1:42" ht="14.4">
      <c r="A1831" s="55" t="s">
        <v>11371</v>
      </c>
      <c r="B1831" s="56" t="s">
        <v>89</v>
      </c>
      <c r="C1831" s="57">
        <v>43634</v>
      </c>
      <c r="D1831" s="56" t="s">
        <v>119</v>
      </c>
      <c r="E1831" s="56" t="s">
        <v>140</v>
      </c>
      <c r="F1831" s="58" t="s">
        <v>106</v>
      </c>
      <c r="G1831" s="58" t="s">
        <v>107</v>
      </c>
      <c r="H1831" s="56" t="s">
        <v>140</v>
      </c>
      <c r="I1831" s="57"/>
      <c r="J1831" s="57">
        <f t="shared" si="379"/>
        <v>43664</v>
      </c>
      <c r="K1831" s="56" t="s">
        <v>18</v>
      </c>
      <c r="L1831" s="56" t="s">
        <v>18</v>
      </c>
      <c r="M1831" s="60" t="s">
        <v>642</v>
      </c>
      <c r="N1831" s="56" t="s">
        <v>11373</v>
      </c>
      <c r="O1831" s="56" t="s">
        <v>44</v>
      </c>
      <c r="P1831" s="56" t="s">
        <v>11374</v>
      </c>
      <c r="Q1831" s="56" t="s">
        <v>21</v>
      </c>
      <c r="R1831" s="57"/>
      <c r="S1831" s="56" t="s">
        <v>108</v>
      </c>
      <c r="T1831" s="56" t="s">
        <v>108</v>
      </c>
      <c r="U1831" s="59"/>
      <c r="V1831" s="77"/>
      <c r="W1831" s="62">
        <v>0</v>
      </c>
      <c r="X1831" s="59"/>
      <c r="Y1831" s="56" t="s">
        <v>108</v>
      </c>
      <c r="Z1831" s="56" t="s">
        <v>121</v>
      </c>
      <c r="AA1831" s="57">
        <v>43634</v>
      </c>
      <c r="AB1831" s="63" t="s">
        <v>484</v>
      </c>
      <c r="AC1831" s="64" t="s">
        <v>11375</v>
      </c>
      <c r="AD1831" s="65" t="s">
        <v>97</v>
      </c>
      <c r="AE1831" s="56" t="s">
        <v>119</v>
      </c>
      <c r="AF1831" s="61"/>
      <c r="AG1831" s="61"/>
      <c r="AH1831" s="67" t="str">
        <v>Jun</v>
      </c>
      <c r="AI1831" s="68" t="str">
        <v>Jun</v>
      </c>
      <c r="AJ1831" s="69">
        <f t="shared" si="340"/>
        <v>0</v>
      </c>
      <c r="AK1831" s="70" t="str">
        <f t="shared" si="380"/>
        <v/>
      </c>
      <c r="AL1831" s="71" t="s">
        <v>17409</v>
      </c>
      <c r="AM1831" s="71" t="str">
        <v>2019</v>
      </c>
      <c r="AN1831" s="70">
        <f t="shared" si="381"/>
        <v>43644</v>
      </c>
      <c r="AO1831" s="70" t="s">
        <v>123</v>
      </c>
      <c r="AP1831" s="74">
        <f ca="1"/>
        <v>325</v>
      </c>
    </row>
    <row r="1832" spans="1:42" ht="14.4">
      <c r="A1832" s="55" t="s">
        <v>11377</v>
      </c>
      <c r="B1832" s="56" t="s">
        <v>89</v>
      </c>
      <c r="C1832" s="57">
        <v>43634</v>
      </c>
      <c r="D1832" s="56" t="s">
        <v>119</v>
      </c>
      <c r="E1832" s="56" t="s">
        <v>140</v>
      </c>
      <c r="F1832" s="58" t="s">
        <v>106</v>
      </c>
      <c r="G1832" s="58" t="s">
        <v>107</v>
      </c>
      <c r="H1832" s="56" t="s">
        <v>140</v>
      </c>
      <c r="I1832" s="57"/>
      <c r="J1832" s="57">
        <f t="shared" si="379"/>
        <v>43664</v>
      </c>
      <c r="K1832" s="56" t="s">
        <v>18</v>
      </c>
      <c r="L1832" s="56" t="s">
        <v>18</v>
      </c>
      <c r="M1832" s="60" t="s">
        <v>642</v>
      </c>
      <c r="N1832" s="56" t="s">
        <v>11378</v>
      </c>
      <c r="O1832" s="56" t="s">
        <v>27</v>
      </c>
      <c r="P1832" s="56" t="s">
        <v>11379</v>
      </c>
      <c r="Q1832" s="56" t="s">
        <v>21</v>
      </c>
      <c r="R1832" s="57"/>
      <c r="S1832" s="56" t="s">
        <v>108</v>
      </c>
      <c r="T1832" s="56" t="s">
        <v>108</v>
      </c>
      <c r="U1832" s="57"/>
      <c r="V1832" s="62"/>
      <c r="W1832" s="62">
        <v>0</v>
      </c>
      <c r="X1832" s="57"/>
      <c r="Y1832" s="56" t="s">
        <v>108</v>
      </c>
      <c r="Z1832" s="56" t="s">
        <v>121</v>
      </c>
      <c r="AA1832" s="57">
        <v>43634</v>
      </c>
      <c r="AB1832" s="63" t="s">
        <v>484</v>
      </c>
      <c r="AC1832" s="64" t="s">
        <v>11375</v>
      </c>
      <c r="AD1832" s="65" t="s">
        <v>97</v>
      </c>
      <c r="AE1832" s="56" t="s">
        <v>119</v>
      </c>
      <c r="AF1832" s="61"/>
      <c r="AG1832" s="61"/>
      <c r="AH1832" s="67" t="str">
        <v>Jun</v>
      </c>
      <c r="AI1832" s="68" t="str">
        <v>Jun</v>
      </c>
      <c r="AJ1832" s="69">
        <f t="shared" si="340"/>
        <v>0</v>
      </c>
      <c r="AK1832" s="70" t="str">
        <f t="shared" si="380"/>
        <v/>
      </c>
      <c r="AL1832" s="71" t="s">
        <v>17409</v>
      </c>
      <c r="AM1832" s="71" t="str">
        <v>2019</v>
      </c>
      <c r="AN1832" s="70">
        <f t="shared" si="381"/>
        <v>43644</v>
      </c>
      <c r="AO1832" s="70" t="s">
        <v>123</v>
      </c>
      <c r="AP1832" s="74">
        <f ca="1"/>
        <v>325</v>
      </c>
    </row>
    <row r="1833" spans="1:42" ht="14.4">
      <c r="A1833" s="55" t="s">
        <v>11380</v>
      </c>
      <c r="B1833" s="56" t="s">
        <v>89</v>
      </c>
      <c r="C1833" s="57">
        <v>43636</v>
      </c>
      <c r="D1833" s="56" t="s">
        <v>119</v>
      </c>
      <c r="E1833" s="56" t="s">
        <v>140</v>
      </c>
      <c r="F1833" s="58" t="s">
        <v>106</v>
      </c>
      <c r="G1833" s="58" t="s">
        <v>107</v>
      </c>
      <c r="H1833" s="56" t="s">
        <v>140</v>
      </c>
      <c r="I1833" s="57"/>
      <c r="J1833" s="57">
        <f t="shared" si="379"/>
        <v>43666</v>
      </c>
      <c r="K1833" s="56" t="s">
        <v>18</v>
      </c>
      <c r="L1833" s="56" t="s">
        <v>14</v>
      </c>
      <c r="M1833" s="60" t="s">
        <v>642</v>
      </c>
      <c r="N1833" s="56" t="s">
        <v>11382</v>
      </c>
      <c r="O1833" s="56" t="s">
        <v>143</v>
      </c>
      <c r="P1833" s="56" t="s">
        <v>108</v>
      </c>
      <c r="Q1833" s="56" t="s">
        <v>96</v>
      </c>
      <c r="R1833" s="57"/>
      <c r="S1833" s="56" t="s">
        <v>108</v>
      </c>
      <c r="T1833" s="56" t="s">
        <v>108</v>
      </c>
      <c r="U1833" s="57"/>
      <c r="V1833" s="62"/>
      <c r="W1833" s="62" t="s">
        <v>108</v>
      </c>
      <c r="X1833" s="57"/>
      <c r="Y1833" s="56" t="s">
        <v>108</v>
      </c>
      <c r="Z1833" s="56" t="s">
        <v>123</v>
      </c>
      <c r="AA1833" s="57">
        <v>43636</v>
      </c>
      <c r="AB1833" s="63" t="s">
        <v>484</v>
      </c>
      <c r="AC1833" s="64" t="s">
        <v>2913</v>
      </c>
      <c r="AD1833" s="56" t="s">
        <v>118</v>
      </c>
      <c r="AE1833" s="56"/>
      <c r="AF1833" s="61"/>
      <c r="AG1833" s="61"/>
      <c r="AH1833" s="67" t="str">
        <v>Jun</v>
      </c>
      <c r="AI1833" s="68" t="str">
        <v>Jun</v>
      </c>
      <c r="AJ1833" s="69">
        <f t="shared" si="340"/>
        <v>0</v>
      </c>
      <c r="AK1833" s="70" t="str">
        <f t="shared" si="380"/>
        <v/>
      </c>
      <c r="AL1833" s="71" t="s">
        <v>17409</v>
      </c>
      <c r="AM1833" s="71" t="str">
        <v>2019</v>
      </c>
      <c r="AN1833" s="70">
        <f t="shared" si="381"/>
        <v>43646</v>
      </c>
      <c r="AO1833" s="70" t="s">
        <v>123</v>
      </c>
      <c r="AP1833" s="74">
        <f ca="1"/>
        <v>323</v>
      </c>
    </row>
    <row r="1834" spans="1:42" ht="14.4">
      <c r="A1834" s="55" t="s">
        <v>11383</v>
      </c>
      <c r="B1834" s="56" t="s">
        <v>89</v>
      </c>
      <c r="C1834" s="57">
        <v>43636</v>
      </c>
      <c r="D1834" s="56" t="s">
        <v>119</v>
      </c>
      <c r="E1834" s="56" t="s">
        <v>140</v>
      </c>
      <c r="F1834" s="58" t="s">
        <v>106</v>
      </c>
      <c r="G1834" s="58" t="s">
        <v>107</v>
      </c>
      <c r="H1834" s="56" t="s">
        <v>140</v>
      </c>
      <c r="I1834" s="57"/>
      <c r="J1834" s="57">
        <f t="shared" si="379"/>
        <v>43666</v>
      </c>
      <c r="K1834" s="56" t="s">
        <v>18</v>
      </c>
      <c r="L1834" s="56" t="s">
        <v>18</v>
      </c>
      <c r="M1834" s="60" t="s">
        <v>642</v>
      </c>
      <c r="N1834" s="56" t="s">
        <v>11384</v>
      </c>
      <c r="O1834" s="56" t="s">
        <v>20</v>
      </c>
      <c r="P1834" s="56" t="s">
        <v>6808</v>
      </c>
      <c r="Q1834" s="56" t="s">
        <v>17</v>
      </c>
      <c r="R1834" s="57"/>
      <c r="S1834" s="56" t="s">
        <v>18</v>
      </c>
      <c r="T1834" s="56" t="s">
        <v>108</v>
      </c>
      <c r="U1834" s="57"/>
      <c r="V1834" s="62"/>
      <c r="W1834" s="62">
        <v>0</v>
      </c>
      <c r="X1834" s="57"/>
      <c r="Y1834" s="56" t="s">
        <v>108</v>
      </c>
      <c r="Z1834" s="56" t="s">
        <v>121</v>
      </c>
      <c r="AA1834" s="57">
        <v>43636</v>
      </c>
      <c r="AB1834" s="63" t="s">
        <v>484</v>
      </c>
      <c r="AC1834" s="64" t="s">
        <v>11386</v>
      </c>
      <c r="AD1834" s="65" t="s">
        <v>97</v>
      </c>
      <c r="AE1834" s="56" t="s">
        <v>119</v>
      </c>
      <c r="AF1834" s="61"/>
      <c r="AG1834" s="61"/>
      <c r="AH1834" s="67" t="str">
        <v>Jun</v>
      </c>
      <c r="AI1834" s="68" t="str">
        <v>Jun</v>
      </c>
      <c r="AJ1834" s="69">
        <f t="shared" si="340"/>
        <v>0</v>
      </c>
      <c r="AK1834" s="70" t="str">
        <f t="shared" si="380"/>
        <v/>
      </c>
      <c r="AL1834" s="71" t="s">
        <v>17409</v>
      </c>
      <c r="AM1834" s="71" t="str">
        <v>2019</v>
      </c>
      <c r="AN1834" s="70">
        <f t="shared" si="381"/>
        <v>43646</v>
      </c>
      <c r="AO1834" s="70" t="s">
        <v>123</v>
      </c>
      <c r="AP1834" s="74">
        <f ca="1"/>
        <v>323</v>
      </c>
    </row>
    <row r="1835" spans="1:42" ht="14.4">
      <c r="A1835" s="55" t="s">
        <v>11387</v>
      </c>
      <c r="B1835" s="56" t="s">
        <v>89</v>
      </c>
      <c r="C1835" s="57">
        <v>43644</v>
      </c>
      <c r="D1835" s="56" t="s">
        <v>119</v>
      </c>
      <c r="E1835" s="56" t="s">
        <v>112</v>
      </c>
      <c r="F1835" s="58" t="s">
        <v>106</v>
      </c>
      <c r="G1835" s="58" t="s">
        <v>113</v>
      </c>
      <c r="H1835" s="56" t="s">
        <v>112</v>
      </c>
      <c r="I1835" s="59"/>
      <c r="J1835" s="59">
        <f t="shared" si="379"/>
        <v>43674</v>
      </c>
      <c r="K1835" s="56" t="s">
        <v>18</v>
      </c>
      <c r="L1835" s="56" t="s">
        <v>14</v>
      </c>
      <c r="M1835" s="60" t="s">
        <v>642</v>
      </c>
      <c r="N1835" s="56" t="s">
        <v>8425</v>
      </c>
      <c r="O1835" s="56" t="s">
        <v>271</v>
      </c>
      <c r="P1835" s="56"/>
      <c r="Q1835" s="56" t="s">
        <v>116</v>
      </c>
      <c r="R1835" s="57">
        <v>43649</v>
      </c>
      <c r="S1835" s="56" t="s">
        <v>108</v>
      </c>
      <c r="T1835" s="56" t="s">
        <v>108</v>
      </c>
      <c r="U1835" s="59"/>
      <c r="V1835" s="62"/>
      <c r="W1835" s="62" t="s">
        <v>108</v>
      </c>
      <c r="X1835" s="59"/>
      <c r="Y1835" s="56" t="s">
        <v>108</v>
      </c>
      <c r="Z1835" s="56" t="s">
        <v>123</v>
      </c>
      <c r="AA1835" s="57">
        <v>43649</v>
      </c>
      <c r="AB1835" s="63" t="s">
        <v>484</v>
      </c>
      <c r="AC1835" s="64" t="s">
        <v>8336</v>
      </c>
      <c r="AD1835" s="56" t="s">
        <v>118</v>
      </c>
      <c r="AE1835" s="56" t="s">
        <v>119</v>
      </c>
      <c r="AF1835" s="61"/>
      <c r="AG1835" s="61"/>
      <c r="AH1835" s="67" t="str">
        <v>Jun</v>
      </c>
      <c r="AI1835" s="68" t="str">
        <v>Jul</v>
      </c>
      <c r="AJ1835" s="69">
        <f t="shared" si="340"/>
        <v>5</v>
      </c>
      <c r="AK1835" s="70">
        <f t="shared" si="380"/>
        <v>43679</v>
      </c>
      <c r="AL1835" s="71">
        <v>30</v>
      </c>
      <c r="AM1835" s="71" t="str">
        <v>2019</v>
      </c>
      <c r="AN1835" s="70">
        <f t="shared" si="381"/>
        <v>43654</v>
      </c>
      <c r="AO1835" s="70" t="s">
        <v>121</v>
      </c>
      <c r="AP1835" s="74">
        <f ca="1"/>
        <v>315</v>
      </c>
    </row>
    <row r="1836" spans="1:42" ht="14.4">
      <c r="A1836" s="55" t="s">
        <v>11390</v>
      </c>
      <c r="B1836" s="56" t="s">
        <v>89</v>
      </c>
      <c r="C1836" s="57">
        <v>43637</v>
      </c>
      <c r="D1836" s="56" t="s">
        <v>119</v>
      </c>
      <c r="E1836" s="56" t="s">
        <v>112</v>
      </c>
      <c r="F1836" s="58" t="s">
        <v>106</v>
      </c>
      <c r="G1836" s="58" t="s">
        <v>113</v>
      </c>
      <c r="H1836" s="56" t="s">
        <v>112</v>
      </c>
      <c r="I1836" s="59"/>
      <c r="J1836" s="59">
        <f t="shared" si="379"/>
        <v>43667</v>
      </c>
      <c r="K1836" s="56" t="s">
        <v>18</v>
      </c>
      <c r="L1836" s="56" t="s">
        <v>14</v>
      </c>
      <c r="M1836" s="60" t="s">
        <v>642</v>
      </c>
      <c r="N1836" s="56" t="s">
        <v>10101</v>
      </c>
      <c r="O1836" s="56" t="s">
        <v>137</v>
      </c>
      <c r="P1836" s="56" t="s">
        <v>1003</v>
      </c>
      <c r="Q1836" s="56" t="s">
        <v>116</v>
      </c>
      <c r="R1836" s="57">
        <v>43649</v>
      </c>
      <c r="S1836" s="56" t="s">
        <v>108</v>
      </c>
      <c r="T1836" s="56" t="s">
        <v>108</v>
      </c>
      <c r="U1836" s="59"/>
      <c r="V1836" s="62"/>
      <c r="W1836" s="62" t="s">
        <v>108</v>
      </c>
      <c r="X1836" s="59"/>
      <c r="Y1836" s="56" t="s">
        <v>108</v>
      </c>
      <c r="Z1836" s="56" t="s">
        <v>123</v>
      </c>
      <c r="AA1836" s="57">
        <v>43649</v>
      </c>
      <c r="AB1836" s="63" t="s">
        <v>484</v>
      </c>
      <c r="AC1836" s="64" t="s">
        <v>257</v>
      </c>
      <c r="AD1836" s="56" t="s">
        <v>118</v>
      </c>
      <c r="AE1836" s="56" t="s">
        <v>119</v>
      </c>
      <c r="AF1836" s="61"/>
      <c r="AG1836" s="61"/>
      <c r="AH1836" s="67" t="str">
        <v>Jun</v>
      </c>
      <c r="AI1836" s="68" t="str">
        <v>Jul</v>
      </c>
      <c r="AJ1836" s="69">
        <f t="shared" si="340"/>
        <v>12</v>
      </c>
      <c r="AK1836" s="70">
        <f t="shared" si="380"/>
        <v>43679</v>
      </c>
      <c r="AL1836" s="71">
        <v>30</v>
      </c>
      <c r="AM1836" s="71" t="str">
        <v>2019</v>
      </c>
      <c r="AN1836" s="70">
        <f t="shared" si="381"/>
        <v>43647</v>
      </c>
      <c r="AO1836" s="70" t="s">
        <v>121</v>
      </c>
      <c r="AP1836" s="74">
        <f ca="1"/>
        <v>322</v>
      </c>
    </row>
    <row r="1837" spans="1:42" ht="14.4">
      <c r="A1837" s="55" t="s">
        <v>11393</v>
      </c>
      <c r="B1837" s="56" t="s">
        <v>89</v>
      </c>
      <c r="C1837" s="57">
        <v>43644</v>
      </c>
      <c r="D1837" s="56" t="s">
        <v>119</v>
      </c>
      <c r="E1837" s="56" t="s">
        <v>129</v>
      </c>
      <c r="F1837" s="58" t="s">
        <v>106</v>
      </c>
      <c r="G1837" s="58" t="s">
        <v>107</v>
      </c>
      <c r="H1837" s="56" t="s">
        <v>129</v>
      </c>
      <c r="I1837" s="59"/>
      <c r="J1837" s="59">
        <f t="shared" si="379"/>
        <v>43674</v>
      </c>
      <c r="K1837" s="56" t="s">
        <v>18</v>
      </c>
      <c r="L1837" s="56" t="s">
        <v>18</v>
      </c>
      <c r="M1837" s="60" t="s">
        <v>11394</v>
      </c>
      <c r="N1837" s="56" t="s">
        <v>11395</v>
      </c>
      <c r="O1837" s="56" t="s">
        <v>20</v>
      </c>
      <c r="P1837" s="56" t="s">
        <v>11397</v>
      </c>
      <c r="Q1837" s="56" t="s">
        <v>21</v>
      </c>
      <c r="R1837" s="57"/>
      <c r="S1837" s="56" t="s">
        <v>108</v>
      </c>
      <c r="T1837" s="56" t="s">
        <v>108</v>
      </c>
      <c r="U1837" s="59"/>
      <c r="V1837" s="77"/>
      <c r="W1837" s="77"/>
      <c r="X1837" s="59"/>
      <c r="Y1837" s="56" t="s">
        <v>108</v>
      </c>
      <c r="Z1837" s="56" t="s">
        <v>121</v>
      </c>
      <c r="AA1837" s="57">
        <v>43648</v>
      </c>
      <c r="AB1837" s="63" t="s">
        <v>484</v>
      </c>
      <c r="AC1837" s="60" t="s">
        <v>11398</v>
      </c>
      <c r="AD1837" s="56" t="s">
        <v>360</v>
      </c>
      <c r="AE1837" s="56" t="s">
        <v>119</v>
      </c>
      <c r="AF1837" s="61"/>
      <c r="AG1837" s="61"/>
      <c r="AH1837" s="67" t="str">
        <v>Jun</v>
      </c>
      <c r="AI1837" s="68" t="str">
        <v>Jul</v>
      </c>
      <c r="AJ1837" s="69">
        <f t="shared" si="340"/>
        <v>4</v>
      </c>
      <c r="AK1837" s="70" t="str">
        <f t="shared" si="380"/>
        <v/>
      </c>
      <c r="AL1837" s="71" t="s">
        <v>17409</v>
      </c>
      <c r="AM1837" s="71" t="str">
        <v>2019</v>
      </c>
      <c r="AN1837" s="70">
        <f t="shared" si="381"/>
        <v>43654</v>
      </c>
      <c r="AO1837" s="70" t="s">
        <v>123</v>
      </c>
      <c r="AP1837" s="74">
        <f ca="1"/>
        <v>315</v>
      </c>
    </row>
    <row r="1838" spans="1:42" ht="14.4">
      <c r="A1838" s="55" t="s">
        <v>11400</v>
      </c>
      <c r="B1838" s="56" t="s">
        <v>89</v>
      </c>
      <c r="C1838" s="57">
        <v>43647</v>
      </c>
      <c r="D1838" s="56" t="s">
        <v>119</v>
      </c>
      <c r="E1838" s="56" t="s">
        <v>112</v>
      </c>
      <c r="F1838" s="58" t="s">
        <v>106</v>
      </c>
      <c r="G1838" s="58" t="s">
        <v>113</v>
      </c>
      <c r="H1838" s="56" t="s">
        <v>112</v>
      </c>
      <c r="I1838" s="57"/>
      <c r="J1838" s="57">
        <f t="shared" si="379"/>
        <v>43677</v>
      </c>
      <c r="K1838" s="56" t="s">
        <v>18</v>
      </c>
      <c r="L1838" s="56" t="s">
        <v>18</v>
      </c>
      <c r="M1838" s="60" t="s">
        <v>11401</v>
      </c>
      <c r="N1838" s="56" t="s">
        <v>3444</v>
      </c>
      <c r="O1838" s="56" t="s">
        <v>22</v>
      </c>
      <c r="P1838" s="56" t="s">
        <v>3446</v>
      </c>
      <c r="Q1838" s="56" t="s">
        <v>116</v>
      </c>
      <c r="R1838" s="57">
        <v>43647</v>
      </c>
      <c r="S1838" s="56" t="s">
        <v>108</v>
      </c>
      <c r="T1838" s="56" t="s">
        <v>108</v>
      </c>
      <c r="U1838" s="57"/>
      <c r="V1838" s="62"/>
      <c r="W1838" s="62" t="s">
        <v>108</v>
      </c>
      <c r="X1838" s="57"/>
      <c r="Y1838" s="56" t="s">
        <v>108</v>
      </c>
      <c r="Z1838" s="56" t="s">
        <v>123</v>
      </c>
      <c r="AA1838" s="216">
        <v>43647</v>
      </c>
      <c r="AB1838" s="63" t="s">
        <v>163</v>
      </c>
      <c r="AC1838" s="64" t="s">
        <v>2431</v>
      </c>
      <c r="AD1838" s="56" t="s">
        <v>118</v>
      </c>
      <c r="AE1838" s="56" t="s">
        <v>119</v>
      </c>
      <c r="AF1838" s="61"/>
      <c r="AG1838" s="61"/>
      <c r="AH1838" s="67" t="str">
        <v>Jul</v>
      </c>
      <c r="AI1838" s="68" t="str">
        <v>Jul</v>
      </c>
      <c r="AJ1838" s="69">
        <f t="shared" si="340"/>
        <v>0</v>
      </c>
      <c r="AK1838" s="70">
        <f t="shared" si="380"/>
        <v>43677</v>
      </c>
      <c r="AL1838" s="71">
        <v>30</v>
      </c>
      <c r="AM1838" s="71" t="str">
        <v>2019</v>
      </c>
      <c r="AN1838" s="70">
        <f t="shared" si="381"/>
        <v>43657</v>
      </c>
      <c r="AO1838" s="70" t="s">
        <v>121</v>
      </c>
      <c r="AP1838" s="74">
        <f ca="1"/>
        <v>312</v>
      </c>
    </row>
    <row r="1839" spans="1:42" ht="14.4">
      <c r="A1839" s="55" t="s">
        <v>11403</v>
      </c>
      <c r="B1839" s="56" t="s">
        <v>89</v>
      </c>
      <c r="C1839" s="57">
        <v>43641</v>
      </c>
      <c r="D1839" s="56" t="s">
        <v>119</v>
      </c>
      <c r="E1839" s="56" t="s">
        <v>129</v>
      </c>
      <c r="F1839" s="58" t="s">
        <v>106</v>
      </c>
      <c r="G1839" s="58" t="s">
        <v>107</v>
      </c>
      <c r="H1839" s="56" t="s">
        <v>129</v>
      </c>
      <c r="I1839" s="57"/>
      <c r="J1839" s="57">
        <f t="shared" si="379"/>
        <v>43671</v>
      </c>
      <c r="K1839" s="56" t="s">
        <v>18</v>
      </c>
      <c r="L1839" s="56" t="s">
        <v>14</v>
      </c>
      <c r="M1839" s="60" t="s">
        <v>642</v>
      </c>
      <c r="N1839" s="56" t="s">
        <v>11405</v>
      </c>
      <c r="O1839" s="56" t="s">
        <v>13</v>
      </c>
      <c r="P1839" s="56">
        <v>19104346</v>
      </c>
      <c r="Q1839" s="56" t="s">
        <v>17</v>
      </c>
      <c r="R1839" s="57"/>
      <c r="S1839" s="56" t="s">
        <v>108</v>
      </c>
      <c r="T1839" s="56" t="s">
        <v>108</v>
      </c>
      <c r="U1839" s="57"/>
      <c r="V1839" s="62"/>
      <c r="W1839" s="62" t="s">
        <v>108</v>
      </c>
      <c r="X1839" s="57"/>
      <c r="Y1839" s="56" t="s">
        <v>108</v>
      </c>
      <c r="Z1839" s="56" t="s">
        <v>123</v>
      </c>
      <c r="AA1839" s="57">
        <v>43655</v>
      </c>
      <c r="AB1839" s="63" t="s">
        <v>484</v>
      </c>
      <c r="AC1839" s="64" t="s">
        <v>7906</v>
      </c>
      <c r="AD1839" s="56" t="s">
        <v>118</v>
      </c>
      <c r="AE1839" s="56" t="s">
        <v>119</v>
      </c>
      <c r="AF1839" s="61"/>
      <c r="AG1839" s="61"/>
      <c r="AH1839" s="67" t="str">
        <v>Jun</v>
      </c>
      <c r="AI1839" s="68" t="str">
        <v>Jul</v>
      </c>
      <c r="AJ1839" s="69">
        <f t="shared" si="340"/>
        <v>14</v>
      </c>
      <c r="AK1839" s="70" t="str">
        <f t="shared" si="380"/>
        <v/>
      </c>
      <c r="AL1839" s="71" t="s">
        <v>17409</v>
      </c>
      <c r="AM1839" s="71" t="str">
        <v>2019</v>
      </c>
      <c r="AN1839" s="70">
        <f t="shared" si="381"/>
        <v>43651</v>
      </c>
      <c r="AO1839" s="70" t="s">
        <v>123</v>
      </c>
      <c r="AP1839" s="74">
        <f ca="1"/>
        <v>318</v>
      </c>
    </row>
    <row r="1840" spans="1:42" ht="14.4">
      <c r="A1840" s="55" t="s">
        <v>11407</v>
      </c>
      <c r="B1840" s="56" t="s">
        <v>89</v>
      </c>
      <c r="C1840" s="57">
        <v>43654</v>
      </c>
      <c r="D1840" s="56" t="s">
        <v>119</v>
      </c>
      <c r="E1840" s="56" t="s">
        <v>105</v>
      </c>
      <c r="F1840" s="58" t="s">
        <v>106</v>
      </c>
      <c r="G1840" s="58" t="s">
        <v>107</v>
      </c>
      <c r="H1840" s="56" t="s">
        <v>105</v>
      </c>
      <c r="I1840" s="57"/>
      <c r="J1840" s="57">
        <f t="shared" si="379"/>
        <v>43684</v>
      </c>
      <c r="K1840" s="56" t="s">
        <v>18</v>
      </c>
      <c r="L1840" s="56" t="s">
        <v>18</v>
      </c>
      <c r="M1840" s="60" t="s">
        <v>642</v>
      </c>
      <c r="N1840" s="56" t="s">
        <v>11408</v>
      </c>
      <c r="O1840" s="56" t="s">
        <v>137</v>
      </c>
      <c r="P1840" s="56" t="s">
        <v>11409</v>
      </c>
      <c r="Q1840" s="56" t="s">
        <v>21</v>
      </c>
      <c r="R1840" s="57"/>
      <c r="S1840" s="56" t="s">
        <v>108</v>
      </c>
      <c r="T1840" s="56" t="s">
        <v>108</v>
      </c>
      <c r="U1840" s="57"/>
      <c r="V1840" s="62"/>
      <c r="W1840" s="62"/>
      <c r="X1840" s="57"/>
      <c r="Y1840" s="56" t="s">
        <v>108</v>
      </c>
      <c r="Z1840" s="56" t="s">
        <v>121</v>
      </c>
      <c r="AA1840" s="57">
        <v>43656</v>
      </c>
      <c r="AB1840" s="63" t="s">
        <v>163</v>
      </c>
      <c r="AC1840" s="64" t="s">
        <v>11411</v>
      </c>
      <c r="AD1840" s="65" t="s">
        <v>97</v>
      </c>
      <c r="AE1840" s="56" t="s">
        <v>119</v>
      </c>
      <c r="AF1840" s="61"/>
      <c r="AG1840" s="61"/>
      <c r="AH1840" s="67" t="str">
        <v>Jul</v>
      </c>
      <c r="AI1840" s="68" t="str">
        <v>Jul</v>
      </c>
      <c r="AJ1840" s="69">
        <f t="shared" si="340"/>
        <v>2</v>
      </c>
      <c r="AK1840" s="70" t="str">
        <f t="shared" si="380"/>
        <v/>
      </c>
      <c r="AL1840" s="71" t="s">
        <v>17409</v>
      </c>
      <c r="AM1840" s="71" t="str">
        <v>2019</v>
      </c>
      <c r="AN1840" s="70">
        <f t="shared" si="381"/>
        <v>43664</v>
      </c>
      <c r="AO1840" s="70" t="s">
        <v>123</v>
      </c>
      <c r="AP1840" s="74">
        <f ca="1"/>
        <v>305</v>
      </c>
    </row>
    <row r="1841" spans="1:42" ht="14.4">
      <c r="A1841" s="55" t="s">
        <v>11412</v>
      </c>
      <c r="B1841" s="56" t="s">
        <v>89</v>
      </c>
      <c r="C1841" s="57">
        <v>43654</v>
      </c>
      <c r="D1841" s="56" t="s">
        <v>119</v>
      </c>
      <c r="E1841" s="56" t="s">
        <v>105</v>
      </c>
      <c r="F1841" s="58" t="s">
        <v>106</v>
      </c>
      <c r="G1841" s="58" t="s">
        <v>107</v>
      </c>
      <c r="H1841" s="56" t="s">
        <v>105</v>
      </c>
      <c r="I1841" s="57"/>
      <c r="J1841" s="57">
        <f t="shared" si="379"/>
        <v>43684</v>
      </c>
      <c r="K1841" s="56" t="s">
        <v>18</v>
      </c>
      <c r="L1841" s="56" t="s">
        <v>18</v>
      </c>
      <c r="M1841" s="60" t="s">
        <v>642</v>
      </c>
      <c r="N1841" s="56" t="s">
        <v>11414</v>
      </c>
      <c r="O1841" s="56" t="s">
        <v>249</v>
      </c>
      <c r="P1841" s="56" t="s">
        <v>11415</v>
      </c>
      <c r="Q1841" s="56" t="s">
        <v>133</v>
      </c>
      <c r="R1841" s="57"/>
      <c r="S1841" s="56" t="s">
        <v>108</v>
      </c>
      <c r="T1841" s="56" t="s">
        <v>108</v>
      </c>
      <c r="U1841" s="57"/>
      <c r="V1841" s="62"/>
      <c r="W1841" s="62"/>
      <c r="X1841" s="57"/>
      <c r="Y1841" s="56" t="s">
        <v>108</v>
      </c>
      <c r="Z1841" s="56" t="s">
        <v>121</v>
      </c>
      <c r="AA1841" s="57">
        <v>43656</v>
      </c>
      <c r="AB1841" s="63" t="s">
        <v>163</v>
      </c>
      <c r="AC1841" s="64" t="s">
        <v>11416</v>
      </c>
      <c r="AD1841" s="65" t="s">
        <v>97</v>
      </c>
      <c r="AE1841" s="56" t="s">
        <v>119</v>
      </c>
      <c r="AF1841" s="61"/>
      <c r="AG1841" s="61"/>
      <c r="AH1841" s="67" t="str">
        <v>Jul</v>
      </c>
      <c r="AI1841" s="68" t="str">
        <v>Jul</v>
      </c>
      <c r="AJ1841" s="69">
        <f t="shared" si="340"/>
        <v>2</v>
      </c>
      <c r="AK1841" s="70" t="str">
        <f t="shared" si="380"/>
        <v/>
      </c>
      <c r="AL1841" s="71" t="s">
        <v>17409</v>
      </c>
      <c r="AM1841" s="71" t="str">
        <v>2019</v>
      </c>
      <c r="AN1841" s="70">
        <f t="shared" si="381"/>
        <v>43664</v>
      </c>
      <c r="AO1841" s="70" t="s">
        <v>123</v>
      </c>
      <c r="AP1841" s="74">
        <f ca="1"/>
        <v>305</v>
      </c>
    </row>
    <row r="1842" spans="1:42" ht="14.4">
      <c r="A1842" s="55" t="s">
        <v>11417</v>
      </c>
      <c r="B1842" s="56" t="s">
        <v>89</v>
      </c>
      <c r="C1842" s="57">
        <v>43654</v>
      </c>
      <c r="D1842" s="56" t="s">
        <v>119</v>
      </c>
      <c r="E1842" s="56" t="s">
        <v>105</v>
      </c>
      <c r="F1842" s="58" t="s">
        <v>106</v>
      </c>
      <c r="G1842" s="58" t="s">
        <v>107</v>
      </c>
      <c r="H1842" s="56" t="s">
        <v>105</v>
      </c>
      <c r="I1842" s="57"/>
      <c r="J1842" s="57">
        <f t="shared" si="379"/>
        <v>43684</v>
      </c>
      <c r="K1842" s="56" t="s">
        <v>18</v>
      </c>
      <c r="L1842" s="56" t="s">
        <v>18</v>
      </c>
      <c r="M1842" s="60" t="s">
        <v>642</v>
      </c>
      <c r="N1842" s="56" t="s">
        <v>11419</v>
      </c>
      <c r="O1842" s="56" t="s">
        <v>22</v>
      </c>
      <c r="P1842" s="56" t="s">
        <v>11420</v>
      </c>
      <c r="Q1842" s="56" t="s">
        <v>133</v>
      </c>
      <c r="R1842" s="57"/>
      <c r="S1842" s="56" t="s">
        <v>108</v>
      </c>
      <c r="T1842" s="56" t="s">
        <v>108</v>
      </c>
      <c r="U1842" s="57"/>
      <c r="V1842" s="62"/>
      <c r="W1842" s="62"/>
      <c r="X1842" s="57"/>
      <c r="Y1842" s="56" t="s">
        <v>108</v>
      </c>
      <c r="Z1842" s="56" t="s">
        <v>121</v>
      </c>
      <c r="AA1842" s="57">
        <v>43662</v>
      </c>
      <c r="AB1842" s="63" t="s">
        <v>163</v>
      </c>
      <c r="AC1842" s="64" t="s">
        <v>11422</v>
      </c>
      <c r="AD1842" s="65" t="s">
        <v>97</v>
      </c>
      <c r="AE1842" s="56" t="s">
        <v>119</v>
      </c>
      <c r="AF1842" s="61"/>
      <c r="AG1842" s="61"/>
      <c r="AH1842" s="67" t="str">
        <v>Jul</v>
      </c>
      <c r="AI1842" s="68" t="str">
        <v>Jul</v>
      </c>
      <c r="AJ1842" s="69">
        <f t="shared" si="340"/>
        <v>8</v>
      </c>
      <c r="AK1842" s="70" t="str">
        <f t="shared" si="380"/>
        <v/>
      </c>
      <c r="AL1842" s="71" t="s">
        <v>17409</v>
      </c>
      <c r="AM1842" s="71" t="str">
        <v>2019</v>
      </c>
      <c r="AN1842" s="70">
        <f t="shared" si="381"/>
        <v>43664</v>
      </c>
      <c r="AO1842" s="70" t="s">
        <v>123</v>
      </c>
      <c r="AP1842" s="74">
        <f ca="1"/>
        <v>305</v>
      </c>
    </row>
    <row r="1843" spans="1:42" ht="14.4">
      <c r="A1843" s="55" t="s">
        <v>11423</v>
      </c>
      <c r="B1843" s="56" t="s">
        <v>89</v>
      </c>
      <c r="C1843" s="57">
        <v>43654</v>
      </c>
      <c r="D1843" s="56" t="s">
        <v>119</v>
      </c>
      <c r="E1843" s="56" t="s">
        <v>105</v>
      </c>
      <c r="F1843" s="58" t="s">
        <v>106</v>
      </c>
      <c r="G1843" s="58" t="s">
        <v>107</v>
      </c>
      <c r="H1843" s="56" t="s">
        <v>105</v>
      </c>
      <c r="I1843" s="57"/>
      <c r="J1843" s="57">
        <f t="shared" si="379"/>
        <v>43684</v>
      </c>
      <c r="K1843" s="56" t="s">
        <v>18</v>
      </c>
      <c r="L1843" s="56" t="s">
        <v>18</v>
      </c>
      <c r="M1843" s="60" t="s">
        <v>11424</v>
      </c>
      <c r="N1843" s="56" t="s">
        <v>11425</v>
      </c>
      <c r="O1843" s="56" t="s">
        <v>27</v>
      </c>
      <c r="P1843" s="56" t="s">
        <v>11427</v>
      </c>
      <c r="Q1843" s="56" t="s">
        <v>133</v>
      </c>
      <c r="R1843" s="57"/>
      <c r="S1843" s="56" t="s">
        <v>108</v>
      </c>
      <c r="T1843" s="56" t="s">
        <v>108</v>
      </c>
      <c r="U1843" s="57"/>
      <c r="V1843" s="62"/>
      <c r="W1843" s="62"/>
      <c r="X1843" s="57"/>
      <c r="Y1843" s="56" t="s">
        <v>108</v>
      </c>
      <c r="Z1843" s="56" t="s">
        <v>121</v>
      </c>
      <c r="AA1843" s="57">
        <v>43665</v>
      </c>
      <c r="AB1843" s="63" t="s">
        <v>163</v>
      </c>
      <c r="AC1843" s="64" t="s">
        <v>11428</v>
      </c>
      <c r="AD1843" s="65" t="s">
        <v>97</v>
      </c>
      <c r="AE1843" s="56" t="s">
        <v>119</v>
      </c>
      <c r="AF1843" s="61"/>
      <c r="AG1843" s="61"/>
      <c r="AH1843" s="67" t="str">
        <v>Jul</v>
      </c>
      <c r="AI1843" s="68" t="str">
        <v>Jul</v>
      </c>
      <c r="AJ1843" s="69">
        <f t="shared" si="340"/>
        <v>11</v>
      </c>
      <c r="AK1843" s="70" t="str">
        <f t="shared" si="380"/>
        <v/>
      </c>
      <c r="AL1843" s="71" t="s">
        <v>17409</v>
      </c>
      <c r="AM1843" s="71" t="str">
        <v>2019</v>
      </c>
      <c r="AN1843" s="70">
        <f t="shared" si="381"/>
        <v>43664</v>
      </c>
      <c r="AO1843" s="70" t="s">
        <v>123</v>
      </c>
      <c r="AP1843" s="74">
        <f ca="1"/>
        <v>305</v>
      </c>
    </row>
    <row r="1844" spans="1:42" ht="14.4">
      <c r="A1844" s="55" t="s">
        <v>11429</v>
      </c>
      <c r="B1844" s="56" t="s">
        <v>89</v>
      </c>
      <c r="C1844" s="57">
        <v>43657</v>
      </c>
      <c r="D1844" s="56" t="s">
        <v>119</v>
      </c>
      <c r="E1844" s="56" t="s">
        <v>140</v>
      </c>
      <c r="F1844" s="58" t="s">
        <v>106</v>
      </c>
      <c r="G1844" s="58" t="s">
        <v>107</v>
      </c>
      <c r="H1844" s="56" t="s">
        <v>140</v>
      </c>
      <c r="I1844" s="59"/>
      <c r="J1844" s="59">
        <f t="shared" si="379"/>
        <v>43687</v>
      </c>
      <c r="K1844" s="56" t="s">
        <v>18</v>
      </c>
      <c r="L1844" s="56" t="s">
        <v>18</v>
      </c>
      <c r="M1844" s="60" t="s">
        <v>642</v>
      </c>
      <c r="N1844" s="56" t="s">
        <v>11431</v>
      </c>
      <c r="O1844" s="56" t="s">
        <v>13</v>
      </c>
      <c r="P1844" s="56" t="s">
        <v>11432</v>
      </c>
      <c r="Q1844" s="56" t="s">
        <v>17</v>
      </c>
      <c r="R1844" s="59"/>
      <c r="S1844" s="56" t="s">
        <v>18</v>
      </c>
      <c r="T1844" s="56" t="s">
        <v>108</v>
      </c>
      <c r="U1844" s="59"/>
      <c r="V1844" s="77"/>
      <c r="W1844" s="62">
        <v>0</v>
      </c>
      <c r="X1844" s="59"/>
      <c r="Y1844" s="56" t="s">
        <v>108</v>
      </c>
      <c r="Z1844" s="56" t="s">
        <v>121</v>
      </c>
      <c r="AA1844" s="57">
        <v>43657</v>
      </c>
      <c r="AB1844" s="63" t="s">
        <v>163</v>
      </c>
      <c r="AC1844" s="64" t="s">
        <v>11433</v>
      </c>
      <c r="AD1844" s="65" t="s">
        <v>97</v>
      </c>
      <c r="AE1844" s="56" t="s">
        <v>119</v>
      </c>
      <c r="AF1844" s="61"/>
      <c r="AG1844" s="61"/>
      <c r="AH1844" s="67" t="str">
        <v>Jul</v>
      </c>
      <c r="AI1844" s="68" t="str">
        <v>Jul</v>
      </c>
      <c r="AJ1844" s="69">
        <f t="shared" si="340"/>
        <v>0</v>
      </c>
      <c r="AK1844" s="70" t="str">
        <f t="shared" si="380"/>
        <v/>
      </c>
      <c r="AL1844" s="71" t="s">
        <v>17409</v>
      </c>
      <c r="AM1844" s="71" t="str">
        <v>2019</v>
      </c>
      <c r="AN1844" s="70">
        <f t="shared" si="381"/>
        <v>43667</v>
      </c>
      <c r="AO1844" s="70" t="s">
        <v>123</v>
      </c>
      <c r="AP1844" s="74">
        <f ca="1"/>
        <v>302</v>
      </c>
    </row>
    <row r="1845" spans="1:42" ht="14.4">
      <c r="A1845" s="55" t="s">
        <v>11435</v>
      </c>
      <c r="B1845" s="56" t="s">
        <v>89</v>
      </c>
      <c r="C1845" s="57">
        <v>43657</v>
      </c>
      <c r="D1845" s="56" t="s">
        <v>119</v>
      </c>
      <c r="E1845" s="56" t="s">
        <v>140</v>
      </c>
      <c r="F1845" s="58" t="s">
        <v>106</v>
      </c>
      <c r="G1845" s="58" t="s">
        <v>107</v>
      </c>
      <c r="H1845" s="56" t="s">
        <v>140</v>
      </c>
      <c r="I1845" s="59"/>
      <c r="J1845" s="59">
        <f t="shared" si="379"/>
        <v>43687</v>
      </c>
      <c r="K1845" s="56" t="s">
        <v>18</v>
      </c>
      <c r="L1845" s="56" t="s">
        <v>18</v>
      </c>
      <c r="M1845" s="60" t="s">
        <v>642</v>
      </c>
      <c r="N1845" s="56" t="s">
        <v>11436</v>
      </c>
      <c r="O1845" s="56" t="s">
        <v>1143</v>
      </c>
      <c r="P1845" s="56" t="s">
        <v>11437</v>
      </c>
      <c r="Q1845" s="56" t="s">
        <v>21</v>
      </c>
      <c r="R1845" s="59"/>
      <c r="S1845" s="56" t="s">
        <v>18</v>
      </c>
      <c r="T1845" s="56" t="s">
        <v>108</v>
      </c>
      <c r="U1845" s="59"/>
      <c r="V1845" s="77"/>
      <c r="W1845" s="62">
        <v>0</v>
      </c>
      <c r="X1845" s="59"/>
      <c r="Y1845" s="56" t="s">
        <v>108</v>
      </c>
      <c r="Z1845" s="56" t="s">
        <v>121</v>
      </c>
      <c r="AA1845" s="57">
        <v>43657</v>
      </c>
      <c r="AB1845" s="63" t="s">
        <v>163</v>
      </c>
      <c r="AC1845" s="64" t="s">
        <v>11438</v>
      </c>
      <c r="AD1845" s="65" t="s">
        <v>97</v>
      </c>
      <c r="AE1845" s="56" t="s">
        <v>119</v>
      </c>
      <c r="AF1845" s="61"/>
      <c r="AG1845" s="61"/>
      <c r="AH1845" s="67" t="str">
        <v>Jul</v>
      </c>
      <c r="AI1845" s="68" t="str">
        <v>Jul</v>
      </c>
      <c r="AJ1845" s="69">
        <f t="shared" si="340"/>
        <v>0</v>
      </c>
      <c r="AK1845" s="70" t="str">
        <f t="shared" si="380"/>
        <v/>
      </c>
      <c r="AL1845" s="71" t="s">
        <v>17409</v>
      </c>
      <c r="AM1845" s="71" t="str">
        <v>2019</v>
      </c>
      <c r="AN1845" s="70">
        <f t="shared" si="381"/>
        <v>43667</v>
      </c>
      <c r="AO1845" s="70" t="s">
        <v>123</v>
      </c>
      <c r="AP1845" s="74">
        <f ca="1"/>
        <v>302</v>
      </c>
    </row>
    <row r="1846" spans="1:42" ht="14.4">
      <c r="A1846" s="55" t="s">
        <v>11439</v>
      </c>
      <c r="B1846" s="56" t="s">
        <v>89</v>
      </c>
      <c r="C1846" s="57">
        <v>43657</v>
      </c>
      <c r="D1846" s="56" t="s">
        <v>119</v>
      </c>
      <c r="E1846" s="56" t="s">
        <v>140</v>
      </c>
      <c r="F1846" s="58" t="s">
        <v>106</v>
      </c>
      <c r="G1846" s="58" t="s">
        <v>107</v>
      </c>
      <c r="H1846" s="56" t="s">
        <v>140</v>
      </c>
      <c r="I1846" s="59"/>
      <c r="J1846" s="59">
        <f t="shared" si="379"/>
        <v>43687</v>
      </c>
      <c r="K1846" s="56" t="s">
        <v>18</v>
      </c>
      <c r="L1846" s="56" t="s">
        <v>14</v>
      </c>
      <c r="M1846" s="60" t="s">
        <v>642</v>
      </c>
      <c r="N1846" s="56" t="s">
        <v>11440</v>
      </c>
      <c r="O1846" s="56" t="s">
        <v>27</v>
      </c>
      <c r="P1846" s="56" t="s">
        <v>108</v>
      </c>
      <c r="Q1846" s="56" t="s">
        <v>237</v>
      </c>
      <c r="R1846" s="59"/>
      <c r="S1846" s="56" t="s">
        <v>108</v>
      </c>
      <c r="T1846" s="56" t="s">
        <v>108</v>
      </c>
      <c r="U1846" s="59"/>
      <c r="V1846" s="77"/>
      <c r="W1846" s="62" t="s">
        <v>108</v>
      </c>
      <c r="X1846" s="59"/>
      <c r="Y1846" s="56" t="s">
        <v>108</v>
      </c>
      <c r="Z1846" s="56" t="s">
        <v>108</v>
      </c>
      <c r="AA1846" s="57">
        <v>43657</v>
      </c>
      <c r="AB1846" s="63" t="s">
        <v>163</v>
      </c>
      <c r="AC1846" s="64" t="s">
        <v>11441</v>
      </c>
      <c r="AD1846" s="56" t="s">
        <v>118</v>
      </c>
      <c r="AE1846" s="61"/>
      <c r="AF1846" s="61"/>
      <c r="AG1846" s="61"/>
      <c r="AH1846" s="67" t="str">
        <v>Jul</v>
      </c>
      <c r="AI1846" s="68" t="str">
        <v>Jul</v>
      </c>
      <c r="AJ1846" s="69">
        <f t="shared" si="340"/>
        <v>0</v>
      </c>
      <c r="AK1846" s="70" t="str">
        <f t="shared" si="380"/>
        <v/>
      </c>
      <c r="AL1846" s="71" t="s">
        <v>17409</v>
      </c>
      <c r="AM1846" s="71" t="str">
        <v>2019</v>
      </c>
      <c r="AN1846" s="70">
        <f t="shared" si="381"/>
        <v>43667</v>
      </c>
      <c r="AO1846" s="70" t="s">
        <v>123</v>
      </c>
      <c r="AP1846" s="74">
        <f ca="1"/>
        <v>302</v>
      </c>
    </row>
    <row r="1847" spans="1:42" ht="14.4">
      <c r="A1847" s="55" t="s">
        <v>11443</v>
      </c>
      <c r="B1847" s="56" t="s">
        <v>89</v>
      </c>
      <c r="C1847" s="57">
        <v>43657</v>
      </c>
      <c r="D1847" s="56" t="s">
        <v>119</v>
      </c>
      <c r="E1847" s="56" t="s">
        <v>140</v>
      </c>
      <c r="F1847" s="58" t="s">
        <v>106</v>
      </c>
      <c r="G1847" s="58" t="s">
        <v>107</v>
      </c>
      <c r="H1847" s="56" t="s">
        <v>140</v>
      </c>
      <c r="I1847" s="57"/>
      <c r="J1847" s="57">
        <f t="shared" si="379"/>
        <v>43687</v>
      </c>
      <c r="K1847" s="56" t="s">
        <v>18</v>
      </c>
      <c r="L1847" s="56" t="s">
        <v>18</v>
      </c>
      <c r="M1847" s="60" t="s">
        <v>642</v>
      </c>
      <c r="N1847" s="56" t="s">
        <v>11444</v>
      </c>
      <c r="O1847" s="56" t="s">
        <v>249</v>
      </c>
      <c r="P1847" s="56" t="s">
        <v>11446</v>
      </c>
      <c r="Q1847" s="56" t="s">
        <v>21</v>
      </c>
      <c r="R1847" s="57"/>
      <c r="S1847" s="56" t="s">
        <v>18</v>
      </c>
      <c r="T1847" s="56" t="s">
        <v>108</v>
      </c>
      <c r="U1847" s="57"/>
      <c r="V1847" s="62"/>
      <c r="W1847" s="62">
        <v>0</v>
      </c>
      <c r="X1847" s="57"/>
      <c r="Y1847" s="56" t="s">
        <v>108</v>
      </c>
      <c r="Z1847" s="56" t="s">
        <v>121</v>
      </c>
      <c r="AA1847" s="57">
        <v>43657</v>
      </c>
      <c r="AB1847" s="63" t="s">
        <v>163</v>
      </c>
      <c r="AC1847" s="64" t="s">
        <v>11438</v>
      </c>
      <c r="AD1847" s="65" t="s">
        <v>97</v>
      </c>
      <c r="AE1847" s="56" t="s">
        <v>119</v>
      </c>
      <c r="AF1847" s="61"/>
      <c r="AG1847" s="61"/>
      <c r="AH1847" s="67" t="str">
        <v>Jul</v>
      </c>
      <c r="AI1847" s="68" t="str">
        <v>Jul</v>
      </c>
      <c r="AJ1847" s="69">
        <f t="shared" si="340"/>
        <v>0</v>
      </c>
      <c r="AK1847" s="70" t="str">
        <f t="shared" si="380"/>
        <v/>
      </c>
      <c r="AL1847" s="71" t="s">
        <v>17409</v>
      </c>
      <c r="AM1847" s="71" t="str">
        <v>2019</v>
      </c>
      <c r="AN1847" s="70">
        <f t="shared" si="381"/>
        <v>43667</v>
      </c>
      <c r="AO1847" s="70" t="s">
        <v>123</v>
      </c>
      <c r="AP1847" s="74">
        <f ca="1"/>
        <v>302</v>
      </c>
    </row>
    <row r="1848" spans="1:42" ht="14.4">
      <c r="A1848" s="55" t="s">
        <v>11447</v>
      </c>
      <c r="B1848" s="56" t="s">
        <v>89</v>
      </c>
      <c r="C1848" s="57">
        <v>43657</v>
      </c>
      <c r="D1848" s="56" t="s">
        <v>119</v>
      </c>
      <c r="E1848" s="56" t="s">
        <v>140</v>
      </c>
      <c r="F1848" s="58" t="s">
        <v>106</v>
      </c>
      <c r="G1848" s="58" t="s">
        <v>107</v>
      </c>
      <c r="H1848" s="56" t="s">
        <v>140</v>
      </c>
      <c r="I1848" s="57"/>
      <c r="J1848" s="57">
        <f t="shared" si="379"/>
        <v>43687</v>
      </c>
      <c r="K1848" s="56" t="s">
        <v>18</v>
      </c>
      <c r="L1848" s="56" t="s">
        <v>18</v>
      </c>
      <c r="M1848" s="60" t="s">
        <v>642</v>
      </c>
      <c r="N1848" s="56" t="s">
        <v>11449</v>
      </c>
      <c r="O1848" s="56" t="s">
        <v>29</v>
      </c>
      <c r="P1848" s="56" t="s">
        <v>7172</v>
      </c>
      <c r="Q1848" s="56" t="s">
        <v>21</v>
      </c>
      <c r="R1848" s="57"/>
      <c r="S1848" s="56" t="s">
        <v>18</v>
      </c>
      <c r="T1848" s="56" t="s">
        <v>108</v>
      </c>
      <c r="U1848" s="57"/>
      <c r="V1848" s="62"/>
      <c r="W1848" s="62">
        <v>0</v>
      </c>
      <c r="X1848" s="57"/>
      <c r="Y1848" s="56" t="s">
        <v>108</v>
      </c>
      <c r="Z1848" s="56" t="s">
        <v>121</v>
      </c>
      <c r="AA1848" s="57">
        <v>43657</v>
      </c>
      <c r="AB1848" s="63" t="s">
        <v>163</v>
      </c>
      <c r="AC1848" s="64" t="s">
        <v>11450</v>
      </c>
      <c r="AD1848" s="65" t="s">
        <v>97</v>
      </c>
      <c r="AE1848" s="56" t="s">
        <v>119</v>
      </c>
      <c r="AF1848" s="61"/>
      <c r="AG1848" s="61"/>
      <c r="AH1848" s="67" t="str">
        <v>Jul</v>
      </c>
      <c r="AI1848" s="68" t="str">
        <v>Jul</v>
      </c>
      <c r="AJ1848" s="69">
        <f t="shared" si="340"/>
        <v>0</v>
      </c>
      <c r="AK1848" s="70" t="str">
        <f t="shared" si="380"/>
        <v/>
      </c>
      <c r="AL1848" s="71" t="s">
        <v>17409</v>
      </c>
      <c r="AM1848" s="71" t="str">
        <v>2019</v>
      </c>
      <c r="AN1848" s="70">
        <f t="shared" si="381"/>
        <v>43667</v>
      </c>
      <c r="AO1848" s="70" t="s">
        <v>123</v>
      </c>
      <c r="AP1848" s="74">
        <f ca="1"/>
        <v>302</v>
      </c>
    </row>
    <row r="1849" spans="1:42" ht="14.4">
      <c r="A1849" s="55" t="s">
        <v>11452</v>
      </c>
      <c r="B1849" s="56" t="s">
        <v>89</v>
      </c>
      <c r="C1849" s="57">
        <v>43654</v>
      </c>
      <c r="D1849" s="56" t="s">
        <v>119</v>
      </c>
      <c r="E1849" s="56" t="s">
        <v>105</v>
      </c>
      <c r="F1849" s="58" t="s">
        <v>106</v>
      </c>
      <c r="G1849" s="58" t="s">
        <v>107</v>
      </c>
      <c r="H1849" s="56" t="s">
        <v>105</v>
      </c>
      <c r="I1849" s="57"/>
      <c r="J1849" s="57">
        <f t="shared" si="379"/>
        <v>43684</v>
      </c>
      <c r="K1849" s="56" t="s">
        <v>18</v>
      </c>
      <c r="L1849" s="56" t="s">
        <v>18</v>
      </c>
      <c r="M1849" s="60" t="s">
        <v>642</v>
      </c>
      <c r="N1849" s="56" t="s">
        <v>11453</v>
      </c>
      <c r="O1849" s="56" t="s">
        <v>27</v>
      </c>
      <c r="P1849" s="56" t="s">
        <v>11454</v>
      </c>
      <c r="Q1849" s="56" t="s">
        <v>133</v>
      </c>
      <c r="R1849" s="57"/>
      <c r="S1849" s="56" t="s">
        <v>108</v>
      </c>
      <c r="T1849" s="56" t="s">
        <v>108</v>
      </c>
      <c r="U1849" s="57"/>
      <c r="V1849" s="62"/>
      <c r="W1849" s="62"/>
      <c r="X1849" s="57"/>
      <c r="Y1849" s="56" t="s">
        <v>108</v>
      </c>
      <c r="Z1849" s="56" t="s">
        <v>121</v>
      </c>
      <c r="AA1849" s="57">
        <v>43657</v>
      </c>
      <c r="AB1849" s="63" t="s">
        <v>163</v>
      </c>
      <c r="AC1849" s="64" t="s">
        <v>11455</v>
      </c>
      <c r="AD1849" s="65" t="s">
        <v>97</v>
      </c>
      <c r="AE1849" s="56" t="s">
        <v>119</v>
      </c>
      <c r="AF1849" s="61"/>
      <c r="AG1849" s="61"/>
      <c r="AH1849" s="67" t="str">
        <v>Jul</v>
      </c>
      <c r="AI1849" s="68" t="str">
        <v>Jul</v>
      </c>
      <c r="AJ1849" s="69">
        <f t="shared" si="340"/>
        <v>3</v>
      </c>
      <c r="AK1849" s="70" t="str">
        <f t="shared" si="380"/>
        <v/>
      </c>
      <c r="AL1849" s="71" t="s">
        <v>17409</v>
      </c>
      <c r="AM1849" s="71" t="str">
        <v>2019</v>
      </c>
      <c r="AN1849" s="70">
        <f t="shared" si="381"/>
        <v>43664</v>
      </c>
      <c r="AO1849" s="70" t="s">
        <v>123</v>
      </c>
      <c r="AP1849" s="74">
        <f ca="1"/>
        <v>305</v>
      </c>
    </row>
    <row r="1850" spans="1:42" ht="14.4">
      <c r="A1850" s="55" t="s">
        <v>11457</v>
      </c>
      <c r="B1850" s="56" t="s">
        <v>89</v>
      </c>
      <c r="C1850" s="57">
        <v>43654</v>
      </c>
      <c r="D1850" s="56" t="s">
        <v>119</v>
      </c>
      <c r="E1850" s="56" t="s">
        <v>105</v>
      </c>
      <c r="F1850" s="58" t="s">
        <v>106</v>
      </c>
      <c r="G1850" s="58" t="s">
        <v>107</v>
      </c>
      <c r="H1850" s="56" t="s">
        <v>105</v>
      </c>
      <c r="I1850" s="57"/>
      <c r="J1850" s="57">
        <f t="shared" si="379"/>
        <v>43684</v>
      </c>
      <c r="K1850" s="56" t="s">
        <v>18</v>
      </c>
      <c r="L1850" s="56" t="s">
        <v>18</v>
      </c>
      <c r="M1850" s="60" t="s">
        <v>642</v>
      </c>
      <c r="N1850" s="56" t="s">
        <v>11458</v>
      </c>
      <c r="O1850" s="56" t="s">
        <v>436</v>
      </c>
      <c r="P1850" s="56" t="s">
        <v>11459</v>
      </c>
      <c r="Q1850" s="56" t="s">
        <v>133</v>
      </c>
      <c r="R1850" s="57"/>
      <c r="S1850" s="56" t="s">
        <v>108</v>
      </c>
      <c r="T1850" s="56" t="s">
        <v>108</v>
      </c>
      <c r="U1850" s="57"/>
      <c r="V1850" s="62"/>
      <c r="W1850" s="62"/>
      <c r="X1850" s="57"/>
      <c r="Y1850" s="56" t="s">
        <v>108</v>
      </c>
      <c r="Z1850" s="56" t="s">
        <v>121</v>
      </c>
      <c r="AA1850" s="57">
        <v>43657</v>
      </c>
      <c r="AB1850" s="63" t="s">
        <v>163</v>
      </c>
      <c r="AC1850" s="64" t="s">
        <v>11461</v>
      </c>
      <c r="AD1850" s="65" t="s">
        <v>97</v>
      </c>
      <c r="AE1850" s="56" t="s">
        <v>119</v>
      </c>
      <c r="AF1850" s="61"/>
      <c r="AG1850" s="61"/>
      <c r="AH1850" s="67" t="str">
        <v>Jul</v>
      </c>
      <c r="AI1850" s="68" t="str">
        <v>Jul</v>
      </c>
      <c r="AJ1850" s="69">
        <f t="shared" si="340"/>
        <v>3</v>
      </c>
      <c r="AK1850" s="70" t="str">
        <f t="shared" si="380"/>
        <v/>
      </c>
      <c r="AL1850" s="71" t="s">
        <v>17409</v>
      </c>
      <c r="AM1850" s="71" t="str">
        <v>2019</v>
      </c>
      <c r="AN1850" s="70">
        <f t="shared" si="381"/>
        <v>43664</v>
      </c>
      <c r="AO1850" s="70" t="s">
        <v>123</v>
      </c>
      <c r="AP1850" s="74">
        <f ca="1"/>
        <v>305</v>
      </c>
    </row>
    <row r="1851" spans="1:42" ht="14.4">
      <c r="A1851" s="55" t="s">
        <v>11462</v>
      </c>
      <c r="B1851" s="56" t="s">
        <v>89</v>
      </c>
      <c r="C1851" s="57">
        <v>43654</v>
      </c>
      <c r="D1851" s="56" t="s">
        <v>119</v>
      </c>
      <c r="E1851" s="56" t="s">
        <v>105</v>
      </c>
      <c r="F1851" s="58" t="s">
        <v>106</v>
      </c>
      <c r="G1851" s="58" t="s">
        <v>107</v>
      </c>
      <c r="H1851" s="56" t="s">
        <v>105</v>
      </c>
      <c r="I1851" s="57"/>
      <c r="J1851" s="57">
        <f t="shared" si="379"/>
        <v>43684</v>
      </c>
      <c r="K1851" s="56" t="s">
        <v>18</v>
      </c>
      <c r="L1851" s="56" t="s">
        <v>14</v>
      </c>
      <c r="M1851" s="60" t="s">
        <v>642</v>
      </c>
      <c r="N1851" s="56" t="s">
        <v>8993</v>
      </c>
      <c r="O1851" s="56" t="s">
        <v>20</v>
      </c>
      <c r="P1851" s="56"/>
      <c r="Q1851" s="56" t="s">
        <v>133</v>
      </c>
      <c r="R1851" s="57"/>
      <c r="S1851" s="56" t="s">
        <v>108</v>
      </c>
      <c r="T1851" s="56" t="s">
        <v>108</v>
      </c>
      <c r="U1851" s="57"/>
      <c r="V1851" s="62"/>
      <c r="W1851" s="62"/>
      <c r="X1851" s="57"/>
      <c r="Y1851" s="56" t="s">
        <v>108</v>
      </c>
      <c r="Z1851" s="56" t="s">
        <v>121</v>
      </c>
      <c r="AA1851" s="57">
        <v>43657</v>
      </c>
      <c r="AB1851" s="63" t="s">
        <v>163</v>
      </c>
      <c r="AC1851" s="64" t="s">
        <v>11464</v>
      </c>
      <c r="AD1851" s="65" t="s">
        <v>97</v>
      </c>
      <c r="AE1851" s="56" t="s">
        <v>119</v>
      </c>
      <c r="AF1851" s="61"/>
      <c r="AG1851" s="61"/>
      <c r="AH1851" s="67" t="str">
        <v>Jul</v>
      </c>
      <c r="AI1851" s="68" t="str">
        <v>Jul</v>
      </c>
      <c r="AJ1851" s="69">
        <f t="shared" si="340"/>
        <v>3</v>
      </c>
      <c r="AK1851" s="70" t="str">
        <f t="shared" si="380"/>
        <v/>
      </c>
      <c r="AL1851" s="71" t="s">
        <v>17409</v>
      </c>
      <c r="AM1851" s="71" t="str">
        <v>2019</v>
      </c>
      <c r="AN1851" s="70">
        <f t="shared" si="381"/>
        <v>43664</v>
      </c>
      <c r="AO1851" s="70" t="s">
        <v>123</v>
      </c>
      <c r="AP1851" s="74">
        <f ca="1"/>
        <v>305</v>
      </c>
    </row>
    <row r="1852" spans="1:42" ht="14.4">
      <c r="A1852" s="55" t="s">
        <v>11466</v>
      </c>
      <c r="B1852" s="56" t="s">
        <v>89</v>
      </c>
      <c r="C1852" s="57">
        <v>43654</v>
      </c>
      <c r="D1852" s="56" t="s">
        <v>119</v>
      </c>
      <c r="E1852" s="56" t="s">
        <v>105</v>
      </c>
      <c r="F1852" s="58" t="s">
        <v>106</v>
      </c>
      <c r="G1852" s="58" t="s">
        <v>107</v>
      </c>
      <c r="H1852" s="56" t="s">
        <v>105</v>
      </c>
      <c r="I1852" s="57"/>
      <c r="J1852" s="57">
        <f t="shared" si="379"/>
        <v>43684</v>
      </c>
      <c r="K1852" s="56" t="s">
        <v>18</v>
      </c>
      <c r="L1852" s="56" t="s">
        <v>14</v>
      </c>
      <c r="M1852" s="60" t="s">
        <v>642</v>
      </c>
      <c r="N1852" s="56" t="s">
        <v>11468</v>
      </c>
      <c r="O1852" s="56" t="s">
        <v>44</v>
      </c>
      <c r="P1852" s="56" t="s">
        <v>11469</v>
      </c>
      <c r="Q1852" s="56" t="s">
        <v>133</v>
      </c>
      <c r="R1852" s="57"/>
      <c r="S1852" s="56" t="s">
        <v>108</v>
      </c>
      <c r="T1852" s="56" t="s">
        <v>108</v>
      </c>
      <c r="U1852" s="57"/>
      <c r="V1852" s="62"/>
      <c r="W1852" s="62" t="s">
        <v>108</v>
      </c>
      <c r="X1852" s="57"/>
      <c r="Y1852" s="56" t="s">
        <v>108</v>
      </c>
      <c r="Z1852" s="56" t="s">
        <v>121</v>
      </c>
      <c r="AA1852" s="57">
        <v>43657</v>
      </c>
      <c r="AB1852" s="63" t="s">
        <v>163</v>
      </c>
      <c r="AC1852" s="64" t="s">
        <v>11470</v>
      </c>
      <c r="AD1852" s="56" t="s">
        <v>224</v>
      </c>
      <c r="AE1852" s="56" t="s">
        <v>119</v>
      </c>
      <c r="AF1852" s="61"/>
      <c r="AG1852" s="61"/>
      <c r="AH1852" s="67" t="str">
        <v>Jul</v>
      </c>
      <c r="AI1852" s="68" t="str">
        <v>Jul</v>
      </c>
      <c r="AJ1852" s="69">
        <f t="shared" si="340"/>
        <v>3</v>
      </c>
      <c r="AK1852" s="70" t="str">
        <f t="shared" si="380"/>
        <v/>
      </c>
      <c r="AL1852" s="71" t="s">
        <v>17409</v>
      </c>
      <c r="AM1852" s="71" t="str">
        <v>2019</v>
      </c>
      <c r="AN1852" s="70">
        <f t="shared" si="381"/>
        <v>43664</v>
      </c>
      <c r="AO1852" s="70" t="s">
        <v>123</v>
      </c>
      <c r="AP1852" s="74">
        <f ca="1"/>
        <v>305</v>
      </c>
    </row>
    <row r="1853" spans="1:42" ht="14.4">
      <c r="A1853" s="55" t="s">
        <v>11471</v>
      </c>
      <c r="B1853" s="56" t="s">
        <v>89</v>
      </c>
      <c r="C1853" s="57">
        <v>43640</v>
      </c>
      <c r="D1853" s="56" t="s">
        <v>119</v>
      </c>
      <c r="E1853" s="56" t="s">
        <v>12</v>
      </c>
      <c r="F1853" s="58" t="s">
        <v>106</v>
      </c>
      <c r="G1853" s="58" t="s">
        <v>107</v>
      </c>
      <c r="H1853" s="56" t="s">
        <v>12</v>
      </c>
      <c r="I1853" s="57"/>
      <c r="J1853" s="57">
        <f t="shared" si="379"/>
        <v>43670</v>
      </c>
      <c r="K1853" s="56" t="s">
        <v>18</v>
      </c>
      <c r="L1853" s="56" t="s">
        <v>18</v>
      </c>
      <c r="M1853" s="60" t="s">
        <v>642</v>
      </c>
      <c r="N1853" s="56" t="s">
        <v>11473</v>
      </c>
      <c r="O1853" s="56" t="s">
        <v>33</v>
      </c>
      <c r="P1853" s="56" t="s">
        <v>11474</v>
      </c>
      <c r="Q1853" s="56" t="s">
        <v>21</v>
      </c>
      <c r="R1853" s="57"/>
      <c r="S1853" s="56"/>
      <c r="T1853" s="56"/>
      <c r="U1853" s="57"/>
      <c r="V1853" s="62"/>
      <c r="W1853" s="62"/>
      <c r="X1853" s="57"/>
      <c r="Y1853" s="56"/>
      <c r="Z1853" s="56" t="s">
        <v>121</v>
      </c>
      <c r="AA1853" s="57">
        <v>43657</v>
      </c>
      <c r="AB1853" s="63"/>
      <c r="AC1853" s="64"/>
      <c r="AD1853" s="65" t="s">
        <v>97</v>
      </c>
      <c r="AE1853" s="56" t="s">
        <v>119</v>
      </c>
      <c r="AF1853" s="61"/>
      <c r="AG1853" s="61"/>
      <c r="AH1853" s="67" t="str">
        <v>Jun</v>
      </c>
      <c r="AI1853" s="68" t="str">
        <v>Jul</v>
      </c>
      <c r="AJ1853" s="69">
        <f t="shared" si="340"/>
        <v>17</v>
      </c>
      <c r="AK1853" s="70" t="str">
        <f t="shared" si="380"/>
        <v/>
      </c>
      <c r="AL1853" s="71" t="s">
        <v>17409</v>
      </c>
      <c r="AM1853" s="71" t="str">
        <v>2019</v>
      </c>
      <c r="AN1853" s="70">
        <f t="shared" si="381"/>
        <v>43650</v>
      </c>
      <c r="AO1853" s="70" t="s">
        <v>123</v>
      </c>
      <c r="AP1853" s="74">
        <f ca="1"/>
        <v>319</v>
      </c>
    </row>
    <row r="1854" spans="1:42" ht="14.4">
      <c r="A1854" s="55" t="s">
        <v>11480</v>
      </c>
      <c r="B1854" s="56" t="s">
        <v>89</v>
      </c>
      <c r="C1854" s="57">
        <v>43640</v>
      </c>
      <c r="D1854" s="56" t="s">
        <v>119</v>
      </c>
      <c r="E1854" s="56" t="s">
        <v>12</v>
      </c>
      <c r="F1854" s="58" t="s">
        <v>106</v>
      </c>
      <c r="G1854" s="58" t="s">
        <v>107</v>
      </c>
      <c r="H1854" s="56" t="s">
        <v>12</v>
      </c>
      <c r="I1854" s="57"/>
      <c r="J1854" s="57">
        <f t="shared" si="379"/>
        <v>43670</v>
      </c>
      <c r="K1854" s="56" t="s">
        <v>18</v>
      </c>
      <c r="L1854" s="56" t="s">
        <v>18</v>
      </c>
      <c r="M1854" s="60" t="s">
        <v>642</v>
      </c>
      <c r="N1854" s="56" t="s">
        <v>11487</v>
      </c>
      <c r="O1854" s="56" t="s">
        <v>27</v>
      </c>
      <c r="P1854" s="56" t="s">
        <v>11488</v>
      </c>
      <c r="Q1854" s="56" t="s">
        <v>21</v>
      </c>
      <c r="R1854" s="57"/>
      <c r="S1854" s="56"/>
      <c r="T1854" s="56"/>
      <c r="U1854" s="57"/>
      <c r="V1854" s="62"/>
      <c r="W1854" s="62"/>
      <c r="X1854" s="57"/>
      <c r="Y1854" s="56"/>
      <c r="Z1854" s="56" t="s">
        <v>121</v>
      </c>
      <c r="AA1854" s="57">
        <v>43657</v>
      </c>
      <c r="AB1854" s="63"/>
      <c r="AC1854" s="64"/>
      <c r="AD1854" s="65" t="s">
        <v>97</v>
      </c>
      <c r="AE1854" s="56" t="s">
        <v>119</v>
      </c>
      <c r="AF1854" s="61"/>
      <c r="AG1854" s="61"/>
      <c r="AH1854" s="67" t="str">
        <v>Jun</v>
      </c>
      <c r="AI1854" s="68" t="str">
        <v>Jul</v>
      </c>
      <c r="AJ1854" s="69">
        <f t="shared" si="340"/>
        <v>17</v>
      </c>
      <c r="AK1854" s="70" t="str">
        <f t="shared" si="380"/>
        <v/>
      </c>
      <c r="AL1854" s="71" t="s">
        <v>17409</v>
      </c>
      <c r="AM1854" s="71" t="str">
        <v>2019</v>
      </c>
      <c r="AN1854" s="70">
        <f t="shared" si="381"/>
        <v>43650</v>
      </c>
      <c r="AO1854" s="70" t="s">
        <v>123</v>
      </c>
      <c r="AP1854" s="74">
        <f ca="1"/>
        <v>319</v>
      </c>
    </row>
    <row r="1855" spans="1:42" ht="14.4">
      <c r="A1855" s="55" t="s">
        <v>11490</v>
      </c>
      <c r="B1855" s="56" t="s">
        <v>89</v>
      </c>
      <c r="C1855" s="57">
        <v>43637</v>
      </c>
      <c r="D1855" s="56" t="s">
        <v>119</v>
      </c>
      <c r="E1855" s="56" t="s">
        <v>12</v>
      </c>
      <c r="F1855" s="58" t="s">
        <v>106</v>
      </c>
      <c r="G1855" s="58" t="s">
        <v>107</v>
      </c>
      <c r="H1855" s="56" t="s">
        <v>12</v>
      </c>
      <c r="I1855" s="57"/>
      <c r="J1855" s="57">
        <f t="shared" si="379"/>
        <v>43667</v>
      </c>
      <c r="K1855" s="56" t="s">
        <v>18</v>
      </c>
      <c r="L1855" s="56" t="s">
        <v>18</v>
      </c>
      <c r="M1855" s="60" t="s">
        <v>642</v>
      </c>
      <c r="N1855" s="56" t="s">
        <v>11491</v>
      </c>
      <c r="O1855" s="56" t="s">
        <v>249</v>
      </c>
      <c r="P1855" s="56" t="s">
        <v>11492</v>
      </c>
      <c r="Q1855" s="56" t="s">
        <v>21</v>
      </c>
      <c r="R1855" s="57"/>
      <c r="S1855" s="56"/>
      <c r="T1855" s="56"/>
      <c r="U1855" s="57"/>
      <c r="V1855" s="62"/>
      <c r="W1855" s="62"/>
      <c r="X1855" s="57"/>
      <c r="Y1855" s="56"/>
      <c r="Z1855" s="56" t="s">
        <v>121</v>
      </c>
      <c r="AA1855" s="57">
        <v>43657</v>
      </c>
      <c r="AB1855" s="63"/>
      <c r="AC1855" s="64"/>
      <c r="AD1855" s="65" t="s">
        <v>97</v>
      </c>
      <c r="AE1855" s="56" t="s">
        <v>119</v>
      </c>
      <c r="AF1855" s="61"/>
      <c r="AG1855" s="61"/>
      <c r="AH1855" s="67" t="str">
        <v>Jun</v>
      </c>
      <c r="AI1855" s="68" t="str">
        <v>Jul</v>
      </c>
      <c r="AJ1855" s="69">
        <f t="shared" si="340"/>
        <v>20</v>
      </c>
      <c r="AK1855" s="70" t="str">
        <f t="shared" si="380"/>
        <v/>
      </c>
      <c r="AL1855" s="71" t="s">
        <v>17409</v>
      </c>
      <c r="AM1855" s="71" t="str">
        <v>2019</v>
      </c>
      <c r="AN1855" s="70">
        <f t="shared" si="381"/>
        <v>43647</v>
      </c>
      <c r="AO1855" s="70" t="s">
        <v>123</v>
      </c>
      <c r="AP1855" s="74">
        <f ca="1"/>
        <v>322</v>
      </c>
    </row>
    <row r="1856" spans="1:42" ht="14.4">
      <c r="A1856" s="55" t="s">
        <v>11494</v>
      </c>
      <c r="B1856" s="56" t="s">
        <v>89</v>
      </c>
      <c r="C1856" s="57">
        <v>43637</v>
      </c>
      <c r="D1856" s="56" t="s">
        <v>119</v>
      </c>
      <c r="E1856" s="56" t="s">
        <v>12</v>
      </c>
      <c r="F1856" s="58" t="s">
        <v>106</v>
      </c>
      <c r="G1856" s="58" t="s">
        <v>107</v>
      </c>
      <c r="H1856" s="56" t="s">
        <v>12</v>
      </c>
      <c r="I1856" s="57"/>
      <c r="J1856" s="57">
        <f t="shared" si="379"/>
        <v>43667</v>
      </c>
      <c r="K1856" s="56" t="s">
        <v>18</v>
      </c>
      <c r="L1856" s="56" t="s">
        <v>18</v>
      </c>
      <c r="M1856" s="60" t="s">
        <v>642</v>
      </c>
      <c r="N1856" s="56" t="s">
        <v>11495</v>
      </c>
      <c r="O1856" s="56" t="s">
        <v>143</v>
      </c>
      <c r="P1856" s="56" t="s">
        <v>11496</v>
      </c>
      <c r="Q1856" s="56" t="s">
        <v>17</v>
      </c>
      <c r="R1856" s="57"/>
      <c r="S1856" s="56"/>
      <c r="T1856" s="56"/>
      <c r="U1856" s="57"/>
      <c r="V1856" s="62"/>
      <c r="W1856" s="62"/>
      <c r="X1856" s="57"/>
      <c r="Y1856" s="56"/>
      <c r="Z1856" s="56" t="s">
        <v>121</v>
      </c>
      <c r="AA1856" s="57">
        <v>43657</v>
      </c>
      <c r="AB1856" s="63"/>
      <c r="AC1856" s="64"/>
      <c r="AD1856" s="65" t="s">
        <v>97</v>
      </c>
      <c r="AE1856" s="56" t="s">
        <v>119</v>
      </c>
      <c r="AF1856" s="61"/>
      <c r="AG1856" s="61"/>
      <c r="AH1856" s="67" t="str">
        <v>Jun</v>
      </c>
      <c r="AI1856" s="68" t="str">
        <v>Jul</v>
      </c>
      <c r="AJ1856" s="69">
        <f t="shared" si="340"/>
        <v>20</v>
      </c>
      <c r="AK1856" s="70" t="str">
        <f t="shared" si="380"/>
        <v/>
      </c>
      <c r="AL1856" s="71" t="s">
        <v>17409</v>
      </c>
      <c r="AM1856" s="71" t="str">
        <v>2019</v>
      </c>
      <c r="AN1856" s="70">
        <f t="shared" si="381"/>
        <v>43647</v>
      </c>
      <c r="AO1856" s="70" t="s">
        <v>123</v>
      </c>
      <c r="AP1856" s="74">
        <f ca="1"/>
        <v>322</v>
      </c>
    </row>
    <row r="1857" spans="1:42" ht="14.4">
      <c r="A1857" s="55" t="s">
        <v>11498</v>
      </c>
      <c r="B1857" s="56" t="s">
        <v>89</v>
      </c>
      <c r="C1857" s="57">
        <v>43637</v>
      </c>
      <c r="D1857" s="56" t="s">
        <v>119</v>
      </c>
      <c r="E1857" s="56" t="s">
        <v>12</v>
      </c>
      <c r="F1857" s="58" t="s">
        <v>106</v>
      </c>
      <c r="G1857" s="58" t="s">
        <v>107</v>
      </c>
      <c r="H1857" s="56" t="s">
        <v>12</v>
      </c>
      <c r="I1857" s="57"/>
      <c r="J1857" s="57">
        <f t="shared" si="379"/>
        <v>43667</v>
      </c>
      <c r="K1857" s="56" t="s">
        <v>18</v>
      </c>
      <c r="L1857" s="56" t="s">
        <v>18</v>
      </c>
      <c r="M1857" s="60" t="s">
        <v>642</v>
      </c>
      <c r="N1857" s="56" t="s">
        <v>11499</v>
      </c>
      <c r="O1857" s="56" t="s">
        <v>95</v>
      </c>
      <c r="P1857" s="56" t="s">
        <v>11500</v>
      </c>
      <c r="Q1857" s="56" t="s">
        <v>17</v>
      </c>
      <c r="R1857" s="57"/>
      <c r="S1857" s="56"/>
      <c r="T1857" s="56"/>
      <c r="U1857" s="57"/>
      <c r="V1857" s="62"/>
      <c r="W1857" s="62"/>
      <c r="X1857" s="57"/>
      <c r="Y1857" s="56"/>
      <c r="Z1857" s="56" t="s">
        <v>121</v>
      </c>
      <c r="AA1857" s="57">
        <v>43657</v>
      </c>
      <c r="AB1857" s="75"/>
      <c r="AC1857" s="64"/>
      <c r="AD1857" s="65" t="s">
        <v>97</v>
      </c>
      <c r="AE1857" s="56" t="s">
        <v>119</v>
      </c>
      <c r="AF1857" s="61"/>
      <c r="AG1857" s="61"/>
      <c r="AH1857" s="67" t="str">
        <v>Jun</v>
      </c>
      <c r="AI1857" s="68" t="str">
        <v>Jul</v>
      </c>
      <c r="AJ1857" s="69">
        <f t="shared" si="340"/>
        <v>20</v>
      </c>
      <c r="AK1857" s="70" t="str">
        <f t="shared" si="380"/>
        <v/>
      </c>
      <c r="AL1857" s="71" t="s">
        <v>17409</v>
      </c>
      <c r="AM1857" s="71" t="str">
        <v>2019</v>
      </c>
      <c r="AN1857" s="70">
        <f t="shared" si="381"/>
        <v>43647</v>
      </c>
      <c r="AO1857" s="70" t="s">
        <v>123</v>
      </c>
      <c r="AP1857" s="74">
        <f ca="1"/>
        <v>322</v>
      </c>
    </row>
    <row r="1858" spans="1:42" ht="14.4">
      <c r="A1858" s="55" t="s">
        <v>11502</v>
      </c>
      <c r="B1858" s="56" t="s">
        <v>89</v>
      </c>
      <c r="C1858" s="57">
        <v>43640</v>
      </c>
      <c r="D1858" s="56" t="s">
        <v>119</v>
      </c>
      <c r="E1858" s="56" t="s">
        <v>12</v>
      </c>
      <c r="F1858" s="58" t="s">
        <v>106</v>
      </c>
      <c r="G1858" s="58" t="s">
        <v>107</v>
      </c>
      <c r="H1858" s="56" t="s">
        <v>12</v>
      </c>
      <c r="I1858" s="57"/>
      <c r="J1858" s="57">
        <f t="shared" si="379"/>
        <v>43670</v>
      </c>
      <c r="K1858" s="56" t="s">
        <v>18</v>
      </c>
      <c r="L1858" s="56" t="s">
        <v>18</v>
      </c>
      <c r="M1858" s="60" t="s">
        <v>642</v>
      </c>
      <c r="N1858" s="56" t="s">
        <v>11503</v>
      </c>
      <c r="O1858" s="56" t="s">
        <v>27</v>
      </c>
      <c r="P1858" s="56" t="s">
        <v>11504</v>
      </c>
      <c r="Q1858" s="56" t="s">
        <v>21</v>
      </c>
      <c r="R1858" s="57"/>
      <c r="S1858" s="56"/>
      <c r="T1858" s="56"/>
      <c r="U1858" s="57"/>
      <c r="V1858" s="62"/>
      <c r="W1858" s="62"/>
      <c r="X1858" s="57"/>
      <c r="Y1858" s="56"/>
      <c r="Z1858" s="56" t="s">
        <v>121</v>
      </c>
      <c r="AA1858" s="57">
        <v>43657</v>
      </c>
      <c r="AB1858" s="63"/>
      <c r="AC1858" s="64"/>
      <c r="AD1858" s="65" t="s">
        <v>97</v>
      </c>
      <c r="AE1858" s="56" t="s">
        <v>119</v>
      </c>
      <c r="AF1858" s="61"/>
      <c r="AG1858" s="61"/>
      <c r="AH1858" s="67" t="str">
        <v>Jun</v>
      </c>
      <c r="AI1858" s="68" t="str">
        <v>Jul</v>
      </c>
      <c r="AJ1858" s="69">
        <f t="shared" si="340"/>
        <v>17</v>
      </c>
      <c r="AK1858" s="70" t="str">
        <f t="shared" si="380"/>
        <v/>
      </c>
      <c r="AL1858" s="71" t="s">
        <v>17409</v>
      </c>
      <c r="AM1858" s="71" t="str">
        <v>2019</v>
      </c>
      <c r="AN1858" s="70">
        <f t="shared" si="381"/>
        <v>43650</v>
      </c>
      <c r="AO1858" s="70" t="s">
        <v>123</v>
      </c>
      <c r="AP1858" s="74">
        <f ca="1"/>
        <v>319</v>
      </c>
    </row>
    <row r="1859" spans="1:42" ht="14.4">
      <c r="A1859" s="55" t="s">
        <v>11506</v>
      </c>
      <c r="B1859" s="56" t="s">
        <v>89</v>
      </c>
      <c r="C1859" s="57">
        <v>43640</v>
      </c>
      <c r="D1859" s="56" t="s">
        <v>119</v>
      </c>
      <c r="E1859" s="56" t="s">
        <v>12</v>
      </c>
      <c r="F1859" s="58" t="s">
        <v>106</v>
      </c>
      <c r="G1859" s="58" t="s">
        <v>107</v>
      </c>
      <c r="H1859" s="56" t="s">
        <v>12</v>
      </c>
      <c r="I1859" s="57"/>
      <c r="J1859" s="57">
        <f t="shared" si="379"/>
        <v>43670</v>
      </c>
      <c r="K1859" s="56" t="s">
        <v>18</v>
      </c>
      <c r="L1859" s="56" t="s">
        <v>18</v>
      </c>
      <c r="M1859" s="60" t="s">
        <v>642</v>
      </c>
      <c r="N1859" s="56" t="s">
        <v>11508</v>
      </c>
      <c r="O1859" s="56" t="s">
        <v>137</v>
      </c>
      <c r="P1859" s="56" t="s">
        <v>11509</v>
      </c>
      <c r="Q1859" s="56" t="s">
        <v>17</v>
      </c>
      <c r="R1859" s="192"/>
      <c r="S1859" s="56"/>
      <c r="T1859" s="56"/>
      <c r="U1859" s="192"/>
      <c r="V1859" s="128"/>
      <c r="W1859" s="128"/>
      <c r="X1859" s="192"/>
      <c r="Y1859" s="61"/>
      <c r="Z1859" s="56" t="s">
        <v>121</v>
      </c>
      <c r="AA1859" s="57">
        <v>43657</v>
      </c>
      <c r="AB1859" s="75"/>
      <c r="AC1859" s="64"/>
      <c r="AD1859" s="65" t="s">
        <v>97</v>
      </c>
      <c r="AE1859" s="56" t="s">
        <v>119</v>
      </c>
      <c r="AF1859" s="61"/>
      <c r="AG1859" s="61"/>
      <c r="AH1859" s="67" t="str">
        <v>Jun</v>
      </c>
      <c r="AI1859" s="68" t="str">
        <v>Jul</v>
      </c>
      <c r="AJ1859" s="69">
        <f t="shared" si="340"/>
        <v>17</v>
      </c>
      <c r="AK1859" s="70" t="str">
        <f t="shared" si="380"/>
        <v/>
      </c>
      <c r="AL1859" s="71" t="s">
        <v>17409</v>
      </c>
      <c r="AM1859" s="71" t="str">
        <v>2019</v>
      </c>
      <c r="AN1859" s="70">
        <f t="shared" si="381"/>
        <v>43650</v>
      </c>
      <c r="AO1859" s="70" t="s">
        <v>123</v>
      </c>
      <c r="AP1859" s="74">
        <f ca="1"/>
        <v>319</v>
      </c>
    </row>
    <row r="1860" spans="1:42" ht="14.4">
      <c r="A1860" s="55" t="s">
        <v>11515</v>
      </c>
      <c r="B1860" s="56" t="s">
        <v>89</v>
      </c>
      <c r="C1860" s="57">
        <v>43640</v>
      </c>
      <c r="D1860" s="56" t="s">
        <v>119</v>
      </c>
      <c r="E1860" s="56" t="s">
        <v>12</v>
      </c>
      <c r="F1860" s="58" t="s">
        <v>106</v>
      </c>
      <c r="G1860" s="58" t="s">
        <v>107</v>
      </c>
      <c r="H1860" s="56" t="s">
        <v>12</v>
      </c>
      <c r="I1860" s="57"/>
      <c r="J1860" s="57">
        <f t="shared" si="379"/>
        <v>43670</v>
      </c>
      <c r="K1860" s="56" t="s">
        <v>18</v>
      </c>
      <c r="L1860" s="56" t="s">
        <v>14</v>
      </c>
      <c r="M1860" s="60" t="s">
        <v>642</v>
      </c>
      <c r="N1860" s="56" t="s">
        <v>11516</v>
      </c>
      <c r="O1860" s="56" t="s">
        <v>27</v>
      </c>
      <c r="P1860" s="56" t="s">
        <v>11518</v>
      </c>
      <c r="Q1860" s="56" t="s">
        <v>237</v>
      </c>
      <c r="R1860" s="192"/>
      <c r="S1860" s="56"/>
      <c r="T1860" s="56"/>
      <c r="U1860" s="192"/>
      <c r="V1860" s="128"/>
      <c r="W1860" s="62" t="s">
        <v>108</v>
      </c>
      <c r="X1860" s="192"/>
      <c r="Y1860" s="61"/>
      <c r="Z1860" s="56" t="s">
        <v>123</v>
      </c>
      <c r="AA1860" s="57">
        <v>43658</v>
      </c>
      <c r="AB1860" s="75"/>
      <c r="AC1860" s="64"/>
      <c r="AD1860" s="56" t="s">
        <v>224</v>
      </c>
      <c r="AE1860" s="56" t="s">
        <v>119</v>
      </c>
      <c r="AF1860" s="61"/>
      <c r="AG1860" s="61"/>
      <c r="AH1860" s="67" t="str">
        <v>Jun</v>
      </c>
      <c r="AI1860" s="68" t="str">
        <v>Jul</v>
      </c>
      <c r="AJ1860" s="69">
        <f t="shared" si="340"/>
        <v>18</v>
      </c>
      <c r="AK1860" s="70" t="str">
        <f t="shared" si="380"/>
        <v/>
      </c>
      <c r="AL1860" s="71" t="s">
        <v>17409</v>
      </c>
      <c r="AM1860" s="71" t="str">
        <v>2019</v>
      </c>
      <c r="AN1860" s="70">
        <f t="shared" si="381"/>
        <v>43650</v>
      </c>
      <c r="AO1860" s="70" t="s">
        <v>123</v>
      </c>
      <c r="AP1860" s="74">
        <f ca="1"/>
        <v>319</v>
      </c>
    </row>
    <row r="1861" spans="1:42" ht="14.4">
      <c r="A1861" s="55" t="s">
        <v>11519</v>
      </c>
      <c r="B1861" s="106" t="s">
        <v>89</v>
      </c>
      <c r="C1861" s="57">
        <v>43637</v>
      </c>
      <c r="D1861" s="56" t="s">
        <v>119</v>
      </c>
      <c r="E1861" s="56" t="s">
        <v>12</v>
      </c>
      <c r="F1861" s="58" t="s">
        <v>106</v>
      </c>
      <c r="G1861" s="58" t="s">
        <v>107</v>
      </c>
      <c r="H1861" s="56" t="s">
        <v>12</v>
      </c>
      <c r="I1861" s="57"/>
      <c r="J1861" s="57">
        <f t="shared" si="379"/>
        <v>43667</v>
      </c>
      <c r="K1861" s="56" t="s">
        <v>18</v>
      </c>
      <c r="L1861" s="56" t="s">
        <v>14</v>
      </c>
      <c r="M1861" s="60" t="s">
        <v>642</v>
      </c>
      <c r="N1861" s="56" t="s">
        <v>10272</v>
      </c>
      <c r="O1861" s="56" t="s">
        <v>27</v>
      </c>
      <c r="P1861" s="56"/>
      <c r="Q1861" s="56" t="s">
        <v>237</v>
      </c>
      <c r="R1861" s="57"/>
      <c r="S1861" s="56"/>
      <c r="T1861" s="56"/>
      <c r="U1861" s="57"/>
      <c r="V1861" s="62"/>
      <c r="W1861" s="62" t="s">
        <v>108</v>
      </c>
      <c r="X1861" s="59"/>
      <c r="Y1861" s="61"/>
      <c r="Z1861" s="56" t="s">
        <v>123</v>
      </c>
      <c r="AA1861" s="57">
        <v>43658</v>
      </c>
      <c r="AB1861" s="75"/>
      <c r="AC1861" s="64"/>
      <c r="AD1861" s="56" t="s">
        <v>224</v>
      </c>
      <c r="AE1861" s="56" t="s">
        <v>119</v>
      </c>
      <c r="AF1861" s="61"/>
      <c r="AG1861" s="61"/>
      <c r="AH1861" s="67" t="str">
        <v>Jun</v>
      </c>
      <c r="AI1861" s="68" t="str">
        <v>Jul</v>
      </c>
      <c r="AJ1861" s="69">
        <f t="shared" si="340"/>
        <v>21</v>
      </c>
      <c r="AK1861" s="70" t="str">
        <f t="shared" si="380"/>
        <v/>
      </c>
      <c r="AL1861" s="71" t="s">
        <v>17409</v>
      </c>
      <c r="AM1861" s="71" t="str">
        <v>2019</v>
      </c>
      <c r="AN1861" s="70">
        <f t="shared" si="381"/>
        <v>43647</v>
      </c>
      <c r="AO1861" s="70" t="s">
        <v>123</v>
      </c>
      <c r="AP1861" s="74">
        <f ca="1"/>
        <v>322</v>
      </c>
    </row>
    <row r="1862" spans="1:42" ht="14.4">
      <c r="A1862" s="55" t="s">
        <v>11521</v>
      </c>
      <c r="B1862" s="56" t="s">
        <v>89</v>
      </c>
      <c r="C1862" s="57">
        <v>43640</v>
      </c>
      <c r="D1862" s="56" t="s">
        <v>119</v>
      </c>
      <c r="E1862" s="56" t="s">
        <v>12</v>
      </c>
      <c r="F1862" s="58" t="s">
        <v>106</v>
      </c>
      <c r="G1862" s="58" t="s">
        <v>107</v>
      </c>
      <c r="H1862" s="56" t="s">
        <v>12</v>
      </c>
      <c r="I1862" s="57"/>
      <c r="J1862" s="57">
        <f t="shared" si="379"/>
        <v>43670</v>
      </c>
      <c r="K1862" s="56" t="s">
        <v>18</v>
      </c>
      <c r="L1862" s="56" t="s">
        <v>14</v>
      </c>
      <c r="M1862" s="60" t="s">
        <v>642</v>
      </c>
      <c r="N1862" s="56" t="s">
        <v>11522</v>
      </c>
      <c r="O1862" s="56" t="s">
        <v>27</v>
      </c>
      <c r="P1862" s="56" t="s">
        <v>11523</v>
      </c>
      <c r="Q1862" s="56" t="s">
        <v>237</v>
      </c>
      <c r="R1862" s="192"/>
      <c r="S1862" s="56"/>
      <c r="T1862" s="56"/>
      <c r="U1862" s="192"/>
      <c r="V1862" s="128"/>
      <c r="W1862" s="128"/>
      <c r="X1862" s="192"/>
      <c r="Y1862" s="61"/>
      <c r="Z1862" s="56" t="s">
        <v>123</v>
      </c>
      <c r="AA1862" s="57">
        <v>43658</v>
      </c>
      <c r="AB1862" s="75"/>
      <c r="AC1862" s="64" t="s">
        <v>11525</v>
      </c>
      <c r="AD1862" s="56" t="s">
        <v>179</v>
      </c>
      <c r="AE1862" s="56" t="s">
        <v>119</v>
      </c>
      <c r="AF1862" s="61"/>
      <c r="AG1862" s="61"/>
      <c r="AH1862" s="67" t="str">
        <v>Jun</v>
      </c>
      <c r="AI1862" s="68" t="str">
        <v>Jul</v>
      </c>
      <c r="AJ1862" s="69">
        <f t="shared" si="340"/>
        <v>18</v>
      </c>
      <c r="AK1862" s="70" t="str">
        <f t="shared" si="380"/>
        <v/>
      </c>
      <c r="AL1862" s="71" t="s">
        <v>17409</v>
      </c>
      <c r="AM1862" s="71" t="str">
        <v>2019</v>
      </c>
      <c r="AN1862" s="70">
        <f t="shared" si="381"/>
        <v>43650</v>
      </c>
      <c r="AO1862" s="70" t="s">
        <v>123</v>
      </c>
      <c r="AP1862" s="74">
        <f ca="1"/>
        <v>319</v>
      </c>
    </row>
    <row r="1863" spans="1:42" ht="14.4">
      <c r="A1863" s="55" t="s">
        <v>11526</v>
      </c>
      <c r="B1863" s="56" t="s">
        <v>89</v>
      </c>
      <c r="C1863" s="57">
        <v>43658</v>
      </c>
      <c r="D1863" s="56" t="s">
        <v>119</v>
      </c>
      <c r="E1863" s="56" t="s">
        <v>112</v>
      </c>
      <c r="F1863" s="58" t="s">
        <v>106</v>
      </c>
      <c r="G1863" s="58" t="s">
        <v>113</v>
      </c>
      <c r="H1863" s="271" t="s">
        <v>112</v>
      </c>
      <c r="I1863" s="57"/>
      <c r="J1863" s="57">
        <f t="shared" si="379"/>
        <v>43688</v>
      </c>
      <c r="K1863" s="56" t="s">
        <v>18</v>
      </c>
      <c r="L1863" s="56" t="s">
        <v>18</v>
      </c>
      <c r="M1863" s="60" t="s">
        <v>642</v>
      </c>
      <c r="N1863" s="56" t="s">
        <v>1744</v>
      </c>
      <c r="O1863" s="56" t="s">
        <v>271</v>
      </c>
      <c r="P1863" s="56" t="s">
        <v>11528</v>
      </c>
      <c r="Q1863" s="56" t="s">
        <v>116</v>
      </c>
      <c r="R1863" s="57">
        <v>43661</v>
      </c>
      <c r="S1863" s="56" t="s">
        <v>108</v>
      </c>
      <c r="T1863" s="56" t="s">
        <v>108</v>
      </c>
      <c r="U1863" s="57"/>
      <c r="V1863" s="62"/>
      <c r="W1863" s="62" t="s">
        <v>108</v>
      </c>
      <c r="X1863" s="57"/>
      <c r="Y1863" s="56" t="s">
        <v>200</v>
      </c>
      <c r="Z1863" s="56" t="s">
        <v>123</v>
      </c>
      <c r="AA1863" s="57">
        <v>43740</v>
      </c>
      <c r="AB1863" s="63" t="s">
        <v>124</v>
      </c>
      <c r="AC1863" s="64" t="s">
        <v>11529</v>
      </c>
      <c r="AD1863" s="56" t="s">
        <v>179</v>
      </c>
      <c r="AE1863" s="56" t="s">
        <v>119</v>
      </c>
      <c r="AF1863" s="61"/>
      <c r="AG1863" s="61"/>
      <c r="AH1863" s="67" t="str">
        <v>Jul</v>
      </c>
      <c r="AI1863" s="68" t="str">
        <v>Oct</v>
      </c>
      <c r="AJ1863" s="69">
        <f t="shared" si="340"/>
        <v>82</v>
      </c>
      <c r="AK1863" s="70">
        <f t="shared" si="380"/>
        <v>43691</v>
      </c>
      <c r="AL1863" s="71">
        <v>-49</v>
      </c>
      <c r="AM1863" s="71" t="str">
        <v>2019</v>
      </c>
      <c r="AN1863" s="70">
        <f t="shared" si="381"/>
        <v>43668</v>
      </c>
      <c r="AO1863" s="70" t="s">
        <v>121</v>
      </c>
      <c r="AP1863" s="74">
        <f ca="1"/>
        <v>301</v>
      </c>
    </row>
    <row r="1864" spans="1:42" ht="14.4">
      <c r="A1864" s="55" t="s">
        <v>11531</v>
      </c>
      <c r="B1864" s="56" t="s">
        <v>89</v>
      </c>
      <c r="C1864" s="57">
        <v>43647</v>
      </c>
      <c r="D1864" s="56" t="s">
        <v>119</v>
      </c>
      <c r="E1864" s="56" t="s">
        <v>129</v>
      </c>
      <c r="F1864" s="58" t="s">
        <v>106</v>
      </c>
      <c r="G1864" s="58" t="s">
        <v>107</v>
      </c>
      <c r="H1864" s="56" t="s">
        <v>129</v>
      </c>
      <c r="I1864" s="59"/>
      <c r="J1864" s="59">
        <f t="shared" si="379"/>
        <v>43677</v>
      </c>
      <c r="K1864" s="56" t="s">
        <v>18</v>
      </c>
      <c r="L1864" s="56" t="s">
        <v>18</v>
      </c>
      <c r="M1864" s="60" t="s">
        <v>642</v>
      </c>
      <c r="N1864" s="56" t="s">
        <v>11532</v>
      </c>
      <c r="O1864" s="56" t="s">
        <v>114</v>
      </c>
      <c r="P1864" s="56" t="s">
        <v>3621</v>
      </c>
      <c r="Q1864" s="56" t="s">
        <v>133</v>
      </c>
      <c r="R1864" s="59"/>
      <c r="S1864" s="56" t="s">
        <v>108</v>
      </c>
      <c r="T1864" s="56" t="s">
        <v>108</v>
      </c>
      <c r="U1864" s="59"/>
      <c r="V1864" s="77"/>
      <c r="W1864" s="77"/>
      <c r="X1864" s="59"/>
      <c r="Y1864" s="56" t="s">
        <v>108</v>
      </c>
      <c r="Z1864" s="56" t="s">
        <v>121</v>
      </c>
      <c r="AA1864" s="57">
        <v>43662</v>
      </c>
      <c r="AB1864" s="63" t="s">
        <v>163</v>
      </c>
      <c r="AC1864" s="60" t="s">
        <v>11534</v>
      </c>
      <c r="AD1864" s="65" t="s">
        <v>97</v>
      </c>
      <c r="AE1864" s="56" t="s">
        <v>119</v>
      </c>
      <c r="AF1864" s="61"/>
      <c r="AG1864" s="61"/>
      <c r="AH1864" s="67" t="str">
        <v>Jul</v>
      </c>
      <c r="AI1864" s="68" t="str">
        <v>Jul</v>
      </c>
      <c r="AJ1864" s="69">
        <f t="shared" si="340"/>
        <v>15</v>
      </c>
      <c r="AK1864" s="70" t="str">
        <f t="shared" si="380"/>
        <v/>
      </c>
      <c r="AL1864" s="71" t="s">
        <v>17409</v>
      </c>
      <c r="AM1864" s="71" t="str">
        <v>2019</v>
      </c>
      <c r="AN1864" s="70">
        <f t="shared" si="381"/>
        <v>43657</v>
      </c>
      <c r="AO1864" s="70" t="s">
        <v>123</v>
      </c>
      <c r="AP1864" s="74">
        <f ca="1"/>
        <v>312</v>
      </c>
    </row>
    <row r="1865" spans="1:42" ht="14.4">
      <c r="A1865" s="55" t="s">
        <v>11536</v>
      </c>
      <c r="B1865" s="56" t="s">
        <v>89</v>
      </c>
      <c r="C1865" s="57">
        <v>43661</v>
      </c>
      <c r="D1865" s="56" t="s">
        <v>119</v>
      </c>
      <c r="E1865" s="56" t="s">
        <v>129</v>
      </c>
      <c r="F1865" s="58" t="s">
        <v>106</v>
      </c>
      <c r="G1865" s="58" t="s">
        <v>107</v>
      </c>
      <c r="H1865" s="56" t="s">
        <v>129</v>
      </c>
      <c r="I1865" s="57"/>
      <c r="J1865" s="57">
        <f t="shared" si="379"/>
        <v>43691</v>
      </c>
      <c r="K1865" s="56" t="s">
        <v>18</v>
      </c>
      <c r="L1865" s="56" t="s">
        <v>14</v>
      </c>
      <c r="M1865" s="60" t="s">
        <v>642</v>
      </c>
      <c r="N1865" s="56" t="s">
        <v>11538</v>
      </c>
      <c r="O1865" s="56" t="s">
        <v>22</v>
      </c>
      <c r="P1865" s="56" t="s">
        <v>11539</v>
      </c>
      <c r="Q1865" s="56" t="s">
        <v>133</v>
      </c>
      <c r="R1865" s="57"/>
      <c r="S1865" s="56" t="s">
        <v>108</v>
      </c>
      <c r="T1865" s="56" t="s">
        <v>108</v>
      </c>
      <c r="U1865" s="57"/>
      <c r="V1865" s="62"/>
      <c r="W1865" s="62" t="s">
        <v>108</v>
      </c>
      <c r="X1865" s="57"/>
      <c r="Y1865" s="56" t="s">
        <v>108</v>
      </c>
      <c r="Z1865" s="56" t="s">
        <v>123</v>
      </c>
      <c r="AA1865" s="57">
        <v>43683</v>
      </c>
      <c r="AB1865" s="63" t="s">
        <v>163</v>
      </c>
      <c r="AC1865" s="64" t="s">
        <v>11540</v>
      </c>
      <c r="AD1865" s="56" t="s">
        <v>179</v>
      </c>
      <c r="AE1865" s="56" t="s">
        <v>119</v>
      </c>
      <c r="AF1865" s="61"/>
      <c r="AG1865" s="61"/>
      <c r="AH1865" s="67" t="str">
        <v>Jul</v>
      </c>
      <c r="AI1865" s="68" t="str">
        <v>Aug</v>
      </c>
      <c r="AJ1865" s="69">
        <f t="shared" si="340"/>
        <v>22</v>
      </c>
      <c r="AK1865" s="70" t="str">
        <f t="shared" si="380"/>
        <v/>
      </c>
      <c r="AL1865" s="71" t="s">
        <v>17409</v>
      </c>
      <c r="AM1865" s="71" t="str">
        <v>2019</v>
      </c>
      <c r="AN1865" s="70">
        <f t="shared" si="381"/>
        <v>43671</v>
      </c>
      <c r="AO1865" s="70" t="s">
        <v>123</v>
      </c>
      <c r="AP1865" s="74">
        <f ca="1"/>
        <v>298</v>
      </c>
    </row>
    <row r="1866" spans="1:42" ht="14.4">
      <c r="A1866" s="55" t="s">
        <v>11541</v>
      </c>
      <c r="B1866" s="56" t="s">
        <v>89</v>
      </c>
      <c r="C1866" s="57">
        <v>43661</v>
      </c>
      <c r="D1866" s="56" t="s">
        <v>119</v>
      </c>
      <c r="E1866" s="56" t="s">
        <v>129</v>
      </c>
      <c r="F1866" s="58" t="s">
        <v>106</v>
      </c>
      <c r="G1866" s="58" t="s">
        <v>107</v>
      </c>
      <c r="H1866" s="56" t="s">
        <v>129</v>
      </c>
      <c r="I1866" s="57"/>
      <c r="J1866" s="57">
        <f t="shared" si="379"/>
        <v>43691</v>
      </c>
      <c r="K1866" s="56" t="s">
        <v>18</v>
      </c>
      <c r="L1866" s="56" t="s">
        <v>14</v>
      </c>
      <c r="M1866" s="60" t="s">
        <v>642</v>
      </c>
      <c r="N1866" s="56" t="s">
        <v>11543</v>
      </c>
      <c r="O1866" s="56" t="s">
        <v>27</v>
      </c>
      <c r="P1866" s="56">
        <v>2019725753</v>
      </c>
      <c r="Q1866" s="56" t="s">
        <v>133</v>
      </c>
      <c r="R1866" s="57"/>
      <c r="S1866" s="56" t="s">
        <v>108</v>
      </c>
      <c r="T1866" s="56" t="s">
        <v>108</v>
      </c>
      <c r="U1866" s="57"/>
      <c r="V1866" s="62"/>
      <c r="W1866" s="62" t="s">
        <v>108</v>
      </c>
      <c r="X1866" s="57"/>
      <c r="Y1866" s="56" t="s">
        <v>108</v>
      </c>
      <c r="Z1866" s="56" t="s">
        <v>123</v>
      </c>
      <c r="AA1866" s="57">
        <v>43668</v>
      </c>
      <c r="AB1866" s="63" t="s">
        <v>163</v>
      </c>
      <c r="AC1866" s="64" t="s">
        <v>11544</v>
      </c>
      <c r="AD1866" s="56" t="s">
        <v>118</v>
      </c>
      <c r="AE1866" s="56" t="s">
        <v>119</v>
      </c>
      <c r="AF1866" s="61"/>
      <c r="AG1866" s="61"/>
      <c r="AH1866" s="67" t="str">
        <v>Jul</v>
      </c>
      <c r="AI1866" s="68" t="str">
        <v>Jul</v>
      </c>
      <c r="AJ1866" s="69">
        <f t="shared" si="340"/>
        <v>7</v>
      </c>
      <c r="AK1866" s="70" t="str">
        <f t="shared" si="380"/>
        <v/>
      </c>
      <c r="AL1866" s="71" t="s">
        <v>17409</v>
      </c>
      <c r="AM1866" s="71" t="str">
        <v>2019</v>
      </c>
      <c r="AN1866" s="70">
        <f t="shared" si="381"/>
        <v>43671</v>
      </c>
      <c r="AO1866" s="70" t="s">
        <v>123</v>
      </c>
      <c r="AP1866" s="74">
        <f ca="1"/>
        <v>298</v>
      </c>
    </row>
    <row r="1867" spans="1:42" ht="14.4">
      <c r="A1867" s="55" t="s">
        <v>11545</v>
      </c>
      <c r="B1867" s="56" t="s">
        <v>89</v>
      </c>
      <c r="C1867" s="57">
        <v>43668</v>
      </c>
      <c r="D1867" s="56" t="s">
        <v>119</v>
      </c>
      <c r="E1867" s="56" t="s">
        <v>105</v>
      </c>
      <c r="F1867" s="58" t="s">
        <v>106</v>
      </c>
      <c r="G1867" s="58" t="s">
        <v>107</v>
      </c>
      <c r="H1867" s="56" t="s">
        <v>105</v>
      </c>
      <c r="I1867" s="57"/>
      <c r="J1867" s="57">
        <f t="shared" si="379"/>
        <v>43698</v>
      </c>
      <c r="K1867" s="56" t="s">
        <v>18</v>
      </c>
      <c r="L1867" s="56" t="s">
        <v>18</v>
      </c>
      <c r="M1867" s="60" t="s">
        <v>642</v>
      </c>
      <c r="N1867" s="56" t="s">
        <v>11546</v>
      </c>
      <c r="O1867" s="56" t="s">
        <v>22</v>
      </c>
      <c r="P1867" s="56" t="s">
        <v>11420</v>
      </c>
      <c r="Q1867" s="56" t="s">
        <v>133</v>
      </c>
      <c r="R1867" s="57"/>
      <c r="S1867" s="56" t="s">
        <v>108</v>
      </c>
      <c r="T1867" s="56" t="s">
        <v>108</v>
      </c>
      <c r="U1867" s="57"/>
      <c r="V1867" s="62"/>
      <c r="W1867" s="62"/>
      <c r="X1867" s="57"/>
      <c r="Y1867" s="56" t="s">
        <v>108</v>
      </c>
      <c r="Z1867" s="56" t="s">
        <v>121</v>
      </c>
      <c r="AA1867" s="57">
        <v>43669</v>
      </c>
      <c r="AB1867" s="63" t="s">
        <v>163</v>
      </c>
      <c r="AC1867" s="64" t="s">
        <v>11548</v>
      </c>
      <c r="AD1867" s="65" t="s">
        <v>97</v>
      </c>
      <c r="AE1867" s="56" t="s">
        <v>119</v>
      </c>
      <c r="AF1867" s="61"/>
      <c r="AG1867" s="61"/>
      <c r="AH1867" s="67" t="str">
        <v>Jul</v>
      </c>
      <c r="AI1867" s="68" t="str">
        <v>Jul</v>
      </c>
      <c r="AJ1867" s="69">
        <f t="shared" si="340"/>
        <v>1</v>
      </c>
      <c r="AK1867" s="70" t="str">
        <f t="shared" si="380"/>
        <v/>
      </c>
      <c r="AL1867" s="71" t="s">
        <v>17409</v>
      </c>
      <c r="AM1867" s="71" t="str">
        <v>2019</v>
      </c>
      <c r="AN1867" s="70">
        <f t="shared" si="381"/>
        <v>43678</v>
      </c>
      <c r="AO1867" s="70" t="s">
        <v>123</v>
      </c>
      <c r="AP1867" s="74">
        <f ca="1"/>
        <v>291</v>
      </c>
    </row>
    <row r="1868" spans="1:42" ht="14.4">
      <c r="A1868" s="55" t="s">
        <v>11549</v>
      </c>
      <c r="B1868" s="56" t="s">
        <v>89</v>
      </c>
      <c r="C1868" s="57">
        <v>43667</v>
      </c>
      <c r="D1868" s="56" t="s">
        <v>131</v>
      </c>
      <c r="E1868" s="56" t="s">
        <v>129</v>
      </c>
      <c r="F1868" s="58" t="s">
        <v>106</v>
      </c>
      <c r="G1868" s="58" t="s">
        <v>107</v>
      </c>
      <c r="H1868" s="56" t="s">
        <v>129</v>
      </c>
      <c r="I1868" s="59"/>
      <c r="J1868" s="59">
        <f t="shared" si="379"/>
        <v>43697</v>
      </c>
      <c r="K1868" s="56" t="s">
        <v>18</v>
      </c>
      <c r="L1868" s="56" t="s">
        <v>18</v>
      </c>
      <c r="M1868" s="60" t="s">
        <v>642</v>
      </c>
      <c r="N1868" s="56" t="s">
        <v>11551</v>
      </c>
      <c r="O1868" s="56" t="s">
        <v>20</v>
      </c>
      <c r="P1868" s="56" t="s">
        <v>11552</v>
      </c>
      <c r="Q1868" s="56" t="s">
        <v>133</v>
      </c>
      <c r="R1868" s="59"/>
      <c r="S1868" s="56" t="s">
        <v>108</v>
      </c>
      <c r="T1868" s="56" t="s">
        <v>108</v>
      </c>
      <c r="U1868" s="59"/>
      <c r="V1868" s="77"/>
      <c r="W1868" s="77"/>
      <c r="X1868" s="59"/>
      <c r="Y1868" s="56" t="s">
        <v>108</v>
      </c>
      <c r="Z1868" s="56" t="s">
        <v>121</v>
      </c>
      <c r="AA1868" s="57">
        <v>43671</v>
      </c>
      <c r="AB1868" s="63" t="s">
        <v>163</v>
      </c>
      <c r="AC1868" s="60" t="s">
        <v>11553</v>
      </c>
      <c r="AD1868" s="65" t="s">
        <v>97</v>
      </c>
      <c r="AE1868" s="56" t="s">
        <v>119</v>
      </c>
      <c r="AF1868" s="61"/>
      <c r="AG1868" s="61"/>
      <c r="AH1868" s="67" t="str">
        <v>Jul</v>
      </c>
      <c r="AI1868" s="68" t="str">
        <v>Jul</v>
      </c>
      <c r="AJ1868" s="69">
        <f t="shared" si="340"/>
        <v>4</v>
      </c>
      <c r="AK1868" s="70" t="str">
        <f t="shared" si="380"/>
        <v/>
      </c>
      <c r="AL1868" s="71" t="s">
        <v>17409</v>
      </c>
      <c r="AM1868" s="71" t="str">
        <v>2019</v>
      </c>
      <c r="AN1868" s="70">
        <f t="shared" si="381"/>
        <v>43677</v>
      </c>
      <c r="AO1868" s="70" t="s">
        <v>123</v>
      </c>
      <c r="AP1868" s="74">
        <f ca="1"/>
        <v>292</v>
      </c>
    </row>
    <row r="1869" spans="1:42" ht="14.4">
      <c r="A1869" s="55" t="s">
        <v>11555</v>
      </c>
      <c r="B1869" s="106" t="s">
        <v>89</v>
      </c>
      <c r="C1869" s="57">
        <v>43668</v>
      </c>
      <c r="D1869" s="56" t="s">
        <v>119</v>
      </c>
      <c r="E1869" s="56" t="s">
        <v>129</v>
      </c>
      <c r="F1869" s="58" t="s">
        <v>106</v>
      </c>
      <c r="G1869" s="58" t="s">
        <v>107</v>
      </c>
      <c r="H1869" s="56" t="s">
        <v>129</v>
      </c>
      <c r="I1869" s="57"/>
      <c r="J1869" s="57">
        <f t="shared" si="379"/>
        <v>43698</v>
      </c>
      <c r="K1869" s="56" t="s">
        <v>18</v>
      </c>
      <c r="L1869" s="56" t="s">
        <v>18</v>
      </c>
      <c r="M1869" s="60" t="s">
        <v>642</v>
      </c>
      <c r="N1869" s="56" t="s">
        <v>11556</v>
      </c>
      <c r="O1869" s="56" t="s">
        <v>33</v>
      </c>
      <c r="P1869" s="56" t="s">
        <v>2539</v>
      </c>
      <c r="Q1869" s="56" t="s">
        <v>133</v>
      </c>
      <c r="R1869" s="57"/>
      <c r="S1869" s="56" t="s">
        <v>108</v>
      </c>
      <c r="T1869" s="56" t="s">
        <v>108</v>
      </c>
      <c r="U1869" s="57"/>
      <c r="V1869" s="62"/>
      <c r="W1869" s="62"/>
      <c r="X1869" s="57"/>
      <c r="Y1869" s="56" t="s">
        <v>108</v>
      </c>
      <c r="Z1869" s="56" t="s">
        <v>121</v>
      </c>
      <c r="AA1869" s="57">
        <v>43671</v>
      </c>
      <c r="AB1869" s="63" t="s">
        <v>163</v>
      </c>
      <c r="AC1869" s="60" t="s">
        <v>11558</v>
      </c>
      <c r="AD1869" s="56" t="s">
        <v>360</v>
      </c>
      <c r="AE1869" s="56" t="s">
        <v>119</v>
      </c>
      <c r="AF1869" s="61"/>
      <c r="AG1869" s="61"/>
      <c r="AH1869" s="67" t="str">
        <v>Jul</v>
      </c>
      <c r="AI1869" s="68" t="str">
        <v>Jul</v>
      </c>
      <c r="AJ1869" s="69">
        <f t="shared" si="340"/>
        <v>3</v>
      </c>
      <c r="AK1869" s="70" t="str">
        <f t="shared" si="380"/>
        <v/>
      </c>
      <c r="AL1869" s="71" t="s">
        <v>17409</v>
      </c>
      <c r="AM1869" s="71" t="str">
        <v>2019</v>
      </c>
      <c r="AN1869" s="70">
        <f t="shared" si="381"/>
        <v>43678</v>
      </c>
      <c r="AO1869" s="70" t="s">
        <v>123</v>
      </c>
      <c r="AP1869" s="74">
        <f ca="1"/>
        <v>291</v>
      </c>
    </row>
    <row r="1870" spans="1:42" ht="14.4">
      <c r="A1870" s="55" t="s">
        <v>11559</v>
      </c>
      <c r="B1870" s="56" t="s">
        <v>89</v>
      </c>
      <c r="C1870" s="57">
        <v>43669</v>
      </c>
      <c r="D1870" s="56" t="s">
        <v>119</v>
      </c>
      <c r="E1870" s="56" t="s">
        <v>112</v>
      </c>
      <c r="F1870" s="58" t="s">
        <v>106</v>
      </c>
      <c r="G1870" s="58" t="s">
        <v>113</v>
      </c>
      <c r="H1870" s="56" t="s">
        <v>112</v>
      </c>
      <c r="I1870" s="59"/>
      <c r="J1870" s="59">
        <f t="shared" si="379"/>
        <v>43699</v>
      </c>
      <c r="K1870" s="56" t="s">
        <v>18</v>
      </c>
      <c r="L1870" s="56" t="s">
        <v>14</v>
      </c>
      <c r="M1870" s="60" t="s">
        <v>642</v>
      </c>
      <c r="N1870" s="56" t="s">
        <v>9059</v>
      </c>
      <c r="O1870" s="56" t="s">
        <v>44</v>
      </c>
      <c r="P1870" s="56" t="s">
        <v>9060</v>
      </c>
      <c r="Q1870" s="56" t="s">
        <v>116</v>
      </c>
      <c r="R1870" s="57">
        <v>43675</v>
      </c>
      <c r="S1870" s="56" t="s">
        <v>108</v>
      </c>
      <c r="T1870" s="56" t="s">
        <v>108</v>
      </c>
      <c r="U1870" s="59"/>
      <c r="V1870" s="77"/>
      <c r="W1870" s="62" t="s">
        <v>108</v>
      </c>
      <c r="X1870" s="59"/>
      <c r="Y1870" s="56" t="s">
        <v>108</v>
      </c>
      <c r="Z1870" s="56" t="s">
        <v>121</v>
      </c>
      <c r="AA1870" s="57">
        <v>43676</v>
      </c>
      <c r="AB1870" s="75"/>
      <c r="AC1870" s="60" t="s">
        <v>257</v>
      </c>
      <c r="AD1870" s="56" t="s">
        <v>118</v>
      </c>
      <c r="AE1870" s="56" t="s">
        <v>119</v>
      </c>
      <c r="AF1870" s="61"/>
      <c r="AG1870" s="61"/>
      <c r="AH1870" s="67" t="str">
        <v>Jul</v>
      </c>
      <c r="AI1870" s="68" t="str">
        <v>Jul</v>
      </c>
      <c r="AJ1870" s="69">
        <f t="shared" si="340"/>
        <v>7</v>
      </c>
      <c r="AK1870" s="70">
        <f t="shared" si="380"/>
        <v>43705</v>
      </c>
      <c r="AL1870" s="71">
        <v>29</v>
      </c>
      <c r="AM1870" s="71" t="str">
        <v>2019</v>
      </c>
      <c r="AN1870" s="70">
        <f t="shared" si="381"/>
        <v>43679</v>
      </c>
      <c r="AO1870" s="70" t="s">
        <v>121</v>
      </c>
      <c r="AP1870" s="74">
        <f ca="1"/>
        <v>290</v>
      </c>
    </row>
    <row r="1871" spans="1:42" ht="14.4">
      <c r="A1871" s="55" t="s">
        <v>11561</v>
      </c>
      <c r="B1871" s="56" t="s">
        <v>89</v>
      </c>
      <c r="C1871" s="57">
        <v>43665</v>
      </c>
      <c r="D1871" s="56" t="s">
        <v>119</v>
      </c>
      <c r="E1871" s="56" t="s">
        <v>12</v>
      </c>
      <c r="F1871" s="58" t="s">
        <v>106</v>
      </c>
      <c r="G1871" s="58" t="s">
        <v>107</v>
      </c>
      <c r="H1871" s="56" t="s">
        <v>12</v>
      </c>
      <c r="I1871" s="57"/>
      <c r="J1871" s="57">
        <f t="shared" si="379"/>
        <v>43695</v>
      </c>
      <c r="K1871" s="56" t="s">
        <v>18</v>
      </c>
      <c r="L1871" s="56" t="s">
        <v>14</v>
      </c>
      <c r="M1871" s="60" t="s">
        <v>642</v>
      </c>
      <c r="N1871" s="56" t="s">
        <v>11563</v>
      </c>
      <c r="O1871" s="56" t="s">
        <v>249</v>
      </c>
      <c r="P1871" s="56" t="s">
        <v>11564</v>
      </c>
      <c r="Q1871" s="56" t="s">
        <v>17</v>
      </c>
      <c r="R1871" s="57"/>
      <c r="S1871" s="56"/>
      <c r="T1871" s="56"/>
      <c r="U1871" s="59"/>
      <c r="V1871" s="77"/>
      <c r="W1871" s="62" t="s">
        <v>108</v>
      </c>
      <c r="X1871" s="59"/>
      <c r="Y1871" s="61"/>
      <c r="Z1871" s="56" t="s">
        <v>123</v>
      </c>
      <c r="AA1871" s="57">
        <v>43675</v>
      </c>
      <c r="AB1871" s="75"/>
      <c r="AC1871" s="64" t="s">
        <v>11565</v>
      </c>
      <c r="AD1871" s="56" t="s">
        <v>224</v>
      </c>
      <c r="AE1871" s="56" t="s">
        <v>119</v>
      </c>
      <c r="AF1871" s="61"/>
      <c r="AG1871" s="61"/>
      <c r="AH1871" s="67" t="str">
        <v>Jul</v>
      </c>
      <c r="AI1871" s="68" t="str">
        <v>Jul</v>
      </c>
      <c r="AJ1871" s="69">
        <f t="shared" si="340"/>
        <v>10</v>
      </c>
      <c r="AK1871" s="70" t="str">
        <f t="shared" si="380"/>
        <v/>
      </c>
      <c r="AL1871" s="71" t="s">
        <v>17409</v>
      </c>
      <c r="AM1871" s="71" t="str">
        <v>2019</v>
      </c>
      <c r="AN1871" s="70">
        <f t="shared" si="381"/>
        <v>43675</v>
      </c>
      <c r="AO1871" s="70" t="s">
        <v>123</v>
      </c>
      <c r="AP1871" s="74">
        <f ca="1"/>
        <v>294</v>
      </c>
    </row>
    <row r="1872" spans="1:42" ht="14.4">
      <c r="A1872" s="55" t="s">
        <v>11567</v>
      </c>
      <c r="B1872" s="56" t="s">
        <v>89</v>
      </c>
      <c r="C1872" s="57">
        <v>43675</v>
      </c>
      <c r="D1872" s="56" t="s">
        <v>90</v>
      </c>
      <c r="E1872" s="56" t="s">
        <v>135</v>
      </c>
      <c r="F1872" s="58" t="s">
        <v>214</v>
      </c>
      <c r="G1872" s="58" t="s">
        <v>136</v>
      </c>
      <c r="H1872" s="56" t="s">
        <v>135</v>
      </c>
      <c r="I1872" s="59"/>
      <c r="J1872" s="59">
        <f t="shared" si="379"/>
        <v>43705</v>
      </c>
      <c r="K1872" s="56" t="s">
        <v>18</v>
      </c>
      <c r="L1872" s="56" t="s">
        <v>14</v>
      </c>
      <c r="M1872" s="60" t="s">
        <v>642</v>
      </c>
      <c r="N1872" s="56" t="s">
        <v>11575</v>
      </c>
      <c r="O1872" s="56" t="s">
        <v>16</v>
      </c>
      <c r="P1872" s="56" t="s">
        <v>11576</v>
      </c>
      <c r="Q1872" s="56" t="s">
        <v>96</v>
      </c>
      <c r="R1872" s="59"/>
      <c r="S1872" s="56"/>
      <c r="T1872" s="56"/>
      <c r="U1872" s="59"/>
      <c r="V1872" s="77"/>
      <c r="W1872" s="62" t="s">
        <v>108</v>
      </c>
      <c r="X1872" s="59"/>
      <c r="Y1872" s="56" t="s">
        <v>108</v>
      </c>
      <c r="Z1872" s="56" t="s">
        <v>123</v>
      </c>
      <c r="AA1872" s="57">
        <v>43675</v>
      </c>
      <c r="AB1872" s="75"/>
      <c r="AC1872" s="64" t="s">
        <v>11577</v>
      </c>
      <c r="AD1872" s="56" t="s">
        <v>118</v>
      </c>
      <c r="AE1872" s="56" t="s">
        <v>90</v>
      </c>
      <c r="AF1872" s="61"/>
      <c r="AG1872" s="61"/>
      <c r="AH1872" s="67" t="str">
        <v>Jul</v>
      </c>
      <c r="AI1872" s="68" t="str">
        <v>Jul</v>
      </c>
      <c r="AJ1872" s="69">
        <f t="shared" si="340"/>
        <v>0</v>
      </c>
      <c r="AK1872" s="70" t="str">
        <f t="shared" si="380"/>
        <v/>
      </c>
      <c r="AL1872" s="71" t="s">
        <v>17409</v>
      </c>
      <c r="AM1872" s="71" t="str">
        <v>2019</v>
      </c>
      <c r="AN1872" s="70">
        <f t="shared" si="381"/>
        <v>43685</v>
      </c>
      <c r="AO1872" s="70" t="s">
        <v>123</v>
      </c>
      <c r="AP1872" s="74">
        <f ca="1"/>
        <v>284</v>
      </c>
    </row>
    <row r="1873" spans="1:42" ht="14.4">
      <c r="A1873" s="55" t="s">
        <v>11579</v>
      </c>
      <c r="B1873" s="56" t="s">
        <v>89</v>
      </c>
      <c r="C1873" s="57">
        <v>43665</v>
      </c>
      <c r="D1873" s="56" t="s">
        <v>119</v>
      </c>
      <c r="E1873" s="56" t="s">
        <v>129</v>
      </c>
      <c r="F1873" s="58" t="s">
        <v>106</v>
      </c>
      <c r="G1873" s="58" t="s">
        <v>107</v>
      </c>
      <c r="H1873" s="56" t="s">
        <v>129</v>
      </c>
      <c r="I1873" s="57"/>
      <c r="J1873" s="57">
        <f t="shared" si="379"/>
        <v>43695</v>
      </c>
      <c r="K1873" s="56" t="s">
        <v>18</v>
      </c>
      <c r="L1873" s="56" t="s">
        <v>18</v>
      </c>
      <c r="M1873" s="60" t="s">
        <v>642</v>
      </c>
      <c r="N1873" s="56" t="s">
        <v>11581</v>
      </c>
      <c r="O1873" s="56" t="s">
        <v>22</v>
      </c>
      <c r="P1873" s="56" t="s">
        <v>11582</v>
      </c>
      <c r="Q1873" s="56" t="s">
        <v>21</v>
      </c>
      <c r="R1873" s="57"/>
      <c r="S1873" s="56" t="s">
        <v>108</v>
      </c>
      <c r="T1873" s="56" t="s">
        <v>108</v>
      </c>
      <c r="U1873" s="57"/>
      <c r="V1873" s="62"/>
      <c r="W1873" s="62"/>
      <c r="X1873" s="57"/>
      <c r="Y1873" s="56" t="s">
        <v>108</v>
      </c>
      <c r="Z1873" s="56" t="s">
        <v>121</v>
      </c>
      <c r="AA1873" s="57">
        <v>43676</v>
      </c>
      <c r="AB1873" s="63" t="s">
        <v>163</v>
      </c>
      <c r="AC1873" s="60" t="s">
        <v>11583</v>
      </c>
      <c r="AD1873" s="65" t="s">
        <v>97</v>
      </c>
      <c r="AE1873" s="56" t="s">
        <v>119</v>
      </c>
      <c r="AF1873" s="61"/>
      <c r="AG1873" s="61"/>
      <c r="AH1873" s="67" t="str">
        <v>Jul</v>
      </c>
      <c r="AI1873" s="68" t="str">
        <v>Jul</v>
      </c>
      <c r="AJ1873" s="69">
        <f t="shared" si="340"/>
        <v>11</v>
      </c>
      <c r="AK1873" s="70" t="str">
        <f t="shared" si="380"/>
        <v/>
      </c>
      <c r="AL1873" s="71" t="s">
        <v>17409</v>
      </c>
      <c r="AM1873" s="71" t="str">
        <v>2019</v>
      </c>
      <c r="AN1873" s="70">
        <f t="shared" si="381"/>
        <v>43675</v>
      </c>
      <c r="AO1873" s="70" t="s">
        <v>123</v>
      </c>
      <c r="AP1873" s="74">
        <f ca="1"/>
        <v>294</v>
      </c>
    </row>
    <row r="1874" spans="1:42" ht="14.4">
      <c r="A1874" s="55" t="s">
        <v>11585</v>
      </c>
      <c r="B1874" s="56" t="s">
        <v>89</v>
      </c>
      <c r="C1874" s="57">
        <v>43668</v>
      </c>
      <c r="D1874" s="56" t="s">
        <v>131</v>
      </c>
      <c r="E1874" s="56" t="s">
        <v>129</v>
      </c>
      <c r="F1874" s="58" t="s">
        <v>106</v>
      </c>
      <c r="G1874" s="58" t="s">
        <v>107</v>
      </c>
      <c r="H1874" s="56" t="s">
        <v>129</v>
      </c>
      <c r="I1874" s="57"/>
      <c r="J1874" s="57">
        <f t="shared" si="379"/>
        <v>43698</v>
      </c>
      <c r="K1874" s="56" t="s">
        <v>18</v>
      </c>
      <c r="L1874" s="56" t="s">
        <v>18</v>
      </c>
      <c r="M1874" s="60" t="s">
        <v>642</v>
      </c>
      <c r="N1874" s="56" t="s">
        <v>1374</v>
      </c>
      <c r="O1874" s="56" t="s">
        <v>20</v>
      </c>
      <c r="P1874" s="56" t="s">
        <v>1375</v>
      </c>
      <c r="Q1874" s="56" t="s">
        <v>133</v>
      </c>
      <c r="R1874" s="57"/>
      <c r="S1874" s="56" t="s">
        <v>108</v>
      </c>
      <c r="T1874" s="56" t="s">
        <v>108</v>
      </c>
      <c r="U1874" s="57"/>
      <c r="V1874" s="62"/>
      <c r="W1874" s="62"/>
      <c r="X1874" s="57"/>
      <c r="Y1874" s="56" t="s">
        <v>108</v>
      </c>
      <c r="Z1874" s="56" t="s">
        <v>121</v>
      </c>
      <c r="AA1874" s="57">
        <v>43676</v>
      </c>
      <c r="AB1874" s="63" t="s">
        <v>163</v>
      </c>
      <c r="AC1874" s="60" t="s">
        <v>11587</v>
      </c>
      <c r="AD1874" s="65" t="s">
        <v>97</v>
      </c>
      <c r="AE1874" s="56" t="s">
        <v>131</v>
      </c>
      <c r="AF1874" s="61"/>
      <c r="AG1874" s="61"/>
      <c r="AH1874" s="67" t="str">
        <v>Jul</v>
      </c>
      <c r="AI1874" s="68" t="str">
        <v>Jul</v>
      </c>
      <c r="AJ1874" s="69">
        <f t="shared" si="340"/>
        <v>8</v>
      </c>
      <c r="AK1874" s="70" t="str">
        <f t="shared" si="380"/>
        <v/>
      </c>
      <c r="AL1874" s="71" t="s">
        <v>17409</v>
      </c>
      <c r="AM1874" s="71" t="str">
        <v>2019</v>
      </c>
      <c r="AN1874" s="70">
        <f t="shared" si="381"/>
        <v>43678</v>
      </c>
      <c r="AO1874" s="70" t="s">
        <v>123</v>
      </c>
      <c r="AP1874" s="74">
        <f ca="1"/>
        <v>291</v>
      </c>
    </row>
    <row r="1875" spans="1:42" ht="14.4">
      <c r="A1875" s="55" t="s">
        <v>11588</v>
      </c>
      <c r="B1875" s="56" t="s">
        <v>89</v>
      </c>
      <c r="C1875" s="57">
        <v>43675</v>
      </c>
      <c r="D1875" s="56" t="s">
        <v>119</v>
      </c>
      <c r="E1875" s="56" t="s">
        <v>129</v>
      </c>
      <c r="F1875" s="58" t="s">
        <v>106</v>
      </c>
      <c r="G1875" s="58" t="s">
        <v>107</v>
      </c>
      <c r="H1875" s="56" t="s">
        <v>129</v>
      </c>
      <c r="I1875" s="57"/>
      <c r="J1875" s="57">
        <f t="shared" si="379"/>
        <v>43705</v>
      </c>
      <c r="K1875" s="56" t="s">
        <v>18</v>
      </c>
      <c r="L1875" s="56" t="s">
        <v>18</v>
      </c>
      <c r="M1875" s="60" t="s">
        <v>642</v>
      </c>
      <c r="N1875" s="56" t="s">
        <v>11590</v>
      </c>
      <c r="O1875" s="56" t="s">
        <v>39</v>
      </c>
      <c r="P1875" s="56" t="s">
        <v>11591</v>
      </c>
      <c r="Q1875" s="56" t="s">
        <v>133</v>
      </c>
      <c r="R1875" s="57"/>
      <c r="S1875" s="56" t="s">
        <v>108</v>
      </c>
      <c r="T1875" s="56" t="s">
        <v>108</v>
      </c>
      <c r="U1875" s="57"/>
      <c r="V1875" s="62"/>
      <c r="W1875" s="62"/>
      <c r="X1875" s="57"/>
      <c r="Y1875" s="56" t="s">
        <v>108</v>
      </c>
      <c r="Z1875" s="56" t="s">
        <v>121</v>
      </c>
      <c r="AA1875" s="57">
        <v>43676</v>
      </c>
      <c r="AB1875" s="63" t="s">
        <v>163</v>
      </c>
      <c r="AC1875" s="60" t="s">
        <v>11587</v>
      </c>
      <c r="AD1875" s="65" t="s">
        <v>97</v>
      </c>
      <c r="AE1875" s="56" t="s">
        <v>119</v>
      </c>
      <c r="AF1875" s="61"/>
      <c r="AG1875" s="61"/>
      <c r="AH1875" s="67" t="str">
        <v>Jul</v>
      </c>
      <c r="AI1875" s="68" t="str">
        <v>Jul</v>
      </c>
      <c r="AJ1875" s="69">
        <f t="shared" si="340"/>
        <v>1</v>
      </c>
      <c r="AK1875" s="70" t="str">
        <f t="shared" si="380"/>
        <v/>
      </c>
      <c r="AL1875" s="71" t="s">
        <v>17409</v>
      </c>
      <c r="AM1875" s="71" t="str">
        <v>2019</v>
      </c>
      <c r="AN1875" s="70">
        <f t="shared" si="381"/>
        <v>43685</v>
      </c>
      <c r="AO1875" s="70" t="s">
        <v>123</v>
      </c>
      <c r="AP1875" s="74">
        <f ca="1"/>
        <v>284</v>
      </c>
    </row>
    <row r="1876" spans="1:42" ht="14.4">
      <c r="A1876" s="55" t="s">
        <v>11593</v>
      </c>
      <c r="B1876" s="106" t="s">
        <v>89</v>
      </c>
      <c r="C1876" s="57">
        <v>43676</v>
      </c>
      <c r="D1876" s="56" t="s">
        <v>119</v>
      </c>
      <c r="E1876" s="56" t="s">
        <v>140</v>
      </c>
      <c r="F1876" s="58" t="s">
        <v>106</v>
      </c>
      <c r="G1876" s="58" t="s">
        <v>107</v>
      </c>
      <c r="H1876" s="56" t="s">
        <v>140</v>
      </c>
      <c r="I1876" s="57"/>
      <c r="J1876" s="57">
        <f t="shared" si="379"/>
        <v>43706</v>
      </c>
      <c r="K1876" s="56" t="s">
        <v>18</v>
      </c>
      <c r="L1876" s="56" t="s">
        <v>18</v>
      </c>
      <c r="M1876" s="60" t="s">
        <v>642</v>
      </c>
      <c r="N1876" s="56" t="s">
        <v>3440</v>
      </c>
      <c r="O1876" s="56" t="s">
        <v>27</v>
      </c>
      <c r="P1876" s="56" t="s">
        <v>3441</v>
      </c>
      <c r="Q1876" s="56" t="s">
        <v>17</v>
      </c>
      <c r="R1876" s="57"/>
      <c r="S1876" s="56" t="s">
        <v>18</v>
      </c>
      <c r="T1876" s="56" t="s">
        <v>108</v>
      </c>
      <c r="U1876" s="57"/>
      <c r="V1876" s="62"/>
      <c r="W1876" s="62">
        <v>0</v>
      </c>
      <c r="X1876" s="59"/>
      <c r="Y1876" s="56" t="s">
        <v>108</v>
      </c>
      <c r="Z1876" s="56" t="s">
        <v>121</v>
      </c>
      <c r="AA1876" s="57">
        <v>43676</v>
      </c>
      <c r="AB1876" s="63" t="s">
        <v>163</v>
      </c>
      <c r="AC1876" s="64" t="s">
        <v>11595</v>
      </c>
      <c r="AD1876" s="56" t="s">
        <v>360</v>
      </c>
      <c r="AE1876" s="56" t="s">
        <v>119</v>
      </c>
      <c r="AF1876" s="61"/>
      <c r="AG1876" s="61"/>
      <c r="AH1876" s="67" t="str">
        <v>Jul</v>
      </c>
      <c r="AI1876" s="68" t="str">
        <v>Jul</v>
      </c>
      <c r="AJ1876" s="69">
        <f t="shared" si="340"/>
        <v>0</v>
      </c>
      <c r="AK1876" s="70" t="str">
        <f t="shared" si="380"/>
        <v/>
      </c>
      <c r="AL1876" s="71" t="s">
        <v>17409</v>
      </c>
      <c r="AM1876" s="71" t="str">
        <v>2019</v>
      </c>
      <c r="AN1876" s="70">
        <f t="shared" si="381"/>
        <v>43686</v>
      </c>
      <c r="AO1876" s="70" t="s">
        <v>123</v>
      </c>
      <c r="AP1876" s="74">
        <f ca="1"/>
        <v>283</v>
      </c>
    </row>
    <row r="1877" spans="1:42" ht="14.4">
      <c r="A1877" s="55" t="s">
        <v>11596</v>
      </c>
      <c r="B1877" s="56" t="s">
        <v>89</v>
      </c>
      <c r="C1877" s="57">
        <v>43676</v>
      </c>
      <c r="D1877" s="56" t="s">
        <v>119</v>
      </c>
      <c r="E1877" s="56" t="s">
        <v>140</v>
      </c>
      <c r="F1877" s="58" t="s">
        <v>106</v>
      </c>
      <c r="G1877" s="58" t="s">
        <v>107</v>
      </c>
      <c r="H1877" s="56" t="s">
        <v>140</v>
      </c>
      <c r="I1877" s="57"/>
      <c r="J1877" s="57">
        <f t="shared" si="379"/>
        <v>43706</v>
      </c>
      <c r="K1877" s="56" t="s">
        <v>14</v>
      </c>
      <c r="L1877" s="56" t="s">
        <v>108</v>
      </c>
      <c r="M1877" s="60" t="s">
        <v>642</v>
      </c>
      <c r="N1877" s="56" t="s">
        <v>3440</v>
      </c>
      <c r="O1877" s="56" t="s">
        <v>27</v>
      </c>
      <c r="P1877" s="56" t="s">
        <v>3441</v>
      </c>
      <c r="Q1877" s="56" t="s">
        <v>17</v>
      </c>
      <c r="R1877" s="57"/>
      <c r="S1877" s="56" t="s">
        <v>14</v>
      </c>
      <c r="T1877" s="56" t="s">
        <v>108</v>
      </c>
      <c r="U1877" s="57"/>
      <c r="V1877" s="62"/>
      <c r="W1877" s="62"/>
      <c r="X1877" s="57"/>
      <c r="Y1877" s="56" t="s">
        <v>108</v>
      </c>
      <c r="Z1877" s="56" t="s">
        <v>123</v>
      </c>
      <c r="AA1877" s="57">
        <v>43676</v>
      </c>
      <c r="AB1877" s="63" t="s">
        <v>163</v>
      </c>
      <c r="AC1877" s="64" t="s">
        <v>11597</v>
      </c>
      <c r="AD1877" s="56" t="s">
        <v>242</v>
      </c>
      <c r="AE1877" s="56"/>
      <c r="AF1877" s="61"/>
      <c r="AG1877" s="61"/>
      <c r="AH1877" s="67" t="str">
        <v>Jul</v>
      </c>
      <c r="AI1877" s="68" t="str">
        <v>Jul</v>
      </c>
      <c r="AJ1877" s="69">
        <f t="shared" si="340"/>
        <v>0</v>
      </c>
      <c r="AK1877" s="70" t="str">
        <f t="shared" si="380"/>
        <v/>
      </c>
      <c r="AL1877" s="71" t="s">
        <v>17409</v>
      </c>
      <c r="AM1877" s="71" t="str">
        <v>2019</v>
      </c>
      <c r="AN1877" s="70">
        <f t="shared" si="381"/>
        <v>43686</v>
      </c>
      <c r="AO1877" s="70" t="s">
        <v>123</v>
      </c>
      <c r="AP1877" s="74">
        <f ca="1"/>
        <v>283</v>
      </c>
    </row>
    <row r="1878" spans="1:42" ht="14.4">
      <c r="A1878" s="55" t="s">
        <v>11599</v>
      </c>
      <c r="B1878" s="56" t="s">
        <v>89</v>
      </c>
      <c r="C1878" s="57">
        <v>43675</v>
      </c>
      <c r="D1878" s="56" t="s">
        <v>119</v>
      </c>
      <c r="E1878" s="56" t="s">
        <v>129</v>
      </c>
      <c r="F1878" s="58" t="s">
        <v>106</v>
      </c>
      <c r="G1878" s="58" t="s">
        <v>107</v>
      </c>
      <c r="H1878" s="56" t="s">
        <v>129</v>
      </c>
      <c r="I1878" s="57"/>
      <c r="J1878" s="57">
        <f t="shared" si="379"/>
        <v>43705</v>
      </c>
      <c r="K1878" s="56" t="s">
        <v>18</v>
      </c>
      <c r="L1878" s="56" t="s">
        <v>14</v>
      </c>
      <c r="M1878" s="60" t="s">
        <v>642</v>
      </c>
      <c r="N1878" s="56" t="s">
        <v>11600</v>
      </c>
      <c r="O1878" s="61"/>
      <c r="P1878" s="56" t="s">
        <v>108</v>
      </c>
      <c r="Q1878" s="56" t="s">
        <v>17</v>
      </c>
      <c r="R1878" s="57"/>
      <c r="S1878" s="56" t="s">
        <v>108</v>
      </c>
      <c r="T1878" s="56" t="s">
        <v>108</v>
      </c>
      <c r="U1878" s="57"/>
      <c r="V1878" s="62"/>
      <c r="W1878" s="62" t="s">
        <v>108</v>
      </c>
      <c r="X1878" s="57"/>
      <c r="Y1878" s="56" t="s">
        <v>108</v>
      </c>
      <c r="Z1878" s="56" t="s">
        <v>123</v>
      </c>
      <c r="AA1878" s="57">
        <v>43676</v>
      </c>
      <c r="AB1878" s="63" t="s">
        <v>163</v>
      </c>
      <c r="AC1878" s="64" t="s">
        <v>11601</v>
      </c>
      <c r="AD1878" s="56" t="s">
        <v>224</v>
      </c>
      <c r="AE1878" s="56" t="s">
        <v>119</v>
      </c>
      <c r="AF1878" s="61"/>
      <c r="AG1878" s="61"/>
      <c r="AH1878" s="67" t="str">
        <v>Jul</v>
      </c>
      <c r="AI1878" s="68" t="str">
        <v>Jul</v>
      </c>
      <c r="AJ1878" s="69">
        <f t="shared" si="340"/>
        <v>1</v>
      </c>
      <c r="AK1878" s="70" t="str">
        <f t="shared" si="380"/>
        <v/>
      </c>
      <c r="AL1878" s="71" t="s">
        <v>17409</v>
      </c>
      <c r="AM1878" s="71" t="str">
        <v>2019</v>
      </c>
      <c r="AN1878" s="70">
        <f t="shared" si="381"/>
        <v>43685</v>
      </c>
      <c r="AO1878" s="70" t="s">
        <v>123</v>
      </c>
      <c r="AP1878" s="74">
        <f ca="1"/>
        <v>284</v>
      </c>
    </row>
    <row r="1879" spans="1:42" ht="14.4">
      <c r="A1879" s="55" t="s">
        <v>11603</v>
      </c>
      <c r="B1879" s="56" t="s">
        <v>89</v>
      </c>
      <c r="C1879" s="57">
        <v>43675</v>
      </c>
      <c r="D1879" s="56" t="s">
        <v>119</v>
      </c>
      <c r="E1879" s="56" t="s">
        <v>12</v>
      </c>
      <c r="F1879" s="58" t="s">
        <v>106</v>
      </c>
      <c r="G1879" s="58" t="s">
        <v>107</v>
      </c>
      <c r="H1879" s="56" t="s">
        <v>12</v>
      </c>
      <c r="I1879" s="57"/>
      <c r="J1879" s="57">
        <f t="shared" si="379"/>
        <v>43705</v>
      </c>
      <c r="K1879" s="56" t="s">
        <v>18</v>
      </c>
      <c r="L1879" s="56" t="s">
        <v>18</v>
      </c>
      <c r="M1879" s="60" t="s">
        <v>642</v>
      </c>
      <c r="N1879" s="56" t="s">
        <v>11342</v>
      </c>
      <c r="O1879" s="56" t="s">
        <v>436</v>
      </c>
      <c r="P1879" s="56" t="s">
        <v>11343</v>
      </c>
      <c r="Q1879" s="56" t="s">
        <v>17</v>
      </c>
      <c r="R1879" s="57"/>
      <c r="S1879" s="56"/>
      <c r="T1879" s="56"/>
      <c r="U1879" s="57"/>
      <c r="V1879" s="62"/>
      <c r="W1879" s="62"/>
      <c r="X1879" s="59"/>
      <c r="Y1879" s="61"/>
      <c r="Z1879" s="56" t="s">
        <v>121</v>
      </c>
      <c r="AA1879" s="57">
        <v>43679</v>
      </c>
      <c r="AB1879" s="75"/>
      <c r="AC1879" s="64"/>
      <c r="AD1879" s="65" t="s">
        <v>97</v>
      </c>
      <c r="AE1879" s="56" t="s">
        <v>119</v>
      </c>
      <c r="AF1879" s="61"/>
      <c r="AG1879" s="61"/>
      <c r="AH1879" s="67" t="str">
        <v>Jul</v>
      </c>
      <c r="AI1879" s="68" t="str">
        <v>Aug</v>
      </c>
      <c r="AJ1879" s="69">
        <f t="shared" si="340"/>
        <v>4</v>
      </c>
      <c r="AK1879" s="70" t="str">
        <f t="shared" si="380"/>
        <v/>
      </c>
      <c r="AL1879" s="71" t="s">
        <v>17409</v>
      </c>
      <c r="AM1879" s="71" t="str">
        <v>2019</v>
      </c>
      <c r="AN1879" s="70">
        <f t="shared" si="381"/>
        <v>43685</v>
      </c>
      <c r="AO1879" s="70" t="s">
        <v>123</v>
      </c>
      <c r="AP1879" s="74">
        <f ca="1"/>
        <v>284</v>
      </c>
    </row>
    <row r="1880" spans="1:42" ht="14.4">
      <c r="A1880" s="55" t="s">
        <v>11605</v>
      </c>
      <c r="B1880" s="56" t="s">
        <v>89</v>
      </c>
      <c r="C1880" s="57">
        <v>43675</v>
      </c>
      <c r="D1880" s="56" t="s">
        <v>119</v>
      </c>
      <c r="E1880" s="56" t="s">
        <v>12</v>
      </c>
      <c r="F1880" s="58" t="s">
        <v>106</v>
      </c>
      <c r="G1880" s="58" t="s">
        <v>107</v>
      </c>
      <c r="H1880" s="56" t="s">
        <v>12</v>
      </c>
      <c r="I1880" s="57"/>
      <c r="J1880" s="57">
        <f t="shared" si="379"/>
        <v>43705</v>
      </c>
      <c r="K1880" s="56" t="s">
        <v>18</v>
      </c>
      <c r="L1880" s="56" t="s">
        <v>14</v>
      </c>
      <c r="M1880" s="60" t="s">
        <v>642</v>
      </c>
      <c r="N1880" s="56" t="s">
        <v>11364</v>
      </c>
      <c r="O1880" s="56" t="s">
        <v>20</v>
      </c>
      <c r="P1880" s="56" t="s">
        <v>11365</v>
      </c>
      <c r="Q1880" s="56" t="s">
        <v>17</v>
      </c>
      <c r="R1880" s="57"/>
      <c r="S1880" s="56"/>
      <c r="T1880" s="56"/>
      <c r="U1880" s="57"/>
      <c r="V1880" s="62"/>
      <c r="W1880" s="62"/>
      <c r="X1880" s="59"/>
      <c r="Y1880" s="61"/>
      <c r="Z1880" s="56" t="s">
        <v>123</v>
      </c>
      <c r="AA1880" s="57">
        <v>43679</v>
      </c>
      <c r="AB1880" s="75"/>
      <c r="AC1880" s="64" t="s">
        <v>11607</v>
      </c>
      <c r="AD1880" s="56" t="s">
        <v>179</v>
      </c>
      <c r="AE1880" s="56" t="s">
        <v>119</v>
      </c>
      <c r="AF1880" s="61"/>
      <c r="AG1880" s="61"/>
      <c r="AH1880" s="67" t="str">
        <v>Jul</v>
      </c>
      <c r="AI1880" s="68" t="str">
        <v>Aug</v>
      </c>
      <c r="AJ1880" s="69">
        <f t="shared" si="340"/>
        <v>4</v>
      </c>
      <c r="AK1880" s="70" t="str">
        <f t="shared" si="380"/>
        <v/>
      </c>
      <c r="AL1880" s="71" t="s">
        <v>17409</v>
      </c>
      <c r="AM1880" s="71" t="str">
        <v>2019</v>
      </c>
      <c r="AN1880" s="70">
        <f t="shared" si="381"/>
        <v>43685</v>
      </c>
      <c r="AO1880" s="198" t="s">
        <v>123</v>
      </c>
      <c r="AP1880" s="199">
        <f ca="1"/>
        <v>284</v>
      </c>
    </row>
    <row r="1881" spans="1:42" ht="14.4">
      <c r="A1881" s="55" t="s">
        <v>11608</v>
      </c>
      <c r="B1881" s="56" t="s">
        <v>89</v>
      </c>
      <c r="C1881" s="57">
        <v>43682</v>
      </c>
      <c r="D1881" s="56" t="s">
        <v>90</v>
      </c>
      <c r="E1881" s="56" t="s">
        <v>91</v>
      </c>
      <c r="F1881" s="58" t="s">
        <v>92</v>
      </c>
      <c r="G1881" s="58" t="s">
        <v>93</v>
      </c>
      <c r="H1881" s="56" t="s">
        <v>91</v>
      </c>
      <c r="I1881" s="57"/>
      <c r="J1881" s="57">
        <f t="shared" si="379"/>
        <v>43712</v>
      </c>
      <c r="K1881" s="56" t="s">
        <v>18</v>
      </c>
      <c r="L1881" s="56" t="s">
        <v>18</v>
      </c>
      <c r="M1881" s="60" t="s">
        <v>642</v>
      </c>
      <c r="N1881" s="56" t="s">
        <v>11610</v>
      </c>
      <c r="O1881" s="56" t="s">
        <v>95</v>
      </c>
      <c r="P1881" s="56" t="s">
        <v>2930</v>
      </c>
      <c r="Q1881" s="56" t="s">
        <v>96</v>
      </c>
      <c r="R1881" s="57"/>
      <c r="S1881" s="56"/>
      <c r="T1881" s="56"/>
      <c r="U1881" s="57"/>
      <c r="V1881" s="62"/>
      <c r="W1881" s="62"/>
      <c r="X1881" s="57"/>
      <c r="Y1881" s="56"/>
      <c r="Z1881" s="56" t="s">
        <v>121</v>
      </c>
      <c r="AA1881" s="57">
        <v>43683</v>
      </c>
      <c r="AB1881" s="63"/>
      <c r="AC1881" s="64"/>
      <c r="AD1881" s="65" t="s">
        <v>97</v>
      </c>
      <c r="AE1881" s="56" t="s">
        <v>90</v>
      </c>
      <c r="AF1881" s="61"/>
      <c r="AG1881" s="61"/>
      <c r="AH1881" s="67" t="str">
        <v>Aug</v>
      </c>
      <c r="AI1881" s="68" t="str">
        <v>Aug</v>
      </c>
      <c r="AJ1881" s="69">
        <f t="shared" si="340"/>
        <v>1</v>
      </c>
      <c r="AK1881" s="70" t="str">
        <f t="shared" si="380"/>
        <v/>
      </c>
      <c r="AL1881" s="71" t="s">
        <v>17409</v>
      </c>
      <c r="AM1881" s="71" t="str">
        <v>2019</v>
      </c>
      <c r="AN1881" s="70">
        <f t="shared" si="381"/>
        <v>43692</v>
      </c>
      <c r="AO1881" s="70" t="s">
        <v>123</v>
      </c>
      <c r="AP1881" s="74">
        <f ca="1"/>
        <v>277</v>
      </c>
    </row>
    <row r="1882" spans="1:42" ht="14.4">
      <c r="A1882" s="55" t="s">
        <v>11611</v>
      </c>
      <c r="B1882" s="56" t="s">
        <v>89</v>
      </c>
      <c r="C1882" s="57">
        <v>43682</v>
      </c>
      <c r="D1882" s="56" t="s">
        <v>119</v>
      </c>
      <c r="E1882" s="56" t="s">
        <v>129</v>
      </c>
      <c r="F1882" s="58" t="s">
        <v>106</v>
      </c>
      <c r="G1882" s="58" t="s">
        <v>107</v>
      </c>
      <c r="H1882" s="56" t="s">
        <v>129</v>
      </c>
      <c r="I1882" s="59"/>
      <c r="J1882" s="59">
        <f t="shared" si="379"/>
        <v>43712</v>
      </c>
      <c r="K1882" s="56" t="s">
        <v>18</v>
      </c>
      <c r="L1882" s="56" t="s">
        <v>18</v>
      </c>
      <c r="M1882" s="60" t="s">
        <v>642</v>
      </c>
      <c r="N1882" s="56" t="s">
        <v>11613</v>
      </c>
      <c r="O1882" s="56" t="s">
        <v>266</v>
      </c>
      <c r="P1882" s="56" t="s">
        <v>11614</v>
      </c>
      <c r="Q1882" s="56" t="s">
        <v>21</v>
      </c>
      <c r="R1882" s="59"/>
      <c r="S1882" s="56" t="s">
        <v>108</v>
      </c>
      <c r="T1882" s="56" t="s">
        <v>108</v>
      </c>
      <c r="U1882" s="59"/>
      <c r="V1882" s="77"/>
      <c r="W1882" s="77"/>
      <c r="X1882" s="59"/>
      <c r="Y1882" s="56" t="s">
        <v>108</v>
      </c>
      <c r="Z1882" s="56" t="s">
        <v>121</v>
      </c>
      <c r="AA1882" s="57">
        <v>43683</v>
      </c>
      <c r="AB1882" s="63" t="s">
        <v>124</v>
      </c>
      <c r="AC1882" s="60" t="s">
        <v>11615</v>
      </c>
      <c r="AD1882" s="65" t="s">
        <v>97</v>
      </c>
      <c r="AE1882" s="56" t="s">
        <v>119</v>
      </c>
      <c r="AF1882" s="61"/>
      <c r="AG1882" s="61"/>
      <c r="AH1882" s="67" t="str">
        <v>Aug</v>
      </c>
      <c r="AI1882" s="68" t="str">
        <v>Aug</v>
      </c>
      <c r="AJ1882" s="69">
        <f t="shared" si="340"/>
        <v>1</v>
      </c>
      <c r="AK1882" s="70" t="str">
        <f t="shared" si="380"/>
        <v/>
      </c>
      <c r="AL1882" s="71" t="s">
        <v>17409</v>
      </c>
      <c r="AM1882" s="71" t="str">
        <v>2019</v>
      </c>
      <c r="AN1882" s="70">
        <f t="shared" si="381"/>
        <v>43692</v>
      </c>
      <c r="AO1882" s="70" t="s">
        <v>123</v>
      </c>
      <c r="AP1882" s="74">
        <f ca="1"/>
        <v>277</v>
      </c>
    </row>
    <row r="1883" spans="1:42" ht="14.4">
      <c r="A1883" s="55" t="s">
        <v>11616</v>
      </c>
      <c r="B1883" s="56" t="s">
        <v>89</v>
      </c>
      <c r="C1883" s="57">
        <v>43682</v>
      </c>
      <c r="D1883" s="56" t="s">
        <v>119</v>
      </c>
      <c r="E1883" s="56" t="s">
        <v>112</v>
      </c>
      <c r="F1883" s="58" t="s">
        <v>106</v>
      </c>
      <c r="G1883" s="58" t="s">
        <v>113</v>
      </c>
      <c r="H1883" s="56" t="s">
        <v>112</v>
      </c>
      <c r="I1883" s="59"/>
      <c r="J1883" s="59">
        <f t="shared" si="379"/>
        <v>43712</v>
      </c>
      <c r="K1883" s="56" t="s">
        <v>18</v>
      </c>
      <c r="L1883" s="56" t="s">
        <v>14</v>
      </c>
      <c r="M1883" s="60" t="s">
        <v>642</v>
      </c>
      <c r="N1883" s="56" t="s">
        <v>3444</v>
      </c>
      <c r="O1883" s="56" t="s">
        <v>436</v>
      </c>
      <c r="P1883" s="56" t="s">
        <v>3446</v>
      </c>
      <c r="Q1883" s="56" t="s">
        <v>116</v>
      </c>
      <c r="R1883" s="57">
        <v>43690</v>
      </c>
      <c r="S1883" s="56" t="s">
        <v>108</v>
      </c>
      <c r="T1883" s="56" t="s">
        <v>108</v>
      </c>
      <c r="U1883" s="57"/>
      <c r="V1883" s="77"/>
      <c r="W1883" s="62" t="s">
        <v>108</v>
      </c>
      <c r="X1883" s="59"/>
      <c r="Y1883" s="61"/>
      <c r="Z1883" s="56" t="s">
        <v>123</v>
      </c>
      <c r="AA1883" s="57">
        <v>43721</v>
      </c>
      <c r="AB1883" s="75"/>
      <c r="AC1883" s="64" t="s">
        <v>3246</v>
      </c>
      <c r="AD1883" s="56" t="s">
        <v>118</v>
      </c>
      <c r="AE1883" s="56" t="s">
        <v>119</v>
      </c>
      <c r="AF1883" s="61"/>
      <c r="AG1883" s="61"/>
      <c r="AH1883" s="67" t="str">
        <v>Aug</v>
      </c>
      <c r="AI1883" s="68" t="str">
        <v>Sep</v>
      </c>
      <c r="AJ1883" s="69">
        <f t="shared" si="340"/>
        <v>39</v>
      </c>
      <c r="AK1883" s="70">
        <f t="shared" si="380"/>
        <v>43720</v>
      </c>
      <c r="AL1883" s="71">
        <v>-1</v>
      </c>
      <c r="AM1883" s="71" t="str">
        <v>2019</v>
      </c>
      <c r="AN1883" s="70">
        <f t="shared" si="381"/>
        <v>43692</v>
      </c>
      <c r="AO1883" s="70" t="s">
        <v>121</v>
      </c>
      <c r="AP1883" s="74">
        <f ca="1"/>
        <v>277</v>
      </c>
    </row>
    <row r="1884" spans="1:42" ht="14.4">
      <c r="A1884" s="55" t="s">
        <v>11619</v>
      </c>
      <c r="B1884" s="56" t="s">
        <v>89</v>
      </c>
      <c r="C1884" s="57">
        <v>43684</v>
      </c>
      <c r="D1884" s="56" t="s">
        <v>119</v>
      </c>
      <c r="E1884" s="56" t="s">
        <v>112</v>
      </c>
      <c r="F1884" s="58" t="s">
        <v>106</v>
      </c>
      <c r="G1884" s="58" t="s">
        <v>113</v>
      </c>
      <c r="H1884" s="56" t="s">
        <v>112</v>
      </c>
      <c r="I1884" s="59"/>
      <c r="J1884" s="59">
        <f t="shared" si="379"/>
        <v>43714</v>
      </c>
      <c r="K1884" s="56" t="s">
        <v>18</v>
      </c>
      <c r="L1884" s="56" t="s">
        <v>18</v>
      </c>
      <c r="M1884" s="60" t="s">
        <v>642</v>
      </c>
      <c r="N1884" s="56" t="s">
        <v>1727</v>
      </c>
      <c r="O1884" s="56" t="s">
        <v>20</v>
      </c>
      <c r="P1884" s="56" t="s">
        <v>1729</v>
      </c>
      <c r="Q1884" s="56" t="s">
        <v>116</v>
      </c>
      <c r="R1884" s="59"/>
      <c r="S1884" s="56" t="s">
        <v>108</v>
      </c>
      <c r="T1884" s="56" t="s">
        <v>108</v>
      </c>
      <c r="U1884" s="57">
        <v>43691</v>
      </c>
      <c r="V1884" s="77"/>
      <c r="W1884" s="62">
        <v>38</v>
      </c>
      <c r="X1884" s="57">
        <v>43703</v>
      </c>
      <c r="Y1884" s="61"/>
      <c r="Z1884" s="56" t="s">
        <v>121</v>
      </c>
      <c r="AA1884" s="57">
        <v>43704</v>
      </c>
      <c r="AB1884" s="63" t="s">
        <v>124</v>
      </c>
      <c r="AC1884" s="64" t="s">
        <v>5175</v>
      </c>
      <c r="AD1884" s="65" t="s">
        <v>97</v>
      </c>
      <c r="AE1884" s="56" t="s">
        <v>119</v>
      </c>
      <c r="AF1884" s="61"/>
      <c r="AG1884" s="61"/>
      <c r="AH1884" s="67" t="str">
        <v>Aug</v>
      </c>
      <c r="AI1884" s="68" t="str">
        <v>Aug</v>
      </c>
      <c r="AJ1884" s="69">
        <f t="shared" si="340"/>
        <v>20</v>
      </c>
      <c r="AK1884" s="70" t="str">
        <f t="shared" si="380"/>
        <v/>
      </c>
      <c r="AL1884" s="71" t="s">
        <v>17409</v>
      </c>
      <c r="AM1884" s="71" t="str">
        <v>2019</v>
      </c>
      <c r="AN1884" s="70">
        <f t="shared" si="381"/>
        <v>43694</v>
      </c>
      <c r="AO1884" s="70" t="s">
        <v>123</v>
      </c>
      <c r="AP1884" s="74">
        <f ca="1"/>
        <v>275</v>
      </c>
    </row>
    <row r="1885" spans="1:42" ht="14.4">
      <c r="A1885" s="55" t="s">
        <v>11621</v>
      </c>
      <c r="B1885" s="56" t="s">
        <v>89</v>
      </c>
      <c r="C1885" s="57">
        <v>43689</v>
      </c>
      <c r="D1885" s="56" t="s">
        <v>119</v>
      </c>
      <c r="E1885" s="56" t="s">
        <v>12</v>
      </c>
      <c r="F1885" s="58" t="s">
        <v>106</v>
      </c>
      <c r="G1885" s="58" t="s">
        <v>107</v>
      </c>
      <c r="H1885" s="56" t="s">
        <v>12</v>
      </c>
      <c r="I1885" s="59"/>
      <c r="J1885" s="59">
        <f t="shared" si="379"/>
        <v>43719</v>
      </c>
      <c r="K1885" s="56" t="s">
        <v>18</v>
      </c>
      <c r="L1885" s="56" t="s">
        <v>18</v>
      </c>
      <c r="M1885" s="60" t="s">
        <v>642</v>
      </c>
      <c r="N1885" s="56" t="s">
        <v>9181</v>
      </c>
      <c r="O1885" s="56" t="s">
        <v>436</v>
      </c>
      <c r="P1885" s="56" t="s">
        <v>9182</v>
      </c>
      <c r="Q1885" s="56" t="s">
        <v>17</v>
      </c>
      <c r="R1885" s="59"/>
      <c r="S1885" s="56"/>
      <c r="T1885" s="56"/>
      <c r="U1885" s="59"/>
      <c r="V1885" s="77"/>
      <c r="W1885" s="77"/>
      <c r="X1885" s="59"/>
      <c r="Y1885" s="61"/>
      <c r="Z1885" s="56" t="s">
        <v>121</v>
      </c>
      <c r="AA1885" s="57">
        <v>43691</v>
      </c>
      <c r="AB1885" s="75"/>
      <c r="AC1885" s="64"/>
      <c r="AD1885" s="65" t="s">
        <v>97</v>
      </c>
      <c r="AE1885" s="56" t="s">
        <v>119</v>
      </c>
      <c r="AF1885" s="61"/>
      <c r="AG1885" s="61"/>
      <c r="AH1885" s="67" t="str">
        <v>Aug</v>
      </c>
      <c r="AI1885" s="68" t="str">
        <v>Aug</v>
      </c>
      <c r="AJ1885" s="69">
        <f t="shared" si="340"/>
        <v>2</v>
      </c>
      <c r="AK1885" s="70" t="str">
        <f t="shared" si="380"/>
        <v/>
      </c>
      <c r="AL1885" s="71" t="s">
        <v>17409</v>
      </c>
      <c r="AM1885" s="71" t="str">
        <v>2019</v>
      </c>
      <c r="AN1885" s="70">
        <f t="shared" si="381"/>
        <v>43699</v>
      </c>
      <c r="AO1885" s="70" t="s">
        <v>123</v>
      </c>
      <c r="AP1885" s="74">
        <f ca="1"/>
        <v>270</v>
      </c>
    </row>
    <row r="1886" spans="1:42" ht="14.4">
      <c r="A1886" s="55" t="s">
        <v>11623</v>
      </c>
      <c r="B1886" s="56" t="s">
        <v>89</v>
      </c>
      <c r="C1886" s="57">
        <v>43689</v>
      </c>
      <c r="D1886" s="56" t="s">
        <v>119</v>
      </c>
      <c r="E1886" s="56" t="s">
        <v>12</v>
      </c>
      <c r="F1886" s="58" t="s">
        <v>106</v>
      </c>
      <c r="G1886" s="58" t="s">
        <v>107</v>
      </c>
      <c r="H1886" s="56" t="s">
        <v>12</v>
      </c>
      <c r="I1886" s="57"/>
      <c r="J1886" s="57">
        <f t="shared" si="379"/>
        <v>43719</v>
      </c>
      <c r="K1886" s="56" t="s">
        <v>18</v>
      </c>
      <c r="L1886" s="56" t="s">
        <v>18</v>
      </c>
      <c r="M1886" s="60" t="s">
        <v>642</v>
      </c>
      <c r="N1886" s="56" t="s">
        <v>11624</v>
      </c>
      <c r="O1886" s="56" t="s">
        <v>132</v>
      </c>
      <c r="P1886" s="56" t="s">
        <v>11625</v>
      </c>
      <c r="Q1886" s="56" t="s">
        <v>17</v>
      </c>
      <c r="R1886" s="57"/>
      <c r="S1886" s="56"/>
      <c r="T1886" s="56"/>
      <c r="U1886" s="57"/>
      <c r="V1886" s="62"/>
      <c r="W1886" s="62"/>
      <c r="X1886" s="57"/>
      <c r="Y1886" s="56"/>
      <c r="Z1886" s="56" t="s">
        <v>121</v>
      </c>
      <c r="AA1886" s="57">
        <v>43691</v>
      </c>
      <c r="AB1886" s="63"/>
      <c r="AC1886" s="64"/>
      <c r="AD1886" s="65" t="s">
        <v>97</v>
      </c>
      <c r="AE1886" s="56" t="s">
        <v>119</v>
      </c>
      <c r="AF1886" s="61"/>
      <c r="AG1886" s="61"/>
      <c r="AH1886" s="67" t="str">
        <v>Aug</v>
      </c>
      <c r="AI1886" s="68" t="str">
        <v>Aug</v>
      </c>
      <c r="AJ1886" s="69">
        <f t="shared" si="340"/>
        <v>2</v>
      </c>
      <c r="AK1886" s="70" t="str">
        <f t="shared" si="380"/>
        <v/>
      </c>
      <c r="AL1886" s="71" t="s">
        <v>17409</v>
      </c>
      <c r="AM1886" s="71" t="str">
        <v>2019</v>
      </c>
      <c r="AN1886" s="70">
        <f t="shared" si="381"/>
        <v>43699</v>
      </c>
      <c r="AO1886" s="70" t="s">
        <v>123</v>
      </c>
      <c r="AP1886" s="74">
        <f ca="1"/>
        <v>270</v>
      </c>
    </row>
    <row r="1887" spans="1:42" ht="14.4">
      <c r="A1887" s="55" t="s">
        <v>11627</v>
      </c>
      <c r="B1887" s="56" t="s">
        <v>89</v>
      </c>
      <c r="C1887" s="57">
        <v>43696</v>
      </c>
      <c r="D1887" s="56" t="s">
        <v>119</v>
      </c>
      <c r="E1887" s="56" t="s">
        <v>129</v>
      </c>
      <c r="F1887" s="58" t="s">
        <v>106</v>
      </c>
      <c r="G1887" s="58" t="s">
        <v>107</v>
      </c>
      <c r="H1887" s="56" t="s">
        <v>129</v>
      </c>
      <c r="I1887" s="57"/>
      <c r="J1887" s="57">
        <f t="shared" si="379"/>
        <v>43726</v>
      </c>
      <c r="K1887" s="56" t="s">
        <v>18</v>
      </c>
      <c r="L1887" s="56" t="s">
        <v>14</v>
      </c>
      <c r="M1887" s="60" t="s">
        <v>642</v>
      </c>
      <c r="N1887" s="56" t="s">
        <v>11628</v>
      </c>
      <c r="O1887" s="56" t="s">
        <v>266</v>
      </c>
      <c r="P1887" s="56" t="s">
        <v>11629</v>
      </c>
      <c r="Q1887" s="56" t="s">
        <v>133</v>
      </c>
      <c r="R1887" s="57"/>
      <c r="S1887" s="56" t="s">
        <v>108</v>
      </c>
      <c r="T1887" s="56" t="s">
        <v>108</v>
      </c>
      <c r="U1887" s="57"/>
      <c r="V1887" s="62"/>
      <c r="W1887" s="62" t="s">
        <v>108</v>
      </c>
      <c r="X1887" s="57"/>
      <c r="Y1887" s="56" t="s">
        <v>108</v>
      </c>
      <c r="Z1887" s="56" t="s">
        <v>123</v>
      </c>
      <c r="AA1887" s="57">
        <v>43697</v>
      </c>
      <c r="AB1887" s="63" t="s">
        <v>124</v>
      </c>
      <c r="AC1887" s="64" t="s">
        <v>11635</v>
      </c>
      <c r="AD1887" s="56" t="s">
        <v>118</v>
      </c>
      <c r="AE1887" s="56" t="s">
        <v>119</v>
      </c>
      <c r="AF1887" s="61"/>
      <c r="AG1887" s="61"/>
      <c r="AH1887" s="67" t="str">
        <v>Aug</v>
      </c>
      <c r="AI1887" s="68" t="str">
        <v>Aug</v>
      </c>
      <c r="AJ1887" s="69">
        <f t="shared" si="340"/>
        <v>1</v>
      </c>
      <c r="AK1887" s="70" t="str">
        <f t="shared" si="380"/>
        <v/>
      </c>
      <c r="AL1887" s="71" t="s">
        <v>17409</v>
      </c>
      <c r="AM1887" s="71" t="str">
        <v>2019</v>
      </c>
      <c r="AN1887" s="70">
        <f t="shared" si="381"/>
        <v>43706</v>
      </c>
      <c r="AO1887" s="70" t="s">
        <v>123</v>
      </c>
      <c r="AP1887" s="74">
        <f ca="1"/>
        <v>263</v>
      </c>
    </row>
    <row r="1888" spans="1:42" ht="14.4">
      <c r="A1888" s="55" t="s">
        <v>11636</v>
      </c>
      <c r="B1888" s="56" t="s">
        <v>89</v>
      </c>
      <c r="C1888" s="57">
        <v>43696</v>
      </c>
      <c r="D1888" s="56" t="s">
        <v>119</v>
      </c>
      <c r="E1888" s="56" t="s">
        <v>112</v>
      </c>
      <c r="F1888" s="58" t="s">
        <v>106</v>
      </c>
      <c r="G1888" s="58" t="s">
        <v>113</v>
      </c>
      <c r="H1888" s="56" t="s">
        <v>112</v>
      </c>
      <c r="I1888" s="57"/>
      <c r="J1888" s="57">
        <f t="shared" si="379"/>
        <v>43726</v>
      </c>
      <c r="K1888" s="56" t="s">
        <v>18</v>
      </c>
      <c r="L1888" s="56" t="s">
        <v>14</v>
      </c>
      <c r="M1888" s="60" t="s">
        <v>642</v>
      </c>
      <c r="N1888" s="56" t="s">
        <v>3453</v>
      </c>
      <c r="O1888" s="56" t="s">
        <v>249</v>
      </c>
      <c r="P1888" s="56" t="s">
        <v>3454</v>
      </c>
      <c r="Q1888" s="56" t="s">
        <v>116</v>
      </c>
      <c r="R1888" s="57">
        <v>43700</v>
      </c>
      <c r="S1888" s="56" t="s">
        <v>108</v>
      </c>
      <c r="T1888" s="56" t="s">
        <v>108</v>
      </c>
      <c r="U1888" s="57"/>
      <c r="V1888" s="62"/>
      <c r="W1888" s="62" t="s">
        <v>108</v>
      </c>
      <c r="X1888" s="57"/>
      <c r="Y1888" s="56"/>
      <c r="Z1888" s="56" t="s">
        <v>123</v>
      </c>
      <c r="AA1888" s="57">
        <v>43700</v>
      </c>
      <c r="AB1888" s="63"/>
      <c r="AC1888" s="64" t="s">
        <v>257</v>
      </c>
      <c r="AD1888" s="56" t="s">
        <v>118</v>
      </c>
      <c r="AE1888" s="56" t="s">
        <v>119</v>
      </c>
      <c r="AF1888" s="61"/>
      <c r="AG1888" s="61"/>
      <c r="AH1888" s="67" t="str">
        <v>Aug</v>
      </c>
      <c r="AI1888" s="68" t="str">
        <v>Aug</v>
      </c>
      <c r="AJ1888" s="69">
        <f t="shared" si="340"/>
        <v>4</v>
      </c>
      <c r="AK1888" s="70">
        <f t="shared" si="380"/>
        <v>43730</v>
      </c>
      <c r="AL1888" s="71">
        <v>30</v>
      </c>
      <c r="AM1888" s="71" t="str">
        <v>2019</v>
      </c>
      <c r="AN1888" s="70">
        <f t="shared" si="381"/>
        <v>43706</v>
      </c>
      <c r="AO1888" s="70" t="s">
        <v>121</v>
      </c>
      <c r="AP1888" s="74">
        <f ca="1"/>
        <v>263</v>
      </c>
    </row>
    <row r="1889" spans="1:42" ht="14.4">
      <c r="A1889" s="55" t="s">
        <v>11638</v>
      </c>
      <c r="B1889" s="56" t="s">
        <v>89</v>
      </c>
      <c r="C1889" s="57">
        <v>43696</v>
      </c>
      <c r="D1889" s="56" t="s">
        <v>119</v>
      </c>
      <c r="E1889" s="56" t="s">
        <v>112</v>
      </c>
      <c r="F1889" s="58" t="s">
        <v>106</v>
      </c>
      <c r="G1889" s="58" t="s">
        <v>113</v>
      </c>
      <c r="H1889" s="56" t="s">
        <v>112</v>
      </c>
      <c r="I1889" s="57"/>
      <c r="J1889" s="57">
        <f t="shared" si="379"/>
        <v>43726</v>
      </c>
      <c r="K1889" s="56" t="s">
        <v>18</v>
      </c>
      <c r="L1889" s="56" t="s">
        <v>14</v>
      </c>
      <c r="M1889" s="60" t="s">
        <v>642</v>
      </c>
      <c r="N1889" s="56" t="s">
        <v>11639</v>
      </c>
      <c r="O1889" s="56" t="s">
        <v>27</v>
      </c>
      <c r="P1889" s="56" t="s">
        <v>11640</v>
      </c>
      <c r="Q1889" s="56" t="s">
        <v>116</v>
      </c>
      <c r="R1889" s="57">
        <v>43700</v>
      </c>
      <c r="S1889" s="56" t="s">
        <v>108</v>
      </c>
      <c r="T1889" s="56" t="s">
        <v>108</v>
      </c>
      <c r="U1889" s="57"/>
      <c r="V1889" s="62"/>
      <c r="W1889" s="62" t="s">
        <v>108</v>
      </c>
      <c r="X1889" s="57"/>
      <c r="Y1889" s="56"/>
      <c r="Z1889" s="56" t="s">
        <v>123</v>
      </c>
      <c r="AA1889" s="57">
        <v>43700</v>
      </c>
      <c r="AB1889" s="63"/>
      <c r="AC1889" s="64" t="s">
        <v>11641</v>
      </c>
      <c r="AD1889" s="56" t="s">
        <v>118</v>
      </c>
      <c r="AE1889" s="56" t="s">
        <v>119</v>
      </c>
      <c r="AF1889" s="61"/>
      <c r="AG1889" s="61"/>
      <c r="AH1889" s="67" t="str">
        <v>Aug</v>
      </c>
      <c r="AI1889" s="68" t="str">
        <v>Aug</v>
      </c>
      <c r="AJ1889" s="69">
        <f t="shared" si="340"/>
        <v>4</v>
      </c>
      <c r="AK1889" s="70">
        <f t="shared" si="380"/>
        <v>43730</v>
      </c>
      <c r="AL1889" s="71">
        <v>30</v>
      </c>
      <c r="AM1889" s="71" t="str">
        <v>2019</v>
      </c>
      <c r="AN1889" s="70">
        <f t="shared" si="381"/>
        <v>43706</v>
      </c>
      <c r="AO1889" s="70" t="s">
        <v>121</v>
      </c>
      <c r="AP1889" s="74">
        <f ca="1"/>
        <v>263</v>
      </c>
    </row>
    <row r="1890" spans="1:42" ht="14.4">
      <c r="A1890" s="55" t="s">
        <v>11645</v>
      </c>
      <c r="B1890" s="56" t="s">
        <v>89</v>
      </c>
      <c r="C1890" s="57">
        <v>43696</v>
      </c>
      <c r="D1890" s="56" t="s">
        <v>119</v>
      </c>
      <c r="E1890" s="56" t="s">
        <v>129</v>
      </c>
      <c r="F1890" s="58" t="s">
        <v>106</v>
      </c>
      <c r="G1890" s="58" t="s">
        <v>107</v>
      </c>
      <c r="H1890" s="56" t="s">
        <v>129</v>
      </c>
      <c r="I1890" s="59"/>
      <c r="J1890" s="59">
        <f t="shared" si="379"/>
        <v>43726</v>
      </c>
      <c r="K1890" s="56" t="s">
        <v>18</v>
      </c>
      <c r="L1890" s="56" t="s">
        <v>18</v>
      </c>
      <c r="M1890" s="60" t="s">
        <v>642</v>
      </c>
      <c r="N1890" s="56" t="s">
        <v>11646</v>
      </c>
      <c r="O1890" s="56" t="s">
        <v>137</v>
      </c>
      <c r="P1890" s="56" t="s">
        <v>11647</v>
      </c>
      <c r="Q1890" s="56" t="s">
        <v>133</v>
      </c>
      <c r="R1890" s="57"/>
      <c r="S1890" s="56" t="s">
        <v>108</v>
      </c>
      <c r="T1890" s="56" t="s">
        <v>108</v>
      </c>
      <c r="U1890" s="59"/>
      <c r="V1890" s="77"/>
      <c r="W1890" s="77"/>
      <c r="X1890" s="59"/>
      <c r="Y1890" s="56" t="s">
        <v>108</v>
      </c>
      <c r="Z1890" s="56" t="s">
        <v>121</v>
      </c>
      <c r="AA1890" s="57">
        <v>43705</v>
      </c>
      <c r="AB1890" s="63" t="s">
        <v>124</v>
      </c>
      <c r="AC1890" s="60"/>
      <c r="AD1890" s="65" t="s">
        <v>97</v>
      </c>
      <c r="AE1890" s="56" t="s">
        <v>119</v>
      </c>
      <c r="AF1890" s="61"/>
      <c r="AG1890" s="61"/>
      <c r="AH1890" s="67" t="str">
        <v>Aug</v>
      </c>
      <c r="AI1890" s="68" t="str">
        <v>Aug</v>
      </c>
      <c r="AJ1890" s="69">
        <f t="shared" si="340"/>
        <v>9</v>
      </c>
      <c r="AK1890" s="70" t="str">
        <f t="shared" si="380"/>
        <v/>
      </c>
      <c r="AL1890" s="71" t="s">
        <v>17409</v>
      </c>
      <c r="AM1890" s="71" t="str">
        <v>2019</v>
      </c>
      <c r="AN1890" s="70">
        <f t="shared" si="381"/>
        <v>43706</v>
      </c>
      <c r="AO1890" s="70" t="s">
        <v>123</v>
      </c>
      <c r="AP1890" s="74">
        <f ca="1"/>
        <v>263</v>
      </c>
    </row>
    <row r="1891" spans="1:42" ht="14.4">
      <c r="A1891" s="55" t="s">
        <v>11649</v>
      </c>
      <c r="B1891" s="56" t="s">
        <v>89</v>
      </c>
      <c r="C1891" s="57">
        <v>43703</v>
      </c>
      <c r="D1891" s="56" t="s">
        <v>119</v>
      </c>
      <c r="E1891" s="56" t="s">
        <v>112</v>
      </c>
      <c r="F1891" s="58" t="s">
        <v>106</v>
      </c>
      <c r="G1891" s="58" t="s">
        <v>113</v>
      </c>
      <c r="H1891" s="56" t="s">
        <v>112</v>
      </c>
      <c r="I1891" s="57"/>
      <c r="J1891" s="57">
        <f t="shared" si="379"/>
        <v>43733</v>
      </c>
      <c r="K1891" s="56" t="s">
        <v>18</v>
      </c>
      <c r="L1891" s="56" t="s">
        <v>18</v>
      </c>
      <c r="M1891" s="60" t="s">
        <v>642</v>
      </c>
      <c r="N1891" s="56" t="s">
        <v>11650</v>
      </c>
      <c r="O1891" s="56" t="s">
        <v>27</v>
      </c>
      <c r="P1891" s="56" t="s">
        <v>6154</v>
      </c>
      <c r="Q1891" s="56" t="s">
        <v>116</v>
      </c>
      <c r="R1891" s="57"/>
      <c r="S1891" s="56" t="s">
        <v>108</v>
      </c>
      <c r="T1891" s="56" t="s">
        <v>108</v>
      </c>
      <c r="U1891" s="57">
        <v>43705</v>
      </c>
      <c r="V1891" s="62"/>
      <c r="W1891" s="62">
        <v>37.25</v>
      </c>
      <c r="X1891" s="57">
        <v>43719</v>
      </c>
      <c r="Y1891" s="61"/>
      <c r="Z1891" s="56" t="s">
        <v>121</v>
      </c>
      <c r="AA1891" s="57">
        <v>43720</v>
      </c>
      <c r="AB1891" s="75"/>
      <c r="AC1891" s="64" t="s">
        <v>11653</v>
      </c>
      <c r="AD1891" s="65" t="s">
        <v>97</v>
      </c>
      <c r="AE1891" s="56" t="s">
        <v>119</v>
      </c>
      <c r="AF1891" s="61"/>
      <c r="AG1891" s="61"/>
      <c r="AH1891" s="67" t="str">
        <v>Aug</v>
      </c>
      <c r="AI1891" s="68" t="str">
        <v>Sep</v>
      </c>
      <c r="AJ1891" s="69">
        <f t="shared" si="340"/>
        <v>17</v>
      </c>
      <c r="AK1891" s="70" t="str">
        <f t="shared" si="380"/>
        <v/>
      </c>
      <c r="AL1891" s="71" t="s">
        <v>17409</v>
      </c>
      <c r="AM1891" s="71" t="str">
        <v>2019</v>
      </c>
      <c r="AN1891" s="70">
        <f t="shared" si="381"/>
        <v>43713</v>
      </c>
      <c r="AO1891" s="70" t="s">
        <v>123</v>
      </c>
      <c r="AP1891" s="74">
        <f ca="1"/>
        <v>256</v>
      </c>
    </row>
    <row r="1892" spans="1:42" ht="14.4">
      <c r="A1892" s="55" t="s">
        <v>11654</v>
      </c>
      <c r="B1892" s="56" t="s">
        <v>89</v>
      </c>
      <c r="C1892" s="57">
        <v>43696</v>
      </c>
      <c r="D1892" s="56" t="s">
        <v>119</v>
      </c>
      <c r="E1892" s="56" t="s">
        <v>129</v>
      </c>
      <c r="F1892" s="58" t="s">
        <v>106</v>
      </c>
      <c r="G1892" s="58" t="s">
        <v>107</v>
      </c>
      <c r="H1892" s="56" t="s">
        <v>129</v>
      </c>
      <c r="I1892" s="59"/>
      <c r="J1892" s="59">
        <f t="shared" si="379"/>
        <v>43726</v>
      </c>
      <c r="K1892" s="56" t="s">
        <v>18</v>
      </c>
      <c r="L1892" s="56" t="s">
        <v>18</v>
      </c>
      <c r="M1892" s="60" t="s">
        <v>642</v>
      </c>
      <c r="N1892" s="56" t="s">
        <v>11656</v>
      </c>
      <c r="O1892" s="56" t="s">
        <v>20</v>
      </c>
      <c r="P1892" s="56" t="s">
        <v>11657</v>
      </c>
      <c r="Q1892" s="56" t="s">
        <v>133</v>
      </c>
      <c r="R1892" s="57"/>
      <c r="S1892" s="56" t="s">
        <v>108</v>
      </c>
      <c r="T1892" s="56" t="s">
        <v>108</v>
      </c>
      <c r="U1892" s="57"/>
      <c r="V1892" s="77"/>
      <c r="W1892" s="77"/>
      <c r="X1892" s="59"/>
      <c r="Y1892" s="56" t="s">
        <v>108</v>
      </c>
      <c r="Z1892" s="56" t="s">
        <v>121</v>
      </c>
      <c r="AA1892" s="57">
        <v>43705</v>
      </c>
      <c r="AB1892" s="63" t="s">
        <v>124</v>
      </c>
      <c r="AC1892" s="60" t="s">
        <v>11658</v>
      </c>
      <c r="AD1892" s="65" t="s">
        <v>97</v>
      </c>
      <c r="AE1892" s="56" t="s">
        <v>119</v>
      </c>
      <c r="AF1892" s="61"/>
      <c r="AG1892" s="61"/>
      <c r="AH1892" s="67" t="str">
        <v>Aug</v>
      </c>
      <c r="AI1892" s="68" t="str">
        <v>Aug</v>
      </c>
      <c r="AJ1892" s="69">
        <f t="shared" si="340"/>
        <v>9</v>
      </c>
      <c r="AK1892" s="70" t="str">
        <f t="shared" si="380"/>
        <v/>
      </c>
      <c r="AL1892" s="71" t="s">
        <v>17409</v>
      </c>
      <c r="AM1892" s="71" t="str">
        <v>2019</v>
      </c>
      <c r="AN1892" s="70">
        <f t="shared" si="381"/>
        <v>43706</v>
      </c>
      <c r="AO1892" s="70" t="s">
        <v>123</v>
      </c>
      <c r="AP1892" s="74">
        <f ca="1"/>
        <v>263</v>
      </c>
    </row>
    <row r="1893" spans="1:42" ht="14.4">
      <c r="A1893" s="55" t="s">
        <v>11660</v>
      </c>
      <c r="B1893" s="56" t="s">
        <v>89</v>
      </c>
      <c r="C1893" s="57">
        <v>43696</v>
      </c>
      <c r="D1893" s="56" t="s">
        <v>119</v>
      </c>
      <c r="E1893" s="56" t="s">
        <v>129</v>
      </c>
      <c r="F1893" s="58" t="s">
        <v>106</v>
      </c>
      <c r="G1893" s="58" t="s">
        <v>107</v>
      </c>
      <c r="H1893" s="56" t="s">
        <v>129</v>
      </c>
      <c r="I1893" s="59"/>
      <c r="J1893" s="59">
        <f t="shared" si="379"/>
        <v>43726</v>
      </c>
      <c r="K1893" s="56" t="s">
        <v>18</v>
      </c>
      <c r="L1893" s="56" t="s">
        <v>18</v>
      </c>
      <c r="M1893" s="60" t="s">
        <v>642</v>
      </c>
      <c r="N1893" s="56" t="s">
        <v>11661</v>
      </c>
      <c r="O1893" s="56" t="s">
        <v>16</v>
      </c>
      <c r="P1893" s="56" t="s">
        <v>11662</v>
      </c>
      <c r="Q1893" s="56" t="s">
        <v>133</v>
      </c>
      <c r="R1893" s="57"/>
      <c r="S1893" s="56" t="s">
        <v>108</v>
      </c>
      <c r="T1893" s="56" t="s">
        <v>108</v>
      </c>
      <c r="U1893" s="59"/>
      <c r="V1893" s="77"/>
      <c r="W1893" s="77"/>
      <c r="X1893" s="59"/>
      <c r="Y1893" s="56" t="s">
        <v>108</v>
      </c>
      <c r="Z1893" s="56" t="s">
        <v>121</v>
      </c>
      <c r="AA1893" s="57">
        <v>43707</v>
      </c>
      <c r="AB1893" s="63" t="s">
        <v>124</v>
      </c>
      <c r="AC1893" s="60" t="s">
        <v>11663</v>
      </c>
      <c r="AD1893" s="56" t="s">
        <v>360</v>
      </c>
      <c r="AE1893" s="56" t="s">
        <v>119</v>
      </c>
      <c r="AF1893" s="61"/>
      <c r="AG1893" s="61"/>
      <c r="AH1893" s="67" t="str">
        <v>Aug</v>
      </c>
      <c r="AI1893" s="68" t="str">
        <v>Aug</v>
      </c>
      <c r="AJ1893" s="69">
        <f t="shared" si="340"/>
        <v>11</v>
      </c>
      <c r="AK1893" s="70" t="str">
        <f t="shared" si="380"/>
        <v/>
      </c>
      <c r="AL1893" s="71" t="s">
        <v>17409</v>
      </c>
      <c r="AM1893" s="71" t="str">
        <v>2019</v>
      </c>
      <c r="AN1893" s="70">
        <f t="shared" si="381"/>
        <v>43706</v>
      </c>
      <c r="AO1893" s="70" t="s">
        <v>123</v>
      </c>
      <c r="AP1893" s="74">
        <f ca="1"/>
        <v>263</v>
      </c>
    </row>
    <row r="1894" spans="1:42" ht="14.4">
      <c r="A1894" s="55" t="s">
        <v>11665</v>
      </c>
      <c r="B1894" s="56" t="s">
        <v>89</v>
      </c>
      <c r="C1894" s="57">
        <v>43696</v>
      </c>
      <c r="D1894" s="56" t="s">
        <v>119</v>
      </c>
      <c r="E1894" s="56" t="s">
        <v>129</v>
      </c>
      <c r="F1894" s="58" t="s">
        <v>106</v>
      </c>
      <c r="G1894" s="58" t="s">
        <v>107</v>
      </c>
      <c r="H1894" s="56" t="s">
        <v>129</v>
      </c>
      <c r="I1894" s="59"/>
      <c r="J1894" s="59">
        <f t="shared" si="379"/>
        <v>43726</v>
      </c>
      <c r="K1894" s="56" t="s">
        <v>18</v>
      </c>
      <c r="L1894" s="56" t="s">
        <v>18</v>
      </c>
      <c r="M1894" s="60" t="s">
        <v>642</v>
      </c>
      <c r="N1894" s="56" t="s">
        <v>11666</v>
      </c>
      <c r="O1894" s="56" t="s">
        <v>132</v>
      </c>
      <c r="P1894" s="56" t="s">
        <v>11667</v>
      </c>
      <c r="Q1894" s="56" t="s">
        <v>133</v>
      </c>
      <c r="R1894" s="59"/>
      <c r="S1894" s="56" t="s">
        <v>108</v>
      </c>
      <c r="T1894" s="56" t="s">
        <v>108</v>
      </c>
      <c r="U1894" s="57"/>
      <c r="V1894" s="62"/>
      <c r="W1894" s="62"/>
      <c r="X1894" s="57"/>
      <c r="Y1894" s="56" t="s">
        <v>108</v>
      </c>
      <c r="Z1894" s="56" t="s">
        <v>121</v>
      </c>
      <c r="AA1894" s="57">
        <v>43707</v>
      </c>
      <c r="AB1894" s="63" t="s">
        <v>124</v>
      </c>
      <c r="AC1894" s="60" t="s">
        <v>11663</v>
      </c>
      <c r="AD1894" s="56" t="s">
        <v>360</v>
      </c>
      <c r="AE1894" s="56" t="s">
        <v>119</v>
      </c>
      <c r="AF1894" s="61"/>
      <c r="AG1894" s="61"/>
      <c r="AH1894" s="67" t="str">
        <v>Aug</v>
      </c>
      <c r="AI1894" s="68" t="str">
        <v>Aug</v>
      </c>
      <c r="AJ1894" s="69">
        <f t="shared" si="340"/>
        <v>11</v>
      </c>
      <c r="AK1894" s="70" t="str">
        <f t="shared" si="380"/>
        <v/>
      </c>
      <c r="AL1894" s="71" t="s">
        <v>17409</v>
      </c>
      <c r="AM1894" s="71" t="str">
        <v>2019</v>
      </c>
      <c r="AN1894" s="70">
        <f t="shared" si="381"/>
        <v>43706</v>
      </c>
      <c r="AO1894" s="70" t="s">
        <v>123</v>
      </c>
      <c r="AP1894" s="74">
        <f ca="1"/>
        <v>263</v>
      </c>
    </row>
    <row r="1895" spans="1:42" ht="14.4">
      <c r="A1895" s="55" t="s">
        <v>11669</v>
      </c>
      <c r="B1895" s="56" t="s">
        <v>89</v>
      </c>
      <c r="C1895" s="57">
        <v>43696</v>
      </c>
      <c r="D1895" s="56" t="s">
        <v>119</v>
      </c>
      <c r="E1895" s="56" t="s">
        <v>129</v>
      </c>
      <c r="F1895" s="58" t="s">
        <v>106</v>
      </c>
      <c r="G1895" s="58" t="s">
        <v>107</v>
      </c>
      <c r="H1895" s="56" t="s">
        <v>129</v>
      </c>
      <c r="I1895" s="57"/>
      <c r="J1895" s="57">
        <f t="shared" si="379"/>
        <v>43726</v>
      </c>
      <c r="K1895" s="56" t="s">
        <v>18</v>
      </c>
      <c r="L1895" s="56" t="s">
        <v>14</v>
      </c>
      <c r="M1895" s="60" t="s">
        <v>642</v>
      </c>
      <c r="N1895" s="56" t="s">
        <v>11671</v>
      </c>
      <c r="O1895" s="56" t="s">
        <v>33</v>
      </c>
      <c r="P1895" s="56" t="s">
        <v>11672</v>
      </c>
      <c r="Q1895" s="56" t="s">
        <v>133</v>
      </c>
      <c r="R1895" s="57"/>
      <c r="S1895" s="56" t="s">
        <v>108</v>
      </c>
      <c r="T1895" s="56" t="s">
        <v>108</v>
      </c>
      <c r="U1895" s="57"/>
      <c r="V1895" s="62"/>
      <c r="W1895" s="62" t="s">
        <v>108</v>
      </c>
      <c r="X1895" s="57"/>
      <c r="Y1895" s="56" t="s">
        <v>108</v>
      </c>
      <c r="Z1895" s="56" t="s">
        <v>123</v>
      </c>
      <c r="AA1895" s="57">
        <v>43707</v>
      </c>
      <c r="AB1895" s="63" t="s">
        <v>124</v>
      </c>
      <c r="AC1895" s="64" t="s">
        <v>11673</v>
      </c>
      <c r="AD1895" s="56" t="s">
        <v>224</v>
      </c>
      <c r="AE1895" s="56" t="s">
        <v>119</v>
      </c>
      <c r="AF1895" s="61"/>
      <c r="AG1895" s="61"/>
      <c r="AH1895" s="67" t="str">
        <v>Aug</v>
      </c>
      <c r="AI1895" s="68" t="str">
        <v>Aug</v>
      </c>
      <c r="AJ1895" s="69">
        <f t="shared" si="340"/>
        <v>11</v>
      </c>
      <c r="AK1895" s="70" t="str">
        <f t="shared" si="380"/>
        <v/>
      </c>
      <c r="AL1895" s="71" t="s">
        <v>17409</v>
      </c>
      <c r="AM1895" s="71" t="str">
        <v>2019</v>
      </c>
      <c r="AN1895" s="70">
        <f t="shared" si="381"/>
        <v>43706</v>
      </c>
      <c r="AO1895" s="70" t="s">
        <v>123</v>
      </c>
      <c r="AP1895" s="74">
        <f ca="1"/>
        <v>263</v>
      </c>
    </row>
    <row r="1896" spans="1:42" ht="14.4">
      <c r="A1896" s="55" t="s">
        <v>11674</v>
      </c>
      <c r="B1896" s="56" t="s">
        <v>89</v>
      </c>
      <c r="C1896" s="57">
        <v>43711</v>
      </c>
      <c r="D1896" s="56" t="s">
        <v>119</v>
      </c>
      <c r="E1896" s="56" t="s">
        <v>196</v>
      </c>
      <c r="F1896" s="58" t="s">
        <v>106</v>
      </c>
      <c r="G1896" s="58" t="s">
        <v>113</v>
      </c>
      <c r="H1896" s="56" t="s">
        <v>112</v>
      </c>
      <c r="I1896" s="57"/>
      <c r="J1896" s="57">
        <f t="shared" si="379"/>
        <v>43741</v>
      </c>
      <c r="K1896" s="56" t="s">
        <v>18</v>
      </c>
      <c r="L1896" s="56" t="s">
        <v>14</v>
      </c>
      <c r="M1896" s="60" t="s">
        <v>642</v>
      </c>
      <c r="N1896" s="56" t="s">
        <v>1744</v>
      </c>
      <c r="O1896" s="56" t="s">
        <v>271</v>
      </c>
      <c r="P1896" s="56" t="s">
        <v>1745</v>
      </c>
      <c r="Q1896" s="56" t="s">
        <v>116</v>
      </c>
      <c r="R1896" s="57"/>
      <c r="S1896" s="56" t="s">
        <v>108</v>
      </c>
      <c r="T1896" s="56" t="s">
        <v>108</v>
      </c>
      <c r="U1896" s="57"/>
      <c r="V1896" s="62"/>
      <c r="W1896" s="62" t="s">
        <v>108</v>
      </c>
      <c r="X1896" s="57"/>
      <c r="Y1896" s="56"/>
      <c r="Z1896" s="56" t="s">
        <v>123</v>
      </c>
      <c r="AA1896" s="57">
        <v>43713</v>
      </c>
      <c r="AB1896" s="63"/>
      <c r="AC1896" s="60" t="s">
        <v>11677</v>
      </c>
      <c r="AD1896" s="56" t="s">
        <v>118</v>
      </c>
      <c r="AE1896" s="56" t="s">
        <v>119</v>
      </c>
      <c r="AF1896" s="61"/>
      <c r="AG1896" s="61"/>
      <c r="AH1896" s="67" t="str">
        <v>Sep</v>
      </c>
      <c r="AI1896" s="68" t="str">
        <v>Sep</v>
      </c>
      <c r="AJ1896" s="69">
        <f t="shared" si="340"/>
        <v>2</v>
      </c>
      <c r="AK1896" s="70" t="str">
        <f t="shared" si="380"/>
        <v/>
      </c>
      <c r="AL1896" s="71" t="s">
        <v>17409</v>
      </c>
      <c r="AM1896" s="71" t="str">
        <v>2019</v>
      </c>
      <c r="AN1896" s="70">
        <f t="shared" si="381"/>
        <v>43721</v>
      </c>
      <c r="AO1896" s="70" t="s">
        <v>123</v>
      </c>
      <c r="AP1896" s="74">
        <f ca="1"/>
        <v>248</v>
      </c>
    </row>
    <row r="1897" spans="1:42" ht="14.4">
      <c r="A1897" s="55" t="s">
        <v>11678</v>
      </c>
      <c r="B1897" s="56" t="s">
        <v>89</v>
      </c>
      <c r="C1897" s="57">
        <v>43711</v>
      </c>
      <c r="D1897" s="56" t="s">
        <v>119</v>
      </c>
      <c r="E1897" s="56" t="s">
        <v>196</v>
      </c>
      <c r="F1897" s="58" t="s">
        <v>106</v>
      </c>
      <c r="G1897" s="58" t="s">
        <v>113</v>
      </c>
      <c r="H1897" s="56" t="s">
        <v>112</v>
      </c>
      <c r="I1897" s="57"/>
      <c r="J1897" s="57">
        <f t="shared" si="379"/>
        <v>43741</v>
      </c>
      <c r="K1897" s="56" t="s">
        <v>18</v>
      </c>
      <c r="L1897" s="56" t="s">
        <v>14</v>
      </c>
      <c r="M1897" s="60" t="s">
        <v>642</v>
      </c>
      <c r="N1897" s="56" t="s">
        <v>8425</v>
      </c>
      <c r="O1897" s="56" t="s">
        <v>96</v>
      </c>
      <c r="P1897" s="56" t="s">
        <v>108</v>
      </c>
      <c r="Q1897" s="56" t="s">
        <v>116</v>
      </c>
      <c r="R1897" s="57">
        <v>43713</v>
      </c>
      <c r="S1897" s="56" t="s">
        <v>108</v>
      </c>
      <c r="T1897" s="56" t="s">
        <v>108</v>
      </c>
      <c r="U1897" s="57"/>
      <c r="V1897" s="62"/>
      <c r="W1897" s="62" t="s">
        <v>108</v>
      </c>
      <c r="X1897" s="57"/>
      <c r="Y1897" s="56"/>
      <c r="Z1897" s="56" t="s">
        <v>123</v>
      </c>
      <c r="AA1897" s="57">
        <v>43713</v>
      </c>
      <c r="AB1897" s="63"/>
      <c r="AC1897" s="64" t="s">
        <v>11679</v>
      </c>
      <c r="AD1897" s="56" t="s">
        <v>118</v>
      </c>
      <c r="AE1897" s="56" t="s">
        <v>119</v>
      </c>
      <c r="AF1897" s="61"/>
      <c r="AG1897" s="61"/>
      <c r="AH1897" s="67" t="str">
        <v>Sep</v>
      </c>
      <c r="AI1897" s="68" t="str">
        <v>Sep</v>
      </c>
      <c r="AJ1897" s="69">
        <f t="shared" si="340"/>
        <v>2</v>
      </c>
      <c r="AK1897" s="70">
        <f t="shared" si="380"/>
        <v>43743</v>
      </c>
      <c r="AL1897" s="71">
        <v>30</v>
      </c>
      <c r="AM1897" s="71" t="str">
        <v>2019</v>
      </c>
      <c r="AN1897" s="70">
        <f t="shared" si="381"/>
        <v>43721</v>
      </c>
      <c r="AO1897" s="70" t="s">
        <v>121</v>
      </c>
      <c r="AP1897" s="74">
        <f ca="1"/>
        <v>248</v>
      </c>
    </row>
    <row r="1898" spans="1:42" ht="14.4">
      <c r="A1898" s="55" t="s">
        <v>11680</v>
      </c>
      <c r="B1898" s="56" t="s">
        <v>89</v>
      </c>
      <c r="C1898" s="57">
        <v>43711</v>
      </c>
      <c r="D1898" s="56" t="s">
        <v>119</v>
      </c>
      <c r="E1898" s="56" t="s">
        <v>196</v>
      </c>
      <c r="F1898" s="58" t="s">
        <v>106</v>
      </c>
      <c r="G1898" s="58" t="s">
        <v>113</v>
      </c>
      <c r="H1898" s="56" t="s">
        <v>112</v>
      </c>
      <c r="I1898" s="57"/>
      <c r="J1898" s="57">
        <f t="shared" si="379"/>
        <v>43741</v>
      </c>
      <c r="K1898" s="56" t="s">
        <v>18</v>
      </c>
      <c r="L1898" s="56" t="s">
        <v>18</v>
      </c>
      <c r="M1898" s="60" t="s">
        <v>642</v>
      </c>
      <c r="N1898" s="56" t="s">
        <v>10499</v>
      </c>
      <c r="O1898" s="56" t="s">
        <v>44</v>
      </c>
      <c r="P1898" s="56" t="s">
        <v>10726</v>
      </c>
      <c r="Q1898" s="56" t="s">
        <v>116</v>
      </c>
      <c r="R1898" s="57"/>
      <c r="S1898" s="56" t="s">
        <v>108</v>
      </c>
      <c r="T1898" s="56" t="s">
        <v>108</v>
      </c>
      <c r="U1898" s="57">
        <v>43714</v>
      </c>
      <c r="V1898" s="62"/>
      <c r="W1898" s="62">
        <v>62.5</v>
      </c>
      <c r="X1898" s="57">
        <v>43770</v>
      </c>
      <c r="Y1898" s="56" t="s">
        <v>108</v>
      </c>
      <c r="Z1898" s="56" t="s">
        <v>121</v>
      </c>
      <c r="AA1898" s="57">
        <v>43775</v>
      </c>
      <c r="AB1898" s="63"/>
      <c r="AC1898" s="64" t="s">
        <v>11681</v>
      </c>
      <c r="AD1898" s="56" t="s">
        <v>97</v>
      </c>
      <c r="AE1898" s="56" t="s">
        <v>90</v>
      </c>
      <c r="AF1898" s="61"/>
      <c r="AG1898" s="61"/>
      <c r="AH1898" s="67" t="str">
        <v>Sep</v>
      </c>
      <c r="AI1898" s="68" t="str">
        <v>Nov</v>
      </c>
      <c r="AJ1898" s="69">
        <f t="shared" si="340"/>
        <v>64</v>
      </c>
      <c r="AK1898" s="70" t="str">
        <f t="shared" si="380"/>
        <v/>
      </c>
      <c r="AL1898" s="71" t="s">
        <v>17409</v>
      </c>
      <c r="AM1898" s="71" t="str">
        <v>2019</v>
      </c>
      <c r="AN1898" s="70">
        <f t="shared" si="381"/>
        <v>43721</v>
      </c>
      <c r="AO1898" s="70" t="s">
        <v>123</v>
      </c>
      <c r="AP1898" s="74">
        <f ca="1"/>
        <v>248</v>
      </c>
    </row>
    <row r="1899" spans="1:42" ht="14.4">
      <c r="A1899" s="55" t="s">
        <v>11682</v>
      </c>
      <c r="B1899" s="56" t="s">
        <v>89</v>
      </c>
      <c r="C1899" s="57">
        <v>43711</v>
      </c>
      <c r="D1899" s="56" t="s">
        <v>119</v>
      </c>
      <c r="E1899" s="56" t="s">
        <v>196</v>
      </c>
      <c r="F1899" s="58" t="s">
        <v>106</v>
      </c>
      <c r="G1899" s="58" t="s">
        <v>113</v>
      </c>
      <c r="H1899" s="56" t="s">
        <v>112</v>
      </c>
      <c r="I1899" s="59"/>
      <c r="J1899" s="59">
        <f t="shared" si="379"/>
        <v>43741</v>
      </c>
      <c r="K1899" s="56" t="s">
        <v>18</v>
      </c>
      <c r="L1899" s="56" t="s">
        <v>18</v>
      </c>
      <c r="M1899" s="60" t="s">
        <v>642</v>
      </c>
      <c r="N1899" s="56" t="s">
        <v>10101</v>
      </c>
      <c r="O1899" s="56" t="s">
        <v>137</v>
      </c>
      <c r="P1899" s="56" t="s">
        <v>1003</v>
      </c>
      <c r="Q1899" s="56" t="s">
        <v>116</v>
      </c>
      <c r="R1899" s="57">
        <v>43714</v>
      </c>
      <c r="S1899" s="56" t="s">
        <v>108</v>
      </c>
      <c r="T1899" s="56" t="s">
        <v>108</v>
      </c>
      <c r="U1899" s="59"/>
      <c r="V1899" s="77"/>
      <c r="W1899" s="62" t="s">
        <v>108</v>
      </c>
      <c r="X1899" s="59"/>
      <c r="Y1899" s="61"/>
      <c r="Z1899" s="56" t="s">
        <v>123</v>
      </c>
      <c r="AA1899" s="57">
        <v>43712</v>
      </c>
      <c r="AB1899" s="75"/>
      <c r="AC1899" s="64" t="s">
        <v>11683</v>
      </c>
      <c r="AD1899" s="56" t="s">
        <v>360</v>
      </c>
      <c r="AE1899" s="56" t="s">
        <v>90</v>
      </c>
      <c r="AF1899" s="61"/>
      <c r="AG1899" s="61"/>
      <c r="AH1899" s="67" t="str">
        <v>Sep</v>
      </c>
      <c r="AI1899" s="68" t="str">
        <v>Sep</v>
      </c>
      <c r="AJ1899" s="69">
        <f t="shared" si="340"/>
        <v>1</v>
      </c>
      <c r="AK1899" s="70">
        <f t="shared" si="380"/>
        <v>43744</v>
      </c>
      <c r="AL1899" s="71" t="s">
        <v>701</v>
      </c>
      <c r="AM1899" s="71" t="str">
        <v>2019</v>
      </c>
      <c r="AN1899" s="70">
        <f t="shared" si="381"/>
        <v>43721</v>
      </c>
      <c r="AO1899" s="70" t="s">
        <v>121</v>
      </c>
      <c r="AP1899" s="74">
        <f ca="1"/>
        <v>248</v>
      </c>
    </row>
    <row r="1900" spans="1:42" ht="14.4">
      <c r="A1900" s="55" t="s">
        <v>11684</v>
      </c>
      <c r="B1900" s="56" t="s">
        <v>89</v>
      </c>
      <c r="C1900" s="57">
        <v>43724</v>
      </c>
      <c r="D1900" s="56" t="s">
        <v>119</v>
      </c>
      <c r="E1900" s="56" t="s">
        <v>196</v>
      </c>
      <c r="F1900" s="58" t="s">
        <v>106</v>
      </c>
      <c r="G1900" s="58" t="s">
        <v>113</v>
      </c>
      <c r="H1900" s="56" t="s">
        <v>112</v>
      </c>
      <c r="I1900" s="59"/>
      <c r="J1900" s="59">
        <f t="shared" si="379"/>
        <v>43754</v>
      </c>
      <c r="K1900" s="56" t="s">
        <v>18</v>
      </c>
      <c r="L1900" s="56" t="s">
        <v>18</v>
      </c>
      <c r="M1900" s="60" t="s">
        <v>642</v>
      </c>
      <c r="N1900" s="56" t="s">
        <v>8425</v>
      </c>
      <c r="O1900" s="56" t="s">
        <v>271</v>
      </c>
      <c r="P1900" s="56" t="s">
        <v>3519</v>
      </c>
      <c r="Q1900" s="56" t="s">
        <v>116</v>
      </c>
      <c r="R1900" s="59"/>
      <c r="S1900" s="56" t="s">
        <v>108</v>
      </c>
      <c r="T1900" s="56" t="s">
        <v>108</v>
      </c>
      <c r="U1900" s="57">
        <v>43727</v>
      </c>
      <c r="V1900" s="77"/>
      <c r="W1900" s="62">
        <v>21</v>
      </c>
      <c r="X1900" s="57">
        <v>43761</v>
      </c>
      <c r="Y1900" s="56" t="s">
        <v>108</v>
      </c>
      <c r="Z1900" s="56" t="s">
        <v>121</v>
      </c>
      <c r="AA1900" s="57">
        <v>43762</v>
      </c>
      <c r="AB1900" s="75"/>
      <c r="AC1900" s="64" t="s">
        <v>11685</v>
      </c>
      <c r="AD1900" s="65" t="s">
        <v>97</v>
      </c>
      <c r="AE1900" s="56" t="s">
        <v>119</v>
      </c>
      <c r="AF1900" s="61"/>
      <c r="AG1900" s="61"/>
      <c r="AH1900" s="67" t="str">
        <v>Sep</v>
      </c>
      <c r="AI1900" s="68" t="str">
        <v>Oct</v>
      </c>
      <c r="AJ1900" s="69">
        <f t="shared" si="340"/>
        <v>38</v>
      </c>
      <c r="AK1900" s="70" t="str">
        <f t="shared" si="380"/>
        <v/>
      </c>
      <c r="AL1900" s="71" t="s">
        <v>17409</v>
      </c>
      <c r="AM1900" s="71" t="str">
        <v>2019</v>
      </c>
      <c r="AN1900" s="70">
        <f t="shared" si="381"/>
        <v>43734</v>
      </c>
      <c r="AO1900" s="70" t="s">
        <v>123</v>
      </c>
      <c r="AP1900" s="74">
        <f ca="1"/>
        <v>235</v>
      </c>
    </row>
    <row r="1901" spans="1:42" ht="14.4">
      <c r="A1901" s="55" t="s">
        <v>11686</v>
      </c>
      <c r="B1901" s="56" t="s">
        <v>89</v>
      </c>
      <c r="C1901" s="57">
        <v>43724</v>
      </c>
      <c r="D1901" s="56" t="s">
        <v>119</v>
      </c>
      <c r="E1901" s="56" t="s">
        <v>105</v>
      </c>
      <c r="F1901" s="58" t="s">
        <v>106</v>
      </c>
      <c r="G1901" s="58" t="s">
        <v>107</v>
      </c>
      <c r="H1901" s="56" t="s">
        <v>105</v>
      </c>
      <c r="I1901" s="59"/>
      <c r="J1901" s="59">
        <f t="shared" si="379"/>
        <v>43754</v>
      </c>
      <c r="K1901" s="56" t="s">
        <v>18</v>
      </c>
      <c r="L1901" s="56" t="s">
        <v>14</v>
      </c>
      <c r="M1901" s="60" t="s">
        <v>642</v>
      </c>
      <c r="N1901" s="56" t="s">
        <v>11687</v>
      </c>
      <c r="O1901" s="56" t="s">
        <v>189</v>
      </c>
      <c r="P1901" s="56" t="s">
        <v>108</v>
      </c>
      <c r="Q1901" s="56" t="s">
        <v>133</v>
      </c>
      <c r="R1901" s="59"/>
      <c r="S1901" s="56" t="s">
        <v>108</v>
      </c>
      <c r="T1901" s="56" t="s">
        <v>108</v>
      </c>
      <c r="U1901" s="59"/>
      <c r="V1901" s="77"/>
      <c r="W1901" s="62" t="s">
        <v>108</v>
      </c>
      <c r="X1901" s="59"/>
      <c r="Y1901" s="56" t="s">
        <v>108</v>
      </c>
      <c r="Z1901" s="56" t="s">
        <v>121</v>
      </c>
      <c r="AA1901" s="57">
        <v>43726</v>
      </c>
      <c r="AB1901" s="63" t="s">
        <v>289</v>
      </c>
      <c r="AC1901" s="64" t="s">
        <v>11688</v>
      </c>
      <c r="AD1901" s="56" t="s">
        <v>118</v>
      </c>
      <c r="AE1901" s="56" t="s">
        <v>119</v>
      </c>
      <c r="AF1901" s="61"/>
      <c r="AG1901" s="61"/>
      <c r="AH1901" s="67" t="str">
        <v>Sep</v>
      </c>
      <c r="AI1901" s="68" t="str">
        <v>Sep</v>
      </c>
      <c r="AJ1901" s="69">
        <f t="shared" si="340"/>
        <v>2</v>
      </c>
      <c r="AK1901" s="70" t="str">
        <f t="shared" si="380"/>
        <v/>
      </c>
      <c r="AL1901" s="71" t="s">
        <v>17409</v>
      </c>
      <c r="AM1901" s="71" t="str">
        <v>2019</v>
      </c>
      <c r="AN1901" s="70">
        <f t="shared" si="381"/>
        <v>43734</v>
      </c>
      <c r="AO1901" s="70" t="s">
        <v>123</v>
      </c>
      <c r="AP1901" s="74">
        <f ca="1"/>
        <v>235</v>
      </c>
    </row>
    <row r="1902" spans="1:42" ht="14.4">
      <c r="A1902" s="55" t="s">
        <v>11689</v>
      </c>
      <c r="B1902" s="56" t="s">
        <v>89</v>
      </c>
      <c r="C1902" s="57">
        <v>43724</v>
      </c>
      <c r="D1902" s="56" t="s">
        <v>119</v>
      </c>
      <c r="E1902" s="56" t="s">
        <v>105</v>
      </c>
      <c r="F1902" s="58" t="s">
        <v>106</v>
      </c>
      <c r="G1902" s="58" t="s">
        <v>107</v>
      </c>
      <c r="H1902" s="56" t="s">
        <v>105</v>
      </c>
      <c r="I1902" s="57"/>
      <c r="J1902" s="57">
        <f t="shared" si="379"/>
        <v>43754</v>
      </c>
      <c r="K1902" s="56" t="s">
        <v>18</v>
      </c>
      <c r="L1902" s="56" t="s">
        <v>18</v>
      </c>
      <c r="M1902" s="60" t="s">
        <v>642</v>
      </c>
      <c r="N1902" s="56" t="s">
        <v>11690</v>
      </c>
      <c r="O1902" s="56" t="s">
        <v>44</v>
      </c>
      <c r="P1902" s="56" t="s">
        <v>11691</v>
      </c>
      <c r="Q1902" s="56" t="s">
        <v>133</v>
      </c>
      <c r="R1902" s="59"/>
      <c r="S1902" s="56" t="s">
        <v>108</v>
      </c>
      <c r="T1902" s="56" t="s">
        <v>108</v>
      </c>
      <c r="U1902" s="59"/>
      <c r="V1902" s="77"/>
      <c r="W1902" s="77"/>
      <c r="X1902" s="59"/>
      <c r="Y1902" s="56" t="s">
        <v>108</v>
      </c>
      <c r="Z1902" s="56" t="s">
        <v>121</v>
      </c>
      <c r="AA1902" s="57">
        <v>43726</v>
      </c>
      <c r="AB1902" s="63" t="s">
        <v>289</v>
      </c>
      <c r="AC1902" s="64" t="s">
        <v>11692</v>
      </c>
      <c r="AD1902" s="65" t="s">
        <v>97</v>
      </c>
      <c r="AE1902" s="56" t="s">
        <v>119</v>
      </c>
      <c r="AF1902" s="61"/>
      <c r="AG1902" s="61"/>
      <c r="AH1902" s="67" t="str">
        <v>Sep</v>
      </c>
      <c r="AI1902" s="68" t="str">
        <v>Sep</v>
      </c>
      <c r="AJ1902" s="69">
        <f t="shared" si="340"/>
        <v>2</v>
      </c>
      <c r="AK1902" s="70" t="str">
        <f t="shared" si="380"/>
        <v/>
      </c>
      <c r="AL1902" s="71" t="s">
        <v>17409</v>
      </c>
      <c r="AM1902" s="71" t="str">
        <v>2019</v>
      </c>
      <c r="AN1902" s="70">
        <f t="shared" si="381"/>
        <v>43734</v>
      </c>
      <c r="AO1902" s="70" t="s">
        <v>123</v>
      </c>
      <c r="AP1902" s="74">
        <f ca="1"/>
        <v>235</v>
      </c>
    </row>
    <row r="1903" spans="1:42" ht="14.4">
      <c r="A1903" s="55" t="s">
        <v>11693</v>
      </c>
      <c r="B1903" s="56" t="s">
        <v>89</v>
      </c>
      <c r="C1903" s="57">
        <v>43719</v>
      </c>
      <c r="D1903" s="56" t="s">
        <v>119</v>
      </c>
      <c r="E1903" s="56" t="s">
        <v>129</v>
      </c>
      <c r="F1903" s="58" t="s">
        <v>106</v>
      </c>
      <c r="G1903" s="58" t="s">
        <v>107</v>
      </c>
      <c r="H1903" s="56" t="s">
        <v>129</v>
      </c>
      <c r="I1903" s="57"/>
      <c r="J1903" s="57">
        <f t="shared" si="379"/>
        <v>43749</v>
      </c>
      <c r="K1903" s="56" t="s">
        <v>18</v>
      </c>
      <c r="L1903" s="56" t="s">
        <v>18</v>
      </c>
      <c r="M1903" s="60" t="s">
        <v>642</v>
      </c>
      <c r="N1903" s="56" t="s">
        <v>11694</v>
      </c>
      <c r="O1903" s="56" t="s">
        <v>436</v>
      </c>
      <c r="P1903" s="56" t="s">
        <v>11696</v>
      </c>
      <c r="Q1903" s="56" t="s">
        <v>17</v>
      </c>
      <c r="R1903" s="57"/>
      <c r="S1903" s="56" t="s">
        <v>108</v>
      </c>
      <c r="T1903" s="56" t="s">
        <v>108</v>
      </c>
      <c r="U1903" s="57"/>
      <c r="V1903" s="77"/>
      <c r="W1903" s="77"/>
      <c r="X1903" s="59"/>
      <c r="Y1903" s="56" t="s">
        <v>108</v>
      </c>
      <c r="Z1903" s="56" t="s">
        <v>121</v>
      </c>
      <c r="AA1903" s="57">
        <v>43732</v>
      </c>
      <c r="AB1903" s="63" t="s">
        <v>289</v>
      </c>
      <c r="AC1903" s="60" t="s">
        <v>11697</v>
      </c>
      <c r="AD1903" s="56" t="s">
        <v>360</v>
      </c>
      <c r="AE1903" s="56" t="s">
        <v>119</v>
      </c>
      <c r="AF1903" s="61"/>
      <c r="AG1903" s="61"/>
      <c r="AH1903" s="67" t="str">
        <v>Sep</v>
      </c>
      <c r="AI1903" s="68" t="str">
        <v>Sep</v>
      </c>
      <c r="AJ1903" s="69">
        <f t="shared" si="340"/>
        <v>13</v>
      </c>
      <c r="AK1903" s="70" t="str">
        <f t="shared" si="380"/>
        <v/>
      </c>
      <c r="AL1903" s="71" t="s">
        <v>17409</v>
      </c>
      <c r="AM1903" s="71" t="str">
        <v>2019</v>
      </c>
      <c r="AN1903" s="70">
        <f t="shared" si="381"/>
        <v>43729</v>
      </c>
      <c r="AO1903" s="70" t="s">
        <v>123</v>
      </c>
      <c r="AP1903" s="74">
        <f ca="1"/>
        <v>240</v>
      </c>
    </row>
    <row r="1904" spans="1:42" ht="14.4">
      <c r="A1904" s="55" t="s">
        <v>11698</v>
      </c>
      <c r="B1904" s="56" t="s">
        <v>89</v>
      </c>
      <c r="C1904" s="57">
        <v>43711</v>
      </c>
      <c r="D1904" s="56" t="s">
        <v>119</v>
      </c>
      <c r="E1904" s="56" t="s">
        <v>129</v>
      </c>
      <c r="F1904" s="58" t="s">
        <v>106</v>
      </c>
      <c r="G1904" s="58" t="s">
        <v>107</v>
      </c>
      <c r="H1904" s="56" t="s">
        <v>129</v>
      </c>
      <c r="I1904" s="59"/>
      <c r="J1904" s="59">
        <f t="shared" si="379"/>
        <v>43741</v>
      </c>
      <c r="K1904" s="56" t="s">
        <v>18</v>
      </c>
      <c r="L1904" s="56" t="s">
        <v>18</v>
      </c>
      <c r="M1904" s="60" t="s">
        <v>642</v>
      </c>
      <c r="N1904" s="56" t="s">
        <v>11700</v>
      </c>
      <c r="O1904" s="56" t="s">
        <v>95</v>
      </c>
      <c r="P1904" s="56" t="s">
        <v>11701</v>
      </c>
      <c r="Q1904" s="56" t="s">
        <v>17</v>
      </c>
      <c r="R1904" s="59"/>
      <c r="S1904" s="56" t="s">
        <v>108</v>
      </c>
      <c r="T1904" s="56" t="s">
        <v>108</v>
      </c>
      <c r="U1904" s="59"/>
      <c r="V1904" s="77"/>
      <c r="W1904" s="77"/>
      <c r="X1904" s="59"/>
      <c r="Y1904" s="56" t="s">
        <v>108</v>
      </c>
      <c r="Z1904" s="56" t="s">
        <v>121</v>
      </c>
      <c r="AA1904" s="57">
        <v>43734</v>
      </c>
      <c r="AB1904" s="63" t="s">
        <v>289</v>
      </c>
      <c r="AC1904" s="60" t="s">
        <v>11703</v>
      </c>
      <c r="AD1904" s="56" t="s">
        <v>360</v>
      </c>
      <c r="AE1904" s="56" t="s">
        <v>119</v>
      </c>
      <c r="AF1904" s="61"/>
      <c r="AG1904" s="61"/>
      <c r="AH1904" s="67" t="str">
        <v>Sep</v>
      </c>
      <c r="AI1904" s="68" t="str">
        <v>Sep</v>
      </c>
      <c r="AJ1904" s="69">
        <f t="shared" si="340"/>
        <v>23</v>
      </c>
      <c r="AK1904" s="70" t="str">
        <f t="shared" si="380"/>
        <v/>
      </c>
      <c r="AL1904" s="71" t="s">
        <v>17409</v>
      </c>
      <c r="AM1904" s="71" t="str">
        <v>2019</v>
      </c>
      <c r="AN1904" s="70">
        <f t="shared" si="381"/>
        <v>43721</v>
      </c>
      <c r="AO1904" s="70" t="s">
        <v>123</v>
      </c>
      <c r="AP1904" s="74">
        <f ca="1"/>
        <v>248</v>
      </c>
    </row>
    <row r="1905" spans="1:42" ht="14.4">
      <c r="A1905" s="55" t="s">
        <v>11705</v>
      </c>
      <c r="B1905" s="56" t="s">
        <v>89</v>
      </c>
      <c r="C1905" s="57">
        <v>43728</v>
      </c>
      <c r="D1905" s="56" t="s">
        <v>119</v>
      </c>
      <c r="E1905" s="56" t="s">
        <v>196</v>
      </c>
      <c r="F1905" s="58" t="s">
        <v>106</v>
      </c>
      <c r="G1905" s="58" t="s">
        <v>113</v>
      </c>
      <c r="H1905" s="56" t="s">
        <v>112</v>
      </c>
      <c r="I1905" s="59"/>
      <c r="J1905" s="59">
        <f t="shared" si="379"/>
        <v>43758</v>
      </c>
      <c r="K1905" s="56" t="s">
        <v>18</v>
      </c>
      <c r="L1905" s="56" t="s">
        <v>14</v>
      </c>
      <c r="M1905" s="60" t="s">
        <v>642</v>
      </c>
      <c r="N1905" s="56" t="s">
        <v>3442</v>
      </c>
      <c r="O1905" s="56" t="s">
        <v>20</v>
      </c>
      <c r="P1905" s="56" t="s">
        <v>11706</v>
      </c>
      <c r="Q1905" s="56" t="s">
        <v>116</v>
      </c>
      <c r="R1905" s="57">
        <v>43734</v>
      </c>
      <c r="S1905" s="56" t="s">
        <v>108</v>
      </c>
      <c r="T1905" s="56" t="s">
        <v>108</v>
      </c>
      <c r="U1905" s="59"/>
      <c r="V1905" s="77"/>
      <c r="W1905" s="62" t="s">
        <v>108</v>
      </c>
      <c r="X1905" s="59"/>
      <c r="Y1905" s="56" t="s">
        <v>108</v>
      </c>
      <c r="Z1905" s="56" t="s">
        <v>123</v>
      </c>
      <c r="AA1905" s="57">
        <v>43735</v>
      </c>
      <c r="AB1905" s="75"/>
      <c r="AC1905" s="64" t="s">
        <v>257</v>
      </c>
      <c r="AD1905" s="56" t="s">
        <v>118</v>
      </c>
      <c r="AE1905" s="56" t="s">
        <v>90</v>
      </c>
      <c r="AF1905" s="61"/>
      <c r="AG1905" s="61"/>
      <c r="AH1905" s="67" t="str">
        <v>Sep</v>
      </c>
      <c r="AI1905" s="68" t="str">
        <v>Sep</v>
      </c>
      <c r="AJ1905" s="69">
        <f t="shared" si="340"/>
        <v>7</v>
      </c>
      <c r="AK1905" s="70">
        <f t="shared" si="380"/>
        <v>43764</v>
      </c>
      <c r="AL1905" s="71">
        <v>29</v>
      </c>
      <c r="AM1905" s="71" t="str">
        <v>2019</v>
      </c>
      <c r="AN1905" s="70">
        <f t="shared" si="381"/>
        <v>43738</v>
      </c>
      <c r="AO1905" s="70" t="s">
        <v>121</v>
      </c>
      <c r="AP1905" s="74">
        <f ca="1"/>
        <v>231</v>
      </c>
    </row>
    <row r="1906" spans="1:42" ht="14.4">
      <c r="A1906" s="55" t="s">
        <v>11708</v>
      </c>
      <c r="B1906" s="56" t="s">
        <v>89</v>
      </c>
      <c r="C1906" s="57">
        <v>43728</v>
      </c>
      <c r="D1906" s="56" t="s">
        <v>119</v>
      </c>
      <c r="E1906" s="56" t="s">
        <v>196</v>
      </c>
      <c r="F1906" s="58" t="s">
        <v>106</v>
      </c>
      <c r="G1906" s="58" t="s">
        <v>113</v>
      </c>
      <c r="H1906" s="56" t="s">
        <v>112</v>
      </c>
      <c r="I1906" s="59"/>
      <c r="J1906" s="59">
        <f t="shared" si="379"/>
        <v>43758</v>
      </c>
      <c r="K1906" s="56" t="s">
        <v>18</v>
      </c>
      <c r="L1906" s="56" t="s">
        <v>14</v>
      </c>
      <c r="M1906" s="60" t="s">
        <v>642</v>
      </c>
      <c r="N1906" s="56" t="s">
        <v>1228</v>
      </c>
      <c r="O1906" s="56" t="s">
        <v>44</v>
      </c>
      <c r="P1906" s="56" t="s">
        <v>3432</v>
      </c>
      <c r="Q1906" s="56" t="s">
        <v>116</v>
      </c>
      <c r="R1906" s="57">
        <v>43734</v>
      </c>
      <c r="S1906" s="56" t="s">
        <v>108</v>
      </c>
      <c r="T1906" s="56" t="s">
        <v>108</v>
      </c>
      <c r="U1906" s="59"/>
      <c r="V1906" s="77"/>
      <c r="W1906" s="62" t="s">
        <v>108</v>
      </c>
      <c r="X1906" s="59"/>
      <c r="Y1906" s="56" t="s">
        <v>108</v>
      </c>
      <c r="Z1906" s="56" t="s">
        <v>123</v>
      </c>
      <c r="AA1906" s="57">
        <v>43735</v>
      </c>
      <c r="AB1906" s="75"/>
      <c r="AC1906" s="64" t="s">
        <v>257</v>
      </c>
      <c r="AD1906" s="56" t="s">
        <v>118</v>
      </c>
      <c r="AE1906" s="56" t="s">
        <v>90</v>
      </c>
      <c r="AF1906" s="61"/>
      <c r="AG1906" s="61"/>
      <c r="AH1906" s="67" t="str">
        <v>Sep</v>
      </c>
      <c r="AI1906" s="68" t="str">
        <v>Sep</v>
      </c>
      <c r="AJ1906" s="69">
        <f t="shared" si="340"/>
        <v>7</v>
      </c>
      <c r="AK1906" s="70">
        <f t="shared" si="380"/>
        <v>43764</v>
      </c>
      <c r="AL1906" s="71">
        <v>29</v>
      </c>
      <c r="AM1906" s="71" t="str">
        <v>2019</v>
      </c>
      <c r="AN1906" s="70">
        <f t="shared" si="381"/>
        <v>43738</v>
      </c>
      <c r="AO1906" s="70" t="s">
        <v>121</v>
      </c>
      <c r="AP1906" s="74">
        <f ca="1"/>
        <v>231</v>
      </c>
    </row>
    <row r="1907" spans="1:42" ht="14.4">
      <c r="A1907" s="55" t="s">
        <v>11710</v>
      </c>
      <c r="B1907" s="56" t="s">
        <v>89</v>
      </c>
      <c r="C1907" s="57">
        <v>43733</v>
      </c>
      <c r="D1907" s="56" t="s">
        <v>119</v>
      </c>
      <c r="E1907" s="56" t="s">
        <v>129</v>
      </c>
      <c r="F1907" s="58" t="s">
        <v>106</v>
      </c>
      <c r="G1907" s="58" t="s">
        <v>107</v>
      </c>
      <c r="H1907" s="56" t="s">
        <v>129</v>
      </c>
      <c r="I1907" s="59"/>
      <c r="J1907" s="59">
        <f t="shared" si="379"/>
        <v>43763</v>
      </c>
      <c r="K1907" s="56" t="s">
        <v>18</v>
      </c>
      <c r="L1907" s="56" t="s">
        <v>18</v>
      </c>
      <c r="M1907" s="60" t="s">
        <v>642</v>
      </c>
      <c r="N1907" s="56" t="s">
        <v>11711</v>
      </c>
      <c r="O1907" s="56" t="s">
        <v>27</v>
      </c>
      <c r="P1907" s="56" t="s">
        <v>11712</v>
      </c>
      <c r="Q1907" s="56" t="s">
        <v>17</v>
      </c>
      <c r="R1907" s="59"/>
      <c r="S1907" s="56" t="s">
        <v>108</v>
      </c>
      <c r="T1907" s="56" t="s">
        <v>108</v>
      </c>
      <c r="U1907" s="59"/>
      <c r="V1907" s="77"/>
      <c r="W1907" s="77"/>
      <c r="X1907" s="59"/>
      <c r="Y1907" s="56" t="s">
        <v>108</v>
      </c>
      <c r="Z1907" s="56" t="s">
        <v>121</v>
      </c>
      <c r="AA1907" s="57">
        <v>43735</v>
      </c>
      <c r="AB1907" s="63" t="s">
        <v>289</v>
      </c>
      <c r="AC1907" s="60" t="s">
        <v>11713</v>
      </c>
      <c r="AD1907" s="65" t="s">
        <v>97</v>
      </c>
      <c r="AE1907" s="56" t="s">
        <v>119</v>
      </c>
      <c r="AF1907" s="61"/>
      <c r="AG1907" s="61"/>
      <c r="AH1907" s="67" t="str">
        <v>Sep</v>
      </c>
      <c r="AI1907" s="68" t="str">
        <v>Sep</v>
      </c>
      <c r="AJ1907" s="69">
        <f t="shared" si="340"/>
        <v>2</v>
      </c>
      <c r="AK1907" s="70" t="str">
        <f t="shared" si="380"/>
        <v/>
      </c>
      <c r="AL1907" s="71" t="s">
        <v>17409</v>
      </c>
      <c r="AM1907" s="71" t="str">
        <v>2019</v>
      </c>
      <c r="AN1907" s="70">
        <f t="shared" si="381"/>
        <v>43743</v>
      </c>
      <c r="AO1907" s="70" t="s">
        <v>123</v>
      </c>
      <c r="AP1907" s="74">
        <f ca="1"/>
        <v>226</v>
      </c>
    </row>
    <row r="1908" spans="1:42" ht="14.4">
      <c r="A1908" s="55" t="s">
        <v>11714</v>
      </c>
      <c r="B1908" s="56" t="s">
        <v>89</v>
      </c>
      <c r="C1908" s="57">
        <v>43735</v>
      </c>
      <c r="D1908" s="56" t="s">
        <v>119</v>
      </c>
      <c r="E1908" s="56" t="s">
        <v>196</v>
      </c>
      <c r="F1908" s="58" t="s">
        <v>106</v>
      </c>
      <c r="G1908" s="58" t="s">
        <v>113</v>
      </c>
      <c r="H1908" s="56" t="s">
        <v>112</v>
      </c>
      <c r="I1908" s="59"/>
      <c r="J1908" s="59">
        <f t="shared" si="379"/>
        <v>43765</v>
      </c>
      <c r="K1908" s="56" t="s">
        <v>18</v>
      </c>
      <c r="L1908" s="56" t="s">
        <v>14</v>
      </c>
      <c r="M1908" s="60" t="s">
        <v>642</v>
      </c>
      <c r="N1908" s="56" t="s">
        <v>11715</v>
      </c>
      <c r="O1908" s="56" t="s">
        <v>29</v>
      </c>
      <c r="P1908" s="56" t="s">
        <v>8258</v>
      </c>
      <c r="Q1908" s="56" t="s">
        <v>116</v>
      </c>
      <c r="R1908" s="57">
        <v>43740</v>
      </c>
      <c r="S1908" s="56" t="s">
        <v>108</v>
      </c>
      <c r="T1908" s="56" t="s">
        <v>108</v>
      </c>
      <c r="U1908" s="57"/>
      <c r="V1908" s="77"/>
      <c r="W1908" s="62" t="s">
        <v>108</v>
      </c>
      <c r="X1908" s="59"/>
      <c r="Y1908" s="56" t="s">
        <v>108</v>
      </c>
      <c r="Z1908" s="56" t="s">
        <v>123</v>
      </c>
      <c r="AA1908" s="57">
        <v>43740</v>
      </c>
      <c r="AB1908" s="75"/>
      <c r="AC1908" s="64" t="s">
        <v>11716</v>
      </c>
      <c r="AD1908" s="56" t="s">
        <v>118</v>
      </c>
      <c r="AE1908" s="56" t="s">
        <v>119</v>
      </c>
      <c r="AF1908" s="61"/>
      <c r="AG1908" s="61"/>
      <c r="AH1908" s="67" t="str">
        <v>Sep</v>
      </c>
      <c r="AI1908" s="68" t="str">
        <v>Oct</v>
      </c>
      <c r="AJ1908" s="69">
        <f t="shared" si="340"/>
        <v>5</v>
      </c>
      <c r="AK1908" s="70"/>
      <c r="AL1908" s="71"/>
      <c r="AM1908" s="71" t="str">
        <v>2019</v>
      </c>
      <c r="AN1908" s="70"/>
      <c r="AO1908" s="70" t="s">
        <v>121</v>
      </c>
      <c r="AP1908" s="74">
        <f ca="1"/>
        <v>224</v>
      </c>
    </row>
    <row r="1909" spans="1:42" ht="14.4">
      <c r="A1909" s="55" t="s">
        <v>11718</v>
      </c>
      <c r="B1909" s="56" t="s">
        <v>89</v>
      </c>
      <c r="C1909" s="57">
        <v>43741</v>
      </c>
      <c r="D1909" s="56" t="s">
        <v>90</v>
      </c>
      <c r="E1909" s="56" t="s">
        <v>91</v>
      </c>
      <c r="F1909" s="58" t="s">
        <v>92</v>
      </c>
      <c r="G1909" s="58" t="s">
        <v>93</v>
      </c>
      <c r="H1909" s="56" t="s">
        <v>91</v>
      </c>
      <c r="I1909" s="59"/>
      <c r="J1909" s="59">
        <f t="shared" si="379"/>
        <v>43771</v>
      </c>
      <c r="K1909" s="56" t="s">
        <v>18</v>
      </c>
      <c r="L1909" s="56" t="s">
        <v>14</v>
      </c>
      <c r="M1909" s="60" t="s">
        <v>642</v>
      </c>
      <c r="N1909" s="56" t="s">
        <v>11719</v>
      </c>
      <c r="O1909" s="56" t="s">
        <v>95</v>
      </c>
      <c r="P1909" s="56" t="s">
        <v>11720</v>
      </c>
      <c r="Q1909" s="56" t="s">
        <v>96</v>
      </c>
      <c r="R1909" s="59"/>
      <c r="S1909" s="56"/>
      <c r="T1909" s="56"/>
      <c r="U1909" s="57"/>
      <c r="V1909" s="77"/>
      <c r="W1909" s="77"/>
      <c r="X1909" s="59"/>
      <c r="Y1909" s="61"/>
      <c r="Z1909" s="56" t="s">
        <v>121</v>
      </c>
      <c r="AA1909" s="57">
        <v>43761</v>
      </c>
      <c r="AB1909" s="75"/>
      <c r="AC1909" s="64"/>
      <c r="AD1909" s="65" t="s">
        <v>97</v>
      </c>
      <c r="AE1909" s="56" t="s">
        <v>90</v>
      </c>
      <c r="AF1909" s="61"/>
      <c r="AG1909" s="61"/>
      <c r="AH1909" s="67" t="str">
        <v>Oct</v>
      </c>
      <c r="AI1909" s="68" t="str">
        <v>Oct</v>
      </c>
      <c r="AJ1909" s="69">
        <f t="shared" si="340"/>
        <v>20</v>
      </c>
      <c r="AK1909" s="70" t="str">
        <f t="shared" ref="AK1909:AK1911" si="382">IF(R1909="","",SUM(R1909+30))</f>
        <v/>
      </c>
      <c r="AL1909" s="71" t="s">
        <v>17409</v>
      </c>
      <c r="AM1909" s="71" t="str">
        <v>2019</v>
      </c>
      <c r="AN1909" s="70"/>
      <c r="AO1909" s="70" t="s">
        <v>123</v>
      </c>
      <c r="AP1909" s="74">
        <f ca="1"/>
        <v>218</v>
      </c>
    </row>
    <row r="1910" spans="1:42" ht="14.4">
      <c r="A1910" s="55" t="s">
        <v>11723</v>
      </c>
      <c r="B1910" s="56" t="s">
        <v>89</v>
      </c>
      <c r="C1910" s="57">
        <v>43740</v>
      </c>
      <c r="D1910" s="56" t="s">
        <v>119</v>
      </c>
      <c r="E1910" s="56" t="s">
        <v>129</v>
      </c>
      <c r="F1910" s="58" t="s">
        <v>106</v>
      </c>
      <c r="G1910" s="58" t="s">
        <v>107</v>
      </c>
      <c r="H1910" s="56" t="s">
        <v>129</v>
      </c>
      <c r="I1910" s="59"/>
      <c r="J1910" s="59">
        <f t="shared" si="379"/>
        <v>43770</v>
      </c>
      <c r="K1910" s="56" t="s">
        <v>18</v>
      </c>
      <c r="L1910" s="56" t="s">
        <v>14</v>
      </c>
      <c r="M1910" s="60" t="s">
        <v>642</v>
      </c>
      <c r="N1910" s="56" t="s">
        <v>11724</v>
      </c>
      <c r="O1910" s="56"/>
      <c r="P1910" s="56" t="s">
        <v>11725</v>
      </c>
      <c r="Q1910" s="56" t="s">
        <v>21</v>
      </c>
      <c r="R1910" s="59"/>
      <c r="S1910" s="56" t="s">
        <v>108</v>
      </c>
      <c r="T1910" s="56" t="s">
        <v>108</v>
      </c>
      <c r="U1910" s="57"/>
      <c r="V1910" s="77"/>
      <c r="W1910" s="62" t="s">
        <v>108</v>
      </c>
      <c r="X1910" s="59"/>
      <c r="Y1910" s="56" t="s">
        <v>108</v>
      </c>
      <c r="Z1910" s="56" t="s">
        <v>121</v>
      </c>
      <c r="AA1910" s="57">
        <v>43741</v>
      </c>
      <c r="AB1910" s="63" t="s">
        <v>389</v>
      </c>
      <c r="AC1910" s="60" t="s">
        <v>11727</v>
      </c>
      <c r="AD1910" s="65" t="s">
        <v>97</v>
      </c>
      <c r="AE1910" s="56" t="s">
        <v>119</v>
      </c>
      <c r="AF1910" s="61"/>
      <c r="AG1910" s="61"/>
      <c r="AH1910" s="67" t="str">
        <v>Oct</v>
      </c>
      <c r="AI1910" s="68" t="str">
        <v>Oct</v>
      </c>
      <c r="AJ1910" s="69">
        <f t="shared" si="340"/>
        <v>1</v>
      </c>
      <c r="AK1910" s="70" t="str">
        <f t="shared" si="382"/>
        <v/>
      </c>
      <c r="AL1910" s="71" t="s">
        <v>17409</v>
      </c>
      <c r="AM1910" s="71" t="str">
        <v>2019</v>
      </c>
      <c r="AN1910" s="70"/>
      <c r="AO1910" s="70" t="s">
        <v>123</v>
      </c>
      <c r="AP1910" s="74">
        <f ca="1"/>
        <v>219</v>
      </c>
    </row>
    <row r="1911" spans="1:42" ht="14.4">
      <c r="A1911" s="55" t="s">
        <v>11737</v>
      </c>
      <c r="B1911" s="56" t="s">
        <v>89</v>
      </c>
      <c r="C1911" s="57">
        <v>43740</v>
      </c>
      <c r="D1911" s="56" t="s">
        <v>119</v>
      </c>
      <c r="E1911" s="56" t="s">
        <v>129</v>
      </c>
      <c r="F1911" s="58" t="s">
        <v>106</v>
      </c>
      <c r="G1911" s="58" t="s">
        <v>107</v>
      </c>
      <c r="H1911" s="56" t="s">
        <v>129</v>
      </c>
      <c r="I1911" s="59"/>
      <c r="J1911" s="59">
        <f t="shared" si="379"/>
        <v>43770</v>
      </c>
      <c r="K1911" s="56" t="s">
        <v>18</v>
      </c>
      <c r="L1911" s="56" t="s">
        <v>18</v>
      </c>
      <c r="M1911" s="60" t="s">
        <v>642</v>
      </c>
      <c r="N1911" s="56" t="s">
        <v>11738</v>
      </c>
      <c r="O1911" s="56" t="s">
        <v>44</v>
      </c>
      <c r="P1911" s="56" t="s">
        <v>11740</v>
      </c>
      <c r="Q1911" s="56" t="s">
        <v>21</v>
      </c>
      <c r="R1911" s="59"/>
      <c r="S1911" s="56" t="s">
        <v>108</v>
      </c>
      <c r="T1911" s="56" t="s">
        <v>108</v>
      </c>
      <c r="U1911" s="57"/>
      <c r="V1911" s="77"/>
      <c r="W1911" s="62" t="s">
        <v>108</v>
      </c>
      <c r="X1911" s="59"/>
      <c r="Y1911" s="56" t="s">
        <v>108</v>
      </c>
      <c r="Z1911" s="56" t="s">
        <v>121</v>
      </c>
      <c r="AA1911" s="57">
        <v>43742</v>
      </c>
      <c r="AB1911" s="63" t="s">
        <v>389</v>
      </c>
      <c r="AC1911" s="60" t="s">
        <v>11741</v>
      </c>
      <c r="AD1911" s="65" t="s">
        <v>97</v>
      </c>
      <c r="AE1911" s="56" t="s">
        <v>119</v>
      </c>
      <c r="AF1911" s="61"/>
      <c r="AG1911" s="61"/>
      <c r="AH1911" s="67" t="str">
        <v>Oct</v>
      </c>
      <c r="AI1911" s="68" t="str">
        <v>Oct</v>
      </c>
      <c r="AJ1911" s="69">
        <f t="shared" si="340"/>
        <v>2</v>
      </c>
      <c r="AK1911" s="70" t="str">
        <f t="shared" si="382"/>
        <v/>
      </c>
      <c r="AL1911" s="71" t="s">
        <v>17409</v>
      </c>
      <c r="AM1911" s="71" t="str">
        <v>2019</v>
      </c>
      <c r="AN1911" s="70"/>
      <c r="AO1911" s="70" t="s">
        <v>123</v>
      </c>
      <c r="AP1911" s="74">
        <f ca="1"/>
        <v>219</v>
      </c>
    </row>
    <row r="1912" spans="1:42" ht="14.4">
      <c r="A1912" s="55" t="s">
        <v>11743</v>
      </c>
      <c r="B1912" s="56" t="s">
        <v>89</v>
      </c>
      <c r="C1912" s="57">
        <v>43740</v>
      </c>
      <c r="D1912" s="56" t="s">
        <v>90</v>
      </c>
      <c r="E1912" s="56" t="s">
        <v>129</v>
      </c>
      <c r="F1912" s="58" t="s">
        <v>106</v>
      </c>
      <c r="G1912" s="58" t="s">
        <v>107</v>
      </c>
      <c r="H1912" s="56" t="s">
        <v>129</v>
      </c>
      <c r="I1912" s="59"/>
      <c r="J1912" s="59">
        <f t="shared" si="379"/>
        <v>43770</v>
      </c>
      <c r="K1912" s="56" t="s">
        <v>18</v>
      </c>
      <c r="L1912" s="56" t="s">
        <v>14</v>
      </c>
      <c r="M1912" s="60" t="s">
        <v>642</v>
      </c>
      <c r="N1912" s="56" t="s">
        <v>11744</v>
      </c>
      <c r="O1912" s="56" t="s">
        <v>22</v>
      </c>
      <c r="P1912" s="56" t="s">
        <v>11745</v>
      </c>
      <c r="Q1912" s="56" t="s">
        <v>17</v>
      </c>
      <c r="R1912" s="59"/>
      <c r="S1912" s="56" t="s">
        <v>108</v>
      </c>
      <c r="T1912" s="56" t="s">
        <v>108</v>
      </c>
      <c r="U1912" s="57"/>
      <c r="V1912" s="77"/>
      <c r="W1912" s="62" t="s">
        <v>108</v>
      </c>
      <c r="X1912" s="59"/>
      <c r="Y1912" s="56" t="s">
        <v>108</v>
      </c>
      <c r="Z1912" s="56" t="s">
        <v>123</v>
      </c>
      <c r="AA1912" s="57">
        <v>43742</v>
      </c>
      <c r="AB1912" s="63" t="s">
        <v>389</v>
      </c>
      <c r="AC1912" s="64" t="s">
        <v>11747</v>
      </c>
      <c r="AD1912" s="56" t="s">
        <v>118</v>
      </c>
      <c r="AE1912" s="56" t="s">
        <v>119</v>
      </c>
      <c r="AF1912" s="61"/>
      <c r="AG1912" s="61"/>
      <c r="AH1912" s="67" t="str">
        <v>Oct</v>
      </c>
      <c r="AI1912" s="68" t="str">
        <v>Oct</v>
      </c>
      <c r="AJ1912" s="69">
        <f t="shared" si="340"/>
        <v>2</v>
      </c>
      <c r="AK1912" s="70"/>
      <c r="AL1912" s="71"/>
      <c r="AM1912" s="71" t="str">
        <v>2019</v>
      </c>
      <c r="AN1912" s="70"/>
      <c r="AO1912" s="70" t="s">
        <v>123</v>
      </c>
      <c r="AP1912" s="74">
        <f ca="1"/>
        <v>219</v>
      </c>
    </row>
    <row r="1913" spans="1:42" ht="14.4">
      <c r="A1913" s="55" t="s">
        <v>11748</v>
      </c>
      <c r="B1913" s="56" t="s">
        <v>89</v>
      </c>
      <c r="C1913" s="57">
        <v>43745</v>
      </c>
      <c r="D1913" s="56" t="s">
        <v>119</v>
      </c>
      <c r="E1913" s="56" t="s">
        <v>129</v>
      </c>
      <c r="F1913" s="58" t="s">
        <v>106</v>
      </c>
      <c r="G1913" s="58" t="s">
        <v>107</v>
      </c>
      <c r="H1913" s="56" t="s">
        <v>129</v>
      </c>
      <c r="I1913" s="59"/>
      <c r="J1913" s="59">
        <f t="shared" si="379"/>
        <v>43775</v>
      </c>
      <c r="K1913" s="56" t="s">
        <v>18</v>
      </c>
      <c r="L1913" s="56" t="s">
        <v>18</v>
      </c>
      <c r="M1913" s="60" t="s">
        <v>642</v>
      </c>
      <c r="N1913" s="56" t="s">
        <v>11750</v>
      </c>
      <c r="O1913" s="56" t="s">
        <v>249</v>
      </c>
      <c r="P1913" s="56" t="s">
        <v>11751</v>
      </c>
      <c r="Q1913" s="56" t="s">
        <v>21</v>
      </c>
      <c r="R1913" s="59"/>
      <c r="S1913" s="56" t="s">
        <v>108</v>
      </c>
      <c r="T1913" s="56" t="s">
        <v>108</v>
      </c>
      <c r="U1913" s="57"/>
      <c r="V1913" s="77"/>
      <c r="W1913" s="77"/>
      <c r="X1913" s="59"/>
      <c r="Y1913" s="56" t="s">
        <v>108</v>
      </c>
      <c r="Z1913" s="56" t="s">
        <v>121</v>
      </c>
      <c r="AA1913" s="57">
        <v>43747</v>
      </c>
      <c r="AB1913" s="63" t="s">
        <v>389</v>
      </c>
      <c r="AC1913" s="60" t="s">
        <v>11752</v>
      </c>
      <c r="AD1913" s="65" t="s">
        <v>97</v>
      </c>
      <c r="AE1913" s="56" t="s">
        <v>119</v>
      </c>
      <c r="AF1913" s="61"/>
      <c r="AG1913" s="61"/>
      <c r="AH1913" s="67" t="str">
        <v>Oct</v>
      </c>
      <c r="AI1913" s="68" t="str">
        <v>Oct</v>
      </c>
      <c r="AJ1913" s="69">
        <f t="shared" si="340"/>
        <v>2</v>
      </c>
      <c r="AK1913" s="70" t="str">
        <f t="shared" ref="AK1913:AK1914" si="383">IF(R1913="","",SUM(R1913+30))</f>
        <v/>
      </c>
      <c r="AL1913" s="71" t="s">
        <v>17409</v>
      </c>
      <c r="AM1913" s="71" t="str">
        <v>2019</v>
      </c>
      <c r="AN1913" s="70"/>
      <c r="AO1913" s="70" t="s">
        <v>123</v>
      </c>
      <c r="AP1913" s="74">
        <f ca="1"/>
        <v>214</v>
      </c>
    </row>
    <row r="1914" spans="1:42" ht="14.4">
      <c r="A1914" s="55" t="s">
        <v>11754</v>
      </c>
      <c r="B1914" s="56" t="s">
        <v>89</v>
      </c>
      <c r="C1914" s="57">
        <v>43746</v>
      </c>
      <c r="D1914" s="56" t="s">
        <v>119</v>
      </c>
      <c r="E1914" s="56" t="s">
        <v>129</v>
      </c>
      <c r="F1914" s="58" t="s">
        <v>106</v>
      </c>
      <c r="G1914" s="58" t="s">
        <v>107</v>
      </c>
      <c r="H1914" s="56" t="s">
        <v>129</v>
      </c>
      <c r="I1914" s="59"/>
      <c r="J1914" s="59">
        <f t="shared" si="379"/>
        <v>43776</v>
      </c>
      <c r="K1914" s="56" t="s">
        <v>18</v>
      </c>
      <c r="L1914" s="56" t="s">
        <v>18</v>
      </c>
      <c r="M1914" s="60" t="s">
        <v>642</v>
      </c>
      <c r="N1914" s="56" t="s">
        <v>11756</v>
      </c>
      <c r="O1914" s="56" t="s">
        <v>95</v>
      </c>
      <c r="P1914" s="56" t="s">
        <v>11757</v>
      </c>
      <c r="Q1914" s="56" t="s">
        <v>21</v>
      </c>
      <c r="R1914" s="59"/>
      <c r="S1914" s="56" t="s">
        <v>108</v>
      </c>
      <c r="T1914" s="56" t="s">
        <v>108</v>
      </c>
      <c r="U1914" s="57"/>
      <c r="V1914" s="77"/>
      <c r="W1914" s="77"/>
      <c r="X1914" s="59"/>
      <c r="Y1914" s="56" t="s">
        <v>108</v>
      </c>
      <c r="Z1914" s="56" t="s">
        <v>121</v>
      </c>
      <c r="AA1914" s="57">
        <v>43747</v>
      </c>
      <c r="AB1914" s="63" t="s">
        <v>389</v>
      </c>
      <c r="AC1914" s="60" t="s">
        <v>11752</v>
      </c>
      <c r="AD1914" s="65" t="s">
        <v>97</v>
      </c>
      <c r="AE1914" s="56" t="s">
        <v>119</v>
      </c>
      <c r="AF1914" s="61"/>
      <c r="AG1914" s="61"/>
      <c r="AH1914" s="67" t="str">
        <v>Oct</v>
      </c>
      <c r="AI1914" s="68" t="str">
        <v>Oct</v>
      </c>
      <c r="AJ1914" s="69">
        <f t="shared" si="340"/>
        <v>1</v>
      </c>
      <c r="AK1914" s="70" t="str">
        <f t="shared" si="383"/>
        <v/>
      </c>
      <c r="AL1914" s="71" t="s">
        <v>17409</v>
      </c>
      <c r="AM1914" s="71" t="str">
        <v>2019</v>
      </c>
      <c r="AN1914" s="70"/>
      <c r="AO1914" s="70" t="s">
        <v>123</v>
      </c>
      <c r="AP1914" s="74">
        <f ca="1"/>
        <v>213</v>
      </c>
    </row>
    <row r="1915" spans="1:42" ht="14.4">
      <c r="A1915" s="55" t="s">
        <v>11759</v>
      </c>
      <c r="B1915" s="56" t="s">
        <v>89</v>
      </c>
      <c r="C1915" s="57">
        <v>43747</v>
      </c>
      <c r="D1915" s="56" t="s">
        <v>119</v>
      </c>
      <c r="E1915" s="56" t="s">
        <v>12</v>
      </c>
      <c r="F1915" s="58" t="s">
        <v>106</v>
      </c>
      <c r="G1915" s="58" t="s">
        <v>107</v>
      </c>
      <c r="H1915" s="56" t="s">
        <v>12</v>
      </c>
      <c r="I1915" s="59"/>
      <c r="J1915" s="59">
        <f t="shared" si="379"/>
        <v>43777</v>
      </c>
      <c r="K1915" s="56" t="s">
        <v>18</v>
      </c>
      <c r="L1915" s="56" t="s">
        <v>14</v>
      </c>
      <c r="M1915" s="60" t="s">
        <v>642</v>
      </c>
      <c r="N1915" s="56" t="s">
        <v>9853</v>
      </c>
      <c r="O1915" s="56" t="s">
        <v>436</v>
      </c>
      <c r="P1915" s="56">
        <v>409999</v>
      </c>
      <c r="Q1915" s="56" t="s">
        <v>96</v>
      </c>
      <c r="R1915" s="59"/>
      <c r="S1915" s="56" t="s">
        <v>108</v>
      </c>
      <c r="T1915" s="56" t="s">
        <v>108</v>
      </c>
      <c r="U1915" s="57"/>
      <c r="V1915" s="77"/>
      <c r="W1915" s="62" t="s">
        <v>108</v>
      </c>
      <c r="X1915" s="59"/>
      <c r="Y1915" s="56" t="s">
        <v>108</v>
      </c>
      <c r="Z1915" s="56" t="s">
        <v>123</v>
      </c>
      <c r="AA1915" s="57">
        <v>43755</v>
      </c>
      <c r="AB1915" s="75"/>
      <c r="AC1915" s="64" t="s">
        <v>11761</v>
      </c>
      <c r="AD1915" s="56" t="s">
        <v>224</v>
      </c>
      <c r="AE1915" s="56" t="s">
        <v>119</v>
      </c>
      <c r="AF1915" s="61"/>
      <c r="AG1915" s="61"/>
      <c r="AH1915" s="67" t="str">
        <v>Oct</v>
      </c>
      <c r="AI1915" s="68" t="str">
        <v>Oct</v>
      </c>
      <c r="AJ1915" s="69">
        <f t="shared" si="340"/>
        <v>8</v>
      </c>
      <c r="AK1915" s="70"/>
      <c r="AL1915" s="71"/>
      <c r="AM1915" s="71" t="str">
        <v>2019</v>
      </c>
      <c r="AN1915" s="70"/>
      <c r="AO1915" s="70" t="s">
        <v>123</v>
      </c>
      <c r="AP1915" s="74">
        <f ca="1"/>
        <v>212</v>
      </c>
    </row>
    <row r="1916" spans="1:42" ht="14.4">
      <c r="A1916" s="55" t="s">
        <v>11762</v>
      </c>
      <c r="B1916" s="56" t="s">
        <v>89</v>
      </c>
      <c r="C1916" s="57">
        <v>43747</v>
      </c>
      <c r="D1916" s="56" t="s">
        <v>119</v>
      </c>
      <c r="E1916" s="56" t="s">
        <v>12</v>
      </c>
      <c r="F1916" s="58" t="s">
        <v>106</v>
      </c>
      <c r="G1916" s="58" t="s">
        <v>107</v>
      </c>
      <c r="H1916" s="56" t="s">
        <v>12</v>
      </c>
      <c r="I1916" s="59"/>
      <c r="J1916" s="59">
        <f t="shared" si="379"/>
        <v>43777</v>
      </c>
      <c r="K1916" s="56" t="s">
        <v>18</v>
      </c>
      <c r="L1916" s="56" t="s">
        <v>18</v>
      </c>
      <c r="M1916" s="60" t="s">
        <v>642</v>
      </c>
      <c r="N1916" s="56" t="s">
        <v>11764</v>
      </c>
      <c r="O1916" s="56" t="s">
        <v>249</v>
      </c>
      <c r="P1916" s="56" t="s">
        <v>11765</v>
      </c>
      <c r="Q1916" s="56" t="s">
        <v>21</v>
      </c>
      <c r="R1916" s="59"/>
      <c r="S1916" s="56" t="s">
        <v>108</v>
      </c>
      <c r="T1916" s="56" t="s">
        <v>108</v>
      </c>
      <c r="U1916" s="57"/>
      <c r="V1916" s="77"/>
      <c r="W1916" s="62" t="s">
        <v>108</v>
      </c>
      <c r="X1916" s="59"/>
      <c r="Y1916" s="56" t="s">
        <v>108</v>
      </c>
      <c r="Z1916" s="56" t="s">
        <v>121</v>
      </c>
      <c r="AA1916" s="57">
        <v>43755</v>
      </c>
      <c r="AB1916" s="75"/>
      <c r="AC1916" s="64"/>
      <c r="AD1916" s="65" t="s">
        <v>97</v>
      </c>
      <c r="AE1916" s="56" t="s">
        <v>119</v>
      </c>
      <c r="AF1916" s="61"/>
      <c r="AG1916" s="61"/>
      <c r="AH1916" s="67" t="str">
        <v>Oct</v>
      </c>
      <c r="AI1916" s="68" t="str">
        <v>Oct</v>
      </c>
      <c r="AJ1916" s="69">
        <f t="shared" si="340"/>
        <v>8</v>
      </c>
      <c r="AK1916" s="70" t="str">
        <f t="shared" ref="AK1916:AK1928" si="384">IF(R1916="","",SUM(R1916+30))</f>
        <v/>
      </c>
      <c r="AL1916" s="71" t="s">
        <v>17409</v>
      </c>
      <c r="AM1916" s="71" t="str">
        <v>2019</v>
      </c>
      <c r="AN1916" s="70"/>
      <c r="AO1916" s="70" t="s">
        <v>123</v>
      </c>
      <c r="AP1916" s="74">
        <f ca="1"/>
        <v>212</v>
      </c>
    </row>
    <row r="1917" spans="1:42" ht="14.4">
      <c r="A1917" s="55" t="s">
        <v>11767</v>
      </c>
      <c r="B1917" s="56" t="s">
        <v>89</v>
      </c>
      <c r="C1917" s="57">
        <v>43747</v>
      </c>
      <c r="D1917" s="56" t="s">
        <v>119</v>
      </c>
      <c r="E1917" s="56" t="s">
        <v>12</v>
      </c>
      <c r="F1917" s="58" t="s">
        <v>106</v>
      </c>
      <c r="G1917" s="58" t="s">
        <v>107</v>
      </c>
      <c r="H1917" s="56" t="s">
        <v>12</v>
      </c>
      <c r="I1917" s="59"/>
      <c r="J1917" s="59">
        <f t="shared" si="379"/>
        <v>43777</v>
      </c>
      <c r="K1917" s="56" t="s">
        <v>18</v>
      </c>
      <c r="L1917" s="56" t="s">
        <v>18</v>
      </c>
      <c r="M1917" s="60" t="s">
        <v>642</v>
      </c>
      <c r="N1917" s="56" t="s">
        <v>11769</v>
      </c>
      <c r="O1917" s="56" t="s">
        <v>22</v>
      </c>
      <c r="P1917" s="56" t="s">
        <v>11770</v>
      </c>
      <c r="Q1917" s="56" t="s">
        <v>21</v>
      </c>
      <c r="R1917" s="59"/>
      <c r="S1917" s="56" t="s">
        <v>108</v>
      </c>
      <c r="T1917" s="56" t="s">
        <v>108</v>
      </c>
      <c r="U1917" s="57"/>
      <c r="V1917" s="77"/>
      <c r="W1917" s="62" t="s">
        <v>108</v>
      </c>
      <c r="X1917" s="59"/>
      <c r="Y1917" s="56" t="s">
        <v>108</v>
      </c>
      <c r="Z1917" s="56" t="s">
        <v>121</v>
      </c>
      <c r="AA1917" s="57">
        <v>43755</v>
      </c>
      <c r="AB1917" s="75"/>
      <c r="AC1917" s="64"/>
      <c r="AD1917" s="65" t="s">
        <v>97</v>
      </c>
      <c r="AE1917" s="56" t="s">
        <v>119</v>
      </c>
      <c r="AF1917" s="61"/>
      <c r="AG1917" s="61"/>
      <c r="AH1917" s="67" t="str">
        <v>Oct</v>
      </c>
      <c r="AI1917" s="68" t="str">
        <v>Oct</v>
      </c>
      <c r="AJ1917" s="69">
        <f t="shared" si="340"/>
        <v>8</v>
      </c>
      <c r="AK1917" s="70" t="str">
        <f t="shared" si="384"/>
        <v/>
      </c>
      <c r="AL1917" s="71" t="s">
        <v>17409</v>
      </c>
      <c r="AM1917" s="71" t="str">
        <v>2019</v>
      </c>
      <c r="AN1917" s="70"/>
      <c r="AO1917" s="70" t="s">
        <v>123</v>
      </c>
      <c r="AP1917" s="74">
        <f ca="1"/>
        <v>212</v>
      </c>
    </row>
    <row r="1918" spans="1:42" ht="14.4">
      <c r="A1918" s="55" t="s">
        <v>11772</v>
      </c>
      <c r="B1918" s="56" t="s">
        <v>89</v>
      </c>
      <c r="C1918" s="57">
        <v>43724</v>
      </c>
      <c r="D1918" s="56" t="s">
        <v>119</v>
      </c>
      <c r="E1918" s="56" t="s">
        <v>129</v>
      </c>
      <c r="F1918" s="58" t="s">
        <v>106</v>
      </c>
      <c r="G1918" s="58" t="s">
        <v>107</v>
      </c>
      <c r="H1918" s="56" t="s">
        <v>129</v>
      </c>
      <c r="I1918" s="59"/>
      <c r="J1918" s="59">
        <f t="shared" si="379"/>
        <v>43754</v>
      </c>
      <c r="K1918" s="56" t="s">
        <v>18</v>
      </c>
      <c r="L1918" s="56" t="s">
        <v>18</v>
      </c>
      <c r="M1918" s="60" t="s">
        <v>642</v>
      </c>
      <c r="N1918" s="56" t="s">
        <v>11773</v>
      </c>
      <c r="O1918" s="56" t="s">
        <v>20</v>
      </c>
      <c r="P1918" s="56" t="s">
        <v>11774</v>
      </c>
      <c r="Q1918" s="56" t="s">
        <v>133</v>
      </c>
      <c r="R1918" s="59"/>
      <c r="S1918" s="56" t="s">
        <v>108</v>
      </c>
      <c r="T1918" s="56" t="s">
        <v>108</v>
      </c>
      <c r="U1918" s="57"/>
      <c r="V1918" s="77"/>
      <c r="W1918" s="62" t="s">
        <v>108</v>
      </c>
      <c r="X1918" s="59"/>
      <c r="Y1918" s="56" t="s">
        <v>108</v>
      </c>
      <c r="Z1918" s="56" t="s">
        <v>121</v>
      </c>
      <c r="AA1918" s="57">
        <v>43756</v>
      </c>
      <c r="AB1918" s="63" t="s">
        <v>389</v>
      </c>
      <c r="AC1918" s="60" t="s">
        <v>11779</v>
      </c>
      <c r="AD1918" s="65" t="s">
        <v>97</v>
      </c>
      <c r="AE1918" s="56" t="s">
        <v>119</v>
      </c>
      <c r="AF1918" s="61"/>
      <c r="AG1918" s="61"/>
      <c r="AH1918" s="67" t="str">
        <v>Sep</v>
      </c>
      <c r="AI1918" s="68" t="str">
        <v>Oct</v>
      </c>
      <c r="AJ1918" s="69">
        <f t="shared" si="340"/>
        <v>32</v>
      </c>
      <c r="AK1918" s="70" t="str">
        <f t="shared" si="384"/>
        <v/>
      </c>
      <c r="AL1918" s="71" t="s">
        <v>17409</v>
      </c>
      <c r="AM1918" s="71" t="str">
        <v>2019</v>
      </c>
      <c r="AN1918" s="70"/>
      <c r="AO1918" s="70" t="s">
        <v>123</v>
      </c>
      <c r="AP1918" s="74">
        <f ca="1"/>
        <v>235</v>
      </c>
    </row>
    <row r="1919" spans="1:42" ht="14.4">
      <c r="A1919" s="55" t="s">
        <v>11781</v>
      </c>
      <c r="B1919" s="56" t="s">
        <v>89</v>
      </c>
      <c r="C1919" s="57">
        <v>43740</v>
      </c>
      <c r="D1919" s="56" t="s">
        <v>119</v>
      </c>
      <c r="E1919" s="56" t="s">
        <v>129</v>
      </c>
      <c r="F1919" s="58" t="s">
        <v>106</v>
      </c>
      <c r="G1919" s="58" t="s">
        <v>107</v>
      </c>
      <c r="H1919" s="56" t="s">
        <v>129</v>
      </c>
      <c r="I1919" s="59"/>
      <c r="J1919" s="59">
        <f t="shared" si="379"/>
        <v>43770</v>
      </c>
      <c r="K1919" s="56" t="s">
        <v>18</v>
      </c>
      <c r="L1919" s="56" t="s">
        <v>14</v>
      </c>
      <c r="M1919" s="60" t="s">
        <v>642</v>
      </c>
      <c r="N1919" s="56" t="s">
        <v>11782</v>
      </c>
      <c r="O1919" s="56" t="s">
        <v>249</v>
      </c>
      <c r="P1919" s="56" t="s">
        <v>2588</v>
      </c>
      <c r="Q1919" s="56" t="s">
        <v>133</v>
      </c>
      <c r="R1919" s="59"/>
      <c r="S1919" s="56" t="s">
        <v>108</v>
      </c>
      <c r="T1919" s="56" t="s">
        <v>108</v>
      </c>
      <c r="U1919" s="57"/>
      <c r="V1919" s="77"/>
      <c r="W1919" s="62" t="s">
        <v>108</v>
      </c>
      <c r="X1919" s="59"/>
      <c r="Y1919" s="56" t="s">
        <v>108</v>
      </c>
      <c r="Z1919" s="56" t="s">
        <v>123</v>
      </c>
      <c r="AA1919" s="57">
        <v>43742</v>
      </c>
      <c r="AB1919" s="63" t="s">
        <v>389</v>
      </c>
      <c r="AC1919" s="64" t="s">
        <v>11784</v>
      </c>
      <c r="AD1919" s="56" t="s">
        <v>118</v>
      </c>
      <c r="AE1919" s="56" t="s">
        <v>119</v>
      </c>
      <c r="AF1919" s="61"/>
      <c r="AG1919" s="61"/>
      <c r="AH1919" s="67" t="str">
        <v>Oct</v>
      </c>
      <c r="AI1919" s="68" t="str">
        <v>Oct</v>
      </c>
      <c r="AJ1919" s="69">
        <f t="shared" si="340"/>
        <v>2</v>
      </c>
      <c r="AK1919" s="70" t="str">
        <f t="shared" si="384"/>
        <v/>
      </c>
      <c r="AL1919" s="71" t="s">
        <v>17409</v>
      </c>
      <c r="AM1919" s="71" t="str">
        <v>2019</v>
      </c>
      <c r="AN1919" s="70"/>
      <c r="AO1919" s="70" t="s">
        <v>123</v>
      </c>
      <c r="AP1919" s="74">
        <f ca="1"/>
        <v>219</v>
      </c>
    </row>
    <row r="1920" spans="1:42" ht="14.4">
      <c r="A1920" s="55" t="s">
        <v>11785</v>
      </c>
      <c r="B1920" s="56" t="s">
        <v>89</v>
      </c>
      <c r="C1920" s="57">
        <v>43766</v>
      </c>
      <c r="D1920" s="56" t="s">
        <v>90</v>
      </c>
      <c r="E1920" s="56" t="s">
        <v>91</v>
      </c>
      <c r="F1920" s="58" t="s">
        <v>92</v>
      </c>
      <c r="G1920" s="58" t="s">
        <v>93</v>
      </c>
      <c r="H1920" s="56" t="s">
        <v>91</v>
      </c>
      <c r="I1920" s="59"/>
      <c r="J1920" s="59">
        <f t="shared" si="379"/>
        <v>43796</v>
      </c>
      <c r="K1920" s="56" t="s">
        <v>18</v>
      </c>
      <c r="L1920" s="56" t="s">
        <v>14</v>
      </c>
      <c r="M1920" s="60" t="s">
        <v>642</v>
      </c>
      <c r="N1920" s="56" t="s">
        <v>6198</v>
      </c>
      <c r="O1920" s="56" t="s">
        <v>114</v>
      </c>
      <c r="P1920" s="56" t="s">
        <v>6199</v>
      </c>
      <c r="Q1920" s="56" t="s">
        <v>96</v>
      </c>
      <c r="R1920" s="59"/>
      <c r="S1920" s="56"/>
      <c r="T1920" s="56"/>
      <c r="U1920" s="57"/>
      <c r="V1920" s="77"/>
      <c r="W1920" s="77"/>
      <c r="X1920" s="59"/>
      <c r="Y1920" s="61"/>
      <c r="Z1920" s="56" t="s">
        <v>121</v>
      </c>
      <c r="AA1920" s="57">
        <v>43774</v>
      </c>
      <c r="AB1920" s="75"/>
      <c r="AC1920" s="64" t="s">
        <v>4585</v>
      </c>
      <c r="AD1920" s="56" t="s">
        <v>97</v>
      </c>
      <c r="AE1920" s="56" t="s">
        <v>90</v>
      </c>
      <c r="AF1920" s="61"/>
      <c r="AG1920" s="61"/>
      <c r="AH1920" s="67" t="str">
        <v>Oct</v>
      </c>
      <c r="AI1920" s="68" t="str">
        <v>Nov</v>
      </c>
      <c r="AJ1920" s="69">
        <f t="shared" si="340"/>
        <v>8</v>
      </c>
      <c r="AK1920" s="70" t="str">
        <f t="shared" si="384"/>
        <v/>
      </c>
      <c r="AL1920" s="71" t="s">
        <v>17409</v>
      </c>
      <c r="AM1920" s="71" t="str">
        <v>2019</v>
      </c>
      <c r="AN1920" s="70"/>
      <c r="AO1920" s="70" t="s">
        <v>123</v>
      </c>
      <c r="AP1920" s="74">
        <f ca="1"/>
        <v>193</v>
      </c>
    </row>
    <row r="1921" spans="1:42" ht="14.4">
      <c r="A1921" s="55" t="s">
        <v>11787</v>
      </c>
      <c r="B1921" s="56" t="s">
        <v>89</v>
      </c>
      <c r="C1921" s="57">
        <v>43752</v>
      </c>
      <c r="D1921" s="56" t="s">
        <v>119</v>
      </c>
      <c r="E1921" s="56" t="s">
        <v>129</v>
      </c>
      <c r="F1921" s="58" t="s">
        <v>106</v>
      </c>
      <c r="G1921" s="58" t="s">
        <v>107</v>
      </c>
      <c r="H1921" s="56" t="s">
        <v>129</v>
      </c>
      <c r="I1921" s="59"/>
      <c r="J1921" s="59">
        <f t="shared" si="379"/>
        <v>43782</v>
      </c>
      <c r="K1921" s="56" t="s">
        <v>18</v>
      </c>
      <c r="L1921" s="56" t="s">
        <v>18</v>
      </c>
      <c r="M1921" s="60" t="s">
        <v>642</v>
      </c>
      <c r="N1921" s="56" t="s">
        <v>11789</v>
      </c>
      <c r="O1921" s="56" t="s">
        <v>143</v>
      </c>
      <c r="P1921" s="56" t="s">
        <v>11790</v>
      </c>
      <c r="Q1921" s="56" t="s">
        <v>21</v>
      </c>
      <c r="R1921" s="59"/>
      <c r="S1921" s="56" t="s">
        <v>108</v>
      </c>
      <c r="T1921" s="56" t="s">
        <v>108</v>
      </c>
      <c r="U1921" s="57"/>
      <c r="V1921" s="77"/>
      <c r="W1921" s="62" t="s">
        <v>108</v>
      </c>
      <c r="X1921" s="59"/>
      <c r="Y1921" s="56" t="s">
        <v>108</v>
      </c>
      <c r="Z1921" s="56" t="s">
        <v>121</v>
      </c>
      <c r="AA1921" s="57">
        <v>43766</v>
      </c>
      <c r="AB1921" s="63" t="s">
        <v>389</v>
      </c>
      <c r="AC1921" s="64" t="s">
        <v>11791</v>
      </c>
      <c r="AD1921" s="56" t="s">
        <v>97</v>
      </c>
      <c r="AE1921" s="56" t="s">
        <v>119</v>
      </c>
      <c r="AF1921" s="61"/>
      <c r="AG1921" s="61"/>
      <c r="AH1921" s="67" t="str">
        <v>Oct</v>
      </c>
      <c r="AI1921" s="68" t="str">
        <v>Oct</v>
      </c>
      <c r="AJ1921" s="69">
        <f t="shared" si="340"/>
        <v>14</v>
      </c>
      <c r="AK1921" s="70" t="str">
        <f t="shared" si="384"/>
        <v/>
      </c>
      <c r="AL1921" s="71"/>
      <c r="AM1921" s="71" t="str">
        <v>2019</v>
      </c>
      <c r="AN1921" s="70"/>
      <c r="AO1921" s="70" t="s">
        <v>123</v>
      </c>
      <c r="AP1921" s="74">
        <f ca="1"/>
        <v>207</v>
      </c>
    </row>
    <row r="1922" spans="1:42" ht="14.4">
      <c r="A1922" s="55" t="s">
        <v>11793</v>
      </c>
      <c r="B1922" s="56" t="s">
        <v>89</v>
      </c>
      <c r="C1922" s="57">
        <v>43760</v>
      </c>
      <c r="D1922" s="56" t="s">
        <v>119</v>
      </c>
      <c r="E1922" s="56" t="s">
        <v>129</v>
      </c>
      <c r="F1922" s="58" t="s">
        <v>106</v>
      </c>
      <c r="G1922" s="58" t="s">
        <v>107</v>
      </c>
      <c r="H1922" s="56" t="s">
        <v>129</v>
      </c>
      <c r="I1922" s="59"/>
      <c r="J1922" s="59">
        <f t="shared" si="379"/>
        <v>43790</v>
      </c>
      <c r="K1922" s="56" t="s">
        <v>18</v>
      </c>
      <c r="L1922" s="56" t="s">
        <v>14</v>
      </c>
      <c r="M1922" s="60" t="s">
        <v>642</v>
      </c>
      <c r="N1922" s="56" t="s">
        <v>11794</v>
      </c>
      <c r="O1922" s="56" t="s">
        <v>27</v>
      </c>
      <c r="P1922" s="56" t="s">
        <v>108</v>
      </c>
      <c r="Q1922" s="56" t="s">
        <v>133</v>
      </c>
      <c r="R1922" s="59"/>
      <c r="S1922" s="56" t="s">
        <v>108</v>
      </c>
      <c r="T1922" s="56" t="s">
        <v>108</v>
      </c>
      <c r="U1922" s="57"/>
      <c r="V1922" s="77"/>
      <c r="W1922" s="62" t="s">
        <v>108</v>
      </c>
      <c r="X1922" s="59"/>
      <c r="Y1922" s="56" t="s">
        <v>108</v>
      </c>
      <c r="Z1922" s="56" t="s">
        <v>123</v>
      </c>
      <c r="AA1922" s="57">
        <v>43766</v>
      </c>
      <c r="AB1922" s="63" t="s">
        <v>389</v>
      </c>
      <c r="AC1922" s="64" t="s">
        <v>11795</v>
      </c>
      <c r="AD1922" s="56" t="s">
        <v>118</v>
      </c>
      <c r="AE1922" s="56" t="s">
        <v>119</v>
      </c>
      <c r="AF1922" s="61"/>
      <c r="AG1922" s="61"/>
      <c r="AH1922" s="67" t="str">
        <v>Oct</v>
      </c>
      <c r="AI1922" s="68" t="str">
        <v>Oct</v>
      </c>
      <c r="AJ1922" s="69">
        <f t="shared" si="340"/>
        <v>6</v>
      </c>
      <c r="AK1922" s="70" t="str">
        <f t="shared" si="384"/>
        <v/>
      </c>
      <c r="AL1922" s="71"/>
      <c r="AM1922" s="71" t="str">
        <v>2019</v>
      </c>
      <c r="AN1922" s="70"/>
      <c r="AO1922" s="70" t="s">
        <v>123</v>
      </c>
      <c r="AP1922" s="74">
        <f ca="1"/>
        <v>199</v>
      </c>
    </row>
    <row r="1923" spans="1:42" ht="14.4">
      <c r="A1923" s="55" t="s">
        <v>11797</v>
      </c>
      <c r="B1923" s="56" t="s">
        <v>89</v>
      </c>
      <c r="C1923" s="57">
        <v>43760</v>
      </c>
      <c r="D1923" s="56" t="s">
        <v>119</v>
      </c>
      <c r="E1923" s="56" t="s">
        <v>129</v>
      </c>
      <c r="F1923" s="58" t="s">
        <v>106</v>
      </c>
      <c r="G1923" s="58" t="s">
        <v>107</v>
      </c>
      <c r="H1923" s="56" t="s">
        <v>129</v>
      </c>
      <c r="I1923" s="59"/>
      <c r="J1923" s="59">
        <f t="shared" si="379"/>
        <v>43790</v>
      </c>
      <c r="K1923" s="56" t="s">
        <v>18</v>
      </c>
      <c r="L1923" s="56" t="s">
        <v>18</v>
      </c>
      <c r="M1923" s="60" t="s">
        <v>642</v>
      </c>
      <c r="N1923" s="56" t="s">
        <v>11798</v>
      </c>
      <c r="O1923" s="56" t="s">
        <v>95</v>
      </c>
      <c r="P1923" s="56" t="s">
        <v>11799</v>
      </c>
      <c r="Q1923" s="56" t="s">
        <v>17</v>
      </c>
      <c r="R1923" s="59"/>
      <c r="S1923" s="56" t="s">
        <v>108</v>
      </c>
      <c r="T1923" s="56" t="s">
        <v>108</v>
      </c>
      <c r="U1923" s="57"/>
      <c r="V1923" s="77"/>
      <c r="W1923" s="62" t="s">
        <v>108</v>
      </c>
      <c r="X1923" s="59"/>
      <c r="Y1923" s="56" t="s">
        <v>108</v>
      </c>
      <c r="Z1923" s="56" t="s">
        <v>121</v>
      </c>
      <c r="AA1923" s="57">
        <v>43767</v>
      </c>
      <c r="AB1923" s="63" t="s">
        <v>389</v>
      </c>
      <c r="AC1923" s="64" t="s">
        <v>11801</v>
      </c>
      <c r="AD1923" s="56" t="s">
        <v>97</v>
      </c>
      <c r="AE1923" s="56" t="s">
        <v>119</v>
      </c>
      <c r="AF1923" s="61"/>
      <c r="AG1923" s="61"/>
      <c r="AH1923" s="67" t="str">
        <v>Oct</v>
      </c>
      <c r="AI1923" s="68" t="str">
        <v>Oct</v>
      </c>
      <c r="AJ1923" s="69">
        <f t="shared" si="340"/>
        <v>7</v>
      </c>
      <c r="AK1923" s="70" t="str">
        <f t="shared" si="384"/>
        <v/>
      </c>
      <c r="AL1923" s="71" t="s">
        <v>17409</v>
      </c>
      <c r="AM1923" s="71" t="str">
        <v>2019</v>
      </c>
      <c r="AN1923" s="70"/>
      <c r="AO1923" s="70" t="s">
        <v>123</v>
      </c>
      <c r="AP1923" s="74">
        <f ca="1"/>
        <v>199</v>
      </c>
    </row>
    <row r="1924" spans="1:42" ht="14.4">
      <c r="A1924" s="55" t="s">
        <v>11803</v>
      </c>
      <c r="B1924" s="56" t="s">
        <v>89</v>
      </c>
      <c r="C1924" s="57">
        <v>43760</v>
      </c>
      <c r="D1924" s="56" t="s">
        <v>119</v>
      </c>
      <c r="E1924" s="56" t="s">
        <v>129</v>
      </c>
      <c r="F1924" s="58" t="s">
        <v>106</v>
      </c>
      <c r="G1924" s="58" t="s">
        <v>107</v>
      </c>
      <c r="H1924" s="56" t="s">
        <v>129</v>
      </c>
      <c r="I1924" s="59"/>
      <c r="J1924" s="59">
        <f t="shared" si="379"/>
        <v>43790</v>
      </c>
      <c r="K1924" s="56" t="s">
        <v>18</v>
      </c>
      <c r="L1924" s="56" t="s">
        <v>18</v>
      </c>
      <c r="M1924" s="60" t="s">
        <v>642</v>
      </c>
      <c r="N1924" s="56" t="s">
        <v>11804</v>
      </c>
      <c r="O1924" s="56" t="s">
        <v>249</v>
      </c>
      <c r="P1924" s="56" t="s">
        <v>11799</v>
      </c>
      <c r="Q1924" s="56" t="s">
        <v>17</v>
      </c>
      <c r="R1924" s="59"/>
      <c r="S1924" s="56" t="s">
        <v>108</v>
      </c>
      <c r="T1924" s="56" t="s">
        <v>108</v>
      </c>
      <c r="U1924" s="57"/>
      <c r="V1924" s="77"/>
      <c r="W1924" s="62" t="s">
        <v>108</v>
      </c>
      <c r="X1924" s="59"/>
      <c r="Y1924" s="56" t="s">
        <v>108</v>
      </c>
      <c r="Z1924" s="56" t="s">
        <v>121</v>
      </c>
      <c r="AA1924" s="57">
        <v>43767</v>
      </c>
      <c r="AB1924" s="63" t="s">
        <v>389</v>
      </c>
      <c r="AC1924" s="64" t="s">
        <v>11801</v>
      </c>
      <c r="AD1924" s="56" t="s">
        <v>97</v>
      </c>
      <c r="AE1924" s="56" t="s">
        <v>119</v>
      </c>
      <c r="AF1924" s="61"/>
      <c r="AG1924" s="61"/>
      <c r="AH1924" s="67" t="str">
        <v>Oct</v>
      </c>
      <c r="AI1924" s="68" t="str">
        <v>Oct</v>
      </c>
      <c r="AJ1924" s="69">
        <f t="shared" si="340"/>
        <v>7</v>
      </c>
      <c r="AK1924" s="70" t="str">
        <f t="shared" si="384"/>
        <v/>
      </c>
      <c r="AL1924" s="71" t="s">
        <v>17409</v>
      </c>
      <c r="AM1924" s="71" t="str">
        <v>2019</v>
      </c>
      <c r="AN1924" s="70"/>
      <c r="AO1924" s="70" t="s">
        <v>123</v>
      </c>
      <c r="AP1924" s="74">
        <f ca="1"/>
        <v>199</v>
      </c>
    </row>
    <row r="1925" spans="1:42" ht="14.4">
      <c r="A1925" s="55" t="s">
        <v>11806</v>
      </c>
      <c r="B1925" s="56" t="s">
        <v>89</v>
      </c>
      <c r="C1925" s="57">
        <v>43760</v>
      </c>
      <c r="D1925" s="56" t="s">
        <v>119</v>
      </c>
      <c r="E1925" s="56" t="s">
        <v>129</v>
      </c>
      <c r="F1925" s="58" t="s">
        <v>106</v>
      </c>
      <c r="G1925" s="58" t="s">
        <v>107</v>
      </c>
      <c r="H1925" s="56" t="s">
        <v>129</v>
      </c>
      <c r="I1925" s="59"/>
      <c r="J1925" s="59">
        <f t="shared" si="379"/>
        <v>43790</v>
      </c>
      <c r="K1925" s="56" t="s">
        <v>18</v>
      </c>
      <c r="L1925" s="56" t="s">
        <v>18</v>
      </c>
      <c r="M1925" s="60" t="s">
        <v>642</v>
      </c>
      <c r="N1925" s="56" t="s">
        <v>11808</v>
      </c>
      <c r="O1925" s="56" t="s">
        <v>249</v>
      </c>
      <c r="P1925" s="56" t="s">
        <v>11809</v>
      </c>
      <c r="Q1925" s="56" t="s">
        <v>17</v>
      </c>
      <c r="R1925" s="59"/>
      <c r="S1925" s="56" t="s">
        <v>108</v>
      </c>
      <c r="T1925" s="56" t="s">
        <v>108</v>
      </c>
      <c r="U1925" s="57"/>
      <c r="V1925" s="77"/>
      <c r="W1925" s="62" t="s">
        <v>108</v>
      </c>
      <c r="X1925" s="59"/>
      <c r="Y1925" s="56" t="s">
        <v>108</v>
      </c>
      <c r="Z1925" s="56" t="s">
        <v>121</v>
      </c>
      <c r="AA1925" s="57">
        <v>43767</v>
      </c>
      <c r="AB1925" s="63" t="s">
        <v>389</v>
      </c>
      <c r="AC1925" s="64" t="s">
        <v>11801</v>
      </c>
      <c r="AD1925" s="56" t="s">
        <v>97</v>
      </c>
      <c r="AE1925" s="56" t="s">
        <v>119</v>
      </c>
      <c r="AF1925" s="61"/>
      <c r="AG1925" s="61"/>
      <c r="AH1925" s="67" t="str">
        <v>Oct</v>
      </c>
      <c r="AI1925" s="68" t="str">
        <v>Oct</v>
      </c>
      <c r="AJ1925" s="69">
        <f t="shared" si="340"/>
        <v>7</v>
      </c>
      <c r="AK1925" s="70" t="str">
        <f t="shared" si="384"/>
        <v/>
      </c>
      <c r="AL1925" s="71" t="s">
        <v>17409</v>
      </c>
      <c r="AM1925" s="71" t="str">
        <v>2019</v>
      </c>
      <c r="AN1925" s="70"/>
      <c r="AO1925" s="70" t="s">
        <v>123</v>
      </c>
      <c r="AP1925" s="74">
        <f ca="1"/>
        <v>199</v>
      </c>
    </row>
    <row r="1926" spans="1:42" ht="14.4">
      <c r="A1926" s="55" t="s">
        <v>11810</v>
      </c>
      <c r="B1926" s="56" t="s">
        <v>89</v>
      </c>
      <c r="C1926" s="57">
        <v>43760</v>
      </c>
      <c r="D1926" s="56" t="s">
        <v>119</v>
      </c>
      <c r="E1926" s="56" t="s">
        <v>129</v>
      </c>
      <c r="F1926" s="58" t="s">
        <v>106</v>
      </c>
      <c r="G1926" s="58" t="s">
        <v>107</v>
      </c>
      <c r="H1926" s="56" t="s">
        <v>129</v>
      </c>
      <c r="I1926" s="59"/>
      <c r="J1926" s="59">
        <f t="shared" si="379"/>
        <v>43790</v>
      </c>
      <c r="K1926" s="56" t="s">
        <v>18</v>
      </c>
      <c r="L1926" s="56" t="s">
        <v>18</v>
      </c>
      <c r="M1926" s="60" t="s">
        <v>642</v>
      </c>
      <c r="N1926" s="56" t="s">
        <v>11812</v>
      </c>
      <c r="O1926" s="56" t="s">
        <v>436</v>
      </c>
      <c r="P1926" s="56" t="s">
        <v>4468</v>
      </c>
      <c r="Q1926" s="56" t="s">
        <v>17</v>
      </c>
      <c r="R1926" s="59"/>
      <c r="S1926" s="56" t="s">
        <v>108</v>
      </c>
      <c r="T1926" s="56" t="s">
        <v>108</v>
      </c>
      <c r="U1926" s="57"/>
      <c r="V1926" s="77"/>
      <c r="W1926" s="62" t="s">
        <v>108</v>
      </c>
      <c r="X1926" s="59"/>
      <c r="Y1926" s="56" t="s">
        <v>108</v>
      </c>
      <c r="Z1926" s="56" t="s">
        <v>121</v>
      </c>
      <c r="AA1926" s="57">
        <v>43767</v>
      </c>
      <c r="AB1926" s="63" t="s">
        <v>389</v>
      </c>
      <c r="AC1926" s="64" t="s">
        <v>11801</v>
      </c>
      <c r="AD1926" s="56" t="s">
        <v>97</v>
      </c>
      <c r="AE1926" s="56" t="s">
        <v>119</v>
      </c>
      <c r="AF1926" s="61"/>
      <c r="AG1926" s="61"/>
      <c r="AH1926" s="67" t="str">
        <v>Oct</v>
      </c>
      <c r="AI1926" s="68" t="str">
        <v>Oct</v>
      </c>
      <c r="AJ1926" s="69">
        <f t="shared" si="340"/>
        <v>7</v>
      </c>
      <c r="AK1926" s="70" t="str">
        <f t="shared" si="384"/>
        <v/>
      </c>
      <c r="AL1926" s="71" t="s">
        <v>17409</v>
      </c>
      <c r="AM1926" s="71" t="str">
        <v>2019</v>
      </c>
      <c r="AN1926" s="70"/>
      <c r="AO1926" s="70" t="s">
        <v>123</v>
      </c>
      <c r="AP1926" s="74">
        <f ca="1"/>
        <v>199</v>
      </c>
    </row>
    <row r="1927" spans="1:42" ht="14.4">
      <c r="A1927" s="55" t="s">
        <v>11814</v>
      </c>
      <c r="B1927" s="56" t="s">
        <v>89</v>
      </c>
      <c r="C1927" s="57">
        <v>43768</v>
      </c>
      <c r="D1927" s="56" t="s">
        <v>119</v>
      </c>
      <c r="E1927" s="56" t="s">
        <v>196</v>
      </c>
      <c r="F1927" s="58" t="s">
        <v>106</v>
      </c>
      <c r="G1927" s="58" t="s">
        <v>113</v>
      </c>
      <c r="H1927" s="56" t="s">
        <v>112</v>
      </c>
      <c r="I1927" s="59"/>
      <c r="J1927" s="59">
        <f t="shared" si="379"/>
        <v>43798</v>
      </c>
      <c r="K1927" s="56" t="s">
        <v>18</v>
      </c>
      <c r="L1927" s="56" t="s">
        <v>18</v>
      </c>
      <c r="M1927" s="60" t="s">
        <v>642</v>
      </c>
      <c r="N1927" s="56" t="s">
        <v>11815</v>
      </c>
      <c r="O1927" s="56" t="s">
        <v>44</v>
      </c>
      <c r="P1927" s="56" t="s">
        <v>11816</v>
      </c>
      <c r="Q1927" s="56" t="s">
        <v>116</v>
      </c>
      <c r="R1927" s="59"/>
      <c r="S1927" s="56" t="s">
        <v>108</v>
      </c>
      <c r="T1927" s="56" t="s">
        <v>108</v>
      </c>
      <c r="U1927" s="57">
        <v>43768</v>
      </c>
      <c r="V1927" s="77"/>
      <c r="W1927" s="62">
        <v>8.25</v>
      </c>
      <c r="X1927" s="59"/>
      <c r="Y1927" s="56" t="s">
        <v>499</v>
      </c>
      <c r="Z1927" s="56" t="s">
        <v>123</v>
      </c>
      <c r="AA1927" s="57">
        <v>43832</v>
      </c>
      <c r="AB1927" s="75"/>
      <c r="AC1927" s="302" t="s">
        <v>11818</v>
      </c>
      <c r="AD1927" s="56" t="s">
        <v>179</v>
      </c>
      <c r="AE1927" s="56"/>
      <c r="AF1927" s="61"/>
      <c r="AG1927" s="61"/>
      <c r="AH1927" s="67" t="str">
        <v>Oct</v>
      </c>
      <c r="AI1927" s="68" t="str">
        <v>Jan</v>
      </c>
      <c r="AJ1927" s="69">
        <f t="shared" si="340"/>
        <v>64</v>
      </c>
      <c r="AK1927" s="70" t="str">
        <f t="shared" si="384"/>
        <v/>
      </c>
      <c r="AL1927" s="71" t="s">
        <v>17409</v>
      </c>
      <c r="AM1927" s="71" t="str">
        <v>2019</v>
      </c>
      <c r="AN1927" s="70"/>
      <c r="AO1927" s="70" t="s">
        <v>123</v>
      </c>
      <c r="AP1927" s="74">
        <f ca="1"/>
        <v>191</v>
      </c>
    </row>
    <row r="1928" spans="1:42" ht="14.4">
      <c r="A1928" s="55" t="s">
        <v>11820</v>
      </c>
      <c r="B1928" s="56" t="s">
        <v>89</v>
      </c>
      <c r="C1928" s="57">
        <v>43740</v>
      </c>
      <c r="D1928" s="56" t="s">
        <v>119</v>
      </c>
      <c r="E1928" s="56" t="s">
        <v>129</v>
      </c>
      <c r="F1928" s="58" t="s">
        <v>106</v>
      </c>
      <c r="G1928" s="58" t="s">
        <v>107</v>
      </c>
      <c r="H1928" s="56" t="s">
        <v>129</v>
      </c>
      <c r="I1928" s="59"/>
      <c r="J1928" s="59">
        <f t="shared" si="379"/>
        <v>43770</v>
      </c>
      <c r="K1928" s="56" t="s">
        <v>18</v>
      </c>
      <c r="L1928" s="56" t="s">
        <v>18</v>
      </c>
      <c r="M1928" s="60" t="s">
        <v>642</v>
      </c>
      <c r="N1928" s="56" t="s">
        <v>11822</v>
      </c>
      <c r="O1928" s="56" t="s">
        <v>22</v>
      </c>
      <c r="P1928" s="56" t="s">
        <v>9879</v>
      </c>
      <c r="Q1928" s="56" t="s">
        <v>17</v>
      </c>
      <c r="R1928" s="59"/>
      <c r="S1928" s="56" t="s">
        <v>108</v>
      </c>
      <c r="T1928" s="56" t="s">
        <v>108</v>
      </c>
      <c r="U1928" s="57"/>
      <c r="V1928" s="77"/>
      <c r="W1928" s="62" t="s">
        <v>108</v>
      </c>
      <c r="X1928" s="59"/>
      <c r="Y1928" s="56" t="s">
        <v>108</v>
      </c>
      <c r="Z1928" s="56" t="s">
        <v>121</v>
      </c>
      <c r="AA1928" s="57">
        <v>43768</v>
      </c>
      <c r="AB1928" s="63" t="s">
        <v>389</v>
      </c>
      <c r="AC1928" s="64" t="s">
        <v>11824</v>
      </c>
      <c r="AD1928" s="56" t="s">
        <v>97</v>
      </c>
      <c r="AE1928" s="56" t="s">
        <v>119</v>
      </c>
      <c r="AF1928" s="61"/>
      <c r="AG1928" s="61"/>
      <c r="AH1928" s="67" t="str">
        <v>Oct</v>
      </c>
      <c r="AI1928" s="68" t="str">
        <v>Oct</v>
      </c>
      <c r="AJ1928" s="69">
        <f t="shared" si="340"/>
        <v>28</v>
      </c>
      <c r="AK1928" s="70" t="str">
        <f t="shared" si="384"/>
        <v/>
      </c>
      <c r="AL1928" s="71" t="s">
        <v>17409</v>
      </c>
      <c r="AM1928" s="71" t="str">
        <v>2019</v>
      </c>
      <c r="AN1928" s="70"/>
      <c r="AO1928" s="70" t="s">
        <v>123</v>
      </c>
      <c r="AP1928" s="74">
        <f ca="1"/>
        <v>219</v>
      </c>
    </row>
    <row r="1929" spans="1:42" ht="14.4">
      <c r="A1929" s="55" t="s">
        <v>11825</v>
      </c>
      <c r="B1929" s="56" t="s">
        <v>89</v>
      </c>
      <c r="C1929" s="57">
        <v>43791</v>
      </c>
      <c r="D1929" s="56" t="s">
        <v>119</v>
      </c>
      <c r="E1929" s="56" t="s">
        <v>129</v>
      </c>
      <c r="F1929" s="58" t="s">
        <v>106</v>
      </c>
      <c r="G1929" s="58" t="s">
        <v>214</v>
      </c>
      <c r="H1929" s="56" t="s">
        <v>276</v>
      </c>
      <c r="I1929" s="57">
        <v>43791</v>
      </c>
      <c r="J1929" s="59">
        <f t="shared" si="379"/>
        <v>43821</v>
      </c>
      <c r="K1929" s="56" t="s">
        <v>18</v>
      </c>
      <c r="L1929" s="56" t="s">
        <v>14</v>
      </c>
      <c r="M1929" s="60" t="s">
        <v>642</v>
      </c>
      <c r="N1929" s="56" t="s">
        <v>11827</v>
      </c>
      <c r="O1929" s="56" t="s">
        <v>44</v>
      </c>
      <c r="P1929" s="56">
        <v>192080230</v>
      </c>
      <c r="Q1929" s="56" t="s">
        <v>96</v>
      </c>
      <c r="R1929" s="59"/>
      <c r="S1929" s="56" t="s">
        <v>108</v>
      </c>
      <c r="T1929" s="56" t="s">
        <v>108</v>
      </c>
      <c r="U1929" s="57"/>
      <c r="V1929" s="77"/>
      <c r="W1929" s="62" t="s">
        <v>108</v>
      </c>
      <c r="X1929" s="59"/>
      <c r="Y1929" s="56" t="s">
        <v>108</v>
      </c>
      <c r="Z1929" s="56" t="s">
        <v>123</v>
      </c>
      <c r="AA1929" s="57">
        <v>43791</v>
      </c>
      <c r="AB1929" s="63" t="s">
        <v>318</v>
      </c>
      <c r="AC1929" s="64" t="s">
        <v>11829</v>
      </c>
      <c r="AD1929" s="56"/>
      <c r="AE1929" s="56"/>
      <c r="AF1929" s="61"/>
      <c r="AG1929" s="61"/>
      <c r="AH1929" s="67" t="str">
        <v>Nov</v>
      </c>
      <c r="AI1929" s="68" t="str">
        <v>Nov</v>
      </c>
      <c r="AJ1929" s="69">
        <f t="shared" si="340"/>
        <v>0</v>
      </c>
      <c r="AK1929" s="70"/>
      <c r="AL1929" s="71"/>
      <c r="AM1929" s="71" t="str">
        <v>2019</v>
      </c>
      <c r="AN1929" s="70"/>
      <c r="AO1929" s="70" t="s">
        <v>123</v>
      </c>
      <c r="AP1929" s="74">
        <f ca="1"/>
        <v>168</v>
      </c>
    </row>
    <row r="1930" spans="1:42" ht="14.4">
      <c r="A1930" s="55" t="s">
        <v>11830</v>
      </c>
      <c r="B1930" s="56" t="s">
        <v>89</v>
      </c>
      <c r="C1930" s="57">
        <v>43791</v>
      </c>
      <c r="D1930" s="56" t="s">
        <v>119</v>
      </c>
      <c r="E1930" s="56" t="s">
        <v>129</v>
      </c>
      <c r="F1930" s="58" t="s">
        <v>106</v>
      </c>
      <c r="G1930" s="58" t="s">
        <v>107</v>
      </c>
      <c r="H1930" s="56" t="s">
        <v>129</v>
      </c>
      <c r="I1930" s="59"/>
      <c r="J1930" s="59">
        <f t="shared" si="379"/>
        <v>43821</v>
      </c>
      <c r="K1930" s="56" t="s">
        <v>18</v>
      </c>
      <c r="L1930" s="56" t="s">
        <v>18</v>
      </c>
      <c r="M1930" s="60" t="s">
        <v>642</v>
      </c>
      <c r="N1930" s="56" t="s">
        <v>11831</v>
      </c>
      <c r="O1930" s="56" t="s">
        <v>249</v>
      </c>
      <c r="P1930" s="56" t="s">
        <v>11832</v>
      </c>
      <c r="Q1930" s="56" t="s">
        <v>21</v>
      </c>
      <c r="R1930" s="59"/>
      <c r="S1930" s="56" t="s">
        <v>108</v>
      </c>
      <c r="T1930" s="56" t="s">
        <v>108</v>
      </c>
      <c r="U1930" s="57"/>
      <c r="V1930" s="77"/>
      <c r="W1930" s="62" t="s">
        <v>108</v>
      </c>
      <c r="X1930" s="59"/>
      <c r="Y1930" s="56" t="s">
        <v>108</v>
      </c>
      <c r="Z1930" s="56" t="s">
        <v>121</v>
      </c>
      <c r="AA1930" s="57">
        <v>43791</v>
      </c>
      <c r="AB1930" s="63" t="s">
        <v>318</v>
      </c>
      <c r="AC1930" s="64" t="s">
        <v>11834</v>
      </c>
      <c r="AD1930" s="56" t="s">
        <v>97</v>
      </c>
      <c r="AE1930" s="56" t="s">
        <v>119</v>
      </c>
      <c r="AF1930" s="61"/>
      <c r="AG1930" s="61"/>
      <c r="AH1930" s="67" t="str">
        <v>Nov</v>
      </c>
      <c r="AI1930" s="68" t="str">
        <v>Nov</v>
      </c>
      <c r="AJ1930" s="69">
        <f t="shared" si="340"/>
        <v>0</v>
      </c>
      <c r="AK1930" s="70"/>
      <c r="AL1930" s="71"/>
      <c r="AM1930" s="71" t="str">
        <v>2019</v>
      </c>
      <c r="AN1930" s="70"/>
      <c r="AO1930" s="70" t="s">
        <v>123</v>
      </c>
      <c r="AP1930" s="74">
        <f ca="1"/>
        <v>168</v>
      </c>
    </row>
    <row r="1931" spans="1:42" ht="14.4">
      <c r="A1931" s="55" t="s">
        <v>11835</v>
      </c>
      <c r="B1931" s="56" t="s">
        <v>89</v>
      </c>
      <c r="C1931" s="57">
        <v>43794</v>
      </c>
      <c r="D1931" s="56" t="s">
        <v>119</v>
      </c>
      <c r="E1931" s="56" t="s">
        <v>11836</v>
      </c>
      <c r="F1931" s="58" t="s">
        <v>106</v>
      </c>
      <c r="G1931" s="58" t="s">
        <v>113</v>
      </c>
      <c r="H1931" s="56" t="s">
        <v>112</v>
      </c>
      <c r="I1931" s="59"/>
      <c r="J1931" s="59"/>
      <c r="K1931" s="56" t="s">
        <v>18</v>
      </c>
      <c r="L1931" s="56" t="s">
        <v>14</v>
      </c>
      <c r="M1931" s="60" t="s">
        <v>642</v>
      </c>
      <c r="N1931" s="56" t="s">
        <v>270</v>
      </c>
      <c r="O1931" s="56" t="s">
        <v>271</v>
      </c>
      <c r="P1931" s="56" t="s">
        <v>272</v>
      </c>
      <c r="Q1931" s="56" t="s">
        <v>116</v>
      </c>
      <c r="R1931" s="57">
        <v>43801</v>
      </c>
      <c r="S1931" s="56" t="s">
        <v>108</v>
      </c>
      <c r="T1931" s="56" t="s">
        <v>108</v>
      </c>
      <c r="U1931" s="57"/>
      <c r="V1931" s="77"/>
      <c r="W1931" s="62" t="s">
        <v>108</v>
      </c>
      <c r="X1931" s="59"/>
      <c r="Y1931" s="56" t="s">
        <v>108</v>
      </c>
      <c r="Z1931" s="56" t="s">
        <v>123</v>
      </c>
      <c r="AA1931" s="57">
        <v>43801</v>
      </c>
      <c r="AB1931" s="75"/>
      <c r="AC1931" s="64" t="s">
        <v>11838</v>
      </c>
      <c r="AD1931" s="56" t="s">
        <v>118</v>
      </c>
      <c r="AE1931" s="56" t="s">
        <v>119</v>
      </c>
      <c r="AF1931" s="61"/>
      <c r="AG1931" s="61"/>
      <c r="AH1931" s="67" t="str">
        <v>Nov</v>
      </c>
      <c r="AI1931" s="68" t="str">
        <v>Dec</v>
      </c>
      <c r="AJ1931" s="69">
        <f t="shared" si="340"/>
        <v>7</v>
      </c>
      <c r="AK1931" s="70"/>
      <c r="AL1931" s="71"/>
      <c r="AM1931" s="71" t="str">
        <v>2019</v>
      </c>
      <c r="AN1931" s="70"/>
      <c r="AO1931" s="70" t="s">
        <v>121</v>
      </c>
      <c r="AP1931" s="74">
        <f ca="1"/>
        <v>165</v>
      </c>
    </row>
    <row r="1932" spans="1:42" ht="14.4">
      <c r="A1932" s="55" t="s">
        <v>11840</v>
      </c>
      <c r="B1932" s="56" t="s">
        <v>89</v>
      </c>
      <c r="C1932" s="57">
        <v>43803</v>
      </c>
      <c r="D1932" s="56" t="s">
        <v>90</v>
      </c>
      <c r="E1932" s="56" t="s">
        <v>91</v>
      </c>
      <c r="F1932" s="58" t="s">
        <v>92</v>
      </c>
      <c r="G1932" s="58" t="s">
        <v>93</v>
      </c>
      <c r="H1932" s="56" t="s">
        <v>91</v>
      </c>
      <c r="I1932" s="59"/>
      <c r="J1932" s="59">
        <f t="shared" ref="J1932:J1957" si="385">IF(C1932="","",SUM(C1932+30))</f>
        <v>43833</v>
      </c>
      <c r="K1932" s="56" t="s">
        <v>18</v>
      </c>
      <c r="L1932" s="56" t="s">
        <v>108</v>
      </c>
      <c r="M1932" s="60" t="s">
        <v>642</v>
      </c>
      <c r="N1932" s="56" t="s">
        <v>9987</v>
      </c>
      <c r="O1932" s="56" t="s">
        <v>95</v>
      </c>
      <c r="P1932" s="56" t="s">
        <v>9992</v>
      </c>
      <c r="Q1932" s="56" t="s">
        <v>96</v>
      </c>
      <c r="R1932" s="59"/>
      <c r="S1932" s="56"/>
      <c r="T1932" s="56"/>
      <c r="U1932" s="57"/>
      <c r="V1932" s="77"/>
      <c r="W1932" s="77"/>
      <c r="X1932" s="59"/>
      <c r="Y1932" s="56" t="s">
        <v>200</v>
      </c>
      <c r="Z1932" s="56" t="s">
        <v>123</v>
      </c>
      <c r="AA1932" s="57">
        <v>43803</v>
      </c>
      <c r="AB1932" s="75"/>
      <c r="AC1932" s="64" t="s">
        <v>11842</v>
      </c>
      <c r="AD1932" s="56" t="s">
        <v>294</v>
      </c>
      <c r="AE1932" s="56" t="s">
        <v>90</v>
      </c>
      <c r="AF1932" s="61"/>
      <c r="AG1932" s="61"/>
      <c r="AH1932" s="67" t="str">
        <v>Dec</v>
      </c>
      <c r="AI1932" s="68" t="str">
        <v>Dec</v>
      </c>
      <c r="AJ1932" s="69">
        <f t="shared" si="340"/>
        <v>0</v>
      </c>
      <c r="AK1932" s="70"/>
      <c r="AL1932" s="71"/>
      <c r="AM1932" s="71" t="str">
        <v>2019</v>
      </c>
      <c r="AN1932" s="70"/>
      <c r="AO1932" s="70" t="s">
        <v>123</v>
      </c>
      <c r="AP1932" s="74">
        <f ca="1"/>
        <v>156</v>
      </c>
    </row>
    <row r="1933" spans="1:42" ht="14.4">
      <c r="A1933" s="256" t="s">
        <v>11843</v>
      </c>
      <c r="B1933" s="56" t="s">
        <v>700</v>
      </c>
      <c r="C1933" s="57">
        <v>43809</v>
      </c>
      <c r="D1933" s="56" t="s">
        <v>119</v>
      </c>
      <c r="E1933" s="56" t="s">
        <v>276</v>
      </c>
      <c r="F1933" s="58" t="s">
        <v>214</v>
      </c>
      <c r="G1933" s="58" t="s">
        <v>214</v>
      </c>
      <c r="H1933" s="56" t="s">
        <v>276</v>
      </c>
      <c r="I1933" s="59"/>
      <c r="J1933" s="59">
        <f t="shared" si="385"/>
        <v>43839</v>
      </c>
      <c r="K1933" s="56"/>
      <c r="L1933" s="56"/>
      <c r="M1933" s="60" t="s">
        <v>642</v>
      </c>
      <c r="N1933" s="56"/>
      <c r="O1933" s="56"/>
      <c r="P1933" s="56"/>
      <c r="Q1933" s="56" t="s">
        <v>217</v>
      </c>
      <c r="R1933" s="59"/>
      <c r="S1933" s="56" t="s">
        <v>108</v>
      </c>
      <c r="T1933" s="56" t="s">
        <v>108</v>
      </c>
      <c r="U1933" s="57"/>
      <c r="V1933" s="77"/>
      <c r="W1933" s="77"/>
      <c r="X1933" s="59"/>
      <c r="Y1933" s="61"/>
      <c r="Z1933" s="56" t="s">
        <v>123</v>
      </c>
      <c r="AA1933" s="57"/>
      <c r="AB1933" s="75"/>
      <c r="AC1933" s="58" t="s">
        <v>11845</v>
      </c>
      <c r="AD1933" s="56"/>
      <c r="AE1933" s="56"/>
      <c r="AF1933" s="61"/>
      <c r="AG1933" s="61"/>
      <c r="AH1933" s="67" t="str">
        <v>Dec</v>
      </c>
      <c r="AI1933" s="68" t="str">
        <v/>
      </c>
      <c r="AJ1933" s="69" t="str">
        <f t="shared" si="340"/>
        <v/>
      </c>
      <c r="AK1933" s="70"/>
      <c r="AL1933" s="71"/>
      <c r="AM1933" s="71" t="str">
        <v>2019</v>
      </c>
      <c r="AN1933" s="70"/>
      <c r="AO1933" s="70" t="s">
        <v>123</v>
      </c>
      <c r="AP1933" s="74">
        <f ca="1"/>
        <v>150</v>
      </c>
    </row>
    <row r="1934" spans="1:42" ht="14.4">
      <c r="A1934" s="55" t="s">
        <v>11847</v>
      </c>
      <c r="B1934" s="56" t="s">
        <v>89</v>
      </c>
      <c r="C1934" s="57">
        <v>43805</v>
      </c>
      <c r="D1934" s="56" t="s">
        <v>119</v>
      </c>
      <c r="E1934" s="56" t="s">
        <v>129</v>
      </c>
      <c r="F1934" s="58" t="s">
        <v>106</v>
      </c>
      <c r="G1934" s="58" t="s">
        <v>107</v>
      </c>
      <c r="H1934" s="56" t="s">
        <v>129</v>
      </c>
      <c r="I1934" s="59"/>
      <c r="J1934" s="59">
        <f t="shared" si="385"/>
        <v>43835</v>
      </c>
      <c r="K1934" s="56" t="s">
        <v>18</v>
      </c>
      <c r="L1934" s="56" t="s">
        <v>14</v>
      </c>
      <c r="M1934" s="60" t="s">
        <v>642</v>
      </c>
      <c r="N1934" s="56" t="s">
        <v>11848</v>
      </c>
      <c r="O1934" s="56" t="s">
        <v>44</v>
      </c>
      <c r="P1934" s="56" t="s">
        <v>108</v>
      </c>
      <c r="Q1934" s="56" t="s">
        <v>237</v>
      </c>
      <c r="R1934" s="59"/>
      <c r="S1934" s="56" t="s">
        <v>108</v>
      </c>
      <c r="T1934" s="56" t="s">
        <v>108</v>
      </c>
      <c r="U1934" s="57"/>
      <c r="V1934" s="77"/>
      <c r="W1934" s="62" t="s">
        <v>108</v>
      </c>
      <c r="X1934" s="59"/>
      <c r="Y1934" s="56" t="s">
        <v>108</v>
      </c>
      <c r="Z1934" s="56" t="s">
        <v>123</v>
      </c>
      <c r="AA1934" s="57">
        <v>43810</v>
      </c>
      <c r="AB1934" s="63" t="s">
        <v>238</v>
      </c>
      <c r="AC1934" s="64" t="s">
        <v>11850</v>
      </c>
      <c r="AD1934" s="56" t="s">
        <v>118</v>
      </c>
      <c r="AE1934" s="56" t="s">
        <v>119</v>
      </c>
      <c r="AF1934" s="61"/>
      <c r="AG1934" s="61"/>
      <c r="AH1934" s="67" t="str">
        <v>Dec</v>
      </c>
      <c r="AI1934" s="68" t="str">
        <v>Dec</v>
      </c>
      <c r="AJ1934" s="69">
        <f t="shared" si="340"/>
        <v>5</v>
      </c>
      <c r="AK1934" s="70"/>
      <c r="AL1934" s="71"/>
      <c r="AM1934" s="71" t="str">
        <v>2019</v>
      </c>
      <c r="AN1934" s="70"/>
      <c r="AO1934" s="70" t="s">
        <v>123</v>
      </c>
      <c r="AP1934" s="74">
        <f ca="1"/>
        <v>154</v>
      </c>
    </row>
    <row r="1935" spans="1:42" ht="14.4">
      <c r="A1935" s="55" t="s">
        <v>11851</v>
      </c>
      <c r="B1935" s="56" t="s">
        <v>89</v>
      </c>
      <c r="C1935" s="57">
        <v>43811</v>
      </c>
      <c r="D1935" s="56" t="s">
        <v>119</v>
      </c>
      <c r="E1935" s="56" t="s">
        <v>129</v>
      </c>
      <c r="F1935" s="58" t="s">
        <v>106</v>
      </c>
      <c r="G1935" s="58" t="s">
        <v>107</v>
      </c>
      <c r="H1935" s="56" t="s">
        <v>129</v>
      </c>
      <c r="I1935" s="59"/>
      <c r="J1935" s="59">
        <f t="shared" si="385"/>
        <v>43841</v>
      </c>
      <c r="K1935" s="56" t="s">
        <v>18</v>
      </c>
      <c r="L1935" s="56" t="s">
        <v>18</v>
      </c>
      <c r="M1935" s="60" t="s">
        <v>642</v>
      </c>
      <c r="N1935" s="56" t="s">
        <v>11852</v>
      </c>
      <c r="O1935" s="56" t="s">
        <v>436</v>
      </c>
      <c r="P1935" s="56" t="s">
        <v>11853</v>
      </c>
      <c r="Q1935" s="56" t="s">
        <v>17</v>
      </c>
      <c r="R1935" s="59"/>
      <c r="S1935" s="56" t="s">
        <v>108</v>
      </c>
      <c r="T1935" s="56" t="s">
        <v>108</v>
      </c>
      <c r="U1935" s="57"/>
      <c r="V1935" s="77"/>
      <c r="W1935" s="62" t="s">
        <v>146</v>
      </c>
      <c r="X1935" s="59"/>
      <c r="Y1935" s="56" t="s">
        <v>108</v>
      </c>
      <c r="Z1935" s="56" t="s">
        <v>121</v>
      </c>
      <c r="AA1935" s="57">
        <v>43811</v>
      </c>
      <c r="AB1935" s="63" t="s">
        <v>238</v>
      </c>
      <c r="AC1935" s="64" t="s">
        <v>11855</v>
      </c>
      <c r="AD1935" s="56" t="s">
        <v>97</v>
      </c>
      <c r="AE1935" s="56" t="s">
        <v>119</v>
      </c>
      <c r="AF1935" s="61"/>
      <c r="AG1935" s="61"/>
      <c r="AH1935" s="67" t="str">
        <v>Dec</v>
      </c>
      <c r="AI1935" s="68" t="str">
        <v>Dec</v>
      </c>
      <c r="AJ1935" s="69">
        <f t="shared" si="340"/>
        <v>0</v>
      </c>
      <c r="AK1935" s="70"/>
      <c r="AL1935" s="71"/>
      <c r="AM1935" s="71" t="str">
        <v>2019</v>
      </c>
      <c r="AN1935" s="70"/>
      <c r="AO1935" s="70" t="s">
        <v>123</v>
      </c>
      <c r="AP1935" s="74">
        <f ca="1"/>
        <v>148</v>
      </c>
    </row>
    <row r="1936" spans="1:42" ht="14.4">
      <c r="A1936" s="55" t="s">
        <v>11856</v>
      </c>
      <c r="B1936" s="56" t="s">
        <v>89</v>
      </c>
      <c r="C1936" s="57">
        <v>43810</v>
      </c>
      <c r="D1936" s="56" t="s">
        <v>119</v>
      </c>
      <c r="E1936" s="56" t="s">
        <v>30</v>
      </c>
      <c r="F1936" s="58" t="s">
        <v>106</v>
      </c>
      <c r="G1936" s="58" t="s">
        <v>113</v>
      </c>
      <c r="H1936" s="56" t="s">
        <v>112</v>
      </c>
      <c r="I1936" s="59"/>
      <c r="J1936" s="59">
        <f t="shared" si="385"/>
        <v>43840</v>
      </c>
      <c r="K1936" s="56" t="s">
        <v>18</v>
      </c>
      <c r="L1936" s="56" t="s">
        <v>14</v>
      </c>
      <c r="M1936" s="60" t="s">
        <v>642</v>
      </c>
      <c r="N1936" s="56" t="s">
        <v>812</v>
      </c>
      <c r="O1936" s="56" t="s">
        <v>249</v>
      </c>
      <c r="P1936" s="56" t="s">
        <v>813</v>
      </c>
      <c r="Q1936" s="56" t="s">
        <v>116</v>
      </c>
      <c r="R1936" s="57">
        <v>43818</v>
      </c>
      <c r="S1936" s="56" t="s">
        <v>108</v>
      </c>
      <c r="T1936" s="56" t="s">
        <v>108</v>
      </c>
      <c r="U1936" s="57"/>
      <c r="V1936" s="77"/>
      <c r="W1936" s="62" t="s">
        <v>108</v>
      </c>
      <c r="X1936" s="59"/>
      <c r="Y1936" s="56" t="s">
        <v>108</v>
      </c>
      <c r="Z1936" s="56" t="s">
        <v>123</v>
      </c>
      <c r="AA1936" s="57">
        <v>43812</v>
      </c>
      <c r="AB1936" s="75"/>
      <c r="AC1936" s="64" t="s">
        <v>11860</v>
      </c>
      <c r="AD1936" s="56" t="s">
        <v>118</v>
      </c>
      <c r="AE1936" s="56" t="s">
        <v>119</v>
      </c>
      <c r="AF1936" s="61"/>
      <c r="AG1936" s="61"/>
      <c r="AH1936" s="67" t="str">
        <v>Dec</v>
      </c>
      <c r="AI1936" s="68" t="str">
        <v>Dec</v>
      </c>
      <c r="AJ1936" s="69">
        <f t="shared" si="340"/>
        <v>2</v>
      </c>
      <c r="AK1936" s="70"/>
      <c r="AL1936" s="71"/>
      <c r="AM1936" s="71" t="str">
        <v>2019</v>
      </c>
      <c r="AN1936" s="70"/>
      <c r="AO1936" s="70" t="s">
        <v>121</v>
      </c>
      <c r="AP1936" s="74">
        <f ca="1"/>
        <v>149</v>
      </c>
    </row>
    <row r="1937" spans="1:42" ht="14.4">
      <c r="A1937" s="55" t="s">
        <v>11861</v>
      </c>
      <c r="B1937" s="56" t="s">
        <v>89</v>
      </c>
      <c r="C1937" s="57">
        <v>43822</v>
      </c>
      <c r="D1937" s="56" t="s">
        <v>119</v>
      </c>
      <c r="E1937" s="56" t="s">
        <v>196</v>
      </c>
      <c r="F1937" s="58" t="s">
        <v>106</v>
      </c>
      <c r="G1937" s="58" t="s">
        <v>113</v>
      </c>
      <c r="H1937" s="56" t="s">
        <v>112</v>
      </c>
      <c r="I1937" s="59"/>
      <c r="J1937" s="59">
        <f t="shared" si="385"/>
        <v>43852</v>
      </c>
      <c r="K1937" s="56" t="s">
        <v>18</v>
      </c>
      <c r="L1937" s="56" t="s">
        <v>14</v>
      </c>
      <c r="M1937" s="60" t="s">
        <v>642</v>
      </c>
      <c r="N1937" s="56" t="s">
        <v>11862</v>
      </c>
      <c r="O1937" s="56" t="s">
        <v>236</v>
      </c>
      <c r="P1937" s="56" t="s">
        <v>11864</v>
      </c>
      <c r="Q1937" s="56" t="s">
        <v>116</v>
      </c>
      <c r="R1937" s="59"/>
      <c r="S1937" s="56" t="s">
        <v>108</v>
      </c>
      <c r="T1937" s="56" t="s">
        <v>108</v>
      </c>
      <c r="U1937" s="57"/>
      <c r="V1937" s="77"/>
      <c r="W1937" s="62" t="s">
        <v>108</v>
      </c>
      <c r="X1937" s="59"/>
      <c r="Y1937" s="56" t="s">
        <v>108</v>
      </c>
      <c r="Z1937" s="56" t="s">
        <v>108</v>
      </c>
      <c r="AA1937" s="57">
        <v>43830</v>
      </c>
      <c r="AB1937" s="75"/>
      <c r="AC1937" s="64" t="s">
        <v>11865</v>
      </c>
      <c r="AD1937" s="56" t="s">
        <v>224</v>
      </c>
      <c r="AE1937" s="56" t="s">
        <v>119</v>
      </c>
      <c r="AF1937" s="61"/>
      <c r="AG1937" s="61"/>
      <c r="AH1937" s="67" t="str">
        <v>Dec</v>
      </c>
      <c r="AI1937" s="68" t="str">
        <v>Dec</v>
      </c>
      <c r="AJ1937" s="69">
        <f t="shared" si="340"/>
        <v>8</v>
      </c>
      <c r="AK1937" s="70"/>
      <c r="AL1937" s="71"/>
      <c r="AM1937" s="71" t="str">
        <v>2019</v>
      </c>
      <c r="AN1937" s="70"/>
      <c r="AO1937" s="70" t="s">
        <v>123</v>
      </c>
      <c r="AP1937" s="74">
        <f ca="1"/>
        <v>137</v>
      </c>
    </row>
    <row r="1938" spans="1:42" ht="14.4">
      <c r="A1938" s="55" t="s">
        <v>11866</v>
      </c>
      <c r="B1938" s="56" t="s">
        <v>89</v>
      </c>
      <c r="C1938" s="57">
        <v>43825</v>
      </c>
      <c r="D1938" s="56" t="s">
        <v>119</v>
      </c>
      <c r="E1938" s="56" t="s">
        <v>196</v>
      </c>
      <c r="F1938" s="58" t="s">
        <v>106</v>
      </c>
      <c r="G1938" s="58" t="s">
        <v>113</v>
      </c>
      <c r="H1938" s="56" t="s">
        <v>112</v>
      </c>
      <c r="I1938" s="59"/>
      <c r="J1938" s="59">
        <f t="shared" si="385"/>
        <v>43855</v>
      </c>
      <c r="K1938" s="56" t="s">
        <v>18</v>
      </c>
      <c r="L1938" s="56" t="s">
        <v>18</v>
      </c>
      <c r="M1938" s="60" t="s">
        <v>642</v>
      </c>
      <c r="N1938" s="56" t="s">
        <v>2044</v>
      </c>
      <c r="O1938" s="56" t="s">
        <v>13</v>
      </c>
      <c r="P1938" s="56" t="s">
        <v>11868</v>
      </c>
      <c r="Q1938" s="56" t="s">
        <v>116</v>
      </c>
      <c r="R1938" s="57"/>
      <c r="S1938" s="56" t="s">
        <v>108</v>
      </c>
      <c r="T1938" s="56" t="s">
        <v>108</v>
      </c>
      <c r="U1938" s="57">
        <v>43833</v>
      </c>
      <c r="V1938" s="77"/>
      <c r="W1938" s="62">
        <v>62.5</v>
      </c>
      <c r="X1938" s="59"/>
      <c r="Y1938" s="61"/>
      <c r="Z1938" s="56" t="s">
        <v>123</v>
      </c>
      <c r="AA1938" s="57">
        <v>43885</v>
      </c>
      <c r="AB1938" s="75"/>
      <c r="AC1938" s="64" t="s">
        <v>11869</v>
      </c>
      <c r="AD1938" s="56" t="s">
        <v>179</v>
      </c>
      <c r="AE1938" s="56" t="s">
        <v>119</v>
      </c>
      <c r="AF1938" s="61"/>
      <c r="AG1938" s="61"/>
      <c r="AH1938" s="67" t="str">
        <v>Dec</v>
      </c>
      <c r="AI1938" s="68" t="str">
        <v>Feb</v>
      </c>
      <c r="AJ1938" s="69">
        <f t="shared" si="340"/>
        <v>60</v>
      </c>
      <c r="AK1938" s="70"/>
      <c r="AL1938" s="71"/>
      <c r="AM1938" s="71" t="str">
        <v>2019</v>
      </c>
      <c r="AN1938" s="70"/>
      <c r="AO1938" s="70" t="s">
        <v>123</v>
      </c>
      <c r="AP1938" s="74">
        <f ca="1"/>
        <v>134</v>
      </c>
    </row>
    <row r="1939" spans="1:42" ht="14.4">
      <c r="A1939" s="55" t="s">
        <v>11871</v>
      </c>
      <c r="B1939" s="56" t="s">
        <v>89</v>
      </c>
      <c r="C1939" s="57">
        <v>43817</v>
      </c>
      <c r="D1939" s="56" t="s">
        <v>119</v>
      </c>
      <c r="E1939" s="56" t="s">
        <v>196</v>
      </c>
      <c r="F1939" s="58" t="s">
        <v>106</v>
      </c>
      <c r="G1939" s="58" t="s">
        <v>113</v>
      </c>
      <c r="H1939" s="271" t="s">
        <v>112</v>
      </c>
      <c r="I1939" s="59"/>
      <c r="J1939" s="59">
        <f t="shared" si="385"/>
        <v>43847</v>
      </c>
      <c r="K1939" s="56" t="s">
        <v>18</v>
      </c>
      <c r="L1939" s="56" t="s">
        <v>14</v>
      </c>
      <c r="M1939" s="60" t="s">
        <v>642</v>
      </c>
      <c r="N1939" s="56" t="s">
        <v>1239</v>
      </c>
      <c r="O1939" s="56" t="s">
        <v>13</v>
      </c>
      <c r="P1939" s="56" t="s">
        <v>3447</v>
      </c>
      <c r="Q1939" s="56" t="s">
        <v>116</v>
      </c>
      <c r="R1939" s="57">
        <v>43830</v>
      </c>
      <c r="S1939" s="56" t="s">
        <v>108</v>
      </c>
      <c r="T1939" s="56" t="s">
        <v>108</v>
      </c>
      <c r="U1939" s="57"/>
      <c r="V1939" s="77"/>
      <c r="W1939" s="62" t="s">
        <v>108</v>
      </c>
      <c r="X1939" s="59"/>
      <c r="Y1939" s="56" t="s">
        <v>200</v>
      </c>
      <c r="Z1939" s="56" t="s">
        <v>123</v>
      </c>
      <c r="AA1939" s="57">
        <v>43885</v>
      </c>
      <c r="AB1939" s="75"/>
      <c r="AC1939" s="64" t="s">
        <v>11873</v>
      </c>
      <c r="AD1939" s="56" t="s">
        <v>179</v>
      </c>
      <c r="AE1939" s="56" t="s">
        <v>119</v>
      </c>
      <c r="AF1939" s="61"/>
      <c r="AG1939" s="61"/>
      <c r="AH1939" s="67" t="str">
        <v>Dec</v>
      </c>
      <c r="AI1939" s="68" t="str">
        <v>Feb</v>
      </c>
      <c r="AJ1939" s="69">
        <f t="shared" si="340"/>
        <v>68</v>
      </c>
      <c r="AK1939" s="70"/>
      <c r="AL1939" s="71"/>
      <c r="AM1939" s="71" t="str">
        <v>2019</v>
      </c>
      <c r="AN1939" s="70"/>
      <c r="AO1939" s="70" t="s">
        <v>121</v>
      </c>
      <c r="AP1939" s="74">
        <f ca="1"/>
        <v>142</v>
      </c>
    </row>
    <row r="1940" spans="1:42" ht="14.4">
      <c r="A1940" s="55" t="s">
        <v>11874</v>
      </c>
      <c r="B1940" s="56" t="s">
        <v>89</v>
      </c>
      <c r="C1940" s="57">
        <v>43546</v>
      </c>
      <c r="D1940" s="56" t="s">
        <v>90</v>
      </c>
      <c r="E1940" s="56" t="s">
        <v>135</v>
      </c>
      <c r="F1940" s="58" t="s">
        <v>214</v>
      </c>
      <c r="G1940" s="58" t="s">
        <v>136</v>
      </c>
      <c r="H1940" s="56" t="s">
        <v>135</v>
      </c>
      <c r="I1940" s="59"/>
      <c r="J1940" s="59">
        <f t="shared" si="385"/>
        <v>43576</v>
      </c>
      <c r="K1940" s="56" t="s">
        <v>18</v>
      </c>
      <c r="L1940" s="56" t="s">
        <v>18</v>
      </c>
      <c r="M1940" s="60" t="s">
        <v>11876</v>
      </c>
      <c r="N1940" s="56" t="s">
        <v>11877</v>
      </c>
      <c r="O1940" s="56" t="s">
        <v>16</v>
      </c>
      <c r="P1940" s="56" t="s">
        <v>11878</v>
      </c>
      <c r="Q1940" s="56" t="s">
        <v>96</v>
      </c>
      <c r="R1940" s="59"/>
      <c r="S1940" s="56" t="s">
        <v>18</v>
      </c>
      <c r="T1940" s="56" t="s">
        <v>108</v>
      </c>
      <c r="U1940" s="57"/>
      <c r="V1940" s="62"/>
      <c r="W1940" s="62"/>
      <c r="X1940" s="59"/>
      <c r="Y1940" s="56" t="s">
        <v>108</v>
      </c>
      <c r="Z1940" s="56" t="s">
        <v>121</v>
      </c>
      <c r="AA1940" s="57">
        <v>43546</v>
      </c>
      <c r="AB1940" s="75"/>
      <c r="AC1940" s="64"/>
      <c r="AD1940" s="65" t="s">
        <v>97</v>
      </c>
      <c r="AE1940" s="56"/>
      <c r="AF1940" s="61"/>
      <c r="AG1940" s="61"/>
      <c r="AH1940" s="67" t="str">
        <v>Mar</v>
      </c>
      <c r="AI1940" s="68" t="str">
        <v>Mar</v>
      </c>
      <c r="AJ1940" s="69">
        <f t="shared" si="340"/>
        <v>0</v>
      </c>
      <c r="AK1940" s="70" t="str">
        <f t="shared" ref="AK1940:AK1942" si="386">IF(R1940="","",SUM(R1940+30))</f>
        <v/>
      </c>
      <c r="AL1940" s="71" t="s">
        <v>17409</v>
      </c>
      <c r="AM1940" s="71" t="str">
        <v>2019</v>
      </c>
      <c r="AN1940" s="70">
        <f>IF(C1940="","",SUM(C1940+10))</f>
        <v>43556</v>
      </c>
      <c r="AO1940" s="70" t="s">
        <v>123</v>
      </c>
      <c r="AP1940" s="74">
        <f ca="1"/>
        <v>413</v>
      </c>
    </row>
    <row r="1941" spans="1:42" ht="14.4">
      <c r="A1941" s="55" t="s">
        <v>11881</v>
      </c>
      <c r="B1941" s="56" t="s">
        <v>89</v>
      </c>
      <c r="C1941" s="57">
        <v>43740</v>
      </c>
      <c r="D1941" s="56" t="s">
        <v>119</v>
      </c>
      <c r="E1941" s="56" t="s">
        <v>129</v>
      </c>
      <c r="F1941" s="58" t="s">
        <v>106</v>
      </c>
      <c r="G1941" s="58" t="s">
        <v>107</v>
      </c>
      <c r="H1941" s="271" t="s">
        <v>129</v>
      </c>
      <c r="I1941" s="59"/>
      <c r="J1941" s="59">
        <f t="shared" si="385"/>
        <v>43770</v>
      </c>
      <c r="K1941" s="56" t="s">
        <v>18</v>
      </c>
      <c r="L1941" s="56" t="s">
        <v>18</v>
      </c>
      <c r="M1941" s="60" t="s">
        <v>11885</v>
      </c>
      <c r="N1941" s="56" t="s">
        <v>11886</v>
      </c>
      <c r="O1941" s="56" t="s">
        <v>271</v>
      </c>
      <c r="P1941" s="56" t="s">
        <v>11887</v>
      </c>
      <c r="Q1941" s="56" t="s">
        <v>21</v>
      </c>
      <c r="R1941" s="59"/>
      <c r="S1941" s="56" t="s">
        <v>108</v>
      </c>
      <c r="T1941" s="56" t="s">
        <v>108</v>
      </c>
      <c r="U1941" s="57"/>
      <c r="V1941" s="77"/>
      <c r="W1941" s="62" t="s">
        <v>108</v>
      </c>
      <c r="X1941" s="59"/>
      <c r="Y1941" s="56" t="s">
        <v>108</v>
      </c>
      <c r="Z1941" s="56" t="s">
        <v>121</v>
      </c>
      <c r="AA1941" s="57">
        <v>43742</v>
      </c>
      <c r="AB1941" s="63" t="s">
        <v>389</v>
      </c>
      <c r="AC1941" s="60" t="s">
        <v>11741</v>
      </c>
      <c r="AD1941" s="65" t="s">
        <v>97</v>
      </c>
      <c r="AE1941" s="56" t="s">
        <v>119</v>
      </c>
      <c r="AF1941" s="61"/>
      <c r="AG1941" s="61"/>
      <c r="AH1941" s="67" t="str">
        <v>Oct</v>
      </c>
      <c r="AI1941" s="68" t="str">
        <v>Oct</v>
      </c>
      <c r="AJ1941" s="69">
        <f t="shared" si="340"/>
        <v>2</v>
      </c>
      <c r="AK1941" s="70" t="str">
        <f t="shared" si="386"/>
        <v/>
      </c>
      <c r="AL1941" s="71" t="s">
        <v>17409</v>
      </c>
      <c r="AM1941" s="71" t="str">
        <v>2019</v>
      </c>
      <c r="AN1941" s="70"/>
      <c r="AO1941" s="70" t="s">
        <v>123</v>
      </c>
      <c r="AP1941" s="74">
        <f ca="1"/>
        <v>219</v>
      </c>
    </row>
    <row r="1942" spans="1:42" ht="14.4">
      <c r="A1942" s="304" t="s">
        <v>11889</v>
      </c>
      <c r="B1942" s="89" t="s">
        <v>89</v>
      </c>
      <c r="C1942" s="112">
        <v>43500</v>
      </c>
      <c r="D1942" s="89" t="s">
        <v>90</v>
      </c>
      <c r="E1942" s="89" t="s">
        <v>327</v>
      </c>
      <c r="F1942" s="305" t="s">
        <v>92</v>
      </c>
      <c r="G1942" s="88" t="s">
        <v>328</v>
      </c>
      <c r="H1942" s="89" t="s">
        <v>327</v>
      </c>
      <c r="I1942" s="192"/>
      <c r="J1942" s="192">
        <f t="shared" si="385"/>
        <v>43530</v>
      </c>
      <c r="K1942" s="89" t="s">
        <v>18</v>
      </c>
      <c r="L1942" s="89" t="s">
        <v>18</v>
      </c>
      <c r="M1942" s="306" t="s">
        <v>11892</v>
      </c>
      <c r="N1942" s="89" t="s">
        <v>5598</v>
      </c>
      <c r="O1942" s="89" t="s">
        <v>436</v>
      </c>
      <c r="P1942" s="89">
        <v>193002</v>
      </c>
      <c r="Q1942" s="89" t="s">
        <v>96</v>
      </c>
      <c r="R1942" s="112">
        <v>43501</v>
      </c>
      <c r="S1942" s="89" t="s">
        <v>18</v>
      </c>
      <c r="T1942" s="89"/>
      <c r="U1942" s="307"/>
      <c r="V1942" s="308"/>
      <c r="W1942" s="308"/>
      <c r="X1942" s="307"/>
      <c r="Y1942" s="309"/>
      <c r="Z1942" s="310" t="s">
        <v>121</v>
      </c>
      <c r="AA1942" s="192">
        <v>43567</v>
      </c>
      <c r="AB1942" s="311"/>
      <c r="AC1942" s="88" t="s">
        <v>437</v>
      </c>
      <c r="AD1942" s="65" t="s">
        <v>97</v>
      </c>
      <c r="AE1942" s="89"/>
      <c r="AF1942" s="312"/>
      <c r="AG1942" s="312"/>
      <c r="AH1942" s="122" t="str">
        <v>Feb</v>
      </c>
      <c r="AI1942" s="123" t="str">
        <v>Apr</v>
      </c>
      <c r="AJ1942" s="69">
        <f t="shared" si="340"/>
        <v>67</v>
      </c>
      <c r="AK1942" s="124">
        <f t="shared" si="386"/>
        <v>43531</v>
      </c>
      <c r="AL1942" s="125">
        <v>-36</v>
      </c>
      <c r="AM1942" s="125" t="str">
        <v>2019</v>
      </c>
      <c r="AN1942" s="124">
        <f>IF(C1942="","",SUM(C1942+10))</f>
        <v>43510</v>
      </c>
      <c r="AO1942" s="124" t="s">
        <v>121</v>
      </c>
      <c r="AP1942" s="126">
        <f ca="1"/>
        <v>459</v>
      </c>
    </row>
    <row r="1943" spans="1:42" ht="14.4">
      <c r="A1943" s="55" t="s">
        <v>11898</v>
      </c>
      <c r="B1943" s="56" t="s">
        <v>89</v>
      </c>
      <c r="C1943" s="57">
        <v>43787</v>
      </c>
      <c r="D1943" s="56" t="s">
        <v>90</v>
      </c>
      <c r="E1943" s="56" t="s">
        <v>12</v>
      </c>
      <c r="F1943" s="58" t="s">
        <v>106</v>
      </c>
      <c r="G1943" s="58" t="s">
        <v>107</v>
      </c>
      <c r="H1943" s="56" t="s">
        <v>12</v>
      </c>
      <c r="I1943" s="59"/>
      <c r="J1943" s="59">
        <f t="shared" si="385"/>
        <v>43817</v>
      </c>
      <c r="K1943" s="56" t="s">
        <v>18</v>
      </c>
      <c r="L1943" s="56" t="s">
        <v>14</v>
      </c>
      <c r="M1943" s="60" t="s">
        <v>11900</v>
      </c>
      <c r="N1943" s="56" t="s">
        <v>11901</v>
      </c>
      <c r="O1943" s="56" t="s">
        <v>95</v>
      </c>
      <c r="P1943" s="56" t="s">
        <v>11902</v>
      </c>
      <c r="Q1943" s="56" t="s">
        <v>17</v>
      </c>
      <c r="R1943" s="59"/>
      <c r="S1943" s="56"/>
      <c r="T1943" s="56"/>
      <c r="U1943" s="57"/>
      <c r="V1943" s="77"/>
      <c r="W1943" s="77"/>
      <c r="X1943" s="59"/>
      <c r="Y1943" s="61"/>
      <c r="Z1943" s="56" t="s">
        <v>121</v>
      </c>
      <c r="AA1943" s="57">
        <v>43796</v>
      </c>
      <c r="AB1943" s="75"/>
      <c r="AC1943" s="64" t="s">
        <v>11904</v>
      </c>
      <c r="AD1943" s="56" t="s">
        <v>97</v>
      </c>
      <c r="AE1943" s="56" t="s">
        <v>90</v>
      </c>
      <c r="AF1943" s="61"/>
      <c r="AG1943" s="61"/>
      <c r="AH1943" s="67" t="str">
        <v>Nov</v>
      </c>
      <c r="AI1943" s="68" t="str">
        <v>Nov</v>
      </c>
      <c r="AJ1943" s="69">
        <f t="shared" si="340"/>
        <v>9</v>
      </c>
      <c r="AK1943" s="70"/>
      <c r="AL1943" s="71"/>
      <c r="AM1943" s="71" t="str">
        <v>2019</v>
      </c>
      <c r="AN1943" s="70"/>
      <c r="AO1943" s="70" t="s">
        <v>123</v>
      </c>
      <c r="AP1943" s="74">
        <f ca="1"/>
        <v>172</v>
      </c>
    </row>
    <row r="1944" spans="1:42" ht="14.4">
      <c r="A1944" s="55" t="s">
        <v>11906</v>
      </c>
      <c r="B1944" s="56" t="s">
        <v>89</v>
      </c>
      <c r="C1944" s="57">
        <v>43581</v>
      </c>
      <c r="D1944" s="56" t="s">
        <v>119</v>
      </c>
      <c r="E1944" s="56" t="s">
        <v>112</v>
      </c>
      <c r="F1944" s="58" t="s">
        <v>106</v>
      </c>
      <c r="G1944" s="58" t="s">
        <v>113</v>
      </c>
      <c r="H1944" s="56" t="s">
        <v>112</v>
      </c>
      <c r="I1944" s="57"/>
      <c r="J1944" s="57">
        <f t="shared" si="385"/>
        <v>43611</v>
      </c>
      <c r="K1944" s="56" t="s">
        <v>18</v>
      </c>
      <c r="L1944" s="56" t="s">
        <v>14</v>
      </c>
      <c r="M1944" s="60" t="s">
        <v>11907</v>
      </c>
      <c r="N1944" s="56" t="s">
        <v>2633</v>
      </c>
      <c r="O1944" s="56" t="s">
        <v>249</v>
      </c>
      <c r="P1944" s="56" t="s">
        <v>3242</v>
      </c>
      <c r="Q1944" s="56" t="s">
        <v>116</v>
      </c>
      <c r="R1944" s="57">
        <v>43585</v>
      </c>
      <c r="S1944" s="56" t="s">
        <v>108</v>
      </c>
      <c r="T1944" s="56" t="s">
        <v>108</v>
      </c>
      <c r="U1944" s="57"/>
      <c r="V1944" s="62"/>
      <c r="W1944" s="62" t="s">
        <v>108</v>
      </c>
      <c r="X1944" s="57"/>
      <c r="Y1944" s="56" t="s">
        <v>108</v>
      </c>
      <c r="Z1944" s="56" t="s">
        <v>123</v>
      </c>
      <c r="AA1944" s="57">
        <v>43585</v>
      </c>
      <c r="AB1944" s="63" t="s">
        <v>244</v>
      </c>
      <c r="AC1944" s="64" t="s">
        <v>257</v>
      </c>
      <c r="AD1944" s="56" t="s">
        <v>118</v>
      </c>
      <c r="AE1944" s="56" t="s">
        <v>119</v>
      </c>
      <c r="AF1944" s="61"/>
      <c r="AG1944" s="61"/>
      <c r="AH1944" s="67" t="str">
        <v>Apr</v>
      </c>
      <c r="AI1944" s="68" t="str">
        <v>Apr</v>
      </c>
      <c r="AJ1944" s="69">
        <f t="shared" si="340"/>
        <v>4</v>
      </c>
      <c r="AK1944" s="70">
        <f t="shared" ref="AK1944:AK1948" si="387">IF(R1944="","",SUM(R1944+30))</f>
        <v>43615</v>
      </c>
      <c r="AL1944" s="71">
        <v>30</v>
      </c>
      <c r="AM1944" s="71" t="str">
        <v>2019</v>
      </c>
      <c r="AN1944" s="70">
        <f t="shared" ref="AN1944:AN1948" si="388">IF(C1944="","",SUM(C1944+10))</f>
        <v>43591</v>
      </c>
      <c r="AO1944" s="70" t="s">
        <v>121</v>
      </c>
      <c r="AP1944" s="74">
        <f ca="1"/>
        <v>378</v>
      </c>
    </row>
    <row r="1945" spans="1:42" ht="14.4">
      <c r="A1945" s="55" t="s">
        <v>11910</v>
      </c>
      <c r="B1945" s="56" t="s">
        <v>89</v>
      </c>
      <c r="C1945" s="57">
        <v>43591</v>
      </c>
      <c r="D1945" s="56" t="s">
        <v>90</v>
      </c>
      <c r="E1945" s="56" t="s">
        <v>12</v>
      </c>
      <c r="F1945" s="58" t="s">
        <v>106</v>
      </c>
      <c r="G1945" s="58" t="s">
        <v>107</v>
      </c>
      <c r="H1945" s="56" t="s">
        <v>12</v>
      </c>
      <c r="I1945" s="57"/>
      <c r="J1945" s="57">
        <f t="shared" si="385"/>
        <v>43621</v>
      </c>
      <c r="K1945" s="56" t="s">
        <v>18</v>
      </c>
      <c r="L1945" s="56" t="s">
        <v>18</v>
      </c>
      <c r="M1945" s="60" t="s">
        <v>11911</v>
      </c>
      <c r="N1945" s="56" t="s">
        <v>11912</v>
      </c>
      <c r="O1945" s="56" t="s">
        <v>22</v>
      </c>
      <c r="P1945" s="56" t="s">
        <v>11913</v>
      </c>
      <c r="Q1945" s="56" t="s">
        <v>17</v>
      </c>
      <c r="R1945" s="57"/>
      <c r="S1945" s="56"/>
      <c r="T1945" s="56"/>
      <c r="U1945" s="57"/>
      <c r="V1945" s="62"/>
      <c r="W1945" s="62"/>
      <c r="X1945" s="57"/>
      <c r="Y1945" s="61"/>
      <c r="Z1945" s="56" t="s">
        <v>121</v>
      </c>
      <c r="AA1945" s="57">
        <v>43607</v>
      </c>
      <c r="AB1945" s="75"/>
      <c r="AC1945" s="64" t="s">
        <v>11915</v>
      </c>
      <c r="AD1945" s="65" t="s">
        <v>97</v>
      </c>
      <c r="AE1945" s="56" t="s">
        <v>90</v>
      </c>
      <c r="AF1945" s="61"/>
      <c r="AG1945" s="61"/>
      <c r="AH1945" s="67" t="str">
        <v>May</v>
      </c>
      <c r="AI1945" s="68" t="str">
        <v>May</v>
      </c>
      <c r="AJ1945" s="69">
        <f t="shared" si="340"/>
        <v>16</v>
      </c>
      <c r="AK1945" s="70" t="str">
        <f t="shared" si="387"/>
        <v/>
      </c>
      <c r="AL1945" s="71" t="s">
        <v>17409</v>
      </c>
      <c r="AM1945" s="71" t="str">
        <v>2019</v>
      </c>
      <c r="AN1945" s="70">
        <f t="shared" si="388"/>
        <v>43601</v>
      </c>
      <c r="AO1945" s="70" t="s">
        <v>123</v>
      </c>
      <c r="AP1945" s="74">
        <f ca="1"/>
        <v>368</v>
      </c>
    </row>
    <row r="1946" spans="1:42" ht="14.4">
      <c r="A1946" s="55" t="s">
        <v>11916</v>
      </c>
      <c r="B1946" s="56" t="s">
        <v>89</v>
      </c>
      <c r="C1946" s="57">
        <v>43627</v>
      </c>
      <c r="D1946" s="56" t="s">
        <v>90</v>
      </c>
      <c r="E1946" s="56" t="s">
        <v>327</v>
      </c>
      <c r="F1946" s="58" t="s">
        <v>92</v>
      </c>
      <c r="G1946" s="58" t="s">
        <v>328</v>
      </c>
      <c r="H1946" s="56" t="s">
        <v>327</v>
      </c>
      <c r="I1946" s="57"/>
      <c r="J1946" s="57">
        <f t="shared" si="385"/>
        <v>43657</v>
      </c>
      <c r="K1946" s="56" t="s">
        <v>18</v>
      </c>
      <c r="L1946" s="56" t="s">
        <v>18</v>
      </c>
      <c r="M1946" s="60" t="s">
        <v>11918</v>
      </c>
      <c r="N1946" s="56" t="s">
        <v>11918</v>
      </c>
      <c r="O1946" s="56" t="s">
        <v>436</v>
      </c>
      <c r="P1946" s="56"/>
      <c r="Q1946" s="56" t="s">
        <v>96</v>
      </c>
      <c r="R1946" s="57"/>
      <c r="S1946" s="56" t="s">
        <v>18</v>
      </c>
      <c r="T1946" s="56" t="s">
        <v>108</v>
      </c>
      <c r="U1946" s="57"/>
      <c r="V1946" s="62"/>
      <c r="W1946" s="62"/>
      <c r="X1946" s="57"/>
      <c r="Y1946" s="56"/>
      <c r="Z1946" s="56" t="s">
        <v>121</v>
      </c>
      <c r="AA1946" s="57">
        <v>43627</v>
      </c>
      <c r="AB1946" s="63"/>
      <c r="AC1946" s="64" t="s">
        <v>873</v>
      </c>
      <c r="AD1946" s="65" t="s">
        <v>97</v>
      </c>
      <c r="AE1946" s="56"/>
      <c r="AF1946" s="61"/>
      <c r="AG1946" s="61"/>
      <c r="AH1946" s="67" t="str">
        <v>Jun</v>
      </c>
      <c r="AI1946" s="68" t="str">
        <v>Jun</v>
      </c>
      <c r="AJ1946" s="69">
        <f t="shared" si="340"/>
        <v>0</v>
      </c>
      <c r="AK1946" s="70" t="str">
        <f t="shared" si="387"/>
        <v/>
      </c>
      <c r="AL1946" s="71" t="s">
        <v>17409</v>
      </c>
      <c r="AM1946" s="71" t="str">
        <v>2019</v>
      </c>
      <c r="AN1946" s="70">
        <f t="shared" si="388"/>
        <v>43637</v>
      </c>
      <c r="AO1946" s="70" t="s">
        <v>123</v>
      </c>
      <c r="AP1946" s="74">
        <f ca="1"/>
        <v>332</v>
      </c>
    </row>
    <row r="1947" spans="1:42" ht="14.4">
      <c r="A1947" s="55" t="s">
        <v>11920</v>
      </c>
      <c r="B1947" s="56" t="s">
        <v>89</v>
      </c>
      <c r="C1947" s="57">
        <v>43633</v>
      </c>
      <c r="D1947" s="56" t="s">
        <v>119</v>
      </c>
      <c r="E1947" s="56" t="s">
        <v>196</v>
      </c>
      <c r="F1947" s="58" t="s">
        <v>106</v>
      </c>
      <c r="G1947" s="58" t="s">
        <v>214</v>
      </c>
      <c r="H1947" s="56" t="s">
        <v>276</v>
      </c>
      <c r="I1947" s="59"/>
      <c r="J1947" s="59">
        <f t="shared" si="385"/>
        <v>43663</v>
      </c>
      <c r="K1947" s="56"/>
      <c r="L1947" s="56"/>
      <c r="M1947" s="60" t="s">
        <v>11921</v>
      </c>
      <c r="N1947" s="56"/>
      <c r="O1947" s="61"/>
      <c r="P1947" s="56" t="s">
        <v>11922</v>
      </c>
      <c r="Q1947" s="56" t="s">
        <v>217</v>
      </c>
      <c r="R1947" s="57"/>
      <c r="S1947" s="56"/>
      <c r="T1947" s="56"/>
      <c r="U1947" s="59"/>
      <c r="V1947" s="77"/>
      <c r="W1947" s="77"/>
      <c r="X1947" s="59"/>
      <c r="Y1947" s="56" t="s">
        <v>108</v>
      </c>
      <c r="Z1947" s="56" t="s">
        <v>121</v>
      </c>
      <c r="AA1947" s="57">
        <v>43637</v>
      </c>
      <c r="AB1947" s="75"/>
      <c r="AC1947" s="64" t="s">
        <v>11923</v>
      </c>
      <c r="AD1947" s="65" t="s">
        <v>97</v>
      </c>
      <c r="AE1947" s="56"/>
      <c r="AF1947" s="61"/>
      <c r="AG1947" s="61"/>
      <c r="AH1947" s="67" t="str">
        <v>Jun</v>
      </c>
      <c r="AI1947" s="68" t="str">
        <v>Jun</v>
      </c>
      <c r="AJ1947" s="69">
        <f t="shared" si="340"/>
        <v>4</v>
      </c>
      <c r="AK1947" s="70" t="str">
        <f t="shared" si="387"/>
        <v/>
      </c>
      <c r="AL1947" s="71" t="s">
        <v>17409</v>
      </c>
      <c r="AM1947" s="71" t="str">
        <v>2019</v>
      </c>
      <c r="AN1947" s="70">
        <f t="shared" si="388"/>
        <v>43643</v>
      </c>
      <c r="AO1947" s="70" t="s">
        <v>123</v>
      </c>
      <c r="AP1947" s="74">
        <f ca="1"/>
        <v>326</v>
      </c>
    </row>
    <row r="1948" spans="1:42" ht="14.4">
      <c r="A1948" s="55" t="s">
        <v>11924</v>
      </c>
      <c r="B1948" s="56" t="s">
        <v>89</v>
      </c>
      <c r="C1948" s="57">
        <v>43676</v>
      </c>
      <c r="D1948" s="56" t="s">
        <v>131</v>
      </c>
      <c r="E1948" s="56" t="s">
        <v>140</v>
      </c>
      <c r="F1948" s="58" t="s">
        <v>106</v>
      </c>
      <c r="G1948" s="58" t="s">
        <v>107</v>
      </c>
      <c r="H1948" s="56" t="s">
        <v>140</v>
      </c>
      <c r="I1948" s="57"/>
      <c r="J1948" s="57">
        <f t="shared" si="385"/>
        <v>43706</v>
      </c>
      <c r="K1948" s="56" t="s">
        <v>18</v>
      </c>
      <c r="L1948" s="56" t="s">
        <v>18</v>
      </c>
      <c r="M1948" s="60" t="s">
        <v>11925</v>
      </c>
      <c r="N1948" s="56" t="s">
        <v>11925</v>
      </c>
      <c r="O1948" s="56" t="s">
        <v>29</v>
      </c>
      <c r="P1948" s="56" t="s">
        <v>11926</v>
      </c>
      <c r="Q1948" s="56" t="s">
        <v>17</v>
      </c>
      <c r="R1948" s="57"/>
      <c r="S1948" s="56" t="s">
        <v>18</v>
      </c>
      <c r="T1948" s="56" t="s">
        <v>108</v>
      </c>
      <c r="U1948" s="57"/>
      <c r="V1948" s="62"/>
      <c r="W1948" s="62">
        <v>0</v>
      </c>
      <c r="X1948" s="57"/>
      <c r="Y1948" s="56" t="s">
        <v>108</v>
      </c>
      <c r="Z1948" s="56" t="s">
        <v>121</v>
      </c>
      <c r="AA1948" s="57">
        <v>43676</v>
      </c>
      <c r="AB1948" s="63" t="s">
        <v>163</v>
      </c>
      <c r="AC1948" s="64" t="s">
        <v>11927</v>
      </c>
      <c r="AD1948" s="65" t="s">
        <v>97</v>
      </c>
      <c r="AE1948" s="56" t="s">
        <v>131</v>
      </c>
      <c r="AF1948" s="61"/>
      <c r="AG1948" s="61"/>
      <c r="AH1948" s="67" t="str">
        <v>Jul</v>
      </c>
      <c r="AI1948" s="68" t="str">
        <v>Jul</v>
      </c>
      <c r="AJ1948" s="69">
        <f t="shared" si="340"/>
        <v>0</v>
      </c>
      <c r="AK1948" s="70" t="str">
        <f t="shared" si="387"/>
        <v/>
      </c>
      <c r="AL1948" s="71" t="s">
        <v>17409</v>
      </c>
      <c r="AM1948" s="71" t="str">
        <v>2019</v>
      </c>
      <c r="AN1948" s="70">
        <f t="shared" si="388"/>
        <v>43686</v>
      </c>
      <c r="AO1948" s="70" t="s">
        <v>123</v>
      </c>
      <c r="AP1948" s="74">
        <f ca="1"/>
        <v>283</v>
      </c>
    </row>
    <row r="1949" spans="1:42" ht="14.4">
      <c r="A1949" s="55" t="s">
        <v>11929</v>
      </c>
      <c r="B1949" s="56" t="s">
        <v>89</v>
      </c>
      <c r="C1949" s="57">
        <v>43773</v>
      </c>
      <c r="D1949" s="56" t="s">
        <v>119</v>
      </c>
      <c r="E1949" s="56" t="s">
        <v>196</v>
      </c>
      <c r="F1949" s="58" t="s">
        <v>106</v>
      </c>
      <c r="G1949" s="58" t="s">
        <v>113</v>
      </c>
      <c r="H1949" s="56" t="s">
        <v>112</v>
      </c>
      <c r="I1949" s="59"/>
      <c r="J1949" s="59">
        <f t="shared" si="385"/>
        <v>43803</v>
      </c>
      <c r="K1949" s="56" t="s">
        <v>18</v>
      </c>
      <c r="L1949" s="56" t="s">
        <v>18</v>
      </c>
      <c r="M1949" s="60" t="s">
        <v>11930</v>
      </c>
      <c r="N1949" s="56" t="s">
        <v>1744</v>
      </c>
      <c r="O1949" s="56" t="s">
        <v>271</v>
      </c>
      <c r="P1949" s="56" t="s">
        <v>1745</v>
      </c>
      <c r="Q1949" s="56" t="s">
        <v>116</v>
      </c>
      <c r="R1949" s="59"/>
      <c r="S1949" s="56" t="s">
        <v>108</v>
      </c>
      <c r="T1949" s="56" t="s">
        <v>108</v>
      </c>
      <c r="U1949" s="57">
        <v>43776</v>
      </c>
      <c r="V1949" s="77"/>
      <c r="W1949" s="62">
        <v>17.25</v>
      </c>
      <c r="X1949" s="57">
        <v>43787</v>
      </c>
      <c r="Y1949" s="56"/>
      <c r="Z1949" s="56" t="s">
        <v>121</v>
      </c>
      <c r="AA1949" s="57">
        <v>43788</v>
      </c>
      <c r="AB1949" s="75"/>
      <c r="AC1949" s="64" t="s">
        <v>11932</v>
      </c>
      <c r="AD1949" s="56" t="s">
        <v>97</v>
      </c>
      <c r="AE1949" s="56" t="s">
        <v>90</v>
      </c>
      <c r="AF1949" s="61"/>
      <c r="AG1949" s="61"/>
      <c r="AH1949" s="67" t="str">
        <v>Nov</v>
      </c>
      <c r="AI1949" s="68" t="str">
        <v>Nov</v>
      </c>
      <c r="AJ1949" s="69">
        <f t="shared" si="340"/>
        <v>15</v>
      </c>
      <c r="AK1949" s="70"/>
      <c r="AL1949" s="71"/>
      <c r="AM1949" s="71" t="str">
        <v>2019</v>
      </c>
      <c r="AN1949" s="70"/>
      <c r="AO1949" s="70" t="s">
        <v>123</v>
      </c>
      <c r="AP1949" s="74">
        <f ca="1"/>
        <v>186</v>
      </c>
    </row>
    <row r="1950" spans="1:42" ht="14.4">
      <c r="A1950" s="55" t="s">
        <v>11933</v>
      </c>
      <c r="B1950" s="56" t="s">
        <v>89</v>
      </c>
      <c r="C1950" s="57">
        <v>43656</v>
      </c>
      <c r="D1950" s="56" t="s">
        <v>119</v>
      </c>
      <c r="E1950" s="56" t="s">
        <v>140</v>
      </c>
      <c r="F1950" s="58" t="s">
        <v>106</v>
      </c>
      <c r="G1950" s="58" t="s">
        <v>107</v>
      </c>
      <c r="H1950" s="56" t="s">
        <v>140</v>
      </c>
      <c r="I1950" s="59"/>
      <c r="J1950" s="59">
        <f t="shared" si="385"/>
        <v>43686</v>
      </c>
      <c r="K1950" s="56" t="s">
        <v>18</v>
      </c>
      <c r="L1950" s="56" t="s">
        <v>18</v>
      </c>
      <c r="M1950" s="60" t="s">
        <v>11934</v>
      </c>
      <c r="N1950" s="56" t="s">
        <v>11935</v>
      </c>
      <c r="O1950" s="56" t="s">
        <v>22</v>
      </c>
      <c r="P1950" s="56" t="s">
        <v>11936</v>
      </c>
      <c r="Q1950" s="56" t="s">
        <v>1124</v>
      </c>
      <c r="R1950" s="59"/>
      <c r="S1950" s="56" t="s">
        <v>18</v>
      </c>
      <c r="T1950" s="56" t="s">
        <v>108</v>
      </c>
      <c r="U1950" s="59"/>
      <c r="V1950" s="77"/>
      <c r="W1950" s="62">
        <v>0</v>
      </c>
      <c r="X1950" s="59"/>
      <c r="Y1950" s="56" t="s">
        <v>108</v>
      </c>
      <c r="Z1950" s="56" t="s">
        <v>121</v>
      </c>
      <c r="AA1950" s="57">
        <v>43656</v>
      </c>
      <c r="AB1950" s="63" t="s">
        <v>163</v>
      </c>
      <c r="AC1950" s="64" t="s">
        <v>5877</v>
      </c>
      <c r="AD1950" s="65" t="s">
        <v>97</v>
      </c>
      <c r="AE1950" s="56" t="s">
        <v>90</v>
      </c>
      <c r="AF1950" s="61"/>
      <c r="AG1950" s="61"/>
      <c r="AH1950" s="67" t="str">
        <v>Jul</v>
      </c>
      <c r="AI1950" s="68" t="str">
        <v>Jul</v>
      </c>
      <c r="AJ1950" s="69">
        <f t="shared" si="340"/>
        <v>0</v>
      </c>
      <c r="AK1950" s="70" t="str">
        <f t="shared" ref="AK1950:AK1966" si="389">IF(R1950="","",SUM(R1950+30))</f>
        <v/>
      </c>
      <c r="AL1950" s="71" t="s">
        <v>17409</v>
      </c>
      <c r="AM1950" s="71" t="str">
        <v>2019</v>
      </c>
      <c r="AN1950" s="70">
        <f t="shared" ref="AN1950:AN1966" si="390">IF(C1950="","",SUM(C1950+10))</f>
        <v>43666</v>
      </c>
      <c r="AO1950" s="70" t="s">
        <v>123</v>
      </c>
      <c r="AP1950" s="74">
        <f ca="1"/>
        <v>303</v>
      </c>
    </row>
    <row r="1951" spans="1:42" ht="14.4">
      <c r="A1951" s="55" t="s">
        <v>11938</v>
      </c>
      <c r="B1951" s="56" t="s">
        <v>89</v>
      </c>
      <c r="C1951" s="57">
        <v>43634</v>
      </c>
      <c r="D1951" s="56" t="s">
        <v>90</v>
      </c>
      <c r="E1951" s="56" t="s">
        <v>140</v>
      </c>
      <c r="F1951" s="58" t="s">
        <v>106</v>
      </c>
      <c r="G1951" s="58" t="s">
        <v>107</v>
      </c>
      <c r="H1951" s="56" t="s">
        <v>140</v>
      </c>
      <c r="I1951" s="59"/>
      <c r="J1951" s="59">
        <f t="shared" si="385"/>
        <v>43664</v>
      </c>
      <c r="K1951" s="56" t="s">
        <v>18</v>
      </c>
      <c r="L1951" s="56" t="s">
        <v>18</v>
      </c>
      <c r="M1951" s="60" t="s">
        <v>11940</v>
      </c>
      <c r="N1951" s="56" t="s">
        <v>11935</v>
      </c>
      <c r="O1951" s="56" t="s">
        <v>22</v>
      </c>
      <c r="P1951" s="56" t="s">
        <v>11936</v>
      </c>
      <c r="Q1951" s="56" t="s">
        <v>96</v>
      </c>
      <c r="R1951" s="59"/>
      <c r="S1951" s="56" t="s">
        <v>108</v>
      </c>
      <c r="T1951" s="56" t="s">
        <v>108</v>
      </c>
      <c r="U1951" s="59"/>
      <c r="V1951" s="77"/>
      <c r="W1951" s="62">
        <v>0</v>
      </c>
      <c r="X1951" s="59"/>
      <c r="Y1951" s="56" t="s">
        <v>108</v>
      </c>
      <c r="Z1951" s="56" t="s">
        <v>121</v>
      </c>
      <c r="AA1951" s="57">
        <v>43634</v>
      </c>
      <c r="AB1951" s="63" t="s">
        <v>484</v>
      </c>
      <c r="AC1951" s="64" t="s">
        <v>2405</v>
      </c>
      <c r="AD1951" s="65" t="s">
        <v>97</v>
      </c>
      <c r="AE1951" s="56" t="s">
        <v>90</v>
      </c>
      <c r="AF1951" s="61"/>
      <c r="AG1951" s="61"/>
      <c r="AH1951" s="67" t="str">
        <v>Jun</v>
      </c>
      <c r="AI1951" s="68" t="str">
        <v>Jun</v>
      </c>
      <c r="AJ1951" s="69">
        <f t="shared" si="340"/>
        <v>0</v>
      </c>
      <c r="AK1951" s="70" t="str">
        <f t="shared" si="389"/>
        <v/>
      </c>
      <c r="AL1951" s="71" t="s">
        <v>17409</v>
      </c>
      <c r="AM1951" s="71" t="str">
        <v>2019</v>
      </c>
      <c r="AN1951" s="70">
        <f t="shared" si="390"/>
        <v>43644</v>
      </c>
      <c r="AO1951" s="70" t="s">
        <v>123</v>
      </c>
      <c r="AP1951" s="74">
        <f ca="1"/>
        <v>325</v>
      </c>
    </row>
    <row r="1952" spans="1:42" ht="14.4">
      <c r="A1952" s="55" t="s">
        <v>11942</v>
      </c>
      <c r="B1952" s="56" t="s">
        <v>89</v>
      </c>
      <c r="C1952" s="57">
        <v>43545</v>
      </c>
      <c r="D1952" s="56" t="s">
        <v>131</v>
      </c>
      <c r="E1952" s="56" t="s">
        <v>129</v>
      </c>
      <c r="F1952" s="58" t="s">
        <v>106</v>
      </c>
      <c r="G1952" s="58" t="s">
        <v>214</v>
      </c>
      <c r="H1952" s="56" t="s">
        <v>276</v>
      </c>
      <c r="I1952" s="57"/>
      <c r="J1952" s="57">
        <f t="shared" si="385"/>
        <v>43575</v>
      </c>
      <c r="K1952" s="56" t="s">
        <v>18</v>
      </c>
      <c r="L1952" s="56" t="s">
        <v>14</v>
      </c>
      <c r="M1952" s="60" t="s">
        <v>11943</v>
      </c>
      <c r="N1952" s="56" t="s">
        <v>11944</v>
      </c>
      <c r="O1952" s="56" t="s">
        <v>44</v>
      </c>
      <c r="P1952" s="56" t="s">
        <v>11945</v>
      </c>
      <c r="Q1952" s="56" t="s">
        <v>96</v>
      </c>
      <c r="R1952" s="57"/>
      <c r="S1952" s="56" t="s">
        <v>108</v>
      </c>
      <c r="T1952" s="56" t="s">
        <v>108</v>
      </c>
      <c r="U1952" s="57"/>
      <c r="V1952" s="62"/>
      <c r="W1952" s="62" t="s">
        <v>108</v>
      </c>
      <c r="X1952" s="57"/>
      <c r="Y1952" s="61"/>
      <c r="Z1952" s="56" t="s">
        <v>123</v>
      </c>
      <c r="AA1952" s="57">
        <v>43551</v>
      </c>
      <c r="AB1952" s="75"/>
      <c r="AC1952" s="64" t="s">
        <v>11946</v>
      </c>
      <c r="AD1952" s="56" t="s">
        <v>118</v>
      </c>
      <c r="AE1952" s="56"/>
      <c r="AF1952" s="61"/>
      <c r="AG1952" s="61"/>
      <c r="AH1952" s="67" t="str">
        <v>Mar</v>
      </c>
      <c r="AI1952" s="68" t="str">
        <v>Mar</v>
      </c>
      <c r="AJ1952" s="69">
        <f t="shared" si="340"/>
        <v>6</v>
      </c>
      <c r="AK1952" s="70" t="str">
        <f t="shared" si="389"/>
        <v/>
      </c>
      <c r="AL1952" s="71" t="s">
        <v>17409</v>
      </c>
      <c r="AM1952" s="71" t="str">
        <v>2019</v>
      </c>
      <c r="AN1952" s="70">
        <f t="shared" si="390"/>
        <v>43555</v>
      </c>
      <c r="AO1952" s="70" t="s">
        <v>123</v>
      </c>
      <c r="AP1952" s="74">
        <f ca="1"/>
        <v>414</v>
      </c>
    </row>
    <row r="1953" spans="1:42" ht="14.4">
      <c r="A1953" s="55" t="s">
        <v>11947</v>
      </c>
      <c r="B1953" s="56" t="s">
        <v>89</v>
      </c>
      <c r="C1953" s="57">
        <v>43622</v>
      </c>
      <c r="D1953" s="56" t="s">
        <v>131</v>
      </c>
      <c r="E1953" s="56" t="s">
        <v>129</v>
      </c>
      <c r="F1953" s="58" t="s">
        <v>106</v>
      </c>
      <c r="G1953" s="58" t="s">
        <v>107</v>
      </c>
      <c r="H1953" s="56" t="s">
        <v>129</v>
      </c>
      <c r="I1953" s="59"/>
      <c r="J1953" s="59">
        <f t="shared" si="385"/>
        <v>43652</v>
      </c>
      <c r="K1953" s="56" t="s">
        <v>18</v>
      </c>
      <c r="L1953" s="56" t="s">
        <v>14</v>
      </c>
      <c r="M1953" s="60" t="s">
        <v>11948</v>
      </c>
      <c r="N1953" s="56" t="s">
        <v>11949</v>
      </c>
      <c r="O1953" s="61"/>
      <c r="P1953" s="56" t="s">
        <v>108</v>
      </c>
      <c r="Q1953" s="56" t="s">
        <v>96</v>
      </c>
      <c r="R1953" s="59"/>
      <c r="S1953" s="56" t="s">
        <v>108</v>
      </c>
      <c r="T1953" s="56" t="s">
        <v>108</v>
      </c>
      <c r="U1953" s="59"/>
      <c r="V1953" s="77"/>
      <c r="W1953" s="62" t="s">
        <v>108</v>
      </c>
      <c r="X1953" s="59"/>
      <c r="Y1953" s="56" t="s">
        <v>108</v>
      </c>
      <c r="Z1953" s="56" t="s">
        <v>123</v>
      </c>
      <c r="AA1953" s="57">
        <v>43623</v>
      </c>
      <c r="AB1953" s="63" t="s">
        <v>484</v>
      </c>
      <c r="AC1953" s="64" t="s">
        <v>2574</v>
      </c>
      <c r="AD1953" s="56" t="s">
        <v>224</v>
      </c>
      <c r="AE1953" s="56" t="s">
        <v>131</v>
      </c>
      <c r="AF1953" s="61"/>
      <c r="AG1953" s="61"/>
      <c r="AH1953" s="67" t="str">
        <v>Jun</v>
      </c>
      <c r="AI1953" s="68" t="str">
        <v>Jun</v>
      </c>
      <c r="AJ1953" s="69">
        <f t="shared" si="340"/>
        <v>1</v>
      </c>
      <c r="AK1953" s="70" t="str">
        <f t="shared" si="389"/>
        <v/>
      </c>
      <c r="AL1953" s="71" t="s">
        <v>17409</v>
      </c>
      <c r="AM1953" s="71" t="str">
        <v>2019</v>
      </c>
      <c r="AN1953" s="70">
        <f t="shared" si="390"/>
        <v>43632</v>
      </c>
      <c r="AO1953" s="70" t="s">
        <v>123</v>
      </c>
      <c r="AP1953" s="74">
        <f ca="1"/>
        <v>337</v>
      </c>
    </row>
    <row r="1954" spans="1:42" ht="14.4">
      <c r="A1954" s="55" t="s">
        <v>11950</v>
      </c>
      <c r="B1954" s="56" t="s">
        <v>89</v>
      </c>
      <c r="C1954" s="57">
        <v>43683</v>
      </c>
      <c r="D1954" s="56" t="s">
        <v>90</v>
      </c>
      <c r="E1954" s="56" t="s">
        <v>140</v>
      </c>
      <c r="F1954" s="58" t="s">
        <v>106</v>
      </c>
      <c r="G1954" s="58" t="s">
        <v>107</v>
      </c>
      <c r="H1954" s="56" t="s">
        <v>140</v>
      </c>
      <c r="I1954" s="57">
        <v>43685</v>
      </c>
      <c r="J1954" s="57">
        <f t="shared" si="385"/>
        <v>43713</v>
      </c>
      <c r="K1954" s="56" t="s">
        <v>18</v>
      </c>
      <c r="L1954" s="56" t="s">
        <v>18</v>
      </c>
      <c r="M1954" s="60" t="s">
        <v>11953</v>
      </c>
      <c r="N1954" s="56" t="s">
        <v>11954</v>
      </c>
      <c r="O1954" s="56" t="s">
        <v>355</v>
      </c>
      <c r="P1954" s="56" t="s">
        <v>11955</v>
      </c>
      <c r="Q1954" s="56" t="s">
        <v>826</v>
      </c>
      <c r="R1954" s="57">
        <v>43684</v>
      </c>
      <c r="S1954" s="56" t="s">
        <v>18</v>
      </c>
      <c r="T1954" s="56" t="s">
        <v>18</v>
      </c>
      <c r="U1954" s="57">
        <v>43703</v>
      </c>
      <c r="V1954" s="62"/>
      <c r="W1954" s="62">
        <v>385</v>
      </c>
      <c r="X1954" s="57">
        <v>43718</v>
      </c>
      <c r="Y1954" s="56" t="s">
        <v>108</v>
      </c>
      <c r="Z1954" s="56" t="s">
        <v>121</v>
      </c>
      <c r="AA1954" s="57">
        <v>43727</v>
      </c>
      <c r="AB1954" s="63" t="s">
        <v>124</v>
      </c>
      <c r="AC1954" s="64" t="s">
        <v>11956</v>
      </c>
      <c r="AD1954" s="65" t="s">
        <v>97</v>
      </c>
      <c r="AE1954" s="56" t="s">
        <v>119</v>
      </c>
      <c r="AF1954" s="61"/>
      <c r="AG1954" s="61"/>
      <c r="AH1954" s="67" t="str">
        <v>Aug</v>
      </c>
      <c r="AI1954" s="68" t="str">
        <v>Sep</v>
      </c>
      <c r="AJ1954" s="69">
        <f t="shared" si="340"/>
        <v>44</v>
      </c>
      <c r="AK1954" s="70">
        <f t="shared" si="389"/>
        <v>43714</v>
      </c>
      <c r="AL1954" s="71">
        <v>-13</v>
      </c>
      <c r="AM1954" s="71" t="str">
        <v>2019</v>
      </c>
      <c r="AN1954" s="70">
        <f t="shared" si="390"/>
        <v>43693</v>
      </c>
      <c r="AO1954" s="70" t="s">
        <v>121</v>
      </c>
      <c r="AP1954" s="74">
        <f ca="1"/>
        <v>276</v>
      </c>
    </row>
    <row r="1955" spans="1:42" ht="14.4">
      <c r="A1955" s="55" t="s">
        <v>11958</v>
      </c>
      <c r="B1955" s="56" t="s">
        <v>89</v>
      </c>
      <c r="C1955" s="57">
        <v>43524</v>
      </c>
      <c r="D1955" s="56" t="s">
        <v>90</v>
      </c>
      <c r="E1955" s="56" t="s">
        <v>276</v>
      </c>
      <c r="F1955" s="58" t="s">
        <v>214</v>
      </c>
      <c r="G1955" s="58" t="s">
        <v>214</v>
      </c>
      <c r="H1955" s="56" t="s">
        <v>276</v>
      </c>
      <c r="I1955" s="57"/>
      <c r="J1955" s="57">
        <f t="shared" si="385"/>
        <v>43554</v>
      </c>
      <c r="K1955" s="56" t="s">
        <v>18</v>
      </c>
      <c r="L1955" s="56" t="s">
        <v>14</v>
      </c>
      <c r="M1955" s="60" t="s">
        <v>11960</v>
      </c>
      <c r="N1955" s="56"/>
      <c r="O1955" s="56" t="s">
        <v>37</v>
      </c>
      <c r="P1955" s="56" t="s">
        <v>1719</v>
      </c>
      <c r="Q1955" s="56"/>
      <c r="R1955" s="57"/>
      <c r="S1955" s="56" t="s">
        <v>108</v>
      </c>
      <c r="T1955" s="56" t="s">
        <v>108</v>
      </c>
      <c r="U1955" s="57"/>
      <c r="V1955" s="62"/>
      <c r="W1955" s="62">
        <v>0</v>
      </c>
      <c r="X1955" s="57"/>
      <c r="Y1955" s="56" t="s">
        <v>108</v>
      </c>
      <c r="Z1955" s="56" t="s">
        <v>123</v>
      </c>
      <c r="AA1955" s="57">
        <v>43532</v>
      </c>
      <c r="AB1955" s="63"/>
      <c r="AC1955" s="64" t="s">
        <v>11961</v>
      </c>
      <c r="AD1955" s="65" t="s">
        <v>118</v>
      </c>
      <c r="AE1955" s="65"/>
      <c r="AF1955" s="66"/>
      <c r="AG1955" s="66"/>
      <c r="AH1955" s="67" t="str">
        <v>Feb</v>
      </c>
      <c r="AI1955" s="68" t="str">
        <v>Mar</v>
      </c>
      <c r="AJ1955" s="69">
        <f t="shared" si="340"/>
        <v>8</v>
      </c>
      <c r="AK1955" s="70" t="str">
        <f t="shared" si="389"/>
        <v/>
      </c>
      <c r="AL1955" s="71" t="s">
        <v>17409</v>
      </c>
      <c r="AM1955" s="71" t="str">
        <v>2019</v>
      </c>
      <c r="AN1955" s="70">
        <f t="shared" si="390"/>
        <v>43534</v>
      </c>
      <c r="AO1955" s="70" t="s">
        <v>123</v>
      </c>
      <c r="AP1955" s="74">
        <f ca="1"/>
        <v>435</v>
      </c>
    </row>
    <row r="1956" spans="1:42" ht="14.4">
      <c r="A1956" s="55" t="s">
        <v>11962</v>
      </c>
      <c r="B1956" s="56" t="s">
        <v>89</v>
      </c>
      <c r="C1956" s="57">
        <v>43602</v>
      </c>
      <c r="D1956" s="56" t="s">
        <v>90</v>
      </c>
      <c r="E1956" s="56" t="s">
        <v>276</v>
      </c>
      <c r="F1956" s="58" t="s">
        <v>214</v>
      </c>
      <c r="G1956" s="58" t="s">
        <v>214</v>
      </c>
      <c r="H1956" s="56" t="s">
        <v>276</v>
      </c>
      <c r="I1956" s="57"/>
      <c r="J1956" s="57">
        <f t="shared" si="385"/>
        <v>43632</v>
      </c>
      <c r="K1956" s="56" t="s">
        <v>18</v>
      </c>
      <c r="L1956" s="56" t="s">
        <v>18</v>
      </c>
      <c r="M1956" s="60" t="s">
        <v>11964</v>
      </c>
      <c r="N1956" s="56" t="s">
        <v>11965</v>
      </c>
      <c r="O1956" s="56"/>
      <c r="P1956" s="61"/>
      <c r="Q1956" s="56" t="s">
        <v>96</v>
      </c>
      <c r="R1956" s="57"/>
      <c r="S1956" s="56" t="s">
        <v>108</v>
      </c>
      <c r="T1956" s="56" t="s">
        <v>108</v>
      </c>
      <c r="U1956" s="57"/>
      <c r="V1956" s="62"/>
      <c r="W1956" s="62" t="s">
        <v>146</v>
      </c>
      <c r="X1956" s="57"/>
      <c r="Y1956" s="61"/>
      <c r="Z1956" s="56" t="s">
        <v>121</v>
      </c>
      <c r="AA1956" s="57">
        <v>43689</v>
      </c>
      <c r="AB1956" s="75"/>
      <c r="AC1956" s="64" t="s">
        <v>11966</v>
      </c>
      <c r="AD1956" s="65" t="s">
        <v>97</v>
      </c>
      <c r="AE1956" s="56" t="s">
        <v>119</v>
      </c>
      <c r="AF1956" s="61"/>
      <c r="AG1956" s="61"/>
      <c r="AH1956" s="67" t="str">
        <v>May</v>
      </c>
      <c r="AI1956" s="68" t="str">
        <v>Aug</v>
      </c>
      <c r="AJ1956" s="69">
        <f t="shared" si="340"/>
        <v>87</v>
      </c>
      <c r="AK1956" s="70" t="str">
        <f t="shared" si="389"/>
        <v/>
      </c>
      <c r="AL1956" s="71" t="s">
        <v>17409</v>
      </c>
      <c r="AM1956" s="71" t="str">
        <v>2019</v>
      </c>
      <c r="AN1956" s="70">
        <f t="shared" si="390"/>
        <v>43612</v>
      </c>
      <c r="AO1956" s="70" t="s">
        <v>123</v>
      </c>
      <c r="AP1956" s="74">
        <f ca="1"/>
        <v>357</v>
      </c>
    </row>
    <row r="1957" spans="1:42" ht="14.4">
      <c r="A1957" s="55" t="s">
        <v>11968</v>
      </c>
      <c r="B1957" s="56" t="s">
        <v>89</v>
      </c>
      <c r="C1957" s="57">
        <v>43523</v>
      </c>
      <c r="D1957" s="56" t="s">
        <v>90</v>
      </c>
      <c r="E1957" s="56" t="s">
        <v>12</v>
      </c>
      <c r="F1957" s="58" t="s">
        <v>106</v>
      </c>
      <c r="G1957" s="58" t="s">
        <v>107</v>
      </c>
      <c r="H1957" s="56" t="s">
        <v>12</v>
      </c>
      <c r="I1957" s="59"/>
      <c r="J1957" s="59">
        <f t="shared" si="385"/>
        <v>43553</v>
      </c>
      <c r="K1957" s="56" t="s">
        <v>18</v>
      </c>
      <c r="L1957" s="56" t="s">
        <v>18</v>
      </c>
      <c r="M1957" s="60" t="s">
        <v>11969</v>
      </c>
      <c r="N1957" s="56" t="s">
        <v>11970</v>
      </c>
      <c r="O1957" s="56" t="s">
        <v>37</v>
      </c>
      <c r="P1957" s="56" t="s">
        <v>1719</v>
      </c>
      <c r="Q1957" s="56" t="s">
        <v>17</v>
      </c>
      <c r="R1957" s="59"/>
      <c r="S1957" s="56"/>
      <c r="T1957" s="56"/>
      <c r="U1957" s="57"/>
      <c r="V1957" s="77"/>
      <c r="W1957" s="62" t="s">
        <v>122</v>
      </c>
      <c r="X1957" s="57"/>
      <c r="Y1957" s="61"/>
      <c r="Z1957" s="56" t="s">
        <v>121</v>
      </c>
      <c r="AA1957" s="57">
        <v>43523</v>
      </c>
      <c r="AB1957" s="63"/>
      <c r="AC1957" s="64"/>
      <c r="AD1957" s="65" t="s">
        <v>97</v>
      </c>
      <c r="AE1957" s="56" t="s">
        <v>90</v>
      </c>
      <c r="AF1957" s="61"/>
      <c r="AG1957" s="61"/>
      <c r="AH1957" s="67" t="str">
        <v>Feb</v>
      </c>
      <c r="AI1957" s="68" t="str">
        <v>Feb</v>
      </c>
      <c r="AJ1957" s="69">
        <f t="shared" si="340"/>
        <v>0</v>
      </c>
      <c r="AK1957" s="70" t="str">
        <f t="shared" si="389"/>
        <v/>
      </c>
      <c r="AL1957" s="71" t="s">
        <v>17409</v>
      </c>
      <c r="AM1957" s="71" t="str">
        <v>2019</v>
      </c>
      <c r="AN1957" s="70">
        <f t="shared" si="390"/>
        <v>43533</v>
      </c>
      <c r="AO1957" s="70" t="s">
        <v>123</v>
      </c>
      <c r="AP1957" s="74">
        <f ca="1"/>
        <v>436</v>
      </c>
    </row>
    <row r="1958" spans="1:42" ht="14.4">
      <c r="A1958" s="55" t="s">
        <v>11972</v>
      </c>
      <c r="B1958" s="56" t="s">
        <v>89</v>
      </c>
      <c r="C1958" s="57">
        <v>43605</v>
      </c>
      <c r="D1958" s="56" t="s">
        <v>90</v>
      </c>
      <c r="E1958" s="56" t="s">
        <v>276</v>
      </c>
      <c r="F1958" s="58" t="s">
        <v>214</v>
      </c>
      <c r="G1958" s="58" t="s">
        <v>214</v>
      </c>
      <c r="H1958" s="56" t="s">
        <v>276</v>
      </c>
      <c r="I1958" s="57"/>
      <c r="J1958" s="57">
        <v>43636</v>
      </c>
      <c r="K1958" s="56" t="s">
        <v>18</v>
      </c>
      <c r="L1958" s="56" t="s">
        <v>14</v>
      </c>
      <c r="M1958" s="60" t="s">
        <v>11974</v>
      </c>
      <c r="N1958" s="56" t="s">
        <v>11975</v>
      </c>
      <c r="O1958" s="56" t="s">
        <v>22</v>
      </c>
      <c r="P1958" s="56" t="s">
        <v>11976</v>
      </c>
      <c r="Q1958" s="56" t="s">
        <v>217</v>
      </c>
      <c r="R1958" s="57"/>
      <c r="S1958" s="56"/>
      <c r="T1958" s="56" t="s">
        <v>18</v>
      </c>
      <c r="U1958" s="59"/>
      <c r="V1958" s="77"/>
      <c r="W1958" s="77"/>
      <c r="X1958" s="59"/>
      <c r="Y1958" s="56" t="s">
        <v>200</v>
      </c>
      <c r="Z1958" s="56" t="s">
        <v>123</v>
      </c>
      <c r="AA1958" s="57">
        <v>43635</v>
      </c>
      <c r="AB1958" s="75"/>
      <c r="AC1958" s="64" t="s">
        <v>11977</v>
      </c>
      <c r="AD1958" s="56" t="s">
        <v>294</v>
      </c>
      <c r="AE1958" s="56"/>
      <c r="AF1958" s="61"/>
      <c r="AG1958" s="61"/>
      <c r="AH1958" s="67" t="str">
        <v>May</v>
      </c>
      <c r="AI1958" s="68" t="str">
        <v>Jun</v>
      </c>
      <c r="AJ1958" s="69">
        <f t="shared" si="340"/>
        <v>30</v>
      </c>
      <c r="AK1958" s="70" t="str">
        <f t="shared" si="389"/>
        <v/>
      </c>
      <c r="AL1958" s="71" t="s">
        <v>17409</v>
      </c>
      <c r="AM1958" s="71" t="str">
        <v>2019</v>
      </c>
      <c r="AN1958" s="70">
        <f t="shared" si="390"/>
        <v>43615</v>
      </c>
      <c r="AO1958" s="70" t="s">
        <v>123</v>
      </c>
      <c r="AP1958" s="74">
        <f ca="1"/>
        <v>354</v>
      </c>
    </row>
    <row r="1959" spans="1:42" ht="14.4">
      <c r="A1959" s="55" t="s">
        <v>11978</v>
      </c>
      <c r="B1959" s="56" t="s">
        <v>89</v>
      </c>
      <c r="C1959" s="57">
        <v>43640</v>
      </c>
      <c r="D1959" s="56" t="s">
        <v>90</v>
      </c>
      <c r="E1959" s="56" t="s">
        <v>140</v>
      </c>
      <c r="F1959" s="58" t="s">
        <v>106</v>
      </c>
      <c r="G1959" s="58" t="s">
        <v>107</v>
      </c>
      <c r="H1959" s="56" t="s">
        <v>140</v>
      </c>
      <c r="I1959" s="59"/>
      <c r="J1959" s="59">
        <f t="shared" ref="J1959:J1961" si="391">IF(C1959="","",SUM(C1959+30))</f>
        <v>43670</v>
      </c>
      <c r="K1959" s="56" t="s">
        <v>18</v>
      </c>
      <c r="L1959" s="56" t="s">
        <v>18</v>
      </c>
      <c r="M1959" s="60" t="s">
        <v>11980</v>
      </c>
      <c r="N1959" s="56" t="s">
        <v>11981</v>
      </c>
      <c r="O1959" s="56" t="s">
        <v>29</v>
      </c>
      <c r="P1959" s="56" t="s">
        <v>11982</v>
      </c>
      <c r="Q1959" s="56" t="s">
        <v>17</v>
      </c>
      <c r="R1959" s="59"/>
      <c r="S1959" s="56" t="s">
        <v>18</v>
      </c>
      <c r="T1959" s="56" t="s">
        <v>108</v>
      </c>
      <c r="U1959" s="59"/>
      <c r="V1959" s="77"/>
      <c r="W1959" s="62">
        <v>0</v>
      </c>
      <c r="X1959" s="59"/>
      <c r="Y1959" s="56" t="s">
        <v>108</v>
      </c>
      <c r="Z1959" s="56" t="s">
        <v>121</v>
      </c>
      <c r="AA1959" s="57">
        <v>43640</v>
      </c>
      <c r="AB1959" s="63" t="s">
        <v>484</v>
      </c>
      <c r="AC1959" s="64" t="s">
        <v>485</v>
      </c>
      <c r="AD1959" s="65" t="s">
        <v>97</v>
      </c>
      <c r="AE1959" s="56" t="s">
        <v>90</v>
      </c>
      <c r="AF1959" s="61"/>
      <c r="AG1959" s="61"/>
      <c r="AH1959" s="67" t="str">
        <v>Jun</v>
      </c>
      <c r="AI1959" s="68" t="str">
        <v>Jun</v>
      </c>
      <c r="AJ1959" s="69">
        <f t="shared" si="340"/>
        <v>0</v>
      </c>
      <c r="AK1959" s="70" t="str">
        <f t="shared" si="389"/>
        <v/>
      </c>
      <c r="AL1959" s="71" t="s">
        <v>17409</v>
      </c>
      <c r="AM1959" s="71" t="str">
        <v>2019</v>
      </c>
      <c r="AN1959" s="70">
        <f t="shared" si="390"/>
        <v>43650</v>
      </c>
      <c r="AO1959" s="70" t="s">
        <v>123</v>
      </c>
      <c r="AP1959" s="74">
        <f ca="1"/>
        <v>319</v>
      </c>
    </row>
    <row r="1960" spans="1:42" ht="14.4">
      <c r="A1960" s="55" t="s">
        <v>11984</v>
      </c>
      <c r="B1960" s="56" t="s">
        <v>89</v>
      </c>
      <c r="C1960" s="57">
        <v>43655</v>
      </c>
      <c r="D1960" s="56" t="s">
        <v>90</v>
      </c>
      <c r="E1960" s="56" t="s">
        <v>140</v>
      </c>
      <c r="F1960" s="58" t="s">
        <v>106</v>
      </c>
      <c r="G1960" s="58" t="s">
        <v>107</v>
      </c>
      <c r="H1960" s="56" t="s">
        <v>140</v>
      </c>
      <c r="I1960" s="57"/>
      <c r="J1960" s="57">
        <f t="shared" si="391"/>
        <v>43685</v>
      </c>
      <c r="K1960" s="56" t="s">
        <v>18</v>
      </c>
      <c r="L1960" s="56" t="s">
        <v>18</v>
      </c>
      <c r="M1960" s="60" t="s">
        <v>11980</v>
      </c>
      <c r="N1960" s="56" t="s">
        <v>11986</v>
      </c>
      <c r="O1960" s="56" t="s">
        <v>33</v>
      </c>
      <c r="P1960" s="56" t="s">
        <v>11987</v>
      </c>
      <c r="Q1960" s="56" t="s">
        <v>17</v>
      </c>
      <c r="R1960" s="57"/>
      <c r="S1960" s="56" t="s">
        <v>14</v>
      </c>
      <c r="T1960" s="56" t="s">
        <v>14</v>
      </c>
      <c r="U1960" s="57"/>
      <c r="V1960" s="62"/>
      <c r="W1960" s="62" t="s">
        <v>108</v>
      </c>
      <c r="X1960" s="57"/>
      <c r="Y1960" s="56" t="s">
        <v>108</v>
      </c>
      <c r="Z1960" s="56" t="s">
        <v>123</v>
      </c>
      <c r="AA1960" s="57">
        <v>43663</v>
      </c>
      <c r="AB1960" s="63" t="s">
        <v>163</v>
      </c>
      <c r="AC1960" s="64" t="s">
        <v>11988</v>
      </c>
      <c r="AD1960" s="56" t="s">
        <v>705</v>
      </c>
      <c r="AE1960" s="56"/>
      <c r="AF1960" s="61"/>
      <c r="AG1960" s="61"/>
      <c r="AH1960" s="67" t="str">
        <v>Jul</v>
      </c>
      <c r="AI1960" s="68" t="str">
        <v>Jul</v>
      </c>
      <c r="AJ1960" s="69">
        <f t="shared" si="340"/>
        <v>8</v>
      </c>
      <c r="AK1960" s="70" t="str">
        <f t="shared" si="389"/>
        <v/>
      </c>
      <c r="AL1960" s="71" t="s">
        <v>17409</v>
      </c>
      <c r="AM1960" s="71" t="str">
        <v>2019</v>
      </c>
      <c r="AN1960" s="70">
        <f t="shared" si="390"/>
        <v>43665</v>
      </c>
      <c r="AO1960" s="70" t="s">
        <v>123</v>
      </c>
      <c r="AP1960" s="74">
        <f ca="1"/>
        <v>304</v>
      </c>
    </row>
    <row r="1961" spans="1:42" ht="14.4">
      <c r="A1961" s="55" t="s">
        <v>11990</v>
      </c>
      <c r="B1961" s="56" t="s">
        <v>89</v>
      </c>
      <c r="C1961" s="57">
        <v>43653</v>
      </c>
      <c r="D1961" s="56" t="s">
        <v>90</v>
      </c>
      <c r="E1961" s="56" t="s">
        <v>12</v>
      </c>
      <c r="F1961" s="58" t="s">
        <v>106</v>
      </c>
      <c r="G1961" s="58" t="s">
        <v>107</v>
      </c>
      <c r="H1961" s="56" t="s">
        <v>12</v>
      </c>
      <c r="I1961" s="57"/>
      <c r="J1961" s="57">
        <f t="shared" si="391"/>
        <v>43683</v>
      </c>
      <c r="K1961" s="56" t="s">
        <v>18</v>
      </c>
      <c r="L1961" s="56" t="s">
        <v>18</v>
      </c>
      <c r="M1961" s="60" t="s">
        <v>11980</v>
      </c>
      <c r="N1961" s="56" t="s">
        <v>11991</v>
      </c>
      <c r="O1961" s="56" t="s">
        <v>29</v>
      </c>
      <c r="P1961" s="56" t="s">
        <v>11992</v>
      </c>
      <c r="Q1961" s="56" t="s">
        <v>17</v>
      </c>
      <c r="R1961" s="57"/>
      <c r="S1961" s="56"/>
      <c r="T1961" s="56"/>
      <c r="U1961" s="57"/>
      <c r="V1961" s="62"/>
      <c r="W1961" s="62"/>
      <c r="X1961" s="57"/>
      <c r="Y1961" s="56"/>
      <c r="Z1961" s="56" t="s">
        <v>121</v>
      </c>
      <c r="AA1961" s="57">
        <v>43657</v>
      </c>
      <c r="AB1961" s="63"/>
      <c r="AC1961" s="64"/>
      <c r="AD1961" s="65" t="s">
        <v>97</v>
      </c>
      <c r="AE1961" s="56" t="s">
        <v>90</v>
      </c>
      <c r="AF1961" s="61"/>
      <c r="AG1961" s="61"/>
      <c r="AH1961" s="67" t="str">
        <v>Jul</v>
      </c>
      <c r="AI1961" s="68" t="str">
        <v>Jul</v>
      </c>
      <c r="AJ1961" s="69">
        <f t="shared" si="340"/>
        <v>4</v>
      </c>
      <c r="AK1961" s="70" t="str">
        <f t="shared" si="389"/>
        <v/>
      </c>
      <c r="AL1961" s="71" t="s">
        <v>17409</v>
      </c>
      <c r="AM1961" s="71" t="str">
        <v>2019</v>
      </c>
      <c r="AN1961" s="70">
        <f t="shared" si="390"/>
        <v>43663</v>
      </c>
      <c r="AO1961" s="70" t="s">
        <v>123</v>
      </c>
      <c r="AP1961" s="74">
        <f ca="1"/>
        <v>306</v>
      </c>
    </row>
    <row r="1962" spans="1:42" ht="14.4">
      <c r="A1962" s="55" t="s">
        <v>11994</v>
      </c>
      <c r="B1962" s="56" t="s">
        <v>89</v>
      </c>
      <c r="C1962" s="57">
        <v>43557</v>
      </c>
      <c r="D1962" s="56" t="s">
        <v>90</v>
      </c>
      <c r="E1962" s="56" t="s">
        <v>276</v>
      </c>
      <c r="F1962" s="58" t="s">
        <v>214</v>
      </c>
      <c r="G1962" s="58" t="s">
        <v>214</v>
      </c>
      <c r="H1962" s="56" t="s">
        <v>276</v>
      </c>
      <c r="I1962" s="57"/>
      <c r="J1962" s="57"/>
      <c r="K1962" s="56"/>
      <c r="L1962" s="56"/>
      <c r="M1962" s="60" t="s">
        <v>11995</v>
      </c>
      <c r="N1962" s="56"/>
      <c r="O1962" s="56"/>
      <c r="P1962" s="56"/>
      <c r="Q1962" s="56"/>
      <c r="R1962" s="57"/>
      <c r="S1962" s="56"/>
      <c r="T1962" s="56"/>
      <c r="U1962" s="57"/>
      <c r="V1962" s="62"/>
      <c r="W1962" s="62" t="s">
        <v>108</v>
      </c>
      <c r="X1962" s="57"/>
      <c r="Y1962" s="56"/>
      <c r="Z1962" s="56" t="s">
        <v>123</v>
      </c>
      <c r="AA1962" s="57">
        <v>43557</v>
      </c>
      <c r="AB1962" s="63"/>
      <c r="AC1962" s="64" t="s">
        <v>11997</v>
      </c>
      <c r="AD1962" s="56" t="s">
        <v>633</v>
      </c>
      <c r="AE1962" s="56"/>
      <c r="AF1962" s="61"/>
      <c r="AG1962" s="61"/>
      <c r="AH1962" s="67" t="str">
        <v>Apr</v>
      </c>
      <c r="AI1962" s="68" t="str">
        <v>Apr</v>
      </c>
      <c r="AJ1962" s="69">
        <f t="shared" si="340"/>
        <v>0</v>
      </c>
      <c r="AK1962" s="70" t="str">
        <f t="shared" si="389"/>
        <v/>
      </c>
      <c r="AL1962" s="71" t="s">
        <v>17409</v>
      </c>
      <c r="AM1962" s="71" t="str">
        <v>2019</v>
      </c>
      <c r="AN1962" s="70">
        <f t="shared" si="390"/>
        <v>43567</v>
      </c>
      <c r="AO1962" s="70" t="s">
        <v>123</v>
      </c>
      <c r="AP1962" s="74">
        <f ca="1"/>
        <v>402</v>
      </c>
    </row>
    <row r="1963" spans="1:42" ht="14.4">
      <c r="A1963" s="55" t="s">
        <v>11998</v>
      </c>
      <c r="B1963" s="56" t="s">
        <v>89</v>
      </c>
      <c r="C1963" s="57">
        <v>43595</v>
      </c>
      <c r="D1963" s="56" t="s">
        <v>90</v>
      </c>
      <c r="E1963" s="56" t="s">
        <v>12</v>
      </c>
      <c r="F1963" s="58" t="s">
        <v>106</v>
      </c>
      <c r="G1963" s="58" t="s">
        <v>107</v>
      </c>
      <c r="H1963" s="56" t="s">
        <v>12</v>
      </c>
      <c r="I1963" s="59"/>
      <c r="J1963" s="59">
        <f t="shared" ref="J1963:J1971" si="392">IF(C1963="","",SUM(C1963+30))</f>
        <v>43625</v>
      </c>
      <c r="K1963" s="56" t="s">
        <v>18</v>
      </c>
      <c r="L1963" s="56" t="s">
        <v>18</v>
      </c>
      <c r="M1963" s="60" t="s">
        <v>1172</v>
      </c>
      <c r="N1963" s="56" t="s">
        <v>12000</v>
      </c>
      <c r="O1963" s="56" t="s">
        <v>20</v>
      </c>
      <c r="P1963" s="56" t="s">
        <v>1173</v>
      </c>
      <c r="Q1963" s="56" t="s">
        <v>17</v>
      </c>
      <c r="R1963" s="59"/>
      <c r="S1963" s="56"/>
      <c r="T1963" s="56"/>
      <c r="U1963" s="59"/>
      <c r="V1963" s="77"/>
      <c r="W1963" s="77"/>
      <c r="X1963" s="59"/>
      <c r="Y1963" s="61"/>
      <c r="Z1963" s="56" t="s">
        <v>121</v>
      </c>
      <c r="AA1963" s="57">
        <v>43598</v>
      </c>
      <c r="AB1963" s="75"/>
      <c r="AC1963" s="64" t="s">
        <v>12001</v>
      </c>
      <c r="AD1963" s="56" t="s">
        <v>360</v>
      </c>
      <c r="AE1963" s="56" t="s">
        <v>90</v>
      </c>
      <c r="AF1963" s="61"/>
      <c r="AG1963" s="61"/>
      <c r="AH1963" s="67" t="str">
        <v>May</v>
      </c>
      <c r="AI1963" s="68" t="str">
        <v>May</v>
      </c>
      <c r="AJ1963" s="69">
        <f t="shared" si="340"/>
        <v>3</v>
      </c>
      <c r="AK1963" s="70" t="str">
        <f t="shared" si="389"/>
        <v/>
      </c>
      <c r="AL1963" s="71" t="s">
        <v>17409</v>
      </c>
      <c r="AM1963" s="71" t="str">
        <v>2019</v>
      </c>
      <c r="AN1963" s="70">
        <f t="shared" si="390"/>
        <v>43605</v>
      </c>
      <c r="AO1963" s="70" t="s">
        <v>123</v>
      </c>
      <c r="AP1963" s="74">
        <f ca="1"/>
        <v>364</v>
      </c>
    </row>
    <row r="1964" spans="1:42" ht="14.4">
      <c r="A1964" s="55" t="s">
        <v>12003</v>
      </c>
      <c r="B1964" s="56" t="s">
        <v>89</v>
      </c>
      <c r="C1964" s="57">
        <v>43600</v>
      </c>
      <c r="D1964" s="56" t="s">
        <v>90</v>
      </c>
      <c r="E1964" s="56" t="s">
        <v>140</v>
      </c>
      <c r="F1964" s="58" t="s">
        <v>106</v>
      </c>
      <c r="G1964" s="58" t="s">
        <v>107</v>
      </c>
      <c r="H1964" s="56" t="s">
        <v>140</v>
      </c>
      <c r="I1964" s="57"/>
      <c r="J1964" s="57">
        <f t="shared" si="392"/>
        <v>43630</v>
      </c>
      <c r="K1964" s="56" t="s">
        <v>18</v>
      </c>
      <c r="L1964" s="56"/>
      <c r="M1964" s="60" t="s">
        <v>12004</v>
      </c>
      <c r="N1964" s="56" t="s">
        <v>12005</v>
      </c>
      <c r="O1964" s="56" t="s">
        <v>20</v>
      </c>
      <c r="P1964" s="56" t="s">
        <v>11197</v>
      </c>
      <c r="Q1964" s="56" t="s">
        <v>17</v>
      </c>
      <c r="R1964" s="57">
        <v>43600</v>
      </c>
      <c r="S1964" s="56" t="s">
        <v>108</v>
      </c>
      <c r="T1964" s="56" t="s">
        <v>108</v>
      </c>
      <c r="U1964" s="57"/>
      <c r="V1964" s="62"/>
      <c r="W1964" s="62">
        <v>0</v>
      </c>
      <c r="X1964" s="57"/>
      <c r="Y1964" s="56" t="s">
        <v>108</v>
      </c>
      <c r="Z1964" s="56" t="s">
        <v>121</v>
      </c>
      <c r="AA1964" s="57">
        <v>43613</v>
      </c>
      <c r="AB1964" s="63" t="s">
        <v>155</v>
      </c>
      <c r="AC1964" s="64" t="s">
        <v>12007</v>
      </c>
      <c r="AD1964" s="65" t="s">
        <v>97</v>
      </c>
      <c r="AE1964" s="56" t="s">
        <v>90</v>
      </c>
      <c r="AF1964" s="61"/>
      <c r="AG1964" s="61"/>
      <c r="AH1964" s="67" t="str">
        <v>May</v>
      </c>
      <c r="AI1964" s="68" t="str">
        <v>May</v>
      </c>
      <c r="AJ1964" s="69">
        <f t="shared" si="340"/>
        <v>13</v>
      </c>
      <c r="AK1964" s="70">
        <f t="shared" si="389"/>
        <v>43630</v>
      </c>
      <c r="AL1964" s="71">
        <v>17</v>
      </c>
      <c r="AM1964" s="71" t="str">
        <v>2019</v>
      </c>
      <c r="AN1964" s="70">
        <f t="shared" si="390"/>
        <v>43610</v>
      </c>
      <c r="AO1964" s="70" t="s">
        <v>121</v>
      </c>
      <c r="AP1964" s="74">
        <f ca="1"/>
        <v>359</v>
      </c>
    </row>
    <row r="1965" spans="1:42" ht="14.4">
      <c r="A1965" s="55" t="s">
        <v>12008</v>
      </c>
      <c r="B1965" s="56" t="s">
        <v>89</v>
      </c>
      <c r="C1965" s="57">
        <v>43682</v>
      </c>
      <c r="D1965" s="56" t="s">
        <v>90</v>
      </c>
      <c r="E1965" s="56" t="s">
        <v>12</v>
      </c>
      <c r="F1965" s="58" t="s">
        <v>106</v>
      </c>
      <c r="G1965" s="58" t="s">
        <v>107</v>
      </c>
      <c r="H1965" s="56" t="s">
        <v>12</v>
      </c>
      <c r="I1965" s="57"/>
      <c r="J1965" s="57">
        <f t="shared" si="392"/>
        <v>43712</v>
      </c>
      <c r="K1965" s="56" t="s">
        <v>18</v>
      </c>
      <c r="L1965" s="56" t="s">
        <v>18</v>
      </c>
      <c r="M1965" s="60" t="s">
        <v>12010</v>
      </c>
      <c r="N1965" s="56" t="s">
        <v>12011</v>
      </c>
      <c r="O1965" s="56" t="s">
        <v>271</v>
      </c>
      <c r="P1965" s="56" t="s">
        <v>12012</v>
      </c>
      <c r="Q1965" s="56" t="s">
        <v>17</v>
      </c>
      <c r="R1965" s="57"/>
      <c r="S1965" s="56"/>
      <c r="T1965" s="56"/>
      <c r="U1965" s="57"/>
      <c r="V1965" s="62"/>
      <c r="W1965" s="62"/>
      <c r="X1965" s="57"/>
      <c r="Y1965" s="56"/>
      <c r="Z1965" s="56" t="s">
        <v>121</v>
      </c>
      <c r="AA1965" s="57">
        <v>43684</v>
      </c>
      <c r="AB1965" s="63"/>
      <c r="AC1965" s="64" t="s">
        <v>12013</v>
      </c>
      <c r="AD1965" s="65" t="s">
        <v>97</v>
      </c>
      <c r="AE1965" s="56" t="s">
        <v>90</v>
      </c>
      <c r="AF1965" s="61"/>
      <c r="AG1965" s="61"/>
      <c r="AH1965" s="67" t="str">
        <v>Aug</v>
      </c>
      <c r="AI1965" s="68" t="str">
        <v>Aug</v>
      </c>
      <c r="AJ1965" s="69">
        <f t="shared" si="340"/>
        <v>2</v>
      </c>
      <c r="AK1965" s="70" t="str">
        <f t="shared" si="389"/>
        <v/>
      </c>
      <c r="AL1965" s="71" t="s">
        <v>17409</v>
      </c>
      <c r="AM1965" s="71" t="str">
        <v>2019</v>
      </c>
      <c r="AN1965" s="70">
        <f t="shared" si="390"/>
        <v>43692</v>
      </c>
      <c r="AO1965" s="70" t="s">
        <v>123</v>
      </c>
      <c r="AP1965" s="74">
        <f ca="1"/>
        <v>277</v>
      </c>
    </row>
    <row r="1966" spans="1:42" ht="14.4">
      <c r="A1966" s="55" t="s">
        <v>12014</v>
      </c>
      <c r="B1966" s="56" t="s">
        <v>89</v>
      </c>
      <c r="C1966" s="57">
        <v>43524</v>
      </c>
      <c r="D1966" s="56" t="s">
        <v>90</v>
      </c>
      <c r="E1966" s="56" t="s">
        <v>140</v>
      </c>
      <c r="F1966" s="58" t="s">
        <v>106</v>
      </c>
      <c r="G1966" s="58" t="s">
        <v>107</v>
      </c>
      <c r="H1966" s="56" t="s">
        <v>140</v>
      </c>
      <c r="I1966" s="57"/>
      <c r="J1966" s="57">
        <f t="shared" si="392"/>
        <v>43554</v>
      </c>
      <c r="K1966" s="56" t="s">
        <v>18</v>
      </c>
      <c r="L1966" s="56" t="s">
        <v>18</v>
      </c>
      <c r="M1966" s="60" t="s">
        <v>12015</v>
      </c>
      <c r="N1966" s="56" t="s">
        <v>12016</v>
      </c>
      <c r="O1966" s="56" t="s">
        <v>22</v>
      </c>
      <c r="P1966" s="56" t="s">
        <v>2733</v>
      </c>
      <c r="Q1966" s="56" t="s">
        <v>17</v>
      </c>
      <c r="R1966" s="57"/>
      <c r="S1966" s="56" t="s">
        <v>108</v>
      </c>
      <c r="T1966" s="56" t="s">
        <v>108</v>
      </c>
      <c r="U1966" s="57"/>
      <c r="V1966" s="62"/>
      <c r="W1966" s="62">
        <v>0</v>
      </c>
      <c r="X1966" s="57"/>
      <c r="Y1966" s="56" t="s">
        <v>108</v>
      </c>
      <c r="Z1966" s="56" t="s">
        <v>121</v>
      </c>
      <c r="AA1966" s="57">
        <v>43524</v>
      </c>
      <c r="AB1966" s="63" t="s">
        <v>147</v>
      </c>
      <c r="AC1966" s="64" t="s">
        <v>5637</v>
      </c>
      <c r="AD1966" s="65" t="s">
        <v>97</v>
      </c>
      <c r="AE1966" s="65" t="s">
        <v>90</v>
      </c>
      <c r="AF1966" s="66"/>
      <c r="AG1966" s="66"/>
      <c r="AH1966" s="67" t="str">
        <v>Feb</v>
      </c>
      <c r="AI1966" s="68" t="str">
        <v>Feb</v>
      </c>
      <c r="AJ1966" s="69">
        <f t="shared" si="340"/>
        <v>0</v>
      </c>
      <c r="AK1966" s="70" t="str">
        <f t="shared" si="389"/>
        <v/>
      </c>
      <c r="AL1966" s="71" t="s">
        <v>17409</v>
      </c>
      <c r="AM1966" s="71" t="str">
        <v>2019</v>
      </c>
      <c r="AN1966" s="70">
        <f t="shared" si="390"/>
        <v>43534</v>
      </c>
      <c r="AO1966" s="70" t="s">
        <v>123</v>
      </c>
      <c r="AP1966" s="74">
        <f ca="1"/>
        <v>435</v>
      </c>
    </row>
    <row r="1967" spans="1:42" ht="26.5">
      <c r="A1967" s="55" t="s">
        <v>12017</v>
      </c>
      <c r="B1967" s="56" t="s">
        <v>89</v>
      </c>
      <c r="C1967" s="57">
        <v>43740</v>
      </c>
      <c r="D1967" s="56" t="s">
        <v>229</v>
      </c>
      <c r="E1967" s="56" t="s">
        <v>297</v>
      </c>
      <c r="F1967" s="58" t="s">
        <v>106</v>
      </c>
      <c r="G1967" s="58" t="s">
        <v>107</v>
      </c>
      <c r="H1967" s="56" t="s">
        <v>140</v>
      </c>
      <c r="I1967" s="59"/>
      <c r="J1967" s="59">
        <f t="shared" si="392"/>
        <v>43770</v>
      </c>
      <c r="K1967" s="56" t="s">
        <v>18</v>
      </c>
      <c r="L1967" s="56" t="s">
        <v>18</v>
      </c>
      <c r="M1967" s="60" t="s">
        <v>12018</v>
      </c>
      <c r="N1967" s="56" t="s">
        <v>12019</v>
      </c>
      <c r="O1967" s="56" t="s">
        <v>13</v>
      </c>
      <c r="P1967" s="56" t="s">
        <v>12020</v>
      </c>
      <c r="Q1967" s="56" t="s">
        <v>28</v>
      </c>
      <c r="R1967" s="59"/>
      <c r="S1967" s="56" t="s">
        <v>108</v>
      </c>
      <c r="T1967" s="56" t="s">
        <v>108</v>
      </c>
      <c r="U1967" s="57">
        <v>43741</v>
      </c>
      <c r="V1967" s="77"/>
      <c r="W1967" s="62">
        <v>2.5</v>
      </c>
      <c r="X1967" s="57">
        <v>43746</v>
      </c>
      <c r="Y1967" s="56" t="s">
        <v>108</v>
      </c>
      <c r="Z1967" s="56" t="s">
        <v>121</v>
      </c>
      <c r="AA1967" s="57">
        <v>43746</v>
      </c>
      <c r="AB1967" s="63" t="s">
        <v>389</v>
      </c>
      <c r="AC1967" s="60" t="s">
        <v>12021</v>
      </c>
      <c r="AD1967" s="65" t="s">
        <v>97</v>
      </c>
      <c r="AE1967" s="56" t="s">
        <v>90</v>
      </c>
      <c r="AF1967" s="61"/>
      <c r="AG1967" s="61"/>
      <c r="AH1967" s="67" t="str">
        <v>Oct</v>
      </c>
      <c r="AI1967" s="68" t="str">
        <v>Oct</v>
      </c>
      <c r="AJ1967" s="69">
        <f t="shared" si="340"/>
        <v>6</v>
      </c>
      <c r="AK1967" s="70"/>
      <c r="AL1967" s="71"/>
      <c r="AM1967" s="71" t="str">
        <v>2019</v>
      </c>
      <c r="AN1967" s="70"/>
      <c r="AO1967" s="70" t="s">
        <v>123</v>
      </c>
      <c r="AP1967" s="74">
        <f ca="1"/>
        <v>219</v>
      </c>
    </row>
    <row r="1968" spans="1:42" ht="14.4">
      <c r="A1968" s="55" t="s">
        <v>12022</v>
      </c>
      <c r="B1968" s="56" t="s">
        <v>89</v>
      </c>
      <c r="C1968" s="57">
        <v>43703</v>
      </c>
      <c r="D1968" s="56" t="s">
        <v>119</v>
      </c>
      <c r="E1968" s="56" t="s">
        <v>112</v>
      </c>
      <c r="F1968" s="58" t="s">
        <v>106</v>
      </c>
      <c r="G1968" s="88" t="s">
        <v>214</v>
      </c>
      <c r="H1968" s="89" t="s">
        <v>276</v>
      </c>
      <c r="I1968" s="57">
        <v>43705</v>
      </c>
      <c r="J1968" s="59">
        <f t="shared" si="392"/>
        <v>43733</v>
      </c>
      <c r="K1968" s="56" t="s">
        <v>18</v>
      </c>
      <c r="L1968" s="56" t="s">
        <v>14</v>
      </c>
      <c r="M1968" s="60" t="s">
        <v>12023</v>
      </c>
      <c r="N1968" s="56" t="s">
        <v>12024</v>
      </c>
      <c r="O1968" s="56" t="s">
        <v>249</v>
      </c>
      <c r="P1968" s="56" t="s">
        <v>12025</v>
      </c>
      <c r="Q1968" s="56" t="s">
        <v>256</v>
      </c>
      <c r="R1968" s="57">
        <v>43705</v>
      </c>
      <c r="S1968" s="56" t="s">
        <v>108</v>
      </c>
      <c r="T1968" s="56" t="s">
        <v>108</v>
      </c>
      <c r="U1968" s="59"/>
      <c r="V1968" s="77"/>
      <c r="W1968" s="62" t="s">
        <v>108</v>
      </c>
      <c r="X1968" s="59"/>
      <c r="Y1968" s="61"/>
      <c r="Z1968" s="56" t="s">
        <v>123</v>
      </c>
      <c r="AA1968" s="57">
        <v>43866</v>
      </c>
      <c r="AB1968" s="75"/>
      <c r="AC1968" s="64" t="s">
        <v>12026</v>
      </c>
      <c r="AD1968" s="56" t="s">
        <v>179</v>
      </c>
      <c r="AE1968" s="56" t="s">
        <v>119</v>
      </c>
      <c r="AF1968" s="61"/>
      <c r="AG1968" s="61"/>
      <c r="AH1968" s="67" t="str">
        <v>Aug</v>
      </c>
      <c r="AI1968" s="68" t="str">
        <v>Feb</v>
      </c>
      <c r="AJ1968" s="69">
        <f t="shared" si="340"/>
        <v>163</v>
      </c>
      <c r="AK1968" s="70">
        <f t="shared" ref="AK1968:AK1976" si="393">IF(R1968="","",SUM(R1968+30))</f>
        <v>43735</v>
      </c>
      <c r="AL1968" s="71">
        <v>-131</v>
      </c>
      <c r="AM1968" s="71" t="str">
        <v>2019</v>
      </c>
      <c r="AN1968" s="70">
        <f t="shared" ref="AN1968:AN1976" si="394">IF(C1968="","",SUM(C1968+10))</f>
        <v>43713</v>
      </c>
      <c r="AO1968" s="70" t="s">
        <v>121</v>
      </c>
      <c r="AP1968" s="74">
        <f ca="1"/>
        <v>256</v>
      </c>
    </row>
    <row r="1969" spans="1:42" ht="14.4">
      <c r="A1969" s="55" t="s">
        <v>12027</v>
      </c>
      <c r="B1969" s="56" t="s">
        <v>89</v>
      </c>
      <c r="C1969" s="57">
        <v>43493</v>
      </c>
      <c r="D1969" s="56" t="s">
        <v>90</v>
      </c>
      <c r="E1969" s="56" t="s">
        <v>140</v>
      </c>
      <c r="F1969" s="58" t="s">
        <v>106</v>
      </c>
      <c r="G1969" s="58" t="s">
        <v>107</v>
      </c>
      <c r="H1969" s="56" t="s">
        <v>140</v>
      </c>
      <c r="I1969" s="57"/>
      <c r="J1969" s="57">
        <f t="shared" si="392"/>
        <v>43523</v>
      </c>
      <c r="K1969" s="56" t="s">
        <v>18</v>
      </c>
      <c r="L1969" s="56" t="s">
        <v>18</v>
      </c>
      <c r="M1969" s="60" t="s">
        <v>12028</v>
      </c>
      <c r="N1969" s="56" t="s">
        <v>12029</v>
      </c>
      <c r="O1969" s="56" t="s">
        <v>95</v>
      </c>
      <c r="P1969" s="56" t="s">
        <v>10312</v>
      </c>
      <c r="Q1969" s="56" t="s">
        <v>17</v>
      </c>
      <c r="R1969" s="57"/>
      <c r="S1969" s="56" t="s">
        <v>108</v>
      </c>
      <c r="T1969" s="56" t="s">
        <v>108</v>
      </c>
      <c r="U1969" s="57"/>
      <c r="V1969" s="62"/>
      <c r="W1969" s="62" t="s">
        <v>108</v>
      </c>
      <c r="X1969" s="57"/>
      <c r="Y1969" s="56" t="s">
        <v>108</v>
      </c>
      <c r="Z1969" s="56" t="s">
        <v>121</v>
      </c>
      <c r="AA1969" s="57">
        <v>43493</v>
      </c>
      <c r="AB1969" s="63" t="s">
        <v>127</v>
      </c>
      <c r="AC1969" s="64" t="s">
        <v>12030</v>
      </c>
      <c r="AD1969" s="56" t="s">
        <v>360</v>
      </c>
      <c r="AE1969" s="65" t="s">
        <v>90</v>
      </c>
      <c r="AF1969" s="66"/>
      <c r="AG1969" s="66"/>
      <c r="AH1969" s="67" t="str">
        <v>Jan</v>
      </c>
      <c r="AI1969" s="68" t="str">
        <v>Jan</v>
      </c>
      <c r="AJ1969" s="69">
        <f t="shared" si="340"/>
        <v>0</v>
      </c>
      <c r="AK1969" s="70" t="str">
        <f t="shared" si="393"/>
        <v/>
      </c>
      <c r="AL1969" s="71" t="s">
        <v>17409</v>
      </c>
      <c r="AM1969" s="71" t="str">
        <v>2019</v>
      </c>
      <c r="AN1969" s="70">
        <f t="shared" si="394"/>
        <v>43503</v>
      </c>
      <c r="AO1969" s="70" t="s">
        <v>123</v>
      </c>
      <c r="AP1969" s="74">
        <f ca="1"/>
        <v>466</v>
      </c>
    </row>
    <row r="1970" spans="1:42" ht="14.4">
      <c r="A1970" s="55" t="s">
        <v>12031</v>
      </c>
      <c r="B1970" s="56" t="s">
        <v>89</v>
      </c>
      <c r="C1970" s="57">
        <v>43696</v>
      </c>
      <c r="D1970" s="56" t="s">
        <v>90</v>
      </c>
      <c r="E1970" s="56" t="s">
        <v>276</v>
      </c>
      <c r="F1970" s="58" t="s">
        <v>214</v>
      </c>
      <c r="G1970" s="58" t="s">
        <v>214</v>
      </c>
      <c r="H1970" s="56" t="s">
        <v>276</v>
      </c>
      <c r="I1970" s="57"/>
      <c r="J1970" s="57">
        <f t="shared" si="392"/>
        <v>43726</v>
      </c>
      <c r="K1970" s="56" t="s">
        <v>18</v>
      </c>
      <c r="L1970" s="56" t="s">
        <v>18</v>
      </c>
      <c r="M1970" s="60" t="s">
        <v>12032</v>
      </c>
      <c r="N1970" s="56" t="s">
        <v>12032</v>
      </c>
      <c r="O1970" s="61"/>
      <c r="P1970" s="56"/>
      <c r="Q1970" s="56" t="s">
        <v>96</v>
      </c>
      <c r="R1970" s="57"/>
      <c r="S1970" s="56" t="s">
        <v>18</v>
      </c>
      <c r="T1970" s="56" t="s">
        <v>108</v>
      </c>
      <c r="U1970" s="57"/>
      <c r="V1970" s="62"/>
      <c r="W1970" s="62" t="s">
        <v>146</v>
      </c>
      <c r="X1970" s="57"/>
      <c r="Y1970" s="56" t="s">
        <v>108</v>
      </c>
      <c r="Z1970" s="56" t="s">
        <v>121</v>
      </c>
      <c r="AA1970" s="57">
        <v>43707</v>
      </c>
      <c r="AB1970" s="63"/>
      <c r="AC1970" s="64" t="s">
        <v>12033</v>
      </c>
      <c r="AD1970" s="65" t="s">
        <v>97</v>
      </c>
      <c r="AE1970" s="56" t="s">
        <v>119</v>
      </c>
      <c r="AF1970" s="61"/>
      <c r="AG1970" s="61"/>
      <c r="AH1970" s="67" t="str">
        <v>Aug</v>
      </c>
      <c r="AI1970" s="68" t="str">
        <v>Aug</v>
      </c>
      <c r="AJ1970" s="69">
        <f t="shared" si="340"/>
        <v>11</v>
      </c>
      <c r="AK1970" s="70" t="str">
        <f t="shared" si="393"/>
        <v/>
      </c>
      <c r="AL1970" s="71" t="s">
        <v>17409</v>
      </c>
      <c r="AM1970" s="71" t="str">
        <v>2019</v>
      </c>
      <c r="AN1970" s="70">
        <f t="shared" si="394"/>
        <v>43706</v>
      </c>
      <c r="AO1970" s="70" t="s">
        <v>123</v>
      </c>
      <c r="AP1970" s="74">
        <f ca="1"/>
        <v>263</v>
      </c>
    </row>
    <row r="1971" spans="1:42" ht="14.4">
      <c r="A1971" s="55" t="s">
        <v>12034</v>
      </c>
      <c r="B1971" s="56" t="s">
        <v>89</v>
      </c>
      <c r="C1971" s="57">
        <v>43683</v>
      </c>
      <c r="D1971" s="56" t="s">
        <v>90</v>
      </c>
      <c r="E1971" s="56" t="s">
        <v>129</v>
      </c>
      <c r="F1971" s="58" t="s">
        <v>106</v>
      </c>
      <c r="G1971" s="58" t="s">
        <v>107</v>
      </c>
      <c r="H1971" s="56" t="s">
        <v>129</v>
      </c>
      <c r="I1971" s="59"/>
      <c r="J1971" s="59">
        <f t="shared" si="392"/>
        <v>43713</v>
      </c>
      <c r="K1971" s="56" t="s">
        <v>18</v>
      </c>
      <c r="L1971" s="56" t="s">
        <v>14</v>
      </c>
      <c r="M1971" s="60" t="s">
        <v>12035</v>
      </c>
      <c r="N1971" s="56" t="s">
        <v>12036</v>
      </c>
      <c r="O1971" s="56" t="s">
        <v>143</v>
      </c>
      <c r="P1971" s="56" t="s">
        <v>108</v>
      </c>
      <c r="Q1971" s="56" t="s">
        <v>130</v>
      </c>
      <c r="R1971" s="59"/>
      <c r="S1971" s="56" t="s">
        <v>108</v>
      </c>
      <c r="T1971" s="56" t="s">
        <v>108</v>
      </c>
      <c r="U1971" s="59"/>
      <c r="V1971" s="77"/>
      <c r="W1971" s="62" t="s">
        <v>108</v>
      </c>
      <c r="X1971" s="59"/>
      <c r="Y1971" s="56" t="s">
        <v>108</v>
      </c>
      <c r="Z1971" s="56" t="s">
        <v>123</v>
      </c>
      <c r="AA1971" s="57">
        <v>43686</v>
      </c>
      <c r="AB1971" s="63" t="s">
        <v>124</v>
      </c>
      <c r="AC1971" s="64" t="s">
        <v>12037</v>
      </c>
      <c r="AD1971" s="56" t="s">
        <v>224</v>
      </c>
      <c r="AE1971" s="56" t="s">
        <v>90</v>
      </c>
      <c r="AF1971" s="61"/>
      <c r="AG1971" s="61"/>
      <c r="AH1971" s="67" t="str">
        <v>Aug</v>
      </c>
      <c r="AI1971" s="68" t="str">
        <v>Aug</v>
      </c>
      <c r="AJ1971" s="69">
        <f t="shared" si="340"/>
        <v>3</v>
      </c>
      <c r="AK1971" s="70" t="str">
        <f t="shared" si="393"/>
        <v/>
      </c>
      <c r="AL1971" s="71" t="s">
        <v>17409</v>
      </c>
      <c r="AM1971" s="71" t="str">
        <v>2019</v>
      </c>
      <c r="AN1971" s="70">
        <f t="shared" si="394"/>
        <v>43693</v>
      </c>
      <c r="AO1971" s="70" t="s">
        <v>123</v>
      </c>
      <c r="AP1971" s="74">
        <f ca="1"/>
        <v>276</v>
      </c>
    </row>
    <row r="1972" spans="1:42" ht="14.4">
      <c r="A1972" s="55" t="s">
        <v>12038</v>
      </c>
      <c r="B1972" s="56" t="s">
        <v>89</v>
      </c>
      <c r="C1972" s="57">
        <v>43587</v>
      </c>
      <c r="D1972" s="56" t="s">
        <v>90</v>
      </c>
      <c r="E1972" s="56" t="s">
        <v>276</v>
      </c>
      <c r="F1972" s="58" t="s">
        <v>214</v>
      </c>
      <c r="G1972" s="58" t="s">
        <v>214</v>
      </c>
      <c r="H1972" s="56" t="s">
        <v>276</v>
      </c>
      <c r="I1972" s="57"/>
      <c r="J1972" s="57">
        <v>43618</v>
      </c>
      <c r="K1972" s="56" t="s">
        <v>18</v>
      </c>
      <c r="L1972" s="56" t="s">
        <v>18</v>
      </c>
      <c r="M1972" s="60" t="s">
        <v>12039</v>
      </c>
      <c r="N1972" s="61"/>
      <c r="O1972" s="56"/>
      <c r="P1972" s="56"/>
      <c r="Q1972" s="56" t="s">
        <v>96</v>
      </c>
      <c r="R1972" s="57"/>
      <c r="S1972" s="56" t="s">
        <v>108</v>
      </c>
      <c r="T1972" s="56" t="s">
        <v>108</v>
      </c>
      <c r="U1972" s="57"/>
      <c r="V1972" s="62"/>
      <c r="W1972" s="62"/>
      <c r="X1972" s="57"/>
      <c r="Y1972" s="56"/>
      <c r="Z1972" s="56" t="s">
        <v>121</v>
      </c>
      <c r="AA1972" s="57">
        <v>43594</v>
      </c>
      <c r="AB1972" s="75"/>
      <c r="AC1972" s="64" t="s">
        <v>12040</v>
      </c>
      <c r="AD1972" s="65" t="s">
        <v>97</v>
      </c>
      <c r="AE1972" s="56"/>
      <c r="AF1972" s="61"/>
      <c r="AG1972" s="61"/>
      <c r="AH1972" s="67" t="str">
        <v>May</v>
      </c>
      <c r="AI1972" s="68" t="str">
        <v>May</v>
      </c>
      <c r="AJ1972" s="69">
        <f t="shared" si="340"/>
        <v>7</v>
      </c>
      <c r="AK1972" s="70" t="str">
        <f t="shared" si="393"/>
        <v/>
      </c>
      <c r="AL1972" s="71" t="s">
        <v>17409</v>
      </c>
      <c r="AM1972" s="71" t="str">
        <v>2019</v>
      </c>
      <c r="AN1972" s="70">
        <f t="shared" si="394"/>
        <v>43597</v>
      </c>
      <c r="AO1972" s="70" t="s">
        <v>123</v>
      </c>
      <c r="AP1972" s="74">
        <f ca="1"/>
        <v>372</v>
      </c>
    </row>
    <row r="1973" spans="1:42" ht="14.4">
      <c r="A1973" s="55" t="s">
        <v>12041</v>
      </c>
      <c r="B1973" s="56" t="s">
        <v>89</v>
      </c>
      <c r="C1973" s="57">
        <v>43594</v>
      </c>
      <c r="D1973" s="56" t="s">
        <v>90</v>
      </c>
      <c r="E1973" s="56" t="s">
        <v>276</v>
      </c>
      <c r="F1973" s="58" t="s">
        <v>214</v>
      </c>
      <c r="G1973" s="58" t="s">
        <v>214</v>
      </c>
      <c r="H1973" s="56" t="s">
        <v>276</v>
      </c>
      <c r="I1973" s="57"/>
      <c r="J1973" s="57">
        <v>43625</v>
      </c>
      <c r="K1973" s="56"/>
      <c r="L1973" s="56"/>
      <c r="M1973" s="60" t="s">
        <v>12039</v>
      </c>
      <c r="N1973" s="56"/>
      <c r="O1973" s="56"/>
      <c r="P1973" s="56"/>
      <c r="Q1973" s="56"/>
      <c r="R1973" s="59"/>
      <c r="S1973" s="56"/>
      <c r="T1973" s="56"/>
      <c r="U1973" s="59"/>
      <c r="V1973" s="77"/>
      <c r="W1973" s="77"/>
      <c r="X1973" s="59"/>
      <c r="Y1973" s="61"/>
      <c r="Z1973" s="56" t="s">
        <v>123</v>
      </c>
      <c r="AA1973" s="57">
        <v>43594</v>
      </c>
      <c r="AB1973" s="75"/>
      <c r="AC1973" s="64" t="s">
        <v>12042</v>
      </c>
      <c r="AD1973" s="56" t="s">
        <v>242</v>
      </c>
      <c r="AE1973" s="56"/>
      <c r="AF1973" s="61"/>
      <c r="AG1973" s="61"/>
      <c r="AH1973" s="67" t="str">
        <v>May</v>
      </c>
      <c r="AI1973" s="68" t="str">
        <v>May</v>
      </c>
      <c r="AJ1973" s="69">
        <f t="shared" si="340"/>
        <v>0</v>
      </c>
      <c r="AK1973" s="70" t="str">
        <f t="shared" si="393"/>
        <v/>
      </c>
      <c r="AL1973" s="71" t="s">
        <v>17409</v>
      </c>
      <c r="AM1973" s="71" t="str">
        <v>2019</v>
      </c>
      <c r="AN1973" s="70">
        <f t="shared" si="394"/>
        <v>43604</v>
      </c>
      <c r="AO1973" s="70" t="s">
        <v>123</v>
      </c>
      <c r="AP1973" s="74">
        <f ca="1"/>
        <v>365</v>
      </c>
    </row>
    <row r="1974" spans="1:42" ht="14.4">
      <c r="A1974" s="55" t="s">
        <v>12043</v>
      </c>
      <c r="B1974" s="56" t="s">
        <v>89</v>
      </c>
      <c r="C1974" s="57">
        <v>43479</v>
      </c>
      <c r="D1974" s="56" t="s">
        <v>90</v>
      </c>
      <c r="E1974" s="56" t="s">
        <v>135</v>
      </c>
      <c r="F1974" s="58" t="s">
        <v>214</v>
      </c>
      <c r="G1974" s="58" t="s">
        <v>136</v>
      </c>
      <c r="H1974" s="56" t="s">
        <v>135</v>
      </c>
      <c r="I1974" s="59"/>
      <c r="J1974" s="59">
        <f t="shared" ref="J1974:J1990" si="395">IF(C1974="","",SUM(C1974+30))</f>
        <v>43509</v>
      </c>
      <c r="K1974" s="56" t="s">
        <v>18</v>
      </c>
      <c r="L1974" s="56" t="s">
        <v>14</v>
      </c>
      <c r="M1974" s="60" t="s">
        <v>2510</v>
      </c>
      <c r="N1974" s="56" t="s">
        <v>12044</v>
      </c>
      <c r="O1974" s="56" t="s">
        <v>1143</v>
      </c>
      <c r="P1974" s="56" t="s">
        <v>12045</v>
      </c>
      <c r="Q1974" s="56" t="s">
        <v>96</v>
      </c>
      <c r="R1974" s="59"/>
      <c r="S1974" s="56"/>
      <c r="T1974" s="61"/>
      <c r="U1974" s="57"/>
      <c r="V1974" s="77"/>
      <c r="W1974" s="77"/>
      <c r="X1974" s="57"/>
      <c r="Y1974" s="61"/>
      <c r="Z1974" s="56" t="s">
        <v>121</v>
      </c>
      <c r="AA1974" s="57">
        <v>43532</v>
      </c>
      <c r="AB1974" s="63"/>
      <c r="AC1974" s="64" t="s">
        <v>12046</v>
      </c>
      <c r="AD1974" s="65" t="s">
        <v>97</v>
      </c>
      <c r="AE1974" s="65"/>
      <c r="AF1974" s="66"/>
      <c r="AG1974" s="66"/>
      <c r="AH1974" s="67" t="str">
        <v>Jan</v>
      </c>
      <c r="AI1974" s="68" t="str">
        <v>Mar</v>
      </c>
      <c r="AJ1974" s="69">
        <f t="shared" si="340"/>
        <v>53</v>
      </c>
      <c r="AK1974" s="70" t="str">
        <f t="shared" si="393"/>
        <v/>
      </c>
      <c r="AL1974" s="71" t="s">
        <v>17409</v>
      </c>
      <c r="AM1974" s="71" t="str">
        <v>2019</v>
      </c>
      <c r="AN1974" s="70">
        <f t="shared" si="394"/>
        <v>43489</v>
      </c>
      <c r="AO1974" s="70" t="s">
        <v>123</v>
      </c>
      <c r="AP1974" s="74">
        <f ca="1"/>
        <v>480</v>
      </c>
    </row>
    <row r="1975" spans="1:42" ht="14.4">
      <c r="A1975" s="55" t="s">
        <v>12047</v>
      </c>
      <c r="B1975" s="56" t="s">
        <v>89</v>
      </c>
      <c r="C1975" s="57">
        <v>43602</v>
      </c>
      <c r="D1975" s="56" t="s">
        <v>90</v>
      </c>
      <c r="E1975" s="56" t="s">
        <v>12048</v>
      </c>
      <c r="F1975" s="58" t="s">
        <v>92</v>
      </c>
      <c r="G1975" s="58" t="s">
        <v>328</v>
      </c>
      <c r="H1975" s="56" t="s">
        <v>327</v>
      </c>
      <c r="I1975" s="57"/>
      <c r="J1975" s="57">
        <f t="shared" si="395"/>
        <v>43632</v>
      </c>
      <c r="K1975" s="56"/>
      <c r="L1975" s="56" t="s">
        <v>14</v>
      </c>
      <c r="M1975" s="60" t="s">
        <v>2510</v>
      </c>
      <c r="N1975" s="56" t="s">
        <v>12049</v>
      </c>
      <c r="O1975" s="56" t="s">
        <v>143</v>
      </c>
      <c r="P1975" s="56"/>
      <c r="Q1975" s="56" t="s">
        <v>96</v>
      </c>
      <c r="R1975" s="57"/>
      <c r="S1975" s="56"/>
      <c r="T1975" s="56"/>
      <c r="U1975" s="57"/>
      <c r="V1975" s="62"/>
      <c r="W1975" s="62" t="s">
        <v>108</v>
      </c>
      <c r="X1975" s="57"/>
      <c r="Y1975" s="56" t="s">
        <v>108</v>
      </c>
      <c r="Z1975" s="56" t="s">
        <v>123</v>
      </c>
      <c r="AA1975" s="57">
        <v>43605</v>
      </c>
      <c r="AB1975" s="63"/>
      <c r="AC1975" s="64" t="s">
        <v>12050</v>
      </c>
      <c r="AD1975" s="56" t="s">
        <v>118</v>
      </c>
      <c r="AE1975" s="56"/>
      <c r="AF1975" s="61"/>
      <c r="AG1975" s="61"/>
      <c r="AH1975" s="67" t="str">
        <v>May</v>
      </c>
      <c r="AI1975" s="68" t="str">
        <v>May</v>
      </c>
      <c r="AJ1975" s="69">
        <f t="shared" si="340"/>
        <v>3</v>
      </c>
      <c r="AK1975" s="70" t="str">
        <f t="shared" si="393"/>
        <v/>
      </c>
      <c r="AL1975" s="71" t="s">
        <v>17409</v>
      </c>
      <c r="AM1975" s="71" t="str">
        <v>2019</v>
      </c>
      <c r="AN1975" s="70">
        <f t="shared" si="394"/>
        <v>43612</v>
      </c>
      <c r="AO1975" s="70" t="s">
        <v>123</v>
      </c>
      <c r="AP1975" s="74">
        <f ca="1"/>
        <v>357</v>
      </c>
    </row>
    <row r="1976" spans="1:42" ht="14.4">
      <c r="A1976" s="55" t="s">
        <v>12051</v>
      </c>
      <c r="B1976" s="56" t="s">
        <v>89</v>
      </c>
      <c r="C1976" s="57">
        <v>43613</v>
      </c>
      <c r="D1976" s="56" t="s">
        <v>90</v>
      </c>
      <c r="E1976" s="56" t="s">
        <v>327</v>
      </c>
      <c r="F1976" s="58" t="s">
        <v>92</v>
      </c>
      <c r="G1976" s="58" t="s">
        <v>328</v>
      </c>
      <c r="H1976" s="56"/>
      <c r="I1976" s="57"/>
      <c r="J1976" s="57">
        <f t="shared" si="395"/>
        <v>43643</v>
      </c>
      <c r="K1976" s="56"/>
      <c r="L1976" s="56" t="s">
        <v>14</v>
      </c>
      <c r="M1976" s="60" t="s">
        <v>2510</v>
      </c>
      <c r="N1976" s="56" t="s">
        <v>12052</v>
      </c>
      <c r="O1976" s="56" t="s">
        <v>143</v>
      </c>
      <c r="P1976" s="56"/>
      <c r="Q1976" s="56" t="s">
        <v>96</v>
      </c>
      <c r="R1976" s="57"/>
      <c r="S1976" s="56"/>
      <c r="T1976" s="56"/>
      <c r="U1976" s="57"/>
      <c r="V1976" s="62"/>
      <c r="W1976" s="62" t="s">
        <v>108</v>
      </c>
      <c r="X1976" s="57"/>
      <c r="Y1976" s="56" t="s">
        <v>108</v>
      </c>
      <c r="Z1976" s="56" t="s">
        <v>123</v>
      </c>
      <c r="AA1976" s="57">
        <v>43614</v>
      </c>
      <c r="AB1976" s="63"/>
      <c r="AC1976" s="64" t="s">
        <v>12050</v>
      </c>
      <c r="AD1976" s="56" t="s">
        <v>118</v>
      </c>
      <c r="AE1976" s="56"/>
      <c r="AF1976" s="61"/>
      <c r="AG1976" s="61"/>
      <c r="AH1976" s="67" t="str">
        <v>May</v>
      </c>
      <c r="AI1976" s="68" t="str">
        <v>May</v>
      </c>
      <c r="AJ1976" s="69">
        <f t="shared" si="340"/>
        <v>1</v>
      </c>
      <c r="AK1976" s="70" t="str">
        <f t="shared" si="393"/>
        <v/>
      </c>
      <c r="AL1976" s="71" t="s">
        <v>17409</v>
      </c>
      <c r="AM1976" s="71" t="str">
        <v>2019</v>
      </c>
      <c r="AN1976" s="70">
        <f t="shared" si="394"/>
        <v>43623</v>
      </c>
      <c r="AO1976" s="70" t="s">
        <v>123</v>
      </c>
      <c r="AP1976" s="74">
        <f ca="1"/>
        <v>346</v>
      </c>
    </row>
    <row r="1977" spans="1:42" ht="14.4">
      <c r="A1977" s="55" t="s">
        <v>12053</v>
      </c>
      <c r="B1977" s="56" t="s">
        <v>89</v>
      </c>
      <c r="C1977" s="57">
        <v>43794</v>
      </c>
      <c r="D1977" s="56" t="s">
        <v>90</v>
      </c>
      <c r="E1977" s="56" t="s">
        <v>327</v>
      </c>
      <c r="F1977" s="58" t="s">
        <v>92</v>
      </c>
      <c r="G1977" s="58" t="s">
        <v>328</v>
      </c>
      <c r="H1977" s="56" t="s">
        <v>327</v>
      </c>
      <c r="I1977" s="59"/>
      <c r="J1977" s="59">
        <f t="shared" si="395"/>
        <v>43824</v>
      </c>
      <c r="K1977" s="56" t="s">
        <v>18</v>
      </c>
      <c r="L1977" s="56" t="s">
        <v>14</v>
      </c>
      <c r="M1977" s="60" t="s">
        <v>2510</v>
      </c>
      <c r="N1977" s="56" t="s">
        <v>10124</v>
      </c>
      <c r="O1977" s="56" t="s">
        <v>436</v>
      </c>
      <c r="P1977" s="78">
        <v>119032</v>
      </c>
      <c r="Q1977" s="56" t="s">
        <v>96</v>
      </c>
      <c r="R1977" s="57">
        <v>43795</v>
      </c>
      <c r="S1977" s="56" t="s">
        <v>108</v>
      </c>
      <c r="T1977" s="56" t="s">
        <v>108</v>
      </c>
      <c r="U1977" s="57"/>
      <c r="V1977" s="77"/>
      <c r="W1977" s="77"/>
      <c r="X1977" s="59"/>
      <c r="Y1977" s="56" t="s">
        <v>200</v>
      </c>
      <c r="Z1977" s="56" t="s">
        <v>123</v>
      </c>
      <c r="AA1977" s="57">
        <v>43845</v>
      </c>
      <c r="AB1977" s="75"/>
      <c r="AC1977" s="64" t="s">
        <v>12054</v>
      </c>
      <c r="AD1977" s="56" t="s">
        <v>294</v>
      </c>
      <c r="AE1977" s="56" t="s">
        <v>90</v>
      </c>
      <c r="AF1977" s="61"/>
      <c r="AG1977" s="61"/>
      <c r="AH1977" s="67" t="str">
        <v>Nov</v>
      </c>
      <c r="AI1977" s="68" t="str">
        <v>Jan</v>
      </c>
      <c r="AJ1977" s="69">
        <f t="shared" si="340"/>
        <v>51</v>
      </c>
      <c r="AK1977" s="70"/>
      <c r="AL1977" s="71"/>
      <c r="AM1977" s="71" t="str">
        <v>2019</v>
      </c>
      <c r="AN1977" s="70"/>
      <c r="AO1977" s="70" t="s">
        <v>121</v>
      </c>
      <c r="AP1977" s="74">
        <f ca="1"/>
        <v>165</v>
      </c>
    </row>
    <row r="1978" spans="1:42" ht="14.4">
      <c r="A1978" s="55" t="s">
        <v>12055</v>
      </c>
      <c r="B1978" s="56" t="s">
        <v>89</v>
      </c>
      <c r="C1978" s="57">
        <v>43500</v>
      </c>
      <c r="D1978" s="56" t="s">
        <v>119</v>
      </c>
      <c r="E1978" s="56" t="s">
        <v>112</v>
      </c>
      <c r="F1978" s="58" t="s">
        <v>106</v>
      </c>
      <c r="G1978" s="58" t="s">
        <v>113</v>
      </c>
      <c r="H1978" s="56" t="s">
        <v>112</v>
      </c>
      <c r="I1978" s="57"/>
      <c r="J1978" s="57">
        <f t="shared" si="395"/>
        <v>43530</v>
      </c>
      <c r="K1978" s="56" t="s">
        <v>18</v>
      </c>
      <c r="L1978" s="56" t="s">
        <v>14</v>
      </c>
      <c r="M1978" s="60" t="s">
        <v>1675</v>
      </c>
      <c r="N1978" s="56" t="s">
        <v>12056</v>
      </c>
      <c r="O1978" s="56" t="s">
        <v>29</v>
      </c>
      <c r="P1978" s="56" t="s">
        <v>11922</v>
      </c>
      <c r="Q1978" s="56" t="s">
        <v>116</v>
      </c>
      <c r="R1978" s="57">
        <v>43500</v>
      </c>
      <c r="S1978" s="56" t="s">
        <v>108</v>
      </c>
      <c r="T1978" s="56" t="s">
        <v>108</v>
      </c>
      <c r="U1978" s="57"/>
      <c r="V1978" s="62"/>
      <c r="W1978" s="62" t="s">
        <v>108</v>
      </c>
      <c r="X1978" s="57"/>
      <c r="Y1978" s="56" t="s">
        <v>108</v>
      </c>
      <c r="Z1978" s="56" t="s">
        <v>123</v>
      </c>
      <c r="AA1978" s="57">
        <v>43500</v>
      </c>
      <c r="AB1978" s="63" t="s">
        <v>147</v>
      </c>
      <c r="AC1978" s="60" t="s">
        <v>12057</v>
      </c>
      <c r="AD1978" s="65" t="s">
        <v>118</v>
      </c>
      <c r="AE1978" s="65" t="s">
        <v>119</v>
      </c>
      <c r="AF1978" s="66"/>
      <c r="AG1978" s="66"/>
      <c r="AH1978" s="67" t="str">
        <v>Feb</v>
      </c>
      <c r="AI1978" s="68" t="str">
        <v>Feb</v>
      </c>
      <c r="AJ1978" s="69">
        <f t="shared" si="340"/>
        <v>0</v>
      </c>
      <c r="AK1978" s="70">
        <f t="shared" ref="AK1978:AK1984" si="396">IF(R1978="","",SUM(R1978+30))</f>
        <v>43530</v>
      </c>
      <c r="AL1978" s="71">
        <v>30</v>
      </c>
      <c r="AM1978" s="71" t="str">
        <v>2019</v>
      </c>
      <c r="AN1978" s="70">
        <f t="shared" ref="AN1978:AN1984" si="397">IF(C1978="","",SUM(C1978+10))</f>
        <v>43510</v>
      </c>
      <c r="AO1978" s="70" t="s">
        <v>121</v>
      </c>
      <c r="AP1978" s="74">
        <f ca="1"/>
        <v>459</v>
      </c>
    </row>
    <row r="1979" spans="1:42" ht="14.4">
      <c r="A1979" s="55" t="s">
        <v>12058</v>
      </c>
      <c r="B1979" s="56" t="s">
        <v>89</v>
      </c>
      <c r="C1979" s="57">
        <v>43507</v>
      </c>
      <c r="D1979" s="56" t="s">
        <v>119</v>
      </c>
      <c r="E1979" s="56" t="s">
        <v>112</v>
      </c>
      <c r="F1979" s="58" t="s">
        <v>106</v>
      </c>
      <c r="G1979" s="58" t="s">
        <v>113</v>
      </c>
      <c r="H1979" s="56" t="s">
        <v>112</v>
      </c>
      <c r="I1979" s="57"/>
      <c r="J1979" s="57">
        <f t="shared" si="395"/>
        <v>43537</v>
      </c>
      <c r="K1979" s="56" t="s">
        <v>18</v>
      </c>
      <c r="L1979" s="56" t="s">
        <v>14</v>
      </c>
      <c r="M1979" s="60" t="s">
        <v>1675</v>
      </c>
      <c r="N1979" s="56" t="s">
        <v>12059</v>
      </c>
      <c r="O1979" s="56" t="s">
        <v>271</v>
      </c>
      <c r="P1979" s="56" t="s">
        <v>489</v>
      </c>
      <c r="Q1979" s="56" t="s">
        <v>116</v>
      </c>
      <c r="R1979" s="57">
        <v>43511</v>
      </c>
      <c r="S1979" s="56" t="s">
        <v>108</v>
      </c>
      <c r="T1979" s="56" t="s">
        <v>108</v>
      </c>
      <c r="U1979" s="57"/>
      <c r="V1979" s="62"/>
      <c r="W1979" s="62" t="s">
        <v>108</v>
      </c>
      <c r="X1979" s="57"/>
      <c r="Y1979" s="56" t="s">
        <v>108</v>
      </c>
      <c r="Z1979" s="56" t="s">
        <v>123</v>
      </c>
      <c r="AA1979" s="57">
        <v>43511</v>
      </c>
      <c r="AB1979" s="63" t="s">
        <v>147</v>
      </c>
      <c r="AC1979" s="64" t="s">
        <v>257</v>
      </c>
      <c r="AD1979" s="65" t="s">
        <v>118</v>
      </c>
      <c r="AE1979" s="65" t="s">
        <v>119</v>
      </c>
      <c r="AF1979" s="66"/>
      <c r="AG1979" s="66"/>
      <c r="AH1979" s="67" t="str">
        <v>Feb</v>
      </c>
      <c r="AI1979" s="68" t="str">
        <v>Feb</v>
      </c>
      <c r="AJ1979" s="69">
        <f t="shared" si="340"/>
        <v>4</v>
      </c>
      <c r="AK1979" s="70">
        <f t="shared" si="396"/>
        <v>43541</v>
      </c>
      <c r="AL1979" s="71">
        <v>30</v>
      </c>
      <c r="AM1979" s="71" t="str">
        <v>2019</v>
      </c>
      <c r="AN1979" s="70">
        <f t="shared" si="397"/>
        <v>43517</v>
      </c>
      <c r="AO1979" s="70" t="s">
        <v>121</v>
      </c>
      <c r="AP1979" s="74">
        <f ca="1"/>
        <v>452</v>
      </c>
    </row>
    <row r="1980" spans="1:42" ht="14.4">
      <c r="A1980" s="55" t="s">
        <v>12060</v>
      </c>
      <c r="B1980" s="56" t="s">
        <v>89</v>
      </c>
      <c r="C1980" s="57">
        <v>43531</v>
      </c>
      <c r="D1980" s="56" t="s">
        <v>119</v>
      </c>
      <c r="E1980" s="56" t="s">
        <v>112</v>
      </c>
      <c r="F1980" s="58" t="s">
        <v>106</v>
      </c>
      <c r="G1980" s="58" t="s">
        <v>113</v>
      </c>
      <c r="H1980" s="56" t="s">
        <v>112</v>
      </c>
      <c r="I1980" s="59"/>
      <c r="J1980" s="59">
        <f t="shared" si="395"/>
        <v>43561</v>
      </c>
      <c r="K1980" s="56" t="s">
        <v>18</v>
      </c>
      <c r="L1980" s="56" t="s">
        <v>14</v>
      </c>
      <c r="M1980" s="60" t="s">
        <v>1675</v>
      </c>
      <c r="N1980" s="56" t="s">
        <v>812</v>
      </c>
      <c r="O1980" s="56" t="s">
        <v>249</v>
      </c>
      <c r="P1980" s="56" t="s">
        <v>813</v>
      </c>
      <c r="Q1980" s="56" t="s">
        <v>116</v>
      </c>
      <c r="R1980" s="57">
        <v>43535</v>
      </c>
      <c r="S1980" s="56" t="s">
        <v>18</v>
      </c>
      <c r="T1980" s="56" t="s">
        <v>108</v>
      </c>
      <c r="U1980" s="57"/>
      <c r="V1980" s="77"/>
      <c r="W1980" s="62" t="s">
        <v>108</v>
      </c>
      <c r="X1980" s="57"/>
      <c r="Y1980" s="56" t="s">
        <v>108</v>
      </c>
      <c r="Z1980" s="56" t="s">
        <v>123</v>
      </c>
      <c r="AA1980" s="57">
        <v>43535</v>
      </c>
      <c r="AB1980" s="63" t="s">
        <v>168</v>
      </c>
      <c r="AC1980" s="64" t="s">
        <v>257</v>
      </c>
      <c r="AD1980" s="65" t="s">
        <v>118</v>
      </c>
      <c r="AE1980" s="65" t="s">
        <v>119</v>
      </c>
      <c r="AF1980" s="66"/>
      <c r="AG1980" s="66"/>
      <c r="AH1980" s="67" t="str">
        <v>Mar</v>
      </c>
      <c r="AI1980" s="68" t="str">
        <v>Mar</v>
      </c>
      <c r="AJ1980" s="69">
        <f t="shared" si="340"/>
        <v>4</v>
      </c>
      <c r="AK1980" s="70">
        <f t="shared" si="396"/>
        <v>43565</v>
      </c>
      <c r="AL1980" s="71">
        <v>30</v>
      </c>
      <c r="AM1980" s="71" t="str">
        <v>2019</v>
      </c>
      <c r="AN1980" s="70">
        <f t="shared" si="397"/>
        <v>43541</v>
      </c>
      <c r="AO1980" s="70" t="s">
        <v>121</v>
      </c>
      <c r="AP1980" s="74">
        <f ca="1"/>
        <v>428</v>
      </c>
    </row>
    <row r="1981" spans="1:42" ht="14.4">
      <c r="A1981" s="55" t="s">
        <v>12061</v>
      </c>
      <c r="B1981" s="56" t="s">
        <v>89</v>
      </c>
      <c r="C1981" s="57">
        <v>43552</v>
      </c>
      <c r="D1981" s="56" t="s">
        <v>229</v>
      </c>
      <c r="E1981" s="56" t="s">
        <v>112</v>
      </c>
      <c r="F1981" s="58" t="s">
        <v>106</v>
      </c>
      <c r="G1981" s="58" t="s">
        <v>113</v>
      </c>
      <c r="H1981" s="56" t="s">
        <v>112</v>
      </c>
      <c r="I1981" s="59"/>
      <c r="J1981" s="59">
        <f t="shared" si="395"/>
        <v>43582</v>
      </c>
      <c r="K1981" s="56" t="s">
        <v>18</v>
      </c>
      <c r="L1981" s="56" t="s">
        <v>14</v>
      </c>
      <c r="M1981" s="60" t="s">
        <v>1675</v>
      </c>
      <c r="N1981" s="317" t="s">
        <v>2868</v>
      </c>
      <c r="O1981" s="56" t="s">
        <v>355</v>
      </c>
      <c r="P1981" s="56" t="s">
        <v>2869</v>
      </c>
      <c r="Q1981" s="56" t="s">
        <v>116</v>
      </c>
      <c r="R1981" s="57">
        <v>43557</v>
      </c>
      <c r="S1981" s="56" t="s">
        <v>108</v>
      </c>
      <c r="T1981" s="56" t="s">
        <v>108</v>
      </c>
      <c r="U1981" s="59"/>
      <c r="V1981" s="77"/>
      <c r="W1981" s="62" t="s">
        <v>108</v>
      </c>
      <c r="X1981" s="59"/>
      <c r="Y1981" s="56" t="s">
        <v>108</v>
      </c>
      <c r="Z1981" s="56" t="s">
        <v>123</v>
      </c>
      <c r="AA1981" s="57">
        <v>43557</v>
      </c>
      <c r="AB1981" s="63" t="s">
        <v>168</v>
      </c>
      <c r="AC1981" s="64" t="s">
        <v>257</v>
      </c>
      <c r="AD1981" s="56" t="s">
        <v>118</v>
      </c>
      <c r="AE1981" s="56" t="s">
        <v>119</v>
      </c>
      <c r="AF1981" s="61"/>
      <c r="AG1981" s="61"/>
      <c r="AH1981" s="67" t="str">
        <v>Mar</v>
      </c>
      <c r="AI1981" s="68" t="str">
        <v>Apr</v>
      </c>
      <c r="AJ1981" s="69">
        <f t="shared" si="340"/>
        <v>5</v>
      </c>
      <c r="AK1981" s="70">
        <f t="shared" si="396"/>
        <v>43587</v>
      </c>
      <c r="AL1981" s="71">
        <v>30</v>
      </c>
      <c r="AM1981" s="71" t="str">
        <v>2019</v>
      </c>
      <c r="AN1981" s="70">
        <f t="shared" si="397"/>
        <v>43562</v>
      </c>
      <c r="AO1981" s="70" t="s">
        <v>121</v>
      </c>
      <c r="AP1981" s="74">
        <f ca="1"/>
        <v>407</v>
      </c>
    </row>
    <row r="1982" spans="1:42" ht="14.4">
      <c r="A1982" s="55" t="s">
        <v>12062</v>
      </c>
      <c r="B1982" s="56" t="s">
        <v>89</v>
      </c>
      <c r="C1982" s="57">
        <v>43567</v>
      </c>
      <c r="D1982" s="56" t="s">
        <v>119</v>
      </c>
      <c r="E1982" s="56" t="s">
        <v>112</v>
      </c>
      <c r="F1982" s="58" t="s">
        <v>106</v>
      </c>
      <c r="G1982" s="58" t="s">
        <v>113</v>
      </c>
      <c r="H1982" s="56" t="s">
        <v>112</v>
      </c>
      <c r="I1982" s="57"/>
      <c r="J1982" s="57">
        <f t="shared" si="395"/>
        <v>43597</v>
      </c>
      <c r="K1982" s="56" t="s">
        <v>18</v>
      </c>
      <c r="L1982" s="56" t="s">
        <v>14</v>
      </c>
      <c r="M1982" s="60" t="s">
        <v>1675</v>
      </c>
      <c r="N1982" s="56" t="s">
        <v>12063</v>
      </c>
      <c r="O1982" s="56"/>
      <c r="P1982" s="56"/>
      <c r="Q1982" s="56" t="s">
        <v>116</v>
      </c>
      <c r="R1982" s="57">
        <v>43572</v>
      </c>
      <c r="S1982" s="56" t="s">
        <v>108</v>
      </c>
      <c r="T1982" s="56" t="s">
        <v>108</v>
      </c>
      <c r="U1982" s="59"/>
      <c r="V1982" s="77"/>
      <c r="W1982" s="62" t="s">
        <v>108</v>
      </c>
      <c r="X1982" s="59"/>
      <c r="Y1982" s="56" t="s">
        <v>108</v>
      </c>
      <c r="Z1982" s="56" t="s">
        <v>123</v>
      </c>
      <c r="AA1982" s="57">
        <v>43572</v>
      </c>
      <c r="AB1982" s="63" t="s">
        <v>244</v>
      </c>
      <c r="AC1982" s="64" t="s">
        <v>257</v>
      </c>
      <c r="AD1982" s="56" t="s">
        <v>118</v>
      </c>
      <c r="AE1982" s="56" t="s">
        <v>119</v>
      </c>
      <c r="AF1982" s="61"/>
      <c r="AG1982" s="61"/>
      <c r="AH1982" s="67" t="str">
        <v>Apr</v>
      </c>
      <c r="AI1982" s="68" t="str">
        <v>Apr</v>
      </c>
      <c r="AJ1982" s="69">
        <f t="shared" si="340"/>
        <v>5</v>
      </c>
      <c r="AK1982" s="70">
        <f t="shared" si="396"/>
        <v>43602</v>
      </c>
      <c r="AL1982" s="71">
        <v>30</v>
      </c>
      <c r="AM1982" s="71" t="str">
        <v>2019</v>
      </c>
      <c r="AN1982" s="70">
        <f t="shared" si="397"/>
        <v>43577</v>
      </c>
      <c r="AO1982" s="70" t="s">
        <v>121</v>
      </c>
      <c r="AP1982" s="74">
        <f ca="1"/>
        <v>392</v>
      </c>
    </row>
    <row r="1983" spans="1:42" ht="14.4">
      <c r="A1983" s="55" t="s">
        <v>12064</v>
      </c>
      <c r="B1983" s="92" t="s">
        <v>89</v>
      </c>
      <c r="C1983" s="57">
        <v>43579</v>
      </c>
      <c r="D1983" s="56" t="s">
        <v>119</v>
      </c>
      <c r="E1983" s="56" t="s">
        <v>112</v>
      </c>
      <c r="F1983" s="58" t="s">
        <v>106</v>
      </c>
      <c r="G1983" s="58" t="s">
        <v>113</v>
      </c>
      <c r="H1983" s="56" t="s">
        <v>112</v>
      </c>
      <c r="I1983" s="57"/>
      <c r="J1983" s="57">
        <f t="shared" si="395"/>
        <v>43609</v>
      </c>
      <c r="K1983" s="56" t="s">
        <v>18</v>
      </c>
      <c r="L1983" s="56" t="s">
        <v>14</v>
      </c>
      <c r="M1983" s="60" t="s">
        <v>1675</v>
      </c>
      <c r="N1983" s="56" t="s">
        <v>12065</v>
      </c>
      <c r="O1983" s="56" t="s">
        <v>13</v>
      </c>
      <c r="P1983" s="56" t="s">
        <v>12066</v>
      </c>
      <c r="Q1983" s="56" t="s">
        <v>116</v>
      </c>
      <c r="R1983" s="57">
        <v>43585</v>
      </c>
      <c r="S1983" s="56" t="s">
        <v>108</v>
      </c>
      <c r="T1983" s="56" t="s">
        <v>108</v>
      </c>
      <c r="U1983" s="57">
        <v>43585</v>
      </c>
      <c r="V1983" s="62">
        <v>25</v>
      </c>
      <c r="W1983" s="62">
        <v>25</v>
      </c>
      <c r="X1983" s="57">
        <v>43731</v>
      </c>
      <c r="Y1983" s="56" t="s">
        <v>108</v>
      </c>
      <c r="Z1983" s="56" t="s">
        <v>121</v>
      </c>
      <c r="AA1983" s="57">
        <v>43585</v>
      </c>
      <c r="AB1983" s="63" t="s">
        <v>244</v>
      </c>
      <c r="AC1983" s="64" t="s">
        <v>12067</v>
      </c>
      <c r="AD1983" s="65" t="s">
        <v>97</v>
      </c>
      <c r="AE1983" s="56" t="s">
        <v>119</v>
      </c>
      <c r="AF1983" s="61"/>
      <c r="AG1983" s="61"/>
      <c r="AH1983" s="67" t="str">
        <v>Apr</v>
      </c>
      <c r="AI1983" s="68" t="str">
        <v>Apr</v>
      </c>
      <c r="AJ1983" s="69">
        <f t="shared" si="340"/>
        <v>6</v>
      </c>
      <c r="AK1983" s="70">
        <f t="shared" si="396"/>
        <v>43615</v>
      </c>
      <c r="AL1983" s="71">
        <v>30</v>
      </c>
      <c r="AM1983" s="71" t="str">
        <v>2019</v>
      </c>
      <c r="AN1983" s="70">
        <f t="shared" si="397"/>
        <v>43589</v>
      </c>
      <c r="AO1983" s="70" t="s">
        <v>121</v>
      </c>
      <c r="AP1983" s="74">
        <f ca="1"/>
        <v>380</v>
      </c>
    </row>
    <row r="1984" spans="1:42" ht="14.4">
      <c r="A1984" s="55" t="s">
        <v>12068</v>
      </c>
      <c r="B1984" s="56" t="s">
        <v>89</v>
      </c>
      <c r="C1984" s="57">
        <v>43621</v>
      </c>
      <c r="D1984" s="56" t="s">
        <v>131</v>
      </c>
      <c r="E1984" s="56" t="s">
        <v>112</v>
      </c>
      <c r="F1984" s="58" t="s">
        <v>106</v>
      </c>
      <c r="G1984" s="58" t="s">
        <v>113</v>
      </c>
      <c r="H1984" s="56" t="s">
        <v>112</v>
      </c>
      <c r="I1984" s="57"/>
      <c r="J1984" s="57">
        <f t="shared" si="395"/>
        <v>43651</v>
      </c>
      <c r="K1984" s="56" t="s">
        <v>18</v>
      </c>
      <c r="L1984" s="56" t="s">
        <v>18</v>
      </c>
      <c r="M1984" s="60" t="s">
        <v>12069</v>
      </c>
      <c r="N1984" s="56" t="s">
        <v>12070</v>
      </c>
      <c r="O1984" s="56" t="s">
        <v>355</v>
      </c>
      <c r="P1984" s="56" t="s">
        <v>2869</v>
      </c>
      <c r="Q1984" s="56" t="s">
        <v>116</v>
      </c>
      <c r="R1984" s="57"/>
      <c r="S1984" s="56" t="s">
        <v>18</v>
      </c>
      <c r="T1984" s="56" t="s">
        <v>14</v>
      </c>
      <c r="U1984" s="57">
        <v>43622</v>
      </c>
      <c r="V1984" s="62"/>
      <c r="W1984" s="62">
        <v>10.25</v>
      </c>
      <c r="X1984" s="57">
        <v>43635</v>
      </c>
      <c r="Y1984" s="56" t="s">
        <v>108</v>
      </c>
      <c r="Z1984" s="56" t="s">
        <v>121</v>
      </c>
      <c r="AA1984" s="57">
        <v>43635</v>
      </c>
      <c r="AB1984" s="63" t="s">
        <v>484</v>
      </c>
      <c r="AC1984" s="64" t="s">
        <v>5984</v>
      </c>
      <c r="AD1984" s="65" t="s">
        <v>97</v>
      </c>
      <c r="AE1984" s="56" t="s">
        <v>119</v>
      </c>
      <c r="AF1984" s="61"/>
      <c r="AG1984" s="61"/>
      <c r="AH1984" s="67" t="str">
        <v>Jun</v>
      </c>
      <c r="AI1984" s="68" t="str">
        <v>Jun</v>
      </c>
      <c r="AJ1984" s="69">
        <f t="shared" si="340"/>
        <v>14</v>
      </c>
      <c r="AK1984" s="70" t="str">
        <f t="shared" si="396"/>
        <v/>
      </c>
      <c r="AL1984" s="71" t="s">
        <v>17409</v>
      </c>
      <c r="AM1984" s="71" t="str">
        <v>2019</v>
      </c>
      <c r="AN1984" s="70">
        <f t="shared" si="397"/>
        <v>43631</v>
      </c>
      <c r="AO1984" s="70" t="s">
        <v>123</v>
      </c>
      <c r="AP1984" s="74">
        <f ca="1"/>
        <v>338</v>
      </c>
    </row>
    <row r="1985" spans="1:42" ht="14.4">
      <c r="A1985" s="55" t="s">
        <v>12071</v>
      </c>
      <c r="B1985" s="56" t="s">
        <v>89</v>
      </c>
      <c r="C1985" s="57">
        <v>43773</v>
      </c>
      <c r="D1985" s="56" t="s">
        <v>119</v>
      </c>
      <c r="E1985" s="56" t="s">
        <v>196</v>
      </c>
      <c r="F1985" s="58" t="s">
        <v>106</v>
      </c>
      <c r="G1985" s="58" t="s">
        <v>113</v>
      </c>
      <c r="H1985" s="56" t="s">
        <v>112</v>
      </c>
      <c r="I1985" s="59"/>
      <c r="J1985" s="59">
        <f t="shared" si="395"/>
        <v>43803</v>
      </c>
      <c r="K1985" s="56" t="s">
        <v>18</v>
      </c>
      <c r="L1985" s="56" t="s">
        <v>18</v>
      </c>
      <c r="M1985" s="60" t="s">
        <v>12069</v>
      </c>
      <c r="N1985" s="56" t="s">
        <v>12072</v>
      </c>
      <c r="O1985" s="56" t="s">
        <v>13</v>
      </c>
      <c r="P1985" s="56" t="s">
        <v>12066</v>
      </c>
      <c r="Q1985" s="56" t="s">
        <v>116</v>
      </c>
      <c r="R1985" s="59"/>
      <c r="S1985" s="56" t="s">
        <v>108</v>
      </c>
      <c r="T1985" s="56" t="s">
        <v>108</v>
      </c>
      <c r="U1985" s="57">
        <v>43776</v>
      </c>
      <c r="V1985" s="77"/>
      <c r="W1985" s="62">
        <v>15.5</v>
      </c>
      <c r="X1985" s="57">
        <v>43783</v>
      </c>
      <c r="Y1985" s="56" t="s">
        <v>108</v>
      </c>
      <c r="Z1985" s="56" t="s">
        <v>121</v>
      </c>
      <c r="AA1985" s="57">
        <v>43783</v>
      </c>
      <c r="AB1985" s="75"/>
      <c r="AC1985" s="64" t="s">
        <v>12073</v>
      </c>
      <c r="AD1985" s="56" t="s">
        <v>97</v>
      </c>
      <c r="AE1985" s="56" t="s">
        <v>90</v>
      </c>
      <c r="AF1985" s="61"/>
      <c r="AG1985" s="61"/>
      <c r="AH1985" s="67" t="str">
        <v>Nov</v>
      </c>
      <c r="AI1985" s="68" t="str">
        <v>Nov</v>
      </c>
      <c r="AJ1985" s="69">
        <f t="shared" si="340"/>
        <v>10</v>
      </c>
      <c r="AK1985" s="70"/>
      <c r="AL1985" s="71"/>
      <c r="AM1985" s="71" t="str">
        <v>2019</v>
      </c>
      <c r="AN1985" s="70"/>
      <c r="AO1985" s="70" t="s">
        <v>123</v>
      </c>
      <c r="AP1985" s="74">
        <f ca="1"/>
        <v>186</v>
      </c>
    </row>
    <row r="1986" spans="1:42" ht="14.4">
      <c r="A1986" s="55" t="s">
        <v>12074</v>
      </c>
      <c r="B1986" s="56" t="s">
        <v>89</v>
      </c>
      <c r="C1986" s="57">
        <v>43773</v>
      </c>
      <c r="D1986" s="56" t="s">
        <v>119</v>
      </c>
      <c r="E1986" s="56" t="s">
        <v>196</v>
      </c>
      <c r="F1986" s="58" t="s">
        <v>106</v>
      </c>
      <c r="G1986" s="58" t="s">
        <v>113</v>
      </c>
      <c r="H1986" s="56" t="s">
        <v>112</v>
      </c>
      <c r="I1986" s="59"/>
      <c r="J1986" s="59">
        <f t="shared" si="395"/>
        <v>43803</v>
      </c>
      <c r="K1986" s="56" t="s">
        <v>18</v>
      </c>
      <c r="L1986" s="56" t="s">
        <v>14</v>
      </c>
      <c r="M1986" s="60" t="s">
        <v>1675</v>
      </c>
      <c r="N1986" s="56" t="s">
        <v>12075</v>
      </c>
      <c r="O1986" s="56" t="s">
        <v>249</v>
      </c>
      <c r="P1986" s="56" t="s">
        <v>1676</v>
      </c>
      <c r="Q1986" s="56" t="s">
        <v>116</v>
      </c>
      <c r="R1986" s="57">
        <v>43775</v>
      </c>
      <c r="S1986" s="56" t="s">
        <v>108</v>
      </c>
      <c r="T1986" s="56" t="s">
        <v>108</v>
      </c>
      <c r="U1986" s="57"/>
      <c r="V1986" s="77"/>
      <c r="W1986" s="77"/>
      <c r="X1986" s="59"/>
      <c r="Y1986" s="56" t="s">
        <v>200</v>
      </c>
      <c r="Z1986" s="56" t="s">
        <v>123</v>
      </c>
      <c r="AA1986" s="57">
        <v>43840</v>
      </c>
      <c r="AB1986" s="75"/>
      <c r="AC1986" s="64" t="s">
        <v>12076</v>
      </c>
      <c r="AD1986" s="56" t="s">
        <v>118</v>
      </c>
      <c r="AE1986" s="56"/>
      <c r="AF1986" s="61"/>
      <c r="AG1986" s="61"/>
      <c r="AH1986" s="67" t="str">
        <v>Nov</v>
      </c>
      <c r="AI1986" s="68" t="str">
        <v>Jan</v>
      </c>
      <c r="AJ1986" s="69">
        <f t="shared" si="340"/>
        <v>67</v>
      </c>
      <c r="AK1986" s="70"/>
      <c r="AL1986" s="71"/>
      <c r="AM1986" s="71" t="str">
        <v>2019</v>
      </c>
      <c r="AN1986" s="70"/>
      <c r="AO1986" s="70" t="s">
        <v>121</v>
      </c>
      <c r="AP1986" s="74">
        <f ca="1"/>
        <v>186</v>
      </c>
    </row>
    <row r="1987" spans="1:42" ht="14.4">
      <c r="A1987" s="55" t="s">
        <v>12077</v>
      </c>
      <c r="B1987" s="56" t="s">
        <v>89</v>
      </c>
      <c r="C1987" s="57">
        <v>43711</v>
      </c>
      <c r="D1987" s="56" t="s">
        <v>131</v>
      </c>
      <c r="E1987" s="56" t="s">
        <v>196</v>
      </c>
      <c r="F1987" s="58" t="s">
        <v>106</v>
      </c>
      <c r="G1987" s="58" t="s">
        <v>113</v>
      </c>
      <c r="H1987" s="56" t="s">
        <v>112</v>
      </c>
      <c r="I1987" s="57"/>
      <c r="J1987" s="57">
        <f t="shared" si="395"/>
        <v>43741</v>
      </c>
      <c r="K1987" s="56" t="s">
        <v>18</v>
      </c>
      <c r="L1987" s="56" t="s">
        <v>18</v>
      </c>
      <c r="M1987" s="60" t="s">
        <v>12078</v>
      </c>
      <c r="N1987" s="56" t="s">
        <v>12065</v>
      </c>
      <c r="O1987" s="56"/>
      <c r="P1987" s="56" t="s">
        <v>12066</v>
      </c>
      <c r="Q1987" s="56" t="s">
        <v>117</v>
      </c>
      <c r="R1987" s="57"/>
      <c r="S1987" s="56" t="s">
        <v>108</v>
      </c>
      <c r="T1987" s="56" t="s">
        <v>108</v>
      </c>
      <c r="U1987" s="57">
        <v>43713</v>
      </c>
      <c r="V1987" s="62">
        <v>25</v>
      </c>
      <c r="W1987" s="62">
        <v>25</v>
      </c>
      <c r="X1987" s="57">
        <v>43731</v>
      </c>
      <c r="Y1987" s="56"/>
      <c r="Z1987" s="56" t="s">
        <v>121</v>
      </c>
      <c r="AA1987" s="57">
        <v>43732</v>
      </c>
      <c r="AB1987" s="63"/>
      <c r="AC1987" s="64" t="s">
        <v>12079</v>
      </c>
      <c r="AD1987" s="65" t="s">
        <v>97</v>
      </c>
      <c r="AE1987" s="56" t="s">
        <v>119</v>
      </c>
      <c r="AF1987" s="61"/>
      <c r="AG1987" s="61"/>
      <c r="AH1987" s="67" t="str">
        <v>Sep</v>
      </c>
      <c r="AI1987" s="68" t="str">
        <v>Sep</v>
      </c>
      <c r="AJ1987" s="69">
        <f t="shared" si="340"/>
        <v>21</v>
      </c>
      <c r="AK1987" s="70" t="str">
        <f t="shared" ref="AK1987:AK1989" si="398">IF(R1987="","",SUM(R1987+30))</f>
        <v/>
      </c>
      <c r="AL1987" s="71" t="s">
        <v>17409</v>
      </c>
      <c r="AM1987" s="71" t="str">
        <v>2019</v>
      </c>
      <c r="AN1987" s="70">
        <f t="shared" ref="AN1987:AN1989" si="399">IF(C1987="","",SUM(C1987+10))</f>
        <v>43721</v>
      </c>
      <c r="AO1987" s="70" t="s">
        <v>123</v>
      </c>
      <c r="AP1987" s="74">
        <f ca="1"/>
        <v>248</v>
      </c>
    </row>
    <row r="1988" spans="1:42" ht="14.4">
      <c r="A1988" s="55" t="s">
        <v>12080</v>
      </c>
      <c r="B1988" s="56" t="s">
        <v>89</v>
      </c>
      <c r="C1988" s="57">
        <v>43558</v>
      </c>
      <c r="D1988" s="56" t="s">
        <v>131</v>
      </c>
      <c r="E1988" s="56" t="s">
        <v>129</v>
      </c>
      <c r="F1988" s="58" t="s">
        <v>106</v>
      </c>
      <c r="G1988" s="58" t="s">
        <v>107</v>
      </c>
      <c r="H1988" s="56" t="s">
        <v>129</v>
      </c>
      <c r="I1988" s="59"/>
      <c r="J1988" s="59">
        <f t="shared" si="395"/>
        <v>43588</v>
      </c>
      <c r="K1988" s="56" t="s">
        <v>18</v>
      </c>
      <c r="L1988" s="56" t="s">
        <v>14</v>
      </c>
      <c r="M1988" s="60" t="s">
        <v>12081</v>
      </c>
      <c r="N1988" s="56" t="s">
        <v>12082</v>
      </c>
      <c r="O1988" s="56"/>
      <c r="P1988" s="56" t="s">
        <v>108</v>
      </c>
      <c r="Q1988" s="56" t="s">
        <v>96</v>
      </c>
      <c r="R1988" s="59"/>
      <c r="S1988" s="56" t="s">
        <v>108</v>
      </c>
      <c r="T1988" s="56" t="s">
        <v>108</v>
      </c>
      <c r="U1988" s="59"/>
      <c r="V1988" s="77"/>
      <c r="W1988" s="62" t="s">
        <v>108</v>
      </c>
      <c r="X1988" s="59"/>
      <c r="Y1988" s="56" t="s">
        <v>108</v>
      </c>
      <c r="Z1988" s="56" t="s">
        <v>123</v>
      </c>
      <c r="AA1988" s="57">
        <v>43559</v>
      </c>
      <c r="AB1988" s="63" t="s">
        <v>244</v>
      </c>
      <c r="AC1988" s="64" t="s">
        <v>883</v>
      </c>
      <c r="AD1988" s="56" t="s">
        <v>118</v>
      </c>
      <c r="AE1988" s="56" t="s">
        <v>131</v>
      </c>
      <c r="AF1988" s="61"/>
      <c r="AG1988" s="61"/>
      <c r="AH1988" s="67" t="str">
        <v>Apr</v>
      </c>
      <c r="AI1988" s="68" t="str">
        <v>Apr</v>
      </c>
      <c r="AJ1988" s="69">
        <f t="shared" si="340"/>
        <v>1</v>
      </c>
      <c r="AK1988" s="70" t="str">
        <f t="shared" si="398"/>
        <v/>
      </c>
      <c r="AL1988" s="71" t="s">
        <v>17409</v>
      </c>
      <c r="AM1988" s="71" t="str">
        <v>2019</v>
      </c>
      <c r="AN1988" s="70">
        <f t="shared" si="399"/>
        <v>43568</v>
      </c>
      <c r="AO1988" s="70" t="s">
        <v>123</v>
      </c>
      <c r="AP1988" s="74">
        <f ca="1"/>
        <v>401</v>
      </c>
    </row>
    <row r="1989" spans="1:42" ht="14.4">
      <c r="A1989" s="55" t="s">
        <v>12083</v>
      </c>
      <c r="B1989" s="56" t="s">
        <v>89</v>
      </c>
      <c r="C1989" s="57">
        <v>43605</v>
      </c>
      <c r="D1989" s="56" t="s">
        <v>90</v>
      </c>
      <c r="E1989" s="56" t="s">
        <v>276</v>
      </c>
      <c r="F1989" s="58" t="s">
        <v>214</v>
      </c>
      <c r="G1989" s="58" t="s">
        <v>214</v>
      </c>
      <c r="H1989" s="56" t="s">
        <v>276</v>
      </c>
      <c r="I1989" s="57"/>
      <c r="J1989" s="57">
        <f t="shared" si="395"/>
        <v>43635</v>
      </c>
      <c r="K1989" s="56" t="s">
        <v>14</v>
      </c>
      <c r="L1989" s="56" t="s">
        <v>18</v>
      </c>
      <c r="M1989" s="60" t="s">
        <v>12084</v>
      </c>
      <c r="N1989" s="56" t="s">
        <v>12085</v>
      </c>
      <c r="O1989" s="56"/>
      <c r="P1989" s="56"/>
      <c r="Q1989" s="56"/>
      <c r="R1989" s="57"/>
      <c r="S1989" s="56" t="s">
        <v>108</v>
      </c>
      <c r="T1989" s="56" t="s">
        <v>108</v>
      </c>
      <c r="U1989" s="57"/>
      <c r="V1989" s="62"/>
      <c r="W1989" s="62"/>
      <c r="X1989" s="57"/>
      <c r="Y1989" s="56"/>
      <c r="Z1989" s="56" t="s">
        <v>123</v>
      </c>
      <c r="AA1989" s="57">
        <v>43682</v>
      </c>
      <c r="AB1989" s="75"/>
      <c r="AC1989" s="64" t="s">
        <v>12086</v>
      </c>
      <c r="AD1989" s="56" t="s">
        <v>179</v>
      </c>
      <c r="AE1989" s="56"/>
      <c r="AF1989" s="61"/>
      <c r="AG1989" s="61"/>
      <c r="AH1989" s="67" t="str">
        <v>May</v>
      </c>
      <c r="AI1989" s="68" t="str">
        <v>Aug</v>
      </c>
      <c r="AJ1989" s="69">
        <f t="shared" si="340"/>
        <v>77</v>
      </c>
      <c r="AK1989" s="70" t="str">
        <f t="shared" si="398"/>
        <v/>
      </c>
      <c r="AL1989" s="71" t="s">
        <v>17409</v>
      </c>
      <c r="AM1989" s="71" t="str">
        <v>2019</v>
      </c>
      <c r="AN1989" s="70">
        <f t="shared" si="399"/>
        <v>43615</v>
      </c>
      <c r="AO1989" s="70" t="s">
        <v>123</v>
      </c>
      <c r="AP1989" s="74">
        <f ca="1"/>
        <v>354</v>
      </c>
    </row>
    <row r="1990" spans="1:42" ht="14.4">
      <c r="A1990" s="55" t="s">
        <v>12087</v>
      </c>
      <c r="B1990" s="56" t="s">
        <v>89</v>
      </c>
      <c r="C1990" s="57">
        <v>43809</v>
      </c>
      <c r="D1990" s="56" t="s">
        <v>90</v>
      </c>
      <c r="E1990" s="56" t="s">
        <v>30</v>
      </c>
      <c r="F1990" s="58" t="s">
        <v>106</v>
      </c>
      <c r="G1990" s="58" t="s">
        <v>113</v>
      </c>
      <c r="H1990" s="56" t="s">
        <v>112</v>
      </c>
      <c r="I1990" s="59"/>
      <c r="J1990" s="59">
        <f t="shared" si="395"/>
        <v>43839</v>
      </c>
      <c r="K1990" s="56" t="s">
        <v>18</v>
      </c>
      <c r="L1990" s="56" t="s">
        <v>14</v>
      </c>
      <c r="M1990" s="60" t="s">
        <v>12088</v>
      </c>
      <c r="N1990" s="56" t="s">
        <v>12089</v>
      </c>
      <c r="O1990" s="56" t="s">
        <v>13</v>
      </c>
      <c r="P1990" s="56" t="s">
        <v>12090</v>
      </c>
      <c r="Q1990" s="56" t="s">
        <v>116</v>
      </c>
      <c r="R1990" s="59"/>
      <c r="S1990" s="56" t="s">
        <v>108</v>
      </c>
      <c r="T1990" s="56" t="s">
        <v>108</v>
      </c>
      <c r="U1990" s="57"/>
      <c r="V1990" s="77"/>
      <c r="W1990" s="62" t="s">
        <v>108</v>
      </c>
      <c r="X1990" s="59"/>
      <c r="Y1990" s="56" t="s">
        <v>108</v>
      </c>
      <c r="Z1990" s="56" t="s">
        <v>123</v>
      </c>
      <c r="AA1990" s="57">
        <v>43811</v>
      </c>
      <c r="AB1990" s="75"/>
      <c r="AC1990" s="64" t="s">
        <v>12092</v>
      </c>
      <c r="AD1990" s="56" t="s">
        <v>612</v>
      </c>
      <c r="AE1990" s="56" t="s">
        <v>90</v>
      </c>
      <c r="AF1990" s="61"/>
      <c r="AG1990" s="61"/>
      <c r="AH1990" s="67" t="str">
        <v>Dec</v>
      </c>
      <c r="AI1990" s="68" t="str">
        <v>Dec</v>
      </c>
      <c r="AJ1990" s="69">
        <f t="shared" si="340"/>
        <v>2</v>
      </c>
      <c r="AK1990" s="70"/>
      <c r="AL1990" s="71"/>
      <c r="AM1990" s="71" t="str">
        <v>2019</v>
      </c>
      <c r="AN1990" s="70"/>
      <c r="AO1990" s="70" t="s">
        <v>123</v>
      </c>
      <c r="AP1990" s="74">
        <f ca="1"/>
        <v>150</v>
      </c>
    </row>
    <row r="1991" spans="1:42" ht="14.4">
      <c r="A1991" s="55" t="s">
        <v>12093</v>
      </c>
      <c r="B1991" s="56" t="s">
        <v>89</v>
      </c>
      <c r="C1991" s="57">
        <v>43770</v>
      </c>
      <c r="D1991" s="56" t="s">
        <v>90</v>
      </c>
      <c r="E1991" s="56" t="s">
        <v>276</v>
      </c>
      <c r="F1991" s="58" t="s">
        <v>214</v>
      </c>
      <c r="G1991" s="58" t="s">
        <v>214</v>
      </c>
      <c r="H1991" s="56" t="s">
        <v>276</v>
      </c>
      <c r="I1991" s="59"/>
      <c r="J1991" s="57">
        <v>43857</v>
      </c>
      <c r="K1991" s="56" t="s">
        <v>18</v>
      </c>
      <c r="L1991" s="56" t="s">
        <v>14</v>
      </c>
      <c r="M1991" s="60" t="s">
        <v>12094</v>
      </c>
      <c r="N1991" s="56"/>
      <c r="O1991" s="56"/>
      <c r="P1991" s="56"/>
      <c r="Q1991" s="56"/>
      <c r="R1991" s="57">
        <v>43493</v>
      </c>
      <c r="S1991" s="56" t="s">
        <v>14</v>
      </c>
      <c r="T1991" s="56" t="s">
        <v>18</v>
      </c>
      <c r="U1991" s="57"/>
      <c r="V1991" s="77"/>
      <c r="W1991" s="62" t="s">
        <v>108</v>
      </c>
      <c r="X1991" s="59"/>
      <c r="Y1991" s="56" t="s">
        <v>108</v>
      </c>
      <c r="Z1991" s="56" t="s">
        <v>123</v>
      </c>
      <c r="AA1991" s="57">
        <v>43865</v>
      </c>
      <c r="AB1991" s="75"/>
      <c r="AC1991" s="64" t="s">
        <v>12095</v>
      </c>
      <c r="AD1991" s="56" t="s">
        <v>294</v>
      </c>
      <c r="AE1991" s="56"/>
      <c r="AF1991" s="61"/>
      <c r="AG1991" s="61"/>
      <c r="AH1991" s="67" t="str">
        <v>Nov</v>
      </c>
      <c r="AI1991" s="68" t="str">
        <v>Feb</v>
      </c>
      <c r="AJ1991" s="69">
        <f t="shared" si="340"/>
        <v>95</v>
      </c>
      <c r="AK1991" s="70"/>
      <c r="AL1991" s="71"/>
      <c r="AM1991" s="71" t="str">
        <v>2019</v>
      </c>
      <c r="AN1991" s="70"/>
      <c r="AO1991" s="70" t="s">
        <v>121</v>
      </c>
      <c r="AP1991" s="74">
        <f ca="1"/>
        <v>189</v>
      </c>
    </row>
    <row r="1992" spans="1:42" ht="14.4">
      <c r="A1992" s="55" t="s">
        <v>12097</v>
      </c>
      <c r="B1992" s="56" t="s">
        <v>89</v>
      </c>
      <c r="C1992" s="57">
        <v>43711</v>
      </c>
      <c r="D1992" s="56" t="s">
        <v>90</v>
      </c>
      <c r="E1992" s="56" t="s">
        <v>112</v>
      </c>
      <c r="F1992" s="58" t="s">
        <v>106</v>
      </c>
      <c r="G1992" s="58" t="s">
        <v>113</v>
      </c>
      <c r="H1992" s="56" t="s">
        <v>112</v>
      </c>
      <c r="I1992" s="57"/>
      <c r="J1992" s="57">
        <f t="shared" ref="J1992:J2014" si="400">IF(C1992="","",SUM(C1992+30))</f>
        <v>43741</v>
      </c>
      <c r="K1992" s="56" t="s">
        <v>18</v>
      </c>
      <c r="L1992" s="56" t="s">
        <v>14</v>
      </c>
      <c r="M1992" s="60" t="s">
        <v>12098</v>
      </c>
      <c r="N1992" s="56" t="s">
        <v>12099</v>
      </c>
      <c r="O1992" s="56" t="s">
        <v>44</v>
      </c>
      <c r="P1992" s="56" t="s">
        <v>12100</v>
      </c>
      <c r="Q1992" s="56" t="s">
        <v>117</v>
      </c>
      <c r="R1992" s="57">
        <v>43711</v>
      </c>
      <c r="S1992" s="56" t="s">
        <v>108</v>
      </c>
      <c r="T1992" s="56" t="s">
        <v>108</v>
      </c>
      <c r="U1992" s="57"/>
      <c r="V1992" s="62"/>
      <c r="W1992" s="62" t="s">
        <v>108</v>
      </c>
      <c r="X1992" s="57"/>
      <c r="Y1992" s="56"/>
      <c r="Z1992" s="56" t="s">
        <v>123</v>
      </c>
      <c r="AA1992" s="57">
        <v>43712</v>
      </c>
      <c r="AB1992" s="63"/>
      <c r="AC1992" s="64" t="s">
        <v>12102</v>
      </c>
      <c r="AD1992" s="56" t="s">
        <v>118</v>
      </c>
      <c r="AE1992" s="56" t="s">
        <v>119</v>
      </c>
      <c r="AF1992" s="61"/>
      <c r="AG1992" s="61"/>
      <c r="AH1992" s="67" t="str">
        <v>Sep</v>
      </c>
      <c r="AI1992" s="68" t="str">
        <v>Sep</v>
      </c>
      <c r="AJ1992" s="69">
        <f t="shared" si="340"/>
        <v>1</v>
      </c>
      <c r="AK1992" s="70">
        <f>IF(R1992="","",SUM(R1992+30))</f>
        <v>43741</v>
      </c>
      <c r="AL1992" s="71">
        <v>29</v>
      </c>
      <c r="AM1992" s="71" t="str">
        <v>2019</v>
      </c>
      <c r="AN1992" s="70">
        <f>IF(C1992="","",SUM(C1992+10))</f>
        <v>43721</v>
      </c>
      <c r="AO1992" s="70" t="s">
        <v>121</v>
      </c>
      <c r="AP1992" s="74">
        <f ca="1"/>
        <v>248</v>
      </c>
    </row>
    <row r="1993" spans="1:42" ht="14.4">
      <c r="A1993" s="55" t="s">
        <v>12105</v>
      </c>
      <c r="B1993" s="56" t="s">
        <v>89</v>
      </c>
      <c r="C1993" s="57">
        <v>43784</v>
      </c>
      <c r="D1993" s="56" t="s">
        <v>90</v>
      </c>
      <c r="E1993" s="56" t="s">
        <v>129</v>
      </c>
      <c r="F1993" s="58" t="s">
        <v>106</v>
      </c>
      <c r="G1993" s="58" t="s">
        <v>214</v>
      </c>
      <c r="H1993" s="56" t="s">
        <v>276</v>
      </c>
      <c r="I1993" s="57">
        <v>43788</v>
      </c>
      <c r="J1993" s="59">
        <f t="shared" si="400"/>
        <v>43814</v>
      </c>
      <c r="K1993" s="56"/>
      <c r="L1993" s="56"/>
      <c r="M1993" s="60" t="s">
        <v>12106</v>
      </c>
      <c r="N1993" s="56" t="s">
        <v>12107</v>
      </c>
      <c r="O1993" s="56" t="s">
        <v>44</v>
      </c>
      <c r="P1993" s="56" t="s">
        <v>12100</v>
      </c>
      <c r="Q1993" s="56" t="s">
        <v>96</v>
      </c>
      <c r="R1993" s="15"/>
      <c r="S1993" s="56" t="s">
        <v>108</v>
      </c>
      <c r="T1993" s="56" t="s">
        <v>108</v>
      </c>
      <c r="U1993" s="57"/>
      <c r="V1993" s="62">
        <v>0</v>
      </c>
      <c r="W1993" s="62" t="s">
        <v>108</v>
      </c>
      <c r="X1993" s="59"/>
      <c r="Y1993" s="56" t="s">
        <v>108</v>
      </c>
      <c r="Z1993" s="61"/>
      <c r="AA1993" s="57">
        <v>43866</v>
      </c>
      <c r="AB1993" s="75"/>
      <c r="AC1993" s="64" t="s">
        <v>12108</v>
      </c>
      <c r="AD1993" s="56" t="s">
        <v>179</v>
      </c>
      <c r="AE1993" s="56"/>
      <c r="AF1993" s="61"/>
      <c r="AG1993" s="61"/>
      <c r="AH1993" s="67" t="str">
        <v>Nov</v>
      </c>
      <c r="AI1993" s="68" t="str">
        <v>Feb</v>
      </c>
      <c r="AJ1993" s="69">
        <f t="shared" si="340"/>
        <v>82</v>
      </c>
      <c r="AK1993" s="70"/>
      <c r="AL1993" s="71"/>
      <c r="AM1993" s="71" t="str">
        <v>2019</v>
      </c>
      <c r="AN1993" s="70"/>
      <c r="AO1993" s="70" t="s">
        <v>123</v>
      </c>
      <c r="AP1993" s="74">
        <f ca="1"/>
        <v>175</v>
      </c>
    </row>
    <row r="1994" spans="1:42" ht="14.4">
      <c r="A1994" s="55" t="s">
        <v>12109</v>
      </c>
      <c r="B1994" s="56" t="s">
        <v>89</v>
      </c>
      <c r="C1994" s="57">
        <v>43525</v>
      </c>
      <c r="D1994" s="56" t="s">
        <v>119</v>
      </c>
      <c r="E1994" s="56" t="s">
        <v>140</v>
      </c>
      <c r="F1994" s="58" t="s">
        <v>106</v>
      </c>
      <c r="G1994" s="58" t="s">
        <v>107</v>
      </c>
      <c r="H1994" s="56" t="s">
        <v>140</v>
      </c>
      <c r="I1994" s="57"/>
      <c r="J1994" s="57">
        <f t="shared" si="400"/>
        <v>43555</v>
      </c>
      <c r="K1994" s="56" t="s">
        <v>18</v>
      </c>
      <c r="L1994" s="56" t="s">
        <v>18</v>
      </c>
      <c r="M1994" s="60" t="s">
        <v>12110</v>
      </c>
      <c r="N1994" s="56" t="s">
        <v>12110</v>
      </c>
      <c r="O1994" s="56" t="s">
        <v>29</v>
      </c>
      <c r="P1994" s="56" t="s">
        <v>12111</v>
      </c>
      <c r="Q1994" s="56" t="s">
        <v>28</v>
      </c>
      <c r="R1994" s="57"/>
      <c r="S1994" s="56" t="s">
        <v>108</v>
      </c>
      <c r="T1994" s="56" t="s">
        <v>108</v>
      </c>
      <c r="U1994" s="57"/>
      <c r="V1994" s="62"/>
      <c r="W1994" s="62">
        <v>0</v>
      </c>
      <c r="X1994" s="57"/>
      <c r="Y1994" s="56" t="s">
        <v>108</v>
      </c>
      <c r="Z1994" s="56" t="s">
        <v>121</v>
      </c>
      <c r="AA1994" s="57">
        <v>43525</v>
      </c>
      <c r="AB1994" s="63" t="s">
        <v>168</v>
      </c>
      <c r="AC1994" s="64" t="s">
        <v>12112</v>
      </c>
      <c r="AD1994" s="65" t="s">
        <v>97</v>
      </c>
      <c r="AE1994" s="65" t="s">
        <v>119</v>
      </c>
      <c r="AF1994" s="66"/>
      <c r="AG1994" s="66"/>
      <c r="AH1994" s="67" t="str">
        <v>Mar</v>
      </c>
      <c r="AI1994" s="68" t="str">
        <v>Mar</v>
      </c>
      <c r="AJ1994" s="69">
        <f t="shared" si="340"/>
        <v>0</v>
      </c>
      <c r="AK1994" s="70" t="str">
        <f t="shared" ref="AK1994:AK1997" si="401">IF(R1994="","",SUM(R1994+30))</f>
        <v/>
      </c>
      <c r="AL1994" s="71" t="s">
        <v>17409</v>
      </c>
      <c r="AM1994" s="71" t="str">
        <v>2019</v>
      </c>
      <c r="AN1994" s="70">
        <f t="shared" ref="AN1994:AN1997" si="402">IF(C1994="","",SUM(C1994+10))</f>
        <v>43535</v>
      </c>
      <c r="AO1994" s="70" t="s">
        <v>123</v>
      </c>
      <c r="AP1994" s="74">
        <f ca="1"/>
        <v>434</v>
      </c>
    </row>
    <row r="1995" spans="1:42" ht="14.4">
      <c r="A1995" s="55" t="s">
        <v>12113</v>
      </c>
      <c r="B1995" s="56" t="s">
        <v>89</v>
      </c>
      <c r="C1995" s="57">
        <v>43595</v>
      </c>
      <c r="D1995" s="56" t="s">
        <v>229</v>
      </c>
      <c r="E1995" s="56" t="s">
        <v>140</v>
      </c>
      <c r="F1995" s="58" t="s">
        <v>106</v>
      </c>
      <c r="G1995" s="58" t="s">
        <v>107</v>
      </c>
      <c r="H1995" s="56" t="s">
        <v>140</v>
      </c>
      <c r="I1995" s="57"/>
      <c r="J1995" s="57">
        <f t="shared" si="400"/>
        <v>43625</v>
      </c>
      <c r="K1995" s="56" t="s">
        <v>18</v>
      </c>
      <c r="L1995" s="56" t="s">
        <v>18</v>
      </c>
      <c r="M1995" s="60" t="s">
        <v>12114</v>
      </c>
      <c r="N1995" s="56" t="s">
        <v>12115</v>
      </c>
      <c r="O1995" s="56" t="s">
        <v>33</v>
      </c>
      <c r="P1995" s="56" t="s">
        <v>12116</v>
      </c>
      <c r="Q1995" s="56" t="s">
        <v>17</v>
      </c>
      <c r="R1995" s="57"/>
      <c r="S1995" s="56" t="s">
        <v>108</v>
      </c>
      <c r="T1995" s="56" t="s">
        <v>108</v>
      </c>
      <c r="U1995" s="57">
        <v>43595</v>
      </c>
      <c r="V1995" s="62"/>
      <c r="W1995" s="62">
        <v>3</v>
      </c>
      <c r="X1995" s="57">
        <v>43599</v>
      </c>
      <c r="Y1995" s="56" t="s">
        <v>108</v>
      </c>
      <c r="Z1995" s="56" t="s">
        <v>121</v>
      </c>
      <c r="AA1995" s="57">
        <v>43599</v>
      </c>
      <c r="AB1995" s="63" t="s">
        <v>155</v>
      </c>
      <c r="AC1995" s="60" t="s">
        <v>12117</v>
      </c>
      <c r="AD1995" s="65" t="s">
        <v>97</v>
      </c>
      <c r="AE1995" s="56" t="s">
        <v>90</v>
      </c>
      <c r="AF1995" s="61"/>
      <c r="AG1995" s="61"/>
      <c r="AH1995" s="67" t="str">
        <v>May</v>
      </c>
      <c r="AI1995" s="68" t="str">
        <v>May</v>
      </c>
      <c r="AJ1995" s="69">
        <f t="shared" si="340"/>
        <v>4</v>
      </c>
      <c r="AK1995" s="70" t="str">
        <f t="shared" si="401"/>
        <v/>
      </c>
      <c r="AL1995" s="71" t="s">
        <v>17409</v>
      </c>
      <c r="AM1995" s="71" t="str">
        <v>2019</v>
      </c>
      <c r="AN1995" s="70">
        <f t="shared" si="402"/>
        <v>43605</v>
      </c>
      <c r="AO1995" s="70" t="s">
        <v>123</v>
      </c>
      <c r="AP1995" s="74">
        <f ca="1"/>
        <v>364</v>
      </c>
    </row>
    <row r="1996" spans="1:42" ht="14.4">
      <c r="A1996" s="55" t="s">
        <v>12118</v>
      </c>
      <c r="B1996" s="56" t="s">
        <v>89</v>
      </c>
      <c r="C1996" s="57">
        <v>43504</v>
      </c>
      <c r="D1996" s="56" t="s">
        <v>90</v>
      </c>
      <c r="E1996" s="56" t="s">
        <v>140</v>
      </c>
      <c r="F1996" s="58" t="s">
        <v>106</v>
      </c>
      <c r="G1996" s="58" t="s">
        <v>107</v>
      </c>
      <c r="H1996" s="56" t="s">
        <v>140</v>
      </c>
      <c r="I1996" s="57"/>
      <c r="J1996" s="57">
        <f t="shared" si="400"/>
        <v>43534</v>
      </c>
      <c r="K1996" s="56" t="s">
        <v>18</v>
      </c>
      <c r="L1996" s="56" t="s">
        <v>18</v>
      </c>
      <c r="M1996" s="60" t="s">
        <v>12119</v>
      </c>
      <c r="N1996" s="56" t="s">
        <v>12120</v>
      </c>
      <c r="O1996" s="56" t="s">
        <v>266</v>
      </c>
      <c r="P1996" s="56" t="s">
        <v>12121</v>
      </c>
      <c r="Q1996" s="56" t="s">
        <v>17</v>
      </c>
      <c r="R1996" s="57"/>
      <c r="S1996" s="56" t="s">
        <v>108</v>
      </c>
      <c r="T1996" s="56" t="s">
        <v>108</v>
      </c>
      <c r="U1996" s="57"/>
      <c r="V1996" s="62"/>
      <c r="W1996" s="62">
        <v>0</v>
      </c>
      <c r="X1996" s="57"/>
      <c r="Y1996" s="56" t="s">
        <v>108</v>
      </c>
      <c r="Z1996" s="56" t="s">
        <v>121</v>
      </c>
      <c r="AA1996" s="57">
        <v>43504</v>
      </c>
      <c r="AB1996" s="63" t="s">
        <v>147</v>
      </c>
      <c r="AC1996" s="64" t="s">
        <v>12122</v>
      </c>
      <c r="AD1996" s="65" t="s">
        <v>97</v>
      </c>
      <c r="AE1996" s="65" t="s">
        <v>90</v>
      </c>
      <c r="AF1996" s="66"/>
      <c r="AG1996" s="66"/>
      <c r="AH1996" s="67" t="str">
        <v>Feb</v>
      </c>
      <c r="AI1996" s="68" t="str">
        <v>Feb</v>
      </c>
      <c r="AJ1996" s="69">
        <f t="shared" si="340"/>
        <v>0</v>
      </c>
      <c r="AK1996" s="70" t="str">
        <f t="shared" si="401"/>
        <v/>
      </c>
      <c r="AL1996" s="71" t="s">
        <v>17409</v>
      </c>
      <c r="AM1996" s="71" t="str">
        <v>2019</v>
      </c>
      <c r="AN1996" s="70">
        <f t="shared" si="402"/>
        <v>43514</v>
      </c>
      <c r="AO1996" s="70" t="s">
        <v>123</v>
      </c>
      <c r="AP1996" s="74">
        <f ca="1"/>
        <v>455</v>
      </c>
    </row>
    <row r="1997" spans="1:42" ht="14.4">
      <c r="A1997" s="55" t="s">
        <v>12123</v>
      </c>
      <c r="B1997" s="56" t="s">
        <v>89</v>
      </c>
      <c r="C1997" s="57">
        <v>43675</v>
      </c>
      <c r="D1997" s="56" t="s">
        <v>119</v>
      </c>
      <c r="E1997" s="56" t="s">
        <v>140</v>
      </c>
      <c r="F1997" s="58" t="s">
        <v>106</v>
      </c>
      <c r="G1997" s="58" t="s">
        <v>107</v>
      </c>
      <c r="H1997" s="56" t="s">
        <v>140</v>
      </c>
      <c r="I1997" s="57"/>
      <c r="J1997" s="57">
        <f t="shared" si="400"/>
        <v>43705</v>
      </c>
      <c r="K1997" s="56" t="s">
        <v>18</v>
      </c>
      <c r="L1997" s="56" t="s">
        <v>18</v>
      </c>
      <c r="M1997" s="60" t="s">
        <v>12124</v>
      </c>
      <c r="N1997" s="56" t="s">
        <v>7822</v>
      </c>
      <c r="O1997" s="56" t="s">
        <v>39</v>
      </c>
      <c r="P1997" s="56" t="s">
        <v>7824</v>
      </c>
      <c r="Q1997" s="56" t="s">
        <v>133</v>
      </c>
      <c r="R1997" s="59"/>
      <c r="S1997" s="56" t="s">
        <v>18</v>
      </c>
      <c r="T1997" s="56" t="s">
        <v>108</v>
      </c>
      <c r="U1997" s="59"/>
      <c r="V1997" s="77"/>
      <c r="W1997" s="62">
        <v>0</v>
      </c>
      <c r="X1997" s="59"/>
      <c r="Y1997" s="56" t="s">
        <v>108</v>
      </c>
      <c r="Z1997" s="56" t="s">
        <v>121</v>
      </c>
      <c r="AA1997" s="57">
        <v>43675</v>
      </c>
      <c r="AB1997" s="63" t="s">
        <v>163</v>
      </c>
      <c r="AC1997" s="64" t="s">
        <v>12125</v>
      </c>
      <c r="AD1997" s="56" t="s">
        <v>360</v>
      </c>
      <c r="AE1997" s="56" t="s">
        <v>90</v>
      </c>
      <c r="AF1997" s="61"/>
      <c r="AG1997" s="61"/>
      <c r="AH1997" s="67" t="str">
        <v>Jul</v>
      </c>
      <c r="AI1997" s="68" t="str">
        <v>Jul</v>
      </c>
      <c r="AJ1997" s="69">
        <f t="shared" si="340"/>
        <v>0</v>
      </c>
      <c r="AK1997" s="70" t="str">
        <f t="shared" si="401"/>
        <v/>
      </c>
      <c r="AL1997" s="71" t="s">
        <v>17409</v>
      </c>
      <c r="AM1997" s="71" t="str">
        <v>2019</v>
      </c>
      <c r="AN1997" s="70">
        <f t="shared" si="402"/>
        <v>43685</v>
      </c>
      <c r="AO1997" s="70" t="s">
        <v>123</v>
      </c>
      <c r="AP1997" s="74">
        <f ca="1"/>
        <v>284</v>
      </c>
    </row>
    <row r="1998" spans="1:42" ht="14.4">
      <c r="A1998" s="55" t="s">
        <v>12126</v>
      </c>
      <c r="B1998" s="56" t="s">
        <v>89</v>
      </c>
      <c r="C1998" s="57">
        <v>43817</v>
      </c>
      <c r="D1998" s="56" t="s">
        <v>90</v>
      </c>
      <c r="E1998" s="56" t="s">
        <v>276</v>
      </c>
      <c r="F1998" s="58" t="s">
        <v>214</v>
      </c>
      <c r="G1998" s="58" t="s">
        <v>214</v>
      </c>
      <c r="H1998" s="56" t="s">
        <v>276</v>
      </c>
      <c r="I1998" s="59"/>
      <c r="J1998" s="59">
        <f t="shared" si="400"/>
        <v>43847</v>
      </c>
      <c r="K1998" s="56" t="s">
        <v>18</v>
      </c>
      <c r="L1998" s="56" t="s">
        <v>14</v>
      </c>
      <c r="M1998" s="60" t="s">
        <v>12127</v>
      </c>
      <c r="N1998" s="56"/>
      <c r="O1998" s="56"/>
      <c r="P1998" s="56" t="s">
        <v>12128</v>
      </c>
      <c r="Q1998" s="56"/>
      <c r="R1998" s="59"/>
      <c r="S1998" s="56"/>
      <c r="T1998" s="56"/>
      <c r="U1998" s="57"/>
      <c r="V1998" s="77"/>
      <c r="W1998" s="77"/>
      <c r="X1998" s="59"/>
      <c r="Y1998" s="61"/>
      <c r="Z1998" s="56" t="s">
        <v>123</v>
      </c>
      <c r="AA1998" s="57">
        <v>43855</v>
      </c>
      <c r="AB1998" s="75"/>
      <c r="AC1998" s="64" t="s">
        <v>12129</v>
      </c>
      <c r="AD1998" s="56" t="s">
        <v>224</v>
      </c>
      <c r="AE1998" s="56"/>
      <c r="AF1998" s="61"/>
      <c r="AG1998" s="61"/>
      <c r="AH1998" s="67" t="str">
        <v>Dec</v>
      </c>
      <c r="AI1998" s="68" t="str">
        <v>Jan</v>
      </c>
      <c r="AJ1998" s="69">
        <f t="shared" si="340"/>
        <v>38</v>
      </c>
      <c r="AK1998" s="70"/>
      <c r="AL1998" s="71"/>
      <c r="AM1998" s="71" t="str">
        <v>2019</v>
      </c>
      <c r="AN1998" s="70"/>
      <c r="AO1998" s="70" t="s">
        <v>123</v>
      </c>
      <c r="AP1998" s="74">
        <f ca="1"/>
        <v>142</v>
      </c>
    </row>
    <row r="1999" spans="1:42" ht="14.4">
      <c r="A1999" s="55" t="s">
        <v>12130</v>
      </c>
      <c r="B1999" s="56" t="s">
        <v>89</v>
      </c>
      <c r="C1999" s="57">
        <v>43640</v>
      </c>
      <c r="D1999" s="56" t="s">
        <v>119</v>
      </c>
      <c r="E1999" s="56" t="s">
        <v>129</v>
      </c>
      <c r="F1999" s="58" t="s">
        <v>106</v>
      </c>
      <c r="G1999" s="58" t="s">
        <v>107</v>
      </c>
      <c r="H1999" s="56" t="s">
        <v>129</v>
      </c>
      <c r="I1999" s="57"/>
      <c r="J1999" s="57">
        <f t="shared" si="400"/>
        <v>43670</v>
      </c>
      <c r="K1999" s="56" t="s">
        <v>18</v>
      </c>
      <c r="L1999" s="56" t="s">
        <v>14</v>
      </c>
      <c r="M1999" s="60" t="s">
        <v>12131</v>
      </c>
      <c r="N1999" s="56" t="s">
        <v>12132</v>
      </c>
      <c r="O1999" s="56"/>
      <c r="P1999" s="56" t="s">
        <v>108</v>
      </c>
      <c r="Q1999" s="56" t="s">
        <v>130</v>
      </c>
      <c r="R1999" s="57"/>
      <c r="S1999" s="56" t="s">
        <v>108</v>
      </c>
      <c r="T1999" s="56" t="s">
        <v>108</v>
      </c>
      <c r="U1999" s="57"/>
      <c r="V1999" s="62"/>
      <c r="W1999" s="62" t="s">
        <v>108</v>
      </c>
      <c r="X1999" s="57"/>
      <c r="Y1999" s="56" t="s">
        <v>108</v>
      </c>
      <c r="Z1999" s="56" t="s">
        <v>123</v>
      </c>
      <c r="AA1999" s="57">
        <v>43654</v>
      </c>
      <c r="AB1999" s="63" t="s">
        <v>484</v>
      </c>
      <c r="AC1999" s="64" t="s">
        <v>2889</v>
      </c>
      <c r="AD1999" s="56" t="s">
        <v>224</v>
      </c>
      <c r="AE1999" s="56" t="s">
        <v>119</v>
      </c>
      <c r="AF1999" s="61"/>
      <c r="AG1999" s="61"/>
      <c r="AH1999" s="67" t="str">
        <v>Jun</v>
      </c>
      <c r="AI1999" s="68" t="str">
        <v>Jul</v>
      </c>
      <c r="AJ1999" s="69">
        <f t="shared" si="340"/>
        <v>14</v>
      </c>
      <c r="AK1999" s="70" t="str">
        <f t="shared" ref="AK1999:AK2007" si="403">IF(R1999="","",SUM(R1999+30))</f>
        <v/>
      </c>
      <c r="AL1999" s="71" t="s">
        <v>17409</v>
      </c>
      <c r="AM1999" s="71" t="str">
        <v>2019</v>
      </c>
      <c r="AN1999" s="70">
        <f t="shared" ref="AN1999:AN2007" si="404">IF(C1999="","",SUM(C1999+10))</f>
        <v>43650</v>
      </c>
      <c r="AO1999" s="70" t="s">
        <v>123</v>
      </c>
      <c r="AP1999" s="74">
        <f ca="1"/>
        <v>319</v>
      </c>
    </row>
    <row r="2000" spans="1:42" ht="14.4">
      <c r="A2000" s="55" t="s">
        <v>12134</v>
      </c>
      <c r="B2000" s="56" t="s">
        <v>89</v>
      </c>
      <c r="C2000" s="57">
        <v>43669</v>
      </c>
      <c r="D2000" s="56" t="s">
        <v>119</v>
      </c>
      <c r="E2000" s="56" t="s">
        <v>129</v>
      </c>
      <c r="F2000" s="58" t="s">
        <v>106</v>
      </c>
      <c r="G2000" s="58" t="s">
        <v>107</v>
      </c>
      <c r="H2000" s="56" t="s">
        <v>129</v>
      </c>
      <c r="I2000" s="57"/>
      <c r="J2000" s="57">
        <f t="shared" si="400"/>
        <v>43699</v>
      </c>
      <c r="K2000" s="56" t="s">
        <v>18</v>
      </c>
      <c r="L2000" s="56" t="s">
        <v>14</v>
      </c>
      <c r="M2000" s="60" t="s">
        <v>12135</v>
      </c>
      <c r="N2000" s="56" t="s">
        <v>12136</v>
      </c>
      <c r="O2000" s="56"/>
      <c r="P2000" s="56" t="s">
        <v>108</v>
      </c>
      <c r="Q2000" s="56" t="s">
        <v>130</v>
      </c>
      <c r="R2000" s="57"/>
      <c r="S2000" s="56" t="s">
        <v>108</v>
      </c>
      <c r="T2000" s="56" t="s">
        <v>108</v>
      </c>
      <c r="U2000" s="57"/>
      <c r="V2000" s="62"/>
      <c r="W2000" s="62" t="s">
        <v>108</v>
      </c>
      <c r="X2000" s="57"/>
      <c r="Y2000" s="56" t="s">
        <v>108</v>
      </c>
      <c r="Z2000" s="56" t="s">
        <v>123</v>
      </c>
      <c r="AA2000" s="57">
        <v>43669</v>
      </c>
      <c r="AB2000" s="63" t="s">
        <v>163</v>
      </c>
      <c r="AC2000" s="64" t="s">
        <v>537</v>
      </c>
      <c r="AD2000" s="56" t="s">
        <v>224</v>
      </c>
      <c r="AE2000" s="56" t="s">
        <v>119</v>
      </c>
      <c r="AF2000" s="61"/>
      <c r="AG2000" s="61"/>
      <c r="AH2000" s="67" t="str">
        <v>Jul</v>
      </c>
      <c r="AI2000" s="68" t="str">
        <v>Jul</v>
      </c>
      <c r="AJ2000" s="69">
        <f t="shared" si="340"/>
        <v>0</v>
      </c>
      <c r="AK2000" s="70" t="str">
        <f t="shared" si="403"/>
        <v/>
      </c>
      <c r="AL2000" s="71" t="s">
        <v>17409</v>
      </c>
      <c r="AM2000" s="71" t="str">
        <v>2019</v>
      </c>
      <c r="AN2000" s="70">
        <f t="shared" si="404"/>
        <v>43679</v>
      </c>
      <c r="AO2000" s="70" t="s">
        <v>123</v>
      </c>
      <c r="AP2000" s="74">
        <f ca="1"/>
        <v>290</v>
      </c>
    </row>
    <row r="2001" spans="1:42" ht="14.4">
      <c r="A2001" s="55" t="s">
        <v>12138</v>
      </c>
      <c r="B2001" s="56" t="s">
        <v>89</v>
      </c>
      <c r="C2001" s="57">
        <v>43669</v>
      </c>
      <c r="D2001" s="56" t="s">
        <v>119</v>
      </c>
      <c r="E2001" s="56" t="s">
        <v>129</v>
      </c>
      <c r="F2001" s="58" t="s">
        <v>106</v>
      </c>
      <c r="G2001" s="58" t="s">
        <v>107</v>
      </c>
      <c r="H2001" s="56" t="s">
        <v>129</v>
      </c>
      <c r="I2001" s="59"/>
      <c r="J2001" s="59">
        <f t="shared" si="400"/>
        <v>43699</v>
      </c>
      <c r="K2001" s="56" t="s">
        <v>18</v>
      </c>
      <c r="L2001" s="56" t="s">
        <v>14</v>
      </c>
      <c r="M2001" s="60" t="s">
        <v>12135</v>
      </c>
      <c r="N2001" s="56" t="s">
        <v>12139</v>
      </c>
      <c r="O2001" s="56"/>
      <c r="P2001" s="56" t="s">
        <v>108</v>
      </c>
      <c r="Q2001" s="56" t="s">
        <v>130</v>
      </c>
      <c r="R2001" s="59"/>
      <c r="S2001" s="56" t="s">
        <v>108</v>
      </c>
      <c r="T2001" s="56" t="s">
        <v>108</v>
      </c>
      <c r="U2001" s="59"/>
      <c r="V2001" s="77"/>
      <c r="W2001" s="62" t="s">
        <v>108</v>
      </c>
      <c r="X2001" s="59"/>
      <c r="Y2001" s="56" t="s">
        <v>108</v>
      </c>
      <c r="Z2001" s="56" t="s">
        <v>123</v>
      </c>
      <c r="AA2001" s="57">
        <v>43669</v>
      </c>
      <c r="AB2001" s="63" t="s">
        <v>163</v>
      </c>
      <c r="AC2001" s="64" t="s">
        <v>537</v>
      </c>
      <c r="AD2001" s="56" t="s">
        <v>224</v>
      </c>
      <c r="AE2001" s="56" t="s">
        <v>119</v>
      </c>
      <c r="AF2001" s="61"/>
      <c r="AG2001" s="61"/>
      <c r="AH2001" s="67" t="str">
        <v>Jul</v>
      </c>
      <c r="AI2001" s="68" t="str">
        <v>Jul</v>
      </c>
      <c r="AJ2001" s="69">
        <f t="shared" si="340"/>
        <v>0</v>
      </c>
      <c r="AK2001" s="70" t="str">
        <f t="shared" si="403"/>
        <v/>
      </c>
      <c r="AL2001" s="71" t="s">
        <v>17409</v>
      </c>
      <c r="AM2001" s="71" t="str">
        <v>2019</v>
      </c>
      <c r="AN2001" s="70">
        <f t="shared" si="404"/>
        <v>43679</v>
      </c>
      <c r="AO2001" s="70" t="s">
        <v>123</v>
      </c>
      <c r="AP2001" s="74">
        <f ca="1"/>
        <v>290</v>
      </c>
    </row>
    <row r="2002" spans="1:42" ht="14.4">
      <c r="A2002" s="55" t="s">
        <v>12141</v>
      </c>
      <c r="B2002" s="56" t="s">
        <v>89</v>
      </c>
      <c r="C2002" s="57">
        <v>43599</v>
      </c>
      <c r="D2002" s="56" t="s">
        <v>90</v>
      </c>
      <c r="E2002" s="56" t="s">
        <v>140</v>
      </c>
      <c r="F2002" s="58" t="s">
        <v>106</v>
      </c>
      <c r="G2002" s="58" t="s">
        <v>107</v>
      </c>
      <c r="H2002" s="56" t="s">
        <v>140</v>
      </c>
      <c r="I2002" s="57"/>
      <c r="J2002" s="57">
        <f t="shared" si="400"/>
        <v>43629</v>
      </c>
      <c r="K2002" s="56" t="s">
        <v>18</v>
      </c>
      <c r="L2002" s="56" t="s">
        <v>14</v>
      </c>
      <c r="M2002" s="60" t="s">
        <v>12143</v>
      </c>
      <c r="N2002" s="56" t="s">
        <v>4301</v>
      </c>
      <c r="O2002" s="56"/>
      <c r="P2002" s="56" t="s">
        <v>108</v>
      </c>
      <c r="Q2002" s="56" t="s">
        <v>96</v>
      </c>
      <c r="R2002" s="57"/>
      <c r="S2002" s="56" t="s">
        <v>108</v>
      </c>
      <c r="T2002" s="56" t="s">
        <v>108</v>
      </c>
      <c r="U2002" s="57"/>
      <c r="V2002" s="62"/>
      <c r="W2002" s="62" t="s">
        <v>108</v>
      </c>
      <c r="X2002" s="57"/>
      <c r="Y2002" s="56" t="s">
        <v>108</v>
      </c>
      <c r="Z2002" s="56" t="s">
        <v>123</v>
      </c>
      <c r="AA2002" s="57">
        <v>43599</v>
      </c>
      <c r="AB2002" s="63" t="s">
        <v>155</v>
      </c>
      <c r="AC2002" s="64" t="s">
        <v>11135</v>
      </c>
      <c r="AD2002" s="56" t="s">
        <v>118</v>
      </c>
      <c r="AE2002" s="56"/>
      <c r="AF2002" s="61"/>
      <c r="AG2002" s="61"/>
      <c r="AH2002" s="67" t="str">
        <v>May</v>
      </c>
      <c r="AI2002" s="68" t="str">
        <v>May</v>
      </c>
      <c r="AJ2002" s="69">
        <f t="shared" si="340"/>
        <v>0</v>
      </c>
      <c r="AK2002" s="70" t="str">
        <f t="shared" si="403"/>
        <v/>
      </c>
      <c r="AL2002" s="71" t="s">
        <v>17409</v>
      </c>
      <c r="AM2002" s="71" t="str">
        <v>2019</v>
      </c>
      <c r="AN2002" s="70">
        <f t="shared" si="404"/>
        <v>43609</v>
      </c>
      <c r="AO2002" s="70" t="s">
        <v>123</v>
      </c>
      <c r="AP2002" s="74">
        <f ca="1"/>
        <v>360</v>
      </c>
    </row>
    <row r="2003" spans="1:42" ht="14.4">
      <c r="A2003" s="55" t="s">
        <v>12145</v>
      </c>
      <c r="B2003" s="56" t="s">
        <v>89</v>
      </c>
      <c r="C2003" s="57">
        <v>43705</v>
      </c>
      <c r="D2003" s="56" t="s">
        <v>119</v>
      </c>
      <c r="E2003" s="56" t="s">
        <v>129</v>
      </c>
      <c r="F2003" s="58" t="s">
        <v>106</v>
      </c>
      <c r="G2003" s="58" t="s">
        <v>107</v>
      </c>
      <c r="H2003" s="56" t="s">
        <v>129</v>
      </c>
      <c r="I2003" s="57"/>
      <c r="J2003" s="57">
        <f t="shared" si="400"/>
        <v>43735</v>
      </c>
      <c r="K2003" s="56" t="s">
        <v>18</v>
      </c>
      <c r="L2003" s="56" t="s">
        <v>14</v>
      </c>
      <c r="M2003" s="60" t="s">
        <v>12146</v>
      </c>
      <c r="N2003" s="56" t="s">
        <v>12147</v>
      </c>
      <c r="O2003" s="56"/>
      <c r="P2003" s="56" t="s">
        <v>108</v>
      </c>
      <c r="Q2003" s="56" t="s">
        <v>288</v>
      </c>
      <c r="R2003" s="57"/>
      <c r="S2003" s="56" t="s">
        <v>108</v>
      </c>
      <c r="T2003" s="56" t="s">
        <v>108</v>
      </c>
      <c r="U2003" s="57"/>
      <c r="V2003" s="62"/>
      <c r="W2003" s="62" t="s">
        <v>108</v>
      </c>
      <c r="X2003" s="57"/>
      <c r="Y2003" s="56" t="s">
        <v>108</v>
      </c>
      <c r="Z2003" s="56" t="s">
        <v>123</v>
      </c>
      <c r="AA2003" s="57">
        <v>43706</v>
      </c>
      <c r="AB2003" s="63" t="s">
        <v>124</v>
      </c>
      <c r="AC2003" s="64" t="s">
        <v>12149</v>
      </c>
      <c r="AD2003" s="56" t="s">
        <v>118</v>
      </c>
      <c r="AE2003" s="56" t="s">
        <v>119</v>
      </c>
      <c r="AF2003" s="61"/>
      <c r="AG2003" s="61"/>
      <c r="AH2003" s="67" t="str">
        <v>Aug</v>
      </c>
      <c r="AI2003" s="68" t="str">
        <v>Aug</v>
      </c>
      <c r="AJ2003" s="69">
        <f t="shared" si="340"/>
        <v>1</v>
      </c>
      <c r="AK2003" s="70" t="str">
        <f t="shared" si="403"/>
        <v/>
      </c>
      <c r="AL2003" s="71" t="s">
        <v>17409</v>
      </c>
      <c r="AM2003" s="71" t="str">
        <v>2019</v>
      </c>
      <c r="AN2003" s="70">
        <f t="shared" si="404"/>
        <v>43715</v>
      </c>
      <c r="AO2003" s="70" t="s">
        <v>123</v>
      </c>
      <c r="AP2003" s="74">
        <f ca="1"/>
        <v>254</v>
      </c>
    </row>
    <row r="2004" spans="1:42" ht="14.4">
      <c r="A2004" s="55" t="s">
        <v>12150</v>
      </c>
      <c r="B2004" s="56" t="s">
        <v>89</v>
      </c>
      <c r="C2004" s="57">
        <v>43613</v>
      </c>
      <c r="D2004" s="56" t="s">
        <v>119</v>
      </c>
      <c r="E2004" s="56" t="s">
        <v>129</v>
      </c>
      <c r="F2004" s="58" t="s">
        <v>106</v>
      </c>
      <c r="G2004" s="58" t="s">
        <v>107</v>
      </c>
      <c r="H2004" s="56" t="s">
        <v>129</v>
      </c>
      <c r="I2004" s="59"/>
      <c r="J2004" s="59">
        <f t="shared" si="400"/>
        <v>43643</v>
      </c>
      <c r="K2004" s="56" t="s">
        <v>18</v>
      </c>
      <c r="L2004" s="56" t="s">
        <v>14</v>
      </c>
      <c r="M2004" s="60" t="s">
        <v>12152</v>
      </c>
      <c r="N2004" s="56" t="s">
        <v>12153</v>
      </c>
      <c r="O2004" s="56"/>
      <c r="P2004" s="56" t="s">
        <v>108</v>
      </c>
      <c r="Q2004" s="56" t="s">
        <v>96</v>
      </c>
      <c r="R2004" s="59"/>
      <c r="S2004" s="56" t="s">
        <v>108</v>
      </c>
      <c r="T2004" s="56" t="s">
        <v>108</v>
      </c>
      <c r="U2004" s="59"/>
      <c r="V2004" s="77"/>
      <c r="W2004" s="62" t="s">
        <v>108</v>
      </c>
      <c r="X2004" s="59"/>
      <c r="Y2004" s="56" t="s">
        <v>108</v>
      </c>
      <c r="Z2004" s="56" t="s">
        <v>123</v>
      </c>
      <c r="AA2004" s="57">
        <v>43613</v>
      </c>
      <c r="AB2004" s="63" t="s">
        <v>155</v>
      </c>
      <c r="AC2004" s="64" t="s">
        <v>12154</v>
      </c>
      <c r="AD2004" s="56" t="s">
        <v>224</v>
      </c>
      <c r="AE2004" s="56" t="s">
        <v>119</v>
      </c>
      <c r="AF2004" s="61"/>
      <c r="AG2004" s="61"/>
      <c r="AH2004" s="67" t="str">
        <v>May</v>
      </c>
      <c r="AI2004" s="68" t="str">
        <v>May</v>
      </c>
      <c r="AJ2004" s="69">
        <f t="shared" si="340"/>
        <v>0</v>
      </c>
      <c r="AK2004" s="70" t="str">
        <f t="shared" si="403"/>
        <v/>
      </c>
      <c r="AL2004" s="71" t="s">
        <v>17409</v>
      </c>
      <c r="AM2004" s="71" t="str">
        <v>2019</v>
      </c>
      <c r="AN2004" s="70">
        <f t="shared" si="404"/>
        <v>43623</v>
      </c>
      <c r="AO2004" s="70" t="s">
        <v>123</v>
      </c>
      <c r="AP2004" s="74">
        <f ca="1"/>
        <v>346</v>
      </c>
    </row>
    <row r="2005" spans="1:42" ht="14.4">
      <c r="A2005" s="55" t="s">
        <v>12155</v>
      </c>
      <c r="B2005" s="56" t="s">
        <v>89</v>
      </c>
      <c r="C2005" s="57">
        <v>43613</v>
      </c>
      <c r="D2005" s="56" t="s">
        <v>119</v>
      </c>
      <c r="E2005" s="56" t="s">
        <v>129</v>
      </c>
      <c r="F2005" s="58" t="s">
        <v>106</v>
      </c>
      <c r="G2005" s="58" t="s">
        <v>107</v>
      </c>
      <c r="H2005" s="56" t="s">
        <v>129</v>
      </c>
      <c r="I2005" s="59"/>
      <c r="J2005" s="59">
        <f t="shared" si="400"/>
        <v>43643</v>
      </c>
      <c r="K2005" s="56" t="s">
        <v>18</v>
      </c>
      <c r="L2005" s="56" t="s">
        <v>14</v>
      </c>
      <c r="M2005" s="60" t="s">
        <v>12156</v>
      </c>
      <c r="N2005" s="56" t="s">
        <v>12157</v>
      </c>
      <c r="O2005" s="61"/>
      <c r="P2005" s="56" t="s">
        <v>108</v>
      </c>
      <c r="Q2005" s="56" t="s">
        <v>96</v>
      </c>
      <c r="R2005" s="57"/>
      <c r="S2005" s="56" t="s">
        <v>108</v>
      </c>
      <c r="T2005" s="56" t="s">
        <v>108</v>
      </c>
      <c r="U2005" s="57"/>
      <c r="V2005" s="77"/>
      <c r="W2005" s="62" t="s">
        <v>108</v>
      </c>
      <c r="X2005" s="57"/>
      <c r="Y2005" s="56" t="s">
        <v>108</v>
      </c>
      <c r="Z2005" s="56" t="s">
        <v>123</v>
      </c>
      <c r="AA2005" s="57">
        <v>43613</v>
      </c>
      <c r="AB2005" s="63" t="s">
        <v>155</v>
      </c>
      <c r="AC2005" s="64" t="s">
        <v>12158</v>
      </c>
      <c r="AD2005" s="56" t="s">
        <v>224</v>
      </c>
      <c r="AE2005" s="56" t="s">
        <v>119</v>
      </c>
      <c r="AF2005" s="61"/>
      <c r="AG2005" s="61"/>
      <c r="AH2005" s="67" t="str">
        <v>May</v>
      </c>
      <c r="AI2005" s="68" t="str">
        <v>May</v>
      </c>
      <c r="AJ2005" s="69">
        <f t="shared" si="340"/>
        <v>0</v>
      </c>
      <c r="AK2005" s="70" t="str">
        <f t="shared" si="403"/>
        <v/>
      </c>
      <c r="AL2005" s="71" t="s">
        <v>17409</v>
      </c>
      <c r="AM2005" s="71" t="str">
        <v>2019</v>
      </c>
      <c r="AN2005" s="70">
        <f t="shared" si="404"/>
        <v>43623</v>
      </c>
      <c r="AO2005" s="70" t="s">
        <v>123</v>
      </c>
      <c r="AP2005" s="74">
        <f ca="1"/>
        <v>346</v>
      </c>
    </row>
    <row r="2006" spans="1:42" ht="14.4">
      <c r="A2006" s="55" t="s">
        <v>12159</v>
      </c>
      <c r="B2006" s="56" t="s">
        <v>89</v>
      </c>
      <c r="C2006" s="57">
        <v>43613</v>
      </c>
      <c r="D2006" s="56" t="s">
        <v>119</v>
      </c>
      <c r="E2006" s="56" t="s">
        <v>129</v>
      </c>
      <c r="F2006" s="58" t="s">
        <v>106</v>
      </c>
      <c r="G2006" s="58" t="s">
        <v>107</v>
      </c>
      <c r="H2006" s="56" t="s">
        <v>129</v>
      </c>
      <c r="I2006" s="57"/>
      <c r="J2006" s="57">
        <f t="shared" si="400"/>
        <v>43643</v>
      </c>
      <c r="K2006" s="56" t="s">
        <v>18</v>
      </c>
      <c r="L2006" s="56" t="s">
        <v>14</v>
      </c>
      <c r="M2006" s="60" t="s">
        <v>12160</v>
      </c>
      <c r="N2006" s="56" t="s">
        <v>12161</v>
      </c>
      <c r="O2006" s="56"/>
      <c r="P2006" s="56" t="s">
        <v>108</v>
      </c>
      <c r="Q2006" s="56" t="s">
        <v>96</v>
      </c>
      <c r="R2006" s="57"/>
      <c r="S2006" s="56" t="s">
        <v>108</v>
      </c>
      <c r="T2006" s="56" t="s">
        <v>108</v>
      </c>
      <c r="U2006" s="57"/>
      <c r="V2006" s="62"/>
      <c r="W2006" s="62" t="s">
        <v>108</v>
      </c>
      <c r="X2006" s="57"/>
      <c r="Y2006" s="56" t="s">
        <v>108</v>
      </c>
      <c r="Z2006" s="56" t="s">
        <v>123</v>
      </c>
      <c r="AA2006" s="57">
        <v>43613</v>
      </c>
      <c r="AB2006" s="63" t="s">
        <v>155</v>
      </c>
      <c r="AC2006" s="64" t="s">
        <v>12162</v>
      </c>
      <c r="AD2006" s="56" t="s">
        <v>118</v>
      </c>
      <c r="AE2006" s="56" t="s">
        <v>119</v>
      </c>
      <c r="AF2006" s="61"/>
      <c r="AG2006" s="61"/>
      <c r="AH2006" s="67" t="str">
        <v>May</v>
      </c>
      <c r="AI2006" s="68" t="str">
        <v>May</v>
      </c>
      <c r="AJ2006" s="69">
        <f t="shared" si="340"/>
        <v>0</v>
      </c>
      <c r="AK2006" s="70" t="str">
        <f t="shared" si="403"/>
        <v/>
      </c>
      <c r="AL2006" s="71" t="s">
        <v>17409</v>
      </c>
      <c r="AM2006" s="71" t="str">
        <v>2019</v>
      </c>
      <c r="AN2006" s="70">
        <f t="shared" si="404"/>
        <v>43623</v>
      </c>
      <c r="AO2006" s="70" t="s">
        <v>123</v>
      </c>
      <c r="AP2006" s="74">
        <f ca="1"/>
        <v>346</v>
      </c>
    </row>
    <row r="2007" spans="1:42" ht="14.4">
      <c r="A2007" s="55" t="s">
        <v>12163</v>
      </c>
      <c r="B2007" s="56" t="s">
        <v>89</v>
      </c>
      <c r="C2007" s="57">
        <v>43712</v>
      </c>
      <c r="D2007" s="56" t="s">
        <v>119</v>
      </c>
      <c r="E2007" s="56" t="s">
        <v>297</v>
      </c>
      <c r="F2007" s="58" t="s">
        <v>106</v>
      </c>
      <c r="G2007" s="58" t="s">
        <v>107</v>
      </c>
      <c r="H2007" s="56" t="s">
        <v>140</v>
      </c>
      <c r="I2007" s="57"/>
      <c r="J2007" s="57">
        <f t="shared" si="400"/>
        <v>43742</v>
      </c>
      <c r="K2007" s="56" t="s">
        <v>18</v>
      </c>
      <c r="L2007" s="56" t="s">
        <v>14</v>
      </c>
      <c r="M2007" s="60" t="s">
        <v>12164</v>
      </c>
      <c r="N2007" s="56" t="s">
        <v>12165</v>
      </c>
      <c r="O2007" s="56" t="s">
        <v>395</v>
      </c>
      <c r="P2007" s="56" t="s">
        <v>108</v>
      </c>
      <c r="Q2007" s="56" t="s">
        <v>288</v>
      </c>
      <c r="R2007" s="57"/>
      <c r="S2007" s="56" t="s">
        <v>108</v>
      </c>
      <c r="T2007" s="56" t="s">
        <v>108</v>
      </c>
      <c r="U2007" s="57"/>
      <c r="V2007" s="62"/>
      <c r="W2007" s="62" t="s">
        <v>108</v>
      </c>
      <c r="X2007" s="57"/>
      <c r="Y2007" s="56" t="s">
        <v>108</v>
      </c>
      <c r="Z2007" s="56" t="s">
        <v>123</v>
      </c>
      <c r="AA2007" s="57">
        <v>43712</v>
      </c>
      <c r="AB2007" s="63" t="s">
        <v>289</v>
      </c>
      <c r="AC2007" s="64" t="s">
        <v>12166</v>
      </c>
      <c r="AD2007" s="56" t="s">
        <v>118</v>
      </c>
      <c r="AE2007" s="56"/>
      <c r="AF2007" s="61"/>
      <c r="AG2007" s="61"/>
      <c r="AH2007" s="67" t="str">
        <v>Sep</v>
      </c>
      <c r="AI2007" s="68" t="str">
        <v>Sep</v>
      </c>
      <c r="AJ2007" s="69">
        <f t="shared" si="340"/>
        <v>0</v>
      </c>
      <c r="AK2007" s="70" t="str">
        <f t="shared" si="403"/>
        <v/>
      </c>
      <c r="AL2007" s="71" t="s">
        <v>17409</v>
      </c>
      <c r="AM2007" s="71" t="str">
        <v>2019</v>
      </c>
      <c r="AN2007" s="70">
        <f t="shared" si="404"/>
        <v>43722</v>
      </c>
      <c r="AO2007" s="70" t="s">
        <v>123</v>
      </c>
      <c r="AP2007" s="74">
        <f ca="1"/>
        <v>247</v>
      </c>
    </row>
    <row r="2008" spans="1:42" ht="14.4">
      <c r="A2008" s="55" t="s">
        <v>12167</v>
      </c>
      <c r="B2008" s="56" t="s">
        <v>89</v>
      </c>
      <c r="C2008" s="57">
        <v>43794</v>
      </c>
      <c r="D2008" s="56" t="s">
        <v>90</v>
      </c>
      <c r="E2008" s="56" t="s">
        <v>276</v>
      </c>
      <c r="F2008" s="58" t="s">
        <v>214</v>
      </c>
      <c r="G2008" s="58" t="s">
        <v>214</v>
      </c>
      <c r="H2008" s="56" t="s">
        <v>276</v>
      </c>
      <c r="I2008" s="59"/>
      <c r="J2008" s="59">
        <f t="shared" si="400"/>
        <v>43824</v>
      </c>
      <c r="K2008" s="56" t="s">
        <v>18</v>
      </c>
      <c r="L2008" s="56" t="s">
        <v>14</v>
      </c>
      <c r="M2008" s="60" t="s">
        <v>12168</v>
      </c>
      <c r="N2008" s="56" t="s">
        <v>12169</v>
      </c>
      <c r="O2008" s="56" t="s">
        <v>236</v>
      </c>
      <c r="P2008" s="56"/>
      <c r="Q2008" s="56" t="s">
        <v>17</v>
      </c>
      <c r="R2008" s="59"/>
      <c r="S2008" s="56" t="s">
        <v>108</v>
      </c>
      <c r="T2008" s="56" t="s">
        <v>108</v>
      </c>
      <c r="U2008" s="57"/>
      <c r="V2008" s="77"/>
      <c r="W2008" s="62" t="s">
        <v>108</v>
      </c>
      <c r="X2008" s="59"/>
      <c r="Y2008" s="56" t="s">
        <v>108</v>
      </c>
      <c r="Z2008" s="56" t="s">
        <v>123</v>
      </c>
      <c r="AA2008" s="57">
        <v>43796</v>
      </c>
      <c r="AB2008" s="75"/>
      <c r="AC2008" s="64" t="s">
        <v>12170</v>
      </c>
      <c r="AD2008" s="56" t="s">
        <v>224</v>
      </c>
      <c r="AE2008" s="56" t="s">
        <v>119</v>
      </c>
      <c r="AF2008" s="61"/>
      <c r="AG2008" s="61"/>
      <c r="AH2008" s="67" t="str">
        <v>Nov</v>
      </c>
      <c r="AI2008" s="68" t="str">
        <v>Nov</v>
      </c>
      <c r="AJ2008" s="69">
        <f t="shared" si="340"/>
        <v>2</v>
      </c>
      <c r="AK2008" s="70"/>
      <c r="AL2008" s="71"/>
      <c r="AM2008" s="71" t="str">
        <v>2019</v>
      </c>
      <c r="AN2008" s="70"/>
      <c r="AO2008" s="70" t="s">
        <v>123</v>
      </c>
      <c r="AP2008" s="74">
        <f ca="1"/>
        <v>165</v>
      </c>
    </row>
    <row r="2009" spans="1:42" ht="14.4">
      <c r="A2009" s="55" t="s">
        <v>12171</v>
      </c>
      <c r="B2009" s="56" t="s">
        <v>89</v>
      </c>
      <c r="C2009" s="57">
        <v>43530</v>
      </c>
      <c r="D2009" s="56" t="s">
        <v>229</v>
      </c>
      <c r="E2009" s="56" t="s">
        <v>91</v>
      </c>
      <c r="F2009" s="58" t="s">
        <v>106</v>
      </c>
      <c r="G2009" s="58" t="s">
        <v>177</v>
      </c>
      <c r="H2009" s="56" t="s">
        <v>32</v>
      </c>
      <c r="I2009" s="57"/>
      <c r="J2009" s="57">
        <f t="shared" si="400"/>
        <v>43560</v>
      </c>
      <c r="K2009" s="56" t="s">
        <v>18</v>
      </c>
      <c r="L2009" s="56" t="s">
        <v>18</v>
      </c>
      <c r="M2009" s="60" t="s">
        <v>12172</v>
      </c>
      <c r="N2009" s="61"/>
      <c r="O2009" s="61"/>
      <c r="P2009" s="61"/>
      <c r="Q2009" s="56" t="s">
        <v>96</v>
      </c>
      <c r="R2009" s="57"/>
      <c r="S2009" s="56" t="s">
        <v>108</v>
      </c>
      <c r="T2009" s="56" t="s">
        <v>108</v>
      </c>
      <c r="U2009" s="57"/>
      <c r="V2009" s="76"/>
      <c r="W2009" s="76"/>
      <c r="X2009" s="57"/>
      <c r="Y2009" s="61"/>
      <c r="Z2009" s="56" t="s">
        <v>121</v>
      </c>
      <c r="AA2009" s="57">
        <v>43531</v>
      </c>
      <c r="AB2009" s="75"/>
      <c r="AC2009" s="60" t="s">
        <v>12173</v>
      </c>
      <c r="AD2009" s="65" t="s">
        <v>97</v>
      </c>
      <c r="AE2009" s="65"/>
      <c r="AF2009" s="66"/>
      <c r="AG2009" s="66"/>
      <c r="AH2009" s="67" t="str">
        <v>Mar</v>
      </c>
      <c r="AI2009" s="68" t="str">
        <v>Mar</v>
      </c>
      <c r="AJ2009" s="69">
        <f t="shared" si="340"/>
        <v>1</v>
      </c>
      <c r="AK2009" s="70" t="str">
        <f t="shared" ref="AK2009:AK2034" si="405">IF(R2009="","",SUM(R2009+30))</f>
        <v/>
      </c>
      <c r="AL2009" s="71" t="s">
        <v>17409</v>
      </c>
      <c r="AM2009" s="71" t="str">
        <v>2019</v>
      </c>
      <c r="AN2009" s="70">
        <f t="shared" ref="AN2009:AN2034" si="406">IF(C2009="","",SUM(C2009+10))</f>
        <v>43540</v>
      </c>
      <c r="AO2009" s="70" t="s">
        <v>123</v>
      </c>
      <c r="AP2009" s="74">
        <f ca="1"/>
        <v>429</v>
      </c>
    </row>
    <row r="2010" spans="1:42" ht="14.4">
      <c r="A2010" s="55" t="s">
        <v>12174</v>
      </c>
      <c r="B2010" s="56" t="s">
        <v>89</v>
      </c>
      <c r="C2010" s="57">
        <v>43557</v>
      </c>
      <c r="D2010" s="56" t="s">
        <v>131</v>
      </c>
      <c r="E2010" s="56" t="s">
        <v>140</v>
      </c>
      <c r="F2010" s="58" t="s">
        <v>106</v>
      </c>
      <c r="G2010" s="58" t="s">
        <v>107</v>
      </c>
      <c r="H2010" s="56" t="s">
        <v>140</v>
      </c>
      <c r="I2010" s="59"/>
      <c r="J2010" s="59">
        <f t="shared" si="400"/>
        <v>43587</v>
      </c>
      <c r="K2010" s="56" t="s">
        <v>18</v>
      </c>
      <c r="L2010" s="56" t="s">
        <v>18</v>
      </c>
      <c r="M2010" s="60" t="s">
        <v>12175</v>
      </c>
      <c r="N2010" s="56" t="s">
        <v>12176</v>
      </c>
      <c r="O2010" s="56" t="s">
        <v>29</v>
      </c>
      <c r="P2010" s="56" t="s">
        <v>12177</v>
      </c>
      <c r="Q2010" s="56" t="s">
        <v>17</v>
      </c>
      <c r="R2010" s="59"/>
      <c r="S2010" s="56" t="s">
        <v>108</v>
      </c>
      <c r="T2010" s="56" t="s">
        <v>108</v>
      </c>
      <c r="U2010" s="59"/>
      <c r="V2010" s="77"/>
      <c r="W2010" s="62">
        <v>0</v>
      </c>
      <c r="X2010" s="59"/>
      <c r="Y2010" s="56" t="s">
        <v>108</v>
      </c>
      <c r="Z2010" s="56" t="s">
        <v>121</v>
      </c>
      <c r="AA2010" s="57">
        <v>43557</v>
      </c>
      <c r="AB2010" s="63" t="s">
        <v>244</v>
      </c>
      <c r="AC2010" s="64" t="s">
        <v>12178</v>
      </c>
      <c r="AD2010" s="65" t="s">
        <v>97</v>
      </c>
      <c r="AE2010" s="56" t="s">
        <v>90</v>
      </c>
      <c r="AF2010" s="61"/>
      <c r="AG2010" s="61"/>
      <c r="AH2010" s="67" t="str">
        <v>Apr</v>
      </c>
      <c r="AI2010" s="68" t="str">
        <v>Apr</v>
      </c>
      <c r="AJ2010" s="69">
        <f t="shared" si="340"/>
        <v>0</v>
      </c>
      <c r="AK2010" s="70" t="str">
        <f t="shared" si="405"/>
        <v/>
      </c>
      <c r="AL2010" s="71" t="s">
        <v>17409</v>
      </c>
      <c r="AM2010" s="71" t="str">
        <v>2019</v>
      </c>
      <c r="AN2010" s="70">
        <f t="shared" si="406"/>
        <v>43567</v>
      </c>
      <c r="AO2010" s="70" t="s">
        <v>123</v>
      </c>
      <c r="AP2010" s="74">
        <f ca="1"/>
        <v>402</v>
      </c>
    </row>
    <row r="2011" spans="1:42" ht="14.4">
      <c r="A2011" s="55" t="s">
        <v>12179</v>
      </c>
      <c r="B2011" s="56" t="s">
        <v>89</v>
      </c>
      <c r="C2011" s="57">
        <v>43711</v>
      </c>
      <c r="D2011" s="56" t="s">
        <v>90</v>
      </c>
      <c r="E2011" s="56" t="s">
        <v>12</v>
      </c>
      <c r="F2011" s="58" t="s">
        <v>106</v>
      </c>
      <c r="G2011" s="58" t="s">
        <v>107</v>
      </c>
      <c r="H2011" s="56" t="s">
        <v>12</v>
      </c>
      <c r="I2011" s="57"/>
      <c r="J2011" s="57">
        <f t="shared" si="400"/>
        <v>43741</v>
      </c>
      <c r="K2011" s="56" t="s">
        <v>18</v>
      </c>
      <c r="L2011" s="56" t="s">
        <v>18</v>
      </c>
      <c r="M2011" s="60" t="s">
        <v>12180</v>
      </c>
      <c r="N2011" s="56"/>
      <c r="O2011" s="56" t="s">
        <v>27</v>
      </c>
      <c r="P2011" s="56" t="s">
        <v>12181</v>
      </c>
      <c r="Q2011" s="56" t="s">
        <v>17</v>
      </c>
      <c r="R2011" s="57"/>
      <c r="S2011" s="56"/>
      <c r="T2011" s="56"/>
      <c r="U2011" s="57"/>
      <c r="V2011" s="62"/>
      <c r="W2011" s="62"/>
      <c r="X2011" s="57"/>
      <c r="Y2011" s="56"/>
      <c r="Z2011" s="56" t="s">
        <v>121</v>
      </c>
      <c r="AA2011" s="57">
        <v>43721</v>
      </c>
      <c r="AB2011" s="63"/>
      <c r="AC2011" s="64"/>
      <c r="AD2011" s="65" t="s">
        <v>97</v>
      </c>
      <c r="AE2011" s="56" t="s">
        <v>90</v>
      </c>
      <c r="AF2011" s="61"/>
      <c r="AG2011" s="61"/>
      <c r="AH2011" s="67" t="str">
        <v>Sep</v>
      </c>
      <c r="AI2011" s="68" t="str">
        <v>Sep</v>
      </c>
      <c r="AJ2011" s="69">
        <f t="shared" si="340"/>
        <v>10</v>
      </c>
      <c r="AK2011" s="70" t="str">
        <f t="shared" si="405"/>
        <v/>
      </c>
      <c r="AL2011" s="71" t="s">
        <v>17409</v>
      </c>
      <c r="AM2011" s="71" t="str">
        <v>2019</v>
      </c>
      <c r="AN2011" s="70">
        <f t="shared" si="406"/>
        <v>43721</v>
      </c>
      <c r="AO2011" s="70" t="s">
        <v>123</v>
      </c>
      <c r="AP2011" s="74">
        <f ca="1"/>
        <v>248</v>
      </c>
    </row>
    <row r="2012" spans="1:42" ht="14.4">
      <c r="A2012" s="55" t="s">
        <v>12182</v>
      </c>
      <c r="B2012" s="56" t="s">
        <v>89</v>
      </c>
      <c r="C2012" s="57">
        <v>43724</v>
      </c>
      <c r="D2012" s="56" t="s">
        <v>90</v>
      </c>
      <c r="E2012" s="56" t="s">
        <v>297</v>
      </c>
      <c r="F2012" s="58" t="s">
        <v>106</v>
      </c>
      <c r="G2012" s="58" t="s">
        <v>107</v>
      </c>
      <c r="H2012" s="56" t="s">
        <v>140</v>
      </c>
      <c r="I2012" s="59"/>
      <c r="J2012" s="59">
        <f t="shared" si="400"/>
        <v>43754</v>
      </c>
      <c r="K2012" s="56" t="s">
        <v>18</v>
      </c>
      <c r="L2012" s="56" t="s">
        <v>18</v>
      </c>
      <c r="M2012" s="60" t="s">
        <v>12180</v>
      </c>
      <c r="N2012" s="56" t="s">
        <v>12180</v>
      </c>
      <c r="O2012" s="56" t="s">
        <v>27</v>
      </c>
      <c r="P2012" s="56" t="s">
        <v>12181</v>
      </c>
      <c r="Q2012" s="56" t="s">
        <v>678</v>
      </c>
      <c r="R2012" s="57"/>
      <c r="S2012" s="56" t="s">
        <v>108</v>
      </c>
      <c r="T2012" s="56" t="s">
        <v>108</v>
      </c>
      <c r="U2012" s="59"/>
      <c r="V2012" s="77"/>
      <c r="W2012" s="62">
        <v>0</v>
      </c>
      <c r="X2012" s="59"/>
      <c r="Y2012" s="56" t="s">
        <v>108</v>
      </c>
      <c r="Z2012" s="56" t="s">
        <v>121</v>
      </c>
      <c r="AA2012" s="57">
        <v>43724</v>
      </c>
      <c r="AB2012" s="63" t="s">
        <v>289</v>
      </c>
      <c r="AC2012" s="64" t="s">
        <v>12183</v>
      </c>
      <c r="AD2012" s="65" t="s">
        <v>97</v>
      </c>
      <c r="AE2012" s="56" t="s">
        <v>90</v>
      </c>
      <c r="AF2012" s="61"/>
      <c r="AG2012" s="61"/>
      <c r="AH2012" s="67" t="str">
        <v>Sep</v>
      </c>
      <c r="AI2012" s="68" t="str">
        <v>Sep</v>
      </c>
      <c r="AJ2012" s="69">
        <f t="shared" si="340"/>
        <v>0</v>
      </c>
      <c r="AK2012" s="70" t="str">
        <f t="shared" si="405"/>
        <v/>
      </c>
      <c r="AL2012" s="71" t="s">
        <v>17409</v>
      </c>
      <c r="AM2012" s="71" t="str">
        <v>2019</v>
      </c>
      <c r="AN2012" s="70">
        <f t="shared" si="406"/>
        <v>43734</v>
      </c>
      <c r="AO2012" s="70" t="s">
        <v>123</v>
      </c>
      <c r="AP2012" s="74">
        <f ca="1"/>
        <v>235</v>
      </c>
    </row>
    <row r="2013" spans="1:42" ht="14.4">
      <c r="A2013" s="55" t="s">
        <v>12185</v>
      </c>
      <c r="B2013" s="56" t="s">
        <v>89</v>
      </c>
      <c r="C2013" s="57">
        <v>43635</v>
      </c>
      <c r="D2013" s="56" t="s">
        <v>90</v>
      </c>
      <c r="E2013" s="56" t="s">
        <v>12</v>
      </c>
      <c r="F2013" s="58" t="s">
        <v>106</v>
      </c>
      <c r="G2013" s="58" t="s">
        <v>107</v>
      </c>
      <c r="H2013" s="56" t="s">
        <v>12</v>
      </c>
      <c r="I2013" s="57"/>
      <c r="J2013" s="57">
        <f t="shared" si="400"/>
        <v>43665</v>
      </c>
      <c r="K2013" s="56" t="s">
        <v>18</v>
      </c>
      <c r="L2013" s="56" t="s">
        <v>18</v>
      </c>
      <c r="M2013" s="60" t="s">
        <v>12187</v>
      </c>
      <c r="N2013" s="56" t="s">
        <v>12188</v>
      </c>
      <c r="O2013" s="56" t="s">
        <v>137</v>
      </c>
      <c r="P2013" s="56" t="s">
        <v>12189</v>
      </c>
      <c r="Q2013" s="56" t="s">
        <v>28</v>
      </c>
      <c r="R2013" s="57"/>
      <c r="S2013" s="56"/>
      <c r="T2013" s="56"/>
      <c r="U2013" s="57"/>
      <c r="V2013" s="62"/>
      <c r="W2013" s="62" t="s">
        <v>122</v>
      </c>
      <c r="X2013" s="57"/>
      <c r="Y2013" s="56"/>
      <c r="Z2013" s="56" t="s">
        <v>121</v>
      </c>
      <c r="AA2013" s="57">
        <v>43635</v>
      </c>
      <c r="AB2013" s="75"/>
      <c r="AC2013" s="64"/>
      <c r="AD2013" s="65" t="s">
        <v>97</v>
      </c>
      <c r="AE2013" s="56" t="s">
        <v>90</v>
      </c>
      <c r="AF2013" s="61"/>
      <c r="AG2013" s="61"/>
      <c r="AH2013" s="67" t="str">
        <v>Jun</v>
      </c>
      <c r="AI2013" s="68" t="str">
        <v>Jun</v>
      </c>
      <c r="AJ2013" s="69">
        <f t="shared" si="340"/>
        <v>0</v>
      </c>
      <c r="AK2013" s="70" t="str">
        <f t="shared" si="405"/>
        <v/>
      </c>
      <c r="AL2013" s="71" t="s">
        <v>17409</v>
      </c>
      <c r="AM2013" s="71" t="str">
        <v>2019</v>
      </c>
      <c r="AN2013" s="70">
        <f t="shared" si="406"/>
        <v>43645</v>
      </c>
      <c r="AO2013" s="70" t="s">
        <v>123</v>
      </c>
      <c r="AP2013" s="74">
        <f ca="1"/>
        <v>324</v>
      </c>
    </row>
    <row r="2014" spans="1:42" ht="14.4">
      <c r="A2014" s="55" t="s">
        <v>12191</v>
      </c>
      <c r="B2014" s="56" t="s">
        <v>700</v>
      </c>
      <c r="C2014" s="57">
        <v>43696</v>
      </c>
      <c r="D2014" s="56" t="s">
        <v>90</v>
      </c>
      <c r="E2014" s="56" t="s">
        <v>276</v>
      </c>
      <c r="F2014" s="58" t="s">
        <v>214</v>
      </c>
      <c r="G2014" s="58" t="s">
        <v>214</v>
      </c>
      <c r="H2014" s="56" t="s">
        <v>276</v>
      </c>
      <c r="I2014" s="57"/>
      <c r="J2014" s="57">
        <f t="shared" si="400"/>
        <v>43726</v>
      </c>
      <c r="K2014" s="56"/>
      <c r="L2014" s="56"/>
      <c r="M2014" s="60" t="s">
        <v>12193</v>
      </c>
      <c r="N2014" s="56" t="s">
        <v>12193</v>
      </c>
      <c r="O2014" s="56"/>
      <c r="P2014" s="56"/>
      <c r="Q2014" s="56"/>
      <c r="R2014" s="57"/>
      <c r="S2014" s="56"/>
      <c r="T2014" s="56"/>
      <c r="U2014" s="57"/>
      <c r="V2014" s="62"/>
      <c r="W2014" s="62"/>
      <c r="X2014" s="57"/>
      <c r="Y2014" s="56"/>
      <c r="Z2014" s="56"/>
      <c r="AA2014" s="57"/>
      <c r="AB2014" s="63"/>
      <c r="AC2014" s="64" t="s">
        <v>12194</v>
      </c>
      <c r="AD2014" s="56"/>
      <c r="AE2014" s="56"/>
      <c r="AF2014" s="61"/>
      <c r="AG2014" s="61"/>
      <c r="AH2014" s="67" t="str">
        <v>Aug</v>
      </c>
      <c r="AI2014" s="68" t="str">
        <v/>
      </c>
      <c r="AJ2014" s="69" t="str">
        <f t="shared" si="340"/>
        <v/>
      </c>
      <c r="AK2014" s="70" t="str">
        <f t="shared" si="405"/>
        <v/>
      </c>
      <c r="AL2014" s="71" t="s">
        <v>17409</v>
      </c>
      <c r="AM2014" s="71" t="str">
        <v>2019</v>
      </c>
      <c r="AN2014" s="70">
        <f t="shared" si="406"/>
        <v>43706</v>
      </c>
      <c r="AO2014" s="70" t="s">
        <v>123</v>
      </c>
      <c r="AP2014" s="74">
        <f ca="1"/>
        <v>263</v>
      </c>
    </row>
    <row r="2015" spans="1:42" ht="14.4">
      <c r="A2015" s="55" t="s">
        <v>12196</v>
      </c>
      <c r="B2015" s="56" t="s">
        <v>89</v>
      </c>
      <c r="C2015" s="57">
        <v>43546</v>
      </c>
      <c r="D2015" s="56" t="s">
        <v>90</v>
      </c>
      <c r="E2015" s="56" t="s">
        <v>276</v>
      </c>
      <c r="F2015" s="58" t="s">
        <v>214</v>
      </c>
      <c r="G2015" s="58" t="s">
        <v>214</v>
      </c>
      <c r="H2015" s="56" t="s">
        <v>276</v>
      </c>
      <c r="I2015" s="57"/>
      <c r="J2015" s="57">
        <v>43577</v>
      </c>
      <c r="K2015" s="56" t="s">
        <v>18</v>
      </c>
      <c r="L2015" s="56" t="s">
        <v>14</v>
      </c>
      <c r="M2015" s="60" t="s">
        <v>12197</v>
      </c>
      <c r="N2015" s="56" t="s">
        <v>12198</v>
      </c>
      <c r="O2015" s="56"/>
      <c r="P2015" s="56" t="s">
        <v>12200</v>
      </c>
      <c r="Q2015" s="56"/>
      <c r="R2015" s="57"/>
      <c r="S2015" s="56" t="s">
        <v>108</v>
      </c>
      <c r="T2015" s="56" t="s">
        <v>108</v>
      </c>
      <c r="U2015" s="57"/>
      <c r="V2015" s="62"/>
      <c r="W2015" s="62" t="s">
        <v>108</v>
      </c>
      <c r="X2015" s="57"/>
      <c r="Y2015" s="56" t="s">
        <v>108</v>
      </c>
      <c r="Z2015" s="56" t="s">
        <v>123</v>
      </c>
      <c r="AA2015" s="57">
        <v>43546</v>
      </c>
      <c r="AB2015" s="75"/>
      <c r="AC2015" s="64" t="s">
        <v>12201</v>
      </c>
      <c r="AD2015" s="56" t="s">
        <v>118</v>
      </c>
      <c r="AE2015" s="56"/>
      <c r="AF2015" s="61"/>
      <c r="AG2015" s="61"/>
      <c r="AH2015" s="67" t="str">
        <v>Mar</v>
      </c>
      <c r="AI2015" s="68" t="str">
        <v>Mar</v>
      </c>
      <c r="AJ2015" s="69">
        <f t="shared" si="340"/>
        <v>0</v>
      </c>
      <c r="AK2015" s="70" t="str">
        <f t="shared" si="405"/>
        <v/>
      </c>
      <c r="AL2015" s="71" t="s">
        <v>17409</v>
      </c>
      <c r="AM2015" s="71" t="str">
        <v>2019</v>
      </c>
      <c r="AN2015" s="70">
        <f t="shared" si="406"/>
        <v>43556</v>
      </c>
      <c r="AO2015" s="70" t="s">
        <v>123</v>
      </c>
      <c r="AP2015" s="74">
        <f ca="1"/>
        <v>413</v>
      </c>
    </row>
    <row r="2016" spans="1:42" ht="14.4">
      <c r="A2016" s="55" t="s">
        <v>12203</v>
      </c>
      <c r="B2016" s="56" t="s">
        <v>89</v>
      </c>
      <c r="C2016" s="57">
        <v>43731</v>
      </c>
      <c r="D2016" s="56" t="s">
        <v>90</v>
      </c>
      <c r="E2016" s="56" t="s">
        <v>276</v>
      </c>
      <c r="F2016" s="58" t="s">
        <v>214</v>
      </c>
      <c r="G2016" s="58" t="s">
        <v>214</v>
      </c>
      <c r="H2016" s="56" t="s">
        <v>276</v>
      </c>
      <c r="I2016" s="59"/>
      <c r="J2016" s="57">
        <v>43761</v>
      </c>
      <c r="K2016" s="56" t="s">
        <v>18</v>
      </c>
      <c r="L2016" s="56" t="s">
        <v>18</v>
      </c>
      <c r="M2016" s="60" t="s">
        <v>12204</v>
      </c>
      <c r="N2016" s="56" t="s">
        <v>4724</v>
      </c>
      <c r="O2016" s="61"/>
      <c r="P2016" s="56" t="s">
        <v>4725</v>
      </c>
      <c r="Q2016" s="56" t="s">
        <v>826</v>
      </c>
      <c r="R2016" s="59"/>
      <c r="S2016" s="56" t="s">
        <v>18</v>
      </c>
      <c r="T2016" s="56" t="s">
        <v>18</v>
      </c>
      <c r="U2016" s="59"/>
      <c r="V2016" s="77"/>
      <c r="W2016" s="62" t="s">
        <v>146</v>
      </c>
      <c r="X2016" s="59"/>
      <c r="Y2016" s="56" t="s">
        <v>108</v>
      </c>
      <c r="Z2016" s="56" t="s">
        <v>121</v>
      </c>
      <c r="AA2016" s="57">
        <v>43739</v>
      </c>
      <c r="AB2016" s="75"/>
      <c r="AC2016" s="64" t="s">
        <v>12206</v>
      </c>
      <c r="AD2016" s="65" t="s">
        <v>97</v>
      </c>
      <c r="AE2016" s="56" t="s">
        <v>119</v>
      </c>
      <c r="AF2016" s="61"/>
      <c r="AG2016" s="61"/>
      <c r="AH2016" s="67" t="str">
        <v>Sep</v>
      </c>
      <c r="AI2016" s="68" t="str">
        <v>Oct</v>
      </c>
      <c r="AJ2016" s="69">
        <f t="shared" si="340"/>
        <v>8</v>
      </c>
      <c r="AK2016" s="70" t="str">
        <f t="shared" si="405"/>
        <v/>
      </c>
      <c r="AL2016" s="71" t="s">
        <v>17409</v>
      </c>
      <c r="AM2016" s="71" t="str">
        <v>2019</v>
      </c>
      <c r="AN2016" s="70">
        <f t="shared" si="406"/>
        <v>43741</v>
      </c>
      <c r="AO2016" s="70" t="s">
        <v>123</v>
      </c>
      <c r="AP2016" s="74">
        <f ca="1"/>
        <v>228</v>
      </c>
    </row>
    <row r="2017" spans="1:42" ht="14.4">
      <c r="A2017" s="55" t="s">
        <v>12208</v>
      </c>
      <c r="B2017" s="56" t="s">
        <v>89</v>
      </c>
      <c r="C2017" s="57">
        <v>43655</v>
      </c>
      <c r="D2017" s="56" t="s">
        <v>119</v>
      </c>
      <c r="E2017" s="56" t="s">
        <v>140</v>
      </c>
      <c r="F2017" s="58" t="s">
        <v>106</v>
      </c>
      <c r="G2017" s="58" t="s">
        <v>107</v>
      </c>
      <c r="H2017" s="56" t="s">
        <v>140</v>
      </c>
      <c r="I2017" s="57"/>
      <c r="J2017" s="57">
        <f t="shared" ref="J2017:J2090" si="407">IF(C2017="","",SUM(C2017+30))</f>
        <v>43685</v>
      </c>
      <c r="K2017" s="56" t="s">
        <v>18</v>
      </c>
      <c r="L2017" s="56" t="s">
        <v>18</v>
      </c>
      <c r="M2017" s="60" t="s">
        <v>12209</v>
      </c>
      <c r="N2017" s="56" t="s">
        <v>12210</v>
      </c>
      <c r="O2017" s="56" t="s">
        <v>132</v>
      </c>
      <c r="P2017" s="56" t="s">
        <v>12212</v>
      </c>
      <c r="Q2017" s="56" t="s">
        <v>21</v>
      </c>
      <c r="R2017" s="57"/>
      <c r="S2017" s="56" t="s">
        <v>18</v>
      </c>
      <c r="T2017" s="56" t="s">
        <v>108</v>
      </c>
      <c r="U2017" s="57"/>
      <c r="V2017" s="62"/>
      <c r="W2017" s="62">
        <v>0</v>
      </c>
      <c r="X2017" s="57"/>
      <c r="Y2017" s="56" t="s">
        <v>108</v>
      </c>
      <c r="Z2017" s="56" t="s">
        <v>121</v>
      </c>
      <c r="AA2017" s="57">
        <v>43655</v>
      </c>
      <c r="AB2017" s="63" t="s">
        <v>163</v>
      </c>
      <c r="AC2017" s="64" t="s">
        <v>12213</v>
      </c>
      <c r="AD2017" s="65" t="s">
        <v>97</v>
      </c>
      <c r="AE2017" s="56" t="s">
        <v>119</v>
      </c>
      <c r="AF2017" s="61"/>
      <c r="AG2017" s="61"/>
      <c r="AH2017" s="67" t="str">
        <v>Jul</v>
      </c>
      <c r="AI2017" s="68" t="str">
        <v>Jul</v>
      </c>
      <c r="AJ2017" s="69">
        <f t="shared" si="340"/>
        <v>0</v>
      </c>
      <c r="AK2017" s="70" t="str">
        <f t="shared" si="405"/>
        <v/>
      </c>
      <c r="AL2017" s="71" t="s">
        <v>17409</v>
      </c>
      <c r="AM2017" s="71" t="str">
        <v>2019</v>
      </c>
      <c r="AN2017" s="70">
        <f t="shared" si="406"/>
        <v>43665</v>
      </c>
      <c r="AO2017" s="70" t="s">
        <v>123</v>
      </c>
      <c r="AP2017" s="74">
        <f ca="1"/>
        <v>304</v>
      </c>
    </row>
    <row r="2018" spans="1:42" ht="14.4">
      <c r="A2018" s="55" t="s">
        <v>12215</v>
      </c>
      <c r="B2018" s="56" t="s">
        <v>89</v>
      </c>
      <c r="C2018" s="57">
        <v>43482</v>
      </c>
      <c r="D2018" s="56" t="s">
        <v>119</v>
      </c>
      <c r="E2018" s="56" t="s">
        <v>140</v>
      </c>
      <c r="F2018" s="58" t="s">
        <v>106</v>
      </c>
      <c r="G2018" s="58" t="s">
        <v>107</v>
      </c>
      <c r="H2018" s="56" t="s">
        <v>140</v>
      </c>
      <c r="I2018" s="57"/>
      <c r="J2018" s="57">
        <f t="shared" si="407"/>
        <v>43512</v>
      </c>
      <c r="K2018" s="56" t="s">
        <v>18</v>
      </c>
      <c r="L2018" s="56" t="s">
        <v>14</v>
      </c>
      <c r="M2018" s="60" t="s">
        <v>12216</v>
      </c>
      <c r="N2018" s="56" t="s">
        <v>12217</v>
      </c>
      <c r="O2018" s="56" t="s">
        <v>96</v>
      </c>
      <c r="P2018" s="56" t="s">
        <v>108</v>
      </c>
      <c r="Q2018" s="56" t="s">
        <v>96</v>
      </c>
      <c r="R2018" s="57"/>
      <c r="S2018" s="56" t="s">
        <v>108</v>
      </c>
      <c r="T2018" s="56" t="s">
        <v>108</v>
      </c>
      <c r="U2018" s="57"/>
      <c r="V2018" s="62"/>
      <c r="W2018" s="62" t="s">
        <v>108</v>
      </c>
      <c r="X2018" s="57"/>
      <c r="Y2018" s="56" t="s">
        <v>108</v>
      </c>
      <c r="Z2018" s="56" t="s">
        <v>123</v>
      </c>
      <c r="AA2018" s="57">
        <v>43482</v>
      </c>
      <c r="AB2018" s="63" t="s">
        <v>127</v>
      </c>
      <c r="AC2018" s="60" t="s">
        <v>12219</v>
      </c>
      <c r="AD2018" s="65" t="s">
        <v>224</v>
      </c>
      <c r="AE2018" s="65"/>
      <c r="AF2018" s="66"/>
      <c r="AG2018" s="66"/>
      <c r="AH2018" s="67" t="str">
        <v>Jan</v>
      </c>
      <c r="AI2018" s="68" t="str">
        <v>Jan</v>
      </c>
      <c r="AJ2018" s="69">
        <f t="shared" si="340"/>
        <v>0</v>
      </c>
      <c r="AK2018" s="70" t="str">
        <f t="shared" si="405"/>
        <v/>
      </c>
      <c r="AL2018" s="71" t="s">
        <v>17409</v>
      </c>
      <c r="AM2018" s="71" t="str">
        <v>2019</v>
      </c>
      <c r="AN2018" s="70">
        <f t="shared" si="406"/>
        <v>43492</v>
      </c>
      <c r="AO2018" s="70" t="s">
        <v>123</v>
      </c>
      <c r="AP2018" s="74">
        <f ca="1"/>
        <v>477</v>
      </c>
    </row>
    <row r="2019" spans="1:42" ht="14.4">
      <c r="A2019" s="55" t="s">
        <v>12221</v>
      </c>
      <c r="B2019" s="56" t="s">
        <v>89</v>
      </c>
      <c r="C2019" s="57">
        <v>43578</v>
      </c>
      <c r="D2019" s="56" t="s">
        <v>229</v>
      </c>
      <c r="E2019" s="56" t="s">
        <v>140</v>
      </c>
      <c r="F2019" s="58" t="s">
        <v>106</v>
      </c>
      <c r="G2019" s="58" t="s">
        <v>107</v>
      </c>
      <c r="H2019" s="56" t="s">
        <v>140</v>
      </c>
      <c r="I2019" s="59"/>
      <c r="J2019" s="59">
        <f t="shared" si="407"/>
        <v>43608</v>
      </c>
      <c r="K2019" s="56" t="s">
        <v>18</v>
      </c>
      <c r="L2019" s="56" t="s">
        <v>14</v>
      </c>
      <c r="M2019" s="60" t="s">
        <v>12222</v>
      </c>
      <c r="N2019" s="56" t="s">
        <v>12223</v>
      </c>
      <c r="O2019" s="56" t="s">
        <v>236</v>
      </c>
      <c r="P2019" s="56" t="s">
        <v>108</v>
      </c>
      <c r="Q2019" s="56" t="s">
        <v>96</v>
      </c>
      <c r="R2019" s="59"/>
      <c r="S2019" s="56" t="s">
        <v>108</v>
      </c>
      <c r="T2019" s="56" t="s">
        <v>108</v>
      </c>
      <c r="U2019" s="59"/>
      <c r="V2019" s="77"/>
      <c r="W2019" s="62" t="s">
        <v>108</v>
      </c>
      <c r="X2019" s="59"/>
      <c r="Y2019" s="56" t="s">
        <v>108</v>
      </c>
      <c r="Z2019" s="56" t="s">
        <v>108</v>
      </c>
      <c r="AA2019" s="57">
        <v>43578</v>
      </c>
      <c r="AB2019" s="63" t="s">
        <v>244</v>
      </c>
      <c r="AC2019" s="64" t="s">
        <v>12225</v>
      </c>
      <c r="AD2019" s="56" t="s">
        <v>224</v>
      </c>
      <c r="AE2019" s="56"/>
      <c r="AF2019" s="61"/>
      <c r="AG2019" s="61"/>
      <c r="AH2019" s="67" t="str">
        <v>Apr</v>
      </c>
      <c r="AI2019" s="68" t="str">
        <v>Apr</v>
      </c>
      <c r="AJ2019" s="69">
        <f t="shared" si="340"/>
        <v>0</v>
      </c>
      <c r="AK2019" s="70" t="str">
        <f t="shared" si="405"/>
        <v/>
      </c>
      <c r="AL2019" s="71" t="s">
        <v>17409</v>
      </c>
      <c r="AM2019" s="71" t="str">
        <v>2019</v>
      </c>
      <c r="AN2019" s="70">
        <f t="shared" si="406"/>
        <v>43588</v>
      </c>
      <c r="AO2019" s="70" t="s">
        <v>123</v>
      </c>
      <c r="AP2019" s="74">
        <f ca="1"/>
        <v>381</v>
      </c>
    </row>
    <row r="2020" spans="1:42" ht="14.4">
      <c r="A2020" s="55" t="s">
        <v>12227</v>
      </c>
      <c r="B2020" s="56" t="s">
        <v>89</v>
      </c>
      <c r="C2020" s="57">
        <v>43601</v>
      </c>
      <c r="D2020" s="56" t="s">
        <v>90</v>
      </c>
      <c r="E2020" s="56" t="s">
        <v>135</v>
      </c>
      <c r="F2020" s="58" t="s">
        <v>214</v>
      </c>
      <c r="G2020" s="58" t="s">
        <v>136</v>
      </c>
      <c r="H2020" s="56" t="s">
        <v>135</v>
      </c>
      <c r="I2020" s="57"/>
      <c r="J2020" s="57">
        <f t="shared" si="407"/>
        <v>43631</v>
      </c>
      <c r="K2020" s="56" t="s">
        <v>18</v>
      </c>
      <c r="L2020" s="56" t="s">
        <v>14</v>
      </c>
      <c r="M2020" s="60" t="s">
        <v>12228</v>
      </c>
      <c r="N2020" s="56" t="s">
        <v>12229</v>
      </c>
      <c r="O2020" s="56" t="s">
        <v>137</v>
      </c>
      <c r="P2020" s="56" t="s">
        <v>12231</v>
      </c>
      <c r="Q2020" s="56" t="s">
        <v>96</v>
      </c>
      <c r="R2020" s="57"/>
      <c r="S2020" s="56" t="s">
        <v>108</v>
      </c>
      <c r="T2020" s="56" t="s">
        <v>108</v>
      </c>
      <c r="U2020" s="57"/>
      <c r="V2020" s="62"/>
      <c r="W2020" s="62" t="s">
        <v>122</v>
      </c>
      <c r="X2020" s="57"/>
      <c r="Y2020" s="56" t="s">
        <v>108</v>
      </c>
      <c r="Z2020" s="56" t="s">
        <v>121</v>
      </c>
      <c r="AA2020" s="57">
        <v>43607</v>
      </c>
      <c r="AB2020" s="63"/>
      <c r="AC2020" s="64" t="s">
        <v>12232</v>
      </c>
      <c r="AD2020" s="65" t="s">
        <v>97</v>
      </c>
      <c r="AE2020" s="56"/>
      <c r="AF2020" s="61"/>
      <c r="AG2020" s="61"/>
      <c r="AH2020" s="67" t="str">
        <v>May</v>
      </c>
      <c r="AI2020" s="68" t="str">
        <v>May</v>
      </c>
      <c r="AJ2020" s="69">
        <f t="shared" si="340"/>
        <v>6</v>
      </c>
      <c r="AK2020" s="70" t="str">
        <f t="shared" si="405"/>
        <v/>
      </c>
      <c r="AL2020" s="71" t="s">
        <v>17409</v>
      </c>
      <c r="AM2020" s="71" t="str">
        <v>2019</v>
      </c>
      <c r="AN2020" s="70">
        <f t="shared" si="406"/>
        <v>43611</v>
      </c>
      <c r="AO2020" s="70" t="s">
        <v>123</v>
      </c>
      <c r="AP2020" s="74">
        <f ca="1"/>
        <v>358</v>
      </c>
    </row>
    <row r="2021" spans="1:42" ht="14.4">
      <c r="A2021" s="55" t="s">
        <v>12234</v>
      </c>
      <c r="B2021" s="56" t="s">
        <v>89</v>
      </c>
      <c r="C2021" s="57">
        <v>43601</v>
      </c>
      <c r="D2021" s="56" t="s">
        <v>90</v>
      </c>
      <c r="E2021" s="56" t="s">
        <v>135</v>
      </c>
      <c r="F2021" s="58" t="s">
        <v>214</v>
      </c>
      <c r="G2021" s="58" t="s">
        <v>136</v>
      </c>
      <c r="H2021" s="56" t="s">
        <v>135</v>
      </c>
      <c r="I2021" s="57"/>
      <c r="J2021" s="57">
        <f t="shared" si="407"/>
        <v>43631</v>
      </c>
      <c r="K2021" s="56" t="s">
        <v>18</v>
      </c>
      <c r="L2021" s="56" t="s">
        <v>14</v>
      </c>
      <c r="M2021" s="60" t="s">
        <v>12228</v>
      </c>
      <c r="N2021" s="56" t="s">
        <v>12229</v>
      </c>
      <c r="O2021" s="56" t="s">
        <v>137</v>
      </c>
      <c r="P2021" s="56" t="s">
        <v>12231</v>
      </c>
      <c r="Q2021" s="56" t="s">
        <v>117</v>
      </c>
      <c r="R2021" s="57"/>
      <c r="S2021" s="56" t="s">
        <v>108</v>
      </c>
      <c r="T2021" s="56" t="s">
        <v>108</v>
      </c>
      <c r="U2021" s="57"/>
      <c r="V2021" s="62" t="s">
        <v>122</v>
      </c>
      <c r="W2021" s="62" t="s">
        <v>122</v>
      </c>
      <c r="X2021" s="57"/>
      <c r="Y2021" s="56" t="s">
        <v>108</v>
      </c>
      <c r="Z2021" s="56" t="s">
        <v>121</v>
      </c>
      <c r="AA2021" s="57">
        <v>43615</v>
      </c>
      <c r="AB2021" s="63"/>
      <c r="AC2021" s="64" t="s">
        <v>12236</v>
      </c>
      <c r="AD2021" s="65" t="s">
        <v>97</v>
      </c>
      <c r="AE2021" s="56"/>
      <c r="AF2021" s="61"/>
      <c r="AG2021" s="61"/>
      <c r="AH2021" s="67" t="str">
        <v>May</v>
      </c>
      <c r="AI2021" s="68" t="str">
        <v>May</v>
      </c>
      <c r="AJ2021" s="69">
        <f t="shared" si="340"/>
        <v>14</v>
      </c>
      <c r="AK2021" s="70" t="str">
        <f t="shared" si="405"/>
        <v/>
      </c>
      <c r="AL2021" s="71" t="s">
        <v>17409</v>
      </c>
      <c r="AM2021" s="71" t="str">
        <v>2019</v>
      </c>
      <c r="AN2021" s="70">
        <f t="shared" si="406"/>
        <v>43611</v>
      </c>
      <c r="AO2021" s="70" t="s">
        <v>123</v>
      </c>
      <c r="AP2021" s="74">
        <f ca="1"/>
        <v>358</v>
      </c>
    </row>
    <row r="2022" spans="1:42" ht="14.4">
      <c r="A2022" s="55" t="s">
        <v>12240</v>
      </c>
      <c r="B2022" s="56" t="s">
        <v>89</v>
      </c>
      <c r="C2022" s="57">
        <v>43591</v>
      </c>
      <c r="D2022" s="56" t="s">
        <v>131</v>
      </c>
      <c r="E2022" s="56" t="s">
        <v>129</v>
      </c>
      <c r="F2022" s="58" t="s">
        <v>106</v>
      </c>
      <c r="G2022" s="58" t="s">
        <v>107</v>
      </c>
      <c r="H2022" s="56" t="s">
        <v>129</v>
      </c>
      <c r="I2022" s="57"/>
      <c r="J2022" s="57">
        <f t="shared" si="407"/>
        <v>43621</v>
      </c>
      <c r="K2022" s="56" t="s">
        <v>18</v>
      </c>
      <c r="L2022" s="56" t="s">
        <v>14</v>
      </c>
      <c r="M2022" s="60" t="s">
        <v>12241</v>
      </c>
      <c r="N2022" s="56" t="s">
        <v>12242</v>
      </c>
      <c r="O2022" s="56"/>
      <c r="P2022" s="56" t="s">
        <v>108</v>
      </c>
      <c r="Q2022" s="56" t="s">
        <v>96</v>
      </c>
      <c r="R2022" s="57"/>
      <c r="S2022" s="56" t="s">
        <v>108</v>
      </c>
      <c r="T2022" s="56" t="s">
        <v>108</v>
      </c>
      <c r="U2022" s="57"/>
      <c r="V2022" s="62"/>
      <c r="W2022" s="62" t="s">
        <v>108</v>
      </c>
      <c r="X2022" s="57"/>
      <c r="Y2022" s="56" t="s">
        <v>108</v>
      </c>
      <c r="Z2022" s="56" t="s">
        <v>123</v>
      </c>
      <c r="AA2022" s="57">
        <v>43592</v>
      </c>
      <c r="AB2022" s="63" t="s">
        <v>155</v>
      </c>
      <c r="AC2022" s="64" t="s">
        <v>537</v>
      </c>
      <c r="AD2022" s="56" t="s">
        <v>224</v>
      </c>
      <c r="AE2022" s="56" t="s">
        <v>131</v>
      </c>
      <c r="AF2022" s="61"/>
      <c r="AG2022" s="61"/>
      <c r="AH2022" s="67" t="str">
        <v>May</v>
      </c>
      <c r="AI2022" s="68" t="str">
        <v>May</v>
      </c>
      <c r="AJ2022" s="69">
        <f t="shared" si="340"/>
        <v>1</v>
      </c>
      <c r="AK2022" s="70" t="str">
        <f t="shared" si="405"/>
        <v/>
      </c>
      <c r="AL2022" s="71" t="s">
        <v>17409</v>
      </c>
      <c r="AM2022" s="71" t="str">
        <v>2019</v>
      </c>
      <c r="AN2022" s="70">
        <f t="shared" si="406"/>
        <v>43601</v>
      </c>
      <c r="AO2022" s="70" t="s">
        <v>123</v>
      </c>
      <c r="AP2022" s="74">
        <f ca="1"/>
        <v>368</v>
      </c>
    </row>
    <row r="2023" spans="1:42" ht="14.4">
      <c r="A2023" s="55" t="s">
        <v>12244</v>
      </c>
      <c r="B2023" s="56" t="s">
        <v>89</v>
      </c>
      <c r="C2023" s="57">
        <v>43657</v>
      </c>
      <c r="D2023" s="56" t="s">
        <v>131</v>
      </c>
      <c r="E2023" s="56" t="s">
        <v>129</v>
      </c>
      <c r="F2023" s="58" t="s">
        <v>106</v>
      </c>
      <c r="G2023" s="58" t="s">
        <v>107</v>
      </c>
      <c r="H2023" s="56" t="s">
        <v>129</v>
      </c>
      <c r="I2023" s="57"/>
      <c r="J2023" s="57">
        <f t="shared" si="407"/>
        <v>43687</v>
      </c>
      <c r="K2023" s="56" t="s">
        <v>18</v>
      </c>
      <c r="L2023" s="56" t="s">
        <v>14</v>
      </c>
      <c r="M2023" s="60" t="s">
        <v>12245</v>
      </c>
      <c r="N2023" s="56" t="s">
        <v>12246</v>
      </c>
      <c r="O2023" s="56"/>
      <c r="P2023" s="56" t="s">
        <v>108</v>
      </c>
      <c r="Q2023" s="56" t="s">
        <v>130</v>
      </c>
      <c r="R2023" s="59"/>
      <c r="S2023" s="56" t="s">
        <v>108</v>
      </c>
      <c r="T2023" s="56" t="s">
        <v>108</v>
      </c>
      <c r="U2023" s="59"/>
      <c r="V2023" s="77"/>
      <c r="W2023" s="62" t="s">
        <v>108</v>
      </c>
      <c r="X2023" s="59"/>
      <c r="Y2023" s="56" t="s">
        <v>108</v>
      </c>
      <c r="Z2023" s="56" t="s">
        <v>123</v>
      </c>
      <c r="AA2023" s="57">
        <v>43662</v>
      </c>
      <c r="AB2023" s="63" t="s">
        <v>163</v>
      </c>
      <c r="AC2023" s="64" t="s">
        <v>537</v>
      </c>
      <c r="AD2023" s="56" t="s">
        <v>224</v>
      </c>
      <c r="AE2023" s="56" t="s">
        <v>131</v>
      </c>
      <c r="AF2023" s="61"/>
      <c r="AG2023" s="61"/>
      <c r="AH2023" s="67" t="str">
        <v>Jul</v>
      </c>
      <c r="AI2023" s="68" t="str">
        <v>Jul</v>
      </c>
      <c r="AJ2023" s="69">
        <f t="shared" si="340"/>
        <v>5</v>
      </c>
      <c r="AK2023" s="70" t="str">
        <f t="shared" si="405"/>
        <v/>
      </c>
      <c r="AL2023" s="71" t="s">
        <v>17409</v>
      </c>
      <c r="AM2023" s="71" t="str">
        <v>2019</v>
      </c>
      <c r="AN2023" s="70">
        <f t="shared" si="406"/>
        <v>43667</v>
      </c>
      <c r="AO2023" s="70" t="s">
        <v>123</v>
      </c>
      <c r="AP2023" s="74">
        <f ca="1"/>
        <v>302</v>
      </c>
    </row>
    <row r="2024" spans="1:42" ht="14.4">
      <c r="A2024" s="55" t="s">
        <v>12248</v>
      </c>
      <c r="B2024" s="56" t="s">
        <v>89</v>
      </c>
      <c r="C2024" s="57">
        <v>43657</v>
      </c>
      <c r="D2024" s="56" t="s">
        <v>131</v>
      </c>
      <c r="E2024" s="56" t="s">
        <v>129</v>
      </c>
      <c r="F2024" s="58" t="s">
        <v>106</v>
      </c>
      <c r="G2024" s="58" t="s">
        <v>107</v>
      </c>
      <c r="H2024" s="56" t="s">
        <v>129</v>
      </c>
      <c r="I2024" s="57"/>
      <c r="J2024" s="57">
        <f t="shared" si="407"/>
        <v>43687</v>
      </c>
      <c r="K2024" s="56" t="s">
        <v>18</v>
      </c>
      <c r="L2024" s="56" t="s">
        <v>14</v>
      </c>
      <c r="M2024" s="60" t="s">
        <v>12250</v>
      </c>
      <c r="N2024" s="56" t="s">
        <v>12251</v>
      </c>
      <c r="O2024" s="56"/>
      <c r="P2024" s="56" t="s">
        <v>108</v>
      </c>
      <c r="Q2024" s="56" t="s">
        <v>130</v>
      </c>
      <c r="R2024" s="57"/>
      <c r="S2024" s="56" t="s">
        <v>108</v>
      </c>
      <c r="T2024" s="56" t="s">
        <v>108</v>
      </c>
      <c r="U2024" s="57"/>
      <c r="V2024" s="62"/>
      <c r="W2024" s="62" t="s">
        <v>108</v>
      </c>
      <c r="X2024" s="59"/>
      <c r="Y2024" s="56" t="s">
        <v>108</v>
      </c>
      <c r="Z2024" s="56" t="s">
        <v>123</v>
      </c>
      <c r="AA2024" s="57">
        <v>43662</v>
      </c>
      <c r="AB2024" s="63" t="s">
        <v>163</v>
      </c>
      <c r="AC2024" s="64" t="s">
        <v>12252</v>
      </c>
      <c r="AD2024" s="56" t="s">
        <v>224</v>
      </c>
      <c r="AE2024" s="56" t="s">
        <v>131</v>
      </c>
      <c r="AF2024" s="61"/>
      <c r="AG2024" s="61"/>
      <c r="AH2024" s="67" t="str">
        <v>Jul</v>
      </c>
      <c r="AI2024" s="68" t="str">
        <v>Jul</v>
      </c>
      <c r="AJ2024" s="69">
        <f t="shared" si="340"/>
        <v>5</v>
      </c>
      <c r="AK2024" s="70" t="str">
        <f t="shared" si="405"/>
        <v/>
      </c>
      <c r="AL2024" s="71" t="s">
        <v>17409</v>
      </c>
      <c r="AM2024" s="71" t="str">
        <v>2019</v>
      </c>
      <c r="AN2024" s="70">
        <f t="shared" si="406"/>
        <v>43667</v>
      </c>
      <c r="AO2024" s="70" t="s">
        <v>123</v>
      </c>
      <c r="AP2024" s="74">
        <f ca="1"/>
        <v>302</v>
      </c>
    </row>
    <row r="2025" spans="1:42" ht="14.4">
      <c r="A2025" s="55" t="s">
        <v>12253</v>
      </c>
      <c r="B2025" s="56" t="s">
        <v>89</v>
      </c>
      <c r="C2025" s="57">
        <v>43720</v>
      </c>
      <c r="D2025" s="56" t="s">
        <v>131</v>
      </c>
      <c r="E2025" s="56" t="s">
        <v>129</v>
      </c>
      <c r="F2025" s="58" t="s">
        <v>106</v>
      </c>
      <c r="G2025" s="58" t="s">
        <v>107</v>
      </c>
      <c r="H2025" s="56" t="s">
        <v>129</v>
      </c>
      <c r="I2025" s="57"/>
      <c r="J2025" s="57">
        <f t="shared" si="407"/>
        <v>43750</v>
      </c>
      <c r="K2025" s="56" t="s">
        <v>18</v>
      </c>
      <c r="L2025" s="56" t="s">
        <v>14</v>
      </c>
      <c r="M2025" s="60" t="s">
        <v>12254</v>
      </c>
      <c r="N2025" s="56" t="s">
        <v>12255</v>
      </c>
      <c r="O2025" s="61"/>
      <c r="P2025" s="56" t="s">
        <v>108</v>
      </c>
      <c r="Q2025" s="56" t="s">
        <v>130</v>
      </c>
      <c r="R2025" s="57"/>
      <c r="S2025" s="56" t="s">
        <v>108</v>
      </c>
      <c r="T2025" s="56" t="s">
        <v>108</v>
      </c>
      <c r="U2025" s="59"/>
      <c r="V2025" s="77"/>
      <c r="W2025" s="62" t="s">
        <v>108</v>
      </c>
      <c r="X2025" s="59"/>
      <c r="Y2025" s="56" t="s">
        <v>108</v>
      </c>
      <c r="Z2025" s="56" t="s">
        <v>123</v>
      </c>
      <c r="AA2025" s="57">
        <v>43721</v>
      </c>
      <c r="AB2025" s="63" t="s">
        <v>289</v>
      </c>
      <c r="AC2025" s="64" t="s">
        <v>1249</v>
      </c>
      <c r="AD2025" s="56" t="s">
        <v>224</v>
      </c>
      <c r="AE2025" s="56" t="s">
        <v>131</v>
      </c>
      <c r="AF2025" s="61"/>
      <c r="AG2025" s="61"/>
      <c r="AH2025" s="67" t="str">
        <v>Sep</v>
      </c>
      <c r="AI2025" s="68" t="str">
        <v>Sep</v>
      </c>
      <c r="AJ2025" s="69">
        <f t="shared" si="340"/>
        <v>1</v>
      </c>
      <c r="AK2025" s="70" t="str">
        <f t="shared" si="405"/>
        <v/>
      </c>
      <c r="AL2025" s="71" t="s">
        <v>17409</v>
      </c>
      <c r="AM2025" s="71" t="str">
        <v>2019</v>
      </c>
      <c r="AN2025" s="70">
        <f t="shared" si="406"/>
        <v>43730</v>
      </c>
      <c r="AO2025" s="70" t="s">
        <v>123</v>
      </c>
      <c r="AP2025" s="74">
        <f ca="1"/>
        <v>239</v>
      </c>
    </row>
    <row r="2026" spans="1:42" ht="14.4">
      <c r="A2026" s="55" t="s">
        <v>12264</v>
      </c>
      <c r="B2026" s="56" t="s">
        <v>89</v>
      </c>
      <c r="C2026" s="57">
        <v>43718</v>
      </c>
      <c r="D2026" s="56" t="s">
        <v>131</v>
      </c>
      <c r="E2026" s="56" t="s">
        <v>297</v>
      </c>
      <c r="F2026" s="58" t="s">
        <v>106</v>
      </c>
      <c r="G2026" s="58" t="s">
        <v>107</v>
      </c>
      <c r="H2026" s="56" t="s">
        <v>140</v>
      </c>
      <c r="I2026" s="57"/>
      <c r="J2026" s="57">
        <f t="shared" si="407"/>
        <v>43748</v>
      </c>
      <c r="K2026" s="56" t="s">
        <v>18</v>
      </c>
      <c r="L2026" s="56" t="s">
        <v>14</v>
      </c>
      <c r="M2026" s="60" t="s">
        <v>12265</v>
      </c>
      <c r="N2026" s="56" t="s">
        <v>12266</v>
      </c>
      <c r="O2026" s="56" t="s">
        <v>96</v>
      </c>
      <c r="P2026" s="56" t="s">
        <v>108</v>
      </c>
      <c r="Q2026" s="56" t="s">
        <v>288</v>
      </c>
      <c r="R2026" s="57"/>
      <c r="S2026" s="56" t="s">
        <v>108</v>
      </c>
      <c r="T2026" s="56" t="s">
        <v>108</v>
      </c>
      <c r="U2026" s="57"/>
      <c r="V2026" s="62"/>
      <c r="W2026" s="62" t="s">
        <v>108</v>
      </c>
      <c r="X2026" s="57"/>
      <c r="Y2026" s="56" t="s">
        <v>108</v>
      </c>
      <c r="Z2026" s="56" t="s">
        <v>123</v>
      </c>
      <c r="AA2026" s="57">
        <v>43719</v>
      </c>
      <c r="AB2026" s="63" t="s">
        <v>289</v>
      </c>
      <c r="AC2026" s="64" t="s">
        <v>12267</v>
      </c>
      <c r="AD2026" s="56" t="s">
        <v>118</v>
      </c>
      <c r="AE2026" s="56"/>
      <c r="AF2026" s="61"/>
      <c r="AG2026" s="61"/>
      <c r="AH2026" s="67" t="str">
        <v>Sep</v>
      </c>
      <c r="AI2026" s="68" t="str">
        <v>Sep</v>
      </c>
      <c r="AJ2026" s="69">
        <f t="shared" si="340"/>
        <v>1</v>
      </c>
      <c r="AK2026" s="70" t="str">
        <f t="shared" si="405"/>
        <v/>
      </c>
      <c r="AL2026" s="71" t="s">
        <v>17409</v>
      </c>
      <c r="AM2026" s="71" t="str">
        <v>2019</v>
      </c>
      <c r="AN2026" s="70">
        <f t="shared" si="406"/>
        <v>43728</v>
      </c>
      <c r="AO2026" s="70" t="s">
        <v>123</v>
      </c>
      <c r="AP2026" s="74">
        <f ca="1"/>
        <v>241</v>
      </c>
    </row>
    <row r="2027" spans="1:42" ht="14.4">
      <c r="A2027" s="55" t="s">
        <v>12269</v>
      </c>
      <c r="B2027" s="56" t="s">
        <v>89</v>
      </c>
      <c r="C2027" s="57">
        <v>43718</v>
      </c>
      <c r="D2027" s="56" t="s">
        <v>131</v>
      </c>
      <c r="E2027" s="56" t="s">
        <v>297</v>
      </c>
      <c r="F2027" s="58" t="s">
        <v>106</v>
      </c>
      <c r="G2027" s="58" t="s">
        <v>107</v>
      </c>
      <c r="H2027" s="56" t="s">
        <v>140</v>
      </c>
      <c r="I2027" s="57"/>
      <c r="J2027" s="57">
        <f t="shared" si="407"/>
        <v>43748</v>
      </c>
      <c r="K2027" s="56" t="s">
        <v>18</v>
      </c>
      <c r="L2027" s="56"/>
      <c r="M2027" s="60" t="s">
        <v>12270</v>
      </c>
      <c r="N2027" s="56" t="s">
        <v>12271</v>
      </c>
      <c r="O2027" s="56" t="s">
        <v>96</v>
      </c>
      <c r="P2027" s="56" t="s">
        <v>108</v>
      </c>
      <c r="Q2027" s="56" t="s">
        <v>288</v>
      </c>
      <c r="R2027" s="57"/>
      <c r="S2027" s="56" t="s">
        <v>108</v>
      </c>
      <c r="T2027" s="56" t="s">
        <v>108</v>
      </c>
      <c r="U2027" s="57"/>
      <c r="V2027" s="62"/>
      <c r="W2027" s="62" t="s">
        <v>108</v>
      </c>
      <c r="X2027" s="57"/>
      <c r="Y2027" s="56" t="s">
        <v>108</v>
      </c>
      <c r="Z2027" s="56" t="s">
        <v>123</v>
      </c>
      <c r="AA2027" s="57">
        <v>43719</v>
      </c>
      <c r="AB2027" s="63" t="s">
        <v>289</v>
      </c>
      <c r="AC2027" s="64" t="s">
        <v>12273</v>
      </c>
      <c r="AD2027" s="56" t="s">
        <v>118</v>
      </c>
      <c r="AE2027" s="56"/>
      <c r="AF2027" s="61"/>
      <c r="AG2027" s="61"/>
      <c r="AH2027" s="67" t="str">
        <v>Sep</v>
      </c>
      <c r="AI2027" s="68" t="str">
        <v>Sep</v>
      </c>
      <c r="AJ2027" s="69">
        <f t="shared" si="340"/>
        <v>1</v>
      </c>
      <c r="AK2027" s="70" t="str">
        <f t="shared" si="405"/>
        <v/>
      </c>
      <c r="AL2027" s="71" t="s">
        <v>17409</v>
      </c>
      <c r="AM2027" s="71" t="str">
        <v>2019</v>
      </c>
      <c r="AN2027" s="70">
        <f t="shared" si="406"/>
        <v>43728</v>
      </c>
      <c r="AO2027" s="70" t="s">
        <v>123</v>
      </c>
      <c r="AP2027" s="74">
        <f ca="1"/>
        <v>241</v>
      </c>
    </row>
    <row r="2028" spans="1:42" ht="14.4">
      <c r="A2028" s="55" t="s">
        <v>12274</v>
      </c>
      <c r="B2028" s="56" t="s">
        <v>89</v>
      </c>
      <c r="C2028" s="57">
        <v>43621</v>
      </c>
      <c r="D2028" s="56" t="s">
        <v>131</v>
      </c>
      <c r="E2028" s="56" t="s">
        <v>129</v>
      </c>
      <c r="F2028" s="58" t="s">
        <v>106</v>
      </c>
      <c r="G2028" s="58" t="s">
        <v>107</v>
      </c>
      <c r="H2028" s="56" t="s">
        <v>129</v>
      </c>
      <c r="I2028" s="59"/>
      <c r="J2028" s="59">
        <f t="shared" si="407"/>
        <v>43651</v>
      </c>
      <c r="K2028" s="56" t="s">
        <v>18</v>
      </c>
      <c r="L2028" s="56" t="s">
        <v>14</v>
      </c>
      <c r="M2028" s="60" t="s">
        <v>12276</v>
      </c>
      <c r="N2028" s="56" t="s">
        <v>12277</v>
      </c>
      <c r="O2028" s="56"/>
      <c r="P2028" s="56" t="s">
        <v>108</v>
      </c>
      <c r="Q2028" s="56" t="s">
        <v>96</v>
      </c>
      <c r="R2028" s="59"/>
      <c r="S2028" s="56" t="s">
        <v>108</v>
      </c>
      <c r="T2028" s="56" t="s">
        <v>108</v>
      </c>
      <c r="U2028" s="59"/>
      <c r="V2028" s="77"/>
      <c r="W2028" s="62" t="s">
        <v>108</v>
      </c>
      <c r="X2028" s="59"/>
      <c r="Y2028" s="56" t="s">
        <v>108</v>
      </c>
      <c r="Z2028" s="56" t="s">
        <v>123</v>
      </c>
      <c r="AA2028" s="57">
        <v>43621</v>
      </c>
      <c r="AB2028" s="63" t="s">
        <v>484</v>
      </c>
      <c r="AC2028" s="64" t="s">
        <v>883</v>
      </c>
      <c r="AD2028" s="56" t="s">
        <v>118</v>
      </c>
      <c r="AE2028" s="56" t="s">
        <v>131</v>
      </c>
      <c r="AF2028" s="61"/>
      <c r="AG2028" s="61"/>
      <c r="AH2028" s="67" t="str">
        <v>Jun</v>
      </c>
      <c r="AI2028" s="68" t="str">
        <v>Jun</v>
      </c>
      <c r="AJ2028" s="69">
        <f t="shared" si="340"/>
        <v>0</v>
      </c>
      <c r="AK2028" s="70" t="str">
        <f t="shared" si="405"/>
        <v/>
      </c>
      <c r="AL2028" s="71" t="s">
        <v>17409</v>
      </c>
      <c r="AM2028" s="71" t="str">
        <v>2019</v>
      </c>
      <c r="AN2028" s="70">
        <f t="shared" si="406"/>
        <v>43631</v>
      </c>
      <c r="AO2028" s="70" t="s">
        <v>123</v>
      </c>
      <c r="AP2028" s="74">
        <f ca="1"/>
        <v>338</v>
      </c>
    </row>
    <row r="2029" spans="1:42" ht="14.4">
      <c r="A2029" s="55" t="s">
        <v>12279</v>
      </c>
      <c r="B2029" s="56" t="s">
        <v>89</v>
      </c>
      <c r="C2029" s="57">
        <v>43705</v>
      </c>
      <c r="D2029" s="56" t="s">
        <v>90</v>
      </c>
      <c r="E2029" s="56" t="s">
        <v>327</v>
      </c>
      <c r="F2029" s="58" t="s">
        <v>92</v>
      </c>
      <c r="G2029" s="58" t="s">
        <v>328</v>
      </c>
      <c r="H2029" s="56" t="s">
        <v>327</v>
      </c>
      <c r="I2029" s="57"/>
      <c r="J2029" s="57">
        <f t="shared" si="407"/>
        <v>43735</v>
      </c>
      <c r="K2029" s="56" t="s">
        <v>18</v>
      </c>
      <c r="L2029" s="56" t="s">
        <v>18</v>
      </c>
      <c r="M2029" s="60" t="s">
        <v>12281</v>
      </c>
      <c r="N2029" s="56" t="s">
        <v>12282</v>
      </c>
      <c r="O2029" s="56" t="s">
        <v>172</v>
      </c>
      <c r="P2029" s="56">
        <v>1119011</v>
      </c>
      <c r="Q2029" s="56" t="s">
        <v>96</v>
      </c>
      <c r="R2029" s="57">
        <v>43705</v>
      </c>
      <c r="S2029" s="56"/>
      <c r="T2029" s="56"/>
      <c r="U2029" s="57"/>
      <c r="V2029" s="62"/>
      <c r="W2029" s="62"/>
      <c r="X2029" s="57"/>
      <c r="Y2029" s="56" t="s">
        <v>108</v>
      </c>
      <c r="Z2029" s="56" t="s">
        <v>121</v>
      </c>
      <c r="AA2029" s="57">
        <v>43735</v>
      </c>
      <c r="AB2029" s="63"/>
      <c r="AC2029" s="64"/>
      <c r="AD2029" s="65" t="s">
        <v>97</v>
      </c>
      <c r="AE2029" s="56" t="s">
        <v>90</v>
      </c>
      <c r="AF2029" s="61"/>
      <c r="AG2029" s="61"/>
      <c r="AH2029" s="67" t="str">
        <v>Aug</v>
      </c>
      <c r="AI2029" s="68" t="str">
        <v>Sep</v>
      </c>
      <c r="AJ2029" s="69">
        <f t="shared" si="340"/>
        <v>30</v>
      </c>
      <c r="AK2029" s="70">
        <f t="shared" si="405"/>
        <v>43735</v>
      </c>
      <c r="AL2029" s="71">
        <v>0</v>
      </c>
      <c r="AM2029" s="71" t="str">
        <v>2019</v>
      </c>
      <c r="AN2029" s="70">
        <f t="shared" si="406"/>
        <v>43715</v>
      </c>
      <c r="AO2029" s="70" t="s">
        <v>121</v>
      </c>
      <c r="AP2029" s="74">
        <f ca="1"/>
        <v>254</v>
      </c>
    </row>
    <row r="2030" spans="1:42" ht="14.4">
      <c r="A2030" s="55" t="s">
        <v>12283</v>
      </c>
      <c r="B2030" s="56" t="s">
        <v>89</v>
      </c>
      <c r="C2030" s="57">
        <v>43598</v>
      </c>
      <c r="D2030" s="56" t="s">
        <v>90</v>
      </c>
      <c r="E2030" s="56" t="s">
        <v>276</v>
      </c>
      <c r="F2030" s="58" t="s">
        <v>214</v>
      </c>
      <c r="G2030" s="58" t="s">
        <v>214</v>
      </c>
      <c r="H2030" s="56" t="s">
        <v>276</v>
      </c>
      <c r="I2030" s="57"/>
      <c r="J2030" s="57">
        <f t="shared" si="407"/>
        <v>43628</v>
      </c>
      <c r="K2030" s="56" t="s">
        <v>18</v>
      </c>
      <c r="L2030" s="56" t="s">
        <v>18</v>
      </c>
      <c r="M2030" s="60" t="s">
        <v>12285</v>
      </c>
      <c r="N2030" s="56" t="s">
        <v>12286</v>
      </c>
      <c r="O2030" s="56" t="s">
        <v>16</v>
      </c>
      <c r="P2030" s="56" t="s">
        <v>12287</v>
      </c>
      <c r="Q2030" s="56" t="s">
        <v>133</v>
      </c>
      <c r="R2030" s="57"/>
      <c r="S2030" s="56" t="s">
        <v>18</v>
      </c>
      <c r="T2030" s="56" t="s">
        <v>18</v>
      </c>
      <c r="U2030" s="57"/>
      <c r="V2030" s="62"/>
      <c r="W2030" s="62"/>
      <c r="X2030" s="57"/>
      <c r="Y2030" s="56"/>
      <c r="Z2030" s="56" t="s">
        <v>121</v>
      </c>
      <c r="AA2030" s="57">
        <v>43609</v>
      </c>
      <c r="AB2030" s="63"/>
      <c r="AC2030" s="64" t="s">
        <v>12288</v>
      </c>
      <c r="AD2030" s="65" t="s">
        <v>97</v>
      </c>
      <c r="AE2030" s="56"/>
      <c r="AF2030" s="61"/>
      <c r="AG2030" s="61"/>
      <c r="AH2030" s="67" t="str">
        <v>May</v>
      </c>
      <c r="AI2030" s="68" t="str">
        <v>May</v>
      </c>
      <c r="AJ2030" s="69">
        <f t="shared" si="340"/>
        <v>11</v>
      </c>
      <c r="AK2030" s="70" t="str">
        <f t="shared" si="405"/>
        <v/>
      </c>
      <c r="AL2030" s="71" t="s">
        <v>17409</v>
      </c>
      <c r="AM2030" s="71" t="str">
        <v>2019</v>
      </c>
      <c r="AN2030" s="70">
        <f t="shared" si="406"/>
        <v>43608</v>
      </c>
      <c r="AO2030" s="70" t="s">
        <v>123</v>
      </c>
      <c r="AP2030" s="74">
        <f ca="1"/>
        <v>361</v>
      </c>
    </row>
    <row r="2031" spans="1:42" ht="14.4">
      <c r="A2031" s="55" t="s">
        <v>12289</v>
      </c>
      <c r="B2031" s="56" t="s">
        <v>89</v>
      </c>
      <c r="C2031" s="57">
        <v>43599</v>
      </c>
      <c r="D2031" s="56" t="s">
        <v>229</v>
      </c>
      <c r="E2031" s="56" t="s">
        <v>140</v>
      </c>
      <c r="F2031" s="58" t="s">
        <v>106</v>
      </c>
      <c r="G2031" s="58" t="s">
        <v>107</v>
      </c>
      <c r="H2031" s="56" t="s">
        <v>140</v>
      </c>
      <c r="I2031" s="57"/>
      <c r="J2031" s="57">
        <f t="shared" si="407"/>
        <v>43629</v>
      </c>
      <c r="K2031" s="56" t="s">
        <v>18</v>
      </c>
      <c r="L2031" s="56" t="s">
        <v>18</v>
      </c>
      <c r="M2031" s="60" t="s">
        <v>12290</v>
      </c>
      <c r="N2031" s="56" t="s">
        <v>12286</v>
      </c>
      <c r="O2031" s="56" t="s">
        <v>16</v>
      </c>
      <c r="P2031" s="56" t="s">
        <v>12287</v>
      </c>
      <c r="Q2031" s="56" t="s">
        <v>17</v>
      </c>
      <c r="R2031" s="57"/>
      <c r="S2031" s="56" t="s">
        <v>108</v>
      </c>
      <c r="T2031" s="56" t="s">
        <v>108</v>
      </c>
      <c r="U2031" s="57"/>
      <c r="V2031" s="62"/>
      <c r="W2031" s="62">
        <v>0</v>
      </c>
      <c r="X2031" s="57"/>
      <c r="Y2031" s="56" t="s">
        <v>108</v>
      </c>
      <c r="Z2031" s="56" t="s">
        <v>121</v>
      </c>
      <c r="AA2031" s="57">
        <v>43599</v>
      </c>
      <c r="AB2031" s="63" t="s">
        <v>155</v>
      </c>
      <c r="AC2031" s="64" t="s">
        <v>12291</v>
      </c>
      <c r="AD2031" s="65" t="s">
        <v>97</v>
      </c>
      <c r="AE2031" s="56" t="s">
        <v>90</v>
      </c>
      <c r="AF2031" s="61"/>
      <c r="AG2031" s="61"/>
      <c r="AH2031" s="67" t="str">
        <v>May</v>
      </c>
      <c r="AI2031" s="68" t="str">
        <v>May</v>
      </c>
      <c r="AJ2031" s="69">
        <f t="shared" si="340"/>
        <v>0</v>
      </c>
      <c r="AK2031" s="70" t="str">
        <f t="shared" si="405"/>
        <v/>
      </c>
      <c r="AL2031" s="71" t="s">
        <v>17409</v>
      </c>
      <c r="AM2031" s="71" t="str">
        <v>2019</v>
      </c>
      <c r="AN2031" s="70">
        <f t="shared" si="406"/>
        <v>43609</v>
      </c>
      <c r="AO2031" s="70" t="s">
        <v>123</v>
      </c>
      <c r="AP2031" s="74">
        <f ca="1"/>
        <v>360</v>
      </c>
    </row>
    <row r="2032" spans="1:42" ht="14.4">
      <c r="A2032" s="55" t="s">
        <v>12292</v>
      </c>
      <c r="B2032" s="56" t="s">
        <v>89</v>
      </c>
      <c r="C2032" s="57">
        <v>43535</v>
      </c>
      <c r="D2032" s="56" t="s">
        <v>229</v>
      </c>
      <c r="E2032" s="56" t="s">
        <v>140</v>
      </c>
      <c r="F2032" s="58" t="s">
        <v>106</v>
      </c>
      <c r="G2032" s="58" t="s">
        <v>107</v>
      </c>
      <c r="H2032" s="56" t="s">
        <v>140</v>
      </c>
      <c r="I2032" s="57"/>
      <c r="J2032" s="57">
        <f t="shared" si="407"/>
        <v>43565</v>
      </c>
      <c r="K2032" s="56" t="s">
        <v>18</v>
      </c>
      <c r="L2032" s="56" t="s">
        <v>14</v>
      </c>
      <c r="M2032" s="60" t="s">
        <v>12293</v>
      </c>
      <c r="N2032" s="56" t="s">
        <v>12294</v>
      </c>
      <c r="O2032" s="61"/>
      <c r="P2032" s="56" t="s">
        <v>108</v>
      </c>
      <c r="Q2032" s="56" t="s">
        <v>28</v>
      </c>
      <c r="R2032" s="57"/>
      <c r="S2032" s="56" t="s">
        <v>108</v>
      </c>
      <c r="T2032" s="56" t="s">
        <v>108</v>
      </c>
      <c r="U2032" s="57"/>
      <c r="V2032" s="76"/>
      <c r="W2032" s="62" t="s">
        <v>108</v>
      </c>
      <c r="X2032" s="57"/>
      <c r="Y2032" s="56" t="s">
        <v>108</v>
      </c>
      <c r="Z2032" s="56" t="s">
        <v>123</v>
      </c>
      <c r="AA2032" s="57">
        <v>43535</v>
      </c>
      <c r="AB2032" s="63" t="s">
        <v>168</v>
      </c>
      <c r="AC2032" s="64" t="s">
        <v>12295</v>
      </c>
      <c r="AD2032" s="65" t="s">
        <v>224</v>
      </c>
      <c r="AE2032" s="65"/>
      <c r="AF2032" s="66"/>
      <c r="AG2032" s="66"/>
      <c r="AH2032" s="67" t="str">
        <v>Mar</v>
      </c>
      <c r="AI2032" s="68" t="str">
        <v>Mar</v>
      </c>
      <c r="AJ2032" s="69">
        <f t="shared" si="340"/>
        <v>0</v>
      </c>
      <c r="AK2032" s="70" t="str">
        <f t="shared" si="405"/>
        <v/>
      </c>
      <c r="AL2032" s="71" t="s">
        <v>17409</v>
      </c>
      <c r="AM2032" s="71" t="str">
        <v>2019</v>
      </c>
      <c r="AN2032" s="70">
        <f t="shared" si="406"/>
        <v>43545</v>
      </c>
      <c r="AO2032" s="70" t="s">
        <v>123</v>
      </c>
      <c r="AP2032" s="74">
        <f ca="1"/>
        <v>424</v>
      </c>
    </row>
    <row r="2033" spans="1:42" ht="14.4">
      <c r="A2033" s="55" t="s">
        <v>12296</v>
      </c>
      <c r="B2033" s="56" t="s">
        <v>89</v>
      </c>
      <c r="C2033" s="57">
        <v>43496</v>
      </c>
      <c r="D2033" s="56" t="s">
        <v>90</v>
      </c>
      <c r="E2033" s="56" t="s">
        <v>196</v>
      </c>
      <c r="F2033" s="58" t="s">
        <v>106</v>
      </c>
      <c r="G2033" s="58" t="s">
        <v>214</v>
      </c>
      <c r="H2033" s="56" t="s">
        <v>276</v>
      </c>
      <c r="I2033" s="57"/>
      <c r="J2033" s="57">
        <f t="shared" si="407"/>
        <v>43526</v>
      </c>
      <c r="K2033" s="56" t="s">
        <v>14</v>
      </c>
      <c r="L2033" s="56" t="s">
        <v>14</v>
      </c>
      <c r="M2033" s="60" t="s">
        <v>12297</v>
      </c>
      <c r="N2033" s="56" t="s">
        <v>12297</v>
      </c>
      <c r="O2033" s="56"/>
      <c r="P2033" s="56"/>
      <c r="Q2033" s="56"/>
      <c r="R2033" s="57"/>
      <c r="S2033" s="56" t="s">
        <v>108</v>
      </c>
      <c r="T2033" s="56" t="s">
        <v>108</v>
      </c>
      <c r="U2033" s="57"/>
      <c r="V2033" s="62"/>
      <c r="W2033" s="62">
        <v>0</v>
      </c>
      <c r="X2033" s="57"/>
      <c r="Y2033" s="56"/>
      <c r="Z2033" s="56" t="s">
        <v>123</v>
      </c>
      <c r="AA2033" s="57">
        <v>43502</v>
      </c>
      <c r="AB2033" s="63"/>
      <c r="AC2033" s="64" t="s">
        <v>12298</v>
      </c>
      <c r="AD2033" s="65" t="s">
        <v>224</v>
      </c>
      <c r="AE2033" s="65"/>
      <c r="AF2033" s="66"/>
      <c r="AG2033" s="66"/>
      <c r="AH2033" s="67" t="str">
        <v>Jan</v>
      </c>
      <c r="AI2033" s="68" t="str">
        <v>Feb</v>
      </c>
      <c r="AJ2033" s="69">
        <f t="shared" si="340"/>
        <v>6</v>
      </c>
      <c r="AK2033" s="70" t="str">
        <f t="shared" si="405"/>
        <v/>
      </c>
      <c r="AL2033" s="71" t="s">
        <v>17409</v>
      </c>
      <c r="AM2033" s="71" t="str">
        <v>2019</v>
      </c>
      <c r="AN2033" s="70">
        <f t="shared" si="406"/>
        <v>43506</v>
      </c>
      <c r="AO2033" s="70" t="s">
        <v>123</v>
      </c>
      <c r="AP2033" s="74">
        <f ca="1"/>
        <v>463</v>
      </c>
    </row>
    <row r="2034" spans="1:42" ht="14.4">
      <c r="A2034" s="55" t="s">
        <v>12300</v>
      </c>
      <c r="B2034" s="80" t="s">
        <v>89</v>
      </c>
      <c r="C2034" s="57">
        <v>43640</v>
      </c>
      <c r="D2034" s="56" t="s">
        <v>1027</v>
      </c>
      <c r="E2034" s="56" t="s">
        <v>196</v>
      </c>
      <c r="F2034" s="58" t="s">
        <v>106</v>
      </c>
      <c r="G2034" s="58" t="s">
        <v>214</v>
      </c>
      <c r="H2034" s="56" t="s">
        <v>276</v>
      </c>
      <c r="I2034" s="59"/>
      <c r="J2034" s="59">
        <f t="shared" si="407"/>
        <v>43670</v>
      </c>
      <c r="K2034" s="56" t="s">
        <v>18</v>
      </c>
      <c r="L2034" s="56" t="s">
        <v>18</v>
      </c>
      <c r="M2034" s="60" t="s">
        <v>12302</v>
      </c>
      <c r="N2034" s="56" t="s">
        <v>12303</v>
      </c>
      <c r="O2034" s="61"/>
      <c r="P2034" s="56" t="s">
        <v>12304</v>
      </c>
      <c r="Q2034" s="56" t="s">
        <v>217</v>
      </c>
      <c r="R2034" s="57"/>
      <c r="S2034" s="56"/>
      <c r="T2034" s="56"/>
      <c r="U2034" s="59"/>
      <c r="V2034" s="77"/>
      <c r="W2034" s="77"/>
      <c r="X2034" s="59"/>
      <c r="Y2034" s="61"/>
      <c r="Z2034" s="56" t="s">
        <v>123</v>
      </c>
      <c r="AA2034" s="57">
        <v>43709</v>
      </c>
      <c r="AB2034" s="75"/>
      <c r="AC2034" s="64" t="s">
        <v>12306</v>
      </c>
      <c r="AD2034" s="56" t="s">
        <v>179</v>
      </c>
      <c r="AE2034" s="61"/>
      <c r="AF2034" s="61"/>
      <c r="AG2034" s="61"/>
      <c r="AH2034" s="67" t="str">
        <v>Jun</v>
      </c>
      <c r="AI2034" s="68" t="str">
        <v>Sep</v>
      </c>
      <c r="AJ2034" s="69">
        <f t="shared" si="340"/>
        <v>69</v>
      </c>
      <c r="AK2034" s="70" t="str">
        <f t="shared" si="405"/>
        <v/>
      </c>
      <c r="AL2034" s="71" t="s">
        <v>17409</v>
      </c>
      <c r="AM2034" s="71" t="str">
        <v>2019</v>
      </c>
      <c r="AN2034" s="70">
        <f t="shared" si="406"/>
        <v>43650</v>
      </c>
      <c r="AO2034" s="70" t="s">
        <v>123</v>
      </c>
      <c r="AP2034" s="74">
        <f ca="1"/>
        <v>319</v>
      </c>
    </row>
    <row r="2035" spans="1:42" ht="14.4">
      <c r="A2035" s="55" t="s">
        <v>12308</v>
      </c>
      <c r="B2035" s="56" t="s">
        <v>89</v>
      </c>
      <c r="C2035" s="57">
        <v>43817</v>
      </c>
      <c r="D2035" s="56" t="s">
        <v>90</v>
      </c>
      <c r="E2035" s="56" t="s">
        <v>276</v>
      </c>
      <c r="F2035" s="58" t="s">
        <v>214</v>
      </c>
      <c r="G2035" s="58" t="s">
        <v>214</v>
      </c>
      <c r="H2035" s="56" t="s">
        <v>276</v>
      </c>
      <c r="I2035" s="59"/>
      <c r="J2035" s="59">
        <f t="shared" si="407"/>
        <v>43847</v>
      </c>
      <c r="K2035" s="56" t="s">
        <v>18</v>
      </c>
      <c r="L2035" s="56" t="s">
        <v>14</v>
      </c>
      <c r="M2035" s="60" t="s">
        <v>12310</v>
      </c>
      <c r="N2035" s="56" t="s">
        <v>12311</v>
      </c>
      <c r="O2035" s="56"/>
      <c r="P2035" s="56"/>
      <c r="Q2035" s="56"/>
      <c r="R2035" s="59"/>
      <c r="S2035" s="56"/>
      <c r="T2035" s="56"/>
      <c r="U2035" s="57"/>
      <c r="V2035" s="77"/>
      <c r="W2035" s="77"/>
      <c r="X2035" s="59"/>
      <c r="Y2035" s="61"/>
      <c r="Z2035" s="56" t="s">
        <v>123</v>
      </c>
      <c r="AA2035" s="57">
        <v>43854</v>
      </c>
      <c r="AB2035" s="75"/>
      <c r="AC2035" s="64" t="s">
        <v>12312</v>
      </c>
      <c r="AD2035" s="56" t="s">
        <v>118</v>
      </c>
      <c r="AE2035" s="56"/>
      <c r="AF2035" s="61"/>
      <c r="AG2035" s="61"/>
      <c r="AH2035" s="67" t="str">
        <v>Dec</v>
      </c>
      <c r="AI2035" s="68" t="str">
        <v>Jan</v>
      </c>
      <c r="AJ2035" s="69">
        <f t="shared" si="340"/>
        <v>37</v>
      </c>
      <c r="AK2035" s="70"/>
      <c r="AL2035" s="71"/>
      <c r="AM2035" s="71" t="str">
        <v>2019</v>
      </c>
      <c r="AN2035" s="70"/>
      <c r="AO2035" s="70" t="s">
        <v>123</v>
      </c>
      <c r="AP2035" s="74">
        <f ca="1"/>
        <v>142</v>
      </c>
    </row>
    <row r="2036" spans="1:42" ht="14.4">
      <c r="A2036" s="55" t="s">
        <v>12314</v>
      </c>
      <c r="B2036" s="56" t="s">
        <v>89</v>
      </c>
      <c r="C2036" s="57">
        <v>43613</v>
      </c>
      <c r="D2036" s="56" t="s">
        <v>90</v>
      </c>
      <c r="E2036" s="56" t="s">
        <v>276</v>
      </c>
      <c r="F2036" s="58" t="s">
        <v>214</v>
      </c>
      <c r="G2036" s="58" t="s">
        <v>214</v>
      </c>
      <c r="H2036" s="56" t="s">
        <v>276</v>
      </c>
      <c r="I2036" s="59"/>
      <c r="J2036" s="59">
        <f t="shared" si="407"/>
        <v>43643</v>
      </c>
      <c r="K2036" s="56" t="s">
        <v>18</v>
      </c>
      <c r="L2036" s="56" t="s">
        <v>14</v>
      </c>
      <c r="M2036" s="60" t="s">
        <v>12316</v>
      </c>
      <c r="N2036" s="56"/>
      <c r="O2036" s="56"/>
      <c r="P2036" s="56"/>
      <c r="Q2036" s="56"/>
      <c r="R2036" s="59"/>
      <c r="S2036" s="56"/>
      <c r="T2036" s="56"/>
      <c r="U2036" s="59"/>
      <c r="V2036" s="77"/>
      <c r="W2036" s="62" t="s">
        <v>108</v>
      </c>
      <c r="X2036" s="59"/>
      <c r="Y2036" s="61"/>
      <c r="Z2036" s="56" t="s">
        <v>123</v>
      </c>
      <c r="AA2036" s="57">
        <v>43647</v>
      </c>
      <c r="AB2036" s="75"/>
      <c r="AC2036" s="64" t="s">
        <v>12318</v>
      </c>
      <c r="AD2036" s="56" t="s">
        <v>118</v>
      </c>
      <c r="AE2036" s="56"/>
      <c r="AF2036" s="61"/>
      <c r="AG2036" s="61"/>
      <c r="AH2036" s="67" t="str">
        <v>May</v>
      </c>
      <c r="AI2036" s="68" t="str">
        <v>Jul</v>
      </c>
      <c r="AJ2036" s="69">
        <f t="shared" si="340"/>
        <v>34</v>
      </c>
      <c r="AK2036" s="70" t="str">
        <f>IF(R2036="","",SUM(R2036+30))</f>
        <v/>
      </c>
      <c r="AL2036" s="71" t="s">
        <v>17409</v>
      </c>
      <c r="AM2036" s="71" t="str">
        <v>2019</v>
      </c>
      <c r="AN2036" s="70">
        <f>IF(C2036="","",SUM(C2036+10))</f>
        <v>43623</v>
      </c>
      <c r="AO2036" s="70" t="s">
        <v>123</v>
      </c>
      <c r="AP2036" s="74">
        <f ca="1"/>
        <v>346</v>
      </c>
    </row>
    <row r="2037" spans="1:42" ht="14.4">
      <c r="A2037" s="55" t="s">
        <v>12323</v>
      </c>
      <c r="B2037" s="56" t="s">
        <v>89</v>
      </c>
      <c r="C2037" s="57">
        <v>43773</v>
      </c>
      <c r="D2037" s="56" t="s">
        <v>90</v>
      </c>
      <c r="E2037" s="56" t="s">
        <v>276</v>
      </c>
      <c r="F2037" s="58" t="s">
        <v>214</v>
      </c>
      <c r="G2037" s="58" t="s">
        <v>214</v>
      </c>
      <c r="H2037" s="56" t="s">
        <v>276</v>
      </c>
      <c r="I2037" s="59"/>
      <c r="J2037" s="59">
        <f t="shared" si="407"/>
        <v>43803</v>
      </c>
      <c r="K2037" s="56" t="s">
        <v>18</v>
      </c>
      <c r="L2037" s="56" t="s">
        <v>14</v>
      </c>
      <c r="M2037" s="60" t="s">
        <v>12325</v>
      </c>
      <c r="N2037" s="56" t="s">
        <v>12326</v>
      </c>
      <c r="O2037" s="56"/>
      <c r="P2037" s="56"/>
      <c r="Q2037" s="56" t="s">
        <v>96</v>
      </c>
      <c r="R2037" s="59"/>
      <c r="S2037" s="56" t="s">
        <v>108</v>
      </c>
      <c r="T2037" s="56" t="s">
        <v>108</v>
      </c>
      <c r="U2037" s="57"/>
      <c r="V2037" s="77"/>
      <c r="W2037" s="62" t="s">
        <v>108</v>
      </c>
      <c r="X2037" s="59"/>
      <c r="Y2037" s="61"/>
      <c r="Z2037" s="56" t="s">
        <v>123</v>
      </c>
      <c r="AA2037" s="57">
        <v>43812</v>
      </c>
      <c r="AB2037" s="75"/>
      <c r="AC2037" s="64" t="s">
        <v>12328</v>
      </c>
      <c r="AD2037" s="56" t="s">
        <v>118</v>
      </c>
      <c r="AE2037" s="56" t="s">
        <v>119</v>
      </c>
      <c r="AF2037" s="61"/>
      <c r="AG2037" s="61"/>
      <c r="AH2037" s="67" t="str">
        <v>Nov</v>
      </c>
      <c r="AI2037" s="68" t="str">
        <v>Dec</v>
      </c>
      <c r="AJ2037" s="69">
        <f t="shared" si="340"/>
        <v>39</v>
      </c>
      <c r="AK2037" s="70"/>
      <c r="AL2037" s="71"/>
      <c r="AM2037" s="71" t="str">
        <v>2019</v>
      </c>
      <c r="AN2037" s="70"/>
      <c r="AO2037" s="70" t="s">
        <v>123</v>
      </c>
      <c r="AP2037" s="74">
        <f ca="1"/>
        <v>186</v>
      </c>
    </row>
    <row r="2038" spans="1:42" ht="14.4">
      <c r="A2038" s="55" t="s">
        <v>12329</v>
      </c>
      <c r="B2038" s="56" t="s">
        <v>89</v>
      </c>
      <c r="C2038" s="57">
        <v>43636</v>
      </c>
      <c r="D2038" s="56" t="s">
        <v>90</v>
      </c>
      <c r="E2038" s="56" t="s">
        <v>12</v>
      </c>
      <c r="F2038" s="58" t="s">
        <v>106</v>
      </c>
      <c r="G2038" s="58" t="s">
        <v>107</v>
      </c>
      <c r="H2038" s="56" t="s">
        <v>12</v>
      </c>
      <c r="I2038" s="57"/>
      <c r="J2038" s="57">
        <f t="shared" si="407"/>
        <v>43666</v>
      </c>
      <c r="K2038" s="56" t="s">
        <v>18</v>
      </c>
      <c r="L2038" s="56" t="s">
        <v>18</v>
      </c>
      <c r="M2038" s="60" t="s">
        <v>12331</v>
      </c>
      <c r="N2038" s="56" t="s">
        <v>12332</v>
      </c>
      <c r="O2038" s="56" t="s">
        <v>39</v>
      </c>
      <c r="P2038" s="56"/>
      <c r="Q2038" s="56" t="s">
        <v>96</v>
      </c>
      <c r="R2038" s="57"/>
      <c r="S2038" s="56"/>
      <c r="T2038" s="56"/>
      <c r="U2038" s="57"/>
      <c r="V2038" s="62"/>
      <c r="W2038" s="62" t="s">
        <v>108</v>
      </c>
      <c r="X2038" s="57"/>
      <c r="Y2038" s="56"/>
      <c r="Z2038" s="56" t="s">
        <v>123</v>
      </c>
      <c r="AA2038" s="57">
        <v>43642</v>
      </c>
      <c r="AB2038" s="63"/>
      <c r="AC2038" s="64" t="s">
        <v>12333</v>
      </c>
      <c r="AD2038" s="56" t="s">
        <v>118</v>
      </c>
      <c r="AE2038" s="56" t="s">
        <v>90</v>
      </c>
      <c r="AF2038" s="61"/>
      <c r="AG2038" s="61"/>
      <c r="AH2038" s="67" t="str">
        <v>Jun</v>
      </c>
      <c r="AI2038" s="68" t="str">
        <v>Jun</v>
      </c>
      <c r="AJ2038" s="69">
        <f t="shared" si="340"/>
        <v>6</v>
      </c>
      <c r="AK2038" s="70" t="str">
        <f t="shared" ref="AK2038:AK2041" si="408">IF(R2038="","",SUM(R2038+30))</f>
        <v/>
      </c>
      <c r="AL2038" s="71" t="s">
        <v>17409</v>
      </c>
      <c r="AM2038" s="71" t="str">
        <v>2019</v>
      </c>
      <c r="AN2038" s="70">
        <f t="shared" ref="AN2038:AN2041" si="409">IF(C2038="","",SUM(C2038+10))</f>
        <v>43646</v>
      </c>
      <c r="AO2038" s="70" t="s">
        <v>123</v>
      </c>
      <c r="AP2038" s="74">
        <f ca="1"/>
        <v>323</v>
      </c>
    </row>
    <row r="2039" spans="1:42" ht="14.4">
      <c r="A2039" s="55" t="s">
        <v>12336</v>
      </c>
      <c r="B2039" s="56" t="s">
        <v>89</v>
      </c>
      <c r="C2039" s="57">
        <v>43511</v>
      </c>
      <c r="D2039" s="56" t="s">
        <v>90</v>
      </c>
      <c r="E2039" s="56" t="s">
        <v>135</v>
      </c>
      <c r="F2039" s="58" t="s">
        <v>214</v>
      </c>
      <c r="G2039" s="58" t="s">
        <v>136</v>
      </c>
      <c r="H2039" s="56" t="s">
        <v>135</v>
      </c>
      <c r="I2039" s="59"/>
      <c r="J2039" s="59">
        <f t="shared" si="407"/>
        <v>43541</v>
      </c>
      <c r="K2039" s="56"/>
      <c r="L2039" s="56"/>
      <c r="M2039" s="60" t="s">
        <v>12339</v>
      </c>
      <c r="N2039" s="56" t="s">
        <v>12340</v>
      </c>
      <c r="O2039" s="56" t="s">
        <v>1143</v>
      </c>
      <c r="P2039" s="56" t="s">
        <v>12045</v>
      </c>
      <c r="Q2039" s="56" t="s">
        <v>96</v>
      </c>
      <c r="R2039" s="59"/>
      <c r="S2039" s="56"/>
      <c r="T2039" s="61"/>
      <c r="U2039" s="57"/>
      <c r="V2039" s="77"/>
      <c r="W2039" s="77"/>
      <c r="X2039" s="57"/>
      <c r="Y2039" s="56"/>
      <c r="Z2039" s="56" t="s">
        <v>121</v>
      </c>
      <c r="AA2039" s="57">
        <v>43511</v>
      </c>
      <c r="AB2039" s="63"/>
      <c r="AC2039" s="64" t="s">
        <v>12341</v>
      </c>
      <c r="AD2039" s="65" t="s">
        <v>97</v>
      </c>
      <c r="AE2039" s="65"/>
      <c r="AF2039" s="66"/>
      <c r="AG2039" s="66"/>
      <c r="AH2039" s="67" t="str">
        <v>Feb</v>
      </c>
      <c r="AI2039" s="68" t="str">
        <v>Feb</v>
      </c>
      <c r="AJ2039" s="69">
        <f t="shared" si="340"/>
        <v>0</v>
      </c>
      <c r="AK2039" s="70" t="str">
        <f t="shared" si="408"/>
        <v/>
      </c>
      <c r="AL2039" s="71" t="s">
        <v>17409</v>
      </c>
      <c r="AM2039" s="71" t="str">
        <v>2019</v>
      </c>
      <c r="AN2039" s="70">
        <f t="shared" si="409"/>
        <v>43521</v>
      </c>
      <c r="AO2039" s="70" t="s">
        <v>123</v>
      </c>
      <c r="AP2039" s="74">
        <f ca="1"/>
        <v>448</v>
      </c>
    </row>
    <row r="2040" spans="1:42" ht="14.4">
      <c r="A2040" s="55" t="s">
        <v>12343</v>
      </c>
      <c r="B2040" s="56" t="s">
        <v>89</v>
      </c>
      <c r="C2040" s="57">
        <v>43535</v>
      </c>
      <c r="D2040" s="56" t="s">
        <v>90</v>
      </c>
      <c r="E2040" s="56" t="s">
        <v>276</v>
      </c>
      <c r="F2040" s="58" t="s">
        <v>214</v>
      </c>
      <c r="G2040" s="58" t="s">
        <v>214</v>
      </c>
      <c r="H2040" s="56" t="s">
        <v>276</v>
      </c>
      <c r="I2040" s="57"/>
      <c r="J2040" s="57">
        <f t="shared" si="407"/>
        <v>43565</v>
      </c>
      <c r="K2040" s="56" t="s">
        <v>18</v>
      </c>
      <c r="L2040" s="56" t="s">
        <v>14</v>
      </c>
      <c r="M2040" s="60" t="s">
        <v>12344</v>
      </c>
      <c r="N2040" s="56"/>
      <c r="O2040" s="56"/>
      <c r="P2040" s="56"/>
      <c r="Q2040" s="56" t="s">
        <v>96</v>
      </c>
      <c r="R2040" s="57"/>
      <c r="S2040" s="56" t="s">
        <v>108</v>
      </c>
      <c r="T2040" s="56" t="s">
        <v>108</v>
      </c>
      <c r="U2040" s="57"/>
      <c r="V2040" s="62"/>
      <c r="W2040" s="62">
        <v>0</v>
      </c>
      <c r="X2040" s="57"/>
      <c r="Y2040" s="56"/>
      <c r="Z2040" s="56" t="s">
        <v>123</v>
      </c>
      <c r="AA2040" s="57">
        <v>43536</v>
      </c>
      <c r="AB2040" s="63"/>
      <c r="AC2040" s="64" t="s">
        <v>12345</v>
      </c>
      <c r="AD2040" s="65" t="s">
        <v>224</v>
      </c>
      <c r="AE2040" s="65"/>
      <c r="AF2040" s="66"/>
      <c r="AG2040" s="66"/>
      <c r="AH2040" s="67" t="str">
        <v>Mar</v>
      </c>
      <c r="AI2040" s="68" t="str">
        <v>Mar</v>
      </c>
      <c r="AJ2040" s="69">
        <f t="shared" si="340"/>
        <v>1</v>
      </c>
      <c r="AK2040" s="70" t="str">
        <f t="shared" si="408"/>
        <v/>
      </c>
      <c r="AL2040" s="71" t="s">
        <v>17409</v>
      </c>
      <c r="AM2040" s="71" t="str">
        <v>2019</v>
      </c>
      <c r="AN2040" s="70">
        <f t="shared" si="409"/>
        <v>43545</v>
      </c>
      <c r="AO2040" s="70" t="s">
        <v>123</v>
      </c>
      <c r="AP2040" s="74">
        <f ca="1"/>
        <v>424</v>
      </c>
    </row>
    <row r="2041" spans="1:42" ht="26.5">
      <c r="A2041" s="55" t="s">
        <v>12346</v>
      </c>
      <c r="B2041" s="56" t="s">
        <v>89</v>
      </c>
      <c r="C2041" s="57">
        <v>43535</v>
      </c>
      <c r="D2041" s="56" t="s">
        <v>90</v>
      </c>
      <c r="E2041" s="56" t="s">
        <v>276</v>
      </c>
      <c r="F2041" s="58" t="s">
        <v>214</v>
      </c>
      <c r="G2041" s="58" t="s">
        <v>214</v>
      </c>
      <c r="H2041" s="56" t="s">
        <v>276</v>
      </c>
      <c r="I2041" s="57"/>
      <c r="J2041" s="57">
        <f t="shared" si="407"/>
        <v>43565</v>
      </c>
      <c r="K2041" s="56" t="s">
        <v>18</v>
      </c>
      <c r="L2041" s="56" t="s">
        <v>14</v>
      </c>
      <c r="M2041" s="60" t="s">
        <v>12344</v>
      </c>
      <c r="N2041" s="56"/>
      <c r="O2041" s="56"/>
      <c r="P2041" s="61"/>
      <c r="Q2041" s="56" t="s">
        <v>96</v>
      </c>
      <c r="R2041" s="57"/>
      <c r="S2041" s="56" t="s">
        <v>108</v>
      </c>
      <c r="T2041" s="56" t="s">
        <v>108</v>
      </c>
      <c r="U2041" s="57"/>
      <c r="V2041" s="62"/>
      <c r="W2041" s="62">
        <v>0</v>
      </c>
      <c r="X2041" s="57"/>
      <c r="Y2041" s="61"/>
      <c r="Z2041" s="56" t="s">
        <v>123</v>
      </c>
      <c r="AA2041" s="57">
        <v>43536</v>
      </c>
      <c r="AB2041" s="63"/>
      <c r="AC2041" s="60" t="s">
        <v>12347</v>
      </c>
      <c r="AD2041" s="65" t="s">
        <v>224</v>
      </c>
      <c r="AE2041" s="65"/>
      <c r="AF2041" s="66"/>
      <c r="AG2041" s="66"/>
      <c r="AH2041" s="67" t="str">
        <v>Mar</v>
      </c>
      <c r="AI2041" s="68" t="str">
        <v>Mar</v>
      </c>
      <c r="AJ2041" s="69">
        <f t="shared" si="340"/>
        <v>1</v>
      </c>
      <c r="AK2041" s="70" t="str">
        <f t="shared" si="408"/>
        <v/>
      </c>
      <c r="AL2041" s="71" t="s">
        <v>17409</v>
      </c>
      <c r="AM2041" s="71" t="str">
        <v>2019</v>
      </c>
      <c r="AN2041" s="70">
        <f t="shared" si="409"/>
        <v>43545</v>
      </c>
      <c r="AO2041" s="70" t="s">
        <v>123</v>
      </c>
      <c r="AP2041" s="74">
        <f ca="1"/>
        <v>424</v>
      </c>
    </row>
    <row r="2042" spans="1:42" ht="14.4">
      <c r="A2042" s="55" t="s">
        <v>12348</v>
      </c>
      <c r="B2042" s="56" t="s">
        <v>700</v>
      </c>
      <c r="C2042" s="57">
        <v>43808</v>
      </c>
      <c r="D2042" s="56" t="s">
        <v>90</v>
      </c>
      <c r="E2042" s="56" t="s">
        <v>276</v>
      </c>
      <c r="F2042" s="58" t="s">
        <v>214</v>
      </c>
      <c r="G2042" s="58" t="s">
        <v>214</v>
      </c>
      <c r="H2042" s="56" t="s">
        <v>276</v>
      </c>
      <c r="I2042" s="59"/>
      <c r="J2042" s="59">
        <f t="shared" si="407"/>
        <v>43838</v>
      </c>
      <c r="K2042" s="56"/>
      <c r="L2042" s="56"/>
      <c r="M2042" s="60" t="s">
        <v>12349</v>
      </c>
      <c r="N2042" s="56"/>
      <c r="O2042" s="56"/>
      <c r="P2042" s="56"/>
      <c r="Q2042" s="56"/>
      <c r="R2042" s="59"/>
      <c r="S2042" s="56"/>
      <c r="T2042" s="56"/>
      <c r="U2042" s="57"/>
      <c r="V2042" s="77"/>
      <c r="W2042" s="77"/>
      <c r="X2042" s="59"/>
      <c r="Y2042" s="61"/>
      <c r="Z2042" s="61"/>
      <c r="AA2042" s="57"/>
      <c r="AB2042" s="75"/>
      <c r="AC2042" s="64" t="s">
        <v>12350</v>
      </c>
      <c r="AD2042" s="56"/>
      <c r="AE2042" s="56"/>
      <c r="AF2042" s="61"/>
      <c r="AG2042" s="61"/>
      <c r="AH2042" s="67" t="str">
        <v>Dec</v>
      </c>
      <c r="AI2042" s="68" t="str">
        <v/>
      </c>
      <c r="AJ2042" s="69" t="str">
        <f t="shared" si="340"/>
        <v/>
      </c>
      <c r="AK2042" s="70"/>
      <c r="AL2042" s="71"/>
      <c r="AM2042" s="71" t="str">
        <v>2019</v>
      </c>
      <c r="AN2042" s="70"/>
      <c r="AO2042" s="70" t="s">
        <v>123</v>
      </c>
      <c r="AP2042" s="74">
        <f ca="1"/>
        <v>151</v>
      </c>
    </row>
    <row r="2043" spans="1:42" ht="14.4">
      <c r="A2043" s="55" t="s">
        <v>12351</v>
      </c>
      <c r="B2043" s="56" t="s">
        <v>89</v>
      </c>
      <c r="C2043" s="57">
        <v>43529</v>
      </c>
      <c r="D2043" s="56" t="s">
        <v>229</v>
      </c>
      <c r="E2043" s="56" t="s">
        <v>140</v>
      </c>
      <c r="F2043" s="58" t="s">
        <v>106</v>
      </c>
      <c r="G2043" s="58" t="s">
        <v>107</v>
      </c>
      <c r="H2043" s="56" t="s">
        <v>140</v>
      </c>
      <c r="I2043" s="57"/>
      <c r="J2043" s="57">
        <f t="shared" si="407"/>
        <v>43559</v>
      </c>
      <c r="K2043" s="56" t="s">
        <v>18</v>
      </c>
      <c r="L2043" s="56" t="s">
        <v>14</v>
      </c>
      <c r="M2043" s="60" t="s">
        <v>12352</v>
      </c>
      <c r="N2043" s="56" t="s">
        <v>12353</v>
      </c>
      <c r="O2043" s="56" t="s">
        <v>436</v>
      </c>
      <c r="P2043" s="56" t="s">
        <v>8858</v>
      </c>
      <c r="Q2043" s="56" t="s">
        <v>154</v>
      </c>
      <c r="R2043" s="57"/>
      <c r="S2043" s="56" t="s">
        <v>108</v>
      </c>
      <c r="T2043" s="56" t="s">
        <v>108</v>
      </c>
      <c r="U2043" s="57"/>
      <c r="V2043" s="62"/>
      <c r="W2043" s="62"/>
      <c r="X2043" s="57"/>
      <c r="Y2043" s="56" t="s">
        <v>200</v>
      </c>
      <c r="Z2043" s="56" t="s">
        <v>123</v>
      </c>
      <c r="AA2043" s="57">
        <v>43529</v>
      </c>
      <c r="AB2043" s="63" t="s">
        <v>293</v>
      </c>
      <c r="AC2043" s="64" t="s">
        <v>12355</v>
      </c>
      <c r="AD2043" s="65" t="s">
        <v>294</v>
      </c>
      <c r="AE2043" s="65"/>
      <c r="AF2043" s="66"/>
      <c r="AG2043" s="66"/>
      <c r="AH2043" s="67" t="str">
        <v>Mar</v>
      </c>
      <c r="AI2043" s="68" t="str">
        <v>Mar</v>
      </c>
      <c r="AJ2043" s="69">
        <f t="shared" si="340"/>
        <v>0</v>
      </c>
      <c r="AK2043" s="70" t="str">
        <f t="shared" ref="AK2043:AK2048" si="410">IF(R2043="","",SUM(R2043+30))</f>
        <v/>
      </c>
      <c r="AL2043" s="71" t="s">
        <v>17409</v>
      </c>
      <c r="AM2043" s="71" t="str">
        <v>2019</v>
      </c>
      <c r="AN2043" s="70">
        <f t="shared" ref="AN2043:AN2048" si="411">IF(C2043="","",SUM(C2043+10))</f>
        <v>43539</v>
      </c>
      <c r="AO2043" s="70" t="s">
        <v>123</v>
      </c>
      <c r="AP2043" s="74">
        <f ca="1"/>
        <v>430</v>
      </c>
    </row>
    <row r="2044" spans="1:42" ht="14.4">
      <c r="A2044" s="55" t="s">
        <v>12357</v>
      </c>
      <c r="B2044" s="56" t="s">
        <v>89</v>
      </c>
      <c r="C2044" s="57">
        <v>43571</v>
      </c>
      <c r="D2044" s="56" t="s">
        <v>90</v>
      </c>
      <c r="E2044" s="56" t="s">
        <v>12</v>
      </c>
      <c r="F2044" s="58" t="s">
        <v>106</v>
      </c>
      <c r="G2044" s="58" t="s">
        <v>107</v>
      </c>
      <c r="H2044" s="56" t="s">
        <v>12</v>
      </c>
      <c r="I2044" s="57"/>
      <c r="J2044" s="57">
        <f t="shared" si="407"/>
        <v>43601</v>
      </c>
      <c r="K2044" s="56" t="s">
        <v>18</v>
      </c>
      <c r="L2044" s="56" t="s">
        <v>18</v>
      </c>
      <c r="M2044" s="60" t="s">
        <v>12352</v>
      </c>
      <c r="N2044" s="56" t="s">
        <v>12353</v>
      </c>
      <c r="O2044" s="56" t="s">
        <v>436</v>
      </c>
      <c r="P2044" s="56" t="s">
        <v>8858</v>
      </c>
      <c r="Q2044" s="56" t="s">
        <v>17</v>
      </c>
      <c r="R2044" s="57"/>
      <c r="S2044" s="56"/>
      <c r="T2044" s="56"/>
      <c r="U2044" s="57"/>
      <c r="V2044" s="62"/>
      <c r="W2044" s="62"/>
      <c r="X2044" s="57"/>
      <c r="Y2044" s="56"/>
      <c r="Z2044" s="56" t="s">
        <v>121</v>
      </c>
      <c r="AA2044" s="57">
        <v>43579</v>
      </c>
      <c r="AB2044" s="63" t="s">
        <v>244</v>
      </c>
      <c r="AC2044" s="64"/>
      <c r="AD2044" s="65" t="s">
        <v>97</v>
      </c>
      <c r="AE2044" s="56" t="s">
        <v>90</v>
      </c>
      <c r="AF2044" s="61"/>
      <c r="AG2044" s="61"/>
      <c r="AH2044" s="67" t="str">
        <v>Apr</v>
      </c>
      <c r="AI2044" s="68" t="str">
        <v>Apr</v>
      </c>
      <c r="AJ2044" s="69">
        <f t="shared" si="340"/>
        <v>8</v>
      </c>
      <c r="AK2044" s="70" t="str">
        <f t="shared" si="410"/>
        <v/>
      </c>
      <c r="AL2044" s="71" t="s">
        <v>17409</v>
      </c>
      <c r="AM2044" s="71" t="str">
        <v>2019</v>
      </c>
      <c r="AN2044" s="70">
        <f t="shared" si="411"/>
        <v>43581</v>
      </c>
      <c r="AO2044" s="70" t="s">
        <v>123</v>
      </c>
      <c r="AP2044" s="74">
        <f ca="1"/>
        <v>388</v>
      </c>
    </row>
    <row r="2045" spans="1:42" ht="14.4">
      <c r="A2045" s="55" t="s">
        <v>12364</v>
      </c>
      <c r="B2045" s="56" t="s">
        <v>89</v>
      </c>
      <c r="C2045" s="57">
        <v>43627</v>
      </c>
      <c r="D2045" s="56" t="s">
        <v>119</v>
      </c>
      <c r="E2045" s="56" t="s">
        <v>32</v>
      </c>
      <c r="F2045" s="58" t="s">
        <v>106</v>
      </c>
      <c r="G2045" s="58" t="s">
        <v>107</v>
      </c>
      <c r="H2045" s="56" t="s">
        <v>12</v>
      </c>
      <c r="I2045" s="57"/>
      <c r="J2045" s="57">
        <f t="shared" si="407"/>
        <v>43657</v>
      </c>
      <c r="K2045" s="56" t="s">
        <v>18</v>
      </c>
      <c r="L2045" s="56" t="s">
        <v>18</v>
      </c>
      <c r="M2045" s="60" t="s">
        <v>12365</v>
      </c>
      <c r="N2045" s="61"/>
      <c r="O2045" s="56" t="s">
        <v>13</v>
      </c>
      <c r="P2045" s="56" t="s">
        <v>12366</v>
      </c>
      <c r="Q2045" s="56" t="s">
        <v>17</v>
      </c>
      <c r="R2045" s="57"/>
      <c r="S2045" s="56"/>
      <c r="T2045" s="56"/>
      <c r="U2045" s="57"/>
      <c r="V2045" s="62"/>
      <c r="W2045" s="62"/>
      <c r="X2045" s="57"/>
      <c r="Y2045" s="61"/>
      <c r="Z2045" s="56" t="s">
        <v>121</v>
      </c>
      <c r="AA2045" s="57">
        <v>43634</v>
      </c>
      <c r="AB2045" s="75"/>
      <c r="AC2045" s="64" t="s">
        <v>12368</v>
      </c>
      <c r="AD2045" s="65" t="s">
        <v>97</v>
      </c>
      <c r="AE2045" s="56" t="s">
        <v>119</v>
      </c>
      <c r="AF2045" s="61"/>
      <c r="AG2045" s="61"/>
      <c r="AH2045" s="67" t="str">
        <v>Jun</v>
      </c>
      <c r="AI2045" s="68" t="str">
        <v>Jun</v>
      </c>
      <c r="AJ2045" s="69">
        <f t="shared" si="340"/>
        <v>7</v>
      </c>
      <c r="AK2045" s="70" t="str">
        <f t="shared" si="410"/>
        <v/>
      </c>
      <c r="AL2045" s="71" t="s">
        <v>17409</v>
      </c>
      <c r="AM2045" s="71" t="str">
        <v>2019</v>
      </c>
      <c r="AN2045" s="70">
        <f t="shared" si="411"/>
        <v>43637</v>
      </c>
      <c r="AO2045" s="70" t="s">
        <v>123</v>
      </c>
      <c r="AP2045" s="74">
        <f ca="1"/>
        <v>332</v>
      </c>
    </row>
    <row r="2046" spans="1:42" ht="14.4">
      <c r="A2046" s="55" t="s">
        <v>12370</v>
      </c>
      <c r="B2046" s="56" t="s">
        <v>89</v>
      </c>
      <c r="C2046" s="57">
        <v>43626</v>
      </c>
      <c r="D2046" s="56" t="s">
        <v>90</v>
      </c>
      <c r="E2046" s="56" t="s">
        <v>12</v>
      </c>
      <c r="F2046" s="58" t="s">
        <v>106</v>
      </c>
      <c r="G2046" s="58" t="s">
        <v>107</v>
      </c>
      <c r="H2046" s="56" t="s">
        <v>12</v>
      </c>
      <c r="I2046" s="57"/>
      <c r="J2046" s="57">
        <f t="shared" si="407"/>
        <v>43656</v>
      </c>
      <c r="K2046" s="56" t="s">
        <v>18</v>
      </c>
      <c r="L2046" s="56" t="s">
        <v>18</v>
      </c>
      <c r="M2046" s="60" t="s">
        <v>12391</v>
      </c>
      <c r="N2046" s="61"/>
      <c r="O2046" s="56" t="s">
        <v>13</v>
      </c>
      <c r="P2046" s="56" t="s">
        <v>12366</v>
      </c>
      <c r="Q2046" s="56" t="s">
        <v>17</v>
      </c>
      <c r="R2046" s="57"/>
      <c r="S2046" s="56"/>
      <c r="T2046" s="56"/>
      <c r="U2046" s="57"/>
      <c r="V2046" s="62"/>
      <c r="W2046" s="62"/>
      <c r="X2046" s="57"/>
      <c r="Y2046" s="61"/>
      <c r="Z2046" s="56" t="s">
        <v>121</v>
      </c>
      <c r="AA2046" s="57">
        <v>43634</v>
      </c>
      <c r="AB2046" s="75"/>
      <c r="AC2046" s="64" t="s">
        <v>12392</v>
      </c>
      <c r="AD2046" s="65" t="s">
        <v>97</v>
      </c>
      <c r="AE2046" s="56" t="s">
        <v>90</v>
      </c>
      <c r="AF2046" s="61"/>
      <c r="AG2046" s="61"/>
      <c r="AH2046" s="67" t="str">
        <v>Jun</v>
      </c>
      <c r="AI2046" s="68" t="str">
        <v>Jun</v>
      </c>
      <c r="AJ2046" s="69">
        <f t="shared" si="340"/>
        <v>8</v>
      </c>
      <c r="AK2046" s="70" t="str">
        <f t="shared" si="410"/>
        <v/>
      </c>
      <c r="AL2046" s="71" t="s">
        <v>17409</v>
      </c>
      <c r="AM2046" s="71" t="str">
        <v>2019</v>
      </c>
      <c r="AN2046" s="70">
        <f t="shared" si="411"/>
        <v>43636</v>
      </c>
      <c r="AO2046" s="70" t="s">
        <v>123</v>
      </c>
      <c r="AP2046" s="74">
        <f ca="1"/>
        <v>333</v>
      </c>
    </row>
    <row r="2047" spans="1:42" ht="14.4">
      <c r="A2047" s="55" t="s">
        <v>12393</v>
      </c>
      <c r="B2047" s="56" t="s">
        <v>89</v>
      </c>
      <c r="C2047" s="57">
        <v>43647</v>
      </c>
      <c r="D2047" s="56" t="s">
        <v>90</v>
      </c>
      <c r="E2047" s="56" t="s">
        <v>129</v>
      </c>
      <c r="F2047" s="58" t="s">
        <v>106</v>
      </c>
      <c r="G2047" s="58" t="s">
        <v>107</v>
      </c>
      <c r="H2047" s="56" t="s">
        <v>129</v>
      </c>
      <c r="I2047" s="57"/>
      <c r="J2047" s="57">
        <f t="shared" si="407"/>
        <v>43677</v>
      </c>
      <c r="K2047" s="56" t="s">
        <v>18</v>
      </c>
      <c r="L2047" s="56" t="s">
        <v>18</v>
      </c>
      <c r="M2047" s="60" t="s">
        <v>12394</v>
      </c>
      <c r="N2047" s="56" t="s">
        <v>12395</v>
      </c>
      <c r="O2047" s="56" t="s">
        <v>143</v>
      </c>
      <c r="P2047" s="56" t="s">
        <v>12396</v>
      </c>
      <c r="Q2047" s="56" t="s">
        <v>17</v>
      </c>
      <c r="R2047" s="57"/>
      <c r="S2047" s="56" t="s">
        <v>108</v>
      </c>
      <c r="T2047" s="56" t="s">
        <v>108</v>
      </c>
      <c r="U2047" s="57"/>
      <c r="V2047" s="62"/>
      <c r="W2047" s="62" t="s">
        <v>108</v>
      </c>
      <c r="X2047" s="57"/>
      <c r="Y2047" s="56" t="s">
        <v>338</v>
      </c>
      <c r="Z2047" s="56" t="s">
        <v>123</v>
      </c>
      <c r="AA2047" s="57">
        <v>43647</v>
      </c>
      <c r="AB2047" s="63" t="s">
        <v>484</v>
      </c>
      <c r="AC2047" s="64" t="s">
        <v>12397</v>
      </c>
      <c r="AD2047" s="56" t="s">
        <v>294</v>
      </c>
      <c r="AE2047" s="56" t="s">
        <v>90</v>
      </c>
      <c r="AF2047" s="61"/>
      <c r="AG2047" s="61"/>
      <c r="AH2047" s="67" t="str">
        <v>Jul</v>
      </c>
      <c r="AI2047" s="68" t="str">
        <v>Jul</v>
      </c>
      <c r="AJ2047" s="69">
        <f t="shared" si="340"/>
        <v>0</v>
      </c>
      <c r="AK2047" s="70" t="str">
        <f t="shared" si="410"/>
        <v/>
      </c>
      <c r="AL2047" s="71" t="s">
        <v>17409</v>
      </c>
      <c r="AM2047" s="71" t="str">
        <v>2019</v>
      </c>
      <c r="AN2047" s="70">
        <f t="shared" si="411"/>
        <v>43657</v>
      </c>
      <c r="AO2047" s="70" t="s">
        <v>123</v>
      </c>
      <c r="AP2047" s="74">
        <f ca="1"/>
        <v>312</v>
      </c>
    </row>
    <row r="2048" spans="1:42" ht="14.4">
      <c r="A2048" s="55" t="s">
        <v>12398</v>
      </c>
      <c r="B2048" s="56" t="s">
        <v>89</v>
      </c>
      <c r="C2048" s="57">
        <v>43655</v>
      </c>
      <c r="D2048" s="56" t="s">
        <v>90</v>
      </c>
      <c r="E2048" s="56" t="s">
        <v>140</v>
      </c>
      <c r="F2048" s="58" t="s">
        <v>106</v>
      </c>
      <c r="G2048" s="58" t="s">
        <v>107</v>
      </c>
      <c r="H2048" s="56" t="s">
        <v>140</v>
      </c>
      <c r="I2048" s="57"/>
      <c r="J2048" s="57">
        <f t="shared" si="407"/>
        <v>43685</v>
      </c>
      <c r="K2048" s="56" t="s">
        <v>18</v>
      </c>
      <c r="L2048" s="56" t="s">
        <v>18</v>
      </c>
      <c r="M2048" s="60" t="s">
        <v>12399</v>
      </c>
      <c r="N2048" s="56" t="s">
        <v>12395</v>
      </c>
      <c r="O2048" s="56" t="s">
        <v>143</v>
      </c>
      <c r="P2048" s="56" t="s">
        <v>12396</v>
      </c>
      <c r="Q2048" s="56" t="s">
        <v>133</v>
      </c>
      <c r="R2048" s="57"/>
      <c r="S2048" s="56" t="s">
        <v>18</v>
      </c>
      <c r="T2048" s="56" t="s">
        <v>108</v>
      </c>
      <c r="U2048" s="57"/>
      <c r="V2048" s="62"/>
      <c r="W2048" s="62">
        <v>0</v>
      </c>
      <c r="X2048" s="57"/>
      <c r="Y2048" s="56" t="s">
        <v>108</v>
      </c>
      <c r="Z2048" s="56" t="s">
        <v>121</v>
      </c>
      <c r="AA2048" s="57">
        <v>43655</v>
      </c>
      <c r="AB2048" s="63" t="s">
        <v>163</v>
      </c>
      <c r="AC2048" s="64" t="s">
        <v>12400</v>
      </c>
      <c r="AD2048" s="65" t="s">
        <v>97</v>
      </c>
      <c r="AE2048" s="56" t="s">
        <v>90</v>
      </c>
      <c r="AF2048" s="61"/>
      <c r="AG2048" s="61"/>
      <c r="AH2048" s="67" t="str">
        <v>Jul</v>
      </c>
      <c r="AI2048" s="68" t="str">
        <v>Jul</v>
      </c>
      <c r="AJ2048" s="69">
        <f t="shared" si="340"/>
        <v>0</v>
      </c>
      <c r="AK2048" s="70" t="str">
        <f t="shared" si="410"/>
        <v/>
      </c>
      <c r="AL2048" s="71" t="s">
        <v>17409</v>
      </c>
      <c r="AM2048" s="71" t="str">
        <v>2019</v>
      </c>
      <c r="AN2048" s="70">
        <f t="shared" si="411"/>
        <v>43665</v>
      </c>
      <c r="AO2048" s="70" t="s">
        <v>123</v>
      </c>
      <c r="AP2048" s="74">
        <f ca="1"/>
        <v>304</v>
      </c>
    </row>
    <row r="2049" spans="1:42" ht="14.4">
      <c r="A2049" s="55" t="s">
        <v>12401</v>
      </c>
      <c r="B2049" s="56" t="s">
        <v>89</v>
      </c>
      <c r="C2049" s="57">
        <v>43781</v>
      </c>
      <c r="D2049" s="56" t="s">
        <v>119</v>
      </c>
      <c r="E2049" s="56" t="s">
        <v>105</v>
      </c>
      <c r="F2049" s="58" t="s">
        <v>106</v>
      </c>
      <c r="G2049" s="58" t="s">
        <v>107</v>
      </c>
      <c r="H2049" s="56" t="s">
        <v>105</v>
      </c>
      <c r="I2049" s="59"/>
      <c r="J2049" s="59">
        <f t="shared" si="407"/>
        <v>43811</v>
      </c>
      <c r="K2049" s="56" t="s">
        <v>18</v>
      </c>
      <c r="L2049" s="56" t="s">
        <v>18</v>
      </c>
      <c r="M2049" s="60" t="s">
        <v>12402</v>
      </c>
      <c r="N2049" s="56" t="s">
        <v>12403</v>
      </c>
      <c r="O2049" s="56" t="s">
        <v>44</v>
      </c>
      <c r="P2049" s="56" t="s">
        <v>12404</v>
      </c>
      <c r="Q2049" s="56" t="s">
        <v>133</v>
      </c>
      <c r="R2049" s="59"/>
      <c r="S2049" s="56" t="s">
        <v>108</v>
      </c>
      <c r="T2049" s="56" t="s">
        <v>108</v>
      </c>
      <c r="U2049" s="57"/>
      <c r="V2049" s="77"/>
      <c r="W2049" s="62" t="s">
        <v>122</v>
      </c>
      <c r="X2049" s="59"/>
      <c r="Y2049" s="56" t="s">
        <v>108</v>
      </c>
      <c r="Z2049" s="56" t="s">
        <v>121</v>
      </c>
      <c r="AA2049" s="57">
        <v>43782</v>
      </c>
      <c r="AB2049" s="63" t="s">
        <v>318</v>
      </c>
      <c r="AC2049" s="64" t="s">
        <v>12405</v>
      </c>
      <c r="AD2049" s="56" t="s">
        <v>97</v>
      </c>
      <c r="AE2049" s="56" t="s">
        <v>131</v>
      </c>
      <c r="AF2049" s="61"/>
      <c r="AG2049" s="61"/>
      <c r="AH2049" s="67" t="str">
        <v>Nov</v>
      </c>
      <c r="AI2049" s="68" t="str">
        <v>Nov</v>
      </c>
      <c r="AJ2049" s="69">
        <f t="shared" si="340"/>
        <v>1</v>
      </c>
      <c r="AK2049" s="70"/>
      <c r="AL2049" s="71"/>
      <c r="AM2049" s="71" t="str">
        <v>2019</v>
      </c>
      <c r="AN2049" s="70"/>
      <c r="AO2049" s="70" t="s">
        <v>123</v>
      </c>
      <c r="AP2049" s="74">
        <f ca="1"/>
        <v>178</v>
      </c>
    </row>
    <row r="2050" spans="1:42" ht="14.4">
      <c r="A2050" s="55" t="s">
        <v>12406</v>
      </c>
      <c r="B2050" s="56" t="s">
        <v>89</v>
      </c>
      <c r="C2050" s="57">
        <v>43599</v>
      </c>
      <c r="D2050" s="56" t="s">
        <v>119</v>
      </c>
      <c r="E2050" s="56" t="s">
        <v>112</v>
      </c>
      <c r="F2050" s="58" t="s">
        <v>106</v>
      </c>
      <c r="G2050" s="58" t="s">
        <v>113</v>
      </c>
      <c r="H2050" s="56" t="s">
        <v>112</v>
      </c>
      <c r="I2050" s="57"/>
      <c r="J2050" s="57">
        <f t="shared" si="407"/>
        <v>43629</v>
      </c>
      <c r="K2050" s="56" t="s">
        <v>18</v>
      </c>
      <c r="L2050" s="56" t="s">
        <v>18</v>
      </c>
      <c r="M2050" s="60" t="s">
        <v>12407</v>
      </c>
      <c r="N2050" s="56" t="s">
        <v>12408</v>
      </c>
      <c r="O2050" s="56" t="s">
        <v>44</v>
      </c>
      <c r="P2050" s="56" t="s">
        <v>12409</v>
      </c>
      <c r="Q2050" s="56" t="s">
        <v>116</v>
      </c>
      <c r="R2050" s="57"/>
      <c r="S2050" s="56" t="s">
        <v>18</v>
      </c>
      <c r="T2050" s="56" t="s">
        <v>14</v>
      </c>
      <c r="U2050" s="57">
        <v>43614</v>
      </c>
      <c r="V2050" s="62"/>
      <c r="W2050" s="62">
        <v>4</v>
      </c>
      <c r="X2050" s="57">
        <v>43614</v>
      </c>
      <c r="Y2050" s="56" t="s">
        <v>108</v>
      </c>
      <c r="Z2050" s="56" t="s">
        <v>121</v>
      </c>
      <c r="AA2050" s="57">
        <v>43614</v>
      </c>
      <c r="AB2050" s="63" t="s">
        <v>155</v>
      </c>
      <c r="AC2050" s="64" t="s">
        <v>12410</v>
      </c>
      <c r="AD2050" s="65" t="s">
        <v>97</v>
      </c>
      <c r="AE2050" s="56" t="s">
        <v>119</v>
      </c>
      <c r="AF2050" s="61"/>
      <c r="AG2050" s="61"/>
      <c r="AH2050" s="67" t="str">
        <v>May</v>
      </c>
      <c r="AI2050" s="68" t="str">
        <v>May</v>
      </c>
      <c r="AJ2050" s="69">
        <f t="shared" si="340"/>
        <v>15</v>
      </c>
      <c r="AK2050" s="70" t="str">
        <f t="shared" ref="AK2050:AK2051" si="412">IF(R2050="","",SUM(R2050+30))</f>
        <v/>
      </c>
      <c r="AL2050" s="71" t="s">
        <v>17409</v>
      </c>
      <c r="AM2050" s="71" t="str">
        <v>2019</v>
      </c>
      <c r="AN2050" s="70">
        <f t="shared" ref="AN2050:AN2051" si="413">IF(C2050="","",SUM(C2050+10))</f>
        <v>43609</v>
      </c>
      <c r="AO2050" s="70" t="s">
        <v>123</v>
      </c>
      <c r="AP2050" s="74">
        <f ca="1"/>
        <v>360</v>
      </c>
    </row>
    <row r="2051" spans="1:42" ht="14.4">
      <c r="A2051" s="55" t="s">
        <v>12411</v>
      </c>
      <c r="B2051" s="56" t="s">
        <v>89</v>
      </c>
      <c r="C2051" s="57">
        <v>43705</v>
      </c>
      <c r="D2051" s="56" t="s">
        <v>90</v>
      </c>
      <c r="E2051" s="56" t="s">
        <v>276</v>
      </c>
      <c r="F2051" s="58" t="s">
        <v>214</v>
      </c>
      <c r="G2051" s="58" t="s">
        <v>214</v>
      </c>
      <c r="H2051" s="56" t="s">
        <v>276</v>
      </c>
      <c r="I2051" s="57"/>
      <c r="J2051" s="57">
        <f t="shared" si="407"/>
        <v>43735</v>
      </c>
      <c r="K2051" s="56" t="s">
        <v>14</v>
      </c>
      <c r="L2051" s="56" t="s">
        <v>18</v>
      </c>
      <c r="M2051" s="60" t="s">
        <v>12412</v>
      </c>
      <c r="N2051" s="56" t="s">
        <v>12413</v>
      </c>
      <c r="O2051" s="56"/>
      <c r="P2051" s="56"/>
      <c r="Q2051" s="56" t="s">
        <v>478</v>
      </c>
      <c r="R2051" s="57"/>
      <c r="S2051" s="56" t="s">
        <v>18</v>
      </c>
      <c r="T2051" s="56" t="s">
        <v>108</v>
      </c>
      <c r="U2051" s="57"/>
      <c r="V2051" s="62"/>
      <c r="W2051" s="62"/>
      <c r="X2051" s="57"/>
      <c r="Y2051" s="56" t="s">
        <v>108</v>
      </c>
      <c r="Z2051" s="56" t="s">
        <v>123</v>
      </c>
      <c r="AA2051" s="57">
        <v>43721</v>
      </c>
      <c r="AB2051" s="63"/>
      <c r="AC2051" s="64" t="s">
        <v>12415</v>
      </c>
      <c r="AD2051" s="56" t="s">
        <v>179</v>
      </c>
      <c r="AE2051" s="56" t="s">
        <v>111</v>
      </c>
      <c r="AF2051" s="61"/>
      <c r="AG2051" s="61"/>
      <c r="AH2051" s="67" t="str">
        <v>Aug</v>
      </c>
      <c r="AI2051" s="68" t="str">
        <v>Sep</v>
      </c>
      <c r="AJ2051" s="69">
        <f t="shared" si="340"/>
        <v>16</v>
      </c>
      <c r="AK2051" s="70" t="str">
        <f t="shared" si="412"/>
        <v/>
      </c>
      <c r="AL2051" s="71" t="s">
        <v>17409</v>
      </c>
      <c r="AM2051" s="71" t="str">
        <v>2019</v>
      </c>
      <c r="AN2051" s="70">
        <f t="shared" si="413"/>
        <v>43715</v>
      </c>
      <c r="AO2051" s="70" t="s">
        <v>123</v>
      </c>
      <c r="AP2051" s="74">
        <f ca="1"/>
        <v>254</v>
      </c>
    </row>
    <row r="2052" spans="1:42" ht="14.4">
      <c r="A2052" s="55" t="s">
        <v>12416</v>
      </c>
      <c r="B2052" s="56" t="s">
        <v>700</v>
      </c>
      <c r="C2052" s="57">
        <v>43805</v>
      </c>
      <c r="D2052" s="56" t="s">
        <v>90</v>
      </c>
      <c r="E2052" s="56" t="s">
        <v>276</v>
      </c>
      <c r="F2052" s="58" t="s">
        <v>214</v>
      </c>
      <c r="G2052" s="58" t="s">
        <v>214</v>
      </c>
      <c r="H2052" s="56" t="s">
        <v>276</v>
      </c>
      <c r="I2052" s="59"/>
      <c r="J2052" s="59">
        <f t="shared" si="407"/>
        <v>43835</v>
      </c>
      <c r="K2052" s="56"/>
      <c r="L2052" s="56"/>
      <c r="M2052" s="60" t="s">
        <v>12418</v>
      </c>
      <c r="N2052" s="56" t="s">
        <v>12419</v>
      </c>
      <c r="O2052" s="56"/>
      <c r="P2052" s="56"/>
      <c r="Q2052" s="56"/>
      <c r="R2052" s="59"/>
      <c r="S2052" s="56"/>
      <c r="T2052" s="56"/>
      <c r="U2052" s="57"/>
      <c r="V2052" s="77"/>
      <c r="W2052" s="77"/>
      <c r="X2052" s="59"/>
      <c r="Y2052" s="61"/>
      <c r="Z2052" s="61"/>
      <c r="AA2052" s="57"/>
      <c r="AB2052" s="75"/>
      <c r="AC2052" s="64" t="s">
        <v>12420</v>
      </c>
      <c r="AD2052" s="56"/>
      <c r="AE2052" s="56"/>
      <c r="AF2052" s="61"/>
      <c r="AG2052" s="61"/>
      <c r="AH2052" s="67" t="str">
        <v>Dec</v>
      </c>
      <c r="AI2052" s="68" t="str">
        <v/>
      </c>
      <c r="AJ2052" s="69" t="str">
        <f t="shared" si="340"/>
        <v/>
      </c>
      <c r="AK2052" s="70"/>
      <c r="AL2052" s="71"/>
      <c r="AM2052" s="71" t="str">
        <v>2019</v>
      </c>
      <c r="AN2052" s="70"/>
      <c r="AO2052" s="70" t="s">
        <v>123</v>
      </c>
      <c r="AP2052" s="74">
        <f ca="1"/>
        <v>154</v>
      </c>
    </row>
    <row r="2053" spans="1:42" ht="14.4">
      <c r="A2053" s="55" t="s">
        <v>12421</v>
      </c>
      <c r="B2053" s="56" t="s">
        <v>89</v>
      </c>
      <c r="C2053" s="57">
        <v>43622</v>
      </c>
      <c r="D2053" s="56" t="s">
        <v>90</v>
      </c>
      <c r="E2053" s="56" t="s">
        <v>12</v>
      </c>
      <c r="F2053" s="58" t="s">
        <v>106</v>
      </c>
      <c r="G2053" s="58" t="s">
        <v>107</v>
      </c>
      <c r="H2053" s="56" t="s">
        <v>12</v>
      </c>
      <c r="I2053" s="57"/>
      <c r="J2053" s="57">
        <f t="shared" si="407"/>
        <v>43652</v>
      </c>
      <c r="K2053" s="56" t="s">
        <v>18</v>
      </c>
      <c r="L2053" s="56" t="s">
        <v>18</v>
      </c>
      <c r="M2053" s="60" t="s">
        <v>12422</v>
      </c>
      <c r="N2053" s="56" t="s">
        <v>12423</v>
      </c>
      <c r="O2053" s="56" t="s">
        <v>44</v>
      </c>
      <c r="P2053" s="56" t="s">
        <v>12424</v>
      </c>
      <c r="Q2053" s="56" t="s">
        <v>96</v>
      </c>
      <c r="R2053" s="57"/>
      <c r="S2053" s="56"/>
      <c r="T2053" s="56"/>
      <c r="U2053" s="57"/>
      <c r="V2053" s="62"/>
      <c r="W2053" s="62" t="s">
        <v>122</v>
      </c>
      <c r="X2053" s="57"/>
      <c r="Y2053" s="56"/>
      <c r="Z2053" s="56" t="s">
        <v>121</v>
      </c>
      <c r="AA2053" s="57">
        <v>43622</v>
      </c>
      <c r="AB2053" s="63"/>
      <c r="AC2053" s="64"/>
      <c r="AD2053" s="65" t="s">
        <v>97</v>
      </c>
      <c r="AE2053" s="56" t="s">
        <v>90</v>
      </c>
      <c r="AF2053" s="61"/>
      <c r="AG2053" s="61"/>
      <c r="AH2053" s="67" t="str">
        <v>Jun</v>
      </c>
      <c r="AI2053" s="68" t="str">
        <v>Jun</v>
      </c>
      <c r="AJ2053" s="69">
        <f t="shared" si="340"/>
        <v>0</v>
      </c>
      <c r="AK2053" s="70" t="str">
        <f t="shared" ref="AK2053:AK2060" si="414">IF(R2053="","",SUM(R2053+30))</f>
        <v/>
      </c>
      <c r="AL2053" s="71" t="s">
        <v>17409</v>
      </c>
      <c r="AM2053" s="71" t="str">
        <v>2019</v>
      </c>
      <c r="AN2053" s="70">
        <f t="shared" ref="AN2053:AN2054" si="415">IF(C2053="","",SUM(C2053+10))</f>
        <v>43632</v>
      </c>
      <c r="AO2053" s="70" t="s">
        <v>123</v>
      </c>
      <c r="AP2053" s="74">
        <f ca="1"/>
        <v>337</v>
      </c>
    </row>
    <row r="2054" spans="1:42" ht="14.4">
      <c r="A2054" s="55" t="s">
        <v>12427</v>
      </c>
      <c r="B2054" s="56" t="s">
        <v>89</v>
      </c>
      <c r="C2054" s="57">
        <v>43556</v>
      </c>
      <c r="D2054" s="56" t="s">
        <v>119</v>
      </c>
      <c r="E2054" s="56" t="s">
        <v>140</v>
      </c>
      <c r="F2054" s="58" t="s">
        <v>106</v>
      </c>
      <c r="G2054" s="58" t="s">
        <v>107</v>
      </c>
      <c r="H2054" s="56" t="s">
        <v>140</v>
      </c>
      <c r="I2054" s="59"/>
      <c r="J2054" s="59">
        <f t="shared" si="407"/>
        <v>43586</v>
      </c>
      <c r="K2054" s="56" t="s">
        <v>18</v>
      </c>
      <c r="L2054" s="56" t="s">
        <v>18</v>
      </c>
      <c r="M2054" s="60" t="s">
        <v>12428</v>
      </c>
      <c r="N2054" s="56" t="s">
        <v>12429</v>
      </c>
      <c r="O2054" s="56" t="s">
        <v>37</v>
      </c>
      <c r="P2054" s="56" t="s">
        <v>12430</v>
      </c>
      <c r="Q2054" s="56" t="s">
        <v>191</v>
      </c>
      <c r="R2054" s="59"/>
      <c r="S2054" s="56" t="s">
        <v>108</v>
      </c>
      <c r="T2054" s="56" t="s">
        <v>108</v>
      </c>
      <c r="U2054" s="57"/>
      <c r="V2054" s="77"/>
      <c r="W2054" s="62">
        <v>0</v>
      </c>
      <c r="X2054" s="59"/>
      <c r="Y2054" s="56" t="s">
        <v>108</v>
      </c>
      <c r="Z2054" s="56" t="s">
        <v>121</v>
      </c>
      <c r="AA2054" s="57">
        <v>43556</v>
      </c>
      <c r="AB2054" s="63" t="s">
        <v>244</v>
      </c>
      <c r="AC2054" s="64" t="s">
        <v>12431</v>
      </c>
      <c r="AD2054" s="65" t="s">
        <v>97</v>
      </c>
      <c r="AE2054" s="56"/>
      <c r="AF2054" s="61"/>
      <c r="AG2054" s="61"/>
      <c r="AH2054" s="67" t="str">
        <v>Apr</v>
      </c>
      <c r="AI2054" s="68" t="str">
        <v>Apr</v>
      </c>
      <c r="AJ2054" s="69">
        <f t="shared" si="340"/>
        <v>0</v>
      </c>
      <c r="AK2054" s="70" t="str">
        <f t="shared" si="414"/>
        <v/>
      </c>
      <c r="AL2054" s="71" t="s">
        <v>17409</v>
      </c>
      <c r="AM2054" s="71" t="str">
        <v>2019</v>
      </c>
      <c r="AN2054" s="70">
        <f t="shared" si="415"/>
        <v>43566</v>
      </c>
      <c r="AO2054" s="70" t="s">
        <v>123</v>
      </c>
      <c r="AP2054" s="74">
        <f ca="1"/>
        <v>403</v>
      </c>
    </row>
    <row r="2055" spans="1:42" ht="26.5">
      <c r="A2055" s="55" t="s">
        <v>12432</v>
      </c>
      <c r="B2055" s="56" t="s">
        <v>89</v>
      </c>
      <c r="C2055" s="57">
        <v>43766</v>
      </c>
      <c r="D2055" s="56" t="s">
        <v>119</v>
      </c>
      <c r="E2055" s="56" t="s">
        <v>297</v>
      </c>
      <c r="F2055" s="58" t="s">
        <v>106</v>
      </c>
      <c r="G2055" s="58" t="s">
        <v>107</v>
      </c>
      <c r="H2055" s="56" t="s">
        <v>140</v>
      </c>
      <c r="I2055" s="59"/>
      <c r="J2055" s="59">
        <f t="shared" si="407"/>
        <v>43796</v>
      </c>
      <c r="K2055" s="56" t="s">
        <v>18</v>
      </c>
      <c r="L2055" s="56" t="s">
        <v>18</v>
      </c>
      <c r="M2055" s="60" t="s">
        <v>12428</v>
      </c>
      <c r="N2055" s="56" t="s">
        <v>12433</v>
      </c>
      <c r="O2055" s="56" t="s">
        <v>37</v>
      </c>
      <c r="P2055" s="56" t="s">
        <v>12430</v>
      </c>
      <c r="Q2055" s="56" t="s">
        <v>191</v>
      </c>
      <c r="R2055" s="59"/>
      <c r="S2055" s="56" t="s">
        <v>108</v>
      </c>
      <c r="T2055" s="56" t="s">
        <v>108</v>
      </c>
      <c r="U2055" s="57"/>
      <c r="V2055" s="77"/>
      <c r="W2055" s="62">
        <v>8.75</v>
      </c>
      <c r="X2055" s="57">
        <v>43767</v>
      </c>
      <c r="Y2055" s="56" t="s">
        <v>108</v>
      </c>
      <c r="Z2055" s="56" t="s">
        <v>121</v>
      </c>
      <c r="AA2055" s="57">
        <v>43767</v>
      </c>
      <c r="AB2055" s="63" t="s">
        <v>389</v>
      </c>
      <c r="AC2055" s="60" t="s">
        <v>12435</v>
      </c>
      <c r="AD2055" s="56" t="s">
        <v>97</v>
      </c>
      <c r="AE2055" s="56" t="s">
        <v>119</v>
      </c>
      <c r="AF2055" s="61"/>
      <c r="AG2055" s="61"/>
      <c r="AH2055" s="67" t="str">
        <v>Oct</v>
      </c>
      <c r="AI2055" s="68" t="str">
        <v>Oct</v>
      </c>
      <c r="AJ2055" s="69">
        <f t="shared" si="340"/>
        <v>1</v>
      </c>
      <c r="AK2055" s="70" t="str">
        <f t="shared" si="414"/>
        <v/>
      </c>
      <c r="AL2055" s="71" t="s">
        <v>17409</v>
      </c>
      <c r="AM2055" s="71" t="str">
        <v>2019</v>
      </c>
      <c r="AN2055" s="70"/>
      <c r="AO2055" s="70" t="s">
        <v>123</v>
      </c>
      <c r="AP2055" s="74">
        <f ca="1"/>
        <v>193</v>
      </c>
    </row>
    <row r="2056" spans="1:42" ht="14.4">
      <c r="A2056" s="55" t="s">
        <v>12437</v>
      </c>
      <c r="B2056" s="56" t="s">
        <v>89</v>
      </c>
      <c r="C2056" s="57">
        <v>43536</v>
      </c>
      <c r="D2056" s="56" t="s">
        <v>119</v>
      </c>
      <c r="E2056" s="56" t="s">
        <v>129</v>
      </c>
      <c r="F2056" s="58" t="s">
        <v>106</v>
      </c>
      <c r="G2056" s="58" t="s">
        <v>107</v>
      </c>
      <c r="H2056" s="56" t="s">
        <v>129</v>
      </c>
      <c r="I2056" s="59"/>
      <c r="J2056" s="59">
        <f t="shared" si="407"/>
        <v>43566</v>
      </c>
      <c r="K2056" s="56" t="s">
        <v>18</v>
      </c>
      <c r="L2056" s="56" t="s">
        <v>14</v>
      </c>
      <c r="M2056" s="60" t="s">
        <v>12438</v>
      </c>
      <c r="N2056" s="56" t="s">
        <v>12439</v>
      </c>
      <c r="O2056" s="56"/>
      <c r="P2056" s="56" t="s">
        <v>108</v>
      </c>
      <c r="Q2056" s="56" t="s">
        <v>96</v>
      </c>
      <c r="R2056" s="57"/>
      <c r="S2056" s="56" t="s">
        <v>108</v>
      </c>
      <c r="T2056" s="56" t="s">
        <v>108</v>
      </c>
      <c r="U2056" s="57"/>
      <c r="V2056" s="77"/>
      <c r="W2056" s="62" t="s">
        <v>108</v>
      </c>
      <c r="X2056" s="57"/>
      <c r="Y2056" s="56" t="s">
        <v>108</v>
      </c>
      <c r="Z2056" s="56" t="s">
        <v>123</v>
      </c>
      <c r="AA2056" s="57">
        <v>43536</v>
      </c>
      <c r="AB2056" s="63" t="s">
        <v>168</v>
      </c>
      <c r="AC2056" s="64" t="s">
        <v>537</v>
      </c>
      <c r="AD2056" s="56" t="s">
        <v>224</v>
      </c>
      <c r="AE2056" s="56" t="s">
        <v>131</v>
      </c>
      <c r="AF2056" s="61"/>
      <c r="AG2056" s="61"/>
      <c r="AH2056" s="67" t="str">
        <v>Mar</v>
      </c>
      <c r="AI2056" s="68" t="str">
        <v>Mar</v>
      </c>
      <c r="AJ2056" s="69">
        <f t="shared" si="340"/>
        <v>0</v>
      </c>
      <c r="AK2056" s="70" t="str">
        <f t="shared" si="414"/>
        <v/>
      </c>
      <c r="AL2056" s="71" t="s">
        <v>17409</v>
      </c>
      <c r="AM2056" s="71" t="str">
        <v>2019</v>
      </c>
      <c r="AN2056" s="70">
        <f t="shared" ref="AN2056:AN2060" si="416">IF(C2056="","",SUM(C2056+10))</f>
        <v>43546</v>
      </c>
      <c r="AO2056" s="70" t="s">
        <v>123</v>
      </c>
      <c r="AP2056" s="74">
        <f ca="1"/>
        <v>423</v>
      </c>
    </row>
    <row r="2057" spans="1:42" ht="14.4">
      <c r="A2057" s="55" t="s">
        <v>12441</v>
      </c>
      <c r="B2057" s="56" t="s">
        <v>89</v>
      </c>
      <c r="C2057" s="57">
        <v>43490</v>
      </c>
      <c r="D2057" s="56" t="s">
        <v>229</v>
      </c>
      <c r="E2057" s="56" t="s">
        <v>140</v>
      </c>
      <c r="F2057" s="58" t="s">
        <v>106</v>
      </c>
      <c r="G2057" s="58" t="s">
        <v>107</v>
      </c>
      <c r="H2057" s="56" t="s">
        <v>140</v>
      </c>
      <c r="I2057" s="57"/>
      <c r="J2057" s="57">
        <f t="shared" si="407"/>
        <v>43520</v>
      </c>
      <c r="K2057" s="56" t="s">
        <v>18</v>
      </c>
      <c r="L2057" s="56" t="s">
        <v>18</v>
      </c>
      <c r="M2057" s="60" t="s">
        <v>12457</v>
      </c>
      <c r="N2057" s="56" t="s">
        <v>12457</v>
      </c>
      <c r="O2057" s="56" t="s">
        <v>355</v>
      </c>
      <c r="P2057" s="56" t="s">
        <v>12458</v>
      </c>
      <c r="Q2057" s="56" t="s">
        <v>17</v>
      </c>
      <c r="R2057" s="57"/>
      <c r="S2057" s="56" t="s">
        <v>108</v>
      </c>
      <c r="T2057" s="56" t="s">
        <v>108</v>
      </c>
      <c r="U2057" s="57">
        <v>43490</v>
      </c>
      <c r="V2057" s="62"/>
      <c r="W2057" s="62">
        <v>3.5</v>
      </c>
      <c r="X2057" s="57">
        <v>43497</v>
      </c>
      <c r="Y2057" s="56" t="s">
        <v>108</v>
      </c>
      <c r="Z2057" s="56" t="s">
        <v>121</v>
      </c>
      <c r="AA2057" s="57">
        <v>43501</v>
      </c>
      <c r="AB2057" s="63" t="s">
        <v>127</v>
      </c>
      <c r="AC2057" s="64" t="s">
        <v>12459</v>
      </c>
      <c r="AD2057" s="65" t="s">
        <v>97</v>
      </c>
      <c r="AE2057" s="65" t="s">
        <v>90</v>
      </c>
      <c r="AF2057" s="66"/>
      <c r="AG2057" s="66"/>
      <c r="AH2057" s="67" t="str">
        <v>Jan</v>
      </c>
      <c r="AI2057" s="68" t="str">
        <v>Feb</v>
      </c>
      <c r="AJ2057" s="69">
        <f t="shared" si="340"/>
        <v>11</v>
      </c>
      <c r="AK2057" s="70" t="str">
        <f t="shared" si="414"/>
        <v/>
      </c>
      <c r="AL2057" s="71" t="s">
        <v>17409</v>
      </c>
      <c r="AM2057" s="71" t="str">
        <v>2019</v>
      </c>
      <c r="AN2057" s="70">
        <f t="shared" si="416"/>
        <v>43500</v>
      </c>
      <c r="AO2057" s="70" t="s">
        <v>123</v>
      </c>
      <c r="AP2057" s="74">
        <f ca="1"/>
        <v>469</v>
      </c>
    </row>
    <row r="2058" spans="1:42" ht="14.4">
      <c r="A2058" s="55" t="s">
        <v>12460</v>
      </c>
      <c r="B2058" s="56" t="s">
        <v>89</v>
      </c>
      <c r="C2058" s="57">
        <v>43490</v>
      </c>
      <c r="D2058" s="56" t="s">
        <v>229</v>
      </c>
      <c r="E2058" s="56" t="s">
        <v>140</v>
      </c>
      <c r="F2058" s="58" t="s">
        <v>106</v>
      </c>
      <c r="G2058" s="58" t="s">
        <v>107</v>
      </c>
      <c r="H2058" s="56" t="s">
        <v>140</v>
      </c>
      <c r="I2058" s="57"/>
      <c r="J2058" s="57">
        <f t="shared" si="407"/>
        <v>43520</v>
      </c>
      <c r="K2058" s="56" t="s">
        <v>18</v>
      </c>
      <c r="L2058" s="56" t="s">
        <v>18</v>
      </c>
      <c r="M2058" s="60" t="s">
        <v>12457</v>
      </c>
      <c r="N2058" s="56" t="s">
        <v>12457</v>
      </c>
      <c r="O2058" s="56" t="s">
        <v>355</v>
      </c>
      <c r="P2058" s="56" t="s">
        <v>12461</v>
      </c>
      <c r="Q2058" s="56" t="s">
        <v>17</v>
      </c>
      <c r="R2058" s="57"/>
      <c r="S2058" s="56" t="s">
        <v>108</v>
      </c>
      <c r="T2058" s="56" t="s">
        <v>108</v>
      </c>
      <c r="U2058" s="57">
        <v>43490</v>
      </c>
      <c r="V2058" s="62"/>
      <c r="W2058" s="62">
        <v>3.25</v>
      </c>
      <c r="X2058" s="57">
        <v>43497</v>
      </c>
      <c r="Y2058" s="56" t="s">
        <v>108</v>
      </c>
      <c r="Z2058" s="56" t="s">
        <v>121</v>
      </c>
      <c r="AA2058" s="57">
        <v>43501</v>
      </c>
      <c r="AB2058" s="63" t="s">
        <v>127</v>
      </c>
      <c r="AC2058" s="64" t="s">
        <v>12463</v>
      </c>
      <c r="AD2058" s="65" t="s">
        <v>97</v>
      </c>
      <c r="AE2058" s="65" t="s">
        <v>90</v>
      </c>
      <c r="AF2058" s="66"/>
      <c r="AG2058" s="66"/>
      <c r="AH2058" s="67" t="str">
        <v>Jan</v>
      </c>
      <c r="AI2058" s="68" t="str">
        <v>Feb</v>
      </c>
      <c r="AJ2058" s="69">
        <f t="shared" si="340"/>
        <v>11</v>
      </c>
      <c r="AK2058" s="70" t="str">
        <f t="shared" si="414"/>
        <v/>
      </c>
      <c r="AL2058" s="71" t="s">
        <v>17409</v>
      </c>
      <c r="AM2058" s="71" t="str">
        <v>2019</v>
      </c>
      <c r="AN2058" s="70">
        <f t="shared" si="416"/>
        <v>43500</v>
      </c>
      <c r="AO2058" s="70" t="s">
        <v>123</v>
      </c>
      <c r="AP2058" s="74">
        <f ca="1"/>
        <v>469</v>
      </c>
    </row>
    <row r="2059" spans="1:42" ht="14.4">
      <c r="A2059" s="55" t="s">
        <v>12464</v>
      </c>
      <c r="B2059" s="56" t="s">
        <v>89</v>
      </c>
      <c r="C2059" s="57">
        <v>43493</v>
      </c>
      <c r="D2059" s="56" t="s">
        <v>131</v>
      </c>
      <c r="E2059" s="56" t="s">
        <v>140</v>
      </c>
      <c r="F2059" s="58" t="s">
        <v>106</v>
      </c>
      <c r="G2059" s="58" t="s">
        <v>107</v>
      </c>
      <c r="H2059" s="56" t="s">
        <v>140</v>
      </c>
      <c r="I2059" s="57"/>
      <c r="J2059" s="57">
        <f t="shared" si="407"/>
        <v>43523</v>
      </c>
      <c r="K2059" s="56" t="s">
        <v>18</v>
      </c>
      <c r="L2059" s="56" t="s">
        <v>18</v>
      </c>
      <c r="M2059" s="60" t="s">
        <v>12465</v>
      </c>
      <c r="N2059" s="56" t="s">
        <v>4507</v>
      </c>
      <c r="O2059" s="56" t="s">
        <v>172</v>
      </c>
      <c r="P2059" s="56" t="s">
        <v>4508</v>
      </c>
      <c r="Q2059" s="56" t="s">
        <v>17</v>
      </c>
      <c r="R2059" s="57"/>
      <c r="S2059" s="56" t="s">
        <v>108</v>
      </c>
      <c r="T2059" s="56" t="s">
        <v>108</v>
      </c>
      <c r="U2059" s="57"/>
      <c r="V2059" s="62"/>
      <c r="W2059" s="62">
        <v>0</v>
      </c>
      <c r="X2059" s="57"/>
      <c r="Y2059" s="56" t="s">
        <v>108</v>
      </c>
      <c r="Z2059" s="56" t="s">
        <v>121</v>
      </c>
      <c r="AA2059" s="57">
        <v>43493</v>
      </c>
      <c r="AB2059" s="63" t="s">
        <v>127</v>
      </c>
      <c r="AC2059" s="64" t="s">
        <v>12467</v>
      </c>
      <c r="AD2059" s="65" t="s">
        <v>97</v>
      </c>
      <c r="AE2059" s="65" t="s">
        <v>131</v>
      </c>
      <c r="AF2059" s="66"/>
      <c r="AG2059" s="66"/>
      <c r="AH2059" s="67" t="str">
        <v>Jan</v>
      </c>
      <c r="AI2059" s="68" t="str">
        <v>Jan</v>
      </c>
      <c r="AJ2059" s="69">
        <f t="shared" si="340"/>
        <v>0</v>
      </c>
      <c r="AK2059" s="70" t="str">
        <f t="shared" si="414"/>
        <v/>
      </c>
      <c r="AL2059" s="71" t="s">
        <v>17409</v>
      </c>
      <c r="AM2059" s="71" t="str">
        <v>2019</v>
      </c>
      <c r="AN2059" s="70">
        <f t="shared" si="416"/>
        <v>43503</v>
      </c>
      <c r="AO2059" s="70" t="s">
        <v>123</v>
      </c>
      <c r="AP2059" s="74">
        <f ca="1"/>
        <v>466</v>
      </c>
    </row>
    <row r="2060" spans="1:42" ht="14.4">
      <c r="A2060" s="55" t="s">
        <v>12468</v>
      </c>
      <c r="B2060" s="56" t="s">
        <v>89</v>
      </c>
      <c r="C2060" s="57">
        <v>43735</v>
      </c>
      <c r="D2060" s="56" t="s">
        <v>131</v>
      </c>
      <c r="E2060" s="56" t="s">
        <v>112</v>
      </c>
      <c r="F2060" s="58" t="s">
        <v>106</v>
      </c>
      <c r="G2060" s="58" t="s">
        <v>113</v>
      </c>
      <c r="H2060" s="56" t="s">
        <v>112</v>
      </c>
      <c r="I2060" s="59"/>
      <c r="J2060" s="59">
        <f t="shared" si="407"/>
        <v>43765</v>
      </c>
      <c r="K2060" s="56" t="s">
        <v>18</v>
      </c>
      <c r="L2060" s="56" t="s">
        <v>18</v>
      </c>
      <c r="M2060" s="60" t="s">
        <v>12470</v>
      </c>
      <c r="N2060" s="56" t="s">
        <v>3382</v>
      </c>
      <c r="O2060" s="56" t="s">
        <v>20</v>
      </c>
      <c r="P2060" s="56" t="s">
        <v>2735</v>
      </c>
      <c r="Q2060" s="56" t="s">
        <v>116</v>
      </c>
      <c r="R2060" s="57">
        <v>43740</v>
      </c>
      <c r="S2060" s="56" t="s">
        <v>108</v>
      </c>
      <c r="T2060" s="56" t="s">
        <v>108</v>
      </c>
      <c r="U2060" s="57"/>
      <c r="V2060" s="77"/>
      <c r="W2060" s="62" t="s">
        <v>108</v>
      </c>
      <c r="X2060" s="59"/>
      <c r="Y2060" s="56" t="s">
        <v>108</v>
      </c>
      <c r="Z2060" s="56" t="s">
        <v>123</v>
      </c>
      <c r="AA2060" s="57">
        <v>43740</v>
      </c>
      <c r="AB2060" s="75"/>
      <c r="AC2060" s="64" t="s">
        <v>11716</v>
      </c>
      <c r="AD2060" s="56" t="s">
        <v>118</v>
      </c>
      <c r="AE2060" s="56" t="s">
        <v>131</v>
      </c>
      <c r="AF2060" s="61"/>
      <c r="AG2060" s="61"/>
      <c r="AH2060" s="67" t="str">
        <v>Sep</v>
      </c>
      <c r="AI2060" s="68" t="str">
        <v>Oct</v>
      </c>
      <c r="AJ2060" s="69">
        <f t="shared" si="340"/>
        <v>5</v>
      </c>
      <c r="AK2060" s="70">
        <f t="shared" si="414"/>
        <v>43770</v>
      </c>
      <c r="AL2060" s="71">
        <v>30</v>
      </c>
      <c r="AM2060" s="71" t="str">
        <v>2019</v>
      </c>
      <c r="AN2060" s="70">
        <f t="shared" si="416"/>
        <v>43745</v>
      </c>
      <c r="AO2060" s="70" t="s">
        <v>121</v>
      </c>
      <c r="AP2060" s="74">
        <f ca="1"/>
        <v>224</v>
      </c>
    </row>
    <row r="2061" spans="1:42" ht="14.4">
      <c r="A2061" s="55" t="s">
        <v>12472</v>
      </c>
      <c r="B2061" s="56" t="s">
        <v>89</v>
      </c>
      <c r="C2061" s="57">
        <v>43739</v>
      </c>
      <c r="D2061" s="56" t="s">
        <v>131</v>
      </c>
      <c r="E2061" s="56" t="s">
        <v>196</v>
      </c>
      <c r="F2061" s="58" t="s">
        <v>106</v>
      </c>
      <c r="G2061" s="58" t="s">
        <v>113</v>
      </c>
      <c r="H2061" s="56" t="s">
        <v>112</v>
      </c>
      <c r="I2061" s="59"/>
      <c r="J2061" s="59">
        <f t="shared" si="407"/>
        <v>43769</v>
      </c>
      <c r="K2061" s="56" t="s">
        <v>18</v>
      </c>
      <c r="L2061" s="56" t="s">
        <v>18</v>
      </c>
      <c r="M2061" s="60" t="s">
        <v>12470</v>
      </c>
      <c r="N2061" s="56" t="s">
        <v>12474</v>
      </c>
      <c r="O2061" s="56" t="s">
        <v>249</v>
      </c>
      <c r="P2061" s="56" t="s">
        <v>12475</v>
      </c>
      <c r="Q2061" s="56" t="s">
        <v>116</v>
      </c>
      <c r="R2061" s="57">
        <v>43741</v>
      </c>
      <c r="S2061" s="56" t="s">
        <v>108</v>
      </c>
      <c r="T2061" s="56" t="s">
        <v>108</v>
      </c>
      <c r="U2061" s="57"/>
      <c r="V2061" s="62"/>
      <c r="W2061" s="62" t="s">
        <v>122</v>
      </c>
      <c r="X2061" s="59"/>
      <c r="Y2061" s="56" t="s">
        <v>108</v>
      </c>
      <c r="Z2061" s="56" t="s">
        <v>121</v>
      </c>
      <c r="AA2061" s="57">
        <v>43740</v>
      </c>
      <c r="AB2061" s="75"/>
      <c r="AC2061" s="64" t="s">
        <v>12491</v>
      </c>
      <c r="AD2061" s="65" t="s">
        <v>97</v>
      </c>
      <c r="AE2061" s="56" t="s">
        <v>119</v>
      </c>
      <c r="AF2061" s="61"/>
      <c r="AG2061" s="61"/>
      <c r="AH2061" s="67" t="str">
        <v>Oct</v>
      </c>
      <c r="AI2061" s="68" t="str">
        <v>Oct</v>
      </c>
      <c r="AJ2061" s="69">
        <f t="shared" si="340"/>
        <v>1</v>
      </c>
      <c r="AK2061" s="70"/>
      <c r="AL2061" s="71"/>
      <c r="AM2061" s="71" t="str">
        <v>2019</v>
      </c>
      <c r="AN2061" s="70"/>
      <c r="AO2061" s="70" t="s">
        <v>121</v>
      </c>
      <c r="AP2061" s="74">
        <f ca="1"/>
        <v>220</v>
      </c>
    </row>
    <row r="2062" spans="1:42" ht="26.5">
      <c r="A2062" s="55" t="s">
        <v>12492</v>
      </c>
      <c r="B2062" s="56" t="s">
        <v>89</v>
      </c>
      <c r="C2062" s="57">
        <v>43808</v>
      </c>
      <c r="D2062" s="56" t="s">
        <v>90</v>
      </c>
      <c r="E2062" s="56" t="s">
        <v>105</v>
      </c>
      <c r="F2062" s="58" t="s">
        <v>106</v>
      </c>
      <c r="G2062" s="58" t="s">
        <v>107</v>
      </c>
      <c r="H2062" s="56" t="s">
        <v>105</v>
      </c>
      <c r="I2062" s="59"/>
      <c r="J2062" s="59">
        <f t="shared" si="407"/>
        <v>43838</v>
      </c>
      <c r="K2062" s="56" t="s">
        <v>18</v>
      </c>
      <c r="L2062" s="56" t="s">
        <v>14</v>
      </c>
      <c r="M2062" s="60" t="s">
        <v>12493</v>
      </c>
      <c r="N2062" s="56" t="s">
        <v>12494</v>
      </c>
      <c r="O2062" s="56" t="s">
        <v>20</v>
      </c>
      <c r="P2062" s="56" t="s">
        <v>12495</v>
      </c>
      <c r="Q2062" s="56" t="s">
        <v>133</v>
      </c>
      <c r="R2062" s="59"/>
      <c r="S2062" s="56" t="s">
        <v>108</v>
      </c>
      <c r="T2062" s="56" t="s">
        <v>108</v>
      </c>
      <c r="U2062" s="57"/>
      <c r="V2062" s="77"/>
      <c r="W2062" s="62" t="s">
        <v>146</v>
      </c>
      <c r="X2062" s="59"/>
      <c r="Y2062" s="56" t="s">
        <v>108</v>
      </c>
      <c r="Z2062" s="56" t="s">
        <v>123</v>
      </c>
      <c r="AA2062" s="57">
        <v>43817</v>
      </c>
      <c r="AB2062" s="63" t="s">
        <v>238</v>
      </c>
      <c r="AC2062" s="60" t="s">
        <v>12496</v>
      </c>
      <c r="AD2062" s="56" t="s">
        <v>3737</v>
      </c>
      <c r="AE2062" s="56" t="s">
        <v>90</v>
      </c>
      <c r="AF2062" s="61"/>
      <c r="AG2062" s="61"/>
      <c r="AH2062" s="67" t="str">
        <v>Dec</v>
      </c>
      <c r="AI2062" s="68" t="str">
        <v>Dec</v>
      </c>
      <c r="AJ2062" s="69">
        <f t="shared" si="340"/>
        <v>9</v>
      </c>
      <c r="AK2062" s="70"/>
      <c r="AL2062" s="71"/>
      <c r="AM2062" s="71" t="str">
        <v>2019</v>
      </c>
      <c r="AN2062" s="70"/>
      <c r="AO2062" s="70" t="s">
        <v>123</v>
      </c>
      <c r="AP2062" s="74">
        <f ca="1"/>
        <v>151</v>
      </c>
    </row>
    <row r="2063" spans="1:42" ht="14.4">
      <c r="A2063" s="55" t="s">
        <v>12497</v>
      </c>
      <c r="B2063" s="56" t="s">
        <v>89</v>
      </c>
      <c r="C2063" s="57">
        <v>43809</v>
      </c>
      <c r="D2063" s="56" t="s">
        <v>131</v>
      </c>
      <c r="E2063" s="56" t="s">
        <v>297</v>
      </c>
      <c r="F2063" s="58" t="s">
        <v>106</v>
      </c>
      <c r="G2063" s="58" t="s">
        <v>107</v>
      </c>
      <c r="H2063" s="56" t="s">
        <v>140</v>
      </c>
      <c r="I2063" s="59"/>
      <c r="J2063" s="59">
        <f t="shared" si="407"/>
        <v>43839</v>
      </c>
      <c r="K2063" s="56" t="s">
        <v>18</v>
      </c>
      <c r="L2063" s="56" t="s">
        <v>14</v>
      </c>
      <c r="M2063" s="60" t="s">
        <v>12498</v>
      </c>
      <c r="N2063" s="56" t="s">
        <v>12499</v>
      </c>
      <c r="O2063" s="56"/>
      <c r="P2063" s="56" t="s">
        <v>108</v>
      </c>
      <c r="Q2063" s="56" t="s">
        <v>288</v>
      </c>
      <c r="R2063" s="59"/>
      <c r="S2063" s="56" t="s">
        <v>108</v>
      </c>
      <c r="T2063" s="56" t="s">
        <v>108</v>
      </c>
      <c r="U2063" s="57"/>
      <c r="V2063" s="77"/>
      <c r="W2063" s="62" t="s">
        <v>108</v>
      </c>
      <c r="X2063" s="59"/>
      <c r="Y2063" s="56" t="s">
        <v>108</v>
      </c>
      <c r="Z2063" s="56" t="s">
        <v>108</v>
      </c>
      <c r="AA2063" s="57">
        <v>43810</v>
      </c>
      <c r="AB2063" s="63" t="s">
        <v>238</v>
      </c>
      <c r="AC2063" s="64" t="s">
        <v>12500</v>
      </c>
      <c r="AD2063" s="56" t="s">
        <v>118</v>
      </c>
      <c r="AE2063" s="56"/>
      <c r="AF2063" s="61"/>
      <c r="AG2063" s="61"/>
      <c r="AH2063" s="67" t="str">
        <v>Dec</v>
      </c>
      <c r="AI2063" s="68" t="str">
        <v>Dec</v>
      </c>
      <c r="AJ2063" s="69">
        <f t="shared" si="340"/>
        <v>1</v>
      </c>
      <c r="AK2063" s="70"/>
      <c r="AL2063" s="71"/>
      <c r="AM2063" s="71" t="str">
        <v>2019</v>
      </c>
      <c r="AN2063" s="70"/>
      <c r="AO2063" s="70" t="s">
        <v>123</v>
      </c>
      <c r="AP2063" s="74">
        <f ca="1"/>
        <v>150</v>
      </c>
    </row>
    <row r="2064" spans="1:42" ht="14.4">
      <c r="A2064" s="55" t="s">
        <v>12501</v>
      </c>
      <c r="B2064" s="56" t="s">
        <v>89</v>
      </c>
      <c r="C2064" s="57">
        <v>43493</v>
      </c>
      <c r="D2064" s="56" t="s">
        <v>119</v>
      </c>
      <c r="E2064" s="56" t="s">
        <v>112</v>
      </c>
      <c r="F2064" s="58" t="s">
        <v>106</v>
      </c>
      <c r="G2064" s="58" t="s">
        <v>113</v>
      </c>
      <c r="H2064" s="56" t="s">
        <v>112</v>
      </c>
      <c r="I2064" s="59"/>
      <c r="J2064" s="59">
        <f t="shared" si="407"/>
        <v>43523</v>
      </c>
      <c r="K2064" s="56" t="s">
        <v>18</v>
      </c>
      <c r="L2064" s="56" t="s">
        <v>14</v>
      </c>
      <c r="M2064" s="60" t="s">
        <v>1760</v>
      </c>
      <c r="N2064" s="56" t="s">
        <v>12502</v>
      </c>
      <c r="O2064" s="56" t="s">
        <v>249</v>
      </c>
      <c r="P2064" s="56" t="s">
        <v>8135</v>
      </c>
      <c r="Q2064" s="56" t="s">
        <v>116</v>
      </c>
      <c r="R2064" s="57">
        <v>43496</v>
      </c>
      <c r="S2064" s="56" t="s">
        <v>108</v>
      </c>
      <c r="T2064" s="56" t="s">
        <v>108</v>
      </c>
      <c r="U2064" s="57"/>
      <c r="V2064" s="77"/>
      <c r="W2064" s="62" t="s">
        <v>108</v>
      </c>
      <c r="X2064" s="57"/>
      <c r="Y2064" s="56" t="s">
        <v>108</v>
      </c>
      <c r="Z2064" s="56" t="s">
        <v>123</v>
      </c>
      <c r="AA2064" s="57">
        <v>43496</v>
      </c>
      <c r="AB2064" s="63" t="s">
        <v>127</v>
      </c>
      <c r="AC2064" s="64" t="s">
        <v>257</v>
      </c>
      <c r="AD2064" s="65" t="s">
        <v>118</v>
      </c>
      <c r="AE2064" s="65" t="s">
        <v>119</v>
      </c>
      <c r="AF2064" s="66"/>
      <c r="AG2064" s="66"/>
      <c r="AH2064" s="67" t="str">
        <v>Jan</v>
      </c>
      <c r="AI2064" s="68" t="str">
        <v>Jan</v>
      </c>
      <c r="AJ2064" s="69">
        <f t="shared" si="340"/>
        <v>3</v>
      </c>
      <c r="AK2064" s="70">
        <f t="shared" ref="AK2064:AK2068" si="417">IF(R2064="","",SUM(R2064+30))</f>
        <v>43526</v>
      </c>
      <c r="AL2064" s="71">
        <v>30</v>
      </c>
      <c r="AM2064" s="71" t="str">
        <v>2019</v>
      </c>
      <c r="AN2064" s="70">
        <f t="shared" ref="AN2064:AN2068" si="418">IF(C2064="","",SUM(C2064+10))</f>
        <v>43503</v>
      </c>
      <c r="AO2064" s="70" t="s">
        <v>121</v>
      </c>
      <c r="AP2064" s="74">
        <f ca="1"/>
        <v>466</v>
      </c>
    </row>
    <row r="2065" spans="1:42" ht="14.4">
      <c r="A2065" s="55" t="s">
        <v>12505</v>
      </c>
      <c r="B2065" s="56" t="s">
        <v>89</v>
      </c>
      <c r="C2065" s="57">
        <v>43623</v>
      </c>
      <c r="D2065" s="56" t="s">
        <v>119</v>
      </c>
      <c r="E2065" s="56" t="s">
        <v>112</v>
      </c>
      <c r="F2065" s="58" t="s">
        <v>106</v>
      </c>
      <c r="G2065" s="58" t="s">
        <v>113</v>
      </c>
      <c r="H2065" s="56" t="s">
        <v>112</v>
      </c>
      <c r="I2065" s="57"/>
      <c r="J2065" s="57">
        <f t="shared" si="407"/>
        <v>43653</v>
      </c>
      <c r="K2065" s="56" t="s">
        <v>18</v>
      </c>
      <c r="L2065" s="56" t="s">
        <v>18</v>
      </c>
      <c r="M2065" s="60" t="s">
        <v>1760</v>
      </c>
      <c r="N2065" s="56" t="s">
        <v>12506</v>
      </c>
      <c r="O2065" s="56" t="s">
        <v>16</v>
      </c>
      <c r="P2065" s="56" t="s">
        <v>12507</v>
      </c>
      <c r="Q2065" s="56" t="s">
        <v>116</v>
      </c>
      <c r="R2065" s="57"/>
      <c r="S2065" s="56" t="s">
        <v>18</v>
      </c>
      <c r="T2065" s="56" t="s">
        <v>14</v>
      </c>
      <c r="U2065" s="57"/>
      <c r="V2065" s="62"/>
      <c r="W2065" s="62" t="s">
        <v>122</v>
      </c>
      <c r="X2065" s="57"/>
      <c r="Y2065" s="56" t="s">
        <v>108</v>
      </c>
      <c r="Z2065" s="56" t="s">
        <v>121</v>
      </c>
      <c r="AA2065" s="57">
        <v>43635</v>
      </c>
      <c r="AB2065" s="63" t="s">
        <v>484</v>
      </c>
      <c r="AC2065" s="64" t="s">
        <v>12509</v>
      </c>
      <c r="AD2065" s="65" t="s">
        <v>97</v>
      </c>
      <c r="AE2065" s="56" t="s">
        <v>119</v>
      </c>
      <c r="AF2065" s="61"/>
      <c r="AG2065" s="61"/>
      <c r="AH2065" s="67" t="str">
        <v>Jun</v>
      </c>
      <c r="AI2065" s="68" t="str">
        <v>Jun</v>
      </c>
      <c r="AJ2065" s="69">
        <f t="shared" si="340"/>
        <v>12</v>
      </c>
      <c r="AK2065" s="70" t="str">
        <f t="shared" si="417"/>
        <v/>
      </c>
      <c r="AL2065" s="71" t="s">
        <v>17409</v>
      </c>
      <c r="AM2065" s="71" t="str">
        <v>2019</v>
      </c>
      <c r="AN2065" s="70">
        <f t="shared" si="418"/>
        <v>43633</v>
      </c>
      <c r="AO2065" s="70" t="s">
        <v>123</v>
      </c>
      <c r="AP2065" s="74">
        <f ca="1"/>
        <v>336</v>
      </c>
    </row>
    <row r="2066" spans="1:42" ht="14.4">
      <c r="A2066" s="55" t="s">
        <v>12510</v>
      </c>
      <c r="B2066" s="56" t="s">
        <v>89</v>
      </c>
      <c r="C2066" s="57">
        <v>43658</v>
      </c>
      <c r="D2066" s="56" t="s">
        <v>119</v>
      </c>
      <c r="E2066" s="56" t="s">
        <v>112</v>
      </c>
      <c r="F2066" s="58" t="s">
        <v>106</v>
      </c>
      <c r="G2066" s="58" t="s">
        <v>113</v>
      </c>
      <c r="H2066" s="56" t="s">
        <v>112</v>
      </c>
      <c r="I2066" s="57"/>
      <c r="J2066" s="57">
        <f t="shared" si="407"/>
        <v>43688</v>
      </c>
      <c r="K2066" s="56" t="s">
        <v>18</v>
      </c>
      <c r="L2066" s="56" t="s">
        <v>18</v>
      </c>
      <c r="M2066" s="60" t="s">
        <v>1760</v>
      </c>
      <c r="N2066" s="56" t="s">
        <v>797</v>
      </c>
      <c r="O2066" s="56" t="s">
        <v>27</v>
      </c>
      <c r="P2066" s="56" t="s">
        <v>799</v>
      </c>
      <c r="Q2066" s="56" t="s">
        <v>256</v>
      </c>
      <c r="R2066" s="57">
        <v>43661</v>
      </c>
      <c r="S2066" s="56" t="s">
        <v>108</v>
      </c>
      <c r="T2066" s="56" t="s">
        <v>108</v>
      </c>
      <c r="U2066" s="57"/>
      <c r="V2066" s="62"/>
      <c r="W2066" s="62" t="s">
        <v>108</v>
      </c>
      <c r="X2066" s="57"/>
      <c r="Y2066" s="56" t="s">
        <v>108</v>
      </c>
      <c r="Z2066" s="56" t="s">
        <v>123</v>
      </c>
      <c r="AA2066" s="57">
        <v>43661</v>
      </c>
      <c r="AB2066" s="75"/>
      <c r="AC2066" s="64" t="s">
        <v>12512</v>
      </c>
      <c r="AD2066" s="56" t="s">
        <v>118</v>
      </c>
      <c r="AE2066" s="56" t="s">
        <v>119</v>
      </c>
      <c r="AF2066" s="61"/>
      <c r="AG2066" s="61"/>
      <c r="AH2066" s="67" t="str">
        <v>Jul</v>
      </c>
      <c r="AI2066" s="68" t="str">
        <v>Jul</v>
      </c>
      <c r="AJ2066" s="69">
        <f t="shared" si="340"/>
        <v>3</v>
      </c>
      <c r="AK2066" s="70">
        <f t="shared" si="417"/>
        <v>43691</v>
      </c>
      <c r="AL2066" s="71">
        <v>30</v>
      </c>
      <c r="AM2066" s="71" t="str">
        <v>2019</v>
      </c>
      <c r="AN2066" s="70">
        <f t="shared" si="418"/>
        <v>43668</v>
      </c>
      <c r="AO2066" s="70" t="s">
        <v>121</v>
      </c>
      <c r="AP2066" s="74">
        <f ca="1"/>
        <v>301</v>
      </c>
    </row>
    <row r="2067" spans="1:42" ht="14.4">
      <c r="A2067" s="55" t="s">
        <v>12514</v>
      </c>
      <c r="B2067" s="56" t="s">
        <v>89</v>
      </c>
      <c r="C2067" s="57">
        <v>43696</v>
      </c>
      <c r="D2067" s="56" t="s">
        <v>131</v>
      </c>
      <c r="E2067" s="56" t="s">
        <v>112</v>
      </c>
      <c r="F2067" s="58" t="s">
        <v>106</v>
      </c>
      <c r="G2067" s="58" t="s">
        <v>113</v>
      </c>
      <c r="H2067" s="56" t="s">
        <v>112</v>
      </c>
      <c r="I2067" s="57"/>
      <c r="J2067" s="57">
        <f t="shared" si="407"/>
        <v>43726</v>
      </c>
      <c r="K2067" s="56" t="s">
        <v>18</v>
      </c>
      <c r="L2067" s="56" t="s">
        <v>14</v>
      </c>
      <c r="M2067" s="60" t="s">
        <v>1760</v>
      </c>
      <c r="N2067" s="56" t="s">
        <v>12515</v>
      </c>
      <c r="O2067" s="56"/>
      <c r="P2067" s="56" t="s">
        <v>12516</v>
      </c>
      <c r="Q2067" s="56" t="s">
        <v>256</v>
      </c>
      <c r="R2067" s="57">
        <v>43700</v>
      </c>
      <c r="S2067" s="56" t="s">
        <v>108</v>
      </c>
      <c r="T2067" s="56" t="s">
        <v>108</v>
      </c>
      <c r="U2067" s="59"/>
      <c r="V2067" s="62"/>
      <c r="W2067" s="76" t="s">
        <v>108</v>
      </c>
      <c r="X2067" s="59"/>
      <c r="Y2067" s="61"/>
      <c r="Z2067" s="56" t="s">
        <v>123</v>
      </c>
      <c r="AA2067" s="57">
        <v>43703</v>
      </c>
      <c r="AB2067" s="75"/>
      <c r="AC2067" s="64" t="s">
        <v>12519</v>
      </c>
      <c r="AD2067" s="56" t="s">
        <v>118</v>
      </c>
      <c r="AE2067" s="56" t="s">
        <v>119</v>
      </c>
      <c r="AF2067" s="56" t="s">
        <v>18</v>
      </c>
      <c r="AG2067" s="56" t="s">
        <v>18</v>
      </c>
      <c r="AH2067" s="67" t="str">
        <v>Aug</v>
      </c>
      <c r="AI2067" s="68" t="str">
        <v>Aug</v>
      </c>
      <c r="AJ2067" s="69">
        <f t="shared" si="340"/>
        <v>7</v>
      </c>
      <c r="AK2067" s="70">
        <f t="shared" si="417"/>
        <v>43730</v>
      </c>
      <c r="AL2067" s="71">
        <v>27</v>
      </c>
      <c r="AM2067" s="71" t="str">
        <v>2019</v>
      </c>
      <c r="AN2067" s="70">
        <f t="shared" si="418"/>
        <v>43706</v>
      </c>
      <c r="AO2067" s="70" t="s">
        <v>121</v>
      </c>
      <c r="AP2067" s="74">
        <f ca="1"/>
        <v>263</v>
      </c>
    </row>
    <row r="2068" spans="1:42" ht="14.4">
      <c r="A2068" s="55" t="s">
        <v>12521</v>
      </c>
      <c r="B2068" s="56" t="s">
        <v>89</v>
      </c>
      <c r="C2068" s="57">
        <v>43731</v>
      </c>
      <c r="D2068" s="56" t="s">
        <v>119</v>
      </c>
      <c r="E2068" s="56" t="s">
        <v>196</v>
      </c>
      <c r="F2068" s="58" t="s">
        <v>106</v>
      </c>
      <c r="G2068" s="58" t="s">
        <v>113</v>
      </c>
      <c r="H2068" s="56" t="s">
        <v>112</v>
      </c>
      <c r="I2068" s="59"/>
      <c r="J2068" s="59">
        <f t="shared" si="407"/>
        <v>43761</v>
      </c>
      <c r="K2068" s="56" t="s">
        <v>18</v>
      </c>
      <c r="L2068" s="56" t="s">
        <v>14</v>
      </c>
      <c r="M2068" s="60" t="s">
        <v>1760</v>
      </c>
      <c r="N2068" s="56" t="s">
        <v>12522</v>
      </c>
      <c r="O2068" s="56" t="s">
        <v>27</v>
      </c>
      <c r="P2068" s="56" t="s">
        <v>12524</v>
      </c>
      <c r="Q2068" s="56" t="s">
        <v>256</v>
      </c>
      <c r="R2068" s="57">
        <v>43739</v>
      </c>
      <c r="S2068" s="56" t="s">
        <v>108</v>
      </c>
      <c r="T2068" s="56" t="s">
        <v>108</v>
      </c>
      <c r="U2068" s="57"/>
      <c r="V2068" s="62"/>
      <c r="W2068" s="76" t="s">
        <v>108</v>
      </c>
      <c r="X2068" s="59"/>
      <c r="Y2068" s="56" t="s">
        <v>108</v>
      </c>
      <c r="Z2068" s="56" t="s">
        <v>123</v>
      </c>
      <c r="AA2068" s="57">
        <v>43739</v>
      </c>
      <c r="AB2068" s="75"/>
      <c r="AC2068" s="64" t="s">
        <v>12525</v>
      </c>
      <c r="AD2068" s="56" t="s">
        <v>118</v>
      </c>
      <c r="AE2068" s="56" t="s">
        <v>90</v>
      </c>
      <c r="AF2068" s="61"/>
      <c r="AG2068" s="61"/>
      <c r="AH2068" s="67" t="str">
        <v>Sep</v>
      </c>
      <c r="AI2068" s="68" t="str">
        <v>Oct</v>
      </c>
      <c r="AJ2068" s="69">
        <f t="shared" si="340"/>
        <v>8</v>
      </c>
      <c r="AK2068" s="70">
        <f t="shared" si="417"/>
        <v>43769</v>
      </c>
      <c r="AL2068" s="71">
        <v>30</v>
      </c>
      <c r="AM2068" s="71" t="str">
        <v>2019</v>
      </c>
      <c r="AN2068" s="70">
        <f t="shared" si="418"/>
        <v>43741</v>
      </c>
      <c r="AO2068" s="70" t="s">
        <v>121</v>
      </c>
      <c r="AP2068" s="74">
        <f ca="1"/>
        <v>228</v>
      </c>
    </row>
    <row r="2069" spans="1:42" ht="14.4">
      <c r="A2069" s="55" t="s">
        <v>12527</v>
      </c>
      <c r="B2069" s="56" t="s">
        <v>89</v>
      </c>
      <c r="C2069" s="57">
        <v>43815</v>
      </c>
      <c r="D2069" s="56" t="s">
        <v>119</v>
      </c>
      <c r="E2069" s="56" t="s">
        <v>196</v>
      </c>
      <c r="F2069" s="58" t="s">
        <v>106</v>
      </c>
      <c r="G2069" s="58" t="s">
        <v>113</v>
      </c>
      <c r="H2069" s="56" t="s">
        <v>112</v>
      </c>
      <c r="I2069" s="59"/>
      <c r="J2069" s="59">
        <f t="shared" si="407"/>
        <v>43845</v>
      </c>
      <c r="K2069" s="56" t="s">
        <v>18</v>
      </c>
      <c r="L2069" s="56" t="s">
        <v>14</v>
      </c>
      <c r="M2069" s="60" t="s">
        <v>1760</v>
      </c>
      <c r="N2069" s="56" t="s">
        <v>12529</v>
      </c>
      <c r="O2069" s="56" t="s">
        <v>37</v>
      </c>
      <c r="P2069" s="56" t="s">
        <v>12530</v>
      </c>
      <c r="Q2069" s="56" t="s">
        <v>256</v>
      </c>
      <c r="R2069" s="57">
        <v>43819</v>
      </c>
      <c r="S2069" s="56" t="s">
        <v>108</v>
      </c>
      <c r="T2069" s="56" t="s">
        <v>108</v>
      </c>
      <c r="U2069" s="57"/>
      <c r="V2069" s="77"/>
      <c r="W2069" s="62" t="s">
        <v>108</v>
      </c>
      <c r="X2069" s="59"/>
      <c r="Y2069" s="56" t="s">
        <v>108</v>
      </c>
      <c r="Z2069" s="56" t="s">
        <v>123</v>
      </c>
      <c r="AA2069" s="57">
        <v>43819</v>
      </c>
      <c r="AB2069" s="75"/>
      <c r="AC2069" s="64" t="s">
        <v>12532</v>
      </c>
      <c r="AD2069" s="56" t="s">
        <v>118</v>
      </c>
      <c r="AE2069" s="56"/>
      <c r="AF2069" s="61"/>
      <c r="AG2069" s="61"/>
      <c r="AH2069" s="67" t="str">
        <v>Dec</v>
      </c>
      <c r="AI2069" s="68" t="str">
        <v>Dec</v>
      </c>
      <c r="AJ2069" s="69">
        <f t="shared" si="340"/>
        <v>4</v>
      </c>
      <c r="AK2069" s="70"/>
      <c r="AL2069" s="71"/>
      <c r="AM2069" s="71" t="str">
        <v>2019</v>
      </c>
      <c r="AN2069" s="70"/>
      <c r="AO2069" s="70" t="s">
        <v>121</v>
      </c>
      <c r="AP2069" s="74">
        <f ca="1"/>
        <v>144</v>
      </c>
    </row>
    <row r="2070" spans="1:42" ht="14.4">
      <c r="A2070" s="55" t="s">
        <v>12533</v>
      </c>
      <c r="B2070" s="56" t="s">
        <v>89</v>
      </c>
      <c r="C2070" s="57">
        <v>43825</v>
      </c>
      <c r="D2070" s="56" t="s">
        <v>119</v>
      </c>
      <c r="E2070" s="56" t="s">
        <v>196</v>
      </c>
      <c r="F2070" s="58" t="s">
        <v>106</v>
      </c>
      <c r="G2070" s="58" t="s">
        <v>113</v>
      </c>
      <c r="H2070" s="56" t="s">
        <v>196</v>
      </c>
      <c r="I2070" s="59"/>
      <c r="J2070" s="59">
        <f t="shared" si="407"/>
        <v>43855</v>
      </c>
      <c r="K2070" s="56" t="s">
        <v>18</v>
      </c>
      <c r="L2070" s="56" t="s">
        <v>108</v>
      </c>
      <c r="M2070" s="60" t="s">
        <v>1760</v>
      </c>
      <c r="N2070" s="56" t="s">
        <v>12535</v>
      </c>
      <c r="O2070" s="56" t="s">
        <v>249</v>
      </c>
      <c r="P2070" s="56" t="s">
        <v>12536</v>
      </c>
      <c r="Q2070" s="56" t="s">
        <v>117</v>
      </c>
      <c r="R2070" s="59"/>
      <c r="S2070" s="56" t="s">
        <v>108</v>
      </c>
      <c r="T2070" s="56" t="s">
        <v>108</v>
      </c>
      <c r="U2070" s="57"/>
      <c r="V2070" s="62" t="s">
        <v>122</v>
      </c>
      <c r="W2070" s="62" t="s">
        <v>122</v>
      </c>
      <c r="X2070" s="59"/>
      <c r="Y2070" s="56" t="s">
        <v>108</v>
      </c>
      <c r="Z2070" s="56" t="s">
        <v>123</v>
      </c>
      <c r="AA2070" s="57">
        <v>43857</v>
      </c>
      <c r="AB2070" s="75"/>
      <c r="AC2070" s="64" t="s">
        <v>12538</v>
      </c>
      <c r="AD2070" s="56" t="s">
        <v>97</v>
      </c>
      <c r="AE2070" s="56" t="s">
        <v>119</v>
      </c>
      <c r="AF2070" s="61"/>
      <c r="AG2070" s="61"/>
      <c r="AH2070" s="67" t="str">
        <v>Dec</v>
      </c>
      <c r="AI2070" s="68" t="str">
        <v>Jan</v>
      </c>
      <c r="AJ2070" s="69">
        <f t="shared" si="340"/>
        <v>32</v>
      </c>
      <c r="AK2070" s="70"/>
      <c r="AL2070" s="71"/>
      <c r="AM2070" s="71" t="str">
        <v>2019</v>
      </c>
      <c r="AN2070" s="70"/>
      <c r="AO2070" s="70" t="s">
        <v>123</v>
      </c>
      <c r="AP2070" s="74">
        <f ca="1"/>
        <v>134</v>
      </c>
    </row>
    <row r="2071" spans="1:42" ht="14.4">
      <c r="A2071" s="55" t="s">
        <v>12539</v>
      </c>
      <c r="B2071" s="56" t="s">
        <v>89</v>
      </c>
      <c r="C2071" s="57">
        <v>43585</v>
      </c>
      <c r="D2071" s="56" t="s">
        <v>119</v>
      </c>
      <c r="E2071" s="56" t="s">
        <v>140</v>
      </c>
      <c r="F2071" s="58" t="s">
        <v>106</v>
      </c>
      <c r="G2071" s="58" t="s">
        <v>107</v>
      </c>
      <c r="H2071" s="56" t="s">
        <v>140</v>
      </c>
      <c r="I2071" s="57"/>
      <c r="J2071" s="57">
        <f t="shared" si="407"/>
        <v>43615</v>
      </c>
      <c r="K2071" s="56" t="s">
        <v>18</v>
      </c>
      <c r="L2071" s="56" t="s">
        <v>14</v>
      </c>
      <c r="M2071" s="60" t="s">
        <v>12541</v>
      </c>
      <c r="N2071" s="56" t="s">
        <v>12542</v>
      </c>
      <c r="O2071" s="56" t="s">
        <v>236</v>
      </c>
      <c r="P2071" s="56" t="s">
        <v>108</v>
      </c>
      <c r="Q2071" s="56" t="s">
        <v>96</v>
      </c>
      <c r="R2071" s="57"/>
      <c r="S2071" s="56" t="s">
        <v>108</v>
      </c>
      <c r="T2071" s="56" t="s">
        <v>108</v>
      </c>
      <c r="U2071" s="57"/>
      <c r="V2071" s="62"/>
      <c r="W2071" s="62" t="s">
        <v>108</v>
      </c>
      <c r="X2071" s="57"/>
      <c r="Y2071" s="56" t="s">
        <v>108</v>
      </c>
      <c r="Z2071" s="56" t="s">
        <v>108</v>
      </c>
      <c r="AA2071" s="57">
        <v>43585</v>
      </c>
      <c r="AB2071" s="63" t="s">
        <v>244</v>
      </c>
      <c r="AC2071" s="64" t="s">
        <v>12543</v>
      </c>
      <c r="AD2071" s="56" t="s">
        <v>224</v>
      </c>
      <c r="AE2071" s="56"/>
      <c r="AF2071" s="61"/>
      <c r="AG2071" s="61"/>
      <c r="AH2071" s="67" t="str">
        <v>Apr</v>
      </c>
      <c r="AI2071" s="68" t="str">
        <v>Apr</v>
      </c>
      <c r="AJ2071" s="69">
        <f t="shared" si="340"/>
        <v>0</v>
      </c>
      <c r="AK2071" s="70" t="str">
        <f t="shared" ref="AK2071:AK2072" si="419">IF(R2071="","",SUM(R2071+30))</f>
        <v/>
      </c>
      <c r="AL2071" s="71" t="s">
        <v>17409</v>
      </c>
      <c r="AM2071" s="71" t="str">
        <v>2019</v>
      </c>
      <c r="AN2071" s="70">
        <f>IF(C2071="","",SUM(C2071+10))</f>
        <v>43595</v>
      </c>
      <c r="AO2071" s="70" t="s">
        <v>123</v>
      </c>
      <c r="AP2071" s="74">
        <f ca="1"/>
        <v>374</v>
      </c>
    </row>
    <row r="2072" spans="1:42" ht="14.4">
      <c r="A2072" s="55" t="s">
        <v>12550</v>
      </c>
      <c r="B2072" s="56" t="s">
        <v>700</v>
      </c>
      <c r="C2072" s="57">
        <v>43749</v>
      </c>
      <c r="D2072" s="56" t="s">
        <v>90</v>
      </c>
      <c r="E2072" s="56" t="s">
        <v>276</v>
      </c>
      <c r="F2072" s="58" t="s">
        <v>214</v>
      </c>
      <c r="G2072" s="58" t="s">
        <v>214</v>
      </c>
      <c r="H2072" s="56" t="s">
        <v>276</v>
      </c>
      <c r="I2072" s="59"/>
      <c r="J2072" s="59">
        <f t="shared" si="407"/>
        <v>43779</v>
      </c>
      <c r="K2072" s="56"/>
      <c r="L2072" s="56"/>
      <c r="M2072" s="60" t="s">
        <v>12551</v>
      </c>
      <c r="N2072" s="56"/>
      <c r="O2072" s="56"/>
      <c r="P2072" s="56"/>
      <c r="Q2072" s="56" t="s">
        <v>96</v>
      </c>
      <c r="R2072" s="59"/>
      <c r="S2072" s="56"/>
      <c r="T2072" s="56"/>
      <c r="U2072" s="57"/>
      <c r="V2072" s="77"/>
      <c r="W2072" s="77"/>
      <c r="X2072" s="59"/>
      <c r="Y2072" s="56" t="s">
        <v>108</v>
      </c>
      <c r="Z2072" s="61"/>
      <c r="AA2072" s="57"/>
      <c r="AB2072" s="75"/>
      <c r="AC2072" s="64" t="s">
        <v>12553</v>
      </c>
      <c r="AD2072" s="56"/>
      <c r="AE2072" s="56"/>
      <c r="AF2072" s="61"/>
      <c r="AG2072" s="61"/>
      <c r="AH2072" s="67" t="str">
        <v>Oct</v>
      </c>
      <c r="AI2072" s="68" t="str">
        <v/>
      </c>
      <c r="AJ2072" s="69" t="str">
        <f t="shared" si="340"/>
        <v/>
      </c>
      <c r="AK2072" s="70" t="str">
        <f t="shared" si="419"/>
        <v/>
      </c>
      <c r="AL2072" s="71" t="s">
        <v>17409</v>
      </c>
      <c r="AM2072" s="71" t="str">
        <v>2019</v>
      </c>
      <c r="AN2072" s="70"/>
      <c r="AO2072" s="70" t="s">
        <v>123</v>
      </c>
      <c r="AP2072" s="74">
        <f ca="1"/>
        <v>210</v>
      </c>
    </row>
    <row r="2073" spans="1:42" ht="14.4">
      <c r="A2073" s="55" t="s">
        <v>12554</v>
      </c>
      <c r="B2073" s="56" t="s">
        <v>89</v>
      </c>
      <c r="C2073" s="57">
        <v>43783</v>
      </c>
      <c r="D2073" s="56" t="s">
        <v>90</v>
      </c>
      <c r="E2073" s="56" t="s">
        <v>276</v>
      </c>
      <c r="F2073" s="58" t="s">
        <v>214</v>
      </c>
      <c r="G2073" s="58" t="s">
        <v>214</v>
      </c>
      <c r="H2073" s="56" t="s">
        <v>276</v>
      </c>
      <c r="I2073" s="59"/>
      <c r="J2073" s="59">
        <f t="shared" si="407"/>
        <v>43813</v>
      </c>
      <c r="K2073" s="56" t="s">
        <v>18</v>
      </c>
      <c r="L2073" s="56" t="s">
        <v>14</v>
      </c>
      <c r="M2073" s="60" t="s">
        <v>12556</v>
      </c>
      <c r="N2073" s="56"/>
      <c r="O2073" s="56" t="s">
        <v>44</v>
      </c>
      <c r="P2073" s="56"/>
      <c r="Q2073" s="56" t="s">
        <v>96</v>
      </c>
      <c r="R2073" s="59"/>
      <c r="S2073" s="56" t="s">
        <v>108</v>
      </c>
      <c r="T2073" s="56" t="s">
        <v>108</v>
      </c>
      <c r="U2073" s="57"/>
      <c r="V2073" s="77"/>
      <c r="W2073" s="62" t="s">
        <v>108</v>
      </c>
      <c r="X2073" s="59"/>
      <c r="Y2073" s="61"/>
      <c r="Z2073" s="56" t="s">
        <v>123</v>
      </c>
      <c r="AA2073" s="57">
        <v>43788</v>
      </c>
      <c r="AB2073" s="75"/>
      <c r="AC2073" s="64" t="s">
        <v>12558</v>
      </c>
      <c r="AD2073" s="56" t="s">
        <v>224</v>
      </c>
      <c r="AE2073" s="56" t="s">
        <v>119</v>
      </c>
      <c r="AF2073" s="61"/>
      <c r="AG2073" s="61"/>
      <c r="AH2073" s="67" t="str">
        <v>Nov</v>
      </c>
      <c r="AI2073" s="68" t="str">
        <v>Nov</v>
      </c>
      <c r="AJ2073" s="69">
        <f t="shared" si="340"/>
        <v>5</v>
      </c>
      <c r="AK2073" s="70"/>
      <c r="AL2073" s="71"/>
      <c r="AM2073" s="71" t="str">
        <v>2019</v>
      </c>
      <c r="AN2073" s="70"/>
      <c r="AO2073" s="70" t="s">
        <v>123</v>
      </c>
      <c r="AP2073" s="74">
        <f ca="1"/>
        <v>176</v>
      </c>
    </row>
    <row r="2074" spans="1:42" ht="14.4">
      <c r="A2074" s="55" t="s">
        <v>12559</v>
      </c>
      <c r="B2074" s="56" t="s">
        <v>89</v>
      </c>
      <c r="C2074" s="57">
        <v>43524</v>
      </c>
      <c r="D2074" s="56" t="s">
        <v>90</v>
      </c>
      <c r="E2074" s="56" t="s">
        <v>276</v>
      </c>
      <c r="F2074" s="58" t="s">
        <v>214</v>
      </c>
      <c r="G2074" s="58" t="s">
        <v>214</v>
      </c>
      <c r="H2074" s="56" t="s">
        <v>276</v>
      </c>
      <c r="I2074" s="57"/>
      <c r="J2074" s="57">
        <f t="shared" si="407"/>
        <v>43554</v>
      </c>
      <c r="K2074" s="56" t="s">
        <v>18</v>
      </c>
      <c r="L2074" s="56" t="s">
        <v>14</v>
      </c>
      <c r="M2074" s="60" t="s">
        <v>12561</v>
      </c>
      <c r="N2074" s="56"/>
      <c r="O2074" s="56" t="s">
        <v>22</v>
      </c>
      <c r="P2074" s="56" t="s">
        <v>12562</v>
      </c>
      <c r="Q2074" s="56" t="s">
        <v>96</v>
      </c>
      <c r="R2074" s="57"/>
      <c r="S2074" s="56" t="s">
        <v>108</v>
      </c>
      <c r="T2074" s="56" t="s">
        <v>108</v>
      </c>
      <c r="U2074" s="57"/>
      <c r="V2074" s="62"/>
      <c r="W2074" s="62">
        <v>0</v>
      </c>
      <c r="X2074" s="57"/>
      <c r="Y2074" s="61"/>
      <c r="Z2074" s="56" t="s">
        <v>123</v>
      </c>
      <c r="AA2074" s="57">
        <v>43529</v>
      </c>
      <c r="AB2074" s="63"/>
      <c r="AC2074" s="60" t="s">
        <v>12563</v>
      </c>
      <c r="AD2074" s="65" t="s">
        <v>118</v>
      </c>
      <c r="AE2074" s="65"/>
      <c r="AF2074" s="66"/>
      <c r="AG2074" s="66"/>
      <c r="AH2074" s="67" t="str">
        <v>Feb</v>
      </c>
      <c r="AI2074" s="68" t="str">
        <v>Mar</v>
      </c>
      <c r="AJ2074" s="69">
        <f t="shared" si="340"/>
        <v>5</v>
      </c>
      <c r="AK2074" s="70" t="str">
        <f t="shared" ref="AK2074:AK2077" si="420">IF(R2074="","",SUM(R2074+30))</f>
        <v/>
      </c>
      <c r="AL2074" s="71" t="s">
        <v>17409</v>
      </c>
      <c r="AM2074" s="71" t="str">
        <v>2019</v>
      </c>
      <c r="AN2074" s="70">
        <f>IF(C2074="","",SUM(C2074+10))</f>
        <v>43534</v>
      </c>
      <c r="AO2074" s="70" t="s">
        <v>123</v>
      </c>
      <c r="AP2074" s="74">
        <f ca="1"/>
        <v>435</v>
      </c>
    </row>
    <row r="2075" spans="1:42" ht="14.4">
      <c r="A2075" s="55" t="s">
        <v>12565</v>
      </c>
      <c r="B2075" s="56" t="s">
        <v>89</v>
      </c>
      <c r="C2075" s="57">
        <v>43760</v>
      </c>
      <c r="D2075" s="56" t="s">
        <v>229</v>
      </c>
      <c r="E2075" s="56" t="s">
        <v>297</v>
      </c>
      <c r="F2075" s="58" t="s">
        <v>106</v>
      </c>
      <c r="G2075" s="58" t="s">
        <v>107</v>
      </c>
      <c r="H2075" s="56" t="s">
        <v>140</v>
      </c>
      <c r="I2075" s="59"/>
      <c r="J2075" s="59">
        <f t="shared" si="407"/>
        <v>43790</v>
      </c>
      <c r="K2075" s="56"/>
      <c r="L2075" s="56"/>
      <c r="M2075" s="60" t="s">
        <v>12566</v>
      </c>
      <c r="N2075" s="56" t="s">
        <v>12567</v>
      </c>
      <c r="O2075" s="56"/>
      <c r="P2075" s="56" t="s">
        <v>3911</v>
      </c>
      <c r="Q2075" s="56" t="s">
        <v>28</v>
      </c>
      <c r="R2075" s="59"/>
      <c r="S2075" s="56" t="s">
        <v>108</v>
      </c>
      <c r="T2075" s="56" t="s">
        <v>108</v>
      </c>
      <c r="U2075" s="57"/>
      <c r="V2075" s="77"/>
      <c r="W2075" s="62" t="s">
        <v>108</v>
      </c>
      <c r="X2075" s="59"/>
      <c r="Y2075" s="56" t="s">
        <v>108</v>
      </c>
      <c r="Z2075" s="56" t="s">
        <v>121</v>
      </c>
      <c r="AA2075" s="57">
        <v>43790</v>
      </c>
      <c r="AB2075" s="63" t="s">
        <v>318</v>
      </c>
      <c r="AC2075" s="64" t="s">
        <v>12568</v>
      </c>
      <c r="AD2075" s="56" t="s">
        <v>97</v>
      </c>
      <c r="AE2075" s="56" t="s">
        <v>90</v>
      </c>
      <c r="AF2075" s="61"/>
      <c r="AG2075" s="61"/>
      <c r="AH2075" s="67" t="str">
        <v>Oct</v>
      </c>
      <c r="AI2075" s="68" t="str">
        <v>Nov</v>
      </c>
      <c r="AJ2075" s="69">
        <f t="shared" si="340"/>
        <v>30</v>
      </c>
      <c r="AK2075" s="70" t="str">
        <f t="shared" si="420"/>
        <v/>
      </c>
      <c r="AL2075" s="71"/>
      <c r="AM2075" s="71" t="str">
        <v>2019</v>
      </c>
      <c r="AN2075" s="70"/>
      <c r="AO2075" s="70" t="s">
        <v>123</v>
      </c>
      <c r="AP2075" s="74">
        <f ca="1"/>
        <v>199</v>
      </c>
    </row>
    <row r="2076" spans="1:42" ht="14.4">
      <c r="A2076" s="55" t="s">
        <v>12569</v>
      </c>
      <c r="B2076" s="56" t="s">
        <v>89</v>
      </c>
      <c r="C2076" s="57">
        <v>43725</v>
      </c>
      <c r="D2076" s="56" t="s">
        <v>90</v>
      </c>
      <c r="E2076" s="56" t="s">
        <v>276</v>
      </c>
      <c r="F2076" s="58" t="s">
        <v>214</v>
      </c>
      <c r="G2076" s="58" t="s">
        <v>214</v>
      </c>
      <c r="H2076" s="56" t="s">
        <v>276</v>
      </c>
      <c r="I2076" s="57"/>
      <c r="J2076" s="57">
        <f t="shared" si="407"/>
        <v>43755</v>
      </c>
      <c r="K2076" s="56" t="s">
        <v>18</v>
      </c>
      <c r="L2076" s="56" t="s">
        <v>14</v>
      </c>
      <c r="M2076" s="60" t="s">
        <v>12571</v>
      </c>
      <c r="N2076" s="56" t="s">
        <v>12571</v>
      </c>
      <c r="O2076" s="56"/>
      <c r="P2076" s="56"/>
      <c r="Q2076" s="56" t="s">
        <v>96</v>
      </c>
      <c r="R2076" s="57"/>
      <c r="S2076" s="56" t="s">
        <v>18</v>
      </c>
      <c r="T2076" s="56" t="s">
        <v>18</v>
      </c>
      <c r="U2076" s="57"/>
      <c r="V2076" s="62"/>
      <c r="W2076" s="62" t="s">
        <v>146</v>
      </c>
      <c r="X2076" s="57"/>
      <c r="Y2076" s="56" t="s">
        <v>108</v>
      </c>
      <c r="Z2076" s="56" t="s">
        <v>121</v>
      </c>
      <c r="AA2076" s="57">
        <v>43747</v>
      </c>
      <c r="AB2076" s="63"/>
      <c r="AC2076" s="64" t="s">
        <v>12572</v>
      </c>
      <c r="AD2076" s="65" t="s">
        <v>97</v>
      </c>
      <c r="AE2076" s="56" t="s">
        <v>119</v>
      </c>
      <c r="AF2076" s="61"/>
      <c r="AG2076" s="61"/>
      <c r="AH2076" s="67" t="str">
        <v>Sep</v>
      </c>
      <c r="AI2076" s="68" t="str">
        <v>Oct</v>
      </c>
      <c r="AJ2076" s="69">
        <f t="shared" si="340"/>
        <v>22</v>
      </c>
      <c r="AK2076" s="70" t="str">
        <f t="shared" si="420"/>
        <v/>
      </c>
      <c r="AL2076" s="71" t="s">
        <v>17409</v>
      </c>
      <c r="AM2076" s="71" t="str">
        <v>2019</v>
      </c>
      <c r="AN2076" s="70">
        <f t="shared" ref="AN2076:AN2077" si="421">IF(C2076="","",SUM(C2076+10))</f>
        <v>43735</v>
      </c>
      <c r="AO2076" s="70" t="s">
        <v>123</v>
      </c>
      <c r="AP2076" s="74">
        <f ca="1"/>
        <v>234</v>
      </c>
    </row>
    <row r="2077" spans="1:42" ht="14.4">
      <c r="A2077" s="55" t="s">
        <v>12575</v>
      </c>
      <c r="B2077" s="56" t="s">
        <v>89</v>
      </c>
      <c r="C2077" s="57">
        <v>43714</v>
      </c>
      <c r="D2077" s="56" t="s">
        <v>119</v>
      </c>
      <c r="E2077" s="56" t="s">
        <v>196</v>
      </c>
      <c r="F2077" s="58" t="s">
        <v>106</v>
      </c>
      <c r="G2077" s="58" t="s">
        <v>113</v>
      </c>
      <c r="H2077" s="56" t="s">
        <v>112</v>
      </c>
      <c r="I2077" s="57"/>
      <c r="J2077" s="57">
        <f t="shared" si="407"/>
        <v>43744</v>
      </c>
      <c r="K2077" s="56" t="s">
        <v>18</v>
      </c>
      <c r="L2077" s="56" t="s">
        <v>18</v>
      </c>
      <c r="M2077" s="60" t="s">
        <v>4996</v>
      </c>
      <c r="N2077" s="56" t="s">
        <v>12576</v>
      </c>
      <c r="O2077" s="56" t="s">
        <v>249</v>
      </c>
      <c r="P2077" s="56" t="s">
        <v>250</v>
      </c>
      <c r="Q2077" s="56" t="s">
        <v>117</v>
      </c>
      <c r="R2077" s="57"/>
      <c r="S2077" s="56" t="s">
        <v>108</v>
      </c>
      <c r="T2077" s="56" t="s">
        <v>108</v>
      </c>
      <c r="U2077" s="57">
        <v>43717</v>
      </c>
      <c r="V2077" s="62">
        <v>25</v>
      </c>
      <c r="W2077" s="62">
        <v>25</v>
      </c>
      <c r="X2077" s="57">
        <v>43717</v>
      </c>
      <c r="Y2077" s="56"/>
      <c r="Z2077" s="56" t="s">
        <v>121</v>
      </c>
      <c r="AA2077" s="57">
        <v>43721</v>
      </c>
      <c r="AB2077" s="63"/>
      <c r="AC2077" s="64" t="s">
        <v>12578</v>
      </c>
      <c r="AD2077" s="65" t="s">
        <v>97</v>
      </c>
      <c r="AE2077" s="56" t="s">
        <v>119</v>
      </c>
      <c r="AF2077" s="61"/>
      <c r="AG2077" s="61"/>
      <c r="AH2077" s="67" t="str">
        <v>Sep</v>
      </c>
      <c r="AI2077" s="68" t="str">
        <v>Sep</v>
      </c>
      <c r="AJ2077" s="69">
        <f t="shared" si="340"/>
        <v>7</v>
      </c>
      <c r="AK2077" s="70" t="str">
        <f t="shared" si="420"/>
        <v/>
      </c>
      <c r="AL2077" s="71" t="s">
        <v>17409</v>
      </c>
      <c r="AM2077" s="71" t="str">
        <v>2019</v>
      </c>
      <c r="AN2077" s="70">
        <f t="shared" si="421"/>
        <v>43724</v>
      </c>
      <c r="AO2077" s="70" t="s">
        <v>123</v>
      </c>
      <c r="AP2077" s="74">
        <f ca="1"/>
        <v>245</v>
      </c>
    </row>
    <row r="2078" spans="1:42" ht="14.4">
      <c r="A2078" s="55" t="s">
        <v>12579</v>
      </c>
      <c r="B2078" s="56" t="s">
        <v>700</v>
      </c>
      <c r="C2078" s="57">
        <v>43802</v>
      </c>
      <c r="D2078" s="56" t="s">
        <v>90</v>
      </c>
      <c r="E2078" s="56" t="s">
        <v>276</v>
      </c>
      <c r="F2078" s="58" t="s">
        <v>214</v>
      </c>
      <c r="G2078" s="58" t="s">
        <v>214</v>
      </c>
      <c r="H2078" s="56" t="s">
        <v>276</v>
      </c>
      <c r="I2078" s="59"/>
      <c r="J2078" s="59">
        <f t="shared" si="407"/>
        <v>43832</v>
      </c>
      <c r="K2078" s="56"/>
      <c r="L2078" s="56"/>
      <c r="M2078" s="60" t="s">
        <v>12581</v>
      </c>
      <c r="N2078" s="56"/>
      <c r="O2078" s="56"/>
      <c r="P2078" s="56" t="s">
        <v>12582</v>
      </c>
      <c r="Q2078" s="56" t="s">
        <v>217</v>
      </c>
      <c r="R2078" s="59"/>
      <c r="S2078" s="56"/>
      <c r="T2078" s="56"/>
      <c r="U2078" s="57"/>
      <c r="V2078" s="77"/>
      <c r="W2078" s="77"/>
      <c r="X2078" s="59"/>
      <c r="Y2078" s="61"/>
      <c r="Z2078" s="61"/>
      <c r="AA2078" s="57"/>
      <c r="AB2078" s="75"/>
      <c r="AC2078" s="64" t="s">
        <v>12583</v>
      </c>
      <c r="AD2078" s="56"/>
      <c r="AE2078" s="56"/>
      <c r="AF2078" s="61"/>
      <c r="AG2078" s="61"/>
      <c r="AH2078" s="67" t="str">
        <v>Dec</v>
      </c>
      <c r="AI2078" s="68" t="str">
        <v/>
      </c>
      <c r="AJ2078" s="69" t="str">
        <f t="shared" si="340"/>
        <v/>
      </c>
      <c r="AK2078" s="70"/>
      <c r="AL2078" s="71"/>
      <c r="AM2078" s="71" t="str">
        <v>2019</v>
      </c>
      <c r="AN2078" s="70"/>
      <c r="AO2078" s="70" t="s">
        <v>123</v>
      </c>
      <c r="AP2078" s="74">
        <f ca="1"/>
        <v>157</v>
      </c>
    </row>
    <row r="2079" spans="1:42" ht="14.4">
      <c r="A2079" s="55" t="s">
        <v>12585</v>
      </c>
      <c r="B2079" s="56" t="s">
        <v>89</v>
      </c>
      <c r="C2079" s="57">
        <v>43664</v>
      </c>
      <c r="D2079" s="56" t="s">
        <v>229</v>
      </c>
      <c r="E2079" s="56" t="s">
        <v>112</v>
      </c>
      <c r="F2079" s="58" t="s">
        <v>106</v>
      </c>
      <c r="G2079" s="58" t="s">
        <v>214</v>
      </c>
      <c r="H2079" s="56" t="s">
        <v>276</v>
      </c>
      <c r="I2079" s="57">
        <v>43671</v>
      </c>
      <c r="J2079" s="59">
        <f t="shared" si="407"/>
        <v>43694</v>
      </c>
      <c r="K2079" s="56" t="s">
        <v>18</v>
      </c>
      <c r="L2079" s="56" t="s">
        <v>14</v>
      </c>
      <c r="M2079" s="60" t="s">
        <v>12586</v>
      </c>
      <c r="N2079" s="56" t="s">
        <v>12587</v>
      </c>
      <c r="O2079" s="56" t="s">
        <v>271</v>
      </c>
      <c r="P2079" s="56" t="s">
        <v>12589</v>
      </c>
      <c r="Q2079" s="56" t="s">
        <v>256</v>
      </c>
      <c r="R2079" s="59"/>
      <c r="S2079" s="56" t="s">
        <v>108</v>
      </c>
      <c r="T2079" s="56" t="s">
        <v>108</v>
      </c>
      <c r="U2079" s="57">
        <v>43665</v>
      </c>
      <c r="V2079" s="62" t="s">
        <v>108</v>
      </c>
      <c r="W2079" s="62">
        <v>6.25</v>
      </c>
      <c r="X2079" s="57">
        <v>43684</v>
      </c>
      <c r="Y2079" s="56" t="s">
        <v>108</v>
      </c>
      <c r="Z2079" s="56" t="s">
        <v>121</v>
      </c>
      <c r="AA2079" s="57">
        <v>43685</v>
      </c>
      <c r="AB2079" s="63" t="s">
        <v>163</v>
      </c>
      <c r="AC2079" s="64" t="s">
        <v>12590</v>
      </c>
      <c r="AD2079" s="65" t="s">
        <v>97</v>
      </c>
      <c r="AE2079" s="56" t="s">
        <v>119</v>
      </c>
      <c r="AF2079" s="61"/>
      <c r="AG2079" s="61"/>
      <c r="AH2079" s="67" t="str">
        <v>Jul</v>
      </c>
      <c r="AI2079" s="68" t="str">
        <v>Aug</v>
      </c>
      <c r="AJ2079" s="69">
        <f t="shared" si="340"/>
        <v>21</v>
      </c>
      <c r="AK2079" s="70" t="str">
        <f t="shared" ref="AK2079:AK2085" si="422">IF(R2079="","",SUM(R2079+30))</f>
        <v/>
      </c>
      <c r="AL2079" s="71" t="s">
        <v>17409</v>
      </c>
      <c r="AM2079" s="71" t="str">
        <v>2019</v>
      </c>
      <c r="AN2079" s="70">
        <f t="shared" ref="AN2079:AN2085" si="423">IF(C2079="","",SUM(C2079+10))</f>
        <v>43674</v>
      </c>
      <c r="AO2079" s="70" t="s">
        <v>123</v>
      </c>
      <c r="AP2079" s="74">
        <f ca="1"/>
        <v>295</v>
      </c>
    </row>
    <row r="2080" spans="1:42" ht="14.4">
      <c r="A2080" s="55" t="s">
        <v>12593</v>
      </c>
      <c r="B2080" s="56" t="s">
        <v>89</v>
      </c>
      <c r="C2080" s="57">
        <v>43529</v>
      </c>
      <c r="D2080" s="56" t="s">
        <v>119</v>
      </c>
      <c r="E2080" s="56" t="s">
        <v>129</v>
      </c>
      <c r="F2080" s="58" t="s">
        <v>106</v>
      </c>
      <c r="G2080" s="58" t="s">
        <v>107</v>
      </c>
      <c r="H2080" s="56" t="s">
        <v>129</v>
      </c>
      <c r="I2080" s="57"/>
      <c r="J2080" s="57">
        <f t="shared" si="407"/>
        <v>43559</v>
      </c>
      <c r="K2080" s="56" t="s">
        <v>18</v>
      </c>
      <c r="L2080" s="56" t="s">
        <v>14</v>
      </c>
      <c r="M2080" s="60" t="s">
        <v>12595</v>
      </c>
      <c r="N2080" s="56" t="s">
        <v>12596</v>
      </c>
      <c r="O2080" s="56"/>
      <c r="P2080" s="56" t="s">
        <v>108</v>
      </c>
      <c r="Q2080" s="56" t="s">
        <v>96</v>
      </c>
      <c r="R2080" s="57"/>
      <c r="S2080" s="56" t="s">
        <v>108</v>
      </c>
      <c r="T2080" s="56" t="s">
        <v>108</v>
      </c>
      <c r="U2080" s="57"/>
      <c r="V2080" s="76"/>
      <c r="W2080" s="62" t="s">
        <v>108</v>
      </c>
      <c r="X2080" s="57"/>
      <c r="Y2080" s="56" t="s">
        <v>108</v>
      </c>
      <c r="Z2080" s="56" t="s">
        <v>123</v>
      </c>
      <c r="AA2080" s="57">
        <v>43535</v>
      </c>
      <c r="AB2080" s="63" t="s">
        <v>168</v>
      </c>
      <c r="AC2080" s="64" t="s">
        <v>537</v>
      </c>
      <c r="AD2080" s="56" t="s">
        <v>224</v>
      </c>
      <c r="AE2080" s="56" t="s">
        <v>131</v>
      </c>
      <c r="AF2080" s="61"/>
      <c r="AG2080" s="61"/>
      <c r="AH2080" s="67" t="str">
        <v>Mar</v>
      </c>
      <c r="AI2080" s="68" t="str">
        <v>Mar</v>
      </c>
      <c r="AJ2080" s="69">
        <f t="shared" si="340"/>
        <v>6</v>
      </c>
      <c r="AK2080" s="70" t="str">
        <f t="shared" si="422"/>
        <v/>
      </c>
      <c r="AL2080" s="71" t="s">
        <v>17409</v>
      </c>
      <c r="AM2080" s="71" t="str">
        <v>2019</v>
      </c>
      <c r="AN2080" s="70">
        <f t="shared" si="423"/>
        <v>43539</v>
      </c>
      <c r="AO2080" s="70" t="s">
        <v>123</v>
      </c>
      <c r="AP2080" s="74">
        <f ca="1"/>
        <v>430</v>
      </c>
    </row>
    <row r="2081" spans="1:42" ht="14.4">
      <c r="A2081" s="55" t="s">
        <v>12599</v>
      </c>
      <c r="B2081" s="56" t="s">
        <v>89</v>
      </c>
      <c r="C2081" s="57">
        <v>43615</v>
      </c>
      <c r="D2081" s="56" t="s">
        <v>90</v>
      </c>
      <c r="E2081" s="56" t="s">
        <v>140</v>
      </c>
      <c r="F2081" s="58" t="s">
        <v>106</v>
      </c>
      <c r="G2081" s="58" t="s">
        <v>107</v>
      </c>
      <c r="H2081" s="56" t="s">
        <v>140</v>
      </c>
      <c r="I2081" s="59"/>
      <c r="J2081" s="59">
        <f t="shared" si="407"/>
        <v>43645</v>
      </c>
      <c r="K2081" s="56" t="s">
        <v>18</v>
      </c>
      <c r="L2081" s="56" t="s">
        <v>18</v>
      </c>
      <c r="M2081" s="60" t="s">
        <v>12601</v>
      </c>
      <c r="N2081" s="56" t="s">
        <v>12602</v>
      </c>
      <c r="O2081" s="56" t="s">
        <v>271</v>
      </c>
      <c r="P2081" s="56" t="s">
        <v>12603</v>
      </c>
      <c r="Q2081" s="56" t="s">
        <v>96</v>
      </c>
      <c r="R2081" s="57"/>
      <c r="S2081" s="56" t="s">
        <v>108</v>
      </c>
      <c r="T2081" s="56" t="s">
        <v>108</v>
      </c>
      <c r="U2081" s="59"/>
      <c r="V2081" s="77"/>
      <c r="W2081" s="62">
        <v>0</v>
      </c>
      <c r="X2081" s="59"/>
      <c r="Y2081" s="56" t="s">
        <v>108</v>
      </c>
      <c r="Z2081" s="56" t="s">
        <v>121</v>
      </c>
      <c r="AA2081" s="57">
        <v>43615</v>
      </c>
      <c r="AB2081" s="63" t="s">
        <v>155</v>
      </c>
      <c r="AC2081" s="64" t="s">
        <v>12604</v>
      </c>
      <c r="AD2081" s="65" t="s">
        <v>97</v>
      </c>
      <c r="AE2081" s="56" t="s">
        <v>90</v>
      </c>
      <c r="AF2081" s="61"/>
      <c r="AG2081" s="61"/>
      <c r="AH2081" s="67" t="str">
        <v>May</v>
      </c>
      <c r="AI2081" s="68" t="str">
        <v>May</v>
      </c>
      <c r="AJ2081" s="69">
        <f t="shared" si="340"/>
        <v>0</v>
      </c>
      <c r="AK2081" s="70" t="str">
        <f t="shared" si="422"/>
        <v/>
      </c>
      <c r="AL2081" s="71" t="s">
        <v>17409</v>
      </c>
      <c r="AM2081" s="71" t="str">
        <v>2019</v>
      </c>
      <c r="AN2081" s="70">
        <f t="shared" si="423"/>
        <v>43625</v>
      </c>
      <c r="AO2081" s="70" t="s">
        <v>123</v>
      </c>
      <c r="AP2081" s="74">
        <f ca="1"/>
        <v>344</v>
      </c>
    </row>
    <row r="2082" spans="1:42" ht="14.4">
      <c r="A2082" s="55" t="s">
        <v>12606</v>
      </c>
      <c r="B2082" s="56" t="s">
        <v>89</v>
      </c>
      <c r="C2082" s="57">
        <v>43644</v>
      </c>
      <c r="D2082" s="56" t="s">
        <v>90</v>
      </c>
      <c r="E2082" s="56" t="s">
        <v>129</v>
      </c>
      <c r="F2082" s="58" t="s">
        <v>106</v>
      </c>
      <c r="G2082" s="58" t="s">
        <v>214</v>
      </c>
      <c r="H2082" s="56" t="s">
        <v>276</v>
      </c>
      <c r="I2082" s="57"/>
      <c r="J2082" s="57">
        <f t="shared" si="407"/>
        <v>43674</v>
      </c>
      <c r="K2082" s="56" t="s">
        <v>18</v>
      </c>
      <c r="L2082" s="56" t="s">
        <v>18</v>
      </c>
      <c r="M2082" s="60" t="s">
        <v>12608</v>
      </c>
      <c r="N2082" s="56" t="s">
        <v>12609</v>
      </c>
      <c r="O2082" s="56"/>
      <c r="P2082" s="61"/>
      <c r="Q2082" s="56"/>
      <c r="R2082" s="57"/>
      <c r="S2082" s="56"/>
      <c r="T2082" s="56"/>
      <c r="U2082" s="57"/>
      <c r="V2082" s="62"/>
      <c r="W2082" s="62"/>
      <c r="X2082" s="57"/>
      <c r="Y2082" s="61"/>
      <c r="Z2082" s="56" t="s">
        <v>121</v>
      </c>
      <c r="AA2082" s="57">
        <v>43657</v>
      </c>
      <c r="AB2082" s="75"/>
      <c r="AC2082" s="64" t="s">
        <v>12610</v>
      </c>
      <c r="AD2082" s="65" t="s">
        <v>97</v>
      </c>
      <c r="AE2082" s="56"/>
      <c r="AF2082" s="61"/>
      <c r="AG2082" s="61"/>
      <c r="AH2082" s="67" t="str">
        <v>Jun</v>
      </c>
      <c r="AI2082" s="68" t="str">
        <v>Jul</v>
      </c>
      <c r="AJ2082" s="69">
        <f t="shared" si="340"/>
        <v>13</v>
      </c>
      <c r="AK2082" s="70" t="str">
        <f t="shared" si="422"/>
        <v/>
      </c>
      <c r="AL2082" s="71" t="s">
        <v>17409</v>
      </c>
      <c r="AM2082" s="71" t="str">
        <v>2019</v>
      </c>
      <c r="AN2082" s="70">
        <f t="shared" si="423"/>
        <v>43654</v>
      </c>
      <c r="AO2082" s="70" t="s">
        <v>123</v>
      </c>
      <c r="AP2082" s="74">
        <f ca="1"/>
        <v>315</v>
      </c>
    </row>
    <row r="2083" spans="1:42" ht="14.4">
      <c r="A2083" s="55" t="s">
        <v>12625</v>
      </c>
      <c r="B2083" s="56" t="s">
        <v>89</v>
      </c>
      <c r="C2083" s="57">
        <v>43550</v>
      </c>
      <c r="D2083" s="56" t="s">
        <v>119</v>
      </c>
      <c r="E2083" s="56" t="s">
        <v>140</v>
      </c>
      <c r="F2083" s="58" t="s">
        <v>106</v>
      </c>
      <c r="G2083" s="58" t="s">
        <v>107</v>
      </c>
      <c r="H2083" s="56" t="s">
        <v>140</v>
      </c>
      <c r="I2083" s="57"/>
      <c r="J2083" s="57">
        <f t="shared" si="407"/>
        <v>43580</v>
      </c>
      <c r="K2083" s="56" t="s">
        <v>18</v>
      </c>
      <c r="L2083" s="56" t="s">
        <v>14</v>
      </c>
      <c r="M2083" s="60" t="s">
        <v>12626</v>
      </c>
      <c r="N2083" s="56" t="s">
        <v>7522</v>
      </c>
      <c r="O2083" s="56" t="s">
        <v>29</v>
      </c>
      <c r="P2083" s="56" t="s">
        <v>108</v>
      </c>
      <c r="Q2083" s="56" t="s">
        <v>96</v>
      </c>
      <c r="R2083" s="57"/>
      <c r="S2083" s="56" t="s">
        <v>108</v>
      </c>
      <c r="T2083" s="56" t="s">
        <v>108</v>
      </c>
      <c r="U2083" s="57"/>
      <c r="V2083" s="62"/>
      <c r="W2083" s="62" t="s">
        <v>108</v>
      </c>
      <c r="X2083" s="57"/>
      <c r="Y2083" s="56" t="s">
        <v>108</v>
      </c>
      <c r="Z2083" s="56" t="s">
        <v>123</v>
      </c>
      <c r="AA2083" s="57">
        <v>43550</v>
      </c>
      <c r="AB2083" s="63" t="s">
        <v>168</v>
      </c>
      <c r="AC2083" s="64" t="s">
        <v>5661</v>
      </c>
      <c r="AD2083" s="56" t="s">
        <v>118</v>
      </c>
      <c r="AE2083" s="56"/>
      <c r="AF2083" s="61"/>
      <c r="AG2083" s="61"/>
      <c r="AH2083" s="67" t="str">
        <v>Mar</v>
      </c>
      <c r="AI2083" s="68" t="str">
        <v>Mar</v>
      </c>
      <c r="AJ2083" s="69">
        <f t="shared" si="340"/>
        <v>0</v>
      </c>
      <c r="AK2083" s="70" t="str">
        <f t="shared" si="422"/>
        <v/>
      </c>
      <c r="AL2083" s="71" t="s">
        <v>17409</v>
      </c>
      <c r="AM2083" s="71" t="str">
        <v>2019</v>
      </c>
      <c r="AN2083" s="70">
        <f t="shared" si="423"/>
        <v>43560</v>
      </c>
      <c r="AO2083" s="70" t="s">
        <v>123</v>
      </c>
      <c r="AP2083" s="74">
        <f ca="1"/>
        <v>409</v>
      </c>
    </row>
    <row r="2084" spans="1:42" ht="14.4">
      <c r="A2084" s="55" t="s">
        <v>12628</v>
      </c>
      <c r="B2084" s="56" t="s">
        <v>89</v>
      </c>
      <c r="C2084" s="57">
        <v>43706</v>
      </c>
      <c r="D2084" s="56" t="s">
        <v>90</v>
      </c>
      <c r="E2084" s="56" t="s">
        <v>32</v>
      </c>
      <c r="F2084" s="58" t="s">
        <v>106</v>
      </c>
      <c r="G2084" s="58" t="s">
        <v>177</v>
      </c>
      <c r="H2084" s="56" t="s">
        <v>32</v>
      </c>
      <c r="I2084" s="57"/>
      <c r="J2084" s="57">
        <f t="shared" si="407"/>
        <v>43736</v>
      </c>
      <c r="K2084" s="56" t="s">
        <v>18</v>
      </c>
      <c r="L2084" s="56" t="s">
        <v>14</v>
      </c>
      <c r="M2084" s="60" t="s">
        <v>12630</v>
      </c>
      <c r="N2084" s="56" t="s">
        <v>12631</v>
      </c>
      <c r="O2084" s="56"/>
      <c r="P2084" s="56" t="s">
        <v>12632</v>
      </c>
      <c r="Q2084" s="56" t="s">
        <v>17</v>
      </c>
      <c r="R2084" s="57"/>
      <c r="S2084" s="56" t="s">
        <v>108</v>
      </c>
      <c r="T2084" s="56" t="s">
        <v>108</v>
      </c>
      <c r="U2084" s="57"/>
      <c r="V2084" s="62"/>
      <c r="W2084" s="62" t="s">
        <v>108</v>
      </c>
      <c r="X2084" s="57"/>
      <c r="Y2084" s="56"/>
      <c r="Z2084" s="56" t="s">
        <v>108</v>
      </c>
      <c r="AA2084" s="57">
        <v>43712</v>
      </c>
      <c r="AB2084" s="63"/>
      <c r="AC2084" s="64" t="s">
        <v>12633</v>
      </c>
      <c r="AD2084" s="56" t="s">
        <v>118</v>
      </c>
      <c r="AE2084" s="56" t="s">
        <v>119</v>
      </c>
      <c r="AF2084" s="61"/>
      <c r="AG2084" s="61"/>
      <c r="AH2084" s="67" t="str">
        <v>Aug</v>
      </c>
      <c r="AI2084" s="68" t="str">
        <v>Sep</v>
      </c>
      <c r="AJ2084" s="69">
        <f t="shared" si="340"/>
        <v>6</v>
      </c>
      <c r="AK2084" s="70" t="str">
        <f t="shared" si="422"/>
        <v/>
      </c>
      <c r="AL2084" s="71" t="s">
        <v>17409</v>
      </c>
      <c r="AM2084" s="71" t="str">
        <v>2019</v>
      </c>
      <c r="AN2084" s="70">
        <f t="shared" si="423"/>
        <v>43716</v>
      </c>
      <c r="AO2084" s="70" t="s">
        <v>123</v>
      </c>
      <c r="AP2084" s="74">
        <f ca="1"/>
        <v>253</v>
      </c>
    </row>
    <row r="2085" spans="1:42" ht="14.4">
      <c r="A2085" s="55" t="s">
        <v>12634</v>
      </c>
      <c r="B2085" s="56" t="s">
        <v>89</v>
      </c>
      <c r="C2085" s="57">
        <v>43718</v>
      </c>
      <c r="D2085" s="56" t="s">
        <v>90</v>
      </c>
      <c r="E2085" s="56" t="s">
        <v>140</v>
      </c>
      <c r="F2085" s="58" t="s">
        <v>106</v>
      </c>
      <c r="G2085" s="58" t="s">
        <v>107</v>
      </c>
      <c r="H2085" s="56" t="s">
        <v>140</v>
      </c>
      <c r="I2085" s="57"/>
      <c r="J2085" s="57">
        <f t="shared" si="407"/>
        <v>43748</v>
      </c>
      <c r="K2085" s="56" t="s">
        <v>18</v>
      </c>
      <c r="L2085" s="56" t="s">
        <v>18</v>
      </c>
      <c r="M2085" s="60" t="s">
        <v>12636</v>
      </c>
      <c r="N2085" s="56" t="s">
        <v>12636</v>
      </c>
      <c r="O2085" s="56" t="s">
        <v>143</v>
      </c>
      <c r="P2085" s="56" t="s">
        <v>12637</v>
      </c>
      <c r="Q2085" s="56" t="s">
        <v>28</v>
      </c>
      <c r="R2085" s="59"/>
      <c r="S2085" s="56" t="s">
        <v>108</v>
      </c>
      <c r="T2085" s="56" t="s">
        <v>108</v>
      </c>
      <c r="U2085" s="59"/>
      <c r="V2085" s="77"/>
      <c r="W2085" s="62">
        <v>0</v>
      </c>
      <c r="X2085" s="59"/>
      <c r="Y2085" s="56" t="s">
        <v>108</v>
      </c>
      <c r="Z2085" s="56" t="s">
        <v>121</v>
      </c>
      <c r="AA2085" s="57">
        <v>43718</v>
      </c>
      <c r="AB2085" s="63" t="s">
        <v>289</v>
      </c>
      <c r="AC2085" s="64" t="s">
        <v>12638</v>
      </c>
      <c r="AD2085" s="65" t="s">
        <v>97</v>
      </c>
      <c r="AE2085" s="56" t="s">
        <v>90</v>
      </c>
      <c r="AF2085" s="61"/>
      <c r="AG2085" s="61"/>
      <c r="AH2085" s="67" t="str">
        <v>Sep</v>
      </c>
      <c r="AI2085" s="68" t="str">
        <v>Sep</v>
      </c>
      <c r="AJ2085" s="69">
        <f t="shared" si="340"/>
        <v>0</v>
      </c>
      <c r="AK2085" s="70" t="str">
        <f t="shared" si="422"/>
        <v/>
      </c>
      <c r="AL2085" s="71" t="s">
        <v>17409</v>
      </c>
      <c r="AM2085" s="71" t="str">
        <v>2019</v>
      </c>
      <c r="AN2085" s="70">
        <f t="shared" si="423"/>
        <v>43728</v>
      </c>
      <c r="AO2085" s="70" t="s">
        <v>123</v>
      </c>
      <c r="AP2085" s="74">
        <f ca="1"/>
        <v>241</v>
      </c>
    </row>
    <row r="2086" spans="1:42" ht="14.4">
      <c r="A2086" s="55" t="s">
        <v>12640</v>
      </c>
      <c r="B2086" s="56" t="s">
        <v>89</v>
      </c>
      <c r="C2086" s="57">
        <v>43825</v>
      </c>
      <c r="D2086" s="56" t="s">
        <v>119</v>
      </c>
      <c r="E2086" s="56" t="s">
        <v>129</v>
      </c>
      <c r="F2086" s="58" t="s">
        <v>106</v>
      </c>
      <c r="G2086" s="58" t="s">
        <v>107</v>
      </c>
      <c r="H2086" s="56" t="s">
        <v>129</v>
      </c>
      <c r="I2086" s="59"/>
      <c r="J2086" s="59">
        <f t="shared" si="407"/>
        <v>43855</v>
      </c>
      <c r="K2086" s="56" t="s">
        <v>18</v>
      </c>
      <c r="L2086" s="56" t="s">
        <v>18</v>
      </c>
      <c r="M2086" s="60" t="s">
        <v>12641</v>
      </c>
      <c r="N2086" s="56" t="s">
        <v>12642</v>
      </c>
      <c r="O2086" s="56" t="s">
        <v>39</v>
      </c>
      <c r="P2086" s="56" t="s">
        <v>12643</v>
      </c>
      <c r="Q2086" s="56" t="s">
        <v>133</v>
      </c>
      <c r="R2086" s="59"/>
      <c r="S2086" s="56" t="s">
        <v>108</v>
      </c>
      <c r="T2086" s="56" t="s">
        <v>108</v>
      </c>
      <c r="U2086" s="57"/>
      <c r="V2086" s="77"/>
      <c r="W2086" s="62" t="s">
        <v>108</v>
      </c>
      <c r="X2086" s="59"/>
      <c r="Y2086" s="56" t="s">
        <v>108</v>
      </c>
      <c r="Z2086" s="56" t="s">
        <v>121</v>
      </c>
      <c r="AA2086" s="57">
        <v>43837</v>
      </c>
      <c r="AB2086" s="63" t="s">
        <v>238</v>
      </c>
      <c r="AC2086" s="64" t="s">
        <v>12644</v>
      </c>
      <c r="AD2086" s="56" t="s">
        <v>97</v>
      </c>
      <c r="AE2086" s="56" t="s">
        <v>119</v>
      </c>
      <c r="AF2086" s="61"/>
      <c r="AG2086" s="61"/>
      <c r="AH2086" s="67" t="str">
        <v>Dec</v>
      </c>
      <c r="AI2086" s="68" t="str">
        <v>Jan</v>
      </c>
      <c r="AJ2086" s="69">
        <f t="shared" si="340"/>
        <v>12</v>
      </c>
      <c r="AK2086" s="70"/>
      <c r="AL2086" s="71"/>
      <c r="AM2086" s="71" t="str">
        <v>2019</v>
      </c>
      <c r="AN2086" s="70"/>
      <c r="AO2086" s="70" t="s">
        <v>123</v>
      </c>
      <c r="AP2086" s="74">
        <f ca="1"/>
        <v>134</v>
      </c>
    </row>
    <row r="2087" spans="1:42" ht="14.4">
      <c r="A2087" s="55" t="s">
        <v>12646</v>
      </c>
      <c r="B2087" s="56" t="s">
        <v>89</v>
      </c>
      <c r="C2087" s="57">
        <v>43696</v>
      </c>
      <c r="D2087" s="56" t="s">
        <v>119</v>
      </c>
      <c r="E2087" s="56" t="s">
        <v>112</v>
      </c>
      <c r="F2087" s="58" t="s">
        <v>106</v>
      </c>
      <c r="G2087" s="58" t="s">
        <v>113</v>
      </c>
      <c r="H2087" s="56" t="s">
        <v>112</v>
      </c>
      <c r="I2087" s="57"/>
      <c r="J2087" s="57">
        <f t="shared" si="407"/>
        <v>43726</v>
      </c>
      <c r="K2087" s="56" t="s">
        <v>18</v>
      </c>
      <c r="L2087" s="56" t="s">
        <v>14</v>
      </c>
      <c r="M2087" s="60" t="s">
        <v>12647</v>
      </c>
      <c r="N2087" s="56" t="s">
        <v>12648</v>
      </c>
      <c r="O2087" s="56" t="s">
        <v>137</v>
      </c>
      <c r="P2087" s="56" t="s">
        <v>12516</v>
      </c>
      <c r="Q2087" s="56" t="s">
        <v>116</v>
      </c>
      <c r="R2087" s="57"/>
      <c r="S2087" s="56" t="s">
        <v>108</v>
      </c>
      <c r="T2087" s="56" t="s">
        <v>108</v>
      </c>
      <c r="U2087" s="57">
        <v>43699</v>
      </c>
      <c r="V2087" s="62"/>
      <c r="W2087" s="62">
        <v>23.75</v>
      </c>
      <c r="X2087" s="57">
        <v>43712</v>
      </c>
      <c r="Y2087" s="56"/>
      <c r="Z2087" s="56" t="s">
        <v>121</v>
      </c>
      <c r="AA2087" s="57">
        <v>43699</v>
      </c>
      <c r="AB2087" s="63"/>
      <c r="AC2087" s="64" t="s">
        <v>12650</v>
      </c>
      <c r="AD2087" s="65" t="s">
        <v>97</v>
      </c>
      <c r="AE2087" s="56" t="s">
        <v>119</v>
      </c>
      <c r="AF2087" s="61"/>
      <c r="AG2087" s="61"/>
      <c r="AH2087" s="67" t="str">
        <v>Aug</v>
      </c>
      <c r="AI2087" s="68" t="str">
        <v>Aug</v>
      </c>
      <c r="AJ2087" s="69">
        <f t="shared" si="340"/>
        <v>3</v>
      </c>
      <c r="AK2087" s="70" t="str">
        <f t="shared" ref="AK2087:AK2088" si="424">IF(R2087="","",SUM(R2087+30))</f>
        <v/>
      </c>
      <c r="AL2087" s="71" t="s">
        <v>17409</v>
      </c>
      <c r="AM2087" s="71" t="str">
        <v>2019</v>
      </c>
      <c r="AN2087" s="70">
        <f t="shared" ref="AN2087:AN2088" si="425">IF(C2087="","",SUM(C2087+10))</f>
        <v>43706</v>
      </c>
      <c r="AO2087" s="70" t="s">
        <v>123</v>
      </c>
      <c r="AP2087" s="74">
        <f ca="1"/>
        <v>263</v>
      </c>
    </row>
    <row r="2088" spans="1:42" ht="14.4">
      <c r="A2088" s="55" t="s">
        <v>12653</v>
      </c>
      <c r="B2088" s="56" t="s">
        <v>89</v>
      </c>
      <c r="C2088" s="57">
        <v>43705</v>
      </c>
      <c r="D2088" s="56" t="s">
        <v>90</v>
      </c>
      <c r="E2088" s="56" t="s">
        <v>327</v>
      </c>
      <c r="F2088" s="58" t="s">
        <v>92</v>
      </c>
      <c r="G2088" s="58" t="s">
        <v>328</v>
      </c>
      <c r="H2088" s="56" t="s">
        <v>327</v>
      </c>
      <c r="I2088" s="59"/>
      <c r="J2088" s="59">
        <f t="shared" si="407"/>
        <v>43735</v>
      </c>
      <c r="K2088" s="56" t="s">
        <v>18</v>
      </c>
      <c r="L2088" s="56" t="s">
        <v>18</v>
      </c>
      <c r="M2088" s="60" t="s">
        <v>12656</v>
      </c>
      <c r="N2088" s="56" t="s">
        <v>12282</v>
      </c>
      <c r="O2088" s="56" t="s">
        <v>172</v>
      </c>
      <c r="P2088" s="56">
        <v>1119011</v>
      </c>
      <c r="Q2088" s="56" t="s">
        <v>117</v>
      </c>
      <c r="R2088" s="57">
        <v>43705</v>
      </c>
      <c r="S2088" s="56" t="s">
        <v>108</v>
      </c>
      <c r="T2088" s="56" t="s">
        <v>108</v>
      </c>
      <c r="U2088" s="57">
        <v>43727</v>
      </c>
      <c r="V2088" s="62">
        <v>25</v>
      </c>
      <c r="W2088" s="62">
        <v>25</v>
      </c>
      <c r="X2088" s="57">
        <v>43731</v>
      </c>
      <c r="Y2088" s="61"/>
      <c r="Z2088" s="56" t="s">
        <v>121</v>
      </c>
      <c r="AA2088" s="57">
        <v>43745</v>
      </c>
      <c r="AB2088" s="75"/>
      <c r="AC2088" s="64" t="s">
        <v>12657</v>
      </c>
      <c r="AD2088" s="65" t="s">
        <v>97</v>
      </c>
      <c r="AE2088" s="56" t="s">
        <v>119</v>
      </c>
      <c r="AF2088" s="61"/>
      <c r="AG2088" s="61"/>
      <c r="AH2088" s="67" t="str">
        <v>Aug</v>
      </c>
      <c r="AI2088" s="68" t="str">
        <v>Oct</v>
      </c>
      <c r="AJ2088" s="69">
        <f t="shared" si="340"/>
        <v>40</v>
      </c>
      <c r="AK2088" s="70">
        <f t="shared" si="424"/>
        <v>43735</v>
      </c>
      <c r="AL2088" s="71">
        <v>-10</v>
      </c>
      <c r="AM2088" s="71" t="str">
        <v>2019</v>
      </c>
      <c r="AN2088" s="70">
        <f t="shared" si="425"/>
        <v>43715</v>
      </c>
      <c r="AO2088" s="70" t="s">
        <v>121</v>
      </c>
      <c r="AP2088" s="74">
        <f ca="1"/>
        <v>254</v>
      </c>
    </row>
    <row r="2089" spans="1:42" ht="14.4">
      <c r="A2089" s="55" t="s">
        <v>12658</v>
      </c>
      <c r="B2089" s="56" t="s">
        <v>700</v>
      </c>
      <c r="C2089" s="57">
        <v>43790</v>
      </c>
      <c r="D2089" s="56" t="s">
        <v>90</v>
      </c>
      <c r="E2089" s="56" t="s">
        <v>129</v>
      </c>
      <c r="F2089" s="58" t="s">
        <v>106</v>
      </c>
      <c r="G2089" s="58" t="s">
        <v>214</v>
      </c>
      <c r="H2089" s="56" t="s">
        <v>276</v>
      </c>
      <c r="I2089" s="57">
        <v>43791</v>
      </c>
      <c r="J2089" s="59">
        <f t="shared" si="407"/>
        <v>43820</v>
      </c>
      <c r="K2089" s="56" t="s">
        <v>18</v>
      </c>
      <c r="L2089" s="56"/>
      <c r="M2089" s="60" t="s">
        <v>12659</v>
      </c>
      <c r="N2089" s="56" t="s">
        <v>12660</v>
      </c>
      <c r="O2089" s="56" t="s">
        <v>13</v>
      </c>
      <c r="P2089" s="56" t="s">
        <v>12661</v>
      </c>
      <c r="Q2089" s="56" t="s">
        <v>96</v>
      </c>
      <c r="R2089" s="59"/>
      <c r="S2089" s="56" t="s">
        <v>108</v>
      </c>
      <c r="T2089" s="56" t="s">
        <v>108</v>
      </c>
      <c r="U2089" s="57"/>
      <c r="V2089" s="77"/>
      <c r="W2089" s="62" t="s">
        <v>108</v>
      </c>
      <c r="X2089" s="59"/>
      <c r="Y2089" s="56" t="s">
        <v>108</v>
      </c>
      <c r="Z2089" s="61"/>
      <c r="AA2089" s="57"/>
      <c r="AB2089" s="75"/>
      <c r="AC2089" s="64" t="s">
        <v>12662</v>
      </c>
      <c r="AD2089" s="56"/>
      <c r="AE2089" s="56"/>
      <c r="AF2089" s="61"/>
      <c r="AG2089" s="61"/>
      <c r="AH2089" s="67" t="str">
        <v>Nov</v>
      </c>
      <c r="AI2089" s="68" t="str">
        <v/>
      </c>
      <c r="AJ2089" s="69" t="str">
        <f t="shared" si="340"/>
        <v/>
      </c>
      <c r="AK2089" s="70"/>
      <c r="AL2089" s="71"/>
      <c r="AM2089" s="71" t="str">
        <v>2019</v>
      </c>
      <c r="AN2089" s="70"/>
      <c r="AO2089" s="70" t="s">
        <v>123</v>
      </c>
      <c r="AP2089" s="74">
        <f ca="1"/>
        <v>169</v>
      </c>
    </row>
    <row r="2090" spans="1:42" ht="14.4">
      <c r="A2090" s="55" t="s">
        <v>12663</v>
      </c>
      <c r="B2090" s="56" t="s">
        <v>89</v>
      </c>
      <c r="C2090" s="57">
        <v>43587</v>
      </c>
      <c r="D2090" s="56" t="s">
        <v>90</v>
      </c>
      <c r="E2090" s="56" t="s">
        <v>12</v>
      </c>
      <c r="F2090" s="58" t="s">
        <v>106</v>
      </c>
      <c r="G2090" s="58" t="s">
        <v>107</v>
      </c>
      <c r="H2090" s="56" t="s">
        <v>12</v>
      </c>
      <c r="I2090" s="57"/>
      <c r="J2090" s="57">
        <f t="shared" si="407"/>
        <v>43617</v>
      </c>
      <c r="K2090" s="56" t="s">
        <v>18</v>
      </c>
      <c r="L2090" s="56" t="s">
        <v>18</v>
      </c>
      <c r="M2090" s="60" t="s">
        <v>12664</v>
      </c>
      <c r="N2090" s="56" t="s">
        <v>12665</v>
      </c>
      <c r="O2090" s="56" t="s">
        <v>436</v>
      </c>
      <c r="P2090" s="56" t="s">
        <v>6653</v>
      </c>
      <c r="Q2090" s="56" t="s">
        <v>17</v>
      </c>
      <c r="R2090" s="57"/>
      <c r="S2090" s="56"/>
      <c r="T2090" s="56"/>
      <c r="U2090" s="57"/>
      <c r="V2090" s="62"/>
      <c r="W2090" s="62"/>
      <c r="X2090" s="57"/>
      <c r="Y2090" s="56" t="s">
        <v>292</v>
      </c>
      <c r="Z2090" s="56" t="s">
        <v>123</v>
      </c>
      <c r="AA2090" s="57">
        <v>43593</v>
      </c>
      <c r="AB2090" s="63"/>
      <c r="AC2090" s="64" t="s">
        <v>12666</v>
      </c>
      <c r="AD2090" s="56" t="s">
        <v>294</v>
      </c>
      <c r="AE2090" s="56" t="s">
        <v>90</v>
      </c>
      <c r="AF2090" s="61"/>
      <c r="AG2090" s="61"/>
      <c r="AH2090" s="67" t="str">
        <v>May</v>
      </c>
      <c r="AI2090" s="68" t="str">
        <v>May</v>
      </c>
      <c r="AJ2090" s="69">
        <f t="shared" si="340"/>
        <v>6</v>
      </c>
      <c r="AK2090" s="70" t="str">
        <f>IF(R2090="","",SUM(R2090+30))</f>
        <v/>
      </c>
      <c r="AL2090" s="71" t="s">
        <v>17409</v>
      </c>
      <c r="AM2090" s="71" t="str">
        <v>2019</v>
      </c>
      <c r="AN2090" s="70">
        <f>IF(C2090="","",SUM(C2090+10))</f>
        <v>43597</v>
      </c>
      <c r="AO2090" s="70" t="s">
        <v>123</v>
      </c>
      <c r="AP2090" s="74">
        <f ca="1"/>
        <v>372</v>
      </c>
    </row>
    <row r="2091" spans="1:42" ht="14.4">
      <c r="A2091" s="55" t="s">
        <v>12667</v>
      </c>
      <c r="B2091" s="56" t="s">
        <v>89</v>
      </c>
      <c r="C2091" s="57">
        <v>43783</v>
      </c>
      <c r="D2091" s="56" t="s">
        <v>119</v>
      </c>
      <c r="E2091" s="56" t="s">
        <v>196</v>
      </c>
      <c r="F2091" s="58" t="s">
        <v>106</v>
      </c>
      <c r="G2091" s="58" t="s">
        <v>113</v>
      </c>
      <c r="H2091" s="56" t="s">
        <v>196</v>
      </c>
      <c r="I2091" s="59"/>
      <c r="J2091" s="57">
        <v>43813</v>
      </c>
      <c r="K2091" s="56" t="s">
        <v>18</v>
      </c>
      <c r="L2091" s="56" t="s">
        <v>18</v>
      </c>
      <c r="M2091" s="60" t="s">
        <v>12668</v>
      </c>
      <c r="N2091" s="56" t="s">
        <v>12669</v>
      </c>
      <c r="O2091" s="56" t="s">
        <v>27</v>
      </c>
      <c r="P2091" s="56" t="s">
        <v>12670</v>
      </c>
      <c r="Q2091" s="56" t="s">
        <v>117</v>
      </c>
      <c r="R2091" s="59"/>
      <c r="S2091" s="56" t="s">
        <v>108</v>
      </c>
      <c r="T2091" s="56" t="s">
        <v>108</v>
      </c>
      <c r="U2091" s="57"/>
      <c r="V2091" s="62">
        <v>25</v>
      </c>
      <c r="W2091" s="62">
        <v>25</v>
      </c>
      <c r="X2091" s="57">
        <v>43783</v>
      </c>
      <c r="Y2091" s="61"/>
      <c r="Z2091" s="56" t="s">
        <v>121</v>
      </c>
      <c r="AA2091" s="57">
        <v>43791</v>
      </c>
      <c r="AB2091" s="75"/>
      <c r="AC2091" s="64" t="s">
        <v>12671</v>
      </c>
      <c r="AD2091" s="56" t="s">
        <v>97</v>
      </c>
      <c r="AE2091" s="56" t="s">
        <v>119</v>
      </c>
      <c r="AF2091" s="61"/>
      <c r="AG2091" s="61"/>
      <c r="AH2091" s="67" t="str">
        <v>Nov</v>
      </c>
      <c r="AI2091" s="68" t="str">
        <v>Nov</v>
      </c>
      <c r="AJ2091" s="69">
        <f t="shared" si="340"/>
        <v>8</v>
      </c>
      <c r="AK2091" s="70"/>
      <c r="AL2091" s="71"/>
      <c r="AM2091" s="71" t="str">
        <v>2019</v>
      </c>
      <c r="AN2091" s="70"/>
      <c r="AO2091" s="70" t="s">
        <v>123</v>
      </c>
      <c r="AP2091" s="74">
        <f ca="1"/>
        <v>176</v>
      </c>
    </row>
    <row r="2092" spans="1:42" ht="14.4">
      <c r="A2092" s="55" t="s">
        <v>12672</v>
      </c>
      <c r="B2092" s="56" t="s">
        <v>89</v>
      </c>
      <c r="C2092" s="57">
        <v>43720</v>
      </c>
      <c r="D2092" s="56" t="s">
        <v>131</v>
      </c>
      <c r="E2092" s="56" t="s">
        <v>129</v>
      </c>
      <c r="F2092" s="58" t="s">
        <v>106</v>
      </c>
      <c r="G2092" s="58" t="s">
        <v>107</v>
      </c>
      <c r="H2092" s="56" t="s">
        <v>129</v>
      </c>
      <c r="I2092" s="59"/>
      <c r="J2092" s="59">
        <f t="shared" ref="J2092:J2124" si="426">IF(C2092="","",SUM(C2092+30))</f>
        <v>43750</v>
      </c>
      <c r="K2092" s="56" t="s">
        <v>18</v>
      </c>
      <c r="L2092" s="56" t="s">
        <v>14</v>
      </c>
      <c r="M2092" s="60" t="s">
        <v>12673</v>
      </c>
      <c r="N2092" s="56" t="s">
        <v>12674</v>
      </c>
      <c r="O2092" s="56" t="s">
        <v>27</v>
      </c>
      <c r="P2092" s="56" t="s">
        <v>12675</v>
      </c>
      <c r="Q2092" s="56" t="s">
        <v>541</v>
      </c>
      <c r="R2092" s="59"/>
      <c r="S2092" s="56" t="s">
        <v>108</v>
      </c>
      <c r="T2092" s="56" t="s">
        <v>108</v>
      </c>
      <c r="U2092" s="59"/>
      <c r="V2092" s="77"/>
      <c r="W2092" s="62" t="s">
        <v>122</v>
      </c>
      <c r="X2092" s="59"/>
      <c r="Y2092" s="56" t="s">
        <v>108</v>
      </c>
      <c r="Z2092" s="56" t="s">
        <v>121</v>
      </c>
      <c r="AA2092" s="57">
        <v>43721</v>
      </c>
      <c r="AB2092" s="63" t="s">
        <v>289</v>
      </c>
      <c r="AC2092" s="64" t="s">
        <v>12681</v>
      </c>
      <c r="AD2092" s="65" t="s">
        <v>97</v>
      </c>
      <c r="AE2092" s="56" t="s">
        <v>131</v>
      </c>
      <c r="AF2092" s="61"/>
      <c r="AG2092" s="61"/>
      <c r="AH2092" s="67" t="str">
        <v>Sep</v>
      </c>
      <c r="AI2092" s="68" t="str">
        <v>Sep</v>
      </c>
      <c r="AJ2092" s="69">
        <f t="shared" si="340"/>
        <v>1</v>
      </c>
      <c r="AK2092" s="70" t="str">
        <f t="shared" ref="AK2092:AK2101" si="427">IF(R2092="","",SUM(R2092+30))</f>
        <v/>
      </c>
      <c r="AL2092" s="71" t="s">
        <v>17409</v>
      </c>
      <c r="AM2092" s="71" t="str">
        <v>2019</v>
      </c>
      <c r="AN2092" s="70">
        <f t="shared" ref="AN2092:AN2101" si="428">IF(C2092="","",SUM(C2092+10))</f>
        <v>43730</v>
      </c>
      <c r="AO2092" s="70" t="s">
        <v>123</v>
      </c>
      <c r="AP2092" s="74">
        <f ca="1"/>
        <v>239</v>
      </c>
    </row>
    <row r="2093" spans="1:42" ht="14.4">
      <c r="A2093" s="55" t="s">
        <v>12682</v>
      </c>
      <c r="B2093" s="56" t="s">
        <v>89</v>
      </c>
      <c r="C2093" s="57">
        <v>43721</v>
      </c>
      <c r="D2093" s="56" t="s">
        <v>131</v>
      </c>
      <c r="E2093" s="56" t="s">
        <v>129</v>
      </c>
      <c r="F2093" s="58" t="s">
        <v>106</v>
      </c>
      <c r="G2093" s="58" t="s">
        <v>107</v>
      </c>
      <c r="H2093" s="56" t="s">
        <v>129</v>
      </c>
      <c r="I2093" s="59"/>
      <c r="J2093" s="59">
        <f t="shared" si="426"/>
        <v>43751</v>
      </c>
      <c r="K2093" s="56" t="s">
        <v>18</v>
      </c>
      <c r="L2093" s="56" t="s">
        <v>14</v>
      </c>
      <c r="M2093" s="60" t="s">
        <v>12683</v>
      </c>
      <c r="N2093" s="56" t="s">
        <v>12684</v>
      </c>
      <c r="O2093" s="56"/>
      <c r="P2093" s="56" t="s">
        <v>108</v>
      </c>
      <c r="Q2093" s="56" t="s">
        <v>130</v>
      </c>
      <c r="R2093" s="57"/>
      <c r="S2093" s="56" t="s">
        <v>108</v>
      </c>
      <c r="T2093" s="56" t="s">
        <v>108</v>
      </c>
      <c r="U2093" s="59"/>
      <c r="V2093" s="77"/>
      <c r="W2093" s="62" t="s">
        <v>108</v>
      </c>
      <c r="X2093" s="59"/>
      <c r="Y2093" s="56" t="s">
        <v>108</v>
      </c>
      <c r="Z2093" s="56" t="s">
        <v>123</v>
      </c>
      <c r="AA2093" s="57">
        <v>43726</v>
      </c>
      <c r="AB2093" s="63" t="s">
        <v>289</v>
      </c>
      <c r="AC2093" s="64" t="s">
        <v>12685</v>
      </c>
      <c r="AD2093" s="56" t="s">
        <v>224</v>
      </c>
      <c r="AE2093" s="56" t="s">
        <v>131</v>
      </c>
      <c r="AF2093" s="61"/>
      <c r="AG2093" s="61"/>
      <c r="AH2093" s="67" t="str">
        <v>Sep</v>
      </c>
      <c r="AI2093" s="68" t="str">
        <v>Sep</v>
      </c>
      <c r="AJ2093" s="69">
        <f t="shared" si="340"/>
        <v>5</v>
      </c>
      <c r="AK2093" s="70" t="str">
        <f t="shared" si="427"/>
        <v/>
      </c>
      <c r="AL2093" s="71" t="s">
        <v>17409</v>
      </c>
      <c r="AM2093" s="71" t="str">
        <v>2019</v>
      </c>
      <c r="AN2093" s="70">
        <f t="shared" si="428"/>
        <v>43731</v>
      </c>
      <c r="AO2093" s="70" t="s">
        <v>123</v>
      </c>
      <c r="AP2093" s="74">
        <f ca="1"/>
        <v>238</v>
      </c>
    </row>
    <row r="2094" spans="1:42" ht="14.4">
      <c r="A2094" s="55" t="s">
        <v>12686</v>
      </c>
      <c r="B2094" s="56" t="s">
        <v>89</v>
      </c>
      <c r="C2094" s="57">
        <v>43721</v>
      </c>
      <c r="D2094" s="56" t="s">
        <v>131</v>
      </c>
      <c r="E2094" s="56" t="s">
        <v>129</v>
      </c>
      <c r="F2094" s="58" t="s">
        <v>106</v>
      </c>
      <c r="G2094" s="58" t="s">
        <v>107</v>
      </c>
      <c r="H2094" s="56" t="s">
        <v>129</v>
      </c>
      <c r="I2094" s="59"/>
      <c r="J2094" s="59">
        <f t="shared" si="426"/>
        <v>43751</v>
      </c>
      <c r="K2094" s="56" t="s">
        <v>18</v>
      </c>
      <c r="L2094" s="56" t="s">
        <v>14</v>
      </c>
      <c r="M2094" s="60" t="s">
        <v>12683</v>
      </c>
      <c r="N2094" s="56" t="s">
        <v>12687</v>
      </c>
      <c r="O2094" s="61"/>
      <c r="P2094" s="56" t="s">
        <v>108</v>
      </c>
      <c r="Q2094" s="56" t="s">
        <v>288</v>
      </c>
      <c r="R2094" s="57"/>
      <c r="S2094" s="56" t="s">
        <v>108</v>
      </c>
      <c r="T2094" s="56" t="s">
        <v>108</v>
      </c>
      <c r="U2094" s="59"/>
      <c r="V2094" s="77"/>
      <c r="W2094" s="62" t="s">
        <v>108</v>
      </c>
      <c r="X2094" s="59"/>
      <c r="Y2094" s="56" t="s">
        <v>108</v>
      </c>
      <c r="Z2094" s="56" t="s">
        <v>123</v>
      </c>
      <c r="AA2094" s="57">
        <v>43726</v>
      </c>
      <c r="AB2094" s="63" t="s">
        <v>289</v>
      </c>
      <c r="AC2094" s="64" t="s">
        <v>12688</v>
      </c>
      <c r="AD2094" s="56" t="s">
        <v>224</v>
      </c>
      <c r="AE2094" s="56" t="s">
        <v>131</v>
      </c>
      <c r="AF2094" s="61"/>
      <c r="AG2094" s="61"/>
      <c r="AH2094" s="67" t="str">
        <v>Sep</v>
      </c>
      <c r="AI2094" s="68" t="str">
        <v>Sep</v>
      </c>
      <c r="AJ2094" s="69">
        <f t="shared" si="340"/>
        <v>5</v>
      </c>
      <c r="AK2094" s="70" t="str">
        <f t="shared" si="427"/>
        <v/>
      </c>
      <c r="AL2094" s="71" t="s">
        <v>17409</v>
      </c>
      <c r="AM2094" s="71" t="str">
        <v>2019</v>
      </c>
      <c r="AN2094" s="70">
        <f t="shared" si="428"/>
        <v>43731</v>
      </c>
      <c r="AO2094" s="70" t="s">
        <v>123</v>
      </c>
      <c r="AP2094" s="74">
        <f ca="1"/>
        <v>238</v>
      </c>
    </row>
    <row r="2095" spans="1:42" ht="14.4">
      <c r="A2095" s="55" t="s">
        <v>12689</v>
      </c>
      <c r="B2095" s="56" t="s">
        <v>89</v>
      </c>
      <c r="C2095" s="57">
        <v>43721</v>
      </c>
      <c r="D2095" s="56" t="s">
        <v>131</v>
      </c>
      <c r="E2095" s="56" t="s">
        <v>129</v>
      </c>
      <c r="F2095" s="58" t="s">
        <v>106</v>
      </c>
      <c r="G2095" s="58" t="s">
        <v>107</v>
      </c>
      <c r="H2095" s="56" t="s">
        <v>129</v>
      </c>
      <c r="I2095" s="57"/>
      <c r="J2095" s="57">
        <f t="shared" si="426"/>
        <v>43751</v>
      </c>
      <c r="K2095" s="56" t="s">
        <v>18</v>
      </c>
      <c r="L2095" s="56" t="s">
        <v>14</v>
      </c>
      <c r="M2095" s="60" t="s">
        <v>12683</v>
      </c>
      <c r="N2095" s="56" t="s">
        <v>12690</v>
      </c>
      <c r="O2095" s="61"/>
      <c r="P2095" s="56" t="s">
        <v>12691</v>
      </c>
      <c r="Q2095" s="56" t="s">
        <v>541</v>
      </c>
      <c r="R2095" s="59"/>
      <c r="S2095" s="56" t="s">
        <v>108</v>
      </c>
      <c r="T2095" s="56" t="s">
        <v>108</v>
      </c>
      <c r="U2095" s="59"/>
      <c r="V2095" s="77"/>
      <c r="W2095" s="62" t="s">
        <v>122</v>
      </c>
      <c r="X2095" s="59"/>
      <c r="Y2095" s="56" t="s">
        <v>108</v>
      </c>
      <c r="Z2095" s="56" t="s">
        <v>121</v>
      </c>
      <c r="AA2095" s="57">
        <v>43733</v>
      </c>
      <c r="AB2095" s="63" t="s">
        <v>289</v>
      </c>
      <c r="AC2095" s="64" t="s">
        <v>12692</v>
      </c>
      <c r="AD2095" s="65" t="s">
        <v>97</v>
      </c>
      <c r="AE2095" s="56" t="s">
        <v>131</v>
      </c>
      <c r="AF2095" s="61"/>
      <c r="AG2095" s="61"/>
      <c r="AH2095" s="67" t="str">
        <v>Sep</v>
      </c>
      <c r="AI2095" s="68" t="str">
        <v>Sep</v>
      </c>
      <c r="AJ2095" s="69">
        <f t="shared" si="340"/>
        <v>12</v>
      </c>
      <c r="AK2095" s="70" t="str">
        <f t="shared" si="427"/>
        <v/>
      </c>
      <c r="AL2095" s="71" t="s">
        <v>17409</v>
      </c>
      <c r="AM2095" s="71" t="str">
        <v>2019</v>
      </c>
      <c r="AN2095" s="70">
        <f t="shared" si="428"/>
        <v>43731</v>
      </c>
      <c r="AO2095" s="70" t="s">
        <v>123</v>
      </c>
      <c r="AP2095" s="74">
        <f ca="1"/>
        <v>238</v>
      </c>
    </row>
    <row r="2096" spans="1:42" ht="14.4">
      <c r="A2096" s="55" t="s">
        <v>12693</v>
      </c>
      <c r="B2096" s="56" t="s">
        <v>89</v>
      </c>
      <c r="C2096" s="57">
        <v>43721</v>
      </c>
      <c r="D2096" s="56" t="s">
        <v>131</v>
      </c>
      <c r="E2096" s="56" t="s">
        <v>129</v>
      </c>
      <c r="F2096" s="58" t="s">
        <v>106</v>
      </c>
      <c r="G2096" s="58" t="s">
        <v>107</v>
      </c>
      <c r="H2096" s="56" t="s">
        <v>129</v>
      </c>
      <c r="I2096" s="57"/>
      <c r="J2096" s="57">
        <f t="shared" si="426"/>
        <v>43751</v>
      </c>
      <c r="K2096" s="56" t="s">
        <v>18</v>
      </c>
      <c r="L2096" s="56" t="s">
        <v>14</v>
      </c>
      <c r="M2096" s="60" t="s">
        <v>12683</v>
      </c>
      <c r="N2096" s="56" t="s">
        <v>12695</v>
      </c>
      <c r="O2096" s="56"/>
      <c r="P2096" s="56" t="s">
        <v>12696</v>
      </c>
      <c r="Q2096" s="56" t="s">
        <v>541</v>
      </c>
      <c r="R2096" s="57"/>
      <c r="S2096" s="56" t="s">
        <v>108</v>
      </c>
      <c r="T2096" s="56" t="s">
        <v>108</v>
      </c>
      <c r="U2096" s="57"/>
      <c r="V2096" s="62"/>
      <c r="W2096" s="62" t="s">
        <v>122</v>
      </c>
      <c r="X2096" s="57"/>
      <c r="Y2096" s="56" t="s">
        <v>108</v>
      </c>
      <c r="Z2096" s="56" t="s">
        <v>121</v>
      </c>
      <c r="AA2096" s="57">
        <v>43733</v>
      </c>
      <c r="AB2096" s="63" t="s">
        <v>289</v>
      </c>
      <c r="AC2096" s="64" t="s">
        <v>12692</v>
      </c>
      <c r="AD2096" s="65" t="s">
        <v>97</v>
      </c>
      <c r="AE2096" s="56" t="s">
        <v>131</v>
      </c>
      <c r="AF2096" s="61"/>
      <c r="AG2096" s="61"/>
      <c r="AH2096" s="67" t="str">
        <v>Sep</v>
      </c>
      <c r="AI2096" s="68" t="str">
        <v>Sep</v>
      </c>
      <c r="AJ2096" s="69">
        <f t="shared" si="340"/>
        <v>12</v>
      </c>
      <c r="AK2096" s="70" t="str">
        <f t="shared" si="427"/>
        <v/>
      </c>
      <c r="AL2096" s="71" t="s">
        <v>17409</v>
      </c>
      <c r="AM2096" s="71" t="str">
        <v>2019</v>
      </c>
      <c r="AN2096" s="70">
        <f t="shared" si="428"/>
        <v>43731</v>
      </c>
      <c r="AO2096" s="70" t="s">
        <v>123</v>
      </c>
      <c r="AP2096" s="74">
        <f ca="1"/>
        <v>238</v>
      </c>
    </row>
    <row r="2097" spans="1:42" ht="14.4">
      <c r="A2097" s="55" t="s">
        <v>12707</v>
      </c>
      <c r="B2097" s="56" t="s">
        <v>89</v>
      </c>
      <c r="C2097" s="57">
        <v>43721</v>
      </c>
      <c r="D2097" s="56" t="s">
        <v>131</v>
      </c>
      <c r="E2097" s="56" t="s">
        <v>129</v>
      </c>
      <c r="F2097" s="58" t="s">
        <v>106</v>
      </c>
      <c r="G2097" s="58" t="s">
        <v>107</v>
      </c>
      <c r="H2097" s="56" t="s">
        <v>129</v>
      </c>
      <c r="I2097" s="59"/>
      <c r="J2097" s="59">
        <f t="shared" si="426"/>
        <v>43751</v>
      </c>
      <c r="K2097" s="56" t="s">
        <v>18</v>
      </c>
      <c r="L2097" s="56" t="s">
        <v>14</v>
      </c>
      <c r="M2097" s="60" t="s">
        <v>12708</v>
      </c>
      <c r="N2097" s="56" t="s">
        <v>12709</v>
      </c>
      <c r="O2097" s="56" t="s">
        <v>20</v>
      </c>
      <c r="P2097" s="56" t="s">
        <v>12710</v>
      </c>
      <c r="Q2097" s="56" t="s">
        <v>541</v>
      </c>
      <c r="R2097" s="59"/>
      <c r="S2097" s="56" t="s">
        <v>108</v>
      </c>
      <c r="T2097" s="56" t="s">
        <v>108</v>
      </c>
      <c r="U2097" s="59"/>
      <c r="V2097" s="77"/>
      <c r="W2097" s="62" t="s">
        <v>122</v>
      </c>
      <c r="X2097" s="59"/>
      <c r="Y2097" s="56" t="s">
        <v>108</v>
      </c>
      <c r="Z2097" s="56" t="s">
        <v>121</v>
      </c>
      <c r="AA2097" s="100">
        <v>43721</v>
      </c>
      <c r="AB2097" s="63" t="s">
        <v>289</v>
      </c>
      <c r="AC2097" s="64" t="s">
        <v>12715</v>
      </c>
      <c r="AD2097" s="65" t="s">
        <v>97</v>
      </c>
      <c r="AE2097" s="56" t="s">
        <v>131</v>
      </c>
      <c r="AF2097" s="61"/>
      <c r="AG2097" s="61"/>
      <c r="AH2097" s="67" t="str">
        <v>Sep</v>
      </c>
      <c r="AI2097" s="68" t="str">
        <v>Sep</v>
      </c>
      <c r="AJ2097" s="69">
        <f t="shared" si="340"/>
        <v>0</v>
      </c>
      <c r="AK2097" s="70" t="str">
        <f t="shared" si="427"/>
        <v/>
      </c>
      <c r="AL2097" s="71" t="s">
        <v>17409</v>
      </c>
      <c r="AM2097" s="71" t="str">
        <v>2019</v>
      </c>
      <c r="AN2097" s="70">
        <f t="shared" si="428"/>
        <v>43731</v>
      </c>
      <c r="AO2097" s="70" t="s">
        <v>123</v>
      </c>
      <c r="AP2097" s="74">
        <f ca="1"/>
        <v>238</v>
      </c>
    </row>
    <row r="2098" spans="1:42" ht="14.4">
      <c r="A2098" s="55" t="s">
        <v>12732</v>
      </c>
      <c r="B2098" s="56" t="s">
        <v>89</v>
      </c>
      <c r="C2098" s="57">
        <v>43720</v>
      </c>
      <c r="D2098" s="56" t="s">
        <v>131</v>
      </c>
      <c r="E2098" s="56" t="s">
        <v>129</v>
      </c>
      <c r="F2098" s="58" t="s">
        <v>106</v>
      </c>
      <c r="G2098" s="58" t="s">
        <v>107</v>
      </c>
      <c r="H2098" s="56" t="s">
        <v>129</v>
      </c>
      <c r="I2098" s="59"/>
      <c r="J2098" s="59">
        <f t="shared" si="426"/>
        <v>43750</v>
      </c>
      <c r="K2098" s="56" t="s">
        <v>18</v>
      </c>
      <c r="L2098" s="56" t="s">
        <v>14</v>
      </c>
      <c r="M2098" s="60" t="s">
        <v>12739</v>
      </c>
      <c r="N2098" s="56" t="s">
        <v>12741</v>
      </c>
      <c r="O2098" s="61"/>
      <c r="P2098" s="56" t="s">
        <v>12742</v>
      </c>
      <c r="Q2098" s="56" t="s">
        <v>541</v>
      </c>
      <c r="R2098" s="57"/>
      <c r="S2098" s="56" t="s">
        <v>108</v>
      </c>
      <c r="T2098" s="56" t="s">
        <v>108</v>
      </c>
      <c r="U2098" s="59"/>
      <c r="V2098" s="77"/>
      <c r="W2098" s="62" t="s">
        <v>122</v>
      </c>
      <c r="X2098" s="59"/>
      <c r="Y2098" s="56" t="s">
        <v>108</v>
      </c>
      <c r="Z2098" s="56" t="s">
        <v>121</v>
      </c>
      <c r="AA2098" s="57">
        <v>43733</v>
      </c>
      <c r="AB2098" s="63" t="s">
        <v>289</v>
      </c>
      <c r="AC2098" s="64" t="s">
        <v>12692</v>
      </c>
      <c r="AD2098" s="65" t="s">
        <v>97</v>
      </c>
      <c r="AE2098" s="56" t="s">
        <v>131</v>
      </c>
      <c r="AF2098" s="61"/>
      <c r="AG2098" s="61"/>
      <c r="AH2098" s="67" t="str">
        <v>Sep</v>
      </c>
      <c r="AI2098" s="68" t="str">
        <v>Sep</v>
      </c>
      <c r="AJ2098" s="69">
        <f t="shared" si="340"/>
        <v>13</v>
      </c>
      <c r="AK2098" s="70" t="str">
        <f t="shared" si="427"/>
        <v/>
      </c>
      <c r="AL2098" s="71" t="s">
        <v>17409</v>
      </c>
      <c r="AM2098" s="71" t="str">
        <v>2019</v>
      </c>
      <c r="AN2098" s="70">
        <f t="shared" si="428"/>
        <v>43730</v>
      </c>
      <c r="AO2098" s="70" t="s">
        <v>123</v>
      </c>
      <c r="AP2098" s="74">
        <f ca="1"/>
        <v>239</v>
      </c>
    </row>
    <row r="2099" spans="1:42" ht="14.4">
      <c r="A2099" s="55" t="s">
        <v>12746</v>
      </c>
      <c r="B2099" s="56" t="s">
        <v>89</v>
      </c>
      <c r="C2099" s="57">
        <v>43720</v>
      </c>
      <c r="D2099" s="56" t="s">
        <v>131</v>
      </c>
      <c r="E2099" s="56" t="s">
        <v>129</v>
      </c>
      <c r="F2099" s="58" t="s">
        <v>106</v>
      </c>
      <c r="G2099" s="58" t="s">
        <v>107</v>
      </c>
      <c r="H2099" s="56" t="s">
        <v>129</v>
      </c>
      <c r="I2099" s="59"/>
      <c r="J2099" s="59">
        <f t="shared" si="426"/>
        <v>43750</v>
      </c>
      <c r="K2099" s="56" t="s">
        <v>18</v>
      </c>
      <c r="L2099" s="56" t="s">
        <v>14</v>
      </c>
      <c r="M2099" s="60" t="s">
        <v>12739</v>
      </c>
      <c r="N2099" s="56" t="s">
        <v>12748</v>
      </c>
      <c r="O2099" s="61"/>
      <c r="P2099" s="56" t="s">
        <v>12750</v>
      </c>
      <c r="Q2099" s="56" t="s">
        <v>541</v>
      </c>
      <c r="R2099" s="57"/>
      <c r="S2099" s="56" t="s">
        <v>108</v>
      </c>
      <c r="T2099" s="56" t="s">
        <v>108</v>
      </c>
      <c r="U2099" s="59"/>
      <c r="V2099" s="77"/>
      <c r="W2099" s="62" t="s">
        <v>122</v>
      </c>
      <c r="X2099" s="59"/>
      <c r="Y2099" s="56" t="s">
        <v>108</v>
      </c>
      <c r="Z2099" s="56" t="s">
        <v>121</v>
      </c>
      <c r="AA2099" s="57">
        <v>43733</v>
      </c>
      <c r="AB2099" s="63" t="s">
        <v>289</v>
      </c>
      <c r="AC2099" s="64" t="s">
        <v>12692</v>
      </c>
      <c r="AD2099" s="65" t="s">
        <v>97</v>
      </c>
      <c r="AE2099" s="56" t="s">
        <v>131</v>
      </c>
      <c r="AF2099" s="61"/>
      <c r="AG2099" s="61"/>
      <c r="AH2099" s="67" t="str">
        <v>Sep</v>
      </c>
      <c r="AI2099" s="68" t="str">
        <v>Sep</v>
      </c>
      <c r="AJ2099" s="69">
        <f t="shared" si="340"/>
        <v>13</v>
      </c>
      <c r="AK2099" s="70" t="str">
        <f t="shared" si="427"/>
        <v/>
      </c>
      <c r="AL2099" s="71" t="s">
        <v>17409</v>
      </c>
      <c r="AM2099" s="71" t="str">
        <v>2019</v>
      </c>
      <c r="AN2099" s="70">
        <f t="shared" si="428"/>
        <v>43730</v>
      </c>
      <c r="AO2099" s="70" t="s">
        <v>123</v>
      </c>
      <c r="AP2099" s="74">
        <f ca="1"/>
        <v>239</v>
      </c>
    </row>
    <row r="2100" spans="1:42" ht="14.4">
      <c r="A2100" s="55" t="s">
        <v>12756</v>
      </c>
      <c r="B2100" s="56" t="s">
        <v>89</v>
      </c>
      <c r="C2100" s="57">
        <v>43720</v>
      </c>
      <c r="D2100" s="56" t="s">
        <v>131</v>
      </c>
      <c r="E2100" s="56" t="s">
        <v>129</v>
      </c>
      <c r="F2100" s="58" t="s">
        <v>106</v>
      </c>
      <c r="G2100" s="58" t="s">
        <v>107</v>
      </c>
      <c r="H2100" s="56" t="s">
        <v>129</v>
      </c>
      <c r="I2100" s="59"/>
      <c r="J2100" s="59">
        <f t="shared" si="426"/>
        <v>43750</v>
      </c>
      <c r="K2100" s="56" t="s">
        <v>18</v>
      </c>
      <c r="L2100" s="56" t="s">
        <v>14</v>
      </c>
      <c r="M2100" s="60" t="s">
        <v>12739</v>
      </c>
      <c r="N2100" s="56" t="s">
        <v>12757</v>
      </c>
      <c r="O2100" s="61"/>
      <c r="P2100" s="56" t="s">
        <v>12758</v>
      </c>
      <c r="Q2100" s="56" t="s">
        <v>541</v>
      </c>
      <c r="R2100" s="57"/>
      <c r="S2100" s="56" t="s">
        <v>108</v>
      </c>
      <c r="T2100" s="56" t="s">
        <v>108</v>
      </c>
      <c r="U2100" s="59"/>
      <c r="V2100" s="77"/>
      <c r="W2100" s="62" t="s">
        <v>122</v>
      </c>
      <c r="X2100" s="59"/>
      <c r="Y2100" s="56" t="s">
        <v>108</v>
      </c>
      <c r="Z2100" s="56" t="s">
        <v>121</v>
      </c>
      <c r="AA2100" s="57">
        <v>43733</v>
      </c>
      <c r="AB2100" s="63" t="s">
        <v>289</v>
      </c>
      <c r="AC2100" s="64" t="s">
        <v>12759</v>
      </c>
      <c r="AD2100" s="65" t="s">
        <v>97</v>
      </c>
      <c r="AE2100" s="56" t="s">
        <v>131</v>
      </c>
      <c r="AF2100" s="61"/>
      <c r="AG2100" s="61"/>
      <c r="AH2100" s="67" t="str">
        <v>Sep</v>
      </c>
      <c r="AI2100" s="68" t="str">
        <v>Sep</v>
      </c>
      <c r="AJ2100" s="69">
        <f t="shared" si="340"/>
        <v>13</v>
      </c>
      <c r="AK2100" s="70" t="str">
        <f t="shared" si="427"/>
        <v/>
      </c>
      <c r="AL2100" s="71" t="s">
        <v>17409</v>
      </c>
      <c r="AM2100" s="71" t="str">
        <v>2019</v>
      </c>
      <c r="AN2100" s="70">
        <f t="shared" si="428"/>
        <v>43730</v>
      </c>
      <c r="AO2100" s="70" t="s">
        <v>123</v>
      </c>
      <c r="AP2100" s="74">
        <f ca="1"/>
        <v>239</v>
      </c>
    </row>
    <row r="2101" spans="1:42" ht="14.4">
      <c r="A2101" s="55" t="s">
        <v>12774</v>
      </c>
      <c r="B2101" s="56" t="s">
        <v>89</v>
      </c>
      <c r="C2101" s="57">
        <v>43502</v>
      </c>
      <c r="D2101" s="56" t="s">
        <v>90</v>
      </c>
      <c r="E2101" s="56" t="s">
        <v>135</v>
      </c>
      <c r="F2101" s="58" t="s">
        <v>214</v>
      </c>
      <c r="G2101" s="58" t="s">
        <v>136</v>
      </c>
      <c r="H2101" s="56" t="s">
        <v>135</v>
      </c>
      <c r="I2101" s="59"/>
      <c r="J2101" s="59">
        <f t="shared" si="426"/>
        <v>43532</v>
      </c>
      <c r="K2101" s="56" t="s">
        <v>18</v>
      </c>
      <c r="L2101" s="56" t="s">
        <v>14</v>
      </c>
      <c r="M2101" s="60" t="s">
        <v>12775</v>
      </c>
      <c r="N2101" s="56" t="s">
        <v>12776</v>
      </c>
      <c r="O2101" s="56" t="s">
        <v>16</v>
      </c>
      <c r="P2101" s="56" t="s">
        <v>12777</v>
      </c>
      <c r="Q2101" s="56" t="s">
        <v>117</v>
      </c>
      <c r="R2101" s="59"/>
      <c r="S2101" s="56"/>
      <c r="T2101" s="61"/>
      <c r="U2101" s="57"/>
      <c r="V2101" s="62" t="s">
        <v>122</v>
      </c>
      <c r="W2101" s="62" t="s">
        <v>122</v>
      </c>
      <c r="X2101" s="57"/>
      <c r="Y2101" s="56"/>
      <c r="Z2101" s="56" t="s">
        <v>121</v>
      </c>
      <c r="AA2101" s="57">
        <v>43530</v>
      </c>
      <c r="AB2101" s="63"/>
      <c r="AC2101" s="64" t="s">
        <v>12778</v>
      </c>
      <c r="AD2101" s="65" t="s">
        <v>97</v>
      </c>
      <c r="AE2101" s="65"/>
      <c r="AF2101" s="66"/>
      <c r="AG2101" s="66"/>
      <c r="AH2101" s="67" t="str">
        <v>Feb</v>
      </c>
      <c r="AI2101" s="68" t="str">
        <v>Mar</v>
      </c>
      <c r="AJ2101" s="69">
        <f t="shared" si="340"/>
        <v>28</v>
      </c>
      <c r="AK2101" s="70" t="str">
        <f t="shared" si="427"/>
        <v/>
      </c>
      <c r="AL2101" s="71" t="s">
        <v>17409</v>
      </c>
      <c r="AM2101" s="71" t="str">
        <v>2019</v>
      </c>
      <c r="AN2101" s="70">
        <f t="shared" si="428"/>
        <v>43512</v>
      </c>
      <c r="AO2101" s="70" t="s">
        <v>123</v>
      </c>
      <c r="AP2101" s="74">
        <f ca="1"/>
        <v>457</v>
      </c>
    </row>
    <row r="2102" spans="1:42" ht="14.4">
      <c r="A2102" s="55" t="s">
        <v>12779</v>
      </c>
      <c r="B2102" s="56" t="s">
        <v>89</v>
      </c>
      <c r="C2102" s="57">
        <v>43794</v>
      </c>
      <c r="D2102" s="56" t="s">
        <v>131</v>
      </c>
      <c r="E2102" s="56" t="s">
        <v>129</v>
      </c>
      <c r="F2102" s="58" t="s">
        <v>106</v>
      </c>
      <c r="G2102" s="58" t="s">
        <v>113</v>
      </c>
      <c r="H2102" s="56" t="s">
        <v>112</v>
      </c>
      <c r="I2102" s="59"/>
      <c r="J2102" s="59">
        <f t="shared" si="426"/>
        <v>43824</v>
      </c>
      <c r="K2102" s="56" t="s">
        <v>18</v>
      </c>
      <c r="L2102" s="56" t="s">
        <v>18</v>
      </c>
      <c r="M2102" s="60" t="s">
        <v>12780</v>
      </c>
      <c r="N2102" s="56" t="s">
        <v>12781</v>
      </c>
      <c r="O2102" s="56" t="s">
        <v>271</v>
      </c>
      <c r="P2102" s="56" t="s">
        <v>5603</v>
      </c>
      <c r="Q2102" s="56" t="s">
        <v>116</v>
      </c>
      <c r="R2102" s="57">
        <v>43795</v>
      </c>
      <c r="S2102" s="56" t="s">
        <v>108</v>
      </c>
      <c r="T2102" s="56" t="s">
        <v>108</v>
      </c>
      <c r="U2102" s="57"/>
      <c r="V2102" s="77"/>
      <c r="W2102" s="62" t="s">
        <v>108</v>
      </c>
      <c r="X2102" s="59"/>
      <c r="Y2102" s="56" t="s">
        <v>108</v>
      </c>
      <c r="Z2102" s="56" t="s">
        <v>121</v>
      </c>
      <c r="AA2102" s="57">
        <v>43801</v>
      </c>
      <c r="AB2102" s="75"/>
      <c r="AC2102" s="64" t="s">
        <v>12782</v>
      </c>
      <c r="AD2102" s="56" t="s">
        <v>97</v>
      </c>
      <c r="AE2102" s="56" t="s">
        <v>90</v>
      </c>
      <c r="AF2102" s="61"/>
      <c r="AG2102" s="61"/>
      <c r="AH2102" s="67" t="str">
        <v>Nov</v>
      </c>
      <c r="AI2102" s="68" t="str">
        <v>Dec</v>
      </c>
      <c r="AJ2102" s="69">
        <f t="shared" si="340"/>
        <v>7</v>
      </c>
      <c r="AK2102" s="70"/>
      <c r="AL2102" s="71"/>
      <c r="AM2102" s="71" t="str">
        <v>2019</v>
      </c>
      <c r="AN2102" s="70"/>
      <c r="AO2102" s="70" t="s">
        <v>121</v>
      </c>
      <c r="AP2102" s="74">
        <f ca="1"/>
        <v>165</v>
      </c>
    </row>
    <row r="2103" spans="1:42" ht="14.4">
      <c r="A2103" s="55" t="s">
        <v>12783</v>
      </c>
      <c r="B2103" s="56" t="s">
        <v>89</v>
      </c>
      <c r="C2103" s="57">
        <v>43816</v>
      </c>
      <c r="D2103" s="56" t="s">
        <v>131</v>
      </c>
      <c r="E2103" s="56" t="s">
        <v>129</v>
      </c>
      <c r="F2103" s="58" t="s">
        <v>106</v>
      </c>
      <c r="G2103" s="58" t="s">
        <v>107</v>
      </c>
      <c r="H2103" s="56" t="s">
        <v>129</v>
      </c>
      <c r="I2103" s="59"/>
      <c r="J2103" s="59">
        <f t="shared" si="426"/>
        <v>43846</v>
      </c>
      <c r="K2103" s="56" t="s">
        <v>18</v>
      </c>
      <c r="L2103" s="56" t="s">
        <v>14</v>
      </c>
      <c r="M2103" s="60" t="s">
        <v>12784</v>
      </c>
      <c r="N2103" s="56" t="s">
        <v>12785</v>
      </c>
      <c r="O2103" s="56"/>
      <c r="P2103" s="56" t="s">
        <v>108</v>
      </c>
      <c r="Q2103" s="56" t="s">
        <v>288</v>
      </c>
      <c r="R2103" s="59"/>
      <c r="S2103" s="56" t="s">
        <v>108</v>
      </c>
      <c r="T2103" s="56" t="s">
        <v>108</v>
      </c>
      <c r="U2103" s="57"/>
      <c r="V2103" s="77"/>
      <c r="W2103" s="62" t="s">
        <v>108</v>
      </c>
      <c r="X2103" s="59"/>
      <c r="Y2103" s="56" t="s">
        <v>108</v>
      </c>
      <c r="Z2103" s="56" t="s">
        <v>123</v>
      </c>
      <c r="AA2103" s="57">
        <v>43816</v>
      </c>
      <c r="AB2103" s="63" t="s">
        <v>238</v>
      </c>
      <c r="AC2103" s="64" t="s">
        <v>12803</v>
      </c>
      <c r="AD2103" s="56" t="s">
        <v>224</v>
      </c>
      <c r="AE2103" s="56" t="s">
        <v>131</v>
      </c>
      <c r="AF2103" s="61"/>
      <c r="AG2103" s="61"/>
      <c r="AH2103" s="67" t="str">
        <v>Dec</v>
      </c>
      <c r="AI2103" s="68" t="str">
        <v>Dec</v>
      </c>
      <c r="AJ2103" s="69">
        <f t="shared" si="340"/>
        <v>0</v>
      </c>
      <c r="AK2103" s="70"/>
      <c r="AL2103" s="71"/>
      <c r="AM2103" s="71" t="str">
        <v>2019</v>
      </c>
      <c r="AN2103" s="70"/>
      <c r="AO2103" s="70" t="s">
        <v>123</v>
      </c>
      <c r="AP2103" s="74">
        <f ca="1"/>
        <v>143</v>
      </c>
    </row>
    <row r="2104" spans="1:42" ht="14.4">
      <c r="A2104" s="55" t="s">
        <v>12804</v>
      </c>
      <c r="B2104" s="56" t="s">
        <v>89</v>
      </c>
      <c r="C2104" s="57">
        <v>43752</v>
      </c>
      <c r="D2104" s="56" t="s">
        <v>131</v>
      </c>
      <c r="E2104" s="56" t="s">
        <v>129</v>
      </c>
      <c r="F2104" s="58" t="s">
        <v>106</v>
      </c>
      <c r="G2104" s="58" t="s">
        <v>107</v>
      </c>
      <c r="H2104" s="56" t="s">
        <v>129</v>
      </c>
      <c r="I2104" s="59"/>
      <c r="J2104" s="59">
        <f t="shared" si="426"/>
        <v>43782</v>
      </c>
      <c r="K2104" s="56" t="s">
        <v>18</v>
      </c>
      <c r="L2104" s="56" t="s">
        <v>14</v>
      </c>
      <c r="M2104" s="60" t="s">
        <v>12805</v>
      </c>
      <c r="N2104" s="56" t="s">
        <v>12806</v>
      </c>
      <c r="O2104" s="56"/>
      <c r="P2104" s="56" t="s">
        <v>12807</v>
      </c>
      <c r="Q2104" s="56" t="s">
        <v>541</v>
      </c>
      <c r="R2104" s="59"/>
      <c r="S2104" s="56" t="s">
        <v>108</v>
      </c>
      <c r="T2104" s="56" t="s">
        <v>108</v>
      </c>
      <c r="U2104" s="57"/>
      <c r="V2104" s="77"/>
      <c r="W2104" s="62"/>
      <c r="X2104" s="59"/>
      <c r="Y2104" s="56" t="s">
        <v>108</v>
      </c>
      <c r="Z2104" s="56" t="s">
        <v>121</v>
      </c>
      <c r="AA2104" s="57">
        <v>43753</v>
      </c>
      <c r="AB2104" s="63" t="s">
        <v>389</v>
      </c>
      <c r="AC2104" s="64" t="s">
        <v>12808</v>
      </c>
      <c r="AD2104" s="65" t="s">
        <v>97</v>
      </c>
      <c r="AE2104" s="56" t="s">
        <v>131</v>
      </c>
      <c r="AF2104" s="61"/>
      <c r="AG2104" s="61"/>
      <c r="AH2104" s="67" t="str">
        <v>Oct</v>
      </c>
      <c r="AI2104" s="68" t="str">
        <v>Oct</v>
      </c>
      <c r="AJ2104" s="69">
        <f t="shared" si="340"/>
        <v>1</v>
      </c>
      <c r="AK2104" s="70" t="str">
        <f t="shared" ref="AK2104:AK2112" si="429">IF(R2104="","",SUM(R2104+30))</f>
        <v/>
      </c>
      <c r="AL2104" s="71" t="s">
        <v>17409</v>
      </c>
      <c r="AM2104" s="71" t="str">
        <v>2019</v>
      </c>
      <c r="AN2104" s="70"/>
      <c r="AO2104" s="70" t="s">
        <v>123</v>
      </c>
      <c r="AP2104" s="74">
        <f ca="1"/>
        <v>207</v>
      </c>
    </row>
    <row r="2105" spans="1:42" ht="14.4">
      <c r="A2105" s="55" t="s">
        <v>12809</v>
      </c>
      <c r="B2105" s="56" t="s">
        <v>89</v>
      </c>
      <c r="C2105" s="57">
        <v>43734</v>
      </c>
      <c r="D2105" s="56" t="s">
        <v>131</v>
      </c>
      <c r="E2105" s="56" t="s">
        <v>129</v>
      </c>
      <c r="F2105" s="58" t="s">
        <v>106</v>
      </c>
      <c r="G2105" s="58" t="s">
        <v>107</v>
      </c>
      <c r="H2105" s="56" t="s">
        <v>129</v>
      </c>
      <c r="I2105" s="59"/>
      <c r="J2105" s="59">
        <f t="shared" si="426"/>
        <v>43764</v>
      </c>
      <c r="K2105" s="56" t="s">
        <v>18</v>
      </c>
      <c r="L2105" s="56" t="s">
        <v>14</v>
      </c>
      <c r="M2105" s="60" t="s">
        <v>12810</v>
      </c>
      <c r="N2105" s="56" t="s">
        <v>12811</v>
      </c>
      <c r="O2105" s="61"/>
      <c r="P2105" s="56" t="s">
        <v>108</v>
      </c>
      <c r="Q2105" s="56" t="s">
        <v>130</v>
      </c>
      <c r="R2105" s="59"/>
      <c r="S2105" s="56" t="s">
        <v>108</v>
      </c>
      <c r="T2105" s="56" t="s">
        <v>108</v>
      </c>
      <c r="U2105" s="59"/>
      <c r="V2105" s="77"/>
      <c r="W2105" s="62" t="s">
        <v>108</v>
      </c>
      <c r="X2105" s="59"/>
      <c r="Y2105" s="56" t="s">
        <v>108</v>
      </c>
      <c r="Z2105" s="56" t="s">
        <v>123</v>
      </c>
      <c r="AA2105" s="57">
        <v>43735</v>
      </c>
      <c r="AB2105" s="63" t="s">
        <v>289</v>
      </c>
      <c r="AC2105" s="64" t="s">
        <v>12812</v>
      </c>
      <c r="AD2105" s="56" t="s">
        <v>224</v>
      </c>
      <c r="AE2105" s="56" t="s">
        <v>131</v>
      </c>
      <c r="AF2105" s="61"/>
      <c r="AG2105" s="61"/>
      <c r="AH2105" s="67" t="str">
        <v>Sep</v>
      </c>
      <c r="AI2105" s="68" t="str">
        <v>Sep</v>
      </c>
      <c r="AJ2105" s="69">
        <f t="shared" si="340"/>
        <v>1</v>
      </c>
      <c r="AK2105" s="70" t="str">
        <f t="shared" si="429"/>
        <v/>
      </c>
      <c r="AL2105" s="71" t="s">
        <v>17409</v>
      </c>
      <c r="AM2105" s="71" t="str">
        <v>2019</v>
      </c>
      <c r="AN2105" s="70">
        <f t="shared" ref="AN2105:AN2106" si="430">IF(C2105="","",SUM(C2105+10))</f>
        <v>43744</v>
      </c>
      <c r="AO2105" s="70" t="s">
        <v>123</v>
      </c>
      <c r="AP2105" s="74">
        <f ca="1"/>
        <v>225</v>
      </c>
    </row>
    <row r="2106" spans="1:42" ht="14.4">
      <c r="A2106" s="55" t="s">
        <v>12813</v>
      </c>
      <c r="B2106" s="56" t="s">
        <v>89</v>
      </c>
      <c r="C2106" s="57">
        <v>43734</v>
      </c>
      <c r="D2106" s="56" t="s">
        <v>131</v>
      </c>
      <c r="E2106" s="56" t="s">
        <v>129</v>
      </c>
      <c r="F2106" s="58" t="s">
        <v>106</v>
      </c>
      <c r="G2106" s="58" t="s">
        <v>107</v>
      </c>
      <c r="H2106" s="56" t="s">
        <v>129</v>
      </c>
      <c r="I2106" s="59"/>
      <c r="J2106" s="59">
        <f t="shared" si="426"/>
        <v>43764</v>
      </c>
      <c r="K2106" s="56" t="s">
        <v>18</v>
      </c>
      <c r="L2106" s="56" t="s">
        <v>14</v>
      </c>
      <c r="M2106" s="60" t="s">
        <v>12810</v>
      </c>
      <c r="N2106" s="56" t="s">
        <v>12814</v>
      </c>
      <c r="O2106" s="61"/>
      <c r="P2106" s="56" t="s">
        <v>108</v>
      </c>
      <c r="Q2106" s="56" t="s">
        <v>130</v>
      </c>
      <c r="R2106" s="59"/>
      <c r="S2106" s="56" t="s">
        <v>108</v>
      </c>
      <c r="T2106" s="56" t="s">
        <v>108</v>
      </c>
      <c r="U2106" s="59"/>
      <c r="V2106" s="77"/>
      <c r="W2106" s="62" t="s">
        <v>108</v>
      </c>
      <c r="X2106" s="59"/>
      <c r="Y2106" s="56" t="s">
        <v>108</v>
      </c>
      <c r="Z2106" s="56" t="s">
        <v>123</v>
      </c>
      <c r="AA2106" s="57">
        <v>43735</v>
      </c>
      <c r="AB2106" s="63" t="s">
        <v>289</v>
      </c>
      <c r="AC2106" s="64" t="s">
        <v>12815</v>
      </c>
      <c r="AD2106" s="56" t="s">
        <v>224</v>
      </c>
      <c r="AE2106" s="56" t="s">
        <v>131</v>
      </c>
      <c r="AF2106" s="61"/>
      <c r="AG2106" s="61"/>
      <c r="AH2106" s="67" t="str">
        <v>Sep</v>
      </c>
      <c r="AI2106" s="68" t="str">
        <v>Sep</v>
      </c>
      <c r="AJ2106" s="69">
        <f t="shared" si="340"/>
        <v>1</v>
      </c>
      <c r="AK2106" s="70" t="str">
        <f t="shared" si="429"/>
        <v/>
      </c>
      <c r="AL2106" s="71" t="s">
        <v>17409</v>
      </c>
      <c r="AM2106" s="71" t="str">
        <v>2019</v>
      </c>
      <c r="AN2106" s="70">
        <f t="shared" si="430"/>
        <v>43744</v>
      </c>
      <c r="AO2106" s="70" t="s">
        <v>123</v>
      </c>
      <c r="AP2106" s="74">
        <f ca="1"/>
        <v>225</v>
      </c>
    </row>
    <row r="2107" spans="1:42" ht="14.4">
      <c r="A2107" s="55" t="s">
        <v>12816</v>
      </c>
      <c r="B2107" s="56" t="s">
        <v>89</v>
      </c>
      <c r="C2107" s="57">
        <v>43745</v>
      </c>
      <c r="D2107" s="56" t="s">
        <v>90</v>
      </c>
      <c r="E2107" s="56" t="s">
        <v>129</v>
      </c>
      <c r="F2107" s="58" t="s">
        <v>106</v>
      </c>
      <c r="G2107" s="58" t="s">
        <v>107</v>
      </c>
      <c r="H2107" s="56" t="s">
        <v>129</v>
      </c>
      <c r="I2107" s="59"/>
      <c r="J2107" s="59">
        <f t="shared" si="426"/>
        <v>43775</v>
      </c>
      <c r="K2107" s="56" t="s">
        <v>18</v>
      </c>
      <c r="L2107" s="56" t="s">
        <v>18</v>
      </c>
      <c r="M2107" s="60" t="s">
        <v>12817</v>
      </c>
      <c r="N2107" s="56" t="s">
        <v>12818</v>
      </c>
      <c r="O2107" s="56" t="s">
        <v>271</v>
      </c>
      <c r="P2107" s="56" t="s">
        <v>12819</v>
      </c>
      <c r="Q2107" s="56" t="s">
        <v>17</v>
      </c>
      <c r="R2107" s="59"/>
      <c r="S2107" s="56" t="s">
        <v>108</v>
      </c>
      <c r="T2107" s="56" t="s">
        <v>108</v>
      </c>
      <c r="U2107" s="57"/>
      <c r="V2107" s="77"/>
      <c r="W2107" s="62"/>
      <c r="X2107" s="59"/>
      <c r="Y2107" s="56" t="s">
        <v>108</v>
      </c>
      <c r="Z2107" s="56" t="s">
        <v>121</v>
      </c>
      <c r="AA2107" s="57">
        <v>43754</v>
      </c>
      <c r="AB2107" s="63" t="s">
        <v>389</v>
      </c>
      <c r="AC2107" s="64" t="s">
        <v>12820</v>
      </c>
      <c r="AD2107" s="65" t="s">
        <v>97</v>
      </c>
      <c r="AE2107" s="56" t="s">
        <v>90</v>
      </c>
      <c r="AF2107" s="61"/>
      <c r="AG2107" s="61"/>
      <c r="AH2107" s="67" t="str">
        <v>Oct</v>
      </c>
      <c r="AI2107" s="68" t="str">
        <v>Oct</v>
      </c>
      <c r="AJ2107" s="69">
        <f t="shared" si="340"/>
        <v>9</v>
      </c>
      <c r="AK2107" s="70" t="str">
        <f t="shared" si="429"/>
        <v/>
      </c>
      <c r="AL2107" s="71" t="s">
        <v>17409</v>
      </c>
      <c r="AM2107" s="71" t="str">
        <v>2019</v>
      </c>
      <c r="AN2107" s="70"/>
      <c r="AO2107" s="70" t="s">
        <v>123</v>
      </c>
      <c r="AP2107" s="74">
        <f ca="1"/>
        <v>214</v>
      </c>
    </row>
    <row r="2108" spans="1:42" ht="14.4">
      <c r="A2108" s="55" t="s">
        <v>12821</v>
      </c>
      <c r="B2108" s="56" t="s">
        <v>89</v>
      </c>
      <c r="C2108" s="57">
        <v>43642</v>
      </c>
      <c r="D2108" s="56" t="s">
        <v>131</v>
      </c>
      <c r="E2108" s="56" t="s">
        <v>129</v>
      </c>
      <c r="F2108" s="58" t="s">
        <v>106</v>
      </c>
      <c r="G2108" s="58" t="s">
        <v>107</v>
      </c>
      <c r="H2108" s="56" t="s">
        <v>129</v>
      </c>
      <c r="I2108" s="57"/>
      <c r="J2108" s="57">
        <f t="shared" si="426"/>
        <v>43672</v>
      </c>
      <c r="K2108" s="56" t="s">
        <v>18</v>
      </c>
      <c r="L2108" s="56" t="s">
        <v>14</v>
      </c>
      <c r="M2108" s="60" t="s">
        <v>12822</v>
      </c>
      <c r="N2108" s="56" t="s">
        <v>12823</v>
      </c>
      <c r="O2108" s="56"/>
      <c r="P2108" s="56" t="s">
        <v>108</v>
      </c>
      <c r="Q2108" s="56" t="s">
        <v>133</v>
      </c>
      <c r="R2108" s="57"/>
      <c r="S2108" s="56" t="s">
        <v>108</v>
      </c>
      <c r="T2108" s="56" t="s">
        <v>108</v>
      </c>
      <c r="U2108" s="57"/>
      <c r="V2108" s="62"/>
      <c r="W2108" s="62" t="s">
        <v>108</v>
      </c>
      <c r="X2108" s="57"/>
      <c r="Y2108" s="56" t="s">
        <v>108</v>
      </c>
      <c r="Z2108" s="56" t="s">
        <v>123</v>
      </c>
      <c r="AA2108" s="57">
        <v>43655</v>
      </c>
      <c r="AB2108" s="63" t="s">
        <v>484</v>
      </c>
      <c r="AC2108" s="64" t="s">
        <v>4683</v>
      </c>
      <c r="AD2108" s="56" t="s">
        <v>118</v>
      </c>
      <c r="AE2108" s="56" t="s">
        <v>131</v>
      </c>
      <c r="AF2108" s="61"/>
      <c r="AG2108" s="61"/>
      <c r="AH2108" s="67" t="str">
        <v>Jun</v>
      </c>
      <c r="AI2108" s="68" t="str">
        <v>Jul</v>
      </c>
      <c r="AJ2108" s="69">
        <f t="shared" si="340"/>
        <v>13</v>
      </c>
      <c r="AK2108" s="70" t="str">
        <f t="shared" si="429"/>
        <v/>
      </c>
      <c r="AL2108" s="71" t="s">
        <v>17409</v>
      </c>
      <c r="AM2108" s="71" t="str">
        <v>2019</v>
      </c>
      <c r="AN2108" s="70">
        <f t="shared" ref="AN2108:AN2112" si="431">IF(C2108="","",SUM(C2108+10))</f>
        <v>43652</v>
      </c>
      <c r="AO2108" s="70" t="s">
        <v>123</v>
      </c>
      <c r="AP2108" s="74">
        <f ca="1"/>
        <v>317</v>
      </c>
    </row>
    <row r="2109" spans="1:42" ht="14.4">
      <c r="A2109" s="55" t="s">
        <v>12824</v>
      </c>
      <c r="B2109" s="56" t="s">
        <v>89</v>
      </c>
      <c r="C2109" s="57">
        <v>43671</v>
      </c>
      <c r="D2109" s="56" t="s">
        <v>119</v>
      </c>
      <c r="E2109" s="56" t="s">
        <v>140</v>
      </c>
      <c r="F2109" s="58" t="s">
        <v>106</v>
      </c>
      <c r="G2109" s="58" t="s">
        <v>107</v>
      </c>
      <c r="H2109" s="56" t="s">
        <v>140</v>
      </c>
      <c r="I2109" s="59"/>
      <c r="J2109" s="59">
        <f t="shared" si="426"/>
        <v>43701</v>
      </c>
      <c r="K2109" s="56" t="s">
        <v>18</v>
      </c>
      <c r="L2109" s="56" t="s">
        <v>18</v>
      </c>
      <c r="M2109" s="60" t="s">
        <v>12825</v>
      </c>
      <c r="N2109" s="56" t="s">
        <v>12826</v>
      </c>
      <c r="O2109" s="56" t="s">
        <v>27</v>
      </c>
      <c r="P2109" s="56" t="s">
        <v>12827</v>
      </c>
      <c r="Q2109" s="56" t="s">
        <v>17</v>
      </c>
      <c r="R2109" s="59"/>
      <c r="S2109" s="56" t="s">
        <v>18</v>
      </c>
      <c r="T2109" s="56" t="s">
        <v>108</v>
      </c>
      <c r="U2109" s="59"/>
      <c r="V2109" s="77"/>
      <c r="W2109" s="62">
        <v>0</v>
      </c>
      <c r="X2109" s="59"/>
      <c r="Y2109" s="56" t="s">
        <v>108</v>
      </c>
      <c r="Z2109" s="56" t="s">
        <v>121</v>
      </c>
      <c r="AA2109" s="57">
        <v>43675</v>
      </c>
      <c r="AB2109" s="63" t="s">
        <v>163</v>
      </c>
      <c r="AC2109" s="64" t="s">
        <v>12828</v>
      </c>
      <c r="AD2109" s="65" t="s">
        <v>97</v>
      </c>
      <c r="AE2109" s="56" t="s">
        <v>119</v>
      </c>
      <c r="AF2109" s="61"/>
      <c r="AG2109" s="61"/>
      <c r="AH2109" s="67" t="str">
        <v>Jul</v>
      </c>
      <c r="AI2109" s="68" t="str">
        <v>Jul</v>
      </c>
      <c r="AJ2109" s="69">
        <f t="shared" si="340"/>
        <v>4</v>
      </c>
      <c r="AK2109" s="70" t="str">
        <f t="shared" si="429"/>
        <v/>
      </c>
      <c r="AL2109" s="71" t="s">
        <v>17409</v>
      </c>
      <c r="AM2109" s="71" t="str">
        <v>2019</v>
      </c>
      <c r="AN2109" s="70">
        <f t="shared" si="431"/>
        <v>43681</v>
      </c>
      <c r="AO2109" s="70" t="s">
        <v>123</v>
      </c>
      <c r="AP2109" s="74">
        <f ca="1"/>
        <v>288</v>
      </c>
    </row>
    <row r="2110" spans="1:42" ht="26.5">
      <c r="A2110" s="55" t="s">
        <v>12829</v>
      </c>
      <c r="B2110" s="56" t="s">
        <v>89</v>
      </c>
      <c r="C2110" s="57">
        <v>43580</v>
      </c>
      <c r="D2110" s="56" t="s">
        <v>131</v>
      </c>
      <c r="E2110" s="56" t="s">
        <v>140</v>
      </c>
      <c r="F2110" s="58" t="s">
        <v>106</v>
      </c>
      <c r="G2110" s="58" t="s">
        <v>107</v>
      </c>
      <c r="H2110" s="56" t="s">
        <v>140</v>
      </c>
      <c r="I2110" s="59"/>
      <c r="J2110" s="59">
        <f t="shared" si="426"/>
        <v>43610</v>
      </c>
      <c r="K2110" s="56" t="s">
        <v>18</v>
      </c>
      <c r="L2110" s="56" t="s">
        <v>14</v>
      </c>
      <c r="M2110" s="60" t="s">
        <v>12836</v>
      </c>
      <c r="N2110" s="56" t="s">
        <v>5889</v>
      </c>
      <c r="O2110" s="56" t="s">
        <v>27</v>
      </c>
      <c r="P2110" s="56" t="s">
        <v>5890</v>
      </c>
      <c r="Q2110" s="56" t="s">
        <v>17</v>
      </c>
      <c r="R2110" s="57"/>
      <c r="S2110" s="56" t="s">
        <v>108</v>
      </c>
      <c r="T2110" s="56" t="s">
        <v>108</v>
      </c>
      <c r="U2110" s="59"/>
      <c r="V2110" s="77"/>
      <c r="W2110" s="62"/>
      <c r="X2110" s="59"/>
      <c r="Y2110" s="56" t="s">
        <v>200</v>
      </c>
      <c r="Z2110" s="56" t="s">
        <v>123</v>
      </c>
      <c r="AA2110" s="57">
        <v>43584</v>
      </c>
      <c r="AB2110" s="63" t="s">
        <v>293</v>
      </c>
      <c r="AC2110" s="60" t="s">
        <v>12837</v>
      </c>
      <c r="AD2110" s="56" t="s">
        <v>294</v>
      </c>
      <c r="AE2110" s="56"/>
      <c r="AF2110" s="61"/>
      <c r="AG2110" s="61"/>
      <c r="AH2110" s="67" t="str">
        <v>Apr</v>
      </c>
      <c r="AI2110" s="68" t="str">
        <v>Apr</v>
      </c>
      <c r="AJ2110" s="69">
        <f t="shared" si="340"/>
        <v>4</v>
      </c>
      <c r="AK2110" s="70" t="str">
        <f t="shared" si="429"/>
        <v/>
      </c>
      <c r="AL2110" s="71" t="s">
        <v>17409</v>
      </c>
      <c r="AM2110" s="71" t="str">
        <v>2019</v>
      </c>
      <c r="AN2110" s="70">
        <f t="shared" si="431"/>
        <v>43590</v>
      </c>
      <c r="AO2110" s="70" t="s">
        <v>123</v>
      </c>
      <c r="AP2110" s="74">
        <f ca="1"/>
        <v>379</v>
      </c>
    </row>
    <row r="2111" spans="1:42" ht="14.4">
      <c r="A2111" s="55" t="s">
        <v>12839</v>
      </c>
      <c r="B2111" s="56" t="s">
        <v>89</v>
      </c>
      <c r="C2111" s="57">
        <v>43626</v>
      </c>
      <c r="D2111" s="56" t="s">
        <v>119</v>
      </c>
      <c r="E2111" s="56" t="s">
        <v>112</v>
      </c>
      <c r="F2111" s="58" t="s">
        <v>106</v>
      </c>
      <c r="G2111" s="58" t="s">
        <v>113</v>
      </c>
      <c r="H2111" s="56" t="s">
        <v>112</v>
      </c>
      <c r="I2111" s="57"/>
      <c r="J2111" s="57">
        <f t="shared" si="426"/>
        <v>43656</v>
      </c>
      <c r="K2111" s="56" t="s">
        <v>18</v>
      </c>
      <c r="L2111" s="56" t="s">
        <v>18</v>
      </c>
      <c r="M2111" s="60" t="s">
        <v>12843</v>
      </c>
      <c r="N2111" s="56" t="s">
        <v>12844</v>
      </c>
      <c r="O2111" s="56" t="s">
        <v>249</v>
      </c>
      <c r="P2111" s="56" t="s">
        <v>526</v>
      </c>
      <c r="Q2111" s="56" t="s">
        <v>116</v>
      </c>
      <c r="R2111" s="57"/>
      <c r="S2111" s="56" t="s">
        <v>18</v>
      </c>
      <c r="T2111" s="56" t="s">
        <v>14</v>
      </c>
      <c r="U2111" s="57"/>
      <c r="V2111" s="62"/>
      <c r="W2111" s="62" t="s">
        <v>122</v>
      </c>
      <c r="X2111" s="57"/>
      <c r="Y2111" s="56" t="s">
        <v>108</v>
      </c>
      <c r="Z2111" s="56" t="s">
        <v>121</v>
      </c>
      <c r="AA2111" s="57">
        <v>43635</v>
      </c>
      <c r="AB2111" s="63" t="s">
        <v>484</v>
      </c>
      <c r="AC2111" s="64" t="s">
        <v>12509</v>
      </c>
      <c r="AD2111" s="65" t="s">
        <v>97</v>
      </c>
      <c r="AE2111" s="56" t="s">
        <v>119</v>
      </c>
      <c r="AF2111" s="61"/>
      <c r="AG2111" s="61"/>
      <c r="AH2111" s="67" t="str">
        <v>Jun</v>
      </c>
      <c r="AI2111" s="68" t="str">
        <v>Jun</v>
      </c>
      <c r="AJ2111" s="69">
        <f t="shared" si="340"/>
        <v>9</v>
      </c>
      <c r="AK2111" s="70" t="str">
        <f t="shared" si="429"/>
        <v/>
      </c>
      <c r="AL2111" s="71" t="s">
        <v>17409</v>
      </c>
      <c r="AM2111" s="71" t="str">
        <v>2019</v>
      </c>
      <c r="AN2111" s="70">
        <f t="shared" si="431"/>
        <v>43636</v>
      </c>
      <c r="AO2111" s="70" t="s">
        <v>123</v>
      </c>
      <c r="AP2111" s="74">
        <f ca="1"/>
        <v>333</v>
      </c>
    </row>
    <row r="2112" spans="1:42" ht="14.4">
      <c r="A2112" s="55" t="s">
        <v>12848</v>
      </c>
      <c r="B2112" s="56" t="s">
        <v>89</v>
      </c>
      <c r="C2112" s="57">
        <v>43682</v>
      </c>
      <c r="D2112" s="56" t="s">
        <v>90</v>
      </c>
      <c r="E2112" s="56" t="s">
        <v>140</v>
      </c>
      <c r="F2112" s="58" t="s">
        <v>106</v>
      </c>
      <c r="G2112" s="58" t="s">
        <v>107</v>
      </c>
      <c r="H2112" s="56" t="s">
        <v>140</v>
      </c>
      <c r="I2112" s="57"/>
      <c r="J2112" s="57">
        <f t="shared" si="426"/>
        <v>43712</v>
      </c>
      <c r="K2112" s="56" t="s">
        <v>18</v>
      </c>
      <c r="L2112" s="56" t="s">
        <v>18</v>
      </c>
      <c r="M2112" s="60" t="s">
        <v>12850</v>
      </c>
      <c r="N2112" s="56" t="s">
        <v>12851</v>
      </c>
      <c r="O2112" s="56" t="s">
        <v>143</v>
      </c>
      <c r="P2112" s="56" t="s">
        <v>12852</v>
      </c>
      <c r="Q2112" s="56" t="s">
        <v>17</v>
      </c>
      <c r="R2112" s="57"/>
      <c r="S2112" s="56" t="s">
        <v>18</v>
      </c>
      <c r="T2112" s="56" t="s">
        <v>108</v>
      </c>
      <c r="U2112" s="57"/>
      <c r="V2112" s="62"/>
      <c r="W2112" s="62">
        <v>0</v>
      </c>
      <c r="X2112" s="57"/>
      <c r="Y2112" s="56" t="s">
        <v>108</v>
      </c>
      <c r="Z2112" s="56" t="s">
        <v>121</v>
      </c>
      <c r="AA2112" s="57">
        <v>43682</v>
      </c>
      <c r="AB2112" s="63" t="s">
        <v>124</v>
      </c>
      <c r="AC2112" s="64" t="s">
        <v>12854</v>
      </c>
      <c r="AD2112" s="65" t="s">
        <v>97</v>
      </c>
      <c r="AE2112" s="56" t="s">
        <v>90</v>
      </c>
      <c r="AF2112" s="61"/>
      <c r="AG2112" s="61"/>
      <c r="AH2112" s="67" t="str">
        <v>Aug</v>
      </c>
      <c r="AI2112" s="68" t="str">
        <v>Aug</v>
      </c>
      <c r="AJ2112" s="69">
        <f t="shared" si="340"/>
        <v>0</v>
      </c>
      <c r="AK2112" s="70" t="str">
        <f t="shared" si="429"/>
        <v/>
      </c>
      <c r="AL2112" s="71" t="s">
        <v>17409</v>
      </c>
      <c r="AM2112" s="71" t="str">
        <v>2019</v>
      </c>
      <c r="AN2112" s="70">
        <f t="shared" si="431"/>
        <v>43692</v>
      </c>
      <c r="AO2112" s="70" t="s">
        <v>123</v>
      </c>
      <c r="AP2112" s="74">
        <f ca="1"/>
        <v>277</v>
      </c>
    </row>
    <row r="2113" spans="1:42" ht="14.4">
      <c r="A2113" s="55" t="s">
        <v>12855</v>
      </c>
      <c r="B2113" s="56" t="s">
        <v>89</v>
      </c>
      <c r="C2113" s="57">
        <v>43742</v>
      </c>
      <c r="D2113" s="56" t="s">
        <v>131</v>
      </c>
      <c r="E2113" s="56" t="s">
        <v>297</v>
      </c>
      <c r="F2113" s="58" t="s">
        <v>106</v>
      </c>
      <c r="G2113" s="58" t="s">
        <v>107</v>
      </c>
      <c r="H2113" s="56" t="s">
        <v>140</v>
      </c>
      <c r="I2113" s="59"/>
      <c r="J2113" s="59">
        <f t="shared" si="426"/>
        <v>43772</v>
      </c>
      <c r="K2113" s="56" t="s">
        <v>18</v>
      </c>
      <c r="L2113" s="56" t="s">
        <v>18</v>
      </c>
      <c r="M2113" s="60" t="s">
        <v>12857</v>
      </c>
      <c r="N2113" s="56" t="s">
        <v>12858</v>
      </c>
      <c r="O2113" s="56" t="s">
        <v>22</v>
      </c>
      <c r="P2113" s="56" t="s">
        <v>12859</v>
      </c>
      <c r="Q2113" s="56" t="s">
        <v>28</v>
      </c>
      <c r="R2113" s="59"/>
      <c r="S2113" s="56" t="s">
        <v>108</v>
      </c>
      <c r="T2113" s="56" t="s">
        <v>108</v>
      </c>
      <c r="U2113" s="57"/>
      <c r="V2113" s="77"/>
      <c r="W2113" s="62">
        <v>0</v>
      </c>
      <c r="X2113" s="59"/>
      <c r="Y2113" s="56" t="s">
        <v>108</v>
      </c>
      <c r="Z2113" s="56" t="s">
        <v>121</v>
      </c>
      <c r="AA2113" s="57">
        <v>43745</v>
      </c>
      <c r="AB2113" s="63" t="s">
        <v>389</v>
      </c>
      <c r="AC2113" s="64" t="s">
        <v>12862</v>
      </c>
      <c r="AD2113" s="65" t="s">
        <v>97</v>
      </c>
      <c r="AE2113" s="56" t="s">
        <v>90</v>
      </c>
      <c r="AF2113" s="61"/>
      <c r="AG2113" s="61"/>
      <c r="AH2113" s="67" t="str">
        <v>Oct</v>
      </c>
      <c r="AI2113" s="68" t="str">
        <v>Oct</v>
      </c>
      <c r="AJ2113" s="69">
        <f t="shared" si="340"/>
        <v>3</v>
      </c>
      <c r="AK2113" s="70"/>
      <c r="AL2113" s="71"/>
      <c r="AM2113" s="71" t="str">
        <v>2019</v>
      </c>
      <c r="AN2113" s="70"/>
      <c r="AO2113" s="70" t="s">
        <v>123</v>
      </c>
      <c r="AP2113" s="74">
        <f ca="1"/>
        <v>217</v>
      </c>
    </row>
    <row r="2114" spans="1:42" ht="14.4">
      <c r="A2114" s="55" t="s">
        <v>12863</v>
      </c>
      <c r="B2114" s="56" t="s">
        <v>89</v>
      </c>
      <c r="C2114" s="57">
        <v>43803</v>
      </c>
      <c r="D2114" s="56" t="s">
        <v>90</v>
      </c>
      <c r="E2114" s="56" t="s">
        <v>140</v>
      </c>
      <c r="F2114" s="58" t="s">
        <v>106</v>
      </c>
      <c r="G2114" s="58" t="s">
        <v>107</v>
      </c>
      <c r="H2114" s="56" t="s">
        <v>140</v>
      </c>
      <c r="I2114" s="59"/>
      <c r="J2114" s="59">
        <f t="shared" si="426"/>
        <v>43833</v>
      </c>
      <c r="K2114" s="56" t="s">
        <v>18</v>
      </c>
      <c r="L2114" s="56" t="s">
        <v>18</v>
      </c>
      <c r="M2114" s="60" t="s">
        <v>12865</v>
      </c>
      <c r="N2114" s="56" t="s">
        <v>12843</v>
      </c>
      <c r="O2114" s="56" t="s">
        <v>44</v>
      </c>
      <c r="P2114" s="56" t="s">
        <v>12404</v>
      </c>
      <c r="Q2114" s="56" t="s">
        <v>17</v>
      </c>
      <c r="R2114" s="59"/>
      <c r="S2114" s="56" t="s">
        <v>108</v>
      </c>
      <c r="T2114" s="56" t="s">
        <v>108</v>
      </c>
      <c r="U2114" s="57"/>
      <c r="V2114" s="77"/>
      <c r="W2114" s="62" t="s">
        <v>146</v>
      </c>
      <c r="X2114" s="59"/>
      <c r="Y2114" s="56" t="s">
        <v>108</v>
      </c>
      <c r="Z2114" s="56" t="s">
        <v>121</v>
      </c>
      <c r="AA2114" s="57">
        <v>43803</v>
      </c>
      <c r="AB2114" s="63" t="s">
        <v>238</v>
      </c>
      <c r="AC2114" s="60" t="s">
        <v>12887</v>
      </c>
      <c r="AD2114" s="56" t="s">
        <v>97</v>
      </c>
      <c r="AE2114" s="56" t="s">
        <v>131</v>
      </c>
      <c r="AF2114" s="61"/>
      <c r="AG2114" s="61"/>
      <c r="AH2114" s="67" t="str">
        <v>Dec</v>
      </c>
      <c r="AI2114" s="68" t="str">
        <v>Dec</v>
      </c>
      <c r="AJ2114" s="69">
        <f t="shared" si="340"/>
        <v>0</v>
      </c>
      <c r="AK2114" s="70"/>
      <c r="AL2114" s="71"/>
      <c r="AM2114" s="71" t="str">
        <v>2019</v>
      </c>
      <c r="AN2114" s="70"/>
      <c r="AO2114" s="70" t="s">
        <v>123</v>
      </c>
      <c r="AP2114" s="74">
        <f ca="1"/>
        <v>156</v>
      </c>
    </row>
    <row r="2115" spans="1:42" ht="14.4">
      <c r="A2115" s="55" t="s">
        <v>12890</v>
      </c>
      <c r="B2115" s="56" t="s">
        <v>89</v>
      </c>
      <c r="C2115" s="57">
        <v>43560</v>
      </c>
      <c r="D2115" s="56" t="s">
        <v>119</v>
      </c>
      <c r="E2115" s="56" t="s">
        <v>140</v>
      </c>
      <c r="F2115" s="58" t="s">
        <v>106</v>
      </c>
      <c r="G2115" s="58" t="s">
        <v>107</v>
      </c>
      <c r="H2115" s="56" t="s">
        <v>140</v>
      </c>
      <c r="I2115" s="57"/>
      <c r="J2115" s="57">
        <f t="shared" si="426"/>
        <v>43590</v>
      </c>
      <c r="K2115" s="56" t="s">
        <v>18</v>
      </c>
      <c r="L2115" s="56" t="s">
        <v>18</v>
      </c>
      <c r="M2115" s="60" t="s">
        <v>12892</v>
      </c>
      <c r="N2115" s="56" t="s">
        <v>12893</v>
      </c>
      <c r="O2115" s="56" t="s">
        <v>249</v>
      </c>
      <c r="P2115" s="56" t="s">
        <v>12894</v>
      </c>
      <c r="Q2115" s="56" t="s">
        <v>28</v>
      </c>
      <c r="R2115" s="57"/>
      <c r="S2115" s="56" t="s">
        <v>108</v>
      </c>
      <c r="T2115" s="56" t="s">
        <v>108</v>
      </c>
      <c r="U2115" s="57"/>
      <c r="V2115" s="62"/>
      <c r="W2115" s="62">
        <v>0</v>
      </c>
      <c r="X2115" s="57"/>
      <c r="Y2115" s="56" t="s">
        <v>108</v>
      </c>
      <c r="Z2115" s="56" t="s">
        <v>121</v>
      </c>
      <c r="AA2115" s="57">
        <v>43563</v>
      </c>
      <c r="AB2115" s="63" t="s">
        <v>244</v>
      </c>
      <c r="AC2115" s="64" t="s">
        <v>12897</v>
      </c>
      <c r="AD2115" s="65" t="s">
        <v>97</v>
      </c>
      <c r="AE2115" s="56" t="s">
        <v>131</v>
      </c>
      <c r="AF2115" s="61"/>
      <c r="AG2115" s="61"/>
      <c r="AH2115" s="67" t="str">
        <v>Apr</v>
      </c>
      <c r="AI2115" s="68" t="str">
        <v>Apr</v>
      </c>
      <c r="AJ2115" s="69">
        <f t="shared" si="340"/>
        <v>3</v>
      </c>
      <c r="AK2115" s="70" t="str">
        <f t="shared" ref="AK2115:AK2121" si="432">IF(R2115="","",SUM(R2115+30))</f>
        <v/>
      </c>
      <c r="AL2115" s="71" t="s">
        <v>17409</v>
      </c>
      <c r="AM2115" s="71" t="str">
        <v>2019</v>
      </c>
      <c r="AN2115" s="70">
        <f t="shared" ref="AN2115:AN2121" si="433">IF(C2115="","",SUM(C2115+10))</f>
        <v>43570</v>
      </c>
      <c r="AO2115" s="70" t="s">
        <v>123</v>
      </c>
      <c r="AP2115" s="74">
        <f ca="1"/>
        <v>399</v>
      </c>
    </row>
    <row r="2116" spans="1:42" ht="26.5">
      <c r="A2116" s="55" t="s">
        <v>12920</v>
      </c>
      <c r="B2116" s="56" t="s">
        <v>89</v>
      </c>
      <c r="C2116" s="57">
        <v>43605</v>
      </c>
      <c r="D2116" s="56" t="s">
        <v>229</v>
      </c>
      <c r="E2116" s="56" t="s">
        <v>140</v>
      </c>
      <c r="F2116" s="58" t="s">
        <v>106</v>
      </c>
      <c r="G2116" s="58" t="s">
        <v>107</v>
      </c>
      <c r="H2116" s="56" t="s">
        <v>140</v>
      </c>
      <c r="I2116" s="59"/>
      <c r="J2116" s="59">
        <f t="shared" si="426"/>
        <v>43635</v>
      </c>
      <c r="K2116" s="56" t="s">
        <v>18</v>
      </c>
      <c r="L2116" s="56" t="s">
        <v>14</v>
      </c>
      <c r="M2116" s="60" t="s">
        <v>12973</v>
      </c>
      <c r="N2116" s="56" t="s">
        <v>12975</v>
      </c>
      <c r="O2116" s="56" t="s">
        <v>143</v>
      </c>
      <c r="P2116" s="56" t="s">
        <v>108</v>
      </c>
      <c r="Q2116" s="56" t="s">
        <v>28</v>
      </c>
      <c r="R2116" s="59"/>
      <c r="S2116" s="56" t="s">
        <v>108</v>
      </c>
      <c r="T2116" s="56" t="s">
        <v>108</v>
      </c>
      <c r="U2116" s="59"/>
      <c r="V2116" s="77"/>
      <c r="W2116" s="62" t="s">
        <v>108</v>
      </c>
      <c r="X2116" s="59"/>
      <c r="Y2116" s="56" t="s">
        <v>108</v>
      </c>
      <c r="Z2116" s="56" t="s">
        <v>108</v>
      </c>
      <c r="AA2116" s="57">
        <v>43605</v>
      </c>
      <c r="AB2116" s="63" t="s">
        <v>155</v>
      </c>
      <c r="AC2116" s="60" t="s">
        <v>12979</v>
      </c>
      <c r="AD2116" s="56" t="s">
        <v>224</v>
      </c>
      <c r="AE2116" s="56"/>
      <c r="AF2116" s="61"/>
      <c r="AG2116" s="61"/>
      <c r="AH2116" s="67" t="str">
        <v>May</v>
      </c>
      <c r="AI2116" s="68" t="str">
        <v>May</v>
      </c>
      <c r="AJ2116" s="69">
        <f t="shared" si="340"/>
        <v>0</v>
      </c>
      <c r="AK2116" s="70" t="str">
        <f t="shared" si="432"/>
        <v/>
      </c>
      <c r="AL2116" s="71" t="s">
        <v>17409</v>
      </c>
      <c r="AM2116" s="71" t="str">
        <v>2019</v>
      </c>
      <c r="AN2116" s="70">
        <f t="shared" si="433"/>
        <v>43615</v>
      </c>
      <c r="AO2116" s="70" t="s">
        <v>123</v>
      </c>
      <c r="AP2116" s="74">
        <f ca="1"/>
        <v>354</v>
      </c>
    </row>
    <row r="2117" spans="1:42" ht="14.4">
      <c r="A2117" s="55" t="s">
        <v>12983</v>
      </c>
      <c r="B2117" s="56" t="s">
        <v>700</v>
      </c>
      <c r="C2117" s="57">
        <v>43696</v>
      </c>
      <c r="D2117" s="56" t="s">
        <v>90</v>
      </c>
      <c r="E2117" s="56" t="s">
        <v>276</v>
      </c>
      <c r="F2117" s="58" t="s">
        <v>214</v>
      </c>
      <c r="G2117" s="58" t="s">
        <v>214</v>
      </c>
      <c r="H2117" s="56" t="s">
        <v>276</v>
      </c>
      <c r="I2117" s="59"/>
      <c r="J2117" s="59">
        <f t="shared" si="426"/>
        <v>43726</v>
      </c>
      <c r="K2117" s="56"/>
      <c r="L2117" s="56"/>
      <c r="M2117" s="60" t="s">
        <v>12984</v>
      </c>
      <c r="N2117" s="56" t="s">
        <v>12985</v>
      </c>
      <c r="O2117" s="56" t="s">
        <v>33</v>
      </c>
      <c r="P2117" s="56"/>
      <c r="Q2117" s="56"/>
      <c r="R2117" s="57"/>
      <c r="S2117" s="56"/>
      <c r="T2117" s="56"/>
      <c r="U2117" s="59"/>
      <c r="V2117" s="77"/>
      <c r="W2117" s="77"/>
      <c r="X2117" s="59"/>
      <c r="Y2117" s="61"/>
      <c r="Z2117" s="61"/>
      <c r="AA2117" s="57"/>
      <c r="AB2117" s="75"/>
      <c r="AC2117" s="64" t="s">
        <v>12986</v>
      </c>
      <c r="AD2117" s="61"/>
      <c r="AE2117" s="61"/>
      <c r="AF2117" s="61"/>
      <c r="AG2117" s="61"/>
      <c r="AH2117" s="67" t="str">
        <v>Aug</v>
      </c>
      <c r="AI2117" s="68" t="str">
        <v/>
      </c>
      <c r="AJ2117" s="69" t="str">
        <f t="shared" si="340"/>
        <v/>
      </c>
      <c r="AK2117" s="70" t="str">
        <f t="shared" si="432"/>
        <v/>
      </c>
      <c r="AL2117" s="71" t="s">
        <v>17409</v>
      </c>
      <c r="AM2117" s="71" t="str">
        <v>2019</v>
      </c>
      <c r="AN2117" s="70">
        <f t="shared" si="433"/>
        <v>43706</v>
      </c>
      <c r="AO2117" s="70" t="s">
        <v>123</v>
      </c>
      <c r="AP2117" s="74">
        <f ca="1"/>
        <v>263</v>
      </c>
    </row>
    <row r="2118" spans="1:42" ht="14.4">
      <c r="A2118" s="55" t="s">
        <v>12987</v>
      </c>
      <c r="B2118" s="56" t="s">
        <v>89</v>
      </c>
      <c r="C2118" s="57">
        <v>43488</v>
      </c>
      <c r="D2118" s="56" t="s">
        <v>90</v>
      </c>
      <c r="E2118" s="56" t="s">
        <v>12</v>
      </c>
      <c r="F2118" s="58" t="s">
        <v>106</v>
      </c>
      <c r="G2118" s="58" t="s">
        <v>107</v>
      </c>
      <c r="H2118" s="56" t="s">
        <v>12</v>
      </c>
      <c r="I2118" s="59"/>
      <c r="J2118" s="59">
        <f t="shared" si="426"/>
        <v>43518</v>
      </c>
      <c r="K2118" s="56" t="s">
        <v>18</v>
      </c>
      <c r="L2118" s="56" t="s">
        <v>14</v>
      </c>
      <c r="M2118" s="60" t="s">
        <v>12988</v>
      </c>
      <c r="N2118" s="56" t="s">
        <v>12989</v>
      </c>
      <c r="O2118" s="56" t="s">
        <v>20</v>
      </c>
      <c r="P2118" s="56" t="s">
        <v>12990</v>
      </c>
      <c r="Q2118" s="56" t="s">
        <v>17</v>
      </c>
      <c r="R2118" s="59"/>
      <c r="S2118" s="61"/>
      <c r="T2118" s="61"/>
      <c r="U2118" s="57"/>
      <c r="V2118" s="62"/>
      <c r="W2118" s="62" t="s">
        <v>108</v>
      </c>
      <c r="X2118" s="59"/>
      <c r="Y2118" s="61"/>
      <c r="Z2118" s="56" t="s">
        <v>123</v>
      </c>
      <c r="AA2118" s="57">
        <v>43502</v>
      </c>
      <c r="AB2118" s="75"/>
      <c r="AC2118" s="64" t="s">
        <v>12991</v>
      </c>
      <c r="AD2118" s="65" t="s">
        <v>179</v>
      </c>
      <c r="AE2118" s="65" t="s">
        <v>90</v>
      </c>
      <c r="AF2118" s="66"/>
      <c r="AG2118" s="66"/>
      <c r="AH2118" s="67" t="str">
        <v>Jan</v>
      </c>
      <c r="AI2118" s="68" t="str">
        <v>Feb</v>
      </c>
      <c r="AJ2118" s="69">
        <f t="shared" si="340"/>
        <v>14</v>
      </c>
      <c r="AK2118" s="70" t="str">
        <f t="shared" si="432"/>
        <v/>
      </c>
      <c r="AL2118" s="71" t="s">
        <v>17409</v>
      </c>
      <c r="AM2118" s="71" t="str">
        <v>2019</v>
      </c>
      <c r="AN2118" s="70">
        <f t="shared" si="433"/>
        <v>43498</v>
      </c>
      <c r="AO2118" s="70" t="s">
        <v>123</v>
      </c>
      <c r="AP2118" s="74">
        <f ca="1"/>
        <v>471</v>
      </c>
    </row>
    <row r="2119" spans="1:42" ht="14.4">
      <c r="A2119" s="55" t="s">
        <v>12992</v>
      </c>
      <c r="B2119" s="56" t="s">
        <v>89</v>
      </c>
      <c r="C2119" s="57">
        <v>43696</v>
      </c>
      <c r="D2119" s="56" t="s">
        <v>90</v>
      </c>
      <c r="E2119" s="56" t="s">
        <v>12</v>
      </c>
      <c r="F2119" s="58" t="s">
        <v>106</v>
      </c>
      <c r="G2119" s="58" t="s">
        <v>107</v>
      </c>
      <c r="H2119" s="56" t="s">
        <v>12</v>
      </c>
      <c r="I2119" s="57"/>
      <c r="J2119" s="57">
        <f t="shared" si="426"/>
        <v>43726</v>
      </c>
      <c r="K2119" s="56" t="s">
        <v>18</v>
      </c>
      <c r="L2119" s="56" t="s">
        <v>18</v>
      </c>
      <c r="M2119" s="60" t="s">
        <v>12993</v>
      </c>
      <c r="N2119" s="56"/>
      <c r="O2119" s="56" t="s">
        <v>29</v>
      </c>
      <c r="P2119" s="56" t="s">
        <v>12994</v>
      </c>
      <c r="Q2119" s="56" t="s">
        <v>17</v>
      </c>
      <c r="R2119" s="57"/>
      <c r="S2119" s="56"/>
      <c r="T2119" s="56"/>
      <c r="U2119" s="57"/>
      <c r="V2119" s="62"/>
      <c r="W2119" s="62"/>
      <c r="X2119" s="57"/>
      <c r="Y2119" s="56"/>
      <c r="Z2119" s="56" t="s">
        <v>121</v>
      </c>
      <c r="AA2119" s="57">
        <v>43698</v>
      </c>
      <c r="AB2119" s="63"/>
      <c r="AC2119" s="64"/>
      <c r="AD2119" s="65" t="s">
        <v>97</v>
      </c>
      <c r="AE2119" s="56" t="s">
        <v>90</v>
      </c>
      <c r="AF2119" s="61"/>
      <c r="AG2119" s="61"/>
      <c r="AH2119" s="67" t="str">
        <v>Aug</v>
      </c>
      <c r="AI2119" s="68" t="str">
        <v>Aug</v>
      </c>
      <c r="AJ2119" s="69">
        <f t="shared" si="340"/>
        <v>2</v>
      </c>
      <c r="AK2119" s="70" t="str">
        <f t="shared" si="432"/>
        <v/>
      </c>
      <c r="AL2119" s="71" t="s">
        <v>17409</v>
      </c>
      <c r="AM2119" s="71" t="str">
        <v>2019</v>
      </c>
      <c r="AN2119" s="70">
        <f t="shared" si="433"/>
        <v>43706</v>
      </c>
      <c r="AO2119" s="70" t="s">
        <v>123</v>
      </c>
      <c r="AP2119" s="74">
        <f ca="1"/>
        <v>263</v>
      </c>
    </row>
    <row r="2120" spans="1:42" ht="14.4">
      <c r="A2120" s="55" t="s">
        <v>12995</v>
      </c>
      <c r="B2120" s="56" t="s">
        <v>89</v>
      </c>
      <c r="C2120" s="57">
        <v>43714</v>
      </c>
      <c r="D2120" s="56" t="s">
        <v>90</v>
      </c>
      <c r="E2120" s="56" t="s">
        <v>129</v>
      </c>
      <c r="F2120" s="58" t="s">
        <v>106</v>
      </c>
      <c r="G2120" s="58" t="s">
        <v>107</v>
      </c>
      <c r="H2120" s="56" t="s">
        <v>129</v>
      </c>
      <c r="I2120" s="57"/>
      <c r="J2120" s="57">
        <f t="shared" si="426"/>
        <v>43744</v>
      </c>
      <c r="K2120" s="56" t="s">
        <v>18</v>
      </c>
      <c r="L2120" s="56" t="s">
        <v>14</v>
      </c>
      <c r="M2120" s="60" t="s">
        <v>12996</v>
      </c>
      <c r="N2120" s="56"/>
      <c r="O2120" s="56" t="s">
        <v>22</v>
      </c>
      <c r="P2120" s="56" t="s">
        <v>3063</v>
      </c>
      <c r="Q2120" s="56" t="s">
        <v>17</v>
      </c>
      <c r="R2120" s="57"/>
      <c r="S2120" s="56" t="s">
        <v>108</v>
      </c>
      <c r="T2120" s="56" t="s">
        <v>108</v>
      </c>
      <c r="U2120" s="59"/>
      <c r="V2120" s="77"/>
      <c r="W2120" s="62" t="s">
        <v>108</v>
      </c>
      <c r="X2120" s="59"/>
      <c r="Y2120" s="56" t="s">
        <v>108</v>
      </c>
      <c r="Z2120" s="56" t="s">
        <v>123</v>
      </c>
      <c r="AA2120" s="57">
        <v>43714</v>
      </c>
      <c r="AB2120" s="63" t="s">
        <v>289</v>
      </c>
      <c r="AC2120" s="64" t="s">
        <v>12997</v>
      </c>
      <c r="AD2120" s="56" t="s">
        <v>118</v>
      </c>
      <c r="AE2120" s="56" t="s">
        <v>90</v>
      </c>
      <c r="AF2120" s="61"/>
      <c r="AG2120" s="61"/>
      <c r="AH2120" s="67" t="str">
        <v>Sep</v>
      </c>
      <c r="AI2120" s="68" t="str">
        <v>Sep</v>
      </c>
      <c r="AJ2120" s="69">
        <f t="shared" si="340"/>
        <v>0</v>
      </c>
      <c r="AK2120" s="70" t="str">
        <f t="shared" si="432"/>
        <v/>
      </c>
      <c r="AL2120" s="71" t="s">
        <v>17409</v>
      </c>
      <c r="AM2120" s="71" t="str">
        <v>2019</v>
      </c>
      <c r="AN2120" s="70">
        <f t="shared" si="433"/>
        <v>43724</v>
      </c>
      <c r="AO2120" s="70" t="s">
        <v>123</v>
      </c>
      <c r="AP2120" s="74">
        <f ca="1"/>
        <v>245</v>
      </c>
    </row>
    <row r="2121" spans="1:42" ht="14.4">
      <c r="A2121" s="55" t="s">
        <v>12998</v>
      </c>
      <c r="B2121" s="56" t="s">
        <v>89</v>
      </c>
      <c r="C2121" s="57">
        <v>43727</v>
      </c>
      <c r="D2121" s="56" t="s">
        <v>90</v>
      </c>
      <c r="E2121" s="56" t="s">
        <v>129</v>
      </c>
      <c r="F2121" s="58" t="s">
        <v>106</v>
      </c>
      <c r="G2121" s="58" t="s">
        <v>107</v>
      </c>
      <c r="H2121" s="56" t="s">
        <v>129</v>
      </c>
      <c r="I2121" s="59"/>
      <c r="J2121" s="59">
        <f t="shared" si="426"/>
        <v>43757</v>
      </c>
      <c r="K2121" s="56" t="s">
        <v>18</v>
      </c>
      <c r="L2121" s="56" t="s">
        <v>14</v>
      </c>
      <c r="M2121" s="60" t="s">
        <v>12999</v>
      </c>
      <c r="N2121" s="56" t="s">
        <v>13000</v>
      </c>
      <c r="O2121" s="61"/>
      <c r="P2121" s="56" t="s">
        <v>108</v>
      </c>
      <c r="Q2121" s="56" t="s">
        <v>130</v>
      </c>
      <c r="R2121" s="59"/>
      <c r="S2121" s="56" t="s">
        <v>108</v>
      </c>
      <c r="T2121" s="56" t="s">
        <v>108</v>
      </c>
      <c r="U2121" s="59"/>
      <c r="V2121" s="77"/>
      <c r="W2121" s="62" t="s">
        <v>108</v>
      </c>
      <c r="X2121" s="59"/>
      <c r="Y2121" s="56" t="s">
        <v>108</v>
      </c>
      <c r="Z2121" s="56" t="s">
        <v>123</v>
      </c>
      <c r="AA2121" s="57">
        <v>43734</v>
      </c>
      <c r="AB2121" s="63" t="s">
        <v>289</v>
      </c>
      <c r="AC2121" s="64" t="s">
        <v>13001</v>
      </c>
      <c r="AD2121" s="56" t="s">
        <v>224</v>
      </c>
      <c r="AE2121" s="56" t="s">
        <v>90</v>
      </c>
      <c r="AF2121" s="61"/>
      <c r="AG2121" s="61"/>
      <c r="AH2121" s="67" t="str">
        <v>Sep</v>
      </c>
      <c r="AI2121" s="68" t="str">
        <v>Sep</v>
      </c>
      <c r="AJ2121" s="69">
        <f t="shared" si="340"/>
        <v>7</v>
      </c>
      <c r="AK2121" s="70" t="str">
        <f t="shared" si="432"/>
        <v/>
      </c>
      <c r="AL2121" s="71" t="s">
        <v>17409</v>
      </c>
      <c r="AM2121" s="71" t="str">
        <v>2019</v>
      </c>
      <c r="AN2121" s="70">
        <f t="shared" si="433"/>
        <v>43737</v>
      </c>
      <c r="AO2121" s="70" t="s">
        <v>123</v>
      </c>
      <c r="AP2121" s="74">
        <f ca="1"/>
        <v>232</v>
      </c>
    </row>
    <row r="2122" spans="1:42" ht="14.4">
      <c r="A2122" s="55" t="s">
        <v>13002</v>
      </c>
      <c r="B2122" s="56" t="s">
        <v>89</v>
      </c>
      <c r="C2122" s="57">
        <v>43794</v>
      </c>
      <c r="D2122" s="56" t="s">
        <v>90</v>
      </c>
      <c r="E2122" s="56" t="s">
        <v>105</v>
      </c>
      <c r="F2122" s="58" t="s">
        <v>106</v>
      </c>
      <c r="G2122" s="58" t="s">
        <v>107</v>
      </c>
      <c r="H2122" s="56" t="s">
        <v>105</v>
      </c>
      <c r="I2122" s="59"/>
      <c r="J2122" s="59">
        <f t="shared" si="426"/>
        <v>43824</v>
      </c>
      <c r="K2122" s="56" t="s">
        <v>18</v>
      </c>
      <c r="L2122" s="56" t="s">
        <v>18</v>
      </c>
      <c r="M2122" s="60" t="s">
        <v>13003</v>
      </c>
      <c r="N2122" s="56" t="s">
        <v>13003</v>
      </c>
      <c r="O2122" s="56" t="s">
        <v>95</v>
      </c>
      <c r="P2122" s="56" t="s">
        <v>13004</v>
      </c>
      <c r="Q2122" s="56" t="s">
        <v>133</v>
      </c>
      <c r="R2122" s="59"/>
      <c r="S2122" s="56" t="s">
        <v>108</v>
      </c>
      <c r="T2122" s="56" t="s">
        <v>108</v>
      </c>
      <c r="U2122" s="57"/>
      <c r="V2122" s="77"/>
      <c r="W2122" s="62" t="s">
        <v>146</v>
      </c>
      <c r="X2122" s="59"/>
      <c r="Y2122" s="56" t="s">
        <v>108</v>
      </c>
      <c r="Z2122" s="56" t="s">
        <v>121</v>
      </c>
      <c r="AA2122" s="57">
        <v>43794</v>
      </c>
      <c r="AB2122" s="63" t="s">
        <v>318</v>
      </c>
      <c r="AC2122" s="64" t="s">
        <v>13005</v>
      </c>
      <c r="AD2122" s="56" t="s">
        <v>97</v>
      </c>
      <c r="AE2122" s="56" t="s">
        <v>90</v>
      </c>
      <c r="AF2122" s="61"/>
      <c r="AG2122" s="61"/>
      <c r="AH2122" s="67" t="str">
        <v>Nov</v>
      </c>
      <c r="AI2122" s="68" t="str">
        <v>Nov</v>
      </c>
      <c r="AJ2122" s="69">
        <f t="shared" si="340"/>
        <v>0</v>
      </c>
      <c r="AK2122" s="70"/>
      <c r="AL2122" s="71"/>
      <c r="AM2122" s="71" t="str">
        <v>2019</v>
      </c>
      <c r="AN2122" s="70"/>
      <c r="AO2122" s="70" t="s">
        <v>123</v>
      </c>
      <c r="AP2122" s="74">
        <f ca="1"/>
        <v>165</v>
      </c>
    </row>
    <row r="2123" spans="1:42" ht="14.4">
      <c r="A2123" s="55" t="s">
        <v>13006</v>
      </c>
      <c r="B2123" s="56" t="s">
        <v>89</v>
      </c>
      <c r="C2123" s="57">
        <v>43586</v>
      </c>
      <c r="D2123" s="56" t="s">
        <v>90</v>
      </c>
      <c r="E2123" s="56" t="s">
        <v>327</v>
      </c>
      <c r="F2123" s="58" t="s">
        <v>92</v>
      </c>
      <c r="G2123" s="58" t="s">
        <v>328</v>
      </c>
      <c r="H2123" s="56" t="s">
        <v>327</v>
      </c>
      <c r="I2123" s="57"/>
      <c r="J2123" s="57">
        <f t="shared" si="426"/>
        <v>43616</v>
      </c>
      <c r="K2123" s="56" t="s">
        <v>18</v>
      </c>
      <c r="L2123" s="56" t="s">
        <v>18</v>
      </c>
      <c r="M2123" s="60" t="s">
        <v>13007</v>
      </c>
      <c r="N2123" s="56" t="s">
        <v>13007</v>
      </c>
      <c r="O2123" s="56" t="s">
        <v>271</v>
      </c>
      <c r="P2123" s="56">
        <v>1119006</v>
      </c>
      <c r="Q2123" s="56" t="s">
        <v>96</v>
      </c>
      <c r="R2123" s="57">
        <v>43586</v>
      </c>
      <c r="S2123" s="56"/>
      <c r="T2123" s="56"/>
      <c r="U2123" s="57"/>
      <c r="V2123" s="62"/>
      <c r="W2123" s="62"/>
      <c r="X2123" s="57"/>
      <c r="Y2123" s="56"/>
      <c r="Z2123" s="56" t="s">
        <v>121</v>
      </c>
      <c r="AA2123" s="57">
        <v>43599</v>
      </c>
      <c r="AB2123" s="63"/>
      <c r="AC2123" s="64" t="s">
        <v>437</v>
      </c>
      <c r="AD2123" s="65" t="s">
        <v>97</v>
      </c>
      <c r="AE2123" s="56"/>
      <c r="AF2123" s="61"/>
      <c r="AG2123" s="61"/>
      <c r="AH2123" s="67" t="str">
        <v>May</v>
      </c>
      <c r="AI2123" s="68" t="str">
        <v>May</v>
      </c>
      <c r="AJ2123" s="69">
        <f t="shared" si="340"/>
        <v>13</v>
      </c>
      <c r="AK2123" s="70">
        <f t="shared" ref="AK2123:AK2126" si="434">IF(R2123="","",SUM(R2123+30))</f>
        <v>43616</v>
      </c>
      <c r="AL2123" s="71">
        <v>17</v>
      </c>
      <c r="AM2123" s="71" t="str">
        <v>2019</v>
      </c>
      <c r="AN2123" s="70">
        <f>IF(C2123="","",SUM(C2123+10))</f>
        <v>43596</v>
      </c>
      <c r="AO2123" s="70" t="s">
        <v>121</v>
      </c>
      <c r="AP2123" s="74">
        <f ca="1"/>
        <v>373</v>
      </c>
    </row>
    <row r="2124" spans="1:42" ht="14.4">
      <c r="A2124" s="55" t="s">
        <v>13011</v>
      </c>
      <c r="B2124" s="56" t="s">
        <v>89</v>
      </c>
      <c r="C2124" s="57">
        <v>43753</v>
      </c>
      <c r="D2124" s="56" t="s">
        <v>90</v>
      </c>
      <c r="E2124" s="56" t="s">
        <v>129</v>
      </c>
      <c r="F2124" s="58" t="s">
        <v>106</v>
      </c>
      <c r="G2124" s="58" t="s">
        <v>107</v>
      </c>
      <c r="H2124" s="56" t="s">
        <v>129</v>
      </c>
      <c r="I2124" s="59"/>
      <c r="J2124" s="59">
        <f t="shared" si="426"/>
        <v>43783</v>
      </c>
      <c r="K2124" s="56" t="s">
        <v>18</v>
      </c>
      <c r="L2124" s="56" t="s">
        <v>14</v>
      </c>
      <c r="M2124" s="60" t="s">
        <v>13013</v>
      </c>
      <c r="N2124" s="56" t="s">
        <v>13014</v>
      </c>
      <c r="O2124" s="56" t="s">
        <v>355</v>
      </c>
      <c r="P2124" s="56" t="s">
        <v>2588</v>
      </c>
      <c r="Q2124" s="56" t="s">
        <v>133</v>
      </c>
      <c r="R2124" s="59"/>
      <c r="S2124" s="56" t="s">
        <v>108</v>
      </c>
      <c r="T2124" s="56" t="s">
        <v>108</v>
      </c>
      <c r="U2124" s="57"/>
      <c r="V2124" s="77"/>
      <c r="W2124" s="77"/>
      <c r="X2124" s="59"/>
      <c r="Y2124" s="56" t="s">
        <v>108</v>
      </c>
      <c r="Z2124" s="56" t="s">
        <v>123</v>
      </c>
      <c r="AA2124" s="57">
        <v>43762</v>
      </c>
      <c r="AB2124" s="63" t="s">
        <v>389</v>
      </c>
      <c r="AC2124" s="64" t="s">
        <v>13015</v>
      </c>
      <c r="AD2124" s="56" t="s">
        <v>224</v>
      </c>
      <c r="AE2124" s="56"/>
      <c r="AF2124" s="61"/>
      <c r="AG2124" s="61"/>
      <c r="AH2124" s="67" t="str">
        <v>Oct</v>
      </c>
      <c r="AI2124" s="68" t="str">
        <v>Oct</v>
      </c>
      <c r="AJ2124" s="69">
        <f t="shared" si="340"/>
        <v>9</v>
      </c>
      <c r="AK2124" s="70" t="str">
        <f t="shared" si="434"/>
        <v/>
      </c>
      <c r="AL2124" s="71" t="s">
        <v>17409</v>
      </c>
      <c r="AM2124" s="71" t="str">
        <v>2019</v>
      </c>
      <c r="AN2124" s="70"/>
      <c r="AO2124" s="70" t="s">
        <v>123</v>
      </c>
      <c r="AP2124" s="74">
        <f ca="1"/>
        <v>206</v>
      </c>
    </row>
    <row r="2125" spans="1:42" ht="14.4">
      <c r="A2125" s="55" t="s">
        <v>13016</v>
      </c>
      <c r="B2125" s="56" t="s">
        <v>89</v>
      </c>
      <c r="C2125" s="57">
        <v>43585</v>
      </c>
      <c r="D2125" s="56" t="s">
        <v>90</v>
      </c>
      <c r="E2125" s="56" t="s">
        <v>276</v>
      </c>
      <c r="F2125" s="58" t="s">
        <v>214</v>
      </c>
      <c r="G2125" s="58" t="s">
        <v>214</v>
      </c>
      <c r="H2125" s="56" t="s">
        <v>276</v>
      </c>
      <c r="I2125" s="57"/>
      <c r="J2125" s="57">
        <v>43615</v>
      </c>
      <c r="K2125" s="56" t="s">
        <v>108</v>
      </c>
      <c r="L2125" s="56" t="s">
        <v>108</v>
      </c>
      <c r="M2125" s="60" t="s">
        <v>13026</v>
      </c>
      <c r="N2125" s="56" t="s">
        <v>13027</v>
      </c>
      <c r="O2125" s="61"/>
      <c r="P2125" s="56"/>
      <c r="Q2125" s="56"/>
      <c r="R2125" s="57"/>
      <c r="S2125" s="56" t="s">
        <v>108</v>
      </c>
      <c r="T2125" s="56" t="s">
        <v>108</v>
      </c>
      <c r="U2125" s="59"/>
      <c r="V2125" s="77"/>
      <c r="W2125" s="62" t="s">
        <v>108</v>
      </c>
      <c r="X2125" s="59"/>
      <c r="Y2125" s="61"/>
      <c r="Z2125" s="56" t="s">
        <v>108</v>
      </c>
      <c r="AA2125" s="57">
        <v>43602</v>
      </c>
      <c r="AB2125" s="75"/>
      <c r="AC2125" s="64" t="s">
        <v>13031</v>
      </c>
      <c r="AD2125" s="56" t="s">
        <v>705</v>
      </c>
      <c r="AE2125" s="56"/>
      <c r="AF2125" s="61"/>
      <c r="AG2125" s="61"/>
      <c r="AH2125" s="67" t="str">
        <v>Apr</v>
      </c>
      <c r="AI2125" s="68" t="str">
        <v>May</v>
      </c>
      <c r="AJ2125" s="69">
        <f t="shared" si="340"/>
        <v>17</v>
      </c>
      <c r="AK2125" s="70" t="str">
        <f t="shared" si="434"/>
        <v/>
      </c>
      <c r="AL2125" s="71" t="s">
        <v>17409</v>
      </c>
      <c r="AM2125" s="71" t="str">
        <v>2019</v>
      </c>
      <c r="AN2125" s="70">
        <f t="shared" ref="AN2125:AN2126" si="435">IF(C2125="","",SUM(C2125+10))</f>
        <v>43595</v>
      </c>
      <c r="AO2125" s="70" t="s">
        <v>123</v>
      </c>
      <c r="AP2125" s="74">
        <f ca="1"/>
        <v>374</v>
      </c>
    </row>
    <row r="2126" spans="1:42" ht="14.4">
      <c r="A2126" s="55" t="s">
        <v>13034</v>
      </c>
      <c r="B2126" s="106" t="s">
        <v>89</v>
      </c>
      <c r="C2126" s="57">
        <v>43663</v>
      </c>
      <c r="D2126" s="56" t="s">
        <v>131</v>
      </c>
      <c r="E2126" s="56" t="s">
        <v>129</v>
      </c>
      <c r="F2126" s="58" t="s">
        <v>106</v>
      </c>
      <c r="G2126" s="58" t="s">
        <v>107</v>
      </c>
      <c r="H2126" s="56" t="s">
        <v>129</v>
      </c>
      <c r="I2126" s="57"/>
      <c r="J2126" s="57">
        <f t="shared" ref="J2126:J2232" si="436">IF(C2126="","",SUM(C2126+30))</f>
        <v>43693</v>
      </c>
      <c r="K2126" s="56" t="s">
        <v>18</v>
      </c>
      <c r="L2126" s="56" t="s">
        <v>14</v>
      </c>
      <c r="M2126" s="60" t="s">
        <v>13039</v>
      </c>
      <c r="N2126" s="56" t="s">
        <v>13040</v>
      </c>
      <c r="O2126" s="56"/>
      <c r="P2126" s="56" t="s">
        <v>108</v>
      </c>
      <c r="Q2126" s="56" t="s">
        <v>130</v>
      </c>
      <c r="R2126" s="57"/>
      <c r="S2126" s="56" t="s">
        <v>108</v>
      </c>
      <c r="T2126" s="56" t="s">
        <v>108</v>
      </c>
      <c r="U2126" s="57"/>
      <c r="V2126" s="62"/>
      <c r="W2126" s="62" t="s">
        <v>108</v>
      </c>
      <c r="X2126" s="57"/>
      <c r="Y2126" s="56" t="s">
        <v>108</v>
      </c>
      <c r="Z2126" s="56" t="s">
        <v>123</v>
      </c>
      <c r="AA2126" s="57">
        <v>43664</v>
      </c>
      <c r="AB2126" s="63" t="s">
        <v>163</v>
      </c>
      <c r="AC2126" s="64" t="s">
        <v>537</v>
      </c>
      <c r="AD2126" s="56" t="s">
        <v>224</v>
      </c>
      <c r="AE2126" s="56" t="s">
        <v>131</v>
      </c>
      <c r="AF2126" s="61"/>
      <c r="AG2126" s="61"/>
      <c r="AH2126" s="67" t="str">
        <v>Jul</v>
      </c>
      <c r="AI2126" s="68" t="str">
        <v>Jul</v>
      </c>
      <c r="AJ2126" s="69">
        <f t="shared" si="340"/>
        <v>1</v>
      </c>
      <c r="AK2126" s="70" t="str">
        <f t="shared" si="434"/>
        <v/>
      </c>
      <c r="AL2126" s="71" t="s">
        <v>17409</v>
      </c>
      <c r="AM2126" s="71" t="str">
        <v>2019</v>
      </c>
      <c r="AN2126" s="70">
        <f t="shared" si="435"/>
        <v>43673</v>
      </c>
      <c r="AO2126" s="70" t="s">
        <v>123</v>
      </c>
      <c r="AP2126" s="74">
        <f ca="1"/>
        <v>296</v>
      </c>
    </row>
    <row r="2127" spans="1:42" ht="14.4">
      <c r="A2127" s="55" t="s">
        <v>13044</v>
      </c>
      <c r="B2127" s="56" t="s">
        <v>89</v>
      </c>
      <c r="C2127" s="57">
        <v>43745</v>
      </c>
      <c r="D2127" s="56" t="s">
        <v>131</v>
      </c>
      <c r="E2127" s="56" t="s">
        <v>129</v>
      </c>
      <c r="F2127" s="58" t="s">
        <v>106</v>
      </c>
      <c r="G2127" s="58" t="s">
        <v>107</v>
      </c>
      <c r="H2127" s="56" t="s">
        <v>129</v>
      </c>
      <c r="I2127" s="59"/>
      <c r="J2127" s="59">
        <f t="shared" si="436"/>
        <v>43775</v>
      </c>
      <c r="K2127" s="56" t="s">
        <v>18</v>
      </c>
      <c r="L2127" s="56" t="s">
        <v>14</v>
      </c>
      <c r="M2127" s="60" t="s">
        <v>13045</v>
      </c>
      <c r="N2127" s="56" t="s">
        <v>13046</v>
      </c>
      <c r="O2127" s="56"/>
      <c r="P2127" s="56" t="s">
        <v>108</v>
      </c>
      <c r="Q2127" s="56" t="s">
        <v>130</v>
      </c>
      <c r="R2127" s="59"/>
      <c r="S2127" s="56" t="s">
        <v>108</v>
      </c>
      <c r="T2127" s="56" t="s">
        <v>108</v>
      </c>
      <c r="U2127" s="57"/>
      <c r="V2127" s="77"/>
      <c r="W2127" s="62" t="s">
        <v>108</v>
      </c>
      <c r="X2127" s="59"/>
      <c r="Y2127" s="56" t="s">
        <v>108</v>
      </c>
      <c r="Z2127" s="56" t="s">
        <v>123</v>
      </c>
      <c r="AA2127" s="57">
        <v>43746</v>
      </c>
      <c r="AB2127" s="63" t="s">
        <v>389</v>
      </c>
      <c r="AC2127" s="64" t="s">
        <v>13047</v>
      </c>
      <c r="AD2127" s="56" t="s">
        <v>224</v>
      </c>
      <c r="AE2127" s="56" t="s">
        <v>131</v>
      </c>
      <c r="AF2127" s="61"/>
      <c r="AG2127" s="61"/>
      <c r="AH2127" s="67" t="str">
        <v>Oct</v>
      </c>
      <c r="AI2127" s="68" t="str">
        <v>Oct</v>
      </c>
      <c r="AJ2127" s="69">
        <f t="shared" si="340"/>
        <v>1</v>
      </c>
      <c r="AK2127" s="70"/>
      <c r="AL2127" s="71"/>
      <c r="AM2127" s="71" t="str">
        <v>2019</v>
      </c>
      <c r="AN2127" s="70"/>
      <c r="AO2127" s="70" t="s">
        <v>123</v>
      </c>
      <c r="AP2127" s="74">
        <f ca="1"/>
        <v>214</v>
      </c>
    </row>
    <row r="2128" spans="1:42" ht="14.4">
      <c r="A2128" s="55" t="s">
        <v>13048</v>
      </c>
      <c r="B2128" s="56" t="s">
        <v>89</v>
      </c>
      <c r="C2128" s="57">
        <v>43759</v>
      </c>
      <c r="D2128" s="56" t="s">
        <v>119</v>
      </c>
      <c r="E2128" s="56" t="s">
        <v>112</v>
      </c>
      <c r="F2128" s="58" t="s">
        <v>106</v>
      </c>
      <c r="G2128" s="58" t="s">
        <v>113</v>
      </c>
      <c r="H2128" s="56" t="s">
        <v>112</v>
      </c>
      <c r="I2128" s="59"/>
      <c r="J2128" s="59">
        <f t="shared" si="436"/>
        <v>43789</v>
      </c>
      <c r="K2128" s="56" t="s">
        <v>18</v>
      </c>
      <c r="L2128" s="56" t="s">
        <v>14</v>
      </c>
      <c r="M2128" s="60" t="s">
        <v>13051</v>
      </c>
      <c r="N2128" s="56" t="s">
        <v>13052</v>
      </c>
      <c r="O2128" s="56" t="s">
        <v>266</v>
      </c>
      <c r="P2128" s="56" t="s">
        <v>2857</v>
      </c>
      <c r="Q2128" s="56" t="s">
        <v>116</v>
      </c>
      <c r="R2128" s="57">
        <v>43761</v>
      </c>
      <c r="S2128" s="56" t="s">
        <v>108</v>
      </c>
      <c r="T2128" s="56" t="s">
        <v>108</v>
      </c>
      <c r="U2128" s="57"/>
      <c r="V2128" s="77"/>
      <c r="W2128" s="62" t="s">
        <v>108</v>
      </c>
      <c r="X2128" s="59"/>
      <c r="Y2128" s="56" t="s">
        <v>108</v>
      </c>
      <c r="Z2128" s="56" t="s">
        <v>123</v>
      </c>
      <c r="AA2128" s="57">
        <v>43761</v>
      </c>
      <c r="AB2128" s="75"/>
      <c r="AC2128" s="64" t="s">
        <v>380</v>
      </c>
      <c r="AD2128" s="56" t="s">
        <v>118</v>
      </c>
      <c r="AE2128" s="56" t="s">
        <v>90</v>
      </c>
      <c r="AF2128" s="61"/>
      <c r="AG2128" s="61"/>
      <c r="AH2128" s="67" t="str">
        <v>Oct</v>
      </c>
      <c r="AI2128" s="68" t="str">
        <v>Oct</v>
      </c>
      <c r="AJ2128" s="69">
        <f t="shared" si="340"/>
        <v>2</v>
      </c>
      <c r="AK2128" s="70">
        <f>IF(R2128="","",SUM(R2128+30))</f>
        <v>43791</v>
      </c>
      <c r="AL2128" s="71"/>
      <c r="AM2128" s="71" t="str">
        <v>2019</v>
      </c>
      <c r="AN2128" s="70"/>
      <c r="AO2128" s="70" t="s">
        <v>121</v>
      </c>
      <c r="AP2128" s="74">
        <f ca="1"/>
        <v>200</v>
      </c>
    </row>
    <row r="2129" spans="1:42" ht="14.4">
      <c r="A2129" s="55" t="s">
        <v>13055</v>
      </c>
      <c r="B2129" s="56" t="s">
        <v>89</v>
      </c>
      <c r="C2129" s="57">
        <v>43823</v>
      </c>
      <c r="D2129" s="56" t="s">
        <v>119</v>
      </c>
      <c r="E2129" s="56" t="s">
        <v>105</v>
      </c>
      <c r="F2129" s="58" t="s">
        <v>106</v>
      </c>
      <c r="G2129" s="58" t="s">
        <v>107</v>
      </c>
      <c r="H2129" s="56" t="s">
        <v>105</v>
      </c>
      <c r="I2129" s="59"/>
      <c r="J2129" s="59">
        <f t="shared" si="436"/>
        <v>43853</v>
      </c>
      <c r="K2129" s="56" t="s">
        <v>18</v>
      </c>
      <c r="L2129" s="56" t="s">
        <v>18</v>
      </c>
      <c r="M2129" s="60" t="s">
        <v>13058</v>
      </c>
      <c r="N2129" s="56" t="s">
        <v>1283</v>
      </c>
      <c r="O2129" s="56" t="s">
        <v>29</v>
      </c>
      <c r="P2129" s="56" t="s">
        <v>1284</v>
      </c>
      <c r="Q2129" s="56" t="s">
        <v>133</v>
      </c>
      <c r="R2129" s="59"/>
      <c r="S2129" s="56" t="s">
        <v>108</v>
      </c>
      <c r="T2129" s="56" t="s">
        <v>108</v>
      </c>
      <c r="U2129" s="57"/>
      <c r="V2129" s="77"/>
      <c r="W2129" s="62" t="s">
        <v>146</v>
      </c>
      <c r="X2129" s="59"/>
      <c r="Y2129" s="56" t="s">
        <v>108</v>
      </c>
      <c r="Z2129" s="56" t="s">
        <v>121</v>
      </c>
      <c r="AA2129" s="57">
        <v>43838</v>
      </c>
      <c r="AB2129" s="63" t="s">
        <v>238</v>
      </c>
      <c r="AC2129" s="64" t="s">
        <v>13060</v>
      </c>
      <c r="AD2129" s="56" t="s">
        <v>97</v>
      </c>
      <c r="AE2129" s="56" t="s">
        <v>119</v>
      </c>
      <c r="AF2129" s="61"/>
      <c r="AG2129" s="61"/>
      <c r="AH2129" s="67" t="str">
        <v>Dec</v>
      </c>
      <c r="AI2129" s="68" t="str">
        <v>Jan</v>
      </c>
      <c r="AJ2129" s="69">
        <f t="shared" si="340"/>
        <v>15</v>
      </c>
      <c r="AK2129" s="70"/>
      <c r="AL2129" s="71"/>
      <c r="AM2129" s="71" t="str">
        <v>2019</v>
      </c>
      <c r="AN2129" s="70"/>
      <c r="AO2129" s="70" t="s">
        <v>123</v>
      </c>
      <c r="AP2129" s="74">
        <f ca="1"/>
        <v>136</v>
      </c>
    </row>
    <row r="2130" spans="1:42" ht="14.4">
      <c r="A2130" s="55" t="s">
        <v>13062</v>
      </c>
      <c r="B2130" s="56" t="s">
        <v>89</v>
      </c>
      <c r="C2130" s="57">
        <v>43787</v>
      </c>
      <c r="D2130" s="56" t="s">
        <v>131</v>
      </c>
      <c r="E2130" s="56" t="s">
        <v>1605</v>
      </c>
      <c r="F2130" s="58" t="s">
        <v>106</v>
      </c>
      <c r="G2130" s="58" t="s">
        <v>107</v>
      </c>
      <c r="H2130" s="56" t="s">
        <v>129</v>
      </c>
      <c r="I2130" s="59"/>
      <c r="J2130" s="59">
        <f t="shared" si="436"/>
        <v>43817</v>
      </c>
      <c r="K2130" s="56" t="s">
        <v>18</v>
      </c>
      <c r="L2130" s="56" t="s">
        <v>14</v>
      </c>
      <c r="M2130" s="60" t="s">
        <v>13065</v>
      </c>
      <c r="N2130" s="56" t="s">
        <v>13066</v>
      </c>
      <c r="O2130" s="56"/>
      <c r="P2130" s="56" t="s">
        <v>108</v>
      </c>
      <c r="Q2130" s="56" t="s">
        <v>130</v>
      </c>
      <c r="R2130" s="59"/>
      <c r="S2130" s="56" t="s">
        <v>108</v>
      </c>
      <c r="T2130" s="56" t="s">
        <v>108</v>
      </c>
      <c r="U2130" s="57"/>
      <c r="V2130" s="62">
        <v>0</v>
      </c>
      <c r="W2130" s="62" t="s">
        <v>108</v>
      </c>
      <c r="X2130" s="59"/>
      <c r="Y2130" s="56" t="s">
        <v>108</v>
      </c>
      <c r="Z2130" s="56" t="s">
        <v>123</v>
      </c>
      <c r="AA2130" s="57">
        <v>43789</v>
      </c>
      <c r="AB2130" s="63" t="s">
        <v>318</v>
      </c>
      <c r="AC2130" s="64" t="s">
        <v>13068</v>
      </c>
      <c r="AD2130" s="56" t="s">
        <v>118</v>
      </c>
      <c r="AE2130" s="56" t="s">
        <v>131</v>
      </c>
      <c r="AF2130" s="61"/>
      <c r="AG2130" s="61"/>
      <c r="AH2130" s="67" t="str">
        <v>Nov</v>
      </c>
      <c r="AI2130" s="68" t="str">
        <v>Nov</v>
      </c>
      <c r="AJ2130" s="69">
        <f t="shared" si="340"/>
        <v>2</v>
      </c>
      <c r="AK2130" s="70"/>
      <c r="AL2130" s="71"/>
      <c r="AM2130" s="71" t="str">
        <v>2019</v>
      </c>
      <c r="AN2130" s="70"/>
      <c r="AO2130" s="70" t="s">
        <v>123</v>
      </c>
      <c r="AP2130" s="74">
        <f ca="1"/>
        <v>172</v>
      </c>
    </row>
    <row r="2131" spans="1:42" ht="14.4">
      <c r="A2131" s="55" t="s">
        <v>13070</v>
      </c>
      <c r="B2131" s="56" t="s">
        <v>89</v>
      </c>
      <c r="C2131" s="57">
        <v>43649</v>
      </c>
      <c r="D2131" s="56" t="s">
        <v>131</v>
      </c>
      <c r="E2131" s="56" t="s">
        <v>129</v>
      </c>
      <c r="F2131" s="58" t="s">
        <v>106</v>
      </c>
      <c r="G2131" s="58" t="s">
        <v>107</v>
      </c>
      <c r="H2131" s="56" t="s">
        <v>129</v>
      </c>
      <c r="I2131" s="59"/>
      <c r="J2131" s="59">
        <f t="shared" si="436"/>
        <v>43679</v>
      </c>
      <c r="K2131" s="56" t="s">
        <v>18</v>
      </c>
      <c r="L2131" s="56" t="s">
        <v>14</v>
      </c>
      <c r="M2131" s="60" t="s">
        <v>13074</v>
      </c>
      <c r="N2131" s="56" t="s">
        <v>13076</v>
      </c>
      <c r="O2131" s="56"/>
      <c r="P2131" s="56" t="s">
        <v>108</v>
      </c>
      <c r="Q2131" s="56" t="s">
        <v>130</v>
      </c>
      <c r="R2131" s="59"/>
      <c r="S2131" s="56" t="s">
        <v>108</v>
      </c>
      <c r="T2131" s="56" t="s">
        <v>108</v>
      </c>
      <c r="U2131" s="59"/>
      <c r="V2131" s="77"/>
      <c r="W2131" s="62" t="s">
        <v>108</v>
      </c>
      <c r="X2131" s="59"/>
      <c r="Y2131" s="56" t="s">
        <v>108</v>
      </c>
      <c r="Z2131" s="56" t="s">
        <v>123</v>
      </c>
      <c r="AA2131" s="57">
        <v>43656</v>
      </c>
      <c r="AB2131" s="63" t="s">
        <v>163</v>
      </c>
      <c r="AC2131" s="64" t="s">
        <v>919</v>
      </c>
      <c r="AD2131" s="56" t="s">
        <v>224</v>
      </c>
      <c r="AE2131" s="56" t="s">
        <v>131</v>
      </c>
      <c r="AF2131" s="61"/>
      <c r="AG2131" s="61"/>
      <c r="AH2131" s="67" t="str">
        <v>Jul</v>
      </c>
      <c r="AI2131" s="68" t="str">
        <v>Jul</v>
      </c>
      <c r="AJ2131" s="69">
        <f t="shared" si="340"/>
        <v>7</v>
      </c>
      <c r="AK2131" s="70" t="str">
        <f t="shared" ref="AK2131:AK2215" si="437">IF(R2131="","",SUM(R2131+30))</f>
        <v/>
      </c>
      <c r="AL2131" s="71" t="s">
        <v>17409</v>
      </c>
      <c r="AM2131" s="71" t="str">
        <v>2019</v>
      </c>
      <c r="AN2131" s="70">
        <f t="shared" ref="AN2131:AN2215" si="438">IF(C2131="","",SUM(C2131+10))</f>
        <v>43659</v>
      </c>
      <c r="AO2131" s="70" t="s">
        <v>123</v>
      </c>
      <c r="AP2131" s="74">
        <f ca="1"/>
        <v>310</v>
      </c>
    </row>
    <row r="2132" spans="1:42" ht="14.4">
      <c r="A2132" s="55" t="s">
        <v>13087</v>
      </c>
      <c r="B2132" s="56" t="s">
        <v>89</v>
      </c>
      <c r="C2132" s="57">
        <v>43469</v>
      </c>
      <c r="D2132" s="56" t="s">
        <v>119</v>
      </c>
      <c r="E2132" s="56" t="s">
        <v>327</v>
      </c>
      <c r="F2132" s="58" t="s">
        <v>92</v>
      </c>
      <c r="G2132" s="58" t="s">
        <v>328</v>
      </c>
      <c r="H2132" s="56" t="s">
        <v>327</v>
      </c>
      <c r="I2132" s="57"/>
      <c r="J2132" s="57">
        <f t="shared" si="436"/>
        <v>43499</v>
      </c>
      <c r="K2132" s="56" t="s">
        <v>18</v>
      </c>
      <c r="L2132" s="56" t="s">
        <v>14</v>
      </c>
      <c r="M2132" s="60" t="s">
        <v>745</v>
      </c>
      <c r="N2132" s="56" t="s">
        <v>13089</v>
      </c>
      <c r="O2132" s="56" t="s">
        <v>271</v>
      </c>
      <c r="P2132" s="56"/>
      <c r="Q2132" s="56" t="s">
        <v>96</v>
      </c>
      <c r="R2132" s="57"/>
      <c r="S2132" s="56" t="s">
        <v>108</v>
      </c>
      <c r="T2132" s="56" t="s">
        <v>108</v>
      </c>
      <c r="U2132" s="57"/>
      <c r="V2132" s="62"/>
      <c r="W2132" s="62" t="s">
        <v>108</v>
      </c>
      <c r="X2132" s="57"/>
      <c r="Y2132" s="56"/>
      <c r="Z2132" s="56" t="s">
        <v>121</v>
      </c>
      <c r="AA2132" s="57">
        <v>43475</v>
      </c>
      <c r="AB2132" s="75"/>
      <c r="AC2132" s="64" t="s">
        <v>13094</v>
      </c>
      <c r="AD2132" s="65" t="s">
        <v>118</v>
      </c>
      <c r="AE2132" s="65"/>
      <c r="AF2132" s="66"/>
      <c r="AG2132" s="66"/>
      <c r="AH2132" s="67" t="str">
        <v>Jan</v>
      </c>
      <c r="AI2132" s="68" t="str">
        <v>Jan</v>
      </c>
      <c r="AJ2132" s="69">
        <f t="shared" si="340"/>
        <v>6</v>
      </c>
      <c r="AK2132" s="70" t="str">
        <f t="shared" si="437"/>
        <v/>
      </c>
      <c r="AL2132" s="71" t="s">
        <v>17409</v>
      </c>
      <c r="AM2132" s="71" t="str">
        <v>2019</v>
      </c>
      <c r="AN2132" s="70">
        <f t="shared" si="438"/>
        <v>43479</v>
      </c>
      <c r="AO2132" s="70" t="s">
        <v>123</v>
      </c>
      <c r="AP2132" s="74">
        <f ca="1"/>
        <v>490</v>
      </c>
    </row>
    <row r="2133" spans="1:42" ht="14.4">
      <c r="A2133" s="55" t="s">
        <v>13097</v>
      </c>
      <c r="B2133" s="56" t="s">
        <v>89</v>
      </c>
      <c r="C2133" s="57">
        <v>43467</v>
      </c>
      <c r="D2133" s="56" t="s">
        <v>119</v>
      </c>
      <c r="E2133" s="56" t="s">
        <v>327</v>
      </c>
      <c r="F2133" s="58" t="s">
        <v>92</v>
      </c>
      <c r="G2133" s="58" t="s">
        <v>328</v>
      </c>
      <c r="H2133" s="56" t="s">
        <v>327</v>
      </c>
      <c r="I2133" s="57"/>
      <c r="J2133" s="57">
        <f t="shared" si="436"/>
        <v>43497</v>
      </c>
      <c r="K2133" s="56" t="s">
        <v>18</v>
      </c>
      <c r="L2133" s="56" t="s">
        <v>14</v>
      </c>
      <c r="M2133" s="60" t="s">
        <v>745</v>
      </c>
      <c r="N2133" s="56" t="s">
        <v>13099</v>
      </c>
      <c r="O2133" s="56" t="s">
        <v>172</v>
      </c>
      <c r="P2133" s="56">
        <v>1118012</v>
      </c>
      <c r="Q2133" s="56" t="s">
        <v>96</v>
      </c>
      <c r="R2133" s="57"/>
      <c r="S2133" s="56" t="s">
        <v>14</v>
      </c>
      <c r="T2133" s="56" t="s">
        <v>108</v>
      </c>
      <c r="U2133" s="59"/>
      <c r="V2133" s="77"/>
      <c r="W2133" s="62" t="s">
        <v>108</v>
      </c>
      <c r="X2133" s="57"/>
      <c r="Y2133" s="56" t="s">
        <v>200</v>
      </c>
      <c r="Z2133" s="56" t="s">
        <v>123</v>
      </c>
      <c r="AA2133" s="57">
        <v>43467</v>
      </c>
      <c r="AB2133" s="63"/>
      <c r="AC2133" s="64" t="s">
        <v>13100</v>
      </c>
      <c r="AD2133" s="65" t="s">
        <v>294</v>
      </c>
      <c r="AE2133" s="65"/>
      <c r="AF2133" s="66"/>
      <c r="AG2133" s="66"/>
      <c r="AH2133" s="67" t="str">
        <v>Jan</v>
      </c>
      <c r="AI2133" s="68" t="str">
        <v>Jan</v>
      </c>
      <c r="AJ2133" s="69">
        <f t="shared" si="340"/>
        <v>0</v>
      </c>
      <c r="AK2133" s="70" t="str">
        <f t="shared" si="437"/>
        <v/>
      </c>
      <c r="AL2133" s="71" t="s">
        <v>17409</v>
      </c>
      <c r="AM2133" s="71" t="str">
        <v>2019</v>
      </c>
      <c r="AN2133" s="70">
        <f t="shared" si="438"/>
        <v>43477</v>
      </c>
      <c r="AO2133" s="70" t="s">
        <v>123</v>
      </c>
      <c r="AP2133" s="74">
        <f ca="1"/>
        <v>492</v>
      </c>
    </row>
    <row r="2134" spans="1:42" ht="14.4">
      <c r="A2134" s="55" t="s">
        <v>13101</v>
      </c>
      <c r="B2134" s="56" t="s">
        <v>89</v>
      </c>
      <c r="C2134" s="57">
        <v>43488</v>
      </c>
      <c r="D2134" s="56" t="s">
        <v>131</v>
      </c>
      <c r="E2134" s="56" t="s">
        <v>140</v>
      </c>
      <c r="F2134" s="58" t="s">
        <v>106</v>
      </c>
      <c r="G2134" s="58" t="s">
        <v>107</v>
      </c>
      <c r="H2134" s="56" t="s">
        <v>140</v>
      </c>
      <c r="I2134" s="57"/>
      <c r="J2134" s="57">
        <f t="shared" si="436"/>
        <v>43518</v>
      </c>
      <c r="K2134" s="56" t="s">
        <v>18</v>
      </c>
      <c r="L2134" s="56" t="s">
        <v>18</v>
      </c>
      <c r="M2134" s="60" t="s">
        <v>745</v>
      </c>
      <c r="N2134" s="56" t="s">
        <v>13102</v>
      </c>
      <c r="O2134" s="56" t="s">
        <v>143</v>
      </c>
      <c r="P2134" s="56" t="s">
        <v>13103</v>
      </c>
      <c r="Q2134" s="56" t="s">
        <v>21</v>
      </c>
      <c r="R2134" s="57"/>
      <c r="S2134" s="56" t="s">
        <v>108</v>
      </c>
      <c r="T2134" s="56" t="s">
        <v>108</v>
      </c>
      <c r="U2134" s="57"/>
      <c r="V2134" s="62"/>
      <c r="W2134" s="62">
        <v>0</v>
      </c>
      <c r="X2134" s="57"/>
      <c r="Y2134" s="56" t="s">
        <v>108</v>
      </c>
      <c r="Z2134" s="56" t="s">
        <v>121</v>
      </c>
      <c r="AA2134" s="57">
        <v>43488</v>
      </c>
      <c r="AB2134" s="63" t="s">
        <v>127</v>
      </c>
      <c r="AC2134" s="64" t="s">
        <v>13104</v>
      </c>
      <c r="AD2134" s="65" t="s">
        <v>97</v>
      </c>
      <c r="AE2134" s="65" t="s">
        <v>90</v>
      </c>
      <c r="AF2134" s="66"/>
      <c r="AG2134" s="66"/>
      <c r="AH2134" s="67" t="str">
        <v>Jan</v>
      </c>
      <c r="AI2134" s="68" t="str">
        <v>Jan</v>
      </c>
      <c r="AJ2134" s="69">
        <f t="shared" si="340"/>
        <v>0</v>
      </c>
      <c r="AK2134" s="70" t="str">
        <f t="shared" si="437"/>
        <v/>
      </c>
      <c r="AL2134" s="71" t="s">
        <v>17409</v>
      </c>
      <c r="AM2134" s="71" t="str">
        <v>2019</v>
      </c>
      <c r="AN2134" s="70">
        <f t="shared" si="438"/>
        <v>43498</v>
      </c>
      <c r="AO2134" s="70" t="s">
        <v>123</v>
      </c>
      <c r="AP2134" s="74">
        <f ca="1"/>
        <v>471</v>
      </c>
    </row>
    <row r="2135" spans="1:42" ht="14.4">
      <c r="A2135" s="55" t="s">
        <v>13107</v>
      </c>
      <c r="B2135" s="56" t="s">
        <v>89</v>
      </c>
      <c r="C2135" s="57">
        <v>43488</v>
      </c>
      <c r="D2135" s="56" t="s">
        <v>131</v>
      </c>
      <c r="E2135" s="56" t="s">
        <v>140</v>
      </c>
      <c r="F2135" s="58" t="s">
        <v>106</v>
      </c>
      <c r="G2135" s="58" t="s">
        <v>107</v>
      </c>
      <c r="H2135" s="56" t="s">
        <v>140</v>
      </c>
      <c r="I2135" s="57"/>
      <c r="J2135" s="57">
        <f t="shared" si="436"/>
        <v>43518</v>
      </c>
      <c r="K2135" s="56" t="s">
        <v>18</v>
      </c>
      <c r="L2135" s="56" t="s">
        <v>18</v>
      </c>
      <c r="M2135" s="60" t="s">
        <v>745</v>
      </c>
      <c r="N2135" s="56" t="s">
        <v>13108</v>
      </c>
      <c r="O2135" s="56" t="s">
        <v>13</v>
      </c>
      <c r="P2135" s="56" t="s">
        <v>13109</v>
      </c>
      <c r="Q2135" s="56" t="s">
        <v>21</v>
      </c>
      <c r="R2135" s="57"/>
      <c r="S2135" s="56" t="s">
        <v>108</v>
      </c>
      <c r="T2135" s="56" t="s">
        <v>108</v>
      </c>
      <c r="U2135" s="57"/>
      <c r="V2135" s="62"/>
      <c r="W2135" s="62">
        <v>0</v>
      </c>
      <c r="X2135" s="57"/>
      <c r="Y2135" s="56" t="s">
        <v>108</v>
      </c>
      <c r="Z2135" s="56" t="s">
        <v>121</v>
      </c>
      <c r="AA2135" s="57">
        <v>43488</v>
      </c>
      <c r="AB2135" s="63" t="s">
        <v>127</v>
      </c>
      <c r="AC2135" s="64" t="s">
        <v>13110</v>
      </c>
      <c r="AD2135" s="65" t="s">
        <v>97</v>
      </c>
      <c r="AE2135" s="65" t="s">
        <v>131</v>
      </c>
      <c r="AF2135" s="66"/>
      <c r="AG2135" s="66"/>
      <c r="AH2135" s="67" t="str">
        <v>Jan</v>
      </c>
      <c r="AI2135" s="68" t="str">
        <v>Jan</v>
      </c>
      <c r="AJ2135" s="69">
        <f t="shared" si="340"/>
        <v>0</v>
      </c>
      <c r="AK2135" s="70" t="str">
        <f t="shared" si="437"/>
        <v/>
      </c>
      <c r="AL2135" s="71" t="s">
        <v>17409</v>
      </c>
      <c r="AM2135" s="71" t="str">
        <v>2019</v>
      </c>
      <c r="AN2135" s="70">
        <f t="shared" si="438"/>
        <v>43498</v>
      </c>
      <c r="AO2135" s="70" t="s">
        <v>123</v>
      </c>
      <c r="AP2135" s="74">
        <f ca="1"/>
        <v>471</v>
      </c>
    </row>
    <row r="2136" spans="1:42" ht="14.4">
      <c r="A2136" s="55" t="s">
        <v>13173</v>
      </c>
      <c r="B2136" s="56" t="s">
        <v>89</v>
      </c>
      <c r="C2136" s="57">
        <v>43501</v>
      </c>
      <c r="D2136" s="56" t="s">
        <v>119</v>
      </c>
      <c r="E2136" s="56" t="s">
        <v>140</v>
      </c>
      <c r="F2136" s="58" t="s">
        <v>106</v>
      </c>
      <c r="G2136" s="58" t="s">
        <v>107</v>
      </c>
      <c r="H2136" s="56" t="s">
        <v>140</v>
      </c>
      <c r="I2136" s="57"/>
      <c r="J2136" s="57">
        <f t="shared" si="436"/>
        <v>43531</v>
      </c>
      <c r="K2136" s="56" t="s">
        <v>18</v>
      </c>
      <c r="L2136" s="56" t="s">
        <v>18</v>
      </c>
      <c r="M2136" s="60" t="s">
        <v>745</v>
      </c>
      <c r="N2136" s="56" t="s">
        <v>13175</v>
      </c>
      <c r="O2136" s="56" t="s">
        <v>137</v>
      </c>
      <c r="P2136" s="56" t="s">
        <v>13177</v>
      </c>
      <c r="Q2136" s="56" t="s">
        <v>17</v>
      </c>
      <c r="R2136" s="57"/>
      <c r="S2136" s="56" t="s">
        <v>108</v>
      </c>
      <c r="T2136" s="56" t="s">
        <v>108</v>
      </c>
      <c r="U2136" s="57"/>
      <c r="V2136" s="62"/>
      <c r="W2136" s="62">
        <v>0</v>
      </c>
      <c r="X2136" s="57"/>
      <c r="Y2136" s="56" t="s">
        <v>108</v>
      </c>
      <c r="Z2136" s="56" t="s">
        <v>121</v>
      </c>
      <c r="AA2136" s="57">
        <v>43501</v>
      </c>
      <c r="AB2136" s="63" t="s">
        <v>147</v>
      </c>
      <c r="AC2136" s="64" t="s">
        <v>13180</v>
      </c>
      <c r="AD2136" s="65" t="s">
        <v>97</v>
      </c>
      <c r="AE2136" s="65" t="s">
        <v>90</v>
      </c>
      <c r="AF2136" s="66"/>
      <c r="AG2136" s="66"/>
      <c r="AH2136" s="67" t="str">
        <v>Feb</v>
      </c>
      <c r="AI2136" s="68" t="str">
        <v>Feb</v>
      </c>
      <c r="AJ2136" s="69">
        <f t="shared" si="340"/>
        <v>0</v>
      </c>
      <c r="AK2136" s="70" t="str">
        <f t="shared" si="437"/>
        <v/>
      </c>
      <c r="AL2136" s="71" t="s">
        <v>17409</v>
      </c>
      <c r="AM2136" s="71" t="str">
        <v>2019</v>
      </c>
      <c r="AN2136" s="70">
        <f t="shared" si="438"/>
        <v>43511</v>
      </c>
      <c r="AO2136" s="70" t="s">
        <v>123</v>
      </c>
      <c r="AP2136" s="74">
        <f ca="1"/>
        <v>458</v>
      </c>
    </row>
    <row r="2137" spans="1:42" ht="14.4">
      <c r="A2137" s="55" t="s">
        <v>13182</v>
      </c>
      <c r="B2137" s="56" t="s">
        <v>89</v>
      </c>
      <c r="C2137" s="57">
        <v>43500</v>
      </c>
      <c r="D2137" s="56" t="s">
        <v>119</v>
      </c>
      <c r="E2137" s="56" t="s">
        <v>112</v>
      </c>
      <c r="F2137" s="58" t="s">
        <v>106</v>
      </c>
      <c r="G2137" s="58" t="s">
        <v>113</v>
      </c>
      <c r="H2137" s="56" t="s">
        <v>112</v>
      </c>
      <c r="I2137" s="59"/>
      <c r="J2137" s="59">
        <f t="shared" si="436"/>
        <v>43530</v>
      </c>
      <c r="K2137" s="56" t="s">
        <v>18</v>
      </c>
      <c r="L2137" s="56" t="s">
        <v>14</v>
      </c>
      <c r="M2137" s="60" t="s">
        <v>745</v>
      </c>
      <c r="N2137" s="56" t="s">
        <v>13184</v>
      </c>
      <c r="O2137" s="56" t="s">
        <v>271</v>
      </c>
      <c r="P2137" s="56" t="s">
        <v>1745</v>
      </c>
      <c r="Q2137" s="56" t="s">
        <v>116</v>
      </c>
      <c r="R2137" s="57">
        <v>43504</v>
      </c>
      <c r="S2137" s="56" t="s">
        <v>108</v>
      </c>
      <c r="T2137" s="56" t="s">
        <v>108</v>
      </c>
      <c r="U2137" s="59"/>
      <c r="V2137" s="77"/>
      <c r="W2137" s="62" t="s">
        <v>108</v>
      </c>
      <c r="X2137" s="57"/>
      <c r="Y2137" s="56" t="s">
        <v>108</v>
      </c>
      <c r="Z2137" s="56" t="s">
        <v>123</v>
      </c>
      <c r="AA2137" s="57">
        <v>43504</v>
      </c>
      <c r="AB2137" s="63" t="s">
        <v>147</v>
      </c>
      <c r="AC2137" s="64" t="s">
        <v>257</v>
      </c>
      <c r="AD2137" s="65" t="s">
        <v>118</v>
      </c>
      <c r="AE2137" s="65" t="s">
        <v>119</v>
      </c>
      <c r="AF2137" s="66"/>
      <c r="AG2137" s="66"/>
      <c r="AH2137" s="67" t="str">
        <v>Feb</v>
      </c>
      <c r="AI2137" s="68" t="str">
        <v>Feb</v>
      </c>
      <c r="AJ2137" s="69">
        <f t="shared" si="340"/>
        <v>4</v>
      </c>
      <c r="AK2137" s="70">
        <f t="shared" si="437"/>
        <v>43534</v>
      </c>
      <c r="AL2137" s="71">
        <v>30</v>
      </c>
      <c r="AM2137" s="71" t="str">
        <v>2019</v>
      </c>
      <c r="AN2137" s="70">
        <f t="shared" si="438"/>
        <v>43510</v>
      </c>
      <c r="AO2137" s="70" t="s">
        <v>121</v>
      </c>
      <c r="AP2137" s="74">
        <f ca="1"/>
        <v>459</v>
      </c>
    </row>
    <row r="2138" spans="1:42" ht="14.4">
      <c r="A2138" s="55" t="s">
        <v>13186</v>
      </c>
      <c r="B2138" s="56" t="s">
        <v>89</v>
      </c>
      <c r="C2138" s="57">
        <v>43501</v>
      </c>
      <c r="D2138" s="56" t="s">
        <v>131</v>
      </c>
      <c r="E2138" s="56" t="s">
        <v>140</v>
      </c>
      <c r="F2138" s="58" t="s">
        <v>106</v>
      </c>
      <c r="G2138" s="58" t="s">
        <v>107</v>
      </c>
      <c r="H2138" s="56" t="s">
        <v>140</v>
      </c>
      <c r="I2138" s="57"/>
      <c r="J2138" s="57">
        <f t="shared" si="436"/>
        <v>43531</v>
      </c>
      <c r="K2138" s="56" t="s">
        <v>18</v>
      </c>
      <c r="L2138" s="56" t="s">
        <v>18</v>
      </c>
      <c r="M2138" s="60" t="s">
        <v>745</v>
      </c>
      <c r="N2138" s="56" t="s">
        <v>13189</v>
      </c>
      <c r="O2138" s="56" t="s">
        <v>33</v>
      </c>
      <c r="P2138" s="56" t="s">
        <v>2223</v>
      </c>
      <c r="Q2138" s="56" t="s">
        <v>17</v>
      </c>
      <c r="R2138" s="57"/>
      <c r="S2138" s="56" t="s">
        <v>108</v>
      </c>
      <c r="T2138" s="56" t="s">
        <v>108</v>
      </c>
      <c r="U2138" s="57"/>
      <c r="V2138" s="62"/>
      <c r="W2138" s="62">
        <v>0</v>
      </c>
      <c r="X2138" s="57"/>
      <c r="Y2138" s="56" t="s">
        <v>108</v>
      </c>
      <c r="Z2138" s="56" t="s">
        <v>121</v>
      </c>
      <c r="AA2138" s="57">
        <v>43501</v>
      </c>
      <c r="AB2138" s="63" t="s">
        <v>147</v>
      </c>
      <c r="AC2138" s="64" t="s">
        <v>13191</v>
      </c>
      <c r="AD2138" s="65" t="s">
        <v>97</v>
      </c>
      <c r="AE2138" s="65" t="s">
        <v>90</v>
      </c>
      <c r="AF2138" s="66"/>
      <c r="AG2138" s="66"/>
      <c r="AH2138" s="67" t="str">
        <v>Feb</v>
      </c>
      <c r="AI2138" s="68" t="str">
        <v>Feb</v>
      </c>
      <c r="AJ2138" s="69">
        <f t="shared" si="340"/>
        <v>0</v>
      </c>
      <c r="AK2138" s="70" t="str">
        <f t="shared" si="437"/>
        <v/>
      </c>
      <c r="AL2138" s="71" t="s">
        <v>17409</v>
      </c>
      <c r="AM2138" s="71" t="str">
        <v>2019</v>
      </c>
      <c r="AN2138" s="70">
        <f t="shared" si="438"/>
        <v>43511</v>
      </c>
      <c r="AO2138" s="70" t="s">
        <v>123</v>
      </c>
      <c r="AP2138" s="74">
        <f ca="1"/>
        <v>458</v>
      </c>
    </row>
    <row r="2139" spans="1:42" ht="14.4">
      <c r="A2139" s="55" t="s">
        <v>13193</v>
      </c>
      <c r="B2139" s="56" t="s">
        <v>89</v>
      </c>
      <c r="C2139" s="57">
        <v>43501</v>
      </c>
      <c r="D2139" s="56" t="s">
        <v>131</v>
      </c>
      <c r="E2139" s="56" t="s">
        <v>140</v>
      </c>
      <c r="F2139" s="58" t="s">
        <v>106</v>
      </c>
      <c r="G2139" s="58" t="s">
        <v>107</v>
      </c>
      <c r="H2139" s="56" t="s">
        <v>140</v>
      </c>
      <c r="I2139" s="57"/>
      <c r="J2139" s="57">
        <f t="shared" si="436"/>
        <v>43531</v>
      </c>
      <c r="K2139" s="56" t="s">
        <v>18</v>
      </c>
      <c r="L2139" s="56" t="s">
        <v>18</v>
      </c>
      <c r="M2139" s="60" t="s">
        <v>745</v>
      </c>
      <c r="N2139" s="56" t="s">
        <v>13230</v>
      </c>
      <c r="O2139" s="56" t="s">
        <v>436</v>
      </c>
      <c r="P2139" s="56" t="s">
        <v>13231</v>
      </c>
      <c r="Q2139" s="56" t="s">
        <v>17</v>
      </c>
      <c r="R2139" s="57"/>
      <c r="S2139" s="56" t="s">
        <v>108</v>
      </c>
      <c r="T2139" s="56" t="s">
        <v>108</v>
      </c>
      <c r="U2139" s="57"/>
      <c r="V2139" s="62"/>
      <c r="W2139" s="62">
        <v>0</v>
      </c>
      <c r="X2139" s="57"/>
      <c r="Y2139" s="56" t="s">
        <v>108</v>
      </c>
      <c r="Z2139" s="56" t="s">
        <v>121</v>
      </c>
      <c r="AA2139" s="57">
        <v>43501</v>
      </c>
      <c r="AB2139" s="63" t="s">
        <v>147</v>
      </c>
      <c r="AC2139" s="64" t="s">
        <v>13180</v>
      </c>
      <c r="AD2139" s="65" t="s">
        <v>97</v>
      </c>
      <c r="AE2139" s="65" t="s">
        <v>90</v>
      </c>
      <c r="AF2139" s="66"/>
      <c r="AG2139" s="66"/>
      <c r="AH2139" s="67" t="str">
        <v>Feb</v>
      </c>
      <c r="AI2139" s="68" t="str">
        <v>Feb</v>
      </c>
      <c r="AJ2139" s="69">
        <f t="shared" si="340"/>
        <v>0</v>
      </c>
      <c r="AK2139" s="70" t="str">
        <f t="shared" si="437"/>
        <v/>
      </c>
      <c r="AL2139" s="71" t="s">
        <v>17409</v>
      </c>
      <c r="AM2139" s="71" t="str">
        <v>2019</v>
      </c>
      <c r="AN2139" s="70">
        <f t="shared" si="438"/>
        <v>43511</v>
      </c>
      <c r="AO2139" s="70" t="s">
        <v>123</v>
      </c>
      <c r="AP2139" s="74">
        <f ca="1"/>
        <v>458</v>
      </c>
    </row>
    <row r="2140" spans="1:42" ht="14.4">
      <c r="A2140" s="55" t="s">
        <v>13235</v>
      </c>
      <c r="B2140" s="56" t="s">
        <v>89</v>
      </c>
      <c r="C2140" s="57">
        <v>43472</v>
      </c>
      <c r="D2140" s="56" t="s">
        <v>119</v>
      </c>
      <c r="E2140" s="56" t="s">
        <v>129</v>
      </c>
      <c r="F2140" s="58" t="s">
        <v>106</v>
      </c>
      <c r="G2140" s="58" t="s">
        <v>107</v>
      </c>
      <c r="H2140" s="56" t="s">
        <v>129</v>
      </c>
      <c r="I2140" s="59"/>
      <c r="J2140" s="59">
        <f t="shared" si="436"/>
        <v>43502</v>
      </c>
      <c r="K2140" s="56" t="s">
        <v>18</v>
      </c>
      <c r="L2140" s="56" t="s">
        <v>18</v>
      </c>
      <c r="M2140" s="60" t="s">
        <v>745</v>
      </c>
      <c r="N2140" s="56" t="s">
        <v>13237</v>
      </c>
      <c r="O2140" s="56" t="s">
        <v>33</v>
      </c>
      <c r="P2140" s="56" t="s">
        <v>13238</v>
      </c>
      <c r="Q2140" s="56" t="s">
        <v>17</v>
      </c>
      <c r="R2140" s="57"/>
      <c r="S2140" s="56" t="s">
        <v>108</v>
      </c>
      <c r="T2140" s="56" t="s">
        <v>108</v>
      </c>
      <c r="U2140" s="57"/>
      <c r="V2140" s="62"/>
      <c r="W2140" s="62">
        <v>0</v>
      </c>
      <c r="X2140" s="57"/>
      <c r="Y2140" s="56" t="s">
        <v>108</v>
      </c>
      <c r="Z2140" s="56" t="s">
        <v>121</v>
      </c>
      <c r="AA2140" s="57">
        <v>43503</v>
      </c>
      <c r="AB2140" s="63" t="s">
        <v>147</v>
      </c>
      <c r="AC2140" s="60" t="s">
        <v>10433</v>
      </c>
      <c r="AD2140" s="65" t="s">
        <v>97</v>
      </c>
      <c r="AE2140" s="65" t="s">
        <v>119</v>
      </c>
      <c r="AF2140" s="66"/>
      <c r="AG2140" s="66"/>
      <c r="AH2140" s="67" t="str">
        <v>Jan</v>
      </c>
      <c r="AI2140" s="68" t="str">
        <v>Feb</v>
      </c>
      <c r="AJ2140" s="69">
        <f t="shared" si="340"/>
        <v>31</v>
      </c>
      <c r="AK2140" s="70" t="str">
        <f t="shared" si="437"/>
        <v/>
      </c>
      <c r="AL2140" s="71" t="s">
        <v>17409</v>
      </c>
      <c r="AM2140" s="71" t="str">
        <v>2019</v>
      </c>
      <c r="AN2140" s="70">
        <f t="shared" si="438"/>
        <v>43482</v>
      </c>
      <c r="AO2140" s="70" t="s">
        <v>123</v>
      </c>
      <c r="AP2140" s="74">
        <f ca="1"/>
        <v>487</v>
      </c>
    </row>
    <row r="2141" spans="1:42" ht="14.4">
      <c r="A2141" s="55" t="s">
        <v>13242</v>
      </c>
      <c r="B2141" s="56" t="s">
        <v>89</v>
      </c>
      <c r="C2141" s="57">
        <v>43502</v>
      </c>
      <c r="D2141" s="56" t="s">
        <v>90</v>
      </c>
      <c r="E2141" s="56" t="s">
        <v>91</v>
      </c>
      <c r="F2141" s="58" t="s">
        <v>92</v>
      </c>
      <c r="G2141" s="58" t="s">
        <v>93</v>
      </c>
      <c r="H2141" s="56" t="s">
        <v>91</v>
      </c>
      <c r="I2141" s="59"/>
      <c r="J2141" s="59">
        <f t="shared" si="436"/>
        <v>43532</v>
      </c>
      <c r="K2141" s="56" t="s">
        <v>18</v>
      </c>
      <c r="L2141" s="56" t="s">
        <v>14</v>
      </c>
      <c r="M2141" s="60" t="s">
        <v>745</v>
      </c>
      <c r="N2141" s="56" t="s">
        <v>13243</v>
      </c>
      <c r="O2141" s="56" t="s">
        <v>95</v>
      </c>
      <c r="P2141" s="56" t="s">
        <v>13244</v>
      </c>
      <c r="Q2141" s="56" t="s">
        <v>96</v>
      </c>
      <c r="R2141" s="59"/>
      <c r="S2141" s="61"/>
      <c r="T2141" s="61"/>
      <c r="U2141" s="59"/>
      <c r="V2141" s="77"/>
      <c r="W2141" s="77"/>
      <c r="X2141" s="57"/>
      <c r="Y2141" s="91"/>
      <c r="Z2141" s="56" t="s">
        <v>121</v>
      </c>
      <c r="AA2141" s="57">
        <v>43525</v>
      </c>
      <c r="AB2141" s="75"/>
      <c r="AC2141" s="64"/>
      <c r="AD2141" s="65" t="s">
        <v>97</v>
      </c>
      <c r="AE2141" s="65"/>
      <c r="AF2141" s="66"/>
      <c r="AG2141" s="66"/>
      <c r="AH2141" s="67" t="str">
        <v>Feb</v>
      </c>
      <c r="AI2141" s="68" t="str">
        <v>Mar</v>
      </c>
      <c r="AJ2141" s="69">
        <f t="shared" si="340"/>
        <v>23</v>
      </c>
      <c r="AK2141" s="70" t="str">
        <f t="shared" si="437"/>
        <v/>
      </c>
      <c r="AL2141" s="71" t="s">
        <v>17409</v>
      </c>
      <c r="AM2141" s="71" t="str">
        <v>2019</v>
      </c>
      <c r="AN2141" s="70">
        <f t="shared" si="438"/>
        <v>43512</v>
      </c>
      <c r="AO2141" s="70" t="s">
        <v>123</v>
      </c>
      <c r="AP2141" s="74">
        <f ca="1"/>
        <v>457</v>
      </c>
    </row>
    <row r="2142" spans="1:42" ht="14.4">
      <c r="A2142" s="55" t="s">
        <v>13247</v>
      </c>
      <c r="B2142" s="56" t="s">
        <v>89</v>
      </c>
      <c r="C2142" s="57">
        <v>43503</v>
      </c>
      <c r="D2142" s="56" t="s">
        <v>119</v>
      </c>
      <c r="E2142" s="56" t="s">
        <v>129</v>
      </c>
      <c r="F2142" s="58" t="s">
        <v>106</v>
      </c>
      <c r="G2142" s="58" t="s">
        <v>113</v>
      </c>
      <c r="H2142" s="56" t="s">
        <v>129</v>
      </c>
      <c r="I2142" s="57"/>
      <c r="J2142" s="57">
        <f t="shared" si="436"/>
        <v>43533</v>
      </c>
      <c r="K2142" s="56" t="s">
        <v>18</v>
      </c>
      <c r="L2142" s="56" t="s">
        <v>18</v>
      </c>
      <c r="M2142" s="60" t="s">
        <v>745</v>
      </c>
      <c r="N2142" s="56" t="s">
        <v>13250</v>
      </c>
      <c r="O2142" s="56" t="s">
        <v>114</v>
      </c>
      <c r="P2142" s="56" t="s">
        <v>13251</v>
      </c>
      <c r="Q2142" s="56" t="s">
        <v>17</v>
      </c>
      <c r="R2142" s="57"/>
      <c r="S2142" s="56" t="s">
        <v>108</v>
      </c>
      <c r="T2142" s="56" t="s">
        <v>108</v>
      </c>
      <c r="U2142" s="57"/>
      <c r="V2142" s="62"/>
      <c r="W2142" s="62" t="s">
        <v>108</v>
      </c>
      <c r="X2142" s="57"/>
      <c r="Y2142" s="56" t="s">
        <v>108</v>
      </c>
      <c r="Z2142" s="56" t="s">
        <v>121</v>
      </c>
      <c r="AA2142" s="57">
        <v>43503</v>
      </c>
      <c r="AB2142" s="63" t="s">
        <v>147</v>
      </c>
      <c r="AC2142" s="60" t="s">
        <v>10515</v>
      </c>
      <c r="AD2142" s="65" t="s">
        <v>97</v>
      </c>
      <c r="AE2142" s="65" t="s">
        <v>119</v>
      </c>
      <c r="AF2142" s="66"/>
      <c r="AG2142" s="66"/>
      <c r="AH2142" s="67" t="str">
        <v>Feb</v>
      </c>
      <c r="AI2142" s="68" t="str">
        <v>Feb</v>
      </c>
      <c r="AJ2142" s="69">
        <f t="shared" si="340"/>
        <v>0</v>
      </c>
      <c r="AK2142" s="70" t="str">
        <f t="shared" si="437"/>
        <v/>
      </c>
      <c r="AL2142" s="71" t="s">
        <v>17409</v>
      </c>
      <c r="AM2142" s="71" t="str">
        <v>2019</v>
      </c>
      <c r="AN2142" s="70">
        <f t="shared" si="438"/>
        <v>43513</v>
      </c>
      <c r="AO2142" s="70" t="s">
        <v>123</v>
      </c>
      <c r="AP2142" s="74">
        <f ca="1"/>
        <v>456</v>
      </c>
    </row>
    <row r="2143" spans="1:42" ht="14.4">
      <c r="A2143" s="55" t="s">
        <v>13253</v>
      </c>
      <c r="B2143" s="56" t="s">
        <v>89</v>
      </c>
      <c r="C2143" s="57">
        <v>43504</v>
      </c>
      <c r="D2143" s="56" t="s">
        <v>90</v>
      </c>
      <c r="E2143" s="56" t="s">
        <v>140</v>
      </c>
      <c r="F2143" s="58" t="s">
        <v>106</v>
      </c>
      <c r="G2143" s="58" t="s">
        <v>107</v>
      </c>
      <c r="H2143" s="56" t="s">
        <v>140</v>
      </c>
      <c r="I2143" s="98"/>
      <c r="J2143" s="98">
        <f t="shared" si="436"/>
        <v>43534</v>
      </c>
      <c r="K2143" s="56" t="s">
        <v>18</v>
      </c>
      <c r="L2143" s="56" t="s">
        <v>18</v>
      </c>
      <c r="M2143" s="60" t="s">
        <v>745</v>
      </c>
      <c r="N2143" s="56" t="s">
        <v>13254</v>
      </c>
      <c r="O2143" s="56" t="s">
        <v>29</v>
      </c>
      <c r="P2143" s="56" t="s">
        <v>13255</v>
      </c>
      <c r="Q2143" s="56" t="s">
        <v>17</v>
      </c>
      <c r="R2143" s="57"/>
      <c r="S2143" s="56" t="s">
        <v>108</v>
      </c>
      <c r="T2143" s="56" t="s">
        <v>108</v>
      </c>
      <c r="U2143" s="57"/>
      <c r="V2143" s="62"/>
      <c r="W2143" s="62">
        <v>0</v>
      </c>
      <c r="X2143" s="57"/>
      <c r="Y2143" s="56" t="s">
        <v>108</v>
      </c>
      <c r="Z2143" s="56" t="s">
        <v>121</v>
      </c>
      <c r="AA2143" s="57">
        <v>43504</v>
      </c>
      <c r="AB2143" s="63" t="s">
        <v>147</v>
      </c>
      <c r="AC2143" s="64" t="s">
        <v>12122</v>
      </c>
      <c r="AD2143" s="65" t="s">
        <v>97</v>
      </c>
      <c r="AE2143" s="65" t="s">
        <v>90</v>
      </c>
      <c r="AF2143" s="66"/>
      <c r="AG2143" s="66"/>
      <c r="AH2143" s="67" t="str">
        <v>Feb</v>
      </c>
      <c r="AI2143" s="68" t="str">
        <v>Feb</v>
      </c>
      <c r="AJ2143" s="69">
        <f t="shared" si="340"/>
        <v>0</v>
      </c>
      <c r="AK2143" s="70" t="str">
        <f t="shared" si="437"/>
        <v/>
      </c>
      <c r="AL2143" s="71" t="s">
        <v>17409</v>
      </c>
      <c r="AM2143" s="71" t="str">
        <v>2019</v>
      </c>
      <c r="AN2143" s="70">
        <f t="shared" si="438"/>
        <v>43514</v>
      </c>
      <c r="AO2143" s="70" t="s">
        <v>123</v>
      </c>
      <c r="AP2143" s="74">
        <f ca="1"/>
        <v>455</v>
      </c>
    </row>
    <row r="2144" spans="1:42" ht="14.4">
      <c r="A2144" s="55" t="s">
        <v>13256</v>
      </c>
      <c r="B2144" s="56" t="s">
        <v>89</v>
      </c>
      <c r="C2144" s="57">
        <v>43504</v>
      </c>
      <c r="D2144" s="56" t="s">
        <v>90</v>
      </c>
      <c r="E2144" s="56" t="s">
        <v>140</v>
      </c>
      <c r="F2144" s="58" t="s">
        <v>106</v>
      </c>
      <c r="G2144" s="58" t="s">
        <v>107</v>
      </c>
      <c r="H2144" s="56" t="s">
        <v>140</v>
      </c>
      <c r="I2144" s="57"/>
      <c r="J2144" s="57">
        <f t="shared" si="436"/>
        <v>43534</v>
      </c>
      <c r="K2144" s="56" t="s">
        <v>18</v>
      </c>
      <c r="L2144" s="56" t="s">
        <v>14</v>
      </c>
      <c r="M2144" s="60" t="s">
        <v>745</v>
      </c>
      <c r="N2144" s="56" t="s">
        <v>13259</v>
      </c>
      <c r="O2144" s="56" t="s">
        <v>44</v>
      </c>
      <c r="P2144" s="56" t="s">
        <v>108</v>
      </c>
      <c r="Q2144" s="56" t="s">
        <v>96</v>
      </c>
      <c r="R2144" s="57"/>
      <c r="S2144" s="56" t="s">
        <v>108</v>
      </c>
      <c r="T2144" s="56" t="s">
        <v>108</v>
      </c>
      <c r="U2144" s="57"/>
      <c r="V2144" s="62"/>
      <c r="W2144" s="62" t="s">
        <v>108</v>
      </c>
      <c r="X2144" s="57"/>
      <c r="Y2144" s="56" t="s">
        <v>108</v>
      </c>
      <c r="Z2144" s="56" t="s">
        <v>123</v>
      </c>
      <c r="AA2144" s="57">
        <v>43504</v>
      </c>
      <c r="AB2144" s="63" t="s">
        <v>147</v>
      </c>
      <c r="AC2144" s="64" t="s">
        <v>13261</v>
      </c>
      <c r="AD2144" s="65" t="s">
        <v>118</v>
      </c>
      <c r="AE2144" s="65"/>
      <c r="AF2144" s="66"/>
      <c r="AG2144" s="66"/>
      <c r="AH2144" s="67" t="str">
        <v>Feb</v>
      </c>
      <c r="AI2144" s="68" t="str">
        <v>Feb</v>
      </c>
      <c r="AJ2144" s="69">
        <f t="shared" si="340"/>
        <v>0</v>
      </c>
      <c r="AK2144" s="70" t="str">
        <f t="shared" si="437"/>
        <v/>
      </c>
      <c r="AL2144" s="71" t="s">
        <v>17409</v>
      </c>
      <c r="AM2144" s="71" t="str">
        <v>2019</v>
      </c>
      <c r="AN2144" s="70">
        <f t="shared" si="438"/>
        <v>43514</v>
      </c>
      <c r="AO2144" s="70" t="s">
        <v>123</v>
      </c>
      <c r="AP2144" s="74">
        <f ca="1"/>
        <v>455</v>
      </c>
    </row>
    <row r="2145" spans="1:42" ht="14.4">
      <c r="A2145" s="55" t="s">
        <v>13263</v>
      </c>
      <c r="B2145" s="56" t="s">
        <v>89</v>
      </c>
      <c r="C2145" s="57">
        <v>43507</v>
      </c>
      <c r="D2145" s="56" t="s">
        <v>119</v>
      </c>
      <c r="E2145" s="56" t="s">
        <v>112</v>
      </c>
      <c r="F2145" s="58" t="s">
        <v>106</v>
      </c>
      <c r="G2145" s="58" t="s">
        <v>113</v>
      </c>
      <c r="H2145" s="56" t="s">
        <v>112</v>
      </c>
      <c r="I2145" s="57"/>
      <c r="J2145" s="57">
        <f t="shared" si="436"/>
        <v>43537</v>
      </c>
      <c r="K2145" s="56" t="s">
        <v>18</v>
      </c>
      <c r="L2145" s="56" t="s">
        <v>14</v>
      </c>
      <c r="M2145" s="60" t="s">
        <v>745</v>
      </c>
      <c r="N2145" s="56" t="s">
        <v>1720</v>
      </c>
      <c r="O2145" s="56" t="s">
        <v>249</v>
      </c>
      <c r="P2145" s="56" t="s">
        <v>1721</v>
      </c>
      <c r="Q2145" s="56" t="s">
        <v>116</v>
      </c>
      <c r="R2145" s="57">
        <v>43511</v>
      </c>
      <c r="S2145" s="56" t="s">
        <v>108</v>
      </c>
      <c r="T2145" s="56" t="s">
        <v>108</v>
      </c>
      <c r="U2145" s="57"/>
      <c r="V2145" s="62"/>
      <c r="W2145" s="62" t="s">
        <v>108</v>
      </c>
      <c r="X2145" s="57"/>
      <c r="Y2145" s="56" t="s">
        <v>108</v>
      </c>
      <c r="Z2145" s="56" t="s">
        <v>123</v>
      </c>
      <c r="AA2145" s="57">
        <v>43511</v>
      </c>
      <c r="AB2145" s="63" t="s">
        <v>147</v>
      </c>
      <c r="AC2145" s="64" t="s">
        <v>257</v>
      </c>
      <c r="AD2145" s="65" t="s">
        <v>118</v>
      </c>
      <c r="AE2145" s="65" t="s">
        <v>119</v>
      </c>
      <c r="AF2145" s="66"/>
      <c r="AG2145" s="66"/>
      <c r="AH2145" s="67" t="str">
        <v>Feb</v>
      </c>
      <c r="AI2145" s="68" t="str">
        <v>Feb</v>
      </c>
      <c r="AJ2145" s="69">
        <f t="shared" si="340"/>
        <v>4</v>
      </c>
      <c r="AK2145" s="70">
        <f t="shared" si="437"/>
        <v>43541</v>
      </c>
      <c r="AL2145" s="71">
        <v>30</v>
      </c>
      <c r="AM2145" s="71" t="str">
        <v>2019</v>
      </c>
      <c r="AN2145" s="70">
        <f t="shared" si="438"/>
        <v>43517</v>
      </c>
      <c r="AO2145" s="70" t="s">
        <v>121</v>
      </c>
      <c r="AP2145" s="74">
        <f ca="1"/>
        <v>452</v>
      </c>
    </row>
    <row r="2146" spans="1:42" ht="14.4">
      <c r="A2146" s="55" t="s">
        <v>13267</v>
      </c>
      <c r="B2146" s="56" t="s">
        <v>89</v>
      </c>
      <c r="C2146" s="57">
        <v>43510</v>
      </c>
      <c r="D2146" s="56" t="s">
        <v>90</v>
      </c>
      <c r="E2146" s="56" t="s">
        <v>140</v>
      </c>
      <c r="F2146" s="58" t="s">
        <v>106</v>
      </c>
      <c r="G2146" s="58" t="s">
        <v>107</v>
      </c>
      <c r="H2146" s="56" t="s">
        <v>140</v>
      </c>
      <c r="I2146" s="57"/>
      <c r="J2146" s="57">
        <f t="shared" si="436"/>
        <v>43540</v>
      </c>
      <c r="K2146" s="56" t="s">
        <v>18</v>
      </c>
      <c r="L2146" s="56" t="s">
        <v>14</v>
      </c>
      <c r="M2146" s="60" t="s">
        <v>745</v>
      </c>
      <c r="N2146" s="56" t="s">
        <v>13269</v>
      </c>
      <c r="O2146" s="56"/>
      <c r="P2146" s="56" t="s">
        <v>108</v>
      </c>
      <c r="Q2146" s="56" t="s">
        <v>96</v>
      </c>
      <c r="R2146" s="57"/>
      <c r="S2146" s="56" t="s">
        <v>108</v>
      </c>
      <c r="T2146" s="56" t="s">
        <v>108</v>
      </c>
      <c r="U2146" s="57"/>
      <c r="V2146" s="62"/>
      <c r="W2146" s="62" t="s">
        <v>108</v>
      </c>
      <c r="X2146" s="57"/>
      <c r="Y2146" s="56" t="s">
        <v>108</v>
      </c>
      <c r="Z2146" s="56" t="s">
        <v>123</v>
      </c>
      <c r="AA2146" s="57">
        <v>43510</v>
      </c>
      <c r="AB2146" s="63" t="s">
        <v>147</v>
      </c>
      <c r="AC2146" s="64" t="s">
        <v>13271</v>
      </c>
      <c r="AD2146" s="65" t="s">
        <v>118</v>
      </c>
      <c r="AE2146" s="65"/>
      <c r="AF2146" s="66"/>
      <c r="AG2146" s="66"/>
      <c r="AH2146" s="67" t="str">
        <v>Feb</v>
      </c>
      <c r="AI2146" s="68" t="str">
        <v>Feb</v>
      </c>
      <c r="AJ2146" s="69">
        <f t="shared" si="340"/>
        <v>0</v>
      </c>
      <c r="AK2146" s="70" t="str">
        <f t="shared" si="437"/>
        <v/>
      </c>
      <c r="AL2146" s="71" t="s">
        <v>17409</v>
      </c>
      <c r="AM2146" s="71" t="str">
        <v>2019</v>
      </c>
      <c r="AN2146" s="70">
        <f t="shared" si="438"/>
        <v>43520</v>
      </c>
      <c r="AO2146" s="70" t="s">
        <v>123</v>
      </c>
      <c r="AP2146" s="74">
        <f ca="1"/>
        <v>449</v>
      </c>
    </row>
    <row r="2147" spans="1:42" ht="14.4">
      <c r="A2147" s="55" t="s">
        <v>13276</v>
      </c>
      <c r="B2147" s="56" t="s">
        <v>89</v>
      </c>
      <c r="C2147" s="57">
        <v>43522</v>
      </c>
      <c r="D2147" s="56" t="s">
        <v>90</v>
      </c>
      <c r="E2147" s="56" t="s">
        <v>140</v>
      </c>
      <c r="F2147" s="58" t="s">
        <v>106</v>
      </c>
      <c r="G2147" s="58" t="s">
        <v>107</v>
      </c>
      <c r="H2147" s="271" t="s">
        <v>140</v>
      </c>
      <c r="I2147" s="57"/>
      <c r="J2147" s="57">
        <f t="shared" si="436"/>
        <v>43552</v>
      </c>
      <c r="K2147" s="56" t="s">
        <v>18</v>
      </c>
      <c r="L2147" s="56" t="s">
        <v>14</v>
      </c>
      <c r="M2147" s="60" t="s">
        <v>745</v>
      </c>
      <c r="N2147" s="56" t="s">
        <v>13278</v>
      </c>
      <c r="O2147" s="56"/>
      <c r="P2147" s="56" t="s">
        <v>108</v>
      </c>
      <c r="Q2147" s="56" t="s">
        <v>96</v>
      </c>
      <c r="R2147" s="57"/>
      <c r="S2147" s="56" t="s">
        <v>108</v>
      </c>
      <c r="T2147" s="56" t="s">
        <v>108</v>
      </c>
      <c r="U2147" s="57"/>
      <c r="V2147" s="62"/>
      <c r="W2147" s="62" t="s">
        <v>108</v>
      </c>
      <c r="X2147" s="57"/>
      <c r="Y2147" s="56" t="s">
        <v>108</v>
      </c>
      <c r="Z2147" s="56" t="s">
        <v>123</v>
      </c>
      <c r="AA2147" s="57">
        <v>43522</v>
      </c>
      <c r="AB2147" s="63" t="s">
        <v>147</v>
      </c>
      <c r="AC2147" s="64" t="s">
        <v>13281</v>
      </c>
      <c r="AD2147" s="65" t="s">
        <v>118</v>
      </c>
      <c r="AE2147" s="65"/>
      <c r="AF2147" s="66"/>
      <c r="AG2147" s="66"/>
      <c r="AH2147" s="67" t="str">
        <v>Feb</v>
      </c>
      <c r="AI2147" s="68" t="str">
        <v>Feb</v>
      </c>
      <c r="AJ2147" s="69">
        <f t="shared" si="340"/>
        <v>0</v>
      </c>
      <c r="AK2147" s="70" t="str">
        <f t="shared" si="437"/>
        <v/>
      </c>
      <c r="AL2147" s="71" t="s">
        <v>17409</v>
      </c>
      <c r="AM2147" s="71" t="str">
        <v>2019</v>
      </c>
      <c r="AN2147" s="70">
        <f t="shared" si="438"/>
        <v>43532</v>
      </c>
      <c r="AO2147" s="70" t="s">
        <v>123</v>
      </c>
      <c r="AP2147" s="74">
        <f ca="1"/>
        <v>437</v>
      </c>
    </row>
    <row r="2148" spans="1:42" ht="14.4">
      <c r="A2148" s="55" t="s">
        <v>13283</v>
      </c>
      <c r="B2148" s="56" t="s">
        <v>89</v>
      </c>
      <c r="C2148" s="57">
        <v>43522</v>
      </c>
      <c r="D2148" s="56" t="s">
        <v>90</v>
      </c>
      <c r="E2148" s="56" t="s">
        <v>140</v>
      </c>
      <c r="F2148" s="58" t="s">
        <v>106</v>
      </c>
      <c r="G2148" s="58" t="s">
        <v>107</v>
      </c>
      <c r="H2148" s="56" t="s">
        <v>140</v>
      </c>
      <c r="I2148" s="57"/>
      <c r="J2148" s="57">
        <f t="shared" si="436"/>
        <v>43552</v>
      </c>
      <c r="K2148" s="56" t="s">
        <v>18</v>
      </c>
      <c r="L2148" s="56" t="s">
        <v>18</v>
      </c>
      <c r="M2148" s="60" t="s">
        <v>745</v>
      </c>
      <c r="N2148" s="56" t="s">
        <v>13286</v>
      </c>
      <c r="O2148" s="56" t="s">
        <v>29</v>
      </c>
      <c r="P2148" s="56" t="s">
        <v>13287</v>
      </c>
      <c r="Q2148" s="56" t="s">
        <v>21</v>
      </c>
      <c r="R2148" s="57"/>
      <c r="S2148" s="56" t="s">
        <v>108</v>
      </c>
      <c r="T2148" s="56" t="s">
        <v>108</v>
      </c>
      <c r="U2148" s="57"/>
      <c r="V2148" s="62"/>
      <c r="W2148" s="62">
        <v>0</v>
      </c>
      <c r="X2148" s="57"/>
      <c r="Y2148" s="56" t="s">
        <v>108</v>
      </c>
      <c r="Z2148" s="56" t="s">
        <v>121</v>
      </c>
      <c r="AA2148" s="57">
        <v>43522</v>
      </c>
      <c r="AB2148" s="63" t="s">
        <v>147</v>
      </c>
      <c r="AC2148" s="64" t="s">
        <v>13290</v>
      </c>
      <c r="AD2148" s="65" t="s">
        <v>97</v>
      </c>
      <c r="AE2148" s="65" t="s">
        <v>90</v>
      </c>
      <c r="AF2148" s="66"/>
      <c r="AG2148" s="66"/>
      <c r="AH2148" s="67" t="str">
        <v>Feb</v>
      </c>
      <c r="AI2148" s="68" t="str">
        <v>Feb</v>
      </c>
      <c r="AJ2148" s="69">
        <f t="shared" si="340"/>
        <v>0</v>
      </c>
      <c r="AK2148" s="70" t="str">
        <f t="shared" si="437"/>
        <v/>
      </c>
      <c r="AL2148" s="71" t="s">
        <v>17409</v>
      </c>
      <c r="AM2148" s="71" t="str">
        <v>2019</v>
      </c>
      <c r="AN2148" s="70">
        <f t="shared" si="438"/>
        <v>43532</v>
      </c>
      <c r="AO2148" s="70" t="s">
        <v>123</v>
      </c>
      <c r="AP2148" s="74">
        <f ca="1"/>
        <v>437</v>
      </c>
    </row>
    <row r="2149" spans="1:42" ht="14.4">
      <c r="A2149" s="55" t="s">
        <v>13292</v>
      </c>
      <c r="B2149" s="56" t="s">
        <v>89</v>
      </c>
      <c r="C2149" s="57">
        <v>43522</v>
      </c>
      <c r="D2149" s="56" t="s">
        <v>119</v>
      </c>
      <c r="E2149" s="56" t="s">
        <v>112</v>
      </c>
      <c r="F2149" s="58" t="s">
        <v>106</v>
      </c>
      <c r="G2149" s="58" t="s">
        <v>113</v>
      </c>
      <c r="H2149" s="271" t="s">
        <v>112</v>
      </c>
      <c r="I2149" s="59"/>
      <c r="J2149" s="59">
        <f t="shared" si="436"/>
        <v>43552</v>
      </c>
      <c r="K2149" s="56" t="s">
        <v>18</v>
      </c>
      <c r="L2149" s="56" t="s">
        <v>14</v>
      </c>
      <c r="M2149" s="60" t="s">
        <v>745</v>
      </c>
      <c r="N2149" s="56" t="s">
        <v>1744</v>
      </c>
      <c r="O2149" s="56" t="s">
        <v>271</v>
      </c>
      <c r="P2149" s="56" t="s">
        <v>1745</v>
      </c>
      <c r="Q2149" s="56" t="s">
        <v>116</v>
      </c>
      <c r="R2149" s="57">
        <v>43522</v>
      </c>
      <c r="S2149" s="56" t="s">
        <v>108</v>
      </c>
      <c r="T2149" s="56" t="s">
        <v>108</v>
      </c>
      <c r="U2149" s="57"/>
      <c r="V2149" s="77"/>
      <c r="W2149" s="62" t="s">
        <v>108</v>
      </c>
      <c r="X2149" s="57"/>
      <c r="Y2149" s="56" t="s">
        <v>108</v>
      </c>
      <c r="Z2149" s="56" t="s">
        <v>123</v>
      </c>
      <c r="AA2149" s="57">
        <v>43522</v>
      </c>
      <c r="AB2149" s="63" t="s">
        <v>147</v>
      </c>
      <c r="AC2149" s="64" t="s">
        <v>1007</v>
      </c>
      <c r="AD2149" s="65" t="s">
        <v>118</v>
      </c>
      <c r="AE2149" s="65" t="s">
        <v>119</v>
      </c>
      <c r="AF2149" s="66"/>
      <c r="AG2149" s="66"/>
      <c r="AH2149" s="67" t="str">
        <v>Feb</v>
      </c>
      <c r="AI2149" s="68" t="str">
        <v>Feb</v>
      </c>
      <c r="AJ2149" s="69">
        <f t="shared" si="340"/>
        <v>0</v>
      </c>
      <c r="AK2149" s="70">
        <f t="shared" si="437"/>
        <v>43552</v>
      </c>
      <c r="AL2149" s="71">
        <v>30</v>
      </c>
      <c r="AM2149" s="71" t="str">
        <v>2019</v>
      </c>
      <c r="AN2149" s="70">
        <f t="shared" si="438"/>
        <v>43532</v>
      </c>
      <c r="AO2149" s="70" t="s">
        <v>121</v>
      </c>
      <c r="AP2149" s="74">
        <f ca="1"/>
        <v>437</v>
      </c>
    </row>
    <row r="2150" spans="1:42" ht="14.4">
      <c r="A2150" s="55" t="s">
        <v>13296</v>
      </c>
      <c r="B2150" s="56" t="s">
        <v>89</v>
      </c>
      <c r="C2150" s="57">
        <v>43522</v>
      </c>
      <c r="D2150" s="56" t="s">
        <v>119</v>
      </c>
      <c r="E2150" s="56" t="s">
        <v>112</v>
      </c>
      <c r="F2150" s="58" t="s">
        <v>106</v>
      </c>
      <c r="G2150" s="58" t="s">
        <v>113</v>
      </c>
      <c r="H2150" s="56" t="s">
        <v>112</v>
      </c>
      <c r="I2150" s="59"/>
      <c r="J2150" s="59">
        <f t="shared" si="436"/>
        <v>43552</v>
      </c>
      <c r="K2150" s="56" t="s">
        <v>18</v>
      </c>
      <c r="L2150" s="56" t="s">
        <v>18</v>
      </c>
      <c r="M2150" s="60" t="s">
        <v>745</v>
      </c>
      <c r="N2150" s="56" t="s">
        <v>13298</v>
      </c>
      <c r="O2150" s="56" t="s">
        <v>29</v>
      </c>
      <c r="P2150" s="56" t="s">
        <v>1721</v>
      </c>
      <c r="Q2150" s="56" t="s">
        <v>116</v>
      </c>
      <c r="R2150" s="57"/>
      <c r="S2150" s="56" t="s">
        <v>18</v>
      </c>
      <c r="T2150" s="56" t="s">
        <v>14</v>
      </c>
      <c r="U2150" s="57">
        <v>43570</v>
      </c>
      <c r="V2150" s="77"/>
      <c r="W2150" s="62">
        <v>77</v>
      </c>
      <c r="X2150" s="57">
        <v>43578</v>
      </c>
      <c r="Y2150" s="56" t="s">
        <v>108</v>
      </c>
      <c r="Z2150" s="56" t="s">
        <v>121</v>
      </c>
      <c r="AA2150" s="57">
        <v>43578</v>
      </c>
      <c r="AB2150" s="63" t="s">
        <v>147</v>
      </c>
      <c r="AC2150" s="64" t="s">
        <v>13300</v>
      </c>
      <c r="AD2150" s="65" t="s">
        <v>97</v>
      </c>
      <c r="AE2150" s="65" t="s">
        <v>119</v>
      </c>
      <c r="AF2150" s="66"/>
      <c r="AG2150" s="66"/>
      <c r="AH2150" s="67" t="str">
        <v>Feb</v>
      </c>
      <c r="AI2150" s="68" t="str">
        <v>Apr</v>
      </c>
      <c r="AJ2150" s="69">
        <f t="shared" si="340"/>
        <v>56</v>
      </c>
      <c r="AK2150" s="70" t="str">
        <f t="shared" si="437"/>
        <v/>
      </c>
      <c r="AL2150" s="71" t="s">
        <v>17409</v>
      </c>
      <c r="AM2150" s="71" t="str">
        <v>2019</v>
      </c>
      <c r="AN2150" s="70">
        <f t="shared" si="438"/>
        <v>43532</v>
      </c>
      <c r="AO2150" s="70" t="s">
        <v>123</v>
      </c>
      <c r="AP2150" s="74">
        <f ca="1"/>
        <v>437</v>
      </c>
    </row>
    <row r="2151" spans="1:42" ht="14.4">
      <c r="A2151" s="55" t="s">
        <v>13303</v>
      </c>
      <c r="B2151" s="56" t="s">
        <v>89</v>
      </c>
      <c r="C2151" s="57">
        <v>43538</v>
      </c>
      <c r="D2151" s="56" t="s">
        <v>131</v>
      </c>
      <c r="E2151" s="56" t="s">
        <v>140</v>
      </c>
      <c r="F2151" s="58" t="s">
        <v>106</v>
      </c>
      <c r="G2151" s="58" t="s">
        <v>107</v>
      </c>
      <c r="H2151" s="56" t="s">
        <v>140</v>
      </c>
      <c r="I2151" s="57"/>
      <c r="J2151" s="57">
        <f t="shared" si="436"/>
        <v>43568</v>
      </c>
      <c r="K2151" s="56" t="s">
        <v>18</v>
      </c>
      <c r="L2151" s="56" t="s">
        <v>18</v>
      </c>
      <c r="M2151" s="60" t="s">
        <v>745</v>
      </c>
      <c r="N2151" s="56" t="s">
        <v>13304</v>
      </c>
      <c r="O2151" s="56" t="s">
        <v>355</v>
      </c>
      <c r="P2151" s="56" t="s">
        <v>13306</v>
      </c>
      <c r="Q2151" s="56" t="s">
        <v>17</v>
      </c>
      <c r="R2151" s="57"/>
      <c r="S2151" s="56" t="s">
        <v>108</v>
      </c>
      <c r="T2151" s="56" t="s">
        <v>108</v>
      </c>
      <c r="U2151" s="57"/>
      <c r="V2151" s="62"/>
      <c r="W2151" s="62">
        <v>0</v>
      </c>
      <c r="X2151" s="57"/>
      <c r="Y2151" s="56" t="s">
        <v>108</v>
      </c>
      <c r="Z2151" s="56" t="s">
        <v>121</v>
      </c>
      <c r="AA2151" s="57">
        <v>43538</v>
      </c>
      <c r="AB2151" s="63" t="s">
        <v>168</v>
      </c>
      <c r="AC2151" s="64" t="s">
        <v>13307</v>
      </c>
      <c r="AD2151" s="65" t="s">
        <v>97</v>
      </c>
      <c r="AE2151" s="56" t="s">
        <v>131</v>
      </c>
      <c r="AF2151" s="61"/>
      <c r="AG2151" s="61"/>
      <c r="AH2151" s="67" t="str">
        <v>Mar</v>
      </c>
      <c r="AI2151" s="68" t="str">
        <v>Mar</v>
      </c>
      <c r="AJ2151" s="69">
        <f t="shared" si="340"/>
        <v>0</v>
      </c>
      <c r="AK2151" s="70" t="str">
        <f t="shared" si="437"/>
        <v/>
      </c>
      <c r="AL2151" s="71" t="s">
        <v>17409</v>
      </c>
      <c r="AM2151" s="71" t="str">
        <v>2019</v>
      </c>
      <c r="AN2151" s="70">
        <f t="shared" si="438"/>
        <v>43548</v>
      </c>
      <c r="AO2151" s="70" t="s">
        <v>123</v>
      </c>
      <c r="AP2151" s="74">
        <f ca="1"/>
        <v>421</v>
      </c>
    </row>
    <row r="2152" spans="1:42" ht="14.4">
      <c r="A2152" s="55" t="s">
        <v>13310</v>
      </c>
      <c r="B2152" s="56" t="s">
        <v>89</v>
      </c>
      <c r="C2152" s="57">
        <v>43545</v>
      </c>
      <c r="D2152" s="56" t="s">
        <v>131</v>
      </c>
      <c r="E2152" s="56" t="s">
        <v>140</v>
      </c>
      <c r="F2152" s="58" t="s">
        <v>106</v>
      </c>
      <c r="G2152" s="58" t="s">
        <v>107</v>
      </c>
      <c r="H2152" s="56" t="s">
        <v>140</v>
      </c>
      <c r="I2152" s="59"/>
      <c r="J2152" s="59">
        <f t="shared" si="436"/>
        <v>43575</v>
      </c>
      <c r="K2152" s="56" t="s">
        <v>18</v>
      </c>
      <c r="L2152" s="56" t="s">
        <v>18</v>
      </c>
      <c r="M2152" s="60" t="s">
        <v>745</v>
      </c>
      <c r="N2152" s="56" t="s">
        <v>13312</v>
      </c>
      <c r="O2152" s="56" t="s">
        <v>29</v>
      </c>
      <c r="P2152" s="56" t="s">
        <v>13313</v>
      </c>
      <c r="Q2152" s="56" t="s">
        <v>17</v>
      </c>
      <c r="R2152" s="57"/>
      <c r="S2152" s="56" t="s">
        <v>108</v>
      </c>
      <c r="T2152" s="56" t="s">
        <v>108</v>
      </c>
      <c r="U2152" s="57"/>
      <c r="V2152" s="77"/>
      <c r="W2152" s="62">
        <v>0</v>
      </c>
      <c r="X2152" s="57"/>
      <c r="Y2152" s="56" t="s">
        <v>108</v>
      </c>
      <c r="Z2152" s="56" t="s">
        <v>121</v>
      </c>
      <c r="AA2152" s="57">
        <v>43545</v>
      </c>
      <c r="AB2152" s="63" t="s">
        <v>168</v>
      </c>
      <c r="AC2152" s="64" t="s">
        <v>13315</v>
      </c>
      <c r="AD2152" s="65" t="s">
        <v>97</v>
      </c>
      <c r="AE2152" s="56" t="s">
        <v>90</v>
      </c>
      <c r="AF2152" s="61"/>
      <c r="AG2152" s="61"/>
      <c r="AH2152" s="67" t="str">
        <v>Mar</v>
      </c>
      <c r="AI2152" s="68" t="str">
        <v>Mar</v>
      </c>
      <c r="AJ2152" s="69">
        <f t="shared" si="340"/>
        <v>0</v>
      </c>
      <c r="AK2152" s="70" t="str">
        <f t="shared" si="437"/>
        <v/>
      </c>
      <c r="AL2152" s="71" t="s">
        <v>17409</v>
      </c>
      <c r="AM2152" s="71" t="str">
        <v>2019</v>
      </c>
      <c r="AN2152" s="70">
        <f t="shared" si="438"/>
        <v>43555</v>
      </c>
      <c r="AO2152" s="70" t="s">
        <v>123</v>
      </c>
      <c r="AP2152" s="74">
        <f ca="1"/>
        <v>414</v>
      </c>
    </row>
    <row r="2153" spans="1:42" ht="14.4">
      <c r="A2153" s="55" t="s">
        <v>13318</v>
      </c>
      <c r="B2153" s="56" t="s">
        <v>89</v>
      </c>
      <c r="C2153" s="57">
        <v>43551</v>
      </c>
      <c r="D2153" s="56" t="s">
        <v>131</v>
      </c>
      <c r="E2153" s="56" t="s">
        <v>140</v>
      </c>
      <c r="F2153" s="58" t="s">
        <v>106</v>
      </c>
      <c r="G2153" s="58" t="s">
        <v>107</v>
      </c>
      <c r="H2153" s="56" t="s">
        <v>140</v>
      </c>
      <c r="I2153" s="59"/>
      <c r="J2153" s="59">
        <f t="shared" si="436"/>
        <v>43581</v>
      </c>
      <c r="K2153" s="56" t="s">
        <v>18</v>
      </c>
      <c r="L2153" s="56" t="s">
        <v>14</v>
      </c>
      <c r="M2153" s="60" t="s">
        <v>745</v>
      </c>
      <c r="N2153" s="56" t="s">
        <v>13319</v>
      </c>
      <c r="O2153" s="56" t="s">
        <v>44</v>
      </c>
      <c r="P2153" s="56" t="s">
        <v>108</v>
      </c>
      <c r="Q2153" s="56" t="s">
        <v>96</v>
      </c>
      <c r="R2153" s="59"/>
      <c r="S2153" s="56" t="s">
        <v>108</v>
      </c>
      <c r="T2153" s="56" t="s">
        <v>108</v>
      </c>
      <c r="U2153" s="59"/>
      <c r="V2153" s="77"/>
      <c r="W2153" s="62" t="s">
        <v>108</v>
      </c>
      <c r="X2153" s="59"/>
      <c r="Y2153" s="56" t="s">
        <v>108</v>
      </c>
      <c r="Z2153" s="56" t="s">
        <v>108</v>
      </c>
      <c r="AA2153" s="57">
        <v>43551</v>
      </c>
      <c r="AB2153" s="63" t="s">
        <v>168</v>
      </c>
      <c r="AC2153" s="64" t="s">
        <v>4316</v>
      </c>
      <c r="AD2153" s="56" t="s">
        <v>224</v>
      </c>
      <c r="AE2153" s="56"/>
      <c r="AF2153" s="61"/>
      <c r="AG2153" s="61"/>
      <c r="AH2153" s="67" t="str">
        <v>Mar</v>
      </c>
      <c r="AI2153" s="68" t="str">
        <v>Mar</v>
      </c>
      <c r="AJ2153" s="69">
        <f t="shared" si="340"/>
        <v>0</v>
      </c>
      <c r="AK2153" s="70" t="str">
        <f t="shared" si="437"/>
        <v/>
      </c>
      <c r="AL2153" s="71" t="s">
        <v>17409</v>
      </c>
      <c r="AM2153" s="71" t="str">
        <v>2019</v>
      </c>
      <c r="AN2153" s="70">
        <f t="shared" si="438"/>
        <v>43561</v>
      </c>
      <c r="AO2153" s="70" t="s">
        <v>123</v>
      </c>
      <c r="AP2153" s="74">
        <f ca="1"/>
        <v>408</v>
      </c>
    </row>
    <row r="2154" spans="1:42" ht="14.4">
      <c r="A2154" s="55" t="s">
        <v>13320</v>
      </c>
      <c r="B2154" s="56" t="s">
        <v>89</v>
      </c>
      <c r="C2154" s="57">
        <v>43557</v>
      </c>
      <c r="D2154" s="56" t="s">
        <v>90</v>
      </c>
      <c r="E2154" s="56" t="s">
        <v>140</v>
      </c>
      <c r="F2154" s="58" t="s">
        <v>106</v>
      </c>
      <c r="G2154" s="58" t="s">
        <v>107</v>
      </c>
      <c r="H2154" s="56" t="s">
        <v>140</v>
      </c>
      <c r="I2154" s="57"/>
      <c r="J2154" s="57">
        <f t="shared" si="436"/>
        <v>43587</v>
      </c>
      <c r="K2154" s="56" t="s">
        <v>18</v>
      </c>
      <c r="L2154" s="56" t="s">
        <v>18</v>
      </c>
      <c r="M2154" s="60" t="s">
        <v>745</v>
      </c>
      <c r="N2154" s="326" t="s">
        <v>13321</v>
      </c>
      <c r="O2154" s="56" t="s">
        <v>22</v>
      </c>
      <c r="P2154" s="56" t="s">
        <v>13337</v>
      </c>
      <c r="Q2154" s="56" t="s">
        <v>17</v>
      </c>
      <c r="R2154" s="59"/>
      <c r="S2154" s="56" t="s">
        <v>108</v>
      </c>
      <c r="T2154" s="56" t="s">
        <v>108</v>
      </c>
      <c r="U2154" s="59"/>
      <c r="V2154" s="77"/>
      <c r="W2154" s="62">
        <v>0</v>
      </c>
      <c r="X2154" s="59"/>
      <c r="Y2154" s="56" t="s">
        <v>108</v>
      </c>
      <c r="Z2154" s="56" t="s">
        <v>121</v>
      </c>
      <c r="AA2154" s="57">
        <v>43558</v>
      </c>
      <c r="AB2154" s="63" t="s">
        <v>244</v>
      </c>
      <c r="AC2154" s="64" t="s">
        <v>2462</v>
      </c>
      <c r="AD2154" s="65" t="s">
        <v>97</v>
      </c>
      <c r="AE2154" s="56" t="s">
        <v>90</v>
      </c>
      <c r="AF2154" s="61"/>
      <c r="AG2154" s="61"/>
      <c r="AH2154" s="67" t="str">
        <v>Apr</v>
      </c>
      <c r="AI2154" s="68" t="str">
        <v>Apr</v>
      </c>
      <c r="AJ2154" s="69">
        <f t="shared" si="340"/>
        <v>1</v>
      </c>
      <c r="AK2154" s="70" t="str">
        <f t="shared" si="437"/>
        <v/>
      </c>
      <c r="AL2154" s="71" t="s">
        <v>17409</v>
      </c>
      <c r="AM2154" s="71" t="str">
        <v>2019</v>
      </c>
      <c r="AN2154" s="70">
        <f t="shared" si="438"/>
        <v>43567</v>
      </c>
      <c r="AO2154" s="70" t="s">
        <v>123</v>
      </c>
      <c r="AP2154" s="74">
        <f ca="1"/>
        <v>402</v>
      </c>
    </row>
    <row r="2155" spans="1:42" ht="14.4">
      <c r="A2155" s="55" t="s">
        <v>13340</v>
      </c>
      <c r="B2155" s="56" t="s">
        <v>89</v>
      </c>
      <c r="C2155" s="57">
        <v>43557</v>
      </c>
      <c r="D2155" s="56" t="s">
        <v>90</v>
      </c>
      <c r="E2155" s="56" t="s">
        <v>140</v>
      </c>
      <c r="F2155" s="58" t="s">
        <v>106</v>
      </c>
      <c r="G2155" s="58" t="s">
        <v>107</v>
      </c>
      <c r="H2155" s="56" t="s">
        <v>140</v>
      </c>
      <c r="I2155" s="57"/>
      <c r="J2155" s="57">
        <f t="shared" si="436"/>
        <v>43587</v>
      </c>
      <c r="K2155" s="56" t="s">
        <v>18</v>
      </c>
      <c r="L2155" s="56" t="s">
        <v>14</v>
      </c>
      <c r="M2155" s="60" t="s">
        <v>745</v>
      </c>
      <c r="N2155" s="327" t="s">
        <v>13342</v>
      </c>
      <c r="O2155" s="56"/>
      <c r="P2155" s="56" t="s">
        <v>108</v>
      </c>
      <c r="Q2155" s="56" t="s">
        <v>96</v>
      </c>
      <c r="R2155" s="57"/>
      <c r="S2155" s="56" t="s">
        <v>108</v>
      </c>
      <c r="T2155" s="56" t="s">
        <v>108</v>
      </c>
      <c r="U2155" s="57"/>
      <c r="V2155" s="62"/>
      <c r="W2155" s="62" t="s">
        <v>108</v>
      </c>
      <c r="X2155" s="57"/>
      <c r="Y2155" s="56" t="s">
        <v>108</v>
      </c>
      <c r="Z2155" s="56" t="s">
        <v>123</v>
      </c>
      <c r="AA2155" s="57">
        <v>43558</v>
      </c>
      <c r="AB2155" s="63" t="s">
        <v>244</v>
      </c>
      <c r="AC2155" s="64" t="s">
        <v>13347</v>
      </c>
      <c r="AD2155" s="56" t="s">
        <v>118</v>
      </c>
      <c r="AE2155" s="56"/>
      <c r="AF2155" s="61"/>
      <c r="AG2155" s="61"/>
      <c r="AH2155" s="67" t="str">
        <v>Apr</v>
      </c>
      <c r="AI2155" s="68" t="str">
        <v>Apr</v>
      </c>
      <c r="AJ2155" s="69">
        <f t="shared" si="340"/>
        <v>1</v>
      </c>
      <c r="AK2155" s="70" t="str">
        <f t="shared" si="437"/>
        <v/>
      </c>
      <c r="AL2155" s="71" t="s">
        <v>17409</v>
      </c>
      <c r="AM2155" s="71" t="str">
        <v>2019</v>
      </c>
      <c r="AN2155" s="70">
        <f t="shared" si="438"/>
        <v>43567</v>
      </c>
      <c r="AO2155" s="70" t="s">
        <v>123</v>
      </c>
      <c r="AP2155" s="74">
        <f ca="1"/>
        <v>402</v>
      </c>
    </row>
    <row r="2156" spans="1:42" ht="14.4">
      <c r="A2156" s="55" t="s">
        <v>13349</v>
      </c>
      <c r="B2156" s="56" t="s">
        <v>89</v>
      </c>
      <c r="C2156" s="57">
        <v>43558</v>
      </c>
      <c r="D2156" s="56" t="s">
        <v>90</v>
      </c>
      <c r="E2156" s="56" t="s">
        <v>135</v>
      </c>
      <c r="F2156" s="58" t="s">
        <v>214</v>
      </c>
      <c r="G2156" s="58" t="s">
        <v>136</v>
      </c>
      <c r="H2156" s="56" t="s">
        <v>135</v>
      </c>
      <c r="I2156" s="59"/>
      <c r="J2156" s="59">
        <f t="shared" si="436"/>
        <v>43588</v>
      </c>
      <c r="K2156" s="56" t="s">
        <v>18</v>
      </c>
      <c r="L2156" s="56" t="s">
        <v>18</v>
      </c>
      <c r="M2156" s="60" t="s">
        <v>745</v>
      </c>
      <c r="N2156" s="56" t="s">
        <v>13353</v>
      </c>
      <c r="O2156" s="56" t="s">
        <v>137</v>
      </c>
      <c r="P2156" s="56" t="s">
        <v>13354</v>
      </c>
      <c r="Q2156" s="56" t="s">
        <v>96</v>
      </c>
      <c r="R2156" s="57"/>
      <c r="S2156" s="56" t="s">
        <v>108</v>
      </c>
      <c r="T2156" s="56" t="s">
        <v>108</v>
      </c>
      <c r="U2156" s="59"/>
      <c r="V2156" s="77"/>
      <c r="W2156" s="77"/>
      <c r="X2156" s="59"/>
      <c r="Y2156" s="56" t="s">
        <v>108</v>
      </c>
      <c r="Z2156" s="56" t="s">
        <v>121</v>
      </c>
      <c r="AA2156" s="57">
        <v>43558</v>
      </c>
      <c r="AB2156" s="75"/>
      <c r="AC2156" s="64" t="s">
        <v>13356</v>
      </c>
      <c r="AD2156" s="65" t="s">
        <v>97</v>
      </c>
      <c r="AE2156" s="56"/>
      <c r="AF2156" s="61"/>
      <c r="AG2156" s="61"/>
      <c r="AH2156" s="67" t="str">
        <v>Apr</v>
      </c>
      <c r="AI2156" s="68" t="str">
        <v>Apr</v>
      </c>
      <c r="AJ2156" s="69">
        <f t="shared" si="340"/>
        <v>0</v>
      </c>
      <c r="AK2156" s="70" t="str">
        <f t="shared" si="437"/>
        <v/>
      </c>
      <c r="AL2156" s="71" t="s">
        <v>17409</v>
      </c>
      <c r="AM2156" s="71" t="str">
        <v>2019</v>
      </c>
      <c r="AN2156" s="70">
        <f t="shared" si="438"/>
        <v>43568</v>
      </c>
      <c r="AO2156" s="70" t="s">
        <v>123</v>
      </c>
      <c r="AP2156" s="74">
        <f ca="1"/>
        <v>401</v>
      </c>
    </row>
    <row r="2157" spans="1:42" ht="14.4">
      <c r="A2157" s="55" t="s">
        <v>13359</v>
      </c>
      <c r="B2157" s="56" t="s">
        <v>89</v>
      </c>
      <c r="C2157" s="57">
        <v>43564</v>
      </c>
      <c r="D2157" s="56" t="s">
        <v>131</v>
      </c>
      <c r="E2157" s="56" t="s">
        <v>140</v>
      </c>
      <c r="F2157" s="58" t="s">
        <v>106</v>
      </c>
      <c r="G2157" s="58" t="s">
        <v>107</v>
      </c>
      <c r="H2157" s="56" t="s">
        <v>140</v>
      </c>
      <c r="I2157" s="57"/>
      <c r="J2157" s="57">
        <f t="shared" si="436"/>
        <v>43594</v>
      </c>
      <c r="K2157" s="56" t="s">
        <v>18</v>
      </c>
      <c r="L2157" s="56" t="s">
        <v>18</v>
      </c>
      <c r="M2157" s="60" t="s">
        <v>745</v>
      </c>
      <c r="N2157" s="56" t="s">
        <v>13360</v>
      </c>
      <c r="O2157" s="56"/>
      <c r="P2157" s="56" t="s">
        <v>13361</v>
      </c>
      <c r="Q2157" s="56" t="s">
        <v>17</v>
      </c>
      <c r="R2157" s="57"/>
      <c r="S2157" s="56" t="s">
        <v>108</v>
      </c>
      <c r="T2157" s="56" t="s">
        <v>108</v>
      </c>
      <c r="U2157" s="57"/>
      <c r="V2157" s="62"/>
      <c r="W2157" s="62">
        <v>0</v>
      </c>
      <c r="X2157" s="57"/>
      <c r="Y2157" s="56" t="s">
        <v>108</v>
      </c>
      <c r="Z2157" s="56" t="s">
        <v>123</v>
      </c>
      <c r="AA2157" s="57">
        <v>43564</v>
      </c>
      <c r="AB2157" s="63" t="s">
        <v>244</v>
      </c>
      <c r="AC2157" s="64" t="s">
        <v>13362</v>
      </c>
      <c r="AD2157" s="56" t="s">
        <v>360</v>
      </c>
      <c r="AE2157" s="56"/>
      <c r="AF2157" s="61"/>
      <c r="AG2157" s="61"/>
      <c r="AH2157" s="67" t="str">
        <v>Apr</v>
      </c>
      <c r="AI2157" s="68" t="str">
        <v>Apr</v>
      </c>
      <c r="AJ2157" s="69">
        <f t="shared" si="340"/>
        <v>0</v>
      </c>
      <c r="AK2157" s="70" t="str">
        <f t="shared" si="437"/>
        <v/>
      </c>
      <c r="AL2157" s="71" t="s">
        <v>17409</v>
      </c>
      <c r="AM2157" s="71" t="str">
        <v>2019</v>
      </c>
      <c r="AN2157" s="70">
        <f t="shared" si="438"/>
        <v>43574</v>
      </c>
      <c r="AO2157" s="70" t="s">
        <v>123</v>
      </c>
      <c r="AP2157" s="74">
        <f ca="1"/>
        <v>395</v>
      </c>
    </row>
    <row r="2158" spans="1:42" ht="14.4">
      <c r="A2158" s="55" t="s">
        <v>13366</v>
      </c>
      <c r="B2158" s="56" t="s">
        <v>89</v>
      </c>
      <c r="C2158" s="57">
        <v>43565</v>
      </c>
      <c r="D2158" s="56" t="s">
        <v>131</v>
      </c>
      <c r="E2158" s="56" t="s">
        <v>140</v>
      </c>
      <c r="F2158" s="58" t="s">
        <v>106</v>
      </c>
      <c r="G2158" s="58" t="s">
        <v>107</v>
      </c>
      <c r="H2158" s="56" t="s">
        <v>140</v>
      </c>
      <c r="I2158" s="57"/>
      <c r="J2158" s="57">
        <f t="shared" si="436"/>
        <v>43595</v>
      </c>
      <c r="K2158" s="56" t="s">
        <v>18</v>
      </c>
      <c r="L2158" s="56" t="s">
        <v>14</v>
      </c>
      <c r="M2158" s="60" t="s">
        <v>745</v>
      </c>
      <c r="N2158" s="56" t="s">
        <v>13367</v>
      </c>
      <c r="O2158" s="56" t="s">
        <v>236</v>
      </c>
      <c r="P2158" s="56" t="s">
        <v>108</v>
      </c>
      <c r="Q2158" s="56" t="s">
        <v>96</v>
      </c>
      <c r="R2158" s="57"/>
      <c r="S2158" s="56" t="s">
        <v>108</v>
      </c>
      <c r="T2158" s="56" t="s">
        <v>108</v>
      </c>
      <c r="U2158" s="57"/>
      <c r="V2158" s="62"/>
      <c r="W2158" s="62" t="s">
        <v>108</v>
      </c>
      <c r="X2158" s="57"/>
      <c r="Y2158" s="56" t="s">
        <v>108</v>
      </c>
      <c r="Z2158" s="56" t="s">
        <v>123</v>
      </c>
      <c r="AA2158" s="57">
        <v>43566</v>
      </c>
      <c r="AB2158" s="63" t="s">
        <v>244</v>
      </c>
      <c r="AC2158" s="64" t="s">
        <v>13369</v>
      </c>
      <c r="AD2158" s="56" t="s">
        <v>118</v>
      </c>
      <c r="AE2158" s="56"/>
      <c r="AF2158" s="61"/>
      <c r="AG2158" s="61"/>
      <c r="AH2158" s="67" t="str">
        <v>Apr</v>
      </c>
      <c r="AI2158" s="68" t="str">
        <v>Apr</v>
      </c>
      <c r="AJ2158" s="69">
        <f t="shared" si="340"/>
        <v>1</v>
      </c>
      <c r="AK2158" s="70" t="str">
        <f t="shared" si="437"/>
        <v/>
      </c>
      <c r="AL2158" s="71" t="s">
        <v>17409</v>
      </c>
      <c r="AM2158" s="71" t="str">
        <v>2019</v>
      </c>
      <c r="AN2158" s="70">
        <f t="shared" si="438"/>
        <v>43575</v>
      </c>
      <c r="AO2158" s="70" t="s">
        <v>123</v>
      </c>
      <c r="AP2158" s="74">
        <f ca="1"/>
        <v>394</v>
      </c>
    </row>
    <row r="2159" spans="1:42" ht="14.4">
      <c r="A2159" s="55" t="s">
        <v>13372</v>
      </c>
      <c r="B2159" s="56" t="s">
        <v>89</v>
      </c>
      <c r="C2159" s="57">
        <v>43565</v>
      </c>
      <c r="D2159" s="56" t="s">
        <v>131</v>
      </c>
      <c r="E2159" s="56" t="s">
        <v>140</v>
      </c>
      <c r="F2159" s="58" t="s">
        <v>106</v>
      </c>
      <c r="G2159" s="58" t="s">
        <v>107</v>
      </c>
      <c r="H2159" s="56" t="s">
        <v>140</v>
      </c>
      <c r="I2159" s="57"/>
      <c r="J2159" s="57">
        <f t="shared" si="436"/>
        <v>43595</v>
      </c>
      <c r="K2159" s="56" t="s">
        <v>18</v>
      </c>
      <c r="L2159" s="56" t="s">
        <v>18</v>
      </c>
      <c r="M2159" s="60" t="s">
        <v>745</v>
      </c>
      <c r="N2159" s="56" t="s">
        <v>13374</v>
      </c>
      <c r="O2159" s="56" t="s">
        <v>189</v>
      </c>
      <c r="P2159" s="56" t="s">
        <v>2461</v>
      </c>
      <c r="Q2159" s="56" t="s">
        <v>17</v>
      </c>
      <c r="R2159" s="57"/>
      <c r="S2159" s="56" t="s">
        <v>108</v>
      </c>
      <c r="T2159" s="56" t="s">
        <v>108</v>
      </c>
      <c r="U2159" s="57"/>
      <c r="V2159" s="62"/>
      <c r="W2159" s="62">
        <v>0</v>
      </c>
      <c r="X2159" s="57"/>
      <c r="Y2159" s="56" t="s">
        <v>108</v>
      </c>
      <c r="Z2159" s="56" t="s">
        <v>121</v>
      </c>
      <c r="AA2159" s="57">
        <v>43566</v>
      </c>
      <c r="AB2159" s="63" t="s">
        <v>244</v>
      </c>
      <c r="AC2159" s="64" t="s">
        <v>13378</v>
      </c>
      <c r="AD2159" s="65" t="s">
        <v>97</v>
      </c>
      <c r="AE2159" s="56"/>
      <c r="AF2159" s="61"/>
      <c r="AG2159" s="61"/>
      <c r="AH2159" s="67" t="str">
        <v>Apr</v>
      </c>
      <c r="AI2159" s="68" t="str">
        <v>Apr</v>
      </c>
      <c r="AJ2159" s="69">
        <f t="shared" si="340"/>
        <v>1</v>
      </c>
      <c r="AK2159" s="70" t="str">
        <f t="shared" si="437"/>
        <v/>
      </c>
      <c r="AL2159" s="71" t="s">
        <v>17409</v>
      </c>
      <c r="AM2159" s="71" t="str">
        <v>2019</v>
      </c>
      <c r="AN2159" s="70">
        <f t="shared" si="438"/>
        <v>43575</v>
      </c>
      <c r="AO2159" s="70" t="s">
        <v>123</v>
      </c>
      <c r="AP2159" s="74">
        <f ca="1"/>
        <v>394</v>
      </c>
    </row>
    <row r="2160" spans="1:42" ht="14.4">
      <c r="A2160" s="55" t="s">
        <v>13379</v>
      </c>
      <c r="B2160" s="56" t="s">
        <v>89</v>
      </c>
      <c r="C2160" s="57">
        <v>43573</v>
      </c>
      <c r="D2160" s="56" t="s">
        <v>119</v>
      </c>
      <c r="E2160" s="56" t="s">
        <v>112</v>
      </c>
      <c r="F2160" s="58" t="s">
        <v>106</v>
      </c>
      <c r="G2160" s="58" t="s">
        <v>113</v>
      </c>
      <c r="H2160" s="56" t="s">
        <v>112</v>
      </c>
      <c r="I2160" s="57"/>
      <c r="J2160" s="57">
        <f t="shared" si="436"/>
        <v>43603</v>
      </c>
      <c r="K2160" s="56" t="s">
        <v>18</v>
      </c>
      <c r="L2160" s="56" t="s">
        <v>14</v>
      </c>
      <c r="M2160" s="60" t="s">
        <v>745</v>
      </c>
      <c r="N2160" s="56" t="s">
        <v>13383</v>
      </c>
      <c r="O2160" s="56" t="s">
        <v>27</v>
      </c>
      <c r="P2160" s="56" t="s">
        <v>806</v>
      </c>
      <c r="Q2160" s="56" t="s">
        <v>116</v>
      </c>
      <c r="R2160" s="57">
        <v>43577</v>
      </c>
      <c r="S2160" s="56" t="s">
        <v>108</v>
      </c>
      <c r="T2160" s="56" t="s">
        <v>108</v>
      </c>
      <c r="U2160" s="57"/>
      <c r="V2160" s="62"/>
      <c r="W2160" s="62" t="s">
        <v>108</v>
      </c>
      <c r="X2160" s="57"/>
      <c r="Y2160" s="56" t="s">
        <v>108</v>
      </c>
      <c r="Z2160" s="56" t="s">
        <v>123</v>
      </c>
      <c r="AA2160" s="57">
        <v>43636</v>
      </c>
      <c r="AB2160" s="63" t="s">
        <v>244</v>
      </c>
      <c r="AC2160" s="64" t="s">
        <v>257</v>
      </c>
      <c r="AD2160" s="56" t="s">
        <v>118</v>
      </c>
      <c r="AE2160" s="56" t="s">
        <v>119</v>
      </c>
      <c r="AF2160" s="61"/>
      <c r="AG2160" s="61"/>
      <c r="AH2160" s="67" t="str">
        <v>Apr</v>
      </c>
      <c r="AI2160" s="68" t="str">
        <v>Jun</v>
      </c>
      <c r="AJ2160" s="69">
        <f t="shared" si="340"/>
        <v>63</v>
      </c>
      <c r="AK2160" s="70">
        <f t="shared" si="437"/>
        <v>43607</v>
      </c>
      <c r="AL2160" s="71">
        <v>-29</v>
      </c>
      <c r="AM2160" s="71" t="str">
        <v>2019</v>
      </c>
      <c r="AN2160" s="70">
        <f t="shared" si="438"/>
        <v>43583</v>
      </c>
      <c r="AO2160" s="70" t="s">
        <v>121</v>
      </c>
      <c r="AP2160" s="74">
        <f ca="1"/>
        <v>386</v>
      </c>
    </row>
    <row r="2161" spans="1:42" ht="14.4">
      <c r="A2161" s="55" t="s">
        <v>13385</v>
      </c>
      <c r="B2161" s="56" t="s">
        <v>89</v>
      </c>
      <c r="C2161" s="57">
        <v>43573</v>
      </c>
      <c r="D2161" s="56" t="s">
        <v>119</v>
      </c>
      <c r="E2161" s="56" t="s">
        <v>327</v>
      </c>
      <c r="F2161" s="58" t="s">
        <v>92</v>
      </c>
      <c r="G2161" s="58" t="s">
        <v>328</v>
      </c>
      <c r="H2161" s="56" t="s">
        <v>327</v>
      </c>
      <c r="I2161" s="57"/>
      <c r="J2161" s="57">
        <f t="shared" si="436"/>
        <v>43603</v>
      </c>
      <c r="K2161" s="56" t="s">
        <v>18</v>
      </c>
      <c r="L2161" s="56" t="s">
        <v>18</v>
      </c>
      <c r="M2161" s="60" t="s">
        <v>745</v>
      </c>
      <c r="N2161" s="56" t="s">
        <v>13387</v>
      </c>
      <c r="O2161" s="56" t="s">
        <v>271</v>
      </c>
      <c r="P2161" s="56">
        <v>2119013</v>
      </c>
      <c r="Q2161" s="56" t="s">
        <v>96</v>
      </c>
      <c r="R2161" s="57">
        <v>43573</v>
      </c>
      <c r="S2161" s="56"/>
      <c r="T2161" s="56"/>
      <c r="U2161" s="57"/>
      <c r="V2161" s="62"/>
      <c r="W2161" s="62"/>
      <c r="X2161" s="57"/>
      <c r="Y2161" s="56"/>
      <c r="Z2161" s="56" t="s">
        <v>121</v>
      </c>
      <c r="AA2161" s="57">
        <v>43613</v>
      </c>
      <c r="AB2161" s="63"/>
      <c r="AC2161" s="64" t="s">
        <v>437</v>
      </c>
      <c r="AD2161" s="65" t="s">
        <v>97</v>
      </c>
      <c r="AE2161" s="56"/>
      <c r="AF2161" s="61"/>
      <c r="AG2161" s="61"/>
      <c r="AH2161" s="67" t="str">
        <v>Apr</v>
      </c>
      <c r="AI2161" s="68" t="str">
        <v>May</v>
      </c>
      <c r="AJ2161" s="69">
        <f t="shared" si="340"/>
        <v>40</v>
      </c>
      <c r="AK2161" s="70">
        <f t="shared" si="437"/>
        <v>43603</v>
      </c>
      <c r="AL2161" s="71">
        <v>-10</v>
      </c>
      <c r="AM2161" s="71" t="str">
        <v>2019</v>
      </c>
      <c r="AN2161" s="70">
        <f t="shared" si="438"/>
        <v>43583</v>
      </c>
      <c r="AO2161" s="70" t="s">
        <v>121</v>
      </c>
      <c r="AP2161" s="74">
        <f ca="1"/>
        <v>386</v>
      </c>
    </row>
    <row r="2162" spans="1:42" ht="14.4">
      <c r="A2162" s="55" t="s">
        <v>13391</v>
      </c>
      <c r="B2162" s="56" t="s">
        <v>89</v>
      </c>
      <c r="C2162" s="57">
        <v>43598</v>
      </c>
      <c r="D2162" s="56" t="s">
        <v>119</v>
      </c>
      <c r="E2162" s="56" t="s">
        <v>112</v>
      </c>
      <c r="F2162" s="58" t="s">
        <v>106</v>
      </c>
      <c r="G2162" s="58" t="s">
        <v>113</v>
      </c>
      <c r="H2162" s="56" t="s">
        <v>112</v>
      </c>
      <c r="I2162" s="59"/>
      <c r="J2162" s="59">
        <f t="shared" si="436"/>
        <v>43628</v>
      </c>
      <c r="K2162" s="56" t="s">
        <v>18</v>
      </c>
      <c r="L2162" s="56" t="s">
        <v>14</v>
      </c>
      <c r="M2162" s="60" t="s">
        <v>745</v>
      </c>
      <c r="N2162" s="56" t="s">
        <v>13393</v>
      </c>
      <c r="O2162" s="61"/>
      <c r="P2162" s="56"/>
      <c r="Q2162" s="56" t="s">
        <v>116</v>
      </c>
      <c r="R2162" s="57">
        <v>43600</v>
      </c>
      <c r="S2162" s="56" t="s">
        <v>108</v>
      </c>
      <c r="T2162" s="56" t="s">
        <v>108</v>
      </c>
      <c r="U2162" s="59"/>
      <c r="V2162" s="77"/>
      <c r="W2162" s="62" t="s">
        <v>108</v>
      </c>
      <c r="X2162" s="59"/>
      <c r="Y2162" s="56" t="s">
        <v>108</v>
      </c>
      <c r="Z2162" s="56" t="s">
        <v>123</v>
      </c>
      <c r="AA2162" s="57">
        <v>43600</v>
      </c>
      <c r="AB2162" s="63" t="s">
        <v>155</v>
      </c>
      <c r="AC2162" s="64" t="s">
        <v>13395</v>
      </c>
      <c r="AD2162" s="56" t="s">
        <v>118</v>
      </c>
      <c r="AE2162" s="56" t="s">
        <v>119</v>
      </c>
      <c r="AF2162" s="61"/>
      <c r="AG2162" s="61"/>
      <c r="AH2162" s="67" t="str">
        <v>May</v>
      </c>
      <c r="AI2162" s="68" t="str">
        <v>May</v>
      </c>
      <c r="AJ2162" s="69">
        <f t="shared" si="340"/>
        <v>2</v>
      </c>
      <c r="AK2162" s="70">
        <f t="shared" si="437"/>
        <v>43630</v>
      </c>
      <c r="AL2162" s="71">
        <v>30</v>
      </c>
      <c r="AM2162" s="71" t="str">
        <v>2019</v>
      </c>
      <c r="AN2162" s="70">
        <f t="shared" si="438"/>
        <v>43608</v>
      </c>
      <c r="AO2162" s="70" t="s">
        <v>121</v>
      </c>
      <c r="AP2162" s="74">
        <f ca="1"/>
        <v>361</v>
      </c>
    </row>
    <row r="2163" spans="1:42" ht="14.4">
      <c r="A2163" s="55" t="s">
        <v>13398</v>
      </c>
      <c r="B2163" s="56" t="s">
        <v>89</v>
      </c>
      <c r="C2163" s="57">
        <v>43601</v>
      </c>
      <c r="D2163" s="56" t="s">
        <v>90</v>
      </c>
      <c r="E2163" s="56" t="s">
        <v>135</v>
      </c>
      <c r="F2163" s="58" t="s">
        <v>214</v>
      </c>
      <c r="G2163" s="58" t="s">
        <v>136</v>
      </c>
      <c r="H2163" s="56" t="s">
        <v>135</v>
      </c>
      <c r="I2163" s="57"/>
      <c r="J2163" s="57">
        <f t="shared" si="436"/>
        <v>43631</v>
      </c>
      <c r="K2163" s="56" t="s">
        <v>18</v>
      </c>
      <c r="L2163" s="56" t="s">
        <v>18</v>
      </c>
      <c r="M2163" s="60" t="s">
        <v>745</v>
      </c>
      <c r="N2163" s="56" t="s">
        <v>13399</v>
      </c>
      <c r="O2163" s="56" t="s">
        <v>16</v>
      </c>
      <c r="P2163" s="56" t="s">
        <v>13400</v>
      </c>
      <c r="Q2163" s="56" t="s">
        <v>96</v>
      </c>
      <c r="R2163" s="57"/>
      <c r="S2163" s="56" t="s">
        <v>108</v>
      </c>
      <c r="T2163" s="56" t="s">
        <v>108</v>
      </c>
      <c r="U2163" s="57"/>
      <c r="V2163" s="62"/>
      <c r="W2163" s="62"/>
      <c r="X2163" s="57"/>
      <c r="Y2163" s="56" t="s">
        <v>108</v>
      </c>
      <c r="Z2163" s="56" t="s">
        <v>121</v>
      </c>
      <c r="AA2163" s="57">
        <v>43601</v>
      </c>
      <c r="AB2163" s="63"/>
      <c r="AC2163" s="64" t="s">
        <v>13402</v>
      </c>
      <c r="AD2163" s="65" t="s">
        <v>97</v>
      </c>
      <c r="AE2163" s="56"/>
      <c r="AF2163" s="61"/>
      <c r="AG2163" s="61"/>
      <c r="AH2163" s="67" t="str">
        <v>May</v>
      </c>
      <c r="AI2163" s="68" t="str">
        <v>May</v>
      </c>
      <c r="AJ2163" s="69">
        <f t="shared" si="340"/>
        <v>0</v>
      </c>
      <c r="AK2163" s="70" t="str">
        <f t="shared" si="437"/>
        <v/>
      </c>
      <c r="AL2163" s="71" t="s">
        <v>17409</v>
      </c>
      <c r="AM2163" s="71" t="str">
        <v>2019</v>
      </c>
      <c r="AN2163" s="70">
        <f t="shared" si="438"/>
        <v>43611</v>
      </c>
      <c r="AO2163" s="70" t="s">
        <v>123</v>
      </c>
      <c r="AP2163" s="74">
        <f ca="1"/>
        <v>358</v>
      </c>
    </row>
    <row r="2164" spans="1:42" ht="14.4">
      <c r="A2164" s="55" t="s">
        <v>13405</v>
      </c>
      <c r="B2164" s="56" t="s">
        <v>89</v>
      </c>
      <c r="C2164" s="57">
        <v>43605</v>
      </c>
      <c r="D2164" s="56" t="s">
        <v>131</v>
      </c>
      <c r="E2164" s="56" t="s">
        <v>140</v>
      </c>
      <c r="F2164" s="58" t="s">
        <v>106</v>
      </c>
      <c r="G2164" s="58" t="s">
        <v>107</v>
      </c>
      <c r="H2164" s="56" t="s">
        <v>140</v>
      </c>
      <c r="I2164" s="57"/>
      <c r="J2164" s="57">
        <f t="shared" si="436"/>
        <v>43635</v>
      </c>
      <c r="K2164" s="56" t="s">
        <v>18</v>
      </c>
      <c r="L2164" s="56" t="s">
        <v>14</v>
      </c>
      <c r="M2164" s="60" t="s">
        <v>745</v>
      </c>
      <c r="N2164" s="56" t="s">
        <v>13408</v>
      </c>
      <c r="O2164" s="56" t="s">
        <v>44</v>
      </c>
      <c r="P2164" s="56" t="s">
        <v>108</v>
      </c>
      <c r="Q2164" s="56" t="s">
        <v>17</v>
      </c>
      <c r="R2164" s="57"/>
      <c r="S2164" s="56" t="s">
        <v>108</v>
      </c>
      <c r="T2164" s="56" t="s">
        <v>108</v>
      </c>
      <c r="U2164" s="57"/>
      <c r="V2164" s="62"/>
      <c r="W2164" s="62">
        <v>0</v>
      </c>
      <c r="X2164" s="57"/>
      <c r="Y2164" s="56" t="s">
        <v>108</v>
      </c>
      <c r="Z2164" s="56" t="s">
        <v>123</v>
      </c>
      <c r="AA2164" s="57">
        <v>43605</v>
      </c>
      <c r="AB2164" s="63" t="s">
        <v>155</v>
      </c>
      <c r="AC2164" s="64" t="s">
        <v>13409</v>
      </c>
      <c r="AD2164" s="56" t="s">
        <v>118</v>
      </c>
      <c r="AE2164" s="56"/>
      <c r="AF2164" s="61"/>
      <c r="AG2164" s="61"/>
      <c r="AH2164" s="67" t="str">
        <v>May</v>
      </c>
      <c r="AI2164" s="68" t="str">
        <v>May</v>
      </c>
      <c r="AJ2164" s="69">
        <f t="shared" si="340"/>
        <v>0</v>
      </c>
      <c r="AK2164" s="70" t="str">
        <f t="shared" si="437"/>
        <v/>
      </c>
      <c r="AL2164" s="71" t="s">
        <v>17409</v>
      </c>
      <c r="AM2164" s="71" t="str">
        <v>2019</v>
      </c>
      <c r="AN2164" s="70">
        <f t="shared" si="438"/>
        <v>43615</v>
      </c>
      <c r="AO2164" s="70" t="s">
        <v>123</v>
      </c>
      <c r="AP2164" s="74">
        <f ca="1"/>
        <v>354</v>
      </c>
    </row>
    <row r="2165" spans="1:42" ht="14.4">
      <c r="A2165" s="55" t="s">
        <v>13410</v>
      </c>
      <c r="B2165" s="56" t="s">
        <v>89</v>
      </c>
      <c r="C2165" s="57">
        <v>43605</v>
      </c>
      <c r="D2165" s="56" t="s">
        <v>131</v>
      </c>
      <c r="E2165" s="56" t="s">
        <v>140</v>
      </c>
      <c r="F2165" s="58" t="s">
        <v>106</v>
      </c>
      <c r="G2165" s="58" t="s">
        <v>107</v>
      </c>
      <c r="H2165" s="56" t="s">
        <v>140</v>
      </c>
      <c r="I2165" s="57"/>
      <c r="J2165" s="57">
        <f t="shared" si="436"/>
        <v>43635</v>
      </c>
      <c r="K2165" s="56" t="s">
        <v>18</v>
      </c>
      <c r="L2165" s="56" t="s">
        <v>18</v>
      </c>
      <c r="M2165" s="60" t="s">
        <v>745</v>
      </c>
      <c r="N2165" s="56" t="s">
        <v>13414</v>
      </c>
      <c r="O2165" s="56" t="s">
        <v>39</v>
      </c>
      <c r="P2165" s="56" t="s">
        <v>13416</v>
      </c>
      <c r="Q2165" s="56" t="s">
        <v>17</v>
      </c>
      <c r="R2165" s="57"/>
      <c r="S2165" s="56" t="s">
        <v>108</v>
      </c>
      <c r="T2165" s="56" t="s">
        <v>108</v>
      </c>
      <c r="U2165" s="57"/>
      <c r="V2165" s="62"/>
      <c r="W2165" s="62">
        <v>0</v>
      </c>
      <c r="X2165" s="57"/>
      <c r="Y2165" s="56" t="s">
        <v>108</v>
      </c>
      <c r="Z2165" s="56" t="s">
        <v>121</v>
      </c>
      <c r="AA2165" s="57">
        <v>43605</v>
      </c>
      <c r="AB2165" s="63" t="s">
        <v>155</v>
      </c>
      <c r="AC2165" s="64" t="s">
        <v>13432</v>
      </c>
      <c r="AD2165" s="65" t="s">
        <v>97</v>
      </c>
      <c r="AE2165" s="56" t="s">
        <v>90</v>
      </c>
      <c r="AF2165" s="61"/>
      <c r="AG2165" s="61"/>
      <c r="AH2165" s="67" t="str">
        <v>May</v>
      </c>
      <c r="AI2165" s="68" t="str">
        <v>May</v>
      </c>
      <c r="AJ2165" s="69">
        <f t="shared" si="340"/>
        <v>0</v>
      </c>
      <c r="AK2165" s="70" t="str">
        <f t="shared" si="437"/>
        <v/>
      </c>
      <c r="AL2165" s="71" t="s">
        <v>17409</v>
      </c>
      <c r="AM2165" s="71" t="str">
        <v>2019</v>
      </c>
      <c r="AN2165" s="70">
        <f t="shared" si="438"/>
        <v>43615</v>
      </c>
      <c r="AO2165" s="70" t="s">
        <v>123</v>
      </c>
      <c r="AP2165" s="74">
        <f ca="1"/>
        <v>354</v>
      </c>
    </row>
    <row r="2166" spans="1:42" ht="14.4">
      <c r="A2166" s="55" t="s">
        <v>13435</v>
      </c>
      <c r="B2166" s="56" t="s">
        <v>89</v>
      </c>
      <c r="C2166" s="57">
        <v>43605</v>
      </c>
      <c r="D2166" s="56" t="s">
        <v>131</v>
      </c>
      <c r="E2166" s="56" t="s">
        <v>140</v>
      </c>
      <c r="F2166" s="58" t="s">
        <v>106</v>
      </c>
      <c r="G2166" s="58" t="s">
        <v>107</v>
      </c>
      <c r="H2166" s="56" t="s">
        <v>140</v>
      </c>
      <c r="I2166" s="57"/>
      <c r="J2166" s="57">
        <f t="shared" si="436"/>
        <v>43635</v>
      </c>
      <c r="K2166" s="56" t="s">
        <v>18</v>
      </c>
      <c r="L2166" s="56" t="s">
        <v>18</v>
      </c>
      <c r="M2166" s="60" t="s">
        <v>745</v>
      </c>
      <c r="N2166" s="56" t="s">
        <v>13437</v>
      </c>
      <c r="O2166" s="56" t="s">
        <v>20</v>
      </c>
      <c r="P2166" s="56" t="s">
        <v>13438</v>
      </c>
      <c r="Q2166" s="56" t="s">
        <v>17</v>
      </c>
      <c r="R2166" s="57"/>
      <c r="S2166" s="56" t="s">
        <v>108</v>
      </c>
      <c r="T2166" s="56" t="s">
        <v>108</v>
      </c>
      <c r="U2166" s="57"/>
      <c r="V2166" s="62"/>
      <c r="W2166" s="62">
        <v>0</v>
      </c>
      <c r="X2166" s="57"/>
      <c r="Y2166" s="56" t="s">
        <v>108</v>
      </c>
      <c r="Z2166" s="56" t="s">
        <v>121</v>
      </c>
      <c r="AA2166" s="57">
        <v>43605</v>
      </c>
      <c r="AB2166" s="63" t="s">
        <v>155</v>
      </c>
      <c r="AC2166" s="64" t="s">
        <v>4570</v>
      </c>
      <c r="AD2166" s="65" t="s">
        <v>97</v>
      </c>
      <c r="AE2166" s="56" t="s">
        <v>90</v>
      </c>
      <c r="AF2166" s="61"/>
      <c r="AG2166" s="61"/>
      <c r="AH2166" s="67" t="str">
        <v>May</v>
      </c>
      <c r="AI2166" s="68" t="str">
        <v>May</v>
      </c>
      <c r="AJ2166" s="69">
        <f t="shared" si="340"/>
        <v>0</v>
      </c>
      <c r="AK2166" s="70" t="str">
        <f t="shared" si="437"/>
        <v/>
      </c>
      <c r="AL2166" s="71" t="s">
        <v>17409</v>
      </c>
      <c r="AM2166" s="71" t="str">
        <v>2019</v>
      </c>
      <c r="AN2166" s="70">
        <f t="shared" si="438"/>
        <v>43615</v>
      </c>
      <c r="AO2166" s="70" t="s">
        <v>123</v>
      </c>
      <c r="AP2166" s="74">
        <f ca="1"/>
        <v>354</v>
      </c>
    </row>
    <row r="2167" spans="1:42" ht="14.4">
      <c r="A2167" s="55" t="s">
        <v>13442</v>
      </c>
      <c r="B2167" s="56" t="s">
        <v>89</v>
      </c>
      <c r="C2167" s="57">
        <v>43605</v>
      </c>
      <c r="D2167" s="56" t="s">
        <v>131</v>
      </c>
      <c r="E2167" s="56" t="s">
        <v>140</v>
      </c>
      <c r="F2167" s="58" t="s">
        <v>106</v>
      </c>
      <c r="G2167" s="58" t="s">
        <v>107</v>
      </c>
      <c r="H2167" s="56" t="s">
        <v>140</v>
      </c>
      <c r="I2167" s="57"/>
      <c r="J2167" s="57">
        <f t="shared" si="436"/>
        <v>43635</v>
      </c>
      <c r="K2167" s="56" t="s">
        <v>18</v>
      </c>
      <c r="L2167" s="56" t="s">
        <v>18</v>
      </c>
      <c r="M2167" s="60" t="s">
        <v>745</v>
      </c>
      <c r="N2167" s="56" t="s">
        <v>13445</v>
      </c>
      <c r="O2167" s="56" t="s">
        <v>44</v>
      </c>
      <c r="P2167" s="56" t="s">
        <v>13446</v>
      </c>
      <c r="Q2167" s="56" t="s">
        <v>17</v>
      </c>
      <c r="R2167" s="57"/>
      <c r="S2167" s="56" t="s">
        <v>108</v>
      </c>
      <c r="T2167" s="56" t="s">
        <v>108</v>
      </c>
      <c r="U2167" s="57"/>
      <c r="V2167" s="62"/>
      <c r="W2167" s="62">
        <v>0</v>
      </c>
      <c r="X2167" s="57"/>
      <c r="Y2167" s="56" t="s">
        <v>108</v>
      </c>
      <c r="Z2167" s="56" t="s">
        <v>121</v>
      </c>
      <c r="AA2167" s="57">
        <v>43605</v>
      </c>
      <c r="AB2167" s="63" t="s">
        <v>155</v>
      </c>
      <c r="AC2167" s="64" t="s">
        <v>4570</v>
      </c>
      <c r="AD2167" s="65" t="s">
        <v>97</v>
      </c>
      <c r="AE2167" s="56" t="s">
        <v>90</v>
      </c>
      <c r="AF2167" s="61"/>
      <c r="AG2167" s="61"/>
      <c r="AH2167" s="67" t="str">
        <v>May</v>
      </c>
      <c r="AI2167" s="68" t="str">
        <v>May</v>
      </c>
      <c r="AJ2167" s="69">
        <f t="shared" si="340"/>
        <v>0</v>
      </c>
      <c r="AK2167" s="70" t="str">
        <f t="shared" si="437"/>
        <v/>
      </c>
      <c r="AL2167" s="71" t="s">
        <v>17409</v>
      </c>
      <c r="AM2167" s="71" t="str">
        <v>2019</v>
      </c>
      <c r="AN2167" s="70">
        <f t="shared" si="438"/>
        <v>43615</v>
      </c>
      <c r="AO2167" s="70" t="s">
        <v>123</v>
      </c>
      <c r="AP2167" s="74">
        <f ca="1"/>
        <v>354</v>
      </c>
    </row>
    <row r="2168" spans="1:42" ht="14.4">
      <c r="A2168" s="55" t="s">
        <v>13448</v>
      </c>
      <c r="B2168" s="56" t="s">
        <v>89</v>
      </c>
      <c r="C2168" s="57">
        <v>43615</v>
      </c>
      <c r="D2168" s="56" t="s">
        <v>131</v>
      </c>
      <c r="E2168" s="56" t="s">
        <v>140</v>
      </c>
      <c r="F2168" s="58" t="s">
        <v>106</v>
      </c>
      <c r="G2168" s="58" t="s">
        <v>107</v>
      </c>
      <c r="H2168" s="56" t="s">
        <v>140</v>
      </c>
      <c r="I2168" s="57"/>
      <c r="J2168" s="57">
        <f t="shared" si="436"/>
        <v>43645</v>
      </c>
      <c r="K2168" s="56" t="s">
        <v>18</v>
      </c>
      <c r="L2168" s="56" t="s">
        <v>18</v>
      </c>
      <c r="M2168" s="60" t="s">
        <v>745</v>
      </c>
      <c r="N2168" s="56" t="s">
        <v>13449</v>
      </c>
      <c r="O2168" s="56" t="s">
        <v>29</v>
      </c>
      <c r="P2168" s="56" t="s">
        <v>13452</v>
      </c>
      <c r="Q2168" s="56" t="s">
        <v>17</v>
      </c>
      <c r="R2168" s="57"/>
      <c r="S2168" s="56" t="s">
        <v>108</v>
      </c>
      <c r="T2168" s="56" t="s">
        <v>108</v>
      </c>
      <c r="U2168" s="57"/>
      <c r="V2168" s="62"/>
      <c r="W2168" s="62">
        <v>0</v>
      </c>
      <c r="X2168" s="57"/>
      <c r="Y2168" s="56" t="s">
        <v>108</v>
      </c>
      <c r="Z2168" s="56" t="s">
        <v>121</v>
      </c>
      <c r="AA2168" s="57">
        <v>43615</v>
      </c>
      <c r="AB2168" s="63" t="s">
        <v>155</v>
      </c>
      <c r="AC2168" s="64" t="s">
        <v>13454</v>
      </c>
      <c r="AD2168" s="65" t="s">
        <v>97</v>
      </c>
      <c r="AE2168" s="56" t="s">
        <v>90</v>
      </c>
      <c r="AF2168" s="61"/>
      <c r="AG2168" s="61"/>
      <c r="AH2168" s="67" t="str">
        <v>May</v>
      </c>
      <c r="AI2168" s="68" t="str">
        <v>May</v>
      </c>
      <c r="AJ2168" s="69">
        <f t="shared" si="340"/>
        <v>0</v>
      </c>
      <c r="AK2168" s="70" t="str">
        <f t="shared" si="437"/>
        <v/>
      </c>
      <c r="AL2168" s="71" t="s">
        <v>17409</v>
      </c>
      <c r="AM2168" s="71" t="str">
        <v>2019</v>
      </c>
      <c r="AN2168" s="70">
        <f t="shared" si="438"/>
        <v>43625</v>
      </c>
      <c r="AO2168" s="70" t="s">
        <v>123</v>
      </c>
      <c r="AP2168" s="74">
        <f ca="1"/>
        <v>344</v>
      </c>
    </row>
    <row r="2169" spans="1:42" ht="14.4">
      <c r="A2169" s="55" t="s">
        <v>13455</v>
      </c>
      <c r="B2169" s="56" t="s">
        <v>89</v>
      </c>
      <c r="C2169" s="57">
        <v>43615</v>
      </c>
      <c r="D2169" s="56" t="s">
        <v>131</v>
      </c>
      <c r="E2169" s="56" t="s">
        <v>140</v>
      </c>
      <c r="F2169" s="58" t="s">
        <v>106</v>
      </c>
      <c r="G2169" s="58" t="s">
        <v>107</v>
      </c>
      <c r="H2169" s="56" t="s">
        <v>140</v>
      </c>
      <c r="I2169" s="57"/>
      <c r="J2169" s="57">
        <f t="shared" si="436"/>
        <v>43645</v>
      </c>
      <c r="K2169" s="56" t="s">
        <v>18</v>
      </c>
      <c r="L2169" s="56" t="s">
        <v>18</v>
      </c>
      <c r="M2169" s="60" t="s">
        <v>745</v>
      </c>
      <c r="N2169" s="56" t="s">
        <v>13374</v>
      </c>
      <c r="O2169" s="56" t="s">
        <v>189</v>
      </c>
      <c r="P2169" s="56" t="s">
        <v>2461</v>
      </c>
      <c r="Q2169" s="56" t="s">
        <v>17</v>
      </c>
      <c r="R2169" s="59"/>
      <c r="S2169" s="56" t="s">
        <v>108</v>
      </c>
      <c r="T2169" s="56" t="s">
        <v>108</v>
      </c>
      <c r="U2169" s="57"/>
      <c r="V2169" s="77"/>
      <c r="W2169" s="62">
        <v>0</v>
      </c>
      <c r="X2169" s="59"/>
      <c r="Y2169" s="56" t="s">
        <v>108</v>
      </c>
      <c r="Z2169" s="56" t="s">
        <v>121</v>
      </c>
      <c r="AA2169" s="57">
        <v>43615</v>
      </c>
      <c r="AB2169" s="63" t="s">
        <v>155</v>
      </c>
      <c r="AC2169" s="64" t="s">
        <v>13454</v>
      </c>
      <c r="AD2169" s="65" t="s">
        <v>97</v>
      </c>
      <c r="AE2169" s="56" t="s">
        <v>90</v>
      </c>
      <c r="AF2169" s="61"/>
      <c r="AG2169" s="61"/>
      <c r="AH2169" s="67" t="str">
        <v>May</v>
      </c>
      <c r="AI2169" s="68" t="str">
        <v>May</v>
      </c>
      <c r="AJ2169" s="69">
        <f t="shared" si="340"/>
        <v>0</v>
      </c>
      <c r="AK2169" s="70" t="str">
        <f t="shared" si="437"/>
        <v/>
      </c>
      <c r="AL2169" s="71" t="s">
        <v>17409</v>
      </c>
      <c r="AM2169" s="71" t="str">
        <v>2019</v>
      </c>
      <c r="AN2169" s="70">
        <f t="shared" si="438"/>
        <v>43625</v>
      </c>
      <c r="AO2169" s="70" t="s">
        <v>123</v>
      </c>
      <c r="AP2169" s="74">
        <f ca="1"/>
        <v>344</v>
      </c>
    </row>
    <row r="2170" spans="1:42" ht="14.4">
      <c r="A2170" s="55" t="s">
        <v>13457</v>
      </c>
      <c r="B2170" s="56" t="s">
        <v>89</v>
      </c>
      <c r="C2170" s="57">
        <v>43615</v>
      </c>
      <c r="D2170" s="56" t="s">
        <v>131</v>
      </c>
      <c r="E2170" s="56" t="s">
        <v>140</v>
      </c>
      <c r="F2170" s="58" t="s">
        <v>106</v>
      </c>
      <c r="G2170" s="58" t="s">
        <v>107</v>
      </c>
      <c r="H2170" s="56" t="s">
        <v>140</v>
      </c>
      <c r="I2170" s="59"/>
      <c r="J2170" s="59">
        <f t="shared" si="436"/>
        <v>43645</v>
      </c>
      <c r="K2170" s="56" t="s">
        <v>18</v>
      </c>
      <c r="L2170" s="56" t="s">
        <v>14</v>
      </c>
      <c r="M2170" s="60" t="s">
        <v>745</v>
      </c>
      <c r="N2170" s="56" t="s">
        <v>13459</v>
      </c>
      <c r="O2170" s="61"/>
      <c r="P2170" s="56" t="s">
        <v>108</v>
      </c>
      <c r="Q2170" s="56" t="s">
        <v>96</v>
      </c>
      <c r="R2170" s="57"/>
      <c r="S2170" s="56" t="s">
        <v>108</v>
      </c>
      <c r="T2170" s="56" t="s">
        <v>108</v>
      </c>
      <c r="U2170" s="59"/>
      <c r="V2170" s="77"/>
      <c r="W2170" s="62" t="s">
        <v>108</v>
      </c>
      <c r="X2170" s="59"/>
      <c r="Y2170" s="56" t="s">
        <v>108</v>
      </c>
      <c r="Z2170" s="56" t="s">
        <v>123</v>
      </c>
      <c r="AA2170" s="57">
        <v>43615</v>
      </c>
      <c r="AB2170" s="63" t="s">
        <v>155</v>
      </c>
      <c r="AC2170" s="64" t="s">
        <v>13460</v>
      </c>
      <c r="AD2170" s="56" t="s">
        <v>118</v>
      </c>
      <c r="AE2170" s="56"/>
      <c r="AF2170" s="61"/>
      <c r="AG2170" s="61"/>
      <c r="AH2170" s="67" t="str">
        <v>May</v>
      </c>
      <c r="AI2170" s="68" t="str">
        <v>May</v>
      </c>
      <c r="AJ2170" s="69">
        <f t="shared" si="340"/>
        <v>0</v>
      </c>
      <c r="AK2170" s="70" t="str">
        <f t="shared" si="437"/>
        <v/>
      </c>
      <c r="AL2170" s="71" t="s">
        <v>17409</v>
      </c>
      <c r="AM2170" s="71" t="str">
        <v>2019</v>
      </c>
      <c r="AN2170" s="70">
        <f t="shared" si="438"/>
        <v>43625</v>
      </c>
      <c r="AO2170" s="70" t="s">
        <v>123</v>
      </c>
      <c r="AP2170" s="74">
        <f ca="1"/>
        <v>344</v>
      </c>
    </row>
    <row r="2171" spans="1:42" ht="14.4">
      <c r="A2171" s="55" t="s">
        <v>13462</v>
      </c>
      <c r="B2171" s="56" t="s">
        <v>89</v>
      </c>
      <c r="C2171" s="57">
        <v>43621</v>
      </c>
      <c r="D2171" s="56" t="s">
        <v>131</v>
      </c>
      <c r="E2171" s="56" t="s">
        <v>140</v>
      </c>
      <c r="F2171" s="58" t="s">
        <v>106</v>
      </c>
      <c r="G2171" s="58" t="s">
        <v>107</v>
      </c>
      <c r="H2171" s="56" t="s">
        <v>140</v>
      </c>
      <c r="I2171" s="57"/>
      <c r="J2171" s="57">
        <f t="shared" si="436"/>
        <v>43651</v>
      </c>
      <c r="K2171" s="56" t="s">
        <v>18</v>
      </c>
      <c r="L2171" s="56" t="s">
        <v>18</v>
      </c>
      <c r="M2171" s="60" t="s">
        <v>745</v>
      </c>
      <c r="N2171" s="56" t="s">
        <v>13269</v>
      </c>
      <c r="O2171" s="56" t="s">
        <v>29</v>
      </c>
      <c r="P2171" s="56" t="s">
        <v>13313</v>
      </c>
      <c r="Q2171" s="56" t="s">
        <v>17</v>
      </c>
      <c r="R2171" s="57"/>
      <c r="S2171" s="56" t="s">
        <v>108</v>
      </c>
      <c r="T2171" s="56" t="s">
        <v>108</v>
      </c>
      <c r="U2171" s="57"/>
      <c r="V2171" s="62"/>
      <c r="W2171" s="62">
        <v>0</v>
      </c>
      <c r="X2171" s="57"/>
      <c r="Y2171" s="56" t="s">
        <v>108</v>
      </c>
      <c r="Z2171" s="56" t="s">
        <v>121</v>
      </c>
      <c r="AA2171" s="57">
        <v>43621</v>
      </c>
      <c r="AB2171" s="63" t="s">
        <v>484</v>
      </c>
      <c r="AC2171" s="64" t="s">
        <v>2965</v>
      </c>
      <c r="AD2171" s="65" t="s">
        <v>97</v>
      </c>
      <c r="AE2171" s="56" t="s">
        <v>90</v>
      </c>
      <c r="AF2171" s="61"/>
      <c r="AG2171" s="61"/>
      <c r="AH2171" s="67" t="str">
        <v>Jun</v>
      </c>
      <c r="AI2171" s="68" t="str">
        <v>Jun</v>
      </c>
      <c r="AJ2171" s="69">
        <f t="shared" si="340"/>
        <v>0</v>
      </c>
      <c r="AK2171" s="70" t="str">
        <f t="shared" si="437"/>
        <v/>
      </c>
      <c r="AL2171" s="71" t="s">
        <v>17409</v>
      </c>
      <c r="AM2171" s="71" t="str">
        <v>2019</v>
      </c>
      <c r="AN2171" s="70">
        <f t="shared" si="438"/>
        <v>43631</v>
      </c>
      <c r="AO2171" s="70" t="s">
        <v>123</v>
      </c>
      <c r="AP2171" s="74">
        <f ca="1"/>
        <v>338</v>
      </c>
    </row>
    <row r="2172" spans="1:42" ht="14.4">
      <c r="A2172" s="55" t="s">
        <v>13466</v>
      </c>
      <c r="B2172" s="56" t="s">
        <v>89</v>
      </c>
      <c r="C2172" s="57">
        <v>43636</v>
      </c>
      <c r="D2172" s="56" t="s">
        <v>119</v>
      </c>
      <c r="E2172" s="56" t="s">
        <v>140</v>
      </c>
      <c r="F2172" s="58" t="s">
        <v>106</v>
      </c>
      <c r="G2172" s="58" t="s">
        <v>107</v>
      </c>
      <c r="H2172" s="56" t="s">
        <v>140</v>
      </c>
      <c r="I2172" s="59"/>
      <c r="J2172" s="59">
        <f t="shared" si="436"/>
        <v>43666</v>
      </c>
      <c r="K2172" s="56" t="s">
        <v>18</v>
      </c>
      <c r="L2172" s="56" t="s">
        <v>14</v>
      </c>
      <c r="M2172" s="60" t="s">
        <v>745</v>
      </c>
      <c r="N2172" s="56" t="s">
        <v>13468</v>
      </c>
      <c r="O2172" s="56" t="s">
        <v>137</v>
      </c>
      <c r="P2172" s="56" t="s">
        <v>13470</v>
      </c>
      <c r="Q2172" s="56" t="s">
        <v>17</v>
      </c>
      <c r="R2172" s="59"/>
      <c r="S2172" s="56" t="s">
        <v>14</v>
      </c>
      <c r="T2172" s="56" t="s">
        <v>108</v>
      </c>
      <c r="U2172" s="59"/>
      <c r="V2172" s="77"/>
      <c r="W2172" s="62"/>
      <c r="X2172" s="59"/>
      <c r="Y2172" s="56" t="s">
        <v>200</v>
      </c>
      <c r="Z2172" s="56" t="s">
        <v>123</v>
      </c>
      <c r="AA2172" s="57">
        <v>43636</v>
      </c>
      <c r="AB2172" s="63" t="s">
        <v>484</v>
      </c>
      <c r="AC2172" s="64" t="s">
        <v>13471</v>
      </c>
      <c r="AD2172" s="56" t="s">
        <v>294</v>
      </c>
      <c r="AE2172" s="56"/>
      <c r="AF2172" s="61"/>
      <c r="AG2172" s="61"/>
      <c r="AH2172" s="67" t="str">
        <v>Jun</v>
      </c>
      <c r="AI2172" s="68" t="str">
        <v>Jun</v>
      </c>
      <c r="AJ2172" s="69">
        <f t="shared" si="340"/>
        <v>0</v>
      </c>
      <c r="AK2172" s="70" t="str">
        <f t="shared" si="437"/>
        <v/>
      </c>
      <c r="AL2172" s="71" t="s">
        <v>17409</v>
      </c>
      <c r="AM2172" s="71" t="str">
        <v>2019</v>
      </c>
      <c r="AN2172" s="70">
        <f t="shared" si="438"/>
        <v>43646</v>
      </c>
      <c r="AO2172" s="70" t="s">
        <v>123</v>
      </c>
      <c r="AP2172" s="74">
        <f ca="1"/>
        <v>323</v>
      </c>
    </row>
    <row r="2173" spans="1:42" ht="14.4">
      <c r="A2173" s="55" t="s">
        <v>13473</v>
      </c>
      <c r="B2173" s="56" t="s">
        <v>89</v>
      </c>
      <c r="C2173" s="57">
        <v>43636</v>
      </c>
      <c r="D2173" s="56" t="s">
        <v>119</v>
      </c>
      <c r="E2173" s="56" t="s">
        <v>140</v>
      </c>
      <c r="F2173" s="58" t="s">
        <v>106</v>
      </c>
      <c r="G2173" s="58" t="s">
        <v>107</v>
      </c>
      <c r="H2173" s="56" t="s">
        <v>140</v>
      </c>
      <c r="I2173" s="57"/>
      <c r="J2173" s="57">
        <f t="shared" si="436"/>
        <v>43666</v>
      </c>
      <c r="K2173" s="56" t="s">
        <v>18</v>
      </c>
      <c r="L2173" s="56" t="s">
        <v>18</v>
      </c>
      <c r="M2173" s="60" t="s">
        <v>745</v>
      </c>
      <c r="N2173" s="56" t="s">
        <v>13476</v>
      </c>
      <c r="O2173" s="56" t="s">
        <v>37</v>
      </c>
      <c r="P2173" s="56" t="s">
        <v>1466</v>
      </c>
      <c r="Q2173" s="56" t="s">
        <v>17</v>
      </c>
      <c r="R2173" s="57"/>
      <c r="S2173" s="56" t="s">
        <v>18</v>
      </c>
      <c r="T2173" s="56" t="s">
        <v>108</v>
      </c>
      <c r="U2173" s="57"/>
      <c r="V2173" s="62"/>
      <c r="W2173" s="62">
        <v>0</v>
      </c>
      <c r="X2173" s="57"/>
      <c r="Y2173" s="56" t="s">
        <v>108</v>
      </c>
      <c r="Z2173" s="56" t="s">
        <v>121</v>
      </c>
      <c r="AA2173" s="57">
        <v>43636</v>
      </c>
      <c r="AB2173" s="63" t="s">
        <v>484</v>
      </c>
      <c r="AC2173" s="64" t="s">
        <v>13478</v>
      </c>
      <c r="AD2173" s="56" t="s">
        <v>360</v>
      </c>
      <c r="AE2173" s="56" t="s">
        <v>90</v>
      </c>
      <c r="AF2173" s="61"/>
      <c r="AG2173" s="61"/>
      <c r="AH2173" s="67" t="str">
        <v>Jun</v>
      </c>
      <c r="AI2173" s="68" t="str">
        <v>Jun</v>
      </c>
      <c r="AJ2173" s="69">
        <f t="shared" si="340"/>
        <v>0</v>
      </c>
      <c r="AK2173" s="70" t="str">
        <f t="shared" si="437"/>
        <v/>
      </c>
      <c r="AL2173" s="71" t="s">
        <v>17409</v>
      </c>
      <c r="AM2173" s="71" t="str">
        <v>2019</v>
      </c>
      <c r="AN2173" s="70">
        <f t="shared" si="438"/>
        <v>43646</v>
      </c>
      <c r="AO2173" s="70" t="s">
        <v>123</v>
      </c>
      <c r="AP2173" s="74">
        <f ca="1"/>
        <v>323</v>
      </c>
    </row>
    <row r="2174" spans="1:42" ht="14.4">
      <c r="A2174" s="55" t="s">
        <v>13482</v>
      </c>
      <c r="B2174" s="56" t="s">
        <v>89</v>
      </c>
      <c r="C2174" s="57">
        <v>43636</v>
      </c>
      <c r="D2174" s="56" t="s">
        <v>119</v>
      </c>
      <c r="E2174" s="56" t="s">
        <v>140</v>
      </c>
      <c r="F2174" s="58" t="s">
        <v>106</v>
      </c>
      <c r="G2174" s="58" t="s">
        <v>107</v>
      </c>
      <c r="H2174" s="56" t="s">
        <v>140</v>
      </c>
      <c r="I2174" s="57"/>
      <c r="J2174" s="57">
        <f t="shared" si="436"/>
        <v>43666</v>
      </c>
      <c r="K2174" s="56" t="s">
        <v>18</v>
      </c>
      <c r="L2174" s="56" t="s">
        <v>14</v>
      </c>
      <c r="M2174" s="60" t="s">
        <v>745</v>
      </c>
      <c r="N2174" s="56" t="s">
        <v>13483</v>
      </c>
      <c r="O2174" s="56" t="s">
        <v>44</v>
      </c>
      <c r="P2174" s="56" t="s">
        <v>13485</v>
      </c>
      <c r="Q2174" s="56" t="s">
        <v>17</v>
      </c>
      <c r="R2174" s="57"/>
      <c r="S2174" s="56" t="s">
        <v>14</v>
      </c>
      <c r="T2174" s="56" t="s">
        <v>108</v>
      </c>
      <c r="U2174" s="57"/>
      <c r="V2174" s="62"/>
      <c r="W2174" s="62"/>
      <c r="X2174" s="57"/>
      <c r="Y2174" s="56" t="s">
        <v>200</v>
      </c>
      <c r="Z2174" s="56" t="s">
        <v>123</v>
      </c>
      <c r="AA2174" s="57">
        <v>43636</v>
      </c>
      <c r="AB2174" s="63" t="s">
        <v>484</v>
      </c>
      <c r="AC2174" s="64" t="s">
        <v>13487</v>
      </c>
      <c r="AD2174" s="56" t="s">
        <v>294</v>
      </c>
      <c r="AE2174" s="56"/>
      <c r="AF2174" s="61"/>
      <c r="AG2174" s="61"/>
      <c r="AH2174" s="67" t="str">
        <v>Jun</v>
      </c>
      <c r="AI2174" s="68" t="str">
        <v>Jun</v>
      </c>
      <c r="AJ2174" s="69">
        <f t="shared" si="340"/>
        <v>0</v>
      </c>
      <c r="AK2174" s="70" t="str">
        <f t="shared" si="437"/>
        <v/>
      </c>
      <c r="AL2174" s="71" t="s">
        <v>17409</v>
      </c>
      <c r="AM2174" s="71" t="str">
        <v>2019</v>
      </c>
      <c r="AN2174" s="70">
        <f t="shared" si="438"/>
        <v>43646</v>
      </c>
      <c r="AO2174" s="70" t="s">
        <v>123</v>
      </c>
      <c r="AP2174" s="74">
        <f ca="1"/>
        <v>323</v>
      </c>
    </row>
    <row r="2175" spans="1:42" ht="14.4">
      <c r="A2175" s="55" t="s">
        <v>13488</v>
      </c>
      <c r="B2175" s="56" t="s">
        <v>89</v>
      </c>
      <c r="C2175" s="57">
        <v>43636</v>
      </c>
      <c r="D2175" s="56" t="s">
        <v>119</v>
      </c>
      <c r="E2175" s="56" t="s">
        <v>140</v>
      </c>
      <c r="F2175" s="58" t="s">
        <v>106</v>
      </c>
      <c r="G2175" s="58" t="s">
        <v>107</v>
      </c>
      <c r="H2175" s="56" t="s">
        <v>140</v>
      </c>
      <c r="I2175" s="57"/>
      <c r="J2175" s="57">
        <f t="shared" si="436"/>
        <v>43666</v>
      </c>
      <c r="K2175" s="56" t="s">
        <v>18</v>
      </c>
      <c r="L2175" s="56" t="s">
        <v>18</v>
      </c>
      <c r="M2175" s="60" t="s">
        <v>745</v>
      </c>
      <c r="N2175" s="56" t="s">
        <v>13490</v>
      </c>
      <c r="O2175" s="56" t="s">
        <v>29</v>
      </c>
      <c r="P2175" s="56" t="s">
        <v>13491</v>
      </c>
      <c r="Q2175" s="56" t="s">
        <v>17</v>
      </c>
      <c r="R2175" s="57"/>
      <c r="S2175" s="56" t="s">
        <v>18</v>
      </c>
      <c r="T2175" s="56" t="s">
        <v>108</v>
      </c>
      <c r="U2175" s="57"/>
      <c r="V2175" s="62"/>
      <c r="W2175" s="62">
        <v>0</v>
      </c>
      <c r="X2175" s="57"/>
      <c r="Y2175" s="56" t="s">
        <v>108</v>
      </c>
      <c r="Z2175" s="56" t="s">
        <v>121</v>
      </c>
      <c r="AA2175" s="57">
        <v>43636</v>
      </c>
      <c r="AB2175" s="63" t="s">
        <v>484</v>
      </c>
      <c r="AC2175" s="64" t="s">
        <v>13493</v>
      </c>
      <c r="AD2175" s="65" t="s">
        <v>97</v>
      </c>
      <c r="AE2175" s="56" t="s">
        <v>90</v>
      </c>
      <c r="AF2175" s="61"/>
      <c r="AG2175" s="61"/>
      <c r="AH2175" s="67" t="str">
        <v>Jun</v>
      </c>
      <c r="AI2175" s="68" t="str">
        <v>Jun</v>
      </c>
      <c r="AJ2175" s="69">
        <f t="shared" si="340"/>
        <v>0</v>
      </c>
      <c r="AK2175" s="70" t="str">
        <f t="shared" si="437"/>
        <v/>
      </c>
      <c r="AL2175" s="71" t="s">
        <v>17409</v>
      </c>
      <c r="AM2175" s="71" t="str">
        <v>2019</v>
      </c>
      <c r="AN2175" s="70">
        <f t="shared" si="438"/>
        <v>43646</v>
      </c>
      <c r="AO2175" s="70" t="s">
        <v>123</v>
      </c>
      <c r="AP2175" s="74">
        <f ca="1"/>
        <v>323</v>
      </c>
    </row>
    <row r="2176" spans="1:42" ht="14.4">
      <c r="A2176" s="55" t="s">
        <v>13495</v>
      </c>
      <c r="B2176" s="56" t="s">
        <v>89</v>
      </c>
      <c r="C2176" s="57">
        <v>43636</v>
      </c>
      <c r="D2176" s="56" t="s">
        <v>119</v>
      </c>
      <c r="E2176" s="56" t="s">
        <v>140</v>
      </c>
      <c r="F2176" s="58" t="s">
        <v>106</v>
      </c>
      <c r="G2176" s="58" t="s">
        <v>107</v>
      </c>
      <c r="H2176" s="56" t="s">
        <v>140</v>
      </c>
      <c r="I2176" s="57"/>
      <c r="J2176" s="57">
        <f t="shared" si="436"/>
        <v>43666</v>
      </c>
      <c r="K2176" s="56" t="s">
        <v>18</v>
      </c>
      <c r="L2176" s="56" t="s">
        <v>18</v>
      </c>
      <c r="M2176" s="60" t="s">
        <v>745</v>
      </c>
      <c r="N2176" s="56" t="s">
        <v>13496</v>
      </c>
      <c r="O2176" s="56" t="s">
        <v>137</v>
      </c>
      <c r="P2176" s="56" t="s">
        <v>13497</v>
      </c>
      <c r="Q2176" s="56" t="s">
        <v>17</v>
      </c>
      <c r="R2176" s="57"/>
      <c r="S2176" s="56" t="s">
        <v>18</v>
      </c>
      <c r="T2176" s="56" t="s">
        <v>108</v>
      </c>
      <c r="U2176" s="57"/>
      <c r="V2176" s="62"/>
      <c r="W2176" s="62">
        <v>0</v>
      </c>
      <c r="X2176" s="57"/>
      <c r="Y2176" s="56" t="s">
        <v>108</v>
      </c>
      <c r="Z2176" s="56" t="s">
        <v>121</v>
      </c>
      <c r="AA2176" s="57">
        <v>43636</v>
      </c>
      <c r="AB2176" s="63" t="s">
        <v>484</v>
      </c>
      <c r="AC2176" s="64" t="s">
        <v>13478</v>
      </c>
      <c r="AD2176" s="56" t="s">
        <v>360</v>
      </c>
      <c r="AE2176" s="56" t="s">
        <v>119</v>
      </c>
      <c r="AF2176" s="61"/>
      <c r="AG2176" s="61"/>
      <c r="AH2176" s="67" t="str">
        <v>Jun</v>
      </c>
      <c r="AI2176" s="68" t="str">
        <v>Jun</v>
      </c>
      <c r="AJ2176" s="69">
        <f t="shared" si="340"/>
        <v>0</v>
      </c>
      <c r="AK2176" s="70" t="str">
        <f t="shared" si="437"/>
        <v/>
      </c>
      <c r="AL2176" s="71" t="s">
        <v>17409</v>
      </c>
      <c r="AM2176" s="71" t="str">
        <v>2019</v>
      </c>
      <c r="AN2176" s="70">
        <f t="shared" si="438"/>
        <v>43646</v>
      </c>
      <c r="AO2176" s="70" t="s">
        <v>123</v>
      </c>
      <c r="AP2176" s="74">
        <f ca="1"/>
        <v>323</v>
      </c>
    </row>
    <row r="2177" spans="1:42" ht="14.4">
      <c r="A2177" s="55" t="s">
        <v>13498</v>
      </c>
      <c r="B2177" s="56" t="s">
        <v>89</v>
      </c>
      <c r="C2177" s="57">
        <v>43644</v>
      </c>
      <c r="D2177" s="56" t="s">
        <v>90</v>
      </c>
      <c r="E2177" s="56" t="s">
        <v>91</v>
      </c>
      <c r="F2177" s="58" t="s">
        <v>92</v>
      </c>
      <c r="G2177" s="58" t="s">
        <v>93</v>
      </c>
      <c r="H2177" s="56" t="s">
        <v>91</v>
      </c>
      <c r="I2177" s="59"/>
      <c r="J2177" s="59">
        <f t="shared" si="436"/>
        <v>43674</v>
      </c>
      <c r="K2177" s="56" t="s">
        <v>18</v>
      </c>
      <c r="L2177" s="56" t="s">
        <v>14</v>
      </c>
      <c r="M2177" s="60" t="s">
        <v>745</v>
      </c>
      <c r="N2177" s="56" t="s">
        <v>13499</v>
      </c>
      <c r="O2177" s="56" t="s">
        <v>355</v>
      </c>
      <c r="P2177" s="56" t="s">
        <v>13500</v>
      </c>
      <c r="Q2177" s="56"/>
      <c r="R2177" s="59"/>
      <c r="S2177" s="56"/>
      <c r="T2177" s="56"/>
      <c r="U2177" s="59"/>
      <c r="V2177" s="77"/>
      <c r="W2177" s="77"/>
      <c r="X2177" s="59"/>
      <c r="Y2177" s="61"/>
      <c r="Z2177" s="56" t="s">
        <v>121</v>
      </c>
      <c r="AA2177" s="57">
        <v>43679</v>
      </c>
      <c r="AB2177" s="75"/>
      <c r="AC2177" s="64"/>
      <c r="AD2177" s="65" t="s">
        <v>97</v>
      </c>
      <c r="AE2177" s="61"/>
      <c r="AF2177" s="61"/>
      <c r="AG2177" s="61"/>
      <c r="AH2177" s="67" t="str">
        <v>Jun</v>
      </c>
      <c r="AI2177" s="68" t="str">
        <v>Aug</v>
      </c>
      <c r="AJ2177" s="69">
        <f t="shared" si="340"/>
        <v>35</v>
      </c>
      <c r="AK2177" s="70" t="str">
        <f t="shared" si="437"/>
        <v/>
      </c>
      <c r="AL2177" s="71" t="s">
        <v>17409</v>
      </c>
      <c r="AM2177" s="71" t="str">
        <v>2019</v>
      </c>
      <c r="AN2177" s="70">
        <f t="shared" si="438"/>
        <v>43654</v>
      </c>
      <c r="AO2177" s="70" t="s">
        <v>123</v>
      </c>
      <c r="AP2177" s="74">
        <f ca="1"/>
        <v>315</v>
      </c>
    </row>
    <row r="2178" spans="1:42" ht="14.4">
      <c r="A2178" s="55" t="s">
        <v>13501</v>
      </c>
      <c r="B2178" s="56" t="s">
        <v>89</v>
      </c>
      <c r="C2178" s="57">
        <v>43649</v>
      </c>
      <c r="D2178" s="56" t="s">
        <v>119</v>
      </c>
      <c r="E2178" s="56" t="s">
        <v>105</v>
      </c>
      <c r="F2178" s="58" t="s">
        <v>106</v>
      </c>
      <c r="G2178" s="58" t="s">
        <v>107</v>
      </c>
      <c r="H2178" s="56" t="s">
        <v>105</v>
      </c>
      <c r="I2178" s="59"/>
      <c r="J2178" s="59">
        <f t="shared" si="436"/>
        <v>43679</v>
      </c>
      <c r="K2178" s="56" t="s">
        <v>18</v>
      </c>
      <c r="L2178" s="56" t="s">
        <v>18</v>
      </c>
      <c r="M2178" s="60" t="s">
        <v>745</v>
      </c>
      <c r="N2178" s="56" t="s">
        <v>13502</v>
      </c>
      <c r="O2178" s="56" t="s">
        <v>22</v>
      </c>
      <c r="P2178" s="56" t="s">
        <v>13503</v>
      </c>
      <c r="Q2178" s="56" t="s">
        <v>133</v>
      </c>
      <c r="R2178" s="57"/>
      <c r="S2178" s="56" t="s">
        <v>18</v>
      </c>
      <c r="T2178" s="56" t="s">
        <v>108</v>
      </c>
      <c r="U2178" s="59"/>
      <c r="V2178" s="77"/>
      <c r="W2178" s="77"/>
      <c r="X2178" s="59"/>
      <c r="Y2178" s="56" t="s">
        <v>108</v>
      </c>
      <c r="Z2178" s="56" t="s">
        <v>121</v>
      </c>
      <c r="AA2178" s="57">
        <v>43649</v>
      </c>
      <c r="AB2178" s="63" t="s">
        <v>163</v>
      </c>
      <c r="AC2178" s="64" t="s">
        <v>13504</v>
      </c>
      <c r="AD2178" s="65" t="s">
        <v>97</v>
      </c>
      <c r="AE2178" s="56" t="s">
        <v>119</v>
      </c>
      <c r="AF2178" s="61"/>
      <c r="AG2178" s="61"/>
      <c r="AH2178" s="67" t="str">
        <v>Jul</v>
      </c>
      <c r="AI2178" s="68" t="str">
        <v>Jul</v>
      </c>
      <c r="AJ2178" s="69">
        <f t="shared" si="340"/>
        <v>0</v>
      </c>
      <c r="AK2178" s="70" t="str">
        <f t="shared" si="437"/>
        <v/>
      </c>
      <c r="AL2178" s="71" t="s">
        <v>17409</v>
      </c>
      <c r="AM2178" s="71" t="str">
        <v>2019</v>
      </c>
      <c r="AN2178" s="70">
        <f t="shared" si="438"/>
        <v>43659</v>
      </c>
      <c r="AO2178" s="70" t="s">
        <v>123</v>
      </c>
      <c r="AP2178" s="74">
        <f ca="1"/>
        <v>310</v>
      </c>
    </row>
    <row r="2179" spans="1:42" ht="26.5">
      <c r="A2179" s="55" t="s">
        <v>13505</v>
      </c>
      <c r="B2179" s="56" t="s">
        <v>89</v>
      </c>
      <c r="C2179" s="57">
        <v>43649</v>
      </c>
      <c r="D2179" s="56" t="s">
        <v>119</v>
      </c>
      <c r="E2179" s="56" t="s">
        <v>105</v>
      </c>
      <c r="F2179" s="58" t="s">
        <v>106</v>
      </c>
      <c r="G2179" s="58" t="s">
        <v>107</v>
      </c>
      <c r="H2179" s="56" t="s">
        <v>105</v>
      </c>
      <c r="I2179" s="57"/>
      <c r="J2179" s="57">
        <f t="shared" si="436"/>
        <v>43679</v>
      </c>
      <c r="K2179" s="56" t="s">
        <v>18</v>
      </c>
      <c r="L2179" s="56" t="s">
        <v>14</v>
      </c>
      <c r="M2179" s="60" t="s">
        <v>745</v>
      </c>
      <c r="N2179" s="56" t="s">
        <v>13506</v>
      </c>
      <c r="O2179" s="56" t="s">
        <v>22</v>
      </c>
      <c r="P2179" s="56">
        <v>5211187</v>
      </c>
      <c r="Q2179" s="56" t="s">
        <v>133</v>
      </c>
      <c r="R2179" s="57"/>
      <c r="S2179" s="56" t="s">
        <v>14</v>
      </c>
      <c r="T2179" s="56" t="s">
        <v>14</v>
      </c>
      <c r="U2179" s="57"/>
      <c r="V2179" s="62"/>
      <c r="W2179" s="62" t="s">
        <v>108</v>
      </c>
      <c r="X2179" s="57"/>
      <c r="Y2179" s="56" t="s">
        <v>108</v>
      </c>
      <c r="Z2179" s="56" t="s">
        <v>123</v>
      </c>
      <c r="AA2179" s="57">
        <v>43649</v>
      </c>
      <c r="AB2179" s="63" t="s">
        <v>163</v>
      </c>
      <c r="AC2179" s="60" t="s">
        <v>13507</v>
      </c>
      <c r="AD2179" s="56" t="s">
        <v>118</v>
      </c>
      <c r="AE2179" s="56" t="s">
        <v>119</v>
      </c>
      <c r="AF2179" s="61"/>
      <c r="AG2179" s="61"/>
      <c r="AH2179" s="67" t="str">
        <v>Jul</v>
      </c>
      <c r="AI2179" s="68" t="str">
        <v>Jul</v>
      </c>
      <c r="AJ2179" s="69">
        <f t="shared" si="340"/>
        <v>0</v>
      </c>
      <c r="AK2179" s="70" t="str">
        <f t="shared" si="437"/>
        <v/>
      </c>
      <c r="AL2179" s="71" t="s">
        <v>17409</v>
      </c>
      <c r="AM2179" s="71" t="str">
        <v>2019</v>
      </c>
      <c r="AN2179" s="70">
        <f t="shared" si="438"/>
        <v>43659</v>
      </c>
      <c r="AO2179" s="70" t="s">
        <v>123</v>
      </c>
      <c r="AP2179" s="74">
        <f ca="1"/>
        <v>310</v>
      </c>
    </row>
    <row r="2180" spans="1:42" ht="14.4">
      <c r="A2180" s="55" t="s">
        <v>13508</v>
      </c>
      <c r="B2180" s="56" t="s">
        <v>89</v>
      </c>
      <c r="C2180" s="57">
        <v>43654</v>
      </c>
      <c r="D2180" s="56" t="s">
        <v>119</v>
      </c>
      <c r="E2180" s="56" t="s">
        <v>135</v>
      </c>
      <c r="F2180" s="58" t="s">
        <v>214</v>
      </c>
      <c r="G2180" s="58" t="s">
        <v>136</v>
      </c>
      <c r="H2180" s="56" t="s">
        <v>135</v>
      </c>
      <c r="I2180" s="57"/>
      <c r="J2180" s="57">
        <f t="shared" si="436"/>
        <v>43684</v>
      </c>
      <c r="K2180" s="56"/>
      <c r="L2180" s="56"/>
      <c r="M2180" s="60" t="s">
        <v>745</v>
      </c>
      <c r="N2180" s="56" t="s">
        <v>13509</v>
      </c>
      <c r="O2180" s="56" t="s">
        <v>1143</v>
      </c>
      <c r="P2180" s="56" t="s">
        <v>13510</v>
      </c>
      <c r="Q2180" s="56" t="s">
        <v>96</v>
      </c>
      <c r="R2180" s="57"/>
      <c r="S2180" s="56"/>
      <c r="T2180" s="56"/>
      <c r="U2180" s="57"/>
      <c r="V2180" s="62"/>
      <c r="W2180" s="62"/>
      <c r="X2180" s="57"/>
      <c r="Y2180" s="56" t="s">
        <v>108</v>
      </c>
      <c r="Z2180" s="56" t="s">
        <v>121</v>
      </c>
      <c r="AA2180" s="57">
        <v>43654</v>
      </c>
      <c r="AB2180" s="63" t="s">
        <v>163</v>
      </c>
      <c r="AC2180" s="64" t="s">
        <v>13511</v>
      </c>
      <c r="AD2180" s="65" t="s">
        <v>97</v>
      </c>
      <c r="AE2180" s="56" t="s">
        <v>79</v>
      </c>
      <c r="AF2180" s="61"/>
      <c r="AG2180" s="61"/>
      <c r="AH2180" s="67" t="str">
        <v>Jul</v>
      </c>
      <c r="AI2180" s="68" t="str">
        <v>Jul</v>
      </c>
      <c r="AJ2180" s="69">
        <f t="shared" si="340"/>
        <v>0</v>
      </c>
      <c r="AK2180" s="70" t="str">
        <f t="shared" si="437"/>
        <v/>
      </c>
      <c r="AL2180" s="71" t="s">
        <v>17409</v>
      </c>
      <c r="AM2180" s="71" t="str">
        <v>2019</v>
      </c>
      <c r="AN2180" s="70">
        <f t="shared" si="438"/>
        <v>43664</v>
      </c>
      <c r="AO2180" s="70" t="s">
        <v>123</v>
      </c>
      <c r="AP2180" s="74">
        <f ca="1"/>
        <v>305</v>
      </c>
    </row>
    <row r="2181" spans="1:42" ht="14.4">
      <c r="A2181" s="55" t="s">
        <v>13512</v>
      </c>
      <c r="B2181" s="56" t="s">
        <v>89</v>
      </c>
      <c r="C2181" s="57">
        <v>43657</v>
      </c>
      <c r="D2181" s="56" t="s">
        <v>131</v>
      </c>
      <c r="E2181" s="56" t="s">
        <v>140</v>
      </c>
      <c r="F2181" s="58" t="s">
        <v>106</v>
      </c>
      <c r="G2181" s="58" t="s">
        <v>107</v>
      </c>
      <c r="H2181" s="56" t="s">
        <v>140</v>
      </c>
      <c r="I2181" s="57"/>
      <c r="J2181" s="57">
        <f t="shared" si="436"/>
        <v>43687</v>
      </c>
      <c r="K2181" s="56" t="s">
        <v>18</v>
      </c>
      <c r="L2181" s="56" t="s">
        <v>14</v>
      </c>
      <c r="M2181" s="60" t="s">
        <v>745</v>
      </c>
      <c r="N2181" s="56" t="s">
        <v>13513</v>
      </c>
      <c r="O2181" s="56"/>
      <c r="P2181" s="56" t="s">
        <v>108</v>
      </c>
      <c r="Q2181" s="56" t="s">
        <v>237</v>
      </c>
      <c r="R2181" s="57"/>
      <c r="S2181" s="56" t="s">
        <v>108</v>
      </c>
      <c r="T2181" s="56" t="s">
        <v>108</v>
      </c>
      <c r="U2181" s="57"/>
      <c r="V2181" s="62"/>
      <c r="W2181" s="62" t="s">
        <v>108</v>
      </c>
      <c r="X2181" s="57"/>
      <c r="Y2181" s="56" t="s">
        <v>108</v>
      </c>
      <c r="Z2181" s="56" t="s">
        <v>108</v>
      </c>
      <c r="AA2181" s="57">
        <v>43657</v>
      </c>
      <c r="AB2181" s="63" t="s">
        <v>163</v>
      </c>
      <c r="AC2181" s="64" t="s">
        <v>11441</v>
      </c>
      <c r="AD2181" s="56" t="s">
        <v>118</v>
      </c>
      <c r="AE2181" s="56"/>
      <c r="AF2181" s="61"/>
      <c r="AG2181" s="61"/>
      <c r="AH2181" s="67" t="str">
        <v>Jul</v>
      </c>
      <c r="AI2181" s="68" t="str">
        <v>Jul</v>
      </c>
      <c r="AJ2181" s="69">
        <f t="shared" si="340"/>
        <v>0</v>
      </c>
      <c r="AK2181" s="70" t="str">
        <f t="shared" si="437"/>
        <v/>
      </c>
      <c r="AL2181" s="71" t="s">
        <v>17409</v>
      </c>
      <c r="AM2181" s="71" t="str">
        <v>2019</v>
      </c>
      <c r="AN2181" s="70">
        <f t="shared" si="438"/>
        <v>43667</v>
      </c>
      <c r="AO2181" s="70" t="s">
        <v>123</v>
      </c>
      <c r="AP2181" s="74">
        <f ca="1"/>
        <v>302</v>
      </c>
    </row>
    <row r="2182" spans="1:42" ht="14.4">
      <c r="A2182" s="55" t="s">
        <v>13514</v>
      </c>
      <c r="B2182" s="56" t="s">
        <v>89</v>
      </c>
      <c r="C2182" s="57">
        <v>43657</v>
      </c>
      <c r="D2182" s="56" t="s">
        <v>131</v>
      </c>
      <c r="E2182" s="56" t="s">
        <v>140</v>
      </c>
      <c r="F2182" s="58" t="s">
        <v>106</v>
      </c>
      <c r="G2182" s="58" t="s">
        <v>107</v>
      </c>
      <c r="H2182" s="56" t="s">
        <v>140</v>
      </c>
      <c r="I2182" s="57"/>
      <c r="J2182" s="57">
        <f t="shared" si="436"/>
        <v>43687</v>
      </c>
      <c r="K2182" s="56" t="s">
        <v>18</v>
      </c>
      <c r="L2182" s="56" t="s">
        <v>18</v>
      </c>
      <c r="M2182" s="60" t="s">
        <v>745</v>
      </c>
      <c r="N2182" s="56" t="s">
        <v>13515</v>
      </c>
      <c r="O2182" s="56" t="s">
        <v>20</v>
      </c>
      <c r="P2182" s="56" t="s">
        <v>13516</v>
      </c>
      <c r="Q2182" s="56" t="s">
        <v>17</v>
      </c>
      <c r="R2182" s="57"/>
      <c r="S2182" s="56" t="s">
        <v>18</v>
      </c>
      <c r="T2182" s="56" t="s">
        <v>108</v>
      </c>
      <c r="U2182" s="57"/>
      <c r="V2182" s="62"/>
      <c r="W2182" s="62">
        <v>0</v>
      </c>
      <c r="X2182" s="57"/>
      <c r="Y2182" s="56" t="s">
        <v>108</v>
      </c>
      <c r="Z2182" s="56" t="s">
        <v>121</v>
      </c>
      <c r="AA2182" s="57">
        <v>43657</v>
      </c>
      <c r="AB2182" s="63" t="s">
        <v>163</v>
      </c>
      <c r="AC2182" s="64" t="s">
        <v>13517</v>
      </c>
      <c r="AD2182" s="65" t="s">
        <v>97</v>
      </c>
      <c r="AE2182" s="56" t="s">
        <v>90</v>
      </c>
      <c r="AF2182" s="61"/>
      <c r="AG2182" s="61"/>
      <c r="AH2182" s="67" t="str">
        <v>Jul</v>
      </c>
      <c r="AI2182" s="68" t="str">
        <v>Jul</v>
      </c>
      <c r="AJ2182" s="69">
        <f t="shared" si="340"/>
        <v>0</v>
      </c>
      <c r="AK2182" s="70" t="str">
        <f t="shared" si="437"/>
        <v/>
      </c>
      <c r="AL2182" s="71" t="s">
        <v>17409</v>
      </c>
      <c r="AM2182" s="71" t="str">
        <v>2019</v>
      </c>
      <c r="AN2182" s="70">
        <f t="shared" si="438"/>
        <v>43667</v>
      </c>
      <c r="AO2182" s="70" t="s">
        <v>123</v>
      </c>
      <c r="AP2182" s="74">
        <f ca="1"/>
        <v>302</v>
      </c>
    </row>
    <row r="2183" spans="1:42" ht="14.4">
      <c r="A2183" s="55" t="s">
        <v>13518</v>
      </c>
      <c r="B2183" s="56" t="s">
        <v>89</v>
      </c>
      <c r="C2183" s="57">
        <v>43657</v>
      </c>
      <c r="D2183" s="56" t="s">
        <v>131</v>
      </c>
      <c r="E2183" s="56" t="s">
        <v>140</v>
      </c>
      <c r="F2183" s="58" t="s">
        <v>106</v>
      </c>
      <c r="G2183" s="58" t="s">
        <v>107</v>
      </c>
      <c r="H2183" s="56" t="s">
        <v>140</v>
      </c>
      <c r="I2183" s="57"/>
      <c r="J2183" s="57">
        <f t="shared" si="436"/>
        <v>43687</v>
      </c>
      <c r="K2183" s="56" t="s">
        <v>18</v>
      </c>
      <c r="L2183" s="56" t="s">
        <v>14</v>
      </c>
      <c r="M2183" s="60" t="s">
        <v>745</v>
      </c>
      <c r="N2183" s="56" t="s">
        <v>13459</v>
      </c>
      <c r="O2183" s="56" t="s">
        <v>236</v>
      </c>
      <c r="P2183" s="56" t="s">
        <v>108</v>
      </c>
      <c r="Q2183" s="56" t="s">
        <v>237</v>
      </c>
      <c r="R2183" s="57"/>
      <c r="S2183" s="56" t="s">
        <v>108</v>
      </c>
      <c r="T2183" s="56" t="s">
        <v>108</v>
      </c>
      <c r="U2183" s="57"/>
      <c r="V2183" s="62"/>
      <c r="W2183" s="62" t="s">
        <v>108</v>
      </c>
      <c r="X2183" s="57"/>
      <c r="Y2183" s="56" t="s">
        <v>108</v>
      </c>
      <c r="Z2183" s="56" t="s">
        <v>108</v>
      </c>
      <c r="AA2183" s="57">
        <v>43657</v>
      </c>
      <c r="AB2183" s="63" t="s">
        <v>163</v>
      </c>
      <c r="AC2183" s="64" t="s">
        <v>13519</v>
      </c>
      <c r="AD2183" s="56" t="s">
        <v>118</v>
      </c>
      <c r="AE2183" s="56"/>
      <c r="AF2183" s="61"/>
      <c r="AG2183" s="61"/>
      <c r="AH2183" s="67" t="str">
        <v>Jul</v>
      </c>
      <c r="AI2183" s="68" t="str">
        <v>Jul</v>
      </c>
      <c r="AJ2183" s="69">
        <f t="shared" si="340"/>
        <v>0</v>
      </c>
      <c r="AK2183" s="70" t="str">
        <f t="shared" si="437"/>
        <v/>
      </c>
      <c r="AL2183" s="71" t="s">
        <v>17409</v>
      </c>
      <c r="AM2183" s="71" t="str">
        <v>2019</v>
      </c>
      <c r="AN2183" s="70">
        <f t="shared" si="438"/>
        <v>43667</v>
      </c>
      <c r="AO2183" s="70" t="s">
        <v>123</v>
      </c>
      <c r="AP2183" s="74">
        <f ca="1"/>
        <v>302</v>
      </c>
    </row>
    <row r="2184" spans="1:42" ht="14.4">
      <c r="A2184" s="55" t="s">
        <v>13520</v>
      </c>
      <c r="B2184" s="56" t="s">
        <v>89</v>
      </c>
      <c r="C2184" s="57">
        <v>43657</v>
      </c>
      <c r="D2184" s="56" t="s">
        <v>131</v>
      </c>
      <c r="E2184" s="56" t="s">
        <v>140</v>
      </c>
      <c r="F2184" s="58" t="s">
        <v>106</v>
      </c>
      <c r="G2184" s="58" t="s">
        <v>107</v>
      </c>
      <c r="H2184" s="56" t="s">
        <v>140</v>
      </c>
      <c r="I2184" s="57"/>
      <c r="J2184" s="57">
        <f t="shared" si="436"/>
        <v>43687</v>
      </c>
      <c r="K2184" s="56" t="s">
        <v>18</v>
      </c>
      <c r="L2184" s="56" t="s">
        <v>14</v>
      </c>
      <c r="M2184" s="60" t="s">
        <v>745</v>
      </c>
      <c r="N2184" s="56" t="s">
        <v>13408</v>
      </c>
      <c r="O2184" s="56" t="s">
        <v>44</v>
      </c>
      <c r="P2184" s="56" t="s">
        <v>108</v>
      </c>
      <c r="Q2184" s="56" t="s">
        <v>237</v>
      </c>
      <c r="R2184" s="57"/>
      <c r="S2184" s="56" t="s">
        <v>108</v>
      </c>
      <c r="T2184" s="56" t="s">
        <v>108</v>
      </c>
      <c r="U2184" s="57"/>
      <c r="V2184" s="62"/>
      <c r="W2184" s="62" t="s">
        <v>108</v>
      </c>
      <c r="X2184" s="57"/>
      <c r="Y2184" s="56" t="s">
        <v>108</v>
      </c>
      <c r="Z2184" s="56" t="s">
        <v>108</v>
      </c>
      <c r="AA2184" s="57">
        <v>43657</v>
      </c>
      <c r="AB2184" s="63" t="s">
        <v>163</v>
      </c>
      <c r="AC2184" s="64" t="s">
        <v>13521</v>
      </c>
      <c r="AD2184" s="56" t="s">
        <v>118</v>
      </c>
      <c r="AE2184" s="56"/>
      <c r="AF2184" s="61"/>
      <c r="AG2184" s="61"/>
      <c r="AH2184" s="67" t="str">
        <v>Jul</v>
      </c>
      <c r="AI2184" s="68" t="str">
        <v>Jul</v>
      </c>
      <c r="AJ2184" s="69">
        <f t="shared" si="340"/>
        <v>0</v>
      </c>
      <c r="AK2184" s="70" t="str">
        <f t="shared" si="437"/>
        <v/>
      </c>
      <c r="AL2184" s="71" t="s">
        <v>17409</v>
      </c>
      <c r="AM2184" s="71" t="str">
        <v>2019</v>
      </c>
      <c r="AN2184" s="70">
        <f t="shared" si="438"/>
        <v>43667</v>
      </c>
      <c r="AO2184" s="70" t="s">
        <v>123</v>
      </c>
      <c r="AP2184" s="74">
        <f ca="1"/>
        <v>302</v>
      </c>
    </row>
    <row r="2185" spans="1:42" ht="14.4">
      <c r="A2185" s="55" t="s">
        <v>13522</v>
      </c>
      <c r="B2185" s="56" t="s">
        <v>89</v>
      </c>
      <c r="C2185" s="57">
        <v>43657</v>
      </c>
      <c r="D2185" s="56" t="s">
        <v>131</v>
      </c>
      <c r="E2185" s="56" t="s">
        <v>140</v>
      </c>
      <c r="F2185" s="58" t="s">
        <v>106</v>
      </c>
      <c r="G2185" s="58" t="s">
        <v>107</v>
      </c>
      <c r="H2185" s="56" t="s">
        <v>140</v>
      </c>
      <c r="I2185" s="59"/>
      <c r="J2185" s="59">
        <f t="shared" si="436"/>
        <v>43687</v>
      </c>
      <c r="K2185" s="56" t="s">
        <v>18</v>
      </c>
      <c r="L2185" s="56" t="s">
        <v>18</v>
      </c>
      <c r="M2185" s="60" t="s">
        <v>745</v>
      </c>
      <c r="N2185" s="56" t="s">
        <v>13523</v>
      </c>
      <c r="O2185" s="56" t="s">
        <v>172</v>
      </c>
      <c r="P2185" s="56" t="s">
        <v>13524</v>
      </c>
      <c r="Q2185" s="56" t="s">
        <v>21</v>
      </c>
      <c r="R2185" s="59"/>
      <c r="S2185" s="56" t="s">
        <v>18</v>
      </c>
      <c r="T2185" s="56" t="s">
        <v>108</v>
      </c>
      <c r="U2185" s="59"/>
      <c r="V2185" s="77"/>
      <c r="W2185" s="62">
        <v>0</v>
      </c>
      <c r="X2185" s="59"/>
      <c r="Y2185" s="56" t="s">
        <v>108</v>
      </c>
      <c r="Z2185" s="56" t="s">
        <v>121</v>
      </c>
      <c r="AA2185" s="57">
        <v>43657</v>
      </c>
      <c r="AB2185" s="63" t="s">
        <v>163</v>
      </c>
      <c r="AC2185" s="64" t="s">
        <v>13525</v>
      </c>
      <c r="AD2185" s="65" t="s">
        <v>97</v>
      </c>
      <c r="AE2185" s="56" t="s">
        <v>90</v>
      </c>
      <c r="AF2185" s="61"/>
      <c r="AG2185" s="61"/>
      <c r="AH2185" s="67" t="str">
        <v>Jul</v>
      </c>
      <c r="AI2185" s="68" t="str">
        <v>Jul</v>
      </c>
      <c r="AJ2185" s="69">
        <f t="shared" si="340"/>
        <v>0</v>
      </c>
      <c r="AK2185" s="70" t="str">
        <f t="shared" si="437"/>
        <v/>
      </c>
      <c r="AL2185" s="71" t="s">
        <v>17409</v>
      </c>
      <c r="AM2185" s="71" t="str">
        <v>2019</v>
      </c>
      <c r="AN2185" s="70">
        <f t="shared" si="438"/>
        <v>43667</v>
      </c>
      <c r="AO2185" s="70" t="s">
        <v>123</v>
      </c>
      <c r="AP2185" s="74">
        <f ca="1"/>
        <v>302</v>
      </c>
    </row>
    <row r="2186" spans="1:42" ht="14.4">
      <c r="A2186" s="55" t="s">
        <v>13526</v>
      </c>
      <c r="B2186" s="56" t="s">
        <v>89</v>
      </c>
      <c r="C2186" s="57">
        <v>43637</v>
      </c>
      <c r="D2186" s="56" t="s">
        <v>119</v>
      </c>
      <c r="E2186" s="56" t="s">
        <v>12</v>
      </c>
      <c r="F2186" s="58" t="s">
        <v>106</v>
      </c>
      <c r="G2186" s="58" t="s">
        <v>107</v>
      </c>
      <c r="H2186" s="56" t="s">
        <v>12</v>
      </c>
      <c r="I2186" s="59"/>
      <c r="J2186" s="59">
        <f t="shared" si="436"/>
        <v>43667</v>
      </c>
      <c r="K2186" s="56" t="s">
        <v>18</v>
      </c>
      <c r="L2186" s="56" t="s">
        <v>14</v>
      </c>
      <c r="M2186" s="60" t="s">
        <v>745</v>
      </c>
      <c r="N2186" s="56" t="s">
        <v>13527</v>
      </c>
      <c r="O2186" s="56" t="s">
        <v>39</v>
      </c>
      <c r="P2186" s="56" t="s">
        <v>13528</v>
      </c>
      <c r="Q2186" s="56" t="s">
        <v>28</v>
      </c>
      <c r="R2186" s="59"/>
      <c r="S2186" s="56"/>
      <c r="T2186" s="56"/>
      <c r="U2186" s="59"/>
      <c r="V2186" s="77"/>
      <c r="W2186" s="77"/>
      <c r="X2186" s="59"/>
      <c r="Y2186" s="61"/>
      <c r="Z2186" s="56" t="s">
        <v>123</v>
      </c>
      <c r="AA2186" s="57">
        <v>43657</v>
      </c>
      <c r="AB2186" s="75"/>
      <c r="AC2186" s="64" t="s">
        <v>13529</v>
      </c>
      <c r="AD2186" s="56" t="s">
        <v>179</v>
      </c>
      <c r="AE2186" s="56" t="s">
        <v>119</v>
      </c>
      <c r="AF2186" s="61"/>
      <c r="AG2186" s="61"/>
      <c r="AH2186" s="67" t="str">
        <v>Jun</v>
      </c>
      <c r="AI2186" s="68" t="str">
        <v>Jul</v>
      </c>
      <c r="AJ2186" s="69">
        <f t="shared" si="340"/>
        <v>20</v>
      </c>
      <c r="AK2186" s="70" t="str">
        <f t="shared" si="437"/>
        <v/>
      </c>
      <c r="AL2186" s="71" t="s">
        <v>17409</v>
      </c>
      <c r="AM2186" s="71" t="str">
        <v>2019</v>
      </c>
      <c r="AN2186" s="70">
        <f t="shared" si="438"/>
        <v>43647</v>
      </c>
      <c r="AO2186" s="70" t="s">
        <v>123</v>
      </c>
      <c r="AP2186" s="74">
        <f ca="1"/>
        <v>322</v>
      </c>
    </row>
    <row r="2187" spans="1:42" ht="14.4">
      <c r="A2187" s="55" t="s">
        <v>13530</v>
      </c>
      <c r="B2187" s="56" t="s">
        <v>89</v>
      </c>
      <c r="C2187" s="57">
        <v>43657</v>
      </c>
      <c r="D2187" s="56" t="s">
        <v>131</v>
      </c>
      <c r="E2187" s="56" t="s">
        <v>140</v>
      </c>
      <c r="F2187" s="58" t="s">
        <v>106</v>
      </c>
      <c r="G2187" s="58" t="s">
        <v>107</v>
      </c>
      <c r="H2187" s="56" t="s">
        <v>140</v>
      </c>
      <c r="I2187" s="59"/>
      <c r="J2187" s="59">
        <f t="shared" si="436"/>
        <v>43687</v>
      </c>
      <c r="K2187" s="56" t="s">
        <v>18</v>
      </c>
      <c r="L2187" s="56" t="s">
        <v>18</v>
      </c>
      <c r="M2187" s="60" t="s">
        <v>745</v>
      </c>
      <c r="N2187" s="56" t="s">
        <v>6800</v>
      </c>
      <c r="O2187" s="56" t="s">
        <v>189</v>
      </c>
      <c r="P2187" s="56" t="s">
        <v>6801</v>
      </c>
      <c r="Q2187" s="56" t="s">
        <v>17</v>
      </c>
      <c r="R2187" s="59"/>
      <c r="S2187" s="56" t="s">
        <v>18</v>
      </c>
      <c r="T2187" s="56" t="s">
        <v>108</v>
      </c>
      <c r="U2187" s="59"/>
      <c r="V2187" s="77"/>
      <c r="W2187" s="62">
        <v>0</v>
      </c>
      <c r="X2187" s="59"/>
      <c r="Y2187" s="56" t="s">
        <v>108</v>
      </c>
      <c r="Z2187" s="56" t="s">
        <v>121</v>
      </c>
      <c r="AA2187" s="57">
        <v>43657</v>
      </c>
      <c r="AB2187" s="63" t="s">
        <v>163</v>
      </c>
      <c r="AC2187" s="64" t="s">
        <v>13531</v>
      </c>
      <c r="AD2187" s="56" t="s">
        <v>360</v>
      </c>
      <c r="AE2187" s="56" t="s">
        <v>90</v>
      </c>
      <c r="AF2187" s="61"/>
      <c r="AG2187" s="61"/>
      <c r="AH2187" s="67" t="str">
        <v>Jul</v>
      </c>
      <c r="AI2187" s="68" t="str">
        <v>Jul</v>
      </c>
      <c r="AJ2187" s="69">
        <f t="shared" si="340"/>
        <v>0</v>
      </c>
      <c r="AK2187" s="70" t="str">
        <f t="shared" si="437"/>
        <v/>
      </c>
      <c r="AL2187" s="71" t="s">
        <v>17409</v>
      </c>
      <c r="AM2187" s="71" t="str">
        <v>2019</v>
      </c>
      <c r="AN2187" s="70">
        <f t="shared" si="438"/>
        <v>43667</v>
      </c>
      <c r="AO2187" s="70" t="s">
        <v>123</v>
      </c>
      <c r="AP2187" s="74">
        <f ca="1"/>
        <v>302</v>
      </c>
    </row>
    <row r="2188" spans="1:42" ht="14.4">
      <c r="A2188" s="55" t="s">
        <v>13532</v>
      </c>
      <c r="B2188" s="56" t="s">
        <v>89</v>
      </c>
      <c r="C2188" s="57">
        <v>43664</v>
      </c>
      <c r="D2188" s="56" t="s">
        <v>119</v>
      </c>
      <c r="E2188" s="56" t="s">
        <v>129</v>
      </c>
      <c r="F2188" s="58" t="s">
        <v>106</v>
      </c>
      <c r="G2188" s="58" t="s">
        <v>107</v>
      </c>
      <c r="H2188" s="56" t="s">
        <v>129</v>
      </c>
      <c r="I2188" s="57"/>
      <c r="J2188" s="57">
        <f t="shared" si="436"/>
        <v>43694</v>
      </c>
      <c r="K2188" s="56" t="s">
        <v>18</v>
      </c>
      <c r="L2188" s="56" t="s">
        <v>18</v>
      </c>
      <c r="M2188" s="60" t="s">
        <v>745</v>
      </c>
      <c r="N2188" s="56" t="s">
        <v>13533</v>
      </c>
      <c r="O2188" s="56" t="s">
        <v>266</v>
      </c>
      <c r="P2188" s="56" t="s">
        <v>13534</v>
      </c>
      <c r="Q2188" s="56" t="s">
        <v>133</v>
      </c>
      <c r="R2188" s="57"/>
      <c r="S2188" s="56" t="s">
        <v>108</v>
      </c>
      <c r="T2188" s="56" t="s">
        <v>108</v>
      </c>
      <c r="U2188" s="57"/>
      <c r="V2188" s="62"/>
      <c r="W2188" s="62"/>
      <c r="X2188" s="57"/>
      <c r="Y2188" s="56" t="s">
        <v>108</v>
      </c>
      <c r="Z2188" s="56" t="s">
        <v>121</v>
      </c>
      <c r="AA2188" s="57">
        <v>43668</v>
      </c>
      <c r="AB2188" s="63" t="s">
        <v>163</v>
      </c>
      <c r="AC2188" s="60" t="s">
        <v>13535</v>
      </c>
      <c r="AD2188" s="65" t="s">
        <v>97</v>
      </c>
      <c r="AE2188" s="56" t="s">
        <v>119</v>
      </c>
      <c r="AF2188" s="61"/>
      <c r="AG2188" s="61"/>
      <c r="AH2188" s="67" t="str">
        <v>Jul</v>
      </c>
      <c r="AI2188" s="68" t="str">
        <v>Jul</v>
      </c>
      <c r="AJ2188" s="69">
        <f t="shared" si="340"/>
        <v>4</v>
      </c>
      <c r="AK2188" s="70" t="str">
        <f t="shared" si="437"/>
        <v/>
      </c>
      <c r="AL2188" s="71" t="s">
        <v>17409</v>
      </c>
      <c r="AM2188" s="71" t="str">
        <v>2019</v>
      </c>
      <c r="AN2188" s="70">
        <f t="shared" si="438"/>
        <v>43674</v>
      </c>
      <c r="AO2188" s="70" t="s">
        <v>123</v>
      </c>
      <c r="AP2188" s="74">
        <f ca="1"/>
        <v>295</v>
      </c>
    </row>
    <row r="2189" spans="1:42" ht="14.4">
      <c r="A2189" s="55" t="s">
        <v>13536</v>
      </c>
      <c r="B2189" s="56" t="s">
        <v>89</v>
      </c>
      <c r="C2189" s="57">
        <v>43664</v>
      </c>
      <c r="D2189" s="56" t="s">
        <v>119</v>
      </c>
      <c r="E2189" s="56" t="s">
        <v>129</v>
      </c>
      <c r="F2189" s="58" t="s">
        <v>106</v>
      </c>
      <c r="G2189" s="58" t="s">
        <v>107</v>
      </c>
      <c r="H2189" s="56" t="s">
        <v>129</v>
      </c>
      <c r="I2189" s="57"/>
      <c r="J2189" s="57">
        <f t="shared" si="436"/>
        <v>43694</v>
      </c>
      <c r="K2189" s="56" t="s">
        <v>18</v>
      </c>
      <c r="L2189" s="56" t="s">
        <v>14</v>
      </c>
      <c r="M2189" s="60" t="s">
        <v>745</v>
      </c>
      <c r="N2189" s="56" t="s">
        <v>13537</v>
      </c>
      <c r="O2189" s="61"/>
      <c r="P2189" s="56" t="s">
        <v>108</v>
      </c>
      <c r="Q2189" s="56" t="s">
        <v>133</v>
      </c>
      <c r="R2189" s="57"/>
      <c r="S2189" s="56" t="s">
        <v>108</v>
      </c>
      <c r="T2189" s="56" t="s">
        <v>108</v>
      </c>
      <c r="U2189" s="57"/>
      <c r="V2189" s="62"/>
      <c r="W2189" s="62" t="s">
        <v>108</v>
      </c>
      <c r="X2189" s="57"/>
      <c r="Y2189" s="56" t="s">
        <v>108</v>
      </c>
      <c r="Z2189" s="56" t="s">
        <v>123</v>
      </c>
      <c r="AA2189" s="57">
        <v>43668</v>
      </c>
      <c r="AB2189" s="63" t="s">
        <v>163</v>
      </c>
      <c r="AC2189" s="64" t="s">
        <v>13538</v>
      </c>
      <c r="AD2189" s="56" t="s">
        <v>118</v>
      </c>
      <c r="AE2189" s="56" t="s">
        <v>131</v>
      </c>
      <c r="AF2189" s="61"/>
      <c r="AG2189" s="61"/>
      <c r="AH2189" s="67" t="str">
        <v>Jul</v>
      </c>
      <c r="AI2189" s="68" t="str">
        <v>Jul</v>
      </c>
      <c r="AJ2189" s="69">
        <f t="shared" si="340"/>
        <v>4</v>
      </c>
      <c r="AK2189" s="70" t="str">
        <f t="shared" si="437"/>
        <v/>
      </c>
      <c r="AL2189" s="71" t="s">
        <v>17409</v>
      </c>
      <c r="AM2189" s="71" t="str">
        <v>2019</v>
      </c>
      <c r="AN2189" s="70">
        <f t="shared" si="438"/>
        <v>43674</v>
      </c>
      <c r="AO2189" s="70" t="s">
        <v>123</v>
      </c>
      <c r="AP2189" s="74">
        <f ca="1"/>
        <v>295</v>
      </c>
    </row>
    <row r="2190" spans="1:42" ht="14.4">
      <c r="A2190" s="55" t="s">
        <v>13539</v>
      </c>
      <c r="B2190" s="56" t="s">
        <v>89</v>
      </c>
      <c r="C2190" s="57">
        <v>43669</v>
      </c>
      <c r="D2190" s="56" t="s">
        <v>119</v>
      </c>
      <c r="E2190" s="56" t="s">
        <v>12</v>
      </c>
      <c r="F2190" s="58" t="s">
        <v>106</v>
      </c>
      <c r="G2190" s="58" t="s">
        <v>107</v>
      </c>
      <c r="H2190" s="56" t="s">
        <v>12</v>
      </c>
      <c r="I2190" s="57"/>
      <c r="J2190" s="57">
        <f t="shared" si="436"/>
        <v>43699</v>
      </c>
      <c r="K2190" s="56" t="s">
        <v>18</v>
      </c>
      <c r="L2190" s="56" t="s">
        <v>18</v>
      </c>
      <c r="M2190" s="60" t="s">
        <v>745</v>
      </c>
      <c r="N2190" s="56" t="s">
        <v>13540</v>
      </c>
      <c r="O2190" s="56" t="s">
        <v>29</v>
      </c>
      <c r="P2190" s="56" t="s">
        <v>13541</v>
      </c>
      <c r="Q2190" s="56" t="s">
        <v>17</v>
      </c>
      <c r="R2190" s="57"/>
      <c r="S2190" s="56"/>
      <c r="T2190" s="56"/>
      <c r="U2190" s="57"/>
      <c r="V2190" s="62"/>
      <c r="W2190" s="62"/>
      <c r="X2190" s="57"/>
      <c r="Y2190" s="56"/>
      <c r="Z2190" s="56" t="s">
        <v>121</v>
      </c>
      <c r="AA2190" s="57">
        <v>43672</v>
      </c>
      <c r="AB2190" s="75"/>
      <c r="AC2190" s="64"/>
      <c r="AD2190" s="65" t="s">
        <v>97</v>
      </c>
      <c r="AE2190" s="56" t="s">
        <v>119</v>
      </c>
      <c r="AF2190" s="61"/>
      <c r="AG2190" s="61"/>
      <c r="AH2190" s="67" t="str">
        <v>Jul</v>
      </c>
      <c r="AI2190" s="68" t="str">
        <v>Jul</v>
      </c>
      <c r="AJ2190" s="69">
        <f t="shared" si="340"/>
        <v>3</v>
      </c>
      <c r="AK2190" s="70" t="str">
        <f t="shared" si="437"/>
        <v/>
      </c>
      <c r="AL2190" s="71" t="s">
        <v>17409</v>
      </c>
      <c r="AM2190" s="71" t="str">
        <v>2019</v>
      </c>
      <c r="AN2190" s="70">
        <f t="shared" si="438"/>
        <v>43679</v>
      </c>
      <c r="AO2190" s="70" t="s">
        <v>123</v>
      </c>
      <c r="AP2190" s="74">
        <f ca="1"/>
        <v>290</v>
      </c>
    </row>
    <row r="2191" spans="1:42" ht="14.4">
      <c r="A2191" s="55" t="s">
        <v>13542</v>
      </c>
      <c r="B2191" s="56" t="s">
        <v>89</v>
      </c>
      <c r="C2191" s="57">
        <v>43656</v>
      </c>
      <c r="D2191" s="56" t="s">
        <v>90</v>
      </c>
      <c r="E2191" s="56" t="s">
        <v>91</v>
      </c>
      <c r="F2191" s="58" t="s">
        <v>92</v>
      </c>
      <c r="G2191" s="58" t="s">
        <v>93</v>
      </c>
      <c r="H2191" s="56" t="s">
        <v>91</v>
      </c>
      <c r="I2191" s="59"/>
      <c r="J2191" s="59">
        <f t="shared" si="436"/>
        <v>43686</v>
      </c>
      <c r="K2191" s="56" t="s">
        <v>18</v>
      </c>
      <c r="L2191" s="56" t="s">
        <v>14</v>
      </c>
      <c r="M2191" s="60" t="s">
        <v>745</v>
      </c>
      <c r="N2191" s="56" t="s">
        <v>2610</v>
      </c>
      <c r="O2191" s="56" t="s">
        <v>95</v>
      </c>
      <c r="P2191" s="56" t="s">
        <v>2611</v>
      </c>
      <c r="Q2191" s="56" t="s">
        <v>96</v>
      </c>
      <c r="R2191" s="59"/>
      <c r="S2191" s="56"/>
      <c r="T2191" s="56"/>
      <c r="U2191" s="59"/>
      <c r="V2191" s="77"/>
      <c r="W2191" s="77"/>
      <c r="X2191" s="59"/>
      <c r="Y2191" s="61"/>
      <c r="Z2191" s="56" t="s">
        <v>121</v>
      </c>
      <c r="AA2191" s="57">
        <v>43704</v>
      </c>
      <c r="AB2191" s="75"/>
      <c r="AC2191" s="64"/>
      <c r="AD2191" s="65" t="s">
        <v>97</v>
      </c>
      <c r="AE2191" s="56" t="s">
        <v>90</v>
      </c>
      <c r="AF2191" s="61"/>
      <c r="AG2191" s="61"/>
      <c r="AH2191" s="67" t="str">
        <v>Jul</v>
      </c>
      <c r="AI2191" s="68" t="str">
        <v>Aug</v>
      </c>
      <c r="AJ2191" s="69">
        <f t="shared" si="340"/>
        <v>48</v>
      </c>
      <c r="AK2191" s="70" t="str">
        <f t="shared" si="437"/>
        <v/>
      </c>
      <c r="AL2191" s="71" t="s">
        <v>17409</v>
      </c>
      <c r="AM2191" s="71" t="str">
        <v>2019</v>
      </c>
      <c r="AN2191" s="70">
        <f t="shared" si="438"/>
        <v>43666</v>
      </c>
      <c r="AO2191" s="70" t="s">
        <v>123</v>
      </c>
      <c r="AP2191" s="74">
        <f ca="1"/>
        <v>303</v>
      </c>
    </row>
    <row r="2192" spans="1:42" ht="14.4">
      <c r="A2192" s="55" t="s">
        <v>13543</v>
      </c>
      <c r="B2192" s="56" t="s">
        <v>89</v>
      </c>
      <c r="C2192" s="57">
        <v>43677</v>
      </c>
      <c r="D2192" s="56" t="s">
        <v>119</v>
      </c>
      <c r="E2192" s="56" t="s">
        <v>112</v>
      </c>
      <c r="F2192" s="58" t="s">
        <v>106</v>
      </c>
      <c r="G2192" s="58" t="s">
        <v>113</v>
      </c>
      <c r="H2192" s="56" t="s">
        <v>112</v>
      </c>
      <c r="I2192" s="59"/>
      <c r="J2192" s="59">
        <f t="shared" si="436"/>
        <v>43707</v>
      </c>
      <c r="K2192" s="56" t="s">
        <v>18</v>
      </c>
      <c r="L2192" s="56" t="s">
        <v>14</v>
      </c>
      <c r="M2192" s="60" t="s">
        <v>745</v>
      </c>
      <c r="N2192" s="56" t="s">
        <v>13544</v>
      </c>
      <c r="O2192" s="56" t="s">
        <v>249</v>
      </c>
      <c r="P2192" s="56" t="s">
        <v>13545</v>
      </c>
      <c r="Q2192" s="56" t="s">
        <v>116</v>
      </c>
      <c r="R2192" s="57">
        <v>43684</v>
      </c>
      <c r="S2192" s="56" t="s">
        <v>108</v>
      </c>
      <c r="T2192" s="56" t="s">
        <v>108</v>
      </c>
      <c r="U2192" s="57">
        <v>43685</v>
      </c>
      <c r="V2192" s="77"/>
      <c r="W2192" s="62">
        <v>10.75</v>
      </c>
      <c r="X2192" s="57">
        <v>43698</v>
      </c>
      <c r="Y2192" s="61"/>
      <c r="Z2192" s="56" t="s">
        <v>121</v>
      </c>
      <c r="AA2192" s="57">
        <v>43699</v>
      </c>
      <c r="AB2192" s="75"/>
      <c r="AC2192" s="64" t="s">
        <v>13546</v>
      </c>
      <c r="AD2192" s="65" t="s">
        <v>97</v>
      </c>
      <c r="AE2192" s="56" t="s">
        <v>119</v>
      </c>
      <c r="AF2192" s="61"/>
      <c r="AG2192" s="61"/>
      <c r="AH2192" s="67" t="str">
        <v>Jul</v>
      </c>
      <c r="AI2192" s="68" t="str">
        <v>Aug</v>
      </c>
      <c r="AJ2192" s="69">
        <f t="shared" si="340"/>
        <v>22</v>
      </c>
      <c r="AK2192" s="70">
        <f t="shared" si="437"/>
        <v>43714</v>
      </c>
      <c r="AL2192" s="71">
        <v>15</v>
      </c>
      <c r="AM2192" s="71" t="str">
        <v>2019</v>
      </c>
      <c r="AN2192" s="70">
        <f t="shared" si="438"/>
        <v>43687</v>
      </c>
      <c r="AO2192" s="70" t="s">
        <v>121</v>
      </c>
      <c r="AP2192" s="74">
        <f ca="1"/>
        <v>282</v>
      </c>
    </row>
    <row r="2193" spans="1:42" ht="14.4">
      <c r="A2193" s="55" t="s">
        <v>13547</v>
      </c>
      <c r="B2193" s="106" t="s">
        <v>89</v>
      </c>
      <c r="C2193" s="57">
        <v>43683</v>
      </c>
      <c r="D2193" s="56" t="s">
        <v>119</v>
      </c>
      <c r="E2193" s="56" t="s">
        <v>129</v>
      </c>
      <c r="F2193" s="58" t="s">
        <v>106</v>
      </c>
      <c r="G2193" s="58" t="s">
        <v>107</v>
      </c>
      <c r="H2193" s="56" t="s">
        <v>129</v>
      </c>
      <c r="I2193" s="57"/>
      <c r="J2193" s="57">
        <f t="shared" si="436"/>
        <v>43713</v>
      </c>
      <c r="K2193" s="56" t="s">
        <v>18</v>
      </c>
      <c r="L2193" s="56" t="s">
        <v>14</v>
      </c>
      <c r="M2193" s="60" t="s">
        <v>745</v>
      </c>
      <c r="N2193" s="56" t="s">
        <v>13548</v>
      </c>
      <c r="O2193" s="61"/>
      <c r="P2193" s="56">
        <v>19070191</v>
      </c>
      <c r="Q2193" s="56" t="s">
        <v>133</v>
      </c>
      <c r="R2193" s="57"/>
      <c r="S2193" s="56" t="s">
        <v>108</v>
      </c>
      <c r="T2193" s="56" t="s">
        <v>108</v>
      </c>
      <c r="U2193" s="57"/>
      <c r="V2193" s="62"/>
      <c r="W2193" s="62" t="s">
        <v>108</v>
      </c>
      <c r="X2193" s="57"/>
      <c r="Y2193" s="56" t="s">
        <v>108</v>
      </c>
      <c r="Z2193" s="56" t="s">
        <v>123</v>
      </c>
      <c r="AA2193" s="57">
        <v>43684</v>
      </c>
      <c r="AB2193" s="63" t="s">
        <v>124</v>
      </c>
      <c r="AC2193" s="64" t="s">
        <v>13549</v>
      </c>
      <c r="AD2193" s="56" t="s">
        <v>118</v>
      </c>
      <c r="AE2193" s="56" t="s">
        <v>119</v>
      </c>
      <c r="AF2193" s="61"/>
      <c r="AG2193" s="61"/>
      <c r="AH2193" s="67" t="str">
        <v>Aug</v>
      </c>
      <c r="AI2193" s="68" t="str">
        <v>Aug</v>
      </c>
      <c r="AJ2193" s="69">
        <f t="shared" si="340"/>
        <v>1</v>
      </c>
      <c r="AK2193" s="70" t="str">
        <f t="shared" si="437"/>
        <v/>
      </c>
      <c r="AL2193" s="71" t="s">
        <v>17409</v>
      </c>
      <c r="AM2193" s="71" t="str">
        <v>2019</v>
      </c>
      <c r="AN2193" s="70">
        <f t="shared" si="438"/>
        <v>43693</v>
      </c>
      <c r="AO2193" s="70" t="s">
        <v>123</v>
      </c>
      <c r="AP2193" s="74">
        <f ca="1"/>
        <v>276</v>
      </c>
    </row>
    <row r="2194" spans="1:42" ht="14.4">
      <c r="A2194" s="55" t="s">
        <v>13550</v>
      </c>
      <c r="B2194" s="56" t="s">
        <v>89</v>
      </c>
      <c r="C2194" s="57">
        <v>43684</v>
      </c>
      <c r="D2194" s="56" t="s">
        <v>90</v>
      </c>
      <c r="E2194" s="56" t="s">
        <v>140</v>
      </c>
      <c r="F2194" s="58" t="s">
        <v>106</v>
      </c>
      <c r="G2194" s="58" t="s">
        <v>107</v>
      </c>
      <c r="H2194" s="56" t="s">
        <v>140</v>
      </c>
      <c r="I2194" s="57"/>
      <c r="J2194" s="57">
        <f t="shared" si="436"/>
        <v>43714</v>
      </c>
      <c r="K2194" s="56" t="s">
        <v>18</v>
      </c>
      <c r="L2194" s="56" t="s">
        <v>18</v>
      </c>
      <c r="M2194" s="60" t="s">
        <v>745</v>
      </c>
      <c r="N2194" s="56" t="s">
        <v>13551</v>
      </c>
      <c r="O2194" s="56" t="s">
        <v>20</v>
      </c>
      <c r="P2194" s="56" t="s">
        <v>13552</v>
      </c>
      <c r="Q2194" s="56" t="s">
        <v>17</v>
      </c>
      <c r="R2194" s="57"/>
      <c r="S2194" s="56" t="s">
        <v>18</v>
      </c>
      <c r="T2194" s="56" t="s">
        <v>108</v>
      </c>
      <c r="U2194" s="57"/>
      <c r="V2194" s="62"/>
      <c r="W2194" s="62">
        <v>0</v>
      </c>
      <c r="X2194" s="57"/>
      <c r="Y2194" s="56" t="s">
        <v>108</v>
      </c>
      <c r="Z2194" s="56" t="s">
        <v>121</v>
      </c>
      <c r="AA2194" s="57">
        <v>43684</v>
      </c>
      <c r="AB2194" s="63" t="s">
        <v>124</v>
      </c>
      <c r="AC2194" s="64" t="s">
        <v>13553</v>
      </c>
      <c r="AD2194" s="65" t="s">
        <v>97</v>
      </c>
      <c r="AE2194" s="56" t="s">
        <v>90</v>
      </c>
      <c r="AF2194" s="61"/>
      <c r="AG2194" s="61"/>
      <c r="AH2194" s="67" t="str">
        <v>Aug</v>
      </c>
      <c r="AI2194" s="68" t="str">
        <v>Aug</v>
      </c>
      <c r="AJ2194" s="69">
        <f t="shared" si="340"/>
        <v>0</v>
      </c>
      <c r="AK2194" s="70" t="str">
        <f t="shared" si="437"/>
        <v/>
      </c>
      <c r="AL2194" s="71" t="s">
        <v>17409</v>
      </c>
      <c r="AM2194" s="71" t="str">
        <v>2019</v>
      </c>
      <c r="AN2194" s="70">
        <f t="shared" si="438"/>
        <v>43694</v>
      </c>
      <c r="AO2194" s="70" t="s">
        <v>123</v>
      </c>
      <c r="AP2194" s="74">
        <f ca="1"/>
        <v>275</v>
      </c>
    </row>
    <row r="2195" spans="1:42" ht="14.4">
      <c r="A2195" s="55" t="s">
        <v>13554</v>
      </c>
      <c r="B2195" s="56" t="s">
        <v>89</v>
      </c>
      <c r="C2195" s="57">
        <v>43683</v>
      </c>
      <c r="D2195" s="56" t="s">
        <v>119</v>
      </c>
      <c r="E2195" s="56" t="s">
        <v>129</v>
      </c>
      <c r="F2195" s="58" t="s">
        <v>106</v>
      </c>
      <c r="G2195" s="58" t="s">
        <v>107</v>
      </c>
      <c r="H2195" s="56" t="s">
        <v>129</v>
      </c>
      <c r="I2195" s="57"/>
      <c r="J2195" s="57">
        <f t="shared" si="436"/>
        <v>43713</v>
      </c>
      <c r="K2195" s="56" t="s">
        <v>18</v>
      </c>
      <c r="L2195" s="56" t="s">
        <v>14</v>
      </c>
      <c r="M2195" s="60" t="s">
        <v>745</v>
      </c>
      <c r="N2195" s="56" t="s">
        <v>13555</v>
      </c>
      <c r="O2195" s="56" t="s">
        <v>33</v>
      </c>
      <c r="P2195" s="56" t="s">
        <v>13556</v>
      </c>
      <c r="Q2195" s="56" t="s">
        <v>17</v>
      </c>
      <c r="R2195" s="57"/>
      <c r="S2195" s="56" t="s">
        <v>108</v>
      </c>
      <c r="T2195" s="56" t="s">
        <v>108</v>
      </c>
      <c r="U2195" s="57"/>
      <c r="V2195" s="62"/>
      <c r="W2195" s="62" t="s">
        <v>108</v>
      </c>
      <c r="X2195" s="57"/>
      <c r="Y2195" s="56" t="s">
        <v>361</v>
      </c>
      <c r="Z2195" s="56" t="s">
        <v>123</v>
      </c>
      <c r="AA2195" s="57">
        <v>43686</v>
      </c>
      <c r="AB2195" s="63" t="s">
        <v>124</v>
      </c>
      <c r="AC2195" s="64" t="s">
        <v>13557</v>
      </c>
      <c r="AD2195" s="56" t="s">
        <v>294</v>
      </c>
      <c r="AE2195" s="56" t="s">
        <v>119</v>
      </c>
      <c r="AF2195" s="61"/>
      <c r="AG2195" s="61"/>
      <c r="AH2195" s="67" t="str">
        <v>Aug</v>
      </c>
      <c r="AI2195" s="68" t="str">
        <v>Aug</v>
      </c>
      <c r="AJ2195" s="69">
        <f t="shared" si="340"/>
        <v>3</v>
      </c>
      <c r="AK2195" s="70" t="str">
        <f t="shared" si="437"/>
        <v/>
      </c>
      <c r="AL2195" s="71" t="s">
        <v>17409</v>
      </c>
      <c r="AM2195" s="71" t="str">
        <v>2019</v>
      </c>
      <c r="AN2195" s="70">
        <f t="shared" si="438"/>
        <v>43693</v>
      </c>
      <c r="AO2195" s="70" t="s">
        <v>123</v>
      </c>
      <c r="AP2195" s="74">
        <f ca="1"/>
        <v>276</v>
      </c>
    </row>
    <row r="2196" spans="1:42" ht="14.4">
      <c r="A2196" s="55" t="s">
        <v>13558</v>
      </c>
      <c r="B2196" s="56" t="s">
        <v>89</v>
      </c>
      <c r="C2196" s="57">
        <v>43683</v>
      </c>
      <c r="D2196" s="56" t="s">
        <v>119</v>
      </c>
      <c r="E2196" s="56" t="s">
        <v>129</v>
      </c>
      <c r="F2196" s="58" t="s">
        <v>106</v>
      </c>
      <c r="G2196" s="58" t="s">
        <v>107</v>
      </c>
      <c r="H2196" s="56" t="s">
        <v>129</v>
      </c>
      <c r="I2196" s="57"/>
      <c r="J2196" s="57">
        <f t="shared" si="436"/>
        <v>43713</v>
      </c>
      <c r="K2196" s="56" t="s">
        <v>18</v>
      </c>
      <c r="L2196" s="56" t="s">
        <v>18</v>
      </c>
      <c r="M2196" s="60" t="s">
        <v>745</v>
      </c>
      <c r="N2196" s="56" t="s">
        <v>13559</v>
      </c>
      <c r="O2196" s="56" t="s">
        <v>44</v>
      </c>
      <c r="P2196" s="56" t="s">
        <v>13560</v>
      </c>
      <c r="Q2196" s="56" t="s">
        <v>21</v>
      </c>
      <c r="R2196" s="57"/>
      <c r="S2196" s="56" t="s">
        <v>108</v>
      </c>
      <c r="T2196" s="56" t="s">
        <v>108</v>
      </c>
      <c r="U2196" s="328"/>
      <c r="V2196" s="329"/>
      <c r="W2196" s="62"/>
      <c r="X2196" s="328"/>
      <c r="Y2196" s="56" t="s">
        <v>108</v>
      </c>
      <c r="Z2196" s="56" t="s">
        <v>121</v>
      </c>
      <c r="AA2196" s="57">
        <v>43684</v>
      </c>
      <c r="AB2196" s="63" t="s">
        <v>124</v>
      </c>
      <c r="AC2196" s="60" t="s">
        <v>13571</v>
      </c>
      <c r="AD2196" s="65" t="s">
        <v>97</v>
      </c>
      <c r="AE2196" s="56" t="s">
        <v>119</v>
      </c>
      <c r="AF2196" s="61"/>
      <c r="AG2196" s="61"/>
      <c r="AH2196" s="67" t="str">
        <v>Aug</v>
      </c>
      <c r="AI2196" s="68" t="str">
        <v>Aug</v>
      </c>
      <c r="AJ2196" s="69">
        <f t="shared" si="340"/>
        <v>1</v>
      </c>
      <c r="AK2196" s="70" t="str">
        <f t="shared" si="437"/>
        <v/>
      </c>
      <c r="AL2196" s="71" t="s">
        <v>17409</v>
      </c>
      <c r="AM2196" s="71" t="str">
        <v>2019</v>
      </c>
      <c r="AN2196" s="70">
        <f t="shared" si="438"/>
        <v>43693</v>
      </c>
      <c r="AO2196" s="70" t="s">
        <v>123</v>
      </c>
      <c r="AP2196" s="74">
        <f ca="1"/>
        <v>276</v>
      </c>
    </row>
    <row r="2197" spans="1:42" ht="14.4">
      <c r="A2197" s="55" t="s">
        <v>13572</v>
      </c>
      <c r="B2197" s="56" t="s">
        <v>89</v>
      </c>
      <c r="C2197" s="57">
        <v>43684</v>
      </c>
      <c r="D2197" s="56" t="s">
        <v>90</v>
      </c>
      <c r="E2197" s="56" t="s">
        <v>12</v>
      </c>
      <c r="F2197" s="58" t="s">
        <v>106</v>
      </c>
      <c r="G2197" s="58" t="s">
        <v>107</v>
      </c>
      <c r="H2197" s="56" t="s">
        <v>12</v>
      </c>
      <c r="I2197" s="57"/>
      <c r="J2197" s="57">
        <f t="shared" si="436"/>
        <v>43714</v>
      </c>
      <c r="K2197" s="56" t="s">
        <v>18</v>
      </c>
      <c r="L2197" s="56" t="s">
        <v>18</v>
      </c>
      <c r="M2197" s="60" t="s">
        <v>745</v>
      </c>
      <c r="N2197" s="56" t="s">
        <v>13483</v>
      </c>
      <c r="O2197" s="56" t="s">
        <v>44</v>
      </c>
      <c r="P2197" s="56" t="s">
        <v>13485</v>
      </c>
      <c r="Q2197" s="56" t="s">
        <v>17</v>
      </c>
      <c r="R2197" s="57"/>
      <c r="S2197" s="56"/>
      <c r="T2197" s="56"/>
      <c r="U2197" s="57"/>
      <c r="V2197" s="62"/>
      <c r="W2197" s="62"/>
      <c r="X2197" s="57"/>
      <c r="Y2197" s="56"/>
      <c r="Z2197" s="56" t="s">
        <v>121</v>
      </c>
      <c r="AA2197" s="57">
        <v>43685</v>
      </c>
      <c r="AB2197" s="63"/>
      <c r="AC2197" s="64"/>
      <c r="AD2197" s="65" t="s">
        <v>97</v>
      </c>
      <c r="AE2197" s="56" t="s">
        <v>90</v>
      </c>
      <c r="AF2197" s="61"/>
      <c r="AG2197" s="61"/>
      <c r="AH2197" s="67" t="str">
        <v>Aug</v>
      </c>
      <c r="AI2197" s="68" t="str">
        <v>Aug</v>
      </c>
      <c r="AJ2197" s="69">
        <f t="shared" si="340"/>
        <v>1</v>
      </c>
      <c r="AK2197" s="70" t="str">
        <f t="shared" si="437"/>
        <v/>
      </c>
      <c r="AL2197" s="71" t="s">
        <v>17409</v>
      </c>
      <c r="AM2197" s="71" t="str">
        <v>2019</v>
      </c>
      <c r="AN2197" s="70">
        <f t="shared" si="438"/>
        <v>43694</v>
      </c>
      <c r="AO2197" s="70" t="s">
        <v>123</v>
      </c>
      <c r="AP2197" s="74">
        <f ca="1"/>
        <v>275</v>
      </c>
    </row>
    <row r="2198" spans="1:42" ht="14.4">
      <c r="A2198" s="55" t="s">
        <v>13573</v>
      </c>
      <c r="B2198" s="56" t="s">
        <v>89</v>
      </c>
      <c r="C2198" s="57">
        <v>43684</v>
      </c>
      <c r="D2198" s="56" t="s">
        <v>90</v>
      </c>
      <c r="E2198" s="56" t="s">
        <v>12</v>
      </c>
      <c r="F2198" s="58" t="s">
        <v>106</v>
      </c>
      <c r="G2198" s="58" t="s">
        <v>107</v>
      </c>
      <c r="H2198" s="56" t="s">
        <v>12</v>
      </c>
      <c r="I2198" s="57"/>
      <c r="J2198" s="57">
        <f t="shared" si="436"/>
        <v>43714</v>
      </c>
      <c r="K2198" s="56" t="s">
        <v>18</v>
      </c>
      <c r="L2198" s="56" t="s">
        <v>14</v>
      </c>
      <c r="M2198" s="60" t="s">
        <v>745</v>
      </c>
      <c r="N2198" s="56" t="s">
        <v>13548</v>
      </c>
      <c r="O2198" s="56" t="s">
        <v>29</v>
      </c>
      <c r="P2198" s="56">
        <v>19070191</v>
      </c>
      <c r="Q2198" s="56" t="s">
        <v>96</v>
      </c>
      <c r="R2198" s="57"/>
      <c r="S2198" s="56"/>
      <c r="T2198" s="56"/>
      <c r="U2198" s="57"/>
      <c r="V2198" s="62"/>
      <c r="W2198" s="62" t="s">
        <v>108</v>
      </c>
      <c r="X2198" s="57"/>
      <c r="Y2198" s="56"/>
      <c r="Z2198" s="56" t="s">
        <v>123</v>
      </c>
      <c r="AA2198" s="57">
        <v>43685</v>
      </c>
      <c r="AB2198" s="63"/>
      <c r="AC2198" s="64" t="s">
        <v>13574</v>
      </c>
      <c r="AD2198" s="56" t="s">
        <v>224</v>
      </c>
      <c r="AE2198" s="56" t="s">
        <v>90</v>
      </c>
      <c r="AF2198" s="61"/>
      <c r="AG2198" s="61"/>
      <c r="AH2198" s="67" t="str">
        <v>Aug</v>
      </c>
      <c r="AI2198" s="68" t="str">
        <v>Aug</v>
      </c>
      <c r="AJ2198" s="69">
        <f t="shared" si="340"/>
        <v>1</v>
      </c>
      <c r="AK2198" s="70" t="str">
        <f t="shared" si="437"/>
        <v/>
      </c>
      <c r="AL2198" s="71" t="s">
        <v>17409</v>
      </c>
      <c r="AM2198" s="71" t="str">
        <v>2019</v>
      </c>
      <c r="AN2198" s="70">
        <f t="shared" si="438"/>
        <v>43694</v>
      </c>
      <c r="AO2198" s="70" t="s">
        <v>123</v>
      </c>
      <c r="AP2198" s="74">
        <f ca="1"/>
        <v>275</v>
      </c>
    </row>
    <row r="2199" spans="1:42" ht="14.4">
      <c r="A2199" s="55" t="s">
        <v>13575</v>
      </c>
      <c r="B2199" s="202" t="s">
        <v>89</v>
      </c>
      <c r="C2199" s="57">
        <v>43684</v>
      </c>
      <c r="D2199" s="56" t="s">
        <v>90</v>
      </c>
      <c r="E2199" s="56" t="s">
        <v>12</v>
      </c>
      <c r="F2199" s="58" t="s">
        <v>106</v>
      </c>
      <c r="G2199" s="58" t="s">
        <v>107</v>
      </c>
      <c r="H2199" s="56" t="s">
        <v>12</v>
      </c>
      <c r="I2199" s="57"/>
      <c r="J2199" s="57">
        <f t="shared" si="436"/>
        <v>43714</v>
      </c>
      <c r="K2199" s="56" t="s">
        <v>18</v>
      </c>
      <c r="L2199" s="56" t="s">
        <v>18</v>
      </c>
      <c r="M2199" s="60" t="s">
        <v>745</v>
      </c>
      <c r="N2199" s="56" t="s">
        <v>13576</v>
      </c>
      <c r="O2199" s="56" t="s">
        <v>137</v>
      </c>
      <c r="P2199" s="56" t="s">
        <v>13470</v>
      </c>
      <c r="Q2199" s="56" t="s">
        <v>17</v>
      </c>
      <c r="R2199" s="57"/>
      <c r="S2199" s="56"/>
      <c r="T2199" s="56"/>
      <c r="U2199" s="57"/>
      <c r="V2199" s="62"/>
      <c r="W2199" s="62"/>
      <c r="X2199" s="57"/>
      <c r="Y2199" s="56"/>
      <c r="Z2199" s="56" t="s">
        <v>121</v>
      </c>
      <c r="AA2199" s="57">
        <v>43685</v>
      </c>
      <c r="AB2199" s="75"/>
      <c r="AC2199" s="64"/>
      <c r="AD2199" s="65" t="s">
        <v>97</v>
      </c>
      <c r="AE2199" s="56" t="s">
        <v>90</v>
      </c>
      <c r="AF2199" s="61"/>
      <c r="AG2199" s="61"/>
      <c r="AH2199" s="67" t="str">
        <v>Aug</v>
      </c>
      <c r="AI2199" s="68" t="str">
        <v>Aug</v>
      </c>
      <c r="AJ2199" s="69">
        <f t="shared" si="340"/>
        <v>1</v>
      </c>
      <c r="AK2199" s="70" t="str">
        <f t="shared" si="437"/>
        <v/>
      </c>
      <c r="AL2199" s="71" t="s">
        <v>17409</v>
      </c>
      <c r="AM2199" s="71" t="str">
        <v>2019</v>
      </c>
      <c r="AN2199" s="70">
        <f t="shared" si="438"/>
        <v>43694</v>
      </c>
      <c r="AO2199" s="70" t="s">
        <v>123</v>
      </c>
      <c r="AP2199" s="74">
        <f ca="1"/>
        <v>275</v>
      </c>
    </row>
    <row r="2200" spans="1:42" ht="14.4">
      <c r="A2200" s="55" t="s">
        <v>13669</v>
      </c>
      <c r="B2200" s="56" t="s">
        <v>89</v>
      </c>
      <c r="C2200" s="57">
        <v>43678</v>
      </c>
      <c r="D2200" s="56" t="s">
        <v>90</v>
      </c>
      <c r="E2200" s="56" t="s">
        <v>91</v>
      </c>
      <c r="F2200" s="58" t="s">
        <v>92</v>
      </c>
      <c r="G2200" s="58" t="s">
        <v>93</v>
      </c>
      <c r="H2200" s="56" t="s">
        <v>91</v>
      </c>
      <c r="I2200" s="57"/>
      <c r="J2200" s="57">
        <f t="shared" si="436"/>
        <v>43708</v>
      </c>
      <c r="K2200" s="56" t="s">
        <v>18</v>
      </c>
      <c r="L2200" s="56" t="s">
        <v>18</v>
      </c>
      <c r="M2200" s="60" t="s">
        <v>745</v>
      </c>
      <c r="N2200" s="56" t="s">
        <v>13671</v>
      </c>
      <c r="O2200" s="56" t="s">
        <v>114</v>
      </c>
      <c r="P2200" s="56" t="s">
        <v>13672</v>
      </c>
      <c r="Q2200" s="56" t="s">
        <v>96</v>
      </c>
      <c r="R2200" s="57"/>
      <c r="S2200" s="56"/>
      <c r="T2200" s="56"/>
      <c r="U2200" s="57"/>
      <c r="V2200" s="62"/>
      <c r="W2200" s="62"/>
      <c r="X2200" s="57"/>
      <c r="Y2200" s="56"/>
      <c r="Z2200" s="56" t="s">
        <v>121</v>
      </c>
      <c r="AA2200" s="57">
        <v>43685</v>
      </c>
      <c r="AB2200" s="63"/>
      <c r="AC2200" s="64"/>
      <c r="AD2200" s="65" t="s">
        <v>97</v>
      </c>
      <c r="AE2200" s="56" t="s">
        <v>90</v>
      </c>
      <c r="AF2200" s="61"/>
      <c r="AG2200" s="61"/>
      <c r="AH2200" s="67" t="str">
        <v>Aug</v>
      </c>
      <c r="AI2200" s="68" t="str">
        <v>Aug</v>
      </c>
      <c r="AJ2200" s="69">
        <f t="shared" si="340"/>
        <v>7</v>
      </c>
      <c r="AK2200" s="70" t="str">
        <f t="shared" si="437"/>
        <v/>
      </c>
      <c r="AL2200" s="71" t="s">
        <v>17409</v>
      </c>
      <c r="AM2200" s="71" t="str">
        <v>2019</v>
      </c>
      <c r="AN2200" s="70">
        <f t="shared" si="438"/>
        <v>43688</v>
      </c>
      <c r="AO2200" s="70" t="s">
        <v>123</v>
      </c>
      <c r="AP2200" s="74">
        <f ca="1"/>
        <v>281</v>
      </c>
    </row>
    <row r="2201" spans="1:42" ht="14.4">
      <c r="A2201" s="55" t="s">
        <v>13675</v>
      </c>
      <c r="B2201" s="56" t="s">
        <v>89</v>
      </c>
      <c r="C2201" s="57">
        <v>43696</v>
      </c>
      <c r="D2201" s="56" t="s">
        <v>119</v>
      </c>
      <c r="E2201" s="56" t="s">
        <v>105</v>
      </c>
      <c r="F2201" s="58" t="s">
        <v>106</v>
      </c>
      <c r="G2201" s="58" t="s">
        <v>107</v>
      </c>
      <c r="H2201" s="56" t="s">
        <v>105</v>
      </c>
      <c r="I2201" s="57"/>
      <c r="J2201" s="57">
        <f t="shared" si="436"/>
        <v>43726</v>
      </c>
      <c r="K2201" s="56" t="s">
        <v>18</v>
      </c>
      <c r="L2201" s="56" t="s">
        <v>18</v>
      </c>
      <c r="M2201" s="60" t="s">
        <v>745</v>
      </c>
      <c r="N2201" s="56" t="s">
        <v>13679</v>
      </c>
      <c r="O2201" s="56" t="s">
        <v>20</v>
      </c>
      <c r="P2201" s="56" t="s">
        <v>10777</v>
      </c>
      <c r="Q2201" s="56" t="s">
        <v>133</v>
      </c>
      <c r="R2201" s="57"/>
      <c r="S2201" s="56" t="s">
        <v>108</v>
      </c>
      <c r="T2201" s="56" t="s">
        <v>108</v>
      </c>
      <c r="U2201" s="57"/>
      <c r="V2201" s="62"/>
      <c r="W2201" s="62"/>
      <c r="X2201" s="57"/>
      <c r="Y2201" s="56" t="s">
        <v>108</v>
      </c>
      <c r="Z2201" s="56" t="s">
        <v>121</v>
      </c>
      <c r="AA2201" s="57">
        <v>43696</v>
      </c>
      <c r="AB2201" s="63" t="s">
        <v>124</v>
      </c>
      <c r="AC2201" s="64" t="s">
        <v>13680</v>
      </c>
      <c r="AD2201" s="65" t="s">
        <v>97</v>
      </c>
      <c r="AE2201" s="56" t="s">
        <v>119</v>
      </c>
      <c r="AF2201" s="61"/>
      <c r="AG2201" s="61"/>
      <c r="AH2201" s="67" t="str">
        <v>Aug</v>
      </c>
      <c r="AI2201" s="68" t="str">
        <v>Aug</v>
      </c>
      <c r="AJ2201" s="69">
        <f t="shared" si="340"/>
        <v>0</v>
      </c>
      <c r="AK2201" s="70" t="str">
        <f t="shared" si="437"/>
        <v/>
      </c>
      <c r="AL2201" s="71" t="s">
        <v>17409</v>
      </c>
      <c r="AM2201" s="71" t="str">
        <v>2019</v>
      </c>
      <c r="AN2201" s="70">
        <f t="shared" si="438"/>
        <v>43706</v>
      </c>
      <c r="AO2201" s="70" t="s">
        <v>123</v>
      </c>
      <c r="AP2201" s="74">
        <f ca="1"/>
        <v>263</v>
      </c>
    </row>
    <row r="2202" spans="1:42" ht="26.5">
      <c r="A2202" s="55" t="s">
        <v>13682</v>
      </c>
      <c r="B2202" s="56" t="s">
        <v>89</v>
      </c>
      <c r="C2202" s="57">
        <v>43700</v>
      </c>
      <c r="D2202" s="56" t="s">
        <v>119</v>
      </c>
      <c r="E2202" s="56" t="s">
        <v>105</v>
      </c>
      <c r="F2202" s="58" t="s">
        <v>106</v>
      </c>
      <c r="G2202" s="58" t="s">
        <v>107</v>
      </c>
      <c r="H2202" s="56" t="s">
        <v>105</v>
      </c>
      <c r="I2202" s="57"/>
      <c r="J2202" s="57">
        <f t="shared" si="436"/>
        <v>43730</v>
      </c>
      <c r="K2202" s="56" t="s">
        <v>18</v>
      </c>
      <c r="L2202" s="56" t="s">
        <v>14</v>
      </c>
      <c r="M2202" s="60" t="s">
        <v>745</v>
      </c>
      <c r="N2202" s="56" t="s">
        <v>13685</v>
      </c>
      <c r="O2202" s="56" t="s">
        <v>355</v>
      </c>
      <c r="P2202" s="56" t="s">
        <v>13686</v>
      </c>
      <c r="Q2202" s="56" t="s">
        <v>133</v>
      </c>
      <c r="R2202" s="57"/>
      <c r="S2202" s="56" t="s">
        <v>108</v>
      </c>
      <c r="T2202" s="56" t="s">
        <v>108</v>
      </c>
      <c r="U2202" s="57"/>
      <c r="V2202" s="62"/>
      <c r="W2202" s="62"/>
      <c r="X2202" s="57"/>
      <c r="Y2202" s="56" t="s">
        <v>108</v>
      </c>
      <c r="Z2202" s="56" t="s">
        <v>121</v>
      </c>
      <c r="AA2202" s="57">
        <v>43707</v>
      </c>
      <c r="AB2202" s="63" t="s">
        <v>124</v>
      </c>
      <c r="AC2202" s="60" t="s">
        <v>13688</v>
      </c>
      <c r="AD2202" s="65" t="s">
        <v>97</v>
      </c>
      <c r="AE2202" s="56" t="s">
        <v>119</v>
      </c>
      <c r="AF2202" s="61"/>
      <c r="AG2202" s="61"/>
      <c r="AH2202" s="67" t="str">
        <v>Aug</v>
      </c>
      <c r="AI2202" s="68" t="str">
        <v>Aug</v>
      </c>
      <c r="AJ2202" s="69">
        <f t="shared" si="340"/>
        <v>7</v>
      </c>
      <c r="AK2202" s="70" t="str">
        <f t="shared" si="437"/>
        <v/>
      </c>
      <c r="AL2202" s="71" t="s">
        <v>17409</v>
      </c>
      <c r="AM2202" s="71" t="str">
        <v>2019</v>
      </c>
      <c r="AN2202" s="70">
        <f t="shared" si="438"/>
        <v>43710</v>
      </c>
      <c r="AO2202" s="70" t="s">
        <v>123</v>
      </c>
      <c r="AP2202" s="74">
        <f ca="1"/>
        <v>259</v>
      </c>
    </row>
    <row r="2203" spans="1:42" ht="26.5">
      <c r="A2203" s="55" t="s">
        <v>13691</v>
      </c>
      <c r="B2203" s="56" t="s">
        <v>89</v>
      </c>
      <c r="C2203" s="57">
        <v>43700</v>
      </c>
      <c r="D2203" s="56" t="s">
        <v>119</v>
      </c>
      <c r="E2203" s="56" t="s">
        <v>105</v>
      </c>
      <c r="F2203" s="58" t="s">
        <v>106</v>
      </c>
      <c r="G2203" s="58" t="s">
        <v>107</v>
      </c>
      <c r="H2203" s="56" t="s">
        <v>105</v>
      </c>
      <c r="I2203" s="57"/>
      <c r="J2203" s="57">
        <f t="shared" si="436"/>
        <v>43730</v>
      </c>
      <c r="K2203" s="56" t="s">
        <v>18</v>
      </c>
      <c r="L2203" s="56" t="s">
        <v>14</v>
      </c>
      <c r="M2203" s="60" t="s">
        <v>745</v>
      </c>
      <c r="N2203" s="56" t="s">
        <v>13693</v>
      </c>
      <c r="O2203" s="56" t="s">
        <v>249</v>
      </c>
      <c r="P2203" s="56" t="s">
        <v>892</v>
      </c>
      <c r="Q2203" s="56" t="s">
        <v>150</v>
      </c>
      <c r="R2203" s="59"/>
      <c r="S2203" s="56" t="s">
        <v>108</v>
      </c>
      <c r="T2203" s="56" t="s">
        <v>108</v>
      </c>
      <c r="U2203" s="59"/>
      <c r="V2203" s="77"/>
      <c r="W2203" s="77"/>
      <c r="X2203" s="59"/>
      <c r="Y2203" s="56" t="s">
        <v>108</v>
      </c>
      <c r="Z2203" s="56" t="s">
        <v>121</v>
      </c>
      <c r="AA2203" s="57">
        <v>43707</v>
      </c>
      <c r="AB2203" s="63" t="s">
        <v>124</v>
      </c>
      <c r="AC2203" s="60" t="s">
        <v>13697</v>
      </c>
      <c r="AD2203" s="65" t="s">
        <v>97</v>
      </c>
      <c r="AE2203" s="56" t="s">
        <v>119</v>
      </c>
      <c r="AF2203" s="61"/>
      <c r="AG2203" s="61"/>
      <c r="AH2203" s="67" t="str">
        <v>Aug</v>
      </c>
      <c r="AI2203" s="68" t="str">
        <v>Aug</v>
      </c>
      <c r="AJ2203" s="69">
        <f t="shared" si="340"/>
        <v>7</v>
      </c>
      <c r="AK2203" s="70" t="str">
        <f t="shared" si="437"/>
        <v/>
      </c>
      <c r="AL2203" s="71" t="s">
        <v>17409</v>
      </c>
      <c r="AM2203" s="71" t="str">
        <v>2019</v>
      </c>
      <c r="AN2203" s="70">
        <f t="shared" si="438"/>
        <v>43710</v>
      </c>
      <c r="AO2203" s="70" t="s">
        <v>123</v>
      </c>
      <c r="AP2203" s="74">
        <f ca="1"/>
        <v>259</v>
      </c>
    </row>
    <row r="2204" spans="1:42" ht="14.4">
      <c r="A2204" s="55" t="s">
        <v>13699</v>
      </c>
      <c r="B2204" s="56" t="s">
        <v>89</v>
      </c>
      <c r="C2204" s="57">
        <v>43655</v>
      </c>
      <c r="D2204" s="56" t="s">
        <v>90</v>
      </c>
      <c r="E2204" s="56" t="s">
        <v>91</v>
      </c>
      <c r="F2204" s="58" t="s">
        <v>92</v>
      </c>
      <c r="G2204" s="58" t="s">
        <v>93</v>
      </c>
      <c r="H2204" s="56" t="s">
        <v>91</v>
      </c>
      <c r="I2204" s="59"/>
      <c r="J2204" s="59">
        <f t="shared" si="436"/>
        <v>43685</v>
      </c>
      <c r="K2204" s="56" t="s">
        <v>18</v>
      </c>
      <c r="L2204" s="56" t="s">
        <v>14</v>
      </c>
      <c r="M2204" s="60" t="s">
        <v>745</v>
      </c>
      <c r="N2204" s="56" t="s">
        <v>2610</v>
      </c>
      <c r="O2204" s="56" t="s">
        <v>95</v>
      </c>
      <c r="P2204" s="56" t="s">
        <v>2611</v>
      </c>
      <c r="Q2204" s="56" t="s">
        <v>96</v>
      </c>
      <c r="R2204" s="59"/>
      <c r="S2204" s="56"/>
      <c r="T2204" s="56"/>
      <c r="U2204" s="59"/>
      <c r="V2204" s="77"/>
      <c r="W2204" s="77"/>
      <c r="X2204" s="59"/>
      <c r="Y2204" s="61"/>
      <c r="Z2204" s="56" t="s">
        <v>121</v>
      </c>
      <c r="AA2204" s="57">
        <v>43704</v>
      </c>
      <c r="AB2204" s="75"/>
      <c r="AC2204" s="64"/>
      <c r="AD2204" s="65" t="s">
        <v>97</v>
      </c>
      <c r="AE2204" s="56" t="s">
        <v>90</v>
      </c>
      <c r="AF2204" s="61"/>
      <c r="AG2204" s="61"/>
      <c r="AH2204" s="67" t="str">
        <v>Jul</v>
      </c>
      <c r="AI2204" s="68" t="str">
        <v>Aug</v>
      </c>
      <c r="AJ2204" s="69">
        <f t="shared" si="340"/>
        <v>49</v>
      </c>
      <c r="AK2204" s="70" t="str">
        <f t="shared" si="437"/>
        <v/>
      </c>
      <c r="AL2204" s="71" t="s">
        <v>17409</v>
      </c>
      <c r="AM2204" s="71" t="str">
        <v>2019</v>
      </c>
      <c r="AN2204" s="70">
        <f t="shared" si="438"/>
        <v>43665</v>
      </c>
      <c r="AO2204" s="70" t="s">
        <v>123</v>
      </c>
      <c r="AP2204" s="74">
        <f ca="1"/>
        <v>304</v>
      </c>
    </row>
    <row r="2205" spans="1:42" ht="14.4">
      <c r="A2205" s="55" t="s">
        <v>13704</v>
      </c>
      <c r="B2205" s="56" t="s">
        <v>89</v>
      </c>
      <c r="C2205" s="57">
        <v>43714</v>
      </c>
      <c r="D2205" s="56" t="s">
        <v>90</v>
      </c>
      <c r="E2205" s="56" t="s">
        <v>297</v>
      </c>
      <c r="F2205" s="58" t="s">
        <v>106</v>
      </c>
      <c r="G2205" s="58" t="s">
        <v>107</v>
      </c>
      <c r="H2205" s="56" t="s">
        <v>140</v>
      </c>
      <c r="I2205" s="57"/>
      <c r="J2205" s="57">
        <f t="shared" si="436"/>
        <v>43744</v>
      </c>
      <c r="K2205" s="56" t="s">
        <v>18</v>
      </c>
      <c r="L2205" s="56" t="s">
        <v>18</v>
      </c>
      <c r="M2205" s="60" t="s">
        <v>745</v>
      </c>
      <c r="N2205" s="56" t="s">
        <v>13706</v>
      </c>
      <c r="O2205" s="56" t="s">
        <v>22</v>
      </c>
      <c r="P2205" s="56" t="s">
        <v>13707</v>
      </c>
      <c r="Q2205" s="56" t="s">
        <v>17</v>
      </c>
      <c r="R2205" s="57"/>
      <c r="S2205" s="56" t="s">
        <v>108</v>
      </c>
      <c r="T2205" s="56" t="s">
        <v>108</v>
      </c>
      <c r="U2205" s="57"/>
      <c r="V2205" s="62"/>
      <c r="W2205" s="62">
        <v>0</v>
      </c>
      <c r="X2205" s="57"/>
      <c r="Y2205" s="56" t="s">
        <v>108</v>
      </c>
      <c r="Z2205" s="56" t="s">
        <v>121</v>
      </c>
      <c r="AA2205" s="57">
        <v>43717</v>
      </c>
      <c r="AB2205" s="63" t="s">
        <v>289</v>
      </c>
      <c r="AC2205" s="64" t="s">
        <v>13710</v>
      </c>
      <c r="AD2205" s="56" t="s">
        <v>360</v>
      </c>
      <c r="AE2205" s="56" t="s">
        <v>90</v>
      </c>
      <c r="AF2205" s="61"/>
      <c r="AG2205" s="61"/>
      <c r="AH2205" s="67" t="str">
        <v>Sep</v>
      </c>
      <c r="AI2205" s="68" t="str">
        <v>Sep</v>
      </c>
      <c r="AJ2205" s="69">
        <f t="shared" si="340"/>
        <v>3</v>
      </c>
      <c r="AK2205" s="70" t="str">
        <f t="shared" si="437"/>
        <v/>
      </c>
      <c r="AL2205" s="71" t="s">
        <v>17409</v>
      </c>
      <c r="AM2205" s="71" t="str">
        <v>2019</v>
      </c>
      <c r="AN2205" s="70">
        <f t="shared" si="438"/>
        <v>43724</v>
      </c>
      <c r="AO2205" s="70" t="s">
        <v>123</v>
      </c>
      <c r="AP2205" s="74">
        <f ca="1"/>
        <v>245</v>
      </c>
    </row>
    <row r="2206" spans="1:42" ht="14.4">
      <c r="A2206" s="55" t="s">
        <v>13711</v>
      </c>
      <c r="B2206" s="56" t="s">
        <v>89</v>
      </c>
      <c r="C2206" s="57">
        <v>43717</v>
      </c>
      <c r="D2206" s="56" t="s">
        <v>90</v>
      </c>
      <c r="E2206" s="56" t="s">
        <v>297</v>
      </c>
      <c r="F2206" s="58" t="s">
        <v>106</v>
      </c>
      <c r="G2206" s="58" t="s">
        <v>107</v>
      </c>
      <c r="H2206" s="56" t="s">
        <v>140</v>
      </c>
      <c r="I2206" s="57"/>
      <c r="J2206" s="57">
        <f t="shared" si="436"/>
        <v>43747</v>
      </c>
      <c r="K2206" s="56" t="s">
        <v>18</v>
      </c>
      <c r="L2206" s="56" t="s">
        <v>18</v>
      </c>
      <c r="M2206" s="60" t="s">
        <v>745</v>
      </c>
      <c r="N2206" s="56" t="s">
        <v>13713</v>
      </c>
      <c r="O2206" s="56" t="s">
        <v>172</v>
      </c>
      <c r="P2206" s="56" t="s">
        <v>13716</v>
      </c>
      <c r="Q2206" s="56" t="s">
        <v>17</v>
      </c>
      <c r="R2206" s="57"/>
      <c r="S2206" s="56" t="s">
        <v>108</v>
      </c>
      <c r="T2206" s="56" t="s">
        <v>108</v>
      </c>
      <c r="U2206" s="57"/>
      <c r="V2206" s="62"/>
      <c r="W2206" s="62">
        <v>0</v>
      </c>
      <c r="X2206" s="57"/>
      <c r="Y2206" s="56" t="s">
        <v>108</v>
      </c>
      <c r="Z2206" s="56" t="s">
        <v>121</v>
      </c>
      <c r="AA2206" s="57">
        <v>43717</v>
      </c>
      <c r="AB2206" s="63" t="s">
        <v>289</v>
      </c>
      <c r="AC2206" s="64" t="s">
        <v>13710</v>
      </c>
      <c r="AD2206" s="56" t="s">
        <v>360</v>
      </c>
      <c r="AE2206" s="56" t="s">
        <v>90</v>
      </c>
      <c r="AF2206" s="61"/>
      <c r="AG2206" s="61"/>
      <c r="AH2206" s="67" t="str">
        <v>Sep</v>
      </c>
      <c r="AI2206" s="68" t="str">
        <v>Sep</v>
      </c>
      <c r="AJ2206" s="69">
        <f t="shared" si="340"/>
        <v>0</v>
      </c>
      <c r="AK2206" s="70" t="str">
        <f t="shared" si="437"/>
        <v/>
      </c>
      <c r="AL2206" s="71" t="s">
        <v>17409</v>
      </c>
      <c r="AM2206" s="71" t="str">
        <v>2019</v>
      </c>
      <c r="AN2206" s="70">
        <f t="shared" si="438"/>
        <v>43727</v>
      </c>
      <c r="AO2206" s="70" t="s">
        <v>123</v>
      </c>
      <c r="AP2206" s="74">
        <f ca="1"/>
        <v>242</v>
      </c>
    </row>
    <row r="2207" spans="1:42" ht="14.4">
      <c r="A2207" s="55" t="s">
        <v>13718</v>
      </c>
      <c r="B2207" s="56" t="s">
        <v>89</v>
      </c>
      <c r="C2207" s="57">
        <v>43717</v>
      </c>
      <c r="D2207" s="56" t="s">
        <v>119</v>
      </c>
      <c r="E2207" s="56" t="s">
        <v>112</v>
      </c>
      <c r="F2207" s="58" t="s">
        <v>106</v>
      </c>
      <c r="G2207" s="58" t="s">
        <v>113</v>
      </c>
      <c r="H2207" s="56" t="s">
        <v>112</v>
      </c>
      <c r="I2207" s="57"/>
      <c r="J2207" s="57">
        <f t="shared" si="436"/>
        <v>43747</v>
      </c>
      <c r="K2207" s="56" t="s">
        <v>18</v>
      </c>
      <c r="L2207" s="56" t="s">
        <v>18</v>
      </c>
      <c r="M2207" s="60" t="s">
        <v>745</v>
      </c>
      <c r="N2207" s="56" t="s">
        <v>13722</v>
      </c>
      <c r="O2207" s="56" t="s">
        <v>271</v>
      </c>
      <c r="P2207" s="56" t="s">
        <v>250</v>
      </c>
      <c r="Q2207" s="56" t="s">
        <v>117</v>
      </c>
      <c r="R2207" s="57"/>
      <c r="S2207" s="56" t="s">
        <v>108</v>
      </c>
      <c r="T2207" s="56" t="s">
        <v>108</v>
      </c>
      <c r="U2207" s="57">
        <v>43719</v>
      </c>
      <c r="V2207" s="62">
        <v>25</v>
      </c>
      <c r="W2207" s="62">
        <v>25</v>
      </c>
      <c r="X2207" s="57">
        <v>43727</v>
      </c>
      <c r="Y2207" s="56" t="s">
        <v>108</v>
      </c>
      <c r="Z2207" s="56" t="s">
        <v>121</v>
      </c>
      <c r="AA2207" s="57">
        <v>43738</v>
      </c>
      <c r="AB2207" s="63"/>
      <c r="AC2207" s="64" t="s">
        <v>13724</v>
      </c>
      <c r="AD2207" s="65" t="s">
        <v>97</v>
      </c>
      <c r="AE2207" s="56" t="s">
        <v>119</v>
      </c>
      <c r="AF2207" s="61"/>
      <c r="AG2207" s="61"/>
      <c r="AH2207" s="67" t="str">
        <v>Sep</v>
      </c>
      <c r="AI2207" s="68" t="str">
        <v>Sep</v>
      </c>
      <c r="AJ2207" s="69">
        <f t="shared" si="340"/>
        <v>21</v>
      </c>
      <c r="AK2207" s="70" t="str">
        <f t="shared" si="437"/>
        <v/>
      </c>
      <c r="AL2207" s="71" t="s">
        <v>17409</v>
      </c>
      <c r="AM2207" s="71" t="str">
        <v>2019</v>
      </c>
      <c r="AN2207" s="70">
        <f t="shared" si="438"/>
        <v>43727</v>
      </c>
      <c r="AO2207" s="70" t="s">
        <v>123</v>
      </c>
      <c r="AP2207" s="74">
        <f ca="1"/>
        <v>242</v>
      </c>
    </row>
    <row r="2208" spans="1:42" ht="14.4">
      <c r="A2208" s="55" t="s">
        <v>13726</v>
      </c>
      <c r="B2208" s="56" t="s">
        <v>89</v>
      </c>
      <c r="C2208" s="57">
        <v>43719</v>
      </c>
      <c r="D2208" s="56" t="s">
        <v>119</v>
      </c>
      <c r="E2208" s="56" t="s">
        <v>129</v>
      </c>
      <c r="F2208" s="58" t="s">
        <v>106</v>
      </c>
      <c r="G2208" s="58" t="s">
        <v>107</v>
      </c>
      <c r="H2208" s="56" t="s">
        <v>129</v>
      </c>
      <c r="I2208" s="57"/>
      <c r="J2208" s="57">
        <f t="shared" si="436"/>
        <v>43749</v>
      </c>
      <c r="K2208" s="56" t="s">
        <v>18</v>
      </c>
      <c r="L2208" s="56" t="s">
        <v>18</v>
      </c>
      <c r="M2208" s="60" t="s">
        <v>745</v>
      </c>
      <c r="N2208" s="56" t="s">
        <v>13728</v>
      </c>
      <c r="O2208" s="56" t="s">
        <v>20</v>
      </c>
      <c r="P2208" s="56" t="s">
        <v>10777</v>
      </c>
      <c r="Q2208" s="56" t="s">
        <v>17</v>
      </c>
      <c r="R2208" s="59"/>
      <c r="S2208" s="56" t="s">
        <v>108</v>
      </c>
      <c r="T2208" s="56" t="s">
        <v>108</v>
      </c>
      <c r="U2208" s="59"/>
      <c r="V2208" s="77"/>
      <c r="W2208" s="77"/>
      <c r="X2208" s="59"/>
      <c r="Y2208" s="56" t="s">
        <v>108</v>
      </c>
      <c r="Z2208" s="56" t="s">
        <v>121</v>
      </c>
      <c r="AA2208" s="57">
        <v>43734</v>
      </c>
      <c r="AB2208" s="63" t="s">
        <v>289</v>
      </c>
      <c r="AC2208" s="60" t="s">
        <v>13730</v>
      </c>
      <c r="AD2208" s="56" t="s">
        <v>360</v>
      </c>
      <c r="AE2208" s="56" t="s">
        <v>119</v>
      </c>
      <c r="AF2208" s="61"/>
      <c r="AG2208" s="61"/>
      <c r="AH2208" s="67" t="str">
        <v>Sep</v>
      </c>
      <c r="AI2208" s="68" t="str">
        <v>Sep</v>
      </c>
      <c r="AJ2208" s="69">
        <f t="shared" si="340"/>
        <v>15</v>
      </c>
      <c r="AK2208" s="70" t="str">
        <f t="shared" si="437"/>
        <v/>
      </c>
      <c r="AL2208" s="71" t="s">
        <v>17409</v>
      </c>
      <c r="AM2208" s="71" t="str">
        <v>2019</v>
      </c>
      <c r="AN2208" s="70">
        <f t="shared" si="438"/>
        <v>43729</v>
      </c>
      <c r="AO2208" s="70" t="s">
        <v>123</v>
      </c>
      <c r="AP2208" s="74">
        <f ca="1"/>
        <v>240</v>
      </c>
    </row>
    <row r="2209" spans="1:42" ht="14.4">
      <c r="A2209" s="55" t="s">
        <v>13731</v>
      </c>
      <c r="B2209" s="56" t="s">
        <v>89</v>
      </c>
      <c r="C2209" s="57">
        <v>43725</v>
      </c>
      <c r="D2209" s="56" t="s">
        <v>119</v>
      </c>
      <c r="E2209" s="56" t="s">
        <v>105</v>
      </c>
      <c r="F2209" s="58" t="s">
        <v>106</v>
      </c>
      <c r="G2209" s="58" t="s">
        <v>107</v>
      </c>
      <c r="H2209" s="56" t="s">
        <v>105</v>
      </c>
      <c r="I2209" s="57"/>
      <c r="J2209" s="57">
        <f t="shared" si="436"/>
        <v>43755</v>
      </c>
      <c r="K2209" s="56" t="s">
        <v>18</v>
      </c>
      <c r="L2209" s="56" t="s">
        <v>14</v>
      </c>
      <c r="M2209" s="60" t="s">
        <v>745</v>
      </c>
      <c r="N2209" s="56" t="s">
        <v>13736</v>
      </c>
      <c r="O2209" s="56"/>
      <c r="P2209" s="292">
        <v>0</v>
      </c>
      <c r="Q2209" s="56" t="s">
        <v>133</v>
      </c>
      <c r="R2209" s="57"/>
      <c r="S2209" s="56" t="s">
        <v>108</v>
      </c>
      <c r="T2209" s="56" t="s">
        <v>108</v>
      </c>
      <c r="U2209" s="57"/>
      <c r="V2209" s="62"/>
      <c r="W2209" s="62" t="s">
        <v>108</v>
      </c>
      <c r="X2209" s="57"/>
      <c r="Y2209" s="56" t="s">
        <v>108</v>
      </c>
      <c r="Z2209" s="56" t="s">
        <v>121</v>
      </c>
      <c r="AA2209" s="57">
        <v>43726</v>
      </c>
      <c r="AB2209" s="63" t="s">
        <v>289</v>
      </c>
      <c r="AC2209" s="64" t="s">
        <v>13739</v>
      </c>
      <c r="AD2209" s="56" t="s">
        <v>224</v>
      </c>
      <c r="AE2209" s="56" t="s">
        <v>119</v>
      </c>
      <c r="AF2209" s="61"/>
      <c r="AG2209" s="61"/>
      <c r="AH2209" s="67" t="str">
        <v>Sep</v>
      </c>
      <c r="AI2209" s="68" t="str">
        <v>Sep</v>
      </c>
      <c r="AJ2209" s="69">
        <f t="shared" si="340"/>
        <v>1</v>
      </c>
      <c r="AK2209" s="70" t="str">
        <f t="shared" si="437"/>
        <v/>
      </c>
      <c r="AL2209" s="71" t="s">
        <v>17409</v>
      </c>
      <c r="AM2209" s="71" t="str">
        <v>2019</v>
      </c>
      <c r="AN2209" s="70">
        <f t="shared" si="438"/>
        <v>43735</v>
      </c>
      <c r="AO2209" s="70" t="s">
        <v>123</v>
      </c>
      <c r="AP2209" s="74">
        <f ca="1"/>
        <v>234</v>
      </c>
    </row>
    <row r="2210" spans="1:42" ht="14.4">
      <c r="A2210" s="55" t="s">
        <v>13741</v>
      </c>
      <c r="B2210" s="56" t="s">
        <v>89</v>
      </c>
      <c r="C2210" s="57">
        <v>43726</v>
      </c>
      <c r="D2210" s="56" t="s">
        <v>119</v>
      </c>
      <c r="E2210" s="56" t="s">
        <v>112</v>
      </c>
      <c r="F2210" s="58" t="s">
        <v>106</v>
      </c>
      <c r="G2210" s="58" t="s">
        <v>113</v>
      </c>
      <c r="H2210" s="56" t="s">
        <v>112</v>
      </c>
      <c r="I2210" s="57"/>
      <c r="J2210" s="57">
        <f t="shared" si="436"/>
        <v>43756</v>
      </c>
      <c r="K2210" s="56" t="s">
        <v>18</v>
      </c>
      <c r="L2210" s="56" t="s">
        <v>18</v>
      </c>
      <c r="M2210" s="60" t="s">
        <v>745</v>
      </c>
      <c r="N2210" s="56" t="s">
        <v>13722</v>
      </c>
      <c r="O2210" s="56" t="s">
        <v>249</v>
      </c>
      <c r="P2210" s="56" t="s">
        <v>250</v>
      </c>
      <c r="Q2210" s="56" t="s">
        <v>117</v>
      </c>
      <c r="R2210" s="57"/>
      <c r="S2210" s="56" t="s">
        <v>108</v>
      </c>
      <c r="T2210" s="56" t="s">
        <v>108</v>
      </c>
      <c r="U2210" s="57">
        <v>43726</v>
      </c>
      <c r="V2210" s="62">
        <v>25</v>
      </c>
      <c r="W2210" s="62">
        <v>25</v>
      </c>
      <c r="X2210" s="57">
        <v>43726</v>
      </c>
      <c r="Y2210" s="56"/>
      <c r="Z2210" s="56" t="s">
        <v>121</v>
      </c>
      <c r="AA2210" s="57">
        <v>43733</v>
      </c>
      <c r="AB2210" s="63"/>
      <c r="AC2210" s="64" t="s">
        <v>13746</v>
      </c>
      <c r="AD2210" s="65" t="s">
        <v>97</v>
      </c>
      <c r="AE2210" s="56" t="s">
        <v>119</v>
      </c>
      <c r="AF2210" s="61"/>
      <c r="AG2210" s="61"/>
      <c r="AH2210" s="67" t="str">
        <v>Sep</v>
      </c>
      <c r="AI2210" s="68" t="str">
        <v>Sep</v>
      </c>
      <c r="AJ2210" s="69">
        <f t="shared" si="340"/>
        <v>7</v>
      </c>
      <c r="AK2210" s="70" t="str">
        <f t="shared" si="437"/>
        <v/>
      </c>
      <c r="AL2210" s="71" t="s">
        <v>17409</v>
      </c>
      <c r="AM2210" s="71" t="str">
        <v>2019</v>
      </c>
      <c r="AN2210" s="70">
        <f t="shared" si="438"/>
        <v>43736</v>
      </c>
      <c r="AO2210" s="70" t="s">
        <v>123</v>
      </c>
      <c r="AP2210" s="74">
        <f ca="1"/>
        <v>233</v>
      </c>
    </row>
    <row r="2211" spans="1:42" ht="14.4">
      <c r="A2211" s="55" t="s">
        <v>13748</v>
      </c>
      <c r="B2211" s="56" t="s">
        <v>89</v>
      </c>
      <c r="C2211" s="57">
        <v>43726</v>
      </c>
      <c r="D2211" s="56" t="s">
        <v>119</v>
      </c>
      <c r="E2211" s="56" t="s">
        <v>112</v>
      </c>
      <c r="F2211" s="58" t="s">
        <v>106</v>
      </c>
      <c r="G2211" s="58" t="s">
        <v>113</v>
      </c>
      <c r="H2211" s="56" t="s">
        <v>112</v>
      </c>
      <c r="I2211" s="59"/>
      <c r="J2211" s="59">
        <f t="shared" si="436"/>
        <v>43756</v>
      </c>
      <c r="K2211" s="56" t="s">
        <v>18</v>
      </c>
      <c r="L2211" s="56" t="s">
        <v>14</v>
      </c>
      <c r="M2211" s="60" t="s">
        <v>745</v>
      </c>
      <c r="N2211" s="56" t="s">
        <v>13751</v>
      </c>
      <c r="O2211" s="56" t="s">
        <v>27</v>
      </c>
      <c r="P2211" s="56" t="s">
        <v>13752</v>
      </c>
      <c r="Q2211" s="56" t="s">
        <v>117</v>
      </c>
      <c r="R2211" s="59"/>
      <c r="S2211" s="56" t="s">
        <v>108</v>
      </c>
      <c r="T2211" s="56" t="s">
        <v>108</v>
      </c>
      <c r="U2211" s="57">
        <v>43726</v>
      </c>
      <c r="V2211" s="62">
        <v>25</v>
      </c>
      <c r="W2211" s="62">
        <v>25</v>
      </c>
      <c r="X2211" s="57">
        <v>43726</v>
      </c>
      <c r="Y2211" s="61"/>
      <c r="Z2211" s="56" t="s">
        <v>121</v>
      </c>
      <c r="AA2211" s="57">
        <v>43733</v>
      </c>
      <c r="AB2211" s="75"/>
      <c r="AC2211" s="64" t="s">
        <v>13746</v>
      </c>
      <c r="AD2211" s="65" t="s">
        <v>97</v>
      </c>
      <c r="AE2211" s="56" t="s">
        <v>119</v>
      </c>
      <c r="AF2211" s="61"/>
      <c r="AG2211" s="61"/>
      <c r="AH2211" s="67" t="str">
        <v>Sep</v>
      </c>
      <c r="AI2211" s="68" t="str">
        <v>Sep</v>
      </c>
      <c r="AJ2211" s="69">
        <f t="shared" si="340"/>
        <v>7</v>
      </c>
      <c r="AK2211" s="70" t="str">
        <f t="shared" si="437"/>
        <v/>
      </c>
      <c r="AL2211" s="71" t="s">
        <v>17409</v>
      </c>
      <c r="AM2211" s="71" t="str">
        <v>2019</v>
      </c>
      <c r="AN2211" s="70">
        <f t="shared" si="438"/>
        <v>43736</v>
      </c>
      <c r="AO2211" s="70" t="s">
        <v>123</v>
      </c>
      <c r="AP2211" s="74">
        <f ca="1"/>
        <v>233</v>
      </c>
    </row>
    <row r="2212" spans="1:42" ht="14.4">
      <c r="A2212" s="55" t="s">
        <v>13756</v>
      </c>
      <c r="B2212" s="56" t="s">
        <v>89</v>
      </c>
      <c r="C2212" s="57">
        <v>43726</v>
      </c>
      <c r="D2212" s="56" t="s">
        <v>119</v>
      </c>
      <c r="E2212" s="56" t="s">
        <v>112</v>
      </c>
      <c r="F2212" s="58" t="s">
        <v>106</v>
      </c>
      <c r="G2212" s="58" t="s">
        <v>113</v>
      </c>
      <c r="H2212" s="56" t="s">
        <v>112</v>
      </c>
      <c r="I2212" s="59"/>
      <c r="J2212" s="59">
        <f t="shared" si="436"/>
        <v>43756</v>
      </c>
      <c r="K2212" s="56" t="s">
        <v>18</v>
      </c>
      <c r="L2212" s="56" t="s">
        <v>14</v>
      </c>
      <c r="M2212" s="60" t="s">
        <v>745</v>
      </c>
      <c r="N2212" s="56" t="s">
        <v>13751</v>
      </c>
      <c r="O2212" s="56" t="s">
        <v>27</v>
      </c>
      <c r="P2212" s="56" t="s">
        <v>13752</v>
      </c>
      <c r="Q2212" s="56" t="s">
        <v>117</v>
      </c>
      <c r="R2212" s="59"/>
      <c r="S2212" s="56" t="s">
        <v>108</v>
      </c>
      <c r="T2212" s="56" t="s">
        <v>108</v>
      </c>
      <c r="U2212" s="57">
        <v>43726</v>
      </c>
      <c r="V2212" s="62">
        <v>25</v>
      </c>
      <c r="W2212" s="62">
        <v>25</v>
      </c>
      <c r="X2212" s="57">
        <v>43726</v>
      </c>
      <c r="Y2212" s="61"/>
      <c r="Z2212" s="56" t="s">
        <v>121</v>
      </c>
      <c r="AA2212" s="57">
        <v>43727</v>
      </c>
      <c r="AB2212" s="75"/>
      <c r="AC2212" s="64" t="s">
        <v>13759</v>
      </c>
      <c r="AD2212" s="56" t="s">
        <v>242</v>
      </c>
      <c r="AE2212" s="56" t="s">
        <v>119</v>
      </c>
      <c r="AF2212" s="61"/>
      <c r="AG2212" s="61"/>
      <c r="AH2212" s="67" t="str">
        <v>Sep</v>
      </c>
      <c r="AI2212" s="68" t="str">
        <v>Sep</v>
      </c>
      <c r="AJ2212" s="69">
        <f t="shared" si="340"/>
        <v>1</v>
      </c>
      <c r="AK2212" s="70" t="str">
        <f t="shared" si="437"/>
        <v/>
      </c>
      <c r="AL2212" s="71" t="s">
        <v>17409</v>
      </c>
      <c r="AM2212" s="71" t="str">
        <v>2019</v>
      </c>
      <c r="AN2212" s="70">
        <f t="shared" si="438"/>
        <v>43736</v>
      </c>
      <c r="AO2212" s="70" t="s">
        <v>123</v>
      </c>
      <c r="AP2212" s="74">
        <f ca="1"/>
        <v>233</v>
      </c>
    </row>
    <row r="2213" spans="1:42" ht="14.4">
      <c r="A2213" s="55" t="s">
        <v>13762</v>
      </c>
      <c r="B2213" s="56" t="s">
        <v>89</v>
      </c>
      <c r="C2213" s="57">
        <v>43733</v>
      </c>
      <c r="D2213" s="56" t="s">
        <v>90</v>
      </c>
      <c r="E2213" s="56" t="s">
        <v>297</v>
      </c>
      <c r="F2213" s="58" t="s">
        <v>106</v>
      </c>
      <c r="G2213" s="58" t="s">
        <v>107</v>
      </c>
      <c r="H2213" s="56" t="s">
        <v>140</v>
      </c>
      <c r="I2213" s="59"/>
      <c r="J2213" s="59">
        <f t="shared" si="436"/>
        <v>43763</v>
      </c>
      <c r="K2213" s="56" t="s">
        <v>18</v>
      </c>
      <c r="L2213" s="56" t="s">
        <v>14</v>
      </c>
      <c r="M2213" s="60" t="s">
        <v>745</v>
      </c>
      <c r="N2213" s="56" t="s">
        <v>13764</v>
      </c>
      <c r="O2213" s="61"/>
      <c r="P2213" s="56" t="s">
        <v>108</v>
      </c>
      <c r="Q2213" s="56" t="s">
        <v>237</v>
      </c>
      <c r="R2213" s="59"/>
      <c r="S2213" s="56" t="s">
        <v>108</v>
      </c>
      <c r="T2213" s="56" t="s">
        <v>108</v>
      </c>
      <c r="U2213" s="59"/>
      <c r="V2213" s="77"/>
      <c r="W2213" s="62" t="s">
        <v>108</v>
      </c>
      <c r="X2213" s="59"/>
      <c r="Y2213" s="56" t="s">
        <v>108</v>
      </c>
      <c r="Z2213" s="56" t="s">
        <v>123</v>
      </c>
      <c r="AA2213" s="57">
        <v>43734</v>
      </c>
      <c r="AB2213" s="63" t="s">
        <v>289</v>
      </c>
      <c r="AC2213" s="64" t="s">
        <v>13766</v>
      </c>
      <c r="AD2213" s="56" t="s">
        <v>118</v>
      </c>
      <c r="AE2213" s="61"/>
      <c r="AF2213" s="61"/>
      <c r="AG2213" s="61"/>
      <c r="AH2213" s="67" t="str">
        <v>Sep</v>
      </c>
      <c r="AI2213" s="68" t="str">
        <v>Sep</v>
      </c>
      <c r="AJ2213" s="69">
        <f t="shared" si="340"/>
        <v>1</v>
      </c>
      <c r="AK2213" s="70" t="str">
        <f t="shared" si="437"/>
        <v/>
      </c>
      <c r="AL2213" s="71" t="s">
        <v>17409</v>
      </c>
      <c r="AM2213" s="71" t="str">
        <v>2019</v>
      </c>
      <c r="AN2213" s="70">
        <f t="shared" si="438"/>
        <v>43743</v>
      </c>
      <c r="AO2213" s="70" t="s">
        <v>123</v>
      </c>
      <c r="AP2213" s="74">
        <f ca="1"/>
        <v>226</v>
      </c>
    </row>
    <row r="2214" spans="1:42" ht="14.4">
      <c r="A2214" s="55" t="s">
        <v>13770</v>
      </c>
      <c r="B2214" s="56" t="s">
        <v>89</v>
      </c>
      <c r="C2214" s="57">
        <v>43719</v>
      </c>
      <c r="D2214" s="56" t="s">
        <v>119</v>
      </c>
      <c r="E2214" s="56" t="s">
        <v>129</v>
      </c>
      <c r="F2214" s="58" t="s">
        <v>106</v>
      </c>
      <c r="G2214" s="58" t="s">
        <v>107</v>
      </c>
      <c r="H2214" s="56" t="s">
        <v>129</v>
      </c>
      <c r="I2214" s="59"/>
      <c r="J2214" s="59">
        <f t="shared" si="436"/>
        <v>43749</v>
      </c>
      <c r="K2214" s="56" t="s">
        <v>18</v>
      </c>
      <c r="L2214" s="56" t="s">
        <v>18</v>
      </c>
      <c r="M2214" s="60" t="s">
        <v>745</v>
      </c>
      <c r="N2214" s="56" t="s">
        <v>13772</v>
      </c>
      <c r="O2214" s="56" t="s">
        <v>20</v>
      </c>
      <c r="P2214" s="56" t="s">
        <v>10777</v>
      </c>
      <c r="Q2214" s="56" t="s">
        <v>17</v>
      </c>
      <c r="R2214" s="59"/>
      <c r="S2214" s="56" t="s">
        <v>108</v>
      </c>
      <c r="T2214" s="56" t="s">
        <v>108</v>
      </c>
      <c r="U2214" s="59"/>
      <c r="V2214" s="77"/>
      <c r="W2214" s="77"/>
      <c r="X2214" s="59"/>
      <c r="Y2214" s="56" t="s">
        <v>108</v>
      </c>
      <c r="Z2214" s="56" t="s">
        <v>121</v>
      </c>
      <c r="AA2214" s="57">
        <v>43734</v>
      </c>
      <c r="AB2214" s="63" t="s">
        <v>289</v>
      </c>
      <c r="AC2214" s="60" t="s">
        <v>13730</v>
      </c>
      <c r="AD2214" s="56" t="s">
        <v>360</v>
      </c>
      <c r="AE2214" s="56" t="s">
        <v>119</v>
      </c>
      <c r="AF2214" s="61"/>
      <c r="AG2214" s="61"/>
      <c r="AH2214" s="67" t="str">
        <v>Sep</v>
      </c>
      <c r="AI2214" s="68" t="str">
        <v>Sep</v>
      </c>
      <c r="AJ2214" s="69">
        <f t="shared" si="340"/>
        <v>15</v>
      </c>
      <c r="AK2214" s="70" t="str">
        <f t="shared" si="437"/>
        <v/>
      </c>
      <c r="AL2214" s="71" t="s">
        <v>17409</v>
      </c>
      <c r="AM2214" s="71" t="str">
        <v>2019</v>
      </c>
      <c r="AN2214" s="70">
        <f t="shared" si="438"/>
        <v>43729</v>
      </c>
      <c r="AO2214" s="70" t="s">
        <v>123</v>
      </c>
      <c r="AP2214" s="74">
        <f ca="1"/>
        <v>240</v>
      </c>
    </row>
    <row r="2215" spans="1:42" ht="14.4">
      <c r="A2215" s="55" t="s">
        <v>13777</v>
      </c>
      <c r="B2215" s="56" t="s">
        <v>89</v>
      </c>
      <c r="C2215" s="57">
        <v>43733</v>
      </c>
      <c r="D2215" s="56" t="s">
        <v>119</v>
      </c>
      <c r="E2215" s="56" t="s">
        <v>297</v>
      </c>
      <c r="F2215" s="58" t="s">
        <v>106</v>
      </c>
      <c r="G2215" s="58" t="s">
        <v>107</v>
      </c>
      <c r="H2215" s="56" t="s">
        <v>140</v>
      </c>
      <c r="I2215" s="59"/>
      <c r="J2215" s="59">
        <f t="shared" si="436"/>
        <v>43763</v>
      </c>
      <c r="K2215" s="56" t="s">
        <v>18</v>
      </c>
      <c r="L2215" s="56" t="s">
        <v>18</v>
      </c>
      <c r="M2215" s="60" t="s">
        <v>745</v>
      </c>
      <c r="N2215" s="56" t="s">
        <v>13779</v>
      </c>
      <c r="O2215" s="56" t="s">
        <v>20</v>
      </c>
      <c r="P2215" s="56" t="s">
        <v>13780</v>
      </c>
      <c r="Q2215" s="56" t="s">
        <v>17</v>
      </c>
      <c r="R2215" s="59"/>
      <c r="S2215" s="56" t="s">
        <v>108</v>
      </c>
      <c r="T2215" s="56" t="s">
        <v>108</v>
      </c>
      <c r="U2215" s="59"/>
      <c r="V2215" s="77"/>
      <c r="W2215" s="62">
        <v>0</v>
      </c>
      <c r="X2215" s="59"/>
      <c r="Y2215" s="56" t="s">
        <v>108</v>
      </c>
      <c r="Z2215" s="56" t="s">
        <v>121</v>
      </c>
      <c r="AA2215" s="57">
        <v>43734</v>
      </c>
      <c r="AB2215" s="63" t="s">
        <v>289</v>
      </c>
      <c r="AC2215" s="64" t="s">
        <v>13781</v>
      </c>
      <c r="AD2215" s="56" t="s">
        <v>360</v>
      </c>
      <c r="AE2215" s="56" t="s">
        <v>90</v>
      </c>
      <c r="AF2215" s="61"/>
      <c r="AG2215" s="61"/>
      <c r="AH2215" s="67" t="str">
        <v>Sep</v>
      </c>
      <c r="AI2215" s="68" t="str">
        <v>Sep</v>
      </c>
      <c r="AJ2215" s="69">
        <f t="shared" si="340"/>
        <v>1</v>
      </c>
      <c r="AK2215" s="70" t="str">
        <f t="shared" si="437"/>
        <v/>
      </c>
      <c r="AL2215" s="71" t="s">
        <v>17409</v>
      </c>
      <c r="AM2215" s="71" t="str">
        <v>2019</v>
      </c>
      <c r="AN2215" s="70">
        <f t="shared" si="438"/>
        <v>43743</v>
      </c>
      <c r="AO2215" s="70" t="s">
        <v>123</v>
      </c>
      <c r="AP2215" s="74">
        <f ca="1"/>
        <v>226</v>
      </c>
    </row>
    <row r="2216" spans="1:42" ht="14.4">
      <c r="A2216" s="55" t="s">
        <v>13784</v>
      </c>
      <c r="B2216" s="56" t="s">
        <v>89</v>
      </c>
      <c r="C2216" s="57">
        <v>43738</v>
      </c>
      <c r="D2216" s="56" t="s">
        <v>119</v>
      </c>
      <c r="E2216" s="56" t="s">
        <v>196</v>
      </c>
      <c r="F2216" s="58" t="s">
        <v>106</v>
      </c>
      <c r="G2216" s="58" t="s">
        <v>113</v>
      </c>
      <c r="H2216" s="56" t="s">
        <v>112</v>
      </c>
      <c r="I2216" s="59"/>
      <c r="J2216" s="59">
        <f t="shared" si="436"/>
        <v>43768</v>
      </c>
      <c r="K2216" s="56" t="s">
        <v>18</v>
      </c>
      <c r="L2216" s="56" t="s">
        <v>14</v>
      </c>
      <c r="M2216" s="60" t="s">
        <v>745</v>
      </c>
      <c r="N2216" s="56" t="s">
        <v>2736</v>
      </c>
      <c r="O2216" s="56" t="s">
        <v>114</v>
      </c>
      <c r="P2216" s="56" t="s">
        <v>2737</v>
      </c>
      <c r="Q2216" s="56" t="s">
        <v>256</v>
      </c>
      <c r="R2216" s="57">
        <v>43740</v>
      </c>
      <c r="S2216" s="56" t="s">
        <v>108</v>
      </c>
      <c r="T2216" s="56" t="s">
        <v>108</v>
      </c>
      <c r="U2216" s="57"/>
      <c r="V2216" s="62">
        <v>25</v>
      </c>
      <c r="W2216" s="62">
        <v>25</v>
      </c>
      <c r="X2216" s="57">
        <v>43787</v>
      </c>
      <c r="Y2216" s="56" t="s">
        <v>108</v>
      </c>
      <c r="Z2216" s="56" t="s">
        <v>121</v>
      </c>
      <c r="AA2216" s="57">
        <v>43791</v>
      </c>
      <c r="AB2216" s="75"/>
      <c r="AC2216" s="64" t="s">
        <v>13787</v>
      </c>
      <c r="AD2216" s="56" t="s">
        <v>97</v>
      </c>
      <c r="AE2216" s="56" t="s">
        <v>119</v>
      </c>
      <c r="AF2216" s="61"/>
      <c r="AG2216" s="61"/>
      <c r="AH2216" s="67" t="str">
        <v>Sep</v>
      </c>
      <c r="AI2216" s="68" t="str">
        <v>Nov</v>
      </c>
      <c r="AJ2216" s="69">
        <f t="shared" si="340"/>
        <v>53</v>
      </c>
      <c r="AK2216" s="70"/>
      <c r="AL2216" s="71"/>
      <c r="AM2216" s="71" t="str">
        <v>2019</v>
      </c>
      <c r="AN2216" s="70"/>
      <c r="AO2216" s="70" t="s">
        <v>121</v>
      </c>
      <c r="AP2216" s="74">
        <f ca="1"/>
        <v>221</v>
      </c>
    </row>
    <row r="2217" spans="1:42" ht="14.4">
      <c r="A2217" s="55" t="s">
        <v>13790</v>
      </c>
      <c r="B2217" s="56" t="s">
        <v>89</v>
      </c>
      <c r="C2217" s="57">
        <v>43741</v>
      </c>
      <c r="D2217" s="56" t="s">
        <v>131</v>
      </c>
      <c r="E2217" s="56" t="s">
        <v>297</v>
      </c>
      <c r="F2217" s="58" t="s">
        <v>106</v>
      </c>
      <c r="G2217" s="58" t="s">
        <v>107</v>
      </c>
      <c r="H2217" s="56" t="s">
        <v>140</v>
      </c>
      <c r="I2217" s="59"/>
      <c r="J2217" s="59">
        <f t="shared" si="436"/>
        <v>43771</v>
      </c>
      <c r="K2217" s="56" t="s">
        <v>18</v>
      </c>
      <c r="L2217" s="56" t="s">
        <v>18</v>
      </c>
      <c r="M2217" s="60" t="s">
        <v>745</v>
      </c>
      <c r="N2217" s="56" t="s">
        <v>13791</v>
      </c>
      <c r="O2217" s="56" t="s">
        <v>249</v>
      </c>
      <c r="P2217" s="56" t="s">
        <v>13792</v>
      </c>
      <c r="Q2217" s="56" t="s">
        <v>17</v>
      </c>
      <c r="R2217" s="59"/>
      <c r="S2217" s="56" t="s">
        <v>108</v>
      </c>
      <c r="T2217" s="56" t="s">
        <v>108</v>
      </c>
      <c r="U2217" s="57"/>
      <c r="V2217" s="77"/>
      <c r="W2217" s="62">
        <v>0</v>
      </c>
      <c r="X2217" s="59"/>
      <c r="Y2217" s="56" t="s">
        <v>108</v>
      </c>
      <c r="Z2217" s="56" t="s">
        <v>121</v>
      </c>
      <c r="AA2217" s="57">
        <v>43741</v>
      </c>
      <c r="AB2217" s="63" t="s">
        <v>389</v>
      </c>
      <c r="AC2217" s="64" t="s">
        <v>13794</v>
      </c>
      <c r="AD2217" s="65" t="s">
        <v>97</v>
      </c>
      <c r="AE2217" s="56" t="s">
        <v>90</v>
      </c>
      <c r="AF2217" s="61"/>
      <c r="AG2217" s="61"/>
      <c r="AH2217" s="67" t="str">
        <v>Oct</v>
      </c>
      <c r="AI2217" s="68" t="str">
        <v>Oct</v>
      </c>
      <c r="AJ2217" s="69">
        <f t="shared" si="340"/>
        <v>0</v>
      </c>
      <c r="AK2217" s="70"/>
      <c r="AL2217" s="71"/>
      <c r="AM2217" s="71" t="str">
        <v>2019</v>
      </c>
      <c r="AN2217" s="70"/>
      <c r="AO2217" s="70" t="s">
        <v>123</v>
      </c>
      <c r="AP2217" s="74">
        <f ca="1"/>
        <v>218</v>
      </c>
    </row>
    <row r="2218" spans="1:42" ht="14.4">
      <c r="A2218" s="55" t="s">
        <v>13797</v>
      </c>
      <c r="B2218" s="56" t="s">
        <v>89</v>
      </c>
      <c r="C2218" s="57">
        <v>43741</v>
      </c>
      <c r="D2218" s="56" t="s">
        <v>131</v>
      </c>
      <c r="E2218" s="56" t="s">
        <v>297</v>
      </c>
      <c r="F2218" s="58" t="s">
        <v>106</v>
      </c>
      <c r="G2218" s="58" t="s">
        <v>107</v>
      </c>
      <c r="H2218" s="56" t="s">
        <v>140</v>
      </c>
      <c r="I2218" s="59"/>
      <c r="J2218" s="59">
        <f t="shared" si="436"/>
        <v>43771</v>
      </c>
      <c r="K2218" s="56" t="s">
        <v>18</v>
      </c>
      <c r="L2218" s="56" t="s">
        <v>18</v>
      </c>
      <c r="M2218" s="60" t="s">
        <v>745</v>
      </c>
      <c r="N2218" s="56" t="s">
        <v>13798</v>
      </c>
      <c r="O2218" s="56" t="s">
        <v>29</v>
      </c>
      <c r="P2218" s="56" t="s">
        <v>2624</v>
      </c>
      <c r="Q2218" s="56" t="s">
        <v>17</v>
      </c>
      <c r="R2218" s="59"/>
      <c r="S2218" s="56" t="s">
        <v>108</v>
      </c>
      <c r="T2218" s="56" t="s">
        <v>108</v>
      </c>
      <c r="U2218" s="57"/>
      <c r="V2218" s="77"/>
      <c r="W2218" s="62">
        <v>0</v>
      </c>
      <c r="X2218" s="59"/>
      <c r="Y2218" s="56" t="s">
        <v>108</v>
      </c>
      <c r="Z2218" s="56" t="s">
        <v>121</v>
      </c>
      <c r="AA2218" s="57">
        <v>43741</v>
      </c>
      <c r="AB2218" s="63" t="s">
        <v>389</v>
      </c>
      <c r="AC2218" s="64" t="s">
        <v>13809</v>
      </c>
      <c r="AD2218" s="56" t="s">
        <v>360</v>
      </c>
      <c r="AE2218" s="56" t="s">
        <v>90</v>
      </c>
      <c r="AF2218" s="61"/>
      <c r="AG2218" s="61"/>
      <c r="AH2218" s="67" t="str">
        <v>Oct</v>
      </c>
      <c r="AI2218" s="68" t="str">
        <v>Oct</v>
      </c>
      <c r="AJ2218" s="69">
        <f t="shared" si="340"/>
        <v>0</v>
      </c>
      <c r="AK2218" s="70"/>
      <c r="AL2218" s="71"/>
      <c r="AM2218" s="71" t="str">
        <v>2019</v>
      </c>
      <c r="AN2218" s="70"/>
      <c r="AO2218" s="70" t="s">
        <v>123</v>
      </c>
      <c r="AP2218" s="74">
        <f ca="1"/>
        <v>218</v>
      </c>
    </row>
    <row r="2219" spans="1:42" ht="14.4">
      <c r="A2219" s="55" t="s">
        <v>13812</v>
      </c>
      <c r="B2219" s="56" t="s">
        <v>89</v>
      </c>
      <c r="C2219" s="57">
        <v>43747</v>
      </c>
      <c r="D2219" s="56" t="s">
        <v>131</v>
      </c>
      <c r="E2219" s="56" t="s">
        <v>140</v>
      </c>
      <c r="F2219" s="58" t="s">
        <v>106</v>
      </c>
      <c r="G2219" s="58" t="s">
        <v>107</v>
      </c>
      <c r="H2219" s="56" t="s">
        <v>140</v>
      </c>
      <c r="I2219" s="59"/>
      <c r="J2219" s="59">
        <f t="shared" si="436"/>
        <v>43777</v>
      </c>
      <c r="K2219" s="56" t="s">
        <v>18</v>
      </c>
      <c r="L2219" s="56" t="s">
        <v>18</v>
      </c>
      <c r="M2219" s="60" t="s">
        <v>745</v>
      </c>
      <c r="N2219" s="56" t="s">
        <v>13814</v>
      </c>
      <c r="O2219" s="56" t="s">
        <v>249</v>
      </c>
      <c r="P2219" s="56" t="s">
        <v>13815</v>
      </c>
      <c r="Q2219" s="56" t="s">
        <v>17</v>
      </c>
      <c r="R2219" s="59"/>
      <c r="S2219" s="56" t="s">
        <v>108</v>
      </c>
      <c r="T2219" s="56" t="s">
        <v>108</v>
      </c>
      <c r="U2219" s="57"/>
      <c r="V2219" s="77"/>
      <c r="W2219" s="62">
        <v>0</v>
      </c>
      <c r="X2219" s="59"/>
      <c r="Y2219" s="56" t="s">
        <v>108</v>
      </c>
      <c r="Z2219" s="56" t="s">
        <v>121</v>
      </c>
      <c r="AA2219" s="57">
        <v>43747</v>
      </c>
      <c r="AB2219" s="63" t="s">
        <v>389</v>
      </c>
      <c r="AC2219" s="64" t="s">
        <v>13817</v>
      </c>
      <c r="AD2219" s="65" t="s">
        <v>97</v>
      </c>
      <c r="AE2219" s="56" t="s">
        <v>90</v>
      </c>
      <c r="AF2219" s="61"/>
      <c r="AG2219" s="61"/>
      <c r="AH2219" s="67" t="str">
        <v>Oct</v>
      </c>
      <c r="AI2219" s="68" t="str">
        <v>Oct</v>
      </c>
      <c r="AJ2219" s="69">
        <f t="shared" si="340"/>
        <v>0</v>
      </c>
      <c r="AK2219" s="70"/>
      <c r="AL2219" s="71"/>
      <c r="AM2219" s="71" t="str">
        <v>2019</v>
      </c>
      <c r="AN2219" s="70"/>
      <c r="AO2219" s="70" t="s">
        <v>123</v>
      </c>
      <c r="AP2219" s="74">
        <f ca="1"/>
        <v>212</v>
      </c>
    </row>
    <row r="2220" spans="1:42" ht="14.4">
      <c r="A2220" s="55" t="s">
        <v>13819</v>
      </c>
      <c r="B2220" s="56" t="s">
        <v>89</v>
      </c>
      <c r="C2220" s="57">
        <v>43747</v>
      </c>
      <c r="D2220" s="56" t="s">
        <v>131</v>
      </c>
      <c r="E2220" s="56" t="s">
        <v>140</v>
      </c>
      <c r="F2220" s="58" t="s">
        <v>106</v>
      </c>
      <c r="G2220" s="58" t="s">
        <v>107</v>
      </c>
      <c r="H2220" s="56" t="s">
        <v>140</v>
      </c>
      <c r="I2220" s="59"/>
      <c r="J2220" s="59">
        <f t="shared" si="436"/>
        <v>43777</v>
      </c>
      <c r="K2220" s="56" t="s">
        <v>18</v>
      </c>
      <c r="L2220" s="56" t="s">
        <v>18</v>
      </c>
      <c r="M2220" s="60" t="s">
        <v>745</v>
      </c>
      <c r="N2220" s="56" t="s">
        <v>13821</v>
      </c>
      <c r="O2220" s="56" t="s">
        <v>44</v>
      </c>
      <c r="P2220" s="56" t="s">
        <v>13823</v>
      </c>
      <c r="Q2220" s="56" t="s">
        <v>21</v>
      </c>
      <c r="R2220" s="59"/>
      <c r="S2220" s="56" t="s">
        <v>108</v>
      </c>
      <c r="T2220" s="56" t="s">
        <v>108</v>
      </c>
      <c r="U2220" s="57"/>
      <c r="V2220" s="77"/>
      <c r="W2220" s="62">
        <v>0</v>
      </c>
      <c r="X2220" s="59"/>
      <c r="Y2220" s="56" t="s">
        <v>108</v>
      </c>
      <c r="Z2220" s="56" t="s">
        <v>121</v>
      </c>
      <c r="AA2220" s="57">
        <v>43747</v>
      </c>
      <c r="AB2220" s="63" t="s">
        <v>389</v>
      </c>
      <c r="AC2220" s="64" t="s">
        <v>13824</v>
      </c>
      <c r="AD2220" s="65" t="s">
        <v>97</v>
      </c>
      <c r="AE2220" s="56" t="s">
        <v>90</v>
      </c>
      <c r="AF2220" s="61"/>
      <c r="AG2220" s="61"/>
      <c r="AH2220" s="67" t="str">
        <v>Oct</v>
      </c>
      <c r="AI2220" s="68" t="str">
        <v>Oct</v>
      </c>
      <c r="AJ2220" s="69">
        <f t="shared" si="340"/>
        <v>0</v>
      </c>
      <c r="AK2220" s="70"/>
      <c r="AL2220" s="71"/>
      <c r="AM2220" s="71" t="str">
        <v>2019</v>
      </c>
      <c r="AN2220" s="70"/>
      <c r="AO2220" s="70" t="s">
        <v>123</v>
      </c>
      <c r="AP2220" s="74">
        <f ca="1"/>
        <v>212</v>
      </c>
    </row>
    <row r="2221" spans="1:42" ht="14.4">
      <c r="A2221" s="55" t="s">
        <v>13825</v>
      </c>
      <c r="B2221" s="56" t="s">
        <v>89</v>
      </c>
      <c r="C2221" s="57">
        <v>43749</v>
      </c>
      <c r="D2221" s="56" t="s">
        <v>119</v>
      </c>
      <c r="E2221" s="56" t="s">
        <v>196</v>
      </c>
      <c r="F2221" s="58" t="s">
        <v>106</v>
      </c>
      <c r="G2221" s="58" t="s">
        <v>113</v>
      </c>
      <c r="H2221" s="56" t="s">
        <v>196</v>
      </c>
      <c r="I2221" s="59"/>
      <c r="J2221" s="59">
        <f t="shared" si="436"/>
        <v>43779</v>
      </c>
      <c r="K2221" s="56" t="s">
        <v>18</v>
      </c>
      <c r="L2221" s="56" t="s">
        <v>18</v>
      </c>
      <c r="M2221" s="60" t="s">
        <v>745</v>
      </c>
      <c r="N2221" s="56" t="s">
        <v>13826</v>
      </c>
      <c r="O2221" s="56" t="s">
        <v>39</v>
      </c>
      <c r="P2221" s="56" t="s">
        <v>13827</v>
      </c>
      <c r="Q2221" s="56" t="s">
        <v>117</v>
      </c>
      <c r="R2221" s="59"/>
      <c r="S2221" s="56" t="s">
        <v>108</v>
      </c>
      <c r="T2221" s="56" t="s">
        <v>108</v>
      </c>
      <c r="U2221" s="57">
        <v>43749</v>
      </c>
      <c r="V2221" s="62">
        <v>25</v>
      </c>
      <c r="W2221" s="62">
        <v>25</v>
      </c>
      <c r="X2221" s="57">
        <v>43763</v>
      </c>
      <c r="Y2221" s="56" t="s">
        <v>108</v>
      </c>
      <c r="Z2221" s="56" t="s">
        <v>121</v>
      </c>
      <c r="AA2221" s="57">
        <v>43774</v>
      </c>
      <c r="AB2221" s="75"/>
      <c r="AC2221" s="64" t="s">
        <v>13828</v>
      </c>
      <c r="AD2221" s="56" t="s">
        <v>97</v>
      </c>
      <c r="AE2221" s="56" t="s">
        <v>119</v>
      </c>
      <c r="AF2221" s="61"/>
      <c r="AG2221" s="61"/>
      <c r="AH2221" s="67" t="str">
        <v>Oct</v>
      </c>
      <c r="AI2221" s="68" t="str">
        <v>Nov</v>
      </c>
      <c r="AJ2221" s="69">
        <f t="shared" si="340"/>
        <v>25</v>
      </c>
      <c r="AK2221" s="70"/>
      <c r="AL2221" s="71"/>
      <c r="AM2221" s="71" t="str">
        <v>2019</v>
      </c>
      <c r="AN2221" s="70"/>
      <c r="AO2221" s="70" t="s">
        <v>123</v>
      </c>
      <c r="AP2221" s="74">
        <f ca="1"/>
        <v>210</v>
      </c>
    </row>
    <row r="2222" spans="1:42" ht="14.4">
      <c r="A2222" s="55" t="s">
        <v>13829</v>
      </c>
      <c r="B2222" s="56" t="s">
        <v>89</v>
      </c>
      <c r="C2222" s="57">
        <v>43747</v>
      </c>
      <c r="D2222" s="56" t="s">
        <v>119</v>
      </c>
      <c r="E2222" s="56" t="s">
        <v>12</v>
      </c>
      <c r="F2222" s="58" t="s">
        <v>106</v>
      </c>
      <c r="G2222" s="58" t="s">
        <v>107</v>
      </c>
      <c r="H2222" s="56" t="s">
        <v>12</v>
      </c>
      <c r="I2222" s="59"/>
      <c r="J2222" s="59">
        <f t="shared" si="436"/>
        <v>43777</v>
      </c>
      <c r="K2222" s="56" t="s">
        <v>18</v>
      </c>
      <c r="L2222" s="56" t="s">
        <v>18</v>
      </c>
      <c r="M2222" s="60" t="s">
        <v>745</v>
      </c>
      <c r="N2222" s="56" t="s">
        <v>13830</v>
      </c>
      <c r="O2222" s="56" t="s">
        <v>20</v>
      </c>
      <c r="P2222" s="56" t="s">
        <v>10777</v>
      </c>
      <c r="Q2222" s="56" t="s">
        <v>17</v>
      </c>
      <c r="R2222" s="59"/>
      <c r="S2222" s="56" t="s">
        <v>108</v>
      </c>
      <c r="T2222" s="56" t="s">
        <v>108</v>
      </c>
      <c r="U2222" s="57"/>
      <c r="V2222" s="77"/>
      <c r="W2222" s="62" t="s">
        <v>108</v>
      </c>
      <c r="X2222" s="59"/>
      <c r="Y2222" s="56" t="s">
        <v>108</v>
      </c>
      <c r="Z2222" s="56" t="s">
        <v>121</v>
      </c>
      <c r="AA2222" s="57">
        <v>43755</v>
      </c>
      <c r="AB2222" s="75"/>
      <c r="AC2222" s="64"/>
      <c r="AD2222" s="65" t="s">
        <v>97</v>
      </c>
      <c r="AE2222" s="56" t="s">
        <v>119</v>
      </c>
      <c r="AF2222" s="61"/>
      <c r="AG2222" s="61"/>
      <c r="AH2222" s="67" t="str">
        <v>Oct</v>
      </c>
      <c r="AI2222" s="68" t="str">
        <v>Oct</v>
      </c>
      <c r="AJ2222" s="69">
        <f t="shared" si="340"/>
        <v>8</v>
      </c>
      <c r="AK2222" s="70" t="str">
        <f t="shared" ref="AK2222:AK2228" si="439">IF(R2222="","",SUM(R2222+30))</f>
        <v/>
      </c>
      <c r="AL2222" s="71" t="s">
        <v>17409</v>
      </c>
      <c r="AM2222" s="71" t="str">
        <v>2019</v>
      </c>
      <c r="AN2222" s="70"/>
      <c r="AO2222" s="70" t="s">
        <v>123</v>
      </c>
      <c r="AP2222" s="74">
        <f ca="1"/>
        <v>212</v>
      </c>
    </row>
    <row r="2223" spans="1:42" ht="14.4">
      <c r="A2223" s="55" t="s">
        <v>13835</v>
      </c>
      <c r="B2223" s="56" t="s">
        <v>89</v>
      </c>
      <c r="C2223" s="57">
        <v>43747</v>
      </c>
      <c r="D2223" s="56" t="s">
        <v>119</v>
      </c>
      <c r="E2223" s="56" t="s">
        <v>12</v>
      </c>
      <c r="F2223" s="58" t="s">
        <v>106</v>
      </c>
      <c r="G2223" s="58" t="s">
        <v>107</v>
      </c>
      <c r="H2223" s="56" t="s">
        <v>12</v>
      </c>
      <c r="I2223" s="59"/>
      <c r="J2223" s="59">
        <f t="shared" si="436"/>
        <v>43777</v>
      </c>
      <c r="K2223" s="56" t="s">
        <v>18</v>
      </c>
      <c r="L2223" s="56" t="s">
        <v>18</v>
      </c>
      <c r="M2223" s="60" t="s">
        <v>745</v>
      </c>
      <c r="N2223" s="56" t="s">
        <v>13837</v>
      </c>
      <c r="O2223" s="56" t="s">
        <v>37</v>
      </c>
      <c r="P2223" s="56" t="s">
        <v>1383</v>
      </c>
      <c r="Q2223" s="56" t="s">
        <v>17</v>
      </c>
      <c r="R2223" s="59"/>
      <c r="S2223" s="56" t="s">
        <v>108</v>
      </c>
      <c r="T2223" s="56" t="s">
        <v>108</v>
      </c>
      <c r="U2223" s="57"/>
      <c r="V2223" s="77"/>
      <c r="W2223" s="62" t="s">
        <v>108</v>
      </c>
      <c r="X2223" s="59"/>
      <c r="Y2223" s="56" t="s">
        <v>108</v>
      </c>
      <c r="Z2223" s="56" t="s">
        <v>121</v>
      </c>
      <c r="AA2223" s="57">
        <v>43755</v>
      </c>
      <c r="AB2223" s="75"/>
      <c r="AC2223" s="64"/>
      <c r="AD2223" s="65" t="s">
        <v>97</v>
      </c>
      <c r="AE2223" s="56" t="s">
        <v>119</v>
      </c>
      <c r="AF2223" s="61"/>
      <c r="AG2223" s="61"/>
      <c r="AH2223" s="67" t="str">
        <v>Oct</v>
      </c>
      <c r="AI2223" s="68" t="str">
        <v>Oct</v>
      </c>
      <c r="AJ2223" s="69">
        <f t="shared" si="340"/>
        <v>8</v>
      </c>
      <c r="AK2223" s="70" t="str">
        <f t="shared" si="439"/>
        <v/>
      </c>
      <c r="AL2223" s="71" t="s">
        <v>17409</v>
      </c>
      <c r="AM2223" s="71" t="str">
        <v>2019</v>
      </c>
      <c r="AN2223" s="70"/>
      <c r="AO2223" s="70" t="s">
        <v>123</v>
      </c>
      <c r="AP2223" s="74">
        <f ca="1"/>
        <v>212</v>
      </c>
    </row>
    <row r="2224" spans="1:42" ht="14.4">
      <c r="A2224" s="55" t="s">
        <v>13843</v>
      </c>
      <c r="B2224" s="56" t="s">
        <v>89</v>
      </c>
      <c r="C2224" s="57">
        <v>43759</v>
      </c>
      <c r="D2224" s="56" t="s">
        <v>90</v>
      </c>
      <c r="E2224" s="56" t="s">
        <v>91</v>
      </c>
      <c r="F2224" s="58" t="s">
        <v>92</v>
      </c>
      <c r="G2224" s="58" t="s">
        <v>93</v>
      </c>
      <c r="H2224" s="56" t="s">
        <v>91</v>
      </c>
      <c r="I2224" s="59"/>
      <c r="J2224" s="59">
        <f t="shared" si="436"/>
        <v>43789</v>
      </c>
      <c r="K2224" s="56" t="s">
        <v>18</v>
      </c>
      <c r="L2224" s="56" t="s">
        <v>18</v>
      </c>
      <c r="M2224" s="60" t="s">
        <v>745</v>
      </c>
      <c r="N2224" s="56" t="s">
        <v>13847</v>
      </c>
      <c r="O2224" s="56" t="s">
        <v>95</v>
      </c>
      <c r="P2224" s="56" t="s">
        <v>13848</v>
      </c>
      <c r="Q2224" s="56" t="s">
        <v>96</v>
      </c>
      <c r="R2224" s="59"/>
      <c r="S2224" s="56"/>
      <c r="T2224" s="56"/>
      <c r="U2224" s="57"/>
      <c r="V2224" s="77"/>
      <c r="W2224" s="62" t="s">
        <v>108</v>
      </c>
      <c r="X2224" s="59"/>
      <c r="Y2224" s="61"/>
      <c r="Z2224" s="56" t="s">
        <v>121</v>
      </c>
      <c r="AA2224" s="57">
        <v>43759</v>
      </c>
      <c r="AB2224" s="75"/>
      <c r="AC2224" s="64"/>
      <c r="AD2224" s="65" t="s">
        <v>97</v>
      </c>
      <c r="AE2224" s="56" t="s">
        <v>90</v>
      </c>
      <c r="AF2224" s="61"/>
      <c r="AG2224" s="61"/>
      <c r="AH2224" s="67" t="str">
        <v>Oct</v>
      </c>
      <c r="AI2224" s="68" t="str">
        <v>Oct</v>
      </c>
      <c r="AJ2224" s="69">
        <f t="shared" si="340"/>
        <v>0</v>
      </c>
      <c r="AK2224" s="70" t="str">
        <f t="shared" si="439"/>
        <v/>
      </c>
      <c r="AL2224" s="71" t="s">
        <v>17409</v>
      </c>
      <c r="AM2224" s="71" t="str">
        <v>2019</v>
      </c>
      <c r="AN2224" s="70"/>
      <c r="AO2224" s="70" t="s">
        <v>123</v>
      </c>
      <c r="AP2224" s="74">
        <f ca="1"/>
        <v>200</v>
      </c>
    </row>
    <row r="2225" spans="1:42" ht="14.4">
      <c r="A2225" s="55" t="s">
        <v>13850</v>
      </c>
      <c r="B2225" s="56" t="s">
        <v>89</v>
      </c>
      <c r="C2225" s="57">
        <v>43761</v>
      </c>
      <c r="D2225" s="56" t="s">
        <v>131</v>
      </c>
      <c r="E2225" s="56" t="s">
        <v>297</v>
      </c>
      <c r="F2225" s="58" t="s">
        <v>106</v>
      </c>
      <c r="G2225" s="58" t="s">
        <v>107</v>
      </c>
      <c r="H2225" s="56" t="s">
        <v>140</v>
      </c>
      <c r="I2225" s="59"/>
      <c r="J2225" s="59">
        <f t="shared" si="436"/>
        <v>43791</v>
      </c>
      <c r="K2225" s="56" t="s">
        <v>18</v>
      </c>
      <c r="L2225" s="56" t="s">
        <v>18</v>
      </c>
      <c r="M2225" s="60" t="s">
        <v>745</v>
      </c>
      <c r="N2225" s="56" t="s">
        <v>13852</v>
      </c>
      <c r="O2225" s="56" t="s">
        <v>172</v>
      </c>
      <c r="P2225" s="56" t="s">
        <v>13854</v>
      </c>
      <c r="Q2225" s="56" t="s">
        <v>17</v>
      </c>
      <c r="R2225" s="59"/>
      <c r="S2225" s="56" t="s">
        <v>108</v>
      </c>
      <c r="T2225" s="56" t="s">
        <v>108</v>
      </c>
      <c r="U2225" s="57"/>
      <c r="V2225" s="77"/>
      <c r="W2225" s="62" t="s">
        <v>146</v>
      </c>
      <c r="X2225" s="59"/>
      <c r="Y2225" s="56" t="s">
        <v>108</v>
      </c>
      <c r="Z2225" s="56" t="s">
        <v>121</v>
      </c>
      <c r="AA2225" s="57">
        <v>43762</v>
      </c>
      <c r="AB2225" s="63" t="s">
        <v>389</v>
      </c>
      <c r="AC2225" s="64" t="s">
        <v>713</v>
      </c>
      <c r="AD2225" s="56" t="s">
        <v>97</v>
      </c>
      <c r="AE2225" s="56" t="s">
        <v>90</v>
      </c>
      <c r="AF2225" s="61"/>
      <c r="AG2225" s="61"/>
      <c r="AH2225" s="67" t="str">
        <v>Oct</v>
      </c>
      <c r="AI2225" s="68" t="str">
        <v>Oct</v>
      </c>
      <c r="AJ2225" s="69">
        <f t="shared" si="340"/>
        <v>1</v>
      </c>
      <c r="AK2225" s="70" t="str">
        <f t="shared" si="439"/>
        <v/>
      </c>
      <c r="AL2225" s="71"/>
      <c r="AM2225" s="71" t="str">
        <v>2019</v>
      </c>
      <c r="AN2225" s="70"/>
      <c r="AO2225" s="70" t="s">
        <v>123</v>
      </c>
      <c r="AP2225" s="74">
        <f ca="1"/>
        <v>198</v>
      </c>
    </row>
    <row r="2226" spans="1:42" ht="14.4">
      <c r="A2226" s="55" t="s">
        <v>13856</v>
      </c>
      <c r="B2226" s="56" t="s">
        <v>89</v>
      </c>
      <c r="C2226" s="57">
        <v>43761</v>
      </c>
      <c r="D2226" s="56" t="s">
        <v>131</v>
      </c>
      <c r="E2226" s="56" t="s">
        <v>297</v>
      </c>
      <c r="F2226" s="58" t="s">
        <v>106</v>
      </c>
      <c r="G2226" s="58" t="s">
        <v>107</v>
      </c>
      <c r="H2226" s="56" t="s">
        <v>140</v>
      </c>
      <c r="I2226" s="59"/>
      <c r="J2226" s="59">
        <f t="shared" si="436"/>
        <v>43791</v>
      </c>
      <c r="K2226" s="56" t="s">
        <v>18</v>
      </c>
      <c r="L2226" s="56" t="s">
        <v>18</v>
      </c>
      <c r="M2226" s="60" t="s">
        <v>745</v>
      </c>
      <c r="N2226" s="56" t="s">
        <v>13860</v>
      </c>
      <c r="O2226" s="56" t="s">
        <v>249</v>
      </c>
      <c r="P2226" s="56" t="s">
        <v>13861</v>
      </c>
      <c r="Q2226" s="56" t="s">
        <v>17</v>
      </c>
      <c r="R2226" s="59"/>
      <c r="S2226" s="56" t="s">
        <v>108</v>
      </c>
      <c r="T2226" s="56" t="s">
        <v>108</v>
      </c>
      <c r="U2226" s="57"/>
      <c r="V2226" s="77"/>
      <c r="W2226" s="62" t="s">
        <v>108</v>
      </c>
      <c r="X2226" s="59"/>
      <c r="Y2226" s="56" t="s">
        <v>108</v>
      </c>
      <c r="Z2226" s="56" t="s">
        <v>123</v>
      </c>
      <c r="AA2226" s="57">
        <v>43762</v>
      </c>
      <c r="AB2226" s="63" t="s">
        <v>389</v>
      </c>
      <c r="AC2226" s="64" t="s">
        <v>13863</v>
      </c>
      <c r="AD2226" s="56" t="s">
        <v>705</v>
      </c>
      <c r="AE2226" s="56"/>
      <c r="AF2226" s="61"/>
      <c r="AG2226" s="61"/>
      <c r="AH2226" s="67" t="str">
        <v>Oct</v>
      </c>
      <c r="AI2226" s="68" t="str">
        <v>Oct</v>
      </c>
      <c r="AJ2226" s="69">
        <f t="shared" si="340"/>
        <v>1</v>
      </c>
      <c r="AK2226" s="70" t="str">
        <f t="shared" si="439"/>
        <v/>
      </c>
      <c r="AL2226" s="71"/>
      <c r="AM2226" s="71" t="str">
        <v>2019</v>
      </c>
      <c r="AN2226" s="70"/>
      <c r="AO2226" s="70" t="s">
        <v>123</v>
      </c>
      <c r="AP2226" s="74">
        <f ca="1"/>
        <v>198</v>
      </c>
    </row>
    <row r="2227" spans="1:42" ht="14.4">
      <c r="A2227" s="55" t="s">
        <v>13865</v>
      </c>
      <c r="B2227" s="56" t="s">
        <v>89</v>
      </c>
      <c r="C2227" s="57">
        <v>43767</v>
      </c>
      <c r="D2227" s="56" t="s">
        <v>131</v>
      </c>
      <c r="E2227" s="56" t="s">
        <v>297</v>
      </c>
      <c r="F2227" s="58" t="s">
        <v>106</v>
      </c>
      <c r="G2227" s="58" t="s">
        <v>107</v>
      </c>
      <c r="H2227" s="56" t="s">
        <v>140</v>
      </c>
      <c r="I2227" s="59"/>
      <c r="J2227" s="59">
        <f t="shared" si="436"/>
        <v>43797</v>
      </c>
      <c r="K2227" s="56" t="s">
        <v>18</v>
      </c>
      <c r="L2227" s="56" t="s">
        <v>18</v>
      </c>
      <c r="M2227" s="60" t="s">
        <v>745</v>
      </c>
      <c r="N2227" s="56" t="s">
        <v>1255</v>
      </c>
      <c r="O2227" s="56" t="s">
        <v>29</v>
      </c>
      <c r="P2227" s="56" t="s">
        <v>1257</v>
      </c>
      <c r="Q2227" s="56" t="s">
        <v>17</v>
      </c>
      <c r="R2227" s="59"/>
      <c r="S2227" s="56" t="s">
        <v>108</v>
      </c>
      <c r="T2227" s="56" t="s">
        <v>108</v>
      </c>
      <c r="U2227" s="57"/>
      <c r="V2227" s="77"/>
      <c r="W2227" s="77"/>
      <c r="X2227" s="59"/>
      <c r="Y2227" s="56" t="s">
        <v>200</v>
      </c>
      <c r="Z2227" s="56" t="s">
        <v>123</v>
      </c>
      <c r="AA2227" s="57">
        <v>43768</v>
      </c>
      <c r="AB2227" s="63" t="s">
        <v>389</v>
      </c>
      <c r="AC2227" s="64" t="s">
        <v>13870</v>
      </c>
      <c r="AD2227" s="56" t="s">
        <v>294</v>
      </c>
      <c r="AE2227" s="56"/>
      <c r="AF2227" s="61"/>
      <c r="AG2227" s="61"/>
      <c r="AH2227" s="67" t="str">
        <v>Oct</v>
      </c>
      <c r="AI2227" s="68" t="str">
        <v>Oct</v>
      </c>
      <c r="AJ2227" s="69">
        <f t="shared" si="340"/>
        <v>1</v>
      </c>
      <c r="AK2227" s="70" t="str">
        <f t="shared" si="439"/>
        <v/>
      </c>
      <c r="AL2227" s="71" t="s">
        <v>17409</v>
      </c>
      <c r="AM2227" s="71" t="str">
        <v>2019</v>
      </c>
      <c r="AN2227" s="70"/>
      <c r="AO2227" s="70" t="s">
        <v>123</v>
      </c>
      <c r="AP2227" s="74">
        <f ca="1"/>
        <v>192</v>
      </c>
    </row>
    <row r="2228" spans="1:42" ht="14.4">
      <c r="A2228" s="55" t="s">
        <v>13874</v>
      </c>
      <c r="B2228" s="56" t="s">
        <v>89</v>
      </c>
      <c r="C2228" s="57">
        <v>43770</v>
      </c>
      <c r="D2228" s="56" t="s">
        <v>131</v>
      </c>
      <c r="E2228" s="56" t="s">
        <v>297</v>
      </c>
      <c r="F2228" s="58" t="s">
        <v>106</v>
      </c>
      <c r="G2228" s="58" t="s">
        <v>107</v>
      </c>
      <c r="H2228" s="56" t="s">
        <v>140</v>
      </c>
      <c r="I2228" s="59"/>
      <c r="J2228" s="59">
        <f t="shared" si="436"/>
        <v>43800</v>
      </c>
      <c r="K2228" s="56" t="s">
        <v>18</v>
      </c>
      <c r="L2228" s="56" t="s">
        <v>18</v>
      </c>
      <c r="M2228" s="60" t="s">
        <v>745</v>
      </c>
      <c r="N2228" s="56" t="s">
        <v>13877</v>
      </c>
      <c r="O2228" s="56" t="s">
        <v>266</v>
      </c>
      <c r="P2228" s="56" t="s">
        <v>384</v>
      </c>
      <c r="Q2228" s="56" t="s">
        <v>17</v>
      </c>
      <c r="R2228" s="59"/>
      <c r="S2228" s="56" t="s">
        <v>108</v>
      </c>
      <c r="T2228" s="56" t="s">
        <v>108</v>
      </c>
      <c r="U2228" s="57"/>
      <c r="V2228" s="77"/>
      <c r="W2228" s="62" t="s">
        <v>146</v>
      </c>
      <c r="X2228" s="59"/>
      <c r="Y2228" s="56" t="s">
        <v>108</v>
      </c>
      <c r="Z2228" s="56" t="s">
        <v>121</v>
      </c>
      <c r="AA2228" s="57">
        <v>43770</v>
      </c>
      <c r="AB2228" s="63" t="s">
        <v>318</v>
      </c>
      <c r="AC2228" s="64" t="s">
        <v>13879</v>
      </c>
      <c r="AD2228" s="56" t="s">
        <v>97</v>
      </c>
      <c r="AE2228" s="56" t="s">
        <v>90</v>
      </c>
      <c r="AF2228" s="61"/>
      <c r="AG2228" s="61"/>
      <c r="AH2228" s="67" t="str">
        <v>Nov</v>
      </c>
      <c r="AI2228" s="68" t="str">
        <v>Nov</v>
      </c>
      <c r="AJ2228" s="69">
        <f t="shared" si="340"/>
        <v>0</v>
      </c>
      <c r="AK2228" s="70" t="str">
        <f t="shared" si="439"/>
        <v/>
      </c>
      <c r="AL2228" s="71" t="s">
        <v>17409</v>
      </c>
      <c r="AM2228" s="71" t="str">
        <v>2019</v>
      </c>
      <c r="AN2228" s="70"/>
      <c r="AO2228" s="70" t="s">
        <v>123</v>
      </c>
      <c r="AP2228" s="74">
        <f ca="1"/>
        <v>189</v>
      </c>
    </row>
    <row r="2229" spans="1:42" ht="26.5">
      <c r="A2229" s="55" t="s">
        <v>13881</v>
      </c>
      <c r="B2229" s="56" t="s">
        <v>89</v>
      </c>
      <c r="C2229" s="57">
        <v>43781</v>
      </c>
      <c r="D2229" s="56" t="s">
        <v>119</v>
      </c>
      <c r="E2229" s="56" t="s">
        <v>105</v>
      </c>
      <c r="F2229" s="58" t="s">
        <v>106</v>
      </c>
      <c r="G2229" s="58" t="s">
        <v>107</v>
      </c>
      <c r="H2229" s="56" t="s">
        <v>105</v>
      </c>
      <c r="I2229" s="59"/>
      <c r="J2229" s="59">
        <f t="shared" si="436"/>
        <v>43811</v>
      </c>
      <c r="K2229" s="56" t="s">
        <v>18</v>
      </c>
      <c r="L2229" s="56" t="s">
        <v>14</v>
      </c>
      <c r="M2229" s="60" t="s">
        <v>745</v>
      </c>
      <c r="N2229" s="65" t="s">
        <v>13883</v>
      </c>
      <c r="O2229" s="56" t="s">
        <v>39</v>
      </c>
      <c r="P2229" s="56" t="s">
        <v>13884</v>
      </c>
      <c r="Q2229" s="56" t="s">
        <v>133</v>
      </c>
      <c r="R2229" s="59"/>
      <c r="S2229" s="56" t="s">
        <v>108</v>
      </c>
      <c r="T2229" s="56" t="s">
        <v>108</v>
      </c>
      <c r="U2229" s="57"/>
      <c r="V2229" s="77"/>
      <c r="W2229" s="62" t="s">
        <v>146</v>
      </c>
      <c r="X2229" s="59"/>
      <c r="Y2229" s="56" t="s">
        <v>108</v>
      </c>
      <c r="Z2229" s="56" t="s">
        <v>121</v>
      </c>
      <c r="AA2229" s="57">
        <v>43787</v>
      </c>
      <c r="AB2229" s="63" t="s">
        <v>318</v>
      </c>
      <c r="AC2229" s="60" t="s">
        <v>13887</v>
      </c>
      <c r="AD2229" s="56" t="s">
        <v>97</v>
      </c>
      <c r="AE2229" s="56" t="s">
        <v>119</v>
      </c>
      <c r="AF2229" s="61"/>
      <c r="AG2229" s="61"/>
      <c r="AH2229" s="67" t="str">
        <v>Nov</v>
      </c>
      <c r="AI2229" s="68" t="str">
        <v>Nov</v>
      </c>
      <c r="AJ2229" s="69">
        <f t="shared" si="340"/>
        <v>6</v>
      </c>
      <c r="AK2229" s="70"/>
      <c r="AL2229" s="71"/>
      <c r="AM2229" s="71" t="str">
        <v>2019</v>
      </c>
      <c r="AN2229" s="70"/>
      <c r="AO2229" s="70" t="s">
        <v>123</v>
      </c>
      <c r="AP2229" s="74">
        <f ca="1"/>
        <v>178</v>
      </c>
    </row>
    <row r="2230" spans="1:42" ht="14.4">
      <c r="A2230" s="55" t="s">
        <v>13888</v>
      </c>
      <c r="B2230" s="56" t="s">
        <v>89</v>
      </c>
      <c r="C2230" s="57">
        <v>43781</v>
      </c>
      <c r="D2230" s="56" t="s">
        <v>131</v>
      </c>
      <c r="E2230" s="56" t="s">
        <v>297</v>
      </c>
      <c r="F2230" s="58" t="s">
        <v>106</v>
      </c>
      <c r="G2230" s="58" t="s">
        <v>107</v>
      </c>
      <c r="H2230" s="56" t="s">
        <v>140</v>
      </c>
      <c r="I2230" s="59"/>
      <c r="J2230" s="59">
        <f t="shared" si="436"/>
        <v>43811</v>
      </c>
      <c r="K2230" s="56" t="s">
        <v>18</v>
      </c>
      <c r="L2230" s="56" t="s">
        <v>14</v>
      </c>
      <c r="M2230" s="60" t="s">
        <v>745</v>
      </c>
      <c r="N2230" s="56" t="s">
        <v>13890</v>
      </c>
      <c r="O2230" s="56" t="s">
        <v>114</v>
      </c>
      <c r="P2230" s="56" t="s">
        <v>2737</v>
      </c>
      <c r="Q2230" s="56" t="s">
        <v>96</v>
      </c>
      <c r="R2230" s="59"/>
      <c r="S2230" s="56" t="s">
        <v>108</v>
      </c>
      <c r="T2230" s="56" t="s">
        <v>108</v>
      </c>
      <c r="U2230" s="57"/>
      <c r="V2230" s="77"/>
      <c r="W2230" s="62" t="s">
        <v>108</v>
      </c>
      <c r="X2230" s="59"/>
      <c r="Y2230" s="56" t="s">
        <v>108</v>
      </c>
      <c r="Z2230" s="56" t="s">
        <v>108</v>
      </c>
      <c r="AA2230" s="57">
        <v>43782</v>
      </c>
      <c r="AB2230" s="63" t="s">
        <v>318</v>
      </c>
      <c r="AC2230" s="64" t="s">
        <v>13893</v>
      </c>
      <c r="AD2230" s="56" t="s">
        <v>3737</v>
      </c>
      <c r="AE2230" s="56"/>
      <c r="AF2230" s="61"/>
      <c r="AG2230" s="61"/>
      <c r="AH2230" s="67" t="str">
        <v>Nov</v>
      </c>
      <c r="AI2230" s="68" t="str">
        <v>Nov</v>
      </c>
      <c r="AJ2230" s="69">
        <f t="shared" si="340"/>
        <v>1</v>
      </c>
      <c r="AK2230" s="70"/>
      <c r="AL2230" s="71"/>
      <c r="AM2230" s="71" t="str">
        <v>2019</v>
      </c>
      <c r="AN2230" s="70"/>
      <c r="AO2230" s="70" t="s">
        <v>123</v>
      </c>
      <c r="AP2230" s="74">
        <f ca="1"/>
        <v>178</v>
      </c>
    </row>
    <row r="2231" spans="1:42" ht="14.4">
      <c r="A2231" s="55" t="s">
        <v>13894</v>
      </c>
      <c r="B2231" s="56" t="s">
        <v>89</v>
      </c>
      <c r="C2231" s="57">
        <v>43781</v>
      </c>
      <c r="D2231" s="56" t="s">
        <v>131</v>
      </c>
      <c r="E2231" s="56" t="s">
        <v>297</v>
      </c>
      <c r="F2231" s="58" t="s">
        <v>106</v>
      </c>
      <c r="G2231" s="58" t="s">
        <v>107</v>
      </c>
      <c r="H2231" s="56" t="s">
        <v>140</v>
      </c>
      <c r="I2231" s="59"/>
      <c r="J2231" s="59">
        <f t="shared" si="436"/>
        <v>43811</v>
      </c>
      <c r="K2231" s="56" t="s">
        <v>18</v>
      </c>
      <c r="L2231" s="56" t="s">
        <v>14</v>
      </c>
      <c r="M2231" s="60" t="s">
        <v>745</v>
      </c>
      <c r="N2231" s="56" t="s">
        <v>13896</v>
      </c>
      <c r="O2231" s="56"/>
      <c r="P2231" s="56" t="s">
        <v>108</v>
      </c>
      <c r="Q2231" s="56" t="s">
        <v>237</v>
      </c>
      <c r="R2231" s="59"/>
      <c r="S2231" s="56" t="s">
        <v>108</v>
      </c>
      <c r="T2231" s="56" t="s">
        <v>108</v>
      </c>
      <c r="U2231" s="57"/>
      <c r="V2231" s="77"/>
      <c r="W2231" s="62" t="s">
        <v>108</v>
      </c>
      <c r="X2231" s="59"/>
      <c r="Y2231" s="56" t="s">
        <v>108</v>
      </c>
      <c r="Z2231" s="56" t="s">
        <v>108</v>
      </c>
      <c r="AA2231" s="57">
        <v>43782</v>
      </c>
      <c r="AB2231" s="63" t="s">
        <v>318</v>
      </c>
      <c r="AC2231" s="64" t="s">
        <v>13898</v>
      </c>
      <c r="AD2231" s="56" t="s">
        <v>118</v>
      </c>
      <c r="AE2231" s="56"/>
      <c r="AF2231" s="61"/>
      <c r="AG2231" s="61"/>
      <c r="AH2231" s="67" t="str">
        <v>Nov</v>
      </c>
      <c r="AI2231" s="68" t="str">
        <v>Nov</v>
      </c>
      <c r="AJ2231" s="69">
        <f t="shared" si="340"/>
        <v>1</v>
      </c>
      <c r="AK2231" s="70"/>
      <c r="AL2231" s="71"/>
      <c r="AM2231" s="71" t="str">
        <v>2019</v>
      </c>
      <c r="AN2231" s="70"/>
      <c r="AO2231" s="70" t="s">
        <v>123</v>
      </c>
      <c r="AP2231" s="74">
        <f ca="1"/>
        <v>178</v>
      </c>
    </row>
    <row r="2232" spans="1:42" ht="14.4">
      <c r="A2232" s="55" t="s">
        <v>13899</v>
      </c>
      <c r="B2232" s="56" t="s">
        <v>89</v>
      </c>
      <c r="C2232" s="57">
        <v>43777</v>
      </c>
      <c r="D2232" s="56" t="s">
        <v>119</v>
      </c>
      <c r="E2232" s="56" t="s">
        <v>196</v>
      </c>
      <c r="F2232" s="58" t="s">
        <v>106</v>
      </c>
      <c r="G2232" s="58" t="s">
        <v>113</v>
      </c>
      <c r="H2232" s="56" t="s">
        <v>112</v>
      </c>
      <c r="I2232" s="59"/>
      <c r="J2232" s="59">
        <f t="shared" si="436"/>
        <v>43807</v>
      </c>
      <c r="K2232" s="56" t="s">
        <v>18</v>
      </c>
      <c r="L2232" s="56" t="s">
        <v>14</v>
      </c>
      <c r="M2232" s="60" t="s">
        <v>745</v>
      </c>
      <c r="N2232" s="56" t="s">
        <v>13383</v>
      </c>
      <c r="O2232" s="56" t="s">
        <v>27</v>
      </c>
      <c r="P2232" s="56" t="s">
        <v>806</v>
      </c>
      <c r="Q2232" s="56" t="s">
        <v>116</v>
      </c>
      <c r="R2232" s="57">
        <v>43783</v>
      </c>
      <c r="S2232" s="56" t="s">
        <v>108</v>
      </c>
      <c r="T2232" s="56" t="s">
        <v>108</v>
      </c>
      <c r="U2232" s="57"/>
      <c r="V2232" s="77"/>
      <c r="W2232" s="77"/>
      <c r="X2232" s="59"/>
      <c r="Y2232" s="56" t="s">
        <v>200</v>
      </c>
      <c r="Z2232" s="56" t="s">
        <v>123</v>
      </c>
      <c r="AA2232" s="57">
        <v>43840</v>
      </c>
      <c r="AB2232" s="75"/>
      <c r="AC2232" s="64" t="s">
        <v>13902</v>
      </c>
      <c r="AD2232" s="56" t="s">
        <v>179</v>
      </c>
      <c r="AE2232" s="56"/>
      <c r="AF2232" s="61"/>
      <c r="AG2232" s="61"/>
      <c r="AH2232" s="67" t="str">
        <v>Nov</v>
      </c>
      <c r="AI2232" s="68" t="str">
        <v>Jan</v>
      </c>
      <c r="AJ2232" s="69">
        <f t="shared" si="340"/>
        <v>63</v>
      </c>
      <c r="AK2232" s="70"/>
      <c r="AL2232" s="71"/>
      <c r="AM2232" s="71" t="str">
        <v>2019</v>
      </c>
      <c r="AN2232" s="70"/>
      <c r="AO2232" s="70" t="s">
        <v>121</v>
      </c>
      <c r="AP2232" s="74">
        <f ca="1"/>
        <v>182</v>
      </c>
    </row>
    <row r="2233" spans="1:42" ht="14.4">
      <c r="A2233" s="55" t="s">
        <v>13904</v>
      </c>
      <c r="B2233" s="56" t="s">
        <v>89</v>
      </c>
      <c r="C2233" s="57">
        <v>43783</v>
      </c>
      <c r="D2233" s="56" t="s">
        <v>119</v>
      </c>
      <c r="E2233" s="56" t="s">
        <v>196</v>
      </c>
      <c r="F2233" s="58" t="s">
        <v>106</v>
      </c>
      <c r="G2233" s="58" t="s">
        <v>113</v>
      </c>
      <c r="H2233" s="56" t="s">
        <v>196</v>
      </c>
      <c r="I2233" s="59"/>
      <c r="J2233" s="57">
        <v>43813</v>
      </c>
      <c r="K2233" s="56" t="s">
        <v>18</v>
      </c>
      <c r="L2233" s="56" t="s">
        <v>14</v>
      </c>
      <c r="M2233" s="60" t="s">
        <v>745</v>
      </c>
      <c r="N2233" s="56" t="s">
        <v>13907</v>
      </c>
      <c r="O2233" s="56" t="s">
        <v>33</v>
      </c>
      <c r="P2233" s="56" t="s">
        <v>13908</v>
      </c>
      <c r="Q2233" s="56" t="s">
        <v>117</v>
      </c>
      <c r="R2233" s="57">
        <v>43783</v>
      </c>
      <c r="S2233" s="56" t="s">
        <v>108</v>
      </c>
      <c r="T2233" s="56" t="s">
        <v>108</v>
      </c>
      <c r="U2233" s="57"/>
      <c r="V2233" s="62" t="s">
        <v>108</v>
      </c>
      <c r="W2233" s="62" t="s">
        <v>108</v>
      </c>
      <c r="X2233" s="59"/>
      <c r="Y2233" s="56" t="s">
        <v>108</v>
      </c>
      <c r="Z2233" s="56" t="s">
        <v>123</v>
      </c>
      <c r="AA2233" s="57">
        <v>43783</v>
      </c>
      <c r="AB2233" s="75"/>
      <c r="AC2233" s="64" t="s">
        <v>13909</v>
      </c>
      <c r="AD2233" s="56" t="s">
        <v>118</v>
      </c>
      <c r="AE2233" s="56" t="s">
        <v>119</v>
      </c>
      <c r="AF2233" s="61"/>
      <c r="AG2233" s="61"/>
      <c r="AH2233" s="67" t="str">
        <v>Nov</v>
      </c>
      <c r="AI2233" s="68" t="str">
        <v>Nov</v>
      </c>
      <c r="AJ2233" s="69">
        <f t="shared" si="340"/>
        <v>0</v>
      </c>
      <c r="AK2233" s="70"/>
      <c r="AL2233" s="71"/>
      <c r="AM2233" s="71" t="str">
        <v>2019</v>
      </c>
      <c r="AN2233" s="70"/>
      <c r="AO2233" s="70" t="s">
        <v>121</v>
      </c>
      <c r="AP2233" s="74">
        <f ca="1"/>
        <v>176</v>
      </c>
    </row>
    <row r="2234" spans="1:42" ht="14.4">
      <c r="A2234" s="55" t="s">
        <v>13910</v>
      </c>
      <c r="B2234" s="56" t="s">
        <v>89</v>
      </c>
      <c r="C2234" s="57">
        <v>43781</v>
      </c>
      <c r="D2234" s="56" t="s">
        <v>90</v>
      </c>
      <c r="E2234" s="56" t="s">
        <v>196</v>
      </c>
      <c r="F2234" s="58" t="s">
        <v>106</v>
      </c>
      <c r="G2234" s="58" t="s">
        <v>113</v>
      </c>
      <c r="H2234" s="56" t="s">
        <v>112</v>
      </c>
      <c r="I2234" s="59"/>
      <c r="J2234" s="59">
        <f t="shared" ref="J2234:J2266" si="440">IF(C2234="","",SUM(C2234+30))</f>
        <v>43811</v>
      </c>
      <c r="K2234" s="56" t="s">
        <v>108</v>
      </c>
      <c r="L2234" s="56" t="s">
        <v>108</v>
      </c>
      <c r="M2234" s="60" t="s">
        <v>745</v>
      </c>
      <c r="N2234" s="56" t="s">
        <v>13911</v>
      </c>
      <c r="O2234" s="56" t="s">
        <v>44</v>
      </c>
      <c r="P2234" s="56" t="s">
        <v>108</v>
      </c>
      <c r="Q2234" s="56" t="s">
        <v>116</v>
      </c>
      <c r="R2234" s="57">
        <v>43787</v>
      </c>
      <c r="S2234" s="56" t="s">
        <v>108</v>
      </c>
      <c r="T2234" s="56" t="s">
        <v>108</v>
      </c>
      <c r="U2234" s="57"/>
      <c r="V2234" s="77"/>
      <c r="W2234" s="62" t="s">
        <v>108</v>
      </c>
      <c r="X2234" s="59"/>
      <c r="Y2234" s="56" t="s">
        <v>108</v>
      </c>
      <c r="Z2234" s="56" t="s">
        <v>123</v>
      </c>
      <c r="AA2234" s="57">
        <v>43787</v>
      </c>
      <c r="AB2234" s="75"/>
      <c r="AC2234" s="64" t="s">
        <v>13912</v>
      </c>
      <c r="AD2234" s="56" t="s">
        <v>118</v>
      </c>
      <c r="AE2234" s="56" t="s">
        <v>90</v>
      </c>
      <c r="AF2234" s="61"/>
      <c r="AG2234" s="61"/>
      <c r="AH2234" s="67" t="str">
        <v>Nov</v>
      </c>
      <c r="AI2234" s="68" t="str">
        <v>Nov</v>
      </c>
      <c r="AJ2234" s="69">
        <f t="shared" si="340"/>
        <v>6</v>
      </c>
      <c r="AK2234" s="70"/>
      <c r="AL2234" s="71"/>
      <c r="AM2234" s="71" t="str">
        <v>2019</v>
      </c>
      <c r="AN2234" s="70"/>
      <c r="AO2234" s="70" t="s">
        <v>121</v>
      </c>
      <c r="AP2234" s="74">
        <f ca="1"/>
        <v>178</v>
      </c>
    </row>
    <row r="2235" spans="1:42" ht="14.4">
      <c r="A2235" s="55" t="s">
        <v>13913</v>
      </c>
      <c r="B2235" s="56" t="s">
        <v>89</v>
      </c>
      <c r="C2235" s="57">
        <v>43783</v>
      </c>
      <c r="D2235" s="56" t="s">
        <v>119</v>
      </c>
      <c r="E2235" s="56" t="s">
        <v>196</v>
      </c>
      <c r="F2235" s="58" t="s">
        <v>106</v>
      </c>
      <c r="G2235" s="58" t="s">
        <v>113</v>
      </c>
      <c r="H2235" s="56" t="s">
        <v>112</v>
      </c>
      <c r="I2235" s="59"/>
      <c r="J2235" s="59">
        <f t="shared" si="440"/>
        <v>43813</v>
      </c>
      <c r="K2235" s="56" t="s">
        <v>18</v>
      </c>
      <c r="L2235" s="56" t="s">
        <v>18</v>
      </c>
      <c r="M2235" s="60" t="s">
        <v>745</v>
      </c>
      <c r="N2235" s="56" t="s">
        <v>13914</v>
      </c>
      <c r="O2235" s="56" t="s">
        <v>13</v>
      </c>
      <c r="P2235" s="56" t="s">
        <v>13915</v>
      </c>
      <c r="Q2235" s="56" t="s">
        <v>116</v>
      </c>
      <c r="R2235" s="57">
        <v>43787</v>
      </c>
      <c r="S2235" s="56" t="s">
        <v>108</v>
      </c>
      <c r="T2235" s="56" t="s">
        <v>108</v>
      </c>
      <c r="U2235" s="57"/>
      <c r="V2235" s="77"/>
      <c r="W2235" s="62" t="s">
        <v>108</v>
      </c>
      <c r="X2235" s="59"/>
      <c r="Y2235" s="61"/>
      <c r="Z2235" s="56" t="s">
        <v>123</v>
      </c>
      <c r="AA2235" s="57">
        <v>43858</v>
      </c>
      <c r="AB2235" s="75"/>
      <c r="AC2235" s="64" t="s">
        <v>13920</v>
      </c>
      <c r="AD2235" s="56" t="s">
        <v>179</v>
      </c>
      <c r="AE2235" s="56"/>
      <c r="AF2235" s="61"/>
      <c r="AG2235" s="61"/>
      <c r="AH2235" s="67" t="str">
        <v>Nov</v>
      </c>
      <c r="AI2235" s="68" t="str">
        <v>Jan</v>
      </c>
      <c r="AJ2235" s="69">
        <f t="shared" si="340"/>
        <v>75</v>
      </c>
      <c r="AK2235" s="70"/>
      <c r="AL2235" s="71"/>
      <c r="AM2235" s="71" t="str">
        <v>2019</v>
      </c>
      <c r="AN2235" s="70"/>
      <c r="AO2235" s="70" t="s">
        <v>121</v>
      </c>
      <c r="AP2235" s="74">
        <f ca="1"/>
        <v>176</v>
      </c>
    </row>
    <row r="2236" spans="1:42" ht="14.4">
      <c r="A2236" s="55" t="s">
        <v>13923</v>
      </c>
      <c r="B2236" s="56" t="s">
        <v>89</v>
      </c>
      <c r="C2236" s="57">
        <v>43787</v>
      </c>
      <c r="D2236" s="56" t="s">
        <v>119</v>
      </c>
      <c r="E2236" s="56" t="s">
        <v>196</v>
      </c>
      <c r="F2236" s="58" t="s">
        <v>106</v>
      </c>
      <c r="G2236" s="58" t="s">
        <v>113</v>
      </c>
      <c r="H2236" s="56" t="s">
        <v>112</v>
      </c>
      <c r="I2236" s="59"/>
      <c r="J2236" s="59">
        <f t="shared" si="440"/>
        <v>43817</v>
      </c>
      <c r="K2236" s="56" t="s">
        <v>18</v>
      </c>
      <c r="L2236" s="56" t="s">
        <v>18</v>
      </c>
      <c r="M2236" s="60" t="s">
        <v>745</v>
      </c>
      <c r="N2236" s="56" t="s">
        <v>13925</v>
      </c>
      <c r="O2236" s="56" t="s">
        <v>44</v>
      </c>
      <c r="P2236" s="56" t="s">
        <v>13926</v>
      </c>
      <c r="Q2236" s="56" t="s">
        <v>116</v>
      </c>
      <c r="R2236" s="57">
        <v>43789</v>
      </c>
      <c r="S2236" s="56" t="s">
        <v>108</v>
      </c>
      <c r="T2236" s="56" t="s">
        <v>108</v>
      </c>
      <c r="U2236" s="57"/>
      <c r="V2236" s="77"/>
      <c r="W2236" s="62" t="s">
        <v>108</v>
      </c>
      <c r="X2236" s="59"/>
      <c r="Y2236" s="56" t="s">
        <v>108</v>
      </c>
      <c r="Z2236" s="56" t="s">
        <v>123</v>
      </c>
      <c r="AA2236" s="57">
        <v>43789</v>
      </c>
      <c r="AB2236" s="75"/>
      <c r="AC2236" s="64" t="s">
        <v>13927</v>
      </c>
      <c r="AD2236" s="56" t="s">
        <v>633</v>
      </c>
      <c r="AE2236" s="56" t="s">
        <v>90</v>
      </c>
      <c r="AF2236" s="61"/>
      <c r="AG2236" s="61"/>
      <c r="AH2236" s="67" t="str">
        <v>Nov</v>
      </c>
      <c r="AI2236" s="68" t="str">
        <v>Nov</v>
      </c>
      <c r="AJ2236" s="69">
        <f t="shared" si="340"/>
        <v>2</v>
      </c>
      <c r="AK2236" s="70"/>
      <c r="AL2236" s="71"/>
      <c r="AM2236" s="71" t="str">
        <v>2019</v>
      </c>
      <c r="AN2236" s="70"/>
      <c r="AO2236" s="70" t="s">
        <v>121</v>
      </c>
      <c r="AP2236" s="74">
        <f ca="1"/>
        <v>172</v>
      </c>
    </row>
    <row r="2237" spans="1:42" ht="14.4">
      <c r="A2237" s="55" t="s">
        <v>13928</v>
      </c>
      <c r="B2237" s="56" t="s">
        <v>89</v>
      </c>
      <c r="C2237" s="57">
        <v>43794</v>
      </c>
      <c r="D2237" s="56" t="s">
        <v>131</v>
      </c>
      <c r="E2237" s="56" t="s">
        <v>297</v>
      </c>
      <c r="F2237" s="58" t="s">
        <v>106</v>
      </c>
      <c r="G2237" s="58" t="s">
        <v>107</v>
      </c>
      <c r="H2237" s="56" t="s">
        <v>140</v>
      </c>
      <c r="I2237" s="59"/>
      <c r="J2237" s="59">
        <f t="shared" si="440"/>
        <v>43824</v>
      </c>
      <c r="K2237" s="56" t="s">
        <v>18</v>
      </c>
      <c r="L2237" s="56" t="s">
        <v>18</v>
      </c>
      <c r="M2237" s="60" t="s">
        <v>745</v>
      </c>
      <c r="N2237" s="56" t="s">
        <v>13931</v>
      </c>
      <c r="O2237" s="56" t="s">
        <v>22</v>
      </c>
      <c r="P2237" s="56" t="s">
        <v>13932</v>
      </c>
      <c r="Q2237" s="56" t="s">
        <v>17</v>
      </c>
      <c r="R2237" s="59"/>
      <c r="S2237" s="56" t="s">
        <v>108</v>
      </c>
      <c r="T2237" s="56" t="s">
        <v>108</v>
      </c>
      <c r="U2237" s="57"/>
      <c r="V2237" s="77"/>
      <c r="W2237" s="62" t="s">
        <v>146</v>
      </c>
      <c r="X2237" s="59"/>
      <c r="Y2237" s="56" t="s">
        <v>108</v>
      </c>
      <c r="Z2237" s="56" t="s">
        <v>121</v>
      </c>
      <c r="AA2237" s="57">
        <v>43795</v>
      </c>
      <c r="AB2237" s="63" t="s">
        <v>318</v>
      </c>
      <c r="AC2237" s="64" t="s">
        <v>5873</v>
      </c>
      <c r="AD2237" s="56" t="s">
        <v>97</v>
      </c>
      <c r="AE2237" s="56" t="s">
        <v>90</v>
      </c>
      <c r="AF2237" s="61"/>
      <c r="AG2237" s="61"/>
      <c r="AH2237" s="67" t="str">
        <v>Nov</v>
      </c>
      <c r="AI2237" s="68" t="str">
        <v>Nov</v>
      </c>
      <c r="AJ2237" s="69">
        <f t="shared" si="340"/>
        <v>1</v>
      </c>
      <c r="AK2237" s="70"/>
      <c r="AL2237" s="71"/>
      <c r="AM2237" s="71" t="str">
        <v>2019</v>
      </c>
      <c r="AN2237" s="70"/>
      <c r="AO2237" s="70" t="s">
        <v>123</v>
      </c>
      <c r="AP2237" s="74">
        <f ca="1"/>
        <v>165</v>
      </c>
    </row>
    <row r="2238" spans="1:42" ht="14.4">
      <c r="A2238" s="55" t="s">
        <v>13949</v>
      </c>
      <c r="B2238" s="56" t="s">
        <v>89</v>
      </c>
      <c r="C2238" s="57">
        <v>43794</v>
      </c>
      <c r="D2238" s="56" t="s">
        <v>131</v>
      </c>
      <c r="E2238" s="56" t="s">
        <v>297</v>
      </c>
      <c r="F2238" s="58" t="s">
        <v>106</v>
      </c>
      <c r="G2238" s="58" t="s">
        <v>107</v>
      </c>
      <c r="H2238" s="271" t="s">
        <v>140</v>
      </c>
      <c r="I2238" s="59"/>
      <c r="J2238" s="59">
        <f t="shared" si="440"/>
        <v>43824</v>
      </c>
      <c r="K2238" s="56" t="s">
        <v>18</v>
      </c>
      <c r="L2238" s="56" t="s">
        <v>18</v>
      </c>
      <c r="M2238" s="60" t="s">
        <v>745</v>
      </c>
      <c r="N2238" s="56" t="s">
        <v>13950</v>
      </c>
      <c r="O2238" s="56" t="s">
        <v>95</v>
      </c>
      <c r="P2238" s="56" t="s">
        <v>13004</v>
      </c>
      <c r="Q2238" s="56" t="s">
        <v>17</v>
      </c>
      <c r="R2238" s="59"/>
      <c r="S2238" s="56" t="s">
        <v>108</v>
      </c>
      <c r="T2238" s="56" t="s">
        <v>108</v>
      </c>
      <c r="U2238" s="57"/>
      <c r="V2238" s="77"/>
      <c r="W2238" s="62" t="s">
        <v>146</v>
      </c>
      <c r="X2238" s="59"/>
      <c r="Y2238" s="56" t="s">
        <v>108</v>
      </c>
      <c r="Z2238" s="56" t="s">
        <v>121</v>
      </c>
      <c r="AA2238" s="57">
        <v>43795</v>
      </c>
      <c r="AB2238" s="63" t="s">
        <v>318</v>
      </c>
      <c r="AC2238" s="64" t="s">
        <v>13951</v>
      </c>
      <c r="AD2238" s="56" t="s">
        <v>97</v>
      </c>
      <c r="AE2238" s="56" t="s">
        <v>90</v>
      </c>
      <c r="AF2238" s="61"/>
      <c r="AG2238" s="61"/>
      <c r="AH2238" s="67" t="str">
        <v>Nov</v>
      </c>
      <c r="AI2238" s="68" t="str">
        <v>Nov</v>
      </c>
      <c r="AJ2238" s="69">
        <f t="shared" si="340"/>
        <v>1</v>
      </c>
      <c r="AK2238" s="70"/>
      <c r="AL2238" s="71"/>
      <c r="AM2238" s="71" t="str">
        <v>2019</v>
      </c>
      <c r="AN2238" s="70"/>
      <c r="AO2238" s="70" t="s">
        <v>123</v>
      </c>
      <c r="AP2238" s="74">
        <f ca="1"/>
        <v>165</v>
      </c>
    </row>
    <row r="2239" spans="1:42" ht="14.4">
      <c r="A2239" s="55" t="s">
        <v>13952</v>
      </c>
      <c r="B2239" s="56" t="s">
        <v>89</v>
      </c>
      <c r="C2239" s="57">
        <v>43794</v>
      </c>
      <c r="D2239" s="56" t="s">
        <v>131</v>
      </c>
      <c r="E2239" s="56" t="s">
        <v>297</v>
      </c>
      <c r="F2239" s="58" t="s">
        <v>106</v>
      </c>
      <c r="G2239" s="58" t="s">
        <v>107</v>
      </c>
      <c r="H2239" s="56" t="s">
        <v>140</v>
      </c>
      <c r="I2239" s="59"/>
      <c r="J2239" s="59">
        <f t="shared" si="440"/>
        <v>43824</v>
      </c>
      <c r="K2239" s="56" t="s">
        <v>18</v>
      </c>
      <c r="L2239" s="56" t="s">
        <v>18</v>
      </c>
      <c r="M2239" s="60" t="s">
        <v>745</v>
      </c>
      <c r="N2239" s="56" t="s">
        <v>13953</v>
      </c>
      <c r="O2239" s="56" t="s">
        <v>29</v>
      </c>
      <c r="P2239" s="56" t="s">
        <v>13954</v>
      </c>
      <c r="Q2239" s="56" t="s">
        <v>21</v>
      </c>
      <c r="R2239" s="59"/>
      <c r="S2239" s="56" t="s">
        <v>108</v>
      </c>
      <c r="T2239" s="56" t="s">
        <v>108</v>
      </c>
      <c r="U2239" s="57"/>
      <c r="V2239" s="77"/>
      <c r="W2239" s="62" t="s">
        <v>146</v>
      </c>
      <c r="X2239" s="59"/>
      <c r="Y2239" s="56" t="s">
        <v>108</v>
      </c>
      <c r="Z2239" s="56" t="s">
        <v>121</v>
      </c>
      <c r="AA2239" s="57">
        <v>43795</v>
      </c>
      <c r="AB2239" s="63" t="s">
        <v>318</v>
      </c>
      <c r="AC2239" s="331" t="s">
        <v>13955</v>
      </c>
      <c r="AD2239" s="56" t="s">
        <v>97</v>
      </c>
      <c r="AE2239" s="56" t="s">
        <v>90</v>
      </c>
      <c r="AF2239" s="61"/>
      <c r="AG2239" s="61"/>
      <c r="AH2239" s="67" t="str">
        <v>Nov</v>
      </c>
      <c r="AI2239" s="68" t="str">
        <v>Nov</v>
      </c>
      <c r="AJ2239" s="69">
        <f t="shared" si="340"/>
        <v>1</v>
      </c>
      <c r="AK2239" s="70"/>
      <c r="AL2239" s="71"/>
      <c r="AM2239" s="71" t="str">
        <v>2019</v>
      </c>
      <c r="AN2239" s="70"/>
      <c r="AO2239" s="70" t="s">
        <v>123</v>
      </c>
      <c r="AP2239" s="74">
        <f ca="1"/>
        <v>165</v>
      </c>
    </row>
    <row r="2240" spans="1:42" ht="14.4">
      <c r="A2240" s="55" t="s">
        <v>13959</v>
      </c>
      <c r="B2240" s="56" t="s">
        <v>89</v>
      </c>
      <c r="C2240" s="57">
        <v>43808</v>
      </c>
      <c r="D2240" s="56" t="s">
        <v>131</v>
      </c>
      <c r="E2240" s="56" t="s">
        <v>297</v>
      </c>
      <c r="F2240" s="58" t="s">
        <v>106</v>
      </c>
      <c r="G2240" s="58" t="s">
        <v>107</v>
      </c>
      <c r="H2240" s="56" t="s">
        <v>140</v>
      </c>
      <c r="I2240" s="59"/>
      <c r="J2240" s="59">
        <f t="shared" si="440"/>
        <v>43838</v>
      </c>
      <c r="K2240" s="56" t="s">
        <v>18</v>
      </c>
      <c r="L2240" s="56" t="s">
        <v>18</v>
      </c>
      <c r="M2240" s="60" t="s">
        <v>745</v>
      </c>
      <c r="N2240" s="56" t="s">
        <v>13960</v>
      </c>
      <c r="O2240" s="56" t="s">
        <v>33</v>
      </c>
      <c r="P2240" s="56" t="s">
        <v>13961</v>
      </c>
      <c r="Q2240" s="56" t="s">
        <v>17</v>
      </c>
      <c r="R2240" s="59"/>
      <c r="S2240" s="56" t="s">
        <v>108</v>
      </c>
      <c r="T2240" s="56" t="s">
        <v>108</v>
      </c>
      <c r="U2240" s="57"/>
      <c r="V2240" s="77"/>
      <c r="W2240" s="62" t="s">
        <v>146</v>
      </c>
      <c r="X2240" s="59"/>
      <c r="Y2240" s="56" t="s">
        <v>108</v>
      </c>
      <c r="Z2240" s="56" t="s">
        <v>121</v>
      </c>
      <c r="AA2240" s="57">
        <v>43808</v>
      </c>
      <c r="AB2240" s="63" t="s">
        <v>238</v>
      </c>
      <c r="AC2240" s="64" t="s">
        <v>13981</v>
      </c>
      <c r="AD2240" s="56" t="s">
        <v>97</v>
      </c>
      <c r="AE2240" s="56" t="s">
        <v>90</v>
      </c>
      <c r="AF2240" s="61"/>
      <c r="AG2240" s="61"/>
      <c r="AH2240" s="67" t="str">
        <v>Dec</v>
      </c>
      <c r="AI2240" s="68" t="str">
        <v>Dec</v>
      </c>
      <c r="AJ2240" s="69">
        <f t="shared" si="340"/>
        <v>0</v>
      </c>
      <c r="AK2240" s="70"/>
      <c r="AL2240" s="71"/>
      <c r="AM2240" s="71" t="str">
        <v>2019</v>
      </c>
      <c r="AN2240" s="70"/>
      <c r="AO2240" s="70" t="s">
        <v>123</v>
      </c>
      <c r="AP2240" s="74">
        <f ca="1"/>
        <v>151</v>
      </c>
    </row>
    <row r="2241" spans="1:42" ht="14.4">
      <c r="A2241" s="55" t="s">
        <v>13983</v>
      </c>
      <c r="B2241" s="56" t="s">
        <v>89</v>
      </c>
      <c r="C2241" s="57">
        <v>43815</v>
      </c>
      <c r="D2241" s="56" t="s">
        <v>119</v>
      </c>
      <c r="E2241" s="56" t="s">
        <v>196</v>
      </c>
      <c r="F2241" s="58" t="s">
        <v>106</v>
      </c>
      <c r="G2241" s="58" t="s">
        <v>113</v>
      </c>
      <c r="H2241" s="56" t="s">
        <v>112</v>
      </c>
      <c r="I2241" s="59"/>
      <c r="J2241" s="59">
        <f t="shared" si="440"/>
        <v>43845</v>
      </c>
      <c r="K2241" s="56" t="s">
        <v>18</v>
      </c>
      <c r="L2241" s="56" t="s">
        <v>14</v>
      </c>
      <c r="M2241" s="60" t="s">
        <v>745</v>
      </c>
      <c r="N2241" s="56" t="s">
        <v>13985</v>
      </c>
      <c r="O2241" s="56" t="s">
        <v>249</v>
      </c>
      <c r="P2241" s="56" t="s">
        <v>13987</v>
      </c>
      <c r="Q2241" s="56" t="s">
        <v>116</v>
      </c>
      <c r="R2241" s="57">
        <v>43819</v>
      </c>
      <c r="S2241" s="56" t="s">
        <v>108</v>
      </c>
      <c r="T2241" s="56" t="s">
        <v>108</v>
      </c>
      <c r="U2241" s="57"/>
      <c r="V2241" s="77"/>
      <c r="W2241" s="62" t="s">
        <v>108</v>
      </c>
      <c r="X2241" s="59"/>
      <c r="Y2241" s="56" t="s">
        <v>108</v>
      </c>
      <c r="Z2241" s="56" t="s">
        <v>123</v>
      </c>
      <c r="AA2241" s="57">
        <v>43819</v>
      </c>
      <c r="AB2241" s="75"/>
      <c r="AC2241" s="64" t="s">
        <v>2750</v>
      </c>
      <c r="AD2241" s="56" t="s">
        <v>118</v>
      </c>
      <c r="AE2241" s="56" t="s">
        <v>90</v>
      </c>
      <c r="AF2241" s="61"/>
      <c r="AG2241" s="61"/>
      <c r="AH2241" s="67" t="str">
        <v>Dec</v>
      </c>
      <c r="AI2241" s="68" t="str">
        <v>Dec</v>
      </c>
      <c r="AJ2241" s="69">
        <f t="shared" si="340"/>
        <v>4</v>
      </c>
      <c r="AK2241" s="70"/>
      <c r="AL2241" s="71"/>
      <c r="AM2241" s="71" t="str">
        <v>2019</v>
      </c>
      <c r="AN2241" s="70"/>
      <c r="AO2241" s="70" t="s">
        <v>121</v>
      </c>
      <c r="AP2241" s="74">
        <f ca="1"/>
        <v>144</v>
      </c>
    </row>
    <row r="2242" spans="1:42" ht="14.4">
      <c r="A2242" s="55" t="s">
        <v>13991</v>
      </c>
      <c r="B2242" s="56" t="s">
        <v>89</v>
      </c>
      <c r="C2242" s="57">
        <v>43812</v>
      </c>
      <c r="D2242" s="56" t="s">
        <v>119</v>
      </c>
      <c r="E2242" s="56" t="s">
        <v>196</v>
      </c>
      <c r="F2242" s="58" t="s">
        <v>106</v>
      </c>
      <c r="G2242" s="58" t="s">
        <v>113</v>
      </c>
      <c r="H2242" s="56" t="s">
        <v>112</v>
      </c>
      <c r="I2242" s="59"/>
      <c r="J2242" s="59">
        <f t="shared" si="440"/>
        <v>43842</v>
      </c>
      <c r="K2242" s="56" t="s">
        <v>18</v>
      </c>
      <c r="L2242" s="56" t="s">
        <v>14</v>
      </c>
      <c r="M2242" s="60" t="s">
        <v>745</v>
      </c>
      <c r="N2242" s="56" t="s">
        <v>13925</v>
      </c>
      <c r="O2242" s="56" t="s">
        <v>44</v>
      </c>
      <c r="P2242" s="56" t="s">
        <v>13926</v>
      </c>
      <c r="Q2242" s="56" t="s">
        <v>116</v>
      </c>
      <c r="R2242" s="57">
        <v>43818</v>
      </c>
      <c r="S2242" s="56" t="s">
        <v>108</v>
      </c>
      <c r="T2242" s="56" t="s">
        <v>108</v>
      </c>
      <c r="U2242" s="57"/>
      <c r="V2242" s="77"/>
      <c r="W2242" s="62" t="s">
        <v>108</v>
      </c>
      <c r="X2242" s="59"/>
      <c r="Y2242" s="56" t="s">
        <v>108</v>
      </c>
      <c r="Z2242" s="56" t="s">
        <v>121</v>
      </c>
      <c r="AA2242" s="57">
        <v>43818</v>
      </c>
      <c r="AB2242" s="75"/>
      <c r="AC2242" s="64" t="s">
        <v>13995</v>
      </c>
      <c r="AD2242" s="56" t="s">
        <v>118</v>
      </c>
      <c r="AE2242" s="56" t="s">
        <v>119</v>
      </c>
      <c r="AF2242" s="61"/>
      <c r="AG2242" s="61"/>
      <c r="AH2242" s="67" t="str">
        <v>Dec</v>
      </c>
      <c r="AI2242" s="68" t="str">
        <v>Dec</v>
      </c>
      <c r="AJ2242" s="69">
        <f t="shared" si="340"/>
        <v>6</v>
      </c>
      <c r="AK2242" s="70"/>
      <c r="AL2242" s="71"/>
      <c r="AM2242" s="71" t="str">
        <v>2019</v>
      </c>
      <c r="AN2242" s="70"/>
      <c r="AO2242" s="70" t="s">
        <v>121</v>
      </c>
      <c r="AP2242" s="74">
        <f ca="1"/>
        <v>147</v>
      </c>
    </row>
    <row r="2243" spans="1:42" ht="14.4">
      <c r="A2243" s="55" t="s">
        <v>13996</v>
      </c>
      <c r="B2243" s="56" t="s">
        <v>89</v>
      </c>
      <c r="C2243" s="57">
        <v>43812</v>
      </c>
      <c r="D2243" s="56" t="s">
        <v>119</v>
      </c>
      <c r="E2243" s="56" t="s">
        <v>196</v>
      </c>
      <c r="F2243" s="58" t="s">
        <v>106</v>
      </c>
      <c r="G2243" s="58" t="s">
        <v>113</v>
      </c>
      <c r="H2243" s="56" t="s">
        <v>112</v>
      </c>
      <c r="I2243" s="59"/>
      <c r="J2243" s="59">
        <f t="shared" si="440"/>
        <v>43842</v>
      </c>
      <c r="K2243" s="56" t="s">
        <v>18</v>
      </c>
      <c r="L2243" s="56" t="s">
        <v>18</v>
      </c>
      <c r="M2243" s="60" t="s">
        <v>745</v>
      </c>
      <c r="N2243" s="56" t="s">
        <v>13693</v>
      </c>
      <c r="O2243" s="56" t="s">
        <v>249</v>
      </c>
      <c r="P2243" s="56" t="s">
        <v>892</v>
      </c>
      <c r="Q2243" s="56" t="s">
        <v>116</v>
      </c>
      <c r="R2243" s="59"/>
      <c r="S2243" s="56" t="s">
        <v>108</v>
      </c>
      <c r="T2243" s="56" t="s">
        <v>108</v>
      </c>
      <c r="U2243" s="57">
        <v>43830</v>
      </c>
      <c r="V2243" s="77"/>
      <c r="W2243" s="62">
        <v>37</v>
      </c>
      <c r="X2243" s="57">
        <v>43839</v>
      </c>
      <c r="Y2243" s="56" t="s">
        <v>108</v>
      </c>
      <c r="Z2243" s="56" t="s">
        <v>121</v>
      </c>
      <c r="AA2243" s="57">
        <v>43839</v>
      </c>
      <c r="AB2243" s="75"/>
      <c r="AC2243" s="64" t="s">
        <v>14000</v>
      </c>
      <c r="AD2243" s="56" t="s">
        <v>97</v>
      </c>
      <c r="AE2243" s="56" t="s">
        <v>90</v>
      </c>
      <c r="AF2243" s="61"/>
      <c r="AG2243" s="61"/>
      <c r="AH2243" s="67" t="str">
        <v>Dec</v>
      </c>
      <c r="AI2243" s="68" t="str">
        <v>Jan</v>
      </c>
      <c r="AJ2243" s="69">
        <f t="shared" si="340"/>
        <v>27</v>
      </c>
      <c r="AK2243" s="70"/>
      <c r="AL2243" s="71"/>
      <c r="AM2243" s="71" t="str">
        <v>2019</v>
      </c>
      <c r="AN2243" s="70"/>
      <c r="AO2243" s="70" t="s">
        <v>123</v>
      </c>
      <c r="AP2243" s="74">
        <f ca="1"/>
        <v>147</v>
      </c>
    </row>
    <row r="2244" spans="1:42" ht="14.4">
      <c r="A2244" s="55" t="s">
        <v>14002</v>
      </c>
      <c r="B2244" s="56" t="s">
        <v>89</v>
      </c>
      <c r="C2244" s="57">
        <v>43819</v>
      </c>
      <c r="D2244" s="56" t="s">
        <v>119</v>
      </c>
      <c r="E2244" s="56" t="s">
        <v>105</v>
      </c>
      <c r="F2244" s="58" t="s">
        <v>106</v>
      </c>
      <c r="G2244" s="58" t="s">
        <v>107</v>
      </c>
      <c r="H2244" s="56" t="s">
        <v>105</v>
      </c>
      <c r="I2244" s="59"/>
      <c r="J2244" s="59">
        <f t="shared" si="440"/>
        <v>43849</v>
      </c>
      <c r="K2244" s="56" t="s">
        <v>18</v>
      </c>
      <c r="L2244" s="56" t="s">
        <v>18</v>
      </c>
      <c r="M2244" s="60" t="s">
        <v>14005</v>
      </c>
      <c r="N2244" s="56" t="s">
        <v>14006</v>
      </c>
      <c r="O2244" s="56" t="s">
        <v>114</v>
      </c>
      <c r="P2244" s="56" t="s">
        <v>6666</v>
      </c>
      <c r="Q2244" s="56" t="s">
        <v>133</v>
      </c>
      <c r="R2244" s="59"/>
      <c r="S2244" s="56" t="s">
        <v>108</v>
      </c>
      <c r="T2244" s="56" t="s">
        <v>108</v>
      </c>
      <c r="U2244" s="57"/>
      <c r="V2244" s="77"/>
      <c r="W2244" s="62" t="s">
        <v>146</v>
      </c>
      <c r="X2244" s="59"/>
      <c r="Y2244" s="56" t="s">
        <v>108</v>
      </c>
      <c r="Z2244" s="56" t="s">
        <v>121</v>
      </c>
      <c r="AA2244" s="57">
        <v>43819</v>
      </c>
      <c r="AB2244" s="63" t="s">
        <v>238</v>
      </c>
      <c r="AC2244" s="64" t="s">
        <v>10196</v>
      </c>
      <c r="AD2244" s="56" t="s">
        <v>97</v>
      </c>
      <c r="AE2244" s="56" t="s">
        <v>119</v>
      </c>
      <c r="AF2244" s="61"/>
      <c r="AG2244" s="61"/>
      <c r="AH2244" s="67" t="str">
        <v>Dec</v>
      </c>
      <c r="AI2244" s="68" t="str">
        <v>Dec</v>
      </c>
      <c r="AJ2244" s="69">
        <f t="shared" si="340"/>
        <v>0</v>
      </c>
      <c r="AK2244" s="70"/>
      <c r="AL2244" s="71"/>
      <c r="AM2244" s="71" t="str">
        <v>2019</v>
      </c>
      <c r="AN2244" s="70"/>
      <c r="AO2244" s="70" t="s">
        <v>123</v>
      </c>
      <c r="AP2244" s="74">
        <f ca="1"/>
        <v>140</v>
      </c>
    </row>
    <row r="2245" spans="1:42" ht="14.4">
      <c r="A2245" s="55" t="s">
        <v>14008</v>
      </c>
      <c r="B2245" s="56" t="s">
        <v>89</v>
      </c>
      <c r="C2245" s="57">
        <v>43818</v>
      </c>
      <c r="D2245" s="56" t="s">
        <v>90</v>
      </c>
      <c r="E2245" s="56" t="s">
        <v>297</v>
      </c>
      <c r="F2245" s="58" t="s">
        <v>106</v>
      </c>
      <c r="G2245" s="58" t="s">
        <v>107</v>
      </c>
      <c r="H2245" s="56" t="s">
        <v>140</v>
      </c>
      <c r="I2245" s="59"/>
      <c r="J2245" s="59">
        <f t="shared" si="440"/>
        <v>43848</v>
      </c>
      <c r="K2245" s="56" t="s">
        <v>18</v>
      </c>
      <c r="L2245" s="56" t="s">
        <v>18</v>
      </c>
      <c r="M2245" s="60" t="s">
        <v>6733</v>
      </c>
      <c r="N2245" s="56" t="s">
        <v>14011</v>
      </c>
      <c r="O2245" s="56" t="s">
        <v>27</v>
      </c>
      <c r="P2245" s="56" t="s">
        <v>13861</v>
      </c>
      <c r="Q2245" s="56" t="s">
        <v>17</v>
      </c>
      <c r="R2245" s="59"/>
      <c r="S2245" s="56" t="s">
        <v>108</v>
      </c>
      <c r="T2245" s="56" t="s">
        <v>108</v>
      </c>
      <c r="U2245" s="57"/>
      <c r="V2245" s="77"/>
      <c r="W2245" s="62" t="s">
        <v>146</v>
      </c>
      <c r="X2245" s="59"/>
      <c r="Y2245" s="56" t="s">
        <v>108</v>
      </c>
      <c r="Z2245" s="56" t="s">
        <v>121</v>
      </c>
      <c r="AA2245" s="57">
        <v>43819</v>
      </c>
      <c r="AB2245" s="63" t="s">
        <v>238</v>
      </c>
      <c r="AC2245" s="64" t="s">
        <v>14012</v>
      </c>
      <c r="AD2245" s="56" t="s">
        <v>97</v>
      </c>
      <c r="AE2245" s="56" t="s">
        <v>90</v>
      </c>
      <c r="AF2245" s="61"/>
      <c r="AG2245" s="61"/>
      <c r="AH2245" s="67" t="str">
        <v>Dec</v>
      </c>
      <c r="AI2245" s="68" t="str">
        <v>Dec</v>
      </c>
      <c r="AJ2245" s="69">
        <f t="shared" si="340"/>
        <v>1</v>
      </c>
      <c r="AK2245" s="70"/>
      <c r="AL2245" s="71"/>
      <c r="AM2245" s="71" t="str">
        <v>2019</v>
      </c>
      <c r="AN2245" s="70"/>
      <c r="AO2245" s="70" t="s">
        <v>123</v>
      </c>
      <c r="AP2245" s="74">
        <f ca="1"/>
        <v>141</v>
      </c>
    </row>
    <row r="2246" spans="1:42" ht="14.4">
      <c r="A2246" s="55" t="s">
        <v>14017</v>
      </c>
      <c r="B2246" s="56" t="s">
        <v>89</v>
      </c>
      <c r="C2246" s="57">
        <v>43818</v>
      </c>
      <c r="D2246" s="56" t="s">
        <v>90</v>
      </c>
      <c r="E2246" s="56" t="s">
        <v>297</v>
      </c>
      <c r="F2246" s="58" t="s">
        <v>106</v>
      </c>
      <c r="G2246" s="58" t="s">
        <v>107</v>
      </c>
      <c r="H2246" s="56" t="s">
        <v>140</v>
      </c>
      <c r="I2246" s="59"/>
      <c r="J2246" s="59">
        <f t="shared" si="440"/>
        <v>43848</v>
      </c>
      <c r="K2246" s="56" t="s">
        <v>18</v>
      </c>
      <c r="L2246" s="56" t="s">
        <v>18</v>
      </c>
      <c r="M2246" s="60" t="s">
        <v>6733</v>
      </c>
      <c r="N2246" s="56" t="s">
        <v>14018</v>
      </c>
      <c r="O2246" s="56" t="s">
        <v>27</v>
      </c>
      <c r="P2246" s="56" t="s">
        <v>14019</v>
      </c>
      <c r="Q2246" s="56" t="s">
        <v>17</v>
      </c>
      <c r="R2246" s="59"/>
      <c r="S2246" s="56" t="s">
        <v>108</v>
      </c>
      <c r="T2246" s="56" t="s">
        <v>108</v>
      </c>
      <c r="U2246" s="57"/>
      <c r="V2246" s="77"/>
      <c r="W2246" s="62" t="s">
        <v>146</v>
      </c>
      <c r="X2246" s="59"/>
      <c r="Y2246" s="56" t="s">
        <v>108</v>
      </c>
      <c r="Z2246" s="56" t="s">
        <v>121</v>
      </c>
      <c r="AA2246" s="57">
        <v>43819</v>
      </c>
      <c r="AB2246" s="63" t="s">
        <v>238</v>
      </c>
      <c r="AC2246" s="64" t="s">
        <v>14021</v>
      </c>
      <c r="AD2246" s="56" t="s">
        <v>97</v>
      </c>
      <c r="AE2246" s="56" t="s">
        <v>90</v>
      </c>
      <c r="AF2246" s="61"/>
      <c r="AG2246" s="61"/>
      <c r="AH2246" s="67" t="str">
        <v>Dec</v>
      </c>
      <c r="AI2246" s="68" t="str">
        <v>Dec</v>
      </c>
      <c r="AJ2246" s="69">
        <f t="shared" si="340"/>
        <v>1</v>
      </c>
      <c r="AK2246" s="70"/>
      <c r="AL2246" s="71"/>
      <c r="AM2246" s="71" t="str">
        <v>2019</v>
      </c>
      <c r="AN2246" s="70"/>
      <c r="AO2246" s="70" t="s">
        <v>123</v>
      </c>
      <c r="AP2246" s="74">
        <f ca="1"/>
        <v>141</v>
      </c>
    </row>
    <row r="2247" spans="1:42" ht="14.4">
      <c r="A2247" s="55" t="s">
        <v>14023</v>
      </c>
      <c r="B2247" s="56" t="s">
        <v>89</v>
      </c>
      <c r="C2247" s="57">
        <v>43718</v>
      </c>
      <c r="D2247" s="56" t="s">
        <v>90</v>
      </c>
      <c r="E2247" s="56" t="s">
        <v>297</v>
      </c>
      <c r="F2247" s="58" t="s">
        <v>106</v>
      </c>
      <c r="G2247" s="58" t="s">
        <v>107</v>
      </c>
      <c r="H2247" s="56" t="s">
        <v>140</v>
      </c>
      <c r="I2247" s="57"/>
      <c r="J2247" s="57">
        <f t="shared" si="440"/>
        <v>43748</v>
      </c>
      <c r="K2247" s="56" t="s">
        <v>18</v>
      </c>
      <c r="L2247" s="56" t="s">
        <v>18</v>
      </c>
      <c r="M2247" s="60" t="s">
        <v>14025</v>
      </c>
      <c r="N2247" s="56" t="s">
        <v>14026</v>
      </c>
      <c r="O2247" s="56" t="s">
        <v>249</v>
      </c>
      <c r="P2247" s="56" t="s">
        <v>14027</v>
      </c>
      <c r="Q2247" s="56" t="s">
        <v>28</v>
      </c>
      <c r="R2247" s="57"/>
      <c r="S2247" s="56" t="s">
        <v>108</v>
      </c>
      <c r="T2247" s="56" t="s">
        <v>108</v>
      </c>
      <c r="U2247" s="57"/>
      <c r="V2247" s="62"/>
      <c r="W2247" s="62" t="s">
        <v>122</v>
      </c>
      <c r="X2247" s="57"/>
      <c r="Y2247" s="56" t="s">
        <v>108</v>
      </c>
      <c r="Z2247" s="56" t="s">
        <v>121</v>
      </c>
      <c r="AA2247" s="57">
        <v>43719</v>
      </c>
      <c r="AB2247" s="63" t="s">
        <v>289</v>
      </c>
      <c r="AC2247" s="64" t="s">
        <v>14030</v>
      </c>
      <c r="AD2247" s="65" t="s">
        <v>97</v>
      </c>
      <c r="AE2247" s="56" t="s">
        <v>90</v>
      </c>
      <c r="AF2247" s="61"/>
      <c r="AG2247" s="61"/>
      <c r="AH2247" s="67" t="str">
        <v>Sep</v>
      </c>
      <c r="AI2247" s="68" t="str">
        <v>Sep</v>
      </c>
      <c r="AJ2247" s="69">
        <f t="shared" si="340"/>
        <v>1</v>
      </c>
      <c r="AK2247" s="70" t="str">
        <f t="shared" ref="AK2247:AK2255" si="441">IF(R2247="","",SUM(R2247+30))</f>
        <v/>
      </c>
      <c r="AL2247" s="71" t="s">
        <v>17409</v>
      </c>
      <c r="AM2247" s="71" t="str">
        <v>2019</v>
      </c>
      <c r="AN2247" s="70">
        <f t="shared" ref="AN2247:AN2248" si="442">IF(C2247="","",SUM(C2247+10))</f>
        <v>43728</v>
      </c>
      <c r="AO2247" s="70" t="s">
        <v>123</v>
      </c>
      <c r="AP2247" s="74">
        <f ca="1"/>
        <v>241</v>
      </c>
    </row>
    <row r="2248" spans="1:42" ht="14.4">
      <c r="A2248" s="55" t="s">
        <v>14037</v>
      </c>
      <c r="B2248" s="56" t="s">
        <v>89</v>
      </c>
      <c r="C2248" s="57">
        <v>43490</v>
      </c>
      <c r="D2248" s="56" t="s">
        <v>119</v>
      </c>
      <c r="E2248" s="56" t="s">
        <v>112</v>
      </c>
      <c r="F2248" s="58" t="s">
        <v>106</v>
      </c>
      <c r="G2248" s="58" t="s">
        <v>113</v>
      </c>
      <c r="H2248" s="56" t="s">
        <v>112</v>
      </c>
      <c r="I2248" s="57"/>
      <c r="J2248" s="57">
        <f t="shared" si="440"/>
        <v>43520</v>
      </c>
      <c r="K2248" s="56" t="s">
        <v>18</v>
      </c>
      <c r="L2248" s="56" t="s">
        <v>14</v>
      </c>
      <c r="M2248" s="60" t="s">
        <v>14040</v>
      </c>
      <c r="N2248" s="56" t="s">
        <v>14041</v>
      </c>
      <c r="O2248" s="56" t="s">
        <v>44</v>
      </c>
      <c r="P2248" s="56" t="s">
        <v>2800</v>
      </c>
      <c r="Q2248" s="56" t="s">
        <v>116</v>
      </c>
      <c r="R2248" s="57">
        <v>43495</v>
      </c>
      <c r="S2248" s="56" t="s">
        <v>108</v>
      </c>
      <c r="T2248" s="56" t="s">
        <v>108</v>
      </c>
      <c r="U2248" s="57"/>
      <c r="V2248" s="62"/>
      <c r="W2248" s="62" t="s">
        <v>108</v>
      </c>
      <c r="X2248" s="57"/>
      <c r="Y2248" s="56" t="s">
        <v>108</v>
      </c>
      <c r="Z2248" s="56" t="s">
        <v>123</v>
      </c>
      <c r="AA2248" s="57">
        <v>43495</v>
      </c>
      <c r="AB2248" s="63" t="s">
        <v>127</v>
      </c>
      <c r="AC2248" s="64" t="s">
        <v>257</v>
      </c>
      <c r="AD2248" s="65" t="s">
        <v>118</v>
      </c>
      <c r="AE2248" s="65" t="s">
        <v>119</v>
      </c>
      <c r="AF2248" s="66"/>
      <c r="AG2248" s="66"/>
      <c r="AH2248" s="67" t="str">
        <v>Jan</v>
      </c>
      <c r="AI2248" s="68" t="str">
        <v>Jan</v>
      </c>
      <c r="AJ2248" s="69">
        <f t="shared" si="340"/>
        <v>5</v>
      </c>
      <c r="AK2248" s="70">
        <f t="shared" si="441"/>
        <v>43525</v>
      </c>
      <c r="AL2248" s="71">
        <v>30</v>
      </c>
      <c r="AM2248" s="71" t="str">
        <v>2019</v>
      </c>
      <c r="AN2248" s="70">
        <f t="shared" si="442"/>
        <v>43500</v>
      </c>
      <c r="AO2248" s="70" t="s">
        <v>121</v>
      </c>
      <c r="AP2248" s="74">
        <f ca="1"/>
        <v>469</v>
      </c>
    </row>
    <row r="2249" spans="1:42" ht="14.4">
      <c r="A2249" s="55" t="s">
        <v>14045</v>
      </c>
      <c r="B2249" s="56" t="s">
        <v>89</v>
      </c>
      <c r="C2249" s="57">
        <v>43763</v>
      </c>
      <c r="D2249" s="56" t="s">
        <v>119</v>
      </c>
      <c r="E2249" s="56" t="s">
        <v>196</v>
      </c>
      <c r="F2249" s="58" t="s">
        <v>106</v>
      </c>
      <c r="G2249" s="58" t="s">
        <v>113</v>
      </c>
      <c r="H2249" s="56" t="s">
        <v>112</v>
      </c>
      <c r="I2249" s="59"/>
      <c r="J2249" s="59">
        <f t="shared" si="440"/>
        <v>43793</v>
      </c>
      <c r="K2249" s="56" t="s">
        <v>18</v>
      </c>
      <c r="L2249" s="56" t="s">
        <v>14</v>
      </c>
      <c r="M2249" s="60" t="s">
        <v>14047</v>
      </c>
      <c r="N2249" s="56" t="s">
        <v>13722</v>
      </c>
      <c r="O2249" s="56" t="s">
        <v>249</v>
      </c>
      <c r="P2249" s="56" t="s">
        <v>250</v>
      </c>
      <c r="Q2249" s="56" t="s">
        <v>116</v>
      </c>
      <c r="R2249" s="57">
        <v>43767</v>
      </c>
      <c r="S2249" s="56" t="s">
        <v>108</v>
      </c>
      <c r="T2249" s="56" t="s">
        <v>108</v>
      </c>
      <c r="U2249" s="57"/>
      <c r="V2249" s="77"/>
      <c r="W2249" s="62" t="s">
        <v>108</v>
      </c>
      <c r="X2249" s="59"/>
      <c r="Y2249" s="56" t="s">
        <v>200</v>
      </c>
      <c r="Z2249" s="56" t="s">
        <v>123</v>
      </c>
      <c r="AA2249" s="57">
        <v>43767</v>
      </c>
      <c r="AB2249" s="75"/>
      <c r="AC2249" s="64" t="s">
        <v>14049</v>
      </c>
      <c r="AD2249" s="56" t="s">
        <v>118</v>
      </c>
      <c r="AE2249" s="56" t="s">
        <v>90</v>
      </c>
      <c r="AF2249" s="61"/>
      <c r="AG2249" s="61"/>
      <c r="AH2249" s="67" t="str">
        <v>Oct</v>
      </c>
      <c r="AI2249" s="68" t="str">
        <v>Oct</v>
      </c>
      <c r="AJ2249" s="69">
        <f t="shared" si="340"/>
        <v>4</v>
      </c>
      <c r="AK2249" s="70">
        <f t="shared" si="441"/>
        <v>43797</v>
      </c>
      <c r="AL2249" s="71">
        <v>30</v>
      </c>
      <c r="AM2249" s="71" t="str">
        <v>2019</v>
      </c>
      <c r="AN2249" s="70"/>
      <c r="AO2249" s="70" t="s">
        <v>121</v>
      </c>
      <c r="AP2249" s="74">
        <f ca="1"/>
        <v>196</v>
      </c>
    </row>
    <row r="2250" spans="1:42" ht="14.4">
      <c r="A2250" s="55" t="s">
        <v>14053</v>
      </c>
      <c r="B2250" s="56" t="s">
        <v>89</v>
      </c>
      <c r="C2250" s="57">
        <v>43657</v>
      </c>
      <c r="D2250" s="56" t="s">
        <v>90</v>
      </c>
      <c r="E2250" s="56" t="s">
        <v>196</v>
      </c>
      <c r="F2250" s="58" t="s">
        <v>106</v>
      </c>
      <c r="G2250" s="58" t="s">
        <v>113</v>
      </c>
      <c r="H2250" s="56" t="s">
        <v>196</v>
      </c>
      <c r="I2250" s="57"/>
      <c r="J2250" s="57">
        <f t="shared" si="440"/>
        <v>43687</v>
      </c>
      <c r="K2250" s="56" t="s">
        <v>18</v>
      </c>
      <c r="L2250" s="56" t="s">
        <v>18</v>
      </c>
      <c r="M2250" s="60" t="s">
        <v>14055</v>
      </c>
      <c r="N2250" s="56" t="s">
        <v>14056</v>
      </c>
      <c r="O2250" s="56" t="s">
        <v>143</v>
      </c>
      <c r="P2250" s="56" t="s">
        <v>14057</v>
      </c>
      <c r="Q2250" s="56" t="s">
        <v>116</v>
      </c>
      <c r="R2250" s="57"/>
      <c r="S2250" s="56"/>
      <c r="T2250" s="56"/>
      <c r="U2250" s="57"/>
      <c r="V2250" s="62"/>
      <c r="W2250" s="62" t="s">
        <v>122</v>
      </c>
      <c r="X2250" s="57"/>
      <c r="Y2250" s="56"/>
      <c r="Z2250" s="56" t="s">
        <v>121</v>
      </c>
      <c r="AA2250" s="57">
        <v>43664</v>
      </c>
      <c r="AB2250" s="63"/>
      <c r="AC2250" s="64" t="s">
        <v>14058</v>
      </c>
      <c r="AD2250" s="65" t="s">
        <v>97</v>
      </c>
      <c r="AE2250" s="56" t="s">
        <v>119</v>
      </c>
      <c r="AF2250" s="61"/>
      <c r="AG2250" s="61"/>
      <c r="AH2250" s="67" t="str">
        <v>Jul</v>
      </c>
      <c r="AI2250" s="68" t="str">
        <v>Jul</v>
      </c>
      <c r="AJ2250" s="69">
        <f t="shared" si="340"/>
        <v>7</v>
      </c>
      <c r="AK2250" s="70" t="str">
        <f t="shared" si="441"/>
        <v/>
      </c>
      <c r="AL2250" s="71" t="s">
        <v>17409</v>
      </c>
      <c r="AM2250" s="71" t="str">
        <v>2019</v>
      </c>
      <c r="AN2250" s="70">
        <f t="shared" ref="AN2250:AN2255" si="443">IF(C2250="","",SUM(C2250+10))</f>
        <v>43667</v>
      </c>
      <c r="AO2250" s="70" t="s">
        <v>123</v>
      </c>
      <c r="AP2250" s="74">
        <f ca="1"/>
        <v>302</v>
      </c>
    </row>
    <row r="2251" spans="1:42" ht="14.4">
      <c r="A2251" s="55" t="s">
        <v>14059</v>
      </c>
      <c r="B2251" s="56" t="s">
        <v>89</v>
      </c>
      <c r="C2251" s="57">
        <v>43529</v>
      </c>
      <c r="D2251" s="56" t="s">
        <v>90</v>
      </c>
      <c r="E2251" s="56" t="s">
        <v>140</v>
      </c>
      <c r="F2251" s="58" t="s">
        <v>106</v>
      </c>
      <c r="G2251" s="58" t="s">
        <v>107</v>
      </c>
      <c r="H2251" s="56" t="s">
        <v>140</v>
      </c>
      <c r="I2251" s="57"/>
      <c r="J2251" s="57">
        <f t="shared" si="440"/>
        <v>43559</v>
      </c>
      <c r="K2251" s="56" t="s">
        <v>18</v>
      </c>
      <c r="L2251" s="56" t="s">
        <v>18</v>
      </c>
      <c r="M2251" s="60" t="s">
        <v>14112</v>
      </c>
      <c r="N2251" s="56" t="s">
        <v>14113</v>
      </c>
      <c r="O2251" s="56" t="s">
        <v>29</v>
      </c>
      <c r="P2251" s="56" t="s">
        <v>14115</v>
      </c>
      <c r="Q2251" s="56" t="s">
        <v>21</v>
      </c>
      <c r="R2251" s="57"/>
      <c r="S2251" s="56" t="s">
        <v>108</v>
      </c>
      <c r="T2251" s="56" t="s">
        <v>108</v>
      </c>
      <c r="U2251" s="57"/>
      <c r="V2251" s="62"/>
      <c r="W2251" s="62">
        <v>0</v>
      </c>
      <c r="X2251" s="57"/>
      <c r="Y2251" s="56" t="s">
        <v>108</v>
      </c>
      <c r="Z2251" s="56" t="s">
        <v>121</v>
      </c>
      <c r="AA2251" s="57">
        <v>43529</v>
      </c>
      <c r="AB2251" s="63" t="s">
        <v>168</v>
      </c>
      <c r="AC2251" s="64" t="s">
        <v>14116</v>
      </c>
      <c r="AD2251" s="65" t="s">
        <v>97</v>
      </c>
      <c r="AE2251" s="65" t="s">
        <v>90</v>
      </c>
      <c r="AF2251" s="66"/>
      <c r="AG2251" s="66"/>
      <c r="AH2251" s="67" t="str">
        <v>Mar</v>
      </c>
      <c r="AI2251" s="68" t="str">
        <v>Mar</v>
      </c>
      <c r="AJ2251" s="69">
        <f t="shared" si="340"/>
        <v>0</v>
      </c>
      <c r="AK2251" s="70" t="str">
        <f t="shared" si="441"/>
        <v/>
      </c>
      <c r="AL2251" s="71" t="s">
        <v>17409</v>
      </c>
      <c r="AM2251" s="71" t="str">
        <v>2019</v>
      </c>
      <c r="AN2251" s="70">
        <f t="shared" si="443"/>
        <v>43539</v>
      </c>
      <c r="AO2251" s="70" t="s">
        <v>123</v>
      </c>
      <c r="AP2251" s="74">
        <f ca="1"/>
        <v>430</v>
      </c>
    </row>
    <row r="2252" spans="1:42" ht="14.4">
      <c r="A2252" s="55" t="s">
        <v>14117</v>
      </c>
      <c r="B2252" s="56" t="s">
        <v>89</v>
      </c>
      <c r="C2252" s="57">
        <v>43557</v>
      </c>
      <c r="D2252" s="56" t="s">
        <v>131</v>
      </c>
      <c r="E2252" s="56" t="s">
        <v>12</v>
      </c>
      <c r="F2252" s="58" t="s">
        <v>106</v>
      </c>
      <c r="G2252" s="58" t="s">
        <v>107</v>
      </c>
      <c r="H2252" s="56" t="s">
        <v>12</v>
      </c>
      <c r="I2252" s="57"/>
      <c r="J2252" s="57">
        <f t="shared" si="440"/>
        <v>43587</v>
      </c>
      <c r="K2252" s="56" t="s">
        <v>18</v>
      </c>
      <c r="L2252" s="56" t="s">
        <v>18</v>
      </c>
      <c r="M2252" s="60" t="s">
        <v>14118</v>
      </c>
      <c r="N2252" s="56" t="s">
        <v>14119</v>
      </c>
      <c r="O2252" s="56" t="s">
        <v>249</v>
      </c>
      <c r="P2252" s="56" t="s">
        <v>14120</v>
      </c>
      <c r="Q2252" s="56" t="s">
        <v>17</v>
      </c>
      <c r="R2252" s="57"/>
      <c r="S2252" s="56"/>
      <c r="T2252" s="56"/>
      <c r="U2252" s="57"/>
      <c r="V2252" s="62"/>
      <c r="W2252" s="62"/>
      <c r="X2252" s="57"/>
      <c r="Y2252" s="56"/>
      <c r="Z2252" s="56" t="s">
        <v>121</v>
      </c>
      <c r="AA2252" s="57">
        <v>43559</v>
      </c>
      <c r="AB2252" s="63"/>
      <c r="AC2252" s="64"/>
      <c r="AD2252" s="65" t="s">
        <v>97</v>
      </c>
      <c r="AE2252" s="56" t="s">
        <v>131</v>
      </c>
      <c r="AF2252" s="61"/>
      <c r="AG2252" s="61"/>
      <c r="AH2252" s="67" t="str">
        <v>Apr</v>
      </c>
      <c r="AI2252" s="68" t="str">
        <v>Apr</v>
      </c>
      <c r="AJ2252" s="69">
        <f t="shared" si="340"/>
        <v>2</v>
      </c>
      <c r="AK2252" s="70" t="str">
        <f t="shared" si="441"/>
        <v/>
      </c>
      <c r="AL2252" s="71" t="s">
        <v>17409</v>
      </c>
      <c r="AM2252" s="71" t="str">
        <v>2019</v>
      </c>
      <c r="AN2252" s="70">
        <f t="shared" si="443"/>
        <v>43567</v>
      </c>
      <c r="AO2252" s="70" t="s">
        <v>123</v>
      </c>
      <c r="AP2252" s="74">
        <f ca="1"/>
        <v>402</v>
      </c>
    </row>
    <row r="2253" spans="1:42" ht="14.4">
      <c r="A2253" s="55" t="s">
        <v>14121</v>
      </c>
      <c r="B2253" s="56" t="s">
        <v>89</v>
      </c>
      <c r="C2253" s="57">
        <v>43683</v>
      </c>
      <c r="D2253" s="56" t="s">
        <v>90</v>
      </c>
      <c r="E2253" s="56" t="s">
        <v>129</v>
      </c>
      <c r="F2253" s="58" t="s">
        <v>106</v>
      </c>
      <c r="G2253" s="58" t="s">
        <v>107</v>
      </c>
      <c r="H2253" s="56" t="s">
        <v>129</v>
      </c>
      <c r="I2253" s="59"/>
      <c r="J2253" s="59">
        <f t="shared" si="440"/>
        <v>43713</v>
      </c>
      <c r="K2253" s="56" t="s">
        <v>18</v>
      </c>
      <c r="L2253" s="56" t="s">
        <v>18</v>
      </c>
      <c r="M2253" s="60" t="s">
        <v>14122</v>
      </c>
      <c r="N2253" s="56" t="s">
        <v>14123</v>
      </c>
      <c r="O2253" s="56" t="s">
        <v>137</v>
      </c>
      <c r="P2253" s="56" t="s">
        <v>14124</v>
      </c>
      <c r="Q2253" s="56" t="s">
        <v>133</v>
      </c>
      <c r="R2253" s="59"/>
      <c r="S2253" s="56" t="s">
        <v>108</v>
      </c>
      <c r="T2253" s="56" t="s">
        <v>108</v>
      </c>
      <c r="U2253" s="59"/>
      <c r="V2253" s="77"/>
      <c r="W2253" s="77"/>
      <c r="X2253" s="59"/>
      <c r="Y2253" s="56" t="s">
        <v>108</v>
      </c>
      <c r="Z2253" s="56" t="s">
        <v>121</v>
      </c>
      <c r="AA2253" s="57">
        <v>43703</v>
      </c>
      <c r="AB2253" s="63" t="s">
        <v>124</v>
      </c>
      <c r="AC2253" s="60" t="s">
        <v>14125</v>
      </c>
      <c r="AD2253" s="65" t="s">
        <v>97</v>
      </c>
      <c r="AE2253" s="56" t="s">
        <v>90</v>
      </c>
      <c r="AF2253" s="61"/>
      <c r="AG2253" s="61"/>
      <c r="AH2253" s="67" t="str">
        <v>Aug</v>
      </c>
      <c r="AI2253" s="68" t="str">
        <v>Aug</v>
      </c>
      <c r="AJ2253" s="69">
        <f t="shared" si="340"/>
        <v>20</v>
      </c>
      <c r="AK2253" s="70" t="str">
        <f t="shared" si="441"/>
        <v/>
      </c>
      <c r="AL2253" s="71" t="s">
        <v>17409</v>
      </c>
      <c r="AM2253" s="71" t="str">
        <v>2019</v>
      </c>
      <c r="AN2253" s="70">
        <f t="shared" si="443"/>
        <v>43693</v>
      </c>
      <c r="AO2253" s="70" t="s">
        <v>123</v>
      </c>
      <c r="AP2253" s="74">
        <f ca="1"/>
        <v>276</v>
      </c>
    </row>
    <row r="2254" spans="1:42" ht="14.4">
      <c r="A2254" s="55" t="s">
        <v>14126</v>
      </c>
      <c r="B2254" s="56" t="s">
        <v>89</v>
      </c>
      <c r="C2254" s="57">
        <v>43481</v>
      </c>
      <c r="D2254" s="56" t="s">
        <v>90</v>
      </c>
      <c r="E2254" s="56" t="s">
        <v>196</v>
      </c>
      <c r="F2254" s="58" t="s">
        <v>106</v>
      </c>
      <c r="G2254" s="58" t="s">
        <v>214</v>
      </c>
      <c r="H2254" s="56" t="s">
        <v>276</v>
      </c>
      <c r="I2254" s="57"/>
      <c r="J2254" s="57">
        <f t="shared" si="440"/>
        <v>43511</v>
      </c>
      <c r="K2254" s="56" t="s">
        <v>18</v>
      </c>
      <c r="L2254" s="56" t="s">
        <v>18</v>
      </c>
      <c r="M2254" s="60" t="s">
        <v>14127</v>
      </c>
      <c r="N2254" s="56" t="s">
        <v>14128</v>
      </c>
      <c r="O2254" s="56" t="s">
        <v>22</v>
      </c>
      <c r="P2254" s="56" t="s">
        <v>14129</v>
      </c>
      <c r="Q2254" s="56" t="s">
        <v>217</v>
      </c>
      <c r="R2254" s="57"/>
      <c r="S2254" s="56" t="s">
        <v>18</v>
      </c>
      <c r="T2254" s="56" t="s">
        <v>108</v>
      </c>
      <c r="U2254" s="57">
        <v>43494</v>
      </c>
      <c r="V2254" s="62"/>
      <c r="W2254" s="62">
        <v>40</v>
      </c>
      <c r="X2254" s="57">
        <v>43515</v>
      </c>
      <c r="Y2254" s="61"/>
      <c r="Z2254" s="56" t="s">
        <v>121</v>
      </c>
      <c r="AA2254" s="57">
        <v>43515</v>
      </c>
      <c r="AB2254" s="75"/>
      <c r="AC2254" s="64" t="s">
        <v>14130</v>
      </c>
      <c r="AD2254" s="65" t="s">
        <v>97</v>
      </c>
      <c r="AE2254" s="65"/>
      <c r="AF2254" s="66"/>
      <c r="AG2254" s="66"/>
      <c r="AH2254" s="67" t="str">
        <v>Jan</v>
      </c>
      <c r="AI2254" s="68" t="str">
        <v>Feb</v>
      </c>
      <c r="AJ2254" s="69">
        <f t="shared" si="340"/>
        <v>34</v>
      </c>
      <c r="AK2254" s="70" t="str">
        <f t="shared" si="441"/>
        <v/>
      </c>
      <c r="AL2254" s="71" t="s">
        <v>17409</v>
      </c>
      <c r="AM2254" s="71" t="str">
        <v>2019</v>
      </c>
      <c r="AN2254" s="70">
        <f t="shared" si="443"/>
        <v>43491</v>
      </c>
      <c r="AO2254" s="70" t="s">
        <v>123</v>
      </c>
      <c r="AP2254" s="74">
        <f ca="1"/>
        <v>478</v>
      </c>
    </row>
    <row r="2255" spans="1:42" ht="14.4">
      <c r="A2255" s="55" t="s">
        <v>14131</v>
      </c>
      <c r="B2255" s="56" t="s">
        <v>89</v>
      </c>
      <c r="C2255" s="57">
        <v>43481</v>
      </c>
      <c r="D2255" s="56" t="s">
        <v>90</v>
      </c>
      <c r="E2255" s="56" t="s">
        <v>140</v>
      </c>
      <c r="F2255" s="58" t="s">
        <v>106</v>
      </c>
      <c r="G2255" s="58" t="s">
        <v>107</v>
      </c>
      <c r="H2255" s="56" t="s">
        <v>140</v>
      </c>
      <c r="I2255" s="57"/>
      <c r="J2255" s="57">
        <f t="shared" si="440"/>
        <v>43511</v>
      </c>
      <c r="K2255" s="56" t="s">
        <v>18</v>
      </c>
      <c r="L2255" s="56" t="s">
        <v>18</v>
      </c>
      <c r="M2255" s="60" t="s">
        <v>14132</v>
      </c>
      <c r="N2255" s="56" t="s">
        <v>14133</v>
      </c>
      <c r="O2255" s="56" t="s">
        <v>27</v>
      </c>
      <c r="P2255" s="56" t="s">
        <v>14134</v>
      </c>
      <c r="Q2255" s="56" t="s">
        <v>17</v>
      </c>
      <c r="R2255" s="57"/>
      <c r="S2255" s="56" t="s">
        <v>18</v>
      </c>
      <c r="T2255" s="56" t="s">
        <v>108</v>
      </c>
      <c r="U2255" s="57"/>
      <c r="V2255" s="62"/>
      <c r="W2255" s="62">
        <v>0</v>
      </c>
      <c r="X2255" s="57"/>
      <c r="Y2255" s="56" t="s">
        <v>108</v>
      </c>
      <c r="Z2255" s="56" t="s">
        <v>121</v>
      </c>
      <c r="AA2255" s="57">
        <v>43481</v>
      </c>
      <c r="AB2255" s="63" t="s">
        <v>127</v>
      </c>
      <c r="AC2255" s="64" t="s">
        <v>14135</v>
      </c>
      <c r="AD2255" s="65" t="s">
        <v>97</v>
      </c>
      <c r="AE2255" s="65" t="s">
        <v>90</v>
      </c>
      <c r="AF2255" s="66"/>
      <c r="AG2255" s="66"/>
      <c r="AH2255" s="67" t="str">
        <v>Jan</v>
      </c>
      <c r="AI2255" s="68" t="str">
        <v>Jan</v>
      </c>
      <c r="AJ2255" s="69">
        <f t="shared" si="340"/>
        <v>0</v>
      </c>
      <c r="AK2255" s="70" t="str">
        <f t="shared" si="441"/>
        <v/>
      </c>
      <c r="AL2255" s="71" t="s">
        <v>17409</v>
      </c>
      <c r="AM2255" s="71" t="str">
        <v>2019</v>
      </c>
      <c r="AN2255" s="70">
        <f t="shared" si="443"/>
        <v>43491</v>
      </c>
      <c r="AO2255" s="70" t="s">
        <v>123</v>
      </c>
      <c r="AP2255" s="74">
        <f ca="1"/>
        <v>478</v>
      </c>
    </row>
    <row r="2256" spans="1:42" ht="14.4">
      <c r="A2256" s="55" t="s">
        <v>14136</v>
      </c>
      <c r="B2256" s="56" t="s">
        <v>700</v>
      </c>
      <c r="C2256" s="57">
        <v>43768</v>
      </c>
      <c r="D2256" s="56" t="s">
        <v>90</v>
      </c>
      <c r="E2256" s="56" t="s">
        <v>276</v>
      </c>
      <c r="F2256" s="58" t="s">
        <v>214</v>
      </c>
      <c r="G2256" s="58" t="s">
        <v>214</v>
      </c>
      <c r="H2256" s="56" t="s">
        <v>276</v>
      </c>
      <c r="I2256" s="59"/>
      <c r="J2256" s="59">
        <f t="shared" si="440"/>
        <v>43798</v>
      </c>
      <c r="K2256" s="56"/>
      <c r="L2256" s="56"/>
      <c r="M2256" s="60" t="s">
        <v>14137</v>
      </c>
      <c r="N2256" s="56" t="s">
        <v>14138</v>
      </c>
      <c r="O2256" s="56" t="s">
        <v>249</v>
      </c>
      <c r="P2256" s="56" t="s">
        <v>14139</v>
      </c>
      <c r="Q2256" s="56" t="s">
        <v>217</v>
      </c>
      <c r="R2256" s="59"/>
      <c r="S2256" s="56" t="s">
        <v>108</v>
      </c>
      <c r="T2256" s="56" t="s">
        <v>108</v>
      </c>
      <c r="U2256" s="57"/>
      <c r="V2256" s="77"/>
      <c r="W2256" s="62" t="s">
        <v>108</v>
      </c>
      <c r="X2256" s="59"/>
      <c r="Y2256" s="56" t="s">
        <v>108</v>
      </c>
      <c r="Z2256" s="56" t="s">
        <v>123</v>
      </c>
      <c r="AA2256" s="57">
        <v>43781</v>
      </c>
      <c r="AB2256" s="75"/>
      <c r="AC2256" s="64" t="s">
        <v>14140</v>
      </c>
      <c r="AD2256" s="56"/>
      <c r="AE2256" s="56" t="s">
        <v>119</v>
      </c>
      <c r="AF2256" s="61"/>
      <c r="AG2256" s="61"/>
      <c r="AH2256" s="67" t="str">
        <v>Oct</v>
      </c>
      <c r="AI2256" s="68" t="str">
        <v>Nov</v>
      </c>
      <c r="AJ2256" s="69">
        <f t="shared" si="340"/>
        <v>13</v>
      </c>
      <c r="AK2256" s="70"/>
      <c r="AL2256" s="71"/>
      <c r="AM2256" s="71" t="str">
        <v>2019</v>
      </c>
      <c r="AN2256" s="70"/>
      <c r="AO2256" s="70" t="s">
        <v>123</v>
      </c>
      <c r="AP2256" s="74">
        <f ca="1"/>
        <v>191</v>
      </c>
    </row>
    <row r="2257" spans="1:42" ht="14.4">
      <c r="A2257" s="55" t="s">
        <v>14141</v>
      </c>
      <c r="B2257" s="56" t="s">
        <v>89</v>
      </c>
      <c r="C2257" s="57">
        <v>43643</v>
      </c>
      <c r="D2257" s="56" t="s">
        <v>90</v>
      </c>
      <c r="E2257" s="56" t="s">
        <v>32</v>
      </c>
      <c r="F2257" s="58" t="s">
        <v>106</v>
      </c>
      <c r="G2257" s="58" t="s">
        <v>177</v>
      </c>
      <c r="H2257" s="56" t="s">
        <v>276</v>
      </c>
      <c r="I2257" s="59"/>
      <c r="J2257" s="59">
        <f t="shared" si="440"/>
        <v>43673</v>
      </c>
      <c r="K2257" s="56" t="s">
        <v>18</v>
      </c>
      <c r="L2257" s="56" t="s">
        <v>18</v>
      </c>
      <c r="M2257" s="60" t="s">
        <v>14142</v>
      </c>
      <c r="N2257" s="56" t="s">
        <v>14142</v>
      </c>
      <c r="O2257" s="56" t="s">
        <v>44</v>
      </c>
      <c r="P2257" s="61"/>
      <c r="Q2257" s="56" t="s">
        <v>96</v>
      </c>
      <c r="R2257" s="59"/>
      <c r="S2257" s="56" t="s">
        <v>18</v>
      </c>
      <c r="T2257" s="56" t="s">
        <v>108</v>
      </c>
      <c r="U2257" s="59"/>
      <c r="V2257" s="77"/>
      <c r="W2257" s="77"/>
      <c r="X2257" s="59"/>
      <c r="Y2257" s="56" t="s">
        <v>108</v>
      </c>
      <c r="Z2257" s="56" t="s">
        <v>121</v>
      </c>
      <c r="AA2257" s="57">
        <v>43644</v>
      </c>
      <c r="AB2257" s="104"/>
      <c r="AC2257" s="64" t="s">
        <v>14143</v>
      </c>
      <c r="AD2257" s="65" t="s">
        <v>97</v>
      </c>
      <c r="AE2257" s="56" t="s">
        <v>119</v>
      </c>
      <c r="AF2257" s="61"/>
      <c r="AG2257" s="56"/>
      <c r="AH2257" s="67" t="str">
        <v>Jun</v>
      </c>
      <c r="AI2257" s="68" t="str">
        <v>Jun</v>
      </c>
      <c r="AJ2257" s="69">
        <f t="shared" si="340"/>
        <v>1</v>
      </c>
      <c r="AK2257" s="70" t="str">
        <f t="shared" ref="AK2257:AK2261" si="444">IF(R2257="","",SUM(R2257+30))</f>
        <v/>
      </c>
      <c r="AL2257" s="71" t="s">
        <v>17409</v>
      </c>
      <c r="AM2257" s="71" t="str">
        <v>2019</v>
      </c>
      <c r="AN2257" s="70">
        <f t="shared" ref="AN2257:AN2261" si="445">IF(C2257="","",SUM(C2257+10))</f>
        <v>43653</v>
      </c>
      <c r="AO2257" s="70" t="s">
        <v>123</v>
      </c>
      <c r="AP2257" s="74">
        <f ca="1"/>
        <v>316</v>
      </c>
    </row>
    <row r="2258" spans="1:42" ht="14.4">
      <c r="A2258" s="55" t="s">
        <v>14144</v>
      </c>
      <c r="B2258" s="56" t="s">
        <v>89</v>
      </c>
      <c r="C2258" s="57">
        <v>43588</v>
      </c>
      <c r="D2258" s="56" t="s">
        <v>90</v>
      </c>
      <c r="E2258" s="56" t="s">
        <v>276</v>
      </c>
      <c r="F2258" s="58" t="s">
        <v>214</v>
      </c>
      <c r="G2258" s="58" t="s">
        <v>214</v>
      </c>
      <c r="H2258" s="56" t="s">
        <v>276</v>
      </c>
      <c r="I2258" s="57"/>
      <c r="J2258" s="57">
        <f t="shared" si="440"/>
        <v>43618</v>
      </c>
      <c r="K2258" s="56" t="s">
        <v>18</v>
      </c>
      <c r="L2258" s="56" t="s">
        <v>18</v>
      </c>
      <c r="M2258" s="60" t="s">
        <v>14145</v>
      </c>
      <c r="N2258" s="56" t="s">
        <v>14146</v>
      </c>
      <c r="O2258" s="56"/>
      <c r="P2258" s="56"/>
      <c r="Q2258" s="56" t="s">
        <v>96</v>
      </c>
      <c r="R2258" s="57"/>
      <c r="S2258" s="56" t="s">
        <v>18</v>
      </c>
      <c r="T2258" s="56" t="s">
        <v>18</v>
      </c>
      <c r="U2258" s="57"/>
      <c r="V2258" s="62"/>
      <c r="W2258" s="62"/>
      <c r="X2258" s="57"/>
      <c r="Y2258" s="56" t="s">
        <v>108</v>
      </c>
      <c r="Z2258" s="56" t="s">
        <v>121</v>
      </c>
      <c r="AA2258" s="57">
        <v>43608</v>
      </c>
      <c r="AB2258" s="63" t="s">
        <v>155</v>
      </c>
      <c r="AC2258" s="64" t="s">
        <v>14147</v>
      </c>
      <c r="AD2258" s="65" t="s">
        <v>97</v>
      </c>
      <c r="AE2258" s="56"/>
      <c r="AF2258" s="61"/>
      <c r="AG2258" s="61"/>
      <c r="AH2258" s="67" t="str">
        <v>May</v>
      </c>
      <c r="AI2258" s="68" t="str">
        <v>May</v>
      </c>
      <c r="AJ2258" s="69">
        <f t="shared" si="340"/>
        <v>20</v>
      </c>
      <c r="AK2258" s="70" t="str">
        <f t="shared" si="444"/>
        <v/>
      </c>
      <c r="AL2258" s="71" t="s">
        <v>17409</v>
      </c>
      <c r="AM2258" s="71" t="str">
        <v>2019</v>
      </c>
      <c r="AN2258" s="70">
        <f t="shared" si="445"/>
        <v>43598</v>
      </c>
      <c r="AO2258" s="70" t="s">
        <v>123</v>
      </c>
      <c r="AP2258" s="74">
        <f ca="1"/>
        <v>371</v>
      </c>
    </row>
    <row r="2259" spans="1:42" ht="14.4">
      <c r="A2259" s="55" t="s">
        <v>14148</v>
      </c>
      <c r="B2259" s="56" t="s">
        <v>89</v>
      </c>
      <c r="C2259" s="57">
        <v>43545</v>
      </c>
      <c r="D2259" s="56" t="s">
        <v>90</v>
      </c>
      <c r="E2259" s="56" t="s">
        <v>12</v>
      </c>
      <c r="F2259" s="58" t="s">
        <v>106</v>
      </c>
      <c r="G2259" s="58" t="s">
        <v>107</v>
      </c>
      <c r="H2259" s="56" t="s">
        <v>12</v>
      </c>
      <c r="I2259" s="57"/>
      <c r="J2259" s="57">
        <f t="shared" si="440"/>
        <v>43575</v>
      </c>
      <c r="K2259" s="56" t="s">
        <v>18</v>
      </c>
      <c r="L2259" s="56" t="s">
        <v>18</v>
      </c>
      <c r="M2259" s="60" t="s">
        <v>14149</v>
      </c>
      <c r="N2259" s="56" t="s">
        <v>14150</v>
      </c>
      <c r="O2259" s="56" t="s">
        <v>20</v>
      </c>
      <c r="P2259" s="56" t="s">
        <v>14151</v>
      </c>
      <c r="Q2259" s="56" t="s">
        <v>17</v>
      </c>
      <c r="R2259" s="57"/>
      <c r="S2259" s="56"/>
      <c r="T2259" s="56"/>
      <c r="U2259" s="57"/>
      <c r="V2259" s="62"/>
      <c r="W2259" s="62" t="s">
        <v>122</v>
      </c>
      <c r="X2259" s="57"/>
      <c r="Y2259" s="61"/>
      <c r="Z2259" s="56" t="s">
        <v>121</v>
      </c>
      <c r="AA2259" s="57">
        <v>43559</v>
      </c>
      <c r="AB2259" s="63"/>
      <c r="AC2259" s="64" t="s">
        <v>14152</v>
      </c>
      <c r="AD2259" s="65" t="s">
        <v>97</v>
      </c>
      <c r="AE2259" s="56" t="s">
        <v>90</v>
      </c>
      <c r="AF2259" s="61"/>
      <c r="AG2259" s="61"/>
      <c r="AH2259" s="67" t="str">
        <v>Mar</v>
      </c>
      <c r="AI2259" s="68" t="str">
        <v>Apr</v>
      </c>
      <c r="AJ2259" s="69">
        <f t="shared" si="340"/>
        <v>14</v>
      </c>
      <c r="AK2259" s="70" t="str">
        <f t="shared" si="444"/>
        <v/>
      </c>
      <c r="AL2259" s="71" t="s">
        <v>17409</v>
      </c>
      <c r="AM2259" s="71" t="str">
        <v>2019</v>
      </c>
      <c r="AN2259" s="70">
        <f t="shared" si="445"/>
        <v>43555</v>
      </c>
      <c r="AO2259" s="70" t="s">
        <v>123</v>
      </c>
      <c r="AP2259" s="74">
        <f ca="1"/>
        <v>414</v>
      </c>
    </row>
    <row r="2260" spans="1:42" ht="14.4">
      <c r="A2260" s="55" t="s">
        <v>14153</v>
      </c>
      <c r="B2260" s="56" t="s">
        <v>89</v>
      </c>
      <c r="C2260" s="57">
        <v>43711</v>
      </c>
      <c r="D2260" s="56" t="s">
        <v>229</v>
      </c>
      <c r="E2260" s="56" t="s">
        <v>297</v>
      </c>
      <c r="F2260" s="58" t="s">
        <v>106</v>
      </c>
      <c r="G2260" s="58" t="s">
        <v>107</v>
      </c>
      <c r="H2260" s="56" t="s">
        <v>140</v>
      </c>
      <c r="I2260" s="59"/>
      <c r="J2260" s="59">
        <f t="shared" si="440"/>
        <v>43741</v>
      </c>
      <c r="K2260" s="56" t="s">
        <v>18</v>
      </c>
      <c r="L2260" s="56" t="s">
        <v>14</v>
      </c>
      <c r="M2260" s="60" t="s">
        <v>14154</v>
      </c>
      <c r="N2260" s="56" t="s">
        <v>14155</v>
      </c>
      <c r="O2260" s="56"/>
      <c r="P2260" s="56" t="s">
        <v>108</v>
      </c>
      <c r="Q2260" s="56" t="s">
        <v>678</v>
      </c>
      <c r="R2260" s="59"/>
      <c r="S2260" s="56" t="s">
        <v>108</v>
      </c>
      <c r="T2260" s="56" t="s">
        <v>108</v>
      </c>
      <c r="U2260" s="59"/>
      <c r="V2260" s="77"/>
      <c r="W2260" s="62" t="s">
        <v>108</v>
      </c>
      <c r="X2260" s="59"/>
      <c r="Y2260" s="56" t="s">
        <v>108</v>
      </c>
      <c r="Z2260" s="56" t="s">
        <v>123</v>
      </c>
      <c r="AA2260" s="57">
        <v>43712</v>
      </c>
      <c r="AB2260" s="63" t="s">
        <v>289</v>
      </c>
      <c r="AC2260" s="64" t="s">
        <v>14156</v>
      </c>
      <c r="AD2260" s="56" t="s">
        <v>118</v>
      </c>
      <c r="AE2260" s="56"/>
      <c r="AF2260" s="61"/>
      <c r="AG2260" s="61"/>
      <c r="AH2260" s="67" t="str">
        <v>Sep</v>
      </c>
      <c r="AI2260" s="68" t="str">
        <v>Sep</v>
      </c>
      <c r="AJ2260" s="69">
        <f t="shared" si="340"/>
        <v>1</v>
      </c>
      <c r="AK2260" s="70" t="str">
        <f t="shared" si="444"/>
        <v/>
      </c>
      <c r="AL2260" s="71" t="s">
        <v>17409</v>
      </c>
      <c r="AM2260" s="71" t="str">
        <v>2019</v>
      </c>
      <c r="AN2260" s="70">
        <f t="shared" si="445"/>
        <v>43721</v>
      </c>
      <c r="AO2260" s="70" t="s">
        <v>123</v>
      </c>
      <c r="AP2260" s="74">
        <f ca="1"/>
        <v>248</v>
      </c>
    </row>
    <row r="2261" spans="1:42" ht="14.4">
      <c r="A2261" s="55" t="s">
        <v>14157</v>
      </c>
      <c r="B2261" s="56" t="s">
        <v>89</v>
      </c>
      <c r="C2261" s="57">
        <v>43700</v>
      </c>
      <c r="D2261" s="56" t="s">
        <v>90</v>
      </c>
      <c r="E2261" s="56" t="s">
        <v>276</v>
      </c>
      <c r="F2261" s="58" t="s">
        <v>214</v>
      </c>
      <c r="G2261" s="58" t="s">
        <v>214</v>
      </c>
      <c r="H2261" s="56" t="s">
        <v>276</v>
      </c>
      <c r="I2261" s="57"/>
      <c r="J2261" s="57">
        <f t="shared" si="440"/>
        <v>43730</v>
      </c>
      <c r="K2261" s="56" t="s">
        <v>18</v>
      </c>
      <c r="L2261" s="56" t="s">
        <v>18</v>
      </c>
      <c r="M2261" s="60" t="s">
        <v>14164</v>
      </c>
      <c r="N2261" s="56" t="s">
        <v>14165</v>
      </c>
      <c r="O2261" s="56"/>
      <c r="P2261" s="56"/>
      <c r="Q2261" s="56" t="s">
        <v>96</v>
      </c>
      <c r="R2261" s="57"/>
      <c r="S2261" s="56" t="s">
        <v>18</v>
      </c>
      <c r="T2261" s="56" t="s">
        <v>18</v>
      </c>
      <c r="U2261" s="57"/>
      <c r="V2261" s="62"/>
      <c r="W2261" s="62"/>
      <c r="X2261" s="57"/>
      <c r="Y2261" s="56" t="s">
        <v>108</v>
      </c>
      <c r="Z2261" s="56" t="s">
        <v>121</v>
      </c>
      <c r="AA2261" s="57">
        <v>43704</v>
      </c>
      <c r="AB2261" s="63"/>
      <c r="AC2261" s="64" t="s">
        <v>14198</v>
      </c>
      <c r="AD2261" s="65" t="s">
        <v>97</v>
      </c>
      <c r="AE2261" s="56" t="s">
        <v>119</v>
      </c>
      <c r="AF2261" s="61"/>
      <c r="AG2261" s="61"/>
      <c r="AH2261" s="67" t="str">
        <v>Aug</v>
      </c>
      <c r="AI2261" s="68" t="str">
        <v>Aug</v>
      </c>
      <c r="AJ2261" s="69">
        <f t="shared" si="340"/>
        <v>4</v>
      </c>
      <c r="AK2261" s="70" t="str">
        <f t="shared" si="444"/>
        <v/>
      </c>
      <c r="AL2261" s="71" t="s">
        <v>17409</v>
      </c>
      <c r="AM2261" s="71" t="str">
        <v>2019</v>
      </c>
      <c r="AN2261" s="70">
        <f t="shared" si="445"/>
        <v>43710</v>
      </c>
      <c r="AO2261" s="70" t="s">
        <v>123</v>
      </c>
      <c r="AP2261" s="74">
        <f ca="1"/>
        <v>259</v>
      </c>
    </row>
    <row r="2262" spans="1:42" ht="14.4">
      <c r="A2262" s="55" t="s">
        <v>14201</v>
      </c>
      <c r="B2262" s="56" t="s">
        <v>89</v>
      </c>
      <c r="C2262" s="57">
        <v>43783</v>
      </c>
      <c r="D2262" s="56" t="s">
        <v>90</v>
      </c>
      <c r="E2262" s="56" t="s">
        <v>12</v>
      </c>
      <c r="F2262" s="58" t="s">
        <v>106</v>
      </c>
      <c r="G2262" s="58" t="s">
        <v>107</v>
      </c>
      <c r="H2262" s="56" t="s">
        <v>12</v>
      </c>
      <c r="I2262" s="59"/>
      <c r="J2262" s="59">
        <f t="shared" si="440"/>
        <v>43813</v>
      </c>
      <c r="K2262" s="56" t="s">
        <v>18</v>
      </c>
      <c r="L2262" s="56" t="s">
        <v>14</v>
      </c>
      <c r="M2262" s="60" t="s">
        <v>14204</v>
      </c>
      <c r="N2262" s="56" t="s">
        <v>14205</v>
      </c>
      <c r="O2262" s="56" t="s">
        <v>33</v>
      </c>
      <c r="P2262" s="56" t="s">
        <v>14206</v>
      </c>
      <c r="Q2262" s="56" t="s">
        <v>28</v>
      </c>
      <c r="R2262" s="59"/>
      <c r="S2262" s="56" t="s">
        <v>108</v>
      </c>
      <c r="T2262" s="56" t="s">
        <v>108</v>
      </c>
      <c r="U2262" s="57"/>
      <c r="V2262" s="77"/>
      <c r="W2262" s="77"/>
      <c r="X2262" s="59"/>
      <c r="Y2262" s="61"/>
      <c r="Z2262" s="56" t="s">
        <v>123</v>
      </c>
      <c r="AA2262" s="57">
        <v>43784</v>
      </c>
      <c r="AB2262" s="75"/>
      <c r="AC2262" s="64" t="s">
        <v>14208</v>
      </c>
      <c r="AD2262" s="56" t="s">
        <v>179</v>
      </c>
      <c r="AE2262" s="56" t="s">
        <v>90</v>
      </c>
      <c r="AF2262" s="61"/>
      <c r="AG2262" s="61"/>
      <c r="AH2262" s="67" t="str">
        <v>Nov</v>
      </c>
      <c r="AI2262" s="68" t="str">
        <v>Nov</v>
      </c>
      <c r="AJ2262" s="69">
        <f t="shared" si="340"/>
        <v>1</v>
      </c>
      <c r="AK2262" s="70"/>
      <c r="AL2262" s="71"/>
      <c r="AM2262" s="71" t="str">
        <v>2019</v>
      </c>
      <c r="AN2262" s="70"/>
      <c r="AO2262" s="70" t="s">
        <v>123</v>
      </c>
      <c r="AP2262" s="74">
        <f ca="1"/>
        <v>176</v>
      </c>
    </row>
    <row r="2263" spans="1:42" ht="14.4">
      <c r="A2263" s="55" t="s">
        <v>14211</v>
      </c>
      <c r="B2263" s="56" t="s">
        <v>89</v>
      </c>
      <c r="C2263" s="57">
        <v>43669</v>
      </c>
      <c r="D2263" s="56" t="s">
        <v>229</v>
      </c>
      <c r="E2263" s="56" t="s">
        <v>140</v>
      </c>
      <c r="F2263" s="58" t="s">
        <v>106</v>
      </c>
      <c r="G2263" s="58" t="s">
        <v>107</v>
      </c>
      <c r="H2263" s="56" t="s">
        <v>140</v>
      </c>
      <c r="I2263" s="57"/>
      <c r="J2263" s="57">
        <f t="shared" si="440"/>
        <v>43699</v>
      </c>
      <c r="K2263" s="56" t="s">
        <v>18</v>
      </c>
      <c r="L2263" s="56" t="s">
        <v>18</v>
      </c>
      <c r="M2263" s="60" t="s">
        <v>14212</v>
      </c>
      <c r="N2263" s="56" t="s">
        <v>14212</v>
      </c>
      <c r="O2263" s="56" t="s">
        <v>29</v>
      </c>
      <c r="P2263" s="56" t="s">
        <v>14213</v>
      </c>
      <c r="Q2263" s="56" t="s">
        <v>17</v>
      </c>
      <c r="R2263" s="57"/>
      <c r="S2263" s="56" t="s">
        <v>18</v>
      </c>
      <c r="T2263" s="56" t="s">
        <v>108</v>
      </c>
      <c r="U2263" s="57"/>
      <c r="V2263" s="62"/>
      <c r="W2263" s="62">
        <v>0</v>
      </c>
      <c r="X2263" s="57"/>
      <c r="Y2263" s="56" t="s">
        <v>108</v>
      </c>
      <c r="Z2263" s="56" t="s">
        <v>121</v>
      </c>
      <c r="AA2263" s="57">
        <v>43669</v>
      </c>
      <c r="AB2263" s="63" t="s">
        <v>163</v>
      </c>
      <c r="AC2263" s="64" t="s">
        <v>14214</v>
      </c>
      <c r="AD2263" s="65" t="s">
        <v>97</v>
      </c>
      <c r="AE2263" s="56" t="s">
        <v>90</v>
      </c>
      <c r="AF2263" s="61"/>
      <c r="AG2263" s="61"/>
      <c r="AH2263" s="67" t="str">
        <v>Jul</v>
      </c>
      <c r="AI2263" s="68" t="str">
        <v>Jul</v>
      </c>
      <c r="AJ2263" s="69">
        <f t="shared" si="340"/>
        <v>0</v>
      </c>
      <c r="AK2263" s="70" t="str">
        <f>IF(R2263="","",SUM(R2263+30))</f>
        <v/>
      </c>
      <c r="AL2263" s="71" t="s">
        <v>17409</v>
      </c>
      <c r="AM2263" s="71" t="str">
        <v>2019</v>
      </c>
      <c r="AN2263" s="70">
        <f>IF(C2263="","",SUM(C2263+10))</f>
        <v>43679</v>
      </c>
      <c r="AO2263" s="70" t="s">
        <v>123</v>
      </c>
      <c r="AP2263" s="74">
        <f ca="1"/>
        <v>290</v>
      </c>
    </row>
    <row r="2264" spans="1:42" ht="14.4">
      <c r="A2264" s="55" t="s">
        <v>14223</v>
      </c>
      <c r="B2264" s="56" t="s">
        <v>89</v>
      </c>
      <c r="C2264" s="57">
        <v>43738</v>
      </c>
      <c r="D2264" s="56" t="s">
        <v>119</v>
      </c>
      <c r="E2264" s="56" t="s">
        <v>196</v>
      </c>
      <c r="F2264" s="58" t="s">
        <v>106</v>
      </c>
      <c r="G2264" s="58" t="s">
        <v>113</v>
      </c>
      <c r="H2264" s="56" t="s">
        <v>112</v>
      </c>
      <c r="I2264" s="59"/>
      <c r="J2264" s="59">
        <f t="shared" si="440"/>
        <v>43768</v>
      </c>
      <c r="K2264" s="56" t="s">
        <v>18</v>
      </c>
      <c r="L2264" s="56" t="s">
        <v>14</v>
      </c>
      <c r="M2264" s="60" t="s">
        <v>14225</v>
      </c>
      <c r="N2264" s="56" t="s">
        <v>14226</v>
      </c>
      <c r="O2264" s="56" t="s">
        <v>39</v>
      </c>
      <c r="P2264" s="56" t="s">
        <v>14227</v>
      </c>
      <c r="Q2264" s="56" t="s">
        <v>116</v>
      </c>
      <c r="R2264" s="57">
        <v>43741</v>
      </c>
      <c r="S2264" s="56" t="s">
        <v>108</v>
      </c>
      <c r="T2264" s="56" t="s">
        <v>108</v>
      </c>
      <c r="U2264" s="57"/>
      <c r="V2264" s="77"/>
      <c r="W2264" s="62" t="s">
        <v>108</v>
      </c>
      <c r="X2264" s="59"/>
      <c r="Y2264" s="56" t="s">
        <v>108</v>
      </c>
      <c r="Z2264" s="56" t="s">
        <v>123</v>
      </c>
      <c r="AA2264" s="57">
        <v>43741</v>
      </c>
      <c r="AB2264" s="75"/>
      <c r="AC2264" s="64" t="s">
        <v>14228</v>
      </c>
      <c r="AD2264" s="56" t="s">
        <v>118</v>
      </c>
      <c r="AE2264" s="56" t="s">
        <v>119</v>
      </c>
      <c r="AF2264" s="61"/>
      <c r="AG2264" s="61"/>
      <c r="AH2264" s="67" t="str">
        <v>Sep</v>
      </c>
      <c r="AI2264" s="68" t="str">
        <v>Oct</v>
      </c>
      <c r="AJ2264" s="69">
        <f t="shared" si="340"/>
        <v>3</v>
      </c>
      <c r="AK2264" s="70"/>
      <c r="AL2264" s="71"/>
      <c r="AM2264" s="71" t="str">
        <v>2019</v>
      </c>
      <c r="AN2264" s="70"/>
      <c r="AO2264" s="70" t="s">
        <v>121</v>
      </c>
      <c r="AP2264" s="74">
        <f ca="1"/>
        <v>221</v>
      </c>
    </row>
    <row r="2265" spans="1:42" ht="14.4">
      <c r="A2265" s="55" t="s">
        <v>14229</v>
      </c>
      <c r="B2265" s="56" t="s">
        <v>89</v>
      </c>
      <c r="C2265" s="57">
        <v>43500</v>
      </c>
      <c r="D2265" s="56" t="s">
        <v>131</v>
      </c>
      <c r="E2265" s="56" t="s">
        <v>129</v>
      </c>
      <c r="F2265" s="58" t="s">
        <v>106</v>
      </c>
      <c r="G2265" s="58" t="s">
        <v>107</v>
      </c>
      <c r="H2265" s="56" t="s">
        <v>129</v>
      </c>
      <c r="I2265" s="59"/>
      <c r="J2265" s="59">
        <f t="shared" si="440"/>
        <v>43530</v>
      </c>
      <c r="K2265" s="56" t="s">
        <v>18</v>
      </c>
      <c r="L2265" s="56" t="s">
        <v>14</v>
      </c>
      <c r="M2265" s="60" t="s">
        <v>14234</v>
      </c>
      <c r="N2265" s="56" t="s">
        <v>14235</v>
      </c>
      <c r="O2265" s="56"/>
      <c r="P2265" s="56" t="s">
        <v>108</v>
      </c>
      <c r="Q2265" s="56" t="s">
        <v>96</v>
      </c>
      <c r="R2265" s="57"/>
      <c r="S2265" s="56" t="s">
        <v>108</v>
      </c>
      <c r="T2265" s="56" t="s">
        <v>108</v>
      </c>
      <c r="U2265" s="57"/>
      <c r="V2265" s="62"/>
      <c r="W2265" s="62">
        <v>0</v>
      </c>
      <c r="X2265" s="57"/>
      <c r="Y2265" s="56" t="s">
        <v>108</v>
      </c>
      <c r="Z2265" s="56" t="s">
        <v>123</v>
      </c>
      <c r="AA2265" s="57">
        <v>43501</v>
      </c>
      <c r="AB2265" s="63" t="s">
        <v>147</v>
      </c>
      <c r="AC2265" s="64" t="s">
        <v>3436</v>
      </c>
      <c r="AD2265" s="65" t="s">
        <v>224</v>
      </c>
      <c r="AE2265" s="65" t="s">
        <v>131</v>
      </c>
      <c r="AF2265" s="66"/>
      <c r="AG2265" s="66"/>
      <c r="AH2265" s="67" t="str">
        <v>Feb</v>
      </c>
      <c r="AI2265" s="68" t="str">
        <v>Feb</v>
      </c>
      <c r="AJ2265" s="69">
        <f t="shared" si="340"/>
        <v>1</v>
      </c>
      <c r="AK2265" s="70" t="str">
        <f t="shared" ref="AK2265:AK2272" si="446">IF(R2265="","",SUM(R2265+30))</f>
        <v/>
      </c>
      <c r="AL2265" s="71" t="s">
        <v>17409</v>
      </c>
      <c r="AM2265" s="71" t="str">
        <v>2019</v>
      </c>
      <c r="AN2265" s="70">
        <f t="shared" ref="AN2265:AN2272" si="447">IF(C2265="","",SUM(C2265+10))</f>
        <v>43510</v>
      </c>
      <c r="AO2265" s="70" t="s">
        <v>123</v>
      </c>
      <c r="AP2265" s="74">
        <f ca="1"/>
        <v>459</v>
      </c>
    </row>
    <row r="2266" spans="1:42" ht="14.4">
      <c r="A2266" s="55" t="s">
        <v>14236</v>
      </c>
      <c r="B2266" s="56" t="s">
        <v>89</v>
      </c>
      <c r="C2266" s="57">
        <v>43557</v>
      </c>
      <c r="D2266" s="56" t="s">
        <v>119</v>
      </c>
      <c r="E2266" s="56" t="s">
        <v>112</v>
      </c>
      <c r="F2266" s="58" t="s">
        <v>106</v>
      </c>
      <c r="G2266" s="58" t="s">
        <v>113</v>
      </c>
      <c r="H2266" s="56" t="s">
        <v>112</v>
      </c>
      <c r="I2266" s="57"/>
      <c r="J2266" s="57">
        <f t="shared" si="440"/>
        <v>43587</v>
      </c>
      <c r="K2266" s="56" t="s">
        <v>18</v>
      </c>
      <c r="L2266" s="56" t="s">
        <v>18</v>
      </c>
      <c r="M2266" s="60" t="s">
        <v>14237</v>
      </c>
      <c r="N2266" s="56" t="s">
        <v>14238</v>
      </c>
      <c r="O2266" s="56" t="s">
        <v>22</v>
      </c>
      <c r="P2266" s="56" t="s">
        <v>9952</v>
      </c>
      <c r="Q2266" s="56" t="s">
        <v>116</v>
      </c>
      <c r="R2266" s="57"/>
      <c r="S2266" s="56" t="s">
        <v>18</v>
      </c>
      <c r="T2266" s="56" t="s">
        <v>14</v>
      </c>
      <c r="U2266" s="57">
        <v>43558</v>
      </c>
      <c r="V2266" s="62"/>
      <c r="W2266" s="62">
        <v>21.25</v>
      </c>
      <c r="X2266" s="57">
        <v>43573</v>
      </c>
      <c r="Y2266" s="56" t="s">
        <v>108</v>
      </c>
      <c r="Z2266" s="56" t="s">
        <v>121</v>
      </c>
      <c r="AA2266" s="57">
        <v>43573</v>
      </c>
      <c r="AB2266" s="63" t="s">
        <v>168</v>
      </c>
      <c r="AC2266" s="64" t="s">
        <v>14240</v>
      </c>
      <c r="AD2266" s="65" t="s">
        <v>97</v>
      </c>
      <c r="AE2266" s="56" t="s">
        <v>119</v>
      </c>
      <c r="AF2266" s="61"/>
      <c r="AG2266" s="61"/>
      <c r="AH2266" s="67" t="str">
        <v>Apr</v>
      </c>
      <c r="AI2266" s="68" t="str">
        <v>Apr</v>
      </c>
      <c r="AJ2266" s="69">
        <f t="shared" si="340"/>
        <v>16</v>
      </c>
      <c r="AK2266" s="70" t="str">
        <f t="shared" si="446"/>
        <v/>
      </c>
      <c r="AL2266" s="71" t="s">
        <v>17409</v>
      </c>
      <c r="AM2266" s="71" t="str">
        <v>2019</v>
      </c>
      <c r="AN2266" s="70">
        <f t="shared" si="447"/>
        <v>43567</v>
      </c>
      <c r="AO2266" s="70" t="s">
        <v>123</v>
      </c>
      <c r="AP2266" s="74">
        <f ca="1"/>
        <v>402</v>
      </c>
    </row>
    <row r="2267" spans="1:42" ht="14.4">
      <c r="A2267" s="55" t="s">
        <v>14243</v>
      </c>
      <c r="B2267" s="56" t="s">
        <v>89</v>
      </c>
      <c r="C2267" s="57">
        <v>43549</v>
      </c>
      <c r="D2267" s="56" t="s">
        <v>90</v>
      </c>
      <c r="E2267" s="56" t="s">
        <v>276</v>
      </c>
      <c r="F2267" s="58" t="s">
        <v>214</v>
      </c>
      <c r="G2267" s="58" t="s">
        <v>214</v>
      </c>
      <c r="H2267" s="56" t="s">
        <v>276</v>
      </c>
      <c r="I2267" s="57"/>
      <c r="J2267" s="57">
        <v>43580</v>
      </c>
      <c r="K2267" s="56" t="s">
        <v>18</v>
      </c>
      <c r="L2267" s="56" t="s">
        <v>14</v>
      </c>
      <c r="M2267" s="60" t="s">
        <v>14244</v>
      </c>
      <c r="N2267" s="56" t="s">
        <v>14245</v>
      </c>
      <c r="O2267" s="56" t="s">
        <v>22</v>
      </c>
      <c r="P2267" s="56" t="s">
        <v>9952</v>
      </c>
      <c r="Q2267" s="56" t="s">
        <v>96</v>
      </c>
      <c r="R2267" s="57"/>
      <c r="S2267" s="56" t="s">
        <v>108</v>
      </c>
      <c r="T2267" s="56" t="s">
        <v>108</v>
      </c>
      <c r="U2267" s="57"/>
      <c r="V2267" s="62"/>
      <c r="W2267" s="62" t="s">
        <v>108</v>
      </c>
      <c r="X2267" s="57"/>
      <c r="Y2267" s="56"/>
      <c r="Z2267" s="56" t="s">
        <v>123</v>
      </c>
      <c r="AA2267" s="57">
        <v>43552</v>
      </c>
      <c r="AB2267" s="63"/>
      <c r="AC2267" s="64" t="s">
        <v>14246</v>
      </c>
      <c r="AD2267" s="56" t="s">
        <v>118</v>
      </c>
      <c r="AE2267" s="56"/>
      <c r="AF2267" s="61"/>
      <c r="AG2267" s="61"/>
      <c r="AH2267" s="67" t="str">
        <v>Mar</v>
      </c>
      <c r="AI2267" s="68" t="str">
        <v>Mar</v>
      </c>
      <c r="AJ2267" s="69">
        <f t="shared" si="340"/>
        <v>3</v>
      </c>
      <c r="AK2267" s="70" t="str">
        <f t="shared" si="446"/>
        <v/>
      </c>
      <c r="AL2267" s="71" t="s">
        <v>17409</v>
      </c>
      <c r="AM2267" s="71" t="str">
        <v>2019</v>
      </c>
      <c r="AN2267" s="70">
        <f t="shared" si="447"/>
        <v>43559</v>
      </c>
      <c r="AO2267" s="70" t="s">
        <v>123</v>
      </c>
      <c r="AP2267" s="74">
        <f ca="1"/>
        <v>410</v>
      </c>
    </row>
    <row r="2268" spans="1:42" ht="14.4">
      <c r="A2268" s="55" t="s">
        <v>14247</v>
      </c>
      <c r="B2268" s="56" t="s">
        <v>89</v>
      </c>
      <c r="C2268" s="57">
        <v>43591</v>
      </c>
      <c r="D2268" s="56" t="s">
        <v>90</v>
      </c>
      <c r="E2268" s="56" t="s">
        <v>112</v>
      </c>
      <c r="F2268" s="58" t="s">
        <v>106</v>
      </c>
      <c r="G2268" s="58" t="s">
        <v>113</v>
      </c>
      <c r="H2268" s="56" t="s">
        <v>112</v>
      </c>
      <c r="I2268" s="59"/>
      <c r="J2268" s="59">
        <f t="shared" ref="J2268:J2286" si="448">IF(C2268="","",SUM(C2268+30))</f>
        <v>43621</v>
      </c>
      <c r="K2268" s="56" t="s">
        <v>18</v>
      </c>
      <c r="L2268" s="56" t="s">
        <v>18</v>
      </c>
      <c r="M2268" s="60" t="s">
        <v>14248</v>
      </c>
      <c r="N2268" s="56" t="s">
        <v>14249</v>
      </c>
      <c r="O2268" s="56" t="s">
        <v>16</v>
      </c>
      <c r="P2268" s="56" t="s">
        <v>3078</v>
      </c>
      <c r="Q2268" s="56" t="s">
        <v>116</v>
      </c>
      <c r="R2268" s="59"/>
      <c r="S2268" s="56" t="s">
        <v>18</v>
      </c>
      <c r="T2268" s="56" t="s">
        <v>14</v>
      </c>
      <c r="U2268" s="57">
        <v>43593</v>
      </c>
      <c r="V2268" s="77"/>
      <c r="W2268" s="62">
        <v>24.5</v>
      </c>
      <c r="X2268" s="57">
        <v>43606</v>
      </c>
      <c r="Y2268" s="56" t="s">
        <v>108</v>
      </c>
      <c r="Z2268" s="56" t="s">
        <v>121</v>
      </c>
      <c r="AA2268" s="57">
        <v>43606</v>
      </c>
      <c r="AB2268" s="63" t="s">
        <v>155</v>
      </c>
      <c r="AC2268" s="64" t="s">
        <v>14250</v>
      </c>
      <c r="AD2268" s="65" t="s">
        <v>97</v>
      </c>
      <c r="AE2268" s="56" t="s">
        <v>119</v>
      </c>
      <c r="AF2268" s="61"/>
      <c r="AG2268" s="61"/>
      <c r="AH2268" s="67" t="str">
        <v>May</v>
      </c>
      <c r="AI2268" s="68" t="str">
        <v>May</v>
      </c>
      <c r="AJ2268" s="69">
        <f t="shared" si="340"/>
        <v>15</v>
      </c>
      <c r="AK2268" s="70" t="str">
        <f t="shared" si="446"/>
        <v/>
      </c>
      <c r="AL2268" s="71" t="s">
        <v>17409</v>
      </c>
      <c r="AM2268" s="71" t="str">
        <v>2019</v>
      </c>
      <c r="AN2268" s="70">
        <f t="shared" si="447"/>
        <v>43601</v>
      </c>
      <c r="AO2268" s="70" t="s">
        <v>123</v>
      </c>
      <c r="AP2268" s="74">
        <f ca="1"/>
        <v>368</v>
      </c>
    </row>
    <row r="2269" spans="1:42" ht="14.4">
      <c r="A2269" s="55" t="s">
        <v>14252</v>
      </c>
      <c r="B2269" s="56" t="s">
        <v>89</v>
      </c>
      <c r="C2269" s="57">
        <v>43676</v>
      </c>
      <c r="D2269" s="56" t="s">
        <v>90</v>
      </c>
      <c r="E2269" s="56" t="s">
        <v>32</v>
      </c>
      <c r="F2269" s="58" t="s">
        <v>106</v>
      </c>
      <c r="G2269" s="58" t="s">
        <v>177</v>
      </c>
      <c r="H2269" s="56" t="s">
        <v>32</v>
      </c>
      <c r="I2269" s="59"/>
      <c r="J2269" s="59">
        <f t="shared" si="448"/>
        <v>43706</v>
      </c>
      <c r="K2269" s="56" t="s">
        <v>18</v>
      </c>
      <c r="L2269" s="56" t="s">
        <v>18</v>
      </c>
      <c r="M2269" s="60" t="s">
        <v>14255</v>
      </c>
      <c r="N2269" s="56" t="s">
        <v>14256</v>
      </c>
      <c r="O2269" s="56"/>
      <c r="P2269" s="56"/>
      <c r="Q2269" s="56" t="s">
        <v>96</v>
      </c>
      <c r="R2269" s="59"/>
      <c r="S2269" s="56"/>
      <c r="T2269" s="56"/>
      <c r="U2269" s="59"/>
      <c r="V2269" s="77"/>
      <c r="W2269" s="62">
        <v>0</v>
      </c>
      <c r="X2269" s="59"/>
      <c r="Y2269" s="56" t="s">
        <v>108</v>
      </c>
      <c r="Z2269" s="56" t="s">
        <v>121</v>
      </c>
      <c r="AA2269" s="57">
        <v>43676</v>
      </c>
      <c r="AB2269" s="75"/>
      <c r="AC2269" s="64" t="s">
        <v>14257</v>
      </c>
      <c r="AD2269" s="65" t="s">
        <v>97</v>
      </c>
      <c r="AE2269" s="56" t="s">
        <v>119</v>
      </c>
      <c r="AF2269" s="61"/>
      <c r="AG2269" s="61"/>
      <c r="AH2269" s="67" t="str">
        <v>Jul</v>
      </c>
      <c r="AI2269" s="68" t="str">
        <v>Jul</v>
      </c>
      <c r="AJ2269" s="69">
        <f t="shared" si="340"/>
        <v>0</v>
      </c>
      <c r="AK2269" s="70" t="str">
        <f t="shared" si="446"/>
        <v/>
      </c>
      <c r="AL2269" s="71" t="s">
        <v>17409</v>
      </c>
      <c r="AM2269" s="71" t="str">
        <v>2019</v>
      </c>
      <c r="AN2269" s="70">
        <f t="shared" si="447"/>
        <v>43686</v>
      </c>
      <c r="AO2269" s="70" t="s">
        <v>123</v>
      </c>
      <c r="AP2269" s="74">
        <f ca="1"/>
        <v>283</v>
      </c>
    </row>
    <row r="2270" spans="1:42" ht="14.4">
      <c r="A2270" s="55" t="s">
        <v>14260</v>
      </c>
      <c r="B2270" s="56" t="s">
        <v>89</v>
      </c>
      <c r="C2270" s="57">
        <v>43522</v>
      </c>
      <c r="D2270" s="56" t="s">
        <v>131</v>
      </c>
      <c r="E2270" s="56" t="s">
        <v>112</v>
      </c>
      <c r="F2270" s="58" t="s">
        <v>106</v>
      </c>
      <c r="G2270" s="58" t="s">
        <v>113</v>
      </c>
      <c r="H2270" s="56" t="s">
        <v>112</v>
      </c>
      <c r="I2270" s="59"/>
      <c r="J2270" s="59">
        <f t="shared" si="448"/>
        <v>43552</v>
      </c>
      <c r="K2270" s="56" t="s">
        <v>18</v>
      </c>
      <c r="L2270" s="56" t="s">
        <v>18</v>
      </c>
      <c r="M2270" s="60" t="s">
        <v>14263</v>
      </c>
      <c r="N2270" s="56" t="s">
        <v>14264</v>
      </c>
      <c r="O2270" s="56" t="s">
        <v>22</v>
      </c>
      <c r="P2270" s="56" t="s">
        <v>14265</v>
      </c>
      <c r="Q2270" s="56" t="s">
        <v>116</v>
      </c>
      <c r="R2270" s="59"/>
      <c r="S2270" s="56" t="s">
        <v>18</v>
      </c>
      <c r="T2270" s="56" t="s">
        <v>14</v>
      </c>
      <c r="U2270" s="57">
        <v>43528</v>
      </c>
      <c r="V2270" s="77"/>
      <c r="W2270" s="62">
        <v>15.75</v>
      </c>
      <c r="X2270" s="57">
        <v>43528</v>
      </c>
      <c r="Y2270" s="56" t="s">
        <v>108</v>
      </c>
      <c r="Z2270" s="56" t="s">
        <v>121</v>
      </c>
      <c r="AA2270" s="57">
        <v>43528</v>
      </c>
      <c r="AB2270" s="63" t="s">
        <v>147</v>
      </c>
      <c r="AC2270" s="64" t="s">
        <v>14267</v>
      </c>
      <c r="AD2270" s="65" t="s">
        <v>97</v>
      </c>
      <c r="AE2270" s="65" t="s">
        <v>119</v>
      </c>
      <c r="AF2270" s="56" t="s">
        <v>18</v>
      </c>
      <c r="AG2270" s="66"/>
      <c r="AH2270" s="67" t="str">
        <v>Feb</v>
      </c>
      <c r="AI2270" s="68" t="str">
        <v>Mar</v>
      </c>
      <c r="AJ2270" s="69">
        <f t="shared" si="340"/>
        <v>6</v>
      </c>
      <c r="AK2270" s="70" t="str">
        <f t="shared" si="446"/>
        <v/>
      </c>
      <c r="AL2270" s="71" t="s">
        <v>17409</v>
      </c>
      <c r="AM2270" s="71" t="str">
        <v>2019</v>
      </c>
      <c r="AN2270" s="70">
        <f t="shared" si="447"/>
        <v>43532</v>
      </c>
      <c r="AO2270" s="70" t="s">
        <v>123</v>
      </c>
      <c r="AP2270" s="74">
        <f ca="1"/>
        <v>437</v>
      </c>
    </row>
    <row r="2271" spans="1:42" ht="14.4">
      <c r="A2271" s="55" t="s">
        <v>14271</v>
      </c>
      <c r="B2271" s="56" t="s">
        <v>89</v>
      </c>
      <c r="C2271" s="57">
        <v>43509</v>
      </c>
      <c r="D2271" s="56" t="s">
        <v>90</v>
      </c>
      <c r="E2271" s="56" t="s">
        <v>12</v>
      </c>
      <c r="F2271" s="58" t="s">
        <v>106</v>
      </c>
      <c r="G2271" s="58" t="s">
        <v>107</v>
      </c>
      <c r="H2271" s="56" t="s">
        <v>12</v>
      </c>
      <c r="I2271" s="59"/>
      <c r="J2271" s="59">
        <f t="shared" si="448"/>
        <v>43539</v>
      </c>
      <c r="K2271" s="56" t="s">
        <v>18</v>
      </c>
      <c r="L2271" s="56" t="s">
        <v>18</v>
      </c>
      <c r="M2271" s="60" t="s">
        <v>14275</v>
      </c>
      <c r="N2271" s="56"/>
      <c r="O2271" s="56" t="s">
        <v>189</v>
      </c>
      <c r="P2271" s="56" t="s">
        <v>14277</v>
      </c>
      <c r="Q2271" s="56" t="s">
        <v>21</v>
      </c>
      <c r="R2271" s="59"/>
      <c r="S2271" s="61"/>
      <c r="T2271" s="61"/>
      <c r="U2271" s="59"/>
      <c r="V2271" s="77"/>
      <c r="W2271" s="77"/>
      <c r="X2271" s="57"/>
      <c r="Y2271" s="61"/>
      <c r="Z2271" s="56" t="s">
        <v>121</v>
      </c>
      <c r="AA2271" s="57">
        <v>43510</v>
      </c>
      <c r="AB2271" s="75"/>
      <c r="AC2271" s="64"/>
      <c r="AD2271" s="65" t="s">
        <v>97</v>
      </c>
      <c r="AE2271" s="56" t="s">
        <v>90</v>
      </c>
      <c r="AF2271" s="66"/>
      <c r="AG2271" s="66"/>
      <c r="AH2271" s="67" t="str">
        <v>Feb</v>
      </c>
      <c r="AI2271" s="68" t="str">
        <v>Feb</v>
      </c>
      <c r="AJ2271" s="69">
        <f t="shared" si="340"/>
        <v>1</v>
      </c>
      <c r="AK2271" s="70" t="str">
        <f t="shared" si="446"/>
        <v/>
      </c>
      <c r="AL2271" s="71" t="s">
        <v>17409</v>
      </c>
      <c r="AM2271" s="71" t="str">
        <v>2019</v>
      </c>
      <c r="AN2271" s="70">
        <f t="shared" si="447"/>
        <v>43519</v>
      </c>
      <c r="AO2271" s="70" t="s">
        <v>123</v>
      </c>
      <c r="AP2271" s="74">
        <f ca="1"/>
        <v>450</v>
      </c>
    </row>
    <row r="2272" spans="1:42" ht="14.4">
      <c r="A2272" s="55" t="s">
        <v>14281</v>
      </c>
      <c r="B2272" s="56" t="s">
        <v>89</v>
      </c>
      <c r="C2272" s="57">
        <v>43591</v>
      </c>
      <c r="D2272" s="56" t="s">
        <v>131</v>
      </c>
      <c r="E2272" s="56" t="s">
        <v>140</v>
      </c>
      <c r="F2272" s="58" t="s">
        <v>106</v>
      </c>
      <c r="G2272" s="58" t="s">
        <v>107</v>
      </c>
      <c r="H2272" s="56" t="s">
        <v>140</v>
      </c>
      <c r="I2272" s="57"/>
      <c r="J2272" s="57">
        <f t="shared" si="448"/>
        <v>43621</v>
      </c>
      <c r="K2272" s="56" t="s">
        <v>18</v>
      </c>
      <c r="L2272" s="56"/>
      <c r="M2272" s="60" t="s">
        <v>14282</v>
      </c>
      <c r="N2272" s="56" t="s">
        <v>14283</v>
      </c>
      <c r="O2272" s="56" t="s">
        <v>33</v>
      </c>
      <c r="P2272" s="56" t="s">
        <v>14284</v>
      </c>
      <c r="Q2272" s="56" t="s">
        <v>17</v>
      </c>
      <c r="R2272" s="57"/>
      <c r="S2272" s="56" t="s">
        <v>108</v>
      </c>
      <c r="T2272" s="56" t="s">
        <v>108</v>
      </c>
      <c r="U2272" s="57"/>
      <c r="V2272" s="62"/>
      <c r="W2272" s="62" t="s">
        <v>122</v>
      </c>
      <c r="X2272" s="57"/>
      <c r="Y2272" s="56" t="s">
        <v>108</v>
      </c>
      <c r="Z2272" s="56" t="s">
        <v>121</v>
      </c>
      <c r="AA2272" s="57">
        <v>43595</v>
      </c>
      <c r="AB2272" s="63" t="s">
        <v>155</v>
      </c>
      <c r="AC2272" s="60" t="s">
        <v>14286</v>
      </c>
      <c r="AD2272" s="65" t="s">
        <v>97</v>
      </c>
      <c r="AE2272" s="56" t="s">
        <v>90</v>
      </c>
      <c r="AF2272" s="61"/>
      <c r="AG2272" s="61"/>
      <c r="AH2272" s="67" t="str">
        <v>May</v>
      </c>
      <c r="AI2272" s="68" t="str">
        <v>May</v>
      </c>
      <c r="AJ2272" s="69">
        <f t="shared" si="340"/>
        <v>4</v>
      </c>
      <c r="AK2272" s="70" t="str">
        <f t="shared" si="446"/>
        <v/>
      </c>
      <c r="AL2272" s="71" t="s">
        <v>17409</v>
      </c>
      <c r="AM2272" s="71" t="str">
        <v>2019</v>
      </c>
      <c r="AN2272" s="70">
        <f t="shared" si="447"/>
        <v>43601</v>
      </c>
      <c r="AO2272" s="70" t="s">
        <v>123</v>
      </c>
      <c r="AP2272" s="74">
        <f ca="1"/>
        <v>368</v>
      </c>
    </row>
    <row r="2273" spans="1:42" ht="14.4">
      <c r="A2273" s="55" t="s">
        <v>14308</v>
      </c>
      <c r="B2273" s="56" t="s">
        <v>89</v>
      </c>
      <c r="C2273" s="57">
        <v>43782</v>
      </c>
      <c r="D2273" s="56" t="s">
        <v>119</v>
      </c>
      <c r="E2273" s="56" t="s">
        <v>196</v>
      </c>
      <c r="F2273" s="58" t="s">
        <v>106</v>
      </c>
      <c r="G2273" s="58" t="s">
        <v>113</v>
      </c>
      <c r="H2273" s="56" t="s">
        <v>112</v>
      </c>
      <c r="I2273" s="59"/>
      <c r="J2273" s="59">
        <f t="shared" si="448"/>
        <v>43812</v>
      </c>
      <c r="K2273" s="56" t="s">
        <v>18</v>
      </c>
      <c r="L2273" s="56" t="s">
        <v>18</v>
      </c>
      <c r="M2273" s="60" t="s">
        <v>14310</v>
      </c>
      <c r="N2273" s="56" t="s">
        <v>14311</v>
      </c>
      <c r="O2273" s="56" t="s">
        <v>249</v>
      </c>
      <c r="P2273" s="56" t="s">
        <v>14312</v>
      </c>
      <c r="Q2273" s="56" t="s">
        <v>116</v>
      </c>
      <c r="R2273" s="59"/>
      <c r="S2273" s="56" t="s">
        <v>108</v>
      </c>
      <c r="T2273" s="56" t="s">
        <v>108</v>
      </c>
      <c r="U2273" s="57">
        <v>43788</v>
      </c>
      <c r="V2273" s="77"/>
      <c r="W2273" s="62">
        <v>11.5</v>
      </c>
      <c r="X2273" s="57">
        <v>43802</v>
      </c>
      <c r="Y2273" s="61"/>
      <c r="Z2273" s="56" t="s">
        <v>121</v>
      </c>
      <c r="AA2273" s="57">
        <v>43802</v>
      </c>
      <c r="AB2273" s="75"/>
      <c r="AC2273" s="64" t="s">
        <v>429</v>
      </c>
      <c r="AD2273" s="56" t="s">
        <v>97</v>
      </c>
      <c r="AE2273" s="56" t="s">
        <v>90</v>
      </c>
      <c r="AF2273" s="61"/>
      <c r="AG2273" s="61"/>
      <c r="AH2273" s="67" t="str">
        <v>Nov</v>
      </c>
      <c r="AI2273" s="68" t="str">
        <v>Dec</v>
      </c>
      <c r="AJ2273" s="69">
        <f t="shared" si="340"/>
        <v>20</v>
      </c>
      <c r="AK2273" s="70"/>
      <c r="AL2273" s="71"/>
      <c r="AM2273" s="71" t="str">
        <v>2019</v>
      </c>
      <c r="AN2273" s="70"/>
      <c r="AO2273" s="70" t="s">
        <v>123</v>
      </c>
      <c r="AP2273" s="74">
        <f ca="1"/>
        <v>177</v>
      </c>
    </row>
    <row r="2274" spans="1:42" ht="14.4">
      <c r="A2274" s="55" t="s">
        <v>14313</v>
      </c>
      <c r="B2274" s="56" t="s">
        <v>89</v>
      </c>
      <c r="C2274" s="57">
        <v>43572</v>
      </c>
      <c r="D2274" s="56" t="s">
        <v>90</v>
      </c>
      <c r="E2274" s="56" t="s">
        <v>12</v>
      </c>
      <c r="F2274" s="58" t="s">
        <v>106</v>
      </c>
      <c r="G2274" s="58" t="s">
        <v>107</v>
      </c>
      <c r="H2274" s="56" t="s">
        <v>12</v>
      </c>
      <c r="I2274" s="57"/>
      <c r="J2274" s="57">
        <f t="shared" si="448"/>
        <v>43602</v>
      </c>
      <c r="K2274" s="56" t="s">
        <v>18</v>
      </c>
      <c r="L2274" s="56" t="s">
        <v>18</v>
      </c>
      <c r="M2274" s="60" t="s">
        <v>14315</v>
      </c>
      <c r="N2274" s="56"/>
      <c r="O2274" s="56" t="s">
        <v>20</v>
      </c>
      <c r="P2274" s="56" t="s">
        <v>14316</v>
      </c>
      <c r="Q2274" s="56" t="s">
        <v>17</v>
      </c>
      <c r="R2274" s="57"/>
      <c r="S2274" s="56"/>
      <c r="T2274" s="56"/>
      <c r="U2274" s="57"/>
      <c r="V2274" s="62"/>
      <c r="W2274" s="62"/>
      <c r="X2274" s="57"/>
      <c r="Y2274" s="56"/>
      <c r="Z2274" s="56" t="s">
        <v>121</v>
      </c>
      <c r="AA2274" s="57">
        <v>43572</v>
      </c>
      <c r="AB2274" s="63" t="s">
        <v>244</v>
      </c>
      <c r="AC2274" s="64"/>
      <c r="AD2274" s="65" t="s">
        <v>97</v>
      </c>
      <c r="AE2274" s="56" t="s">
        <v>90</v>
      </c>
      <c r="AF2274" s="61"/>
      <c r="AG2274" s="61"/>
      <c r="AH2274" s="67" t="str">
        <v>Apr</v>
      </c>
      <c r="AI2274" s="68" t="str">
        <v>Apr</v>
      </c>
      <c r="AJ2274" s="69">
        <f t="shared" si="340"/>
        <v>0</v>
      </c>
      <c r="AK2274" s="70" t="str">
        <f t="shared" ref="AK2274:AK2275" si="449">IF(R2274="","",SUM(R2274+30))</f>
        <v/>
      </c>
      <c r="AL2274" s="71" t="s">
        <v>17409</v>
      </c>
      <c r="AM2274" s="71" t="str">
        <v>2019</v>
      </c>
      <c r="AN2274" s="70">
        <f t="shared" ref="AN2274:AN2275" si="450">IF(C2274="","",SUM(C2274+10))</f>
        <v>43582</v>
      </c>
      <c r="AO2274" s="70" t="s">
        <v>123</v>
      </c>
      <c r="AP2274" s="74">
        <f ca="1"/>
        <v>387</v>
      </c>
    </row>
    <row r="2275" spans="1:42" ht="14.4">
      <c r="A2275" s="55" t="s">
        <v>14322</v>
      </c>
      <c r="B2275" s="56" t="s">
        <v>89</v>
      </c>
      <c r="C2275" s="57">
        <v>43572</v>
      </c>
      <c r="D2275" s="56" t="s">
        <v>90</v>
      </c>
      <c r="E2275" s="56" t="s">
        <v>12</v>
      </c>
      <c r="F2275" s="58" t="s">
        <v>106</v>
      </c>
      <c r="G2275" s="58" t="s">
        <v>107</v>
      </c>
      <c r="H2275" s="56" t="s">
        <v>12</v>
      </c>
      <c r="I2275" s="57"/>
      <c r="J2275" s="57">
        <f t="shared" si="448"/>
        <v>43602</v>
      </c>
      <c r="K2275" s="56" t="s">
        <v>18</v>
      </c>
      <c r="L2275" s="56" t="s">
        <v>18</v>
      </c>
      <c r="M2275" s="60" t="s">
        <v>14315</v>
      </c>
      <c r="N2275" s="56"/>
      <c r="O2275" s="56" t="s">
        <v>249</v>
      </c>
      <c r="P2275" s="56" t="s">
        <v>14325</v>
      </c>
      <c r="Q2275" s="56" t="s">
        <v>28</v>
      </c>
      <c r="R2275" s="59"/>
      <c r="S2275" s="56"/>
      <c r="T2275" s="56"/>
      <c r="U2275" s="59"/>
      <c r="V2275" s="77"/>
      <c r="W2275" s="77"/>
      <c r="X2275" s="59"/>
      <c r="Y2275" s="61"/>
      <c r="Z2275" s="56" t="s">
        <v>121</v>
      </c>
      <c r="AA2275" s="57">
        <v>43572</v>
      </c>
      <c r="AB2275" s="63" t="s">
        <v>244</v>
      </c>
      <c r="AC2275" s="64"/>
      <c r="AD2275" s="65" t="s">
        <v>97</v>
      </c>
      <c r="AE2275" s="56" t="s">
        <v>90</v>
      </c>
      <c r="AF2275" s="61"/>
      <c r="AG2275" s="61"/>
      <c r="AH2275" s="67" t="str">
        <v>Apr</v>
      </c>
      <c r="AI2275" s="68" t="str">
        <v>Apr</v>
      </c>
      <c r="AJ2275" s="69">
        <f t="shared" si="340"/>
        <v>0</v>
      </c>
      <c r="AK2275" s="70" t="str">
        <f t="shared" si="449"/>
        <v/>
      </c>
      <c r="AL2275" s="71" t="s">
        <v>17409</v>
      </c>
      <c r="AM2275" s="71" t="str">
        <v>2019</v>
      </c>
      <c r="AN2275" s="70">
        <f t="shared" si="450"/>
        <v>43582</v>
      </c>
      <c r="AO2275" s="70" t="s">
        <v>123</v>
      </c>
      <c r="AP2275" s="74">
        <f ca="1"/>
        <v>387</v>
      </c>
    </row>
    <row r="2276" spans="1:42" ht="14.4">
      <c r="A2276" s="55" t="s">
        <v>14328</v>
      </c>
      <c r="B2276" s="56" t="s">
        <v>89</v>
      </c>
      <c r="C2276" s="57">
        <v>43816</v>
      </c>
      <c r="D2276" s="56" t="s">
        <v>90</v>
      </c>
      <c r="E2276" s="56" t="s">
        <v>297</v>
      </c>
      <c r="F2276" s="58" t="s">
        <v>106</v>
      </c>
      <c r="G2276" s="58" t="s">
        <v>107</v>
      </c>
      <c r="H2276" s="56" t="s">
        <v>140</v>
      </c>
      <c r="I2276" s="59"/>
      <c r="J2276" s="59">
        <f t="shared" si="448"/>
        <v>43846</v>
      </c>
      <c r="K2276" s="56" t="s">
        <v>18</v>
      </c>
      <c r="L2276" s="56" t="s">
        <v>14</v>
      </c>
      <c r="M2276" s="60" t="s">
        <v>14353</v>
      </c>
      <c r="N2276" s="56" t="s">
        <v>14354</v>
      </c>
      <c r="O2276" s="56"/>
      <c r="P2276" s="56" t="s">
        <v>108</v>
      </c>
      <c r="Q2276" s="56" t="s">
        <v>288</v>
      </c>
      <c r="R2276" s="59"/>
      <c r="S2276" s="56" t="s">
        <v>108</v>
      </c>
      <c r="T2276" s="56" t="s">
        <v>108</v>
      </c>
      <c r="U2276" s="57"/>
      <c r="V2276" s="77"/>
      <c r="W2276" s="62" t="s">
        <v>108</v>
      </c>
      <c r="X2276" s="59"/>
      <c r="Y2276" s="56" t="s">
        <v>108</v>
      </c>
      <c r="Z2276" s="56" t="s">
        <v>108</v>
      </c>
      <c r="AA2276" s="57">
        <v>43816</v>
      </c>
      <c r="AB2276" s="63" t="s">
        <v>238</v>
      </c>
      <c r="AC2276" s="64" t="s">
        <v>3048</v>
      </c>
      <c r="AD2276" s="56" t="s">
        <v>118</v>
      </c>
      <c r="AE2276" s="56"/>
      <c r="AF2276" s="61"/>
      <c r="AG2276" s="61"/>
      <c r="AH2276" s="67" t="str">
        <v>Dec</v>
      </c>
      <c r="AI2276" s="68" t="str">
        <v>Dec</v>
      </c>
      <c r="AJ2276" s="69">
        <f t="shared" si="340"/>
        <v>0</v>
      </c>
      <c r="AK2276" s="70"/>
      <c r="AL2276" s="71"/>
      <c r="AM2276" s="71" t="str">
        <v>2019</v>
      </c>
      <c r="AN2276" s="70"/>
      <c r="AO2276" s="70" t="s">
        <v>123</v>
      </c>
      <c r="AP2276" s="74">
        <f ca="1"/>
        <v>143</v>
      </c>
    </row>
    <row r="2277" spans="1:42" ht="14.4">
      <c r="A2277" s="55" t="s">
        <v>14358</v>
      </c>
      <c r="B2277" s="56" t="s">
        <v>89</v>
      </c>
      <c r="C2277" s="57">
        <v>43746</v>
      </c>
      <c r="D2277" s="56" t="s">
        <v>90</v>
      </c>
      <c r="E2277" s="56" t="s">
        <v>297</v>
      </c>
      <c r="F2277" s="58" t="s">
        <v>214</v>
      </c>
      <c r="G2277" s="58" t="s">
        <v>214</v>
      </c>
      <c r="H2277" s="56" t="s">
        <v>276</v>
      </c>
      <c r="I2277" s="59"/>
      <c r="J2277" s="59">
        <f t="shared" si="448"/>
        <v>43776</v>
      </c>
      <c r="K2277" s="56" t="s">
        <v>18</v>
      </c>
      <c r="L2277" s="56" t="s">
        <v>18</v>
      </c>
      <c r="M2277" s="60" t="s">
        <v>14360</v>
      </c>
      <c r="N2277" s="56" t="s">
        <v>14360</v>
      </c>
      <c r="O2277" s="56"/>
      <c r="P2277" s="56"/>
      <c r="Q2277" s="56" t="s">
        <v>96</v>
      </c>
      <c r="R2277" s="59"/>
      <c r="S2277" s="56" t="s">
        <v>18</v>
      </c>
      <c r="T2277" s="56" t="s">
        <v>108</v>
      </c>
      <c r="U2277" s="57">
        <v>43748</v>
      </c>
      <c r="V2277" s="77"/>
      <c r="W2277" s="62">
        <v>56</v>
      </c>
      <c r="X2277" s="59"/>
      <c r="Y2277" s="56" t="s">
        <v>108</v>
      </c>
      <c r="Z2277" s="56" t="s">
        <v>123</v>
      </c>
      <c r="AA2277" s="57">
        <v>43808</v>
      </c>
      <c r="AB2277" s="75"/>
      <c r="AC2277" s="64" t="s">
        <v>14363</v>
      </c>
      <c r="AD2277" s="56" t="s">
        <v>179</v>
      </c>
      <c r="AE2277" s="56"/>
      <c r="AF2277" s="61"/>
      <c r="AG2277" s="61"/>
      <c r="AH2277" s="67" t="str">
        <v>Oct</v>
      </c>
      <c r="AI2277" s="68" t="str">
        <v>Dec</v>
      </c>
      <c r="AJ2277" s="69">
        <f t="shared" si="340"/>
        <v>62</v>
      </c>
      <c r="AK2277" s="70" t="str">
        <f t="shared" ref="AK2277:AK2280" si="451">IF(R2277="","",SUM(R2277+30))</f>
        <v/>
      </c>
      <c r="AL2277" s="71" t="s">
        <v>17409</v>
      </c>
      <c r="AM2277" s="71" t="str">
        <v>2019</v>
      </c>
      <c r="AN2277" s="70"/>
      <c r="AO2277" s="70" t="s">
        <v>123</v>
      </c>
      <c r="AP2277" s="74">
        <f ca="1"/>
        <v>213</v>
      </c>
    </row>
    <row r="2278" spans="1:42" ht="14.4">
      <c r="A2278" s="55" t="s">
        <v>14367</v>
      </c>
      <c r="B2278" s="56" t="s">
        <v>89</v>
      </c>
      <c r="C2278" s="57">
        <v>43622</v>
      </c>
      <c r="D2278" s="56" t="s">
        <v>119</v>
      </c>
      <c r="E2278" s="56" t="s">
        <v>140</v>
      </c>
      <c r="F2278" s="58" t="s">
        <v>106</v>
      </c>
      <c r="G2278" s="58" t="s">
        <v>107</v>
      </c>
      <c r="H2278" s="56" t="s">
        <v>140</v>
      </c>
      <c r="I2278" s="57"/>
      <c r="J2278" s="57">
        <f t="shared" si="448"/>
        <v>43652</v>
      </c>
      <c r="K2278" s="56" t="s">
        <v>18</v>
      </c>
      <c r="L2278" s="56" t="s">
        <v>14</v>
      </c>
      <c r="M2278" s="60" t="s">
        <v>4827</v>
      </c>
      <c r="N2278" s="56" t="s">
        <v>14413</v>
      </c>
      <c r="O2278" s="56" t="s">
        <v>29</v>
      </c>
      <c r="P2278" s="56" t="s">
        <v>108</v>
      </c>
      <c r="Q2278" s="56" t="s">
        <v>96</v>
      </c>
      <c r="R2278" s="57"/>
      <c r="S2278" s="56" t="s">
        <v>108</v>
      </c>
      <c r="T2278" s="56" t="s">
        <v>108</v>
      </c>
      <c r="U2278" s="57"/>
      <c r="V2278" s="62"/>
      <c r="W2278" s="62" t="s">
        <v>108</v>
      </c>
      <c r="X2278" s="57"/>
      <c r="Y2278" s="56" t="s">
        <v>108</v>
      </c>
      <c r="Z2278" s="56" t="s">
        <v>108</v>
      </c>
      <c r="AA2278" s="57">
        <v>43622</v>
      </c>
      <c r="AB2278" s="63" t="s">
        <v>484</v>
      </c>
      <c r="AC2278" s="64" t="s">
        <v>14415</v>
      </c>
      <c r="AD2278" s="56" t="s">
        <v>224</v>
      </c>
      <c r="AE2278" s="56"/>
      <c r="AF2278" s="61"/>
      <c r="AG2278" s="61"/>
      <c r="AH2278" s="67" t="str">
        <v>Jun</v>
      </c>
      <c r="AI2278" s="68" t="str">
        <v>Jun</v>
      </c>
      <c r="AJ2278" s="69">
        <f t="shared" si="340"/>
        <v>0</v>
      </c>
      <c r="AK2278" s="70" t="str">
        <f t="shared" si="451"/>
        <v/>
      </c>
      <c r="AL2278" s="71" t="s">
        <v>17409</v>
      </c>
      <c r="AM2278" s="71" t="str">
        <v>2019</v>
      </c>
      <c r="AN2278" s="70">
        <f>IF(C2278="","",SUM(C2278+10))</f>
        <v>43632</v>
      </c>
      <c r="AO2278" s="70" t="s">
        <v>123</v>
      </c>
      <c r="AP2278" s="74">
        <f ca="1"/>
        <v>337</v>
      </c>
    </row>
    <row r="2279" spans="1:42" ht="14.4">
      <c r="A2279" s="55" t="s">
        <v>14418</v>
      </c>
      <c r="B2279" s="56" t="s">
        <v>89</v>
      </c>
      <c r="C2279" s="57">
        <v>43768</v>
      </c>
      <c r="D2279" s="56" t="s">
        <v>119</v>
      </c>
      <c r="E2279" s="56" t="s">
        <v>196</v>
      </c>
      <c r="F2279" s="58" t="s">
        <v>106</v>
      </c>
      <c r="G2279" s="58" t="s">
        <v>113</v>
      </c>
      <c r="H2279" s="56" t="s">
        <v>112</v>
      </c>
      <c r="I2279" s="59"/>
      <c r="J2279" s="59">
        <f t="shared" si="448"/>
        <v>43798</v>
      </c>
      <c r="K2279" s="56" t="s">
        <v>18</v>
      </c>
      <c r="L2279" s="56" t="s">
        <v>14</v>
      </c>
      <c r="M2279" s="60" t="s">
        <v>14420</v>
      </c>
      <c r="N2279" s="56" t="s">
        <v>14421</v>
      </c>
      <c r="O2279" s="56" t="s">
        <v>271</v>
      </c>
      <c r="P2279" s="56">
        <v>19006231</v>
      </c>
      <c r="Q2279" s="56" t="s">
        <v>256</v>
      </c>
      <c r="R2279" s="59"/>
      <c r="S2279" s="56" t="s">
        <v>108</v>
      </c>
      <c r="T2279" s="56" t="s">
        <v>108</v>
      </c>
      <c r="U2279" s="57"/>
      <c r="V2279" s="77"/>
      <c r="W2279" s="62" t="s">
        <v>108</v>
      </c>
      <c r="X2279" s="59"/>
      <c r="Y2279" s="56" t="s">
        <v>108</v>
      </c>
      <c r="Z2279" s="56" t="s">
        <v>108</v>
      </c>
      <c r="AA2279" s="57">
        <v>43770</v>
      </c>
      <c r="AB2279" s="75"/>
      <c r="AC2279" s="64" t="s">
        <v>14422</v>
      </c>
      <c r="AD2279" s="56" t="s">
        <v>224</v>
      </c>
      <c r="AE2279" s="56" t="s">
        <v>119</v>
      </c>
      <c r="AF2279" s="61"/>
      <c r="AG2279" s="61"/>
      <c r="AH2279" s="67" t="str">
        <v>Oct</v>
      </c>
      <c r="AI2279" s="68" t="str">
        <v>Nov</v>
      </c>
      <c r="AJ2279" s="69">
        <f t="shared" si="340"/>
        <v>2</v>
      </c>
      <c r="AK2279" s="70" t="str">
        <f t="shared" si="451"/>
        <v/>
      </c>
      <c r="AL2279" s="71" t="s">
        <v>17409</v>
      </c>
      <c r="AM2279" s="71" t="str">
        <v>2019</v>
      </c>
      <c r="AN2279" s="70"/>
      <c r="AO2279" s="70" t="s">
        <v>123</v>
      </c>
      <c r="AP2279" s="74">
        <f ca="1"/>
        <v>191</v>
      </c>
    </row>
    <row r="2280" spans="1:42" ht="14.4">
      <c r="A2280" s="55" t="s">
        <v>14424</v>
      </c>
      <c r="B2280" s="56" t="s">
        <v>89</v>
      </c>
      <c r="C2280" s="57">
        <v>43578</v>
      </c>
      <c r="D2280" s="56" t="s">
        <v>229</v>
      </c>
      <c r="E2280" s="56" t="s">
        <v>140</v>
      </c>
      <c r="F2280" s="58" t="s">
        <v>106</v>
      </c>
      <c r="G2280" s="58" t="s">
        <v>107</v>
      </c>
      <c r="H2280" s="56" t="s">
        <v>140</v>
      </c>
      <c r="I2280" s="57"/>
      <c r="J2280" s="57">
        <f t="shared" si="448"/>
        <v>43608</v>
      </c>
      <c r="K2280" s="56" t="s">
        <v>18</v>
      </c>
      <c r="L2280" s="56" t="s">
        <v>18</v>
      </c>
      <c r="M2280" s="60" t="s">
        <v>14426</v>
      </c>
      <c r="N2280" s="56" t="s">
        <v>14426</v>
      </c>
      <c r="O2280" s="56" t="s">
        <v>271</v>
      </c>
      <c r="P2280" s="56" t="s">
        <v>14427</v>
      </c>
      <c r="Q2280" s="56" t="s">
        <v>678</v>
      </c>
      <c r="R2280" s="57"/>
      <c r="S2280" s="56" t="s">
        <v>108</v>
      </c>
      <c r="T2280" s="56" t="s">
        <v>108</v>
      </c>
      <c r="U2280" s="57"/>
      <c r="V2280" s="62"/>
      <c r="W2280" s="62">
        <v>0</v>
      </c>
      <c r="X2280" s="57"/>
      <c r="Y2280" s="56" t="s">
        <v>108</v>
      </c>
      <c r="Z2280" s="56" t="s">
        <v>121</v>
      </c>
      <c r="AA2280" s="57">
        <v>43578</v>
      </c>
      <c r="AB2280" s="63" t="s">
        <v>244</v>
      </c>
      <c r="AC2280" s="64" t="s">
        <v>14430</v>
      </c>
      <c r="AD2280" s="65" t="s">
        <v>97</v>
      </c>
      <c r="AE2280" s="56"/>
      <c r="AF2280" s="61"/>
      <c r="AG2280" s="61"/>
      <c r="AH2280" s="67" t="str">
        <v>Apr</v>
      </c>
      <c r="AI2280" s="68" t="str">
        <v>Apr</v>
      </c>
      <c r="AJ2280" s="69">
        <f t="shared" si="340"/>
        <v>0</v>
      </c>
      <c r="AK2280" s="70" t="str">
        <f t="shared" si="451"/>
        <v/>
      </c>
      <c r="AL2280" s="71" t="s">
        <v>17409</v>
      </c>
      <c r="AM2280" s="71" t="str">
        <v>2019</v>
      </c>
      <c r="AN2280" s="70">
        <f t="shared" ref="AN2280:AN2290" si="452">IF(C2280="","",SUM(C2280+10))</f>
        <v>43588</v>
      </c>
      <c r="AO2280" s="70" t="s">
        <v>123</v>
      </c>
      <c r="AP2280" s="74">
        <f ca="1"/>
        <v>381</v>
      </c>
    </row>
    <row r="2281" spans="1:42" ht="14.4">
      <c r="A2281" s="55" t="s">
        <v>14434</v>
      </c>
      <c r="B2281" s="56" t="s">
        <v>89</v>
      </c>
      <c r="C2281" s="57">
        <v>43690</v>
      </c>
      <c r="D2281" s="56" t="s">
        <v>119</v>
      </c>
      <c r="E2281" s="56" t="s">
        <v>196</v>
      </c>
      <c r="F2281" s="58" t="s">
        <v>106</v>
      </c>
      <c r="G2281" s="58" t="s">
        <v>113</v>
      </c>
      <c r="H2281" s="56" t="s">
        <v>196</v>
      </c>
      <c r="I2281" s="57"/>
      <c r="J2281" s="57">
        <f t="shared" si="448"/>
        <v>43720</v>
      </c>
      <c r="K2281" s="56" t="s">
        <v>18</v>
      </c>
      <c r="L2281" s="56" t="s">
        <v>18</v>
      </c>
      <c r="M2281" s="60" t="s">
        <v>14436</v>
      </c>
      <c r="N2281" s="56" t="s">
        <v>488</v>
      </c>
      <c r="O2281" s="56" t="s">
        <v>271</v>
      </c>
      <c r="P2281" s="56" t="s">
        <v>489</v>
      </c>
      <c r="Q2281" s="56" t="s">
        <v>117</v>
      </c>
      <c r="R2281" s="203"/>
      <c r="S2281" s="56" t="s">
        <v>18</v>
      </c>
      <c r="T2281" s="56" t="s">
        <v>14</v>
      </c>
      <c r="U2281" s="57">
        <v>43690</v>
      </c>
      <c r="V2281" s="62">
        <v>50</v>
      </c>
      <c r="W2281" s="62">
        <v>50</v>
      </c>
      <c r="X2281" s="57">
        <v>43690</v>
      </c>
      <c r="Y2281" s="56" t="s">
        <v>108</v>
      </c>
      <c r="Z2281" s="56" t="s">
        <v>121</v>
      </c>
      <c r="AA2281" s="57">
        <v>43690</v>
      </c>
      <c r="AB2281" s="63" t="s">
        <v>124</v>
      </c>
      <c r="AC2281" s="64" t="s">
        <v>14439</v>
      </c>
      <c r="AD2281" s="65" t="s">
        <v>97</v>
      </c>
      <c r="AE2281" s="56" t="s">
        <v>119</v>
      </c>
      <c r="AF2281" s="61"/>
      <c r="AG2281" s="61"/>
      <c r="AH2281" s="67" t="str">
        <v>Aug</v>
      </c>
      <c r="AI2281" s="68" t="str">
        <v>Aug</v>
      </c>
      <c r="AJ2281" s="69">
        <f t="shared" si="340"/>
        <v>0</v>
      </c>
      <c r="AK2281" s="70">
        <f>IF(U2281="","",SUM(U2281+30))</f>
        <v>43720</v>
      </c>
      <c r="AL2281" s="71">
        <v>30</v>
      </c>
      <c r="AM2281" s="71" t="str">
        <v>2019</v>
      </c>
      <c r="AN2281" s="70">
        <f t="shared" si="452"/>
        <v>43700</v>
      </c>
      <c r="AO2281" s="70" t="s">
        <v>123</v>
      </c>
      <c r="AP2281" s="74">
        <f ca="1"/>
        <v>269</v>
      </c>
    </row>
    <row r="2282" spans="1:42" ht="14.4">
      <c r="A2282" s="55" t="s">
        <v>14443</v>
      </c>
      <c r="B2282" s="56" t="s">
        <v>89</v>
      </c>
      <c r="C2282" s="57">
        <v>43648</v>
      </c>
      <c r="D2282" s="56" t="s">
        <v>229</v>
      </c>
      <c r="E2282" s="56" t="s">
        <v>140</v>
      </c>
      <c r="F2282" s="58" t="s">
        <v>106</v>
      </c>
      <c r="G2282" s="58" t="s">
        <v>107</v>
      </c>
      <c r="H2282" s="56" t="s">
        <v>140</v>
      </c>
      <c r="I2282" s="57"/>
      <c r="J2282" s="57">
        <f t="shared" si="448"/>
        <v>43678</v>
      </c>
      <c r="K2282" s="56" t="s">
        <v>18</v>
      </c>
      <c r="L2282" s="56" t="s">
        <v>18</v>
      </c>
      <c r="M2282" s="60" t="s">
        <v>14447</v>
      </c>
      <c r="N2282" s="56" t="s">
        <v>14448</v>
      </c>
      <c r="O2282" s="56" t="s">
        <v>271</v>
      </c>
      <c r="P2282" s="56" t="s">
        <v>14449</v>
      </c>
      <c r="Q2282" s="56" t="s">
        <v>17</v>
      </c>
      <c r="R2282" s="57"/>
      <c r="S2282" s="56" t="s">
        <v>18</v>
      </c>
      <c r="T2282" s="56" t="s">
        <v>108</v>
      </c>
      <c r="U2282" s="59"/>
      <c r="V2282" s="77"/>
      <c r="W2282" s="62">
        <v>0</v>
      </c>
      <c r="X2282" s="59"/>
      <c r="Y2282" s="56" t="s">
        <v>108</v>
      </c>
      <c r="Z2282" s="56" t="s">
        <v>121</v>
      </c>
      <c r="AA2282" s="57">
        <v>43648</v>
      </c>
      <c r="AB2282" s="63" t="s">
        <v>163</v>
      </c>
      <c r="AC2282" s="64" t="s">
        <v>3236</v>
      </c>
      <c r="AD2282" s="65" t="s">
        <v>97</v>
      </c>
      <c r="AE2282" s="56" t="s">
        <v>90</v>
      </c>
      <c r="AF2282" s="61"/>
      <c r="AG2282" s="61"/>
      <c r="AH2282" s="67" t="str">
        <v>Jul</v>
      </c>
      <c r="AI2282" s="68" t="str">
        <v>Jul</v>
      </c>
      <c r="AJ2282" s="69">
        <f t="shared" si="340"/>
        <v>0</v>
      </c>
      <c r="AK2282" s="70" t="str">
        <f t="shared" ref="AK2282:AK2290" si="453">IF(R2282="","",SUM(R2282+30))</f>
        <v/>
      </c>
      <c r="AL2282" s="71" t="s">
        <v>17409</v>
      </c>
      <c r="AM2282" s="71" t="str">
        <v>2019</v>
      </c>
      <c r="AN2282" s="70">
        <f t="shared" si="452"/>
        <v>43658</v>
      </c>
      <c r="AO2282" s="70" t="s">
        <v>123</v>
      </c>
      <c r="AP2282" s="74">
        <f ca="1"/>
        <v>311</v>
      </c>
    </row>
    <row r="2283" spans="1:42" ht="14.4">
      <c r="A2283" s="55" t="s">
        <v>14454</v>
      </c>
      <c r="B2283" s="56" t="s">
        <v>89</v>
      </c>
      <c r="C2283" s="57">
        <v>43584</v>
      </c>
      <c r="D2283" s="56" t="s">
        <v>2397</v>
      </c>
      <c r="E2283" s="56" t="s">
        <v>135</v>
      </c>
      <c r="F2283" s="58" t="s">
        <v>214</v>
      </c>
      <c r="G2283" s="58" t="s">
        <v>136</v>
      </c>
      <c r="H2283" s="56" t="s">
        <v>135</v>
      </c>
      <c r="I2283" s="57"/>
      <c r="J2283" s="57">
        <f t="shared" si="448"/>
        <v>43614</v>
      </c>
      <c r="K2283" s="56" t="s">
        <v>18</v>
      </c>
      <c r="L2283" s="56" t="s">
        <v>18</v>
      </c>
      <c r="M2283" s="60" t="s">
        <v>14456</v>
      </c>
      <c r="N2283" s="56" t="s">
        <v>14457</v>
      </c>
      <c r="O2283" s="56" t="s">
        <v>39</v>
      </c>
      <c r="P2283" s="56" t="s">
        <v>14458</v>
      </c>
      <c r="Q2283" s="56" t="s">
        <v>96</v>
      </c>
      <c r="R2283" s="57"/>
      <c r="S2283" s="56" t="s">
        <v>108</v>
      </c>
      <c r="T2283" s="56" t="s">
        <v>108</v>
      </c>
      <c r="U2283" s="57"/>
      <c r="V2283" s="62"/>
      <c r="W2283" s="62"/>
      <c r="X2283" s="57"/>
      <c r="Y2283" s="56"/>
      <c r="Z2283" s="56" t="s">
        <v>121</v>
      </c>
      <c r="AA2283" s="57">
        <v>43586</v>
      </c>
      <c r="AB2283" s="63"/>
      <c r="AC2283" s="64"/>
      <c r="AD2283" s="65" t="s">
        <v>97</v>
      </c>
      <c r="AE2283" s="56"/>
      <c r="AF2283" s="61"/>
      <c r="AG2283" s="61"/>
      <c r="AH2283" s="67" t="str">
        <v>Apr</v>
      </c>
      <c r="AI2283" s="68" t="str">
        <v>May</v>
      </c>
      <c r="AJ2283" s="69">
        <f t="shared" si="340"/>
        <v>2</v>
      </c>
      <c r="AK2283" s="70" t="str">
        <f t="shared" si="453"/>
        <v/>
      </c>
      <c r="AL2283" s="71" t="s">
        <v>17409</v>
      </c>
      <c r="AM2283" s="71" t="str">
        <v>2019</v>
      </c>
      <c r="AN2283" s="70">
        <f t="shared" si="452"/>
        <v>43594</v>
      </c>
      <c r="AO2283" s="70" t="s">
        <v>123</v>
      </c>
      <c r="AP2283" s="74">
        <f ca="1"/>
        <v>375</v>
      </c>
    </row>
    <row r="2284" spans="1:42" ht="14.4">
      <c r="A2284" s="55" t="s">
        <v>14461</v>
      </c>
      <c r="B2284" s="56" t="s">
        <v>89</v>
      </c>
      <c r="C2284" s="57">
        <v>43655</v>
      </c>
      <c r="D2284" s="56" t="s">
        <v>90</v>
      </c>
      <c r="E2284" s="56" t="s">
        <v>276</v>
      </c>
      <c r="F2284" s="58" t="s">
        <v>214</v>
      </c>
      <c r="G2284" s="58" t="s">
        <v>214</v>
      </c>
      <c r="H2284" s="56" t="s">
        <v>276</v>
      </c>
      <c r="I2284" s="57"/>
      <c r="J2284" s="57">
        <f t="shared" si="448"/>
        <v>43685</v>
      </c>
      <c r="K2284" s="56" t="s">
        <v>18</v>
      </c>
      <c r="L2284" s="56" t="s">
        <v>18</v>
      </c>
      <c r="M2284" s="60" t="s">
        <v>14463</v>
      </c>
      <c r="N2284" s="56" t="s">
        <v>14463</v>
      </c>
      <c r="O2284" s="56"/>
      <c r="P2284" s="56"/>
      <c r="Q2284" s="56"/>
      <c r="R2284" s="57"/>
      <c r="S2284" s="56"/>
      <c r="T2284" s="56"/>
      <c r="U2284" s="57"/>
      <c r="V2284" s="62"/>
      <c r="W2284" s="62"/>
      <c r="X2284" s="57"/>
      <c r="Y2284" s="56"/>
      <c r="Z2284" s="56" t="s">
        <v>123</v>
      </c>
      <c r="AA2284" s="57">
        <v>43657</v>
      </c>
      <c r="AB2284" s="63"/>
      <c r="AC2284" s="64" t="s">
        <v>14465</v>
      </c>
      <c r="AD2284" s="56" t="s">
        <v>294</v>
      </c>
      <c r="AE2284" s="56"/>
      <c r="AF2284" s="61"/>
      <c r="AG2284" s="61"/>
      <c r="AH2284" s="67" t="str">
        <v>Jul</v>
      </c>
      <c r="AI2284" s="68" t="str">
        <v>Jul</v>
      </c>
      <c r="AJ2284" s="69">
        <f t="shared" si="340"/>
        <v>2</v>
      </c>
      <c r="AK2284" s="70" t="str">
        <f t="shared" si="453"/>
        <v/>
      </c>
      <c r="AL2284" s="71" t="s">
        <v>17409</v>
      </c>
      <c r="AM2284" s="71" t="str">
        <v>2019</v>
      </c>
      <c r="AN2284" s="70">
        <f t="shared" si="452"/>
        <v>43665</v>
      </c>
      <c r="AO2284" s="70" t="s">
        <v>123</v>
      </c>
      <c r="AP2284" s="74">
        <f ca="1"/>
        <v>304</v>
      </c>
    </row>
    <row r="2285" spans="1:42" ht="14.4">
      <c r="A2285" s="55" t="s">
        <v>14468</v>
      </c>
      <c r="B2285" s="56" t="s">
        <v>89</v>
      </c>
      <c r="C2285" s="57">
        <v>43523</v>
      </c>
      <c r="D2285" s="56" t="s">
        <v>119</v>
      </c>
      <c r="E2285" s="56" t="s">
        <v>140</v>
      </c>
      <c r="F2285" s="58" t="s">
        <v>106</v>
      </c>
      <c r="G2285" s="58" t="s">
        <v>107</v>
      </c>
      <c r="H2285" s="56" t="s">
        <v>140</v>
      </c>
      <c r="I2285" s="57"/>
      <c r="J2285" s="57">
        <f t="shared" si="448"/>
        <v>43553</v>
      </c>
      <c r="K2285" s="56" t="s">
        <v>18</v>
      </c>
      <c r="L2285" s="56" t="s">
        <v>18</v>
      </c>
      <c r="M2285" s="60" t="s">
        <v>14470</v>
      </c>
      <c r="N2285" s="56" t="s">
        <v>14471</v>
      </c>
      <c r="O2285" s="56" t="s">
        <v>189</v>
      </c>
      <c r="P2285" s="56" t="s">
        <v>14472</v>
      </c>
      <c r="Q2285" s="56" t="s">
        <v>17</v>
      </c>
      <c r="R2285" s="57"/>
      <c r="S2285" s="56" t="s">
        <v>108</v>
      </c>
      <c r="T2285" s="56" t="s">
        <v>108</v>
      </c>
      <c r="U2285" s="57"/>
      <c r="V2285" s="62"/>
      <c r="W2285" s="62">
        <v>0</v>
      </c>
      <c r="X2285" s="57"/>
      <c r="Y2285" s="56" t="s">
        <v>108</v>
      </c>
      <c r="Z2285" s="56" t="s">
        <v>121</v>
      </c>
      <c r="AA2285" s="57">
        <v>43523</v>
      </c>
      <c r="AB2285" s="63" t="s">
        <v>147</v>
      </c>
      <c r="AC2285" s="64" t="s">
        <v>14474</v>
      </c>
      <c r="AD2285" s="65" t="s">
        <v>97</v>
      </c>
      <c r="AE2285" s="65" t="s">
        <v>90</v>
      </c>
      <c r="AF2285" s="66"/>
      <c r="AG2285" s="66"/>
      <c r="AH2285" s="67" t="str">
        <v>Feb</v>
      </c>
      <c r="AI2285" s="68" t="str">
        <v>Feb</v>
      </c>
      <c r="AJ2285" s="69">
        <f t="shared" si="340"/>
        <v>0</v>
      </c>
      <c r="AK2285" s="70" t="str">
        <f t="shared" si="453"/>
        <v/>
      </c>
      <c r="AL2285" s="71" t="s">
        <v>17409</v>
      </c>
      <c r="AM2285" s="71" t="str">
        <v>2019</v>
      </c>
      <c r="AN2285" s="70">
        <f t="shared" si="452"/>
        <v>43533</v>
      </c>
      <c r="AO2285" s="70" t="s">
        <v>123</v>
      </c>
      <c r="AP2285" s="74">
        <f ca="1"/>
        <v>436</v>
      </c>
    </row>
    <row r="2286" spans="1:42" ht="14.4">
      <c r="A2286" s="55" t="s">
        <v>14477</v>
      </c>
      <c r="B2286" s="56" t="s">
        <v>89</v>
      </c>
      <c r="C2286" s="57">
        <v>43508</v>
      </c>
      <c r="D2286" s="56" t="s">
        <v>119</v>
      </c>
      <c r="E2286" s="56" t="s">
        <v>32</v>
      </c>
      <c r="F2286" s="58" t="s">
        <v>106</v>
      </c>
      <c r="G2286" s="58" t="s">
        <v>177</v>
      </c>
      <c r="H2286" s="56" t="s">
        <v>32</v>
      </c>
      <c r="I2286" s="59"/>
      <c r="J2286" s="59">
        <f t="shared" si="448"/>
        <v>43538</v>
      </c>
      <c r="K2286" s="56"/>
      <c r="L2286" s="56"/>
      <c r="M2286" s="60" t="s">
        <v>14479</v>
      </c>
      <c r="N2286" s="56"/>
      <c r="O2286" s="56"/>
      <c r="P2286" s="56"/>
      <c r="Q2286" s="56" t="s">
        <v>96</v>
      </c>
      <c r="R2286" s="59"/>
      <c r="S2286" s="56"/>
      <c r="T2286" s="61"/>
      <c r="U2286" s="57"/>
      <c r="V2286" s="77"/>
      <c r="W2286" s="62">
        <v>0</v>
      </c>
      <c r="X2286" s="57"/>
      <c r="Y2286" s="61"/>
      <c r="Z2286" s="56"/>
      <c r="AA2286" s="57">
        <v>43509</v>
      </c>
      <c r="AB2286" s="63"/>
      <c r="AC2286" s="60" t="s">
        <v>14481</v>
      </c>
      <c r="AD2286" s="65" t="s">
        <v>97</v>
      </c>
      <c r="AE2286" s="65"/>
      <c r="AF2286" s="66"/>
      <c r="AG2286" s="66"/>
      <c r="AH2286" s="67" t="str">
        <v>Feb</v>
      </c>
      <c r="AI2286" s="68" t="str">
        <v>Feb</v>
      </c>
      <c r="AJ2286" s="69">
        <f t="shared" si="340"/>
        <v>1</v>
      </c>
      <c r="AK2286" s="70" t="str">
        <f t="shared" si="453"/>
        <v/>
      </c>
      <c r="AL2286" s="71" t="s">
        <v>17409</v>
      </c>
      <c r="AM2286" s="71" t="str">
        <v>2019</v>
      </c>
      <c r="AN2286" s="70">
        <f t="shared" si="452"/>
        <v>43518</v>
      </c>
      <c r="AO2286" s="70" t="s">
        <v>123</v>
      </c>
      <c r="AP2286" s="74">
        <f ca="1"/>
        <v>451</v>
      </c>
    </row>
    <row r="2287" spans="1:42" ht="14.4">
      <c r="A2287" s="55" t="s">
        <v>14482</v>
      </c>
      <c r="B2287" s="106" t="s">
        <v>89</v>
      </c>
      <c r="C2287" s="57">
        <v>43571</v>
      </c>
      <c r="D2287" s="56" t="s">
        <v>90</v>
      </c>
      <c r="E2287" s="56" t="s">
        <v>276</v>
      </c>
      <c r="F2287" s="58" t="s">
        <v>214</v>
      </c>
      <c r="G2287" s="58" t="s">
        <v>214</v>
      </c>
      <c r="H2287" s="56" t="s">
        <v>276</v>
      </c>
      <c r="I2287" s="57"/>
      <c r="J2287" s="57">
        <v>43601</v>
      </c>
      <c r="K2287" s="56" t="s">
        <v>18</v>
      </c>
      <c r="L2287" s="56" t="s">
        <v>18</v>
      </c>
      <c r="M2287" s="60" t="s">
        <v>14485</v>
      </c>
      <c r="N2287" s="56" t="s">
        <v>14486</v>
      </c>
      <c r="O2287" s="56"/>
      <c r="P2287" s="56"/>
      <c r="Q2287" s="56" t="s">
        <v>96</v>
      </c>
      <c r="R2287" s="57">
        <v>43572</v>
      </c>
      <c r="S2287" s="56" t="s">
        <v>108</v>
      </c>
      <c r="T2287" s="56" t="s">
        <v>18</v>
      </c>
      <c r="U2287" s="57">
        <v>43585</v>
      </c>
      <c r="V2287" s="62"/>
      <c r="W2287" s="62">
        <v>26.25</v>
      </c>
      <c r="X2287" s="57">
        <v>43591</v>
      </c>
      <c r="Y2287" s="61"/>
      <c r="Z2287" s="56" t="s">
        <v>121</v>
      </c>
      <c r="AA2287" s="57">
        <v>43591</v>
      </c>
      <c r="AB2287" s="75"/>
      <c r="AC2287" s="116" t="s">
        <v>14488</v>
      </c>
      <c r="AD2287" s="65" t="s">
        <v>97</v>
      </c>
      <c r="AE2287" s="56"/>
      <c r="AF2287" s="61"/>
      <c r="AG2287" s="61"/>
      <c r="AH2287" s="67" t="str">
        <v>Apr</v>
      </c>
      <c r="AI2287" s="68" t="str">
        <v>May</v>
      </c>
      <c r="AJ2287" s="69">
        <f t="shared" si="340"/>
        <v>20</v>
      </c>
      <c r="AK2287" s="70">
        <f t="shared" si="453"/>
        <v>43602</v>
      </c>
      <c r="AL2287" s="71">
        <v>11</v>
      </c>
      <c r="AM2287" s="71" t="str">
        <v>2019</v>
      </c>
      <c r="AN2287" s="70">
        <f t="shared" si="452"/>
        <v>43581</v>
      </c>
      <c r="AO2287" s="70" t="s">
        <v>121</v>
      </c>
      <c r="AP2287" s="74">
        <f ca="1"/>
        <v>388</v>
      </c>
    </row>
    <row r="2288" spans="1:42" ht="14.4">
      <c r="A2288" s="55" t="s">
        <v>14492</v>
      </c>
      <c r="B2288" s="56" t="s">
        <v>89</v>
      </c>
      <c r="C2288" s="57">
        <v>43467</v>
      </c>
      <c r="D2288" s="56" t="s">
        <v>119</v>
      </c>
      <c r="E2288" s="56" t="s">
        <v>32</v>
      </c>
      <c r="F2288" s="58" t="s">
        <v>214</v>
      </c>
      <c r="G2288" s="58" t="s">
        <v>214</v>
      </c>
      <c r="H2288" s="56" t="s">
        <v>276</v>
      </c>
      <c r="I2288" s="57"/>
      <c r="J2288" s="57">
        <f t="shared" ref="J2288:J2315" si="454">IF(C2288="","",SUM(C2288+30))</f>
        <v>43497</v>
      </c>
      <c r="K2288" s="56" t="s">
        <v>18</v>
      </c>
      <c r="L2288" s="56" t="s">
        <v>18</v>
      </c>
      <c r="M2288" s="60" t="s">
        <v>14494</v>
      </c>
      <c r="N2288" s="56"/>
      <c r="O2288" s="56"/>
      <c r="P2288" s="56" t="s">
        <v>108</v>
      </c>
      <c r="Q2288" s="56" t="s">
        <v>96</v>
      </c>
      <c r="R2288" s="57">
        <v>43474</v>
      </c>
      <c r="S2288" s="56" t="s">
        <v>18</v>
      </c>
      <c r="T2288" s="56" t="s">
        <v>18</v>
      </c>
      <c r="U2288" s="57">
        <v>43524</v>
      </c>
      <c r="V2288" s="62"/>
      <c r="W2288" s="62">
        <v>157.25</v>
      </c>
      <c r="X2288" s="57">
        <v>43536</v>
      </c>
      <c r="Y2288" s="61"/>
      <c r="Z2288" s="56" t="s">
        <v>121</v>
      </c>
      <c r="AA2288" s="57">
        <v>43539</v>
      </c>
      <c r="AB2288" s="75"/>
      <c r="AC2288" s="60" t="s">
        <v>14496</v>
      </c>
      <c r="AD2288" s="65" t="s">
        <v>97</v>
      </c>
      <c r="AE2288" s="65"/>
      <c r="AF2288" s="66"/>
      <c r="AG2288" s="66"/>
      <c r="AH2288" s="67" t="str">
        <v>Jan</v>
      </c>
      <c r="AI2288" s="68" t="str">
        <v>Mar</v>
      </c>
      <c r="AJ2288" s="69">
        <f t="shared" si="340"/>
        <v>72</v>
      </c>
      <c r="AK2288" s="70">
        <f t="shared" si="453"/>
        <v>43504</v>
      </c>
      <c r="AL2288" s="71">
        <v>-35</v>
      </c>
      <c r="AM2288" s="71" t="str">
        <v>2019</v>
      </c>
      <c r="AN2288" s="70">
        <f t="shared" si="452"/>
        <v>43477</v>
      </c>
      <c r="AO2288" s="70" t="s">
        <v>121</v>
      </c>
      <c r="AP2288" s="74">
        <f ca="1"/>
        <v>492</v>
      </c>
    </row>
    <row r="2289" spans="1:42" ht="14.4">
      <c r="A2289" s="55" t="s">
        <v>14499</v>
      </c>
      <c r="B2289" s="56" t="s">
        <v>89</v>
      </c>
      <c r="C2289" s="57">
        <v>43642</v>
      </c>
      <c r="D2289" s="56" t="s">
        <v>90</v>
      </c>
      <c r="E2289" s="56" t="s">
        <v>327</v>
      </c>
      <c r="F2289" s="58" t="s">
        <v>92</v>
      </c>
      <c r="G2289" s="58" t="s">
        <v>328</v>
      </c>
      <c r="H2289" s="56" t="s">
        <v>327</v>
      </c>
      <c r="I2289" s="57"/>
      <c r="J2289" s="57">
        <f t="shared" si="454"/>
        <v>43672</v>
      </c>
      <c r="K2289" s="56" t="s">
        <v>18</v>
      </c>
      <c r="L2289" s="56" t="s">
        <v>14</v>
      </c>
      <c r="M2289" s="60" t="s">
        <v>14501</v>
      </c>
      <c r="N2289" s="56" t="s">
        <v>14502</v>
      </c>
      <c r="O2289" s="56" t="s">
        <v>20</v>
      </c>
      <c r="P2289" s="56" t="s">
        <v>331</v>
      </c>
      <c r="Q2289" s="56" t="s">
        <v>96</v>
      </c>
      <c r="R2289" s="57"/>
      <c r="S2289" s="56" t="s">
        <v>108</v>
      </c>
      <c r="T2289" s="56"/>
      <c r="U2289" s="57"/>
      <c r="V2289" s="62"/>
      <c r="W2289" s="62" t="s">
        <v>108</v>
      </c>
      <c r="X2289" s="57"/>
      <c r="Y2289" s="56" t="s">
        <v>108</v>
      </c>
      <c r="Z2289" s="56" t="s">
        <v>123</v>
      </c>
      <c r="AA2289" s="57">
        <v>43643</v>
      </c>
      <c r="AB2289" s="63"/>
      <c r="AC2289" s="64" t="s">
        <v>332</v>
      </c>
      <c r="AD2289" s="56" t="s">
        <v>118</v>
      </c>
      <c r="AE2289" s="56"/>
      <c r="AF2289" s="61"/>
      <c r="AG2289" s="61"/>
      <c r="AH2289" s="67" t="str">
        <v>Jun</v>
      </c>
      <c r="AI2289" s="68" t="str">
        <v>Jun</v>
      </c>
      <c r="AJ2289" s="69">
        <f t="shared" si="340"/>
        <v>1</v>
      </c>
      <c r="AK2289" s="70" t="str">
        <f t="shared" si="453"/>
        <v/>
      </c>
      <c r="AL2289" s="71" t="s">
        <v>17409</v>
      </c>
      <c r="AM2289" s="71" t="str">
        <v>2019</v>
      </c>
      <c r="AN2289" s="70">
        <f t="shared" si="452"/>
        <v>43652</v>
      </c>
      <c r="AO2289" s="70" t="s">
        <v>123</v>
      </c>
      <c r="AP2289" s="74">
        <f ca="1"/>
        <v>317</v>
      </c>
    </row>
    <row r="2290" spans="1:42" ht="14.4">
      <c r="A2290" s="55" t="s">
        <v>14504</v>
      </c>
      <c r="B2290" s="56" t="s">
        <v>89</v>
      </c>
      <c r="C2290" s="57">
        <v>43483</v>
      </c>
      <c r="D2290" s="56" t="s">
        <v>90</v>
      </c>
      <c r="E2290" s="56" t="s">
        <v>276</v>
      </c>
      <c r="F2290" s="58" t="s">
        <v>214</v>
      </c>
      <c r="G2290" s="58" t="s">
        <v>214</v>
      </c>
      <c r="H2290" s="56" t="s">
        <v>276</v>
      </c>
      <c r="I2290" s="57"/>
      <c r="J2290" s="57">
        <f t="shared" si="454"/>
        <v>43513</v>
      </c>
      <c r="K2290" s="56" t="s">
        <v>14</v>
      </c>
      <c r="L2290" s="56" t="s">
        <v>14</v>
      </c>
      <c r="M2290" s="60" t="s">
        <v>14506</v>
      </c>
      <c r="N2290" s="56" t="s">
        <v>14507</v>
      </c>
      <c r="O2290" s="56" t="s">
        <v>249</v>
      </c>
      <c r="P2290" s="56" t="s">
        <v>14509</v>
      </c>
      <c r="Q2290" s="56" t="s">
        <v>217</v>
      </c>
      <c r="R2290" s="57"/>
      <c r="S2290" s="56" t="s">
        <v>108</v>
      </c>
      <c r="T2290" s="56" t="s">
        <v>108</v>
      </c>
      <c r="U2290" s="57"/>
      <c r="V2290" s="62"/>
      <c r="W2290" s="62">
        <v>0</v>
      </c>
      <c r="X2290" s="57"/>
      <c r="Y2290" s="61"/>
      <c r="Z2290" s="56" t="s">
        <v>123</v>
      </c>
      <c r="AA2290" s="57">
        <v>43494</v>
      </c>
      <c r="AB2290" s="75"/>
      <c r="AC2290" s="64" t="s">
        <v>14512</v>
      </c>
      <c r="AD2290" s="65" t="s">
        <v>118</v>
      </c>
      <c r="AE2290" s="65"/>
      <c r="AF2290" s="66"/>
      <c r="AG2290" s="66"/>
      <c r="AH2290" s="67" t="str">
        <v>Jan</v>
      </c>
      <c r="AI2290" s="68" t="str">
        <v>Jan</v>
      </c>
      <c r="AJ2290" s="69">
        <f t="shared" si="340"/>
        <v>11</v>
      </c>
      <c r="AK2290" s="70" t="str">
        <f t="shared" si="453"/>
        <v/>
      </c>
      <c r="AL2290" s="71" t="s">
        <v>17409</v>
      </c>
      <c r="AM2290" s="71" t="str">
        <v>2019</v>
      </c>
      <c r="AN2290" s="70">
        <f t="shared" si="452"/>
        <v>43493</v>
      </c>
      <c r="AO2290" s="70" t="s">
        <v>123</v>
      </c>
      <c r="AP2290" s="74">
        <f ca="1"/>
        <v>476</v>
      </c>
    </row>
    <row r="2291" spans="1:42" ht="14.4">
      <c r="A2291" s="55" t="s">
        <v>14514</v>
      </c>
      <c r="B2291" s="56" t="s">
        <v>89</v>
      </c>
      <c r="C2291" s="57">
        <v>43753</v>
      </c>
      <c r="D2291" s="56" t="s">
        <v>90</v>
      </c>
      <c r="E2291" s="56" t="s">
        <v>297</v>
      </c>
      <c r="F2291" s="58" t="s">
        <v>106</v>
      </c>
      <c r="G2291" s="58" t="s">
        <v>113</v>
      </c>
      <c r="H2291" s="56" t="s">
        <v>112</v>
      </c>
      <c r="I2291" s="59"/>
      <c r="J2291" s="59">
        <f t="shared" si="454"/>
        <v>43783</v>
      </c>
      <c r="K2291" s="56" t="s">
        <v>18</v>
      </c>
      <c r="L2291" s="56" t="s">
        <v>14</v>
      </c>
      <c r="M2291" s="60" t="s">
        <v>14516</v>
      </c>
      <c r="N2291" s="56" t="s">
        <v>14517</v>
      </c>
      <c r="O2291" s="56" t="s">
        <v>249</v>
      </c>
      <c r="P2291" s="56" t="s">
        <v>14518</v>
      </c>
      <c r="Q2291" s="56" t="s">
        <v>116</v>
      </c>
      <c r="R2291" s="57">
        <v>43753</v>
      </c>
      <c r="S2291" s="56" t="s">
        <v>108</v>
      </c>
      <c r="T2291" s="56" t="s">
        <v>108</v>
      </c>
      <c r="U2291" s="57"/>
      <c r="V2291" s="77"/>
      <c r="W2291" s="62" t="s">
        <v>108</v>
      </c>
      <c r="X2291" s="59"/>
      <c r="Y2291" s="56" t="s">
        <v>108</v>
      </c>
      <c r="Z2291" s="56" t="s">
        <v>123</v>
      </c>
      <c r="AA2291" s="57">
        <v>43753</v>
      </c>
      <c r="AB2291" s="75"/>
      <c r="AC2291" s="64" t="s">
        <v>14519</v>
      </c>
      <c r="AD2291" s="56" t="s">
        <v>633</v>
      </c>
      <c r="AE2291" s="56" t="s">
        <v>131</v>
      </c>
      <c r="AF2291" s="61"/>
      <c r="AG2291" s="61"/>
      <c r="AH2291" s="67" t="str">
        <v>Oct</v>
      </c>
      <c r="AI2291" s="68" t="str">
        <v>Oct</v>
      </c>
      <c r="AJ2291" s="69">
        <f t="shared" si="340"/>
        <v>0</v>
      </c>
      <c r="AK2291" s="70"/>
      <c r="AL2291" s="71"/>
      <c r="AM2291" s="71" t="str">
        <v>2019</v>
      </c>
      <c r="AN2291" s="70"/>
      <c r="AO2291" s="70" t="s">
        <v>121</v>
      </c>
      <c r="AP2291" s="74">
        <f ca="1"/>
        <v>206</v>
      </c>
    </row>
    <row r="2292" spans="1:42" ht="14.4">
      <c r="A2292" s="55" t="s">
        <v>14521</v>
      </c>
      <c r="B2292" s="56" t="s">
        <v>89</v>
      </c>
      <c r="C2292" s="57">
        <v>43521</v>
      </c>
      <c r="D2292" s="56" t="s">
        <v>90</v>
      </c>
      <c r="E2292" s="56" t="s">
        <v>276</v>
      </c>
      <c r="F2292" s="58" t="s">
        <v>214</v>
      </c>
      <c r="G2292" s="58" t="s">
        <v>214</v>
      </c>
      <c r="H2292" s="56" t="s">
        <v>276</v>
      </c>
      <c r="I2292" s="57"/>
      <c r="J2292" s="57">
        <f t="shared" si="454"/>
        <v>43551</v>
      </c>
      <c r="K2292" s="56" t="s">
        <v>18</v>
      </c>
      <c r="L2292" s="56" t="s">
        <v>18</v>
      </c>
      <c r="M2292" s="60" t="s">
        <v>14524</v>
      </c>
      <c r="N2292" s="56"/>
      <c r="O2292" s="56" t="s">
        <v>27</v>
      </c>
      <c r="P2292" s="56" t="s">
        <v>14526</v>
      </c>
      <c r="Q2292" s="56" t="s">
        <v>96</v>
      </c>
      <c r="R2292" s="57"/>
      <c r="S2292" s="56" t="s">
        <v>108</v>
      </c>
      <c r="T2292" s="56" t="s">
        <v>108</v>
      </c>
      <c r="U2292" s="57">
        <v>43525</v>
      </c>
      <c r="V2292" s="62"/>
      <c r="W2292" s="62">
        <v>31</v>
      </c>
      <c r="X2292" s="57">
        <v>43536</v>
      </c>
      <c r="Y2292" s="61"/>
      <c r="Z2292" s="56" t="s">
        <v>121</v>
      </c>
      <c r="AA2292" s="57">
        <v>43537</v>
      </c>
      <c r="AB2292" s="63"/>
      <c r="AC2292" s="64" t="s">
        <v>14532</v>
      </c>
      <c r="AD2292" s="65" t="s">
        <v>97</v>
      </c>
      <c r="AE2292" s="65"/>
      <c r="AF2292" s="66"/>
      <c r="AG2292" s="66"/>
      <c r="AH2292" s="67" t="str">
        <v>Feb</v>
      </c>
      <c r="AI2292" s="68" t="str">
        <v>Mar</v>
      </c>
      <c r="AJ2292" s="69">
        <f t="shared" si="340"/>
        <v>16</v>
      </c>
      <c r="AK2292" s="70" t="str">
        <f>IF(R2292="","",SUM(R2292+30))</f>
        <v/>
      </c>
      <c r="AL2292" s="71" t="s">
        <v>17409</v>
      </c>
      <c r="AM2292" s="71" t="str">
        <v>2019</v>
      </c>
      <c r="AN2292" s="70">
        <f>IF(C2292="","",SUM(C2292+10))</f>
        <v>43531</v>
      </c>
      <c r="AO2292" s="70" t="s">
        <v>123</v>
      </c>
      <c r="AP2292" s="74">
        <f ca="1"/>
        <v>438</v>
      </c>
    </row>
    <row r="2293" spans="1:42" ht="14.4">
      <c r="A2293" s="55" t="s">
        <v>14540</v>
      </c>
      <c r="B2293" s="56" t="s">
        <v>89</v>
      </c>
      <c r="C2293" s="57">
        <v>43738</v>
      </c>
      <c r="D2293" s="56" t="s">
        <v>131</v>
      </c>
      <c r="E2293" s="56" t="s">
        <v>129</v>
      </c>
      <c r="F2293" s="58" t="s">
        <v>106</v>
      </c>
      <c r="G2293" s="58" t="s">
        <v>107</v>
      </c>
      <c r="H2293" s="56" t="s">
        <v>129</v>
      </c>
      <c r="I2293" s="59"/>
      <c r="J2293" s="59">
        <f t="shared" si="454"/>
        <v>43768</v>
      </c>
      <c r="K2293" s="56" t="s">
        <v>18</v>
      </c>
      <c r="L2293" s="56" t="s">
        <v>14</v>
      </c>
      <c r="M2293" s="60" t="s">
        <v>14541</v>
      </c>
      <c r="N2293" s="56" t="s">
        <v>14542</v>
      </c>
      <c r="O2293" s="56"/>
      <c r="P2293" s="56" t="s">
        <v>14543</v>
      </c>
      <c r="Q2293" s="56" t="s">
        <v>541</v>
      </c>
      <c r="R2293" s="59"/>
      <c r="S2293" s="56" t="s">
        <v>108</v>
      </c>
      <c r="T2293" s="56" t="s">
        <v>108</v>
      </c>
      <c r="U2293" s="57"/>
      <c r="V2293" s="77"/>
      <c r="W2293" s="62" t="s">
        <v>122</v>
      </c>
      <c r="X2293" s="59"/>
      <c r="Y2293" s="56" t="s">
        <v>108</v>
      </c>
      <c r="Z2293" s="56" t="s">
        <v>121</v>
      </c>
      <c r="AA2293" s="57">
        <v>43741</v>
      </c>
      <c r="AB2293" s="63" t="s">
        <v>289</v>
      </c>
      <c r="AC2293" s="64" t="s">
        <v>14546</v>
      </c>
      <c r="AD2293" s="65" t="s">
        <v>97</v>
      </c>
      <c r="AE2293" s="56" t="s">
        <v>131</v>
      </c>
      <c r="AF2293" s="61"/>
      <c r="AG2293" s="61"/>
      <c r="AH2293" s="67" t="str">
        <v>Sep</v>
      </c>
      <c r="AI2293" s="68" t="str">
        <v>Oct</v>
      </c>
      <c r="AJ2293" s="69">
        <f t="shared" si="340"/>
        <v>3</v>
      </c>
      <c r="AK2293" s="70"/>
      <c r="AL2293" s="71"/>
      <c r="AM2293" s="71" t="str">
        <v>2019</v>
      </c>
      <c r="AN2293" s="70"/>
      <c r="AO2293" s="70" t="s">
        <v>123</v>
      </c>
      <c r="AP2293" s="74">
        <f ca="1"/>
        <v>221</v>
      </c>
    </row>
    <row r="2294" spans="1:42" ht="14.4">
      <c r="A2294" s="55" t="s">
        <v>14548</v>
      </c>
      <c r="B2294" s="56" t="s">
        <v>89</v>
      </c>
      <c r="C2294" s="57">
        <v>43577</v>
      </c>
      <c r="D2294" s="56" t="s">
        <v>90</v>
      </c>
      <c r="E2294" s="56" t="s">
        <v>140</v>
      </c>
      <c r="F2294" s="58" t="s">
        <v>106</v>
      </c>
      <c r="G2294" s="58" t="s">
        <v>107</v>
      </c>
      <c r="H2294" s="56" t="s">
        <v>140</v>
      </c>
      <c r="I2294" s="57"/>
      <c r="J2294" s="57">
        <f t="shared" si="454"/>
        <v>43607</v>
      </c>
      <c r="K2294" s="56" t="s">
        <v>18</v>
      </c>
      <c r="L2294" s="56" t="s">
        <v>14</v>
      </c>
      <c r="M2294" s="60" t="s">
        <v>14554</v>
      </c>
      <c r="N2294" s="56" t="s">
        <v>14555</v>
      </c>
      <c r="O2294" s="56"/>
      <c r="P2294" s="56" t="s">
        <v>108</v>
      </c>
      <c r="Q2294" s="56" t="s">
        <v>478</v>
      </c>
      <c r="R2294" s="57"/>
      <c r="S2294" s="56" t="s">
        <v>108</v>
      </c>
      <c r="T2294" s="56" t="s">
        <v>108</v>
      </c>
      <c r="U2294" s="57"/>
      <c r="V2294" s="62"/>
      <c r="W2294" s="62" t="s">
        <v>108</v>
      </c>
      <c r="X2294" s="57"/>
      <c r="Y2294" s="56" t="s">
        <v>108</v>
      </c>
      <c r="Z2294" s="56" t="s">
        <v>123</v>
      </c>
      <c r="AA2294" s="57">
        <v>43577</v>
      </c>
      <c r="AB2294" s="63" t="s">
        <v>244</v>
      </c>
      <c r="AC2294" s="64" t="s">
        <v>14556</v>
      </c>
      <c r="AD2294" s="56" t="s">
        <v>118</v>
      </c>
      <c r="AE2294" s="56"/>
      <c r="AF2294" s="61"/>
      <c r="AG2294" s="61"/>
      <c r="AH2294" s="67" t="str">
        <v>Apr</v>
      </c>
      <c r="AI2294" s="68" t="str">
        <v>Apr</v>
      </c>
      <c r="AJ2294" s="69">
        <f t="shared" si="340"/>
        <v>0</v>
      </c>
      <c r="AK2294" s="70" t="str">
        <f t="shared" ref="AK2294:AK2298" si="455">IF(R2294="","",SUM(R2294+30))</f>
        <v/>
      </c>
      <c r="AL2294" s="71" t="s">
        <v>17409</v>
      </c>
      <c r="AM2294" s="71" t="str">
        <v>2019</v>
      </c>
      <c r="AN2294" s="70">
        <f t="shared" ref="AN2294:AN2298" si="456">IF(C2294="","",SUM(C2294+10))</f>
        <v>43587</v>
      </c>
      <c r="AO2294" s="70" t="s">
        <v>123</v>
      </c>
      <c r="AP2294" s="74">
        <f ca="1"/>
        <v>382</v>
      </c>
    </row>
    <row r="2295" spans="1:42" ht="14.4">
      <c r="A2295" s="55" t="s">
        <v>14560</v>
      </c>
      <c r="B2295" s="106" t="s">
        <v>89</v>
      </c>
      <c r="C2295" s="57">
        <v>43634</v>
      </c>
      <c r="D2295" s="56" t="s">
        <v>119</v>
      </c>
      <c r="E2295" s="56" t="s">
        <v>112</v>
      </c>
      <c r="F2295" s="58" t="s">
        <v>106</v>
      </c>
      <c r="G2295" s="58" t="s">
        <v>113</v>
      </c>
      <c r="H2295" s="56" t="s">
        <v>112</v>
      </c>
      <c r="I2295" s="57"/>
      <c r="J2295" s="57">
        <f t="shared" si="454"/>
        <v>43664</v>
      </c>
      <c r="K2295" s="56" t="s">
        <v>18</v>
      </c>
      <c r="L2295" s="56" t="s">
        <v>14</v>
      </c>
      <c r="M2295" s="60" t="s">
        <v>14563</v>
      </c>
      <c r="N2295" s="56" t="s">
        <v>14564</v>
      </c>
      <c r="O2295" s="56" t="s">
        <v>33</v>
      </c>
      <c r="P2295" s="56" t="s">
        <v>14566</v>
      </c>
      <c r="Q2295" s="56" t="s">
        <v>217</v>
      </c>
      <c r="R2295" s="57"/>
      <c r="S2295" s="56" t="s">
        <v>108</v>
      </c>
      <c r="T2295" s="56" t="s">
        <v>108</v>
      </c>
      <c r="U2295" s="57"/>
      <c r="V2295" s="62"/>
      <c r="W2295" s="62">
        <v>4</v>
      </c>
      <c r="X2295" s="57">
        <v>43634</v>
      </c>
      <c r="Y2295" s="56" t="s">
        <v>108</v>
      </c>
      <c r="Z2295" s="56" t="s">
        <v>123</v>
      </c>
      <c r="AA2295" s="57">
        <v>43636</v>
      </c>
      <c r="AB2295" s="63" t="s">
        <v>484</v>
      </c>
      <c r="AC2295" s="64" t="s">
        <v>14568</v>
      </c>
      <c r="AD2295" s="56" t="s">
        <v>633</v>
      </c>
      <c r="AE2295" s="56" t="s">
        <v>119</v>
      </c>
      <c r="AF2295" s="61"/>
      <c r="AG2295" s="61"/>
      <c r="AH2295" s="67" t="str">
        <v>Jun</v>
      </c>
      <c r="AI2295" s="68" t="str">
        <v>Jun</v>
      </c>
      <c r="AJ2295" s="69">
        <f t="shared" si="340"/>
        <v>2</v>
      </c>
      <c r="AK2295" s="70" t="str">
        <f t="shared" si="455"/>
        <v/>
      </c>
      <c r="AL2295" s="71" t="s">
        <v>17409</v>
      </c>
      <c r="AM2295" s="71" t="str">
        <v>2019</v>
      </c>
      <c r="AN2295" s="70">
        <f t="shared" si="456"/>
        <v>43644</v>
      </c>
      <c r="AO2295" s="70" t="s">
        <v>123</v>
      </c>
      <c r="AP2295" s="74">
        <f ca="1"/>
        <v>325</v>
      </c>
    </row>
    <row r="2296" spans="1:42" ht="14.4">
      <c r="A2296" s="55" t="s">
        <v>14570</v>
      </c>
      <c r="B2296" s="56" t="s">
        <v>89</v>
      </c>
      <c r="C2296" s="57">
        <v>43654</v>
      </c>
      <c r="D2296" s="56" t="s">
        <v>119</v>
      </c>
      <c r="E2296" s="56" t="s">
        <v>112</v>
      </c>
      <c r="F2296" s="58" t="s">
        <v>106</v>
      </c>
      <c r="G2296" s="58" t="s">
        <v>214</v>
      </c>
      <c r="H2296" s="56" t="s">
        <v>276</v>
      </c>
      <c r="I2296" s="57">
        <v>43671</v>
      </c>
      <c r="J2296" s="57">
        <f t="shared" si="454"/>
        <v>43684</v>
      </c>
      <c r="K2296" s="56" t="s">
        <v>18</v>
      </c>
      <c r="L2296" s="56" t="s">
        <v>14</v>
      </c>
      <c r="M2296" s="60" t="s">
        <v>14563</v>
      </c>
      <c r="N2296" s="56" t="s">
        <v>14572</v>
      </c>
      <c r="O2296" s="56" t="s">
        <v>143</v>
      </c>
      <c r="P2296" s="56"/>
      <c r="Q2296" s="56" t="s">
        <v>256</v>
      </c>
      <c r="R2296" s="57">
        <v>43599</v>
      </c>
      <c r="S2296" s="56" t="s">
        <v>108</v>
      </c>
      <c r="T2296" s="56" t="s">
        <v>108</v>
      </c>
      <c r="U2296" s="57"/>
      <c r="V2296" s="62"/>
      <c r="W2296" s="62" t="s">
        <v>108</v>
      </c>
      <c r="X2296" s="57"/>
      <c r="Y2296" s="56"/>
      <c r="Z2296" s="56" t="s">
        <v>123</v>
      </c>
      <c r="AA2296" s="57">
        <v>43672</v>
      </c>
      <c r="AB2296" s="63"/>
      <c r="AC2296" s="64" t="s">
        <v>14577</v>
      </c>
      <c r="AD2296" s="56" t="s">
        <v>118</v>
      </c>
      <c r="AE2296" s="56" t="s">
        <v>119</v>
      </c>
      <c r="AF2296" s="61"/>
      <c r="AG2296" s="61"/>
      <c r="AH2296" s="67" t="str">
        <v>Jul</v>
      </c>
      <c r="AI2296" s="68" t="str">
        <v>Jul</v>
      </c>
      <c r="AJ2296" s="69">
        <f t="shared" si="340"/>
        <v>18</v>
      </c>
      <c r="AK2296" s="70">
        <f t="shared" si="455"/>
        <v>43629</v>
      </c>
      <c r="AL2296" s="71">
        <v>-43</v>
      </c>
      <c r="AM2296" s="71" t="str">
        <v>2019</v>
      </c>
      <c r="AN2296" s="70">
        <f t="shared" si="456"/>
        <v>43664</v>
      </c>
      <c r="AO2296" s="70" t="s">
        <v>121</v>
      </c>
      <c r="AP2296" s="74">
        <f ca="1"/>
        <v>305</v>
      </c>
    </row>
    <row r="2297" spans="1:42" ht="14.4">
      <c r="A2297" s="55" t="s">
        <v>14578</v>
      </c>
      <c r="B2297" s="56" t="s">
        <v>89</v>
      </c>
      <c r="C2297" s="57">
        <v>43522</v>
      </c>
      <c r="D2297" s="56" t="s">
        <v>229</v>
      </c>
      <c r="E2297" s="56" t="s">
        <v>140</v>
      </c>
      <c r="F2297" s="58" t="s">
        <v>106</v>
      </c>
      <c r="G2297" s="58" t="s">
        <v>107</v>
      </c>
      <c r="H2297" s="56" t="s">
        <v>140</v>
      </c>
      <c r="I2297" s="57"/>
      <c r="J2297" s="57">
        <f t="shared" si="454"/>
        <v>43552</v>
      </c>
      <c r="K2297" s="56" t="s">
        <v>18</v>
      </c>
      <c r="L2297" s="56" t="s">
        <v>18</v>
      </c>
      <c r="M2297" s="60" t="s">
        <v>14579</v>
      </c>
      <c r="N2297" s="56" t="s">
        <v>14580</v>
      </c>
      <c r="O2297" s="56" t="s">
        <v>436</v>
      </c>
      <c r="P2297" s="56" t="s">
        <v>14581</v>
      </c>
      <c r="Q2297" s="56" t="s">
        <v>17</v>
      </c>
      <c r="R2297" s="57"/>
      <c r="S2297" s="56" t="s">
        <v>108</v>
      </c>
      <c r="T2297" s="56" t="s">
        <v>108</v>
      </c>
      <c r="U2297" s="57"/>
      <c r="V2297" s="62"/>
      <c r="W2297" s="62">
        <v>0</v>
      </c>
      <c r="X2297" s="57"/>
      <c r="Y2297" s="56" t="s">
        <v>108</v>
      </c>
      <c r="Z2297" s="56" t="s">
        <v>121</v>
      </c>
      <c r="AA2297" s="57">
        <v>43522</v>
      </c>
      <c r="AB2297" s="63" t="s">
        <v>147</v>
      </c>
      <c r="AC2297" s="64" t="s">
        <v>14582</v>
      </c>
      <c r="AD2297" s="65" t="s">
        <v>97</v>
      </c>
      <c r="AE2297" s="65" t="s">
        <v>90</v>
      </c>
      <c r="AF2297" s="66"/>
      <c r="AG2297" s="66"/>
      <c r="AH2297" s="67" t="str">
        <v>Feb</v>
      </c>
      <c r="AI2297" s="68" t="str">
        <v>Feb</v>
      </c>
      <c r="AJ2297" s="69">
        <f t="shared" si="340"/>
        <v>0</v>
      </c>
      <c r="AK2297" s="70" t="str">
        <f t="shared" si="455"/>
        <v/>
      </c>
      <c r="AL2297" s="71" t="s">
        <v>17409</v>
      </c>
      <c r="AM2297" s="71" t="str">
        <v>2019</v>
      </c>
      <c r="AN2297" s="70">
        <f t="shared" si="456"/>
        <v>43532</v>
      </c>
      <c r="AO2297" s="70" t="s">
        <v>123</v>
      </c>
      <c r="AP2297" s="74">
        <f ca="1"/>
        <v>437</v>
      </c>
    </row>
    <row r="2298" spans="1:42" ht="14.4">
      <c r="A2298" s="55" t="s">
        <v>14583</v>
      </c>
      <c r="B2298" s="56" t="s">
        <v>700</v>
      </c>
      <c r="C2298" s="57">
        <v>43696</v>
      </c>
      <c r="D2298" s="56" t="s">
        <v>90</v>
      </c>
      <c r="E2298" s="56" t="s">
        <v>276</v>
      </c>
      <c r="F2298" s="58" t="s">
        <v>214</v>
      </c>
      <c r="G2298" s="58" t="s">
        <v>214</v>
      </c>
      <c r="H2298" s="56" t="s">
        <v>276</v>
      </c>
      <c r="I2298" s="59"/>
      <c r="J2298" s="59">
        <f t="shared" si="454"/>
        <v>43726</v>
      </c>
      <c r="K2298" s="56"/>
      <c r="L2298" s="56"/>
      <c r="M2298" s="60" t="s">
        <v>14584</v>
      </c>
      <c r="N2298" s="56"/>
      <c r="O2298" s="56"/>
      <c r="P2298" s="56" t="s">
        <v>5788</v>
      </c>
      <c r="Q2298" s="56"/>
      <c r="R2298" s="59"/>
      <c r="S2298" s="56"/>
      <c r="T2298" s="56"/>
      <c r="U2298" s="57"/>
      <c r="V2298" s="77"/>
      <c r="W2298" s="77"/>
      <c r="X2298" s="59"/>
      <c r="Y2298" s="61"/>
      <c r="Z2298" s="61"/>
      <c r="AA2298" s="59"/>
      <c r="AB2298" s="75"/>
      <c r="AC2298" s="64" t="s">
        <v>14585</v>
      </c>
      <c r="AD2298" s="61"/>
      <c r="AE2298" s="61"/>
      <c r="AF2298" s="61"/>
      <c r="AG2298" s="61"/>
      <c r="AH2298" s="67" t="str">
        <v>Aug</v>
      </c>
      <c r="AI2298" s="68" t="str">
        <v/>
      </c>
      <c r="AJ2298" s="69" t="str">
        <f t="shared" si="340"/>
        <v/>
      </c>
      <c r="AK2298" s="70" t="str">
        <f t="shared" si="455"/>
        <v/>
      </c>
      <c r="AL2298" s="71" t="s">
        <v>17409</v>
      </c>
      <c r="AM2298" s="71" t="str">
        <v>2019</v>
      </c>
      <c r="AN2298" s="70">
        <f t="shared" si="456"/>
        <v>43706</v>
      </c>
      <c r="AO2298" s="70" t="s">
        <v>123</v>
      </c>
      <c r="AP2298" s="74">
        <f ca="1"/>
        <v>263</v>
      </c>
    </row>
    <row r="2299" spans="1:42" ht="14.4">
      <c r="A2299" s="55" t="s">
        <v>14586</v>
      </c>
      <c r="B2299" s="56" t="s">
        <v>89</v>
      </c>
      <c r="C2299" s="57">
        <v>43746</v>
      </c>
      <c r="D2299" s="56" t="s">
        <v>119</v>
      </c>
      <c r="E2299" s="56" t="s">
        <v>196</v>
      </c>
      <c r="F2299" s="58" t="s">
        <v>106</v>
      </c>
      <c r="G2299" s="58" t="s">
        <v>113</v>
      </c>
      <c r="H2299" s="56" t="s">
        <v>196</v>
      </c>
      <c r="I2299" s="59"/>
      <c r="J2299" s="59">
        <f t="shared" si="454"/>
        <v>43776</v>
      </c>
      <c r="K2299" s="56" t="s">
        <v>18</v>
      </c>
      <c r="L2299" s="56" t="s">
        <v>18</v>
      </c>
      <c r="M2299" s="60" t="s">
        <v>14587</v>
      </c>
      <c r="N2299" s="56" t="s">
        <v>14588</v>
      </c>
      <c r="O2299" s="56" t="s">
        <v>355</v>
      </c>
      <c r="P2299" s="56" t="s">
        <v>14589</v>
      </c>
      <c r="Q2299" s="56" t="s">
        <v>117</v>
      </c>
      <c r="R2299" s="59"/>
      <c r="S2299" s="56" t="s">
        <v>108</v>
      </c>
      <c r="T2299" s="56" t="s">
        <v>108</v>
      </c>
      <c r="U2299" s="57"/>
      <c r="V2299" s="62" t="s">
        <v>122</v>
      </c>
      <c r="W2299" s="62" t="s">
        <v>122</v>
      </c>
      <c r="X2299" s="59"/>
      <c r="Y2299" s="56" t="s">
        <v>108</v>
      </c>
      <c r="Z2299" s="56" t="s">
        <v>121</v>
      </c>
      <c r="AA2299" s="57">
        <v>43753</v>
      </c>
      <c r="AB2299" s="75"/>
      <c r="AC2299" s="64" t="s">
        <v>14590</v>
      </c>
      <c r="AD2299" s="65" t="s">
        <v>97</v>
      </c>
      <c r="AE2299" s="56" t="s">
        <v>119</v>
      </c>
      <c r="AF2299" s="61"/>
      <c r="AG2299" s="61"/>
      <c r="AH2299" s="67" t="str">
        <v>Oct</v>
      </c>
      <c r="AI2299" s="68" t="str">
        <v>Oct</v>
      </c>
      <c r="AJ2299" s="69">
        <f t="shared" si="340"/>
        <v>7</v>
      </c>
      <c r="AK2299" s="70"/>
      <c r="AL2299" s="71"/>
      <c r="AM2299" s="71" t="str">
        <v>2019</v>
      </c>
      <c r="AN2299" s="70"/>
      <c r="AO2299" s="70" t="s">
        <v>123</v>
      </c>
      <c r="AP2299" s="74">
        <f ca="1"/>
        <v>213</v>
      </c>
    </row>
    <row r="2300" spans="1:42" ht="14.4">
      <c r="A2300" s="55" t="s">
        <v>14591</v>
      </c>
      <c r="B2300" s="56" t="s">
        <v>89</v>
      </c>
      <c r="C2300" s="57">
        <v>43585</v>
      </c>
      <c r="D2300" s="56" t="s">
        <v>119</v>
      </c>
      <c r="E2300" s="56" t="s">
        <v>140</v>
      </c>
      <c r="F2300" s="58" t="s">
        <v>106</v>
      </c>
      <c r="G2300" s="58" t="s">
        <v>107</v>
      </c>
      <c r="H2300" s="56" t="s">
        <v>140</v>
      </c>
      <c r="I2300" s="59"/>
      <c r="J2300" s="59">
        <f t="shared" si="454"/>
        <v>43615</v>
      </c>
      <c r="K2300" s="56" t="s">
        <v>18</v>
      </c>
      <c r="L2300" s="56" t="s">
        <v>18</v>
      </c>
      <c r="M2300" s="60" t="s">
        <v>14592</v>
      </c>
      <c r="N2300" s="56" t="s">
        <v>14593</v>
      </c>
      <c r="O2300" s="56" t="s">
        <v>20</v>
      </c>
      <c r="P2300" s="56" t="s">
        <v>14594</v>
      </c>
      <c r="Q2300" s="56" t="s">
        <v>17</v>
      </c>
      <c r="R2300" s="59"/>
      <c r="S2300" s="56" t="s">
        <v>108</v>
      </c>
      <c r="T2300" s="56" t="s">
        <v>108</v>
      </c>
      <c r="U2300" s="59"/>
      <c r="V2300" s="77"/>
      <c r="W2300" s="62">
        <v>0</v>
      </c>
      <c r="X2300" s="59"/>
      <c r="Y2300" s="56" t="s">
        <v>108</v>
      </c>
      <c r="Z2300" s="56" t="s">
        <v>121</v>
      </c>
      <c r="AA2300" s="57">
        <v>43586</v>
      </c>
      <c r="AB2300" s="63" t="s">
        <v>244</v>
      </c>
      <c r="AC2300" s="64" t="s">
        <v>14596</v>
      </c>
      <c r="AD2300" s="65" t="s">
        <v>97</v>
      </c>
      <c r="AE2300" s="56" t="s">
        <v>90</v>
      </c>
      <c r="AF2300" s="61"/>
      <c r="AG2300" s="61"/>
      <c r="AH2300" s="67" t="str">
        <v>Apr</v>
      </c>
      <c r="AI2300" s="68" t="str">
        <v>May</v>
      </c>
      <c r="AJ2300" s="69">
        <f t="shared" si="340"/>
        <v>1</v>
      </c>
      <c r="AK2300" s="70" t="str">
        <f t="shared" ref="AK2300:AK2306" si="457">IF(R2300="","",SUM(R2300+30))</f>
        <v/>
      </c>
      <c r="AL2300" s="71" t="s">
        <v>17409</v>
      </c>
      <c r="AM2300" s="71" t="str">
        <v>2019</v>
      </c>
      <c r="AN2300" s="70">
        <f t="shared" ref="AN2300:AN2306" si="458">IF(C2300="","",SUM(C2300+10))</f>
        <v>43595</v>
      </c>
      <c r="AO2300" s="70" t="s">
        <v>123</v>
      </c>
      <c r="AP2300" s="74">
        <f ca="1"/>
        <v>374</v>
      </c>
    </row>
    <row r="2301" spans="1:42" ht="14.4">
      <c r="A2301" s="55" t="s">
        <v>14599</v>
      </c>
      <c r="B2301" s="56" t="s">
        <v>89</v>
      </c>
      <c r="C2301" s="57">
        <v>43483</v>
      </c>
      <c r="D2301" s="56" t="s">
        <v>119</v>
      </c>
      <c r="E2301" s="56" t="s">
        <v>140</v>
      </c>
      <c r="F2301" s="58" t="s">
        <v>106</v>
      </c>
      <c r="G2301" s="58" t="s">
        <v>107</v>
      </c>
      <c r="H2301" s="56" t="s">
        <v>140</v>
      </c>
      <c r="I2301" s="57"/>
      <c r="J2301" s="57">
        <f t="shared" si="454"/>
        <v>43513</v>
      </c>
      <c r="K2301" s="56" t="s">
        <v>18</v>
      </c>
      <c r="L2301" s="56" t="s">
        <v>14</v>
      </c>
      <c r="M2301" s="60" t="s">
        <v>14601</v>
      </c>
      <c r="N2301" s="56" t="s">
        <v>14602</v>
      </c>
      <c r="O2301" s="56"/>
      <c r="P2301" s="56" t="s">
        <v>108</v>
      </c>
      <c r="Q2301" s="56" t="s">
        <v>96</v>
      </c>
      <c r="R2301" s="57"/>
      <c r="S2301" s="56" t="s">
        <v>108</v>
      </c>
      <c r="T2301" s="56" t="s">
        <v>108</v>
      </c>
      <c r="U2301" s="57"/>
      <c r="V2301" s="62"/>
      <c r="W2301" s="62" t="s">
        <v>108</v>
      </c>
      <c r="X2301" s="57"/>
      <c r="Y2301" s="56" t="s">
        <v>108</v>
      </c>
      <c r="Z2301" s="56" t="s">
        <v>123</v>
      </c>
      <c r="AA2301" s="57">
        <v>43483</v>
      </c>
      <c r="AB2301" s="63" t="s">
        <v>127</v>
      </c>
      <c r="AC2301" s="64" t="s">
        <v>2677</v>
      </c>
      <c r="AD2301" s="65" t="s">
        <v>118</v>
      </c>
      <c r="AE2301" s="65"/>
      <c r="AF2301" s="66"/>
      <c r="AG2301" s="66"/>
      <c r="AH2301" s="67" t="str">
        <v>Jan</v>
      </c>
      <c r="AI2301" s="68" t="str">
        <v>Jan</v>
      </c>
      <c r="AJ2301" s="69">
        <f t="shared" si="340"/>
        <v>0</v>
      </c>
      <c r="AK2301" s="70" t="str">
        <f t="shared" si="457"/>
        <v/>
      </c>
      <c r="AL2301" s="71" t="s">
        <v>17409</v>
      </c>
      <c r="AM2301" s="71" t="str">
        <v>2019</v>
      </c>
      <c r="AN2301" s="70">
        <f t="shared" si="458"/>
        <v>43493</v>
      </c>
      <c r="AO2301" s="70" t="s">
        <v>123</v>
      </c>
      <c r="AP2301" s="74">
        <f ca="1"/>
        <v>476</v>
      </c>
    </row>
    <row r="2302" spans="1:42" ht="14.4">
      <c r="A2302" s="55" t="s">
        <v>14606</v>
      </c>
      <c r="B2302" s="56" t="s">
        <v>89</v>
      </c>
      <c r="C2302" s="57">
        <v>43648</v>
      </c>
      <c r="D2302" s="56" t="s">
        <v>90</v>
      </c>
      <c r="E2302" s="56" t="s">
        <v>140</v>
      </c>
      <c r="F2302" s="58" t="s">
        <v>106</v>
      </c>
      <c r="G2302" s="58" t="s">
        <v>107</v>
      </c>
      <c r="H2302" s="56" t="s">
        <v>140</v>
      </c>
      <c r="I2302" s="59"/>
      <c r="J2302" s="59">
        <f t="shared" si="454"/>
        <v>43678</v>
      </c>
      <c r="K2302" s="56" t="s">
        <v>18</v>
      </c>
      <c r="L2302" s="56" t="s">
        <v>14</v>
      </c>
      <c r="M2302" s="60" t="s">
        <v>14609</v>
      </c>
      <c r="N2302" s="56" t="s">
        <v>14610</v>
      </c>
      <c r="O2302" s="56"/>
      <c r="P2302" s="56" t="s">
        <v>108</v>
      </c>
      <c r="Q2302" s="56"/>
      <c r="R2302" s="59"/>
      <c r="S2302" s="56" t="s">
        <v>108</v>
      </c>
      <c r="T2302" s="56" t="s">
        <v>108</v>
      </c>
      <c r="U2302" s="59"/>
      <c r="V2302" s="77"/>
      <c r="W2302" s="62" t="s">
        <v>108</v>
      </c>
      <c r="X2302" s="59"/>
      <c r="Y2302" s="56" t="s">
        <v>108</v>
      </c>
      <c r="Z2302" s="56" t="s">
        <v>108</v>
      </c>
      <c r="AA2302" s="57">
        <v>43648</v>
      </c>
      <c r="AB2302" s="63" t="s">
        <v>163</v>
      </c>
      <c r="AC2302" s="64" t="s">
        <v>14611</v>
      </c>
      <c r="AD2302" s="56" t="s">
        <v>224</v>
      </c>
      <c r="AE2302" s="56"/>
      <c r="AF2302" s="61"/>
      <c r="AG2302" s="61"/>
      <c r="AH2302" s="67" t="str">
        <v>Jul</v>
      </c>
      <c r="AI2302" s="68" t="str">
        <v>Jul</v>
      </c>
      <c r="AJ2302" s="69">
        <f t="shared" si="340"/>
        <v>0</v>
      </c>
      <c r="AK2302" s="70" t="str">
        <f t="shared" si="457"/>
        <v/>
      </c>
      <c r="AL2302" s="71" t="s">
        <v>17409</v>
      </c>
      <c r="AM2302" s="71" t="str">
        <v>2019</v>
      </c>
      <c r="AN2302" s="70">
        <f t="shared" si="458"/>
        <v>43658</v>
      </c>
      <c r="AO2302" s="70" t="s">
        <v>123</v>
      </c>
      <c r="AP2302" s="74">
        <f ca="1"/>
        <v>311</v>
      </c>
    </row>
    <row r="2303" spans="1:42" ht="14.4">
      <c r="A2303" s="55" t="s">
        <v>14613</v>
      </c>
      <c r="B2303" s="56" t="s">
        <v>89</v>
      </c>
      <c r="C2303" s="57">
        <v>43518</v>
      </c>
      <c r="D2303" s="56" t="s">
        <v>90</v>
      </c>
      <c r="E2303" s="56" t="s">
        <v>140</v>
      </c>
      <c r="F2303" s="58" t="s">
        <v>106</v>
      </c>
      <c r="G2303" s="58" t="s">
        <v>107</v>
      </c>
      <c r="H2303" s="56" t="s">
        <v>140</v>
      </c>
      <c r="I2303" s="57"/>
      <c r="J2303" s="57">
        <f t="shared" si="454"/>
        <v>43548</v>
      </c>
      <c r="K2303" s="56" t="s">
        <v>18</v>
      </c>
      <c r="L2303" s="56" t="s">
        <v>18</v>
      </c>
      <c r="M2303" s="60" t="s">
        <v>14615</v>
      </c>
      <c r="N2303" s="56" t="s">
        <v>14616</v>
      </c>
      <c r="O2303" s="56" t="s">
        <v>44</v>
      </c>
      <c r="P2303" s="56" t="s">
        <v>13404</v>
      </c>
      <c r="Q2303" s="56" t="s">
        <v>17</v>
      </c>
      <c r="R2303" s="57"/>
      <c r="S2303" s="56" t="s">
        <v>108</v>
      </c>
      <c r="T2303" s="56" t="s">
        <v>108</v>
      </c>
      <c r="U2303" s="57"/>
      <c r="V2303" s="62"/>
      <c r="W2303" s="62">
        <v>0</v>
      </c>
      <c r="X2303" s="57"/>
      <c r="Y2303" s="56" t="s">
        <v>108</v>
      </c>
      <c r="Z2303" s="56" t="s">
        <v>121</v>
      </c>
      <c r="AA2303" s="57">
        <v>43518</v>
      </c>
      <c r="AB2303" s="63" t="s">
        <v>147</v>
      </c>
      <c r="AC2303" s="64" t="s">
        <v>14618</v>
      </c>
      <c r="AD2303" s="65" t="s">
        <v>97</v>
      </c>
      <c r="AE2303" s="65" t="s">
        <v>90</v>
      </c>
      <c r="AF2303" s="66"/>
      <c r="AG2303" s="66"/>
      <c r="AH2303" s="67" t="str">
        <v>Feb</v>
      </c>
      <c r="AI2303" s="68" t="str">
        <v>Feb</v>
      </c>
      <c r="AJ2303" s="69">
        <f t="shared" si="340"/>
        <v>0</v>
      </c>
      <c r="AK2303" s="70" t="str">
        <f t="shared" si="457"/>
        <v/>
      </c>
      <c r="AL2303" s="71" t="s">
        <v>17409</v>
      </c>
      <c r="AM2303" s="71" t="str">
        <v>2019</v>
      </c>
      <c r="AN2303" s="70">
        <f t="shared" si="458"/>
        <v>43528</v>
      </c>
      <c r="AO2303" s="70" t="s">
        <v>123</v>
      </c>
      <c r="AP2303" s="74">
        <f ca="1"/>
        <v>441</v>
      </c>
    </row>
    <row r="2304" spans="1:42" ht="14.4">
      <c r="A2304" s="55" t="s">
        <v>14619</v>
      </c>
      <c r="B2304" s="56" t="s">
        <v>89</v>
      </c>
      <c r="C2304" s="57">
        <v>43518</v>
      </c>
      <c r="D2304" s="56" t="s">
        <v>90</v>
      </c>
      <c r="E2304" s="56" t="s">
        <v>140</v>
      </c>
      <c r="F2304" s="58" t="s">
        <v>106</v>
      </c>
      <c r="G2304" s="58" t="s">
        <v>107</v>
      </c>
      <c r="H2304" s="56" t="s">
        <v>140</v>
      </c>
      <c r="I2304" s="57"/>
      <c r="J2304" s="57">
        <f t="shared" si="454"/>
        <v>43548</v>
      </c>
      <c r="K2304" s="56" t="s">
        <v>18</v>
      </c>
      <c r="L2304" s="56" t="s">
        <v>14</v>
      </c>
      <c r="M2304" s="60" t="s">
        <v>14615</v>
      </c>
      <c r="N2304" s="56" t="s">
        <v>14621</v>
      </c>
      <c r="O2304" s="56" t="s">
        <v>143</v>
      </c>
      <c r="P2304" s="56" t="s">
        <v>108</v>
      </c>
      <c r="Q2304" s="56" t="s">
        <v>17</v>
      </c>
      <c r="R2304" s="57"/>
      <c r="S2304" s="56" t="s">
        <v>108</v>
      </c>
      <c r="T2304" s="56" t="s">
        <v>108</v>
      </c>
      <c r="U2304" s="57"/>
      <c r="V2304" s="62"/>
      <c r="W2304" s="62" t="s">
        <v>108</v>
      </c>
      <c r="X2304" s="57"/>
      <c r="Y2304" s="56" t="s">
        <v>108</v>
      </c>
      <c r="Z2304" s="56" t="s">
        <v>123</v>
      </c>
      <c r="AA2304" s="57">
        <v>43518</v>
      </c>
      <c r="AB2304" s="63" t="s">
        <v>147</v>
      </c>
      <c r="AC2304" s="64" t="s">
        <v>14622</v>
      </c>
      <c r="AD2304" s="65" t="s">
        <v>224</v>
      </c>
      <c r="AE2304" s="65"/>
      <c r="AF2304" s="66"/>
      <c r="AG2304" s="66"/>
      <c r="AH2304" s="67" t="str">
        <v>Feb</v>
      </c>
      <c r="AI2304" s="68" t="str">
        <v>Feb</v>
      </c>
      <c r="AJ2304" s="69">
        <f t="shared" si="340"/>
        <v>0</v>
      </c>
      <c r="AK2304" s="70" t="str">
        <f t="shared" si="457"/>
        <v/>
      </c>
      <c r="AL2304" s="71" t="s">
        <v>17409</v>
      </c>
      <c r="AM2304" s="71" t="str">
        <v>2019</v>
      </c>
      <c r="AN2304" s="70">
        <f t="shared" si="458"/>
        <v>43528</v>
      </c>
      <c r="AO2304" s="70" t="s">
        <v>123</v>
      </c>
      <c r="AP2304" s="74">
        <f ca="1"/>
        <v>441</v>
      </c>
    </row>
    <row r="2305" spans="1:42" ht="14.4">
      <c r="A2305" s="55" t="s">
        <v>14623</v>
      </c>
      <c r="B2305" s="56" t="s">
        <v>89</v>
      </c>
      <c r="C2305" s="57">
        <v>43521</v>
      </c>
      <c r="D2305" s="56" t="s">
        <v>119</v>
      </c>
      <c r="E2305" s="56" t="s">
        <v>112</v>
      </c>
      <c r="F2305" s="58" t="s">
        <v>106</v>
      </c>
      <c r="G2305" s="58" t="s">
        <v>113</v>
      </c>
      <c r="H2305" s="56" t="s">
        <v>112</v>
      </c>
      <c r="I2305" s="59"/>
      <c r="J2305" s="59">
        <f t="shared" si="454"/>
        <v>43551</v>
      </c>
      <c r="K2305" s="56" t="s">
        <v>18</v>
      </c>
      <c r="L2305" s="56" t="s">
        <v>18</v>
      </c>
      <c r="M2305" s="60" t="s">
        <v>14626</v>
      </c>
      <c r="N2305" s="56" t="s">
        <v>14627</v>
      </c>
      <c r="O2305" s="56" t="s">
        <v>22</v>
      </c>
      <c r="P2305" s="56" t="s">
        <v>14628</v>
      </c>
      <c r="Q2305" s="56" t="s">
        <v>116</v>
      </c>
      <c r="R2305" s="59"/>
      <c r="S2305" s="56" t="s">
        <v>18</v>
      </c>
      <c r="T2305" s="56" t="s">
        <v>14</v>
      </c>
      <c r="U2305" s="57">
        <v>43529</v>
      </c>
      <c r="V2305" s="77"/>
      <c r="W2305" s="62">
        <v>20.75</v>
      </c>
      <c r="X2305" s="57">
        <v>43550</v>
      </c>
      <c r="Y2305" s="56" t="s">
        <v>108</v>
      </c>
      <c r="Z2305" s="56" t="s">
        <v>121</v>
      </c>
      <c r="AA2305" s="57">
        <v>43550</v>
      </c>
      <c r="AB2305" s="63" t="s">
        <v>168</v>
      </c>
      <c r="AC2305" s="64" t="s">
        <v>14629</v>
      </c>
      <c r="AD2305" s="65" t="s">
        <v>97</v>
      </c>
      <c r="AE2305" s="65" t="s">
        <v>119</v>
      </c>
      <c r="AF2305" s="66"/>
      <c r="AG2305" s="66"/>
      <c r="AH2305" s="67" t="str">
        <v>Feb</v>
      </c>
      <c r="AI2305" s="68" t="str">
        <v>Mar</v>
      </c>
      <c r="AJ2305" s="69">
        <f t="shared" si="340"/>
        <v>29</v>
      </c>
      <c r="AK2305" s="70" t="str">
        <f t="shared" si="457"/>
        <v/>
      </c>
      <c r="AL2305" s="71" t="s">
        <v>17409</v>
      </c>
      <c r="AM2305" s="71" t="str">
        <v>2019</v>
      </c>
      <c r="AN2305" s="70">
        <f t="shared" si="458"/>
        <v>43531</v>
      </c>
      <c r="AO2305" s="70" t="s">
        <v>123</v>
      </c>
      <c r="AP2305" s="74">
        <f ca="1"/>
        <v>438</v>
      </c>
    </row>
    <row r="2306" spans="1:42" ht="14.4">
      <c r="A2306" s="55" t="s">
        <v>14630</v>
      </c>
      <c r="B2306" s="56" t="s">
        <v>89</v>
      </c>
      <c r="C2306" s="57">
        <v>43714</v>
      </c>
      <c r="D2306" s="56" t="s">
        <v>119</v>
      </c>
      <c r="E2306" s="56" t="s">
        <v>112</v>
      </c>
      <c r="F2306" s="58" t="s">
        <v>106</v>
      </c>
      <c r="G2306" s="58" t="s">
        <v>113</v>
      </c>
      <c r="H2306" s="56" t="s">
        <v>112</v>
      </c>
      <c r="I2306" s="57"/>
      <c r="J2306" s="57">
        <f t="shared" si="454"/>
        <v>43744</v>
      </c>
      <c r="K2306" s="56" t="s">
        <v>18</v>
      </c>
      <c r="L2306" s="56" t="s">
        <v>14</v>
      </c>
      <c r="M2306" s="60" t="s">
        <v>14631</v>
      </c>
      <c r="N2306" s="56" t="s">
        <v>14632</v>
      </c>
      <c r="O2306" s="56" t="s">
        <v>249</v>
      </c>
      <c r="P2306" s="56" t="s">
        <v>14633</v>
      </c>
      <c r="Q2306" s="56" t="s">
        <v>116</v>
      </c>
      <c r="R2306" s="57">
        <v>43718</v>
      </c>
      <c r="S2306" s="56" t="s">
        <v>108</v>
      </c>
      <c r="T2306" s="56" t="s">
        <v>108</v>
      </c>
      <c r="U2306" s="57"/>
      <c r="V2306" s="62"/>
      <c r="W2306" s="62" t="s">
        <v>108</v>
      </c>
      <c r="X2306" s="57"/>
      <c r="Y2306" s="56" t="s">
        <v>108</v>
      </c>
      <c r="Z2306" s="56" t="s">
        <v>123</v>
      </c>
      <c r="AA2306" s="57">
        <v>43718</v>
      </c>
      <c r="AB2306" s="63"/>
      <c r="AC2306" s="64" t="s">
        <v>257</v>
      </c>
      <c r="AD2306" s="56" t="s">
        <v>118</v>
      </c>
      <c r="AE2306" s="56" t="s">
        <v>119</v>
      </c>
      <c r="AF2306" s="61"/>
      <c r="AG2306" s="61"/>
      <c r="AH2306" s="67" t="str">
        <v>Sep</v>
      </c>
      <c r="AI2306" s="68" t="str">
        <v>Sep</v>
      </c>
      <c r="AJ2306" s="69">
        <f t="shared" si="340"/>
        <v>4</v>
      </c>
      <c r="AK2306" s="70">
        <f t="shared" si="457"/>
        <v>43748</v>
      </c>
      <c r="AL2306" s="71">
        <v>30</v>
      </c>
      <c r="AM2306" s="71" t="str">
        <v>2019</v>
      </c>
      <c r="AN2306" s="70">
        <f t="shared" si="458"/>
        <v>43724</v>
      </c>
      <c r="AO2306" s="70" t="s">
        <v>121</v>
      </c>
      <c r="AP2306" s="74">
        <f ca="1"/>
        <v>245</v>
      </c>
    </row>
    <row r="2307" spans="1:42" ht="14.4">
      <c r="A2307" s="55" t="s">
        <v>14635</v>
      </c>
      <c r="B2307" s="56" t="s">
        <v>89</v>
      </c>
      <c r="C2307" s="57">
        <v>43788</v>
      </c>
      <c r="D2307" s="56" t="s">
        <v>90</v>
      </c>
      <c r="E2307" s="56" t="s">
        <v>112</v>
      </c>
      <c r="F2307" s="58" t="s">
        <v>106</v>
      </c>
      <c r="G2307" s="58" t="s">
        <v>113</v>
      </c>
      <c r="H2307" s="56" t="s">
        <v>112</v>
      </c>
      <c r="I2307" s="59"/>
      <c r="J2307" s="59">
        <f t="shared" si="454"/>
        <v>43818</v>
      </c>
      <c r="K2307" s="56" t="s">
        <v>18</v>
      </c>
      <c r="L2307" s="56" t="s">
        <v>18</v>
      </c>
      <c r="M2307" s="60" t="s">
        <v>14636</v>
      </c>
      <c r="N2307" s="56" t="s">
        <v>14637</v>
      </c>
      <c r="O2307" s="56" t="s">
        <v>249</v>
      </c>
      <c r="P2307" s="56" t="s">
        <v>14633</v>
      </c>
      <c r="Q2307" s="56" t="s">
        <v>256</v>
      </c>
      <c r="R2307" s="59"/>
      <c r="S2307" s="56" t="s">
        <v>108</v>
      </c>
      <c r="T2307" s="56" t="s">
        <v>108</v>
      </c>
      <c r="U2307" s="57"/>
      <c r="V2307" s="62"/>
      <c r="W2307" s="62">
        <v>8.25</v>
      </c>
      <c r="X2307" s="59"/>
      <c r="Y2307" s="61"/>
      <c r="Z2307" s="56" t="s">
        <v>121</v>
      </c>
      <c r="AA2307" s="57">
        <v>43816</v>
      </c>
      <c r="AB2307" s="75"/>
      <c r="AC2307" s="64" t="s">
        <v>14638</v>
      </c>
      <c r="AD2307" s="56" t="s">
        <v>97</v>
      </c>
      <c r="AE2307" s="56" t="s">
        <v>90</v>
      </c>
      <c r="AF2307" s="61"/>
      <c r="AG2307" s="61"/>
      <c r="AH2307" s="67" t="str">
        <v>Nov</v>
      </c>
      <c r="AI2307" s="68" t="str">
        <v>Dec</v>
      </c>
      <c r="AJ2307" s="69">
        <f t="shared" si="340"/>
        <v>28</v>
      </c>
      <c r="AK2307" s="70"/>
      <c r="AL2307" s="71"/>
      <c r="AM2307" s="71" t="str">
        <v>2019</v>
      </c>
      <c r="AN2307" s="70"/>
      <c r="AO2307" s="70" t="s">
        <v>123</v>
      </c>
      <c r="AP2307" s="74">
        <f ca="1"/>
        <v>171</v>
      </c>
    </row>
    <row r="2308" spans="1:42" ht="14.4">
      <c r="A2308" s="55" t="s">
        <v>14639</v>
      </c>
      <c r="B2308" s="56" t="s">
        <v>89</v>
      </c>
      <c r="C2308" s="57">
        <v>43790</v>
      </c>
      <c r="D2308" s="56" t="s">
        <v>90</v>
      </c>
      <c r="E2308" s="56" t="s">
        <v>105</v>
      </c>
      <c r="F2308" s="58" t="s">
        <v>106</v>
      </c>
      <c r="G2308" s="58" t="s">
        <v>107</v>
      </c>
      <c r="H2308" s="56" t="s">
        <v>105</v>
      </c>
      <c r="I2308" s="59"/>
      <c r="J2308" s="59">
        <f t="shared" si="454"/>
        <v>43820</v>
      </c>
      <c r="K2308" s="56" t="s">
        <v>18</v>
      </c>
      <c r="L2308" s="56" t="s">
        <v>18</v>
      </c>
      <c r="M2308" s="60" t="s">
        <v>14640</v>
      </c>
      <c r="N2308" s="56" t="s">
        <v>14641</v>
      </c>
      <c r="O2308" s="56" t="s">
        <v>16</v>
      </c>
      <c r="P2308" s="56" t="s">
        <v>14642</v>
      </c>
      <c r="Q2308" s="56" t="s">
        <v>133</v>
      </c>
      <c r="R2308" s="59"/>
      <c r="S2308" s="56" t="s">
        <v>108</v>
      </c>
      <c r="T2308" s="56" t="s">
        <v>108</v>
      </c>
      <c r="U2308" s="57"/>
      <c r="V2308" s="77"/>
      <c r="W2308" s="77"/>
      <c r="X2308" s="59"/>
      <c r="Y2308" s="56" t="s">
        <v>108</v>
      </c>
      <c r="Z2308" s="56" t="s">
        <v>121</v>
      </c>
      <c r="AA2308" s="57">
        <v>43790</v>
      </c>
      <c r="AB2308" s="63" t="s">
        <v>318</v>
      </c>
      <c r="AC2308" s="64" t="s">
        <v>14643</v>
      </c>
      <c r="AD2308" s="56" t="s">
        <v>97</v>
      </c>
      <c r="AE2308" s="56" t="s">
        <v>131</v>
      </c>
      <c r="AF2308" s="61"/>
      <c r="AG2308" s="61"/>
      <c r="AH2308" s="67" t="str">
        <v>Nov</v>
      </c>
      <c r="AI2308" s="68" t="str">
        <v>Nov</v>
      </c>
      <c r="AJ2308" s="69">
        <f t="shared" si="340"/>
        <v>0</v>
      </c>
      <c r="AK2308" s="70"/>
      <c r="AL2308" s="71"/>
      <c r="AM2308" s="71" t="str">
        <v>2019</v>
      </c>
      <c r="AN2308" s="70"/>
      <c r="AO2308" s="70" t="s">
        <v>123</v>
      </c>
      <c r="AP2308" s="74">
        <f ca="1"/>
        <v>169</v>
      </c>
    </row>
    <row r="2309" spans="1:42" ht="14.4">
      <c r="A2309" s="55" t="s">
        <v>14644</v>
      </c>
      <c r="B2309" s="56" t="s">
        <v>89</v>
      </c>
      <c r="C2309" s="57">
        <v>43660</v>
      </c>
      <c r="D2309" s="56" t="s">
        <v>90</v>
      </c>
      <c r="E2309" s="56" t="s">
        <v>12</v>
      </c>
      <c r="F2309" s="58" t="s">
        <v>106</v>
      </c>
      <c r="G2309" s="58" t="s">
        <v>107</v>
      </c>
      <c r="H2309" s="56" t="s">
        <v>12</v>
      </c>
      <c r="I2309" s="57"/>
      <c r="J2309" s="57">
        <f t="shared" si="454"/>
        <v>43690</v>
      </c>
      <c r="K2309" s="56" t="s">
        <v>18</v>
      </c>
      <c r="L2309" s="56" t="s">
        <v>14</v>
      </c>
      <c r="M2309" s="60" t="s">
        <v>14645</v>
      </c>
      <c r="N2309" s="56" t="s">
        <v>14646</v>
      </c>
      <c r="O2309" s="56" t="s">
        <v>13</v>
      </c>
      <c r="P2309" s="56"/>
      <c r="Q2309" s="56" t="s">
        <v>96</v>
      </c>
      <c r="R2309" s="57"/>
      <c r="S2309" s="56"/>
      <c r="T2309" s="56"/>
      <c r="U2309" s="57"/>
      <c r="V2309" s="62"/>
      <c r="W2309" s="62"/>
      <c r="X2309" s="57"/>
      <c r="Y2309" s="56"/>
      <c r="Z2309" s="56" t="s">
        <v>123</v>
      </c>
      <c r="AA2309" s="57">
        <v>43676</v>
      </c>
      <c r="AB2309" s="63"/>
      <c r="AC2309" s="64" t="s">
        <v>14647</v>
      </c>
      <c r="AD2309" s="56" t="s">
        <v>179</v>
      </c>
      <c r="AE2309" s="56" t="s">
        <v>119</v>
      </c>
      <c r="AF2309" s="61"/>
      <c r="AG2309" s="61"/>
      <c r="AH2309" s="67" t="str">
        <v>Jul</v>
      </c>
      <c r="AI2309" s="68" t="str">
        <v>Jul</v>
      </c>
      <c r="AJ2309" s="69">
        <f t="shared" si="340"/>
        <v>16</v>
      </c>
      <c r="AK2309" s="70" t="str">
        <f t="shared" ref="AK2309:AK2315" si="459">IF(R2309="","",SUM(R2309+30))</f>
        <v/>
      </c>
      <c r="AL2309" s="71" t="s">
        <v>17409</v>
      </c>
      <c r="AM2309" s="71" t="str">
        <v>2019</v>
      </c>
      <c r="AN2309" s="70">
        <f t="shared" ref="AN2309:AN2314" si="460">IF(C2309="","",SUM(C2309+10))</f>
        <v>43670</v>
      </c>
      <c r="AO2309" s="70" t="s">
        <v>123</v>
      </c>
      <c r="AP2309" s="74">
        <f ca="1"/>
        <v>299</v>
      </c>
    </row>
    <row r="2310" spans="1:42" ht="14.4">
      <c r="A2310" s="55" t="s">
        <v>14648</v>
      </c>
      <c r="B2310" s="56" t="s">
        <v>89</v>
      </c>
      <c r="C2310" s="57">
        <v>43550</v>
      </c>
      <c r="D2310" s="56" t="s">
        <v>90</v>
      </c>
      <c r="E2310" s="56" t="s">
        <v>12</v>
      </c>
      <c r="F2310" s="58" t="s">
        <v>106</v>
      </c>
      <c r="G2310" s="58" t="s">
        <v>107</v>
      </c>
      <c r="H2310" s="56" t="s">
        <v>12</v>
      </c>
      <c r="I2310" s="57"/>
      <c r="J2310" s="57">
        <f t="shared" si="454"/>
        <v>43580</v>
      </c>
      <c r="K2310" s="56" t="s">
        <v>18</v>
      </c>
      <c r="L2310" s="56" t="s">
        <v>14</v>
      </c>
      <c r="M2310" s="60" t="s">
        <v>14649</v>
      </c>
      <c r="N2310" s="56"/>
      <c r="O2310" s="56" t="s">
        <v>33</v>
      </c>
      <c r="P2310" s="61"/>
      <c r="Q2310" s="56" t="s">
        <v>28</v>
      </c>
      <c r="R2310" s="57"/>
      <c r="S2310" s="56"/>
      <c r="T2310" s="56"/>
      <c r="U2310" s="57"/>
      <c r="V2310" s="62"/>
      <c r="W2310" s="62"/>
      <c r="X2310" s="57"/>
      <c r="Y2310" s="61"/>
      <c r="Z2310" s="56" t="s">
        <v>123</v>
      </c>
      <c r="AA2310" s="57">
        <v>43556</v>
      </c>
      <c r="AB2310" s="75"/>
      <c r="AC2310" s="64" t="s">
        <v>14650</v>
      </c>
      <c r="AD2310" s="56" t="s">
        <v>179</v>
      </c>
      <c r="AE2310" s="56" t="s">
        <v>90</v>
      </c>
      <c r="AF2310" s="61"/>
      <c r="AG2310" s="61"/>
      <c r="AH2310" s="67" t="str">
        <v>Mar</v>
      </c>
      <c r="AI2310" s="68" t="str">
        <v>Apr</v>
      </c>
      <c r="AJ2310" s="69">
        <f t="shared" si="340"/>
        <v>6</v>
      </c>
      <c r="AK2310" s="70" t="str">
        <f t="shared" si="459"/>
        <v/>
      </c>
      <c r="AL2310" s="71" t="s">
        <v>17409</v>
      </c>
      <c r="AM2310" s="71" t="str">
        <v>2019</v>
      </c>
      <c r="AN2310" s="70">
        <f t="shared" si="460"/>
        <v>43560</v>
      </c>
      <c r="AO2310" s="70" t="s">
        <v>123</v>
      </c>
      <c r="AP2310" s="74">
        <f ca="1"/>
        <v>409</v>
      </c>
    </row>
    <row r="2311" spans="1:42" ht="14.4">
      <c r="A2311" s="55" t="s">
        <v>14651</v>
      </c>
      <c r="B2311" s="56" t="s">
        <v>89</v>
      </c>
      <c r="C2311" s="57">
        <v>43528</v>
      </c>
      <c r="D2311" s="56" t="s">
        <v>131</v>
      </c>
      <c r="E2311" s="56" t="s">
        <v>129</v>
      </c>
      <c r="F2311" s="58" t="s">
        <v>106</v>
      </c>
      <c r="G2311" s="58" t="s">
        <v>107</v>
      </c>
      <c r="H2311" s="56" t="s">
        <v>129</v>
      </c>
      <c r="I2311" s="59"/>
      <c r="J2311" s="59">
        <f t="shared" si="454"/>
        <v>43558</v>
      </c>
      <c r="K2311" s="56" t="s">
        <v>18</v>
      </c>
      <c r="L2311" s="56" t="s">
        <v>14</v>
      </c>
      <c r="M2311" s="60" t="s">
        <v>14652</v>
      </c>
      <c r="N2311" s="56" t="s">
        <v>14653</v>
      </c>
      <c r="O2311" s="56"/>
      <c r="P2311" s="56" t="s">
        <v>108</v>
      </c>
      <c r="Q2311" s="56" t="s">
        <v>96</v>
      </c>
      <c r="R2311" s="59"/>
      <c r="S2311" s="56" t="s">
        <v>108</v>
      </c>
      <c r="T2311" s="56" t="s">
        <v>108</v>
      </c>
      <c r="U2311" s="57"/>
      <c r="V2311" s="77"/>
      <c r="W2311" s="62" t="s">
        <v>108</v>
      </c>
      <c r="X2311" s="57"/>
      <c r="Y2311" s="56" t="s">
        <v>108</v>
      </c>
      <c r="Z2311" s="56" t="s">
        <v>123</v>
      </c>
      <c r="AA2311" s="57">
        <v>43530</v>
      </c>
      <c r="AB2311" s="63" t="s">
        <v>168</v>
      </c>
      <c r="AC2311" s="64" t="s">
        <v>537</v>
      </c>
      <c r="AD2311" s="65" t="s">
        <v>224</v>
      </c>
      <c r="AE2311" s="65" t="s">
        <v>131</v>
      </c>
      <c r="AF2311" s="66"/>
      <c r="AG2311" s="66"/>
      <c r="AH2311" s="67" t="str">
        <v>Mar</v>
      </c>
      <c r="AI2311" s="68" t="str">
        <v>Mar</v>
      </c>
      <c r="AJ2311" s="69">
        <f t="shared" si="340"/>
        <v>2</v>
      </c>
      <c r="AK2311" s="70" t="str">
        <f t="shared" si="459"/>
        <v/>
      </c>
      <c r="AL2311" s="71" t="s">
        <v>17409</v>
      </c>
      <c r="AM2311" s="71" t="str">
        <v>2019</v>
      </c>
      <c r="AN2311" s="70">
        <f t="shared" si="460"/>
        <v>43538</v>
      </c>
      <c r="AO2311" s="70" t="s">
        <v>123</v>
      </c>
      <c r="AP2311" s="74">
        <f ca="1"/>
        <v>431</v>
      </c>
    </row>
    <row r="2312" spans="1:42" ht="14.4">
      <c r="A2312" s="55" t="s">
        <v>14654</v>
      </c>
      <c r="B2312" s="56" t="s">
        <v>89</v>
      </c>
      <c r="C2312" s="57">
        <v>43703</v>
      </c>
      <c r="D2312" s="56" t="s">
        <v>119</v>
      </c>
      <c r="E2312" s="56" t="s">
        <v>140</v>
      </c>
      <c r="F2312" s="58" t="s">
        <v>106</v>
      </c>
      <c r="G2312" s="58" t="s">
        <v>107</v>
      </c>
      <c r="H2312" s="56" t="s">
        <v>140</v>
      </c>
      <c r="I2312" s="57"/>
      <c r="J2312" s="57">
        <f t="shared" si="454"/>
        <v>43733</v>
      </c>
      <c r="K2312" s="56" t="s">
        <v>18</v>
      </c>
      <c r="L2312" s="56" t="s">
        <v>18</v>
      </c>
      <c r="M2312" s="60" t="s">
        <v>14655</v>
      </c>
      <c r="N2312" s="56" t="s">
        <v>14656</v>
      </c>
      <c r="O2312" s="56" t="s">
        <v>29</v>
      </c>
      <c r="P2312" s="56" t="s">
        <v>1055</v>
      </c>
      <c r="Q2312" s="56" t="s">
        <v>133</v>
      </c>
      <c r="R2312" s="57"/>
      <c r="S2312" s="56" t="s">
        <v>18</v>
      </c>
      <c r="T2312" s="56" t="s">
        <v>14</v>
      </c>
      <c r="U2312" s="57"/>
      <c r="V2312" s="62"/>
      <c r="W2312" s="62">
        <v>0</v>
      </c>
      <c r="X2312" s="57"/>
      <c r="Y2312" s="56" t="s">
        <v>108</v>
      </c>
      <c r="Z2312" s="56" t="s">
        <v>121</v>
      </c>
      <c r="AA2312" s="57">
        <v>43703</v>
      </c>
      <c r="AB2312" s="63" t="s">
        <v>124</v>
      </c>
      <c r="AC2312" s="64" t="s">
        <v>14657</v>
      </c>
      <c r="AD2312" s="65" t="s">
        <v>97</v>
      </c>
      <c r="AE2312" s="56" t="s">
        <v>119</v>
      </c>
      <c r="AF2312" s="61"/>
      <c r="AG2312" s="61"/>
      <c r="AH2312" s="67" t="str">
        <v>Aug</v>
      </c>
      <c r="AI2312" s="68" t="str">
        <v>Aug</v>
      </c>
      <c r="AJ2312" s="69">
        <f t="shared" si="340"/>
        <v>0</v>
      </c>
      <c r="AK2312" s="70" t="str">
        <f t="shared" si="459"/>
        <v/>
      </c>
      <c r="AL2312" s="71" t="s">
        <v>17409</v>
      </c>
      <c r="AM2312" s="71" t="str">
        <v>2019</v>
      </c>
      <c r="AN2312" s="70">
        <f t="shared" si="460"/>
        <v>43713</v>
      </c>
      <c r="AO2312" s="70" t="s">
        <v>123</v>
      </c>
      <c r="AP2312" s="74">
        <f ca="1"/>
        <v>256</v>
      </c>
    </row>
    <row r="2313" spans="1:42" ht="14.4">
      <c r="A2313" s="55" t="s">
        <v>14658</v>
      </c>
      <c r="B2313" s="56" t="s">
        <v>89</v>
      </c>
      <c r="C2313" s="57">
        <v>43467</v>
      </c>
      <c r="D2313" s="56" t="s">
        <v>119</v>
      </c>
      <c r="E2313" s="56" t="s">
        <v>12</v>
      </c>
      <c r="F2313" s="58" t="s">
        <v>106</v>
      </c>
      <c r="G2313" s="58" t="s">
        <v>107</v>
      </c>
      <c r="H2313" s="56" t="s">
        <v>12</v>
      </c>
      <c r="I2313" s="59"/>
      <c r="J2313" s="59">
        <f t="shared" si="454"/>
        <v>43497</v>
      </c>
      <c r="K2313" s="56" t="s">
        <v>18</v>
      </c>
      <c r="L2313" s="56" t="s">
        <v>18</v>
      </c>
      <c r="M2313" s="60" t="s">
        <v>14659</v>
      </c>
      <c r="N2313" s="56" t="s">
        <v>14660</v>
      </c>
      <c r="O2313" s="56" t="s">
        <v>13</v>
      </c>
      <c r="P2313" s="56" t="s">
        <v>14661</v>
      </c>
      <c r="Q2313" s="56" t="s">
        <v>17</v>
      </c>
      <c r="R2313" s="59"/>
      <c r="S2313" s="56"/>
      <c r="T2313" s="61"/>
      <c r="U2313" s="57"/>
      <c r="V2313" s="62"/>
      <c r="W2313" s="62"/>
      <c r="X2313" s="57"/>
      <c r="Y2313" s="61"/>
      <c r="Z2313" s="56" t="s">
        <v>121</v>
      </c>
      <c r="AA2313" s="57">
        <v>43507</v>
      </c>
      <c r="AB2313" s="75"/>
      <c r="AC2313" s="64" t="s">
        <v>14662</v>
      </c>
      <c r="AD2313" s="65" t="s">
        <v>97</v>
      </c>
      <c r="AE2313" s="65" t="s">
        <v>119</v>
      </c>
      <c r="AF2313" s="66"/>
      <c r="AG2313" s="66"/>
      <c r="AH2313" s="67" t="str">
        <v>Jan</v>
      </c>
      <c r="AI2313" s="68" t="str">
        <v>Feb</v>
      </c>
      <c r="AJ2313" s="69">
        <f t="shared" si="340"/>
        <v>40</v>
      </c>
      <c r="AK2313" s="70" t="str">
        <f t="shared" si="459"/>
        <v/>
      </c>
      <c r="AL2313" s="71" t="s">
        <v>17409</v>
      </c>
      <c r="AM2313" s="71" t="str">
        <v>2019</v>
      </c>
      <c r="AN2313" s="70">
        <f t="shared" si="460"/>
        <v>43477</v>
      </c>
      <c r="AO2313" s="70" t="s">
        <v>123</v>
      </c>
      <c r="AP2313" s="74">
        <f ca="1"/>
        <v>492</v>
      </c>
    </row>
    <row r="2314" spans="1:42" ht="14.4">
      <c r="A2314" s="55" t="s">
        <v>14663</v>
      </c>
      <c r="B2314" s="56" t="s">
        <v>89</v>
      </c>
      <c r="C2314" s="57">
        <v>43515</v>
      </c>
      <c r="D2314" s="56" t="s">
        <v>90</v>
      </c>
      <c r="E2314" s="56" t="s">
        <v>12</v>
      </c>
      <c r="F2314" s="58" t="s">
        <v>106</v>
      </c>
      <c r="G2314" s="58" t="s">
        <v>107</v>
      </c>
      <c r="H2314" s="56" t="s">
        <v>12</v>
      </c>
      <c r="I2314" s="57"/>
      <c r="J2314" s="57">
        <f t="shared" si="454"/>
        <v>43545</v>
      </c>
      <c r="K2314" s="56" t="s">
        <v>18</v>
      </c>
      <c r="L2314" s="56" t="s">
        <v>14</v>
      </c>
      <c r="M2314" s="60" t="s">
        <v>14665</v>
      </c>
      <c r="N2314" s="61"/>
      <c r="O2314" s="56" t="s">
        <v>172</v>
      </c>
      <c r="P2314" s="56"/>
      <c r="Q2314" s="56" t="s">
        <v>28</v>
      </c>
      <c r="R2314" s="354"/>
      <c r="S2314" s="56"/>
      <c r="T2314" s="56"/>
      <c r="U2314" s="98"/>
      <c r="V2314" s="272"/>
      <c r="W2314" s="272"/>
      <c r="X2314" s="57"/>
      <c r="Y2314" s="61"/>
      <c r="Z2314" s="56" t="s">
        <v>123</v>
      </c>
      <c r="AA2314" s="57">
        <v>43524</v>
      </c>
      <c r="AB2314" s="75"/>
      <c r="AC2314" s="60" t="s">
        <v>14670</v>
      </c>
      <c r="AD2314" s="56" t="s">
        <v>179</v>
      </c>
      <c r="AE2314" s="56" t="s">
        <v>90</v>
      </c>
      <c r="AF2314" s="61"/>
      <c r="AG2314" s="61"/>
      <c r="AH2314" s="67" t="str">
        <v>Feb</v>
      </c>
      <c r="AI2314" s="68" t="str">
        <v>Feb</v>
      </c>
      <c r="AJ2314" s="69">
        <f t="shared" si="340"/>
        <v>9</v>
      </c>
      <c r="AK2314" s="70" t="str">
        <f t="shared" si="459"/>
        <v/>
      </c>
      <c r="AL2314" s="71" t="s">
        <v>17409</v>
      </c>
      <c r="AM2314" s="71" t="str">
        <v>2019</v>
      </c>
      <c r="AN2314" s="70">
        <f t="shared" si="460"/>
        <v>43525</v>
      </c>
      <c r="AO2314" s="70" t="s">
        <v>123</v>
      </c>
      <c r="AP2314" s="74">
        <f ca="1"/>
        <v>444</v>
      </c>
    </row>
    <row r="2315" spans="1:42" ht="14.4">
      <c r="A2315" s="55" t="s">
        <v>14671</v>
      </c>
      <c r="B2315" s="56" t="s">
        <v>700</v>
      </c>
      <c r="C2315" s="57">
        <v>43753</v>
      </c>
      <c r="D2315" s="56" t="s">
        <v>90</v>
      </c>
      <c r="E2315" s="56" t="s">
        <v>327</v>
      </c>
      <c r="F2315" s="58" t="s">
        <v>92</v>
      </c>
      <c r="G2315" s="58" t="s">
        <v>328</v>
      </c>
      <c r="H2315" s="56" t="s">
        <v>327</v>
      </c>
      <c r="I2315" s="59"/>
      <c r="J2315" s="59">
        <f t="shared" si="454"/>
        <v>43783</v>
      </c>
      <c r="K2315" s="56" t="s">
        <v>18</v>
      </c>
      <c r="L2315" s="56" t="s">
        <v>14</v>
      </c>
      <c r="M2315" s="60" t="s">
        <v>14672</v>
      </c>
      <c r="N2315" s="56" t="s">
        <v>14673</v>
      </c>
      <c r="O2315" s="56" t="s">
        <v>172</v>
      </c>
      <c r="P2315" s="56">
        <v>1119010</v>
      </c>
      <c r="Q2315" s="56" t="s">
        <v>96</v>
      </c>
      <c r="R2315" s="57">
        <v>43753</v>
      </c>
      <c r="S2315" s="56"/>
      <c r="T2315" s="56"/>
      <c r="U2315" s="57"/>
      <c r="V2315" s="77"/>
      <c r="W2315" s="77"/>
      <c r="X2315" s="59"/>
      <c r="Y2315" s="56" t="s">
        <v>200</v>
      </c>
      <c r="Z2315" s="56" t="s">
        <v>14</v>
      </c>
      <c r="AA2315" s="57"/>
      <c r="AB2315" s="75"/>
      <c r="AC2315" s="64"/>
      <c r="AD2315" s="56"/>
      <c r="AE2315" s="56"/>
      <c r="AF2315" s="61"/>
      <c r="AG2315" s="61"/>
      <c r="AH2315" s="67" t="str">
        <v>Oct</v>
      </c>
      <c r="AI2315" s="68" t="str">
        <v/>
      </c>
      <c r="AJ2315" s="69" t="str">
        <f t="shared" si="340"/>
        <v/>
      </c>
      <c r="AK2315" s="70">
        <f t="shared" si="459"/>
        <v>43783</v>
      </c>
      <c r="AL2315" s="71">
        <v>43783</v>
      </c>
      <c r="AM2315" s="71" t="str">
        <v>2019</v>
      </c>
      <c r="AN2315" s="70"/>
      <c r="AO2315" s="70" t="s">
        <v>121</v>
      </c>
      <c r="AP2315" s="74">
        <f ca="1"/>
        <v>206</v>
      </c>
    </row>
    <row r="2316" spans="1:42" ht="14.4">
      <c r="A2316" s="55" t="s">
        <v>14674</v>
      </c>
      <c r="B2316" s="56" t="s">
        <v>89</v>
      </c>
      <c r="C2316" s="57">
        <v>43753</v>
      </c>
      <c r="D2316" s="56" t="s">
        <v>90</v>
      </c>
      <c r="E2316" s="56" t="s">
        <v>327</v>
      </c>
      <c r="F2316" s="58" t="s">
        <v>92</v>
      </c>
      <c r="G2316" s="58" t="s">
        <v>328</v>
      </c>
      <c r="H2316" s="56" t="s">
        <v>327</v>
      </c>
      <c r="I2316" s="59"/>
      <c r="J2316" s="57">
        <v>43784</v>
      </c>
      <c r="K2316" s="56" t="s">
        <v>18</v>
      </c>
      <c r="L2316" s="56" t="s">
        <v>18</v>
      </c>
      <c r="M2316" s="60" t="s">
        <v>14672</v>
      </c>
      <c r="N2316" s="56" t="s">
        <v>14675</v>
      </c>
      <c r="O2316" s="56" t="s">
        <v>172</v>
      </c>
      <c r="P2316" s="56">
        <v>1119010</v>
      </c>
      <c r="Q2316" s="56" t="s">
        <v>96</v>
      </c>
      <c r="R2316" s="59"/>
      <c r="S2316" s="56" t="s">
        <v>108</v>
      </c>
      <c r="T2316" s="56" t="s">
        <v>108</v>
      </c>
      <c r="U2316" s="57"/>
      <c r="V2316" s="77"/>
      <c r="W2316" s="62" t="s">
        <v>331</v>
      </c>
      <c r="X2316" s="59"/>
      <c r="Y2316" s="56" t="s">
        <v>200</v>
      </c>
      <c r="Z2316" s="56" t="s">
        <v>123</v>
      </c>
      <c r="AA2316" s="57">
        <v>43753</v>
      </c>
      <c r="AB2316" s="75"/>
      <c r="AC2316" s="64"/>
      <c r="AD2316" s="56" t="s">
        <v>294</v>
      </c>
      <c r="AE2316" s="56" t="s">
        <v>90</v>
      </c>
      <c r="AF2316" s="61"/>
      <c r="AG2316" s="61"/>
      <c r="AH2316" s="67" t="str">
        <v>Oct</v>
      </c>
      <c r="AI2316" s="68" t="str">
        <v>Oct</v>
      </c>
      <c r="AJ2316" s="69">
        <f t="shared" si="340"/>
        <v>0</v>
      </c>
      <c r="AK2316" s="70"/>
      <c r="AL2316" s="71"/>
      <c r="AM2316" s="71" t="str">
        <v>2019</v>
      </c>
      <c r="AN2316" s="70"/>
      <c r="AO2316" s="70" t="s">
        <v>123</v>
      </c>
      <c r="AP2316" s="74">
        <f ca="1"/>
        <v>206</v>
      </c>
    </row>
    <row r="2317" spans="1:42" ht="14.4">
      <c r="A2317" s="55" t="s">
        <v>14676</v>
      </c>
      <c r="B2317" s="56" t="s">
        <v>89</v>
      </c>
      <c r="C2317" s="57">
        <v>43495</v>
      </c>
      <c r="D2317" s="56" t="s">
        <v>90</v>
      </c>
      <c r="E2317" s="56" t="s">
        <v>91</v>
      </c>
      <c r="F2317" s="58" t="s">
        <v>92</v>
      </c>
      <c r="G2317" s="58" t="s">
        <v>93</v>
      </c>
      <c r="H2317" s="56" t="s">
        <v>91</v>
      </c>
      <c r="I2317" s="57"/>
      <c r="J2317" s="57">
        <f t="shared" ref="J2317:J2362" si="461">IF(C2317="","",SUM(C2317+30))</f>
        <v>43525</v>
      </c>
      <c r="K2317" s="56" t="s">
        <v>18</v>
      </c>
      <c r="L2317" s="56" t="s">
        <v>14</v>
      </c>
      <c r="M2317" s="60" t="s">
        <v>3863</v>
      </c>
      <c r="N2317" s="56" t="s">
        <v>14677</v>
      </c>
      <c r="O2317" s="56" t="s">
        <v>114</v>
      </c>
      <c r="P2317" s="56" t="s">
        <v>14678</v>
      </c>
      <c r="Q2317" s="56" t="s">
        <v>96</v>
      </c>
      <c r="R2317" s="57"/>
      <c r="S2317" s="56"/>
      <c r="T2317" s="56"/>
      <c r="U2317" s="57"/>
      <c r="V2317" s="62"/>
      <c r="W2317" s="62"/>
      <c r="X2317" s="57"/>
      <c r="Y2317" s="61"/>
      <c r="Z2317" s="56" t="s">
        <v>121</v>
      </c>
      <c r="AA2317" s="57">
        <v>43517</v>
      </c>
      <c r="AB2317" s="75"/>
      <c r="AC2317" s="64"/>
      <c r="AD2317" s="65" t="s">
        <v>97</v>
      </c>
      <c r="AE2317" s="65"/>
      <c r="AF2317" s="66"/>
      <c r="AG2317" s="66"/>
      <c r="AH2317" s="67" t="str">
        <v>Jan</v>
      </c>
      <c r="AI2317" s="68" t="str">
        <v>Feb</v>
      </c>
      <c r="AJ2317" s="69">
        <f t="shared" si="340"/>
        <v>22</v>
      </c>
      <c r="AK2317" s="70" t="str">
        <f t="shared" ref="AK2317:AK2318" si="462">IF(R2317="","",SUM(R2317+30))</f>
        <v/>
      </c>
      <c r="AL2317" s="71" t="s">
        <v>17409</v>
      </c>
      <c r="AM2317" s="71" t="str">
        <v>2019</v>
      </c>
      <c r="AN2317" s="70">
        <f t="shared" ref="AN2317:AN2318" si="463">IF(C2317="","",SUM(C2317+10))</f>
        <v>43505</v>
      </c>
      <c r="AO2317" s="70" t="s">
        <v>123</v>
      </c>
      <c r="AP2317" s="74">
        <f ca="1"/>
        <v>464</v>
      </c>
    </row>
    <row r="2318" spans="1:42" ht="14.4">
      <c r="A2318" s="55" t="s">
        <v>14682</v>
      </c>
      <c r="B2318" s="56" t="s">
        <v>89</v>
      </c>
      <c r="C2318" s="57">
        <v>43578</v>
      </c>
      <c r="D2318" s="56" t="s">
        <v>119</v>
      </c>
      <c r="E2318" s="56" t="s">
        <v>140</v>
      </c>
      <c r="F2318" s="58" t="s">
        <v>106</v>
      </c>
      <c r="G2318" s="58" t="s">
        <v>107</v>
      </c>
      <c r="H2318" s="56" t="s">
        <v>140</v>
      </c>
      <c r="I2318" s="57"/>
      <c r="J2318" s="57">
        <f t="shared" si="461"/>
        <v>43608</v>
      </c>
      <c r="K2318" s="56" t="s">
        <v>18</v>
      </c>
      <c r="L2318" s="56" t="s">
        <v>18</v>
      </c>
      <c r="M2318" s="60" t="s">
        <v>14686</v>
      </c>
      <c r="N2318" s="56" t="s">
        <v>14687</v>
      </c>
      <c r="O2318" s="56" t="s">
        <v>95</v>
      </c>
      <c r="P2318" s="56" t="s">
        <v>14688</v>
      </c>
      <c r="Q2318" s="56" t="s">
        <v>150</v>
      </c>
      <c r="R2318" s="57"/>
      <c r="S2318" s="56" t="s">
        <v>108</v>
      </c>
      <c r="T2318" s="56" t="s">
        <v>108</v>
      </c>
      <c r="U2318" s="57"/>
      <c r="V2318" s="62"/>
      <c r="W2318" s="62">
        <v>0</v>
      </c>
      <c r="X2318" s="57"/>
      <c r="Y2318" s="56" t="s">
        <v>108</v>
      </c>
      <c r="Z2318" s="56" t="s">
        <v>121</v>
      </c>
      <c r="AA2318" s="57">
        <v>43578</v>
      </c>
      <c r="AB2318" s="63" t="s">
        <v>244</v>
      </c>
      <c r="AC2318" s="64" t="s">
        <v>14690</v>
      </c>
      <c r="AD2318" s="65" t="s">
        <v>97</v>
      </c>
      <c r="AE2318" s="56" t="s">
        <v>131</v>
      </c>
      <c r="AF2318" s="61"/>
      <c r="AG2318" s="61"/>
      <c r="AH2318" s="67" t="str">
        <v>Apr</v>
      </c>
      <c r="AI2318" s="68" t="str">
        <v>Apr</v>
      </c>
      <c r="AJ2318" s="69">
        <f t="shared" si="340"/>
        <v>0</v>
      </c>
      <c r="AK2318" s="70" t="str">
        <f t="shared" si="462"/>
        <v/>
      </c>
      <c r="AL2318" s="71" t="s">
        <v>17409</v>
      </c>
      <c r="AM2318" s="71" t="str">
        <v>2019</v>
      </c>
      <c r="AN2318" s="70">
        <f t="shared" si="463"/>
        <v>43588</v>
      </c>
      <c r="AO2318" s="70" t="s">
        <v>123</v>
      </c>
      <c r="AP2318" s="74">
        <f ca="1"/>
        <v>381</v>
      </c>
    </row>
    <row r="2319" spans="1:42" ht="14.4">
      <c r="A2319" s="55" t="s">
        <v>14695</v>
      </c>
      <c r="B2319" s="56" t="s">
        <v>89</v>
      </c>
      <c r="C2319" s="57">
        <v>43787</v>
      </c>
      <c r="D2319" s="56" t="s">
        <v>90</v>
      </c>
      <c r="E2319" s="56" t="s">
        <v>91</v>
      </c>
      <c r="F2319" s="58" t="s">
        <v>92</v>
      </c>
      <c r="G2319" s="58" t="s">
        <v>93</v>
      </c>
      <c r="H2319" s="56" t="s">
        <v>91</v>
      </c>
      <c r="I2319" s="59"/>
      <c r="J2319" s="59">
        <f t="shared" si="461"/>
        <v>43817</v>
      </c>
      <c r="K2319" s="56" t="s">
        <v>18</v>
      </c>
      <c r="L2319" s="56" t="s">
        <v>14</v>
      </c>
      <c r="M2319" s="60" t="s">
        <v>14696</v>
      </c>
      <c r="N2319" s="56" t="s">
        <v>14697</v>
      </c>
      <c r="O2319" s="56" t="s">
        <v>95</v>
      </c>
      <c r="P2319" s="56" t="s">
        <v>14698</v>
      </c>
      <c r="Q2319" s="56" t="s">
        <v>96</v>
      </c>
      <c r="R2319" s="59"/>
      <c r="S2319" s="56"/>
      <c r="T2319" s="56"/>
      <c r="U2319" s="57"/>
      <c r="V2319" s="77"/>
      <c r="W2319" s="77"/>
      <c r="X2319" s="59"/>
      <c r="Y2319" s="61"/>
      <c r="Z2319" s="56" t="s">
        <v>121</v>
      </c>
      <c r="AA2319" s="57">
        <v>43868</v>
      </c>
      <c r="AB2319" s="75"/>
      <c r="AC2319" s="64" t="s">
        <v>14700</v>
      </c>
      <c r="AD2319" s="56" t="s">
        <v>97</v>
      </c>
      <c r="AE2319" s="56" t="s">
        <v>90</v>
      </c>
      <c r="AF2319" s="61"/>
      <c r="AG2319" s="61"/>
      <c r="AH2319" s="67" t="str">
        <v>Nov</v>
      </c>
      <c r="AI2319" s="68" t="str">
        <v>Feb</v>
      </c>
      <c r="AJ2319" s="69">
        <f t="shared" si="340"/>
        <v>81</v>
      </c>
      <c r="AK2319" s="70"/>
      <c r="AL2319" s="71"/>
      <c r="AM2319" s="71" t="str">
        <v>2019</v>
      </c>
      <c r="AN2319" s="70"/>
      <c r="AO2319" s="70" t="s">
        <v>123</v>
      </c>
      <c r="AP2319" s="74">
        <f ca="1"/>
        <v>172</v>
      </c>
    </row>
    <row r="2320" spans="1:42" ht="14.4">
      <c r="A2320" s="55" t="s">
        <v>14703</v>
      </c>
      <c r="B2320" s="56" t="s">
        <v>700</v>
      </c>
      <c r="C2320" s="57">
        <v>43766</v>
      </c>
      <c r="D2320" s="56" t="s">
        <v>119</v>
      </c>
      <c r="E2320" s="56" t="s">
        <v>196</v>
      </c>
      <c r="F2320" s="58" t="s">
        <v>106</v>
      </c>
      <c r="G2320" s="58" t="s">
        <v>214</v>
      </c>
      <c r="H2320" s="56" t="s">
        <v>276</v>
      </c>
      <c r="I2320" s="57">
        <v>43769</v>
      </c>
      <c r="J2320" s="59">
        <f t="shared" si="461"/>
        <v>43796</v>
      </c>
      <c r="K2320" s="56" t="s">
        <v>18</v>
      </c>
      <c r="L2320" s="56" t="s">
        <v>14</v>
      </c>
      <c r="M2320" s="60" t="s">
        <v>14706</v>
      </c>
      <c r="N2320" s="56" t="s">
        <v>14707</v>
      </c>
      <c r="O2320" s="56" t="s">
        <v>266</v>
      </c>
      <c r="P2320" s="56" t="s">
        <v>14708</v>
      </c>
      <c r="Q2320" s="56" t="s">
        <v>256</v>
      </c>
      <c r="R2320" s="59"/>
      <c r="S2320" s="56" t="s">
        <v>108</v>
      </c>
      <c r="T2320" s="56" t="s">
        <v>108</v>
      </c>
      <c r="U2320" s="57"/>
      <c r="V2320" s="77"/>
      <c r="W2320" s="62" t="s">
        <v>108</v>
      </c>
      <c r="X2320" s="59"/>
      <c r="Y2320" s="56" t="s">
        <v>108</v>
      </c>
      <c r="Z2320" s="56" t="s">
        <v>123</v>
      </c>
      <c r="AA2320" s="57"/>
      <c r="AB2320" s="75"/>
      <c r="AC2320" s="64" t="s">
        <v>14709</v>
      </c>
      <c r="AD2320" s="56" t="s">
        <v>118</v>
      </c>
      <c r="AE2320" s="56"/>
      <c r="AF2320" s="61"/>
      <c r="AG2320" s="61"/>
      <c r="AH2320" s="67" t="str">
        <v>Oct</v>
      </c>
      <c r="AI2320" s="68" t="str">
        <v/>
      </c>
      <c r="AJ2320" s="69" t="str">
        <f t="shared" si="340"/>
        <v/>
      </c>
      <c r="AK2320" s="70" t="str">
        <f t="shared" ref="AK2320:AK2338" si="464">IF(R2320="","",SUM(R2320+30))</f>
        <v/>
      </c>
      <c r="AL2320" s="71" t="s">
        <v>17409</v>
      </c>
      <c r="AM2320" s="71" t="str">
        <v>2019</v>
      </c>
      <c r="AN2320" s="70"/>
      <c r="AO2320" s="70" t="s">
        <v>123</v>
      </c>
      <c r="AP2320" s="74">
        <f ca="1"/>
        <v>193</v>
      </c>
    </row>
    <row r="2321" spans="1:42" ht="14.4">
      <c r="A2321" s="55" t="s">
        <v>14710</v>
      </c>
      <c r="B2321" s="56" t="s">
        <v>89</v>
      </c>
      <c r="C2321" s="57">
        <v>43672</v>
      </c>
      <c r="D2321" s="56" t="s">
        <v>90</v>
      </c>
      <c r="E2321" s="56" t="s">
        <v>276</v>
      </c>
      <c r="F2321" s="58" t="s">
        <v>214</v>
      </c>
      <c r="G2321" s="58" t="s">
        <v>214</v>
      </c>
      <c r="H2321" s="56" t="s">
        <v>14711</v>
      </c>
      <c r="I2321" s="57"/>
      <c r="J2321" s="57">
        <f t="shared" si="461"/>
        <v>43702</v>
      </c>
      <c r="K2321" s="56" t="s">
        <v>18</v>
      </c>
      <c r="L2321" s="56" t="s">
        <v>18</v>
      </c>
      <c r="M2321" s="60" t="s">
        <v>14712</v>
      </c>
      <c r="N2321" s="56" t="s">
        <v>14713</v>
      </c>
      <c r="O2321" s="56" t="s">
        <v>189</v>
      </c>
      <c r="P2321" s="56" t="s">
        <v>14714</v>
      </c>
      <c r="Q2321" s="56" t="s">
        <v>419</v>
      </c>
      <c r="R2321" s="57"/>
      <c r="S2321" s="56"/>
      <c r="T2321" s="56"/>
      <c r="U2321" s="57">
        <v>43683</v>
      </c>
      <c r="V2321" s="62">
        <v>25</v>
      </c>
      <c r="W2321" s="62">
        <v>30.25</v>
      </c>
      <c r="X2321" s="57"/>
      <c r="Y2321" s="56"/>
      <c r="Z2321" s="56" t="s">
        <v>121</v>
      </c>
      <c r="AA2321" s="57">
        <v>43682</v>
      </c>
      <c r="AB2321" s="63"/>
      <c r="AC2321" s="64" t="s">
        <v>14715</v>
      </c>
      <c r="AD2321" s="56" t="s">
        <v>97</v>
      </c>
      <c r="AE2321" s="56" t="s">
        <v>119</v>
      </c>
      <c r="AF2321" s="61"/>
      <c r="AG2321" s="61"/>
      <c r="AH2321" s="67" t="str">
        <v>Jul</v>
      </c>
      <c r="AI2321" s="68" t="str">
        <v>Aug</v>
      </c>
      <c r="AJ2321" s="69">
        <f t="shared" si="340"/>
        <v>10</v>
      </c>
      <c r="AK2321" s="70" t="str">
        <f t="shared" si="464"/>
        <v/>
      </c>
      <c r="AL2321" s="71" t="s">
        <v>17409</v>
      </c>
      <c r="AM2321" s="71" t="str">
        <v>2019</v>
      </c>
      <c r="AN2321" s="70">
        <f t="shared" ref="AN2321:AN2338" si="465">IF(C2321="","",SUM(C2321+10))</f>
        <v>43682</v>
      </c>
      <c r="AO2321" s="70" t="s">
        <v>123</v>
      </c>
      <c r="AP2321" s="74">
        <f ca="1"/>
        <v>287</v>
      </c>
    </row>
    <row r="2322" spans="1:42" ht="14.4">
      <c r="A2322" s="55" t="s">
        <v>14716</v>
      </c>
      <c r="B2322" s="56" t="s">
        <v>89</v>
      </c>
      <c r="C2322" s="57">
        <v>43733</v>
      </c>
      <c r="D2322" s="56" t="s">
        <v>131</v>
      </c>
      <c r="E2322" s="56" t="s">
        <v>140</v>
      </c>
      <c r="F2322" s="58" t="s">
        <v>106</v>
      </c>
      <c r="G2322" s="58" t="s">
        <v>107</v>
      </c>
      <c r="H2322" s="56" t="s">
        <v>140</v>
      </c>
      <c r="I2322" s="59"/>
      <c r="J2322" s="59">
        <f t="shared" si="461"/>
        <v>43763</v>
      </c>
      <c r="K2322" s="56" t="s">
        <v>18</v>
      </c>
      <c r="L2322" s="56" t="s">
        <v>18</v>
      </c>
      <c r="M2322" s="60" t="s">
        <v>14718</v>
      </c>
      <c r="N2322" s="56" t="s">
        <v>14719</v>
      </c>
      <c r="O2322" s="56" t="s">
        <v>249</v>
      </c>
      <c r="P2322" s="56" t="s">
        <v>14721</v>
      </c>
      <c r="Q2322" s="56" t="s">
        <v>28</v>
      </c>
      <c r="R2322" s="59"/>
      <c r="S2322" s="56" t="s">
        <v>108</v>
      </c>
      <c r="T2322" s="56" t="s">
        <v>108</v>
      </c>
      <c r="U2322" s="59"/>
      <c r="V2322" s="77"/>
      <c r="W2322" s="62">
        <v>0</v>
      </c>
      <c r="X2322" s="59"/>
      <c r="Y2322" s="56" t="s">
        <v>108</v>
      </c>
      <c r="Z2322" s="56" t="s">
        <v>121</v>
      </c>
      <c r="AA2322" s="57">
        <v>43734</v>
      </c>
      <c r="AB2322" s="63" t="s">
        <v>289</v>
      </c>
      <c r="AC2322" s="64" t="s">
        <v>14722</v>
      </c>
      <c r="AD2322" s="65" t="s">
        <v>97</v>
      </c>
      <c r="AE2322" s="56" t="s">
        <v>131</v>
      </c>
      <c r="AF2322" s="61"/>
      <c r="AG2322" s="61"/>
      <c r="AH2322" s="67" t="str">
        <v>Sep</v>
      </c>
      <c r="AI2322" s="68" t="str">
        <v>Sep</v>
      </c>
      <c r="AJ2322" s="69">
        <f t="shared" si="340"/>
        <v>1</v>
      </c>
      <c r="AK2322" s="70" t="str">
        <f t="shared" si="464"/>
        <v/>
      </c>
      <c r="AL2322" s="71" t="s">
        <v>17409</v>
      </c>
      <c r="AM2322" s="71" t="str">
        <v>2019</v>
      </c>
      <c r="AN2322" s="70">
        <f t="shared" si="465"/>
        <v>43743</v>
      </c>
      <c r="AO2322" s="70" t="s">
        <v>123</v>
      </c>
      <c r="AP2322" s="74">
        <f ca="1"/>
        <v>226</v>
      </c>
    </row>
    <row r="2323" spans="1:42" ht="14.4">
      <c r="A2323" s="55" t="s">
        <v>14725</v>
      </c>
      <c r="B2323" s="56" t="s">
        <v>89</v>
      </c>
      <c r="C2323" s="57">
        <v>43501</v>
      </c>
      <c r="D2323" s="56" t="s">
        <v>131</v>
      </c>
      <c r="E2323" s="56" t="s">
        <v>140</v>
      </c>
      <c r="F2323" s="58" t="s">
        <v>106</v>
      </c>
      <c r="G2323" s="58" t="s">
        <v>107</v>
      </c>
      <c r="H2323" s="56" t="s">
        <v>140</v>
      </c>
      <c r="I2323" s="57"/>
      <c r="J2323" s="57">
        <f t="shared" si="461"/>
        <v>43531</v>
      </c>
      <c r="K2323" s="56" t="s">
        <v>18</v>
      </c>
      <c r="L2323" s="56" t="s">
        <v>14</v>
      </c>
      <c r="M2323" s="60" t="s">
        <v>14727</v>
      </c>
      <c r="N2323" s="56" t="s">
        <v>14728</v>
      </c>
      <c r="O2323" s="56" t="s">
        <v>44</v>
      </c>
      <c r="P2323" s="56" t="s">
        <v>108</v>
      </c>
      <c r="Q2323" s="56" t="s">
        <v>28</v>
      </c>
      <c r="R2323" s="57"/>
      <c r="S2323" s="56" t="s">
        <v>108</v>
      </c>
      <c r="T2323" s="56" t="s">
        <v>108</v>
      </c>
      <c r="U2323" s="57"/>
      <c r="V2323" s="62"/>
      <c r="W2323" s="62" t="s">
        <v>108</v>
      </c>
      <c r="X2323" s="57"/>
      <c r="Y2323" s="56" t="s">
        <v>108</v>
      </c>
      <c r="Z2323" s="56" t="s">
        <v>123</v>
      </c>
      <c r="AA2323" s="57">
        <v>43501</v>
      </c>
      <c r="AB2323" s="63" t="s">
        <v>147</v>
      </c>
      <c r="AC2323" s="64" t="s">
        <v>14730</v>
      </c>
      <c r="AD2323" s="65" t="s">
        <v>118</v>
      </c>
      <c r="AE2323" s="65"/>
      <c r="AF2323" s="66"/>
      <c r="AG2323" s="66"/>
      <c r="AH2323" s="67" t="str">
        <v>Feb</v>
      </c>
      <c r="AI2323" s="68" t="str">
        <v>Feb</v>
      </c>
      <c r="AJ2323" s="69">
        <f t="shared" si="340"/>
        <v>0</v>
      </c>
      <c r="AK2323" s="70" t="str">
        <f t="shared" si="464"/>
        <v/>
      </c>
      <c r="AL2323" s="71" t="s">
        <v>17409</v>
      </c>
      <c r="AM2323" s="71" t="str">
        <v>2019</v>
      </c>
      <c r="AN2323" s="70">
        <f t="shared" si="465"/>
        <v>43511</v>
      </c>
      <c r="AO2323" s="70" t="s">
        <v>123</v>
      </c>
      <c r="AP2323" s="74">
        <f ca="1"/>
        <v>458</v>
      </c>
    </row>
    <row r="2324" spans="1:42" ht="14.4">
      <c r="A2324" s="55" t="s">
        <v>14733</v>
      </c>
      <c r="B2324" s="56" t="s">
        <v>89</v>
      </c>
      <c r="C2324" s="57">
        <v>43517</v>
      </c>
      <c r="D2324" s="56" t="s">
        <v>131</v>
      </c>
      <c r="E2324" s="56" t="s">
        <v>140</v>
      </c>
      <c r="F2324" s="58" t="s">
        <v>106</v>
      </c>
      <c r="G2324" s="58" t="s">
        <v>107</v>
      </c>
      <c r="H2324" s="56" t="s">
        <v>140</v>
      </c>
      <c r="I2324" s="57"/>
      <c r="J2324" s="57">
        <f t="shared" si="461"/>
        <v>43547</v>
      </c>
      <c r="K2324" s="56" t="s">
        <v>18</v>
      </c>
      <c r="L2324" s="56" t="s">
        <v>14</v>
      </c>
      <c r="M2324" s="60" t="s">
        <v>14734</v>
      </c>
      <c r="N2324" s="56" t="s">
        <v>14735</v>
      </c>
      <c r="O2324" s="61"/>
      <c r="P2324" s="56" t="s">
        <v>108</v>
      </c>
      <c r="Q2324" s="56" t="s">
        <v>96</v>
      </c>
      <c r="R2324" s="57"/>
      <c r="S2324" s="56" t="s">
        <v>108</v>
      </c>
      <c r="T2324" s="56" t="s">
        <v>108</v>
      </c>
      <c r="U2324" s="57"/>
      <c r="V2324" s="62"/>
      <c r="W2324" s="62" t="s">
        <v>108</v>
      </c>
      <c r="X2324" s="57"/>
      <c r="Y2324" s="56" t="s">
        <v>108</v>
      </c>
      <c r="Z2324" s="56" t="s">
        <v>123</v>
      </c>
      <c r="AA2324" s="57">
        <v>43517</v>
      </c>
      <c r="AB2324" s="63" t="s">
        <v>147</v>
      </c>
      <c r="AC2324" s="64" t="s">
        <v>14736</v>
      </c>
      <c r="AD2324" s="65" t="s">
        <v>118</v>
      </c>
      <c r="AE2324" s="65"/>
      <c r="AF2324" s="66"/>
      <c r="AG2324" s="66"/>
      <c r="AH2324" s="67" t="str">
        <v>Feb</v>
      </c>
      <c r="AI2324" s="68" t="str">
        <v>Feb</v>
      </c>
      <c r="AJ2324" s="69">
        <f t="shared" si="340"/>
        <v>0</v>
      </c>
      <c r="AK2324" s="70" t="str">
        <f t="shared" si="464"/>
        <v/>
      </c>
      <c r="AL2324" s="71" t="s">
        <v>17409</v>
      </c>
      <c r="AM2324" s="71" t="str">
        <v>2019</v>
      </c>
      <c r="AN2324" s="70">
        <f t="shared" si="465"/>
        <v>43527</v>
      </c>
      <c r="AO2324" s="70" t="s">
        <v>123</v>
      </c>
      <c r="AP2324" s="74">
        <f ca="1"/>
        <v>442</v>
      </c>
    </row>
    <row r="2325" spans="1:42" ht="14.4">
      <c r="A2325" s="55" t="s">
        <v>14737</v>
      </c>
      <c r="B2325" s="56" t="s">
        <v>89</v>
      </c>
      <c r="C2325" s="57">
        <v>43529</v>
      </c>
      <c r="D2325" s="56" t="s">
        <v>119</v>
      </c>
      <c r="E2325" s="56" t="s">
        <v>140</v>
      </c>
      <c r="F2325" s="58" t="s">
        <v>106</v>
      </c>
      <c r="G2325" s="58" t="s">
        <v>107</v>
      </c>
      <c r="H2325" s="56" t="s">
        <v>140</v>
      </c>
      <c r="I2325" s="57"/>
      <c r="J2325" s="57">
        <f t="shared" si="461"/>
        <v>43559</v>
      </c>
      <c r="K2325" s="56" t="s">
        <v>18</v>
      </c>
      <c r="L2325" s="56" t="s">
        <v>18</v>
      </c>
      <c r="M2325" s="60" t="s">
        <v>14734</v>
      </c>
      <c r="N2325" s="56" t="s">
        <v>14738</v>
      </c>
      <c r="O2325" s="56" t="s">
        <v>189</v>
      </c>
      <c r="P2325" s="56" t="s">
        <v>14739</v>
      </c>
      <c r="Q2325" s="56" t="s">
        <v>28</v>
      </c>
      <c r="R2325" s="57"/>
      <c r="S2325" s="56" t="s">
        <v>108</v>
      </c>
      <c r="T2325" s="56" t="s">
        <v>108</v>
      </c>
      <c r="U2325" s="57"/>
      <c r="V2325" s="62"/>
      <c r="W2325" s="62">
        <v>0</v>
      </c>
      <c r="X2325" s="57"/>
      <c r="Y2325" s="56" t="s">
        <v>108</v>
      </c>
      <c r="Z2325" s="56" t="s">
        <v>121</v>
      </c>
      <c r="AA2325" s="57">
        <v>43529</v>
      </c>
      <c r="AB2325" s="63" t="s">
        <v>168</v>
      </c>
      <c r="AC2325" s="64" t="s">
        <v>14740</v>
      </c>
      <c r="AD2325" s="65" t="s">
        <v>97</v>
      </c>
      <c r="AE2325" s="65" t="s">
        <v>131</v>
      </c>
      <c r="AF2325" s="66"/>
      <c r="AG2325" s="66"/>
      <c r="AH2325" s="67" t="str">
        <v>Mar</v>
      </c>
      <c r="AI2325" s="68" t="str">
        <v>Mar</v>
      </c>
      <c r="AJ2325" s="69">
        <f t="shared" si="340"/>
        <v>0</v>
      </c>
      <c r="AK2325" s="70" t="str">
        <f t="shared" si="464"/>
        <v/>
      </c>
      <c r="AL2325" s="71" t="s">
        <v>17409</v>
      </c>
      <c r="AM2325" s="71" t="str">
        <v>2019</v>
      </c>
      <c r="AN2325" s="70">
        <f t="shared" si="465"/>
        <v>43539</v>
      </c>
      <c r="AO2325" s="70" t="s">
        <v>123</v>
      </c>
      <c r="AP2325" s="74">
        <f ca="1"/>
        <v>430</v>
      </c>
    </row>
    <row r="2326" spans="1:42" ht="14.4">
      <c r="A2326" s="55" t="s">
        <v>14741</v>
      </c>
      <c r="B2326" s="56" t="s">
        <v>89</v>
      </c>
      <c r="C2326" s="57">
        <v>43585</v>
      </c>
      <c r="D2326" s="56" t="s">
        <v>131</v>
      </c>
      <c r="E2326" s="56" t="s">
        <v>140</v>
      </c>
      <c r="F2326" s="58" t="s">
        <v>106</v>
      </c>
      <c r="G2326" s="58" t="s">
        <v>107</v>
      </c>
      <c r="H2326" s="56" t="s">
        <v>140</v>
      </c>
      <c r="I2326" s="59"/>
      <c r="J2326" s="59">
        <f t="shared" si="461"/>
        <v>43615</v>
      </c>
      <c r="K2326" s="56" t="s">
        <v>18</v>
      </c>
      <c r="L2326" s="56" t="s">
        <v>18</v>
      </c>
      <c r="M2326" s="60" t="s">
        <v>14742</v>
      </c>
      <c r="N2326" s="56" t="s">
        <v>14743</v>
      </c>
      <c r="O2326" s="56" t="s">
        <v>95</v>
      </c>
      <c r="P2326" s="56" t="s">
        <v>14744</v>
      </c>
      <c r="Q2326" s="56" t="s">
        <v>28</v>
      </c>
      <c r="R2326" s="59"/>
      <c r="S2326" s="56" t="s">
        <v>108</v>
      </c>
      <c r="T2326" s="56" t="s">
        <v>108</v>
      </c>
      <c r="U2326" s="59"/>
      <c r="V2326" s="77"/>
      <c r="W2326" s="62">
        <v>0</v>
      </c>
      <c r="X2326" s="59"/>
      <c r="Y2326" s="56" t="s">
        <v>108</v>
      </c>
      <c r="Z2326" s="56" t="s">
        <v>121</v>
      </c>
      <c r="AA2326" s="57">
        <v>43585</v>
      </c>
      <c r="AB2326" s="63" t="s">
        <v>244</v>
      </c>
      <c r="AC2326" s="64" t="s">
        <v>14745</v>
      </c>
      <c r="AD2326" s="65" t="s">
        <v>97</v>
      </c>
      <c r="AE2326" s="56" t="s">
        <v>131</v>
      </c>
      <c r="AF2326" s="61"/>
      <c r="AG2326" s="61"/>
      <c r="AH2326" s="67" t="str">
        <v>Apr</v>
      </c>
      <c r="AI2326" s="68" t="str">
        <v>Apr</v>
      </c>
      <c r="AJ2326" s="69">
        <f t="shared" si="340"/>
        <v>0</v>
      </c>
      <c r="AK2326" s="70" t="str">
        <f t="shared" si="464"/>
        <v/>
      </c>
      <c r="AL2326" s="71" t="s">
        <v>17409</v>
      </c>
      <c r="AM2326" s="71" t="str">
        <v>2019</v>
      </c>
      <c r="AN2326" s="70">
        <f t="shared" si="465"/>
        <v>43595</v>
      </c>
      <c r="AO2326" s="70" t="s">
        <v>123</v>
      </c>
      <c r="AP2326" s="74">
        <f ca="1"/>
        <v>374</v>
      </c>
    </row>
    <row r="2327" spans="1:42" ht="14.4">
      <c r="A2327" s="55" t="s">
        <v>14746</v>
      </c>
      <c r="B2327" s="56" t="s">
        <v>89</v>
      </c>
      <c r="C2327" s="57">
        <v>43536</v>
      </c>
      <c r="D2327" s="56" t="s">
        <v>90</v>
      </c>
      <c r="E2327" s="56" t="s">
        <v>140</v>
      </c>
      <c r="F2327" s="58" t="s">
        <v>106</v>
      </c>
      <c r="G2327" s="58" t="s">
        <v>107</v>
      </c>
      <c r="H2327" s="56" t="s">
        <v>140</v>
      </c>
      <c r="I2327" s="57"/>
      <c r="J2327" s="57">
        <f t="shared" si="461"/>
        <v>43566</v>
      </c>
      <c r="K2327" s="56" t="s">
        <v>18</v>
      </c>
      <c r="L2327" s="56" t="s">
        <v>18</v>
      </c>
      <c r="M2327" s="60" t="s">
        <v>14747</v>
      </c>
      <c r="N2327" s="56" t="s">
        <v>14748</v>
      </c>
      <c r="O2327" s="56" t="s">
        <v>27</v>
      </c>
      <c r="P2327" s="56" t="s">
        <v>14749</v>
      </c>
      <c r="Q2327" s="56" t="s">
        <v>17</v>
      </c>
      <c r="R2327" s="57"/>
      <c r="S2327" s="56" t="s">
        <v>108</v>
      </c>
      <c r="T2327" s="56" t="s">
        <v>108</v>
      </c>
      <c r="U2327" s="57"/>
      <c r="V2327" s="62"/>
      <c r="W2327" s="62">
        <v>0</v>
      </c>
      <c r="X2327" s="57"/>
      <c r="Y2327" s="56" t="s">
        <v>108</v>
      </c>
      <c r="Z2327" s="56" t="s">
        <v>121</v>
      </c>
      <c r="AA2327" s="57">
        <v>43536</v>
      </c>
      <c r="AB2327" s="63" t="s">
        <v>168</v>
      </c>
      <c r="AC2327" s="64" t="s">
        <v>14750</v>
      </c>
      <c r="AD2327" s="65" t="s">
        <v>97</v>
      </c>
      <c r="AE2327" s="65" t="s">
        <v>90</v>
      </c>
      <c r="AF2327" s="66"/>
      <c r="AG2327" s="66"/>
      <c r="AH2327" s="67" t="str">
        <v>Mar</v>
      </c>
      <c r="AI2327" s="68" t="str">
        <v>Mar</v>
      </c>
      <c r="AJ2327" s="69">
        <f t="shared" si="340"/>
        <v>0</v>
      </c>
      <c r="AK2327" s="70" t="str">
        <f t="shared" si="464"/>
        <v/>
      </c>
      <c r="AL2327" s="71" t="s">
        <v>17409</v>
      </c>
      <c r="AM2327" s="71" t="str">
        <v>2019</v>
      </c>
      <c r="AN2327" s="70">
        <f t="shared" si="465"/>
        <v>43546</v>
      </c>
      <c r="AO2327" s="70" t="s">
        <v>123</v>
      </c>
      <c r="AP2327" s="74">
        <f ca="1"/>
        <v>423</v>
      </c>
    </row>
    <row r="2328" spans="1:42" ht="14.4">
      <c r="A2328" s="55" t="s">
        <v>14751</v>
      </c>
      <c r="B2328" s="56" t="s">
        <v>89</v>
      </c>
      <c r="C2328" s="57">
        <v>43549</v>
      </c>
      <c r="D2328" s="56" t="s">
        <v>131</v>
      </c>
      <c r="E2328" s="56" t="s">
        <v>140</v>
      </c>
      <c r="F2328" s="58" t="s">
        <v>106</v>
      </c>
      <c r="G2328" s="58" t="s">
        <v>107</v>
      </c>
      <c r="H2328" s="56" t="s">
        <v>140</v>
      </c>
      <c r="I2328" s="57"/>
      <c r="J2328" s="57">
        <f t="shared" si="461"/>
        <v>43579</v>
      </c>
      <c r="K2328" s="56" t="s">
        <v>18</v>
      </c>
      <c r="L2328" s="56" t="s">
        <v>14</v>
      </c>
      <c r="M2328" s="60" t="s">
        <v>14752</v>
      </c>
      <c r="N2328" s="56" t="s">
        <v>14753</v>
      </c>
      <c r="O2328" s="56"/>
      <c r="P2328" s="56" t="s">
        <v>108</v>
      </c>
      <c r="Q2328" s="56" t="s">
        <v>96</v>
      </c>
      <c r="R2328" s="57"/>
      <c r="S2328" s="56" t="s">
        <v>108</v>
      </c>
      <c r="T2328" s="56" t="s">
        <v>108</v>
      </c>
      <c r="U2328" s="57"/>
      <c r="V2328" s="62"/>
      <c r="W2328" s="62" t="s">
        <v>108</v>
      </c>
      <c r="X2328" s="57"/>
      <c r="Y2328" s="56" t="s">
        <v>108</v>
      </c>
      <c r="Z2328" s="56" t="s">
        <v>108</v>
      </c>
      <c r="AA2328" s="57">
        <v>43549</v>
      </c>
      <c r="AB2328" s="63" t="s">
        <v>168</v>
      </c>
      <c r="AC2328" s="64" t="s">
        <v>14754</v>
      </c>
      <c r="AD2328" s="56" t="s">
        <v>224</v>
      </c>
      <c r="AE2328" s="56"/>
      <c r="AF2328" s="61"/>
      <c r="AG2328" s="61"/>
      <c r="AH2328" s="67" t="str">
        <v>Mar</v>
      </c>
      <c r="AI2328" s="68" t="str">
        <v>Mar</v>
      </c>
      <c r="AJ2328" s="69">
        <f t="shared" si="340"/>
        <v>0</v>
      </c>
      <c r="AK2328" s="70" t="str">
        <f t="shared" si="464"/>
        <v/>
      </c>
      <c r="AL2328" s="71" t="s">
        <v>17409</v>
      </c>
      <c r="AM2328" s="71" t="str">
        <v>2019</v>
      </c>
      <c r="AN2328" s="70">
        <f t="shared" si="465"/>
        <v>43559</v>
      </c>
      <c r="AO2328" s="70" t="s">
        <v>123</v>
      </c>
      <c r="AP2328" s="74">
        <f ca="1"/>
        <v>410</v>
      </c>
    </row>
    <row r="2329" spans="1:42" ht="14.4">
      <c r="A2329" s="55" t="s">
        <v>14755</v>
      </c>
      <c r="B2329" s="56" t="s">
        <v>89</v>
      </c>
      <c r="C2329" s="57">
        <v>43636</v>
      </c>
      <c r="D2329" s="56" t="s">
        <v>131</v>
      </c>
      <c r="E2329" s="56" t="s">
        <v>140</v>
      </c>
      <c r="F2329" s="58" t="s">
        <v>106</v>
      </c>
      <c r="G2329" s="58" t="s">
        <v>107</v>
      </c>
      <c r="H2329" s="56" t="s">
        <v>140</v>
      </c>
      <c r="I2329" s="57"/>
      <c r="J2329" s="57">
        <f t="shared" si="461"/>
        <v>43666</v>
      </c>
      <c r="K2329" s="56" t="s">
        <v>18</v>
      </c>
      <c r="L2329" s="56" t="s">
        <v>14</v>
      </c>
      <c r="M2329" s="60" t="s">
        <v>14756</v>
      </c>
      <c r="N2329" s="56" t="s">
        <v>14757</v>
      </c>
      <c r="O2329" s="56"/>
      <c r="P2329" s="56" t="s">
        <v>108</v>
      </c>
      <c r="Q2329" s="56" t="s">
        <v>96</v>
      </c>
      <c r="R2329" s="57"/>
      <c r="S2329" s="56" t="s">
        <v>108</v>
      </c>
      <c r="T2329" s="56" t="s">
        <v>108</v>
      </c>
      <c r="U2329" s="57"/>
      <c r="V2329" s="62"/>
      <c r="W2329" s="62" t="s">
        <v>108</v>
      </c>
      <c r="X2329" s="57"/>
      <c r="Y2329" s="56" t="s">
        <v>108</v>
      </c>
      <c r="Z2329" s="56" t="s">
        <v>123</v>
      </c>
      <c r="AA2329" s="57">
        <v>43636</v>
      </c>
      <c r="AB2329" s="63" t="s">
        <v>484</v>
      </c>
      <c r="AC2329" s="64" t="s">
        <v>2913</v>
      </c>
      <c r="AD2329" s="56" t="s">
        <v>118</v>
      </c>
      <c r="AE2329" s="56"/>
      <c r="AF2329" s="61"/>
      <c r="AG2329" s="61"/>
      <c r="AH2329" s="67" t="str">
        <v>Jun</v>
      </c>
      <c r="AI2329" s="68" t="str">
        <v>Jun</v>
      </c>
      <c r="AJ2329" s="69">
        <f t="shared" si="340"/>
        <v>0</v>
      </c>
      <c r="AK2329" s="70" t="str">
        <f t="shared" si="464"/>
        <v/>
      </c>
      <c r="AL2329" s="71" t="s">
        <v>17409</v>
      </c>
      <c r="AM2329" s="71" t="str">
        <v>2019</v>
      </c>
      <c r="AN2329" s="70">
        <f t="shared" si="465"/>
        <v>43646</v>
      </c>
      <c r="AO2329" s="70" t="s">
        <v>123</v>
      </c>
      <c r="AP2329" s="74">
        <f ca="1"/>
        <v>323</v>
      </c>
    </row>
    <row r="2330" spans="1:42" ht="14.4">
      <c r="A2330" s="55" t="s">
        <v>14758</v>
      </c>
      <c r="B2330" s="56" t="s">
        <v>89</v>
      </c>
      <c r="C2330" s="57">
        <v>43549</v>
      </c>
      <c r="D2330" s="56" t="s">
        <v>131</v>
      </c>
      <c r="E2330" s="56" t="s">
        <v>140</v>
      </c>
      <c r="F2330" s="58" t="s">
        <v>106</v>
      </c>
      <c r="G2330" s="58" t="s">
        <v>107</v>
      </c>
      <c r="H2330" s="56" t="s">
        <v>140</v>
      </c>
      <c r="I2330" s="57"/>
      <c r="J2330" s="57">
        <f t="shared" si="461"/>
        <v>43579</v>
      </c>
      <c r="K2330" s="56" t="s">
        <v>18</v>
      </c>
      <c r="L2330" s="56" t="s">
        <v>18</v>
      </c>
      <c r="M2330" s="60" t="s">
        <v>14759</v>
      </c>
      <c r="N2330" s="56" t="s">
        <v>14760</v>
      </c>
      <c r="O2330" s="56" t="s">
        <v>249</v>
      </c>
      <c r="P2330" s="56" t="s">
        <v>14761</v>
      </c>
      <c r="Q2330" s="56" t="s">
        <v>28</v>
      </c>
      <c r="R2330" s="57"/>
      <c r="S2330" s="56" t="s">
        <v>108</v>
      </c>
      <c r="T2330" s="56" t="s">
        <v>108</v>
      </c>
      <c r="U2330" s="57"/>
      <c r="V2330" s="62"/>
      <c r="W2330" s="62">
        <v>0</v>
      </c>
      <c r="X2330" s="57"/>
      <c r="Y2330" s="56" t="s">
        <v>108</v>
      </c>
      <c r="Z2330" s="56" t="s">
        <v>121</v>
      </c>
      <c r="AA2330" s="57">
        <v>43549</v>
      </c>
      <c r="AB2330" s="63" t="s">
        <v>168</v>
      </c>
      <c r="AC2330" s="64" t="s">
        <v>14762</v>
      </c>
      <c r="AD2330" s="65" t="s">
        <v>97</v>
      </c>
      <c r="AE2330" s="56" t="s">
        <v>131</v>
      </c>
      <c r="AF2330" s="61"/>
      <c r="AG2330" s="61"/>
      <c r="AH2330" s="67" t="str">
        <v>Mar</v>
      </c>
      <c r="AI2330" s="68" t="str">
        <v>Mar</v>
      </c>
      <c r="AJ2330" s="69">
        <f t="shared" si="340"/>
        <v>0</v>
      </c>
      <c r="AK2330" s="70" t="str">
        <f t="shared" si="464"/>
        <v/>
      </c>
      <c r="AL2330" s="71" t="s">
        <v>17409</v>
      </c>
      <c r="AM2330" s="71" t="str">
        <v>2019</v>
      </c>
      <c r="AN2330" s="70">
        <f t="shared" si="465"/>
        <v>43559</v>
      </c>
      <c r="AO2330" s="70" t="s">
        <v>123</v>
      </c>
      <c r="AP2330" s="74">
        <f ca="1"/>
        <v>410</v>
      </c>
    </row>
    <row r="2331" spans="1:42" ht="14.4">
      <c r="A2331" s="55" t="s">
        <v>14763</v>
      </c>
      <c r="B2331" s="56" t="s">
        <v>89</v>
      </c>
      <c r="C2331" s="57">
        <v>43580</v>
      </c>
      <c r="D2331" s="56" t="s">
        <v>131</v>
      </c>
      <c r="E2331" s="56" t="s">
        <v>140</v>
      </c>
      <c r="F2331" s="58" t="s">
        <v>106</v>
      </c>
      <c r="G2331" s="58" t="s">
        <v>107</v>
      </c>
      <c r="H2331" s="56" t="s">
        <v>140</v>
      </c>
      <c r="I2331" s="59"/>
      <c r="J2331" s="59">
        <f t="shared" si="461"/>
        <v>43610</v>
      </c>
      <c r="K2331" s="56" t="s">
        <v>18</v>
      </c>
      <c r="L2331" s="56" t="s">
        <v>14</v>
      </c>
      <c r="M2331" s="60" t="s">
        <v>14764</v>
      </c>
      <c r="N2331" s="56" t="s">
        <v>14765</v>
      </c>
      <c r="O2331" s="56"/>
      <c r="P2331" s="56" t="s">
        <v>108</v>
      </c>
      <c r="Q2331" s="56" t="s">
        <v>96</v>
      </c>
      <c r="R2331" s="59"/>
      <c r="S2331" s="56" t="s">
        <v>108</v>
      </c>
      <c r="T2331" s="56" t="s">
        <v>108</v>
      </c>
      <c r="U2331" s="59"/>
      <c r="V2331" s="77"/>
      <c r="W2331" s="62" t="s">
        <v>108</v>
      </c>
      <c r="X2331" s="59"/>
      <c r="Y2331" s="56" t="s">
        <v>108</v>
      </c>
      <c r="Z2331" s="56" t="s">
        <v>123</v>
      </c>
      <c r="AA2331" s="57">
        <v>43580</v>
      </c>
      <c r="AB2331" s="63" t="s">
        <v>244</v>
      </c>
      <c r="AC2331" s="64" t="s">
        <v>14766</v>
      </c>
      <c r="AD2331" s="56" t="s">
        <v>118</v>
      </c>
      <c r="AE2331" s="56"/>
      <c r="AF2331" s="61"/>
      <c r="AG2331" s="61"/>
      <c r="AH2331" s="67" t="str">
        <v>Apr</v>
      </c>
      <c r="AI2331" s="68" t="str">
        <v>Apr</v>
      </c>
      <c r="AJ2331" s="69">
        <f t="shared" si="340"/>
        <v>0</v>
      </c>
      <c r="AK2331" s="70" t="str">
        <f t="shared" si="464"/>
        <v/>
      </c>
      <c r="AL2331" s="71" t="s">
        <v>17409</v>
      </c>
      <c r="AM2331" s="71" t="str">
        <v>2019</v>
      </c>
      <c r="AN2331" s="70">
        <f t="shared" si="465"/>
        <v>43590</v>
      </c>
      <c r="AO2331" s="70" t="s">
        <v>123</v>
      </c>
      <c r="AP2331" s="74">
        <f ca="1"/>
        <v>379</v>
      </c>
    </row>
    <row r="2332" spans="1:42" ht="14.4">
      <c r="A2332" s="55" t="s">
        <v>14767</v>
      </c>
      <c r="B2332" s="56" t="s">
        <v>89</v>
      </c>
      <c r="C2332" s="57">
        <v>43536</v>
      </c>
      <c r="D2332" s="56" t="s">
        <v>131</v>
      </c>
      <c r="E2332" s="56" t="s">
        <v>140</v>
      </c>
      <c r="F2332" s="58" t="s">
        <v>106</v>
      </c>
      <c r="G2332" s="58" t="s">
        <v>107</v>
      </c>
      <c r="H2332" s="56" t="s">
        <v>140</v>
      </c>
      <c r="I2332" s="57"/>
      <c r="J2332" s="57">
        <f t="shared" si="461"/>
        <v>43566</v>
      </c>
      <c r="K2332" s="56" t="s">
        <v>18</v>
      </c>
      <c r="L2332" s="56" t="s">
        <v>14</v>
      </c>
      <c r="M2332" s="60" t="s">
        <v>14768</v>
      </c>
      <c r="N2332" s="56" t="s">
        <v>14735</v>
      </c>
      <c r="O2332" s="56"/>
      <c r="P2332" s="56" t="s">
        <v>108</v>
      </c>
      <c r="Q2332" s="56" t="s">
        <v>96</v>
      </c>
      <c r="R2332" s="57"/>
      <c r="S2332" s="56" t="s">
        <v>108</v>
      </c>
      <c r="T2332" s="56" t="s">
        <v>108</v>
      </c>
      <c r="U2332" s="57"/>
      <c r="V2332" s="76"/>
      <c r="W2332" s="62" t="s">
        <v>108</v>
      </c>
      <c r="X2332" s="57"/>
      <c r="Y2332" s="56" t="s">
        <v>108</v>
      </c>
      <c r="Z2332" s="56" t="s">
        <v>123</v>
      </c>
      <c r="AA2332" s="57">
        <v>43536</v>
      </c>
      <c r="AB2332" s="63" t="s">
        <v>168</v>
      </c>
      <c r="AC2332" s="64" t="s">
        <v>14769</v>
      </c>
      <c r="AD2332" s="56" t="s">
        <v>118</v>
      </c>
      <c r="AE2332" s="56"/>
      <c r="AF2332" s="61"/>
      <c r="AG2332" s="61"/>
      <c r="AH2332" s="67" t="str">
        <v>Mar</v>
      </c>
      <c r="AI2332" s="68" t="str">
        <v>Mar</v>
      </c>
      <c r="AJ2332" s="69">
        <f t="shared" si="340"/>
        <v>0</v>
      </c>
      <c r="AK2332" s="70" t="str">
        <f t="shared" si="464"/>
        <v/>
      </c>
      <c r="AL2332" s="71" t="s">
        <v>17409</v>
      </c>
      <c r="AM2332" s="71" t="str">
        <v>2019</v>
      </c>
      <c r="AN2332" s="70">
        <f t="shared" si="465"/>
        <v>43546</v>
      </c>
      <c r="AO2332" s="70" t="s">
        <v>123</v>
      </c>
      <c r="AP2332" s="74">
        <f ca="1"/>
        <v>423</v>
      </c>
    </row>
    <row r="2333" spans="1:42" ht="14.4">
      <c r="A2333" s="55" t="s">
        <v>14770</v>
      </c>
      <c r="B2333" s="56" t="s">
        <v>89</v>
      </c>
      <c r="C2333" s="57">
        <v>43668</v>
      </c>
      <c r="D2333" s="56" t="s">
        <v>131</v>
      </c>
      <c r="E2333" s="56" t="s">
        <v>140</v>
      </c>
      <c r="F2333" s="58" t="s">
        <v>106</v>
      </c>
      <c r="G2333" s="58" t="s">
        <v>107</v>
      </c>
      <c r="H2333" s="56" t="s">
        <v>140</v>
      </c>
      <c r="I2333" s="57"/>
      <c r="J2333" s="57">
        <f t="shared" si="461"/>
        <v>43698</v>
      </c>
      <c r="K2333" s="56"/>
      <c r="L2333" s="56"/>
      <c r="M2333" s="60" t="s">
        <v>14771</v>
      </c>
      <c r="N2333" s="56" t="s">
        <v>14772</v>
      </c>
      <c r="O2333" s="56" t="s">
        <v>22</v>
      </c>
      <c r="P2333" s="56" t="s">
        <v>108</v>
      </c>
      <c r="Q2333" s="56" t="s">
        <v>96</v>
      </c>
      <c r="R2333" s="57"/>
      <c r="S2333" s="56" t="s">
        <v>108</v>
      </c>
      <c r="T2333" s="56" t="s">
        <v>108</v>
      </c>
      <c r="U2333" s="57"/>
      <c r="V2333" s="62"/>
      <c r="W2333" s="62" t="s">
        <v>108</v>
      </c>
      <c r="X2333" s="57"/>
      <c r="Y2333" s="56" t="s">
        <v>108</v>
      </c>
      <c r="Z2333" s="56" t="s">
        <v>108</v>
      </c>
      <c r="AA2333" s="57">
        <v>43668</v>
      </c>
      <c r="AB2333" s="63" t="s">
        <v>163</v>
      </c>
      <c r="AC2333" s="64" t="s">
        <v>14773</v>
      </c>
      <c r="AD2333" s="56" t="s">
        <v>224</v>
      </c>
      <c r="AE2333" s="56"/>
      <c r="AF2333" s="61"/>
      <c r="AG2333" s="61"/>
      <c r="AH2333" s="67" t="str">
        <v>Jul</v>
      </c>
      <c r="AI2333" s="68" t="str">
        <v>Jul</v>
      </c>
      <c r="AJ2333" s="69">
        <f t="shared" si="340"/>
        <v>0</v>
      </c>
      <c r="AK2333" s="70" t="str">
        <f t="shared" si="464"/>
        <v/>
      </c>
      <c r="AL2333" s="71" t="s">
        <v>17409</v>
      </c>
      <c r="AM2333" s="71" t="str">
        <v>2019</v>
      </c>
      <c r="AN2333" s="70">
        <f t="shared" si="465"/>
        <v>43678</v>
      </c>
      <c r="AO2333" s="70" t="s">
        <v>123</v>
      </c>
      <c r="AP2333" s="74">
        <f ca="1"/>
        <v>291</v>
      </c>
    </row>
    <row r="2334" spans="1:42" ht="14.4">
      <c r="A2334" s="55" t="s">
        <v>14774</v>
      </c>
      <c r="B2334" s="56" t="s">
        <v>89</v>
      </c>
      <c r="C2334" s="57">
        <v>43657</v>
      </c>
      <c r="D2334" s="56" t="s">
        <v>90</v>
      </c>
      <c r="E2334" s="56" t="s">
        <v>12</v>
      </c>
      <c r="F2334" s="58" t="s">
        <v>106</v>
      </c>
      <c r="G2334" s="58" t="s">
        <v>107</v>
      </c>
      <c r="H2334" s="56" t="s">
        <v>12</v>
      </c>
      <c r="I2334" s="57"/>
      <c r="J2334" s="57">
        <f t="shared" si="461"/>
        <v>43687</v>
      </c>
      <c r="K2334" s="56" t="s">
        <v>18</v>
      </c>
      <c r="L2334" s="56" t="s">
        <v>18</v>
      </c>
      <c r="M2334" s="60" t="s">
        <v>14775</v>
      </c>
      <c r="N2334" s="56"/>
      <c r="O2334" s="56" t="s">
        <v>266</v>
      </c>
      <c r="P2334" s="56" t="s">
        <v>14776</v>
      </c>
      <c r="Q2334" s="56" t="s">
        <v>17</v>
      </c>
      <c r="R2334" s="57"/>
      <c r="S2334" s="56"/>
      <c r="T2334" s="56"/>
      <c r="U2334" s="57"/>
      <c r="V2334" s="62"/>
      <c r="W2334" s="62"/>
      <c r="X2334" s="57"/>
      <c r="Y2334" s="56"/>
      <c r="Z2334" s="56" t="s">
        <v>121</v>
      </c>
      <c r="AA2334" s="57">
        <v>43658</v>
      </c>
      <c r="AB2334" s="63"/>
      <c r="AC2334" s="64"/>
      <c r="AD2334" s="65" t="s">
        <v>97</v>
      </c>
      <c r="AE2334" s="56" t="s">
        <v>90</v>
      </c>
      <c r="AF2334" s="61"/>
      <c r="AG2334" s="61"/>
      <c r="AH2334" s="67" t="str">
        <v>Jul</v>
      </c>
      <c r="AI2334" s="68" t="str">
        <v>Jul</v>
      </c>
      <c r="AJ2334" s="69">
        <f t="shared" si="340"/>
        <v>1</v>
      </c>
      <c r="AK2334" s="70" t="str">
        <f t="shared" si="464"/>
        <v/>
      </c>
      <c r="AL2334" s="71" t="s">
        <v>17409</v>
      </c>
      <c r="AM2334" s="71" t="str">
        <v>2019</v>
      </c>
      <c r="AN2334" s="70">
        <f t="shared" si="465"/>
        <v>43667</v>
      </c>
      <c r="AO2334" s="70" t="s">
        <v>123</v>
      </c>
      <c r="AP2334" s="74">
        <f ca="1"/>
        <v>302</v>
      </c>
    </row>
    <row r="2335" spans="1:42" ht="14.4">
      <c r="A2335" s="55" t="s">
        <v>14777</v>
      </c>
      <c r="B2335" s="56" t="s">
        <v>89</v>
      </c>
      <c r="C2335" s="57">
        <v>43529</v>
      </c>
      <c r="D2335" s="56" t="s">
        <v>131</v>
      </c>
      <c r="E2335" s="56" t="s">
        <v>140</v>
      </c>
      <c r="F2335" s="58" t="s">
        <v>106</v>
      </c>
      <c r="G2335" s="58" t="s">
        <v>107</v>
      </c>
      <c r="H2335" s="56" t="s">
        <v>140</v>
      </c>
      <c r="I2335" s="57"/>
      <c r="J2335" s="57">
        <f t="shared" si="461"/>
        <v>43559</v>
      </c>
      <c r="K2335" s="56" t="s">
        <v>18</v>
      </c>
      <c r="L2335" s="61"/>
      <c r="M2335" s="60" t="s">
        <v>14778</v>
      </c>
      <c r="N2335" s="56" t="s">
        <v>14779</v>
      </c>
      <c r="O2335" s="56" t="s">
        <v>33</v>
      </c>
      <c r="P2335" s="56" t="s">
        <v>108</v>
      </c>
      <c r="Q2335" s="56" t="s">
        <v>17</v>
      </c>
      <c r="R2335" s="57"/>
      <c r="S2335" s="56" t="s">
        <v>108</v>
      </c>
      <c r="T2335" s="56" t="s">
        <v>108</v>
      </c>
      <c r="U2335" s="57"/>
      <c r="V2335" s="62"/>
      <c r="W2335" s="62"/>
      <c r="X2335" s="57"/>
      <c r="Y2335" s="56" t="s">
        <v>108</v>
      </c>
      <c r="Z2335" s="56" t="s">
        <v>123</v>
      </c>
      <c r="AA2335" s="57">
        <v>43529</v>
      </c>
      <c r="AB2335" s="75"/>
      <c r="AC2335" s="64" t="s">
        <v>14780</v>
      </c>
      <c r="AD2335" s="65" t="s">
        <v>179</v>
      </c>
      <c r="AE2335" s="96"/>
      <c r="AF2335" s="66"/>
      <c r="AG2335" s="66"/>
      <c r="AH2335" s="67" t="str">
        <v>Mar</v>
      </c>
      <c r="AI2335" s="68" t="str">
        <v>Mar</v>
      </c>
      <c r="AJ2335" s="69">
        <f t="shared" si="340"/>
        <v>0</v>
      </c>
      <c r="AK2335" s="70" t="str">
        <f t="shared" si="464"/>
        <v/>
      </c>
      <c r="AL2335" s="71" t="s">
        <v>17409</v>
      </c>
      <c r="AM2335" s="71" t="str">
        <v>2019</v>
      </c>
      <c r="AN2335" s="70">
        <f t="shared" si="465"/>
        <v>43539</v>
      </c>
      <c r="AO2335" s="70" t="s">
        <v>123</v>
      </c>
      <c r="AP2335" s="74">
        <f ca="1"/>
        <v>430</v>
      </c>
    </row>
    <row r="2336" spans="1:42" ht="14.4">
      <c r="A2336" s="55" t="s">
        <v>14781</v>
      </c>
      <c r="B2336" s="56" t="s">
        <v>89</v>
      </c>
      <c r="C2336" s="57">
        <v>43606</v>
      </c>
      <c r="D2336" s="56" t="s">
        <v>119</v>
      </c>
      <c r="E2336" s="56" t="s">
        <v>140</v>
      </c>
      <c r="F2336" s="58" t="s">
        <v>106</v>
      </c>
      <c r="G2336" s="58" t="s">
        <v>107</v>
      </c>
      <c r="H2336" s="56" t="s">
        <v>140</v>
      </c>
      <c r="I2336" s="59"/>
      <c r="J2336" s="59">
        <f t="shared" si="461"/>
        <v>43636</v>
      </c>
      <c r="K2336" s="56" t="s">
        <v>18</v>
      </c>
      <c r="L2336" s="56" t="s">
        <v>14</v>
      </c>
      <c r="M2336" s="60" t="s">
        <v>14782</v>
      </c>
      <c r="N2336" s="56" t="s">
        <v>14783</v>
      </c>
      <c r="O2336" s="56" t="s">
        <v>236</v>
      </c>
      <c r="P2336" s="56" t="s">
        <v>108</v>
      </c>
      <c r="Q2336" s="56" t="s">
        <v>96</v>
      </c>
      <c r="R2336" s="59"/>
      <c r="S2336" s="56" t="s">
        <v>108</v>
      </c>
      <c r="T2336" s="56" t="s">
        <v>108</v>
      </c>
      <c r="U2336" s="59"/>
      <c r="V2336" s="77"/>
      <c r="W2336" s="62" t="s">
        <v>108</v>
      </c>
      <c r="X2336" s="59"/>
      <c r="Y2336" s="56" t="s">
        <v>108</v>
      </c>
      <c r="Z2336" s="56" t="s">
        <v>121</v>
      </c>
      <c r="AA2336" s="57">
        <v>43606</v>
      </c>
      <c r="AB2336" s="63" t="s">
        <v>155</v>
      </c>
      <c r="AC2336" s="64" t="s">
        <v>14784</v>
      </c>
      <c r="AD2336" s="56" t="s">
        <v>633</v>
      </c>
      <c r="AE2336" s="56"/>
      <c r="AF2336" s="61"/>
      <c r="AG2336" s="61"/>
      <c r="AH2336" s="67" t="str">
        <v>May</v>
      </c>
      <c r="AI2336" s="68" t="str">
        <v>May</v>
      </c>
      <c r="AJ2336" s="69">
        <f t="shared" si="340"/>
        <v>0</v>
      </c>
      <c r="AK2336" s="70" t="str">
        <f t="shared" si="464"/>
        <v/>
      </c>
      <c r="AL2336" s="71" t="s">
        <v>17409</v>
      </c>
      <c r="AM2336" s="71" t="str">
        <v>2019</v>
      </c>
      <c r="AN2336" s="70">
        <f t="shared" si="465"/>
        <v>43616</v>
      </c>
      <c r="AO2336" s="70" t="s">
        <v>123</v>
      </c>
      <c r="AP2336" s="74">
        <f ca="1"/>
        <v>353</v>
      </c>
    </row>
    <row r="2337" spans="1:42" ht="14.4">
      <c r="A2337" s="55" t="s">
        <v>14785</v>
      </c>
      <c r="B2337" s="56" t="s">
        <v>89</v>
      </c>
      <c r="C2337" s="57">
        <v>43640</v>
      </c>
      <c r="D2337" s="56" t="s">
        <v>119</v>
      </c>
      <c r="E2337" s="56" t="s">
        <v>140</v>
      </c>
      <c r="F2337" s="58" t="s">
        <v>106</v>
      </c>
      <c r="G2337" s="58" t="s">
        <v>107</v>
      </c>
      <c r="H2337" s="56" t="s">
        <v>140</v>
      </c>
      <c r="I2337" s="57"/>
      <c r="J2337" s="57">
        <f t="shared" si="461"/>
        <v>43670</v>
      </c>
      <c r="K2337" s="56" t="s">
        <v>18</v>
      </c>
      <c r="L2337" s="56" t="s">
        <v>14</v>
      </c>
      <c r="M2337" s="60" t="s">
        <v>14786</v>
      </c>
      <c r="N2337" s="56" t="s">
        <v>5989</v>
      </c>
      <c r="O2337" s="56" t="s">
        <v>44</v>
      </c>
      <c r="P2337" s="56" t="s">
        <v>108</v>
      </c>
      <c r="Q2337" s="56" t="s">
        <v>17</v>
      </c>
      <c r="R2337" s="57"/>
      <c r="S2337" s="56" t="s">
        <v>108</v>
      </c>
      <c r="T2337" s="56" t="s">
        <v>108</v>
      </c>
      <c r="U2337" s="57"/>
      <c r="V2337" s="62"/>
      <c r="W2337" s="62" t="s">
        <v>108</v>
      </c>
      <c r="X2337" s="57"/>
      <c r="Y2337" s="56" t="s">
        <v>108</v>
      </c>
      <c r="Z2337" s="56" t="s">
        <v>123</v>
      </c>
      <c r="AA2337" s="57">
        <v>43640</v>
      </c>
      <c r="AB2337" s="63"/>
      <c r="AC2337" s="64" t="s">
        <v>14787</v>
      </c>
      <c r="AD2337" s="56" t="s">
        <v>118</v>
      </c>
      <c r="AE2337" s="56"/>
      <c r="AF2337" s="61"/>
      <c r="AG2337" s="61"/>
      <c r="AH2337" s="67" t="str">
        <v>Jun</v>
      </c>
      <c r="AI2337" s="68" t="str">
        <v>Jun</v>
      </c>
      <c r="AJ2337" s="69">
        <f t="shared" si="340"/>
        <v>0</v>
      </c>
      <c r="AK2337" s="70" t="str">
        <f t="shared" si="464"/>
        <v/>
      </c>
      <c r="AL2337" s="71" t="s">
        <v>17409</v>
      </c>
      <c r="AM2337" s="71" t="str">
        <v>2019</v>
      </c>
      <c r="AN2337" s="70">
        <f t="shared" si="465"/>
        <v>43650</v>
      </c>
      <c r="AO2337" s="70" t="s">
        <v>123</v>
      </c>
      <c r="AP2337" s="74">
        <f ca="1"/>
        <v>319</v>
      </c>
    </row>
    <row r="2338" spans="1:42" ht="14.4">
      <c r="A2338" s="55" t="s">
        <v>14788</v>
      </c>
      <c r="B2338" s="56" t="s">
        <v>89</v>
      </c>
      <c r="C2338" s="57">
        <v>43733</v>
      </c>
      <c r="D2338" s="56" t="s">
        <v>131</v>
      </c>
      <c r="E2338" s="56" t="s">
        <v>129</v>
      </c>
      <c r="F2338" s="58" t="s">
        <v>106</v>
      </c>
      <c r="G2338" s="58" t="s">
        <v>107</v>
      </c>
      <c r="H2338" s="56" t="s">
        <v>129</v>
      </c>
      <c r="I2338" s="59"/>
      <c r="J2338" s="59">
        <f t="shared" si="461"/>
        <v>43763</v>
      </c>
      <c r="K2338" s="56" t="s">
        <v>18</v>
      </c>
      <c r="L2338" s="56" t="s">
        <v>14</v>
      </c>
      <c r="M2338" s="60" t="s">
        <v>14789</v>
      </c>
      <c r="N2338" s="56" t="s">
        <v>14790</v>
      </c>
      <c r="O2338" s="61"/>
      <c r="P2338" s="56" t="s">
        <v>108</v>
      </c>
      <c r="Q2338" s="56" t="s">
        <v>130</v>
      </c>
      <c r="R2338" s="59"/>
      <c r="S2338" s="56" t="s">
        <v>108</v>
      </c>
      <c r="T2338" s="56" t="s">
        <v>108</v>
      </c>
      <c r="U2338" s="59"/>
      <c r="V2338" s="77"/>
      <c r="W2338" s="62" t="s">
        <v>122</v>
      </c>
      <c r="X2338" s="59"/>
      <c r="Y2338" s="56" t="s">
        <v>108</v>
      </c>
      <c r="Z2338" s="56" t="s">
        <v>121</v>
      </c>
      <c r="AA2338" s="57">
        <v>43734</v>
      </c>
      <c r="AB2338" s="63" t="s">
        <v>289</v>
      </c>
      <c r="AC2338" s="64" t="s">
        <v>14791</v>
      </c>
      <c r="AD2338" s="56" t="s">
        <v>224</v>
      </c>
      <c r="AE2338" s="56" t="s">
        <v>131</v>
      </c>
      <c r="AF2338" s="61"/>
      <c r="AG2338" s="61"/>
      <c r="AH2338" s="67" t="str">
        <v>Sep</v>
      </c>
      <c r="AI2338" s="68" t="str">
        <v>Sep</v>
      </c>
      <c r="AJ2338" s="69">
        <f t="shared" si="340"/>
        <v>1</v>
      </c>
      <c r="AK2338" s="70" t="str">
        <f t="shared" si="464"/>
        <v/>
      </c>
      <c r="AL2338" s="71" t="s">
        <v>17409</v>
      </c>
      <c r="AM2338" s="71" t="str">
        <v>2019</v>
      </c>
      <c r="AN2338" s="70">
        <f t="shared" si="465"/>
        <v>43743</v>
      </c>
      <c r="AO2338" s="70" t="s">
        <v>123</v>
      </c>
      <c r="AP2338" s="74">
        <f ca="1"/>
        <v>226</v>
      </c>
    </row>
    <row r="2339" spans="1:42" ht="14.4">
      <c r="A2339" s="55" t="s">
        <v>14792</v>
      </c>
      <c r="B2339" s="56" t="s">
        <v>89</v>
      </c>
      <c r="C2339" s="57">
        <v>43748</v>
      </c>
      <c r="D2339" s="56" t="s">
        <v>131</v>
      </c>
      <c r="E2339" s="56" t="s">
        <v>129</v>
      </c>
      <c r="F2339" s="58" t="s">
        <v>106</v>
      </c>
      <c r="G2339" s="58" t="s">
        <v>107</v>
      </c>
      <c r="H2339" s="56" t="s">
        <v>129</v>
      </c>
      <c r="I2339" s="59"/>
      <c r="J2339" s="59">
        <f t="shared" si="461"/>
        <v>43778</v>
      </c>
      <c r="K2339" s="56" t="s">
        <v>18</v>
      </c>
      <c r="L2339" s="56" t="s">
        <v>14</v>
      </c>
      <c r="M2339" s="60" t="s">
        <v>14793</v>
      </c>
      <c r="N2339" s="56" t="s">
        <v>14794</v>
      </c>
      <c r="O2339" s="56"/>
      <c r="P2339" s="56" t="s">
        <v>108</v>
      </c>
      <c r="Q2339" s="56" t="s">
        <v>130</v>
      </c>
      <c r="R2339" s="59"/>
      <c r="S2339" s="56" t="s">
        <v>108</v>
      </c>
      <c r="T2339" s="56" t="s">
        <v>108</v>
      </c>
      <c r="U2339" s="57"/>
      <c r="V2339" s="77"/>
      <c r="W2339" s="62" t="s">
        <v>108</v>
      </c>
      <c r="X2339" s="59"/>
      <c r="Y2339" s="56" t="s">
        <v>108</v>
      </c>
      <c r="Z2339" s="56" t="s">
        <v>123</v>
      </c>
      <c r="AA2339" s="57">
        <v>43748</v>
      </c>
      <c r="AB2339" s="63" t="s">
        <v>389</v>
      </c>
      <c r="AC2339" s="64" t="s">
        <v>14795</v>
      </c>
      <c r="AD2339" s="56" t="s">
        <v>224</v>
      </c>
      <c r="AE2339" s="56" t="s">
        <v>131</v>
      </c>
      <c r="AF2339" s="61"/>
      <c r="AG2339" s="61"/>
      <c r="AH2339" s="67" t="str">
        <v>Oct</v>
      </c>
      <c r="AI2339" s="68" t="str">
        <v>Oct</v>
      </c>
      <c r="AJ2339" s="69">
        <f t="shared" si="340"/>
        <v>0</v>
      </c>
      <c r="AK2339" s="70"/>
      <c r="AL2339" s="71"/>
      <c r="AM2339" s="71" t="str">
        <v>2019</v>
      </c>
      <c r="AN2339" s="70"/>
      <c r="AO2339" s="70" t="s">
        <v>123</v>
      </c>
      <c r="AP2339" s="74">
        <f ca="1"/>
        <v>211</v>
      </c>
    </row>
    <row r="2340" spans="1:42" ht="14.4">
      <c r="A2340" s="55" t="s">
        <v>14796</v>
      </c>
      <c r="B2340" s="56" t="s">
        <v>89</v>
      </c>
      <c r="C2340" s="57">
        <v>43747</v>
      </c>
      <c r="D2340" s="56" t="s">
        <v>131</v>
      </c>
      <c r="E2340" s="56" t="s">
        <v>129</v>
      </c>
      <c r="F2340" s="58" t="s">
        <v>106</v>
      </c>
      <c r="G2340" s="58" t="s">
        <v>107</v>
      </c>
      <c r="H2340" s="56" t="s">
        <v>129</v>
      </c>
      <c r="I2340" s="59"/>
      <c r="J2340" s="59">
        <f t="shared" si="461"/>
        <v>43777</v>
      </c>
      <c r="K2340" s="56" t="s">
        <v>18</v>
      </c>
      <c r="L2340" s="56" t="s">
        <v>14</v>
      </c>
      <c r="M2340" s="60" t="s">
        <v>14797</v>
      </c>
      <c r="N2340" s="56" t="s">
        <v>14798</v>
      </c>
      <c r="O2340" s="56"/>
      <c r="P2340" s="56" t="s">
        <v>108</v>
      </c>
      <c r="Q2340" s="56" t="s">
        <v>288</v>
      </c>
      <c r="R2340" s="59"/>
      <c r="S2340" s="56" t="s">
        <v>108</v>
      </c>
      <c r="T2340" s="56" t="s">
        <v>108</v>
      </c>
      <c r="U2340" s="57"/>
      <c r="V2340" s="77"/>
      <c r="W2340" s="62" t="s">
        <v>122</v>
      </c>
      <c r="X2340" s="59"/>
      <c r="Y2340" s="56" t="s">
        <v>108</v>
      </c>
      <c r="Z2340" s="56" t="s">
        <v>123</v>
      </c>
      <c r="AA2340" s="57">
        <v>43753</v>
      </c>
      <c r="AB2340" s="63" t="s">
        <v>389</v>
      </c>
      <c r="AC2340" s="64" t="s">
        <v>14799</v>
      </c>
      <c r="AD2340" s="56" t="s">
        <v>224</v>
      </c>
      <c r="AE2340" s="56" t="s">
        <v>90</v>
      </c>
      <c r="AF2340" s="61"/>
      <c r="AG2340" s="61"/>
      <c r="AH2340" s="67" t="str">
        <v>Oct</v>
      </c>
      <c r="AI2340" s="68" t="str">
        <v>Oct</v>
      </c>
      <c r="AJ2340" s="69">
        <f t="shared" si="340"/>
        <v>6</v>
      </c>
      <c r="AK2340" s="70"/>
      <c r="AL2340" s="71"/>
      <c r="AM2340" s="71" t="str">
        <v>2019</v>
      </c>
      <c r="AN2340" s="70"/>
      <c r="AO2340" s="70" t="s">
        <v>123</v>
      </c>
      <c r="AP2340" s="74">
        <f ca="1"/>
        <v>212</v>
      </c>
    </row>
    <row r="2341" spans="1:42" ht="14.4">
      <c r="A2341" s="55" t="s">
        <v>14800</v>
      </c>
      <c r="B2341" s="56" t="s">
        <v>89</v>
      </c>
      <c r="C2341" s="57">
        <v>43753</v>
      </c>
      <c r="D2341" s="56" t="s">
        <v>131</v>
      </c>
      <c r="E2341" s="56" t="s">
        <v>129</v>
      </c>
      <c r="F2341" s="58" t="s">
        <v>106</v>
      </c>
      <c r="G2341" s="58" t="s">
        <v>107</v>
      </c>
      <c r="H2341" s="56" t="s">
        <v>129</v>
      </c>
      <c r="I2341" s="59"/>
      <c r="J2341" s="59">
        <f t="shared" si="461"/>
        <v>43783</v>
      </c>
      <c r="K2341" s="56" t="s">
        <v>18</v>
      </c>
      <c r="L2341" s="56" t="s">
        <v>14</v>
      </c>
      <c r="M2341" s="60" t="s">
        <v>14801</v>
      </c>
      <c r="N2341" s="56" t="s">
        <v>14802</v>
      </c>
      <c r="O2341" s="56"/>
      <c r="P2341" s="56" t="s">
        <v>14803</v>
      </c>
      <c r="Q2341" s="56" t="s">
        <v>541</v>
      </c>
      <c r="R2341" s="59"/>
      <c r="S2341" s="56" t="s">
        <v>108</v>
      </c>
      <c r="T2341" s="56" t="s">
        <v>108</v>
      </c>
      <c r="U2341" s="57"/>
      <c r="V2341" s="77"/>
      <c r="W2341" s="62" t="s">
        <v>122</v>
      </c>
      <c r="X2341" s="59"/>
      <c r="Y2341" s="56" t="s">
        <v>108</v>
      </c>
      <c r="Z2341" s="56" t="s">
        <v>121</v>
      </c>
      <c r="AA2341" s="57">
        <v>43760</v>
      </c>
      <c r="AB2341" s="63" t="s">
        <v>389</v>
      </c>
      <c r="AC2341" s="64" t="s">
        <v>14804</v>
      </c>
      <c r="AD2341" s="65" t="s">
        <v>97</v>
      </c>
      <c r="AE2341" s="56" t="s">
        <v>131</v>
      </c>
      <c r="AF2341" s="61"/>
      <c r="AG2341" s="61"/>
      <c r="AH2341" s="67" t="str">
        <v>Oct</v>
      </c>
      <c r="AI2341" s="68" t="str">
        <v>Oct</v>
      </c>
      <c r="AJ2341" s="69">
        <f t="shared" si="340"/>
        <v>7</v>
      </c>
      <c r="AK2341" s="70" t="str">
        <f t="shared" ref="AK2341:AK2342" si="466">IF(R2341="","",SUM(R2341+30))</f>
        <v/>
      </c>
      <c r="AL2341" s="71"/>
      <c r="AM2341" s="71" t="str">
        <v>2019</v>
      </c>
      <c r="AN2341" s="70"/>
      <c r="AO2341" s="70" t="s">
        <v>123</v>
      </c>
      <c r="AP2341" s="74">
        <f ca="1"/>
        <v>206</v>
      </c>
    </row>
    <row r="2342" spans="1:42" ht="14.4">
      <c r="A2342" s="55" t="s">
        <v>14805</v>
      </c>
      <c r="B2342" s="56" t="s">
        <v>89</v>
      </c>
      <c r="C2342" s="57">
        <v>43620</v>
      </c>
      <c r="D2342" s="56" t="s">
        <v>131</v>
      </c>
      <c r="E2342" s="56" t="s">
        <v>129</v>
      </c>
      <c r="F2342" s="58" t="s">
        <v>106</v>
      </c>
      <c r="G2342" s="58" t="s">
        <v>107</v>
      </c>
      <c r="H2342" s="56" t="s">
        <v>129</v>
      </c>
      <c r="I2342" s="57"/>
      <c r="J2342" s="57">
        <f t="shared" si="461"/>
        <v>43650</v>
      </c>
      <c r="K2342" s="56" t="s">
        <v>18</v>
      </c>
      <c r="L2342" s="56" t="s">
        <v>14</v>
      </c>
      <c r="M2342" s="60" t="s">
        <v>14806</v>
      </c>
      <c r="N2342" s="56" t="s">
        <v>14807</v>
      </c>
      <c r="O2342" s="56"/>
      <c r="P2342" s="56" t="s">
        <v>108</v>
      </c>
      <c r="Q2342" s="56" t="s">
        <v>96</v>
      </c>
      <c r="R2342" s="57"/>
      <c r="S2342" s="56" t="s">
        <v>108</v>
      </c>
      <c r="T2342" s="56" t="s">
        <v>108</v>
      </c>
      <c r="U2342" s="57"/>
      <c r="V2342" s="62"/>
      <c r="W2342" s="62" t="s">
        <v>108</v>
      </c>
      <c r="X2342" s="57"/>
      <c r="Y2342" s="56" t="s">
        <v>108</v>
      </c>
      <c r="Z2342" s="56" t="s">
        <v>123</v>
      </c>
      <c r="AA2342" s="57">
        <v>43621</v>
      </c>
      <c r="AB2342" s="63" t="s">
        <v>484</v>
      </c>
      <c r="AC2342" s="64" t="s">
        <v>537</v>
      </c>
      <c r="AD2342" s="56" t="s">
        <v>224</v>
      </c>
      <c r="AE2342" s="56" t="s">
        <v>131</v>
      </c>
      <c r="AF2342" s="61"/>
      <c r="AG2342" s="61"/>
      <c r="AH2342" s="67" t="str">
        <v>Jun</v>
      </c>
      <c r="AI2342" s="68" t="str">
        <v>Jun</v>
      </c>
      <c r="AJ2342" s="69">
        <f t="shared" si="340"/>
        <v>1</v>
      </c>
      <c r="AK2342" s="70" t="str">
        <f t="shared" si="466"/>
        <v/>
      </c>
      <c r="AL2342" s="71" t="s">
        <v>17409</v>
      </c>
      <c r="AM2342" s="71" t="str">
        <v>2019</v>
      </c>
      <c r="AN2342" s="70">
        <f>IF(C2342="","",SUM(C2342+10))</f>
        <v>43630</v>
      </c>
      <c r="AO2342" s="70" t="s">
        <v>123</v>
      </c>
      <c r="AP2342" s="74">
        <f ca="1"/>
        <v>339</v>
      </c>
    </row>
    <row r="2343" spans="1:42" ht="14.4">
      <c r="A2343" s="55" t="s">
        <v>14808</v>
      </c>
      <c r="B2343" s="56" t="s">
        <v>89</v>
      </c>
      <c r="C2343" s="57">
        <v>43774</v>
      </c>
      <c r="D2343" s="56" t="s">
        <v>131</v>
      </c>
      <c r="E2343" s="56" t="s">
        <v>129</v>
      </c>
      <c r="F2343" s="58" t="s">
        <v>106</v>
      </c>
      <c r="G2343" s="58" t="s">
        <v>107</v>
      </c>
      <c r="H2343" s="56" t="s">
        <v>129</v>
      </c>
      <c r="I2343" s="59"/>
      <c r="J2343" s="59">
        <f t="shared" si="461"/>
        <v>43804</v>
      </c>
      <c r="K2343" s="56" t="s">
        <v>18</v>
      </c>
      <c r="L2343" s="56" t="s">
        <v>14</v>
      </c>
      <c r="M2343" s="60" t="s">
        <v>14809</v>
      </c>
      <c r="N2343" s="56" t="s">
        <v>14810</v>
      </c>
      <c r="O2343" s="56"/>
      <c r="P2343" s="56" t="s">
        <v>108</v>
      </c>
      <c r="Q2343" s="56" t="s">
        <v>288</v>
      </c>
      <c r="R2343" s="59"/>
      <c r="S2343" s="56" t="s">
        <v>108</v>
      </c>
      <c r="T2343" s="56" t="s">
        <v>108</v>
      </c>
      <c r="U2343" s="57"/>
      <c r="V2343" s="77"/>
      <c r="W2343" s="62" t="s">
        <v>108</v>
      </c>
      <c r="X2343" s="59"/>
      <c r="Y2343" s="56" t="s">
        <v>108</v>
      </c>
      <c r="Z2343" s="56" t="s">
        <v>123</v>
      </c>
      <c r="AA2343" s="57">
        <v>43774</v>
      </c>
      <c r="AB2343" s="63" t="s">
        <v>318</v>
      </c>
      <c r="AC2343" s="64" t="s">
        <v>14811</v>
      </c>
      <c r="AD2343" s="56" t="s">
        <v>118</v>
      </c>
      <c r="AE2343" s="56" t="s">
        <v>131</v>
      </c>
      <c r="AF2343" s="61"/>
      <c r="AG2343" s="61"/>
      <c r="AH2343" s="67" t="str">
        <v>Nov</v>
      </c>
      <c r="AI2343" s="68" t="str">
        <v>Nov</v>
      </c>
      <c r="AJ2343" s="69">
        <f t="shared" si="340"/>
        <v>0</v>
      </c>
      <c r="AK2343" s="70"/>
      <c r="AL2343" s="71"/>
      <c r="AM2343" s="71" t="str">
        <v>2019</v>
      </c>
      <c r="AN2343" s="70"/>
      <c r="AO2343" s="70" t="s">
        <v>123</v>
      </c>
      <c r="AP2343" s="74">
        <f ca="1"/>
        <v>185</v>
      </c>
    </row>
    <row r="2344" spans="1:42" ht="14.4">
      <c r="A2344" s="55" t="s">
        <v>14812</v>
      </c>
      <c r="B2344" s="56" t="s">
        <v>89</v>
      </c>
      <c r="C2344" s="57">
        <v>43774</v>
      </c>
      <c r="D2344" s="56" t="s">
        <v>131</v>
      </c>
      <c r="E2344" s="56" t="s">
        <v>129</v>
      </c>
      <c r="F2344" s="58" t="s">
        <v>106</v>
      </c>
      <c r="G2344" s="58" t="s">
        <v>107</v>
      </c>
      <c r="H2344" s="56" t="s">
        <v>129</v>
      </c>
      <c r="I2344" s="59"/>
      <c r="J2344" s="59">
        <f t="shared" si="461"/>
        <v>43804</v>
      </c>
      <c r="K2344" s="56" t="s">
        <v>18</v>
      </c>
      <c r="L2344" s="56" t="s">
        <v>14</v>
      </c>
      <c r="M2344" s="60" t="s">
        <v>14809</v>
      </c>
      <c r="N2344" s="56" t="s">
        <v>14813</v>
      </c>
      <c r="O2344" s="56"/>
      <c r="P2344" s="56" t="s">
        <v>108</v>
      </c>
      <c r="Q2344" s="56" t="s">
        <v>288</v>
      </c>
      <c r="R2344" s="59"/>
      <c r="S2344" s="56" t="s">
        <v>108</v>
      </c>
      <c r="T2344" s="56" t="s">
        <v>108</v>
      </c>
      <c r="U2344" s="57"/>
      <c r="V2344" s="77"/>
      <c r="W2344" s="62" t="s">
        <v>108</v>
      </c>
      <c r="X2344" s="59"/>
      <c r="Y2344" s="56" t="s">
        <v>108</v>
      </c>
      <c r="Z2344" s="56" t="s">
        <v>123</v>
      </c>
      <c r="AA2344" s="57">
        <v>43774</v>
      </c>
      <c r="AB2344" s="63" t="s">
        <v>318</v>
      </c>
      <c r="AC2344" s="64" t="s">
        <v>14814</v>
      </c>
      <c r="AD2344" s="56" t="s">
        <v>118</v>
      </c>
      <c r="AE2344" s="56" t="s">
        <v>131</v>
      </c>
      <c r="AF2344" s="61"/>
      <c r="AG2344" s="61"/>
      <c r="AH2344" s="67" t="str">
        <v>Nov</v>
      </c>
      <c r="AI2344" s="68" t="str">
        <v>Nov</v>
      </c>
      <c r="AJ2344" s="69">
        <f t="shared" si="340"/>
        <v>0</v>
      </c>
      <c r="AK2344" s="70"/>
      <c r="AL2344" s="71"/>
      <c r="AM2344" s="71" t="str">
        <v>2019</v>
      </c>
      <c r="AN2344" s="70"/>
      <c r="AO2344" s="70" t="s">
        <v>123</v>
      </c>
      <c r="AP2344" s="74">
        <f ca="1"/>
        <v>185</v>
      </c>
    </row>
    <row r="2345" spans="1:42" ht="14.4">
      <c r="A2345" s="55" t="s">
        <v>14815</v>
      </c>
      <c r="B2345" s="56" t="s">
        <v>89</v>
      </c>
      <c r="C2345" s="57">
        <v>43793</v>
      </c>
      <c r="D2345" s="56" t="s">
        <v>131</v>
      </c>
      <c r="E2345" s="56" t="s">
        <v>129</v>
      </c>
      <c r="F2345" s="58" t="s">
        <v>106</v>
      </c>
      <c r="G2345" s="58" t="s">
        <v>107</v>
      </c>
      <c r="H2345" s="56" t="s">
        <v>129</v>
      </c>
      <c r="I2345" s="59"/>
      <c r="J2345" s="59">
        <f t="shared" si="461"/>
        <v>43823</v>
      </c>
      <c r="K2345" s="56" t="s">
        <v>18</v>
      </c>
      <c r="L2345" s="56" t="s">
        <v>14</v>
      </c>
      <c r="M2345" s="60" t="s">
        <v>14816</v>
      </c>
      <c r="N2345" s="56" t="s">
        <v>14817</v>
      </c>
      <c r="O2345" s="56"/>
      <c r="P2345" s="56" t="s">
        <v>108</v>
      </c>
      <c r="Q2345" s="56" t="s">
        <v>130</v>
      </c>
      <c r="R2345" s="59"/>
      <c r="S2345" s="56" t="s">
        <v>108</v>
      </c>
      <c r="T2345" s="56" t="s">
        <v>108</v>
      </c>
      <c r="U2345" s="57"/>
      <c r="V2345" s="77"/>
      <c r="W2345" s="62" t="s">
        <v>122</v>
      </c>
      <c r="X2345" s="59"/>
      <c r="Y2345" s="56" t="s">
        <v>108</v>
      </c>
      <c r="Z2345" s="56" t="s">
        <v>123</v>
      </c>
      <c r="AA2345" s="57">
        <v>43794</v>
      </c>
      <c r="AB2345" s="63" t="s">
        <v>318</v>
      </c>
      <c r="AC2345" s="64" t="s">
        <v>6078</v>
      </c>
      <c r="AD2345" s="56" t="s">
        <v>118</v>
      </c>
      <c r="AE2345" s="56" t="s">
        <v>131</v>
      </c>
      <c r="AF2345" s="61"/>
      <c r="AG2345" s="61"/>
      <c r="AH2345" s="67" t="str">
        <v>Nov</v>
      </c>
      <c r="AI2345" s="68" t="str">
        <v>Nov</v>
      </c>
      <c r="AJ2345" s="69">
        <f t="shared" si="340"/>
        <v>1</v>
      </c>
      <c r="AK2345" s="70"/>
      <c r="AL2345" s="71"/>
      <c r="AM2345" s="71" t="str">
        <v>2019</v>
      </c>
      <c r="AN2345" s="70"/>
      <c r="AO2345" s="70" t="s">
        <v>123</v>
      </c>
      <c r="AP2345" s="74">
        <f ca="1"/>
        <v>166</v>
      </c>
    </row>
    <row r="2346" spans="1:42" ht="14.4">
      <c r="A2346" s="55" t="s">
        <v>14818</v>
      </c>
      <c r="B2346" s="56" t="s">
        <v>89</v>
      </c>
      <c r="C2346" s="57">
        <v>43732</v>
      </c>
      <c r="D2346" s="56" t="s">
        <v>131</v>
      </c>
      <c r="E2346" s="56" t="s">
        <v>129</v>
      </c>
      <c r="F2346" s="58" t="s">
        <v>106</v>
      </c>
      <c r="G2346" s="58" t="s">
        <v>107</v>
      </c>
      <c r="H2346" s="56" t="s">
        <v>129</v>
      </c>
      <c r="I2346" s="57"/>
      <c r="J2346" s="59">
        <f t="shared" si="461"/>
        <v>43762</v>
      </c>
      <c r="K2346" s="56" t="s">
        <v>18</v>
      </c>
      <c r="L2346" s="56" t="s">
        <v>14</v>
      </c>
      <c r="M2346" s="60" t="s">
        <v>14819</v>
      </c>
      <c r="N2346" s="56" t="s">
        <v>14820</v>
      </c>
      <c r="O2346" s="61"/>
      <c r="P2346" s="56" t="s">
        <v>108</v>
      </c>
      <c r="Q2346" s="56" t="s">
        <v>130</v>
      </c>
      <c r="R2346" s="59"/>
      <c r="S2346" s="56" t="s">
        <v>108</v>
      </c>
      <c r="T2346" s="56" t="s">
        <v>108</v>
      </c>
      <c r="U2346" s="59"/>
      <c r="V2346" s="77"/>
      <c r="W2346" s="62" t="s">
        <v>108</v>
      </c>
      <c r="X2346" s="59"/>
      <c r="Y2346" s="56" t="s">
        <v>108</v>
      </c>
      <c r="Z2346" s="56" t="s">
        <v>123</v>
      </c>
      <c r="AA2346" s="57">
        <v>43732</v>
      </c>
      <c r="AB2346" s="63" t="s">
        <v>289</v>
      </c>
      <c r="AC2346" s="64" t="s">
        <v>14821</v>
      </c>
      <c r="AD2346" s="56" t="s">
        <v>224</v>
      </c>
      <c r="AE2346" s="56" t="s">
        <v>131</v>
      </c>
      <c r="AF2346" s="61"/>
      <c r="AG2346" s="61"/>
      <c r="AH2346" s="67" t="str">
        <v>Sep</v>
      </c>
      <c r="AI2346" s="68" t="str">
        <v>Sep</v>
      </c>
      <c r="AJ2346" s="69">
        <f t="shared" si="340"/>
        <v>0</v>
      </c>
      <c r="AK2346" s="70" t="str">
        <f t="shared" ref="AK2346:AK2351" si="467">IF(R2346="","",SUM(R2346+30))</f>
        <v/>
      </c>
      <c r="AL2346" s="71" t="s">
        <v>17409</v>
      </c>
      <c r="AM2346" s="71" t="str">
        <v>2019</v>
      </c>
      <c r="AN2346" s="70">
        <f t="shared" ref="AN2346:AN2351" si="468">IF(C2346="","",SUM(C2346+10))</f>
        <v>43742</v>
      </c>
      <c r="AO2346" s="70" t="s">
        <v>123</v>
      </c>
      <c r="AP2346" s="74">
        <f ca="1"/>
        <v>227</v>
      </c>
    </row>
    <row r="2347" spans="1:42" ht="14.4">
      <c r="A2347" s="55" t="s">
        <v>14823</v>
      </c>
      <c r="B2347" s="56" t="s">
        <v>89</v>
      </c>
      <c r="C2347" s="57">
        <v>43732</v>
      </c>
      <c r="D2347" s="56" t="s">
        <v>131</v>
      </c>
      <c r="E2347" s="56" t="s">
        <v>129</v>
      </c>
      <c r="F2347" s="58" t="s">
        <v>106</v>
      </c>
      <c r="G2347" s="58" t="s">
        <v>107</v>
      </c>
      <c r="H2347" s="56" t="s">
        <v>129</v>
      </c>
      <c r="I2347" s="59"/>
      <c r="J2347" s="59">
        <f t="shared" si="461"/>
        <v>43762</v>
      </c>
      <c r="K2347" s="56" t="s">
        <v>18</v>
      </c>
      <c r="L2347" s="56" t="s">
        <v>14</v>
      </c>
      <c r="M2347" s="60" t="s">
        <v>14819</v>
      </c>
      <c r="N2347" s="56" t="s">
        <v>14824</v>
      </c>
      <c r="O2347" s="61"/>
      <c r="P2347" s="56" t="s">
        <v>108</v>
      </c>
      <c r="Q2347" s="56" t="s">
        <v>130</v>
      </c>
      <c r="R2347" s="59"/>
      <c r="S2347" s="56" t="s">
        <v>108</v>
      </c>
      <c r="T2347" s="56" t="s">
        <v>108</v>
      </c>
      <c r="U2347" s="59"/>
      <c r="V2347" s="77"/>
      <c r="W2347" s="62" t="s">
        <v>108</v>
      </c>
      <c r="X2347" s="59"/>
      <c r="Y2347" s="56" t="s">
        <v>108</v>
      </c>
      <c r="Z2347" s="56" t="s">
        <v>123</v>
      </c>
      <c r="AA2347" s="57">
        <v>43732</v>
      </c>
      <c r="AB2347" s="63" t="s">
        <v>289</v>
      </c>
      <c r="AC2347" s="64" t="s">
        <v>14825</v>
      </c>
      <c r="AD2347" s="56" t="s">
        <v>224</v>
      </c>
      <c r="AE2347" s="56" t="s">
        <v>131</v>
      </c>
      <c r="AF2347" s="61"/>
      <c r="AG2347" s="61"/>
      <c r="AH2347" s="67" t="str">
        <v>Sep</v>
      </c>
      <c r="AI2347" s="68" t="str">
        <v>Sep</v>
      </c>
      <c r="AJ2347" s="69">
        <f t="shared" si="340"/>
        <v>0</v>
      </c>
      <c r="AK2347" s="70" t="str">
        <f t="shared" si="467"/>
        <v/>
      </c>
      <c r="AL2347" s="71" t="s">
        <v>17409</v>
      </c>
      <c r="AM2347" s="71" t="str">
        <v>2019</v>
      </c>
      <c r="AN2347" s="70">
        <f t="shared" si="468"/>
        <v>43742</v>
      </c>
      <c r="AO2347" s="70" t="s">
        <v>123</v>
      </c>
      <c r="AP2347" s="74">
        <f ca="1"/>
        <v>227</v>
      </c>
    </row>
    <row r="2348" spans="1:42" ht="14.4">
      <c r="A2348" s="55" t="s">
        <v>14826</v>
      </c>
      <c r="B2348" s="56" t="s">
        <v>89</v>
      </c>
      <c r="C2348" s="57">
        <v>43732</v>
      </c>
      <c r="D2348" s="56" t="s">
        <v>131</v>
      </c>
      <c r="E2348" s="56" t="s">
        <v>129</v>
      </c>
      <c r="F2348" s="58" t="s">
        <v>106</v>
      </c>
      <c r="G2348" s="58" t="s">
        <v>107</v>
      </c>
      <c r="H2348" s="56" t="s">
        <v>129</v>
      </c>
      <c r="I2348" s="59"/>
      <c r="J2348" s="59">
        <f t="shared" si="461"/>
        <v>43762</v>
      </c>
      <c r="K2348" s="56" t="s">
        <v>18</v>
      </c>
      <c r="L2348" s="56" t="s">
        <v>14</v>
      </c>
      <c r="M2348" s="60" t="s">
        <v>14819</v>
      </c>
      <c r="N2348" s="56" t="s">
        <v>14827</v>
      </c>
      <c r="O2348" s="61"/>
      <c r="P2348" s="56" t="s">
        <v>108</v>
      </c>
      <c r="Q2348" s="56" t="s">
        <v>130</v>
      </c>
      <c r="R2348" s="59"/>
      <c r="S2348" s="56" t="s">
        <v>108</v>
      </c>
      <c r="T2348" s="56" t="s">
        <v>108</v>
      </c>
      <c r="U2348" s="59"/>
      <c r="V2348" s="77"/>
      <c r="W2348" s="62" t="s">
        <v>108</v>
      </c>
      <c r="X2348" s="59"/>
      <c r="Y2348" s="56" t="s">
        <v>108</v>
      </c>
      <c r="Z2348" s="56" t="s">
        <v>123</v>
      </c>
      <c r="AA2348" s="57">
        <v>43732</v>
      </c>
      <c r="AB2348" s="63" t="s">
        <v>289</v>
      </c>
      <c r="AC2348" s="64" t="s">
        <v>1262</v>
      </c>
      <c r="AD2348" s="56" t="s">
        <v>224</v>
      </c>
      <c r="AE2348" s="56" t="s">
        <v>131</v>
      </c>
      <c r="AF2348" s="61"/>
      <c r="AG2348" s="61"/>
      <c r="AH2348" s="67" t="str">
        <v>Sep</v>
      </c>
      <c r="AI2348" s="68" t="str">
        <v>Sep</v>
      </c>
      <c r="AJ2348" s="69">
        <f t="shared" si="340"/>
        <v>0</v>
      </c>
      <c r="AK2348" s="70" t="str">
        <f t="shared" si="467"/>
        <v/>
      </c>
      <c r="AL2348" s="71" t="s">
        <v>17409</v>
      </c>
      <c r="AM2348" s="71" t="str">
        <v>2019</v>
      </c>
      <c r="AN2348" s="70">
        <f t="shared" si="468"/>
        <v>43742</v>
      </c>
      <c r="AO2348" s="70" t="s">
        <v>123</v>
      </c>
      <c r="AP2348" s="74">
        <f ca="1"/>
        <v>227</v>
      </c>
    </row>
    <row r="2349" spans="1:42" ht="14.4">
      <c r="A2349" s="55" t="s">
        <v>14828</v>
      </c>
      <c r="B2349" s="56" t="s">
        <v>89</v>
      </c>
      <c r="C2349" s="57">
        <v>43732</v>
      </c>
      <c r="D2349" s="56" t="s">
        <v>131</v>
      </c>
      <c r="E2349" s="56" t="s">
        <v>129</v>
      </c>
      <c r="F2349" s="58" t="s">
        <v>106</v>
      </c>
      <c r="G2349" s="58" t="s">
        <v>107</v>
      </c>
      <c r="H2349" s="56" t="s">
        <v>129</v>
      </c>
      <c r="I2349" s="59"/>
      <c r="J2349" s="59">
        <f t="shared" si="461"/>
        <v>43762</v>
      </c>
      <c r="K2349" s="56" t="s">
        <v>18</v>
      </c>
      <c r="L2349" s="56" t="s">
        <v>14</v>
      </c>
      <c r="M2349" s="60" t="s">
        <v>14819</v>
      </c>
      <c r="N2349" s="56" t="s">
        <v>14829</v>
      </c>
      <c r="O2349" s="61"/>
      <c r="P2349" s="56" t="s">
        <v>108</v>
      </c>
      <c r="Q2349" s="56" t="s">
        <v>130</v>
      </c>
      <c r="R2349" s="59"/>
      <c r="S2349" s="56" t="s">
        <v>108</v>
      </c>
      <c r="T2349" s="56" t="s">
        <v>108</v>
      </c>
      <c r="U2349" s="59"/>
      <c r="V2349" s="77"/>
      <c r="W2349" s="62" t="s">
        <v>108</v>
      </c>
      <c r="X2349" s="59"/>
      <c r="Y2349" s="56" t="s">
        <v>108</v>
      </c>
      <c r="Z2349" s="56" t="s">
        <v>123</v>
      </c>
      <c r="AA2349" s="57">
        <v>43732</v>
      </c>
      <c r="AB2349" s="63" t="s">
        <v>289</v>
      </c>
      <c r="AC2349" s="64" t="s">
        <v>14825</v>
      </c>
      <c r="AD2349" s="56" t="s">
        <v>224</v>
      </c>
      <c r="AE2349" s="56" t="s">
        <v>131</v>
      </c>
      <c r="AF2349" s="61"/>
      <c r="AG2349" s="61"/>
      <c r="AH2349" s="67" t="str">
        <v>Sep</v>
      </c>
      <c r="AI2349" s="68" t="str">
        <v>Sep</v>
      </c>
      <c r="AJ2349" s="69">
        <f t="shared" si="340"/>
        <v>0</v>
      </c>
      <c r="AK2349" s="70" t="str">
        <f t="shared" si="467"/>
        <v/>
      </c>
      <c r="AL2349" s="71" t="s">
        <v>17409</v>
      </c>
      <c r="AM2349" s="71" t="str">
        <v>2019</v>
      </c>
      <c r="AN2349" s="70">
        <f t="shared" si="468"/>
        <v>43742</v>
      </c>
      <c r="AO2349" s="70" t="s">
        <v>123</v>
      </c>
      <c r="AP2349" s="74">
        <f ca="1"/>
        <v>227</v>
      </c>
    </row>
    <row r="2350" spans="1:42" ht="14.4">
      <c r="A2350" s="55" t="s">
        <v>14830</v>
      </c>
      <c r="B2350" s="56" t="s">
        <v>89</v>
      </c>
      <c r="C2350" s="57">
        <v>43731</v>
      </c>
      <c r="D2350" s="56" t="s">
        <v>131</v>
      </c>
      <c r="E2350" s="56" t="s">
        <v>129</v>
      </c>
      <c r="F2350" s="58" t="s">
        <v>106</v>
      </c>
      <c r="G2350" s="58" t="s">
        <v>107</v>
      </c>
      <c r="H2350" s="56" t="s">
        <v>129</v>
      </c>
      <c r="I2350" s="59"/>
      <c r="J2350" s="59">
        <f t="shared" si="461"/>
        <v>43761</v>
      </c>
      <c r="K2350" s="56" t="s">
        <v>18</v>
      </c>
      <c r="L2350" s="56" t="s">
        <v>14</v>
      </c>
      <c r="M2350" s="60" t="s">
        <v>14832</v>
      </c>
      <c r="N2350" s="56" t="s">
        <v>14833</v>
      </c>
      <c r="O2350" s="61"/>
      <c r="P2350" s="56" t="s">
        <v>108</v>
      </c>
      <c r="Q2350" s="56" t="s">
        <v>130</v>
      </c>
      <c r="R2350" s="59"/>
      <c r="S2350" s="56" t="s">
        <v>108</v>
      </c>
      <c r="T2350" s="56" t="s">
        <v>108</v>
      </c>
      <c r="U2350" s="59"/>
      <c r="V2350" s="77"/>
      <c r="W2350" s="62" t="s">
        <v>122</v>
      </c>
      <c r="X2350" s="59"/>
      <c r="Y2350" s="56" t="s">
        <v>108</v>
      </c>
      <c r="Z2350" s="56" t="s">
        <v>121</v>
      </c>
      <c r="AA2350" s="57">
        <v>43734</v>
      </c>
      <c r="AB2350" s="63" t="s">
        <v>289</v>
      </c>
      <c r="AC2350" s="64" t="s">
        <v>14791</v>
      </c>
      <c r="AD2350" s="56" t="s">
        <v>224</v>
      </c>
      <c r="AE2350" s="56" t="s">
        <v>131</v>
      </c>
      <c r="AF2350" s="61"/>
      <c r="AG2350" s="61"/>
      <c r="AH2350" s="67" t="str">
        <v>Sep</v>
      </c>
      <c r="AI2350" s="68" t="str">
        <v>Sep</v>
      </c>
      <c r="AJ2350" s="69">
        <f t="shared" si="340"/>
        <v>3</v>
      </c>
      <c r="AK2350" s="70" t="str">
        <f t="shared" si="467"/>
        <v/>
      </c>
      <c r="AL2350" s="71" t="s">
        <v>17409</v>
      </c>
      <c r="AM2350" s="71" t="str">
        <v>2019</v>
      </c>
      <c r="AN2350" s="70">
        <f t="shared" si="468"/>
        <v>43741</v>
      </c>
      <c r="AO2350" s="70" t="s">
        <v>123</v>
      </c>
      <c r="AP2350" s="74">
        <f ca="1"/>
        <v>228</v>
      </c>
    </row>
    <row r="2351" spans="1:42" ht="14.4">
      <c r="A2351" s="55" t="s">
        <v>14834</v>
      </c>
      <c r="B2351" s="56" t="s">
        <v>89</v>
      </c>
      <c r="C2351" s="57">
        <v>43733</v>
      </c>
      <c r="D2351" s="56" t="s">
        <v>131</v>
      </c>
      <c r="E2351" s="56" t="s">
        <v>129</v>
      </c>
      <c r="F2351" s="58" t="s">
        <v>106</v>
      </c>
      <c r="G2351" s="58" t="s">
        <v>107</v>
      </c>
      <c r="H2351" s="56" t="s">
        <v>129</v>
      </c>
      <c r="I2351" s="59"/>
      <c r="J2351" s="59">
        <f t="shared" si="461"/>
        <v>43763</v>
      </c>
      <c r="K2351" s="56" t="s">
        <v>18</v>
      </c>
      <c r="L2351" s="56" t="s">
        <v>14</v>
      </c>
      <c r="M2351" s="60" t="s">
        <v>14835</v>
      </c>
      <c r="N2351" s="56" t="s">
        <v>14836</v>
      </c>
      <c r="O2351" s="61"/>
      <c r="P2351" s="56" t="s">
        <v>108</v>
      </c>
      <c r="Q2351" s="56" t="s">
        <v>130</v>
      </c>
      <c r="R2351" s="59"/>
      <c r="S2351" s="56" t="s">
        <v>108</v>
      </c>
      <c r="T2351" s="56" t="s">
        <v>108</v>
      </c>
      <c r="U2351" s="59"/>
      <c r="V2351" s="77"/>
      <c r="W2351" s="62" t="s">
        <v>122</v>
      </c>
      <c r="X2351" s="59"/>
      <c r="Y2351" s="56" t="s">
        <v>108</v>
      </c>
      <c r="Z2351" s="56" t="s">
        <v>121</v>
      </c>
      <c r="AA2351" s="57">
        <v>43734</v>
      </c>
      <c r="AB2351" s="63" t="s">
        <v>289</v>
      </c>
      <c r="AC2351" s="64" t="s">
        <v>14791</v>
      </c>
      <c r="AD2351" s="56" t="s">
        <v>224</v>
      </c>
      <c r="AE2351" s="56" t="s">
        <v>131</v>
      </c>
      <c r="AF2351" s="61"/>
      <c r="AG2351" s="61"/>
      <c r="AH2351" s="67" t="str">
        <v>Sep</v>
      </c>
      <c r="AI2351" s="68" t="str">
        <v>Sep</v>
      </c>
      <c r="AJ2351" s="69">
        <f t="shared" si="340"/>
        <v>1</v>
      </c>
      <c r="AK2351" s="70" t="str">
        <f t="shared" si="467"/>
        <v/>
      </c>
      <c r="AL2351" s="71" t="s">
        <v>17409</v>
      </c>
      <c r="AM2351" s="71" t="str">
        <v>2019</v>
      </c>
      <c r="AN2351" s="70">
        <f t="shared" si="468"/>
        <v>43743</v>
      </c>
      <c r="AO2351" s="70" t="s">
        <v>123</v>
      </c>
      <c r="AP2351" s="74">
        <f ca="1"/>
        <v>226</v>
      </c>
    </row>
    <row r="2352" spans="1:42" ht="14.4">
      <c r="A2352" s="55" t="s">
        <v>14839</v>
      </c>
      <c r="B2352" s="56" t="s">
        <v>89</v>
      </c>
      <c r="C2352" s="57">
        <v>43795</v>
      </c>
      <c r="D2352" s="56" t="s">
        <v>131</v>
      </c>
      <c r="E2352" s="56" t="s">
        <v>297</v>
      </c>
      <c r="F2352" s="58" t="s">
        <v>106</v>
      </c>
      <c r="G2352" s="58" t="s">
        <v>107</v>
      </c>
      <c r="H2352" s="56" t="s">
        <v>140</v>
      </c>
      <c r="I2352" s="59"/>
      <c r="J2352" s="59">
        <f t="shared" si="461"/>
        <v>43825</v>
      </c>
      <c r="K2352" s="56" t="s">
        <v>18</v>
      </c>
      <c r="L2352" s="56" t="s">
        <v>14</v>
      </c>
      <c r="M2352" s="60" t="s">
        <v>14842</v>
      </c>
      <c r="N2352" s="56" t="s">
        <v>14843</v>
      </c>
      <c r="O2352" s="56"/>
      <c r="P2352" s="56" t="s">
        <v>108</v>
      </c>
      <c r="Q2352" s="56" t="s">
        <v>288</v>
      </c>
      <c r="R2352" s="59"/>
      <c r="S2352" s="56" t="s">
        <v>108</v>
      </c>
      <c r="T2352" s="56" t="s">
        <v>108</v>
      </c>
      <c r="U2352" s="57"/>
      <c r="V2352" s="77"/>
      <c r="W2352" s="62" t="s">
        <v>108</v>
      </c>
      <c r="X2352" s="59"/>
      <c r="Y2352" s="56" t="s">
        <v>108</v>
      </c>
      <c r="Z2352" s="56" t="s">
        <v>108</v>
      </c>
      <c r="AA2352" s="57">
        <v>43796</v>
      </c>
      <c r="AB2352" s="63" t="s">
        <v>318</v>
      </c>
      <c r="AC2352" s="64" t="s">
        <v>14844</v>
      </c>
      <c r="AD2352" s="56" t="s">
        <v>118</v>
      </c>
      <c r="AE2352" s="56"/>
      <c r="AF2352" s="61"/>
      <c r="AG2352" s="61"/>
      <c r="AH2352" s="67" t="str">
        <v>Nov</v>
      </c>
      <c r="AI2352" s="68" t="str">
        <v>Nov</v>
      </c>
      <c r="AJ2352" s="69">
        <f t="shared" si="340"/>
        <v>1</v>
      </c>
      <c r="AK2352" s="70"/>
      <c r="AL2352" s="71"/>
      <c r="AM2352" s="71" t="str">
        <v>2019</v>
      </c>
      <c r="AN2352" s="70"/>
      <c r="AO2352" s="70" t="s">
        <v>123</v>
      </c>
      <c r="AP2352" s="74">
        <f ca="1"/>
        <v>164</v>
      </c>
    </row>
    <row r="2353" spans="1:42" ht="14.4">
      <c r="A2353" s="55" t="s">
        <v>14846</v>
      </c>
      <c r="B2353" s="56" t="s">
        <v>89</v>
      </c>
      <c r="C2353" s="57">
        <v>43697</v>
      </c>
      <c r="D2353" s="56" t="s">
        <v>131</v>
      </c>
      <c r="E2353" s="56" t="s">
        <v>129</v>
      </c>
      <c r="F2353" s="58" t="s">
        <v>106</v>
      </c>
      <c r="G2353" s="58" t="s">
        <v>107</v>
      </c>
      <c r="H2353" s="56" t="s">
        <v>129</v>
      </c>
      <c r="I2353" s="57"/>
      <c r="J2353" s="57">
        <f t="shared" si="461"/>
        <v>43727</v>
      </c>
      <c r="K2353" s="56" t="s">
        <v>18</v>
      </c>
      <c r="L2353" s="56" t="s">
        <v>14</v>
      </c>
      <c r="M2353" s="60" t="s">
        <v>4548</v>
      </c>
      <c r="N2353" s="56" t="s">
        <v>14847</v>
      </c>
      <c r="O2353" s="56"/>
      <c r="P2353" s="56" t="s">
        <v>108</v>
      </c>
      <c r="Q2353" s="56" t="s">
        <v>130</v>
      </c>
      <c r="R2353" s="57"/>
      <c r="S2353" s="56" t="s">
        <v>108</v>
      </c>
      <c r="T2353" s="56" t="s">
        <v>108</v>
      </c>
      <c r="U2353" s="57"/>
      <c r="V2353" s="62"/>
      <c r="W2353" s="62" t="s">
        <v>108</v>
      </c>
      <c r="X2353" s="57"/>
      <c r="Y2353" s="56" t="s">
        <v>108</v>
      </c>
      <c r="Z2353" s="56" t="s">
        <v>123</v>
      </c>
      <c r="AA2353" s="57">
        <v>43697</v>
      </c>
      <c r="AB2353" s="63" t="s">
        <v>124</v>
      </c>
      <c r="AC2353" s="64" t="s">
        <v>537</v>
      </c>
      <c r="AD2353" s="56" t="s">
        <v>118</v>
      </c>
      <c r="AE2353" s="56" t="s">
        <v>131</v>
      </c>
      <c r="AF2353" s="61"/>
      <c r="AG2353" s="61"/>
      <c r="AH2353" s="67" t="str">
        <v>Aug</v>
      </c>
      <c r="AI2353" s="68" t="str">
        <v>Aug</v>
      </c>
      <c r="AJ2353" s="69">
        <f t="shared" si="340"/>
        <v>0</v>
      </c>
      <c r="AK2353" s="70" t="str">
        <f t="shared" ref="AK2353:AK2354" si="469">IF(R2353="","",SUM(R2353+30))</f>
        <v/>
      </c>
      <c r="AL2353" s="71" t="s">
        <v>17409</v>
      </c>
      <c r="AM2353" s="71" t="str">
        <v>2019</v>
      </c>
      <c r="AN2353" s="70">
        <f>IF(C2353="","",SUM(C2353+10))</f>
        <v>43707</v>
      </c>
      <c r="AO2353" s="70" t="s">
        <v>123</v>
      </c>
      <c r="AP2353" s="74">
        <f ca="1"/>
        <v>262</v>
      </c>
    </row>
    <row r="2354" spans="1:42" ht="14.4">
      <c r="A2354" s="55" t="s">
        <v>14848</v>
      </c>
      <c r="B2354" s="56" t="s">
        <v>89</v>
      </c>
      <c r="C2354" s="57">
        <v>43759</v>
      </c>
      <c r="D2354" s="56" t="s">
        <v>131</v>
      </c>
      <c r="E2354" s="56" t="s">
        <v>129</v>
      </c>
      <c r="F2354" s="58" t="s">
        <v>106</v>
      </c>
      <c r="G2354" s="58" t="s">
        <v>107</v>
      </c>
      <c r="H2354" s="56" t="s">
        <v>129</v>
      </c>
      <c r="I2354" s="59"/>
      <c r="J2354" s="59">
        <f t="shared" si="461"/>
        <v>43789</v>
      </c>
      <c r="K2354" s="56" t="s">
        <v>18</v>
      </c>
      <c r="L2354" s="56" t="s">
        <v>14</v>
      </c>
      <c r="M2354" s="60" t="s">
        <v>14850</v>
      </c>
      <c r="N2354" s="56" t="s">
        <v>14851</v>
      </c>
      <c r="O2354" s="56" t="s">
        <v>27</v>
      </c>
      <c r="P2354" s="56" t="s">
        <v>14852</v>
      </c>
      <c r="Q2354" s="56" t="s">
        <v>541</v>
      </c>
      <c r="R2354" s="59"/>
      <c r="S2354" s="56" t="s">
        <v>108</v>
      </c>
      <c r="T2354" s="56" t="s">
        <v>108</v>
      </c>
      <c r="U2354" s="57"/>
      <c r="V2354" s="77"/>
      <c r="W2354" s="62" t="s">
        <v>122</v>
      </c>
      <c r="X2354" s="59"/>
      <c r="Y2354" s="56" t="s">
        <v>108</v>
      </c>
      <c r="Z2354" s="56" t="s">
        <v>121</v>
      </c>
      <c r="AA2354" s="57">
        <v>43760</v>
      </c>
      <c r="AB2354" s="63" t="s">
        <v>389</v>
      </c>
      <c r="AC2354" s="64" t="s">
        <v>14853</v>
      </c>
      <c r="AD2354" s="65" t="s">
        <v>97</v>
      </c>
      <c r="AE2354" s="56" t="s">
        <v>131</v>
      </c>
      <c r="AF2354" s="61"/>
      <c r="AG2354" s="61"/>
      <c r="AH2354" s="67" t="str">
        <v>Oct</v>
      </c>
      <c r="AI2354" s="68" t="str">
        <v>Oct</v>
      </c>
      <c r="AJ2354" s="69">
        <f t="shared" si="340"/>
        <v>1</v>
      </c>
      <c r="AK2354" s="70" t="str">
        <f t="shared" si="469"/>
        <v/>
      </c>
      <c r="AL2354" s="71"/>
      <c r="AM2354" s="71" t="str">
        <v>2019</v>
      </c>
      <c r="AN2354" s="70"/>
      <c r="AO2354" s="70" t="s">
        <v>123</v>
      </c>
      <c r="AP2354" s="74">
        <f ca="1"/>
        <v>200</v>
      </c>
    </row>
    <row r="2355" spans="1:42" ht="14.4">
      <c r="A2355" s="55" t="s">
        <v>14855</v>
      </c>
      <c r="B2355" s="56" t="s">
        <v>89</v>
      </c>
      <c r="C2355" s="57">
        <v>43830</v>
      </c>
      <c r="D2355" s="56" t="s">
        <v>131</v>
      </c>
      <c r="E2355" s="56" t="s">
        <v>129</v>
      </c>
      <c r="F2355" s="58" t="s">
        <v>106</v>
      </c>
      <c r="G2355" s="58" t="s">
        <v>107</v>
      </c>
      <c r="H2355" s="56" t="s">
        <v>129</v>
      </c>
      <c r="I2355" s="59"/>
      <c r="J2355" s="59">
        <f t="shared" si="461"/>
        <v>43860</v>
      </c>
      <c r="K2355" s="56" t="s">
        <v>18</v>
      </c>
      <c r="L2355" s="56" t="s">
        <v>14</v>
      </c>
      <c r="M2355" s="60" t="s">
        <v>14856</v>
      </c>
      <c r="N2355" s="56" t="s">
        <v>14858</v>
      </c>
      <c r="O2355" s="56"/>
      <c r="P2355" s="56" t="s">
        <v>108</v>
      </c>
      <c r="Q2355" s="56" t="s">
        <v>130</v>
      </c>
      <c r="R2355" s="59"/>
      <c r="S2355" s="56" t="s">
        <v>108</v>
      </c>
      <c r="T2355" s="56" t="s">
        <v>108</v>
      </c>
      <c r="U2355" s="57"/>
      <c r="V2355" s="77"/>
      <c r="W2355" s="62" t="s">
        <v>108</v>
      </c>
      <c r="X2355" s="59"/>
      <c r="Y2355" s="56" t="s">
        <v>108</v>
      </c>
      <c r="Z2355" s="56" t="s">
        <v>123</v>
      </c>
      <c r="AA2355" s="57">
        <v>43836</v>
      </c>
      <c r="AB2355" s="63" t="s">
        <v>238</v>
      </c>
      <c r="AC2355" s="64" t="s">
        <v>14860</v>
      </c>
      <c r="AD2355" s="56" t="s">
        <v>118</v>
      </c>
      <c r="AE2355" s="56" t="s">
        <v>131</v>
      </c>
      <c r="AF2355" s="61"/>
      <c r="AG2355" s="61"/>
      <c r="AH2355" s="67" t="str">
        <v>Dec</v>
      </c>
      <c r="AI2355" s="68" t="str">
        <v>Jan</v>
      </c>
      <c r="AJ2355" s="69">
        <f t="shared" si="340"/>
        <v>6</v>
      </c>
      <c r="AK2355" s="70"/>
      <c r="AL2355" s="71"/>
      <c r="AM2355" s="71" t="str">
        <v>2019</v>
      </c>
      <c r="AN2355" s="70"/>
      <c r="AO2355" s="70" t="s">
        <v>123</v>
      </c>
      <c r="AP2355" s="74">
        <f ca="1"/>
        <v>129</v>
      </c>
    </row>
    <row r="2356" spans="1:42" ht="14.4">
      <c r="A2356" s="55" t="s">
        <v>14861</v>
      </c>
      <c r="B2356" s="56" t="s">
        <v>89</v>
      </c>
      <c r="C2356" s="57">
        <v>43773</v>
      </c>
      <c r="D2356" s="56" t="s">
        <v>131</v>
      </c>
      <c r="E2356" s="56" t="s">
        <v>297</v>
      </c>
      <c r="F2356" s="58" t="s">
        <v>106</v>
      </c>
      <c r="G2356" s="58" t="s">
        <v>107</v>
      </c>
      <c r="H2356" s="56" t="s">
        <v>140</v>
      </c>
      <c r="I2356" s="59"/>
      <c r="J2356" s="59">
        <f t="shared" si="461"/>
        <v>43803</v>
      </c>
      <c r="K2356" s="56" t="s">
        <v>18</v>
      </c>
      <c r="L2356" s="56" t="s">
        <v>14</v>
      </c>
      <c r="M2356" s="60" t="s">
        <v>14863</v>
      </c>
      <c r="N2356" s="56" t="s">
        <v>14864</v>
      </c>
      <c r="O2356" s="56"/>
      <c r="P2356" s="56" t="s">
        <v>108</v>
      </c>
      <c r="Q2356" s="56" t="s">
        <v>288</v>
      </c>
      <c r="R2356" s="59"/>
      <c r="S2356" s="56" t="s">
        <v>108</v>
      </c>
      <c r="T2356" s="56" t="s">
        <v>108</v>
      </c>
      <c r="U2356" s="57"/>
      <c r="V2356" s="77"/>
      <c r="W2356" s="62" t="s">
        <v>108</v>
      </c>
      <c r="X2356" s="59"/>
      <c r="Y2356" s="56" t="s">
        <v>108</v>
      </c>
      <c r="Z2356" s="56" t="s">
        <v>108</v>
      </c>
      <c r="AA2356" s="57">
        <v>43774</v>
      </c>
      <c r="AB2356" s="63" t="s">
        <v>318</v>
      </c>
      <c r="AC2356" s="64" t="s">
        <v>14865</v>
      </c>
      <c r="AD2356" s="56" t="s">
        <v>118</v>
      </c>
      <c r="AE2356" s="56"/>
      <c r="AF2356" s="61"/>
      <c r="AG2356" s="61"/>
      <c r="AH2356" s="67" t="str">
        <v>Nov</v>
      </c>
      <c r="AI2356" s="68" t="str">
        <v>Nov</v>
      </c>
      <c r="AJ2356" s="69">
        <f t="shared" si="340"/>
        <v>1</v>
      </c>
      <c r="AK2356" s="70"/>
      <c r="AL2356" s="71"/>
      <c r="AM2356" s="71" t="str">
        <v>2019</v>
      </c>
      <c r="AN2356" s="70"/>
      <c r="AO2356" s="70" t="s">
        <v>123</v>
      </c>
      <c r="AP2356" s="74">
        <f ca="1"/>
        <v>186</v>
      </c>
    </row>
    <row r="2357" spans="1:42" ht="14.4">
      <c r="A2357" s="55" t="s">
        <v>14866</v>
      </c>
      <c r="B2357" s="56" t="s">
        <v>89</v>
      </c>
      <c r="C2357" s="57">
        <v>43493</v>
      </c>
      <c r="D2357" s="56" t="s">
        <v>229</v>
      </c>
      <c r="E2357" s="56" t="s">
        <v>140</v>
      </c>
      <c r="F2357" s="58" t="s">
        <v>106</v>
      </c>
      <c r="G2357" s="58" t="s">
        <v>107</v>
      </c>
      <c r="H2357" s="56" t="s">
        <v>140</v>
      </c>
      <c r="I2357" s="57"/>
      <c r="J2357" s="57">
        <f t="shared" si="461"/>
        <v>43523</v>
      </c>
      <c r="K2357" s="56" t="s">
        <v>18</v>
      </c>
      <c r="L2357" s="56" t="s">
        <v>14</v>
      </c>
      <c r="M2357" s="60" t="s">
        <v>14867</v>
      </c>
      <c r="N2357" s="56" t="s">
        <v>14867</v>
      </c>
      <c r="O2357" s="56"/>
      <c r="P2357" s="56" t="s">
        <v>108</v>
      </c>
      <c r="Q2357" s="56" t="s">
        <v>96</v>
      </c>
      <c r="R2357" s="57"/>
      <c r="S2357" s="56" t="s">
        <v>108</v>
      </c>
      <c r="T2357" s="56" t="s">
        <v>108</v>
      </c>
      <c r="U2357" s="57"/>
      <c r="V2357" s="62"/>
      <c r="W2357" s="62" t="s">
        <v>108</v>
      </c>
      <c r="X2357" s="57"/>
      <c r="Y2357" s="56" t="s">
        <v>108</v>
      </c>
      <c r="Z2357" s="56" t="s">
        <v>123</v>
      </c>
      <c r="AA2357" s="57">
        <v>43493</v>
      </c>
      <c r="AB2357" s="63" t="s">
        <v>127</v>
      </c>
      <c r="AC2357" s="64" t="s">
        <v>14869</v>
      </c>
      <c r="AD2357" s="65" t="s">
        <v>224</v>
      </c>
      <c r="AE2357" s="65"/>
      <c r="AF2357" s="66"/>
      <c r="AG2357" s="66"/>
      <c r="AH2357" s="67" t="str">
        <v>Jan</v>
      </c>
      <c r="AI2357" s="68" t="str">
        <v>Jan</v>
      </c>
      <c r="AJ2357" s="69">
        <f t="shared" si="340"/>
        <v>0</v>
      </c>
      <c r="AK2357" s="70" t="str">
        <f>IF(R2357="","",SUM(R2357+30))</f>
        <v/>
      </c>
      <c r="AL2357" s="71" t="s">
        <v>17409</v>
      </c>
      <c r="AM2357" s="71" t="str">
        <v>2019</v>
      </c>
      <c r="AN2357" s="70">
        <f>IF(C2357="","",SUM(C2357+10))</f>
        <v>43503</v>
      </c>
      <c r="AO2357" s="70" t="s">
        <v>123</v>
      </c>
      <c r="AP2357" s="74">
        <f ca="1"/>
        <v>466</v>
      </c>
    </row>
    <row r="2358" spans="1:42" ht="14.4">
      <c r="A2358" s="55" t="s">
        <v>14870</v>
      </c>
      <c r="B2358" s="56" t="s">
        <v>89</v>
      </c>
      <c r="C2358" s="57">
        <v>43773</v>
      </c>
      <c r="D2358" s="56" t="s">
        <v>90</v>
      </c>
      <c r="E2358" s="56" t="s">
        <v>276</v>
      </c>
      <c r="F2358" s="58" t="s">
        <v>214</v>
      </c>
      <c r="G2358" s="58" t="s">
        <v>214</v>
      </c>
      <c r="H2358" s="56" t="s">
        <v>276</v>
      </c>
      <c r="I2358" s="59"/>
      <c r="J2358" s="59">
        <f t="shared" si="461"/>
        <v>43803</v>
      </c>
      <c r="K2358" s="56" t="s">
        <v>18</v>
      </c>
      <c r="L2358" s="56" t="s">
        <v>18</v>
      </c>
      <c r="M2358" s="60" t="s">
        <v>14871</v>
      </c>
      <c r="N2358" s="56" t="s">
        <v>14872</v>
      </c>
      <c r="O2358" s="56"/>
      <c r="P2358" s="56" t="s">
        <v>108</v>
      </c>
      <c r="Q2358" s="56" t="s">
        <v>96</v>
      </c>
      <c r="R2358" s="59"/>
      <c r="S2358" s="56" t="s">
        <v>18</v>
      </c>
      <c r="T2358" s="56" t="s">
        <v>18</v>
      </c>
      <c r="U2358" s="57"/>
      <c r="V2358" s="77"/>
      <c r="W2358" s="62" t="s">
        <v>108</v>
      </c>
      <c r="X2358" s="59"/>
      <c r="Y2358" s="56" t="s">
        <v>108</v>
      </c>
      <c r="Z2358" s="56" t="s">
        <v>121</v>
      </c>
      <c r="AA2358" s="57">
        <v>43808</v>
      </c>
      <c r="AB2358" s="75"/>
      <c r="AC2358" s="64" t="s">
        <v>14873</v>
      </c>
      <c r="AD2358" s="56" t="s">
        <v>97</v>
      </c>
      <c r="AE2358" s="56" t="s">
        <v>119</v>
      </c>
      <c r="AF2358" s="61"/>
      <c r="AG2358" s="61"/>
      <c r="AH2358" s="67" t="str">
        <v>Nov</v>
      </c>
      <c r="AI2358" s="68" t="str">
        <v>Dec</v>
      </c>
      <c r="AJ2358" s="69">
        <f t="shared" si="340"/>
        <v>35</v>
      </c>
      <c r="AK2358" s="70"/>
      <c r="AL2358" s="71"/>
      <c r="AM2358" s="71" t="str">
        <v>2019</v>
      </c>
      <c r="AN2358" s="70"/>
      <c r="AO2358" s="70" t="s">
        <v>123</v>
      </c>
      <c r="AP2358" s="74">
        <f ca="1"/>
        <v>186</v>
      </c>
    </row>
    <row r="2359" spans="1:42" ht="14.4">
      <c r="A2359" s="55" t="s">
        <v>14874</v>
      </c>
      <c r="B2359" s="56" t="s">
        <v>89</v>
      </c>
      <c r="C2359" s="57">
        <v>43733</v>
      </c>
      <c r="D2359" s="56" t="s">
        <v>90</v>
      </c>
      <c r="E2359" s="56" t="s">
        <v>276</v>
      </c>
      <c r="F2359" s="58" t="s">
        <v>214</v>
      </c>
      <c r="G2359" s="58" t="s">
        <v>214</v>
      </c>
      <c r="H2359" s="56" t="s">
        <v>276</v>
      </c>
      <c r="I2359" s="59"/>
      <c r="J2359" s="59">
        <f t="shared" si="461"/>
        <v>43763</v>
      </c>
      <c r="K2359" s="56" t="s">
        <v>18</v>
      </c>
      <c r="L2359" s="56" t="s">
        <v>18</v>
      </c>
      <c r="M2359" s="60" t="s">
        <v>14875</v>
      </c>
      <c r="N2359" s="56"/>
      <c r="O2359" s="61"/>
      <c r="P2359" s="61"/>
      <c r="Q2359" s="56" t="s">
        <v>478</v>
      </c>
      <c r="R2359" s="59"/>
      <c r="S2359" s="56" t="s">
        <v>18</v>
      </c>
      <c r="T2359" s="56" t="s">
        <v>108</v>
      </c>
      <c r="U2359" s="59"/>
      <c r="V2359" s="77"/>
      <c r="W2359" s="62" t="s">
        <v>108</v>
      </c>
      <c r="X2359" s="59"/>
      <c r="Y2359" s="56" t="s">
        <v>108</v>
      </c>
      <c r="Z2359" s="56" t="s">
        <v>121</v>
      </c>
      <c r="AA2359" s="57">
        <v>43740</v>
      </c>
      <c r="AB2359" s="75"/>
      <c r="AC2359" s="64" t="s">
        <v>14876</v>
      </c>
      <c r="AD2359" s="65" t="s">
        <v>97</v>
      </c>
      <c r="AE2359" s="56" t="s">
        <v>119</v>
      </c>
      <c r="AF2359" s="61"/>
      <c r="AG2359" s="61"/>
      <c r="AH2359" s="67" t="str">
        <v>Sep</v>
      </c>
      <c r="AI2359" s="68" t="str">
        <v>Oct</v>
      </c>
      <c r="AJ2359" s="69">
        <f t="shared" si="340"/>
        <v>7</v>
      </c>
      <c r="AK2359" s="70" t="str">
        <f t="shared" ref="AK2359:AK2360" si="470">IF(R2359="","",SUM(R2359+30))</f>
        <v/>
      </c>
      <c r="AL2359" s="71" t="s">
        <v>17409</v>
      </c>
      <c r="AM2359" s="71" t="str">
        <v>2019</v>
      </c>
      <c r="AN2359" s="70">
        <f t="shared" ref="AN2359:AN2360" si="471">IF(C2359="","",SUM(C2359+10))</f>
        <v>43743</v>
      </c>
      <c r="AO2359" s="70" t="s">
        <v>123</v>
      </c>
      <c r="AP2359" s="74">
        <f ca="1"/>
        <v>226</v>
      </c>
    </row>
    <row r="2360" spans="1:42" ht="14.4">
      <c r="A2360" s="55" t="s">
        <v>14879</v>
      </c>
      <c r="B2360" s="56" t="s">
        <v>89</v>
      </c>
      <c r="C2360" s="57">
        <v>43501</v>
      </c>
      <c r="D2360" s="56" t="s">
        <v>119</v>
      </c>
      <c r="E2360" s="56" t="s">
        <v>140</v>
      </c>
      <c r="F2360" s="58" t="s">
        <v>106</v>
      </c>
      <c r="G2360" s="58" t="s">
        <v>107</v>
      </c>
      <c r="H2360" s="56" t="s">
        <v>140</v>
      </c>
      <c r="I2360" s="57"/>
      <c r="J2360" s="57">
        <f t="shared" si="461"/>
        <v>43531</v>
      </c>
      <c r="K2360" s="56" t="s">
        <v>18</v>
      </c>
      <c r="L2360" s="56" t="s">
        <v>14</v>
      </c>
      <c r="M2360" s="60" t="s">
        <v>14880</v>
      </c>
      <c r="N2360" s="56" t="s">
        <v>14881</v>
      </c>
      <c r="O2360" s="56" t="s">
        <v>20</v>
      </c>
      <c r="P2360" s="56" t="s">
        <v>14882</v>
      </c>
      <c r="Q2360" s="56" t="s">
        <v>17</v>
      </c>
      <c r="R2360" s="57"/>
      <c r="S2360" s="56" t="s">
        <v>108</v>
      </c>
      <c r="T2360" s="56" t="s">
        <v>108</v>
      </c>
      <c r="U2360" s="57"/>
      <c r="V2360" s="62"/>
      <c r="W2360" s="62" t="s">
        <v>108</v>
      </c>
      <c r="X2360" s="57"/>
      <c r="Y2360" s="56" t="s">
        <v>200</v>
      </c>
      <c r="Z2360" s="56" t="s">
        <v>123</v>
      </c>
      <c r="AA2360" s="57">
        <v>43501</v>
      </c>
      <c r="AB2360" s="75"/>
      <c r="AC2360" s="64" t="s">
        <v>14883</v>
      </c>
      <c r="AD2360" s="65" t="s">
        <v>294</v>
      </c>
      <c r="AE2360" s="65"/>
      <c r="AF2360" s="66"/>
      <c r="AG2360" s="66"/>
      <c r="AH2360" s="67" t="str">
        <v>Feb</v>
      </c>
      <c r="AI2360" s="68" t="str">
        <v>Feb</v>
      </c>
      <c r="AJ2360" s="69">
        <f t="shared" si="340"/>
        <v>0</v>
      </c>
      <c r="AK2360" s="70" t="str">
        <f t="shared" si="470"/>
        <v/>
      </c>
      <c r="AL2360" s="71" t="s">
        <v>17409</v>
      </c>
      <c r="AM2360" s="71" t="str">
        <v>2019</v>
      </c>
      <c r="AN2360" s="70">
        <f t="shared" si="471"/>
        <v>43511</v>
      </c>
      <c r="AO2360" s="70" t="s">
        <v>123</v>
      </c>
      <c r="AP2360" s="74">
        <f ca="1"/>
        <v>458</v>
      </c>
    </row>
    <row r="2361" spans="1:42" ht="14.4">
      <c r="A2361" s="55" t="s">
        <v>14884</v>
      </c>
      <c r="B2361" s="56" t="s">
        <v>89</v>
      </c>
      <c r="C2361" s="57">
        <v>43776</v>
      </c>
      <c r="D2361" s="56" t="s">
        <v>90</v>
      </c>
      <c r="E2361" s="56" t="s">
        <v>297</v>
      </c>
      <c r="F2361" s="58" t="s">
        <v>106</v>
      </c>
      <c r="G2361" s="58" t="s">
        <v>107</v>
      </c>
      <c r="H2361" s="56" t="s">
        <v>140</v>
      </c>
      <c r="I2361" s="59"/>
      <c r="J2361" s="59">
        <f t="shared" si="461"/>
        <v>43806</v>
      </c>
      <c r="K2361" s="56" t="s">
        <v>18</v>
      </c>
      <c r="L2361" s="56" t="s">
        <v>14</v>
      </c>
      <c r="M2361" s="60" t="s">
        <v>14885</v>
      </c>
      <c r="N2361" s="56" t="s">
        <v>14354</v>
      </c>
      <c r="O2361" s="56"/>
      <c r="P2361" s="56" t="s">
        <v>108</v>
      </c>
      <c r="Q2361" s="56" t="s">
        <v>288</v>
      </c>
      <c r="R2361" s="59"/>
      <c r="S2361" s="56" t="s">
        <v>108</v>
      </c>
      <c r="T2361" s="56" t="s">
        <v>108</v>
      </c>
      <c r="U2361" s="57"/>
      <c r="V2361" s="77"/>
      <c r="W2361" s="62" t="s">
        <v>108</v>
      </c>
      <c r="X2361" s="59"/>
      <c r="Y2361" s="56" t="s">
        <v>108</v>
      </c>
      <c r="Z2361" s="56" t="s">
        <v>108</v>
      </c>
      <c r="AA2361" s="57">
        <v>43776</v>
      </c>
      <c r="AB2361" s="63" t="s">
        <v>318</v>
      </c>
      <c r="AC2361" s="64" t="s">
        <v>14886</v>
      </c>
      <c r="AD2361" s="56" t="s">
        <v>118</v>
      </c>
      <c r="AE2361" s="56"/>
      <c r="AF2361" s="61"/>
      <c r="AG2361" s="61"/>
      <c r="AH2361" s="67" t="str">
        <v>Nov</v>
      </c>
      <c r="AI2361" s="68" t="str">
        <v>Nov</v>
      </c>
      <c r="AJ2361" s="69">
        <f t="shared" si="340"/>
        <v>0</v>
      </c>
      <c r="AK2361" s="70"/>
      <c r="AL2361" s="71"/>
      <c r="AM2361" s="71" t="str">
        <v>2019</v>
      </c>
      <c r="AN2361" s="70"/>
      <c r="AO2361" s="70" t="s">
        <v>123</v>
      </c>
      <c r="AP2361" s="74">
        <f ca="1"/>
        <v>183</v>
      </c>
    </row>
    <row r="2362" spans="1:42" ht="14.4">
      <c r="A2362" s="55" t="s">
        <v>14887</v>
      </c>
      <c r="B2362" s="56" t="s">
        <v>89</v>
      </c>
      <c r="C2362" s="57">
        <v>43781</v>
      </c>
      <c r="D2362" s="56" t="s">
        <v>229</v>
      </c>
      <c r="E2362" s="56" t="s">
        <v>297</v>
      </c>
      <c r="F2362" s="58" t="s">
        <v>106</v>
      </c>
      <c r="G2362" s="58" t="s">
        <v>107</v>
      </c>
      <c r="H2362" s="56" t="s">
        <v>140</v>
      </c>
      <c r="I2362" s="59"/>
      <c r="J2362" s="59">
        <f t="shared" si="461"/>
        <v>43811</v>
      </c>
      <c r="K2362" s="56" t="s">
        <v>18</v>
      </c>
      <c r="L2362" s="56" t="s">
        <v>14</v>
      </c>
      <c r="M2362" s="60" t="s">
        <v>14888</v>
      </c>
      <c r="N2362" s="56" t="s">
        <v>14889</v>
      </c>
      <c r="O2362" s="56" t="s">
        <v>37</v>
      </c>
      <c r="P2362" s="56" t="s">
        <v>14890</v>
      </c>
      <c r="Q2362" s="56" t="s">
        <v>237</v>
      </c>
      <c r="R2362" s="59"/>
      <c r="S2362" s="56" t="s">
        <v>108</v>
      </c>
      <c r="T2362" s="56" t="s">
        <v>108</v>
      </c>
      <c r="U2362" s="57"/>
      <c r="V2362" s="77"/>
      <c r="W2362" s="62" t="s">
        <v>108</v>
      </c>
      <c r="X2362" s="59"/>
      <c r="Y2362" s="56" t="s">
        <v>108</v>
      </c>
      <c r="Z2362" s="56" t="s">
        <v>108</v>
      </c>
      <c r="AA2362" s="57">
        <v>43794</v>
      </c>
      <c r="AB2362" s="63" t="s">
        <v>318</v>
      </c>
      <c r="AC2362" s="64" t="s">
        <v>14891</v>
      </c>
      <c r="AD2362" s="56" t="s">
        <v>179</v>
      </c>
      <c r="AE2362" s="56"/>
      <c r="AF2362" s="61"/>
      <c r="AG2362" s="61"/>
      <c r="AH2362" s="67" t="str">
        <v>Nov</v>
      </c>
      <c r="AI2362" s="68" t="str">
        <v>Nov</v>
      </c>
      <c r="AJ2362" s="69">
        <f t="shared" si="340"/>
        <v>13</v>
      </c>
      <c r="AK2362" s="70"/>
      <c r="AL2362" s="71"/>
      <c r="AM2362" s="71" t="str">
        <v>2019</v>
      </c>
      <c r="AN2362" s="70"/>
      <c r="AO2362" s="70" t="s">
        <v>123</v>
      </c>
      <c r="AP2362" s="74">
        <f ca="1"/>
        <v>178</v>
      </c>
    </row>
    <row r="2363" spans="1:42" ht="14.4">
      <c r="A2363" s="55" t="s">
        <v>14892</v>
      </c>
      <c r="B2363" s="56" t="s">
        <v>89</v>
      </c>
      <c r="C2363" s="57">
        <v>43804</v>
      </c>
      <c r="D2363" s="56" t="s">
        <v>90</v>
      </c>
      <c r="E2363" s="56" t="s">
        <v>135</v>
      </c>
      <c r="F2363" s="58" t="s">
        <v>92</v>
      </c>
      <c r="G2363" s="58" t="s">
        <v>136</v>
      </c>
      <c r="H2363" s="56" t="s">
        <v>135</v>
      </c>
      <c r="I2363" s="59"/>
      <c r="J2363" s="57">
        <v>43804</v>
      </c>
      <c r="K2363" s="56" t="s">
        <v>18</v>
      </c>
      <c r="L2363" s="56" t="s">
        <v>14</v>
      </c>
      <c r="M2363" s="60" t="s">
        <v>14893</v>
      </c>
      <c r="N2363" s="56" t="s">
        <v>14894</v>
      </c>
      <c r="O2363" s="56" t="s">
        <v>16</v>
      </c>
      <c r="P2363" s="56" t="s">
        <v>108</v>
      </c>
      <c r="Q2363" s="56" t="s">
        <v>96</v>
      </c>
      <c r="R2363" s="59"/>
      <c r="S2363" s="56" t="s">
        <v>108</v>
      </c>
      <c r="T2363" s="56" t="s">
        <v>108</v>
      </c>
      <c r="U2363" s="57"/>
      <c r="V2363" s="77"/>
      <c r="W2363" s="62" t="s">
        <v>108</v>
      </c>
      <c r="X2363" s="59"/>
      <c r="Y2363" s="56" t="s">
        <v>108</v>
      </c>
      <c r="Z2363" s="56" t="s">
        <v>123</v>
      </c>
      <c r="AA2363" s="57">
        <v>43837</v>
      </c>
      <c r="AB2363" s="75"/>
      <c r="AC2363" s="64" t="s">
        <v>14895</v>
      </c>
      <c r="AD2363" s="56" t="s">
        <v>118</v>
      </c>
      <c r="AE2363" s="56" t="s">
        <v>90</v>
      </c>
      <c r="AF2363" s="61"/>
      <c r="AG2363" s="61"/>
      <c r="AH2363" s="67" t="str">
        <v>Dec</v>
      </c>
      <c r="AI2363" s="68" t="str">
        <v>Jan</v>
      </c>
      <c r="AJ2363" s="69">
        <f t="shared" si="340"/>
        <v>33</v>
      </c>
      <c r="AK2363" s="70"/>
      <c r="AL2363" s="71"/>
      <c r="AM2363" s="71" t="str">
        <v>2019</v>
      </c>
      <c r="AN2363" s="70"/>
      <c r="AO2363" s="70" t="s">
        <v>123</v>
      </c>
      <c r="AP2363" s="74">
        <f ca="1"/>
        <v>155</v>
      </c>
    </row>
    <row r="2364" spans="1:42" ht="14.4">
      <c r="A2364" s="55" t="s">
        <v>14896</v>
      </c>
      <c r="B2364" s="56" t="s">
        <v>89</v>
      </c>
      <c r="C2364" s="57">
        <v>43643</v>
      </c>
      <c r="D2364" s="56" t="s">
        <v>90</v>
      </c>
      <c r="E2364" s="56" t="s">
        <v>276</v>
      </c>
      <c r="F2364" s="58" t="s">
        <v>214</v>
      </c>
      <c r="G2364" s="58" t="s">
        <v>214</v>
      </c>
      <c r="H2364" s="56" t="s">
        <v>276</v>
      </c>
      <c r="I2364" s="57"/>
      <c r="J2364" s="57">
        <f t="shared" ref="J2364:J2370" si="472">IF(C2364="","",SUM(C2364+30))</f>
        <v>43673</v>
      </c>
      <c r="K2364" s="56" t="s">
        <v>18</v>
      </c>
      <c r="L2364" s="56" t="s">
        <v>18</v>
      </c>
      <c r="M2364" s="60" t="s">
        <v>14897</v>
      </c>
      <c r="N2364" s="56"/>
      <c r="O2364" s="56"/>
      <c r="P2364" s="56" t="s">
        <v>14898</v>
      </c>
      <c r="Q2364" s="56" t="s">
        <v>96</v>
      </c>
      <c r="R2364" s="57"/>
      <c r="S2364" s="56"/>
      <c r="T2364" s="56"/>
      <c r="U2364" s="57"/>
      <c r="V2364" s="62"/>
      <c r="W2364" s="62"/>
      <c r="X2364" s="57"/>
      <c r="Y2364" s="56"/>
      <c r="Z2364" s="56" t="s">
        <v>121</v>
      </c>
      <c r="AA2364" s="57">
        <v>43668</v>
      </c>
      <c r="AB2364" s="75"/>
      <c r="AC2364" s="64" t="s">
        <v>14900</v>
      </c>
      <c r="AD2364" s="65" t="s">
        <v>97</v>
      </c>
      <c r="AE2364" s="56"/>
      <c r="AF2364" s="61"/>
      <c r="AG2364" s="61"/>
      <c r="AH2364" s="67" t="str">
        <v>Jun</v>
      </c>
      <c r="AI2364" s="68" t="str">
        <v>Jul</v>
      </c>
      <c r="AJ2364" s="69">
        <f t="shared" si="340"/>
        <v>25</v>
      </c>
      <c r="AK2364" s="70" t="str">
        <f>IF(R2364="","",SUM(R2364+30))</f>
        <v/>
      </c>
      <c r="AL2364" s="71" t="s">
        <v>17409</v>
      </c>
      <c r="AM2364" s="71" t="str">
        <v>2019</v>
      </c>
      <c r="AN2364" s="70">
        <f>IF(C2364="","",SUM(C2364+10))</f>
        <v>43653</v>
      </c>
      <c r="AO2364" s="70" t="s">
        <v>123</v>
      </c>
      <c r="AP2364" s="74">
        <f ca="1"/>
        <v>316</v>
      </c>
    </row>
    <row r="2365" spans="1:42" ht="14.4">
      <c r="A2365" s="55" t="s">
        <v>14914</v>
      </c>
      <c r="B2365" s="56" t="s">
        <v>89</v>
      </c>
      <c r="C2365" s="57">
        <v>43781</v>
      </c>
      <c r="D2365" s="56" t="s">
        <v>229</v>
      </c>
      <c r="E2365" s="56" t="s">
        <v>297</v>
      </c>
      <c r="F2365" s="58" t="s">
        <v>106</v>
      </c>
      <c r="G2365" s="58" t="s">
        <v>107</v>
      </c>
      <c r="H2365" s="56" t="s">
        <v>140</v>
      </c>
      <c r="I2365" s="59"/>
      <c r="J2365" s="59">
        <f t="shared" si="472"/>
        <v>43811</v>
      </c>
      <c r="K2365" s="56" t="s">
        <v>18</v>
      </c>
      <c r="L2365" s="56" t="s">
        <v>18</v>
      </c>
      <c r="M2365" s="60" t="s">
        <v>14924</v>
      </c>
      <c r="N2365" s="56" t="s">
        <v>14926</v>
      </c>
      <c r="O2365" s="56" t="s">
        <v>271</v>
      </c>
      <c r="P2365" s="56" t="s">
        <v>14927</v>
      </c>
      <c r="Q2365" s="303" t="s">
        <v>17</v>
      </c>
      <c r="R2365" s="57">
        <v>43782</v>
      </c>
      <c r="S2365" s="56" t="s">
        <v>108</v>
      </c>
      <c r="T2365" s="56" t="s">
        <v>108</v>
      </c>
      <c r="U2365" s="57"/>
      <c r="V2365" s="77"/>
      <c r="W2365" s="62" t="s">
        <v>108</v>
      </c>
      <c r="X2365" s="59"/>
      <c r="Y2365" s="56" t="s">
        <v>292</v>
      </c>
      <c r="Z2365" s="56" t="s">
        <v>123</v>
      </c>
      <c r="AA2365" s="57">
        <v>43796</v>
      </c>
      <c r="AB2365" s="63" t="s">
        <v>318</v>
      </c>
      <c r="AC2365" s="64" t="s">
        <v>14929</v>
      </c>
      <c r="AD2365" s="56" t="s">
        <v>294</v>
      </c>
      <c r="AE2365" s="56"/>
      <c r="AF2365" s="61"/>
      <c r="AG2365" s="61"/>
      <c r="AH2365" s="67" t="str">
        <v>Nov</v>
      </c>
      <c r="AI2365" s="68" t="str">
        <v>Nov</v>
      </c>
      <c r="AJ2365" s="69">
        <f t="shared" si="340"/>
        <v>15</v>
      </c>
      <c r="AK2365" s="70"/>
      <c r="AL2365" s="71"/>
      <c r="AM2365" s="71" t="str">
        <v>2019</v>
      </c>
      <c r="AN2365" s="70"/>
      <c r="AO2365" s="70" t="s">
        <v>121</v>
      </c>
      <c r="AP2365" s="74">
        <f ca="1"/>
        <v>178</v>
      </c>
    </row>
    <row r="2366" spans="1:42" ht="14.4">
      <c r="A2366" s="55" t="s">
        <v>14933</v>
      </c>
      <c r="B2366" s="56" t="s">
        <v>89</v>
      </c>
      <c r="C2366" s="57">
        <v>43619</v>
      </c>
      <c r="D2366" s="56" t="s">
        <v>90</v>
      </c>
      <c r="E2366" s="56" t="s">
        <v>276</v>
      </c>
      <c r="F2366" s="58" t="s">
        <v>214</v>
      </c>
      <c r="G2366" s="58" t="s">
        <v>214</v>
      </c>
      <c r="H2366" s="56" t="s">
        <v>276</v>
      </c>
      <c r="I2366" s="57"/>
      <c r="J2366" s="57">
        <f t="shared" si="472"/>
        <v>43649</v>
      </c>
      <c r="K2366" s="56" t="s">
        <v>18</v>
      </c>
      <c r="L2366" s="56" t="s">
        <v>14</v>
      </c>
      <c r="M2366" s="60" t="s">
        <v>14937</v>
      </c>
      <c r="N2366" s="56"/>
      <c r="O2366" s="56"/>
      <c r="P2366" s="56" t="s">
        <v>14938</v>
      </c>
      <c r="Q2366" s="56"/>
      <c r="R2366" s="57"/>
      <c r="S2366" s="56"/>
      <c r="T2366" s="56"/>
      <c r="U2366" s="57"/>
      <c r="V2366" s="62"/>
      <c r="W2366" s="62" t="s">
        <v>108</v>
      </c>
      <c r="X2366" s="57"/>
      <c r="Y2366" s="56"/>
      <c r="Z2366" s="56" t="s">
        <v>123</v>
      </c>
      <c r="AA2366" s="57">
        <v>43640</v>
      </c>
      <c r="AB2366" s="63"/>
      <c r="AC2366" s="64" t="s">
        <v>14940</v>
      </c>
      <c r="AD2366" s="56" t="s">
        <v>118</v>
      </c>
      <c r="AE2366" s="56"/>
      <c r="AF2366" s="61"/>
      <c r="AG2366" s="61"/>
      <c r="AH2366" s="67" t="str">
        <v>Jun</v>
      </c>
      <c r="AI2366" s="68" t="str">
        <v>Jun</v>
      </c>
      <c r="AJ2366" s="69">
        <f t="shared" si="340"/>
        <v>21</v>
      </c>
      <c r="AK2366" s="70" t="str">
        <f t="shared" ref="AK2366:AK2367" si="473">IF(R2366="","",SUM(R2366+30))</f>
        <v/>
      </c>
      <c r="AL2366" s="71" t="s">
        <v>17409</v>
      </c>
      <c r="AM2366" s="71" t="str">
        <v>2019</v>
      </c>
      <c r="AN2366" s="70">
        <f t="shared" ref="AN2366:AN2367" si="474">IF(C2366="","",SUM(C2366+10))</f>
        <v>43629</v>
      </c>
      <c r="AO2366" s="70" t="s">
        <v>123</v>
      </c>
      <c r="AP2366" s="74">
        <f ca="1"/>
        <v>340</v>
      </c>
    </row>
    <row r="2367" spans="1:42" ht="14.4">
      <c r="A2367" s="55" t="s">
        <v>14944</v>
      </c>
      <c r="B2367" s="56" t="s">
        <v>89</v>
      </c>
      <c r="C2367" s="57">
        <v>43567</v>
      </c>
      <c r="D2367" s="56" t="s">
        <v>90</v>
      </c>
      <c r="E2367" s="56" t="s">
        <v>12</v>
      </c>
      <c r="F2367" s="58" t="s">
        <v>106</v>
      </c>
      <c r="G2367" s="58" t="s">
        <v>107</v>
      </c>
      <c r="H2367" s="56" t="s">
        <v>12</v>
      </c>
      <c r="I2367" s="57"/>
      <c r="J2367" s="57">
        <f t="shared" si="472"/>
        <v>43597</v>
      </c>
      <c r="K2367" s="56" t="s">
        <v>18</v>
      </c>
      <c r="L2367" s="56" t="s">
        <v>14</v>
      </c>
      <c r="M2367" s="60" t="s">
        <v>14945</v>
      </c>
      <c r="N2367" s="56" t="s">
        <v>14946</v>
      </c>
      <c r="O2367" s="56"/>
      <c r="P2367" s="56"/>
      <c r="Q2367" s="56" t="s">
        <v>96</v>
      </c>
      <c r="R2367" s="57"/>
      <c r="S2367" s="56"/>
      <c r="T2367" s="56"/>
      <c r="U2367" s="57"/>
      <c r="V2367" s="62"/>
      <c r="W2367" s="62"/>
      <c r="X2367" s="57"/>
      <c r="Y2367" s="56"/>
      <c r="Z2367" s="56" t="s">
        <v>123</v>
      </c>
      <c r="AA2367" s="57">
        <v>43574</v>
      </c>
      <c r="AB2367" s="63" t="s">
        <v>244</v>
      </c>
      <c r="AC2367" s="64" t="s">
        <v>14947</v>
      </c>
      <c r="AD2367" s="56" t="s">
        <v>179</v>
      </c>
      <c r="AE2367" s="56" t="s">
        <v>90</v>
      </c>
      <c r="AF2367" s="61"/>
      <c r="AG2367" s="61"/>
      <c r="AH2367" s="67" t="str">
        <v>Apr</v>
      </c>
      <c r="AI2367" s="68" t="str">
        <v>Apr</v>
      </c>
      <c r="AJ2367" s="69">
        <f t="shared" si="340"/>
        <v>7</v>
      </c>
      <c r="AK2367" s="70" t="str">
        <f t="shared" si="473"/>
        <v/>
      </c>
      <c r="AL2367" s="71" t="s">
        <v>17409</v>
      </c>
      <c r="AM2367" s="71" t="str">
        <v>2019</v>
      </c>
      <c r="AN2367" s="70">
        <f t="shared" si="474"/>
        <v>43577</v>
      </c>
      <c r="AO2367" s="70" t="s">
        <v>123</v>
      </c>
      <c r="AP2367" s="74">
        <f ca="1"/>
        <v>392</v>
      </c>
    </row>
    <row r="2368" spans="1:42" ht="14.4">
      <c r="A2368" s="55" t="s">
        <v>14948</v>
      </c>
      <c r="B2368" s="56" t="s">
        <v>89</v>
      </c>
      <c r="C2368" s="57">
        <v>43825</v>
      </c>
      <c r="D2368" s="56" t="s">
        <v>90</v>
      </c>
      <c r="E2368" s="56" t="s">
        <v>129</v>
      </c>
      <c r="F2368" s="58" t="s">
        <v>106</v>
      </c>
      <c r="G2368" s="58" t="s">
        <v>107</v>
      </c>
      <c r="H2368" s="56" t="s">
        <v>129</v>
      </c>
      <c r="I2368" s="59"/>
      <c r="J2368" s="59">
        <f t="shared" si="472"/>
        <v>43855</v>
      </c>
      <c r="K2368" s="56" t="s">
        <v>18</v>
      </c>
      <c r="L2368" s="56" t="s">
        <v>18</v>
      </c>
      <c r="M2368" s="60" t="s">
        <v>14949</v>
      </c>
      <c r="N2368" s="56" t="s">
        <v>14926</v>
      </c>
      <c r="O2368" s="56" t="s">
        <v>271</v>
      </c>
      <c r="P2368" s="56" t="s">
        <v>14927</v>
      </c>
      <c r="Q2368" s="56" t="s">
        <v>17</v>
      </c>
      <c r="R2368" s="59"/>
      <c r="S2368" s="56" t="s">
        <v>108</v>
      </c>
      <c r="T2368" s="56" t="s">
        <v>108</v>
      </c>
      <c r="U2368" s="57"/>
      <c r="V2368" s="77"/>
      <c r="W2368" s="62" t="s">
        <v>108</v>
      </c>
      <c r="X2368" s="59"/>
      <c r="Y2368" s="56" t="s">
        <v>292</v>
      </c>
      <c r="Z2368" s="56" t="s">
        <v>123</v>
      </c>
      <c r="AA2368" s="57">
        <v>43802</v>
      </c>
      <c r="AB2368" s="63" t="s">
        <v>238</v>
      </c>
      <c r="AC2368" s="64" t="s">
        <v>14952</v>
      </c>
      <c r="AD2368" s="56" t="s">
        <v>294</v>
      </c>
      <c r="AE2368" s="56" t="s">
        <v>119</v>
      </c>
      <c r="AF2368" s="61"/>
      <c r="AG2368" s="61"/>
      <c r="AH2368" s="67" t="str">
        <v>Dec</v>
      </c>
      <c r="AI2368" s="68" t="str">
        <v>Dec</v>
      </c>
      <c r="AJ2368" s="69">
        <f t="shared" si="340"/>
        <v>-23</v>
      </c>
      <c r="AK2368" s="70"/>
      <c r="AL2368" s="71"/>
      <c r="AM2368" s="71" t="str">
        <v>2019</v>
      </c>
      <c r="AN2368" s="70"/>
      <c r="AO2368" s="70" t="s">
        <v>123</v>
      </c>
      <c r="AP2368" s="74">
        <f ca="1"/>
        <v>134</v>
      </c>
    </row>
    <row r="2369" spans="1:42" ht="14.4">
      <c r="A2369" s="55" t="s">
        <v>14955</v>
      </c>
      <c r="B2369" s="56" t="s">
        <v>89</v>
      </c>
      <c r="C2369" s="57">
        <v>43707</v>
      </c>
      <c r="D2369" s="56" t="s">
        <v>90</v>
      </c>
      <c r="E2369" s="56" t="s">
        <v>32</v>
      </c>
      <c r="F2369" s="58" t="s">
        <v>106</v>
      </c>
      <c r="G2369" s="58" t="s">
        <v>177</v>
      </c>
      <c r="H2369" s="56" t="s">
        <v>32</v>
      </c>
      <c r="I2369" s="59"/>
      <c r="J2369" s="59">
        <f t="shared" si="472"/>
        <v>43737</v>
      </c>
      <c r="K2369" s="56" t="s">
        <v>18</v>
      </c>
      <c r="L2369" s="56" t="s">
        <v>18</v>
      </c>
      <c r="M2369" s="60" t="s">
        <v>14961</v>
      </c>
      <c r="N2369" s="56" t="s">
        <v>14961</v>
      </c>
      <c r="O2369" s="56"/>
      <c r="P2369" s="82" t="s">
        <v>108</v>
      </c>
      <c r="Q2369" s="56" t="s">
        <v>96</v>
      </c>
      <c r="R2369" s="59"/>
      <c r="S2369" s="56" t="s">
        <v>108</v>
      </c>
      <c r="T2369" s="56" t="s">
        <v>108</v>
      </c>
      <c r="U2369" s="59"/>
      <c r="V2369" s="77"/>
      <c r="W2369" s="62">
        <v>0</v>
      </c>
      <c r="X2369" s="59"/>
      <c r="Y2369" s="56" t="s">
        <v>108</v>
      </c>
      <c r="Z2369" s="56" t="s">
        <v>121</v>
      </c>
      <c r="AA2369" s="57">
        <v>43711</v>
      </c>
      <c r="AB2369" s="75"/>
      <c r="AC2369" s="64" t="s">
        <v>14963</v>
      </c>
      <c r="AD2369" s="65" t="s">
        <v>97</v>
      </c>
      <c r="AE2369" s="56" t="s">
        <v>119</v>
      </c>
      <c r="AF2369" s="61"/>
      <c r="AG2369" s="61"/>
      <c r="AH2369" s="67" t="str">
        <v>Aug</v>
      </c>
      <c r="AI2369" s="68" t="str">
        <v>Sep</v>
      </c>
      <c r="AJ2369" s="69">
        <f t="shared" si="340"/>
        <v>4</v>
      </c>
      <c r="AK2369" s="70" t="str">
        <f t="shared" ref="AK2369:AK2372" si="475">IF(R2369="","",SUM(R2369+30))</f>
        <v/>
      </c>
      <c r="AL2369" s="71" t="s">
        <v>17409</v>
      </c>
      <c r="AM2369" s="71" t="str">
        <v>2019</v>
      </c>
      <c r="AN2369" s="70">
        <f t="shared" ref="AN2369:AN2371" si="476">IF(C2369="","",SUM(C2369+10))</f>
        <v>43717</v>
      </c>
      <c r="AO2369" s="70" t="s">
        <v>123</v>
      </c>
      <c r="AP2369" s="74">
        <f ca="1"/>
        <v>252</v>
      </c>
    </row>
    <row r="2370" spans="1:42" ht="14.4">
      <c r="A2370" s="55" t="s">
        <v>14964</v>
      </c>
      <c r="B2370" s="56" t="s">
        <v>89</v>
      </c>
      <c r="C2370" s="57">
        <v>43509</v>
      </c>
      <c r="D2370" s="56" t="s">
        <v>119</v>
      </c>
      <c r="E2370" s="56" t="s">
        <v>276</v>
      </c>
      <c r="F2370" s="58" t="s">
        <v>214</v>
      </c>
      <c r="G2370" s="58" t="s">
        <v>214</v>
      </c>
      <c r="H2370" s="56" t="s">
        <v>276</v>
      </c>
      <c r="I2370" s="57"/>
      <c r="J2370" s="57">
        <f t="shared" si="472"/>
        <v>43539</v>
      </c>
      <c r="K2370" s="56" t="s">
        <v>18</v>
      </c>
      <c r="L2370" s="56" t="s">
        <v>18</v>
      </c>
      <c r="M2370" s="60" t="s">
        <v>14965</v>
      </c>
      <c r="N2370" s="56" t="s">
        <v>14966</v>
      </c>
      <c r="O2370" s="61"/>
      <c r="P2370" s="56" t="s">
        <v>14967</v>
      </c>
      <c r="Q2370" s="61"/>
      <c r="R2370" s="59"/>
      <c r="S2370" s="56" t="s">
        <v>108</v>
      </c>
      <c r="T2370" s="56" t="s">
        <v>108</v>
      </c>
      <c r="U2370" s="59"/>
      <c r="V2370" s="62"/>
      <c r="W2370" s="62">
        <v>0</v>
      </c>
      <c r="X2370" s="57"/>
      <c r="Y2370" s="61"/>
      <c r="Z2370" s="56" t="s">
        <v>121</v>
      </c>
      <c r="AA2370" s="57">
        <v>43559</v>
      </c>
      <c r="AB2370" s="83"/>
      <c r="AC2370" s="64" t="s">
        <v>14968</v>
      </c>
      <c r="AD2370" s="65" t="s">
        <v>97</v>
      </c>
      <c r="AE2370" s="65"/>
      <c r="AF2370" s="66"/>
      <c r="AG2370" s="66"/>
      <c r="AH2370" s="67" t="str">
        <v>Feb</v>
      </c>
      <c r="AI2370" s="68" t="str">
        <v>Apr</v>
      </c>
      <c r="AJ2370" s="69">
        <f t="shared" si="340"/>
        <v>50</v>
      </c>
      <c r="AK2370" s="70" t="str">
        <f t="shared" si="475"/>
        <v/>
      </c>
      <c r="AL2370" s="71" t="s">
        <v>17409</v>
      </c>
      <c r="AM2370" s="71" t="str">
        <v>2019</v>
      </c>
      <c r="AN2370" s="70">
        <f t="shared" si="476"/>
        <v>43519</v>
      </c>
      <c r="AO2370" s="70" t="s">
        <v>123</v>
      </c>
      <c r="AP2370" s="74">
        <f ca="1"/>
        <v>450</v>
      </c>
    </row>
    <row r="2371" spans="1:42" ht="14.4">
      <c r="A2371" s="55" t="s">
        <v>14969</v>
      </c>
      <c r="B2371" s="56" t="s">
        <v>700</v>
      </c>
      <c r="C2371" s="57">
        <v>43591</v>
      </c>
      <c r="D2371" s="56" t="s">
        <v>119</v>
      </c>
      <c r="E2371" s="56" t="s">
        <v>276</v>
      </c>
      <c r="F2371" s="58" t="s">
        <v>214</v>
      </c>
      <c r="G2371" s="58" t="s">
        <v>214</v>
      </c>
      <c r="H2371" s="56" t="s">
        <v>276</v>
      </c>
      <c r="I2371" s="57"/>
      <c r="J2371" s="57">
        <v>43622</v>
      </c>
      <c r="K2371" s="56"/>
      <c r="L2371" s="56"/>
      <c r="M2371" s="60" t="s">
        <v>14965</v>
      </c>
      <c r="N2371" s="56" t="s">
        <v>14970</v>
      </c>
      <c r="O2371" s="56" t="s">
        <v>27</v>
      </c>
      <c r="P2371" s="56" t="s">
        <v>14971</v>
      </c>
      <c r="Q2371" s="56"/>
      <c r="R2371" s="57"/>
      <c r="S2371" s="56"/>
      <c r="T2371" s="56"/>
      <c r="U2371" s="57"/>
      <c r="V2371" s="62"/>
      <c r="W2371" s="62"/>
      <c r="X2371" s="57"/>
      <c r="Y2371" s="56"/>
      <c r="Z2371" s="56"/>
      <c r="AA2371" s="57"/>
      <c r="AB2371" s="63"/>
      <c r="AC2371" s="64" t="s">
        <v>14972</v>
      </c>
      <c r="AD2371" s="56"/>
      <c r="AE2371" s="56"/>
      <c r="AF2371" s="61"/>
      <c r="AG2371" s="61"/>
      <c r="AH2371" s="67" t="str">
        <v>May</v>
      </c>
      <c r="AI2371" s="68" t="str">
        <v/>
      </c>
      <c r="AJ2371" s="69" t="str">
        <f t="shared" si="340"/>
        <v/>
      </c>
      <c r="AK2371" s="70" t="str">
        <f t="shared" si="475"/>
        <v/>
      </c>
      <c r="AL2371" s="71" t="s">
        <v>17409</v>
      </c>
      <c r="AM2371" s="71" t="str">
        <v>2019</v>
      </c>
      <c r="AN2371" s="70">
        <f t="shared" si="476"/>
        <v>43601</v>
      </c>
      <c r="AO2371" s="70" t="s">
        <v>123</v>
      </c>
      <c r="AP2371" s="74">
        <f ca="1"/>
        <v>368</v>
      </c>
    </row>
    <row r="2372" spans="1:42" ht="14.4">
      <c r="A2372" s="55" t="s">
        <v>14973</v>
      </c>
      <c r="B2372" s="56" t="s">
        <v>89</v>
      </c>
      <c r="C2372" s="57">
        <v>43755</v>
      </c>
      <c r="D2372" s="56" t="s">
        <v>90</v>
      </c>
      <c r="E2372" s="56" t="s">
        <v>129</v>
      </c>
      <c r="F2372" s="58" t="s">
        <v>106</v>
      </c>
      <c r="G2372" s="58" t="s">
        <v>107</v>
      </c>
      <c r="H2372" s="56" t="s">
        <v>129</v>
      </c>
      <c r="I2372" s="59"/>
      <c r="J2372" s="59">
        <f t="shared" ref="J2372:J2417" si="477">IF(C2372="","",SUM(C2372+30))</f>
        <v>43785</v>
      </c>
      <c r="K2372" s="56" t="s">
        <v>18</v>
      </c>
      <c r="L2372" s="56" t="s">
        <v>14</v>
      </c>
      <c r="M2372" s="60" t="s">
        <v>14974</v>
      </c>
      <c r="N2372" s="56" t="s">
        <v>14975</v>
      </c>
      <c r="O2372" s="56"/>
      <c r="P2372" s="56" t="s">
        <v>108</v>
      </c>
      <c r="Q2372" s="56" t="s">
        <v>150</v>
      </c>
      <c r="R2372" s="59"/>
      <c r="S2372" s="56" t="s">
        <v>108</v>
      </c>
      <c r="T2372" s="56" t="s">
        <v>108</v>
      </c>
      <c r="U2372" s="57"/>
      <c r="V2372" s="77"/>
      <c r="W2372" s="77"/>
      <c r="X2372" s="59"/>
      <c r="Y2372" s="56" t="s">
        <v>108</v>
      </c>
      <c r="Z2372" s="56" t="s">
        <v>123</v>
      </c>
      <c r="AA2372" s="57">
        <v>43761</v>
      </c>
      <c r="AB2372" s="63" t="s">
        <v>389</v>
      </c>
      <c r="AC2372" s="64" t="s">
        <v>14977</v>
      </c>
      <c r="AD2372" s="56" t="s">
        <v>224</v>
      </c>
      <c r="AE2372" s="56" t="s">
        <v>90</v>
      </c>
      <c r="AF2372" s="61"/>
      <c r="AG2372" s="61"/>
      <c r="AH2372" s="67" t="str">
        <v>Oct</v>
      </c>
      <c r="AI2372" s="68" t="str">
        <v>Oct</v>
      </c>
      <c r="AJ2372" s="69">
        <f t="shared" si="340"/>
        <v>6</v>
      </c>
      <c r="AK2372" s="70" t="str">
        <f t="shared" si="475"/>
        <v/>
      </c>
      <c r="AL2372" s="71" t="s">
        <v>17409</v>
      </c>
      <c r="AM2372" s="71" t="str">
        <v>2019</v>
      </c>
      <c r="AN2372" s="70"/>
      <c r="AO2372" s="70" t="s">
        <v>123</v>
      </c>
      <c r="AP2372" s="74">
        <f ca="1"/>
        <v>204</v>
      </c>
    </row>
    <row r="2373" spans="1:42" ht="26.5">
      <c r="A2373" s="55" t="s">
        <v>14981</v>
      </c>
      <c r="B2373" s="56" t="s">
        <v>89</v>
      </c>
      <c r="C2373" s="57">
        <v>43804</v>
      </c>
      <c r="D2373" s="56" t="s">
        <v>131</v>
      </c>
      <c r="E2373" s="56" t="s">
        <v>297</v>
      </c>
      <c r="F2373" s="58" t="s">
        <v>106</v>
      </c>
      <c r="G2373" s="58" t="s">
        <v>107</v>
      </c>
      <c r="H2373" s="56" t="s">
        <v>140</v>
      </c>
      <c r="I2373" s="59"/>
      <c r="J2373" s="59">
        <f t="shared" si="477"/>
        <v>43834</v>
      </c>
      <c r="K2373" s="56" t="s">
        <v>18</v>
      </c>
      <c r="L2373" s="56" t="s">
        <v>18</v>
      </c>
      <c r="M2373" s="60" t="s">
        <v>14983</v>
      </c>
      <c r="N2373" s="56" t="s">
        <v>14984</v>
      </c>
      <c r="O2373" s="56" t="s">
        <v>189</v>
      </c>
      <c r="P2373" s="56" t="s">
        <v>14985</v>
      </c>
      <c r="Q2373" s="56" t="s">
        <v>17</v>
      </c>
      <c r="R2373" s="59"/>
      <c r="S2373" s="56" t="s">
        <v>108</v>
      </c>
      <c r="T2373" s="56" t="s">
        <v>108</v>
      </c>
      <c r="U2373" s="57"/>
      <c r="V2373" s="77"/>
      <c r="W2373" s="62" t="s">
        <v>146</v>
      </c>
      <c r="X2373" s="59"/>
      <c r="Y2373" s="56" t="s">
        <v>108</v>
      </c>
      <c r="Z2373" s="56" t="s">
        <v>121</v>
      </c>
      <c r="AA2373" s="57">
        <v>43815</v>
      </c>
      <c r="AB2373" s="63" t="s">
        <v>238</v>
      </c>
      <c r="AC2373" s="64" t="s">
        <v>14986</v>
      </c>
      <c r="AD2373" s="56" t="s">
        <v>97</v>
      </c>
      <c r="AE2373" s="56" t="s">
        <v>131</v>
      </c>
      <c r="AF2373" s="61"/>
      <c r="AG2373" s="61"/>
      <c r="AH2373" s="67" t="str">
        <v>Dec</v>
      </c>
      <c r="AI2373" s="68" t="str">
        <v>Dec</v>
      </c>
      <c r="AJ2373" s="69">
        <f t="shared" si="340"/>
        <v>11</v>
      </c>
      <c r="AK2373" s="70"/>
      <c r="AL2373" s="71"/>
      <c r="AM2373" s="71" t="str">
        <v>2019</v>
      </c>
      <c r="AN2373" s="70"/>
      <c r="AO2373" s="70" t="s">
        <v>123</v>
      </c>
      <c r="AP2373" s="74">
        <f ca="1"/>
        <v>155</v>
      </c>
    </row>
    <row r="2374" spans="1:42" ht="14.4">
      <c r="A2374" s="55" t="s">
        <v>14988</v>
      </c>
      <c r="B2374" s="56" t="s">
        <v>89</v>
      </c>
      <c r="C2374" s="57">
        <v>43693</v>
      </c>
      <c r="D2374" s="56" t="s">
        <v>90</v>
      </c>
      <c r="E2374" s="56" t="s">
        <v>276</v>
      </c>
      <c r="F2374" s="58" t="s">
        <v>214</v>
      </c>
      <c r="G2374" s="58" t="s">
        <v>214</v>
      </c>
      <c r="H2374" s="56" t="s">
        <v>276</v>
      </c>
      <c r="I2374" s="59"/>
      <c r="J2374" s="59">
        <f t="shared" si="477"/>
        <v>43723</v>
      </c>
      <c r="K2374" s="56" t="s">
        <v>18</v>
      </c>
      <c r="L2374" s="56" t="s">
        <v>18</v>
      </c>
      <c r="M2374" s="60" t="s">
        <v>14989</v>
      </c>
      <c r="N2374" s="56" t="s">
        <v>14990</v>
      </c>
      <c r="O2374" s="56"/>
      <c r="P2374" s="56"/>
      <c r="Q2374" s="56" t="s">
        <v>96</v>
      </c>
      <c r="R2374" s="59"/>
      <c r="S2374" s="56" t="s">
        <v>108</v>
      </c>
      <c r="T2374" s="56" t="s">
        <v>108</v>
      </c>
      <c r="U2374" s="59"/>
      <c r="V2374" s="77"/>
      <c r="W2374" s="62" t="s">
        <v>146</v>
      </c>
      <c r="X2374" s="59"/>
      <c r="Y2374" s="56" t="s">
        <v>108</v>
      </c>
      <c r="Z2374" s="56" t="s">
        <v>121</v>
      </c>
      <c r="AA2374" s="57">
        <v>43699</v>
      </c>
      <c r="AB2374" s="75"/>
      <c r="AC2374" s="64" t="s">
        <v>15007</v>
      </c>
      <c r="AD2374" s="65" t="s">
        <v>97</v>
      </c>
      <c r="AE2374" s="56" t="s">
        <v>90</v>
      </c>
      <c r="AF2374" s="61"/>
      <c r="AG2374" s="61"/>
      <c r="AH2374" s="67" t="str">
        <v>Aug</v>
      </c>
      <c r="AI2374" s="68" t="str">
        <v>Aug</v>
      </c>
      <c r="AJ2374" s="69">
        <f t="shared" si="340"/>
        <v>6</v>
      </c>
      <c r="AK2374" s="70" t="str">
        <f t="shared" ref="AK2374:AK2377" si="478">IF(R2374="","",SUM(R2374+30))</f>
        <v/>
      </c>
      <c r="AL2374" s="71" t="s">
        <v>17409</v>
      </c>
      <c r="AM2374" s="71" t="str">
        <v>2019</v>
      </c>
      <c r="AN2374" s="70">
        <f t="shared" ref="AN2374:AN2375" si="479">IF(C2374="","",SUM(C2374+10))</f>
        <v>43703</v>
      </c>
      <c r="AO2374" s="70" t="s">
        <v>123</v>
      </c>
      <c r="AP2374" s="74">
        <f ca="1"/>
        <v>266</v>
      </c>
    </row>
    <row r="2375" spans="1:42" ht="14.4">
      <c r="A2375" s="55" t="s">
        <v>15008</v>
      </c>
      <c r="B2375" s="56" t="s">
        <v>89</v>
      </c>
      <c r="C2375" s="57">
        <v>43712</v>
      </c>
      <c r="D2375" s="56" t="s">
        <v>131</v>
      </c>
      <c r="E2375" s="56" t="s">
        <v>129</v>
      </c>
      <c r="F2375" s="58" t="s">
        <v>106</v>
      </c>
      <c r="G2375" s="58" t="s">
        <v>107</v>
      </c>
      <c r="H2375" s="56" t="s">
        <v>129</v>
      </c>
      <c r="I2375" s="57"/>
      <c r="J2375" s="57">
        <f t="shared" si="477"/>
        <v>43742</v>
      </c>
      <c r="K2375" s="56" t="s">
        <v>18</v>
      </c>
      <c r="L2375" s="56" t="s">
        <v>18</v>
      </c>
      <c r="M2375" s="60" t="s">
        <v>15009</v>
      </c>
      <c r="N2375" s="56" t="s">
        <v>15010</v>
      </c>
      <c r="O2375" s="56" t="s">
        <v>33</v>
      </c>
      <c r="P2375" s="56" t="s">
        <v>161</v>
      </c>
      <c r="Q2375" s="56" t="s">
        <v>21</v>
      </c>
      <c r="R2375" s="57"/>
      <c r="S2375" s="56" t="s">
        <v>108</v>
      </c>
      <c r="T2375" s="56" t="s">
        <v>108</v>
      </c>
      <c r="U2375" s="57"/>
      <c r="V2375" s="62"/>
      <c r="W2375" s="62" t="s">
        <v>122</v>
      </c>
      <c r="X2375" s="57"/>
      <c r="Y2375" s="56" t="s">
        <v>108</v>
      </c>
      <c r="Z2375" s="56" t="s">
        <v>123</v>
      </c>
      <c r="AA2375" s="57">
        <v>43713</v>
      </c>
      <c r="AB2375" s="63" t="s">
        <v>289</v>
      </c>
      <c r="AC2375" s="64" t="s">
        <v>15011</v>
      </c>
      <c r="AD2375" s="65" t="s">
        <v>97</v>
      </c>
      <c r="AE2375" s="56" t="s">
        <v>131</v>
      </c>
      <c r="AF2375" s="61"/>
      <c r="AG2375" s="61"/>
      <c r="AH2375" s="67" t="str">
        <v>Sep</v>
      </c>
      <c r="AI2375" s="68" t="str">
        <v>Sep</v>
      </c>
      <c r="AJ2375" s="69">
        <f t="shared" si="340"/>
        <v>1</v>
      </c>
      <c r="AK2375" s="70" t="str">
        <f t="shared" si="478"/>
        <v/>
      </c>
      <c r="AL2375" s="71" t="s">
        <v>17409</v>
      </c>
      <c r="AM2375" s="71" t="str">
        <v>2019</v>
      </c>
      <c r="AN2375" s="70">
        <f t="shared" si="479"/>
        <v>43722</v>
      </c>
      <c r="AO2375" s="70" t="s">
        <v>123</v>
      </c>
      <c r="AP2375" s="74">
        <f ca="1"/>
        <v>247</v>
      </c>
    </row>
    <row r="2376" spans="1:42" ht="14.4">
      <c r="A2376" s="55" t="s">
        <v>15012</v>
      </c>
      <c r="B2376" s="56" t="s">
        <v>89</v>
      </c>
      <c r="C2376" s="57">
        <v>43748</v>
      </c>
      <c r="D2376" s="56" t="s">
        <v>131</v>
      </c>
      <c r="E2376" s="56" t="s">
        <v>129</v>
      </c>
      <c r="F2376" s="58" t="s">
        <v>106</v>
      </c>
      <c r="G2376" s="58" t="s">
        <v>107</v>
      </c>
      <c r="H2376" s="56" t="s">
        <v>129</v>
      </c>
      <c r="I2376" s="59"/>
      <c r="J2376" s="59">
        <f t="shared" si="477"/>
        <v>43778</v>
      </c>
      <c r="K2376" s="56" t="s">
        <v>18</v>
      </c>
      <c r="L2376" s="56" t="s">
        <v>14</v>
      </c>
      <c r="M2376" s="60" t="s">
        <v>15013</v>
      </c>
      <c r="N2376" s="56" t="s">
        <v>15014</v>
      </c>
      <c r="O2376" s="56" t="s">
        <v>39</v>
      </c>
      <c r="P2376" s="56" t="s">
        <v>15015</v>
      </c>
      <c r="Q2376" s="56" t="s">
        <v>17</v>
      </c>
      <c r="R2376" s="59"/>
      <c r="S2376" s="56" t="s">
        <v>108</v>
      </c>
      <c r="T2376" s="56" t="s">
        <v>108</v>
      </c>
      <c r="U2376" s="57"/>
      <c r="V2376" s="77"/>
      <c r="W2376" s="62" t="s">
        <v>108</v>
      </c>
      <c r="X2376" s="59"/>
      <c r="Y2376" s="56" t="s">
        <v>338</v>
      </c>
      <c r="Z2376" s="56" t="s">
        <v>121</v>
      </c>
      <c r="AA2376" s="57">
        <v>43770</v>
      </c>
      <c r="AB2376" s="63" t="s">
        <v>389</v>
      </c>
      <c r="AC2376" s="64" t="s">
        <v>15016</v>
      </c>
      <c r="AD2376" s="56" t="s">
        <v>294</v>
      </c>
      <c r="AE2376" s="56" t="s">
        <v>119</v>
      </c>
      <c r="AF2376" s="61"/>
      <c r="AG2376" s="61"/>
      <c r="AH2376" s="67" t="str">
        <v>Oct</v>
      </c>
      <c r="AI2376" s="68" t="str">
        <v>Nov</v>
      </c>
      <c r="AJ2376" s="69">
        <f t="shared" si="340"/>
        <v>22</v>
      </c>
      <c r="AK2376" s="70" t="str">
        <f t="shared" si="478"/>
        <v/>
      </c>
      <c r="AL2376" s="71" t="s">
        <v>17409</v>
      </c>
      <c r="AM2376" s="71" t="str">
        <v>2019</v>
      </c>
      <c r="AN2376" s="70"/>
      <c r="AO2376" s="70" t="s">
        <v>123</v>
      </c>
      <c r="AP2376" s="74">
        <f ca="1"/>
        <v>211</v>
      </c>
    </row>
    <row r="2377" spans="1:42" ht="14.4">
      <c r="A2377" s="55" t="s">
        <v>15017</v>
      </c>
      <c r="B2377" s="56" t="s">
        <v>89</v>
      </c>
      <c r="C2377" s="57">
        <v>43620</v>
      </c>
      <c r="D2377" s="56" t="s">
        <v>131</v>
      </c>
      <c r="E2377" s="56" t="s">
        <v>12</v>
      </c>
      <c r="F2377" s="58" t="s">
        <v>106</v>
      </c>
      <c r="G2377" s="58" t="s">
        <v>107</v>
      </c>
      <c r="H2377" s="56" t="s">
        <v>12</v>
      </c>
      <c r="I2377" s="57"/>
      <c r="J2377" s="57">
        <f t="shared" si="477"/>
        <v>43650</v>
      </c>
      <c r="K2377" s="56" t="s">
        <v>18</v>
      </c>
      <c r="L2377" s="56" t="s">
        <v>14</v>
      </c>
      <c r="M2377" s="60" t="s">
        <v>15018</v>
      </c>
      <c r="N2377" s="56" t="s">
        <v>15019</v>
      </c>
      <c r="O2377" s="56"/>
      <c r="P2377" s="56" t="s">
        <v>108</v>
      </c>
      <c r="Q2377" s="56" t="s">
        <v>96</v>
      </c>
      <c r="R2377" s="57"/>
      <c r="S2377" s="56"/>
      <c r="T2377" s="56"/>
      <c r="U2377" s="57"/>
      <c r="V2377" s="62"/>
      <c r="W2377" s="62" t="s">
        <v>108</v>
      </c>
      <c r="X2377" s="57"/>
      <c r="Y2377" s="56"/>
      <c r="Z2377" s="56" t="s">
        <v>123</v>
      </c>
      <c r="AA2377" s="57">
        <v>43622</v>
      </c>
      <c r="AB2377" s="63"/>
      <c r="AC2377" s="64" t="s">
        <v>15020</v>
      </c>
      <c r="AD2377" s="56" t="s">
        <v>118</v>
      </c>
      <c r="AE2377" s="56" t="s">
        <v>131</v>
      </c>
      <c r="AF2377" s="61"/>
      <c r="AG2377" s="61"/>
      <c r="AH2377" s="67" t="str">
        <v>Jun</v>
      </c>
      <c r="AI2377" s="68" t="str">
        <v>Jun</v>
      </c>
      <c r="AJ2377" s="69">
        <f t="shared" si="340"/>
        <v>2</v>
      </c>
      <c r="AK2377" s="70" t="str">
        <f t="shared" si="478"/>
        <v/>
      </c>
      <c r="AL2377" s="71" t="s">
        <v>17409</v>
      </c>
      <c r="AM2377" s="71" t="str">
        <v>2019</v>
      </c>
      <c r="AN2377" s="70">
        <f>IF(C2377="","",SUM(C2377+10))</f>
        <v>43630</v>
      </c>
      <c r="AO2377" s="70" t="s">
        <v>123</v>
      </c>
      <c r="AP2377" s="74">
        <f ca="1"/>
        <v>339</v>
      </c>
    </row>
    <row r="2378" spans="1:42" ht="14.4">
      <c r="A2378" s="55" t="s">
        <v>15021</v>
      </c>
      <c r="B2378" s="56" t="s">
        <v>89</v>
      </c>
      <c r="C2378" s="57">
        <v>43801</v>
      </c>
      <c r="D2378" s="56" t="s">
        <v>90</v>
      </c>
      <c r="E2378" s="56" t="s">
        <v>129</v>
      </c>
      <c r="F2378" s="58" t="s">
        <v>106</v>
      </c>
      <c r="G2378" s="58" t="s">
        <v>107</v>
      </c>
      <c r="H2378" s="56" t="s">
        <v>129</v>
      </c>
      <c r="I2378" s="59"/>
      <c r="J2378" s="59">
        <f t="shared" si="477"/>
        <v>43831</v>
      </c>
      <c r="K2378" s="56" t="s">
        <v>18</v>
      </c>
      <c r="L2378" s="56" t="s">
        <v>14</v>
      </c>
      <c r="M2378" s="60" t="s">
        <v>15022</v>
      </c>
      <c r="N2378" s="56" t="s">
        <v>15023</v>
      </c>
      <c r="O2378" s="56"/>
      <c r="P2378" s="56" t="s">
        <v>108</v>
      </c>
      <c r="Q2378" s="56" t="s">
        <v>288</v>
      </c>
      <c r="R2378" s="59"/>
      <c r="S2378" s="56" t="s">
        <v>108</v>
      </c>
      <c r="T2378" s="56" t="s">
        <v>108</v>
      </c>
      <c r="U2378" s="57"/>
      <c r="V2378" s="77"/>
      <c r="W2378" s="62" t="s">
        <v>108</v>
      </c>
      <c r="X2378" s="59"/>
      <c r="Y2378" s="56" t="s">
        <v>108</v>
      </c>
      <c r="Z2378" s="56" t="s">
        <v>123</v>
      </c>
      <c r="AA2378" s="57">
        <v>43808</v>
      </c>
      <c r="AB2378" s="63" t="s">
        <v>238</v>
      </c>
      <c r="AC2378" s="64" t="s">
        <v>15024</v>
      </c>
      <c r="AD2378" s="56" t="s">
        <v>118</v>
      </c>
      <c r="AE2378" s="56" t="s">
        <v>90</v>
      </c>
      <c r="AF2378" s="61"/>
      <c r="AG2378" s="61"/>
      <c r="AH2378" s="67" t="str">
        <v>Dec</v>
      </c>
      <c r="AI2378" s="68" t="str">
        <v>Dec</v>
      </c>
      <c r="AJ2378" s="69">
        <f t="shared" si="340"/>
        <v>7</v>
      </c>
      <c r="AK2378" s="70"/>
      <c r="AL2378" s="71"/>
      <c r="AM2378" s="71" t="str">
        <v>2019</v>
      </c>
      <c r="AN2378" s="70"/>
      <c r="AO2378" s="70" t="s">
        <v>123</v>
      </c>
      <c r="AP2378" s="74">
        <f ca="1"/>
        <v>158</v>
      </c>
    </row>
    <row r="2379" spans="1:42" ht="14.4">
      <c r="A2379" s="55" t="s">
        <v>15025</v>
      </c>
      <c r="B2379" s="56" t="s">
        <v>89</v>
      </c>
      <c r="C2379" s="57">
        <v>43804</v>
      </c>
      <c r="D2379" s="56" t="s">
        <v>90</v>
      </c>
      <c r="E2379" s="56" t="s">
        <v>297</v>
      </c>
      <c r="F2379" s="58" t="s">
        <v>106</v>
      </c>
      <c r="G2379" s="58" t="s">
        <v>107</v>
      </c>
      <c r="H2379" s="56" t="s">
        <v>140</v>
      </c>
      <c r="I2379" s="59"/>
      <c r="J2379" s="59">
        <f t="shared" si="477"/>
        <v>43834</v>
      </c>
      <c r="K2379" s="56" t="s">
        <v>18</v>
      </c>
      <c r="L2379" s="56" t="s">
        <v>14</v>
      </c>
      <c r="M2379" s="60" t="s">
        <v>15026</v>
      </c>
      <c r="N2379" s="56" t="s">
        <v>15023</v>
      </c>
      <c r="O2379" s="56"/>
      <c r="P2379" s="56" t="s">
        <v>108</v>
      </c>
      <c r="Q2379" s="56" t="s">
        <v>288</v>
      </c>
      <c r="R2379" s="59"/>
      <c r="S2379" s="56" t="s">
        <v>108</v>
      </c>
      <c r="T2379" s="56" t="s">
        <v>108</v>
      </c>
      <c r="U2379" s="57"/>
      <c r="V2379" s="77"/>
      <c r="W2379" s="62" t="s">
        <v>108</v>
      </c>
      <c r="X2379" s="59"/>
      <c r="Y2379" s="56" t="s">
        <v>108</v>
      </c>
      <c r="Z2379" s="56" t="s">
        <v>108</v>
      </c>
      <c r="AA2379" s="57">
        <v>43805</v>
      </c>
      <c r="AB2379" s="63" t="s">
        <v>238</v>
      </c>
      <c r="AC2379" s="64" t="s">
        <v>15027</v>
      </c>
      <c r="AD2379" s="56" t="s">
        <v>118</v>
      </c>
      <c r="AE2379" s="56"/>
      <c r="AF2379" s="61"/>
      <c r="AG2379" s="61"/>
      <c r="AH2379" s="67" t="str">
        <v>Dec</v>
      </c>
      <c r="AI2379" s="68" t="str">
        <v>Dec</v>
      </c>
      <c r="AJ2379" s="69">
        <f t="shared" si="340"/>
        <v>1</v>
      </c>
      <c r="AK2379" s="70"/>
      <c r="AL2379" s="71"/>
      <c r="AM2379" s="71" t="str">
        <v>2019</v>
      </c>
      <c r="AN2379" s="70"/>
      <c r="AO2379" s="70" t="s">
        <v>123</v>
      </c>
      <c r="AP2379" s="74">
        <f ca="1"/>
        <v>155</v>
      </c>
    </row>
    <row r="2380" spans="1:42" ht="14.4">
      <c r="A2380" s="55" t="s">
        <v>15029</v>
      </c>
      <c r="B2380" s="56" t="s">
        <v>89</v>
      </c>
      <c r="C2380" s="57">
        <v>43789</v>
      </c>
      <c r="D2380" s="56" t="s">
        <v>90</v>
      </c>
      <c r="E2380" s="56" t="s">
        <v>129</v>
      </c>
      <c r="F2380" s="58" t="s">
        <v>106</v>
      </c>
      <c r="G2380" s="58" t="s">
        <v>107</v>
      </c>
      <c r="H2380" s="56" t="s">
        <v>129</v>
      </c>
      <c r="I2380" s="59"/>
      <c r="J2380" s="59">
        <f t="shared" si="477"/>
        <v>43819</v>
      </c>
      <c r="K2380" s="56" t="s">
        <v>18</v>
      </c>
      <c r="L2380" s="56" t="s">
        <v>14</v>
      </c>
      <c r="M2380" s="60" t="s">
        <v>15030</v>
      </c>
      <c r="N2380" s="56" t="s">
        <v>15031</v>
      </c>
      <c r="O2380" s="56"/>
      <c r="P2380" s="56" t="s">
        <v>108</v>
      </c>
      <c r="Q2380" s="56" t="s">
        <v>288</v>
      </c>
      <c r="R2380" s="59"/>
      <c r="S2380" s="56" t="s">
        <v>108</v>
      </c>
      <c r="T2380" s="56" t="s">
        <v>108</v>
      </c>
      <c r="U2380" s="57"/>
      <c r="V2380" s="77"/>
      <c r="W2380" s="62" t="s">
        <v>108</v>
      </c>
      <c r="X2380" s="59"/>
      <c r="Y2380" s="56" t="s">
        <v>108</v>
      </c>
      <c r="Z2380" s="56" t="s">
        <v>123</v>
      </c>
      <c r="AA2380" s="57">
        <v>43791</v>
      </c>
      <c r="AB2380" s="63" t="s">
        <v>318</v>
      </c>
      <c r="AC2380" s="64" t="s">
        <v>15032</v>
      </c>
      <c r="AD2380" s="56"/>
      <c r="AE2380" s="56"/>
      <c r="AF2380" s="61"/>
      <c r="AG2380" s="61"/>
      <c r="AH2380" s="67" t="str">
        <v>Nov</v>
      </c>
      <c r="AI2380" s="68" t="str">
        <v>Nov</v>
      </c>
      <c r="AJ2380" s="69">
        <f t="shared" si="340"/>
        <v>2</v>
      </c>
      <c r="AK2380" s="70"/>
      <c r="AL2380" s="71"/>
      <c r="AM2380" s="71" t="str">
        <v>2019</v>
      </c>
      <c r="AN2380" s="70"/>
      <c r="AO2380" s="70" t="s">
        <v>123</v>
      </c>
      <c r="AP2380" s="74">
        <f ca="1"/>
        <v>170</v>
      </c>
    </row>
    <row r="2381" spans="1:42" ht="14.4">
      <c r="A2381" s="55" t="s">
        <v>15034</v>
      </c>
      <c r="B2381" s="56" t="s">
        <v>89</v>
      </c>
      <c r="C2381" s="57">
        <v>43613</v>
      </c>
      <c r="D2381" s="56" t="s">
        <v>131</v>
      </c>
      <c r="E2381" s="56" t="s">
        <v>129</v>
      </c>
      <c r="F2381" s="58" t="s">
        <v>106</v>
      </c>
      <c r="G2381" s="58" t="s">
        <v>107</v>
      </c>
      <c r="H2381" s="56" t="s">
        <v>129</v>
      </c>
      <c r="I2381" s="57"/>
      <c r="J2381" s="57">
        <f t="shared" si="477"/>
        <v>43643</v>
      </c>
      <c r="K2381" s="56" t="s">
        <v>18</v>
      </c>
      <c r="L2381" s="56" t="s">
        <v>14</v>
      </c>
      <c r="M2381" s="60" t="s">
        <v>15037</v>
      </c>
      <c r="N2381" s="56" t="s">
        <v>15038</v>
      </c>
      <c r="O2381" s="56"/>
      <c r="P2381" s="56" t="s">
        <v>108</v>
      </c>
      <c r="Q2381" s="56" t="s">
        <v>96</v>
      </c>
      <c r="R2381" s="57"/>
      <c r="S2381" s="56" t="s">
        <v>108</v>
      </c>
      <c r="T2381" s="56" t="s">
        <v>108</v>
      </c>
      <c r="U2381" s="57"/>
      <c r="V2381" s="62"/>
      <c r="W2381" s="62" t="s">
        <v>108</v>
      </c>
      <c r="X2381" s="57"/>
      <c r="Y2381" s="56" t="s">
        <v>108</v>
      </c>
      <c r="Z2381" s="56" t="s">
        <v>123</v>
      </c>
      <c r="AA2381" s="57">
        <v>43613</v>
      </c>
      <c r="AB2381" s="63"/>
      <c r="AC2381" s="64" t="s">
        <v>883</v>
      </c>
      <c r="AD2381" s="56" t="s">
        <v>118</v>
      </c>
      <c r="AE2381" s="56" t="s">
        <v>131</v>
      </c>
      <c r="AF2381" s="61"/>
      <c r="AG2381" s="61"/>
      <c r="AH2381" s="67" t="str">
        <v>May</v>
      </c>
      <c r="AI2381" s="68" t="str">
        <v>May</v>
      </c>
      <c r="AJ2381" s="69">
        <f t="shared" si="340"/>
        <v>0</v>
      </c>
      <c r="AK2381" s="70" t="str">
        <f t="shared" ref="AK2381:AK2473" si="480">IF(R2381="","",SUM(R2381+30))</f>
        <v/>
      </c>
      <c r="AL2381" s="71" t="s">
        <v>17409</v>
      </c>
      <c r="AM2381" s="71" t="str">
        <v>2019</v>
      </c>
      <c r="AN2381" s="70">
        <f t="shared" ref="AN2381:AN2473" si="481">IF(C2381="","",SUM(C2381+10))</f>
        <v>43623</v>
      </c>
      <c r="AO2381" s="70" t="s">
        <v>123</v>
      </c>
      <c r="AP2381" s="74">
        <f ca="1"/>
        <v>346</v>
      </c>
    </row>
    <row r="2382" spans="1:42" ht="14.4">
      <c r="A2382" s="55" t="s">
        <v>15042</v>
      </c>
      <c r="B2382" s="56" t="s">
        <v>89</v>
      </c>
      <c r="C2382" s="57">
        <v>43564</v>
      </c>
      <c r="D2382" s="56" t="s">
        <v>131</v>
      </c>
      <c r="E2382" s="56" t="s">
        <v>129</v>
      </c>
      <c r="F2382" s="58" t="s">
        <v>106</v>
      </c>
      <c r="G2382" s="58" t="s">
        <v>107</v>
      </c>
      <c r="H2382" s="56" t="s">
        <v>129</v>
      </c>
      <c r="I2382" s="57"/>
      <c r="J2382" s="57">
        <f t="shared" si="477"/>
        <v>43594</v>
      </c>
      <c r="K2382" s="56" t="s">
        <v>18</v>
      </c>
      <c r="L2382" s="56" t="s">
        <v>14</v>
      </c>
      <c r="M2382" s="60" t="s">
        <v>15044</v>
      </c>
      <c r="N2382" s="56" t="s">
        <v>15045</v>
      </c>
      <c r="O2382" s="56"/>
      <c r="P2382" s="56" t="s">
        <v>108</v>
      </c>
      <c r="Q2382" s="56" t="s">
        <v>96</v>
      </c>
      <c r="R2382" s="57"/>
      <c r="S2382" s="56" t="s">
        <v>108</v>
      </c>
      <c r="T2382" s="56" t="s">
        <v>108</v>
      </c>
      <c r="U2382" s="57"/>
      <c r="V2382" s="62"/>
      <c r="W2382" s="62" t="s">
        <v>108</v>
      </c>
      <c r="X2382" s="57"/>
      <c r="Y2382" s="56" t="s">
        <v>108</v>
      </c>
      <c r="Z2382" s="56" t="s">
        <v>123</v>
      </c>
      <c r="AA2382" s="57">
        <v>43565</v>
      </c>
      <c r="AB2382" s="63" t="s">
        <v>244</v>
      </c>
      <c r="AC2382" s="64" t="s">
        <v>537</v>
      </c>
      <c r="AD2382" s="56" t="s">
        <v>224</v>
      </c>
      <c r="AE2382" s="56" t="s">
        <v>131</v>
      </c>
      <c r="AF2382" s="61"/>
      <c r="AG2382" s="61"/>
      <c r="AH2382" s="67" t="str">
        <v>Apr</v>
      </c>
      <c r="AI2382" s="68" t="str">
        <v>Apr</v>
      </c>
      <c r="AJ2382" s="69">
        <f t="shared" si="340"/>
        <v>1</v>
      </c>
      <c r="AK2382" s="70" t="str">
        <f t="shared" si="480"/>
        <v/>
      </c>
      <c r="AL2382" s="71" t="s">
        <v>17409</v>
      </c>
      <c r="AM2382" s="71" t="str">
        <v>2019</v>
      </c>
      <c r="AN2382" s="70">
        <f t="shared" si="481"/>
        <v>43574</v>
      </c>
      <c r="AO2382" s="70" t="s">
        <v>123</v>
      </c>
      <c r="AP2382" s="74">
        <f ca="1"/>
        <v>395</v>
      </c>
    </row>
    <row r="2383" spans="1:42" ht="14.4">
      <c r="A2383" s="55" t="s">
        <v>15047</v>
      </c>
      <c r="B2383" s="56" t="s">
        <v>89</v>
      </c>
      <c r="C2383" s="57">
        <v>43588</v>
      </c>
      <c r="D2383" s="56" t="s">
        <v>131</v>
      </c>
      <c r="E2383" s="56" t="s">
        <v>129</v>
      </c>
      <c r="F2383" s="58" t="s">
        <v>106</v>
      </c>
      <c r="G2383" s="58" t="s">
        <v>107</v>
      </c>
      <c r="H2383" s="56" t="s">
        <v>129</v>
      </c>
      <c r="I2383" s="59"/>
      <c r="J2383" s="59">
        <f t="shared" si="477"/>
        <v>43618</v>
      </c>
      <c r="K2383" s="56" t="s">
        <v>18</v>
      </c>
      <c r="L2383" s="56" t="s">
        <v>14</v>
      </c>
      <c r="M2383" s="60" t="s">
        <v>15048</v>
      </c>
      <c r="N2383" s="56" t="s">
        <v>15049</v>
      </c>
      <c r="O2383" s="56"/>
      <c r="P2383" s="56" t="s">
        <v>108</v>
      </c>
      <c r="Q2383" s="56" t="s">
        <v>96</v>
      </c>
      <c r="R2383" s="59"/>
      <c r="S2383" s="56" t="s">
        <v>108</v>
      </c>
      <c r="T2383" s="56" t="s">
        <v>108</v>
      </c>
      <c r="U2383" s="59"/>
      <c r="V2383" s="77"/>
      <c r="W2383" s="62" t="s">
        <v>108</v>
      </c>
      <c r="X2383" s="59"/>
      <c r="Y2383" s="56" t="s">
        <v>108</v>
      </c>
      <c r="Z2383" s="56" t="s">
        <v>123</v>
      </c>
      <c r="AA2383" s="57">
        <v>43592</v>
      </c>
      <c r="AB2383" s="63" t="s">
        <v>155</v>
      </c>
      <c r="AC2383" s="64" t="s">
        <v>537</v>
      </c>
      <c r="AD2383" s="56" t="s">
        <v>224</v>
      </c>
      <c r="AE2383" s="56" t="s">
        <v>131</v>
      </c>
      <c r="AF2383" s="61"/>
      <c r="AG2383" s="61"/>
      <c r="AH2383" s="67" t="str">
        <v>May</v>
      </c>
      <c r="AI2383" s="68" t="str">
        <v>May</v>
      </c>
      <c r="AJ2383" s="69">
        <f t="shared" si="340"/>
        <v>4</v>
      </c>
      <c r="AK2383" s="70" t="str">
        <f t="shared" si="480"/>
        <v/>
      </c>
      <c r="AL2383" s="71" t="s">
        <v>17409</v>
      </c>
      <c r="AM2383" s="71" t="str">
        <v>2019</v>
      </c>
      <c r="AN2383" s="70">
        <f t="shared" si="481"/>
        <v>43598</v>
      </c>
      <c r="AO2383" s="70" t="s">
        <v>123</v>
      </c>
      <c r="AP2383" s="74">
        <f ca="1"/>
        <v>371</v>
      </c>
    </row>
    <row r="2384" spans="1:42" ht="14.4">
      <c r="A2384" s="55" t="s">
        <v>15051</v>
      </c>
      <c r="B2384" s="56" t="s">
        <v>89</v>
      </c>
      <c r="C2384" s="57">
        <v>43565</v>
      </c>
      <c r="D2384" s="56" t="s">
        <v>131</v>
      </c>
      <c r="E2384" s="56" t="s">
        <v>129</v>
      </c>
      <c r="F2384" s="58" t="s">
        <v>106</v>
      </c>
      <c r="G2384" s="58" t="s">
        <v>107</v>
      </c>
      <c r="H2384" s="56" t="s">
        <v>129</v>
      </c>
      <c r="I2384" s="59"/>
      <c r="J2384" s="59">
        <f t="shared" si="477"/>
        <v>43595</v>
      </c>
      <c r="K2384" s="56" t="s">
        <v>18</v>
      </c>
      <c r="L2384" s="56" t="s">
        <v>14</v>
      </c>
      <c r="M2384" s="60" t="s">
        <v>15055</v>
      </c>
      <c r="N2384" s="56" t="s">
        <v>15056</v>
      </c>
      <c r="O2384" s="61"/>
      <c r="P2384" s="56" t="s">
        <v>108</v>
      </c>
      <c r="Q2384" s="56" t="s">
        <v>96</v>
      </c>
      <c r="R2384" s="57"/>
      <c r="S2384" s="56" t="s">
        <v>108</v>
      </c>
      <c r="T2384" s="56" t="s">
        <v>108</v>
      </c>
      <c r="U2384" s="59"/>
      <c r="V2384" s="77"/>
      <c r="W2384" s="62" t="s">
        <v>108</v>
      </c>
      <c r="X2384" s="59"/>
      <c r="Y2384" s="56" t="s">
        <v>108</v>
      </c>
      <c r="Z2384" s="56" t="s">
        <v>123</v>
      </c>
      <c r="AA2384" s="57">
        <v>43565</v>
      </c>
      <c r="AB2384" s="63" t="s">
        <v>244</v>
      </c>
      <c r="AC2384" s="64" t="s">
        <v>537</v>
      </c>
      <c r="AD2384" s="56" t="s">
        <v>224</v>
      </c>
      <c r="AE2384" s="56" t="s">
        <v>131</v>
      </c>
      <c r="AF2384" s="61"/>
      <c r="AG2384" s="61"/>
      <c r="AH2384" s="67" t="str">
        <v>Apr</v>
      </c>
      <c r="AI2384" s="68" t="str">
        <v>Apr</v>
      </c>
      <c r="AJ2384" s="69">
        <f t="shared" si="340"/>
        <v>0</v>
      </c>
      <c r="AK2384" s="70" t="str">
        <f t="shared" si="480"/>
        <v/>
      </c>
      <c r="AL2384" s="71" t="s">
        <v>17409</v>
      </c>
      <c r="AM2384" s="71" t="str">
        <v>2019</v>
      </c>
      <c r="AN2384" s="70">
        <f t="shared" si="481"/>
        <v>43575</v>
      </c>
      <c r="AO2384" s="70" t="s">
        <v>123</v>
      </c>
      <c r="AP2384" s="74">
        <f ca="1"/>
        <v>394</v>
      </c>
    </row>
    <row r="2385" spans="1:42" ht="14.4">
      <c r="A2385" s="55" t="s">
        <v>15058</v>
      </c>
      <c r="B2385" s="56" t="s">
        <v>89</v>
      </c>
      <c r="C2385" s="57">
        <v>43472</v>
      </c>
      <c r="D2385" s="56" t="s">
        <v>131</v>
      </c>
      <c r="E2385" s="56" t="s">
        <v>105</v>
      </c>
      <c r="F2385" s="58" t="s">
        <v>106</v>
      </c>
      <c r="G2385" s="58" t="s">
        <v>107</v>
      </c>
      <c r="H2385" s="56" t="s">
        <v>105</v>
      </c>
      <c r="I2385" s="59"/>
      <c r="J2385" s="59">
        <f t="shared" si="477"/>
        <v>43502</v>
      </c>
      <c r="K2385" s="56" t="s">
        <v>18</v>
      </c>
      <c r="L2385" s="56" t="s">
        <v>18</v>
      </c>
      <c r="M2385" s="60" t="s">
        <v>145</v>
      </c>
      <c r="N2385" s="56" t="s">
        <v>15060</v>
      </c>
      <c r="O2385" s="56" t="s">
        <v>16</v>
      </c>
      <c r="P2385" s="56" t="s">
        <v>15061</v>
      </c>
      <c r="Q2385" s="56" t="s">
        <v>133</v>
      </c>
      <c r="R2385" s="57"/>
      <c r="S2385" s="56" t="s">
        <v>108</v>
      </c>
      <c r="T2385" s="56" t="s">
        <v>108</v>
      </c>
      <c r="U2385" s="57"/>
      <c r="V2385" s="62"/>
      <c r="W2385" s="62">
        <v>0</v>
      </c>
      <c r="X2385" s="57"/>
      <c r="Y2385" s="56" t="s">
        <v>108</v>
      </c>
      <c r="Z2385" s="56" t="s">
        <v>121</v>
      </c>
      <c r="AA2385" s="57">
        <v>43474</v>
      </c>
      <c r="AB2385" s="63" t="s">
        <v>127</v>
      </c>
      <c r="AC2385" s="64" t="s">
        <v>15065</v>
      </c>
      <c r="AD2385" s="65" t="s">
        <v>224</v>
      </c>
      <c r="AE2385" s="65" t="s">
        <v>131</v>
      </c>
      <c r="AF2385" s="66"/>
      <c r="AG2385" s="66"/>
      <c r="AH2385" s="67" t="str">
        <v>Jan</v>
      </c>
      <c r="AI2385" s="68" t="str">
        <v>Jan</v>
      </c>
      <c r="AJ2385" s="69">
        <f t="shared" si="340"/>
        <v>2</v>
      </c>
      <c r="AK2385" s="70" t="str">
        <f t="shared" si="480"/>
        <v/>
      </c>
      <c r="AL2385" s="71" t="s">
        <v>17409</v>
      </c>
      <c r="AM2385" s="71" t="str">
        <v>2019</v>
      </c>
      <c r="AN2385" s="70">
        <f t="shared" si="481"/>
        <v>43482</v>
      </c>
      <c r="AO2385" s="70" t="s">
        <v>123</v>
      </c>
      <c r="AP2385" s="74">
        <f ca="1"/>
        <v>487</v>
      </c>
    </row>
    <row r="2386" spans="1:42" ht="14.4">
      <c r="A2386" s="55" t="s">
        <v>15067</v>
      </c>
      <c r="B2386" s="56" t="s">
        <v>89</v>
      </c>
      <c r="C2386" s="57">
        <v>43471</v>
      </c>
      <c r="D2386" s="56" t="s">
        <v>131</v>
      </c>
      <c r="E2386" s="56" t="s">
        <v>105</v>
      </c>
      <c r="F2386" s="58" t="s">
        <v>106</v>
      </c>
      <c r="G2386" s="58" t="s">
        <v>107</v>
      </c>
      <c r="H2386" s="56" t="s">
        <v>105</v>
      </c>
      <c r="I2386" s="59"/>
      <c r="J2386" s="59">
        <f t="shared" si="477"/>
        <v>43501</v>
      </c>
      <c r="K2386" s="56" t="s">
        <v>18</v>
      </c>
      <c r="L2386" s="56" t="s">
        <v>18</v>
      </c>
      <c r="M2386" s="60" t="s">
        <v>145</v>
      </c>
      <c r="N2386" s="56" t="s">
        <v>15071</v>
      </c>
      <c r="O2386" s="56" t="s">
        <v>29</v>
      </c>
      <c r="P2386" s="56" t="s">
        <v>15072</v>
      </c>
      <c r="Q2386" s="56" t="s">
        <v>133</v>
      </c>
      <c r="R2386" s="57"/>
      <c r="S2386" s="56" t="s">
        <v>108</v>
      </c>
      <c r="T2386" s="56" t="s">
        <v>108</v>
      </c>
      <c r="U2386" s="57"/>
      <c r="V2386" s="62"/>
      <c r="W2386" s="62">
        <v>0</v>
      </c>
      <c r="X2386" s="57"/>
      <c r="Y2386" s="56" t="s">
        <v>108</v>
      </c>
      <c r="Z2386" s="56" t="s">
        <v>121</v>
      </c>
      <c r="AA2386" s="57">
        <v>43474</v>
      </c>
      <c r="AB2386" s="63" t="s">
        <v>127</v>
      </c>
      <c r="AC2386" s="64" t="s">
        <v>15074</v>
      </c>
      <c r="AD2386" s="65" t="s">
        <v>224</v>
      </c>
      <c r="AE2386" s="65" t="s">
        <v>131</v>
      </c>
      <c r="AF2386" s="66"/>
      <c r="AG2386" s="66"/>
      <c r="AH2386" s="67" t="str">
        <v>Jan</v>
      </c>
      <c r="AI2386" s="68" t="str">
        <v>Jan</v>
      </c>
      <c r="AJ2386" s="69">
        <f t="shared" si="340"/>
        <v>3</v>
      </c>
      <c r="AK2386" s="70" t="str">
        <f t="shared" si="480"/>
        <v/>
      </c>
      <c r="AL2386" s="71" t="s">
        <v>17409</v>
      </c>
      <c r="AM2386" s="71" t="str">
        <v>2019</v>
      </c>
      <c r="AN2386" s="70">
        <f t="shared" si="481"/>
        <v>43481</v>
      </c>
      <c r="AO2386" s="70" t="s">
        <v>123</v>
      </c>
      <c r="AP2386" s="74">
        <f ca="1"/>
        <v>488</v>
      </c>
    </row>
    <row r="2387" spans="1:42" ht="14.4">
      <c r="A2387" s="55" t="s">
        <v>15078</v>
      </c>
      <c r="B2387" s="56" t="s">
        <v>89</v>
      </c>
      <c r="C2387" s="57">
        <v>43475</v>
      </c>
      <c r="D2387" s="56" t="s">
        <v>131</v>
      </c>
      <c r="E2387" s="56" t="s">
        <v>105</v>
      </c>
      <c r="F2387" s="58" t="s">
        <v>106</v>
      </c>
      <c r="G2387" s="58" t="s">
        <v>107</v>
      </c>
      <c r="H2387" s="56" t="s">
        <v>105</v>
      </c>
      <c r="I2387" s="59"/>
      <c r="J2387" s="59">
        <f t="shared" si="477"/>
        <v>43505</v>
      </c>
      <c r="K2387" s="56" t="s">
        <v>18</v>
      </c>
      <c r="L2387" s="56" t="s">
        <v>18</v>
      </c>
      <c r="M2387" s="60" t="s">
        <v>145</v>
      </c>
      <c r="N2387" s="56" t="s">
        <v>15080</v>
      </c>
      <c r="O2387" s="56" t="s">
        <v>37</v>
      </c>
      <c r="P2387" s="56" t="s">
        <v>15081</v>
      </c>
      <c r="Q2387" s="56" t="s">
        <v>133</v>
      </c>
      <c r="R2387" s="57"/>
      <c r="S2387" s="56" t="s">
        <v>108</v>
      </c>
      <c r="T2387" s="56" t="s">
        <v>108</v>
      </c>
      <c r="U2387" s="57"/>
      <c r="V2387" s="62"/>
      <c r="W2387" s="62">
        <v>0</v>
      </c>
      <c r="X2387" s="57"/>
      <c r="Y2387" s="56" t="s">
        <v>108</v>
      </c>
      <c r="Z2387" s="56" t="s">
        <v>121</v>
      </c>
      <c r="AA2387" s="57">
        <v>43476</v>
      </c>
      <c r="AB2387" s="63" t="s">
        <v>127</v>
      </c>
      <c r="AC2387" s="64" t="s">
        <v>15083</v>
      </c>
      <c r="AD2387" s="65" t="s">
        <v>97</v>
      </c>
      <c r="AE2387" s="65" t="s">
        <v>131</v>
      </c>
      <c r="AF2387" s="66"/>
      <c r="AG2387" s="66"/>
      <c r="AH2387" s="67" t="str">
        <v>Jan</v>
      </c>
      <c r="AI2387" s="68" t="str">
        <v>Jan</v>
      </c>
      <c r="AJ2387" s="69">
        <f t="shared" si="340"/>
        <v>1</v>
      </c>
      <c r="AK2387" s="70" t="str">
        <f t="shared" si="480"/>
        <v/>
      </c>
      <c r="AL2387" s="71" t="s">
        <v>17409</v>
      </c>
      <c r="AM2387" s="71" t="str">
        <v>2019</v>
      </c>
      <c r="AN2387" s="70">
        <f t="shared" si="481"/>
        <v>43485</v>
      </c>
      <c r="AO2387" s="70" t="s">
        <v>123</v>
      </c>
      <c r="AP2387" s="74">
        <f ca="1"/>
        <v>484</v>
      </c>
    </row>
    <row r="2388" spans="1:42" ht="14.4">
      <c r="A2388" s="55" t="s">
        <v>15086</v>
      </c>
      <c r="B2388" s="56" t="s">
        <v>89</v>
      </c>
      <c r="C2388" s="57">
        <v>43477</v>
      </c>
      <c r="D2388" s="56" t="s">
        <v>131</v>
      </c>
      <c r="E2388" s="56" t="s">
        <v>105</v>
      </c>
      <c r="F2388" s="58" t="s">
        <v>106</v>
      </c>
      <c r="G2388" s="58" t="s">
        <v>107</v>
      </c>
      <c r="H2388" s="56" t="s">
        <v>105</v>
      </c>
      <c r="I2388" s="59"/>
      <c r="J2388" s="59">
        <f t="shared" si="477"/>
        <v>43507</v>
      </c>
      <c r="K2388" s="56" t="s">
        <v>18</v>
      </c>
      <c r="L2388" s="56" t="s">
        <v>18</v>
      </c>
      <c r="M2388" s="60" t="s">
        <v>145</v>
      </c>
      <c r="N2388" s="56" t="s">
        <v>15088</v>
      </c>
      <c r="O2388" s="56" t="s">
        <v>20</v>
      </c>
      <c r="P2388" s="56" t="s">
        <v>1729</v>
      </c>
      <c r="Q2388" s="56" t="s">
        <v>133</v>
      </c>
      <c r="R2388" s="57"/>
      <c r="S2388" s="56" t="s">
        <v>108</v>
      </c>
      <c r="T2388" s="56" t="s">
        <v>108</v>
      </c>
      <c r="U2388" s="57"/>
      <c r="V2388" s="62"/>
      <c r="W2388" s="62">
        <v>0</v>
      </c>
      <c r="X2388" s="57"/>
      <c r="Y2388" s="56" t="s">
        <v>108</v>
      </c>
      <c r="Z2388" s="56" t="s">
        <v>121</v>
      </c>
      <c r="AA2388" s="57">
        <v>43480</v>
      </c>
      <c r="AB2388" s="63" t="s">
        <v>127</v>
      </c>
      <c r="AC2388" s="64" t="s">
        <v>15090</v>
      </c>
      <c r="AD2388" s="65" t="s">
        <v>97</v>
      </c>
      <c r="AE2388" s="65" t="s">
        <v>131</v>
      </c>
      <c r="AF2388" s="66"/>
      <c r="AG2388" s="66"/>
      <c r="AH2388" s="67" t="str">
        <v>Jan</v>
      </c>
      <c r="AI2388" s="68" t="str">
        <v>Jan</v>
      </c>
      <c r="AJ2388" s="69">
        <f t="shared" si="340"/>
        <v>3</v>
      </c>
      <c r="AK2388" s="70" t="str">
        <f t="shared" si="480"/>
        <v/>
      </c>
      <c r="AL2388" s="71" t="s">
        <v>17409</v>
      </c>
      <c r="AM2388" s="71" t="str">
        <v>2019</v>
      </c>
      <c r="AN2388" s="70">
        <f t="shared" si="481"/>
        <v>43487</v>
      </c>
      <c r="AO2388" s="70" t="s">
        <v>123</v>
      </c>
      <c r="AP2388" s="74">
        <f ca="1"/>
        <v>482</v>
      </c>
    </row>
    <row r="2389" spans="1:42" ht="14.4">
      <c r="A2389" s="55" t="s">
        <v>15094</v>
      </c>
      <c r="B2389" s="56" t="s">
        <v>89</v>
      </c>
      <c r="C2389" s="57">
        <v>43480</v>
      </c>
      <c r="D2389" s="56" t="s">
        <v>131</v>
      </c>
      <c r="E2389" s="56" t="s">
        <v>105</v>
      </c>
      <c r="F2389" s="58" t="s">
        <v>106</v>
      </c>
      <c r="G2389" s="58" t="s">
        <v>107</v>
      </c>
      <c r="H2389" s="56" t="s">
        <v>105</v>
      </c>
      <c r="I2389" s="59"/>
      <c r="J2389" s="59">
        <f t="shared" si="477"/>
        <v>43510</v>
      </c>
      <c r="K2389" s="56" t="s">
        <v>18</v>
      </c>
      <c r="L2389" s="56" t="s">
        <v>18</v>
      </c>
      <c r="M2389" s="60" t="s">
        <v>145</v>
      </c>
      <c r="N2389" s="56" t="s">
        <v>15096</v>
      </c>
      <c r="O2389" s="56" t="s">
        <v>436</v>
      </c>
      <c r="P2389" s="56" t="s">
        <v>15097</v>
      </c>
      <c r="Q2389" s="56" t="s">
        <v>133</v>
      </c>
      <c r="R2389" s="57"/>
      <c r="S2389" s="56" t="s">
        <v>108</v>
      </c>
      <c r="T2389" s="56" t="s">
        <v>108</v>
      </c>
      <c r="U2389" s="57"/>
      <c r="V2389" s="62"/>
      <c r="W2389" s="62">
        <v>0</v>
      </c>
      <c r="X2389" s="57"/>
      <c r="Y2389" s="56" t="s">
        <v>108</v>
      </c>
      <c r="Z2389" s="56" t="s">
        <v>121</v>
      </c>
      <c r="AA2389" s="57">
        <v>43483</v>
      </c>
      <c r="AB2389" s="63" t="s">
        <v>127</v>
      </c>
      <c r="AC2389" s="64" t="s">
        <v>15101</v>
      </c>
      <c r="AD2389" s="65" t="s">
        <v>97</v>
      </c>
      <c r="AE2389" s="65" t="s">
        <v>131</v>
      </c>
      <c r="AF2389" s="66"/>
      <c r="AG2389" s="66"/>
      <c r="AH2389" s="67" t="str">
        <v>Jan</v>
      </c>
      <c r="AI2389" s="68" t="str">
        <v>Jan</v>
      </c>
      <c r="AJ2389" s="69">
        <f t="shared" si="340"/>
        <v>3</v>
      </c>
      <c r="AK2389" s="70" t="str">
        <f t="shared" si="480"/>
        <v/>
      </c>
      <c r="AL2389" s="71" t="s">
        <v>17409</v>
      </c>
      <c r="AM2389" s="71" t="str">
        <v>2019</v>
      </c>
      <c r="AN2389" s="70">
        <f t="shared" si="481"/>
        <v>43490</v>
      </c>
      <c r="AO2389" s="70" t="s">
        <v>123</v>
      </c>
      <c r="AP2389" s="74">
        <f ca="1"/>
        <v>479</v>
      </c>
    </row>
    <row r="2390" spans="1:42" ht="14.4">
      <c r="A2390" s="55" t="s">
        <v>15103</v>
      </c>
      <c r="B2390" s="56" t="s">
        <v>89</v>
      </c>
      <c r="C2390" s="57">
        <v>43486</v>
      </c>
      <c r="D2390" s="56" t="s">
        <v>131</v>
      </c>
      <c r="E2390" s="56" t="s">
        <v>105</v>
      </c>
      <c r="F2390" s="58" t="s">
        <v>106</v>
      </c>
      <c r="G2390" s="58" t="s">
        <v>107</v>
      </c>
      <c r="H2390" s="56" t="s">
        <v>105</v>
      </c>
      <c r="I2390" s="59"/>
      <c r="J2390" s="59">
        <f t="shared" si="477"/>
        <v>43516</v>
      </c>
      <c r="K2390" s="56" t="s">
        <v>18</v>
      </c>
      <c r="L2390" s="56" t="s">
        <v>18</v>
      </c>
      <c r="M2390" s="60" t="s">
        <v>145</v>
      </c>
      <c r="N2390" s="56" t="s">
        <v>15104</v>
      </c>
      <c r="O2390" s="56" t="s">
        <v>132</v>
      </c>
      <c r="P2390" s="56" t="s">
        <v>15105</v>
      </c>
      <c r="Q2390" s="56" t="s">
        <v>133</v>
      </c>
      <c r="R2390" s="57"/>
      <c r="S2390" s="56" t="s">
        <v>108</v>
      </c>
      <c r="T2390" s="56" t="s">
        <v>108</v>
      </c>
      <c r="U2390" s="57"/>
      <c r="V2390" s="62"/>
      <c r="W2390" s="62">
        <v>0</v>
      </c>
      <c r="X2390" s="57"/>
      <c r="Y2390" s="56" t="s">
        <v>108</v>
      </c>
      <c r="Z2390" s="56" t="s">
        <v>121</v>
      </c>
      <c r="AA2390" s="57">
        <v>43488</v>
      </c>
      <c r="AB2390" s="63" t="s">
        <v>127</v>
      </c>
      <c r="AC2390" s="64" t="s">
        <v>15315</v>
      </c>
      <c r="AD2390" s="65" t="s">
        <v>97</v>
      </c>
      <c r="AE2390" s="65" t="s">
        <v>131</v>
      </c>
      <c r="AF2390" s="66"/>
      <c r="AG2390" s="66"/>
      <c r="AH2390" s="67" t="str">
        <v>Jan</v>
      </c>
      <c r="AI2390" s="68" t="str">
        <v>Jan</v>
      </c>
      <c r="AJ2390" s="69">
        <f t="shared" si="340"/>
        <v>2</v>
      </c>
      <c r="AK2390" s="70" t="str">
        <f t="shared" si="480"/>
        <v/>
      </c>
      <c r="AL2390" s="71" t="s">
        <v>17409</v>
      </c>
      <c r="AM2390" s="71" t="str">
        <v>2019</v>
      </c>
      <c r="AN2390" s="70">
        <f t="shared" si="481"/>
        <v>43496</v>
      </c>
      <c r="AO2390" s="70" t="s">
        <v>123</v>
      </c>
      <c r="AP2390" s="74">
        <f ca="1"/>
        <v>473</v>
      </c>
    </row>
    <row r="2391" spans="1:42" ht="14.4">
      <c r="A2391" s="55" t="s">
        <v>15329</v>
      </c>
      <c r="B2391" s="56" t="s">
        <v>89</v>
      </c>
      <c r="C2391" s="57">
        <v>43484</v>
      </c>
      <c r="D2391" s="56" t="s">
        <v>131</v>
      </c>
      <c r="E2391" s="56" t="s">
        <v>105</v>
      </c>
      <c r="F2391" s="58" t="s">
        <v>106</v>
      </c>
      <c r="G2391" s="58" t="s">
        <v>107</v>
      </c>
      <c r="H2391" s="56" t="s">
        <v>105</v>
      </c>
      <c r="I2391" s="59"/>
      <c r="J2391" s="59">
        <f t="shared" si="477"/>
        <v>43514</v>
      </c>
      <c r="K2391" s="56" t="s">
        <v>18</v>
      </c>
      <c r="L2391" s="56" t="s">
        <v>18</v>
      </c>
      <c r="M2391" s="60" t="s">
        <v>145</v>
      </c>
      <c r="N2391" s="56" t="s">
        <v>15333</v>
      </c>
      <c r="O2391" s="56" t="s">
        <v>16</v>
      </c>
      <c r="P2391" s="56" t="s">
        <v>15334</v>
      </c>
      <c r="Q2391" s="56" t="s">
        <v>133</v>
      </c>
      <c r="R2391" s="57"/>
      <c r="S2391" s="56" t="s">
        <v>108</v>
      </c>
      <c r="T2391" s="56" t="s">
        <v>108</v>
      </c>
      <c r="U2391" s="57"/>
      <c r="V2391" s="62"/>
      <c r="W2391" s="62">
        <v>0</v>
      </c>
      <c r="X2391" s="57"/>
      <c r="Y2391" s="56" t="s">
        <v>108</v>
      </c>
      <c r="Z2391" s="56" t="s">
        <v>121</v>
      </c>
      <c r="AA2391" s="57">
        <v>43488</v>
      </c>
      <c r="AB2391" s="63" t="s">
        <v>127</v>
      </c>
      <c r="AC2391" s="64" t="s">
        <v>15315</v>
      </c>
      <c r="AD2391" s="65" t="s">
        <v>97</v>
      </c>
      <c r="AE2391" s="65" t="s">
        <v>131</v>
      </c>
      <c r="AF2391" s="66"/>
      <c r="AG2391" s="66"/>
      <c r="AH2391" s="67" t="str">
        <v>Jan</v>
      </c>
      <c r="AI2391" s="68" t="str">
        <v>Jan</v>
      </c>
      <c r="AJ2391" s="69">
        <f t="shared" si="340"/>
        <v>4</v>
      </c>
      <c r="AK2391" s="70" t="str">
        <f t="shared" si="480"/>
        <v/>
      </c>
      <c r="AL2391" s="71" t="s">
        <v>17409</v>
      </c>
      <c r="AM2391" s="71" t="str">
        <v>2019</v>
      </c>
      <c r="AN2391" s="70">
        <f t="shared" si="481"/>
        <v>43494</v>
      </c>
      <c r="AO2391" s="70" t="s">
        <v>123</v>
      </c>
      <c r="AP2391" s="74">
        <f ca="1"/>
        <v>475</v>
      </c>
    </row>
    <row r="2392" spans="1:42" ht="14.4">
      <c r="A2392" s="55" t="s">
        <v>15341</v>
      </c>
      <c r="B2392" s="56" t="s">
        <v>89</v>
      </c>
      <c r="C2392" s="57">
        <v>43483</v>
      </c>
      <c r="D2392" s="56" t="s">
        <v>131</v>
      </c>
      <c r="E2392" s="56" t="s">
        <v>105</v>
      </c>
      <c r="F2392" s="58" t="s">
        <v>106</v>
      </c>
      <c r="G2392" s="58" t="s">
        <v>107</v>
      </c>
      <c r="H2392" s="56" t="s">
        <v>105</v>
      </c>
      <c r="I2392" s="59"/>
      <c r="J2392" s="59">
        <f t="shared" si="477"/>
        <v>43513</v>
      </c>
      <c r="K2392" s="56" t="s">
        <v>18</v>
      </c>
      <c r="L2392" s="56" t="s">
        <v>18</v>
      </c>
      <c r="M2392" s="60" t="s">
        <v>145</v>
      </c>
      <c r="N2392" s="56" t="s">
        <v>15361</v>
      </c>
      <c r="O2392" s="56" t="s">
        <v>29</v>
      </c>
      <c r="P2392" s="56" t="s">
        <v>15363</v>
      </c>
      <c r="Q2392" s="56" t="s">
        <v>133</v>
      </c>
      <c r="R2392" s="57"/>
      <c r="S2392" s="56" t="s">
        <v>108</v>
      </c>
      <c r="T2392" s="56" t="s">
        <v>108</v>
      </c>
      <c r="U2392" s="57"/>
      <c r="V2392" s="62"/>
      <c r="W2392" s="62">
        <v>0</v>
      </c>
      <c r="X2392" s="57"/>
      <c r="Y2392" s="56" t="s">
        <v>108</v>
      </c>
      <c r="Z2392" s="56" t="s">
        <v>121</v>
      </c>
      <c r="AA2392" s="57">
        <v>43488</v>
      </c>
      <c r="AB2392" s="63" t="s">
        <v>127</v>
      </c>
      <c r="AC2392" s="64" t="s">
        <v>15315</v>
      </c>
      <c r="AD2392" s="65" t="s">
        <v>97</v>
      </c>
      <c r="AE2392" s="65" t="s">
        <v>131</v>
      </c>
      <c r="AF2392" s="66"/>
      <c r="AG2392" s="66"/>
      <c r="AH2392" s="67" t="str">
        <v>Jan</v>
      </c>
      <c r="AI2392" s="68" t="str">
        <v>Jan</v>
      </c>
      <c r="AJ2392" s="69">
        <f t="shared" si="340"/>
        <v>5</v>
      </c>
      <c r="AK2392" s="70" t="str">
        <f t="shared" si="480"/>
        <v/>
      </c>
      <c r="AL2392" s="71" t="s">
        <v>17409</v>
      </c>
      <c r="AM2392" s="71" t="str">
        <v>2019</v>
      </c>
      <c r="AN2392" s="70">
        <f t="shared" si="481"/>
        <v>43493</v>
      </c>
      <c r="AO2392" s="70" t="s">
        <v>123</v>
      </c>
      <c r="AP2392" s="74">
        <f ca="1"/>
        <v>476</v>
      </c>
    </row>
    <row r="2393" spans="1:42" ht="14.4">
      <c r="A2393" s="55" t="s">
        <v>15368</v>
      </c>
      <c r="B2393" s="56" t="s">
        <v>89</v>
      </c>
      <c r="C2393" s="57">
        <v>43487</v>
      </c>
      <c r="D2393" s="56" t="s">
        <v>131</v>
      </c>
      <c r="E2393" s="56" t="s">
        <v>105</v>
      </c>
      <c r="F2393" s="58" t="s">
        <v>106</v>
      </c>
      <c r="G2393" s="58" t="s">
        <v>107</v>
      </c>
      <c r="H2393" s="56" t="s">
        <v>105</v>
      </c>
      <c r="I2393" s="59"/>
      <c r="J2393" s="59">
        <f t="shared" si="477"/>
        <v>43517</v>
      </c>
      <c r="K2393" s="56" t="s">
        <v>18</v>
      </c>
      <c r="L2393" s="56" t="s">
        <v>18</v>
      </c>
      <c r="M2393" s="60" t="s">
        <v>145</v>
      </c>
      <c r="N2393" s="56" t="s">
        <v>15370</v>
      </c>
      <c r="O2393" s="56" t="s">
        <v>271</v>
      </c>
      <c r="P2393" s="56" t="s">
        <v>15371</v>
      </c>
      <c r="Q2393" s="56" t="s">
        <v>133</v>
      </c>
      <c r="R2393" s="57"/>
      <c r="S2393" s="56" t="s">
        <v>108</v>
      </c>
      <c r="T2393" s="56" t="s">
        <v>108</v>
      </c>
      <c r="U2393" s="57"/>
      <c r="V2393" s="62"/>
      <c r="W2393" s="62">
        <v>0</v>
      </c>
      <c r="X2393" s="57"/>
      <c r="Y2393" s="56" t="s">
        <v>108</v>
      </c>
      <c r="Z2393" s="56" t="s">
        <v>121</v>
      </c>
      <c r="AA2393" s="57">
        <v>43488</v>
      </c>
      <c r="AB2393" s="63" t="s">
        <v>127</v>
      </c>
      <c r="AC2393" s="64" t="s">
        <v>15315</v>
      </c>
      <c r="AD2393" s="65" t="s">
        <v>97</v>
      </c>
      <c r="AE2393" s="65" t="s">
        <v>131</v>
      </c>
      <c r="AF2393" s="66"/>
      <c r="AG2393" s="66"/>
      <c r="AH2393" s="67" t="str">
        <v>Jan</v>
      </c>
      <c r="AI2393" s="68" t="str">
        <v>Jan</v>
      </c>
      <c r="AJ2393" s="69">
        <f t="shared" si="340"/>
        <v>1</v>
      </c>
      <c r="AK2393" s="70" t="str">
        <f t="shared" si="480"/>
        <v/>
      </c>
      <c r="AL2393" s="71" t="s">
        <v>17409</v>
      </c>
      <c r="AM2393" s="71" t="str">
        <v>2019</v>
      </c>
      <c r="AN2393" s="70">
        <f t="shared" si="481"/>
        <v>43497</v>
      </c>
      <c r="AO2393" s="70" t="s">
        <v>123</v>
      </c>
      <c r="AP2393" s="74">
        <f ca="1"/>
        <v>472</v>
      </c>
    </row>
    <row r="2394" spans="1:42" ht="14.4">
      <c r="A2394" s="55" t="s">
        <v>15377</v>
      </c>
      <c r="B2394" s="56" t="s">
        <v>89</v>
      </c>
      <c r="C2394" s="57">
        <v>43489</v>
      </c>
      <c r="D2394" s="56" t="s">
        <v>131</v>
      </c>
      <c r="E2394" s="56" t="s">
        <v>105</v>
      </c>
      <c r="F2394" s="58" t="s">
        <v>106</v>
      </c>
      <c r="G2394" s="58" t="s">
        <v>107</v>
      </c>
      <c r="H2394" s="56" t="s">
        <v>105</v>
      </c>
      <c r="I2394" s="59"/>
      <c r="J2394" s="59">
        <f t="shared" si="477"/>
        <v>43519</v>
      </c>
      <c r="K2394" s="56" t="s">
        <v>18</v>
      </c>
      <c r="L2394" s="56" t="s">
        <v>18</v>
      </c>
      <c r="M2394" s="60" t="s">
        <v>145</v>
      </c>
      <c r="N2394" s="56" t="s">
        <v>15390</v>
      </c>
      <c r="O2394" s="56" t="s">
        <v>22</v>
      </c>
      <c r="P2394" s="56" t="s">
        <v>3266</v>
      </c>
      <c r="Q2394" s="56" t="s">
        <v>133</v>
      </c>
      <c r="R2394" s="57"/>
      <c r="S2394" s="56" t="s">
        <v>108</v>
      </c>
      <c r="T2394" s="56" t="s">
        <v>108</v>
      </c>
      <c r="U2394" s="57"/>
      <c r="V2394" s="62"/>
      <c r="W2394" s="62">
        <v>0</v>
      </c>
      <c r="X2394" s="57"/>
      <c r="Y2394" s="56" t="s">
        <v>108</v>
      </c>
      <c r="Z2394" s="56" t="s">
        <v>121</v>
      </c>
      <c r="AA2394" s="57">
        <v>43490</v>
      </c>
      <c r="AB2394" s="63" t="s">
        <v>127</v>
      </c>
      <c r="AC2394" s="64" t="s">
        <v>15393</v>
      </c>
      <c r="AD2394" s="65" t="s">
        <v>97</v>
      </c>
      <c r="AE2394" s="65" t="s">
        <v>131</v>
      </c>
      <c r="AF2394" s="66"/>
      <c r="AG2394" s="66"/>
      <c r="AH2394" s="67" t="str">
        <v>Jan</v>
      </c>
      <c r="AI2394" s="68" t="str">
        <v>Jan</v>
      </c>
      <c r="AJ2394" s="69">
        <f t="shared" si="340"/>
        <v>1</v>
      </c>
      <c r="AK2394" s="70" t="str">
        <f t="shared" si="480"/>
        <v/>
      </c>
      <c r="AL2394" s="71" t="s">
        <v>17409</v>
      </c>
      <c r="AM2394" s="71" t="str">
        <v>2019</v>
      </c>
      <c r="AN2394" s="70">
        <f t="shared" si="481"/>
        <v>43499</v>
      </c>
      <c r="AO2394" s="70" t="s">
        <v>123</v>
      </c>
      <c r="AP2394" s="74">
        <f ca="1"/>
        <v>470</v>
      </c>
    </row>
    <row r="2395" spans="1:42" ht="14.4">
      <c r="A2395" s="55" t="s">
        <v>15396</v>
      </c>
      <c r="B2395" s="56" t="s">
        <v>89</v>
      </c>
      <c r="C2395" s="57">
        <v>43489</v>
      </c>
      <c r="D2395" s="56" t="s">
        <v>131</v>
      </c>
      <c r="E2395" s="56" t="s">
        <v>105</v>
      </c>
      <c r="F2395" s="58" t="s">
        <v>106</v>
      </c>
      <c r="G2395" s="58" t="s">
        <v>107</v>
      </c>
      <c r="H2395" s="56" t="s">
        <v>105</v>
      </c>
      <c r="I2395" s="59"/>
      <c r="J2395" s="59">
        <f t="shared" si="477"/>
        <v>43519</v>
      </c>
      <c r="K2395" s="56" t="s">
        <v>18</v>
      </c>
      <c r="L2395" s="56" t="s">
        <v>18</v>
      </c>
      <c r="M2395" s="60" t="s">
        <v>145</v>
      </c>
      <c r="N2395" s="56" t="s">
        <v>15401</v>
      </c>
      <c r="O2395" s="56" t="s">
        <v>20</v>
      </c>
      <c r="P2395" s="78" t="s">
        <v>15402</v>
      </c>
      <c r="Q2395" s="56" t="s">
        <v>133</v>
      </c>
      <c r="R2395" s="57"/>
      <c r="S2395" s="56" t="s">
        <v>108</v>
      </c>
      <c r="T2395" s="56" t="s">
        <v>108</v>
      </c>
      <c r="U2395" s="57"/>
      <c r="V2395" s="62"/>
      <c r="W2395" s="62">
        <v>0</v>
      </c>
      <c r="X2395" s="57"/>
      <c r="Y2395" s="56" t="s">
        <v>108</v>
      </c>
      <c r="Z2395" s="56" t="s">
        <v>121</v>
      </c>
      <c r="AA2395" s="57">
        <v>43490</v>
      </c>
      <c r="AB2395" s="63" t="s">
        <v>127</v>
      </c>
      <c r="AC2395" s="64" t="s">
        <v>15393</v>
      </c>
      <c r="AD2395" s="65" t="s">
        <v>97</v>
      </c>
      <c r="AE2395" s="65" t="s">
        <v>131</v>
      </c>
      <c r="AF2395" s="66"/>
      <c r="AG2395" s="66"/>
      <c r="AH2395" s="67" t="str">
        <v>Jan</v>
      </c>
      <c r="AI2395" s="68" t="str">
        <v>Jan</v>
      </c>
      <c r="AJ2395" s="69">
        <f t="shared" si="340"/>
        <v>1</v>
      </c>
      <c r="AK2395" s="70" t="str">
        <f t="shared" si="480"/>
        <v/>
      </c>
      <c r="AL2395" s="71" t="s">
        <v>17409</v>
      </c>
      <c r="AM2395" s="71" t="str">
        <v>2019</v>
      </c>
      <c r="AN2395" s="70">
        <f t="shared" si="481"/>
        <v>43499</v>
      </c>
      <c r="AO2395" s="70" t="s">
        <v>123</v>
      </c>
      <c r="AP2395" s="74">
        <f ca="1"/>
        <v>470</v>
      </c>
    </row>
    <row r="2396" spans="1:42" ht="26.5">
      <c r="A2396" s="55" t="s">
        <v>15405</v>
      </c>
      <c r="B2396" s="56" t="s">
        <v>89</v>
      </c>
      <c r="C2396" s="57">
        <v>43491</v>
      </c>
      <c r="D2396" s="56" t="s">
        <v>90</v>
      </c>
      <c r="E2396" s="56" t="s">
        <v>105</v>
      </c>
      <c r="F2396" s="58" t="s">
        <v>106</v>
      </c>
      <c r="G2396" s="58" t="s">
        <v>107</v>
      </c>
      <c r="H2396" s="56" t="s">
        <v>105</v>
      </c>
      <c r="I2396" s="59"/>
      <c r="J2396" s="59">
        <f t="shared" si="477"/>
        <v>43521</v>
      </c>
      <c r="K2396" s="56" t="s">
        <v>18</v>
      </c>
      <c r="L2396" s="56" t="s">
        <v>18</v>
      </c>
      <c r="M2396" s="60" t="s">
        <v>145</v>
      </c>
      <c r="N2396" s="56" t="s">
        <v>15407</v>
      </c>
      <c r="O2396" s="56" t="s">
        <v>143</v>
      </c>
      <c r="P2396" s="56" t="s">
        <v>15408</v>
      </c>
      <c r="Q2396" s="56" t="s">
        <v>133</v>
      </c>
      <c r="R2396" s="57"/>
      <c r="S2396" s="56" t="s">
        <v>108</v>
      </c>
      <c r="T2396" s="56" t="s">
        <v>108</v>
      </c>
      <c r="U2396" s="57"/>
      <c r="V2396" s="62"/>
      <c r="W2396" s="62">
        <v>0</v>
      </c>
      <c r="X2396" s="57"/>
      <c r="Y2396" s="56" t="s">
        <v>108</v>
      </c>
      <c r="Z2396" s="56" t="s">
        <v>121</v>
      </c>
      <c r="AA2396" s="57">
        <v>43493</v>
      </c>
      <c r="AB2396" s="63" t="s">
        <v>127</v>
      </c>
      <c r="AC2396" s="60" t="s">
        <v>15409</v>
      </c>
      <c r="AD2396" s="65" t="s">
        <v>97</v>
      </c>
      <c r="AE2396" s="65" t="s">
        <v>131</v>
      </c>
      <c r="AF2396" s="66"/>
      <c r="AG2396" s="66"/>
      <c r="AH2396" s="67" t="str">
        <v>Jan</v>
      </c>
      <c r="AI2396" s="68" t="str">
        <v>Jan</v>
      </c>
      <c r="AJ2396" s="69">
        <f t="shared" si="340"/>
        <v>2</v>
      </c>
      <c r="AK2396" s="70" t="str">
        <f t="shared" si="480"/>
        <v/>
      </c>
      <c r="AL2396" s="71" t="s">
        <v>17409</v>
      </c>
      <c r="AM2396" s="71" t="str">
        <v>2019</v>
      </c>
      <c r="AN2396" s="70">
        <f t="shared" si="481"/>
        <v>43501</v>
      </c>
      <c r="AO2396" s="70" t="s">
        <v>123</v>
      </c>
      <c r="AP2396" s="74">
        <f ca="1"/>
        <v>468</v>
      </c>
    </row>
    <row r="2397" spans="1:42" ht="14.4">
      <c r="A2397" s="55" t="s">
        <v>15413</v>
      </c>
      <c r="B2397" s="56" t="s">
        <v>89</v>
      </c>
      <c r="C2397" s="57">
        <v>43495</v>
      </c>
      <c r="D2397" s="56" t="s">
        <v>131</v>
      </c>
      <c r="E2397" s="56" t="s">
        <v>105</v>
      </c>
      <c r="F2397" s="58" t="s">
        <v>106</v>
      </c>
      <c r="G2397" s="58" t="s">
        <v>107</v>
      </c>
      <c r="H2397" s="56" t="s">
        <v>105</v>
      </c>
      <c r="I2397" s="59"/>
      <c r="J2397" s="59">
        <f t="shared" si="477"/>
        <v>43525</v>
      </c>
      <c r="K2397" s="56" t="s">
        <v>18</v>
      </c>
      <c r="L2397" s="56" t="s">
        <v>18</v>
      </c>
      <c r="M2397" s="60" t="s">
        <v>145</v>
      </c>
      <c r="N2397" s="56" t="s">
        <v>15415</v>
      </c>
      <c r="O2397" s="56" t="s">
        <v>16</v>
      </c>
      <c r="P2397" s="56" t="s">
        <v>15416</v>
      </c>
      <c r="Q2397" s="56" t="s">
        <v>133</v>
      </c>
      <c r="R2397" s="57"/>
      <c r="S2397" s="56" t="s">
        <v>108</v>
      </c>
      <c r="T2397" s="56" t="s">
        <v>108</v>
      </c>
      <c r="U2397" s="57"/>
      <c r="V2397" s="62"/>
      <c r="W2397" s="62">
        <v>0</v>
      </c>
      <c r="X2397" s="57"/>
      <c r="Y2397" s="56" t="s">
        <v>108</v>
      </c>
      <c r="Z2397" s="56" t="s">
        <v>121</v>
      </c>
      <c r="AA2397" s="57">
        <v>43495</v>
      </c>
      <c r="AB2397" s="63" t="s">
        <v>127</v>
      </c>
      <c r="AC2397" s="64" t="s">
        <v>15419</v>
      </c>
      <c r="AD2397" s="65" t="s">
        <v>97</v>
      </c>
      <c r="AE2397" s="65" t="s">
        <v>131</v>
      </c>
      <c r="AF2397" s="66"/>
      <c r="AG2397" s="66"/>
      <c r="AH2397" s="67" t="str">
        <v>Jan</v>
      </c>
      <c r="AI2397" s="68" t="str">
        <v>Jan</v>
      </c>
      <c r="AJ2397" s="69">
        <f t="shared" si="340"/>
        <v>0</v>
      </c>
      <c r="AK2397" s="70" t="str">
        <f t="shared" si="480"/>
        <v/>
      </c>
      <c r="AL2397" s="71" t="s">
        <v>17409</v>
      </c>
      <c r="AM2397" s="71" t="str">
        <v>2019</v>
      </c>
      <c r="AN2397" s="70">
        <f t="shared" si="481"/>
        <v>43505</v>
      </c>
      <c r="AO2397" s="70" t="s">
        <v>123</v>
      </c>
      <c r="AP2397" s="74">
        <f ca="1"/>
        <v>464</v>
      </c>
    </row>
    <row r="2398" spans="1:42" ht="14.4">
      <c r="A2398" s="55" t="s">
        <v>15421</v>
      </c>
      <c r="B2398" s="56" t="s">
        <v>89</v>
      </c>
      <c r="C2398" s="57">
        <v>43496</v>
      </c>
      <c r="D2398" s="56" t="s">
        <v>131</v>
      </c>
      <c r="E2398" s="56" t="s">
        <v>140</v>
      </c>
      <c r="F2398" s="58" t="s">
        <v>106</v>
      </c>
      <c r="G2398" s="58" t="s">
        <v>107</v>
      </c>
      <c r="H2398" s="56" t="s">
        <v>140</v>
      </c>
      <c r="I2398" s="57"/>
      <c r="J2398" s="57">
        <f t="shared" si="477"/>
        <v>43526</v>
      </c>
      <c r="K2398" s="56" t="s">
        <v>18</v>
      </c>
      <c r="L2398" s="56" t="s">
        <v>18</v>
      </c>
      <c r="M2398" s="60" t="s">
        <v>145</v>
      </c>
      <c r="N2398" s="56" t="s">
        <v>15424</v>
      </c>
      <c r="O2398" s="56" t="s">
        <v>33</v>
      </c>
      <c r="P2398" s="56" t="s">
        <v>15425</v>
      </c>
      <c r="Q2398" s="56" t="s">
        <v>150</v>
      </c>
      <c r="R2398" s="57"/>
      <c r="S2398" s="56" t="s">
        <v>108</v>
      </c>
      <c r="T2398" s="56" t="s">
        <v>108</v>
      </c>
      <c r="U2398" s="57"/>
      <c r="V2398" s="62"/>
      <c r="W2398" s="62">
        <v>0</v>
      </c>
      <c r="X2398" s="57"/>
      <c r="Y2398" s="56" t="s">
        <v>108</v>
      </c>
      <c r="Z2398" s="56" t="s">
        <v>121</v>
      </c>
      <c r="AA2398" s="57">
        <v>43496</v>
      </c>
      <c r="AB2398" s="63" t="s">
        <v>127</v>
      </c>
      <c r="AC2398" s="64" t="s">
        <v>15433</v>
      </c>
      <c r="AD2398" s="65" t="s">
        <v>97</v>
      </c>
      <c r="AE2398" s="65" t="s">
        <v>131</v>
      </c>
      <c r="AF2398" s="66"/>
      <c r="AG2398" s="66"/>
      <c r="AH2398" s="67" t="str">
        <v>Jan</v>
      </c>
      <c r="AI2398" s="68" t="str">
        <v>Jan</v>
      </c>
      <c r="AJ2398" s="69">
        <f t="shared" si="340"/>
        <v>0</v>
      </c>
      <c r="AK2398" s="70" t="str">
        <f t="shared" si="480"/>
        <v/>
      </c>
      <c r="AL2398" s="71" t="s">
        <v>17409</v>
      </c>
      <c r="AM2398" s="71" t="str">
        <v>2019</v>
      </c>
      <c r="AN2398" s="70">
        <f t="shared" si="481"/>
        <v>43506</v>
      </c>
      <c r="AO2398" s="70" t="s">
        <v>123</v>
      </c>
      <c r="AP2398" s="74">
        <f ca="1"/>
        <v>463</v>
      </c>
    </row>
    <row r="2399" spans="1:42" ht="14.4">
      <c r="A2399" s="55" t="s">
        <v>15436</v>
      </c>
      <c r="B2399" s="56" t="s">
        <v>89</v>
      </c>
      <c r="C2399" s="57">
        <v>43497</v>
      </c>
      <c r="D2399" s="56" t="s">
        <v>131</v>
      </c>
      <c r="E2399" s="56" t="s">
        <v>105</v>
      </c>
      <c r="F2399" s="58" t="s">
        <v>106</v>
      </c>
      <c r="G2399" s="58" t="s">
        <v>107</v>
      </c>
      <c r="H2399" s="56" t="s">
        <v>105</v>
      </c>
      <c r="I2399" s="59"/>
      <c r="J2399" s="59">
        <f t="shared" si="477"/>
        <v>43527</v>
      </c>
      <c r="K2399" s="56" t="s">
        <v>18</v>
      </c>
      <c r="L2399" s="56" t="s">
        <v>18</v>
      </c>
      <c r="M2399" s="60" t="s">
        <v>145</v>
      </c>
      <c r="N2399" s="56" t="s">
        <v>15439</v>
      </c>
      <c r="O2399" s="56" t="s">
        <v>29</v>
      </c>
      <c r="P2399" s="56" t="s">
        <v>15440</v>
      </c>
      <c r="Q2399" s="56" t="s">
        <v>133</v>
      </c>
      <c r="R2399" s="57"/>
      <c r="S2399" s="56" t="s">
        <v>108</v>
      </c>
      <c r="T2399" s="56" t="s">
        <v>108</v>
      </c>
      <c r="U2399" s="57"/>
      <c r="V2399" s="62"/>
      <c r="W2399" s="62">
        <v>0</v>
      </c>
      <c r="X2399" s="57"/>
      <c r="Y2399" s="56" t="s">
        <v>108</v>
      </c>
      <c r="Z2399" s="56" t="s">
        <v>121</v>
      </c>
      <c r="AA2399" s="57">
        <v>43497</v>
      </c>
      <c r="AB2399" s="63" t="s">
        <v>147</v>
      </c>
      <c r="AC2399" s="64" t="s">
        <v>15442</v>
      </c>
      <c r="AD2399" s="65" t="s">
        <v>97</v>
      </c>
      <c r="AE2399" s="65" t="s">
        <v>131</v>
      </c>
      <c r="AF2399" s="66"/>
      <c r="AG2399" s="66"/>
      <c r="AH2399" s="67" t="str">
        <v>Feb</v>
      </c>
      <c r="AI2399" s="68" t="str">
        <v>Feb</v>
      </c>
      <c r="AJ2399" s="69">
        <f t="shared" si="340"/>
        <v>0</v>
      </c>
      <c r="AK2399" s="70" t="str">
        <f t="shared" si="480"/>
        <v/>
      </c>
      <c r="AL2399" s="71" t="s">
        <v>17409</v>
      </c>
      <c r="AM2399" s="71" t="str">
        <v>2019</v>
      </c>
      <c r="AN2399" s="70">
        <f t="shared" si="481"/>
        <v>43507</v>
      </c>
      <c r="AO2399" s="70" t="s">
        <v>123</v>
      </c>
      <c r="AP2399" s="74">
        <f ca="1"/>
        <v>462</v>
      </c>
    </row>
    <row r="2400" spans="1:42" ht="14.4">
      <c r="A2400" s="55" t="s">
        <v>15444</v>
      </c>
      <c r="B2400" s="56" t="s">
        <v>89</v>
      </c>
      <c r="C2400" s="57">
        <v>43497</v>
      </c>
      <c r="D2400" s="56" t="s">
        <v>131</v>
      </c>
      <c r="E2400" s="56" t="s">
        <v>105</v>
      </c>
      <c r="F2400" s="58" t="s">
        <v>106</v>
      </c>
      <c r="G2400" s="58" t="s">
        <v>107</v>
      </c>
      <c r="H2400" s="56" t="s">
        <v>105</v>
      </c>
      <c r="I2400" s="57"/>
      <c r="J2400" s="57">
        <f t="shared" si="477"/>
        <v>43527</v>
      </c>
      <c r="K2400" s="56" t="s">
        <v>18</v>
      </c>
      <c r="L2400" s="56" t="s">
        <v>18</v>
      </c>
      <c r="M2400" s="60" t="s">
        <v>145</v>
      </c>
      <c r="N2400" s="56" t="s">
        <v>2007</v>
      </c>
      <c r="O2400" s="56" t="s">
        <v>95</v>
      </c>
      <c r="P2400" s="56" t="s">
        <v>15446</v>
      </c>
      <c r="Q2400" s="56" t="s">
        <v>133</v>
      </c>
      <c r="R2400" s="57"/>
      <c r="S2400" s="56" t="s">
        <v>108</v>
      </c>
      <c r="T2400" s="56" t="s">
        <v>108</v>
      </c>
      <c r="U2400" s="57"/>
      <c r="V2400" s="62"/>
      <c r="W2400" s="62">
        <v>0</v>
      </c>
      <c r="X2400" s="57"/>
      <c r="Y2400" s="56" t="s">
        <v>108</v>
      </c>
      <c r="Z2400" s="56" t="s">
        <v>121</v>
      </c>
      <c r="AA2400" s="57">
        <v>43497</v>
      </c>
      <c r="AB2400" s="63" t="s">
        <v>147</v>
      </c>
      <c r="AC2400" s="64" t="s">
        <v>15449</v>
      </c>
      <c r="AD2400" s="65" t="s">
        <v>97</v>
      </c>
      <c r="AE2400" s="65" t="s">
        <v>131</v>
      </c>
      <c r="AF2400" s="66"/>
      <c r="AG2400" s="66"/>
      <c r="AH2400" s="67" t="str">
        <v>Feb</v>
      </c>
      <c r="AI2400" s="68" t="str">
        <v>Feb</v>
      </c>
      <c r="AJ2400" s="69">
        <f t="shared" si="340"/>
        <v>0</v>
      </c>
      <c r="AK2400" s="70" t="str">
        <f t="shared" si="480"/>
        <v/>
      </c>
      <c r="AL2400" s="71" t="s">
        <v>17409</v>
      </c>
      <c r="AM2400" s="71" t="str">
        <v>2019</v>
      </c>
      <c r="AN2400" s="70">
        <f t="shared" si="481"/>
        <v>43507</v>
      </c>
      <c r="AO2400" s="70" t="s">
        <v>123</v>
      </c>
      <c r="AP2400" s="74">
        <f ca="1"/>
        <v>462</v>
      </c>
    </row>
    <row r="2401" spans="1:42" ht="14.4">
      <c r="A2401" s="55" t="s">
        <v>15453</v>
      </c>
      <c r="B2401" s="56" t="s">
        <v>89</v>
      </c>
      <c r="C2401" s="57">
        <v>43501</v>
      </c>
      <c r="D2401" s="56" t="s">
        <v>131</v>
      </c>
      <c r="E2401" s="56" t="s">
        <v>105</v>
      </c>
      <c r="F2401" s="58" t="s">
        <v>106</v>
      </c>
      <c r="G2401" s="58" t="s">
        <v>107</v>
      </c>
      <c r="H2401" s="56" t="s">
        <v>105</v>
      </c>
      <c r="I2401" s="59"/>
      <c r="J2401" s="59">
        <f t="shared" si="477"/>
        <v>43531</v>
      </c>
      <c r="K2401" s="56" t="s">
        <v>18</v>
      </c>
      <c r="L2401" s="56" t="s">
        <v>18</v>
      </c>
      <c r="M2401" s="60" t="s">
        <v>145</v>
      </c>
      <c r="N2401" s="56" t="s">
        <v>15454</v>
      </c>
      <c r="O2401" s="56" t="s">
        <v>16</v>
      </c>
      <c r="P2401" s="56" t="s">
        <v>15456</v>
      </c>
      <c r="Q2401" s="56" t="s">
        <v>133</v>
      </c>
      <c r="R2401" s="57"/>
      <c r="S2401" s="56" t="s">
        <v>108</v>
      </c>
      <c r="T2401" s="56" t="s">
        <v>108</v>
      </c>
      <c r="U2401" s="57"/>
      <c r="V2401" s="62"/>
      <c r="W2401" s="62">
        <v>0</v>
      </c>
      <c r="X2401" s="57"/>
      <c r="Y2401" s="56" t="s">
        <v>108</v>
      </c>
      <c r="Z2401" s="56" t="s">
        <v>121</v>
      </c>
      <c r="AA2401" s="57">
        <v>43501</v>
      </c>
      <c r="AB2401" s="63" t="s">
        <v>147</v>
      </c>
      <c r="AC2401" s="64" t="s">
        <v>15459</v>
      </c>
      <c r="AD2401" s="65" t="s">
        <v>97</v>
      </c>
      <c r="AE2401" s="65" t="s">
        <v>131</v>
      </c>
      <c r="AF2401" s="66"/>
      <c r="AG2401" s="66"/>
      <c r="AH2401" s="67" t="str">
        <v>Feb</v>
      </c>
      <c r="AI2401" s="68" t="str">
        <v>Feb</v>
      </c>
      <c r="AJ2401" s="69">
        <f t="shared" si="340"/>
        <v>0</v>
      </c>
      <c r="AK2401" s="70" t="str">
        <f t="shared" si="480"/>
        <v/>
      </c>
      <c r="AL2401" s="71" t="s">
        <v>17409</v>
      </c>
      <c r="AM2401" s="71" t="str">
        <v>2019</v>
      </c>
      <c r="AN2401" s="70">
        <f t="shared" si="481"/>
        <v>43511</v>
      </c>
      <c r="AO2401" s="70" t="s">
        <v>123</v>
      </c>
      <c r="AP2401" s="74">
        <f ca="1"/>
        <v>458</v>
      </c>
    </row>
    <row r="2402" spans="1:42" ht="14.4">
      <c r="A2402" s="55" t="s">
        <v>15460</v>
      </c>
      <c r="B2402" s="56" t="s">
        <v>89</v>
      </c>
      <c r="C2402" s="57">
        <v>43506</v>
      </c>
      <c r="D2402" s="56" t="s">
        <v>131</v>
      </c>
      <c r="E2402" s="56" t="s">
        <v>105</v>
      </c>
      <c r="F2402" s="58" t="s">
        <v>106</v>
      </c>
      <c r="G2402" s="58" t="s">
        <v>107</v>
      </c>
      <c r="H2402" s="56" t="s">
        <v>105</v>
      </c>
      <c r="I2402" s="57"/>
      <c r="J2402" s="57">
        <f t="shared" si="477"/>
        <v>43536</v>
      </c>
      <c r="K2402" s="56" t="s">
        <v>18</v>
      </c>
      <c r="L2402" s="56" t="s">
        <v>18</v>
      </c>
      <c r="M2402" s="60" t="s">
        <v>145</v>
      </c>
      <c r="N2402" s="56" t="s">
        <v>15464</v>
      </c>
      <c r="O2402" s="56"/>
      <c r="P2402" s="56" t="s">
        <v>15466</v>
      </c>
      <c r="Q2402" s="56" t="s">
        <v>133</v>
      </c>
      <c r="R2402" s="57"/>
      <c r="S2402" s="56" t="s">
        <v>108</v>
      </c>
      <c r="T2402" s="56" t="s">
        <v>108</v>
      </c>
      <c r="U2402" s="57"/>
      <c r="V2402" s="62"/>
      <c r="W2402" s="62">
        <v>0</v>
      </c>
      <c r="X2402" s="57"/>
      <c r="Y2402" s="56" t="s">
        <v>108</v>
      </c>
      <c r="Z2402" s="56" t="s">
        <v>121</v>
      </c>
      <c r="AA2402" s="57">
        <v>43508</v>
      </c>
      <c r="AB2402" s="63" t="s">
        <v>147</v>
      </c>
      <c r="AC2402" s="60" t="s">
        <v>15467</v>
      </c>
      <c r="AD2402" s="65" t="s">
        <v>97</v>
      </c>
      <c r="AE2402" s="65" t="s">
        <v>131</v>
      </c>
      <c r="AF2402" s="66"/>
      <c r="AG2402" s="66"/>
      <c r="AH2402" s="67" t="str">
        <v>Feb</v>
      </c>
      <c r="AI2402" s="68" t="str">
        <v>Feb</v>
      </c>
      <c r="AJ2402" s="69">
        <f t="shared" si="340"/>
        <v>2</v>
      </c>
      <c r="AK2402" s="70" t="str">
        <f t="shared" si="480"/>
        <v/>
      </c>
      <c r="AL2402" s="71" t="s">
        <v>17409</v>
      </c>
      <c r="AM2402" s="71" t="str">
        <v>2019</v>
      </c>
      <c r="AN2402" s="70">
        <f t="shared" si="481"/>
        <v>43516</v>
      </c>
      <c r="AO2402" s="70" t="s">
        <v>123</v>
      </c>
      <c r="AP2402" s="74">
        <f ca="1"/>
        <v>453</v>
      </c>
    </row>
    <row r="2403" spans="1:42" ht="14.4">
      <c r="A2403" s="55" t="s">
        <v>15478</v>
      </c>
      <c r="B2403" s="56" t="s">
        <v>89</v>
      </c>
      <c r="C2403" s="57">
        <v>43504</v>
      </c>
      <c r="D2403" s="56" t="s">
        <v>131</v>
      </c>
      <c r="E2403" s="56" t="s">
        <v>105</v>
      </c>
      <c r="F2403" s="58" t="s">
        <v>106</v>
      </c>
      <c r="G2403" s="58" t="s">
        <v>107</v>
      </c>
      <c r="H2403" s="56" t="s">
        <v>105</v>
      </c>
      <c r="I2403" s="59"/>
      <c r="J2403" s="59">
        <f t="shared" si="477"/>
        <v>43534</v>
      </c>
      <c r="K2403" s="56" t="s">
        <v>18</v>
      </c>
      <c r="L2403" s="56" t="s">
        <v>18</v>
      </c>
      <c r="M2403" s="60" t="s">
        <v>145</v>
      </c>
      <c r="N2403" s="56" t="s">
        <v>15481</v>
      </c>
      <c r="O2403" s="56"/>
      <c r="P2403" s="56" t="s">
        <v>15483</v>
      </c>
      <c r="Q2403" s="56" t="s">
        <v>133</v>
      </c>
      <c r="R2403" s="57"/>
      <c r="S2403" s="56" t="s">
        <v>108</v>
      </c>
      <c r="T2403" s="56" t="s">
        <v>108</v>
      </c>
      <c r="U2403" s="57"/>
      <c r="V2403" s="62"/>
      <c r="W2403" s="62">
        <v>0</v>
      </c>
      <c r="X2403" s="57"/>
      <c r="Y2403" s="56" t="s">
        <v>108</v>
      </c>
      <c r="Z2403" s="56" t="s">
        <v>121</v>
      </c>
      <c r="AA2403" s="57">
        <v>43508</v>
      </c>
      <c r="AB2403" s="63" t="s">
        <v>147</v>
      </c>
      <c r="AC2403" s="64" t="s">
        <v>15467</v>
      </c>
      <c r="AD2403" s="65" t="s">
        <v>97</v>
      </c>
      <c r="AE2403" s="65" t="s">
        <v>131</v>
      </c>
      <c r="AF2403" s="66"/>
      <c r="AG2403" s="66"/>
      <c r="AH2403" s="67" t="str">
        <v>Feb</v>
      </c>
      <c r="AI2403" s="68" t="str">
        <v>Feb</v>
      </c>
      <c r="AJ2403" s="69">
        <f t="shared" si="340"/>
        <v>4</v>
      </c>
      <c r="AK2403" s="70" t="str">
        <f t="shared" si="480"/>
        <v/>
      </c>
      <c r="AL2403" s="71" t="s">
        <v>17409</v>
      </c>
      <c r="AM2403" s="71" t="str">
        <v>2019</v>
      </c>
      <c r="AN2403" s="70">
        <f t="shared" si="481"/>
        <v>43514</v>
      </c>
      <c r="AO2403" s="70" t="s">
        <v>123</v>
      </c>
      <c r="AP2403" s="74">
        <f ca="1"/>
        <v>455</v>
      </c>
    </row>
    <row r="2404" spans="1:42" ht="14.4">
      <c r="A2404" s="55" t="s">
        <v>15486</v>
      </c>
      <c r="B2404" s="56" t="s">
        <v>89</v>
      </c>
      <c r="C2404" s="57">
        <v>43504</v>
      </c>
      <c r="D2404" s="56" t="s">
        <v>131</v>
      </c>
      <c r="E2404" s="56" t="s">
        <v>105</v>
      </c>
      <c r="F2404" s="58" t="s">
        <v>106</v>
      </c>
      <c r="G2404" s="58" t="s">
        <v>107</v>
      </c>
      <c r="H2404" s="56" t="s">
        <v>105</v>
      </c>
      <c r="I2404" s="59"/>
      <c r="J2404" s="59">
        <f t="shared" si="477"/>
        <v>43534</v>
      </c>
      <c r="K2404" s="56" t="s">
        <v>18</v>
      </c>
      <c r="L2404" s="56" t="s">
        <v>18</v>
      </c>
      <c r="M2404" s="60" t="s">
        <v>145</v>
      </c>
      <c r="N2404" s="56" t="s">
        <v>15487</v>
      </c>
      <c r="O2404" s="56"/>
      <c r="P2404" s="56" t="s">
        <v>15488</v>
      </c>
      <c r="Q2404" s="56" t="s">
        <v>133</v>
      </c>
      <c r="R2404" s="57"/>
      <c r="S2404" s="56" t="s">
        <v>108</v>
      </c>
      <c r="T2404" s="56" t="s">
        <v>108</v>
      </c>
      <c r="U2404" s="57"/>
      <c r="V2404" s="62"/>
      <c r="W2404" s="62">
        <v>0</v>
      </c>
      <c r="X2404" s="57"/>
      <c r="Y2404" s="56" t="s">
        <v>108</v>
      </c>
      <c r="Z2404" s="56" t="s">
        <v>121</v>
      </c>
      <c r="AA2404" s="57">
        <v>43508</v>
      </c>
      <c r="AB2404" s="63" t="s">
        <v>147</v>
      </c>
      <c r="AC2404" s="64" t="s">
        <v>15467</v>
      </c>
      <c r="AD2404" s="65" t="s">
        <v>97</v>
      </c>
      <c r="AE2404" s="65" t="s">
        <v>131</v>
      </c>
      <c r="AF2404" s="66"/>
      <c r="AG2404" s="66"/>
      <c r="AH2404" s="67" t="str">
        <v>Feb</v>
      </c>
      <c r="AI2404" s="68" t="str">
        <v>Feb</v>
      </c>
      <c r="AJ2404" s="69">
        <f t="shared" si="340"/>
        <v>4</v>
      </c>
      <c r="AK2404" s="70" t="str">
        <f t="shared" si="480"/>
        <v/>
      </c>
      <c r="AL2404" s="71" t="s">
        <v>17409</v>
      </c>
      <c r="AM2404" s="71" t="str">
        <v>2019</v>
      </c>
      <c r="AN2404" s="70">
        <f t="shared" si="481"/>
        <v>43514</v>
      </c>
      <c r="AO2404" s="70" t="s">
        <v>123</v>
      </c>
      <c r="AP2404" s="74">
        <f ca="1"/>
        <v>455</v>
      </c>
    </row>
    <row r="2405" spans="1:42" ht="14.4">
      <c r="A2405" s="55" t="s">
        <v>15489</v>
      </c>
      <c r="B2405" s="56" t="s">
        <v>89</v>
      </c>
      <c r="C2405" s="57">
        <v>43508</v>
      </c>
      <c r="D2405" s="56" t="s">
        <v>131</v>
      </c>
      <c r="E2405" s="56" t="s">
        <v>105</v>
      </c>
      <c r="F2405" s="58" t="s">
        <v>106</v>
      </c>
      <c r="G2405" s="58" t="s">
        <v>107</v>
      </c>
      <c r="H2405" s="56" t="s">
        <v>105</v>
      </c>
      <c r="I2405" s="59"/>
      <c r="J2405" s="59">
        <f t="shared" si="477"/>
        <v>43538</v>
      </c>
      <c r="K2405" s="56" t="s">
        <v>18</v>
      </c>
      <c r="L2405" s="56" t="s">
        <v>18</v>
      </c>
      <c r="M2405" s="60" t="s">
        <v>145</v>
      </c>
      <c r="N2405" s="56" t="s">
        <v>15492</v>
      </c>
      <c r="O2405" s="56" t="s">
        <v>436</v>
      </c>
      <c r="P2405" s="56" t="s">
        <v>15494</v>
      </c>
      <c r="Q2405" s="56" t="s">
        <v>133</v>
      </c>
      <c r="R2405" s="57"/>
      <c r="S2405" s="56" t="s">
        <v>108</v>
      </c>
      <c r="T2405" s="56" t="s">
        <v>108</v>
      </c>
      <c r="U2405" s="57"/>
      <c r="V2405" s="62"/>
      <c r="W2405" s="62">
        <v>0</v>
      </c>
      <c r="X2405" s="57"/>
      <c r="Y2405" s="56" t="s">
        <v>108</v>
      </c>
      <c r="Z2405" s="56" t="s">
        <v>121</v>
      </c>
      <c r="AA2405" s="57">
        <v>43509</v>
      </c>
      <c r="AB2405" s="63" t="s">
        <v>147</v>
      </c>
      <c r="AC2405" s="64" t="s">
        <v>15497</v>
      </c>
      <c r="AD2405" s="65" t="s">
        <v>97</v>
      </c>
      <c r="AE2405" s="65" t="s">
        <v>131</v>
      </c>
      <c r="AF2405" s="66"/>
      <c r="AG2405" s="66"/>
      <c r="AH2405" s="67" t="str">
        <v>Feb</v>
      </c>
      <c r="AI2405" s="68" t="str">
        <v>Feb</v>
      </c>
      <c r="AJ2405" s="69">
        <f t="shared" si="340"/>
        <v>1</v>
      </c>
      <c r="AK2405" s="70" t="str">
        <f t="shared" si="480"/>
        <v/>
      </c>
      <c r="AL2405" s="71" t="s">
        <v>17409</v>
      </c>
      <c r="AM2405" s="71" t="str">
        <v>2019</v>
      </c>
      <c r="AN2405" s="70">
        <f t="shared" si="481"/>
        <v>43518</v>
      </c>
      <c r="AO2405" s="70" t="s">
        <v>123</v>
      </c>
      <c r="AP2405" s="74">
        <f ca="1"/>
        <v>451</v>
      </c>
    </row>
    <row r="2406" spans="1:42" ht="14.4">
      <c r="A2406" s="55" t="s">
        <v>15498</v>
      </c>
      <c r="B2406" s="56" t="s">
        <v>89</v>
      </c>
      <c r="C2406" s="57">
        <v>43514</v>
      </c>
      <c r="D2406" s="56" t="s">
        <v>131</v>
      </c>
      <c r="E2406" s="56" t="s">
        <v>105</v>
      </c>
      <c r="F2406" s="58" t="s">
        <v>106</v>
      </c>
      <c r="G2406" s="58" t="s">
        <v>107</v>
      </c>
      <c r="H2406" s="56" t="s">
        <v>105</v>
      </c>
      <c r="I2406" s="59"/>
      <c r="J2406" s="59">
        <f t="shared" si="477"/>
        <v>43544</v>
      </c>
      <c r="K2406" s="56" t="s">
        <v>18</v>
      </c>
      <c r="L2406" s="56" t="s">
        <v>18</v>
      </c>
      <c r="M2406" s="60" t="s">
        <v>145</v>
      </c>
      <c r="N2406" s="56" t="s">
        <v>15501</v>
      </c>
      <c r="O2406" s="56" t="s">
        <v>29</v>
      </c>
      <c r="P2406" s="56" t="s">
        <v>15503</v>
      </c>
      <c r="Q2406" s="56" t="s">
        <v>133</v>
      </c>
      <c r="R2406" s="57"/>
      <c r="S2406" s="56" t="s">
        <v>108</v>
      </c>
      <c r="T2406" s="56" t="s">
        <v>108</v>
      </c>
      <c r="U2406" s="59"/>
      <c r="V2406" s="77"/>
      <c r="W2406" s="62" t="s">
        <v>122</v>
      </c>
      <c r="X2406" s="57"/>
      <c r="Y2406" s="56" t="s">
        <v>292</v>
      </c>
      <c r="Z2406" s="56" t="s">
        <v>121</v>
      </c>
      <c r="AA2406" s="57">
        <v>43515</v>
      </c>
      <c r="AB2406" s="63" t="s">
        <v>147</v>
      </c>
      <c r="AC2406" s="64" t="s">
        <v>15505</v>
      </c>
      <c r="AD2406" s="65" t="s">
        <v>97</v>
      </c>
      <c r="AE2406" s="65" t="s">
        <v>131</v>
      </c>
      <c r="AF2406" s="66"/>
      <c r="AG2406" s="66"/>
      <c r="AH2406" s="67" t="str">
        <v>Feb</v>
      </c>
      <c r="AI2406" s="68" t="str">
        <v>Feb</v>
      </c>
      <c r="AJ2406" s="69">
        <f t="shared" si="340"/>
        <v>1</v>
      </c>
      <c r="AK2406" s="70" t="str">
        <f t="shared" si="480"/>
        <v/>
      </c>
      <c r="AL2406" s="71" t="s">
        <v>17409</v>
      </c>
      <c r="AM2406" s="71" t="str">
        <v>2019</v>
      </c>
      <c r="AN2406" s="70">
        <f t="shared" si="481"/>
        <v>43524</v>
      </c>
      <c r="AO2406" s="70" t="s">
        <v>123</v>
      </c>
      <c r="AP2406" s="74">
        <f ca="1"/>
        <v>445</v>
      </c>
    </row>
    <row r="2407" spans="1:42" ht="26.5">
      <c r="A2407" s="55" t="s">
        <v>15508</v>
      </c>
      <c r="B2407" s="56" t="s">
        <v>89</v>
      </c>
      <c r="C2407" s="57">
        <v>43515</v>
      </c>
      <c r="D2407" s="56" t="s">
        <v>131</v>
      </c>
      <c r="E2407" s="56" t="s">
        <v>105</v>
      </c>
      <c r="F2407" s="58" t="s">
        <v>106</v>
      </c>
      <c r="G2407" s="58" t="s">
        <v>107</v>
      </c>
      <c r="H2407" s="56" t="s">
        <v>105</v>
      </c>
      <c r="I2407" s="59"/>
      <c r="J2407" s="59">
        <f t="shared" si="477"/>
        <v>43545</v>
      </c>
      <c r="K2407" s="56" t="s">
        <v>18</v>
      </c>
      <c r="L2407" s="56" t="s">
        <v>14</v>
      </c>
      <c r="M2407" s="60" t="s">
        <v>145</v>
      </c>
      <c r="N2407" s="56" t="s">
        <v>15511</v>
      </c>
      <c r="O2407" s="56"/>
      <c r="P2407" s="56" t="s">
        <v>15513</v>
      </c>
      <c r="Q2407" s="56" t="s">
        <v>133</v>
      </c>
      <c r="R2407" s="57"/>
      <c r="S2407" s="56" t="s">
        <v>108</v>
      </c>
      <c r="T2407" s="56" t="s">
        <v>108</v>
      </c>
      <c r="U2407" s="59"/>
      <c r="V2407" s="77"/>
      <c r="W2407" s="62" t="s">
        <v>122</v>
      </c>
      <c r="X2407" s="57"/>
      <c r="Y2407" s="56" t="s">
        <v>108</v>
      </c>
      <c r="Z2407" s="56" t="s">
        <v>121</v>
      </c>
      <c r="AA2407" s="57">
        <v>43515</v>
      </c>
      <c r="AB2407" s="63" t="s">
        <v>147</v>
      </c>
      <c r="AC2407" s="60" t="s">
        <v>15515</v>
      </c>
      <c r="AD2407" s="65" t="s">
        <v>97</v>
      </c>
      <c r="AE2407" s="65" t="s">
        <v>131</v>
      </c>
      <c r="AF2407" s="66"/>
      <c r="AG2407" s="66"/>
      <c r="AH2407" s="67" t="str">
        <v>Feb</v>
      </c>
      <c r="AI2407" s="68" t="str">
        <v>Feb</v>
      </c>
      <c r="AJ2407" s="69">
        <f t="shared" si="340"/>
        <v>0</v>
      </c>
      <c r="AK2407" s="70" t="str">
        <f t="shared" si="480"/>
        <v/>
      </c>
      <c r="AL2407" s="71" t="s">
        <v>17409</v>
      </c>
      <c r="AM2407" s="71" t="str">
        <v>2019</v>
      </c>
      <c r="AN2407" s="70">
        <f t="shared" si="481"/>
        <v>43525</v>
      </c>
      <c r="AO2407" s="70" t="s">
        <v>123</v>
      </c>
      <c r="AP2407" s="74">
        <f ca="1"/>
        <v>444</v>
      </c>
    </row>
    <row r="2408" spans="1:42" ht="14.4">
      <c r="A2408" s="55" t="s">
        <v>15519</v>
      </c>
      <c r="B2408" s="56" t="s">
        <v>89</v>
      </c>
      <c r="C2408" s="57">
        <v>43515</v>
      </c>
      <c r="D2408" s="56" t="s">
        <v>131</v>
      </c>
      <c r="E2408" s="56" t="s">
        <v>105</v>
      </c>
      <c r="F2408" s="58" t="s">
        <v>106</v>
      </c>
      <c r="G2408" s="58" t="s">
        <v>107</v>
      </c>
      <c r="H2408" s="56" t="s">
        <v>105</v>
      </c>
      <c r="I2408" s="57"/>
      <c r="J2408" s="57">
        <f t="shared" si="477"/>
        <v>43545</v>
      </c>
      <c r="K2408" s="56" t="s">
        <v>18</v>
      </c>
      <c r="L2408" s="56" t="s">
        <v>18</v>
      </c>
      <c r="M2408" s="60" t="s">
        <v>145</v>
      </c>
      <c r="N2408" s="56" t="s">
        <v>15521</v>
      </c>
      <c r="O2408" s="56" t="s">
        <v>13</v>
      </c>
      <c r="P2408" s="56" t="s">
        <v>15523</v>
      </c>
      <c r="Q2408" s="56" t="s">
        <v>133</v>
      </c>
      <c r="R2408" s="57"/>
      <c r="S2408" s="56" t="s">
        <v>108</v>
      </c>
      <c r="T2408" s="56" t="s">
        <v>108</v>
      </c>
      <c r="U2408" s="57"/>
      <c r="V2408" s="62"/>
      <c r="W2408" s="62">
        <v>0</v>
      </c>
      <c r="X2408" s="57"/>
      <c r="Y2408" s="56" t="s">
        <v>108</v>
      </c>
      <c r="Z2408" s="56" t="s">
        <v>121</v>
      </c>
      <c r="AA2408" s="57">
        <v>43518</v>
      </c>
      <c r="AB2408" s="63" t="s">
        <v>147</v>
      </c>
      <c r="AC2408" s="64" t="s">
        <v>15526</v>
      </c>
      <c r="AD2408" s="65" t="s">
        <v>97</v>
      </c>
      <c r="AE2408" s="65" t="s">
        <v>131</v>
      </c>
      <c r="AF2408" s="66"/>
      <c r="AG2408" s="66"/>
      <c r="AH2408" s="67" t="str">
        <v>Feb</v>
      </c>
      <c r="AI2408" s="68" t="str">
        <v>Feb</v>
      </c>
      <c r="AJ2408" s="69">
        <f t="shared" si="340"/>
        <v>3</v>
      </c>
      <c r="AK2408" s="70" t="str">
        <f t="shared" si="480"/>
        <v/>
      </c>
      <c r="AL2408" s="71" t="s">
        <v>17409</v>
      </c>
      <c r="AM2408" s="71" t="str">
        <v>2019</v>
      </c>
      <c r="AN2408" s="70">
        <f t="shared" si="481"/>
        <v>43525</v>
      </c>
      <c r="AO2408" s="70" t="s">
        <v>123</v>
      </c>
      <c r="AP2408" s="74">
        <f ca="1"/>
        <v>444</v>
      </c>
    </row>
    <row r="2409" spans="1:42" ht="14.4">
      <c r="A2409" s="55" t="s">
        <v>15528</v>
      </c>
      <c r="B2409" s="56" t="s">
        <v>89</v>
      </c>
      <c r="C2409" s="57">
        <v>43535</v>
      </c>
      <c r="D2409" s="56" t="s">
        <v>131</v>
      </c>
      <c r="E2409" s="56" t="s">
        <v>105</v>
      </c>
      <c r="F2409" s="58" t="s">
        <v>106</v>
      </c>
      <c r="G2409" s="58" t="s">
        <v>107</v>
      </c>
      <c r="H2409" s="56" t="s">
        <v>105</v>
      </c>
      <c r="I2409" s="59"/>
      <c r="J2409" s="59">
        <f t="shared" si="477"/>
        <v>43565</v>
      </c>
      <c r="K2409" s="56" t="s">
        <v>18</v>
      </c>
      <c r="L2409" s="56" t="s">
        <v>18</v>
      </c>
      <c r="M2409" s="60" t="s">
        <v>145</v>
      </c>
      <c r="N2409" s="56" t="s">
        <v>15623</v>
      </c>
      <c r="O2409" s="56" t="s">
        <v>271</v>
      </c>
      <c r="P2409" s="56"/>
      <c r="Q2409" s="56" t="s">
        <v>133</v>
      </c>
      <c r="R2409" s="57"/>
      <c r="S2409" s="56" t="s">
        <v>108</v>
      </c>
      <c r="T2409" s="56" t="s">
        <v>108</v>
      </c>
      <c r="U2409" s="57"/>
      <c r="V2409" s="62"/>
      <c r="W2409" s="62">
        <v>0</v>
      </c>
      <c r="X2409" s="57"/>
      <c r="Y2409" s="56" t="s">
        <v>108</v>
      </c>
      <c r="Z2409" s="56" t="s">
        <v>121</v>
      </c>
      <c r="AA2409" s="57">
        <v>43538</v>
      </c>
      <c r="AB2409" s="63" t="s">
        <v>168</v>
      </c>
      <c r="AC2409" s="64" t="s">
        <v>15626</v>
      </c>
      <c r="AD2409" s="65" t="s">
        <v>97</v>
      </c>
      <c r="AE2409" s="56" t="s">
        <v>131</v>
      </c>
      <c r="AF2409" s="61"/>
      <c r="AG2409" s="61"/>
      <c r="AH2409" s="67" t="str">
        <v>Mar</v>
      </c>
      <c r="AI2409" s="68" t="str">
        <v>Mar</v>
      </c>
      <c r="AJ2409" s="69">
        <f t="shared" si="340"/>
        <v>3</v>
      </c>
      <c r="AK2409" s="70" t="str">
        <f t="shared" si="480"/>
        <v/>
      </c>
      <c r="AL2409" s="71" t="s">
        <v>17409</v>
      </c>
      <c r="AM2409" s="71" t="str">
        <v>2019</v>
      </c>
      <c r="AN2409" s="70">
        <f t="shared" si="481"/>
        <v>43545</v>
      </c>
      <c r="AO2409" s="70" t="s">
        <v>123</v>
      </c>
      <c r="AP2409" s="74">
        <f ca="1"/>
        <v>424</v>
      </c>
    </row>
    <row r="2410" spans="1:42" ht="14.4">
      <c r="A2410" s="55" t="s">
        <v>15630</v>
      </c>
      <c r="B2410" s="56" t="s">
        <v>89</v>
      </c>
      <c r="C2410" s="57">
        <v>43535</v>
      </c>
      <c r="D2410" s="56" t="s">
        <v>131</v>
      </c>
      <c r="E2410" s="56" t="s">
        <v>105</v>
      </c>
      <c r="F2410" s="58" t="s">
        <v>106</v>
      </c>
      <c r="G2410" s="58" t="s">
        <v>107</v>
      </c>
      <c r="H2410" s="56" t="s">
        <v>105</v>
      </c>
      <c r="I2410" s="57"/>
      <c r="J2410" s="57">
        <f t="shared" si="477"/>
        <v>43565</v>
      </c>
      <c r="K2410" s="56" t="s">
        <v>18</v>
      </c>
      <c r="L2410" s="56" t="s">
        <v>18</v>
      </c>
      <c r="M2410" s="60" t="s">
        <v>145</v>
      </c>
      <c r="N2410" s="56" t="s">
        <v>15632</v>
      </c>
      <c r="O2410" s="56" t="s">
        <v>172</v>
      </c>
      <c r="P2410" s="56"/>
      <c r="Q2410" s="56" t="s">
        <v>133</v>
      </c>
      <c r="R2410" s="57"/>
      <c r="S2410" s="56" t="s">
        <v>108</v>
      </c>
      <c r="T2410" s="56" t="s">
        <v>108</v>
      </c>
      <c r="U2410" s="57"/>
      <c r="V2410" s="76"/>
      <c r="W2410" s="62">
        <v>0</v>
      </c>
      <c r="X2410" s="57"/>
      <c r="Y2410" s="56" t="s">
        <v>108</v>
      </c>
      <c r="Z2410" s="56" t="s">
        <v>121</v>
      </c>
      <c r="AA2410" s="57">
        <v>43538</v>
      </c>
      <c r="AB2410" s="63" t="s">
        <v>168</v>
      </c>
      <c r="AC2410" s="64" t="s">
        <v>15634</v>
      </c>
      <c r="AD2410" s="65" t="s">
        <v>97</v>
      </c>
      <c r="AE2410" s="56" t="s">
        <v>131</v>
      </c>
      <c r="AF2410" s="61"/>
      <c r="AG2410" s="61"/>
      <c r="AH2410" s="67" t="str">
        <v>Mar</v>
      </c>
      <c r="AI2410" s="68" t="str">
        <v>Mar</v>
      </c>
      <c r="AJ2410" s="69">
        <f t="shared" si="340"/>
        <v>3</v>
      </c>
      <c r="AK2410" s="70" t="str">
        <f t="shared" si="480"/>
        <v/>
      </c>
      <c r="AL2410" s="71" t="s">
        <v>17409</v>
      </c>
      <c r="AM2410" s="71" t="str">
        <v>2019</v>
      </c>
      <c r="AN2410" s="70">
        <f t="shared" si="481"/>
        <v>43545</v>
      </c>
      <c r="AO2410" s="70" t="s">
        <v>123</v>
      </c>
      <c r="AP2410" s="74">
        <f ca="1"/>
        <v>424</v>
      </c>
    </row>
    <row r="2411" spans="1:42" ht="14.4">
      <c r="A2411" s="55" t="s">
        <v>15637</v>
      </c>
      <c r="B2411" s="56" t="s">
        <v>89</v>
      </c>
      <c r="C2411" s="57">
        <v>43535</v>
      </c>
      <c r="D2411" s="56" t="s">
        <v>131</v>
      </c>
      <c r="E2411" s="56" t="s">
        <v>105</v>
      </c>
      <c r="F2411" s="58" t="s">
        <v>106</v>
      </c>
      <c r="G2411" s="58" t="s">
        <v>107</v>
      </c>
      <c r="H2411" s="56" t="s">
        <v>105</v>
      </c>
      <c r="I2411" s="57"/>
      <c r="J2411" s="57">
        <f t="shared" si="477"/>
        <v>43565</v>
      </c>
      <c r="K2411" s="56" t="s">
        <v>18</v>
      </c>
      <c r="L2411" s="56" t="s">
        <v>18</v>
      </c>
      <c r="M2411" s="60" t="s">
        <v>145</v>
      </c>
      <c r="N2411" s="56" t="s">
        <v>15639</v>
      </c>
      <c r="O2411" s="56" t="s">
        <v>33</v>
      </c>
      <c r="P2411" s="56" t="s">
        <v>5600</v>
      </c>
      <c r="Q2411" s="56" t="s">
        <v>133</v>
      </c>
      <c r="R2411" s="112"/>
      <c r="S2411" s="56" t="s">
        <v>108</v>
      </c>
      <c r="T2411" s="56" t="s">
        <v>108</v>
      </c>
      <c r="U2411" s="57"/>
      <c r="V2411" s="113"/>
      <c r="W2411" s="62">
        <v>0</v>
      </c>
      <c r="X2411" s="57"/>
      <c r="Y2411" s="56" t="s">
        <v>108</v>
      </c>
      <c r="Z2411" s="56" t="s">
        <v>121</v>
      </c>
      <c r="AA2411" s="57">
        <v>43538</v>
      </c>
      <c r="AB2411" s="63" t="s">
        <v>168</v>
      </c>
      <c r="AC2411" s="64" t="s">
        <v>15642</v>
      </c>
      <c r="AD2411" s="65" t="s">
        <v>97</v>
      </c>
      <c r="AE2411" s="56" t="s">
        <v>131</v>
      </c>
      <c r="AF2411" s="61"/>
      <c r="AG2411" s="61"/>
      <c r="AH2411" s="67" t="str">
        <v>Mar</v>
      </c>
      <c r="AI2411" s="68" t="str">
        <v>Mar</v>
      </c>
      <c r="AJ2411" s="69">
        <f t="shared" si="340"/>
        <v>3</v>
      </c>
      <c r="AK2411" s="70" t="str">
        <f t="shared" si="480"/>
        <v/>
      </c>
      <c r="AL2411" s="71" t="s">
        <v>17409</v>
      </c>
      <c r="AM2411" s="71" t="str">
        <v>2019</v>
      </c>
      <c r="AN2411" s="70">
        <f t="shared" si="481"/>
        <v>43545</v>
      </c>
      <c r="AO2411" s="70" t="s">
        <v>123</v>
      </c>
      <c r="AP2411" s="74">
        <f ca="1"/>
        <v>424</v>
      </c>
    </row>
    <row r="2412" spans="1:42" ht="14.4">
      <c r="A2412" s="55" t="s">
        <v>15645</v>
      </c>
      <c r="B2412" s="56" t="s">
        <v>89</v>
      </c>
      <c r="C2412" s="57">
        <v>43535</v>
      </c>
      <c r="D2412" s="56" t="s">
        <v>131</v>
      </c>
      <c r="E2412" s="56" t="s">
        <v>105</v>
      </c>
      <c r="F2412" s="58" t="s">
        <v>106</v>
      </c>
      <c r="G2412" s="58" t="s">
        <v>107</v>
      </c>
      <c r="H2412" s="56" t="s">
        <v>105</v>
      </c>
      <c r="I2412" s="57"/>
      <c r="J2412" s="57">
        <f t="shared" si="477"/>
        <v>43565</v>
      </c>
      <c r="K2412" s="56" t="s">
        <v>18</v>
      </c>
      <c r="L2412" s="56" t="s">
        <v>18</v>
      </c>
      <c r="M2412" s="60" t="s">
        <v>145</v>
      </c>
      <c r="N2412" s="56" t="s">
        <v>15648</v>
      </c>
      <c r="O2412" s="56"/>
      <c r="P2412" s="56" t="s">
        <v>15649</v>
      </c>
      <c r="Q2412" s="56" t="s">
        <v>133</v>
      </c>
      <c r="R2412" s="57"/>
      <c r="S2412" s="56" t="s">
        <v>108</v>
      </c>
      <c r="T2412" s="56" t="s">
        <v>108</v>
      </c>
      <c r="U2412" s="57"/>
      <c r="V2412" s="62"/>
      <c r="W2412" s="62">
        <v>0</v>
      </c>
      <c r="X2412" s="57"/>
      <c r="Y2412" s="56" t="s">
        <v>108</v>
      </c>
      <c r="Z2412" s="56" t="s">
        <v>121</v>
      </c>
      <c r="AA2412" s="57">
        <v>43538</v>
      </c>
      <c r="AB2412" s="63" t="s">
        <v>168</v>
      </c>
      <c r="AC2412" s="64" t="s">
        <v>15634</v>
      </c>
      <c r="AD2412" s="65" t="s">
        <v>97</v>
      </c>
      <c r="AE2412" s="56" t="s">
        <v>131</v>
      </c>
      <c r="AF2412" s="61"/>
      <c r="AG2412" s="61"/>
      <c r="AH2412" s="67" t="str">
        <v>Mar</v>
      </c>
      <c r="AI2412" s="68" t="str">
        <v>Mar</v>
      </c>
      <c r="AJ2412" s="69">
        <f t="shared" si="340"/>
        <v>3</v>
      </c>
      <c r="AK2412" s="70" t="str">
        <f t="shared" si="480"/>
        <v/>
      </c>
      <c r="AL2412" s="71" t="s">
        <v>17409</v>
      </c>
      <c r="AM2412" s="71" t="str">
        <v>2019</v>
      </c>
      <c r="AN2412" s="70">
        <f t="shared" si="481"/>
        <v>43545</v>
      </c>
      <c r="AO2412" s="70" t="s">
        <v>123</v>
      </c>
      <c r="AP2412" s="74">
        <f ca="1"/>
        <v>424</v>
      </c>
    </row>
    <row r="2413" spans="1:42" ht="14.4">
      <c r="A2413" s="55" t="s">
        <v>15653</v>
      </c>
      <c r="B2413" s="56" t="s">
        <v>89</v>
      </c>
      <c r="C2413" s="57">
        <v>43535</v>
      </c>
      <c r="D2413" s="56" t="s">
        <v>131</v>
      </c>
      <c r="E2413" s="56" t="s">
        <v>105</v>
      </c>
      <c r="F2413" s="58" t="s">
        <v>106</v>
      </c>
      <c r="G2413" s="58" t="s">
        <v>107</v>
      </c>
      <c r="H2413" s="56" t="s">
        <v>105</v>
      </c>
      <c r="I2413" s="57"/>
      <c r="J2413" s="57">
        <f t="shared" si="477"/>
        <v>43565</v>
      </c>
      <c r="K2413" s="56" t="s">
        <v>18</v>
      </c>
      <c r="L2413" s="56" t="s">
        <v>18</v>
      </c>
      <c r="M2413" s="60" t="s">
        <v>145</v>
      </c>
      <c r="N2413" s="56" t="s">
        <v>15654</v>
      </c>
      <c r="O2413" s="56" t="s">
        <v>22</v>
      </c>
      <c r="P2413" s="56" t="s">
        <v>1279</v>
      </c>
      <c r="Q2413" s="56" t="s">
        <v>133</v>
      </c>
      <c r="R2413" s="57"/>
      <c r="S2413" s="56" t="s">
        <v>108</v>
      </c>
      <c r="T2413" s="56" t="s">
        <v>108</v>
      </c>
      <c r="U2413" s="57"/>
      <c r="V2413" s="62"/>
      <c r="W2413" s="62">
        <v>0</v>
      </c>
      <c r="X2413" s="57"/>
      <c r="Y2413" s="56" t="s">
        <v>108</v>
      </c>
      <c r="Z2413" s="56" t="s">
        <v>121</v>
      </c>
      <c r="AA2413" s="57">
        <v>43538</v>
      </c>
      <c r="AB2413" s="63" t="s">
        <v>168</v>
      </c>
      <c r="AC2413" s="64" t="s">
        <v>15634</v>
      </c>
      <c r="AD2413" s="65" t="s">
        <v>97</v>
      </c>
      <c r="AE2413" s="56" t="s">
        <v>131</v>
      </c>
      <c r="AF2413" s="61"/>
      <c r="AG2413" s="61"/>
      <c r="AH2413" s="67" t="str">
        <v>Mar</v>
      </c>
      <c r="AI2413" s="68" t="str">
        <v>Mar</v>
      </c>
      <c r="AJ2413" s="69">
        <f t="shared" si="340"/>
        <v>3</v>
      </c>
      <c r="AK2413" s="70" t="str">
        <f t="shared" si="480"/>
        <v/>
      </c>
      <c r="AL2413" s="71" t="s">
        <v>17409</v>
      </c>
      <c r="AM2413" s="71" t="str">
        <v>2019</v>
      </c>
      <c r="AN2413" s="70">
        <f t="shared" si="481"/>
        <v>43545</v>
      </c>
      <c r="AO2413" s="70" t="s">
        <v>123</v>
      </c>
      <c r="AP2413" s="74">
        <f ca="1"/>
        <v>424</v>
      </c>
    </row>
    <row r="2414" spans="1:42" ht="14.4">
      <c r="A2414" s="55" t="s">
        <v>15658</v>
      </c>
      <c r="B2414" s="56" t="s">
        <v>89</v>
      </c>
      <c r="C2414" s="57">
        <v>43535</v>
      </c>
      <c r="D2414" s="56" t="s">
        <v>131</v>
      </c>
      <c r="E2414" s="56" t="s">
        <v>105</v>
      </c>
      <c r="F2414" s="58" t="s">
        <v>106</v>
      </c>
      <c r="G2414" s="58" t="s">
        <v>107</v>
      </c>
      <c r="H2414" s="56" t="s">
        <v>105</v>
      </c>
      <c r="I2414" s="57"/>
      <c r="J2414" s="57">
        <f t="shared" si="477"/>
        <v>43565</v>
      </c>
      <c r="K2414" s="56" t="s">
        <v>18</v>
      </c>
      <c r="L2414" s="56" t="s">
        <v>18</v>
      </c>
      <c r="M2414" s="60" t="s">
        <v>145</v>
      </c>
      <c r="N2414" s="56" t="s">
        <v>15661</v>
      </c>
      <c r="O2414" s="56" t="s">
        <v>355</v>
      </c>
      <c r="P2414" s="56" t="s">
        <v>1312</v>
      </c>
      <c r="Q2414" s="56" t="s">
        <v>133</v>
      </c>
      <c r="R2414" s="112"/>
      <c r="S2414" s="56" t="s">
        <v>108</v>
      </c>
      <c r="T2414" s="56" t="s">
        <v>108</v>
      </c>
      <c r="U2414" s="57"/>
      <c r="V2414" s="113"/>
      <c r="W2414" s="62">
        <v>0</v>
      </c>
      <c r="X2414" s="57"/>
      <c r="Y2414" s="56" t="s">
        <v>108</v>
      </c>
      <c r="Z2414" s="56" t="s">
        <v>121</v>
      </c>
      <c r="AA2414" s="57">
        <v>43538</v>
      </c>
      <c r="AB2414" s="63" t="s">
        <v>168</v>
      </c>
      <c r="AC2414" s="64" t="s">
        <v>15662</v>
      </c>
      <c r="AD2414" s="65" t="s">
        <v>97</v>
      </c>
      <c r="AE2414" s="56" t="s">
        <v>131</v>
      </c>
      <c r="AF2414" s="61"/>
      <c r="AG2414" s="61"/>
      <c r="AH2414" s="67" t="str">
        <v>Mar</v>
      </c>
      <c r="AI2414" s="68" t="str">
        <v>Mar</v>
      </c>
      <c r="AJ2414" s="69">
        <f t="shared" si="340"/>
        <v>3</v>
      </c>
      <c r="AK2414" s="70" t="str">
        <f t="shared" si="480"/>
        <v/>
      </c>
      <c r="AL2414" s="71" t="s">
        <v>17409</v>
      </c>
      <c r="AM2414" s="71" t="str">
        <v>2019</v>
      </c>
      <c r="AN2414" s="70">
        <f t="shared" si="481"/>
        <v>43545</v>
      </c>
      <c r="AO2414" s="70" t="s">
        <v>123</v>
      </c>
      <c r="AP2414" s="74">
        <f ca="1"/>
        <v>424</v>
      </c>
    </row>
    <row r="2415" spans="1:42" ht="14.4">
      <c r="A2415" s="55" t="s">
        <v>15664</v>
      </c>
      <c r="B2415" s="56" t="s">
        <v>89</v>
      </c>
      <c r="C2415" s="57">
        <v>43535</v>
      </c>
      <c r="D2415" s="56" t="s">
        <v>131</v>
      </c>
      <c r="E2415" s="56" t="s">
        <v>105</v>
      </c>
      <c r="F2415" s="58" t="s">
        <v>106</v>
      </c>
      <c r="G2415" s="58" t="s">
        <v>107</v>
      </c>
      <c r="H2415" s="56" t="s">
        <v>105</v>
      </c>
      <c r="I2415" s="57"/>
      <c r="J2415" s="57">
        <f t="shared" si="477"/>
        <v>43565</v>
      </c>
      <c r="K2415" s="56" t="s">
        <v>18</v>
      </c>
      <c r="L2415" s="56" t="s">
        <v>18</v>
      </c>
      <c r="M2415" s="60" t="s">
        <v>145</v>
      </c>
      <c r="N2415" s="56" t="s">
        <v>1430</v>
      </c>
      <c r="O2415" s="56" t="s">
        <v>22</v>
      </c>
      <c r="P2415" s="56" t="s">
        <v>1279</v>
      </c>
      <c r="Q2415" s="56" t="s">
        <v>133</v>
      </c>
      <c r="R2415" s="57"/>
      <c r="S2415" s="56" t="s">
        <v>108</v>
      </c>
      <c r="T2415" s="56" t="s">
        <v>108</v>
      </c>
      <c r="U2415" s="57"/>
      <c r="V2415" s="62"/>
      <c r="W2415" s="62">
        <v>0</v>
      </c>
      <c r="X2415" s="57"/>
      <c r="Y2415" s="56" t="s">
        <v>108</v>
      </c>
      <c r="Z2415" s="56" t="s">
        <v>121</v>
      </c>
      <c r="AA2415" s="57">
        <v>43538</v>
      </c>
      <c r="AB2415" s="63" t="s">
        <v>168</v>
      </c>
      <c r="AC2415" s="64" t="s">
        <v>15662</v>
      </c>
      <c r="AD2415" s="65" t="s">
        <v>97</v>
      </c>
      <c r="AE2415" s="56" t="s">
        <v>131</v>
      </c>
      <c r="AF2415" s="61"/>
      <c r="AG2415" s="61"/>
      <c r="AH2415" s="67" t="str">
        <v>Mar</v>
      </c>
      <c r="AI2415" s="68" t="str">
        <v>Mar</v>
      </c>
      <c r="AJ2415" s="69">
        <f t="shared" si="340"/>
        <v>3</v>
      </c>
      <c r="AK2415" s="70" t="str">
        <f t="shared" si="480"/>
        <v/>
      </c>
      <c r="AL2415" s="71" t="s">
        <v>17409</v>
      </c>
      <c r="AM2415" s="71" t="str">
        <v>2019</v>
      </c>
      <c r="AN2415" s="70">
        <f t="shared" si="481"/>
        <v>43545</v>
      </c>
      <c r="AO2415" s="70" t="s">
        <v>123</v>
      </c>
      <c r="AP2415" s="74">
        <f ca="1"/>
        <v>424</v>
      </c>
    </row>
    <row r="2416" spans="1:42" ht="14.4">
      <c r="A2416" s="55" t="s">
        <v>15679</v>
      </c>
      <c r="B2416" s="56" t="s">
        <v>89</v>
      </c>
      <c r="C2416" s="57">
        <v>43541</v>
      </c>
      <c r="D2416" s="56" t="s">
        <v>131</v>
      </c>
      <c r="E2416" s="56" t="s">
        <v>105</v>
      </c>
      <c r="F2416" s="58" t="s">
        <v>106</v>
      </c>
      <c r="G2416" s="58" t="s">
        <v>107</v>
      </c>
      <c r="H2416" s="56" t="s">
        <v>105</v>
      </c>
      <c r="I2416" s="59"/>
      <c r="J2416" s="59">
        <f t="shared" si="477"/>
        <v>43571</v>
      </c>
      <c r="K2416" s="56" t="s">
        <v>18</v>
      </c>
      <c r="L2416" s="56" t="s">
        <v>18</v>
      </c>
      <c r="M2416" s="60" t="s">
        <v>145</v>
      </c>
      <c r="N2416" s="56" t="s">
        <v>15681</v>
      </c>
      <c r="O2416" s="56" t="s">
        <v>29</v>
      </c>
      <c r="P2416" s="56" t="s">
        <v>15683</v>
      </c>
      <c r="Q2416" s="56" t="s">
        <v>133</v>
      </c>
      <c r="R2416" s="57"/>
      <c r="S2416" s="56" t="s">
        <v>108</v>
      </c>
      <c r="T2416" s="56" t="s">
        <v>108</v>
      </c>
      <c r="U2416" s="57"/>
      <c r="V2416" s="62"/>
      <c r="W2416" s="62">
        <v>0</v>
      </c>
      <c r="X2416" s="57"/>
      <c r="Y2416" s="56" t="s">
        <v>108</v>
      </c>
      <c r="Z2416" s="56" t="s">
        <v>121</v>
      </c>
      <c r="AA2416" s="57">
        <v>43542</v>
      </c>
      <c r="AB2416" s="63" t="s">
        <v>168</v>
      </c>
      <c r="AC2416" s="64" t="s">
        <v>15686</v>
      </c>
      <c r="AD2416" s="65" t="s">
        <v>97</v>
      </c>
      <c r="AE2416" s="56" t="s">
        <v>131</v>
      </c>
      <c r="AF2416" s="61"/>
      <c r="AG2416" s="61"/>
      <c r="AH2416" s="67" t="str">
        <v>Mar</v>
      </c>
      <c r="AI2416" s="68" t="str">
        <v>Mar</v>
      </c>
      <c r="AJ2416" s="69">
        <f t="shared" si="340"/>
        <v>1</v>
      </c>
      <c r="AK2416" s="70" t="str">
        <f t="shared" si="480"/>
        <v/>
      </c>
      <c r="AL2416" s="71" t="s">
        <v>17409</v>
      </c>
      <c r="AM2416" s="71" t="str">
        <v>2019</v>
      </c>
      <c r="AN2416" s="70">
        <f t="shared" si="481"/>
        <v>43551</v>
      </c>
      <c r="AO2416" s="70" t="s">
        <v>123</v>
      </c>
      <c r="AP2416" s="74">
        <f ca="1"/>
        <v>418</v>
      </c>
    </row>
    <row r="2417" spans="1:42" ht="14.4">
      <c r="A2417" s="55" t="s">
        <v>15687</v>
      </c>
      <c r="B2417" s="56" t="s">
        <v>89</v>
      </c>
      <c r="C2417" s="57">
        <v>43548</v>
      </c>
      <c r="D2417" s="56" t="s">
        <v>131</v>
      </c>
      <c r="E2417" s="56" t="s">
        <v>105</v>
      </c>
      <c r="F2417" s="58" t="s">
        <v>106</v>
      </c>
      <c r="G2417" s="58" t="s">
        <v>107</v>
      </c>
      <c r="H2417" s="56" t="s">
        <v>105</v>
      </c>
      <c r="I2417" s="57"/>
      <c r="J2417" s="57">
        <f t="shared" si="477"/>
        <v>43578</v>
      </c>
      <c r="K2417" s="56" t="s">
        <v>18</v>
      </c>
      <c r="L2417" s="56" t="s">
        <v>18</v>
      </c>
      <c r="M2417" s="60" t="s">
        <v>145</v>
      </c>
      <c r="N2417" s="56" t="s">
        <v>5605</v>
      </c>
      <c r="O2417" s="56" t="s">
        <v>436</v>
      </c>
      <c r="P2417" s="56" t="s">
        <v>5606</v>
      </c>
      <c r="Q2417" s="56" t="s">
        <v>133</v>
      </c>
      <c r="R2417" s="57"/>
      <c r="S2417" s="56" t="s">
        <v>108</v>
      </c>
      <c r="T2417" s="56" t="s">
        <v>108</v>
      </c>
      <c r="U2417" s="57"/>
      <c r="V2417" s="62"/>
      <c r="W2417" s="62">
        <v>0</v>
      </c>
      <c r="X2417" s="57"/>
      <c r="Y2417" s="56" t="s">
        <v>108</v>
      </c>
      <c r="Z2417" s="56" t="s">
        <v>121</v>
      </c>
      <c r="AA2417" s="57">
        <v>43549</v>
      </c>
      <c r="AB2417" s="63" t="s">
        <v>168</v>
      </c>
      <c r="AC2417" s="64" t="s">
        <v>15688</v>
      </c>
      <c r="AD2417" s="65" t="s">
        <v>97</v>
      </c>
      <c r="AE2417" s="56" t="s">
        <v>131</v>
      </c>
      <c r="AF2417" s="61"/>
      <c r="AG2417" s="61"/>
      <c r="AH2417" s="67" t="str">
        <v>Mar</v>
      </c>
      <c r="AI2417" s="68" t="str">
        <v>Mar</v>
      </c>
      <c r="AJ2417" s="69">
        <f t="shared" si="340"/>
        <v>1</v>
      </c>
      <c r="AK2417" s="70" t="str">
        <f t="shared" si="480"/>
        <v/>
      </c>
      <c r="AL2417" s="71" t="s">
        <v>17409</v>
      </c>
      <c r="AM2417" s="71" t="str">
        <v>2019</v>
      </c>
      <c r="AN2417" s="70">
        <f t="shared" si="481"/>
        <v>43558</v>
      </c>
      <c r="AO2417" s="70" t="s">
        <v>123</v>
      </c>
      <c r="AP2417" s="74">
        <f ca="1"/>
        <v>411</v>
      </c>
    </row>
    <row r="2418" spans="1:42" ht="14.4">
      <c r="A2418" s="55" t="s">
        <v>15689</v>
      </c>
      <c r="B2418" s="56" t="s">
        <v>89</v>
      </c>
      <c r="C2418" s="57">
        <v>43549</v>
      </c>
      <c r="D2418" s="56" t="s">
        <v>131</v>
      </c>
      <c r="E2418" s="56" t="s">
        <v>105</v>
      </c>
      <c r="F2418" s="58" t="s">
        <v>106</v>
      </c>
      <c r="G2418" s="58" t="s">
        <v>107</v>
      </c>
      <c r="H2418" s="56" t="s">
        <v>105</v>
      </c>
      <c r="I2418" s="59"/>
      <c r="J2418" s="59"/>
      <c r="K2418" s="56" t="s">
        <v>18</v>
      </c>
      <c r="L2418" s="56" t="s">
        <v>18</v>
      </c>
      <c r="M2418" s="60" t="s">
        <v>145</v>
      </c>
      <c r="N2418" s="56" t="s">
        <v>15690</v>
      </c>
      <c r="O2418" s="56" t="s">
        <v>29</v>
      </c>
      <c r="P2418" s="56" t="s">
        <v>15691</v>
      </c>
      <c r="Q2418" s="56" t="s">
        <v>133</v>
      </c>
      <c r="R2418" s="59"/>
      <c r="S2418" s="56" t="s">
        <v>108</v>
      </c>
      <c r="T2418" s="56" t="s">
        <v>108</v>
      </c>
      <c r="U2418" s="59"/>
      <c r="V2418" s="77"/>
      <c r="W2418" s="62" t="s">
        <v>122</v>
      </c>
      <c r="X2418" s="59"/>
      <c r="Y2418" s="56" t="s">
        <v>108</v>
      </c>
      <c r="Z2418" s="56" t="s">
        <v>121</v>
      </c>
      <c r="AA2418" s="57">
        <v>43549</v>
      </c>
      <c r="AB2418" s="63" t="s">
        <v>168</v>
      </c>
      <c r="AC2418" s="64" t="s">
        <v>15692</v>
      </c>
      <c r="AD2418" s="65" t="s">
        <v>97</v>
      </c>
      <c r="AE2418" s="56" t="s">
        <v>131</v>
      </c>
      <c r="AF2418" s="61"/>
      <c r="AG2418" s="61"/>
      <c r="AH2418" s="67" t="str">
        <v>Mar</v>
      </c>
      <c r="AI2418" s="68" t="str">
        <v>Mar</v>
      </c>
      <c r="AJ2418" s="69">
        <f t="shared" si="340"/>
        <v>0</v>
      </c>
      <c r="AK2418" s="70" t="str">
        <f t="shared" si="480"/>
        <v/>
      </c>
      <c r="AL2418" s="71" t="s">
        <v>17409</v>
      </c>
      <c r="AM2418" s="71" t="str">
        <v>2019</v>
      </c>
      <c r="AN2418" s="70">
        <f t="shared" si="481"/>
        <v>43559</v>
      </c>
      <c r="AO2418" s="70" t="s">
        <v>123</v>
      </c>
      <c r="AP2418" s="74">
        <f ca="1"/>
        <v>410</v>
      </c>
    </row>
    <row r="2419" spans="1:42" ht="14.4">
      <c r="A2419" s="55" t="s">
        <v>15693</v>
      </c>
      <c r="B2419" s="56" t="s">
        <v>89</v>
      </c>
      <c r="C2419" s="57">
        <v>43557</v>
      </c>
      <c r="D2419" s="56" t="s">
        <v>131</v>
      </c>
      <c r="E2419" s="56" t="s">
        <v>105</v>
      </c>
      <c r="F2419" s="58" t="s">
        <v>106</v>
      </c>
      <c r="G2419" s="58" t="s">
        <v>107</v>
      </c>
      <c r="H2419" s="56" t="s">
        <v>105</v>
      </c>
      <c r="I2419" s="59"/>
      <c r="J2419" s="59">
        <f t="shared" ref="J2419:J2492" si="482">IF(C2419="","",SUM(C2419+30))</f>
        <v>43587</v>
      </c>
      <c r="K2419" s="56" t="s">
        <v>18</v>
      </c>
      <c r="L2419" s="56" t="s">
        <v>18</v>
      </c>
      <c r="M2419" s="60" t="s">
        <v>145</v>
      </c>
      <c r="N2419" s="56" t="s">
        <v>15694</v>
      </c>
      <c r="O2419" s="56" t="s">
        <v>20</v>
      </c>
      <c r="P2419" s="56" t="s">
        <v>15695</v>
      </c>
      <c r="Q2419" s="56" t="s">
        <v>133</v>
      </c>
      <c r="R2419" s="59"/>
      <c r="S2419" s="56" t="s">
        <v>108</v>
      </c>
      <c r="T2419" s="56" t="s">
        <v>108</v>
      </c>
      <c r="U2419" s="57"/>
      <c r="V2419" s="77"/>
      <c r="W2419" s="62" t="s">
        <v>122</v>
      </c>
      <c r="X2419" s="59"/>
      <c r="Y2419" s="56" t="s">
        <v>108</v>
      </c>
      <c r="Z2419" s="56" t="s">
        <v>121</v>
      </c>
      <c r="AA2419" s="57">
        <v>43559</v>
      </c>
      <c r="AB2419" s="63" t="s">
        <v>244</v>
      </c>
      <c r="AC2419" s="64" t="s">
        <v>15696</v>
      </c>
      <c r="AD2419" s="65" t="s">
        <v>97</v>
      </c>
      <c r="AE2419" s="56" t="s">
        <v>131</v>
      </c>
      <c r="AF2419" s="61"/>
      <c r="AG2419" s="61"/>
      <c r="AH2419" s="67" t="str">
        <v>Apr</v>
      </c>
      <c r="AI2419" s="68" t="str">
        <v>Apr</v>
      </c>
      <c r="AJ2419" s="69">
        <f t="shared" si="340"/>
        <v>2</v>
      </c>
      <c r="AK2419" s="70" t="str">
        <f t="shared" si="480"/>
        <v/>
      </c>
      <c r="AL2419" s="71" t="s">
        <v>17409</v>
      </c>
      <c r="AM2419" s="71" t="str">
        <v>2019</v>
      </c>
      <c r="AN2419" s="70">
        <f t="shared" si="481"/>
        <v>43567</v>
      </c>
      <c r="AO2419" s="70" t="s">
        <v>123</v>
      </c>
      <c r="AP2419" s="74">
        <f ca="1"/>
        <v>402</v>
      </c>
    </row>
    <row r="2420" spans="1:42" ht="14.4">
      <c r="A2420" s="55" t="s">
        <v>15697</v>
      </c>
      <c r="B2420" s="56" t="s">
        <v>89</v>
      </c>
      <c r="C2420" s="57">
        <v>43557</v>
      </c>
      <c r="D2420" s="56" t="s">
        <v>131</v>
      </c>
      <c r="E2420" s="56" t="s">
        <v>105</v>
      </c>
      <c r="F2420" s="58" t="s">
        <v>106</v>
      </c>
      <c r="G2420" s="58" t="s">
        <v>107</v>
      </c>
      <c r="H2420" s="56" t="s">
        <v>105</v>
      </c>
      <c r="I2420" s="57"/>
      <c r="J2420" s="57">
        <f t="shared" si="482"/>
        <v>43587</v>
      </c>
      <c r="K2420" s="56" t="s">
        <v>18</v>
      </c>
      <c r="L2420" s="56" t="s">
        <v>18</v>
      </c>
      <c r="M2420" s="60" t="s">
        <v>145</v>
      </c>
      <c r="N2420" s="56" t="s">
        <v>15698</v>
      </c>
      <c r="O2420" s="56" t="s">
        <v>95</v>
      </c>
      <c r="P2420" s="56" t="s">
        <v>15699</v>
      </c>
      <c r="Q2420" s="56" t="s">
        <v>133</v>
      </c>
      <c r="R2420" s="57"/>
      <c r="S2420" s="56" t="s">
        <v>108</v>
      </c>
      <c r="T2420" s="56" t="s">
        <v>108</v>
      </c>
      <c r="U2420" s="57"/>
      <c r="V2420" s="62"/>
      <c r="W2420" s="62" t="s">
        <v>122</v>
      </c>
      <c r="X2420" s="57"/>
      <c r="Y2420" s="56" t="s">
        <v>108</v>
      </c>
      <c r="Z2420" s="56" t="s">
        <v>121</v>
      </c>
      <c r="AA2420" s="57">
        <v>43559</v>
      </c>
      <c r="AB2420" s="63" t="s">
        <v>244</v>
      </c>
      <c r="AC2420" s="64" t="s">
        <v>15700</v>
      </c>
      <c r="AD2420" s="65" t="s">
        <v>97</v>
      </c>
      <c r="AE2420" s="56" t="s">
        <v>131</v>
      </c>
      <c r="AF2420" s="61"/>
      <c r="AG2420" s="61"/>
      <c r="AH2420" s="67" t="str">
        <v>Apr</v>
      </c>
      <c r="AI2420" s="68" t="str">
        <v>Apr</v>
      </c>
      <c r="AJ2420" s="69">
        <f t="shared" si="340"/>
        <v>2</v>
      </c>
      <c r="AK2420" s="70" t="str">
        <f t="shared" si="480"/>
        <v/>
      </c>
      <c r="AL2420" s="71" t="s">
        <v>17409</v>
      </c>
      <c r="AM2420" s="71" t="str">
        <v>2019</v>
      </c>
      <c r="AN2420" s="70">
        <f t="shared" si="481"/>
        <v>43567</v>
      </c>
      <c r="AO2420" s="70" t="s">
        <v>123</v>
      </c>
      <c r="AP2420" s="74">
        <f ca="1"/>
        <v>402</v>
      </c>
    </row>
    <row r="2421" spans="1:42" ht="14.4">
      <c r="A2421" s="55" t="s">
        <v>15701</v>
      </c>
      <c r="B2421" s="56" t="s">
        <v>89</v>
      </c>
      <c r="C2421" s="57">
        <v>43559</v>
      </c>
      <c r="D2421" s="56" t="s">
        <v>131</v>
      </c>
      <c r="E2421" s="56" t="s">
        <v>105</v>
      </c>
      <c r="F2421" s="58" t="s">
        <v>106</v>
      </c>
      <c r="G2421" s="58" t="s">
        <v>107</v>
      </c>
      <c r="H2421" s="56" t="s">
        <v>105</v>
      </c>
      <c r="I2421" s="57"/>
      <c r="J2421" s="57">
        <f t="shared" si="482"/>
        <v>43589</v>
      </c>
      <c r="K2421" s="56" t="s">
        <v>18</v>
      </c>
      <c r="L2421" s="56" t="s">
        <v>18</v>
      </c>
      <c r="M2421" s="60" t="s">
        <v>145</v>
      </c>
      <c r="N2421" s="56" t="s">
        <v>15702</v>
      </c>
      <c r="O2421" s="56" t="s">
        <v>436</v>
      </c>
      <c r="P2421" s="56" t="s">
        <v>15703</v>
      </c>
      <c r="Q2421" s="56" t="s">
        <v>133</v>
      </c>
      <c r="R2421" s="57"/>
      <c r="S2421" s="56" t="s">
        <v>108</v>
      </c>
      <c r="T2421" s="56" t="s">
        <v>108</v>
      </c>
      <c r="U2421" s="57"/>
      <c r="V2421" s="62"/>
      <c r="W2421" s="62" t="s">
        <v>122</v>
      </c>
      <c r="X2421" s="57"/>
      <c r="Y2421" s="56" t="s">
        <v>108</v>
      </c>
      <c r="Z2421" s="56" t="s">
        <v>121</v>
      </c>
      <c r="AA2421" s="57">
        <v>43560</v>
      </c>
      <c r="AB2421" s="63" t="s">
        <v>244</v>
      </c>
      <c r="AC2421" s="64" t="s">
        <v>15704</v>
      </c>
      <c r="AD2421" s="65" t="s">
        <v>97</v>
      </c>
      <c r="AE2421" s="56" t="s">
        <v>131</v>
      </c>
      <c r="AF2421" s="61"/>
      <c r="AG2421" s="61"/>
      <c r="AH2421" s="67" t="str">
        <v>Apr</v>
      </c>
      <c r="AI2421" s="68" t="str">
        <v>Apr</v>
      </c>
      <c r="AJ2421" s="69">
        <f t="shared" si="340"/>
        <v>1</v>
      </c>
      <c r="AK2421" s="70" t="str">
        <f t="shared" si="480"/>
        <v/>
      </c>
      <c r="AL2421" s="71" t="s">
        <v>17409</v>
      </c>
      <c r="AM2421" s="71" t="str">
        <v>2019</v>
      </c>
      <c r="AN2421" s="70">
        <f t="shared" si="481"/>
        <v>43569</v>
      </c>
      <c r="AO2421" s="70" t="s">
        <v>123</v>
      </c>
      <c r="AP2421" s="74">
        <f ca="1"/>
        <v>400</v>
      </c>
    </row>
    <row r="2422" spans="1:42" ht="14.4">
      <c r="A2422" s="55" t="s">
        <v>15706</v>
      </c>
      <c r="B2422" s="56" t="s">
        <v>89</v>
      </c>
      <c r="C2422" s="57">
        <v>43563</v>
      </c>
      <c r="D2422" s="56" t="s">
        <v>131</v>
      </c>
      <c r="E2422" s="56" t="s">
        <v>105</v>
      </c>
      <c r="F2422" s="58" t="s">
        <v>106</v>
      </c>
      <c r="G2422" s="58" t="s">
        <v>107</v>
      </c>
      <c r="H2422" s="56" t="s">
        <v>105</v>
      </c>
      <c r="I2422" s="59"/>
      <c r="J2422" s="59">
        <f t="shared" si="482"/>
        <v>43593</v>
      </c>
      <c r="K2422" s="56" t="s">
        <v>18</v>
      </c>
      <c r="L2422" s="56" t="s">
        <v>18</v>
      </c>
      <c r="M2422" s="60" t="s">
        <v>145</v>
      </c>
      <c r="N2422" s="56" t="s">
        <v>15709</v>
      </c>
      <c r="O2422" s="56" t="s">
        <v>20</v>
      </c>
      <c r="P2422" s="56" t="s">
        <v>15711</v>
      </c>
      <c r="Q2422" s="56" t="s">
        <v>133</v>
      </c>
      <c r="R2422" s="57"/>
      <c r="S2422" s="56" t="s">
        <v>108</v>
      </c>
      <c r="T2422" s="56" t="s">
        <v>108</v>
      </c>
      <c r="U2422" s="59"/>
      <c r="V2422" s="77"/>
      <c r="W2422" s="62" t="s">
        <v>122</v>
      </c>
      <c r="X2422" s="59"/>
      <c r="Y2422" s="56" t="s">
        <v>108</v>
      </c>
      <c r="Z2422" s="56" t="s">
        <v>121</v>
      </c>
      <c r="AA2422" s="57">
        <v>43564</v>
      </c>
      <c r="AB2422" s="63" t="s">
        <v>244</v>
      </c>
      <c r="AC2422" s="64" t="s">
        <v>15713</v>
      </c>
      <c r="AD2422" s="65" t="s">
        <v>97</v>
      </c>
      <c r="AE2422" s="56" t="s">
        <v>131</v>
      </c>
      <c r="AF2422" s="61"/>
      <c r="AG2422" s="61"/>
      <c r="AH2422" s="67" t="str">
        <v>Apr</v>
      </c>
      <c r="AI2422" s="68" t="str">
        <v>Apr</v>
      </c>
      <c r="AJ2422" s="69">
        <f t="shared" si="340"/>
        <v>1</v>
      </c>
      <c r="AK2422" s="70" t="str">
        <f t="shared" si="480"/>
        <v/>
      </c>
      <c r="AL2422" s="71" t="s">
        <v>17409</v>
      </c>
      <c r="AM2422" s="71" t="str">
        <v>2019</v>
      </c>
      <c r="AN2422" s="70">
        <f t="shared" si="481"/>
        <v>43573</v>
      </c>
      <c r="AO2422" s="70" t="s">
        <v>123</v>
      </c>
      <c r="AP2422" s="74">
        <f ca="1"/>
        <v>396</v>
      </c>
    </row>
    <row r="2423" spans="1:42" ht="14.4">
      <c r="A2423" s="55" t="s">
        <v>15715</v>
      </c>
      <c r="B2423" s="56" t="s">
        <v>89</v>
      </c>
      <c r="C2423" s="57">
        <v>43566</v>
      </c>
      <c r="D2423" s="56" t="s">
        <v>131</v>
      </c>
      <c r="E2423" s="56" t="s">
        <v>105</v>
      </c>
      <c r="F2423" s="58" t="s">
        <v>106</v>
      </c>
      <c r="G2423" s="58" t="s">
        <v>113</v>
      </c>
      <c r="H2423" s="56" t="s">
        <v>105</v>
      </c>
      <c r="I2423" s="57"/>
      <c r="J2423" s="57">
        <f t="shared" si="482"/>
        <v>43596</v>
      </c>
      <c r="K2423" s="56" t="s">
        <v>18</v>
      </c>
      <c r="L2423" s="56" t="s">
        <v>18</v>
      </c>
      <c r="M2423" s="60" t="s">
        <v>145</v>
      </c>
      <c r="N2423" s="56" t="s">
        <v>15717</v>
      </c>
      <c r="O2423" s="56" t="s">
        <v>22</v>
      </c>
      <c r="P2423" s="56" t="s">
        <v>750</v>
      </c>
      <c r="Q2423" s="56" t="s">
        <v>133</v>
      </c>
      <c r="R2423" s="57"/>
      <c r="S2423" s="56" t="s">
        <v>108</v>
      </c>
      <c r="T2423" s="56" t="s">
        <v>108</v>
      </c>
      <c r="U2423" s="57"/>
      <c r="V2423" s="62"/>
      <c r="W2423" s="62" t="s">
        <v>122</v>
      </c>
      <c r="X2423" s="57"/>
      <c r="Y2423" s="56" t="s">
        <v>108</v>
      </c>
      <c r="Z2423" s="56" t="s">
        <v>121</v>
      </c>
      <c r="AA2423" s="57">
        <v>43566</v>
      </c>
      <c r="AB2423" s="63" t="s">
        <v>244</v>
      </c>
      <c r="AC2423" s="64" t="s">
        <v>15718</v>
      </c>
      <c r="AD2423" s="65" t="s">
        <v>97</v>
      </c>
      <c r="AE2423" s="56" t="s">
        <v>131</v>
      </c>
      <c r="AF2423" s="61"/>
      <c r="AG2423" s="61"/>
      <c r="AH2423" s="67" t="str">
        <v>Apr</v>
      </c>
      <c r="AI2423" s="68" t="str">
        <v>Apr</v>
      </c>
      <c r="AJ2423" s="69">
        <f t="shared" si="340"/>
        <v>0</v>
      </c>
      <c r="AK2423" s="70" t="str">
        <f t="shared" si="480"/>
        <v/>
      </c>
      <c r="AL2423" s="71" t="s">
        <v>17409</v>
      </c>
      <c r="AM2423" s="71" t="str">
        <v>2019</v>
      </c>
      <c r="AN2423" s="70">
        <f t="shared" si="481"/>
        <v>43576</v>
      </c>
      <c r="AO2423" s="70" t="s">
        <v>123</v>
      </c>
      <c r="AP2423" s="74">
        <f ca="1"/>
        <v>393</v>
      </c>
    </row>
    <row r="2424" spans="1:42" ht="14.4">
      <c r="A2424" s="55" t="s">
        <v>15720</v>
      </c>
      <c r="B2424" s="56" t="s">
        <v>89</v>
      </c>
      <c r="C2424" s="57">
        <v>43565</v>
      </c>
      <c r="D2424" s="56" t="s">
        <v>131</v>
      </c>
      <c r="E2424" s="56" t="s">
        <v>105</v>
      </c>
      <c r="F2424" s="58" t="s">
        <v>106</v>
      </c>
      <c r="G2424" s="58" t="s">
        <v>107</v>
      </c>
      <c r="H2424" s="56" t="s">
        <v>105</v>
      </c>
      <c r="I2424" s="57"/>
      <c r="J2424" s="57">
        <f t="shared" si="482"/>
        <v>43595</v>
      </c>
      <c r="K2424" s="56" t="s">
        <v>18</v>
      </c>
      <c r="L2424" s="56" t="s">
        <v>18</v>
      </c>
      <c r="M2424" s="60" t="s">
        <v>145</v>
      </c>
      <c r="N2424" s="56" t="s">
        <v>15723</v>
      </c>
      <c r="O2424" s="56" t="s">
        <v>37</v>
      </c>
      <c r="P2424" s="56" t="s">
        <v>15724</v>
      </c>
      <c r="Q2424" s="56" t="s">
        <v>133</v>
      </c>
      <c r="R2424" s="57"/>
      <c r="S2424" s="56" t="s">
        <v>108</v>
      </c>
      <c r="T2424" s="56" t="s">
        <v>108</v>
      </c>
      <c r="U2424" s="57"/>
      <c r="V2424" s="62"/>
      <c r="W2424" s="62" t="s">
        <v>122</v>
      </c>
      <c r="X2424" s="57"/>
      <c r="Y2424" s="56" t="s">
        <v>108</v>
      </c>
      <c r="Z2424" s="56" t="s">
        <v>121</v>
      </c>
      <c r="AA2424" s="57">
        <v>43566</v>
      </c>
      <c r="AB2424" s="63" t="s">
        <v>244</v>
      </c>
      <c r="AC2424" s="64" t="s">
        <v>15718</v>
      </c>
      <c r="AD2424" s="65" t="s">
        <v>97</v>
      </c>
      <c r="AE2424" s="56" t="s">
        <v>131</v>
      </c>
      <c r="AF2424" s="61"/>
      <c r="AG2424" s="61"/>
      <c r="AH2424" s="67" t="str">
        <v>Apr</v>
      </c>
      <c r="AI2424" s="68" t="str">
        <v>Apr</v>
      </c>
      <c r="AJ2424" s="69">
        <f t="shared" si="340"/>
        <v>1</v>
      </c>
      <c r="AK2424" s="70" t="str">
        <f t="shared" si="480"/>
        <v/>
      </c>
      <c r="AL2424" s="71" t="s">
        <v>17409</v>
      </c>
      <c r="AM2424" s="71" t="str">
        <v>2019</v>
      </c>
      <c r="AN2424" s="70">
        <f t="shared" si="481"/>
        <v>43575</v>
      </c>
      <c r="AO2424" s="70" t="s">
        <v>123</v>
      </c>
      <c r="AP2424" s="74">
        <f ca="1"/>
        <v>394</v>
      </c>
    </row>
    <row r="2425" spans="1:42" ht="14.4">
      <c r="A2425" s="55" t="s">
        <v>15810</v>
      </c>
      <c r="B2425" s="56" t="s">
        <v>89</v>
      </c>
      <c r="C2425" s="57">
        <v>43565</v>
      </c>
      <c r="D2425" s="56" t="s">
        <v>131</v>
      </c>
      <c r="E2425" s="56" t="s">
        <v>105</v>
      </c>
      <c r="F2425" s="58" t="s">
        <v>106</v>
      </c>
      <c r="G2425" s="58" t="s">
        <v>107</v>
      </c>
      <c r="H2425" s="56" t="s">
        <v>105</v>
      </c>
      <c r="I2425" s="57"/>
      <c r="J2425" s="57">
        <f t="shared" si="482"/>
        <v>43595</v>
      </c>
      <c r="K2425" s="56" t="s">
        <v>18</v>
      </c>
      <c r="L2425" s="56" t="s">
        <v>18</v>
      </c>
      <c r="M2425" s="60" t="s">
        <v>145</v>
      </c>
      <c r="N2425" s="56" t="s">
        <v>15812</v>
      </c>
      <c r="O2425" s="56" t="s">
        <v>16</v>
      </c>
      <c r="P2425" s="56" t="s">
        <v>15815</v>
      </c>
      <c r="Q2425" s="56" t="s">
        <v>133</v>
      </c>
      <c r="R2425" s="57"/>
      <c r="S2425" s="56" t="s">
        <v>108</v>
      </c>
      <c r="T2425" s="56" t="s">
        <v>108</v>
      </c>
      <c r="U2425" s="57"/>
      <c r="V2425" s="62"/>
      <c r="W2425" s="62" t="s">
        <v>122</v>
      </c>
      <c r="X2425" s="57"/>
      <c r="Y2425" s="56" t="s">
        <v>108</v>
      </c>
      <c r="Z2425" s="56" t="s">
        <v>121</v>
      </c>
      <c r="AA2425" s="57">
        <v>43566</v>
      </c>
      <c r="AB2425" s="63" t="s">
        <v>244</v>
      </c>
      <c r="AC2425" s="64" t="s">
        <v>15718</v>
      </c>
      <c r="AD2425" s="65" t="s">
        <v>97</v>
      </c>
      <c r="AE2425" s="56" t="s">
        <v>131</v>
      </c>
      <c r="AF2425" s="61"/>
      <c r="AG2425" s="61"/>
      <c r="AH2425" s="67" t="str">
        <v>Apr</v>
      </c>
      <c r="AI2425" s="68" t="str">
        <v>Apr</v>
      </c>
      <c r="AJ2425" s="69">
        <f t="shared" si="340"/>
        <v>1</v>
      </c>
      <c r="AK2425" s="70" t="str">
        <f t="shared" si="480"/>
        <v/>
      </c>
      <c r="AL2425" s="71" t="s">
        <v>17409</v>
      </c>
      <c r="AM2425" s="71" t="str">
        <v>2019</v>
      </c>
      <c r="AN2425" s="70">
        <f t="shared" si="481"/>
        <v>43575</v>
      </c>
      <c r="AO2425" s="70" t="s">
        <v>123</v>
      </c>
      <c r="AP2425" s="74">
        <f ca="1"/>
        <v>394</v>
      </c>
    </row>
    <row r="2426" spans="1:42" ht="14.4">
      <c r="A2426" s="55" t="s">
        <v>15821</v>
      </c>
      <c r="B2426" s="56" t="s">
        <v>89</v>
      </c>
      <c r="C2426" s="57">
        <v>43565</v>
      </c>
      <c r="D2426" s="56" t="s">
        <v>131</v>
      </c>
      <c r="E2426" s="56" t="s">
        <v>105</v>
      </c>
      <c r="F2426" s="58" t="s">
        <v>106</v>
      </c>
      <c r="G2426" s="58" t="s">
        <v>107</v>
      </c>
      <c r="H2426" s="56" t="s">
        <v>105</v>
      </c>
      <c r="I2426" s="59"/>
      <c r="J2426" s="59">
        <f t="shared" si="482"/>
        <v>43595</v>
      </c>
      <c r="K2426" s="56" t="s">
        <v>18</v>
      </c>
      <c r="L2426" s="56" t="s">
        <v>14</v>
      </c>
      <c r="M2426" s="60" t="s">
        <v>145</v>
      </c>
      <c r="N2426" s="56" t="s">
        <v>15822</v>
      </c>
      <c r="O2426" s="56" t="s">
        <v>189</v>
      </c>
      <c r="P2426" s="56" t="s">
        <v>15823</v>
      </c>
      <c r="Q2426" s="56" t="s">
        <v>133</v>
      </c>
      <c r="R2426" s="59"/>
      <c r="S2426" s="56" t="s">
        <v>108</v>
      </c>
      <c r="T2426" s="56" t="s">
        <v>108</v>
      </c>
      <c r="U2426" s="59"/>
      <c r="V2426" s="77"/>
      <c r="W2426" s="62" t="s">
        <v>108</v>
      </c>
      <c r="X2426" s="59"/>
      <c r="Y2426" s="56" t="s">
        <v>108</v>
      </c>
      <c r="Z2426" s="56" t="s">
        <v>123</v>
      </c>
      <c r="AA2426" s="57">
        <v>43573</v>
      </c>
      <c r="AB2426" s="63" t="s">
        <v>244</v>
      </c>
      <c r="AC2426" s="64" t="s">
        <v>15824</v>
      </c>
      <c r="AD2426" s="56" t="s">
        <v>224</v>
      </c>
      <c r="AE2426" s="56" t="s">
        <v>131</v>
      </c>
      <c r="AF2426" s="61"/>
      <c r="AG2426" s="61"/>
      <c r="AH2426" s="67" t="str">
        <v>Apr</v>
      </c>
      <c r="AI2426" s="68" t="str">
        <v>Apr</v>
      </c>
      <c r="AJ2426" s="69">
        <f t="shared" si="340"/>
        <v>8</v>
      </c>
      <c r="AK2426" s="70" t="str">
        <f t="shared" si="480"/>
        <v/>
      </c>
      <c r="AL2426" s="71" t="s">
        <v>17409</v>
      </c>
      <c r="AM2426" s="71" t="str">
        <v>2019</v>
      </c>
      <c r="AN2426" s="70">
        <f t="shared" si="481"/>
        <v>43575</v>
      </c>
      <c r="AO2426" s="70" t="s">
        <v>123</v>
      </c>
      <c r="AP2426" s="74">
        <f ca="1"/>
        <v>394</v>
      </c>
    </row>
    <row r="2427" spans="1:42" ht="14.4">
      <c r="A2427" s="55" t="s">
        <v>15825</v>
      </c>
      <c r="B2427" s="56" t="s">
        <v>89</v>
      </c>
      <c r="C2427" s="57">
        <v>43572</v>
      </c>
      <c r="D2427" s="56" t="s">
        <v>131</v>
      </c>
      <c r="E2427" s="56" t="s">
        <v>105</v>
      </c>
      <c r="F2427" s="58" t="s">
        <v>106</v>
      </c>
      <c r="G2427" s="58" t="s">
        <v>107</v>
      </c>
      <c r="H2427" s="56" t="s">
        <v>105</v>
      </c>
      <c r="I2427" s="59"/>
      <c r="J2427" s="59">
        <f t="shared" si="482"/>
        <v>43602</v>
      </c>
      <c r="K2427" s="56" t="s">
        <v>18</v>
      </c>
      <c r="L2427" s="56" t="s">
        <v>18</v>
      </c>
      <c r="M2427" s="60" t="s">
        <v>145</v>
      </c>
      <c r="N2427" s="56" t="s">
        <v>15827</v>
      </c>
      <c r="O2427" s="56" t="s">
        <v>132</v>
      </c>
      <c r="P2427" s="56" t="s">
        <v>15829</v>
      </c>
      <c r="Q2427" s="56" t="s">
        <v>133</v>
      </c>
      <c r="R2427" s="57"/>
      <c r="S2427" s="56" t="s">
        <v>108</v>
      </c>
      <c r="T2427" s="56" t="s">
        <v>108</v>
      </c>
      <c r="U2427" s="59"/>
      <c r="V2427" s="77"/>
      <c r="W2427" s="62" t="s">
        <v>122</v>
      </c>
      <c r="X2427" s="59"/>
      <c r="Y2427" s="56" t="s">
        <v>108</v>
      </c>
      <c r="Z2427" s="56" t="s">
        <v>121</v>
      </c>
      <c r="AA2427" s="57">
        <v>43573</v>
      </c>
      <c r="AB2427" s="63" t="s">
        <v>244</v>
      </c>
      <c r="AC2427" s="64" t="s">
        <v>15830</v>
      </c>
      <c r="AD2427" s="65" t="s">
        <v>97</v>
      </c>
      <c r="AE2427" s="56" t="s">
        <v>131</v>
      </c>
      <c r="AF2427" s="61"/>
      <c r="AG2427" s="61"/>
      <c r="AH2427" s="67" t="str">
        <v>Apr</v>
      </c>
      <c r="AI2427" s="68" t="str">
        <v>Apr</v>
      </c>
      <c r="AJ2427" s="69">
        <f t="shared" si="340"/>
        <v>1</v>
      </c>
      <c r="AK2427" s="70" t="str">
        <f t="shared" si="480"/>
        <v/>
      </c>
      <c r="AL2427" s="71" t="s">
        <v>17409</v>
      </c>
      <c r="AM2427" s="71" t="str">
        <v>2019</v>
      </c>
      <c r="AN2427" s="70">
        <f t="shared" si="481"/>
        <v>43582</v>
      </c>
      <c r="AO2427" s="70" t="s">
        <v>123</v>
      </c>
      <c r="AP2427" s="74">
        <f ca="1"/>
        <v>387</v>
      </c>
    </row>
    <row r="2428" spans="1:42" ht="14.4">
      <c r="A2428" s="55" t="s">
        <v>15834</v>
      </c>
      <c r="B2428" s="56" t="s">
        <v>89</v>
      </c>
      <c r="C2428" s="57">
        <v>43576</v>
      </c>
      <c r="D2428" s="56" t="s">
        <v>131</v>
      </c>
      <c r="E2428" s="56" t="s">
        <v>105</v>
      </c>
      <c r="F2428" s="58" t="s">
        <v>106</v>
      </c>
      <c r="G2428" s="58" t="s">
        <v>107</v>
      </c>
      <c r="H2428" s="56" t="s">
        <v>105</v>
      </c>
      <c r="I2428" s="57"/>
      <c r="J2428" s="57">
        <f t="shared" si="482"/>
        <v>43606</v>
      </c>
      <c r="K2428" s="56" t="s">
        <v>18</v>
      </c>
      <c r="L2428" s="56" t="s">
        <v>14</v>
      </c>
      <c r="M2428" s="60" t="s">
        <v>145</v>
      </c>
      <c r="N2428" s="56" t="s">
        <v>15837</v>
      </c>
      <c r="O2428" s="56" t="s">
        <v>39</v>
      </c>
      <c r="P2428" s="56" t="s">
        <v>15838</v>
      </c>
      <c r="Q2428" s="56" t="s">
        <v>133</v>
      </c>
      <c r="R2428" s="57"/>
      <c r="S2428" s="56" t="s">
        <v>108</v>
      </c>
      <c r="T2428" s="56" t="s">
        <v>108</v>
      </c>
      <c r="U2428" s="57"/>
      <c r="V2428" s="62"/>
      <c r="W2428" s="62" t="s">
        <v>108</v>
      </c>
      <c r="X2428" s="57"/>
      <c r="Y2428" s="56" t="s">
        <v>108</v>
      </c>
      <c r="Z2428" s="56" t="s">
        <v>121</v>
      </c>
      <c r="AA2428" s="57">
        <v>43577</v>
      </c>
      <c r="AB2428" s="63" t="s">
        <v>244</v>
      </c>
      <c r="AC2428" s="64" t="s">
        <v>15841</v>
      </c>
      <c r="AD2428" s="56" t="s">
        <v>224</v>
      </c>
      <c r="AE2428" s="56" t="s">
        <v>131</v>
      </c>
      <c r="AF2428" s="61"/>
      <c r="AG2428" s="61"/>
      <c r="AH2428" s="67" t="str">
        <v>Apr</v>
      </c>
      <c r="AI2428" s="68" t="str">
        <v>Apr</v>
      </c>
      <c r="AJ2428" s="69">
        <f t="shared" si="340"/>
        <v>1</v>
      </c>
      <c r="AK2428" s="70" t="str">
        <f t="shared" si="480"/>
        <v/>
      </c>
      <c r="AL2428" s="71" t="s">
        <v>17409</v>
      </c>
      <c r="AM2428" s="71" t="str">
        <v>2019</v>
      </c>
      <c r="AN2428" s="70">
        <f t="shared" si="481"/>
        <v>43586</v>
      </c>
      <c r="AO2428" s="70" t="s">
        <v>123</v>
      </c>
      <c r="AP2428" s="74">
        <f ca="1"/>
        <v>383</v>
      </c>
    </row>
    <row r="2429" spans="1:42" ht="14.4">
      <c r="A2429" s="55" t="s">
        <v>15844</v>
      </c>
      <c r="B2429" s="56" t="s">
        <v>89</v>
      </c>
      <c r="C2429" s="57">
        <v>43574</v>
      </c>
      <c r="D2429" s="56" t="s">
        <v>131</v>
      </c>
      <c r="E2429" s="56" t="s">
        <v>105</v>
      </c>
      <c r="F2429" s="58" t="s">
        <v>106</v>
      </c>
      <c r="G2429" s="58" t="s">
        <v>107</v>
      </c>
      <c r="H2429" s="56" t="s">
        <v>105</v>
      </c>
      <c r="I2429" s="57"/>
      <c r="J2429" s="57">
        <f t="shared" si="482"/>
        <v>43604</v>
      </c>
      <c r="K2429" s="56" t="s">
        <v>18</v>
      </c>
      <c r="L2429" s="56" t="s">
        <v>18</v>
      </c>
      <c r="M2429" s="60" t="s">
        <v>145</v>
      </c>
      <c r="N2429" s="56" t="s">
        <v>15848</v>
      </c>
      <c r="O2429" s="56" t="s">
        <v>132</v>
      </c>
      <c r="P2429" s="56" t="s">
        <v>15850</v>
      </c>
      <c r="Q2429" s="56" t="s">
        <v>133</v>
      </c>
      <c r="R2429" s="57"/>
      <c r="S2429" s="56" t="s">
        <v>108</v>
      </c>
      <c r="T2429" s="56" t="s">
        <v>108</v>
      </c>
      <c r="U2429" s="57"/>
      <c r="V2429" s="62"/>
      <c r="W2429" s="62" t="s">
        <v>122</v>
      </c>
      <c r="X2429" s="57"/>
      <c r="Y2429" s="56" t="s">
        <v>108</v>
      </c>
      <c r="Z2429" s="56" t="s">
        <v>121</v>
      </c>
      <c r="AA2429" s="57">
        <v>43577</v>
      </c>
      <c r="AB2429" s="63" t="s">
        <v>244</v>
      </c>
      <c r="AC2429" s="64" t="s">
        <v>15841</v>
      </c>
      <c r="AD2429" s="65" t="s">
        <v>97</v>
      </c>
      <c r="AE2429" s="56" t="s">
        <v>131</v>
      </c>
      <c r="AF2429" s="61"/>
      <c r="AG2429" s="61"/>
      <c r="AH2429" s="67" t="str">
        <v>Apr</v>
      </c>
      <c r="AI2429" s="68" t="str">
        <v>Apr</v>
      </c>
      <c r="AJ2429" s="69">
        <f t="shared" si="340"/>
        <v>3</v>
      </c>
      <c r="AK2429" s="70" t="str">
        <f t="shared" si="480"/>
        <v/>
      </c>
      <c r="AL2429" s="71" t="s">
        <v>17409</v>
      </c>
      <c r="AM2429" s="71" t="str">
        <v>2019</v>
      </c>
      <c r="AN2429" s="70">
        <f t="shared" si="481"/>
        <v>43584</v>
      </c>
      <c r="AO2429" s="70" t="s">
        <v>123</v>
      </c>
      <c r="AP2429" s="74">
        <f ca="1"/>
        <v>385</v>
      </c>
    </row>
    <row r="2430" spans="1:42" ht="14.4">
      <c r="A2430" s="55" t="s">
        <v>15853</v>
      </c>
      <c r="B2430" s="56" t="s">
        <v>89</v>
      </c>
      <c r="C2430" s="57">
        <v>43573</v>
      </c>
      <c r="D2430" s="56" t="s">
        <v>131</v>
      </c>
      <c r="E2430" s="56" t="s">
        <v>105</v>
      </c>
      <c r="F2430" s="58" t="s">
        <v>106</v>
      </c>
      <c r="G2430" s="58" t="s">
        <v>107</v>
      </c>
      <c r="H2430" s="56" t="s">
        <v>105</v>
      </c>
      <c r="I2430" s="57"/>
      <c r="J2430" s="57">
        <f t="shared" si="482"/>
        <v>43603</v>
      </c>
      <c r="K2430" s="56" t="s">
        <v>18</v>
      </c>
      <c r="L2430" s="56" t="s">
        <v>18</v>
      </c>
      <c r="M2430" s="60" t="s">
        <v>145</v>
      </c>
      <c r="N2430" s="56" t="s">
        <v>15856</v>
      </c>
      <c r="O2430" s="56" t="s">
        <v>95</v>
      </c>
      <c r="P2430" s="56" t="s">
        <v>15858</v>
      </c>
      <c r="Q2430" s="56" t="s">
        <v>133</v>
      </c>
      <c r="R2430" s="57"/>
      <c r="S2430" s="56" t="s">
        <v>108</v>
      </c>
      <c r="T2430" s="56" t="s">
        <v>108</v>
      </c>
      <c r="U2430" s="57"/>
      <c r="V2430" s="62"/>
      <c r="W2430" s="62" t="s">
        <v>122</v>
      </c>
      <c r="X2430" s="57"/>
      <c r="Y2430" s="56" t="s">
        <v>108</v>
      </c>
      <c r="Z2430" s="56" t="s">
        <v>121</v>
      </c>
      <c r="AA2430" s="57">
        <v>43577</v>
      </c>
      <c r="AB2430" s="63" t="s">
        <v>244</v>
      </c>
      <c r="AC2430" s="64" t="s">
        <v>15841</v>
      </c>
      <c r="AD2430" s="65" t="s">
        <v>97</v>
      </c>
      <c r="AE2430" s="56" t="s">
        <v>131</v>
      </c>
      <c r="AF2430" s="61"/>
      <c r="AG2430" s="61"/>
      <c r="AH2430" s="67" t="str">
        <v>Apr</v>
      </c>
      <c r="AI2430" s="68" t="str">
        <v>Apr</v>
      </c>
      <c r="AJ2430" s="69">
        <f t="shared" si="340"/>
        <v>4</v>
      </c>
      <c r="AK2430" s="70" t="str">
        <f t="shared" si="480"/>
        <v/>
      </c>
      <c r="AL2430" s="71" t="s">
        <v>17409</v>
      </c>
      <c r="AM2430" s="71" t="str">
        <v>2019</v>
      </c>
      <c r="AN2430" s="70">
        <f t="shared" si="481"/>
        <v>43583</v>
      </c>
      <c r="AO2430" s="70" t="s">
        <v>123</v>
      </c>
      <c r="AP2430" s="74">
        <f ca="1"/>
        <v>386</v>
      </c>
    </row>
    <row r="2431" spans="1:42" ht="14.4">
      <c r="A2431" s="55" t="s">
        <v>15895</v>
      </c>
      <c r="B2431" s="56" t="s">
        <v>89</v>
      </c>
      <c r="C2431" s="57">
        <v>43580</v>
      </c>
      <c r="D2431" s="56" t="s">
        <v>131</v>
      </c>
      <c r="E2431" s="56" t="s">
        <v>105</v>
      </c>
      <c r="F2431" s="58" t="s">
        <v>106</v>
      </c>
      <c r="G2431" s="58" t="s">
        <v>107</v>
      </c>
      <c r="H2431" s="56" t="s">
        <v>105</v>
      </c>
      <c r="I2431" s="59"/>
      <c r="J2431" s="59">
        <f t="shared" si="482"/>
        <v>43610</v>
      </c>
      <c r="K2431" s="56" t="s">
        <v>18</v>
      </c>
      <c r="L2431" s="56" t="s">
        <v>18</v>
      </c>
      <c r="M2431" s="60" t="s">
        <v>145</v>
      </c>
      <c r="N2431" s="56" t="s">
        <v>482</v>
      </c>
      <c r="O2431" s="56" t="s">
        <v>22</v>
      </c>
      <c r="P2431" s="56" t="s">
        <v>471</v>
      </c>
      <c r="Q2431" s="56" t="s">
        <v>133</v>
      </c>
      <c r="R2431" s="59"/>
      <c r="S2431" s="56" t="s">
        <v>108</v>
      </c>
      <c r="T2431" s="56" t="s">
        <v>108</v>
      </c>
      <c r="U2431" s="57"/>
      <c r="V2431" s="77"/>
      <c r="W2431" s="62" t="s">
        <v>122</v>
      </c>
      <c r="X2431" s="59"/>
      <c r="Y2431" s="56" t="s">
        <v>108</v>
      </c>
      <c r="Z2431" s="56" t="s">
        <v>121</v>
      </c>
      <c r="AA2431" s="57">
        <v>43580</v>
      </c>
      <c r="AB2431" s="63" t="s">
        <v>244</v>
      </c>
      <c r="AC2431" s="64" t="s">
        <v>15898</v>
      </c>
      <c r="AD2431" s="65" t="s">
        <v>97</v>
      </c>
      <c r="AE2431" s="56" t="s">
        <v>131</v>
      </c>
      <c r="AF2431" s="61"/>
      <c r="AG2431" s="61"/>
      <c r="AH2431" s="67" t="str">
        <v>Apr</v>
      </c>
      <c r="AI2431" s="68" t="str">
        <v>Apr</v>
      </c>
      <c r="AJ2431" s="69">
        <f t="shared" si="340"/>
        <v>0</v>
      </c>
      <c r="AK2431" s="70" t="str">
        <f t="shared" si="480"/>
        <v/>
      </c>
      <c r="AL2431" s="71" t="s">
        <v>17409</v>
      </c>
      <c r="AM2431" s="71" t="str">
        <v>2019</v>
      </c>
      <c r="AN2431" s="70">
        <f t="shared" si="481"/>
        <v>43590</v>
      </c>
      <c r="AO2431" s="70" t="s">
        <v>123</v>
      </c>
      <c r="AP2431" s="74">
        <f ca="1"/>
        <v>379</v>
      </c>
    </row>
    <row r="2432" spans="1:42" ht="14.4">
      <c r="A2432" s="55" t="s">
        <v>15901</v>
      </c>
      <c r="B2432" s="56" t="s">
        <v>89</v>
      </c>
      <c r="C2432" s="57">
        <v>43585</v>
      </c>
      <c r="D2432" s="56" t="s">
        <v>131</v>
      </c>
      <c r="E2432" s="56" t="s">
        <v>105</v>
      </c>
      <c r="F2432" s="58" t="s">
        <v>106</v>
      </c>
      <c r="G2432" s="58" t="s">
        <v>113</v>
      </c>
      <c r="H2432" s="56" t="s">
        <v>105</v>
      </c>
      <c r="I2432" s="57"/>
      <c r="J2432" s="57">
        <f t="shared" si="482"/>
        <v>43615</v>
      </c>
      <c r="K2432" s="56" t="s">
        <v>18</v>
      </c>
      <c r="L2432" s="56" t="s">
        <v>18</v>
      </c>
      <c r="M2432" s="60" t="s">
        <v>145</v>
      </c>
      <c r="N2432" s="56" t="s">
        <v>15907</v>
      </c>
      <c r="O2432" s="56" t="s">
        <v>39</v>
      </c>
      <c r="P2432" s="56" t="s">
        <v>15908</v>
      </c>
      <c r="Q2432" s="56" t="s">
        <v>133</v>
      </c>
      <c r="R2432" s="57"/>
      <c r="S2432" s="56" t="s">
        <v>108</v>
      </c>
      <c r="T2432" s="56" t="s">
        <v>108</v>
      </c>
      <c r="U2432" s="57"/>
      <c r="V2432" s="62"/>
      <c r="W2432" s="62" t="s">
        <v>122</v>
      </c>
      <c r="X2432" s="57"/>
      <c r="Y2432" s="56" t="s">
        <v>108</v>
      </c>
      <c r="Z2432" s="56" t="s">
        <v>121</v>
      </c>
      <c r="AA2432" s="57">
        <v>43586</v>
      </c>
      <c r="AB2432" s="63" t="s">
        <v>244</v>
      </c>
      <c r="AC2432" s="64" t="s">
        <v>15912</v>
      </c>
      <c r="AD2432" s="65" t="s">
        <v>97</v>
      </c>
      <c r="AE2432" s="56" t="s">
        <v>131</v>
      </c>
      <c r="AF2432" s="61"/>
      <c r="AG2432" s="61"/>
      <c r="AH2432" s="67" t="str">
        <v>Apr</v>
      </c>
      <c r="AI2432" s="68" t="str">
        <v>May</v>
      </c>
      <c r="AJ2432" s="69">
        <f t="shared" si="340"/>
        <v>1</v>
      </c>
      <c r="AK2432" s="70" t="str">
        <f t="shared" si="480"/>
        <v/>
      </c>
      <c r="AL2432" s="71" t="s">
        <v>17409</v>
      </c>
      <c r="AM2432" s="71" t="str">
        <v>2019</v>
      </c>
      <c r="AN2432" s="70">
        <f t="shared" si="481"/>
        <v>43595</v>
      </c>
      <c r="AO2432" s="70" t="s">
        <v>123</v>
      </c>
      <c r="AP2432" s="74">
        <f ca="1"/>
        <v>374</v>
      </c>
    </row>
    <row r="2433" spans="1:42" ht="26.5">
      <c r="A2433" s="55" t="s">
        <v>15914</v>
      </c>
      <c r="B2433" s="56" t="s">
        <v>89</v>
      </c>
      <c r="C2433" s="57">
        <v>43586</v>
      </c>
      <c r="D2433" s="56" t="s">
        <v>131</v>
      </c>
      <c r="E2433" s="56" t="s">
        <v>105</v>
      </c>
      <c r="F2433" s="58" t="s">
        <v>106</v>
      </c>
      <c r="G2433" s="58" t="s">
        <v>107</v>
      </c>
      <c r="H2433" s="56" t="s">
        <v>105</v>
      </c>
      <c r="I2433" s="57"/>
      <c r="J2433" s="57">
        <f t="shared" si="482"/>
        <v>43616</v>
      </c>
      <c r="K2433" s="56" t="s">
        <v>18</v>
      </c>
      <c r="L2433" s="56" t="s">
        <v>14</v>
      </c>
      <c r="M2433" s="60" t="s">
        <v>145</v>
      </c>
      <c r="N2433" s="56" t="s">
        <v>15918</v>
      </c>
      <c r="O2433" s="56" t="s">
        <v>249</v>
      </c>
      <c r="P2433" s="56">
        <v>19043000002417</v>
      </c>
      <c r="Q2433" s="56" t="s">
        <v>133</v>
      </c>
      <c r="R2433" s="57"/>
      <c r="S2433" s="56" t="s">
        <v>108</v>
      </c>
      <c r="T2433" s="56" t="s">
        <v>108</v>
      </c>
      <c r="U2433" s="57"/>
      <c r="V2433" s="62"/>
      <c r="W2433" s="62" t="s">
        <v>122</v>
      </c>
      <c r="X2433" s="57"/>
      <c r="Y2433" s="56" t="s">
        <v>108</v>
      </c>
      <c r="Z2433" s="56" t="s">
        <v>123</v>
      </c>
      <c r="AA2433" s="57">
        <v>43586</v>
      </c>
      <c r="AB2433" s="63" t="s">
        <v>155</v>
      </c>
      <c r="AC2433" s="60" t="s">
        <v>15920</v>
      </c>
      <c r="AD2433" s="65" t="s">
        <v>97</v>
      </c>
      <c r="AE2433" s="56" t="s">
        <v>131</v>
      </c>
      <c r="AF2433" s="61"/>
      <c r="AG2433" s="61"/>
      <c r="AH2433" s="67" t="str">
        <v>May</v>
      </c>
      <c r="AI2433" s="68" t="str">
        <v>May</v>
      </c>
      <c r="AJ2433" s="69">
        <f t="shared" si="340"/>
        <v>0</v>
      </c>
      <c r="AK2433" s="70" t="str">
        <f t="shared" si="480"/>
        <v/>
      </c>
      <c r="AL2433" s="71" t="s">
        <v>17409</v>
      </c>
      <c r="AM2433" s="71" t="str">
        <v>2019</v>
      </c>
      <c r="AN2433" s="70">
        <f t="shared" si="481"/>
        <v>43596</v>
      </c>
      <c r="AO2433" s="70" t="s">
        <v>123</v>
      </c>
      <c r="AP2433" s="74">
        <f ca="1"/>
        <v>373</v>
      </c>
    </row>
    <row r="2434" spans="1:42" ht="14.4">
      <c r="A2434" s="55" t="s">
        <v>15922</v>
      </c>
      <c r="B2434" s="56" t="s">
        <v>89</v>
      </c>
      <c r="C2434" s="57">
        <v>43587</v>
      </c>
      <c r="D2434" s="56" t="s">
        <v>131</v>
      </c>
      <c r="E2434" s="56" t="s">
        <v>105</v>
      </c>
      <c r="F2434" s="58" t="s">
        <v>106</v>
      </c>
      <c r="G2434" s="58" t="s">
        <v>107</v>
      </c>
      <c r="H2434" s="56" t="s">
        <v>105</v>
      </c>
      <c r="I2434" s="57"/>
      <c r="J2434" s="57">
        <f t="shared" si="482"/>
        <v>43617</v>
      </c>
      <c r="K2434" s="56" t="s">
        <v>18</v>
      </c>
      <c r="L2434" s="56" t="s">
        <v>18</v>
      </c>
      <c r="M2434" s="60" t="s">
        <v>145</v>
      </c>
      <c r="N2434" s="56" t="s">
        <v>15924</v>
      </c>
      <c r="O2434" s="56" t="s">
        <v>95</v>
      </c>
      <c r="P2434" s="56" t="s">
        <v>15926</v>
      </c>
      <c r="Q2434" s="56" t="s">
        <v>133</v>
      </c>
      <c r="R2434" s="57"/>
      <c r="S2434" s="56" t="s">
        <v>108</v>
      </c>
      <c r="T2434" s="56" t="s">
        <v>108</v>
      </c>
      <c r="U2434" s="57"/>
      <c r="V2434" s="62"/>
      <c r="W2434" s="62" t="s">
        <v>122</v>
      </c>
      <c r="X2434" s="57"/>
      <c r="Y2434" s="56" t="s">
        <v>108</v>
      </c>
      <c r="Z2434" s="56" t="s">
        <v>121</v>
      </c>
      <c r="AA2434" s="57">
        <v>43587</v>
      </c>
      <c r="AB2434" s="63" t="s">
        <v>155</v>
      </c>
      <c r="AC2434" s="64" t="s">
        <v>15928</v>
      </c>
      <c r="AD2434" s="65" t="s">
        <v>97</v>
      </c>
      <c r="AE2434" s="56" t="s">
        <v>131</v>
      </c>
      <c r="AF2434" s="61"/>
      <c r="AG2434" s="61"/>
      <c r="AH2434" s="67" t="str">
        <v>May</v>
      </c>
      <c r="AI2434" s="68" t="str">
        <v>May</v>
      </c>
      <c r="AJ2434" s="69">
        <f t="shared" si="340"/>
        <v>0</v>
      </c>
      <c r="AK2434" s="70" t="str">
        <f t="shared" si="480"/>
        <v/>
      </c>
      <c r="AL2434" s="71" t="s">
        <v>17409</v>
      </c>
      <c r="AM2434" s="71" t="str">
        <v>2019</v>
      </c>
      <c r="AN2434" s="70">
        <f t="shared" si="481"/>
        <v>43597</v>
      </c>
      <c r="AO2434" s="70" t="s">
        <v>123</v>
      </c>
      <c r="AP2434" s="74">
        <f ca="1"/>
        <v>372</v>
      </c>
    </row>
    <row r="2435" spans="1:42" ht="14.4">
      <c r="A2435" s="55" t="s">
        <v>15931</v>
      </c>
      <c r="B2435" s="56" t="s">
        <v>89</v>
      </c>
      <c r="C2435" s="57">
        <v>43587</v>
      </c>
      <c r="D2435" s="56" t="s">
        <v>131</v>
      </c>
      <c r="E2435" s="56" t="s">
        <v>105</v>
      </c>
      <c r="F2435" s="58" t="s">
        <v>106</v>
      </c>
      <c r="G2435" s="58" t="s">
        <v>107</v>
      </c>
      <c r="H2435" s="56" t="s">
        <v>105</v>
      </c>
      <c r="I2435" s="59"/>
      <c r="J2435" s="59">
        <f t="shared" si="482"/>
        <v>43617</v>
      </c>
      <c r="K2435" s="56" t="s">
        <v>18</v>
      </c>
      <c r="L2435" s="56" t="s">
        <v>18</v>
      </c>
      <c r="M2435" s="60" t="s">
        <v>145</v>
      </c>
      <c r="N2435" s="56" t="s">
        <v>15932</v>
      </c>
      <c r="O2435" s="56" t="s">
        <v>20</v>
      </c>
      <c r="P2435" s="56" t="s">
        <v>5304</v>
      </c>
      <c r="Q2435" s="56" t="s">
        <v>133</v>
      </c>
      <c r="R2435" s="57"/>
      <c r="S2435" s="56" t="s">
        <v>108</v>
      </c>
      <c r="T2435" s="56" t="s">
        <v>108</v>
      </c>
      <c r="U2435" s="57"/>
      <c r="V2435" s="62"/>
      <c r="W2435" s="62" t="s">
        <v>122</v>
      </c>
      <c r="X2435" s="57"/>
      <c r="Y2435" s="56" t="s">
        <v>108</v>
      </c>
      <c r="Z2435" s="56" t="s">
        <v>121</v>
      </c>
      <c r="AA2435" s="57">
        <v>43588</v>
      </c>
      <c r="AB2435" s="63" t="s">
        <v>155</v>
      </c>
      <c r="AC2435" s="64" t="s">
        <v>15934</v>
      </c>
      <c r="AD2435" s="65" t="s">
        <v>97</v>
      </c>
      <c r="AE2435" s="56" t="s">
        <v>131</v>
      </c>
      <c r="AF2435" s="61"/>
      <c r="AG2435" s="61"/>
      <c r="AH2435" s="67" t="str">
        <v>May</v>
      </c>
      <c r="AI2435" s="68" t="str">
        <v>May</v>
      </c>
      <c r="AJ2435" s="69">
        <f t="shared" si="340"/>
        <v>1</v>
      </c>
      <c r="AK2435" s="70" t="str">
        <f t="shared" si="480"/>
        <v/>
      </c>
      <c r="AL2435" s="71" t="s">
        <v>17409</v>
      </c>
      <c r="AM2435" s="71" t="str">
        <v>2019</v>
      </c>
      <c r="AN2435" s="70">
        <f t="shared" si="481"/>
        <v>43597</v>
      </c>
      <c r="AO2435" s="70" t="s">
        <v>123</v>
      </c>
      <c r="AP2435" s="74">
        <f ca="1"/>
        <v>372</v>
      </c>
    </row>
    <row r="2436" spans="1:42" ht="14.4">
      <c r="A2436" s="55" t="s">
        <v>15937</v>
      </c>
      <c r="B2436" s="56" t="s">
        <v>89</v>
      </c>
      <c r="C2436" s="57">
        <v>43592</v>
      </c>
      <c r="D2436" s="56" t="s">
        <v>131</v>
      </c>
      <c r="E2436" s="56" t="s">
        <v>105</v>
      </c>
      <c r="F2436" s="58" t="s">
        <v>106</v>
      </c>
      <c r="G2436" s="58" t="s">
        <v>107</v>
      </c>
      <c r="H2436" s="56" t="s">
        <v>105</v>
      </c>
      <c r="I2436" s="57"/>
      <c r="J2436" s="57">
        <f t="shared" si="482"/>
        <v>43622</v>
      </c>
      <c r="K2436" s="56" t="s">
        <v>18</v>
      </c>
      <c r="L2436" s="56" t="s">
        <v>18</v>
      </c>
      <c r="M2436" s="60" t="s">
        <v>145</v>
      </c>
      <c r="N2436" s="56" t="s">
        <v>15938</v>
      </c>
      <c r="O2436" s="56" t="s">
        <v>189</v>
      </c>
      <c r="P2436" s="56" t="s">
        <v>15939</v>
      </c>
      <c r="Q2436" s="56" t="s">
        <v>133</v>
      </c>
      <c r="R2436" s="57"/>
      <c r="S2436" s="56" t="s">
        <v>108</v>
      </c>
      <c r="T2436" s="56" t="s">
        <v>108</v>
      </c>
      <c r="U2436" s="57"/>
      <c r="V2436" s="62"/>
      <c r="W2436" s="62" t="s">
        <v>122</v>
      </c>
      <c r="X2436" s="57"/>
      <c r="Y2436" s="56" t="s">
        <v>108</v>
      </c>
      <c r="Z2436" s="56" t="s">
        <v>121</v>
      </c>
      <c r="AA2436" s="57">
        <v>43593</v>
      </c>
      <c r="AB2436" s="63" t="s">
        <v>155</v>
      </c>
      <c r="AC2436" s="64" t="s">
        <v>15941</v>
      </c>
      <c r="AD2436" s="65" t="s">
        <v>97</v>
      </c>
      <c r="AE2436" s="56" t="s">
        <v>131</v>
      </c>
      <c r="AF2436" s="61"/>
      <c r="AG2436" s="61"/>
      <c r="AH2436" s="67" t="str">
        <v>May</v>
      </c>
      <c r="AI2436" s="68" t="str">
        <v>May</v>
      </c>
      <c r="AJ2436" s="69">
        <f t="shared" si="340"/>
        <v>1</v>
      </c>
      <c r="AK2436" s="70" t="str">
        <f t="shared" si="480"/>
        <v/>
      </c>
      <c r="AL2436" s="71" t="s">
        <v>17409</v>
      </c>
      <c r="AM2436" s="71" t="str">
        <v>2019</v>
      </c>
      <c r="AN2436" s="70">
        <f t="shared" si="481"/>
        <v>43602</v>
      </c>
      <c r="AO2436" s="70" t="s">
        <v>123</v>
      </c>
      <c r="AP2436" s="74">
        <f ca="1"/>
        <v>367</v>
      </c>
    </row>
    <row r="2437" spans="1:42" ht="26.5">
      <c r="A2437" s="55" t="s">
        <v>15944</v>
      </c>
      <c r="B2437" s="56" t="s">
        <v>89</v>
      </c>
      <c r="C2437" s="57">
        <v>43593</v>
      </c>
      <c r="D2437" s="56" t="s">
        <v>131</v>
      </c>
      <c r="E2437" s="56" t="s">
        <v>105</v>
      </c>
      <c r="F2437" s="58" t="s">
        <v>106</v>
      </c>
      <c r="G2437" s="58" t="s">
        <v>107</v>
      </c>
      <c r="H2437" s="56" t="s">
        <v>105</v>
      </c>
      <c r="I2437" s="59"/>
      <c r="J2437" s="59">
        <f t="shared" si="482"/>
        <v>43623</v>
      </c>
      <c r="K2437" s="56" t="s">
        <v>18</v>
      </c>
      <c r="L2437" s="56" t="s">
        <v>14</v>
      </c>
      <c r="M2437" s="60" t="s">
        <v>145</v>
      </c>
      <c r="N2437" s="56" t="s">
        <v>15946</v>
      </c>
      <c r="O2437" s="56"/>
      <c r="P2437" s="56" t="s">
        <v>15947</v>
      </c>
      <c r="Q2437" s="56" t="s">
        <v>133</v>
      </c>
      <c r="R2437" s="57"/>
      <c r="S2437" s="56" t="s">
        <v>108</v>
      </c>
      <c r="T2437" s="56" t="s">
        <v>108</v>
      </c>
      <c r="U2437" s="57"/>
      <c r="V2437" s="62"/>
      <c r="W2437" s="62" t="s">
        <v>122</v>
      </c>
      <c r="X2437" s="57"/>
      <c r="Y2437" s="56" t="s">
        <v>108</v>
      </c>
      <c r="Z2437" s="56" t="s">
        <v>121</v>
      </c>
      <c r="AA2437" s="57">
        <v>43595</v>
      </c>
      <c r="AB2437" s="63" t="s">
        <v>155</v>
      </c>
      <c r="AC2437" s="60" t="s">
        <v>15950</v>
      </c>
      <c r="AD2437" s="65" t="s">
        <v>97</v>
      </c>
      <c r="AE2437" s="56" t="s">
        <v>131</v>
      </c>
      <c r="AF2437" s="61"/>
      <c r="AG2437" s="61"/>
      <c r="AH2437" s="67" t="str">
        <v>May</v>
      </c>
      <c r="AI2437" s="68" t="str">
        <v>May</v>
      </c>
      <c r="AJ2437" s="69">
        <f t="shared" si="340"/>
        <v>2</v>
      </c>
      <c r="AK2437" s="70" t="str">
        <f t="shared" si="480"/>
        <v/>
      </c>
      <c r="AL2437" s="71" t="s">
        <v>17409</v>
      </c>
      <c r="AM2437" s="71" t="str">
        <v>2019</v>
      </c>
      <c r="AN2437" s="70">
        <f t="shared" si="481"/>
        <v>43603</v>
      </c>
      <c r="AO2437" s="70" t="s">
        <v>123</v>
      </c>
      <c r="AP2437" s="74">
        <f ca="1"/>
        <v>366</v>
      </c>
    </row>
    <row r="2438" spans="1:42" ht="14.4">
      <c r="A2438" s="55" t="s">
        <v>15968</v>
      </c>
      <c r="B2438" s="56" t="s">
        <v>89</v>
      </c>
      <c r="C2438" s="57">
        <v>43594</v>
      </c>
      <c r="D2438" s="56" t="s">
        <v>131</v>
      </c>
      <c r="E2438" s="56" t="s">
        <v>105</v>
      </c>
      <c r="F2438" s="58" t="s">
        <v>106</v>
      </c>
      <c r="G2438" s="58" t="s">
        <v>107</v>
      </c>
      <c r="H2438" s="56" t="s">
        <v>105</v>
      </c>
      <c r="I2438" s="57"/>
      <c r="J2438" s="57">
        <f t="shared" si="482"/>
        <v>43624</v>
      </c>
      <c r="K2438" s="56" t="s">
        <v>18</v>
      </c>
      <c r="L2438" s="56" t="s">
        <v>14</v>
      </c>
      <c r="M2438" s="60" t="s">
        <v>145</v>
      </c>
      <c r="N2438" s="56" t="s">
        <v>15969</v>
      </c>
      <c r="O2438" s="56"/>
      <c r="P2438" s="56" t="s">
        <v>15970</v>
      </c>
      <c r="Q2438" s="56" t="s">
        <v>133</v>
      </c>
      <c r="R2438" s="57"/>
      <c r="S2438" s="56" t="s">
        <v>108</v>
      </c>
      <c r="T2438" s="56" t="s">
        <v>108</v>
      </c>
      <c r="U2438" s="57"/>
      <c r="V2438" s="62"/>
      <c r="W2438" s="62" t="s">
        <v>122</v>
      </c>
      <c r="X2438" s="57"/>
      <c r="Y2438" s="56" t="s">
        <v>108</v>
      </c>
      <c r="Z2438" s="56" t="s">
        <v>121</v>
      </c>
      <c r="AA2438" s="57">
        <v>43595</v>
      </c>
      <c r="AB2438" s="63" t="s">
        <v>155</v>
      </c>
      <c r="AC2438" s="64" t="s">
        <v>15971</v>
      </c>
      <c r="AD2438" s="65" t="s">
        <v>97</v>
      </c>
      <c r="AE2438" s="56" t="s">
        <v>131</v>
      </c>
      <c r="AF2438" s="61"/>
      <c r="AG2438" s="61"/>
      <c r="AH2438" s="67" t="str">
        <v>May</v>
      </c>
      <c r="AI2438" s="68" t="str">
        <v>May</v>
      </c>
      <c r="AJ2438" s="69">
        <f t="shared" si="340"/>
        <v>1</v>
      </c>
      <c r="AK2438" s="70" t="str">
        <f t="shared" si="480"/>
        <v/>
      </c>
      <c r="AL2438" s="71" t="s">
        <v>17409</v>
      </c>
      <c r="AM2438" s="71" t="str">
        <v>2019</v>
      </c>
      <c r="AN2438" s="70">
        <f t="shared" si="481"/>
        <v>43604</v>
      </c>
      <c r="AO2438" s="70" t="s">
        <v>123</v>
      </c>
      <c r="AP2438" s="74">
        <f ca="1"/>
        <v>365</v>
      </c>
    </row>
    <row r="2439" spans="1:42" ht="14.4">
      <c r="A2439" s="55" t="s">
        <v>15972</v>
      </c>
      <c r="B2439" s="56" t="s">
        <v>89</v>
      </c>
      <c r="C2439" s="57">
        <v>43593</v>
      </c>
      <c r="D2439" s="56" t="s">
        <v>131</v>
      </c>
      <c r="E2439" s="56" t="s">
        <v>105</v>
      </c>
      <c r="F2439" s="58" t="s">
        <v>106</v>
      </c>
      <c r="G2439" s="58" t="s">
        <v>107</v>
      </c>
      <c r="H2439" s="56" t="s">
        <v>105</v>
      </c>
      <c r="I2439" s="57"/>
      <c r="J2439" s="57">
        <f t="shared" si="482"/>
        <v>43623</v>
      </c>
      <c r="K2439" s="56" t="s">
        <v>18</v>
      </c>
      <c r="L2439" s="56" t="s">
        <v>18</v>
      </c>
      <c r="M2439" s="60" t="s">
        <v>145</v>
      </c>
      <c r="N2439" s="56" t="s">
        <v>15973</v>
      </c>
      <c r="O2439" s="56" t="s">
        <v>37</v>
      </c>
      <c r="P2439" s="56" t="s">
        <v>15974</v>
      </c>
      <c r="Q2439" s="56" t="s">
        <v>133</v>
      </c>
      <c r="R2439" s="57"/>
      <c r="S2439" s="56" t="s">
        <v>108</v>
      </c>
      <c r="T2439" s="56" t="s">
        <v>108</v>
      </c>
      <c r="U2439" s="57"/>
      <c r="V2439" s="62"/>
      <c r="W2439" s="62" t="s">
        <v>122</v>
      </c>
      <c r="X2439" s="57"/>
      <c r="Y2439" s="56" t="s">
        <v>108</v>
      </c>
      <c r="Z2439" s="56" t="s">
        <v>121</v>
      </c>
      <c r="AA2439" s="57">
        <v>43599</v>
      </c>
      <c r="AB2439" s="63" t="s">
        <v>155</v>
      </c>
      <c r="AC2439" s="64" t="s">
        <v>15976</v>
      </c>
      <c r="AD2439" s="65" t="s">
        <v>97</v>
      </c>
      <c r="AE2439" s="56" t="s">
        <v>131</v>
      </c>
      <c r="AF2439" s="61"/>
      <c r="AG2439" s="61"/>
      <c r="AH2439" s="67" t="str">
        <v>May</v>
      </c>
      <c r="AI2439" s="68" t="str">
        <v>May</v>
      </c>
      <c r="AJ2439" s="69">
        <f t="shared" si="340"/>
        <v>6</v>
      </c>
      <c r="AK2439" s="70" t="str">
        <f t="shared" si="480"/>
        <v/>
      </c>
      <c r="AL2439" s="71" t="s">
        <v>17409</v>
      </c>
      <c r="AM2439" s="71" t="str">
        <v>2019</v>
      </c>
      <c r="AN2439" s="70">
        <f t="shared" si="481"/>
        <v>43603</v>
      </c>
      <c r="AO2439" s="70" t="s">
        <v>123</v>
      </c>
      <c r="AP2439" s="74">
        <f ca="1"/>
        <v>366</v>
      </c>
    </row>
    <row r="2440" spans="1:42" ht="14.4">
      <c r="A2440" s="55" t="s">
        <v>15977</v>
      </c>
      <c r="B2440" s="56" t="s">
        <v>89</v>
      </c>
      <c r="C2440" s="57">
        <v>43596</v>
      </c>
      <c r="D2440" s="56" t="s">
        <v>131</v>
      </c>
      <c r="E2440" s="56" t="s">
        <v>105</v>
      </c>
      <c r="F2440" s="58" t="s">
        <v>106</v>
      </c>
      <c r="G2440" s="58" t="s">
        <v>107</v>
      </c>
      <c r="H2440" s="56" t="s">
        <v>105</v>
      </c>
      <c r="I2440" s="57"/>
      <c r="J2440" s="57">
        <f t="shared" si="482"/>
        <v>43626</v>
      </c>
      <c r="K2440" s="56" t="s">
        <v>18</v>
      </c>
      <c r="L2440" s="56" t="s">
        <v>18</v>
      </c>
      <c r="M2440" s="60" t="s">
        <v>145</v>
      </c>
      <c r="N2440" s="56" t="s">
        <v>15980</v>
      </c>
      <c r="O2440" s="56" t="s">
        <v>271</v>
      </c>
      <c r="P2440" s="56" t="s">
        <v>15981</v>
      </c>
      <c r="Q2440" s="56" t="s">
        <v>133</v>
      </c>
      <c r="R2440" s="57"/>
      <c r="S2440" s="56" t="s">
        <v>108</v>
      </c>
      <c r="T2440" s="56" t="s">
        <v>108</v>
      </c>
      <c r="U2440" s="57"/>
      <c r="V2440" s="62"/>
      <c r="W2440" s="62" t="s">
        <v>122</v>
      </c>
      <c r="X2440" s="57"/>
      <c r="Y2440" s="56" t="s">
        <v>108</v>
      </c>
      <c r="Z2440" s="56" t="s">
        <v>121</v>
      </c>
      <c r="AA2440" s="57">
        <v>43600</v>
      </c>
      <c r="AB2440" s="63" t="s">
        <v>155</v>
      </c>
      <c r="AC2440" s="64" t="s">
        <v>15982</v>
      </c>
      <c r="AD2440" s="65" t="s">
        <v>97</v>
      </c>
      <c r="AE2440" s="56" t="s">
        <v>131</v>
      </c>
      <c r="AF2440" s="61"/>
      <c r="AG2440" s="61"/>
      <c r="AH2440" s="67" t="str">
        <v>May</v>
      </c>
      <c r="AI2440" s="68" t="str">
        <v>May</v>
      </c>
      <c r="AJ2440" s="69">
        <f t="shared" si="340"/>
        <v>4</v>
      </c>
      <c r="AK2440" s="70" t="str">
        <f t="shared" si="480"/>
        <v/>
      </c>
      <c r="AL2440" s="71" t="s">
        <v>17409</v>
      </c>
      <c r="AM2440" s="71" t="str">
        <v>2019</v>
      </c>
      <c r="AN2440" s="70">
        <f t="shared" si="481"/>
        <v>43606</v>
      </c>
      <c r="AO2440" s="70" t="s">
        <v>123</v>
      </c>
      <c r="AP2440" s="74">
        <f ca="1"/>
        <v>363</v>
      </c>
    </row>
    <row r="2441" spans="1:42" ht="14.4">
      <c r="A2441" s="55" t="s">
        <v>15986</v>
      </c>
      <c r="B2441" s="56" t="s">
        <v>89</v>
      </c>
      <c r="C2441" s="57">
        <v>43595</v>
      </c>
      <c r="D2441" s="56" t="s">
        <v>131</v>
      </c>
      <c r="E2441" s="56" t="s">
        <v>105</v>
      </c>
      <c r="F2441" s="58" t="s">
        <v>106</v>
      </c>
      <c r="G2441" s="58" t="s">
        <v>107</v>
      </c>
      <c r="H2441" s="56" t="s">
        <v>105</v>
      </c>
      <c r="I2441" s="57"/>
      <c r="J2441" s="57">
        <f t="shared" si="482"/>
        <v>43625</v>
      </c>
      <c r="K2441" s="56" t="s">
        <v>18</v>
      </c>
      <c r="L2441" s="56" t="s">
        <v>18</v>
      </c>
      <c r="M2441" s="60" t="s">
        <v>145</v>
      </c>
      <c r="N2441" s="56" t="s">
        <v>15989</v>
      </c>
      <c r="O2441" s="56" t="s">
        <v>436</v>
      </c>
      <c r="P2441" s="56" t="s">
        <v>15990</v>
      </c>
      <c r="Q2441" s="56" t="s">
        <v>133</v>
      </c>
      <c r="R2441" s="57"/>
      <c r="S2441" s="56" t="s">
        <v>108</v>
      </c>
      <c r="T2441" s="56" t="s">
        <v>108</v>
      </c>
      <c r="U2441" s="57"/>
      <c r="V2441" s="62"/>
      <c r="W2441" s="62" t="s">
        <v>122</v>
      </c>
      <c r="X2441" s="57"/>
      <c r="Y2441" s="56" t="s">
        <v>108</v>
      </c>
      <c r="Z2441" s="56" t="s">
        <v>121</v>
      </c>
      <c r="AA2441" s="57">
        <v>43600</v>
      </c>
      <c r="AB2441" s="63" t="s">
        <v>155</v>
      </c>
      <c r="AC2441" s="64" t="s">
        <v>15992</v>
      </c>
      <c r="AD2441" s="65" t="s">
        <v>97</v>
      </c>
      <c r="AE2441" s="56" t="s">
        <v>131</v>
      </c>
      <c r="AF2441" s="61"/>
      <c r="AG2441" s="61"/>
      <c r="AH2441" s="67" t="str">
        <v>May</v>
      </c>
      <c r="AI2441" s="68" t="str">
        <v>May</v>
      </c>
      <c r="AJ2441" s="69">
        <f t="shared" si="340"/>
        <v>5</v>
      </c>
      <c r="AK2441" s="70" t="str">
        <f t="shared" si="480"/>
        <v/>
      </c>
      <c r="AL2441" s="71" t="s">
        <v>17409</v>
      </c>
      <c r="AM2441" s="71" t="str">
        <v>2019</v>
      </c>
      <c r="AN2441" s="70">
        <f t="shared" si="481"/>
        <v>43605</v>
      </c>
      <c r="AO2441" s="70" t="s">
        <v>123</v>
      </c>
      <c r="AP2441" s="74">
        <f ca="1"/>
        <v>364</v>
      </c>
    </row>
    <row r="2442" spans="1:42" ht="26.5">
      <c r="A2442" s="55" t="s">
        <v>15994</v>
      </c>
      <c r="B2442" s="56" t="s">
        <v>89</v>
      </c>
      <c r="C2442" s="57">
        <v>43602</v>
      </c>
      <c r="D2442" s="56" t="s">
        <v>131</v>
      </c>
      <c r="E2442" s="56" t="s">
        <v>105</v>
      </c>
      <c r="F2442" s="58" t="s">
        <v>106</v>
      </c>
      <c r="G2442" s="58" t="s">
        <v>107</v>
      </c>
      <c r="H2442" s="56" t="s">
        <v>105</v>
      </c>
      <c r="I2442" s="59"/>
      <c r="J2442" s="59">
        <f t="shared" si="482"/>
        <v>43632</v>
      </c>
      <c r="K2442" s="56" t="s">
        <v>18</v>
      </c>
      <c r="L2442" s="56" t="s">
        <v>14</v>
      </c>
      <c r="M2442" s="60" t="s">
        <v>145</v>
      </c>
      <c r="N2442" s="56" t="s">
        <v>15996</v>
      </c>
      <c r="O2442" s="56" t="s">
        <v>355</v>
      </c>
      <c r="P2442" s="56" t="s">
        <v>15997</v>
      </c>
      <c r="Q2442" s="56" t="s">
        <v>133</v>
      </c>
      <c r="R2442" s="57"/>
      <c r="S2442" s="56" t="s">
        <v>108</v>
      </c>
      <c r="T2442" s="56" t="s">
        <v>108</v>
      </c>
      <c r="U2442" s="59"/>
      <c r="V2442" s="77"/>
      <c r="W2442" s="62" t="s">
        <v>122</v>
      </c>
      <c r="X2442" s="59"/>
      <c r="Y2442" s="56" t="s">
        <v>108</v>
      </c>
      <c r="Z2442" s="56" t="s">
        <v>121</v>
      </c>
      <c r="AA2442" s="57">
        <v>43605</v>
      </c>
      <c r="AB2442" s="63" t="s">
        <v>155</v>
      </c>
      <c r="AC2442" s="60" t="s">
        <v>15999</v>
      </c>
      <c r="AD2442" s="65" t="s">
        <v>97</v>
      </c>
      <c r="AE2442" s="56" t="s">
        <v>131</v>
      </c>
      <c r="AF2442" s="61"/>
      <c r="AG2442" s="61"/>
      <c r="AH2442" s="67" t="str">
        <v>May</v>
      </c>
      <c r="AI2442" s="68" t="str">
        <v>May</v>
      </c>
      <c r="AJ2442" s="69">
        <f t="shared" si="340"/>
        <v>3</v>
      </c>
      <c r="AK2442" s="70" t="str">
        <f t="shared" si="480"/>
        <v/>
      </c>
      <c r="AL2442" s="71" t="s">
        <v>17409</v>
      </c>
      <c r="AM2442" s="71" t="str">
        <v>2019</v>
      </c>
      <c r="AN2442" s="70">
        <f t="shared" si="481"/>
        <v>43612</v>
      </c>
      <c r="AO2442" s="70" t="s">
        <v>123</v>
      </c>
      <c r="AP2442" s="74">
        <f ca="1"/>
        <v>357</v>
      </c>
    </row>
    <row r="2443" spans="1:42" ht="14.4">
      <c r="A2443" s="55" t="s">
        <v>16005</v>
      </c>
      <c r="B2443" s="56" t="s">
        <v>89</v>
      </c>
      <c r="C2443" s="57">
        <v>43602</v>
      </c>
      <c r="D2443" s="56" t="s">
        <v>131</v>
      </c>
      <c r="E2443" s="56" t="s">
        <v>105</v>
      </c>
      <c r="F2443" s="58" t="s">
        <v>106</v>
      </c>
      <c r="G2443" s="58" t="s">
        <v>107</v>
      </c>
      <c r="H2443" s="56" t="s">
        <v>105</v>
      </c>
      <c r="I2443" s="57"/>
      <c r="J2443" s="57">
        <f t="shared" si="482"/>
        <v>43632</v>
      </c>
      <c r="K2443" s="56" t="s">
        <v>18</v>
      </c>
      <c r="L2443" s="56" t="s">
        <v>18</v>
      </c>
      <c r="M2443" s="60" t="s">
        <v>145</v>
      </c>
      <c r="N2443" s="56" t="s">
        <v>16007</v>
      </c>
      <c r="O2443" s="56" t="s">
        <v>271</v>
      </c>
      <c r="P2443" s="56" t="s">
        <v>6110</v>
      </c>
      <c r="Q2443" s="56" t="s">
        <v>133</v>
      </c>
      <c r="R2443" s="57"/>
      <c r="S2443" s="56" t="s">
        <v>108</v>
      </c>
      <c r="T2443" s="56" t="s">
        <v>108</v>
      </c>
      <c r="U2443" s="57"/>
      <c r="V2443" s="62"/>
      <c r="W2443" s="62" t="s">
        <v>122</v>
      </c>
      <c r="X2443" s="57"/>
      <c r="Y2443" s="56" t="s">
        <v>108</v>
      </c>
      <c r="Z2443" s="56" t="s">
        <v>121</v>
      </c>
      <c r="AA2443" s="57">
        <v>43605</v>
      </c>
      <c r="AB2443" s="63" t="s">
        <v>155</v>
      </c>
      <c r="AC2443" s="64" t="s">
        <v>16011</v>
      </c>
      <c r="AD2443" s="65" t="s">
        <v>97</v>
      </c>
      <c r="AE2443" s="56" t="s">
        <v>131</v>
      </c>
      <c r="AF2443" s="61"/>
      <c r="AG2443" s="61"/>
      <c r="AH2443" s="67" t="str">
        <v>May</v>
      </c>
      <c r="AI2443" s="68" t="str">
        <v>May</v>
      </c>
      <c r="AJ2443" s="69">
        <f t="shared" si="340"/>
        <v>3</v>
      </c>
      <c r="AK2443" s="70" t="str">
        <f t="shared" si="480"/>
        <v/>
      </c>
      <c r="AL2443" s="71" t="s">
        <v>17409</v>
      </c>
      <c r="AM2443" s="71" t="str">
        <v>2019</v>
      </c>
      <c r="AN2443" s="70">
        <f t="shared" si="481"/>
        <v>43612</v>
      </c>
      <c r="AO2443" s="70" t="s">
        <v>123</v>
      </c>
      <c r="AP2443" s="74">
        <f ca="1"/>
        <v>357</v>
      </c>
    </row>
    <row r="2444" spans="1:42" ht="14.4">
      <c r="A2444" s="55" t="s">
        <v>16013</v>
      </c>
      <c r="B2444" s="56" t="s">
        <v>89</v>
      </c>
      <c r="C2444" s="57">
        <v>43606</v>
      </c>
      <c r="D2444" s="56" t="s">
        <v>131</v>
      </c>
      <c r="E2444" s="56" t="s">
        <v>105</v>
      </c>
      <c r="F2444" s="58" t="s">
        <v>106</v>
      </c>
      <c r="G2444" s="58" t="s">
        <v>107</v>
      </c>
      <c r="H2444" s="56" t="s">
        <v>105</v>
      </c>
      <c r="I2444" s="59"/>
      <c r="J2444" s="59">
        <f t="shared" si="482"/>
        <v>43636</v>
      </c>
      <c r="K2444" s="56" t="s">
        <v>18</v>
      </c>
      <c r="L2444" s="56" t="s">
        <v>18</v>
      </c>
      <c r="M2444" s="60" t="s">
        <v>145</v>
      </c>
      <c r="N2444" s="56" t="s">
        <v>16017</v>
      </c>
      <c r="O2444" s="56" t="s">
        <v>20</v>
      </c>
      <c r="P2444" s="56" t="s">
        <v>16018</v>
      </c>
      <c r="Q2444" s="56" t="s">
        <v>133</v>
      </c>
      <c r="R2444" s="59"/>
      <c r="S2444" s="56" t="s">
        <v>108</v>
      </c>
      <c r="T2444" s="56" t="s">
        <v>108</v>
      </c>
      <c r="U2444" s="59"/>
      <c r="V2444" s="77"/>
      <c r="W2444" s="62" t="s">
        <v>122</v>
      </c>
      <c r="X2444" s="59"/>
      <c r="Y2444" s="56" t="s">
        <v>108</v>
      </c>
      <c r="Z2444" s="56" t="s">
        <v>121</v>
      </c>
      <c r="AA2444" s="57">
        <v>43606</v>
      </c>
      <c r="AB2444" s="63" t="s">
        <v>155</v>
      </c>
      <c r="AC2444" s="64" t="s">
        <v>16019</v>
      </c>
      <c r="AD2444" s="65" t="s">
        <v>97</v>
      </c>
      <c r="AE2444" s="56" t="s">
        <v>131</v>
      </c>
      <c r="AF2444" s="61"/>
      <c r="AG2444" s="61"/>
      <c r="AH2444" s="67" t="str">
        <v>May</v>
      </c>
      <c r="AI2444" s="68" t="str">
        <v>May</v>
      </c>
      <c r="AJ2444" s="69">
        <f t="shared" si="340"/>
        <v>0</v>
      </c>
      <c r="AK2444" s="70" t="str">
        <f t="shared" si="480"/>
        <v/>
      </c>
      <c r="AL2444" s="71" t="s">
        <v>17409</v>
      </c>
      <c r="AM2444" s="71" t="str">
        <v>2019</v>
      </c>
      <c r="AN2444" s="70">
        <f t="shared" si="481"/>
        <v>43616</v>
      </c>
      <c r="AO2444" s="70" t="s">
        <v>123</v>
      </c>
      <c r="AP2444" s="74">
        <f ca="1"/>
        <v>353</v>
      </c>
    </row>
    <row r="2445" spans="1:42" ht="14.4">
      <c r="A2445" s="55" t="s">
        <v>16021</v>
      </c>
      <c r="B2445" s="56" t="s">
        <v>89</v>
      </c>
      <c r="C2445" s="57">
        <v>43619</v>
      </c>
      <c r="D2445" s="56" t="s">
        <v>131</v>
      </c>
      <c r="E2445" s="56" t="s">
        <v>105</v>
      </c>
      <c r="F2445" s="58" t="s">
        <v>106</v>
      </c>
      <c r="G2445" s="58" t="s">
        <v>107</v>
      </c>
      <c r="H2445" s="56" t="s">
        <v>105</v>
      </c>
      <c r="I2445" s="57"/>
      <c r="J2445" s="57">
        <f t="shared" si="482"/>
        <v>43649</v>
      </c>
      <c r="K2445" s="56" t="s">
        <v>18</v>
      </c>
      <c r="L2445" s="56" t="s">
        <v>18</v>
      </c>
      <c r="M2445" s="60" t="s">
        <v>145</v>
      </c>
      <c r="N2445" s="56" t="s">
        <v>16025</v>
      </c>
      <c r="O2445" s="56" t="s">
        <v>29</v>
      </c>
      <c r="P2445" s="56" t="s">
        <v>16027</v>
      </c>
      <c r="Q2445" s="56" t="s">
        <v>133</v>
      </c>
      <c r="R2445" s="57"/>
      <c r="S2445" s="56" t="s">
        <v>108</v>
      </c>
      <c r="T2445" s="56" t="s">
        <v>108</v>
      </c>
      <c r="U2445" s="57"/>
      <c r="V2445" s="62"/>
      <c r="W2445" s="62" t="s">
        <v>122</v>
      </c>
      <c r="X2445" s="57"/>
      <c r="Y2445" s="56" t="s">
        <v>108</v>
      </c>
      <c r="Z2445" s="56" t="s">
        <v>121</v>
      </c>
      <c r="AA2445" s="57">
        <v>43619</v>
      </c>
      <c r="AB2445" s="63" t="s">
        <v>484</v>
      </c>
      <c r="AC2445" s="64" t="s">
        <v>16028</v>
      </c>
      <c r="AD2445" s="65" t="s">
        <v>97</v>
      </c>
      <c r="AE2445" s="56" t="s">
        <v>131</v>
      </c>
      <c r="AF2445" s="61"/>
      <c r="AG2445" s="61"/>
      <c r="AH2445" s="67" t="str">
        <v>Jun</v>
      </c>
      <c r="AI2445" s="68" t="str">
        <v>Jun</v>
      </c>
      <c r="AJ2445" s="69">
        <f t="shared" si="340"/>
        <v>0</v>
      </c>
      <c r="AK2445" s="70" t="str">
        <f t="shared" si="480"/>
        <v/>
      </c>
      <c r="AL2445" s="71" t="s">
        <v>17409</v>
      </c>
      <c r="AM2445" s="71" t="str">
        <v>2019</v>
      </c>
      <c r="AN2445" s="70">
        <f t="shared" si="481"/>
        <v>43629</v>
      </c>
      <c r="AO2445" s="70" t="s">
        <v>123</v>
      </c>
      <c r="AP2445" s="74">
        <f ca="1"/>
        <v>340</v>
      </c>
    </row>
    <row r="2446" spans="1:42" ht="14.4">
      <c r="A2446" s="55" t="s">
        <v>16032</v>
      </c>
      <c r="B2446" s="56" t="s">
        <v>89</v>
      </c>
      <c r="C2446" s="57">
        <v>43620</v>
      </c>
      <c r="D2446" s="56" t="s">
        <v>131</v>
      </c>
      <c r="E2446" s="56" t="s">
        <v>105</v>
      </c>
      <c r="F2446" s="58" t="s">
        <v>106</v>
      </c>
      <c r="G2446" s="58" t="s">
        <v>107</v>
      </c>
      <c r="H2446" s="56" t="s">
        <v>105</v>
      </c>
      <c r="I2446" s="59"/>
      <c r="J2446" s="59">
        <f t="shared" si="482"/>
        <v>43650</v>
      </c>
      <c r="K2446" s="56" t="s">
        <v>18</v>
      </c>
      <c r="L2446" s="56" t="s">
        <v>18</v>
      </c>
      <c r="M2446" s="60" t="s">
        <v>145</v>
      </c>
      <c r="N2446" s="56" t="s">
        <v>16034</v>
      </c>
      <c r="O2446" s="56" t="s">
        <v>44</v>
      </c>
      <c r="P2446" s="56" t="s">
        <v>9060</v>
      </c>
      <c r="Q2446" s="56" t="s">
        <v>133</v>
      </c>
      <c r="R2446" s="57"/>
      <c r="S2446" s="56" t="s">
        <v>108</v>
      </c>
      <c r="T2446" s="56" t="s">
        <v>108</v>
      </c>
      <c r="U2446" s="57"/>
      <c r="V2446" s="62"/>
      <c r="W2446" s="62" t="s">
        <v>122</v>
      </c>
      <c r="X2446" s="57"/>
      <c r="Y2446" s="56" t="s">
        <v>108</v>
      </c>
      <c r="Z2446" s="56" t="s">
        <v>121</v>
      </c>
      <c r="AA2446" s="57">
        <v>43621</v>
      </c>
      <c r="AB2446" s="63" t="s">
        <v>484</v>
      </c>
      <c r="AC2446" s="64" t="s">
        <v>16036</v>
      </c>
      <c r="AD2446" s="65" t="s">
        <v>97</v>
      </c>
      <c r="AE2446" s="56" t="s">
        <v>131</v>
      </c>
      <c r="AF2446" s="61"/>
      <c r="AG2446" s="61"/>
      <c r="AH2446" s="67" t="str">
        <v>Jun</v>
      </c>
      <c r="AI2446" s="68" t="str">
        <v>Jun</v>
      </c>
      <c r="AJ2446" s="69">
        <f t="shared" si="340"/>
        <v>1</v>
      </c>
      <c r="AK2446" s="70" t="str">
        <f t="shared" si="480"/>
        <v/>
      </c>
      <c r="AL2446" s="71" t="s">
        <v>17409</v>
      </c>
      <c r="AM2446" s="71" t="str">
        <v>2019</v>
      </c>
      <c r="AN2446" s="70">
        <f t="shared" si="481"/>
        <v>43630</v>
      </c>
      <c r="AO2446" s="70" t="s">
        <v>123</v>
      </c>
      <c r="AP2446" s="74">
        <f ca="1"/>
        <v>339</v>
      </c>
    </row>
    <row r="2447" spans="1:42" ht="14.4">
      <c r="A2447" s="55" t="s">
        <v>16039</v>
      </c>
      <c r="B2447" s="56" t="s">
        <v>89</v>
      </c>
      <c r="C2447" s="57">
        <v>43621</v>
      </c>
      <c r="D2447" s="56" t="s">
        <v>131</v>
      </c>
      <c r="E2447" s="56" t="s">
        <v>105</v>
      </c>
      <c r="F2447" s="58" t="s">
        <v>106</v>
      </c>
      <c r="G2447" s="58" t="s">
        <v>107</v>
      </c>
      <c r="H2447" s="56" t="s">
        <v>105</v>
      </c>
      <c r="I2447" s="57"/>
      <c r="J2447" s="57">
        <f t="shared" si="482"/>
        <v>43651</v>
      </c>
      <c r="K2447" s="56" t="s">
        <v>18</v>
      </c>
      <c r="L2447" s="56" t="s">
        <v>14</v>
      </c>
      <c r="M2447" s="60" t="s">
        <v>145</v>
      </c>
      <c r="N2447" s="56" t="s">
        <v>16041</v>
      </c>
      <c r="O2447" s="56" t="s">
        <v>29</v>
      </c>
      <c r="P2447" s="56" t="s">
        <v>5611</v>
      </c>
      <c r="Q2447" s="56" t="s">
        <v>133</v>
      </c>
      <c r="R2447" s="57"/>
      <c r="S2447" s="56" t="s">
        <v>108</v>
      </c>
      <c r="T2447" s="56" t="s">
        <v>108</v>
      </c>
      <c r="U2447" s="57"/>
      <c r="V2447" s="62"/>
      <c r="W2447" s="62" t="s">
        <v>122</v>
      </c>
      <c r="X2447" s="57"/>
      <c r="Y2447" s="56" t="s">
        <v>108</v>
      </c>
      <c r="Z2447" s="56" t="s">
        <v>121</v>
      </c>
      <c r="AA2447" s="57">
        <v>43621</v>
      </c>
      <c r="AB2447" s="63" t="s">
        <v>484</v>
      </c>
      <c r="AC2447" s="64" t="s">
        <v>16036</v>
      </c>
      <c r="AD2447" s="65" t="s">
        <v>97</v>
      </c>
      <c r="AE2447" s="56" t="s">
        <v>131</v>
      </c>
      <c r="AF2447" s="61"/>
      <c r="AG2447" s="61"/>
      <c r="AH2447" s="67" t="str">
        <v>Jun</v>
      </c>
      <c r="AI2447" s="68" t="str">
        <v>Jun</v>
      </c>
      <c r="AJ2447" s="69">
        <f t="shared" si="340"/>
        <v>0</v>
      </c>
      <c r="AK2447" s="70" t="str">
        <f t="shared" si="480"/>
        <v/>
      </c>
      <c r="AL2447" s="71" t="s">
        <v>17409</v>
      </c>
      <c r="AM2447" s="71" t="str">
        <v>2019</v>
      </c>
      <c r="AN2447" s="70">
        <f t="shared" si="481"/>
        <v>43631</v>
      </c>
      <c r="AO2447" s="70" t="s">
        <v>123</v>
      </c>
      <c r="AP2447" s="74">
        <f ca="1"/>
        <v>338</v>
      </c>
    </row>
    <row r="2448" spans="1:42" ht="14.4">
      <c r="A2448" s="55" t="s">
        <v>16042</v>
      </c>
      <c r="B2448" s="56" t="s">
        <v>89</v>
      </c>
      <c r="C2448" s="57">
        <v>43621</v>
      </c>
      <c r="D2448" s="56" t="s">
        <v>131</v>
      </c>
      <c r="E2448" s="56" t="s">
        <v>105</v>
      </c>
      <c r="F2448" s="58" t="s">
        <v>106</v>
      </c>
      <c r="G2448" s="58" t="s">
        <v>107</v>
      </c>
      <c r="H2448" s="56" t="s">
        <v>105</v>
      </c>
      <c r="I2448" s="59"/>
      <c r="J2448" s="59">
        <f t="shared" si="482"/>
        <v>43651</v>
      </c>
      <c r="K2448" s="56" t="s">
        <v>18</v>
      </c>
      <c r="L2448" s="56" t="s">
        <v>18</v>
      </c>
      <c r="M2448" s="60" t="s">
        <v>145</v>
      </c>
      <c r="N2448" s="56" t="s">
        <v>16044</v>
      </c>
      <c r="O2448" s="56" t="s">
        <v>33</v>
      </c>
      <c r="P2448" s="56" t="s">
        <v>16045</v>
      </c>
      <c r="Q2448" s="56" t="s">
        <v>133</v>
      </c>
      <c r="R2448" s="57"/>
      <c r="S2448" s="56" t="s">
        <v>108</v>
      </c>
      <c r="T2448" s="56" t="s">
        <v>108</v>
      </c>
      <c r="U2448" s="59"/>
      <c r="V2448" s="77"/>
      <c r="W2448" s="62" t="s">
        <v>122</v>
      </c>
      <c r="X2448" s="59"/>
      <c r="Y2448" s="56" t="s">
        <v>108</v>
      </c>
      <c r="Z2448" s="56" t="s">
        <v>121</v>
      </c>
      <c r="AA2448" s="57">
        <v>43622</v>
      </c>
      <c r="AB2448" s="63" t="s">
        <v>484</v>
      </c>
      <c r="AC2448" s="64" t="s">
        <v>16048</v>
      </c>
      <c r="AD2448" s="65" t="s">
        <v>97</v>
      </c>
      <c r="AE2448" s="56" t="s">
        <v>131</v>
      </c>
      <c r="AF2448" s="61"/>
      <c r="AG2448" s="61"/>
      <c r="AH2448" s="67" t="str">
        <v>Jun</v>
      </c>
      <c r="AI2448" s="68" t="str">
        <v>Jun</v>
      </c>
      <c r="AJ2448" s="69">
        <f t="shared" si="340"/>
        <v>1</v>
      </c>
      <c r="AK2448" s="70" t="str">
        <f t="shared" si="480"/>
        <v/>
      </c>
      <c r="AL2448" s="71" t="s">
        <v>17409</v>
      </c>
      <c r="AM2448" s="71" t="str">
        <v>2019</v>
      </c>
      <c r="AN2448" s="70">
        <f t="shared" si="481"/>
        <v>43631</v>
      </c>
      <c r="AO2448" s="70" t="s">
        <v>123</v>
      </c>
      <c r="AP2448" s="74">
        <f ca="1"/>
        <v>338</v>
      </c>
    </row>
    <row r="2449" spans="1:42" ht="14.4">
      <c r="A2449" s="55" t="s">
        <v>16050</v>
      </c>
      <c r="B2449" s="56" t="s">
        <v>89</v>
      </c>
      <c r="C2449" s="57">
        <v>43626</v>
      </c>
      <c r="D2449" s="56" t="s">
        <v>131</v>
      </c>
      <c r="E2449" s="56" t="s">
        <v>105</v>
      </c>
      <c r="F2449" s="58" t="s">
        <v>106</v>
      </c>
      <c r="G2449" s="58" t="s">
        <v>107</v>
      </c>
      <c r="H2449" s="56" t="s">
        <v>105</v>
      </c>
      <c r="I2449" s="57"/>
      <c r="J2449" s="57">
        <f t="shared" si="482"/>
        <v>43656</v>
      </c>
      <c r="K2449" s="56" t="s">
        <v>18</v>
      </c>
      <c r="L2449" s="56" t="s">
        <v>18</v>
      </c>
      <c r="M2449" s="60" t="s">
        <v>145</v>
      </c>
      <c r="N2449" s="56" t="s">
        <v>16052</v>
      </c>
      <c r="O2449" s="56" t="s">
        <v>436</v>
      </c>
      <c r="P2449" s="56" t="s">
        <v>16053</v>
      </c>
      <c r="Q2449" s="56" t="s">
        <v>133</v>
      </c>
      <c r="R2449" s="57"/>
      <c r="S2449" s="56" t="s">
        <v>108</v>
      </c>
      <c r="T2449" s="56" t="s">
        <v>108</v>
      </c>
      <c r="U2449" s="57"/>
      <c r="V2449" s="62"/>
      <c r="W2449" s="62" t="s">
        <v>122</v>
      </c>
      <c r="X2449" s="57"/>
      <c r="Y2449" s="56" t="s">
        <v>108</v>
      </c>
      <c r="Z2449" s="56" t="s">
        <v>121</v>
      </c>
      <c r="AA2449" s="57">
        <v>43626</v>
      </c>
      <c r="AB2449" s="63" t="s">
        <v>484</v>
      </c>
      <c r="AC2449" s="64" t="s">
        <v>16054</v>
      </c>
      <c r="AD2449" s="65" t="s">
        <v>97</v>
      </c>
      <c r="AE2449" s="56" t="s">
        <v>131</v>
      </c>
      <c r="AF2449" s="61"/>
      <c r="AG2449" s="61"/>
      <c r="AH2449" s="67" t="str">
        <v>Jun</v>
      </c>
      <c r="AI2449" s="68" t="str">
        <v>Jun</v>
      </c>
      <c r="AJ2449" s="69">
        <f t="shared" si="340"/>
        <v>0</v>
      </c>
      <c r="AK2449" s="70" t="str">
        <f t="shared" si="480"/>
        <v/>
      </c>
      <c r="AL2449" s="71" t="s">
        <v>17409</v>
      </c>
      <c r="AM2449" s="71" t="str">
        <v>2019</v>
      </c>
      <c r="AN2449" s="70">
        <f t="shared" si="481"/>
        <v>43636</v>
      </c>
      <c r="AO2449" s="70" t="s">
        <v>123</v>
      </c>
      <c r="AP2449" s="74">
        <f ca="1"/>
        <v>333</v>
      </c>
    </row>
    <row r="2450" spans="1:42" ht="14.4">
      <c r="A2450" s="55" t="s">
        <v>16056</v>
      </c>
      <c r="B2450" s="56" t="s">
        <v>89</v>
      </c>
      <c r="C2450" s="57">
        <v>43631</v>
      </c>
      <c r="D2450" s="56" t="s">
        <v>131</v>
      </c>
      <c r="E2450" s="56" t="s">
        <v>105</v>
      </c>
      <c r="F2450" s="58" t="s">
        <v>106</v>
      </c>
      <c r="G2450" s="58" t="s">
        <v>107</v>
      </c>
      <c r="H2450" s="56" t="s">
        <v>105</v>
      </c>
      <c r="I2450" s="59"/>
      <c r="J2450" s="59">
        <f t="shared" si="482"/>
        <v>43661</v>
      </c>
      <c r="K2450" s="56" t="s">
        <v>18</v>
      </c>
      <c r="L2450" s="56" t="s">
        <v>18</v>
      </c>
      <c r="M2450" s="60" t="s">
        <v>145</v>
      </c>
      <c r="N2450" s="56" t="s">
        <v>16060</v>
      </c>
      <c r="O2450" s="61"/>
      <c r="P2450" s="56" t="s">
        <v>16061</v>
      </c>
      <c r="Q2450" s="56" t="s">
        <v>133</v>
      </c>
      <c r="R2450" s="57"/>
      <c r="S2450" s="56" t="s">
        <v>108</v>
      </c>
      <c r="T2450" s="56" t="s">
        <v>108</v>
      </c>
      <c r="U2450" s="59"/>
      <c r="V2450" s="77"/>
      <c r="W2450" s="62" t="s">
        <v>122</v>
      </c>
      <c r="X2450" s="59"/>
      <c r="Y2450" s="56" t="s">
        <v>108</v>
      </c>
      <c r="Z2450" s="56" t="s">
        <v>121</v>
      </c>
      <c r="AA2450" s="57">
        <v>43633</v>
      </c>
      <c r="AB2450" s="63" t="s">
        <v>484</v>
      </c>
      <c r="AC2450" s="64" t="s">
        <v>16063</v>
      </c>
      <c r="AD2450" s="65" t="s">
        <v>97</v>
      </c>
      <c r="AE2450" s="56" t="s">
        <v>131</v>
      </c>
      <c r="AF2450" s="61"/>
      <c r="AG2450" s="61"/>
      <c r="AH2450" s="67" t="str">
        <v>Jun</v>
      </c>
      <c r="AI2450" s="68" t="str">
        <v>Jun</v>
      </c>
      <c r="AJ2450" s="69">
        <f t="shared" si="340"/>
        <v>2</v>
      </c>
      <c r="AK2450" s="70" t="str">
        <f t="shared" si="480"/>
        <v/>
      </c>
      <c r="AL2450" s="71" t="s">
        <v>17409</v>
      </c>
      <c r="AM2450" s="71" t="str">
        <v>2019</v>
      </c>
      <c r="AN2450" s="70">
        <f t="shared" si="481"/>
        <v>43641</v>
      </c>
      <c r="AO2450" s="70" t="s">
        <v>123</v>
      </c>
      <c r="AP2450" s="74">
        <f ca="1"/>
        <v>328</v>
      </c>
    </row>
    <row r="2451" spans="1:42" ht="14.4">
      <c r="A2451" s="55" t="s">
        <v>16065</v>
      </c>
      <c r="B2451" s="56" t="s">
        <v>89</v>
      </c>
      <c r="C2451" s="57">
        <v>43634</v>
      </c>
      <c r="D2451" s="56" t="s">
        <v>131</v>
      </c>
      <c r="E2451" s="56" t="s">
        <v>105</v>
      </c>
      <c r="F2451" s="58" t="s">
        <v>106</v>
      </c>
      <c r="G2451" s="58" t="s">
        <v>107</v>
      </c>
      <c r="H2451" s="56" t="s">
        <v>105</v>
      </c>
      <c r="I2451" s="59"/>
      <c r="J2451" s="59">
        <f t="shared" si="482"/>
        <v>43664</v>
      </c>
      <c r="K2451" s="56" t="s">
        <v>18</v>
      </c>
      <c r="L2451" s="56" t="s">
        <v>18</v>
      </c>
      <c r="M2451" s="60" t="s">
        <v>145</v>
      </c>
      <c r="N2451" s="56" t="s">
        <v>16067</v>
      </c>
      <c r="O2451" s="56" t="s">
        <v>16</v>
      </c>
      <c r="P2451" s="56" t="s">
        <v>16068</v>
      </c>
      <c r="Q2451" s="56" t="s">
        <v>133</v>
      </c>
      <c r="R2451" s="59"/>
      <c r="S2451" s="56" t="s">
        <v>108</v>
      </c>
      <c r="T2451" s="56" t="s">
        <v>108</v>
      </c>
      <c r="U2451" s="59"/>
      <c r="V2451" s="77"/>
      <c r="W2451" s="62" t="s">
        <v>122</v>
      </c>
      <c r="X2451" s="59"/>
      <c r="Y2451" s="56" t="s">
        <v>108</v>
      </c>
      <c r="Z2451" s="56" t="s">
        <v>121</v>
      </c>
      <c r="AA2451" s="57">
        <v>43635</v>
      </c>
      <c r="AB2451" s="63" t="s">
        <v>484</v>
      </c>
      <c r="AC2451" s="64" t="s">
        <v>16070</v>
      </c>
      <c r="AD2451" s="65" t="s">
        <v>97</v>
      </c>
      <c r="AE2451" s="56" t="s">
        <v>131</v>
      </c>
      <c r="AF2451" s="61"/>
      <c r="AG2451" s="61"/>
      <c r="AH2451" s="67" t="str">
        <v>Jun</v>
      </c>
      <c r="AI2451" s="68" t="str">
        <v>Jun</v>
      </c>
      <c r="AJ2451" s="69">
        <f t="shared" si="340"/>
        <v>1</v>
      </c>
      <c r="AK2451" s="70" t="str">
        <f t="shared" si="480"/>
        <v/>
      </c>
      <c r="AL2451" s="71" t="s">
        <v>17409</v>
      </c>
      <c r="AM2451" s="71" t="str">
        <v>2019</v>
      </c>
      <c r="AN2451" s="70">
        <f t="shared" si="481"/>
        <v>43644</v>
      </c>
      <c r="AO2451" s="70" t="s">
        <v>123</v>
      </c>
      <c r="AP2451" s="74">
        <f ca="1"/>
        <v>325</v>
      </c>
    </row>
    <row r="2452" spans="1:42" ht="14.4">
      <c r="A2452" s="55" t="s">
        <v>16073</v>
      </c>
      <c r="B2452" s="56" t="s">
        <v>89</v>
      </c>
      <c r="C2452" s="57">
        <v>43640</v>
      </c>
      <c r="D2452" s="56" t="s">
        <v>131</v>
      </c>
      <c r="E2452" s="56" t="s">
        <v>105</v>
      </c>
      <c r="F2452" s="58" t="s">
        <v>106</v>
      </c>
      <c r="G2452" s="58" t="s">
        <v>107</v>
      </c>
      <c r="H2452" s="56" t="s">
        <v>105</v>
      </c>
      <c r="I2452" s="57"/>
      <c r="J2452" s="57">
        <f t="shared" si="482"/>
        <v>43670</v>
      </c>
      <c r="K2452" s="56" t="s">
        <v>18</v>
      </c>
      <c r="L2452" s="56" t="s">
        <v>18</v>
      </c>
      <c r="M2452" s="60" t="s">
        <v>145</v>
      </c>
      <c r="N2452" s="56" t="s">
        <v>16075</v>
      </c>
      <c r="O2452" s="56" t="s">
        <v>95</v>
      </c>
      <c r="P2452" s="56" t="s">
        <v>16076</v>
      </c>
      <c r="Q2452" s="56" t="s">
        <v>133</v>
      </c>
      <c r="R2452" s="57"/>
      <c r="S2452" s="56" t="s">
        <v>108</v>
      </c>
      <c r="T2452" s="56" t="s">
        <v>108</v>
      </c>
      <c r="U2452" s="57"/>
      <c r="V2452" s="62"/>
      <c r="W2452" s="62" t="s">
        <v>122</v>
      </c>
      <c r="X2452" s="57"/>
      <c r="Y2452" s="56" t="s">
        <v>108</v>
      </c>
      <c r="Z2452" s="56" t="s">
        <v>121</v>
      </c>
      <c r="AA2452" s="57">
        <v>43641</v>
      </c>
      <c r="AB2452" s="63" t="s">
        <v>484</v>
      </c>
      <c r="AC2452" s="64" t="s">
        <v>16077</v>
      </c>
      <c r="AD2452" s="65" t="s">
        <v>97</v>
      </c>
      <c r="AE2452" s="56" t="s">
        <v>131</v>
      </c>
      <c r="AF2452" s="61"/>
      <c r="AG2452" s="61"/>
      <c r="AH2452" s="67" t="str">
        <v>Jun</v>
      </c>
      <c r="AI2452" s="68" t="str">
        <v>Jun</v>
      </c>
      <c r="AJ2452" s="69">
        <f t="shared" si="340"/>
        <v>1</v>
      </c>
      <c r="AK2452" s="70" t="str">
        <f t="shared" si="480"/>
        <v/>
      </c>
      <c r="AL2452" s="71" t="s">
        <v>17409</v>
      </c>
      <c r="AM2452" s="71" t="str">
        <v>2019</v>
      </c>
      <c r="AN2452" s="70">
        <f t="shared" si="481"/>
        <v>43650</v>
      </c>
      <c r="AO2452" s="70" t="s">
        <v>123</v>
      </c>
      <c r="AP2452" s="74">
        <f ca="1"/>
        <v>319</v>
      </c>
    </row>
    <row r="2453" spans="1:42" ht="14.4">
      <c r="A2453" s="55" t="s">
        <v>16080</v>
      </c>
      <c r="B2453" s="56" t="s">
        <v>89</v>
      </c>
      <c r="C2453" s="57">
        <v>43642</v>
      </c>
      <c r="D2453" s="56" t="s">
        <v>131</v>
      </c>
      <c r="E2453" s="56" t="s">
        <v>105</v>
      </c>
      <c r="F2453" s="58" t="s">
        <v>106</v>
      </c>
      <c r="G2453" s="58" t="s">
        <v>107</v>
      </c>
      <c r="H2453" s="56" t="s">
        <v>105</v>
      </c>
      <c r="I2453" s="59"/>
      <c r="J2453" s="59">
        <f t="shared" si="482"/>
        <v>43672</v>
      </c>
      <c r="K2453" s="56" t="s">
        <v>18</v>
      </c>
      <c r="L2453" s="56" t="s">
        <v>18</v>
      </c>
      <c r="M2453" s="60" t="s">
        <v>145</v>
      </c>
      <c r="N2453" s="56" t="s">
        <v>16082</v>
      </c>
      <c r="O2453" s="56" t="s">
        <v>29</v>
      </c>
      <c r="P2453" s="56" t="s">
        <v>16084</v>
      </c>
      <c r="Q2453" s="56" t="s">
        <v>133</v>
      </c>
      <c r="R2453" s="57"/>
      <c r="S2453" s="56" t="s">
        <v>108</v>
      </c>
      <c r="T2453" s="56" t="s">
        <v>108</v>
      </c>
      <c r="U2453" s="59"/>
      <c r="V2453" s="77"/>
      <c r="W2453" s="62" t="s">
        <v>122</v>
      </c>
      <c r="X2453" s="59"/>
      <c r="Y2453" s="56" t="s">
        <v>108</v>
      </c>
      <c r="Z2453" s="56" t="s">
        <v>121</v>
      </c>
      <c r="AA2453" s="57">
        <v>43643</v>
      </c>
      <c r="AB2453" s="63" t="s">
        <v>484</v>
      </c>
      <c r="AC2453" s="64" t="s">
        <v>16087</v>
      </c>
      <c r="AD2453" s="65" t="s">
        <v>97</v>
      </c>
      <c r="AE2453" s="56" t="s">
        <v>131</v>
      </c>
      <c r="AF2453" s="61"/>
      <c r="AG2453" s="61"/>
      <c r="AH2453" s="67" t="str">
        <v>Jun</v>
      </c>
      <c r="AI2453" s="68" t="str">
        <v>Jun</v>
      </c>
      <c r="AJ2453" s="69">
        <f t="shared" si="340"/>
        <v>1</v>
      </c>
      <c r="AK2453" s="70" t="str">
        <f t="shared" si="480"/>
        <v/>
      </c>
      <c r="AL2453" s="71" t="s">
        <v>17409</v>
      </c>
      <c r="AM2453" s="71" t="str">
        <v>2019</v>
      </c>
      <c r="AN2453" s="70">
        <f t="shared" si="481"/>
        <v>43652</v>
      </c>
      <c r="AO2453" s="70" t="s">
        <v>123</v>
      </c>
      <c r="AP2453" s="74">
        <f ca="1"/>
        <v>317</v>
      </c>
    </row>
    <row r="2454" spans="1:42" ht="14.4">
      <c r="A2454" s="55" t="s">
        <v>16089</v>
      </c>
      <c r="B2454" s="56" t="s">
        <v>89</v>
      </c>
      <c r="C2454" s="57">
        <v>43654</v>
      </c>
      <c r="D2454" s="56" t="s">
        <v>131</v>
      </c>
      <c r="E2454" s="56" t="s">
        <v>105</v>
      </c>
      <c r="F2454" s="58" t="s">
        <v>106</v>
      </c>
      <c r="G2454" s="58" t="s">
        <v>107</v>
      </c>
      <c r="H2454" s="56" t="s">
        <v>105</v>
      </c>
      <c r="I2454" s="57"/>
      <c r="J2454" s="57">
        <f t="shared" si="482"/>
        <v>43684</v>
      </c>
      <c r="K2454" s="56" t="s">
        <v>18</v>
      </c>
      <c r="L2454" s="56" t="s">
        <v>18</v>
      </c>
      <c r="M2454" s="60" t="s">
        <v>145</v>
      </c>
      <c r="N2454" s="56" t="s">
        <v>16091</v>
      </c>
      <c r="O2454" s="56" t="s">
        <v>20</v>
      </c>
      <c r="P2454" s="56" t="s">
        <v>16092</v>
      </c>
      <c r="Q2454" s="56" t="s">
        <v>150</v>
      </c>
      <c r="R2454" s="57"/>
      <c r="S2454" s="56" t="s">
        <v>108</v>
      </c>
      <c r="T2454" s="56" t="s">
        <v>108</v>
      </c>
      <c r="U2454" s="57"/>
      <c r="V2454" s="62"/>
      <c r="W2454" s="62" t="s">
        <v>122</v>
      </c>
      <c r="X2454" s="57"/>
      <c r="Y2454" s="56" t="s">
        <v>108</v>
      </c>
      <c r="Z2454" s="56" t="s">
        <v>121</v>
      </c>
      <c r="AA2454" s="57">
        <v>43654</v>
      </c>
      <c r="AB2454" s="63" t="s">
        <v>163</v>
      </c>
      <c r="AC2454" s="64" t="s">
        <v>16094</v>
      </c>
      <c r="AD2454" s="65" t="s">
        <v>97</v>
      </c>
      <c r="AE2454" s="56" t="s">
        <v>131</v>
      </c>
      <c r="AF2454" s="61"/>
      <c r="AG2454" s="61"/>
      <c r="AH2454" s="67" t="str">
        <v>Jul</v>
      </c>
      <c r="AI2454" s="68" t="str">
        <v>Jul</v>
      </c>
      <c r="AJ2454" s="69">
        <f t="shared" si="340"/>
        <v>0</v>
      </c>
      <c r="AK2454" s="70" t="str">
        <f t="shared" si="480"/>
        <v/>
      </c>
      <c r="AL2454" s="71" t="s">
        <v>17409</v>
      </c>
      <c r="AM2454" s="71" t="str">
        <v>2019</v>
      </c>
      <c r="AN2454" s="70">
        <f t="shared" si="481"/>
        <v>43664</v>
      </c>
      <c r="AO2454" s="70" t="s">
        <v>123</v>
      </c>
      <c r="AP2454" s="74">
        <f ca="1"/>
        <v>305</v>
      </c>
    </row>
    <row r="2455" spans="1:42" ht="14.4">
      <c r="A2455" s="55" t="s">
        <v>16095</v>
      </c>
      <c r="B2455" s="56" t="s">
        <v>89</v>
      </c>
      <c r="C2455" s="57">
        <v>43652</v>
      </c>
      <c r="D2455" s="56" t="s">
        <v>131</v>
      </c>
      <c r="E2455" s="56" t="s">
        <v>105</v>
      </c>
      <c r="F2455" s="58" t="s">
        <v>106</v>
      </c>
      <c r="G2455" s="58" t="s">
        <v>107</v>
      </c>
      <c r="H2455" s="56" t="s">
        <v>105</v>
      </c>
      <c r="I2455" s="57"/>
      <c r="J2455" s="57">
        <f t="shared" si="482"/>
        <v>43682</v>
      </c>
      <c r="K2455" s="56" t="s">
        <v>18</v>
      </c>
      <c r="L2455" s="56" t="s">
        <v>18</v>
      </c>
      <c r="M2455" s="60" t="s">
        <v>145</v>
      </c>
      <c r="N2455" s="56" t="s">
        <v>1074</v>
      </c>
      <c r="O2455" s="56" t="s">
        <v>249</v>
      </c>
      <c r="P2455" s="56" t="s">
        <v>1075</v>
      </c>
      <c r="Q2455" s="56" t="s">
        <v>133</v>
      </c>
      <c r="R2455" s="57"/>
      <c r="S2455" s="56" t="s">
        <v>108</v>
      </c>
      <c r="T2455" s="56" t="s">
        <v>108</v>
      </c>
      <c r="U2455" s="57"/>
      <c r="V2455" s="62"/>
      <c r="W2455" s="62" t="s">
        <v>122</v>
      </c>
      <c r="X2455" s="57"/>
      <c r="Y2455" s="56" t="s">
        <v>108</v>
      </c>
      <c r="Z2455" s="56" t="s">
        <v>121</v>
      </c>
      <c r="AA2455" s="57">
        <v>43654</v>
      </c>
      <c r="AB2455" s="63" t="s">
        <v>163</v>
      </c>
      <c r="AC2455" s="64" t="s">
        <v>16100</v>
      </c>
      <c r="AD2455" s="65" t="s">
        <v>97</v>
      </c>
      <c r="AE2455" s="56" t="s">
        <v>131</v>
      </c>
      <c r="AF2455" s="61"/>
      <c r="AG2455" s="61"/>
      <c r="AH2455" s="67" t="str">
        <v>Jul</v>
      </c>
      <c r="AI2455" s="68" t="str">
        <v>Jul</v>
      </c>
      <c r="AJ2455" s="69">
        <f t="shared" si="340"/>
        <v>2</v>
      </c>
      <c r="AK2455" s="70" t="str">
        <f t="shared" si="480"/>
        <v/>
      </c>
      <c r="AL2455" s="71" t="s">
        <v>17409</v>
      </c>
      <c r="AM2455" s="71" t="str">
        <v>2019</v>
      </c>
      <c r="AN2455" s="70">
        <f t="shared" si="481"/>
        <v>43662</v>
      </c>
      <c r="AO2455" s="70" t="s">
        <v>123</v>
      </c>
      <c r="AP2455" s="74">
        <f ca="1"/>
        <v>307</v>
      </c>
    </row>
    <row r="2456" spans="1:42" ht="14.4">
      <c r="A2456" s="55" t="s">
        <v>16102</v>
      </c>
      <c r="B2456" s="56" t="s">
        <v>89</v>
      </c>
      <c r="C2456" s="57">
        <v>43650</v>
      </c>
      <c r="D2456" s="56" t="s">
        <v>131</v>
      </c>
      <c r="E2456" s="56" t="s">
        <v>105</v>
      </c>
      <c r="F2456" s="58" t="s">
        <v>106</v>
      </c>
      <c r="G2456" s="58" t="s">
        <v>107</v>
      </c>
      <c r="H2456" s="56" t="s">
        <v>105</v>
      </c>
      <c r="I2456" s="57"/>
      <c r="J2456" s="57">
        <f t="shared" si="482"/>
        <v>43680</v>
      </c>
      <c r="K2456" s="56" t="s">
        <v>18</v>
      </c>
      <c r="L2456" s="56" t="s">
        <v>18</v>
      </c>
      <c r="M2456" s="60" t="s">
        <v>145</v>
      </c>
      <c r="N2456" s="56" t="s">
        <v>16105</v>
      </c>
      <c r="O2456" s="56" t="s">
        <v>172</v>
      </c>
      <c r="P2456" s="56" t="s">
        <v>16106</v>
      </c>
      <c r="Q2456" s="56" t="s">
        <v>133</v>
      </c>
      <c r="R2456" s="57"/>
      <c r="S2456" s="56" t="s">
        <v>108</v>
      </c>
      <c r="T2456" s="56" t="s">
        <v>108</v>
      </c>
      <c r="U2456" s="57"/>
      <c r="V2456" s="62"/>
      <c r="W2456" s="62" t="s">
        <v>122</v>
      </c>
      <c r="X2456" s="57"/>
      <c r="Y2456" s="56" t="s">
        <v>108</v>
      </c>
      <c r="Z2456" s="56" t="s">
        <v>121</v>
      </c>
      <c r="AA2456" s="57">
        <v>43654</v>
      </c>
      <c r="AB2456" s="63" t="s">
        <v>163</v>
      </c>
      <c r="AC2456" s="64" t="s">
        <v>16108</v>
      </c>
      <c r="AD2456" s="65" t="s">
        <v>97</v>
      </c>
      <c r="AE2456" s="56" t="s">
        <v>131</v>
      </c>
      <c r="AF2456" s="61"/>
      <c r="AG2456" s="61"/>
      <c r="AH2456" s="67" t="str">
        <v>Jul</v>
      </c>
      <c r="AI2456" s="68" t="str">
        <v>Jul</v>
      </c>
      <c r="AJ2456" s="69">
        <f t="shared" si="340"/>
        <v>4</v>
      </c>
      <c r="AK2456" s="70" t="str">
        <f t="shared" si="480"/>
        <v/>
      </c>
      <c r="AL2456" s="71" t="s">
        <v>17409</v>
      </c>
      <c r="AM2456" s="71" t="str">
        <v>2019</v>
      </c>
      <c r="AN2456" s="70">
        <f t="shared" si="481"/>
        <v>43660</v>
      </c>
      <c r="AO2456" s="70" t="s">
        <v>123</v>
      </c>
      <c r="AP2456" s="74">
        <f ca="1"/>
        <v>309</v>
      </c>
    </row>
    <row r="2457" spans="1:42" ht="14.4">
      <c r="A2457" s="55" t="s">
        <v>16111</v>
      </c>
      <c r="B2457" s="56" t="s">
        <v>89</v>
      </c>
      <c r="C2457" s="57">
        <v>43663</v>
      </c>
      <c r="D2457" s="56" t="s">
        <v>131</v>
      </c>
      <c r="E2457" s="56" t="s">
        <v>105</v>
      </c>
      <c r="F2457" s="58" t="s">
        <v>106</v>
      </c>
      <c r="G2457" s="58" t="s">
        <v>107</v>
      </c>
      <c r="H2457" s="56" t="s">
        <v>105</v>
      </c>
      <c r="I2457" s="57"/>
      <c r="J2457" s="57">
        <f t="shared" si="482"/>
        <v>43693</v>
      </c>
      <c r="K2457" s="56" t="s">
        <v>18</v>
      </c>
      <c r="L2457" s="56" t="s">
        <v>18</v>
      </c>
      <c r="M2457" s="60" t="s">
        <v>145</v>
      </c>
      <c r="N2457" s="56" t="s">
        <v>16112</v>
      </c>
      <c r="O2457" s="56"/>
      <c r="P2457" s="56" t="s">
        <v>16113</v>
      </c>
      <c r="Q2457" s="56" t="s">
        <v>133</v>
      </c>
      <c r="R2457" s="57"/>
      <c r="S2457" s="56" t="s">
        <v>108</v>
      </c>
      <c r="T2457" s="56" t="s">
        <v>108</v>
      </c>
      <c r="U2457" s="57"/>
      <c r="V2457" s="62"/>
      <c r="W2457" s="62" t="s">
        <v>122</v>
      </c>
      <c r="X2457" s="57"/>
      <c r="Y2457" s="56" t="s">
        <v>108</v>
      </c>
      <c r="Z2457" s="56" t="s">
        <v>121</v>
      </c>
      <c r="AA2457" s="57">
        <v>43663</v>
      </c>
      <c r="AB2457" s="63" t="s">
        <v>163</v>
      </c>
      <c r="AC2457" s="64" t="s">
        <v>16115</v>
      </c>
      <c r="AD2457" s="65" t="s">
        <v>97</v>
      </c>
      <c r="AE2457" s="56" t="s">
        <v>131</v>
      </c>
      <c r="AF2457" s="61"/>
      <c r="AG2457" s="61"/>
      <c r="AH2457" s="67" t="str">
        <v>Jul</v>
      </c>
      <c r="AI2457" s="68" t="str">
        <v>Jul</v>
      </c>
      <c r="AJ2457" s="69">
        <f t="shared" si="340"/>
        <v>0</v>
      </c>
      <c r="AK2457" s="70" t="str">
        <f t="shared" si="480"/>
        <v/>
      </c>
      <c r="AL2457" s="71" t="s">
        <v>17409</v>
      </c>
      <c r="AM2457" s="71" t="str">
        <v>2019</v>
      </c>
      <c r="AN2457" s="70">
        <f t="shared" si="481"/>
        <v>43673</v>
      </c>
      <c r="AO2457" s="70" t="s">
        <v>123</v>
      </c>
      <c r="AP2457" s="74">
        <f ca="1"/>
        <v>296</v>
      </c>
    </row>
    <row r="2458" spans="1:42" ht="14.4">
      <c r="A2458" s="55" t="s">
        <v>16118</v>
      </c>
      <c r="B2458" s="56" t="s">
        <v>89</v>
      </c>
      <c r="C2458" s="57">
        <v>43663</v>
      </c>
      <c r="D2458" s="56" t="s">
        <v>131</v>
      </c>
      <c r="E2458" s="56" t="s">
        <v>105</v>
      </c>
      <c r="F2458" s="58" t="s">
        <v>106</v>
      </c>
      <c r="G2458" s="58" t="s">
        <v>107</v>
      </c>
      <c r="H2458" s="56" t="s">
        <v>105</v>
      </c>
      <c r="I2458" s="57"/>
      <c r="J2458" s="57">
        <f t="shared" si="482"/>
        <v>43693</v>
      </c>
      <c r="K2458" s="56" t="s">
        <v>18</v>
      </c>
      <c r="L2458" s="56" t="s">
        <v>18</v>
      </c>
      <c r="M2458" s="60" t="s">
        <v>145</v>
      </c>
      <c r="N2458" s="56" t="s">
        <v>16119</v>
      </c>
      <c r="O2458" s="56" t="s">
        <v>172</v>
      </c>
      <c r="P2458" s="56" t="s">
        <v>16121</v>
      </c>
      <c r="Q2458" s="56" t="s">
        <v>150</v>
      </c>
      <c r="R2458" s="57"/>
      <c r="S2458" s="56" t="s">
        <v>108</v>
      </c>
      <c r="T2458" s="56" t="s">
        <v>108</v>
      </c>
      <c r="U2458" s="57"/>
      <c r="V2458" s="62"/>
      <c r="W2458" s="62" t="s">
        <v>122</v>
      </c>
      <c r="X2458" s="57"/>
      <c r="Y2458" s="56" t="s">
        <v>108</v>
      </c>
      <c r="Z2458" s="56" t="s">
        <v>121</v>
      </c>
      <c r="AA2458" s="57">
        <v>43663</v>
      </c>
      <c r="AB2458" s="63" t="s">
        <v>163</v>
      </c>
      <c r="AC2458" s="64" t="s">
        <v>16123</v>
      </c>
      <c r="AD2458" s="65" t="s">
        <v>97</v>
      </c>
      <c r="AE2458" s="56" t="s">
        <v>131</v>
      </c>
      <c r="AF2458" s="61"/>
      <c r="AG2458" s="61"/>
      <c r="AH2458" s="67" t="str">
        <v>Jul</v>
      </c>
      <c r="AI2458" s="68" t="str">
        <v>Jul</v>
      </c>
      <c r="AJ2458" s="69">
        <f t="shared" si="340"/>
        <v>0</v>
      </c>
      <c r="AK2458" s="70" t="str">
        <f t="shared" si="480"/>
        <v/>
      </c>
      <c r="AL2458" s="71" t="s">
        <v>17409</v>
      </c>
      <c r="AM2458" s="71" t="str">
        <v>2019</v>
      </c>
      <c r="AN2458" s="70">
        <f t="shared" si="481"/>
        <v>43673</v>
      </c>
      <c r="AO2458" s="70" t="s">
        <v>123</v>
      </c>
      <c r="AP2458" s="74">
        <f ca="1"/>
        <v>296</v>
      </c>
    </row>
    <row r="2459" spans="1:42" ht="14.4">
      <c r="A2459" s="55" t="s">
        <v>16126</v>
      </c>
      <c r="B2459" s="56" t="s">
        <v>89</v>
      </c>
      <c r="C2459" s="57">
        <v>43671</v>
      </c>
      <c r="D2459" s="56" t="s">
        <v>131</v>
      </c>
      <c r="E2459" s="56" t="s">
        <v>140</v>
      </c>
      <c r="F2459" s="58" t="s">
        <v>106</v>
      </c>
      <c r="G2459" s="58" t="s">
        <v>107</v>
      </c>
      <c r="H2459" s="56" t="s">
        <v>140</v>
      </c>
      <c r="I2459" s="57"/>
      <c r="J2459" s="57">
        <f t="shared" si="482"/>
        <v>43701</v>
      </c>
      <c r="K2459" s="56" t="s">
        <v>18</v>
      </c>
      <c r="L2459" s="56" t="s">
        <v>14</v>
      </c>
      <c r="M2459" s="60" t="s">
        <v>145</v>
      </c>
      <c r="N2459" s="56" t="s">
        <v>16130</v>
      </c>
      <c r="O2459" s="61"/>
      <c r="P2459" s="56" t="s">
        <v>108</v>
      </c>
      <c r="Q2459" s="56" t="s">
        <v>150</v>
      </c>
      <c r="R2459" s="57"/>
      <c r="S2459" s="56" t="s">
        <v>108</v>
      </c>
      <c r="T2459" s="56" t="s">
        <v>108</v>
      </c>
      <c r="U2459" s="57"/>
      <c r="V2459" s="62"/>
      <c r="W2459" s="62" t="s">
        <v>108</v>
      </c>
      <c r="X2459" s="57"/>
      <c r="Y2459" s="56" t="s">
        <v>108</v>
      </c>
      <c r="Z2459" s="56" t="s">
        <v>108</v>
      </c>
      <c r="AA2459" s="57">
        <v>43671</v>
      </c>
      <c r="AB2459" s="63" t="s">
        <v>163</v>
      </c>
      <c r="AC2459" s="64" t="s">
        <v>9028</v>
      </c>
      <c r="AD2459" s="56" t="s">
        <v>118</v>
      </c>
      <c r="AE2459" s="56"/>
      <c r="AF2459" s="61"/>
      <c r="AG2459" s="61"/>
      <c r="AH2459" s="67" t="str">
        <v>Jul</v>
      </c>
      <c r="AI2459" s="68" t="str">
        <v>Jul</v>
      </c>
      <c r="AJ2459" s="69">
        <f t="shared" si="340"/>
        <v>0</v>
      </c>
      <c r="AK2459" s="70" t="str">
        <f t="shared" si="480"/>
        <v/>
      </c>
      <c r="AL2459" s="71" t="s">
        <v>17409</v>
      </c>
      <c r="AM2459" s="71" t="str">
        <v>2019</v>
      </c>
      <c r="AN2459" s="70">
        <f t="shared" si="481"/>
        <v>43681</v>
      </c>
      <c r="AO2459" s="70" t="s">
        <v>123</v>
      </c>
      <c r="AP2459" s="74">
        <f ca="1"/>
        <v>288</v>
      </c>
    </row>
    <row r="2460" spans="1:42" ht="14.4">
      <c r="A2460" s="55" t="s">
        <v>16134</v>
      </c>
      <c r="B2460" s="56" t="s">
        <v>89</v>
      </c>
      <c r="C2460" s="57">
        <v>43684</v>
      </c>
      <c r="D2460" s="56" t="s">
        <v>131</v>
      </c>
      <c r="E2460" s="56" t="s">
        <v>105</v>
      </c>
      <c r="F2460" s="58" t="s">
        <v>106</v>
      </c>
      <c r="G2460" s="58" t="s">
        <v>107</v>
      </c>
      <c r="H2460" s="56" t="s">
        <v>105</v>
      </c>
      <c r="I2460" s="57"/>
      <c r="J2460" s="57">
        <f t="shared" si="482"/>
        <v>43714</v>
      </c>
      <c r="K2460" s="56" t="s">
        <v>18</v>
      </c>
      <c r="L2460" s="56" t="s">
        <v>18</v>
      </c>
      <c r="M2460" s="60" t="s">
        <v>145</v>
      </c>
      <c r="N2460" s="56" t="s">
        <v>16136</v>
      </c>
      <c r="O2460" s="56" t="s">
        <v>16</v>
      </c>
      <c r="P2460" s="56" t="s">
        <v>16138</v>
      </c>
      <c r="Q2460" s="56" t="s">
        <v>154</v>
      </c>
      <c r="R2460" s="57"/>
      <c r="S2460" s="56" t="s">
        <v>108</v>
      </c>
      <c r="T2460" s="56" t="s">
        <v>108</v>
      </c>
      <c r="U2460" s="57"/>
      <c r="V2460" s="62"/>
      <c r="W2460" s="62" t="s">
        <v>122</v>
      </c>
      <c r="X2460" s="57"/>
      <c r="Y2460" s="56" t="s">
        <v>108</v>
      </c>
      <c r="Z2460" s="56" t="s">
        <v>121</v>
      </c>
      <c r="AA2460" s="57">
        <v>43684</v>
      </c>
      <c r="AB2460" s="63" t="s">
        <v>124</v>
      </c>
      <c r="AC2460" s="64" t="s">
        <v>16140</v>
      </c>
      <c r="AD2460" s="65" t="s">
        <v>97</v>
      </c>
      <c r="AE2460" s="56" t="s">
        <v>131</v>
      </c>
      <c r="AF2460" s="61"/>
      <c r="AG2460" s="61"/>
      <c r="AH2460" s="67" t="str">
        <v>Aug</v>
      </c>
      <c r="AI2460" s="68" t="str">
        <v>Aug</v>
      </c>
      <c r="AJ2460" s="69">
        <f t="shared" si="340"/>
        <v>0</v>
      </c>
      <c r="AK2460" s="70" t="str">
        <f t="shared" si="480"/>
        <v/>
      </c>
      <c r="AL2460" s="71" t="s">
        <v>17409</v>
      </c>
      <c r="AM2460" s="71" t="str">
        <v>2019</v>
      </c>
      <c r="AN2460" s="70">
        <f t="shared" si="481"/>
        <v>43694</v>
      </c>
      <c r="AO2460" s="70" t="s">
        <v>123</v>
      </c>
      <c r="AP2460" s="74">
        <f ca="1"/>
        <v>275</v>
      </c>
    </row>
    <row r="2461" spans="1:42" ht="14.4">
      <c r="A2461" s="55" t="s">
        <v>16142</v>
      </c>
      <c r="B2461" s="56" t="s">
        <v>89</v>
      </c>
      <c r="C2461" s="57">
        <v>43681</v>
      </c>
      <c r="D2461" s="56" t="s">
        <v>131</v>
      </c>
      <c r="E2461" s="56" t="s">
        <v>105</v>
      </c>
      <c r="F2461" s="58" t="s">
        <v>106</v>
      </c>
      <c r="G2461" s="58" t="s">
        <v>107</v>
      </c>
      <c r="H2461" s="56" t="s">
        <v>105</v>
      </c>
      <c r="I2461" s="57"/>
      <c r="J2461" s="57">
        <f t="shared" si="482"/>
        <v>43711</v>
      </c>
      <c r="K2461" s="56" t="s">
        <v>18</v>
      </c>
      <c r="L2461" s="56" t="s">
        <v>18</v>
      </c>
      <c r="M2461" s="60" t="s">
        <v>145</v>
      </c>
      <c r="N2461" s="56" t="s">
        <v>16143</v>
      </c>
      <c r="O2461" s="56" t="s">
        <v>355</v>
      </c>
      <c r="P2461" s="56" t="s">
        <v>16144</v>
      </c>
      <c r="Q2461" s="56" t="s">
        <v>150</v>
      </c>
      <c r="R2461" s="59"/>
      <c r="S2461" s="56" t="s">
        <v>108</v>
      </c>
      <c r="T2461" s="56" t="s">
        <v>108</v>
      </c>
      <c r="U2461" s="59"/>
      <c r="V2461" s="77"/>
      <c r="W2461" s="62" t="s">
        <v>122</v>
      </c>
      <c r="X2461" s="59"/>
      <c r="Y2461" s="56" t="s">
        <v>108</v>
      </c>
      <c r="Z2461" s="56" t="s">
        <v>121</v>
      </c>
      <c r="AA2461" s="57">
        <v>43684</v>
      </c>
      <c r="AB2461" s="63" t="s">
        <v>124</v>
      </c>
      <c r="AC2461" s="64" t="s">
        <v>16145</v>
      </c>
      <c r="AD2461" s="65" t="s">
        <v>97</v>
      </c>
      <c r="AE2461" s="56" t="s">
        <v>131</v>
      </c>
      <c r="AF2461" s="61"/>
      <c r="AG2461" s="61"/>
      <c r="AH2461" s="67" t="str">
        <v>Aug</v>
      </c>
      <c r="AI2461" s="68" t="str">
        <v>Aug</v>
      </c>
      <c r="AJ2461" s="69">
        <f t="shared" si="340"/>
        <v>3</v>
      </c>
      <c r="AK2461" s="70" t="str">
        <f t="shared" si="480"/>
        <v/>
      </c>
      <c r="AL2461" s="71" t="s">
        <v>17409</v>
      </c>
      <c r="AM2461" s="71" t="str">
        <v>2019</v>
      </c>
      <c r="AN2461" s="70">
        <f t="shared" si="481"/>
        <v>43691</v>
      </c>
      <c r="AO2461" s="70" t="s">
        <v>123</v>
      </c>
      <c r="AP2461" s="74">
        <f ca="1"/>
        <v>278</v>
      </c>
    </row>
    <row r="2462" spans="1:42" ht="14.4">
      <c r="A2462" s="55" t="s">
        <v>16147</v>
      </c>
      <c r="B2462" s="56" t="s">
        <v>89</v>
      </c>
      <c r="C2462" s="57">
        <v>43679</v>
      </c>
      <c r="D2462" s="56" t="s">
        <v>131</v>
      </c>
      <c r="E2462" s="56" t="s">
        <v>129</v>
      </c>
      <c r="F2462" s="58" t="s">
        <v>106</v>
      </c>
      <c r="G2462" s="58" t="s">
        <v>107</v>
      </c>
      <c r="H2462" s="56" t="s">
        <v>129</v>
      </c>
      <c r="I2462" s="59"/>
      <c r="J2462" s="59">
        <f t="shared" si="482"/>
        <v>43709</v>
      </c>
      <c r="K2462" s="56" t="s">
        <v>18</v>
      </c>
      <c r="L2462" s="56" t="s">
        <v>18</v>
      </c>
      <c r="M2462" s="60" t="s">
        <v>145</v>
      </c>
      <c r="N2462" s="56" t="s">
        <v>16149</v>
      </c>
      <c r="O2462" s="56" t="s">
        <v>132</v>
      </c>
      <c r="P2462" s="56" t="s">
        <v>16150</v>
      </c>
      <c r="Q2462" s="56" t="s">
        <v>150</v>
      </c>
      <c r="R2462" s="59"/>
      <c r="S2462" s="56" t="s">
        <v>108</v>
      </c>
      <c r="T2462" s="56" t="s">
        <v>108</v>
      </c>
      <c r="U2462" s="59"/>
      <c r="V2462" s="77"/>
      <c r="W2462" s="62" t="s">
        <v>122</v>
      </c>
      <c r="X2462" s="59"/>
      <c r="Y2462" s="56" t="s">
        <v>108</v>
      </c>
      <c r="Z2462" s="56" t="s">
        <v>121</v>
      </c>
      <c r="AA2462" s="57">
        <v>43684</v>
      </c>
      <c r="AB2462" s="63" t="s">
        <v>124</v>
      </c>
      <c r="AC2462" s="64" t="s">
        <v>16152</v>
      </c>
      <c r="AD2462" s="65" t="s">
        <v>97</v>
      </c>
      <c r="AE2462" s="56" t="s">
        <v>131</v>
      </c>
      <c r="AF2462" s="61"/>
      <c r="AG2462" s="61"/>
      <c r="AH2462" s="67" t="str">
        <v>Aug</v>
      </c>
      <c r="AI2462" s="68" t="str">
        <v>Aug</v>
      </c>
      <c r="AJ2462" s="69">
        <f t="shared" si="340"/>
        <v>5</v>
      </c>
      <c r="AK2462" s="70" t="str">
        <f t="shared" si="480"/>
        <v/>
      </c>
      <c r="AL2462" s="71" t="s">
        <v>17409</v>
      </c>
      <c r="AM2462" s="71" t="str">
        <v>2019</v>
      </c>
      <c r="AN2462" s="70">
        <f t="shared" si="481"/>
        <v>43689</v>
      </c>
      <c r="AO2462" s="70" t="s">
        <v>123</v>
      </c>
      <c r="AP2462" s="74">
        <f ca="1"/>
        <v>280</v>
      </c>
    </row>
    <row r="2463" spans="1:42" ht="14.4">
      <c r="A2463" s="55" t="s">
        <v>16155</v>
      </c>
      <c r="B2463" s="56" t="s">
        <v>89</v>
      </c>
      <c r="C2463" s="57">
        <v>43684</v>
      </c>
      <c r="D2463" s="56" t="s">
        <v>131</v>
      </c>
      <c r="E2463" s="56" t="s">
        <v>105</v>
      </c>
      <c r="F2463" s="58" t="s">
        <v>106</v>
      </c>
      <c r="G2463" s="58" t="s">
        <v>107</v>
      </c>
      <c r="H2463" s="56" t="s">
        <v>105</v>
      </c>
      <c r="I2463" s="59"/>
      <c r="J2463" s="59">
        <f t="shared" si="482"/>
        <v>43714</v>
      </c>
      <c r="K2463" s="56" t="s">
        <v>18</v>
      </c>
      <c r="L2463" s="56" t="s">
        <v>18</v>
      </c>
      <c r="M2463" s="60" t="s">
        <v>145</v>
      </c>
      <c r="N2463" s="56" t="s">
        <v>16158</v>
      </c>
      <c r="O2463" s="56" t="s">
        <v>20</v>
      </c>
      <c r="P2463" s="56" t="s">
        <v>379</v>
      </c>
      <c r="Q2463" s="56" t="s">
        <v>133</v>
      </c>
      <c r="R2463" s="59"/>
      <c r="S2463" s="56" t="s">
        <v>108</v>
      </c>
      <c r="T2463" s="56" t="s">
        <v>108</v>
      </c>
      <c r="U2463" s="59"/>
      <c r="V2463" s="77"/>
      <c r="W2463" s="62" t="s">
        <v>122</v>
      </c>
      <c r="X2463" s="59"/>
      <c r="Y2463" s="56" t="s">
        <v>108</v>
      </c>
      <c r="Z2463" s="56" t="s">
        <v>121</v>
      </c>
      <c r="AA2463" s="57">
        <v>43685</v>
      </c>
      <c r="AB2463" s="63" t="s">
        <v>124</v>
      </c>
      <c r="AC2463" s="64" t="s">
        <v>16160</v>
      </c>
      <c r="AD2463" s="65" t="s">
        <v>97</v>
      </c>
      <c r="AE2463" s="56" t="s">
        <v>131</v>
      </c>
      <c r="AF2463" s="61"/>
      <c r="AG2463" s="61"/>
      <c r="AH2463" s="67" t="str">
        <v>Aug</v>
      </c>
      <c r="AI2463" s="68" t="str">
        <v>Aug</v>
      </c>
      <c r="AJ2463" s="69">
        <f t="shared" si="340"/>
        <v>1</v>
      </c>
      <c r="AK2463" s="70" t="str">
        <f t="shared" si="480"/>
        <v/>
      </c>
      <c r="AL2463" s="71" t="s">
        <v>17409</v>
      </c>
      <c r="AM2463" s="71" t="str">
        <v>2019</v>
      </c>
      <c r="AN2463" s="70">
        <f t="shared" si="481"/>
        <v>43694</v>
      </c>
      <c r="AO2463" s="70" t="s">
        <v>123</v>
      </c>
      <c r="AP2463" s="74">
        <f ca="1"/>
        <v>275</v>
      </c>
    </row>
    <row r="2464" spans="1:42" ht="14.4">
      <c r="A2464" s="55" t="s">
        <v>16163</v>
      </c>
      <c r="B2464" s="56" t="s">
        <v>89</v>
      </c>
      <c r="C2464" s="57">
        <v>43686</v>
      </c>
      <c r="D2464" s="56" t="s">
        <v>131</v>
      </c>
      <c r="E2464" s="56" t="s">
        <v>129</v>
      </c>
      <c r="F2464" s="58" t="s">
        <v>106</v>
      </c>
      <c r="G2464" s="58" t="s">
        <v>107</v>
      </c>
      <c r="H2464" s="56" t="s">
        <v>129</v>
      </c>
      <c r="I2464" s="57"/>
      <c r="J2464" s="57">
        <f t="shared" si="482"/>
        <v>43716</v>
      </c>
      <c r="K2464" s="56" t="s">
        <v>18</v>
      </c>
      <c r="L2464" s="56" t="s">
        <v>18</v>
      </c>
      <c r="M2464" s="60" t="s">
        <v>145</v>
      </c>
      <c r="N2464" s="56" t="s">
        <v>16165</v>
      </c>
      <c r="O2464" s="56"/>
      <c r="P2464" s="56" t="s">
        <v>16166</v>
      </c>
      <c r="Q2464" s="56" t="s">
        <v>150</v>
      </c>
      <c r="R2464" s="57"/>
      <c r="S2464" s="56" t="s">
        <v>14</v>
      </c>
      <c r="T2464" s="56" t="s">
        <v>14</v>
      </c>
      <c r="U2464" s="57"/>
      <c r="V2464" s="62"/>
      <c r="W2464" s="62" t="s">
        <v>122</v>
      </c>
      <c r="X2464" s="57"/>
      <c r="Y2464" s="56" t="s">
        <v>108</v>
      </c>
      <c r="Z2464" s="56" t="s">
        <v>121</v>
      </c>
      <c r="AA2464" s="57">
        <v>43691</v>
      </c>
      <c r="AB2464" s="63" t="s">
        <v>124</v>
      </c>
      <c r="AC2464" s="64" t="s">
        <v>3363</v>
      </c>
      <c r="AD2464" s="65" t="s">
        <v>97</v>
      </c>
      <c r="AE2464" s="56" t="s">
        <v>131</v>
      </c>
      <c r="AF2464" s="61"/>
      <c r="AG2464" s="61"/>
      <c r="AH2464" s="67" t="str">
        <v>Aug</v>
      </c>
      <c r="AI2464" s="68" t="str">
        <v>Aug</v>
      </c>
      <c r="AJ2464" s="69">
        <f t="shared" si="340"/>
        <v>5</v>
      </c>
      <c r="AK2464" s="70" t="str">
        <f t="shared" si="480"/>
        <v/>
      </c>
      <c r="AL2464" s="71" t="s">
        <v>17409</v>
      </c>
      <c r="AM2464" s="71" t="str">
        <v>2019</v>
      </c>
      <c r="AN2464" s="70">
        <f t="shared" si="481"/>
        <v>43696</v>
      </c>
      <c r="AO2464" s="70" t="s">
        <v>123</v>
      </c>
      <c r="AP2464" s="74">
        <f ca="1"/>
        <v>273</v>
      </c>
    </row>
    <row r="2465" spans="1:42" ht="14.4">
      <c r="A2465" s="55" t="s">
        <v>16229</v>
      </c>
      <c r="B2465" s="56" t="s">
        <v>89</v>
      </c>
      <c r="C2465" s="57">
        <v>43689</v>
      </c>
      <c r="D2465" s="56" t="s">
        <v>131</v>
      </c>
      <c r="E2465" s="56" t="s">
        <v>129</v>
      </c>
      <c r="F2465" s="58" t="s">
        <v>106</v>
      </c>
      <c r="G2465" s="58" t="s">
        <v>107</v>
      </c>
      <c r="H2465" s="56" t="s">
        <v>129</v>
      </c>
      <c r="I2465" s="57"/>
      <c r="J2465" s="57">
        <f t="shared" si="482"/>
        <v>43719</v>
      </c>
      <c r="K2465" s="56" t="s">
        <v>18</v>
      </c>
      <c r="L2465" s="56" t="s">
        <v>18</v>
      </c>
      <c r="M2465" s="60" t="s">
        <v>145</v>
      </c>
      <c r="N2465" s="56" t="s">
        <v>1430</v>
      </c>
      <c r="O2465" s="56"/>
      <c r="P2465" s="56" t="s">
        <v>16233</v>
      </c>
      <c r="Q2465" s="56" t="s">
        <v>150</v>
      </c>
      <c r="R2465" s="57"/>
      <c r="S2465" s="56" t="s">
        <v>14</v>
      </c>
      <c r="T2465" s="56" t="s">
        <v>14</v>
      </c>
      <c r="U2465" s="57"/>
      <c r="V2465" s="62"/>
      <c r="W2465" s="62" t="s">
        <v>122</v>
      </c>
      <c r="X2465" s="57"/>
      <c r="Y2465" s="56" t="s">
        <v>108</v>
      </c>
      <c r="Z2465" s="56" t="s">
        <v>121</v>
      </c>
      <c r="AA2465" s="57">
        <v>43691</v>
      </c>
      <c r="AB2465" s="63" t="s">
        <v>124</v>
      </c>
      <c r="AC2465" s="64" t="s">
        <v>16236</v>
      </c>
      <c r="AD2465" s="65" t="s">
        <v>97</v>
      </c>
      <c r="AE2465" s="56" t="s">
        <v>131</v>
      </c>
      <c r="AF2465" s="61"/>
      <c r="AG2465" s="61"/>
      <c r="AH2465" s="67" t="str">
        <v>Aug</v>
      </c>
      <c r="AI2465" s="68" t="str">
        <v>Aug</v>
      </c>
      <c r="AJ2465" s="69">
        <f t="shared" si="340"/>
        <v>2</v>
      </c>
      <c r="AK2465" s="70" t="str">
        <f t="shared" si="480"/>
        <v/>
      </c>
      <c r="AL2465" s="71" t="s">
        <v>17409</v>
      </c>
      <c r="AM2465" s="71" t="str">
        <v>2019</v>
      </c>
      <c r="AN2465" s="70">
        <f t="shared" si="481"/>
        <v>43699</v>
      </c>
      <c r="AO2465" s="70" t="s">
        <v>123</v>
      </c>
      <c r="AP2465" s="74">
        <f ca="1"/>
        <v>270</v>
      </c>
    </row>
    <row r="2466" spans="1:42" ht="14.4">
      <c r="A2466" s="55" t="s">
        <v>16239</v>
      </c>
      <c r="B2466" s="56" t="s">
        <v>89</v>
      </c>
      <c r="C2466" s="57">
        <v>43692</v>
      </c>
      <c r="D2466" s="56" t="s">
        <v>131</v>
      </c>
      <c r="E2466" s="56" t="s">
        <v>105</v>
      </c>
      <c r="F2466" s="58" t="s">
        <v>106</v>
      </c>
      <c r="G2466" s="58" t="s">
        <v>107</v>
      </c>
      <c r="H2466" s="56" t="s">
        <v>105</v>
      </c>
      <c r="I2466" s="59"/>
      <c r="J2466" s="59">
        <f t="shared" si="482"/>
        <v>43722</v>
      </c>
      <c r="K2466" s="56" t="s">
        <v>18</v>
      </c>
      <c r="L2466" s="56" t="s">
        <v>18</v>
      </c>
      <c r="M2466" s="60" t="s">
        <v>145</v>
      </c>
      <c r="N2466" s="56" t="s">
        <v>16241</v>
      </c>
      <c r="O2466" s="56" t="s">
        <v>29</v>
      </c>
      <c r="P2466" s="56" t="s">
        <v>16242</v>
      </c>
      <c r="Q2466" s="56" t="s">
        <v>150</v>
      </c>
      <c r="R2466" s="59"/>
      <c r="S2466" s="56" t="s">
        <v>108</v>
      </c>
      <c r="T2466" s="56" t="s">
        <v>108</v>
      </c>
      <c r="U2466" s="59"/>
      <c r="V2466" s="77"/>
      <c r="W2466" s="62" t="s">
        <v>122</v>
      </c>
      <c r="X2466" s="59"/>
      <c r="Y2466" s="56" t="s">
        <v>108</v>
      </c>
      <c r="Z2466" s="56" t="s">
        <v>121</v>
      </c>
      <c r="AA2466" s="57">
        <v>43696</v>
      </c>
      <c r="AB2466" s="63" t="s">
        <v>124</v>
      </c>
      <c r="AC2466" s="64" t="s">
        <v>16245</v>
      </c>
      <c r="AD2466" s="65" t="s">
        <v>97</v>
      </c>
      <c r="AE2466" s="56" t="s">
        <v>131</v>
      </c>
      <c r="AF2466" s="61"/>
      <c r="AG2466" s="61"/>
      <c r="AH2466" s="67" t="str">
        <v>Aug</v>
      </c>
      <c r="AI2466" s="68" t="str">
        <v>Aug</v>
      </c>
      <c r="AJ2466" s="69">
        <f t="shared" si="340"/>
        <v>4</v>
      </c>
      <c r="AK2466" s="70" t="str">
        <f t="shared" si="480"/>
        <v/>
      </c>
      <c r="AL2466" s="71" t="s">
        <v>17409</v>
      </c>
      <c r="AM2466" s="71" t="str">
        <v>2019</v>
      </c>
      <c r="AN2466" s="70">
        <f t="shared" si="481"/>
        <v>43702</v>
      </c>
      <c r="AO2466" s="70" t="s">
        <v>123</v>
      </c>
      <c r="AP2466" s="74">
        <f ca="1"/>
        <v>267</v>
      </c>
    </row>
    <row r="2467" spans="1:42" ht="14.4">
      <c r="A2467" s="55" t="s">
        <v>16246</v>
      </c>
      <c r="B2467" s="56" t="s">
        <v>89</v>
      </c>
      <c r="C2467" s="57">
        <v>43697</v>
      </c>
      <c r="D2467" s="56" t="s">
        <v>131</v>
      </c>
      <c r="E2467" s="56" t="s">
        <v>129</v>
      </c>
      <c r="F2467" s="58" t="s">
        <v>106</v>
      </c>
      <c r="G2467" s="58" t="s">
        <v>107</v>
      </c>
      <c r="H2467" s="56" t="s">
        <v>129</v>
      </c>
      <c r="I2467" s="57"/>
      <c r="J2467" s="57">
        <f t="shared" si="482"/>
        <v>43727</v>
      </c>
      <c r="K2467" s="56" t="s">
        <v>18</v>
      </c>
      <c r="L2467" s="56" t="s">
        <v>18</v>
      </c>
      <c r="M2467" s="60" t="s">
        <v>145</v>
      </c>
      <c r="N2467" s="56" t="s">
        <v>16248</v>
      </c>
      <c r="O2467" s="56" t="s">
        <v>271</v>
      </c>
      <c r="P2467" s="56" t="s">
        <v>16249</v>
      </c>
      <c r="Q2467" s="56" t="s">
        <v>133</v>
      </c>
      <c r="R2467" s="57"/>
      <c r="S2467" s="56" t="s">
        <v>108</v>
      </c>
      <c r="T2467" s="56" t="s">
        <v>108</v>
      </c>
      <c r="U2467" s="57"/>
      <c r="V2467" s="62"/>
      <c r="W2467" s="62" t="s">
        <v>122</v>
      </c>
      <c r="X2467" s="57"/>
      <c r="Y2467" s="56" t="s">
        <v>108</v>
      </c>
      <c r="Z2467" s="56" t="s">
        <v>121</v>
      </c>
      <c r="AA2467" s="57">
        <v>43698</v>
      </c>
      <c r="AB2467" s="63" t="s">
        <v>124</v>
      </c>
      <c r="AC2467" s="64"/>
      <c r="AD2467" s="65" t="s">
        <v>97</v>
      </c>
      <c r="AE2467" s="56" t="s">
        <v>131</v>
      </c>
      <c r="AF2467" s="61"/>
      <c r="AG2467" s="61"/>
      <c r="AH2467" s="67" t="str">
        <v>Aug</v>
      </c>
      <c r="AI2467" s="68" t="str">
        <v>Aug</v>
      </c>
      <c r="AJ2467" s="69">
        <f t="shared" si="340"/>
        <v>1</v>
      </c>
      <c r="AK2467" s="70" t="str">
        <f t="shared" si="480"/>
        <v/>
      </c>
      <c r="AL2467" s="71" t="s">
        <v>17409</v>
      </c>
      <c r="AM2467" s="71" t="str">
        <v>2019</v>
      </c>
      <c r="AN2467" s="70">
        <f t="shared" si="481"/>
        <v>43707</v>
      </c>
      <c r="AO2467" s="70" t="s">
        <v>123</v>
      </c>
      <c r="AP2467" s="74">
        <f ca="1"/>
        <v>262</v>
      </c>
    </row>
    <row r="2468" spans="1:42" ht="14.4">
      <c r="A2468" s="55" t="s">
        <v>16254</v>
      </c>
      <c r="B2468" s="56" t="s">
        <v>89</v>
      </c>
      <c r="C2468" s="57">
        <v>43700</v>
      </c>
      <c r="D2468" s="56" t="s">
        <v>131</v>
      </c>
      <c r="E2468" s="56" t="s">
        <v>105</v>
      </c>
      <c r="F2468" s="58" t="s">
        <v>106</v>
      </c>
      <c r="G2468" s="58" t="s">
        <v>107</v>
      </c>
      <c r="H2468" s="56" t="s">
        <v>105</v>
      </c>
      <c r="I2468" s="57"/>
      <c r="J2468" s="57">
        <f t="shared" si="482"/>
        <v>43730</v>
      </c>
      <c r="K2468" s="56" t="s">
        <v>18</v>
      </c>
      <c r="L2468" s="56" t="s">
        <v>18</v>
      </c>
      <c r="M2468" s="60" t="s">
        <v>145</v>
      </c>
      <c r="N2468" s="56" t="s">
        <v>16257</v>
      </c>
      <c r="O2468" s="56" t="s">
        <v>114</v>
      </c>
      <c r="P2468" s="56" t="s">
        <v>3911</v>
      </c>
      <c r="Q2468" s="56" t="s">
        <v>133</v>
      </c>
      <c r="R2468" s="57"/>
      <c r="S2468" s="56" t="s">
        <v>108</v>
      </c>
      <c r="T2468" s="56" t="s">
        <v>108</v>
      </c>
      <c r="U2468" s="57"/>
      <c r="V2468" s="62"/>
      <c r="W2468" s="62" t="s">
        <v>122</v>
      </c>
      <c r="X2468" s="57"/>
      <c r="Y2468" s="56" t="s">
        <v>108</v>
      </c>
      <c r="Z2468" s="56" t="s">
        <v>121</v>
      </c>
      <c r="AA2468" s="57">
        <v>43703</v>
      </c>
      <c r="AB2468" s="63" t="s">
        <v>124</v>
      </c>
      <c r="AC2468" s="64" t="s">
        <v>16258</v>
      </c>
      <c r="AD2468" s="65" t="s">
        <v>97</v>
      </c>
      <c r="AE2468" s="56" t="s">
        <v>131</v>
      </c>
      <c r="AF2468" s="61"/>
      <c r="AG2468" s="61"/>
      <c r="AH2468" s="67" t="str">
        <v>Aug</v>
      </c>
      <c r="AI2468" s="68" t="str">
        <v>Aug</v>
      </c>
      <c r="AJ2468" s="69">
        <f t="shared" si="340"/>
        <v>3</v>
      </c>
      <c r="AK2468" s="70" t="str">
        <f t="shared" si="480"/>
        <v/>
      </c>
      <c r="AL2468" s="71" t="s">
        <v>17409</v>
      </c>
      <c r="AM2468" s="71" t="str">
        <v>2019</v>
      </c>
      <c r="AN2468" s="70">
        <f t="shared" si="481"/>
        <v>43710</v>
      </c>
      <c r="AO2468" s="70" t="s">
        <v>123</v>
      </c>
      <c r="AP2468" s="74">
        <f ca="1"/>
        <v>259</v>
      </c>
    </row>
    <row r="2469" spans="1:42" ht="14.4">
      <c r="A2469" s="55" t="s">
        <v>16261</v>
      </c>
      <c r="B2469" s="56" t="s">
        <v>89</v>
      </c>
      <c r="C2469" s="57">
        <v>43707</v>
      </c>
      <c r="D2469" s="56" t="s">
        <v>131</v>
      </c>
      <c r="E2469" s="56" t="s">
        <v>105</v>
      </c>
      <c r="F2469" s="58" t="s">
        <v>106</v>
      </c>
      <c r="G2469" s="58" t="s">
        <v>107</v>
      </c>
      <c r="H2469" s="56" t="s">
        <v>105</v>
      </c>
      <c r="I2469" s="59"/>
      <c r="J2469" s="59">
        <f t="shared" si="482"/>
        <v>43737</v>
      </c>
      <c r="K2469" s="56" t="s">
        <v>18</v>
      </c>
      <c r="L2469" s="56" t="s">
        <v>18</v>
      </c>
      <c r="M2469" s="60" t="s">
        <v>145</v>
      </c>
      <c r="N2469" s="56" t="s">
        <v>16262</v>
      </c>
      <c r="O2469" s="56" t="s">
        <v>172</v>
      </c>
      <c r="P2469" s="56" t="s">
        <v>16263</v>
      </c>
      <c r="Q2469" s="56" t="s">
        <v>150</v>
      </c>
      <c r="R2469" s="59"/>
      <c r="S2469" s="56" t="s">
        <v>108</v>
      </c>
      <c r="T2469" s="56" t="s">
        <v>108</v>
      </c>
      <c r="U2469" s="59"/>
      <c r="V2469" s="77"/>
      <c r="W2469" s="62" t="s">
        <v>122</v>
      </c>
      <c r="X2469" s="59"/>
      <c r="Y2469" s="56" t="s">
        <v>108</v>
      </c>
      <c r="Z2469" s="56" t="s">
        <v>121</v>
      </c>
      <c r="AA2469" s="57">
        <v>43707</v>
      </c>
      <c r="AB2469" s="63" t="s">
        <v>124</v>
      </c>
      <c r="AC2469" s="64" t="s">
        <v>16266</v>
      </c>
      <c r="AD2469" s="65" t="s">
        <v>97</v>
      </c>
      <c r="AE2469" s="56" t="s">
        <v>131</v>
      </c>
      <c r="AF2469" s="61"/>
      <c r="AG2469" s="61"/>
      <c r="AH2469" s="67" t="str">
        <v>Aug</v>
      </c>
      <c r="AI2469" s="68" t="str">
        <v>Aug</v>
      </c>
      <c r="AJ2469" s="69">
        <f t="shared" si="340"/>
        <v>0</v>
      </c>
      <c r="AK2469" s="70" t="str">
        <f t="shared" si="480"/>
        <v/>
      </c>
      <c r="AL2469" s="71" t="s">
        <v>17409</v>
      </c>
      <c r="AM2469" s="71" t="str">
        <v>2019</v>
      </c>
      <c r="AN2469" s="70">
        <f t="shared" si="481"/>
        <v>43717</v>
      </c>
      <c r="AO2469" s="70" t="s">
        <v>123</v>
      </c>
      <c r="AP2469" s="74">
        <f ca="1"/>
        <v>252</v>
      </c>
    </row>
    <row r="2470" spans="1:42" ht="14.4">
      <c r="A2470" s="55" t="s">
        <v>16269</v>
      </c>
      <c r="B2470" s="56" t="s">
        <v>89</v>
      </c>
      <c r="C2470" s="57">
        <v>43708</v>
      </c>
      <c r="D2470" s="56" t="s">
        <v>131</v>
      </c>
      <c r="E2470" s="56" t="s">
        <v>105</v>
      </c>
      <c r="F2470" s="58" t="s">
        <v>106</v>
      </c>
      <c r="G2470" s="58" t="s">
        <v>107</v>
      </c>
      <c r="H2470" s="56" t="s">
        <v>105</v>
      </c>
      <c r="I2470" s="59"/>
      <c r="J2470" s="59">
        <f t="shared" si="482"/>
        <v>43738</v>
      </c>
      <c r="K2470" s="56" t="s">
        <v>18</v>
      </c>
      <c r="L2470" s="56" t="s">
        <v>18</v>
      </c>
      <c r="M2470" s="60" t="s">
        <v>145</v>
      </c>
      <c r="N2470" s="56" t="s">
        <v>16270</v>
      </c>
      <c r="O2470" s="56" t="s">
        <v>29</v>
      </c>
      <c r="P2470" s="56" t="s">
        <v>16272</v>
      </c>
      <c r="Q2470" s="56" t="s">
        <v>133</v>
      </c>
      <c r="R2470" s="59"/>
      <c r="S2470" s="56" t="s">
        <v>108</v>
      </c>
      <c r="T2470" s="56" t="s">
        <v>108</v>
      </c>
      <c r="U2470" s="59"/>
      <c r="V2470" s="77"/>
      <c r="W2470" s="62" t="s">
        <v>122</v>
      </c>
      <c r="X2470" s="59"/>
      <c r="Y2470" s="56" t="s">
        <v>108</v>
      </c>
      <c r="Z2470" s="56" t="s">
        <v>121</v>
      </c>
      <c r="AA2470" s="57">
        <v>43712</v>
      </c>
      <c r="AB2470" s="63" t="s">
        <v>124</v>
      </c>
      <c r="AC2470" s="64" t="s">
        <v>16274</v>
      </c>
      <c r="AD2470" s="65" t="s">
        <v>97</v>
      </c>
      <c r="AE2470" s="56" t="s">
        <v>131</v>
      </c>
      <c r="AF2470" s="61"/>
      <c r="AG2470" s="61"/>
      <c r="AH2470" s="67" t="str">
        <v>Aug</v>
      </c>
      <c r="AI2470" s="68" t="str">
        <v>Sep</v>
      </c>
      <c r="AJ2470" s="69">
        <f t="shared" si="340"/>
        <v>4</v>
      </c>
      <c r="AK2470" s="70" t="str">
        <f t="shared" si="480"/>
        <v/>
      </c>
      <c r="AL2470" s="71" t="s">
        <v>17409</v>
      </c>
      <c r="AM2470" s="71" t="str">
        <v>2019</v>
      </c>
      <c r="AN2470" s="70">
        <f t="shared" si="481"/>
        <v>43718</v>
      </c>
      <c r="AO2470" s="70" t="s">
        <v>123</v>
      </c>
      <c r="AP2470" s="74">
        <f ca="1"/>
        <v>251</v>
      </c>
    </row>
    <row r="2471" spans="1:42" ht="14.4">
      <c r="A2471" s="55" t="s">
        <v>16277</v>
      </c>
      <c r="B2471" s="56" t="s">
        <v>89</v>
      </c>
      <c r="C2471" s="57">
        <v>43710</v>
      </c>
      <c r="D2471" s="56" t="s">
        <v>131</v>
      </c>
      <c r="E2471" s="56" t="s">
        <v>105</v>
      </c>
      <c r="F2471" s="58" t="s">
        <v>106</v>
      </c>
      <c r="G2471" s="58" t="s">
        <v>107</v>
      </c>
      <c r="H2471" s="56" t="s">
        <v>105</v>
      </c>
      <c r="I2471" s="57"/>
      <c r="J2471" s="57">
        <f t="shared" si="482"/>
        <v>43740</v>
      </c>
      <c r="K2471" s="56" t="s">
        <v>18</v>
      </c>
      <c r="L2471" s="56" t="s">
        <v>18</v>
      </c>
      <c r="M2471" s="60" t="s">
        <v>145</v>
      </c>
      <c r="N2471" s="56" t="s">
        <v>16279</v>
      </c>
      <c r="O2471" s="56" t="s">
        <v>95</v>
      </c>
      <c r="P2471" s="56" t="s">
        <v>16281</v>
      </c>
      <c r="Q2471" s="56" t="s">
        <v>150</v>
      </c>
      <c r="R2471" s="57"/>
      <c r="S2471" s="56" t="s">
        <v>108</v>
      </c>
      <c r="T2471" s="56" t="s">
        <v>108</v>
      </c>
      <c r="U2471" s="57"/>
      <c r="V2471" s="62"/>
      <c r="W2471" s="62" t="s">
        <v>122</v>
      </c>
      <c r="X2471" s="57"/>
      <c r="Y2471" s="56" t="s">
        <v>108</v>
      </c>
      <c r="Z2471" s="56" t="s">
        <v>121</v>
      </c>
      <c r="AA2471" s="57">
        <v>43712</v>
      </c>
      <c r="AB2471" s="63" t="s">
        <v>289</v>
      </c>
      <c r="AC2471" s="64" t="s">
        <v>16274</v>
      </c>
      <c r="AD2471" s="65" t="s">
        <v>97</v>
      </c>
      <c r="AE2471" s="56" t="s">
        <v>131</v>
      </c>
      <c r="AF2471" s="61"/>
      <c r="AG2471" s="61"/>
      <c r="AH2471" s="67" t="str">
        <v>Sep</v>
      </c>
      <c r="AI2471" s="68" t="str">
        <v>Sep</v>
      </c>
      <c r="AJ2471" s="69">
        <f t="shared" si="340"/>
        <v>2</v>
      </c>
      <c r="AK2471" s="70" t="str">
        <f t="shared" si="480"/>
        <v/>
      </c>
      <c r="AL2471" s="71" t="s">
        <v>17409</v>
      </c>
      <c r="AM2471" s="71" t="str">
        <v>2019</v>
      </c>
      <c r="AN2471" s="70">
        <f t="shared" si="481"/>
        <v>43720</v>
      </c>
      <c r="AO2471" s="70" t="s">
        <v>123</v>
      </c>
      <c r="AP2471" s="74">
        <f ca="1"/>
        <v>249</v>
      </c>
    </row>
    <row r="2472" spans="1:42" ht="14.4">
      <c r="A2472" s="55" t="s">
        <v>16284</v>
      </c>
      <c r="B2472" s="56" t="s">
        <v>89</v>
      </c>
      <c r="C2472" s="57">
        <v>43708</v>
      </c>
      <c r="D2472" s="56" t="s">
        <v>131</v>
      </c>
      <c r="E2472" s="56" t="s">
        <v>105</v>
      </c>
      <c r="F2472" s="58" t="s">
        <v>106</v>
      </c>
      <c r="G2472" s="58" t="s">
        <v>107</v>
      </c>
      <c r="H2472" s="56" t="s">
        <v>105</v>
      </c>
      <c r="I2472" s="57"/>
      <c r="J2472" s="57">
        <f t="shared" si="482"/>
        <v>43738</v>
      </c>
      <c r="K2472" s="56" t="s">
        <v>18</v>
      </c>
      <c r="L2472" s="56" t="s">
        <v>18</v>
      </c>
      <c r="M2472" s="60" t="s">
        <v>145</v>
      </c>
      <c r="N2472" s="56" t="s">
        <v>16286</v>
      </c>
      <c r="O2472" s="56" t="s">
        <v>20</v>
      </c>
      <c r="P2472" s="56" t="s">
        <v>16287</v>
      </c>
      <c r="Q2472" s="56" t="s">
        <v>150</v>
      </c>
      <c r="R2472" s="57"/>
      <c r="S2472" s="56" t="s">
        <v>108</v>
      </c>
      <c r="T2472" s="56" t="s">
        <v>108</v>
      </c>
      <c r="U2472" s="57"/>
      <c r="V2472" s="62"/>
      <c r="W2472" s="62" t="s">
        <v>122</v>
      </c>
      <c r="X2472" s="57"/>
      <c r="Y2472" s="56" t="s">
        <v>108</v>
      </c>
      <c r="Z2472" s="56" t="s">
        <v>121</v>
      </c>
      <c r="AA2472" s="57">
        <v>43712</v>
      </c>
      <c r="AB2472" s="63" t="s">
        <v>124</v>
      </c>
      <c r="AC2472" s="64" t="s">
        <v>16289</v>
      </c>
      <c r="AD2472" s="65" t="s">
        <v>97</v>
      </c>
      <c r="AE2472" s="56" t="s">
        <v>131</v>
      </c>
      <c r="AF2472" s="61"/>
      <c r="AG2472" s="61"/>
      <c r="AH2472" s="67" t="str">
        <v>Aug</v>
      </c>
      <c r="AI2472" s="68" t="str">
        <v>Sep</v>
      </c>
      <c r="AJ2472" s="69">
        <f t="shared" si="340"/>
        <v>4</v>
      </c>
      <c r="AK2472" s="70" t="str">
        <f t="shared" si="480"/>
        <v/>
      </c>
      <c r="AL2472" s="71" t="s">
        <v>17409</v>
      </c>
      <c r="AM2472" s="71" t="str">
        <v>2019</v>
      </c>
      <c r="AN2472" s="70">
        <f t="shared" si="481"/>
        <v>43718</v>
      </c>
      <c r="AO2472" s="70" t="s">
        <v>123</v>
      </c>
      <c r="AP2472" s="74">
        <f ca="1"/>
        <v>251</v>
      </c>
    </row>
    <row r="2473" spans="1:42" ht="14.4">
      <c r="A2473" s="55" t="s">
        <v>16291</v>
      </c>
      <c r="B2473" s="56" t="s">
        <v>89</v>
      </c>
      <c r="C2473" s="57">
        <v>43724</v>
      </c>
      <c r="D2473" s="56" t="s">
        <v>131</v>
      </c>
      <c r="E2473" s="56" t="s">
        <v>105</v>
      </c>
      <c r="F2473" s="58" t="s">
        <v>106</v>
      </c>
      <c r="G2473" s="58" t="s">
        <v>107</v>
      </c>
      <c r="H2473" s="56" t="s">
        <v>105</v>
      </c>
      <c r="I2473" s="59"/>
      <c r="J2473" s="59">
        <f t="shared" si="482"/>
        <v>43754</v>
      </c>
      <c r="K2473" s="56" t="s">
        <v>18</v>
      </c>
      <c r="L2473" s="56" t="s">
        <v>18</v>
      </c>
      <c r="M2473" s="60" t="s">
        <v>145</v>
      </c>
      <c r="N2473" s="56" t="s">
        <v>16293</v>
      </c>
      <c r="O2473" s="56" t="s">
        <v>114</v>
      </c>
      <c r="P2473" s="56" t="s">
        <v>16294</v>
      </c>
      <c r="Q2473" s="56" t="s">
        <v>150</v>
      </c>
      <c r="R2473" s="57"/>
      <c r="S2473" s="56" t="s">
        <v>108</v>
      </c>
      <c r="T2473" s="56" t="s">
        <v>108</v>
      </c>
      <c r="U2473" s="59"/>
      <c r="V2473" s="77"/>
      <c r="W2473" s="62" t="s">
        <v>122</v>
      </c>
      <c r="X2473" s="59"/>
      <c r="Y2473" s="56" t="s">
        <v>108</v>
      </c>
      <c r="Z2473" s="56" t="s">
        <v>121</v>
      </c>
      <c r="AA2473" s="57">
        <v>43724</v>
      </c>
      <c r="AB2473" s="63" t="s">
        <v>289</v>
      </c>
      <c r="AC2473" s="64" t="s">
        <v>16295</v>
      </c>
      <c r="AD2473" s="65" t="s">
        <v>97</v>
      </c>
      <c r="AE2473" s="56" t="s">
        <v>131</v>
      </c>
      <c r="AF2473" s="61"/>
      <c r="AG2473" s="61"/>
      <c r="AH2473" s="67" t="str">
        <v>Sep</v>
      </c>
      <c r="AI2473" s="68" t="str">
        <v>Sep</v>
      </c>
      <c r="AJ2473" s="69">
        <f t="shared" si="340"/>
        <v>0</v>
      </c>
      <c r="AK2473" s="70" t="str">
        <f t="shared" si="480"/>
        <v/>
      </c>
      <c r="AL2473" s="71" t="s">
        <v>17409</v>
      </c>
      <c r="AM2473" s="71" t="str">
        <v>2019</v>
      </c>
      <c r="AN2473" s="70">
        <f t="shared" si="481"/>
        <v>43734</v>
      </c>
      <c r="AO2473" s="70" t="s">
        <v>123</v>
      </c>
      <c r="AP2473" s="74">
        <f ca="1"/>
        <v>235</v>
      </c>
    </row>
    <row r="2474" spans="1:42" ht="14.4">
      <c r="A2474" s="55" t="s">
        <v>16297</v>
      </c>
      <c r="B2474" s="56" t="s">
        <v>89</v>
      </c>
      <c r="C2474" s="57">
        <v>43747</v>
      </c>
      <c r="D2474" s="56" t="s">
        <v>131</v>
      </c>
      <c r="E2474" s="56" t="s">
        <v>105</v>
      </c>
      <c r="F2474" s="58" t="s">
        <v>106</v>
      </c>
      <c r="G2474" s="58" t="s">
        <v>107</v>
      </c>
      <c r="H2474" s="56" t="s">
        <v>105</v>
      </c>
      <c r="I2474" s="59"/>
      <c r="J2474" s="59">
        <f t="shared" si="482"/>
        <v>43777</v>
      </c>
      <c r="K2474" s="56" t="s">
        <v>18</v>
      </c>
      <c r="L2474" s="56" t="s">
        <v>18</v>
      </c>
      <c r="M2474" s="60" t="s">
        <v>145</v>
      </c>
      <c r="N2474" s="56" t="s">
        <v>16300</v>
      </c>
      <c r="O2474" s="56" t="s">
        <v>16</v>
      </c>
      <c r="P2474" s="56" t="s">
        <v>16325</v>
      </c>
      <c r="Q2474" s="56" t="s">
        <v>150</v>
      </c>
      <c r="R2474" s="59"/>
      <c r="S2474" s="56" t="s">
        <v>108</v>
      </c>
      <c r="T2474" s="56" t="s">
        <v>108</v>
      </c>
      <c r="U2474" s="57"/>
      <c r="V2474" s="77"/>
      <c r="W2474" s="62" t="s">
        <v>122</v>
      </c>
      <c r="X2474" s="59"/>
      <c r="Y2474" s="56" t="s">
        <v>108</v>
      </c>
      <c r="Z2474" s="56" t="s">
        <v>121</v>
      </c>
      <c r="AA2474" s="57">
        <v>43747</v>
      </c>
      <c r="AB2474" s="63" t="s">
        <v>289</v>
      </c>
      <c r="AC2474" s="64" t="s">
        <v>16328</v>
      </c>
      <c r="AD2474" s="65" t="s">
        <v>97</v>
      </c>
      <c r="AE2474" s="56" t="s">
        <v>131</v>
      </c>
      <c r="AF2474" s="61"/>
      <c r="AG2474" s="61"/>
      <c r="AH2474" s="67" t="str">
        <v>Oct</v>
      </c>
      <c r="AI2474" s="68" t="str">
        <v>Oct</v>
      </c>
      <c r="AJ2474" s="69">
        <f t="shared" si="340"/>
        <v>0</v>
      </c>
      <c r="AK2474" s="70"/>
      <c r="AL2474" s="71"/>
      <c r="AM2474" s="71" t="str">
        <v>2019</v>
      </c>
      <c r="AN2474" s="70"/>
      <c r="AO2474" s="70" t="s">
        <v>123</v>
      </c>
      <c r="AP2474" s="74">
        <f ca="1"/>
        <v>212</v>
      </c>
    </row>
    <row r="2475" spans="1:42" ht="14.4">
      <c r="A2475" s="55" t="s">
        <v>16329</v>
      </c>
      <c r="B2475" s="56" t="s">
        <v>89</v>
      </c>
      <c r="C2475" s="57">
        <v>43747</v>
      </c>
      <c r="D2475" s="56" t="s">
        <v>131</v>
      </c>
      <c r="E2475" s="56" t="s">
        <v>105</v>
      </c>
      <c r="F2475" s="58" t="s">
        <v>106</v>
      </c>
      <c r="G2475" s="58" t="s">
        <v>107</v>
      </c>
      <c r="H2475" s="56" t="s">
        <v>105</v>
      </c>
      <c r="I2475" s="59"/>
      <c r="J2475" s="59">
        <f t="shared" si="482"/>
        <v>43777</v>
      </c>
      <c r="K2475" s="56" t="s">
        <v>18</v>
      </c>
      <c r="L2475" s="56" t="s">
        <v>18</v>
      </c>
      <c r="M2475" s="60" t="s">
        <v>145</v>
      </c>
      <c r="N2475" s="56" t="s">
        <v>16331</v>
      </c>
      <c r="O2475" s="56" t="s">
        <v>33</v>
      </c>
      <c r="P2475" s="56" t="s">
        <v>16332</v>
      </c>
      <c r="Q2475" s="56" t="s">
        <v>150</v>
      </c>
      <c r="R2475" s="59"/>
      <c r="S2475" s="56" t="s">
        <v>108</v>
      </c>
      <c r="T2475" s="56" t="s">
        <v>108</v>
      </c>
      <c r="U2475" s="57"/>
      <c r="V2475" s="77"/>
      <c r="W2475" s="62" t="s">
        <v>122</v>
      </c>
      <c r="X2475" s="59"/>
      <c r="Y2475" s="56" t="s">
        <v>108</v>
      </c>
      <c r="Z2475" s="56" t="s">
        <v>121</v>
      </c>
      <c r="AA2475" s="57">
        <v>43747</v>
      </c>
      <c r="AB2475" s="63" t="s">
        <v>289</v>
      </c>
      <c r="AC2475" s="64" t="s">
        <v>16328</v>
      </c>
      <c r="AD2475" s="65" t="s">
        <v>97</v>
      </c>
      <c r="AE2475" s="56" t="s">
        <v>131</v>
      </c>
      <c r="AF2475" s="61"/>
      <c r="AG2475" s="61"/>
      <c r="AH2475" s="67" t="str">
        <v>Oct</v>
      </c>
      <c r="AI2475" s="68" t="str">
        <v>Oct</v>
      </c>
      <c r="AJ2475" s="69">
        <f t="shared" si="340"/>
        <v>0</v>
      </c>
      <c r="AK2475" s="70"/>
      <c r="AL2475" s="71"/>
      <c r="AM2475" s="71" t="str">
        <v>2019</v>
      </c>
      <c r="AN2475" s="70"/>
      <c r="AO2475" s="70" t="s">
        <v>123</v>
      </c>
      <c r="AP2475" s="74">
        <f ca="1"/>
        <v>212</v>
      </c>
    </row>
    <row r="2476" spans="1:42" ht="14.4">
      <c r="A2476" s="55" t="s">
        <v>16335</v>
      </c>
      <c r="B2476" s="56" t="s">
        <v>89</v>
      </c>
      <c r="C2476" s="57">
        <v>43750</v>
      </c>
      <c r="D2476" s="56" t="s">
        <v>131</v>
      </c>
      <c r="E2476" s="56" t="s">
        <v>12</v>
      </c>
      <c r="F2476" s="58" t="s">
        <v>106</v>
      </c>
      <c r="G2476" s="58" t="s">
        <v>107</v>
      </c>
      <c r="H2476" s="56" t="s">
        <v>12</v>
      </c>
      <c r="I2476" s="59"/>
      <c r="J2476" s="59">
        <f t="shared" si="482"/>
        <v>43780</v>
      </c>
      <c r="K2476" s="56" t="s">
        <v>18</v>
      </c>
      <c r="L2476" s="56" t="s">
        <v>18</v>
      </c>
      <c r="M2476" s="60" t="s">
        <v>145</v>
      </c>
      <c r="N2476" s="56" t="s">
        <v>16338</v>
      </c>
      <c r="O2476" s="56" t="s">
        <v>20</v>
      </c>
      <c r="P2476" s="56" t="s">
        <v>16340</v>
      </c>
      <c r="Q2476" s="56" t="s">
        <v>17</v>
      </c>
      <c r="R2476" s="59"/>
      <c r="S2476" s="56" t="s">
        <v>108</v>
      </c>
      <c r="T2476" s="56" t="s">
        <v>108</v>
      </c>
      <c r="U2476" s="57"/>
      <c r="V2476" s="77"/>
      <c r="W2476" s="62" t="s">
        <v>122</v>
      </c>
      <c r="X2476" s="59"/>
      <c r="Y2476" s="56" t="s">
        <v>108</v>
      </c>
      <c r="Z2476" s="56" t="s">
        <v>121</v>
      </c>
      <c r="AA2476" s="57">
        <v>43762</v>
      </c>
      <c r="AB2476" s="75"/>
      <c r="AC2476" s="64" t="s">
        <v>16341</v>
      </c>
      <c r="AD2476" s="65" t="s">
        <v>97</v>
      </c>
      <c r="AE2476" s="56" t="s">
        <v>131</v>
      </c>
      <c r="AF2476" s="61"/>
      <c r="AG2476" s="61"/>
      <c r="AH2476" s="67" t="str">
        <v>Oct</v>
      </c>
      <c r="AI2476" s="68" t="str">
        <v>Oct</v>
      </c>
      <c r="AJ2476" s="69">
        <f t="shared" si="340"/>
        <v>12</v>
      </c>
      <c r="AK2476" s="70"/>
      <c r="AL2476" s="71"/>
      <c r="AM2476" s="71" t="str">
        <v>2019</v>
      </c>
      <c r="AN2476" s="70"/>
      <c r="AO2476" s="70" t="s">
        <v>123</v>
      </c>
      <c r="AP2476" s="74">
        <f ca="1"/>
        <v>209</v>
      </c>
    </row>
    <row r="2477" spans="1:42" ht="14.4">
      <c r="A2477" s="55" t="s">
        <v>16343</v>
      </c>
      <c r="B2477" s="56" t="s">
        <v>89</v>
      </c>
      <c r="C2477" s="57">
        <v>43751</v>
      </c>
      <c r="D2477" s="56" t="s">
        <v>131</v>
      </c>
      <c r="E2477" s="56" t="s">
        <v>12</v>
      </c>
      <c r="F2477" s="58" t="s">
        <v>106</v>
      </c>
      <c r="G2477" s="58" t="s">
        <v>107</v>
      </c>
      <c r="H2477" s="56" t="s">
        <v>12</v>
      </c>
      <c r="I2477" s="59"/>
      <c r="J2477" s="59">
        <f t="shared" si="482"/>
        <v>43781</v>
      </c>
      <c r="K2477" s="56" t="s">
        <v>18</v>
      </c>
      <c r="L2477" s="56" t="s">
        <v>18</v>
      </c>
      <c r="M2477" s="60" t="s">
        <v>145</v>
      </c>
      <c r="N2477" s="56" t="s">
        <v>16346</v>
      </c>
      <c r="O2477" s="56" t="s">
        <v>16</v>
      </c>
      <c r="P2477" s="56" t="s">
        <v>16347</v>
      </c>
      <c r="Q2477" s="56" t="s">
        <v>17</v>
      </c>
      <c r="R2477" s="59"/>
      <c r="S2477" s="56" t="s">
        <v>108</v>
      </c>
      <c r="T2477" s="56" t="s">
        <v>108</v>
      </c>
      <c r="U2477" s="57"/>
      <c r="V2477" s="77"/>
      <c r="W2477" s="62" t="s">
        <v>122</v>
      </c>
      <c r="X2477" s="59"/>
      <c r="Y2477" s="56" t="s">
        <v>108</v>
      </c>
      <c r="Z2477" s="56" t="s">
        <v>121</v>
      </c>
      <c r="AA2477" s="57">
        <v>43762</v>
      </c>
      <c r="AB2477" s="75"/>
      <c r="AC2477" s="64" t="s">
        <v>16341</v>
      </c>
      <c r="AD2477" s="65" t="s">
        <v>97</v>
      </c>
      <c r="AE2477" s="56" t="s">
        <v>131</v>
      </c>
      <c r="AF2477" s="61"/>
      <c r="AG2477" s="61"/>
      <c r="AH2477" s="67" t="str">
        <v>Oct</v>
      </c>
      <c r="AI2477" s="68" t="str">
        <v>Oct</v>
      </c>
      <c r="AJ2477" s="69">
        <f t="shared" si="340"/>
        <v>11</v>
      </c>
      <c r="AK2477" s="70"/>
      <c r="AL2477" s="71"/>
      <c r="AM2477" s="71" t="str">
        <v>2019</v>
      </c>
      <c r="AN2477" s="70"/>
      <c r="AO2477" s="70" t="s">
        <v>123</v>
      </c>
      <c r="AP2477" s="74">
        <f ca="1"/>
        <v>208</v>
      </c>
    </row>
    <row r="2478" spans="1:42" ht="14.4">
      <c r="A2478" s="55" t="s">
        <v>16350</v>
      </c>
      <c r="B2478" s="56" t="s">
        <v>89</v>
      </c>
      <c r="C2478" s="57">
        <v>43784</v>
      </c>
      <c r="D2478" s="56" t="s">
        <v>131</v>
      </c>
      <c r="E2478" s="56" t="s">
        <v>105</v>
      </c>
      <c r="F2478" s="58" t="s">
        <v>106</v>
      </c>
      <c r="G2478" s="58" t="s">
        <v>107</v>
      </c>
      <c r="H2478" s="271" t="s">
        <v>105</v>
      </c>
      <c r="I2478" s="59"/>
      <c r="J2478" s="59">
        <f t="shared" si="482"/>
        <v>43814</v>
      </c>
      <c r="K2478" s="56" t="s">
        <v>18</v>
      </c>
      <c r="L2478" s="56" t="s">
        <v>18</v>
      </c>
      <c r="M2478" s="60" t="s">
        <v>145</v>
      </c>
      <c r="N2478" s="56" t="s">
        <v>16351</v>
      </c>
      <c r="O2478" s="56" t="s">
        <v>29</v>
      </c>
      <c r="P2478" s="56" t="s">
        <v>16352</v>
      </c>
      <c r="Q2478" s="56" t="s">
        <v>150</v>
      </c>
      <c r="R2478" s="59"/>
      <c r="S2478" s="56" t="s">
        <v>108</v>
      </c>
      <c r="T2478" s="56" t="s">
        <v>108</v>
      </c>
      <c r="U2478" s="57"/>
      <c r="V2478" s="77"/>
      <c r="W2478" s="77"/>
      <c r="X2478" s="59"/>
      <c r="Y2478" s="56" t="s">
        <v>108</v>
      </c>
      <c r="Z2478" s="56" t="s">
        <v>121</v>
      </c>
      <c r="AA2478" s="57">
        <v>43787</v>
      </c>
      <c r="AB2478" s="63" t="s">
        <v>318</v>
      </c>
      <c r="AC2478" s="64" t="s">
        <v>16354</v>
      </c>
      <c r="AD2478" s="56" t="s">
        <v>97</v>
      </c>
      <c r="AE2478" s="56" t="s">
        <v>131</v>
      </c>
      <c r="AF2478" s="61"/>
      <c r="AG2478" s="61"/>
      <c r="AH2478" s="67" t="str">
        <v>Nov</v>
      </c>
      <c r="AI2478" s="68" t="str">
        <v>Nov</v>
      </c>
      <c r="AJ2478" s="69">
        <f t="shared" si="340"/>
        <v>3</v>
      </c>
      <c r="AK2478" s="70"/>
      <c r="AL2478" s="71"/>
      <c r="AM2478" s="71" t="str">
        <v>2019</v>
      </c>
      <c r="AN2478" s="70"/>
      <c r="AO2478" s="70" t="s">
        <v>123</v>
      </c>
      <c r="AP2478" s="74">
        <f ca="1"/>
        <v>175</v>
      </c>
    </row>
    <row r="2479" spans="1:42" ht="14.4">
      <c r="A2479" s="55" t="s">
        <v>16356</v>
      </c>
      <c r="B2479" s="56" t="s">
        <v>89</v>
      </c>
      <c r="C2479" s="57">
        <v>43788</v>
      </c>
      <c r="D2479" s="56" t="s">
        <v>131</v>
      </c>
      <c r="E2479" s="56" t="s">
        <v>105</v>
      </c>
      <c r="F2479" s="58" t="s">
        <v>106</v>
      </c>
      <c r="G2479" s="58" t="s">
        <v>107</v>
      </c>
      <c r="H2479" s="56" t="s">
        <v>105</v>
      </c>
      <c r="I2479" s="59"/>
      <c r="J2479" s="59">
        <f t="shared" si="482"/>
        <v>43818</v>
      </c>
      <c r="K2479" s="56" t="s">
        <v>18</v>
      </c>
      <c r="L2479" s="56" t="s">
        <v>18</v>
      </c>
      <c r="M2479" s="60" t="s">
        <v>145</v>
      </c>
      <c r="N2479" s="56" t="s">
        <v>16357</v>
      </c>
      <c r="O2479" s="56" t="s">
        <v>355</v>
      </c>
      <c r="P2479" s="56" t="s">
        <v>16358</v>
      </c>
      <c r="Q2479" s="56" t="s">
        <v>150</v>
      </c>
      <c r="R2479" s="59"/>
      <c r="S2479" s="56" t="s">
        <v>108</v>
      </c>
      <c r="T2479" s="56" t="s">
        <v>108</v>
      </c>
      <c r="U2479" s="57"/>
      <c r="V2479" s="77"/>
      <c r="W2479" s="77"/>
      <c r="X2479" s="59"/>
      <c r="Y2479" s="56" t="s">
        <v>108</v>
      </c>
      <c r="Z2479" s="56" t="s">
        <v>121</v>
      </c>
      <c r="AA2479" s="57">
        <v>43790</v>
      </c>
      <c r="AB2479" s="63" t="s">
        <v>318</v>
      </c>
      <c r="AC2479" s="64" t="s">
        <v>16359</v>
      </c>
      <c r="AD2479" s="56" t="s">
        <v>97</v>
      </c>
      <c r="AE2479" s="56" t="s">
        <v>131</v>
      </c>
      <c r="AF2479" s="61"/>
      <c r="AG2479" s="61"/>
      <c r="AH2479" s="67" t="str">
        <v>Nov</v>
      </c>
      <c r="AI2479" s="68" t="str">
        <v>Nov</v>
      </c>
      <c r="AJ2479" s="69">
        <f t="shared" si="340"/>
        <v>2</v>
      </c>
      <c r="AK2479" s="70"/>
      <c r="AL2479" s="71"/>
      <c r="AM2479" s="71" t="str">
        <v>2019</v>
      </c>
      <c r="AN2479" s="70"/>
      <c r="AO2479" s="70" t="s">
        <v>123</v>
      </c>
      <c r="AP2479" s="74">
        <f ca="1"/>
        <v>171</v>
      </c>
    </row>
    <row r="2480" spans="1:42" ht="14.4">
      <c r="A2480" s="55" t="s">
        <v>16361</v>
      </c>
      <c r="B2480" s="56" t="s">
        <v>89</v>
      </c>
      <c r="C2480" s="57">
        <v>43830</v>
      </c>
      <c r="D2480" s="56" t="s">
        <v>131</v>
      </c>
      <c r="E2480" s="56" t="s">
        <v>105</v>
      </c>
      <c r="F2480" s="58" t="s">
        <v>106</v>
      </c>
      <c r="G2480" s="58" t="s">
        <v>107</v>
      </c>
      <c r="H2480" s="56" t="s">
        <v>105</v>
      </c>
      <c r="I2480" s="59"/>
      <c r="J2480" s="59">
        <f t="shared" si="482"/>
        <v>43860</v>
      </c>
      <c r="K2480" s="56" t="s">
        <v>18</v>
      </c>
      <c r="L2480" s="56" t="s">
        <v>18</v>
      </c>
      <c r="M2480" s="60" t="s">
        <v>145</v>
      </c>
      <c r="N2480" s="56" t="s">
        <v>16362</v>
      </c>
      <c r="O2480" s="56" t="s">
        <v>436</v>
      </c>
      <c r="P2480" s="56" t="s">
        <v>16363</v>
      </c>
      <c r="Q2480" s="56" t="s">
        <v>150</v>
      </c>
      <c r="R2480" s="59"/>
      <c r="S2480" s="56" t="s">
        <v>108</v>
      </c>
      <c r="T2480" s="56" t="s">
        <v>108</v>
      </c>
      <c r="U2480" s="57"/>
      <c r="V2480" s="77"/>
      <c r="W2480" s="62" t="s">
        <v>146</v>
      </c>
      <c r="X2480" s="59"/>
      <c r="Y2480" s="56" t="s">
        <v>108</v>
      </c>
      <c r="Z2480" s="56" t="s">
        <v>121</v>
      </c>
      <c r="AA2480" s="57">
        <v>43836</v>
      </c>
      <c r="AB2480" s="63" t="s">
        <v>238</v>
      </c>
      <c r="AC2480" s="64" t="s">
        <v>16365</v>
      </c>
      <c r="AD2480" s="56" t="s">
        <v>97</v>
      </c>
      <c r="AE2480" s="56" t="s">
        <v>131</v>
      </c>
      <c r="AF2480" s="61"/>
      <c r="AG2480" s="61"/>
      <c r="AH2480" s="67" t="str">
        <v>Dec</v>
      </c>
      <c r="AI2480" s="68" t="str">
        <v>Jan</v>
      </c>
      <c r="AJ2480" s="69">
        <f t="shared" si="340"/>
        <v>6</v>
      </c>
      <c r="AK2480" s="70"/>
      <c r="AL2480" s="71"/>
      <c r="AM2480" s="71" t="str">
        <v>2019</v>
      </c>
      <c r="AN2480" s="70"/>
      <c r="AO2480" s="70" t="s">
        <v>123</v>
      </c>
      <c r="AP2480" s="74">
        <f ca="1"/>
        <v>129</v>
      </c>
    </row>
    <row r="2481" spans="1:42" ht="14.4">
      <c r="A2481" s="55" t="s">
        <v>16367</v>
      </c>
      <c r="B2481" s="56" t="s">
        <v>89</v>
      </c>
      <c r="C2481" s="57">
        <v>43819</v>
      </c>
      <c r="D2481" s="56" t="s">
        <v>131</v>
      </c>
      <c r="E2481" s="56" t="s">
        <v>129</v>
      </c>
      <c r="F2481" s="58" t="s">
        <v>106</v>
      </c>
      <c r="G2481" s="58" t="s">
        <v>107</v>
      </c>
      <c r="H2481" s="56" t="s">
        <v>129</v>
      </c>
      <c r="I2481" s="59"/>
      <c r="J2481" s="59">
        <f t="shared" si="482"/>
        <v>43849</v>
      </c>
      <c r="K2481" s="56" t="s">
        <v>18</v>
      </c>
      <c r="L2481" s="56" t="s">
        <v>18</v>
      </c>
      <c r="M2481" s="60" t="s">
        <v>145</v>
      </c>
      <c r="N2481" s="56" t="s">
        <v>16369</v>
      </c>
      <c r="O2481" s="56" t="s">
        <v>172</v>
      </c>
      <c r="P2481" s="56" t="s">
        <v>16371</v>
      </c>
      <c r="Q2481" s="56" t="s">
        <v>150</v>
      </c>
      <c r="R2481" s="59"/>
      <c r="S2481" s="56" t="s">
        <v>108</v>
      </c>
      <c r="T2481" s="56" t="s">
        <v>108</v>
      </c>
      <c r="U2481" s="57"/>
      <c r="V2481" s="77"/>
      <c r="W2481" s="62" t="s">
        <v>146</v>
      </c>
      <c r="X2481" s="59"/>
      <c r="Y2481" s="56" t="s">
        <v>108</v>
      </c>
      <c r="Z2481" s="56" t="s">
        <v>121</v>
      </c>
      <c r="AA2481" s="57">
        <v>43837</v>
      </c>
      <c r="AB2481" s="63" t="s">
        <v>238</v>
      </c>
      <c r="AC2481" s="64" t="s">
        <v>16373</v>
      </c>
      <c r="AD2481" s="56" t="s">
        <v>97</v>
      </c>
      <c r="AE2481" s="56" t="s">
        <v>131</v>
      </c>
      <c r="AF2481" s="61"/>
      <c r="AG2481" s="61"/>
      <c r="AH2481" s="67" t="str">
        <v>Dec</v>
      </c>
      <c r="AI2481" s="68" t="str">
        <v>Jan</v>
      </c>
      <c r="AJ2481" s="69">
        <f t="shared" si="340"/>
        <v>18</v>
      </c>
      <c r="AK2481" s="70"/>
      <c r="AL2481" s="71"/>
      <c r="AM2481" s="71" t="str">
        <v>2019</v>
      </c>
      <c r="AN2481" s="70"/>
      <c r="AO2481" s="70" t="s">
        <v>123</v>
      </c>
      <c r="AP2481" s="74">
        <f ca="1"/>
        <v>140</v>
      </c>
    </row>
    <row r="2482" spans="1:42" ht="14.4">
      <c r="A2482" s="55" t="s">
        <v>16374</v>
      </c>
      <c r="B2482" s="56" t="s">
        <v>89</v>
      </c>
      <c r="C2482" s="57">
        <v>43822</v>
      </c>
      <c r="D2482" s="56" t="s">
        <v>131</v>
      </c>
      <c r="E2482" s="56" t="s">
        <v>129</v>
      </c>
      <c r="F2482" s="58" t="s">
        <v>106</v>
      </c>
      <c r="G2482" s="58" t="s">
        <v>107</v>
      </c>
      <c r="H2482" s="56" t="s">
        <v>129</v>
      </c>
      <c r="I2482" s="59"/>
      <c r="J2482" s="59">
        <f t="shared" si="482"/>
        <v>43852</v>
      </c>
      <c r="K2482" s="56" t="s">
        <v>18</v>
      </c>
      <c r="L2482" s="56" t="s">
        <v>18</v>
      </c>
      <c r="M2482" s="60" t="s">
        <v>145</v>
      </c>
      <c r="N2482" s="56" t="s">
        <v>188</v>
      </c>
      <c r="O2482" s="56" t="s">
        <v>189</v>
      </c>
      <c r="P2482" s="56" t="s">
        <v>190</v>
      </c>
      <c r="Q2482" s="56" t="s">
        <v>150</v>
      </c>
      <c r="R2482" s="59"/>
      <c r="S2482" s="56" t="s">
        <v>108</v>
      </c>
      <c r="T2482" s="56" t="s">
        <v>108</v>
      </c>
      <c r="U2482" s="57"/>
      <c r="V2482" s="77"/>
      <c r="W2482" s="62" t="s">
        <v>146</v>
      </c>
      <c r="X2482" s="59"/>
      <c r="Y2482" s="56" t="s">
        <v>108</v>
      </c>
      <c r="Z2482" s="56" t="s">
        <v>121</v>
      </c>
      <c r="AA2482" s="57">
        <v>43837</v>
      </c>
      <c r="AB2482" s="63" t="s">
        <v>238</v>
      </c>
      <c r="AC2482" s="64" t="s">
        <v>16376</v>
      </c>
      <c r="AD2482" s="56" t="s">
        <v>97</v>
      </c>
      <c r="AE2482" s="56" t="s">
        <v>131</v>
      </c>
      <c r="AF2482" s="61"/>
      <c r="AG2482" s="61"/>
      <c r="AH2482" s="67" t="str">
        <v>Dec</v>
      </c>
      <c r="AI2482" s="68" t="str">
        <v>Jan</v>
      </c>
      <c r="AJ2482" s="69">
        <f t="shared" si="340"/>
        <v>15</v>
      </c>
      <c r="AK2482" s="70"/>
      <c r="AL2482" s="71"/>
      <c r="AM2482" s="71" t="str">
        <v>2019</v>
      </c>
      <c r="AN2482" s="70"/>
      <c r="AO2482" s="70" t="s">
        <v>123</v>
      </c>
      <c r="AP2482" s="74">
        <f ca="1"/>
        <v>137</v>
      </c>
    </row>
    <row r="2483" spans="1:42" ht="14.4">
      <c r="A2483" s="55" t="s">
        <v>16381</v>
      </c>
      <c r="B2483" s="56" t="s">
        <v>89</v>
      </c>
      <c r="C2483" s="57">
        <v>43823</v>
      </c>
      <c r="D2483" s="56" t="s">
        <v>131</v>
      </c>
      <c r="E2483" s="56" t="s">
        <v>129</v>
      </c>
      <c r="F2483" s="58" t="s">
        <v>106</v>
      </c>
      <c r="G2483" s="58" t="s">
        <v>107</v>
      </c>
      <c r="H2483" s="56" t="s">
        <v>129</v>
      </c>
      <c r="I2483" s="59"/>
      <c r="J2483" s="59">
        <f t="shared" si="482"/>
        <v>43853</v>
      </c>
      <c r="K2483" s="56" t="s">
        <v>18</v>
      </c>
      <c r="L2483" s="56" t="s">
        <v>18</v>
      </c>
      <c r="M2483" s="60" t="s">
        <v>145</v>
      </c>
      <c r="N2483" s="56" t="s">
        <v>16383</v>
      </c>
      <c r="O2483" s="56" t="s">
        <v>189</v>
      </c>
      <c r="P2483" s="56" t="s">
        <v>4622</v>
      </c>
      <c r="Q2483" s="56" t="s">
        <v>150</v>
      </c>
      <c r="R2483" s="59"/>
      <c r="S2483" s="56" t="s">
        <v>108</v>
      </c>
      <c r="T2483" s="56" t="s">
        <v>108</v>
      </c>
      <c r="U2483" s="57"/>
      <c r="V2483" s="77"/>
      <c r="W2483" s="62" t="s">
        <v>146</v>
      </c>
      <c r="X2483" s="59"/>
      <c r="Y2483" s="56" t="s">
        <v>108</v>
      </c>
      <c r="Z2483" s="56" t="s">
        <v>121</v>
      </c>
      <c r="AA2483" s="57">
        <v>43837</v>
      </c>
      <c r="AB2483" s="63" t="s">
        <v>238</v>
      </c>
      <c r="AC2483" s="64" t="s">
        <v>16384</v>
      </c>
      <c r="AD2483" s="56" t="s">
        <v>97</v>
      </c>
      <c r="AE2483" s="56" t="s">
        <v>131</v>
      </c>
      <c r="AF2483" s="61"/>
      <c r="AG2483" s="61"/>
      <c r="AH2483" s="67" t="str">
        <v>Dec</v>
      </c>
      <c r="AI2483" s="68" t="str">
        <v>Jan</v>
      </c>
      <c r="AJ2483" s="69">
        <f t="shared" si="340"/>
        <v>14</v>
      </c>
      <c r="AK2483" s="70"/>
      <c r="AL2483" s="71"/>
      <c r="AM2483" s="71" t="str">
        <v>2019</v>
      </c>
      <c r="AN2483" s="70"/>
      <c r="AO2483" s="70" t="s">
        <v>123</v>
      </c>
      <c r="AP2483" s="74">
        <f ca="1"/>
        <v>136</v>
      </c>
    </row>
    <row r="2484" spans="1:42" ht="14.4">
      <c r="A2484" s="55" t="s">
        <v>16386</v>
      </c>
      <c r="B2484" s="56" t="s">
        <v>89</v>
      </c>
      <c r="C2484" s="57">
        <v>43803</v>
      </c>
      <c r="D2484" s="56" t="s">
        <v>131</v>
      </c>
      <c r="E2484" s="56" t="s">
        <v>129</v>
      </c>
      <c r="F2484" s="58" t="s">
        <v>106</v>
      </c>
      <c r="G2484" s="58" t="s">
        <v>107</v>
      </c>
      <c r="H2484" s="56" t="s">
        <v>129</v>
      </c>
      <c r="I2484" s="59"/>
      <c r="J2484" s="59">
        <f t="shared" si="482"/>
        <v>43833</v>
      </c>
      <c r="K2484" s="56" t="s">
        <v>18</v>
      </c>
      <c r="L2484" s="56" t="s">
        <v>14</v>
      </c>
      <c r="M2484" s="60" t="s">
        <v>16389</v>
      </c>
      <c r="N2484" s="56" t="s">
        <v>16390</v>
      </c>
      <c r="O2484" s="56"/>
      <c r="P2484" s="56" t="s">
        <v>237</v>
      </c>
      <c r="Q2484" s="56" t="s">
        <v>150</v>
      </c>
      <c r="R2484" s="59"/>
      <c r="S2484" s="56" t="s">
        <v>108</v>
      </c>
      <c r="T2484" s="56" t="s">
        <v>108</v>
      </c>
      <c r="U2484" s="57"/>
      <c r="V2484" s="77"/>
      <c r="W2484" s="62" t="s">
        <v>122</v>
      </c>
      <c r="X2484" s="59"/>
      <c r="Y2484" s="56" t="s">
        <v>108</v>
      </c>
      <c r="Z2484" s="56" t="s">
        <v>123</v>
      </c>
      <c r="AA2484" s="57">
        <v>43803</v>
      </c>
      <c r="AB2484" s="63" t="s">
        <v>238</v>
      </c>
      <c r="AC2484" s="64" t="s">
        <v>16393</v>
      </c>
      <c r="AD2484" s="56" t="s">
        <v>118</v>
      </c>
      <c r="AE2484" s="56" t="s">
        <v>131</v>
      </c>
      <c r="AF2484" s="61"/>
      <c r="AG2484" s="61"/>
      <c r="AH2484" s="67" t="str">
        <v>Dec</v>
      </c>
      <c r="AI2484" s="68" t="str">
        <v>Dec</v>
      </c>
      <c r="AJ2484" s="69">
        <f t="shared" si="340"/>
        <v>0</v>
      </c>
      <c r="AK2484" s="70"/>
      <c r="AL2484" s="71"/>
      <c r="AM2484" s="71" t="str">
        <v>2019</v>
      </c>
      <c r="AN2484" s="70"/>
      <c r="AO2484" s="70" t="s">
        <v>123</v>
      </c>
      <c r="AP2484" s="74">
        <f ca="1"/>
        <v>156</v>
      </c>
    </row>
    <row r="2485" spans="1:42" ht="14.4">
      <c r="A2485" s="55" t="s">
        <v>16395</v>
      </c>
      <c r="B2485" s="56" t="s">
        <v>89</v>
      </c>
      <c r="C2485" s="57">
        <v>43829</v>
      </c>
      <c r="D2485" s="56" t="s">
        <v>131</v>
      </c>
      <c r="E2485" s="56" t="s">
        <v>129</v>
      </c>
      <c r="F2485" s="58" t="s">
        <v>106</v>
      </c>
      <c r="G2485" s="58" t="s">
        <v>107</v>
      </c>
      <c r="H2485" s="56" t="s">
        <v>129</v>
      </c>
      <c r="I2485" s="59"/>
      <c r="J2485" s="59">
        <f t="shared" si="482"/>
        <v>43859</v>
      </c>
      <c r="K2485" s="56" t="s">
        <v>18</v>
      </c>
      <c r="L2485" s="56" t="s">
        <v>18</v>
      </c>
      <c r="M2485" s="60" t="s">
        <v>16397</v>
      </c>
      <c r="N2485" s="56" t="s">
        <v>16398</v>
      </c>
      <c r="O2485" s="56" t="s">
        <v>29</v>
      </c>
      <c r="P2485" s="56" t="s">
        <v>16399</v>
      </c>
      <c r="Q2485" s="56" t="s">
        <v>150</v>
      </c>
      <c r="R2485" s="59"/>
      <c r="S2485" s="56" t="s">
        <v>108</v>
      </c>
      <c r="T2485" s="56" t="s">
        <v>108</v>
      </c>
      <c r="U2485" s="57"/>
      <c r="V2485" s="77"/>
      <c r="W2485" s="62" t="s">
        <v>122</v>
      </c>
      <c r="X2485" s="59"/>
      <c r="Y2485" s="56" t="s">
        <v>108</v>
      </c>
      <c r="Z2485" s="56" t="s">
        <v>121</v>
      </c>
      <c r="AA2485" s="57">
        <v>43832</v>
      </c>
      <c r="AB2485" s="63" t="s">
        <v>127</v>
      </c>
      <c r="AC2485" s="64" t="s">
        <v>16401</v>
      </c>
      <c r="AD2485" s="56" t="s">
        <v>97</v>
      </c>
      <c r="AE2485" s="56" t="s">
        <v>131</v>
      </c>
      <c r="AF2485" s="61"/>
      <c r="AG2485" s="61"/>
      <c r="AH2485" s="67" t="str">
        <v>Dec</v>
      </c>
      <c r="AI2485" s="68" t="str">
        <v>Jan</v>
      </c>
      <c r="AJ2485" s="69">
        <f t="shared" si="340"/>
        <v>3</v>
      </c>
      <c r="AK2485" s="70"/>
      <c r="AL2485" s="71"/>
      <c r="AM2485" s="71" t="str">
        <v>2019</v>
      </c>
      <c r="AN2485" s="70"/>
      <c r="AO2485" s="70" t="s">
        <v>123</v>
      </c>
      <c r="AP2485" s="74">
        <f ca="1"/>
        <v>130</v>
      </c>
    </row>
    <row r="2486" spans="1:42" ht="14.4">
      <c r="A2486" s="55" t="s">
        <v>16416</v>
      </c>
      <c r="B2486" s="56" t="s">
        <v>89</v>
      </c>
      <c r="C2486" s="57">
        <v>43829</v>
      </c>
      <c r="D2486" s="56" t="s">
        <v>131</v>
      </c>
      <c r="E2486" s="56" t="s">
        <v>129</v>
      </c>
      <c r="F2486" s="58" t="s">
        <v>106</v>
      </c>
      <c r="G2486" s="58" t="s">
        <v>107</v>
      </c>
      <c r="H2486" s="56" t="s">
        <v>129</v>
      </c>
      <c r="I2486" s="59"/>
      <c r="J2486" s="59">
        <f t="shared" si="482"/>
        <v>43859</v>
      </c>
      <c r="K2486" s="56" t="s">
        <v>18</v>
      </c>
      <c r="L2486" s="56" t="s">
        <v>18</v>
      </c>
      <c r="M2486" s="60" t="s">
        <v>16419</v>
      </c>
      <c r="N2486" s="56" t="s">
        <v>16420</v>
      </c>
      <c r="O2486" s="56" t="s">
        <v>249</v>
      </c>
      <c r="P2486" s="56" t="s">
        <v>16421</v>
      </c>
      <c r="Q2486" s="56" t="s">
        <v>150</v>
      </c>
      <c r="R2486" s="59"/>
      <c r="S2486" s="56" t="s">
        <v>108</v>
      </c>
      <c r="T2486" s="56" t="s">
        <v>108</v>
      </c>
      <c r="U2486" s="57"/>
      <c r="V2486" s="77"/>
      <c r="W2486" s="62" t="s">
        <v>122</v>
      </c>
      <c r="X2486" s="59"/>
      <c r="Y2486" s="56" t="s">
        <v>108</v>
      </c>
      <c r="Z2486" s="56" t="s">
        <v>121</v>
      </c>
      <c r="AA2486" s="57">
        <v>43832</v>
      </c>
      <c r="AB2486" s="63" t="s">
        <v>127</v>
      </c>
      <c r="AC2486" s="64" t="s">
        <v>16401</v>
      </c>
      <c r="AD2486" s="56" t="s">
        <v>97</v>
      </c>
      <c r="AE2486" s="56" t="s">
        <v>131</v>
      </c>
      <c r="AF2486" s="61"/>
      <c r="AG2486" s="61"/>
      <c r="AH2486" s="67" t="str">
        <v>Dec</v>
      </c>
      <c r="AI2486" s="68" t="str">
        <v>Jan</v>
      </c>
      <c r="AJ2486" s="69">
        <f t="shared" si="340"/>
        <v>3</v>
      </c>
      <c r="AK2486" s="70"/>
      <c r="AL2486" s="71"/>
      <c r="AM2486" s="71" t="str">
        <v>2019</v>
      </c>
      <c r="AN2486" s="70"/>
      <c r="AO2486" s="70" t="s">
        <v>123</v>
      </c>
      <c r="AP2486" s="74">
        <f ca="1"/>
        <v>130</v>
      </c>
    </row>
    <row r="2487" spans="1:42" ht="14.4">
      <c r="A2487" s="55" t="s">
        <v>16423</v>
      </c>
      <c r="B2487" s="56" t="s">
        <v>89</v>
      </c>
      <c r="C2487" s="57">
        <v>43720</v>
      </c>
      <c r="D2487" s="56" t="s">
        <v>131</v>
      </c>
      <c r="E2487" s="56" t="s">
        <v>129</v>
      </c>
      <c r="F2487" s="58" t="s">
        <v>106</v>
      </c>
      <c r="G2487" s="58" t="s">
        <v>107</v>
      </c>
      <c r="H2487" s="56" t="s">
        <v>129</v>
      </c>
      <c r="I2487" s="57"/>
      <c r="J2487" s="57">
        <f t="shared" si="482"/>
        <v>43750</v>
      </c>
      <c r="K2487" s="56" t="s">
        <v>18</v>
      </c>
      <c r="L2487" s="56" t="s">
        <v>18</v>
      </c>
      <c r="M2487" s="60" t="s">
        <v>16424</v>
      </c>
      <c r="N2487" s="56" t="s">
        <v>16425</v>
      </c>
      <c r="O2487" s="56" t="s">
        <v>189</v>
      </c>
      <c r="P2487" s="56" t="s">
        <v>16426</v>
      </c>
      <c r="Q2487" s="56" t="s">
        <v>150</v>
      </c>
      <c r="R2487" s="59"/>
      <c r="S2487" s="56" t="s">
        <v>108</v>
      </c>
      <c r="T2487" s="56" t="s">
        <v>108</v>
      </c>
      <c r="U2487" s="59"/>
      <c r="V2487" s="77"/>
      <c r="W2487" s="62" t="s">
        <v>122</v>
      </c>
      <c r="X2487" s="59"/>
      <c r="Y2487" s="56" t="s">
        <v>108</v>
      </c>
      <c r="Z2487" s="56" t="s">
        <v>121</v>
      </c>
      <c r="AA2487" s="57">
        <v>43720</v>
      </c>
      <c r="AB2487" s="63" t="s">
        <v>289</v>
      </c>
      <c r="AC2487" s="64" t="s">
        <v>16428</v>
      </c>
      <c r="AD2487" s="65" t="s">
        <v>97</v>
      </c>
      <c r="AE2487" s="56" t="s">
        <v>131</v>
      </c>
      <c r="AF2487" s="61"/>
      <c r="AG2487" s="61"/>
      <c r="AH2487" s="67" t="str">
        <v>Sep</v>
      </c>
      <c r="AI2487" s="68" t="str">
        <v>Sep</v>
      </c>
      <c r="AJ2487" s="69">
        <f t="shared" si="340"/>
        <v>0</v>
      </c>
      <c r="AK2487" s="70" t="str">
        <f t="shared" ref="AK2487:AK2492" si="483">IF(R2487="","",SUM(R2487+30))</f>
        <v/>
      </c>
      <c r="AL2487" s="71" t="s">
        <v>17409</v>
      </c>
      <c r="AM2487" s="71" t="str">
        <v>2019</v>
      </c>
      <c r="AN2487" s="70">
        <f t="shared" ref="AN2487:AN2492" si="484">IF(C2487="","",SUM(C2487+10))</f>
        <v>43730</v>
      </c>
      <c r="AO2487" s="70" t="s">
        <v>123</v>
      </c>
      <c r="AP2487" s="74">
        <f ca="1"/>
        <v>239</v>
      </c>
    </row>
    <row r="2488" spans="1:42" ht="14.4">
      <c r="A2488" s="55" t="s">
        <v>16433</v>
      </c>
      <c r="B2488" s="106" t="s">
        <v>89</v>
      </c>
      <c r="C2488" s="57">
        <v>43671</v>
      </c>
      <c r="D2488" s="56" t="s">
        <v>131</v>
      </c>
      <c r="E2488" s="56" t="s">
        <v>129</v>
      </c>
      <c r="F2488" s="58" t="s">
        <v>106</v>
      </c>
      <c r="G2488" s="58" t="s">
        <v>107</v>
      </c>
      <c r="H2488" s="56" t="s">
        <v>129</v>
      </c>
      <c r="I2488" s="57"/>
      <c r="J2488" s="57">
        <f t="shared" si="482"/>
        <v>43701</v>
      </c>
      <c r="K2488" s="56" t="s">
        <v>18</v>
      </c>
      <c r="L2488" s="56" t="s">
        <v>14</v>
      </c>
      <c r="M2488" s="60" t="s">
        <v>16435</v>
      </c>
      <c r="N2488" s="56" t="s">
        <v>16436</v>
      </c>
      <c r="O2488" s="61"/>
      <c r="P2488" s="56" t="s">
        <v>108</v>
      </c>
      <c r="Q2488" s="56" t="s">
        <v>150</v>
      </c>
      <c r="R2488" s="57"/>
      <c r="S2488" s="56" t="s">
        <v>108</v>
      </c>
      <c r="T2488" s="56" t="s">
        <v>108</v>
      </c>
      <c r="U2488" s="57"/>
      <c r="V2488" s="62"/>
      <c r="W2488" s="62" t="s">
        <v>108</v>
      </c>
      <c r="X2488" s="57"/>
      <c r="Y2488" s="56" t="s">
        <v>108</v>
      </c>
      <c r="Z2488" s="56" t="s">
        <v>123</v>
      </c>
      <c r="AA2488" s="57">
        <v>43671</v>
      </c>
      <c r="AB2488" s="63" t="s">
        <v>163</v>
      </c>
      <c r="AC2488" s="64" t="s">
        <v>16440</v>
      </c>
      <c r="AD2488" s="56" t="s">
        <v>118</v>
      </c>
      <c r="AE2488" s="56" t="s">
        <v>131</v>
      </c>
      <c r="AF2488" s="61"/>
      <c r="AG2488" s="61"/>
      <c r="AH2488" s="67" t="str">
        <v>Jul</v>
      </c>
      <c r="AI2488" s="68" t="str">
        <v>Jul</v>
      </c>
      <c r="AJ2488" s="69">
        <f t="shared" si="340"/>
        <v>0</v>
      </c>
      <c r="AK2488" s="70" t="str">
        <f t="shared" si="483"/>
        <v/>
      </c>
      <c r="AL2488" s="71" t="s">
        <v>17409</v>
      </c>
      <c r="AM2488" s="71" t="str">
        <v>2019</v>
      </c>
      <c r="AN2488" s="70">
        <f t="shared" si="484"/>
        <v>43681</v>
      </c>
      <c r="AO2488" s="70" t="s">
        <v>123</v>
      </c>
      <c r="AP2488" s="74">
        <f ca="1"/>
        <v>288</v>
      </c>
    </row>
    <row r="2489" spans="1:42" ht="14.4">
      <c r="A2489" s="55" t="s">
        <v>16443</v>
      </c>
      <c r="B2489" s="56" t="s">
        <v>89</v>
      </c>
      <c r="C2489" s="57">
        <v>43615</v>
      </c>
      <c r="D2489" s="56" t="s">
        <v>131</v>
      </c>
      <c r="E2489" s="56" t="s">
        <v>140</v>
      </c>
      <c r="F2489" s="58" t="s">
        <v>106</v>
      </c>
      <c r="G2489" s="58" t="s">
        <v>107</v>
      </c>
      <c r="H2489" s="56" t="s">
        <v>140</v>
      </c>
      <c r="I2489" s="57"/>
      <c r="J2489" s="57">
        <f t="shared" si="482"/>
        <v>43645</v>
      </c>
      <c r="K2489" s="56" t="s">
        <v>18</v>
      </c>
      <c r="L2489" s="56" t="s">
        <v>18</v>
      </c>
      <c r="M2489" s="60" t="s">
        <v>16445</v>
      </c>
      <c r="N2489" s="56" t="s">
        <v>16446</v>
      </c>
      <c r="O2489" s="56" t="s">
        <v>249</v>
      </c>
      <c r="P2489" s="56" t="s">
        <v>16447</v>
      </c>
      <c r="Q2489" s="56" t="s">
        <v>150</v>
      </c>
      <c r="R2489" s="57"/>
      <c r="S2489" s="56" t="s">
        <v>108</v>
      </c>
      <c r="T2489" s="56" t="s">
        <v>108</v>
      </c>
      <c r="U2489" s="57"/>
      <c r="V2489" s="62"/>
      <c r="W2489" s="62">
        <v>0</v>
      </c>
      <c r="X2489" s="57"/>
      <c r="Y2489" s="56" t="s">
        <v>108</v>
      </c>
      <c r="Z2489" s="56" t="s">
        <v>121</v>
      </c>
      <c r="AA2489" s="57">
        <v>43620</v>
      </c>
      <c r="AB2489" s="63" t="s">
        <v>155</v>
      </c>
      <c r="AC2489" s="64" t="s">
        <v>16450</v>
      </c>
      <c r="AD2489" s="65" t="s">
        <v>97</v>
      </c>
      <c r="AE2489" s="56" t="s">
        <v>131</v>
      </c>
      <c r="AF2489" s="61"/>
      <c r="AG2489" s="61"/>
      <c r="AH2489" s="67" t="str">
        <v>May</v>
      </c>
      <c r="AI2489" s="68" t="str">
        <v>Jun</v>
      </c>
      <c r="AJ2489" s="69">
        <f t="shared" si="340"/>
        <v>5</v>
      </c>
      <c r="AK2489" s="70" t="str">
        <f t="shared" si="483"/>
        <v/>
      </c>
      <c r="AL2489" s="71" t="s">
        <v>17409</v>
      </c>
      <c r="AM2489" s="71" t="str">
        <v>2019</v>
      </c>
      <c r="AN2489" s="70">
        <f t="shared" si="484"/>
        <v>43625</v>
      </c>
      <c r="AO2489" s="70" t="s">
        <v>123</v>
      </c>
      <c r="AP2489" s="74">
        <f ca="1"/>
        <v>344</v>
      </c>
    </row>
    <row r="2490" spans="1:42" ht="14.4">
      <c r="A2490" s="55" t="s">
        <v>16453</v>
      </c>
      <c r="B2490" s="56" t="s">
        <v>89</v>
      </c>
      <c r="C2490" s="57">
        <v>43521</v>
      </c>
      <c r="D2490" s="56" t="s">
        <v>131</v>
      </c>
      <c r="E2490" s="56" t="s">
        <v>12</v>
      </c>
      <c r="F2490" s="58" t="s">
        <v>106</v>
      </c>
      <c r="G2490" s="58" t="s">
        <v>107</v>
      </c>
      <c r="H2490" s="56" t="s">
        <v>12</v>
      </c>
      <c r="I2490" s="57"/>
      <c r="J2490" s="57">
        <f t="shared" si="482"/>
        <v>43551</v>
      </c>
      <c r="K2490" s="56" t="s">
        <v>18</v>
      </c>
      <c r="L2490" s="56" t="s">
        <v>14</v>
      </c>
      <c r="M2490" s="60" t="s">
        <v>16455</v>
      </c>
      <c r="N2490" s="56" t="s">
        <v>16456</v>
      </c>
      <c r="O2490" s="56" t="s">
        <v>13</v>
      </c>
      <c r="P2490" s="56"/>
      <c r="Q2490" s="56"/>
      <c r="R2490" s="59"/>
      <c r="S2490" s="56"/>
      <c r="T2490" s="56"/>
      <c r="U2490" s="57"/>
      <c r="V2490" s="62"/>
      <c r="W2490" s="62" t="s">
        <v>108</v>
      </c>
      <c r="X2490" s="57"/>
      <c r="Y2490" s="56"/>
      <c r="Z2490" s="56" t="s">
        <v>123</v>
      </c>
      <c r="AA2490" s="57">
        <v>43546</v>
      </c>
      <c r="AB2490" s="63"/>
      <c r="AC2490" s="64" t="s">
        <v>16459</v>
      </c>
      <c r="AD2490" s="56" t="s">
        <v>224</v>
      </c>
      <c r="AE2490" s="56" t="s">
        <v>131</v>
      </c>
      <c r="AF2490" s="61"/>
      <c r="AG2490" s="61"/>
      <c r="AH2490" s="67" t="str">
        <v>Feb</v>
      </c>
      <c r="AI2490" s="68" t="str">
        <v>Mar</v>
      </c>
      <c r="AJ2490" s="69">
        <f t="shared" si="340"/>
        <v>25</v>
      </c>
      <c r="AK2490" s="70" t="str">
        <f t="shared" si="483"/>
        <v/>
      </c>
      <c r="AL2490" s="71" t="s">
        <v>17409</v>
      </c>
      <c r="AM2490" s="71" t="str">
        <v>2019</v>
      </c>
      <c r="AN2490" s="70">
        <f t="shared" si="484"/>
        <v>43531</v>
      </c>
      <c r="AO2490" s="70" t="s">
        <v>123</v>
      </c>
      <c r="AP2490" s="74">
        <f ca="1"/>
        <v>438</v>
      </c>
    </row>
    <row r="2491" spans="1:42" ht="14.4">
      <c r="A2491" s="55" t="s">
        <v>16460</v>
      </c>
      <c r="B2491" s="56" t="s">
        <v>89</v>
      </c>
      <c r="C2491" s="57">
        <v>43655</v>
      </c>
      <c r="D2491" s="56" t="s">
        <v>119</v>
      </c>
      <c r="E2491" s="56" t="s">
        <v>129</v>
      </c>
      <c r="F2491" s="58" t="s">
        <v>106</v>
      </c>
      <c r="G2491" s="58" t="s">
        <v>107</v>
      </c>
      <c r="H2491" s="56" t="s">
        <v>129</v>
      </c>
      <c r="I2491" s="57"/>
      <c r="J2491" s="57">
        <f t="shared" si="482"/>
        <v>43685</v>
      </c>
      <c r="K2491" s="56" t="s">
        <v>18</v>
      </c>
      <c r="L2491" s="56" t="s">
        <v>18</v>
      </c>
      <c r="M2491" s="60" t="s">
        <v>16461</v>
      </c>
      <c r="N2491" s="56" t="s">
        <v>16462</v>
      </c>
      <c r="O2491" s="56" t="s">
        <v>20</v>
      </c>
      <c r="P2491" s="56" t="s">
        <v>3280</v>
      </c>
      <c r="Q2491" s="56" t="s">
        <v>17</v>
      </c>
      <c r="R2491" s="57"/>
      <c r="S2491" s="56" t="s">
        <v>108</v>
      </c>
      <c r="T2491" s="56" t="s">
        <v>108</v>
      </c>
      <c r="U2491" s="57"/>
      <c r="V2491" s="62"/>
      <c r="W2491" s="62" t="s">
        <v>122</v>
      </c>
      <c r="X2491" s="57"/>
      <c r="Y2491" s="56" t="s">
        <v>108</v>
      </c>
      <c r="Z2491" s="56" t="s">
        <v>121</v>
      </c>
      <c r="AA2491" s="57">
        <v>43656</v>
      </c>
      <c r="AB2491" s="63" t="s">
        <v>163</v>
      </c>
      <c r="AC2491" s="64" t="s">
        <v>16463</v>
      </c>
      <c r="AD2491" s="65" t="s">
        <v>97</v>
      </c>
      <c r="AE2491" s="56" t="s">
        <v>131</v>
      </c>
      <c r="AF2491" s="61"/>
      <c r="AG2491" s="61"/>
      <c r="AH2491" s="67" t="str">
        <v>Jul</v>
      </c>
      <c r="AI2491" s="68" t="str">
        <v>Jul</v>
      </c>
      <c r="AJ2491" s="69">
        <f t="shared" si="340"/>
        <v>1</v>
      </c>
      <c r="AK2491" s="70" t="str">
        <f t="shared" si="483"/>
        <v/>
      </c>
      <c r="AL2491" s="71" t="s">
        <v>17409</v>
      </c>
      <c r="AM2491" s="71" t="str">
        <v>2019</v>
      </c>
      <c r="AN2491" s="70">
        <f t="shared" si="484"/>
        <v>43665</v>
      </c>
      <c r="AO2491" s="70" t="s">
        <v>123</v>
      </c>
      <c r="AP2491" s="74">
        <f ca="1"/>
        <v>304</v>
      </c>
    </row>
    <row r="2492" spans="1:42" ht="14.4">
      <c r="A2492" s="55" t="s">
        <v>16465</v>
      </c>
      <c r="B2492" s="56" t="s">
        <v>89</v>
      </c>
      <c r="C2492" s="57">
        <v>43676</v>
      </c>
      <c r="D2492" s="56" t="s">
        <v>131</v>
      </c>
      <c r="E2492" s="56" t="s">
        <v>140</v>
      </c>
      <c r="F2492" s="58" t="s">
        <v>106</v>
      </c>
      <c r="G2492" s="58" t="s">
        <v>107</v>
      </c>
      <c r="H2492" s="56" t="s">
        <v>140</v>
      </c>
      <c r="I2492" s="57"/>
      <c r="J2492" s="57">
        <f t="shared" si="482"/>
        <v>43706</v>
      </c>
      <c r="K2492" s="56" t="s">
        <v>18</v>
      </c>
      <c r="L2492" s="56" t="s">
        <v>18</v>
      </c>
      <c r="M2492" s="60" t="s">
        <v>16467</v>
      </c>
      <c r="N2492" s="56" t="s">
        <v>16468</v>
      </c>
      <c r="O2492" s="56" t="s">
        <v>13</v>
      </c>
      <c r="P2492" s="56" t="s">
        <v>16469</v>
      </c>
      <c r="Q2492" s="56" t="s">
        <v>133</v>
      </c>
      <c r="R2492" s="57"/>
      <c r="S2492" s="56" t="s">
        <v>18</v>
      </c>
      <c r="T2492" s="56" t="s">
        <v>108</v>
      </c>
      <c r="U2492" s="57"/>
      <c r="V2492" s="62"/>
      <c r="W2492" s="62">
        <v>0</v>
      </c>
      <c r="X2492" s="57"/>
      <c r="Y2492" s="56" t="s">
        <v>108</v>
      </c>
      <c r="Z2492" s="56" t="s">
        <v>121</v>
      </c>
      <c r="AA2492" s="57">
        <v>43684</v>
      </c>
      <c r="AB2492" s="63" t="s">
        <v>163</v>
      </c>
      <c r="AC2492" s="64" t="s">
        <v>16472</v>
      </c>
      <c r="AD2492" s="65" t="s">
        <v>97</v>
      </c>
      <c r="AE2492" s="56" t="s">
        <v>131</v>
      </c>
      <c r="AF2492" s="61"/>
      <c r="AG2492" s="61"/>
      <c r="AH2492" s="67" t="str">
        <v>Jul</v>
      </c>
      <c r="AI2492" s="68" t="str">
        <v>Aug</v>
      </c>
      <c r="AJ2492" s="69">
        <f t="shared" si="340"/>
        <v>8</v>
      </c>
      <c r="AK2492" s="70" t="str">
        <f t="shared" si="483"/>
        <v/>
      </c>
      <c r="AL2492" s="71" t="s">
        <v>17409</v>
      </c>
      <c r="AM2492" s="71" t="str">
        <v>2019</v>
      </c>
      <c r="AN2492" s="70">
        <f t="shared" si="484"/>
        <v>43686</v>
      </c>
      <c r="AO2492" s="70" t="s">
        <v>123</v>
      </c>
      <c r="AP2492" s="74">
        <f ca="1"/>
        <v>283</v>
      </c>
    </row>
    <row r="2493" spans="1:42" ht="14.4">
      <c r="A2493" s="55" t="s">
        <v>16474</v>
      </c>
      <c r="B2493" s="56" t="s">
        <v>89</v>
      </c>
      <c r="C2493" s="57">
        <v>43739</v>
      </c>
      <c r="D2493" s="56" t="s">
        <v>131</v>
      </c>
      <c r="E2493" s="56" t="s">
        <v>297</v>
      </c>
      <c r="F2493" s="58" t="s">
        <v>106</v>
      </c>
      <c r="G2493" s="58" t="s">
        <v>107</v>
      </c>
      <c r="H2493" s="56" t="s">
        <v>140</v>
      </c>
      <c r="I2493" s="59"/>
      <c r="J2493" s="57">
        <v>43741</v>
      </c>
      <c r="K2493" s="56" t="s">
        <v>18</v>
      </c>
      <c r="L2493" s="56" t="s">
        <v>18</v>
      </c>
      <c r="M2493" s="60" t="s">
        <v>16467</v>
      </c>
      <c r="N2493" s="56" t="s">
        <v>16476</v>
      </c>
      <c r="O2493" s="56" t="s">
        <v>20</v>
      </c>
      <c r="P2493" s="56" t="s">
        <v>16478</v>
      </c>
      <c r="Q2493" s="56" t="s">
        <v>191</v>
      </c>
      <c r="R2493" s="59"/>
      <c r="S2493" s="56" t="s">
        <v>108</v>
      </c>
      <c r="T2493" s="56" t="s">
        <v>108</v>
      </c>
      <c r="U2493" s="57"/>
      <c r="V2493" s="62"/>
      <c r="W2493" s="62" t="s">
        <v>122</v>
      </c>
      <c r="X2493" s="59"/>
      <c r="Y2493" s="56" t="s">
        <v>108</v>
      </c>
      <c r="Z2493" s="56" t="s">
        <v>121</v>
      </c>
      <c r="AA2493" s="57">
        <v>43741</v>
      </c>
      <c r="AB2493" s="63" t="s">
        <v>389</v>
      </c>
      <c r="AC2493" s="64" t="s">
        <v>16480</v>
      </c>
      <c r="AD2493" s="65" t="s">
        <v>97</v>
      </c>
      <c r="AE2493" s="56" t="s">
        <v>131</v>
      </c>
      <c r="AF2493" s="61"/>
      <c r="AG2493" s="61"/>
      <c r="AH2493" s="67" t="str">
        <v>Oct</v>
      </c>
      <c r="AI2493" s="68" t="str">
        <v>Oct</v>
      </c>
      <c r="AJ2493" s="69">
        <f t="shared" si="340"/>
        <v>2</v>
      </c>
      <c r="AK2493" s="70"/>
      <c r="AL2493" s="71"/>
      <c r="AM2493" s="71" t="str">
        <v>2019</v>
      </c>
      <c r="AN2493" s="70"/>
      <c r="AO2493" s="70" t="s">
        <v>123</v>
      </c>
      <c r="AP2493" s="74">
        <f ca="1"/>
        <v>220</v>
      </c>
    </row>
    <row r="2494" spans="1:42" ht="14.4">
      <c r="A2494" s="55" t="s">
        <v>16483</v>
      </c>
      <c r="B2494" s="56" t="s">
        <v>89</v>
      </c>
      <c r="C2494" s="57">
        <v>43808</v>
      </c>
      <c r="D2494" s="56" t="s">
        <v>131</v>
      </c>
      <c r="E2494" s="56" t="s">
        <v>105</v>
      </c>
      <c r="F2494" s="58" t="s">
        <v>106</v>
      </c>
      <c r="G2494" s="58" t="s">
        <v>107</v>
      </c>
      <c r="H2494" s="56" t="s">
        <v>105</v>
      </c>
      <c r="I2494" s="59"/>
      <c r="J2494" s="59">
        <f t="shared" ref="J2494:J2536" si="485">IF(C2494="","",SUM(C2494+30))</f>
        <v>43838</v>
      </c>
      <c r="K2494" s="56" t="s">
        <v>18</v>
      </c>
      <c r="L2494" s="56" t="s">
        <v>18</v>
      </c>
      <c r="M2494" s="60" t="s">
        <v>16467</v>
      </c>
      <c r="N2494" s="56" t="s">
        <v>16499</v>
      </c>
      <c r="O2494" s="56" t="s">
        <v>33</v>
      </c>
      <c r="P2494" s="56" t="s">
        <v>16500</v>
      </c>
      <c r="Q2494" s="56" t="s">
        <v>150</v>
      </c>
      <c r="R2494" s="59"/>
      <c r="S2494" s="56" t="s">
        <v>108</v>
      </c>
      <c r="T2494" s="56" t="s">
        <v>108</v>
      </c>
      <c r="U2494" s="57"/>
      <c r="V2494" s="77"/>
      <c r="W2494" s="62" t="s">
        <v>146</v>
      </c>
      <c r="X2494" s="59"/>
      <c r="Y2494" s="56" t="s">
        <v>108</v>
      </c>
      <c r="Z2494" s="56" t="s">
        <v>121</v>
      </c>
      <c r="AA2494" s="57">
        <v>43809</v>
      </c>
      <c r="AB2494" s="63" t="s">
        <v>238</v>
      </c>
      <c r="AC2494" s="64" t="s">
        <v>16501</v>
      </c>
      <c r="AD2494" s="56" t="s">
        <v>97</v>
      </c>
      <c r="AE2494" s="56" t="s">
        <v>131</v>
      </c>
      <c r="AF2494" s="61"/>
      <c r="AG2494" s="61"/>
      <c r="AH2494" s="67" t="str">
        <v>Dec</v>
      </c>
      <c r="AI2494" s="68" t="str">
        <v>Dec</v>
      </c>
      <c r="AJ2494" s="69">
        <f t="shared" si="340"/>
        <v>1</v>
      </c>
      <c r="AK2494" s="70"/>
      <c r="AL2494" s="71"/>
      <c r="AM2494" s="71" t="str">
        <v>2019</v>
      </c>
      <c r="AN2494" s="70"/>
      <c r="AO2494" s="70" t="s">
        <v>123</v>
      </c>
      <c r="AP2494" s="74">
        <f ca="1"/>
        <v>151</v>
      </c>
    </row>
    <row r="2495" spans="1:42" ht="14.4">
      <c r="A2495" s="55" t="s">
        <v>16505</v>
      </c>
      <c r="B2495" s="56" t="s">
        <v>89</v>
      </c>
      <c r="C2495" s="57">
        <v>43747</v>
      </c>
      <c r="D2495" s="56" t="s">
        <v>131</v>
      </c>
      <c r="E2495" s="56" t="s">
        <v>105</v>
      </c>
      <c r="F2495" s="58" t="s">
        <v>106</v>
      </c>
      <c r="G2495" s="58" t="s">
        <v>113</v>
      </c>
      <c r="H2495" s="56" t="s">
        <v>105</v>
      </c>
      <c r="I2495" s="59"/>
      <c r="J2495" s="59">
        <f t="shared" si="485"/>
        <v>43777</v>
      </c>
      <c r="K2495" s="56" t="s">
        <v>18</v>
      </c>
      <c r="L2495" s="56" t="s">
        <v>18</v>
      </c>
      <c r="M2495" s="60" t="s">
        <v>2612</v>
      </c>
      <c r="N2495" s="56" t="s">
        <v>16506</v>
      </c>
      <c r="O2495" s="56" t="s">
        <v>271</v>
      </c>
      <c r="P2495" s="56" t="s">
        <v>16507</v>
      </c>
      <c r="Q2495" s="56" t="s">
        <v>150</v>
      </c>
      <c r="R2495" s="59"/>
      <c r="S2495" s="56" t="s">
        <v>108</v>
      </c>
      <c r="T2495" s="56" t="s">
        <v>108</v>
      </c>
      <c r="U2495" s="57"/>
      <c r="V2495" s="77"/>
      <c r="W2495" s="62" t="s">
        <v>122</v>
      </c>
      <c r="X2495" s="59"/>
      <c r="Y2495" s="56" t="s">
        <v>108</v>
      </c>
      <c r="Z2495" s="56" t="s">
        <v>121</v>
      </c>
      <c r="AA2495" s="57">
        <v>43747</v>
      </c>
      <c r="AB2495" s="63" t="s">
        <v>289</v>
      </c>
      <c r="AC2495" s="64" t="s">
        <v>16509</v>
      </c>
      <c r="AD2495" s="65" t="s">
        <v>97</v>
      </c>
      <c r="AE2495" s="56" t="s">
        <v>131</v>
      </c>
      <c r="AF2495" s="61"/>
      <c r="AG2495" s="61"/>
      <c r="AH2495" s="67" t="str">
        <v>Oct</v>
      </c>
      <c r="AI2495" s="68" t="str">
        <v>Oct</v>
      </c>
      <c r="AJ2495" s="69">
        <f t="shared" si="340"/>
        <v>0</v>
      </c>
      <c r="AK2495" s="70"/>
      <c r="AL2495" s="71"/>
      <c r="AM2495" s="71" t="str">
        <v>2019</v>
      </c>
      <c r="AN2495" s="70"/>
      <c r="AO2495" s="70" t="s">
        <v>123</v>
      </c>
      <c r="AP2495" s="74">
        <f ca="1"/>
        <v>212</v>
      </c>
    </row>
    <row r="2496" spans="1:42" ht="14.4">
      <c r="A2496" s="55" t="s">
        <v>16515</v>
      </c>
      <c r="B2496" s="56" t="s">
        <v>89</v>
      </c>
      <c r="C2496" s="57">
        <v>43771</v>
      </c>
      <c r="D2496" s="56" t="s">
        <v>131</v>
      </c>
      <c r="E2496" s="56" t="s">
        <v>297</v>
      </c>
      <c r="F2496" s="58" t="s">
        <v>106</v>
      </c>
      <c r="G2496" s="58" t="s">
        <v>107</v>
      </c>
      <c r="H2496" s="56" t="s">
        <v>140</v>
      </c>
      <c r="I2496" s="59"/>
      <c r="J2496" s="59">
        <f t="shared" si="485"/>
        <v>43801</v>
      </c>
      <c r="K2496" s="56" t="s">
        <v>18</v>
      </c>
      <c r="L2496" s="56" t="s">
        <v>18</v>
      </c>
      <c r="M2496" s="60" t="s">
        <v>1401</v>
      </c>
      <c r="N2496" s="56" t="s">
        <v>16518</v>
      </c>
      <c r="O2496" s="56" t="s">
        <v>132</v>
      </c>
      <c r="P2496" s="56" t="s">
        <v>16519</v>
      </c>
      <c r="Q2496" s="56" t="s">
        <v>150</v>
      </c>
      <c r="R2496" s="59"/>
      <c r="S2496" s="56" t="s">
        <v>108</v>
      </c>
      <c r="T2496" s="56" t="s">
        <v>108</v>
      </c>
      <c r="U2496" s="57"/>
      <c r="V2496" s="77"/>
      <c r="W2496" s="62" t="s">
        <v>122</v>
      </c>
      <c r="X2496" s="59"/>
      <c r="Y2496" s="56" t="s">
        <v>108</v>
      </c>
      <c r="Z2496" s="56" t="s">
        <v>121</v>
      </c>
      <c r="AA2496" s="57">
        <v>43773</v>
      </c>
      <c r="AB2496" s="63" t="s">
        <v>318</v>
      </c>
      <c r="AC2496" s="64" t="s">
        <v>16521</v>
      </c>
      <c r="AD2496" s="56" t="s">
        <v>97</v>
      </c>
      <c r="AE2496" s="56" t="s">
        <v>131</v>
      </c>
      <c r="AF2496" s="61"/>
      <c r="AG2496" s="61"/>
      <c r="AH2496" s="67" t="str">
        <v>Nov</v>
      </c>
      <c r="AI2496" s="68" t="str">
        <v>Nov</v>
      </c>
      <c r="AJ2496" s="69">
        <f t="shared" si="340"/>
        <v>2</v>
      </c>
      <c r="AK2496" s="70" t="str">
        <f>IF(R2496="","",SUM(R2496+30))</f>
        <v/>
      </c>
      <c r="AL2496" s="71" t="s">
        <v>17409</v>
      </c>
      <c r="AM2496" s="71" t="str">
        <v>2019</v>
      </c>
      <c r="AN2496" s="70"/>
      <c r="AO2496" s="70" t="s">
        <v>123</v>
      </c>
      <c r="AP2496" s="74">
        <f ca="1"/>
        <v>188</v>
      </c>
    </row>
    <row r="2497" spans="1:42" ht="14.4">
      <c r="A2497" s="55" t="s">
        <v>16527</v>
      </c>
      <c r="B2497" s="56" t="s">
        <v>89</v>
      </c>
      <c r="C2497" s="57">
        <v>43773</v>
      </c>
      <c r="D2497" s="56" t="s">
        <v>131</v>
      </c>
      <c r="E2497" s="56" t="s">
        <v>297</v>
      </c>
      <c r="F2497" s="58" t="s">
        <v>106</v>
      </c>
      <c r="G2497" s="58" t="s">
        <v>107</v>
      </c>
      <c r="H2497" s="56" t="s">
        <v>140</v>
      </c>
      <c r="I2497" s="59"/>
      <c r="J2497" s="59">
        <f t="shared" si="485"/>
        <v>43803</v>
      </c>
      <c r="K2497" s="56" t="s">
        <v>18</v>
      </c>
      <c r="L2497" s="56" t="s">
        <v>18</v>
      </c>
      <c r="M2497" s="60" t="s">
        <v>192</v>
      </c>
      <c r="N2497" s="56" t="s">
        <v>16530</v>
      </c>
      <c r="O2497" s="56" t="s">
        <v>249</v>
      </c>
      <c r="P2497" s="56" t="s">
        <v>16531</v>
      </c>
      <c r="Q2497" s="56" t="s">
        <v>150</v>
      </c>
      <c r="R2497" s="59"/>
      <c r="S2497" s="56" t="s">
        <v>108</v>
      </c>
      <c r="T2497" s="56" t="s">
        <v>108</v>
      </c>
      <c r="U2497" s="57"/>
      <c r="V2497" s="77"/>
      <c r="W2497" s="62" t="s">
        <v>122</v>
      </c>
      <c r="X2497" s="59"/>
      <c r="Y2497" s="56" t="s">
        <v>108</v>
      </c>
      <c r="Z2497" s="56" t="s">
        <v>121</v>
      </c>
      <c r="AA2497" s="57">
        <v>43782</v>
      </c>
      <c r="AB2497" s="63" t="s">
        <v>318</v>
      </c>
      <c r="AC2497" s="64" t="s">
        <v>16533</v>
      </c>
      <c r="AD2497" s="56" t="s">
        <v>97</v>
      </c>
      <c r="AE2497" s="56" t="s">
        <v>131</v>
      </c>
      <c r="AF2497" s="61"/>
      <c r="AG2497" s="61"/>
      <c r="AH2497" s="67" t="str">
        <v>Nov</v>
      </c>
      <c r="AI2497" s="68" t="str">
        <v>Nov</v>
      </c>
      <c r="AJ2497" s="69">
        <f t="shared" si="340"/>
        <v>9</v>
      </c>
      <c r="AK2497" s="70"/>
      <c r="AL2497" s="71"/>
      <c r="AM2497" s="71" t="str">
        <v>2019</v>
      </c>
      <c r="AN2497" s="70"/>
      <c r="AO2497" s="70" t="s">
        <v>123</v>
      </c>
      <c r="AP2497" s="74">
        <f ca="1"/>
        <v>186</v>
      </c>
    </row>
    <row r="2498" spans="1:42" ht="14.4">
      <c r="A2498" s="55" t="s">
        <v>16536</v>
      </c>
      <c r="B2498" s="56" t="s">
        <v>89</v>
      </c>
      <c r="C2498" s="57">
        <v>43747</v>
      </c>
      <c r="D2498" s="56" t="s">
        <v>131</v>
      </c>
      <c r="E2498" s="56" t="s">
        <v>140</v>
      </c>
      <c r="F2498" s="58" t="s">
        <v>106</v>
      </c>
      <c r="G2498" s="58" t="s">
        <v>107</v>
      </c>
      <c r="H2498" s="56" t="s">
        <v>140</v>
      </c>
      <c r="I2498" s="59"/>
      <c r="J2498" s="59">
        <f t="shared" si="485"/>
        <v>43777</v>
      </c>
      <c r="K2498" s="56" t="s">
        <v>18</v>
      </c>
      <c r="L2498" s="56" t="s">
        <v>18</v>
      </c>
      <c r="M2498" s="60" t="s">
        <v>16538</v>
      </c>
      <c r="N2498" s="56" t="s">
        <v>16539</v>
      </c>
      <c r="O2498" s="56" t="s">
        <v>33</v>
      </c>
      <c r="P2498" s="56" t="s">
        <v>16540</v>
      </c>
      <c r="Q2498" s="56" t="s">
        <v>150</v>
      </c>
      <c r="R2498" s="59"/>
      <c r="S2498" s="56" t="s">
        <v>108</v>
      </c>
      <c r="T2498" s="56" t="s">
        <v>108</v>
      </c>
      <c r="U2498" s="57"/>
      <c r="V2498" s="62"/>
      <c r="W2498" s="62" t="s">
        <v>122</v>
      </c>
      <c r="X2498" s="59"/>
      <c r="Y2498" s="56" t="s">
        <v>108</v>
      </c>
      <c r="Z2498" s="56" t="s">
        <v>121</v>
      </c>
      <c r="AA2498" s="57">
        <v>43747</v>
      </c>
      <c r="AB2498" s="63" t="s">
        <v>389</v>
      </c>
      <c r="AC2498" s="64" t="s">
        <v>16544</v>
      </c>
      <c r="AD2498" s="65" t="s">
        <v>97</v>
      </c>
      <c r="AE2498" s="56" t="s">
        <v>131</v>
      </c>
      <c r="AF2498" s="61"/>
      <c r="AG2498" s="61"/>
      <c r="AH2498" s="67" t="str">
        <v>Oct</v>
      </c>
      <c r="AI2498" s="68" t="str">
        <v>Oct</v>
      </c>
      <c r="AJ2498" s="69">
        <f t="shared" si="340"/>
        <v>0</v>
      </c>
      <c r="AK2498" s="70"/>
      <c r="AL2498" s="71"/>
      <c r="AM2498" s="71" t="str">
        <v>2019</v>
      </c>
      <c r="AN2498" s="70"/>
      <c r="AO2498" s="70" t="s">
        <v>123</v>
      </c>
      <c r="AP2498" s="74">
        <f ca="1"/>
        <v>212</v>
      </c>
    </row>
    <row r="2499" spans="1:42" ht="14.4">
      <c r="A2499" s="55" t="s">
        <v>16545</v>
      </c>
      <c r="B2499" s="56" t="s">
        <v>89</v>
      </c>
      <c r="C2499" s="57">
        <v>43818</v>
      </c>
      <c r="D2499" s="56" t="s">
        <v>131</v>
      </c>
      <c r="E2499" s="56" t="s">
        <v>105</v>
      </c>
      <c r="F2499" s="58" t="s">
        <v>106</v>
      </c>
      <c r="G2499" s="58" t="s">
        <v>107</v>
      </c>
      <c r="H2499" s="56" t="s">
        <v>105</v>
      </c>
      <c r="I2499" s="59"/>
      <c r="J2499" s="59">
        <f t="shared" si="485"/>
        <v>43848</v>
      </c>
      <c r="K2499" s="56" t="s">
        <v>18</v>
      </c>
      <c r="L2499" s="56" t="s">
        <v>14</v>
      </c>
      <c r="M2499" s="60" t="s">
        <v>16538</v>
      </c>
      <c r="N2499" s="56" t="s">
        <v>16556</v>
      </c>
      <c r="O2499" s="56" t="s">
        <v>44</v>
      </c>
      <c r="P2499" s="56" t="s">
        <v>16558</v>
      </c>
      <c r="Q2499" s="56" t="s">
        <v>133</v>
      </c>
      <c r="R2499" s="59"/>
      <c r="S2499" s="56" t="s">
        <v>108</v>
      </c>
      <c r="T2499" s="56" t="s">
        <v>108</v>
      </c>
      <c r="U2499" s="57"/>
      <c r="V2499" s="77"/>
      <c r="W2499" s="62" t="s">
        <v>146</v>
      </c>
      <c r="X2499" s="59"/>
      <c r="Y2499" s="56" t="s">
        <v>108</v>
      </c>
      <c r="Z2499" s="56" t="s">
        <v>123</v>
      </c>
      <c r="AA2499" s="57">
        <v>43819</v>
      </c>
      <c r="AB2499" s="63" t="s">
        <v>238</v>
      </c>
      <c r="AC2499" s="64" t="s">
        <v>16560</v>
      </c>
      <c r="AD2499" s="56" t="s">
        <v>118</v>
      </c>
      <c r="AE2499" s="56" t="s">
        <v>90</v>
      </c>
      <c r="AF2499" s="61"/>
      <c r="AG2499" s="61"/>
      <c r="AH2499" s="67" t="str">
        <v>Dec</v>
      </c>
      <c r="AI2499" s="68" t="str">
        <v>Dec</v>
      </c>
      <c r="AJ2499" s="69">
        <f t="shared" si="340"/>
        <v>1</v>
      </c>
      <c r="AK2499" s="70"/>
      <c r="AL2499" s="71"/>
      <c r="AM2499" s="71" t="str">
        <v>2019</v>
      </c>
      <c r="AN2499" s="70"/>
      <c r="AO2499" s="70" t="s">
        <v>123</v>
      </c>
      <c r="AP2499" s="74">
        <f ca="1"/>
        <v>141</v>
      </c>
    </row>
    <row r="2500" spans="1:42" ht="14.4">
      <c r="A2500" s="55" t="s">
        <v>16562</v>
      </c>
      <c r="B2500" s="56" t="s">
        <v>89</v>
      </c>
      <c r="C2500" s="57">
        <v>43819</v>
      </c>
      <c r="D2500" s="56" t="s">
        <v>131</v>
      </c>
      <c r="E2500" s="56" t="s">
        <v>105</v>
      </c>
      <c r="F2500" s="58" t="s">
        <v>106</v>
      </c>
      <c r="G2500" s="58" t="s">
        <v>107</v>
      </c>
      <c r="H2500" s="271" t="s">
        <v>105</v>
      </c>
      <c r="I2500" s="59"/>
      <c r="J2500" s="59">
        <f t="shared" si="485"/>
        <v>43849</v>
      </c>
      <c r="K2500" s="56" t="s">
        <v>18</v>
      </c>
      <c r="L2500" s="56" t="s">
        <v>18</v>
      </c>
      <c r="M2500" s="60" t="s">
        <v>16538</v>
      </c>
      <c r="N2500" s="56" t="s">
        <v>16566</v>
      </c>
      <c r="O2500" s="56" t="s">
        <v>1143</v>
      </c>
      <c r="P2500" s="56" t="s">
        <v>16567</v>
      </c>
      <c r="Q2500" s="56" t="s">
        <v>133</v>
      </c>
      <c r="R2500" s="59"/>
      <c r="S2500" s="56" t="s">
        <v>108</v>
      </c>
      <c r="T2500" s="56" t="s">
        <v>108</v>
      </c>
      <c r="U2500" s="57"/>
      <c r="V2500" s="77"/>
      <c r="W2500" s="62" t="s">
        <v>146</v>
      </c>
      <c r="X2500" s="59"/>
      <c r="Y2500" s="56" t="s">
        <v>108</v>
      </c>
      <c r="Z2500" s="56" t="s">
        <v>121</v>
      </c>
      <c r="AA2500" s="57">
        <v>43819</v>
      </c>
      <c r="AB2500" s="63" t="s">
        <v>238</v>
      </c>
      <c r="AC2500" s="64" t="s">
        <v>16569</v>
      </c>
      <c r="AD2500" s="56" t="s">
        <v>97</v>
      </c>
      <c r="AE2500" s="56" t="s">
        <v>90</v>
      </c>
      <c r="AF2500" s="61"/>
      <c r="AG2500" s="61"/>
      <c r="AH2500" s="67" t="str">
        <v>Dec</v>
      </c>
      <c r="AI2500" s="68" t="str">
        <v>Dec</v>
      </c>
      <c r="AJ2500" s="69">
        <f t="shared" si="340"/>
        <v>0</v>
      </c>
      <c r="AK2500" s="70"/>
      <c r="AL2500" s="71"/>
      <c r="AM2500" s="71" t="str">
        <v>2019</v>
      </c>
      <c r="AN2500" s="70"/>
      <c r="AO2500" s="70" t="s">
        <v>123</v>
      </c>
      <c r="AP2500" s="74">
        <f ca="1"/>
        <v>140</v>
      </c>
    </row>
    <row r="2501" spans="1:42" ht="14.4">
      <c r="A2501" s="55" t="s">
        <v>16571</v>
      </c>
      <c r="B2501" s="56" t="s">
        <v>89</v>
      </c>
      <c r="C2501" s="57">
        <v>43714</v>
      </c>
      <c r="D2501" s="56" t="s">
        <v>131</v>
      </c>
      <c r="E2501" s="56" t="s">
        <v>297</v>
      </c>
      <c r="F2501" s="58" t="s">
        <v>106</v>
      </c>
      <c r="G2501" s="58" t="s">
        <v>107</v>
      </c>
      <c r="H2501" s="56" t="s">
        <v>140</v>
      </c>
      <c r="I2501" s="57"/>
      <c r="J2501" s="57">
        <f t="shared" si="485"/>
        <v>43744</v>
      </c>
      <c r="K2501" s="56" t="s">
        <v>18</v>
      </c>
      <c r="L2501" s="56" t="s">
        <v>18</v>
      </c>
      <c r="M2501" s="60" t="s">
        <v>16573</v>
      </c>
      <c r="N2501" s="56" t="s">
        <v>16574</v>
      </c>
      <c r="O2501" s="56" t="s">
        <v>189</v>
      </c>
      <c r="P2501" s="56" t="s">
        <v>16575</v>
      </c>
      <c r="Q2501" s="56" t="s">
        <v>150</v>
      </c>
      <c r="R2501" s="57"/>
      <c r="S2501" s="56" t="s">
        <v>108</v>
      </c>
      <c r="T2501" s="56" t="s">
        <v>108</v>
      </c>
      <c r="U2501" s="57"/>
      <c r="V2501" s="62" t="s">
        <v>122</v>
      </c>
      <c r="W2501" s="76" t="s">
        <v>122</v>
      </c>
      <c r="X2501" s="57"/>
      <c r="Y2501" s="56" t="s">
        <v>108</v>
      </c>
      <c r="Z2501" s="56" t="s">
        <v>121</v>
      </c>
      <c r="AA2501" s="57">
        <v>43717</v>
      </c>
      <c r="AB2501" s="63" t="s">
        <v>289</v>
      </c>
      <c r="AC2501" s="64" t="s">
        <v>16588</v>
      </c>
      <c r="AD2501" s="65" t="s">
        <v>97</v>
      </c>
      <c r="AE2501" s="56" t="s">
        <v>131</v>
      </c>
      <c r="AF2501" s="61"/>
      <c r="AG2501" s="61"/>
      <c r="AH2501" s="67" t="str">
        <v>Sep</v>
      </c>
      <c r="AI2501" s="68" t="str">
        <v>Sep</v>
      </c>
      <c r="AJ2501" s="69">
        <f t="shared" si="340"/>
        <v>3</v>
      </c>
      <c r="AK2501" s="70" t="str">
        <f>IF(R2501="","",SUM(R2501+30))</f>
        <v/>
      </c>
      <c r="AL2501" s="71" t="s">
        <v>17409</v>
      </c>
      <c r="AM2501" s="71" t="str">
        <v>2019</v>
      </c>
      <c r="AN2501" s="70">
        <f>IF(C2501="","",SUM(C2501+10))</f>
        <v>43724</v>
      </c>
      <c r="AO2501" s="70" t="s">
        <v>123</v>
      </c>
      <c r="AP2501" s="74">
        <f ca="1"/>
        <v>245</v>
      </c>
    </row>
    <row r="2502" spans="1:42" ht="14.4">
      <c r="A2502" s="55" t="s">
        <v>16594</v>
      </c>
      <c r="B2502" s="56" t="s">
        <v>89</v>
      </c>
      <c r="C2502" s="100">
        <v>43817</v>
      </c>
      <c r="D2502" s="56" t="s">
        <v>131</v>
      </c>
      <c r="E2502" s="56" t="s">
        <v>105</v>
      </c>
      <c r="F2502" s="58" t="s">
        <v>106</v>
      </c>
      <c r="G2502" s="58" t="s">
        <v>107</v>
      </c>
      <c r="H2502" s="56" t="s">
        <v>105</v>
      </c>
      <c r="I2502" s="59"/>
      <c r="J2502" s="59">
        <f t="shared" si="485"/>
        <v>43847</v>
      </c>
      <c r="K2502" s="56" t="s">
        <v>18</v>
      </c>
      <c r="L2502" s="56" t="s">
        <v>18</v>
      </c>
      <c r="M2502" s="60" t="s">
        <v>1186</v>
      </c>
      <c r="N2502" s="56" t="s">
        <v>16598</v>
      </c>
      <c r="O2502" s="56" t="s">
        <v>29</v>
      </c>
      <c r="P2502" s="56" t="s">
        <v>16399</v>
      </c>
      <c r="Q2502" s="56" t="s">
        <v>150</v>
      </c>
      <c r="R2502" s="59"/>
      <c r="S2502" s="56" t="s">
        <v>108</v>
      </c>
      <c r="T2502" s="56" t="s">
        <v>108</v>
      </c>
      <c r="U2502" s="57"/>
      <c r="V2502" s="77"/>
      <c r="W2502" s="62" t="s">
        <v>146</v>
      </c>
      <c r="X2502" s="59"/>
      <c r="Y2502" s="56" t="s">
        <v>108</v>
      </c>
      <c r="Z2502" s="56" t="s">
        <v>121</v>
      </c>
      <c r="AA2502" s="57">
        <v>43819</v>
      </c>
      <c r="AB2502" s="63" t="s">
        <v>238</v>
      </c>
      <c r="AC2502" s="64" t="s">
        <v>16599</v>
      </c>
      <c r="AD2502" s="56" t="s">
        <v>97</v>
      </c>
      <c r="AE2502" s="56" t="s">
        <v>90</v>
      </c>
      <c r="AF2502" s="61"/>
      <c r="AG2502" s="61"/>
      <c r="AH2502" s="67" t="str">
        <v>Dec</v>
      </c>
      <c r="AI2502" s="68" t="str">
        <v>Dec</v>
      </c>
      <c r="AJ2502" s="69">
        <f t="shared" si="340"/>
        <v>2</v>
      </c>
      <c r="AK2502" s="70"/>
      <c r="AL2502" s="71"/>
      <c r="AM2502" s="71" t="str">
        <v>2019</v>
      </c>
      <c r="AN2502" s="70"/>
      <c r="AO2502" s="70" t="s">
        <v>123</v>
      </c>
      <c r="AP2502" s="74">
        <f ca="1"/>
        <v>142</v>
      </c>
    </row>
    <row r="2503" spans="1:42" ht="14.4">
      <c r="A2503" s="55" t="s">
        <v>16601</v>
      </c>
      <c r="B2503" s="56" t="s">
        <v>89</v>
      </c>
      <c r="C2503" s="57">
        <v>43809</v>
      </c>
      <c r="D2503" s="56" t="s">
        <v>131</v>
      </c>
      <c r="E2503" s="56" t="s">
        <v>105</v>
      </c>
      <c r="F2503" s="58" t="s">
        <v>106</v>
      </c>
      <c r="G2503" s="58" t="s">
        <v>107</v>
      </c>
      <c r="H2503" s="56" t="s">
        <v>105</v>
      </c>
      <c r="I2503" s="59"/>
      <c r="J2503" s="59">
        <f t="shared" si="485"/>
        <v>43839</v>
      </c>
      <c r="K2503" s="56" t="s">
        <v>18</v>
      </c>
      <c r="L2503" s="56" t="s">
        <v>18</v>
      </c>
      <c r="M2503" s="60" t="s">
        <v>802</v>
      </c>
      <c r="N2503" s="56" t="s">
        <v>16603</v>
      </c>
      <c r="O2503" s="56" t="s">
        <v>16</v>
      </c>
      <c r="P2503" s="56" t="s">
        <v>16604</v>
      </c>
      <c r="Q2503" s="56" t="s">
        <v>150</v>
      </c>
      <c r="R2503" s="59"/>
      <c r="S2503" s="56" t="s">
        <v>108</v>
      </c>
      <c r="T2503" s="56" t="s">
        <v>108</v>
      </c>
      <c r="U2503" s="57"/>
      <c r="V2503" s="77"/>
      <c r="W2503" s="62" t="s">
        <v>146</v>
      </c>
      <c r="X2503" s="59"/>
      <c r="Y2503" s="56" t="s">
        <v>108</v>
      </c>
      <c r="Z2503" s="56" t="s">
        <v>121</v>
      </c>
      <c r="AA2503" s="57">
        <v>43809</v>
      </c>
      <c r="AB2503" s="63" t="s">
        <v>238</v>
      </c>
      <c r="AC2503" s="64" t="s">
        <v>16501</v>
      </c>
      <c r="AD2503" s="56" t="s">
        <v>97</v>
      </c>
      <c r="AE2503" s="56" t="s">
        <v>131</v>
      </c>
      <c r="AF2503" s="61"/>
      <c r="AG2503" s="61"/>
      <c r="AH2503" s="67" t="str">
        <v>Dec</v>
      </c>
      <c r="AI2503" s="68" t="str">
        <v>Dec</v>
      </c>
      <c r="AJ2503" s="69">
        <f t="shared" si="340"/>
        <v>0</v>
      </c>
      <c r="AK2503" s="70"/>
      <c r="AL2503" s="71"/>
      <c r="AM2503" s="71" t="str">
        <v>2019</v>
      </c>
      <c r="AN2503" s="70"/>
      <c r="AO2503" s="70" t="s">
        <v>123</v>
      </c>
      <c r="AP2503" s="74">
        <f ca="1"/>
        <v>150</v>
      </c>
    </row>
    <row r="2504" spans="1:42" ht="14.4">
      <c r="A2504" s="55" t="s">
        <v>16608</v>
      </c>
      <c r="B2504" s="56" t="s">
        <v>89</v>
      </c>
      <c r="C2504" s="57">
        <v>43746</v>
      </c>
      <c r="D2504" s="56" t="s">
        <v>131</v>
      </c>
      <c r="E2504" s="56" t="s">
        <v>297</v>
      </c>
      <c r="F2504" s="58" t="s">
        <v>106</v>
      </c>
      <c r="G2504" s="58" t="s">
        <v>107</v>
      </c>
      <c r="H2504" s="56" t="s">
        <v>140</v>
      </c>
      <c r="I2504" s="59"/>
      <c r="J2504" s="59">
        <f t="shared" si="485"/>
        <v>43776</v>
      </c>
      <c r="K2504" s="56" t="s">
        <v>18</v>
      </c>
      <c r="L2504" s="56" t="s">
        <v>18</v>
      </c>
      <c r="M2504" s="60" t="s">
        <v>16610</v>
      </c>
      <c r="N2504" s="56" t="s">
        <v>16611</v>
      </c>
      <c r="O2504" s="56" t="s">
        <v>20</v>
      </c>
      <c r="P2504" s="56" t="s">
        <v>16613</v>
      </c>
      <c r="Q2504" s="56" t="s">
        <v>154</v>
      </c>
      <c r="R2504" s="59"/>
      <c r="S2504" s="56" t="s">
        <v>108</v>
      </c>
      <c r="T2504" s="56" t="s">
        <v>108</v>
      </c>
      <c r="U2504" s="57"/>
      <c r="V2504" s="77"/>
      <c r="W2504" s="62" t="s">
        <v>122</v>
      </c>
      <c r="X2504" s="59"/>
      <c r="Y2504" s="56" t="s">
        <v>108</v>
      </c>
      <c r="Z2504" s="56" t="s">
        <v>121</v>
      </c>
      <c r="AA2504" s="57">
        <v>43748</v>
      </c>
      <c r="AB2504" s="63" t="s">
        <v>389</v>
      </c>
      <c r="AC2504" s="64" t="s">
        <v>4702</v>
      </c>
      <c r="AD2504" s="65" t="s">
        <v>97</v>
      </c>
      <c r="AE2504" s="56" t="s">
        <v>131</v>
      </c>
      <c r="AF2504" s="61"/>
      <c r="AG2504" s="61"/>
      <c r="AH2504" s="67" t="str">
        <v>Oct</v>
      </c>
      <c r="AI2504" s="68" t="str">
        <v>Oct</v>
      </c>
      <c r="AJ2504" s="69">
        <f t="shared" si="340"/>
        <v>2</v>
      </c>
      <c r="AK2504" s="70"/>
      <c r="AL2504" s="71"/>
      <c r="AM2504" s="71" t="str">
        <v>2019</v>
      </c>
      <c r="AN2504" s="70"/>
      <c r="AO2504" s="70" t="s">
        <v>123</v>
      </c>
      <c r="AP2504" s="74">
        <f ca="1"/>
        <v>213</v>
      </c>
    </row>
    <row r="2505" spans="1:42" ht="14.4">
      <c r="A2505" s="55" t="s">
        <v>16618</v>
      </c>
      <c r="B2505" s="56" t="s">
        <v>89</v>
      </c>
      <c r="C2505" s="57">
        <v>43663</v>
      </c>
      <c r="D2505" s="56" t="s">
        <v>131</v>
      </c>
      <c r="E2505" s="56" t="s">
        <v>140</v>
      </c>
      <c r="F2505" s="58" t="s">
        <v>106</v>
      </c>
      <c r="G2505" s="58" t="s">
        <v>107</v>
      </c>
      <c r="H2505" s="56" t="s">
        <v>140</v>
      </c>
      <c r="I2505" s="57"/>
      <c r="J2505" s="57">
        <f t="shared" si="485"/>
        <v>43693</v>
      </c>
      <c r="K2505" s="56" t="s">
        <v>18</v>
      </c>
      <c r="L2505" s="56" t="s">
        <v>18</v>
      </c>
      <c r="M2505" s="60" t="s">
        <v>16620</v>
      </c>
      <c r="N2505" s="56" t="s">
        <v>16621</v>
      </c>
      <c r="O2505" s="56" t="s">
        <v>29</v>
      </c>
      <c r="P2505" s="56" t="s">
        <v>16622</v>
      </c>
      <c r="Q2505" s="56" t="s">
        <v>150</v>
      </c>
      <c r="R2505" s="57"/>
      <c r="S2505" s="56" t="s">
        <v>18</v>
      </c>
      <c r="T2505" s="56" t="s">
        <v>108</v>
      </c>
      <c r="U2505" s="57"/>
      <c r="V2505" s="62" t="s">
        <v>122</v>
      </c>
      <c r="W2505" s="76" t="s">
        <v>122</v>
      </c>
      <c r="X2505" s="57"/>
      <c r="Y2505" s="56" t="s">
        <v>108</v>
      </c>
      <c r="Z2505" s="56" t="s">
        <v>121</v>
      </c>
      <c r="AA2505" s="57">
        <v>43663</v>
      </c>
      <c r="AB2505" s="63" t="s">
        <v>163</v>
      </c>
      <c r="AC2505" s="64" t="s">
        <v>16625</v>
      </c>
      <c r="AD2505" s="65" t="s">
        <v>97</v>
      </c>
      <c r="AE2505" s="56" t="s">
        <v>131</v>
      </c>
      <c r="AF2505" s="61"/>
      <c r="AG2505" s="61"/>
      <c r="AH2505" s="67" t="str">
        <v>Jul</v>
      </c>
      <c r="AI2505" s="68" t="str">
        <v>Jul</v>
      </c>
      <c r="AJ2505" s="69">
        <f t="shared" si="340"/>
        <v>0</v>
      </c>
      <c r="AK2505" s="70" t="str">
        <f>IF(R2505="","",SUM(R2505+30))</f>
        <v/>
      </c>
      <c r="AL2505" s="71" t="s">
        <v>17409</v>
      </c>
      <c r="AM2505" s="71" t="str">
        <v>2019</v>
      </c>
      <c r="AN2505" s="70">
        <f>IF(C2505="","",SUM(C2505+10))</f>
        <v>43673</v>
      </c>
      <c r="AO2505" s="70" t="s">
        <v>123</v>
      </c>
      <c r="AP2505" s="74">
        <f ca="1"/>
        <v>296</v>
      </c>
    </row>
    <row r="2506" spans="1:42" ht="14.4">
      <c r="A2506" s="55" t="s">
        <v>16630</v>
      </c>
      <c r="B2506" s="56" t="s">
        <v>89</v>
      </c>
      <c r="C2506" s="57">
        <v>43812</v>
      </c>
      <c r="D2506" s="56" t="s">
        <v>131</v>
      </c>
      <c r="E2506" s="56" t="s">
        <v>297</v>
      </c>
      <c r="F2506" s="58" t="s">
        <v>106</v>
      </c>
      <c r="G2506" s="58" t="s">
        <v>107</v>
      </c>
      <c r="H2506" s="56" t="s">
        <v>140</v>
      </c>
      <c r="I2506" s="59"/>
      <c r="J2506" s="59">
        <f t="shared" si="485"/>
        <v>43842</v>
      </c>
      <c r="K2506" s="56" t="s">
        <v>18</v>
      </c>
      <c r="L2506" s="56" t="s">
        <v>14</v>
      </c>
      <c r="M2506" s="60" t="s">
        <v>16633</v>
      </c>
      <c r="N2506" s="56" t="s">
        <v>16634</v>
      </c>
      <c r="O2506" s="56"/>
      <c r="P2506" s="56" t="s">
        <v>108</v>
      </c>
      <c r="Q2506" s="56" t="s">
        <v>150</v>
      </c>
      <c r="R2506" s="59"/>
      <c r="S2506" s="56" t="s">
        <v>108</v>
      </c>
      <c r="T2506" s="56" t="s">
        <v>108</v>
      </c>
      <c r="U2506" s="57"/>
      <c r="V2506" s="77"/>
      <c r="W2506" s="62" t="s">
        <v>108</v>
      </c>
      <c r="X2506" s="59"/>
      <c r="Y2506" s="56" t="s">
        <v>108</v>
      </c>
      <c r="Z2506" s="56" t="s">
        <v>108</v>
      </c>
      <c r="AA2506" s="57">
        <v>43816</v>
      </c>
      <c r="AB2506" s="63" t="s">
        <v>238</v>
      </c>
      <c r="AC2506" s="64" t="s">
        <v>10156</v>
      </c>
      <c r="AD2506" s="56" t="s">
        <v>118</v>
      </c>
      <c r="AE2506" s="56"/>
      <c r="AF2506" s="61"/>
      <c r="AG2506" s="61"/>
      <c r="AH2506" s="67" t="str">
        <v>Dec</v>
      </c>
      <c r="AI2506" s="68" t="str">
        <v>Dec</v>
      </c>
      <c r="AJ2506" s="69">
        <f t="shared" si="340"/>
        <v>4</v>
      </c>
      <c r="AK2506" s="70"/>
      <c r="AL2506" s="71"/>
      <c r="AM2506" s="71" t="str">
        <v>2019</v>
      </c>
      <c r="AN2506" s="70"/>
      <c r="AO2506" s="70" t="s">
        <v>123</v>
      </c>
      <c r="AP2506" s="74">
        <f ca="1"/>
        <v>147</v>
      </c>
    </row>
    <row r="2507" spans="1:42" ht="14.4">
      <c r="A2507" s="55" t="s">
        <v>16637</v>
      </c>
      <c r="B2507" s="56" t="s">
        <v>89</v>
      </c>
      <c r="C2507" s="57">
        <v>43676</v>
      </c>
      <c r="D2507" s="56" t="s">
        <v>131</v>
      </c>
      <c r="E2507" s="56" t="s">
        <v>140</v>
      </c>
      <c r="F2507" s="58" t="s">
        <v>106</v>
      </c>
      <c r="G2507" s="58" t="s">
        <v>107</v>
      </c>
      <c r="H2507" s="56" t="s">
        <v>140</v>
      </c>
      <c r="I2507" s="57"/>
      <c r="J2507" s="57">
        <f t="shared" si="485"/>
        <v>43706</v>
      </c>
      <c r="K2507" s="56" t="s">
        <v>18</v>
      </c>
      <c r="L2507" s="56" t="s">
        <v>18</v>
      </c>
      <c r="M2507" s="60" t="s">
        <v>16639</v>
      </c>
      <c r="N2507" s="56" t="s">
        <v>16640</v>
      </c>
      <c r="O2507" s="56" t="s">
        <v>355</v>
      </c>
      <c r="P2507" s="56" t="s">
        <v>16641</v>
      </c>
      <c r="Q2507" s="56" t="s">
        <v>154</v>
      </c>
      <c r="R2507" s="57"/>
      <c r="S2507" s="56" t="s">
        <v>18</v>
      </c>
      <c r="T2507" s="56" t="s">
        <v>108</v>
      </c>
      <c r="U2507" s="57"/>
      <c r="V2507" s="62"/>
      <c r="W2507" s="62">
        <v>0</v>
      </c>
      <c r="X2507" s="57"/>
      <c r="Y2507" s="56" t="s">
        <v>108</v>
      </c>
      <c r="Z2507" s="56" t="s">
        <v>121</v>
      </c>
      <c r="AA2507" s="57">
        <v>43676</v>
      </c>
      <c r="AB2507" s="63" t="s">
        <v>163</v>
      </c>
      <c r="AC2507" s="64" t="s">
        <v>11927</v>
      </c>
      <c r="AD2507" s="65" t="s">
        <v>97</v>
      </c>
      <c r="AE2507" s="56" t="s">
        <v>131</v>
      </c>
      <c r="AF2507" s="61"/>
      <c r="AG2507" s="61"/>
      <c r="AH2507" s="67" t="str">
        <v>Jul</v>
      </c>
      <c r="AI2507" s="68" t="str">
        <v>Jul</v>
      </c>
      <c r="AJ2507" s="69">
        <f t="shared" si="340"/>
        <v>0</v>
      </c>
      <c r="AK2507" s="70" t="str">
        <f>IF(R2507="","",SUM(R2507+30))</f>
        <v/>
      </c>
      <c r="AL2507" s="71" t="s">
        <v>17409</v>
      </c>
      <c r="AM2507" s="71" t="str">
        <v>2019</v>
      </c>
      <c r="AN2507" s="70">
        <f>IF(C2507="","",SUM(C2507+10))</f>
        <v>43686</v>
      </c>
      <c r="AO2507" s="70" t="s">
        <v>123</v>
      </c>
      <c r="AP2507" s="74">
        <f ca="1"/>
        <v>283</v>
      </c>
    </row>
    <row r="2508" spans="1:42" ht="14.4">
      <c r="A2508" s="55" t="s">
        <v>16650</v>
      </c>
      <c r="B2508" s="56" t="s">
        <v>89</v>
      </c>
      <c r="C2508" s="57">
        <v>43738</v>
      </c>
      <c r="D2508" s="56" t="s">
        <v>131</v>
      </c>
      <c r="E2508" s="56" t="s">
        <v>297</v>
      </c>
      <c r="F2508" s="58" t="s">
        <v>106</v>
      </c>
      <c r="G2508" s="58" t="s">
        <v>107</v>
      </c>
      <c r="H2508" s="56" t="s">
        <v>140</v>
      </c>
      <c r="I2508" s="59"/>
      <c r="J2508" s="59">
        <f t="shared" si="485"/>
        <v>43768</v>
      </c>
      <c r="K2508" s="56" t="s">
        <v>18</v>
      </c>
      <c r="L2508" s="56" t="s">
        <v>18</v>
      </c>
      <c r="M2508" s="60" t="s">
        <v>16660</v>
      </c>
      <c r="N2508" s="56" t="s">
        <v>16661</v>
      </c>
      <c r="O2508" s="56" t="s">
        <v>436</v>
      </c>
      <c r="P2508" s="56" t="s">
        <v>16662</v>
      </c>
      <c r="Q2508" s="56" t="s">
        <v>154</v>
      </c>
      <c r="R2508" s="59"/>
      <c r="S2508" s="56" t="s">
        <v>108</v>
      </c>
      <c r="T2508" s="56" t="s">
        <v>108</v>
      </c>
      <c r="U2508" s="57"/>
      <c r="V2508" s="62" t="s">
        <v>122</v>
      </c>
      <c r="W2508" s="76" t="s">
        <v>122</v>
      </c>
      <c r="X2508" s="59"/>
      <c r="Y2508" s="56" t="s">
        <v>108</v>
      </c>
      <c r="Z2508" s="56" t="s">
        <v>121</v>
      </c>
      <c r="AA2508" s="57">
        <v>43741</v>
      </c>
      <c r="AB2508" s="63" t="s">
        <v>389</v>
      </c>
      <c r="AC2508" s="64" t="s">
        <v>16664</v>
      </c>
      <c r="AD2508" s="65" t="s">
        <v>97</v>
      </c>
      <c r="AE2508" s="56" t="s">
        <v>131</v>
      </c>
      <c r="AF2508" s="61"/>
      <c r="AG2508" s="61"/>
      <c r="AH2508" s="67" t="str">
        <v>Sep</v>
      </c>
      <c r="AI2508" s="68" t="str">
        <v>Oct</v>
      </c>
      <c r="AJ2508" s="69">
        <f t="shared" si="340"/>
        <v>3</v>
      </c>
      <c r="AK2508" s="70"/>
      <c r="AL2508" s="71"/>
      <c r="AM2508" s="71" t="str">
        <v>2019</v>
      </c>
      <c r="AN2508" s="70"/>
      <c r="AO2508" s="70" t="s">
        <v>123</v>
      </c>
      <c r="AP2508" s="74">
        <f ca="1"/>
        <v>221</v>
      </c>
    </row>
    <row r="2509" spans="1:42" ht="14.4">
      <c r="A2509" s="55" t="s">
        <v>16666</v>
      </c>
      <c r="B2509" s="56" t="s">
        <v>89</v>
      </c>
      <c r="C2509" s="57">
        <v>43676</v>
      </c>
      <c r="D2509" s="56" t="s">
        <v>131</v>
      </c>
      <c r="E2509" s="56" t="s">
        <v>140</v>
      </c>
      <c r="F2509" s="58" t="s">
        <v>106</v>
      </c>
      <c r="G2509" s="58" t="s">
        <v>107</v>
      </c>
      <c r="H2509" s="56" t="s">
        <v>140</v>
      </c>
      <c r="I2509" s="57"/>
      <c r="J2509" s="57">
        <f t="shared" si="485"/>
        <v>43706</v>
      </c>
      <c r="K2509" s="56" t="s">
        <v>18</v>
      </c>
      <c r="L2509" s="56" t="s">
        <v>14</v>
      </c>
      <c r="M2509" s="60" t="s">
        <v>16669</v>
      </c>
      <c r="N2509" s="56" t="s">
        <v>16670</v>
      </c>
      <c r="O2509" s="56"/>
      <c r="P2509" s="56" t="s">
        <v>108</v>
      </c>
      <c r="Q2509" s="56" t="s">
        <v>150</v>
      </c>
      <c r="R2509" s="57"/>
      <c r="S2509" s="56" t="s">
        <v>108</v>
      </c>
      <c r="T2509" s="56" t="s">
        <v>108</v>
      </c>
      <c r="U2509" s="57"/>
      <c r="V2509" s="62"/>
      <c r="W2509" s="62" t="s">
        <v>108</v>
      </c>
      <c r="X2509" s="57"/>
      <c r="Y2509" s="56" t="s">
        <v>108</v>
      </c>
      <c r="Z2509" s="56" t="s">
        <v>123</v>
      </c>
      <c r="AA2509" s="57">
        <v>43676</v>
      </c>
      <c r="AB2509" s="63" t="s">
        <v>163</v>
      </c>
      <c r="AC2509" s="64" t="s">
        <v>16672</v>
      </c>
      <c r="AD2509" s="56" t="s">
        <v>118</v>
      </c>
      <c r="AE2509" s="61"/>
      <c r="AF2509" s="61"/>
      <c r="AG2509" s="61"/>
      <c r="AH2509" s="67" t="str">
        <v>Jul</v>
      </c>
      <c r="AI2509" s="68" t="str">
        <v>Jul</v>
      </c>
      <c r="AJ2509" s="69">
        <f t="shared" si="340"/>
        <v>0</v>
      </c>
      <c r="AK2509" s="70" t="str">
        <f>IF(R2509="","",SUM(R2509+30))</f>
        <v/>
      </c>
      <c r="AL2509" s="71" t="s">
        <v>17409</v>
      </c>
      <c r="AM2509" s="71" t="str">
        <v>2019</v>
      </c>
      <c r="AN2509" s="70">
        <f>IF(C2509="","",SUM(C2509+10))</f>
        <v>43686</v>
      </c>
      <c r="AO2509" s="70" t="s">
        <v>123</v>
      </c>
      <c r="AP2509" s="74">
        <f ca="1"/>
        <v>283</v>
      </c>
    </row>
    <row r="2510" spans="1:42" ht="14.4">
      <c r="A2510" s="55" t="s">
        <v>16677</v>
      </c>
      <c r="B2510" s="56" t="s">
        <v>89</v>
      </c>
      <c r="C2510" s="57">
        <v>43807</v>
      </c>
      <c r="D2510" s="56" t="s">
        <v>131</v>
      </c>
      <c r="E2510" s="56" t="s">
        <v>297</v>
      </c>
      <c r="F2510" s="58" t="s">
        <v>106</v>
      </c>
      <c r="G2510" s="58" t="s">
        <v>107</v>
      </c>
      <c r="H2510" s="56" t="s">
        <v>140</v>
      </c>
      <c r="I2510" s="59"/>
      <c r="J2510" s="59">
        <f t="shared" si="485"/>
        <v>43837</v>
      </c>
      <c r="K2510" s="56" t="s">
        <v>18</v>
      </c>
      <c r="L2510" s="56" t="s">
        <v>18</v>
      </c>
      <c r="M2510" s="60" t="s">
        <v>16669</v>
      </c>
      <c r="N2510" s="56" t="s">
        <v>16680</v>
      </c>
      <c r="O2510" s="56" t="s">
        <v>20</v>
      </c>
      <c r="P2510" s="56" t="s">
        <v>16681</v>
      </c>
      <c r="Q2510" s="56" t="s">
        <v>150</v>
      </c>
      <c r="R2510" s="59"/>
      <c r="S2510" s="56" t="s">
        <v>108</v>
      </c>
      <c r="T2510" s="56" t="s">
        <v>108</v>
      </c>
      <c r="U2510" s="57"/>
      <c r="V2510" s="77"/>
      <c r="W2510" s="62" t="s">
        <v>122</v>
      </c>
      <c r="X2510" s="59"/>
      <c r="Y2510" s="56" t="s">
        <v>108</v>
      </c>
      <c r="Z2510" s="56" t="s">
        <v>121</v>
      </c>
      <c r="AA2510" s="57">
        <v>43808</v>
      </c>
      <c r="AB2510" s="63" t="s">
        <v>238</v>
      </c>
      <c r="AC2510" s="64" t="s">
        <v>16693</v>
      </c>
      <c r="AD2510" s="56" t="s">
        <v>97</v>
      </c>
      <c r="AE2510" s="56" t="s">
        <v>90</v>
      </c>
      <c r="AF2510" s="61"/>
      <c r="AG2510" s="61"/>
      <c r="AH2510" s="67" t="str">
        <v>Dec</v>
      </c>
      <c r="AI2510" s="68" t="str">
        <v>Dec</v>
      </c>
      <c r="AJ2510" s="69">
        <f t="shared" si="340"/>
        <v>1</v>
      </c>
      <c r="AK2510" s="70"/>
      <c r="AL2510" s="71"/>
      <c r="AM2510" s="71" t="str">
        <v>2019</v>
      </c>
      <c r="AN2510" s="70"/>
      <c r="AO2510" s="70" t="s">
        <v>123</v>
      </c>
      <c r="AP2510" s="74">
        <f ca="1"/>
        <v>152</v>
      </c>
    </row>
    <row r="2511" spans="1:42" ht="14.4">
      <c r="A2511" s="55" t="s">
        <v>16696</v>
      </c>
      <c r="B2511" s="56" t="s">
        <v>89</v>
      </c>
      <c r="C2511" s="57">
        <v>43676</v>
      </c>
      <c r="D2511" s="56" t="s">
        <v>131</v>
      </c>
      <c r="E2511" s="56" t="s">
        <v>140</v>
      </c>
      <c r="F2511" s="58" t="s">
        <v>106</v>
      </c>
      <c r="G2511" s="58" t="s">
        <v>107</v>
      </c>
      <c r="H2511" s="56" t="s">
        <v>140</v>
      </c>
      <c r="I2511" s="57"/>
      <c r="J2511" s="57">
        <f t="shared" si="485"/>
        <v>43706</v>
      </c>
      <c r="K2511" s="56" t="s">
        <v>18</v>
      </c>
      <c r="L2511" s="56" t="s">
        <v>18</v>
      </c>
      <c r="M2511" s="60" t="s">
        <v>16698</v>
      </c>
      <c r="N2511" s="56" t="s">
        <v>16699</v>
      </c>
      <c r="O2511" s="56" t="s">
        <v>355</v>
      </c>
      <c r="P2511" s="56" t="s">
        <v>16700</v>
      </c>
      <c r="Q2511" s="56" t="s">
        <v>150</v>
      </c>
      <c r="R2511" s="57"/>
      <c r="S2511" s="56" t="s">
        <v>18</v>
      </c>
      <c r="T2511" s="56" t="s">
        <v>108</v>
      </c>
      <c r="U2511" s="57"/>
      <c r="V2511" s="62"/>
      <c r="W2511" s="62">
        <v>0</v>
      </c>
      <c r="X2511" s="57"/>
      <c r="Y2511" s="56" t="s">
        <v>108</v>
      </c>
      <c r="Z2511" s="56" t="s">
        <v>121</v>
      </c>
      <c r="AA2511" s="57">
        <v>43683</v>
      </c>
      <c r="AB2511" s="63" t="s">
        <v>163</v>
      </c>
      <c r="AC2511" s="64" t="s">
        <v>16701</v>
      </c>
      <c r="AD2511" s="65" t="s">
        <v>97</v>
      </c>
      <c r="AE2511" s="56" t="s">
        <v>131</v>
      </c>
      <c r="AF2511" s="61"/>
      <c r="AG2511" s="61"/>
      <c r="AH2511" s="67" t="str">
        <v>Jul</v>
      </c>
      <c r="AI2511" s="68" t="str">
        <v>Aug</v>
      </c>
      <c r="AJ2511" s="69">
        <f t="shared" si="340"/>
        <v>7</v>
      </c>
      <c r="AK2511" s="70" t="str">
        <f t="shared" ref="AK2511:AK2512" si="486">IF(R2511="","",SUM(R2511+30))</f>
        <v/>
      </c>
      <c r="AL2511" s="71" t="s">
        <v>17409</v>
      </c>
      <c r="AM2511" s="71" t="str">
        <v>2019</v>
      </c>
      <c r="AN2511" s="70">
        <f t="shared" ref="AN2511:AN2512" si="487">IF(C2511="","",SUM(C2511+10))</f>
        <v>43686</v>
      </c>
      <c r="AO2511" s="70" t="s">
        <v>123</v>
      </c>
      <c r="AP2511" s="74">
        <f ca="1"/>
        <v>283</v>
      </c>
    </row>
    <row r="2512" spans="1:42" ht="14.4">
      <c r="A2512" s="55" t="s">
        <v>16708</v>
      </c>
      <c r="B2512" s="56" t="s">
        <v>89</v>
      </c>
      <c r="C2512" s="57">
        <v>43714</v>
      </c>
      <c r="D2512" s="56" t="s">
        <v>131</v>
      </c>
      <c r="E2512" s="56" t="s">
        <v>297</v>
      </c>
      <c r="F2512" s="58" t="s">
        <v>106</v>
      </c>
      <c r="G2512" s="58" t="s">
        <v>107</v>
      </c>
      <c r="H2512" s="56" t="s">
        <v>140</v>
      </c>
      <c r="I2512" s="57"/>
      <c r="J2512" s="57">
        <f t="shared" si="485"/>
        <v>43744</v>
      </c>
      <c r="K2512" s="56" t="s">
        <v>18</v>
      </c>
      <c r="L2512" s="56" t="s">
        <v>18</v>
      </c>
      <c r="M2512" s="60" t="s">
        <v>16698</v>
      </c>
      <c r="N2512" s="56" t="s">
        <v>16710</v>
      </c>
      <c r="O2512" s="56" t="s">
        <v>436</v>
      </c>
      <c r="P2512" s="56" t="s">
        <v>16711</v>
      </c>
      <c r="Q2512" s="56" t="s">
        <v>150</v>
      </c>
      <c r="R2512" s="57"/>
      <c r="S2512" s="56" t="s">
        <v>108</v>
      </c>
      <c r="T2512" s="56" t="s">
        <v>108</v>
      </c>
      <c r="U2512" s="57"/>
      <c r="V2512" s="62" t="s">
        <v>122</v>
      </c>
      <c r="W2512" s="76" t="s">
        <v>122</v>
      </c>
      <c r="X2512" s="57"/>
      <c r="Y2512" s="56" t="s">
        <v>108</v>
      </c>
      <c r="Z2512" s="56" t="s">
        <v>121</v>
      </c>
      <c r="AA2512" s="57">
        <v>43717</v>
      </c>
      <c r="AB2512" s="63" t="s">
        <v>289</v>
      </c>
      <c r="AC2512" s="64" t="s">
        <v>16713</v>
      </c>
      <c r="AD2512" s="65" t="s">
        <v>97</v>
      </c>
      <c r="AE2512" s="56" t="s">
        <v>131</v>
      </c>
      <c r="AF2512" s="61"/>
      <c r="AG2512" s="61"/>
      <c r="AH2512" s="67" t="str">
        <v>Sep</v>
      </c>
      <c r="AI2512" s="68" t="str">
        <v>Sep</v>
      </c>
      <c r="AJ2512" s="69">
        <f t="shared" si="340"/>
        <v>3</v>
      </c>
      <c r="AK2512" s="70" t="str">
        <f t="shared" si="486"/>
        <v/>
      </c>
      <c r="AL2512" s="71" t="s">
        <v>17409</v>
      </c>
      <c r="AM2512" s="71" t="str">
        <v>2019</v>
      </c>
      <c r="AN2512" s="70">
        <f t="shared" si="487"/>
        <v>43724</v>
      </c>
      <c r="AO2512" s="70" t="s">
        <v>123</v>
      </c>
      <c r="AP2512" s="74">
        <f ca="1"/>
        <v>245</v>
      </c>
    </row>
    <row r="2513" spans="1:42" ht="14.4">
      <c r="A2513" s="55" t="s">
        <v>16716</v>
      </c>
      <c r="B2513" s="56" t="s">
        <v>89</v>
      </c>
      <c r="C2513" s="57">
        <v>43781</v>
      </c>
      <c r="D2513" s="56" t="s">
        <v>131</v>
      </c>
      <c r="E2513" s="56" t="s">
        <v>297</v>
      </c>
      <c r="F2513" s="58" t="s">
        <v>106</v>
      </c>
      <c r="G2513" s="58" t="s">
        <v>107</v>
      </c>
      <c r="H2513" s="56" t="s">
        <v>140</v>
      </c>
      <c r="I2513" s="59"/>
      <c r="J2513" s="59">
        <f t="shared" si="485"/>
        <v>43811</v>
      </c>
      <c r="K2513" s="56" t="s">
        <v>18</v>
      </c>
      <c r="L2513" s="56" t="s">
        <v>18</v>
      </c>
      <c r="M2513" s="60" t="s">
        <v>16698</v>
      </c>
      <c r="N2513" s="56" t="s">
        <v>16718</v>
      </c>
      <c r="O2513" s="56" t="s">
        <v>33</v>
      </c>
      <c r="P2513" s="56" t="s">
        <v>16719</v>
      </c>
      <c r="Q2513" s="56"/>
      <c r="R2513" s="59"/>
      <c r="S2513" s="56" t="s">
        <v>108</v>
      </c>
      <c r="T2513" s="56" t="s">
        <v>108</v>
      </c>
      <c r="U2513" s="57"/>
      <c r="V2513" s="77"/>
      <c r="W2513" s="62" t="s">
        <v>122</v>
      </c>
      <c r="X2513" s="59"/>
      <c r="Y2513" s="56" t="s">
        <v>108</v>
      </c>
      <c r="Z2513" s="56" t="s">
        <v>121</v>
      </c>
      <c r="AA2513" s="57">
        <v>43803</v>
      </c>
      <c r="AB2513" s="63" t="s">
        <v>318</v>
      </c>
      <c r="AC2513" s="64" t="s">
        <v>16722</v>
      </c>
      <c r="AD2513" s="56" t="s">
        <v>97</v>
      </c>
      <c r="AE2513" s="56" t="s">
        <v>131</v>
      </c>
      <c r="AF2513" s="61"/>
      <c r="AG2513" s="61"/>
      <c r="AH2513" s="67" t="str">
        <v>Nov</v>
      </c>
      <c r="AI2513" s="68" t="str">
        <v>Dec</v>
      </c>
      <c r="AJ2513" s="69">
        <f t="shared" si="340"/>
        <v>22</v>
      </c>
      <c r="AK2513" s="70"/>
      <c r="AL2513" s="71"/>
      <c r="AM2513" s="71" t="str">
        <v>2019</v>
      </c>
      <c r="AN2513" s="70"/>
      <c r="AO2513" s="70" t="s">
        <v>123</v>
      </c>
      <c r="AP2513" s="74">
        <f ca="1"/>
        <v>178</v>
      </c>
    </row>
    <row r="2514" spans="1:42" ht="14.4">
      <c r="A2514" s="55" t="s">
        <v>16724</v>
      </c>
      <c r="B2514" s="56" t="s">
        <v>89</v>
      </c>
      <c r="C2514" s="57">
        <v>43764</v>
      </c>
      <c r="D2514" s="56" t="s">
        <v>131</v>
      </c>
      <c r="E2514" s="56" t="s">
        <v>297</v>
      </c>
      <c r="F2514" s="58" t="s">
        <v>106</v>
      </c>
      <c r="G2514" s="58" t="s">
        <v>107</v>
      </c>
      <c r="H2514" s="56" t="s">
        <v>140</v>
      </c>
      <c r="I2514" s="59"/>
      <c r="J2514" s="59">
        <f t="shared" si="485"/>
        <v>43794</v>
      </c>
      <c r="K2514" s="56" t="s">
        <v>18</v>
      </c>
      <c r="L2514" s="56" t="s">
        <v>18</v>
      </c>
      <c r="M2514" s="60" t="s">
        <v>16727</v>
      </c>
      <c r="N2514" s="56" t="s">
        <v>16728</v>
      </c>
      <c r="O2514" s="56" t="s">
        <v>29</v>
      </c>
      <c r="P2514" s="56" t="s">
        <v>16729</v>
      </c>
      <c r="Q2514" s="56" t="s">
        <v>150</v>
      </c>
      <c r="R2514" s="59"/>
      <c r="S2514" s="56" t="s">
        <v>108</v>
      </c>
      <c r="T2514" s="56" t="s">
        <v>108</v>
      </c>
      <c r="U2514" s="57"/>
      <c r="V2514" s="77"/>
      <c r="W2514" s="62" t="s">
        <v>146</v>
      </c>
      <c r="X2514" s="59"/>
      <c r="Y2514" s="56" t="s">
        <v>108</v>
      </c>
      <c r="Z2514" s="56" t="s">
        <v>121</v>
      </c>
      <c r="AA2514" s="57">
        <v>43766</v>
      </c>
      <c r="AB2514" s="63" t="s">
        <v>389</v>
      </c>
      <c r="AC2514" s="64" t="s">
        <v>16730</v>
      </c>
      <c r="AD2514" s="56" t="s">
        <v>97</v>
      </c>
      <c r="AE2514" s="56" t="s">
        <v>131</v>
      </c>
      <c r="AF2514" s="61"/>
      <c r="AG2514" s="61"/>
      <c r="AH2514" s="67" t="str">
        <v>Oct</v>
      </c>
      <c r="AI2514" s="68" t="str">
        <v>Oct</v>
      </c>
      <c r="AJ2514" s="69">
        <f t="shared" si="340"/>
        <v>2</v>
      </c>
      <c r="AK2514" s="70" t="str">
        <f t="shared" ref="AK2514:AK2515" si="488">IF(R2514="","",SUM(R2514+30))</f>
        <v/>
      </c>
      <c r="AL2514" s="71"/>
      <c r="AM2514" s="71" t="str">
        <v>2019</v>
      </c>
      <c r="AN2514" s="70"/>
      <c r="AO2514" s="70" t="s">
        <v>123</v>
      </c>
      <c r="AP2514" s="74">
        <f ca="1"/>
        <v>195</v>
      </c>
    </row>
    <row r="2515" spans="1:42" ht="14.4">
      <c r="A2515" s="55" t="s">
        <v>16735</v>
      </c>
      <c r="B2515" s="56" t="s">
        <v>89</v>
      </c>
      <c r="C2515" s="57">
        <v>43761</v>
      </c>
      <c r="D2515" s="56" t="s">
        <v>131</v>
      </c>
      <c r="E2515" s="56" t="s">
        <v>297</v>
      </c>
      <c r="F2515" s="58" t="s">
        <v>106</v>
      </c>
      <c r="G2515" s="58" t="s">
        <v>107</v>
      </c>
      <c r="H2515" s="56" t="s">
        <v>140</v>
      </c>
      <c r="I2515" s="59"/>
      <c r="J2515" s="59">
        <f t="shared" si="485"/>
        <v>43791</v>
      </c>
      <c r="K2515" s="56" t="s">
        <v>18</v>
      </c>
      <c r="L2515" s="56" t="s">
        <v>18</v>
      </c>
      <c r="M2515" s="60" t="s">
        <v>16740</v>
      </c>
      <c r="N2515" s="56" t="s">
        <v>16741</v>
      </c>
      <c r="O2515" s="56" t="s">
        <v>29</v>
      </c>
      <c r="P2515" s="56" t="s">
        <v>16742</v>
      </c>
      <c r="Q2515" s="56" t="s">
        <v>150</v>
      </c>
      <c r="R2515" s="59"/>
      <c r="S2515" s="56" t="s">
        <v>108</v>
      </c>
      <c r="T2515" s="56" t="s">
        <v>108</v>
      </c>
      <c r="U2515" s="57"/>
      <c r="V2515" s="77"/>
      <c r="W2515" s="62" t="s">
        <v>146</v>
      </c>
      <c r="X2515" s="59"/>
      <c r="Y2515" s="56" t="s">
        <v>108</v>
      </c>
      <c r="Z2515" s="56" t="s">
        <v>121</v>
      </c>
      <c r="AA2515" s="57">
        <v>43766</v>
      </c>
      <c r="AB2515" s="63" t="s">
        <v>389</v>
      </c>
      <c r="AC2515" s="64" t="s">
        <v>16730</v>
      </c>
      <c r="AD2515" s="56" t="s">
        <v>97</v>
      </c>
      <c r="AE2515" s="56" t="s">
        <v>131</v>
      </c>
      <c r="AF2515" s="61"/>
      <c r="AG2515" s="61"/>
      <c r="AH2515" s="67" t="str">
        <v>Oct</v>
      </c>
      <c r="AI2515" s="68" t="str">
        <v>Oct</v>
      </c>
      <c r="AJ2515" s="69">
        <f t="shared" si="340"/>
        <v>5</v>
      </c>
      <c r="AK2515" s="70" t="str">
        <f t="shared" si="488"/>
        <v/>
      </c>
      <c r="AL2515" s="71"/>
      <c r="AM2515" s="71" t="str">
        <v>2019</v>
      </c>
      <c r="AN2515" s="70"/>
      <c r="AO2515" s="70" t="s">
        <v>123</v>
      </c>
      <c r="AP2515" s="74">
        <f ca="1"/>
        <v>198</v>
      </c>
    </row>
    <row r="2516" spans="1:42" ht="14.4">
      <c r="A2516" s="55" t="s">
        <v>16754</v>
      </c>
      <c r="B2516" s="56" t="s">
        <v>89</v>
      </c>
      <c r="C2516" s="57">
        <v>43745</v>
      </c>
      <c r="D2516" s="56" t="s">
        <v>131</v>
      </c>
      <c r="E2516" s="56" t="s">
        <v>297</v>
      </c>
      <c r="F2516" s="58" t="s">
        <v>106</v>
      </c>
      <c r="G2516" s="58" t="s">
        <v>107</v>
      </c>
      <c r="H2516" s="56" t="s">
        <v>140</v>
      </c>
      <c r="I2516" s="59"/>
      <c r="J2516" s="59">
        <f t="shared" si="485"/>
        <v>43775</v>
      </c>
      <c r="K2516" s="56" t="s">
        <v>18</v>
      </c>
      <c r="L2516" s="56" t="s">
        <v>18</v>
      </c>
      <c r="M2516" s="60" t="s">
        <v>16760</v>
      </c>
      <c r="N2516" s="56" t="s">
        <v>16761</v>
      </c>
      <c r="O2516" s="56" t="s">
        <v>95</v>
      </c>
      <c r="P2516" s="56" t="s">
        <v>1151</v>
      </c>
      <c r="Q2516" s="56" t="s">
        <v>826</v>
      </c>
      <c r="R2516" s="59"/>
      <c r="S2516" s="56" t="s">
        <v>108</v>
      </c>
      <c r="T2516" s="56" t="s">
        <v>108</v>
      </c>
      <c r="U2516" s="57"/>
      <c r="V2516" s="62" t="s">
        <v>122</v>
      </c>
      <c r="W2516" s="76" t="s">
        <v>122</v>
      </c>
      <c r="X2516" s="59"/>
      <c r="Y2516" s="56" t="s">
        <v>108</v>
      </c>
      <c r="Z2516" s="56" t="s">
        <v>121</v>
      </c>
      <c r="AA2516" s="57">
        <v>43746</v>
      </c>
      <c r="AB2516" s="63" t="s">
        <v>389</v>
      </c>
      <c r="AC2516" s="64" t="s">
        <v>16763</v>
      </c>
      <c r="AD2516" s="65" t="s">
        <v>97</v>
      </c>
      <c r="AE2516" s="56" t="s">
        <v>131</v>
      </c>
      <c r="AF2516" s="61"/>
      <c r="AG2516" s="61"/>
      <c r="AH2516" s="67" t="str">
        <v>Oct</v>
      </c>
      <c r="AI2516" s="68" t="str">
        <v>Oct</v>
      </c>
      <c r="AJ2516" s="69">
        <f t="shared" si="340"/>
        <v>1</v>
      </c>
      <c r="AK2516" s="70"/>
      <c r="AL2516" s="71"/>
      <c r="AM2516" s="71" t="str">
        <v>2019</v>
      </c>
      <c r="AN2516" s="70"/>
      <c r="AO2516" s="70" t="s">
        <v>123</v>
      </c>
      <c r="AP2516" s="74">
        <f ca="1"/>
        <v>214</v>
      </c>
    </row>
    <row r="2517" spans="1:42" ht="14.4">
      <c r="A2517" s="55" t="s">
        <v>16764</v>
      </c>
      <c r="B2517" s="56" t="s">
        <v>89</v>
      </c>
      <c r="C2517" s="57">
        <v>43676</v>
      </c>
      <c r="D2517" s="56" t="s">
        <v>131</v>
      </c>
      <c r="E2517" s="56" t="s">
        <v>140</v>
      </c>
      <c r="F2517" s="58" t="s">
        <v>106</v>
      </c>
      <c r="G2517" s="58" t="s">
        <v>107</v>
      </c>
      <c r="H2517" s="56" t="s">
        <v>140</v>
      </c>
      <c r="I2517" s="57"/>
      <c r="J2517" s="57">
        <f t="shared" si="485"/>
        <v>43706</v>
      </c>
      <c r="K2517" s="56" t="s">
        <v>18</v>
      </c>
      <c r="L2517" s="56" t="s">
        <v>18</v>
      </c>
      <c r="M2517" s="60" t="s">
        <v>1168</v>
      </c>
      <c r="N2517" s="56" t="s">
        <v>16769</v>
      </c>
      <c r="O2517" s="56" t="s">
        <v>271</v>
      </c>
      <c r="P2517" s="56" t="s">
        <v>16770</v>
      </c>
      <c r="Q2517" s="56" t="s">
        <v>191</v>
      </c>
      <c r="R2517" s="57"/>
      <c r="S2517" s="56" t="s">
        <v>18</v>
      </c>
      <c r="T2517" s="56" t="s">
        <v>108</v>
      </c>
      <c r="U2517" s="57"/>
      <c r="V2517" s="62"/>
      <c r="W2517" s="62">
        <v>0</v>
      </c>
      <c r="X2517" s="57"/>
      <c r="Y2517" s="56" t="s">
        <v>108</v>
      </c>
      <c r="Z2517" s="56" t="s">
        <v>121</v>
      </c>
      <c r="AA2517" s="57">
        <v>43683</v>
      </c>
      <c r="AB2517" s="63" t="s">
        <v>163</v>
      </c>
      <c r="AC2517" s="64" t="s">
        <v>16772</v>
      </c>
      <c r="AD2517" s="65" t="s">
        <v>97</v>
      </c>
      <c r="AE2517" s="56" t="s">
        <v>131</v>
      </c>
      <c r="AF2517" s="61"/>
      <c r="AG2517" s="61"/>
      <c r="AH2517" s="67" t="str">
        <v>Jul</v>
      </c>
      <c r="AI2517" s="68" t="str">
        <v>Aug</v>
      </c>
      <c r="AJ2517" s="69">
        <f t="shared" si="340"/>
        <v>7</v>
      </c>
      <c r="AK2517" s="70" t="str">
        <f t="shared" ref="AK2517:AK2518" si="489">IF(R2517="","",SUM(R2517+30))</f>
        <v/>
      </c>
      <c r="AL2517" s="71" t="s">
        <v>17409</v>
      </c>
      <c r="AM2517" s="71" t="str">
        <v>2019</v>
      </c>
      <c r="AN2517" s="70">
        <f t="shared" ref="AN2517:AN2518" si="490">IF(C2517="","",SUM(C2517+10))</f>
        <v>43686</v>
      </c>
      <c r="AO2517" s="70" t="s">
        <v>123</v>
      </c>
      <c r="AP2517" s="74">
        <f ca="1"/>
        <v>283</v>
      </c>
    </row>
    <row r="2518" spans="1:42" ht="14.4">
      <c r="A2518" s="55" t="s">
        <v>16808</v>
      </c>
      <c r="B2518" s="56" t="s">
        <v>89</v>
      </c>
      <c r="C2518" s="57">
        <v>43691</v>
      </c>
      <c r="D2518" s="56" t="s">
        <v>131</v>
      </c>
      <c r="E2518" s="56" t="s">
        <v>140</v>
      </c>
      <c r="F2518" s="58" t="s">
        <v>106</v>
      </c>
      <c r="G2518" s="58" t="s">
        <v>107</v>
      </c>
      <c r="H2518" s="56" t="s">
        <v>140</v>
      </c>
      <c r="I2518" s="57"/>
      <c r="J2518" s="57">
        <f t="shared" si="485"/>
        <v>43721</v>
      </c>
      <c r="K2518" s="56" t="s">
        <v>18</v>
      </c>
      <c r="L2518" s="56" t="s">
        <v>18</v>
      </c>
      <c r="M2518" s="60" t="s">
        <v>16812</v>
      </c>
      <c r="N2518" s="56" t="s">
        <v>16670</v>
      </c>
      <c r="O2518" s="56" t="s">
        <v>29</v>
      </c>
      <c r="P2518" s="56" t="s">
        <v>16813</v>
      </c>
      <c r="Q2518" s="56" t="s">
        <v>150</v>
      </c>
      <c r="R2518" s="57"/>
      <c r="S2518" s="56" t="s">
        <v>18</v>
      </c>
      <c r="T2518" s="56" t="s">
        <v>14</v>
      </c>
      <c r="U2518" s="57"/>
      <c r="V2518" s="62" t="s">
        <v>122</v>
      </c>
      <c r="W2518" s="76" t="s">
        <v>122</v>
      </c>
      <c r="X2518" s="57"/>
      <c r="Y2518" s="56" t="s">
        <v>108</v>
      </c>
      <c r="Z2518" s="56" t="s">
        <v>121</v>
      </c>
      <c r="AA2518" s="57">
        <v>43691</v>
      </c>
      <c r="AB2518" s="63" t="s">
        <v>124</v>
      </c>
      <c r="AC2518" s="64" t="s">
        <v>16814</v>
      </c>
      <c r="AD2518" s="65" t="s">
        <v>97</v>
      </c>
      <c r="AE2518" s="56" t="s">
        <v>131</v>
      </c>
      <c r="AF2518" s="61"/>
      <c r="AG2518" s="61"/>
      <c r="AH2518" s="67" t="str">
        <v>Aug</v>
      </c>
      <c r="AI2518" s="68" t="str">
        <v>Aug</v>
      </c>
      <c r="AJ2518" s="69">
        <f t="shared" si="340"/>
        <v>0</v>
      </c>
      <c r="AK2518" s="70" t="str">
        <f t="shared" si="489"/>
        <v/>
      </c>
      <c r="AL2518" s="71" t="s">
        <v>17409</v>
      </c>
      <c r="AM2518" s="71" t="str">
        <v>2019</v>
      </c>
      <c r="AN2518" s="70">
        <f t="shared" si="490"/>
        <v>43701</v>
      </c>
      <c r="AO2518" s="70" t="s">
        <v>123</v>
      </c>
      <c r="AP2518" s="74">
        <f ca="1"/>
        <v>268</v>
      </c>
    </row>
    <row r="2519" spans="1:42" ht="14.4">
      <c r="A2519" s="55" t="s">
        <v>16816</v>
      </c>
      <c r="B2519" s="56" t="s">
        <v>89</v>
      </c>
      <c r="C2519" s="57">
        <v>43809</v>
      </c>
      <c r="D2519" s="56" t="s">
        <v>131</v>
      </c>
      <c r="E2519" s="56" t="s">
        <v>297</v>
      </c>
      <c r="F2519" s="58" t="s">
        <v>106</v>
      </c>
      <c r="G2519" s="58" t="s">
        <v>107</v>
      </c>
      <c r="H2519" s="56" t="s">
        <v>140</v>
      </c>
      <c r="I2519" s="59"/>
      <c r="J2519" s="59">
        <f t="shared" si="485"/>
        <v>43839</v>
      </c>
      <c r="K2519" s="56" t="s">
        <v>18</v>
      </c>
      <c r="L2519" s="56" t="s">
        <v>18</v>
      </c>
      <c r="M2519" s="60" t="s">
        <v>16818</v>
      </c>
      <c r="N2519" s="56" t="s">
        <v>16819</v>
      </c>
      <c r="O2519" s="56" t="s">
        <v>20</v>
      </c>
      <c r="P2519" s="56" t="s">
        <v>16820</v>
      </c>
      <c r="Q2519" s="56" t="s">
        <v>150</v>
      </c>
      <c r="R2519" s="59"/>
      <c r="S2519" s="56" t="s">
        <v>108</v>
      </c>
      <c r="T2519" s="56" t="s">
        <v>108</v>
      </c>
      <c r="U2519" s="57"/>
      <c r="V2519" s="77"/>
      <c r="W2519" s="62" t="s">
        <v>122</v>
      </c>
      <c r="X2519" s="59"/>
      <c r="Y2519" s="56" t="s">
        <v>108</v>
      </c>
      <c r="Z2519" s="56" t="s">
        <v>121</v>
      </c>
      <c r="AA2519" s="57">
        <v>43810</v>
      </c>
      <c r="AB2519" s="63" t="s">
        <v>238</v>
      </c>
      <c r="AC2519" s="64" t="s">
        <v>3217</v>
      </c>
      <c r="AD2519" s="56" t="s">
        <v>97</v>
      </c>
      <c r="AE2519" s="56" t="s">
        <v>131</v>
      </c>
      <c r="AF2519" s="61"/>
      <c r="AG2519" s="61"/>
      <c r="AH2519" s="67" t="str">
        <v>Dec</v>
      </c>
      <c r="AI2519" s="68" t="str">
        <v>Dec</v>
      </c>
      <c r="AJ2519" s="69">
        <f t="shared" si="340"/>
        <v>1</v>
      </c>
      <c r="AK2519" s="70"/>
      <c r="AL2519" s="71"/>
      <c r="AM2519" s="71" t="str">
        <v>2019</v>
      </c>
      <c r="AN2519" s="70"/>
      <c r="AO2519" s="70" t="s">
        <v>123</v>
      </c>
      <c r="AP2519" s="74">
        <f ca="1"/>
        <v>150</v>
      </c>
    </row>
    <row r="2520" spans="1:42" ht="14.4">
      <c r="A2520" s="55" t="s">
        <v>16823</v>
      </c>
      <c r="B2520" s="56" t="s">
        <v>89</v>
      </c>
      <c r="C2520" s="57">
        <v>43760</v>
      </c>
      <c r="D2520" s="56" t="s">
        <v>131</v>
      </c>
      <c r="E2520" s="56" t="s">
        <v>297</v>
      </c>
      <c r="F2520" s="58" t="s">
        <v>106</v>
      </c>
      <c r="G2520" s="58" t="s">
        <v>107</v>
      </c>
      <c r="H2520" s="56" t="s">
        <v>140</v>
      </c>
      <c r="I2520" s="59"/>
      <c r="J2520" s="59">
        <f t="shared" si="485"/>
        <v>43790</v>
      </c>
      <c r="K2520" s="56" t="s">
        <v>18</v>
      </c>
      <c r="L2520" s="56" t="s">
        <v>18</v>
      </c>
      <c r="M2520" s="60" t="s">
        <v>16824</v>
      </c>
      <c r="N2520" s="56" t="s">
        <v>16825</v>
      </c>
      <c r="O2520" s="56" t="s">
        <v>436</v>
      </c>
      <c r="P2520" s="56" t="s">
        <v>16826</v>
      </c>
      <c r="Q2520" s="56" t="s">
        <v>154</v>
      </c>
      <c r="R2520" s="59"/>
      <c r="S2520" s="56" t="s">
        <v>108</v>
      </c>
      <c r="T2520" s="56" t="s">
        <v>108</v>
      </c>
      <c r="U2520" s="57"/>
      <c r="V2520" s="77"/>
      <c r="W2520" s="62" t="s">
        <v>122</v>
      </c>
      <c r="X2520" s="59"/>
      <c r="Y2520" s="56" t="s">
        <v>108</v>
      </c>
      <c r="Z2520" s="56" t="s">
        <v>121</v>
      </c>
      <c r="AA2520" s="57">
        <v>43762</v>
      </c>
      <c r="AB2520" s="63" t="s">
        <v>389</v>
      </c>
      <c r="AC2520" s="64" t="s">
        <v>16830</v>
      </c>
      <c r="AD2520" s="56" t="s">
        <v>97</v>
      </c>
      <c r="AE2520" s="56" t="s">
        <v>131</v>
      </c>
      <c r="AF2520" s="61"/>
      <c r="AG2520" s="61"/>
      <c r="AH2520" s="67" t="str">
        <v>Oct</v>
      </c>
      <c r="AI2520" s="68" t="str">
        <v>Oct</v>
      </c>
      <c r="AJ2520" s="69">
        <f t="shared" si="340"/>
        <v>2</v>
      </c>
      <c r="AK2520" s="70" t="str">
        <f t="shared" ref="AK2520:AK2541" si="491">IF(R2520="","",SUM(R2520+30))</f>
        <v/>
      </c>
      <c r="AL2520" s="71"/>
      <c r="AM2520" s="71" t="str">
        <v>2019</v>
      </c>
      <c r="AN2520" s="70"/>
      <c r="AO2520" s="70" t="s">
        <v>123</v>
      </c>
      <c r="AP2520" s="74">
        <f ca="1"/>
        <v>199</v>
      </c>
    </row>
    <row r="2521" spans="1:42" ht="14.4">
      <c r="A2521" s="55" t="s">
        <v>16833</v>
      </c>
      <c r="B2521" s="56" t="s">
        <v>89</v>
      </c>
      <c r="C2521" s="57">
        <v>43763</v>
      </c>
      <c r="D2521" s="56" t="s">
        <v>131</v>
      </c>
      <c r="E2521" s="56" t="s">
        <v>297</v>
      </c>
      <c r="F2521" s="58" t="s">
        <v>106</v>
      </c>
      <c r="G2521" s="58" t="s">
        <v>107</v>
      </c>
      <c r="H2521" s="56" t="s">
        <v>140</v>
      </c>
      <c r="I2521" s="59"/>
      <c r="J2521" s="59">
        <f t="shared" si="485"/>
        <v>43793</v>
      </c>
      <c r="K2521" s="56" t="s">
        <v>18</v>
      </c>
      <c r="L2521" s="56" t="s">
        <v>18</v>
      </c>
      <c r="M2521" s="60" t="s">
        <v>16824</v>
      </c>
      <c r="N2521" s="56" t="s">
        <v>16836</v>
      </c>
      <c r="O2521" s="56" t="s">
        <v>132</v>
      </c>
      <c r="P2521" s="56" t="s">
        <v>16837</v>
      </c>
      <c r="Q2521" s="56" t="s">
        <v>150</v>
      </c>
      <c r="R2521" s="59"/>
      <c r="S2521" s="56" t="s">
        <v>108</v>
      </c>
      <c r="T2521" s="56" t="s">
        <v>108</v>
      </c>
      <c r="U2521" s="57"/>
      <c r="V2521" s="77"/>
      <c r="W2521" s="62" t="s">
        <v>146</v>
      </c>
      <c r="X2521" s="59"/>
      <c r="Y2521" s="56" t="s">
        <v>108</v>
      </c>
      <c r="Z2521" s="56" t="s">
        <v>121</v>
      </c>
      <c r="AA2521" s="57">
        <v>43766</v>
      </c>
      <c r="AB2521" s="63" t="s">
        <v>389</v>
      </c>
      <c r="AC2521" s="64" t="s">
        <v>16730</v>
      </c>
      <c r="AD2521" s="56" t="s">
        <v>97</v>
      </c>
      <c r="AE2521" s="56" t="s">
        <v>131</v>
      </c>
      <c r="AF2521" s="61"/>
      <c r="AG2521" s="61"/>
      <c r="AH2521" s="67" t="str">
        <v>Oct</v>
      </c>
      <c r="AI2521" s="68" t="str">
        <v>Oct</v>
      </c>
      <c r="AJ2521" s="69">
        <f t="shared" si="340"/>
        <v>3</v>
      </c>
      <c r="AK2521" s="70" t="str">
        <f t="shared" si="491"/>
        <v/>
      </c>
      <c r="AL2521" s="71"/>
      <c r="AM2521" s="71" t="str">
        <v>2019</v>
      </c>
      <c r="AN2521" s="70"/>
      <c r="AO2521" s="70" t="s">
        <v>123</v>
      </c>
      <c r="AP2521" s="74">
        <f ca="1"/>
        <v>196</v>
      </c>
    </row>
    <row r="2522" spans="1:42" ht="14.4">
      <c r="A2522" s="55" t="s">
        <v>16838</v>
      </c>
      <c r="B2522" s="56" t="s">
        <v>89</v>
      </c>
      <c r="C2522" s="57">
        <v>43765</v>
      </c>
      <c r="D2522" s="56" t="s">
        <v>131</v>
      </c>
      <c r="E2522" s="56" t="s">
        <v>297</v>
      </c>
      <c r="F2522" s="58" t="s">
        <v>106</v>
      </c>
      <c r="G2522" s="58" t="s">
        <v>107</v>
      </c>
      <c r="H2522" s="56" t="s">
        <v>140</v>
      </c>
      <c r="I2522" s="59"/>
      <c r="J2522" s="59">
        <f t="shared" si="485"/>
        <v>43795</v>
      </c>
      <c r="K2522" s="56" t="s">
        <v>18</v>
      </c>
      <c r="L2522" s="56" t="s">
        <v>18</v>
      </c>
      <c r="M2522" s="60" t="s">
        <v>2683</v>
      </c>
      <c r="N2522" s="56" t="s">
        <v>16839</v>
      </c>
      <c r="O2522" s="56" t="s">
        <v>20</v>
      </c>
      <c r="P2522" s="56" t="s">
        <v>16840</v>
      </c>
      <c r="Q2522" s="56" t="s">
        <v>96</v>
      </c>
      <c r="R2522" s="59"/>
      <c r="S2522" s="56" t="s">
        <v>108</v>
      </c>
      <c r="T2522" s="56" t="s">
        <v>108</v>
      </c>
      <c r="U2522" s="57"/>
      <c r="V2522" s="77"/>
      <c r="W2522" s="62" t="s">
        <v>122</v>
      </c>
      <c r="X2522" s="59"/>
      <c r="Y2522" s="56" t="s">
        <v>108</v>
      </c>
      <c r="Z2522" s="56" t="s">
        <v>121</v>
      </c>
      <c r="AA2522" s="57">
        <v>43768</v>
      </c>
      <c r="AB2522" s="75"/>
      <c r="AC2522" s="64" t="s">
        <v>16841</v>
      </c>
      <c r="AD2522" s="56" t="s">
        <v>97</v>
      </c>
      <c r="AE2522" s="56"/>
      <c r="AF2522" s="61"/>
      <c r="AG2522" s="61"/>
      <c r="AH2522" s="67" t="str">
        <v>Oct</v>
      </c>
      <c r="AI2522" s="68" t="str">
        <v>Oct</v>
      </c>
      <c r="AJ2522" s="69">
        <f t="shared" si="340"/>
        <v>3</v>
      </c>
      <c r="AK2522" s="70" t="str">
        <f t="shared" si="491"/>
        <v/>
      </c>
      <c r="AL2522" s="71" t="s">
        <v>17409</v>
      </c>
      <c r="AM2522" s="71" t="str">
        <v>2019</v>
      </c>
      <c r="AN2522" s="70"/>
      <c r="AO2522" s="70" t="s">
        <v>123</v>
      </c>
      <c r="AP2522" s="74">
        <f ca="1"/>
        <v>194</v>
      </c>
    </row>
    <row r="2523" spans="1:42" ht="14.4">
      <c r="A2523" s="55" t="s">
        <v>16842</v>
      </c>
      <c r="B2523" s="56" t="s">
        <v>89</v>
      </c>
      <c r="C2523" s="57">
        <v>43556</v>
      </c>
      <c r="D2523" s="56" t="s">
        <v>131</v>
      </c>
      <c r="E2523" s="56" t="s">
        <v>129</v>
      </c>
      <c r="F2523" s="58" t="s">
        <v>106</v>
      </c>
      <c r="G2523" s="58" t="s">
        <v>214</v>
      </c>
      <c r="H2523" s="56" t="s">
        <v>276</v>
      </c>
      <c r="I2523" s="59"/>
      <c r="J2523" s="59">
        <f t="shared" si="485"/>
        <v>43586</v>
      </c>
      <c r="K2523" s="56" t="s">
        <v>18</v>
      </c>
      <c r="L2523" s="56" t="s">
        <v>18</v>
      </c>
      <c r="M2523" s="60" t="s">
        <v>16843</v>
      </c>
      <c r="N2523" s="61"/>
      <c r="O2523" s="56" t="s">
        <v>132</v>
      </c>
      <c r="P2523" s="61"/>
      <c r="Q2523" s="56" t="s">
        <v>96</v>
      </c>
      <c r="R2523" s="59"/>
      <c r="S2523" s="56" t="s">
        <v>108</v>
      </c>
      <c r="T2523" s="56" t="s">
        <v>108</v>
      </c>
      <c r="U2523" s="59"/>
      <c r="V2523" s="77"/>
      <c r="W2523" s="62" t="s">
        <v>108</v>
      </c>
      <c r="X2523" s="59"/>
      <c r="Y2523" s="61"/>
      <c r="Z2523" s="56" t="s">
        <v>121</v>
      </c>
      <c r="AA2523" s="57">
        <v>43573</v>
      </c>
      <c r="AB2523" s="75"/>
      <c r="AC2523" s="64" t="s">
        <v>16844</v>
      </c>
      <c r="AD2523" s="65" t="s">
        <v>97</v>
      </c>
      <c r="AE2523" s="56"/>
      <c r="AF2523" s="61"/>
      <c r="AG2523" s="61"/>
      <c r="AH2523" s="67" t="str">
        <v>Apr</v>
      </c>
      <c r="AI2523" s="68" t="str">
        <v>Apr</v>
      </c>
      <c r="AJ2523" s="69">
        <f t="shared" si="340"/>
        <v>17</v>
      </c>
      <c r="AK2523" s="70" t="str">
        <f t="shared" si="491"/>
        <v/>
      </c>
      <c r="AL2523" s="71" t="s">
        <v>17409</v>
      </c>
      <c r="AM2523" s="71" t="str">
        <v>2019</v>
      </c>
      <c r="AN2523" s="70">
        <f t="shared" ref="AN2523:AN2525" si="492">IF(C2523="","",SUM(C2523+10))</f>
        <v>43566</v>
      </c>
      <c r="AO2523" s="70" t="s">
        <v>123</v>
      </c>
      <c r="AP2523" s="74">
        <f ca="1"/>
        <v>403</v>
      </c>
    </row>
    <row r="2524" spans="1:42" ht="14.4">
      <c r="A2524" s="55" t="s">
        <v>16845</v>
      </c>
      <c r="B2524" s="56" t="s">
        <v>89</v>
      </c>
      <c r="C2524" s="57">
        <v>43657</v>
      </c>
      <c r="D2524" s="56" t="s">
        <v>131</v>
      </c>
      <c r="E2524" s="56" t="s">
        <v>140</v>
      </c>
      <c r="F2524" s="58" t="s">
        <v>106</v>
      </c>
      <c r="G2524" s="58" t="s">
        <v>107</v>
      </c>
      <c r="H2524" s="56" t="s">
        <v>140</v>
      </c>
      <c r="I2524" s="57"/>
      <c r="J2524" s="57">
        <f t="shared" si="485"/>
        <v>43687</v>
      </c>
      <c r="K2524" s="56" t="s">
        <v>18</v>
      </c>
      <c r="L2524" s="56" t="s">
        <v>18</v>
      </c>
      <c r="M2524" s="60" t="s">
        <v>16846</v>
      </c>
      <c r="N2524" s="56" t="s">
        <v>16847</v>
      </c>
      <c r="O2524" s="56" t="s">
        <v>189</v>
      </c>
      <c r="P2524" s="56" t="s">
        <v>16848</v>
      </c>
      <c r="Q2524" s="56" t="s">
        <v>28</v>
      </c>
      <c r="R2524" s="57"/>
      <c r="S2524" s="56" t="s">
        <v>18</v>
      </c>
      <c r="T2524" s="56" t="s">
        <v>108</v>
      </c>
      <c r="U2524" s="57"/>
      <c r="V2524" s="62"/>
      <c r="W2524" s="62">
        <v>0</v>
      </c>
      <c r="X2524" s="57"/>
      <c r="Y2524" s="56" t="s">
        <v>108</v>
      </c>
      <c r="Z2524" s="56" t="s">
        <v>121</v>
      </c>
      <c r="AA2524" s="57">
        <v>43657</v>
      </c>
      <c r="AB2524" s="63" t="s">
        <v>163</v>
      </c>
      <c r="AC2524" s="64" t="s">
        <v>16850</v>
      </c>
      <c r="AD2524" s="65" t="s">
        <v>97</v>
      </c>
      <c r="AE2524" s="56" t="s">
        <v>131</v>
      </c>
      <c r="AF2524" s="61"/>
      <c r="AG2524" s="61"/>
      <c r="AH2524" s="67" t="str">
        <v>Jul</v>
      </c>
      <c r="AI2524" s="68" t="str">
        <v>Jul</v>
      </c>
      <c r="AJ2524" s="69">
        <f t="shared" si="340"/>
        <v>0</v>
      </c>
      <c r="AK2524" s="70" t="str">
        <f t="shared" si="491"/>
        <v/>
      </c>
      <c r="AL2524" s="71" t="s">
        <v>17409</v>
      </c>
      <c r="AM2524" s="71" t="str">
        <v>2019</v>
      </c>
      <c r="AN2524" s="70">
        <f t="shared" si="492"/>
        <v>43667</v>
      </c>
      <c r="AO2524" s="70" t="s">
        <v>123</v>
      </c>
      <c r="AP2524" s="74">
        <f ca="1"/>
        <v>302</v>
      </c>
    </row>
    <row r="2525" spans="1:42" ht="14.4">
      <c r="A2525" s="55" t="s">
        <v>16855</v>
      </c>
      <c r="B2525" s="56" t="s">
        <v>89</v>
      </c>
      <c r="C2525" s="57">
        <v>43634</v>
      </c>
      <c r="D2525" s="56" t="s">
        <v>90</v>
      </c>
      <c r="E2525" s="56" t="s">
        <v>140</v>
      </c>
      <c r="F2525" s="58" t="s">
        <v>106</v>
      </c>
      <c r="G2525" s="58" t="s">
        <v>107</v>
      </c>
      <c r="H2525" s="56" t="s">
        <v>140</v>
      </c>
      <c r="I2525" s="57"/>
      <c r="J2525" s="57">
        <f t="shared" si="485"/>
        <v>43664</v>
      </c>
      <c r="K2525" s="56" t="s">
        <v>18</v>
      </c>
      <c r="L2525" s="56" t="s">
        <v>18</v>
      </c>
      <c r="M2525" s="60" t="s">
        <v>16857</v>
      </c>
      <c r="N2525" s="56" t="s">
        <v>16858</v>
      </c>
      <c r="O2525" s="56" t="s">
        <v>13</v>
      </c>
      <c r="P2525" s="56" t="s">
        <v>16859</v>
      </c>
      <c r="Q2525" s="56" t="s">
        <v>28</v>
      </c>
      <c r="R2525" s="57"/>
      <c r="S2525" s="56" t="s">
        <v>108</v>
      </c>
      <c r="T2525" s="56" t="s">
        <v>108</v>
      </c>
      <c r="U2525" s="57"/>
      <c r="V2525" s="62"/>
      <c r="W2525" s="62">
        <v>0</v>
      </c>
      <c r="X2525" s="57"/>
      <c r="Y2525" s="56" t="s">
        <v>108</v>
      </c>
      <c r="Z2525" s="56" t="s">
        <v>121</v>
      </c>
      <c r="AA2525" s="57">
        <v>43634</v>
      </c>
      <c r="AB2525" s="63" t="s">
        <v>484</v>
      </c>
      <c r="AC2525" s="64" t="s">
        <v>2405</v>
      </c>
      <c r="AD2525" s="65" t="s">
        <v>97</v>
      </c>
      <c r="AE2525" s="56"/>
      <c r="AF2525" s="61"/>
      <c r="AG2525" s="61"/>
      <c r="AH2525" s="67" t="str">
        <v>Jun</v>
      </c>
      <c r="AI2525" s="68" t="str">
        <v>Jun</v>
      </c>
      <c r="AJ2525" s="69">
        <f t="shared" si="340"/>
        <v>0</v>
      </c>
      <c r="AK2525" s="70" t="str">
        <f t="shared" si="491"/>
        <v/>
      </c>
      <c r="AL2525" s="71" t="s">
        <v>17409</v>
      </c>
      <c r="AM2525" s="71" t="str">
        <v>2019</v>
      </c>
      <c r="AN2525" s="70">
        <f t="shared" si="492"/>
        <v>43644</v>
      </c>
      <c r="AO2525" s="70" t="s">
        <v>123</v>
      </c>
      <c r="AP2525" s="74">
        <f ca="1"/>
        <v>325</v>
      </c>
    </row>
    <row r="2526" spans="1:42" ht="14.4">
      <c r="A2526" s="55" t="s">
        <v>16864</v>
      </c>
      <c r="B2526" s="56" t="s">
        <v>89</v>
      </c>
      <c r="C2526" s="57">
        <v>43738</v>
      </c>
      <c r="D2526" s="56" t="s">
        <v>119</v>
      </c>
      <c r="E2526" s="56" t="s">
        <v>297</v>
      </c>
      <c r="F2526" s="58" t="s">
        <v>106</v>
      </c>
      <c r="G2526" s="58" t="s">
        <v>107</v>
      </c>
      <c r="H2526" s="56" t="s">
        <v>140</v>
      </c>
      <c r="I2526" s="59"/>
      <c r="J2526" s="59">
        <f t="shared" si="485"/>
        <v>43768</v>
      </c>
      <c r="K2526" s="56" t="s">
        <v>18</v>
      </c>
      <c r="L2526" s="56" t="s">
        <v>18</v>
      </c>
      <c r="M2526" s="60" t="s">
        <v>16867</v>
      </c>
      <c r="N2526" s="56" t="s">
        <v>16868</v>
      </c>
      <c r="O2526" s="56" t="s">
        <v>39</v>
      </c>
      <c r="P2526" s="56" t="s">
        <v>16869</v>
      </c>
      <c r="Q2526" s="56" t="s">
        <v>17</v>
      </c>
      <c r="R2526" s="57">
        <v>43740</v>
      </c>
      <c r="S2526" s="56" t="s">
        <v>108</v>
      </c>
      <c r="T2526" s="56" t="s">
        <v>108</v>
      </c>
      <c r="U2526" s="57"/>
      <c r="V2526" s="77"/>
      <c r="W2526" s="62" t="s">
        <v>146</v>
      </c>
      <c r="X2526" s="59"/>
      <c r="Y2526" s="56" t="s">
        <v>108</v>
      </c>
      <c r="Z2526" s="56" t="s">
        <v>121</v>
      </c>
      <c r="AA2526" s="57">
        <v>43747</v>
      </c>
      <c r="AB2526" s="63" t="s">
        <v>389</v>
      </c>
      <c r="AC2526" s="64" t="s">
        <v>16872</v>
      </c>
      <c r="AD2526" s="56" t="s">
        <v>97</v>
      </c>
      <c r="AE2526" s="56" t="s">
        <v>90</v>
      </c>
      <c r="AF2526" s="61"/>
      <c r="AG2526" s="61"/>
      <c r="AH2526" s="67" t="str">
        <v>Sep</v>
      </c>
      <c r="AI2526" s="68" t="str">
        <v>Oct</v>
      </c>
      <c r="AJ2526" s="69">
        <f t="shared" si="340"/>
        <v>9</v>
      </c>
      <c r="AK2526" s="70">
        <f t="shared" si="491"/>
        <v>43770</v>
      </c>
      <c r="AL2526" s="71">
        <v>23</v>
      </c>
      <c r="AM2526" s="71" t="str">
        <v>2019</v>
      </c>
      <c r="AN2526" s="70"/>
      <c r="AO2526" s="70" t="s">
        <v>121</v>
      </c>
      <c r="AP2526" s="74">
        <f ca="1"/>
        <v>221</v>
      </c>
    </row>
    <row r="2527" spans="1:42" ht="14.4">
      <c r="A2527" s="55" t="s">
        <v>16875</v>
      </c>
      <c r="B2527" s="56" t="s">
        <v>89</v>
      </c>
      <c r="C2527" s="57">
        <v>43754</v>
      </c>
      <c r="D2527" s="56" t="s">
        <v>119</v>
      </c>
      <c r="E2527" s="56" t="s">
        <v>297</v>
      </c>
      <c r="F2527" s="58" t="s">
        <v>106</v>
      </c>
      <c r="G2527" s="58" t="s">
        <v>107</v>
      </c>
      <c r="H2527" s="56" t="s">
        <v>140</v>
      </c>
      <c r="I2527" s="59"/>
      <c r="J2527" s="59">
        <f t="shared" si="485"/>
        <v>43784</v>
      </c>
      <c r="K2527" s="56" t="s">
        <v>18</v>
      </c>
      <c r="L2527" s="56" t="s">
        <v>18</v>
      </c>
      <c r="M2527" s="60" t="s">
        <v>16876</v>
      </c>
      <c r="N2527" s="56" t="s">
        <v>1853</v>
      </c>
      <c r="O2527" s="56" t="s">
        <v>16</v>
      </c>
      <c r="P2527" s="56" t="s">
        <v>1854</v>
      </c>
      <c r="Q2527" s="56" t="s">
        <v>17</v>
      </c>
      <c r="R2527" s="59"/>
      <c r="S2527" s="56" t="s">
        <v>108</v>
      </c>
      <c r="T2527" s="56" t="s">
        <v>108</v>
      </c>
      <c r="U2527" s="57"/>
      <c r="V2527" s="77"/>
      <c r="W2527" s="77"/>
      <c r="X2527" s="59"/>
      <c r="Y2527" s="56" t="s">
        <v>793</v>
      </c>
      <c r="Z2527" s="56" t="s">
        <v>123</v>
      </c>
      <c r="AA2527" s="57">
        <v>43754</v>
      </c>
      <c r="AB2527" s="63" t="s">
        <v>293</v>
      </c>
      <c r="AC2527" s="64" t="s">
        <v>16878</v>
      </c>
      <c r="AD2527" s="56" t="s">
        <v>294</v>
      </c>
      <c r="AE2527" s="56"/>
      <c r="AF2527" s="61"/>
      <c r="AG2527" s="61"/>
      <c r="AH2527" s="67" t="str">
        <v>Oct</v>
      </c>
      <c r="AI2527" s="68" t="str">
        <v>Oct</v>
      </c>
      <c r="AJ2527" s="69">
        <f t="shared" si="340"/>
        <v>0</v>
      </c>
      <c r="AK2527" s="70" t="str">
        <f t="shared" si="491"/>
        <v/>
      </c>
      <c r="AL2527" s="71" t="s">
        <v>17409</v>
      </c>
      <c r="AM2527" s="71" t="str">
        <v>2019</v>
      </c>
      <c r="AN2527" s="70"/>
      <c r="AO2527" s="70" t="s">
        <v>123</v>
      </c>
      <c r="AP2527" s="74">
        <f ca="1"/>
        <v>205</v>
      </c>
    </row>
    <row r="2528" spans="1:42" ht="14.4">
      <c r="A2528" s="55" t="s">
        <v>16881</v>
      </c>
      <c r="B2528" s="56" t="s">
        <v>89</v>
      </c>
      <c r="C2528" s="57">
        <v>43754</v>
      </c>
      <c r="D2528" s="56" t="s">
        <v>119</v>
      </c>
      <c r="E2528" s="56" t="s">
        <v>297</v>
      </c>
      <c r="F2528" s="58" t="s">
        <v>106</v>
      </c>
      <c r="G2528" s="58" t="s">
        <v>107</v>
      </c>
      <c r="H2528" s="56" t="s">
        <v>140</v>
      </c>
      <c r="I2528" s="59"/>
      <c r="J2528" s="59">
        <f t="shared" si="485"/>
        <v>43784</v>
      </c>
      <c r="K2528" s="56" t="s">
        <v>18</v>
      </c>
      <c r="L2528" s="56" t="s">
        <v>18</v>
      </c>
      <c r="M2528" s="60" t="s">
        <v>16876</v>
      </c>
      <c r="N2528" s="56" t="s">
        <v>4191</v>
      </c>
      <c r="O2528" s="56" t="s">
        <v>39</v>
      </c>
      <c r="P2528" s="56" t="s">
        <v>15838</v>
      </c>
      <c r="Q2528" s="56" t="s">
        <v>150</v>
      </c>
      <c r="R2528" s="59"/>
      <c r="S2528" s="56" t="s">
        <v>108</v>
      </c>
      <c r="T2528" s="56" t="s">
        <v>108</v>
      </c>
      <c r="U2528" s="57"/>
      <c r="V2528" s="77"/>
      <c r="W2528" s="62" t="s">
        <v>108</v>
      </c>
      <c r="X2528" s="59"/>
      <c r="Y2528" s="56" t="s">
        <v>108</v>
      </c>
      <c r="Z2528" s="56" t="s">
        <v>123</v>
      </c>
      <c r="AA2528" s="57">
        <v>43839</v>
      </c>
      <c r="AB2528" s="63" t="s">
        <v>127</v>
      </c>
      <c r="AC2528" s="64" t="s">
        <v>16883</v>
      </c>
      <c r="AD2528" s="56" t="s">
        <v>179</v>
      </c>
      <c r="AE2528" s="56"/>
      <c r="AF2528" s="61"/>
      <c r="AG2528" s="61"/>
      <c r="AH2528" s="67" t="str">
        <v>Oct</v>
      </c>
      <c r="AI2528" s="68" t="str">
        <v>Jan</v>
      </c>
      <c r="AJ2528" s="69">
        <f t="shared" si="340"/>
        <v>85</v>
      </c>
      <c r="AK2528" s="70" t="str">
        <f t="shared" si="491"/>
        <v/>
      </c>
      <c r="AL2528" s="71" t="s">
        <v>17409</v>
      </c>
      <c r="AM2528" s="71" t="str">
        <v>2019</v>
      </c>
      <c r="AN2528" s="70"/>
      <c r="AO2528" s="70" t="s">
        <v>123</v>
      </c>
      <c r="AP2528" s="74">
        <f ca="1"/>
        <v>205</v>
      </c>
    </row>
    <row r="2529" spans="1:42" ht="14.4">
      <c r="A2529" s="55" t="s">
        <v>16887</v>
      </c>
      <c r="B2529" s="56" t="s">
        <v>89</v>
      </c>
      <c r="C2529" s="57">
        <v>43552</v>
      </c>
      <c r="D2529" s="56" t="s">
        <v>131</v>
      </c>
      <c r="E2529" s="56" t="s">
        <v>129</v>
      </c>
      <c r="F2529" s="58" t="s">
        <v>106</v>
      </c>
      <c r="G2529" s="58" t="s">
        <v>107</v>
      </c>
      <c r="H2529" s="56" t="s">
        <v>129</v>
      </c>
      <c r="I2529" s="57"/>
      <c r="J2529" s="57">
        <f t="shared" si="485"/>
        <v>43582</v>
      </c>
      <c r="K2529" s="56" t="s">
        <v>18</v>
      </c>
      <c r="L2529" s="56" t="s">
        <v>14</v>
      </c>
      <c r="M2529" s="60" t="s">
        <v>16888</v>
      </c>
      <c r="N2529" s="56" t="s">
        <v>16889</v>
      </c>
      <c r="O2529" s="56"/>
      <c r="P2529" s="56" t="s">
        <v>108</v>
      </c>
      <c r="Q2529" s="56" t="s">
        <v>96</v>
      </c>
      <c r="R2529" s="57"/>
      <c r="S2529" s="56" t="s">
        <v>108</v>
      </c>
      <c r="T2529" s="56" t="s">
        <v>108</v>
      </c>
      <c r="U2529" s="57"/>
      <c r="V2529" s="62"/>
      <c r="W2529" s="62" t="s">
        <v>108</v>
      </c>
      <c r="X2529" s="57"/>
      <c r="Y2529" s="56" t="s">
        <v>108</v>
      </c>
      <c r="Z2529" s="56" t="s">
        <v>123</v>
      </c>
      <c r="AA2529" s="57">
        <v>43553</v>
      </c>
      <c r="AB2529" s="63" t="s">
        <v>168</v>
      </c>
      <c r="AC2529" s="64" t="s">
        <v>537</v>
      </c>
      <c r="AD2529" s="56" t="s">
        <v>224</v>
      </c>
      <c r="AE2529" s="56" t="s">
        <v>131</v>
      </c>
      <c r="AF2529" s="61"/>
      <c r="AG2529" s="61"/>
      <c r="AH2529" s="67" t="str">
        <v>Mar</v>
      </c>
      <c r="AI2529" s="68" t="str">
        <v>Mar</v>
      </c>
      <c r="AJ2529" s="69">
        <f t="shared" si="340"/>
        <v>1</v>
      </c>
      <c r="AK2529" s="70" t="str">
        <f t="shared" si="491"/>
        <v/>
      </c>
      <c r="AL2529" s="71" t="s">
        <v>17409</v>
      </c>
      <c r="AM2529" s="71" t="str">
        <v>2019</v>
      </c>
      <c r="AN2529" s="70">
        <f t="shared" ref="AN2529:AN2541" si="493">IF(C2529="","",SUM(C2529+10))</f>
        <v>43562</v>
      </c>
      <c r="AO2529" s="70" t="s">
        <v>123</v>
      </c>
      <c r="AP2529" s="74">
        <f ca="1"/>
        <v>407</v>
      </c>
    </row>
    <row r="2530" spans="1:42" ht="14.4">
      <c r="A2530" s="55" t="s">
        <v>16894</v>
      </c>
      <c r="B2530" s="56" t="s">
        <v>89</v>
      </c>
      <c r="C2530" s="57">
        <v>43517</v>
      </c>
      <c r="D2530" s="56" t="s">
        <v>131</v>
      </c>
      <c r="E2530" s="56" t="s">
        <v>129</v>
      </c>
      <c r="F2530" s="58" t="s">
        <v>106</v>
      </c>
      <c r="G2530" s="58" t="s">
        <v>107</v>
      </c>
      <c r="H2530" s="56" t="s">
        <v>129</v>
      </c>
      <c r="I2530" s="59"/>
      <c r="J2530" s="59">
        <f t="shared" si="485"/>
        <v>43547</v>
      </c>
      <c r="K2530" s="56" t="s">
        <v>18</v>
      </c>
      <c r="L2530" s="56" t="s">
        <v>14</v>
      </c>
      <c r="M2530" s="60" t="s">
        <v>16897</v>
      </c>
      <c r="N2530" s="56" t="s">
        <v>16898</v>
      </c>
      <c r="O2530" s="61"/>
      <c r="P2530" s="56" t="s">
        <v>108</v>
      </c>
      <c r="Q2530" s="56" t="s">
        <v>96</v>
      </c>
      <c r="R2530" s="59"/>
      <c r="S2530" s="56" t="s">
        <v>108</v>
      </c>
      <c r="T2530" s="56" t="s">
        <v>14</v>
      </c>
      <c r="U2530" s="59"/>
      <c r="V2530" s="77"/>
      <c r="W2530" s="62" t="s">
        <v>108</v>
      </c>
      <c r="X2530" s="57"/>
      <c r="Y2530" s="56" t="s">
        <v>108</v>
      </c>
      <c r="Z2530" s="56" t="s">
        <v>123</v>
      </c>
      <c r="AA2530" s="57">
        <v>43517</v>
      </c>
      <c r="AB2530" s="63" t="s">
        <v>147</v>
      </c>
      <c r="AC2530" s="64" t="s">
        <v>537</v>
      </c>
      <c r="AD2530" s="65" t="s">
        <v>224</v>
      </c>
      <c r="AE2530" s="65" t="s">
        <v>131</v>
      </c>
      <c r="AF2530" s="66"/>
      <c r="AG2530" s="66"/>
      <c r="AH2530" s="67" t="str">
        <v>Feb</v>
      </c>
      <c r="AI2530" s="68" t="str">
        <v>Feb</v>
      </c>
      <c r="AJ2530" s="69">
        <f t="shared" si="340"/>
        <v>0</v>
      </c>
      <c r="AK2530" s="70" t="str">
        <f t="shared" si="491"/>
        <v/>
      </c>
      <c r="AL2530" s="71" t="s">
        <v>17409</v>
      </c>
      <c r="AM2530" s="71" t="str">
        <v>2019</v>
      </c>
      <c r="AN2530" s="70">
        <f t="shared" si="493"/>
        <v>43527</v>
      </c>
      <c r="AO2530" s="70" t="s">
        <v>123</v>
      </c>
      <c r="AP2530" s="74">
        <f ca="1"/>
        <v>442</v>
      </c>
    </row>
    <row r="2531" spans="1:42" ht="14.4">
      <c r="A2531" s="55" t="s">
        <v>16902</v>
      </c>
      <c r="B2531" s="56" t="s">
        <v>89</v>
      </c>
      <c r="C2531" s="57">
        <v>43537</v>
      </c>
      <c r="D2531" s="56" t="s">
        <v>90</v>
      </c>
      <c r="E2531" s="56" t="s">
        <v>129</v>
      </c>
      <c r="F2531" s="58" t="s">
        <v>106</v>
      </c>
      <c r="G2531" s="58" t="s">
        <v>107</v>
      </c>
      <c r="H2531" s="56" t="s">
        <v>129</v>
      </c>
      <c r="I2531" s="59"/>
      <c r="J2531" s="59">
        <f t="shared" si="485"/>
        <v>43567</v>
      </c>
      <c r="K2531" s="56" t="s">
        <v>18</v>
      </c>
      <c r="L2531" s="56" t="s">
        <v>14</v>
      </c>
      <c r="M2531" s="60" t="s">
        <v>16919</v>
      </c>
      <c r="N2531" s="56" t="s">
        <v>16920</v>
      </c>
      <c r="O2531" s="56"/>
      <c r="P2531" s="56" t="s">
        <v>108</v>
      </c>
      <c r="Q2531" s="56" t="s">
        <v>96</v>
      </c>
      <c r="R2531" s="59"/>
      <c r="S2531" s="56" t="s">
        <v>108</v>
      </c>
      <c r="T2531" s="56" t="s">
        <v>108</v>
      </c>
      <c r="U2531" s="57"/>
      <c r="V2531" s="77"/>
      <c r="W2531" s="62" t="s">
        <v>108</v>
      </c>
      <c r="X2531" s="57"/>
      <c r="Y2531" s="56" t="s">
        <v>108</v>
      </c>
      <c r="Z2531" s="56" t="s">
        <v>123</v>
      </c>
      <c r="AA2531" s="57">
        <v>43537</v>
      </c>
      <c r="AB2531" s="63" t="s">
        <v>168</v>
      </c>
      <c r="AC2531" s="64" t="s">
        <v>537</v>
      </c>
      <c r="AD2531" s="56" t="s">
        <v>224</v>
      </c>
      <c r="AE2531" s="56" t="s">
        <v>131</v>
      </c>
      <c r="AF2531" s="61"/>
      <c r="AG2531" s="61"/>
      <c r="AH2531" s="67" t="str">
        <v>Mar</v>
      </c>
      <c r="AI2531" s="68" t="str">
        <v>Mar</v>
      </c>
      <c r="AJ2531" s="69">
        <f t="shared" si="340"/>
        <v>0</v>
      </c>
      <c r="AK2531" s="70" t="str">
        <f t="shared" si="491"/>
        <v/>
      </c>
      <c r="AL2531" s="71" t="s">
        <v>17409</v>
      </c>
      <c r="AM2531" s="71" t="str">
        <v>2019</v>
      </c>
      <c r="AN2531" s="70">
        <f t="shared" si="493"/>
        <v>43547</v>
      </c>
      <c r="AO2531" s="70" t="s">
        <v>123</v>
      </c>
      <c r="AP2531" s="74">
        <f ca="1"/>
        <v>422</v>
      </c>
    </row>
    <row r="2532" spans="1:42" ht="14.4">
      <c r="A2532" s="55" t="s">
        <v>16925</v>
      </c>
      <c r="B2532" s="56" t="s">
        <v>89</v>
      </c>
      <c r="C2532" s="57">
        <v>43543</v>
      </c>
      <c r="D2532" s="56" t="s">
        <v>131</v>
      </c>
      <c r="E2532" s="56" t="s">
        <v>129</v>
      </c>
      <c r="F2532" s="58" t="s">
        <v>106</v>
      </c>
      <c r="G2532" s="58" t="s">
        <v>107</v>
      </c>
      <c r="H2532" s="56" t="s">
        <v>129</v>
      </c>
      <c r="I2532" s="59"/>
      <c r="J2532" s="59">
        <f t="shared" si="485"/>
        <v>43573</v>
      </c>
      <c r="K2532" s="56" t="s">
        <v>18</v>
      </c>
      <c r="L2532" s="56" t="s">
        <v>14</v>
      </c>
      <c r="M2532" s="60" t="s">
        <v>16927</v>
      </c>
      <c r="N2532" s="56" t="s">
        <v>16928</v>
      </c>
      <c r="O2532" s="56"/>
      <c r="P2532" s="56" t="s">
        <v>108</v>
      </c>
      <c r="Q2532" s="56" t="s">
        <v>96</v>
      </c>
      <c r="R2532" s="57"/>
      <c r="S2532" s="56" t="s">
        <v>108</v>
      </c>
      <c r="T2532" s="56" t="s">
        <v>108</v>
      </c>
      <c r="U2532" s="57"/>
      <c r="V2532" s="77"/>
      <c r="W2532" s="62" t="s">
        <v>108</v>
      </c>
      <c r="X2532" s="57"/>
      <c r="Y2532" s="56" t="s">
        <v>108</v>
      </c>
      <c r="Z2532" s="56" t="s">
        <v>123</v>
      </c>
      <c r="AA2532" s="57">
        <v>43543</v>
      </c>
      <c r="AB2532" s="63" t="s">
        <v>168</v>
      </c>
      <c r="AC2532" s="64" t="s">
        <v>537</v>
      </c>
      <c r="AD2532" s="56" t="s">
        <v>224</v>
      </c>
      <c r="AE2532" s="56" t="s">
        <v>131</v>
      </c>
      <c r="AF2532" s="61"/>
      <c r="AG2532" s="61"/>
      <c r="AH2532" s="67" t="str">
        <v>Mar</v>
      </c>
      <c r="AI2532" s="68" t="str">
        <v>Mar</v>
      </c>
      <c r="AJ2532" s="69">
        <f t="shared" si="340"/>
        <v>0</v>
      </c>
      <c r="AK2532" s="70" t="str">
        <f t="shared" si="491"/>
        <v/>
      </c>
      <c r="AL2532" s="71" t="s">
        <v>17409</v>
      </c>
      <c r="AM2532" s="71" t="str">
        <v>2019</v>
      </c>
      <c r="AN2532" s="70">
        <f t="shared" si="493"/>
        <v>43553</v>
      </c>
      <c r="AO2532" s="70" t="s">
        <v>123</v>
      </c>
      <c r="AP2532" s="74">
        <f ca="1"/>
        <v>416</v>
      </c>
    </row>
    <row r="2533" spans="1:42" ht="26.5">
      <c r="A2533" s="55" t="s">
        <v>16933</v>
      </c>
      <c r="B2533" s="56" t="s">
        <v>89</v>
      </c>
      <c r="C2533" s="57">
        <v>43489</v>
      </c>
      <c r="D2533" s="56" t="s">
        <v>119</v>
      </c>
      <c r="E2533" s="56" t="s">
        <v>140</v>
      </c>
      <c r="F2533" s="58" t="s">
        <v>106</v>
      </c>
      <c r="G2533" s="58" t="s">
        <v>107</v>
      </c>
      <c r="H2533" s="56" t="s">
        <v>140</v>
      </c>
      <c r="I2533" s="57"/>
      <c r="J2533" s="57">
        <f t="shared" si="485"/>
        <v>43519</v>
      </c>
      <c r="K2533" s="56" t="s">
        <v>18</v>
      </c>
      <c r="L2533" s="56" t="s">
        <v>18</v>
      </c>
      <c r="M2533" s="60" t="s">
        <v>16938</v>
      </c>
      <c r="N2533" s="56" t="s">
        <v>16939</v>
      </c>
      <c r="O2533" s="56" t="s">
        <v>95</v>
      </c>
      <c r="P2533" s="56" t="s">
        <v>16940</v>
      </c>
      <c r="Q2533" s="56" t="s">
        <v>96</v>
      </c>
      <c r="R2533" s="57">
        <v>43489</v>
      </c>
      <c r="S2533" s="56" t="s">
        <v>108</v>
      </c>
      <c r="T2533" s="56" t="s">
        <v>108</v>
      </c>
      <c r="U2533" s="57"/>
      <c r="V2533" s="62"/>
      <c r="W2533" s="62">
        <v>0</v>
      </c>
      <c r="X2533" s="57"/>
      <c r="Y2533" s="56" t="s">
        <v>108</v>
      </c>
      <c r="Z2533" s="56" t="s">
        <v>121</v>
      </c>
      <c r="AA2533" s="57">
        <v>43508</v>
      </c>
      <c r="AB2533" s="63" t="s">
        <v>127</v>
      </c>
      <c r="AC2533" s="60" t="s">
        <v>16955</v>
      </c>
      <c r="AD2533" s="56" t="s">
        <v>360</v>
      </c>
      <c r="AE2533" s="65" t="s">
        <v>119</v>
      </c>
      <c r="AF2533" s="66"/>
      <c r="AG2533" s="66"/>
      <c r="AH2533" s="67" t="str">
        <v>Jan</v>
      </c>
      <c r="AI2533" s="68" t="str">
        <v>Feb</v>
      </c>
      <c r="AJ2533" s="69">
        <f t="shared" si="340"/>
        <v>19</v>
      </c>
      <c r="AK2533" s="70">
        <f t="shared" si="491"/>
        <v>43519</v>
      </c>
      <c r="AL2533" s="71">
        <v>11</v>
      </c>
      <c r="AM2533" s="71" t="str">
        <v>2019</v>
      </c>
      <c r="AN2533" s="70">
        <f t="shared" si="493"/>
        <v>43499</v>
      </c>
      <c r="AO2533" s="70" t="s">
        <v>121</v>
      </c>
      <c r="AP2533" s="74">
        <f ca="1"/>
        <v>470</v>
      </c>
    </row>
    <row r="2534" spans="1:42" ht="14.4">
      <c r="A2534" s="55" t="s">
        <v>16962</v>
      </c>
      <c r="B2534" s="56" t="s">
        <v>89</v>
      </c>
      <c r="C2534" s="57">
        <v>43678</v>
      </c>
      <c r="D2534" s="56" t="s">
        <v>131</v>
      </c>
      <c r="E2534" s="56" t="s">
        <v>129</v>
      </c>
      <c r="F2534" s="58" t="s">
        <v>106</v>
      </c>
      <c r="G2534" s="58" t="s">
        <v>107</v>
      </c>
      <c r="H2534" s="56" t="s">
        <v>129</v>
      </c>
      <c r="I2534" s="57"/>
      <c r="J2534" s="57">
        <f t="shared" si="485"/>
        <v>43708</v>
      </c>
      <c r="K2534" s="56" t="s">
        <v>18</v>
      </c>
      <c r="L2534" s="56" t="s">
        <v>14</v>
      </c>
      <c r="M2534" s="60" t="s">
        <v>16966</v>
      </c>
      <c r="N2534" s="56" t="s">
        <v>16967</v>
      </c>
      <c r="O2534" s="61"/>
      <c r="P2534" s="56" t="s">
        <v>108</v>
      </c>
      <c r="Q2534" s="56" t="s">
        <v>130</v>
      </c>
      <c r="R2534" s="57"/>
      <c r="S2534" s="56" t="s">
        <v>108</v>
      </c>
      <c r="T2534" s="56" t="s">
        <v>108</v>
      </c>
      <c r="U2534" s="57"/>
      <c r="V2534" s="62"/>
      <c r="W2534" s="62" t="s">
        <v>108</v>
      </c>
      <c r="X2534" s="57"/>
      <c r="Y2534" s="56" t="s">
        <v>108</v>
      </c>
      <c r="Z2534" s="56" t="s">
        <v>123</v>
      </c>
      <c r="AA2534" s="57">
        <v>43679</v>
      </c>
      <c r="AB2534" s="63" t="s">
        <v>124</v>
      </c>
      <c r="AC2534" s="64" t="s">
        <v>4094</v>
      </c>
      <c r="AD2534" s="56" t="s">
        <v>224</v>
      </c>
      <c r="AE2534" s="56" t="s">
        <v>131</v>
      </c>
      <c r="AF2534" s="61"/>
      <c r="AG2534" s="61"/>
      <c r="AH2534" s="67" t="str">
        <v>Aug</v>
      </c>
      <c r="AI2534" s="68" t="str">
        <v>Aug</v>
      </c>
      <c r="AJ2534" s="69">
        <f t="shared" si="340"/>
        <v>1</v>
      </c>
      <c r="AK2534" s="70" t="str">
        <f t="shared" si="491"/>
        <v/>
      </c>
      <c r="AL2534" s="71" t="s">
        <v>17409</v>
      </c>
      <c r="AM2534" s="71" t="str">
        <v>2019</v>
      </c>
      <c r="AN2534" s="70">
        <f t="shared" si="493"/>
        <v>43688</v>
      </c>
      <c r="AO2534" s="70" t="s">
        <v>123</v>
      </c>
      <c r="AP2534" s="74">
        <f ca="1"/>
        <v>281</v>
      </c>
    </row>
    <row r="2535" spans="1:42" ht="14.4">
      <c r="A2535" s="55" t="s">
        <v>16972</v>
      </c>
      <c r="B2535" s="56" t="s">
        <v>89</v>
      </c>
      <c r="C2535" s="57">
        <v>43587</v>
      </c>
      <c r="D2535" s="56" t="s">
        <v>131</v>
      </c>
      <c r="E2535" s="56" t="s">
        <v>129</v>
      </c>
      <c r="F2535" s="58" t="s">
        <v>106</v>
      </c>
      <c r="G2535" s="58" t="s">
        <v>107</v>
      </c>
      <c r="H2535" s="56" t="s">
        <v>129</v>
      </c>
      <c r="I2535" s="59"/>
      <c r="J2535" s="59">
        <f t="shared" si="485"/>
        <v>43617</v>
      </c>
      <c r="K2535" s="56" t="s">
        <v>18</v>
      </c>
      <c r="L2535" s="56" t="s">
        <v>14</v>
      </c>
      <c r="M2535" s="60" t="s">
        <v>16974</v>
      </c>
      <c r="N2535" s="56" t="s">
        <v>16975</v>
      </c>
      <c r="O2535" s="56"/>
      <c r="P2535" s="56" t="s">
        <v>108</v>
      </c>
      <c r="Q2535" s="56" t="s">
        <v>96</v>
      </c>
      <c r="R2535" s="59"/>
      <c r="S2535" s="56" t="s">
        <v>108</v>
      </c>
      <c r="T2535" s="56" t="s">
        <v>108</v>
      </c>
      <c r="U2535" s="59"/>
      <c r="V2535" s="77"/>
      <c r="W2535" s="62" t="s">
        <v>108</v>
      </c>
      <c r="X2535" s="59"/>
      <c r="Y2535" s="56" t="s">
        <v>108</v>
      </c>
      <c r="Z2535" s="56" t="s">
        <v>123</v>
      </c>
      <c r="AA2535" s="57">
        <v>43588</v>
      </c>
      <c r="AB2535" s="63" t="s">
        <v>155</v>
      </c>
      <c r="AC2535" s="64" t="s">
        <v>883</v>
      </c>
      <c r="AD2535" s="56" t="s">
        <v>118</v>
      </c>
      <c r="AE2535" s="56" t="s">
        <v>131</v>
      </c>
      <c r="AF2535" s="61"/>
      <c r="AG2535" s="61"/>
      <c r="AH2535" s="67" t="str">
        <v>May</v>
      </c>
      <c r="AI2535" s="68" t="str">
        <v>May</v>
      </c>
      <c r="AJ2535" s="69">
        <f t="shared" si="340"/>
        <v>1</v>
      </c>
      <c r="AK2535" s="70" t="str">
        <f t="shared" si="491"/>
        <v/>
      </c>
      <c r="AL2535" s="71" t="s">
        <v>17409</v>
      </c>
      <c r="AM2535" s="71" t="str">
        <v>2019</v>
      </c>
      <c r="AN2535" s="70">
        <f t="shared" si="493"/>
        <v>43597</v>
      </c>
      <c r="AO2535" s="70" t="s">
        <v>123</v>
      </c>
      <c r="AP2535" s="74">
        <f ca="1"/>
        <v>372</v>
      </c>
    </row>
    <row r="2536" spans="1:42" ht="14.4">
      <c r="A2536" s="55" t="s">
        <v>16977</v>
      </c>
      <c r="B2536" s="56" t="s">
        <v>89</v>
      </c>
      <c r="C2536" s="57">
        <v>43636</v>
      </c>
      <c r="D2536" s="56" t="s">
        <v>131</v>
      </c>
      <c r="E2536" s="56" t="s">
        <v>129</v>
      </c>
      <c r="F2536" s="58" t="s">
        <v>214</v>
      </c>
      <c r="G2536" s="58" t="s">
        <v>107</v>
      </c>
      <c r="H2536" s="56" t="s">
        <v>129</v>
      </c>
      <c r="I2536" s="57"/>
      <c r="J2536" s="57">
        <f t="shared" si="485"/>
        <v>43666</v>
      </c>
      <c r="K2536" s="56" t="s">
        <v>18</v>
      </c>
      <c r="L2536" s="56" t="s">
        <v>14</v>
      </c>
      <c r="M2536" s="60" t="s">
        <v>16974</v>
      </c>
      <c r="N2536" s="56" t="s">
        <v>16982</v>
      </c>
      <c r="O2536" s="56" t="s">
        <v>249</v>
      </c>
      <c r="P2536" s="56" t="s">
        <v>108</v>
      </c>
      <c r="Q2536" s="56" t="s">
        <v>96</v>
      </c>
      <c r="R2536" s="57"/>
      <c r="S2536" s="56" t="s">
        <v>108</v>
      </c>
      <c r="T2536" s="56" t="s">
        <v>108</v>
      </c>
      <c r="U2536" s="57"/>
      <c r="V2536" s="62"/>
      <c r="W2536" s="62" t="s">
        <v>108</v>
      </c>
      <c r="X2536" s="57"/>
      <c r="Y2536" s="56" t="s">
        <v>108</v>
      </c>
      <c r="Z2536" s="56" t="s">
        <v>123</v>
      </c>
      <c r="AA2536" s="57">
        <v>43637</v>
      </c>
      <c r="AB2536" s="63" t="s">
        <v>484</v>
      </c>
      <c r="AC2536" s="64" t="s">
        <v>883</v>
      </c>
      <c r="AD2536" s="56" t="s">
        <v>118</v>
      </c>
      <c r="AE2536" s="56" t="s">
        <v>131</v>
      </c>
      <c r="AF2536" s="61"/>
      <c r="AG2536" s="61"/>
      <c r="AH2536" s="67" t="str">
        <v>Jun</v>
      </c>
      <c r="AI2536" s="68" t="str">
        <v>Jun</v>
      </c>
      <c r="AJ2536" s="69">
        <f t="shared" si="340"/>
        <v>1</v>
      </c>
      <c r="AK2536" s="70" t="str">
        <f t="shared" si="491"/>
        <v/>
      </c>
      <c r="AL2536" s="71" t="s">
        <v>17409</v>
      </c>
      <c r="AM2536" s="71" t="str">
        <v>2019</v>
      </c>
      <c r="AN2536" s="70">
        <f t="shared" si="493"/>
        <v>43646</v>
      </c>
      <c r="AO2536" s="70" t="s">
        <v>123</v>
      </c>
      <c r="AP2536" s="74">
        <f ca="1"/>
        <v>323</v>
      </c>
    </row>
    <row r="2537" spans="1:42" ht="14.4">
      <c r="A2537" s="55" t="s">
        <v>16986</v>
      </c>
      <c r="B2537" s="56" t="s">
        <v>89</v>
      </c>
      <c r="C2537" s="57">
        <v>43550</v>
      </c>
      <c r="D2537" s="56" t="s">
        <v>90</v>
      </c>
      <c r="E2537" s="56" t="s">
        <v>276</v>
      </c>
      <c r="F2537" s="58" t="s">
        <v>214</v>
      </c>
      <c r="G2537" s="58" t="s">
        <v>214</v>
      </c>
      <c r="H2537" s="56" t="s">
        <v>276</v>
      </c>
      <c r="I2537" s="57"/>
      <c r="J2537" s="57">
        <v>43581</v>
      </c>
      <c r="K2537" s="56" t="s">
        <v>18</v>
      </c>
      <c r="L2537" s="56" t="s">
        <v>14</v>
      </c>
      <c r="M2537" s="60" t="s">
        <v>16990</v>
      </c>
      <c r="N2537" s="56" t="s">
        <v>16991</v>
      </c>
      <c r="O2537" s="56" t="s">
        <v>137</v>
      </c>
      <c r="P2537" s="56" t="s">
        <v>16992</v>
      </c>
      <c r="Q2537" s="56" t="s">
        <v>217</v>
      </c>
      <c r="R2537" s="59"/>
      <c r="S2537" s="56" t="s">
        <v>108</v>
      </c>
      <c r="T2537" s="56" t="s">
        <v>108</v>
      </c>
      <c r="U2537" s="59"/>
      <c r="V2537" s="77"/>
      <c r="W2537" s="62" t="s">
        <v>108</v>
      </c>
      <c r="X2537" s="59"/>
      <c r="Y2537" s="56"/>
      <c r="Z2537" s="56" t="s">
        <v>123</v>
      </c>
      <c r="AA2537" s="57">
        <v>43552</v>
      </c>
      <c r="AB2537" s="75"/>
      <c r="AC2537" s="64" t="s">
        <v>16994</v>
      </c>
      <c r="AD2537" s="56" t="s">
        <v>224</v>
      </c>
      <c r="AE2537" s="56"/>
      <c r="AF2537" s="61"/>
      <c r="AG2537" s="61"/>
      <c r="AH2537" s="67" t="str">
        <v>Mar</v>
      </c>
      <c r="AI2537" s="68" t="str">
        <v>Mar</v>
      </c>
      <c r="AJ2537" s="69">
        <f t="shared" si="340"/>
        <v>2</v>
      </c>
      <c r="AK2537" s="70" t="str">
        <f t="shared" si="491"/>
        <v/>
      </c>
      <c r="AL2537" s="71" t="s">
        <v>17409</v>
      </c>
      <c r="AM2537" s="71" t="str">
        <v>2019</v>
      </c>
      <c r="AN2537" s="70">
        <f t="shared" si="493"/>
        <v>43560</v>
      </c>
      <c r="AO2537" s="70" t="s">
        <v>123</v>
      </c>
      <c r="AP2537" s="74">
        <f ca="1"/>
        <v>409</v>
      </c>
    </row>
    <row r="2538" spans="1:42" ht="14.4">
      <c r="A2538" s="55" t="s">
        <v>17002</v>
      </c>
      <c r="B2538" s="56" t="s">
        <v>89</v>
      </c>
      <c r="C2538" s="57">
        <v>43502</v>
      </c>
      <c r="D2538" s="56" t="s">
        <v>90</v>
      </c>
      <c r="E2538" s="56" t="s">
        <v>140</v>
      </c>
      <c r="F2538" s="58" t="s">
        <v>106</v>
      </c>
      <c r="G2538" s="58" t="s">
        <v>107</v>
      </c>
      <c r="H2538" s="56" t="s">
        <v>140</v>
      </c>
      <c r="I2538" s="57"/>
      <c r="J2538" s="57">
        <f t="shared" ref="J2538:J2556" si="494">IF(C2538="","",SUM(C2538+30))</f>
        <v>43532</v>
      </c>
      <c r="K2538" s="56" t="s">
        <v>18</v>
      </c>
      <c r="L2538" s="56" t="s">
        <v>18</v>
      </c>
      <c r="M2538" s="60" t="s">
        <v>17012</v>
      </c>
      <c r="N2538" s="56" t="s">
        <v>17013</v>
      </c>
      <c r="O2538" s="56" t="s">
        <v>271</v>
      </c>
      <c r="P2538" s="56" t="s">
        <v>17014</v>
      </c>
      <c r="Q2538" s="56" t="s">
        <v>17</v>
      </c>
      <c r="R2538" s="57"/>
      <c r="S2538" s="56" t="s">
        <v>108</v>
      </c>
      <c r="T2538" s="56" t="s">
        <v>108</v>
      </c>
      <c r="U2538" s="57"/>
      <c r="V2538" s="62"/>
      <c r="W2538" s="62">
        <v>0</v>
      </c>
      <c r="X2538" s="57"/>
      <c r="Y2538" s="56" t="s">
        <v>108</v>
      </c>
      <c r="Z2538" s="56" t="s">
        <v>121</v>
      </c>
      <c r="AA2538" s="57">
        <v>43502</v>
      </c>
      <c r="AB2538" s="63" t="s">
        <v>147</v>
      </c>
      <c r="AC2538" s="64" t="s">
        <v>17015</v>
      </c>
      <c r="AD2538" s="56" t="s">
        <v>360</v>
      </c>
      <c r="AE2538" s="65" t="s">
        <v>90</v>
      </c>
      <c r="AF2538" s="66"/>
      <c r="AG2538" s="66"/>
      <c r="AH2538" s="67" t="str">
        <v>Feb</v>
      </c>
      <c r="AI2538" s="68" t="str">
        <v>Feb</v>
      </c>
      <c r="AJ2538" s="69">
        <f t="shared" si="340"/>
        <v>0</v>
      </c>
      <c r="AK2538" s="70" t="str">
        <f t="shared" si="491"/>
        <v/>
      </c>
      <c r="AL2538" s="71" t="s">
        <v>17409</v>
      </c>
      <c r="AM2538" s="71" t="str">
        <v>2019</v>
      </c>
      <c r="AN2538" s="70">
        <f t="shared" si="493"/>
        <v>43512</v>
      </c>
      <c r="AO2538" s="70" t="s">
        <v>123</v>
      </c>
      <c r="AP2538" s="74">
        <f ca="1"/>
        <v>457</v>
      </c>
    </row>
    <row r="2539" spans="1:42" ht="14.4">
      <c r="A2539" s="55" t="s">
        <v>17016</v>
      </c>
      <c r="B2539" s="56" t="s">
        <v>89</v>
      </c>
      <c r="C2539" s="57">
        <v>43648</v>
      </c>
      <c r="D2539" s="56" t="s">
        <v>90</v>
      </c>
      <c r="E2539" s="56" t="s">
        <v>140</v>
      </c>
      <c r="F2539" s="58" t="s">
        <v>106</v>
      </c>
      <c r="G2539" s="58" t="s">
        <v>107</v>
      </c>
      <c r="H2539" s="56" t="s">
        <v>140</v>
      </c>
      <c r="I2539" s="57"/>
      <c r="J2539" s="57">
        <f t="shared" si="494"/>
        <v>43678</v>
      </c>
      <c r="K2539" s="56" t="s">
        <v>18</v>
      </c>
      <c r="L2539" s="56" t="s">
        <v>18</v>
      </c>
      <c r="M2539" s="60" t="s">
        <v>17017</v>
      </c>
      <c r="N2539" s="56" t="s">
        <v>17017</v>
      </c>
      <c r="O2539" s="56" t="s">
        <v>249</v>
      </c>
      <c r="P2539" s="56" t="s">
        <v>17018</v>
      </c>
      <c r="Q2539" s="56" t="s">
        <v>17</v>
      </c>
      <c r="R2539" s="57"/>
      <c r="S2539" s="56" t="s">
        <v>18</v>
      </c>
      <c r="T2539" s="56" t="s">
        <v>108</v>
      </c>
      <c r="U2539" s="57"/>
      <c r="V2539" s="62"/>
      <c r="W2539" s="62">
        <v>0</v>
      </c>
      <c r="X2539" s="57"/>
      <c r="Y2539" s="56" t="s">
        <v>108</v>
      </c>
      <c r="Z2539" s="56" t="s">
        <v>121</v>
      </c>
      <c r="AA2539" s="57">
        <v>43656</v>
      </c>
      <c r="AB2539" s="63" t="s">
        <v>163</v>
      </c>
      <c r="AC2539" s="64" t="s">
        <v>17019</v>
      </c>
      <c r="AD2539" s="65" t="s">
        <v>97</v>
      </c>
      <c r="AE2539" s="56" t="s">
        <v>90</v>
      </c>
      <c r="AF2539" s="61"/>
      <c r="AG2539" s="61"/>
      <c r="AH2539" s="67" t="str">
        <v>Jul</v>
      </c>
      <c r="AI2539" s="68" t="str">
        <v>Jul</v>
      </c>
      <c r="AJ2539" s="69">
        <f t="shared" si="340"/>
        <v>8</v>
      </c>
      <c r="AK2539" s="70" t="str">
        <f t="shared" si="491"/>
        <v/>
      </c>
      <c r="AL2539" s="71" t="s">
        <v>17409</v>
      </c>
      <c r="AM2539" s="71" t="str">
        <v>2019</v>
      </c>
      <c r="AN2539" s="70">
        <f t="shared" si="493"/>
        <v>43658</v>
      </c>
      <c r="AO2539" s="70" t="s">
        <v>123</v>
      </c>
      <c r="AP2539" s="74">
        <f ca="1"/>
        <v>311</v>
      </c>
    </row>
    <row r="2540" spans="1:42" ht="14.4">
      <c r="A2540" s="55" t="s">
        <v>17020</v>
      </c>
      <c r="B2540" s="56" t="s">
        <v>89</v>
      </c>
      <c r="C2540" s="57">
        <v>43735</v>
      </c>
      <c r="D2540" s="56" t="s">
        <v>131</v>
      </c>
      <c r="E2540" s="56" t="s">
        <v>129</v>
      </c>
      <c r="F2540" s="58" t="s">
        <v>106</v>
      </c>
      <c r="G2540" s="58" t="s">
        <v>107</v>
      </c>
      <c r="H2540" s="56" t="s">
        <v>129</v>
      </c>
      <c r="I2540" s="59"/>
      <c r="J2540" s="59">
        <f t="shared" si="494"/>
        <v>43765</v>
      </c>
      <c r="K2540" s="56" t="s">
        <v>18</v>
      </c>
      <c r="L2540" s="56" t="s">
        <v>18</v>
      </c>
      <c r="M2540" s="60" t="s">
        <v>17021</v>
      </c>
      <c r="N2540" s="56" t="s">
        <v>17022</v>
      </c>
      <c r="O2540" s="56" t="s">
        <v>22</v>
      </c>
      <c r="P2540" s="56" t="s">
        <v>17023</v>
      </c>
      <c r="Q2540" s="56" t="s">
        <v>28</v>
      </c>
      <c r="R2540" s="59"/>
      <c r="S2540" s="56" t="s">
        <v>108</v>
      </c>
      <c r="T2540" s="56" t="s">
        <v>108</v>
      </c>
      <c r="U2540" s="59"/>
      <c r="V2540" s="77"/>
      <c r="W2540" s="77"/>
      <c r="X2540" s="59"/>
      <c r="Y2540" s="56" t="s">
        <v>108</v>
      </c>
      <c r="Z2540" s="56" t="s">
        <v>121</v>
      </c>
      <c r="AA2540" s="57">
        <v>43738</v>
      </c>
      <c r="AB2540" s="63" t="s">
        <v>289</v>
      </c>
      <c r="AC2540" s="60" t="s">
        <v>17024</v>
      </c>
      <c r="AD2540" s="65" t="s">
        <v>97</v>
      </c>
      <c r="AE2540" s="56" t="s">
        <v>131</v>
      </c>
      <c r="AF2540" s="61"/>
      <c r="AG2540" s="61"/>
      <c r="AH2540" s="67" t="str">
        <v>Sep</v>
      </c>
      <c r="AI2540" s="68" t="str">
        <v>Sep</v>
      </c>
      <c r="AJ2540" s="69">
        <f t="shared" si="340"/>
        <v>3</v>
      </c>
      <c r="AK2540" s="70" t="str">
        <f t="shared" si="491"/>
        <v/>
      </c>
      <c r="AL2540" s="71" t="s">
        <v>17409</v>
      </c>
      <c r="AM2540" s="71" t="str">
        <v>2019</v>
      </c>
      <c r="AN2540" s="70">
        <f t="shared" si="493"/>
        <v>43745</v>
      </c>
      <c r="AO2540" s="70" t="s">
        <v>123</v>
      </c>
      <c r="AP2540" s="74">
        <f ca="1"/>
        <v>224</v>
      </c>
    </row>
    <row r="2541" spans="1:42" ht="14.4">
      <c r="A2541" s="55" t="s">
        <v>17025</v>
      </c>
      <c r="B2541" s="56" t="s">
        <v>89</v>
      </c>
      <c r="C2541" s="57">
        <v>43579</v>
      </c>
      <c r="D2541" s="56" t="s">
        <v>119</v>
      </c>
      <c r="E2541" s="56" t="s">
        <v>129</v>
      </c>
      <c r="F2541" s="58" t="s">
        <v>106</v>
      </c>
      <c r="G2541" s="58" t="s">
        <v>107</v>
      </c>
      <c r="H2541" s="56" t="s">
        <v>129</v>
      </c>
      <c r="I2541" s="57"/>
      <c r="J2541" s="57">
        <f t="shared" si="494"/>
        <v>43609</v>
      </c>
      <c r="K2541" s="56" t="s">
        <v>18</v>
      </c>
      <c r="L2541" s="56" t="s">
        <v>14</v>
      </c>
      <c r="M2541" s="60" t="s">
        <v>17026</v>
      </c>
      <c r="N2541" s="56" t="s">
        <v>17027</v>
      </c>
      <c r="O2541" s="56"/>
      <c r="P2541" s="56" t="s">
        <v>108</v>
      </c>
      <c r="Q2541" s="56" t="s">
        <v>96</v>
      </c>
      <c r="R2541" s="57"/>
      <c r="S2541" s="56" t="s">
        <v>108</v>
      </c>
      <c r="T2541" s="56" t="s">
        <v>108</v>
      </c>
      <c r="U2541" s="57"/>
      <c r="V2541" s="62"/>
      <c r="W2541" s="62" t="s">
        <v>108</v>
      </c>
      <c r="X2541" s="57"/>
      <c r="Y2541" s="56" t="s">
        <v>108</v>
      </c>
      <c r="Z2541" s="56" t="s">
        <v>123</v>
      </c>
      <c r="AA2541" s="57">
        <v>43580</v>
      </c>
      <c r="AB2541" s="63" t="s">
        <v>244</v>
      </c>
      <c r="AC2541" s="64" t="s">
        <v>2574</v>
      </c>
      <c r="AD2541" s="56" t="s">
        <v>224</v>
      </c>
      <c r="AE2541" s="56" t="s">
        <v>131</v>
      </c>
      <c r="AF2541" s="61"/>
      <c r="AG2541" s="61"/>
      <c r="AH2541" s="67" t="str">
        <v>Apr</v>
      </c>
      <c r="AI2541" s="68" t="str">
        <v>Apr</v>
      </c>
      <c r="AJ2541" s="69">
        <f t="shared" si="340"/>
        <v>1</v>
      </c>
      <c r="AK2541" s="70" t="str">
        <f t="shared" si="491"/>
        <v/>
      </c>
      <c r="AL2541" s="71" t="s">
        <v>17409</v>
      </c>
      <c r="AM2541" s="71" t="str">
        <v>2019</v>
      </c>
      <c r="AN2541" s="70">
        <f t="shared" si="493"/>
        <v>43589</v>
      </c>
      <c r="AO2541" s="70" t="s">
        <v>123</v>
      </c>
      <c r="AP2541" s="74">
        <f ca="1"/>
        <v>380</v>
      </c>
    </row>
    <row r="2542" spans="1:42" ht="14.4">
      <c r="A2542" s="55" t="s">
        <v>17028</v>
      </c>
      <c r="B2542" s="56" t="s">
        <v>89</v>
      </c>
      <c r="C2542" s="57">
        <v>43819</v>
      </c>
      <c r="D2542" s="56" t="s">
        <v>131</v>
      </c>
      <c r="E2542" s="56" t="s">
        <v>297</v>
      </c>
      <c r="F2542" s="58" t="s">
        <v>106</v>
      </c>
      <c r="G2542" s="58" t="s">
        <v>107</v>
      </c>
      <c r="H2542" s="56" t="s">
        <v>140</v>
      </c>
      <c r="I2542" s="59"/>
      <c r="J2542" s="59">
        <f t="shared" si="494"/>
        <v>43849</v>
      </c>
      <c r="K2542" s="56" t="s">
        <v>18</v>
      </c>
      <c r="L2542" s="56" t="s">
        <v>14</v>
      </c>
      <c r="M2542" s="60" t="s">
        <v>17029</v>
      </c>
      <c r="N2542" s="56" t="s">
        <v>17030</v>
      </c>
      <c r="O2542" s="56"/>
      <c r="P2542" s="56" t="s">
        <v>108</v>
      </c>
      <c r="Q2542" s="56" t="s">
        <v>541</v>
      </c>
      <c r="R2542" s="59"/>
      <c r="S2542" s="56" t="s">
        <v>108</v>
      </c>
      <c r="T2542" s="56" t="s">
        <v>108</v>
      </c>
      <c r="U2542" s="57"/>
      <c r="V2542" s="77"/>
      <c r="W2542" s="62" t="s">
        <v>108</v>
      </c>
      <c r="X2542" s="59"/>
      <c r="Y2542" s="56" t="s">
        <v>108</v>
      </c>
      <c r="Z2542" s="56" t="s">
        <v>108</v>
      </c>
      <c r="AA2542" s="57">
        <v>43822</v>
      </c>
      <c r="AB2542" s="63" t="s">
        <v>238</v>
      </c>
      <c r="AC2542" s="64" t="s">
        <v>17031</v>
      </c>
      <c r="AD2542" s="56" t="s">
        <v>118</v>
      </c>
      <c r="AE2542" s="56"/>
      <c r="AF2542" s="61"/>
      <c r="AG2542" s="61"/>
      <c r="AH2542" s="67" t="str">
        <v>Dec</v>
      </c>
      <c r="AI2542" s="68" t="str">
        <v>Dec</v>
      </c>
      <c r="AJ2542" s="69">
        <f t="shared" si="340"/>
        <v>3</v>
      </c>
      <c r="AK2542" s="70"/>
      <c r="AL2542" s="71"/>
      <c r="AM2542" s="71" t="str">
        <v>2019</v>
      </c>
      <c r="AN2542" s="70"/>
      <c r="AO2542" s="70" t="s">
        <v>123</v>
      </c>
      <c r="AP2542" s="74">
        <f ca="1"/>
        <v>140</v>
      </c>
    </row>
    <row r="2543" spans="1:42" ht="14.4">
      <c r="A2543" s="55" t="s">
        <v>17032</v>
      </c>
      <c r="B2543" s="56" t="s">
        <v>89</v>
      </c>
      <c r="C2543" s="57">
        <v>43510</v>
      </c>
      <c r="D2543" s="56" t="s">
        <v>229</v>
      </c>
      <c r="E2543" s="56" t="s">
        <v>140</v>
      </c>
      <c r="F2543" s="58" t="s">
        <v>106</v>
      </c>
      <c r="G2543" s="58" t="s">
        <v>107</v>
      </c>
      <c r="H2543" s="56" t="s">
        <v>140</v>
      </c>
      <c r="I2543" s="57"/>
      <c r="J2543" s="57">
        <f t="shared" si="494"/>
        <v>43540</v>
      </c>
      <c r="K2543" s="56" t="s">
        <v>18</v>
      </c>
      <c r="L2543" s="56" t="s">
        <v>14</v>
      </c>
      <c r="M2543" s="60" t="s">
        <v>17033</v>
      </c>
      <c r="N2543" s="56" t="s">
        <v>17034</v>
      </c>
      <c r="O2543" s="56" t="s">
        <v>44</v>
      </c>
      <c r="P2543" s="56" t="s">
        <v>108</v>
      </c>
      <c r="Q2543" s="56" t="s">
        <v>96</v>
      </c>
      <c r="R2543" s="57"/>
      <c r="S2543" s="56" t="s">
        <v>108</v>
      </c>
      <c r="T2543" s="56" t="s">
        <v>108</v>
      </c>
      <c r="U2543" s="57"/>
      <c r="V2543" s="62"/>
      <c r="W2543" s="62" t="s">
        <v>108</v>
      </c>
      <c r="X2543" s="57"/>
      <c r="Y2543" s="56" t="s">
        <v>108</v>
      </c>
      <c r="Z2543" s="56" t="s">
        <v>123</v>
      </c>
      <c r="AA2543" s="57">
        <v>43510</v>
      </c>
      <c r="AB2543" s="63" t="s">
        <v>147</v>
      </c>
      <c r="AC2543" s="64" t="s">
        <v>17035</v>
      </c>
      <c r="AD2543" s="65" t="s">
        <v>224</v>
      </c>
      <c r="AE2543" s="65"/>
      <c r="AF2543" s="66"/>
      <c r="AG2543" s="66"/>
      <c r="AH2543" s="67" t="str">
        <v>Feb</v>
      </c>
      <c r="AI2543" s="68" t="str">
        <v>Feb</v>
      </c>
      <c r="AJ2543" s="69">
        <f t="shared" si="340"/>
        <v>0</v>
      </c>
      <c r="AK2543" s="70" t="str">
        <f t="shared" ref="AK2543:AK2547" si="495">IF(R2543="","",SUM(R2543+30))</f>
        <v/>
      </c>
      <c r="AL2543" s="71" t="s">
        <v>17409</v>
      </c>
      <c r="AM2543" s="71" t="str">
        <v>2019</v>
      </c>
      <c r="AN2543" s="70">
        <f t="shared" ref="AN2543:AN2547" si="496">IF(C2543="","",SUM(C2543+10))</f>
        <v>43520</v>
      </c>
      <c r="AO2543" s="70" t="s">
        <v>123</v>
      </c>
      <c r="AP2543" s="74">
        <f ca="1"/>
        <v>449</v>
      </c>
    </row>
    <row r="2544" spans="1:42" ht="14.4">
      <c r="A2544" s="55" t="s">
        <v>17036</v>
      </c>
      <c r="B2544" s="56" t="s">
        <v>89</v>
      </c>
      <c r="C2544" s="57">
        <v>43523</v>
      </c>
      <c r="D2544" s="56" t="s">
        <v>131</v>
      </c>
      <c r="E2544" s="56" t="s">
        <v>129</v>
      </c>
      <c r="F2544" s="58" t="s">
        <v>106</v>
      </c>
      <c r="G2544" s="58" t="s">
        <v>107</v>
      </c>
      <c r="H2544" s="56" t="s">
        <v>129</v>
      </c>
      <c r="I2544" s="59"/>
      <c r="J2544" s="59">
        <f t="shared" si="494"/>
        <v>43553</v>
      </c>
      <c r="K2544" s="56" t="s">
        <v>18</v>
      </c>
      <c r="L2544" s="56" t="s">
        <v>14</v>
      </c>
      <c r="M2544" s="60" t="s">
        <v>17037</v>
      </c>
      <c r="N2544" s="56" t="s">
        <v>17038</v>
      </c>
      <c r="O2544" s="56"/>
      <c r="P2544" s="56" t="s">
        <v>108</v>
      </c>
      <c r="Q2544" s="56" t="s">
        <v>96</v>
      </c>
      <c r="R2544" s="59"/>
      <c r="S2544" s="56" t="s">
        <v>108</v>
      </c>
      <c r="T2544" s="56" t="s">
        <v>108</v>
      </c>
      <c r="U2544" s="57"/>
      <c r="V2544" s="77"/>
      <c r="W2544" s="62" t="s">
        <v>108</v>
      </c>
      <c r="X2544" s="57"/>
      <c r="Y2544" s="56" t="s">
        <v>108</v>
      </c>
      <c r="Z2544" s="56" t="s">
        <v>123</v>
      </c>
      <c r="AA2544" s="57">
        <v>43524</v>
      </c>
      <c r="AB2544" s="63" t="s">
        <v>147</v>
      </c>
      <c r="AC2544" s="64" t="s">
        <v>537</v>
      </c>
      <c r="AD2544" s="65" t="s">
        <v>224</v>
      </c>
      <c r="AE2544" s="65" t="s">
        <v>131</v>
      </c>
      <c r="AF2544" s="66"/>
      <c r="AG2544" s="66"/>
      <c r="AH2544" s="67" t="str">
        <v>Feb</v>
      </c>
      <c r="AI2544" s="68" t="str">
        <v>Feb</v>
      </c>
      <c r="AJ2544" s="69">
        <f t="shared" si="340"/>
        <v>1</v>
      </c>
      <c r="AK2544" s="70" t="str">
        <f t="shared" si="495"/>
        <v/>
      </c>
      <c r="AL2544" s="71" t="s">
        <v>17409</v>
      </c>
      <c r="AM2544" s="71" t="str">
        <v>2019</v>
      </c>
      <c r="AN2544" s="70">
        <f t="shared" si="496"/>
        <v>43533</v>
      </c>
      <c r="AO2544" s="70" t="s">
        <v>123</v>
      </c>
      <c r="AP2544" s="74">
        <f ca="1"/>
        <v>436</v>
      </c>
    </row>
    <row r="2545" spans="1:42" ht="14.4">
      <c r="A2545" s="55" t="s">
        <v>17039</v>
      </c>
      <c r="B2545" s="56" t="s">
        <v>89</v>
      </c>
      <c r="C2545" s="57">
        <v>43620</v>
      </c>
      <c r="D2545" s="56" t="s">
        <v>131</v>
      </c>
      <c r="E2545" s="56" t="s">
        <v>129</v>
      </c>
      <c r="F2545" s="58" t="s">
        <v>106</v>
      </c>
      <c r="G2545" s="58" t="s">
        <v>107</v>
      </c>
      <c r="H2545" s="56" t="s">
        <v>129</v>
      </c>
      <c r="I2545" s="57"/>
      <c r="J2545" s="57">
        <f t="shared" si="494"/>
        <v>43650</v>
      </c>
      <c r="K2545" s="56" t="s">
        <v>18</v>
      </c>
      <c r="L2545" s="56" t="s">
        <v>14</v>
      </c>
      <c r="M2545" s="60" t="s">
        <v>17040</v>
      </c>
      <c r="N2545" s="56" t="s">
        <v>17041</v>
      </c>
      <c r="O2545" s="61"/>
      <c r="P2545" s="56" t="s">
        <v>108</v>
      </c>
      <c r="Q2545" s="56" t="s">
        <v>96</v>
      </c>
      <c r="R2545" s="57"/>
      <c r="S2545" s="56" t="s">
        <v>108</v>
      </c>
      <c r="T2545" s="56" t="s">
        <v>108</v>
      </c>
      <c r="U2545" s="57"/>
      <c r="V2545" s="62"/>
      <c r="W2545" s="62" t="s">
        <v>108</v>
      </c>
      <c r="X2545" s="57"/>
      <c r="Y2545" s="56" t="s">
        <v>108</v>
      </c>
      <c r="Z2545" s="56" t="s">
        <v>123</v>
      </c>
      <c r="AA2545" s="57">
        <v>43621</v>
      </c>
      <c r="AB2545" s="63" t="s">
        <v>484</v>
      </c>
      <c r="AC2545" s="64" t="s">
        <v>537</v>
      </c>
      <c r="AD2545" s="56" t="s">
        <v>224</v>
      </c>
      <c r="AE2545" s="56" t="s">
        <v>131</v>
      </c>
      <c r="AF2545" s="61"/>
      <c r="AG2545" s="61"/>
      <c r="AH2545" s="67" t="str">
        <v>Jun</v>
      </c>
      <c r="AI2545" s="68" t="str">
        <v>Jun</v>
      </c>
      <c r="AJ2545" s="69">
        <f t="shared" si="340"/>
        <v>1</v>
      </c>
      <c r="AK2545" s="70" t="str">
        <f t="shared" si="495"/>
        <v/>
      </c>
      <c r="AL2545" s="71" t="s">
        <v>17409</v>
      </c>
      <c r="AM2545" s="71" t="str">
        <v>2019</v>
      </c>
      <c r="AN2545" s="70">
        <f t="shared" si="496"/>
        <v>43630</v>
      </c>
      <c r="AO2545" s="70" t="s">
        <v>123</v>
      </c>
      <c r="AP2545" s="74">
        <f ca="1"/>
        <v>339</v>
      </c>
    </row>
    <row r="2546" spans="1:42" ht="14.4">
      <c r="A2546" s="55" t="s">
        <v>17042</v>
      </c>
      <c r="B2546" s="56" t="s">
        <v>89</v>
      </c>
      <c r="C2546" s="57">
        <v>43571</v>
      </c>
      <c r="D2546" s="56" t="s">
        <v>131</v>
      </c>
      <c r="E2546" s="56" t="s">
        <v>140</v>
      </c>
      <c r="F2546" s="58" t="s">
        <v>106</v>
      </c>
      <c r="G2546" s="58" t="s">
        <v>107</v>
      </c>
      <c r="H2546" s="56" t="s">
        <v>140</v>
      </c>
      <c r="I2546" s="57"/>
      <c r="J2546" s="57">
        <f t="shared" si="494"/>
        <v>43601</v>
      </c>
      <c r="K2546" s="56" t="s">
        <v>18</v>
      </c>
      <c r="L2546" s="56" t="s">
        <v>14</v>
      </c>
      <c r="M2546" s="60" t="s">
        <v>6916</v>
      </c>
      <c r="N2546" s="56" t="s">
        <v>17043</v>
      </c>
      <c r="O2546" s="56" t="s">
        <v>39</v>
      </c>
      <c r="P2546" s="56"/>
      <c r="Q2546" s="56" t="s">
        <v>17</v>
      </c>
      <c r="R2546" s="57"/>
      <c r="S2546" s="56"/>
      <c r="T2546" s="56"/>
      <c r="U2546" s="57"/>
      <c r="V2546" s="62"/>
      <c r="W2546" s="62"/>
      <c r="X2546" s="57"/>
      <c r="Y2546" s="56"/>
      <c r="Z2546" s="56" t="s">
        <v>123</v>
      </c>
      <c r="AA2546" s="57">
        <v>43571</v>
      </c>
      <c r="AB2546" s="63" t="s">
        <v>244</v>
      </c>
      <c r="AC2546" s="64" t="s">
        <v>17044</v>
      </c>
      <c r="AD2546" s="56" t="s">
        <v>179</v>
      </c>
      <c r="AE2546" s="56"/>
      <c r="AF2546" s="61"/>
      <c r="AG2546" s="61"/>
      <c r="AH2546" s="67" t="str">
        <v>Apr</v>
      </c>
      <c r="AI2546" s="68" t="str">
        <v>Apr</v>
      </c>
      <c r="AJ2546" s="69">
        <f t="shared" si="340"/>
        <v>0</v>
      </c>
      <c r="AK2546" s="70" t="str">
        <f t="shared" si="495"/>
        <v/>
      </c>
      <c r="AL2546" s="71" t="s">
        <v>17409</v>
      </c>
      <c r="AM2546" s="71" t="str">
        <v>2019</v>
      </c>
      <c r="AN2546" s="70">
        <f t="shared" si="496"/>
        <v>43581</v>
      </c>
      <c r="AO2546" s="70" t="s">
        <v>123</v>
      </c>
      <c r="AP2546" s="74">
        <f ca="1"/>
        <v>388</v>
      </c>
    </row>
    <row r="2547" spans="1:42" ht="14.4">
      <c r="A2547" s="55" t="s">
        <v>17045</v>
      </c>
      <c r="B2547" s="56" t="s">
        <v>89</v>
      </c>
      <c r="C2547" s="57">
        <v>43571</v>
      </c>
      <c r="D2547" s="56" t="s">
        <v>131</v>
      </c>
      <c r="E2547" s="56" t="s">
        <v>12</v>
      </c>
      <c r="F2547" s="58" t="s">
        <v>106</v>
      </c>
      <c r="G2547" s="58" t="s">
        <v>107</v>
      </c>
      <c r="H2547" s="56" t="s">
        <v>12</v>
      </c>
      <c r="I2547" s="57"/>
      <c r="J2547" s="57">
        <f t="shared" si="494"/>
        <v>43601</v>
      </c>
      <c r="K2547" s="56" t="s">
        <v>18</v>
      </c>
      <c r="L2547" s="56" t="s">
        <v>14</v>
      </c>
      <c r="M2547" s="60" t="s">
        <v>6916</v>
      </c>
      <c r="N2547" s="56" t="s">
        <v>17046</v>
      </c>
      <c r="O2547" s="56" t="s">
        <v>266</v>
      </c>
      <c r="P2547" s="56"/>
      <c r="Q2547" s="56" t="s">
        <v>17</v>
      </c>
      <c r="R2547" s="57"/>
      <c r="S2547" s="56"/>
      <c r="T2547" s="56"/>
      <c r="U2547" s="57"/>
      <c r="V2547" s="62"/>
      <c r="W2547" s="62" t="s">
        <v>108</v>
      </c>
      <c r="X2547" s="57"/>
      <c r="Y2547" s="56"/>
      <c r="Z2547" s="56" t="s">
        <v>123</v>
      </c>
      <c r="AA2547" s="57">
        <v>43579</v>
      </c>
      <c r="AB2547" s="63" t="s">
        <v>244</v>
      </c>
      <c r="AC2547" s="64" t="s">
        <v>17047</v>
      </c>
      <c r="AD2547" s="56" t="s">
        <v>224</v>
      </c>
      <c r="AE2547" s="56" t="s">
        <v>131</v>
      </c>
      <c r="AF2547" s="61"/>
      <c r="AG2547" s="61"/>
      <c r="AH2547" s="67" t="str">
        <v>Apr</v>
      </c>
      <c r="AI2547" s="68" t="str">
        <v>Apr</v>
      </c>
      <c r="AJ2547" s="69">
        <f t="shared" si="340"/>
        <v>8</v>
      </c>
      <c r="AK2547" s="70" t="str">
        <f t="shared" si="495"/>
        <v/>
      </c>
      <c r="AL2547" s="71" t="s">
        <v>17409</v>
      </c>
      <c r="AM2547" s="71" t="str">
        <v>2019</v>
      </c>
      <c r="AN2547" s="70">
        <f t="shared" si="496"/>
        <v>43581</v>
      </c>
      <c r="AO2547" s="70" t="s">
        <v>123</v>
      </c>
      <c r="AP2547" s="74">
        <f ca="1"/>
        <v>388</v>
      </c>
    </row>
    <row r="2548" spans="1:42" ht="14.4">
      <c r="A2548" s="55" t="s">
        <v>104</v>
      </c>
      <c r="B2548" s="56" t="s">
        <v>700</v>
      </c>
      <c r="C2548" s="57">
        <v>43829</v>
      </c>
      <c r="D2548" s="56" t="s">
        <v>131</v>
      </c>
      <c r="E2548" s="56" t="s">
        <v>129</v>
      </c>
      <c r="F2548" s="58" t="s">
        <v>106</v>
      </c>
      <c r="G2548" s="58" t="s">
        <v>107</v>
      </c>
      <c r="H2548" s="56" t="s">
        <v>129</v>
      </c>
      <c r="I2548" s="59"/>
      <c r="J2548" s="59">
        <f t="shared" si="494"/>
        <v>43859</v>
      </c>
      <c r="K2548" s="56" t="s">
        <v>18</v>
      </c>
      <c r="L2548" s="56"/>
      <c r="M2548" s="60" t="s">
        <v>17048</v>
      </c>
      <c r="N2548" s="56" t="s">
        <v>17049</v>
      </c>
      <c r="O2548" s="56"/>
      <c r="P2548" s="56"/>
      <c r="Q2548" s="56"/>
      <c r="R2548" s="59"/>
      <c r="S2548" s="56" t="s">
        <v>108</v>
      </c>
      <c r="T2548" s="56" t="s">
        <v>108</v>
      </c>
      <c r="U2548" s="57"/>
      <c r="V2548" s="77"/>
      <c r="W2548" s="77"/>
      <c r="X2548" s="59"/>
      <c r="Y2548" s="61"/>
      <c r="Z2548" s="61"/>
      <c r="AA2548" s="57"/>
      <c r="AB2548" s="75"/>
      <c r="AC2548" s="64"/>
      <c r="AD2548" s="56"/>
      <c r="AE2548" s="56"/>
      <c r="AF2548" s="61"/>
      <c r="AG2548" s="61"/>
      <c r="AH2548" s="67" t="str">
        <v>Dec</v>
      </c>
      <c r="AI2548" s="68" t="str">
        <v/>
      </c>
      <c r="AJ2548" s="69" t="str">
        <f t="shared" si="340"/>
        <v/>
      </c>
      <c r="AK2548" s="70"/>
      <c r="AL2548" s="71"/>
      <c r="AM2548" s="71" t="str">
        <v>2019</v>
      </c>
      <c r="AN2548" s="70"/>
      <c r="AO2548" s="70" t="s">
        <v>123</v>
      </c>
      <c r="AP2548" s="74">
        <f ca="1"/>
        <v>130</v>
      </c>
    </row>
    <row r="2549" spans="1:42" ht="14.4">
      <c r="A2549" s="55" t="s">
        <v>17050</v>
      </c>
      <c r="B2549" s="56" t="s">
        <v>89</v>
      </c>
      <c r="C2549" s="57">
        <v>43822</v>
      </c>
      <c r="D2549" s="56" t="s">
        <v>119</v>
      </c>
      <c r="E2549" s="56" t="s">
        <v>196</v>
      </c>
      <c r="F2549" s="58" t="s">
        <v>106</v>
      </c>
      <c r="G2549" s="58" t="s">
        <v>113</v>
      </c>
      <c r="H2549" s="56" t="s">
        <v>112</v>
      </c>
      <c r="I2549" s="59"/>
      <c r="J2549" s="59">
        <f t="shared" si="494"/>
        <v>43852</v>
      </c>
      <c r="K2549" s="56" t="s">
        <v>18</v>
      </c>
      <c r="L2549" s="56" t="s">
        <v>14</v>
      </c>
      <c r="M2549" s="60" t="s">
        <v>8861</v>
      </c>
      <c r="N2549" s="56" t="s">
        <v>17051</v>
      </c>
      <c r="O2549" s="56" t="s">
        <v>271</v>
      </c>
      <c r="P2549" s="56" t="s">
        <v>17052</v>
      </c>
      <c r="Q2549" s="56" t="s">
        <v>256</v>
      </c>
      <c r="R2549" s="59"/>
      <c r="S2549" s="56" t="s">
        <v>108</v>
      </c>
      <c r="T2549" s="56" t="s">
        <v>108</v>
      </c>
      <c r="U2549" s="57"/>
      <c r="V2549" s="77"/>
      <c r="W2549" s="62" t="s">
        <v>108</v>
      </c>
      <c r="X2549" s="59"/>
      <c r="Y2549" s="56" t="s">
        <v>108</v>
      </c>
      <c r="Z2549" s="56" t="s">
        <v>123</v>
      </c>
      <c r="AA2549" s="57">
        <v>43837</v>
      </c>
      <c r="AB2549" s="75"/>
      <c r="AC2549" s="64" t="s">
        <v>17053</v>
      </c>
      <c r="AD2549" s="56" t="s">
        <v>97</v>
      </c>
      <c r="AE2549" s="56" t="s">
        <v>119</v>
      </c>
      <c r="AF2549" s="61"/>
      <c r="AG2549" s="61"/>
      <c r="AH2549" s="67" t="str">
        <v>Dec</v>
      </c>
      <c r="AI2549" s="68" t="str">
        <v>Jan</v>
      </c>
      <c r="AJ2549" s="69">
        <f t="shared" si="340"/>
        <v>15</v>
      </c>
      <c r="AK2549" s="70"/>
      <c r="AL2549" s="71"/>
      <c r="AM2549" s="71" t="str">
        <v>2019</v>
      </c>
      <c r="AN2549" s="70"/>
      <c r="AO2549" s="70" t="s">
        <v>123</v>
      </c>
      <c r="AP2549" s="74">
        <f ca="1"/>
        <v>137</v>
      </c>
    </row>
    <row r="2550" spans="1:42" ht="14.4">
      <c r="A2550" s="55" t="s">
        <v>17054</v>
      </c>
      <c r="B2550" s="56" t="s">
        <v>89</v>
      </c>
      <c r="C2550" s="57">
        <v>43545</v>
      </c>
      <c r="D2550" s="56" t="s">
        <v>131</v>
      </c>
      <c r="E2550" s="56" t="s">
        <v>129</v>
      </c>
      <c r="F2550" s="58" t="s">
        <v>106</v>
      </c>
      <c r="G2550" s="58" t="s">
        <v>107</v>
      </c>
      <c r="H2550" s="56" t="s">
        <v>129</v>
      </c>
      <c r="I2550" s="57"/>
      <c r="J2550" s="57">
        <f t="shared" si="494"/>
        <v>43575</v>
      </c>
      <c r="K2550" s="56" t="s">
        <v>18</v>
      </c>
      <c r="L2550" s="56" t="s">
        <v>14</v>
      </c>
      <c r="M2550" s="60" t="s">
        <v>17055</v>
      </c>
      <c r="N2550" s="56" t="s">
        <v>17056</v>
      </c>
      <c r="O2550" s="56"/>
      <c r="P2550" s="56" t="s">
        <v>108</v>
      </c>
      <c r="Q2550" s="56" t="s">
        <v>96</v>
      </c>
      <c r="R2550" s="57"/>
      <c r="S2550" s="56"/>
      <c r="T2550" s="56"/>
      <c r="U2550" s="57"/>
      <c r="V2550" s="62"/>
      <c r="W2550" s="62" t="s">
        <v>108</v>
      </c>
      <c r="X2550" s="57"/>
      <c r="Y2550" s="56" t="s">
        <v>108</v>
      </c>
      <c r="Z2550" s="56" t="s">
        <v>123</v>
      </c>
      <c r="AA2550" s="57">
        <v>43551</v>
      </c>
      <c r="AB2550" s="63" t="s">
        <v>168</v>
      </c>
      <c r="AC2550" s="64" t="s">
        <v>883</v>
      </c>
      <c r="AD2550" s="56" t="s">
        <v>118</v>
      </c>
      <c r="AE2550" s="56" t="s">
        <v>131</v>
      </c>
      <c r="AF2550" s="61"/>
      <c r="AG2550" s="61"/>
      <c r="AH2550" s="67" t="str">
        <v>Mar</v>
      </c>
      <c r="AI2550" s="68" t="str">
        <v>Mar</v>
      </c>
      <c r="AJ2550" s="69">
        <f t="shared" si="340"/>
        <v>6</v>
      </c>
      <c r="AK2550" s="70" t="str">
        <f t="shared" ref="AK2550:AK2556" si="497">IF(R2550="","",SUM(R2550+30))</f>
        <v/>
      </c>
      <c r="AL2550" s="71" t="s">
        <v>17409</v>
      </c>
      <c r="AM2550" s="71" t="str">
        <v>2019</v>
      </c>
      <c r="AN2550" s="70">
        <f t="shared" ref="AN2550:AN2556" si="498">IF(C2550="","",SUM(C2550+10))</f>
        <v>43555</v>
      </c>
      <c r="AO2550" s="70" t="s">
        <v>123</v>
      </c>
      <c r="AP2550" s="74">
        <f ca="1"/>
        <v>414</v>
      </c>
    </row>
    <row r="2551" spans="1:42" ht="14.4">
      <c r="A2551" s="55" t="s">
        <v>17057</v>
      </c>
      <c r="B2551" s="56" t="s">
        <v>89</v>
      </c>
      <c r="C2551" s="57">
        <v>43677</v>
      </c>
      <c r="D2551" s="56" t="s">
        <v>131</v>
      </c>
      <c r="E2551" s="56" t="s">
        <v>12</v>
      </c>
      <c r="F2551" s="58" t="s">
        <v>106</v>
      </c>
      <c r="G2551" s="58" t="s">
        <v>107</v>
      </c>
      <c r="H2551" s="56" t="s">
        <v>12</v>
      </c>
      <c r="I2551" s="59"/>
      <c r="J2551" s="59">
        <f t="shared" si="494"/>
        <v>43707</v>
      </c>
      <c r="K2551" s="56" t="s">
        <v>18</v>
      </c>
      <c r="L2551" s="56" t="s">
        <v>14</v>
      </c>
      <c r="M2551" s="60" t="s">
        <v>17058</v>
      </c>
      <c r="N2551" s="56" t="s">
        <v>17059</v>
      </c>
      <c r="O2551" s="56"/>
      <c r="P2551" s="56"/>
      <c r="Q2551" s="56" t="s">
        <v>96</v>
      </c>
      <c r="R2551" s="59"/>
      <c r="S2551" s="56"/>
      <c r="T2551" s="56"/>
      <c r="U2551" s="59"/>
      <c r="V2551" s="77"/>
      <c r="W2551" s="77"/>
      <c r="X2551" s="59"/>
      <c r="Y2551" s="61"/>
      <c r="Z2551" s="56" t="s">
        <v>123</v>
      </c>
      <c r="AA2551" s="57">
        <v>43678</v>
      </c>
      <c r="AB2551" s="75"/>
      <c r="AC2551" s="64" t="s">
        <v>17060</v>
      </c>
      <c r="AD2551" s="56" t="s">
        <v>179</v>
      </c>
      <c r="AE2551" s="56" t="s">
        <v>131</v>
      </c>
      <c r="AF2551" s="61"/>
      <c r="AG2551" s="61"/>
      <c r="AH2551" s="67" t="str">
        <v>Jul</v>
      </c>
      <c r="AI2551" s="68" t="str">
        <v>Aug</v>
      </c>
      <c r="AJ2551" s="69">
        <f t="shared" si="340"/>
        <v>1</v>
      </c>
      <c r="AK2551" s="70" t="str">
        <f t="shared" si="497"/>
        <v/>
      </c>
      <c r="AL2551" s="71" t="s">
        <v>17409</v>
      </c>
      <c r="AM2551" s="71" t="str">
        <v>2019</v>
      </c>
      <c r="AN2551" s="70">
        <f t="shared" si="498"/>
        <v>43687</v>
      </c>
      <c r="AO2551" s="70" t="s">
        <v>123</v>
      </c>
      <c r="AP2551" s="74">
        <f ca="1"/>
        <v>282</v>
      </c>
    </row>
    <row r="2552" spans="1:42" ht="14.4">
      <c r="A2552" s="55" t="s">
        <v>17061</v>
      </c>
      <c r="B2552" s="56" t="s">
        <v>89</v>
      </c>
      <c r="C2552" s="57">
        <v>43677</v>
      </c>
      <c r="D2552" s="56" t="s">
        <v>119</v>
      </c>
      <c r="E2552" s="56" t="s">
        <v>112</v>
      </c>
      <c r="F2552" s="58" t="s">
        <v>106</v>
      </c>
      <c r="G2552" s="58" t="s">
        <v>113</v>
      </c>
      <c r="H2552" s="56" t="s">
        <v>112</v>
      </c>
      <c r="I2552" s="59"/>
      <c r="J2552" s="59">
        <f t="shared" si="494"/>
        <v>43707</v>
      </c>
      <c r="K2552" s="56" t="s">
        <v>18</v>
      </c>
      <c r="L2552" s="56" t="s">
        <v>18</v>
      </c>
      <c r="M2552" s="60" t="s">
        <v>17058</v>
      </c>
      <c r="N2552" s="56" t="s">
        <v>17062</v>
      </c>
      <c r="O2552" s="56" t="s">
        <v>249</v>
      </c>
      <c r="P2552" s="56" t="s">
        <v>17063</v>
      </c>
      <c r="Q2552" s="56" t="s">
        <v>117</v>
      </c>
      <c r="R2552" s="59"/>
      <c r="S2552" s="56" t="s">
        <v>108</v>
      </c>
      <c r="T2552" s="56" t="s">
        <v>108</v>
      </c>
      <c r="U2552" s="57">
        <v>43657</v>
      </c>
      <c r="V2552" s="62">
        <v>25</v>
      </c>
      <c r="W2552" s="62">
        <v>25</v>
      </c>
      <c r="X2552" s="57">
        <v>43677</v>
      </c>
      <c r="Y2552" s="56" t="s">
        <v>108</v>
      </c>
      <c r="Z2552" s="56" t="s">
        <v>121</v>
      </c>
      <c r="AA2552" s="57">
        <v>43686</v>
      </c>
      <c r="AB2552" s="75"/>
      <c r="AC2552" s="64" t="s">
        <v>17064</v>
      </c>
      <c r="AD2552" s="56" t="s">
        <v>97</v>
      </c>
      <c r="AE2552" s="56" t="s">
        <v>119</v>
      </c>
      <c r="AF2552" s="61"/>
      <c r="AG2552" s="61"/>
      <c r="AH2552" s="67" t="str">
        <v>Jul</v>
      </c>
      <c r="AI2552" s="68" t="str">
        <v>Aug</v>
      </c>
      <c r="AJ2552" s="69">
        <f t="shared" si="340"/>
        <v>9</v>
      </c>
      <c r="AK2552" s="70" t="str">
        <f t="shared" si="497"/>
        <v/>
      </c>
      <c r="AL2552" s="71" t="s">
        <v>17409</v>
      </c>
      <c r="AM2552" s="71" t="str">
        <v>2019</v>
      </c>
      <c r="AN2552" s="70">
        <f t="shared" si="498"/>
        <v>43687</v>
      </c>
      <c r="AO2552" s="70" t="s">
        <v>123</v>
      </c>
      <c r="AP2552" s="74">
        <f ca="1"/>
        <v>282</v>
      </c>
    </row>
    <row r="2553" spans="1:42" ht="14.4">
      <c r="A2553" s="55" t="s">
        <v>17065</v>
      </c>
      <c r="B2553" s="56" t="s">
        <v>89</v>
      </c>
      <c r="C2553" s="57">
        <v>43669</v>
      </c>
      <c r="D2553" s="56" t="s">
        <v>119</v>
      </c>
      <c r="E2553" s="56" t="s">
        <v>196</v>
      </c>
      <c r="F2553" s="58" t="s">
        <v>106</v>
      </c>
      <c r="G2553" s="58" t="s">
        <v>214</v>
      </c>
      <c r="H2553" s="56" t="s">
        <v>276</v>
      </c>
      <c r="I2553" s="57"/>
      <c r="J2553" s="57">
        <f t="shared" si="494"/>
        <v>43699</v>
      </c>
      <c r="K2553" s="56" t="s">
        <v>18</v>
      </c>
      <c r="L2553" s="56" t="s">
        <v>14</v>
      </c>
      <c r="M2553" s="60" t="s">
        <v>17066</v>
      </c>
      <c r="N2553" s="56" t="s">
        <v>17067</v>
      </c>
      <c r="O2553" s="56" t="s">
        <v>22</v>
      </c>
      <c r="P2553" s="56" t="s">
        <v>17068</v>
      </c>
      <c r="Q2553" s="56" t="s">
        <v>96</v>
      </c>
      <c r="R2553" s="57"/>
      <c r="S2553" s="56"/>
      <c r="T2553" s="56"/>
      <c r="U2553" s="57"/>
      <c r="V2553" s="62"/>
      <c r="W2553" s="62">
        <v>20</v>
      </c>
      <c r="X2553" s="57">
        <v>43669</v>
      </c>
      <c r="Y2553" s="56"/>
      <c r="Z2553" s="56" t="s">
        <v>123</v>
      </c>
      <c r="AA2553" s="57">
        <v>43677</v>
      </c>
      <c r="AB2553" s="75"/>
      <c r="AC2553" s="64" t="s">
        <v>10439</v>
      </c>
      <c r="AD2553" s="56" t="s">
        <v>118</v>
      </c>
      <c r="AE2553" s="56"/>
      <c r="AF2553" s="61"/>
      <c r="AG2553" s="61"/>
      <c r="AH2553" s="67" t="str">
        <v>Jul</v>
      </c>
      <c r="AI2553" s="68" t="str">
        <v>Jul</v>
      </c>
      <c r="AJ2553" s="69">
        <f t="shared" si="340"/>
        <v>8</v>
      </c>
      <c r="AK2553" s="70" t="str">
        <f t="shared" si="497"/>
        <v/>
      </c>
      <c r="AL2553" s="71" t="s">
        <v>17409</v>
      </c>
      <c r="AM2553" s="71" t="str">
        <v>2019</v>
      </c>
      <c r="AN2553" s="70">
        <f t="shared" si="498"/>
        <v>43679</v>
      </c>
      <c r="AO2553" s="70" t="s">
        <v>123</v>
      </c>
      <c r="AP2553" s="74">
        <f ca="1"/>
        <v>290</v>
      </c>
    </row>
    <row r="2554" spans="1:42" ht="14.4">
      <c r="A2554" s="55" t="s">
        <v>17069</v>
      </c>
      <c r="B2554" s="361" t="s">
        <v>89</v>
      </c>
      <c r="C2554" s="57">
        <v>43609</v>
      </c>
      <c r="D2554" s="56" t="s">
        <v>90</v>
      </c>
      <c r="E2554" s="56" t="s">
        <v>276</v>
      </c>
      <c r="F2554" s="58" t="s">
        <v>214</v>
      </c>
      <c r="G2554" s="58" t="s">
        <v>214</v>
      </c>
      <c r="H2554" s="56" t="s">
        <v>276</v>
      </c>
      <c r="I2554" s="57"/>
      <c r="J2554" s="57">
        <f t="shared" si="494"/>
        <v>43639</v>
      </c>
      <c r="K2554" s="56" t="s">
        <v>18</v>
      </c>
      <c r="L2554" s="56" t="s">
        <v>18</v>
      </c>
      <c r="M2554" s="60" t="s">
        <v>17070</v>
      </c>
      <c r="N2554" s="56" t="s">
        <v>17071</v>
      </c>
      <c r="O2554" s="61"/>
      <c r="P2554" s="56" t="s">
        <v>17072</v>
      </c>
      <c r="Q2554" s="61"/>
      <c r="R2554" s="57"/>
      <c r="S2554" s="56"/>
      <c r="T2554" s="56"/>
      <c r="U2554" s="57">
        <v>43686</v>
      </c>
      <c r="V2554" s="62"/>
      <c r="W2554" s="62">
        <v>23.75</v>
      </c>
      <c r="X2554" s="57">
        <v>43705</v>
      </c>
      <c r="Y2554" s="61"/>
      <c r="Z2554" s="56" t="s">
        <v>121</v>
      </c>
      <c r="AA2554" s="57">
        <v>43705</v>
      </c>
      <c r="AB2554" s="75"/>
      <c r="AC2554" s="64" t="s">
        <v>17073</v>
      </c>
      <c r="AD2554" s="65" t="s">
        <v>97</v>
      </c>
      <c r="AE2554" s="56" t="s">
        <v>119</v>
      </c>
      <c r="AF2554" s="61"/>
      <c r="AG2554" s="61"/>
      <c r="AH2554" s="67" t="str">
        <v>May</v>
      </c>
      <c r="AI2554" s="68" t="str">
        <v>Aug</v>
      </c>
      <c r="AJ2554" s="69">
        <f t="shared" si="340"/>
        <v>96</v>
      </c>
      <c r="AK2554" s="70" t="str">
        <f t="shared" si="497"/>
        <v/>
      </c>
      <c r="AL2554" s="71" t="s">
        <v>17409</v>
      </c>
      <c r="AM2554" s="71" t="str">
        <v>2019</v>
      </c>
      <c r="AN2554" s="70">
        <f t="shared" si="498"/>
        <v>43619</v>
      </c>
      <c r="AO2554" s="70" t="s">
        <v>123</v>
      </c>
      <c r="AP2554" s="74">
        <f ca="1"/>
        <v>350</v>
      </c>
    </row>
    <row r="2555" spans="1:42" ht="14.4">
      <c r="A2555" s="55" t="s">
        <v>17074</v>
      </c>
      <c r="B2555" s="56" t="s">
        <v>89</v>
      </c>
      <c r="C2555" s="57">
        <v>43707</v>
      </c>
      <c r="D2555" s="56" t="s">
        <v>90</v>
      </c>
      <c r="E2555" s="56" t="s">
        <v>12</v>
      </c>
      <c r="F2555" s="58" t="s">
        <v>106</v>
      </c>
      <c r="G2555" s="58" t="s">
        <v>107</v>
      </c>
      <c r="H2555" s="56" t="s">
        <v>12</v>
      </c>
      <c r="I2555" s="59"/>
      <c r="J2555" s="59">
        <f t="shared" si="494"/>
        <v>43737</v>
      </c>
      <c r="K2555" s="56" t="s">
        <v>18</v>
      </c>
      <c r="L2555" s="56" t="s">
        <v>18</v>
      </c>
      <c r="M2555" s="60" t="s">
        <v>17075</v>
      </c>
      <c r="N2555" s="56"/>
      <c r="O2555" s="56" t="s">
        <v>22</v>
      </c>
      <c r="P2555" s="56" t="s">
        <v>17076</v>
      </c>
      <c r="Q2555" s="56" t="s">
        <v>17</v>
      </c>
      <c r="R2555" s="59"/>
      <c r="S2555" s="56"/>
      <c r="T2555" s="56"/>
      <c r="U2555" s="59"/>
      <c r="V2555" s="77"/>
      <c r="W2555" s="77"/>
      <c r="X2555" s="59"/>
      <c r="Y2555" s="61"/>
      <c r="Z2555" s="56" t="s">
        <v>121</v>
      </c>
      <c r="AA2555" s="57">
        <v>43707</v>
      </c>
      <c r="AB2555" s="75"/>
      <c r="AC2555" s="95"/>
      <c r="AD2555" s="65" t="s">
        <v>97</v>
      </c>
      <c r="AE2555" s="56" t="s">
        <v>90</v>
      </c>
      <c r="AF2555" s="61"/>
      <c r="AG2555" s="61"/>
      <c r="AH2555" s="67" t="str">
        <v>Aug</v>
      </c>
      <c r="AI2555" s="68" t="str">
        <v>Aug</v>
      </c>
      <c r="AJ2555" s="69">
        <f t="shared" si="340"/>
        <v>0</v>
      </c>
      <c r="AK2555" s="70" t="str">
        <f t="shared" si="497"/>
        <v/>
      </c>
      <c r="AL2555" s="71" t="s">
        <v>17409</v>
      </c>
      <c r="AM2555" s="71" t="str">
        <v>2019</v>
      </c>
      <c r="AN2555" s="70">
        <f t="shared" si="498"/>
        <v>43717</v>
      </c>
      <c r="AO2555" s="70" t="s">
        <v>123</v>
      </c>
      <c r="AP2555" s="74">
        <f ca="1"/>
        <v>252</v>
      </c>
    </row>
    <row r="2556" spans="1:42" ht="14.4">
      <c r="A2556" s="55" t="s">
        <v>17077</v>
      </c>
      <c r="B2556" s="56" t="s">
        <v>89</v>
      </c>
      <c r="C2556" s="57">
        <v>43560</v>
      </c>
      <c r="D2556" s="56" t="s">
        <v>90</v>
      </c>
      <c r="E2556" s="56" t="s">
        <v>140</v>
      </c>
      <c r="F2556" s="58" t="s">
        <v>106</v>
      </c>
      <c r="G2556" s="58" t="s">
        <v>107</v>
      </c>
      <c r="H2556" s="56" t="s">
        <v>140</v>
      </c>
      <c r="I2556" s="57"/>
      <c r="J2556" s="57">
        <f t="shared" si="494"/>
        <v>43590</v>
      </c>
      <c r="K2556" s="56" t="s">
        <v>18</v>
      </c>
      <c r="L2556" s="56" t="s">
        <v>18</v>
      </c>
      <c r="M2556" s="60" t="s">
        <v>17078</v>
      </c>
      <c r="N2556" s="56" t="s">
        <v>17078</v>
      </c>
      <c r="O2556" s="56" t="s">
        <v>39</v>
      </c>
      <c r="P2556" s="56" t="s">
        <v>1961</v>
      </c>
      <c r="Q2556" s="56" t="s">
        <v>17</v>
      </c>
      <c r="R2556" s="57"/>
      <c r="S2556" s="56" t="s">
        <v>108</v>
      </c>
      <c r="T2556" s="56" t="s">
        <v>108</v>
      </c>
      <c r="U2556" s="57"/>
      <c r="V2556" s="62"/>
      <c r="W2556" s="62">
        <v>0</v>
      </c>
      <c r="X2556" s="57"/>
      <c r="Y2556" s="56" t="s">
        <v>108</v>
      </c>
      <c r="Z2556" s="56" t="s">
        <v>121</v>
      </c>
      <c r="AA2556" s="57">
        <v>43571</v>
      </c>
      <c r="AB2556" s="63" t="s">
        <v>244</v>
      </c>
      <c r="AC2556" s="64" t="s">
        <v>17079</v>
      </c>
      <c r="AD2556" s="65" t="s">
        <v>97</v>
      </c>
      <c r="AE2556" s="56" t="s">
        <v>90</v>
      </c>
      <c r="AF2556" s="61"/>
      <c r="AG2556" s="61"/>
      <c r="AH2556" s="67" t="str">
        <v>Apr</v>
      </c>
      <c r="AI2556" s="68" t="str">
        <v>Apr</v>
      </c>
      <c r="AJ2556" s="69">
        <f t="shared" si="340"/>
        <v>11</v>
      </c>
      <c r="AK2556" s="70" t="str">
        <f t="shared" si="497"/>
        <v/>
      </c>
      <c r="AL2556" s="71" t="s">
        <v>17409</v>
      </c>
      <c r="AM2556" s="71" t="str">
        <v>2019</v>
      </c>
      <c r="AN2556" s="70">
        <f t="shared" si="498"/>
        <v>43570</v>
      </c>
      <c r="AO2556" s="70" t="s">
        <v>123</v>
      </c>
      <c r="AP2556" s="74">
        <f ca="1"/>
        <v>399</v>
      </c>
    </row>
    <row r="2557" spans="1:42" ht="14.4">
      <c r="A2557" s="55" t="s">
        <v>17080</v>
      </c>
      <c r="B2557" s="56" t="s">
        <v>89</v>
      </c>
      <c r="C2557" s="57">
        <v>43795</v>
      </c>
      <c r="D2557" s="86" t="s">
        <v>90</v>
      </c>
      <c r="E2557" s="86" t="s">
        <v>12</v>
      </c>
      <c r="F2557" s="58" t="s">
        <v>106</v>
      </c>
      <c r="G2557" s="58" t="s">
        <v>107</v>
      </c>
      <c r="H2557" s="56" t="s">
        <v>12</v>
      </c>
      <c r="I2557" s="119"/>
      <c r="J2557" s="119"/>
      <c r="K2557" s="117" t="s">
        <v>18</v>
      </c>
      <c r="L2557" s="117" t="s">
        <v>14</v>
      </c>
      <c r="M2557" s="60" t="s">
        <v>17081</v>
      </c>
      <c r="N2557" s="86"/>
      <c r="O2557" s="56" t="s">
        <v>249</v>
      </c>
      <c r="P2557" s="56" t="s">
        <v>17082</v>
      </c>
      <c r="Q2557" s="56" t="s">
        <v>17</v>
      </c>
      <c r="R2557" s="119"/>
      <c r="S2557" s="86"/>
      <c r="T2557" s="86"/>
      <c r="U2557" s="118"/>
      <c r="V2557" s="120"/>
      <c r="W2557" s="120"/>
      <c r="X2557" s="119"/>
      <c r="Y2557" s="56" t="s">
        <v>200</v>
      </c>
      <c r="Z2557" s="257" t="s">
        <v>123</v>
      </c>
      <c r="AA2557" s="110">
        <v>43802</v>
      </c>
      <c r="AB2557" s="258"/>
      <c r="AC2557" s="362"/>
      <c r="AD2557" s="117" t="s">
        <v>294</v>
      </c>
      <c r="AE2557" s="117" t="s">
        <v>90</v>
      </c>
      <c r="AF2557" s="121"/>
      <c r="AG2557" s="121"/>
      <c r="AH2557" s="259" t="str">
        <v>Nov</v>
      </c>
      <c r="AI2557" s="260" t="str">
        <v>Dec</v>
      </c>
      <c r="AJ2557" s="261"/>
      <c r="AK2557" s="262"/>
      <c r="AL2557" s="263"/>
      <c r="AM2557" s="264" t="str">
        <v>2019</v>
      </c>
      <c r="AN2557" s="262"/>
      <c r="AO2557" s="265" t="s">
        <v>123</v>
      </c>
      <c r="AP2557" s="266">
        <f ca="1"/>
        <v>164</v>
      </c>
    </row>
    <row r="2558" spans="1:42" ht="14.4">
      <c r="A2558" s="55" t="s">
        <v>17083</v>
      </c>
      <c r="B2558" s="56" t="s">
        <v>89</v>
      </c>
      <c r="C2558" s="57">
        <v>43482</v>
      </c>
      <c r="D2558" s="56" t="s">
        <v>229</v>
      </c>
      <c r="E2558" s="56" t="s">
        <v>140</v>
      </c>
      <c r="F2558" s="58" t="s">
        <v>106</v>
      </c>
      <c r="G2558" s="58" t="s">
        <v>107</v>
      </c>
      <c r="H2558" s="56" t="s">
        <v>140</v>
      </c>
      <c r="I2558" s="57"/>
      <c r="J2558" s="57">
        <f t="shared" ref="J2558:J2573" si="499">IF(C2558="","",SUM(C2558+30))</f>
        <v>43512</v>
      </c>
      <c r="K2558" s="56" t="s">
        <v>18</v>
      </c>
      <c r="L2558" s="56" t="s">
        <v>18</v>
      </c>
      <c r="M2558" s="60" t="s">
        <v>17084</v>
      </c>
      <c r="N2558" s="56" t="s">
        <v>17085</v>
      </c>
      <c r="O2558" s="56" t="s">
        <v>172</v>
      </c>
      <c r="P2558" s="56" t="s">
        <v>17086</v>
      </c>
      <c r="Q2558" s="56" t="s">
        <v>17</v>
      </c>
      <c r="R2558" s="57"/>
      <c r="S2558" s="56" t="s">
        <v>108</v>
      </c>
      <c r="T2558" s="56" t="s">
        <v>108</v>
      </c>
      <c r="U2558" s="57"/>
      <c r="V2558" s="62"/>
      <c r="W2558" s="62">
        <v>0</v>
      </c>
      <c r="X2558" s="57"/>
      <c r="Y2558" s="56" t="s">
        <v>108</v>
      </c>
      <c r="Z2558" s="56" t="s">
        <v>121</v>
      </c>
      <c r="AA2558" s="57">
        <v>43482</v>
      </c>
      <c r="AB2558" s="63" t="s">
        <v>127</v>
      </c>
      <c r="AC2558" s="64" t="s">
        <v>17087</v>
      </c>
      <c r="AD2558" s="65" t="s">
        <v>97</v>
      </c>
      <c r="AE2558" s="56" t="s">
        <v>90</v>
      </c>
      <c r="AF2558" s="61"/>
      <c r="AG2558" s="61"/>
      <c r="AH2558" s="67" t="str">
        <v>Jan</v>
      </c>
      <c r="AI2558" s="68" t="str">
        <v>Jan</v>
      </c>
      <c r="AJ2558" s="69">
        <f t="shared" ref="AJ2558:AJ2856" si="500">IF(AA2558="","",SUM(AA2558-C2558))</f>
        <v>0</v>
      </c>
      <c r="AK2558" s="70" t="str">
        <f t="shared" ref="AK2558:AK2563" si="501">IF(R2558="","",SUM(R2558+30))</f>
        <v/>
      </c>
      <c r="AL2558" s="71" t="s">
        <v>17409</v>
      </c>
      <c r="AM2558" s="71" t="str">
        <v>2019</v>
      </c>
      <c r="AN2558" s="70">
        <f>IF(C2558="","",SUM(C2558+10))</f>
        <v>43492</v>
      </c>
      <c r="AO2558" s="70" t="s">
        <v>123</v>
      </c>
      <c r="AP2558" s="74">
        <f ca="1"/>
        <v>477</v>
      </c>
    </row>
    <row r="2559" spans="1:42" ht="14.4">
      <c r="A2559" s="55" t="s">
        <v>17098</v>
      </c>
      <c r="B2559" s="56" t="s">
        <v>89</v>
      </c>
      <c r="C2559" s="57">
        <v>43754</v>
      </c>
      <c r="D2559" s="56" t="s">
        <v>90</v>
      </c>
      <c r="E2559" s="56" t="s">
        <v>129</v>
      </c>
      <c r="F2559" s="58" t="s">
        <v>106</v>
      </c>
      <c r="G2559" s="58" t="s">
        <v>107</v>
      </c>
      <c r="H2559" s="56" t="s">
        <v>129</v>
      </c>
      <c r="I2559" s="59"/>
      <c r="J2559" s="59">
        <f t="shared" si="499"/>
        <v>43784</v>
      </c>
      <c r="K2559" s="56" t="s">
        <v>18</v>
      </c>
      <c r="L2559" s="56" t="s">
        <v>14</v>
      </c>
      <c r="M2559" s="60" t="s">
        <v>17104</v>
      </c>
      <c r="N2559" s="56" t="s">
        <v>17105</v>
      </c>
      <c r="O2559" s="56"/>
      <c r="P2559" s="56">
        <v>19247346</v>
      </c>
      <c r="Q2559" s="56" t="s">
        <v>237</v>
      </c>
      <c r="R2559" s="59"/>
      <c r="S2559" s="56" t="s">
        <v>108</v>
      </c>
      <c r="T2559" s="56" t="s">
        <v>108</v>
      </c>
      <c r="U2559" s="57"/>
      <c r="V2559" s="77"/>
      <c r="W2559" s="77"/>
      <c r="X2559" s="59"/>
      <c r="Y2559" s="56" t="s">
        <v>108</v>
      </c>
      <c r="Z2559" s="56" t="s">
        <v>123</v>
      </c>
      <c r="AA2559" s="57">
        <v>43755</v>
      </c>
      <c r="AB2559" s="63" t="s">
        <v>389</v>
      </c>
      <c r="AC2559" s="64" t="s">
        <v>17106</v>
      </c>
      <c r="AD2559" s="56" t="s">
        <v>224</v>
      </c>
      <c r="AE2559" s="56" t="s">
        <v>131</v>
      </c>
      <c r="AF2559" s="61"/>
      <c r="AG2559" s="61"/>
      <c r="AH2559" s="67" t="str">
        <v>Oct</v>
      </c>
      <c r="AI2559" s="68" t="str">
        <v>Oct</v>
      </c>
      <c r="AJ2559" s="69">
        <f t="shared" si="500"/>
        <v>1</v>
      </c>
      <c r="AK2559" s="70" t="str">
        <f t="shared" si="501"/>
        <v/>
      </c>
      <c r="AL2559" s="71" t="s">
        <v>17409</v>
      </c>
      <c r="AM2559" s="71" t="str">
        <v>2019</v>
      </c>
      <c r="AN2559" s="70"/>
      <c r="AO2559" s="70" t="s">
        <v>123</v>
      </c>
      <c r="AP2559" s="74">
        <f ca="1"/>
        <v>205</v>
      </c>
    </row>
    <row r="2560" spans="1:42" ht="14.4">
      <c r="A2560" s="55" t="s">
        <v>17108</v>
      </c>
      <c r="B2560" s="56" t="s">
        <v>89</v>
      </c>
      <c r="C2560" s="57">
        <v>43671</v>
      </c>
      <c r="D2560" s="56" t="s">
        <v>119</v>
      </c>
      <c r="E2560" s="56" t="s">
        <v>276</v>
      </c>
      <c r="F2560" s="58" t="s">
        <v>214</v>
      </c>
      <c r="G2560" s="58" t="s">
        <v>214</v>
      </c>
      <c r="H2560" s="56" t="s">
        <v>276</v>
      </c>
      <c r="I2560" s="59"/>
      <c r="J2560" s="59">
        <f t="shared" si="499"/>
        <v>43701</v>
      </c>
      <c r="K2560" s="56" t="s">
        <v>18</v>
      </c>
      <c r="L2560" s="56" t="s">
        <v>18</v>
      </c>
      <c r="M2560" s="60" t="s">
        <v>17111</v>
      </c>
      <c r="N2560" s="56" t="s">
        <v>17112</v>
      </c>
      <c r="O2560" s="56" t="s">
        <v>44</v>
      </c>
      <c r="P2560" s="56"/>
      <c r="Q2560" s="56" t="s">
        <v>96</v>
      </c>
      <c r="R2560" s="57"/>
      <c r="S2560" s="56" t="s">
        <v>108</v>
      </c>
      <c r="T2560" s="56" t="s">
        <v>108</v>
      </c>
      <c r="U2560" s="59"/>
      <c r="V2560" s="77"/>
      <c r="W2560" s="62" t="s">
        <v>146</v>
      </c>
      <c r="X2560" s="59"/>
      <c r="Y2560" s="56" t="s">
        <v>108</v>
      </c>
      <c r="Z2560" s="56" t="s">
        <v>121</v>
      </c>
      <c r="AA2560" s="57">
        <v>43717</v>
      </c>
      <c r="AB2560" s="75"/>
      <c r="AC2560" s="64" t="s">
        <v>17114</v>
      </c>
      <c r="AD2560" s="65" t="s">
        <v>97</v>
      </c>
      <c r="AE2560" s="56" t="s">
        <v>119</v>
      </c>
      <c r="AF2560" s="61"/>
      <c r="AG2560" s="61"/>
      <c r="AH2560" s="67" t="str">
        <v>Jul</v>
      </c>
      <c r="AI2560" s="68" t="str">
        <v>Sep</v>
      </c>
      <c r="AJ2560" s="69">
        <f t="shared" si="500"/>
        <v>46</v>
      </c>
      <c r="AK2560" s="70" t="str">
        <f t="shared" si="501"/>
        <v/>
      </c>
      <c r="AL2560" s="71" t="s">
        <v>17409</v>
      </c>
      <c r="AM2560" s="71" t="str">
        <v>2019</v>
      </c>
      <c r="AN2560" s="70">
        <f t="shared" ref="AN2560:AN2563" si="502">IF(C2560="","",SUM(C2560+10))</f>
        <v>43681</v>
      </c>
      <c r="AO2560" s="70" t="s">
        <v>123</v>
      </c>
      <c r="AP2560" s="74">
        <f ca="1"/>
        <v>288</v>
      </c>
    </row>
    <row r="2561" spans="1:42" ht="14.4">
      <c r="A2561" s="55" t="s">
        <v>17119</v>
      </c>
      <c r="B2561" s="56" t="s">
        <v>89</v>
      </c>
      <c r="C2561" s="57">
        <v>43636</v>
      </c>
      <c r="D2561" s="56" t="s">
        <v>90</v>
      </c>
      <c r="E2561" s="56" t="s">
        <v>140</v>
      </c>
      <c r="F2561" s="58" t="s">
        <v>106</v>
      </c>
      <c r="G2561" s="58" t="s">
        <v>107</v>
      </c>
      <c r="H2561" s="56" t="s">
        <v>140</v>
      </c>
      <c r="I2561" s="57"/>
      <c r="J2561" s="57">
        <f t="shared" si="499"/>
        <v>43666</v>
      </c>
      <c r="K2561" s="56" t="s">
        <v>18</v>
      </c>
      <c r="L2561" s="56" t="s">
        <v>14</v>
      </c>
      <c r="M2561" s="60" t="s">
        <v>17124</v>
      </c>
      <c r="N2561" s="56" t="s">
        <v>17125</v>
      </c>
      <c r="O2561" s="56"/>
      <c r="P2561" s="56" t="s">
        <v>108</v>
      </c>
      <c r="Q2561" s="56" t="s">
        <v>96</v>
      </c>
      <c r="R2561" s="57"/>
      <c r="S2561" s="56" t="s">
        <v>108</v>
      </c>
      <c r="T2561" s="56" t="s">
        <v>108</v>
      </c>
      <c r="U2561" s="57"/>
      <c r="V2561" s="62"/>
      <c r="W2561" s="62" t="s">
        <v>108</v>
      </c>
      <c r="X2561" s="57"/>
      <c r="Y2561" s="56" t="s">
        <v>108</v>
      </c>
      <c r="Z2561" s="56" t="s">
        <v>123</v>
      </c>
      <c r="AA2561" s="57">
        <v>43636</v>
      </c>
      <c r="AB2561" s="63" t="s">
        <v>484</v>
      </c>
      <c r="AC2561" s="64" t="s">
        <v>17127</v>
      </c>
      <c r="AD2561" s="56" t="s">
        <v>118</v>
      </c>
      <c r="AE2561" s="56"/>
      <c r="AF2561" s="61"/>
      <c r="AG2561" s="61"/>
      <c r="AH2561" s="67" t="str">
        <v>Jun</v>
      </c>
      <c r="AI2561" s="68" t="str">
        <v>Jun</v>
      </c>
      <c r="AJ2561" s="69">
        <f t="shared" si="500"/>
        <v>0</v>
      </c>
      <c r="AK2561" s="70" t="str">
        <f t="shared" si="501"/>
        <v/>
      </c>
      <c r="AL2561" s="71" t="s">
        <v>17409</v>
      </c>
      <c r="AM2561" s="71" t="str">
        <v>2019</v>
      </c>
      <c r="AN2561" s="70">
        <f t="shared" si="502"/>
        <v>43646</v>
      </c>
      <c r="AO2561" s="70" t="s">
        <v>123</v>
      </c>
      <c r="AP2561" s="74">
        <f ca="1"/>
        <v>323</v>
      </c>
    </row>
    <row r="2562" spans="1:42" ht="14.4">
      <c r="A2562" s="55" t="s">
        <v>17132</v>
      </c>
      <c r="B2562" s="56" t="s">
        <v>89</v>
      </c>
      <c r="C2562" s="57">
        <v>43488</v>
      </c>
      <c r="D2562" s="56" t="s">
        <v>119</v>
      </c>
      <c r="E2562" s="56" t="s">
        <v>196</v>
      </c>
      <c r="F2562" s="58" t="s">
        <v>106</v>
      </c>
      <c r="G2562" s="58" t="s">
        <v>214</v>
      </c>
      <c r="H2562" s="56" t="s">
        <v>276</v>
      </c>
      <c r="I2562" s="57"/>
      <c r="J2562" s="57">
        <f t="shared" si="499"/>
        <v>43518</v>
      </c>
      <c r="K2562" s="56" t="s">
        <v>18</v>
      </c>
      <c r="L2562" s="56" t="s">
        <v>14</v>
      </c>
      <c r="M2562" s="60" t="s">
        <v>17135</v>
      </c>
      <c r="N2562" s="56" t="s">
        <v>17136</v>
      </c>
      <c r="O2562" s="56" t="s">
        <v>143</v>
      </c>
      <c r="P2562" s="56" t="s">
        <v>17137</v>
      </c>
      <c r="Q2562" s="56" t="s">
        <v>217</v>
      </c>
      <c r="R2562" s="57"/>
      <c r="S2562" s="56" t="s">
        <v>108</v>
      </c>
      <c r="T2562" s="56" t="s">
        <v>108</v>
      </c>
      <c r="U2562" s="57"/>
      <c r="V2562" s="62"/>
      <c r="W2562" s="62">
        <v>0</v>
      </c>
      <c r="X2562" s="57"/>
      <c r="Y2562" s="61"/>
      <c r="Z2562" s="56" t="s">
        <v>123</v>
      </c>
      <c r="AA2562" s="57">
        <v>43496</v>
      </c>
      <c r="AB2562" s="63"/>
      <c r="AC2562" s="64" t="s">
        <v>17139</v>
      </c>
      <c r="AD2562" s="65" t="s">
        <v>118</v>
      </c>
      <c r="AE2562" s="96"/>
      <c r="AF2562" s="66"/>
      <c r="AG2562" s="66"/>
      <c r="AH2562" s="67" t="str">
        <v>Jan</v>
      </c>
      <c r="AI2562" s="68" t="str">
        <v>Jan</v>
      </c>
      <c r="AJ2562" s="69">
        <f t="shared" si="500"/>
        <v>8</v>
      </c>
      <c r="AK2562" s="70" t="str">
        <f t="shared" si="501"/>
        <v/>
      </c>
      <c r="AL2562" s="71" t="s">
        <v>17409</v>
      </c>
      <c r="AM2562" s="71" t="str">
        <v>2019</v>
      </c>
      <c r="AN2562" s="70">
        <f t="shared" si="502"/>
        <v>43498</v>
      </c>
      <c r="AO2562" s="70" t="s">
        <v>123</v>
      </c>
      <c r="AP2562" s="74">
        <f ca="1"/>
        <v>471</v>
      </c>
    </row>
    <row r="2563" spans="1:42" ht="14.4">
      <c r="A2563" s="55" t="s">
        <v>17142</v>
      </c>
      <c r="B2563" s="56" t="s">
        <v>89</v>
      </c>
      <c r="C2563" s="57">
        <v>43724</v>
      </c>
      <c r="D2563" s="56" t="s">
        <v>119</v>
      </c>
      <c r="E2563" s="56" t="s">
        <v>196</v>
      </c>
      <c r="F2563" s="58" t="s">
        <v>106</v>
      </c>
      <c r="G2563" s="58" t="s">
        <v>214</v>
      </c>
      <c r="H2563" s="56" t="s">
        <v>276</v>
      </c>
      <c r="I2563" s="57">
        <v>43725</v>
      </c>
      <c r="J2563" s="57">
        <f t="shared" si="499"/>
        <v>43754</v>
      </c>
      <c r="K2563" s="56" t="s">
        <v>18</v>
      </c>
      <c r="L2563" s="56" t="s">
        <v>14</v>
      </c>
      <c r="M2563" s="60" t="s">
        <v>17135</v>
      </c>
      <c r="N2563" s="56" t="s">
        <v>17144</v>
      </c>
      <c r="O2563" s="56" t="s">
        <v>13</v>
      </c>
      <c r="P2563" s="56" t="s">
        <v>17145</v>
      </c>
      <c r="Q2563" s="56" t="s">
        <v>217</v>
      </c>
      <c r="R2563" s="57"/>
      <c r="S2563" s="56" t="s">
        <v>108</v>
      </c>
      <c r="T2563" s="56" t="s">
        <v>108</v>
      </c>
      <c r="U2563" s="57"/>
      <c r="V2563" s="62"/>
      <c r="W2563" s="62" t="s">
        <v>108</v>
      </c>
      <c r="X2563" s="57"/>
      <c r="Y2563" s="56"/>
      <c r="Z2563" s="56" t="s">
        <v>123</v>
      </c>
      <c r="AA2563" s="57">
        <v>43735</v>
      </c>
      <c r="AB2563" s="63"/>
      <c r="AC2563" s="64" t="s">
        <v>17150</v>
      </c>
      <c r="AD2563" s="56" t="s">
        <v>118</v>
      </c>
      <c r="AE2563" s="56" t="s">
        <v>119</v>
      </c>
      <c r="AF2563" s="61"/>
      <c r="AG2563" s="61"/>
      <c r="AH2563" s="67" t="str">
        <v>Sep</v>
      </c>
      <c r="AI2563" s="68" t="str">
        <v>Sep</v>
      </c>
      <c r="AJ2563" s="69">
        <f t="shared" si="500"/>
        <v>11</v>
      </c>
      <c r="AK2563" s="70" t="str">
        <f t="shared" si="501"/>
        <v/>
      </c>
      <c r="AL2563" s="71" t="s">
        <v>17409</v>
      </c>
      <c r="AM2563" s="71" t="str">
        <v>2019</v>
      </c>
      <c r="AN2563" s="70">
        <f t="shared" si="502"/>
        <v>43734</v>
      </c>
      <c r="AO2563" s="70" t="s">
        <v>123</v>
      </c>
      <c r="AP2563" s="74">
        <f ca="1"/>
        <v>235</v>
      </c>
    </row>
    <row r="2564" spans="1:42" ht="14.4">
      <c r="A2564" s="55" t="s">
        <v>17152</v>
      </c>
      <c r="B2564" s="56" t="s">
        <v>89</v>
      </c>
      <c r="C2564" s="57">
        <v>43805</v>
      </c>
      <c r="D2564" s="56" t="s">
        <v>90</v>
      </c>
      <c r="E2564" s="56" t="s">
        <v>135</v>
      </c>
      <c r="F2564" s="58" t="s">
        <v>214</v>
      </c>
      <c r="G2564" s="58" t="s">
        <v>136</v>
      </c>
      <c r="H2564" s="56" t="s">
        <v>135</v>
      </c>
      <c r="I2564" s="59"/>
      <c r="J2564" s="59">
        <f t="shared" si="499"/>
        <v>43835</v>
      </c>
      <c r="K2564" s="56" t="s">
        <v>18</v>
      </c>
      <c r="L2564" s="56" t="s">
        <v>14</v>
      </c>
      <c r="M2564" s="60" t="s">
        <v>17153</v>
      </c>
      <c r="N2564" s="56" t="s">
        <v>8061</v>
      </c>
      <c r="O2564" s="56" t="s">
        <v>39</v>
      </c>
      <c r="P2564" s="56" t="s">
        <v>8063</v>
      </c>
      <c r="Q2564" s="56" t="s">
        <v>96</v>
      </c>
      <c r="R2564" s="59"/>
      <c r="S2564" s="56" t="s">
        <v>108</v>
      </c>
      <c r="T2564" s="56" t="s">
        <v>108</v>
      </c>
      <c r="U2564" s="57"/>
      <c r="V2564" s="77"/>
      <c r="W2564" s="62" t="s">
        <v>146</v>
      </c>
      <c r="X2564" s="59"/>
      <c r="Y2564" s="56" t="s">
        <v>108</v>
      </c>
      <c r="Z2564" s="56" t="s">
        <v>123</v>
      </c>
      <c r="AA2564" s="57">
        <v>43892</v>
      </c>
      <c r="AB2564" s="75"/>
      <c r="AC2564" s="64" t="s">
        <v>17154</v>
      </c>
      <c r="AD2564" s="56" t="s">
        <v>97</v>
      </c>
      <c r="AE2564" s="56" t="s">
        <v>90</v>
      </c>
      <c r="AF2564" s="61"/>
      <c r="AG2564" s="61"/>
      <c r="AH2564" s="67" t="str">
        <v>Dec</v>
      </c>
      <c r="AI2564" s="68" t="str">
        <v>Mar</v>
      </c>
      <c r="AJ2564" s="69">
        <f t="shared" si="500"/>
        <v>87</v>
      </c>
      <c r="AK2564" s="70"/>
      <c r="AL2564" s="71"/>
      <c r="AM2564" s="71" t="str">
        <v>2019</v>
      </c>
      <c r="AN2564" s="70"/>
      <c r="AO2564" s="70" t="s">
        <v>123</v>
      </c>
      <c r="AP2564" s="74">
        <f ca="1"/>
        <v>154</v>
      </c>
    </row>
    <row r="2565" spans="1:42" ht="26.5">
      <c r="A2565" s="55" t="s">
        <v>17155</v>
      </c>
      <c r="B2565" s="56" t="s">
        <v>89</v>
      </c>
      <c r="C2565" s="57">
        <v>43720</v>
      </c>
      <c r="D2565" s="56" t="s">
        <v>119</v>
      </c>
      <c r="E2565" s="56" t="s">
        <v>297</v>
      </c>
      <c r="F2565" s="58" t="s">
        <v>106</v>
      </c>
      <c r="G2565" s="58" t="s">
        <v>107</v>
      </c>
      <c r="H2565" s="56" t="s">
        <v>140</v>
      </c>
      <c r="I2565" s="59"/>
      <c r="J2565" s="59">
        <f t="shared" si="499"/>
        <v>43750</v>
      </c>
      <c r="K2565" s="56" t="s">
        <v>18</v>
      </c>
      <c r="L2565" s="56" t="s">
        <v>18</v>
      </c>
      <c r="M2565" s="60" t="s">
        <v>17156</v>
      </c>
      <c r="N2565" s="56" t="s">
        <v>17156</v>
      </c>
      <c r="O2565" s="56" t="s">
        <v>189</v>
      </c>
      <c r="P2565" s="56" t="s">
        <v>17157</v>
      </c>
      <c r="Q2565" s="56" t="s">
        <v>28</v>
      </c>
      <c r="R2565" s="57"/>
      <c r="S2565" s="56" t="s">
        <v>108</v>
      </c>
      <c r="T2565" s="56" t="s">
        <v>108</v>
      </c>
      <c r="U2565" s="59"/>
      <c r="V2565" s="77"/>
      <c r="W2565" s="62">
        <v>0</v>
      </c>
      <c r="X2565" s="59"/>
      <c r="Y2565" s="56" t="s">
        <v>108</v>
      </c>
      <c r="Z2565" s="56" t="s">
        <v>121</v>
      </c>
      <c r="AA2565" s="57">
        <v>43724</v>
      </c>
      <c r="AB2565" s="63" t="s">
        <v>289</v>
      </c>
      <c r="AC2565" s="60" t="s">
        <v>17158</v>
      </c>
      <c r="AD2565" s="65" t="s">
        <v>97</v>
      </c>
      <c r="AE2565" s="56" t="s">
        <v>119</v>
      </c>
      <c r="AF2565" s="61"/>
      <c r="AG2565" s="61"/>
      <c r="AH2565" s="67" t="str">
        <v>Sep</v>
      </c>
      <c r="AI2565" s="68" t="str">
        <v>Sep</v>
      </c>
      <c r="AJ2565" s="69">
        <f t="shared" si="500"/>
        <v>4</v>
      </c>
      <c r="AK2565" s="70" t="str">
        <f t="shared" ref="AK2565:AK2573" si="503">IF(R2565="","",SUM(R2565+30))</f>
        <v/>
      </c>
      <c r="AL2565" s="71" t="s">
        <v>17409</v>
      </c>
      <c r="AM2565" s="71" t="str">
        <v>2019</v>
      </c>
      <c r="AN2565" s="70">
        <f t="shared" ref="AN2565:AN2573" si="504">IF(C2565="","",SUM(C2565+10))</f>
        <v>43730</v>
      </c>
      <c r="AO2565" s="70" t="s">
        <v>123</v>
      </c>
      <c r="AP2565" s="74">
        <f ca="1"/>
        <v>239</v>
      </c>
    </row>
    <row r="2566" spans="1:42" ht="14.4">
      <c r="A2566" s="55" t="s">
        <v>17159</v>
      </c>
      <c r="B2566" s="56" t="s">
        <v>89</v>
      </c>
      <c r="C2566" s="57">
        <v>43488</v>
      </c>
      <c r="D2566" s="56" t="s">
        <v>90</v>
      </c>
      <c r="E2566" s="56" t="s">
        <v>12</v>
      </c>
      <c r="F2566" s="58" t="s">
        <v>106</v>
      </c>
      <c r="G2566" s="58" t="s">
        <v>107</v>
      </c>
      <c r="H2566" s="56" t="s">
        <v>12</v>
      </c>
      <c r="I2566" s="59"/>
      <c r="J2566" s="59">
        <f t="shared" si="499"/>
        <v>43518</v>
      </c>
      <c r="K2566" s="56" t="s">
        <v>18</v>
      </c>
      <c r="L2566" s="56" t="s">
        <v>18</v>
      </c>
      <c r="M2566" s="60" t="s">
        <v>17160</v>
      </c>
      <c r="N2566" s="56" t="s">
        <v>17161</v>
      </c>
      <c r="O2566" s="56" t="s">
        <v>172</v>
      </c>
      <c r="P2566" s="56" t="s">
        <v>1738</v>
      </c>
      <c r="Q2566" s="56" t="s">
        <v>17</v>
      </c>
      <c r="R2566" s="59"/>
      <c r="S2566" s="56"/>
      <c r="T2566" s="61"/>
      <c r="U2566" s="57"/>
      <c r="V2566" s="77"/>
      <c r="W2566" s="77"/>
      <c r="X2566" s="57"/>
      <c r="Y2566" s="61"/>
      <c r="Z2566" s="56" t="s">
        <v>121</v>
      </c>
      <c r="AA2566" s="57">
        <v>43502</v>
      </c>
      <c r="AB2566" s="63"/>
      <c r="AC2566" s="64"/>
      <c r="AD2566" s="65" t="s">
        <v>97</v>
      </c>
      <c r="AE2566" s="56" t="s">
        <v>90</v>
      </c>
      <c r="AF2566" s="66"/>
      <c r="AG2566" s="66"/>
      <c r="AH2566" s="67" t="str">
        <v>Jan</v>
      </c>
      <c r="AI2566" s="68" t="str">
        <v>Feb</v>
      </c>
      <c r="AJ2566" s="69">
        <f t="shared" si="500"/>
        <v>14</v>
      </c>
      <c r="AK2566" s="70" t="str">
        <f t="shared" si="503"/>
        <v/>
      </c>
      <c r="AL2566" s="71" t="s">
        <v>17409</v>
      </c>
      <c r="AM2566" s="71" t="str">
        <v>2019</v>
      </c>
      <c r="AN2566" s="70">
        <f t="shared" si="504"/>
        <v>43498</v>
      </c>
      <c r="AO2566" s="70" t="s">
        <v>123</v>
      </c>
      <c r="AP2566" s="74">
        <f ca="1"/>
        <v>471</v>
      </c>
    </row>
    <row r="2567" spans="1:42" ht="26.5">
      <c r="A2567" s="55" t="s">
        <v>17162</v>
      </c>
      <c r="B2567" s="56" t="s">
        <v>89</v>
      </c>
      <c r="C2567" s="57">
        <v>43727</v>
      </c>
      <c r="D2567" s="56" t="s">
        <v>229</v>
      </c>
      <c r="E2567" s="56" t="s">
        <v>32</v>
      </c>
      <c r="F2567" s="58" t="s">
        <v>106</v>
      </c>
      <c r="G2567" s="58" t="s">
        <v>107</v>
      </c>
      <c r="H2567" s="56" t="s">
        <v>140</v>
      </c>
      <c r="I2567" s="57"/>
      <c r="J2567" s="57">
        <f t="shared" si="499"/>
        <v>43757</v>
      </c>
      <c r="K2567" s="56" t="s">
        <v>18</v>
      </c>
      <c r="L2567" s="56" t="s">
        <v>18</v>
      </c>
      <c r="M2567" s="60" t="s">
        <v>17163</v>
      </c>
      <c r="N2567" s="56" t="s">
        <v>17164</v>
      </c>
      <c r="O2567" s="56" t="s">
        <v>189</v>
      </c>
      <c r="P2567" s="56" t="s">
        <v>17165</v>
      </c>
      <c r="Q2567" s="56" t="s">
        <v>17</v>
      </c>
      <c r="R2567" s="57"/>
      <c r="S2567" s="56" t="s">
        <v>108</v>
      </c>
      <c r="T2567" s="56" t="s">
        <v>108</v>
      </c>
      <c r="U2567" s="57"/>
      <c r="V2567" s="62"/>
      <c r="W2567" s="62">
        <v>0</v>
      </c>
      <c r="X2567" s="57"/>
      <c r="Y2567" s="56" t="s">
        <v>108</v>
      </c>
      <c r="Z2567" s="56" t="s">
        <v>121</v>
      </c>
      <c r="AA2567" s="57">
        <v>43728</v>
      </c>
      <c r="AB2567" s="63" t="s">
        <v>289</v>
      </c>
      <c r="AC2567" s="60" t="s">
        <v>17166</v>
      </c>
      <c r="AD2567" s="65" t="s">
        <v>97</v>
      </c>
      <c r="AE2567" s="56" t="s">
        <v>90</v>
      </c>
      <c r="AF2567" s="61"/>
      <c r="AG2567" s="61"/>
      <c r="AH2567" s="67" t="str">
        <v>Sep</v>
      </c>
      <c r="AI2567" s="68" t="str">
        <v>Sep</v>
      </c>
      <c r="AJ2567" s="69">
        <f t="shared" si="500"/>
        <v>1</v>
      </c>
      <c r="AK2567" s="70" t="str">
        <f t="shared" si="503"/>
        <v/>
      </c>
      <c r="AL2567" s="71" t="s">
        <v>17409</v>
      </c>
      <c r="AM2567" s="71" t="str">
        <v>2019</v>
      </c>
      <c r="AN2567" s="70">
        <f t="shared" si="504"/>
        <v>43737</v>
      </c>
      <c r="AO2567" s="70" t="s">
        <v>123</v>
      </c>
      <c r="AP2567" s="74">
        <f ca="1"/>
        <v>232</v>
      </c>
    </row>
    <row r="2568" spans="1:42" ht="14.4">
      <c r="A2568" s="55" t="s">
        <v>17167</v>
      </c>
      <c r="B2568" s="56" t="s">
        <v>89</v>
      </c>
      <c r="C2568" s="57">
        <v>43565</v>
      </c>
      <c r="D2568" s="56" t="s">
        <v>131</v>
      </c>
      <c r="E2568" s="56" t="s">
        <v>129</v>
      </c>
      <c r="F2568" s="58" t="s">
        <v>106</v>
      </c>
      <c r="G2568" s="58" t="s">
        <v>107</v>
      </c>
      <c r="H2568" s="56" t="s">
        <v>129</v>
      </c>
      <c r="I2568" s="57"/>
      <c r="J2568" s="57">
        <f t="shared" si="499"/>
        <v>43595</v>
      </c>
      <c r="K2568" s="56" t="s">
        <v>18</v>
      </c>
      <c r="L2568" s="56" t="s">
        <v>14</v>
      </c>
      <c r="M2568" s="60" t="s">
        <v>17168</v>
      </c>
      <c r="N2568" s="56" t="s">
        <v>17169</v>
      </c>
      <c r="O2568" s="56"/>
      <c r="P2568" s="56" t="s">
        <v>108</v>
      </c>
      <c r="Q2568" s="56" t="s">
        <v>96</v>
      </c>
      <c r="R2568" s="57"/>
      <c r="S2568" s="56" t="s">
        <v>108</v>
      </c>
      <c r="T2568" s="56" t="s">
        <v>108</v>
      </c>
      <c r="U2568" s="57"/>
      <c r="V2568" s="62"/>
      <c r="W2568" s="62" t="s">
        <v>108</v>
      </c>
      <c r="X2568" s="57"/>
      <c r="Y2568" s="56" t="s">
        <v>108</v>
      </c>
      <c r="Z2568" s="56" t="s">
        <v>123</v>
      </c>
      <c r="AA2568" s="57">
        <v>43565</v>
      </c>
      <c r="AB2568" s="63" t="s">
        <v>244</v>
      </c>
      <c r="AC2568" s="64" t="s">
        <v>537</v>
      </c>
      <c r="AD2568" s="56" t="s">
        <v>224</v>
      </c>
      <c r="AE2568" s="56" t="s">
        <v>131</v>
      </c>
      <c r="AF2568" s="61"/>
      <c r="AG2568" s="61"/>
      <c r="AH2568" s="67" t="str">
        <v>Apr</v>
      </c>
      <c r="AI2568" s="68" t="str">
        <v>Apr</v>
      </c>
      <c r="AJ2568" s="69">
        <f t="shared" si="500"/>
        <v>0</v>
      </c>
      <c r="AK2568" s="70" t="str">
        <f t="shared" si="503"/>
        <v/>
      </c>
      <c r="AL2568" s="71" t="s">
        <v>17409</v>
      </c>
      <c r="AM2568" s="71" t="str">
        <v>2019</v>
      </c>
      <c r="AN2568" s="70">
        <f t="shared" si="504"/>
        <v>43575</v>
      </c>
      <c r="AO2568" s="70" t="s">
        <v>123</v>
      </c>
      <c r="AP2568" s="74">
        <f ca="1"/>
        <v>394</v>
      </c>
    </row>
    <row r="2569" spans="1:42" ht="14.4">
      <c r="A2569" s="55" t="s">
        <v>17172</v>
      </c>
      <c r="B2569" s="56" t="s">
        <v>89</v>
      </c>
      <c r="C2569" s="57">
        <v>43703</v>
      </c>
      <c r="D2569" s="56" t="s">
        <v>131</v>
      </c>
      <c r="E2569" s="56" t="s">
        <v>140</v>
      </c>
      <c r="F2569" s="58" t="s">
        <v>106</v>
      </c>
      <c r="G2569" s="58" t="s">
        <v>107</v>
      </c>
      <c r="H2569" s="56" t="s">
        <v>140</v>
      </c>
      <c r="I2569" s="57"/>
      <c r="J2569" s="57">
        <f t="shared" si="499"/>
        <v>43733</v>
      </c>
      <c r="K2569" s="56" t="s">
        <v>18</v>
      </c>
      <c r="L2569" s="56" t="s">
        <v>18</v>
      </c>
      <c r="M2569" s="60" t="s">
        <v>17174</v>
      </c>
      <c r="N2569" s="56" t="s">
        <v>17175</v>
      </c>
      <c r="O2569" s="56" t="s">
        <v>355</v>
      </c>
      <c r="P2569" s="56" t="s">
        <v>17177</v>
      </c>
      <c r="Q2569" s="56" t="s">
        <v>17</v>
      </c>
      <c r="R2569" s="57"/>
      <c r="S2569" s="56" t="s">
        <v>18</v>
      </c>
      <c r="T2569" s="56" t="s">
        <v>14</v>
      </c>
      <c r="U2569" s="57"/>
      <c r="V2569" s="62"/>
      <c r="W2569" s="62">
        <v>0</v>
      </c>
      <c r="X2569" s="57"/>
      <c r="Y2569" s="56" t="s">
        <v>108</v>
      </c>
      <c r="Z2569" s="56" t="s">
        <v>121</v>
      </c>
      <c r="AA2569" s="57">
        <v>43703</v>
      </c>
      <c r="AB2569" s="63" t="s">
        <v>124</v>
      </c>
      <c r="AC2569" s="64" t="s">
        <v>17180</v>
      </c>
      <c r="AD2569" s="65" t="s">
        <v>97</v>
      </c>
      <c r="AE2569" s="56" t="s">
        <v>90</v>
      </c>
      <c r="AF2569" s="61"/>
      <c r="AG2569" s="61"/>
      <c r="AH2569" s="67" t="str">
        <v>Aug</v>
      </c>
      <c r="AI2569" s="68" t="str">
        <v>Aug</v>
      </c>
      <c r="AJ2569" s="69">
        <f t="shared" si="500"/>
        <v>0</v>
      </c>
      <c r="AK2569" s="70" t="str">
        <f t="shared" si="503"/>
        <v/>
      </c>
      <c r="AL2569" s="71" t="s">
        <v>17409</v>
      </c>
      <c r="AM2569" s="71" t="str">
        <v>2019</v>
      </c>
      <c r="AN2569" s="70">
        <f t="shared" si="504"/>
        <v>43713</v>
      </c>
      <c r="AO2569" s="70" t="s">
        <v>123</v>
      </c>
      <c r="AP2569" s="74">
        <f ca="1"/>
        <v>256</v>
      </c>
    </row>
    <row r="2570" spans="1:42" ht="14.4">
      <c r="A2570" s="55" t="s">
        <v>17187</v>
      </c>
      <c r="B2570" s="106" t="s">
        <v>89</v>
      </c>
      <c r="C2570" s="57">
        <v>43655</v>
      </c>
      <c r="D2570" s="56" t="s">
        <v>131</v>
      </c>
      <c r="E2570" s="56" t="s">
        <v>129</v>
      </c>
      <c r="F2570" s="58" t="s">
        <v>106</v>
      </c>
      <c r="G2570" s="115" t="s">
        <v>107</v>
      </c>
      <c r="H2570" s="56" t="s">
        <v>129</v>
      </c>
      <c r="I2570" s="59"/>
      <c r="J2570" s="59">
        <f t="shared" si="499"/>
        <v>43685</v>
      </c>
      <c r="K2570" s="56" t="s">
        <v>18</v>
      </c>
      <c r="L2570" s="56" t="s">
        <v>14</v>
      </c>
      <c r="M2570" s="60" t="s">
        <v>17188</v>
      </c>
      <c r="N2570" s="56" t="s">
        <v>17189</v>
      </c>
      <c r="O2570" s="56" t="s">
        <v>20</v>
      </c>
      <c r="P2570" s="56" t="s">
        <v>108</v>
      </c>
      <c r="Q2570" s="56" t="s">
        <v>17</v>
      </c>
      <c r="R2570" s="57"/>
      <c r="S2570" s="56" t="s">
        <v>108</v>
      </c>
      <c r="T2570" s="56" t="s">
        <v>108</v>
      </c>
      <c r="U2570" s="57"/>
      <c r="V2570" s="62"/>
      <c r="W2570" s="62" t="s">
        <v>108</v>
      </c>
      <c r="X2570" s="57"/>
      <c r="Y2570" s="56" t="s">
        <v>108</v>
      </c>
      <c r="Z2570" s="56" t="s">
        <v>123</v>
      </c>
      <c r="AA2570" s="57">
        <v>43656</v>
      </c>
      <c r="AB2570" s="63" t="s">
        <v>163</v>
      </c>
      <c r="AC2570" s="64" t="s">
        <v>12162</v>
      </c>
      <c r="AD2570" s="56" t="s">
        <v>118</v>
      </c>
      <c r="AE2570" s="56" t="s">
        <v>119</v>
      </c>
      <c r="AF2570" s="61"/>
      <c r="AG2570" s="61"/>
      <c r="AH2570" s="67" t="str">
        <v>Jul</v>
      </c>
      <c r="AI2570" s="68" t="str">
        <v>Jul</v>
      </c>
      <c r="AJ2570" s="69">
        <f t="shared" si="500"/>
        <v>1</v>
      </c>
      <c r="AK2570" s="70" t="str">
        <f t="shared" si="503"/>
        <v/>
      </c>
      <c r="AL2570" s="71" t="s">
        <v>17409</v>
      </c>
      <c r="AM2570" s="71" t="str">
        <v>2019</v>
      </c>
      <c r="AN2570" s="70">
        <f t="shared" si="504"/>
        <v>43665</v>
      </c>
      <c r="AO2570" s="70" t="s">
        <v>123</v>
      </c>
      <c r="AP2570" s="74">
        <f ca="1"/>
        <v>304</v>
      </c>
    </row>
    <row r="2571" spans="1:42" ht="14.4">
      <c r="A2571" s="55" t="s">
        <v>17200</v>
      </c>
      <c r="B2571" s="56" t="s">
        <v>89</v>
      </c>
      <c r="C2571" s="57">
        <v>43700</v>
      </c>
      <c r="D2571" s="56" t="s">
        <v>131</v>
      </c>
      <c r="E2571" s="56" t="s">
        <v>129</v>
      </c>
      <c r="F2571" s="58" t="s">
        <v>106</v>
      </c>
      <c r="G2571" s="58" t="s">
        <v>107</v>
      </c>
      <c r="H2571" s="56" t="s">
        <v>129</v>
      </c>
      <c r="I2571" s="57"/>
      <c r="J2571" s="57">
        <f t="shared" si="499"/>
        <v>43730</v>
      </c>
      <c r="K2571" s="56" t="s">
        <v>18</v>
      </c>
      <c r="L2571" s="56" t="s">
        <v>14</v>
      </c>
      <c r="M2571" s="60" t="s">
        <v>17219</v>
      </c>
      <c r="N2571" s="56" t="s">
        <v>17220</v>
      </c>
      <c r="O2571" s="56"/>
      <c r="P2571" s="56" t="s">
        <v>108</v>
      </c>
      <c r="Q2571" s="56" t="s">
        <v>133</v>
      </c>
      <c r="R2571" s="57"/>
      <c r="S2571" s="56" t="s">
        <v>108</v>
      </c>
      <c r="T2571" s="56" t="s">
        <v>108</v>
      </c>
      <c r="U2571" s="57"/>
      <c r="V2571" s="62"/>
      <c r="W2571" s="62" t="s">
        <v>108</v>
      </c>
      <c r="X2571" s="57"/>
      <c r="Y2571" s="56" t="s">
        <v>108</v>
      </c>
      <c r="Z2571" s="56" t="s">
        <v>123</v>
      </c>
      <c r="AA2571" s="57">
        <v>43703</v>
      </c>
      <c r="AB2571" s="63" t="s">
        <v>124</v>
      </c>
      <c r="AC2571" s="64" t="s">
        <v>537</v>
      </c>
      <c r="AD2571" s="56" t="s">
        <v>224</v>
      </c>
      <c r="AE2571" s="56" t="s">
        <v>131</v>
      </c>
      <c r="AF2571" s="61"/>
      <c r="AG2571" s="61"/>
      <c r="AH2571" s="67" t="str">
        <v>Aug</v>
      </c>
      <c r="AI2571" s="68" t="str">
        <v>Aug</v>
      </c>
      <c r="AJ2571" s="69">
        <f t="shared" si="500"/>
        <v>3</v>
      </c>
      <c r="AK2571" s="70" t="str">
        <f t="shared" si="503"/>
        <v/>
      </c>
      <c r="AL2571" s="71" t="s">
        <v>17409</v>
      </c>
      <c r="AM2571" s="71" t="str">
        <v>2019</v>
      </c>
      <c r="AN2571" s="70">
        <f t="shared" si="504"/>
        <v>43710</v>
      </c>
      <c r="AO2571" s="70" t="s">
        <v>123</v>
      </c>
      <c r="AP2571" s="74">
        <f ca="1"/>
        <v>259</v>
      </c>
    </row>
    <row r="2572" spans="1:42" ht="14.4">
      <c r="A2572" s="55" t="s">
        <v>17224</v>
      </c>
      <c r="B2572" s="56" t="s">
        <v>89</v>
      </c>
      <c r="C2572" s="57">
        <v>43671</v>
      </c>
      <c r="D2572" s="56" t="s">
        <v>131</v>
      </c>
      <c r="E2572" s="56" t="s">
        <v>129</v>
      </c>
      <c r="F2572" s="58" t="s">
        <v>106</v>
      </c>
      <c r="G2572" s="58" t="s">
        <v>107</v>
      </c>
      <c r="H2572" s="56" t="s">
        <v>129</v>
      </c>
      <c r="I2572" s="57"/>
      <c r="J2572" s="57">
        <f t="shared" si="499"/>
        <v>43701</v>
      </c>
      <c r="K2572" s="56" t="s">
        <v>18</v>
      </c>
      <c r="L2572" s="56" t="s">
        <v>18</v>
      </c>
      <c r="M2572" s="60" t="s">
        <v>17226</v>
      </c>
      <c r="N2572" s="56" t="s">
        <v>13839</v>
      </c>
      <c r="O2572" s="56" t="s">
        <v>20</v>
      </c>
      <c r="P2572" s="56" t="s">
        <v>17227</v>
      </c>
      <c r="Q2572" s="56" t="s">
        <v>133</v>
      </c>
      <c r="R2572" s="57"/>
      <c r="S2572" s="56" t="s">
        <v>108</v>
      </c>
      <c r="T2572" s="56" t="s">
        <v>108</v>
      </c>
      <c r="U2572" s="57"/>
      <c r="V2572" s="62"/>
      <c r="W2572" s="62" t="s">
        <v>122</v>
      </c>
      <c r="X2572" s="57"/>
      <c r="Y2572" s="56" t="s">
        <v>108</v>
      </c>
      <c r="Z2572" s="56" t="s">
        <v>121</v>
      </c>
      <c r="AA2572" s="57">
        <v>43678</v>
      </c>
      <c r="AB2572" s="63" t="s">
        <v>163</v>
      </c>
      <c r="AC2572" s="64" t="s">
        <v>17229</v>
      </c>
      <c r="AD2572" s="65" t="s">
        <v>97</v>
      </c>
      <c r="AE2572" s="56" t="s">
        <v>131</v>
      </c>
      <c r="AF2572" s="61"/>
      <c r="AG2572" s="61"/>
      <c r="AH2572" s="67" t="str">
        <v>Jul</v>
      </c>
      <c r="AI2572" s="68" t="str">
        <v>Aug</v>
      </c>
      <c r="AJ2572" s="69">
        <f t="shared" si="500"/>
        <v>7</v>
      </c>
      <c r="AK2572" s="70" t="str">
        <f t="shared" si="503"/>
        <v/>
      </c>
      <c r="AL2572" s="71" t="s">
        <v>17409</v>
      </c>
      <c r="AM2572" s="71" t="str">
        <v>2019</v>
      </c>
      <c r="AN2572" s="70">
        <f t="shared" si="504"/>
        <v>43681</v>
      </c>
      <c r="AO2572" s="70" t="s">
        <v>123</v>
      </c>
      <c r="AP2572" s="74">
        <f ca="1"/>
        <v>288</v>
      </c>
    </row>
    <row r="2573" spans="1:42" ht="14.4">
      <c r="A2573" s="55" t="s">
        <v>17232</v>
      </c>
      <c r="B2573" s="56" t="s">
        <v>89</v>
      </c>
      <c r="C2573" s="57">
        <v>43580</v>
      </c>
      <c r="D2573" s="56" t="s">
        <v>131</v>
      </c>
      <c r="E2573" s="56" t="s">
        <v>140</v>
      </c>
      <c r="F2573" s="58" t="s">
        <v>106</v>
      </c>
      <c r="G2573" s="58" t="s">
        <v>107</v>
      </c>
      <c r="H2573" s="56" t="s">
        <v>140</v>
      </c>
      <c r="I2573" s="57"/>
      <c r="J2573" s="57">
        <f t="shared" si="499"/>
        <v>43610</v>
      </c>
      <c r="K2573" s="56" t="s">
        <v>18</v>
      </c>
      <c r="L2573" s="56" t="s">
        <v>14</v>
      </c>
      <c r="M2573" s="60" t="s">
        <v>5252</v>
      </c>
      <c r="N2573" s="56" t="s">
        <v>17235</v>
      </c>
      <c r="O2573" s="56"/>
      <c r="P2573" s="56" t="s">
        <v>108</v>
      </c>
      <c r="Q2573" s="56" t="s">
        <v>17</v>
      </c>
      <c r="R2573" s="57"/>
      <c r="S2573" s="56" t="s">
        <v>108</v>
      </c>
      <c r="T2573" s="56" t="s">
        <v>108</v>
      </c>
      <c r="U2573" s="57"/>
      <c r="V2573" s="62"/>
      <c r="W2573" s="62" t="s">
        <v>108</v>
      </c>
      <c r="X2573" s="57"/>
      <c r="Y2573" s="56" t="s">
        <v>108</v>
      </c>
      <c r="Z2573" s="56" t="s">
        <v>108</v>
      </c>
      <c r="AA2573" s="57">
        <v>43580</v>
      </c>
      <c r="AB2573" s="63" t="s">
        <v>244</v>
      </c>
      <c r="AC2573" s="64" t="s">
        <v>17236</v>
      </c>
      <c r="AD2573" s="56" t="s">
        <v>224</v>
      </c>
      <c r="AE2573" s="56"/>
      <c r="AF2573" s="61"/>
      <c r="AG2573" s="61"/>
      <c r="AH2573" s="67" t="str">
        <v>Apr</v>
      </c>
      <c r="AI2573" s="68" t="str">
        <v>Apr</v>
      </c>
      <c r="AJ2573" s="69">
        <f t="shared" si="500"/>
        <v>0</v>
      </c>
      <c r="AK2573" s="70" t="str">
        <f t="shared" si="503"/>
        <v/>
      </c>
      <c r="AL2573" s="71" t="s">
        <v>17409</v>
      </c>
      <c r="AM2573" s="71" t="str">
        <v>2019</v>
      </c>
      <c r="AN2573" s="70">
        <f t="shared" si="504"/>
        <v>43590</v>
      </c>
      <c r="AO2573" s="70" t="s">
        <v>123</v>
      </c>
      <c r="AP2573" s="74">
        <f ca="1"/>
        <v>379</v>
      </c>
    </row>
    <row r="2574" spans="1:42" ht="14.4">
      <c r="A2574" s="55" t="s">
        <v>17237</v>
      </c>
      <c r="B2574" s="56" t="s">
        <v>89</v>
      </c>
      <c r="C2574" s="57">
        <v>43818</v>
      </c>
      <c r="D2574" s="56" t="s">
        <v>131</v>
      </c>
      <c r="E2574" s="56" t="s">
        <v>2445</v>
      </c>
      <c r="F2574" s="58" t="s">
        <v>106</v>
      </c>
      <c r="G2574" s="58" t="s">
        <v>107</v>
      </c>
      <c r="H2574" s="56" t="s">
        <v>2445</v>
      </c>
      <c r="I2574" s="59"/>
      <c r="J2574" s="59"/>
      <c r="K2574" s="56" t="s">
        <v>18</v>
      </c>
      <c r="L2574" s="56" t="s">
        <v>14</v>
      </c>
      <c r="M2574" s="60" t="s">
        <v>17238</v>
      </c>
      <c r="N2574" s="56" t="s">
        <v>17049</v>
      </c>
      <c r="O2574" s="56"/>
      <c r="P2574" s="56"/>
      <c r="Q2574" s="56" t="s">
        <v>17</v>
      </c>
      <c r="R2574" s="59"/>
      <c r="S2574" s="56" t="s">
        <v>108</v>
      </c>
      <c r="T2574" s="56" t="s">
        <v>108</v>
      </c>
      <c r="U2574" s="57"/>
      <c r="V2574" s="77"/>
      <c r="W2574" s="62"/>
      <c r="X2574" s="59"/>
      <c r="Y2574" s="56" t="s">
        <v>108</v>
      </c>
      <c r="Z2574" s="56" t="s">
        <v>123</v>
      </c>
      <c r="AA2574" s="57">
        <v>43822</v>
      </c>
      <c r="AB2574" s="75"/>
      <c r="AC2574" s="64" t="s">
        <v>17239</v>
      </c>
      <c r="AD2574" s="56" t="s">
        <v>118</v>
      </c>
      <c r="AE2574" s="56" t="s">
        <v>119</v>
      </c>
      <c r="AF2574" s="61"/>
      <c r="AG2574" s="61"/>
      <c r="AH2574" s="67" t="str">
        <v>Dec</v>
      </c>
      <c r="AI2574" s="68" t="str">
        <v>Dec</v>
      </c>
      <c r="AJ2574" s="69">
        <f t="shared" si="500"/>
        <v>4</v>
      </c>
      <c r="AK2574" s="70"/>
      <c r="AL2574" s="71"/>
      <c r="AM2574" s="71" t="str">
        <v>2019</v>
      </c>
      <c r="AN2574" s="70"/>
      <c r="AO2574" s="70" t="s">
        <v>123</v>
      </c>
      <c r="AP2574" s="74">
        <f ca="1"/>
        <v>141</v>
      </c>
    </row>
    <row r="2575" spans="1:42" ht="14.4">
      <c r="A2575" s="55" t="s">
        <v>17240</v>
      </c>
      <c r="B2575" s="56" t="s">
        <v>89</v>
      </c>
      <c r="C2575" s="57">
        <v>43809</v>
      </c>
      <c r="D2575" s="56" t="s">
        <v>131</v>
      </c>
      <c r="E2575" s="56" t="s">
        <v>297</v>
      </c>
      <c r="F2575" s="58" t="s">
        <v>106</v>
      </c>
      <c r="G2575" s="58" t="s">
        <v>107</v>
      </c>
      <c r="H2575" s="56" t="s">
        <v>140</v>
      </c>
      <c r="I2575" s="59"/>
      <c r="J2575" s="59">
        <f t="shared" ref="J2575:J2632" si="505">IF(C2575="","",SUM(C2575+30))</f>
        <v>43839</v>
      </c>
      <c r="K2575" s="56" t="s">
        <v>18</v>
      </c>
      <c r="L2575" s="56" t="s">
        <v>14</v>
      </c>
      <c r="M2575" s="60" t="s">
        <v>17241</v>
      </c>
      <c r="N2575" s="56" t="s">
        <v>17242</v>
      </c>
      <c r="O2575" s="56"/>
      <c r="P2575" s="56" t="s">
        <v>17243</v>
      </c>
      <c r="Q2575" s="56" t="s">
        <v>17</v>
      </c>
      <c r="R2575" s="59"/>
      <c r="S2575" s="56" t="s">
        <v>108</v>
      </c>
      <c r="T2575" s="56" t="s">
        <v>108</v>
      </c>
      <c r="U2575" s="57"/>
      <c r="V2575" s="77"/>
      <c r="W2575" s="62" t="s">
        <v>108</v>
      </c>
      <c r="X2575" s="59"/>
      <c r="Y2575" s="56" t="s">
        <v>108</v>
      </c>
      <c r="Z2575" s="56" t="s">
        <v>108</v>
      </c>
      <c r="AA2575" s="57">
        <v>43810</v>
      </c>
      <c r="AB2575" s="63" t="s">
        <v>238</v>
      </c>
      <c r="AC2575" s="64" t="s">
        <v>17244</v>
      </c>
      <c r="AD2575" s="56" t="s">
        <v>612</v>
      </c>
      <c r="AE2575" s="56"/>
      <c r="AF2575" s="61"/>
      <c r="AG2575" s="61"/>
      <c r="AH2575" s="67" t="str">
        <v>Dec</v>
      </c>
      <c r="AI2575" s="68" t="str">
        <v>Dec</v>
      </c>
      <c r="AJ2575" s="69">
        <f t="shared" si="500"/>
        <v>1</v>
      </c>
      <c r="AK2575" s="70"/>
      <c r="AL2575" s="71"/>
      <c r="AM2575" s="71" t="str">
        <v>2019</v>
      </c>
      <c r="AN2575" s="70"/>
      <c r="AO2575" s="70" t="s">
        <v>123</v>
      </c>
      <c r="AP2575" s="74">
        <f ca="1"/>
        <v>150</v>
      </c>
    </row>
    <row r="2576" spans="1:42" ht="14.4">
      <c r="A2576" s="55" t="s">
        <v>17245</v>
      </c>
      <c r="B2576" s="56" t="s">
        <v>89</v>
      </c>
      <c r="C2576" s="57">
        <v>43501</v>
      </c>
      <c r="D2576" s="56" t="s">
        <v>131</v>
      </c>
      <c r="E2576" s="56" t="s">
        <v>140</v>
      </c>
      <c r="F2576" s="58" t="s">
        <v>106</v>
      </c>
      <c r="G2576" s="58" t="s">
        <v>107</v>
      </c>
      <c r="H2576" s="56" t="s">
        <v>140</v>
      </c>
      <c r="I2576" s="57"/>
      <c r="J2576" s="57">
        <f t="shared" si="505"/>
        <v>43531</v>
      </c>
      <c r="K2576" s="56" t="s">
        <v>18</v>
      </c>
      <c r="L2576" s="56" t="s">
        <v>14</v>
      </c>
      <c r="M2576" s="60" t="s">
        <v>17246</v>
      </c>
      <c r="N2576" s="56" t="s">
        <v>17247</v>
      </c>
      <c r="O2576" s="56" t="s">
        <v>44</v>
      </c>
      <c r="P2576" s="56" t="s">
        <v>108</v>
      </c>
      <c r="Q2576" s="61"/>
      <c r="R2576" s="57"/>
      <c r="S2576" s="56" t="s">
        <v>108</v>
      </c>
      <c r="T2576" s="56" t="s">
        <v>108</v>
      </c>
      <c r="U2576" s="57"/>
      <c r="V2576" s="62"/>
      <c r="W2576" s="62" t="s">
        <v>108</v>
      </c>
      <c r="X2576" s="57"/>
      <c r="Y2576" s="56" t="s">
        <v>108</v>
      </c>
      <c r="Z2576" s="56" t="s">
        <v>123</v>
      </c>
      <c r="AA2576" s="57">
        <v>43501</v>
      </c>
      <c r="AB2576" s="63" t="s">
        <v>147</v>
      </c>
      <c r="AC2576" s="64" t="s">
        <v>17248</v>
      </c>
      <c r="AD2576" s="65" t="s">
        <v>118</v>
      </c>
      <c r="AE2576" s="65"/>
      <c r="AF2576" s="66"/>
      <c r="AG2576" s="66"/>
      <c r="AH2576" s="67" t="str">
        <v>Feb</v>
      </c>
      <c r="AI2576" s="68" t="str">
        <v>Feb</v>
      </c>
      <c r="AJ2576" s="69">
        <f t="shared" si="500"/>
        <v>0</v>
      </c>
      <c r="AK2576" s="70" t="str">
        <f t="shared" ref="AK2576:AK2582" si="506">IF(R2576="","",SUM(R2576+30))</f>
        <v/>
      </c>
      <c r="AL2576" s="71" t="s">
        <v>17409</v>
      </c>
      <c r="AM2576" s="71" t="str">
        <v>2019</v>
      </c>
      <c r="AN2576" s="70">
        <f>IF(C2576="","",SUM(C2576+10))</f>
        <v>43511</v>
      </c>
      <c r="AO2576" s="70" t="s">
        <v>123</v>
      </c>
      <c r="AP2576" s="74">
        <f ca="1"/>
        <v>458</v>
      </c>
    </row>
    <row r="2577" spans="1:42" ht="14.4">
      <c r="A2577" s="55" t="s">
        <v>17249</v>
      </c>
      <c r="B2577" s="56" t="s">
        <v>89</v>
      </c>
      <c r="C2577" s="57">
        <v>43763</v>
      </c>
      <c r="D2577" s="56" t="s">
        <v>90</v>
      </c>
      <c r="E2577" s="56" t="s">
        <v>297</v>
      </c>
      <c r="F2577" s="58" t="s">
        <v>106</v>
      </c>
      <c r="G2577" s="58" t="s">
        <v>107</v>
      </c>
      <c r="H2577" s="56" t="s">
        <v>140</v>
      </c>
      <c r="I2577" s="59"/>
      <c r="J2577" s="59">
        <f t="shared" si="505"/>
        <v>43793</v>
      </c>
      <c r="K2577" s="56" t="s">
        <v>18</v>
      </c>
      <c r="L2577" s="56" t="s">
        <v>18</v>
      </c>
      <c r="M2577" s="60" t="s">
        <v>17250</v>
      </c>
      <c r="N2577" s="56" t="s">
        <v>17251</v>
      </c>
      <c r="O2577" s="56" t="s">
        <v>266</v>
      </c>
      <c r="P2577" s="56" t="s">
        <v>17252</v>
      </c>
      <c r="Q2577" s="56" t="s">
        <v>288</v>
      </c>
      <c r="R2577" s="59"/>
      <c r="S2577" s="56" t="s">
        <v>108</v>
      </c>
      <c r="T2577" s="56" t="s">
        <v>108</v>
      </c>
      <c r="U2577" s="57"/>
      <c r="V2577" s="77"/>
      <c r="W2577" s="62" t="s">
        <v>146</v>
      </c>
      <c r="X2577" s="59"/>
      <c r="Y2577" s="56" t="s">
        <v>108</v>
      </c>
      <c r="Z2577" s="56" t="s">
        <v>121</v>
      </c>
      <c r="AA2577" s="57">
        <v>43766</v>
      </c>
      <c r="AB2577" s="63" t="s">
        <v>389</v>
      </c>
      <c r="AC2577" s="64" t="s">
        <v>17253</v>
      </c>
      <c r="AD2577" s="56" t="s">
        <v>97</v>
      </c>
      <c r="AE2577" s="56" t="s">
        <v>90</v>
      </c>
      <c r="AF2577" s="61"/>
      <c r="AG2577" s="61"/>
      <c r="AH2577" s="67" t="str">
        <v>Oct</v>
      </c>
      <c r="AI2577" s="68" t="str">
        <v>Oct</v>
      </c>
      <c r="AJ2577" s="69">
        <f t="shared" si="500"/>
        <v>3</v>
      </c>
      <c r="AK2577" s="70" t="str">
        <f t="shared" si="506"/>
        <v/>
      </c>
      <c r="AL2577" s="71"/>
      <c r="AM2577" s="71" t="str">
        <v>2019</v>
      </c>
      <c r="AN2577" s="70"/>
      <c r="AO2577" s="70" t="s">
        <v>123</v>
      </c>
      <c r="AP2577" s="74">
        <f ca="1"/>
        <v>196</v>
      </c>
    </row>
    <row r="2578" spans="1:42" ht="14.4">
      <c r="A2578" s="55" t="s">
        <v>17254</v>
      </c>
      <c r="B2578" s="56" t="s">
        <v>89</v>
      </c>
      <c r="C2578" s="57">
        <v>43543</v>
      </c>
      <c r="D2578" s="56" t="s">
        <v>131</v>
      </c>
      <c r="E2578" s="56" t="s">
        <v>12</v>
      </c>
      <c r="F2578" s="58" t="s">
        <v>106</v>
      </c>
      <c r="G2578" s="58" t="s">
        <v>107</v>
      </c>
      <c r="H2578" s="56" t="s">
        <v>12</v>
      </c>
      <c r="I2578" s="57"/>
      <c r="J2578" s="57">
        <f t="shared" si="505"/>
        <v>43573</v>
      </c>
      <c r="K2578" s="56" t="s">
        <v>18</v>
      </c>
      <c r="L2578" s="56" t="s">
        <v>14</v>
      </c>
      <c r="M2578" s="60" t="s">
        <v>4722</v>
      </c>
      <c r="N2578" s="56" t="s">
        <v>17259</v>
      </c>
      <c r="O2578" s="56" t="s">
        <v>95</v>
      </c>
      <c r="P2578" s="56"/>
      <c r="Q2578" s="56" t="s">
        <v>17</v>
      </c>
      <c r="R2578" s="57"/>
      <c r="S2578" s="56"/>
      <c r="T2578" s="56"/>
      <c r="U2578" s="57"/>
      <c r="V2578" s="62"/>
      <c r="W2578" s="62" t="s">
        <v>108</v>
      </c>
      <c r="X2578" s="57"/>
      <c r="Y2578" s="61"/>
      <c r="Z2578" s="56" t="s">
        <v>123</v>
      </c>
      <c r="AA2578" s="57">
        <v>43543</v>
      </c>
      <c r="AB2578" s="75"/>
      <c r="AC2578" s="64" t="s">
        <v>17261</v>
      </c>
      <c r="AD2578" s="56" t="s">
        <v>224</v>
      </c>
      <c r="AE2578" s="56" t="s">
        <v>131</v>
      </c>
      <c r="AF2578" s="61"/>
      <c r="AG2578" s="61"/>
      <c r="AH2578" s="67" t="str">
        <v>Mar</v>
      </c>
      <c r="AI2578" s="68" t="str">
        <v>Mar</v>
      </c>
      <c r="AJ2578" s="69">
        <f t="shared" si="500"/>
        <v>0</v>
      </c>
      <c r="AK2578" s="70" t="str">
        <f t="shared" si="506"/>
        <v/>
      </c>
      <c r="AL2578" s="71" t="s">
        <v>17409</v>
      </c>
      <c r="AM2578" s="71" t="str">
        <v>2019</v>
      </c>
      <c r="AN2578" s="70">
        <f t="shared" ref="AN2578:AN2582" si="507">IF(C2578="","",SUM(C2578+10))</f>
        <v>43553</v>
      </c>
      <c r="AO2578" s="70" t="s">
        <v>123</v>
      </c>
      <c r="AP2578" s="74">
        <f ca="1"/>
        <v>416</v>
      </c>
    </row>
    <row r="2579" spans="1:42" ht="14.4">
      <c r="A2579" s="55" t="s">
        <v>17266</v>
      </c>
      <c r="B2579" s="56" t="s">
        <v>89</v>
      </c>
      <c r="C2579" s="57">
        <v>43628</v>
      </c>
      <c r="D2579" s="56" t="s">
        <v>131</v>
      </c>
      <c r="E2579" s="56" t="s">
        <v>140</v>
      </c>
      <c r="F2579" s="58" t="s">
        <v>106</v>
      </c>
      <c r="G2579" s="58" t="s">
        <v>107</v>
      </c>
      <c r="H2579" s="56" t="s">
        <v>140</v>
      </c>
      <c r="I2579" s="57"/>
      <c r="J2579" s="57">
        <f t="shared" si="505"/>
        <v>43658</v>
      </c>
      <c r="K2579" s="56" t="s">
        <v>18</v>
      </c>
      <c r="L2579" s="56" t="s">
        <v>14</v>
      </c>
      <c r="M2579" s="60" t="s">
        <v>4722</v>
      </c>
      <c r="N2579" s="56" t="s">
        <v>17268</v>
      </c>
      <c r="O2579" s="56"/>
      <c r="P2579" s="56"/>
      <c r="Q2579" s="56" t="s">
        <v>17</v>
      </c>
      <c r="R2579" s="57"/>
      <c r="S2579" s="56" t="s">
        <v>108</v>
      </c>
      <c r="T2579" s="56" t="s">
        <v>108</v>
      </c>
      <c r="U2579" s="57"/>
      <c r="V2579" s="62"/>
      <c r="W2579" s="62" t="s">
        <v>108</v>
      </c>
      <c r="X2579" s="57"/>
      <c r="Y2579" s="56" t="s">
        <v>108</v>
      </c>
      <c r="Z2579" s="56" t="s">
        <v>123</v>
      </c>
      <c r="AA2579" s="57">
        <v>43628</v>
      </c>
      <c r="AB2579" s="63"/>
      <c r="AC2579" s="64" t="s">
        <v>17271</v>
      </c>
      <c r="AD2579" s="56" t="s">
        <v>118</v>
      </c>
      <c r="AE2579" s="61"/>
      <c r="AF2579" s="61"/>
      <c r="AG2579" s="61"/>
      <c r="AH2579" s="67" t="str">
        <v>Jun</v>
      </c>
      <c r="AI2579" s="68" t="str">
        <v>Jun</v>
      </c>
      <c r="AJ2579" s="69">
        <f t="shared" si="500"/>
        <v>0</v>
      </c>
      <c r="AK2579" s="70" t="str">
        <f t="shared" si="506"/>
        <v/>
      </c>
      <c r="AL2579" s="71" t="s">
        <v>17409</v>
      </c>
      <c r="AM2579" s="71" t="str">
        <v>2019</v>
      </c>
      <c r="AN2579" s="70">
        <f t="shared" si="507"/>
        <v>43638</v>
      </c>
      <c r="AO2579" s="70" t="s">
        <v>123</v>
      </c>
      <c r="AP2579" s="74">
        <f ca="1"/>
        <v>331</v>
      </c>
    </row>
    <row r="2580" spans="1:42" ht="14.4">
      <c r="A2580" s="55" t="s">
        <v>17273</v>
      </c>
      <c r="B2580" s="56" t="s">
        <v>89</v>
      </c>
      <c r="C2580" s="57">
        <v>43649</v>
      </c>
      <c r="D2580" s="56" t="s">
        <v>131</v>
      </c>
      <c r="E2580" s="56" t="s">
        <v>129</v>
      </c>
      <c r="F2580" s="58" t="s">
        <v>106</v>
      </c>
      <c r="G2580" s="58" t="s">
        <v>107</v>
      </c>
      <c r="H2580" s="56" t="s">
        <v>129</v>
      </c>
      <c r="I2580" s="57"/>
      <c r="J2580" s="57">
        <f t="shared" si="505"/>
        <v>43679</v>
      </c>
      <c r="K2580" s="56" t="s">
        <v>18</v>
      </c>
      <c r="L2580" s="56" t="s">
        <v>14</v>
      </c>
      <c r="M2580" s="60" t="s">
        <v>17276</v>
      </c>
      <c r="N2580" s="56" t="s">
        <v>17277</v>
      </c>
      <c r="O2580" s="56"/>
      <c r="P2580" s="56" t="s">
        <v>108</v>
      </c>
      <c r="Q2580" s="56" t="s">
        <v>130</v>
      </c>
      <c r="R2580" s="57"/>
      <c r="S2580" s="56" t="s">
        <v>108</v>
      </c>
      <c r="T2580" s="56" t="s">
        <v>108</v>
      </c>
      <c r="U2580" s="57"/>
      <c r="V2580" s="62"/>
      <c r="W2580" s="62" t="s">
        <v>108</v>
      </c>
      <c r="X2580" s="57"/>
      <c r="Y2580" s="56" t="s">
        <v>108</v>
      </c>
      <c r="Z2580" s="56" t="s">
        <v>123</v>
      </c>
      <c r="AA2580" s="57">
        <v>43649</v>
      </c>
      <c r="AB2580" s="63" t="s">
        <v>163</v>
      </c>
      <c r="AC2580" s="64" t="s">
        <v>4690</v>
      </c>
      <c r="AD2580" s="56" t="s">
        <v>224</v>
      </c>
      <c r="AE2580" s="56" t="s">
        <v>131</v>
      </c>
      <c r="AF2580" s="61"/>
      <c r="AG2580" s="61"/>
      <c r="AH2580" s="67" t="str">
        <v>Jul</v>
      </c>
      <c r="AI2580" s="68" t="str">
        <v>Jul</v>
      </c>
      <c r="AJ2580" s="69">
        <f t="shared" si="500"/>
        <v>0</v>
      </c>
      <c r="AK2580" s="70" t="str">
        <f t="shared" si="506"/>
        <v/>
      </c>
      <c r="AL2580" s="71" t="s">
        <v>17409</v>
      </c>
      <c r="AM2580" s="71" t="str">
        <v>2019</v>
      </c>
      <c r="AN2580" s="70">
        <f t="shared" si="507"/>
        <v>43659</v>
      </c>
      <c r="AO2580" s="70" t="s">
        <v>123</v>
      </c>
      <c r="AP2580" s="74">
        <f ca="1"/>
        <v>310</v>
      </c>
    </row>
    <row r="2581" spans="1:42" ht="14.4">
      <c r="A2581" s="55" t="s">
        <v>17281</v>
      </c>
      <c r="B2581" s="56" t="s">
        <v>89</v>
      </c>
      <c r="C2581" s="57">
        <v>43699</v>
      </c>
      <c r="D2581" s="56" t="s">
        <v>90</v>
      </c>
      <c r="E2581" s="56" t="s">
        <v>129</v>
      </c>
      <c r="F2581" s="58" t="s">
        <v>106</v>
      </c>
      <c r="G2581" s="58" t="s">
        <v>107</v>
      </c>
      <c r="H2581" s="56" t="s">
        <v>129</v>
      </c>
      <c r="I2581" s="57"/>
      <c r="J2581" s="57">
        <f t="shared" si="505"/>
        <v>43729</v>
      </c>
      <c r="K2581" s="56" t="s">
        <v>18</v>
      </c>
      <c r="L2581" s="56" t="s">
        <v>18</v>
      </c>
      <c r="M2581" s="60" t="s">
        <v>17285</v>
      </c>
      <c r="N2581" s="56" t="s">
        <v>17286</v>
      </c>
      <c r="O2581" s="56" t="s">
        <v>143</v>
      </c>
      <c r="P2581" s="56" t="s">
        <v>17287</v>
      </c>
      <c r="Q2581" s="56" t="s">
        <v>288</v>
      </c>
      <c r="R2581" s="57"/>
      <c r="S2581" s="56" t="s">
        <v>108</v>
      </c>
      <c r="T2581" s="56" t="s">
        <v>108</v>
      </c>
      <c r="U2581" s="57"/>
      <c r="V2581" s="62"/>
      <c r="W2581" s="62"/>
      <c r="X2581" s="57"/>
      <c r="Y2581" s="56" t="s">
        <v>108</v>
      </c>
      <c r="Z2581" s="56" t="s">
        <v>121</v>
      </c>
      <c r="AA2581" s="57">
        <v>43705</v>
      </c>
      <c r="AB2581" s="63" t="s">
        <v>124</v>
      </c>
      <c r="AC2581" s="189" t="s">
        <v>4585</v>
      </c>
      <c r="AD2581" s="65" t="s">
        <v>97</v>
      </c>
      <c r="AE2581" s="56" t="s">
        <v>90</v>
      </c>
      <c r="AF2581" s="61"/>
      <c r="AG2581" s="61"/>
      <c r="AH2581" s="67" t="str">
        <v>Aug</v>
      </c>
      <c r="AI2581" s="68" t="str">
        <v>Aug</v>
      </c>
      <c r="AJ2581" s="69">
        <f t="shared" si="500"/>
        <v>6</v>
      </c>
      <c r="AK2581" s="70" t="str">
        <f t="shared" si="506"/>
        <v/>
      </c>
      <c r="AL2581" s="71" t="s">
        <v>17409</v>
      </c>
      <c r="AM2581" s="71" t="str">
        <v>2019</v>
      </c>
      <c r="AN2581" s="70">
        <f t="shared" si="507"/>
        <v>43709</v>
      </c>
      <c r="AO2581" s="70" t="s">
        <v>123</v>
      </c>
      <c r="AP2581" s="74">
        <f ca="1"/>
        <v>260</v>
      </c>
    </row>
    <row r="2582" spans="1:42" ht="14.4">
      <c r="A2582" s="55" t="s">
        <v>17290</v>
      </c>
      <c r="B2582" s="56" t="s">
        <v>89</v>
      </c>
      <c r="C2582" s="57">
        <v>43718</v>
      </c>
      <c r="D2582" s="56" t="s">
        <v>131</v>
      </c>
      <c r="E2582" s="56" t="s">
        <v>140</v>
      </c>
      <c r="F2582" s="58" t="s">
        <v>106</v>
      </c>
      <c r="G2582" s="58" t="s">
        <v>107</v>
      </c>
      <c r="H2582" s="56" t="s">
        <v>140</v>
      </c>
      <c r="I2582" s="57"/>
      <c r="J2582" s="57">
        <f t="shared" si="505"/>
        <v>43748</v>
      </c>
      <c r="K2582" s="56" t="s">
        <v>18</v>
      </c>
      <c r="L2582" s="61"/>
      <c r="M2582" s="60" t="s">
        <v>17291</v>
      </c>
      <c r="N2582" s="56" t="s">
        <v>17292</v>
      </c>
      <c r="O2582" s="56" t="s">
        <v>96</v>
      </c>
      <c r="P2582" s="56" t="s">
        <v>108</v>
      </c>
      <c r="Q2582" s="56" t="s">
        <v>237</v>
      </c>
      <c r="R2582" s="59"/>
      <c r="S2582" s="56" t="s">
        <v>108</v>
      </c>
      <c r="T2582" s="56" t="s">
        <v>108</v>
      </c>
      <c r="U2582" s="59"/>
      <c r="V2582" s="77"/>
      <c r="W2582" s="62" t="s">
        <v>108</v>
      </c>
      <c r="X2582" s="59"/>
      <c r="Y2582" s="56" t="s">
        <v>108</v>
      </c>
      <c r="Z2582" s="56" t="s">
        <v>123</v>
      </c>
      <c r="AA2582" s="57">
        <v>43718</v>
      </c>
      <c r="AB2582" s="63" t="s">
        <v>289</v>
      </c>
      <c r="AC2582" s="64" t="s">
        <v>17294</v>
      </c>
      <c r="AD2582" s="56" t="s">
        <v>118</v>
      </c>
      <c r="AE2582" s="61"/>
      <c r="AF2582" s="61"/>
      <c r="AG2582" s="61"/>
      <c r="AH2582" s="67" t="str">
        <v>Sep</v>
      </c>
      <c r="AI2582" s="68" t="str">
        <v>Sep</v>
      </c>
      <c r="AJ2582" s="69">
        <f t="shared" si="500"/>
        <v>0</v>
      </c>
      <c r="AK2582" s="70" t="str">
        <f t="shared" si="506"/>
        <v/>
      </c>
      <c r="AL2582" s="71" t="s">
        <v>17409</v>
      </c>
      <c r="AM2582" s="71" t="str">
        <v>2019</v>
      </c>
      <c r="AN2582" s="70">
        <f t="shared" si="507"/>
        <v>43728</v>
      </c>
      <c r="AO2582" s="70" t="s">
        <v>123</v>
      </c>
      <c r="AP2582" s="74">
        <f ca="1"/>
        <v>241</v>
      </c>
    </row>
    <row r="2583" spans="1:42" ht="14.4">
      <c r="A2583" s="55" t="s">
        <v>17296</v>
      </c>
      <c r="B2583" s="56" t="s">
        <v>89</v>
      </c>
      <c r="C2583" s="57">
        <v>43803</v>
      </c>
      <c r="D2583" s="56" t="s">
        <v>131</v>
      </c>
      <c r="E2583" s="56" t="s">
        <v>297</v>
      </c>
      <c r="F2583" s="58" t="s">
        <v>106</v>
      </c>
      <c r="G2583" s="58" t="s">
        <v>107</v>
      </c>
      <c r="H2583" s="56" t="s">
        <v>140</v>
      </c>
      <c r="I2583" s="59"/>
      <c r="J2583" s="59">
        <f t="shared" si="505"/>
        <v>43833</v>
      </c>
      <c r="K2583" s="56" t="s">
        <v>18</v>
      </c>
      <c r="L2583" s="56"/>
      <c r="M2583" s="60" t="s">
        <v>17298</v>
      </c>
      <c r="N2583" s="56" t="s">
        <v>17299</v>
      </c>
      <c r="O2583" s="56" t="s">
        <v>27</v>
      </c>
      <c r="P2583" s="56" t="s">
        <v>17302</v>
      </c>
      <c r="Q2583" s="56" t="s">
        <v>28</v>
      </c>
      <c r="R2583" s="59"/>
      <c r="S2583" s="56" t="s">
        <v>108</v>
      </c>
      <c r="T2583" s="56" t="s">
        <v>108</v>
      </c>
      <c r="U2583" s="57"/>
      <c r="V2583" s="77"/>
      <c r="W2583" s="62" t="s">
        <v>146</v>
      </c>
      <c r="X2583" s="59"/>
      <c r="Y2583" s="56" t="s">
        <v>108</v>
      </c>
      <c r="Z2583" s="56" t="s">
        <v>121</v>
      </c>
      <c r="AA2583" s="57">
        <v>43804</v>
      </c>
      <c r="AB2583" s="63" t="s">
        <v>238</v>
      </c>
      <c r="AC2583" s="64" t="s">
        <v>17304</v>
      </c>
      <c r="AD2583" s="56" t="s">
        <v>97</v>
      </c>
      <c r="AE2583" s="56" t="s">
        <v>131</v>
      </c>
      <c r="AF2583" s="61"/>
      <c r="AG2583" s="61"/>
      <c r="AH2583" s="67" t="str">
        <v>Dec</v>
      </c>
      <c r="AI2583" s="68" t="str">
        <v>Dec</v>
      </c>
      <c r="AJ2583" s="69">
        <f t="shared" si="500"/>
        <v>1</v>
      </c>
      <c r="AK2583" s="70"/>
      <c r="AL2583" s="71"/>
      <c r="AM2583" s="71" t="str">
        <v>2019</v>
      </c>
      <c r="AN2583" s="70"/>
      <c r="AO2583" s="70" t="s">
        <v>123</v>
      </c>
      <c r="AP2583" s="74">
        <f ca="1"/>
        <v>156</v>
      </c>
    </row>
    <row r="2584" spans="1:42" ht="14.4">
      <c r="A2584" s="55" t="s">
        <v>17305</v>
      </c>
      <c r="B2584" s="56" t="s">
        <v>89</v>
      </c>
      <c r="C2584" s="57">
        <v>43719</v>
      </c>
      <c r="D2584" s="56" t="s">
        <v>131</v>
      </c>
      <c r="E2584" s="56" t="s">
        <v>105</v>
      </c>
      <c r="F2584" s="58" t="s">
        <v>106</v>
      </c>
      <c r="G2584" s="58" t="s">
        <v>107</v>
      </c>
      <c r="H2584" s="56" t="s">
        <v>105</v>
      </c>
      <c r="I2584" s="59"/>
      <c r="J2584" s="59">
        <f t="shared" si="505"/>
        <v>43749</v>
      </c>
      <c r="K2584" s="56" t="s">
        <v>18</v>
      </c>
      <c r="L2584" s="56" t="s">
        <v>108</v>
      </c>
      <c r="M2584" s="60" t="s">
        <v>17310</v>
      </c>
      <c r="N2584" s="56" t="s">
        <v>17311</v>
      </c>
      <c r="O2584" s="56"/>
      <c r="P2584" s="56"/>
      <c r="Q2584" s="56" t="s">
        <v>288</v>
      </c>
      <c r="R2584" s="59"/>
      <c r="S2584" s="56" t="s">
        <v>108</v>
      </c>
      <c r="T2584" s="56" t="s">
        <v>108</v>
      </c>
      <c r="U2584" s="59"/>
      <c r="V2584" s="77"/>
      <c r="W2584" s="77"/>
      <c r="X2584" s="59"/>
      <c r="Y2584" s="56" t="s">
        <v>108</v>
      </c>
      <c r="Z2584" s="56" t="s">
        <v>121</v>
      </c>
      <c r="AA2584" s="57">
        <v>43726</v>
      </c>
      <c r="AB2584" s="63" t="s">
        <v>289</v>
      </c>
      <c r="AC2584" s="64" t="s">
        <v>17313</v>
      </c>
      <c r="AD2584" s="65" t="s">
        <v>97</v>
      </c>
      <c r="AE2584" s="56" t="s">
        <v>131</v>
      </c>
      <c r="AF2584" s="61"/>
      <c r="AG2584" s="61"/>
      <c r="AH2584" s="67" t="str">
        <v>Sep</v>
      </c>
      <c r="AI2584" s="68" t="str">
        <v>Sep</v>
      </c>
      <c r="AJ2584" s="69">
        <f t="shared" si="500"/>
        <v>7</v>
      </c>
      <c r="AK2584" s="70" t="str">
        <f t="shared" ref="AK2584:AK2588" si="508">IF(R2584="","",SUM(R2584+30))</f>
        <v/>
      </c>
      <c r="AL2584" s="71" t="s">
        <v>17409</v>
      </c>
      <c r="AM2584" s="71" t="str">
        <v>2019</v>
      </c>
      <c r="AN2584" s="70">
        <f t="shared" ref="AN2584:AN2585" si="509">IF(C2584="","",SUM(C2584+10))</f>
        <v>43729</v>
      </c>
      <c r="AO2584" s="70" t="s">
        <v>123</v>
      </c>
      <c r="AP2584" s="74">
        <f ca="1"/>
        <v>240</v>
      </c>
    </row>
    <row r="2585" spans="1:42" ht="26.5">
      <c r="A2585" s="55" t="s">
        <v>17319</v>
      </c>
      <c r="B2585" s="56" t="s">
        <v>89</v>
      </c>
      <c r="C2585" s="57">
        <v>43733</v>
      </c>
      <c r="D2585" s="56" t="s">
        <v>131</v>
      </c>
      <c r="E2585" s="56" t="s">
        <v>129</v>
      </c>
      <c r="F2585" s="58" t="s">
        <v>106</v>
      </c>
      <c r="G2585" s="58" t="s">
        <v>107</v>
      </c>
      <c r="H2585" s="56" t="s">
        <v>129</v>
      </c>
      <c r="I2585" s="59"/>
      <c r="J2585" s="59">
        <f t="shared" si="505"/>
        <v>43763</v>
      </c>
      <c r="K2585" s="56" t="s">
        <v>18</v>
      </c>
      <c r="L2585" s="56" t="s">
        <v>14</v>
      </c>
      <c r="M2585" s="60" t="s">
        <v>17323</v>
      </c>
      <c r="N2585" s="56" t="s">
        <v>17324</v>
      </c>
      <c r="O2585" s="61"/>
      <c r="P2585" s="56">
        <v>1363001426</v>
      </c>
      <c r="Q2585" s="56" t="s">
        <v>541</v>
      </c>
      <c r="R2585" s="59"/>
      <c r="S2585" s="56" t="s">
        <v>108</v>
      </c>
      <c r="T2585" s="56" t="s">
        <v>108</v>
      </c>
      <c r="U2585" s="59"/>
      <c r="V2585" s="77"/>
      <c r="W2585" s="62" t="s">
        <v>108</v>
      </c>
      <c r="X2585" s="59"/>
      <c r="Y2585" s="56" t="s">
        <v>108</v>
      </c>
      <c r="Z2585" s="56" t="s">
        <v>121</v>
      </c>
      <c r="AA2585" s="57">
        <v>43733</v>
      </c>
      <c r="AB2585" s="63" t="s">
        <v>289</v>
      </c>
      <c r="AC2585" s="60" t="s">
        <v>17338</v>
      </c>
      <c r="AD2585" s="65" t="s">
        <v>97</v>
      </c>
      <c r="AE2585" s="56" t="s">
        <v>131</v>
      </c>
      <c r="AF2585" s="61"/>
      <c r="AG2585" s="61"/>
      <c r="AH2585" s="67" t="str">
        <v>Sep</v>
      </c>
      <c r="AI2585" s="68" t="str">
        <v>Sep</v>
      </c>
      <c r="AJ2585" s="69">
        <f t="shared" si="500"/>
        <v>0</v>
      </c>
      <c r="AK2585" s="70" t="str">
        <f t="shared" si="508"/>
        <v/>
      </c>
      <c r="AL2585" s="71" t="s">
        <v>17409</v>
      </c>
      <c r="AM2585" s="71" t="str">
        <v>2019</v>
      </c>
      <c r="AN2585" s="70">
        <f t="shared" si="509"/>
        <v>43743</v>
      </c>
      <c r="AO2585" s="70" t="s">
        <v>123</v>
      </c>
      <c r="AP2585" s="74">
        <f ca="1"/>
        <v>226</v>
      </c>
    </row>
    <row r="2586" spans="1:42" ht="14.4">
      <c r="A2586" s="55" t="s">
        <v>17339</v>
      </c>
      <c r="B2586" s="56" t="s">
        <v>89</v>
      </c>
      <c r="C2586" s="57">
        <v>43762</v>
      </c>
      <c r="D2586" s="56" t="s">
        <v>119</v>
      </c>
      <c r="E2586" s="56" t="s">
        <v>297</v>
      </c>
      <c r="F2586" s="58" t="s">
        <v>106</v>
      </c>
      <c r="G2586" s="58" t="s">
        <v>107</v>
      </c>
      <c r="H2586" s="56" t="s">
        <v>140</v>
      </c>
      <c r="I2586" s="59"/>
      <c r="J2586" s="59">
        <f t="shared" si="505"/>
        <v>43792</v>
      </c>
      <c r="K2586" s="56" t="s">
        <v>18</v>
      </c>
      <c r="L2586" s="56" t="s">
        <v>14</v>
      </c>
      <c r="M2586" s="60" t="s">
        <v>17344</v>
      </c>
      <c r="N2586" s="56" t="s">
        <v>17345</v>
      </c>
      <c r="O2586" s="56" t="s">
        <v>27</v>
      </c>
      <c r="P2586" s="56" t="s">
        <v>108</v>
      </c>
      <c r="Q2586" s="56" t="s">
        <v>28</v>
      </c>
      <c r="R2586" s="59"/>
      <c r="S2586" s="56" t="s">
        <v>108</v>
      </c>
      <c r="T2586" s="56" t="s">
        <v>108</v>
      </c>
      <c r="U2586" s="57"/>
      <c r="V2586" s="77"/>
      <c r="W2586" s="62" t="s">
        <v>108</v>
      </c>
      <c r="X2586" s="59"/>
      <c r="Y2586" s="56" t="s">
        <v>108</v>
      </c>
      <c r="Z2586" s="56" t="s">
        <v>123</v>
      </c>
      <c r="AA2586" s="57">
        <v>43766</v>
      </c>
      <c r="AB2586" s="63" t="s">
        <v>389</v>
      </c>
      <c r="AC2586" s="64" t="s">
        <v>17346</v>
      </c>
      <c r="AD2586" s="56" t="s">
        <v>118</v>
      </c>
      <c r="AE2586" s="56"/>
      <c r="AF2586" s="61"/>
      <c r="AG2586" s="61"/>
      <c r="AH2586" s="67" t="str">
        <v>Oct</v>
      </c>
      <c r="AI2586" s="68" t="str">
        <v>Oct</v>
      </c>
      <c r="AJ2586" s="69">
        <f t="shared" si="500"/>
        <v>4</v>
      </c>
      <c r="AK2586" s="70" t="str">
        <f t="shared" si="508"/>
        <v/>
      </c>
      <c r="AL2586" s="71"/>
      <c r="AM2586" s="71" t="str">
        <v>2019</v>
      </c>
      <c r="AN2586" s="70"/>
      <c r="AO2586" s="70" t="s">
        <v>123</v>
      </c>
      <c r="AP2586" s="74">
        <f ca="1"/>
        <v>197</v>
      </c>
    </row>
    <row r="2587" spans="1:42" ht="14.4">
      <c r="A2587" s="55" t="s">
        <v>17348</v>
      </c>
      <c r="B2587" s="56" t="s">
        <v>89</v>
      </c>
      <c r="C2587" s="57">
        <v>43725</v>
      </c>
      <c r="D2587" s="56" t="s">
        <v>119</v>
      </c>
      <c r="E2587" s="56" t="s">
        <v>196</v>
      </c>
      <c r="F2587" s="58" t="s">
        <v>106</v>
      </c>
      <c r="G2587" s="58" t="s">
        <v>113</v>
      </c>
      <c r="H2587" s="56" t="s">
        <v>112</v>
      </c>
      <c r="I2587" s="57"/>
      <c r="J2587" s="57">
        <f t="shared" si="505"/>
        <v>43755</v>
      </c>
      <c r="K2587" s="56" t="s">
        <v>18</v>
      </c>
      <c r="L2587" s="56" t="s">
        <v>18</v>
      </c>
      <c r="M2587" s="60" t="s">
        <v>17353</v>
      </c>
      <c r="N2587" s="56" t="s">
        <v>17354</v>
      </c>
      <c r="O2587" s="56" t="s">
        <v>114</v>
      </c>
      <c r="P2587" s="56" t="s">
        <v>17355</v>
      </c>
      <c r="Q2587" s="56" t="s">
        <v>117</v>
      </c>
      <c r="R2587" s="57"/>
      <c r="S2587" s="56" t="s">
        <v>108</v>
      </c>
      <c r="T2587" s="56" t="s">
        <v>108</v>
      </c>
      <c r="U2587" s="57"/>
      <c r="V2587" s="62">
        <v>25</v>
      </c>
      <c r="W2587" s="62">
        <v>75</v>
      </c>
      <c r="X2587" s="57">
        <v>43725</v>
      </c>
      <c r="Y2587" s="56"/>
      <c r="Z2587" s="56" t="s">
        <v>121</v>
      </c>
      <c r="AA2587" s="57">
        <v>43774</v>
      </c>
      <c r="AB2587" s="63"/>
      <c r="AC2587" s="64" t="s">
        <v>17359</v>
      </c>
      <c r="AD2587" s="56" t="s">
        <v>97</v>
      </c>
      <c r="AE2587" s="56" t="s">
        <v>119</v>
      </c>
      <c r="AF2587" s="61"/>
      <c r="AG2587" s="61"/>
      <c r="AH2587" s="67" t="str">
        <v>Sep</v>
      </c>
      <c r="AI2587" s="68" t="str">
        <v>Nov</v>
      </c>
      <c r="AJ2587" s="69">
        <f t="shared" si="500"/>
        <v>49</v>
      </c>
      <c r="AK2587" s="70" t="str">
        <f t="shared" si="508"/>
        <v/>
      </c>
      <c r="AL2587" s="71" t="s">
        <v>17409</v>
      </c>
      <c r="AM2587" s="71" t="str">
        <v>2019</v>
      </c>
      <c r="AN2587" s="70">
        <f t="shared" ref="AN2587:AN2588" si="510">IF(C2587="","",SUM(C2587+10))</f>
        <v>43735</v>
      </c>
      <c r="AO2587" s="70" t="s">
        <v>123</v>
      </c>
      <c r="AP2587" s="74">
        <f ca="1"/>
        <v>234</v>
      </c>
    </row>
    <row r="2588" spans="1:42" ht="14.4">
      <c r="A2588" s="55" t="s">
        <v>17363</v>
      </c>
      <c r="B2588" s="56" t="s">
        <v>89</v>
      </c>
      <c r="C2588" s="57">
        <v>43684</v>
      </c>
      <c r="D2588" s="56" t="s">
        <v>90</v>
      </c>
      <c r="E2588" s="56" t="s">
        <v>112</v>
      </c>
      <c r="F2588" s="58" t="s">
        <v>106</v>
      </c>
      <c r="G2588" s="88" t="s">
        <v>214</v>
      </c>
      <c r="H2588" s="89" t="s">
        <v>276</v>
      </c>
      <c r="I2588" s="57">
        <v>43690</v>
      </c>
      <c r="J2588" s="57">
        <f t="shared" si="505"/>
        <v>43714</v>
      </c>
      <c r="K2588" s="56" t="s">
        <v>18</v>
      </c>
      <c r="L2588" s="56" t="s">
        <v>14</v>
      </c>
      <c r="M2588" s="60" t="s">
        <v>17365</v>
      </c>
      <c r="N2588" s="56" t="s">
        <v>17366</v>
      </c>
      <c r="O2588" s="56" t="s">
        <v>249</v>
      </c>
      <c r="P2588" s="56" t="s">
        <v>17367</v>
      </c>
      <c r="Q2588" s="56" t="s">
        <v>256</v>
      </c>
      <c r="R2588" s="57">
        <v>43686</v>
      </c>
      <c r="S2588" s="56" t="s">
        <v>108</v>
      </c>
      <c r="T2588" s="56" t="s">
        <v>108</v>
      </c>
      <c r="U2588" s="57"/>
      <c r="V2588" s="62"/>
      <c r="W2588" s="62" t="s">
        <v>108</v>
      </c>
      <c r="X2588" s="57"/>
      <c r="Y2588" s="56"/>
      <c r="Z2588" s="56" t="s">
        <v>123</v>
      </c>
      <c r="AA2588" s="57">
        <v>43690</v>
      </c>
      <c r="AB2588" s="63"/>
      <c r="AC2588" s="64" t="s">
        <v>17371</v>
      </c>
      <c r="AD2588" s="56" t="s">
        <v>118</v>
      </c>
      <c r="AE2588" s="56" t="s">
        <v>119</v>
      </c>
      <c r="AF2588" s="61"/>
      <c r="AG2588" s="61"/>
      <c r="AH2588" s="67" t="str">
        <v>Aug</v>
      </c>
      <c r="AI2588" s="68" t="str">
        <v>Aug</v>
      </c>
      <c r="AJ2588" s="69">
        <f t="shared" si="500"/>
        <v>6</v>
      </c>
      <c r="AK2588" s="70">
        <f t="shared" si="508"/>
        <v>43716</v>
      </c>
      <c r="AL2588" s="71">
        <v>26</v>
      </c>
      <c r="AM2588" s="71" t="str">
        <v>2019</v>
      </c>
      <c r="AN2588" s="70">
        <f t="shared" si="510"/>
        <v>43694</v>
      </c>
      <c r="AO2588" s="70" t="s">
        <v>121</v>
      </c>
      <c r="AP2588" s="74">
        <f ca="1"/>
        <v>275</v>
      </c>
    </row>
    <row r="2589" spans="1:42" ht="14.4">
      <c r="A2589" s="55" t="s">
        <v>17390</v>
      </c>
      <c r="B2589" s="56" t="s">
        <v>89</v>
      </c>
      <c r="C2589" s="57">
        <v>43808</v>
      </c>
      <c r="D2589" s="56" t="s">
        <v>119</v>
      </c>
      <c r="E2589" s="56" t="s">
        <v>196</v>
      </c>
      <c r="F2589" s="58" t="s">
        <v>106</v>
      </c>
      <c r="G2589" s="58" t="s">
        <v>113</v>
      </c>
      <c r="H2589" s="56" t="s">
        <v>196</v>
      </c>
      <c r="I2589" s="59"/>
      <c r="J2589" s="59">
        <f t="shared" si="505"/>
        <v>43838</v>
      </c>
      <c r="K2589" s="56" t="s">
        <v>18</v>
      </c>
      <c r="L2589" s="56" t="s">
        <v>14</v>
      </c>
      <c r="M2589" s="60" t="s">
        <v>17392</v>
      </c>
      <c r="N2589" s="56" t="s">
        <v>17393</v>
      </c>
      <c r="O2589" s="56" t="s">
        <v>20</v>
      </c>
      <c r="P2589" s="56" t="s">
        <v>17394</v>
      </c>
      <c r="Q2589" s="56" t="s">
        <v>256</v>
      </c>
      <c r="R2589" s="57">
        <v>43809</v>
      </c>
      <c r="S2589" s="56" t="s">
        <v>108</v>
      </c>
      <c r="T2589" s="56" t="s">
        <v>108</v>
      </c>
      <c r="U2589" s="57"/>
      <c r="V2589" s="62" t="s">
        <v>108</v>
      </c>
      <c r="W2589" s="62" t="s">
        <v>108</v>
      </c>
      <c r="X2589" s="59"/>
      <c r="Y2589" s="56" t="s">
        <v>108</v>
      </c>
      <c r="Z2589" s="56" t="s">
        <v>123</v>
      </c>
      <c r="AA2589" s="57">
        <v>43809</v>
      </c>
      <c r="AB2589" s="75"/>
      <c r="AC2589" s="64" t="s">
        <v>17396</v>
      </c>
      <c r="AD2589" s="56" t="s">
        <v>118</v>
      </c>
      <c r="AE2589" s="56" t="s">
        <v>119</v>
      </c>
      <c r="AF2589" s="61"/>
      <c r="AG2589" s="61"/>
      <c r="AH2589" s="67" t="str">
        <v>Dec</v>
      </c>
      <c r="AI2589" s="68" t="str">
        <v>Dec</v>
      </c>
      <c r="AJ2589" s="69">
        <f t="shared" si="500"/>
        <v>1</v>
      </c>
      <c r="AK2589" s="70"/>
      <c r="AL2589" s="71"/>
      <c r="AM2589" s="71" t="str">
        <v>2019</v>
      </c>
      <c r="AN2589" s="70"/>
      <c r="AO2589" s="70" t="s">
        <v>121</v>
      </c>
      <c r="AP2589" s="74">
        <f ca="1"/>
        <v>151</v>
      </c>
    </row>
    <row r="2590" spans="1:42" ht="39.75">
      <c r="A2590" s="55" t="s">
        <v>17397</v>
      </c>
      <c r="B2590" s="56" t="s">
        <v>89</v>
      </c>
      <c r="C2590" s="57">
        <v>43698</v>
      </c>
      <c r="D2590" s="56" t="s">
        <v>90</v>
      </c>
      <c r="E2590" s="56" t="s">
        <v>112</v>
      </c>
      <c r="F2590" s="58" t="s">
        <v>106</v>
      </c>
      <c r="G2590" s="88" t="s">
        <v>214</v>
      </c>
      <c r="H2590" s="89" t="s">
        <v>276</v>
      </c>
      <c r="I2590" s="57">
        <v>43697</v>
      </c>
      <c r="J2590" s="57">
        <f t="shared" si="505"/>
        <v>43728</v>
      </c>
      <c r="K2590" s="56" t="s">
        <v>18</v>
      </c>
      <c r="L2590" s="56" t="s">
        <v>14</v>
      </c>
      <c r="M2590" s="60" t="s">
        <v>17401</v>
      </c>
      <c r="N2590" s="56" t="s">
        <v>17402</v>
      </c>
      <c r="O2590" s="56" t="s">
        <v>95</v>
      </c>
      <c r="P2590" s="56" t="s">
        <v>17403</v>
      </c>
      <c r="Q2590" s="56" t="s">
        <v>217</v>
      </c>
      <c r="R2590" s="57">
        <v>43700</v>
      </c>
      <c r="S2590" s="56" t="s">
        <v>108</v>
      </c>
      <c r="T2590" s="56" t="s">
        <v>108</v>
      </c>
      <c r="U2590" s="57"/>
      <c r="V2590" s="62"/>
      <c r="W2590" s="62" t="s">
        <v>146</v>
      </c>
      <c r="X2590" s="57"/>
      <c r="Y2590" s="56" t="s">
        <v>108</v>
      </c>
      <c r="Z2590" s="56" t="s">
        <v>121</v>
      </c>
      <c r="AA2590" s="57">
        <v>43739</v>
      </c>
      <c r="AB2590" s="63"/>
      <c r="AC2590" s="60" t="s">
        <v>17405</v>
      </c>
      <c r="AD2590" s="65" t="s">
        <v>97</v>
      </c>
      <c r="AE2590" s="56" t="s">
        <v>119</v>
      </c>
      <c r="AF2590" s="61"/>
      <c r="AG2590" s="61"/>
      <c r="AH2590" s="67" t="str">
        <v>Aug</v>
      </c>
      <c r="AI2590" s="68" t="str">
        <v>Oct</v>
      </c>
      <c r="AJ2590" s="69">
        <f t="shared" si="500"/>
        <v>41</v>
      </c>
      <c r="AK2590" s="70">
        <f t="shared" ref="AK2590:AK2600" si="511">IF(R2590="","",SUM(R2590+30))</f>
        <v>43730</v>
      </c>
      <c r="AL2590" s="71">
        <v>-9</v>
      </c>
      <c r="AM2590" s="71" t="str">
        <v>2019</v>
      </c>
      <c r="AN2590" s="70">
        <f t="shared" ref="AN2590:AN2600" si="512">IF(C2590="","",SUM(C2590+10))</f>
        <v>43708</v>
      </c>
      <c r="AO2590" s="70" t="s">
        <v>121</v>
      </c>
      <c r="AP2590" s="74">
        <f ca="1"/>
        <v>261</v>
      </c>
    </row>
    <row r="2591" spans="1:42" ht="14.4">
      <c r="A2591" s="55" t="s">
        <v>17409</v>
      </c>
      <c r="B2591" s="56" t="s">
        <v>89</v>
      </c>
      <c r="C2591" s="57">
        <v>43711</v>
      </c>
      <c r="D2591" s="56" t="s">
        <v>229</v>
      </c>
      <c r="E2591" s="56" t="s">
        <v>297</v>
      </c>
      <c r="F2591" s="58" t="s">
        <v>106</v>
      </c>
      <c r="G2591" s="58" t="s">
        <v>107</v>
      </c>
      <c r="H2591" s="56" t="s">
        <v>140</v>
      </c>
      <c r="I2591" s="57"/>
      <c r="J2591" s="57">
        <f t="shared" si="505"/>
        <v>43741</v>
      </c>
      <c r="K2591" s="56" t="s">
        <v>18</v>
      </c>
      <c r="L2591" s="56" t="s">
        <v>14</v>
      </c>
      <c r="M2591" s="60" t="s">
        <v>17411</v>
      </c>
      <c r="N2591" s="56" t="s">
        <v>17412</v>
      </c>
      <c r="O2591" s="61"/>
      <c r="P2591" s="56" t="s">
        <v>108</v>
      </c>
      <c r="Q2591" s="56" t="s">
        <v>237</v>
      </c>
      <c r="R2591" s="59"/>
      <c r="S2591" s="56" t="s">
        <v>108</v>
      </c>
      <c r="T2591" s="56" t="s">
        <v>108</v>
      </c>
      <c r="U2591" s="59"/>
      <c r="V2591" s="77"/>
      <c r="W2591" s="62" t="s">
        <v>108</v>
      </c>
      <c r="X2591" s="59"/>
      <c r="Y2591" s="56" t="s">
        <v>108</v>
      </c>
      <c r="Z2591" s="56" t="s">
        <v>123</v>
      </c>
      <c r="AA2591" s="57">
        <v>43712</v>
      </c>
      <c r="AB2591" s="63" t="s">
        <v>289</v>
      </c>
      <c r="AC2591" s="64" t="s">
        <v>14156</v>
      </c>
      <c r="AD2591" s="56" t="s">
        <v>118</v>
      </c>
      <c r="AE2591" s="61"/>
      <c r="AF2591" s="61"/>
      <c r="AG2591" s="61"/>
      <c r="AH2591" s="67" t="str">
        <v>Sep</v>
      </c>
      <c r="AI2591" s="68" t="str">
        <v>Sep</v>
      </c>
      <c r="AJ2591" s="69">
        <f t="shared" si="500"/>
        <v>1</v>
      </c>
      <c r="AK2591" s="70" t="str">
        <f t="shared" si="511"/>
        <v/>
      </c>
      <c r="AL2591" s="71" t="s">
        <v>17409</v>
      </c>
      <c r="AM2591" s="71" t="str">
        <v>2019</v>
      </c>
      <c r="AN2591" s="70">
        <f t="shared" si="512"/>
        <v>43721</v>
      </c>
      <c r="AO2591" s="70" t="s">
        <v>123</v>
      </c>
      <c r="AP2591" s="74">
        <f ca="1"/>
        <v>248</v>
      </c>
    </row>
    <row r="2592" spans="1:42" ht="14.4">
      <c r="A2592" s="55" t="s">
        <v>17417</v>
      </c>
      <c r="B2592" s="56" t="s">
        <v>89</v>
      </c>
      <c r="C2592" s="57">
        <v>43530</v>
      </c>
      <c r="D2592" s="56" t="s">
        <v>119</v>
      </c>
      <c r="E2592" s="56" t="s">
        <v>129</v>
      </c>
      <c r="F2592" s="58" t="s">
        <v>106</v>
      </c>
      <c r="G2592" s="58" t="s">
        <v>107</v>
      </c>
      <c r="H2592" s="56" t="s">
        <v>129</v>
      </c>
      <c r="I2592" s="57"/>
      <c r="J2592" s="57">
        <f t="shared" si="505"/>
        <v>43560</v>
      </c>
      <c r="K2592" s="56" t="s">
        <v>18</v>
      </c>
      <c r="L2592" s="56" t="s">
        <v>14</v>
      </c>
      <c r="M2592" s="60" t="s">
        <v>17419</v>
      </c>
      <c r="N2592" s="56" t="s">
        <v>17420</v>
      </c>
      <c r="O2592" s="56"/>
      <c r="P2592" s="56" t="s">
        <v>108</v>
      </c>
      <c r="Q2592" s="56" t="s">
        <v>96</v>
      </c>
      <c r="R2592" s="59"/>
      <c r="S2592" s="56" t="s">
        <v>108</v>
      </c>
      <c r="T2592" s="56" t="s">
        <v>108</v>
      </c>
      <c r="U2592" s="57"/>
      <c r="V2592" s="77"/>
      <c r="W2592" s="62" t="s">
        <v>108</v>
      </c>
      <c r="X2592" s="57"/>
      <c r="Y2592" s="56" t="s">
        <v>108</v>
      </c>
      <c r="Z2592" s="56" t="s">
        <v>123</v>
      </c>
      <c r="AA2592" s="57">
        <v>43535</v>
      </c>
      <c r="AB2592" s="63" t="s">
        <v>168</v>
      </c>
      <c r="AC2592" s="64" t="s">
        <v>537</v>
      </c>
      <c r="AD2592" s="56" t="s">
        <v>224</v>
      </c>
      <c r="AE2592" s="56" t="s">
        <v>131</v>
      </c>
      <c r="AF2592" s="61"/>
      <c r="AG2592" s="61"/>
      <c r="AH2592" s="67" t="str">
        <v>Mar</v>
      </c>
      <c r="AI2592" s="68" t="str">
        <v>Mar</v>
      </c>
      <c r="AJ2592" s="69">
        <f t="shared" si="500"/>
        <v>5</v>
      </c>
      <c r="AK2592" s="70" t="str">
        <f t="shared" si="511"/>
        <v/>
      </c>
      <c r="AL2592" s="71" t="s">
        <v>17409</v>
      </c>
      <c r="AM2592" s="71" t="str">
        <v>2019</v>
      </c>
      <c r="AN2592" s="70">
        <f t="shared" si="512"/>
        <v>43540</v>
      </c>
      <c r="AO2592" s="70" t="s">
        <v>123</v>
      </c>
      <c r="AP2592" s="74">
        <f ca="1"/>
        <v>429</v>
      </c>
    </row>
    <row r="2593" spans="1:42" ht="14.4">
      <c r="A2593" s="55" t="s">
        <v>17424</v>
      </c>
      <c r="B2593" s="56" t="s">
        <v>89</v>
      </c>
      <c r="C2593" s="57">
        <v>43689</v>
      </c>
      <c r="D2593" s="56" t="s">
        <v>90</v>
      </c>
      <c r="E2593" s="56" t="s">
        <v>129</v>
      </c>
      <c r="F2593" s="58" t="s">
        <v>106</v>
      </c>
      <c r="G2593" s="58" t="s">
        <v>107</v>
      </c>
      <c r="H2593" s="56" t="s">
        <v>129</v>
      </c>
      <c r="I2593" s="57"/>
      <c r="J2593" s="57">
        <f t="shared" si="505"/>
        <v>43719</v>
      </c>
      <c r="K2593" s="56" t="s">
        <v>18</v>
      </c>
      <c r="L2593" s="56" t="s">
        <v>18</v>
      </c>
      <c r="M2593" s="60" t="s">
        <v>17427</v>
      </c>
      <c r="N2593" s="56" t="s">
        <v>17428</v>
      </c>
      <c r="O2593" s="56" t="s">
        <v>37</v>
      </c>
      <c r="P2593" s="56" t="s">
        <v>17430</v>
      </c>
      <c r="Q2593" s="56" t="s">
        <v>21</v>
      </c>
      <c r="R2593" s="57"/>
      <c r="S2593" s="56" t="s">
        <v>108</v>
      </c>
      <c r="T2593" s="56" t="s">
        <v>108</v>
      </c>
      <c r="U2593" s="57"/>
      <c r="V2593" s="62"/>
      <c r="W2593" s="62"/>
      <c r="X2593" s="57"/>
      <c r="Y2593" s="56" t="s">
        <v>108</v>
      </c>
      <c r="Z2593" s="56" t="s">
        <v>121</v>
      </c>
      <c r="AA2593" s="57">
        <v>43690</v>
      </c>
      <c r="AB2593" s="63" t="s">
        <v>124</v>
      </c>
      <c r="AC2593" s="60"/>
      <c r="AD2593" s="65" t="s">
        <v>97</v>
      </c>
      <c r="AE2593" s="56" t="s">
        <v>90</v>
      </c>
      <c r="AF2593" s="61"/>
      <c r="AG2593" s="61"/>
      <c r="AH2593" s="67" t="str">
        <v>Aug</v>
      </c>
      <c r="AI2593" s="68" t="str">
        <v>Aug</v>
      </c>
      <c r="AJ2593" s="69">
        <f t="shared" si="500"/>
        <v>1</v>
      </c>
      <c r="AK2593" s="70" t="str">
        <f t="shared" si="511"/>
        <v/>
      </c>
      <c r="AL2593" s="71" t="s">
        <v>17409</v>
      </c>
      <c r="AM2593" s="71" t="str">
        <v>2019</v>
      </c>
      <c r="AN2593" s="70">
        <f t="shared" si="512"/>
        <v>43699</v>
      </c>
      <c r="AO2593" s="70" t="s">
        <v>123</v>
      </c>
      <c r="AP2593" s="74">
        <f ca="1"/>
        <v>270</v>
      </c>
    </row>
    <row r="2594" spans="1:42" ht="14.4">
      <c r="A2594" s="55" t="s">
        <v>17434</v>
      </c>
      <c r="B2594" s="56" t="s">
        <v>89</v>
      </c>
      <c r="C2594" s="57">
        <v>43727</v>
      </c>
      <c r="D2594" s="56" t="s">
        <v>131</v>
      </c>
      <c r="E2594" s="56" t="s">
        <v>129</v>
      </c>
      <c r="F2594" s="58" t="s">
        <v>106</v>
      </c>
      <c r="G2594" s="58" t="s">
        <v>107</v>
      </c>
      <c r="H2594" s="56" t="s">
        <v>129</v>
      </c>
      <c r="I2594" s="59"/>
      <c r="J2594" s="59">
        <f t="shared" si="505"/>
        <v>43757</v>
      </c>
      <c r="K2594" s="56" t="s">
        <v>18</v>
      </c>
      <c r="L2594" s="56" t="s">
        <v>14</v>
      </c>
      <c r="M2594" s="60" t="s">
        <v>17436</v>
      </c>
      <c r="N2594" s="56" t="s">
        <v>17437</v>
      </c>
      <c r="O2594" s="61"/>
      <c r="P2594" s="56" t="s">
        <v>108</v>
      </c>
      <c r="Q2594" s="56" t="s">
        <v>130</v>
      </c>
      <c r="R2594" s="59"/>
      <c r="S2594" s="56" t="s">
        <v>108</v>
      </c>
      <c r="T2594" s="56" t="s">
        <v>108</v>
      </c>
      <c r="U2594" s="59"/>
      <c r="V2594" s="77"/>
      <c r="W2594" s="62" t="s">
        <v>122</v>
      </c>
      <c r="X2594" s="59"/>
      <c r="Y2594" s="56" t="s">
        <v>108</v>
      </c>
      <c r="Z2594" s="56" t="s">
        <v>121</v>
      </c>
      <c r="AA2594" s="57">
        <v>43734</v>
      </c>
      <c r="AB2594" s="63" t="s">
        <v>289</v>
      </c>
      <c r="AC2594" s="64" t="s">
        <v>14791</v>
      </c>
      <c r="AD2594" s="56" t="s">
        <v>224</v>
      </c>
      <c r="AE2594" s="56" t="s">
        <v>131</v>
      </c>
      <c r="AF2594" s="61"/>
      <c r="AG2594" s="61"/>
      <c r="AH2594" s="67" t="str">
        <v>Sep</v>
      </c>
      <c r="AI2594" s="68" t="str">
        <v>Sep</v>
      </c>
      <c r="AJ2594" s="69">
        <f t="shared" si="500"/>
        <v>7</v>
      </c>
      <c r="AK2594" s="70" t="str">
        <f t="shared" si="511"/>
        <v/>
      </c>
      <c r="AL2594" s="71" t="s">
        <v>17409</v>
      </c>
      <c r="AM2594" s="71" t="str">
        <v>2019</v>
      </c>
      <c r="AN2594" s="70">
        <f t="shared" si="512"/>
        <v>43737</v>
      </c>
      <c r="AO2594" s="70" t="s">
        <v>123</v>
      </c>
      <c r="AP2594" s="74">
        <f ca="1"/>
        <v>232</v>
      </c>
    </row>
    <row r="2595" spans="1:42" ht="14.4">
      <c r="A2595" s="55" t="s">
        <v>17444</v>
      </c>
      <c r="B2595" s="56" t="s">
        <v>89</v>
      </c>
      <c r="C2595" s="57">
        <v>43613</v>
      </c>
      <c r="D2595" s="56" t="s">
        <v>119</v>
      </c>
      <c r="E2595" s="56" t="s">
        <v>112</v>
      </c>
      <c r="F2595" s="58" t="s">
        <v>106</v>
      </c>
      <c r="G2595" s="58" t="s">
        <v>113</v>
      </c>
      <c r="H2595" s="56" t="s">
        <v>112</v>
      </c>
      <c r="I2595" s="59"/>
      <c r="J2595" s="59">
        <f t="shared" si="505"/>
        <v>43643</v>
      </c>
      <c r="K2595" s="56" t="s">
        <v>18</v>
      </c>
      <c r="L2595" s="56" t="s">
        <v>14</v>
      </c>
      <c r="M2595" s="60" t="s">
        <v>17445</v>
      </c>
      <c r="N2595" s="56" t="s">
        <v>17446</v>
      </c>
      <c r="O2595" s="56"/>
      <c r="P2595" s="56" t="s">
        <v>17447</v>
      </c>
      <c r="Q2595" s="56" t="s">
        <v>116</v>
      </c>
      <c r="R2595" s="57">
        <v>43615</v>
      </c>
      <c r="S2595" s="56" t="s">
        <v>108</v>
      </c>
      <c r="T2595" s="56" t="s">
        <v>108</v>
      </c>
      <c r="U2595" s="59"/>
      <c r="V2595" s="77"/>
      <c r="W2595" s="62" t="s">
        <v>108</v>
      </c>
      <c r="X2595" s="59"/>
      <c r="Y2595" s="61"/>
      <c r="Z2595" s="56" t="s">
        <v>123</v>
      </c>
      <c r="AA2595" s="57">
        <v>43615</v>
      </c>
      <c r="AB2595" s="63" t="s">
        <v>155</v>
      </c>
      <c r="AC2595" s="64" t="s">
        <v>257</v>
      </c>
      <c r="AD2595" s="56" t="s">
        <v>118</v>
      </c>
      <c r="AE2595" s="56" t="s">
        <v>119</v>
      </c>
      <c r="AF2595" s="61"/>
      <c r="AG2595" s="61"/>
      <c r="AH2595" s="67" t="str">
        <v>May</v>
      </c>
      <c r="AI2595" s="68" t="str">
        <v>May</v>
      </c>
      <c r="AJ2595" s="69">
        <f t="shared" si="500"/>
        <v>2</v>
      </c>
      <c r="AK2595" s="70">
        <f t="shared" si="511"/>
        <v>43645</v>
      </c>
      <c r="AL2595" s="71">
        <v>30</v>
      </c>
      <c r="AM2595" s="71" t="str">
        <v>2019</v>
      </c>
      <c r="AN2595" s="70">
        <f t="shared" si="512"/>
        <v>43623</v>
      </c>
      <c r="AO2595" s="70" t="s">
        <v>121</v>
      </c>
      <c r="AP2595" s="74">
        <f ca="1"/>
        <v>346</v>
      </c>
    </row>
    <row r="2596" spans="1:42" ht="14.4">
      <c r="A2596" s="55" t="s">
        <v>17453</v>
      </c>
      <c r="B2596" s="56" t="s">
        <v>89</v>
      </c>
      <c r="C2596" s="57">
        <v>43727</v>
      </c>
      <c r="D2596" s="56" t="s">
        <v>90</v>
      </c>
      <c r="E2596" s="56" t="s">
        <v>112</v>
      </c>
      <c r="F2596" s="58" t="s">
        <v>106</v>
      </c>
      <c r="G2596" s="58" t="s">
        <v>113</v>
      </c>
      <c r="H2596" s="56" t="s">
        <v>112</v>
      </c>
      <c r="I2596" s="59"/>
      <c r="J2596" s="59">
        <f t="shared" si="505"/>
        <v>43757</v>
      </c>
      <c r="K2596" s="56" t="s">
        <v>18</v>
      </c>
      <c r="L2596" s="56" t="s">
        <v>18</v>
      </c>
      <c r="M2596" s="60" t="s">
        <v>17454</v>
      </c>
      <c r="N2596" s="56" t="s">
        <v>17446</v>
      </c>
      <c r="O2596" s="56" t="s">
        <v>137</v>
      </c>
      <c r="P2596" s="56" t="s">
        <v>17456</v>
      </c>
      <c r="Q2596" s="56" t="s">
        <v>256</v>
      </c>
      <c r="R2596" s="59"/>
      <c r="S2596" s="56" t="s">
        <v>108</v>
      </c>
      <c r="T2596" s="56" t="s">
        <v>108</v>
      </c>
      <c r="U2596" s="57">
        <v>43727</v>
      </c>
      <c r="V2596" s="62">
        <v>25</v>
      </c>
      <c r="W2596" s="62">
        <v>33</v>
      </c>
      <c r="X2596" s="83">
        <v>43738</v>
      </c>
      <c r="Y2596" s="56" t="s">
        <v>108</v>
      </c>
      <c r="Z2596" s="56" t="s">
        <v>121</v>
      </c>
      <c r="AA2596" s="57">
        <v>43753</v>
      </c>
      <c r="AB2596" s="75"/>
      <c r="AC2596" s="64" t="s">
        <v>17457</v>
      </c>
      <c r="AD2596" s="65" t="s">
        <v>97</v>
      </c>
      <c r="AE2596" s="56" t="s">
        <v>119</v>
      </c>
      <c r="AF2596" s="61"/>
      <c r="AG2596" s="61"/>
      <c r="AH2596" s="67" t="str">
        <v>Sep</v>
      </c>
      <c r="AI2596" s="68" t="str">
        <v>Oct</v>
      </c>
      <c r="AJ2596" s="69">
        <f t="shared" si="500"/>
        <v>26</v>
      </c>
      <c r="AK2596" s="70" t="str">
        <f t="shared" si="511"/>
        <v/>
      </c>
      <c r="AL2596" s="71" t="s">
        <v>17409</v>
      </c>
      <c r="AM2596" s="71" t="str">
        <v>2019</v>
      </c>
      <c r="AN2596" s="70">
        <f t="shared" si="512"/>
        <v>43737</v>
      </c>
      <c r="AO2596" s="70" t="s">
        <v>123</v>
      </c>
      <c r="AP2596" s="74">
        <f ca="1"/>
        <v>232</v>
      </c>
    </row>
    <row r="2597" spans="1:42" ht="14.4">
      <c r="A2597" s="55" t="s">
        <v>17459</v>
      </c>
      <c r="B2597" s="56" t="s">
        <v>89</v>
      </c>
      <c r="C2597" s="57">
        <v>43543</v>
      </c>
      <c r="D2597" s="56" t="s">
        <v>90</v>
      </c>
      <c r="E2597" s="56" t="s">
        <v>12</v>
      </c>
      <c r="F2597" s="58" t="s">
        <v>106</v>
      </c>
      <c r="G2597" s="58" t="s">
        <v>107</v>
      </c>
      <c r="H2597" s="56" t="s">
        <v>12</v>
      </c>
      <c r="I2597" s="57"/>
      <c r="J2597" s="57">
        <f t="shared" si="505"/>
        <v>43573</v>
      </c>
      <c r="K2597" s="56" t="s">
        <v>18</v>
      </c>
      <c r="L2597" s="56" t="s">
        <v>14</v>
      </c>
      <c r="M2597" s="60" t="s">
        <v>17461</v>
      </c>
      <c r="N2597" s="56" t="s">
        <v>17462</v>
      </c>
      <c r="O2597" s="56"/>
      <c r="P2597" s="56"/>
      <c r="Q2597" s="56" t="s">
        <v>17</v>
      </c>
      <c r="R2597" s="57"/>
      <c r="S2597" s="56"/>
      <c r="T2597" s="56"/>
      <c r="U2597" s="57"/>
      <c r="V2597" s="62"/>
      <c r="W2597" s="62"/>
      <c r="X2597" s="57"/>
      <c r="Y2597" s="56"/>
      <c r="Z2597" s="56" t="s">
        <v>123</v>
      </c>
      <c r="AA2597" s="57">
        <v>43546</v>
      </c>
      <c r="AB2597" s="63"/>
      <c r="AC2597" s="64" t="s">
        <v>17466</v>
      </c>
      <c r="AD2597" s="56" t="s">
        <v>179</v>
      </c>
      <c r="AE2597" s="56" t="s">
        <v>90</v>
      </c>
      <c r="AF2597" s="61"/>
      <c r="AG2597" s="61"/>
      <c r="AH2597" s="67" t="str">
        <v>Mar</v>
      </c>
      <c r="AI2597" s="68" t="str">
        <v>Mar</v>
      </c>
      <c r="AJ2597" s="69">
        <f t="shared" si="500"/>
        <v>3</v>
      </c>
      <c r="AK2597" s="70" t="str">
        <f t="shared" si="511"/>
        <v/>
      </c>
      <c r="AL2597" s="71" t="s">
        <v>17409</v>
      </c>
      <c r="AM2597" s="71" t="str">
        <v>2019</v>
      </c>
      <c r="AN2597" s="70">
        <f t="shared" si="512"/>
        <v>43553</v>
      </c>
      <c r="AO2597" s="70" t="s">
        <v>123</v>
      </c>
      <c r="AP2597" s="74">
        <f ca="1"/>
        <v>416</v>
      </c>
    </row>
    <row r="2598" spans="1:42" ht="14.4">
      <c r="A2598" s="55" t="s">
        <v>17468</v>
      </c>
      <c r="B2598" s="56" t="s">
        <v>89</v>
      </c>
      <c r="C2598" s="57">
        <v>43482</v>
      </c>
      <c r="D2598" s="56" t="s">
        <v>119</v>
      </c>
      <c r="E2598" s="56" t="s">
        <v>112</v>
      </c>
      <c r="F2598" s="58" t="s">
        <v>106</v>
      </c>
      <c r="G2598" s="58" t="s">
        <v>113</v>
      </c>
      <c r="H2598" s="56" t="s">
        <v>112</v>
      </c>
      <c r="I2598" s="59"/>
      <c r="J2598" s="59">
        <f t="shared" si="505"/>
        <v>43512</v>
      </c>
      <c r="K2598" s="56" t="s">
        <v>18</v>
      </c>
      <c r="L2598" s="56" t="s">
        <v>18</v>
      </c>
      <c r="M2598" s="60" t="s">
        <v>17471</v>
      </c>
      <c r="N2598" s="56" t="s">
        <v>17472</v>
      </c>
      <c r="O2598" s="56" t="s">
        <v>22</v>
      </c>
      <c r="P2598" s="56" t="s">
        <v>12562</v>
      </c>
      <c r="Q2598" s="56" t="s">
        <v>96</v>
      </c>
      <c r="R2598" s="59"/>
      <c r="S2598" s="56" t="s">
        <v>18</v>
      </c>
      <c r="T2598" s="56" t="s">
        <v>14</v>
      </c>
      <c r="U2598" s="57">
        <v>43487</v>
      </c>
      <c r="V2598" s="62"/>
      <c r="W2598" s="62">
        <v>2.75</v>
      </c>
      <c r="X2598" s="57">
        <v>43494</v>
      </c>
      <c r="Y2598" s="56" t="s">
        <v>108</v>
      </c>
      <c r="Z2598" s="56" t="s">
        <v>121</v>
      </c>
      <c r="AA2598" s="57">
        <v>43494</v>
      </c>
      <c r="AB2598" s="63" t="s">
        <v>127</v>
      </c>
      <c r="AC2598" s="64" t="s">
        <v>17475</v>
      </c>
      <c r="AD2598" s="65" t="s">
        <v>97</v>
      </c>
      <c r="AE2598" s="65" t="s">
        <v>119</v>
      </c>
      <c r="AF2598" s="66"/>
      <c r="AG2598" s="66"/>
      <c r="AH2598" s="67" t="str">
        <v>Jan</v>
      </c>
      <c r="AI2598" s="68" t="str">
        <v>Jan</v>
      </c>
      <c r="AJ2598" s="69">
        <f t="shared" si="500"/>
        <v>12</v>
      </c>
      <c r="AK2598" s="70" t="str">
        <f t="shared" si="511"/>
        <v/>
      </c>
      <c r="AL2598" s="71" t="s">
        <v>17409</v>
      </c>
      <c r="AM2598" s="71" t="str">
        <v>2019</v>
      </c>
      <c r="AN2598" s="70">
        <f t="shared" si="512"/>
        <v>43492</v>
      </c>
      <c r="AO2598" s="70" t="s">
        <v>123</v>
      </c>
      <c r="AP2598" s="74">
        <f ca="1"/>
        <v>477</v>
      </c>
    </row>
    <row r="2599" spans="1:42" ht="14.4">
      <c r="A2599" s="55" t="s">
        <v>17478</v>
      </c>
      <c r="B2599" s="56" t="s">
        <v>89</v>
      </c>
      <c r="C2599" s="57">
        <v>43677</v>
      </c>
      <c r="D2599" s="56" t="s">
        <v>119</v>
      </c>
      <c r="E2599" s="56" t="s">
        <v>112</v>
      </c>
      <c r="F2599" s="58" t="s">
        <v>106</v>
      </c>
      <c r="G2599" s="58" t="s">
        <v>113</v>
      </c>
      <c r="H2599" s="56" t="s">
        <v>112</v>
      </c>
      <c r="I2599" s="59"/>
      <c r="J2599" s="59">
        <f t="shared" si="505"/>
        <v>43707</v>
      </c>
      <c r="K2599" s="56" t="s">
        <v>18</v>
      </c>
      <c r="L2599" s="56" t="s">
        <v>14</v>
      </c>
      <c r="M2599" s="60" t="s">
        <v>6361</v>
      </c>
      <c r="N2599" s="56" t="s">
        <v>17480</v>
      </c>
      <c r="O2599" s="56" t="s">
        <v>114</v>
      </c>
      <c r="P2599" s="56" t="s">
        <v>17355</v>
      </c>
      <c r="Q2599" s="56" t="s">
        <v>116</v>
      </c>
      <c r="R2599" s="57">
        <v>43682</v>
      </c>
      <c r="S2599" s="56" t="s">
        <v>108</v>
      </c>
      <c r="T2599" s="56" t="s">
        <v>108</v>
      </c>
      <c r="U2599" s="57"/>
      <c r="V2599" s="77"/>
      <c r="W2599" s="62" t="s">
        <v>108</v>
      </c>
      <c r="X2599" s="59"/>
      <c r="Y2599" s="56" t="s">
        <v>108</v>
      </c>
      <c r="Z2599" s="56" t="s">
        <v>108</v>
      </c>
      <c r="AA2599" s="57">
        <v>43684</v>
      </c>
      <c r="AB2599" s="75"/>
      <c r="AC2599" s="64" t="s">
        <v>17482</v>
      </c>
      <c r="AD2599" s="56" t="s">
        <v>118</v>
      </c>
      <c r="AE2599" s="56" t="s">
        <v>119</v>
      </c>
      <c r="AF2599" s="61"/>
      <c r="AG2599" s="61"/>
      <c r="AH2599" s="67" t="str">
        <v>Jul</v>
      </c>
      <c r="AI2599" s="68" t="str">
        <v>Aug</v>
      </c>
      <c r="AJ2599" s="69">
        <f t="shared" si="500"/>
        <v>7</v>
      </c>
      <c r="AK2599" s="70">
        <f t="shared" si="511"/>
        <v>43712</v>
      </c>
      <c r="AL2599" s="71">
        <v>28</v>
      </c>
      <c r="AM2599" s="71" t="str">
        <v>2019</v>
      </c>
      <c r="AN2599" s="70">
        <f t="shared" si="512"/>
        <v>43687</v>
      </c>
      <c r="AO2599" s="70" t="s">
        <v>121</v>
      </c>
      <c r="AP2599" s="74">
        <f ca="1"/>
        <v>282</v>
      </c>
    </row>
    <row r="2600" spans="1:42" ht="14.4">
      <c r="A2600" s="55" t="s">
        <v>17486</v>
      </c>
      <c r="B2600" s="56" t="s">
        <v>89</v>
      </c>
      <c r="C2600" s="57">
        <v>43683</v>
      </c>
      <c r="D2600" s="56" t="s">
        <v>119</v>
      </c>
      <c r="E2600" s="56" t="s">
        <v>112</v>
      </c>
      <c r="F2600" s="58" t="s">
        <v>106</v>
      </c>
      <c r="G2600" s="88" t="s">
        <v>214</v>
      </c>
      <c r="H2600" s="89" t="s">
        <v>276</v>
      </c>
      <c r="I2600" s="57">
        <v>43690</v>
      </c>
      <c r="J2600" s="57">
        <f t="shared" si="505"/>
        <v>43713</v>
      </c>
      <c r="K2600" s="56" t="s">
        <v>18</v>
      </c>
      <c r="L2600" s="56" t="s">
        <v>14</v>
      </c>
      <c r="M2600" s="60" t="s">
        <v>17488</v>
      </c>
      <c r="N2600" s="56" t="s">
        <v>17489</v>
      </c>
      <c r="O2600" s="56" t="s">
        <v>114</v>
      </c>
      <c r="P2600" s="56" t="s">
        <v>17355</v>
      </c>
      <c r="Q2600" s="56" t="s">
        <v>256</v>
      </c>
      <c r="R2600" s="57">
        <v>43686</v>
      </c>
      <c r="S2600" s="56" t="s">
        <v>108</v>
      </c>
      <c r="T2600" s="56" t="s">
        <v>108</v>
      </c>
      <c r="U2600" s="57">
        <v>43686</v>
      </c>
      <c r="V2600" s="62">
        <v>25</v>
      </c>
      <c r="W2600" s="62">
        <v>25</v>
      </c>
      <c r="X2600" s="57">
        <v>43740</v>
      </c>
      <c r="Y2600" s="56"/>
      <c r="Z2600" s="56" t="s">
        <v>123</v>
      </c>
      <c r="AA2600" s="57">
        <v>43740</v>
      </c>
      <c r="AB2600" s="63"/>
      <c r="AC2600" s="64" t="s">
        <v>17492</v>
      </c>
      <c r="AD2600" s="56" t="s">
        <v>97</v>
      </c>
      <c r="AE2600" s="56" t="s">
        <v>119</v>
      </c>
      <c r="AF2600" s="61"/>
      <c r="AG2600" s="61"/>
      <c r="AH2600" s="67" t="str">
        <v>Aug</v>
      </c>
      <c r="AI2600" s="68" t="str">
        <v>Oct</v>
      </c>
      <c r="AJ2600" s="69">
        <f t="shared" si="500"/>
        <v>57</v>
      </c>
      <c r="AK2600" s="70">
        <f t="shared" si="511"/>
        <v>43716</v>
      </c>
      <c r="AL2600" s="71">
        <v>-24</v>
      </c>
      <c r="AM2600" s="71" t="str">
        <v>2019</v>
      </c>
      <c r="AN2600" s="70">
        <f t="shared" si="512"/>
        <v>43693</v>
      </c>
      <c r="AO2600" s="70" t="s">
        <v>121</v>
      </c>
      <c r="AP2600" s="74">
        <f ca="1"/>
        <v>276</v>
      </c>
    </row>
    <row r="2601" spans="1:42" ht="60.8" customHeight="1">
      <c r="A2601" s="55" t="s">
        <v>17495</v>
      </c>
      <c r="B2601" s="56" t="s">
        <v>89</v>
      </c>
      <c r="C2601" s="57">
        <v>43816</v>
      </c>
      <c r="D2601" s="56" t="s">
        <v>90</v>
      </c>
      <c r="E2601" s="56" t="s">
        <v>112</v>
      </c>
      <c r="F2601" s="58" t="s">
        <v>106</v>
      </c>
      <c r="G2601" s="58" t="s">
        <v>214</v>
      </c>
      <c r="H2601" s="56" t="s">
        <v>213</v>
      </c>
      <c r="I2601" s="57">
        <v>43822</v>
      </c>
      <c r="J2601" s="59">
        <f t="shared" si="505"/>
        <v>43846</v>
      </c>
      <c r="K2601" s="56" t="s">
        <v>18</v>
      </c>
      <c r="L2601" s="56" t="s">
        <v>18</v>
      </c>
      <c r="M2601" s="60" t="s">
        <v>6361</v>
      </c>
      <c r="N2601" s="56" t="s">
        <v>17354</v>
      </c>
      <c r="O2601" s="56" t="s">
        <v>114</v>
      </c>
      <c r="P2601" s="56" t="s">
        <v>17355</v>
      </c>
      <c r="Q2601" s="56" t="s">
        <v>256</v>
      </c>
      <c r="R2601" s="59"/>
      <c r="S2601" s="56" t="s">
        <v>108</v>
      </c>
      <c r="T2601" s="56" t="s">
        <v>108</v>
      </c>
      <c r="U2601" s="57"/>
      <c r="V2601" s="62">
        <v>75</v>
      </c>
      <c r="W2601" s="62">
        <v>76</v>
      </c>
      <c r="X2601" s="57">
        <v>43837</v>
      </c>
      <c r="Y2601" s="56" t="s">
        <v>108</v>
      </c>
      <c r="Z2601" s="56" t="s">
        <v>121</v>
      </c>
      <c r="AA2601" s="57">
        <v>43855</v>
      </c>
      <c r="AB2601" s="75"/>
      <c r="AC2601" s="64" t="s">
        <v>17496</v>
      </c>
      <c r="AD2601" s="56" t="s">
        <v>97</v>
      </c>
      <c r="AE2601" s="56" t="s">
        <v>90</v>
      </c>
      <c r="AF2601" s="61"/>
      <c r="AG2601" s="61"/>
      <c r="AH2601" s="67" t="str">
        <v>Dec</v>
      </c>
      <c r="AI2601" s="68" t="str">
        <v>Jan</v>
      </c>
      <c r="AJ2601" s="69">
        <f t="shared" si="500"/>
        <v>39</v>
      </c>
      <c r="AK2601" s="70"/>
      <c r="AL2601" s="71"/>
      <c r="AM2601" s="71" t="str">
        <v>2019</v>
      </c>
      <c r="AN2601" s="70"/>
      <c r="AO2601" s="70" t="s">
        <v>123</v>
      </c>
      <c r="AP2601" s="74">
        <f ca="1"/>
        <v>143</v>
      </c>
    </row>
    <row r="2602" spans="1:42" ht="14.4">
      <c r="A2602" s="55" t="s">
        <v>17497</v>
      </c>
      <c r="B2602" s="56" t="s">
        <v>89</v>
      </c>
      <c r="C2602" s="57">
        <v>43599</v>
      </c>
      <c r="D2602" s="56" t="s">
        <v>119</v>
      </c>
      <c r="E2602" s="56" t="s">
        <v>140</v>
      </c>
      <c r="F2602" s="58" t="s">
        <v>106</v>
      </c>
      <c r="G2602" s="58" t="s">
        <v>107</v>
      </c>
      <c r="H2602" s="56" t="s">
        <v>140</v>
      </c>
      <c r="I2602" s="57"/>
      <c r="J2602" s="57">
        <f t="shared" si="505"/>
        <v>43629</v>
      </c>
      <c r="K2602" s="56" t="s">
        <v>18</v>
      </c>
      <c r="L2602" s="56" t="s">
        <v>14</v>
      </c>
      <c r="M2602" s="60" t="s">
        <v>17498</v>
      </c>
      <c r="N2602" s="56" t="s">
        <v>17499</v>
      </c>
      <c r="O2602" s="56"/>
      <c r="P2602" s="56" t="s">
        <v>108</v>
      </c>
      <c r="Q2602" s="56" t="s">
        <v>96</v>
      </c>
      <c r="R2602" s="57"/>
      <c r="S2602" s="56" t="s">
        <v>108</v>
      </c>
      <c r="T2602" s="56" t="s">
        <v>108</v>
      </c>
      <c r="U2602" s="57"/>
      <c r="V2602" s="62"/>
      <c r="W2602" s="62" t="s">
        <v>108</v>
      </c>
      <c r="X2602" s="57"/>
      <c r="Y2602" s="56" t="s">
        <v>108</v>
      </c>
      <c r="Z2602" s="56" t="s">
        <v>123</v>
      </c>
      <c r="AA2602" s="57">
        <v>43599</v>
      </c>
      <c r="AB2602" s="63" t="s">
        <v>155</v>
      </c>
      <c r="AC2602" s="64" t="s">
        <v>17500</v>
      </c>
      <c r="AD2602" s="56" t="s">
        <v>118</v>
      </c>
      <c r="AE2602" s="56"/>
      <c r="AF2602" s="61"/>
      <c r="AG2602" s="61"/>
      <c r="AH2602" s="67" t="str">
        <v>May</v>
      </c>
      <c r="AI2602" s="68" t="str">
        <v>May</v>
      </c>
      <c r="AJ2602" s="69">
        <f t="shared" si="500"/>
        <v>0</v>
      </c>
      <c r="AK2602" s="70" t="str">
        <f t="shared" ref="AK2602:AK2627" si="513">IF(R2602="","",SUM(R2602+30))</f>
        <v/>
      </c>
      <c r="AL2602" s="71" t="s">
        <v>17409</v>
      </c>
      <c r="AM2602" s="71" t="str">
        <v>2019</v>
      </c>
      <c r="AN2602" s="70">
        <f t="shared" ref="AN2602:AN2603" si="514">IF(C2602="","",SUM(C2602+10))</f>
        <v>43609</v>
      </c>
      <c r="AO2602" s="70" t="s">
        <v>123</v>
      </c>
      <c r="AP2602" s="74">
        <f ca="1"/>
        <v>360</v>
      </c>
    </row>
    <row r="2603" spans="1:42" ht="14.4">
      <c r="A2603" s="55" t="s">
        <v>17501</v>
      </c>
      <c r="B2603" s="106" t="s">
        <v>89</v>
      </c>
      <c r="C2603" s="57">
        <v>43640</v>
      </c>
      <c r="D2603" s="56" t="s">
        <v>119</v>
      </c>
      <c r="E2603" s="56" t="s">
        <v>140</v>
      </c>
      <c r="F2603" s="58" t="s">
        <v>106</v>
      </c>
      <c r="G2603" s="58" t="s">
        <v>107</v>
      </c>
      <c r="H2603" s="56" t="s">
        <v>140</v>
      </c>
      <c r="I2603" s="57"/>
      <c r="J2603" s="57">
        <f t="shared" si="505"/>
        <v>43670</v>
      </c>
      <c r="K2603" s="56" t="s">
        <v>18</v>
      </c>
      <c r="L2603" s="56" t="s">
        <v>14</v>
      </c>
      <c r="M2603" s="60" t="s">
        <v>17502</v>
      </c>
      <c r="N2603" s="56" t="s">
        <v>17503</v>
      </c>
      <c r="O2603" s="56" t="s">
        <v>132</v>
      </c>
      <c r="P2603" s="56" t="s">
        <v>17504</v>
      </c>
      <c r="Q2603" s="56" t="s">
        <v>17</v>
      </c>
      <c r="R2603" s="57"/>
      <c r="S2603" s="56" t="s">
        <v>14</v>
      </c>
      <c r="T2603" s="56" t="s">
        <v>108</v>
      </c>
      <c r="U2603" s="57"/>
      <c r="V2603" s="62"/>
      <c r="W2603" s="62"/>
      <c r="X2603" s="57"/>
      <c r="Y2603" s="56" t="s">
        <v>292</v>
      </c>
      <c r="Z2603" s="56" t="s">
        <v>123</v>
      </c>
      <c r="AA2603" s="57">
        <v>43640</v>
      </c>
      <c r="AB2603" s="63" t="s">
        <v>293</v>
      </c>
      <c r="AC2603" s="64" t="s">
        <v>17505</v>
      </c>
      <c r="AD2603" s="56" t="s">
        <v>294</v>
      </c>
      <c r="AE2603" s="56"/>
      <c r="AF2603" s="61"/>
      <c r="AG2603" s="61"/>
      <c r="AH2603" s="67" t="str">
        <v>Jun</v>
      </c>
      <c r="AI2603" s="68" t="str">
        <v>Jun</v>
      </c>
      <c r="AJ2603" s="69">
        <f t="shared" si="500"/>
        <v>0</v>
      </c>
      <c r="AK2603" s="70" t="str">
        <f t="shared" si="513"/>
        <v/>
      </c>
      <c r="AL2603" s="71" t="s">
        <v>17409</v>
      </c>
      <c r="AM2603" s="71" t="str">
        <v>2019</v>
      </c>
      <c r="AN2603" s="70">
        <f t="shared" si="514"/>
        <v>43650</v>
      </c>
      <c r="AO2603" s="70" t="s">
        <v>123</v>
      </c>
      <c r="AP2603" s="74">
        <f ca="1"/>
        <v>319</v>
      </c>
    </row>
    <row r="2604" spans="1:42" ht="14.4">
      <c r="A2604" s="55" t="s">
        <v>17506</v>
      </c>
      <c r="B2604" s="56" t="s">
        <v>89</v>
      </c>
      <c r="C2604" s="57">
        <v>43768</v>
      </c>
      <c r="D2604" s="56" t="s">
        <v>90</v>
      </c>
      <c r="E2604" s="56" t="s">
        <v>196</v>
      </c>
      <c r="F2604" s="58" t="s">
        <v>106</v>
      </c>
      <c r="G2604" s="58" t="s">
        <v>113</v>
      </c>
      <c r="H2604" s="56" t="s">
        <v>112</v>
      </c>
      <c r="I2604" s="59"/>
      <c r="J2604" s="59">
        <f t="shared" si="505"/>
        <v>43798</v>
      </c>
      <c r="K2604" s="56" t="s">
        <v>18</v>
      </c>
      <c r="L2604" s="56" t="s">
        <v>18</v>
      </c>
      <c r="M2604" s="60" t="s">
        <v>15765</v>
      </c>
      <c r="N2604" s="56" t="s">
        <v>17507</v>
      </c>
      <c r="O2604" s="56" t="s">
        <v>44</v>
      </c>
      <c r="P2604" s="56" t="s">
        <v>17508</v>
      </c>
      <c r="Q2604" s="56" t="s">
        <v>256</v>
      </c>
      <c r="R2604" s="59"/>
      <c r="S2604" s="56" t="s">
        <v>108</v>
      </c>
      <c r="T2604" s="56" t="s">
        <v>108</v>
      </c>
      <c r="U2604" s="57">
        <v>43774</v>
      </c>
      <c r="V2604" s="62">
        <v>25</v>
      </c>
      <c r="W2604" s="62">
        <v>71.75</v>
      </c>
      <c r="X2604" s="57">
        <v>43791</v>
      </c>
      <c r="Y2604" s="56" t="s">
        <v>108</v>
      </c>
      <c r="Z2604" s="56" t="s">
        <v>121</v>
      </c>
      <c r="AA2604" s="57">
        <v>43801</v>
      </c>
      <c r="AB2604" s="63" t="s">
        <v>318</v>
      </c>
      <c r="AC2604" s="64" t="s">
        <v>17509</v>
      </c>
      <c r="AD2604" s="56" t="s">
        <v>97</v>
      </c>
      <c r="AE2604" s="56" t="s">
        <v>119</v>
      </c>
      <c r="AF2604" s="61"/>
      <c r="AG2604" s="61"/>
      <c r="AH2604" s="67" t="str">
        <v>Oct</v>
      </c>
      <c r="AI2604" s="68" t="str">
        <v>Dec</v>
      </c>
      <c r="AJ2604" s="69">
        <f t="shared" si="500"/>
        <v>33</v>
      </c>
      <c r="AK2604" s="70" t="str">
        <f t="shared" si="513"/>
        <v/>
      </c>
      <c r="AL2604" s="71" t="s">
        <v>17409</v>
      </c>
      <c r="AM2604" s="71" t="str">
        <v>2019</v>
      </c>
      <c r="AN2604" s="70"/>
      <c r="AO2604" s="70" t="s">
        <v>123</v>
      </c>
      <c r="AP2604" s="74">
        <f ca="1"/>
        <v>191</v>
      </c>
    </row>
    <row r="2605" spans="1:42" ht="14.4">
      <c r="A2605" s="55" t="s">
        <v>17510</v>
      </c>
      <c r="B2605" s="56" t="s">
        <v>89</v>
      </c>
      <c r="C2605" s="57">
        <v>43566</v>
      </c>
      <c r="D2605" s="56" t="s">
        <v>119</v>
      </c>
      <c r="E2605" s="56" t="s">
        <v>112</v>
      </c>
      <c r="F2605" s="58" t="s">
        <v>106</v>
      </c>
      <c r="G2605" s="58" t="s">
        <v>113</v>
      </c>
      <c r="H2605" s="56" t="s">
        <v>112</v>
      </c>
      <c r="I2605" s="59"/>
      <c r="J2605" s="59">
        <f t="shared" si="505"/>
        <v>43596</v>
      </c>
      <c r="K2605" s="56" t="s">
        <v>18</v>
      </c>
      <c r="L2605" s="56" t="s">
        <v>18</v>
      </c>
      <c r="M2605" s="60" t="s">
        <v>17511</v>
      </c>
      <c r="N2605" s="56" t="s">
        <v>17512</v>
      </c>
      <c r="O2605" s="56" t="s">
        <v>22</v>
      </c>
      <c r="P2605" s="56" t="s">
        <v>3008</v>
      </c>
      <c r="Q2605" s="56" t="s">
        <v>116</v>
      </c>
      <c r="R2605" s="59"/>
      <c r="S2605" s="56" t="s">
        <v>108</v>
      </c>
      <c r="T2605" s="56" t="s">
        <v>14</v>
      </c>
      <c r="U2605" s="57">
        <v>43571</v>
      </c>
      <c r="V2605" s="62"/>
      <c r="W2605" s="62">
        <v>13</v>
      </c>
      <c r="X2605" s="57">
        <v>43592</v>
      </c>
      <c r="Y2605" s="56" t="s">
        <v>108</v>
      </c>
      <c r="Z2605" s="56" t="s">
        <v>121</v>
      </c>
      <c r="AA2605" s="57">
        <v>43592</v>
      </c>
      <c r="AB2605" s="63" t="s">
        <v>244</v>
      </c>
      <c r="AC2605" s="64" t="s">
        <v>2387</v>
      </c>
      <c r="AD2605" s="65" t="s">
        <v>97</v>
      </c>
      <c r="AE2605" s="56" t="s">
        <v>119</v>
      </c>
      <c r="AF2605" s="61"/>
      <c r="AG2605" s="61"/>
      <c r="AH2605" s="67" t="str">
        <v>Apr</v>
      </c>
      <c r="AI2605" s="68" t="str">
        <v>May</v>
      </c>
      <c r="AJ2605" s="69">
        <f t="shared" si="500"/>
        <v>26</v>
      </c>
      <c r="AK2605" s="70" t="str">
        <f t="shared" si="513"/>
        <v/>
      </c>
      <c r="AL2605" s="71" t="s">
        <v>17409</v>
      </c>
      <c r="AM2605" s="71" t="str">
        <v>2019</v>
      </c>
      <c r="AN2605" s="70">
        <f>IF(C2605="","",SUM(C2605+10))</f>
        <v>43576</v>
      </c>
      <c r="AO2605" s="70" t="s">
        <v>123</v>
      </c>
      <c r="AP2605" s="74">
        <f ca="1"/>
        <v>393</v>
      </c>
    </row>
    <row r="2606" spans="1:42" ht="14.4">
      <c r="A2606" s="55" t="s">
        <v>17516</v>
      </c>
      <c r="B2606" s="56" t="s">
        <v>89</v>
      </c>
      <c r="C2606" s="57">
        <v>43766</v>
      </c>
      <c r="D2606" s="56" t="s">
        <v>90</v>
      </c>
      <c r="E2606" s="56" t="s">
        <v>496</v>
      </c>
      <c r="F2606" s="58" t="s">
        <v>106</v>
      </c>
      <c r="G2606" s="58" t="s">
        <v>113</v>
      </c>
      <c r="H2606" s="56" t="s">
        <v>112</v>
      </c>
      <c r="I2606" s="59"/>
      <c r="J2606" s="59">
        <f t="shared" si="505"/>
        <v>43796</v>
      </c>
      <c r="K2606" s="56" t="s">
        <v>18</v>
      </c>
      <c r="L2606" s="56" t="s">
        <v>18</v>
      </c>
      <c r="M2606" s="60" t="s">
        <v>17511</v>
      </c>
      <c r="N2606" s="56" t="s">
        <v>17520</v>
      </c>
      <c r="O2606" s="56" t="s">
        <v>39</v>
      </c>
      <c r="P2606" s="56" t="s">
        <v>17522</v>
      </c>
      <c r="Q2606" s="56" t="s">
        <v>117</v>
      </c>
      <c r="R2606" s="59"/>
      <c r="S2606" s="56" t="s">
        <v>108</v>
      </c>
      <c r="T2606" s="56" t="s">
        <v>108</v>
      </c>
      <c r="U2606" s="57">
        <v>43768</v>
      </c>
      <c r="V2606" s="62">
        <v>25</v>
      </c>
      <c r="W2606" s="62">
        <v>25</v>
      </c>
      <c r="X2606" s="57">
        <v>43774</v>
      </c>
      <c r="Y2606" s="56" t="s">
        <v>108</v>
      </c>
      <c r="Z2606" s="56" t="s">
        <v>121</v>
      </c>
      <c r="AA2606" s="57">
        <v>43777</v>
      </c>
      <c r="AB2606" s="75"/>
      <c r="AC2606" s="64" t="s">
        <v>17524</v>
      </c>
      <c r="AD2606" s="56" t="s">
        <v>97</v>
      </c>
      <c r="AE2606" s="56" t="s">
        <v>119</v>
      </c>
      <c r="AF2606" s="61"/>
      <c r="AG2606" s="61"/>
      <c r="AH2606" s="67" t="str">
        <v>Oct</v>
      </c>
      <c r="AI2606" s="68" t="str">
        <v>Nov</v>
      </c>
      <c r="AJ2606" s="69">
        <f t="shared" si="500"/>
        <v>11</v>
      </c>
      <c r="AK2606" s="70" t="str">
        <f t="shared" si="513"/>
        <v/>
      </c>
      <c r="AL2606" s="71" t="s">
        <v>17409</v>
      </c>
      <c r="AM2606" s="71" t="str">
        <v>2019</v>
      </c>
      <c r="AN2606" s="70"/>
      <c r="AO2606" s="70" t="s">
        <v>123</v>
      </c>
      <c r="AP2606" s="74">
        <f ca="1"/>
        <v>193</v>
      </c>
    </row>
    <row r="2607" spans="1:42" ht="14.4">
      <c r="A2607" s="55" t="s">
        <v>17526</v>
      </c>
      <c r="B2607" s="56" t="s">
        <v>89</v>
      </c>
      <c r="C2607" s="57">
        <v>43686</v>
      </c>
      <c r="D2607" s="56" t="s">
        <v>90</v>
      </c>
      <c r="E2607" s="56" t="s">
        <v>12</v>
      </c>
      <c r="F2607" s="58" t="s">
        <v>106</v>
      </c>
      <c r="G2607" s="58" t="s">
        <v>107</v>
      </c>
      <c r="H2607" s="56" t="s">
        <v>12</v>
      </c>
      <c r="I2607" s="59"/>
      <c r="J2607" s="59">
        <f t="shared" si="505"/>
        <v>43716</v>
      </c>
      <c r="K2607" s="56" t="s">
        <v>18</v>
      </c>
      <c r="L2607" s="56" t="s">
        <v>18</v>
      </c>
      <c r="M2607" s="60" t="s">
        <v>17530</v>
      </c>
      <c r="N2607" s="61"/>
      <c r="O2607" s="56" t="s">
        <v>37</v>
      </c>
      <c r="P2607" s="56" t="s">
        <v>17531</v>
      </c>
      <c r="Q2607" s="56" t="s">
        <v>28</v>
      </c>
      <c r="R2607" s="59"/>
      <c r="S2607" s="56"/>
      <c r="T2607" s="56"/>
      <c r="U2607" s="59"/>
      <c r="V2607" s="77"/>
      <c r="W2607" s="77"/>
      <c r="X2607" s="59"/>
      <c r="Y2607" s="61"/>
      <c r="Z2607" s="56" t="s">
        <v>121</v>
      </c>
      <c r="AA2607" s="57">
        <v>43686</v>
      </c>
      <c r="AB2607" s="75"/>
      <c r="AC2607" s="95"/>
      <c r="AD2607" s="65" t="s">
        <v>97</v>
      </c>
      <c r="AE2607" s="56" t="s">
        <v>90</v>
      </c>
      <c r="AF2607" s="61"/>
      <c r="AG2607" s="61"/>
      <c r="AH2607" s="67" t="str">
        <v>Aug</v>
      </c>
      <c r="AI2607" s="68" t="str">
        <v>Aug</v>
      </c>
      <c r="AJ2607" s="69">
        <f t="shared" si="500"/>
        <v>0</v>
      </c>
      <c r="AK2607" s="70" t="str">
        <f t="shared" si="513"/>
        <v/>
      </c>
      <c r="AL2607" s="71" t="s">
        <v>17409</v>
      </c>
      <c r="AM2607" s="71" t="str">
        <v>2019</v>
      </c>
      <c r="AN2607" s="70">
        <f t="shared" ref="AN2607:AN2627" si="515">IF(C2607="","",SUM(C2607+10))</f>
        <v>43696</v>
      </c>
      <c r="AO2607" s="70" t="s">
        <v>123</v>
      </c>
      <c r="AP2607" s="74">
        <f ca="1"/>
        <v>273</v>
      </c>
    </row>
    <row r="2608" spans="1:42" ht="14.4">
      <c r="A2608" s="55" t="s">
        <v>17535</v>
      </c>
      <c r="B2608" s="56" t="s">
        <v>89</v>
      </c>
      <c r="C2608" s="57">
        <v>43641</v>
      </c>
      <c r="D2608" s="56" t="s">
        <v>90</v>
      </c>
      <c r="E2608" s="56" t="s">
        <v>276</v>
      </c>
      <c r="F2608" s="58" t="s">
        <v>214</v>
      </c>
      <c r="G2608" s="58" t="s">
        <v>214</v>
      </c>
      <c r="H2608" s="56" t="s">
        <v>276</v>
      </c>
      <c r="I2608" s="59"/>
      <c r="J2608" s="59">
        <f t="shared" si="505"/>
        <v>43671</v>
      </c>
      <c r="K2608" s="56" t="s">
        <v>14</v>
      </c>
      <c r="L2608" s="56" t="s">
        <v>108</v>
      </c>
      <c r="M2608" s="60" t="s">
        <v>17536</v>
      </c>
      <c r="N2608" s="56" t="s">
        <v>17537</v>
      </c>
      <c r="O2608" s="61"/>
      <c r="P2608" s="56" t="s">
        <v>17538</v>
      </c>
      <c r="Q2608" s="61"/>
      <c r="R2608" s="59"/>
      <c r="S2608" s="56"/>
      <c r="T2608" s="56"/>
      <c r="U2608" s="59"/>
      <c r="V2608" s="77"/>
      <c r="W2608" s="77"/>
      <c r="X2608" s="59"/>
      <c r="Y2608" s="61"/>
      <c r="Z2608" s="56" t="s">
        <v>123</v>
      </c>
      <c r="AA2608" s="57">
        <v>43655</v>
      </c>
      <c r="AB2608" s="63"/>
      <c r="AC2608" s="64" t="s">
        <v>17540</v>
      </c>
      <c r="AD2608" s="56" t="s">
        <v>179</v>
      </c>
      <c r="AE2608" s="61"/>
      <c r="AF2608" s="61"/>
      <c r="AG2608" s="61"/>
      <c r="AH2608" s="67" t="str">
        <v>Jun</v>
      </c>
      <c r="AI2608" s="68" t="str">
        <v>Jul</v>
      </c>
      <c r="AJ2608" s="69">
        <f t="shared" si="500"/>
        <v>14</v>
      </c>
      <c r="AK2608" s="70" t="str">
        <f t="shared" si="513"/>
        <v/>
      </c>
      <c r="AL2608" s="71" t="s">
        <v>17409</v>
      </c>
      <c r="AM2608" s="71" t="str">
        <v>2019</v>
      </c>
      <c r="AN2608" s="70">
        <f t="shared" si="515"/>
        <v>43651</v>
      </c>
      <c r="AO2608" s="70" t="s">
        <v>123</v>
      </c>
      <c r="AP2608" s="74">
        <f ca="1"/>
        <v>318</v>
      </c>
    </row>
    <row r="2609" spans="1:42" ht="14.4">
      <c r="A2609" s="55" t="s">
        <v>17543</v>
      </c>
      <c r="B2609" s="56" t="s">
        <v>89</v>
      </c>
      <c r="C2609" s="57">
        <v>43649</v>
      </c>
      <c r="D2609" s="56" t="s">
        <v>119</v>
      </c>
      <c r="E2609" s="56" t="s">
        <v>276</v>
      </c>
      <c r="F2609" s="58" t="s">
        <v>214</v>
      </c>
      <c r="G2609" s="58" t="s">
        <v>214</v>
      </c>
      <c r="H2609" s="56" t="s">
        <v>276</v>
      </c>
      <c r="I2609" s="57"/>
      <c r="J2609" s="57">
        <f t="shared" si="505"/>
        <v>43679</v>
      </c>
      <c r="K2609" s="56" t="s">
        <v>14</v>
      </c>
      <c r="L2609" s="56" t="s">
        <v>18</v>
      </c>
      <c r="M2609" s="60" t="s">
        <v>17536</v>
      </c>
      <c r="N2609" s="56" t="s">
        <v>17537</v>
      </c>
      <c r="O2609" s="56"/>
      <c r="P2609" s="56" t="s">
        <v>17545</v>
      </c>
      <c r="Q2609" s="56" t="s">
        <v>96</v>
      </c>
      <c r="R2609" s="57"/>
      <c r="S2609" s="56"/>
      <c r="T2609" s="56"/>
      <c r="U2609" s="57"/>
      <c r="V2609" s="62"/>
      <c r="W2609" s="62"/>
      <c r="X2609" s="57"/>
      <c r="Y2609" s="56"/>
      <c r="Z2609" s="56" t="s">
        <v>123</v>
      </c>
      <c r="AA2609" s="192">
        <v>43677</v>
      </c>
      <c r="AB2609" s="63" t="s">
        <v>484</v>
      </c>
      <c r="AC2609" s="64" t="s">
        <v>17547</v>
      </c>
      <c r="AD2609" s="56" t="s">
        <v>179</v>
      </c>
      <c r="AE2609" s="56"/>
      <c r="AF2609" s="61"/>
      <c r="AG2609" s="61"/>
      <c r="AH2609" s="67" t="str">
        <v>Jul</v>
      </c>
      <c r="AI2609" s="68" t="str">
        <v>Jul</v>
      </c>
      <c r="AJ2609" s="69">
        <f t="shared" si="500"/>
        <v>28</v>
      </c>
      <c r="AK2609" s="70" t="str">
        <f t="shared" si="513"/>
        <v/>
      </c>
      <c r="AL2609" s="71" t="s">
        <v>17409</v>
      </c>
      <c r="AM2609" s="71" t="str">
        <v>2019</v>
      </c>
      <c r="AN2609" s="70">
        <f t="shared" si="515"/>
        <v>43659</v>
      </c>
      <c r="AO2609" s="70" t="s">
        <v>123</v>
      </c>
      <c r="AP2609" s="74">
        <f ca="1"/>
        <v>310</v>
      </c>
    </row>
    <row r="2610" spans="1:42" ht="14.4">
      <c r="A2610" s="55" t="s">
        <v>17549</v>
      </c>
      <c r="B2610" s="56" t="s">
        <v>89</v>
      </c>
      <c r="C2610" s="57">
        <v>43644</v>
      </c>
      <c r="D2610" s="56" t="s">
        <v>90</v>
      </c>
      <c r="E2610" s="56" t="s">
        <v>129</v>
      </c>
      <c r="F2610" s="58" t="s">
        <v>106</v>
      </c>
      <c r="G2610" s="58" t="s">
        <v>214</v>
      </c>
      <c r="H2610" s="56" t="s">
        <v>276</v>
      </c>
      <c r="I2610" s="57">
        <v>43648</v>
      </c>
      <c r="J2610" s="57">
        <f t="shared" si="505"/>
        <v>43674</v>
      </c>
      <c r="K2610" s="56" t="s">
        <v>14</v>
      </c>
      <c r="L2610" s="56" t="s">
        <v>18</v>
      </c>
      <c r="M2610" s="60" t="s">
        <v>17554</v>
      </c>
      <c r="N2610" s="56" t="s">
        <v>17537</v>
      </c>
      <c r="O2610" s="56"/>
      <c r="P2610" s="56"/>
      <c r="Q2610" s="56" t="s">
        <v>96</v>
      </c>
      <c r="R2610" s="57"/>
      <c r="S2610" s="56"/>
      <c r="T2610" s="56"/>
      <c r="U2610" s="57"/>
      <c r="V2610" s="62"/>
      <c r="W2610" s="62"/>
      <c r="X2610" s="57"/>
      <c r="Y2610" s="56" t="s">
        <v>108</v>
      </c>
      <c r="Z2610" s="56" t="s">
        <v>123</v>
      </c>
      <c r="AA2610" s="57">
        <v>43656</v>
      </c>
      <c r="AB2610" s="63"/>
      <c r="AC2610" s="64" t="s">
        <v>17556</v>
      </c>
      <c r="AD2610" s="56" t="s">
        <v>179</v>
      </c>
      <c r="AE2610" s="56"/>
      <c r="AF2610" s="61"/>
      <c r="AG2610" s="61"/>
      <c r="AH2610" s="67" t="str">
        <v>Jun</v>
      </c>
      <c r="AI2610" s="68" t="str">
        <v>Jul</v>
      </c>
      <c r="AJ2610" s="69">
        <f t="shared" si="500"/>
        <v>12</v>
      </c>
      <c r="AK2610" s="70" t="str">
        <f t="shared" si="513"/>
        <v/>
      </c>
      <c r="AL2610" s="71" t="s">
        <v>17409</v>
      </c>
      <c r="AM2610" s="71" t="str">
        <v>2019</v>
      </c>
      <c r="AN2610" s="70">
        <f t="shared" si="515"/>
        <v>43654</v>
      </c>
      <c r="AO2610" s="70" t="s">
        <v>123</v>
      </c>
      <c r="AP2610" s="74">
        <f ca="1"/>
        <v>315</v>
      </c>
    </row>
    <row r="2611" spans="1:42" ht="14.4">
      <c r="A2611" s="55" t="s">
        <v>17557</v>
      </c>
      <c r="B2611" s="56" t="s">
        <v>89</v>
      </c>
      <c r="C2611" s="57">
        <v>43545</v>
      </c>
      <c r="D2611" s="56" t="s">
        <v>119</v>
      </c>
      <c r="E2611" s="56" t="s">
        <v>112</v>
      </c>
      <c r="F2611" s="58" t="s">
        <v>106</v>
      </c>
      <c r="G2611" s="58" t="s">
        <v>113</v>
      </c>
      <c r="H2611" s="56" t="s">
        <v>112</v>
      </c>
      <c r="I2611" s="57"/>
      <c r="J2611" s="57">
        <f t="shared" si="505"/>
        <v>43575</v>
      </c>
      <c r="K2611" s="56" t="s">
        <v>18</v>
      </c>
      <c r="L2611" s="56" t="s">
        <v>14</v>
      </c>
      <c r="M2611" s="60" t="s">
        <v>17558</v>
      </c>
      <c r="N2611" s="56" t="s">
        <v>17559</v>
      </c>
      <c r="O2611" s="56" t="s">
        <v>27</v>
      </c>
      <c r="P2611" s="56" t="s">
        <v>3454</v>
      </c>
      <c r="Q2611" s="56" t="s">
        <v>116</v>
      </c>
      <c r="R2611" s="57">
        <v>43550</v>
      </c>
      <c r="S2611" s="56" t="s">
        <v>108</v>
      </c>
      <c r="T2611" s="56" t="s">
        <v>108</v>
      </c>
      <c r="U2611" s="59"/>
      <c r="V2611" s="77"/>
      <c r="W2611" s="62" t="s">
        <v>108</v>
      </c>
      <c r="X2611" s="59"/>
      <c r="Y2611" s="56" t="s">
        <v>108</v>
      </c>
      <c r="Z2611" s="56" t="s">
        <v>123</v>
      </c>
      <c r="AA2611" s="57">
        <v>43550</v>
      </c>
      <c r="AB2611" s="63" t="s">
        <v>168</v>
      </c>
      <c r="AC2611" s="64" t="s">
        <v>257</v>
      </c>
      <c r="AD2611" s="56" t="s">
        <v>118</v>
      </c>
      <c r="AE2611" s="56" t="s">
        <v>119</v>
      </c>
      <c r="AF2611" s="61"/>
      <c r="AG2611" s="61"/>
      <c r="AH2611" s="67" t="str">
        <v>Mar</v>
      </c>
      <c r="AI2611" s="68" t="str">
        <v>Mar</v>
      </c>
      <c r="AJ2611" s="69">
        <f t="shared" si="500"/>
        <v>5</v>
      </c>
      <c r="AK2611" s="70">
        <f t="shared" si="513"/>
        <v>43580</v>
      </c>
      <c r="AL2611" s="71">
        <v>30</v>
      </c>
      <c r="AM2611" s="71" t="str">
        <v>2019</v>
      </c>
      <c r="AN2611" s="70">
        <f t="shared" si="515"/>
        <v>43555</v>
      </c>
      <c r="AO2611" s="70" t="s">
        <v>121</v>
      </c>
      <c r="AP2611" s="74">
        <f ca="1"/>
        <v>414</v>
      </c>
    </row>
    <row r="2612" spans="1:42" ht="14.4">
      <c r="A2612" s="55" t="s">
        <v>17564</v>
      </c>
      <c r="B2612" s="56" t="s">
        <v>89</v>
      </c>
      <c r="C2612" s="57">
        <v>43472</v>
      </c>
      <c r="D2612" s="56" t="s">
        <v>119</v>
      </c>
      <c r="E2612" s="56" t="s">
        <v>112</v>
      </c>
      <c r="F2612" s="58" t="s">
        <v>106</v>
      </c>
      <c r="G2612" s="58" t="s">
        <v>113</v>
      </c>
      <c r="H2612" s="56" t="s">
        <v>112</v>
      </c>
      <c r="I2612" s="59"/>
      <c r="J2612" s="59">
        <f t="shared" si="505"/>
        <v>43502</v>
      </c>
      <c r="K2612" s="56" t="s">
        <v>18</v>
      </c>
      <c r="L2612" s="56" t="s">
        <v>14</v>
      </c>
      <c r="M2612" s="60" t="s">
        <v>17567</v>
      </c>
      <c r="N2612" s="56" t="s">
        <v>17568</v>
      </c>
      <c r="O2612" s="56" t="s">
        <v>249</v>
      </c>
      <c r="P2612" s="56" t="s">
        <v>3454</v>
      </c>
      <c r="Q2612" s="56" t="s">
        <v>116</v>
      </c>
      <c r="R2612" s="57">
        <v>43474</v>
      </c>
      <c r="S2612" s="56" t="s">
        <v>108</v>
      </c>
      <c r="T2612" s="56" t="s">
        <v>108</v>
      </c>
      <c r="U2612" s="59"/>
      <c r="V2612" s="77"/>
      <c r="W2612" s="62" t="s">
        <v>108</v>
      </c>
      <c r="X2612" s="57"/>
      <c r="Y2612" s="56" t="s">
        <v>108</v>
      </c>
      <c r="Z2612" s="56" t="s">
        <v>123</v>
      </c>
      <c r="AA2612" s="57">
        <v>43474</v>
      </c>
      <c r="AB2612" s="63" t="s">
        <v>127</v>
      </c>
      <c r="AC2612" s="331" t="s">
        <v>257</v>
      </c>
      <c r="AD2612" s="56" t="s">
        <v>118</v>
      </c>
      <c r="AE2612" s="56" t="s">
        <v>119</v>
      </c>
      <c r="AF2612" s="61"/>
      <c r="AG2612" s="61"/>
      <c r="AH2612" s="67" t="str">
        <v>Jan</v>
      </c>
      <c r="AI2612" s="68" t="str">
        <v>Jan</v>
      </c>
      <c r="AJ2612" s="69">
        <f t="shared" si="500"/>
        <v>2</v>
      </c>
      <c r="AK2612" s="70">
        <f t="shared" si="513"/>
        <v>43504</v>
      </c>
      <c r="AL2612" s="71">
        <v>30</v>
      </c>
      <c r="AM2612" s="71" t="str">
        <v>2019</v>
      </c>
      <c r="AN2612" s="70">
        <f t="shared" si="515"/>
        <v>43482</v>
      </c>
      <c r="AO2612" s="70" t="s">
        <v>121</v>
      </c>
      <c r="AP2612" s="74">
        <f ca="1"/>
        <v>487</v>
      </c>
    </row>
    <row r="2613" spans="1:42" ht="14.4">
      <c r="A2613" s="55" t="s">
        <v>17571</v>
      </c>
      <c r="B2613" s="56" t="s">
        <v>89</v>
      </c>
      <c r="C2613" s="57">
        <v>43640</v>
      </c>
      <c r="D2613" s="56" t="s">
        <v>119</v>
      </c>
      <c r="E2613" s="56" t="s">
        <v>112</v>
      </c>
      <c r="F2613" s="58" t="s">
        <v>106</v>
      </c>
      <c r="G2613" s="58" t="s">
        <v>113</v>
      </c>
      <c r="H2613" s="56" t="s">
        <v>112</v>
      </c>
      <c r="I2613" s="59"/>
      <c r="J2613" s="59">
        <f t="shared" si="505"/>
        <v>43670</v>
      </c>
      <c r="K2613" s="56" t="s">
        <v>18</v>
      </c>
      <c r="L2613" s="56" t="s">
        <v>108</v>
      </c>
      <c r="M2613" s="60" t="s">
        <v>17572</v>
      </c>
      <c r="N2613" s="56" t="s">
        <v>17573</v>
      </c>
      <c r="O2613" s="56" t="s">
        <v>249</v>
      </c>
      <c r="P2613" s="56" t="s">
        <v>17574</v>
      </c>
      <c r="Q2613" s="56" t="s">
        <v>256</v>
      </c>
      <c r="R2613" s="57">
        <v>43648</v>
      </c>
      <c r="S2613" s="56" t="s">
        <v>108</v>
      </c>
      <c r="T2613" s="56" t="s">
        <v>108</v>
      </c>
      <c r="U2613" s="59"/>
      <c r="V2613" s="62"/>
      <c r="W2613" s="62" t="s">
        <v>108</v>
      </c>
      <c r="X2613" s="59"/>
      <c r="Y2613" s="56" t="s">
        <v>108</v>
      </c>
      <c r="Z2613" s="56" t="s">
        <v>123</v>
      </c>
      <c r="AA2613" s="57">
        <v>43690</v>
      </c>
      <c r="AB2613" s="63" t="s">
        <v>484</v>
      </c>
      <c r="AC2613" s="64" t="s">
        <v>257</v>
      </c>
      <c r="AD2613" s="56" t="s">
        <v>118</v>
      </c>
      <c r="AE2613" s="56" t="s">
        <v>119</v>
      </c>
      <c r="AF2613" s="61"/>
      <c r="AG2613" s="61"/>
      <c r="AH2613" s="67" t="str">
        <v>Jun</v>
      </c>
      <c r="AI2613" s="68" t="str">
        <v>Aug</v>
      </c>
      <c r="AJ2613" s="69">
        <f t="shared" si="500"/>
        <v>50</v>
      </c>
      <c r="AK2613" s="70">
        <f t="shared" si="513"/>
        <v>43678</v>
      </c>
      <c r="AL2613" s="71">
        <v>-12</v>
      </c>
      <c r="AM2613" s="71" t="str">
        <v>2019</v>
      </c>
      <c r="AN2613" s="70">
        <f t="shared" si="515"/>
        <v>43650</v>
      </c>
      <c r="AO2613" s="70" t="s">
        <v>121</v>
      </c>
      <c r="AP2613" s="74">
        <f ca="1"/>
        <v>319</v>
      </c>
    </row>
    <row r="2614" spans="1:42" ht="14.4">
      <c r="A2614" s="55" t="s">
        <v>17575</v>
      </c>
      <c r="B2614" s="56" t="s">
        <v>89</v>
      </c>
      <c r="C2614" s="57">
        <v>43487</v>
      </c>
      <c r="D2614" s="56" t="s">
        <v>119</v>
      </c>
      <c r="E2614" s="56" t="s">
        <v>112</v>
      </c>
      <c r="F2614" s="58" t="s">
        <v>106</v>
      </c>
      <c r="G2614" s="58" t="s">
        <v>113</v>
      </c>
      <c r="H2614" s="56" t="s">
        <v>112</v>
      </c>
      <c r="I2614" s="59"/>
      <c r="J2614" s="59">
        <f t="shared" si="505"/>
        <v>43517</v>
      </c>
      <c r="K2614" s="56" t="s">
        <v>18</v>
      </c>
      <c r="L2614" s="56" t="s">
        <v>18</v>
      </c>
      <c r="M2614" s="60" t="s">
        <v>17576</v>
      </c>
      <c r="N2614" s="56" t="s">
        <v>17577</v>
      </c>
      <c r="O2614" s="56" t="s">
        <v>29</v>
      </c>
      <c r="P2614" s="56" t="s">
        <v>1722</v>
      </c>
      <c r="Q2614" s="56" t="s">
        <v>116</v>
      </c>
      <c r="R2614" s="59"/>
      <c r="S2614" s="56" t="s">
        <v>18</v>
      </c>
      <c r="T2614" s="56" t="s">
        <v>14</v>
      </c>
      <c r="U2614" s="57">
        <v>43494</v>
      </c>
      <c r="V2614" s="77"/>
      <c r="W2614" s="62">
        <v>12.5</v>
      </c>
      <c r="X2614" s="57">
        <v>43504</v>
      </c>
      <c r="Y2614" s="56" t="s">
        <v>108</v>
      </c>
      <c r="Z2614" s="56" t="s">
        <v>121</v>
      </c>
      <c r="AA2614" s="57">
        <v>43504</v>
      </c>
      <c r="AB2614" s="63" t="s">
        <v>127</v>
      </c>
      <c r="AC2614" s="64" t="s">
        <v>17578</v>
      </c>
      <c r="AD2614" s="65" t="s">
        <v>97</v>
      </c>
      <c r="AE2614" s="65" t="s">
        <v>119</v>
      </c>
      <c r="AF2614" s="66"/>
      <c r="AG2614" s="66"/>
      <c r="AH2614" s="67" t="str">
        <v>Jan</v>
      </c>
      <c r="AI2614" s="68" t="str">
        <v>Feb</v>
      </c>
      <c r="AJ2614" s="69">
        <f t="shared" si="500"/>
        <v>17</v>
      </c>
      <c r="AK2614" s="70" t="str">
        <f t="shared" si="513"/>
        <v/>
      </c>
      <c r="AL2614" s="71" t="s">
        <v>17409</v>
      </c>
      <c r="AM2614" s="71" t="str">
        <v>2019</v>
      </c>
      <c r="AN2614" s="70">
        <f t="shared" si="515"/>
        <v>43497</v>
      </c>
      <c r="AO2614" s="70" t="s">
        <v>123</v>
      </c>
      <c r="AP2614" s="74">
        <f ca="1"/>
        <v>472</v>
      </c>
    </row>
    <row r="2615" spans="1:42" ht="14.4">
      <c r="A2615" s="55" t="s">
        <v>17581</v>
      </c>
      <c r="B2615" s="56" t="s">
        <v>89</v>
      </c>
      <c r="C2615" s="57">
        <v>43500</v>
      </c>
      <c r="D2615" s="56" t="s">
        <v>131</v>
      </c>
      <c r="E2615" s="56" t="s">
        <v>112</v>
      </c>
      <c r="F2615" s="58" t="s">
        <v>106</v>
      </c>
      <c r="G2615" s="58" t="s">
        <v>113</v>
      </c>
      <c r="H2615" s="56" t="s">
        <v>112</v>
      </c>
      <c r="I2615" s="57"/>
      <c r="J2615" s="57">
        <f t="shared" si="505"/>
        <v>43530</v>
      </c>
      <c r="K2615" s="56" t="s">
        <v>18</v>
      </c>
      <c r="L2615" s="56" t="s">
        <v>18</v>
      </c>
      <c r="M2615" s="60" t="s">
        <v>17576</v>
      </c>
      <c r="N2615" s="56" t="s">
        <v>11815</v>
      </c>
      <c r="O2615" s="56" t="s">
        <v>44</v>
      </c>
      <c r="P2615" s="56" t="s">
        <v>11816</v>
      </c>
      <c r="Q2615" s="56" t="s">
        <v>116</v>
      </c>
      <c r="R2615" s="57"/>
      <c r="S2615" s="56" t="s">
        <v>18</v>
      </c>
      <c r="T2615" s="56" t="s">
        <v>14</v>
      </c>
      <c r="U2615" s="57">
        <v>43503</v>
      </c>
      <c r="V2615" s="62"/>
      <c r="W2615" s="62">
        <v>8.5</v>
      </c>
      <c r="X2615" s="57"/>
      <c r="Y2615" s="56" t="s">
        <v>108</v>
      </c>
      <c r="Z2615" s="56" t="s">
        <v>123</v>
      </c>
      <c r="AA2615" s="57">
        <v>43563</v>
      </c>
      <c r="AB2615" s="63" t="s">
        <v>147</v>
      </c>
      <c r="AC2615" s="64" t="s">
        <v>6221</v>
      </c>
      <c r="AD2615" s="65" t="s">
        <v>179</v>
      </c>
      <c r="AE2615" s="65"/>
      <c r="AF2615" s="66"/>
      <c r="AG2615" s="66"/>
      <c r="AH2615" s="67" t="str">
        <v>Feb</v>
      </c>
      <c r="AI2615" s="68" t="str">
        <v>Apr</v>
      </c>
      <c r="AJ2615" s="69">
        <f t="shared" si="500"/>
        <v>63</v>
      </c>
      <c r="AK2615" s="70" t="str">
        <f t="shared" si="513"/>
        <v/>
      </c>
      <c r="AL2615" s="71" t="s">
        <v>17409</v>
      </c>
      <c r="AM2615" s="71" t="str">
        <v>2019</v>
      </c>
      <c r="AN2615" s="70">
        <f t="shared" si="515"/>
        <v>43510</v>
      </c>
      <c r="AO2615" s="70" t="s">
        <v>123</v>
      </c>
      <c r="AP2615" s="74">
        <f ca="1"/>
        <v>459</v>
      </c>
    </row>
    <row r="2616" spans="1:42" ht="14.4">
      <c r="A2616" s="55" t="s">
        <v>17586</v>
      </c>
      <c r="B2616" s="56" t="s">
        <v>89</v>
      </c>
      <c r="C2616" s="57">
        <v>43500</v>
      </c>
      <c r="D2616" s="56" t="s">
        <v>131</v>
      </c>
      <c r="E2616" s="56" t="s">
        <v>112</v>
      </c>
      <c r="F2616" s="58" t="s">
        <v>106</v>
      </c>
      <c r="G2616" s="58" t="s">
        <v>113</v>
      </c>
      <c r="H2616" s="56" t="s">
        <v>112</v>
      </c>
      <c r="I2616" s="59"/>
      <c r="J2616" s="59">
        <f t="shared" si="505"/>
        <v>43530</v>
      </c>
      <c r="K2616" s="56" t="s">
        <v>18</v>
      </c>
      <c r="L2616" s="56" t="s">
        <v>18</v>
      </c>
      <c r="M2616" s="60" t="s">
        <v>17576</v>
      </c>
      <c r="N2616" s="56" t="s">
        <v>17577</v>
      </c>
      <c r="O2616" s="56" t="s">
        <v>29</v>
      </c>
      <c r="P2616" s="56" t="s">
        <v>1722</v>
      </c>
      <c r="Q2616" s="56" t="s">
        <v>116</v>
      </c>
      <c r="R2616" s="59"/>
      <c r="S2616" s="56" t="s">
        <v>18</v>
      </c>
      <c r="T2616" s="56" t="s">
        <v>14</v>
      </c>
      <c r="U2616" s="57">
        <v>43503</v>
      </c>
      <c r="V2616" s="77"/>
      <c r="W2616" s="62">
        <v>12.5</v>
      </c>
      <c r="X2616" s="57">
        <v>43504</v>
      </c>
      <c r="Y2616" s="56" t="s">
        <v>108</v>
      </c>
      <c r="Z2616" s="56" t="s">
        <v>121</v>
      </c>
      <c r="AA2616" s="57">
        <v>43504</v>
      </c>
      <c r="AB2616" s="63" t="s">
        <v>147</v>
      </c>
      <c r="AC2616" s="103" t="s">
        <v>17590</v>
      </c>
      <c r="AD2616" s="65" t="s">
        <v>97</v>
      </c>
      <c r="AE2616" s="65" t="s">
        <v>119</v>
      </c>
      <c r="AF2616" s="66"/>
      <c r="AG2616" s="66"/>
      <c r="AH2616" s="67" t="str">
        <v>Feb</v>
      </c>
      <c r="AI2616" s="68" t="str">
        <v>Feb</v>
      </c>
      <c r="AJ2616" s="69">
        <f t="shared" si="500"/>
        <v>4</v>
      </c>
      <c r="AK2616" s="70" t="str">
        <f t="shared" si="513"/>
        <v/>
      </c>
      <c r="AL2616" s="71" t="s">
        <v>17409</v>
      </c>
      <c r="AM2616" s="71" t="str">
        <v>2019</v>
      </c>
      <c r="AN2616" s="70">
        <f t="shared" si="515"/>
        <v>43510</v>
      </c>
      <c r="AO2616" s="70" t="s">
        <v>123</v>
      </c>
      <c r="AP2616" s="74">
        <f ca="1"/>
        <v>459</v>
      </c>
    </row>
    <row r="2617" spans="1:42" ht="14.4">
      <c r="A2617" s="55" t="s">
        <v>17592</v>
      </c>
      <c r="B2617" s="56" t="s">
        <v>89</v>
      </c>
      <c r="C2617" s="57">
        <v>43510</v>
      </c>
      <c r="D2617" s="56" t="s">
        <v>90</v>
      </c>
      <c r="E2617" s="56" t="s">
        <v>112</v>
      </c>
      <c r="F2617" s="58" t="s">
        <v>106</v>
      </c>
      <c r="G2617" s="58" t="s">
        <v>113</v>
      </c>
      <c r="H2617" s="56" t="s">
        <v>112</v>
      </c>
      <c r="I2617" s="59"/>
      <c r="J2617" s="59">
        <f t="shared" si="505"/>
        <v>43540</v>
      </c>
      <c r="K2617" s="56" t="s">
        <v>18</v>
      </c>
      <c r="L2617" s="56" t="s">
        <v>14</v>
      </c>
      <c r="M2617" s="60" t="s">
        <v>17576</v>
      </c>
      <c r="N2617" s="56" t="s">
        <v>17594</v>
      </c>
      <c r="O2617" s="56" t="s">
        <v>29</v>
      </c>
      <c r="P2617" s="56" t="s">
        <v>17595</v>
      </c>
      <c r="Q2617" s="56" t="s">
        <v>116</v>
      </c>
      <c r="R2617" s="57">
        <v>43510</v>
      </c>
      <c r="S2617" s="56" t="s">
        <v>108</v>
      </c>
      <c r="T2617" s="56" t="s">
        <v>108</v>
      </c>
      <c r="U2617" s="57"/>
      <c r="V2617" s="77"/>
      <c r="W2617" s="62" t="s">
        <v>108</v>
      </c>
      <c r="X2617" s="57"/>
      <c r="Y2617" s="56" t="s">
        <v>108</v>
      </c>
      <c r="Z2617" s="56" t="s">
        <v>123</v>
      </c>
      <c r="AA2617" s="57">
        <v>43510</v>
      </c>
      <c r="AB2617" s="63" t="s">
        <v>147</v>
      </c>
      <c r="AC2617" s="64" t="s">
        <v>12057</v>
      </c>
      <c r="AD2617" s="65" t="s">
        <v>118</v>
      </c>
      <c r="AE2617" s="65" t="s">
        <v>119</v>
      </c>
      <c r="AF2617" s="66"/>
      <c r="AG2617" s="66"/>
      <c r="AH2617" s="67" t="str">
        <v>Feb</v>
      </c>
      <c r="AI2617" s="68" t="str">
        <v>Feb</v>
      </c>
      <c r="AJ2617" s="69">
        <f t="shared" si="500"/>
        <v>0</v>
      </c>
      <c r="AK2617" s="70">
        <f t="shared" si="513"/>
        <v>43540</v>
      </c>
      <c r="AL2617" s="71">
        <v>30</v>
      </c>
      <c r="AM2617" s="71" t="str">
        <v>2019</v>
      </c>
      <c r="AN2617" s="70">
        <f t="shared" si="515"/>
        <v>43520</v>
      </c>
      <c r="AO2617" s="70" t="s">
        <v>121</v>
      </c>
      <c r="AP2617" s="74">
        <f ca="1"/>
        <v>449</v>
      </c>
    </row>
    <row r="2618" spans="1:42" ht="14.4">
      <c r="A2618" s="55" t="s">
        <v>17600</v>
      </c>
      <c r="B2618" s="56" t="s">
        <v>89</v>
      </c>
      <c r="C2618" s="57">
        <v>43496</v>
      </c>
      <c r="D2618" s="56" t="s">
        <v>229</v>
      </c>
      <c r="E2618" s="56" t="s">
        <v>140</v>
      </c>
      <c r="F2618" s="58" t="s">
        <v>106</v>
      </c>
      <c r="G2618" s="58" t="s">
        <v>107</v>
      </c>
      <c r="H2618" s="56" t="s">
        <v>140</v>
      </c>
      <c r="I2618" s="57"/>
      <c r="J2618" s="57">
        <f t="shared" si="505"/>
        <v>43526</v>
      </c>
      <c r="K2618" s="56" t="s">
        <v>18</v>
      </c>
      <c r="L2618" s="56" t="s">
        <v>14</v>
      </c>
      <c r="M2618" s="60" t="s">
        <v>17603</v>
      </c>
      <c r="N2618" s="302" t="s">
        <v>17603</v>
      </c>
      <c r="O2618" s="56" t="s">
        <v>37</v>
      </c>
      <c r="P2618" s="56" t="s">
        <v>108</v>
      </c>
      <c r="Q2618" s="56" t="s">
        <v>96</v>
      </c>
      <c r="R2618" s="57"/>
      <c r="S2618" s="56" t="s">
        <v>108</v>
      </c>
      <c r="T2618" s="56" t="s">
        <v>108</v>
      </c>
      <c r="U2618" s="57"/>
      <c r="V2618" s="62"/>
      <c r="W2618" s="62">
        <v>0</v>
      </c>
      <c r="X2618" s="57"/>
      <c r="Y2618" s="56" t="s">
        <v>108</v>
      </c>
      <c r="Z2618" s="56" t="s">
        <v>123</v>
      </c>
      <c r="AA2618" s="57">
        <v>43496</v>
      </c>
      <c r="AB2618" s="63" t="s">
        <v>127</v>
      </c>
      <c r="AC2618" s="64" t="s">
        <v>17607</v>
      </c>
      <c r="AD2618" s="65" t="s">
        <v>224</v>
      </c>
      <c r="AE2618" s="65"/>
      <c r="AF2618" s="66"/>
      <c r="AG2618" s="66"/>
      <c r="AH2618" s="67" t="str">
        <v>Jan</v>
      </c>
      <c r="AI2618" s="68" t="str">
        <v>Jan</v>
      </c>
      <c r="AJ2618" s="69">
        <f t="shared" si="500"/>
        <v>0</v>
      </c>
      <c r="AK2618" s="70" t="str">
        <f t="shared" si="513"/>
        <v/>
      </c>
      <c r="AL2618" s="71" t="s">
        <v>17409</v>
      </c>
      <c r="AM2618" s="71" t="str">
        <v>2019</v>
      </c>
      <c r="AN2618" s="70">
        <f t="shared" si="515"/>
        <v>43506</v>
      </c>
      <c r="AO2618" s="70" t="s">
        <v>123</v>
      </c>
      <c r="AP2618" s="74">
        <f ca="1"/>
        <v>463</v>
      </c>
    </row>
    <row r="2619" spans="1:42" ht="14.4">
      <c r="A2619" s="55" t="s">
        <v>17609</v>
      </c>
      <c r="B2619" s="56" t="s">
        <v>89</v>
      </c>
      <c r="C2619" s="57">
        <v>43572</v>
      </c>
      <c r="D2619" s="56" t="s">
        <v>119</v>
      </c>
      <c r="E2619" s="56" t="s">
        <v>327</v>
      </c>
      <c r="F2619" s="58" t="s">
        <v>92</v>
      </c>
      <c r="G2619" s="58" t="s">
        <v>328</v>
      </c>
      <c r="H2619" s="56" t="s">
        <v>327</v>
      </c>
      <c r="I2619" s="57"/>
      <c r="J2619" s="57">
        <f t="shared" si="505"/>
        <v>43602</v>
      </c>
      <c r="K2619" s="56" t="s">
        <v>18</v>
      </c>
      <c r="L2619" s="56" t="s">
        <v>18</v>
      </c>
      <c r="M2619" s="60" t="s">
        <v>17611</v>
      </c>
      <c r="N2619" s="56" t="s">
        <v>17613</v>
      </c>
      <c r="O2619" s="56" t="s">
        <v>271</v>
      </c>
      <c r="P2619" s="56">
        <v>2118033</v>
      </c>
      <c r="Q2619" s="56" t="s">
        <v>96</v>
      </c>
      <c r="R2619" s="57"/>
      <c r="S2619" s="56" t="s">
        <v>18</v>
      </c>
      <c r="T2619" s="56"/>
      <c r="U2619" s="57"/>
      <c r="V2619" s="62"/>
      <c r="W2619" s="62"/>
      <c r="X2619" s="57"/>
      <c r="Y2619" s="56" t="s">
        <v>108</v>
      </c>
      <c r="Z2619" s="56" t="s">
        <v>123</v>
      </c>
      <c r="AA2619" s="57">
        <v>43572</v>
      </c>
      <c r="AB2619" s="63"/>
      <c r="AC2619" s="64" t="s">
        <v>292</v>
      </c>
      <c r="AD2619" s="56" t="s">
        <v>294</v>
      </c>
      <c r="AE2619" s="56"/>
      <c r="AF2619" s="61"/>
      <c r="AG2619" s="61"/>
      <c r="AH2619" s="67" t="str">
        <v>Apr</v>
      </c>
      <c r="AI2619" s="68" t="str">
        <v>Apr</v>
      </c>
      <c r="AJ2619" s="69">
        <f t="shared" si="500"/>
        <v>0</v>
      </c>
      <c r="AK2619" s="70" t="str">
        <f t="shared" si="513"/>
        <v/>
      </c>
      <c r="AL2619" s="71" t="s">
        <v>17409</v>
      </c>
      <c r="AM2619" s="71" t="str">
        <v>2019</v>
      </c>
      <c r="AN2619" s="70">
        <f t="shared" si="515"/>
        <v>43582</v>
      </c>
      <c r="AO2619" s="70" t="s">
        <v>123</v>
      </c>
      <c r="AP2619" s="74">
        <f ca="1"/>
        <v>387</v>
      </c>
    </row>
    <row r="2620" spans="1:42" ht="14.4">
      <c r="A2620" s="55" t="s">
        <v>17617</v>
      </c>
      <c r="B2620" s="56" t="s">
        <v>89</v>
      </c>
      <c r="C2620" s="57">
        <v>43502</v>
      </c>
      <c r="D2620" s="56" t="s">
        <v>119</v>
      </c>
      <c r="E2620" s="56" t="s">
        <v>140</v>
      </c>
      <c r="F2620" s="58" t="s">
        <v>106</v>
      </c>
      <c r="G2620" s="58" t="s">
        <v>107</v>
      </c>
      <c r="H2620" s="56" t="s">
        <v>140</v>
      </c>
      <c r="I2620" s="57"/>
      <c r="J2620" s="57">
        <f t="shared" si="505"/>
        <v>43532</v>
      </c>
      <c r="K2620" s="56" t="s">
        <v>18</v>
      </c>
      <c r="L2620" s="56" t="s">
        <v>14</v>
      </c>
      <c r="M2620" s="60" t="s">
        <v>3883</v>
      </c>
      <c r="N2620" s="56" t="s">
        <v>17619</v>
      </c>
      <c r="O2620" s="56" t="s">
        <v>20</v>
      </c>
      <c r="P2620" s="56" t="s">
        <v>108</v>
      </c>
      <c r="Q2620" s="56" t="s">
        <v>96</v>
      </c>
      <c r="R2620" s="57"/>
      <c r="S2620" s="56" t="s">
        <v>108</v>
      </c>
      <c r="T2620" s="56" t="s">
        <v>108</v>
      </c>
      <c r="U2620" s="57"/>
      <c r="V2620" s="62"/>
      <c r="W2620" s="62" t="s">
        <v>108</v>
      </c>
      <c r="X2620" s="57"/>
      <c r="Y2620" s="56" t="s">
        <v>108</v>
      </c>
      <c r="Z2620" s="56" t="s">
        <v>123</v>
      </c>
      <c r="AA2620" s="57">
        <v>43502</v>
      </c>
      <c r="AB2620" s="63" t="s">
        <v>147</v>
      </c>
      <c r="AC2620" s="64" t="s">
        <v>7578</v>
      </c>
      <c r="AD2620" s="65" t="s">
        <v>224</v>
      </c>
      <c r="AE2620" s="65"/>
      <c r="AF2620" s="66"/>
      <c r="AG2620" s="66"/>
      <c r="AH2620" s="67" t="str">
        <v>Feb</v>
      </c>
      <c r="AI2620" s="68" t="str">
        <v>Feb</v>
      </c>
      <c r="AJ2620" s="69">
        <f t="shared" si="500"/>
        <v>0</v>
      </c>
      <c r="AK2620" s="70" t="str">
        <f t="shared" si="513"/>
        <v/>
      </c>
      <c r="AL2620" s="71" t="s">
        <v>17409</v>
      </c>
      <c r="AM2620" s="71" t="str">
        <v>2019</v>
      </c>
      <c r="AN2620" s="70">
        <f t="shared" si="515"/>
        <v>43512</v>
      </c>
      <c r="AO2620" s="70" t="s">
        <v>123</v>
      </c>
      <c r="AP2620" s="74">
        <f ca="1"/>
        <v>457</v>
      </c>
    </row>
    <row r="2621" spans="1:42" ht="14.4">
      <c r="A2621" s="55" t="s">
        <v>17624</v>
      </c>
      <c r="B2621" s="56" t="s">
        <v>89</v>
      </c>
      <c r="C2621" s="57">
        <v>43550</v>
      </c>
      <c r="D2621" s="56" t="s">
        <v>119</v>
      </c>
      <c r="E2621" s="56" t="s">
        <v>140</v>
      </c>
      <c r="F2621" s="58" t="s">
        <v>106</v>
      </c>
      <c r="G2621" s="58" t="s">
        <v>107</v>
      </c>
      <c r="H2621" s="56" t="s">
        <v>140</v>
      </c>
      <c r="I2621" s="59"/>
      <c r="J2621" s="59">
        <f t="shared" si="505"/>
        <v>43580</v>
      </c>
      <c r="K2621" s="56" t="s">
        <v>18</v>
      </c>
      <c r="L2621" s="56" t="s">
        <v>14</v>
      </c>
      <c r="M2621" s="60" t="s">
        <v>3883</v>
      </c>
      <c r="N2621" s="56" t="s">
        <v>17626</v>
      </c>
      <c r="O2621" s="61"/>
      <c r="P2621" s="56" t="s">
        <v>108</v>
      </c>
      <c r="Q2621" s="56" t="s">
        <v>96</v>
      </c>
      <c r="R2621" s="57"/>
      <c r="S2621" s="56" t="s">
        <v>108</v>
      </c>
      <c r="T2621" s="56" t="s">
        <v>108</v>
      </c>
      <c r="U2621" s="59"/>
      <c r="V2621" s="77"/>
      <c r="W2621" s="62" t="s">
        <v>108</v>
      </c>
      <c r="X2621" s="59"/>
      <c r="Y2621" s="56" t="s">
        <v>108</v>
      </c>
      <c r="Z2621" s="56" t="s">
        <v>123</v>
      </c>
      <c r="AA2621" s="57">
        <v>43550</v>
      </c>
      <c r="AB2621" s="63" t="s">
        <v>168</v>
      </c>
      <c r="AC2621" s="64" t="s">
        <v>5661</v>
      </c>
      <c r="AD2621" s="56" t="s">
        <v>118</v>
      </c>
      <c r="AE2621" s="56"/>
      <c r="AF2621" s="61"/>
      <c r="AG2621" s="61"/>
      <c r="AH2621" s="67" t="str">
        <v>Mar</v>
      </c>
      <c r="AI2621" s="68" t="str">
        <v>Mar</v>
      </c>
      <c r="AJ2621" s="69">
        <f t="shared" si="500"/>
        <v>0</v>
      </c>
      <c r="AK2621" s="70" t="str">
        <f t="shared" si="513"/>
        <v/>
      </c>
      <c r="AL2621" s="71" t="s">
        <v>17409</v>
      </c>
      <c r="AM2621" s="71" t="str">
        <v>2019</v>
      </c>
      <c r="AN2621" s="70">
        <f t="shared" si="515"/>
        <v>43560</v>
      </c>
      <c r="AO2621" s="70" t="s">
        <v>123</v>
      </c>
      <c r="AP2621" s="74">
        <f ca="1"/>
        <v>409</v>
      </c>
    </row>
    <row r="2622" spans="1:42" ht="14.4">
      <c r="A2622" s="55" t="s">
        <v>17631</v>
      </c>
      <c r="B2622" s="56" t="s">
        <v>89</v>
      </c>
      <c r="C2622" s="57">
        <v>43570</v>
      </c>
      <c r="D2622" s="56" t="s">
        <v>119</v>
      </c>
      <c r="E2622" s="56" t="s">
        <v>129</v>
      </c>
      <c r="F2622" s="58" t="s">
        <v>106</v>
      </c>
      <c r="G2622" s="58" t="s">
        <v>107</v>
      </c>
      <c r="H2622" s="56" t="s">
        <v>129</v>
      </c>
      <c r="I2622" s="57"/>
      <c r="J2622" s="57">
        <f t="shared" si="505"/>
        <v>43600</v>
      </c>
      <c r="K2622" s="56" t="s">
        <v>18</v>
      </c>
      <c r="L2622" s="56" t="s">
        <v>18</v>
      </c>
      <c r="M2622" s="60" t="s">
        <v>3883</v>
      </c>
      <c r="N2622" s="56" t="s">
        <v>17634</v>
      </c>
      <c r="O2622" s="56" t="s">
        <v>95</v>
      </c>
      <c r="P2622" s="56" t="s">
        <v>17635</v>
      </c>
      <c r="Q2622" s="56" t="s">
        <v>17</v>
      </c>
      <c r="R2622" s="57"/>
      <c r="S2622" s="56" t="s">
        <v>108</v>
      </c>
      <c r="T2622" s="56" t="s">
        <v>108</v>
      </c>
      <c r="U2622" s="57"/>
      <c r="V2622" s="62"/>
      <c r="W2622" s="62"/>
      <c r="X2622" s="57"/>
      <c r="Y2622" s="56" t="s">
        <v>108</v>
      </c>
      <c r="Z2622" s="56" t="s">
        <v>121</v>
      </c>
      <c r="AA2622" s="57">
        <v>43578</v>
      </c>
      <c r="AB2622" s="63" t="s">
        <v>244</v>
      </c>
      <c r="AC2622" s="60" t="s">
        <v>11052</v>
      </c>
      <c r="AD2622" s="65" t="s">
        <v>97</v>
      </c>
      <c r="AE2622" s="56" t="s">
        <v>119</v>
      </c>
      <c r="AF2622" s="61"/>
      <c r="AG2622" s="61"/>
      <c r="AH2622" s="67" t="str">
        <v>Apr</v>
      </c>
      <c r="AI2622" s="68" t="str">
        <v>Apr</v>
      </c>
      <c r="AJ2622" s="69">
        <f t="shared" si="500"/>
        <v>8</v>
      </c>
      <c r="AK2622" s="70" t="str">
        <f t="shared" si="513"/>
        <v/>
      </c>
      <c r="AL2622" s="71" t="s">
        <v>17409</v>
      </c>
      <c r="AM2622" s="71" t="str">
        <v>2019</v>
      </c>
      <c r="AN2622" s="70">
        <f t="shared" si="515"/>
        <v>43580</v>
      </c>
      <c r="AO2622" s="70" t="s">
        <v>123</v>
      </c>
      <c r="AP2622" s="74">
        <f ca="1"/>
        <v>389</v>
      </c>
    </row>
    <row r="2623" spans="1:42" ht="14.4">
      <c r="A2623" s="55" t="s">
        <v>17637</v>
      </c>
      <c r="B2623" s="56" t="s">
        <v>89</v>
      </c>
      <c r="C2623" s="57">
        <v>43655</v>
      </c>
      <c r="D2623" s="56" t="s">
        <v>131</v>
      </c>
      <c r="E2623" s="56" t="s">
        <v>12</v>
      </c>
      <c r="F2623" s="58" t="s">
        <v>106</v>
      </c>
      <c r="G2623" s="58" t="s">
        <v>107</v>
      </c>
      <c r="H2623" s="56" t="s">
        <v>12</v>
      </c>
      <c r="I2623" s="57"/>
      <c r="J2623" s="57">
        <f t="shared" si="505"/>
        <v>43685</v>
      </c>
      <c r="K2623" s="56" t="s">
        <v>18</v>
      </c>
      <c r="L2623" s="56" t="s">
        <v>18</v>
      </c>
      <c r="M2623" s="60" t="s">
        <v>3883</v>
      </c>
      <c r="N2623" s="56" t="s">
        <v>17644</v>
      </c>
      <c r="O2623" s="56" t="s">
        <v>29</v>
      </c>
      <c r="P2623" s="56" t="s">
        <v>17645</v>
      </c>
      <c r="Q2623" s="56" t="s">
        <v>17</v>
      </c>
      <c r="R2623" s="57"/>
      <c r="S2623" s="56"/>
      <c r="T2623" s="56"/>
      <c r="U2623" s="57"/>
      <c r="V2623" s="62"/>
      <c r="W2623" s="62"/>
      <c r="X2623" s="57"/>
      <c r="Y2623" s="56"/>
      <c r="Z2623" s="56" t="s">
        <v>121</v>
      </c>
      <c r="AA2623" s="57">
        <v>43655</v>
      </c>
      <c r="AB2623" s="63"/>
      <c r="AC2623" s="64"/>
      <c r="AD2623" s="65" t="s">
        <v>97</v>
      </c>
      <c r="AE2623" s="56" t="s">
        <v>131</v>
      </c>
      <c r="AF2623" s="61"/>
      <c r="AG2623" s="61"/>
      <c r="AH2623" s="67" t="str">
        <v>Jul</v>
      </c>
      <c r="AI2623" s="68" t="str">
        <v>Jul</v>
      </c>
      <c r="AJ2623" s="69">
        <f t="shared" si="500"/>
        <v>0</v>
      </c>
      <c r="AK2623" s="70" t="str">
        <f t="shared" si="513"/>
        <v/>
      </c>
      <c r="AL2623" s="71" t="s">
        <v>17409</v>
      </c>
      <c r="AM2623" s="71" t="str">
        <v>2019</v>
      </c>
      <c r="AN2623" s="70">
        <f t="shared" si="515"/>
        <v>43665</v>
      </c>
      <c r="AO2623" s="70" t="s">
        <v>123</v>
      </c>
      <c r="AP2623" s="74">
        <f ca="1"/>
        <v>304</v>
      </c>
    </row>
    <row r="2624" spans="1:42" ht="14.4">
      <c r="A2624" s="55" t="s">
        <v>17648</v>
      </c>
      <c r="B2624" s="56" t="s">
        <v>89</v>
      </c>
      <c r="C2624" s="57">
        <v>43657</v>
      </c>
      <c r="D2624" s="56" t="s">
        <v>119</v>
      </c>
      <c r="E2624" s="56" t="s">
        <v>12</v>
      </c>
      <c r="F2624" s="58" t="s">
        <v>106</v>
      </c>
      <c r="G2624" s="58" t="s">
        <v>107</v>
      </c>
      <c r="H2624" s="56" t="s">
        <v>12</v>
      </c>
      <c r="I2624" s="57"/>
      <c r="J2624" s="57">
        <f t="shared" si="505"/>
        <v>43687</v>
      </c>
      <c r="K2624" s="56" t="s">
        <v>18</v>
      </c>
      <c r="L2624" s="56" t="s">
        <v>18</v>
      </c>
      <c r="M2624" s="60" t="s">
        <v>3883</v>
      </c>
      <c r="N2624" s="56" t="s">
        <v>17649</v>
      </c>
      <c r="O2624" s="56" t="s">
        <v>29</v>
      </c>
      <c r="P2624" s="56" t="s">
        <v>17651</v>
      </c>
      <c r="Q2624" s="56" t="s">
        <v>17</v>
      </c>
      <c r="R2624" s="57"/>
      <c r="S2624" s="56"/>
      <c r="T2624" s="56"/>
      <c r="U2624" s="57"/>
      <c r="V2624" s="62"/>
      <c r="W2624" s="62"/>
      <c r="X2624" s="57"/>
      <c r="Y2624" s="56"/>
      <c r="Z2624" s="56" t="s">
        <v>121</v>
      </c>
      <c r="AA2624" s="57">
        <v>43664</v>
      </c>
      <c r="AB2624" s="63"/>
      <c r="AC2624" s="64"/>
      <c r="AD2624" s="65" t="s">
        <v>97</v>
      </c>
      <c r="AE2624" s="56" t="s">
        <v>119</v>
      </c>
      <c r="AF2624" s="61"/>
      <c r="AG2624" s="61"/>
      <c r="AH2624" s="67" t="str">
        <v>Jul</v>
      </c>
      <c r="AI2624" s="68" t="str">
        <v>Jul</v>
      </c>
      <c r="AJ2624" s="69">
        <f t="shared" si="500"/>
        <v>7</v>
      </c>
      <c r="AK2624" s="70" t="str">
        <f t="shared" si="513"/>
        <v/>
      </c>
      <c r="AL2624" s="71" t="s">
        <v>17409</v>
      </c>
      <c r="AM2624" s="71" t="str">
        <v>2019</v>
      </c>
      <c r="AN2624" s="70">
        <f t="shared" si="515"/>
        <v>43667</v>
      </c>
      <c r="AO2624" s="70" t="s">
        <v>123</v>
      </c>
      <c r="AP2624" s="74">
        <f ca="1"/>
        <v>302</v>
      </c>
    </row>
    <row r="2625" spans="1:42" ht="14.4">
      <c r="A2625" s="55" t="s">
        <v>17656</v>
      </c>
      <c r="B2625" s="56" t="s">
        <v>89</v>
      </c>
      <c r="C2625" s="57">
        <v>43675</v>
      </c>
      <c r="D2625" s="56" t="s">
        <v>119</v>
      </c>
      <c r="E2625" s="56" t="s">
        <v>140</v>
      </c>
      <c r="F2625" s="58" t="s">
        <v>106</v>
      </c>
      <c r="G2625" s="58" t="s">
        <v>107</v>
      </c>
      <c r="H2625" s="56" t="s">
        <v>140</v>
      </c>
      <c r="I2625" s="57"/>
      <c r="J2625" s="57">
        <f t="shared" si="505"/>
        <v>43705</v>
      </c>
      <c r="K2625" s="56" t="s">
        <v>18</v>
      </c>
      <c r="L2625" s="56" t="s">
        <v>18</v>
      </c>
      <c r="M2625" s="60" t="s">
        <v>3883</v>
      </c>
      <c r="N2625" s="56" t="s">
        <v>17660</v>
      </c>
      <c r="O2625" s="56" t="s">
        <v>29</v>
      </c>
      <c r="P2625" s="56" t="s">
        <v>17661</v>
      </c>
      <c r="Q2625" s="56" t="s">
        <v>17</v>
      </c>
      <c r="R2625" s="59"/>
      <c r="S2625" s="56" t="s">
        <v>18</v>
      </c>
      <c r="T2625" s="56" t="s">
        <v>108</v>
      </c>
      <c r="U2625" s="59"/>
      <c r="V2625" s="77"/>
      <c r="W2625" s="62">
        <v>0</v>
      </c>
      <c r="X2625" s="59"/>
      <c r="Y2625" s="56" t="s">
        <v>108</v>
      </c>
      <c r="Z2625" s="56" t="s">
        <v>121</v>
      </c>
      <c r="AA2625" s="57">
        <v>43675</v>
      </c>
      <c r="AB2625" s="63" t="s">
        <v>163</v>
      </c>
      <c r="AC2625" s="64" t="s">
        <v>17663</v>
      </c>
      <c r="AD2625" s="56" t="s">
        <v>360</v>
      </c>
      <c r="AE2625" s="56" t="s">
        <v>119</v>
      </c>
      <c r="AF2625" s="61"/>
      <c r="AG2625" s="61"/>
      <c r="AH2625" s="67" t="str">
        <v>Jul</v>
      </c>
      <c r="AI2625" s="68" t="str">
        <v>Jul</v>
      </c>
      <c r="AJ2625" s="69">
        <f t="shared" si="500"/>
        <v>0</v>
      </c>
      <c r="AK2625" s="70" t="str">
        <f t="shared" si="513"/>
        <v/>
      </c>
      <c r="AL2625" s="71" t="s">
        <v>17409</v>
      </c>
      <c r="AM2625" s="71" t="str">
        <v>2019</v>
      </c>
      <c r="AN2625" s="70">
        <f t="shared" si="515"/>
        <v>43685</v>
      </c>
      <c r="AO2625" s="70" t="s">
        <v>123</v>
      </c>
      <c r="AP2625" s="74">
        <f ca="1"/>
        <v>284</v>
      </c>
    </row>
    <row r="2626" spans="1:42" ht="14.4">
      <c r="A2626" s="55" t="s">
        <v>17666</v>
      </c>
      <c r="B2626" s="56" t="s">
        <v>89</v>
      </c>
      <c r="C2626" s="57">
        <v>43691</v>
      </c>
      <c r="D2626" s="56" t="s">
        <v>119</v>
      </c>
      <c r="E2626" s="56" t="s">
        <v>140</v>
      </c>
      <c r="F2626" s="58" t="s">
        <v>106</v>
      </c>
      <c r="G2626" s="58" t="s">
        <v>107</v>
      </c>
      <c r="H2626" s="56" t="s">
        <v>140</v>
      </c>
      <c r="I2626" s="57"/>
      <c r="J2626" s="57">
        <f t="shared" si="505"/>
        <v>43721</v>
      </c>
      <c r="K2626" s="56" t="s">
        <v>18</v>
      </c>
      <c r="L2626" s="56" t="s">
        <v>18</v>
      </c>
      <c r="M2626" s="60" t="s">
        <v>3883</v>
      </c>
      <c r="N2626" s="56" t="s">
        <v>17668</v>
      </c>
      <c r="O2626" s="56" t="s">
        <v>44</v>
      </c>
      <c r="P2626" s="56" t="s">
        <v>17670</v>
      </c>
      <c r="Q2626" s="56" t="s">
        <v>17</v>
      </c>
      <c r="R2626" s="57"/>
      <c r="S2626" s="56" t="s">
        <v>18</v>
      </c>
      <c r="T2626" s="56" t="s">
        <v>14</v>
      </c>
      <c r="U2626" s="57"/>
      <c r="V2626" s="62"/>
      <c r="W2626" s="62">
        <v>0</v>
      </c>
      <c r="X2626" s="57"/>
      <c r="Y2626" s="56" t="s">
        <v>108</v>
      </c>
      <c r="Z2626" s="56" t="s">
        <v>121</v>
      </c>
      <c r="AA2626" s="57">
        <v>43691</v>
      </c>
      <c r="AB2626" s="63" t="s">
        <v>124</v>
      </c>
      <c r="AC2626" s="64" t="s">
        <v>17672</v>
      </c>
      <c r="AD2626" s="65" t="s">
        <v>97</v>
      </c>
      <c r="AE2626" s="56" t="s">
        <v>119</v>
      </c>
      <c r="AF2626" s="61"/>
      <c r="AG2626" s="61"/>
      <c r="AH2626" s="67" t="str">
        <v>Aug</v>
      </c>
      <c r="AI2626" s="68" t="str">
        <v>Aug</v>
      </c>
      <c r="AJ2626" s="69">
        <f t="shared" si="500"/>
        <v>0</v>
      </c>
      <c r="AK2626" s="70" t="str">
        <f t="shared" si="513"/>
        <v/>
      </c>
      <c r="AL2626" s="71" t="s">
        <v>17409</v>
      </c>
      <c r="AM2626" s="71" t="str">
        <v>2019</v>
      </c>
      <c r="AN2626" s="70">
        <f t="shared" si="515"/>
        <v>43701</v>
      </c>
      <c r="AO2626" s="70" t="s">
        <v>123</v>
      </c>
      <c r="AP2626" s="74">
        <f ca="1"/>
        <v>268</v>
      </c>
    </row>
    <row r="2627" spans="1:42" ht="14.4">
      <c r="A2627" s="55" t="s">
        <v>17673</v>
      </c>
      <c r="B2627" s="56" t="s">
        <v>89</v>
      </c>
      <c r="C2627" s="57">
        <v>43703</v>
      </c>
      <c r="D2627" s="56" t="s">
        <v>119</v>
      </c>
      <c r="E2627" s="56" t="s">
        <v>140</v>
      </c>
      <c r="F2627" s="58" t="s">
        <v>106</v>
      </c>
      <c r="G2627" s="58" t="s">
        <v>107</v>
      </c>
      <c r="H2627" s="56" t="s">
        <v>140</v>
      </c>
      <c r="I2627" s="57"/>
      <c r="J2627" s="57">
        <f t="shared" si="505"/>
        <v>43733</v>
      </c>
      <c r="K2627" s="56" t="s">
        <v>18</v>
      </c>
      <c r="L2627" s="56" t="s">
        <v>14</v>
      </c>
      <c r="M2627" s="60" t="s">
        <v>3883</v>
      </c>
      <c r="N2627" s="56" t="s">
        <v>17675</v>
      </c>
      <c r="O2627" s="56" t="s">
        <v>20</v>
      </c>
      <c r="P2627" s="56" t="s">
        <v>17676</v>
      </c>
      <c r="Q2627" s="56" t="s">
        <v>21</v>
      </c>
      <c r="R2627" s="57"/>
      <c r="S2627" s="56" t="s">
        <v>18</v>
      </c>
      <c r="T2627" s="56" t="s">
        <v>14</v>
      </c>
      <c r="U2627" s="57"/>
      <c r="V2627" s="62"/>
      <c r="W2627" s="62">
        <v>0</v>
      </c>
      <c r="X2627" s="57"/>
      <c r="Y2627" s="56" t="s">
        <v>108</v>
      </c>
      <c r="Z2627" s="56" t="s">
        <v>121</v>
      </c>
      <c r="AA2627" s="57">
        <v>43703</v>
      </c>
      <c r="AB2627" s="63" t="s">
        <v>124</v>
      </c>
      <c r="AC2627" s="64" t="s">
        <v>17679</v>
      </c>
      <c r="AD2627" s="65" t="s">
        <v>97</v>
      </c>
      <c r="AE2627" s="56" t="s">
        <v>119</v>
      </c>
      <c r="AF2627" s="61"/>
      <c r="AG2627" s="61"/>
      <c r="AH2627" s="67" t="str">
        <v>Aug</v>
      </c>
      <c r="AI2627" s="68" t="str">
        <v>Aug</v>
      </c>
      <c r="AJ2627" s="69">
        <f t="shared" si="500"/>
        <v>0</v>
      </c>
      <c r="AK2627" s="70" t="str">
        <f t="shared" si="513"/>
        <v/>
      </c>
      <c r="AL2627" s="71" t="s">
        <v>17409</v>
      </c>
      <c r="AM2627" s="71" t="str">
        <v>2019</v>
      </c>
      <c r="AN2627" s="70">
        <f t="shared" si="515"/>
        <v>43713</v>
      </c>
      <c r="AO2627" s="70" t="s">
        <v>123</v>
      </c>
      <c r="AP2627" s="74">
        <f ca="1"/>
        <v>256</v>
      </c>
    </row>
    <row r="2628" spans="1:42" ht="14.4">
      <c r="A2628" s="55" t="s">
        <v>17682</v>
      </c>
      <c r="B2628" s="56" t="s">
        <v>89</v>
      </c>
      <c r="C2628" s="57">
        <v>43811</v>
      </c>
      <c r="D2628" s="56" t="s">
        <v>90</v>
      </c>
      <c r="E2628" s="56" t="s">
        <v>1579</v>
      </c>
      <c r="F2628" s="58" t="s">
        <v>92</v>
      </c>
      <c r="G2628" s="58" t="s">
        <v>1581</v>
      </c>
      <c r="H2628" s="56" t="s">
        <v>1579</v>
      </c>
      <c r="I2628" s="59"/>
      <c r="J2628" s="59">
        <f t="shared" si="505"/>
        <v>43841</v>
      </c>
      <c r="K2628" s="56" t="s">
        <v>18</v>
      </c>
      <c r="L2628" s="56" t="s">
        <v>18</v>
      </c>
      <c r="M2628" s="60" t="s">
        <v>3883</v>
      </c>
      <c r="N2628" s="56" t="s">
        <v>17686</v>
      </c>
      <c r="O2628" s="56" t="s">
        <v>132</v>
      </c>
      <c r="P2628" s="56" t="s">
        <v>1963</v>
      </c>
      <c r="Q2628" s="56" t="s">
        <v>96</v>
      </c>
      <c r="R2628" s="59"/>
      <c r="S2628" s="56"/>
      <c r="T2628" s="56"/>
      <c r="U2628" s="57"/>
      <c r="V2628" s="77"/>
      <c r="W2628" s="77"/>
      <c r="X2628" s="59"/>
      <c r="Y2628" s="61"/>
      <c r="Z2628" s="56" t="s">
        <v>121</v>
      </c>
      <c r="AA2628" s="57">
        <v>43811</v>
      </c>
      <c r="AB2628" s="75"/>
      <c r="AC2628" s="64" t="s">
        <v>17687</v>
      </c>
      <c r="AD2628" s="56" t="s">
        <v>97</v>
      </c>
      <c r="AE2628" s="56" t="s">
        <v>90</v>
      </c>
      <c r="AF2628" s="61"/>
      <c r="AG2628" s="61"/>
      <c r="AH2628" s="67" t="str">
        <v>Dec</v>
      </c>
      <c r="AI2628" s="68" t="str">
        <v>Dec</v>
      </c>
      <c r="AJ2628" s="69">
        <f t="shared" si="500"/>
        <v>0</v>
      </c>
      <c r="AK2628" s="70"/>
      <c r="AL2628" s="71"/>
      <c r="AM2628" s="71" t="str">
        <v>2019</v>
      </c>
      <c r="AN2628" s="70"/>
      <c r="AO2628" s="70" t="s">
        <v>123</v>
      </c>
      <c r="AP2628" s="74">
        <f ca="1"/>
        <v>148</v>
      </c>
    </row>
    <row r="2629" spans="1:42" ht="14.4">
      <c r="A2629" s="55" t="s">
        <v>17689</v>
      </c>
      <c r="B2629" s="56" t="s">
        <v>89</v>
      </c>
      <c r="C2629" s="57">
        <v>43565</v>
      </c>
      <c r="D2629" s="56" t="s">
        <v>119</v>
      </c>
      <c r="E2629" s="56" t="s">
        <v>140</v>
      </c>
      <c r="F2629" s="58" t="s">
        <v>106</v>
      </c>
      <c r="G2629" s="58" t="s">
        <v>107</v>
      </c>
      <c r="H2629" s="56" t="s">
        <v>140</v>
      </c>
      <c r="I2629" s="59"/>
      <c r="J2629" s="59">
        <f t="shared" si="505"/>
        <v>43595</v>
      </c>
      <c r="K2629" s="56" t="s">
        <v>18</v>
      </c>
      <c r="L2629" s="56" t="s">
        <v>18</v>
      </c>
      <c r="M2629" s="60" t="s">
        <v>1462</v>
      </c>
      <c r="N2629" s="56" t="s">
        <v>17694</v>
      </c>
      <c r="O2629" s="56" t="s">
        <v>189</v>
      </c>
      <c r="P2629" s="56" t="s">
        <v>10770</v>
      </c>
      <c r="Q2629" s="56" t="s">
        <v>17</v>
      </c>
      <c r="R2629" s="59"/>
      <c r="S2629" s="56" t="s">
        <v>108</v>
      </c>
      <c r="T2629" s="56" t="s">
        <v>108</v>
      </c>
      <c r="U2629" s="59"/>
      <c r="V2629" s="77"/>
      <c r="W2629" s="62">
        <v>0</v>
      </c>
      <c r="X2629" s="59"/>
      <c r="Y2629" s="56" t="s">
        <v>108</v>
      </c>
      <c r="Z2629" s="56" t="s">
        <v>121</v>
      </c>
      <c r="AA2629" s="57">
        <v>43565</v>
      </c>
      <c r="AB2629" s="63" t="s">
        <v>244</v>
      </c>
      <c r="AC2629" s="64" t="s">
        <v>10933</v>
      </c>
      <c r="AD2629" s="65" t="s">
        <v>97</v>
      </c>
      <c r="AE2629" s="56"/>
      <c r="AF2629" s="61"/>
      <c r="AG2629" s="61"/>
      <c r="AH2629" s="67" t="str">
        <v>Apr</v>
      </c>
      <c r="AI2629" s="68" t="str">
        <v>Apr</v>
      </c>
      <c r="AJ2629" s="69">
        <f t="shared" si="500"/>
        <v>0</v>
      </c>
      <c r="AK2629" s="70" t="str">
        <f t="shared" ref="AK2629:AK2636" si="516">IF(R2629="","",SUM(R2629+30))</f>
        <v/>
      </c>
      <c r="AL2629" s="71" t="s">
        <v>17409</v>
      </c>
      <c r="AM2629" s="71" t="str">
        <v>2019</v>
      </c>
      <c r="AN2629" s="70">
        <f t="shared" ref="AN2629:AN2636" si="517">IF(C2629="","",SUM(C2629+10))</f>
        <v>43575</v>
      </c>
      <c r="AO2629" s="70" t="s">
        <v>123</v>
      </c>
      <c r="AP2629" s="74">
        <f ca="1"/>
        <v>394</v>
      </c>
    </row>
    <row r="2630" spans="1:42" ht="14.4">
      <c r="A2630" s="55" t="s">
        <v>17704</v>
      </c>
      <c r="B2630" s="56" t="s">
        <v>89</v>
      </c>
      <c r="C2630" s="57">
        <v>43703</v>
      </c>
      <c r="D2630" s="56" t="s">
        <v>119</v>
      </c>
      <c r="E2630" s="56" t="s">
        <v>140</v>
      </c>
      <c r="F2630" s="58" t="s">
        <v>106</v>
      </c>
      <c r="G2630" s="58" t="s">
        <v>107</v>
      </c>
      <c r="H2630" s="56" t="s">
        <v>140</v>
      </c>
      <c r="I2630" s="57"/>
      <c r="J2630" s="57">
        <f t="shared" si="505"/>
        <v>43733</v>
      </c>
      <c r="K2630" s="56" t="s">
        <v>18</v>
      </c>
      <c r="L2630" s="56" t="s">
        <v>18</v>
      </c>
      <c r="M2630" s="60" t="s">
        <v>1462</v>
      </c>
      <c r="N2630" s="56" t="s">
        <v>17708</v>
      </c>
      <c r="O2630" s="56" t="s">
        <v>22</v>
      </c>
      <c r="P2630" s="56" t="s">
        <v>17709</v>
      </c>
      <c r="Q2630" s="56" t="s">
        <v>17</v>
      </c>
      <c r="R2630" s="57"/>
      <c r="S2630" s="56" t="s">
        <v>18</v>
      </c>
      <c r="T2630" s="56" t="s">
        <v>14</v>
      </c>
      <c r="U2630" s="57"/>
      <c r="V2630" s="62"/>
      <c r="W2630" s="62">
        <v>0</v>
      </c>
      <c r="X2630" s="57"/>
      <c r="Y2630" s="56" t="s">
        <v>108</v>
      </c>
      <c r="Z2630" s="56" t="s">
        <v>121</v>
      </c>
      <c r="AA2630" s="57">
        <v>43703</v>
      </c>
      <c r="AB2630" s="63" t="s">
        <v>124</v>
      </c>
      <c r="AC2630" s="64" t="s">
        <v>17711</v>
      </c>
      <c r="AD2630" s="65" t="s">
        <v>97</v>
      </c>
      <c r="AE2630" s="56" t="s">
        <v>119</v>
      </c>
      <c r="AF2630" s="61"/>
      <c r="AG2630" s="61"/>
      <c r="AH2630" s="67" t="str">
        <v>Aug</v>
      </c>
      <c r="AI2630" s="68" t="str">
        <v>Aug</v>
      </c>
      <c r="AJ2630" s="69">
        <f t="shared" si="500"/>
        <v>0</v>
      </c>
      <c r="AK2630" s="70" t="str">
        <f t="shared" si="516"/>
        <v/>
      </c>
      <c r="AL2630" s="71" t="s">
        <v>17409</v>
      </c>
      <c r="AM2630" s="71" t="str">
        <v>2019</v>
      </c>
      <c r="AN2630" s="70">
        <f t="shared" si="517"/>
        <v>43713</v>
      </c>
      <c r="AO2630" s="70" t="s">
        <v>123</v>
      </c>
      <c r="AP2630" s="74">
        <f ca="1"/>
        <v>256</v>
      </c>
    </row>
    <row r="2631" spans="1:42" ht="14.4">
      <c r="A2631" s="55" t="s">
        <v>17713</v>
      </c>
      <c r="B2631" s="56" t="s">
        <v>89</v>
      </c>
      <c r="C2631" s="57">
        <v>43703</v>
      </c>
      <c r="D2631" s="56" t="s">
        <v>119</v>
      </c>
      <c r="E2631" s="56" t="s">
        <v>140</v>
      </c>
      <c r="F2631" s="58" t="s">
        <v>106</v>
      </c>
      <c r="G2631" s="58" t="s">
        <v>107</v>
      </c>
      <c r="H2631" s="56" t="s">
        <v>140</v>
      </c>
      <c r="I2631" s="57"/>
      <c r="J2631" s="57">
        <f t="shared" si="505"/>
        <v>43733</v>
      </c>
      <c r="K2631" s="56" t="s">
        <v>18</v>
      </c>
      <c r="L2631" s="56" t="s">
        <v>18</v>
      </c>
      <c r="M2631" s="60" t="s">
        <v>1462</v>
      </c>
      <c r="N2631" s="56" t="s">
        <v>17716</v>
      </c>
      <c r="O2631" s="56" t="s">
        <v>137</v>
      </c>
      <c r="P2631" s="56" t="s">
        <v>17717</v>
      </c>
      <c r="Q2631" s="56" t="s">
        <v>17</v>
      </c>
      <c r="R2631" s="57"/>
      <c r="S2631" s="56" t="s">
        <v>18</v>
      </c>
      <c r="T2631" s="56" t="s">
        <v>14</v>
      </c>
      <c r="U2631" s="57"/>
      <c r="V2631" s="62"/>
      <c r="W2631" s="62">
        <v>0</v>
      </c>
      <c r="X2631" s="57"/>
      <c r="Y2631" s="56" t="s">
        <v>108</v>
      </c>
      <c r="Z2631" s="56" t="s">
        <v>121</v>
      </c>
      <c r="AA2631" s="57">
        <v>43703</v>
      </c>
      <c r="AB2631" s="63" t="s">
        <v>124</v>
      </c>
      <c r="AC2631" s="64" t="s">
        <v>17719</v>
      </c>
      <c r="AD2631" s="65" t="s">
        <v>97</v>
      </c>
      <c r="AE2631" s="56" t="s">
        <v>119</v>
      </c>
      <c r="AF2631" s="61"/>
      <c r="AG2631" s="61"/>
      <c r="AH2631" s="67" t="str">
        <v>Aug</v>
      </c>
      <c r="AI2631" s="68" t="str">
        <v>Aug</v>
      </c>
      <c r="AJ2631" s="69">
        <f t="shared" si="500"/>
        <v>0</v>
      </c>
      <c r="AK2631" s="70" t="str">
        <f t="shared" si="516"/>
        <v/>
      </c>
      <c r="AL2631" s="71" t="s">
        <v>17409</v>
      </c>
      <c r="AM2631" s="71" t="str">
        <v>2019</v>
      </c>
      <c r="AN2631" s="70">
        <f t="shared" si="517"/>
        <v>43713</v>
      </c>
      <c r="AO2631" s="70" t="s">
        <v>123</v>
      </c>
      <c r="AP2631" s="74">
        <f ca="1"/>
        <v>256</v>
      </c>
    </row>
    <row r="2632" spans="1:42" ht="14.4">
      <c r="A2632" s="55" t="s">
        <v>17721</v>
      </c>
      <c r="B2632" s="56" t="s">
        <v>89</v>
      </c>
      <c r="C2632" s="57">
        <v>43683</v>
      </c>
      <c r="D2632" s="56" t="s">
        <v>131</v>
      </c>
      <c r="E2632" s="56" t="s">
        <v>105</v>
      </c>
      <c r="F2632" s="58" t="s">
        <v>106</v>
      </c>
      <c r="G2632" s="58" t="s">
        <v>107</v>
      </c>
      <c r="H2632" s="56" t="s">
        <v>105</v>
      </c>
      <c r="I2632" s="57"/>
      <c r="J2632" s="57">
        <f t="shared" si="505"/>
        <v>43713</v>
      </c>
      <c r="K2632" s="56" t="s">
        <v>18</v>
      </c>
      <c r="L2632" s="56" t="s">
        <v>14</v>
      </c>
      <c r="M2632" s="60" t="s">
        <v>17725</v>
      </c>
      <c r="N2632" s="56" t="s">
        <v>17726</v>
      </c>
      <c r="O2632" s="56" t="s">
        <v>137</v>
      </c>
      <c r="P2632" s="56" t="s">
        <v>14124</v>
      </c>
      <c r="Q2632" s="56" t="s">
        <v>117</v>
      </c>
      <c r="R2632" s="57"/>
      <c r="S2632" s="56" t="s">
        <v>108</v>
      </c>
      <c r="T2632" s="56" t="s">
        <v>108</v>
      </c>
      <c r="U2632" s="57"/>
      <c r="V2632" s="62" t="s">
        <v>122</v>
      </c>
      <c r="W2632" s="76" t="s">
        <v>122</v>
      </c>
      <c r="X2632" s="57"/>
      <c r="Y2632" s="56" t="s">
        <v>108</v>
      </c>
      <c r="Z2632" s="56" t="s">
        <v>121</v>
      </c>
      <c r="AA2632" s="57">
        <v>43692</v>
      </c>
      <c r="AB2632" s="63" t="s">
        <v>124</v>
      </c>
      <c r="AC2632" s="64" t="s">
        <v>17728</v>
      </c>
      <c r="AD2632" s="65" t="s">
        <v>97</v>
      </c>
      <c r="AE2632" s="56" t="s">
        <v>119</v>
      </c>
      <c r="AF2632" s="61"/>
      <c r="AG2632" s="61"/>
      <c r="AH2632" s="67" t="str">
        <v>Aug</v>
      </c>
      <c r="AI2632" s="68" t="str">
        <v>Aug</v>
      </c>
      <c r="AJ2632" s="69">
        <f t="shared" si="500"/>
        <v>9</v>
      </c>
      <c r="AK2632" s="70" t="str">
        <f t="shared" si="516"/>
        <v/>
      </c>
      <c r="AL2632" s="71" t="s">
        <v>17409</v>
      </c>
      <c r="AM2632" s="71" t="str">
        <v>2019</v>
      </c>
      <c r="AN2632" s="70">
        <f t="shared" si="517"/>
        <v>43693</v>
      </c>
      <c r="AO2632" s="70" t="s">
        <v>123</v>
      </c>
      <c r="AP2632" s="74">
        <f ca="1"/>
        <v>276</v>
      </c>
    </row>
    <row r="2633" spans="1:42" ht="14.4">
      <c r="A2633" s="55" t="s">
        <v>17731</v>
      </c>
      <c r="B2633" s="56" t="s">
        <v>89</v>
      </c>
      <c r="C2633" s="57">
        <v>43591</v>
      </c>
      <c r="D2633" s="56" t="s">
        <v>119</v>
      </c>
      <c r="E2633" s="56" t="s">
        <v>276</v>
      </c>
      <c r="F2633" s="58" t="s">
        <v>214</v>
      </c>
      <c r="G2633" s="58" t="s">
        <v>214</v>
      </c>
      <c r="H2633" s="56" t="s">
        <v>276</v>
      </c>
      <c r="I2633" s="57"/>
      <c r="J2633" s="57">
        <v>43622</v>
      </c>
      <c r="K2633" s="56" t="s">
        <v>18</v>
      </c>
      <c r="L2633" s="56" t="s">
        <v>14</v>
      </c>
      <c r="M2633" s="60" t="s">
        <v>17733</v>
      </c>
      <c r="N2633" s="56" t="s">
        <v>17734</v>
      </c>
      <c r="O2633" s="56" t="s">
        <v>27</v>
      </c>
      <c r="P2633" s="56"/>
      <c r="Q2633" s="56" t="s">
        <v>17</v>
      </c>
      <c r="R2633" s="57"/>
      <c r="S2633" s="56" t="s">
        <v>108</v>
      </c>
      <c r="T2633" s="56" t="s">
        <v>108</v>
      </c>
      <c r="U2633" s="57"/>
      <c r="V2633" s="62"/>
      <c r="W2633" s="62" t="s">
        <v>108</v>
      </c>
      <c r="X2633" s="57"/>
      <c r="Y2633" s="56" t="s">
        <v>108</v>
      </c>
      <c r="Z2633" s="56" t="s">
        <v>123</v>
      </c>
      <c r="AA2633" s="57">
        <v>43613</v>
      </c>
      <c r="AB2633" s="63"/>
      <c r="AC2633" s="64" t="s">
        <v>17738</v>
      </c>
      <c r="AD2633" s="56" t="s">
        <v>224</v>
      </c>
      <c r="AE2633" s="56"/>
      <c r="AF2633" s="61"/>
      <c r="AG2633" s="61"/>
      <c r="AH2633" s="67" t="str">
        <v>May</v>
      </c>
      <c r="AI2633" s="68" t="str">
        <v>May</v>
      </c>
      <c r="AJ2633" s="69">
        <f t="shared" si="500"/>
        <v>22</v>
      </c>
      <c r="AK2633" s="70" t="str">
        <f t="shared" si="516"/>
        <v/>
      </c>
      <c r="AL2633" s="71" t="s">
        <v>17409</v>
      </c>
      <c r="AM2633" s="71" t="str">
        <v>2019</v>
      </c>
      <c r="AN2633" s="70">
        <f t="shared" si="517"/>
        <v>43601</v>
      </c>
      <c r="AO2633" s="70" t="s">
        <v>123</v>
      </c>
      <c r="AP2633" s="74">
        <f ca="1"/>
        <v>368</v>
      </c>
    </row>
    <row r="2634" spans="1:42" ht="14.4">
      <c r="A2634" s="55" t="s">
        <v>17741</v>
      </c>
      <c r="B2634" s="56" t="s">
        <v>89</v>
      </c>
      <c r="C2634" s="57">
        <v>43502</v>
      </c>
      <c r="D2634" s="56" t="s">
        <v>131</v>
      </c>
      <c r="E2634" s="56" t="s">
        <v>140</v>
      </c>
      <c r="F2634" s="58" t="s">
        <v>106</v>
      </c>
      <c r="G2634" s="58" t="s">
        <v>107</v>
      </c>
      <c r="H2634" s="56" t="s">
        <v>140</v>
      </c>
      <c r="I2634" s="57"/>
      <c r="J2634" s="57">
        <f t="shared" ref="J2634:J2641" si="518">IF(C2634="","",SUM(C2634+30))</f>
        <v>43532</v>
      </c>
      <c r="K2634" s="56" t="s">
        <v>18</v>
      </c>
      <c r="L2634" s="56" t="s">
        <v>14</v>
      </c>
      <c r="M2634" s="60" t="s">
        <v>17745</v>
      </c>
      <c r="N2634" s="56" t="s">
        <v>17746</v>
      </c>
      <c r="O2634" s="56" t="s">
        <v>236</v>
      </c>
      <c r="P2634" s="56" t="s">
        <v>108</v>
      </c>
      <c r="Q2634" s="56" t="s">
        <v>17</v>
      </c>
      <c r="R2634" s="57"/>
      <c r="S2634" s="56" t="s">
        <v>108</v>
      </c>
      <c r="T2634" s="56" t="s">
        <v>108</v>
      </c>
      <c r="U2634" s="57"/>
      <c r="V2634" s="62"/>
      <c r="W2634" s="62" t="s">
        <v>108</v>
      </c>
      <c r="X2634" s="57"/>
      <c r="Y2634" s="56" t="s">
        <v>108</v>
      </c>
      <c r="Z2634" s="56" t="s">
        <v>123</v>
      </c>
      <c r="AA2634" s="57">
        <v>43502</v>
      </c>
      <c r="AB2634" s="63" t="s">
        <v>147</v>
      </c>
      <c r="AC2634" s="64" t="s">
        <v>7578</v>
      </c>
      <c r="AD2634" s="65" t="s">
        <v>224</v>
      </c>
      <c r="AE2634" s="65"/>
      <c r="AF2634" s="66"/>
      <c r="AG2634" s="66"/>
      <c r="AH2634" s="67" t="str">
        <v>Feb</v>
      </c>
      <c r="AI2634" s="68" t="str">
        <v>Feb</v>
      </c>
      <c r="AJ2634" s="69">
        <f t="shared" si="500"/>
        <v>0</v>
      </c>
      <c r="AK2634" s="70" t="str">
        <f t="shared" si="516"/>
        <v/>
      </c>
      <c r="AL2634" s="71" t="s">
        <v>17409</v>
      </c>
      <c r="AM2634" s="71" t="str">
        <v>2019</v>
      </c>
      <c r="AN2634" s="70">
        <f t="shared" si="517"/>
        <v>43512</v>
      </c>
      <c r="AO2634" s="70" t="s">
        <v>123</v>
      </c>
      <c r="AP2634" s="74">
        <f ca="1"/>
        <v>457</v>
      </c>
    </row>
    <row r="2635" spans="1:42" ht="14.4">
      <c r="A2635" s="55" t="s">
        <v>17752</v>
      </c>
      <c r="B2635" s="56" t="s">
        <v>89</v>
      </c>
      <c r="C2635" s="57">
        <v>43627</v>
      </c>
      <c r="D2635" s="56" t="s">
        <v>119</v>
      </c>
      <c r="E2635" s="56" t="s">
        <v>112</v>
      </c>
      <c r="F2635" s="58" t="s">
        <v>106</v>
      </c>
      <c r="G2635" s="58" t="s">
        <v>113</v>
      </c>
      <c r="H2635" s="56" t="s">
        <v>112</v>
      </c>
      <c r="I2635" s="59"/>
      <c r="J2635" s="59">
        <f t="shared" si="518"/>
        <v>43657</v>
      </c>
      <c r="K2635" s="56" t="s">
        <v>18</v>
      </c>
      <c r="L2635" s="56" t="s">
        <v>14</v>
      </c>
      <c r="M2635" s="60" t="s">
        <v>17754</v>
      </c>
      <c r="N2635" s="56" t="s">
        <v>17755</v>
      </c>
      <c r="O2635" s="56" t="s">
        <v>266</v>
      </c>
      <c r="P2635" s="56" t="s">
        <v>17756</v>
      </c>
      <c r="Q2635" s="56" t="s">
        <v>116</v>
      </c>
      <c r="R2635" s="57">
        <v>43637</v>
      </c>
      <c r="S2635" s="56" t="s">
        <v>18</v>
      </c>
      <c r="T2635" s="56" t="s">
        <v>14</v>
      </c>
      <c r="U2635" s="57"/>
      <c r="V2635" s="77"/>
      <c r="W2635" s="62" t="s">
        <v>108</v>
      </c>
      <c r="X2635" s="59"/>
      <c r="Y2635" s="56" t="s">
        <v>108</v>
      </c>
      <c r="Z2635" s="56" t="s">
        <v>123</v>
      </c>
      <c r="AA2635" s="57">
        <v>43690</v>
      </c>
      <c r="AB2635" s="63" t="s">
        <v>484</v>
      </c>
      <c r="AC2635" s="64" t="s">
        <v>17760</v>
      </c>
      <c r="AD2635" s="56" t="s">
        <v>179</v>
      </c>
      <c r="AE2635" s="56" t="s">
        <v>119</v>
      </c>
      <c r="AF2635" s="61"/>
      <c r="AG2635" s="61"/>
      <c r="AH2635" s="67" t="str">
        <v>Jun</v>
      </c>
      <c r="AI2635" s="68" t="str">
        <v>Aug</v>
      </c>
      <c r="AJ2635" s="69">
        <f t="shared" si="500"/>
        <v>63</v>
      </c>
      <c r="AK2635" s="70">
        <f t="shared" si="516"/>
        <v>43667</v>
      </c>
      <c r="AL2635" s="71">
        <v>-23</v>
      </c>
      <c r="AM2635" s="71" t="str">
        <v>2019</v>
      </c>
      <c r="AN2635" s="70">
        <f t="shared" si="517"/>
        <v>43637</v>
      </c>
      <c r="AO2635" s="70" t="s">
        <v>121</v>
      </c>
      <c r="AP2635" s="74">
        <f ca="1"/>
        <v>332</v>
      </c>
    </row>
    <row r="2636" spans="1:42" ht="14.4">
      <c r="A2636" s="55" t="s">
        <v>17764</v>
      </c>
      <c r="B2636" s="56" t="s">
        <v>89</v>
      </c>
      <c r="C2636" s="57">
        <v>43606</v>
      </c>
      <c r="D2636" s="56" t="s">
        <v>131</v>
      </c>
      <c r="E2636" s="56" t="s">
        <v>140</v>
      </c>
      <c r="F2636" s="58" t="s">
        <v>106</v>
      </c>
      <c r="G2636" s="58" t="s">
        <v>107</v>
      </c>
      <c r="H2636" s="56" t="s">
        <v>140</v>
      </c>
      <c r="I2636" s="59"/>
      <c r="J2636" s="59">
        <f t="shared" si="518"/>
        <v>43636</v>
      </c>
      <c r="K2636" s="56" t="s">
        <v>18</v>
      </c>
      <c r="L2636" s="56" t="s">
        <v>18</v>
      </c>
      <c r="M2636" s="60" t="s">
        <v>17767</v>
      </c>
      <c r="N2636" s="56" t="s">
        <v>17768</v>
      </c>
      <c r="O2636" s="56" t="s">
        <v>27</v>
      </c>
      <c r="P2636" s="56" t="s">
        <v>17769</v>
      </c>
      <c r="Q2636" s="56" t="s">
        <v>17</v>
      </c>
      <c r="R2636" s="59"/>
      <c r="S2636" s="56" t="s">
        <v>108</v>
      </c>
      <c r="T2636" s="56" t="s">
        <v>108</v>
      </c>
      <c r="U2636" s="59"/>
      <c r="V2636" s="77"/>
      <c r="W2636" s="62">
        <v>0</v>
      </c>
      <c r="X2636" s="59"/>
      <c r="Y2636" s="56" t="s">
        <v>108</v>
      </c>
      <c r="Z2636" s="56" t="s">
        <v>121</v>
      </c>
      <c r="AA2636" s="57">
        <v>43606</v>
      </c>
      <c r="AB2636" s="63" t="s">
        <v>155</v>
      </c>
      <c r="AC2636" s="64" t="s">
        <v>17771</v>
      </c>
      <c r="AD2636" s="65" t="s">
        <v>97</v>
      </c>
      <c r="AE2636" s="56" t="s">
        <v>90</v>
      </c>
      <c r="AF2636" s="61"/>
      <c r="AG2636" s="61"/>
      <c r="AH2636" s="67" t="str">
        <v>May</v>
      </c>
      <c r="AI2636" s="68" t="str">
        <v>May</v>
      </c>
      <c r="AJ2636" s="69">
        <f t="shared" si="500"/>
        <v>0</v>
      </c>
      <c r="AK2636" s="70" t="str">
        <f t="shared" si="516"/>
        <v/>
      </c>
      <c r="AL2636" s="71" t="s">
        <v>17409</v>
      </c>
      <c r="AM2636" s="71" t="str">
        <v>2019</v>
      </c>
      <c r="AN2636" s="70">
        <f t="shared" si="517"/>
        <v>43616</v>
      </c>
      <c r="AO2636" s="70" t="s">
        <v>123</v>
      </c>
      <c r="AP2636" s="74">
        <f ca="1"/>
        <v>353</v>
      </c>
    </row>
    <row r="2637" spans="1:42" ht="14.4">
      <c r="A2637" s="55" t="s">
        <v>17775</v>
      </c>
      <c r="B2637" s="56" t="s">
        <v>89</v>
      </c>
      <c r="C2637" s="57">
        <v>43823</v>
      </c>
      <c r="D2637" s="56" t="s">
        <v>90</v>
      </c>
      <c r="E2637" s="56" t="s">
        <v>32</v>
      </c>
      <c r="F2637" s="58" t="s">
        <v>106</v>
      </c>
      <c r="G2637" s="58" t="s">
        <v>177</v>
      </c>
      <c r="H2637" s="56" t="s">
        <v>32</v>
      </c>
      <c r="I2637" s="59"/>
      <c r="J2637" s="59">
        <f t="shared" si="518"/>
        <v>43853</v>
      </c>
      <c r="K2637" s="56" t="s">
        <v>18</v>
      </c>
      <c r="L2637" s="56" t="s">
        <v>18</v>
      </c>
      <c r="M2637" s="60" t="s">
        <v>17777</v>
      </c>
      <c r="N2637" s="56" t="s">
        <v>17777</v>
      </c>
      <c r="O2637" s="56"/>
      <c r="P2637" s="56"/>
      <c r="Q2637" s="56" t="s">
        <v>96</v>
      </c>
      <c r="R2637" s="59"/>
      <c r="S2637" s="56" t="s">
        <v>108</v>
      </c>
      <c r="T2637" s="56" t="s">
        <v>108</v>
      </c>
      <c r="U2637" s="57"/>
      <c r="V2637" s="77"/>
      <c r="W2637" s="77"/>
      <c r="X2637" s="59"/>
      <c r="Y2637" s="61"/>
      <c r="Z2637" s="56" t="s">
        <v>121</v>
      </c>
      <c r="AA2637" s="57">
        <v>43825</v>
      </c>
      <c r="AB2637" s="75"/>
      <c r="AC2637" s="64" t="s">
        <v>17781</v>
      </c>
      <c r="AD2637" s="56" t="s">
        <v>179</v>
      </c>
      <c r="AE2637" s="56" t="s">
        <v>90</v>
      </c>
      <c r="AF2637" s="61"/>
      <c r="AG2637" s="61"/>
      <c r="AH2637" s="67" t="str">
        <v>Dec</v>
      </c>
      <c r="AI2637" s="68" t="str">
        <v>Dec</v>
      </c>
      <c r="AJ2637" s="69">
        <f t="shared" si="500"/>
        <v>2</v>
      </c>
      <c r="AK2637" s="70"/>
      <c r="AL2637" s="71"/>
      <c r="AM2637" s="71" t="str">
        <v>2019</v>
      </c>
      <c r="AN2637" s="70"/>
      <c r="AO2637" s="70" t="s">
        <v>123</v>
      </c>
      <c r="AP2637" s="74">
        <f ca="1"/>
        <v>136</v>
      </c>
    </row>
    <row r="2638" spans="1:42" ht="14.4">
      <c r="A2638" s="55" t="s">
        <v>17783</v>
      </c>
      <c r="B2638" s="56" t="s">
        <v>89</v>
      </c>
      <c r="C2638" s="57">
        <v>43593</v>
      </c>
      <c r="D2638" s="56" t="s">
        <v>90</v>
      </c>
      <c r="E2638" s="56" t="s">
        <v>140</v>
      </c>
      <c r="F2638" s="58" t="s">
        <v>106</v>
      </c>
      <c r="G2638" s="58" t="s">
        <v>107</v>
      </c>
      <c r="H2638" s="56" t="s">
        <v>140</v>
      </c>
      <c r="I2638" s="59"/>
      <c r="J2638" s="59">
        <f t="shared" si="518"/>
        <v>43623</v>
      </c>
      <c r="K2638" s="56" t="s">
        <v>18</v>
      </c>
      <c r="L2638" s="56" t="s">
        <v>18</v>
      </c>
      <c r="M2638" s="60" t="s">
        <v>17785</v>
      </c>
      <c r="N2638" s="56" t="s">
        <v>17785</v>
      </c>
      <c r="O2638" s="56" t="s">
        <v>33</v>
      </c>
      <c r="P2638" s="56" t="s">
        <v>17788</v>
      </c>
      <c r="Q2638" s="56" t="s">
        <v>28</v>
      </c>
      <c r="R2638" s="59"/>
      <c r="S2638" s="56" t="s">
        <v>108</v>
      </c>
      <c r="T2638" s="56" t="s">
        <v>108</v>
      </c>
      <c r="U2638" s="59"/>
      <c r="V2638" s="77"/>
      <c r="W2638" s="62">
        <v>0</v>
      </c>
      <c r="X2638" s="59"/>
      <c r="Y2638" s="56" t="s">
        <v>108</v>
      </c>
      <c r="Z2638" s="56" t="s">
        <v>121</v>
      </c>
      <c r="AA2638" s="57">
        <v>43593</v>
      </c>
      <c r="AB2638" s="63" t="s">
        <v>155</v>
      </c>
      <c r="AC2638" s="64" t="s">
        <v>3483</v>
      </c>
      <c r="AD2638" s="65" t="s">
        <v>97</v>
      </c>
      <c r="AE2638" s="56" t="s">
        <v>90</v>
      </c>
      <c r="AF2638" s="61"/>
      <c r="AG2638" s="61"/>
      <c r="AH2638" s="67" t="str">
        <v>May</v>
      </c>
      <c r="AI2638" s="68" t="str">
        <v>May</v>
      </c>
      <c r="AJ2638" s="69">
        <f t="shared" si="500"/>
        <v>0</v>
      </c>
      <c r="AK2638" s="70" t="str">
        <f t="shared" ref="AK2638:AK2642" si="519">IF(R2638="","",SUM(R2638+30))</f>
        <v/>
      </c>
      <c r="AL2638" s="71" t="s">
        <v>17409</v>
      </c>
      <c r="AM2638" s="71" t="str">
        <v>2019</v>
      </c>
      <c r="AN2638" s="70">
        <f t="shared" ref="AN2638:AN2642" si="520">IF(C2638="","",SUM(C2638+10))</f>
        <v>43603</v>
      </c>
      <c r="AO2638" s="70" t="s">
        <v>123</v>
      </c>
      <c r="AP2638" s="74">
        <f ca="1"/>
        <v>366</v>
      </c>
    </row>
    <row r="2639" spans="1:42" ht="14.4">
      <c r="A2639" s="55" t="s">
        <v>17793</v>
      </c>
      <c r="B2639" s="56" t="s">
        <v>89</v>
      </c>
      <c r="C2639" s="57">
        <v>43726</v>
      </c>
      <c r="D2639" s="56" t="s">
        <v>90</v>
      </c>
      <c r="E2639" s="56" t="s">
        <v>196</v>
      </c>
      <c r="F2639" s="58" t="s">
        <v>106</v>
      </c>
      <c r="G2639" s="58" t="s">
        <v>113</v>
      </c>
      <c r="H2639" s="56" t="s">
        <v>112</v>
      </c>
      <c r="I2639" s="59"/>
      <c r="J2639" s="59">
        <f t="shared" si="518"/>
        <v>43756</v>
      </c>
      <c r="K2639" s="56" t="s">
        <v>18</v>
      </c>
      <c r="L2639" s="56" t="s">
        <v>18</v>
      </c>
      <c r="M2639" s="60" t="s">
        <v>17795</v>
      </c>
      <c r="N2639" s="56" t="s">
        <v>17796</v>
      </c>
      <c r="O2639" s="56" t="s">
        <v>44</v>
      </c>
      <c r="P2639" s="56" t="s">
        <v>10726</v>
      </c>
      <c r="Q2639" s="56" t="s">
        <v>116</v>
      </c>
      <c r="R2639" s="59"/>
      <c r="S2639" s="56" t="s">
        <v>108</v>
      </c>
      <c r="T2639" s="56" t="s">
        <v>108</v>
      </c>
      <c r="U2639" s="57">
        <v>43735</v>
      </c>
      <c r="V2639" s="77"/>
      <c r="W2639" s="62">
        <v>66.25</v>
      </c>
      <c r="X2639" s="59"/>
      <c r="Y2639" s="56" t="s">
        <v>108</v>
      </c>
      <c r="Z2639" s="56" t="s">
        <v>123</v>
      </c>
      <c r="AA2639" s="57">
        <v>43802</v>
      </c>
      <c r="AB2639" s="75"/>
      <c r="AC2639" s="64" t="s">
        <v>17798</v>
      </c>
      <c r="AD2639" s="56" t="s">
        <v>179</v>
      </c>
      <c r="AE2639" s="61"/>
      <c r="AF2639" s="61"/>
      <c r="AG2639" s="61"/>
      <c r="AH2639" s="67" t="str">
        <v>Sep</v>
      </c>
      <c r="AI2639" s="68" t="str">
        <v>Dec</v>
      </c>
      <c r="AJ2639" s="69">
        <f t="shared" si="500"/>
        <v>76</v>
      </c>
      <c r="AK2639" s="70" t="str">
        <f t="shared" si="519"/>
        <v/>
      </c>
      <c r="AL2639" s="71" t="s">
        <v>17409</v>
      </c>
      <c r="AM2639" s="71" t="str">
        <v>2019</v>
      </c>
      <c r="AN2639" s="70">
        <f t="shared" si="520"/>
        <v>43736</v>
      </c>
      <c r="AO2639" s="70" t="s">
        <v>123</v>
      </c>
      <c r="AP2639" s="74">
        <f ca="1"/>
        <v>233</v>
      </c>
    </row>
    <row r="2640" spans="1:42" ht="14.4">
      <c r="A2640" s="55" t="s">
        <v>17800</v>
      </c>
      <c r="B2640" s="56" t="s">
        <v>89</v>
      </c>
      <c r="C2640" s="57">
        <v>43482</v>
      </c>
      <c r="D2640" s="56" t="s">
        <v>131</v>
      </c>
      <c r="E2640" s="56" t="s">
        <v>327</v>
      </c>
      <c r="F2640" s="58" t="s">
        <v>92</v>
      </c>
      <c r="G2640" s="58" t="s">
        <v>328</v>
      </c>
      <c r="H2640" s="56" t="s">
        <v>327</v>
      </c>
      <c r="I2640" s="57"/>
      <c r="J2640" s="57">
        <f t="shared" si="518"/>
        <v>43512</v>
      </c>
      <c r="K2640" s="56" t="s">
        <v>18</v>
      </c>
      <c r="L2640" s="56" t="s">
        <v>18</v>
      </c>
      <c r="M2640" s="60" t="s">
        <v>17802</v>
      </c>
      <c r="N2640" s="56" t="s">
        <v>17803</v>
      </c>
      <c r="O2640" s="56" t="s">
        <v>436</v>
      </c>
      <c r="P2640" s="56" t="s">
        <v>108</v>
      </c>
      <c r="Q2640" s="56" t="s">
        <v>96</v>
      </c>
      <c r="R2640" s="57"/>
      <c r="S2640" s="56" t="s">
        <v>18</v>
      </c>
      <c r="T2640" s="56" t="s">
        <v>108</v>
      </c>
      <c r="U2640" s="57"/>
      <c r="V2640" s="62"/>
      <c r="W2640" s="62">
        <v>0</v>
      </c>
      <c r="X2640" s="57"/>
      <c r="Y2640" s="56"/>
      <c r="Z2640" s="56" t="s">
        <v>121</v>
      </c>
      <c r="AA2640" s="57">
        <v>43482</v>
      </c>
      <c r="AB2640" s="63"/>
      <c r="AC2640" s="64" t="s">
        <v>17804</v>
      </c>
      <c r="AD2640" s="65" t="s">
        <v>97</v>
      </c>
      <c r="AE2640" s="65" t="s">
        <v>90</v>
      </c>
      <c r="AF2640" s="66"/>
      <c r="AG2640" s="66"/>
      <c r="AH2640" s="67" t="str">
        <v>Jan</v>
      </c>
      <c r="AI2640" s="68" t="str">
        <v>Jan</v>
      </c>
      <c r="AJ2640" s="69">
        <f t="shared" si="500"/>
        <v>0</v>
      </c>
      <c r="AK2640" s="70" t="str">
        <f t="shared" si="519"/>
        <v/>
      </c>
      <c r="AL2640" s="71" t="s">
        <v>17409</v>
      </c>
      <c r="AM2640" s="71" t="str">
        <v>2019</v>
      </c>
      <c r="AN2640" s="70">
        <f t="shared" si="520"/>
        <v>43492</v>
      </c>
      <c r="AO2640" s="70" t="s">
        <v>123</v>
      </c>
      <c r="AP2640" s="74">
        <f ca="1"/>
        <v>477</v>
      </c>
    </row>
    <row r="2641" spans="1:42" ht="14.4">
      <c r="A2641" s="55" t="s">
        <v>17805</v>
      </c>
      <c r="B2641" s="56" t="s">
        <v>89</v>
      </c>
      <c r="C2641" s="57">
        <v>43552</v>
      </c>
      <c r="D2641" s="56" t="s">
        <v>90</v>
      </c>
      <c r="E2641" s="56" t="s">
        <v>140</v>
      </c>
      <c r="F2641" s="58" t="s">
        <v>106</v>
      </c>
      <c r="G2641" s="58" t="s">
        <v>107</v>
      </c>
      <c r="H2641" s="56" t="s">
        <v>140</v>
      </c>
      <c r="I2641" s="57"/>
      <c r="J2641" s="57">
        <f t="shared" si="518"/>
        <v>43582</v>
      </c>
      <c r="K2641" s="56" t="s">
        <v>18</v>
      </c>
      <c r="L2641" s="56" t="s">
        <v>18</v>
      </c>
      <c r="M2641" s="60" t="s">
        <v>17806</v>
      </c>
      <c r="N2641" s="56" t="s">
        <v>17806</v>
      </c>
      <c r="O2641" s="56" t="s">
        <v>266</v>
      </c>
      <c r="P2641" s="56" t="s">
        <v>17807</v>
      </c>
      <c r="Q2641" s="56" t="s">
        <v>17</v>
      </c>
      <c r="R2641" s="57"/>
      <c r="S2641" s="56" t="s">
        <v>108</v>
      </c>
      <c r="T2641" s="56" t="s">
        <v>108</v>
      </c>
      <c r="U2641" s="57"/>
      <c r="V2641" s="62"/>
      <c r="W2641" s="62">
        <v>0</v>
      </c>
      <c r="X2641" s="57"/>
      <c r="Y2641" s="56" t="s">
        <v>108</v>
      </c>
      <c r="Z2641" s="56" t="s">
        <v>121</v>
      </c>
      <c r="AA2641" s="57">
        <v>43557</v>
      </c>
      <c r="AB2641" s="63" t="s">
        <v>244</v>
      </c>
      <c r="AC2641" s="64" t="s">
        <v>12178</v>
      </c>
      <c r="AD2641" s="65" t="s">
        <v>97</v>
      </c>
      <c r="AE2641" s="56" t="s">
        <v>90</v>
      </c>
      <c r="AF2641" s="61"/>
      <c r="AG2641" s="61"/>
      <c r="AH2641" s="67" t="str">
        <v>Mar</v>
      </c>
      <c r="AI2641" s="68" t="str">
        <v>Apr</v>
      </c>
      <c r="AJ2641" s="69">
        <f t="shared" si="500"/>
        <v>5</v>
      </c>
      <c r="AK2641" s="70" t="str">
        <f t="shared" si="519"/>
        <v/>
      </c>
      <c r="AL2641" s="71" t="s">
        <v>17409</v>
      </c>
      <c r="AM2641" s="71" t="str">
        <v>2019</v>
      </c>
      <c r="AN2641" s="70">
        <f t="shared" si="520"/>
        <v>43562</v>
      </c>
      <c r="AO2641" s="70" t="s">
        <v>123</v>
      </c>
      <c r="AP2641" s="74">
        <f ca="1"/>
        <v>407</v>
      </c>
    </row>
    <row r="2642" spans="1:42" ht="14.4">
      <c r="A2642" s="55" t="s">
        <v>17808</v>
      </c>
      <c r="B2642" s="56" t="s">
        <v>89</v>
      </c>
      <c r="C2642" s="57">
        <v>43572</v>
      </c>
      <c r="D2642" s="56" t="s">
        <v>90</v>
      </c>
      <c r="E2642" s="56" t="s">
        <v>276</v>
      </c>
      <c r="F2642" s="58" t="s">
        <v>214</v>
      </c>
      <c r="G2642" s="58" t="s">
        <v>214</v>
      </c>
      <c r="H2642" s="56" t="s">
        <v>276</v>
      </c>
      <c r="I2642" s="57"/>
      <c r="J2642" s="57">
        <v>43602</v>
      </c>
      <c r="K2642" s="56" t="s">
        <v>14</v>
      </c>
      <c r="L2642" s="56" t="s">
        <v>14</v>
      </c>
      <c r="M2642" s="60" t="s">
        <v>17809</v>
      </c>
      <c r="N2642" s="56"/>
      <c r="O2642" s="56"/>
      <c r="P2642" s="56"/>
      <c r="Q2642" s="56"/>
      <c r="R2642" s="57"/>
      <c r="S2642" s="56"/>
      <c r="T2642" s="56"/>
      <c r="U2642" s="57"/>
      <c r="V2642" s="62"/>
      <c r="W2642" s="62" t="s">
        <v>108</v>
      </c>
      <c r="X2642" s="57"/>
      <c r="Y2642" s="56"/>
      <c r="Z2642" s="56" t="s">
        <v>123</v>
      </c>
      <c r="AA2642" s="57">
        <v>43573</v>
      </c>
      <c r="AB2642" s="63"/>
      <c r="AC2642" s="64" t="s">
        <v>17810</v>
      </c>
      <c r="AD2642" s="56" t="s">
        <v>224</v>
      </c>
      <c r="AE2642" s="56"/>
      <c r="AF2642" s="61"/>
      <c r="AG2642" s="61"/>
      <c r="AH2642" s="67" t="str">
        <v>Apr</v>
      </c>
      <c r="AI2642" s="68" t="str">
        <v>Apr</v>
      </c>
      <c r="AJ2642" s="69">
        <f t="shared" si="500"/>
        <v>1</v>
      </c>
      <c r="AK2642" s="70" t="str">
        <f t="shared" si="519"/>
        <v/>
      </c>
      <c r="AL2642" s="71" t="s">
        <v>17409</v>
      </c>
      <c r="AM2642" s="71" t="str">
        <v>2019</v>
      </c>
      <c r="AN2642" s="70">
        <f t="shared" si="520"/>
        <v>43582</v>
      </c>
      <c r="AO2642" s="70" t="s">
        <v>123</v>
      </c>
      <c r="AP2642" s="74">
        <f ca="1"/>
        <v>387</v>
      </c>
    </row>
    <row r="2643" spans="1:42" ht="14.4">
      <c r="A2643" s="55" t="s">
        <v>17813</v>
      </c>
      <c r="B2643" s="56" t="s">
        <v>89</v>
      </c>
      <c r="C2643" s="57">
        <v>43782</v>
      </c>
      <c r="D2643" s="56" t="s">
        <v>90</v>
      </c>
      <c r="E2643" s="56" t="s">
        <v>12</v>
      </c>
      <c r="F2643" s="58" t="s">
        <v>106</v>
      </c>
      <c r="G2643" s="58" t="s">
        <v>107</v>
      </c>
      <c r="H2643" s="56" t="s">
        <v>12</v>
      </c>
      <c r="I2643" s="59"/>
      <c r="J2643" s="59">
        <f>IF(C2643="","",SUM(C2643+30))</f>
        <v>43812</v>
      </c>
      <c r="K2643" s="56" t="s">
        <v>18</v>
      </c>
      <c r="L2643" s="56" t="s">
        <v>121</v>
      </c>
      <c r="M2643" s="60" t="s">
        <v>17815</v>
      </c>
      <c r="N2643" s="56" t="s">
        <v>17816</v>
      </c>
      <c r="O2643" s="56" t="s">
        <v>20</v>
      </c>
      <c r="P2643" s="56" t="s">
        <v>17820</v>
      </c>
      <c r="Q2643" s="56" t="s">
        <v>17</v>
      </c>
      <c r="R2643" s="59"/>
      <c r="S2643" s="56" t="s">
        <v>108</v>
      </c>
      <c r="T2643" s="56" t="s">
        <v>108</v>
      </c>
      <c r="U2643" s="57"/>
      <c r="V2643" s="77"/>
      <c r="W2643" s="77"/>
      <c r="X2643" s="59"/>
      <c r="Y2643" s="61"/>
      <c r="Z2643" s="56" t="s">
        <v>121</v>
      </c>
      <c r="AA2643" s="57">
        <v>43783</v>
      </c>
      <c r="AB2643" s="75"/>
      <c r="AC2643" s="64"/>
      <c r="AD2643" s="56" t="s">
        <v>97</v>
      </c>
      <c r="AE2643" s="56" t="s">
        <v>131</v>
      </c>
      <c r="AF2643" s="61"/>
      <c r="AG2643" s="61"/>
      <c r="AH2643" s="67" t="str">
        <v>Nov</v>
      </c>
      <c r="AI2643" s="68" t="str">
        <v>Nov</v>
      </c>
      <c r="AJ2643" s="69">
        <f t="shared" si="500"/>
        <v>1</v>
      </c>
      <c r="AK2643" s="70"/>
      <c r="AL2643" s="71"/>
      <c r="AM2643" s="71" t="str">
        <v>2019</v>
      </c>
      <c r="AN2643" s="70"/>
      <c r="AO2643" s="70" t="s">
        <v>123</v>
      </c>
      <c r="AP2643" s="74">
        <f ca="1"/>
        <v>177</v>
      </c>
    </row>
    <row r="2644" spans="1:42" ht="14.4">
      <c r="A2644" s="55" t="s">
        <v>17821</v>
      </c>
      <c r="B2644" s="56" t="s">
        <v>89</v>
      </c>
      <c r="C2644" s="57">
        <v>43557</v>
      </c>
      <c r="D2644" s="56" t="s">
        <v>90</v>
      </c>
      <c r="E2644" s="56" t="s">
        <v>276</v>
      </c>
      <c r="F2644" s="58" t="s">
        <v>214</v>
      </c>
      <c r="G2644" s="58" t="s">
        <v>214</v>
      </c>
      <c r="H2644" s="56" t="s">
        <v>276</v>
      </c>
      <c r="I2644" s="57"/>
      <c r="J2644" s="57">
        <v>43587</v>
      </c>
      <c r="K2644" s="56" t="s">
        <v>18</v>
      </c>
      <c r="L2644" s="56" t="s">
        <v>18</v>
      </c>
      <c r="M2644" s="60" t="s">
        <v>17823</v>
      </c>
      <c r="N2644" s="56" t="s">
        <v>17824</v>
      </c>
      <c r="O2644" s="56"/>
      <c r="P2644" s="56" t="s">
        <v>1724</v>
      </c>
      <c r="Q2644" s="56"/>
      <c r="R2644" s="57"/>
      <c r="S2644" s="56" t="s">
        <v>18</v>
      </c>
      <c r="T2644" s="56" t="s">
        <v>18</v>
      </c>
      <c r="U2644" s="57"/>
      <c r="V2644" s="62"/>
      <c r="W2644" s="62" t="s">
        <v>108</v>
      </c>
      <c r="X2644" s="57"/>
      <c r="Y2644" s="56"/>
      <c r="Z2644" s="56" t="s">
        <v>121</v>
      </c>
      <c r="AA2644" s="57">
        <v>43585</v>
      </c>
      <c r="AB2644" s="63"/>
      <c r="AC2644" s="64" t="s">
        <v>17825</v>
      </c>
      <c r="AD2644" s="65" t="s">
        <v>97</v>
      </c>
      <c r="AE2644" s="56"/>
      <c r="AF2644" s="61"/>
      <c r="AG2644" s="61"/>
      <c r="AH2644" s="67" t="str">
        <v>Apr</v>
      </c>
      <c r="AI2644" s="68" t="str">
        <v>Apr</v>
      </c>
      <c r="AJ2644" s="69">
        <f t="shared" si="500"/>
        <v>28</v>
      </c>
      <c r="AK2644" s="70" t="str">
        <f t="shared" ref="AK2644:AK2645" si="521">IF(R2644="","",SUM(R2644+30))</f>
        <v/>
      </c>
      <c r="AL2644" s="71" t="s">
        <v>17409</v>
      </c>
      <c r="AM2644" s="71" t="str">
        <v>2019</v>
      </c>
      <c r="AN2644" s="70">
        <f t="shared" ref="AN2644:AN2645" si="522">IF(C2644="","",SUM(C2644+10))</f>
        <v>43567</v>
      </c>
      <c r="AO2644" s="70" t="s">
        <v>123</v>
      </c>
      <c r="AP2644" s="74">
        <f ca="1"/>
        <v>402</v>
      </c>
    </row>
    <row r="2645" spans="1:42" ht="14.4">
      <c r="A2645" s="55" t="s">
        <v>17830</v>
      </c>
      <c r="B2645" s="364" t="s">
        <v>89</v>
      </c>
      <c r="C2645" s="57">
        <v>43665</v>
      </c>
      <c r="D2645" s="56" t="s">
        <v>90</v>
      </c>
      <c r="E2645" s="56" t="s">
        <v>112</v>
      </c>
      <c r="F2645" s="58" t="s">
        <v>106</v>
      </c>
      <c r="G2645" s="58" t="s">
        <v>214</v>
      </c>
      <c r="H2645" s="56" t="s">
        <v>276</v>
      </c>
      <c r="I2645" s="57">
        <v>43671</v>
      </c>
      <c r="J2645" s="59">
        <f t="shared" ref="J2645:J2677" si="523">IF(C2645="","",SUM(C2645+30))</f>
        <v>43695</v>
      </c>
      <c r="K2645" s="56" t="s">
        <v>18</v>
      </c>
      <c r="L2645" s="56" t="s">
        <v>108</v>
      </c>
      <c r="M2645" s="60" t="s">
        <v>2108</v>
      </c>
      <c r="N2645" s="317" t="s">
        <v>17838</v>
      </c>
      <c r="O2645" s="56" t="s">
        <v>249</v>
      </c>
      <c r="P2645" s="56" t="s">
        <v>17839</v>
      </c>
      <c r="Q2645" s="56" t="s">
        <v>256</v>
      </c>
      <c r="R2645" s="57">
        <v>43671</v>
      </c>
      <c r="S2645" s="56" t="s">
        <v>108</v>
      </c>
      <c r="T2645" s="56" t="s">
        <v>108</v>
      </c>
      <c r="U2645" s="57"/>
      <c r="V2645" s="62" t="s">
        <v>108</v>
      </c>
      <c r="W2645" s="62" t="s">
        <v>108</v>
      </c>
      <c r="X2645" s="59"/>
      <c r="Y2645" s="61"/>
      <c r="Z2645" s="56" t="s">
        <v>123</v>
      </c>
      <c r="AA2645" s="57">
        <v>43690</v>
      </c>
      <c r="AB2645" s="63" t="s">
        <v>163</v>
      </c>
      <c r="AC2645" s="64" t="s">
        <v>17844</v>
      </c>
      <c r="AD2645" s="56" t="s">
        <v>118</v>
      </c>
      <c r="AE2645" s="56" t="s">
        <v>119</v>
      </c>
      <c r="AF2645" s="61"/>
      <c r="AG2645" s="61"/>
      <c r="AH2645" s="67" t="str">
        <v>Jul</v>
      </c>
      <c r="AI2645" s="68" t="str">
        <v>Aug</v>
      </c>
      <c r="AJ2645" s="69">
        <f t="shared" si="500"/>
        <v>25</v>
      </c>
      <c r="AK2645" s="70">
        <f t="shared" si="521"/>
        <v>43701</v>
      </c>
      <c r="AL2645" s="71">
        <v>11</v>
      </c>
      <c r="AM2645" s="71" t="str">
        <v>2019</v>
      </c>
      <c r="AN2645" s="70">
        <f t="shared" si="522"/>
        <v>43675</v>
      </c>
      <c r="AO2645" s="70" t="s">
        <v>121</v>
      </c>
      <c r="AP2645" s="74">
        <f ca="1"/>
        <v>294</v>
      </c>
    </row>
    <row r="2646" spans="1:42" ht="14.4">
      <c r="A2646" s="55" t="s">
        <v>17847</v>
      </c>
      <c r="B2646" s="56" t="s">
        <v>89</v>
      </c>
      <c r="C2646" s="57">
        <v>43782</v>
      </c>
      <c r="D2646" s="56" t="s">
        <v>90</v>
      </c>
      <c r="E2646" s="56"/>
      <c r="F2646" s="58" t="s">
        <v>106</v>
      </c>
      <c r="G2646" s="58" t="s">
        <v>113</v>
      </c>
      <c r="H2646" s="56" t="s">
        <v>112</v>
      </c>
      <c r="I2646" s="59"/>
      <c r="J2646" s="59">
        <f t="shared" si="523"/>
        <v>43812</v>
      </c>
      <c r="K2646" s="56" t="s">
        <v>18</v>
      </c>
      <c r="L2646" s="56" t="s">
        <v>14</v>
      </c>
      <c r="M2646" s="60" t="s">
        <v>2108</v>
      </c>
      <c r="N2646" s="56" t="s">
        <v>17850</v>
      </c>
      <c r="O2646" s="56"/>
      <c r="P2646" s="56" t="s">
        <v>17851</v>
      </c>
      <c r="Q2646" s="56" t="s">
        <v>256</v>
      </c>
      <c r="R2646" s="57">
        <v>43787</v>
      </c>
      <c r="S2646" s="56" t="s">
        <v>108</v>
      </c>
      <c r="T2646" s="56" t="s">
        <v>108</v>
      </c>
      <c r="U2646" s="57"/>
      <c r="V2646" s="77"/>
      <c r="W2646" s="62" t="s">
        <v>108</v>
      </c>
      <c r="X2646" s="59"/>
      <c r="Y2646" s="56" t="s">
        <v>108</v>
      </c>
      <c r="Z2646" s="56" t="s">
        <v>123</v>
      </c>
      <c r="AA2646" s="57">
        <v>43787</v>
      </c>
      <c r="AB2646" s="75"/>
      <c r="AC2646" s="64" t="s">
        <v>17854</v>
      </c>
      <c r="AD2646" s="56" t="s">
        <v>224</v>
      </c>
      <c r="AE2646" s="56" t="s">
        <v>90</v>
      </c>
      <c r="AF2646" s="61"/>
      <c r="AG2646" s="61"/>
      <c r="AH2646" s="67" t="str">
        <v>Nov</v>
      </c>
      <c r="AI2646" s="68" t="str">
        <v>Nov</v>
      </c>
      <c r="AJ2646" s="69">
        <f t="shared" si="500"/>
        <v>5</v>
      </c>
      <c r="AK2646" s="70"/>
      <c r="AL2646" s="71"/>
      <c r="AM2646" s="71" t="str">
        <v>2019</v>
      </c>
      <c r="AN2646" s="70"/>
      <c r="AO2646" s="70" t="s">
        <v>121</v>
      </c>
      <c r="AP2646" s="74">
        <f ca="1"/>
        <v>177</v>
      </c>
    </row>
    <row r="2647" spans="1:42" ht="14.4">
      <c r="A2647" s="55" t="s">
        <v>17857</v>
      </c>
      <c r="B2647" s="56" t="s">
        <v>89</v>
      </c>
      <c r="C2647" s="57">
        <v>43704</v>
      </c>
      <c r="D2647" s="56" t="s">
        <v>119</v>
      </c>
      <c r="E2647" s="56" t="s">
        <v>140</v>
      </c>
      <c r="F2647" s="58" t="s">
        <v>106</v>
      </c>
      <c r="G2647" s="58" t="s">
        <v>107</v>
      </c>
      <c r="H2647" s="56" t="s">
        <v>140</v>
      </c>
      <c r="I2647" s="57"/>
      <c r="J2647" s="57">
        <f t="shared" si="523"/>
        <v>43734</v>
      </c>
      <c r="K2647" s="56" t="s">
        <v>18</v>
      </c>
      <c r="L2647" s="56" t="s">
        <v>18</v>
      </c>
      <c r="M2647" s="60" t="s">
        <v>17859</v>
      </c>
      <c r="N2647" s="56" t="s">
        <v>17860</v>
      </c>
      <c r="O2647" s="56" t="s">
        <v>22</v>
      </c>
      <c r="P2647" s="56" t="s">
        <v>17861</v>
      </c>
      <c r="Q2647" s="56" t="s">
        <v>17</v>
      </c>
      <c r="R2647" s="57"/>
      <c r="S2647" s="56" t="s">
        <v>14</v>
      </c>
      <c r="T2647" s="56" t="s">
        <v>14</v>
      </c>
      <c r="U2647" s="57"/>
      <c r="V2647" s="62"/>
      <c r="W2647" s="62" t="s">
        <v>108</v>
      </c>
      <c r="X2647" s="57"/>
      <c r="Y2647" s="56" t="s">
        <v>108</v>
      </c>
      <c r="Z2647" s="56" t="s">
        <v>123</v>
      </c>
      <c r="AA2647" s="57">
        <v>43704</v>
      </c>
      <c r="AB2647" s="63" t="s">
        <v>124</v>
      </c>
      <c r="AC2647" s="60" t="s">
        <v>17865</v>
      </c>
      <c r="AD2647" s="56" t="s">
        <v>705</v>
      </c>
      <c r="AE2647" s="56"/>
      <c r="AF2647" s="61"/>
      <c r="AG2647" s="61"/>
      <c r="AH2647" s="67" t="str">
        <v>Aug</v>
      </c>
      <c r="AI2647" s="68" t="str">
        <v>Aug</v>
      </c>
      <c r="AJ2647" s="69">
        <f t="shared" si="500"/>
        <v>0</v>
      </c>
      <c r="AK2647" s="70" t="str">
        <f t="shared" ref="AK2647:AK2660" si="524">IF(R2647="","",SUM(R2647+30))</f>
        <v/>
      </c>
      <c r="AL2647" s="71" t="s">
        <v>17409</v>
      </c>
      <c r="AM2647" s="71" t="str">
        <v>2019</v>
      </c>
      <c r="AN2647" s="70">
        <f t="shared" ref="AN2647:AN2652" si="525">IF(C2647="","",SUM(C2647+10))</f>
        <v>43714</v>
      </c>
      <c r="AO2647" s="70" t="s">
        <v>123</v>
      </c>
      <c r="AP2647" s="74">
        <f ca="1"/>
        <v>255</v>
      </c>
    </row>
    <row r="2648" spans="1:42" ht="14.4">
      <c r="A2648" s="55" t="s">
        <v>17871</v>
      </c>
      <c r="B2648" s="56" t="s">
        <v>89</v>
      </c>
      <c r="C2648" s="57">
        <v>43705</v>
      </c>
      <c r="D2648" s="56" t="s">
        <v>90</v>
      </c>
      <c r="E2648" s="56" t="s">
        <v>140</v>
      </c>
      <c r="F2648" s="58" t="s">
        <v>106</v>
      </c>
      <c r="G2648" s="58" t="s">
        <v>107</v>
      </c>
      <c r="H2648" s="56" t="s">
        <v>140</v>
      </c>
      <c r="I2648" s="57"/>
      <c r="J2648" s="57">
        <f t="shared" si="523"/>
        <v>43735</v>
      </c>
      <c r="K2648" s="56" t="s">
        <v>18</v>
      </c>
      <c r="L2648" s="56" t="s">
        <v>18</v>
      </c>
      <c r="M2648" s="60" t="s">
        <v>17874</v>
      </c>
      <c r="N2648" s="56" t="s">
        <v>17875</v>
      </c>
      <c r="O2648" s="56" t="s">
        <v>266</v>
      </c>
      <c r="P2648" s="56" t="s">
        <v>17876</v>
      </c>
      <c r="Q2648" s="56" t="s">
        <v>154</v>
      </c>
      <c r="R2648" s="57"/>
      <c r="S2648" s="56" t="s">
        <v>18</v>
      </c>
      <c r="T2648" s="56" t="s">
        <v>14</v>
      </c>
      <c r="U2648" s="57"/>
      <c r="V2648" s="62"/>
      <c r="W2648" s="62">
        <v>0</v>
      </c>
      <c r="X2648" s="57"/>
      <c r="Y2648" s="56" t="s">
        <v>108</v>
      </c>
      <c r="Z2648" s="56" t="s">
        <v>121</v>
      </c>
      <c r="AA2648" s="57">
        <v>43705</v>
      </c>
      <c r="AB2648" s="63" t="s">
        <v>124</v>
      </c>
      <c r="AC2648" s="64" t="s">
        <v>17877</v>
      </c>
      <c r="AD2648" s="65" t="s">
        <v>97</v>
      </c>
      <c r="AE2648" s="56" t="s">
        <v>119</v>
      </c>
      <c r="AF2648" s="61"/>
      <c r="AG2648" s="61"/>
      <c r="AH2648" s="67" t="str">
        <v>Aug</v>
      </c>
      <c r="AI2648" s="68" t="str">
        <v>Aug</v>
      </c>
      <c r="AJ2648" s="69">
        <f t="shared" si="500"/>
        <v>0</v>
      </c>
      <c r="AK2648" s="70" t="str">
        <f t="shared" si="524"/>
        <v/>
      </c>
      <c r="AL2648" s="71" t="s">
        <v>17409</v>
      </c>
      <c r="AM2648" s="71" t="str">
        <v>2019</v>
      </c>
      <c r="AN2648" s="70">
        <f t="shared" si="525"/>
        <v>43715</v>
      </c>
      <c r="AO2648" s="70" t="s">
        <v>123</v>
      </c>
      <c r="AP2648" s="74">
        <f ca="1"/>
        <v>254</v>
      </c>
    </row>
    <row r="2649" spans="1:42" ht="14.4">
      <c r="A2649" s="55" t="s">
        <v>17878</v>
      </c>
      <c r="B2649" s="56" t="s">
        <v>89</v>
      </c>
      <c r="C2649" s="57">
        <v>43488</v>
      </c>
      <c r="D2649" s="56" t="s">
        <v>119</v>
      </c>
      <c r="E2649" s="56" t="s">
        <v>112</v>
      </c>
      <c r="F2649" s="58" t="s">
        <v>106</v>
      </c>
      <c r="G2649" s="58" t="s">
        <v>113</v>
      </c>
      <c r="H2649" s="56" t="s">
        <v>112</v>
      </c>
      <c r="I2649" s="59"/>
      <c r="J2649" s="59">
        <f t="shared" si="523"/>
        <v>43518</v>
      </c>
      <c r="K2649" s="56" t="s">
        <v>18</v>
      </c>
      <c r="L2649" s="56" t="s">
        <v>18</v>
      </c>
      <c r="M2649" s="60" t="s">
        <v>17881</v>
      </c>
      <c r="N2649" s="56" t="s">
        <v>17882</v>
      </c>
      <c r="O2649" s="56" t="s">
        <v>29</v>
      </c>
      <c r="P2649" s="56" t="s">
        <v>17883</v>
      </c>
      <c r="Q2649" s="56" t="s">
        <v>116</v>
      </c>
      <c r="R2649" s="59"/>
      <c r="S2649" s="56" t="s">
        <v>18</v>
      </c>
      <c r="T2649" s="56" t="s">
        <v>14</v>
      </c>
      <c r="U2649" s="57">
        <v>43490</v>
      </c>
      <c r="V2649" s="62"/>
      <c r="W2649" s="62">
        <v>11.5</v>
      </c>
      <c r="X2649" s="57">
        <v>43508</v>
      </c>
      <c r="Y2649" s="56" t="s">
        <v>108</v>
      </c>
      <c r="Z2649" s="56" t="s">
        <v>121</v>
      </c>
      <c r="AA2649" s="57">
        <v>43508</v>
      </c>
      <c r="AB2649" s="63" t="s">
        <v>127</v>
      </c>
      <c r="AC2649" s="64" t="s">
        <v>17884</v>
      </c>
      <c r="AD2649" s="65" t="s">
        <v>97</v>
      </c>
      <c r="AE2649" s="65" t="s">
        <v>119</v>
      </c>
      <c r="AF2649" s="66"/>
      <c r="AG2649" s="66"/>
      <c r="AH2649" s="67" t="str">
        <v>Jan</v>
      </c>
      <c r="AI2649" s="68" t="str">
        <v>Feb</v>
      </c>
      <c r="AJ2649" s="69">
        <f t="shared" si="500"/>
        <v>20</v>
      </c>
      <c r="AK2649" s="70" t="str">
        <f t="shared" si="524"/>
        <v/>
      </c>
      <c r="AL2649" s="71" t="s">
        <v>17409</v>
      </c>
      <c r="AM2649" s="71" t="str">
        <v>2019</v>
      </c>
      <c r="AN2649" s="70">
        <f t="shared" si="525"/>
        <v>43498</v>
      </c>
      <c r="AO2649" s="70" t="s">
        <v>123</v>
      </c>
      <c r="AP2649" s="74">
        <f ca="1"/>
        <v>471</v>
      </c>
    </row>
    <row r="2650" spans="1:42" ht="14.4">
      <c r="A2650" s="55" t="s">
        <v>17886</v>
      </c>
      <c r="B2650" s="56" t="s">
        <v>89</v>
      </c>
      <c r="C2650" s="57">
        <v>43594</v>
      </c>
      <c r="D2650" s="56" t="s">
        <v>229</v>
      </c>
      <c r="E2650" s="56" t="s">
        <v>140</v>
      </c>
      <c r="F2650" s="58" t="s">
        <v>106</v>
      </c>
      <c r="G2650" s="58" t="s">
        <v>107</v>
      </c>
      <c r="H2650" s="56" t="s">
        <v>140</v>
      </c>
      <c r="I2650" s="59"/>
      <c r="J2650" s="59">
        <f t="shared" si="523"/>
        <v>43624</v>
      </c>
      <c r="K2650" s="56" t="s">
        <v>18</v>
      </c>
      <c r="L2650" s="56" t="s">
        <v>18</v>
      </c>
      <c r="M2650" s="60" t="s">
        <v>17890</v>
      </c>
      <c r="N2650" s="56" t="s">
        <v>17890</v>
      </c>
      <c r="O2650" s="56" t="s">
        <v>29</v>
      </c>
      <c r="P2650" s="56" t="s">
        <v>17891</v>
      </c>
      <c r="Q2650" s="56" t="s">
        <v>21</v>
      </c>
      <c r="R2650" s="59"/>
      <c r="S2650" s="56" t="s">
        <v>108</v>
      </c>
      <c r="T2650" s="56" t="s">
        <v>108</v>
      </c>
      <c r="U2650" s="59"/>
      <c r="V2650" s="77"/>
      <c r="W2650" s="62">
        <v>0</v>
      </c>
      <c r="X2650" s="59"/>
      <c r="Y2650" s="56" t="s">
        <v>108</v>
      </c>
      <c r="Z2650" s="56" t="s">
        <v>121</v>
      </c>
      <c r="AA2650" s="57">
        <v>43594</v>
      </c>
      <c r="AB2650" s="63" t="s">
        <v>155</v>
      </c>
      <c r="AC2650" s="64" t="s">
        <v>17893</v>
      </c>
      <c r="AD2650" s="65" t="s">
        <v>97</v>
      </c>
      <c r="AE2650" s="56" t="s">
        <v>90</v>
      </c>
      <c r="AF2650" s="61"/>
      <c r="AG2650" s="61"/>
      <c r="AH2650" s="67" t="str">
        <v>May</v>
      </c>
      <c r="AI2650" s="68" t="str">
        <v>May</v>
      </c>
      <c r="AJ2650" s="69">
        <f t="shared" si="500"/>
        <v>0</v>
      </c>
      <c r="AK2650" s="70" t="str">
        <f t="shared" si="524"/>
        <v/>
      </c>
      <c r="AL2650" s="71" t="s">
        <v>17409</v>
      </c>
      <c r="AM2650" s="71" t="str">
        <v>2019</v>
      </c>
      <c r="AN2650" s="70">
        <f t="shared" si="525"/>
        <v>43604</v>
      </c>
      <c r="AO2650" s="70" t="s">
        <v>123</v>
      </c>
      <c r="AP2650" s="74">
        <f ca="1"/>
        <v>365</v>
      </c>
    </row>
    <row r="2651" spans="1:42" ht="14.4">
      <c r="A2651" s="55" t="s">
        <v>17896</v>
      </c>
      <c r="B2651" s="106" t="s">
        <v>89</v>
      </c>
      <c r="C2651" s="57">
        <v>43557</v>
      </c>
      <c r="D2651" s="56" t="s">
        <v>90</v>
      </c>
      <c r="E2651" s="56" t="s">
        <v>140</v>
      </c>
      <c r="F2651" s="58" t="s">
        <v>106</v>
      </c>
      <c r="G2651" s="58" t="s">
        <v>107</v>
      </c>
      <c r="H2651" s="56" t="s">
        <v>140</v>
      </c>
      <c r="I2651" s="57"/>
      <c r="J2651" s="57">
        <f t="shared" si="523"/>
        <v>43587</v>
      </c>
      <c r="K2651" s="56" t="s">
        <v>18</v>
      </c>
      <c r="L2651" s="56" t="s">
        <v>14</v>
      </c>
      <c r="M2651" s="60" t="s">
        <v>17898</v>
      </c>
      <c r="N2651" s="56" t="s">
        <v>17898</v>
      </c>
      <c r="O2651" s="56"/>
      <c r="P2651" s="56" t="s">
        <v>108</v>
      </c>
      <c r="Q2651" s="56"/>
      <c r="R2651" s="57"/>
      <c r="S2651" s="56" t="s">
        <v>108</v>
      </c>
      <c r="T2651" s="56" t="s">
        <v>108</v>
      </c>
      <c r="U2651" s="57"/>
      <c r="V2651" s="62"/>
      <c r="W2651" s="62" t="s">
        <v>108</v>
      </c>
      <c r="X2651" s="57"/>
      <c r="Y2651" s="56" t="s">
        <v>108</v>
      </c>
      <c r="Z2651" s="56" t="s">
        <v>123</v>
      </c>
      <c r="AA2651" s="57">
        <v>43558</v>
      </c>
      <c r="AB2651" s="75"/>
      <c r="AC2651" s="64" t="s">
        <v>17900</v>
      </c>
      <c r="AD2651" s="56" t="s">
        <v>118</v>
      </c>
      <c r="AE2651" s="56"/>
      <c r="AF2651" s="61"/>
      <c r="AG2651" s="61"/>
      <c r="AH2651" s="67" t="str">
        <v>Apr</v>
      </c>
      <c r="AI2651" s="68" t="str">
        <v>Apr</v>
      </c>
      <c r="AJ2651" s="69">
        <f t="shared" si="500"/>
        <v>1</v>
      </c>
      <c r="AK2651" s="70" t="str">
        <f t="shared" si="524"/>
        <v/>
      </c>
      <c r="AL2651" s="71" t="s">
        <v>17409</v>
      </c>
      <c r="AM2651" s="71" t="str">
        <v>2019</v>
      </c>
      <c r="AN2651" s="70">
        <f t="shared" si="525"/>
        <v>43567</v>
      </c>
      <c r="AO2651" s="70" t="s">
        <v>123</v>
      </c>
      <c r="AP2651" s="74">
        <f ca="1"/>
        <v>402</v>
      </c>
    </row>
    <row r="2652" spans="1:42" ht="14.4">
      <c r="A2652" s="55" t="s">
        <v>17904</v>
      </c>
      <c r="B2652" s="56" t="s">
        <v>89</v>
      </c>
      <c r="C2652" s="57">
        <v>43558</v>
      </c>
      <c r="D2652" s="56" t="s">
        <v>90</v>
      </c>
      <c r="E2652" s="56" t="s">
        <v>140</v>
      </c>
      <c r="F2652" s="58" t="s">
        <v>106</v>
      </c>
      <c r="G2652" s="58" t="s">
        <v>107</v>
      </c>
      <c r="H2652" s="56" t="s">
        <v>140</v>
      </c>
      <c r="I2652" s="57"/>
      <c r="J2652" s="57">
        <f t="shared" si="523"/>
        <v>43588</v>
      </c>
      <c r="K2652" s="56" t="s">
        <v>18</v>
      </c>
      <c r="L2652" s="56" t="s">
        <v>14</v>
      </c>
      <c r="M2652" s="60" t="s">
        <v>17898</v>
      </c>
      <c r="N2652" s="56" t="s">
        <v>17898</v>
      </c>
      <c r="O2652" s="56"/>
      <c r="P2652" s="56" t="s">
        <v>108</v>
      </c>
      <c r="Q2652" s="56" t="s">
        <v>96</v>
      </c>
      <c r="R2652" s="57"/>
      <c r="S2652" s="56" t="s">
        <v>108</v>
      </c>
      <c r="T2652" s="56" t="s">
        <v>108</v>
      </c>
      <c r="U2652" s="57"/>
      <c r="V2652" s="62"/>
      <c r="W2652" s="62" t="s">
        <v>108</v>
      </c>
      <c r="X2652" s="57"/>
      <c r="Y2652" s="56" t="s">
        <v>108</v>
      </c>
      <c r="Z2652" s="56" t="s">
        <v>123</v>
      </c>
      <c r="AA2652" s="57">
        <v>43558</v>
      </c>
      <c r="AB2652" s="63"/>
      <c r="AC2652" s="64" t="s">
        <v>17909</v>
      </c>
      <c r="AD2652" s="56" t="s">
        <v>118</v>
      </c>
      <c r="AE2652" s="56"/>
      <c r="AF2652" s="61"/>
      <c r="AG2652" s="61"/>
      <c r="AH2652" s="67" t="str">
        <v>Apr</v>
      </c>
      <c r="AI2652" s="68" t="str">
        <v>Apr</v>
      </c>
      <c r="AJ2652" s="69">
        <f t="shared" si="500"/>
        <v>0</v>
      </c>
      <c r="AK2652" s="70" t="str">
        <f t="shared" si="524"/>
        <v/>
      </c>
      <c r="AL2652" s="71" t="s">
        <v>17409</v>
      </c>
      <c r="AM2652" s="71" t="str">
        <v>2019</v>
      </c>
      <c r="AN2652" s="70">
        <f t="shared" si="525"/>
        <v>43568</v>
      </c>
      <c r="AO2652" s="70" t="s">
        <v>123</v>
      </c>
      <c r="AP2652" s="74">
        <f ca="1"/>
        <v>401</v>
      </c>
    </row>
    <row r="2653" spans="1:42" ht="14.4">
      <c r="A2653" s="55" t="s">
        <v>17912</v>
      </c>
      <c r="B2653" s="56" t="s">
        <v>700</v>
      </c>
      <c r="C2653" s="57">
        <v>43757</v>
      </c>
      <c r="D2653" s="56" t="s">
        <v>90</v>
      </c>
      <c r="E2653" s="56" t="s">
        <v>276</v>
      </c>
      <c r="F2653" s="58" t="s">
        <v>214</v>
      </c>
      <c r="G2653" s="58" t="s">
        <v>214</v>
      </c>
      <c r="H2653" s="56" t="s">
        <v>276</v>
      </c>
      <c r="I2653" s="59"/>
      <c r="J2653" s="59">
        <f t="shared" si="523"/>
        <v>43787</v>
      </c>
      <c r="K2653" s="56"/>
      <c r="L2653" s="56"/>
      <c r="M2653" s="60" t="s">
        <v>17915</v>
      </c>
      <c r="N2653" s="56" t="s">
        <v>17915</v>
      </c>
      <c r="O2653" s="56"/>
      <c r="P2653" s="56"/>
      <c r="Q2653" s="56" t="s">
        <v>96</v>
      </c>
      <c r="R2653" s="59"/>
      <c r="S2653" s="56"/>
      <c r="T2653" s="56"/>
      <c r="U2653" s="57"/>
      <c r="V2653" s="77"/>
      <c r="W2653" s="77"/>
      <c r="X2653" s="59"/>
      <c r="Y2653" s="56" t="s">
        <v>108</v>
      </c>
      <c r="Z2653" s="61"/>
      <c r="AA2653" s="57"/>
      <c r="AB2653" s="75"/>
      <c r="AC2653" s="64" t="s">
        <v>17917</v>
      </c>
      <c r="AD2653" s="56"/>
      <c r="AE2653" s="56"/>
      <c r="AF2653" s="61"/>
      <c r="AG2653" s="61"/>
      <c r="AH2653" s="67" t="str">
        <v>Oct</v>
      </c>
      <c r="AI2653" s="68" t="str">
        <v/>
      </c>
      <c r="AJ2653" s="69" t="str">
        <f t="shared" si="500"/>
        <v/>
      </c>
      <c r="AK2653" s="70" t="str">
        <f t="shared" si="524"/>
        <v/>
      </c>
      <c r="AL2653" s="71" t="s">
        <v>17409</v>
      </c>
      <c r="AM2653" s="71" t="str">
        <v>2019</v>
      </c>
      <c r="AN2653" s="70"/>
      <c r="AO2653" s="70" t="s">
        <v>123</v>
      </c>
      <c r="AP2653" s="74">
        <f ca="1"/>
        <v>202</v>
      </c>
    </row>
    <row r="2654" spans="1:42" ht="14.4">
      <c r="A2654" s="55" t="s">
        <v>17921</v>
      </c>
      <c r="B2654" s="56" t="s">
        <v>89</v>
      </c>
      <c r="C2654" s="57">
        <v>43705</v>
      </c>
      <c r="D2654" s="231" t="s">
        <v>90</v>
      </c>
      <c r="E2654" s="56" t="s">
        <v>112</v>
      </c>
      <c r="F2654" s="58" t="s">
        <v>106</v>
      </c>
      <c r="G2654" s="58" t="s">
        <v>113</v>
      </c>
      <c r="H2654" s="56" t="s">
        <v>112</v>
      </c>
      <c r="I2654" s="57"/>
      <c r="J2654" s="57">
        <f t="shared" si="523"/>
        <v>43735</v>
      </c>
      <c r="K2654" s="56" t="s">
        <v>18</v>
      </c>
      <c r="L2654" s="56" t="s">
        <v>18</v>
      </c>
      <c r="M2654" s="60" t="s">
        <v>17923</v>
      </c>
      <c r="N2654" s="56" t="s">
        <v>17924</v>
      </c>
      <c r="O2654" s="56" t="s">
        <v>20</v>
      </c>
      <c r="P2654" s="56" t="s">
        <v>3386</v>
      </c>
      <c r="Q2654" s="56" t="s">
        <v>116</v>
      </c>
      <c r="R2654" s="59"/>
      <c r="S2654" s="56" t="s">
        <v>108</v>
      </c>
      <c r="T2654" s="56" t="s">
        <v>108</v>
      </c>
      <c r="U2654" s="57">
        <v>43712</v>
      </c>
      <c r="V2654" s="77"/>
      <c r="W2654" s="62">
        <v>49.75</v>
      </c>
      <c r="X2654" s="57">
        <v>43760</v>
      </c>
      <c r="Y2654" s="61"/>
      <c r="Z2654" s="56" t="s">
        <v>121</v>
      </c>
      <c r="AA2654" s="57">
        <v>43760</v>
      </c>
      <c r="AB2654" s="75"/>
      <c r="AC2654" s="64" t="s">
        <v>17927</v>
      </c>
      <c r="AD2654" s="65" t="s">
        <v>97</v>
      </c>
      <c r="AE2654" s="56" t="s">
        <v>119</v>
      </c>
      <c r="AF2654" s="61"/>
      <c r="AG2654" s="61"/>
      <c r="AH2654" s="67" t="str">
        <v>Aug</v>
      </c>
      <c r="AI2654" s="68" t="str">
        <v>Oct</v>
      </c>
      <c r="AJ2654" s="69">
        <f t="shared" si="500"/>
        <v>55</v>
      </c>
      <c r="AK2654" s="70" t="str">
        <f t="shared" si="524"/>
        <v/>
      </c>
      <c r="AL2654" s="71" t="s">
        <v>17409</v>
      </c>
      <c r="AM2654" s="71" t="str">
        <v>2019</v>
      </c>
      <c r="AN2654" s="70">
        <f t="shared" ref="AN2654:AN2660" si="526">IF(C2654="","",SUM(C2654+10))</f>
        <v>43715</v>
      </c>
      <c r="AO2654" s="70" t="s">
        <v>123</v>
      </c>
      <c r="AP2654" s="74">
        <f ca="1"/>
        <v>254</v>
      </c>
    </row>
    <row r="2655" spans="1:42" ht="14.4">
      <c r="A2655" s="55" t="s">
        <v>17930</v>
      </c>
      <c r="B2655" s="56" t="s">
        <v>89</v>
      </c>
      <c r="C2655" s="57">
        <v>43620</v>
      </c>
      <c r="D2655" s="56" t="s">
        <v>90</v>
      </c>
      <c r="E2655" s="56" t="s">
        <v>12</v>
      </c>
      <c r="F2655" s="58" t="s">
        <v>106</v>
      </c>
      <c r="G2655" s="58" t="s">
        <v>107</v>
      </c>
      <c r="H2655" s="56" t="s">
        <v>12</v>
      </c>
      <c r="I2655" s="59"/>
      <c r="J2655" s="59">
        <f t="shared" si="523"/>
        <v>43650</v>
      </c>
      <c r="K2655" s="56" t="s">
        <v>18</v>
      </c>
      <c r="L2655" s="56" t="s">
        <v>14</v>
      </c>
      <c r="M2655" s="60" t="s">
        <v>17932</v>
      </c>
      <c r="N2655" s="56" t="s">
        <v>17933</v>
      </c>
      <c r="O2655" s="61"/>
      <c r="P2655" s="56" t="s">
        <v>108</v>
      </c>
      <c r="Q2655" s="56" t="s">
        <v>96</v>
      </c>
      <c r="R2655" s="59"/>
      <c r="S2655" s="56"/>
      <c r="T2655" s="56"/>
      <c r="U2655" s="59"/>
      <c r="V2655" s="77"/>
      <c r="W2655" s="62" t="s">
        <v>108</v>
      </c>
      <c r="X2655" s="59"/>
      <c r="Y2655" s="61"/>
      <c r="Z2655" s="56" t="s">
        <v>123</v>
      </c>
      <c r="AA2655" s="57">
        <v>43622</v>
      </c>
      <c r="AB2655" s="75"/>
      <c r="AC2655" s="64" t="s">
        <v>15020</v>
      </c>
      <c r="AD2655" s="56" t="s">
        <v>118</v>
      </c>
      <c r="AE2655" s="56" t="s">
        <v>90</v>
      </c>
      <c r="AF2655" s="61"/>
      <c r="AG2655" s="61"/>
      <c r="AH2655" s="67" t="str">
        <v>Jun</v>
      </c>
      <c r="AI2655" s="68" t="str">
        <v>Jun</v>
      </c>
      <c r="AJ2655" s="69">
        <f t="shared" si="500"/>
        <v>2</v>
      </c>
      <c r="AK2655" s="70" t="str">
        <f t="shared" si="524"/>
        <v/>
      </c>
      <c r="AL2655" s="71" t="s">
        <v>17409</v>
      </c>
      <c r="AM2655" s="71" t="str">
        <v>2019</v>
      </c>
      <c r="AN2655" s="70">
        <f t="shared" si="526"/>
        <v>43630</v>
      </c>
      <c r="AO2655" s="70" t="s">
        <v>123</v>
      </c>
      <c r="AP2655" s="74">
        <f ca="1"/>
        <v>339</v>
      </c>
    </row>
    <row r="2656" spans="1:42" ht="14.4">
      <c r="A2656" s="55" t="s">
        <v>17937</v>
      </c>
      <c r="B2656" s="56" t="s">
        <v>89</v>
      </c>
      <c r="C2656" s="57">
        <v>43678</v>
      </c>
      <c r="D2656" s="56" t="s">
        <v>90</v>
      </c>
      <c r="E2656" s="56" t="s">
        <v>135</v>
      </c>
      <c r="F2656" s="58" t="s">
        <v>214</v>
      </c>
      <c r="G2656" s="58" t="s">
        <v>1031</v>
      </c>
      <c r="H2656" s="56" t="s">
        <v>135</v>
      </c>
      <c r="I2656" s="57"/>
      <c r="J2656" s="57">
        <f t="shared" si="523"/>
        <v>43708</v>
      </c>
      <c r="K2656" s="56" t="s">
        <v>18</v>
      </c>
      <c r="L2656" s="56" t="s">
        <v>18</v>
      </c>
      <c r="M2656" s="60" t="s">
        <v>17939</v>
      </c>
      <c r="N2656" s="56" t="s">
        <v>17940</v>
      </c>
      <c r="O2656" s="56" t="s">
        <v>39</v>
      </c>
      <c r="P2656" s="56" t="s">
        <v>108</v>
      </c>
      <c r="Q2656" s="56" t="s">
        <v>96</v>
      </c>
      <c r="R2656" s="57"/>
      <c r="S2656" s="56"/>
      <c r="T2656" s="56"/>
      <c r="U2656" s="57"/>
      <c r="V2656" s="62"/>
      <c r="W2656" s="62"/>
      <c r="X2656" s="57"/>
      <c r="Y2656" s="56" t="s">
        <v>108</v>
      </c>
      <c r="Z2656" s="56" t="s">
        <v>121</v>
      </c>
      <c r="AA2656" s="57">
        <v>43678</v>
      </c>
      <c r="AB2656" s="63"/>
      <c r="AC2656" s="64" t="s">
        <v>17943</v>
      </c>
      <c r="AD2656" s="65" t="s">
        <v>97</v>
      </c>
      <c r="AE2656" s="56" t="s">
        <v>90</v>
      </c>
      <c r="AF2656" s="61"/>
      <c r="AG2656" s="61"/>
      <c r="AH2656" s="67" t="str">
        <v>Aug</v>
      </c>
      <c r="AI2656" s="68" t="str">
        <v>Aug</v>
      </c>
      <c r="AJ2656" s="69">
        <f t="shared" si="500"/>
        <v>0</v>
      </c>
      <c r="AK2656" s="70" t="str">
        <f t="shared" si="524"/>
        <v/>
      </c>
      <c r="AL2656" s="71" t="s">
        <v>17409</v>
      </c>
      <c r="AM2656" s="71" t="str">
        <v>2019</v>
      </c>
      <c r="AN2656" s="70">
        <f t="shared" si="526"/>
        <v>43688</v>
      </c>
      <c r="AO2656" s="70" t="s">
        <v>123</v>
      </c>
      <c r="AP2656" s="74">
        <f ca="1"/>
        <v>281</v>
      </c>
    </row>
    <row r="2657" spans="1:42" ht="14.4">
      <c r="A2657" s="55" t="s">
        <v>17945</v>
      </c>
      <c r="B2657" s="56" t="s">
        <v>89</v>
      </c>
      <c r="C2657" s="57">
        <v>43663</v>
      </c>
      <c r="D2657" s="56" t="s">
        <v>119</v>
      </c>
      <c r="E2657" s="56" t="s">
        <v>276</v>
      </c>
      <c r="F2657" s="58" t="s">
        <v>214</v>
      </c>
      <c r="G2657" s="58" t="s">
        <v>214</v>
      </c>
      <c r="H2657" s="56" t="s">
        <v>276</v>
      </c>
      <c r="I2657" s="57"/>
      <c r="J2657" s="57">
        <f t="shared" si="523"/>
        <v>43693</v>
      </c>
      <c r="K2657" s="56" t="s">
        <v>18</v>
      </c>
      <c r="L2657" s="56" t="s">
        <v>18</v>
      </c>
      <c r="M2657" s="60" t="s">
        <v>17947</v>
      </c>
      <c r="N2657" s="56" t="s">
        <v>17948</v>
      </c>
      <c r="O2657" s="56"/>
      <c r="P2657" s="56" t="s">
        <v>17949</v>
      </c>
      <c r="Q2657" s="56" t="s">
        <v>96</v>
      </c>
      <c r="R2657" s="57"/>
      <c r="S2657" s="56" t="s">
        <v>108</v>
      </c>
      <c r="T2657" s="56" t="s">
        <v>108</v>
      </c>
      <c r="U2657" s="57"/>
      <c r="V2657" s="62"/>
      <c r="W2657" s="62"/>
      <c r="X2657" s="57"/>
      <c r="Y2657" s="56"/>
      <c r="Z2657" s="56" t="s">
        <v>121</v>
      </c>
      <c r="AA2657" s="57">
        <v>43677</v>
      </c>
      <c r="AB2657" s="63"/>
      <c r="AC2657" s="64" t="s">
        <v>17953</v>
      </c>
      <c r="AD2657" s="65" t="s">
        <v>97</v>
      </c>
      <c r="AE2657" s="56" t="s">
        <v>119</v>
      </c>
      <c r="AF2657" s="61"/>
      <c r="AG2657" s="61"/>
      <c r="AH2657" s="67" t="str">
        <v>Jul</v>
      </c>
      <c r="AI2657" s="68" t="str">
        <v>Jul</v>
      </c>
      <c r="AJ2657" s="69">
        <f t="shared" si="500"/>
        <v>14</v>
      </c>
      <c r="AK2657" s="70" t="str">
        <f t="shared" si="524"/>
        <v/>
      </c>
      <c r="AL2657" s="71" t="s">
        <v>17409</v>
      </c>
      <c r="AM2657" s="71" t="str">
        <v>2019</v>
      </c>
      <c r="AN2657" s="70">
        <f t="shared" si="526"/>
        <v>43673</v>
      </c>
      <c r="AO2657" s="70" t="s">
        <v>123</v>
      </c>
      <c r="AP2657" s="74">
        <f ca="1"/>
        <v>296</v>
      </c>
    </row>
    <row r="2658" spans="1:42" ht="26.5">
      <c r="A2658" s="55" t="s">
        <v>17956</v>
      </c>
      <c r="B2658" s="56" t="s">
        <v>89</v>
      </c>
      <c r="C2658" s="57">
        <v>43711</v>
      </c>
      <c r="D2658" s="56" t="s">
        <v>90</v>
      </c>
      <c r="E2658" s="56" t="s">
        <v>112</v>
      </c>
      <c r="F2658" s="58" t="s">
        <v>106</v>
      </c>
      <c r="G2658" s="58" t="s">
        <v>113</v>
      </c>
      <c r="H2658" s="56" t="s">
        <v>112</v>
      </c>
      <c r="I2658" s="57"/>
      <c r="J2658" s="57">
        <f t="shared" si="523"/>
        <v>43741</v>
      </c>
      <c r="K2658" s="56" t="s">
        <v>18</v>
      </c>
      <c r="L2658" s="56" t="s">
        <v>14</v>
      </c>
      <c r="M2658" s="60" t="s">
        <v>17957</v>
      </c>
      <c r="N2658" s="56" t="s">
        <v>1744</v>
      </c>
      <c r="O2658" s="56" t="s">
        <v>271</v>
      </c>
      <c r="P2658" s="56" t="s">
        <v>1745</v>
      </c>
      <c r="Q2658" s="56" t="s">
        <v>256</v>
      </c>
      <c r="R2658" s="57"/>
      <c r="S2658" s="56" t="s">
        <v>108</v>
      </c>
      <c r="T2658" s="56" t="s">
        <v>108</v>
      </c>
      <c r="U2658" s="57">
        <v>43760</v>
      </c>
      <c r="V2658" s="62"/>
      <c r="W2658" s="62">
        <v>17.5</v>
      </c>
      <c r="X2658" s="57">
        <v>43763</v>
      </c>
      <c r="Y2658" s="56" t="s">
        <v>108</v>
      </c>
      <c r="Z2658" s="56" t="s">
        <v>121</v>
      </c>
      <c r="AA2658" s="57">
        <v>43776</v>
      </c>
      <c r="AB2658" s="63"/>
      <c r="AC2658" s="60" t="s">
        <v>17960</v>
      </c>
      <c r="AD2658" s="56" t="s">
        <v>97</v>
      </c>
      <c r="AE2658" s="56" t="s">
        <v>119</v>
      </c>
      <c r="AF2658" s="61"/>
      <c r="AG2658" s="61"/>
      <c r="AH2658" s="67" t="str">
        <v>Sep</v>
      </c>
      <c r="AI2658" s="68" t="str">
        <v>Nov</v>
      </c>
      <c r="AJ2658" s="69">
        <f t="shared" si="500"/>
        <v>65</v>
      </c>
      <c r="AK2658" s="70" t="str">
        <f t="shared" si="524"/>
        <v/>
      </c>
      <c r="AL2658" s="71" t="s">
        <v>17409</v>
      </c>
      <c r="AM2658" s="71" t="str">
        <v>2019</v>
      </c>
      <c r="AN2658" s="70">
        <f t="shared" si="526"/>
        <v>43721</v>
      </c>
      <c r="AO2658" s="70" t="s">
        <v>123</v>
      </c>
      <c r="AP2658" s="74">
        <f ca="1"/>
        <v>248</v>
      </c>
    </row>
    <row r="2659" spans="1:42" ht="14.4">
      <c r="A2659" s="55" t="s">
        <v>17962</v>
      </c>
      <c r="B2659" s="56" t="s">
        <v>89</v>
      </c>
      <c r="C2659" s="57">
        <v>43607</v>
      </c>
      <c r="D2659" s="56" t="s">
        <v>90</v>
      </c>
      <c r="E2659" s="56" t="s">
        <v>12</v>
      </c>
      <c r="F2659" s="58" t="s">
        <v>106</v>
      </c>
      <c r="G2659" s="58" t="s">
        <v>107</v>
      </c>
      <c r="H2659" s="56" t="s">
        <v>12</v>
      </c>
      <c r="I2659" s="57"/>
      <c r="J2659" s="57">
        <f t="shared" si="523"/>
        <v>43637</v>
      </c>
      <c r="K2659" s="56" t="s">
        <v>18</v>
      </c>
      <c r="L2659" s="56" t="s">
        <v>18</v>
      </c>
      <c r="M2659" s="60" t="s">
        <v>17965</v>
      </c>
      <c r="N2659" s="56"/>
      <c r="O2659" s="56" t="s">
        <v>44</v>
      </c>
      <c r="P2659" s="56" t="s">
        <v>17966</v>
      </c>
      <c r="Q2659" s="56" t="s">
        <v>28</v>
      </c>
      <c r="R2659" s="57"/>
      <c r="S2659" s="56"/>
      <c r="T2659" s="56"/>
      <c r="U2659" s="59"/>
      <c r="V2659" s="77"/>
      <c r="W2659" s="77"/>
      <c r="X2659" s="59"/>
      <c r="Y2659" s="61"/>
      <c r="Z2659" s="56" t="s">
        <v>121</v>
      </c>
      <c r="AA2659" s="57">
        <v>43607</v>
      </c>
      <c r="AB2659" s="63" t="s">
        <v>155</v>
      </c>
      <c r="AC2659" s="64"/>
      <c r="AD2659" s="65" t="s">
        <v>97</v>
      </c>
      <c r="AE2659" s="56" t="s">
        <v>90</v>
      </c>
      <c r="AF2659" s="61"/>
      <c r="AG2659" s="61"/>
      <c r="AH2659" s="67" t="str">
        <v>May</v>
      </c>
      <c r="AI2659" s="68" t="str">
        <v>May</v>
      </c>
      <c r="AJ2659" s="69">
        <f t="shared" si="500"/>
        <v>0</v>
      </c>
      <c r="AK2659" s="70" t="str">
        <f t="shared" si="524"/>
        <v/>
      </c>
      <c r="AL2659" s="71" t="s">
        <v>17409</v>
      </c>
      <c r="AM2659" s="71" t="str">
        <v>2019</v>
      </c>
      <c r="AN2659" s="70">
        <f t="shared" si="526"/>
        <v>43617</v>
      </c>
      <c r="AO2659" s="70" t="s">
        <v>123</v>
      </c>
      <c r="AP2659" s="74">
        <f ca="1"/>
        <v>352</v>
      </c>
    </row>
    <row r="2660" spans="1:42" ht="14.4">
      <c r="A2660" s="55" t="s">
        <v>17968</v>
      </c>
      <c r="B2660" s="56" t="s">
        <v>89</v>
      </c>
      <c r="C2660" s="57">
        <v>43634</v>
      </c>
      <c r="D2660" s="56" t="s">
        <v>229</v>
      </c>
      <c r="E2660" s="56" t="s">
        <v>140</v>
      </c>
      <c r="F2660" s="58" t="s">
        <v>106</v>
      </c>
      <c r="G2660" s="58" t="s">
        <v>107</v>
      </c>
      <c r="H2660" s="56" t="s">
        <v>140</v>
      </c>
      <c r="I2660" s="57"/>
      <c r="J2660" s="57">
        <f t="shared" si="523"/>
        <v>43664</v>
      </c>
      <c r="K2660" s="56" t="s">
        <v>18</v>
      </c>
      <c r="L2660" s="56" t="s">
        <v>14</v>
      </c>
      <c r="M2660" s="60" t="s">
        <v>17972</v>
      </c>
      <c r="N2660" s="56" t="s">
        <v>17972</v>
      </c>
      <c r="O2660" s="61"/>
      <c r="P2660" s="56" t="s">
        <v>108</v>
      </c>
      <c r="Q2660" s="56" t="s">
        <v>96</v>
      </c>
      <c r="R2660" s="57"/>
      <c r="S2660" s="56" t="s">
        <v>108</v>
      </c>
      <c r="T2660" s="56" t="s">
        <v>108</v>
      </c>
      <c r="U2660" s="57"/>
      <c r="V2660" s="62"/>
      <c r="W2660" s="62" t="s">
        <v>108</v>
      </c>
      <c r="X2660" s="57"/>
      <c r="Y2660" s="56" t="s">
        <v>108</v>
      </c>
      <c r="Z2660" s="56" t="s">
        <v>121</v>
      </c>
      <c r="AA2660" s="57">
        <v>43634</v>
      </c>
      <c r="AB2660" s="63" t="s">
        <v>484</v>
      </c>
      <c r="AC2660" s="64" t="s">
        <v>17974</v>
      </c>
      <c r="AD2660" s="56" t="s">
        <v>633</v>
      </c>
      <c r="AE2660" s="56"/>
      <c r="AF2660" s="61"/>
      <c r="AG2660" s="61"/>
      <c r="AH2660" s="67" t="str">
        <v>Jun</v>
      </c>
      <c r="AI2660" s="68" t="str">
        <v>Jun</v>
      </c>
      <c r="AJ2660" s="69">
        <f t="shared" si="500"/>
        <v>0</v>
      </c>
      <c r="AK2660" s="70" t="str">
        <f t="shared" si="524"/>
        <v/>
      </c>
      <c r="AL2660" s="71" t="s">
        <v>17409</v>
      </c>
      <c r="AM2660" s="71" t="str">
        <v>2019</v>
      </c>
      <c r="AN2660" s="70">
        <f t="shared" si="526"/>
        <v>43644</v>
      </c>
      <c r="AO2660" s="70" t="s">
        <v>123</v>
      </c>
      <c r="AP2660" s="74">
        <f ca="1"/>
        <v>325</v>
      </c>
    </row>
    <row r="2661" spans="1:42" ht="14.4">
      <c r="A2661" s="55" t="s">
        <v>17977</v>
      </c>
      <c r="B2661" s="56" t="s">
        <v>89</v>
      </c>
      <c r="C2661" s="57">
        <v>43789</v>
      </c>
      <c r="D2661" s="56" t="s">
        <v>131</v>
      </c>
      <c r="E2661" s="56" t="s">
        <v>327</v>
      </c>
      <c r="F2661" s="58" t="s">
        <v>92</v>
      </c>
      <c r="G2661" s="58" t="s">
        <v>328</v>
      </c>
      <c r="H2661" s="56" t="s">
        <v>327</v>
      </c>
      <c r="I2661" s="59"/>
      <c r="J2661" s="59">
        <f t="shared" si="523"/>
        <v>43819</v>
      </c>
      <c r="K2661" s="56" t="s">
        <v>18</v>
      </c>
      <c r="L2661" s="56" t="s">
        <v>18</v>
      </c>
      <c r="M2661" s="60" t="s">
        <v>17978</v>
      </c>
      <c r="N2661" s="56" t="s">
        <v>17979</v>
      </c>
      <c r="O2661" s="56" t="s">
        <v>436</v>
      </c>
      <c r="P2661" s="56">
        <v>119028</v>
      </c>
      <c r="Q2661" s="56" t="s">
        <v>96</v>
      </c>
      <c r="R2661" s="59"/>
      <c r="S2661" s="56" t="s">
        <v>108</v>
      </c>
      <c r="T2661" s="56" t="s">
        <v>108</v>
      </c>
      <c r="U2661" s="57"/>
      <c r="V2661" s="77"/>
      <c r="W2661" s="62" t="s">
        <v>331</v>
      </c>
      <c r="X2661" s="59"/>
      <c r="Y2661" s="56" t="s">
        <v>200</v>
      </c>
      <c r="Z2661" s="56" t="s">
        <v>123</v>
      </c>
      <c r="AA2661" s="57">
        <v>43789</v>
      </c>
      <c r="AB2661" s="75"/>
      <c r="AC2661" s="64"/>
      <c r="AD2661" s="56" t="s">
        <v>294</v>
      </c>
      <c r="AE2661" s="56" t="s">
        <v>90</v>
      </c>
      <c r="AF2661" s="61"/>
      <c r="AG2661" s="61"/>
      <c r="AH2661" s="67" t="str">
        <v>Nov</v>
      </c>
      <c r="AI2661" s="68" t="str">
        <v>Nov</v>
      </c>
      <c r="AJ2661" s="69">
        <f t="shared" si="500"/>
        <v>0</v>
      </c>
      <c r="AK2661" s="70"/>
      <c r="AL2661" s="71"/>
      <c r="AM2661" s="71" t="str">
        <v>2019</v>
      </c>
      <c r="AN2661" s="70"/>
      <c r="AO2661" s="70" t="s">
        <v>123</v>
      </c>
      <c r="AP2661" s="74">
        <f ca="1"/>
        <v>170</v>
      </c>
    </row>
    <row r="2662" spans="1:42" ht="14.4">
      <c r="A2662" s="55" t="s">
        <v>17983</v>
      </c>
      <c r="B2662" s="56" t="s">
        <v>89</v>
      </c>
      <c r="C2662" s="57">
        <v>43761</v>
      </c>
      <c r="D2662" s="56" t="s">
        <v>90</v>
      </c>
      <c r="E2662" s="56" t="s">
        <v>12</v>
      </c>
      <c r="F2662" s="58" t="s">
        <v>106</v>
      </c>
      <c r="G2662" s="58" t="s">
        <v>107</v>
      </c>
      <c r="H2662" s="56" t="s">
        <v>12</v>
      </c>
      <c r="I2662" s="59"/>
      <c r="J2662" s="59">
        <f t="shared" si="523"/>
        <v>43791</v>
      </c>
      <c r="K2662" s="56" t="s">
        <v>18</v>
      </c>
      <c r="L2662" s="56" t="s">
        <v>18</v>
      </c>
      <c r="M2662" s="60" t="s">
        <v>17985</v>
      </c>
      <c r="N2662" s="56" t="s">
        <v>17987</v>
      </c>
      <c r="O2662" s="56" t="s">
        <v>29</v>
      </c>
      <c r="P2662" s="56" t="s">
        <v>17988</v>
      </c>
      <c r="Q2662" s="56" t="s">
        <v>17</v>
      </c>
      <c r="R2662" s="59"/>
      <c r="S2662" s="56"/>
      <c r="T2662" s="56"/>
      <c r="U2662" s="57"/>
      <c r="V2662" s="77"/>
      <c r="W2662" s="77"/>
      <c r="X2662" s="59"/>
      <c r="Y2662" s="61"/>
      <c r="Z2662" s="56" t="s">
        <v>121</v>
      </c>
      <c r="AA2662" s="57">
        <v>43767</v>
      </c>
      <c r="AB2662" s="75"/>
      <c r="AC2662" s="64" t="s">
        <v>17990</v>
      </c>
      <c r="AD2662" s="56" t="s">
        <v>97</v>
      </c>
      <c r="AE2662" s="56" t="s">
        <v>90</v>
      </c>
      <c r="AF2662" s="61"/>
      <c r="AG2662" s="61"/>
      <c r="AH2662" s="67" t="str">
        <v>Oct</v>
      </c>
      <c r="AI2662" s="68" t="str">
        <v>Oct</v>
      </c>
      <c r="AJ2662" s="69">
        <f t="shared" si="500"/>
        <v>6</v>
      </c>
      <c r="AK2662" s="70" t="str">
        <f t="shared" ref="AK2662:AK2666" si="527">IF(R2662="","",SUM(R2662+30))</f>
        <v/>
      </c>
      <c r="AL2662" s="71" t="s">
        <v>17409</v>
      </c>
      <c r="AM2662" s="71" t="str">
        <v>2019</v>
      </c>
      <c r="AN2662" s="70"/>
      <c r="AO2662" s="70" t="s">
        <v>123</v>
      </c>
      <c r="AP2662" s="74">
        <f ca="1"/>
        <v>198</v>
      </c>
    </row>
    <row r="2663" spans="1:42" ht="14.4">
      <c r="A2663" s="55" t="s">
        <v>18003</v>
      </c>
      <c r="B2663" s="56" t="s">
        <v>89</v>
      </c>
      <c r="C2663" s="57">
        <v>43481</v>
      </c>
      <c r="D2663" s="56" t="s">
        <v>90</v>
      </c>
      <c r="E2663" s="56" t="s">
        <v>12</v>
      </c>
      <c r="F2663" s="58" t="s">
        <v>106</v>
      </c>
      <c r="G2663" s="58" t="s">
        <v>107</v>
      </c>
      <c r="H2663" s="56" t="s">
        <v>12</v>
      </c>
      <c r="I2663" s="59"/>
      <c r="J2663" s="59">
        <f t="shared" si="523"/>
        <v>43511</v>
      </c>
      <c r="K2663" s="56" t="s">
        <v>18</v>
      </c>
      <c r="L2663" s="56" t="s">
        <v>18</v>
      </c>
      <c r="M2663" s="60" t="s">
        <v>18005</v>
      </c>
      <c r="N2663" s="56" t="s">
        <v>18006</v>
      </c>
      <c r="O2663" s="56" t="s">
        <v>249</v>
      </c>
      <c r="P2663" s="56" t="s">
        <v>428</v>
      </c>
      <c r="Q2663" s="56" t="s">
        <v>28</v>
      </c>
      <c r="R2663" s="59"/>
      <c r="S2663" s="56"/>
      <c r="T2663" s="61"/>
      <c r="U2663" s="57"/>
      <c r="V2663" s="77"/>
      <c r="W2663" s="62" t="s">
        <v>108</v>
      </c>
      <c r="X2663" s="57"/>
      <c r="Y2663" s="61"/>
      <c r="Z2663" s="56" t="s">
        <v>123</v>
      </c>
      <c r="AA2663" s="57">
        <v>43481</v>
      </c>
      <c r="AB2663" s="75"/>
      <c r="AC2663" s="64" t="s">
        <v>18010</v>
      </c>
      <c r="AD2663" s="65" t="s">
        <v>179</v>
      </c>
      <c r="AE2663" s="65" t="s">
        <v>90</v>
      </c>
      <c r="AF2663" s="66"/>
      <c r="AG2663" s="66"/>
      <c r="AH2663" s="67" t="str">
        <v>Jan</v>
      </c>
      <c r="AI2663" s="68" t="str">
        <v>Jan</v>
      </c>
      <c r="AJ2663" s="69">
        <f t="shared" si="500"/>
        <v>0</v>
      </c>
      <c r="AK2663" s="70" t="str">
        <f t="shared" si="527"/>
        <v/>
      </c>
      <c r="AL2663" s="71" t="s">
        <v>17409</v>
      </c>
      <c r="AM2663" s="71" t="str">
        <v>2019</v>
      </c>
      <c r="AN2663" s="70">
        <f t="shared" ref="AN2663:AN2666" si="528">IF(C2663="","",SUM(C2663+10))</f>
        <v>43491</v>
      </c>
      <c r="AO2663" s="70" t="s">
        <v>123</v>
      </c>
      <c r="AP2663" s="74">
        <f ca="1"/>
        <v>478</v>
      </c>
    </row>
    <row r="2664" spans="1:42" ht="14.4">
      <c r="A2664" s="55" t="s">
        <v>18015</v>
      </c>
      <c r="B2664" s="56" t="s">
        <v>89</v>
      </c>
      <c r="C2664" s="57">
        <v>43648</v>
      </c>
      <c r="D2664" s="56" t="s">
        <v>90</v>
      </c>
      <c r="E2664" s="56" t="s">
        <v>129</v>
      </c>
      <c r="F2664" s="58" t="s">
        <v>106</v>
      </c>
      <c r="G2664" s="58" t="s">
        <v>107</v>
      </c>
      <c r="H2664" s="56" t="s">
        <v>129</v>
      </c>
      <c r="I2664" s="59"/>
      <c r="J2664" s="59">
        <f t="shared" si="523"/>
        <v>43678</v>
      </c>
      <c r="K2664" s="56" t="s">
        <v>18</v>
      </c>
      <c r="L2664" s="56" t="s">
        <v>14</v>
      </c>
      <c r="M2664" s="60" t="s">
        <v>18017</v>
      </c>
      <c r="N2664" s="56" t="s">
        <v>18018</v>
      </c>
      <c r="O2664" s="56" t="s">
        <v>44</v>
      </c>
      <c r="P2664" s="56" t="s">
        <v>18020</v>
      </c>
      <c r="Q2664" s="56" t="s">
        <v>28</v>
      </c>
      <c r="R2664" s="57">
        <v>43648</v>
      </c>
      <c r="S2664" s="56" t="s">
        <v>108</v>
      </c>
      <c r="T2664" s="56" t="s">
        <v>108</v>
      </c>
      <c r="U2664" s="57"/>
      <c r="V2664" s="77"/>
      <c r="W2664" s="62" t="s">
        <v>108</v>
      </c>
      <c r="X2664" s="59"/>
      <c r="Y2664" s="56" t="s">
        <v>200</v>
      </c>
      <c r="Z2664" s="56" t="s">
        <v>123</v>
      </c>
      <c r="AA2664" s="57">
        <v>43656</v>
      </c>
      <c r="AB2664" s="63" t="s">
        <v>163</v>
      </c>
      <c r="AC2664" s="64" t="s">
        <v>18022</v>
      </c>
      <c r="AD2664" s="56" t="s">
        <v>294</v>
      </c>
      <c r="AE2664" s="56" t="s">
        <v>90</v>
      </c>
      <c r="AF2664" s="61"/>
      <c r="AG2664" s="61"/>
      <c r="AH2664" s="67" t="str">
        <v>Jul</v>
      </c>
      <c r="AI2664" s="68" t="str">
        <v>Jul</v>
      </c>
      <c r="AJ2664" s="69">
        <f t="shared" si="500"/>
        <v>8</v>
      </c>
      <c r="AK2664" s="70">
        <f t="shared" si="527"/>
        <v>43678</v>
      </c>
      <c r="AL2664" s="71">
        <v>22</v>
      </c>
      <c r="AM2664" s="71" t="str">
        <v>2019</v>
      </c>
      <c r="AN2664" s="70">
        <f t="shared" si="528"/>
        <v>43658</v>
      </c>
      <c r="AO2664" s="70" t="s">
        <v>121</v>
      </c>
      <c r="AP2664" s="74">
        <f ca="1"/>
        <v>311</v>
      </c>
    </row>
    <row r="2665" spans="1:42" ht="14.4">
      <c r="A2665" s="55" t="s">
        <v>18024</v>
      </c>
      <c r="B2665" s="56" t="s">
        <v>89</v>
      </c>
      <c r="C2665" s="57">
        <v>43474</v>
      </c>
      <c r="D2665" s="56" t="s">
        <v>90</v>
      </c>
      <c r="E2665" s="56" t="s">
        <v>276</v>
      </c>
      <c r="F2665" s="58" t="s">
        <v>214</v>
      </c>
      <c r="G2665" s="58" t="s">
        <v>214</v>
      </c>
      <c r="H2665" s="56" t="s">
        <v>276</v>
      </c>
      <c r="I2665" s="57"/>
      <c r="J2665" s="57">
        <f t="shared" si="523"/>
        <v>43504</v>
      </c>
      <c r="K2665" s="56" t="s">
        <v>18</v>
      </c>
      <c r="L2665" s="56" t="s">
        <v>18</v>
      </c>
      <c r="M2665" s="60" t="s">
        <v>18026</v>
      </c>
      <c r="N2665" s="56" t="s">
        <v>18027</v>
      </c>
      <c r="O2665" s="56" t="s">
        <v>44</v>
      </c>
      <c r="P2665" s="56" t="s">
        <v>18030</v>
      </c>
      <c r="Q2665" s="56" t="s">
        <v>96</v>
      </c>
      <c r="R2665" s="59"/>
      <c r="S2665" s="56" t="s">
        <v>108</v>
      </c>
      <c r="T2665" s="56" t="s">
        <v>108</v>
      </c>
      <c r="U2665" s="59"/>
      <c r="V2665" s="62"/>
      <c r="W2665" s="62">
        <v>15</v>
      </c>
      <c r="X2665" s="57"/>
      <c r="Y2665" s="61"/>
      <c r="Z2665" s="56" t="s">
        <v>121</v>
      </c>
      <c r="AA2665" s="57">
        <v>43481</v>
      </c>
      <c r="AB2665" s="63"/>
      <c r="AC2665" s="64" t="s">
        <v>18033</v>
      </c>
      <c r="AD2665" s="65" t="s">
        <v>97</v>
      </c>
      <c r="AE2665" s="65"/>
      <c r="AF2665" s="66"/>
      <c r="AG2665" s="66"/>
      <c r="AH2665" s="67" t="str">
        <v>Jan</v>
      </c>
      <c r="AI2665" s="68" t="str">
        <v>Jan</v>
      </c>
      <c r="AJ2665" s="69">
        <f t="shared" si="500"/>
        <v>7</v>
      </c>
      <c r="AK2665" s="70" t="str">
        <f t="shared" si="527"/>
        <v/>
      </c>
      <c r="AL2665" s="71" t="s">
        <v>17409</v>
      </c>
      <c r="AM2665" s="71" t="str">
        <v>2019</v>
      </c>
      <c r="AN2665" s="70">
        <f t="shared" si="528"/>
        <v>43484</v>
      </c>
      <c r="AO2665" s="70" t="s">
        <v>123</v>
      </c>
      <c r="AP2665" s="74">
        <f ca="1"/>
        <v>485</v>
      </c>
    </row>
    <row r="2666" spans="1:42" ht="14.4">
      <c r="A2666" s="55" t="s">
        <v>18035</v>
      </c>
      <c r="B2666" s="56" t="s">
        <v>89</v>
      </c>
      <c r="C2666" s="57">
        <v>43509</v>
      </c>
      <c r="D2666" s="56" t="s">
        <v>90</v>
      </c>
      <c r="E2666" s="56" t="s">
        <v>276</v>
      </c>
      <c r="F2666" s="58" t="s">
        <v>214</v>
      </c>
      <c r="G2666" s="58" t="s">
        <v>214</v>
      </c>
      <c r="H2666" s="56" t="s">
        <v>276</v>
      </c>
      <c r="I2666" s="57"/>
      <c r="J2666" s="57">
        <f t="shared" si="523"/>
        <v>43539</v>
      </c>
      <c r="K2666" s="56" t="s">
        <v>18</v>
      </c>
      <c r="L2666" s="56" t="s">
        <v>14</v>
      </c>
      <c r="M2666" s="60" t="s">
        <v>18038</v>
      </c>
      <c r="N2666" s="56" t="s">
        <v>2823</v>
      </c>
      <c r="O2666" s="56"/>
      <c r="P2666" s="61"/>
      <c r="Q2666" s="56"/>
      <c r="R2666" s="57"/>
      <c r="S2666" s="56" t="s">
        <v>108</v>
      </c>
      <c r="T2666" s="56" t="s">
        <v>18</v>
      </c>
      <c r="U2666" s="57"/>
      <c r="V2666" s="62"/>
      <c r="W2666" s="62">
        <v>0</v>
      </c>
      <c r="X2666" s="57"/>
      <c r="Y2666" s="56" t="s">
        <v>200</v>
      </c>
      <c r="Z2666" s="56" t="s">
        <v>123</v>
      </c>
      <c r="AA2666" s="57">
        <v>43518</v>
      </c>
      <c r="AB2666" s="75"/>
      <c r="AC2666" s="64" t="s">
        <v>18040</v>
      </c>
      <c r="AD2666" s="65" t="s">
        <v>294</v>
      </c>
      <c r="AE2666" s="65"/>
      <c r="AF2666" s="66"/>
      <c r="AG2666" s="66"/>
      <c r="AH2666" s="67" t="str">
        <v>Feb</v>
      </c>
      <c r="AI2666" s="68" t="str">
        <v>Feb</v>
      </c>
      <c r="AJ2666" s="69">
        <f t="shared" si="500"/>
        <v>9</v>
      </c>
      <c r="AK2666" s="70" t="str">
        <f t="shared" si="527"/>
        <v/>
      </c>
      <c r="AL2666" s="71" t="s">
        <v>17409</v>
      </c>
      <c r="AM2666" s="71" t="str">
        <v>2019</v>
      </c>
      <c r="AN2666" s="70">
        <f t="shared" si="528"/>
        <v>43519</v>
      </c>
      <c r="AO2666" s="70" t="s">
        <v>123</v>
      </c>
      <c r="AP2666" s="74">
        <f ca="1"/>
        <v>450</v>
      </c>
    </row>
    <row r="2667" spans="1:42" ht="14.4">
      <c r="A2667" s="55" t="s">
        <v>18043</v>
      </c>
      <c r="B2667" s="56" t="s">
        <v>89</v>
      </c>
      <c r="C2667" s="57">
        <v>43796</v>
      </c>
      <c r="D2667" s="56" t="s">
        <v>90</v>
      </c>
      <c r="E2667" s="56" t="s">
        <v>129</v>
      </c>
      <c r="F2667" s="58" t="s">
        <v>106</v>
      </c>
      <c r="G2667" s="58" t="s">
        <v>113</v>
      </c>
      <c r="H2667" s="56" t="s">
        <v>112</v>
      </c>
      <c r="I2667" s="59"/>
      <c r="J2667" s="59">
        <f t="shared" si="523"/>
        <v>43826</v>
      </c>
      <c r="K2667" s="56" t="s">
        <v>18</v>
      </c>
      <c r="L2667" s="56" t="s">
        <v>108</v>
      </c>
      <c r="M2667" s="60" t="s">
        <v>18045</v>
      </c>
      <c r="N2667" s="56" t="s">
        <v>18046</v>
      </c>
      <c r="O2667" s="56" t="s">
        <v>96</v>
      </c>
      <c r="P2667" s="56" t="s">
        <v>18047</v>
      </c>
      <c r="Q2667" s="56" t="s">
        <v>256</v>
      </c>
      <c r="R2667" s="57">
        <v>43801</v>
      </c>
      <c r="S2667" s="56" t="s">
        <v>108</v>
      </c>
      <c r="T2667" s="56" t="s">
        <v>108</v>
      </c>
      <c r="U2667" s="57"/>
      <c r="V2667" s="77"/>
      <c r="W2667" s="62" t="s">
        <v>108</v>
      </c>
      <c r="X2667" s="59"/>
      <c r="Y2667" s="56" t="s">
        <v>108</v>
      </c>
      <c r="Z2667" s="56" t="s">
        <v>123</v>
      </c>
      <c r="AA2667" s="57">
        <v>43801</v>
      </c>
      <c r="AB2667" s="75"/>
      <c r="AC2667" s="64" t="s">
        <v>18050</v>
      </c>
      <c r="AD2667" s="56" t="s">
        <v>118</v>
      </c>
      <c r="AE2667" s="56" t="s">
        <v>90</v>
      </c>
      <c r="AF2667" s="61"/>
      <c r="AG2667" s="61"/>
      <c r="AH2667" s="67" t="str">
        <v>Nov</v>
      </c>
      <c r="AI2667" s="68" t="str">
        <v>Dec</v>
      </c>
      <c r="AJ2667" s="69">
        <f t="shared" si="500"/>
        <v>5</v>
      </c>
      <c r="AK2667" s="70"/>
      <c r="AL2667" s="71"/>
      <c r="AM2667" s="71" t="str">
        <v>2019</v>
      </c>
      <c r="AN2667" s="70"/>
      <c r="AO2667" s="70" t="s">
        <v>121</v>
      </c>
      <c r="AP2667" s="74">
        <f ca="1"/>
        <v>163</v>
      </c>
    </row>
    <row r="2668" spans="1:42" ht="14.4">
      <c r="A2668" s="55" t="s">
        <v>18052</v>
      </c>
      <c r="B2668" s="56" t="s">
        <v>89</v>
      </c>
      <c r="C2668" s="57">
        <v>43607</v>
      </c>
      <c r="D2668" s="56" t="s">
        <v>90</v>
      </c>
      <c r="E2668" s="56" t="s">
        <v>112</v>
      </c>
      <c r="F2668" s="58" t="s">
        <v>106</v>
      </c>
      <c r="G2668" s="58" t="s">
        <v>113</v>
      </c>
      <c r="H2668" s="56" t="s">
        <v>112</v>
      </c>
      <c r="I2668" s="59"/>
      <c r="J2668" s="59">
        <f t="shared" si="523"/>
        <v>43637</v>
      </c>
      <c r="K2668" s="56" t="s">
        <v>18</v>
      </c>
      <c r="L2668" s="56" t="s">
        <v>14</v>
      </c>
      <c r="M2668" s="60" t="s">
        <v>18053</v>
      </c>
      <c r="N2668" s="56" t="s">
        <v>17924</v>
      </c>
      <c r="O2668" s="56" t="s">
        <v>20</v>
      </c>
      <c r="P2668" s="56" t="s">
        <v>3386</v>
      </c>
      <c r="Q2668" s="56" t="s">
        <v>116</v>
      </c>
      <c r="R2668" s="59"/>
      <c r="S2668" s="56" t="s">
        <v>108</v>
      </c>
      <c r="T2668" s="56" t="s">
        <v>108</v>
      </c>
      <c r="U2668" s="57"/>
      <c r="V2668" s="77"/>
      <c r="W2668" s="62" t="s">
        <v>108</v>
      </c>
      <c r="X2668" s="59"/>
      <c r="Y2668" s="56" t="s">
        <v>108</v>
      </c>
      <c r="Z2668" s="56" t="s">
        <v>108</v>
      </c>
      <c r="AA2668" s="57">
        <v>43654</v>
      </c>
      <c r="AB2668" s="63" t="s">
        <v>155</v>
      </c>
      <c r="AC2668" s="64" t="s">
        <v>18055</v>
      </c>
      <c r="AD2668" s="56" t="s">
        <v>179</v>
      </c>
      <c r="AE2668" s="56" t="s">
        <v>119</v>
      </c>
      <c r="AF2668" s="61"/>
      <c r="AG2668" s="61"/>
      <c r="AH2668" s="67" t="str">
        <v>May</v>
      </c>
      <c r="AI2668" s="68" t="str">
        <v>Jul</v>
      </c>
      <c r="AJ2668" s="69">
        <f t="shared" si="500"/>
        <v>47</v>
      </c>
      <c r="AK2668" s="70" t="str">
        <f t="shared" ref="AK2668:AK2673" si="529">IF(R2668="","",SUM(R2668+30))</f>
        <v/>
      </c>
      <c r="AL2668" s="71" t="s">
        <v>17409</v>
      </c>
      <c r="AM2668" s="71" t="str">
        <v>2019</v>
      </c>
      <c r="AN2668" s="70">
        <f t="shared" ref="AN2668:AN2673" si="530">IF(C2668="","",SUM(C2668+10))</f>
        <v>43617</v>
      </c>
      <c r="AO2668" s="70" t="s">
        <v>123</v>
      </c>
      <c r="AP2668" s="74">
        <f ca="1"/>
        <v>352</v>
      </c>
    </row>
    <row r="2669" spans="1:42" ht="14.4">
      <c r="A2669" s="55" t="s">
        <v>18058</v>
      </c>
      <c r="B2669" s="56" t="s">
        <v>89</v>
      </c>
      <c r="C2669" s="57">
        <v>43564</v>
      </c>
      <c r="D2669" s="56" t="s">
        <v>119</v>
      </c>
      <c r="E2669" s="56" t="s">
        <v>140</v>
      </c>
      <c r="F2669" s="58" t="s">
        <v>106</v>
      </c>
      <c r="G2669" s="58" t="s">
        <v>107</v>
      </c>
      <c r="H2669" s="56" t="s">
        <v>140</v>
      </c>
      <c r="I2669" s="57"/>
      <c r="J2669" s="57">
        <f t="shared" si="523"/>
        <v>43594</v>
      </c>
      <c r="K2669" s="56" t="s">
        <v>18</v>
      </c>
      <c r="L2669" s="56" t="s">
        <v>18</v>
      </c>
      <c r="M2669" s="60" t="s">
        <v>18063</v>
      </c>
      <c r="N2669" s="56" t="s">
        <v>18064</v>
      </c>
      <c r="O2669" s="56" t="s">
        <v>436</v>
      </c>
      <c r="P2669" s="56" t="s">
        <v>18066</v>
      </c>
      <c r="Q2669" s="56" t="s">
        <v>17</v>
      </c>
      <c r="R2669" s="57"/>
      <c r="S2669" s="56" t="s">
        <v>108</v>
      </c>
      <c r="T2669" s="56" t="s">
        <v>108</v>
      </c>
      <c r="U2669" s="57"/>
      <c r="V2669" s="62"/>
      <c r="W2669" s="62">
        <v>0</v>
      </c>
      <c r="X2669" s="57"/>
      <c r="Y2669" s="56" t="s">
        <v>108</v>
      </c>
      <c r="Z2669" s="56" t="s">
        <v>121</v>
      </c>
      <c r="AA2669" s="57">
        <v>43564</v>
      </c>
      <c r="AB2669" s="63" t="s">
        <v>244</v>
      </c>
      <c r="AC2669" s="64" t="s">
        <v>18068</v>
      </c>
      <c r="AD2669" s="65" t="s">
        <v>97</v>
      </c>
      <c r="AE2669" s="56"/>
      <c r="AF2669" s="61"/>
      <c r="AG2669" s="61"/>
      <c r="AH2669" s="67" t="str">
        <v>Apr</v>
      </c>
      <c r="AI2669" s="68" t="str">
        <v>Apr</v>
      </c>
      <c r="AJ2669" s="69">
        <f t="shared" si="500"/>
        <v>0</v>
      </c>
      <c r="AK2669" s="70" t="str">
        <f t="shared" si="529"/>
        <v/>
      </c>
      <c r="AL2669" s="71" t="s">
        <v>17409</v>
      </c>
      <c r="AM2669" s="71" t="str">
        <v>2019</v>
      </c>
      <c r="AN2669" s="70">
        <f t="shared" si="530"/>
        <v>43574</v>
      </c>
      <c r="AO2669" s="70" t="s">
        <v>123</v>
      </c>
      <c r="AP2669" s="74">
        <f ca="1"/>
        <v>395</v>
      </c>
    </row>
    <row r="2670" spans="1:42" ht="14.4">
      <c r="A2670" s="55" t="s">
        <v>18069</v>
      </c>
      <c r="B2670" s="56" t="s">
        <v>89</v>
      </c>
      <c r="C2670" s="57">
        <v>43682</v>
      </c>
      <c r="D2670" s="56" t="s">
        <v>119</v>
      </c>
      <c r="E2670" s="56" t="s">
        <v>112</v>
      </c>
      <c r="F2670" s="58" t="s">
        <v>106</v>
      </c>
      <c r="G2670" s="58" t="s">
        <v>113</v>
      </c>
      <c r="H2670" s="56" t="s">
        <v>112</v>
      </c>
      <c r="I2670" s="59"/>
      <c r="J2670" s="59">
        <f t="shared" si="523"/>
        <v>43712</v>
      </c>
      <c r="K2670" s="56" t="s">
        <v>18</v>
      </c>
      <c r="L2670" s="56" t="s">
        <v>14</v>
      </c>
      <c r="M2670" s="60" t="s">
        <v>18070</v>
      </c>
      <c r="N2670" s="56" t="s">
        <v>18071</v>
      </c>
      <c r="O2670" s="56" t="s">
        <v>37</v>
      </c>
      <c r="P2670" s="56" t="s">
        <v>18072</v>
      </c>
      <c r="Q2670" s="56" t="s">
        <v>117</v>
      </c>
      <c r="R2670" s="57">
        <v>43682</v>
      </c>
      <c r="S2670" s="56" t="s">
        <v>108</v>
      </c>
      <c r="T2670" s="56" t="s">
        <v>108</v>
      </c>
      <c r="U2670" s="59"/>
      <c r="V2670" s="77"/>
      <c r="W2670" s="62" t="s">
        <v>108</v>
      </c>
      <c r="X2670" s="59"/>
      <c r="Y2670" s="56" t="s">
        <v>108</v>
      </c>
      <c r="Z2670" s="56" t="s">
        <v>123</v>
      </c>
      <c r="AA2670" s="57">
        <v>43684</v>
      </c>
      <c r="AB2670" s="75"/>
      <c r="AC2670" s="60" t="s">
        <v>18077</v>
      </c>
      <c r="AD2670" s="56" t="s">
        <v>118</v>
      </c>
      <c r="AE2670" s="56" t="s">
        <v>119</v>
      </c>
      <c r="AF2670" s="61"/>
      <c r="AG2670" s="61"/>
      <c r="AH2670" s="67" t="str">
        <v>Aug</v>
      </c>
      <c r="AI2670" s="68" t="str">
        <v>Aug</v>
      </c>
      <c r="AJ2670" s="69">
        <f t="shared" si="500"/>
        <v>2</v>
      </c>
      <c r="AK2670" s="70">
        <f t="shared" si="529"/>
        <v>43712</v>
      </c>
      <c r="AL2670" s="71">
        <v>28</v>
      </c>
      <c r="AM2670" s="71" t="str">
        <v>2019</v>
      </c>
      <c r="AN2670" s="70">
        <f t="shared" si="530"/>
        <v>43692</v>
      </c>
      <c r="AO2670" s="70" t="s">
        <v>121</v>
      </c>
      <c r="AP2670" s="74">
        <f ca="1"/>
        <v>277</v>
      </c>
    </row>
    <row r="2671" spans="1:42" ht="14.4">
      <c r="A2671" s="55" t="s">
        <v>18079</v>
      </c>
      <c r="B2671" s="56" t="s">
        <v>89</v>
      </c>
      <c r="C2671" s="57">
        <v>43599</v>
      </c>
      <c r="D2671" s="56" t="s">
        <v>229</v>
      </c>
      <c r="E2671" s="56" t="s">
        <v>140</v>
      </c>
      <c r="F2671" s="58" t="s">
        <v>106</v>
      </c>
      <c r="G2671" s="58" t="s">
        <v>107</v>
      </c>
      <c r="H2671" s="56" t="s">
        <v>140</v>
      </c>
      <c r="I2671" s="57"/>
      <c r="J2671" s="57">
        <f t="shared" si="523"/>
        <v>43629</v>
      </c>
      <c r="K2671" s="56" t="s">
        <v>18</v>
      </c>
      <c r="L2671" s="56" t="s">
        <v>18</v>
      </c>
      <c r="M2671" s="60" t="s">
        <v>18089</v>
      </c>
      <c r="N2671" s="56" t="s">
        <v>18089</v>
      </c>
      <c r="O2671" s="56" t="s">
        <v>172</v>
      </c>
      <c r="P2671" s="56" t="s">
        <v>8926</v>
      </c>
      <c r="Q2671" s="56" t="s">
        <v>17</v>
      </c>
      <c r="R2671" s="57"/>
      <c r="S2671" s="56" t="s">
        <v>108</v>
      </c>
      <c r="T2671" s="56" t="s">
        <v>108</v>
      </c>
      <c r="U2671" s="57"/>
      <c r="V2671" s="62"/>
      <c r="W2671" s="62">
        <v>0</v>
      </c>
      <c r="X2671" s="57"/>
      <c r="Y2671" s="56" t="s">
        <v>108</v>
      </c>
      <c r="Z2671" s="56" t="s">
        <v>121</v>
      </c>
      <c r="AA2671" s="57">
        <v>43599</v>
      </c>
      <c r="AB2671" s="63" t="s">
        <v>155</v>
      </c>
      <c r="AC2671" s="64" t="s">
        <v>18094</v>
      </c>
      <c r="AD2671" s="65" t="s">
        <v>97</v>
      </c>
      <c r="AE2671" s="56" t="s">
        <v>90</v>
      </c>
      <c r="AF2671" s="61"/>
      <c r="AG2671" s="61"/>
      <c r="AH2671" s="67" t="str">
        <v>May</v>
      </c>
      <c r="AI2671" s="68" t="str">
        <v>May</v>
      </c>
      <c r="AJ2671" s="69">
        <f t="shared" si="500"/>
        <v>0</v>
      </c>
      <c r="AK2671" s="70" t="str">
        <f t="shared" si="529"/>
        <v/>
      </c>
      <c r="AL2671" s="71" t="s">
        <v>17409</v>
      </c>
      <c r="AM2671" s="71" t="str">
        <v>2019</v>
      </c>
      <c r="AN2671" s="70">
        <f t="shared" si="530"/>
        <v>43609</v>
      </c>
      <c r="AO2671" s="70" t="s">
        <v>123</v>
      </c>
      <c r="AP2671" s="74">
        <f ca="1"/>
        <v>360</v>
      </c>
    </row>
    <row r="2672" spans="1:42" ht="14.4">
      <c r="A2672" s="55" t="s">
        <v>18097</v>
      </c>
      <c r="B2672" s="56" t="s">
        <v>89</v>
      </c>
      <c r="C2672" s="57">
        <v>43712</v>
      </c>
      <c r="D2672" s="56" t="s">
        <v>90</v>
      </c>
      <c r="E2672" s="56" t="s">
        <v>135</v>
      </c>
      <c r="F2672" s="58" t="s">
        <v>214</v>
      </c>
      <c r="G2672" s="58" t="s">
        <v>136</v>
      </c>
      <c r="H2672" s="56" t="s">
        <v>135</v>
      </c>
      <c r="I2672" s="57"/>
      <c r="J2672" s="57">
        <f t="shared" si="523"/>
        <v>43742</v>
      </c>
      <c r="K2672" s="56" t="s">
        <v>18</v>
      </c>
      <c r="L2672" s="56" t="s">
        <v>14</v>
      </c>
      <c r="M2672" s="60" t="s">
        <v>18099</v>
      </c>
      <c r="N2672" s="56" t="s">
        <v>18100</v>
      </c>
      <c r="O2672" s="56" t="s">
        <v>39</v>
      </c>
      <c r="P2672" s="56" t="s">
        <v>18101</v>
      </c>
      <c r="Q2672" s="56" t="s">
        <v>96</v>
      </c>
      <c r="R2672" s="59"/>
      <c r="S2672" s="56" t="s">
        <v>18</v>
      </c>
      <c r="T2672" s="56" t="s">
        <v>108</v>
      </c>
      <c r="U2672" s="59"/>
      <c r="V2672" s="77"/>
      <c r="W2672" s="77"/>
      <c r="X2672" s="59"/>
      <c r="Y2672" s="56" t="s">
        <v>108</v>
      </c>
      <c r="Z2672" s="56" t="s">
        <v>123</v>
      </c>
      <c r="AA2672" s="57">
        <v>43766</v>
      </c>
      <c r="AB2672" s="75"/>
      <c r="AC2672" s="64" t="s">
        <v>18103</v>
      </c>
      <c r="AD2672" s="56" t="s">
        <v>97</v>
      </c>
      <c r="AE2672" s="56" t="s">
        <v>90</v>
      </c>
      <c r="AF2672" s="61"/>
      <c r="AG2672" s="61"/>
      <c r="AH2672" s="67" t="str">
        <v>Sep</v>
      </c>
      <c r="AI2672" s="68" t="str">
        <v>Oct</v>
      </c>
      <c r="AJ2672" s="69">
        <f t="shared" si="500"/>
        <v>54</v>
      </c>
      <c r="AK2672" s="70" t="str">
        <f t="shared" si="529"/>
        <v/>
      </c>
      <c r="AL2672" s="71" t="s">
        <v>17409</v>
      </c>
      <c r="AM2672" s="71" t="str">
        <v>2019</v>
      </c>
      <c r="AN2672" s="70">
        <f t="shared" si="530"/>
        <v>43722</v>
      </c>
      <c r="AO2672" s="70" t="s">
        <v>123</v>
      </c>
      <c r="AP2672" s="74">
        <f ca="1"/>
        <v>247</v>
      </c>
    </row>
    <row r="2673" spans="1:42" ht="14.4">
      <c r="A2673" s="55" t="s">
        <v>18106</v>
      </c>
      <c r="B2673" s="56" t="s">
        <v>89</v>
      </c>
      <c r="C2673" s="57">
        <v>43647</v>
      </c>
      <c r="D2673" s="56" t="s">
        <v>90</v>
      </c>
      <c r="E2673" s="56" t="s">
        <v>129</v>
      </c>
      <c r="F2673" s="58" t="s">
        <v>106</v>
      </c>
      <c r="G2673" s="58" t="s">
        <v>214</v>
      </c>
      <c r="H2673" s="56" t="s">
        <v>276</v>
      </c>
      <c r="I2673" s="57">
        <v>43649</v>
      </c>
      <c r="J2673" s="59">
        <f t="shared" si="523"/>
        <v>43677</v>
      </c>
      <c r="K2673" s="56" t="s">
        <v>18</v>
      </c>
      <c r="L2673" s="56" t="s">
        <v>18</v>
      </c>
      <c r="M2673" s="60" t="s">
        <v>18108</v>
      </c>
      <c r="N2673" s="56"/>
      <c r="O2673" s="61"/>
      <c r="P2673" s="61"/>
      <c r="Q2673" s="56" t="s">
        <v>96</v>
      </c>
      <c r="R2673" s="57"/>
      <c r="S2673" s="56"/>
      <c r="T2673" s="56"/>
      <c r="U2673" s="59"/>
      <c r="V2673" s="77"/>
      <c r="W2673" s="77"/>
      <c r="X2673" s="59"/>
      <c r="Y2673" s="56" t="s">
        <v>108</v>
      </c>
      <c r="Z2673" s="56" t="s">
        <v>121</v>
      </c>
      <c r="AA2673" s="57">
        <v>43658</v>
      </c>
      <c r="AB2673" s="75"/>
      <c r="AC2673" s="64" t="s">
        <v>18122</v>
      </c>
      <c r="AD2673" s="65" t="s">
        <v>97</v>
      </c>
      <c r="AE2673" s="61"/>
      <c r="AF2673" s="61"/>
      <c r="AG2673" s="61"/>
      <c r="AH2673" s="67" t="str">
        <v>Jul</v>
      </c>
      <c r="AI2673" s="68" t="str">
        <v>Jul</v>
      </c>
      <c r="AJ2673" s="69">
        <f t="shared" si="500"/>
        <v>11</v>
      </c>
      <c r="AK2673" s="70" t="str">
        <f t="shared" si="529"/>
        <v/>
      </c>
      <c r="AL2673" s="71" t="s">
        <v>17409</v>
      </c>
      <c r="AM2673" s="71" t="str">
        <v>2019</v>
      </c>
      <c r="AN2673" s="70">
        <f t="shared" si="530"/>
        <v>43657</v>
      </c>
      <c r="AO2673" s="70" t="s">
        <v>123</v>
      </c>
      <c r="AP2673" s="74">
        <f ca="1"/>
        <v>312</v>
      </c>
    </row>
    <row r="2674" spans="1:42" ht="14.4">
      <c r="A2674" s="55" t="s">
        <v>18124</v>
      </c>
      <c r="B2674" s="56" t="s">
        <v>89</v>
      </c>
      <c r="C2674" s="57">
        <v>43794</v>
      </c>
      <c r="D2674" s="56" t="s">
        <v>229</v>
      </c>
      <c r="E2674" s="56" t="s">
        <v>297</v>
      </c>
      <c r="F2674" s="58" t="s">
        <v>106</v>
      </c>
      <c r="G2674" s="58" t="s">
        <v>107</v>
      </c>
      <c r="H2674" s="56" t="s">
        <v>140</v>
      </c>
      <c r="I2674" s="59"/>
      <c r="J2674" s="59">
        <f t="shared" si="523"/>
        <v>43824</v>
      </c>
      <c r="K2674" s="56" t="s">
        <v>18</v>
      </c>
      <c r="L2674" s="56" t="s">
        <v>14</v>
      </c>
      <c r="M2674" s="60" t="s">
        <v>18128</v>
      </c>
      <c r="N2674" s="56" t="s">
        <v>18129</v>
      </c>
      <c r="O2674" s="56" t="s">
        <v>96</v>
      </c>
      <c r="P2674" s="56" t="s">
        <v>108</v>
      </c>
      <c r="Q2674" s="56" t="s">
        <v>237</v>
      </c>
      <c r="R2674" s="59"/>
      <c r="S2674" s="56" t="s">
        <v>108</v>
      </c>
      <c r="T2674" s="56" t="s">
        <v>108</v>
      </c>
      <c r="U2674" s="57"/>
      <c r="V2674" s="77"/>
      <c r="W2674" s="62" t="s">
        <v>108</v>
      </c>
      <c r="X2674" s="59"/>
      <c r="Y2674" s="56" t="s">
        <v>108</v>
      </c>
      <c r="Z2674" s="56" t="s">
        <v>108</v>
      </c>
      <c r="AA2674" s="57">
        <v>43795</v>
      </c>
      <c r="AB2674" s="63" t="s">
        <v>318</v>
      </c>
      <c r="AC2674" s="64" t="s">
        <v>18131</v>
      </c>
      <c r="AD2674" s="56" t="s">
        <v>633</v>
      </c>
      <c r="AE2674" s="56"/>
      <c r="AF2674" s="61"/>
      <c r="AG2674" s="61"/>
      <c r="AH2674" s="67" t="str">
        <v>Nov</v>
      </c>
      <c r="AI2674" s="68" t="str">
        <v>Nov</v>
      </c>
      <c r="AJ2674" s="69">
        <f t="shared" si="500"/>
        <v>1</v>
      </c>
      <c r="AK2674" s="70"/>
      <c r="AL2674" s="71"/>
      <c r="AM2674" s="71" t="str">
        <v>2019</v>
      </c>
      <c r="AN2674" s="70"/>
      <c r="AO2674" s="70" t="s">
        <v>123</v>
      </c>
      <c r="AP2674" s="74">
        <f ca="1"/>
        <v>165</v>
      </c>
    </row>
    <row r="2675" spans="1:42" ht="14.4">
      <c r="A2675" s="55" t="s">
        <v>18139</v>
      </c>
      <c r="B2675" s="56" t="s">
        <v>700</v>
      </c>
      <c r="C2675" s="57">
        <v>43635</v>
      </c>
      <c r="D2675" s="56" t="s">
        <v>119</v>
      </c>
      <c r="E2675" s="56" t="s">
        <v>12</v>
      </c>
      <c r="F2675" s="58" t="s">
        <v>106</v>
      </c>
      <c r="G2675" s="58" t="s">
        <v>107</v>
      </c>
      <c r="H2675" s="56" t="s">
        <v>276</v>
      </c>
      <c r="I2675" s="57"/>
      <c r="J2675" s="57">
        <f t="shared" si="523"/>
        <v>43665</v>
      </c>
      <c r="K2675" s="56"/>
      <c r="L2675" s="56"/>
      <c r="M2675" s="60" t="s">
        <v>18141</v>
      </c>
      <c r="N2675" s="56"/>
      <c r="O2675" s="56"/>
      <c r="P2675" s="56"/>
      <c r="Q2675" s="56" t="s">
        <v>17</v>
      </c>
      <c r="R2675" s="57"/>
      <c r="S2675" s="56"/>
      <c r="T2675" s="56"/>
      <c r="U2675" s="57"/>
      <c r="V2675" s="62"/>
      <c r="W2675" s="62"/>
      <c r="X2675" s="57"/>
      <c r="Y2675" s="56"/>
      <c r="Z2675" s="56"/>
      <c r="AA2675" s="57"/>
      <c r="AB2675" s="63"/>
      <c r="AC2675" s="64" t="s">
        <v>18143</v>
      </c>
      <c r="AD2675" s="56"/>
      <c r="AE2675" s="56"/>
      <c r="AF2675" s="61"/>
      <c r="AG2675" s="61"/>
      <c r="AH2675" s="67" t="str">
        <v>Jun</v>
      </c>
      <c r="AI2675" s="68" t="str">
        <v/>
      </c>
      <c r="AJ2675" s="69" t="str">
        <f t="shared" si="500"/>
        <v/>
      </c>
      <c r="AK2675" s="70" t="str">
        <f>IF(R2675="","",SUM(R2675+30))</f>
        <v/>
      </c>
      <c r="AL2675" s="71" t="s">
        <v>17409</v>
      </c>
      <c r="AM2675" s="71" t="str">
        <v>2019</v>
      </c>
      <c r="AN2675" s="70">
        <f>IF(C2675="","",SUM(C2675+10))</f>
        <v>43645</v>
      </c>
      <c r="AO2675" s="70" t="s">
        <v>123</v>
      </c>
      <c r="AP2675" s="74">
        <f ca="1"/>
        <v>324</v>
      </c>
    </row>
    <row r="2676" spans="1:42" ht="14.4">
      <c r="A2676" s="55" t="s">
        <v>18147</v>
      </c>
      <c r="B2676" s="56" t="s">
        <v>89</v>
      </c>
      <c r="C2676" s="57">
        <v>43822</v>
      </c>
      <c r="D2676" s="56" t="s">
        <v>119</v>
      </c>
      <c r="E2676" s="56" t="s">
        <v>196</v>
      </c>
      <c r="F2676" s="58" t="s">
        <v>106</v>
      </c>
      <c r="G2676" s="58" t="s">
        <v>113</v>
      </c>
      <c r="H2676" s="56" t="s">
        <v>196</v>
      </c>
      <c r="I2676" s="59"/>
      <c r="J2676" s="59">
        <f t="shared" si="523"/>
        <v>43852</v>
      </c>
      <c r="K2676" s="56" t="s">
        <v>18</v>
      </c>
      <c r="L2676" s="56" t="s">
        <v>108</v>
      </c>
      <c r="M2676" s="60" t="s">
        <v>18150</v>
      </c>
      <c r="N2676" s="56" t="s">
        <v>18151</v>
      </c>
      <c r="O2676" s="56" t="s">
        <v>114</v>
      </c>
      <c r="P2676" s="56" t="s">
        <v>18152</v>
      </c>
      <c r="Q2676" s="56" t="s">
        <v>117</v>
      </c>
      <c r="R2676" s="59"/>
      <c r="S2676" s="56" t="s">
        <v>108</v>
      </c>
      <c r="T2676" s="56" t="s">
        <v>108</v>
      </c>
      <c r="U2676" s="57"/>
      <c r="V2676" s="62">
        <v>25</v>
      </c>
      <c r="W2676" s="62">
        <v>25</v>
      </c>
      <c r="X2676" s="57">
        <v>43822</v>
      </c>
      <c r="Y2676" s="56" t="s">
        <v>108</v>
      </c>
      <c r="Z2676" s="56" t="s">
        <v>121</v>
      </c>
      <c r="AA2676" s="57">
        <v>43843</v>
      </c>
      <c r="AB2676" s="75"/>
      <c r="AC2676" s="64" t="s">
        <v>18155</v>
      </c>
      <c r="AD2676" s="56" t="s">
        <v>97</v>
      </c>
      <c r="AE2676" s="56" t="s">
        <v>119</v>
      </c>
      <c r="AF2676" s="61"/>
      <c r="AG2676" s="61"/>
      <c r="AH2676" s="67" t="str">
        <v>Dec</v>
      </c>
      <c r="AI2676" s="68" t="str">
        <v>Jan</v>
      </c>
      <c r="AJ2676" s="69">
        <f t="shared" si="500"/>
        <v>21</v>
      </c>
      <c r="AK2676" s="70"/>
      <c r="AL2676" s="71"/>
      <c r="AM2676" s="71" t="str">
        <v>2019</v>
      </c>
      <c r="AN2676" s="70"/>
      <c r="AO2676" s="70" t="s">
        <v>123</v>
      </c>
      <c r="AP2676" s="74">
        <f ca="1"/>
        <v>137</v>
      </c>
    </row>
    <row r="2677" spans="1:42" ht="14.4">
      <c r="A2677" s="55" t="s">
        <v>18157</v>
      </c>
      <c r="B2677" s="56" t="s">
        <v>700</v>
      </c>
      <c r="C2677" s="57">
        <v>43696</v>
      </c>
      <c r="D2677" s="56" t="s">
        <v>90</v>
      </c>
      <c r="E2677" s="56" t="s">
        <v>276</v>
      </c>
      <c r="F2677" s="58" t="s">
        <v>214</v>
      </c>
      <c r="G2677" s="58" t="s">
        <v>214</v>
      </c>
      <c r="H2677" s="56" t="s">
        <v>276</v>
      </c>
      <c r="I2677" s="59"/>
      <c r="J2677" s="59">
        <f t="shared" si="523"/>
        <v>43726</v>
      </c>
      <c r="K2677" s="56"/>
      <c r="L2677" s="56"/>
      <c r="M2677" s="60" t="s">
        <v>18159</v>
      </c>
      <c r="N2677" s="56" t="s">
        <v>18159</v>
      </c>
      <c r="O2677" s="61"/>
      <c r="P2677" s="56"/>
      <c r="Q2677" s="56"/>
      <c r="R2677" s="57"/>
      <c r="S2677" s="56"/>
      <c r="T2677" s="56"/>
      <c r="U2677" s="59"/>
      <c r="V2677" s="77"/>
      <c r="W2677" s="77"/>
      <c r="X2677" s="59"/>
      <c r="Y2677" s="61"/>
      <c r="Z2677" s="61"/>
      <c r="AA2677" s="57"/>
      <c r="AB2677" s="75"/>
      <c r="AC2677" s="64" t="s">
        <v>18163</v>
      </c>
      <c r="AD2677" s="61"/>
      <c r="AE2677" s="61"/>
      <c r="AF2677" s="61"/>
      <c r="AG2677" s="61"/>
      <c r="AH2677" s="67" t="str">
        <v>Aug</v>
      </c>
      <c r="AI2677" s="68" t="str">
        <v/>
      </c>
      <c r="AJ2677" s="69" t="str">
        <f t="shared" si="500"/>
        <v/>
      </c>
      <c r="AK2677" s="70" t="str">
        <f t="shared" ref="AK2677:AK2678" si="531">IF(R2677="","",SUM(R2677+30))</f>
        <v/>
      </c>
      <c r="AL2677" s="71" t="s">
        <v>17409</v>
      </c>
      <c r="AM2677" s="71" t="str">
        <v>2019</v>
      </c>
      <c r="AN2677" s="70">
        <f t="shared" ref="AN2677:AN2678" si="532">IF(C2677="","",SUM(C2677+10))</f>
        <v>43706</v>
      </c>
      <c r="AO2677" s="70" t="s">
        <v>123</v>
      </c>
      <c r="AP2677" s="74">
        <f ca="1"/>
        <v>263</v>
      </c>
    </row>
    <row r="2678" spans="1:42" ht="14.4">
      <c r="A2678" s="55" t="s">
        <v>18170</v>
      </c>
      <c r="B2678" s="56" t="s">
        <v>89</v>
      </c>
      <c r="C2678" s="57">
        <v>43550</v>
      </c>
      <c r="D2678" s="56" t="s">
        <v>90</v>
      </c>
      <c r="E2678" s="56" t="s">
        <v>276</v>
      </c>
      <c r="F2678" s="58" t="s">
        <v>214</v>
      </c>
      <c r="G2678" s="58" t="s">
        <v>214</v>
      </c>
      <c r="H2678" s="56" t="s">
        <v>276</v>
      </c>
      <c r="I2678" s="57"/>
      <c r="J2678" s="57">
        <v>43581</v>
      </c>
      <c r="K2678" s="56" t="s">
        <v>18</v>
      </c>
      <c r="L2678" s="56" t="s">
        <v>14</v>
      </c>
      <c r="M2678" s="60" t="s">
        <v>18172</v>
      </c>
      <c r="N2678" s="56"/>
      <c r="O2678" s="56"/>
      <c r="P2678" s="56"/>
      <c r="Q2678" s="56" t="s">
        <v>96</v>
      </c>
      <c r="R2678" s="59"/>
      <c r="S2678" s="56" t="s">
        <v>108</v>
      </c>
      <c r="T2678" s="56" t="s">
        <v>108</v>
      </c>
      <c r="U2678" s="59"/>
      <c r="V2678" s="77"/>
      <c r="W2678" s="62" t="s">
        <v>108</v>
      </c>
      <c r="X2678" s="59"/>
      <c r="Y2678" s="61"/>
      <c r="Z2678" s="56" t="s">
        <v>123</v>
      </c>
      <c r="AA2678" s="57">
        <v>43550</v>
      </c>
      <c r="AB2678" s="63"/>
      <c r="AC2678" s="60" t="s">
        <v>18176</v>
      </c>
      <c r="AD2678" s="56" t="s">
        <v>633</v>
      </c>
      <c r="AE2678" s="56"/>
      <c r="AF2678" s="61"/>
      <c r="AG2678" s="61"/>
      <c r="AH2678" s="67" t="str">
        <v>Mar</v>
      </c>
      <c r="AI2678" s="68" t="str">
        <v>Mar</v>
      </c>
      <c r="AJ2678" s="69">
        <f t="shared" si="500"/>
        <v>0</v>
      </c>
      <c r="AK2678" s="70" t="str">
        <f t="shared" si="531"/>
        <v/>
      </c>
      <c r="AL2678" s="71" t="s">
        <v>17409</v>
      </c>
      <c r="AM2678" s="71" t="str">
        <v>2019</v>
      </c>
      <c r="AN2678" s="70">
        <f t="shared" si="532"/>
        <v>43560</v>
      </c>
      <c r="AO2678" s="70" t="s">
        <v>123</v>
      </c>
      <c r="AP2678" s="74">
        <f ca="1"/>
        <v>409</v>
      </c>
    </row>
    <row r="2679" spans="1:42" ht="14.4">
      <c r="A2679" s="55" t="s">
        <v>18178</v>
      </c>
      <c r="B2679" s="56" t="s">
        <v>89</v>
      </c>
      <c r="C2679" s="57">
        <v>43776</v>
      </c>
      <c r="D2679" s="56" t="s">
        <v>131</v>
      </c>
      <c r="E2679" s="56" t="s">
        <v>140</v>
      </c>
      <c r="F2679" s="58" t="s">
        <v>106</v>
      </c>
      <c r="G2679" s="58" t="s">
        <v>107</v>
      </c>
      <c r="H2679" s="56" t="s">
        <v>140</v>
      </c>
      <c r="I2679" s="59"/>
      <c r="J2679" s="59">
        <f t="shared" ref="J2679:J2689" si="533">IF(C2679="","",SUM(C2679+30))</f>
        <v>43806</v>
      </c>
      <c r="K2679" s="56" t="s">
        <v>18</v>
      </c>
      <c r="L2679" s="56" t="s">
        <v>14</v>
      </c>
      <c r="M2679" s="60" t="s">
        <v>18182</v>
      </c>
      <c r="N2679" s="56" t="s">
        <v>18182</v>
      </c>
      <c r="O2679" s="56" t="s">
        <v>436</v>
      </c>
      <c r="P2679" s="56" t="s">
        <v>108</v>
      </c>
      <c r="Q2679" s="56" t="s">
        <v>237</v>
      </c>
      <c r="R2679" s="59"/>
      <c r="S2679" s="56" t="s">
        <v>108</v>
      </c>
      <c r="T2679" s="56" t="s">
        <v>108</v>
      </c>
      <c r="U2679" s="57"/>
      <c r="V2679" s="77"/>
      <c r="W2679" s="62" t="s">
        <v>108</v>
      </c>
      <c r="X2679" s="59"/>
      <c r="Y2679" s="56" t="s">
        <v>108</v>
      </c>
      <c r="Z2679" s="56" t="s">
        <v>108</v>
      </c>
      <c r="AA2679" s="57">
        <v>43782</v>
      </c>
      <c r="AB2679" s="63" t="s">
        <v>318</v>
      </c>
      <c r="AC2679" s="64" t="s">
        <v>18185</v>
      </c>
      <c r="AD2679" s="56" t="s">
        <v>118</v>
      </c>
      <c r="AE2679" s="56"/>
      <c r="AF2679" s="61"/>
      <c r="AG2679" s="61"/>
      <c r="AH2679" s="67" t="str">
        <v>Nov</v>
      </c>
      <c r="AI2679" s="68" t="str">
        <v>Nov</v>
      </c>
      <c r="AJ2679" s="69">
        <f t="shared" si="500"/>
        <v>6</v>
      </c>
      <c r="AK2679" s="70"/>
      <c r="AL2679" s="71"/>
      <c r="AM2679" s="71" t="str">
        <v>2019</v>
      </c>
      <c r="AN2679" s="70"/>
      <c r="AO2679" s="70" t="s">
        <v>123</v>
      </c>
      <c r="AP2679" s="74">
        <f ca="1"/>
        <v>183</v>
      </c>
    </row>
    <row r="2680" spans="1:42" ht="14.4">
      <c r="A2680" s="55" t="s">
        <v>18187</v>
      </c>
      <c r="B2680" s="56" t="s">
        <v>89</v>
      </c>
      <c r="C2680" s="57">
        <v>43781</v>
      </c>
      <c r="D2680" s="56" t="s">
        <v>119</v>
      </c>
      <c r="E2680" s="56" t="s">
        <v>297</v>
      </c>
      <c r="F2680" s="58" t="s">
        <v>106</v>
      </c>
      <c r="G2680" s="58" t="s">
        <v>107</v>
      </c>
      <c r="H2680" s="56" t="s">
        <v>140</v>
      </c>
      <c r="I2680" s="59"/>
      <c r="J2680" s="59">
        <f t="shared" si="533"/>
        <v>43811</v>
      </c>
      <c r="K2680" s="56" t="s">
        <v>18</v>
      </c>
      <c r="L2680" s="56" t="s">
        <v>14</v>
      </c>
      <c r="M2680" s="60" t="s">
        <v>18190</v>
      </c>
      <c r="N2680" s="56"/>
      <c r="O2680" s="56"/>
      <c r="P2680" s="56" t="s">
        <v>108</v>
      </c>
      <c r="Q2680" s="56" t="s">
        <v>237</v>
      </c>
      <c r="R2680" s="59"/>
      <c r="S2680" s="56" t="s">
        <v>108</v>
      </c>
      <c r="T2680" s="56" t="s">
        <v>108</v>
      </c>
      <c r="U2680" s="57"/>
      <c r="V2680" s="77"/>
      <c r="W2680" s="62" t="s">
        <v>108</v>
      </c>
      <c r="X2680" s="59"/>
      <c r="Y2680" s="56" t="s">
        <v>108</v>
      </c>
      <c r="Z2680" s="56" t="s">
        <v>108</v>
      </c>
      <c r="AA2680" s="57">
        <v>43844</v>
      </c>
      <c r="AB2680" s="63" t="s">
        <v>318</v>
      </c>
      <c r="AC2680" s="64" t="s">
        <v>18193</v>
      </c>
      <c r="AD2680" s="56" t="s">
        <v>179</v>
      </c>
      <c r="AE2680" s="56"/>
      <c r="AF2680" s="61"/>
      <c r="AG2680" s="61"/>
      <c r="AH2680" s="67" t="str">
        <v>Nov</v>
      </c>
      <c r="AI2680" s="68" t="str">
        <v>Jan</v>
      </c>
      <c r="AJ2680" s="69">
        <f t="shared" si="500"/>
        <v>63</v>
      </c>
      <c r="AK2680" s="70"/>
      <c r="AL2680" s="71"/>
      <c r="AM2680" s="71" t="str">
        <v>2019</v>
      </c>
      <c r="AN2680" s="70"/>
      <c r="AO2680" s="70" t="s">
        <v>123</v>
      </c>
      <c r="AP2680" s="74">
        <f ca="1"/>
        <v>178</v>
      </c>
    </row>
    <row r="2681" spans="1:42" ht="14.4">
      <c r="A2681" s="55" t="s">
        <v>18195</v>
      </c>
      <c r="B2681" s="56" t="s">
        <v>89</v>
      </c>
      <c r="C2681" s="57">
        <v>43499</v>
      </c>
      <c r="D2681" s="56" t="s">
        <v>90</v>
      </c>
      <c r="E2681" s="56" t="s">
        <v>12</v>
      </c>
      <c r="F2681" s="58" t="s">
        <v>106</v>
      </c>
      <c r="G2681" s="58" t="s">
        <v>107</v>
      </c>
      <c r="H2681" s="56" t="s">
        <v>12</v>
      </c>
      <c r="I2681" s="59"/>
      <c r="J2681" s="59">
        <f t="shared" si="533"/>
        <v>43529</v>
      </c>
      <c r="K2681" s="56" t="s">
        <v>18</v>
      </c>
      <c r="L2681" s="56" t="s">
        <v>14</v>
      </c>
      <c r="M2681" s="60" t="s">
        <v>18198</v>
      </c>
      <c r="N2681" s="56" t="s">
        <v>18199</v>
      </c>
      <c r="O2681" s="56" t="s">
        <v>33</v>
      </c>
      <c r="P2681" s="56"/>
      <c r="Q2681" s="56" t="s">
        <v>17</v>
      </c>
      <c r="R2681" s="59"/>
      <c r="S2681" s="56"/>
      <c r="T2681" s="61"/>
      <c r="U2681" s="57"/>
      <c r="V2681" s="77"/>
      <c r="W2681" s="62" t="s">
        <v>108</v>
      </c>
      <c r="X2681" s="57"/>
      <c r="Y2681" s="61"/>
      <c r="Z2681" s="56" t="s">
        <v>123</v>
      </c>
      <c r="AA2681" s="57">
        <v>43507</v>
      </c>
      <c r="AB2681" s="63"/>
      <c r="AC2681" s="64" t="s">
        <v>18201</v>
      </c>
      <c r="AD2681" s="65" t="s">
        <v>224</v>
      </c>
      <c r="AE2681" s="65" t="s">
        <v>90</v>
      </c>
      <c r="AF2681" s="66"/>
      <c r="AG2681" s="66"/>
      <c r="AH2681" s="67" t="str">
        <v>Feb</v>
      </c>
      <c r="AI2681" s="68" t="str">
        <v>Feb</v>
      </c>
      <c r="AJ2681" s="69">
        <f t="shared" si="500"/>
        <v>8</v>
      </c>
      <c r="AK2681" s="70" t="str">
        <f t="shared" ref="AK2681:AK2691" si="534">IF(R2681="","",SUM(R2681+30))</f>
        <v/>
      </c>
      <c r="AL2681" s="71" t="s">
        <v>17409</v>
      </c>
      <c r="AM2681" s="71" t="str">
        <v>2019</v>
      </c>
      <c r="AN2681" s="70">
        <f t="shared" ref="AN2681:AN2683" si="535">IF(C2681="","",SUM(C2681+10))</f>
        <v>43509</v>
      </c>
      <c r="AO2681" s="70" t="s">
        <v>123</v>
      </c>
      <c r="AP2681" s="74">
        <f ca="1"/>
        <v>460</v>
      </c>
    </row>
    <row r="2682" spans="1:42" ht="14.4">
      <c r="A2682" s="55" t="s">
        <v>18203</v>
      </c>
      <c r="B2682" s="56" t="s">
        <v>89</v>
      </c>
      <c r="C2682" s="57">
        <v>43577</v>
      </c>
      <c r="D2682" s="56" t="s">
        <v>119</v>
      </c>
      <c r="E2682" s="56" t="s">
        <v>112</v>
      </c>
      <c r="F2682" s="58" t="s">
        <v>106</v>
      </c>
      <c r="G2682" s="58" t="s">
        <v>113</v>
      </c>
      <c r="H2682" s="56" t="s">
        <v>112</v>
      </c>
      <c r="I2682" s="57"/>
      <c r="J2682" s="57">
        <f t="shared" si="533"/>
        <v>43607</v>
      </c>
      <c r="K2682" s="56" t="s">
        <v>18</v>
      </c>
      <c r="L2682" s="56" t="s">
        <v>14</v>
      </c>
      <c r="M2682" s="60" t="s">
        <v>18204</v>
      </c>
      <c r="N2682" s="56" t="s">
        <v>18205</v>
      </c>
      <c r="O2682" s="56" t="s">
        <v>137</v>
      </c>
      <c r="P2682" s="56" t="s">
        <v>1021</v>
      </c>
      <c r="Q2682" s="56" t="s">
        <v>116</v>
      </c>
      <c r="R2682" s="57">
        <v>43580</v>
      </c>
      <c r="S2682" s="56" t="s">
        <v>108</v>
      </c>
      <c r="T2682" s="56" t="s">
        <v>108</v>
      </c>
      <c r="U2682" s="57"/>
      <c r="V2682" s="62"/>
      <c r="W2682" s="62" t="s">
        <v>108</v>
      </c>
      <c r="X2682" s="57"/>
      <c r="Y2682" s="56" t="s">
        <v>108</v>
      </c>
      <c r="Z2682" s="56" t="s">
        <v>123</v>
      </c>
      <c r="AA2682" s="57">
        <v>43581</v>
      </c>
      <c r="AB2682" s="63" t="s">
        <v>244</v>
      </c>
      <c r="AC2682" s="64" t="s">
        <v>3342</v>
      </c>
      <c r="AD2682" s="56" t="s">
        <v>118</v>
      </c>
      <c r="AE2682" s="56" t="s">
        <v>119</v>
      </c>
      <c r="AF2682" s="61"/>
      <c r="AG2682" s="61"/>
      <c r="AH2682" s="67" t="str">
        <v>Apr</v>
      </c>
      <c r="AI2682" s="68" t="str">
        <v>Apr</v>
      </c>
      <c r="AJ2682" s="69">
        <f t="shared" si="500"/>
        <v>4</v>
      </c>
      <c r="AK2682" s="70">
        <f t="shared" si="534"/>
        <v>43610</v>
      </c>
      <c r="AL2682" s="71">
        <v>29</v>
      </c>
      <c r="AM2682" s="71" t="str">
        <v>2019</v>
      </c>
      <c r="AN2682" s="70">
        <f t="shared" si="535"/>
        <v>43587</v>
      </c>
      <c r="AO2682" s="70" t="s">
        <v>121</v>
      </c>
      <c r="AP2682" s="74">
        <f ca="1"/>
        <v>382</v>
      </c>
    </row>
    <row r="2683" spans="1:42" ht="14.4">
      <c r="A2683" s="55" t="s">
        <v>18206</v>
      </c>
      <c r="B2683" s="56" t="s">
        <v>89</v>
      </c>
      <c r="C2683" s="57">
        <v>43713</v>
      </c>
      <c r="D2683" s="56" t="s">
        <v>131</v>
      </c>
      <c r="E2683" s="56" t="s">
        <v>112</v>
      </c>
      <c r="F2683" s="58" t="s">
        <v>106</v>
      </c>
      <c r="G2683" s="58" t="s">
        <v>113</v>
      </c>
      <c r="H2683" s="56" t="s">
        <v>112</v>
      </c>
      <c r="I2683" s="57"/>
      <c r="J2683" s="57">
        <f t="shared" si="533"/>
        <v>43743</v>
      </c>
      <c r="K2683" s="56" t="s">
        <v>18</v>
      </c>
      <c r="L2683" s="56" t="s">
        <v>18</v>
      </c>
      <c r="M2683" s="60" t="s">
        <v>18204</v>
      </c>
      <c r="N2683" s="56" t="s">
        <v>18205</v>
      </c>
      <c r="O2683" s="56" t="s">
        <v>137</v>
      </c>
      <c r="P2683" s="56" t="s">
        <v>1021</v>
      </c>
      <c r="Q2683" s="56" t="s">
        <v>116</v>
      </c>
      <c r="R2683" s="57"/>
      <c r="S2683" s="56" t="s">
        <v>108</v>
      </c>
      <c r="T2683" s="56" t="s">
        <v>108</v>
      </c>
      <c r="U2683" s="57">
        <v>43714</v>
      </c>
      <c r="V2683" s="62"/>
      <c r="W2683" s="62">
        <v>8</v>
      </c>
      <c r="X2683" s="57">
        <v>43727</v>
      </c>
      <c r="Y2683" s="56"/>
      <c r="Z2683" s="56" t="s">
        <v>121</v>
      </c>
      <c r="AA2683" s="57">
        <v>43728</v>
      </c>
      <c r="AB2683" s="63"/>
      <c r="AC2683" s="64" t="s">
        <v>18207</v>
      </c>
      <c r="AD2683" s="65" t="s">
        <v>97</v>
      </c>
      <c r="AE2683" s="56" t="s">
        <v>119</v>
      </c>
      <c r="AF2683" s="61"/>
      <c r="AG2683" s="61"/>
      <c r="AH2683" s="67" t="str">
        <v>Sep</v>
      </c>
      <c r="AI2683" s="68" t="str">
        <v>Sep</v>
      </c>
      <c r="AJ2683" s="69">
        <f t="shared" si="500"/>
        <v>15</v>
      </c>
      <c r="AK2683" s="70" t="str">
        <f t="shared" si="534"/>
        <v/>
      </c>
      <c r="AL2683" s="71" t="s">
        <v>17409</v>
      </c>
      <c r="AM2683" s="71" t="str">
        <v>2019</v>
      </c>
      <c r="AN2683" s="70">
        <f t="shared" si="535"/>
        <v>43723</v>
      </c>
      <c r="AO2683" s="70" t="s">
        <v>123</v>
      </c>
      <c r="AP2683" s="74">
        <f ca="1"/>
        <v>246</v>
      </c>
    </row>
    <row r="2684" spans="1:42" ht="14.4">
      <c r="A2684" s="55" t="s">
        <v>18208</v>
      </c>
      <c r="B2684" s="56" t="s">
        <v>89</v>
      </c>
      <c r="C2684" s="57">
        <v>43752</v>
      </c>
      <c r="D2684" s="56" t="s">
        <v>90</v>
      </c>
      <c r="E2684" s="56" t="s">
        <v>276</v>
      </c>
      <c r="F2684" s="58" t="s">
        <v>214</v>
      </c>
      <c r="G2684" s="58" t="s">
        <v>214</v>
      </c>
      <c r="H2684" s="56" t="s">
        <v>276</v>
      </c>
      <c r="I2684" s="59"/>
      <c r="J2684" s="59">
        <f t="shared" si="533"/>
        <v>43782</v>
      </c>
      <c r="K2684" s="56" t="s">
        <v>18</v>
      </c>
      <c r="L2684" s="56" t="s">
        <v>18</v>
      </c>
      <c r="M2684" s="60" t="s">
        <v>18209</v>
      </c>
      <c r="N2684" s="56" t="s">
        <v>18210</v>
      </c>
      <c r="O2684" s="56" t="s">
        <v>95</v>
      </c>
      <c r="P2684" s="56" t="s">
        <v>18211</v>
      </c>
      <c r="Q2684" s="56" t="s">
        <v>541</v>
      </c>
      <c r="R2684" s="59"/>
      <c r="S2684" s="56" t="s">
        <v>108</v>
      </c>
      <c r="T2684" s="56" t="s">
        <v>108</v>
      </c>
      <c r="U2684" s="57"/>
      <c r="V2684" s="77"/>
      <c r="W2684" s="62" t="s">
        <v>122</v>
      </c>
      <c r="X2684" s="59"/>
      <c r="Y2684" s="56" t="s">
        <v>108</v>
      </c>
      <c r="Z2684" s="56" t="s">
        <v>121</v>
      </c>
      <c r="AA2684" s="57">
        <v>43789</v>
      </c>
      <c r="AB2684" s="75"/>
      <c r="AC2684" s="64" t="s">
        <v>18212</v>
      </c>
      <c r="AD2684" s="56" t="s">
        <v>97</v>
      </c>
      <c r="AE2684" s="56" t="s">
        <v>119</v>
      </c>
      <c r="AF2684" s="61"/>
      <c r="AG2684" s="61"/>
      <c r="AH2684" s="67" t="str">
        <v>Oct</v>
      </c>
      <c r="AI2684" s="68" t="str">
        <v>Nov</v>
      </c>
      <c r="AJ2684" s="69">
        <f t="shared" si="500"/>
        <v>37</v>
      </c>
      <c r="AK2684" s="70" t="str">
        <f t="shared" si="534"/>
        <v/>
      </c>
      <c r="AL2684" s="71" t="s">
        <v>17409</v>
      </c>
      <c r="AM2684" s="71" t="str">
        <v>2019</v>
      </c>
      <c r="AN2684" s="70"/>
      <c r="AO2684" s="70" t="s">
        <v>123</v>
      </c>
      <c r="AP2684" s="74">
        <f ca="1"/>
        <v>207</v>
      </c>
    </row>
    <row r="2685" spans="1:42" ht="14.4">
      <c r="A2685" s="55" t="s">
        <v>18213</v>
      </c>
      <c r="B2685" s="56" t="s">
        <v>89</v>
      </c>
      <c r="C2685" s="57">
        <v>43579</v>
      </c>
      <c r="D2685" s="56" t="s">
        <v>131</v>
      </c>
      <c r="E2685" s="56" t="s">
        <v>129</v>
      </c>
      <c r="F2685" s="58" t="s">
        <v>106</v>
      </c>
      <c r="G2685" s="58" t="s">
        <v>107</v>
      </c>
      <c r="H2685" s="56" t="s">
        <v>129</v>
      </c>
      <c r="I2685" s="59"/>
      <c r="J2685" s="59">
        <f t="shared" si="533"/>
        <v>43609</v>
      </c>
      <c r="K2685" s="56" t="s">
        <v>18</v>
      </c>
      <c r="L2685" s="56" t="s">
        <v>14</v>
      </c>
      <c r="M2685" s="60" t="s">
        <v>18214</v>
      </c>
      <c r="N2685" s="56" t="s">
        <v>18215</v>
      </c>
      <c r="O2685" s="56"/>
      <c r="P2685" s="56" t="s">
        <v>108</v>
      </c>
      <c r="Q2685" s="56" t="s">
        <v>96</v>
      </c>
      <c r="R2685" s="59"/>
      <c r="S2685" s="56" t="s">
        <v>108</v>
      </c>
      <c r="T2685" s="56" t="s">
        <v>108</v>
      </c>
      <c r="U2685" s="59"/>
      <c r="V2685" s="77"/>
      <c r="W2685" s="62" t="s">
        <v>108</v>
      </c>
      <c r="X2685" s="59"/>
      <c r="Y2685" s="56" t="s">
        <v>108</v>
      </c>
      <c r="Z2685" s="56" t="s">
        <v>123</v>
      </c>
      <c r="AA2685" s="57">
        <v>43580</v>
      </c>
      <c r="AB2685" s="63" t="s">
        <v>244</v>
      </c>
      <c r="AC2685" s="64" t="s">
        <v>2574</v>
      </c>
      <c r="AD2685" s="56" t="s">
        <v>224</v>
      </c>
      <c r="AE2685" s="56" t="s">
        <v>131</v>
      </c>
      <c r="AF2685" s="61"/>
      <c r="AG2685" s="61"/>
      <c r="AH2685" s="67" t="str">
        <v>Apr</v>
      </c>
      <c r="AI2685" s="68" t="str">
        <v>Apr</v>
      </c>
      <c r="AJ2685" s="69">
        <f t="shared" si="500"/>
        <v>1</v>
      </c>
      <c r="AK2685" s="70" t="str">
        <f t="shared" si="534"/>
        <v/>
      </c>
      <c r="AL2685" s="71" t="s">
        <v>17409</v>
      </c>
      <c r="AM2685" s="71" t="str">
        <v>2019</v>
      </c>
      <c r="AN2685" s="70">
        <f t="shared" ref="AN2685:AN2691" si="536">IF(C2685="","",SUM(C2685+10))</f>
        <v>43589</v>
      </c>
      <c r="AO2685" s="70" t="s">
        <v>123</v>
      </c>
      <c r="AP2685" s="74">
        <f ca="1"/>
        <v>380</v>
      </c>
    </row>
    <row r="2686" spans="1:42" ht="14.4">
      <c r="A2686" s="55" t="s">
        <v>18216</v>
      </c>
      <c r="B2686" s="56" t="s">
        <v>89</v>
      </c>
      <c r="C2686" s="57">
        <v>43608</v>
      </c>
      <c r="D2686" s="56" t="s">
        <v>131</v>
      </c>
      <c r="E2686" s="56" t="s">
        <v>129</v>
      </c>
      <c r="F2686" s="58" t="s">
        <v>106</v>
      </c>
      <c r="G2686" s="58" t="s">
        <v>107</v>
      </c>
      <c r="H2686" s="56" t="s">
        <v>129</v>
      </c>
      <c r="I2686" s="57"/>
      <c r="J2686" s="57">
        <f t="shared" si="533"/>
        <v>43638</v>
      </c>
      <c r="K2686" s="56" t="s">
        <v>18</v>
      </c>
      <c r="L2686" s="56" t="s">
        <v>14</v>
      </c>
      <c r="M2686" s="60" t="s">
        <v>18217</v>
      </c>
      <c r="N2686" s="56" t="s">
        <v>18218</v>
      </c>
      <c r="O2686" s="56"/>
      <c r="P2686" s="56" t="s">
        <v>108</v>
      </c>
      <c r="Q2686" s="56" t="s">
        <v>96</v>
      </c>
      <c r="R2686" s="57"/>
      <c r="S2686" s="56" t="s">
        <v>108</v>
      </c>
      <c r="T2686" s="56" t="s">
        <v>108</v>
      </c>
      <c r="U2686" s="57"/>
      <c r="V2686" s="62"/>
      <c r="W2686" s="62" t="s">
        <v>108</v>
      </c>
      <c r="X2686" s="57"/>
      <c r="Y2686" s="56" t="s">
        <v>108</v>
      </c>
      <c r="Z2686" s="56" t="s">
        <v>123</v>
      </c>
      <c r="AA2686" s="57">
        <v>43613</v>
      </c>
      <c r="AB2686" s="63" t="s">
        <v>155</v>
      </c>
      <c r="AC2686" s="64" t="s">
        <v>537</v>
      </c>
      <c r="AD2686" s="56" t="s">
        <v>224</v>
      </c>
      <c r="AE2686" s="56" t="s">
        <v>131</v>
      </c>
      <c r="AF2686" s="61"/>
      <c r="AG2686" s="61"/>
      <c r="AH2686" s="67" t="str">
        <v>May</v>
      </c>
      <c r="AI2686" s="68" t="str">
        <v>May</v>
      </c>
      <c r="AJ2686" s="69">
        <f t="shared" si="500"/>
        <v>5</v>
      </c>
      <c r="AK2686" s="70" t="str">
        <f t="shared" si="534"/>
        <v/>
      </c>
      <c r="AL2686" s="71" t="s">
        <v>17409</v>
      </c>
      <c r="AM2686" s="71" t="str">
        <v>2019</v>
      </c>
      <c r="AN2686" s="70">
        <f t="shared" si="536"/>
        <v>43618</v>
      </c>
      <c r="AO2686" s="70" t="s">
        <v>123</v>
      </c>
      <c r="AP2686" s="74">
        <f ca="1"/>
        <v>351</v>
      </c>
    </row>
    <row r="2687" spans="1:42" ht="14.4">
      <c r="A2687" s="55" t="s">
        <v>18219</v>
      </c>
      <c r="B2687" s="56" t="s">
        <v>89</v>
      </c>
      <c r="C2687" s="57">
        <v>43609</v>
      </c>
      <c r="D2687" s="56" t="s">
        <v>131</v>
      </c>
      <c r="E2687" s="56" t="s">
        <v>129</v>
      </c>
      <c r="F2687" s="58" t="s">
        <v>106</v>
      </c>
      <c r="G2687" s="58" t="s">
        <v>107</v>
      </c>
      <c r="H2687" s="56" t="s">
        <v>129</v>
      </c>
      <c r="I2687" s="57"/>
      <c r="J2687" s="57">
        <f t="shared" si="533"/>
        <v>43639</v>
      </c>
      <c r="K2687" s="56" t="s">
        <v>18</v>
      </c>
      <c r="L2687" s="56" t="s">
        <v>14</v>
      </c>
      <c r="M2687" s="60" t="s">
        <v>18217</v>
      </c>
      <c r="N2687" s="94" t="s">
        <v>18220</v>
      </c>
      <c r="O2687" s="56"/>
      <c r="P2687" s="56" t="s">
        <v>108</v>
      </c>
      <c r="Q2687" s="56" t="s">
        <v>96</v>
      </c>
      <c r="R2687" s="57"/>
      <c r="S2687" s="56" t="s">
        <v>108</v>
      </c>
      <c r="T2687" s="56" t="s">
        <v>108</v>
      </c>
      <c r="U2687" s="57"/>
      <c r="V2687" s="62"/>
      <c r="W2687" s="62" t="s">
        <v>108</v>
      </c>
      <c r="X2687" s="57"/>
      <c r="Y2687" s="56" t="s">
        <v>108</v>
      </c>
      <c r="Z2687" s="56" t="s">
        <v>123</v>
      </c>
      <c r="AA2687" s="57">
        <v>43613</v>
      </c>
      <c r="AB2687" s="63" t="s">
        <v>155</v>
      </c>
      <c r="AC2687" s="64" t="s">
        <v>537</v>
      </c>
      <c r="AD2687" s="56" t="s">
        <v>224</v>
      </c>
      <c r="AE2687" s="56" t="s">
        <v>131</v>
      </c>
      <c r="AF2687" s="61"/>
      <c r="AG2687" s="61"/>
      <c r="AH2687" s="67" t="str">
        <v>May</v>
      </c>
      <c r="AI2687" s="68" t="str">
        <v>May</v>
      </c>
      <c r="AJ2687" s="69">
        <f t="shared" si="500"/>
        <v>4</v>
      </c>
      <c r="AK2687" s="70" t="str">
        <f t="shared" si="534"/>
        <v/>
      </c>
      <c r="AL2687" s="71" t="s">
        <v>17409</v>
      </c>
      <c r="AM2687" s="71" t="str">
        <v>2019</v>
      </c>
      <c r="AN2687" s="70">
        <f t="shared" si="536"/>
        <v>43619</v>
      </c>
      <c r="AO2687" s="70" t="s">
        <v>123</v>
      </c>
      <c r="AP2687" s="74">
        <f ca="1"/>
        <v>350</v>
      </c>
    </row>
    <row r="2688" spans="1:42" ht="14.4">
      <c r="A2688" s="55" t="s">
        <v>18221</v>
      </c>
      <c r="B2688" s="106" t="s">
        <v>89</v>
      </c>
      <c r="C2688" s="57">
        <v>43608</v>
      </c>
      <c r="D2688" s="56" t="s">
        <v>131</v>
      </c>
      <c r="E2688" s="56" t="s">
        <v>129</v>
      </c>
      <c r="F2688" s="58" t="s">
        <v>106</v>
      </c>
      <c r="G2688" s="58" t="s">
        <v>107</v>
      </c>
      <c r="H2688" s="56" t="s">
        <v>129</v>
      </c>
      <c r="I2688" s="57"/>
      <c r="J2688" s="57">
        <f t="shared" si="533"/>
        <v>43638</v>
      </c>
      <c r="K2688" s="56" t="s">
        <v>18</v>
      </c>
      <c r="L2688" s="56" t="s">
        <v>14</v>
      </c>
      <c r="M2688" s="60" t="s">
        <v>18217</v>
      </c>
      <c r="N2688" s="56" t="s">
        <v>18222</v>
      </c>
      <c r="O2688" s="56"/>
      <c r="P2688" s="56" t="s">
        <v>108</v>
      </c>
      <c r="Q2688" s="56" t="s">
        <v>96</v>
      </c>
      <c r="R2688" s="57"/>
      <c r="S2688" s="56" t="s">
        <v>108</v>
      </c>
      <c r="T2688" s="56" t="s">
        <v>108</v>
      </c>
      <c r="U2688" s="57"/>
      <c r="V2688" s="62"/>
      <c r="W2688" s="62" t="s">
        <v>108</v>
      </c>
      <c r="X2688" s="57"/>
      <c r="Y2688" s="56" t="s">
        <v>108</v>
      </c>
      <c r="Z2688" s="56" t="s">
        <v>123</v>
      </c>
      <c r="AA2688" s="57">
        <v>43613</v>
      </c>
      <c r="AB2688" s="63" t="s">
        <v>155</v>
      </c>
      <c r="AC2688" s="64" t="s">
        <v>537</v>
      </c>
      <c r="AD2688" s="56" t="s">
        <v>224</v>
      </c>
      <c r="AE2688" s="56" t="s">
        <v>131</v>
      </c>
      <c r="AF2688" s="61"/>
      <c r="AG2688" s="61"/>
      <c r="AH2688" s="67" t="str">
        <v>May</v>
      </c>
      <c r="AI2688" s="68" t="str">
        <v>May</v>
      </c>
      <c r="AJ2688" s="69">
        <f t="shared" si="500"/>
        <v>5</v>
      </c>
      <c r="AK2688" s="70" t="str">
        <f t="shared" si="534"/>
        <v/>
      </c>
      <c r="AL2688" s="71" t="s">
        <v>17409</v>
      </c>
      <c r="AM2688" s="71" t="str">
        <v>2019</v>
      </c>
      <c r="AN2688" s="70">
        <f t="shared" si="536"/>
        <v>43618</v>
      </c>
      <c r="AO2688" s="70" t="s">
        <v>123</v>
      </c>
      <c r="AP2688" s="74">
        <f ca="1"/>
        <v>351</v>
      </c>
    </row>
    <row r="2689" spans="1:42" ht="14.4">
      <c r="A2689" s="55" t="s">
        <v>18223</v>
      </c>
      <c r="B2689" s="56" t="s">
        <v>89</v>
      </c>
      <c r="C2689" s="57">
        <v>43678</v>
      </c>
      <c r="D2689" s="56" t="s">
        <v>90</v>
      </c>
      <c r="E2689" s="56" t="s">
        <v>129</v>
      </c>
      <c r="F2689" s="58" t="s">
        <v>106</v>
      </c>
      <c r="G2689" s="58" t="s">
        <v>107</v>
      </c>
      <c r="H2689" s="56" t="s">
        <v>129</v>
      </c>
      <c r="I2689" s="57"/>
      <c r="J2689" s="57">
        <f t="shared" si="533"/>
        <v>43708</v>
      </c>
      <c r="K2689" s="56" t="s">
        <v>18</v>
      </c>
      <c r="L2689" s="56" t="s">
        <v>18</v>
      </c>
      <c r="M2689" s="60" t="s">
        <v>18224</v>
      </c>
      <c r="N2689" s="56" t="s">
        <v>18225</v>
      </c>
      <c r="O2689" s="56" t="s">
        <v>39</v>
      </c>
      <c r="P2689" s="56" t="s">
        <v>18226</v>
      </c>
      <c r="Q2689" s="56" t="s">
        <v>17</v>
      </c>
      <c r="R2689" s="57"/>
      <c r="S2689" s="56" t="s">
        <v>108</v>
      </c>
      <c r="T2689" s="56" t="s">
        <v>108</v>
      </c>
      <c r="U2689" s="57"/>
      <c r="V2689" s="62"/>
      <c r="W2689" s="62"/>
      <c r="X2689" s="57"/>
      <c r="Y2689" s="56" t="s">
        <v>108</v>
      </c>
      <c r="Z2689" s="56" t="s">
        <v>121</v>
      </c>
      <c r="AA2689" s="57">
        <v>43692</v>
      </c>
      <c r="AB2689" s="63" t="s">
        <v>124</v>
      </c>
      <c r="AC2689" s="60" t="s">
        <v>18227</v>
      </c>
      <c r="AD2689" s="65" t="s">
        <v>97</v>
      </c>
      <c r="AE2689" s="56" t="s">
        <v>90</v>
      </c>
      <c r="AF2689" s="61"/>
      <c r="AG2689" s="61"/>
      <c r="AH2689" s="67" t="str">
        <v>Aug</v>
      </c>
      <c r="AI2689" s="68" t="str">
        <v>Aug</v>
      </c>
      <c r="AJ2689" s="69">
        <f t="shared" si="500"/>
        <v>14</v>
      </c>
      <c r="AK2689" s="70" t="str">
        <f t="shared" si="534"/>
        <v/>
      </c>
      <c r="AL2689" s="71" t="s">
        <v>17409</v>
      </c>
      <c r="AM2689" s="71" t="str">
        <v>2019</v>
      </c>
      <c r="AN2689" s="70">
        <f t="shared" si="536"/>
        <v>43688</v>
      </c>
      <c r="AO2689" s="70" t="s">
        <v>123</v>
      </c>
      <c r="AP2689" s="74">
        <f ca="1"/>
        <v>281</v>
      </c>
    </row>
    <row r="2690" spans="1:42" ht="14.4">
      <c r="A2690" s="55" t="s">
        <v>18228</v>
      </c>
      <c r="B2690" s="56" t="s">
        <v>89</v>
      </c>
      <c r="C2690" s="57">
        <v>43707</v>
      </c>
      <c r="D2690" s="56" t="s">
        <v>229</v>
      </c>
      <c r="E2690" s="56" t="s">
        <v>140</v>
      </c>
      <c r="F2690" s="58" t="s">
        <v>106</v>
      </c>
      <c r="G2690" s="58" t="s">
        <v>107</v>
      </c>
      <c r="H2690" s="56" t="s">
        <v>140</v>
      </c>
      <c r="I2690" s="57"/>
      <c r="J2690" s="216">
        <v>43737</v>
      </c>
      <c r="K2690" s="56" t="s">
        <v>108</v>
      </c>
      <c r="L2690" s="56" t="s">
        <v>108</v>
      </c>
      <c r="M2690" s="60" t="s">
        <v>18229</v>
      </c>
      <c r="N2690" s="56" t="s">
        <v>18230</v>
      </c>
      <c r="O2690" s="56" t="s">
        <v>114</v>
      </c>
      <c r="P2690" s="56" t="s">
        <v>18231</v>
      </c>
      <c r="Q2690" s="56" t="s">
        <v>419</v>
      </c>
      <c r="R2690" s="59"/>
      <c r="S2690" s="56" t="s">
        <v>108</v>
      </c>
      <c r="T2690" s="56" t="s">
        <v>108</v>
      </c>
      <c r="U2690" s="59"/>
      <c r="V2690" s="62" t="s">
        <v>122</v>
      </c>
      <c r="W2690" s="76" t="s">
        <v>122</v>
      </c>
      <c r="X2690" s="59"/>
      <c r="Y2690" s="56" t="s">
        <v>108</v>
      </c>
      <c r="Z2690" s="56" t="s">
        <v>121</v>
      </c>
      <c r="AA2690" s="57">
        <v>43713</v>
      </c>
      <c r="AB2690" s="63" t="s">
        <v>124</v>
      </c>
      <c r="AC2690" s="64" t="s">
        <v>18232</v>
      </c>
      <c r="AD2690" s="65" t="s">
        <v>97</v>
      </c>
      <c r="AE2690" s="56" t="s">
        <v>119</v>
      </c>
      <c r="AF2690" s="61"/>
      <c r="AG2690" s="61"/>
      <c r="AH2690" s="67" t="str">
        <v>Aug</v>
      </c>
      <c r="AI2690" s="68" t="str">
        <v>Sep</v>
      </c>
      <c r="AJ2690" s="69">
        <f t="shared" si="500"/>
        <v>6</v>
      </c>
      <c r="AK2690" s="70" t="str">
        <f t="shared" si="534"/>
        <v/>
      </c>
      <c r="AL2690" s="71" t="s">
        <v>17409</v>
      </c>
      <c r="AM2690" s="71" t="str">
        <v>2019</v>
      </c>
      <c r="AN2690" s="70">
        <f t="shared" si="536"/>
        <v>43717</v>
      </c>
      <c r="AO2690" s="70" t="s">
        <v>123</v>
      </c>
      <c r="AP2690" s="74">
        <f ca="1"/>
        <v>252</v>
      </c>
    </row>
    <row r="2691" spans="1:42" ht="14.4">
      <c r="A2691" s="55" t="s">
        <v>18233</v>
      </c>
      <c r="B2691" s="56" t="s">
        <v>89</v>
      </c>
      <c r="C2691" s="57">
        <v>43707</v>
      </c>
      <c r="D2691" s="56" t="s">
        <v>229</v>
      </c>
      <c r="E2691" s="56" t="s">
        <v>140</v>
      </c>
      <c r="F2691" s="58" t="s">
        <v>106</v>
      </c>
      <c r="G2691" s="58" t="s">
        <v>107</v>
      </c>
      <c r="H2691" s="56" t="s">
        <v>140</v>
      </c>
      <c r="I2691" s="59"/>
      <c r="J2691" s="59">
        <f t="shared" ref="J2691:J2696" si="537">IF(C2691="","",SUM(C2691+30))</f>
        <v>43737</v>
      </c>
      <c r="K2691" s="56" t="s">
        <v>108</v>
      </c>
      <c r="L2691" s="56" t="s">
        <v>108</v>
      </c>
      <c r="M2691" s="60" t="s">
        <v>18229</v>
      </c>
      <c r="N2691" s="56" t="s">
        <v>18234</v>
      </c>
      <c r="O2691" s="56" t="s">
        <v>114</v>
      </c>
      <c r="P2691" s="56" t="s">
        <v>18235</v>
      </c>
      <c r="Q2691" s="56" t="s">
        <v>419</v>
      </c>
      <c r="R2691" s="59"/>
      <c r="S2691" s="56" t="s">
        <v>108</v>
      </c>
      <c r="T2691" s="56" t="s">
        <v>108</v>
      </c>
      <c r="U2691" s="59"/>
      <c r="V2691" s="62" t="s">
        <v>122</v>
      </c>
      <c r="W2691" s="76" t="s">
        <v>122</v>
      </c>
      <c r="X2691" s="59"/>
      <c r="Y2691" s="56" t="s">
        <v>108</v>
      </c>
      <c r="Z2691" s="56" t="s">
        <v>121</v>
      </c>
      <c r="AA2691" s="57">
        <v>43713</v>
      </c>
      <c r="AB2691" s="63" t="s">
        <v>124</v>
      </c>
      <c r="AC2691" s="64" t="s">
        <v>18236</v>
      </c>
      <c r="AD2691" s="65" t="s">
        <v>97</v>
      </c>
      <c r="AE2691" s="56" t="s">
        <v>119</v>
      </c>
      <c r="AF2691" s="61"/>
      <c r="AG2691" s="61"/>
      <c r="AH2691" s="67" t="str">
        <v>Aug</v>
      </c>
      <c r="AI2691" s="68" t="str">
        <v>Sep</v>
      </c>
      <c r="AJ2691" s="69">
        <f t="shared" si="500"/>
        <v>6</v>
      </c>
      <c r="AK2691" s="70" t="str">
        <f t="shared" si="534"/>
        <v/>
      </c>
      <c r="AL2691" s="71" t="s">
        <v>17409</v>
      </c>
      <c r="AM2691" s="71" t="str">
        <v>2019</v>
      </c>
      <c r="AN2691" s="70">
        <f t="shared" si="536"/>
        <v>43717</v>
      </c>
      <c r="AO2691" s="70" t="s">
        <v>123</v>
      </c>
      <c r="AP2691" s="74">
        <f ca="1"/>
        <v>252</v>
      </c>
    </row>
    <row r="2692" spans="1:42" ht="14.4">
      <c r="A2692" s="55" t="s">
        <v>18237</v>
      </c>
      <c r="B2692" s="56" t="s">
        <v>89</v>
      </c>
      <c r="C2692" s="57">
        <v>43784</v>
      </c>
      <c r="D2692" s="56" t="s">
        <v>229</v>
      </c>
      <c r="E2692" s="56" t="s">
        <v>297</v>
      </c>
      <c r="F2692" s="58" t="s">
        <v>106</v>
      </c>
      <c r="G2692" s="58" t="s">
        <v>107</v>
      </c>
      <c r="H2692" s="56" t="s">
        <v>140</v>
      </c>
      <c r="I2692" s="59"/>
      <c r="J2692" s="59">
        <f t="shared" si="537"/>
        <v>43814</v>
      </c>
      <c r="K2692" s="56" t="s">
        <v>18</v>
      </c>
      <c r="L2692" s="56" t="s">
        <v>14</v>
      </c>
      <c r="M2692" s="60" t="s">
        <v>18238</v>
      </c>
      <c r="N2692" s="56" t="s">
        <v>18239</v>
      </c>
      <c r="O2692" s="56" t="s">
        <v>44</v>
      </c>
      <c r="P2692" s="56" t="s">
        <v>108</v>
      </c>
      <c r="Q2692" s="56" t="s">
        <v>237</v>
      </c>
      <c r="R2692" s="59"/>
      <c r="S2692" s="56" t="s">
        <v>108</v>
      </c>
      <c r="T2692" s="56" t="s">
        <v>108</v>
      </c>
      <c r="U2692" s="57"/>
      <c r="V2692" s="77"/>
      <c r="W2692" s="62" t="s">
        <v>108</v>
      </c>
      <c r="X2692" s="59"/>
      <c r="Y2692" s="56" t="s">
        <v>108</v>
      </c>
      <c r="Z2692" s="56" t="s">
        <v>108</v>
      </c>
      <c r="AA2692" s="57">
        <v>43784</v>
      </c>
      <c r="AB2692" s="63" t="s">
        <v>318</v>
      </c>
      <c r="AC2692" s="64" t="s">
        <v>18240</v>
      </c>
      <c r="AD2692" s="56" t="s">
        <v>118</v>
      </c>
      <c r="AE2692" s="56"/>
      <c r="AF2692" s="61"/>
      <c r="AG2692" s="61"/>
      <c r="AH2692" s="67" t="str">
        <v>Nov</v>
      </c>
      <c r="AI2692" s="68" t="str">
        <v>Nov</v>
      </c>
      <c r="AJ2692" s="69">
        <f t="shared" si="500"/>
        <v>0</v>
      </c>
      <c r="AK2692" s="70"/>
      <c r="AL2692" s="71"/>
      <c r="AM2692" s="71" t="str">
        <v>2019</v>
      </c>
      <c r="AN2692" s="70"/>
      <c r="AO2692" s="70" t="s">
        <v>123</v>
      </c>
      <c r="AP2692" s="74">
        <f ca="1"/>
        <v>175</v>
      </c>
    </row>
    <row r="2693" spans="1:42" ht="14.4">
      <c r="A2693" s="55" t="s">
        <v>18242</v>
      </c>
      <c r="B2693" s="56" t="s">
        <v>89</v>
      </c>
      <c r="C2693" s="57">
        <v>43577</v>
      </c>
      <c r="D2693" s="56" t="s">
        <v>229</v>
      </c>
      <c r="E2693" s="56" t="s">
        <v>140</v>
      </c>
      <c r="F2693" s="58" t="s">
        <v>106</v>
      </c>
      <c r="G2693" s="58" t="s">
        <v>107</v>
      </c>
      <c r="H2693" s="56" t="s">
        <v>140</v>
      </c>
      <c r="I2693" s="57"/>
      <c r="J2693" s="57">
        <f t="shared" si="537"/>
        <v>43607</v>
      </c>
      <c r="K2693" s="56" t="s">
        <v>18</v>
      </c>
      <c r="L2693" s="56" t="s">
        <v>18</v>
      </c>
      <c r="M2693" s="60" t="s">
        <v>18245</v>
      </c>
      <c r="N2693" s="56" t="s">
        <v>18245</v>
      </c>
      <c r="O2693" s="56" t="s">
        <v>132</v>
      </c>
      <c r="P2693" s="56" t="s">
        <v>18247</v>
      </c>
      <c r="Q2693" s="56" t="s">
        <v>17</v>
      </c>
      <c r="R2693" s="57"/>
      <c r="S2693" s="56" t="s">
        <v>108</v>
      </c>
      <c r="T2693" s="56" t="s">
        <v>108</v>
      </c>
      <c r="U2693" s="57"/>
      <c r="V2693" s="62"/>
      <c r="W2693" s="62">
        <v>0</v>
      </c>
      <c r="X2693" s="57"/>
      <c r="Y2693" s="56" t="s">
        <v>108</v>
      </c>
      <c r="Z2693" s="56" t="s">
        <v>121</v>
      </c>
      <c r="AA2693" s="57">
        <v>43577</v>
      </c>
      <c r="AB2693" s="63" t="s">
        <v>244</v>
      </c>
      <c r="AC2693" s="64" t="s">
        <v>2829</v>
      </c>
      <c r="AD2693" s="65" t="s">
        <v>97</v>
      </c>
      <c r="AE2693" s="56"/>
      <c r="AF2693" s="61"/>
      <c r="AG2693" s="61"/>
      <c r="AH2693" s="67" t="str">
        <v>Apr</v>
      </c>
      <c r="AI2693" s="68" t="str">
        <v>Apr</v>
      </c>
      <c r="AJ2693" s="69">
        <f t="shared" si="500"/>
        <v>0</v>
      </c>
      <c r="AK2693" s="70" t="str">
        <f t="shared" ref="AK2693:AK2699" si="538">IF(R2693="","",SUM(R2693+30))</f>
        <v/>
      </c>
      <c r="AL2693" s="71" t="s">
        <v>17409</v>
      </c>
      <c r="AM2693" s="71" t="str">
        <v>2019</v>
      </c>
      <c r="AN2693" s="70">
        <f t="shared" ref="AN2693:AN2699" si="539">IF(C2693="","",SUM(C2693+10))</f>
        <v>43587</v>
      </c>
      <c r="AO2693" s="70" t="s">
        <v>123</v>
      </c>
      <c r="AP2693" s="74">
        <f ca="1"/>
        <v>382</v>
      </c>
    </row>
    <row r="2694" spans="1:42" ht="14.4">
      <c r="A2694" s="55" t="s">
        <v>18255</v>
      </c>
      <c r="B2694" s="56" t="s">
        <v>89</v>
      </c>
      <c r="C2694" s="57">
        <v>43648</v>
      </c>
      <c r="D2694" s="56" t="s">
        <v>90</v>
      </c>
      <c r="E2694" s="56" t="s">
        <v>327</v>
      </c>
      <c r="F2694" s="58" t="s">
        <v>92</v>
      </c>
      <c r="G2694" s="58" t="s">
        <v>328</v>
      </c>
      <c r="H2694" s="56" t="s">
        <v>327</v>
      </c>
      <c r="I2694" s="57"/>
      <c r="J2694" s="57">
        <f t="shared" si="537"/>
        <v>43678</v>
      </c>
      <c r="K2694" s="56" t="s">
        <v>18</v>
      </c>
      <c r="L2694" s="56" t="s">
        <v>14</v>
      </c>
      <c r="M2694" s="60" t="s">
        <v>18259</v>
      </c>
      <c r="N2694" s="56" t="s">
        <v>18260</v>
      </c>
      <c r="O2694" s="56" t="s">
        <v>172</v>
      </c>
      <c r="P2694" s="56">
        <v>1119008</v>
      </c>
      <c r="Q2694" s="56" t="s">
        <v>96</v>
      </c>
      <c r="R2694" s="57"/>
      <c r="S2694" s="56" t="s">
        <v>14</v>
      </c>
      <c r="T2694" s="56"/>
      <c r="U2694" s="57"/>
      <c r="V2694" s="62"/>
      <c r="W2694" s="62"/>
      <c r="X2694" s="57"/>
      <c r="Y2694" s="56" t="s">
        <v>200</v>
      </c>
      <c r="Z2694" s="56" t="s">
        <v>123</v>
      </c>
      <c r="AA2694" s="57">
        <v>43677</v>
      </c>
      <c r="AB2694" s="63"/>
      <c r="AC2694" s="64" t="s">
        <v>7301</v>
      </c>
      <c r="AD2694" s="56" t="s">
        <v>294</v>
      </c>
      <c r="AE2694" s="56"/>
      <c r="AF2694" s="61"/>
      <c r="AG2694" s="61"/>
      <c r="AH2694" s="67" t="str">
        <v>Jul</v>
      </c>
      <c r="AI2694" s="68" t="str">
        <v>Jul</v>
      </c>
      <c r="AJ2694" s="69">
        <f t="shared" si="500"/>
        <v>29</v>
      </c>
      <c r="AK2694" s="70" t="str">
        <f t="shared" si="538"/>
        <v/>
      </c>
      <c r="AL2694" s="71" t="s">
        <v>17409</v>
      </c>
      <c r="AM2694" s="71" t="str">
        <v>2019</v>
      </c>
      <c r="AN2694" s="70">
        <f t="shared" si="539"/>
        <v>43658</v>
      </c>
      <c r="AO2694" s="70" t="s">
        <v>123</v>
      </c>
      <c r="AP2694" s="74">
        <f ca="1"/>
        <v>311</v>
      </c>
    </row>
    <row r="2695" spans="1:42" ht="14.4">
      <c r="A2695" s="55" t="s">
        <v>18264</v>
      </c>
      <c r="B2695" s="56" t="s">
        <v>89</v>
      </c>
      <c r="C2695" s="57">
        <v>43544</v>
      </c>
      <c r="D2695" s="56" t="s">
        <v>90</v>
      </c>
      <c r="E2695" s="56" t="s">
        <v>12</v>
      </c>
      <c r="F2695" s="58" t="s">
        <v>106</v>
      </c>
      <c r="G2695" s="58" t="s">
        <v>107</v>
      </c>
      <c r="H2695" s="56" t="s">
        <v>12</v>
      </c>
      <c r="I2695" s="57"/>
      <c r="J2695" s="57">
        <f t="shared" si="537"/>
        <v>43574</v>
      </c>
      <c r="K2695" s="56" t="s">
        <v>18</v>
      </c>
      <c r="L2695" s="56" t="s">
        <v>14</v>
      </c>
      <c r="M2695" s="60" t="s">
        <v>18265</v>
      </c>
      <c r="N2695" s="56"/>
      <c r="O2695" s="56" t="s">
        <v>27</v>
      </c>
      <c r="P2695" s="56"/>
      <c r="Q2695" s="56" t="s">
        <v>17</v>
      </c>
      <c r="R2695" s="57"/>
      <c r="S2695" s="56"/>
      <c r="T2695" s="56"/>
      <c r="U2695" s="59"/>
      <c r="V2695" s="77"/>
      <c r="W2695" s="77"/>
      <c r="X2695" s="59"/>
      <c r="Y2695" s="61"/>
      <c r="Z2695" s="56" t="s">
        <v>123</v>
      </c>
      <c r="AA2695" s="57">
        <v>43546</v>
      </c>
      <c r="AB2695" s="75"/>
      <c r="AC2695" s="64" t="s">
        <v>18267</v>
      </c>
      <c r="AD2695" s="65" t="s">
        <v>97</v>
      </c>
      <c r="AE2695" s="56" t="s">
        <v>90</v>
      </c>
      <c r="AF2695" s="61"/>
      <c r="AG2695" s="61"/>
      <c r="AH2695" s="67" t="str">
        <v>Mar</v>
      </c>
      <c r="AI2695" s="68" t="str">
        <v>Mar</v>
      </c>
      <c r="AJ2695" s="69">
        <f t="shared" si="500"/>
        <v>2</v>
      </c>
      <c r="AK2695" s="70" t="str">
        <f t="shared" si="538"/>
        <v/>
      </c>
      <c r="AL2695" s="71" t="s">
        <v>17409</v>
      </c>
      <c r="AM2695" s="71" t="str">
        <v>2019</v>
      </c>
      <c r="AN2695" s="70">
        <f t="shared" si="539"/>
        <v>43554</v>
      </c>
      <c r="AO2695" s="70" t="s">
        <v>123</v>
      </c>
      <c r="AP2695" s="74">
        <f ca="1"/>
        <v>415</v>
      </c>
    </row>
    <row r="2696" spans="1:42" ht="14.4">
      <c r="A2696" s="55" t="s">
        <v>18269</v>
      </c>
      <c r="B2696" s="56" t="s">
        <v>89</v>
      </c>
      <c r="C2696" s="57">
        <v>43655</v>
      </c>
      <c r="D2696" s="56" t="s">
        <v>90</v>
      </c>
      <c r="E2696" s="56" t="s">
        <v>140</v>
      </c>
      <c r="F2696" s="58" t="s">
        <v>106</v>
      </c>
      <c r="G2696" s="58" t="s">
        <v>107</v>
      </c>
      <c r="H2696" s="56" t="s">
        <v>140</v>
      </c>
      <c r="I2696" s="57"/>
      <c r="J2696" s="57">
        <f t="shared" si="537"/>
        <v>43685</v>
      </c>
      <c r="K2696" s="56" t="s">
        <v>18</v>
      </c>
      <c r="L2696" s="56" t="s">
        <v>18</v>
      </c>
      <c r="M2696" s="60" t="s">
        <v>18272</v>
      </c>
      <c r="N2696" s="56" t="s">
        <v>18273</v>
      </c>
      <c r="O2696" s="56" t="s">
        <v>249</v>
      </c>
      <c r="P2696" s="56" t="s">
        <v>18274</v>
      </c>
      <c r="Q2696" s="56" t="s">
        <v>21</v>
      </c>
      <c r="R2696" s="57"/>
      <c r="S2696" s="56" t="s">
        <v>18</v>
      </c>
      <c r="T2696" s="56" t="s">
        <v>108</v>
      </c>
      <c r="U2696" s="57"/>
      <c r="V2696" s="62"/>
      <c r="W2696" s="62">
        <v>0</v>
      </c>
      <c r="X2696" s="57"/>
      <c r="Y2696" s="56" t="s">
        <v>108</v>
      </c>
      <c r="Z2696" s="56" t="s">
        <v>121</v>
      </c>
      <c r="AA2696" s="57">
        <v>43655</v>
      </c>
      <c r="AB2696" s="63" t="s">
        <v>163</v>
      </c>
      <c r="AC2696" s="64" t="s">
        <v>18276</v>
      </c>
      <c r="AD2696" s="65" t="s">
        <v>97</v>
      </c>
      <c r="AE2696" s="56" t="s">
        <v>119</v>
      </c>
      <c r="AF2696" s="61"/>
      <c r="AG2696" s="61"/>
      <c r="AH2696" s="67" t="str">
        <v>Jul</v>
      </c>
      <c r="AI2696" s="68" t="str">
        <v>Jul</v>
      </c>
      <c r="AJ2696" s="69">
        <f t="shared" si="500"/>
        <v>0</v>
      </c>
      <c r="AK2696" s="70" t="str">
        <f t="shared" si="538"/>
        <v/>
      </c>
      <c r="AL2696" s="71" t="s">
        <v>17409</v>
      </c>
      <c r="AM2696" s="71" t="str">
        <v>2019</v>
      </c>
      <c r="AN2696" s="70">
        <f t="shared" si="539"/>
        <v>43665</v>
      </c>
      <c r="AO2696" s="70" t="s">
        <v>123</v>
      </c>
      <c r="AP2696" s="74">
        <f ca="1"/>
        <v>304</v>
      </c>
    </row>
    <row r="2697" spans="1:42" ht="14.4">
      <c r="A2697" s="55" t="s">
        <v>18279</v>
      </c>
      <c r="B2697" s="56" t="s">
        <v>89</v>
      </c>
      <c r="C2697" s="57">
        <v>43678</v>
      </c>
      <c r="D2697" s="56" t="s">
        <v>90</v>
      </c>
      <c r="E2697" s="56" t="s">
        <v>129</v>
      </c>
      <c r="F2697" s="58" t="s">
        <v>106</v>
      </c>
      <c r="G2697" s="58" t="s">
        <v>107</v>
      </c>
      <c r="H2697" s="56" t="s">
        <v>129</v>
      </c>
      <c r="I2697" s="57"/>
      <c r="J2697" s="57">
        <v>43708</v>
      </c>
      <c r="K2697" s="56" t="s">
        <v>18</v>
      </c>
      <c r="L2697" s="56" t="s">
        <v>14</v>
      </c>
      <c r="M2697" s="60" t="s">
        <v>18285</v>
      </c>
      <c r="N2697" s="56"/>
      <c r="O2697" s="56"/>
      <c r="P2697" s="56" t="s">
        <v>18286</v>
      </c>
      <c r="Q2697" s="56" t="s">
        <v>133</v>
      </c>
      <c r="R2697" s="57"/>
      <c r="S2697" s="56" t="s">
        <v>108</v>
      </c>
      <c r="T2697" s="56" t="s">
        <v>108</v>
      </c>
      <c r="U2697" s="57"/>
      <c r="V2697" s="62"/>
      <c r="W2697" s="62" t="s">
        <v>108</v>
      </c>
      <c r="X2697" s="57"/>
      <c r="Y2697" s="56" t="s">
        <v>108</v>
      </c>
      <c r="Z2697" s="56" t="s">
        <v>123</v>
      </c>
      <c r="AA2697" s="57">
        <v>43685</v>
      </c>
      <c r="AB2697" s="63" t="s">
        <v>124</v>
      </c>
      <c r="AC2697" s="64" t="s">
        <v>12162</v>
      </c>
      <c r="AD2697" s="56" t="s">
        <v>118</v>
      </c>
      <c r="AE2697" s="56" t="s">
        <v>90</v>
      </c>
      <c r="AF2697" s="61"/>
      <c r="AG2697" s="61"/>
      <c r="AH2697" s="67" t="str">
        <v>Aug</v>
      </c>
      <c r="AI2697" s="68" t="str">
        <v>Aug</v>
      </c>
      <c r="AJ2697" s="69">
        <f t="shared" si="500"/>
        <v>7</v>
      </c>
      <c r="AK2697" s="70" t="str">
        <f t="shared" si="538"/>
        <v/>
      </c>
      <c r="AL2697" s="71" t="s">
        <v>17409</v>
      </c>
      <c r="AM2697" s="71" t="str">
        <v>2019</v>
      </c>
      <c r="AN2697" s="70">
        <f t="shared" si="539"/>
        <v>43688</v>
      </c>
      <c r="AO2697" s="70" t="s">
        <v>123</v>
      </c>
      <c r="AP2697" s="74">
        <f ca="1"/>
        <v>281</v>
      </c>
    </row>
    <row r="2698" spans="1:42" ht="14.4">
      <c r="A2698" s="55" t="s">
        <v>18289</v>
      </c>
      <c r="B2698" s="56" t="s">
        <v>89</v>
      </c>
      <c r="C2698" s="57">
        <v>43647</v>
      </c>
      <c r="D2698" s="56" t="s">
        <v>90</v>
      </c>
      <c r="E2698" s="56" t="s">
        <v>129</v>
      </c>
      <c r="F2698" s="58" t="s">
        <v>106</v>
      </c>
      <c r="G2698" s="58" t="s">
        <v>107</v>
      </c>
      <c r="H2698" s="56" t="s">
        <v>129</v>
      </c>
      <c r="I2698" s="57"/>
      <c r="J2698" s="57">
        <f t="shared" ref="J2698:J2711" si="540">IF(C2698="","",SUM(C2698+30))</f>
        <v>43677</v>
      </c>
      <c r="K2698" s="56" t="s">
        <v>18</v>
      </c>
      <c r="L2698" s="56" t="s">
        <v>14</v>
      </c>
      <c r="M2698" s="60" t="s">
        <v>18291</v>
      </c>
      <c r="N2698" s="56" t="s">
        <v>18291</v>
      </c>
      <c r="O2698" s="61"/>
      <c r="P2698" s="56" t="s">
        <v>108</v>
      </c>
      <c r="Q2698" s="56" t="s">
        <v>130</v>
      </c>
      <c r="R2698" s="57"/>
      <c r="S2698" s="56" t="s">
        <v>108</v>
      </c>
      <c r="T2698" s="56" t="s">
        <v>108</v>
      </c>
      <c r="U2698" s="57"/>
      <c r="V2698" s="62"/>
      <c r="W2698" s="62" t="s">
        <v>108</v>
      </c>
      <c r="X2698" s="57"/>
      <c r="Y2698" s="56" t="s">
        <v>108</v>
      </c>
      <c r="Z2698" s="56" t="s">
        <v>123</v>
      </c>
      <c r="AA2698" s="57">
        <v>43647</v>
      </c>
      <c r="AB2698" s="63" t="s">
        <v>484</v>
      </c>
      <c r="AC2698" s="64" t="s">
        <v>6820</v>
      </c>
      <c r="AD2698" s="56" t="s">
        <v>224</v>
      </c>
      <c r="AE2698" s="56" t="s">
        <v>90</v>
      </c>
      <c r="AF2698" s="61"/>
      <c r="AG2698" s="61"/>
      <c r="AH2698" s="67" t="str">
        <v>Jul</v>
      </c>
      <c r="AI2698" s="68" t="str">
        <v>Jul</v>
      </c>
      <c r="AJ2698" s="69">
        <f t="shared" si="500"/>
        <v>0</v>
      </c>
      <c r="AK2698" s="70" t="str">
        <f t="shared" si="538"/>
        <v/>
      </c>
      <c r="AL2698" s="71" t="s">
        <v>17409</v>
      </c>
      <c r="AM2698" s="71" t="str">
        <v>2019</v>
      </c>
      <c r="AN2698" s="70">
        <f t="shared" si="539"/>
        <v>43657</v>
      </c>
      <c r="AO2698" s="70" t="s">
        <v>123</v>
      </c>
      <c r="AP2698" s="74">
        <f ca="1"/>
        <v>312</v>
      </c>
    </row>
    <row r="2699" spans="1:42" ht="14.4">
      <c r="A2699" s="304" t="s">
        <v>18293</v>
      </c>
      <c r="B2699" s="89" t="s">
        <v>89</v>
      </c>
      <c r="C2699" s="112">
        <v>43544</v>
      </c>
      <c r="D2699" s="89" t="s">
        <v>90</v>
      </c>
      <c r="E2699" s="89" t="s">
        <v>327</v>
      </c>
      <c r="F2699" s="305" t="s">
        <v>92</v>
      </c>
      <c r="G2699" s="88" t="s">
        <v>328</v>
      </c>
      <c r="H2699" s="89" t="s">
        <v>327</v>
      </c>
      <c r="I2699" s="192"/>
      <c r="J2699" s="192">
        <f t="shared" si="540"/>
        <v>43574</v>
      </c>
      <c r="K2699" s="89" t="s">
        <v>18</v>
      </c>
      <c r="L2699" s="89" t="s">
        <v>18</v>
      </c>
      <c r="M2699" s="306" t="s">
        <v>18294</v>
      </c>
      <c r="N2699" s="89" t="s">
        <v>5598</v>
      </c>
      <c r="O2699" s="89" t="s">
        <v>436</v>
      </c>
      <c r="P2699" s="89">
        <v>193002</v>
      </c>
      <c r="Q2699" s="89" t="s">
        <v>96</v>
      </c>
      <c r="R2699" s="112">
        <v>43545</v>
      </c>
      <c r="S2699" s="89" t="s">
        <v>18</v>
      </c>
      <c r="T2699" s="89"/>
      <c r="U2699" s="307"/>
      <c r="V2699" s="308"/>
      <c r="W2699" s="308"/>
      <c r="X2699" s="307"/>
      <c r="Y2699" s="309"/>
      <c r="Z2699" s="310" t="s">
        <v>121</v>
      </c>
      <c r="AA2699" s="192">
        <v>43567</v>
      </c>
      <c r="AB2699" s="311"/>
      <c r="AC2699" s="88" t="s">
        <v>437</v>
      </c>
      <c r="AD2699" s="65" t="s">
        <v>97</v>
      </c>
      <c r="AE2699" s="89"/>
      <c r="AF2699" s="312"/>
      <c r="AG2699" s="312"/>
      <c r="AH2699" s="122" t="str">
        <v>Mar</v>
      </c>
      <c r="AI2699" s="123" t="str">
        <v>Apr</v>
      </c>
      <c r="AJ2699" s="69">
        <f t="shared" si="500"/>
        <v>23</v>
      </c>
      <c r="AK2699" s="124">
        <f t="shared" si="538"/>
        <v>43575</v>
      </c>
      <c r="AL2699" s="125">
        <v>8</v>
      </c>
      <c r="AM2699" s="125" t="str">
        <v>2019</v>
      </c>
      <c r="AN2699" s="124">
        <f t="shared" si="539"/>
        <v>43554</v>
      </c>
      <c r="AO2699" s="124" t="s">
        <v>121</v>
      </c>
      <c r="AP2699" s="126">
        <f ca="1"/>
        <v>415</v>
      </c>
    </row>
    <row r="2700" spans="1:42" ht="14.4">
      <c r="A2700" s="55" t="s">
        <v>18298</v>
      </c>
      <c r="B2700" s="56" t="s">
        <v>89</v>
      </c>
      <c r="C2700" s="57">
        <v>43784</v>
      </c>
      <c r="D2700" s="56" t="s">
        <v>90</v>
      </c>
      <c r="E2700" s="56" t="s">
        <v>196</v>
      </c>
      <c r="F2700" s="58" t="s">
        <v>106</v>
      </c>
      <c r="G2700" s="58" t="s">
        <v>113</v>
      </c>
      <c r="H2700" s="56" t="s">
        <v>112</v>
      </c>
      <c r="I2700" s="59"/>
      <c r="J2700" s="59">
        <f t="shared" si="540"/>
        <v>43814</v>
      </c>
      <c r="K2700" s="56" t="s">
        <v>18</v>
      </c>
      <c r="L2700" s="56" t="s">
        <v>18</v>
      </c>
      <c r="M2700" s="60" t="s">
        <v>18299</v>
      </c>
      <c r="N2700" s="56" t="s">
        <v>18301</v>
      </c>
      <c r="O2700" s="56" t="s">
        <v>44</v>
      </c>
      <c r="P2700" s="56" t="s">
        <v>18302</v>
      </c>
      <c r="Q2700" s="56" t="s">
        <v>256</v>
      </c>
      <c r="R2700" s="59"/>
      <c r="S2700" s="56" t="s">
        <v>108</v>
      </c>
      <c r="T2700" s="56" t="s">
        <v>108</v>
      </c>
      <c r="U2700" s="57"/>
      <c r="V2700" s="62">
        <v>50</v>
      </c>
      <c r="W2700" s="62">
        <v>135.75</v>
      </c>
      <c r="X2700" s="57">
        <v>43802</v>
      </c>
      <c r="Y2700" s="56" t="s">
        <v>108</v>
      </c>
      <c r="Z2700" s="56" t="s">
        <v>121</v>
      </c>
      <c r="AA2700" s="57">
        <v>43802</v>
      </c>
      <c r="AB2700" s="75"/>
      <c r="AC2700" s="64" t="s">
        <v>18305</v>
      </c>
      <c r="AD2700" s="56" t="s">
        <v>97</v>
      </c>
      <c r="AE2700" s="56" t="s">
        <v>90</v>
      </c>
      <c r="AF2700" s="61"/>
      <c r="AG2700" s="61"/>
      <c r="AH2700" s="67" t="str">
        <v>Nov</v>
      </c>
      <c r="AI2700" s="68" t="str">
        <v>Dec</v>
      </c>
      <c r="AJ2700" s="69">
        <f t="shared" si="500"/>
        <v>18</v>
      </c>
      <c r="AK2700" s="70"/>
      <c r="AL2700" s="71"/>
      <c r="AM2700" s="71" t="str">
        <v>2019</v>
      </c>
      <c r="AN2700" s="70"/>
      <c r="AO2700" s="70" t="s">
        <v>123</v>
      </c>
      <c r="AP2700" s="74">
        <f ca="1"/>
        <v>175</v>
      </c>
    </row>
    <row r="2701" spans="1:42" ht="14.4">
      <c r="A2701" s="55" t="s">
        <v>18306</v>
      </c>
      <c r="B2701" s="56" t="s">
        <v>89</v>
      </c>
      <c r="C2701" s="57">
        <v>43643</v>
      </c>
      <c r="D2701" s="56" t="s">
        <v>90</v>
      </c>
      <c r="E2701" s="56" t="s">
        <v>276</v>
      </c>
      <c r="F2701" s="58" t="s">
        <v>214</v>
      </c>
      <c r="G2701" s="58" t="s">
        <v>214</v>
      </c>
      <c r="H2701" s="56" t="s">
        <v>276</v>
      </c>
      <c r="I2701" s="57"/>
      <c r="J2701" s="57">
        <f t="shared" si="540"/>
        <v>43673</v>
      </c>
      <c r="K2701" s="56" t="s">
        <v>18</v>
      </c>
      <c r="L2701" s="56" t="s">
        <v>18</v>
      </c>
      <c r="M2701" s="60" t="s">
        <v>18308</v>
      </c>
      <c r="N2701" s="56" t="s">
        <v>18309</v>
      </c>
      <c r="O2701" s="56" t="s">
        <v>29</v>
      </c>
      <c r="P2701" s="56" t="s">
        <v>10898</v>
      </c>
      <c r="Q2701" s="56" t="s">
        <v>17</v>
      </c>
      <c r="R2701" s="57"/>
      <c r="S2701" s="56"/>
      <c r="T2701" s="56"/>
      <c r="U2701" s="57"/>
      <c r="V2701" s="62"/>
      <c r="W2701" s="62"/>
      <c r="X2701" s="57"/>
      <c r="Y2701" s="56"/>
      <c r="Z2701" s="56" t="s">
        <v>121</v>
      </c>
      <c r="AA2701" s="57">
        <v>43670</v>
      </c>
      <c r="AB2701" s="63"/>
      <c r="AC2701" s="64" t="s">
        <v>18311</v>
      </c>
      <c r="AD2701" s="65" t="s">
        <v>97</v>
      </c>
      <c r="AE2701" s="56"/>
      <c r="AF2701" s="61"/>
      <c r="AG2701" s="61"/>
      <c r="AH2701" s="67" t="str">
        <v>Jun</v>
      </c>
      <c r="AI2701" s="68" t="str">
        <v>Jul</v>
      </c>
      <c r="AJ2701" s="69">
        <f t="shared" si="500"/>
        <v>27</v>
      </c>
      <c r="AK2701" s="70" t="str">
        <f>IF(R2701="","",SUM(R2701+30))</f>
        <v/>
      </c>
      <c r="AL2701" s="71" t="s">
        <v>17409</v>
      </c>
      <c r="AM2701" s="71" t="str">
        <v>2019</v>
      </c>
      <c r="AN2701" s="70">
        <f>IF(C2701="","",SUM(C2701+10))</f>
        <v>43653</v>
      </c>
      <c r="AO2701" s="70" t="s">
        <v>123</v>
      </c>
      <c r="AP2701" s="74">
        <f ca="1"/>
        <v>316</v>
      </c>
    </row>
    <row r="2702" spans="1:42" ht="14.4">
      <c r="A2702" s="55" t="s">
        <v>18324</v>
      </c>
      <c r="B2702" s="56" t="s">
        <v>89</v>
      </c>
      <c r="C2702" s="57">
        <v>43784</v>
      </c>
      <c r="D2702" s="56" t="s">
        <v>90</v>
      </c>
      <c r="E2702" s="56" t="s">
        <v>276</v>
      </c>
      <c r="F2702" s="58" t="s">
        <v>214</v>
      </c>
      <c r="G2702" s="58" t="s">
        <v>214</v>
      </c>
      <c r="H2702" s="56" t="s">
        <v>276</v>
      </c>
      <c r="I2702" s="59"/>
      <c r="J2702" s="59">
        <f t="shared" si="540"/>
        <v>43814</v>
      </c>
      <c r="K2702" s="56" t="s">
        <v>18</v>
      </c>
      <c r="L2702" s="56" t="s">
        <v>14</v>
      </c>
      <c r="M2702" s="60" t="s">
        <v>18328</v>
      </c>
      <c r="N2702" s="56" t="s">
        <v>18328</v>
      </c>
      <c r="O2702" s="56" t="s">
        <v>27</v>
      </c>
      <c r="P2702" s="56" t="s">
        <v>18329</v>
      </c>
      <c r="Q2702" s="56" t="s">
        <v>217</v>
      </c>
      <c r="R2702" s="59"/>
      <c r="S2702" s="56" t="s">
        <v>108</v>
      </c>
      <c r="T2702" s="56" t="s">
        <v>108</v>
      </c>
      <c r="U2702" s="57"/>
      <c r="V2702" s="77"/>
      <c r="W2702" s="62" t="s">
        <v>108</v>
      </c>
      <c r="X2702" s="59"/>
      <c r="Y2702" s="61"/>
      <c r="Z2702" s="56" t="s">
        <v>123</v>
      </c>
      <c r="AA2702" s="57">
        <v>43796</v>
      </c>
      <c r="AB2702" s="75"/>
      <c r="AC2702" s="64" t="s">
        <v>18332</v>
      </c>
      <c r="AD2702" s="56" t="s">
        <v>118</v>
      </c>
      <c r="AE2702" s="56" t="s">
        <v>119</v>
      </c>
      <c r="AF2702" s="61"/>
      <c r="AG2702" s="61"/>
      <c r="AH2702" s="67" t="str">
        <v>Nov</v>
      </c>
      <c r="AI2702" s="68" t="str">
        <v>Nov</v>
      </c>
      <c r="AJ2702" s="69">
        <f t="shared" si="500"/>
        <v>12</v>
      </c>
      <c r="AK2702" s="70"/>
      <c r="AL2702" s="71"/>
      <c r="AM2702" s="71" t="str">
        <v>2019</v>
      </c>
      <c r="AN2702" s="70"/>
      <c r="AO2702" s="70" t="s">
        <v>123</v>
      </c>
      <c r="AP2702" s="74">
        <f ca="1"/>
        <v>175</v>
      </c>
    </row>
    <row r="2703" spans="1:42" ht="14.4">
      <c r="A2703" s="55" t="s">
        <v>18334</v>
      </c>
      <c r="B2703" s="56" t="s">
        <v>89</v>
      </c>
      <c r="C2703" s="57">
        <v>43578</v>
      </c>
      <c r="D2703" s="56" t="s">
        <v>119</v>
      </c>
      <c r="E2703" s="56" t="s">
        <v>140</v>
      </c>
      <c r="F2703" s="58" t="s">
        <v>106</v>
      </c>
      <c r="G2703" s="58" t="s">
        <v>107</v>
      </c>
      <c r="H2703" s="56" t="s">
        <v>140</v>
      </c>
      <c r="I2703" s="59"/>
      <c r="J2703" s="59">
        <f t="shared" si="540"/>
        <v>43608</v>
      </c>
      <c r="K2703" s="56" t="s">
        <v>18</v>
      </c>
      <c r="L2703" s="56" t="s">
        <v>18</v>
      </c>
      <c r="M2703" s="60" t="s">
        <v>18337</v>
      </c>
      <c r="N2703" s="56" t="s">
        <v>18338</v>
      </c>
      <c r="O2703" s="56" t="s">
        <v>20</v>
      </c>
      <c r="P2703" s="56" t="s">
        <v>18340</v>
      </c>
      <c r="Q2703" s="56" t="s">
        <v>21</v>
      </c>
      <c r="R2703" s="59"/>
      <c r="S2703" s="56" t="s">
        <v>108</v>
      </c>
      <c r="T2703" s="56" t="s">
        <v>108</v>
      </c>
      <c r="U2703" s="59"/>
      <c r="V2703" s="77"/>
      <c r="W2703" s="62">
        <v>0</v>
      </c>
      <c r="X2703" s="59"/>
      <c r="Y2703" s="56" t="s">
        <v>108</v>
      </c>
      <c r="Z2703" s="56" t="s">
        <v>121</v>
      </c>
      <c r="AA2703" s="57">
        <v>43578</v>
      </c>
      <c r="AB2703" s="63" t="s">
        <v>244</v>
      </c>
      <c r="AC2703" s="64" t="s">
        <v>18341</v>
      </c>
      <c r="AD2703" s="65" t="s">
        <v>97</v>
      </c>
      <c r="AE2703" s="56" t="s">
        <v>119</v>
      </c>
      <c r="AF2703" s="61"/>
      <c r="AG2703" s="61"/>
      <c r="AH2703" s="67" t="str">
        <v>Apr</v>
      </c>
      <c r="AI2703" s="68" t="str">
        <v>Apr</v>
      </c>
      <c r="AJ2703" s="69">
        <f t="shared" si="500"/>
        <v>0</v>
      </c>
      <c r="AK2703" s="70" t="str">
        <f t="shared" ref="AK2703:AK2713" si="541">IF(R2703="","",SUM(R2703+30))</f>
        <v/>
      </c>
      <c r="AL2703" s="71" t="s">
        <v>17409</v>
      </c>
      <c r="AM2703" s="71" t="str">
        <v>2019</v>
      </c>
      <c r="AN2703" s="70">
        <f t="shared" ref="AN2703:AN2713" si="542">IF(C2703="","",SUM(C2703+10))</f>
        <v>43588</v>
      </c>
      <c r="AO2703" s="70" t="s">
        <v>123</v>
      </c>
      <c r="AP2703" s="74">
        <f ca="1"/>
        <v>381</v>
      </c>
    </row>
    <row r="2704" spans="1:42" ht="14.4">
      <c r="A2704" s="55" t="s">
        <v>18345</v>
      </c>
      <c r="B2704" s="56" t="s">
        <v>89</v>
      </c>
      <c r="C2704" s="57">
        <v>43557</v>
      </c>
      <c r="D2704" s="56" t="s">
        <v>90</v>
      </c>
      <c r="E2704" s="56" t="s">
        <v>12</v>
      </c>
      <c r="F2704" s="58" t="s">
        <v>106</v>
      </c>
      <c r="G2704" s="58" t="s">
        <v>107</v>
      </c>
      <c r="H2704" s="56" t="s">
        <v>12</v>
      </c>
      <c r="I2704" s="57"/>
      <c r="J2704" s="57">
        <f t="shared" si="540"/>
        <v>43587</v>
      </c>
      <c r="K2704" s="56" t="s">
        <v>18</v>
      </c>
      <c r="L2704" s="56" t="s">
        <v>18</v>
      </c>
      <c r="M2704" s="60" t="s">
        <v>18348</v>
      </c>
      <c r="N2704" s="56" t="s">
        <v>18349</v>
      </c>
      <c r="O2704" s="56" t="s">
        <v>20</v>
      </c>
      <c r="P2704" s="56" t="s">
        <v>18350</v>
      </c>
      <c r="Q2704" s="56" t="s">
        <v>17</v>
      </c>
      <c r="R2704" s="57"/>
      <c r="S2704" s="56"/>
      <c r="T2704" s="56"/>
      <c r="U2704" s="57"/>
      <c r="V2704" s="62"/>
      <c r="W2704" s="62"/>
      <c r="X2704" s="57"/>
      <c r="Y2704" s="56"/>
      <c r="Z2704" s="56" t="s">
        <v>121</v>
      </c>
      <c r="AA2704" s="57">
        <v>43559</v>
      </c>
      <c r="AB2704" s="63"/>
      <c r="AC2704" s="64"/>
      <c r="AD2704" s="65" t="s">
        <v>97</v>
      </c>
      <c r="AE2704" s="56" t="s">
        <v>90</v>
      </c>
      <c r="AF2704" s="61"/>
      <c r="AG2704" s="61"/>
      <c r="AH2704" s="67" t="str">
        <v>Apr</v>
      </c>
      <c r="AI2704" s="68" t="str">
        <v>Apr</v>
      </c>
      <c r="AJ2704" s="69">
        <f t="shared" si="500"/>
        <v>2</v>
      </c>
      <c r="AK2704" s="70" t="str">
        <f t="shared" si="541"/>
        <v/>
      </c>
      <c r="AL2704" s="71" t="s">
        <v>17409</v>
      </c>
      <c r="AM2704" s="71" t="str">
        <v>2019</v>
      </c>
      <c r="AN2704" s="70">
        <f t="shared" si="542"/>
        <v>43567</v>
      </c>
      <c r="AO2704" s="70" t="s">
        <v>123</v>
      </c>
      <c r="AP2704" s="74">
        <f ca="1"/>
        <v>402</v>
      </c>
    </row>
    <row r="2705" spans="1:42" ht="14.4">
      <c r="A2705" s="55" t="s">
        <v>18356</v>
      </c>
      <c r="B2705" s="56" t="s">
        <v>89</v>
      </c>
      <c r="C2705" s="57">
        <v>43685</v>
      </c>
      <c r="D2705" s="56" t="s">
        <v>90</v>
      </c>
      <c r="E2705" s="56" t="s">
        <v>276</v>
      </c>
      <c r="F2705" s="58" t="s">
        <v>214</v>
      </c>
      <c r="G2705" s="58" t="s">
        <v>214</v>
      </c>
      <c r="H2705" s="56" t="s">
        <v>276</v>
      </c>
      <c r="I2705" s="59"/>
      <c r="J2705" s="59">
        <f t="shared" si="540"/>
        <v>43715</v>
      </c>
      <c r="K2705" s="56" t="s">
        <v>18</v>
      </c>
      <c r="L2705" s="56" t="s">
        <v>18</v>
      </c>
      <c r="M2705" s="60" t="s">
        <v>7313</v>
      </c>
      <c r="N2705" s="56"/>
      <c r="O2705" s="56"/>
      <c r="P2705" s="56"/>
      <c r="Q2705" s="56" t="s">
        <v>478</v>
      </c>
      <c r="R2705" s="57">
        <v>43690</v>
      </c>
      <c r="S2705" s="56" t="s">
        <v>18</v>
      </c>
      <c r="T2705" s="56" t="s">
        <v>14</v>
      </c>
      <c r="U2705" s="59"/>
      <c r="V2705" s="77"/>
      <c r="W2705" s="77"/>
      <c r="X2705" s="59"/>
      <c r="Y2705" s="56" t="s">
        <v>108</v>
      </c>
      <c r="Z2705" s="56" t="s">
        <v>121</v>
      </c>
      <c r="AA2705" s="57">
        <v>43734</v>
      </c>
      <c r="AB2705" s="75"/>
      <c r="AC2705" s="64" t="s">
        <v>18361</v>
      </c>
      <c r="AD2705" s="65" t="s">
        <v>97</v>
      </c>
      <c r="AE2705" s="56" t="s">
        <v>119</v>
      </c>
      <c r="AF2705" s="61"/>
      <c r="AG2705" s="61"/>
      <c r="AH2705" s="67" t="str">
        <v>Aug</v>
      </c>
      <c r="AI2705" s="68" t="str">
        <v>Sep</v>
      </c>
      <c r="AJ2705" s="69">
        <f t="shared" si="500"/>
        <v>49</v>
      </c>
      <c r="AK2705" s="70">
        <f t="shared" si="541"/>
        <v>43720</v>
      </c>
      <c r="AL2705" s="71">
        <v>-14</v>
      </c>
      <c r="AM2705" s="71" t="str">
        <v>2019</v>
      </c>
      <c r="AN2705" s="70">
        <f t="shared" si="542"/>
        <v>43695</v>
      </c>
      <c r="AO2705" s="70" t="s">
        <v>121</v>
      </c>
      <c r="AP2705" s="74">
        <f ca="1"/>
        <v>274</v>
      </c>
    </row>
    <row r="2706" spans="1:42" ht="14.4">
      <c r="A2706" s="55" t="s">
        <v>18369</v>
      </c>
      <c r="B2706" s="56" t="s">
        <v>89</v>
      </c>
      <c r="C2706" s="57">
        <v>43696</v>
      </c>
      <c r="D2706" s="56" t="s">
        <v>119</v>
      </c>
      <c r="E2706" s="56" t="s">
        <v>12</v>
      </c>
      <c r="F2706" s="58" t="s">
        <v>106</v>
      </c>
      <c r="G2706" s="58" t="s">
        <v>107</v>
      </c>
      <c r="H2706" s="56" t="s">
        <v>12</v>
      </c>
      <c r="I2706" s="57"/>
      <c r="J2706" s="57">
        <f t="shared" si="540"/>
        <v>43726</v>
      </c>
      <c r="K2706" s="56" t="s">
        <v>18</v>
      </c>
      <c r="L2706" s="56" t="s">
        <v>18</v>
      </c>
      <c r="M2706" s="60" t="s">
        <v>18372</v>
      </c>
      <c r="N2706" s="56" t="s">
        <v>18373</v>
      </c>
      <c r="O2706" s="56" t="s">
        <v>20</v>
      </c>
      <c r="P2706" s="56" t="s">
        <v>18374</v>
      </c>
      <c r="Q2706" s="56" t="s">
        <v>17</v>
      </c>
      <c r="R2706" s="59"/>
      <c r="S2706" s="56"/>
      <c r="T2706" s="56"/>
      <c r="U2706" s="59"/>
      <c r="V2706" s="77"/>
      <c r="W2706" s="77"/>
      <c r="X2706" s="59"/>
      <c r="Y2706" s="61"/>
      <c r="Z2706" s="56" t="s">
        <v>121</v>
      </c>
      <c r="AA2706" s="57">
        <v>43700</v>
      </c>
      <c r="AB2706" s="75"/>
      <c r="AC2706" s="64"/>
      <c r="AD2706" s="65" t="s">
        <v>97</v>
      </c>
      <c r="AE2706" s="56" t="s">
        <v>119</v>
      </c>
      <c r="AF2706" s="61"/>
      <c r="AG2706" s="61"/>
      <c r="AH2706" s="67" t="str">
        <v>Aug</v>
      </c>
      <c r="AI2706" s="68" t="str">
        <v>Aug</v>
      </c>
      <c r="AJ2706" s="69">
        <f t="shared" si="500"/>
        <v>4</v>
      </c>
      <c r="AK2706" s="70" t="str">
        <f t="shared" si="541"/>
        <v/>
      </c>
      <c r="AL2706" s="71" t="s">
        <v>17409</v>
      </c>
      <c r="AM2706" s="71" t="str">
        <v>2019</v>
      </c>
      <c r="AN2706" s="70">
        <f t="shared" si="542"/>
        <v>43706</v>
      </c>
      <c r="AO2706" s="70" t="s">
        <v>123</v>
      </c>
      <c r="AP2706" s="74">
        <f ca="1"/>
        <v>263</v>
      </c>
    </row>
    <row r="2707" spans="1:42" ht="14.4">
      <c r="A2707" s="55" t="s">
        <v>18376</v>
      </c>
      <c r="B2707" s="56" t="s">
        <v>89</v>
      </c>
      <c r="C2707" s="57">
        <v>43504</v>
      </c>
      <c r="D2707" s="56" t="s">
        <v>90</v>
      </c>
      <c r="E2707" s="56" t="s">
        <v>327</v>
      </c>
      <c r="F2707" s="58" t="s">
        <v>92</v>
      </c>
      <c r="G2707" s="58" t="s">
        <v>328</v>
      </c>
      <c r="H2707" s="56" t="s">
        <v>327</v>
      </c>
      <c r="I2707" s="57"/>
      <c r="J2707" s="57">
        <f t="shared" si="540"/>
        <v>43534</v>
      </c>
      <c r="K2707" s="56" t="s">
        <v>18</v>
      </c>
      <c r="L2707" s="56" t="s">
        <v>18</v>
      </c>
      <c r="M2707" s="60" t="s">
        <v>18379</v>
      </c>
      <c r="N2707" s="56" t="s">
        <v>872</v>
      </c>
      <c r="O2707" s="56" t="s">
        <v>271</v>
      </c>
      <c r="P2707" s="56"/>
      <c r="Q2707" s="56" t="s">
        <v>96</v>
      </c>
      <c r="R2707" s="57"/>
      <c r="S2707" s="56" t="s">
        <v>18</v>
      </c>
      <c r="T2707" s="56" t="s">
        <v>108</v>
      </c>
      <c r="U2707" s="59"/>
      <c r="V2707" s="77"/>
      <c r="W2707" s="77"/>
      <c r="X2707" s="57"/>
      <c r="Y2707" s="61"/>
      <c r="Z2707" s="56" t="s">
        <v>121</v>
      </c>
      <c r="AA2707" s="57">
        <v>43507</v>
      </c>
      <c r="AB2707" s="75"/>
      <c r="AC2707" s="64" t="s">
        <v>873</v>
      </c>
      <c r="AD2707" s="65" t="s">
        <v>97</v>
      </c>
      <c r="AE2707" s="65"/>
      <c r="AF2707" s="66"/>
      <c r="AG2707" s="66"/>
      <c r="AH2707" s="67" t="str">
        <v>Feb</v>
      </c>
      <c r="AI2707" s="68" t="str">
        <v>Feb</v>
      </c>
      <c r="AJ2707" s="69">
        <f t="shared" si="500"/>
        <v>3</v>
      </c>
      <c r="AK2707" s="70" t="str">
        <f t="shared" si="541"/>
        <v/>
      </c>
      <c r="AL2707" s="71" t="s">
        <v>17409</v>
      </c>
      <c r="AM2707" s="71" t="str">
        <v>2019</v>
      </c>
      <c r="AN2707" s="70">
        <f t="shared" si="542"/>
        <v>43514</v>
      </c>
      <c r="AO2707" s="70" t="s">
        <v>123</v>
      </c>
      <c r="AP2707" s="74">
        <f ca="1"/>
        <v>455</v>
      </c>
    </row>
    <row r="2708" spans="1:42" ht="26.5">
      <c r="A2708" s="55" t="s">
        <v>18381</v>
      </c>
      <c r="B2708" s="56" t="s">
        <v>89</v>
      </c>
      <c r="C2708" s="57">
        <v>43629</v>
      </c>
      <c r="D2708" s="56" t="s">
        <v>90</v>
      </c>
      <c r="E2708" s="56" t="s">
        <v>135</v>
      </c>
      <c r="F2708" s="58" t="s">
        <v>214</v>
      </c>
      <c r="G2708" s="58" t="s">
        <v>136</v>
      </c>
      <c r="H2708" s="56" t="s">
        <v>135</v>
      </c>
      <c r="I2708" s="59"/>
      <c r="J2708" s="59">
        <f t="shared" si="540"/>
        <v>43659</v>
      </c>
      <c r="K2708" s="56"/>
      <c r="L2708" s="56"/>
      <c r="M2708" s="60" t="s">
        <v>18383</v>
      </c>
      <c r="N2708" s="56" t="s">
        <v>18384</v>
      </c>
      <c r="O2708" s="56" t="s">
        <v>16</v>
      </c>
      <c r="P2708" s="56" t="s">
        <v>18385</v>
      </c>
      <c r="Q2708" s="56" t="s">
        <v>96</v>
      </c>
      <c r="R2708" s="57"/>
      <c r="S2708" s="56"/>
      <c r="T2708" s="56"/>
      <c r="U2708" s="59"/>
      <c r="V2708" s="77"/>
      <c r="W2708" s="62" t="s">
        <v>122</v>
      </c>
      <c r="X2708" s="59"/>
      <c r="Y2708" s="61"/>
      <c r="Z2708" s="56" t="s">
        <v>121</v>
      </c>
      <c r="AA2708" s="57">
        <v>43633</v>
      </c>
      <c r="AB2708" s="75"/>
      <c r="AC2708" s="60" t="s">
        <v>18388</v>
      </c>
      <c r="AD2708" s="65" t="s">
        <v>97</v>
      </c>
      <c r="AE2708" s="56"/>
      <c r="AF2708" s="61"/>
      <c r="AG2708" s="61"/>
      <c r="AH2708" s="67" t="str">
        <v>Jun</v>
      </c>
      <c r="AI2708" s="68" t="str">
        <v>Jun</v>
      </c>
      <c r="AJ2708" s="69">
        <f t="shared" si="500"/>
        <v>4</v>
      </c>
      <c r="AK2708" s="70" t="str">
        <f t="shared" si="541"/>
        <v/>
      </c>
      <c r="AL2708" s="71" t="s">
        <v>17409</v>
      </c>
      <c r="AM2708" s="71" t="str">
        <v>2019</v>
      </c>
      <c r="AN2708" s="70">
        <f t="shared" si="542"/>
        <v>43639</v>
      </c>
      <c r="AO2708" s="70" t="s">
        <v>123</v>
      </c>
      <c r="AP2708" s="74">
        <f ca="1"/>
        <v>330</v>
      </c>
    </row>
    <row r="2709" spans="1:42" ht="14.4">
      <c r="A2709" s="55" t="s">
        <v>18390</v>
      </c>
      <c r="B2709" s="56" t="s">
        <v>89</v>
      </c>
      <c r="C2709" s="57">
        <v>43504</v>
      </c>
      <c r="D2709" s="56" t="s">
        <v>229</v>
      </c>
      <c r="E2709" s="56" t="s">
        <v>140</v>
      </c>
      <c r="F2709" s="58" t="s">
        <v>106</v>
      </c>
      <c r="G2709" s="58" t="s">
        <v>107</v>
      </c>
      <c r="H2709" s="56" t="s">
        <v>140</v>
      </c>
      <c r="I2709" s="57"/>
      <c r="J2709" s="57">
        <f t="shared" si="540"/>
        <v>43534</v>
      </c>
      <c r="K2709" s="56" t="s">
        <v>18</v>
      </c>
      <c r="L2709" s="56" t="s">
        <v>14</v>
      </c>
      <c r="M2709" s="60" t="s">
        <v>18393</v>
      </c>
      <c r="N2709" s="56" t="s">
        <v>18394</v>
      </c>
      <c r="O2709" s="56"/>
      <c r="P2709" s="56" t="s">
        <v>108</v>
      </c>
      <c r="Q2709" s="56" t="s">
        <v>96</v>
      </c>
      <c r="R2709" s="57"/>
      <c r="S2709" s="56" t="s">
        <v>108</v>
      </c>
      <c r="T2709" s="56" t="s">
        <v>108</v>
      </c>
      <c r="U2709" s="57"/>
      <c r="V2709" s="62"/>
      <c r="W2709" s="62" t="s">
        <v>108</v>
      </c>
      <c r="X2709" s="57"/>
      <c r="Y2709" s="56" t="s">
        <v>108</v>
      </c>
      <c r="Z2709" s="56" t="s">
        <v>123</v>
      </c>
      <c r="AA2709" s="57">
        <v>43504</v>
      </c>
      <c r="AB2709" s="63" t="s">
        <v>147</v>
      </c>
      <c r="AC2709" s="64" t="s">
        <v>18395</v>
      </c>
      <c r="AD2709" s="65" t="s">
        <v>118</v>
      </c>
      <c r="AE2709" s="65"/>
      <c r="AF2709" s="66"/>
      <c r="AG2709" s="66"/>
      <c r="AH2709" s="67" t="str">
        <v>Feb</v>
      </c>
      <c r="AI2709" s="68" t="str">
        <v>Feb</v>
      </c>
      <c r="AJ2709" s="69">
        <f t="shared" si="500"/>
        <v>0</v>
      </c>
      <c r="AK2709" s="70" t="str">
        <f t="shared" si="541"/>
        <v/>
      </c>
      <c r="AL2709" s="71" t="s">
        <v>17409</v>
      </c>
      <c r="AM2709" s="71" t="str">
        <v>2019</v>
      </c>
      <c r="AN2709" s="70">
        <f t="shared" si="542"/>
        <v>43514</v>
      </c>
      <c r="AO2709" s="70" t="s">
        <v>123</v>
      </c>
      <c r="AP2709" s="74">
        <f ca="1"/>
        <v>455</v>
      </c>
    </row>
    <row r="2710" spans="1:42" ht="14.4">
      <c r="A2710" s="55" t="s">
        <v>18397</v>
      </c>
      <c r="B2710" s="56" t="s">
        <v>89</v>
      </c>
      <c r="C2710" s="57">
        <v>43602</v>
      </c>
      <c r="D2710" s="56" t="s">
        <v>90</v>
      </c>
      <c r="E2710" s="56" t="s">
        <v>140</v>
      </c>
      <c r="F2710" s="58" t="s">
        <v>106</v>
      </c>
      <c r="G2710" s="58" t="s">
        <v>107</v>
      </c>
      <c r="H2710" s="56" t="s">
        <v>140</v>
      </c>
      <c r="I2710" s="57"/>
      <c r="J2710" s="57">
        <f t="shared" si="540"/>
        <v>43632</v>
      </c>
      <c r="K2710" s="56" t="s">
        <v>18</v>
      </c>
      <c r="L2710" s="56" t="s">
        <v>18</v>
      </c>
      <c r="M2710" s="60" t="s">
        <v>18402</v>
      </c>
      <c r="N2710" s="56" t="s">
        <v>18403</v>
      </c>
      <c r="O2710" s="56" t="s">
        <v>13</v>
      </c>
      <c r="P2710" s="56" t="s">
        <v>18404</v>
      </c>
      <c r="Q2710" s="56" t="s">
        <v>28</v>
      </c>
      <c r="R2710" s="57"/>
      <c r="S2710" s="56" t="s">
        <v>108</v>
      </c>
      <c r="T2710" s="56" t="s">
        <v>108</v>
      </c>
      <c r="U2710" s="57"/>
      <c r="V2710" s="62"/>
      <c r="W2710" s="62">
        <v>0</v>
      </c>
      <c r="X2710" s="57"/>
      <c r="Y2710" s="56" t="s">
        <v>108</v>
      </c>
      <c r="Z2710" s="56" t="s">
        <v>121</v>
      </c>
      <c r="AA2710" s="57">
        <v>43602</v>
      </c>
      <c r="AB2710" s="63" t="s">
        <v>155</v>
      </c>
      <c r="AC2710" s="64" t="s">
        <v>18406</v>
      </c>
      <c r="AD2710" s="65" t="s">
        <v>97</v>
      </c>
      <c r="AE2710" s="56" t="s">
        <v>90</v>
      </c>
      <c r="AF2710" s="61"/>
      <c r="AG2710" s="61"/>
      <c r="AH2710" s="67" t="str">
        <v>May</v>
      </c>
      <c r="AI2710" s="68" t="str">
        <v>May</v>
      </c>
      <c r="AJ2710" s="69">
        <f t="shared" si="500"/>
        <v>0</v>
      </c>
      <c r="AK2710" s="70" t="str">
        <f t="shared" si="541"/>
        <v/>
      </c>
      <c r="AL2710" s="71" t="s">
        <v>17409</v>
      </c>
      <c r="AM2710" s="71" t="str">
        <v>2019</v>
      </c>
      <c r="AN2710" s="70">
        <f t="shared" si="542"/>
        <v>43612</v>
      </c>
      <c r="AO2710" s="70" t="s">
        <v>123</v>
      </c>
      <c r="AP2710" s="74">
        <f ca="1"/>
        <v>357</v>
      </c>
    </row>
    <row r="2711" spans="1:42" ht="14.4">
      <c r="A2711" s="55" t="s">
        <v>18409</v>
      </c>
      <c r="B2711" s="366" t="s">
        <v>89</v>
      </c>
      <c r="C2711" s="57">
        <v>43671</v>
      </c>
      <c r="D2711" s="56" t="s">
        <v>90</v>
      </c>
      <c r="E2711" s="56" t="s">
        <v>276</v>
      </c>
      <c r="F2711" s="58" t="s">
        <v>214</v>
      </c>
      <c r="G2711" s="58" t="s">
        <v>214</v>
      </c>
      <c r="H2711" s="56" t="s">
        <v>276</v>
      </c>
      <c r="I2711" s="59"/>
      <c r="J2711" s="59">
        <f t="shared" si="540"/>
        <v>43701</v>
      </c>
      <c r="K2711" s="56" t="s">
        <v>18</v>
      </c>
      <c r="L2711" s="56" t="s">
        <v>108</v>
      </c>
      <c r="M2711" s="60" t="s">
        <v>18415</v>
      </c>
      <c r="N2711" s="56" t="s">
        <v>18415</v>
      </c>
      <c r="O2711" s="61"/>
      <c r="P2711" s="61"/>
      <c r="Q2711" s="56" t="s">
        <v>217</v>
      </c>
      <c r="R2711" s="57">
        <v>43677</v>
      </c>
      <c r="S2711" s="56"/>
      <c r="T2711" s="56"/>
      <c r="U2711" s="57">
        <v>43677</v>
      </c>
      <c r="V2711" s="62"/>
      <c r="W2711" s="62" t="s">
        <v>108</v>
      </c>
      <c r="X2711" s="57"/>
      <c r="Y2711" s="56"/>
      <c r="Z2711" s="56" t="s">
        <v>123</v>
      </c>
      <c r="AA2711" s="57">
        <v>43709</v>
      </c>
      <c r="AB2711" s="75"/>
      <c r="AC2711" s="64" t="s">
        <v>18416</v>
      </c>
      <c r="AD2711" s="56" t="s">
        <v>179</v>
      </c>
      <c r="AE2711" s="56"/>
      <c r="AF2711" s="61"/>
      <c r="AG2711" s="61"/>
      <c r="AH2711" s="67" t="str">
        <v>Jul</v>
      </c>
      <c r="AI2711" s="68" t="str">
        <v>Sep</v>
      </c>
      <c r="AJ2711" s="69">
        <f t="shared" si="500"/>
        <v>38</v>
      </c>
      <c r="AK2711" s="70">
        <f t="shared" si="541"/>
        <v>43707</v>
      </c>
      <c r="AL2711" s="71">
        <v>-2</v>
      </c>
      <c r="AM2711" s="71" t="str">
        <v>2019</v>
      </c>
      <c r="AN2711" s="70">
        <f t="shared" si="542"/>
        <v>43681</v>
      </c>
      <c r="AO2711" s="70" t="s">
        <v>121</v>
      </c>
      <c r="AP2711" s="74">
        <f ca="1"/>
        <v>288</v>
      </c>
    </row>
    <row r="2712" spans="1:42" ht="14.4">
      <c r="A2712" s="55" t="s">
        <v>18418</v>
      </c>
      <c r="B2712" s="56" t="s">
        <v>89</v>
      </c>
      <c r="C2712" s="57">
        <v>43571</v>
      </c>
      <c r="D2712" s="56" t="s">
        <v>90</v>
      </c>
      <c r="E2712" s="56" t="s">
        <v>32</v>
      </c>
      <c r="F2712" s="58" t="s">
        <v>106</v>
      </c>
      <c r="G2712" s="58" t="s">
        <v>177</v>
      </c>
      <c r="H2712" s="56" t="s">
        <v>276</v>
      </c>
      <c r="I2712" s="57"/>
      <c r="J2712" s="57"/>
      <c r="K2712" s="56"/>
      <c r="L2712" s="56"/>
      <c r="M2712" s="60" t="s">
        <v>18420</v>
      </c>
      <c r="N2712" s="56"/>
      <c r="O2712" s="56"/>
      <c r="P2712" s="56"/>
      <c r="Q2712" s="56"/>
      <c r="R2712" s="57"/>
      <c r="S2712" s="56"/>
      <c r="T2712" s="56"/>
      <c r="U2712" s="57"/>
      <c r="V2712" s="62"/>
      <c r="W2712" s="62">
        <v>0</v>
      </c>
      <c r="X2712" s="57"/>
      <c r="Y2712" s="56"/>
      <c r="Z2712" s="56" t="s">
        <v>108</v>
      </c>
      <c r="AA2712" s="57">
        <v>43577</v>
      </c>
      <c r="AB2712" s="63"/>
      <c r="AC2712" s="64" t="s">
        <v>18421</v>
      </c>
      <c r="AD2712" s="65" t="s">
        <v>97</v>
      </c>
      <c r="AE2712" s="61"/>
      <c r="AF2712" s="61"/>
      <c r="AG2712" s="61"/>
      <c r="AH2712" s="67" t="str">
        <v>Apr</v>
      </c>
      <c r="AI2712" s="68" t="str">
        <v>Apr</v>
      </c>
      <c r="AJ2712" s="69">
        <f t="shared" si="500"/>
        <v>6</v>
      </c>
      <c r="AK2712" s="70" t="str">
        <f t="shared" si="541"/>
        <v/>
      </c>
      <c r="AL2712" s="71" t="s">
        <v>17409</v>
      </c>
      <c r="AM2712" s="71" t="str">
        <v>2019</v>
      </c>
      <c r="AN2712" s="70">
        <f t="shared" si="542"/>
        <v>43581</v>
      </c>
      <c r="AO2712" s="70" t="s">
        <v>123</v>
      </c>
      <c r="AP2712" s="74">
        <f ca="1"/>
        <v>388</v>
      </c>
    </row>
    <row r="2713" spans="1:42" ht="14.4">
      <c r="A2713" s="55" t="s">
        <v>18424</v>
      </c>
      <c r="B2713" s="56" t="s">
        <v>89</v>
      </c>
      <c r="C2713" s="57">
        <v>43613</v>
      </c>
      <c r="D2713" s="56" t="s">
        <v>90</v>
      </c>
      <c r="E2713" s="56" t="s">
        <v>276</v>
      </c>
      <c r="F2713" s="58" t="s">
        <v>214</v>
      </c>
      <c r="G2713" s="58" t="s">
        <v>214</v>
      </c>
      <c r="H2713" s="56" t="s">
        <v>276</v>
      </c>
      <c r="I2713" s="59"/>
      <c r="J2713" s="59">
        <f t="shared" ref="J2713:J2834" si="543">IF(C2713="","",SUM(C2713+30))</f>
        <v>43643</v>
      </c>
      <c r="K2713" s="56" t="s">
        <v>18</v>
      </c>
      <c r="L2713" s="56" t="s">
        <v>14</v>
      </c>
      <c r="M2713" s="60" t="s">
        <v>18437</v>
      </c>
      <c r="N2713" s="56" t="s">
        <v>18438</v>
      </c>
      <c r="O2713" s="56"/>
      <c r="P2713" s="56" t="s">
        <v>18439</v>
      </c>
      <c r="Q2713" s="56" t="s">
        <v>217</v>
      </c>
      <c r="R2713" s="59"/>
      <c r="S2713" s="56"/>
      <c r="T2713" s="56"/>
      <c r="U2713" s="59"/>
      <c r="V2713" s="77"/>
      <c r="W2713" s="62" t="s">
        <v>108</v>
      </c>
      <c r="X2713" s="59"/>
      <c r="Y2713" s="56" t="s">
        <v>108</v>
      </c>
      <c r="Z2713" s="56" t="s">
        <v>123</v>
      </c>
      <c r="AA2713" s="57">
        <v>43640</v>
      </c>
      <c r="AB2713" s="75"/>
      <c r="AC2713" s="64" t="s">
        <v>18441</v>
      </c>
      <c r="AD2713" s="56" t="s">
        <v>118</v>
      </c>
      <c r="AE2713" s="56"/>
      <c r="AF2713" s="61"/>
      <c r="AG2713" s="61"/>
      <c r="AH2713" s="67" t="str">
        <v>May</v>
      </c>
      <c r="AI2713" s="68" t="str">
        <v>Jun</v>
      </c>
      <c r="AJ2713" s="69">
        <f t="shared" si="500"/>
        <v>27</v>
      </c>
      <c r="AK2713" s="70" t="str">
        <f t="shared" si="541"/>
        <v/>
      </c>
      <c r="AL2713" s="71" t="s">
        <v>17409</v>
      </c>
      <c r="AM2713" s="71" t="str">
        <v>2019</v>
      </c>
      <c r="AN2713" s="70">
        <f t="shared" si="542"/>
        <v>43623</v>
      </c>
      <c r="AO2713" s="70" t="s">
        <v>123</v>
      </c>
      <c r="AP2713" s="74">
        <f ca="1"/>
        <v>346</v>
      </c>
    </row>
    <row r="2714" spans="1:42" ht="14.4">
      <c r="A2714" s="55" t="s">
        <v>18444</v>
      </c>
      <c r="B2714" s="56" t="s">
        <v>89</v>
      </c>
      <c r="C2714" s="57">
        <v>43805</v>
      </c>
      <c r="D2714" s="56" t="s">
        <v>90</v>
      </c>
      <c r="E2714" s="56" t="s">
        <v>140</v>
      </c>
      <c r="F2714" s="58" t="s">
        <v>106</v>
      </c>
      <c r="G2714" s="58" t="s">
        <v>107</v>
      </c>
      <c r="H2714" s="56" t="s">
        <v>140</v>
      </c>
      <c r="I2714" s="59"/>
      <c r="J2714" s="59">
        <f t="shared" si="543"/>
        <v>43835</v>
      </c>
      <c r="K2714" s="56" t="s">
        <v>18</v>
      </c>
      <c r="L2714" s="56" t="s">
        <v>14</v>
      </c>
      <c r="M2714" s="60" t="s">
        <v>18446</v>
      </c>
      <c r="N2714" s="56" t="s">
        <v>18446</v>
      </c>
      <c r="O2714" s="56"/>
      <c r="P2714" s="56" t="s">
        <v>108</v>
      </c>
      <c r="Q2714" s="56" t="s">
        <v>17</v>
      </c>
      <c r="R2714" s="59"/>
      <c r="S2714" s="56" t="s">
        <v>108</v>
      </c>
      <c r="T2714" s="56" t="s">
        <v>108</v>
      </c>
      <c r="U2714" s="57"/>
      <c r="V2714" s="77"/>
      <c r="W2714" s="62" t="s">
        <v>108</v>
      </c>
      <c r="X2714" s="59"/>
      <c r="Y2714" s="56" t="s">
        <v>108</v>
      </c>
      <c r="Z2714" s="56" t="s">
        <v>108</v>
      </c>
      <c r="AA2714" s="57">
        <v>43805</v>
      </c>
      <c r="AB2714" s="63" t="s">
        <v>238</v>
      </c>
      <c r="AC2714" s="64" t="s">
        <v>18449</v>
      </c>
      <c r="AD2714" s="56" t="s">
        <v>118</v>
      </c>
      <c r="AE2714" s="56"/>
      <c r="AF2714" s="61"/>
      <c r="AG2714" s="61"/>
      <c r="AH2714" s="67" t="str">
        <v>Dec</v>
      </c>
      <c r="AI2714" s="68" t="str">
        <v>Dec</v>
      </c>
      <c r="AJ2714" s="69">
        <f t="shared" si="500"/>
        <v>0</v>
      </c>
      <c r="AK2714" s="70"/>
      <c r="AL2714" s="71"/>
      <c r="AM2714" s="71" t="str">
        <v>2019</v>
      </c>
      <c r="AN2714" s="70"/>
      <c r="AO2714" s="70" t="s">
        <v>123</v>
      </c>
      <c r="AP2714" s="74">
        <f ca="1"/>
        <v>154</v>
      </c>
    </row>
    <row r="2715" spans="1:42" ht="14.4">
      <c r="A2715" s="55" t="s">
        <v>18451</v>
      </c>
      <c r="B2715" s="56" t="s">
        <v>89</v>
      </c>
      <c r="C2715" s="57">
        <v>43640</v>
      </c>
      <c r="D2715" s="56" t="s">
        <v>119</v>
      </c>
      <c r="E2715" s="56" t="s">
        <v>112</v>
      </c>
      <c r="F2715" s="58" t="s">
        <v>106</v>
      </c>
      <c r="G2715" s="58" t="s">
        <v>113</v>
      </c>
      <c r="H2715" s="56" t="s">
        <v>112</v>
      </c>
      <c r="I2715" s="59"/>
      <c r="J2715" s="59">
        <f t="shared" si="543"/>
        <v>43670</v>
      </c>
      <c r="K2715" s="56" t="s">
        <v>18</v>
      </c>
      <c r="L2715" s="56" t="s">
        <v>14</v>
      </c>
      <c r="M2715" s="60" t="s">
        <v>18455</v>
      </c>
      <c r="N2715" s="56" t="s">
        <v>759</v>
      </c>
      <c r="O2715" s="56" t="s">
        <v>249</v>
      </c>
      <c r="P2715" s="56" t="s">
        <v>760</v>
      </c>
      <c r="Q2715" s="56" t="s">
        <v>116</v>
      </c>
      <c r="R2715" s="57">
        <v>43648</v>
      </c>
      <c r="S2715" s="56" t="s">
        <v>108</v>
      </c>
      <c r="T2715" s="56" t="s">
        <v>108</v>
      </c>
      <c r="U2715" s="59"/>
      <c r="V2715" s="62"/>
      <c r="W2715" s="62" t="s">
        <v>108</v>
      </c>
      <c r="X2715" s="59"/>
      <c r="Y2715" s="56" t="s">
        <v>108</v>
      </c>
      <c r="Z2715" s="56" t="s">
        <v>123</v>
      </c>
      <c r="AA2715" s="57">
        <v>43648</v>
      </c>
      <c r="AB2715" s="63" t="s">
        <v>484</v>
      </c>
      <c r="AC2715" s="64" t="s">
        <v>18505</v>
      </c>
      <c r="AD2715" s="56" t="s">
        <v>118</v>
      </c>
      <c r="AE2715" s="56" t="s">
        <v>119</v>
      </c>
      <c r="AF2715" s="61"/>
      <c r="AG2715" s="61"/>
      <c r="AH2715" s="67" t="str">
        <v>Jun</v>
      </c>
      <c r="AI2715" s="68" t="str">
        <v>Jul</v>
      </c>
      <c r="AJ2715" s="69">
        <f t="shared" si="500"/>
        <v>8</v>
      </c>
      <c r="AK2715" s="70">
        <f>IF(R2715="","",SUM(R2715+30))</f>
        <v>43678</v>
      </c>
      <c r="AL2715" s="71">
        <v>30</v>
      </c>
      <c r="AM2715" s="71" t="str">
        <v>2019</v>
      </c>
      <c r="AN2715" s="70">
        <f>IF(C2715="","",SUM(C2715+10))</f>
        <v>43650</v>
      </c>
      <c r="AO2715" s="70" t="s">
        <v>121</v>
      </c>
      <c r="AP2715" s="74">
        <f ca="1"/>
        <v>319</v>
      </c>
    </row>
    <row r="2716" spans="1:42" ht="14.4">
      <c r="A2716" s="55" t="s">
        <v>18506</v>
      </c>
      <c r="B2716" s="56" t="s">
        <v>89</v>
      </c>
      <c r="C2716" s="57">
        <v>43801</v>
      </c>
      <c r="D2716" s="56" t="s">
        <v>90</v>
      </c>
      <c r="E2716" s="56" t="s">
        <v>12</v>
      </c>
      <c r="F2716" s="58" t="s">
        <v>106</v>
      </c>
      <c r="G2716" s="58" t="s">
        <v>107</v>
      </c>
      <c r="H2716" s="56" t="s">
        <v>12</v>
      </c>
      <c r="I2716" s="59"/>
      <c r="J2716" s="59">
        <f t="shared" si="543"/>
        <v>43831</v>
      </c>
      <c r="K2716" s="56" t="s">
        <v>18</v>
      </c>
      <c r="L2716" s="56" t="s">
        <v>18</v>
      </c>
      <c r="M2716" s="60" t="s">
        <v>18507</v>
      </c>
      <c r="N2716" s="56" t="s">
        <v>18508</v>
      </c>
      <c r="O2716" s="56" t="s">
        <v>249</v>
      </c>
      <c r="P2716" s="56" t="s">
        <v>18509</v>
      </c>
      <c r="Q2716" s="56" t="s">
        <v>17</v>
      </c>
      <c r="R2716" s="59"/>
      <c r="S2716" s="56" t="s">
        <v>108</v>
      </c>
      <c r="T2716" s="56" t="s">
        <v>108</v>
      </c>
      <c r="U2716" s="57"/>
      <c r="V2716" s="77"/>
      <c r="W2716" s="62" t="s">
        <v>146</v>
      </c>
      <c r="X2716" s="59"/>
      <c r="Y2716" s="56" t="s">
        <v>108</v>
      </c>
      <c r="Z2716" s="56" t="s">
        <v>121</v>
      </c>
      <c r="AA2716" s="57">
        <v>43817</v>
      </c>
      <c r="AB2716" s="63" t="s">
        <v>238</v>
      </c>
      <c r="AC2716" s="64" t="s">
        <v>18510</v>
      </c>
      <c r="AD2716" s="56" t="s">
        <v>97</v>
      </c>
      <c r="AE2716" s="56" t="s">
        <v>90</v>
      </c>
      <c r="AF2716" s="61"/>
      <c r="AG2716" s="61"/>
      <c r="AH2716" s="67" t="str">
        <v>Dec</v>
      </c>
      <c r="AI2716" s="68" t="str">
        <v>Dec</v>
      </c>
      <c r="AJ2716" s="69">
        <f t="shared" si="500"/>
        <v>16</v>
      </c>
      <c r="AK2716" s="70"/>
      <c r="AL2716" s="71"/>
      <c r="AM2716" s="71" t="str">
        <v>2019</v>
      </c>
      <c r="AN2716" s="70"/>
      <c r="AO2716" s="70" t="s">
        <v>123</v>
      </c>
      <c r="AP2716" s="74">
        <f ca="1"/>
        <v>158</v>
      </c>
    </row>
    <row r="2717" spans="1:42" ht="14.4">
      <c r="A2717" s="55" t="s">
        <v>18511</v>
      </c>
      <c r="B2717" s="56" t="s">
        <v>89</v>
      </c>
      <c r="C2717" s="57">
        <v>43808</v>
      </c>
      <c r="D2717" s="56" t="s">
        <v>90</v>
      </c>
      <c r="E2717" s="56" t="s">
        <v>297</v>
      </c>
      <c r="F2717" s="58" t="s">
        <v>106</v>
      </c>
      <c r="G2717" s="58" t="s">
        <v>107</v>
      </c>
      <c r="H2717" s="56" t="s">
        <v>140</v>
      </c>
      <c r="I2717" s="59"/>
      <c r="J2717" s="59">
        <f t="shared" si="543"/>
        <v>43838</v>
      </c>
      <c r="K2717" s="56" t="s">
        <v>18</v>
      </c>
      <c r="L2717" s="56" t="s">
        <v>18</v>
      </c>
      <c r="M2717" s="60" t="s">
        <v>18512</v>
      </c>
      <c r="N2717" s="56" t="s">
        <v>18513</v>
      </c>
      <c r="O2717" s="56" t="s">
        <v>29</v>
      </c>
      <c r="P2717" s="56" t="s">
        <v>18514</v>
      </c>
      <c r="Q2717" s="56" t="s">
        <v>17</v>
      </c>
      <c r="R2717" s="59"/>
      <c r="S2717" s="56" t="s">
        <v>108</v>
      </c>
      <c r="T2717" s="56" t="s">
        <v>108</v>
      </c>
      <c r="U2717" s="57"/>
      <c r="V2717" s="77"/>
      <c r="W2717" s="62" t="s">
        <v>122</v>
      </c>
      <c r="X2717" s="59"/>
      <c r="Y2717" s="56" t="s">
        <v>108</v>
      </c>
      <c r="Z2717" s="56" t="s">
        <v>121</v>
      </c>
      <c r="AA2717" s="57">
        <v>43812</v>
      </c>
      <c r="AB2717" s="63" t="s">
        <v>238</v>
      </c>
      <c r="AC2717" s="64" t="s">
        <v>18515</v>
      </c>
      <c r="AD2717" s="56" t="s">
        <v>97</v>
      </c>
      <c r="AE2717" s="56" t="s">
        <v>90</v>
      </c>
      <c r="AF2717" s="61"/>
      <c r="AG2717" s="61"/>
      <c r="AH2717" s="67" t="str">
        <v>Dec</v>
      </c>
      <c r="AI2717" s="68" t="str">
        <v>Dec</v>
      </c>
      <c r="AJ2717" s="69">
        <f t="shared" si="500"/>
        <v>4</v>
      </c>
      <c r="AK2717" s="70"/>
      <c r="AL2717" s="71"/>
      <c r="AM2717" s="71" t="str">
        <v>2019</v>
      </c>
      <c r="AN2717" s="70"/>
      <c r="AO2717" s="70" t="s">
        <v>123</v>
      </c>
      <c r="AP2717" s="74">
        <f ca="1"/>
        <v>151</v>
      </c>
    </row>
    <row r="2718" spans="1:42" ht="14.4">
      <c r="A2718" s="55" t="s">
        <v>18516</v>
      </c>
      <c r="B2718" s="56" t="s">
        <v>89</v>
      </c>
      <c r="C2718" s="57">
        <v>43616</v>
      </c>
      <c r="D2718" s="56" t="s">
        <v>90</v>
      </c>
      <c r="E2718" s="56" t="s">
        <v>12</v>
      </c>
      <c r="F2718" s="58" t="s">
        <v>106</v>
      </c>
      <c r="G2718" s="58" t="s">
        <v>107</v>
      </c>
      <c r="H2718" s="56" t="s">
        <v>12</v>
      </c>
      <c r="I2718" s="57"/>
      <c r="J2718" s="57">
        <f t="shared" si="543"/>
        <v>43646</v>
      </c>
      <c r="K2718" s="56" t="s">
        <v>18</v>
      </c>
      <c r="L2718" s="56" t="s">
        <v>18</v>
      </c>
      <c r="M2718" s="60" t="s">
        <v>18517</v>
      </c>
      <c r="N2718" s="56" t="s">
        <v>18518</v>
      </c>
      <c r="O2718" s="56" t="s">
        <v>137</v>
      </c>
      <c r="P2718" s="56" t="s">
        <v>18519</v>
      </c>
      <c r="Q2718" s="56" t="s">
        <v>17</v>
      </c>
      <c r="R2718" s="57"/>
      <c r="S2718" s="56"/>
      <c r="T2718" s="56"/>
      <c r="U2718" s="57"/>
      <c r="V2718" s="62"/>
      <c r="W2718" s="62" t="s">
        <v>122</v>
      </c>
      <c r="X2718" s="57"/>
      <c r="Y2718" s="56"/>
      <c r="Z2718" s="56" t="s">
        <v>121</v>
      </c>
      <c r="AA2718" s="57">
        <v>43616</v>
      </c>
      <c r="AB2718" s="63"/>
      <c r="AC2718" s="64"/>
      <c r="AD2718" s="65" t="s">
        <v>97</v>
      </c>
      <c r="AE2718" s="56" t="s">
        <v>90</v>
      </c>
      <c r="AF2718" s="61"/>
      <c r="AG2718" s="61"/>
      <c r="AH2718" s="67" t="str">
        <v>May</v>
      </c>
      <c r="AI2718" s="68" t="str">
        <v>May</v>
      </c>
      <c r="AJ2718" s="69">
        <f t="shared" si="500"/>
        <v>0</v>
      </c>
      <c r="AK2718" s="70" t="str">
        <f t="shared" ref="AK2718:AK2729" si="544">IF(R2718="","",SUM(R2718+30))</f>
        <v/>
      </c>
      <c r="AL2718" s="71" t="s">
        <v>17409</v>
      </c>
      <c r="AM2718" s="71" t="str">
        <v>2019</v>
      </c>
      <c r="AN2718" s="70">
        <f t="shared" ref="AN2718:AN2729" si="545">IF(C2718="","",SUM(C2718+10))</f>
        <v>43626</v>
      </c>
      <c r="AO2718" s="70" t="s">
        <v>123</v>
      </c>
      <c r="AP2718" s="74">
        <f ca="1"/>
        <v>343</v>
      </c>
    </row>
    <row r="2719" spans="1:42" ht="14.4">
      <c r="A2719" s="55" t="s">
        <v>18520</v>
      </c>
      <c r="B2719" s="56" t="s">
        <v>89</v>
      </c>
      <c r="C2719" s="57">
        <v>43570</v>
      </c>
      <c r="D2719" s="56" t="s">
        <v>90</v>
      </c>
      <c r="E2719" s="56" t="s">
        <v>12</v>
      </c>
      <c r="F2719" s="58" t="s">
        <v>106</v>
      </c>
      <c r="G2719" s="58" t="s">
        <v>107</v>
      </c>
      <c r="H2719" s="56" t="s">
        <v>12</v>
      </c>
      <c r="I2719" s="57"/>
      <c r="J2719" s="57">
        <f t="shared" si="543"/>
        <v>43600</v>
      </c>
      <c r="K2719" s="56" t="s">
        <v>18</v>
      </c>
      <c r="L2719" s="56" t="s">
        <v>18</v>
      </c>
      <c r="M2719" s="60" t="s">
        <v>18521</v>
      </c>
      <c r="N2719" s="56" t="s">
        <v>18522</v>
      </c>
      <c r="O2719" s="56" t="s">
        <v>27</v>
      </c>
      <c r="P2719" s="56" t="s">
        <v>18523</v>
      </c>
      <c r="Q2719" s="56" t="s">
        <v>28</v>
      </c>
      <c r="R2719" s="59"/>
      <c r="S2719" s="56"/>
      <c r="T2719" s="56"/>
      <c r="U2719" s="59"/>
      <c r="V2719" s="77"/>
      <c r="W2719" s="77"/>
      <c r="X2719" s="59"/>
      <c r="Y2719" s="56"/>
      <c r="Z2719" s="56" t="s">
        <v>121</v>
      </c>
      <c r="AA2719" s="57">
        <v>43578</v>
      </c>
      <c r="AB2719" s="63" t="s">
        <v>244</v>
      </c>
      <c r="AC2719" s="64"/>
      <c r="AD2719" s="65" t="s">
        <v>97</v>
      </c>
      <c r="AE2719" s="56" t="s">
        <v>90</v>
      </c>
      <c r="AF2719" s="61"/>
      <c r="AG2719" s="61"/>
      <c r="AH2719" s="67" t="str">
        <v>Apr</v>
      </c>
      <c r="AI2719" s="68" t="str">
        <v>Apr</v>
      </c>
      <c r="AJ2719" s="69">
        <f t="shared" si="500"/>
        <v>8</v>
      </c>
      <c r="AK2719" s="70" t="str">
        <f t="shared" si="544"/>
        <v/>
      </c>
      <c r="AL2719" s="71" t="s">
        <v>17409</v>
      </c>
      <c r="AM2719" s="71" t="str">
        <v>2019</v>
      </c>
      <c r="AN2719" s="70">
        <f t="shared" si="545"/>
        <v>43580</v>
      </c>
      <c r="AO2719" s="70" t="s">
        <v>123</v>
      </c>
      <c r="AP2719" s="74">
        <f ca="1"/>
        <v>389</v>
      </c>
    </row>
    <row r="2720" spans="1:42" ht="14.4">
      <c r="A2720" s="55" t="s">
        <v>18524</v>
      </c>
      <c r="B2720" s="56" t="s">
        <v>89</v>
      </c>
      <c r="C2720" s="57">
        <v>43572</v>
      </c>
      <c r="D2720" s="56" t="s">
        <v>90</v>
      </c>
      <c r="E2720" s="56" t="s">
        <v>12</v>
      </c>
      <c r="F2720" s="58" t="s">
        <v>106</v>
      </c>
      <c r="G2720" s="58" t="s">
        <v>107</v>
      </c>
      <c r="H2720" s="56" t="s">
        <v>12</v>
      </c>
      <c r="I2720" s="59"/>
      <c r="J2720" s="59">
        <f t="shared" si="543"/>
        <v>43602</v>
      </c>
      <c r="K2720" s="56" t="s">
        <v>18</v>
      </c>
      <c r="L2720" s="56" t="s">
        <v>18</v>
      </c>
      <c r="M2720" s="60" t="s">
        <v>18525</v>
      </c>
      <c r="N2720" s="56" t="s">
        <v>18526</v>
      </c>
      <c r="O2720" s="56" t="s">
        <v>29</v>
      </c>
      <c r="P2720" s="56" t="s">
        <v>18527</v>
      </c>
      <c r="Q2720" s="56" t="s">
        <v>17</v>
      </c>
      <c r="R2720" s="59"/>
      <c r="S2720" s="56"/>
      <c r="T2720" s="56"/>
      <c r="U2720" s="59"/>
      <c r="V2720" s="77"/>
      <c r="W2720" s="62" t="s">
        <v>122</v>
      </c>
      <c r="X2720" s="59"/>
      <c r="Y2720" s="56"/>
      <c r="Z2720" s="56" t="s">
        <v>121</v>
      </c>
      <c r="AA2720" s="57">
        <v>43578</v>
      </c>
      <c r="AB2720" s="63" t="s">
        <v>244</v>
      </c>
      <c r="AC2720" s="95"/>
      <c r="AD2720" s="65" t="s">
        <v>97</v>
      </c>
      <c r="AE2720" s="56" t="s">
        <v>90</v>
      </c>
      <c r="AF2720" s="61"/>
      <c r="AG2720" s="61"/>
      <c r="AH2720" s="67" t="str">
        <v>Apr</v>
      </c>
      <c r="AI2720" s="68" t="str">
        <v>Apr</v>
      </c>
      <c r="AJ2720" s="69">
        <f t="shared" si="500"/>
        <v>6</v>
      </c>
      <c r="AK2720" s="70" t="str">
        <f t="shared" si="544"/>
        <v/>
      </c>
      <c r="AL2720" s="71" t="s">
        <v>17409</v>
      </c>
      <c r="AM2720" s="71" t="str">
        <v>2019</v>
      </c>
      <c r="AN2720" s="70">
        <f t="shared" si="545"/>
        <v>43582</v>
      </c>
      <c r="AO2720" s="70" t="s">
        <v>123</v>
      </c>
      <c r="AP2720" s="74">
        <f ca="1"/>
        <v>387</v>
      </c>
    </row>
    <row r="2721" spans="1:42" ht="14.4">
      <c r="A2721" s="55" t="s">
        <v>18528</v>
      </c>
      <c r="B2721" s="56" t="s">
        <v>89</v>
      </c>
      <c r="C2721" s="57">
        <v>43570</v>
      </c>
      <c r="D2721" s="56" t="s">
        <v>90</v>
      </c>
      <c r="E2721" s="56" t="s">
        <v>12</v>
      </c>
      <c r="F2721" s="58" t="s">
        <v>106</v>
      </c>
      <c r="G2721" s="58" t="s">
        <v>107</v>
      </c>
      <c r="H2721" s="56" t="s">
        <v>12</v>
      </c>
      <c r="I2721" s="59"/>
      <c r="J2721" s="59">
        <f t="shared" si="543"/>
        <v>43600</v>
      </c>
      <c r="K2721" s="56" t="s">
        <v>18</v>
      </c>
      <c r="L2721" s="56" t="s">
        <v>18</v>
      </c>
      <c r="M2721" s="60" t="s">
        <v>18529</v>
      </c>
      <c r="N2721" s="56" t="s">
        <v>18530</v>
      </c>
      <c r="O2721" s="56" t="s">
        <v>33</v>
      </c>
      <c r="P2721" s="56" t="s">
        <v>18531</v>
      </c>
      <c r="Q2721" s="56" t="s">
        <v>17</v>
      </c>
      <c r="R2721" s="59"/>
      <c r="S2721" s="56"/>
      <c r="T2721" s="56"/>
      <c r="U2721" s="59"/>
      <c r="V2721" s="77"/>
      <c r="W2721" s="62" t="s">
        <v>122</v>
      </c>
      <c r="X2721" s="59"/>
      <c r="Y2721" s="61"/>
      <c r="Z2721" s="56" t="s">
        <v>121</v>
      </c>
      <c r="AA2721" s="57">
        <v>43578</v>
      </c>
      <c r="AB2721" s="63" t="s">
        <v>244</v>
      </c>
      <c r="AC2721" s="95"/>
      <c r="AD2721" s="65" t="s">
        <v>97</v>
      </c>
      <c r="AE2721" s="56" t="s">
        <v>90</v>
      </c>
      <c r="AF2721" s="61"/>
      <c r="AG2721" s="61"/>
      <c r="AH2721" s="67" t="str">
        <v>Apr</v>
      </c>
      <c r="AI2721" s="68" t="str">
        <v>Apr</v>
      </c>
      <c r="AJ2721" s="69">
        <f t="shared" si="500"/>
        <v>8</v>
      </c>
      <c r="AK2721" s="70" t="str">
        <f t="shared" si="544"/>
        <v/>
      </c>
      <c r="AL2721" s="71" t="s">
        <v>17409</v>
      </c>
      <c r="AM2721" s="71" t="str">
        <v>2019</v>
      </c>
      <c r="AN2721" s="70">
        <f t="shared" si="545"/>
        <v>43580</v>
      </c>
      <c r="AO2721" s="70" t="s">
        <v>123</v>
      </c>
      <c r="AP2721" s="74">
        <f ca="1"/>
        <v>389</v>
      </c>
    </row>
    <row r="2722" spans="1:42" ht="14.4">
      <c r="A2722" s="55" t="s">
        <v>18532</v>
      </c>
      <c r="B2722" s="56" t="s">
        <v>89</v>
      </c>
      <c r="C2722" s="57">
        <v>43510</v>
      </c>
      <c r="D2722" s="56" t="s">
        <v>229</v>
      </c>
      <c r="E2722" s="56" t="s">
        <v>140</v>
      </c>
      <c r="F2722" s="58" t="s">
        <v>106</v>
      </c>
      <c r="G2722" s="58" t="s">
        <v>107</v>
      </c>
      <c r="H2722" s="56" t="s">
        <v>140</v>
      </c>
      <c r="I2722" s="57"/>
      <c r="J2722" s="57">
        <f t="shared" si="543"/>
        <v>43540</v>
      </c>
      <c r="K2722" s="56" t="s">
        <v>18</v>
      </c>
      <c r="L2722" s="56" t="s">
        <v>18</v>
      </c>
      <c r="M2722" s="60" t="s">
        <v>18533</v>
      </c>
      <c r="N2722" s="56" t="s">
        <v>18534</v>
      </c>
      <c r="O2722" s="56"/>
      <c r="P2722" s="56" t="s">
        <v>18535</v>
      </c>
      <c r="Q2722" s="56" t="s">
        <v>21</v>
      </c>
      <c r="R2722" s="57"/>
      <c r="S2722" s="56" t="s">
        <v>108</v>
      </c>
      <c r="T2722" s="56" t="s">
        <v>108</v>
      </c>
      <c r="U2722" s="57"/>
      <c r="V2722" s="62"/>
      <c r="W2722" s="62">
        <v>0</v>
      </c>
      <c r="X2722" s="57"/>
      <c r="Y2722" s="56" t="s">
        <v>108</v>
      </c>
      <c r="Z2722" s="56" t="s">
        <v>121</v>
      </c>
      <c r="AA2722" s="57">
        <v>43510</v>
      </c>
      <c r="AB2722" s="63" t="s">
        <v>147</v>
      </c>
      <c r="AC2722" s="64" t="s">
        <v>18536</v>
      </c>
      <c r="AD2722" s="65" t="s">
        <v>97</v>
      </c>
      <c r="AE2722" s="65" t="s">
        <v>90</v>
      </c>
      <c r="AF2722" s="66"/>
      <c r="AG2722" s="66"/>
      <c r="AH2722" s="67" t="str">
        <v>Feb</v>
      </c>
      <c r="AI2722" s="68" t="str">
        <v>Feb</v>
      </c>
      <c r="AJ2722" s="69">
        <f t="shared" si="500"/>
        <v>0</v>
      </c>
      <c r="AK2722" s="70" t="str">
        <f t="shared" si="544"/>
        <v/>
      </c>
      <c r="AL2722" s="71" t="s">
        <v>17409</v>
      </c>
      <c r="AM2722" s="71" t="str">
        <v>2019</v>
      </c>
      <c r="AN2722" s="70">
        <f t="shared" si="545"/>
        <v>43520</v>
      </c>
      <c r="AO2722" s="70" t="s">
        <v>123</v>
      </c>
      <c r="AP2722" s="74">
        <f ca="1"/>
        <v>449</v>
      </c>
    </row>
    <row r="2723" spans="1:42" ht="14.4">
      <c r="A2723" s="55" t="s">
        <v>18537</v>
      </c>
      <c r="B2723" s="56" t="s">
        <v>89</v>
      </c>
      <c r="C2723" s="57">
        <v>43560</v>
      </c>
      <c r="D2723" s="56" t="s">
        <v>131</v>
      </c>
      <c r="E2723" s="56" t="s">
        <v>140</v>
      </c>
      <c r="F2723" s="58" t="s">
        <v>106</v>
      </c>
      <c r="G2723" s="58" t="s">
        <v>107</v>
      </c>
      <c r="H2723" s="56" t="s">
        <v>140</v>
      </c>
      <c r="I2723" s="57"/>
      <c r="J2723" s="57">
        <f t="shared" si="543"/>
        <v>43590</v>
      </c>
      <c r="K2723" s="56" t="s">
        <v>18</v>
      </c>
      <c r="L2723" s="56" t="s">
        <v>18</v>
      </c>
      <c r="M2723" s="60" t="s">
        <v>18538</v>
      </c>
      <c r="N2723" s="56" t="s">
        <v>18539</v>
      </c>
      <c r="O2723" s="56" t="s">
        <v>95</v>
      </c>
      <c r="P2723" s="56" t="s">
        <v>18540</v>
      </c>
      <c r="Q2723" s="56" t="s">
        <v>96</v>
      </c>
      <c r="R2723" s="57"/>
      <c r="S2723" s="56" t="s">
        <v>108</v>
      </c>
      <c r="T2723" s="56" t="s">
        <v>108</v>
      </c>
      <c r="U2723" s="57"/>
      <c r="V2723" s="62"/>
      <c r="W2723" s="62">
        <v>0</v>
      </c>
      <c r="X2723" s="57"/>
      <c r="Y2723" s="56" t="s">
        <v>108</v>
      </c>
      <c r="Z2723" s="56" t="s">
        <v>121</v>
      </c>
      <c r="AA2723" s="57">
        <v>43560</v>
      </c>
      <c r="AB2723" s="63" t="s">
        <v>244</v>
      </c>
      <c r="AC2723" s="64" t="s">
        <v>18541</v>
      </c>
      <c r="AD2723" s="65" t="s">
        <v>97</v>
      </c>
      <c r="AE2723" s="56" t="s">
        <v>131</v>
      </c>
      <c r="AF2723" s="61"/>
      <c r="AG2723" s="61"/>
      <c r="AH2723" s="67" t="str">
        <v>Apr</v>
      </c>
      <c r="AI2723" s="68" t="str">
        <v>Apr</v>
      </c>
      <c r="AJ2723" s="69">
        <f t="shared" si="500"/>
        <v>0</v>
      </c>
      <c r="AK2723" s="70" t="str">
        <f t="shared" si="544"/>
        <v/>
      </c>
      <c r="AL2723" s="71" t="s">
        <v>17409</v>
      </c>
      <c r="AM2723" s="71" t="str">
        <v>2019</v>
      </c>
      <c r="AN2723" s="70">
        <f t="shared" si="545"/>
        <v>43570</v>
      </c>
      <c r="AO2723" s="70" t="s">
        <v>123</v>
      </c>
      <c r="AP2723" s="74">
        <f ca="1"/>
        <v>399</v>
      </c>
    </row>
    <row r="2724" spans="1:42" ht="14.4">
      <c r="A2724" s="55" t="s">
        <v>18542</v>
      </c>
      <c r="B2724" s="56" t="s">
        <v>89</v>
      </c>
      <c r="C2724" s="57">
        <v>43685</v>
      </c>
      <c r="D2724" s="56" t="s">
        <v>119</v>
      </c>
      <c r="E2724" s="56" t="s">
        <v>112</v>
      </c>
      <c r="F2724" s="58" t="s">
        <v>106</v>
      </c>
      <c r="G2724" s="58" t="s">
        <v>113</v>
      </c>
      <c r="H2724" s="56" t="s">
        <v>112</v>
      </c>
      <c r="I2724" s="57"/>
      <c r="J2724" s="57">
        <f t="shared" si="543"/>
        <v>43715</v>
      </c>
      <c r="K2724" s="56" t="s">
        <v>18</v>
      </c>
      <c r="L2724" s="56" t="s">
        <v>18</v>
      </c>
      <c r="M2724" s="60" t="s">
        <v>18543</v>
      </c>
      <c r="N2724" s="56" t="s">
        <v>18544</v>
      </c>
      <c r="O2724" s="56" t="s">
        <v>29</v>
      </c>
      <c r="P2724" s="56" t="s">
        <v>17883</v>
      </c>
      <c r="Q2724" s="56" t="s">
        <v>116</v>
      </c>
      <c r="R2724" s="57"/>
      <c r="S2724" s="56" t="s">
        <v>108</v>
      </c>
      <c r="T2724" s="56" t="s">
        <v>108</v>
      </c>
      <c r="U2724" s="57">
        <v>43696</v>
      </c>
      <c r="V2724" s="77"/>
      <c r="W2724" s="62">
        <v>11.75</v>
      </c>
      <c r="X2724" s="57">
        <v>43703</v>
      </c>
      <c r="Y2724" s="61"/>
      <c r="Z2724" s="56" t="s">
        <v>121</v>
      </c>
      <c r="AA2724" s="57">
        <v>43704</v>
      </c>
      <c r="AB2724" s="63" t="s">
        <v>124</v>
      </c>
      <c r="AC2724" s="64" t="s">
        <v>5175</v>
      </c>
      <c r="AD2724" s="65" t="s">
        <v>97</v>
      </c>
      <c r="AE2724" s="56" t="s">
        <v>119</v>
      </c>
      <c r="AF2724" s="61"/>
      <c r="AG2724" s="61"/>
      <c r="AH2724" s="67" t="str">
        <v>Aug</v>
      </c>
      <c r="AI2724" s="68" t="str">
        <v>Aug</v>
      </c>
      <c r="AJ2724" s="69">
        <f t="shared" si="500"/>
        <v>19</v>
      </c>
      <c r="AK2724" s="70" t="str">
        <f t="shared" si="544"/>
        <v/>
      </c>
      <c r="AL2724" s="71" t="s">
        <v>17409</v>
      </c>
      <c r="AM2724" s="71" t="str">
        <v>2019</v>
      </c>
      <c r="AN2724" s="70">
        <f t="shared" si="545"/>
        <v>43695</v>
      </c>
      <c r="AO2724" s="70" t="s">
        <v>123</v>
      </c>
      <c r="AP2724" s="74">
        <f ca="1"/>
        <v>274</v>
      </c>
    </row>
    <row r="2725" spans="1:42" ht="14.4">
      <c r="A2725" s="55" t="s">
        <v>18545</v>
      </c>
      <c r="B2725" s="56" t="s">
        <v>89</v>
      </c>
      <c r="C2725" s="57">
        <v>43685</v>
      </c>
      <c r="D2725" s="56" t="s">
        <v>119</v>
      </c>
      <c r="E2725" s="56" t="s">
        <v>112</v>
      </c>
      <c r="F2725" s="58" t="s">
        <v>106</v>
      </c>
      <c r="G2725" s="58" t="s">
        <v>113</v>
      </c>
      <c r="H2725" s="56" t="s">
        <v>112</v>
      </c>
      <c r="I2725" s="57"/>
      <c r="J2725" s="57">
        <f t="shared" si="543"/>
        <v>43715</v>
      </c>
      <c r="K2725" s="56" t="s">
        <v>18</v>
      </c>
      <c r="L2725" s="56" t="s">
        <v>18</v>
      </c>
      <c r="M2725" s="60" t="s">
        <v>18543</v>
      </c>
      <c r="N2725" s="56" t="s">
        <v>18546</v>
      </c>
      <c r="O2725" s="56" t="s">
        <v>22</v>
      </c>
      <c r="P2725" s="56" t="s">
        <v>18547</v>
      </c>
      <c r="Q2725" s="56" t="s">
        <v>116</v>
      </c>
      <c r="R2725" s="57"/>
      <c r="S2725" s="56" t="s">
        <v>108</v>
      </c>
      <c r="T2725" s="56" t="s">
        <v>108</v>
      </c>
      <c r="U2725" s="57">
        <v>43691</v>
      </c>
      <c r="V2725" s="62"/>
      <c r="W2725" s="62">
        <v>8</v>
      </c>
      <c r="X2725" s="57">
        <v>43713</v>
      </c>
      <c r="Y2725" s="61"/>
      <c r="Z2725" s="56" t="s">
        <v>121</v>
      </c>
      <c r="AA2725" s="57">
        <v>43714</v>
      </c>
      <c r="AB2725" s="75"/>
      <c r="AC2725" s="64" t="s">
        <v>18548</v>
      </c>
      <c r="AD2725" s="65" t="s">
        <v>97</v>
      </c>
      <c r="AE2725" s="56" t="s">
        <v>119</v>
      </c>
      <c r="AF2725" s="61"/>
      <c r="AG2725" s="61"/>
      <c r="AH2725" s="67" t="str">
        <v>Aug</v>
      </c>
      <c r="AI2725" s="68" t="str">
        <v>Sep</v>
      </c>
      <c r="AJ2725" s="69">
        <f t="shared" si="500"/>
        <v>29</v>
      </c>
      <c r="AK2725" s="70" t="str">
        <f t="shared" si="544"/>
        <v/>
      </c>
      <c r="AL2725" s="71" t="s">
        <v>17409</v>
      </c>
      <c r="AM2725" s="71" t="str">
        <v>2019</v>
      </c>
      <c r="AN2725" s="70">
        <f t="shared" si="545"/>
        <v>43695</v>
      </c>
      <c r="AO2725" s="70" t="s">
        <v>123</v>
      </c>
      <c r="AP2725" s="74">
        <f ca="1"/>
        <v>274</v>
      </c>
    </row>
    <row r="2726" spans="1:42" ht="14.4">
      <c r="A2726" s="55" t="s">
        <v>18549</v>
      </c>
      <c r="B2726" s="56" t="s">
        <v>89</v>
      </c>
      <c r="C2726" s="57">
        <v>43706</v>
      </c>
      <c r="D2726" s="56" t="s">
        <v>90</v>
      </c>
      <c r="E2726" s="56" t="s">
        <v>91</v>
      </c>
      <c r="F2726" s="58" t="s">
        <v>92</v>
      </c>
      <c r="G2726" s="58" t="s">
        <v>93</v>
      </c>
      <c r="H2726" s="56" t="s">
        <v>91</v>
      </c>
      <c r="I2726" s="57"/>
      <c r="J2726" s="57">
        <f t="shared" si="543"/>
        <v>43736</v>
      </c>
      <c r="K2726" s="56" t="s">
        <v>18</v>
      </c>
      <c r="L2726" s="56" t="s">
        <v>18</v>
      </c>
      <c r="M2726" s="60" t="s">
        <v>18550</v>
      </c>
      <c r="N2726" s="56" t="s">
        <v>18551</v>
      </c>
      <c r="O2726" s="56" t="s">
        <v>95</v>
      </c>
      <c r="P2726" s="56" t="s">
        <v>18552</v>
      </c>
      <c r="Q2726" s="56" t="s">
        <v>96</v>
      </c>
      <c r="R2726" s="57"/>
      <c r="S2726" s="56"/>
      <c r="T2726" s="56"/>
      <c r="U2726" s="57"/>
      <c r="V2726" s="62"/>
      <c r="W2726" s="62" t="s">
        <v>122</v>
      </c>
      <c r="X2726" s="57"/>
      <c r="Y2726" s="56"/>
      <c r="Z2726" s="56" t="s">
        <v>121</v>
      </c>
      <c r="AA2726" s="57">
        <v>43706</v>
      </c>
      <c r="AB2726" s="63"/>
      <c r="AC2726" s="64"/>
      <c r="AD2726" s="65" t="s">
        <v>97</v>
      </c>
      <c r="AE2726" s="56"/>
      <c r="AF2726" s="61"/>
      <c r="AG2726" s="61"/>
      <c r="AH2726" s="67" t="str">
        <v>Aug</v>
      </c>
      <c r="AI2726" s="68" t="str">
        <v>Aug</v>
      </c>
      <c r="AJ2726" s="69">
        <f t="shared" si="500"/>
        <v>0</v>
      </c>
      <c r="AK2726" s="70" t="str">
        <f t="shared" si="544"/>
        <v/>
      </c>
      <c r="AL2726" s="71" t="s">
        <v>17409</v>
      </c>
      <c r="AM2726" s="71" t="str">
        <v>2019</v>
      </c>
      <c r="AN2726" s="70">
        <f t="shared" si="545"/>
        <v>43716</v>
      </c>
      <c r="AO2726" s="70" t="s">
        <v>123</v>
      </c>
      <c r="AP2726" s="74">
        <f ca="1"/>
        <v>253</v>
      </c>
    </row>
    <row r="2727" spans="1:42" ht="14.4">
      <c r="A2727" s="55" t="s">
        <v>18553</v>
      </c>
      <c r="B2727" s="56" t="s">
        <v>89</v>
      </c>
      <c r="C2727" s="57">
        <v>43493</v>
      </c>
      <c r="D2727" s="56" t="s">
        <v>119</v>
      </c>
      <c r="E2727" s="56" t="s">
        <v>140</v>
      </c>
      <c r="F2727" s="58" t="s">
        <v>106</v>
      </c>
      <c r="G2727" s="58" t="s">
        <v>107</v>
      </c>
      <c r="H2727" s="56" t="s">
        <v>140</v>
      </c>
      <c r="I2727" s="57"/>
      <c r="J2727" s="57">
        <f t="shared" si="543"/>
        <v>43523</v>
      </c>
      <c r="K2727" s="56" t="s">
        <v>18</v>
      </c>
      <c r="L2727" s="56" t="s">
        <v>14</v>
      </c>
      <c r="M2727" s="60" t="s">
        <v>18554</v>
      </c>
      <c r="N2727" s="56" t="s">
        <v>18555</v>
      </c>
      <c r="O2727" s="56" t="s">
        <v>44</v>
      </c>
      <c r="P2727" s="56" t="s">
        <v>108</v>
      </c>
      <c r="Q2727" s="56" t="s">
        <v>154</v>
      </c>
      <c r="R2727" s="57"/>
      <c r="S2727" s="56" t="s">
        <v>108</v>
      </c>
      <c r="T2727" s="56" t="s">
        <v>108</v>
      </c>
      <c r="U2727" s="57"/>
      <c r="V2727" s="62"/>
      <c r="W2727" s="62" t="s">
        <v>108</v>
      </c>
      <c r="X2727" s="57"/>
      <c r="Y2727" s="56" t="s">
        <v>108</v>
      </c>
      <c r="Z2727" s="56" t="s">
        <v>123</v>
      </c>
      <c r="AA2727" s="57">
        <v>43493</v>
      </c>
      <c r="AB2727" s="63" t="s">
        <v>127</v>
      </c>
      <c r="AC2727" s="64" t="s">
        <v>18556</v>
      </c>
      <c r="AD2727" s="65" t="s">
        <v>224</v>
      </c>
      <c r="AE2727" s="65"/>
      <c r="AF2727" s="66"/>
      <c r="AG2727" s="66"/>
      <c r="AH2727" s="67" t="str">
        <v>Jan</v>
      </c>
      <c r="AI2727" s="68" t="str">
        <v>Jan</v>
      </c>
      <c r="AJ2727" s="69">
        <f t="shared" si="500"/>
        <v>0</v>
      </c>
      <c r="AK2727" s="70" t="str">
        <f t="shared" si="544"/>
        <v/>
      </c>
      <c r="AL2727" s="71" t="s">
        <v>17409</v>
      </c>
      <c r="AM2727" s="71" t="str">
        <v>2019</v>
      </c>
      <c r="AN2727" s="70">
        <f t="shared" si="545"/>
        <v>43503</v>
      </c>
      <c r="AO2727" s="70" t="s">
        <v>123</v>
      </c>
      <c r="AP2727" s="74">
        <f ca="1"/>
        <v>466</v>
      </c>
    </row>
    <row r="2728" spans="1:42" ht="14.4">
      <c r="A2728" s="55" t="s">
        <v>18557</v>
      </c>
      <c r="B2728" s="56" t="s">
        <v>89</v>
      </c>
      <c r="C2728" s="57">
        <v>43606</v>
      </c>
      <c r="D2728" s="56" t="s">
        <v>119</v>
      </c>
      <c r="E2728" s="56" t="s">
        <v>140</v>
      </c>
      <c r="F2728" s="58" t="s">
        <v>106</v>
      </c>
      <c r="G2728" s="58" t="s">
        <v>107</v>
      </c>
      <c r="H2728" s="56" t="s">
        <v>140</v>
      </c>
      <c r="I2728" s="59"/>
      <c r="J2728" s="59">
        <f t="shared" si="543"/>
        <v>43636</v>
      </c>
      <c r="K2728" s="56" t="s">
        <v>18</v>
      </c>
      <c r="L2728" s="56" t="s">
        <v>18</v>
      </c>
      <c r="M2728" s="60" t="s">
        <v>18558</v>
      </c>
      <c r="N2728" s="56" t="s">
        <v>18559</v>
      </c>
      <c r="O2728" s="56" t="s">
        <v>172</v>
      </c>
      <c r="P2728" s="56" t="s">
        <v>8926</v>
      </c>
      <c r="Q2728" s="56" t="s">
        <v>17</v>
      </c>
      <c r="R2728" s="59"/>
      <c r="S2728" s="56" t="s">
        <v>108</v>
      </c>
      <c r="T2728" s="56" t="s">
        <v>108</v>
      </c>
      <c r="U2728" s="59"/>
      <c r="V2728" s="77"/>
      <c r="W2728" s="62">
        <v>0</v>
      </c>
      <c r="X2728" s="59"/>
      <c r="Y2728" s="56" t="s">
        <v>108</v>
      </c>
      <c r="Z2728" s="56" t="s">
        <v>121</v>
      </c>
      <c r="AA2728" s="57">
        <v>43606</v>
      </c>
      <c r="AB2728" s="63" t="s">
        <v>155</v>
      </c>
      <c r="AC2728" s="64" t="s">
        <v>1081</v>
      </c>
      <c r="AD2728" s="65" t="s">
        <v>97</v>
      </c>
      <c r="AE2728" s="56" t="s">
        <v>119</v>
      </c>
      <c r="AF2728" s="61"/>
      <c r="AG2728" s="61"/>
      <c r="AH2728" s="67" t="str">
        <v>May</v>
      </c>
      <c r="AI2728" s="68" t="str">
        <v>May</v>
      </c>
      <c r="AJ2728" s="69">
        <f t="shared" si="500"/>
        <v>0</v>
      </c>
      <c r="AK2728" s="70" t="str">
        <f t="shared" si="544"/>
        <v/>
      </c>
      <c r="AL2728" s="71" t="s">
        <v>17409</v>
      </c>
      <c r="AM2728" s="71" t="str">
        <v>2019</v>
      </c>
      <c r="AN2728" s="70">
        <f t="shared" si="545"/>
        <v>43616</v>
      </c>
      <c r="AO2728" s="70" t="s">
        <v>123</v>
      </c>
      <c r="AP2728" s="74">
        <f ca="1"/>
        <v>353</v>
      </c>
    </row>
    <row r="2729" spans="1:42" ht="14.4">
      <c r="A2729" s="55" t="s">
        <v>18560</v>
      </c>
      <c r="B2729" s="56" t="s">
        <v>89</v>
      </c>
      <c r="C2729" s="57">
        <v>43717</v>
      </c>
      <c r="D2729" s="56" t="s">
        <v>229</v>
      </c>
      <c r="E2729" s="56" t="s">
        <v>140</v>
      </c>
      <c r="F2729" s="58" t="s">
        <v>106</v>
      </c>
      <c r="G2729" s="58" t="s">
        <v>107</v>
      </c>
      <c r="H2729" s="56" t="s">
        <v>140</v>
      </c>
      <c r="I2729" s="57"/>
      <c r="J2729" s="57">
        <f t="shared" si="543"/>
        <v>43747</v>
      </c>
      <c r="K2729" s="56" t="s">
        <v>18</v>
      </c>
      <c r="L2729" s="56" t="s">
        <v>18</v>
      </c>
      <c r="M2729" s="60" t="s">
        <v>18561</v>
      </c>
      <c r="N2729" s="56" t="s">
        <v>18561</v>
      </c>
      <c r="O2729" s="56" t="s">
        <v>37</v>
      </c>
      <c r="P2729" s="56" t="s">
        <v>18562</v>
      </c>
      <c r="Q2729" s="56" t="s">
        <v>133</v>
      </c>
      <c r="R2729" s="57"/>
      <c r="S2729" s="56" t="s">
        <v>108</v>
      </c>
      <c r="T2729" s="56" t="s">
        <v>108</v>
      </c>
      <c r="U2729" s="57"/>
      <c r="V2729" s="62"/>
      <c r="W2729" s="62">
        <v>0</v>
      </c>
      <c r="X2729" s="57"/>
      <c r="Y2729" s="56" t="s">
        <v>108</v>
      </c>
      <c r="Z2729" s="56" t="s">
        <v>121</v>
      </c>
      <c r="AA2729" s="57">
        <v>43717</v>
      </c>
      <c r="AB2729" s="63" t="s">
        <v>289</v>
      </c>
      <c r="AC2729" s="64" t="s">
        <v>18563</v>
      </c>
      <c r="AD2729" s="65" t="s">
        <v>97</v>
      </c>
      <c r="AE2729" s="56" t="s">
        <v>90</v>
      </c>
      <c r="AF2729" s="61"/>
      <c r="AG2729" s="61"/>
      <c r="AH2729" s="67" t="str">
        <v>Sep</v>
      </c>
      <c r="AI2729" s="68" t="str">
        <v>Sep</v>
      </c>
      <c r="AJ2729" s="69">
        <f t="shared" si="500"/>
        <v>0</v>
      </c>
      <c r="AK2729" s="70" t="str">
        <f t="shared" si="544"/>
        <v/>
      </c>
      <c r="AL2729" s="71" t="s">
        <v>17409</v>
      </c>
      <c r="AM2729" s="71" t="str">
        <v>2019</v>
      </c>
      <c r="AN2729" s="70">
        <f t="shared" si="545"/>
        <v>43727</v>
      </c>
      <c r="AO2729" s="70" t="s">
        <v>123</v>
      </c>
      <c r="AP2729" s="74">
        <f ca="1"/>
        <v>242</v>
      </c>
    </row>
    <row r="2730" spans="1:42" ht="14.4">
      <c r="A2730" s="55" t="s">
        <v>18564</v>
      </c>
      <c r="B2730" s="56" t="s">
        <v>89</v>
      </c>
      <c r="C2730" s="57">
        <v>43740</v>
      </c>
      <c r="D2730" s="56" t="s">
        <v>90</v>
      </c>
      <c r="E2730" s="56" t="s">
        <v>12</v>
      </c>
      <c r="F2730" s="58" t="s">
        <v>106</v>
      </c>
      <c r="G2730" s="58" t="s">
        <v>107</v>
      </c>
      <c r="H2730" s="56" t="s">
        <v>12</v>
      </c>
      <c r="I2730" s="59"/>
      <c r="J2730" s="59">
        <f t="shared" si="543"/>
        <v>43770</v>
      </c>
      <c r="K2730" s="56" t="s">
        <v>18</v>
      </c>
      <c r="L2730" s="56" t="s">
        <v>18</v>
      </c>
      <c r="M2730" s="60" t="s">
        <v>18565</v>
      </c>
      <c r="N2730" s="56" t="s">
        <v>18566</v>
      </c>
      <c r="O2730" s="56" t="s">
        <v>249</v>
      </c>
      <c r="P2730" s="56" t="s">
        <v>18567</v>
      </c>
      <c r="Q2730" s="56" t="s">
        <v>28</v>
      </c>
      <c r="R2730" s="59"/>
      <c r="S2730" s="56" t="s">
        <v>108</v>
      </c>
      <c r="T2730" s="56" t="s">
        <v>108</v>
      </c>
      <c r="U2730" s="57"/>
      <c r="V2730" s="77"/>
      <c r="W2730" s="62" t="s">
        <v>122</v>
      </c>
      <c r="X2730" s="59"/>
      <c r="Y2730" s="56" t="s">
        <v>108</v>
      </c>
      <c r="Z2730" s="56" t="s">
        <v>121</v>
      </c>
      <c r="AA2730" s="57">
        <v>43741</v>
      </c>
      <c r="AB2730" s="75"/>
      <c r="AC2730" s="64"/>
      <c r="AD2730" s="65" t="s">
        <v>97</v>
      </c>
      <c r="AE2730" s="56" t="s">
        <v>90</v>
      </c>
      <c r="AF2730" s="61"/>
      <c r="AG2730" s="61"/>
      <c r="AH2730" s="67" t="str">
        <v>Oct</v>
      </c>
      <c r="AI2730" s="68" t="str">
        <v>Oct</v>
      </c>
      <c r="AJ2730" s="69">
        <f t="shared" si="500"/>
        <v>1</v>
      </c>
      <c r="AK2730" s="70"/>
      <c r="AL2730" s="71"/>
      <c r="AM2730" s="71" t="str">
        <v>2019</v>
      </c>
      <c r="AN2730" s="70"/>
      <c r="AO2730" s="70" t="s">
        <v>123</v>
      </c>
      <c r="AP2730" s="74">
        <f ca="1"/>
        <v>219</v>
      </c>
    </row>
    <row r="2731" spans="1:42" ht="14.4">
      <c r="A2731" s="55" t="s">
        <v>18568</v>
      </c>
      <c r="B2731" s="56" t="s">
        <v>89</v>
      </c>
      <c r="C2731" s="57">
        <v>43500</v>
      </c>
      <c r="D2731" s="56" t="s">
        <v>90</v>
      </c>
      <c r="E2731" s="56" t="s">
        <v>12</v>
      </c>
      <c r="F2731" s="58" t="s">
        <v>106</v>
      </c>
      <c r="G2731" s="58" t="s">
        <v>107</v>
      </c>
      <c r="H2731" s="56" t="s">
        <v>12</v>
      </c>
      <c r="I2731" s="59"/>
      <c r="J2731" s="59">
        <f t="shared" si="543"/>
        <v>43530</v>
      </c>
      <c r="K2731" s="56" t="s">
        <v>18</v>
      </c>
      <c r="L2731" s="56" t="s">
        <v>14</v>
      </c>
      <c r="M2731" s="60" t="s">
        <v>18569</v>
      </c>
      <c r="N2731" s="56"/>
      <c r="O2731" s="56" t="s">
        <v>27</v>
      </c>
      <c r="P2731" s="56"/>
      <c r="Q2731" s="56" t="s">
        <v>17</v>
      </c>
      <c r="R2731" s="59"/>
      <c r="S2731" s="56"/>
      <c r="T2731" s="61"/>
      <c r="U2731" s="57"/>
      <c r="V2731" s="77"/>
      <c r="W2731" s="62" t="s">
        <v>108</v>
      </c>
      <c r="X2731" s="57"/>
      <c r="Y2731" s="61"/>
      <c r="Z2731" s="56" t="s">
        <v>123</v>
      </c>
      <c r="AA2731" s="57">
        <v>43502</v>
      </c>
      <c r="AB2731" s="63"/>
      <c r="AC2731" s="64" t="s">
        <v>18570</v>
      </c>
      <c r="AD2731" s="65" t="s">
        <v>224</v>
      </c>
      <c r="AE2731" s="65" t="s">
        <v>90</v>
      </c>
      <c r="AF2731" s="66"/>
      <c r="AG2731" s="66"/>
      <c r="AH2731" s="67" t="str">
        <v>Feb</v>
      </c>
      <c r="AI2731" s="68" t="str">
        <v>Feb</v>
      </c>
      <c r="AJ2731" s="69">
        <f t="shared" si="500"/>
        <v>2</v>
      </c>
      <c r="AK2731" s="70" t="str">
        <f t="shared" ref="AK2731:AK2733" si="546">IF(R2731="","",SUM(R2731+30))</f>
        <v/>
      </c>
      <c r="AL2731" s="71" t="s">
        <v>17409</v>
      </c>
      <c r="AM2731" s="71" t="str">
        <v>2019</v>
      </c>
      <c r="AN2731" s="70">
        <f t="shared" ref="AN2731:AN2733" si="547">IF(C2731="","",SUM(C2731+10))</f>
        <v>43510</v>
      </c>
      <c r="AO2731" s="70" t="s">
        <v>123</v>
      </c>
      <c r="AP2731" s="74">
        <f ca="1"/>
        <v>459</v>
      </c>
    </row>
    <row r="2732" spans="1:42" ht="14.4">
      <c r="A2732" s="55" t="s">
        <v>18571</v>
      </c>
      <c r="B2732" s="56" t="s">
        <v>89</v>
      </c>
      <c r="C2732" s="57">
        <v>43481</v>
      </c>
      <c r="D2732" s="56" t="s">
        <v>90</v>
      </c>
      <c r="E2732" s="56" t="s">
        <v>276</v>
      </c>
      <c r="F2732" s="58" t="s">
        <v>214</v>
      </c>
      <c r="G2732" s="58" t="s">
        <v>214</v>
      </c>
      <c r="H2732" s="56" t="s">
        <v>276</v>
      </c>
      <c r="I2732" s="57"/>
      <c r="J2732" s="57">
        <f t="shared" si="543"/>
        <v>43511</v>
      </c>
      <c r="K2732" s="56" t="s">
        <v>14</v>
      </c>
      <c r="L2732" s="56" t="s">
        <v>14</v>
      </c>
      <c r="M2732" s="60" t="s">
        <v>18572</v>
      </c>
      <c r="N2732" s="61"/>
      <c r="O2732" s="56"/>
      <c r="P2732" s="56">
        <v>183312477</v>
      </c>
      <c r="Q2732" s="56"/>
      <c r="R2732" s="57"/>
      <c r="S2732" s="56" t="s">
        <v>108</v>
      </c>
      <c r="T2732" s="56" t="s">
        <v>108</v>
      </c>
      <c r="U2732" s="57"/>
      <c r="V2732" s="62"/>
      <c r="W2732" s="62">
        <v>0</v>
      </c>
      <c r="X2732" s="57"/>
      <c r="Y2732" s="56"/>
      <c r="Z2732" s="56" t="s">
        <v>123</v>
      </c>
      <c r="AA2732" s="57">
        <v>43483</v>
      </c>
      <c r="AB2732" s="75"/>
      <c r="AC2732" s="64" t="s">
        <v>18573</v>
      </c>
      <c r="AD2732" s="65" t="s">
        <v>179</v>
      </c>
      <c r="AE2732" s="65"/>
      <c r="AF2732" s="66"/>
      <c r="AG2732" s="66"/>
      <c r="AH2732" s="67" t="str">
        <v>Jan</v>
      </c>
      <c r="AI2732" s="68" t="str">
        <v>Jan</v>
      </c>
      <c r="AJ2732" s="69">
        <f t="shared" si="500"/>
        <v>2</v>
      </c>
      <c r="AK2732" s="70" t="str">
        <f t="shared" si="546"/>
        <v/>
      </c>
      <c r="AL2732" s="71" t="s">
        <v>17409</v>
      </c>
      <c r="AM2732" s="71" t="str">
        <v>2019</v>
      </c>
      <c r="AN2732" s="70">
        <f t="shared" si="547"/>
        <v>43491</v>
      </c>
      <c r="AO2732" s="70" t="s">
        <v>123</v>
      </c>
      <c r="AP2732" s="74">
        <f ca="1"/>
        <v>478</v>
      </c>
    </row>
    <row r="2733" spans="1:42" ht="14.4">
      <c r="A2733" s="55" t="s">
        <v>18574</v>
      </c>
      <c r="B2733" s="56" t="s">
        <v>89</v>
      </c>
      <c r="C2733" s="57">
        <v>43727</v>
      </c>
      <c r="D2733" s="56" t="s">
        <v>229</v>
      </c>
      <c r="E2733" s="56" t="s">
        <v>32</v>
      </c>
      <c r="F2733" s="58" t="s">
        <v>106</v>
      </c>
      <c r="G2733" s="58" t="s">
        <v>107</v>
      </c>
      <c r="H2733" s="56" t="s">
        <v>140</v>
      </c>
      <c r="I2733" s="59"/>
      <c r="J2733" s="59">
        <f t="shared" si="543"/>
        <v>43757</v>
      </c>
      <c r="K2733" s="56" t="s">
        <v>18</v>
      </c>
      <c r="L2733" s="56" t="s">
        <v>14</v>
      </c>
      <c r="M2733" s="60" t="s">
        <v>18575</v>
      </c>
      <c r="N2733" s="56" t="s">
        <v>6972</v>
      </c>
      <c r="O2733" s="56"/>
      <c r="P2733" s="56" t="s">
        <v>108</v>
      </c>
      <c r="Q2733" s="56" t="s">
        <v>237</v>
      </c>
      <c r="R2733" s="59"/>
      <c r="S2733" s="56" t="s">
        <v>108</v>
      </c>
      <c r="T2733" s="56" t="s">
        <v>108</v>
      </c>
      <c r="U2733" s="59"/>
      <c r="V2733" s="77"/>
      <c r="W2733" s="77"/>
      <c r="X2733" s="59"/>
      <c r="Y2733" s="56" t="s">
        <v>108</v>
      </c>
      <c r="Z2733" s="56" t="s">
        <v>123</v>
      </c>
      <c r="AA2733" s="57">
        <v>43727</v>
      </c>
      <c r="AB2733" s="63" t="s">
        <v>289</v>
      </c>
      <c r="AC2733" s="64" t="s">
        <v>18576</v>
      </c>
      <c r="AD2733" s="56" t="s">
        <v>118</v>
      </c>
      <c r="AE2733" s="61"/>
      <c r="AF2733" s="61"/>
      <c r="AG2733" s="61"/>
      <c r="AH2733" s="67" t="str">
        <v>Sep</v>
      </c>
      <c r="AI2733" s="68" t="str">
        <v>Sep</v>
      </c>
      <c r="AJ2733" s="69">
        <f t="shared" si="500"/>
        <v>0</v>
      </c>
      <c r="AK2733" s="70" t="str">
        <f t="shared" si="546"/>
        <v/>
      </c>
      <c r="AL2733" s="71" t="s">
        <v>17409</v>
      </c>
      <c r="AM2733" s="71" t="str">
        <v>2019</v>
      </c>
      <c r="AN2733" s="70">
        <f t="shared" si="547"/>
        <v>43737</v>
      </c>
      <c r="AO2733" s="70" t="s">
        <v>123</v>
      </c>
      <c r="AP2733" s="74">
        <f ca="1"/>
        <v>232</v>
      </c>
    </row>
    <row r="2734" spans="1:42" ht="14.4">
      <c r="A2734" s="55" t="s">
        <v>18577</v>
      </c>
      <c r="B2734" s="56" t="s">
        <v>89</v>
      </c>
      <c r="C2734" s="57">
        <v>43795</v>
      </c>
      <c r="D2734" s="56" t="s">
        <v>90</v>
      </c>
      <c r="E2734" s="56" t="s">
        <v>297</v>
      </c>
      <c r="F2734" s="58" t="s">
        <v>106</v>
      </c>
      <c r="G2734" s="58" t="s">
        <v>107</v>
      </c>
      <c r="H2734" s="56" t="s">
        <v>140</v>
      </c>
      <c r="I2734" s="59"/>
      <c r="J2734" s="59">
        <f t="shared" si="543"/>
        <v>43825</v>
      </c>
      <c r="K2734" s="56" t="s">
        <v>18</v>
      </c>
      <c r="L2734" s="56" t="s">
        <v>18</v>
      </c>
      <c r="M2734" s="60" t="s">
        <v>18578</v>
      </c>
      <c r="N2734" s="56" t="s">
        <v>18579</v>
      </c>
      <c r="O2734" s="56" t="s">
        <v>27</v>
      </c>
      <c r="P2734" s="56" t="s">
        <v>18580</v>
      </c>
      <c r="Q2734" s="56" t="s">
        <v>17</v>
      </c>
      <c r="R2734" s="59"/>
      <c r="S2734" s="56" t="s">
        <v>108</v>
      </c>
      <c r="T2734" s="56" t="s">
        <v>108</v>
      </c>
      <c r="U2734" s="57"/>
      <c r="V2734" s="77"/>
      <c r="W2734" s="62" t="s">
        <v>146</v>
      </c>
      <c r="X2734" s="59"/>
      <c r="Y2734" s="56" t="s">
        <v>108</v>
      </c>
      <c r="Z2734" s="56" t="s">
        <v>121</v>
      </c>
      <c r="AA2734" s="57">
        <v>43795</v>
      </c>
      <c r="AB2734" s="63" t="s">
        <v>318</v>
      </c>
      <c r="AC2734" s="64" t="s">
        <v>5873</v>
      </c>
      <c r="AD2734" s="56" t="s">
        <v>97</v>
      </c>
      <c r="AE2734" s="56" t="s">
        <v>90</v>
      </c>
      <c r="AF2734" s="61"/>
      <c r="AG2734" s="61"/>
      <c r="AH2734" s="67" t="str">
        <v>Nov</v>
      </c>
      <c r="AI2734" s="68" t="str">
        <v>Nov</v>
      </c>
      <c r="AJ2734" s="69">
        <f t="shared" si="500"/>
        <v>0</v>
      </c>
      <c r="AK2734" s="70"/>
      <c r="AL2734" s="71"/>
      <c r="AM2734" s="71" t="str">
        <v>2019</v>
      </c>
      <c r="AN2734" s="70"/>
      <c r="AO2734" s="70" t="s">
        <v>123</v>
      </c>
      <c r="AP2734" s="74">
        <f ca="1"/>
        <v>164</v>
      </c>
    </row>
    <row r="2735" spans="1:42" ht="14.4">
      <c r="A2735" s="55" t="s">
        <v>18581</v>
      </c>
      <c r="B2735" s="56" t="s">
        <v>89</v>
      </c>
      <c r="C2735" s="57">
        <v>43529</v>
      </c>
      <c r="D2735" s="56" t="s">
        <v>90</v>
      </c>
      <c r="E2735" s="56" t="s">
        <v>140</v>
      </c>
      <c r="F2735" s="58" t="s">
        <v>106</v>
      </c>
      <c r="G2735" s="58" t="s">
        <v>107</v>
      </c>
      <c r="H2735" s="56" t="s">
        <v>140</v>
      </c>
      <c r="I2735" s="57"/>
      <c r="J2735" s="57">
        <f t="shared" si="543"/>
        <v>43559</v>
      </c>
      <c r="K2735" s="56" t="s">
        <v>18</v>
      </c>
      <c r="L2735" s="56" t="s">
        <v>18</v>
      </c>
      <c r="M2735" s="60" t="s">
        <v>18583</v>
      </c>
      <c r="N2735" s="56" t="s">
        <v>18584</v>
      </c>
      <c r="O2735" s="56" t="s">
        <v>27</v>
      </c>
      <c r="P2735" s="56" t="s">
        <v>18585</v>
      </c>
      <c r="Q2735" s="56" t="s">
        <v>28</v>
      </c>
      <c r="R2735" s="57"/>
      <c r="S2735" s="56" t="s">
        <v>108</v>
      </c>
      <c r="T2735" s="56" t="s">
        <v>108</v>
      </c>
      <c r="U2735" s="57"/>
      <c r="V2735" s="62"/>
      <c r="W2735" s="62">
        <v>0</v>
      </c>
      <c r="X2735" s="57"/>
      <c r="Y2735" s="56" t="s">
        <v>108</v>
      </c>
      <c r="Z2735" s="56" t="s">
        <v>121</v>
      </c>
      <c r="AA2735" s="57">
        <v>43529</v>
      </c>
      <c r="AB2735" s="63" t="s">
        <v>168</v>
      </c>
      <c r="AC2735" s="64" t="s">
        <v>18589</v>
      </c>
      <c r="AD2735" s="65" t="s">
        <v>97</v>
      </c>
      <c r="AE2735" s="65" t="s">
        <v>90</v>
      </c>
      <c r="AF2735" s="66"/>
      <c r="AG2735" s="66"/>
      <c r="AH2735" s="67" t="str">
        <v>Mar</v>
      </c>
      <c r="AI2735" s="68" t="str">
        <v>Mar</v>
      </c>
      <c r="AJ2735" s="69">
        <f t="shared" si="500"/>
        <v>0</v>
      </c>
      <c r="AK2735" s="70" t="str">
        <f t="shared" ref="AK2735:AK2739" si="548">IF(R2735="","",SUM(R2735+30))</f>
        <v/>
      </c>
      <c r="AL2735" s="71" t="s">
        <v>17409</v>
      </c>
      <c r="AM2735" s="71" t="str">
        <v>2019</v>
      </c>
      <c r="AN2735" s="70">
        <f t="shared" ref="AN2735:AN2736" si="549">IF(C2735="","",SUM(C2735+10))</f>
        <v>43539</v>
      </c>
      <c r="AO2735" s="70" t="s">
        <v>123</v>
      </c>
      <c r="AP2735" s="74">
        <f ca="1"/>
        <v>430</v>
      </c>
    </row>
    <row r="2736" spans="1:42" ht="14.4">
      <c r="A2736" s="55" t="s">
        <v>18593</v>
      </c>
      <c r="B2736" s="56" t="s">
        <v>89</v>
      </c>
      <c r="C2736" s="57">
        <v>43593</v>
      </c>
      <c r="D2736" s="56" t="s">
        <v>90</v>
      </c>
      <c r="E2736" s="56" t="s">
        <v>140</v>
      </c>
      <c r="F2736" s="58" t="s">
        <v>106</v>
      </c>
      <c r="G2736" s="58" t="s">
        <v>107</v>
      </c>
      <c r="H2736" s="56" t="s">
        <v>140</v>
      </c>
      <c r="I2736" s="57"/>
      <c r="J2736" s="57">
        <f t="shared" si="543"/>
        <v>43623</v>
      </c>
      <c r="K2736" s="56" t="s">
        <v>18</v>
      </c>
      <c r="L2736" s="56" t="s">
        <v>18</v>
      </c>
      <c r="M2736" s="60" t="s">
        <v>18597</v>
      </c>
      <c r="N2736" s="56" t="s">
        <v>18599</v>
      </c>
      <c r="O2736" s="56" t="s">
        <v>271</v>
      </c>
      <c r="P2736" s="56" t="s">
        <v>18600</v>
      </c>
      <c r="Q2736" s="56" t="s">
        <v>17</v>
      </c>
      <c r="R2736" s="57"/>
      <c r="S2736" s="56" t="s">
        <v>108</v>
      </c>
      <c r="T2736" s="56" t="s">
        <v>108</v>
      </c>
      <c r="U2736" s="57"/>
      <c r="V2736" s="62"/>
      <c r="W2736" s="62">
        <v>0</v>
      </c>
      <c r="X2736" s="57"/>
      <c r="Y2736" s="56" t="s">
        <v>108</v>
      </c>
      <c r="Z2736" s="56" t="s">
        <v>121</v>
      </c>
      <c r="AA2736" s="57">
        <v>43593</v>
      </c>
      <c r="AB2736" s="63" t="s">
        <v>155</v>
      </c>
      <c r="AC2736" s="64" t="s">
        <v>18603</v>
      </c>
      <c r="AD2736" s="65" t="s">
        <v>97</v>
      </c>
      <c r="AE2736" s="56" t="s">
        <v>131</v>
      </c>
      <c r="AF2736" s="61"/>
      <c r="AG2736" s="61"/>
      <c r="AH2736" s="67" t="str">
        <v>May</v>
      </c>
      <c r="AI2736" s="68" t="str">
        <v>May</v>
      </c>
      <c r="AJ2736" s="69">
        <f t="shared" si="500"/>
        <v>0</v>
      </c>
      <c r="AK2736" s="70" t="str">
        <f t="shared" si="548"/>
        <v/>
      </c>
      <c r="AL2736" s="71" t="s">
        <v>17409</v>
      </c>
      <c r="AM2736" s="71" t="str">
        <v>2019</v>
      </c>
      <c r="AN2736" s="70">
        <f t="shared" si="549"/>
        <v>43603</v>
      </c>
      <c r="AO2736" s="70" t="s">
        <v>123</v>
      </c>
      <c r="AP2736" s="74">
        <f ca="1"/>
        <v>366</v>
      </c>
    </row>
    <row r="2737" spans="1:42" ht="14.4">
      <c r="A2737" s="55" t="s">
        <v>18605</v>
      </c>
      <c r="B2737" s="56" t="s">
        <v>89</v>
      </c>
      <c r="C2737" s="57">
        <v>43754</v>
      </c>
      <c r="D2737" s="56" t="s">
        <v>131</v>
      </c>
      <c r="E2737" s="56" t="s">
        <v>297</v>
      </c>
      <c r="F2737" s="58" t="s">
        <v>106</v>
      </c>
      <c r="G2737" s="58" t="s">
        <v>107</v>
      </c>
      <c r="H2737" s="56" t="s">
        <v>140</v>
      </c>
      <c r="I2737" s="59"/>
      <c r="J2737" s="59">
        <f t="shared" si="543"/>
        <v>43784</v>
      </c>
      <c r="K2737" s="56" t="s">
        <v>18</v>
      </c>
      <c r="L2737" s="56" t="s">
        <v>18</v>
      </c>
      <c r="M2737" s="60" t="s">
        <v>18607</v>
      </c>
      <c r="N2737" s="56" t="s">
        <v>18608</v>
      </c>
      <c r="O2737" s="56" t="s">
        <v>143</v>
      </c>
      <c r="P2737" s="56" t="s">
        <v>6371</v>
      </c>
      <c r="Q2737" s="56" t="s">
        <v>17</v>
      </c>
      <c r="R2737" s="59"/>
      <c r="S2737" s="56" t="s">
        <v>108</v>
      </c>
      <c r="T2737" s="56" t="s">
        <v>108</v>
      </c>
      <c r="U2737" s="57"/>
      <c r="V2737" s="62"/>
      <c r="W2737" s="62" t="s">
        <v>122</v>
      </c>
      <c r="X2737" s="59"/>
      <c r="Y2737" s="56" t="s">
        <v>108</v>
      </c>
      <c r="Z2737" s="56" t="s">
        <v>121</v>
      </c>
      <c r="AA2737" s="57">
        <v>43760</v>
      </c>
      <c r="AB2737" s="63" t="s">
        <v>389</v>
      </c>
      <c r="AC2737" s="64" t="s">
        <v>18609</v>
      </c>
      <c r="AD2737" s="65" t="s">
        <v>97</v>
      </c>
      <c r="AE2737" s="56" t="s">
        <v>131</v>
      </c>
      <c r="AF2737" s="61"/>
      <c r="AG2737" s="61"/>
      <c r="AH2737" s="67" t="str">
        <v>Oct</v>
      </c>
      <c r="AI2737" s="68" t="str">
        <v>Oct</v>
      </c>
      <c r="AJ2737" s="69">
        <f t="shared" si="500"/>
        <v>6</v>
      </c>
      <c r="AK2737" s="70" t="str">
        <f t="shared" si="548"/>
        <v/>
      </c>
      <c r="AL2737" s="71"/>
      <c r="AM2737" s="71" t="str">
        <v>2019</v>
      </c>
      <c r="AN2737" s="70"/>
      <c r="AO2737" s="70" t="s">
        <v>123</v>
      </c>
      <c r="AP2737" s="74">
        <f ca="1"/>
        <v>205</v>
      </c>
    </row>
    <row r="2738" spans="1:42" ht="26.5">
      <c r="A2738" s="55" t="s">
        <v>18610</v>
      </c>
      <c r="B2738" s="56" t="s">
        <v>89</v>
      </c>
      <c r="C2738" s="57">
        <v>43614</v>
      </c>
      <c r="D2738" s="56" t="s">
        <v>90</v>
      </c>
      <c r="E2738" s="56" t="s">
        <v>140</v>
      </c>
      <c r="F2738" s="58" t="s">
        <v>106</v>
      </c>
      <c r="G2738" s="58" t="s">
        <v>107</v>
      </c>
      <c r="H2738" s="56" t="s">
        <v>140</v>
      </c>
      <c r="I2738" s="59"/>
      <c r="J2738" s="59">
        <f t="shared" si="543"/>
        <v>43644</v>
      </c>
      <c r="K2738" s="56" t="s">
        <v>18</v>
      </c>
      <c r="L2738" s="56" t="s">
        <v>18</v>
      </c>
      <c r="M2738" s="60" t="s">
        <v>18612</v>
      </c>
      <c r="N2738" s="56" t="s">
        <v>18613</v>
      </c>
      <c r="O2738" s="56" t="s">
        <v>20</v>
      </c>
      <c r="P2738" s="56" t="s">
        <v>18615</v>
      </c>
      <c r="Q2738" s="56" t="s">
        <v>17</v>
      </c>
      <c r="R2738" s="57">
        <v>43614</v>
      </c>
      <c r="S2738" s="56" t="s">
        <v>108</v>
      </c>
      <c r="T2738" s="56" t="s">
        <v>108</v>
      </c>
      <c r="U2738" s="57">
        <v>43620</v>
      </c>
      <c r="V2738" s="62"/>
      <c r="W2738" s="62">
        <v>5.75</v>
      </c>
      <c r="X2738" s="57">
        <v>43630</v>
      </c>
      <c r="Y2738" s="56" t="s">
        <v>108</v>
      </c>
      <c r="Z2738" s="56" t="s">
        <v>121</v>
      </c>
      <c r="AA2738" s="57">
        <v>43630</v>
      </c>
      <c r="AB2738" s="63" t="s">
        <v>155</v>
      </c>
      <c r="AC2738" s="60" t="s">
        <v>18617</v>
      </c>
      <c r="AD2738" s="65" t="s">
        <v>97</v>
      </c>
      <c r="AE2738" s="56" t="s">
        <v>119</v>
      </c>
      <c r="AF2738" s="61"/>
      <c r="AG2738" s="61"/>
      <c r="AH2738" s="67" t="str">
        <v>May</v>
      </c>
      <c r="AI2738" s="68" t="str">
        <v>Jun</v>
      </c>
      <c r="AJ2738" s="69">
        <f t="shared" si="500"/>
        <v>16</v>
      </c>
      <c r="AK2738" s="70">
        <f t="shared" si="548"/>
        <v>43644</v>
      </c>
      <c r="AL2738" s="71">
        <v>14</v>
      </c>
      <c r="AM2738" s="71" t="str">
        <v>2019</v>
      </c>
      <c r="AN2738" s="70"/>
      <c r="AO2738" s="70" t="s">
        <v>121</v>
      </c>
      <c r="AP2738" s="74">
        <f ca="1"/>
        <v>345</v>
      </c>
    </row>
    <row r="2739" spans="1:42" ht="14.4">
      <c r="A2739" s="55" t="s">
        <v>18619</v>
      </c>
      <c r="B2739" s="56" t="s">
        <v>89</v>
      </c>
      <c r="C2739" s="57">
        <v>43613</v>
      </c>
      <c r="D2739" s="56" t="s">
        <v>90</v>
      </c>
      <c r="E2739" s="56" t="s">
        <v>140</v>
      </c>
      <c r="F2739" s="58" t="s">
        <v>106</v>
      </c>
      <c r="G2739" s="58" t="s">
        <v>107</v>
      </c>
      <c r="H2739" s="56" t="s">
        <v>140</v>
      </c>
      <c r="I2739" s="57"/>
      <c r="J2739" s="57">
        <f t="shared" si="543"/>
        <v>43643</v>
      </c>
      <c r="K2739" s="56" t="s">
        <v>18</v>
      </c>
      <c r="L2739" s="56" t="s">
        <v>14</v>
      </c>
      <c r="M2739" s="60" t="s">
        <v>18621</v>
      </c>
      <c r="N2739" s="56" t="s">
        <v>18622</v>
      </c>
      <c r="O2739" s="56" t="s">
        <v>20</v>
      </c>
      <c r="P2739" s="56" t="s">
        <v>108</v>
      </c>
      <c r="Q2739" s="56" t="s">
        <v>96</v>
      </c>
      <c r="R2739" s="57"/>
      <c r="S2739" s="56" t="s">
        <v>108</v>
      </c>
      <c r="T2739" s="56" t="s">
        <v>108</v>
      </c>
      <c r="U2739" s="57"/>
      <c r="V2739" s="62"/>
      <c r="W2739" s="62" t="s">
        <v>108</v>
      </c>
      <c r="X2739" s="57"/>
      <c r="Y2739" s="56" t="s">
        <v>108</v>
      </c>
      <c r="Z2739" s="56" t="s">
        <v>123</v>
      </c>
      <c r="AA2739" s="57">
        <v>43613</v>
      </c>
      <c r="AB2739" s="63" t="s">
        <v>155</v>
      </c>
      <c r="AC2739" s="64" t="s">
        <v>18625</v>
      </c>
      <c r="AD2739" s="56" t="s">
        <v>118</v>
      </c>
      <c r="AE2739" s="56"/>
      <c r="AF2739" s="61"/>
      <c r="AG2739" s="61"/>
      <c r="AH2739" s="67" t="str">
        <v>May</v>
      </c>
      <c r="AI2739" s="68" t="str">
        <v>May</v>
      </c>
      <c r="AJ2739" s="69">
        <f t="shared" si="500"/>
        <v>0</v>
      </c>
      <c r="AK2739" s="70" t="str">
        <f t="shared" si="548"/>
        <v/>
      </c>
      <c r="AL2739" s="71" t="s">
        <v>17409</v>
      </c>
      <c r="AM2739" s="71" t="str">
        <v>2019</v>
      </c>
      <c r="AN2739" s="70">
        <f>IF(C2739="","",SUM(C2739+10))</f>
        <v>43623</v>
      </c>
      <c r="AO2739" s="70" t="s">
        <v>123</v>
      </c>
      <c r="AP2739" s="74">
        <f ca="1"/>
        <v>346</v>
      </c>
    </row>
    <row r="2740" spans="1:42" ht="14.4">
      <c r="A2740" s="55" t="s">
        <v>18630</v>
      </c>
      <c r="B2740" s="56" t="s">
        <v>89</v>
      </c>
      <c r="C2740" s="57">
        <v>43781</v>
      </c>
      <c r="D2740" s="56" t="s">
        <v>90</v>
      </c>
      <c r="E2740" s="56" t="s">
        <v>297</v>
      </c>
      <c r="F2740" s="58" t="s">
        <v>106</v>
      </c>
      <c r="G2740" s="58" t="s">
        <v>107</v>
      </c>
      <c r="H2740" s="56" t="s">
        <v>140</v>
      </c>
      <c r="I2740" s="59"/>
      <c r="J2740" s="59">
        <f t="shared" si="543"/>
        <v>43811</v>
      </c>
      <c r="K2740" s="56" t="s">
        <v>18</v>
      </c>
      <c r="L2740" s="56" t="s">
        <v>14</v>
      </c>
      <c r="M2740" s="60" t="s">
        <v>18632</v>
      </c>
      <c r="N2740" s="56" t="s">
        <v>18633</v>
      </c>
      <c r="O2740" s="56"/>
      <c r="P2740" s="56" t="s">
        <v>108</v>
      </c>
      <c r="Q2740" s="56" t="s">
        <v>17</v>
      </c>
      <c r="R2740" s="59"/>
      <c r="S2740" s="56" t="s">
        <v>108</v>
      </c>
      <c r="T2740" s="56" t="s">
        <v>108</v>
      </c>
      <c r="U2740" s="57"/>
      <c r="V2740" s="77"/>
      <c r="W2740" s="62" t="s">
        <v>108</v>
      </c>
      <c r="X2740" s="59"/>
      <c r="Y2740" s="56" t="s">
        <v>108</v>
      </c>
      <c r="Z2740" s="56" t="s">
        <v>108</v>
      </c>
      <c r="AA2740" s="57">
        <v>43781</v>
      </c>
      <c r="AB2740" s="63" t="s">
        <v>318</v>
      </c>
      <c r="AC2740" s="64" t="s">
        <v>18637</v>
      </c>
      <c r="AD2740" s="56" t="s">
        <v>118</v>
      </c>
      <c r="AE2740" s="56"/>
      <c r="AF2740" s="61"/>
      <c r="AG2740" s="61"/>
      <c r="AH2740" s="67" t="str">
        <v>Nov</v>
      </c>
      <c r="AI2740" s="68" t="str">
        <v>Nov</v>
      </c>
      <c r="AJ2740" s="69">
        <f t="shared" si="500"/>
        <v>0</v>
      </c>
      <c r="AK2740" s="70"/>
      <c r="AL2740" s="71"/>
      <c r="AM2740" s="71" t="str">
        <v>2019</v>
      </c>
      <c r="AN2740" s="70"/>
      <c r="AO2740" s="70" t="s">
        <v>123</v>
      </c>
      <c r="AP2740" s="74">
        <f ca="1"/>
        <v>178</v>
      </c>
    </row>
    <row r="2741" spans="1:42" ht="14.4">
      <c r="A2741" s="55" t="s">
        <v>18640</v>
      </c>
      <c r="B2741" s="56" t="s">
        <v>89</v>
      </c>
      <c r="C2741" s="57">
        <v>43489</v>
      </c>
      <c r="D2741" s="56" t="s">
        <v>90</v>
      </c>
      <c r="E2741" s="56" t="s">
        <v>327</v>
      </c>
      <c r="F2741" s="58" t="s">
        <v>92</v>
      </c>
      <c r="G2741" s="58" t="s">
        <v>328</v>
      </c>
      <c r="H2741" s="56" t="s">
        <v>327</v>
      </c>
      <c r="I2741" s="57"/>
      <c r="J2741" s="57">
        <f t="shared" si="543"/>
        <v>43519</v>
      </c>
      <c r="K2741" s="56" t="s">
        <v>18</v>
      </c>
      <c r="L2741" s="56" t="s">
        <v>18</v>
      </c>
      <c r="M2741" s="60" t="s">
        <v>18643</v>
      </c>
      <c r="N2741" s="56" t="s">
        <v>18644</v>
      </c>
      <c r="O2741" s="56" t="s">
        <v>436</v>
      </c>
      <c r="P2741" s="78">
        <v>118020</v>
      </c>
      <c r="Q2741" s="56" t="s">
        <v>96</v>
      </c>
      <c r="R2741" s="57"/>
      <c r="S2741" s="56" t="s">
        <v>18</v>
      </c>
      <c r="T2741" s="56" t="s">
        <v>108</v>
      </c>
      <c r="U2741" s="59"/>
      <c r="V2741" s="77"/>
      <c r="W2741" s="77"/>
      <c r="X2741" s="57"/>
      <c r="Y2741" s="61"/>
      <c r="Z2741" s="56" t="s">
        <v>121</v>
      </c>
      <c r="AA2741" s="57">
        <v>43489</v>
      </c>
      <c r="AB2741" s="75"/>
      <c r="AC2741" s="64" t="s">
        <v>437</v>
      </c>
      <c r="AD2741" s="65" t="s">
        <v>97</v>
      </c>
      <c r="AE2741" s="65"/>
      <c r="AF2741" s="66"/>
      <c r="AG2741" s="66"/>
      <c r="AH2741" s="67" t="str">
        <v>Jan</v>
      </c>
      <c r="AI2741" s="68" t="str">
        <v>Jan</v>
      </c>
      <c r="AJ2741" s="69">
        <f t="shared" si="500"/>
        <v>0</v>
      </c>
      <c r="AK2741" s="70" t="str">
        <f t="shared" ref="AK2741:AK2750" si="550">IF(R2741="","",SUM(R2741+30))</f>
        <v/>
      </c>
      <c r="AL2741" s="71" t="s">
        <v>17409</v>
      </c>
      <c r="AM2741" s="71" t="str">
        <v>2019</v>
      </c>
      <c r="AN2741" s="70">
        <f t="shared" ref="AN2741:AN2749" si="551">IF(C2741="","",SUM(C2741+10))</f>
        <v>43499</v>
      </c>
      <c r="AO2741" s="70" t="s">
        <v>123</v>
      </c>
      <c r="AP2741" s="74">
        <f ca="1"/>
        <v>470</v>
      </c>
    </row>
    <row r="2742" spans="1:42" ht="14.4">
      <c r="A2742" s="55" t="s">
        <v>18650</v>
      </c>
      <c r="B2742" s="56" t="s">
        <v>89</v>
      </c>
      <c r="C2742" s="57">
        <v>43605</v>
      </c>
      <c r="D2742" s="56" t="s">
        <v>90</v>
      </c>
      <c r="E2742" s="56" t="s">
        <v>276</v>
      </c>
      <c r="F2742" s="58" t="s">
        <v>214</v>
      </c>
      <c r="G2742" s="58" t="s">
        <v>214</v>
      </c>
      <c r="H2742" s="56" t="s">
        <v>276</v>
      </c>
      <c r="I2742" s="57"/>
      <c r="J2742" s="57">
        <f t="shared" si="543"/>
        <v>43635</v>
      </c>
      <c r="K2742" s="56" t="s">
        <v>18</v>
      </c>
      <c r="L2742" s="56" t="s">
        <v>18</v>
      </c>
      <c r="M2742" s="60" t="s">
        <v>18652</v>
      </c>
      <c r="N2742" s="56" t="s">
        <v>4567</v>
      </c>
      <c r="O2742" s="56" t="s">
        <v>33</v>
      </c>
      <c r="P2742" s="56" t="s">
        <v>4568</v>
      </c>
      <c r="Q2742" s="56" t="s">
        <v>96</v>
      </c>
      <c r="R2742" s="57"/>
      <c r="S2742" s="56" t="s">
        <v>18</v>
      </c>
      <c r="T2742" s="56" t="s">
        <v>108</v>
      </c>
      <c r="U2742" s="57"/>
      <c r="V2742" s="62"/>
      <c r="W2742" s="62" t="s">
        <v>146</v>
      </c>
      <c r="X2742" s="57"/>
      <c r="Y2742" s="56"/>
      <c r="Z2742" s="56" t="s">
        <v>121</v>
      </c>
      <c r="AA2742" s="57">
        <v>43686</v>
      </c>
      <c r="AB2742" s="63"/>
      <c r="AC2742" s="64" t="s">
        <v>18654</v>
      </c>
      <c r="AD2742" s="65" t="s">
        <v>97</v>
      </c>
      <c r="AE2742" s="56" t="s">
        <v>119</v>
      </c>
      <c r="AF2742" s="61"/>
      <c r="AG2742" s="61"/>
      <c r="AH2742" s="67" t="str">
        <v>May</v>
      </c>
      <c r="AI2742" s="68" t="str">
        <v>Aug</v>
      </c>
      <c r="AJ2742" s="69">
        <f t="shared" si="500"/>
        <v>81</v>
      </c>
      <c r="AK2742" s="70" t="str">
        <f t="shared" si="550"/>
        <v/>
      </c>
      <c r="AL2742" s="71" t="s">
        <v>17409</v>
      </c>
      <c r="AM2742" s="71" t="str">
        <v>2019</v>
      </c>
      <c r="AN2742" s="70">
        <f t="shared" si="551"/>
        <v>43615</v>
      </c>
      <c r="AO2742" s="70" t="s">
        <v>123</v>
      </c>
      <c r="AP2742" s="74">
        <f ca="1"/>
        <v>354</v>
      </c>
    </row>
    <row r="2743" spans="1:42" ht="14.4">
      <c r="A2743" s="55" t="s">
        <v>18656</v>
      </c>
      <c r="B2743" s="56" t="s">
        <v>89</v>
      </c>
      <c r="C2743" s="57">
        <v>43657</v>
      </c>
      <c r="D2743" s="56" t="s">
        <v>119</v>
      </c>
      <c r="E2743" s="56" t="s">
        <v>140</v>
      </c>
      <c r="F2743" s="58" t="s">
        <v>106</v>
      </c>
      <c r="G2743" s="58" t="s">
        <v>107</v>
      </c>
      <c r="H2743" s="56" t="s">
        <v>140</v>
      </c>
      <c r="I2743" s="57"/>
      <c r="J2743" s="57">
        <f t="shared" si="543"/>
        <v>43687</v>
      </c>
      <c r="K2743" s="56" t="s">
        <v>18</v>
      </c>
      <c r="L2743" s="56" t="s">
        <v>18</v>
      </c>
      <c r="M2743" s="60" t="s">
        <v>18657</v>
      </c>
      <c r="N2743" s="56" t="s">
        <v>18658</v>
      </c>
      <c r="O2743" s="56" t="s">
        <v>132</v>
      </c>
      <c r="P2743" s="56" t="s">
        <v>17504</v>
      </c>
      <c r="Q2743" s="56" t="s">
        <v>17</v>
      </c>
      <c r="R2743" s="57"/>
      <c r="S2743" s="56" t="s">
        <v>14</v>
      </c>
      <c r="T2743" s="56" t="s">
        <v>108</v>
      </c>
      <c r="U2743" s="57"/>
      <c r="V2743" s="62"/>
      <c r="W2743" s="62"/>
      <c r="X2743" s="57"/>
      <c r="Y2743" s="56" t="s">
        <v>200</v>
      </c>
      <c r="Z2743" s="56" t="s">
        <v>123</v>
      </c>
      <c r="AA2743" s="57">
        <v>43657</v>
      </c>
      <c r="AB2743" s="63" t="s">
        <v>293</v>
      </c>
      <c r="AC2743" s="64" t="s">
        <v>18661</v>
      </c>
      <c r="AD2743" s="56" t="s">
        <v>294</v>
      </c>
      <c r="AE2743" s="56"/>
      <c r="AF2743" s="61"/>
      <c r="AG2743" s="61"/>
      <c r="AH2743" s="67" t="str">
        <v>Jul</v>
      </c>
      <c r="AI2743" s="68" t="str">
        <v>Jul</v>
      </c>
      <c r="AJ2743" s="69">
        <f t="shared" si="500"/>
        <v>0</v>
      </c>
      <c r="AK2743" s="70" t="str">
        <f t="shared" si="550"/>
        <v/>
      </c>
      <c r="AL2743" s="71" t="s">
        <v>17409</v>
      </c>
      <c r="AM2743" s="71" t="str">
        <v>2019</v>
      </c>
      <c r="AN2743" s="70">
        <f t="shared" si="551"/>
        <v>43667</v>
      </c>
      <c r="AO2743" s="70" t="s">
        <v>123</v>
      </c>
      <c r="AP2743" s="74">
        <f ca="1"/>
        <v>302</v>
      </c>
    </row>
    <row r="2744" spans="1:42" ht="14.4">
      <c r="A2744" s="55" t="s">
        <v>18662</v>
      </c>
      <c r="B2744" s="56" t="s">
        <v>89</v>
      </c>
      <c r="C2744" s="57">
        <v>43657</v>
      </c>
      <c r="D2744" s="56" t="s">
        <v>119</v>
      </c>
      <c r="E2744" s="56" t="s">
        <v>129</v>
      </c>
      <c r="F2744" s="58" t="s">
        <v>106</v>
      </c>
      <c r="G2744" s="58" t="s">
        <v>107</v>
      </c>
      <c r="H2744" s="56" t="s">
        <v>129</v>
      </c>
      <c r="I2744" s="59"/>
      <c r="J2744" s="59">
        <f t="shared" si="543"/>
        <v>43687</v>
      </c>
      <c r="K2744" s="56" t="s">
        <v>18</v>
      </c>
      <c r="L2744" s="56" t="s">
        <v>14</v>
      </c>
      <c r="M2744" s="60" t="s">
        <v>18664</v>
      </c>
      <c r="N2744" s="56" t="s">
        <v>18665</v>
      </c>
      <c r="O2744" s="56"/>
      <c r="P2744" s="56" t="s">
        <v>108</v>
      </c>
      <c r="Q2744" s="56" t="s">
        <v>133</v>
      </c>
      <c r="R2744" s="59"/>
      <c r="S2744" s="56" t="s">
        <v>108</v>
      </c>
      <c r="T2744" s="56" t="s">
        <v>108</v>
      </c>
      <c r="U2744" s="59"/>
      <c r="V2744" s="77"/>
      <c r="W2744" s="62" t="s">
        <v>108</v>
      </c>
      <c r="X2744" s="59"/>
      <c r="Y2744" s="56" t="s">
        <v>108</v>
      </c>
      <c r="Z2744" s="56" t="s">
        <v>123</v>
      </c>
      <c r="AA2744" s="57">
        <v>43662</v>
      </c>
      <c r="AB2744" s="63" t="s">
        <v>163</v>
      </c>
      <c r="AC2744" s="64" t="s">
        <v>18668</v>
      </c>
      <c r="AD2744" s="56" t="s">
        <v>118</v>
      </c>
      <c r="AE2744" s="56" t="s">
        <v>119</v>
      </c>
      <c r="AF2744" s="61"/>
      <c r="AG2744" s="61"/>
      <c r="AH2744" s="67" t="str">
        <v>Jul</v>
      </c>
      <c r="AI2744" s="68" t="str">
        <v>Jul</v>
      </c>
      <c r="AJ2744" s="69">
        <f t="shared" si="500"/>
        <v>5</v>
      </c>
      <c r="AK2744" s="70" t="str">
        <f t="shared" si="550"/>
        <v/>
      </c>
      <c r="AL2744" s="71" t="s">
        <v>17409</v>
      </c>
      <c r="AM2744" s="71" t="str">
        <v>2019</v>
      </c>
      <c r="AN2744" s="70">
        <f t="shared" si="551"/>
        <v>43667</v>
      </c>
      <c r="AO2744" s="70" t="s">
        <v>123</v>
      </c>
      <c r="AP2744" s="74">
        <f ca="1"/>
        <v>302</v>
      </c>
    </row>
    <row r="2745" spans="1:42" ht="14.4">
      <c r="A2745" s="55" t="s">
        <v>18670</v>
      </c>
      <c r="B2745" s="56" t="s">
        <v>89</v>
      </c>
      <c r="C2745" s="57">
        <v>43475</v>
      </c>
      <c r="D2745" s="56" t="s">
        <v>131</v>
      </c>
      <c r="E2745" s="56" t="s">
        <v>112</v>
      </c>
      <c r="F2745" s="58" t="s">
        <v>106</v>
      </c>
      <c r="G2745" s="58" t="s">
        <v>113</v>
      </c>
      <c r="H2745" s="56" t="s">
        <v>112</v>
      </c>
      <c r="I2745" s="59"/>
      <c r="J2745" s="59">
        <f t="shared" si="543"/>
        <v>43505</v>
      </c>
      <c r="K2745" s="56" t="s">
        <v>18</v>
      </c>
      <c r="L2745" s="56" t="s">
        <v>18</v>
      </c>
      <c r="M2745" s="60" t="s">
        <v>18671</v>
      </c>
      <c r="N2745" s="56" t="s">
        <v>18673</v>
      </c>
      <c r="O2745" s="56" t="s">
        <v>44</v>
      </c>
      <c r="P2745" s="56" t="s">
        <v>18674</v>
      </c>
      <c r="Q2745" s="56" t="s">
        <v>116</v>
      </c>
      <c r="R2745" s="59"/>
      <c r="S2745" s="56" t="s">
        <v>18</v>
      </c>
      <c r="T2745" s="56" t="s">
        <v>14</v>
      </c>
      <c r="U2745" s="57">
        <v>43476</v>
      </c>
      <c r="V2745" s="62"/>
      <c r="W2745" s="62">
        <v>20.5</v>
      </c>
      <c r="X2745" s="57">
        <v>43490</v>
      </c>
      <c r="Y2745" s="56" t="s">
        <v>108</v>
      </c>
      <c r="Z2745" s="56" t="s">
        <v>121</v>
      </c>
      <c r="AA2745" s="57">
        <v>43490</v>
      </c>
      <c r="AB2745" s="63" t="s">
        <v>127</v>
      </c>
      <c r="AC2745" s="64" t="s">
        <v>18679</v>
      </c>
      <c r="AD2745" s="65" t="s">
        <v>97</v>
      </c>
      <c r="AE2745" s="65"/>
      <c r="AF2745" s="66"/>
      <c r="AG2745" s="66"/>
      <c r="AH2745" s="67" t="str">
        <v>Jan</v>
      </c>
      <c r="AI2745" s="68" t="str">
        <v>Jan</v>
      </c>
      <c r="AJ2745" s="69">
        <f t="shared" si="500"/>
        <v>15</v>
      </c>
      <c r="AK2745" s="70" t="str">
        <f t="shared" si="550"/>
        <v/>
      </c>
      <c r="AL2745" s="71" t="s">
        <v>17409</v>
      </c>
      <c r="AM2745" s="71" t="str">
        <v>2019</v>
      </c>
      <c r="AN2745" s="70">
        <f t="shared" si="551"/>
        <v>43485</v>
      </c>
      <c r="AO2745" s="70" t="s">
        <v>123</v>
      </c>
      <c r="AP2745" s="74">
        <f ca="1"/>
        <v>484</v>
      </c>
    </row>
    <row r="2746" spans="1:42" ht="14.4">
      <c r="A2746" s="55" t="s">
        <v>18681</v>
      </c>
      <c r="B2746" s="56" t="s">
        <v>89</v>
      </c>
      <c r="C2746" s="57">
        <v>43534</v>
      </c>
      <c r="D2746" s="56" t="s">
        <v>90</v>
      </c>
      <c r="E2746" s="56" t="s">
        <v>135</v>
      </c>
      <c r="F2746" s="58" t="s">
        <v>214</v>
      </c>
      <c r="G2746" s="58" t="s">
        <v>136</v>
      </c>
      <c r="H2746" s="56" t="s">
        <v>135</v>
      </c>
      <c r="I2746" s="59"/>
      <c r="J2746" s="59">
        <f t="shared" si="543"/>
        <v>43564</v>
      </c>
      <c r="K2746" s="56"/>
      <c r="L2746" s="56"/>
      <c r="M2746" s="60" t="s">
        <v>18685</v>
      </c>
      <c r="N2746" s="56" t="s">
        <v>18686</v>
      </c>
      <c r="O2746" s="56" t="s">
        <v>39</v>
      </c>
      <c r="P2746" s="56" t="s">
        <v>18687</v>
      </c>
      <c r="Q2746" s="56" t="s">
        <v>96</v>
      </c>
      <c r="R2746" s="59"/>
      <c r="S2746" s="56"/>
      <c r="T2746" s="61"/>
      <c r="U2746" s="57"/>
      <c r="V2746" s="77"/>
      <c r="W2746" s="62" t="s">
        <v>108</v>
      </c>
      <c r="X2746" s="57"/>
      <c r="Y2746" s="56" t="s">
        <v>108</v>
      </c>
      <c r="Z2746" s="56" t="s">
        <v>108</v>
      </c>
      <c r="AA2746" s="57">
        <v>43537</v>
      </c>
      <c r="AB2746" s="63"/>
      <c r="AC2746" s="64" t="s">
        <v>18691</v>
      </c>
      <c r="AD2746" s="56" t="s">
        <v>118</v>
      </c>
      <c r="AE2746" s="56"/>
      <c r="AF2746" s="61"/>
      <c r="AG2746" s="61"/>
      <c r="AH2746" s="67" t="str">
        <v>Mar</v>
      </c>
      <c r="AI2746" s="68" t="str">
        <v>Mar</v>
      </c>
      <c r="AJ2746" s="69">
        <f t="shared" si="500"/>
        <v>3</v>
      </c>
      <c r="AK2746" s="70" t="str">
        <f t="shared" si="550"/>
        <v/>
      </c>
      <c r="AL2746" s="71" t="s">
        <v>17409</v>
      </c>
      <c r="AM2746" s="71" t="str">
        <v>2019</v>
      </c>
      <c r="AN2746" s="70">
        <f t="shared" si="551"/>
        <v>43544</v>
      </c>
      <c r="AO2746" s="70" t="s">
        <v>123</v>
      </c>
      <c r="AP2746" s="74">
        <f ca="1"/>
        <v>425</v>
      </c>
    </row>
    <row r="2747" spans="1:42" ht="14.4">
      <c r="A2747" s="55" t="s">
        <v>18694</v>
      </c>
      <c r="B2747" s="56" t="s">
        <v>89</v>
      </c>
      <c r="C2747" s="57">
        <v>43535</v>
      </c>
      <c r="D2747" s="56" t="s">
        <v>90</v>
      </c>
      <c r="E2747" s="56" t="s">
        <v>135</v>
      </c>
      <c r="F2747" s="58" t="s">
        <v>214</v>
      </c>
      <c r="G2747" s="58" t="s">
        <v>136</v>
      </c>
      <c r="H2747" s="56" t="s">
        <v>135</v>
      </c>
      <c r="I2747" s="59"/>
      <c r="J2747" s="59">
        <f t="shared" si="543"/>
        <v>43565</v>
      </c>
      <c r="K2747" s="61"/>
      <c r="L2747" s="61"/>
      <c r="M2747" s="60" t="s">
        <v>18685</v>
      </c>
      <c r="N2747" s="56" t="s">
        <v>18696</v>
      </c>
      <c r="O2747" s="56" t="s">
        <v>137</v>
      </c>
      <c r="P2747" s="56" t="s">
        <v>18687</v>
      </c>
      <c r="Q2747" s="56" t="s">
        <v>96</v>
      </c>
      <c r="R2747" s="59"/>
      <c r="S2747" s="61"/>
      <c r="T2747" s="61"/>
      <c r="U2747" s="59"/>
      <c r="V2747" s="77"/>
      <c r="W2747" s="62" t="s">
        <v>108</v>
      </c>
      <c r="X2747" s="57"/>
      <c r="Y2747" s="56" t="s">
        <v>108</v>
      </c>
      <c r="Z2747" s="56" t="s">
        <v>108</v>
      </c>
      <c r="AA2747" s="57">
        <v>43537</v>
      </c>
      <c r="AB2747" s="75"/>
      <c r="AC2747" s="64" t="s">
        <v>18691</v>
      </c>
      <c r="AD2747" s="56" t="s">
        <v>118</v>
      </c>
      <c r="AE2747" s="56"/>
      <c r="AF2747" s="61"/>
      <c r="AG2747" s="61"/>
      <c r="AH2747" s="67" t="str">
        <v>Mar</v>
      </c>
      <c r="AI2747" s="68" t="str">
        <v>Mar</v>
      </c>
      <c r="AJ2747" s="69">
        <f t="shared" si="500"/>
        <v>2</v>
      </c>
      <c r="AK2747" s="70" t="str">
        <f t="shared" si="550"/>
        <v/>
      </c>
      <c r="AL2747" s="71" t="s">
        <v>17409</v>
      </c>
      <c r="AM2747" s="71" t="str">
        <v>2019</v>
      </c>
      <c r="AN2747" s="70">
        <f t="shared" si="551"/>
        <v>43545</v>
      </c>
      <c r="AO2747" s="70" t="s">
        <v>123</v>
      </c>
      <c r="AP2747" s="74">
        <f ca="1"/>
        <v>424</v>
      </c>
    </row>
    <row r="2748" spans="1:42" ht="26.5">
      <c r="A2748" s="55" t="s">
        <v>18699</v>
      </c>
      <c r="B2748" s="56" t="s">
        <v>89</v>
      </c>
      <c r="C2748" s="57">
        <v>43538</v>
      </c>
      <c r="D2748" s="56" t="s">
        <v>90</v>
      </c>
      <c r="E2748" s="56" t="s">
        <v>135</v>
      </c>
      <c r="F2748" s="58" t="s">
        <v>214</v>
      </c>
      <c r="G2748" s="58" t="s">
        <v>136</v>
      </c>
      <c r="H2748" s="56" t="s">
        <v>135</v>
      </c>
      <c r="I2748" s="59"/>
      <c r="J2748" s="59">
        <f t="shared" si="543"/>
        <v>43568</v>
      </c>
      <c r="K2748" s="56" t="s">
        <v>18</v>
      </c>
      <c r="L2748" s="56" t="s">
        <v>14</v>
      </c>
      <c r="M2748" s="60" t="s">
        <v>18685</v>
      </c>
      <c r="N2748" s="56" t="s">
        <v>6709</v>
      </c>
      <c r="O2748" s="56" t="s">
        <v>16</v>
      </c>
      <c r="P2748" s="56" t="s">
        <v>18703</v>
      </c>
      <c r="Q2748" s="56" t="s">
        <v>96</v>
      </c>
      <c r="R2748" s="57"/>
      <c r="S2748" s="56" t="s">
        <v>18</v>
      </c>
      <c r="T2748" s="56" t="s">
        <v>108</v>
      </c>
      <c r="U2748" s="57"/>
      <c r="V2748" s="77"/>
      <c r="W2748" s="77"/>
      <c r="X2748" s="57"/>
      <c r="Y2748" s="56" t="s">
        <v>108</v>
      </c>
      <c r="Z2748" s="56" t="s">
        <v>123</v>
      </c>
      <c r="AA2748" s="57">
        <v>43642</v>
      </c>
      <c r="AB2748" s="75"/>
      <c r="AC2748" s="60" t="s">
        <v>18704</v>
      </c>
      <c r="AD2748" s="65" t="s">
        <v>97</v>
      </c>
      <c r="AE2748" s="56"/>
      <c r="AF2748" s="61"/>
      <c r="AG2748" s="61"/>
      <c r="AH2748" s="67" t="str">
        <v>Mar</v>
      </c>
      <c r="AI2748" s="68" t="str">
        <v>Jun</v>
      </c>
      <c r="AJ2748" s="69">
        <f t="shared" si="500"/>
        <v>104</v>
      </c>
      <c r="AK2748" s="70" t="str">
        <f t="shared" si="550"/>
        <v/>
      </c>
      <c r="AL2748" s="71" t="s">
        <v>17409</v>
      </c>
      <c r="AM2748" s="71" t="str">
        <v>2019</v>
      </c>
      <c r="AN2748" s="70">
        <f t="shared" si="551"/>
        <v>43548</v>
      </c>
      <c r="AO2748" s="70" t="s">
        <v>123</v>
      </c>
      <c r="AP2748" s="74">
        <f ca="1"/>
        <v>421</v>
      </c>
    </row>
    <row r="2749" spans="1:42" ht="14.4">
      <c r="A2749" s="55" t="s">
        <v>18708</v>
      </c>
      <c r="B2749" s="56" t="s">
        <v>89</v>
      </c>
      <c r="C2749" s="57">
        <v>43641</v>
      </c>
      <c r="D2749" s="56" t="s">
        <v>90</v>
      </c>
      <c r="E2749" s="56" t="s">
        <v>140</v>
      </c>
      <c r="F2749" s="58" t="s">
        <v>106</v>
      </c>
      <c r="G2749" s="58" t="s">
        <v>107</v>
      </c>
      <c r="H2749" s="56" t="s">
        <v>140</v>
      </c>
      <c r="I2749" s="59"/>
      <c r="J2749" s="59">
        <f t="shared" si="543"/>
        <v>43671</v>
      </c>
      <c r="K2749" s="56" t="s">
        <v>18</v>
      </c>
      <c r="L2749" s="56" t="s">
        <v>18</v>
      </c>
      <c r="M2749" s="60" t="s">
        <v>18709</v>
      </c>
      <c r="N2749" s="56" t="s">
        <v>18709</v>
      </c>
      <c r="O2749" s="56" t="s">
        <v>355</v>
      </c>
      <c r="P2749" s="56" t="s">
        <v>18710</v>
      </c>
      <c r="Q2749" s="56" t="s">
        <v>17</v>
      </c>
      <c r="R2749" s="57">
        <v>43637</v>
      </c>
      <c r="S2749" s="56" t="s">
        <v>18</v>
      </c>
      <c r="T2749" s="56" t="s">
        <v>108</v>
      </c>
      <c r="U2749" s="59"/>
      <c r="V2749" s="77"/>
      <c r="W2749" s="62">
        <v>0</v>
      </c>
      <c r="X2749" s="59"/>
      <c r="Y2749" s="56" t="s">
        <v>108</v>
      </c>
      <c r="Z2749" s="56" t="s">
        <v>121</v>
      </c>
      <c r="AA2749" s="57">
        <v>43662</v>
      </c>
      <c r="AB2749" s="63" t="s">
        <v>484</v>
      </c>
      <c r="AC2749" s="64" t="s">
        <v>18712</v>
      </c>
      <c r="AD2749" s="65" t="s">
        <v>97</v>
      </c>
      <c r="AE2749" s="56" t="s">
        <v>119</v>
      </c>
      <c r="AF2749" s="61"/>
      <c r="AG2749" s="61"/>
      <c r="AH2749" s="67" t="str">
        <v>Jun</v>
      </c>
      <c r="AI2749" s="68" t="str">
        <v>Jul</v>
      </c>
      <c r="AJ2749" s="69">
        <f t="shared" si="500"/>
        <v>21</v>
      </c>
      <c r="AK2749" s="70">
        <f t="shared" si="550"/>
        <v>43667</v>
      </c>
      <c r="AL2749" s="71">
        <v>5</v>
      </c>
      <c r="AM2749" s="71" t="str">
        <v>2019</v>
      </c>
      <c r="AN2749" s="70">
        <f t="shared" si="551"/>
        <v>43651</v>
      </c>
      <c r="AO2749" s="70" t="s">
        <v>121</v>
      </c>
      <c r="AP2749" s="74">
        <f ca="1"/>
        <v>318</v>
      </c>
    </row>
    <row r="2750" spans="1:42" ht="14.4">
      <c r="A2750" s="55" t="s">
        <v>18715</v>
      </c>
      <c r="B2750" s="56" t="s">
        <v>89</v>
      </c>
      <c r="C2750" s="100">
        <v>43768</v>
      </c>
      <c r="D2750" s="56" t="s">
        <v>90</v>
      </c>
      <c r="E2750" s="56" t="s">
        <v>112</v>
      </c>
      <c r="F2750" s="58" t="s">
        <v>106</v>
      </c>
      <c r="G2750" s="58" t="s">
        <v>113</v>
      </c>
      <c r="H2750" s="56" t="s">
        <v>112</v>
      </c>
      <c r="I2750" s="59"/>
      <c r="J2750" s="59">
        <f t="shared" si="543"/>
        <v>43798</v>
      </c>
      <c r="K2750" s="56" t="s">
        <v>18</v>
      </c>
      <c r="L2750" s="56" t="s">
        <v>14</v>
      </c>
      <c r="M2750" s="60" t="s">
        <v>18719</v>
      </c>
      <c r="N2750" s="56" t="s">
        <v>18719</v>
      </c>
      <c r="O2750" s="56"/>
      <c r="P2750" s="56"/>
      <c r="Q2750" s="56" t="s">
        <v>96</v>
      </c>
      <c r="R2750" s="59"/>
      <c r="S2750" s="56" t="s">
        <v>108</v>
      </c>
      <c r="T2750" s="56" t="s">
        <v>108</v>
      </c>
      <c r="U2750" s="57"/>
      <c r="V2750" s="77"/>
      <c r="W2750" s="62" t="s">
        <v>108</v>
      </c>
      <c r="X2750" s="59"/>
      <c r="Y2750" s="56" t="s">
        <v>108</v>
      </c>
      <c r="Z2750" s="56" t="s">
        <v>108</v>
      </c>
      <c r="AA2750" s="57">
        <v>43768</v>
      </c>
      <c r="AB2750" s="75"/>
      <c r="AC2750" s="64" t="s">
        <v>18721</v>
      </c>
      <c r="AD2750" s="56" t="s">
        <v>224</v>
      </c>
      <c r="AE2750" s="56"/>
      <c r="AF2750" s="61"/>
      <c r="AG2750" s="61"/>
      <c r="AH2750" s="67" t="str">
        <v>Oct</v>
      </c>
      <c r="AI2750" s="68" t="str">
        <v>Oct</v>
      </c>
      <c r="AJ2750" s="69">
        <f t="shared" si="500"/>
        <v>0</v>
      </c>
      <c r="AK2750" s="70" t="str">
        <f t="shared" si="550"/>
        <v/>
      </c>
      <c r="AL2750" s="71" t="s">
        <v>17409</v>
      </c>
      <c r="AM2750" s="71" t="str">
        <v>2019</v>
      </c>
      <c r="AN2750" s="70"/>
      <c r="AO2750" s="70" t="s">
        <v>123</v>
      </c>
      <c r="AP2750" s="74">
        <f ca="1"/>
        <v>191</v>
      </c>
    </row>
    <row r="2751" spans="1:42" ht="39.75">
      <c r="A2751" s="55" t="s">
        <v>18723</v>
      </c>
      <c r="B2751" s="56" t="s">
        <v>700</v>
      </c>
      <c r="C2751" s="57">
        <v>43781</v>
      </c>
      <c r="D2751" s="56" t="s">
        <v>90</v>
      </c>
      <c r="E2751" s="56" t="s">
        <v>297</v>
      </c>
      <c r="F2751" s="58" t="s">
        <v>106</v>
      </c>
      <c r="G2751" s="58" t="s">
        <v>214</v>
      </c>
      <c r="H2751" s="56" t="s">
        <v>276</v>
      </c>
      <c r="I2751" s="57">
        <v>43783</v>
      </c>
      <c r="J2751" s="59">
        <f t="shared" si="543"/>
        <v>43811</v>
      </c>
      <c r="K2751" s="56" t="s">
        <v>18</v>
      </c>
      <c r="L2751" s="56" t="s">
        <v>14</v>
      </c>
      <c r="M2751" s="60" t="s">
        <v>18725</v>
      </c>
      <c r="N2751" s="56" t="s">
        <v>18726</v>
      </c>
      <c r="O2751" s="56" t="s">
        <v>143</v>
      </c>
      <c r="P2751" s="56" t="s">
        <v>18755</v>
      </c>
      <c r="Q2751" s="56" t="s">
        <v>217</v>
      </c>
      <c r="R2751" s="59"/>
      <c r="S2751" s="56" t="s">
        <v>108</v>
      </c>
      <c r="T2751" s="56" t="s">
        <v>108</v>
      </c>
      <c r="U2751" s="57"/>
      <c r="V2751" s="77"/>
      <c r="W2751" s="62" t="s">
        <v>108</v>
      </c>
      <c r="X2751" s="59"/>
      <c r="Y2751" s="56" t="s">
        <v>108</v>
      </c>
      <c r="Z2751" s="56" t="s">
        <v>123</v>
      </c>
      <c r="AA2751" s="57"/>
      <c r="AB2751" s="75"/>
      <c r="AC2751" s="60" t="s">
        <v>18757</v>
      </c>
      <c r="AD2751" s="56"/>
      <c r="AE2751" s="56"/>
      <c r="AF2751" s="61"/>
      <c r="AG2751" s="61"/>
      <c r="AH2751" s="67" t="str">
        <v>Nov</v>
      </c>
      <c r="AI2751" s="68" t="str">
        <v/>
      </c>
      <c r="AJ2751" s="69" t="str">
        <f t="shared" si="500"/>
        <v/>
      </c>
      <c r="AK2751" s="70"/>
      <c r="AL2751" s="71"/>
      <c r="AM2751" s="71" t="str">
        <v>2019</v>
      </c>
      <c r="AN2751" s="70"/>
      <c r="AO2751" s="70" t="s">
        <v>123</v>
      </c>
      <c r="AP2751" s="74">
        <f ca="1"/>
        <v>178</v>
      </c>
    </row>
    <row r="2752" spans="1:42" ht="14.4">
      <c r="A2752" s="55" t="s">
        <v>18760</v>
      </c>
      <c r="B2752" s="56" t="s">
        <v>89</v>
      </c>
      <c r="C2752" s="57">
        <v>43732</v>
      </c>
      <c r="D2752" s="56" t="s">
        <v>90</v>
      </c>
      <c r="E2752" s="56" t="s">
        <v>276</v>
      </c>
      <c r="F2752" s="58" t="s">
        <v>214</v>
      </c>
      <c r="G2752" s="58" t="s">
        <v>214</v>
      </c>
      <c r="H2752" s="56" t="s">
        <v>276</v>
      </c>
      <c r="I2752" s="57"/>
      <c r="J2752" s="57">
        <f t="shared" si="543"/>
        <v>43762</v>
      </c>
      <c r="K2752" s="56" t="s">
        <v>18</v>
      </c>
      <c r="L2752" s="56" t="s">
        <v>18</v>
      </c>
      <c r="M2752" s="60" t="s">
        <v>18762</v>
      </c>
      <c r="N2752" s="56" t="s">
        <v>18763</v>
      </c>
      <c r="O2752" s="56" t="s">
        <v>436</v>
      </c>
      <c r="P2752" s="56" t="s">
        <v>18765</v>
      </c>
      <c r="Q2752" s="56" t="s">
        <v>217</v>
      </c>
      <c r="R2752" s="57"/>
      <c r="S2752" s="56" t="s">
        <v>14</v>
      </c>
      <c r="T2752" s="56" t="s">
        <v>18</v>
      </c>
      <c r="U2752" s="57"/>
      <c r="V2752" s="62"/>
      <c r="W2752" s="62"/>
      <c r="X2752" s="57"/>
      <c r="Y2752" s="56" t="s">
        <v>108</v>
      </c>
      <c r="Z2752" s="56" t="s">
        <v>123</v>
      </c>
      <c r="AA2752" s="57">
        <v>43747</v>
      </c>
      <c r="AB2752" s="63"/>
      <c r="AC2752" s="64" t="s">
        <v>18768</v>
      </c>
      <c r="AD2752" s="56" t="s">
        <v>294</v>
      </c>
      <c r="AE2752" s="56" t="s">
        <v>119</v>
      </c>
      <c r="AF2752" s="61"/>
      <c r="AG2752" s="61"/>
      <c r="AH2752" s="67" t="str">
        <v>Sep</v>
      </c>
      <c r="AI2752" s="68" t="str">
        <v>Oct</v>
      </c>
      <c r="AJ2752" s="69">
        <f t="shared" si="500"/>
        <v>15</v>
      </c>
      <c r="AK2752" s="70" t="str">
        <f t="shared" ref="AK2752:AK2758" si="552">IF(R2752="","",SUM(R2752+30))</f>
        <v/>
      </c>
      <c r="AL2752" s="71" t="s">
        <v>17409</v>
      </c>
      <c r="AM2752" s="71" t="str">
        <v>2019</v>
      </c>
      <c r="AN2752" s="70">
        <f t="shared" ref="AN2752:AN2758" si="553">IF(C2752="","",SUM(C2752+10))</f>
        <v>43742</v>
      </c>
      <c r="AO2752" s="70" t="s">
        <v>123</v>
      </c>
      <c r="AP2752" s="74">
        <f ca="1"/>
        <v>227</v>
      </c>
    </row>
    <row r="2753" spans="1:42" ht="14.4">
      <c r="A2753" s="55" t="s">
        <v>18774</v>
      </c>
      <c r="B2753" s="56" t="s">
        <v>89</v>
      </c>
      <c r="C2753" s="57">
        <v>43627</v>
      </c>
      <c r="D2753" s="56" t="s">
        <v>90</v>
      </c>
      <c r="E2753" s="56" t="s">
        <v>276</v>
      </c>
      <c r="F2753" s="58" t="s">
        <v>214</v>
      </c>
      <c r="G2753" s="58" t="s">
        <v>214</v>
      </c>
      <c r="H2753" s="56" t="s">
        <v>276</v>
      </c>
      <c r="I2753" s="59"/>
      <c r="J2753" s="59">
        <f t="shared" si="543"/>
        <v>43657</v>
      </c>
      <c r="K2753" s="56" t="s">
        <v>18</v>
      </c>
      <c r="L2753" s="56" t="s">
        <v>18</v>
      </c>
      <c r="M2753" s="60" t="s">
        <v>18776</v>
      </c>
      <c r="N2753" s="61"/>
      <c r="O2753" s="61"/>
      <c r="P2753" s="61"/>
      <c r="Q2753" s="56" t="s">
        <v>96</v>
      </c>
      <c r="R2753" s="59"/>
      <c r="S2753" s="56" t="s">
        <v>108</v>
      </c>
      <c r="T2753" s="56" t="s">
        <v>108</v>
      </c>
      <c r="U2753" s="209"/>
      <c r="V2753" s="77"/>
      <c r="W2753" s="77"/>
      <c r="X2753" s="59"/>
      <c r="Y2753" s="61"/>
      <c r="Z2753" s="56" t="s">
        <v>121</v>
      </c>
      <c r="AA2753" s="57">
        <v>43629</v>
      </c>
      <c r="AB2753" s="75"/>
      <c r="AC2753" s="64" t="s">
        <v>18777</v>
      </c>
      <c r="AD2753" s="65" t="s">
        <v>97</v>
      </c>
      <c r="AE2753" s="56" t="s">
        <v>90</v>
      </c>
      <c r="AF2753" s="61"/>
      <c r="AG2753" s="61"/>
      <c r="AH2753" s="67" t="str">
        <v>Jun</v>
      </c>
      <c r="AI2753" s="68" t="str">
        <v>Jun</v>
      </c>
      <c r="AJ2753" s="69">
        <f t="shared" si="500"/>
        <v>2</v>
      </c>
      <c r="AK2753" s="70" t="str">
        <f t="shared" si="552"/>
        <v/>
      </c>
      <c r="AL2753" s="71" t="s">
        <v>17409</v>
      </c>
      <c r="AM2753" s="71" t="str">
        <v>2019</v>
      </c>
      <c r="AN2753" s="70">
        <f t="shared" si="553"/>
        <v>43637</v>
      </c>
      <c r="AO2753" s="70" t="s">
        <v>123</v>
      </c>
      <c r="AP2753" s="74">
        <f ca="1"/>
        <v>332</v>
      </c>
    </row>
    <row r="2754" spans="1:42" ht="14.4">
      <c r="A2754" s="55" t="s">
        <v>18780</v>
      </c>
      <c r="B2754" s="56" t="s">
        <v>89</v>
      </c>
      <c r="C2754" s="57">
        <v>43634</v>
      </c>
      <c r="D2754" s="56" t="s">
        <v>90</v>
      </c>
      <c r="E2754" s="56" t="s">
        <v>276</v>
      </c>
      <c r="F2754" s="58" t="s">
        <v>214</v>
      </c>
      <c r="G2754" s="58" t="s">
        <v>214</v>
      </c>
      <c r="H2754" s="56" t="s">
        <v>276</v>
      </c>
      <c r="I2754" s="57"/>
      <c r="J2754" s="57">
        <f t="shared" si="543"/>
        <v>43664</v>
      </c>
      <c r="K2754" s="56" t="s">
        <v>18</v>
      </c>
      <c r="L2754" s="56" t="s">
        <v>18</v>
      </c>
      <c r="M2754" s="60" t="s">
        <v>18781</v>
      </c>
      <c r="N2754" s="56"/>
      <c r="O2754" s="56"/>
      <c r="P2754" s="56"/>
      <c r="Q2754" s="61"/>
      <c r="R2754" s="57"/>
      <c r="S2754" s="56"/>
      <c r="T2754" s="56"/>
      <c r="U2754" s="57"/>
      <c r="V2754" s="62"/>
      <c r="W2754" s="62"/>
      <c r="X2754" s="57"/>
      <c r="Y2754" s="56"/>
      <c r="Z2754" s="56" t="s">
        <v>121</v>
      </c>
      <c r="AA2754" s="57">
        <v>43658</v>
      </c>
      <c r="AB2754" s="63"/>
      <c r="AC2754" s="64" t="s">
        <v>18783</v>
      </c>
      <c r="AD2754" s="65" t="s">
        <v>97</v>
      </c>
      <c r="AE2754" s="56"/>
      <c r="AF2754" s="61"/>
      <c r="AG2754" s="61"/>
      <c r="AH2754" s="67" t="str">
        <v>Jun</v>
      </c>
      <c r="AI2754" s="68" t="str">
        <v>Jul</v>
      </c>
      <c r="AJ2754" s="69">
        <f t="shared" si="500"/>
        <v>24</v>
      </c>
      <c r="AK2754" s="70" t="str">
        <f t="shared" si="552"/>
        <v/>
      </c>
      <c r="AL2754" s="71" t="s">
        <v>17409</v>
      </c>
      <c r="AM2754" s="71" t="str">
        <v>2019</v>
      </c>
      <c r="AN2754" s="70">
        <f t="shared" si="553"/>
        <v>43644</v>
      </c>
      <c r="AO2754" s="70" t="s">
        <v>123</v>
      </c>
      <c r="AP2754" s="74">
        <f ca="1"/>
        <v>325</v>
      </c>
    </row>
    <row r="2755" spans="1:42" ht="14.4">
      <c r="A2755" s="55" t="s">
        <v>18784</v>
      </c>
      <c r="B2755" s="56" t="s">
        <v>89</v>
      </c>
      <c r="C2755" s="57">
        <v>43535</v>
      </c>
      <c r="D2755" s="56" t="s">
        <v>90</v>
      </c>
      <c r="E2755" s="56" t="s">
        <v>32</v>
      </c>
      <c r="F2755" s="58" t="s">
        <v>106</v>
      </c>
      <c r="G2755" s="58" t="s">
        <v>177</v>
      </c>
      <c r="H2755" s="56" t="s">
        <v>276</v>
      </c>
      <c r="I2755" s="57">
        <v>43535</v>
      </c>
      <c r="J2755" s="59">
        <f t="shared" si="543"/>
        <v>43565</v>
      </c>
      <c r="K2755" s="56" t="s">
        <v>18</v>
      </c>
      <c r="L2755" s="56" t="s">
        <v>18</v>
      </c>
      <c r="M2755" s="60" t="s">
        <v>18785</v>
      </c>
      <c r="N2755" s="56"/>
      <c r="O2755" s="56"/>
      <c r="P2755" s="56"/>
      <c r="Q2755" s="56"/>
      <c r="R2755" s="59"/>
      <c r="S2755" s="56" t="s">
        <v>108</v>
      </c>
      <c r="T2755" s="56" t="s">
        <v>108</v>
      </c>
      <c r="U2755" s="57"/>
      <c r="V2755" s="62"/>
      <c r="W2755" s="62">
        <v>0</v>
      </c>
      <c r="X2755" s="57"/>
      <c r="Y2755" s="61"/>
      <c r="Z2755" s="56" t="s">
        <v>121</v>
      </c>
      <c r="AA2755" s="57">
        <v>43543</v>
      </c>
      <c r="AB2755" s="63"/>
      <c r="AC2755" s="64" t="s">
        <v>18787</v>
      </c>
      <c r="AD2755" s="65" t="s">
        <v>97</v>
      </c>
      <c r="AE2755" s="65"/>
      <c r="AF2755" s="66"/>
      <c r="AG2755" s="66"/>
      <c r="AH2755" s="67" t="str">
        <v>Mar</v>
      </c>
      <c r="AI2755" s="68" t="str">
        <v>Mar</v>
      </c>
      <c r="AJ2755" s="69">
        <f t="shared" si="500"/>
        <v>8</v>
      </c>
      <c r="AK2755" s="70" t="str">
        <f t="shared" si="552"/>
        <v/>
      </c>
      <c r="AL2755" s="71" t="s">
        <v>17409</v>
      </c>
      <c r="AM2755" s="71" t="str">
        <v>2019</v>
      </c>
      <c r="AN2755" s="70">
        <f t="shared" si="553"/>
        <v>43545</v>
      </c>
      <c r="AO2755" s="70" t="s">
        <v>123</v>
      </c>
      <c r="AP2755" s="74">
        <f ca="1"/>
        <v>424</v>
      </c>
    </row>
    <row r="2756" spans="1:42" ht="14.4">
      <c r="A2756" s="55" t="s">
        <v>18789</v>
      </c>
      <c r="B2756" s="56" t="s">
        <v>89</v>
      </c>
      <c r="C2756" s="57">
        <v>43647</v>
      </c>
      <c r="D2756" s="56" t="s">
        <v>90</v>
      </c>
      <c r="E2756" s="56" t="s">
        <v>276</v>
      </c>
      <c r="F2756" s="58" t="s">
        <v>214</v>
      </c>
      <c r="G2756" s="58" t="s">
        <v>214</v>
      </c>
      <c r="H2756" s="56" t="s">
        <v>276</v>
      </c>
      <c r="I2756" s="59"/>
      <c r="J2756" s="59">
        <f t="shared" si="543"/>
        <v>43677</v>
      </c>
      <c r="K2756" s="56" t="s">
        <v>18</v>
      </c>
      <c r="L2756" s="56" t="s">
        <v>18</v>
      </c>
      <c r="M2756" s="60" t="s">
        <v>18785</v>
      </c>
      <c r="N2756" s="56" t="s">
        <v>18790</v>
      </c>
      <c r="O2756" s="56"/>
      <c r="P2756" s="56"/>
      <c r="Q2756" s="56"/>
      <c r="R2756" s="57"/>
      <c r="S2756" s="56"/>
      <c r="T2756" s="56"/>
      <c r="U2756" s="59"/>
      <c r="V2756" s="77"/>
      <c r="W2756" s="77"/>
      <c r="X2756" s="59"/>
      <c r="Y2756" s="61"/>
      <c r="Z2756" s="56" t="s">
        <v>123</v>
      </c>
      <c r="AA2756" s="57">
        <v>43662</v>
      </c>
      <c r="AB2756" s="75"/>
      <c r="AC2756" s="64" t="s">
        <v>18792</v>
      </c>
      <c r="AD2756" s="56" t="s">
        <v>179</v>
      </c>
      <c r="AE2756" s="61"/>
      <c r="AF2756" s="61"/>
      <c r="AG2756" s="61"/>
      <c r="AH2756" s="67" t="str">
        <v>Jul</v>
      </c>
      <c r="AI2756" s="68" t="str">
        <v>Jul</v>
      </c>
      <c r="AJ2756" s="69">
        <f t="shared" si="500"/>
        <v>15</v>
      </c>
      <c r="AK2756" s="70" t="str">
        <f t="shared" si="552"/>
        <v/>
      </c>
      <c r="AL2756" s="71" t="s">
        <v>17409</v>
      </c>
      <c r="AM2756" s="71" t="str">
        <v>2019</v>
      </c>
      <c r="AN2756" s="70">
        <f t="shared" si="553"/>
        <v>43657</v>
      </c>
      <c r="AO2756" s="70" t="s">
        <v>123</v>
      </c>
      <c r="AP2756" s="74">
        <f ca="1"/>
        <v>312</v>
      </c>
    </row>
    <row r="2757" spans="1:42" ht="14.4">
      <c r="A2757" s="55" t="s">
        <v>18794</v>
      </c>
      <c r="B2757" s="56" t="s">
        <v>89</v>
      </c>
      <c r="C2757" s="57">
        <v>43691</v>
      </c>
      <c r="D2757" s="56" t="s">
        <v>90</v>
      </c>
      <c r="E2757" s="56" t="s">
        <v>276</v>
      </c>
      <c r="F2757" s="58" t="s">
        <v>214</v>
      </c>
      <c r="G2757" s="58" t="s">
        <v>214</v>
      </c>
      <c r="H2757" s="56" t="s">
        <v>276</v>
      </c>
      <c r="I2757" s="59"/>
      <c r="J2757" s="59">
        <f t="shared" si="543"/>
        <v>43721</v>
      </c>
      <c r="K2757" s="56" t="s">
        <v>18</v>
      </c>
      <c r="L2757" s="56" t="s">
        <v>18</v>
      </c>
      <c r="M2757" s="60" t="s">
        <v>18795</v>
      </c>
      <c r="N2757" s="56"/>
      <c r="O2757" s="56"/>
      <c r="P2757" s="61"/>
      <c r="Q2757" s="56" t="s">
        <v>150</v>
      </c>
      <c r="R2757" s="57">
        <v>43698</v>
      </c>
      <c r="S2757" s="56" t="s">
        <v>18</v>
      </c>
      <c r="T2757" s="56" t="s">
        <v>108</v>
      </c>
      <c r="U2757" s="59"/>
      <c r="V2757" s="77"/>
      <c r="W2757" s="62" t="s">
        <v>146</v>
      </c>
      <c r="X2757" s="59"/>
      <c r="Y2757" s="56" t="s">
        <v>108</v>
      </c>
      <c r="Z2757" s="56" t="s">
        <v>121</v>
      </c>
      <c r="AA2757" s="57">
        <v>43719</v>
      </c>
      <c r="AB2757" s="75"/>
      <c r="AC2757" s="64" t="s">
        <v>18797</v>
      </c>
      <c r="AD2757" s="56" t="s">
        <v>360</v>
      </c>
      <c r="AE2757" s="56" t="s">
        <v>119</v>
      </c>
      <c r="AF2757" s="61"/>
      <c r="AG2757" s="61"/>
      <c r="AH2757" s="67" t="str">
        <v>Aug</v>
      </c>
      <c r="AI2757" s="68" t="str">
        <v>Sep</v>
      </c>
      <c r="AJ2757" s="69">
        <f t="shared" si="500"/>
        <v>28</v>
      </c>
      <c r="AK2757" s="70">
        <f t="shared" si="552"/>
        <v>43728</v>
      </c>
      <c r="AL2757" s="71">
        <v>9</v>
      </c>
      <c r="AM2757" s="71" t="str">
        <v>2019</v>
      </c>
      <c r="AN2757" s="70">
        <f t="shared" si="553"/>
        <v>43701</v>
      </c>
      <c r="AO2757" s="70" t="s">
        <v>121</v>
      </c>
      <c r="AP2757" s="74">
        <f ca="1"/>
        <v>268</v>
      </c>
    </row>
    <row r="2758" spans="1:42" ht="14.4">
      <c r="A2758" s="55" t="s">
        <v>18798</v>
      </c>
      <c r="B2758" s="56" t="s">
        <v>89</v>
      </c>
      <c r="C2758" s="57">
        <v>43710</v>
      </c>
      <c r="D2758" s="56" t="s">
        <v>90</v>
      </c>
      <c r="E2758" s="56" t="s">
        <v>276</v>
      </c>
      <c r="F2758" s="58" t="s">
        <v>214</v>
      </c>
      <c r="G2758" s="58" t="s">
        <v>214</v>
      </c>
      <c r="H2758" s="56" t="s">
        <v>276</v>
      </c>
      <c r="I2758" s="57"/>
      <c r="J2758" s="57">
        <f t="shared" si="543"/>
        <v>43740</v>
      </c>
      <c r="K2758" s="56" t="s">
        <v>18</v>
      </c>
      <c r="L2758" s="56" t="s">
        <v>18</v>
      </c>
      <c r="M2758" s="60" t="s">
        <v>18795</v>
      </c>
      <c r="N2758" s="56"/>
      <c r="O2758" s="56"/>
      <c r="P2758" s="56"/>
      <c r="Q2758" s="56" t="s">
        <v>96</v>
      </c>
      <c r="R2758" s="57"/>
      <c r="S2758" s="56" t="s">
        <v>108</v>
      </c>
      <c r="T2758" s="56" t="s">
        <v>108</v>
      </c>
      <c r="U2758" s="57"/>
      <c r="V2758" s="62"/>
      <c r="W2758" s="62" t="s">
        <v>108</v>
      </c>
      <c r="X2758" s="57"/>
      <c r="Y2758" s="56" t="s">
        <v>108</v>
      </c>
      <c r="Z2758" s="56" t="s">
        <v>121</v>
      </c>
      <c r="AA2758" s="57">
        <v>43817</v>
      </c>
      <c r="AB2758" s="75"/>
      <c r="AC2758" s="64" t="s">
        <v>18800</v>
      </c>
      <c r="AD2758" s="56" t="s">
        <v>97</v>
      </c>
      <c r="AE2758" s="56" t="s">
        <v>90</v>
      </c>
      <c r="AF2758" s="61"/>
      <c r="AG2758" s="61"/>
      <c r="AH2758" s="67" t="str">
        <v>Sep</v>
      </c>
      <c r="AI2758" s="68" t="str">
        <v>Dec</v>
      </c>
      <c r="AJ2758" s="69">
        <f t="shared" si="500"/>
        <v>107</v>
      </c>
      <c r="AK2758" s="70" t="str">
        <f t="shared" si="552"/>
        <v/>
      </c>
      <c r="AL2758" s="71" t="s">
        <v>17409</v>
      </c>
      <c r="AM2758" s="71" t="str">
        <v>2019</v>
      </c>
      <c r="AN2758" s="70">
        <f t="shared" si="553"/>
        <v>43720</v>
      </c>
      <c r="AO2758" s="70" t="s">
        <v>123</v>
      </c>
      <c r="AP2758" s="74">
        <f ca="1"/>
        <v>249</v>
      </c>
    </row>
    <row r="2759" spans="1:42" ht="14.4">
      <c r="A2759" s="55" t="s">
        <v>18802</v>
      </c>
      <c r="B2759" s="56" t="s">
        <v>89</v>
      </c>
      <c r="C2759" s="57">
        <v>43808</v>
      </c>
      <c r="D2759" s="56" t="s">
        <v>90</v>
      </c>
      <c r="E2759" s="56" t="s">
        <v>276</v>
      </c>
      <c r="F2759" s="58" t="s">
        <v>214</v>
      </c>
      <c r="G2759" s="58" t="s">
        <v>214</v>
      </c>
      <c r="H2759" s="56" t="s">
        <v>276</v>
      </c>
      <c r="I2759" s="59"/>
      <c r="J2759" s="59">
        <f t="shared" si="543"/>
        <v>43838</v>
      </c>
      <c r="K2759" s="56" t="s">
        <v>18</v>
      </c>
      <c r="L2759" s="56" t="s">
        <v>18</v>
      </c>
      <c r="M2759" s="60" t="s">
        <v>10591</v>
      </c>
      <c r="N2759" s="56"/>
      <c r="O2759" s="56"/>
      <c r="P2759" s="56"/>
      <c r="Q2759" s="56" t="s">
        <v>96</v>
      </c>
      <c r="R2759" s="59"/>
      <c r="S2759" s="56" t="s">
        <v>108</v>
      </c>
      <c r="T2759" s="56" t="s">
        <v>108</v>
      </c>
      <c r="U2759" s="57"/>
      <c r="V2759" s="77"/>
      <c r="W2759" s="62" t="s">
        <v>108</v>
      </c>
      <c r="X2759" s="59"/>
      <c r="Y2759" s="61"/>
      <c r="Z2759" s="56" t="s">
        <v>121</v>
      </c>
      <c r="AA2759" s="57">
        <v>43811</v>
      </c>
      <c r="AB2759" s="75"/>
      <c r="AC2759" s="64" t="s">
        <v>18806</v>
      </c>
      <c r="AD2759" s="56" t="s">
        <v>97</v>
      </c>
      <c r="AE2759" s="56" t="s">
        <v>90</v>
      </c>
      <c r="AF2759" s="61"/>
      <c r="AG2759" s="61"/>
      <c r="AH2759" s="67" t="str">
        <v>Dec</v>
      </c>
      <c r="AI2759" s="68" t="str">
        <v>Dec</v>
      </c>
      <c r="AJ2759" s="69">
        <f t="shared" si="500"/>
        <v>3</v>
      </c>
      <c r="AK2759" s="70"/>
      <c r="AL2759" s="71"/>
      <c r="AM2759" s="71" t="str">
        <v>2019</v>
      </c>
      <c r="AN2759" s="70"/>
      <c r="AO2759" s="70" t="s">
        <v>123</v>
      </c>
      <c r="AP2759" s="74">
        <f ca="1"/>
        <v>151</v>
      </c>
    </row>
    <row r="2760" spans="1:42" ht="14.4">
      <c r="A2760" s="55" t="s">
        <v>18807</v>
      </c>
      <c r="B2760" s="56" t="s">
        <v>89</v>
      </c>
      <c r="C2760" s="57">
        <v>43697</v>
      </c>
      <c r="D2760" s="56" t="s">
        <v>90</v>
      </c>
      <c r="E2760" s="56" t="s">
        <v>276</v>
      </c>
      <c r="F2760" s="58" t="s">
        <v>214</v>
      </c>
      <c r="G2760" s="58" t="s">
        <v>214</v>
      </c>
      <c r="H2760" s="56" t="s">
        <v>276</v>
      </c>
      <c r="I2760" s="57"/>
      <c r="J2760" s="57">
        <f t="shared" si="543"/>
        <v>43727</v>
      </c>
      <c r="K2760" s="56" t="s">
        <v>18</v>
      </c>
      <c r="L2760" s="56" t="s">
        <v>18</v>
      </c>
      <c r="M2760" s="60" t="s">
        <v>18809</v>
      </c>
      <c r="N2760" s="56" t="s">
        <v>18810</v>
      </c>
      <c r="O2760" s="56"/>
      <c r="P2760" s="56"/>
      <c r="Q2760" s="61"/>
      <c r="R2760" s="57"/>
      <c r="S2760" s="56" t="s">
        <v>18</v>
      </c>
      <c r="T2760" s="56" t="s">
        <v>18</v>
      </c>
      <c r="U2760" s="57"/>
      <c r="V2760" s="62"/>
      <c r="W2760" s="62" t="s">
        <v>146</v>
      </c>
      <c r="X2760" s="57"/>
      <c r="Y2760" s="56" t="s">
        <v>108</v>
      </c>
      <c r="Z2760" s="56" t="s">
        <v>121</v>
      </c>
      <c r="AA2760" s="57">
        <v>43698</v>
      </c>
      <c r="AB2760" s="63"/>
      <c r="AC2760" s="64" t="s">
        <v>18812</v>
      </c>
      <c r="AD2760" s="65" t="s">
        <v>97</v>
      </c>
      <c r="AE2760" s="56" t="s">
        <v>119</v>
      </c>
      <c r="AF2760" s="61"/>
      <c r="AG2760" s="61"/>
      <c r="AH2760" s="67" t="str">
        <v>Aug</v>
      </c>
      <c r="AI2760" s="68" t="str">
        <v>Aug</v>
      </c>
      <c r="AJ2760" s="69">
        <f t="shared" si="500"/>
        <v>1</v>
      </c>
      <c r="AK2760" s="70" t="str">
        <f t="shared" ref="AK2760:AK2764" si="554">IF(R2760="","",SUM(R2760+30))</f>
        <v/>
      </c>
      <c r="AL2760" s="71" t="s">
        <v>17409</v>
      </c>
      <c r="AM2760" s="71" t="str">
        <v>2019</v>
      </c>
      <c r="AN2760" s="70">
        <f t="shared" ref="AN2760:AN2764" si="555">IF(C2760="","",SUM(C2760+10))</f>
        <v>43707</v>
      </c>
      <c r="AO2760" s="70" t="s">
        <v>123</v>
      </c>
      <c r="AP2760" s="74">
        <f ca="1"/>
        <v>262</v>
      </c>
    </row>
    <row r="2761" spans="1:42" ht="14.4">
      <c r="A2761" s="55" t="s">
        <v>18819</v>
      </c>
      <c r="B2761" s="368" t="s">
        <v>89</v>
      </c>
      <c r="C2761" s="57">
        <v>43669</v>
      </c>
      <c r="D2761" s="56" t="s">
        <v>90</v>
      </c>
      <c r="E2761" s="56" t="s">
        <v>276</v>
      </c>
      <c r="F2761" s="58" t="s">
        <v>214</v>
      </c>
      <c r="G2761" s="58" t="s">
        <v>214</v>
      </c>
      <c r="H2761" s="56" t="s">
        <v>276</v>
      </c>
      <c r="I2761" s="57"/>
      <c r="J2761" s="57">
        <f t="shared" si="543"/>
        <v>43699</v>
      </c>
      <c r="K2761" s="56" t="s">
        <v>18</v>
      </c>
      <c r="L2761" s="56" t="s">
        <v>18</v>
      </c>
      <c r="M2761" s="60" t="s">
        <v>18826</v>
      </c>
      <c r="N2761" s="56" t="s">
        <v>18809</v>
      </c>
      <c r="O2761" s="56"/>
      <c r="P2761" s="56"/>
      <c r="Q2761" s="56" t="s">
        <v>96</v>
      </c>
      <c r="R2761" s="57"/>
      <c r="S2761" s="56" t="s">
        <v>18</v>
      </c>
      <c r="T2761" s="56" t="s">
        <v>18</v>
      </c>
      <c r="U2761" s="57"/>
      <c r="V2761" s="62"/>
      <c r="W2761" s="62" t="s">
        <v>146</v>
      </c>
      <c r="X2761" s="57"/>
      <c r="Y2761" s="56"/>
      <c r="Z2761" s="56" t="s">
        <v>121</v>
      </c>
      <c r="AA2761" s="57">
        <v>43698</v>
      </c>
      <c r="AB2761" s="63"/>
      <c r="AC2761" s="64" t="s">
        <v>18827</v>
      </c>
      <c r="AD2761" s="65" t="s">
        <v>97</v>
      </c>
      <c r="AE2761" s="56" t="s">
        <v>119</v>
      </c>
      <c r="AF2761" s="61"/>
      <c r="AG2761" s="61"/>
      <c r="AH2761" s="67" t="str">
        <v>Jul</v>
      </c>
      <c r="AI2761" s="68" t="str">
        <v>Aug</v>
      </c>
      <c r="AJ2761" s="69">
        <f t="shared" si="500"/>
        <v>29</v>
      </c>
      <c r="AK2761" s="70" t="str">
        <f t="shared" si="554"/>
        <v/>
      </c>
      <c r="AL2761" s="71" t="s">
        <v>17409</v>
      </c>
      <c r="AM2761" s="71" t="str">
        <v>2019</v>
      </c>
      <c r="AN2761" s="70">
        <f t="shared" si="555"/>
        <v>43679</v>
      </c>
      <c r="AO2761" s="70" t="s">
        <v>123</v>
      </c>
      <c r="AP2761" s="74">
        <f ca="1"/>
        <v>290</v>
      </c>
    </row>
    <row r="2762" spans="1:42" ht="14.4">
      <c r="A2762" s="55" t="s">
        <v>18829</v>
      </c>
      <c r="B2762" s="56" t="s">
        <v>89</v>
      </c>
      <c r="C2762" s="57">
        <v>43660</v>
      </c>
      <c r="D2762" s="56" t="s">
        <v>90</v>
      </c>
      <c r="E2762" s="56" t="s">
        <v>135</v>
      </c>
      <c r="F2762" s="58" t="s">
        <v>214</v>
      </c>
      <c r="G2762" s="58" t="s">
        <v>136</v>
      </c>
      <c r="H2762" s="56" t="s">
        <v>135</v>
      </c>
      <c r="I2762" s="57"/>
      <c r="J2762" s="57">
        <f t="shared" si="543"/>
        <v>43690</v>
      </c>
      <c r="K2762" s="56" t="s">
        <v>18</v>
      </c>
      <c r="L2762" s="56" t="s">
        <v>18</v>
      </c>
      <c r="M2762" s="60" t="s">
        <v>18831</v>
      </c>
      <c r="N2762" s="56" t="s">
        <v>18833</v>
      </c>
      <c r="O2762" s="56" t="s">
        <v>1143</v>
      </c>
      <c r="P2762" s="56" t="s">
        <v>18834</v>
      </c>
      <c r="Q2762" s="56" t="s">
        <v>96</v>
      </c>
      <c r="R2762" s="57"/>
      <c r="S2762" s="56"/>
      <c r="T2762" s="56"/>
      <c r="U2762" s="57"/>
      <c r="V2762" s="62"/>
      <c r="W2762" s="62"/>
      <c r="X2762" s="57"/>
      <c r="Y2762" s="56" t="s">
        <v>108</v>
      </c>
      <c r="Z2762" s="56" t="s">
        <v>121</v>
      </c>
      <c r="AA2762" s="57">
        <v>43661</v>
      </c>
      <c r="AB2762" s="63"/>
      <c r="AC2762" s="64" t="s">
        <v>18836</v>
      </c>
      <c r="AD2762" s="65" t="s">
        <v>97</v>
      </c>
      <c r="AE2762" s="56" t="s">
        <v>90</v>
      </c>
      <c r="AF2762" s="61"/>
      <c r="AG2762" s="61"/>
      <c r="AH2762" s="67" t="str">
        <v>Jul</v>
      </c>
      <c r="AI2762" s="68" t="str">
        <v>Jul</v>
      </c>
      <c r="AJ2762" s="69">
        <f t="shared" si="500"/>
        <v>1</v>
      </c>
      <c r="AK2762" s="70" t="str">
        <f t="shared" si="554"/>
        <v/>
      </c>
      <c r="AL2762" s="71" t="s">
        <v>17409</v>
      </c>
      <c r="AM2762" s="71" t="str">
        <v>2019</v>
      </c>
      <c r="AN2762" s="70">
        <f t="shared" si="555"/>
        <v>43670</v>
      </c>
      <c r="AO2762" s="70" t="s">
        <v>123</v>
      </c>
      <c r="AP2762" s="74">
        <f ca="1"/>
        <v>299</v>
      </c>
    </row>
    <row r="2763" spans="1:42" ht="14.4">
      <c r="A2763" s="55" t="s">
        <v>18838</v>
      </c>
      <c r="B2763" s="56" t="s">
        <v>89</v>
      </c>
      <c r="C2763" s="57">
        <v>43479</v>
      </c>
      <c r="D2763" s="56" t="s">
        <v>90</v>
      </c>
      <c r="E2763" s="56" t="s">
        <v>91</v>
      </c>
      <c r="F2763" s="58" t="s">
        <v>92</v>
      </c>
      <c r="G2763" s="58" t="s">
        <v>93</v>
      </c>
      <c r="H2763" s="56" t="s">
        <v>91</v>
      </c>
      <c r="I2763" s="57"/>
      <c r="J2763" s="57">
        <f t="shared" si="543"/>
        <v>43509</v>
      </c>
      <c r="K2763" s="56" t="s">
        <v>18</v>
      </c>
      <c r="L2763" s="56" t="s">
        <v>14</v>
      </c>
      <c r="M2763" s="60" t="s">
        <v>18840</v>
      </c>
      <c r="N2763" s="56" t="s">
        <v>18841</v>
      </c>
      <c r="O2763" s="56" t="s">
        <v>95</v>
      </c>
      <c r="P2763" s="56" t="s">
        <v>3536</v>
      </c>
      <c r="Q2763" s="56" t="s">
        <v>96</v>
      </c>
      <c r="R2763" s="59"/>
      <c r="S2763" s="61"/>
      <c r="T2763" s="61"/>
      <c r="U2763" s="59"/>
      <c r="V2763" s="77"/>
      <c r="W2763" s="77"/>
      <c r="X2763" s="57"/>
      <c r="Y2763" s="61"/>
      <c r="Z2763" s="56" t="s">
        <v>121</v>
      </c>
      <c r="AA2763" s="57">
        <v>43546</v>
      </c>
      <c r="AB2763" s="75"/>
      <c r="AC2763" s="64"/>
      <c r="AD2763" s="65" t="s">
        <v>97</v>
      </c>
      <c r="AE2763" s="65"/>
      <c r="AF2763" s="66"/>
      <c r="AG2763" s="66"/>
      <c r="AH2763" s="67" t="str">
        <v>Jan</v>
      </c>
      <c r="AI2763" s="68" t="str">
        <v>Mar</v>
      </c>
      <c r="AJ2763" s="69">
        <f t="shared" si="500"/>
        <v>67</v>
      </c>
      <c r="AK2763" s="70" t="str">
        <f t="shared" si="554"/>
        <v/>
      </c>
      <c r="AL2763" s="71" t="s">
        <v>17409</v>
      </c>
      <c r="AM2763" s="71" t="str">
        <v>2019</v>
      </c>
      <c r="AN2763" s="70">
        <f t="shared" si="555"/>
        <v>43489</v>
      </c>
      <c r="AO2763" s="70" t="s">
        <v>123</v>
      </c>
      <c r="AP2763" s="74">
        <f ca="1"/>
        <v>480</v>
      </c>
    </row>
    <row r="2764" spans="1:42" ht="14.4">
      <c r="A2764" s="55" t="s">
        <v>18845</v>
      </c>
      <c r="B2764" s="56" t="s">
        <v>89</v>
      </c>
      <c r="C2764" s="57">
        <v>43573</v>
      </c>
      <c r="D2764" s="56" t="s">
        <v>90</v>
      </c>
      <c r="E2764" s="56" t="s">
        <v>12</v>
      </c>
      <c r="F2764" s="58" t="s">
        <v>106</v>
      </c>
      <c r="G2764" s="58" t="s">
        <v>107</v>
      </c>
      <c r="H2764" s="56" t="s">
        <v>12</v>
      </c>
      <c r="I2764" s="57"/>
      <c r="J2764" s="57">
        <f t="shared" si="543"/>
        <v>43603</v>
      </c>
      <c r="K2764" s="56" t="s">
        <v>18</v>
      </c>
      <c r="L2764" s="56" t="s">
        <v>18</v>
      </c>
      <c r="M2764" s="60" t="s">
        <v>18846</v>
      </c>
      <c r="N2764" s="56"/>
      <c r="O2764" s="56" t="s">
        <v>29</v>
      </c>
      <c r="P2764" s="56" t="s">
        <v>18847</v>
      </c>
      <c r="Q2764" s="56" t="s">
        <v>17</v>
      </c>
      <c r="R2764" s="57"/>
      <c r="S2764" s="56"/>
      <c r="T2764" s="56"/>
      <c r="U2764" s="57"/>
      <c r="V2764" s="62"/>
      <c r="W2764" s="62"/>
      <c r="X2764" s="57"/>
      <c r="Y2764" s="56"/>
      <c r="Z2764" s="56" t="s">
        <v>121</v>
      </c>
      <c r="AA2764" s="57">
        <v>43573</v>
      </c>
      <c r="AB2764" s="63" t="s">
        <v>244</v>
      </c>
      <c r="AC2764" s="64"/>
      <c r="AD2764" s="65" t="s">
        <v>97</v>
      </c>
      <c r="AE2764" s="56" t="s">
        <v>90</v>
      </c>
      <c r="AF2764" s="61"/>
      <c r="AG2764" s="61"/>
      <c r="AH2764" s="67" t="str">
        <v>Apr</v>
      </c>
      <c r="AI2764" s="68" t="str">
        <v>Apr</v>
      </c>
      <c r="AJ2764" s="69">
        <f t="shared" si="500"/>
        <v>0</v>
      </c>
      <c r="AK2764" s="70" t="str">
        <f t="shared" si="554"/>
        <v/>
      </c>
      <c r="AL2764" s="71" t="s">
        <v>17409</v>
      </c>
      <c r="AM2764" s="71" t="str">
        <v>2019</v>
      </c>
      <c r="AN2764" s="70">
        <f t="shared" si="555"/>
        <v>43583</v>
      </c>
      <c r="AO2764" s="70" t="s">
        <v>123</v>
      </c>
      <c r="AP2764" s="74">
        <f ca="1"/>
        <v>386</v>
      </c>
    </row>
    <row r="2765" spans="1:42" ht="26.5">
      <c r="A2765" s="55" t="s">
        <v>18848</v>
      </c>
      <c r="B2765" s="56" t="s">
        <v>89</v>
      </c>
      <c r="C2765" s="57">
        <v>43809</v>
      </c>
      <c r="D2765" s="56" t="s">
        <v>90</v>
      </c>
      <c r="E2765" s="56" t="s">
        <v>129</v>
      </c>
      <c r="F2765" s="58" t="s">
        <v>106</v>
      </c>
      <c r="G2765" s="58" t="s">
        <v>107</v>
      </c>
      <c r="H2765" s="56" t="s">
        <v>129</v>
      </c>
      <c r="I2765" s="59"/>
      <c r="J2765" s="59">
        <f t="shared" si="543"/>
        <v>43839</v>
      </c>
      <c r="K2765" s="56" t="s">
        <v>18</v>
      </c>
      <c r="L2765" s="56" t="s">
        <v>18</v>
      </c>
      <c r="M2765" s="60" t="s">
        <v>18849</v>
      </c>
      <c r="N2765" s="56" t="s">
        <v>18850</v>
      </c>
      <c r="O2765" s="56" t="s">
        <v>27</v>
      </c>
      <c r="P2765" s="56" t="s">
        <v>18851</v>
      </c>
      <c r="Q2765" s="56" t="s">
        <v>28</v>
      </c>
      <c r="R2765" s="59"/>
      <c r="S2765" s="56" t="s">
        <v>108</v>
      </c>
      <c r="T2765" s="56" t="s">
        <v>108</v>
      </c>
      <c r="U2765" s="57"/>
      <c r="V2765" s="77"/>
      <c r="W2765" s="62" t="s">
        <v>146</v>
      </c>
      <c r="X2765" s="59"/>
      <c r="Y2765" s="56" t="s">
        <v>108</v>
      </c>
      <c r="Z2765" s="56" t="s">
        <v>121</v>
      </c>
      <c r="AA2765" s="57">
        <v>43810</v>
      </c>
      <c r="AB2765" s="63" t="s">
        <v>238</v>
      </c>
      <c r="AC2765" s="64" t="s">
        <v>18852</v>
      </c>
      <c r="AD2765" s="56" t="s">
        <v>97</v>
      </c>
      <c r="AE2765" s="56" t="s">
        <v>90</v>
      </c>
      <c r="AF2765" s="61"/>
      <c r="AG2765" s="61"/>
      <c r="AH2765" s="67" t="str">
        <v>Dec</v>
      </c>
      <c r="AI2765" s="68" t="str">
        <v>Dec</v>
      </c>
      <c r="AJ2765" s="69">
        <f t="shared" si="500"/>
        <v>1</v>
      </c>
      <c r="AK2765" s="70"/>
      <c r="AL2765" s="71"/>
      <c r="AM2765" s="71" t="str">
        <v>2019</v>
      </c>
      <c r="AN2765" s="70"/>
      <c r="AO2765" s="70" t="s">
        <v>123</v>
      </c>
      <c r="AP2765" s="74">
        <f ca="1"/>
        <v>150</v>
      </c>
    </row>
    <row r="2766" spans="1:42" ht="14.4">
      <c r="A2766" s="55" t="s">
        <v>18853</v>
      </c>
      <c r="B2766" s="56" t="s">
        <v>89</v>
      </c>
      <c r="C2766" s="57">
        <v>43738</v>
      </c>
      <c r="D2766" s="56" t="s">
        <v>131</v>
      </c>
      <c r="E2766" s="56" t="s">
        <v>129</v>
      </c>
      <c r="F2766" s="58" t="s">
        <v>106</v>
      </c>
      <c r="G2766" s="58" t="s">
        <v>107</v>
      </c>
      <c r="H2766" s="56" t="s">
        <v>129</v>
      </c>
      <c r="I2766" s="59"/>
      <c r="J2766" s="59">
        <f t="shared" si="543"/>
        <v>43768</v>
      </c>
      <c r="K2766" s="56" t="s">
        <v>18</v>
      </c>
      <c r="L2766" s="56" t="s">
        <v>14</v>
      </c>
      <c r="M2766" s="60" t="s">
        <v>18854</v>
      </c>
      <c r="N2766" s="56" t="s">
        <v>18855</v>
      </c>
      <c r="O2766" s="56" t="s">
        <v>27</v>
      </c>
      <c r="P2766" s="56" t="s">
        <v>18856</v>
      </c>
      <c r="Q2766" s="56" t="s">
        <v>17</v>
      </c>
      <c r="R2766" s="59"/>
      <c r="S2766" s="56" t="s">
        <v>108</v>
      </c>
      <c r="T2766" s="56" t="s">
        <v>108</v>
      </c>
      <c r="U2766" s="57"/>
      <c r="V2766" s="77"/>
      <c r="W2766" s="62" t="s">
        <v>108</v>
      </c>
      <c r="X2766" s="59"/>
      <c r="Y2766" s="56" t="s">
        <v>108</v>
      </c>
      <c r="Z2766" s="56" t="s">
        <v>123</v>
      </c>
      <c r="AA2766" s="57">
        <v>43740</v>
      </c>
      <c r="AB2766" s="63" t="s">
        <v>289</v>
      </c>
      <c r="AC2766" s="64" t="s">
        <v>18857</v>
      </c>
      <c r="AD2766" s="56" t="s">
        <v>224</v>
      </c>
      <c r="AE2766" s="56" t="s">
        <v>90</v>
      </c>
      <c r="AF2766" s="61"/>
      <c r="AG2766" s="61"/>
      <c r="AH2766" s="67" t="str">
        <v>Sep</v>
      </c>
      <c r="AI2766" s="68" t="str">
        <v>Oct</v>
      </c>
      <c r="AJ2766" s="69">
        <f t="shared" si="500"/>
        <v>2</v>
      </c>
      <c r="AK2766" s="70"/>
      <c r="AL2766" s="71"/>
      <c r="AM2766" s="71" t="str">
        <v>2019</v>
      </c>
      <c r="AN2766" s="70"/>
      <c r="AO2766" s="70" t="s">
        <v>123</v>
      </c>
      <c r="AP2766" s="74">
        <f ca="1"/>
        <v>221</v>
      </c>
    </row>
    <row r="2767" spans="1:42" ht="14.4">
      <c r="A2767" s="55" t="s">
        <v>18858</v>
      </c>
      <c r="B2767" s="56" t="s">
        <v>89</v>
      </c>
      <c r="C2767" s="57">
        <v>43685</v>
      </c>
      <c r="D2767" s="56" t="s">
        <v>131</v>
      </c>
      <c r="E2767" s="56" t="s">
        <v>129</v>
      </c>
      <c r="F2767" s="58" t="s">
        <v>106</v>
      </c>
      <c r="G2767" s="58" t="s">
        <v>107</v>
      </c>
      <c r="H2767" s="56" t="s">
        <v>129</v>
      </c>
      <c r="I2767" s="57"/>
      <c r="J2767" s="57">
        <f t="shared" si="543"/>
        <v>43715</v>
      </c>
      <c r="K2767" s="56" t="s">
        <v>18</v>
      </c>
      <c r="L2767" s="56" t="s">
        <v>18</v>
      </c>
      <c r="M2767" s="60" t="s">
        <v>18859</v>
      </c>
      <c r="N2767" s="56" t="s">
        <v>18860</v>
      </c>
      <c r="O2767" s="56" t="s">
        <v>13</v>
      </c>
      <c r="P2767" s="56" t="s">
        <v>18861</v>
      </c>
      <c r="Q2767" s="56" t="s">
        <v>133</v>
      </c>
      <c r="R2767" s="57"/>
      <c r="S2767" s="56" t="s">
        <v>108</v>
      </c>
      <c r="T2767" s="56" t="s">
        <v>108</v>
      </c>
      <c r="U2767" s="57"/>
      <c r="V2767" s="62"/>
      <c r="W2767" s="62" t="s">
        <v>122</v>
      </c>
      <c r="X2767" s="57"/>
      <c r="Y2767" s="56" t="s">
        <v>108</v>
      </c>
      <c r="Z2767" s="56" t="s">
        <v>121</v>
      </c>
      <c r="AA2767" s="57">
        <v>43686</v>
      </c>
      <c r="AB2767" s="63" t="s">
        <v>124</v>
      </c>
      <c r="AC2767" s="60" t="s">
        <v>18862</v>
      </c>
      <c r="AD2767" s="65" t="s">
        <v>97</v>
      </c>
      <c r="AE2767" s="56" t="s">
        <v>131</v>
      </c>
      <c r="AF2767" s="61"/>
      <c r="AG2767" s="61"/>
      <c r="AH2767" s="67" t="str">
        <v>Aug</v>
      </c>
      <c r="AI2767" s="68" t="str">
        <v>Aug</v>
      </c>
      <c r="AJ2767" s="69">
        <f t="shared" si="500"/>
        <v>1</v>
      </c>
      <c r="AK2767" s="70" t="str">
        <f t="shared" ref="AK2767:AK2768" si="556">IF(R2767="","",SUM(R2767+30))</f>
        <v/>
      </c>
      <c r="AL2767" s="71" t="s">
        <v>17409</v>
      </c>
      <c r="AM2767" s="71" t="str">
        <v>2019</v>
      </c>
      <c r="AN2767" s="70">
        <f t="shared" ref="AN2767:AN2768" si="557">IF(C2767="","",SUM(C2767+10))</f>
        <v>43695</v>
      </c>
      <c r="AO2767" s="70" t="s">
        <v>123</v>
      </c>
      <c r="AP2767" s="74">
        <f ca="1"/>
        <v>274</v>
      </c>
    </row>
    <row r="2768" spans="1:42" ht="14.4">
      <c r="A2768" s="55" t="s">
        <v>18863</v>
      </c>
      <c r="B2768" s="56" t="s">
        <v>89</v>
      </c>
      <c r="C2768" s="57">
        <v>43565</v>
      </c>
      <c r="D2768" s="56" t="s">
        <v>119</v>
      </c>
      <c r="E2768" s="56" t="s">
        <v>140</v>
      </c>
      <c r="F2768" s="58" t="s">
        <v>106</v>
      </c>
      <c r="G2768" s="58" t="s">
        <v>107</v>
      </c>
      <c r="H2768" s="56" t="s">
        <v>140</v>
      </c>
      <c r="I2768" s="57"/>
      <c r="J2768" s="57">
        <f t="shared" si="543"/>
        <v>43595</v>
      </c>
      <c r="K2768" s="56" t="s">
        <v>18</v>
      </c>
      <c r="L2768" s="56" t="s">
        <v>14</v>
      </c>
      <c r="M2768" s="60" t="s">
        <v>18864</v>
      </c>
      <c r="N2768" s="56" t="s">
        <v>18865</v>
      </c>
      <c r="O2768" s="56"/>
      <c r="P2768" s="56" t="s">
        <v>108</v>
      </c>
      <c r="Q2768" s="56" t="s">
        <v>96</v>
      </c>
      <c r="R2768" s="57"/>
      <c r="S2768" s="56" t="s">
        <v>108</v>
      </c>
      <c r="T2768" s="56" t="s">
        <v>108</v>
      </c>
      <c r="U2768" s="57"/>
      <c r="V2768" s="62"/>
      <c r="W2768" s="62" t="s">
        <v>108</v>
      </c>
      <c r="X2768" s="57"/>
      <c r="Y2768" s="56" t="s">
        <v>108</v>
      </c>
      <c r="Z2768" s="56" t="s">
        <v>108</v>
      </c>
      <c r="AA2768" s="57">
        <v>43565</v>
      </c>
      <c r="AB2768" s="63" t="s">
        <v>244</v>
      </c>
      <c r="AC2768" s="64" t="s">
        <v>365</v>
      </c>
      <c r="AD2768" s="56" t="s">
        <v>224</v>
      </c>
      <c r="AE2768" s="56"/>
      <c r="AF2768" s="61"/>
      <c r="AG2768" s="61"/>
      <c r="AH2768" s="67" t="str">
        <v>Apr</v>
      </c>
      <c r="AI2768" s="68" t="str">
        <v>Apr</v>
      </c>
      <c r="AJ2768" s="69">
        <f t="shared" si="500"/>
        <v>0</v>
      </c>
      <c r="AK2768" s="70" t="str">
        <f t="shared" si="556"/>
        <v/>
      </c>
      <c r="AL2768" s="71" t="s">
        <v>17409</v>
      </c>
      <c r="AM2768" s="71" t="str">
        <v>2019</v>
      </c>
      <c r="AN2768" s="70">
        <f t="shared" si="557"/>
        <v>43575</v>
      </c>
      <c r="AO2768" s="70" t="s">
        <v>123</v>
      </c>
      <c r="AP2768" s="74">
        <f ca="1"/>
        <v>394</v>
      </c>
    </row>
    <row r="2769" spans="1:42" ht="14.4">
      <c r="A2769" s="55" t="s">
        <v>18866</v>
      </c>
      <c r="B2769" s="56" t="s">
        <v>89</v>
      </c>
      <c r="C2769" s="57">
        <v>43738</v>
      </c>
      <c r="D2769" s="56" t="s">
        <v>111</v>
      </c>
      <c r="E2769" s="56" t="s">
        <v>112</v>
      </c>
      <c r="F2769" s="58" t="s">
        <v>106</v>
      </c>
      <c r="G2769" s="58" t="s">
        <v>113</v>
      </c>
      <c r="H2769" s="56" t="s">
        <v>112</v>
      </c>
      <c r="I2769" s="59"/>
      <c r="J2769" s="59">
        <f t="shared" si="543"/>
        <v>43768</v>
      </c>
      <c r="K2769" s="56" t="s">
        <v>18</v>
      </c>
      <c r="L2769" s="56" t="s">
        <v>18</v>
      </c>
      <c r="M2769" s="60" t="s">
        <v>6191</v>
      </c>
      <c r="N2769" s="56" t="s">
        <v>7139</v>
      </c>
      <c r="O2769" s="56" t="s">
        <v>20</v>
      </c>
      <c r="P2769" s="56" t="s">
        <v>7140</v>
      </c>
      <c r="Q2769" s="56" t="s">
        <v>256</v>
      </c>
      <c r="R2769" s="57"/>
      <c r="S2769" s="56" t="s">
        <v>108</v>
      </c>
      <c r="T2769" s="56" t="s">
        <v>108</v>
      </c>
      <c r="U2769" s="57">
        <v>43740</v>
      </c>
      <c r="V2769" s="77"/>
      <c r="W2769" s="62">
        <v>15.5</v>
      </c>
      <c r="X2769" s="57">
        <v>43759</v>
      </c>
      <c r="Y2769" s="56" t="s">
        <v>2847</v>
      </c>
      <c r="Z2769" s="56" t="s">
        <v>121</v>
      </c>
      <c r="AA2769" s="57">
        <v>43767</v>
      </c>
      <c r="AB2769" s="63" t="s">
        <v>389</v>
      </c>
      <c r="AC2769" s="64" t="s">
        <v>18867</v>
      </c>
      <c r="AD2769" s="56" t="s">
        <v>97</v>
      </c>
      <c r="AE2769" s="56" t="s">
        <v>119</v>
      </c>
      <c r="AF2769" s="61"/>
      <c r="AG2769" s="61"/>
      <c r="AH2769" s="67" t="str">
        <v>Sep</v>
      </c>
      <c r="AI2769" s="68" t="str">
        <v>Oct</v>
      </c>
      <c r="AJ2769" s="69">
        <f t="shared" si="500"/>
        <v>29</v>
      </c>
      <c r="AK2769" s="70"/>
      <c r="AL2769" s="71"/>
      <c r="AM2769" s="71" t="str">
        <v>2019</v>
      </c>
      <c r="AN2769" s="70"/>
      <c r="AO2769" s="70" t="s">
        <v>123</v>
      </c>
      <c r="AP2769" s="74">
        <f ca="1"/>
        <v>221</v>
      </c>
    </row>
    <row r="2770" spans="1:42" ht="14.4">
      <c r="A2770" s="55" t="s">
        <v>18868</v>
      </c>
      <c r="B2770" s="56" t="s">
        <v>89</v>
      </c>
      <c r="C2770" s="57">
        <v>43543</v>
      </c>
      <c r="D2770" s="56" t="s">
        <v>90</v>
      </c>
      <c r="E2770" s="56" t="s">
        <v>327</v>
      </c>
      <c r="F2770" s="58" t="s">
        <v>92</v>
      </c>
      <c r="G2770" s="58" t="s">
        <v>328</v>
      </c>
      <c r="H2770" s="56" t="s">
        <v>327</v>
      </c>
      <c r="I2770" s="57"/>
      <c r="J2770" s="57">
        <f t="shared" si="543"/>
        <v>43573</v>
      </c>
      <c r="K2770" s="56" t="s">
        <v>18</v>
      </c>
      <c r="L2770" s="56" t="s">
        <v>18</v>
      </c>
      <c r="M2770" s="60" t="s">
        <v>18869</v>
      </c>
      <c r="N2770" s="56" t="s">
        <v>5598</v>
      </c>
      <c r="O2770" s="56" t="s">
        <v>436</v>
      </c>
      <c r="P2770" s="56">
        <v>193002</v>
      </c>
      <c r="Q2770" s="56" t="s">
        <v>96</v>
      </c>
      <c r="R2770" s="57">
        <v>43544</v>
      </c>
      <c r="S2770" s="56" t="s">
        <v>18</v>
      </c>
      <c r="T2770" s="56"/>
      <c r="U2770" s="59"/>
      <c r="V2770" s="77"/>
      <c r="W2770" s="77"/>
      <c r="X2770" s="59"/>
      <c r="Y2770" s="61"/>
      <c r="Z2770" s="56" t="s">
        <v>121</v>
      </c>
      <c r="AA2770" s="57">
        <v>43567</v>
      </c>
      <c r="AB2770" s="75"/>
      <c r="AC2770" s="64" t="s">
        <v>437</v>
      </c>
      <c r="AD2770" s="65" t="s">
        <v>97</v>
      </c>
      <c r="AE2770" s="56"/>
      <c r="AF2770" s="61"/>
      <c r="AG2770" s="61"/>
      <c r="AH2770" s="67" t="str">
        <v>Mar</v>
      </c>
      <c r="AI2770" s="68" t="str">
        <v>Apr</v>
      </c>
      <c r="AJ2770" s="69">
        <f t="shared" si="500"/>
        <v>24</v>
      </c>
      <c r="AK2770" s="70">
        <f t="shared" ref="AK2770:AK2774" si="558">IF(R2770="","",SUM(R2770+30))</f>
        <v>43574</v>
      </c>
      <c r="AL2770" s="71">
        <v>7</v>
      </c>
      <c r="AM2770" s="71" t="str">
        <v>2019</v>
      </c>
      <c r="AN2770" s="70">
        <f>IF(C2770="","",SUM(C2770+10))</f>
        <v>43553</v>
      </c>
      <c r="AO2770" s="70" t="s">
        <v>121</v>
      </c>
      <c r="AP2770" s="74">
        <f ca="1"/>
        <v>416</v>
      </c>
    </row>
    <row r="2771" spans="1:42" ht="14.4">
      <c r="A2771" s="55" t="s">
        <v>18870</v>
      </c>
      <c r="B2771" s="56" t="s">
        <v>89</v>
      </c>
      <c r="C2771" s="57">
        <v>43763</v>
      </c>
      <c r="D2771" s="56" t="s">
        <v>119</v>
      </c>
      <c r="E2771" s="56" t="s">
        <v>297</v>
      </c>
      <c r="F2771" s="58" t="s">
        <v>106</v>
      </c>
      <c r="G2771" s="58" t="s">
        <v>107</v>
      </c>
      <c r="H2771" s="56" t="s">
        <v>140</v>
      </c>
      <c r="I2771" s="59"/>
      <c r="J2771" s="59">
        <f t="shared" si="543"/>
        <v>43793</v>
      </c>
      <c r="K2771" s="56" t="s">
        <v>18</v>
      </c>
      <c r="L2771" s="56" t="s">
        <v>18</v>
      </c>
      <c r="M2771" s="60" t="s">
        <v>18871</v>
      </c>
      <c r="N2771" s="56" t="s">
        <v>18872</v>
      </c>
      <c r="O2771" s="56" t="s">
        <v>39</v>
      </c>
      <c r="P2771" s="56" t="s">
        <v>18873</v>
      </c>
      <c r="Q2771" s="56" t="s">
        <v>17</v>
      </c>
      <c r="R2771" s="59"/>
      <c r="S2771" s="56" t="s">
        <v>108</v>
      </c>
      <c r="T2771" s="56" t="s">
        <v>108</v>
      </c>
      <c r="U2771" s="57"/>
      <c r="V2771" s="77"/>
      <c r="W2771" s="62" t="s">
        <v>146</v>
      </c>
      <c r="X2771" s="59"/>
      <c r="Y2771" s="56" t="s">
        <v>108</v>
      </c>
      <c r="Z2771" s="56" t="s">
        <v>121</v>
      </c>
      <c r="AA2771" s="57">
        <v>43766</v>
      </c>
      <c r="AB2771" s="63" t="s">
        <v>389</v>
      </c>
      <c r="AC2771" s="64" t="s">
        <v>17253</v>
      </c>
      <c r="AD2771" s="56" t="s">
        <v>97</v>
      </c>
      <c r="AE2771" s="56" t="s">
        <v>90</v>
      </c>
      <c r="AF2771" s="61"/>
      <c r="AG2771" s="61"/>
      <c r="AH2771" s="67" t="str">
        <v>Oct</v>
      </c>
      <c r="AI2771" s="68" t="str">
        <v>Oct</v>
      </c>
      <c r="AJ2771" s="69">
        <f t="shared" si="500"/>
        <v>3</v>
      </c>
      <c r="AK2771" s="70" t="str">
        <f t="shared" si="558"/>
        <v/>
      </c>
      <c r="AL2771" s="71"/>
      <c r="AM2771" s="71" t="str">
        <v>2019</v>
      </c>
      <c r="AN2771" s="70"/>
      <c r="AO2771" s="70" t="s">
        <v>123</v>
      </c>
      <c r="AP2771" s="74">
        <f ca="1"/>
        <v>196</v>
      </c>
    </row>
    <row r="2772" spans="1:42" ht="14.4">
      <c r="A2772" s="55" t="s">
        <v>18874</v>
      </c>
      <c r="B2772" s="56" t="s">
        <v>89</v>
      </c>
      <c r="C2772" s="57">
        <v>43517</v>
      </c>
      <c r="D2772" s="56" t="s">
        <v>131</v>
      </c>
      <c r="E2772" s="56" t="s">
        <v>129</v>
      </c>
      <c r="F2772" s="58" t="s">
        <v>106</v>
      </c>
      <c r="G2772" s="58" t="s">
        <v>107</v>
      </c>
      <c r="H2772" s="56" t="s">
        <v>129</v>
      </c>
      <c r="I2772" s="59"/>
      <c r="J2772" s="59">
        <f t="shared" si="543"/>
        <v>43547</v>
      </c>
      <c r="K2772" s="56" t="s">
        <v>18</v>
      </c>
      <c r="L2772" s="56" t="s">
        <v>14</v>
      </c>
      <c r="M2772" s="60" t="s">
        <v>18875</v>
      </c>
      <c r="N2772" s="56" t="s">
        <v>18876</v>
      </c>
      <c r="O2772" s="56"/>
      <c r="P2772" s="56" t="s">
        <v>108</v>
      </c>
      <c r="Q2772" s="56" t="s">
        <v>96</v>
      </c>
      <c r="R2772" s="59"/>
      <c r="S2772" s="56" t="s">
        <v>14</v>
      </c>
      <c r="T2772" s="56" t="s">
        <v>14</v>
      </c>
      <c r="U2772" s="57"/>
      <c r="V2772" s="77"/>
      <c r="W2772" s="62" t="s">
        <v>108</v>
      </c>
      <c r="X2772" s="57"/>
      <c r="Y2772" s="56" t="s">
        <v>108</v>
      </c>
      <c r="Z2772" s="56" t="s">
        <v>123</v>
      </c>
      <c r="AA2772" s="57">
        <v>43517</v>
      </c>
      <c r="AB2772" s="63" t="s">
        <v>147</v>
      </c>
      <c r="AC2772" s="64" t="s">
        <v>18877</v>
      </c>
      <c r="AD2772" s="65" t="s">
        <v>118</v>
      </c>
      <c r="AE2772" s="65" t="s">
        <v>131</v>
      </c>
      <c r="AF2772" s="66"/>
      <c r="AG2772" s="66"/>
      <c r="AH2772" s="67" t="str">
        <v>Feb</v>
      </c>
      <c r="AI2772" s="68" t="str">
        <v>Feb</v>
      </c>
      <c r="AJ2772" s="69">
        <f t="shared" si="500"/>
        <v>0</v>
      </c>
      <c r="AK2772" s="70" t="str">
        <f t="shared" si="558"/>
        <v/>
      </c>
      <c r="AL2772" s="71" t="s">
        <v>17409</v>
      </c>
      <c r="AM2772" s="71" t="str">
        <v>2019</v>
      </c>
      <c r="AN2772" s="70">
        <f t="shared" ref="AN2772:AN2774" si="559">IF(C2772="","",SUM(C2772+10))</f>
        <v>43527</v>
      </c>
      <c r="AO2772" s="70" t="s">
        <v>123</v>
      </c>
      <c r="AP2772" s="74">
        <f ca="1"/>
        <v>442</v>
      </c>
    </row>
    <row r="2773" spans="1:42" ht="14.4">
      <c r="A2773" s="55" t="s">
        <v>18878</v>
      </c>
      <c r="B2773" s="56" t="s">
        <v>89</v>
      </c>
      <c r="C2773" s="57">
        <v>43628</v>
      </c>
      <c r="D2773" s="56" t="s">
        <v>2397</v>
      </c>
      <c r="E2773" s="56" t="s">
        <v>129</v>
      </c>
      <c r="F2773" s="58" t="s">
        <v>106</v>
      </c>
      <c r="G2773" s="58" t="s">
        <v>107</v>
      </c>
      <c r="H2773" s="56" t="s">
        <v>129</v>
      </c>
      <c r="I2773" s="57"/>
      <c r="J2773" s="57">
        <f t="shared" si="543"/>
        <v>43658</v>
      </c>
      <c r="K2773" s="56" t="s">
        <v>18</v>
      </c>
      <c r="L2773" s="56" t="s">
        <v>14</v>
      </c>
      <c r="M2773" s="60" t="s">
        <v>18879</v>
      </c>
      <c r="N2773" s="56" t="s">
        <v>18880</v>
      </c>
      <c r="O2773" s="61"/>
      <c r="P2773" s="56" t="s">
        <v>108</v>
      </c>
      <c r="Q2773" s="56" t="s">
        <v>96</v>
      </c>
      <c r="R2773" s="57"/>
      <c r="S2773" s="56" t="s">
        <v>108</v>
      </c>
      <c r="T2773" s="56" t="s">
        <v>108</v>
      </c>
      <c r="U2773" s="57"/>
      <c r="V2773" s="62"/>
      <c r="W2773" s="62" t="s">
        <v>108</v>
      </c>
      <c r="X2773" s="57"/>
      <c r="Y2773" s="56" t="s">
        <v>108</v>
      </c>
      <c r="Z2773" s="56" t="s">
        <v>123</v>
      </c>
      <c r="AA2773" s="57">
        <v>43628</v>
      </c>
      <c r="AB2773" s="63" t="s">
        <v>484</v>
      </c>
      <c r="AC2773" s="64" t="s">
        <v>883</v>
      </c>
      <c r="AD2773" s="56" t="s">
        <v>118</v>
      </c>
      <c r="AE2773" s="56" t="s">
        <v>111</v>
      </c>
      <c r="AF2773" s="61"/>
      <c r="AG2773" s="61"/>
      <c r="AH2773" s="67" t="str">
        <v>Jun</v>
      </c>
      <c r="AI2773" s="68" t="str">
        <v>Jun</v>
      </c>
      <c r="AJ2773" s="69">
        <f t="shared" si="500"/>
        <v>0</v>
      </c>
      <c r="AK2773" s="70" t="str">
        <f t="shared" si="558"/>
        <v/>
      </c>
      <c r="AL2773" s="71" t="s">
        <v>17409</v>
      </c>
      <c r="AM2773" s="71" t="str">
        <v>2019</v>
      </c>
      <c r="AN2773" s="70">
        <f t="shared" si="559"/>
        <v>43638</v>
      </c>
      <c r="AO2773" s="70" t="s">
        <v>123</v>
      </c>
      <c r="AP2773" s="74">
        <f ca="1"/>
        <v>331</v>
      </c>
    </row>
    <row r="2774" spans="1:42" ht="14.4">
      <c r="A2774" s="55" t="s">
        <v>18881</v>
      </c>
      <c r="B2774" s="56" t="s">
        <v>89</v>
      </c>
      <c r="C2774" s="57">
        <v>43522</v>
      </c>
      <c r="D2774" s="56" t="s">
        <v>90</v>
      </c>
      <c r="E2774" s="56" t="s">
        <v>140</v>
      </c>
      <c r="F2774" s="58" t="s">
        <v>106</v>
      </c>
      <c r="G2774" s="58" t="s">
        <v>107</v>
      </c>
      <c r="H2774" s="56" t="s">
        <v>140</v>
      </c>
      <c r="I2774" s="57"/>
      <c r="J2774" s="57">
        <f t="shared" si="543"/>
        <v>43552</v>
      </c>
      <c r="K2774" s="56" t="s">
        <v>18</v>
      </c>
      <c r="L2774" s="56" t="s">
        <v>18</v>
      </c>
      <c r="M2774" s="60" t="s">
        <v>18882</v>
      </c>
      <c r="N2774" s="56" t="s">
        <v>18883</v>
      </c>
      <c r="O2774" s="56" t="s">
        <v>249</v>
      </c>
      <c r="P2774" s="56" t="s">
        <v>18884</v>
      </c>
      <c r="Q2774" s="56" t="s">
        <v>28</v>
      </c>
      <c r="R2774" s="57"/>
      <c r="S2774" s="56" t="s">
        <v>108</v>
      </c>
      <c r="T2774" s="56" t="s">
        <v>108</v>
      </c>
      <c r="U2774" s="57"/>
      <c r="V2774" s="62"/>
      <c r="W2774" s="62">
        <v>0</v>
      </c>
      <c r="X2774" s="57"/>
      <c r="Y2774" s="56" t="s">
        <v>108</v>
      </c>
      <c r="Z2774" s="56" t="s">
        <v>121</v>
      </c>
      <c r="AA2774" s="57">
        <v>43522</v>
      </c>
      <c r="AB2774" s="63" t="s">
        <v>147</v>
      </c>
      <c r="AC2774" s="64" t="s">
        <v>14582</v>
      </c>
      <c r="AD2774" s="65" t="s">
        <v>97</v>
      </c>
      <c r="AE2774" s="65" t="s">
        <v>90</v>
      </c>
      <c r="AF2774" s="66"/>
      <c r="AG2774" s="66"/>
      <c r="AH2774" s="67" t="str">
        <v>Feb</v>
      </c>
      <c r="AI2774" s="68" t="str">
        <v>Feb</v>
      </c>
      <c r="AJ2774" s="69">
        <f t="shared" si="500"/>
        <v>0</v>
      </c>
      <c r="AK2774" s="70" t="str">
        <f t="shared" si="558"/>
        <v/>
      </c>
      <c r="AL2774" s="71" t="s">
        <v>17409</v>
      </c>
      <c r="AM2774" s="71" t="str">
        <v>2019</v>
      </c>
      <c r="AN2774" s="70">
        <f t="shared" si="559"/>
        <v>43532</v>
      </c>
      <c r="AO2774" s="70" t="s">
        <v>123</v>
      </c>
      <c r="AP2774" s="74">
        <f ca="1"/>
        <v>437</v>
      </c>
    </row>
    <row r="2775" spans="1:42" ht="14.4">
      <c r="A2775" s="55" t="s">
        <v>18885</v>
      </c>
      <c r="B2775" s="56" t="s">
        <v>89</v>
      </c>
      <c r="C2775" s="57">
        <v>43810</v>
      </c>
      <c r="D2775" s="56" t="s">
        <v>90</v>
      </c>
      <c r="E2775" s="56" t="s">
        <v>297</v>
      </c>
      <c r="F2775" s="58" t="s">
        <v>106</v>
      </c>
      <c r="G2775" s="58" t="s">
        <v>107</v>
      </c>
      <c r="H2775" s="56" t="s">
        <v>140</v>
      </c>
      <c r="I2775" s="59"/>
      <c r="J2775" s="59">
        <f t="shared" si="543"/>
        <v>43840</v>
      </c>
      <c r="K2775" s="56" t="s">
        <v>18</v>
      </c>
      <c r="L2775" s="56" t="s">
        <v>18</v>
      </c>
      <c r="M2775" s="60" t="s">
        <v>18886</v>
      </c>
      <c r="N2775" s="56" t="s">
        <v>14026</v>
      </c>
      <c r="O2775" s="56" t="s">
        <v>249</v>
      </c>
      <c r="P2775" s="56" t="s">
        <v>14027</v>
      </c>
      <c r="Q2775" s="56" t="s">
        <v>28</v>
      </c>
      <c r="R2775" s="59"/>
      <c r="S2775" s="56" t="s">
        <v>108</v>
      </c>
      <c r="T2775" s="56" t="s">
        <v>108</v>
      </c>
      <c r="U2775" s="57"/>
      <c r="V2775" s="77"/>
      <c r="W2775" s="62" t="s">
        <v>122</v>
      </c>
      <c r="X2775" s="59"/>
      <c r="Y2775" s="56" t="s">
        <v>108</v>
      </c>
      <c r="Z2775" s="56" t="s">
        <v>121</v>
      </c>
      <c r="AA2775" s="57">
        <v>43811</v>
      </c>
      <c r="AB2775" s="63" t="s">
        <v>238</v>
      </c>
      <c r="AC2775" s="64" t="s">
        <v>6579</v>
      </c>
      <c r="AD2775" s="56" t="s">
        <v>97</v>
      </c>
      <c r="AE2775" s="56" t="s">
        <v>90</v>
      </c>
      <c r="AF2775" s="61"/>
      <c r="AG2775" s="61"/>
      <c r="AH2775" s="67" t="str">
        <v>Dec</v>
      </c>
      <c r="AI2775" s="68" t="str">
        <v>Dec</v>
      </c>
      <c r="AJ2775" s="69">
        <f t="shared" si="500"/>
        <v>1</v>
      </c>
      <c r="AK2775" s="70"/>
      <c r="AL2775" s="71"/>
      <c r="AM2775" s="71" t="str">
        <v>2019</v>
      </c>
      <c r="AN2775" s="70"/>
      <c r="AO2775" s="70" t="s">
        <v>123</v>
      </c>
      <c r="AP2775" s="74">
        <f ca="1"/>
        <v>149</v>
      </c>
    </row>
    <row r="2776" spans="1:42" ht="14.4">
      <c r="A2776" s="55" t="s">
        <v>18887</v>
      </c>
      <c r="B2776" s="56" t="s">
        <v>89</v>
      </c>
      <c r="C2776" s="57">
        <v>43521</v>
      </c>
      <c r="D2776" s="56" t="s">
        <v>90</v>
      </c>
      <c r="E2776" s="56" t="s">
        <v>140</v>
      </c>
      <c r="F2776" s="58" t="s">
        <v>106</v>
      </c>
      <c r="G2776" s="58" t="s">
        <v>107</v>
      </c>
      <c r="H2776" s="56" t="s">
        <v>140</v>
      </c>
      <c r="I2776" s="57"/>
      <c r="J2776" s="57">
        <f t="shared" si="543"/>
        <v>43551</v>
      </c>
      <c r="K2776" s="56" t="s">
        <v>18</v>
      </c>
      <c r="L2776" s="56" t="s">
        <v>18</v>
      </c>
      <c r="M2776" s="60" t="s">
        <v>18888</v>
      </c>
      <c r="N2776" s="56" t="s">
        <v>18889</v>
      </c>
      <c r="O2776" s="56" t="s">
        <v>1143</v>
      </c>
      <c r="P2776" s="56" t="s">
        <v>18890</v>
      </c>
      <c r="Q2776" s="56" t="s">
        <v>17</v>
      </c>
      <c r="R2776" s="57"/>
      <c r="S2776" s="56" t="s">
        <v>108</v>
      </c>
      <c r="T2776" s="56" t="s">
        <v>108</v>
      </c>
      <c r="U2776" s="57"/>
      <c r="V2776" s="62"/>
      <c r="W2776" s="62">
        <v>0</v>
      </c>
      <c r="X2776" s="57"/>
      <c r="Y2776" s="56" t="s">
        <v>108</v>
      </c>
      <c r="Z2776" s="56" t="s">
        <v>121</v>
      </c>
      <c r="AA2776" s="57">
        <v>43549</v>
      </c>
      <c r="AB2776" s="63" t="s">
        <v>147</v>
      </c>
      <c r="AC2776" s="64" t="s">
        <v>7889</v>
      </c>
      <c r="AD2776" s="65" t="s">
        <v>97</v>
      </c>
      <c r="AE2776" s="65" t="s">
        <v>90</v>
      </c>
      <c r="AF2776" s="66"/>
      <c r="AG2776" s="66"/>
      <c r="AH2776" s="67" t="str">
        <v>Feb</v>
      </c>
      <c r="AI2776" s="68" t="str">
        <v>Mar</v>
      </c>
      <c r="AJ2776" s="69">
        <f t="shared" si="500"/>
        <v>28</v>
      </c>
      <c r="AK2776" s="70" t="str">
        <f t="shared" ref="AK2776:AK2777" si="560">IF(R2776="","",SUM(R2776+30))</f>
        <v/>
      </c>
      <c r="AL2776" s="71" t="s">
        <v>17409</v>
      </c>
      <c r="AM2776" s="71" t="str">
        <v>2019</v>
      </c>
      <c r="AN2776" s="70">
        <f t="shared" ref="AN2776:AN2777" si="561">IF(C2776="","",SUM(C2776+10))</f>
        <v>43531</v>
      </c>
      <c r="AO2776" s="70" t="s">
        <v>123</v>
      </c>
      <c r="AP2776" s="74">
        <f ca="1"/>
        <v>438</v>
      </c>
    </row>
    <row r="2777" spans="1:42" ht="14.4">
      <c r="A2777" s="55" t="s">
        <v>18891</v>
      </c>
      <c r="B2777" s="56" t="s">
        <v>89</v>
      </c>
      <c r="C2777" s="57">
        <v>43686</v>
      </c>
      <c r="D2777" s="56" t="s">
        <v>90</v>
      </c>
      <c r="E2777" s="56" t="s">
        <v>276</v>
      </c>
      <c r="F2777" s="58" t="s">
        <v>214</v>
      </c>
      <c r="G2777" s="58" t="s">
        <v>214</v>
      </c>
      <c r="H2777" s="56" t="s">
        <v>276</v>
      </c>
      <c r="I2777" s="59"/>
      <c r="J2777" s="59">
        <f t="shared" si="543"/>
        <v>43716</v>
      </c>
      <c r="K2777" s="56" t="s">
        <v>18</v>
      </c>
      <c r="L2777" s="56" t="s">
        <v>18</v>
      </c>
      <c r="M2777" s="60" t="s">
        <v>18892</v>
      </c>
      <c r="N2777" s="56" t="s">
        <v>18893</v>
      </c>
      <c r="O2777" s="56" t="s">
        <v>143</v>
      </c>
      <c r="P2777" s="56" t="s">
        <v>18894</v>
      </c>
      <c r="Q2777" s="56" t="s">
        <v>217</v>
      </c>
      <c r="R2777" s="57">
        <v>43690</v>
      </c>
      <c r="S2777" s="56" t="s">
        <v>108</v>
      </c>
      <c r="T2777" s="56" t="s">
        <v>108</v>
      </c>
      <c r="U2777" s="57">
        <v>43699</v>
      </c>
      <c r="V2777" s="77"/>
      <c r="W2777" s="62">
        <v>36</v>
      </c>
      <c r="X2777" s="57">
        <v>43707</v>
      </c>
      <c r="Y2777" s="56" t="s">
        <v>108</v>
      </c>
      <c r="Z2777" s="56" t="s">
        <v>121</v>
      </c>
      <c r="AA2777" s="57">
        <v>43707</v>
      </c>
      <c r="AB2777" s="75"/>
      <c r="AC2777" s="64" t="s">
        <v>18895</v>
      </c>
      <c r="AD2777" s="65" t="s">
        <v>97</v>
      </c>
      <c r="AE2777" s="56" t="s">
        <v>119</v>
      </c>
      <c r="AF2777" s="61"/>
      <c r="AG2777" s="61"/>
      <c r="AH2777" s="67" t="str">
        <v>Aug</v>
      </c>
      <c r="AI2777" s="68" t="str">
        <v>Aug</v>
      </c>
      <c r="AJ2777" s="69">
        <f t="shared" si="500"/>
        <v>21</v>
      </c>
      <c r="AK2777" s="70">
        <f t="shared" si="560"/>
        <v>43720</v>
      </c>
      <c r="AL2777" s="71">
        <v>13</v>
      </c>
      <c r="AM2777" s="71" t="str">
        <v>2019</v>
      </c>
      <c r="AN2777" s="70">
        <f t="shared" si="561"/>
        <v>43696</v>
      </c>
      <c r="AO2777" s="70" t="s">
        <v>121</v>
      </c>
      <c r="AP2777" s="74">
        <f ca="1"/>
        <v>273</v>
      </c>
    </row>
    <row r="2778" spans="1:42" ht="14.4">
      <c r="A2778" s="55" t="s">
        <v>18896</v>
      </c>
      <c r="B2778" s="56" t="s">
        <v>89</v>
      </c>
      <c r="C2778" s="57">
        <v>43776</v>
      </c>
      <c r="D2778" s="56" t="s">
        <v>90</v>
      </c>
      <c r="E2778" s="56" t="s">
        <v>276</v>
      </c>
      <c r="F2778" s="58" t="s">
        <v>214</v>
      </c>
      <c r="G2778" s="58" t="s">
        <v>214</v>
      </c>
      <c r="H2778" s="56" t="s">
        <v>276</v>
      </c>
      <c r="I2778" s="59"/>
      <c r="J2778" s="59">
        <f t="shared" si="543"/>
        <v>43806</v>
      </c>
      <c r="K2778" s="56" t="s">
        <v>18</v>
      </c>
      <c r="L2778" s="56" t="s">
        <v>14</v>
      </c>
      <c r="M2778" s="60" t="s">
        <v>18897</v>
      </c>
      <c r="N2778" s="56"/>
      <c r="O2778" s="56"/>
      <c r="P2778" s="56" t="s">
        <v>18898</v>
      </c>
      <c r="Q2778" s="56" t="s">
        <v>217</v>
      </c>
      <c r="R2778" s="59"/>
      <c r="S2778" s="56" t="s">
        <v>108</v>
      </c>
      <c r="T2778" s="56" t="s">
        <v>108</v>
      </c>
      <c r="U2778" s="57"/>
      <c r="V2778" s="77"/>
      <c r="W2778" s="62" t="s">
        <v>108</v>
      </c>
      <c r="X2778" s="59"/>
      <c r="Y2778" s="61"/>
      <c r="Z2778" s="56" t="s">
        <v>108</v>
      </c>
      <c r="AA2778" s="57">
        <v>43791</v>
      </c>
      <c r="AB2778" s="75"/>
      <c r="AC2778" s="64" t="s">
        <v>18899</v>
      </c>
      <c r="AD2778" s="56"/>
      <c r="AE2778" s="56"/>
      <c r="AF2778" s="61"/>
      <c r="AG2778" s="61"/>
      <c r="AH2778" s="67" t="str">
        <v>Nov</v>
      </c>
      <c r="AI2778" s="68" t="str">
        <v>Nov</v>
      </c>
      <c r="AJ2778" s="69">
        <f t="shared" si="500"/>
        <v>15</v>
      </c>
      <c r="AK2778" s="70"/>
      <c r="AL2778" s="71"/>
      <c r="AM2778" s="71" t="str">
        <v>2019</v>
      </c>
      <c r="AN2778" s="70"/>
      <c r="AO2778" s="70" t="s">
        <v>123</v>
      </c>
      <c r="AP2778" s="74">
        <f ca="1"/>
        <v>183</v>
      </c>
    </row>
    <row r="2779" spans="1:42" ht="14.4">
      <c r="A2779" s="55" t="s">
        <v>18900</v>
      </c>
      <c r="B2779" s="56" t="s">
        <v>89</v>
      </c>
      <c r="C2779" s="57">
        <v>43745</v>
      </c>
      <c r="D2779" s="56" t="s">
        <v>90</v>
      </c>
      <c r="E2779" s="56" t="s">
        <v>276</v>
      </c>
      <c r="F2779" s="58" t="s">
        <v>214</v>
      </c>
      <c r="G2779" s="58" t="s">
        <v>214</v>
      </c>
      <c r="H2779" s="56" t="s">
        <v>276</v>
      </c>
      <c r="I2779" s="59"/>
      <c r="J2779" s="59">
        <f t="shared" si="543"/>
        <v>43775</v>
      </c>
      <c r="K2779" s="56" t="s">
        <v>18</v>
      </c>
      <c r="L2779" s="56" t="s">
        <v>18</v>
      </c>
      <c r="M2779" s="60" t="s">
        <v>18901</v>
      </c>
      <c r="N2779" s="56" t="s">
        <v>18897</v>
      </c>
      <c r="O2779" s="56" t="s">
        <v>249</v>
      </c>
      <c r="P2779" s="56" t="s">
        <v>18902</v>
      </c>
      <c r="Q2779" s="56" t="s">
        <v>217</v>
      </c>
      <c r="R2779" s="59"/>
      <c r="S2779" s="56" t="s">
        <v>108</v>
      </c>
      <c r="T2779" s="56" t="s">
        <v>108</v>
      </c>
      <c r="U2779" s="57"/>
      <c r="V2779" s="77"/>
      <c r="W2779" s="62" t="s">
        <v>122</v>
      </c>
      <c r="X2779" s="59"/>
      <c r="Y2779" s="61"/>
      <c r="Z2779" s="56" t="s">
        <v>121</v>
      </c>
      <c r="AA2779" s="57">
        <v>43791</v>
      </c>
      <c r="AB2779" s="75"/>
      <c r="AC2779" s="64" t="s">
        <v>18903</v>
      </c>
      <c r="AD2779" s="56" t="s">
        <v>97</v>
      </c>
      <c r="AE2779" s="56" t="s">
        <v>119</v>
      </c>
      <c r="AF2779" s="61"/>
      <c r="AG2779" s="61"/>
      <c r="AH2779" s="67" t="str">
        <v>Oct</v>
      </c>
      <c r="AI2779" s="68" t="str">
        <v>Nov</v>
      </c>
      <c r="AJ2779" s="69">
        <f t="shared" si="500"/>
        <v>46</v>
      </c>
      <c r="AK2779" s="70" t="str">
        <f t="shared" ref="AK2779:AK2789" si="562">IF(R2779="","",SUM(R2779+30))</f>
        <v/>
      </c>
      <c r="AL2779" s="71" t="s">
        <v>17409</v>
      </c>
      <c r="AM2779" s="71" t="str">
        <v>2019</v>
      </c>
      <c r="AN2779" s="70"/>
      <c r="AO2779" s="70" t="s">
        <v>123</v>
      </c>
      <c r="AP2779" s="74">
        <f ca="1"/>
        <v>214</v>
      </c>
    </row>
    <row r="2780" spans="1:42" ht="14.4">
      <c r="A2780" s="55" t="s">
        <v>18904</v>
      </c>
      <c r="B2780" s="56" t="s">
        <v>89</v>
      </c>
      <c r="C2780" s="57">
        <v>43762</v>
      </c>
      <c r="D2780" s="56" t="s">
        <v>90</v>
      </c>
      <c r="E2780" s="56" t="s">
        <v>276</v>
      </c>
      <c r="F2780" s="58" t="s">
        <v>214</v>
      </c>
      <c r="G2780" s="58" t="s">
        <v>214</v>
      </c>
      <c r="H2780" s="56" t="s">
        <v>276</v>
      </c>
      <c r="I2780" s="59"/>
      <c r="J2780" s="59">
        <f t="shared" si="543"/>
        <v>43792</v>
      </c>
      <c r="K2780" s="56" t="s">
        <v>18</v>
      </c>
      <c r="L2780" s="56" t="s">
        <v>18</v>
      </c>
      <c r="M2780" s="60" t="s">
        <v>18905</v>
      </c>
      <c r="N2780" s="56" t="s">
        <v>18906</v>
      </c>
      <c r="O2780" s="56" t="s">
        <v>20</v>
      </c>
      <c r="P2780" s="56" t="s">
        <v>18907</v>
      </c>
      <c r="Q2780" s="56" t="s">
        <v>150</v>
      </c>
      <c r="R2780" s="59"/>
      <c r="S2780" s="56" t="s">
        <v>18</v>
      </c>
      <c r="T2780" s="56" t="s">
        <v>108</v>
      </c>
      <c r="U2780" s="57"/>
      <c r="V2780" s="77"/>
      <c r="W2780" s="62" t="s">
        <v>108</v>
      </c>
      <c r="X2780" s="59"/>
      <c r="Y2780" s="56" t="s">
        <v>108</v>
      </c>
      <c r="Z2780" s="56" t="s">
        <v>121</v>
      </c>
      <c r="AA2780" s="57">
        <v>43803</v>
      </c>
      <c r="AB2780" s="75"/>
      <c r="AC2780" s="64" t="s">
        <v>18908</v>
      </c>
      <c r="AD2780" s="56" t="s">
        <v>97</v>
      </c>
      <c r="AE2780" s="56" t="s">
        <v>119</v>
      </c>
      <c r="AF2780" s="61"/>
      <c r="AG2780" s="61"/>
      <c r="AH2780" s="67" t="str">
        <v>Oct</v>
      </c>
      <c r="AI2780" s="68" t="str">
        <v>Dec</v>
      </c>
      <c r="AJ2780" s="69">
        <f t="shared" si="500"/>
        <v>41</v>
      </c>
      <c r="AK2780" s="70" t="str">
        <f t="shared" si="562"/>
        <v/>
      </c>
      <c r="AL2780" s="71" t="s">
        <v>17409</v>
      </c>
      <c r="AM2780" s="71" t="str">
        <v>2019</v>
      </c>
      <c r="AN2780" s="70"/>
      <c r="AO2780" s="70" t="s">
        <v>123</v>
      </c>
      <c r="AP2780" s="74">
        <f ca="1"/>
        <v>197</v>
      </c>
    </row>
    <row r="2781" spans="1:42" ht="14.4">
      <c r="A2781" s="55" t="s">
        <v>18909</v>
      </c>
      <c r="B2781" s="56" t="s">
        <v>89</v>
      </c>
      <c r="C2781" s="57">
        <v>43558</v>
      </c>
      <c r="D2781" s="56" t="s">
        <v>229</v>
      </c>
      <c r="E2781" s="56" t="s">
        <v>112</v>
      </c>
      <c r="F2781" s="58" t="s">
        <v>106</v>
      </c>
      <c r="G2781" s="58" t="s">
        <v>113</v>
      </c>
      <c r="H2781" s="56" t="s">
        <v>112</v>
      </c>
      <c r="I2781" s="59"/>
      <c r="J2781" s="59">
        <f t="shared" si="543"/>
        <v>43588</v>
      </c>
      <c r="K2781" s="56" t="s">
        <v>18</v>
      </c>
      <c r="L2781" s="56" t="s">
        <v>18</v>
      </c>
      <c r="M2781" s="60" t="s">
        <v>18910</v>
      </c>
      <c r="N2781" s="56" t="s">
        <v>18911</v>
      </c>
      <c r="O2781" s="56" t="s">
        <v>95</v>
      </c>
      <c r="P2781" s="56" t="s">
        <v>18912</v>
      </c>
      <c r="Q2781" s="56" t="s">
        <v>116</v>
      </c>
      <c r="R2781" s="57"/>
      <c r="S2781" s="56" t="s">
        <v>18</v>
      </c>
      <c r="T2781" s="56" t="s">
        <v>18</v>
      </c>
      <c r="U2781" s="57">
        <v>43563</v>
      </c>
      <c r="V2781" s="77"/>
      <c r="W2781" s="62">
        <v>5.75</v>
      </c>
      <c r="X2781" s="57">
        <v>43585</v>
      </c>
      <c r="Y2781" s="56" t="s">
        <v>108</v>
      </c>
      <c r="Z2781" s="56" t="s">
        <v>121</v>
      </c>
      <c r="AA2781" s="57">
        <v>43585</v>
      </c>
      <c r="AB2781" s="63" t="s">
        <v>168</v>
      </c>
      <c r="AC2781" s="64" t="s">
        <v>18913</v>
      </c>
      <c r="AD2781" s="65" t="s">
        <v>97</v>
      </c>
      <c r="AE2781" s="56" t="s">
        <v>119</v>
      </c>
      <c r="AF2781" s="61"/>
      <c r="AG2781" s="61"/>
      <c r="AH2781" s="67" t="str">
        <v>Apr</v>
      </c>
      <c r="AI2781" s="68" t="str">
        <v>Apr</v>
      </c>
      <c r="AJ2781" s="69">
        <f t="shared" si="500"/>
        <v>27</v>
      </c>
      <c r="AK2781" s="70" t="str">
        <f t="shared" si="562"/>
        <v/>
      </c>
      <c r="AL2781" s="71" t="s">
        <v>17409</v>
      </c>
      <c r="AM2781" s="71" t="str">
        <v>2019</v>
      </c>
      <c r="AN2781" s="70">
        <f t="shared" ref="AN2781:AN2789" si="563">IF(C2781="","",SUM(C2781+10))</f>
        <v>43568</v>
      </c>
      <c r="AO2781" s="70" t="s">
        <v>123</v>
      </c>
      <c r="AP2781" s="74">
        <f ca="1"/>
        <v>401</v>
      </c>
    </row>
    <row r="2782" spans="1:42" ht="14.4">
      <c r="A2782" s="55" t="s">
        <v>18914</v>
      </c>
      <c r="B2782" s="56" t="s">
        <v>89</v>
      </c>
      <c r="C2782" s="57">
        <v>43558</v>
      </c>
      <c r="D2782" s="56" t="s">
        <v>229</v>
      </c>
      <c r="E2782" s="56" t="s">
        <v>112</v>
      </c>
      <c r="F2782" s="58" t="s">
        <v>106</v>
      </c>
      <c r="G2782" s="58" t="s">
        <v>113</v>
      </c>
      <c r="H2782" s="56" t="s">
        <v>112</v>
      </c>
      <c r="I2782" s="59"/>
      <c r="J2782" s="59">
        <f t="shared" si="543"/>
        <v>43588</v>
      </c>
      <c r="K2782" s="56" t="s">
        <v>18</v>
      </c>
      <c r="L2782" s="56" t="s">
        <v>18</v>
      </c>
      <c r="M2782" s="60" t="s">
        <v>18910</v>
      </c>
      <c r="N2782" s="56" t="s">
        <v>18911</v>
      </c>
      <c r="O2782" s="56" t="s">
        <v>95</v>
      </c>
      <c r="P2782" s="56" t="s">
        <v>18912</v>
      </c>
      <c r="Q2782" s="317" t="s">
        <v>96</v>
      </c>
      <c r="R2782" s="57"/>
      <c r="S2782" s="56" t="s">
        <v>18</v>
      </c>
      <c r="T2782" s="56" t="s">
        <v>18</v>
      </c>
      <c r="U2782" s="57">
        <v>43563</v>
      </c>
      <c r="V2782" s="77"/>
      <c r="W2782" s="62">
        <v>2.25</v>
      </c>
      <c r="X2782" s="57">
        <v>43585</v>
      </c>
      <c r="Y2782" s="56" t="s">
        <v>108</v>
      </c>
      <c r="Z2782" s="56" t="s">
        <v>121</v>
      </c>
      <c r="AA2782" s="57">
        <v>43585</v>
      </c>
      <c r="AB2782" s="63" t="s">
        <v>168</v>
      </c>
      <c r="AC2782" s="64" t="s">
        <v>18915</v>
      </c>
      <c r="AD2782" s="65" t="s">
        <v>97</v>
      </c>
      <c r="AE2782" s="56" t="s">
        <v>119</v>
      </c>
      <c r="AF2782" s="61"/>
      <c r="AG2782" s="61"/>
      <c r="AH2782" s="67" t="str">
        <v>Apr</v>
      </c>
      <c r="AI2782" s="68" t="str">
        <v>Apr</v>
      </c>
      <c r="AJ2782" s="69">
        <f t="shared" si="500"/>
        <v>27</v>
      </c>
      <c r="AK2782" s="70" t="str">
        <f t="shared" si="562"/>
        <v/>
      </c>
      <c r="AL2782" s="71" t="s">
        <v>17409</v>
      </c>
      <c r="AM2782" s="71" t="str">
        <v>2019</v>
      </c>
      <c r="AN2782" s="70">
        <f t="shared" si="563"/>
        <v>43568</v>
      </c>
      <c r="AO2782" s="70" t="s">
        <v>123</v>
      </c>
      <c r="AP2782" s="74">
        <f ca="1"/>
        <v>401</v>
      </c>
    </row>
    <row r="2783" spans="1:42" ht="14.4">
      <c r="A2783" s="55" t="s">
        <v>18916</v>
      </c>
      <c r="B2783" s="56" t="s">
        <v>89</v>
      </c>
      <c r="C2783" s="57">
        <v>43633</v>
      </c>
      <c r="D2783" s="56" t="s">
        <v>90</v>
      </c>
      <c r="E2783" s="56" t="s">
        <v>12</v>
      </c>
      <c r="F2783" s="58" t="s">
        <v>106</v>
      </c>
      <c r="G2783" s="58" t="s">
        <v>107</v>
      </c>
      <c r="H2783" s="56" t="s">
        <v>12</v>
      </c>
      <c r="I2783" s="57"/>
      <c r="J2783" s="57">
        <f t="shared" si="543"/>
        <v>43663</v>
      </c>
      <c r="K2783" s="56" t="s">
        <v>18</v>
      </c>
      <c r="L2783" s="56" t="s">
        <v>18</v>
      </c>
      <c r="M2783" s="60" t="s">
        <v>18917</v>
      </c>
      <c r="N2783" s="56" t="s">
        <v>18918</v>
      </c>
      <c r="O2783" s="56" t="s">
        <v>29</v>
      </c>
      <c r="P2783" s="56"/>
      <c r="Q2783" s="56"/>
      <c r="R2783" s="57">
        <v>43636</v>
      </c>
      <c r="S2783" s="56"/>
      <c r="T2783" s="56"/>
      <c r="U2783" s="57"/>
      <c r="V2783" s="62"/>
      <c r="W2783" s="62"/>
      <c r="X2783" s="57"/>
      <c r="Y2783" s="56" t="s">
        <v>338</v>
      </c>
      <c r="Z2783" s="56" t="s">
        <v>123</v>
      </c>
      <c r="AA2783" s="57">
        <v>43637</v>
      </c>
      <c r="AB2783" s="75"/>
      <c r="AC2783" s="64" t="s">
        <v>18919</v>
      </c>
      <c r="AD2783" s="56" t="s">
        <v>294</v>
      </c>
      <c r="AE2783" s="56" t="s">
        <v>90</v>
      </c>
      <c r="AF2783" s="61"/>
      <c r="AG2783" s="61"/>
      <c r="AH2783" s="67" t="str">
        <v>Jun</v>
      </c>
      <c r="AI2783" s="68" t="str">
        <v>Jun</v>
      </c>
      <c r="AJ2783" s="69">
        <f t="shared" si="500"/>
        <v>4</v>
      </c>
      <c r="AK2783" s="70">
        <f t="shared" si="562"/>
        <v>43666</v>
      </c>
      <c r="AL2783" s="71">
        <v>29</v>
      </c>
      <c r="AM2783" s="71" t="str">
        <v>2019</v>
      </c>
      <c r="AN2783" s="70">
        <f t="shared" si="563"/>
        <v>43643</v>
      </c>
      <c r="AO2783" s="70" t="s">
        <v>121</v>
      </c>
      <c r="AP2783" s="74">
        <f ca="1"/>
        <v>326</v>
      </c>
    </row>
    <row r="2784" spans="1:42" ht="14.4">
      <c r="A2784" s="55" t="s">
        <v>18920</v>
      </c>
      <c r="B2784" s="56" t="s">
        <v>89</v>
      </c>
      <c r="C2784" s="57">
        <v>43700</v>
      </c>
      <c r="D2784" s="56" t="s">
        <v>90</v>
      </c>
      <c r="E2784" s="56" t="s">
        <v>12</v>
      </c>
      <c r="F2784" s="58" t="s">
        <v>106</v>
      </c>
      <c r="G2784" s="58" t="s">
        <v>107</v>
      </c>
      <c r="H2784" s="56" t="s">
        <v>12</v>
      </c>
      <c r="I2784" s="57"/>
      <c r="J2784" s="57">
        <f t="shared" si="543"/>
        <v>43730</v>
      </c>
      <c r="K2784" s="56" t="s">
        <v>18</v>
      </c>
      <c r="L2784" s="56" t="s">
        <v>108</v>
      </c>
      <c r="M2784" s="60" t="s">
        <v>18921</v>
      </c>
      <c r="N2784" s="56"/>
      <c r="O2784" s="56" t="s">
        <v>27</v>
      </c>
      <c r="P2784" s="56" t="s">
        <v>18922</v>
      </c>
      <c r="Q2784" s="56" t="s">
        <v>17</v>
      </c>
      <c r="R2784" s="57"/>
      <c r="S2784" s="56"/>
      <c r="T2784" s="56"/>
      <c r="U2784" s="57"/>
      <c r="V2784" s="62"/>
      <c r="W2784" s="62"/>
      <c r="X2784" s="57"/>
      <c r="Y2784" s="56"/>
      <c r="Z2784" s="56" t="s">
        <v>123</v>
      </c>
      <c r="AA2784" s="57">
        <v>43749</v>
      </c>
      <c r="AB2784" s="63"/>
      <c r="AC2784" s="64" t="s">
        <v>18923</v>
      </c>
      <c r="AD2784" s="56" t="s">
        <v>179</v>
      </c>
      <c r="AE2784" s="56" t="s">
        <v>90</v>
      </c>
      <c r="AF2784" s="61"/>
      <c r="AG2784" s="61"/>
      <c r="AH2784" s="67" t="str">
        <v>Aug</v>
      </c>
      <c r="AI2784" s="68" t="str">
        <v>Oct</v>
      </c>
      <c r="AJ2784" s="69">
        <f t="shared" si="500"/>
        <v>49</v>
      </c>
      <c r="AK2784" s="70" t="str">
        <f t="shared" si="562"/>
        <v/>
      </c>
      <c r="AL2784" s="71" t="s">
        <v>17409</v>
      </c>
      <c r="AM2784" s="71" t="str">
        <v>2019</v>
      </c>
      <c r="AN2784" s="70">
        <f t="shared" si="563"/>
        <v>43710</v>
      </c>
      <c r="AO2784" s="70" t="s">
        <v>123</v>
      </c>
      <c r="AP2784" s="74">
        <f ca="1"/>
        <v>259</v>
      </c>
    </row>
    <row r="2785" spans="1:42" ht="14.4">
      <c r="A2785" s="55" t="s">
        <v>18924</v>
      </c>
      <c r="B2785" s="56" t="s">
        <v>89</v>
      </c>
      <c r="C2785" s="57">
        <v>43728</v>
      </c>
      <c r="D2785" s="56" t="s">
        <v>90</v>
      </c>
      <c r="E2785" s="56" t="s">
        <v>276</v>
      </c>
      <c r="F2785" s="58" t="s">
        <v>214</v>
      </c>
      <c r="G2785" s="58" t="s">
        <v>214</v>
      </c>
      <c r="H2785" s="56" t="s">
        <v>276</v>
      </c>
      <c r="I2785" s="57"/>
      <c r="J2785" s="57">
        <f t="shared" si="543"/>
        <v>43758</v>
      </c>
      <c r="K2785" s="56" t="s">
        <v>18</v>
      </c>
      <c r="L2785" s="56" t="s">
        <v>14</v>
      </c>
      <c r="M2785" s="60" t="s">
        <v>18925</v>
      </c>
      <c r="N2785" s="56" t="s">
        <v>18926</v>
      </c>
      <c r="O2785" s="56"/>
      <c r="P2785" s="56" t="s">
        <v>325</v>
      </c>
      <c r="Q2785" s="56" t="s">
        <v>217</v>
      </c>
      <c r="R2785" s="57"/>
      <c r="S2785" s="56" t="s">
        <v>108</v>
      </c>
      <c r="T2785" s="56" t="s">
        <v>108</v>
      </c>
      <c r="U2785" s="57"/>
      <c r="V2785" s="62"/>
      <c r="W2785" s="62" t="s">
        <v>108</v>
      </c>
      <c r="X2785" s="57"/>
      <c r="Y2785" s="56" t="s">
        <v>108</v>
      </c>
      <c r="Z2785" s="56" t="s">
        <v>123</v>
      </c>
      <c r="AA2785" s="57">
        <v>43738</v>
      </c>
      <c r="AB2785" s="63"/>
      <c r="AC2785" s="64" t="s">
        <v>18927</v>
      </c>
      <c r="AD2785" s="56" t="s">
        <v>118</v>
      </c>
      <c r="AE2785" s="56" t="s">
        <v>90</v>
      </c>
      <c r="AF2785" s="61"/>
      <c r="AG2785" s="61"/>
      <c r="AH2785" s="67" t="str">
        <v>Sep</v>
      </c>
      <c r="AI2785" s="68" t="str">
        <v>Sep</v>
      </c>
      <c r="AJ2785" s="69">
        <f t="shared" si="500"/>
        <v>10</v>
      </c>
      <c r="AK2785" s="70" t="str">
        <f t="shared" si="562"/>
        <v/>
      </c>
      <c r="AL2785" s="71" t="s">
        <v>17409</v>
      </c>
      <c r="AM2785" s="71" t="str">
        <v>2019</v>
      </c>
      <c r="AN2785" s="70">
        <f t="shared" si="563"/>
        <v>43738</v>
      </c>
      <c r="AO2785" s="70" t="s">
        <v>123</v>
      </c>
      <c r="AP2785" s="74">
        <f ca="1"/>
        <v>231</v>
      </c>
    </row>
    <row r="2786" spans="1:42" ht="14.4">
      <c r="A2786" s="55" t="s">
        <v>18928</v>
      </c>
      <c r="B2786" s="56" t="s">
        <v>89</v>
      </c>
      <c r="C2786" s="57">
        <v>43682</v>
      </c>
      <c r="D2786" s="56" t="s">
        <v>90</v>
      </c>
      <c r="E2786" s="56" t="s">
        <v>140</v>
      </c>
      <c r="F2786" s="58" t="s">
        <v>106</v>
      </c>
      <c r="G2786" s="58" t="s">
        <v>107</v>
      </c>
      <c r="H2786" s="56" t="s">
        <v>140</v>
      </c>
      <c r="I2786" s="57"/>
      <c r="J2786" s="57">
        <f t="shared" si="543"/>
        <v>43712</v>
      </c>
      <c r="K2786" s="56" t="s">
        <v>18</v>
      </c>
      <c r="L2786" s="56" t="s">
        <v>18</v>
      </c>
      <c r="M2786" s="60" t="s">
        <v>18929</v>
      </c>
      <c r="N2786" s="56" t="s">
        <v>18930</v>
      </c>
      <c r="O2786" s="56" t="s">
        <v>436</v>
      </c>
      <c r="P2786" s="56" t="s">
        <v>18931</v>
      </c>
      <c r="Q2786" s="56" t="s">
        <v>17</v>
      </c>
      <c r="R2786" s="57"/>
      <c r="S2786" s="56" t="s">
        <v>18</v>
      </c>
      <c r="T2786" s="56" t="s">
        <v>108</v>
      </c>
      <c r="U2786" s="57"/>
      <c r="V2786" s="62"/>
      <c r="W2786" s="62">
        <v>0</v>
      </c>
      <c r="X2786" s="57"/>
      <c r="Y2786" s="56" t="s">
        <v>108</v>
      </c>
      <c r="Z2786" s="56" t="s">
        <v>121</v>
      </c>
      <c r="AA2786" s="57">
        <v>43682</v>
      </c>
      <c r="AB2786" s="63" t="s">
        <v>124</v>
      </c>
      <c r="AC2786" s="64" t="s">
        <v>12854</v>
      </c>
      <c r="AD2786" s="65" t="s">
        <v>97</v>
      </c>
      <c r="AE2786" s="56" t="s">
        <v>90</v>
      </c>
      <c r="AF2786" s="61"/>
      <c r="AG2786" s="61"/>
      <c r="AH2786" s="67" t="str">
        <v>Aug</v>
      </c>
      <c r="AI2786" s="68" t="str">
        <v>Aug</v>
      </c>
      <c r="AJ2786" s="69">
        <f t="shared" si="500"/>
        <v>0</v>
      </c>
      <c r="AK2786" s="70" t="str">
        <f t="shared" si="562"/>
        <v/>
      </c>
      <c r="AL2786" s="71" t="s">
        <v>17409</v>
      </c>
      <c r="AM2786" s="71" t="str">
        <v>2019</v>
      </c>
      <c r="AN2786" s="70">
        <f t="shared" si="563"/>
        <v>43692</v>
      </c>
      <c r="AO2786" s="70" t="s">
        <v>123</v>
      </c>
      <c r="AP2786" s="74">
        <f ca="1"/>
        <v>277</v>
      </c>
    </row>
    <row r="2787" spans="1:42" ht="14.4">
      <c r="A2787" s="55" t="s">
        <v>18932</v>
      </c>
      <c r="B2787" s="56" t="s">
        <v>89</v>
      </c>
      <c r="C2787" s="57">
        <v>43637</v>
      </c>
      <c r="D2787" s="56" t="s">
        <v>90</v>
      </c>
      <c r="E2787" s="56" t="s">
        <v>327</v>
      </c>
      <c r="F2787" s="58" t="s">
        <v>92</v>
      </c>
      <c r="G2787" s="58" t="s">
        <v>328</v>
      </c>
      <c r="H2787" s="56" t="s">
        <v>327</v>
      </c>
      <c r="I2787" s="57"/>
      <c r="J2787" s="57">
        <f t="shared" si="543"/>
        <v>43667</v>
      </c>
      <c r="K2787" s="56" t="s">
        <v>18</v>
      </c>
      <c r="L2787" s="56" t="s">
        <v>18</v>
      </c>
      <c r="M2787" s="60" t="s">
        <v>18933</v>
      </c>
      <c r="N2787" s="56" t="s">
        <v>18934</v>
      </c>
      <c r="O2787" s="56" t="s">
        <v>271</v>
      </c>
      <c r="P2787" s="56" t="s">
        <v>331</v>
      </c>
      <c r="Q2787" s="56" t="s">
        <v>96</v>
      </c>
      <c r="R2787" s="57"/>
      <c r="S2787" s="56" t="s">
        <v>18</v>
      </c>
      <c r="T2787" s="56"/>
      <c r="U2787" s="57"/>
      <c r="V2787" s="62"/>
      <c r="W2787" s="62"/>
      <c r="X2787" s="57"/>
      <c r="Y2787" s="56"/>
      <c r="Z2787" s="56" t="s">
        <v>121</v>
      </c>
      <c r="AA2787" s="57">
        <v>43637</v>
      </c>
      <c r="AB2787" s="63"/>
      <c r="AC2787" s="64" t="s">
        <v>332</v>
      </c>
      <c r="AD2787" s="65" t="s">
        <v>97</v>
      </c>
      <c r="AE2787" s="56" t="s">
        <v>90</v>
      </c>
      <c r="AF2787" s="61"/>
      <c r="AG2787" s="61"/>
      <c r="AH2787" s="67" t="str">
        <v>Jun</v>
      </c>
      <c r="AI2787" s="68" t="str">
        <v>Jun</v>
      </c>
      <c r="AJ2787" s="69">
        <f t="shared" si="500"/>
        <v>0</v>
      </c>
      <c r="AK2787" s="70" t="str">
        <f t="shared" si="562"/>
        <v/>
      </c>
      <c r="AL2787" s="71" t="s">
        <v>17409</v>
      </c>
      <c r="AM2787" s="71" t="str">
        <v>2019</v>
      </c>
      <c r="AN2787" s="70">
        <f t="shared" si="563"/>
        <v>43647</v>
      </c>
      <c r="AO2787" s="70" t="s">
        <v>123</v>
      </c>
      <c r="AP2787" s="74">
        <f ca="1"/>
        <v>322</v>
      </c>
    </row>
    <row r="2788" spans="1:42" ht="14.4">
      <c r="A2788" s="55" t="s">
        <v>18935</v>
      </c>
      <c r="B2788" s="56" t="s">
        <v>89</v>
      </c>
      <c r="C2788" s="57">
        <v>43669</v>
      </c>
      <c r="D2788" s="56" t="s">
        <v>90</v>
      </c>
      <c r="E2788" s="56" t="s">
        <v>327</v>
      </c>
      <c r="F2788" s="58" t="s">
        <v>92</v>
      </c>
      <c r="G2788" s="58" t="s">
        <v>328</v>
      </c>
      <c r="H2788" s="56" t="s">
        <v>327</v>
      </c>
      <c r="I2788" s="57"/>
      <c r="J2788" s="57">
        <f t="shared" si="543"/>
        <v>43699</v>
      </c>
      <c r="K2788" s="56" t="s">
        <v>18</v>
      </c>
      <c r="L2788" s="56" t="s">
        <v>18</v>
      </c>
      <c r="M2788" s="60" t="s">
        <v>18933</v>
      </c>
      <c r="N2788" s="56" t="s">
        <v>330</v>
      </c>
      <c r="O2788" s="56" t="s">
        <v>271</v>
      </c>
      <c r="P2788" s="56" t="s">
        <v>331</v>
      </c>
      <c r="Q2788" s="56" t="s">
        <v>96</v>
      </c>
      <c r="R2788" s="57"/>
      <c r="S2788" s="56" t="s">
        <v>18</v>
      </c>
      <c r="T2788" s="56"/>
      <c r="U2788" s="57"/>
      <c r="V2788" s="62"/>
      <c r="W2788" s="62"/>
      <c r="X2788" s="57"/>
      <c r="Y2788" s="56"/>
      <c r="Z2788" s="56" t="s">
        <v>121</v>
      </c>
      <c r="AA2788" s="57">
        <v>43675</v>
      </c>
      <c r="AB2788" s="63"/>
      <c r="AC2788" s="64" t="s">
        <v>332</v>
      </c>
      <c r="AD2788" s="65" t="s">
        <v>97</v>
      </c>
      <c r="AE2788" s="56" t="s">
        <v>90</v>
      </c>
      <c r="AF2788" s="61"/>
      <c r="AG2788" s="61"/>
      <c r="AH2788" s="67" t="str">
        <v>Jul</v>
      </c>
      <c r="AI2788" s="68" t="str">
        <v>Jul</v>
      </c>
      <c r="AJ2788" s="69">
        <f t="shared" si="500"/>
        <v>6</v>
      </c>
      <c r="AK2788" s="70" t="str">
        <f t="shared" si="562"/>
        <v/>
      </c>
      <c r="AL2788" s="71" t="s">
        <v>17409</v>
      </c>
      <c r="AM2788" s="71" t="str">
        <v>2019</v>
      </c>
      <c r="AN2788" s="70">
        <f t="shared" si="563"/>
        <v>43679</v>
      </c>
      <c r="AO2788" s="70" t="s">
        <v>123</v>
      </c>
      <c r="AP2788" s="74">
        <f ca="1"/>
        <v>290</v>
      </c>
    </row>
    <row r="2789" spans="1:42" ht="14.4">
      <c r="A2789" s="55" t="s">
        <v>18936</v>
      </c>
      <c r="B2789" s="56" t="s">
        <v>89</v>
      </c>
      <c r="C2789" s="57">
        <v>43635</v>
      </c>
      <c r="D2789" s="56" t="s">
        <v>90</v>
      </c>
      <c r="E2789" s="56" t="s">
        <v>140</v>
      </c>
      <c r="F2789" s="58" t="s">
        <v>106</v>
      </c>
      <c r="G2789" s="58" t="s">
        <v>107</v>
      </c>
      <c r="H2789" s="56" t="s">
        <v>140</v>
      </c>
      <c r="I2789" s="59"/>
      <c r="J2789" s="59">
        <f t="shared" si="543"/>
        <v>43665</v>
      </c>
      <c r="K2789" s="56" t="s">
        <v>18</v>
      </c>
      <c r="L2789" s="56" t="s">
        <v>18</v>
      </c>
      <c r="M2789" s="60" t="s">
        <v>18937</v>
      </c>
      <c r="N2789" s="56" t="s">
        <v>18938</v>
      </c>
      <c r="O2789" s="56" t="s">
        <v>114</v>
      </c>
      <c r="P2789" s="56" t="s">
        <v>18939</v>
      </c>
      <c r="Q2789" s="56" t="s">
        <v>17</v>
      </c>
      <c r="R2789" s="59"/>
      <c r="S2789" s="56" t="s">
        <v>18</v>
      </c>
      <c r="T2789" s="56" t="s">
        <v>108</v>
      </c>
      <c r="U2789" s="59"/>
      <c r="V2789" s="77"/>
      <c r="W2789" s="62">
        <v>0</v>
      </c>
      <c r="X2789" s="59"/>
      <c r="Y2789" s="56" t="s">
        <v>108</v>
      </c>
      <c r="Z2789" s="56" t="s">
        <v>121</v>
      </c>
      <c r="AA2789" s="57">
        <v>43635</v>
      </c>
      <c r="AB2789" s="63" t="s">
        <v>484</v>
      </c>
      <c r="AC2789" s="64" t="s">
        <v>18940</v>
      </c>
      <c r="AD2789" s="65" t="s">
        <v>97</v>
      </c>
      <c r="AE2789" s="56" t="s">
        <v>90</v>
      </c>
      <c r="AF2789" s="61"/>
      <c r="AG2789" s="61"/>
      <c r="AH2789" s="67" t="str">
        <v>Jun</v>
      </c>
      <c r="AI2789" s="68" t="str">
        <v>Jun</v>
      </c>
      <c r="AJ2789" s="69">
        <f t="shared" si="500"/>
        <v>0</v>
      </c>
      <c r="AK2789" s="70" t="str">
        <f t="shared" si="562"/>
        <v/>
      </c>
      <c r="AL2789" s="71" t="s">
        <v>17409</v>
      </c>
      <c r="AM2789" s="71" t="str">
        <v>2019</v>
      </c>
      <c r="AN2789" s="70">
        <f t="shared" si="563"/>
        <v>43645</v>
      </c>
      <c r="AO2789" s="70" t="s">
        <v>123</v>
      </c>
      <c r="AP2789" s="74">
        <f ca="1"/>
        <v>324</v>
      </c>
    </row>
    <row r="2790" spans="1:42" ht="14.4">
      <c r="A2790" s="55" t="s">
        <v>18941</v>
      </c>
      <c r="B2790" s="56" t="s">
        <v>89</v>
      </c>
      <c r="C2790" s="57">
        <v>43818</v>
      </c>
      <c r="D2790" s="56" t="s">
        <v>90</v>
      </c>
      <c r="E2790" s="56" t="s">
        <v>297</v>
      </c>
      <c r="F2790" s="58" t="s">
        <v>106</v>
      </c>
      <c r="G2790" s="58" t="s">
        <v>107</v>
      </c>
      <c r="H2790" s="56" t="s">
        <v>140</v>
      </c>
      <c r="I2790" s="59"/>
      <c r="J2790" s="59">
        <f t="shared" si="543"/>
        <v>43848</v>
      </c>
      <c r="K2790" s="56" t="s">
        <v>18</v>
      </c>
      <c r="L2790" s="56" t="s">
        <v>14</v>
      </c>
      <c r="M2790" s="60" t="s">
        <v>18942</v>
      </c>
      <c r="N2790" s="56" t="s">
        <v>18942</v>
      </c>
      <c r="O2790" s="56" t="s">
        <v>27</v>
      </c>
      <c r="P2790" s="56" t="s">
        <v>108</v>
      </c>
      <c r="Q2790" s="56" t="s">
        <v>237</v>
      </c>
      <c r="R2790" s="59"/>
      <c r="S2790" s="56" t="s">
        <v>108</v>
      </c>
      <c r="T2790" s="56" t="s">
        <v>108</v>
      </c>
      <c r="U2790" s="57"/>
      <c r="V2790" s="77"/>
      <c r="W2790" s="62" t="s">
        <v>108</v>
      </c>
      <c r="X2790" s="59"/>
      <c r="Y2790" s="56" t="s">
        <v>108</v>
      </c>
      <c r="Z2790" s="56" t="s">
        <v>121</v>
      </c>
      <c r="AA2790" s="57">
        <v>43819</v>
      </c>
      <c r="AB2790" s="63" t="s">
        <v>238</v>
      </c>
      <c r="AC2790" s="64" t="s">
        <v>18943</v>
      </c>
      <c r="AD2790" s="56" t="s">
        <v>118</v>
      </c>
      <c r="AE2790" s="56"/>
      <c r="AF2790" s="61"/>
      <c r="AG2790" s="61"/>
      <c r="AH2790" s="67" t="str">
        <v>Dec</v>
      </c>
      <c r="AI2790" s="68" t="str">
        <v>Dec</v>
      </c>
      <c r="AJ2790" s="69">
        <f t="shared" si="500"/>
        <v>1</v>
      </c>
      <c r="AK2790" s="70"/>
      <c r="AL2790" s="71"/>
      <c r="AM2790" s="71" t="str">
        <v>2019</v>
      </c>
      <c r="AN2790" s="70"/>
      <c r="AO2790" s="70" t="s">
        <v>123</v>
      </c>
      <c r="AP2790" s="74">
        <f ca="1"/>
        <v>141</v>
      </c>
    </row>
    <row r="2791" spans="1:42" ht="14.4">
      <c r="A2791" s="55" t="s">
        <v>18944</v>
      </c>
      <c r="B2791" s="56" t="s">
        <v>89</v>
      </c>
      <c r="C2791" s="57">
        <v>43654</v>
      </c>
      <c r="D2791" s="56" t="s">
        <v>119</v>
      </c>
      <c r="E2791" s="56" t="s">
        <v>276</v>
      </c>
      <c r="F2791" s="58" t="s">
        <v>214</v>
      </c>
      <c r="G2791" s="58" t="s">
        <v>214</v>
      </c>
      <c r="H2791" s="56" t="s">
        <v>18945</v>
      </c>
      <c r="I2791" s="57"/>
      <c r="J2791" s="57">
        <f t="shared" si="543"/>
        <v>43684</v>
      </c>
      <c r="K2791" s="56" t="s">
        <v>18</v>
      </c>
      <c r="L2791" s="56" t="s">
        <v>14</v>
      </c>
      <c r="M2791" s="60" t="s">
        <v>18946</v>
      </c>
      <c r="N2791" s="56" t="s">
        <v>18947</v>
      </c>
      <c r="O2791" s="56" t="s">
        <v>249</v>
      </c>
      <c r="P2791" s="56" t="s">
        <v>18948</v>
      </c>
      <c r="Q2791" s="56" t="s">
        <v>217</v>
      </c>
      <c r="R2791" s="57"/>
      <c r="S2791" s="56"/>
      <c r="T2791" s="56"/>
      <c r="U2791" s="57"/>
      <c r="V2791" s="62"/>
      <c r="W2791" s="62" t="s">
        <v>108</v>
      </c>
      <c r="X2791" s="57"/>
      <c r="Y2791" s="56"/>
      <c r="Z2791" s="56" t="s">
        <v>123</v>
      </c>
      <c r="AA2791" s="57">
        <v>43677</v>
      </c>
      <c r="AB2791" s="63" t="s">
        <v>163</v>
      </c>
      <c r="AC2791" s="64" t="s">
        <v>18949</v>
      </c>
      <c r="AD2791" s="56" t="s">
        <v>118</v>
      </c>
      <c r="AE2791" s="56"/>
      <c r="AF2791" s="61"/>
      <c r="AG2791" s="61"/>
      <c r="AH2791" s="67" t="str">
        <v>Jul</v>
      </c>
      <c r="AI2791" s="68" t="str">
        <v>Jul</v>
      </c>
      <c r="AJ2791" s="69">
        <f t="shared" si="500"/>
        <v>23</v>
      </c>
      <c r="AK2791" s="70" t="str">
        <f>IF(R2791="","",SUM(R2791+30))</f>
        <v/>
      </c>
      <c r="AL2791" s="71" t="s">
        <v>17409</v>
      </c>
      <c r="AM2791" s="71" t="str">
        <v>2019</v>
      </c>
      <c r="AN2791" s="70">
        <f>IF(C2791="","",SUM(C2791+10))</f>
        <v>43664</v>
      </c>
      <c r="AO2791" s="70" t="s">
        <v>123</v>
      </c>
      <c r="AP2791" s="74">
        <f ca="1"/>
        <v>305</v>
      </c>
    </row>
    <row r="2792" spans="1:42" ht="14.4">
      <c r="A2792" s="55" t="s">
        <v>18950</v>
      </c>
      <c r="B2792" s="56" t="s">
        <v>89</v>
      </c>
      <c r="C2792" s="57">
        <v>43815</v>
      </c>
      <c r="D2792" s="56" t="s">
        <v>229</v>
      </c>
      <c r="E2792" s="56" t="s">
        <v>297</v>
      </c>
      <c r="F2792" s="58" t="s">
        <v>106</v>
      </c>
      <c r="G2792" s="58" t="s">
        <v>107</v>
      </c>
      <c r="H2792" s="56" t="s">
        <v>140</v>
      </c>
      <c r="I2792" s="59"/>
      <c r="J2792" s="59">
        <f t="shared" si="543"/>
        <v>43845</v>
      </c>
      <c r="K2792" s="56" t="s">
        <v>18</v>
      </c>
      <c r="L2792" s="56" t="s">
        <v>14</v>
      </c>
      <c r="M2792" s="60" t="s">
        <v>18951</v>
      </c>
      <c r="N2792" s="56" t="s">
        <v>18952</v>
      </c>
      <c r="O2792" s="56"/>
      <c r="P2792" s="56" t="s">
        <v>108</v>
      </c>
      <c r="Q2792" s="56" t="s">
        <v>17</v>
      </c>
      <c r="R2792" s="59"/>
      <c r="S2792" s="56" t="s">
        <v>108</v>
      </c>
      <c r="T2792" s="56" t="s">
        <v>108</v>
      </c>
      <c r="U2792" s="57"/>
      <c r="V2792" s="77"/>
      <c r="W2792" s="62" t="s">
        <v>108</v>
      </c>
      <c r="X2792" s="59"/>
      <c r="Y2792" s="56" t="s">
        <v>108</v>
      </c>
      <c r="Z2792" s="56" t="s">
        <v>108</v>
      </c>
      <c r="AA2792" s="57">
        <v>43816</v>
      </c>
      <c r="AB2792" s="63" t="s">
        <v>238</v>
      </c>
      <c r="AC2792" s="64" t="s">
        <v>18953</v>
      </c>
      <c r="AD2792" s="56" t="s">
        <v>612</v>
      </c>
      <c r="AE2792" s="56"/>
      <c r="AF2792" s="61"/>
      <c r="AG2792" s="61"/>
      <c r="AH2792" s="67" t="str">
        <v>Dec</v>
      </c>
      <c r="AI2792" s="68" t="str">
        <v>Dec</v>
      </c>
      <c r="AJ2792" s="69">
        <f t="shared" si="500"/>
        <v>1</v>
      </c>
      <c r="AK2792" s="70"/>
      <c r="AL2792" s="71"/>
      <c r="AM2792" s="71" t="str">
        <v>2019</v>
      </c>
      <c r="AN2792" s="70"/>
      <c r="AO2792" s="70" t="s">
        <v>123</v>
      </c>
      <c r="AP2792" s="74">
        <f ca="1"/>
        <v>144</v>
      </c>
    </row>
    <row r="2793" spans="1:42" ht="14.4">
      <c r="A2793" s="55" t="s">
        <v>18954</v>
      </c>
      <c r="B2793" s="56" t="s">
        <v>89</v>
      </c>
      <c r="C2793" s="57">
        <v>43606</v>
      </c>
      <c r="D2793" s="56" t="s">
        <v>131</v>
      </c>
      <c r="E2793" s="56" t="s">
        <v>140</v>
      </c>
      <c r="F2793" s="58" t="s">
        <v>106</v>
      </c>
      <c r="G2793" s="58" t="s">
        <v>107</v>
      </c>
      <c r="H2793" s="56" t="s">
        <v>140</v>
      </c>
      <c r="I2793" s="59"/>
      <c r="J2793" s="59">
        <f t="shared" si="543"/>
        <v>43636</v>
      </c>
      <c r="K2793" s="56" t="s">
        <v>18</v>
      </c>
      <c r="L2793" s="56" t="s">
        <v>14</v>
      </c>
      <c r="M2793" s="60" t="s">
        <v>18955</v>
      </c>
      <c r="N2793" s="56" t="s">
        <v>2542</v>
      </c>
      <c r="O2793" s="56"/>
      <c r="P2793" s="56" t="s">
        <v>108</v>
      </c>
      <c r="Q2793" s="56" t="s">
        <v>96</v>
      </c>
      <c r="R2793" s="59"/>
      <c r="S2793" s="56" t="s">
        <v>108</v>
      </c>
      <c r="T2793" s="56" t="s">
        <v>108</v>
      </c>
      <c r="U2793" s="59"/>
      <c r="V2793" s="77"/>
      <c r="W2793" s="62" t="s">
        <v>108</v>
      </c>
      <c r="X2793" s="59"/>
      <c r="Y2793" s="56" t="s">
        <v>108</v>
      </c>
      <c r="Z2793" s="56" t="s">
        <v>123</v>
      </c>
      <c r="AA2793" s="57">
        <v>43606</v>
      </c>
      <c r="AB2793" s="63" t="s">
        <v>155</v>
      </c>
      <c r="AC2793" s="64" t="s">
        <v>18956</v>
      </c>
      <c r="AD2793" s="56" t="s">
        <v>118</v>
      </c>
      <c r="AE2793" s="56"/>
      <c r="AF2793" s="61"/>
      <c r="AG2793" s="61"/>
      <c r="AH2793" s="67" t="str">
        <v>May</v>
      </c>
      <c r="AI2793" s="68" t="str">
        <v>May</v>
      </c>
      <c r="AJ2793" s="69">
        <f t="shared" si="500"/>
        <v>0</v>
      </c>
      <c r="AK2793" s="70" t="str">
        <f t="shared" ref="AK2793:AK2799" si="564">IF(R2793="","",SUM(R2793+30))</f>
        <v/>
      </c>
      <c r="AL2793" s="71" t="s">
        <v>17409</v>
      </c>
      <c r="AM2793" s="71" t="str">
        <v>2019</v>
      </c>
      <c r="AN2793" s="70">
        <f t="shared" ref="AN2793:AN2799" si="565">IF(C2793="","",SUM(C2793+10))</f>
        <v>43616</v>
      </c>
      <c r="AO2793" s="70" t="s">
        <v>123</v>
      </c>
      <c r="AP2793" s="74">
        <f ca="1"/>
        <v>353</v>
      </c>
    </row>
    <row r="2794" spans="1:42" ht="14.4">
      <c r="A2794" s="55" t="s">
        <v>18957</v>
      </c>
      <c r="B2794" s="56" t="s">
        <v>89</v>
      </c>
      <c r="C2794" s="57">
        <v>43501</v>
      </c>
      <c r="D2794" s="56" t="s">
        <v>229</v>
      </c>
      <c r="E2794" s="56" t="s">
        <v>140</v>
      </c>
      <c r="F2794" s="58" t="s">
        <v>106</v>
      </c>
      <c r="G2794" s="58" t="s">
        <v>107</v>
      </c>
      <c r="H2794" s="56" t="s">
        <v>140</v>
      </c>
      <c r="I2794" s="57"/>
      <c r="J2794" s="57">
        <f t="shared" si="543"/>
        <v>43531</v>
      </c>
      <c r="K2794" s="56" t="s">
        <v>18</v>
      </c>
      <c r="L2794" s="56" t="s">
        <v>14</v>
      </c>
      <c r="M2794" s="60" t="s">
        <v>18958</v>
      </c>
      <c r="N2794" s="56" t="s">
        <v>18959</v>
      </c>
      <c r="O2794" s="56" t="s">
        <v>236</v>
      </c>
      <c r="P2794" s="56" t="s">
        <v>108</v>
      </c>
      <c r="Q2794" s="56" t="s">
        <v>826</v>
      </c>
      <c r="R2794" s="57"/>
      <c r="S2794" s="56" t="s">
        <v>108</v>
      </c>
      <c r="T2794" s="56" t="s">
        <v>108</v>
      </c>
      <c r="U2794" s="57"/>
      <c r="V2794" s="62"/>
      <c r="W2794" s="62" t="s">
        <v>108</v>
      </c>
      <c r="X2794" s="57"/>
      <c r="Y2794" s="56" t="s">
        <v>793</v>
      </c>
      <c r="Z2794" s="56" t="s">
        <v>123</v>
      </c>
      <c r="AA2794" s="57">
        <v>43501</v>
      </c>
      <c r="AB2794" s="63" t="s">
        <v>147</v>
      </c>
      <c r="AC2794" s="64" t="s">
        <v>18960</v>
      </c>
      <c r="AD2794" s="65" t="s">
        <v>224</v>
      </c>
      <c r="AE2794" s="65"/>
      <c r="AF2794" s="66"/>
      <c r="AG2794" s="66"/>
      <c r="AH2794" s="67" t="str">
        <v>Feb</v>
      </c>
      <c r="AI2794" s="68" t="str">
        <v>Feb</v>
      </c>
      <c r="AJ2794" s="69">
        <f t="shared" si="500"/>
        <v>0</v>
      </c>
      <c r="AK2794" s="70" t="str">
        <f t="shared" si="564"/>
        <v/>
      </c>
      <c r="AL2794" s="71" t="s">
        <v>17409</v>
      </c>
      <c r="AM2794" s="71" t="str">
        <v>2019</v>
      </c>
      <c r="AN2794" s="70">
        <f t="shared" si="565"/>
        <v>43511</v>
      </c>
      <c r="AO2794" s="70" t="s">
        <v>123</v>
      </c>
      <c r="AP2794" s="74">
        <f ca="1"/>
        <v>458</v>
      </c>
    </row>
    <row r="2795" spans="1:42" ht="14.4">
      <c r="A2795" s="55" t="s">
        <v>18961</v>
      </c>
      <c r="B2795" s="56" t="s">
        <v>89</v>
      </c>
      <c r="C2795" s="57">
        <v>43474</v>
      </c>
      <c r="D2795" s="56" t="s">
        <v>90</v>
      </c>
      <c r="E2795" s="56" t="s">
        <v>276</v>
      </c>
      <c r="F2795" s="58" t="s">
        <v>214</v>
      </c>
      <c r="G2795" s="58" t="s">
        <v>214</v>
      </c>
      <c r="H2795" s="56" t="s">
        <v>276</v>
      </c>
      <c r="I2795" s="57"/>
      <c r="J2795" s="57">
        <f t="shared" si="543"/>
        <v>43504</v>
      </c>
      <c r="K2795" s="56" t="s">
        <v>18</v>
      </c>
      <c r="L2795" s="56" t="s">
        <v>18</v>
      </c>
      <c r="M2795" s="60" t="s">
        <v>18962</v>
      </c>
      <c r="N2795" s="56"/>
      <c r="O2795" s="56"/>
      <c r="P2795" s="56"/>
      <c r="Q2795" s="56" t="s">
        <v>478</v>
      </c>
      <c r="R2795" s="57"/>
      <c r="S2795" s="56" t="s">
        <v>18</v>
      </c>
      <c r="T2795" s="56" t="s">
        <v>108</v>
      </c>
      <c r="U2795" s="57">
        <v>43482</v>
      </c>
      <c r="V2795" s="62"/>
      <c r="W2795" s="62">
        <v>3</v>
      </c>
      <c r="X2795" s="57">
        <v>43518</v>
      </c>
      <c r="Y2795" s="56" t="s">
        <v>108</v>
      </c>
      <c r="Z2795" s="56" t="s">
        <v>121</v>
      </c>
      <c r="AA2795" s="57">
        <v>43521</v>
      </c>
      <c r="AB2795" s="75"/>
      <c r="AC2795" s="64" t="s">
        <v>18963</v>
      </c>
      <c r="AD2795" s="65" t="s">
        <v>97</v>
      </c>
      <c r="AE2795" s="65"/>
      <c r="AF2795" s="66"/>
      <c r="AG2795" s="66"/>
      <c r="AH2795" s="67" t="str">
        <v>Jan</v>
      </c>
      <c r="AI2795" s="68" t="str">
        <v>Feb</v>
      </c>
      <c r="AJ2795" s="69">
        <f t="shared" si="500"/>
        <v>47</v>
      </c>
      <c r="AK2795" s="70" t="str">
        <f t="shared" si="564"/>
        <v/>
      </c>
      <c r="AL2795" s="71" t="s">
        <v>17409</v>
      </c>
      <c r="AM2795" s="71" t="str">
        <v>2019</v>
      </c>
      <c r="AN2795" s="70">
        <f t="shared" si="565"/>
        <v>43484</v>
      </c>
      <c r="AO2795" s="70" t="s">
        <v>123</v>
      </c>
      <c r="AP2795" s="74">
        <f ca="1"/>
        <v>485</v>
      </c>
    </row>
    <row r="2796" spans="1:42" ht="14.4">
      <c r="A2796" s="55" t="s">
        <v>18964</v>
      </c>
      <c r="B2796" s="56" t="s">
        <v>89</v>
      </c>
      <c r="C2796" s="57">
        <v>43474</v>
      </c>
      <c r="D2796" s="56" t="s">
        <v>90</v>
      </c>
      <c r="E2796" s="56" t="s">
        <v>276</v>
      </c>
      <c r="F2796" s="58" t="s">
        <v>214</v>
      </c>
      <c r="G2796" s="58" t="s">
        <v>214</v>
      </c>
      <c r="H2796" s="56" t="s">
        <v>276</v>
      </c>
      <c r="I2796" s="57"/>
      <c r="J2796" s="57">
        <f t="shared" si="543"/>
        <v>43504</v>
      </c>
      <c r="K2796" s="56" t="s">
        <v>18</v>
      </c>
      <c r="L2796" s="56" t="s">
        <v>18</v>
      </c>
      <c r="M2796" s="60" t="s">
        <v>5833</v>
      </c>
      <c r="N2796" s="56" t="s">
        <v>18965</v>
      </c>
      <c r="O2796" s="56" t="s">
        <v>271</v>
      </c>
      <c r="P2796" s="56" t="s">
        <v>18966</v>
      </c>
      <c r="Q2796" s="56" t="s">
        <v>217</v>
      </c>
      <c r="R2796" s="57"/>
      <c r="S2796" s="56" t="s">
        <v>18</v>
      </c>
      <c r="T2796" s="56" t="s">
        <v>108</v>
      </c>
      <c r="U2796" s="57">
        <v>43488</v>
      </c>
      <c r="V2796" s="62"/>
      <c r="W2796" s="62">
        <v>25</v>
      </c>
      <c r="X2796" s="57">
        <v>43500</v>
      </c>
      <c r="Y2796" s="56" t="s">
        <v>108</v>
      </c>
      <c r="Z2796" s="56" t="s">
        <v>121</v>
      </c>
      <c r="AA2796" s="57">
        <v>43500</v>
      </c>
      <c r="AB2796" s="63"/>
      <c r="AC2796" s="60" t="s">
        <v>18967</v>
      </c>
      <c r="AD2796" s="65" t="s">
        <v>179</v>
      </c>
      <c r="AE2796" s="96"/>
      <c r="AF2796" s="66"/>
      <c r="AG2796" s="66"/>
      <c r="AH2796" s="67" t="str">
        <v>Jan</v>
      </c>
      <c r="AI2796" s="68" t="str">
        <v>Feb</v>
      </c>
      <c r="AJ2796" s="69">
        <f t="shared" si="500"/>
        <v>26</v>
      </c>
      <c r="AK2796" s="70" t="str">
        <f t="shared" si="564"/>
        <v/>
      </c>
      <c r="AL2796" s="71" t="s">
        <v>17409</v>
      </c>
      <c r="AM2796" s="71" t="str">
        <v>2019</v>
      </c>
      <c r="AN2796" s="70">
        <f t="shared" si="565"/>
        <v>43484</v>
      </c>
      <c r="AO2796" s="70" t="s">
        <v>123</v>
      </c>
      <c r="AP2796" s="74">
        <f ca="1"/>
        <v>485</v>
      </c>
    </row>
    <row r="2797" spans="1:42" ht="14.4">
      <c r="A2797" s="55" t="s">
        <v>18968</v>
      </c>
      <c r="B2797" s="56" t="s">
        <v>89</v>
      </c>
      <c r="C2797" s="57">
        <v>43643</v>
      </c>
      <c r="D2797" s="56" t="s">
        <v>90</v>
      </c>
      <c r="E2797" s="56" t="s">
        <v>196</v>
      </c>
      <c r="F2797" s="58" t="s">
        <v>106</v>
      </c>
      <c r="G2797" s="58" t="s">
        <v>214</v>
      </c>
      <c r="H2797" s="56" t="s">
        <v>276</v>
      </c>
      <c r="I2797" s="59"/>
      <c r="J2797" s="59">
        <f t="shared" si="543"/>
        <v>43673</v>
      </c>
      <c r="K2797" s="56" t="s">
        <v>18</v>
      </c>
      <c r="L2797" s="56" t="s">
        <v>14</v>
      </c>
      <c r="M2797" s="60" t="s">
        <v>5833</v>
      </c>
      <c r="N2797" s="56" t="s">
        <v>18969</v>
      </c>
      <c r="O2797" s="56" t="s">
        <v>27</v>
      </c>
      <c r="P2797" s="56"/>
      <c r="Q2797" s="56" t="s">
        <v>217</v>
      </c>
      <c r="R2797" s="59"/>
      <c r="S2797" s="56"/>
      <c r="T2797" s="56"/>
      <c r="U2797" s="57"/>
      <c r="V2797" s="77"/>
      <c r="W2797" s="62" t="s">
        <v>108</v>
      </c>
      <c r="X2797" s="59"/>
      <c r="Y2797" s="61"/>
      <c r="Z2797" s="56" t="s">
        <v>123</v>
      </c>
      <c r="AA2797" s="57">
        <v>43656</v>
      </c>
      <c r="AB2797" s="75"/>
      <c r="AC2797" s="64" t="s">
        <v>18970</v>
      </c>
      <c r="AD2797" s="56" t="s">
        <v>118</v>
      </c>
      <c r="AE2797" s="61"/>
      <c r="AF2797" s="61"/>
      <c r="AG2797" s="61"/>
      <c r="AH2797" s="67" t="str">
        <v>Jun</v>
      </c>
      <c r="AI2797" s="68" t="str">
        <v>Jul</v>
      </c>
      <c r="AJ2797" s="69">
        <f t="shared" si="500"/>
        <v>13</v>
      </c>
      <c r="AK2797" s="70" t="str">
        <f t="shared" si="564"/>
        <v/>
      </c>
      <c r="AL2797" s="71" t="s">
        <v>17409</v>
      </c>
      <c r="AM2797" s="71" t="str">
        <v>2019</v>
      </c>
      <c r="AN2797" s="70">
        <f t="shared" si="565"/>
        <v>43653</v>
      </c>
      <c r="AO2797" s="70" t="s">
        <v>123</v>
      </c>
      <c r="AP2797" s="74">
        <f ca="1"/>
        <v>316</v>
      </c>
    </row>
    <row r="2798" spans="1:42" ht="14.4">
      <c r="A2798" s="55" t="s">
        <v>18971</v>
      </c>
      <c r="B2798" s="56" t="s">
        <v>89</v>
      </c>
      <c r="C2798" s="57">
        <v>43644</v>
      </c>
      <c r="D2798" s="56" t="s">
        <v>119</v>
      </c>
      <c r="E2798" s="56" t="s">
        <v>112</v>
      </c>
      <c r="F2798" s="58" t="s">
        <v>106</v>
      </c>
      <c r="G2798" s="58" t="s">
        <v>113</v>
      </c>
      <c r="H2798" s="56" t="s">
        <v>112</v>
      </c>
      <c r="I2798" s="59"/>
      <c r="J2798" s="59">
        <f t="shared" si="543"/>
        <v>43674</v>
      </c>
      <c r="K2798" s="61"/>
      <c r="L2798" s="56" t="s">
        <v>18</v>
      </c>
      <c r="M2798" s="60" t="s">
        <v>5833</v>
      </c>
      <c r="N2798" s="56" t="s">
        <v>18972</v>
      </c>
      <c r="O2798" s="56" t="s">
        <v>271</v>
      </c>
      <c r="P2798" s="56" t="s">
        <v>489</v>
      </c>
      <c r="Q2798" s="56" t="s">
        <v>116</v>
      </c>
      <c r="R2798" s="59"/>
      <c r="S2798" s="56" t="s">
        <v>18</v>
      </c>
      <c r="T2798" s="56" t="s">
        <v>14</v>
      </c>
      <c r="U2798" s="57">
        <v>43655</v>
      </c>
      <c r="V2798" s="77"/>
      <c r="W2798" s="62">
        <v>18.25</v>
      </c>
      <c r="X2798" s="57">
        <v>43663</v>
      </c>
      <c r="Y2798" s="56" t="s">
        <v>108</v>
      </c>
      <c r="Z2798" s="56" t="s">
        <v>121</v>
      </c>
      <c r="AA2798" s="57">
        <v>43663</v>
      </c>
      <c r="AB2798" s="63" t="s">
        <v>163</v>
      </c>
      <c r="AC2798" s="64" t="s">
        <v>18973</v>
      </c>
      <c r="AD2798" s="65" t="s">
        <v>97</v>
      </c>
      <c r="AE2798" s="56" t="s">
        <v>119</v>
      </c>
      <c r="AF2798" s="61"/>
      <c r="AG2798" s="61"/>
      <c r="AH2798" s="67" t="str">
        <v>Jun</v>
      </c>
      <c r="AI2798" s="68" t="str">
        <v>Jul</v>
      </c>
      <c r="AJ2798" s="69">
        <f t="shared" si="500"/>
        <v>19</v>
      </c>
      <c r="AK2798" s="70" t="str">
        <f t="shared" si="564"/>
        <v/>
      </c>
      <c r="AL2798" s="71" t="s">
        <v>17409</v>
      </c>
      <c r="AM2798" s="71" t="str">
        <v>2019</v>
      </c>
      <c r="AN2798" s="70">
        <f t="shared" si="565"/>
        <v>43654</v>
      </c>
      <c r="AO2798" s="70" t="s">
        <v>123</v>
      </c>
      <c r="AP2798" s="74">
        <f ca="1"/>
        <v>315</v>
      </c>
    </row>
    <row r="2799" spans="1:42" ht="14.4">
      <c r="A2799" s="55" t="s">
        <v>18974</v>
      </c>
      <c r="B2799" s="56" t="s">
        <v>89</v>
      </c>
      <c r="C2799" s="57">
        <v>43735</v>
      </c>
      <c r="D2799" s="56" t="s">
        <v>90</v>
      </c>
      <c r="E2799" s="56" t="s">
        <v>276</v>
      </c>
      <c r="F2799" s="58" t="s">
        <v>214</v>
      </c>
      <c r="G2799" s="58" t="s">
        <v>214</v>
      </c>
      <c r="H2799" s="56" t="s">
        <v>276</v>
      </c>
      <c r="I2799" s="59"/>
      <c r="J2799" s="59">
        <f t="shared" si="543"/>
        <v>43765</v>
      </c>
      <c r="K2799" s="56" t="s">
        <v>18</v>
      </c>
      <c r="L2799" s="56" t="s">
        <v>14</v>
      </c>
      <c r="M2799" s="60" t="s">
        <v>5833</v>
      </c>
      <c r="N2799" s="56" t="s">
        <v>13890</v>
      </c>
      <c r="O2799" s="56" t="s">
        <v>355</v>
      </c>
      <c r="P2799" s="56" t="s">
        <v>2737</v>
      </c>
      <c r="Q2799" s="56" t="s">
        <v>217</v>
      </c>
      <c r="R2799" s="59"/>
      <c r="S2799" s="56" t="s">
        <v>108</v>
      </c>
      <c r="T2799" s="56" t="s">
        <v>108</v>
      </c>
      <c r="U2799" s="59"/>
      <c r="V2799" s="77"/>
      <c r="W2799" s="62" t="s">
        <v>108</v>
      </c>
      <c r="X2799" s="59"/>
      <c r="Y2799" s="56" t="s">
        <v>108</v>
      </c>
      <c r="Z2799" s="56" t="s">
        <v>123</v>
      </c>
      <c r="AA2799" s="57">
        <v>43739</v>
      </c>
      <c r="AB2799" s="75"/>
      <c r="AC2799" s="64" t="s">
        <v>18975</v>
      </c>
      <c r="AD2799" s="56" t="s">
        <v>118</v>
      </c>
      <c r="AE2799" s="56" t="s">
        <v>119</v>
      </c>
      <c r="AF2799" s="61"/>
      <c r="AG2799" s="61"/>
      <c r="AH2799" s="67" t="str">
        <v>Sep</v>
      </c>
      <c r="AI2799" s="68" t="str">
        <v>Oct</v>
      </c>
      <c r="AJ2799" s="69">
        <f t="shared" si="500"/>
        <v>4</v>
      </c>
      <c r="AK2799" s="70" t="str">
        <f t="shared" si="564"/>
        <v/>
      </c>
      <c r="AL2799" s="71" t="s">
        <v>17409</v>
      </c>
      <c r="AM2799" s="71" t="str">
        <v>2019</v>
      </c>
      <c r="AN2799" s="70">
        <f t="shared" si="565"/>
        <v>43745</v>
      </c>
      <c r="AO2799" s="70" t="s">
        <v>123</v>
      </c>
      <c r="AP2799" s="74">
        <f ca="1"/>
        <v>224</v>
      </c>
    </row>
    <row r="2800" spans="1:42" ht="14.4">
      <c r="A2800" s="55" t="s">
        <v>18976</v>
      </c>
      <c r="B2800" s="56" t="s">
        <v>700</v>
      </c>
      <c r="C2800" s="57">
        <v>43776</v>
      </c>
      <c r="D2800" s="56" t="s">
        <v>90</v>
      </c>
      <c r="E2800" s="56" t="s">
        <v>276</v>
      </c>
      <c r="F2800" s="58" t="s">
        <v>214</v>
      </c>
      <c r="G2800" s="58" t="s">
        <v>214</v>
      </c>
      <c r="H2800" s="56" t="s">
        <v>276</v>
      </c>
      <c r="I2800" s="59"/>
      <c r="J2800" s="59">
        <f t="shared" si="543"/>
        <v>43806</v>
      </c>
      <c r="K2800" s="56"/>
      <c r="L2800" s="56"/>
      <c r="M2800" s="60" t="s">
        <v>5833</v>
      </c>
      <c r="N2800" s="56" t="s">
        <v>18977</v>
      </c>
      <c r="O2800" s="56"/>
      <c r="P2800" s="56" t="s">
        <v>2624</v>
      </c>
      <c r="Q2800" s="56" t="s">
        <v>217</v>
      </c>
      <c r="R2800" s="59"/>
      <c r="S2800" s="56"/>
      <c r="T2800" s="56"/>
      <c r="U2800" s="57"/>
      <c r="V2800" s="77"/>
      <c r="W2800" s="77"/>
      <c r="X2800" s="59"/>
      <c r="Y2800" s="61"/>
      <c r="Z2800" s="61"/>
      <c r="AA2800" s="57"/>
      <c r="AB2800" s="75"/>
      <c r="AC2800" s="64" t="s">
        <v>18978</v>
      </c>
      <c r="AD2800" s="56"/>
      <c r="AE2800" s="56"/>
      <c r="AF2800" s="61"/>
      <c r="AG2800" s="61"/>
      <c r="AH2800" s="67" t="str">
        <v>Nov</v>
      </c>
      <c r="AI2800" s="68" t="str">
        <v/>
      </c>
      <c r="AJ2800" s="69" t="str">
        <f t="shared" si="500"/>
        <v/>
      </c>
      <c r="AK2800" s="70"/>
      <c r="AL2800" s="71"/>
      <c r="AM2800" s="71" t="str">
        <v>2019</v>
      </c>
      <c r="AN2800" s="70"/>
      <c r="AO2800" s="70" t="s">
        <v>123</v>
      </c>
      <c r="AP2800" s="74">
        <f ca="1"/>
        <v>183</v>
      </c>
    </row>
    <row r="2801" spans="1:42" ht="14.4">
      <c r="A2801" s="55" t="s">
        <v>18979</v>
      </c>
      <c r="B2801" s="56" t="s">
        <v>89</v>
      </c>
      <c r="C2801" s="57">
        <v>43788</v>
      </c>
      <c r="D2801" s="56" t="s">
        <v>90</v>
      </c>
      <c r="E2801" s="56" t="s">
        <v>129</v>
      </c>
      <c r="F2801" s="58" t="s">
        <v>106</v>
      </c>
      <c r="G2801" s="58" t="s">
        <v>214</v>
      </c>
      <c r="H2801" s="56" t="s">
        <v>276</v>
      </c>
      <c r="I2801" s="57">
        <v>43789</v>
      </c>
      <c r="J2801" s="59">
        <f t="shared" si="543"/>
        <v>43818</v>
      </c>
      <c r="K2801" s="56" t="s">
        <v>18</v>
      </c>
      <c r="L2801" s="56" t="s">
        <v>14</v>
      </c>
      <c r="M2801" s="60" t="s">
        <v>18980</v>
      </c>
      <c r="N2801" s="56" t="s">
        <v>18981</v>
      </c>
      <c r="O2801" s="56" t="s">
        <v>33</v>
      </c>
      <c r="P2801" s="56" t="s">
        <v>13908</v>
      </c>
      <c r="Q2801" s="56" t="s">
        <v>217</v>
      </c>
      <c r="R2801" s="59"/>
      <c r="S2801" s="56" t="s">
        <v>108</v>
      </c>
      <c r="T2801" s="56" t="s">
        <v>108</v>
      </c>
      <c r="U2801" s="57"/>
      <c r="V2801" s="77"/>
      <c r="W2801" s="62" t="s">
        <v>108</v>
      </c>
      <c r="X2801" s="59"/>
      <c r="Y2801" s="56" t="s">
        <v>108</v>
      </c>
      <c r="Z2801" s="56" t="s">
        <v>123</v>
      </c>
      <c r="AA2801" s="57">
        <v>43804</v>
      </c>
      <c r="AB2801" s="75"/>
      <c r="AC2801" s="64" t="s">
        <v>18982</v>
      </c>
      <c r="AD2801" s="56" t="s">
        <v>118</v>
      </c>
      <c r="AE2801" s="56" t="s">
        <v>119</v>
      </c>
      <c r="AF2801" s="61"/>
      <c r="AG2801" s="61"/>
      <c r="AH2801" s="67" t="str">
        <v>Nov</v>
      </c>
      <c r="AI2801" s="68" t="str">
        <v>Dec</v>
      </c>
      <c r="AJ2801" s="69">
        <f t="shared" si="500"/>
        <v>16</v>
      </c>
      <c r="AK2801" s="70"/>
      <c r="AL2801" s="71"/>
      <c r="AM2801" s="71" t="str">
        <v>2019</v>
      </c>
      <c r="AN2801" s="70"/>
      <c r="AO2801" s="70" t="s">
        <v>123</v>
      </c>
      <c r="AP2801" s="74">
        <f ca="1"/>
        <v>171</v>
      </c>
    </row>
    <row r="2802" spans="1:42" ht="14.4">
      <c r="A2802" s="55" t="s">
        <v>18983</v>
      </c>
      <c r="B2802" s="56" t="s">
        <v>89</v>
      </c>
      <c r="C2802" s="57">
        <v>43788</v>
      </c>
      <c r="D2802" s="56" t="s">
        <v>90</v>
      </c>
      <c r="E2802" s="56" t="s">
        <v>129</v>
      </c>
      <c r="F2802" s="58" t="s">
        <v>106</v>
      </c>
      <c r="G2802" s="58" t="s">
        <v>214</v>
      </c>
      <c r="H2802" s="56" t="s">
        <v>276</v>
      </c>
      <c r="I2802" s="57">
        <v>43789</v>
      </c>
      <c r="J2802" s="59">
        <f t="shared" si="543"/>
        <v>43818</v>
      </c>
      <c r="K2802" s="56" t="s">
        <v>18</v>
      </c>
      <c r="L2802" s="56" t="s">
        <v>14</v>
      </c>
      <c r="M2802" s="60" t="s">
        <v>18980</v>
      </c>
      <c r="N2802" s="56" t="s">
        <v>18984</v>
      </c>
      <c r="O2802" s="56" t="s">
        <v>13</v>
      </c>
      <c r="P2802" s="56" t="s">
        <v>13915</v>
      </c>
      <c r="Q2802" s="56" t="s">
        <v>96</v>
      </c>
      <c r="R2802" s="59"/>
      <c r="S2802" s="56" t="s">
        <v>108</v>
      </c>
      <c r="T2802" s="56" t="s">
        <v>108</v>
      </c>
      <c r="U2802" s="57"/>
      <c r="V2802" s="77"/>
      <c r="W2802" s="62" t="s">
        <v>108</v>
      </c>
      <c r="X2802" s="59"/>
      <c r="Y2802" s="56" t="s">
        <v>108</v>
      </c>
      <c r="Z2802" s="56" t="s">
        <v>123</v>
      </c>
      <c r="AA2802" s="57">
        <v>43794</v>
      </c>
      <c r="AB2802" s="75"/>
      <c r="AC2802" s="64" t="s">
        <v>18985</v>
      </c>
      <c r="AD2802" s="56" t="s">
        <v>294</v>
      </c>
      <c r="AE2802" s="56" t="s">
        <v>119</v>
      </c>
      <c r="AF2802" s="61"/>
      <c r="AG2802" s="61"/>
      <c r="AH2802" s="67" t="str">
        <v>Nov</v>
      </c>
      <c r="AI2802" s="68" t="str">
        <v>Nov</v>
      </c>
      <c r="AJ2802" s="69">
        <f t="shared" si="500"/>
        <v>6</v>
      </c>
      <c r="AK2802" s="70"/>
      <c r="AL2802" s="71"/>
      <c r="AM2802" s="71" t="str">
        <v>2019</v>
      </c>
      <c r="AN2802" s="70"/>
      <c r="AO2802" s="70" t="s">
        <v>123</v>
      </c>
      <c r="AP2802" s="74">
        <f ca="1"/>
        <v>171</v>
      </c>
    </row>
    <row r="2803" spans="1:42" ht="14.4">
      <c r="A2803" s="55" t="s">
        <v>18986</v>
      </c>
      <c r="B2803" s="56" t="s">
        <v>89</v>
      </c>
      <c r="C2803" s="57">
        <v>43656</v>
      </c>
      <c r="D2803" s="56" t="s">
        <v>90</v>
      </c>
      <c r="E2803" s="56" t="s">
        <v>140</v>
      </c>
      <c r="F2803" s="58" t="s">
        <v>106</v>
      </c>
      <c r="G2803" s="58" t="s">
        <v>107</v>
      </c>
      <c r="H2803" s="56" t="s">
        <v>140</v>
      </c>
      <c r="I2803" s="59"/>
      <c r="J2803" s="59">
        <f t="shared" si="543"/>
        <v>43686</v>
      </c>
      <c r="K2803" s="56" t="s">
        <v>18</v>
      </c>
      <c r="L2803" s="56" t="s">
        <v>14</v>
      </c>
      <c r="M2803" s="60" t="s">
        <v>18987</v>
      </c>
      <c r="N2803" s="56" t="s">
        <v>18988</v>
      </c>
      <c r="O2803" s="56" t="s">
        <v>236</v>
      </c>
      <c r="P2803" s="56" t="s">
        <v>108</v>
      </c>
      <c r="Q2803" s="56" t="s">
        <v>237</v>
      </c>
      <c r="R2803" s="59"/>
      <c r="S2803" s="56" t="s">
        <v>108</v>
      </c>
      <c r="T2803" s="56" t="s">
        <v>108</v>
      </c>
      <c r="U2803" s="59"/>
      <c r="V2803" s="77"/>
      <c r="W2803" s="62" t="s">
        <v>108</v>
      </c>
      <c r="X2803" s="59"/>
      <c r="Y2803" s="56" t="s">
        <v>108</v>
      </c>
      <c r="Z2803" s="56" t="s">
        <v>123</v>
      </c>
      <c r="AA2803" s="57">
        <v>43656</v>
      </c>
      <c r="AB2803" s="63" t="s">
        <v>163</v>
      </c>
      <c r="AC2803" s="64" t="s">
        <v>18989</v>
      </c>
      <c r="AD2803" s="56" t="s">
        <v>224</v>
      </c>
      <c r="AE2803" s="61"/>
      <c r="AF2803" s="61"/>
      <c r="AG2803" s="61"/>
      <c r="AH2803" s="67" t="str">
        <v>Jul</v>
      </c>
      <c r="AI2803" s="68" t="str">
        <v>Jul</v>
      </c>
      <c r="AJ2803" s="69">
        <f t="shared" si="500"/>
        <v>0</v>
      </c>
      <c r="AK2803" s="70" t="str">
        <f t="shared" ref="AK2803:AK2807" si="566">IF(R2803="","",SUM(R2803+30))</f>
        <v/>
      </c>
      <c r="AL2803" s="71" t="s">
        <v>17409</v>
      </c>
      <c r="AM2803" s="71" t="str">
        <v>2019</v>
      </c>
      <c r="AN2803" s="70">
        <f t="shared" ref="AN2803:AN2807" si="567">IF(C2803="","",SUM(C2803+10))</f>
        <v>43666</v>
      </c>
      <c r="AO2803" s="70" t="s">
        <v>123</v>
      </c>
      <c r="AP2803" s="74">
        <f ca="1"/>
        <v>303</v>
      </c>
    </row>
    <row r="2804" spans="1:42" ht="14.4">
      <c r="A2804" s="55" t="s">
        <v>18990</v>
      </c>
      <c r="B2804" s="56" t="s">
        <v>89</v>
      </c>
      <c r="C2804" s="57">
        <v>43654</v>
      </c>
      <c r="D2804" s="56" t="s">
        <v>90</v>
      </c>
      <c r="E2804" s="56" t="s">
        <v>12</v>
      </c>
      <c r="F2804" s="58" t="s">
        <v>106</v>
      </c>
      <c r="G2804" s="58" t="s">
        <v>107</v>
      </c>
      <c r="H2804" s="56" t="s">
        <v>12</v>
      </c>
      <c r="I2804" s="59"/>
      <c r="J2804" s="59">
        <f t="shared" si="543"/>
        <v>43684</v>
      </c>
      <c r="K2804" s="56" t="s">
        <v>18</v>
      </c>
      <c r="L2804" s="56" t="s">
        <v>14</v>
      </c>
      <c r="M2804" s="60" t="s">
        <v>18991</v>
      </c>
      <c r="N2804" s="56" t="s">
        <v>18988</v>
      </c>
      <c r="O2804" s="56" t="s">
        <v>236</v>
      </c>
      <c r="P2804" s="56"/>
      <c r="Q2804" s="56" t="s">
        <v>17</v>
      </c>
      <c r="R2804" s="59"/>
      <c r="S2804" s="56"/>
      <c r="T2804" s="56"/>
      <c r="U2804" s="57"/>
      <c r="V2804" s="77"/>
      <c r="W2804" s="77"/>
      <c r="X2804" s="59"/>
      <c r="Y2804" s="61"/>
      <c r="Z2804" s="56" t="s">
        <v>123</v>
      </c>
      <c r="AA2804" s="57">
        <v>43657</v>
      </c>
      <c r="AB2804" s="75"/>
      <c r="AC2804" s="64" t="s">
        <v>18992</v>
      </c>
      <c r="AD2804" s="56" t="s">
        <v>179</v>
      </c>
      <c r="AE2804" s="56" t="s">
        <v>90</v>
      </c>
      <c r="AF2804" s="61"/>
      <c r="AG2804" s="61"/>
      <c r="AH2804" s="67" t="str">
        <v>Jul</v>
      </c>
      <c r="AI2804" s="68" t="str">
        <v>Jul</v>
      </c>
      <c r="AJ2804" s="69">
        <f t="shared" si="500"/>
        <v>3</v>
      </c>
      <c r="AK2804" s="70" t="str">
        <f t="shared" si="566"/>
        <v/>
      </c>
      <c r="AL2804" s="71" t="s">
        <v>17409</v>
      </c>
      <c r="AM2804" s="71" t="str">
        <v>2019</v>
      </c>
      <c r="AN2804" s="70">
        <f t="shared" si="567"/>
        <v>43664</v>
      </c>
      <c r="AO2804" s="70" t="s">
        <v>123</v>
      </c>
      <c r="AP2804" s="74">
        <f ca="1"/>
        <v>305</v>
      </c>
    </row>
    <row r="2805" spans="1:42" ht="14.4">
      <c r="A2805" s="55" t="s">
        <v>18993</v>
      </c>
      <c r="B2805" s="56" t="s">
        <v>89</v>
      </c>
      <c r="C2805" s="57">
        <v>43511</v>
      </c>
      <c r="D2805" s="56" t="s">
        <v>229</v>
      </c>
      <c r="E2805" s="56" t="s">
        <v>140</v>
      </c>
      <c r="F2805" s="58" t="s">
        <v>106</v>
      </c>
      <c r="G2805" s="58" t="s">
        <v>107</v>
      </c>
      <c r="H2805" s="56" t="s">
        <v>140</v>
      </c>
      <c r="I2805" s="57"/>
      <c r="J2805" s="57">
        <f t="shared" si="543"/>
        <v>43541</v>
      </c>
      <c r="K2805" s="56" t="s">
        <v>18</v>
      </c>
      <c r="L2805" s="56" t="s">
        <v>18</v>
      </c>
      <c r="M2805" s="60" t="s">
        <v>18994</v>
      </c>
      <c r="N2805" s="56" t="s">
        <v>18995</v>
      </c>
      <c r="O2805" s="56" t="s">
        <v>355</v>
      </c>
      <c r="P2805" s="56" t="s">
        <v>18996</v>
      </c>
      <c r="Q2805" s="56" t="s">
        <v>17</v>
      </c>
      <c r="R2805" s="57"/>
      <c r="S2805" s="56" t="s">
        <v>108</v>
      </c>
      <c r="T2805" s="56" t="s">
        <v>108</v>
      </c>
      <c r="U2805" s="57">
        <v>43511</v>
      </c>
      <c r="V2805" s="62"/>
      <c r="W2805" s="62">
        <v>5</v>
      </c>
      <c r="X2805" s="57"/>
      <c r="Y2805" s="56" t="s">
        <v>108</v>
      </c>
      <c r="Z2805" s="56" t="s">
        <v>123</v>
      </c>
      <c r="AA2805" s="57">
        <v>43559</v>
      </c>
      <c r="AB2805" s="63" t="s">
        <v>147</v>
      </c>
      <c r="AC2805" s="64" t="s">
        <v>18997</v>
      </c>
      <c r="AD2805" s="65" t="s">
        <v>179</v>
      </c>
      <c r="AE2805" s="65"/>
      <c r="AF2805" s="66"/>
      <c r="AG2805" s="66"/>
      <c r="AH2805" s="67" t="str">
        <v>Feb</v>
      </c>
      <c r="AI2805" s="68" t="str">
        <v>Apr</v>
      </c>
      <c r="AJ2805" s="69">
        <f t="shared" si="500"/>
        <v>48</v>
      </c>
      <c r="AK2805" s="70" t="str">
        <f t="shared" si="566"/>
        <v/>
      </c>
      <c r="AL2805" s="71" t="s">
        <v>17409</v>
      </c>
      <c r="AM2805" s="71" t="str">
        <v>2019</v>
      </c>
      <c r="AN2805" s="70">
        <f t="shared" si="567"/>
        <v>43521</v>
      </c>
      <c r="AO2805" s="70" t="s">
        <v>123</v>
      </c>
      <c r="AP2805" s="74">
        <f ca="1"/>
        <v>448</v>
      </c>
    </row>
    <row r="2806" spans="1:42" ht="14.4">
      <c r="A2806" s="55" t="s">
        <v>18998</v>
      </c>
      <c r="B2806" s="56" t="s">
        <v>89</v>
      </c>
      <c r="C2806" s="57">
        <v>43690</v>
      </c>
      <c r="D2806" s="56" t="s">
        <v>119</v>
      </c>
      <c r="E2806" s="56" t="s">
        <v>140</v>
      </c>
      <c r="F2806" s="58" t="s">
        <v>106</v>
      </c>
      <c r="G2806" s="58" t="s">
        <v>107</v>
      </c>
      <c r="H2806" s="56" t="s">
        <v>140</v>
      </c>
      <c r="I2806" s="57"/>
      <c r="J2806" s="57">
        <f t="shared" si="543"/>
        <v>43720</v>
      </c>
      <c r="K2806" s="56" t="s">
        <v>18</v>
      </c>
      <c r="L2806" s="56" t="s">
        <v>18</v>
      </c>
      <c r="M2806" s="60" t="s">
        <v>18994</v>
      </c>
      <c r="N2806" s="56" t="s">
        <v>18995</v>
      </c>
      <c r="O2806" s="56" t="s">
        <v>355</v>
      </c>
      <c r="P2806" s="56" t="s">
        <v>18996</v>
      </c>
      <c r="Q2806" s="56" t="s">
        <v>17</v>
      </c>
      <c r="R2806" s="57"/>
      <c r="S2806" s="56" t="s">
        <v>18</v>
      </c>
      <c r="T2806" s="56" t="s">
        <v>14</v>
      </c>
      <c r="U2806" s="57">
        <v>43684</v>
      </c>
      <c r="V2806" s="62"/>
      <c r="W2806" s="62">
        <v>5</v>
      </c>
      <c r="X2806" s="57">
        <v>43690</v>
      </c>
      <c r="Y2806" s="56" t="s">
        <v>108</v>
      </c>
      <c r="Z2806" s="56" t="s">
        <v>121</v>
      </c>
      <c r="AA2806" s="57">
        <v>43690</v>
      </c>
      <c r="AB2806" s="63" t="s">
        <v>124</v>
      </c>
      <c r="AC2806" s="64" t="s">
        <v>18999</v>
      </c>
      <c r="AD2806" s="65" t="s">
        <v>97</v>
      </c>
      <c r="AE2806" s="56" t="s">
        <v>119</v>
      </c>
      <c r="AF2806" s="61"/>
      <c r="AG2806" s="61"/>
      <c r="AH2806" s="67" t="str">
        <v>Aug</v>
      </c>
      <c r="AI2806" s="68" t="str">
        <v>Aug</v>
      </c>
      <c r="AJ2806" s="69">
        <f t="shared" si="500"/>
        <v>0</v>
      </c>
      <c r="AK2806" s="70" t="str">
        <f t="shared" si="566"/>
        <v/>
      </c>
      <c r="AL2806" s="71" t="s">
        <v>17409</v>
      </c>
      <c r="AM2806" s="71" t="str">
        <v>2019</v>
      </c>
      <c r="AN2806" s="70">
        <f t="shared" si="567"/>
        <v>43700</v>
      </c>
      <c r="AO2806" s="70" t="s">
        <v>123</v>
      </c>
      <c r="AP2806" s="74">
        <f ca="1"/>
        <v>269</v>
      </c>
    </row>
    <row r="2807" spans="1:42" ht="14.4">
      <c r="A2807" s="55" t="s">
        <v>19000</v>
      </c>
      <c r="B2807" s="56" t="s">
        <v>89</v>
      </c>
      <c r="C2807" s="57">
        <v>43692</v>
      </c>
      <c r="D2807" s="56" t="s">
        <v>90</v>
      </c>
      <c r="E2807" s="56" t="s">
        <v>112</v>
      </c>
      <c r="F2807" s="58" t="s">
        <v>106</v>
      </c>
      <c r="G2807" s="88" t="s">
        <v>214</v>
      </c>
      <c r="H2807" s="89" t="s">
        <v>276</v>
      </c>
      <c r="I2807" s="57">
        <v>43699</v>
      </c>
      <c r="J2807" s="57">
        <f t="shared" si="543"/>
        <v>43722</v>
      </c>
      <c r="K2807" s="56" t="s">
        <v>18</v>
      </c>
      <c r="L2807" s="56" t="s">
        <v>14</v>
      </c>
      <c r="M2807" s="60" t="s">
        <v>7175</v>
      </c>
      <c r="N2807" s="56" t="s">
        <v>19001</v>
      </c>
      <c r="O2807" s="56" t="s">
        <v>13</v>
      </c>
      <c r="P2807" s="56" t="s">
        <v>19002</v>
      </c>
      <c r="Q2807" s="56" t="s">
        <v>256</v>
      </c>
      <c r="R2807" s="57">
        <v>43697</v>
      </c>
      <c r="S2807" s="56" t="s">
        <v>108</v>
      </c>
      <c r="T2807" s="56" t="s">
        <v>108</v>
      </c>
      <c r="U2807" s="57">
        <v>43697</v>
      </c>
      <c r="V2807" s="62">
        <v>25</v>
      </c>
      <c r="W2807" s="62">
        <v>25</v>
      </c>
      <c r="X2807" s="57"/>
      <c r="Y2807" s="56"/>
      <c r="Z2807" s="56" t="s">
        <v>123</v>
      </c>
      <c r="AA2807" s="57">
        <v>43697</v>
      </c>
      <c r="AB2807" s="63"/>
      <c r="AC2807" s="64" t="s">
        <v>19003</v>
      </c>
      <c r="AD2807" s="56" t="s">
        <v>118</v>
      </c>
      <c r="AE2807" s="56" t="s">
        <v>119</v>
      </c>
      <c r="AF2807" s="61"/>
      <c r="AG2807" s="61"/>
      <c r="AH2807" s="67" t="str">
        <v>Aug</v>
      </c>
      <c r="AI2807" s="68" t="str">
        <v>Aug</v>
      </c>
      <c r="AJ2807" s="69">
        <f t="shared" si="500"/>
        <v>5</v>
      </c>
      <c r="AK2807" s="70">
        <f t="shared" si="566"/>
        <v>43727</v>
      </c>
      <c r="AL2807" s="71">
        <v>30</v>
      </c>
      <c r="AM2807" s="71" t="str">
        <v>2019</v>
      </c>
      <c r="AN2807" s="70">
        <f t="shared" si="567"/>
        <v>43702</v>
      </c>
      <c r="AO2807" s="70" t="s">
        <v>121</v>
      </c>
      <c r="AP2807" s="74">
        <f ca="1"/>
        <v>267</v>
      </c>
    </row>
    <row r="2808" spans="1:42" ht="14.4">
      <c r="A2808" s="55" t="s">
        <v>19004</v>
      </c>
      <c r="B2808" s="56" t="s">
        <v>89</v>
      </c>
      <c r="C2808" s="57">
        <v>43789</v>
      </c>
      <c r="D2808" s="56" t="s">
        <v>90</v>
      </c>
      <c r="E2808" s="56" t="s">
        <v>129</v>
      </c>
      <c r="F2808" s="58" t="s">
        <v>106</v>
      </c>
      <c r="G2808" s="58" t="s">
        <v>113</v>
      </c>
      <c r="H2808" s="56" t="s">
        <v>112</v>
      </c>
      <c r="I2808" s="57">
        <v>43791</v>
      </c>
      <c r="J2808" s="59">
        <f t="shared" si="543"/>
        <v>43819</v>
      </c>
      <c r="K2808" s="56" t="s">
        <v>18</v>
      </c>
      <c r="L2808" s="56" t="s">
        <v>14</v>
      </c>
      <c r="M2808" s="60" t="s">
        <v>19005</v>
      </c>
      <c r="N2808" s="56" t="s">
        <v>19001</v>
      </c>
      <c r="O2808" s="56" t="s">
        <v>13</v>
      </c>
      <c r="P2808" s="56" t="s">
        <v>19002</v>
      </c>
      <c r="Q2808" s="56" t="s">
        <v>256</v>
      </c>
      <c r="R2808" s="57">
        <v>43794</v>
      </c>
      <c r="S2808" s="56" t="s">
        <v>108</v>
      </c>
      <c r="T2808" s="56" t="s">
        <v>108</v>
      </c>
      <c r="U2808" s="57">
        <v>43794</v>
      </c>
      <c r="V2808" s="62">
        <v>25</v>
      </c>
      <c r="W2808" s="62">
        <v>62.25</v>
      </c>
      <c r="X2808" s="57">
        <v>43801</v>
      </c>
      <c r="Y2808" s="56" t="s">
        <v>200</v>
      </c>
      <c r="Z2808" s="56" t="s">
        <v>121</v>
      </c>
      <c r="AA2808" s="57">
        <v>43826</v>
      </c>
      <c r="AB2808" s="75"/>
      <c r="AC2808" s="64" t="s">
        <v>19006</v>
      </c>
      <c r="AD2808" s="56" t="s">
        <v>97</v>
      </c>
      <c r="AE2808" s="56" t="s">
        <v>119</v>
      </c>
      <c r="AF2808" s="61"/>
      <c r="AG2808" s="61"/>
      <c r="AH2808" s="67" t="str">
        <v>Nov</v>
      </c>
      <c r="AI2808" s="68" t="str">
        <v>Dec</v>
      </c>
      <c r="AJ2808" s="69">
        <f t="shared" si="500"/>
        <v>37</v>
      </c>
      <c r="AK2808" s="70"/>
      <c r="AL2808" s="71"/>
      <c r="AM2808" s="71" t="str">
        <v>2019</v>
      </c>
      <c r="AN2808" s="70"/>
      <c r="AO2808" s="70" t="s">
        <v>121</v>
      </c>
      <c r="AP2808" s="74">
        <f ca="1"/>
        <v>170</v>
      </c>
    </row>
    <row r="2809" spans="1:42" ht="26.5">
      <c r="A2809" s="55" t="s">
        <v>19007</v>
      </c>
      <c r="B2809" s="56" t="s">
        <v>89</v>
      </c>
      <c r="C2809" s="57">
        <v>43794</v>
      </c>
      <c r="D2809" s="56" t="s">
        <v>90</v>
      </c>
      <c r="E2809" s="56" t="s">
        <v>12</v>
      </c>
      <c r="F2809" s="58" t="s">
        <v>106</v>
      </c>
      <c r="G2809" s="58" t="s">
        <v>107</v>
      </c>
      <c r="H2809" s="56" t="s">
        <v>12</v>
      </c>
      <c r="I2809" s="59"/>
      <c r="J2809" s="59">
        <f t="shared" si="543"/>
        <v>43824</v>
      </c>
      <c r="K2809" s="56" t="s">
        <v>18</v>
      </c>
      <c r="L2809" s="56" t="s">
        <v>108</v>
      </c>
      <c r="M2809" s="60" t="s">
        <v>19008</v>
      </c>
      <c r="N2809" s="56" t="s">
        <v>19009</v>
      </c>
      <c r="O2809" s="56" t="s">
        <v>95</v>
      </c>
      <c r="P2809" s="56" t="s">
        <v>19010</v>
      </c>
      <c r="Q2809" s="56" t="s">
        <v>117</v>
      </c>
      <c r="R2809" s="59"/>
      <c r="S2809" s="56" t="s">
        <v>108</v>
      </c>
      <c r="T2809" s="56" t="s">
        <v>108</v>
      </c>
      <c r="U2809" s="57"/>
      <c r="V2809" s="62" t="s">
        <v>122</v>
      </c>
      <c r="W2809" s="62" t="s">
        <v>122</v>
      </c>
      <c r="X2809" s="59"/>
      <c r="Y2809" s="56" t="s">
        <v>108</v>
      </c>
      <c r="Z2809" s="56" t="s">
        <v>121</v>
      </c>
      <c r="AA2809" s="57">
        <v>43801</v>
      </c>
      <c r="AB2809" s="63" t="s">
        <v>318</v>
      </c>
      <c r="AC2809" s="60" t="s">
        <v>19011</v>
      </c>
      <c r="AD2809" s="56" t="s">
        <v>97</v>
      </c>
      <c r="AE2809" s="56" t="s">
        <v>119</v>
      </c>
      <c r="AF2809" s="61"/>
      <c r="AG2809" s="61"/>
      <c r="AH2809" s="67" t="str">
        <v>Nov</v>
      </c>
      <c r="AI2809" s="68" t="str">
        <v>Dec</v>
      </c>
      <c r="AJ2809" s="69">
        <f t="shared" si="500"/>
        <v>7</v>
      </c>
      <c r="AK2809" s="70"/>
      <c r="AL2809" s="71"/>
      <c r="AM2809" s="71" t="str">
        <v>2019</v>
      </c>
      <c r="AN2809" s="70"/>
      <c r="AO2809" s="70" t="s">
        <v>123</v>
      </c>
      <c r="AP2809" s="74">
        <f ca="1"/>
        <v>165</v>
      </c>
    </row>
    <row r="2810" spans="1:42" ht="14.4">
      <c r="A2810" s="55" t="s">
        <v>19012</v>
      </c>
      <c r="B2810" s="56" t="s">
        <v>89</v>
      </c>
      <c r="C2810" s="57">
        <v>43747</v>
      </c>
      <c r="D2810" s="56" t="s">
        <v>90</v>
      </c>
      <c r="E2810" s="56" t="s">
        <v>129</v>
      </c>
      <c r="F2810" s="58" t="s">
        <v>106</v>
      </c>
      <c r="G2810" s="58" t="s">
        <v>107</v>
      </c>
      <c r="H2810" s="56" t="s">
        <v>129</v>
      </c>
      <c r="I2810" s="59"/>
      <c r="J2810" s="59">
        <f t="shared" si="543"/>
        <v>43777</v>
      </c>
      <c r="K2810" s="56" t="s">
        <v>18</v>
      </c>
      <c r="L2810" s="56" t="s">
        <v>14</v>
      </c>
      <c r="M2810" s="60" t="s">
        <v>19013</v>
      </c>
      <c r="N2810" s="56"/>
      <c r="O2810" s="56" t="s">
        <v>44</v>
      </c>
      <c r="P2810" s="56" t="s">
        <v>19014</v>
      </c>
      <c r="Q2810" s="56" t="s">
        <v>237</v>
      </c>
      <c r="R2810" s="59"/>
      <c r="S2810" s="56" t="s">
        <v>108</v>
      </c>
      <c r="T2810" s="56" t="s">
        <v>108</v>
      </c>
      <c r="U2810" s="57"/>
      <c r="V2810" s="77"/>
      <c r="W2810" s="62" t="s">
        <v>108</v>
      </c>
      <c r="X2810" s="59"/>
      <c r="Y2810" s="56" t="s">
        <v>108</v>
      </c>
      <c r="Z2810" s="56" t="s">
        <v>123</v>
      </c>
      <c r="AA2810" s="57">
        <v>43749</v>
      </c>
      <c r="AB2810" s="63" t="s">
        <v>389</v>
      </c>
      <c r="AC2810" s="64" t="s">
        <v>19015</v>
      </c>
      <c r="AD2810" s="56" t="s">
        <v>224</v>
      </c>
      <c r="AE2810" s="56" t="s">
        <v>90</v>
      </c>
      <c r="AF2810" s="61"/>
      <c r="AG2810" s="61"/>
      <c r="AH2810" s="67" t="str">
        <v>Oct</v>
      </c>
      <c r="AI2810" s="68" t="str">
        <v>Oct</v>
      </c>
      <c r="AJ2810" s="69">
        <f t="shared" si="500"/>
        <v>2</v>
      </c>
      <c r="AK2810" s="70"/>
      <c r="AL2810" s="71"/>
      <c r="AM2810" s="71" t="str">
        <v>2019</v>
      </c>
      <c r="AN2810" s="70"/>
      <c r="AO2810" s="70" t="s">
        <v>123</v>
      </c>
      <c r="AP2810" s="74">
        <f ca="1"/>
        <v>212</v>
      </c>
    </row>
    <row r="2811" spans="1:42" ht="14.4">
      <c r="A2811" s="55" t="s">
        <v>19016</v>
      </c>
      <c r="B2811" s="56" t="s">
        <v>89</v>
      </c>
      <c r="C2811" s="57">
        <v>43634</v>
      </c>
      <c r="D2811" s="56" t="s">
        <v>229</v>
      </c>
      <c r="E2811" s="56" t="s">
        <v>140</v>
      </c>
      <c r="F2811" s="58" t="s">
        <v>106</v>
      </c>
      <c r="G2811" s="58" t="s">
        <v>107</v>
      </c>
      <c r="H2811" s="56" t="s">
        <v>140</v>
      </c>
      <c r="I2811" s="59"/>
      <c r="J2811" s="59">
        <f t="shared" si="543"/>
        <v>43664</v>
      </c>
      <c r="K2811" s="56" t="s">
        <v>18</v>
      </c>
      <c r="L2811" s="56" t="s">
        <v>18</v>
      </c>
      <c r="M2811" s="60" t="s">
        <v>19017</v>
      </c>
      <c r="N2811" s="60" t="s">
        <v>19018</v>
      </c>
      <c r="O2811" s="56" t="s">
        <v>271</v>
      </c>
      <c r="P2811" s="56" t="s">
        <v>19019</v>
      </c>
      <c r="Q2811" s="56" t="s">
        <v>96</v>
      </c>
      <c r="R2811" s="59"/>
      <c r="S2811" s="56" t="s">
        <v>108</v>
      </c>
      <c r="T2811" s="56" t="s">
        <v>108</v>
      </c>
      <c r="U2811" s="59"/>
      <c r="V2811" s="77"/>
      <c r="W2811" s="62">
        <v>0</v>
      </c>
      <c r="X2811" s="59"/>
      <c r="Y2811" s="56" t="s">
        <v>108</v>
      </c>
      <c r="Z2811" s="56" t="s">
        <v>121</v>
      </c>
      <c r="AA2811" s="57">
        <v>43634</v>
      </c>
      <c r="AB2811" s="63" t="s">
        <v>484</v>
      </c>
      <c r="AC2811" s="64" t="s">
        <v>2405</v>
      </c>
      <c r="AD2811" s="65" t="s">
        <v>97</v>
      </c>
      <c r="AE2811" s="56" t="s">
        <v>90</v>
      </c>
      <c r="AF2811" s="61"/>
      <c r="AG2811" s="61"/>
      <c r="AH2811" s="67" t="str">
        <v>Jun</v>
      </c>
      <c r="AI2811" s="68" t="str">
        <v>Jun</v>
      </c>
      <c r="AJ2811" s="69">
        <f t="shared" si="500"/>
        <v>0</v>
      </c>
      <c r="AK2811" s="70" t="str">
        <f>IF(R2811="","",SUM(R2811+30))</f>
        <v/>
      </c>
      <c r="AL2811" s="71" t="s">
        <v>17409</v>
      </c>
      <c r="AM2811" s="71" t="str">
        <v>2019</v>
      </c>
      <c r="AN2811" s="70">
        <f>IF(C2811="","",SUM(C2811+10))</f>
        <v>43644</v>
      </c>
      <c r="AO2811" s="70" t="s">
        <v>123</v>
      </c>
      <c r="AP2811" s="74">
        <f ca="1"/>
        <v>325</v>
      </c>
    </row>
    <row r="2812" spans="1:42" ht="14.4">
      <c r="A2812" s="55" t="s">
        <v>19020</v>
      </c>
      <c r="B2812" s="56" t="s">
        <v>89</v>
      </c>
      <c r="C2812" s="57">
        <v>43753</v>
      </c>
      <c r="D2812" s="56" t="s">
        <v>119</v>
      </c>
      <c r="E2812" s="56" t="s">
        <v>196</v>
      </c>
      <c r="F2812" s="58" t="s">
        <v>106</v>
      </c>
      <c r="G2812" s="58" t="s">
        <v>113</v>
      </c>
      <c r="H2812" s="56" t="s">
        <v>112</v>
      </c>
      <c r="I2812" s="59"/>
      <c r="J2812" s="59">
        <f t="shared" si="543"/>
        <v>43783</v>
      </c>
      <c r="K2812" s="56" t="s">
        <v>18</v>
      </c>
      <c r="L2812" s="56" t="s">
        <v>14</v>
      </c>
      <c r="M2812" s="60" t="s">
        <v>4830</v>
      </c>
      <c r="N2812" s="56" t="s">
        <v>19021</v>
      </c>
      <c r="O2812" s="56" t="s">
        <v>436</v>
      </c>
      <c r="P2812" s="56" t="s">
        <v>19022</v>
      </c>
      <c r="Q2812" s="56" t="s">
        <v>117</v>
      </c>
      <c r="R2812" s="57">
        <v>43756</v>
      </c>
      <c r="S2812" s="56" t="s">
        <v>108</v>
      </c>
      <c r="T2812" s="56" t="s">
        <v>108</v>
      </c>
      <c r="U2812" s="57"/>
      <c r="V2812" s="62"/>
      <c r="W2812" s="62" t="s">
        <v>108</v>
      </c>
      <c r="X2812" s="59"/>
      <c r="Y2812" s="56" t="s">
        <v>108</v>
      </c>
      <c r="Z2812" s="56" t="s">
        <v>123</v>
      </c>
      <c r="AA2812" s="57">
        <v>43756</v>
      </c>
      <c r="AB2812" s="75"/>
      <c r="AC2812" s="64" t="s">
        <v>19023</v>
      </c>
      <c r="AD2812" s="56" t="s">
        <v>118</v>
      </c>
      <c r="AE2812" s="56" t="s">
        <v>119</v>
      </c>
      <c r="AF2812" s="61"/>
      <c r="AG2812" s="61"/>
      <c r="AH2812" s="67" t="str">
        <v>Oct</v>
      </c>
      <c r="AI2812" s="68" t="str">
        <v>Oct</v>
      </c>
      <c r="AJ2812" s="69">
        <f t="shared" si="500"/>
        <v>3</v>
      </c>
      <c r="AK2812" s="70"/>
      <c r="AL2812" s="71"/>
      <c r="AM2812" s="71" t="str">
        <v>2019</v>
      </c>
      <c r="AN2812" s="70"/>
      <c r="AO2812" s="70" t="s">
        <v>121</v>
      </c>
      <c r="AP2812" s="74">
        <f ca="1"/>
        <v>206</v>
      </c>
    </row>
    <row r="2813" spans="1:42" ht="14.4">
      <c r="A2813" s="55" t="s">
        <v>19024</v>
      </c>
      <c r="B2813" s="56" t="s">
        <v>89</v>
      </c>
      <c r="C2813" s="57">
        <v>43530</v>
      </c>
      <c r="D2813" s="56" t="s">
        <v>90</v>
      </c>
      <c r="E2813" s="56" t="s">
        <v>276</v>
      </c>
      <c r="F2813" s="58" t="s">
        <v>214</v>
      </c>
      <c r="G2813" s="58" t="s">
        <v>214</v>
      </c>
      <c r="H2813" s="56" t="s">
        <v>276</v>
      </c>
      <c r="I2813" s="57"/>
      <c r="J2813" s="57">
        <f t="shared" si="543"/>
        <v>43560</v>
      </c>
      <c r="K2813" s="56" t="s">
        <v>18</v>
      </c>
      <c r="L2813" s="56" t="s">
        <v>18</v>
      </c>
      <c r="M2813" s="60" t="s">
        <v>19025</v>
      </c>
      <c r="N2813" s="56" t="s">
        <v>19026</v>
      </c>
      <c r="O2813" s="56"/>
      <c r="P2813" s="56" t="s">
        <v>10898</v>
      </c>
      <c r="Q2813" s="56" t="s">
        <v>96</v>
      </c>
      <c r="R2813" s="57">
        <v>43544</v>
      </c>
      <c r="S2813" s="56" t="s">
        <v>108</v>
      </c>
      <c r="T2813" s="56" t="s">
        <v>108</v>
      </c>
      <c r="U2813" s="57">
        <v>43550</v>
      </c>
      <c r="V2813" s="62"/>
      <c r="W2813" s="62">
        <v>21</v>
      </c>
      <c r="X2813" s="57">
        <v>43556</v>
      </c>
      <c r="Y2813" s="61"/>
      <c r="Z2813" s="56" t="s">
        <v>121</v>
      </c>
      <c r="AA2813" s="57">
        <v>43556</v>
      </c>
      <c r="AB2813" s="75"/>
      <c r="AC2813" s="64" t="s">
        <v>19027</v>
      </c>
      <c r="AD2813" s="65" t="s">
        <v>97</v>
      </c>
      <c r="AE2813" s="65"/>
      <c r="AF2813" s="66"/>
      <c r="AG2813" s="66"/>
      <c r="AH2813" s="67" t="str">
        <v>Mar</v>
      </c>
      <c r="AI2813" s="68" t="str">
        <v>Apr</v>
      </c>
      <c r="AJ2813" s="69">
        <f t="shared" si="500"/>
        <v>26</v>
      </c>
      <c r="AK2813" s="70">
        <f>IF(R2813="","",SUM(R2813+30))</f>
        <v>43574</v>
      </c>
      <c r="AL2813" s="71">
        <v>18</v>
      </c>
      <c r="AM2813" s="71" t="str">
        <v>2019</v>
      </c>
      <c r="AN2813" s="70">
        <f>IF(C2813="","",SUM(C2813+10))</f>
        <v>43540</v>
      </c>
      <c r="AO2813" s="70" t="s">
        <v>121</v>
      </c>
      <c r="AP2813" s="74">
        <f ca="1"/>
        <v>429</v>
      </c>
    </row>
    <row r="2814" spans="1:42" ht="14.4">
      <c r="A2814" s="55" t="s">
        <v>19028</v>
      </c>
      <c r="B2814" s="56" t="s">
        <v>89</v>
      </c>
      <c r="C2814" s="57">
        <v>43776</v>
      </c>
      <c r="D2814" s="56" t="s">
        <v>119</v>
      </c>
      <c r="E2814" s="56" t="s">
        <v>196</v>
      </c>
      <c r="F2814" s="58" t="s">
        <v>106</v>
      </c>
      <c r="G2814" s="58" t="s">
        <v>113</v>
      </c>
      <c r="H2814" s="56" t="s">
        <v>112</v>
      </c>
      <c r="I2814" s="59"/>
      <c r="J2814" s="59">
        <f t="shared" si="543"/>
        <v>43806</v>
      </c>
      <c r="K2814" s="56" t="s">
        <v>18</v>
      </c>
      <c r="L2814" s="56" t="s">
        <v>18</v>
      </c>
      <c r="M2814" s="60" t="s">
        <v>19029</v>
      </c>
      <c r="N2814" s="56" t="s">
        <v>17796</v>
      </c>
      <c r="O2814" s="56" t="s">
        <v>44</v>
      </c>
      <c r="P2814" s="56" t="s">
        <v>10726</v>
      </c>
      <c r="Q2814" s="56" t="s">
        <v>116</v>
      </c>
      <c r="R2814" s="59"/>
      <c r="S2814" s="56" t="s">
        <v>108</v>
      </c>
      <c r="T2814" s="56" t="s">
        <v>108</v>
      </c>
      <c r="U2814" s="57">
        <v>43782</v>
      </c>
      <c r="V2814" s="77"/>
      <c r="W2814" s="62">
        <v>62.75</v>
      </c>
      <c r="X2814" s="57">
        <v>43789</v>
      </c>
      <c r="Y2814" s="56" t="s">
        <v>108</v>
      </c>
      <c r="Z2814" s="56" t="s">
        <v>121</v>
      </c>
      <c r="AA2814" s="57">
        <v>43790</v>
      </c>
      <c r="AB2814" s="75"/>
      <c r="AC2814" s="64" t="s">
        <v>19030</v>
      </c>
      <c r="AD2814" s="56" t="s">
        <v>97</v>
      </c>
      <c r="AE2814" s="56" t="s">
        <v>90</v>
      </c>
      <c r="AF2814" s="61"/>
      <c r="AG2814" s="61"/>
      <c r="AH2814" s="67" t="str">
        <v>Nov</v>
      </c>
      <c r="AI2814" s="68" t="str">
        <v>Nov</v>
      </c>
      <c r="AJ2814" s="69">
        <f t="shared" si="500"/>
        <v>14</v>
      </c>
      <c r="AK2814" s="70"/>
      <c r="AL2814" s="71"/>
      <c r="AM2814" s="71" t="str">
        <v>2019</v>
      </c>
      <c r="AN2814" s="70"/>
      <c r="AO2814" s="70" t="s">
        <v>123</v>
      </c>
      <c r="AP2814" s="74">
        <f ca="1"/>
        <v>183</v>
      </c>
    </row>
    <row r="2815" spans="1:42" ht="14.4">
      <c r="A2815" s="55" t="s">
        <v>19031</v>
      </c>
      <c r="B2815" s="56" t="s">
        <v>89</v>
      </c>
      <c r="C2815" s="57">
        <v>43749</v>
      </c>
      <c r="D2815" s="56" t="s">
        <v>119</v>
      </c>
      <c r="E2815" s="56" t="s">
        <v>297</v>
      </c>
      <c r="F2815" s="58" t="s">
        <v>106</v>
      </c>
      <c r="G2815" s="58" t="s">
        <v>107</v>
      </c>
      <c r="H2815" s="56" t="s">
        <v>140</v>
      </c>
      <c r="I2815" s="59"/>
      <c r="J2815" s="59">
        <f t="shared" si="543"/>
        <v>43779</v>
      </c>
      <c r="K2815" s="56" t="s">
        <v>18</v>
      </c>
      <c r="L2815" s="56" t="s">
        <v>18</v>
      </c>
      <c r="M2815" s="60" t="s">
        <v>19032</v>
      </c>
      <c r="N2815" s="56" t="s">
        <v>19033</v>
      </c>
      <c r="O2815" s="56" t="s">
        <v>436</v>
      </c>
      <c r="P2815" s="56" t="s">
        <v>19034</v>
      </c>
      <c r="Q2815" s="56" t="s">
        <v>17</v>
      </c>
      <c r="R2815" s="59"/>
      <c r="S2815" s="56" t="s">
        <v>108</v>
      </c>
      <c r="T2815" s="56" t="s">
        <v>108</v>
      </c>
      <c r="U2815" s="57"/>
      <c r="V2815" s="77"/>
      <c r="W2815" s="62">
        <v>0</v>
      </c>
      <c r="X2815" s="59"/>
      <c r="Y2815" s="56" t="s">
        <v>108</v>
      </c>
      <c r="Z2815" s="56" t="s">
        <v>121</v>
      </c>
      <c r="AA2815" s="57">
        <v>43753</v>
      </c>
      <c r="AB2815" s="63" t="s">
        <v>389</v>
      </c>
      <c r="AC2815" s="64" t="s">
        <v>19035</v>
      </c>
      <c r="AD2815" s="65" t="s">
        <v>97</v>
      </c>
      <c r="AE2815" s="56" t="s">
        <v>90</v>
      </c>
      <c r="AF2815" s="61"/>
      <c r="AG2815" s="61"/>
      <c r="AH2815" s="67" t="str">
        <v>Oct</v>
      </c>
      <c r="AI2815" s="68" t="str">
        <v>Oct</v>
      </c>
      <c r="AJ2815" s="69">
        <f t="shared" si="500"/>
        <v>4</v>
      </c>
      <c r="AK2815" s="70"/>
      <c r="AL2815" s="71"/>
      <c r="AM2815" s="71" t="str">
        <v>2019</v>
      </c>
      <c r="AN2815" s="70"/>
      <c r="AO2815" s="70" t="s">
        <v>123</v>
      </c>
      <c r="AP2815" s="74">
        <f ca="1"/>
        <v>210</v>
      </c>
    </row>
    <row r="2816" spans="1:42" ht="14.4">
      <c r="A2816" s="55" t="s">
        <v>19036</v>
      </c>
      <c r="B2816" s="56" t="s">
        <v>89</v>
      </c>
      <c r="C2816" s="57">
        <v>43719</v>
      </c>
      <c r="D2816" s="56" t="s">
        <v>119</v>
      </c>
      <c r="E2816" s="56" t="s">
        <v>129</v>
      </c>
      <c r="F2816" s="58" t="s">
        <v>106</v>
      </c>
      <c r="G2816" s="58" t="s">
        <v>107</v>
      </c>
      <c r="H2816" s="56" t="s">
        <v>129</v>
      </c>
      <c r="I2816" s="59"/>
      <c r="J2816" s="59">
        <f t="shared" si="543"/>
        <v>43749</v>
      </c>
      <c r="K2816" s="56" t="s">
        <v>18</v>
      </c>
      <c r="L2816" s="56" t="s">
        <v>18</v>
      </c>
      <c r="M2816" s="60" t="s">
        <v>19037</v>
      </c>
      <c r="N2816" s="56" t="s">
        <v>19038</v>
      </c>
      <c r="O2816" s="56" t="s">
        <v>271</v>
      </c>
      <c r="P2816" s="56" t="s">
        <v>19039</v>
      </c>
      <c r="Q2816" s="56" t="s">
        <v>17</v>
      </c>
      <c r="R2816" s="57">
        <v>43720</v>
      </c>
      <c r="S2816" s="56" t="s">
        <v>108</v>
      </c>
      <c r="T2816" s="56" t="s">
        <v>108</v>
      </c>
      <c r="U2816" s="57"/>
      <c r="V2816" s="62"/>
      <c r="W2816" s="62"/>
      <c r="X2816" s="59"/>
      <c r="Y2816" s="56" t="s">
        <v>108</v>
      </c>
      <c r="Z2816" s="56" t="s">
        <v>121</v>
      </c>
      <c r="AA2816" s="57">
        <v>43732</v>
      </c>
      <c r="AB2816" s="63" t="s">
        <v>289</v>
      </c>
      <c r="AC2816" s="60" t="s">
        <v>19040</v>
      </c>
      <c r="AD2816" s="56" t="s">
        <v>360</v>
      </c>
      <c r="AE2816" s="56" t="s">
        <v>119</v>
      </c>
      <c r="AF2816" s="61"/>
      <c r="AG2816" s="61"/>
      <c r="AH2816" s="67" t="str">
        <v>Sep</v>
      </c>
      <c r="AI2816" s="68" t="str">
        <v>Sep</v>
      </c>
      <c r="AJ2816" s="69">
        <f t="shared" si="500"/>
        <v>13</v>
      </c>
      <c r="AK2816" s="70">
        <f t="shared" ref="AK2816:AK2819" si="568">IF(R2816="","",SUM(R2816+30))</f>
        <v>43750</v>
      </c>
      <c r="AL2816" s="71">
        <v>18</v>
      </c>
      <c r="AM2816" s="71" t="str">
        <v>2019</v>
      </c>
      <c r="AN2816" s="70">
        <f t="shared" ref="AN2816:AN2819" si="569">IF(C2816="","",SUM(C2816+10))</f>
        <v>43729</v>
      </c>
      <c r="AO2816" s="70" t="s">
        <v>121</v>
      </c>
      <c r="AP2816" s="74">
        <f ca="1"/>
        <v>240</v>
      </c>
    </row>
    <row r="2817" spans="1:42" ht="14.4">
      <c r="A2817" s="55" t="s">
        <v>19041</v>
      </c>
      <c r="B2817" s="56" t="s">
        <v>89</v>
      </c>
      <c r="C2817" s="57">
        <v>43490</v>
      </c>
      <c r="D2817" s="56" t="s">
        <v>119</v>
      </c>
      <c r="E2817" s="56" t="s">
        <v>112</v>
      </c>
      <c r="F2817" s="58" t="s">
        <v>106</v>
      </c>
      <c r="G2817" s="58" t="s">
        <v>113</v>
      </c>
      <c r="H2817" s="56" t="s">
        <v>112</v>
      </c>
      <c r="I2817" s="59"/>
      <c r="J2817" s="59">
        <f t="shared" si="543"/>
        <v>43520</v>
      </c>
      <c r="K2817" s="56" t="s">
        <v>18</v>
      </c>
      <c r="L2817" s="56" t="s">
        <v>18</v>
      </c>
      <c r="M2817" s="60" t="s">
        <v>19042</v>
      </c>
      <c r="N2817" s="56" t="s">
        <v>19043</v>
      </c>
      <c r="O2817" s="56" t="s">
        <v>44</v>
      </c>
      <c r="P2817" s="56" t="s">
        <v>5788</v>
      </c>
      <c r="Q2817" s="56" t="s">
        <v>116</v>
      </c>
      <c r="R2817" s="59"/>
      <c r="S2817" s="56" t="s">
        <v>18</v>
      </c>
      <c r="T2817" s="56" t="s">
        <v>14</v>
      </c>
      <c r="U2817" s="57">
        <v>43494</v>
      </c>
      <c r="V2817" s="77"/>
      <c r="W2817" s="62">
        <v>57.25</v>
      </c>
      <c r="X2817" s="57">
        <v>43502</v>
      </c>
      <c r="Y2817" s="56" t="s">
        <v>108</v>
      </c>
      <c r="Z2817" s="56" t="s">
        <v>121</v>
      </c>
      <c r="AA2817" s="57">
        <v>43502</v>
      </c>
      <c r="AB2817" s="63" t="s">
        <v>127</v>
      </c>
      <c r="AC2817" s="64" t="s">
        <v>19044</v>
      </c>
      <c r="AD2817" s="65" t="s">
        <v>97</v>
      </c>
      <c r="AE2817" s="65" t="s">
        <v>119</v>
      </c>
      <c r="AF2817" s="66"/>
      <c r="AG2817" s="66"/>
      <c r="AH2817" s="67" t="str">
        <v>Jan</v>
      </c>
      <c r="AI2817" s="68" t="str">
        <v>Feb</v>
      </c>
      <c r="AJ2817" s="69">
        <f t="shared" si="500"/>
        <v>12</v>
      </c>
      <c r="AK2817" s="70" t="str">
        <f t="shared" si="568"/>
        <v/>
      </c>
      <c r="AL2817" s="71" t="s">
        <v>17409</v>
      </c>
      <c r="AM2817" s="71" t="str">
        <v>2019</v>
      </c>
      <c r="AN2817" s="70">
        <f t="shared" si="569"/>
        <v>43500</v>
      </c>
      <c r="AO2817" s="70" t="s">
        <v>123</v>
      </c>
      <c r="AP2817" s="74">
        <f ca="1"/>
        <v>469</v>
      </c>
    </row>
    <row r="2818" spans="1:42" ht="14.4">
      <c r="A2818" s="55" t="s">
        <v>19045</v>
      </c>
      <c r="B2818" s="56" t="s">
        <v>89</v>
      </c>
      <c r="C2818" s="57">
        <v>43622</v>
      </c>
      <c r="D2818" s="56" t="s">
        <v>131</v>
      </c>
      <c r="E2818" s="56" t="s">
        <v>140</v>
      </c>
      <c r="F2818" s="58" t="s">
        <v>106</v>
      </c>
      <c r="G2818" s="58" t="s">
        <v>107</v>
      </c>
      <c r="H2818" s="56" t="s">
        <v>140</v>
      </c>
      <c r="I2818" s="59"/>
      <c r="J2818" s="59">
        <f t="shared" si="543"/>
        <v>43652</v>
      </c>
      <c r="K2818" s="56" t="s">
        <v>18</v>
      </c>
      <c r="L2818" s="56" t="s">
        <v>14</v>
      </c>
      <c r="M2818" s="60" t="s">
        <v>19046</v>
      </c>
      <c r="N2818" s="56" t="s">
        <v>19047</v>
      </c>
      <c r="O2818" s="56" t="s">
        <v>249</v>
      </c>
      <c r="P2818" s="56" t="s">
        <v>108</v>
      </c>
      <c r="Q2818" s="56" t="s">
        <v>96</v>
      </c>
      <c r="R2818" s="59"/>
      <c r="S2818" s="56" t="s">
        <v>108</v>
      </c>
      <c r="T2818" s="56" t="s">
        <v>108</v>
      </c>
      <c r="U2818" s="57"/>
      <c r="V2818" s="77"/>
      <c r="W2818" s="62" t="s">
        <v>108</v>
      </c>
      <c r="X2818" s="59"/>
      <c r="Y2818" s="56" t="s">
        <v>108</v>
      </c>
      <c r="Z2818" s="56" t="s">
        <v>123</v>
      </c>
      <c r="AA2818" s="57">
        <v>43627</v>
      </c>
      <c r="AB2818" s="63" t="s">
        <v>484</v>
      </c>
      <c r="AC2818" s="64" t="s">
        <v>19048</v>
      </c>
      <c r="AD2818" s="56" t="s">
        <v>633</v>
      </c>
      <c r="AE2818" s="56"/>
      <c r="AF2818" s="61"/>
      <c r="AG2818" s="61"/>
      <c r="AH2818" s="67" t="str">
        <v>Jun</v>
      </c>
      <c r="AI2818" s="68" t="str">
        <v>Jun</v>
      </c>
      <c r="AJ2818" s="69">
        <f t="shared" si="500"/>
        <v>5</v>
      </c>
      <c r="AK2818" s="70" t="str">
        <f t="shared" si="568"/>
        <v/>
      </c>
      <c r="AL2818" s="71" t="s">
        <v>17409</v>
      </c>
      <c r="AM2818" s="71" t="str">
        <v>2019</v>
      </c>
      <c r="AN2818" s="70">
        <f t="shared" si="569"/>
        <v>43632</v>
      </c>
      <c r="AO2818" s="70" t="s">
        <v>123</v>
      </c>
      <c r="AP2818" s="74">
        <f ca="1"/>
        <v>337</v>
      </c>
    </row>
    <row r="2819" spans="1:42" ht="14.4">
      <c r="A2819" s="55" t="s">
        <v>19049</v>
      </c>
      <c r="B2819" s="56" t="s">
        <v>89</v>
      </c>
      <c r="C2819" s="57">
        <v>43552</v>
      </c>
      <c r="D2819" s="56" t="s">
        <v>119</v>
      </c>
      <c r="E2819" s="56" t="s">
        <v>112</v>
      </c>
      <c r="F2819" s="58" t="s">
        <v>106</v>
      </c>
      <c r="G2819" s="58" t="s">
        <v>113</v>
      </c>
      <c r="H2819" s="56" t="s">
        <v>112</v>
      </c>
      <c r="I2819" s="57"/>
      <c r="J2819" s="57">
        <f t="shared" si="543"/>
        <v>43582</v>
      </c>
      <c r="K2819" s="56" t="s">
        <v>18</v>
      </c>
      <c r="L2819" s="56" t="s">
        <v>18</v>
      </c>
      <c r="M2819" s="60" t="s">
        <v>19050</v>
      </c>
      <c r="N2819" s="56" t="s">
        <v>19051</v>
      </c>
      <c r="O2819" s="56" t="s">
        <v>271</v>
      </c>
      <c r="P2819" s="56" t="s">
        <v>489</v>
      </c>
      <c r="Q2819" s="56" t="s">
        <v>116</v>
      </c>
      <c r="R2819" s="57">
        <v>43560</v>
      </c>
      <c r="S2819" s="56" t="s">
        <v>108</v>
      </c>
      <c r="T2819" s="56" t="s">
        <v>108</v>
      </c>
      <c r="U2819" s="57"/>
      <c r="V2819" s="62"/>
      <c r="W2819" s="62" t="s">
        <v>108</v>
      </c>
      <c r="X2819" s="57"/>
      <c r="Y2819" s="56" t="s">
        <v>108</v>
      </c>
      <c r="Z2819" s="56" t="s">
        <v>123</v>
      </c>
      <c r="AA2819" s="57">
        <v>43560</v>
      </c>
      <c r="AB2819" s="63" t="s">
        <v>168</v>
      </c>
      <c r="AC2819" s="64" t="s">
        <v>257</v>
      </c>
      <c r="AD2819" s="56" t="s">
        <v>118</v>
      </c>
      <c r="AE2819" s="56"/>
      <c r="AF2819" s="61"/>
      <c r="AG2819" s="61"/>
      <c r="AH2819" s="67" t="str">
        <v>Mar</v>
      </c>
      <c r="AI2819" s="68" t="str">
        <v>Apr</v>
      </c>
      <c r="AJ2819" s="69">
        <f t="shared" si="500"/>
        <v>8</v>
      </c>
      <c r="AK2819" s="70">
        <f t="shared" si="568"/>
        <v>43590</v>
      </c>
      <c r="AL2819" s="71">
        <v>30</v>
      </c>
      <c r="AM2819" s="71" t="str">
        <v>2019</v>
      </c>
      <c r="AN2819" s="70">
        <f t="shared" si="569"/>
        <v>43562</v>
      </c>
      <c r="AO2819" s="70" t="s">
        <v>121</v>
      </c>
      <c r="AP2819" s="74">
        <f ca="1"/>
        <v>407</v>
      </c>
    </row>
    <row r="2820" spans="1:42" ht="26.5">
      <c r="A2820" s="55" t="s">
        <v>19052</v>
      </c>
      <c r="B2820" s="56" t="s">
        <v>89</v>
      </c>
      <c r="C2820" s="57">
        <v>43822</v>
      </c>
      <c r="D2820" s="56" t="s">
        <v>131</v>
      </c>
      <c r="E2820" s="56" t="s">
        <v>297</v>
      </c>
      <c r="F2820" s="58" t="s">
        <v>106</v>
      </c>
      <c r="G2820" s="58" t="s">
        <v>107</v>
      </c>
      <c r="H2820" s="56" t="s">
        <v>140</v>
      </c>
      <c r="I2820" s="59"/>
      <c r="J2820" s="59">
        <f t="shared" si="543"/>
        <v>43852</v>
      </c>
      <c r="K2820" s="56" t="s">
        <v>18</v>
      </c>
      <c r="L2820" s="56" t="s">
        <v>18</v>
      </c>
      <c r="M2820" s="60" t="s">
        <v>19053</v>
      </c>
      <c r="N2820" s="56" t="s">
        <v>19054</v>
      </c>
      <c r="O2820" s="56" t="s">
        <v>249</v>
      </c>
      <c r="P2820" s="56" t="s">
        <v>19055</v>
      </c>
      <c r="Q2820" s="56" t="s">
        <v>28</v>
      </c>
      <c r="R2820" s="59"/>
      <c r="S2820" s="56" t="s">
        <v>108</v>
      </c>
      <c r="T2820" s="56" t="s">
        <v>108</v>
      </c>
      <c r="U2820" s="57"/>
      <c r="V2820" s="77"/>
      <c r="W2820" s="62" t="s">
        <v>146</v>
      </c>
      <c r="X2820" s="59"/>
      <c r="Y2820" s="56" t="s">
        <v>108</v>
      </c>
      <c r="Z2820" s="56" t="s">
        <v>121</v>
      </c>
      <c r="AA2820" s="57">
        <v>43822</v>
      </c>
      <c r="AB2820" s="63" t="s">
        <v>238</v>
      </c>
      <c r="AC2820" s="64" t="s">
        <v>19056</v>
      </c>
      <c r="AD2820" s="56" t="s">
        <v>97</v>
      </c>
      <c r="AE2820" s="56" t="s">
        <v>131</v>
      </c>
      <c r="AF2820" s="61"/>
      <c r="AG2820" s="61"/>
      <c r="AH2820" s="67" t="str">
        <v>Dec</v>
      </c>
      <c r="AI2820" s="68" t="str">
        <v>Dec</v>
      </c>
      <c r="AJ2820" s="69">
        <f t="shared" si="500"/>
        <v>0</v>
      </c>
      <c r="AK2820" s="70"/>
      <c r="AL2820" s="71"/>
      <c r="AM2820" s="71" t="str">
        <v>2019</v>
      </c>
      <c r="AN2820" s="70"/>
      <c r="AO2820" s="70" t="s">
        <v>123</v>
      </c>
      <c r="AP2820" s="74">
        <f ca="1"/>
        <v>137</v>
      </c>
    </row>
    <row r="2821" spans="1:42" ht="26.5">
      <c r="A2821" s="55" t="s">
        <v>19057</v>
      </c>
      <c r="B2821" s="56" t="s">
        <v>89</v>
      </c>
      <c r="C2821" s="57">
        <v>43656</v>
      </c>
      <c r="D2821" s="56" t="s">
        <v>90</v>
      </c>
      <c r="E2821" s="56" t="s">
        <v>105</v>
      </c>
      <c r="F2821" s="58" t="s">
        <v>106</v>
      </c>
      <c r="G2821" s="58" t="s">
        <v>107</v>
      </c>
      <c r="H2821" s="56" t="s">
        <v>105</v>
      </c>
      <c r="I2821" s="59"/>
      <c r="J2821" s="59">
        <f t="shared" si="543"/>
        <v>43686</v>
      </c>
      <c r="K2821" s="56" t="s">
        <v>18</v>
      </c>
      <c r="L2821" s="56" t="s">
        <v>108</v>
      </c>
      <c r="M2821" s="60" t="s">
        <v>19058</v>
      </c>
      <c r="N2821" s="56" t="s">
        <v>19059</v>
      </c>
      <c r="O2821" s="56" t="s">
        <v>355</v>
      </c>
      <c r="P2821" s="56" t="s">
        <v>19060</v>
      </c>
      <c r="Q2821" s="56" t="s">
        <v>117</v>
      </c>
      <c r="R2821" s="59"/>
      <c r="S2821" s="56" t="s">
        <v>108</v>
      </c>
      <c r="T2821" s="56" t="s">
        <v>108</v>
      </c>
      <c r="U2821" s="59"/>
      <c r="V2821" s="62" t="s">
        <v>122</v>
      </c>
      <c r="W2821" s="76" t="s">
        <v>122</v>
      </c>
      <c r="X2821" s="59"/>
      <c r="Y2821" s="56" t="s">
        <v>108</v>
      </c>
      <c r="Z2821" s="56" t="s">
        <v>121</v>
      </c>
      <c r="AA2821" s="57">
        <v>43662</v>
      </c>
      <c r="AB2821" s="63" t="s">
        <v>163</v>
      </c>
      <c r="AC2821" s="60" t="s">
        <v>19061</v>
      </c>
      <c r="AD2821" s="65" t="s">
        <v>97</v>
      </c>
      <c r="AE2821" s="56" t="s">
        <v>119</v>
      </c>
      <c r="AF2821" s="61"/>
      <c r="AG2821" s="61"/>
      <c r="AH2821" s="67" t="str">
        <v>Jul</v>
      </c>
      <c r="AI2821" s="68" t="str">
        <v>Jul</v>
      </c>
      <c r="AJ2821" s="69">
        <f t="shared" si="500"/>
        <v>6</v>
      </c>
      <c r="AK2821" s="70" t="str">
        <f t="shared" ref="AK2821:AK2832" si="570">IF(R2821="","",SUM(R2821+30))</f>
        <v/>
      </c>
      <c r="AL2821" s="71" t="s">
        <v>17409</v>
      </c>
      <c r="AM2821" s="71" t="str">
        <v>2019</v>
      </c>
      <c r="AN2821" s="70">
        <f t="shared" ref="AN2821:AN2832" si="571">IF(C2821="","",SUM(C2821+10))</f>
        <v>43666</v>
      </c>
      <c r="AO2821" s="70" t="s">
        <v>123</v>
      </c>
      <c r="AP2821" s="74">
        <f ca="1"/>
        <v>303</v>
      </c>
    </row>
    <row r="2822" spans="1:42" ht="14.4">
      <c r="A2822" s="55" t="s">
        <v>19062</v>
      </c>
      <c r="B2822" s="56" t="s">
        <v>89</v>
      </c>
      <c r="C2822" s="57">
        <v>43724</v>
      </c>
      <c r="D2822" s="56" t="s">
        <v>90</v>
      </c>
      <c r="E2822" s="56" t="s">
        <v>105</v>
      </c>
      <c r="F2822" s="58" t="s">
        <v>106</v>
      </c>
      <c r="G2822" s="58" t="s">
        <v>107</v>
      </c>
      <c r="H2822" s="56" t="s">
        <v>105</v>
      </c>
      <c r="I2822" s="57"/>
      <c r="J2822" s="57">
        <f t="shared" si="543"/>
        <v>43754</v>
      </c>
      <c r="K2822" s="56" t="s">
        <v>18</v>
      </c>
      <c r="L2822" s="56" t="s">
        <v>108</v>
      </c>
      <c r="M2822" s="60" t="s">
        <v>19063</v>
      </c>
      <c r="N2822" s="56" t="s">
        <v>19064</v>
      </c>
      <c r="O2822" s="56" t="s">
        <v>355</v>
      </c>
      <c r="P2822" s="56" t="s">
        <v>19065</v>
      </c>
      <c r="Q2822" s="56" t="s">
        <v>117</v>
      </c>
      <c r="R2822" s="57"/>
      <c r="S2822" s="56" t="s">
        <v>108</v>
      </c>
      <c r="T2822" s="56" t="s">
        <v>108</v>
      </c>
      <c r="U2822" s="57"/>
      <c r="V2822" s="62" t="s">
        <v>122</v>
      </c>
      <c r="W2822" s="76" t="s">
        <v>122</v>
      </c>
      <c r="X2822" s="57"/>
      <c r="Y2822" s="56" t="s">
        <v>108</v>
      </c>
      <c r="Z2822" s="56" t="s">
        <v>121</v>
      </c>
      <c r="AA2822" s="57">
        <v>43727</v>
      </c>
      <c r="AB2822" s="63" t="s">
        <v>289</v>
      </c>
      <c r="AC2822" s="64" t="s">
        <v>19066</v>
      </c>
      <c r="AD2822" s="65" t="s">
        <v>97</v>
      </c>
      <c r="AE2822" s="56" t="s">
        <v>119</v>
      </c>
      <c r="AF2822" s="61"/>
      <c r="AG2822" s="61"/>
      <c r="AH2822" s="67" t="str">
        <v>Sep</v>
      </c>
      <c r="AI2822" s="68" t="str">
        <v>Sep</v>
      </c>
      <c r="AJ2822" s="69">
        <f t="shared" si="500"/>
        <v>3</v>
      </c>
      <c r="AK2822" s="70" t="str">
        <f t="shared" si="570"/>
        <v/>
      </c>
      <c r="AL2822" s="71" t="s">
        <v>17409</v>
      </c>
      <c r="AM2822" s="71" t="str">
        <v>2019</v>
      </c>
      <c r="AN2822" s="70">
        <f t="shared" si="571"/>
        <v>43734</v>
      </c>
      <c r="AO2822" s="70" t="s">
        <v>123</v>
      </c>
      <c r="AP2822" s="74">
        <f ca="1"/>
        <v>235</v>
      </c>
    </row>
    <row r="2823" spans="1:42" ht="14.4">
      <c r="A2823" s="55" t="s">
        <v>19067</v>
      </c>
      <c r="B2823" s="56" t="s">
        <v>89</v>
      </c>
      <c r="C2823" s="57">
        <v>43682</v>
      </c>
      <c r="D2823" s="56" t="s">
        <v>90</v>
      </c>
      <c r="E2823" s="56" t="s">
        <v>105</v>
      </c>
      <c r="F2823" s="58" t="s">
        <v>106</v>
      </c>
      <c r="G2823" s="58" t="s">
        <v>107</v>
      </c>
      <c r="H2823" s="56" t="s">
        <v>105</v>
      </c>
      <c r="I2823" s="57"/>
      <c r="J2823" s="57">
        <f t="shared" si="543"/>
        <v>43712</v>
      </c>
      <c r="K2823" s="56" t="s">
        <v>18</v>
      </c>
      <c r="L2823" s="56" t="s">
        <v>108</v>
      </c>
      <c r="M2823" s="60" t="s">
        <v>2017</v>
      </c>
      <c r="N2823" s="56" t="s">
        <v>19068</v>
      </c>
      <c r="O2823" s="56" t="s">
        <v>355</v>
      </c>
      <c r="P2823" s="56" t="s">
        <v>19069</v>
      </c>
      <c r="Q2823" s="56" t="s">
        <v>117</v>
      </c>
      <c r="R2823" s="57"/>
      <c r="S2823" s="56" t="s">
        <v>108</v>
      </c>
      <c r="T2823" s="56" t="s">
        <v>108</v>
      </c>
      <c r="U2823" s="57"/>
      <c r="V2823" s="62" t="s">
        <v>122</v>
      </c>
      <c r="W2823" s="76" t="s">
        <v>122</v>
      </c>
      <c r="X2823" s="57"/>
      <c r="Y2823" s="56" t="s">
        <v>108</v>
      </c>
      <c r="Z2823" s="56" t="s">
        <v>121</v>
      </c>
      <c r="AA2823" s="57">
        <v>43703</v>
      </c>
      <c r="AB2823" s="63" t="s">
        <v>124</v>
      </c>
      <c r="AC2823" s="64" t="s">
        <v>19070</v>
      </c>
      <c r="AD2823" s="65" t="s">
        <v>97</v>
      </c>
      <c r="AE2823" s="56" t="s">
        <v>119</v>
      </c>
      <c r="AF2823" s="61"/>
      <c r="AG2823" s="61"/>
      <c r="AH2823" s="67" t="str">
        <v>Aug</v>
      </c>
      <c r="AI2823" s="68" t="str">
        <v>Aug</v>
      </c>
      <c r="AJ2823" s="69">
        <f t="shared" si="500"/>
        <v>21</v>
      </c>
      <c r="AK2823" s="70" t="str">
        <f t="shared" si="570"/>
        <v/>
      </c>
      <c r="AL2823" s="71" t="s">
        <v>17409</v>
      </c>
      <c r="AM2823" s="71" t="str">
        <v>2019</v>
      </c>
      <c r="AN2823" s="70">
        <f t="shared" si="571"/>
        <v>43692</v>
      </c>
      <c r="AO2823" s="70" t="s">
        <v>123</v>
      </c>
      <c r="AP2823" s="74">
        <f ca="1"/>
        <v>277</v>
      </c>
    </row>
    <row r="2824" spans="1:42" ht="14.4">
      <c r="A2824" s="55" t="s">
        <v>19071</v>
      </c>
      <c r="B2824" s="56" t="s">
        <v>89</v>
      </c>
      <c r="C2824" s="57">
        <v>43675</v>
      </c>
      <c r="D2824" s="56" t="s">
        <v>90</v>
      </c>
      <c r="E2824" s="56" t="s">
        <v>105</v>
      </c>
      <c r="F2824" s="58" t="s">
        <v>106</v>
      </c>
      <c r="G2824" s="58" t="s">
        <v>107</v>
      </c>
      <c r="H2824" s="56" t="s">
        <v>105</v>
      </c>
      <c r="I2824" s="59"/>
      <c r="J2824" s="59">
        <f t="shared" si="543"/>
        <v>43705</v>
      </c>
      <c r="K2824" s="56" t="s">
        <v>18</v>
      </c>
      <c r="L2824" s="56" t="s">
        <v>108</v>
      </c>
      <c r="M2824" s="60" t="s">
        <v>19072</v>
      </c>
      <c r="N2824" s="56" t="s">
        <v>19073</v>
      </c>
      <c r="O2824" s="56" t="s">
        <v>355</v>
      </c>
      <c r="P2824" s="56" t="s">
        <v>19074</v>
      </c>
      <c r="Q2824" s="56" t="s">
        <v>117</v>
      </c>
      <c r="R2824" s="59"/>
      <c r="S2824" s="56" t="s">
        <v>108</v>
      </c>
      <c r="T2824" s="56" t="s">
        <v>108</v>
      </c>
      <c r="U2824" s="59"/>
      <c r="V2824" s="62" t="s">
        <v>122</v>
      </c>
      <c r="W2824" s="76" t="s">
        <v>122</v>
      </c>
      <c r="X2824" s="59"/>
      <c r="Y2824" s="56" t="s">
        <v>108</v>
      </c>
      <c r="Z2824" s="56" t="s">
        <v>121</v>
      </c>
      <c r="AA2824" s="57">
        <v>43679</v>
      </c>
      <c r="AB2824" s="63" t="s">
        <v>163</v>
      </c>
      <c r="AC2824" s="64" t="s">
        <v>19075</v>
      </c>
      <c r="AD2824" s="65" t="s">
        <v>97</v>
      </c>
      <c r="AE2824" s="56" t="s">
        <v>119</v>
      </c>
      <c r="AF2824" s="61"/>
      <c r="AG2824" s="61"/>
      <c r="AH2824" s="67" t="str">
        <v>Jul</v>
      </c>
      <c r="AI2824" s="68" t="str">
        <v>Aug</v>
      </c>
      <c r="AJ2824" s="69">
        <f t="shared" si="500"/>
        <v>4</v>
      </c>
      <c r="AK2824" s="70" t="str">
        <f t="shared" si="570"/>
        <v/>
      </c>
      <c r="AL2824" s="71" t="s">
        <v>17409</v>
      </c>
      <c r="AM2824" s="71" t="str">
        <v>2019</v>
      </c>
      <c r="AN2824" s="70">
        <f t="shared" si="571"/>
        <v>43685</v>
      </c>
      <c r="AO2824" s="70" t="s">
        <v>123</v>
      </c>
      <c r="AP2824" s="74">
        <f ca="1"/>
        <v>284</v>
      </c>
    </row>
    <row r="2825" spans="1:42" ht="14.4">
      <c r="A2825" s="55" t="s">
        <v>19076</v>
      </c>
      <c r="B2825" s="56" t="s">
        <v>89</v>
      </c>
      <c r="C2825" s="57">
        <v>43675</v>
      </c>
      <c r="D2825" s="56" t="s">
        <v>90</v>
      </c>
      <c r="E2825" s="56" t="s">
        <v>105</v>
      </c>
      <c r="F2825" s="58" t="s">
        <v>106</v>
      </c>
      <c r="G2825" s="58" t="s">
        <v>107</v>
      </c>
      <c r="H2825" s="56" t="s">
        <v>105</v>
      </c>
      <c r="I2825" s="57"/>
      <c r="J2825" s="57">
        <f t="shared" si="543"/>
        <v>43705</v>
      </c>
      <c r="K2825" s="56" t="s">
        <v>108</v>
      </c>
      <c r="L2825" s="56" t="s">
        <v>108</v>
      </c>
      <c r="M2825" s="60" t="s">
        <v>19072</v>
      </c>
      <c r="N2825" s="56" t="s">
        <v>19073</v>
      </c>
      <c r="O2825" s="56" t="s">
        <v>355</v>
      </c>
      <c r="P2825" s="56" t="s">
        <v>19077</v>
      </c>
      <c r="Q2825" s="56" t="s">
        <v>117</v>
      </c>
      <c r="R2825" s="57"/>
      <c r="S2825" s="56" t="s">
        <v>108</v>
      </c>
      <c r="T2825" s="56" t="s">
        <v>108</v>
      </c>
      <c r="U2825" s="57"/>
      <c r="V2825" s="62" t="s">
        <v>122</v>
      </c>
      <c r="W2825" s="76" t="s">
        <v>122</v>
      </c>
      <c r="X2825" s="57"/>
      <c r="Y2825" s="56" t="s">
        <v>108</v>
      </c>
      <c r="Z2825" s="56" t="s">
        <v>121</v>
      </c>
      <c r="AA2825" s="57">
        <v>43679</v>
      </c>
      <c r="AB2825" s="63" t="s">
        <v>163</v>
      </c>
      <c r="AC2825" s="64" t="s">
        <v>19078</v>
      </c>
      <c r="AD2825" s="65" t="s">
        <v>97</v>
      </c>
      <c r="AE2825" s="56" t="s">
        <v>119</v>
      </c>
      <c r="AF2825" s="61"/>
      <c r="AG2825" s="61"/>
      <c r="AH2825" s="67" t="str">
        <v>Jul</v>
      </c>
      <c r="AI2825" s="68" t="str">
        <v>Aug</v>
      </c>
      <c r="AJ2825" s="69">
        <f t="shared" si="500"/>
        <v>4</v>
      </c>
      <c r="AK2825" s="70" t="str">
        <f t="shared" si="570"/>
        <v/>
      </c>
      <c r="AL2825" s="71" t="s">
        <v>17409</v>
      </c>
      <c r="AM2825" s="71" t="str">
        <v>2019</v>
      </c>
      <c r="AN2825" s="70">
        <f t="shared" si="571"/>
        <v>43685</v>
      </c>
      <c r="AO2825" s="70" t="s">
        <v>123</v>
      </c>
      <c r="AP2825" s="74">
        <f ca="1"/>
        <v>284</v>
      </c>
    </row>
    <row r="2826" spans="1:42" ht="14.4">
      <c r="A2826" s="55" t="s">
        <v>19079</v>
      </c>
      <c r="B2826" s="56" t="s">
        <v>89</v>
      </c>
      <c r="C2826" s="57">
        <v>43675</v>
      </c>
      <c r="D2826" s="56" t="s">
        <v>90</v>
      </c>
      <c r="E2826" s="56" t="s">
        <v>105</v>
      </c>
      <c r="F2826" s="58" t="s">
        <v>106</v>
      </c>
      <c r="G2826" s="58" t="s">
        <v>107</v>
      </c>
      <c r="H2826" s="56" t="s">
        <v>105</v>
      </c>
      <c r="I2826" s="57"/>
      <c r="J2826" s="57">
        <f t="shared" si="543"/>
        <v>43705</v>
      </c>
      <c r="K2826" s="56" t="s">
        <v>108</v>
      </c>
      <c r="L2826" s="56" t="s">
        <v>108</v>
      </c>
      <c r="M2826" s="60" t="s">
        <v>19072</v>
      </c>
      <c r="N2826" s="56" t="s">
        <v>19073</v>
      </c>
      <c r="O2826" s="56" t="s">
        <v>355</v>
      </c>
      <c r="P2826" s="56" t="s">
        <v>19080</v>
      </c>
      <c r="Q2826" s="56" t="s">
        <v>117</v>
      </c>
      <c r="R2826" s="59"/>
      <c r="S2826" s="56" t="s">
        <v>108</v>
      </c>
      <c r="T2826" s="56" t="s">
        <v>108</v>
      </c>
      <c r="U2826" s="59"/>
      <c r="V2826" s="62" t="s">
        <v>122</v>
      </c>
      <c r="W2826" s="76" t="s">
        <v>122</v>
      </c>
      <c r="X2826" s="59"/>
      <c r="Y2826" s="56" t="s">
        <v>108</v>
      </c>
      <c r="Z2826" s="56" t="s">
        <v>121</v>
      </c>
      <c r="AA2826" s="57">
        <v>43679</v>
      </c>
      <c r="AB2826" s="63" t="s">
        <v>163</v>
      </c>
      <c r="AC2826" s="64" t="s">
        <v>19081</v>
      </c>
      <c r="AD2826" s="65" t="s">
        <v>97</v>
      </c>
      <c r="AE2826" s="56" t="s">
        <v>119</v>
      </c>
      <c r="AF2826" s="61"/>
      <c r="AG2826" s="61"/>
      <c r="AH2826" s="67" t="str">
        <v>Jul</v>
      </c>
      <c r="AI2826" s="68" t="str">
        <v>Aug</v>
      </c>
      <c r="AJ2826" s="69">
        <f t="shared" si="500"/>
        <v>4</v>
      </c>
      <c r="AK2826" s="70" t="str">
        <f t="shared" si="570"/>
        <v/>
      </c>
      <c r="AL2826" s="71" t="s">
        <v>17409</v>
      </c>
      <c r="AM2826" s="71" t="str">
        <v>2019</v>
      </c>
      <c r="AN2826" s="70">
        <f t="shared" si="571"/>
        <v>43685</v>
      </c>
      <c r="AO2826" s="70" t="s">
        <v>123</v>
      </c>
      <c r="AP2826" s="74">
        <f ca="1"/>
        <v>284</v>
      </c>
    </row>
    <row r="2827" spans="1:42" ht="26.5">
      <c r="A2827" s="55" t="s">
        <v>19082</v>
      </c>
      <c r="B2827" s="56" t="s">
        <v>89</v>
      </c>
      <c r="C2827" s="57">
        <v>43675</v>
      </c>
      <c r="D2827" s="56" t="s">
        <v>90</v>
      </c>
      <c r="E2827" s="56" t="s">
        <v>105</v>
      </c>
      <c r="F2827" s="58" t="s">
        <v>106</v>
      </c>
      <c r="G2827" s="58" t="s">
        <v>107</v>
      </c>
      <c r="H2827" s="56" t="s">
        <v>105</v>
      </c>
      <c r="I2827" s="57"/>
      <c r="J2827" s="57">
        <f t="shared" si="543"/>
        <v>43705</v>
      </c>
      <c r="K2827" s="56" t="s">
        <v>18</v>
      </c>
      <c r="L2827" s="56" t="s">
        <v>108</v>
      </c>
      <c r="M2827" s="60" t="s">
        <v>19072</v>
      </c>
      <c r="N2827" s="56" t="s">
        <v>19073</v>
      </c>
      <c r="O2827" s="56" t="s">
        <v>355</v>
      </c>
      <c r="P2827" s="56" t="s">
        <v>19083</v>
      </c>
      <c r="Q2827" s="56" t="s">
        <v>117</v>
      </c>
      <c r="R2827" s="57"/>
      <c r="S2827" s="56" t="s">
        <v>108</v>
      </c>
      <c r="T2827" s="56" t="s">
        <v>108</v>
      </c>
      <c r="U2827" s="57"/>
      <c r="V2827" s="62" t="s">
        <v>122</v>
      </c>
      <c r="W2827" s="76" t="s">
        <v>122</v>
      </c>
      <c r="X2827" s="57"/>
      <c r="Y2827" s="56" t="s">
        <v>108</v>
      </c>
      <c r="Z2827" s="56" t="s">
        <v>121</v>
      </c>
      <c r="AA2827" s="57">
        <v>43690</v>
      </c>
      <c r="AB2827" s="63" t="s">
        <v>163</v>
      </c>
      <c r="AC2827" s="60" t="s">
        <v>19084</v>
      </c>
      <c r="AD2827" s="65" t="s">
        <v>97</v>
      </c>
      <c r="AE2827" s="56" t="s">
        <v>119</v>
      </c>
      <c r="AF2827" s="61"/>
      <c r="AG2827" s="61"/>
      <c r="AH2827" s="67" t="str">
        <v>Jul</v>
      </c>
      <c r="AI2827" s="68" t="str">
        <v>Aug</v>
      </c>
      <c r="AJ2827" s="69">
        <f t="shared" si="500"/>
        <v>15</v>
      </c>
      <c r="AK2827" s="70" t="str">
        <f t="shared" si="570"/>
        <v/>
      </c>
      <c r="AL2827" s="71" t="s">
        <v>17409</v>
      </c>
      <c r="AM2827" s="71" t="str">
        <v>2019</v>
      </c>
      <c r="AN2827" s="70">
        <f t="shared" si="571"/>
        <v>43685</v>
      </c>
      <c r="AO2827" s="70" t="s">
        <v>123</v>
      </c>
      <c r="AP2827" s="74">
        <f ca="1"/>
        <v>284</v>
      </c>
    </row>
    <row r="2828" spans="1:42" ht="14.4">
      <c r="A2828" s="55" t="s">
        <v>19085</v>
      </c>
      <c r="B2828" s="56" t="s">
        <v>89</v>
      </c>
      <c r="C2828" s="57">
        <v>43675</v>
      </c>
      <c r="D2828" s="56" t="s">
        <v>90</v>
      </c>
      <c r="E2828" s="56" t="s">
        <v>105</v>
      </c>
      <c r="F2828" s="58" t="s">
        <v>106</v>
      </c>
      <c r="G2828" s="58" t="s">
        <v>107</v>
      </c>
      <c r="H2828" s="56" t="s">
        <v>105</v>
      </c>
      <c r="I2828" s="57"/>
      <c r="J2828" s="57">
        <f t="shared" si="543"/>
        <v>43705</v>
      </c>
      <c r="K2828" s="56" t="s">
        <v>108</v>
      </c>
      <c r="L2828" s="56" t="s">
        <v>108</v>
      </c>
      <c r="M2828" s="60" t="s">
        <v>19072</v>
      </c>
      <c r="N2828" s="56" t="s">
        <v>19073</v>
      </c>
      <c r="O2828" s="56" t="s">
        <v>355</v>
      </c>
      <c r="P2828" s="56" t="s">
        <v>13306</v>
      </c>
      <c r="Q2828" s="56" t="s">
        <v>117</v>
      </c>
      <c r="R2828" s="59"/>
      <c r="S2828" s="56" t="s">
        <v>108</v>
      </c>
      <c r="T2828" s="56" t="s">
        <v>108</v>
      </c>
      <c r="U2828" s="59"/>
      <c r="V2828" s="62" t="s">
        <v>122</v>
      </c>
      <c r="W2828" s="76" t="s">
        <v>122</v>
      </c>
      <c r="X2828" s="59"/>
      <c r="Y2828" s="56" t="s">
        <v>108</v>
      </c>
      <c r="Z2828" s="56" t="s">
        <v>121</v>
      </c>
      <c r="AA2828" s="57">
        <v>43679</v>
      </c>
      <c r="AB2828" s="63" t="s">
        <v>163</v>
      </c>
      <c r="AC2828" s="64" t="s">
        <v>19086</v>
      </c>
      <c r="AD2828" s="65" t="s">
        <v>97</v>
      </c>
      <c r="AE2828" s="56" t="s">
        <v>119</v>
      </c>
      <c r="AF2828" s="61"/>
      <c r="AG2828" s="61"/>
      <c r="AH2828" s="67" t="str">
        <v>Jul</v>
      </c>
      <c r="AI2828" s="68" t="str">
        <v>Aug</v>
      </c>
      <c r="AJ2828" s="69">
        <f t="shared" si="500"/>
        <v>4</v>
      </c>
      <c r="AK2828" s="70" t="str">
        <f t="shared" si="570"/>
        <v/>
      </c>
      <c r="AL2828" s="71" t="s">
        <v>17409</v>
      </c>
      <c r="AM2828" s="71" t="str">
        <v>2019</v>
      </c>
      <c r="AN2828" s="70">
        <f t="shared" si="571"/>
        <v>43685</v>
      </c>
      <c r="AO2828" s="70" t="s">
        <v>123</v>
      </c>
      <c r="AP2828" s="74">
        <f ca="1"/>
        <v>284</v>
      </c>
    </row>
    <row r="2829" spans="1:42" ht="14.4">
      <c r="A2829" s="55" t="s">
        <v>19087</v>
      </c>
      <c r="B2829" s="56" t="s">
        <v>89</v>
      </c>
      <c r="C2829" s="57">
        <v>43675</v>
      </c>
      <c r="D2829" s="56" t="s">
        <v>90</v>
      </c>
      <c r="E2829" s="56" t="s">
        <v>105</v>
      </c>
      <c r="F2829" s="58" t="s">
        <v>106</v>
      </c>
      <c r="G2829" s="58" t="s">
        <v>107</v>
      </c>
      <c r="H2829" s="56" t="s">
        <v>105</v>
      </c>
      <c r="I2829" s="57"/>
      <c r="J2829" s="57">
        <f t="shared" si="543"/>
        <v>43705</v>
      </c>
      <c r="K2829" s="56" t="s">
        <v>108</v>
      </c>
      <c r="L2829" s="56" t="s">
        <v>108</v>
      </c>
      <c r="M2829" s="60" t="s">
        <v>19072</v>
      </c>
      <c r="N2829" s="56" t="s">
        <v>19088</v>
      </c>
      <c r="O2829" s="56" t="s">
        <v>355</v>
      </c>
      <c r="P2829" s="56" t="s">
        <v>19089</v>
      </c>
      <c r="Q2829" s="56" t="s">
        <v>117</v>
      </c>
      <c r="R2829" s="57"/>
      <c r="S2829" s="56" t="s">
        <v>108</v>
      </c>
      <c r="T2829" s="56" t="s">
        <v>108</v>
      </c>
      <c r="U2829" s="57"/>
      <c r="V2829" s="62" t="s">
        <v>122</v>
      </c>
      <c r="W2829" s="76" t="s">
        <v>122</v>
      </c>
      <c r="X2829" s="57"/>
      <c r="Y2829" s="56" t="s">
        <v>108</v>
      </c>
      <c r="Z2829" s="56" t="s">
        <v>121</v>
      </c>
      <c r="AA2829" s="57">
        <v>43679</v>
      </c>
      <c r="AB2829" s="63" t="s">
        <v>163</v>
      </c>
      <c r="AC2829" s="64" t="s">
        <v>19090</v>
      </c>
      <c r="AD2829" s="65" t="s">
        <v>97</v>
      </c>
      <c r="AE2829" s="56" t="s">
        <v>119</v>
      </c>
      <c r="AF2829" s="61"/>
      <c r="AG2829" s="61"/>
      <c r="AH2829" s="67" t="str">
        <v>Jul</v>
      </c>
      <c r="AI2829" s="68" t="str">
        <v>Aug</v>
      </c>
      <c r="AJ2829" s="69">
        <f t="shared" si="500"/>
        <v>4</v>
      </c>
      <c r="AK2829" s="70" t="str">
        <f t="shared" si="570"/>
        <v/>
      </c>
      <c r="AL2829" s="71" t="s">
        <v>17409</v>
      </c>
      <c r="AM2829" s="71" t="str">
        <v>2019</v>
      </c>
      <c r="AN2829" s="70">
        <f t="shared" si="571"/>
        <v>43685</v>
      </c>
      <c r="AO2829" s="70" t="s">
        <v>123</v>
      </c>
      <c r="AP2829" s="74">
        <f ca="1"/>
        <v>284</v>
      </c>
    </row>
    <row r="2830" spans="1:42" ht="14.4">
      <c r="A2830" s="55" t="s">
        <v>19091</v>
      </c>
      <c r="B2830" s="56" t="s">
        <v>89</v>
      </c>
      <c r="C2830" s="57">
        <v>43675</v>
      </c>
      <c r="D2830" s="56" t="s">
        <v>90</v>
      </c>
      <c r="E2830" s="56" t="s">
        <v>105</v>
      </c>
      <c r="F2830" s="58" t="s">
        <v>106</v>
      </c>
      <c r="G2830" s="58" t="s">
        <v>107</v>
      </c>
      <c r="H2830" s="56" t="s">
        <v>105</v>
      </c>
      <c r="I2830" s="57"/>
      <c r="J2830" s="57">
        <f t="shared" si="543"/>
        <v>43705</v>
      </c>
      <c r="K2830" s="56" t="s">
        <v>18</v>
      </c>
      <c r="L2830" s="56" t="s">
        <v>108</v>
      </c>
      <c r="M2830" s="60" t="s">
        <v>19072</v>
      </c>
      <c r="N2830" s="56" t="s">
        <v>19092</v>
      </c>
      <c r="O2830" s="56" t="s">
        <v>355</v>
      </c>
      <c r="P2830" s="56" t="s">
        <v>13361</v>
      </c>
      <c r="Q2830" s="56" t="s">
        <v>117</v>
      </c>
      <c r="R2830" s="57"/>
      <c r="S2830" s="56" t="s">
        <v>108</v>
      </c>
      <c r="T2830" s="56" t="s">
        <v>108</v>
      </c>
      <c r="U2830" s="57"/>
      <c r="V2830" s="62" t="s">
        <v>122</v>
      </c>
      <c r="W2830" s="76" t="s">
        <v>122</v>
      </c>
      <c r="X2830" s="57"/>
      <c r="Y2830" s="56" t="s">
        <v>108</v>
      </c>
      <c r="Z2830" s="56" t="s">
        <v>121</v>
      </c>
      <c r="AA2830" s="57">
        <v>43690</v>
      </c>
      <c r="AB2830" s="63" t="s">
        <v>163</v>
      </c>
      <c r="AC2830" s="64" t="s">
        <v>19093</v>
      </c>
      <c r="AD2830" s="65" t="s">
        <v>97</v>
      </c>
      <c r="AE2830" s="56" t="s">
        <v>119</v>
      </c>
      <c r="AF2830" s="61"/>
      <c r="AG2830" s="61"/>
      <c r="AH2830" s="67" t="str">
        <v>Jul</v>
      </c>
      <c r="AI2830" s="68" t="str">
        <v>Aug</v>
      </c>
      <c r="AJ2830" s="69">
        <f t="shared" si="500"/>
        <v>15</v>
      </c>
      <c r="AK2830" s="70" t="str">
        <f t="shared" si="570"/>
        <v/>
      </c>
      <c r="AL2830" s="71" t="s">
        <v>17409</v>
      </c>
      <c r="AM2830" s="71" t="str">
        <v>2019</v>
      </c>
      <c r="AN2830" s="70">
        <f t="shared" si="571"/>
        <v>43685</v>
      </c>
      <c r="AO2830" s="70" t="s">
        <v>123</v>
      </c>
      <c r="AP2830" s="74">
        <f ca="1"/>
        <v>284</v>
      </c>
    </row>
    <row r="2831" spans="1:42" ht="14.4">
      <c r="A2831" s="55" t="s">
        <v>19094</v>
      </c>
      <c r="B2831" s="56" t="s">
        <v>89</v>
      </c>
      <c r="C2831" s="57">
        <v>43692</v>
      </c>
      <c r="D2831" s="56" t="s">
        <v>90</v>
      </c>
      <c r="E2831" s="56" t="s">
        <v>105</v>
      </c>
      <c r="F2831" s="58" t="s">
        <v>106</v>
      </c>
      <c r="G2831" s="58" t="s">
        <v>107</v>
      </c>
      <c r="H2831" s="56" t="s">
        <v>105</v>
      </c>
      <c r="I2831" s="59"/>
      <c r="J2831" s="59">
        <f t="shared" si="543"/>
        <v>43722</v>
      </c>
      <c r="K2831" s="56" t="s">
        <v>18</v>
      </c>
      <c r="L2831" s="56" t="s">
        <v>108</v>
      </c>
      <c r="M2831" s="60" t="s">
        <v>19072</v>
      </c>
      <c r="N2831" s="56" t="s">
        <v>19095</v>
      </c>
      <c r="O2831" s="56" t="s">
        <v>355</v>
      </c>
      <c r="P2831" s="56" t="s">
        <v>19096</v>
      </c>
      <c r="Q2831" s="56" t="s">
        <v>117</v>
      </c>
      <c r="R2831" s="59"/>
      <c r="S2831" s="56" t="s">
        <v>108</v>
      </c>
      <c r="T2831" s="56" t="s">
        <v>108</v>
      </c>
      <c r="U2831" s="59"/>
      <c r="V2831" s="62" t="s">
        <v>122</v>
      </c>
      <c r="W2831" s="76" t="s">
        <v>122</v>
      </c>
      <c r="X2831" s="59"/>
      <c r="Y2831" s="56" t="s">
        <v>108</v>
      </c>
      <c r="Z2831" s="56" t="s">
        <v>121</v>
      </c>
      <c r="AA2831" s="57">
        <v>43699</v>
      </c>
      <c r="AB2831" s="63" t="s">
        <v>124</v>
      </c>
      <c r="AC2831" s="64" t="s">
        <v>19097</v>
      </c>
      <c r="AD2831" s="65" t="s">
        <v>97</v>
      </c>
      <c r="AE2831" s="56" t="s">
        <v>119</v>
      </c>
      <c r="AF2831" s="61"/>
      <c r="AG2831" s="61"/>
      <c r="AH2831" s="67" t="str">
        <v>Aug</v>
      </c>
      <c r="AI2831" s="68" t="str">
        <v>Aug</v>
      </c>
      <c r="AJ2831" s="69">
        <f t="shared" si="500"/>
        <v>7</v>
      </c>
      <c r="AK2831" s="70" t="str">
        <f t="shared" si="570"/>
        <v/>
      </c>
      <c r="AL2831" s="71" t="s">
        <v>17409</v>
      </c>
      <c r="AM2831" s="71" t="str">
        <v>2019</v>
      </c>
      <c r="AN2831" s="70">
        <f t="shared" si="571"/>
        <v>43702</v>
      </c>
      <c r="AO2831" s="70" t="s">
        <v>123</v>
      </c>
      <c r="AP2831" s="74">
        <f ca="1"/>
        <v>267</v>
      </c>
    </row>
    <row r="2832" spans="1:42" ht="14.4">
      <c r="A2832" s="55" t="s">
        <v>19098</v>
      </c>
      <c r="B2832" s="56" t="s">
        <v>89</v>
      </c>
      <c r="C2832" s="57">
        <v>43724</v>
      </c>
      <c r="D2832" s="56" t="s">
        <v>90</v>
      </c>
      <c r="E2832" s="56" t="s">
        <v>105</v>
      </c>
      <c r="F2832" s="58" t="s">
        <v>106</v>
      </c>
      <c r="G2832" s="58" t="s">
        <v>107</v>
      </c>
      <c r="H2832" s="56" t="s">
        <v>105</v>
      </c>
      <c r="I2832" s="57"/>
      <c r="J2832" s="57">
        <f t="shared" si="543"/>
        <v>43754</v>
      </c>
      <c r="K2832" s="56" t="s">
        <v>18</v>
      </c>
      <c r="L2832" s="56" t="s">
        <v>108</v>
      </c>
      <c r="M2832" s="60" t="s">
        <v>19072</v>
      </c>
      <c r="N2832" s="56" t="s">
        <v>19099</v>
      </c>
      <c r="O2832" s="56" t="s">
        <v>355</v>
      </c>
      <c r="P2832" s="56" t="s">
        <v>19100</v>
      </c>
      <c r="Q2832" s="56" t="s">
        <v>117</v>
      </c>
      <c r="R2832" s="57"/>
      <c r="S2832" s="56" t="s">
        <v>108</v>
      </c>
      <c r="T2832" s="56" t="s">
        <v>108</v>
      </c>
      <c r="U2832" s="57"/>
      <c r="V2832" s="62" t="s">
        <v>122</v>
      </c>
      <c r="W2832" s="76" t="s">
        <v>122</v>
      </c>
      <c r="X2832" s="57"/>
      <c r="Y2832" s="56" t="s">
        <v>108</v>
      </c>
      <c r="Z2832" s="56" t="s">
        <v>121</v>
      </c>
      <c r="AA2832" s="57">
        <v>43727</v>
      </c>
      <c r="AB2832" s="63" t="s">
        <v>289</v>
      </c>
      <c r="AC2832" s="64" t="s">
        <v>19101</v>
      </c>
      <c r="AD2832" s="65" t="s">
        <v>97</v>
      </c>
      <c r="AE2832" s="56" t="s">
        <v>119</v>
      </c>
      <c r="AF2832" s="61"/>
      <c r="AG2832" s="61"/>
      <c r="AH2832" s="67" t="str">
        <v>Sep</v>
      </c>
      <c r="AI2832" s="68" t="str">
        <v>Sep</v>
      </c>
      <c r="AJ2832" s="69">
        <f t="shared" si="500"/>
        <v>3</v>
      </c>
      <c r="AK2832" s="70" t="str">
        <f t="shared" si="570"/>
        <v/>
      </c>
      <c r="AL2832" s="71" t="s">
        <v>17409</v>
      </c>
      <c r="AM2832" s="71" t="str">
        <v>2019</v>
      </c>
      <c r="AN2832" s="70">
        <f t="shared" si="571"/>
        <v>43734</v>
      </c>
      <c r="AO2832" s="70" t="s">
        <v>123</v>
      </c>
      <c r="AP2832" s="74">
        <f ca="1"/>
        <v>235</v>
      </c>
    </row>
    <row r="2833" spans="1:42" ht="39.75">
      <c r="A2833" s="55" t="s">
        <v>19102</v>
      </c>
      <c r="B2833" s="56" t="s">
        <v>89</v>
      </c>
      <c r="C2833" s="57">
        <v>43816</v>
      </c>
      <c r="D2833" s="56" t="s">
        <v>119</v>
      </c>
      <c r="E2833" s="56" t="s">
        <v>276</v>
      </c>
      <c r="F2833" s="58" t="s">
        <v>214</v>
      </c>
      <c r="G2833" s="58" t="s">
        <v>107</v>
      </c>
      <c r="H2833" s="56" t="s">
        <v>140</v>
      </c>
      <c r="I2833" s="59"/>
      <c r="J2833" s="59">
        <f t="shared" si="543"/>
        <v>43846</v>
      </c>
      <c r="K2833" s="56" t="s">
        <v>18</v>
      </c>
      <c r="L2833" s="56" t="s">
        <v>18</v>
      </c>
      <c r="M2833" s="60" t="s">
        <v>19103</v>
      </c>
      <c r="N2833" s="56" t="s">
        <v>19104</v>
      </c>
      <c r="O2833" s="56" t="s">
        <v>114</v>
      </c>
      <c r="P2833" s="56" t="s">
        <v>19105</v>
      </c>
      <c r="Q2833" s="56" t="s">
        <v>17</v>
      </c>
      <c r="R2833" s="59"/>
      <c r="S2833" s="56" t="s">
        <v>108</v>
      </c>
      <c r="T2833" s="56" t="s">
        <v>108</v>
      </c>
      <c r="U2833" s="57"/>
      <c r="V2833" s="77"/>
      <c r="W2833" s="62" t="s">
        <v>146</v>
      </c>
      <c r="X2833" s="59"/>
      <c r="Y2833" s="56" t="s">
        <v>108</v>
      </c>
      <c r="Z2833" s="56" t="s">
        <v>121</v>
      </c>
      <c r="AA2833" s="57">
        <v>43885</v>
      </c>
      <c r="AB2833" s="63" t="s">
        <v>147</v>
      </c>
      <c r="AC2833" s="60" t="s">
        <v>19106</v>
      </c>
      <c r="AD2833" s="56" t="s">
        <v>97</v>
      </c>
      <c r="AE2833" s="56" t="s">
        <v>131</v>
      </c>
      <c r="AF2833" s="61"/>
      <c r="AG2833" s="61"/>
      <c r="AH2833" s="67" t="str">
        <v>Dec</v>
      </c>
      <c r="AI2833" s="68" t="str">
        <v>Feb</v>
      </c>
      <c r="AJ2833" s="69">
        <f t="shared" si="500"/>
        <v>69</v>
      </c>
      <c r="AK2833" s="70"/>
      <c r="AL2833" s="71"/>
      <c r="AM2833" s="71" t="str">
        <v>2019</v>
      </c>
      <c r="AN2833" s="70"/>
      <c r="AO2833" s="70" t="s">
        <v>123</v>
      </c>
      <c r="AP2833" s="74">
        <f ca="1"/>
        <v>143</v>
      </c>
    </row>
    <row r="2834" spans="1:42" ht="14.4">
      <c r="A2834" s="55" t="s">
        <v>19107</v>
      </c>
      <c r="B2834" s="56" t="s">
        <v>89</v>
      </c>
      <c r="C2834" s="57">
        <v>43517</v>
      </c>
      <c r="D2834" s="56" t="s">
        <v>229</v>
      </c>
      <c r="E2834" s="56" t="s">
        <v>140</v>
      </c>
      <c r="F2834" s="58" t="s">
        <v>106</v>
      </c>
      <c r="G2834" s="58" t="s">
        <v>107</v>
      </c>
      <c r="H2834" s="56" t="s">
        <v>140</v>
      </c>
      <c r="I2834" s="57"/>
      <c r="J2834" s="57">
        <f t="shared" si="543"/>
        <v>43547</v>
      </c>
      <c r="K2834" s="56" t="s">
        <v>18</v>
      </c>
      <c r="L2834" s="56" t="s">
        <v>14</v>
      </c>
      <c r="M2834" s="60" t="s">
        <v>19108</v>
      </c>
      <c r="N2834" s="56" t="s">
        <v>19109</v>
      </c>
      <c r="O2834" s="56" t="s">
        <v>20</v>
      </c>
      <c r="P2834" s="56" t="s">
        <v>108</v>
      </c>
      <c r="Q2834" s="56" t="s">
        <v>96</v>
      </c>
      <c r="R2834" s="57"/>
      <c r="S2834" s="56" t="s">
        <v>108</v>
      </c>
      <c r="T2834" s="56" t="s">
        <v>108</v>
      </c>
      <c r="U2834" s="57"/>
      <c r="V2834" s="62"/>
      <c r="W2834" s="62" t="s">
        <v>108</v>
      </c>
      <c r="X2834" s="57"/>
      <c r="Y2834" s="56" t="s">
        <v>108</v>
      </c>
      <c r="Z2834" s="56" t="s">
        <v>123</v>
      </c>
      <c r="AA2834" s="57">
        <v>43517</v>
      </c>
      <c r="AB2834" s="63" t="s">
        <v>147</v>
      </c>
      <c r="AC2834" s="64" t="s">
        <v>19110</v>
      </c>
      <c r="AD2834" s="65" t="s">
        <v>118</v>
      </c>
      <c r="AE2834" s="65"/>
      <c r="AF2834" s="66"/>
      <c r="AG2834" s="66"/>
      <c r="AH2834" s="67" t="str">
        <v>Feb</v>
      </c>
      <c r="AI2834" s="68" t="str">
        <v>Feb</v>
      </c>
      <c r="AJ2834" s="69">
        <f t="shared" si="500"/>
        <v>0</v>
      </c>
      <c r="AK2834" s="70" t="str">
        <f t="shared" ref="AK2834:AK2842" si="572">IF(R2834="","",SUM(R2834+30))</f>
        <v/>
      </c>
      <c r="AL2834" s="71" t="s">
        <v>17409</v>
      </c>
      <c r="AM2834" s="71" t="str">
        <v>2019</v>
      </c>
      <c r="AN2834" s="70">
        <f t="shared" ref="AN2834:AN2836" si="573">IF(C2834="","",SUM(C2834+10))</f>
        <v>43527</v>
      </c>
      <c r="AO2834" s="70" t="s">
        <v>123</v>
      </c>
      <c r="AP2834" s="74">
        <f ca="1"/>
        <v>442</v>
      </c>
    </row>
    <row r="2835" spans="1:42" ht="14.4">
      <c r="A2835" s="55" t="s">
        <v>19111</v>
      </c>
      <c r="B2835" s="56" t="s">
        <v>89</v>
      </c>
      <c r="C2835" s="57">
        <v>43571</v>
      </c>
      <c r="D2835" s="56" t="s">
        <v>90</v>
      </c>
      <c r="E2835" s="56" t="s">
        <v>276</v>
      </c>
      <c r="F2835" s="58" t="s">
        <v>214</v>
      </c>
      <c r="G2835" s="58" t="s">
        <v>214</v>
      </c>
      <c r="H2835" s="56" t="s">
        <v>276</v>
      </c>
      <c r="I2835" s="57"/>
      <c r="J2835" s="57">
        <v>43601</v>
      </c>
      <c r="K2835" s="56" t="s">
        <v>18</v>
      </c>
      <c r="L2835" s="56" t="s">
        <v>14</v>
      </c>
      <c r="M2835" s="60" t="s">
        <v>19112</v>
      </c>
      <c r="N2835" s="56"/>
      <c r="O2835" s="61"/>
      <c r="P2835" s="56"/>
      <c r="Q2835" s="56" t="s">
        <v>96</v>
      </c>
      <c r="R2835" s="57"/>
      <c r="S2835" s="56" t="s">
        <v>108</v>
      </c>
      <c r="T2835" s="56" t="s">
        <v>108</v>
      </c>
      <c r="U2835" s="57"/>
      <c r="V2835" s="62"/>
      <c r="W2835" s="62" t="s">
        <v>108</v>
      </c>
      <c r="X2835" s="57"/>
      <c r="Y2835" s="56"/>
      <c r="Z2835" s="56" t="s">
        <v>123</v>
      </c>
      <c r="AA2835" s="57">
        <v>43572</v>
      </c>
      <c r="AB2835" s="75"/>
      <c r="AC2835" s="64" t="s">
        <v>19113</v>
      </c>
      <c r="AD2835" s="56" t="s">
        <v>118</v>
      </c>
      <c r="AE2835" s="56"/>
      <c r="AF2835" s="61"/>
      <c r="AG2835" s="61"/>
      <c r="AH2835" s="67" t="str">
        <v>Apr</v>
      </c>
      <c r="AI2835" s="68" t="str">
        <v>Apr</v>
      </c>
      <c r="AJ2835" s="69">
        <f t="shared" si="500"/>
        <v>1</v>
      </c>
      <c r="AK2835" s="70" t="str">
        <f t="shared" si="572"/>
        <v/>
      </c>
      <c r="AL2835" s="71" t="s">
        <v>17409</v>
      </c>
      <c r="AM2835" s="71" t="str">
        <v>2019</v>
      </c>
      <c r="AN2835" s="70">
        <f t="shared" si="573"/>
        <v>43581</v>
      </c>
      <c r="AO2835" s="70" t="s">
        <v>123</v>
      </c>
      <c r="AP2835" s="74">
        <f ca="1"/>
        <v>388</v>
      </c>
    </row>
    <row r="2836" spans="1:42" ht="26.5">
      <c r="A2836" s="55" t="s">
        <v>19114</v>
      </c>
      <c r="B2836" s="56" t="s">
        <v>89</v>
      </c>
      <c r="C2836" s="57">
        <v>43720</v>
      </c>
      <c r="D2836" s="56" t="s">
        <v>131</v>
      </c>
      <c r="E2836" s="56" t="s">
        <v>129</v>
      </c>
      <c r="F2836" s="58" t="s">
        <v>106</v>
      </c>
      <c r="G2836" s="58" t="s">
        <v>107</v>
      </c>
      <c r="H2836" s="56" t="s">
        <v>129</v>
      </c>
      <c r="I2836" s="59"/>
      <c r="J2836" s="59">
        <f t="shared" ref="J2836:J2856" si="574">IF(C2836="","",SUM(C2836+30))</f>
        <v>43750</v>
      </c>
      <c r="K2836" s="56" t="s">
        <v>18</v>
      </c>
      <c r="L2836" s="56" t="s">
        <v>14</v>
      </c>
      <c r="M2836" s="60" t="s">
        <v>19115</v>
      </c>
      <c r="N2836" s="56" t="s">
        <v>19116</v>
      </c>
      <c r="O2836" s="56" t="s">
        <v>1143</v>
      </c>
      <c r="P2836" s="56" t="s">
        <v>19117</v>
      </c>
      <c r="Q2836" s="56" t="s">
        <v>541</v>
      </c>
      <c r="R2836" s="59"/>
      <c r="S2836" s="56" t="s">
        <v>108</v>
      </c>
      <c r="T2836" s="56" t="s">
        <v>108</v>
      </c>
      <c r="U2836" s="59"/>
      <c r="V2836" s="77"/>
      <c r="W2836" s="77"/>
      <c r="X2836" s="59"/>
      <c r="Y2836" s="56" t="s">
        <v>108</v>
      </c>
      <c r="Z2836" s="56" t="s">
        <v>121</v>
      </c>
      <c r="AA2836" s="57">
        <v>43721</v>
      </c>
      <c r="AB2836" s="63" t="s">
        <v>289</v>
      </c>
      <c r="AC2836" s="60" t="s">
        <v>19118</v>
      </c>
      <c r="AD2836" s="56" t="s">
        <v>360</v>
      </c>
      <c r="AE2836" s="56" t="s">
        <v>131</v>
      </c>
      <c r="AF2836" s="61"/>
      <c r="AG2836" s="61"/>
      <c r="AH2836" s="67" t="str">
        <v>Sep</v>
      </c>
      <c r="AI2836" s="68" t="str">
        <v>Sep</v>
      </c>
      <c r="AJ2836" s="69">
        <f t="shared" si="500"/>
        <v>1</v>
      </c>
      <c r="AK2836" s="70" t="str">
        <f t="shared" si="572"/>
        <v/>
      </c>
      <c r="AL2836" s="71" t="s">
        <v>17409</v>
      </c>
      <c r="AM2836" s="71" t="str">
        <v>2019</v>
      </c>
      <c r="AN2836" s="70">
        <f t="shared" si="573"/>
        <v>43730</v>
      </c>
      <c r="AO2836" s="70" t="s">
        <v>123</v>
      </c>
      <c r="AP2836" s="74">
        <f ca="1"/>
        <v>239</v>
      </c>
    </row>
    <row r="2837" spans="1:42" ht="14.4">
      <c r="A2837" s="55" t="s">
        <v>19119</v>
      </c>
      <c r="B2837" s="56" t="s">
        <v>89</v>
      </c>
      <c r="C2837" s="57">
        <v>43760</v>
      </c>
      <c r="D2837" s="56" t="s">
        <v>229</v>
      </c>
      <c r="E2837" s="56" t="s">
        <v>297</v>
      </c>
      <c r="F2837" s="58" t="s">
        <v>106</v>
      </c>
      <c r="G2837" s="58" t="s">
        <v>107</v>
      </c>
      <c r="H2837" s="56" t="s">
        <v>140</v>
      </c>
      <c r="I2837" s="59"/>
      <c r="J2837" s="59">
        <f t="shared" si="574"/>
        <v>43790</v>
      </c>
      <c r="K2837" s="56" t="s">
        <v>18</v>
      </c>
      <c r="L2837" s="56" t="s">
        <v>18</v>
      </c>
      <c r="M2837" s="60" t="s">
        <v>19120</v>
      </c>
      <c r="N2837" s="56" t="s">
        <v>19121</v>
      </c>
      <c r="O2837" s="56" t="s">
        <v>20</v>
      </c>
      <c r="P2837" s="56" t="s">
        <v>19122</v>
      </c>
      <c r="Q2837" s="56" t="s">
        <v>28</v>
      </c>
      <c r="R2837" s="59"/>
      <c r="S2837" s="56" t="s">
        <v>108</v>
      </c>
      <c r="T2837" s="56" t="s">
        <v>108</v>
      </c>
      <c r="U2837" s="57"/>
      <c r="V2837" s="77"/>
      <c r="W2837" s="62" t="s">
        <v>146</v>
      </c>
      <c r="X2837" s="59"/>
      <c r="Y2837" s="56" t="s">
        <v>108</v>
      </c>
      <c r="Z2837" s="56" t="s">
        <v>121</v>
      </c>
      <c r="AA2837" s="57">
        <v>43761</v>
      </c>
      <c r="AB2837" s="63" t="s">
        <v>389</v>
      </c>
      <c r="AC2837" s="64" t="s">
        <v>19123</v>
      </c>
      <c r="AD2837" s="65" t="s">
        <v>97</v>
      </c>
      <c r="AE2837" s="56" t="s">
        <v>90</v>
      </c>
      <c r="AF2837" s="61"/>
      <c r="AG2837" s="61"/>
      <c r="AH2837" s="67" t="str">
        <v>Oct</v>
      </c>
      <c r="AI2837" s="68" t="str">
        <v>Oct</v>
      </c>
      <c r="AJ2837" s="69">
        <f t="shared" si="500"/>
        <v>1</v>
      </c>
      <c r="AK2837" s="70" t="str">
        <f t="shared" si="572"/>
        <v/>
      </c>
      <c r="AL2837" s="71"/>
      <c r="AM2837" s="71" t="str">
        <v>2019</v>
      </c>
      <c r="AN2837" s="70"/>
      <c r="AO2837" s="70" t="s">
        <v>123</v>
      </c>
      <c r="AP2837" s="74">
        <f ca="1"/>
        <v>199</v>
      </c>
    </row>
    <row r="2838" spans="1:42" ht="14.4">
      <c r="A2838" s="55" t="s">
        <v>19124</v>
      </c>
      <c r="B2838" s="56" t="s">
        <v>89</v>
      </c>
      <c r="C2838" s="57">
        <v>43713</v>
      </c>
      <c r="D2838" s="56" t="s">
        <v>90</v>
      </c>
      <c r="E2838" s="56" t="s">
        <v>129</v>
      </c>
      <c r="F2838" s="58" t="s">
        <v>106</v>
      </c>
      <c r="G2838" s="58" t="s">
        <v>107</v>
      </c>
      <c r="H2838" s="56" t="s">
        <v>129</v>
      </c>
      <c r="I2838" s="57"/>
      <c r="J2838" s="57">
        <f t="shared" si="574"/>
        <v>43743</v>
      </c>
      <c r="K2838" s="56" t="s">
        <v>18</v>
      </c>
      <c r="L2838" s="56" t="s">
        <v>18</v>
      </c>
      <c r="M2838" s="60" t="s">
        <v>19125</v>
      </c>
      <c r="N2838" s="56" t="s">
        <v>19126</v>
      </c>
      <c r="O2838" s="56" t="s">
        <v>44</v>
      </c>
      <c r="P2838" s="56" t="s">
        <v>19127</v>
      </c>
      <c r="Q2838" s="56" t="s">
        <v>17</v>
      </c>
      <c r="R2838" s="57"/>
      <c r="S2838" s="56" t="s">
        <v>14</v>
      </c>
      <c r="T2838" s="56" t="s">
        <v>14</v>
      </c>
      <c r="U2838" s="57"/>
      <c r="V2838" s="62"/>
      <c r="W2838" s="62" t="s">
        <v>122</v>
      </c>
      <c r="X2838" s="57"/>
      <c r="Y2838" s="56" t="s">
        <v>108</v>
      </c>
      <c r="Z2838" s="56" t="s">
        <v>121</v>
      </c>
      <c r="AA2838" s="57">
        <v>43714</v>
      </c>
      <c r="AB2838" s="63" t="s">
        <v>289</v>
      </c>
      <c r="AC2838" s="64" t="s">
        <v>19128</v>
      </c>
      <c r="AD2838" s="65" t="s">
        <v>97</v>
      </c>
      <c r="AE2838" s="56" t="s">
        <v>90</v>
      </c>
      <c r="AF2838" s="61"/>
      <c r="AG2838" s="61"/>
      <c r="AH2838" s="67" t="str">
        <v>Sep</v>
      </c>
      <c r="AI2838" s="68" t="str">
        <v>Sep</v>
      </c>
      <c r="AJ2838" s="69">
        <f t="shared" si="500"/>
        <v>1</v>
      </c>
      <c r="AK2838" s="70" t="str">
        <f t="shared" si="572"/>
        <v/>
      </c>
      <c r="AL2838" s="71" t="s">
        <v>17409</v>
      </c>
      <c r="AM2838" s="71" t="str">
        <v>2019</v>
      </c>
      <c r="AN2838" s="70">
        <f t="shared" ref="AN2838:AN2842" si="575">IF(C2838="","",SUM(C2838+10))</f>
        <v>43723</v>
      </c>
      <c r="AO2838" s="70" t="s">
        <v>123</v>
      </c>
      <c r="AP2838" s="74">
        <f ca="1"/>
        <v>246</v>
      </c>
    </row>
    <row r="2839" spans="1:42" ht="14.4">
      <c r="A2839" s="55" t="s">
        <v>19129</v>
      </c>
      <c r="B2839" s="56" t="s">
        <v>89</v>
      </c>
      <c r="C2839" s="57">
        <v>43732</v>
      </c>
      <c r="D2839" s="56" t="s">
        <v>131</v>
      </c>
      <c r="E2839" s="56" t="s">
        <v>196</v>
      </c>
      <c r="F2839" s="58" t="s">
        <v>106</v>
      </c>
      <c r="G2839" s="58" t="s">
        <v>113</v>
      </c>
      <c r="H2839" s="56" t="s">
        <v>112</v>
      </c>
      <c r="I2839" s="59"/>
      <c r="J2839" s="59">
        <f t="shared" si="574"/>
        <v>43762</v>
      </c>
      <c r="K2839" s="56" t="s">
        <v>18</v>
      </c>
      <c r="L2839" s="56" t="s">
        <v>14</v>
      </c>
      <c r="M2839" s="60" t="s">
        <v>19130</v>
      </c>
      <c r="N2839" s="56" t="s">
        <v>19131</v>
      </c>
      <c r="O2839" s="56" t="s">
        <v>13</v>
      </c>
      <c r="P2839" s="56">
        <v>180062060</v>
      </c>
      <c r="Q2839" s="56" t="s">
        <v>256</v>
      </c>
      <c r="R2839" s="57">
        <v>43740</v>
      </c>
      <c r="S2839" s="56" t="s">
        <v>108</v>
      </c>
      <c r="T2839" s="56" t="s">
        <v>108</v>
      </c>
      <c r="U2839" s="59"/>
      <c r="V2839" s="62"/>
      <c r="W2839" s="62" t="s">
        <v>108</v>
      </c>
      <c r="X2839" s="59"/>
      <c r="Y2839" s="56" t="s">
        <v>108</v>
      </c>
      <c r="Z2839" s="56" t="s">
        <v>123</v>
      </c>
      <c r="AA2839" s="57">
        <v>43739</v>
      </c>
      <c r="AB2839" s="75"/>
      <c r="AC2839" s="64" t="s">
        <v>8590</v>
      </c>
      <c r="AD2839" s="56" t="s">
        <v>118</v>
      </c>
      <c r="AE2839" s="61"/>
      <c r="AF2839" s="61"/>
      <c r="AG2839" s="61"/>
      <c r="AH2839" s="67" t="str">
        <v>Sep</v>
      </c>
      <c r="AI2839" s="68" t="str">
        <v>Oct</v>
      </c>
      <c r="AJ2839" s="69">
        <f t="shared" si="500"/>
        <v>7</v>
      </c>
      <c r="AK2839" s="70">
        <f t="shared" si="572"/>
        <v>43770</v>
      </c>
      <c r="AL2839" s="71">
        <v>31</v>
      </c>
      <c r="AM2839" s="71" t="str">
        <v>2019</v>
      </c>
      <c r="AN2839" s="70">
        <f t="shared" si="575"/>
        <v>43742</v>
      </c>
      <c r="AO2839" s="70" t="s">
        <v>121</v>
      </c>
      <c r="AP2839" s="74">
        <f ca="1"/>
        <v>227</v>
      </c>
    </row>
    <row r="2840" spans="1:42" ht="14.4">
      <c r="A2840" s="55" t="s">
        <v>19132</v>
      </c>
      <c r="B2840" s="56" t="s">
        <v>89</v>
      </c>
      <c r="C2840" s="57">
        <v>43705</v>
      </c>
      <c r="D2840" s="56" t="s">
        <v>90</v>
      </c>
      <c r="E2840" s="56" t="s">
        <v>129</v>
      </c>
      <c r="F2840" s="58" t="s">
        <v>106</v>
      </c>
      <c r="G2840" s="58" t="s">
        <v>107</v>
      </c>
      <c r="H2840" s="56" t="s">
        <v>129</v>
      </c>
      <c r="I2840" s="57"/>
      <c r="J2840" s="57">
        <f t="shared" si="574"/>
        <v>43735</v>
      </c>
      <c r="K2840" s="56" t="s">
        <v>18</v>
      </c>
      <c r="L2840" s="56" t="s">
        <v>14</v>
      </c>
      <c r="M2840" s="60" t="s">
        <v>19133</v>
      </c>
      <c r="N2840" s="56" t="s">
        <v>19134</v>
      </c>
      <c r="O2840" s="56"/>
      <c r="P2840" s="56" t="s">
        <v>108</v>
      </c>
      <c r="Q2840" s="56" t="s">
        <v>288</v>
      </c>
      <c r="R2840" s="57"/>
      <c r="S2840" s="56" t="s">
        <v>108</v>
      </c>
      <c r="T2840" s="56" t="s">
        <v>108</v>
      </c>
      <c r="U2840" s="57"/>
      <c r="V2840" s="62"/>
      <c r="W2840" s="62" t="s">
        <v>108</v>
      </c>
      <c r="X2840" s="57"/>
      <c r="Y2840" s="56" t="s">
        <v>108</v>
      </c>
      <c r="Z2840" s="56" t="s">
        <v>123</v>
      </c>
      <c r="AA2840" s="57">
        <v>43706</v>
      </c>
      <c r="AB2840" s="63" t="s">
        <v>124</v>
      </c>
      <c r="AC2840" s="64" t="s">
        <v>19135</v>
      </c>
      <c r="AD2840" s="56" t="s">
        <v>118</v>
      </c>
      <c r="AE2840" s="56" t="s">
        <v>90</v>
      </c>
      <c r="AF2840" s="61"/>
      <c r="AG2840" s="61"/>
      <c r="AH2840" s="67" t="str">
        <v>Aug</v>
      </c>
      <c r="AI2840" s="68" t="str">
        <v>Aug</v>
      </c>
      <c r="AJ2840" s="69">
        <f t="shared" si="500"/>
        <v>1</v>
      </c>
      <c r="AK2840" s="70" t="str">
        <f t="shared" si="572"/>
        <v/>
      </c>
      <c r="AL2840" s="71" t="s">
        <v>17409</v>
      </c>
      <c r="AM2840" s="71" t="str">
        <v>2019</v>
      </c>
      <c r="AN2840" s="70">
        <f t="shared" si="575"/>
        <v>43715</v>
      </c>
      <c r="AO2840" s="70" t="s">
        <v>123</v>
      </c>
      <c r="AP2840" s="74">
        <f ca="1"/>
        <v>254</v>
      </c>
    </row>
    <row r="2841" spans="1:42" ht="14.4">
      <c r="A2841" s="55" t="s">
        <v>19136</v>
      </c>
      <c r="B2841" s="56" t="s">
        <v>89</v>
      </c>
      <c r="C2841" s="57">
        <v>43524</v>
      </c>
      <c r="D2841" s="56" t="s">
        <v>131</v>
      </c>
      <c r="E2841" s="56" t="s">
        <v>129</v>
      </c>
      <c r="F2841" s="58" t="s">
        <v>106</v>
      </c>
      <c r="G2841" s="58" t="s">
        <v>107</v>
      </c>
      <c r="H2841" s="56" t="s">
        <v>129</v>
      </c>
      <c r="I2841" s="59"/>
      <c r="J2841" s="59">
        <f t="shared" si="574"/>
        <v>43554</v>
      </c>
      <c r="K2841" s="56" t="s">
        <v>18</v>
      </c>
      <c r="L2841" s="56" t="s">
        <v>14</v>
      </c>
      <c r="M2841" s="60" t="s">
        <v>19137</v>
      </c>
      <c r="N2841" s="56" t="s">
        <v>19138</v>
      </c>
      <c r="O2841" s="56" t="s">
        <v>436</v>
      </c>
      <c r="P2841" s="56" t="s">
        <v>108</v>
      </c>
      <c r="Q2841" s="56" t="s">
        <v>96</v>
      </c>
      <c r="R2841" s="59"/>
      <c r="S2841" s="56" t="s">
        <v>108</v>
      </c>
      <c r="T2841" s="56" t="s">
        <v>108</v>
      </c>
      <c r="U2841" s="57"/>
      <c r="V2841" s="77"/>
      <c r="W2841" s="62" t="s">
        <v>108</v>
      </c>
      <c r="X2841" s="57"/>
      <c r="Y2841" s="56" t="s">
        <v>108</v>
      </c>
      <c r="Z2841" s="56" t="s">
        <v>123</v>
      </c>
      <c r="AA2841" s="57">
        <v>43524</v>
      </c>
      <c r="AB2841" s="63" t="s">
        <v>147</v>
      </c>
      <c r="AC2841" s="64" t="s">
        <v>537</v>
      </c>
      <c r="AD2841" s="65" t="s">
        <v>224</v>
      </c>
      <c r="AE2841" s="65" t="s">
        <v>131</v>
      </c>
      <c r="AF2841" s="66"/>
      <c r="AG2841" s="66"/>
      <c r="AH2841" s="67" t="str">
        <v>Feb</v>
      </c>
      <c r="AI2841" s="68" t="str">
        <v>Feb</v>
      </c>
      <c r="AJ2841" s="69">
        <f t="shared" si="500"/>
        <v>0</v>
      </c>
      <c r="AK2841" s="70" t="str">
        <f t="shared" si="572"/>
        <v/>
      </c>
      <c r="AL2841" s="71" t="s">
        <v>17409</v>
      </c>
      <c r="AM2841" s="71" t="str">
        <v>2019</v>
      </c>
      <c r="AN2841" s="70">
        <f t="shared" si="575"/>
        <v>43534</v>
      </c>
      <c r="AO2841" s="70" t="s">
        <v>123</v>
      </c>
      <c r="AP2841" s="74">
        <f ca="1"/>
        <v>435</v>
      </c>
    </row>
    <row r="2842" spans="1:42" ht="14.4">
      <c r="A2842" s="55" t="s">
        <v>19139</v>
      </c>
      <c r="B2842" s="56" t="s">
        <v>89</v>
      </c>
      <c r="C2842" s="57">
        <v>43494</v>
      </c>
      <c r="D2842" s="56" t="s">
        <v>131</v>
      </c>
      <c r="E2842" s="56" t="s">
        <v>129</v>
      </c>
      <c r="F2842" s="58" t="s">
        <v>106</v>
      </c>
      <c r="G2842" s="58" t="s">
        <v>107</v>
      </c>
      <c r="H2842" s="56" t="s">
        <v>129</v>
      </c>
      <c r="I2842" s="57"/>
      <c r="J2842" s="57">
        <f t="shared" si="574"/>
        <v>43524</v>
      </c>
      <c r="K2842" s="56" t="s">
        <v>18</v>
      </c>
      <c r="L2842" s="56" t="s">
        <v>14</v>
      </c>
      <c r="M2842" s="60" t="s">
        <v>19140</v>
      </c>
      <c r="N2842" s="56" t="s">
        <v>19141</v>
      </c>
      <c r="O2842" s="56"/>
      <c r="P2842" s="56" t="s">
        <v>108</v>
      </c>
      <c r="Q2842" s="56" t="s">
        <v>96</v>
      </c>
      <c r="R2842" s="57"/>
      <c r="S2842" s="56" t="s">
        <v>108</v>
      </c>
      <c r="T2842" s="56" t="s">
        <v>108</v>
      </c>
      <c r="U2842" s="57"/>
      <c r="V2842" s="62"/>
      <c r="W2842" s="62">
        <v>0</v>
      </c>
      <c r="X2842" s="57"/>
      <c r="Y2842" s="56" t="s">
        <v>108</v>
      </c>
      <c r="Z2842" s="56" t="s">
        <v>123</v>
      </c>
      <c r="AA2842" s="57">
        <v>43494</v>
      </c>
      <c r="AB2842" s="63" t="s">
        <v>127</v>
      </c>
      <c r="AC2842" s="64" t="s">
        <v>3451</v>
      </c>
      <c r="AD2842" s="65" t="s">
        <v>224</v>
      </c>
      <c r="AE2842" s="65" t="s">
        <v>131</v>
      </c>
      <c r="AF2842" s="66"/>
      <c r="AG2842" s="66"/>
      <c r="AH2842" s="67" t="str">
        <v>Jan</v>
      </c>
      <c r="AI2842" s="68" t="str">
        <v>Jan</v>
      </c>
      <c r="AJ2842" s="69">
        <f t="shared" si="500"/>
        <v>0</v>
      </c>
      <c r="AK2842" s="70" t="str">
        <f t="shared" si="572"/>
        <v/>
      </c>
      <c r="AL2842" s="71" t="s">
        <v>17409</v>
      </c>
      <c r="AM2842" s="71" t="str">
        <v>2019</v>
      </c>
      <c r="AN2842" s="70">
        <f t="shared" si="575"/>
        <v>43504</v>
      </c>
      <c r="AO2842" s="70" t="s">
        <v>123</v>
      </c>
      <c r="AP2842" s="74">
        <f ca="1"/>
        <v>465</v>
      </c>
    </row>
    <row r="2843" spans="1:42" ht="14.4">
      <c r="A2843" s="55" t="s">
        <v>19142</v>
      </c>
      <c r="B2843" s="56" t="s">
        <v>89</v>
      </c>
      <c r="C2843" s="57">
        <v>43818</v>
      </c>
      <c r="D2843" s="56" t="s">
        <v>119</v>
      </c>
      <c r="E2843" s="56" t="s">
        <v>297</v>
      </c>
      <c r="F2843" s="58" t="s">
        <v>106</v>
      </c>
      <c r="G2843" s="58" t="s">
        <v>107</v>
      </c>
      <c r="H2843" s="56" t="s">
        <v>140</v>
      </c>
      <c r="I2843" s="59"/>
      <c r="J2843" s="59">
        <f t="shared" si="574"/>
        <v>43848</v>
      </c>
      <c r="K2843" s="56" t="s">
        <v>18</v>
      </c>
      <c r="L2843" s="56" t="s">
        <v>14</v>
      </c>
      <c r="M2843" s="60" t="s">
        <v>19143</v>
      </c>
      <c r="N2843" s="56" t="s">
        <v>19144</v>
      </c>
      <c r="O2843" s="56"/>
      <c r="P2843" s="56" t="s">
        <v>108</v>
      </c>
      <c r="Q2843" s="56" t="s">
        <v>288</v>
      </c>
      <c r="R2843" s="59"/>
      <c r="S2843" s="56" t="s">
        <v>108</v>
      </c>
      <c r="T2843" s="56" t="s">
        <v>108</v>
      </c>
      <c r="U2843" s="57"/>
      <c r="V2843" s="77"/>
      <c r="W2843" s="62" t="s">
        <v>108</v>
      </c>
      <c r="X2843" s="59"/>
      <c r="Y2843" s="56" t="s">
        <v>108</v>
      </c>
      <c r="Z2843" s="56" t="s">
        <v>108</v>
      </c>
      <c r="AA2843" s="57">
        <v>43822</v>
      </c>
      <c r="AB2843" s="63" t="s">
        <v>238</v>
      </c>
      <c r="AC2843" s="64" t="s">
        <v>19145</v>
      </c>
      <c r="AD2843" s="56" t="s">
        <v>118</v>
      </c>
      <c r="AE2843" s="56"/>
      <c r="AF2843" s="61"/>
      <c r="AG2843" s="61"/>
      <c r="AH2843" s="67" t="str">
        <v>Dec</v>
      </c>
      <c r="AI2843" s="68" t="str">
        <v>Dec</v>
      </c>
      <c r="AJ2843" s="69">
        <f t="shared" si="500"/>
        <v>4</v>
      </c>
      <c r="AK2843" s="70"/>
      <c r="AL2843" s="71"/>
      <c r="AM2843" s="71" t="str">
        <v>2019</v>
      </c>
      <c r="AN2843" s="70"/>
      <c r="AO2843" s="70" t="s">
        <v>123</v>
      </c>
      <c r="AP2843" s="74">
        <f ca="1"/>
        <v>141</v>
      </c>
    </row>
    <row r="2844" spans="1:42" ht="14.4">
      <c r="A2844" s="55" t="s">
        <v>19146</v>
      </c>
      <c r="B2844" s="56" t="s">
        <v>89</v>
      </c>
      <c r="C2844" s="57">
        <v>43726</v>
      </c>
      <c r="D2844" s="56" t="s">
        <v>90</v>
      </c>
      <c r="E2844" s="56" t="s">
        <v>129</v>
      </c>
      <c r="F2844" s="58" t="s">
        <v>106</v>
      </c>
      <c r="G2844" s="58" t="s">
        <v>214</v>
      </c>
      <c r="H2844" s="56" t="s">
        <v>276</v>
      </c>
      <c r="I2844" s="57">
        <v>43727</v>
      </c>
      <c r="J2844" s="59">
        <f t="shared" si="574"/>
        <v>43756</v>
      </c>
      <c r="K2844" s="56" t="s">
        <v>18</v>
      </c>
      <c r="L2844" s="56" t="s">
        <v>14</v>
      </c>
      <c r="M2844" s="60" t="s">
        <v>19147</v>
      </c>
      <c r="N2844" s="56"/>
      <c r="O2844" s="56" t="s">
        <v>143</v>
      </c>
      <c r="P2844" s="56" t="s">
        <v>19148</v>
      </c>
      <c r="Q2844" s="56" t="s">
        <v>96</v>
      </c>
      <c r="R2844" s="59"/>
      <c r="S2844" s="56" t="s">
        <v>108</v>
      </c>
      <c r="T2844" s="56" t="s">
        <v>108</v>
      </c>
      <c r="U2844" s="59"/>
      <c r="V2844" s="77"/>
      <c r="W2844" s="62" t="s">
        <v>108</v>
      </c>
      <c r="X2844" s="59"/>
      <c r="Y2844" s="56" t="s">
        <v>108</v>
      </c>
      <c r="Z2844" s="56" t="s">
        <v>123</v>
      </c>
      <c r="AA2844" s="57">
        <v>43727</v>
      </c>
      <c r="AB2844" s="63"/>
      <c r="AC2844" s="64" t="s">
        <v>19149</v>
      </c>
      <c r="AD2844" s="56" t="s">
        <v>118</v>
      </c>
      <c r="AE2844" s="56" t="s">
        <v>119</v>
      </c>
      <c r="AF2844" s="61"/>
      <c r="AG2844" s="61"/>
      <c r="AH2844" s="67" t="str">
        <v>Sep</v>
      </c>
      <c r="AI2844" s="68" t="str">
        <v>Sep</v>
      </c>
      <c r="AJ2844" s="69">
        <f t="shared" si="500"/>
        <v>1</v>
      </c>
      <c r="AK2844" s="70" t="str">
        <f t="shared" ref="AK2844:AK2848" si="576">IF(R2844="","",SUM(R2844+30))</f>
        <v/>
      </c>
      <c r="AL2844" s="71" t="s">
        <v>17409</v>
      </c>
      <c r="AM2844" s="71" t="str">
        <v>2019</v>
      </c>
      <c r="AN2844" s="70">
        <f t="shared" ref="AN2844:AN2848" si="577">IF(C2844="","",SUM(C2844+10))</f>
        <v>43736</v>
      </c>
      <c r="AO2844" s="70" t="s">
        <v>123</v>
      </c>
      <c r="AP2844" s="74">
        <f ca="1"/>
        <v>233</v>
      </c>
    </row>
    <row r="2845" spans="1:42" ht="14.4">
      <c r="A2845" s="55" t="s">
        <v>19150</v>
      </c>
      <c r="B2845" s="56" t="s">
        <v>89</v>
      </c>
      <c r="C2845" s="57">
        <v>43651</v>
      </c>
      <c r="D2845" s="56" t="s">
        <v>131</v>
      </c>
      <c r="E2845" s="56" t="s">
        <v>129</v>
      </c>
      <c r="F2845" s="58" t="s">
        <v>106</v>
      </c>
      <c r="G2845" s="58" t="s">
        <v>107</v>
      </c>
      <c r="H2845" s="56" t="s">
        <v>129</v>
      </c>
      <c r="I2845" s="57"/>
      <c r="J2845" s="57">
        <f t="shared" si="574"/>
        <v>43681</v>
      </c>
      <c r="K2845" s="56" t="s">
        <v>18</v>
      </c>
      <c r="L2845" s="56" t="s">
        <v>14</v>
      </c>
      <c r="M2845" s="60" t="s">
        <v>19151</v>
      </c>
      <c r="N2845" s="56" t="s">
        <v>19152</v>
      </c>
      <c r="O2845" s="61"/>
      <c r="P2845" s="56" t="s">
        <v>108</v>
      </c>
      <c r="Q2845" s="56" t="s">
        <v>130</v>
      </c>
      <c r="R2845" s="57"/>
      <c r="S2845" s="56" t="s">
        <v>108</v>
      </c>
      <c r="T2845" s="56" t="s">
        <v>108</v>
      </c>
      <c r="U2845" s="57"/>
      <c r="V2845" s="62"/>
      <c r="W2845" s="62" t="s">
        <v>108</v>
      </c>
      <c r="X2845" s="57"/>
      <c r="Y2845" s="56" t="s">
        <v>108</v>
      </c>
      <c r="Z2845" s="56" t="s">
        <v>123</v>
      </c>
      <c r="AA2845" s="57">
        <v>43656</v>
      </c>
      <c r="AB2845" s="63" t="s">
        <v>163</v>
      </c>
      <c r="AC2845" s="64" t="s">
        <v>919</v>
      </c>
      <c r="AD2845" s="56" t="s">
        <v>224</v>
      </c>
      <c r="AE2845" s="56" t="s">
        <v>131</v>
      </c>
      <c r="AF2845" s="61"/>
      <c r="AG2845" s="61"/>
      <c r="AH2845" s="67" t="str">
        <v>Jul</v>
      </c>
      <c r="AI2845" s="68" t="str">
        <v>Jul</v>
      </c>
      <c r="AJ2845" s="69">
        <f t="shared" si="500"/>
        <v>5</v>
      </c>
      <c r="AK2845" s="70" t="str">
        <f t="shared" si="576"/>
        <v/>
      </c>
      <c r="AL2845" s="71" t="s">
        <v>17409</v>
      </c>
      <c r="AM2845" s="71" t="str">
        <v>2019</v>
      </c>
      <c r="AN2845" s="70">
        <f t="shared" si="577"/>
        <v>43661</v>
      </c>
      <c r="AO2845" s="70" t="s">
        <v>123</v>
      </c>
      <c r="AP2845" s="74">
        <f ca="1"/>
        <v>308</v>
      </c>
    </row>
    <row r="2846" spans="1:42" ht="14.4">
      <c r="A2846" s="55" t="s">
        <v>19153</v>
      </c>
      <c r="B2846" s="56" t="s">
        <v>89</v>
      </c>
      <c r="C2846" s="57">
        <v>43634</v>
      </c>
      <c r="D2846" s="56" t="s">
        <v>90</v>
      </c>
      <c r="E2846" s="56" t="s">
        <v>91</v>
      </c>
      <c r="F2846" s="58" t="s">
        <v>92</v>
      </c>
      <c r="G2846" s="58" t="s">
        <v>93</v>
      </c>
      <c r="H2846" s="56" t="s">
        <v>91</v>
      </c>
      <c r="I2846" s="59"/>
      <c r="J2846" s="59">
        <f t="shared" si="574"/>
        <v>43664</v>
      </c>
      <c r="K2846" s="56" t="s">
        <v>18</v>
      </c>
      <c r="L2846" s="56" t="s">
        <v>14</v>
      </c>
      <c r="M2846" s="60" t="s">
        <v>19154</v>
      </c>
      <c r="N2846" s="56" t="s">
        <v>3840</v>
      </c>
      <c r="O2846" s="56" t="s">
        <v>114</v>
      </c>
      <c r="P2846" s="56" t="s">
        <v>3841</v>
      </c>
      <c r="Q2846" s="56" t="s">
        <v>96</v>
      </c>
      <c r="R2846" s="59"/>
      <c r="S2846" s="56"/>
      <c r="T2846" s="56"/>
      <c r="U2846" s="59"/>
      <c r="V2846" s="77"/>
      <c r="W2846" s="77"/>
      <c r="X2846" s="59"/>
      <c r="Y2846" s="61"/>
      <c r="Z2846" s="56" t="s">
        <v>121</v>
      </c>
      <c r="AA2846" s="57">
        <v>43679</v>
      </c>
      <c r="AB2846" s="75"/>
      <c r="AC2846" s="64" t="s">
        <v>19155</v>
      </c>
      <c r="AD2846" s="56" t="s">
        <v>360</v>
      </c>
      <c r="AE2846" s="56"/>
      <c r="AF2846" s="61"/>
      <c r="AG2846" s="61"/>
      <c r="AH2846" s="67" t="str">
        <v>Jun</v>
      </c>
      <c r="AI2846" s="68" t="str">
        <v>Aug</v>
      </c>
      <c r="AJ2846" s="69">
        <f t="shared" si="500"/>
        <v>45</v>
      </c>
      <c r="AK2846" s="70" t="str">
        <f t="shared" si="576"/>
        <v/>
      </c>
      <c r="AL2846" s="71" t="s">
        <v>17409</v>
      </c>
      <c r="AM2846" s="71" t="str">
        <v>2019</v>
      </c>
      <c r="AN2846" s="70">
        <f t="shared" si="577"/>
        <v>43644</v>
      </c>
      <c r="AO2846" s="70" t="s">
        <v>123</v>
      </c>
      <c r="AP2846" s="74">
        <f ca="1"/>
        <v>325</v>
      </c>
    </row>
    <row r="2847" spans="1:42" ht="14.4">
      <c r="A2847" s="55" t="s">
        <v>19156</v>
      </c>
      <c r="B2847" s="56" t="s">
        <v>89</v>
      </c>
      <c r="C2847" s="57">
        <v>43656</v>
      </c>
      <c r="D2847" s="56" t="s">
        <v>90</v>
      </c>
      <c r="E2847" s="56" t="s">
        <v>12</v>
      </c>
      <c r="F2847" s="58" t="s">
        <v>106</v>
      </c>
      <c r="G2847" s="58" t="s">
        <v>107</v>
      </c>
      <c r="H2847" s="56" t="s">
        <v>12</v>
      </c>
      <c r="I2847" s="59"/>
      <c r="J2847" s="59">
        <f t="shared" si="574"/>
        <v>43686</v>
      </c>
      <c r="K2847" s="56" t="s">
        <v>18</v>
      </c>
      <c r="L2847" s="56" t="s">
        <v>18</v>
      </c>
      <c r="M2847" s="60" t="s">
        <v>19157</v>
      </c>
      <c r="N2847" s="56" t="s">
        <v>19158</v>
      </c>
      <c r="O2847" s="56" t="s">
        <v>29</v>
      </c>
      <c r="P2847" s="56" t="s">
        <v>19159</v>
      </c>
      <c r="Q2847" s="56" t="s">
        <v>17</v>
      </c>
      <c r="R2847" s="59"/>
      <c r="S2847" s="56"/>
      <c r="T2847" s="56"/>
      <c r="U2847" s="59"/>
      <c r="V2847" s="77"/>
      <c r="W2847" s="77"/>
      <c r="X2847" s="59"/>
      <c r="Y2847" s="56" t="s">
        <v>361</v>
      </c>
      <c r="Z2847" s="56" t="s">
        <v>123</v>
      </c>
      <c r="AA2847" s="57">
        <v>43661</v>
      </c>
      <c r="AB2847" s="75"/>
      <c r="AC2847" s="64"/>
      <c r="AD2847" s="56" t="s">
        <v>294</v>
      </c>
      <c r="AE2847" s="56" t="s">
        <v>90</v>
      </c>
      <c r="AF2847" s="61"/>
      <c r="AG2847" s="61"/>
      <c r="AH2847" s="67" t="str">
        <v>Jul</v>
      </c>
      <c r="AI2847" s="68" t="str">
        <v>Jul</v>
      </c>
      <c r="AJ2847" s="69">
        <f t="shared" si="500"/>
        <v>5</v>
      </c>
      <c r="AK2847" s="70" t="str">
        <f t="shared" si="576"/>
        <v/>
      </c>
      <c r="AL2847" s="71" t="s">
        <v>17409</v>
      </c>
      <c r="AM2847" s="71" t="str">
        <v>2019</v>
      </c>
      <c r="AN2847" s="70">
        <f t="shared" si="577"/>
        <v>43666</v>
      </c>
      <c r="AO2847" s="70" t="s">
        <v>123</v>
      </c>
      <c r="AP2847" s="74">
        <f ca="1"/>
        <v>303</v>
      </c>
    </row>
    <row r="2848" spans="1:42" ht="14.4">
      <c r="A2848" s="55" t="s">
        <v>19160</v>
      </c>
      <c r="B2848" s="56" t="s">
        <v>89</v>
      </c>
      <c r="C2848" s="57">
        <v>43510</v>
      </c>
      <c r="D2848" s="56" t="s">
        <v>90</v>
      </c>
      <c r="E2848" s="56" t="s">
        <v>140</v>
      </c>
      <c r="F2848" s="58" t="s">
        <v>106</v>
      </c>
      <c r="G2848" s="58" t="s">
        <v>107</v>
      </c>
      <c r="H2848" s="56" t="s">
        <v>140</v>
      </c>
      <c r="I2848" s="57"/>
      <c r="J2848" s="57">
        <f t="shared" si="574"/>
        <v>43540</v>
      </c>
      <c r="K2848" s="56" t="s">
        <v>18</v>
      </c>
      <c r="L2848" s="56" t="s">
        <v>14</v>
      </c>
      <c r="M2848" s="60" t="s">
        <v>19161</v>
      </c>
      <c r="N2848" s="56" t="s">
        <v>19162</v>
      </c>
      <c r="O2848" s="56" t="s">
        <v>137</v>
      </c>
      <c r="P2848" s="56" t="s">
        <v>19163</v>
      </c>
      <c r="Q2848" s="56" t="s">
        <v>28</v>
      </c>
      <c r="R2848" s="57"/>
      <c r="S2848" s="56" t="s">
        <v>108</v>
      </c>
      <c r="T2848" s="56" t="s">
        <v>108</v>
      </c>
      <c r="U2848" s="57"/>
      <c r="V2848" s="62"/>
      <c r="W2848" s="62" t="s">
        <v>108</v>
      </c>
      <c r="X2848" s="57"/>
      <c r="Y2848" s="56" t="s">
        <v>108</v>
      </c>
      <c r="Z2848" s="56" t="s">
        <v>123</v>
      </c>
      <c r="AA2848" s="57">
        <v>43510</v>
      </c>
      <c r="AB2848" s="63" t="s">
        <v>147</v>
      </c>
      <c r="AC2848" s="64" t="s">
        <v>19164</v>
      </c>
      <c r="AD2848" s="65" t="s">
        <v>224</v>
      </c>
      <c r="AE2848" s="65"/>
      <c r="AF2848" s="66"/>
      <c r="AG2848" s="66"/>
      <c r="AH2848" s="67" t="str">
        <v>Feb</v>
      </c>
      <c r="AI2848" s="68" t="str">
        <v>Feb</v>
      </c>
      <c r="AJ2848" s="69">
        <f t="shared" si="500"/>
        <v>0</v>
      </c>
      <c r="AK2848" s="70" t="str">
        <f t="shared" si="576"/>
        <v/>
      </c>
      <c r="AL2848" s="71" t="s">
        <v>17409</v>
      </c>
      <c r="AM2848" s="71" t="str">
        <v>2019</v>
      </c>
      <c r="AN2848" s="70">
        <f t="shared" si="577"/>
        <v>43520</v>
      </c>
      <c r="AO2848" s="70" t="s">
        <v>123</v>
      </c>
      <c r="AP2848" s="74">
        <f ca="1"/>
        <v>449</v>
      </c>
    </row>
    <row r="2849" spans="1:42" ht="14.4">
      <c r="A2849" s="55" t="s">
        <v>19165</v>
      </c>
      <c r="B2849" s="56" t="s">
        <v>89</v>
      </c>
      <c r="C2849" s="57">
        <v>43783</v>
      </c>
      <c r="D2849" s="56" t="s">
        <v>90</v>
      </c>
      <c r="E2849" s="56" t="s">
        <v>276</v>
      </c>
      <c r="F2849" s="58" t="s">
        <v>214</v>
      </c>
      <c r="G2849" s="58" t="s">
        <v>214</v>
      </c>
      <c r="H2849" s="56" t="s">
        <v>276</v>
      </c>
      <c r="I2849" s="59"/>
      <c r="J2849" s="59">
        <f t="shared" si="574"/>
        <v>43813</v>
      </c>
      <c r="K2849" s="56" t="s">
        <v>18</v>
      </c>
      <c r="L2849" s="56" t="s">
        <v>14</v>
      </c>
      <c r="M2849" s="60" t="s">
        <v>19166</v>
      </c>
      <c r="N2849" s="56"/>
      <c r="O2849" s="56" t="s">
        <v>189</v>
      </c>
      <c r="P2849" s="56" t="s">
        <v>19167</v>
      </c>
      <c r="Q2849" s="56" t="s">
        <v>217</v>
      </c>
      <c r="R2849" s="59"/>
      <c r="S2849" s="56" t="s">
        <v>108</v>
      </c>
      <c r="T2849" s="56" t="s">
        <v>108</v>
      </c>
      <c r="U2849" s="57"/>
      <c r="V2849" s="77"/>
      <c r="W2849" s="62" t="s">
        <v>108</v>
      </c>
      <c r="X2849" s="59"/>
      <c r="Y2849" s="56" t="s">
        <v>108</v>
      </c>
      <c r="Z2849" s="56" t="s">
        <v>123</v>
      </c>
      <c r="AA2849" s="57">
        <v>43796</v>
      </c>
      <c r="AB2849" s="75"/>
      <c r="AC2849" s="64" t="s">
        <v>19168</v>
      </c>
      <c r="AD2849" s="56" t="s">
        <v>294</v>
      </c>
      <c r="AE2849" s="56" t="s">
        <v>119</v>
      </c>
      <c r="AF2849" s="61"/>
      <c r="AG2849" s="61"/>
      <c r="AH2849" s="67" t="str">
        <v>Nov</v>
      </c>
      <c r="AI2849" s="68" t="str">
        <v>Nov</v>
      </c>
      <c r="AJ2849" s="69">
        <f t="shared" si="500"/>
        <v>13</v>
      </c>
      <c r="AK2849" s="70"/>
      <c r="AL2849" s="71"/>
      <c r="AM2849" s="71" t="str">
        <v>2019</v>
      </c>
      <c r="AN2849" s="70"/>
      <c r="AO2849" s="70" t="s">
        <v>123</v>
      </c>
      <c r="AP2849" s="74">
        <f ca="1"/>
        <v>176</v>
      </c>
    </row>
    <row r="2850" spans="1:42" ht="14.4">
      <c r="A2850" s="55" t="s">
        <v>19169</v>
      </c>
      <c r="B2850" s="56" t="s">
        <v>89</v>
      </c>
      <c r="C2850" s="57">
        <v>43783</v>
      </c>
      <c r="D2850" s="56" t="s">
        <v>131</v>
      </c>
      <c r="E2850" s="56" t="s">
        <v>129</v>
      </c>
      <c r="F2850" s="58" t="s">
        <v>106</v>
      </c>
      <c r="G2850" s="58" t="s">
        <v>107</v>
      </c>
      <c r="H2850" s="56" t="s">
        <v>129</v>
      </c>
      <c r="I2850" s="59"/>
      <c r="J2850" s="59">
        <f t="shared" si="574"/>
        <v>43813</v>
      </c>
      <c r="K2850" s="56" t="s">
        <v>18</v>
      </c>
      <c r="L2850" s="56" t="s">
        <v>14</v>
      </c>
      <c r="M2850" s="60" t="s">
        <v>19170</v>
      </c>
      <c r="N2850" s="56" t="s">
        <v>19171</v>
      </c>
      <c r="O2850" s="56" t="s">
        <v>22</v>
      </c>
      <c r="P2850" s="56" t="s">
        <v>19172</v>
      </c>
      <c r="Q2850" s="56" t="s">
        <v>17</v>
      </c>
      <c r="R2850" s="59"/>
      <c r="S2850" s="56" t="s">
        <v>108</v>
      </c>
      <c r="T2850" s="56" t="s">
        <v>108</v>
      </c>
      <c r="U2850" s="57"/>
      <c r="V2850" s="77"/>
      <c r="W2850" s="62" t="s">
        <v>108</v>
      </c>
      <c r="X2850" s="59"/>
      <c r="Y2850" s="56" t="s">
        <v>338</v>
      </c>
      <c r="Z2850" s="56" t="s">
        <v>123</v>
      </c>
      <c r="AA2850" s="57">
        <v>43802</v>
      </c>
      <c r="AB2850" s="63" t="s">
        <v>238</v>
      </c>
      <c r="AC2850" s="64" t="s">
        <v>19173</v>
      </c>
      <c r="AD2850" s="56" t="s">
        <v>294</v>
      </c>
      <c r="AE2850" s="56" t="s">
        <v>119</v>
      </c>
      <c r="AF2850" s="61"/>
      <c r="AG2850" s="61"/>
      <c r="AH2850" s="67" t="str">
        <v>Nov</v>
      </c>
      <c r="AI2850" s="68" t="str">
        <v>Dec</v>
      </c>
      <c r="AJ2850" s="69">
        <f t="shared" si="500"/>
        <v>19</v>
      </c>
      <c r="AK2850" s="70"/>
      <c r="AL2850" s="71"/>
      <c r="AM2850" s="71" t="str">
        <v>2019</v>
      </c>
      <c r="AN2850" s="70"/>
      <c r="AO2850" s="70" t="s">
        <v>123</v>
      </c>
      <c r="AP2850" s="74">
        <f ca="1"/>
        <v>176</v>
      </c>
    </row>
    <row r="2851" spans="1:42" ht="14.4">
      <c r="A2851" s="55" t="s">
        <v>19174</v>
      </c>
      <c r="B2851" s="56" t="s">
        <v>89</v>
      </c>
      <c r="C2851" s="57">
        <v>43738</v>
      </c>
      <c r="D2851" s="56" t="s">
        <v>90</v>
      </c>
      <c r="E2851" s="56" t="s">
        <v>135</v>
      </c>
      <c r="F2851" s="58" t="s">
        <v>214</v>
      </c>
      <c r="G2851" s="58" t="s">
        <v>136</v>
      </c>
      <c r="H2851" s="56" t="s">
        <v>135</v>
      </c>
      <c r="I2851" s="59"/>
      <c r="J2851" s="59">
        <f t="shared" si="574"/>
        <v>43768</v>
      </c>
      <c r="K2851" s="56" t="s">
        <v>18</v>
      </c>
      <c r="L2851" s="56" t="s">
        <v>18</v>
      </c>
      <c r="M2851" s="60" t="s">
        <v>19175</v>
      </c>
      <c r="N2851" s="56" t="s">
        <v>19176</v>
      </c>
      <c r="O2851" s="56" t="s">
        <v>137</v>
      </c>
      <c r="P2851" s="56" t="s">
        <v>19177</v>
      </c>
      <c r="Q2851" s="56" t="s">
        <v>96</v>
      </c>
      <c r="R2851" s="59"/>
      <c r="S2851" s="56"/>
      <c r="T2851" s="56"/>
      <c r="U2851" s="57"/>
      <c r="V2851" s="77"/>
      <c r="W2851" s="77"/>
      <c r="X2851" s="59"/>
      <c r="Y2851" s="56" t="s">
        <v>108</v>
      </c>
      <c r="Z2851" s="56" t="s">
        <v>121</v>
      </c>
      <c r="AA2851" s="57">
        <v>43739</v>
      </c>
      <c r="AB2851" s="75"/>
      <c r="AC2851" s="64" t="s">
        <v>19178</v>
      </c>
      <c r="AD2851" s="65" t="s">
        <v>97</v>
      </c>
      <c r="AE2851" s="56" t="s">
        <v>90</v>
      </c>
      <c r="AF2851" s="61"/>
      <c r="AG2851" s="61"/>
      <c r="AH2851" s="67" t="str">
        <v>Sep</v>
      </c>
      <c r="AI2851" s="68" t="str">
        <v>Oct</v>
      </c>
      <c r="AJ2851" s="69">
        <f t="shared" si="500"/>
        <v>1</v>
      </c>
      <c r="AK2851" s="70" t="str">
        <f>IF(R2851="","",SUM(R2851+30))</f>
        <v/>
      </c>
      <c r="AL2851" s="71" t="s">
        <v>17409</v>
      </c>
      <c r="AM2851" s="71" t="str">
        <v>2019</v>
      </c>
      <c r="AN2851" s="70"/>
      <c r="AO2851" s="70" t="s">
        <v>123</v>
      </c>
      <c r="AP2851" s="74">
        <f ca="1"/>
        <v>221</v>
      </c>
    </row>
    <row r="2852" spans="1:42" ht="14.4">
      <c r="A2852" s="55" t="s">
        <v>19179</v>
      </c>
      <c r="B2852" s="56" t="s">
        <v>89</v>
      </c>
      <c r="C2852" s="57">
        <v>43781</v>
      </c>
      <c r="D2852" s="56" t="s">
        <v>119</v>
      </c>
      <c r="E2852" s="56" t="s">
        <v>297</v>
      </c>
      <c r="F2852" s="58" t="s">
        <v>106</v>
      </c>
      <c r="G2852" s="58" t="s">
        <v>107</v>
      </c>
      <c r="H2852" s="56" t="s">
        <v>140</v>
      </c>
      <c r="I2852" s="59"/>
      <c r="J2852" s="59">
        <f t="shared" si="574"/>
        <v>43811</v>
      </c>
      <c r="K2852" s="56" t="s">
        <v>18</v>
      </c>
      <c r="L2852" s="56" t="s">
        <v>18</v>
      </c>
      <c r="M2852" s="60" t="s">
        <v>19180</v>
      </c>
      <c r="N2852" s="56" t="s">
        <v>19181</v>
      </c>
      <c r="O2852" s="56" t="s">
        <v>13</v>
      </c>
      <c r="P2852" s="56" t="s">
        <v>19182</v>
      </c>
      <c r="Q2852" s="56" t="s">
        <v>419</v>
      </c>
      <c r="R2852" s="59"/>
      <c r="S2852" s="56" t="s">
        <v>108</v>
      </c>
      <c r="T2852" s="56" t="s">
        <v>108</v>
      </c>
      <c r="U2852" s="57"/>
      <c r="V2852" s="77"/>
      <c r="W2852" s="62" t="s">
        <v>108</v>
      </c>
      <c r="X2852" s="59"/>
      <c r="Y2852" s="56" t="s">
        <v>361</v>
      </c>
      <c r="Z2852" s="56" t="s">
        <v>123</v>
      </c>
      <c r="AA2852" s="57">
        <v>43783</v>
      </c>
      <c r="AB2852" s="63" t="s">
        <v>293</v>
      </c>
      <c r="AC2852" s="64" t="s">
        <v>19183</v>
      </c>
      <c r="AD2852" s="56" t="s">
        <v>294</v>
      </c>
      <c r="AE2852" s="56"/>
      <c r="AF2852" s="61"/>
      <c r="AG2852" s="61"/>
      <c r="AH2852" s="67" t="str">
        <v>Nov</v>
      </c>
      <c r="AI2852" s="68" t="str">
        <v>Nov</v>
      </c>
      <c r="AJ2852" s="69">
        <f t="shared" si="500"/>
        <v>2</v>
      </c>
      <c r="AK2852" s="70"/>
      <c r="AL2852" s="71"/>
      <c r="AM2852" s="71" t="str">
        <v>2019</v>
      </c>
      <c r="AN2852" s="70"/>
      <c r="AO2852" s="70" t="s">
        <v>123</v>
      </c>
      <c r="AP2852" s="74">
        <f ca="1"/>
        <v>178</v>
      </c>
    </row>
    <row r="2853" spans="1:42" ht="14.4">
      <c r="A2853" s="55" t="s">
        <v>19184</v>
      </c>
      <c r="B2853" s="56" t="s">
        <v>89</v>
      </c>
      <c r="C2853" s="57">
        <v>43700</v>
      </c>
      <c r="D2853" s="56" t="s">
        <v>90</v>
      </c>
      <c r="E2853" s="56" t="s">
        <v>276</v>
      </c>
      <c r="F2853" s="58" t="s">
        <v>214</v>
      </c>
      <c r="G2853" s="58" t="s">
        <v>214</v>
      </c>
      <c r="H2853" s="56" t="s">
        <v>276</v>
      </c>
      <c r="I2853" s="59"/>
      <c r="J2853" s="59">
        <f t="shared" si="574"/>
        <v>43730</v>
      </c>
      <c r="K2853" s="56" t="s">
        <v>18</v>
      </c>
      <c r="L2853" s="56" t="s">
        <v>14</v>
      </c>
      <c r="M2853" s="60" t="s">
        <v>7795</v>
      </c>
      <c r="N2853" s="56"/>
      <c r="O2853" s="61"/>
      <c r="P2853" s="56"/>
      <c r="Q2853" s="56" t="s">
        <v>217</v>
      </c>
      <c r="R2853" s="59"/>
      <c r="S2853" s="56" t="s">
        <v>108</v>
      </c>
      <c r="T2853" s="56" t="s">
        <v>108</v>
      </c>
      <c r="U2853" s="59"/>
      <c r="V2853" s="62"/>
      <c r="W2853" s="62" t="s">
        <v>108</v>
      </c>
      <c r="X2853" s="59"/>
      <c r="Y2853" s="56" t="s">
        <v>108</v>
      </c>
      <c r="Z2853" s="56" t="s">
        <v>123</v>
      </c>
      <c r="AA2853" s="57">
        <v>43705</v>
      </c>
      <c r="AB2853" s="75"/>
      <c r="AC2853" s="64" t="s">
        <v>19185</v>
      </c>
      <c r="AD2853" s="56" t="s">
        <v>224</v>
      </c>
      <c r="AE2853" s="56" t="s">
        <v>119</v>
      </c>
      <c r="AF2853" s="61"/>
      <c r="AG2853" s="61"/>
      <c r="AH2853" s="67" t="str">
        <v>Aug</v>
      </c>
      <c r="AI2853" s="68" t="str">
        <v>Aug</v>
      </c>
      <c r="AJ2853" s="69">
        <f t="shared" si="500"/>
        <v>5</v>
      </c>
      <c r="AK2853" s="70" t="str">
        <f t="shared" ref="AK2853:AK2856" si="578">IF(R2853="","",SUM(R2853+30))</f>
        <v/>
      </c>
      <c r="AL2853" s="71" t="s">
        <v>17409</v>
      </c>
      <c r="AM2853" s="71" t="str">
        <v>2019</v>
      </c>
      <c r="AN2853" s="70">
        <f>IF(C2853="","",SUM(C2853+10))</f>
        <v>43710</v>
      </c>
      <c r="AO2853" s="70" t="s">
        <v>123</v>
      </c>
      <c r="AP2853" s="74">
        <f ca="1"/>
        <v>259</v>
      </c>
    </row>
    <row r="2854" spans="1:42" ht="14.4">
      <c r="A2854" s="55" t="s">
        <v>19186</v>
      </c>
      <c r="B2854" s="56" t="s">
        <v>89</v>
      </c>
      <c r="C2854" s="57">
        <v>43769</v>
      </c>
      <c r="D2854" s="56" t="s">
        <v>119</v>
      </c>
      <c r="E2854" s="56" t="s">
        <v>196</v>
      </c>
      <c r="F2854" s="58" t="s">
        <v>106</v>
      </c>
      <c r="G2854" s="58" t="s">
        <v>113</v>
      </c>
      <c r="H2854" s="56" t="s">
        <v>112</v>
      </c>
      <c r="I2854" s="59"/>
      <c r="J2854" s="59">
        <f t="shared" si="574"/>
        <v>43799</v>
      </c>
      <c r="K2854" s="56" t="s">
        <v>18</v>
      </c>
      <c r="L2854" s="56" t="s">
        <v>18</v>
      </c>
      <c r="M2854" s="60" t="s">
        <v>7795</v>
      </c>
      <c r="N2854" s="56" t="s">
        <v>19187</v>
      </c>
      <c r="O2854" s="56" t="s">
        <v>29</v>
      </c>
      <c r="P2854" s="56" t="s">
        <v>19188</v>
      </c>
      <c r="Q2854" s="56" t="s">
        <v>116</v>
      </c>
      <c r="R2854" s="59"/>
      <c r="S2854" s="56" t="s">
        <v>108</v>
      </c>
      <c r="T2854" s="56" t="s">
        <v>108</v>
      </c>
      <c r="U2854" s="57">
        <v>43774</v>
      </c>
      <c r="V2854" s="77"/>
      <c r="W2854" s="62">
        <v>16.75</v>
      </c>
      <c r="X2854" s="59"/>
      <c r="Y2854" s="56" t="s">
        <v>108</v>
      </c>
      <c r="Z2854" s="56" t="s">
        <v>123</v>
      </c>
      <c r="AA2854" s="57">
        <v>43832</v>
      </c>
      <c r="AB2854" s="75"/>
      <c r="AC2854" s="302" t="s">
        <v>11818</v>
      </c>
      <c r="AD2854" s="56" t="s">
        <v>179</v>
      </c>
      <c r="AE2854" s="56"/>
      <c r="AF2854" s="61"/>
      <c r="AG2854" s="61"/>
      <c r="AH2854" s="67" t="str">
        <v>Oct</v>
      </c>
      <c r="AI2854" s="68" t="str">
        <v>Jan</v>
      </c>
      <c r="AJ2854" s="69">
        <f t="shared" si="500"/>
        <v>63</v>
      </c>
      <c r="AK2854" s="70" t="str">
        <f t="shared" si="578"/>
        <v/>
      </c>
      <c r="AL2854" s="71" t="s">
        <v>17409</v>
      </c>
      <c r="AM2854" s="71" t="str">
        <v>2019</v>
      </c>
      <c r="AN2854" s="70"/>
      <c r="AO2854" s="70" t="s">
        <v>123</v>
      </c>
      <c r="AP2854" s="74">
        <f ca="1"/>
        <v>190</v>
      </c>
    </row>
    <row r="2855" spans="1:42" ht="14.4">
      <c r="A2855" s="55" t="s">
        <v>19189</v>
      </c>
      <c r="B2855" s="106" t="s">
        <v>89</v>
      </c>
      <c r="C2855" s="57">
        <v>43654</v>
      </c>
      <c r="D2855" s="56" t="s">
        <v>111</v>
      </c>
      <c r="E2855" s="56" t="s">
        <v>129</v>
      </c>
      <c r="F2855" s="58" t="s">
        <v>106</v>
      </c>
      <c r="G2855" s="58" t="s">
        <v>107</v>
      </c>
      <c r="H2855" s="56" t="s">
        <v>129</v>
      </c>
      <c r="I2855" s="57"/>
      <c r="J2855" s="57">
        <f t="shared" si="574"/>
        <v>43684</v>
      </c>
      <c r="K2855" s="56" t="s">
        <v>18</v>
      </c>
      <c r="L2855" s="56" t="s">
        <v>18</v>
      </c>
      <c r="M2855" s="60" t="s">
        <v>19190</v>
      </c>
      <c r="N2855" s="56" t="s">
        <v>19191</v>
      </c>
      <c r="O2855" s="56" t="s">
        <v>249</v>
      </c>
      <c r="P2855" s="56" t="s">
        <v>19192</v>
      </c>
      <c r="Q2855" s="56" t="s">
        <v>17</v>
      </c>
      <c r="R2855" s="57"/>
      <c r="S2855" s="56" t="s">
        <v>108</v>
      </c>
      <c r="T2855" s="56" t="s">
        <v>108</v>
      </c>
      <c r="U2855" s="57"/>
      <c r="V2855" s="62"/>
      <c r="W2855" s="62"/>
      <c r="X2855" s="57"/>
      <c r="Y2855" s="56" t="s">
        <v>108</v>
      </c>
      <c r="Z2855" s="56" t="s">
        <v>121</v>
      </c>
      <c r="AA2855" s="57">
        <v>43654</v>
      </c>
      <c r="AB2855" s="63" t="s">
        <v>163</v>
      </c>
      <c r="AC2855" s="60" t="s">
        <v>19193</v>
      </c>
      <c r="AD2855" s="56" t="s">
        <v>294</v>
      </c>
      <c r="AE2855" s="56" t="s">
        <v>131</v>
      </c>
      <c r="AF2855" s="61"/>
      <c r="AG2855" s="61"/>
      <c r="AH2855" s="67" t="str">
        <v>Jul</v>
      </c>
      <c r="AI2855" s="68" t="str">
        <v>Jul</v>
      </c>
      <c r="AJ2855" s="69">
        <f t="shared" si="500"/>
        <v>0</v>
      </c>
      <c r="AK2855" s="70" t="str">
        <f t="shared" si="578"/>
        <v/>
      </c>
      <c r="AL2855" s="71" t="s">
        <v>17409</v>
      </c>
      <c r="AM2855" s="71" t="str">
        <v>2019</v>
      </c>
      <c r="AN2855" s="70">
        <f t="shared" ref="AN2855:AN2856" si="579">IF(C2855="","",SUM(C2855+10))</f>
        <v>43664</v>
      </c>
      <c r="AO2855" s="70" t="s">
        <v>123</v>
      </c>
      <c r="AP2855" s="74">
        <f ca="1"/>
        <v>305</v>
      </c>
    </row>
    <row r="2856" spans="1:42" ht="14.4">
      <c r="A2856" s="55" t="s">
        <v>19194</v>
      </c>
      <c r="B2856" s="56" t="s">
        <v>89</v>
      </c>
      <c r="C2856" s="57">
        <v>43700</v>
      </c>
      <c r="D2856" s="56" t="s">
        <v>90</v>
      </c>
      <c r="E2856" s="56" t="s">
        <v>276</v>
      </c>
      <c r="F2856" s="58" t="s">
        <v>214</v>
      </c>
      <c r="G2856" s="58" t="s">
        <v>214</v>
      </c>
      <c r="H2856" s="56" t="s">
        <v>276</v>
      </c>
      <c r="I2856" s="59"/>
      <c r="J2856" s="59">
        <f t="shared" si="574"/>
        <v>43730</v>
      </c>
      <c r="K2856" s="56" t="s">
        <v>18</v>
      </c>
      <c r="L2856" s="56" t="s">
        <v>14</v>
      </c>
      <c r="M2856" s="60" t="s">
        <v>19195</v>
      </c>
      <c r="N2856" s="61"/>
      <c r="O2856" s="56"/>
      <c r="P2856" s="56">
        <v>192301097</v>
      </c>
      <c r="Q2856" s="56" t="s">
        <v>217</v>
      </c>
      <c r="R2856" s="59"/>
      <c r="S2856" s="56" t="s">
        <v>108</v>
      </c>
      <c r="T2856" s="56" t="s">
        <v>108</v>
      </c>
      <c r="U2856" s="59"/>
      <c r="V2856" s="77"/>
      <c r="W2856" s="62" t="s">
        <v>108</v>
      </c>
      <c r="X2856" s="59"/>
      <c r="Y2856" s="56" t="s">
        <v>108</v>
      </c>
      <c r="Z2856" s="56" t="s">
        <v>123</v>
      </c>
      <c r="AA2856" s="57">
        <v>43705</v>
      </c>
      <c r="AB2856" s="75"/>
      <c r="AC2856" s="64" t="s">
        <v>19196</v>
      </c>
      <c r="AD2856" s="56" t="s">
        <v>224</v>
      </c>
      <c r="AE2856" s="56" t="s">
        <v>119</v>
      </c>
      <c r="AF2856" s="61"/>
      <c r="AG2856" s="61"/>
      <c r="AH2856" s="67" t="str">
        <v>Aug</v>
      </c>
      <c r="AI2856" s="68" t="str">
        <v>Aug</v>
      </c>
      <c r="AJ2856" s="69">
        <f t="shared" si="500"/>
        <v>5</v>
      </c>
      <c r="AK2856" s="70" t="str">
        <f t="shared" si="578"/>
        <v/>
      </c>
      <c r="AL2856" s="71" t="s">
        <v>17409</v>
      </c>
      <c r="AM2856" s="71" t="str">
        <v>2019</v>
      </c>
      <c r="AN2856" s="70">
        <f t="shared" si="579"/>
        <v>43710</v>
      </c>
      <c r="AO2856" s="70" t="s">
        <v>123</v>
      </c>
      <c r="AP2856" s="74">
        <f ca="1"/>
        <v>259</v>
      </c>
    </row>
    <row r="2857" spans="1:42" ht="14.4">
      <c r="A2857" s="55" t="s">
        <v>19197</v>
      </c>
      <c r="B2857" s="56" t="s">
        <v>89</v>
      </c>
      <c r="C2857" s="57">
        <v>43794</v>
      </c>
      <c r="D2857" s="56" t="s">
        <v>90</v>
      </c>
      <c r="E2857" s="56" t="s">
        <v>129</v>
      </c>
      <c r="F2857" s="58" t="s">
        <v>106</v>
      </c>
      <c r="G2857" s="58" t="s">
        <v>107</v>
      </c>
      <c r="H2857" s="56" t="s">
        <v>129</v>
      </c>
      <c r="I2857" s="57">
        <v>43801</v>
      </c>
      <c r="J2857" s="57">
        <v>43824</v>
      </c>
      <c r="K2857" s="56" t="s">
        <v>18</v>
      </c>
      <c r="L2857" s="56" t="s">
        <v>18</v>
      </c>
      <c r="M2857" s="60" t="s">
        <v>19198</v>
      </c>
      <c r="N2857" s="56" t="s">
        <v>1670</v>
      </c>
      <c r="O2857" s="56" t="s">
        <v>27</v>
      </c>
      <c r="P2857" s="56" t="s">
        <v>1671</v>
      </c>
      <c r="Q2857" s="56" t="s">
        <v>96</v>
      </c>
      <c r="R2857" s="59"/>
      <c r="S2857" s="56" t="s">
        <v>14</v>
      </c>
      <c r="T2857" s="56" t="s">
        <v>14</v>
      </c>
      <c r="U2857" s="57"/>
      <c r="V2857" s="77"/>
      <c r="W2857" s="62" t="s">
        <v>122</v>
      </c>
      <c r="X2857" s="59"/>
      <c r="Y2857" s="56" t="s">
        <v>108</v>
      </c>
      <c r="Z2857" s="56" t="s">
        <v>121</v>
      </c>
      <c r="AA2857" s="57">
        <v>43805</v>
      </c>
      <c r="AB2857" s="63" t="s">
        <v>238</v>
      </c>
      <c r="AC2857" s="64" t="s">
        <v>19199</v>
      </c>
      <c r="AD2857" s="56" t="s">
        <v>97</v>
      </c>
      <c r="AE2857" s="56" t="s">
        <v>119</v>
      </c>
      <c r="AF2857" s="61"/>
      <c r="AG2857" s="61"/>
      <c r="AH2857" s="67" t="str">
        <v>Nov</v>
      </c>
      <c r="AI2857" s="68" t="str">
        <v>Dec</v>
      </c>
      <c r="AJ2857" s="69"/>
      <c r="AK2857" s="70"/>
      <c r="AL2857" s="71"/>
      <c r="AM2857" s="71" t="str">
        <v>2019</v>
      </c>
      <c r="AN2857" s="70"/>
      <c r="AO2857" s="70" t="s">
        <v>123</v>
      </c>
      <c r="AP2857" s="74">
        <f ca="1"/>
        <v>165</v>
      </c>
    </row>
    <row r="2858" spans="1:42" ht="14.4">
      <c r="A2858" s="55" t="s">
        <v>19200</v>
      </c>
      <c r="B2858" s="56" t="s">
        <v>89</v>
      </c>
      <c r="C2858" s="57">
        <v>43703</v>
      </c>
      <c r="D2858" s="56" t="s">
        <v>131</v>
      </c>
      <c r="E2858" s="56" t="s">
        <v>140</v>
      </c>
      <c r="F2858" s="58" t="s">
        <v>106</v>
      </c>
      <c r="G2858" s="58" t="s">
        <v>107</v>
      </c>
      <c r="H2858" s="56" t="s">
        <v>297</v>
      </c>
      <c r="I2858" s="57"/>
      <c r="J2858" s="57">
        <f t="shared" ref="J2858:J2883" si="580">IF(C2858="","",SUM(C2858+30))</f>
        <v>43733</v>
      </c>
      <c r="K2858" s="56" t="s">
        <v>18</v>
      </c>
      <c r="L2858" s="56" t="s">
        <v>14</v>
      </c>
      <c r="M2858" s="60" t="s">
        <v>19201</v>
      </c>
      <c r="N2858" s="56" t="s">
        <v>19202</v>
      </c>
      <c r="O2858" s="61"/>
      <c r="P2858" s="56" t="s">
        <v>108</v>
      </c>
      <c r="Q2858" s="56" t="s">
        <v>237</v>
      </c>
      <c r="R2858" s="57"/>
      <c r="S2858" s="56" t="s">
        <v>108</v>
      </c>
      <c r="T2858" s="56" t="s">
        <v>108</v>
      </c>
      <c r="U2858" s="57"/>
      <c r="V2858" s="62"/>
      <c r="W2858" s="62" t="s">
        <v>108</v>
      </c>
      <c r="X2858" s="57"/>
      <c r="Y2858" s="56" t="s">
        <v>108</v>
      </c>
      <c r="Z2858" s="56" t="s">
        <v>108</v>
      </c>
      <c r="AA2858" s="57">
        <v>43703</v>
      </c>
      <c r="AB2858" s="63" t="s">
        <v>124</v>
      </c>
      <c r="AC2858" s="64" t="s">
        <v>19203</v>
      </c>
      <c r="AD2858" s="56" t="s">
        <v>118</v>
      </c>
      <c r="AE2858" s="56"/>
      <c r="AF2858" s="61"/>
      <c r="AG2858" s="61"/>
      <c r="AH2858" s="67" t="str">
        <v>Aug</v>
      </c>
      <c r="AI2858" s="68" t="str">
        <v>Aug</v>
      </c>
      <c r="AJ2858" s="69">
        <f t="shared" ref="AJ2858:AJ3132" si="581">IF(AA2858="","",SUM(AA2858-C2858))</f>
        <v>0</v>
      </c>
      <c r="AK2858" s="70" t="str">
        <f t="shared" ref="AK2858:AK2869" si="582">IF(R2858="","",SUM(R2858+30))</f>
        <v/>
      </c>
      <c r="AL2858" s="71" t="s">
        <v>17409</v>
      </c>
      <c r="AM2858" s="71" t="str">
        <v>2019</v>
      </c>
      <c r="AN2858" s="70">
        <f t="shared" ref="AN2858:AN2869" si="583">IF(C2858="","",SUM(C2858+10))</f>
        <v>43713</v>
      </c>
      <c r="AO2858" s="70" t="s">
        <v>123</v>
      </c>
      <c r="AP2858" s="74">
        <f ca="1"/>
        <v>256</v>
      </c>
    </row>
    <row r="2859" spans="1:42" ht="14.4">
      <c r="A2859" s="55" t="s">
        <v>19204</v>
      </c>
      <c r="B2859" s="56" t="s">
        <v>89</v>
      </c>
      <c r="C2859" s="57">
        <v>43719</v>
      </c>
      <c r="D2859" s="56" t="s">
        <v>131</v>
      </c>
      <c r="E2859" s="56" t="s">
        <v>5751</v>
      </c>
      <c r="F2859" s="58" t="s">
        <v>106</v>
      </c>
      <c r="G2859" s="58" t="s">
        <v>107</v>
      </c>
      <c r="H2859" s="56" t="s">
        <v>140</v>
      </c>
      <c r="I2859" s="57"/>
      <c r="J2859" s="57">
        <f t="shared" si="580"/>
        <v>43749</v>
      </c>
      <c r="K2859" s="56" t="s">
        <v>18</v>
      </c>
      <c r="L2859" s="56" t="s">
        <v>14</v>
      </c>
      <c r="M2859" s="60" t="s">
        <v>19205</v>
      </c>
      <c r="N2859" s="56" t="s">
        <v>19206</v>
      </c>
      <c r="O2859" s="56" t="s">
        <v>236</v>
      </c>
      <c r="P2859" s="56">
        <v>102070022</v>
      </c>
      <c r="Q2859" s="56" t="s">
        <v>237</v>
      </c>
      <c r="R2859" s="57"/>
      <c r="S2859" s="56" t="s">
        <v>108</v>
      </c>
      <c r="T2859" s="56" t="s">
        <v>108</v>
      </c>
      <c r="U2859" s="57"/>
      <c r="V2859" s="62"/>
      <c r="W2859" s="62">
        <v>0</v>
      </c>
      <c r="X2859" s="57"/>
      <c r="Y2859" s="56" t="s">
        <v>108</v>
      </c>
      <c r="Z2859" s="56" t="s">
        <v>108</v>
      </c>
      <c r="AA2859" s="57">
        <v>43720</v>
      </c>
      <c r="AB2859" s="63" t="s">
        <v>289</v>
      </c>
      <c r="AC2859" s="64" t="s">
        <v>19207</v>
      </c>
      <c r="AD2859" s="56" t="s">
        <v>224</v>
      </c>
      <c r="AE2859" s="56"/>
      <c r="AF2859" s="61"/>
      <c r="AG2859" s="61"/>
      <c r="AH2859" s="67" t="str">
        <v>Sep</v>
      </c>
      <c r="AI2859" s="68" t="str">
        <v>Sep</v>
      </c>
      <c r="AJ2859" s="69">
        <f t="shared" si="581"/>
        <v>1</v>
      </c>
      <c r="AK2859" s="70" t="str">
        <f t="shared" si="582"/>
        <v/>
      </c>
      <c r="AL2859" s="71" t="s">
        <v>17409</v>
      </c>
      <c r="AM2859" s="71" t="str">
        <v>2019</v>
      </c>
      <c r="AN2859" s="70">
        <f t="shared" si="583"/>
        <v>43729</v>
      </c>
      <c r="AO2859" s="70" t="s">
        <v>123</v>
      </c>
      <c r="AP2859" s="74">
        <f ca="1"/>
        <v>240</v>
      </c>
    </row>
    <row r="2860" spans="1:42" ht="14.4">
      <c r="A2860" s="55" t="s">
        <v>19208</v>
      </c>
      <c r="B2860" s="56" t="s">
        <v>89</v>
      </c>
      <c r="C2860" s="57">
        <v>43517</v>
      </c>
      <c r="D2860" s="56" t="s">
        <v>131</v>
      </c>
      <c r="E2860" s="56" t="s">
        <v>140</v>
      </c>
      <c r="F2860" s="58" t="s">
        <v>106</v>
      </c>
      <c r="G2860" s="58" t="s">
        <v>107</v>
      </c>
      <c r="H2860" s="56" t="s">
        <v>140</v>
      </c>
      <c r="I2860" s="57"/>
      <c r="J2860" s="57">
        <f t="shared" si="580"/>
        <v>43547</v>
      </c>
      <c r="K2860" s="56" t="s">
        <v>18</v>
      </c>
      <c r="L2860" s="56" t="s">
        <v>14</v>
      </c>
      <c r="M2860" s="60" t="s">
        <v>19209</v>
      </c>
      <c r="N2860" s="56" t="s">
        <v>19210</v>
      </c>
      <c r="O2860" s="61"/>
      <c r="P2860" s="56" t="s">
        <v>108</v>
      </c>
      <c r="Q2860" s="56" t="s">
        <v>96</v>
      </c>
      <c r="R2860" s="57"/>
      <c r="S2860" s="56" t="s">
        <v>108</v>
      </c>
      <c r="T2860" s="56" t="s">
        <v>108</v>
      </c>
      <c r="U2860" s="57"/>
      <c r="V2860" s="62"/>
      <c r="W2860" s="62" t="s">
        <v>108</v>
      </c>
      <c r="X2860" s="57"/>
      <c r="Y2860" s="56" t="s">
        <v>108</v>
      </c>
      <c r="Z2860" s="56" t="s">
        <v>123</v>
      </c>
      <c r="AA2860" s="57">
        <v>43517</v>
      </c>
      <c r="AB2860" s="63" t="s">
        <v>147</v>
      </c>
      <c r="AC2860" s="64" t="s">
        <v>7308</v>
      </c>
      <c r="AD2860" s="65" t="s">
        <v>224</v>
      </c>
      <c r="AE2860" s="65"/>
      <c r="AF2860" s="66"/>
      <c r="AG2860" s="66"/>
      <c r="AH2860" s="67" t="str">
        <v>Feb</v>
      </c>
      <c r="AI2860" s="68" t="str">
        <v>Feb</v>
      </c>
      <c r="AJ2860" s="69">
        <f t="shared" si="581"/>
        <v>0</v>
      </c>
      <c r="AK2860" s="70" t="str">
        <f t="shared" si="582"/>
        <v/>
      </c>
      <c r="AL2860" s="71" t="s">
        <v>17409</v>
      </c>
      <c r="AM2860" s="71" t="str">
        <v>2019</v>
      </c>
      <c r="AN2860" s="70">
        <f t="shared" si="583"/>
        <v>43527</v>
      </c>
      <c r="AO2860" s="70" t="s">
        <v>123</v>
      </c>
      <c r="AP2860" s="74">
        <f ca="1"/>
        <v>442</v>
      </c>
    </row>
    <row r="2861" spans="1:42" ht="14.4">
      <c r="A2861" s="55" t="s">
        <v>19211</v>
      </c>
      <c r="B2861" s="56" t="s">
        <v>89</v>
      </c>
      <c r="C2861" s="57">
        <v>43738</v>
      </c>
      <c r="D2861" s="271" t="s">
        <v>119</v>
      </c>
      <c r="E2861" s="271" t="s">
        <v>196</v>
      </c>
      <c r="F2861" s="58" t="s">
        <v>106</v>
      </c>
      <c r="G2861" s="58" t="s">
        <v>113</v>
      </c>
      <c r="H2861" s="56" t="s">
        <v>196</v>
      </c>
      <c r="I2861" s="181"/>
      <c r="J2861" s="181">
        <f t="shared" si="580"/>
        <v>43768</v>
      </c>
      <c r="K2861" s="271" t="s">
        <v>18</v>
      </c>
      <c r="L2861" s="271" t="s">
        <v>18</v>
      </c>
      <c r="M2861" s="60" t="s">
        <v>19212</v>
      </c>
      <c r="N2861" s="271" t="s">
        <v>19213</v>
      </c>
      <c r="O2861" s="56" t="s">
        <v>271</v>
      </c>
      <c r="P2861" s="56" t="s">
        <v>6110</v>
      </c>
      <c r="Q2861" s="56" t="s">
        <v>117</v>
      </c>
      <c r="R2861" s="181"/>
      <c r="S2861" s="271" t="s">
        <v>108</v>
      </c>
      <c r="T2861" s="271" t="s">
        <v>108</v>
      </c>
      <c r="U2861" s="181"/>
      <c r="V2861" s="369" t="s">
        <v>122</v>
      </c>
      <c r="W2861" s="370" t="s">
        <v>122</v>
      </c>
      <c r="X2861" s="181"/>
      <c r="Y2861" s="56" t="s">
        <v>108</v>
      </c>
      <c r="Z2861" s="271" t="s">
        <v>121</v>
      </c>
      <c r="AA2861" s="170">
        <v>43748</v>
      </c>
      <c r="AB2861" s="371"/>
      <c r="AC2861" s="372" t="s">
        <v>19214</v>
      </c>
      <c r="AD2861" s="373" t="s">
        <v>97</v>
      </c>
      <c r="AE2861" s="271" t="s">
        <v>119</v>
      </c>
      <c r="AF2861" s="356"/>
      <c r="AG2861" s="356"/>
      <c r="AH2861" s="67" t="str">
        <v>Sep</v>
      </c>
      <c r="AI2861" s="68" t="str">
        <v>Oct</v>
      </c>
      <c r="AJ2861" s="69">
        <f t="shared" si="581"/>
        <v>10</v>
      </c>
      <c r="AK2861" s="70" t="str">
        <f t="shared" si="582"/>
        <v/>
      </c>
      <c r="AL2861" s="71" t="s">
        <v>17409</v>
      </c>
      <c r="AM2861" s="71" t="str">
        <v>2019</v>
      </c>
      <c r="AN2861" s="70">
        <f t="shared" si="583"/>
        <v>43748</v>
      </c>
      <c r="AO2861" s="70" t="s">
        <v>123</v>
      </c>
      <c r="AP2861" s="74">
        <f ca="1"/>
        <v>221</v>
      </c>
    </row>
    <row r="2862" spans="1:42" ht="14.4">
      <c r="A2862" s="55" t="s">
        <v>19215</v>
      </c>
      <c r="B2862" s="56" t="s">
        <v>89</v>
      </c>
      <c r="C2862" s="57">
        <v>43553</v>
      </c>
      <c r="D2862" s="56" t="s">
        <v>131</v>
      </c>
      <c r="E2862" s="56" t="s">
        <v>112</v>
      </c>
      <c r="F2862" s="58" t="s">
        <v>106</v>
      </c>
      <c r="G2862" s="58" t="s">
        <v>113</v>
      </c>
      <c r="H2862" s="56" t="s">
        <v>112</v>
      </c>
      <c r="I2862" s="181"/>
      <c r="J2862" s="59">
        <f t="shared" si="580"/>
        <v>43583</v>
      </c>
      <c r="K2862" s="271" t="s">
        <v>18</v>
      </c>
      <c r="L2862" s="271" t="s">
        <v>14</v>
      </c>
      <c r="M2862" s="60" t="s">
        <v>19216</v>
      </c>
      <c r="N2862" s="56" t="s">
        <v>19217</v>
      </c>
      <c r="O2862" s="56" t="s">
        <v>249</v>
      </c>
      <c r="P2862" s="56" t="s">
        <v>428</v>
      </c>
      <c r="Q2862" s="56" t="s">
        <v>116</v>
      </c>
      <c r="R2862" s="181"/>
      <c r="S2862" s="271" t="s">
        <v>108</v>
      </c>
      <c r="T2862" s="271" t="s">
        <v>108</v>
      </c>
      <c r="U2862" s="170"/>
      <c r="V2862" s="374"/>
      <c r="W2862" s="369" t="s">
        <v>108</v>
      </c>
      <c r="X2862" s="181"/>
      <c r="Y2862" s="56" t="s">
        <v>108</v>
      </c>
      <c r="Z2862" s="271" t="s">
        <v>123</v>
      </c>
      <c r="AA2862" s="170">
        <v>43614</v>
      </c>
      <c r="AB2862" s="375" t="s">
        <v>168</v>
      </c>
      <c r="AC2862" s="372" t="s">
        <v>19218</v>
      </c>
      <c r="AD2862" s="271" t="s">
        <v>179</v>
      </c>
      <c r="AE2862" s="271" t="s">
        <v>119</v>
      </c>
      <c r="AF2862" s="356"/>
      <c r="AG2862" s="356"/>
      <c r="AH2862" s="67" t="str">
        <v>Mar</v>
      </c>
      <c r="AI2862" s="68" t="str">
        <v>May</v>
      </c>
      <c r="AJ2862" s="69">
        <f t="shared" si="581"/>
        <v>61</v>
      </c>
      <c r="AK2862" s="70" t="str">
        <f t="shared" si="582"/>
        <v/>
      </c>
      <c r="AL2862" s="71" t="s">
        <v>17409</v>
      </c>
      <c r="AM2862" s="71" t="str">
        <v>2019</v>
      </c>
      <c r="AN2862" s="70">
        <f t="shared" si="583"/>
        <v>43563</v>
      </c>
      <c r="AO2862" s="70" t="s">
        <v>123</v>
      </c>
      <c r="AP2862" s="74">
        <f ca="1"/>
        <v>406</v>
      </c>
    </row>
    <row r="2863" spans="1:42" ht="14.4">
      <c r="A2863" s="55" t="s">
        <v>19219</v>
      </c>
      <c r="B2863" s="56" t="s">
        <v>89</v>
      </c>
      <c r="C2863" s="57">
        <v>43619</v>
      </c>
      <c r="D2863" s="56" t="s">
        <v>119</v>
      </c>
      <c r="E2863" s="56" t="s">
        <v>112</v>
      </c>
      <c r="F2863" s="58" t="s">
        <v>106</v>
      </c>
      <c r="G2863" s="58" t="s">
        <v>113</v>
      </c>
      <c r="H2863" s="56" t="s">
        <v>112</v>
      </c>
      <c r="I2863" s="57"/>
      <c r="J2863" s="57">
        <f t="shared" si="580"/>
        <v>43649</v>
      </c>
      <c r="K2863" s="56" t="s">
        <v>18</v>
      </c>
      <c r="L2863" s="56" t="s">
        <v>14</v>
      </c>
      <c r="M2863" s="60" t="s">
        <v>6170</v>
      </c>
      <c r="N2863" s="56" t="s">
        <v>19220</v>
      </c>
      <c r="O2863" s="56" t="s">
        <v>249</v>
      </c>
      <c r="P2863" s="56" t="s">
        <v>19221</v>
      </c>
      <c r="Q2863" s="56" t="s">
        <v>116</v>
      </c>
      <c r="R2863" s="57">
        <v>43623</v>
      </c>
      <c r="S2863" s="56" t="s">
        <v>108</v>
      </c>
      <c r="T2863" s="56" t="s">
        <v>108</v>
      </c>
      <c r="U2863" s="57"/>
      <c r="V2863" s="62"/>
      <c r="W2863" s="62" t="s">
        <v>108</v>
      </c>
      <c r="X2863" s="57"/>
      <c r="Y2863" s="56" t="s">
        <v>108</v>
      </c>
      <c r="Z2863" s="56" t="s">
        <v>108</v>
      </c>
      <c r="AA2863" s="57">
        <v>43622</v>
      </c>
      <c r="AB2863" s="63" t="s">
        <v>484</v>
      </c>
      <c r="AC2863" s="64" t="s">
        <v>19222</v>
      </c>
      <c r="AD2863" s="56" t="s">
        <v>118</v>
      </c>
      <c r="AE2863" s="56" t="s">
        <v>119</v>
      </c>
      <c r="AF2863" s="61"/>
      <c r="AG2863" s="61"/>
      <c r="AH2863" s="67" t="str">
        <v>Jun</v>
      </c>
      <c r="AI2863" s="68" t="str">
        <v>Jun</v>
      </c>
      <c r="AJ2863" s="69">
        <f t="shared" si="581"/>
        <v>3</v>
      </c>
      <c r="AK2863" s="70">
        <f t="shared" si="582"/>
        <v>43653</v>
      </c>
      <c r="AL2863" s="71">
        <v>31</v>
      </c>
      <c r="AM2863" s="71" t="str">
        <v>2019</v>
      </c>
      <c r="AN2863" s="70">
        <f t="shared" si="583"/>
        <v>43629</v>
      </c>
      <c r="AO2863" s="70" t="s">
        <v>121</v>
      </c>
      <c r="AP2863" s="74">
        <f ca="1"/>
        <v>340</v>
      </c>
    </row>
    <row r="2864" spans="1:42" ht="53">
      <c r="A2864" s="55" t="s">
        <v>19223</v>
      </c>
      <c r="B2864" s="56" t="s">
        <v>89</v>
      </c>
      <c r="C2864" s="57">
        <v>43725</v>
      </c>
      <c r="D2864" s="56" t="s">
        <v>119</v>
      </c>
      <c r="E2864" s="56" t="s">
        <v>196</v>
      </c>
      <c r="F2864" s="58" t="s">
        <v>106</v>
      </c>
      <c r="G2864" s="88" t="s">
        <v>214</v>
      </c>
      <c r="H2864" s="89" t="s">
        <v>276</v>
      </c>
      <c r="I2864" s="57">
        <v>43732</v>
      </c>
      <c r="J2864" s="57">
        <f t="shared" si="580"/>
        <v>43755</v>
      </c>
      <c r="K2864" s="56" t="s">
        <v>18</v>
      </c>
      <c r="L2864" s="56" t="s">
        <v>14</v>
      </c>
      <c r="M2864" s="60" t="s">
        <v>19224</v>
      </c>
      <c r="N2864" s="56" t="s">
        <v>19225</v>
      </c>
      <c r="O2864" s="56"/>
      <c r="P2864" s="56">
        <v>201900319679</v>
      </c>
      <c r="Q2864" s="56" t="s">
        <v>256</v>
      </c>
      <c r="R2864" s="57">
        <v>43726</v>
      </c>
      <c r="S2864" s="56" t="s">
        <v>108</v>
      </c>
      <c r="T2864" s="56" t="s">
        <v>108</v>
      </c>
      <c r="U2864" s="57"/>
      <c r="V2864" s="62"/>
      <c r="W2864" s="62" t="s">
        <v>108</v>
      </c>
      <c r="X2864" s="57"/>
      <c r="Y2864" s="56" t="s">
        <v>108</v>
      </c>
      <c r="Z2864" s="56" t="s">
        <v>121</v>
      </c>
      <c r="AA2864" s="57">
        <v>43726</v>
      </c>
      <c r="AB2864" s="63"/>
      <c r="AC2864" s="60" t="s">
        <v>19226</v>
      </c>
      <c r="AD2864" s="56" t="s">
        <v>179</v>
      </c>
      <c r="AE2864" s="56" t="s">
        <v>119</v>
      </c>
      <c r="AF2864" s="61"/>
      <c r="AG2864" s="61"/>
      <c r="AH2864" s="67" t="str">
        <v>Sep</v>
      </c>
      <c r="AI2864" s="68" t="str">
        <v>Sep</v>
      </c>
      <c r="AJ2864" s="69">
        <f t="shared" si="581"/>
        <v>1</v>
      </c>
      <c r="AK2864" s="70">
        <f t="shared" si="582"/>
        <v>43756</v>
      </c>
      <c r="AL2864" s="71">
        <v>30</v>
      </c>
      <c r="AM2864" s="71" t="str">
        <v>2019</v>
      </c>
      <c r="AN2864" s="70">
        <f t="shared" si="583"/>
        <v>43735</v>
      </c>
      <c r="AO2864" s="70" t="s">
        <v>121</v>
      </c>
      <c r="AP2864" s="74">
        <f ca="1"/>
        <v>234</v>
      </c>
    </row>
    <row r="2865" spans="1:42" ht="14.4">
      <c r="A2865" s="55" t="s">
        <v>19227</v>
      </c>
      <c r="B2865" s="56" t="s">
        <v>89</v>
      </c>
      <c r="C2865" s="57">
        <v>43529</v>
      </c>
      <c r="D2865" s="56" t="s">
        <v>119</v>
      </c>
      <c r="E2865" s="56" t="s">
        <v>112</v>
      </c>
      <c r="F2865" s="58" t="s">
        <v>106</v>
      </c>
      <c r="G2865" s="58" t="s">
        <v>113</v>
      </c>
      <c r="H2865" s="56" t="s">
        <v>112</v>
      </c>
      <c r="I2865" s="59"/>
      <c r="J2865" s="59">
        <f t="shared" si="580"/>
        <v>43559</v>
      </c>
      <c r="K2865" s="56" t="s">
        <v>18</v>
      </c>
      <c r="L2865" s="56" t="s">
        <v>14</v>
      </c>
      <c r="M2865" s="60" t="s">
        <v>19228</v>
      </c>
      <c r="N2865" s="56" t="s">
        <v>19229</v>
      </c>
      <c r="O2865" s="56" t="s">
        <v>143</v>
      </c>
      <c r="P2865" s="56" t="s">
        <v>19230</v>
      </c>
      <c r="Q2865" s="56" t="s">
        <v>116</v>
      </c>
      <c r="R2865" s="57">
        <v>43530</v>
      </c>
      <c r="S2865" s="56" t="s">
        <v>14</v>
      </c>
      <c r="T2865" s="56" t="s">
        <v>108</v>
      </c>
      <c r="U2865" s="57"/>
      <c r="V2865" s="77"/>
      <c r="W2865" s="62" t="s">
        <v>108</v>
      </c>
      <c r="X2865" s="57"/>
      <c r="Y2865" s="56" t="s">
        <v>108</v>
      </c>
      <c r="Z2865" s="56" t="s">
        <v>123</v>
      </c>
      <c r="AA2865" s="57">
        <v>43530</v>
      </c>
      <c r="AB2865" s="63" t="s">
        <v>168</v>
      </c>
      <c r="AC2865" s="64" t="s">
        <v>257</v>
      </c>
      <c r="AD2865" s="65" t="s">
        <v>118</v>
      </c>
      <c r="AE2865" s="65" t="s">
        <v>119</v>
      </c>
      <c r="AF2865" s="66"/>
      <c r="AG2865" s="66"/>
      <c r="AH2865" s="67" t="str">
        <v>Mar</v>
      </c>
      <c r="AI2865" s="68" t="str">
        <v>Mar</v>
      </c>
      <c r="AJ2865" s="69">
        <f t="shared" si="581"/>
        <v>1</v>
      </c>
      <c r="AK2865" s="70">
        <f t="shared" si="582"/>
        <v>43560</v>
      </c>
      <c r="AL2865" s="71">
        <v>30</v>
      </c>
      <c r="AM2865" s="71" t="str">
        <v>2019</v>
      </c>
      <c r="AN2865" s="70">
        <f t="shared" si="583"/>
        <v>43539</v>
      </c>
      <c r="AO2865" s="70" t="s">
        <v>121</v>
      </c>
      <c r="AP2865" s="74">
        <f ca="1"/>
        <v>430</v>
      </c>
    </row>
    <row r="2866" spans="1:42" ht="14.4">
      <c r="A2866" s="55" t="s">
        <v>19231</v>
      </c>
      <c r="B2866" s="56" t="s">
        <v>89</v>
      </c>
      <c r="C2866" s="57">
        <v>43587</v>
      </c>
      <c r="D2866" s="56" t="s">
        <v>90</v>
      </c>
      <c r="E2866" s="56" t="s">
        <v>112</v>
      </c>
      <c r="F2866" s="58" t="s">
        <v>106</v>
      </c>
      <c r="G2866" s="58" t="s">
        <v>113</v>
      </c>
      <c r="H2866" s="56" t="s">
        <v>112</v>
      </c>
      <c r="I2866" s="59"/>
      <c r="J2866" s="59">
        <f t="shared" si="580"/>
        <v>43617</v>
      </c>
      <c r="K2866" s="56" t="s">
        <v>18</v>
      </c>
      <c r="L2866" s="56" t="s">
        <v>18</v>
      </c>
      <c r="M2866" s="60" t="s">
        <v>19232</v>
      </c>
      <c r="N2866" s="56" t="s">
        <v>14970</v>
      </c>
      <c r="O2866" s="56" t="s">
        <v>27</v>
      </c>
      <c r="P2866" s="56" t="s">
        <v>14971</v>
      </c>
      <c r="Q2866" s="56" t="s">
        <v>116</v>
      </c>
      <c r="R2866" s="57">
        <v>43593</v>
      </c>
      <c r="S2866" s="56" t="s">
        <v>108</v>
      </c>
      <c r="T2866" s="56" t="s">
        <v>108</v>
      </c>
      <c r="U2866" s="59"/>
      <c r="V2866" s="77"/>
      <c r="W2866" s="62" t="s">
        <v>108</v>
      </c>
      <c r="X2866" s="59"/>
      <c r="Y2866" s="56" t="s">
        <v>108</v>
      </c>
      <c r="Z2866" s="56" t="s">
        <v>123</v>
      </c>
      <c r="AA2866" s="57">
        <v>43593</v>
      </c>
      <c r="AB2866" s="63" t="s">
        <v>244</v>
      </c>
      <c r="AC2866" s="64" t="s">
        <v>257</v>
      </c>
      <c r="AD2866" s="56" t="s">
        <v>118</v>
      </c>
      <c r="AE2866" s="56" t="s">
        <v>119</v>
      </c>
      <c r="AF2866" s="61"/>
      <c r="AG2866" s="61"/>
      <c r="AH2866" s="67" t="str">
        <v>May</v>
      </c>
      <c r="AI2866" s="68" t="str">
        <v>May</v>
      </c>
      <c r="AJ2866" s="69">
        <f t="shared" si="581"/>
        <v>6</v>
      </c>
      <c r="AK2866" s="70">
        <f t="shared" si="582"/>
        <v>43623</v>
      </c>
      <c r="AL2866" s="71">
        <v>30</v>
      </c>
      <c r="AM2866" s="71" t="str">
        <v>2019</v>
      </c>
      <c r="AN2866" s="70">
        <f t="shared" si="583"/>
        <v>43597</v>
      </c>
      <c r="AO2866" s="70" t="s">
        <v>121</v>
      </c>
      <c r="AP2866" s="74">
        <f ca="1"/>
        <v>372</v>
      </c>
    </row>
    <row r="2867" spans="1:42" ht="14.4">
      <c r="A2867" s="55" t="s">
        <v>19233</v>
      </c>
      <c r="B2867" s="56" t="s">
        <v>89</v>
      </c>
      <c r="C2867" s="57">
        <v>43487</v>
      </c>
      <c r="D2867" s="56" t="s">
        <v>119</v>
      </c>
      <c r="E2867" s="56" t="s">
        <v>112</v>
      </c>
      <c r="F2867" s="58" t="s">
        <v>106</v>
      </c>
      <c r="G2867" s="58" t="s">
        <v>113</v>
      </c>
      <c r="H2867" s="56" t="s">
        <v>112</v>
      </c>
      <c r="I2867" s="57"/>
      <c r="J2867" s="57">
        <f t="shared" si="580"/>
        <v>43517</v>
      </c>
      <c r="K2867" s="56" t="s">
        <v>18</v>
      </c>
      <c r="L2867" s="56" t="s">
        <v>14</v>
      </c>
      <c r="M2867" s="60" t="s">
        <v>19234</v>
      </c>
      <c r="N2867" s="56" t="s">
        <v>19235</v>
      </c>
      <c r="O2867" s="56"/>
      <c r="P2867" s="56" t="s">
        <v>108</v>
      </c>
      <c r="Q2867" s="56" t="s">
        <v>116</v>
      </c>
      <c r="R2867" s="57">
        <v>43489</v>
      </c>
      <c r="S2867" s="56" t="s">
        <v>108</v>
      </c>
      <c r="T2867" s="56" t="s">
        <v>108</v>
      </c>
      <c r="U2867" s="59"/>
      <c r="V2867" s="77"/>
      <c r="W2867" s="62" t="s">
        <v>108</v>
      </c>
      <c r="X2867" s="57"/>
      <c r="Y2867" s="56" t="s">
        <v>108</v>
      </c>
      <c r="Z2867" s="56" t="s">
        <v>123</v>
      </c>
      <c r="AA2867" s="57">
        <v>43489</v>
      </c>
      <c r="AB2867" s="63" t="s">
        <v>127</v>
      </c>
      <c r="AC2867" s="64" t="s">
        <v>8336</v>
      </c>
      <c r="AD2867" s="65" t="s">
        <v>118</v>
      </c>
      <c r="AE2867" s="65"/>
      <c r="AF2867" s="66"/>
      <c r="AG2867" s="66"/>
      <c r="AH2867" s="67" t="str">
        <v>Jan</v>
      </c>
      <c r="AI2867" s="68" t="str">
        <v>Jan</v>
      </c>
      <c r="AJ2867" s="69">
        <f t="shared" si="581"/>
        <v>2</v>
      </c>
      <c r="AK2867" s="70">
        <f t="shared" si="582"/>
        <v>43519</v>
      </c>
      <c r="AL2867" s="71">
        <v>30</v>
      </c>
      <c r="AM2867" s="71" t="str">
        <v>2019</v>
      </c>
      <c r="AN2867" s="70">
        <f t="shared" si="583"/>
        <v>43497</v>
      </c>
      <c r="AO2867" s="70" t="s">
        <v>121</v>
      </c>
      <c r="AP2867" s="74">
        <f ca="1"/>
        <v>472</v>
      </c>
    </row>
    <row r="2868" spans="1:42" ht="14.4">
      <c r="A2868" s="55" t="s">
        <v>19236</v>
      </c>
      <c r="B2868" s="56" t="s">
        <v>89</v>
      </c>
      <c r="C2868" s="57">
        <v>43502</v>
      </c>
      <c r="D2868" s="56" t="s">
        <v>119</v>
      </c>
      <c r="E2868" s="56" t="s">
        <v>112</v>
      </c>
      <c r="F2868" s="58" t="s">
        <v>106</v>
      </c>
      <c r="G2868" s="58" t="s">
        <v>113</v>
      </c>
      <c r="H2868" s="56" t="s">
        <v>112</v>
      </c>
      <c r="I2868" s="59"/>
      <c r="J2868" s="59">
        <f t="shared" si="580"/>
        <v>43532</v>
      </c>
      <c r="K2868" s="56" t="s">
        <v>18</v>
      </c>
      <c r="L2868" s="56" t="s">
        <v>14</v>
      </c>
      <c r="M2868" s="60" t="s">
        <v>19237</v>
      </c>
      <c r="N2868" s="56" t="s">
        <v>19238</v>
      </c>
      <c r="O2868" s="56" t="s">
        <v>249</v>
      </c>
      <c r="P2868" s="56" t="s">
        <v>14967</v>
      </c>
      <c r="Q2868" s="56" t="s">
        <v>116</v>
      </c>
      <c r="R2868" s="57">
        <v>43507</v>
      </c>
      <c r="S2868" s="56" t="s">
        <v>108</v>
      </c>
      <c r="T2868" s="56" t="s">
        <v>108</v>
      </c>
      <c r="U2868" s="57"/>
      <c r="V2868" s="77"/>
      <c r="W2868" s="62" t="s">
        <v>108</v>
      </c>
      <c r="X2868" s="57"/>
      <c r="Y2868" s="56" t="s">
        <v>108</v>
      </c>
      <c r="Z2868" s="56" t="s">
        <v>123</v>
      </c>
      <c r="AA2868" s="57">
        <v>43507</v>
      </c>
      <c r="AB2868" s="63" t="s">
        <v>147</v>
      </c>
      <c r="AC2868" s="60" t="s">
        <v>257</v>
      </c>
      <c r="AD2868" s="65" t="s">
        <v>118</v>
      </c>
      <c r="AE2868" s="65" t="s">
        <v>119</v>
      </c>
      <c r="AF2868" s="66"/>
      <c r="AG2868" s="66"/>
      <c r="AH2868" s="67" t="str">
        <v>Feb</v>
      </c>
      <c r="AI2868" s="68" t="str">
        <v>Feb</v>
      </c>
      <c r="AJ2868" s="69">
        <f t="shared" si="581"/>
        <v>5</v>
      </c>
      <c r="AK2868" s="70">
        <f t="shared" si="582"/>
        <v>43537</v>
      </c>
      <c r="AL2868" s="71">
        <v>30</v>
      </c>
      <c r="AM2868" s="71" t="str">
        <v>2019</v>
      </c>
      <c r="AN2868" s="70">
        <f t="shared" si="583"/>
        <v>43512</v>
      </c>
      <c r="AO2868" s="70" t="s">
        <v>121</v>
      </c>
      <c r="AP2868" s="74">
        <f ca="1"/>
        <v>457</v>
      </c>
    </row>
    <row r="2869" spans="1:42" ht="14.4">
      <c r="A2869" s="55" t="s">
        <v>19239</v>
      </c>
      <c r="B2869" s="56" t="s">
        <v>89</v>
      </c>
      <c r="C2869" s="57">
        <v>43731</v>
      </c>
      <c r="D2869" s="56" t="s">
        <v>119</v>
      </c>
      <c r="E2869" s="56" t="s">
        <v>112</v>
      </c>
      <c r="F2869" s="58" t="s">
        <v>106</v>
      </c>
      <c r="G2869" s="58" t="s">
        <v>113</v>
      </c>
      <c r="H2869" s="56" t="s">
        <v>112</v>
      </c>
      <c r="I2869" s="59"/>
      <c r="J2869" s="59">
        <f t="shared" si="580"/>
        <v>43761</v>
      </c>
      <c r="K2869" s="56" t="s">
        <v>18</v>
      </c>
      <c r="L2869" s="56" t="s">
        <v>14</v>
      </c>
      <c r="M2869" s="60" t="s">
        <v>19240</v>
      </c>
      <c r="N2869" s="56" t="s">
        <v>19225</v>
      </c>
      <c r="O2869" s="56" t="s">
        <v>236</v>
      </c>
      <c r="P2869" s="56" t="s">
        <v>19241</v>
      </c>
      <c r="Q2869" s="56" t="s">
        <v>256</v>
      </c>
      <c r="R2869" s="57">
        <v>43731</v>
      </c>
      <c r="S2869" s="56" t="s">
        <v>108</v>
      </c>
      <c r="T2869" s="56" t="s">
        <v>108</v>
      </c>
      <c r="U2869" s="59"/>
      <c r="V2869" s="77"/>
      <c r="W2869" s="62" t="s">
        <v>108</v>
      </c>
      <c r="X2869" s="59"/>
      <c r="Y2869" s="56" t="s">
        <v>108</v>
      </c>
      <c r="Z2869" s="56" t="s">
        <v>108</v>
      </c>
      <c r="AA2869" s="57">
        <v>43734</v>
      </c>
      <c r="AB2869" s="75"/>
      <c r="AC2869" s="64" t="s">
        <v>3956</v>
      </c>
      <c r="AD2869" s="56" t="s">
        <v>224</v>
      </c>
      <c r="AE2869" s="56" t="s">
        <v>119</v>
      </c>
      <c r="AF2869" s="61"/>
      <c r="AG2869" s="61"/>
      <c r="AH2869" s="67" t="str">
        <v>Sep</v>
      </c>
      <c r="AI2869" s="68" t="str">
        <v>Sep</v>
      </c>
      <c r="AJ2869" s="69">
        <f t="shared" si="581"/>
        <v>3</v>
      </c>
      <c r="AK2869" s="70">
        <f t="shared" si="582"/>
        <v>43761</v>
      </c>
      <c r="AL2869" s="71">
        <v>27</v>
      </c>
      <c r="AM2869" s="71" t="str">
        <v>2019</v>
      </c>
      <c r="AN2869" s="70">
        <f t="shared" si="583"/>
        <v>43741</v>
      </c>
      <c r="AO2869" s="70" t="s">
        <v>121</v>
      </c>
      <c r="AP2869" s="74">
        <f ca="1"/>
        <v>228</v>
      </c>
    </row>
    <row r="2870" spans="1:42" ht="14.4">
      <c r="A2870" s="55" t="s">
        <v>19242</v>
      </c>
      <c r="B2870" s="56" t="s">
        <v>89</v>
      </c>
      <c r="C2870" s="57">
        <v>43787</v>
      </c>
      <c r="D2870" s="56" t="s">
        <v>119</v>
      </c>
      <c r="E2870" s="56" t="s">
        <v>196</v>
      </c>
      <c r="F2870" s="58" t="s">
        <v>106</v>
      </c>
      <c r="G2870" s="58" t="s">
        <v>214</v>
      </c>
      <c r="H2870" s="56" t="s">
        <v>276</v>
      </c>
      <c r="I2870" s="57">
        <v>43789</v>
      </c>
      <c r="J2870" s="59">
        <f t="shared" si="580"/>
        <v>43817</v>
      </c>
      <c r="K2870" s="56" t="s">
        <v>18</v>
      </c>
      <c r="L2870" s="56" t="s">
        <v>14</v>
      </c>
      <c r="M2870" s="60" t="s">
        <v>19243</v>
      </c>
      <c r="N2870" s="56" t="s">
        <v>19244</v>
      </c>
      <c r="O2870" s="56" t="s">
        <v>266</v>
      </c>
      <c r="P2870" s="56" t="s">
        <v>19245</v>
      </c>
      <c r="Q2870" s="56" t="s">
        <v>256</v>
      </c>
      <c r="R2870" s="59"/>
      <c r="S2870" s="56" t="s">
        <v>108</v>
      </c>
      <c r="T2870" s="56" t="s">
        <v>108</v>
      </c>
      <c r="U2870" s="57"/>
      <c r="V2870" s="77"/>
      <c r="W2870" s="62" t="s">
        <v>108</v>
      </c>
      <c r="X2870" s="59"/>
      <c r="Y2870" s="56" t="s">
        <v>108</v>
      </c>
      <c r="Z2870" s="56" t="s">
        <v>121</v>
      </c>
      <c r="AA2870" s="57">
        <v>43804</v>
      </c>
      <c r="AB2870" s="75"/>
      <c r="AC2870" s="64" t="s">
        <v>19246</v>
      </c>
      <c r="AD2870" s="56" t="s">
        <v>97</v>
      </c>
      <c r="AE2870" s="56" t="s">
        <v>119</v>
      </c>
      <c r="AF2870" s="61"/>
      <c r="AG2870" s="61"/>
      <c r="AH2870" s="67" t="str">
        <v>Nov</v>
      </c>
      <c r="AI2870" s="68" t="str">
        <v>Dec</v>
      </c>
      <c r="AJ2870" s="69">
        <f t="shared" si="581"/>
        <v>17</v>
      </c>
      <c r="AK2870" s="70"/>
      <c r="AL2870" s="71"/>
      <c r="AM2870" s="71" t="str">
        <v>2019</v>
      </c>
      <c r="AN2870" s="70"/>
      <c r="AO2870" s="70" t="s">
        <v>123</v>
      </c>
      <c r="AP2870" s="74">
        <f ca="1"/>
        <v>172</v>
      </c>
    </row>
    <row r="2871" spans="1:42" ht="14.4">
      <c r="A2871" s="55" t="s">
        <v>19247</v>
      </c>
      <c r="B2871" s="56" t="s">
        <v>89</v>
      </c>
      <c r="C2871" s="57">
        <v>43626</v>
      </c>
      <c r="D2871" s="56" t="s">
        <v>90</v>
      </c>
      <c r="E2871" s="56" t="s">
        <v>276</v>
      </c>
      <c r="F2871" s="58" t="s">
        <v>214</v>
      </c>
      <c r="G2871" s="58" t="s">
        <v>214</v>
      </c>
      <c r="H2871" s="56" t="s">
        <v>276</v>
      </c>
      <c r="I2871" s="59"/>
      <c r="J2871" s="59">
        <f t="shared" si="580"/>
        <v>43656</v>
      </c>
      <c r="K2871" s="56" t="s">
        <v>18</v>
      </c>
      <c r="L2871" s="56" t="s">
        <v>18</v>
      </c>
      <c r="M2871" s="60" t="s">
        <v>19248</v>
      </c>
      <c r="N2871" s="56"/>
      <c r="O2871" s="56"/>
      <c r="P2871" s="56"/>
      <c r="Q2871" s="56"/>
      <c r="R2871" s="59"/>
      <c r="S2871" s="56"/>
      <c r="T2871" s="56"/>
      <c r="U2871" s="376"/>
      <c r="V2871" s="77"/>
      <c r="W2871" s="77"/>
      <c r="X2871" s="59"/>
      <c r="Y2871" s="61"/>
      <c r="Z2871" s="56" t="s">
        <v>121</v>
      </c>
      <c r="AA2871" s="57">
        <v>43639</v>
      </c>
      <c r="AB2871" s="75"/>
      <c r="AC2871" s="64" t="s">
        <v>19249</v>
      </c>
      <c r="AD2871" s="65" t="s">
        <v>97</v>
      </c>
      <c r="AE2871" s="56"/>
      <c r="AF2871" s="61"/>
      <c r="AG2871" s="61"/>
      <c r="AH2871" s="67" t="str">
        <v>Jun</v>
      </c>
      <c r="AI2871" s="68" t="str">
        <v>Jun</v>
      </c>
      <c r="AJ2871" s="69">
        <f t="shared" si="581"/>
        <v>13</v>
      </c>
      <c r="AK2871" s="70" t="str">
        <f t="shared" ref="AK2871:AK2882" si="584">IF(R2871="","",SUM(R2871+30))</f>
        <v/>
      </c>
      <c r="AL2871" s="71" t="s">
        <v>17409</v>
      </c>
      <c r="AM2871" s="71" t="str">
        <v>2019</v>
      </c>
      <c r="AN2871" s="70">
        <f t="shared" ref="AN2871:AN2880" si="585">IF(C2871="","",SUM(C2871+10))</f>
        <v>43636</v>
      </c>
      <c r="AO2871" s="70" t="s">
        <v>123</v>
      </c>
      <c r="AP2871" s="74">
        <f ca="1"/>
        <v>333</v>
      </c>
    </row>
    <row r="2872" spans="1:42" ht="14.4">
      <c r="A2872" s="55" t="s">
        <v>19250</v>
      </c>
      <c r="B2872" s="56" t="s">
        <v>89</v>
      </c>
      <c r="C2872" s="57">
        <v>43511</v>
      </c>
      <c r="D2872" s="56" t="s">
        <v>90</v>
      </c>
      <c r="E2872" s="56" t="s">
        <v>140</v>
      </c>
      <c r="F2872" s="58" t="s">
        <v>106</v>
      </c>
      <c r="G2872" s="58" t="s">
        <v>107</v>
      </c>
      <c r="H2872" s="56" t="s">
        <v>140</v>
      </c>
      <c r="I2872" s="57"/>
      <c r="J2872" s="57">
        <f t="shared" si="580"/>
        <v>43541</v>
      </c>
      <c r="K2872" s="56" t="s">
        <v>18</v>
      </c>
      <c r="L2872" s="61"/>
      <c r="M2872" s="60" t="s">
        <v>19251</v>
      </c>
      <c r="N2872" s="56" t="s">
        <v>19252</v>
      </c>
      <c r="O2872" s="56"/>
      <c r="P2872" s="61"/>
      <c r="Q2872" s="56"/>
      <c r="R2872" s="57"/>
      <c r="S2872" s="56" t="s">
        <v>108</v>
      </c>
      <c r="T2872" s="56" t="s">
        <v>108</v>
      </c>
      <c r="U2872" s="57"/>
      <c r="V2872" s="62"/>
      <c r="W2872" s="62" t="s">
        <v>108</v>
      </c>
      <c r="X2872" s="57"/>
      <c r="Y2872" s="56" t="s">
        <v>108</v>
      </c>
      <c r="Z2872" s="56" t="s">
        <v>123</v>
      </c>
      <c r="AA2872" s="57">
        <v>43523</v>
      </c>
      <c r="AB2872" s="63" t="s">
        <v>147</v>
      </c>
      <c r="AC2872" s="64" t="s">
        <v>19253</v>
      </c>
      <c r="AD2872" s="65" t="s">
        <v>633</v>
      </c>
      <c r="AE2872" s="65"/>
      <c r="AF2872" s="66"/>
      <c r="AG2872" s="66"/>
      <c r="AH2872" s="67" t="str">
        <v>Feb</v>
      </c>
      <c r="AI2872" s="68" t="str">
        <v>Feb</v>
      </c>
      <c r="AJ2872" s="69">
        <f t="shared" si="581"/>
        <v>12</v>
      </c>
      <c r="AK2872" s="70" t="str">
        <f t="shared" si="584"/>
        <v/>
      </c>
      <c r="AL2872" s="71" t="s">
        <v>17409</v>
      </c>
      <c r="AM2872" s="71" t="str">
        <v>2019</v>
      </c>
      <c r="AN2872" s="70">
        <f t="shared" si="585"/>
        <v>43521</v>
      </c>
      <c r="AO2872" s="70" t="s">
        <v>123</v>
      </c>
      <c r="AP2872" s="74">
        <f ca="1"/>
        <v>448</v>
      </c>
    </row>
    <row r="2873" spans="1:42" ht="14.4">
      <c r="A2873" s="55" t="s">
        <v>19254</v>
      </c>
      <c r="B2873" s="56" t="s">
        <v>89</v>
      </c>
      <c r="C2873" s="57">
        <v>43510</v>
      </c>
      <c r="D2873" s="56" t="s">
        <v>90</v>
      </c>
      <c r="E2873" s="56" t="s">
        <v>129</v>
      </c>
      <c r="F2873" s="58" t="s">
        <v>106</v>
      </c>
      <c r="G2873" s="58" t="s">
        <v>107</v>
      </c>
      <c r="H2873" s="56" t="s">
        <v>129</v>
      </c>
      <c r="I2873" s="59"/>
      <c r="J2873" s="59">
        <f t="shared" si="580"/>
        <v>43540</v>
      </c>
      <c r="K2873" s="56" t="s">
        <v>18</v>
      </c>
      <c r="L2873" s="56" t="s">
        <v>14</v>
      </c>
      <c r="M2873" s="60" t="s">
        <v>19255</v>
      </c>
      <c r="N2873" s="56" t="s">
        <v>19252</v>
      </c>
      <c r="O2873" s="56"/>
      <c r="P2873" s="56" t="s">
        <v>108</v>
      </c>
      <c r="Q2873" s="56" t="s">
        <v>96</v>
      </c>
      <c r="R2873" s="59"/>
      <c r="S2873" s="56" t="s">
        <v>108</v>
      </c>
      <c r="T2873" s="56" t="s">
        <v>108</v>
      </c>
      <c r="U2873" s="57"/>
      <c r="V2873" s="77"/>
      <c r="W2873" s="62" t="s">
        <v>108</v>
      </c>
      <c r="X2873" s="57"/>
      <c r="Y2873" s="56" t="s">
        <v>108</v>
      </c>
      <c r="Z2873" s="56" t="s">
        <v>123</v>
      </c>
      <c r="AA2873" s="57">
        <v>43523</v>
      </c>
      <c r="AB2873" s="63" t="s">
        <v>147</v>
      </c>
      <c r="AC2873" s="64" t="s">
        <v>537</v>
      </c>
      <c r="AD2873" s="65" t="s">
        <v>224</v>
      </c>
      <c r="AE2873" s="65" t="s">
        <v>90</v>
      </c>
      <c r="AF2873" s="66"/>
      <c r="AG2873" s="66"/>
      <c r="AH2873" s="67" t="str">
        <v>Feb</v>
      </c>
      <c r="AI2873" s="68" t="str">
        <v>Feb</v>
      </c>
      <c r="AJ2873" s="69">
        <f t="shared" si="581"/>
        <v>13</v>
      </c>
      <c r="AK2873" s="70" t="str">
        <f t="shared" si="584"/>
        <v/>
      </c>
      <c r="AL2873" s="71" t="s">
        <v>17409</v>
      </c>
      <c r="AM2873" s="71" t="str">
        <v>2019</v>
      </c>
      <c r="AN2873" s="70">
        <f t="shared" si="585"/>
        <v>43520</v>
      </c>
      <c r="AO2873" s="70" t="s">
        <v>123</v>
      </c>
      <c r="AP2873" s="74">
        <f ca="1"/>
        <v>449</v>
      </c>
    </row>
    <row r="2874" spans="1:42" ht="14.4">
      <c r="A2874" s="55" t="s">
        <v>19256</v>
      </c>
      <c r="B2874" s="56" t="s">
        <v>89</v>
      </c>
      <c r="C2874" s="57">
        <v>43558</v>
      </c>
      <c r="D2874" s="56" t="s">
        <v>90</v>
      </c>
      <c r="E2874" s="56" t="s">
        <v>140</v>
      </c>
      <c r="F2874" s="58" t="s">
        <v>106</v>
      </c>
      <c r="G2874" s="58" t="s">
        <v>107</v>
      </c>
      <c r="H2874" s="56" t="s">
        <v>140</v>
      </c>
      <c r="I2874" s="59"/>
      <c r="J2874" s="59">
        <f t="shared" si="580"/>
        <v>43588</v>
      </c>
      <c r="K2874" s="56" t="s">
        <v>18</v>
      </c>
      <c r="L2874" s="56" t="s">
        <v>18</v>
      </c>
      <c r="M2874" s="60" t="s">
        <v>19257</v>
      </c>
      <c r="N2874" s="56" t="s">
        <v>19258</v>
      </c>
      <c r="O2874" s="56" t="s">
        <v>95</v>
      </c>
      <c r="P2874" s="56" t="s">
        <v>1865</v>
      </c>
      <c r="Q2874" s="56" t="s">
        <v>17</v>
      </c>
      <c r="R2874" s="59"/>
      <c r="S2874" s="56" t="s">
        <v>108</v>
      </c>
      <c r="T2874" s="56" t="s">
        <v>108</v>
      </c>
      <c r="U2874" s="59"/>
      <c r="V2874" s="77"/>
      <c r="W2874" s="62">
        <v>0</v>
      </c>
      <c r="X2874" s="59"/>
      <c r="Y2874" s="56" t="s">
        <v>108</v>
      </c>
      <c r="Z2874" s="56" t="s">
        <v>121</v>
      </c>
      <c r="AA2874" s="57">
        <v>43558</v>
      </c>
      <c r="AB2874" s="63" t="s">
        <v>244</v>
      </c>
      <c r="AC2874" s="64" t="s">
        <v>2462</v>
      </c>
      <c r="AD2874" s="65" t="s">
        <v>97</v>
      </c>
      <c r="AE2874" s="56" t="s">
        <v>90</v>
      </c>
      <c r="AF2874" s="61"/>
      <c r="AG2874" s="61"/>
      <c r="AH2874" s="67" t="str">
        <v>Apr</v>
      </c>
      <c r="AI2874" s="68" t="str">
        <v>Apr</v>
      </c>
      <c r="AJ2874" s="69">
        <f t="shared" si="581"/>
        <v>0</v>
      </c>
      <c r="AK2874" s="70" t="str">
        <f t="shared" si="584"/>
        <v/>
      </c>
      <c r="AL2874" s="71" t="s">
        <v>17409</v>
      </c>
      <c r="AM2874" s="71" t="str">
        <v>2019</v>
      </c>
      <c r="AN2874" s="70">
        <f t="shared" si="585"/>
        <v>43568</v>
      </c>
      <c r="AO2874" s="70" t="s">
        <v>123</v>
      </c>
      <c r="AP2874" s="74">
        <f ca="1"/>
        <v>401</v>
      </c>
    </row>
    <row r="2875" spans="1:42" ht="14.4">
      <c r="A2875" s="55" t="s">
        <v>19259</v>
      </c>
      <c r="B2875" s="56" t="s">
        <v>89</v>
      </c>
      <c r="C2875" s="57">
        <v>43609</v>
      </c>
      <c r="D2875" s="56" t="s">
        <v>90</v>
      </c>
      <c r="E2875" s="56" t="s">
        <v>12</v>
      </c>
      <c r="F2875" s="58" t="s">
        <v>106</v>
      </c>
      <c r="G2875" s="58" t="s">
        <v>107</v>
      </c>
      <c r="H2875" s="56" t="s">
        <v>12</v>
      </c>
      <c r="I2875" s="59"/>
      <c r="J2875" s="59">
        <f t="shared" si="580"/>
        <v>43639</v>
      </c>
      <c r="K2875" s="56" t="s">
        <v>18</v>
      </c>
      <c r="L2875" s="56" t="s">
        <v>18</v>
      </c>
      <c r="M2875" s="60" t="s">
        <v>19260</v>
      </c>
      <c r="N2875" s="56" t="s">
        <v>19261</v>
      </c>
      <c r="O2875" s="56" t="s">
        <v>29</v>
      </c>
      <c r="P2875" s="56" t="s">
        <v>19262</v>
      </c>
      <c r="Q2875" s="56" t="s">
        <v>17</v>
      </c>
      <c r="R2875" s="59"/>
      <c r="S2875" s="56"/>
      <c r="T2875" s="56"/>
      <c r="U2875" s="59"/>
      <c r="V2875" s="77"/>
      <c r="W2875" s="62" t="s">
        <v>122</v>
      </c>
      <c r="X2875" s="59"/>
      <c r="Y2875" s="61"/>
      <c r="Z2875" s="56" t="s">
        <v>121</v>
      </c>
      <c r="AA2875" s="57">
        <v>43614</v>
      </c>
      <c r="AB2875" s="75"/>
      <c r="AC2875" s="64" t="s">
        <v>19263</v>
      </c>
      <c r="AD2875" s="65" t="s">
        <v>97</v>
      </c>
      <c r="AE2875" s="56" t="s">
        <v>90</v>
      </c>
      <c r="AF2875" s="61"/>
      <c r="AG2875" s="61"/>
      <c r="AH2875" s="67" t="str">
        <v>May</v>
      </c>
      <c r="AI2875" s="68" t="str">
        <v>May</v>
      </c>
      <c r="AJ2875" s="69">
        <f t="shared" si="581"/>
        <v>5</v>
      </c>
      <c r="AK2875" s="70" t="str">
        <f t="shared" si="584"/>
        <v/>
      </c>
      <c r="AL2875" s="71" t="s">
        <v>17409</v>
      </c>
      <c r="AM2875" s="71" t="str">
        <v>2019</v>
      </c>
      <c r="AN2875" s="70">
        <f t="shared" si="585"/>
        <v>43619</v>
      </c>
      <c r="AO2875" s="70" t="s">
        <v>123</v>
      </c>
      <c r="AP2875" s="74">
        <f ca="1"/>
        <v>350</v>
      </c>
    </row>
    <row r="2876" spans="1:42" ht="14.4">
      <c r="A2876" s="55" t="s">
        <v>19264</v>
      </c>
      <c r="B2876" s="56" t="s">
        <v>89</v>
      </c>
      <c r="C2876" s="57">
        <v>43503</v>
      </c>
      <c r="D2876" s="56" t="s">
        <v>119</v>
      </c>
      <c r="E2876" s="56" t="s">
        <v>140</v>
      </c>
      <c r="F2876" s="58" t="s">
        <v>106</v>
      </c>
      <c r="G2876" s="58" t="s">
        <v>107</v>
      </c>
      <c r="H2876" s="56" t="s">
        <v>140</v>
      </c>
      <c r="I2876" s="57"/>
      <c r="J2876" s="57">
        <f t="shared" si="580"/>
        <v>43533</v>
      </c>
      <c r="K2876" s="56" t="s">
        <v>18</v>
      </c>
      <c r="L2876" s="56" t="s">
        <v>18</v>
      </c>
      <c r="M2876" s="60" t="s">
        <v>19265</v>
      </c>
      <c r="N2876" s="56" t="s">
        <v>19266</v>
      </c>
      <c r="O2876" s="56" t="s">
        <v>13</v>
      </c>
      <c r="P2876" s="56" t="s">
        <v>19267</v>
      </c>
      <c r="Q2876" s="56" t="s">
        <v>28</v>
      </c>
      <c r="R2876" s="57"/>
      <c r="S2876" s="56" t="s">
        <v>108</v>
      </c>
      <c r="T2876" s="56" t="s">
        <v>108</v>
      </c>
      <c r="U2876" s="57"/>
      <c r="V2876" s="62"/>
      <c r="W2876" s="62">
        <v>0</v>
      </c>
      <c r="X2876" s="57"/>
      <c r="Y2876" s="56" t="s">
        <v>108</v>
      </c>
      <c r="Z2876" s="56" t="s">
        <v>121</v>
      </c>
      <c r="AA2876" s="57">
        <v>43503</v>
      </c>
      <c r="AB2876" s="63" t="s">
        <v>147</v>
      </c>
      <c r="AC2876" s="60" t="s">
        <v>19268</v>
      </c>
      <c r="AD2876" s="65" t="s">
        <v>97</v>
      </c>
      <c r="AE2876" s="65" t="s">
        <v>131</v>
      </c>
      <c r="AF2876" s="66"/>
      <c r="AG2876" s="66"/>
      <c r="AH2876" s="67" t="str">
        <v>Feb</v>
      </c>
      <c r="AI2876" s="68" t="str">
        <v>Feb</v>
      </c>
      <c r="AJ2876" s="69">
        <f t="shared" si="581"/>
        <v>0</v>
      </c>
      <c r="AK2876" s="70" t="str">
        <f t="shared" si="584"/>
        <v/>
      </c>
      <c r="AL2876" s="71" t="s">
        <v>17409</v>
      </c>
      <c r="AM2876" s="71" t="str">
        <v>2019</v>
      </c>
      <c r="AN2876" s="70">
        <f t="shared" si="585"/>
        <v>43513</v>
      </c>
      <c r="AO2876" s="70" t="s">
        <v>123</v>
      </c>
      <c r="AP2876" s="74">
        <f ca="1"/>
        <v>456</v>
      </c>
    </row>
    <row r="2877" spans="1:42" ht="14.4">
      <c r="A2877" s="55" t="s">
        <v>19269</v>
      </c>
      <c r="B2877" s="56" t="s">
        <v>89</v>
      </c>
      <c r="C2877" s="57">
        <v>43511</v>
      </c>
      <c r="D2877" s="56" t="s">
        <v>90</v>
      </c>
      <c r="E2877" s="56" t="s">
        <v>140</v>
      </c>
      <c r="F2877" s="58" t="s">
        <v>106</v>
      </c>
      <c r="G2877" s="58" t="s">
        <v>107</v>
      </c>
      <c r="H2877" s="56" t="s">
        <v>140</v>
      </c>
      <c r="I2877" s="57"/>
      <c r="J2877" s="57">
        <f t="shared" si="580"/>
        <v>43541</v>
      </c>
      <c r="K2877" s="56" t="s">
        <v>18</v>
      </c>
      <c r="L2877" s="56" t="s">
        <v>18</v>
      </c>
      <c r="M2877" s="60" t="s">
        <v>19265</v>
      </c>
      <c r="N2877" s="56" t="s">
        <v>19270</v>
      </c>
      <c r="O2877" s="56" t="s">
        <v>355</v>
      </c>
      <c r="P2877" s="56" t="s">
        <v>19271</v>
      </c>
      <c r="Q2877" s="56" t="s">
        <v>28</v>
      </c>
      <c r="R2877" s="57"/>
      <c r="S2877" s="56" t="s">
        <v>108</v>
      </c>
      <c r="T2877" s="56" t="s">
        <v>108</v>
      </c>
      <c r="U2877" s="57"/>
      <c r="V2877" s="62"/>
      <c r="W2877" s="62">
        <v>0</v>
      </c>
      <c r="X2877" s="57"/>
      <c r="Y2877" s="56" t="s">
        <v>108</v>
      </c>
      <c r="Z2877" s="56" t="s">
        <v>121</v>
      </c>
      <c r="AA2877" s="57">
        <v>43511</v>
      </c>
      <c r="AB2877" s="63" t="s">
        <v>147</v>
      </c>
      <c r="AC2877" s="64" t="s">
        <v>19272</v>
      </c>
      <c r="AD2877" s="65" t="s">
        <v>97</v>
      </c>
      <c r="AE2877" s="65" t="s">
        <v>131</v>
      </c>
      <c r="AF2877" s="66"/>
      <c r="AG2877" s="66"/>
      <c r="AH2877" s="67" t="str">
        <v>Feb</v>
      </c>
      <c r="AI2877" s="68" t="str">
        <v>Feb</v>
      </c>
      <c r="AJ2877" s="69">
        <f t="shared" si="581"/>
        <v>0</v>
      </c>
      <c r="AK2877" s="70" t="str">
        <f t="shared" si="584"/>
        <v/>
      </c>
      <c r="AL2877" s="71" t="s">
        <v>17409</v>
      </c>
      <c r="AM2877" s="71" t="str">
        <v>2019</v>
      </c>
      <c r="AN2877" s="70">
        <f t="shared" si="585"/>
        <v>43521</v>
      </c>
      <c r="AO2877" s="70" t="s">
        <v>123</v>
      </c>
      <c r="AP2877" s="74">
        <f ca="1"/>
        <v>448</v>
      </c>
    </row>
    <row r="2878" spans="1:42" ht="14.4">
      <c r="A2878" s="55" t="s">
        <v>19273</v>
      </c>
      <c r="B2878" s="56" t="s">
        <v>89</v>
      </c>
      <c r="C2878" s="57">
        <v>43697</v>
      </c>
      <c r="D2878" s="56" t="s">
        <v>111</v>
      </c>
      <c r="E2878" s="56" t="s">
        <v>196</v>
      </c>
      <c r="F2878" s="58" t="s">
        <v>106</v>
      </c>
      <c r="G2878" s="58" t="s">
        <v>113</v>
      </c>
      <c r="H2878" s="56" t="s">
        <v>196</v>
      </c>
      <c r="I2878" s="57"/>
      <c r="J2878" s="57">
        <f t="shared" si="580"/>
        <v>43727</v>
      </c>
      <c r="K2878" s="56" t="s">
        <v>18</v>
      </c>
      <c r="L2878" s="56" t="s">
        <v>108</v>
      </c>
      <c r="M2878" s="60" t="s">
        <v>19274</v>
      </c>
      <c r="N2878" s="56" t="s">
        <v>19274</v>
      </c>
      <c r="O2878" s="56" t="s">
        <v>27</v>
      </c>
      <c r="P2878" s="56" t="s">
        <v>19275</v>
      </c>
      <c r="Q2878" s="56" t="s">
        <v>116</v>
      </c>
      <c r="R2878" s="57">
        <v>43697</v>
      </c>
      <c r="S2878" s="56"/>
      <c r="T2878" s="56"/>
      <c r="U2878" s="57"/>
      <c r="V2878" s="62"/>
      <c r="W2878" s="62" t="s">
        <v>108</v>
      </c>
      <c r="X2878" s="57"/>
      <c r="Y2878" s="56"/>
      <c r="Z2878" s="56" t="s">
        <v>123</v>
      </c>
      <c r="AA2878" s="57">
        <v>43697</v>
      </c>
      <c r="AB2878" s="63"/>
      <c r="AC2878" s="64" t="s">
        <v>19276</v>
      </c>
      <c r="AD2878" s="56" t="s">
        <v>118</v>
      </c>
      <c r="AE2878" s="56" t="s">
        <v>111</v>
      </c>
      <c r="AF2878" s="61"/>
      <c r="AG2878" s="61"/>
      <c r="AH2878" s="67" t="str">
        <v>Aug</v>
      </c>
      <c r="AI2878" s="68" t="str">
        <v>Aug</v>
      </c>
      <c r="AJ2878" s="69">
        <f t="shared" si="581"/>
        <v>0</v>
      </c>
      <c r="AK2878" s="70">
        <f t="shared" si="584"/>
        <v>43727</v>
      </c>
      <c r="AL2878" s="71">
        <v>30</v>
      </c>
      <c r="AM2878" s="71" t="str">
        <v>2019</v>
      </c>
      <c r="AN2878" s="70">
        <f t="shared" si="585"/>
        <v>43707</v>
      </c>
      <c r="AO2878" s="70" t="s">
        <v>121</v>
      </c>
      <c r="AP2878" s="74">
        <f ca="1"/>
        <v>262</v>
      </c>
    </row>
    <row r="2879" spans="1:42" ht="14.4">
      <c r="A2879" s="55" t="s">
        <v>19277</v>
      </c>
      <c r="B2879" s="56" t="s">
        <v>89</v>
      </c>
      <c r="C2879" s="57">
        <v>43711</v>
      </c>
      <c r="D2879" s="56" t="s">
        <v>90</v>
      </c>
      <c r="E2879" s="56" t="s">
        <v>129</v>
      </c>
      <c r="F2879" s="58" t="s">
        <v>106</v>
      </c>
      <c r="G2879" s="58" t="s">
        <v>214</v>
      </c>
      <c r="H2879" s="56" t="s">
        <v>276</v>
      </c>
      <c r="I2879" s="57">
        <v>43733</v>
      </c>
      <c r="J2879" s="59">
        <f t="shared" si="580"/>
        <v>43741</v>
      </c>
      <c r="K2879" s="56" t="s">
        <v>18</v>
      </c>
      <c r="L2879" s="56" t="s">
        <v>14</v>
      </c>
      <c r="M2879" s="60" t="s">
        <v>19278</v>
      </c>
      <c r="N2879" s="56" t="s">
        <v>19279</v>
      </c>
      <c r="O2879" s="56" t="s">
        <v>27</v>
      </c>
      <c r="P2879" s="61"/>
      <c r="Q2879" s="56" t="s">
        <v>237</v>
      </c>
      <c r="R2879" s="59"/>
      <c r="S2879" s="56" t="s">
        <v>108</v>
      </c>
      <c r="T2879" s="56" t="s">
        <v>108</v>
      </c>
      <c r="U2879" s="59"/>
      <c r="V2879" s="77"/>
      <c r="W2879" s="62" t="s">
        <v>108</v>
      </c>
      <c r="X2879" s="59"/>
      <c r="Y2879" s="56" t="s">
        <v>108</v>
      </c>
      <c r="Z2879" s="56" t="s">
        <v>123</v>
      </c>
      <c r="AA2879" s="57">
        <v>43741</v>
      </c>
      <c r="AB2879" s="75"/>
      <c r="AC2879" s="64" t="s">
        <v>19280</v>
      </c>
      <c r="AD2879" s="56" t="s">
        <v>118</v>
      </c>
      <c r="AE2879" s="56" t="s">
        <v>119</v>
      </c>
      <c r="AF2879" s="61"/>
      <c r="AG2879" s="61"/>
      <c r="AH2879" s="67" t="str">
        <v>Sep</v>
      </c>
      <c r="AI2879" s="68" t="str">
        <v>Oct</v>
      </c>
      <c r="AJ2879" s="69">
        <f t="shared" si="581"/>
        <v>30</v>
      </c>
      <c r="AK2879" s="70" t="str">
        <f t="shared" si="584"/>
        <v/>
      </c>
      <c r="AL2879" s="71" t="s">
        <v>17409</v>
      </c>
      <c r="AM2879" s="71" t="str">
        <v>2019</v>
      </c>
      <c r="AN2879" s="70">
        <f t="shared" si="585"/>
        <v>43721</v>
      </c>
      <c r="AO2879" s="70" t="s">
        <v>123</v>
      </c>
      <c r="AP2879" s="74">
        <f ca="1"/>
        <v>248</v>
      </c>
    </row>
    <row r="2880" spans="1:42" ht="14.4">
      <c r="A2880" s="55" t="s">
        <v>19281</v>
      </c>
      <c r="B2880" s="56" t="s">
        <v>89</v>
      </c>
      <c r="C2880" s="57">
        <v>43615</v>
      </c>
      <c r="D2880" s="56" t="s">
        <v>90</v>
      </c>
      <c r="E2880" s="56" t="s">
        <v>140</v>
      </c>
      <c r="F2880" s="58" t="s">
        <v>106</v>
      </c>
      <c r="G2880" s="58" t="s">
        <v>107</v>
      </c>
      <c r="H2880" s="56" t="s">
        <v>140</v>
      </c>
      <c r="I2880" s="59"/>
      <c r="J2880" s="59">
        <f t="shared" si="580"/>
        <v>43645</v>
      </c>
      <c r="K2880" s="56" t="s">
        <v>18</v>
      </c>
      <c r="L2880" s="56" t="s">
        <v>18</v>
      </c>
      <c r="M2880" s="60" t="s">
        <v>19282</v>
      </c>
      <c r="N2880" s="56" t="s">
        <v>19283</v>
      </c>
      <c r="O2880" s="56" t="s">
        <v>29</v>
      </c>
      <c r="P2880" s="56" t="s">
        <v>2734</v>
      </c>
      <c r="Q2880" s="56" t="s">
        <v>96</v>
      </c>
      <c r="R2880" s="57"/>
      <c r="S2880" s="56" t="s">
        <v>108</v>
      </c>
      <c r="T2880" s="56" t="s">
        <v>108</v>
      </c>
      <c r="U2880" s="57"/>
      <c r="V2880" s="62"/>
      <c r="W2880" s="62">
        <v>0</v>
      </c>
      <c r="X2880" s="57"/>
      <c r="Y2880" s="56" t="s">
        <v>108</v>
      </c>
      <c r="Z2880" s="56" t="s">
        <v>121</v>
      </c>
      <c r="AA2880" s="57">
        <v>43615</v>
      </c>
      <c r="AB2880" s="63" t="s">
        <v>155</v>
      </c>
      <c r="AC2880" s="64" t="s">
        <v>19284</v>
      </c>
      <c r="AD2880" s="65" t="s">
        <v>97</v>
      </c>
      <c r="AE2880" s="56" t="s">
        <v>90</v>
      </c>
      <c r="AF2880" s="61"/>
      <c r="AG2880" s="61"/>
      <c r="AH2880" s="67" t="str">
        <v>May</v>
      </c>
      <c r="AI2880" s="68" t="str">
        <v>May</v>
      </c>
      <c r="AJ2880" s="69">
        <f t="shared" si="581"/>
        <v>0</v>
      </c>
      <c r="AK2880" s="70" t="str">
        <f t="shared" si="584"/>
        <v/>
      </c>
      <c r="AL2880" s="71" t="s">
        <v>17409</v>
      </c>
      <c r="AM2880" s="71" t="str">
        <v>2019</v>
      </c>
      <c r="AN2880" s="70">
        <f t="shared" si="585"/>
        <v>43625</v>
      </c>
      <c r="AO2880" s="70" t="s">
        <v>123</v>
      </c>
      <c r="AP2880" s="74">
        <f ca="1"/>
        <v>344</v>
      </c>
    </row>
    <row r="2881" spans="1:42" ht="14.4">
      <c r="A2881" s="55" t="s">
        <v>19285</v>
      </c>
      <c r="B2881" s="56" t="s">
        <v>89</v>
      </c>
      <c r="C2881" s="57">
        <v>43748</v>
      </c>
      <c r="D2881" s="56" t="s">
        <v>90</v>
      </c>
      <c r="E2881" s="56" t="s">
        <v>276</v>
      </c>
      <c r="F2881" s="58" t="s">
        <v>214</v>
      </c>
      <c r="G2881" s="58" t="s">
        <v>214</v>
      </c>
      <c r="H2881" s="56" t="s">
        <v>276</v>
      </c>
      <c r="I2881" s="59"/>
      <c r="J2881" s="59">
        <f t="shared" si="580"/>
        <v>43778</v>
      </c>
      <c r="K2881" s="56" t="s">
        <v>18</v>
      </c>
      <c r="L2881" s="56" t="s">
        <v>18</v>
      </c>
      <c r="M2881" s="60" t="s">
        <v>19286</v>
      </c>
      <c r="N2881" s="56" t="s">
        <v>19287</v>
      </c>
      <c r="O2881" s="56"/>
      <c r="P2881" s="56"/>
      <c r="Q2881" s="56" t="s">
        <v>478</v>
      </c>
      <c r="R2881" s="59"/>
      <c r="S2881" s="56" t="s">
        <v>18</v>
      </c>
      <c r="T2881" s="56" t="s">
        <v>108</v>
      </c>
      <c r="U2881" s="57"/>
      <c r="V2881" s="77"/>
      <c r="W2881" s="62" t="s">
        <v>122</v>
      </c>
      <c r="X2881" s="59"/>
      <c r="Y2881" s="61"/>
      <c r="Z2881" s="56" t="s">
        <v>121</v>
      </c>
      <c r="AA2881" s="57">
        <v>43789</v>
      </c>
      <c r="AB2881" s="75"/>
      <c r="AC2881" s="64" t="s">
        <v>19288</v>
      </c>
      <c r="AD2881" s="56" t="s">
        <v>97</v>
      </c>
      <c r="AE2881" s="56" t="s">
        <v>119</v>
      </c>
      <c r="AF2881" s="61"/>
      <c r="AG2881" s="61"/>
      <c r="AH2881" s="67" t="str">
        <v>Oct</v>
      </c>
      <c r="AI2881" s="68" t="str">
        <v>Nov</v>
      </c>
      <c r="AJ2881" s="69">
        <f t="shared" si="581"/>
        <v>41</v>
      </c>
      <c r="AK2881" s="70" t="str">
        <f t="shared" si="584"/>
        <v/>
      </c>
      <c r="AL2881" s="71" t="s">
        <v>17409</v>
      </c>
      <c r="AM2881" s="71" t="str">
        <v>2019</v>
      </c>
      <c r="AN2881" s="70"/>
      <c r="AO2881" s="70" t="s">
        <v>123</v>
      </c>
      <c r="AP2881" s="74">
        <f ca="1"/>
        <v>211</v>
      </c>
    </row>
    <row r="2882" spans="1:42" ht="14.4">
      <c r="A2882" s="55" t="s">
        <v>19289</v>
      </c>
      <c r="B2882" s="56" t="s">
        <v>89</v>
      </c>
      <c r="C2882" s="57">
        <v>43556</v>
      </c>
      <c r="D2882" s="56" t="s">
        <v>90</v>
      </c>
      <c r="E2882" s="56" t="s">
        <v>140</v>
      </c>
      <c r="F2882" s="58" t="s">
        <v>106</v>
      </c>
      <c r="G2882" s="58" t="s">
        <v>107</v>
      </c>
      <c r="H2882" s="56" t="s">
        <v>140</v>
      </c>
      <c r="I2882" s="57"/>
      <c r="J2882" s="57">
        <f t="shared" si="580"/>
        <v>43586</v>
      </c>
      <c r="K2882" s="56" t="s">
        <v>18</v>
      </c>
      <c r="L2882" s="56" t="s">
        <v>14</v>
      </c>
      <c r="M2882" s="60" t="s">
        <v>19290</v>
      </c>
      <c r="N2882" s="56" t="s">
        <v>19291</v>
      </c>
      <c r="O2882" s="56" t="s">
        <v>266</v>
      </c>
      <c r="P2882" s="56" t="s">
        <v>108</v>
      </c>
      <c r="Q2882" s="56" t="s">
        <v>28</v>
      </c>
      <c r="R2882" s="57"/>
      <c r="S2882" s="56" t="s">
        <v>108</v>
      </c>
      <c r="T2882" s="56" t="s">
        <v>108</v>
      </c>
      <c r="U2882" s="57"/>
      <c r="V2882" s="62"/>
      <c r="W2882" s="62" t="s">
        <v>122</v>
      </c>
      <c r="X2882" s="57"/>
      <c r="Y2882" s="56" t="s">
        <v>108</v>
      </c>
      <c r="Z2882" s="56" t="s">
        <v>123</v>
      </c>
      <c r="AA2882" s="57">
        <v>43584</v>
      </c>
      <c r="AB2882" s="63" t="s">
        <v>244</v>
      </c>
      <c r="AC2882" s="60" t="s">
        <v>19292</v>
      </c>
      <c r="AD2882" s="65" t="s">
        <v>97</v>
      </c>
      <c r="AE2882" s="56"/>
      <c r="AF2882" s="61"/>
      <c r="AG2882" s="61"/>
      <c r="AH2882" s="67" t="str">
        <v>Apr</v>
      </c>
      <c r="AI2882" s="68" t="str">
        <v>Apr</v>
      </c>
      <c r="AJ2882" s="69">
        <f t="shared" si="581"/>
        <v>28</v>
      </c>
      <c r="AK2882" s="70" t="str">
        <f t="shared" si="584"/>
        <v/>
      </c>
      <c r="AL2882" s="71" t="s">
        <v>17409</v>
      </c>
      <c r="AM2882" s="71" t="str">
        <v>2019</v>
      </c>
      <c r="AN2882" s="70">
        <f>IF(C2882="","",SUM(C2882+10))</f>
        <v>43566</v>
      </c>
      <c r="AO2882" s="70" t="s">
        <v>123</v>
      </c>
      <c r="AP2882" s="74">
        <f ca="1"/>
        <v>403</v>
      </c>
    </row>
    <row r="2883" spans="1:42" ht="14.4">
      <c r="A2883" s="55" t="s">
        <v>19293</v>
      </c>
      <c r="B2883" s="56" t="s">
        <v>89</v>
      </c>
      <c r="C2883" s="57">
        <v>43777</v>
      </c>
      <c r="D2883" s="56" t="s">
        <v>119</v>
      </c>
      <c r="E2883" s="56" t="s">
        <v>196</v>
      </c>
      <c r="F2883" s="58" t="s">
        <v>106</v>
      </c>
      <c r="G2883" s="58" t="s">
        <v>113</v>
      </c>
      <c r="H2883" s="56" t="s">
        <v>112</v>
      </c>
      <c r="I2883" s="59"/>
      <c r="J2883" s="59">
        <f t="shared" si="580"/>
        <v>43807</v>
      </c>
      <c r="K2883" s="56" t="s">
        <v>18</v>
      </c>
      <c r="L2883" s="56" t="s">
        <v>14</v>
      </c>
      <c r="M2883" s="60" t="s">
        <v>19294</v>
      </c>
      <c r="N2883" s="56" t="s">
        <v>3241</v>
      </c>
      <c r="O2883" s="56" t="s">
        <v>249</v>
      </c>
      <c r="P2883" s="56" t="s">
        <v>3242</v>
      </c>
      <c r="Q2883" s="56" t="s">
        <v>256</v>
      </c>
      <c r="R2883" s="57">
        <v>43783</v>
      </c>
      <c r="S2883" s="56" t="s">
        <v>108</v>
      </c>
      <c r="T2883" s="56" t="s">
        <v>108</v>
      </c>
      <c r="U2883" s="57">
        <v>43783</v>
      </c>
      <c r="V2883" s="62">
        <v>25</v>
      </c>
      <c r="W2883" s="62">
        <v>125</v>
      </c>
      <c r="X2883" s="57">
        <v>43794</v>
      </c>
      <c r="Y2883" s="56" t="s">
        <v>108</v>
      </c>
      <c r="Z2883" s="56" t="s">
        <v>121</v>
      </c>
      <c r="AA2883" s="57">
        <v>43836</v>
      </c>
      <c r="AB2883" s="75"/>
      <c r="AC2883" s="64" t="s">
        <v>19295</v>
      </c>
      <c r="AD2883" s="56" t="s">
        <v>97</v>
      </c>
      <c r="AE2883" s="56"/>
      <c r="AF2883" s="61"/>
      <c r="AG2883" s="61"/>
      <c r="AH2883" s="67" t="str">
        <v>Nov</v>
      </c>
      <c r="AI2883" s="68" t="str">
        <v>Jan</v>
      </c>
      <c r="AJ2883" s="69">
        <f t="shared" si="581"/>
        <v>59</v>
      </c>
      <c r="AK2883" s="70"/>
      <c r="AL2883" s="71"/>
      <c r="AM2883" s="71" t="str">
        <v>2019</v>
      </c>
      <c r="AN2883" s="70"/>
      <c r="AO2883" s="70" t="s">
        <v>121</v>
      </c>
      <c r="AP2883" s="74">
        <f ca="1"/>
        <v>182</v>
      </c>
    </row>
    <row r="2884" spans="1:42" ht="26.5">
      <c r="A2884" s="55" t="s">
        <v>19296</v>
      </c>
      <c r="B2884" s="56" t="s">
        <v>89</v>
      </c>
      <c r="C2884" s="57">
        <v>43720</v>
      </c>
      <c r="D2884" s="56" t="s">
        <v>90</v>
      </c>
      <c r="E2884" s="56" t="s">
        <v>129</v>
      </c>
      <c r="F2884" s="58" t="s">
        <v>106</v>
      </c>
      <c r="G2884" s="58" t="s">
        <v>214</v>
      </c>
      <c r="H2884" s="56" t="s">
        <v>129</v>
      </c>
      <c r="I2884" s="57">
        <v>43735</v>
      </c>
      <c r="J2884" s="57">
        <v>43750</v>
      </c>
      <c r="K2884" s="56" t="s">
        <v>18</v>
      </c>
      <c r="L2884" s="56" t="s">
        <v>14</v>
      </c>
      <c r="M2884" s="60" t="s">
        <v>19297</v>
      </c>
      <c r="N2884" s="56" t="s">
        <v>19298</v>
      </c>
      <c r="O2884" s="56" t="s">
        <v>22</v>
      </c>
      <c r="P2884" s="56" t="s">
        <v>19299</v>
      </c>
      <c r="Q2884" s="56" t="s">
        <v>96</v>
      </c>
      <c r="R2884" s="59"/>
      <c r="S2884" s="56" t="s">
        <v>108</v>
      </c>
      <c r="T2884" s="56" t="s">
        <v>108</v>
      </c>
      <c r="U2884" s="59"/>
      <c r="V2884" s="77"/>
      <c r="W2884" s="62" t="s">
        <v>146</v>
      </c>
      <c r="X2884" s="59"/>
      <c r="Y2884" s="56" t="s">
        <v>108</v>
      </c>
      <c r="Z2884" s="56" t="s">
        <v>121</v>
      </c>
      <c r="AA2884" s="57">
        <v>43739</v>
      </c>
      <c r="AB2884" s="75"/>
      <c r="AC2884" s="60" t="s">
        <v>19300</v>
      </c>
      <c r="AD2884" s="65" t="s">
        <v>97</v>
      </c>
      <c r="AE2884" s="56" t="s">
        <v>119</v>
      </c>
      <c r="AF2884" s="61"/>
      <c r="AG2884" s="61"/>
      <c r="AH2884" s="67" t="str">
        <v>Sep</v>
      </c>
      <c r="AI2884" s="68" t="str">
        <v>Oct</v>
      </c>
      <c r="AJ2884" s="69">
        <f t="shared" si="581"/>
        <v>19</v>
      </c>
      <c r="AK2884" s="70" t="str">
        <f t="shared" ref="AK2884:AK2902" si="586">IF(R2884="","",SUM(R2884+30))</f>
        <v/>
      </c>
      <c r="AL2884" s="71" t="s">
        <v>17409</v>
      </c>
      <c r="AM2884" s="71" t="str">
        <v>2019</v>
      </c>
      <c r="AN2884" s="70">
        <f t="shared" ref="AN2884:AN2902" si="587">IF(C2884="","",SUM(C2884+10))</f>
        <v>43730</v>
      </c>
      <c r="AO2884" s="70" t="s">
        <v>123</v>
      </c>
      <c r="AP2884" s="74">
        <f ca="1"/>
        <v>239</v>
      </c>
    </row>
    <row r="2885" spans="1:42" ht="14.4">
      <c r="A2885" s="55" t="s">
        <v>19301</v>
      </c>
      <c r="B2885" s="56" t="s">
        <v>89</v>
      </c>
      <c r="C2885" s="57">
        <v>43535</v>
      </c>
      <c r="D2885" s="56" t="s">
        <v>119</v>
      </c>
      <c r="E2885" s="56" t="s">
        <v>140</v>
      </c>
      <c r="F2885" s="58" t="s">
        <v>106</v>
      </c>
      <c r="G2885" s="58" t="s">
        <v>107</v>
      </c>
      <c r="H2885" s="56" t="s">
        <v>140</v>
      </c>
      <c r="I2885" s="57"/>
      <c r="J2885" s="57">
        <f>IF(C2885="","",SUM(C2885+30))</f>
        <v>43565</v>
      </c>
      <c r="K2885" s="56" t="s">
        <v>18</v>
      </c>
      <c r="L2885" s="56" t="s">
        <v>14</v>
      </c>
      <c r="M2885" s="60" t="s">
        <v>19302</v>
      </c>
      <c r="N2885" s="56" t="s">
        <v>19302</v>
      </c>
      <c r="O2885" s="61"/>
      <c r="P2885" s="56" t="s">
        <v>108</v>
      </c>
      <c r="Q2885" s="56"/>
      <c r="R2885" s="57"/>
      <c r="S2885" s="56" t="s">
        <v>108</v>
      </c>
      <c r="T2885" s="56" t="s">
        <v>108</v>
      </c>
      <c r="U2885" s="57"/>
      <c r="V2885" s="113"/>
      <c r="W2885" s="62" t="s">
        <v>108</v>
      </c>
      <c r="X2885" s="57"/>
      <c r="Y2885" s="56" t="s">
        <v>108</v>
      </c>
      <c r="Z2885" s="56" t="s">
        <v>123</v>
      </c>
      <c r="AA2885" s="57">
        <v>43535</v>
      </c>
      <c r="AB2885" s="63" t="s">
        <v>168</v>
      </c>
      <c r="AC2885" s="64" t="s">
        <v>19303</v>
      </c>
      <c r="AD2885" s="65" t="s">
        <v>118</v>
      </c>
      <c r="AE2885" s="65"/>
      <c r="AF2885" s="66"/>
      <c r="AG2885" s="66"/>
      <c r="AH2885" s="67" t="str">
        <v>Mar</v>
      </c>
      <c r="AI2885" s="68" t="str">
        <v>Mar</v>
      </c>
      <c r="AJ2885" s="69">
        <f t="shared" si="581"/>
        <v>0</v>
      </c>
      <c r="AK2885" s="70" t="str">
        <f t="shared" si="586"/>
        <v/>
      </c>
      <c r="AL2885" s="71" t="s">
        <v>17409</v>
      </c>
      <c r="AM2885" s="71" t="str">
        <v>2019</v>
      </c>
      <c r="AN2885" s="70">
        <f t="shared" si="587"/>
        <v>43545</v>
      </c>
      <c r="AO2885" s="70" t="s">
        <v>123</v>
      </c>
      <c r="AP2885" s="74">
        <f ca="1"/>
        <v>424</v>
      </c>
    </row>
    <row r="2886" spans="1:42" ht="14.4">
      <c r="A2886" s="55" t="s">
        <v>19304</v>
      </c>
      <c r="B2886" s="56" t="s">
        <v>89</v>
      </c>
      <c r="C2886" s="57">
        <v>43591</v>
      </c>
      <c r="D2886" s="56" t="s">
        <v>90</v>
      </c>
      <c r="E2886" s="56" t="s">
        <v>276</v>
      </c>
      <c r="F2886" s="58" t="s">
        <v>214</v>
      </c>
      <c r="G2886" s="58" t="s">
        <v>214</v>
      </c>
      <c r="H2886" s="56" t="s">
        <v>276</v>
      </c>
      <c r="I2886" s="57"/>
      <c r="J2886" s="57">
        <v>43622</v>
      </c>
      <c r="K2886" s="56" t="s">
        <v>18</v>
      </c>
      <c r="L2886" s="56" t="s">
        <v>18</v>
      </c>
      <c r="M2886" s="60" t="s">
        <v>19305</v>
      </c>
      <c r="N2886" s="56"/>
      <c r="O2886" s="56"/>
      <c r="P2886" s="56"/>
      <c r="Q2886" s="56" t="s">
        <v>1179</v>
      </c>
      <c r="R2886" s="57">
        <v>43600</v>
      </c>
      <c r="S2886" s="56" t="s">
        <v>108</v>
      </c>
      <c r="T2886" s="56" t="s">
        <v>18</v>
      </c>
      <c r="U2886" s="57"/>
      <c r="V2886" s="62"/>
      <c r="W2886" s="62" t="s">
        <v>146</v>
      </c>
      <c r="X2886" s="57"/>
      <c r="Y2886" s="56" t="s">
        <v>108</v>
      </c>
      <c r="Z2886" s="56" t="s">
        <v>121</v>
      </c>
      <c r="AA2886" s="57">
        <v>43711</v>
      </c>
      <c r="AB2886" s="63"/>
      <c r="AC2886" s="64" t="s">
        <v>19306</v>
      </c>
      <c r="AD2886" s="65" t="s">
        <v>97</v>
      </c>
      <c r="AE2886" s="56" t="s">
        <v>119</v>
      </c>
      <c r="AF2886" s="61"/>
      <c r="AG2886" s="61"/>
      <c r="AH2886" s="67" t="str">
        <v>May</v>
      </c>
      <c r="AI2886" s="68" t="str">
        <v>Sep</v>
      </c>
      <c r="AJ2886" s="69">
        <f t="shared" si="581"/>
        <v>120</v>
      </c>
      <c r="AK2886" s="70">
        <f t="shared" si="586"/>
        <v>43630</v>
      </c>
      <c r="AL2886" s="71">
        <v>-81</v>
      </c>
      <c r="AM2886" s="71" t="str">
        <v>2019</v>
      </c>
      <c r="AN2886" s="70">
        <f t="shared" si="587"/>
        <v>43601</v>
      </c>
      <c r="AO2886" s="70" t="s">
        <v>121</v>
      </c>
      <c r="AP2886" s="74">
        <f ca="1"/>
        <v>368</v>
      </c>
    </row>
    <row r="2887" spans="1:42" ht="14.4">
      <c r="A2887" s="55" t="s">
        <v>19307</v>
      </c>
      <c r="B2887" s="56" t="s">
        <v>89</v>
      </c>
      <c r="C2887" s="57">
        <v>43697</v>
      </c>
      <c r="D2887" s="56" t="s">
        <v>90</v>
      </c>
      <c r="E2887" s="56" t="s">
        <v>276</v>
      </c>
      <c r="F2887" s="58" t="s">
        <v>214</v>
      </c>
      <c r="G2887" s="58" t="s">
        <v>214</v>
      </c>
      <c r="H2887" s="56" t="s">
        <v>276</v>
      </c>
      <c r="I2887" s="57"/>
      <c r="J2887" s="57">
        <f t="shared" ref="J2887:J2958" si="588">IF(C2887="","",SUM(C2887+30))</f>
        <v>43727</v>
      </c>
      <c r="K2887" s="56" t="s">
        <v>18</v>
      </c>
      <c r="L2887" s="56" t="s">
        <v>18</v>
      </c>
      <c r="M2887" s="60" t="s">
        <v>19308</v>
      </c>
      <c r="N2887" s="56" t="s">
        <v>19308</v>
      </c>
      <c r="O2887" s="56"/>
      <c r="P2887" s="56"/>
      <c r="Q2887" s="56" t="s">
        <v>478</v>
      </c>
      <c r="R2887" s="57"/>
      <c r="S2887" s="56" t="s">
        <v>18</v>
      </c>
      <c r="T2887" s="56" t="s">
        <v>18</v>
      </c>
      <c r="U2887" s="57">
        <v>43734</v>
      </c>
      <c r="V2887" s="62"/>
      <c r="W2887" s="62">
        <v>20531.939999999999</v>
      </c>
      <c r="X2887" s="57"/>
      <c r="Y2887" s="56" t="s">
        <v>108</v>
      </c>
      <c r="Z2887" s="56" t="s">
        <v>123</v>
      </c>
      <c r="AA2887" s="57">
        <v>43808</v>
      </c>
      <c r="AB2887" s="63"/>
      <c r="AC2887" s="64" t="s">
        <v>19309</v>
      </c>
      <c r="AD2887" s="56" t="s">
        <v>179</v>
      </c>
      <c r="AE2887" s="56"/>
      <c r="AF2887" s="61"/>
      <c r="AG2887" s="61"/>
      <c r="AH2887" s="67" t="str">
        <v>Aug</v>
      </c>
      <c r="AI2887" s="68" t="str">
        <v>Dec</v>
      </c>
      <c r="AJ2887" s="69">
        <f t="shared" si="581"/>
        <v>111</v>
      </c>
      <c r="AK2887" s="70" t="str">
        <f t="shared" si="586"/>
        <v/>
      </c>
      <c r="AL2887" s="71" t="s">
        <v>17409</v>
      </c>
      <c r="AM2887" s="71" t="str">
        <v>2019</v>
      </c>
      <c r="AN2887" s="70">
        <f t="shared" si="587"/>
        <v>43707</v>
      </c>
      <c r="AO2887" s="70" t="s">
        <v>123</v>
      </c>
      <c r="AP2887" s="74">
        <f ca="1"/>
        <v>262</v>
      </c>
    </row>
    <row r="2888" spans="1:42" ht="14.4">
      <c r="A2888" s="55" t="s">
        <v>19310</v>
      </c>
      <c r="B2888" s="56" t="s">
        <v>89</v>
      </c>
      <c r="C2888" s="57">
        <v>43572</v>
      </c>
      <c r="D2888" s="56" t="s">
        <v>131</v>
      </c>
      <c r="E2888" s="56" t="s">
        <v>12</v>
      </c>
      <c r="F2888" s="58" t="s">
        <v>106</v>
      </c>
      <c r="G2888" s="58" t="s">
        <v>107</v>
      </c>
      <c r="H2888" s="56" t="s">
        <v>12</v>
      </c>
      <c r="I2888" s="57"/>
      <c r="J2888" s="57">
        <f t="shared" si="588"/>
        <v>43602</v>
      </c>
      <c r="K2888" s="56" t="s">
        <v>18</v>
      </c>
      <c r="L2888" s="56" t="s">
        <v>18</v>
      </c>
      <c r="M2888" s="60" t="s">
        <v>19311</v>
      </c>
      <c r="N2888" s="56" t="s">
        <v>19312</v>
      </c>
      <c r="O2888" s="56" t="s">
        <v>137</v>
      </c>
      <c r="P2888" s="56" t="s">
        <v>3474</v>
      </c>
      <c r="Q2888" s="56" t="s">
        <v>133</v>
      </c>
      <c r="R2888" s="57"/>
      <c r="S2888" s="56"/>
      <c r="T2888" s="56"/>
      <c r="U2888" s="57"/>
      <c r="V2888" s="62"/>
      <c r="W2888" s="62"/>
      <c r="X2888" s="57"/>
      <c r="Y2888" s="56"/>
      <c r="Z2888" s="56" t="s">
        <v>121</v>
      </c>
      <c r="AA2888" s="57">
        <v>43580</v>
      </c>
      <c r="AB2888" s="63"/>
      <c r="AC2888" s="64"/>
      <c r="AD2888" s="65" t="s">
        <v>97</v>
      </c>
      <c r="AE2888" s="56" t="s">
        <v>131</v>
      </c>
      <c r="AF2888" s="61"/>
      <c r="AG2888" s="61"/>
      <c r="AH2888" s="67" t="str">
        <v>Apr</v>
      </c>
      <c r="AI2888" s="68" t="str">
        <v>Apr</v>
      </c>
      <c r="AJ2888" s="69">
        <f t="shared" si="581"/>
        <v>8</v>
      </c>
      <c r="AK2888" s="70" t="str">
        <f t="shared" si="586"/>
        <v/>
      </c>
      <c r="AL2888" s="71" t="s">
        <v>17409</v>
      </c>
      <c r="AM2888" s="71" t="str">
        <v>2019</v>
      </c>
      <c r="AN2888" s="70">
        <f t="shared" si="587"/>
        <v>43582</v>
      </c>
      <c r="AO2888" s="70" t="s">
        <v>123</v>
      </c>
      <c r="AP2888" s="74">
        <f ca="1"/>
        <v>387</v>
      </c>
    </row>
    <row r="2889" spans="1:42" ht="14.4">
      <c r="A2889" s="55" t="s">
        <v>19313</v>
      </c>
      <c r="B2889" s="56" t="s">
        <v>89</v>
      </c>
      <c r="C2889" s="57">
        <v>43572</v>
      </c>
      <c r="D2889" s="56" t="s">
        <v>131</v>
      </c>
      <c r="E2889" s="56" t="s">
        <v>12</v>
      </c>
      <c r="F2889" s="58" t="s">
        <v>106</v>
      </c>
      <c r="G2889" s="58" t="s">
        <v>107</v>
      </c>
      <c r="H2889" s="56" t="s">
        <v>12</v>
      </c>
      <c r="I2889" s="57"/>
      <c r="J2889" s="57">
        <f t="shared" si="588"/>
        <v>43602</v>
      </c>
      <c r="K2889" s="56" t="s">
        <v>18</v>
      </c>
      <c r="L2889" s="56" t="s">
        <v>18</v>
      </c>
      <c r="M2889" s="60" t="s">
        <v>19311</v>
      </c>
      <c r="N2889" s="56" t="s">
        <v>19312</v>
      </c>
      <c r="O2889" s="56" t="s">
        <v>137</v>
      </c>
      <c r="P2889" s="56" t="s">
        <v>3477</v>
      </c>
      <c r="Q2889" s="56" t="s">
        <v>133</v>
      </c>
      <c r="R2889" s="57"/>
      <c r="S2889" s="56"/>
      <c r="T2889" s="56"/>
      <c r="U2889" s="57"/>
      <c r="V2889" s="62"/>
      <c r="W2889" s="62"/>
      <c r="X2889" s="57"/>
      <c r="Y2889" s="56"/>
      <c r="Z2889" s="56" t="s">
        <v>121</v>
      </c>
      <c r="AA2889" s="57">
        <v>43580</v>
      </c>
      <c r="AB2889" s="63"/>
      <c r="AC2889" s="64"/>
      <c r="AD2889" s="65" t="s">
        <v>97</v>
      </c>
      <c r="AE2889" s="56" t="s">
        <v>131</v>
      </c>
      <c r="AF2889" s="61"/>
      <c r="AG2889" s="61"/>
      <c r="AH2889" s="67" t="str">
        <v>Apr</v>
      </c>
      <c r="AI2889" s="68" t="str">
        <v>Apr</v>
      </c>
      <c r="AJ2889" s="69">
        <f t="shared" si="581"/>
        <v>8</v>
      </c>
      <c r="AK2889" s="70" t="str">
        <f t="shared" si="586"/>
        <v/>
      </c>
      <c r="AL2889" s="71" t="s">
        <v>17409</v>
      </c>
      <c r="AM2889" s="71" t="str">
        <v>2019</v>
      </c>
      <c r="AN2889" s="70">
        <f t="shared" si="587"/>
        <v>43582</v>
      </c>
      <c r="AO2889" s="70" t="s">
        <v>123</v>
      </c>
      <c r="AP2889" s="74">
        <f ca="1"/>
        <v>387</v>
      </c>
    </row>
    <row r="2890" spans="1:42" ht="14.4">
      <c r="A2890" s="55" t="s">
        <v>19314</v>
      </c>
      <c r="B2890" s="56" t="s">
        <v>89</v>
      </c>
      <c r="C2890" s="57">
        <v>43522</v>
      </c>
      <c r="D2890" s="56" t="s">
        <v>119</v>
      </c>
      <c r="E2890" s="56" t="s">
        <v>112</v>
      </c>
      <c r="F2890" s="58" t="s">
        <v>106</v>
      </c>
      <c r="G2890" s="58" t="s">
        <v>113</v>
      </c>
      <c r="H2890" s="56" t="s">
        <v>112</v>
      </c>
      <c r="I2890" s="57"/>
      <c r="J2890" s="57">
        <f t="shared" si="588"/>
        <v>43552</v>
      </c>
      <c r="K2890" s="56" t="s">
        <v>18</v>
      </c>
      <c r="L2890" s="56" t="s">
        <v>14</v>
      </c>
      <c r="M2890" s="60" t="s">
        <v>1743</v>
      </c>
      <c r="N2890" s="56" t="s">
        <v>19315</v>
      </c>
      <c r="O2890" s="61"/>
      <c r="P2890" s="61"/>
      <c r="Q2890" s="56" t="s">
        <v>116</v>
      </c>
      <c r="R2890" s="57">
        <v>43525</v>
      </c>
      <c r="S2890" s="56" t="s">
        <v>18</v>
      </c>
      <c r="T2890" s="56" t="s">
        <v>14</v>
      </c>
      <c r="U2890" s="57">
        <v>43556</v>
      </c>
      <c r="V2890" s="76"/>
      <c r="W2890" s="76">
        <v>9.5</v>
      </c>
      <c r="X2890" s="57">
        <v>43571</v>
      </c>
      <c r="Y2890" s="56" t="s">
        <v>108</v>
      </c>
      <c r="Z2890" s="56" t="s">
        <v>121</v>
      </c>
      <c r="AA2890" s="57">
        <v>43571</v>
      </c>
      <c r="AB2890" s="63" t="s">
        <v>147</v>
      </c>
      <c r="AC2890" s="60" t="s">
        <v>19316</v>
      </c>
      <c r="AD2890" s="65" t="s">
        <v>97</v>
      </c>
      <c r="AE2890" s="65" t="s">
        <v>119</v>
      </c>
      <c r="AF2890" s="66"/>
      <c r="AG2890" s="66"/>
      <c r="AH2890" s="67" t="str">
        <v>Feb</v>
      </c>
      <c r="AI2890" s="68" t="str">
        <v>Apr</v>
      </c>
      <c r="AJ2890" s="69">
        <f t="shared" si="581"/>
        <v>49</v>
      </c>
      <c r="AK2890" s="70">
        <f t="shared" si="586"/>
        <v>43555</v>
      </c>
      <c r="AL2890" s="71">
        <v>-16</v>
      </c>
      <c r="AM2890" s="71" t="str">
        <v>2019</v>
      </c>
      <c r="AN2890" s="70">
        <f t="shared" si="587"/>
        <v>43532</v>
      </c>
      <c r="AO2890" s="70" t="s">
        <v>121</v>
      </c>
      <c r="AP2890" s="74">
        <f ca="1"/>
        <v>437</v>
      </c>
    </row>
    <row r="2891" spans="1:42" ht="14.4">
      <c r="A2891" s="55" t="s">
        <v>19317</v>
      </c>
      <c r="B2891" s="56" t="s">
        <v>89</v>
      </c>
      <c r="C2891" s="57">
        <v>43522</v>
      </c>
      <c r="D2891" s="56" t="s">
        <v>119</v>
      </c>
      <c r="E2891" s="56" t="s">
        <v>112</v>
      </c>
      <c r="F2891" s="58" t="s">
        <v>106</v>
      </c>
      <c r="G2891" s="58" t="s">
        <v>113</v>
      </c>
      <c r="H2891" s="56" t="s">
        <v>112</v>
      </c>
      <c r="I2891" s="57"/>
      <c r="J2891" s="57">
        <f t="shared" si="588"/>
        <v>43552</v>
      </c>
      <c r="K2891" s="56" t="s">
        <v>18</v>
      </c>
      <c r="L2891" s="56" t="s">
        <v>14</v>
      </c>
      <c r="M2891" s="60" t="s">
        <v>1743</v>
      </c>
      <c r="N2891" s="56" t="s">
        <v>19318</v>
      </c>
      <c r="O2891" s="56" t="s">
        <v>29</v>
      </c>
      <c r="P2891" s="56" t="s">
        <v>19319</v>
      </c>
      <c r="Q2891" s="56" t="s">
        <v>116</v>
      </c>
      <c r="R2891" s="57">
        <v>43525</v>
      </c>
      <c r="S2891" s="56" t="s">
        <v>108</v>
      </c>
      <c r="T2891" s="56" t="s">
        <v>108</v>
      </c>
      <c r="U2891" s="57"/>
      <c r="V2891" s="62"/>
      <c r="W2891" s="62" t="s">
        <v>108</v>
      </c>
      <c r="X2891" s="57"/>
      <c r="Y2891" s="56" t="s">
        <v>108</v>
      </c>
      <c r="Z2891" s="56" t="s">
        <v>108</v>
      </c>
      <c r="AA2891" s="57">
        <v>43522</v>
      </c>
      <c r="AB2891" s="63" t="s">
        <v>147</v>
      </c>
      <c r="AC2891" s="64" t="s">
        <v>19320</v>
      </c>
      <c r="AD2891" s="65" t="s">
        <v>118</v>
      </c>
      <c r="AE2891" s="65" t="s">
        <v>119</v>
      </c>
      <c r="AF2891" s="66"/>
      <c r="AG2891" s="66"/>
      <c r="AH2891" s="67" t="str">
        <v>Feb</v>
      </c>
      <c r="AI2891" s="68" t="str">
        <v>Feb</v>
      </c>
      <c r="AJ2891" s="69">
        <f t="shared" si="581"/>
        <v>0</v>
      </c>
      <c r="AK2891" s="70">
        <f t="shared" si="586"/>
        <v>43555</v>
      </c>
      <c r="AL2891" s="71">
        <v>33</v>
      </c>
      <c r="AM2891" s="71" t="str">
        <v>2019</v>
      </c>
      <c r="AN2891" s="70">
        <f t="shared" si="587"/>
        <v>43532</v>
      </c>
      <c r="AO2891" s="70" t="s">
        <v>121</v>
      </c>
      <c r="AP2891" s="74">
        <f ca="1"/>
        <v>437</v>
      </c>
    </row>
    <row r="2892" spans="1:42" ht="14.4">
      <c r="A2892" s="55" t="s">
        <v>19321</v>
      </c>
      <c r="B2892" s="56" t="s">
        <v>89</v>
      </c>
      <c r="C2892" s="57">
        <v>43481</v>
      </c>
      <c r="D2892" s="56" t="s">
        <v>90</v>
      </c>
      <c r="E2892" s="56" t="s">
        <v>276</v>
      </c>
      <c r="F2892" s="58" t="s">
        <v>214</v>
      </c>
      <c r="G2892" s="58" t="s">
        <v>214</v>
      </c>
      <c r="H2892" s="56" t="s">
        <v>276</v>
      </c>
      <c r="I2892" s="57"/>
      <c r="J2892" s="57">
        <f t="shared" si="588"/>
        <v>43511</v>
      </c>
      <c r="K2892" s="56" t="s">
        <v>14</v>
      </c>
      <c r="L2892" s="56" t="s">
        <v>108</v>
      </c>
      <c r="M2892" s="60" t="s">
        <v>19322</v>
      </c>
      <c r="N2892" s="56"/>
      <c r="O2892" s="56"/>
      <c r="P2892" s="56"/>
      <c r="Q2892" s="56"/>
      <c r="R2892" s="57"/>
      <c r="S2892" s="56" t="s">
        <v>108</v>
      </c>
      <c r="T2892" s="56" t="s">
        <v>108</v>
      </c>
      <c r="U2892" s="57"/>
      <c r="V2892" s="62"/>
      <c r="W2892" s="62">
        <v>0</v>
      </c>
      <c r="X2892" s="57"/>
      <c r="Y2892" s="56"/>
      <c r="Z2892" s="56" t="s">
        <v>123</v>
      </c>
      <c r="AA2892" s="57">
        <v>43483</v>
      </c>
      <c r="AB2892" s="63"/>
      <c r="AC2892" s="64" t="s">
        <v>19323</v>
      </c>
      <c r="AD2892" s="65" t="s">
        <v>294</v>
      </c>
      <c r="AE2892" s="65"/>
      <c r="AF2892" s="66"/>
      <c r="AG2892" s="66"/>
      <c r="AH2892" s="67" t="str">
        <v>Jan</v>
      </c>
      <c r="AI2892" s="68" t="str">
        <v>Jan</v>
      </c>
      <c r="AJ2892" s="69">
        <f t="shared" si="581"/>
        <v>2</v>
      </c>
      <c r="AK2892" s="70" t="str">
        <f t="shared" si="586"/>
        <v/>
      </c>
      <c r="AL2892" s="71" t="s">
        <v>17409</v>
      </c>
      <c r="AM2892" s="71" t="str">
        <v>2019</v>
      </c>
      <c r="AN2892" s="70">
        <f t="shared" si="587"/>
        <v>43491</v>
      </c>
      <c r="AO2892" s="70" t="s">
        <v>123</v>
      </c>
      <c r="AP2892" s="74">
        <f ca="1"/>
        <v>478</v>
      </c>
    </row>
    <row r="2893" spans="1:42" ht="14.4">
      <c r="A2893" s="55" t="s">
        <v>19324</v>
      </c>
      <c r="B2893" s="56" t="s">
        <v>89</v>
      </c>
      <c r="C2893" s="57">
        <v>43655</v>
      </c>
      <c r="D2893" s="56" t="s">
        <v>90</v>
      </c>
      <c r="E2893" s="56" t="s">
        <v>12</v>
      </c>
      <c r="F2893" s="58"/>
      <c r="G2893" s="58" t="s">
        <v>107</v>
      </c>
      <c r="H2893" s="56" t="s">
        <v>12</v>
      </c>
      <c r="I2893" s="59"/>
      <c r="J2893" s="59">
        <f t="shared" si="588"/>
        <v>43685</v>
      </c>
      <c r="K2893" s="56" t="s">
        <v>18</v>
      </c>
      <c r="L2893" s="56" t="s">
        <v>14</v>
      </c>
      <c r="M2893" s="60" t="s">
        <v>19325</v>
      </c>
      <c r="N2893" s="56" t="s">
        <v>19326</v>
      </c>
      <c r="O2893" s="56" t="s">
        <v>436</v>
      </c>
      <c r="P2893" s="56" t="s">
        <v>19327</v>
      </c>
      <c r="Q2893" s="56" t="s">
        <v>17</v>
      </c>
      <c r="R2893" s="59"/>
      <c r="S2893" s="56"/>
      <c r="T2893" s="56"/>
      <c r="U2893" s="59"/>
      <c r="V2893" s="77"/>
      <c r="W2893" s="77"/>
      <c r="X2893" s="59"/>
      <c r="Y2893" s="61"/>
      <c r="Z2893" s="56" t="s">
        <v>123</v>
      </c>
      <c r="AA2893" s="57">
        <v>43657</v>
      </c>
      <c r="AB2893" s="75"/>
      <c r="AC2893" s="64" t="s">
        <v>19328</v>
      </c>
      <c r="AD2893" s="56" t="s">
        <v>179</v>
      </c>
      <c r="AE2893" s="56" t="s">
        <v>90</v>
      </c>
      <c r="AF2893" s="61"/>
      <c r="AG2893" s="61"/>
      <c r="AH2893" s="67" t="str">
        <v>Jul</v>
      </c>
      <c r="AI2893" s="68" t="str">
        <v>Jul</v>
      </c>
      <c r="AJ2893" s="69">
        <f t="shared" si="581"/>
        <v>2</v>
      </c>
      <c r="AK2893" s="70" t="str">
        <f t="shared" si="586"/>
        <v/>
      </c>
      <c r="AL2893" s="71" t="s">
        <v>17409</v>
      </c>
      <c r="AM2893" s="71" t="str">
        <v>2019</v>
      </c>
      <c r="AN2893" s="70">
        <f t="shared" si="587"/>
        <v>43665</v>
      </c>
      <c r="AO2893" s="70" t="s">
        <v>123</v>
      </c>
      <c r="AP2893" s="74">
        <f ca="1"/>
        <v>304</v>
      </c>
    </row>
    <row r="2894" spans="1:42" ht="14.4">
      <c r="A2894" s="55" t="s">
        <v>19329</v>
      </c>
      <c r="B2894" s="56" t="s">
        <v>89</v>
      </c>
      <c r="C2894" s="57">
        <v>43493</v>
      </c>
      <c r="D2894" s="56" t="s">
        <v>229</v>
      </c>
      <c r="E2894" s="56" t="s">
        <v>140</v>
      </c>
      <c r="F2894" s="58" t="s">
        <v>106</v>
      </c>
      <c r="G2894" s="58" t="s">
        <v>107</v>
      </c>
      <c r="H2894" s="56" t="s">
        <v>140</v>
      </c>
      <c r="I2894" s="57"/>
      <c r="J2894" s="57">
        <f t="shared" si="588"/>
        <v>43523</v>
      </c>
      <c r="K2894" s="56" t="s">
        <v>18</v>
      </c>
      <c r="L2894" s="56" t="s">
        <v>14</v>
      </c>
      <c r="M2894" s="60" t="s">
        <v>19330</v>
      </c>
      <c r="N2894" s="56" t="s">
        <v>19331</v>
      </c>
      <c r="O2894" s="56" t="s">
        <v>44</v>
      </c>
      <c r="P2894" s="56" t="s">
        <v>108</v>
      </c>
      <c r="Q2894" s="56" t="s">
        <v>96</v>
      </c>
      <c r="R2894" s="57"/>
      <c r="S2894" s="56" t="s">
        <v>108</v>
      </c>
      <c r="T2894" s="56" t="s">
        <v>108</v>
      </c>
      <c r="U2894" s="57"/>
      <c r="V2894" s="62"/>
      <c r="W2894" s="62" t="s">
        <v>108</v>
      </c>
      <c r="X2894" s="57"/>
      <c r="Y2894" s="56" t="s">
        <v>108</v>
      </c>
      <c r="Z2894" s="56" t="s">
        <v>123</v>
      </c>
      <c r="AA2894" s="57">
        <v>43493</v>
      </c>
      <c r="AB2894" s="63" t="s">
        <v>127</v>
      </c>
      <c r="AC2894" s="64" t="s">
        <v>14869</v>
      </c>
      <c r="AD2894" s="65" t="s">
        <v>224</v>
      </c>
      <c r="AE2894" s="65"/>
      <c r="AF2894" s="66"/>
      <c r="AG2894" s="66"/>
      <c r="AH2894" s="67" t="str">
        <v>Jan</v>
      </c>
      <c r="AI2894" s="68" t="str">
        <v>Jan</v>
      </c>
      <c r="AJ2894" s="69">
        <f t="shared" si="581"/>
        <v>0</v>
      </c>
      <c r="AK2894" s="70" t="str">
        <f t="shared" si="586"/>
        <v/>
      </c>
      <c r="AL2894" s="71" t="s">
        <v>17409</v>
      </c>
      <c r="AM2894" s="71" t="str">
        <v>2019</v>
      </c>
      <c r="AN2894" s="70">
        <f t="shared" si="587"/>
        <v>43503</v>
      </c>
      <c r="AO2894" s="70" t="s">
        <v>123</v>
      </c>
      <c r="AP2894" s="74">
        <f ca="1"/>
        <v>466</v>
      </c>
    </row>
    <row r="2895" spans="1:42" ht="14.4">
      <c r="A2895" s="55" t="s">
        <v>19332</v>
      </c>
      <c r="B2895" s="56" t="s">
        <v>89</v>
      </c>
      <c r="C2895" s="57">
        <v>43686</v>
      </c>
      <c r="D2895" s="56" t="s">
        <v>131</v>
      </c>
      <c r="E2895" s="56" t="s">
        <v>129</v>
      </c>
      <c r="F2895" s="58" t="s">
        <v>106</v>
      </c>
      <c r="G2895" s="58" t="s">
        <v>107</v>
      </c>
      <c r="H2895" s="56" t="s">
        <v>129</v>
      </c>
      <c r="I2895" s="57"/>
      <c r="J2895" s="57">
        <f t="shared" si="588"/>
        <v>43716</v>
      </c>
      <c r="K2895" s="56" t="s">
        <v>18</v>
      </c>
      <c r="L2895" s="56" t="s">
        <v>14</v>
      </c>
      <c r="M2895" s="60" t="s">
        <v>19333</v>
      </c>
      <c r="N2895" s="56" t="s">
        <v>19334</v>
      </c>
      <c r="O2895" s="56"/>
      <c r="P2895" s="56" t="s">
        <v>108</v>
      </c>
      <c r="Q2895" s="56" t="s">
        <v>130</v>
      </c>
      <c r="R2895" s="57"/>
      <c r="S2895" s="56" t="s">
        <v>108</v>
      </c>
      <c r="T2895" s="56" t="s">
        <v>108</v>
      </c>
      <c r="U2895" s="57"/>
      <c r="V2895" s="62"/>
      <c r="W2895" s="62" t="s">
        <v>108</v>
      </c>
      <c r="X2895" s="57"/>
      <c r="Y2895" s="56" t="s">
        <v>108</v>
      </c>
      <c r="Z2895" s="56" t="s">
        <v>123</v>
      </c>
      <c r="AA2895" s="57">
        <v>43689</v>
      </c>
      <c r="AB2895" s="63"/>
      <c r="AC2895" s="64" t="s">
        <v>3246</v>
      </c>
      <c r="AD2895" s="56" t="s">
        <v>118</v>
      </c>
      <c r="AE2895" s="56" t="s">
        <v>131</v>
      </c>
      <c r="AF2895" s="61"/>
      <c r="AG2895" s="61"/>
      <c r="AH2895" s="67" t="str">
        <v>Aug</v>
      </c>
      <c r="AI2895" s="68" t="str">
        <v>Aug</v>
      </c>
      <c r="AJ2895" s="69">
        <f t="shared" si="581"/>
        <v>3</v>
      </c>
      <c r="AK2895" s="70" t="str">
        <f t="shared" si="586"/>
        <v/>
      </c>
      <c r="AL2895" s="71" t="s">
        <v>17409</v>
      </c>
      <c r="AM2895" s="71" t="str">
        <v>2019</v>
      </c>
      <c r="AN2895" s="70">
        <f t="shared" si="587"/>
        <v>43696</v>
      </c>
      <c r="AO2895" s="70" t="s">
        <v>123</v>
      </c>
      <c r="AP2895" s="74">
        <f ca="1"/>
        <v>273</v>
      </c>
    </row>
    <row r="2896" spans="1:42" ht="14.4">
      <c r="A2896" s="55" t="s">
        <v>19335</v>
      </c>
      <c r="B2896" s="56" t="s">
        <v>89</v>
      </c>
      <c r="C2896" s="57">
        <v>43678</v>
      </c>
      <c r="D2896" s="56" t="s">
        <v>131</v>
      </c>
      <c r="E2896" s="56" t="s">
        <v>129</v>
      </c>
      <c r="F2896" s="58" t="s">
        <v>106</v>
      </c>
      <c r="G2896" s="58" t="s">
        <v>107</v>
      </c>
      <c r="H2896" s="56" t="s">
        <v>129</v>
      </c>
      <c r="I2896" s="57"/>
      <c r="J2896" s="57">
        <f t="shared" si="588"/>
        <v>43708</v>
      </c>
      <c r="K2896" s="56" t="s">
        <v>18</v>
      </c>
      <c r="L2896" s="56" t="s">
        <v>14</v>
      </c>
      <c r="M2896" s="60" t="s">
        <v>19336</v>
      </c>
      <c r="N2896" s="56" t="s">
        <v>19337</v>
      </c>
      <c r="O2896" s="56"/>
      <c r="P2896" s="56" t="s">
        <v>108</v>
      </c>
      <c r="Q2896" s="56" t="s">
        <v>130</v>
      </c>
      <c r="R2896" s="57"/>
      <c r="S2896" s="56" t="s">
        <v>108</v>
      </c>
      <c r="T2896" s="56" t="s">
        <v>108</v>
      </c>
      <c r="U2896" s="57"/>
      <c r="V2896" s="62"/>
      <c r="W2896" s="62" t="s">
        <v>108</v>
      </c>
      <c r="X2896" s="57"/>
      <c r="Y2896" s="56" t="s">
        <v>108</v>
      </c>
      <c r="Z2896" s="56" t="s">
        <v>123</v>
      </c>
      <c r="AA2896" s="57">
        <v>43679</v>
      </c>
      <c r="AB2896" s="63" t="s">
        <v>124</v>
      </c>
      <c r="AC2896" s="64" t="s">
        <v>4094</v>
      </c>
      <c r="AD2896" s="56" t="s">
        <v>224</v>
      </c>
      <c r="AE2896" s="56" t="s">
        <v>131</v>
      </c>
      <c r="AF2896" s="61"/>
      <c r="AG2896" s="61"/>
      <c r="AH2896" s="67" t="str">
        <v>Aug</v>
      </c>
      <c r="AI2896" s="68" t="str">
        <v>Aug</v>
      </c>
      <c r="AJ2896" s="69">
        <f t="shared" si="581"/>
        <v>1</v>
      </c>
      <c r="AK2896" s="70" t="str">
        <f t="shared" si="586"/>
        <v/>
      </c>
      <c r="AL2896" s="71" t="s">
        <v>17409</v>
      </c>
      <c r="AM2896" s="71" t="str">
        <v>2019</v>
      </c>
      <c r="AN2896" s="70">
        <f t="shared" si="587"/>
        <v>43688</v>
      </c>
      <c r="AO2896" s="70" t="s">
        <v>123</v>
      </c>
      <c r="AP2896" s="74">
        <f ca="1"/>
        <v>281</v>
      </c>
    </row>
    <row r="2897" spans="1:42" ht="14.4">
      <c r="A2897" s="55" t="s">
        <v>19338</v>
      </c>
      <c r="B2897" s="56" t="s">
        <v>89</v>
      </c>
      <c r="C2897" s="57">
        <v>43475</v>
      </c>
      <c r="D2897" s="56" t="s">
        <v>131</v>
      </c>
      <c r="E2897" s="56" t="s">
        <v>140</v>
      </c>
      <c r="F2897" s="58" t="s">
        <v>106</v>
      </c>
      <c r="G2897" s="58" t="s">
        <v>107</v>
      </c>
      <c r="H2897" s="56" t="s">
        <v>140</v>
      </c>
      <c r="I2897" s="57"/>
      <c r="J2897" s="57">
        <f t="shared" si="588"/>
        <v>43505</v>
      </c>
      <c r="K2897" s="56" t="s">
        <v>18</v>
      </c>
      <c r="L2897" s="56" t="s">
        <v>14</v>
      </c>
      <c r="M2897" s="60" t="s">
        <v>19339</v>
      </c>
      <c r="N2897" s="56" t="s">
        <v>19340</v>
      </c>
      <c r="O2897" s="56"/>
      <c r="P2897" s="56" t="s">
        <v>108</v>
      </c>
      <c r="Q2897" s="56" t="s">
        <v>96</v>
      </c>
      <c r="R2897" s="57"/>
      <c r="S2897" s="56" t="s">
        <v>108</v>
      </c>
      <c r="T2897" s="56" t="s">
        <v>108</v>
      </c>
      <c r="U2897" s="57"/>
      <c r="V2897" s="62"/>
      <c r="W2897" s="62" t="s">
        <v>108</v>
      </c>
      <c r="X2897" s="57"/>
      <c r="Y2897" s="56" t="s">
        <v>108</v>
      </c>
      <c r="Z2897" s="56" t="s">
        <v>123</v>
      </c>
      <c r="AA2897" s="57">
        <v>43475</v>
      </c>
      <c r="AB2897" s="63" t="s">
        <v>127</v>
      </c>
      <c r="AC2897" s="64" t="s">
        <v>19341</v>
      </c>
      <c r="AD2897" s="65" t="s">
        <v>118</v>
      </c>
      <c r="AE2897" s="65"/>
      <c r="AF2897" s="66"/>
      <c r="AG2897" s="66"/>
      <c r="AH2897" s="67" t="str">
        <v>Jan</v>
      </c>
      <c r="AI2897" s="68" t="str">
        <v>Jan</v>
      </c>
      <c r="AJ2897" s="69">
        <f t="shared" si="581"/>
        <v>0</v>
      </c>
      <c r="AK2897" s="70" t="str">
        <f t="shared" si="586"/>
        <v/>
      </c>
      <c r="AL2897" s="71" t="s">
        <v>17409</v>
      </c>
      <c r="AM2897" s="71" t="str">
        <v>2019</v>
      </c>
      <c r="AN2897" s="70">
        <f t="shared" si="587"/>
        <v>43485</v>
      </c>
      <c r="AO2897" s="70" t="s">
        <v>123</v>
      </c>
      <c r="AP2897" s="74">
        <f ca="1"/>
        <v>484</v>
      </c>
    </row>
    <row r="2898" spans="1:42" ht="14.4">
      <c r="A2898" s="55" t="s">
        <v>19342</v>
      </c>
      <c r="B2898" s="56" t="s">
        <v>89</v>
      </c>
      <c r="C2898" s="57">
        <v>43693</v>
      </c>
      <c r="D2898" s="56" t="s">
        <v>131</v>
      </c>
      <c r="E2898" s="56" t="s">
        <v>12</v>
      </c>
      <c r="F2898" s="58" t="s">
        <v>106</v>
      </c>
      <c r="G2898" s="58" t="s">
        <v>107</v>
      </c>
      <c r="H2898" s="56" t="s">
        <v>12</v>
      </c>
      <c r="I2898" s="59"/>
      <c r="J2898" s="59">
        <f t="shared" si="588"/>
        <v>43723</v>
      </c>
      <c r="K2898" s="56" t="s">
        <v>18</v>
      </c>
      <c r="L2898" s="56" t="s">
        <v>108</v>
      </c>
      <c r="M2898" s="60" t="s">
        <v>19343</v>
      </c>
      <c r="N2898" s="56" t="s">
        <v>19344</v>
      </c>
      <c r="O2898" s="56"/>
      <c r="P2898" s="56"/>
      <c r="Q2898" s="56" t="s">
        <v>541</v>
      </c>
      <c r="R2898" s="57"/>
      <c r="S2898" s="56"/>
      <c r="T2898" s="56"/>
      <c r="U2898" s="59"/>
      <c r="V2898" s="77"/>
      <c r="W2898" s="62" t="s">
        <v>122</v>
      </c>
      <c r="X2898" s="59"/>
      <c r="Y2898" s="61"/>
      <c r="Z2898" s="56" t="s">
        <v>121</v>
      </c>
      <c r="AA2898" s="57">
        <v>43696</v>
      </c>
      <c r="AB2898" s="75"/>
      <c r="AC2898" s="64" t="s">
        <v>19345</v>
      </c>
      <c r="AD2898" s="65" t="s">
        <v>97</v>
      </c>
      <c r="AE2898" s="56" t="s">
        <v>90</v>
      </c>
      <c r="AF2898" s="61"/>
      <c r="AG2898" s="61"/>
      <c r="AH2898" s="67" t="str">
        <v>Aug</v>
      </c>
      <c r="AI2898" s="68" t="str">
        <v>Aug</v>
      </c>
      <c r="AJ2898" s="69">
        <f t="shared" si="581"/>
        <v>3</v>
      </c>
      <c r="AK2898" s="70" t="str">
        <f t="shared" si="586"/>
        <v/>
      </c>
      <c r="AL2898" s="71" t="s">
        <v>17409</v>
      </c>
      <c r="AM2898" s="71" t="str">
        <v>2019</v>
      </c>
      <c r="AN2898" s="70">
        <f t="shared" si="587"/>
        <v>43703</v>
      </c>
      <c r="AO2898" s="70" t="s">
        <v>123</v>
      </c>
      <c r="AP2898" s="74">
        <f ca="1"/>
        <v>266</v>
      </c>
    </row>
    <row r="2899" spans="1:42" ht="14.4">
      <c r="A2899" s="55" t="s">
        <v>19346</v>
      </c>
      <c r="B2899" s="56" t="s">
        <v>89</v>
      </c>
      <c r="C2899" s="57">
        <v>43689</v>
      </c>
      <c r="D2899" s="56" t="s">
        <v>131</v>
      </c>
      <c r="E2899" s="56" t="s">
        <v>129</v>
      </c>
      <c r="F2899" s="58" t="s">
        <v>106</v>
      </c>
      <c r="G2899" s="58" t="s">
        <v>107</v>
      </c>
      <c r="H2899" s="56" t="s">
        <v>129</v>
      </c>
      <c r="I2899" s="59"/>
      <c r="J2899" s="59">
        <f t="shared" si="588"/>
        <v>43719</v>
      </c>
      <c r="K2899" s="56" t="s">
        <v>18</v>
      </c>
      <c r="L2899" s="56" t="s">
        <v>14</v>
      </c>
      <c r="M2899" s="60" t="s">
        <v>19347</v>
      </c>
      <c r="N2899" s="56" t="s">
        <v>19348</v>
      </c>
      <c r="O2899" s="61"/>
      <c r="P2899" s="56" t="s">
        <v>108</v>
      </c>
      <c r="Q2899" s="56" t="s">
        <v>130</v>
      </c>
      <c r="R2899" s="59"/>
      <c r="S2899" s="56" t="s">
        <v>108</v>
      </c>
      <c r="T2899" s="56" t="s">
        <v>108</v>
      </c>
      <c r="U2899" s="57"/>
      <c r="V2899" s="77"/>
      <c r="W2899" s="62" t="s">
        <v>108</v>
      </c>
      <c r="X2899" s="59"/>
      <c r="Y2899" s="56" t="s">
        <v>108</v>
      </c>
      <c r="Z2899" s="56" t="s">
        <v>123</v>
      </c>
      <c r="AA2899" s="57">
        <v>43692</v>
      </c>
      <c r="AB2899" s="63" t="s">
        <v>124</v>
      </c>
      <c r="AC2899" s="64" t="s">
        <v>19349</v>
      </c>
      <c r="AD2899" s="56" t="s">
        <v>224</v>
      </c>
      <c r="AE2899" s="56" t="s">
        <v>131</v>
      </c>
      <c r="AF2899" s="61"/>
      <c r="AG2899" s="61"/>
      <c r="AH2899" s="67" t="str">
        <v>Aug</v>
      </c>
      <c r="AI2899" s="68" t="str">
        <v>Aug</v>
      </c>
      <c r="AJ2899" s="69">
        <f t="shared" si="581"/>
        <v>3</v>
      </c>
      <c r="AK2899" s="70" t="str">
        <f t="shared" si="586"/>
        <v/>
      </c>
      <c r="AL2899" s="71" t="s">
        <v>17409</v>
      </c>
      <c r="AM2899" s="71" t="str">
        <v>2019</v>
      </c>
      <c r="AN2899" s="70">
        <f t="shared" si="587"/>
        <v>43699</v>
      </c>
      <c r="AO2899" s="70" t="s">
        <v>123</v>
      </c>
      <c r="AP2899" s="74">
        <f ca="1"/>
        <v>270</v>
      </c>
    </row>
    <row r="2900" spans="1:42" ht="14.4">
      <c r="A2900" s="55" t="s">
        <v>19350</v>
      </c>
      <c r="B2900" s="56" t="s">
        <v>89</v>
      </c>
      <c r="C2900" s="57">
        <v>43717</v>
      </c>
      <c r="D2900" s="56" t="s">
        <v>90</v>
      </c>
      <c r="E2900" s="56" t="s">
        <v>32</v>
      </c>
      <c r="F2900" s="58" t="s">
        <v>106</v>
      </c>
      <c r="G2900" s="58" t="s">
        <v>177</v>
      </c>
      <c r="H2900" s="56" t="s">
        <v>2445</v>
      </c>
      <c r="I2900" s="59"/>
      <c r="J2900" s="59">
        <f t="shared" si="588"/>
        <v>43747</v>
      </c>
      <c r="K2900" s="56" t="s">
        <v>18</v>
      </c>
      <c r="L2900" s="56" t="s">
        <v>18</v>
      </c>
      <c r="M2900" s="60" t="s">
        <v>19351</v>
      </c>
      <c r="N2900" s="56" t="s">
        <v>19351</v>
      </c>
      <c r="O2900" s="56" t="s">
        <v>143</v>
      </c>
      <c r="P2900" s="56" t="s">
        <v>108</v>
      </c>
      <c r="Q2900" s="56" t="s">
        <v>96</v>
      </c>
      <c r="R2900" s="57"/>
      <c r="S2900" s="56" t="s">
        <v>108</v>
      </c>
      <c r="T2900" s="56" t="s">
        <v>108</v>
      </c>
      <c r="U2900" s="59"/>
      <c r="V2900" s="77"/>
      <c r="W2900" s="62">
        <v>0</v>
      </c>
      <c r="X2900" s="59"/>
      <c r="Y2900" s="56" t="s">
        <v>108</v>
      </c>
      <c r="Z2900" s="56" t="s">
        <v>121</v>
      </c>
      <c r="AA2900" s="57">
        <v>43718</v>
      </c>
      <c r="AB2900" s="75"/>
      <c r="AC2900" s="64" t="s">
        <v>19352</v>
      </c>
      <c r="AD2900" s="65" t="s">
        <v>97</v>
      </c>
      <c r="AE2900" s="56" t="s">
        <v>119</v>
      </c>
      <c r="AF2900" s="61"/>
      <c r="AG2900" s="61"/>
      <c r="AH2900" s="67" t="str">
        <v>Sep</v>
      </c>
      <c r="AI2900" s="68" t="str">
        <v>Sep</v>
      </c>
      <c r="AJ2900" s="69">
        <f t="shared" si="581"/>
        <v>1</v>
      </c>
      <c r="AK2900" s="70" t="str">
        <f t="shared" si="586"/>
        <v/>
      </c>
      <c r="AL2900" s="71" t="s">
        <v>17409</v>
      </c>
      <c r="AM2900" s="71" t="str">
        <v>2019</v>
      </c>
      <c r="AN2900" s="70">
        <f t="shared" si="587"/>
        <v>43727</v>
      </c>
      <c r="AO2900" s="70" t="s">
        <v>123</v>
      </c>
      <c r="AP2900" s="74">
        <f ca="1"/>
        <v>242</v>
      </c>
    </row>
    <row r="2901" spans="1:42" ht="26.5">
      <c r="A2901" s="55" t="s">
        <v>19353</v>
      </c>
      <c r="B2901" s="92" t="s">
        <v>89</v>
      </c>
      <c r="C2901" s="57">
        <v>43523</v>
      </c>
      <c r="D2901" s="56" t="s">
        <v>90</v>
      </c>
      <c r="E2901" s="56" t="s">
        <v>140</v>
      </c>
      <c r="F2901" s="58" t="s">
        <v>106</v>
      </c>
      <c r="G2901" s="58" t="s">
        <v>107</v>
      </c>
      <c r="H2901" s="56" t="s">
        <v>140</v>
      </c>
      <c r="I2901" s="57"/>
      <c r="J2901" s="57">
        <f t="shared" si="588"/>
        <v>43553</v>
      </c>
      <c r="K2901" s="56" t="s">
        <v>18</v>
      </c>
      <c r="L2901" s="56" t="s">
        <v>14</v>
      </c>
      <c r="M2901" s="60" t="s">
        <v>19354</v>
      </c>
      <c r="N2901" s="56" t="s">
        <v>19355</v>
      </c>
      <c r="O2901" s="56" t="s">
        <v>95</v>
      </c>
      <c r="P2901" s="56" t="s">
        <v>108</v>
      </c>
      <c r="Q2901" s="56" t="s">
        <v>17</v>
      </c>
      <c r="R2901" s="57"/>
      <c r="S2901" s="56" t="s">
        <v>108</v>
      </c>
      <c r="T2901" s="56" t="s">
        <v>108</v>
      </c>
      <c r="U2901" s="57"/>
      <c r="V2901" s="62"/>
      <c r="W2901" s="62"/>
      <c r="X2901" s="57"/>
      <c r="Y2901" s="56" t="s">
        <v>108</v>
      </c>
      <c r="Z2901" s="56" t="s">
        <v>123</v>
      </c>
      <c r="AA2901" s="57">
        <v>43523</v>
      </c>
      <c r="AB2901" s="63" t="s">
        <v>147</v>
      </c>
      <c r="AC2901" s="60" t="s">
        <v>19356</v>
      </c>
      <c r="AD2901" s="65" t="s">
        <v>242</v>
      </c>
      <c r="AE2901" s="65"/>
      <c r="AF2901" s="66"/>
      <c r="AG2901" s="66"/>
      <c r="AH2901" s="67" t="str">
        <v>Feb</v>
      </c>
      <c r="AI2901" s="68" t="str">
        <v>Feb</v>
      </c>
      <c r="AJ2901" s="69">
        <f t="shared" si="581"/>
        <v>0</v>
      </c>
      <c r="AK2901" s="70" t="str">
        <f t="shared" si="586"/>
        <v/>
      </c>
      <c r="AL2901" s="71" t="s">
        <v>17409</v>
      </c>
      <c r="AM2901" s="71" t="str">
        <v>2019</v>
      </c>
      <c r="AN2901" s="70">
        <f t="shared" si="587"/>
        <v>43533</v>
      </c>
      <c r="AO2901" s="70" t="s">
        <v>123</v>
      </c>
      <c r="AP2901" s="74">
        <f ca="1"/>
        <v>436</v>
      </c>
    </row>
    <row r="2902" spans="1:42" ht="14.4">
      <c r="A2902" s="55" t="s">
        <v>19357</v>
      </c>
      <c r="B2902" s="56" t="s">
        <v>89</v>
      </c>
      <c r="C2902" s="57">
        <v>43643</v>
      </c>
      <c r="D2902" s="56" t="s">
        <v>119</v>
      </c>
      <c r="E2902" s="56" t="s">
        <v>112</v>
      </c>
      <c r="F2902" s="58" t="s">
        <v>106</v>
      </c>
      <c r="G2902" s="58" t="s">
        <v>113</v>
      </c>
      <c r="H2902" s="56" t="s">
        <v>112</v>
      </c>
      <c r="I2902" s="57"/>
      <c r="J2902" s="57">
        <f t="shared" si="588"/>
        <v>43673</v>
      </c>
      <c r="K2902" s="56" t="s">
        <v>18</v>
      </c>
      <c r="L2902" s="56" t="s">
        <v>18</v>
      </c>
      <c r="M2902" s="60" t="s">
        <v>19358</v>
      </c>
      <c r="N2902" s="56" t="s">
        <v>19359</v>
      </c>
      <c r="O2902" s="56" t="s">
        <v>95</v>
      </c>
      <c r="P2902" s="56" t="s">
        <v>19360</v>
      </c>
      <c r="Q2902" s="56" t="s">
        <v>116</v>
      </c>
      <c r="R2902" s="57"/>
      <c r="S2902" s="56" t="s">
        <v>108</v>
      </c>
      <c r="T2902" s="56" t="s">
        <v>108</v>
      </c>
      <c r="U2902" s="57">
        <v>43655</v>
      </c>
      <c r="V2902" s="62"/>
      <c r="W2902" s="62">
        <v>9.25</v>
      </c>
      <c r="X2902" s="57"/>
      <c r="Y2902" s="56" t="s">
        <v>108</v>
      </c>
      <c r="Z2902" s="56" t="s">
        <v>123</v>
      </c>
      <c r="AA2902" s="57">
        <v>43725</v>
      </c>
      <c r="AB2902" s="63" t="s">
        <v>484</v>
      </c>
      <c r="AC2902" s="64" t="s">
        <v>19361</v>
      </c>
      <c r="AD2902" s="56" t="s">
        <v>179</v>
      </c>
      <c r="AE2902" s="56"/>
      <c r="AF2902" s="61"/>
      <c r="AG2902" s="61"/>
      <c r="AH2902" s="67" t="str">
        <v>Jun</v>
      </c>
      <c r="AI2902" s="68" t="str">
        <v>Sep</v>
      </c>
      <c r="AJ2902" s="69">
        <f t="shared" si="581"/>
        <v>82</v>
      </c>
      <c r="AK2902" s="70" t="str">
        <f t="shared" si="586"/>
        <v/>
      </c>
      <c r="AL2902" s="71" t="s">
        <v>17409</v>
      </c>
      <c r="AM2902" s="71" t="str">
        <v>2019</v>
      </c>
      <c r="AN2902" s="70">
        <f t="shared" si="587"/>
        <v>43653</v>
      </c>
      <c r="AO2902" s="70" t="s">
        <v>123</v>
      </c>
      <c r="AP2902" s="74">
        <f ca="1"/>
        <v>316</v>
      </c>
    </row>
    <row r="2903" spans="1:42" ht="14.4">
      <c r="A2903" s="55" t="s">
        <v>19362</v>
      </c>
      <c r="B2903" s="56" t="s">
        <v>89</v>
      </c>
      <c r="C2903" s="57">
        <v>43740</v>
      </c>
      <c r="D2903" s="56" t="s">
        <v>90</v>
      </c>
      <c r="E2903" s="56" t="s">
        <v>297</v>
      </c>
      <c r="F2903" s="58" t="s">
        <v>214</v>
      </c>
      <c r="G2903" s="58" t="s">
        <v>214</v>
      </c>
      <c r="H2903" s="56" t="s">
        <v>276</v>
      </c>
      <c r="I2903" s="59"/>
      <c r="J2903" s="59">
        <f t="shared" si="588"/>
        <v>43770</v>
      </c>
      <c r="K2903" s="56" t="s">
        <v>18</v>
      </c>
      <c r="L2903" s="56" t="s">
        <v>18</v>
      </c>
      <c r="M2903" s="60" t="s">
        <v>19363</v>
      </c>
      <c r="N2903" s="56" t="s">
        <v>19364</v>
      </c>
      <c r="O2903" s="56" t="s">
        <v>44</v>
      </c>
      <c r="P2903" s="56" t="s">
        <v>19365</v>
      </c>
      <c r="Q2903" s="56" t="s">
        <v>96</v>
      </c>
      <c r="R2903" s="59"/>
      <c r="S2903" s="56" t="s">
        <v>108</v>
      </c>
      <c r="T2903" s="56" t="s">
        <v>108</v>
      </c>
      <c r="U2903" s="57"/>
      <c r="V2903" s="77"/>
      <c r="W2903" s="62" t="s">
        <v>122</v>
      </c>
      <c r="X2903" s="59"/>
      <c r="Y2903" s="56" t="s">
        <v>108</v>
      </c>
      <c r="Z2903" s="56" t="s">
        <v>121</v>
      </c>
      <c r="AA2903" s="57">
        <v>43740</v>
      </c>
      <c r="AB2903" s="75"/>
      <c r="AC2903" s="64" t="s">
        <v>19366</v>
      </c>
      <c r="AD2903" s="65" t="s">
        <v>97</v>
      </c>
      <c r="AE2903" s="56" t="s">
        <v>119</v>
      </c>
      <c r="AF2903" s="61"/>
      <c r="AG2903" s="61"/>
      <c r="AH2903" s="67" t="str">
        <v>Oct</v>
      </c>
      <c r="AI2903" s="68" t="str">
        <v>Oct</v>
      </c>
      <c r="AJ2903" s="69">
        <f t="shared" si="581"/>
        <v>0</v>
      </c>
      <c r="AK2903" s="70"/>
      <c r="AL2903" s="71"/>
      <c r="AM2903" s="71" t="str">
        <v>2019</v>
      </c>
      <c r="AN2903" s="70"/>
      <c r="AO2903" s="70" t="s">
        <v>123</v>
      </c>
      <c r="AP2903" s="74">
        <f ca="1"/>
        <v>219</v>
      </c>
    </row>
    <row r="2904" spans="1:42" ht="14.4">
      <c r="A2904" s="55" t="s">
        <v>19367</v>
      </c>
      <c r="B2904" s="56" t="s">
        <v>89</v>
      </c>
      <c r="C2904" s="57">
        <v>43781</v>
      </c>
      <c r="D2904" s="56" t="s">
        <v>90</v>
      </c>
      <c r="E2904" s="56" t="s">
        <v>276</v>
      </c>
      <c r="F2904" s="58" t="s">
        <v>214</v>
      </c>
      <c r="G2904" s="58" t="s">
        <v>214</v>
      </c>
      <c r="H2904" s="56" t="s">
        <v>276</v>
      </c>
      <c r="I2904" s="59"/>
      <c r="J2904" s="59">
        <f t="shared" si="588"/>
        <v>43811</v>
      </c>
      <c r="K2904" s="56" t="s">
        <v>14</v>
      </c>
      <c r="L2904" s="56" t="s">
        <v>14</v>
      </c>
      <c r="M2904" s="60" t="s">
        <v>19368</v>
      </c>
      <c r="N2904" s="56" t="s">
        <v>19369</v>
      </c>
      <c r="O2904" s="56" t="s">
        <v>44</v>
      </c>
      <c r="P2904" s="56" t="s">
        <v>19370</v>
      </c>
      <c r="Q2904" s="56" t="s">
        <v>96</v>
      </c>
      <c r="R2904" s="59"/>
      <c r="S2904" s="56" t="s">
        <v>108</v>
      </c>
      <c r="T2904" s="56" t="s">
        <v>108</v>
      </c>
      <c r="U2904" s="57"/>
      <c r="V2904" s="77"/>
      <c r="W2904" s="62" t="s">
        <v>108</v>
      </c>
      <c r="X2904" s="59"/>
      <c r="Y2904" s="56" t="s">
        <v>200</v>
      </c>
      <c r="Z2904" s="56" t="s">
        <v>123</v>
      </c>
      <c r="AA2904" s="57">
        <v>43784</v>
      </c>
      <c r="AB2904" s="75"/>
      <c r="AC2904" s="64" t="s">
        <v>19371</v>
      </c>
      <c r="AD2904" s="56" t="s">
        <v>179</v>
      </c>
      <c r="AE2904" s="56" t="s">
        <v>90</v>
      </c>
      <c r="AF2904" s="61"/>
      <c r="AG2904" s="61"/>
      <c r="AH2904" s="67" t="str">
        <v>Nov</v>
      </c>
      <c r="AI2904" s="68" t="str">
        <v>Nov</v>
      </c>
      <c r="AJ2904" s="69">
        <f t="shared" si="581"/>
        <v>3</v>
      </c>
      <c r="AK2904" s="70"/>
      <c r="AL2904" s="71"/>
      <c r="AM2904" s="71" t="str">
        <v>2019</v>
      </c>
      <c r="AN2904" s="70"/>
      <c r="AO2904" s="70" t="s">
        <v>123</v>
      </c>
      <c r="AP2904" s="74">
        <f ca="1"/>
        <v>178</v>
      </c>
    </row>
    <row r="2905" spans="1:42" ht="14.4">
      <c r="A2905" s="55" t="s">
        <v>19372</v>
      </c>
      <c r="B2905" s="56" t="s">
        <v>89</v>
      </c>
      <c r="C2905" s="57">
        <v>43781</v>
      </c>
      <c r="D2905" s="56" t="s">
        <v>90</v>
      </c>
      <c r="E2905" s="56" t="s">
        <v>276</v>
      </c>
      <c r="F2905" s="58" t="s">
        <v>214</v>
      </c>
      <c r="G2905" s="58" t="s">
        <v>214</v>
      </c>
      <c r="H2905" s="56" t="s">
        <v>276</v>
      </c>
      <c r="I2905" s="59"/>
      <c r="J2905" s="59">
        <f t="shared" si="588"/>
        <v>43811</v>
      </c>
      <c r="K2905" s="56" t="s">
        <v>14</v>
      </c>
      <c r="L2905" s="56" t="s">
        <v>14</v>
      </c>
      <c r="M2905" s="60" t="s">
        <v>19368</v>
      </c>
      <c r="N2905" s="56" t="s">
        <v>19373</v>
      </c>
      <c r="O2905" s="56" t="s">
        <v>44</v>
      </c>
      <c r="P2905" s="56" t="s">
        <v>19374</v>
      </c>
      <c r="Q2905" s="56" t="s">
        <v>96</v>
      </c>
      <c r="R2905" s="59"/>
      <c r="S2905" s="56" t="s">
        <v>108</v>
      </c>
      <c r="T2905" s="56" t="s">
        <v>108</v>
      </c>
      <c r="U2905" s="57"/>
      <c r="V2905" s="77"/>
      <c r="W2905" s="62" t="s">
        <v>108</v>
      </c>
      <c r="X2905" s="59"/>
      <c r="Y2905" s="56" t="s">
        <v>200</v>
      </c>
      <c r="Z2905" s="56" t="s">
        <v>123</v>
      </c>
      <c r="AA2905" s="57">
        <v>43784</v>
      </c>
      <c r="AB2905" s="75"/>
      <c r="AC2905" s="64" t="s">
        <v>19375</v>
      </c>
      <c r="AD2905" s="56" t="s">
        <v>179</v>
      </c>
      <c r="AE2905" s="56" t="s">
        <v>90</v>
      </c>
      <c r="AF2905" s="61"/>
      <c r="AG2905" s="61"/>
      <c r="AH2905" s="67" t="str">
        <v>Nov</v>
      </c>
      <c r="AI2905" s="68" t="str">
        <v>Nov</v>
      </c>
      <c r="AJ2905" s="69">
        <f t="shared" si="581"/>
        <v>3</v>
      </c>
      <c r="AK2905" s="70"/>
      <c r="AL2905" s="71"/>
      <c r="AM2905" s="71" t="str">
        <v>2019</v>
      </c>
      <c r="AN2905" s="70"/>
      <c r="AO2905" s="70" t="s">
        <v>123</v>
      </c>
      <c r="AP2905" s="74">
        <f ca="1"/>
        <v>178</v>
      </c>
    </row>
    <row r="2906" spans="1:42" ht="14.4">
      <c r="A2906" s="55" t="s">
        <v>19376</v>
      </c>
      <c r="B2906" s="56" t="s">
        <v>89</v>
      </c>
      <c r="C2906" s="57">
        <v>43700</v>
      </c>
      <c r="D2906" s="56" t="s">
        <v>90</v>
      </c>
      <c r="E2906" s="56" t="s">
        <v>12</v>
      </c>
      <c r="F2906" s="58" t="s">
        <v>106</v>
      </c>
      <c r="G2906" s="58" t="s">
        <v>107</v>
      </c>
      <c r="H2906" s="56" t="s">
        <v>12</v>
      </c>
      <c r="I2906" s="57"/>
      <c r="J2906" s="57">
        <f t="shared" si="588"/>
        <v>43730</v>
      </c>
      <c r="K2906" s="56" t="s">
        <v>18</v>
      </c>
      <c r="L2906" s="56" t="s">
        <v>18</v>
      </c>
      <c r="M2906" s="60" t="s">
        <v>19377</v>
      </c>
      <c r="N2906" s="56" t="s">
        <v>19378</v>
      </c>
      <c r="O2906" s="56" t="s">
        <v>44</v>
      </c>
      <c r="P2906" s="56" t="s">
        <v>19379</v>
      </c>
      <c r="Q2906" s="56" t="s">
        <v>17</v>
      </c>
      <c r="R2906" s="57"/>
      <c r="S2906" s="56"/>
      <c r="T2906" s="56"/>
      <c r="U2906" s="57"/>
      <c r="V2906" s="62"/>
      <c r="W2906" s="62" t="s">
        <v>122</v>
      </c>
      <c r="X2906" s="57"/>
      <c r="Y2906" s="56"/>
      <c r="Z2906" s="56" t="s">
        <v>121</v>
      </c>
      <c r="AA2906" s="57">
        <v>43700</v>
      </c>
      <c r="AB2906" s="63"/>
      <c r="AC2906" s="64" t="s">
        <v>19380</v>
      </c>
      <c r="AD2906" s="65" t="s">
        <v>97</v>
      </c>
      <c r="AE2906" s="56" t="s">
        <v>90</v>
      </c>
      <c r="AF2906" s="61"/>
      <c r="AG2906" s="61"/>
      <c r="AH2906" s="67" t="str">
        <v>Aug</v>
      </c>
      <c r="AI2906" s="68" t="str">
        <v>Aug</v>
      </c>
      <c r="AJ2906" s="69">
        <f t="shared" si="581"/>
        <v>0</v>
      </c>
      <c r="AK2906" s="70" t="str">
        <f>IF(R2906="","",SUM(R2906+30))</f>
        <v/>
      </c>
      <c r="AL2906" s="71" t="s">
        <v>17409</v>
      </c>
      <c r="AM2906" s="71" t="str">
        <v>2019</v>
      </c>
      <c r="AN2906" s="70">
        <f>IF(C2906="","",SUM(C2906+10))</f>
        <v>43710</v>
      </c>
      <c r="AO2906" s="70" t="s">
        <v>123</v>
      </c>
      <c r="AP2906" s="74">
        <f ca="1"/>
        <v>259</v>
      </c>
    </row>
    <row r="2907" spans="1:42" ht="14.4">
      <c r="A2907" s="55" t="s">
        <v>19381</v>
      </c>
      <c r="B2907" s="56" t="s">
        <v>89</v>
      </c>
      <c r="C2907" s="57">
        <v>43790</v>
      </c>
      <c r="D2907" s="56" t="s">
        <v>90</v>
      </c>
      <c r="E2907" s="56" t="s">
        <v>196</v>
      </c>
      <c r="F2907" s="58" t="s">
        <v>106</v>
      </c>
      <c r="G2907" s="58" t="s">
        <v>113</v>
      </c>
      <c r="H2907" s="56" t="s">
        <v>112</v>
      </c>
      <c r="I2907" s="59"/>
      <c r="J2907" s="59">
        <f t="shared" si="588"/>
        <v>43820</v>
      </c>
      <c r="K2907" s="56" t="s">
        <v>18</v>
      </c>
      <c r="L2907" s="56" t="s">
        <v>108</v>
      </c>
      <c r="M2907" s="60" t="s">
        <v>19382</v>
      </c>
      <c r="N2907" s="56" t="s">
        <v>19383</v>
      </c>
      <c r="O2907" s="56" t="s">
        <v>20</v>
      </c>
      <c r="P2907" s="56" t="s">
        <v>19384</v>
      </c>
      <c r="Q2907" s="56" t="s">
        <v>256</v>
      </c>
      <c r="R2907" s="57">
        <v>43794</v>
      </c>
      <c r="S2907" s="56" t="s">
        <v>108</v>
      </c>
      <c r="T2907" s="56" t="s">
        <v>108</v>
      </c>
      <c r="U2907" s="57"/>
      <c r="V2907" s="77"/>
      <c r="W2907" s="62" t="s">
        <v>108</v>
      </c>
      <c r="X2907" s="59"/>
      <c r="Y2907" s="56" t="s">
        <v>108</v>
      </c>
      <c r="Z2907" s="56" t="s">
        <v>123</v>
      </c>
      <c r="AA2907" s="57">
        <v>43794</v>
      </c>
      <c r="AB2907" s="75"/>
      <c r="AC2907" s="64" t="s">
        <v>19385</v>
      </c>
      <c r="AD2907" s="56" t="s">
        <v>118</v>
      </c>
      <c r="AE2907" s="56" t="s">
        <v>90</v>
      </c>
      <c r="AF2907" s="61"/>
      <c r="AG2907" s="61"/>
      <c r="AH2907" s="67" t="str">
        <v>Nov</v>
      </c>
      <c r="AI2907" s="68" t="str">
        <v>Nov</v>
      </c>
      <c r="AJ2907" s="69">
        <f t="shared" si="581"/>
        <v>4</v>
      </c>
      <c r="AK2907" s="70"/>
      <c r="AL2907" s="71"/>
      <c r="AM2907" s="71" t="str">
        <v>2019</v>
      </c>
      <c r="AN2907" s="70"/>
      <c r="AO2907" s="70" t="s">
        <v>121</v>
      </c>
      <c r="AP2907" s="74">
        <f ca="1"/>
        <v>169</v>
      </c>
    </row>
    <row r="2908" spans="1:42" ht="14.4">
      <c r="A2908" s="55" t="s">
        <v>19386</v>
      </c>
      <c r="B2908" s="56" t="s">
        <v>89</v>
      </c>
      <c r="C2908" s="57">
        <v>43636</v>
      </c>
      <c r="D2908" s="56" t="s">
        <v>90</v>
      </c>
      <c r="E2908" s="56" t="s">
        <v>140</v>
      </c>
      <c r="F2908" s="58" t="s">
        <v>106</v>
      </c>
      <c r="G2908" s="58" t="s">
        <v>107</v>
      </c>
      <c r="H2908" s="56" t="s">
        <v>140</v>
      </c>
      <c r="I2908" s="57"/>
      <c r="J2908" s="57">
        <f t="shared" si="588"/>
        <v>43666</v>
      </c>
      <c r="K2908" s="56" t="s">
        <v>18</v>
      </c>
      <c r="L2908" s="56" t="s">
        <v>18</v>
      </c>
      <c r="M2908" s="60" t="s">
        <v>19387</v>
      </c>
      <c r="N2908" s="56" t="s">
        <v>19388</v>
      </c>
      <c r="O2908" s="56" t="s">
        <v>95</v>
      </c>
      <c r="P2908" s="56" t="s">
        <v>3254</v>
      </c>
      <c r="Q2908" s="56" t="s">
        <v>17</v>
      </c>
      <c r="R2908" s="57"/>
      <c r="S2908" s="56" t="s">
        <v>108</v>
      </c>
      <c r="T2908" s="56" t="s">
        <v>108</v>
      </c>
      <c r="U2908" s="57">
        <v>43636</v>
      </c>
      <c r="V2908" s="62"/>
      <c r="W2908" s="62">
        <v>8.5</v>
      </c>
      <c r="X2908" s="57"/>
      <c r="Y2908" s="56" t="s">
        <v>108</v>
      </c>
      <c r="Z2908" s="56" t="s">
        <v>121</v>
      </c>
      <c r="AA2908" s="57">
        <v>43682</v>
      </c>
      <c r="AB2908" s="63" t="s">
        <v>484</v>
      </c>
      <c r="AC2908" s="64" t="s">
        <v>19389</v>
      </c>
      <c r="AD2908" s="65" t="s">
        <v>97</v>
      </c>
      <c r="AE2908" s="56" t="s">
        <v>90</v>
      </c>
      <c r="AF2908" s="61"/>
      <c r="AG2908" s="61"/>
      <c r="AH2908" s="67" t="str">
        <v>Jun</v>
      </c>
      <c r="AI2908" s="68" t="str">
        <v>Aug</v>
      </c>
      <c r="AJ2908" s="69">
        <f t="shared" si="581"/>
        <v>46</v>
      </c>
      <c r="AK2908" s="70" t="str">
        <f t="shared" ref="AK2908:AK2919" si="589">IF(R2908="","",SUM(R2908+30))</f>
        <v/>
      </c>
      <c r="AL2908" s="71" t="s">
        <v>17409</v>
      </c>
      <c r="AM2908" s="71" t="str">
        <v>2019</v>
      </c>
      <c r="AN2908" s="70">
        <f t="shared" ref="AN2908:AN2919" si="590">IF(C2908="","",SUM(C2908+10))</f>
        <v>43646</v>
      </c>
      <c r="AO2908" s="70" t="s">
        <v>123</v>
      </c>
      <c r="AP2908" s="74">
        <f ca="1"/>
        <v>323</v>
      </c>
    </row>
    <row r="2909" spans="1:42" ht="14.4">
      <c r="A2909" s="55" t="s">
        <v>19390</v>
      </c>
      <c r="B2909" s="56" t="s">
        <v>89</v>
      </c>
      <c r="C2909" s="57">
        <v>43662</v>
      </c>
      <c r="D2909" s="56" t="s">
        <v>90</v>
      </c>
      <c r="E2909" s="56" t="s">
        <v>105</v>
      </c>
      <c r="F2909" s="58" t="s">
        <v>106</v>
      </c>
      <c r="G2909" s="58" t="s">
        <v>107</v>
      </c>
      <c r="H2909" s="56" t="s">
        <v>105</v>
      </c>
      <c r="I2909" s="59"/>
      <c r="J2909" s="59">
        <f t="shared" si="588"/>
        <v>43692</v>
      </c>
      <c r="K2909" s="56" t="s">
        <v>18</v>
      </c>
      <c r="L2909" s="56" t="s">
        <v>108</v>
      </c>
      <c r="M2909" s="60" t="s">
        <v>176</v>
      </c>
      <c r="N2909" s="56" t="s">
        <v>19391</v>
      </c>
      <c r="O2909" s="56" t="s">
        <v>39</v>
      </c>
      <c r="P2909" s="56" t="s">
        <v>19392</v>
      </c>
      <c r="Q2909" s="56" t="s">
        <v>117</v>
      </c>
      <c r="R2909" s="59"/>
      <c r="S2909" s="56" t="s">
        <v>108</v>
      </c>
      <c r="T2909" s="56" t="s">
        <v>108</v>
      </c>
      <c r="U2909" s="57"/>
      <c r="V2909" s="62" t="s">
        <v>122</v>
      </c>
      <c r="W2909" s="76" t="s">
        <v>122</v>
      </c>
      <c r="X2909" s="59"/>
      <c r="Y2909" s="56" t="s">
        <v>108</v>
      </c>
      <c r="Z2909" s="56" t="s">
        <v>121</v>
      </c>
      <c r="AA2909" s="57">
        <v>43671</v>
      </c>
      <c r="AB2909" s="63" t="s">
        <v>163</v>
      </c>
      <c r="AC2909" s="64" t="s">
        <v>19393</v>
      </c>
      <c r="AD2909" s="65" t="s">
        <v>97</v>
      </c>
      <c r="AE2909" s="56" t="s">
        <v>119</v>
      </c>
      <c r="AF2909" s="61"/>
      <c r="AG2909" s="61"/>
      <c r="AH2909" s="67" t="str">
        <v>Jul</v>
      </c>
      <c r="AI2909" s="68" t="str">
        <v>Jul</v>
      </c>
      <c r="AJ2909" s="69">
        <f t="shared" si="581"/>
        <v>9</v>
      </c>
      <c r="AK2909" s="70" t="str">
        <f t="shared" si="589"/>
        <v/>
      </c>
      <c r="AL2909" s="71" t="s">
        <v>17409</v>
      </c>
      <c r="AM2909" s="71" t="str">
        <v>2019</v>
      </c>
      <c r="AN2909" s="70">
        <f t="shared" si="590"/>
        <v>43672</v>
      </c>
      <c r="AO2909" s="70" t="s">
        <v>123</v>
      </c>
      <c r="AP2909" s="74">
        <f ca="1"/>
        <v>297</v>
      </c>
    </row>
    <row r="2910" spans="1:42" ht="14.4">
      <c r="A2910" s="55" t="s">
        <v>19394</v>
      </c>
      <c r="B2910" s="56" t="s">
        <v>89</v>
      </c>
      <c r="C2910" s="57">
        <v>43662</v>
      </c>
      <c r="D2910" s="56" t="s">
        <v>90</v>
      </c>
      <c r="E2910" s="56" t="s">
        <v>105</v>
      </c>
      <c r="F2910" s="58" t="s">
        <v>106</v>
      </c>
      <c r="G2910" s="58" t="s">
        <v>107</v>
      </c>
      <c r="H2910" s="56" t="s">
        <v>105</v>
      </c>
      <c r="I2910" s="57"/>
      <c r="J2910" s="57">
        <f t="shared" si="588"/>
        <v>43692</v>
      </c>
      <c r="K2910" s="56" t="s">
        <v>18</v>
      </c>
      <c r="L2910" s="56" t="s">
        <v>108</v>
      </c>
      <c r="M2910" s="60" t="s">
        <v>176</v>
      </c>
      <c r="N2910" s="56" t="s">
        <v>19395</v>
      </c>
      <c r="O2910" s="56" t="s">
        <v>39</v>
      </c>
      <c r="P2910" s="56" t="s">
        <v>19396</v>
      </c>
      <c r="Q2910" s="56" t="s">
        <v>117</v>
      </c>
      <c r="R2910" s="57"/>
      <c r="S2910" s="56" t="s">
        <v>108</v>
      </c>
      <c r="T2910" s="56" t="s">
        <v>108</v>
      </c>
      <c r="U2910" s="57"/>
      <c r="V2910" s="62" t="s">
        <v>122</v>
      </c>
      <c r="W2910" s="76" t="s">
        <v>122</v>
      </c>
      <c r="X2910" s="57"/>
      <c r="Y2910" s="56" t="s">
        <v>108</v>
      </c>
      <c r="Z2910" s="56" t="s">
        <v>121</v>
      </c>
      <c r="AA2910" s="57">
        <v>43671</v>
      </c>
      <c r="AB2910" s="63" t="s">
        <v>163</v>
      </c>
      <c r="AC2910" s="64" t="s">
        <v>19397</v>
      </c>
      <c r="AD2910" s="65" t="s">
        <v>97</v>
      </c>
      <c r="AE2910" s="56" t="s">
        <v>119</v>
      </c>
      <c r="AF2910" s="61"/>
      <c r="AG2910" s="61"/>
      <c r="AH2910" s="67" t="str">
        <v>Jul</v>
      </c>
      <c r="AI2910" s="68" t="str">
        <v>Jul</v>
      </c>
      <c r="AJ2910" s="69">
        <f t="shared" si="581"/>
        <v>9</v>
      </c>
      <c r="AK2910" s="70" t="str">
        <f t="shared" si="589"/>
        <v/>
      </c>
      <c r="AL2910" s="71" t="s">
        <v>17409</v>
      </c>
      <c r="AM2910" s="71" t="str">
        <v>2019</v>
      </c>
      <c r="AN2910" s="70">
        <f t="shared" si="590"/>
        <v>43672</v>
      </c>
      <c r="AO2910" s="70" t="s">
        <v>123</v>
      </c>
      <c r="AP2910" s="74">
        <f ca="1"/>
        <v>297</v>
      </c>
    </row>
    <row r="2911" spans="1:42" ht="14.4">
      <c r="A2911" s="55" t="s">
        <v>19398</v>
      </c>
      <c r="B2911" s="56" t="s">
        <v>89</v>
      </c>
      <c r="C2911" s="57">
        <v>43662</v>
      </c>
      <c r="D2911" s="56" t="s">
        <v>90</v>
      </c>
      <c r="E2911" s="56" t="s">
        <v>105</v>
      </c>
      <c r="F2911" s="58" t="s">
        <v>106</v>
      </c>
      <c r="G2911" s="58" t="s">
        <v>107</v>
      </c>
      <c r="H2911" s="56" t="s">
        <v>105</v>
      </c>
      <c r="I2911" s="59"/>
      <c r="J2911" s="59">
        <f t="shared" si="588"/>
        <v>43692</v>
      </c>
      <c r="K2911" s="56" t="s">
        <v>18</v>
      </c>
      <c r="L2911" s="56" t="s">
        <v>108</v>
      </c>
      <c r="M2911" s="60" t="s">
        <v>176</v>
      </c>
      <c r="N2911" s="56" t="s">
        <v>19399</v>
      </c>
      <c r="O2911" s="56" t="s">
        <v>39</v>
      </c>
      <c r="P2911" s="56" t="s">
        <v>19400</v>
      </c>
      <c r="Q2911" s="56" t="s">
        <v>117</v>
      </c>
      <c r="R2911" s="59"/>
      <c r="S2911" s="56" t="s">
        <v>108</v>
      </c>
      <c r="T2911" s="56" t="s">
        <v>108</v>
      </c>
      <c r="U2911" s="59"/>
      <c r="V2911" s="62" t="s">
        <v>122</v>
      </c>
      <c r="W2911" s="76" t="s">
        <v>122</v>
      </c>
      <c r="X2911" s="59"/>
      <c r="Y2911" s="56" t="s">
        <v>108</v>
      </c>
      <c r="Z2911" s="56" t="s">
        <v>121</v>
      </c>
      <c r="AA2911" s="57">
        <v>43671</v>
      </c>
      <c r="AB2911" s="63" t="s">
        <v>163</v>
      </c>
      <c r="AC2911" s="64" t="s">
        <v>19401</v>
      </c>
      <c r="AD2911" s="65" t="s">
        <v>97</v>
      </c>
      <c r="AE2911" s="56" t="s">
        <v>119</v>
      </c>
      <c r="AF2911" s="61"/>
      <c r="AG2911" s="61"/>
      <c r="AH2911" s="67" t="str">
        <v>Jul</v>
      </c>
      <c r="AI2911" s="68" t="str">
        <v>Jul</v>
      </c>
      <c r="AJ2911" s="69">
        <f t="shared" si="581"/>
        <v>9</v>
      </c>
      <c r="AK2911" s="70" t="str">
        <f t="shared" si="589"/>
        <v/>
      </c>
      <c r="AL2911" s="71" t="s">
        <v>17409</v>
      </c>
      <c r="AM2911" s="71" t="str">
        <v>2019</v>
      </c>
      <c r="AN2911" s="70">
        <f t="shared" si="590"/>
        <v>43672</v>
      </c>
      <c r="AO2911" s="70" t="s">
        <v>123</v>
      </c>
      <c r="AP2911" s="74">
        <f ca="1"/>
        <v>297</v>
      </c>
    </row>
    <row r="2912" spans="1:42" ht="14.4">
      <c r="A2912" s="55" t="s">
        <v>19402</v>
      </c>
      <c r="B2912" s="56" t="s">
        <v>89</v>
      </c>
      <c r="C2912" s="57">
        <v>43662</v>
      </c>
      <c r="D2912" s="56" t="s">
        <v>90</v>
      </c>
      <c r="E2912" s="56" t="s">
        <v>105</v>
      </c>
      <c r="F2912" s="58" t="s">
        <v>106</v>
      </c>
      <c r="G2912" s="58" t="s">
        <v>107</v>
      </c>
      <c r="H2912" s="56" t="s">
        <v>105</v>
      </c>
      <c r="I2912" s="57"/>
      <c r="J2912" s="57">
        <f t="shared" si="588"/>
        <v>43692</v>
      </c>
      <c r="K2912" s="56" t="s">
        <v>18</v>
      </c>
      <c r="L2912" s="56" t="s">
        <v>18</v>
      </c>
      <c r="M2912" s="60" t="s">
        <v>176</v>
      </c>
      <c r="N2912" s="56" t="s">
        <v>19403</v>
      </c>
      <c r="O2912" s="56" t="s">
        <v>39</v>
      </c>
      <c r="P2912" s="56" t="s">
        <v>19404</v>
      </c>
      <c r="Q2912" s="56" t="s">
        <v>117</v>
      </c>
      <c r="R2912" s="57"/>
      <c r="S2912" s="56" t="s">
        <v>108</v>
      </c>
      <c r="T2912" s="56" t="s">
        <v>108</v>
      </c>
      <c r="U2912" s="57"/>
      <c r="V2912" s="62" t="s">
        <v>122</v>
      </c>
      <c r="W2912" s="76" t="s">
        <v>122</v>
      </c>
      <c r="X2912" s="57"/>
      <c r="Y2912" s="56" t="s">
        <v>108</v>
      </c>
      <c r="Z2912" s="56" t="s">
        <v>121</v>
      </c>
      <c r="AA2912" s="57">
        <v>43664</v>
      </c>
      <c r="AB2912" s="63" t="s">
        <v>163</v>
      </c>
      <c r="AC2912" s="64" t="s">
        <v>19405</v>
      </c>
      <c r="AD2912" s="65" t="s">
        <v>97</v>
      </c>
      <c r="AE2912" s="56" t="s">
        <v>119</v>
      </c>
      <c r="AF2912" s="61"/>
      <c r="AG2912" s="61"/>
      <c r="AH2912" s="67" t="str">
        <v>Jul</v>
      </c>
      <c r="AI2912" s="68" t="str">
        <v>Jul</v>
      </c>
      <c r="AJ2912" s="69">
        <f t="shared" si="581"/>
        <v>2</v>
      </c>
      <c r="AK2912" s="70" t="str">
        <f t="shared" si="589"/>
        <v/>
      </c>
      <c r="AL2912" s="71" t="s">
        <v>17409</v>
      </c>
      <c r="AM2912" s="71" t="str">
        <v>2019</v>
      </c>
      <c r="AN2912" s="70">
        <f t="shared" si="590"/>
        <v>43672</v>
      </c>
      <c r="AO2912" s="70" t="s">
        <v>123</v>
      </c>
      <c r="AP2912" s="74">
        <f ca="1"/>
        <v>297</v>
      </c>
    </row>
    <row r="2913" spans="1:42" ht="14.4">
      <c r="A2913" s="55" t="s">
        <v>19406</v>
      </c>
      <c r="B2913" s="56" t="s">
        <v>89</v>
      </c>
      <c r="C2913" s="57">
        <v>43662</v>
      </c>
      <c r="D2913" s="56" t="s">
        <v>90</v>
      </c>
      <c r="E2913" s="56" t="s">
        <v>105</v>
      </c>
      <c r="F2913" s="58" t="s">
        <v>106</v>
      </c>
      <c r="G2913" s="58" t="s">
        <v>107</v>
      </c>
      <c r="H2913" s="56" t="s">
        <v>105</v>
      </c>
      <c r="I2913" s="59"/>
      <c r="J2913" s="59">
        <f t="shared" si="588"/>
        <v>43692</v>
      </c>
      <c r="K2913" s="56" t="s">
        <v>18</v>
      </c>
      <c r="L2913" s="56" t="s">
        <v>18</v>
      </c>
      <c r="M2913" s="60" t="s">
        <v>176</v>
      </c>
      <c r="N2913" s="56" t="s">
        <v>19407</v>
      </c>
      <c r="O2913" s="56" t="s">
        <v>39</v>
      </c>
      <c r="P2913" s="56" t="s">
        <v>19408</v>
      </c>
      <c r="Q2913" s="56" t="s">
        <v>117</v>
      </c>
      <c r="R2913" s="57"/>
      <c r="S2913" s="56" t="s">
        <v>108</v>
      </c>
      <c r="T2913" s="56" t="s">
        <v>108</v>
      </c>
      <c r="U2913" s="59"/>
      <c r="V2913" s="62" t="s">
        <v>122</v>
      </c>
      <c r="W2913" s="76" t="s">
        <v>122</v>
      </c>
      <c r="X2913" s="59"/>
      <c r="Y2913" s="56" t="s">
        <v>108</v>
      </c>
      <c r="Z2913" s="56" t="s">
        <v>121</v>
      </c>
      <c r="AA2913" s="57">
        <v>43664</v>
      </c>
      <c r="AB2913" s="63" t="s">
        <v>163</v>
      </c>
      <c r="AC2913" s="64" t="s">
        <v>19409</v>
      </c>
      <c r="AD2913" s="65" t="s">
        <v>97</v>
      </c>
      <c r="AE2913" s="56" t="s">
        <v>119</v>
      </c>
      <c r="AF2913" s="61"/>
      <c r="AG2913" s="61"/>
      <c r="AH2913" s="67" t="str">
        <v>Jul</v>
      </c>
      <c r="AI2913" s="68" t="str">
        <v>Jul</v>
      </c>
      <c r="AJ2913" s="69">
        <f t="shared" si="581"/>
        <v>2</v>
      </c>
      <c r="AK2913" s="70" t="str">
        <f t="shared" si="589"/>
        <v/>
      </c>
      <c r="AL2913" s="71" t="s">
        <v>17409</v>
      </c>
      <c r="AM2913" s="71" t="str">
        <v>2019</v>
      </c>
      <c r="AN2913" s="70">
        <f t="shared" si="590"/>
        <v>43672</v>
      </c>
      <c r="AO2913" s="70" t="s">
        <v>123</v>
      </c>
      <c r="AP2913" s="74">
        <f ca="1"/>
        <v>297</v>
      </c>
    </row>
    <row r="2914" spans="1:42" ht="14.4">
      <c r="A2914" s="55" t="s">
        <v>19410</v>
      </c>
      <c r="B2914" s="56" t="s">
        <v>89</v>
      </c>
      <c r="C2914" s="57">
        <v>43662</v>
      </c>
      <c r="D2914" s="56" t="s">
        <v>90</v>
      </c>
      <c r="E2914" s="56" t="s">
        <v>105</v>
      </c>
      <c r="F2914" s="58" t="s">
        <v>106</v>
      </c>
      <c r="G2914" s="58" t="s">
        <v>107</v>
      </c>
      <c r="H2914" s="56" t="s">
        <v>105</v>
      </c>
      <c r="I2914" s="59"/>
      <c r="J2914" s="59">
        <f t="shared" si="588"/>
        <v>43692</v>
      </c>
      <c r="K2914" s="56" t="s">
        <v>18</v>
      </c>
      <c r="L2914" s="56" t="s">
        <v>18</v>
      </c>
      <c r="M2914" s="60" t="s">
        <v>176</v>
      </c>
      <c r="N2914" s="56" t="s">
        <v>19411</v>
      </c>
      <c r="O2914" s="56" t="s">
        <v>39</v>
      </c>
      <c r="P2914" s="56" t="s">
        <v>19412</v>
      </c>
      <c r="Q2914" s="56" t="s">
        <v>117</v>
      </c>
      <c r="R2914" s="57"/>
      <c r="S2914" s="56" t="s">
        <v>108</v>
      </c>
      <c r="T2914" s="56" t="s">
        <v>108</v>
      </c>
      <c r="U2914" s="59"/>
      <c r="V2914" s="62" t="s">
        <v>122</v>
      </c>
      <c r="W2914" s="76" t="s">
        <v>122</v>
      </c>
      <c r="X2914" s="59"/>
      <c r="Y2914" s="56" t="s">
        <v>108</v>
      </c>
      <c r="Z2914" s="56" t="s">
        <v>121</v>
      </c>
      <c r="AA2914" s="57">
        <v>43664</v>
      </c>
      <c r="AB2914" s="63" t="s">
        <v>163</v>
      </c>
      <c r="AC2914" s="64" t="s">
        <v>19413</v>
      </c>
      <c r="AD2914" s="65" t="s">
        <v>97</v>
      </c>
      <c r="AE2914" s="56" t="s">
        <v>119</v>
      </c>
      <c r="AF2914" s="61"/>
      <c r="AG2914" s="61"/>
      <c r="AH2914" s="67" t="str">
        <v>Jul</v>
      </c>
      <c r="AI2914" s="68" t="str">
        <v>Jul</v>
      </c>
      <c r="AJ2914" s="69">
        <f t="shared" si="581"/>
        <v>2</v>
      </c>
      <c r="AK2914" s="70" t="str">
        <f t="shared" si="589"/>
        <v/>
      </c>
      <c r="AL2914" s="71" t="s">
        <v>17409</v>
      </c>
      <c r="AM2914" s="71" t="str">
        <v>2019</v>
      </c>
      <c r="AN2914" s="70">
        <f t="shared" si="590"/>
        <v>43672</v>
      </c>
      <c r="AO2914" s="70" t="s">
        <v>123</v>
      </c>
      <c r="AP2914" s="74">
        <f ca="1"/>
        <v>297</v>
      </c>
    </row>
    <row r="2915" spans="1:42" ht="14.4">
      <c r="A2915" s="55" t="s">
        <v>19414</v>
      </c>
      <c r="B2915" s="56" t="s">
        <v>89</v>
      </c>
      <c r="C2915" s="57">
        <v>43677</v>
      </c>
      <c r="D2915" s="56" t="s">
        <v>90</v>
      </c>
      <c r="E2915" s="56" t="s">
        <v>105</v>
      </c>
      <c r="F2915" s="58" t="s">
        <v>106</v>
      </c>
      <c r="G2915" s="58" t="s">
        <v>107</v>
      </c>
      <c r="H2915" s="56" t="s">
        <v>105</v>
      </c>
      <c r="I2915" s="59"/>
      <c r="J2915" s="59">
        <f t="shared" si="588"/>
        <v>43707</v>
      </c>
      <c r="K2915" s="56" t="s">
        <v>18</v>
      </c>
      <c r="L2915" s="56" t="s">
        <v>108</v>
      </c>
      <c r="M2915" s="60" t="s">
        <v>176</v>
      </c>
      <c r="N2915" s="56" t="s">
        <v>19415</v>
      </c>
      <c r="O2915" s="56" t="s">
        <v>39</v>
      </c>
      <c r="P2915" s="56" t="s">
        <v>19416</v>
      </c>
      <c r="Q2915" s="56" t="s">
        <v>117</v>
      </c>
      <c r="R2915" s="59"/>
      <c r="S2915" s="56" t="s">
        <v>108</v>
      </c>
      <c r="T2915" s="56" t="s">
        <v>108</v>
      </c>
      <c r="U2915" s="59"/>
      <c r="V2915" s="62" t="s">
        <v>122</v>
      </c>
      <c r="W2915" s="76" t="s">
        <v>122</v>
      </c>
      <c r="X2915" s="59"/>
      <c r="Y2915" s="56" t="s">
        <v>108</v>
      </c>
      <c r="Z2915" s="56" t="s">
        <v>121</v>
      </c>
      <c r="AA2915" s="57">
        <v>43683</v>
      </c>
      <c r="AB2915" s="63" t="s">
        <v>163</v>
      </c>
      <c r="AC2915" s="64" t="s">
        <v>19417</v>
      </c>
      <c r="AD2915" s="65" t="s">
        <v>97</v>
      </c>
      <c r="AE2915" s="56" t="s">
        <v>119</v>
      </c>
      <c r="AF2915" s="61"/>
      <c r="AG2915" s="61"/>
      <c r="AH2915" s="67" t="str">
        <v>Jul</v>
      </c>
      <c r="AI2915" s="68" t="str">
        <v>Aug</v>
      </c>
      <c r="AJ2915" s="69">
        <f t="shared" si="581"/>
        <v>6</v>
      </c>
      <c r="AK2915" s="70" t="str">
        <f t="shared" si="589"/>
        <v/>
      </c>
      <c r="AL2915" s="71" t="s">
        <v>17409</v>
      </c>
      <c r="AM2915" s="71" t="str">
        <v>2019</v>
      </c>
      <c r="AN2915" s="70">
        <f t="shared" si="590"/>
        <v>43687</v>
      </c>
      <c r="AO2915" s="70" t="s">
        <v>123</v>
      </c>
      <c r="AP2915" s="74">
        <f ca="1"/>
        <v>282</v>
      </c>
    </row>
    <row r="2916" spans="1:42" ht="14.4">
      <c r="A2916" s="55" t="s">
        <v>19418</v>
      </c>
      <c r="B2916" s="56" t="s">
        <v>89</v>
      </c>
      <c r="C2916" s="57">
        <v>43677</v>
      </c>
      <c r="D2916" s="56" t="s">
        <v>90</v>
      </c>
      <c r="E2916" s="56" t="s">
        <v>105</v>
      </c>
      <c r="F2916" s="58" t="s">
        <v>106</v>
      </c>
      <c r="G2916" s="58" t="s">
        <v>107</v>
      </c>
      <c r="H2916" s="56" t="s">
        <v>105</v>
      </c>
      <c r="I2916" s="59"/>
      <c r="J2916" s="59">
        <f t="shared" si="588"/>
        <v>43707</v>
      </c>
      <c r="K2916" s="56" t="s">
        <v>18</v>
      </c>
      <c r="L2916" s="56" t="s">
        <v>108</v>
      </c>
      <c r="M2916" s="60" t="s">
        <v>176</v>
      </c>
      <c r="N2916" s="56" t="s">
        <v>19419</v>
      </c>
      <c r="O2916" s="56" t="s">
        <v>39</v>
      </c>
      <c r="P2916" s="56" t="s">
        <v>11591</v>
      </c>
      <c r="Q2916" s="56" t="s">
        <v>117</v>
      </c>
      <c r="R2916" s="59"/>
      <c r="S2916" s="56" t="s">
        <v>108</v>
      </c>
      <c r="T2916" s="56" t="s">
        <v>108</v>
      </c>
      <c r="U2916" s="59"/>
      <c r="V2916" s="62" t="s">
        <v>122</v>
      </c>
      <c r="W2916" s="76" t="s">
        <v>122</v>
      </c>
      <c r="X2916" s="59"/>
      <c r="Y2916" s="56" t="s">
        <v>108</v>
      </c>
      <c r="Z2916" s="56" t="s">
        <v>121</v>
      </c>
      <c r="AA2916" s="57">
        <v>43683</v>
      </c>
      <c r="AB2916" s="63" t="s">
        <v>163</v>
      </c>
      <c r="AC2916" s="64" t="s">
        <v>19420</v>
      </c>
      <c r="AD2916" s="65" t="s">
        <v>97</v>
      </c>
      <c r="AE2916" s="56" t="s">
        <v>119</v>
      </c>
      <c r="AF2916" s="61"/>
      <c r="AG2916" s="61"/>
      <c r="AH2916" s="67" t="str">
        <v>Jul</v>
      </c>
      <c r="AI2916" s="68" t="str">
        <v>Aug</v>
      </c>
      <c r="AJ2916" s="69">
        <f t="shared" si="581"/>
        <v>6</v>
      </c>
      <c r="AK2916" s="70" t="str">
        <f t="shared" si="589"/>
        <v/>
      </c>
      <c r="AL2916" s="71" t="s">
        <v>17409</v>
      </c>
      <c r="AM2916" s="71" t="str">
        <v>2019</v>
      </c>
      <c r="AN2916" s="70">
        <f t="shared" si="590"/>
        <v>43687</v>
      </c>
      <c r="AO2916" s="70" t="s">
        <v>123</v>
      </c>
      <c r="AP2916" s="74">
        <f ca="1"/>
        <v>282</v>
      </c>
    </row>
    <row r="2917" spans="1:42" ht="14.4">
      <c r="A2917" s="55" t="s">
        <v>19421</v>
      </c>
      <c r="B2917" s="56" t="s">
        <v>89</v>
      </c>
      <c r="C2917" s="57">
        <v>43698</v>
      </c>
      <c r="D2917" s="56" t="s">
        <v>90</v>
      </c>
      <c r="E2917" s="56" t="s">
        <v>105</v>
      </c>
      <c r="F2917" s="58" t="s">
        <v>106</v>
      </c>
      <c r="G2917" s="58" t="s">
        <v>107</v>
      </c>
      <c r="H2917" s="56" t="s">
        <v>105</v>
      </c>
      <c r="I2917" s="57"/>
      <c r="J2917" s="57">
        <f t="shared" si="588"/>
        <v>43728</v>
      </c>
      <c r="K2917" s="56" t="s">
        <v>18</v>
      </c>
      <c r="L2917" s="56" t="s">
        <v>108</v>
      </c>
      <c r="M2917" s="60" t="s">
        <v>176</v>
      </c>
      <c r="N2917" s="56" t="s">
        <v>19422</v>
      </c>
      <c r="O2917" s="56" t="s">
        <v>39</v>
      </c>
      <c r="P2917" s="56" t="s">
        <v>19423</v>
      </c>
      <c r="Q2917" s="56" t="s">
        <v>117</v>
      </c>
      <c r="R2917" s="57"/>
      <c r="S2917" s="56" t="s">
        <v>108</v>
      </c>
      <c r="T2917" s="56" t="s">
        <v>108</v>
      </c>
      <c r="U2917" s="57"/>
      <c r="V2917" s="62" t="s">
        <v>122</v>
      </c>
      <c r="W2917" s="76" t="s">
        <v>122</v>
      </c>
      <c r="X2917" s="57"/>
      <c r="Y2917" s="56" t="s">
        <v>108</v>
      </c>
      <c r="Z2917" s="56" t="s">
        <v>121</v>
      </c>
      <c r="AA2917" s="57">
        <v>43700</v>
      </c>
      <c r="AB2917" s="63" t="s">
        <v>124</v>
      </c>
      <c r="AC2917" s="64" t="s">
        <v>19424</v>
      </c>
      <c r="AD2917" s="65" t="s">
        <v>97</v>
      </c>
      <c r="AE2917" s="56" t="s">
        <v>119</v>
      </c>
      <c r="AF2917" s="61"/>
      <c r="AG2917" s="61"/>
      <c r="AH2917" s="67" t="str">
        <v>Aug</v>
      </c>
      <c r="AI2917" s="68" t="str">
        <v>Aug</v>
      </c>
      <c r="AJ2917" s="69">
        <f t="shared" si="581"/>
        <v>2</v>
      </c>
      <c r="AK2917" s="70" t="str">
        <f t="shared" si="589"/>
        <v/>
      </c>
      <c r="AL2917" s="71" t="s">
        <v>17409</v>
      </c>
      <c r="AM2917" s="71" t="str">
        <v>2019</v>
      </c>
      <c r="AN2917" s="70">
        <f t="shared" si="590"/>
        <v>43708</v>
      </c>
      <c r="AO2917" s="70" t="s">
        <v>123</v>
      </c>
      <c r="AP2917" s="74">
        <f ca="1"/>
        <v>261</v>
      </c>
    </row>
    <row r="2918" spans="1:42" ht="14.4">
      <c r="A2918" s="55" t="s">
        <v>19425</v>
      </c>
      <c r="B2918" s="56" t="s">
        <v>89</v>
      </c>
      <c r="C2918" s="57">
        <v>43700</v>
      </c>
      <c r="D2918" s="56" t="s">
        <v>90</v>
      </c>
      <c r="E2918" s="56" t="s">
        <v>105</v>
      </c>
      <c r="F2918" s="58" t="s">
        <v>106</v>
      </c>
      <c r="G2918" s="58" t="s">
        <v>107</v>
      </c>
      <c r="H2918" s="56" t="s">
        <v>105</v>
      </c>
      <c r="I2918" s="57"/>
      <c r="J2918" s="57">
        <f t="shared" si="588"/>
        <v>43730</v>
      </c>
      <c r="K2918" s="56" t="s">
        <v>18</v>
      </c>
      <c r="L2918" s="56" t="s">
        <v>108</v>
      </c>
      <c r="M2918" s="60" t="s">
        <v>176</v>
      </c>
      <c r="N2918" s="56" t="s">
        <v>19426</v>
      </c>
      <c r="O2918" s="56" t="s">
        <v>39</v>
      </c>
      <c r="P2918" s="56" t="s">
        <v>19427</v>
      </c>
      <c r="Q2918" s="56" t="s">
        <v>117</v>
      </c>
      <c r="R2918" s="57"/>
      <c r="S2918" s="56" t="s">
        <v>108</v>
      </c>
      <c r="T2918" s="56" t="s">
        <v>108</v>
      </c>
      <c r="U2918" s="57"/>
      <c r="V2918" s="62" t="s">
        <v>122</v>
      </c>
      <c r="W2918" s="76" t="s">
        <v>122</v>
      </c>
      <c r="X2918" s="57"/>
      <c r="Y2918" s="56" t="s">
        <v>108</v>
      </c>
      <c r="Z2918" s="56" t="s">
        <v>121</v>
      </c>
      <c r="AA2918" s="57">
        <v>43703</v>
      </c>
      <c r="AB2918" s="63" t="s">
        <v>124</v>
      </c>
      <c r="AC2918" s="64" t="s">
        <v>19428</v>
      </c>
      <c r="AD2918" s="65" t="s">
        <v>97</v>
      </c>
      <c r="AE2918" s="56" t="s">
        <v>119</v>
      </c>
      <c r="AF2918" s="61"/>
      <c r="AG2918" s="61"/>
      <c r="AH2918" s="67" t="str">
        <v>Aug</v>
      </c>
      <c r="AI2918" s="68" t="str">
        <v>Aug</v>
      </c>
      <c r="AJ2918" s="69">
        <f t="shared" si="581"/>
        <v>3</v>
      </c>
      <c r="AK2918" s="70" t="str">
        <f t="shared" si="589"/>
        <v/>
      </c>
      <c r="AL2918" s="71" t="s">
        <v>17409</v>
      </c>
      <c r="AM2918" s="71" t="str">
        <v>2019</v>
      </c>
      <c r="AN2918" s="70">
        <f t="shared" si="590"/>
        <v>43710</v>
      </c>
      <c r="AO2918" s="70" t="s">
        <v>123</v>
      </c>
      <c r="AP2918" s="74">
        <f ca="1"/>
        <v>259</v>
      </c>
    </row>
    <row r="2919" spans="1:42" ht="39.75">
      <c r="A2919" s="55" t="s">
        <v>19429</v>
      </c>
      <c r="B2919" s="56" t="s">
        <v>89</v>
      </c>
      <c r="C2919" s="57">
        <v>43718</v>
      </c>
      <c r="D2919" s="56" t="s">
        <v>90</v>
      </c>
      <c r="E2919" s="56" t="s">
        <v>105</v>
      </c>
      <c r="F2919" s="58" t="s">
        <v>106</v>
      </c>
      <c r="G2919" s="58" t="s">
        <v>107</v>
      </c>
      <c r="H2919" s="56" t="s">
        <v>105</v>
      </c>
      <c r="I2919" s="57"/>
      <c r="J2919" s="57">
        <f t="shared" si="588"/>
        <v>43748</v>
      </c>
      <c r="K2919" s="56" t="s">
        <v>18</v>
      </c>
      <c r="L2919" s="56" t="s">
        <v>108</v>
      </c>
      <c r="M2919" s="60" t="s">
        <v>176</v>
      </c>
      <c r="N2919" s="56" t="s">
        <v>19430</v>
      </c>
      <c r="O2919" s="56" t="s">
        <v>39</v>
      </c>
      <c r="P2919" s="56" t="s">
        <v>19431</v>
      </c>
      <c r="Q2919" s="56" t="s">
        <v>117</v>
      </c>
      <c r="R2919" s="57"/>
      <c r="S2919" s="56" t="s">
        <v>108</v>
      </c>
      <c r="T2919" s="56" t="s">
        <v>108</v>
      </c>
      <c r="U2919" s="59"/>
      <c r="V2919" s="62" t="s">
        <v>122</v>
      </c>
      <c r="W2919" s="76" t="s">
        <v>122</v>
      </c>
      <c r="X2919" s="59"/>
      <c r="Y2919" s="56" t="s">
        <v>108</v>
      </c>
      <c r="Z2919" s="56" t="s">
        <v>121</v>
      </c>
      <c r="AA2919" s="57">
        <v>43724</v>
      </c>
      <c r="AB2919" s="63" t="s">
        <v>289</v>
      </c>
      <c r="AC2919" s="60" t="s">
        <v>19432</v>
      </c>
      <c r="AD2919" s="65" t="s">
        <v>97</v>
      </c>
      <c r="AE2919" s="56" t="s">
        <v>90</v>
      </c>
      <c r="AF2919" s="61"/>
      <c r="AG2919" s="56"/>
      <c r="AH2919" s="67" t="str">
        <v>Sep</v>
      </c>
      <c r="AI2919" s="68" t="str">
        <v>Sep</v>
      </c>
      <c r="AJ2919" s="69">
        <f t="shared" si="581"/>
        <v>6</v>
      </c>
      <c r="AK2919" s="70" t="str">
        <f t="shared" si="589"/>
        <v/>
      </c>
      <c r="AL2919" s="71" t="s">
        <v>17409</v>
      </c>
      <c r="AM2919" s="71" t="str">
        <v>2019</v>
      </c>
      <c r="AN2919" s="70">
        <f t="shared" si="590"/>
        <v>43728</v>
      </c>
      <c r="AO2919" s="70" t="s">
        <v>123</v>
      </c>
      <c r="AP2919" s="74">
        <f ca="1"/>
        <v>241</v>
      </c>
    </row>
    <row r="2920" spans="1:42" ht="14.4">
      <c r="A2920" s="55" t="s">
        <v>19433</v>
      </c>
      <c r="B2920" s="56" t="s">
        <v>89</v>
      </c>
      <c r="C2920" s="57">
        <v>43734</v>
      </c>
      <c r="D2920" s="56" t="s">
        <v>90</v>
      </c>
      <c r="E2920" s="56" t="s">
        <v>105</v>
      </c>
      <c r="F2920" s="58" t="s">
        <v>106</v>
      </c>
      <c r="G2920" s="58" t="s">
        <v>107</v>
      </c>
      <c r="H2920" s="56" t="s">
        <v>105</v>
      </c>
      <c r="I2920" s="59"/>
      <c r="J2920" s="59">
        <f t="shared" si="588"/>
        <v>43764</v>
      </c>
      <c r="K2920" s="56" t="s">
        <v>18</v>
      </c>
      <c r="L2920" s="56" t="s">
        <v>108</v>
      </c>
      <c r="M2920" s="60" t="s">
        <v>176</v>
      </c>
      <c r="N2920" s="56" t="s">
        <v>19434</v>
      </c>
      <c r="O2920" s="56" t="s">
        <v>39</v>
      </c>
      <c r="P2920" s="56" t="s">
        <v>19435</v>
      </c>
      <c r="Q2920" s="56" t="s">
        <v>117</v>
      </c>
      <c r="R2920" s="59"/>
      <c r="S2920" s="56" t="s">
        <v>108</v>
      </c>
      <c r="T2920" s="56" t="s">
        <v>108</v>
      </c>
      <c r="U2920" s="57"/>
      <c r="V2920" s="62" t="s">
        <v>122</v>
      </c>
      <c r="W2920" s="76" t="s">
        <v>122</v>
      </c>
      <c r="X2920" s="59"/>
      <c r="Y2920" s="56" t="s">
        <v>108</v>
      </c>
      <c r="Z2920" s="56" t="s">
        <v>121</v>
      </c>
      <c r="AA2920" s="57">
        <v>43754</v>
      </c>
      <c r="AB2920" s="63" t="s">
        <v>289</v>
      </c>
      <c r="AC2920" s="64" t="s">
        <v>19436</v>
      </c>
      <c r="AD2920" s="65" t="s">
        <v>97</v>
      </c>
      <c r="AE2920" s="56" t="s">
        <v>119</v>
      </c>
      <c r="AF2920" s="61"/>
      <c r="AG2920" s="61"/>
      <c r="AH2920" s="67" t="str">
        <v>Sep</v>
      </c>
      <c r="AI2920" s="68" t="str">
        <v>Oct</v>
      </c>
      <c r="AJ2920" s="69">
        <f t="shared" si="581"/>
        <v>20</v>
      </c>
      <c r="AK2920" s="70"/>
      <c r="AL2920" s="71"/>
      <c r="AM2920" s="71" t="str">
        <v>2019</v>
      </c>
      <c r="AN2920" s="70"/>
      <c r="AO2920" s="70" t="s">
        <v>123</v>
      </c>
      <c r="AP2920" s="74">
        <f ca="1"/>
        <v>225</v>
      </c>
    </row>
    <row r="2921" spans="1:42" ht="14.4">
      <c r="A2921" s="55" t="s">
        <v>19437</v>
      </c>
      <c r="B2921" s="56" t="s">
        <v>89</v>
      </c>
      <c r="C2921" s="57">
        <v>43742</v>
      </c>
      <c r="D2921" s="56" t="s">
        <v>90</v>
      </c>
      <c r="E2921" s="56" t="s">
        <v>105</v>
      </c>
      <c r="F2921" s="58" t="s">
        <v>106</v>
      </c>
      <c r="G2921" s="58" t="s">
        <v>107</v>
      </c>
      <c r="H2921" s="56" t="s">
        <v>105</v>
      </c>
      <c r="I2921" s="59"/>
      <c r="J2921" s="59">
        <f t="shared" si="588"/>
        <v>43772</v>
      </c>
      <c r="K2921" s="56" t="s">
        <v>18</v>
      </c>
      <c r="L2921" s="56" t="s">
        <v>108</v>
      </c>
      <c r="M2921" s="60" t="s">
        <v>176</v>
      </c>
      <c r="N2921" s="56" t="s">
        <v>19438</v>
      </c>
      <c r="O2921" s="56" t="s">
        <v>39</v>
      </c>
      <c r="P2921" s="56" t="s">
        <v>19439</v>
      </c>
      <c r="Q2921" s="56" t="s">
        <v>117</v>
      </c>
      <c r="R2921" s="59"/>
      <c r="S2921" s="56" t="s">
        <v>108</v>
      </c>
      <c r="T2921" s="56" t="s">
        <v>108</v>
      </c>
      <c r="U2921" s="57"/>
      <c r="V2921" s="62" t="s">
        <v>122</v>
      </c>
      <c r="W2921" s="76" t="s">
        <v>122</v>
      </c>
      <c r="X2921" s="59"/>
      <c r="Y2921" s="56" t="s">
        <v>108</v>
      </c>
      <c r="Z2921" s="56" t="s">
        <v>121</v>
      </c>
      <c r="AA2921" s="57">
        <v>43754</v>
      </c>
      <c r="AB2921" s="63" t="s">
        <v>389</v>
      </c>
      <c r="AC2921" s="64" t="s">
        <v>19440</v>
      </c>
      <c r="AD2921" s="65" t="s">
        <v>97</v>
      </c>
      <c r="AE2921" s="56" t="s">
        <v>119</v>
      </c>
      <c r="AF2921" s="61"/>
      <c r="AG2921" s="61"/>
      <c r="AH2921" s="67" t="str">
        <v>Oct</v>
      </c>
      <c r="AI2921" s="68" t="str">
        <v>Oct</v>
      </c>
      <c r="AJ2921" s="69">
        <f t="shared" si="581"/>
        <v>12</v>
      </c>
      <c r="AK2921" s="70"/>
      <c r="AL2921" s="71"/>
      <c r="AM2921" s="71" t="str">
        <v>2019</v>
      </c>
      <c r="AN2921" s="70"/>
      <c r="AO2921" s="70" t="s">
        <v>123</v>
      </c>
      <c r="AP2921" s="74">
        <f ca="1"/>
        <v>217</v>
      </c>
    </row>
    <row r="2922" spans="1:42" ht="26.5">
      <c r="A2922" s="55" t="s">
        <v>19441</v>
      </c>
      <c r="B2922" s="56" t="s">
        <v>89</v>
      </c>
      <c r="C2922" s="57">
        <v>43746</v>
      </c>
      <c r="D2922" s="56" t="s">
        <v>90</v>
      </c>
      <c r="E2922" s="56" t="s">
        <v>105</v>
      </c>
      <c r="F2922" s="58" t="s">
        <v>106</v>
      </c>
      <c r="G2922" s="58" t="s">
        <v>107</v>
      </c>
      <c r="H2922" s="56" t="s">
        <v>105</v>
      </c>
      <c r="I2922" s="59"/>
      <c r="J2922" s="59">
        <f t="shared" si="588"/>
        <v>43776</v>
      </c>
      <c r="K2922" s="56" t="s">
        <v>18</v>
      </c>
      <c r="L2922" s="56" t="s">
        <v>108</v>
      </c>
      <c r="M2922" s="60" t="s">
        <v>176</v>
      </c>
      <c r="N2922" s="56" t="s">
        <v>19442</v>
      </c>
      <c r="O2922" s="56" t="s">
        <v>39</v>
      </c>
      <c r="P2922" s="56" t="s">
        <v>19443</v>
      </c>
      <c r="Q2922" s="56" t="s">
        <v>117</v>
      </c>
      <c r="R2922" s="59"/>
      <c r="S2922" s="56" t="s">
        <v>108</v>
      </c>
      <c r="T2922" s="56" t="s">
        <v>108</v>
      </c>
      <c r="U2922" s="57"/>
      <c r="V2922" s="62" t="s">
        <v>122</v>
      </c>
      <c r="W2922" s="62" t="s">
        <v>122</v>
      </c>
      <c r="X2922" s="59"/>
      <c r="Y2922" s="56" t="s">
        <v>108</v>
      </c>
      <c r="Z2922" s="56" t="s">
        <v>121</v>
      </c>
      <c r="AA2922" s="57">
        <v>43760</v>
      </c>
      <c r="AB2922" s="63" t="s">
        <v>389</v>
      </c>
      <c r="AC2922" s="60" t="s">
        <v>19444</v>
      </c>
      <c r="AD2922" s="65" t="s">
        <v>97</v>
      </c>
      <c r="AE2922" s="56" t="s">
        <v>119</v>
      </c>
      <c r="AF2922" s="61"/>
      <c r="AG2922" s="61"/>
      <c r="AH2922" s="67" t="str">
        <v>Oct</v>
      </c>
      <c r="AI2922" s="68" t="str">
        <v>Oct</v>
      </c>
      <c r="AJ2922" s="69">
        <f t="shared" si="581"/>
        <v>14</v>
      </c>
      <c r="AK2922" s="70"/>
      <c r="AL2922" s="71"/>
      <c r="AM2922" s="71" t="str">
        <v>2019</v>
      </c>
      <c r="AN2922" s="70"/>
      <c r="AO2922" s="70" t="s">
        <v>123</v>
      </c>
      <c r="AP2922" s="74">
        <f ca="1"/>
        <v>213</v>
      </c>
    </row>
    <row r="2923" spans="1:42" ht="14.4">
      <c r="A2923" s="55" t="s">
        <v>19445</v>
      </c>
      <c r="B2923" s="56" t="s">
        <v>89</v>
      </c>
      <c r="C2923" s="57">
        <v>43746</v>
      </c>
      <c r="D2923" s="56" t="s">
        <v>90</v>
      </c>
      <c r="E2923" s="56" t="s">
        <v>105</v>
      </c>
      <c r="F2923" s="58" t="s">
        <v>106</v>
      </c>
      <c r="G2923" s="58" t="s">
        <v>107</v>
      </c>
      <c r="H2923" s="56" t="s">
        <v>105</v>
      </c>
      <c r="I2923" s="59"/>
      <c r="J2923" s="59">
        <f t="shared" si="588"/>
        <v>43776</v>
      </c>
      <c r="K2923" s="56" t="s">
        <v>18</v>
      </c>
      <c r="L2923" s="56" t="s">
        <v>108</v>
      </c>
      <c r="M2923" s="60" t="s">
        <v>176</v>
      </c>
      <c r="N2923" s="56" t="s">
        <v>19446</v>
      </c>
      <c r="O2923" s="56" t="s">
        <v>39</v>
      </c>
      <c r="P2923" s="56" t="s">
        <v>19447</v>
      </c>
      <c r="Q2923" s="56" t="s">
        <v>117</v>
      </c>
      <c r="R2923" s="59"/>
      <c r="S2923" s="56" t="s">
        <v>108</v>
      </c>
      <c r="T2923" s="56" t="s">
        <v>108</v>
      </c>
      <c r="U2923" s="57"/>
      <c r="V2923" s="62" t="s">
        <v>122</v>
      </c>
      <c r="W2923" s="62" t="s">
        <v>122</v>
      </c>
      <c r="X2923" s="59"/>
      <c r="Y2923" s="56" t="s">
        <v>108</v>
      </c>
      <c r="Z2923" s="56" t="s">
        <v>121</v>
      </c>
      <c r="AA2923" s="57">
        <v>43770</v>
      </c>
      <c r="AB2923" s="63" t="s">
        <v>389</v>
      </c>
      <c r="AC2923" s="64" t="s">
        <v>19448</v>
      </c>
      <c r="AD2923" s="56" t="s">
        <v>97</v>
      </c>
      <c r="AE2923" s="56" t="s">
        <v>119</v>
      </c>
      <c r="AF2923" s="61"/>
      <c r="AG2923" s="61"/>
      <c r="AH2923" s="67" t="str">
        <v>Oct</v>
      </c>
      <c r="AI2923" s="68" t="str">
        <v>Nov</v>
      </c>
      <c r="AJ2923" s="69">
        <f t="shared" si="581"/>
        <v>24</v>
      </c>
      <c r="AK2923" s="70"/>
      <c r="AL2923" s="71"/>
      <c r="AM2923" s="71" t="str">
        <v>2019</v>
      </c>
      <c r="AN2923" s="70"/>
      <c r="AO2923" s="70" t="s">
        <v>123</v>
      </c>
      <c r="AP2923" s="74">
        <f ca="1"/>
        <v>213</v>
      </c>
    </row>
    <row r="2924" spans="1:42" ht="14.4">
      <c r="A2924" s="55" t="s">
        <v>19449</v>
      </c>
      <c r="B2924" s="56" t="s">
        <v>89</v>
      </c>
      <c r="C2924" s="57">
        <v>43675</v>
      </c>
      <c r="D2924" s="56" t="s">
        <v>131</v>
      </c>
      <c r="E2924" s="56" t="s">
        <v>105</v>
      </c>
      <c r="F2924" s="58" t="s">
        <v>106</v>
      </c>
      <c r="G2924" s="58" t="s">
        <v>107</v>
      </c>
      <c r="H2924" s="56" t="s">
        <v>105</v>
      </c>
      <c r="I2924" s="57"/>
      <c r="J2924" s="57">
        <f t="shared" si="588"/>
        <v>43705</v>
      </c>
      <c r="K2924" s="56" t="s">
        <v>18</v>
      </c>
      <c r="L2924" s="56" t="s">
        <v>108</v>
      </c>
      <c r="M2924" s="60" t="s">
        <v>19450</v>
      </c>
      <c r="N2924" s="56" t="s">
        <v>19451</v>
      </c>
      <c r="O2924" s="56" t="s">
        <v>39</v>
      </c>
      <c r="P2924" s="56" t="s">
        <v>2552</v>
      </c>
      <c r="Q2924" s="56" t="s">
        <v>117</v>
      </c>
      <c r="R2924" s="57"/>
      <c r="S2924" s="56" t="s">
        <v>108</v>
      </c>
      <c r="T2924" s="56" t="s">
        <v>108</v>
      </c>
      <c r="U2924" s="57"/>
      <c r="V2924" s="62" t="s">
        <v>122</v>
      </c>
      <c r="W2924" s="76" t="s">
        <v>122</v>
      </c>
      <c r="X2924" s="57"/>
      <c r="Y2924" s="56" t="s">
        <v>108</v>
      </c>
      <c r="Z2924" s="56" t="s">
        <v>121</v>
      </c>
      <c r="AA2924" s="57">
        <v>43690</v>
      </c>
      <c r="AB2924" s="63" t="s">
        <v>163</v>
      </c>
      <c r="AC2924" s="64" t="s">
        <v>19452</v>
      </c>
      <c r="AD2924" s="65" t="s">
        <v>97</v>
      </c>
      <c r="AE2924" s="56" t="s">
        <v>119</v>
      </c>
      <c r="AF2924" s="61"/>
      <c r="AG2924" s="61"/>
      <c r="AH2924" s="67" t="str">
        <v>Jul</v>
      </c>
      <c r="AI2924" s="68" t="str">
        <v>Aug</v>
      </c>
      <c r="AJ2924" s="69">
        <f t="shared" si="581"/>
        <v>15</v>
      </c>
      <c r="AK2924" s="70" t="str">
        <f t="shared" ref="AK2924:AK2930" si="591">IF(R2924="","",SUM(R2924+30))</f>
        <v/>
      </c>
      <c r="AL2924" s="71" t="s">
        <v>17409</v>
      </c>
      <c r="AM2924" s="71" t="str">
        <v>2019</v>
      </c>
      <c r="AN2924" s="70">
        <f t="shared" ref="AN2924:AN2930" si="592">IF(C2924="","",SUM(C2924+10))</f>
        <v>43685</v>
      </c>
      <c r="AO2924" s="70" t="s">
        <v>123</v>
      </c>
      <c r="AP2924" s="74">
        <f ca="1"/>
        <v>284</v>
      </c>
    </row>
    <row r="2925" spans="1:42" ht="14.4">
      <c r="A2925" s="55" t="s">
        <v>19453</v>
      </c>
      <c r="B2925" s="56" t="s">
        <v>89</v>
      </c>
      <c r="C2925" s="57">
        <v>43726</v>
      </c>
      <c r="D2925" s="56" t="s">
        <v>131</v>
      </c>
      <c r="E2925" s="56" t="s">
        <v>105</v>
      </c>
      <c r="F2925" s="58" t="s">
        <v>106</v>
      </c>
      <c r="G2925" s="58" t="s">
        <v>107</v>
      </c>
      <c r="H2925" s="56" t="s">
        <v>105</v>
      </c>
      <c r="I2925" s="57"/>
      <c r="J2925" s="57">
        <f t="shared" si="588"/>
        <v>43756</v>
      </c>
      <c r="K2925" s="56" t="s">
        <v>18</v>
      </c>
      <c r="L2925" s="56" t="s">
        <v>108</v>
      </c>
      <c r="M2925" s="60" t="s">
        <v>19450</v>
      </c>
      <c r="N2925" s="56" t="s">
        <v>19454</v>
      </c>
      <c r="O2925" s="56" t="s">
        <v>39</v>
      </c>
      <c r="P2925" s="56" t="s">
        <v>1854</v>
      </c>
      <c r="Q2925" s="56" t="s">
        <v>117</v>
      </c>
      <c r="R2925" s="59"/>
      <c r="S2925" s="56" t="s">
        <v>108</v>
      </c>
      <c r="T2925" s="56" t="s">
        <v>108</v>
      </c>
      <c r="U2925" s="59"/>
      <c r="V2925" s="62" t="s">
        <v>122</v>
      </c>
      <c r="W2925" s="76" t="s">
        <v>122</v>
      </c>
      <c r="X2925" s="59"/>
      <c r="Y2925" s="56" t="s">
        <v>108</v>
      </c>
      <c r="Z2925" s="56" t="s">
        <v>121</v>
      </c>
      <c r="AA2925" s="57">
        <v>43739</v>
      </c>
      <c r="AB2925" s="63" t="s">
        <v>289</v>
      </c>
      <c r="AC2925" s="64" t="s">
        <v>19455</v>
      </c>
      <c r="AD2925" s="65" t="s">
        <v>97</v>
      </c>
      <c r="AE2925" s="56" t="s">
        <v>119</v>
      </c>
      <c r="AF2925" s="61"/>
      <c r="AG2925" s="61"/>
      <c r="AH2925" s="67" t="str">
        <v>Sep</v>
      </c>
      <c r="AI2925" s="68" t="str">
        <v>Oct</v>
      </c>
      <c r="AJ2925" s="69">
        <f t="shared" si="581"/>
        <v>13</v>
      </c>
      <c r="AK2925" s="70" t="str">
        <f t="shared" si="591"/>
        <v/>
      </c>
      <c r="AL2925" s="71" t="s">
        <v>17409</v>
      </c>
      <c r="AM2925" s="71" t="str">
        <v>2019</v>
      </c>
      <c r="AN2925" s="70">
        <f t="shared" si="592"/>
        <v>43736</v>
      </c>
      <c r="AO2925" s="70" t="s">
        <v>123</v>
      </c>
      <c r="AP2925" s="74">
        <f ca="1"/>
        <v>233</v>
      </c>
    </row>
    <row r="2926" spans="1:42" ht="14.4">
      <c r="A2926" s="55" t="s">
        <v>19456</v>
      </c>
      <c r="B2926" s="56" t="s">
        <v>89</v>
      </c>
      <c r="C2926" s="57">
        <v>43488</v>
      </c>
      <c r="D2926" s="56" t="s">
        <v>229</v>
      </c>
      <c r="E2926" s="56" t="s">
        <v>140</v>
      </c>
      <c r="F2926" s="58" t="s">
        <v>106</v>
      </c>
      <c r="G2926" s="58" t="s">
        <v>214</v>
      </c>
      <c r="H2926" s="56" t="s">
        <v>140</v>
      </c>
      <c r="I2926" s="57"/>
      <c r="J2926" s="57">
        <f t="shared" si="588"/>
        <v>43518</v>
      </c>
      <c r="K2926" s="56" t="s">
        <v>18</v>
      </c>
      <c r="L2926" s="56" t="s">
        <v>14</v>
      </c>
      <c r="M2926" s="60" t="s">
        <v>19457</v>
      </c>
      <c r="N2926" s="56" t="s">
        <v>2823</v>
      </c>
      <c r="O2926" s="56" t="s">
        <v>16</v>
      </c>
      <c r="P2926" s="56" t="s">
        <v>2824</v>
      </c>
      <c r="Q2926" s="56" t="s">
        <v>150</v>
      </c>
      <c r="R2926" s="57"/>
      <c r="S2926" s="56" t="s">
        <v>14</v>
      </c>
      <c r="T2926" s="56" t="s">
        <v>108</v>
      </c>
      <c r="U2926" s="57"/>
      <c r="V2926" s="62"/>
      <c r="W2926" s="62" t="s">
        <v>108</v>
      </c>
      <c r="X2926" s="57"/>
      <c r="Y2926" s="56" t="s">
        <v>200</v>
      </c>
      <c r="Z2926" s="56" t="s">
        <v>123</v>
      </c>
      <c r="AA2926" s="57">
        <v>43488</v>
      </c>
      <c r="AB2926" s="63" t="s">
        <v>293</v>
      </c>
      <c r="AC2926" s="64" t="s">
        <v>19458</v>
      </c>
      <c r="AD2926" s="65" t="s">
        <v>294</v>
      </c>
      <c r="AE2926" s="65"/>
      <c r="AF2926" s="66"/>
      <c r="AG2926" s="66"/>
      <c r="AH2926" s="67" t="str">
        <v>Jan</v>
      </c>
      <c r="AI2926" s="68" t="str">
        <v>Jan</v>
      </c>
      <c r="AJ2926" s="69">
        <f t="shared" si="581"/>
        <v>0</v>
      </c>
      <c r="AK2926" s="70" t="str">
        <f t="shared" si="591"/>
        <v/>
      </c>
      <c r="AL2926" s="71" t="s">
        <v>17409</v>
      </c>
      <c r="AM2926" s="71" t="str">
        <v>2019</v>
      </c>
      <c r="AN2926" s="70">
        <f t="shared" si="592"/>
        <v>43498</v>
      </c>
      <c r="AO2926" s="70" t="s">
        <v>123</v>
      </c>
      <c r="AP2926" s="74">
        <f ca="1"/>
        <v>471</v>
      </c>
    </row>
    <row r="2927" spans="1:42" ht="14.4">
      <c r="A2927" s="55" t="s">
        <v>19459</v>
      </c>
      <c r="B2927" s="56" t="s">
        <v>89</v>
      </c>
      <c r="C2927" s="57">
        <v>43550</v>
      </c>
      <c r="D2927" s="56" t="s">
        <v>90</v>
      </c>
      <c r="E2927" s="56" t="s">
        <v>140</v>
      </c>
      <c r="F2927" s="58" t="s">
        <v>106</v>
      </c>
      <c r="G2927" s="58" t="s">
        <v>107</v>
      </c>
      <c r="H2927" s="56" t="s">
        <v>140</v>
      </c>
      <c r="I2927" s="57"/>
      <c r="J2927" s="57">
        <f t="shared" si="588"/>
        <v>43580</v>
      </c>
      <c r="K2927" s="56" t="s">
        <v>18</v>
      </c>
      <c r="L2927" s="56" t="s">
        <v>18</v>
      </c>
      <c r="M2927" s="60" t="s">
        <v>19460</v>
      </c>
      <c r="N2927" s="56" t="s">
        <v>19461</v>
      </c>
      <c r="O2927" s="56" t="s">
        <v>13</v>
      </c>
      <c r="P2927" s="56" t="s">
        <v>735</v>
      </c>
      <c r="Q2927" s="56" t="s">
        <v>17</v>
      </c>
      <c r="R2927" s="57"/>
      <c r="S2927" s="56" t="s">
        <v>108</v>
      </c>
      <c r="T2927" s="56" t="s">
        <v>108</v>
      </c>
      <c r="U2927" s="57"/>
      <c r="V2927" s="62"/>
      <c r="W2927" s="62">
        <v>0</v>
      </c>
      <c r="X2927" s="57"/>
      <c r="Y2927" s="56" t="s">
        <v>108</v>
      </c>
      <c r="Z2927" s="56" t="s">
        <v>121</v>
      </c>
      <c r="AA2927" s="57">
        <v>43550</v>
      </c>
      <c r="AB2927" s="63" t="s">
        <v>168</v>
      </c>
      <c r="AC2927" s="64" t="s">
        <v>197</v>
      </c>
      <c r="AD2927" s="65" t="s">
        <v>97</v>
      </c>
      <c r="AE2927" s="56" t="s">
        <v>90</v>
      </c>
      <c r="AF2927" s="61"/>
      <c r="AG2927" s="61"/>
      <c r="AH2927" s="67" t="str">
        <v>Mar</v>
      </c>
      <c r="AI2927" s="68" t="str">
        <v>Mar</v>
      </c>
      <c r="AJ2927" s="69">
        <f t="shared" si="581"/>
        <v>0</v>
      </c>
      <c r="AK2927" s="70" t="str">
        <f t="shared" si="591"/>
        <v/>
      </c>
      <c r="AL2927" s="71" t="s">
        <v>17409</v>
      </c>
      <c r="AM2927" s="71" t="str">
        <v>2019</v>
      </c>
      <c r="AN2927" s="70">
        <f t="shared" si="592"/>
        <v>43560</v>
      </c>
      <c r="AO2927" s="70" t="s">
        <v>123</v>
      </c>
      <c r="AP2927" s="74">
        <f ca="1"/>
        <v>409</v>
      </c>
    </row>
    <row r="2928" spans="1:42" ht="14.4">
      <c r="A2928" s="55" t="s">
        <v>19462</v>
      </c>
      <c r="B2928" s="56" t="s">
        <v>89</v>
      </c>
      <c r="C2928" s="57">
        <v>43550</v>
      </c>
      <c r="D2928" s="56" t="s">
        <v>90</v>
      </c>
      <c r="E2928" s="56" t="s">
        <v>140</v>
      </c>
      <c r="F2928" s="58" t="s">
        <v>106</v>
      </c>
      <c r="G2928" s="58" t="s">
        <v>107</v>
      </c>
      <c r="H2928" s="56" t="s">
        <v>140</v>
      </c>
      <c r="I2928" s="57"/>
      <c r="J2928" s="57">
        <f t="shared" si="588"/>
        <v>43580</v>
      </c>
      <c r="K2928" s="56" t="s">
        <v>18</v>
      </c>
      <c r="L2928" s="56" t="s">
        <v>18</v>
      </c>
      <c r="M2928" s="60" t="s">
        <v>19460</v>
      </c>
      <c r="N2928" s="56" t="s">
        <v>19463</v>
      </c>
      <c r="O2928" s="56" t="s">
        <v>27</v>
      </c>
      <c r="P2928" s="56" t="s">
        <v>19464</v>
      </c>
      <c r="Q2928" s="56" t="s">
        <v>17</v>
      </c>
      <c r="R2928" s="59"/>
      <c r="S2928" s="56" t="s">
        <v>108</v>
      </c>
      <c r="T2928" s="56" t="s">
        <v>108</v>
      </c>
      <c r="U2928" s="59"/>
      <c r="V2928" s="77"/>
      <c r="W2928" s="62">
        <v>0</v>
      </c>
      <c r="X2928" s="59"/>
      <c r="Y2928" s="56" t="s">
        <v>108</v>
      </c>
      <c r="Z2928" s="56" t="s">
        <v>121</v>
      </c>
      <c r="AA2928" s="57">
        <v>43550</v>
      </c>
      <c r="AB2928" s="63" t="s">
        <v>168</v>
      </c>
      <c r="AC2928" s="64" t="s">
        <v>197</v>
      </c>
      <c r="AD2928" s="65" t="s">
        <v>97</v>
      </c>
      <c r="AE2928" s="56" t="s">
        <v>90</v>
      </c>
      <c r="AF2928" s="61"/>
      <c r="AG2928" s="61"/>
      <c r="AH2928" s="67" t="str">
        <v>Mar</v>
      </c>
      <c r="AI2928" s="68" t="str">
        <v>Mar</v>
      </c>
      <c r="AJ2928" s="69">
        <f t="shared" si="581"/>
        <v>0</v>
      </c>
      <c r="AK2928" s="70" t="str">
        <f t="shared" si="591"/>
        <v/>
      </c>
      <c r="AL2928" s="71" t="s">
        <v>17409</v>
      </c>
      <c r="AM2928" s="71" t="str">
        <v>2019</v>
      </c>
      <c r="AN2928" s="70">
        <f t="shared" si="592"/>
        <v>43560</v>
      </c>
      <c r="AO2928" s="70" t="s">
        <v>123</v>
      </c>
      <c r="AP2928" s="74">
        <f ca="1"/>
        <v>409</v>
      </c>
    </row>
    <row r="2929" spans="1:42" ht="14.4">
      <c r="A2929" s="55" t="s">
        <v>19465</v>
      </c>
      <c r="B2929" s="56" t="s">
        <v>89</v>
      </c>
      <c r="C2929" s="57">
        <v>43552</v>
      </c>
      <c r="D2929" s="56" t="s">
        <v>90</v>
      </c>
      <c r="E2929" s="56" t="s">
        <v>140</v>
      </c>
      <c r="F2929" s="58" t="s">
        <v>106</v>
      </c>
      <c r="G2929" s="58" t="s">
        <v>107</v>
      </c>
      <c r="H2929" s="56" t="s">
        <v>140</v>
      </c>
      <c r="I2929" s="57"/>
      <c r="J2929" s="57">
        <f t="shared" si="588"/>
        <v>43582</v>
      </c>
      <c r="K2929" s="56" t="s">
        <v>18</v>
      </c>
      <c r="L2929" s="56" t="s">
        <v>18</v>
      </c>
      <c r="M2929" s="60" t="s">
        <v>19466</v>
      </c>
      <c r="N2929" s="56" t="s">
        <v>19467</v>
      </c>
      <c r="O2929" s="56" t="s">
        <v>27</v>
      </c>
      <c r="P2929" s="56" t="s">
        <v>19468</v>
      </c>
      <c r="Q2929" s="56" t="s">
        <v>17</v>
      </c>
      <c r="R2929" s="57"/>
      <c r="S2929" s="56" t="s">
        <v>108</v>
      </c>
      <c r="T2929" s="56" t="s">
        <v>108</v>
      </c>
      <c r="U2929" s="57"/>
      <c r="V2929" s="62"/>
      <c r="W2929" s="62">
        <v>0</v>
      </c>
      <c r="X2929" s="57"/>
      <c r="Y2929" s="56" t="s">
        <v>108</v>
      </c>
      <c r="Z2929" s="56" t="s">
        <v>121</v>
      </c>
      <c r="AA2929" s="57">
        <v>43557</v>
      </c>
      <c r="AB2929" s="63" t="s">
        <v>244</v>
      </c>
      <c r="AC2929" s="64" t="s">
        <v>12178</v>
      </c>
      <c r="AD2929" s="65" t="s">
        <v>97</v>
      </c>
      <c r="AE2929" s="56" t="s">
        <v>90</v>
      </c>
      <c r="AF2929" s="61"/>
      <c r="AG2929" s="61"/>
      <c r="AH2929" s="67" t="str">
        <v>Mar</v>
      </c>
      <c r="AI2929" s="68" t="str">
        <v>Apr</v>
      </c>
      <c r="AJ2929" s="69">
        <f t="shared" si="581"/>
        <v>5</v>
      </c>
      <c r="AK2929" s="70" t="str">
        <f t="shared" si="591"/>
        <v/>
      </c>
      <c r="AL2929" s="71" t="s">
        <v>17409</v>
      </c>
      <c r="AM2929" s="71" t="str">
        <v>2019</v>
      </c>
      <c r="AN2929" s="70">
        <f t="shared" si="592"/>
        <v>43562</v>
      </c>
      <c r="AO2929" s="70" t="s">
        <v>123</v>
      </c>
      <c r="AP2929" s="74">
        <f ca="1"/>
        <v>407</v>
      </c>
    </row>
    <row r="2930" spans="1:42" ht="14.4">
      <c r="A2930" s="55" t="s">
        <v>19469</v>
      </c>
      <c r="B2930" s="56" t="s">
        <v>89</v>
      </c>
      <c r="C2930" s="57">
        <v>43557</v>
      </c>
      <c r="D2930" s="56" t="s">
        <v>90</v>
      </c>
      <c r="E2930" s="56" t="s">
        <v>140</v>
      </c>
      <c r="F2930" s="58" t="s">
        <v>106</v>
      </c>
      <c r="G2930" s="58" t="s">
        <v>107</v>
      </c>
      <c r="H2930" s="56" t="s">
        <v>140</v>
      </c>
      <c r="I2930" s="57"/>
      <c r="J2930" s="57">
        <f t="shared" si="588"/>
        <v>43587</v>
      </c>
      <c r="K2930" s="56" t="s">
        <v>18</v>
      </c>
      <c r="L2930" s="56" t="s">
        <v>18</v>
      </c>
      <c r="M2930" s="60" t="s">
        <v>19466</v>
      </c>
      <c r="N2930" s="56" t="s">
        <v>19470</v>
      </c>
      <c r="O2930" s="56" t="s">
        <v>27</v>
      </c>
      <c r="P2930" s="56" t="s">
        <v>19471</v>
      </c>
      <c r="Q2930" s="56" t="s">
        <v>17</v>
      </c>
      <c r="R2930" s="57"/>
      <c r="S2930" s="56" t="s">
        <v>108</v>
      </c>
      <c r="T2930" s="56" t="s">
        <v>108</v>
      </c>
      <c r="U2930" s="57"/>
      <c r="V2930" s="62"/>
      <c r="W2930" s="62">
        <v>0</v>
      </c>
      <c r="X2930" s="57"/>
      <c r="Y2930" s="56" t="s">
        <v>108</v>
      </c>
      <c r="Z2930" s="56" t="s">
        <v>121</v>
      </c>
      <c r="AA2930" s="57">
        <v>43558</v>
      </c>
      <c r="AB2930" s="63" t="s">
        <v>244</v>
      </c>
      <c r="AC2930" s="64" t="s">
        <v>2462</v>
      </c>
      <c r="AD2930" s="65" t="s">
        <v>97</v>
      </c>
      <c r="AE2930" s="56" t="s">
        <v>90</v>
      </c>
      <c r="AF2930" s="61"/>
      <c r="AG2930" s="61"/>
      <c r="AH2930" s="67" t="str">
        <v>Apr</v>
      </c>
      <c r="AI2930" s="68" t="str">
        <v>Apr</v>
      </c>
      <c r="AJ2930" s="69">
        <f t="shared" si="581"/>
        <v>1</v>
      </c>
      <c r="AK2930" s="70" t="str">
        <f t="shared" si="591"/>
        <v/>
      </c>
      <c r="AL2930" s="71" t="s">
        <v>17409</v>
      </c>
      <c r="AM2930" s="71" t="str">
        <v>2019</v>
      </c>
      <c r="AN2930" s="70">
        <f t="shared" si="592"/>
        <v>43567</v>
      </c>
      <c r="AO2930" s="70" t="s">
        <v>123</v>
      </c>
      <c r="AP2930" s="74">
        <f ca="1"/>
        <v>402</v>
      </c>
    </row>
    <row r="2931" spans="1:42" ht="26.5">
      <c r="A2931" s="55" t="s">
        <v>19472</v>
      </c>
      <c r="B2931" s="56" t="s">
        <v>89</v>
      </c>
      <c r="C2931" s="57">
        <v>43801</v>
      </c>
      <c r="D2931" s="56" t="s">
        <v>90</v>
      </c>
      <c r="E2931" s="56" t="s">
        <v>105</v>
      </c>
      <c r="F2931" s="58" t="s">
        <v>106</v>
      </c>
      <c r="G2931" s="58" t="s">
        <v>107</v>
      </c>
      <c r="H2931" s="56" t="s">
        <v>105</v>
      </c>
      <c r="I2931" s="59"/>
      <c r="J2931" s="59">
        <f t="shared" si="588"/>
        <v>43831</v>
      </c>
      <c r="K2931" s="56" t="s">
        <v>18</v>
      </c>
      <c r="L2931" s="56" t="s">
        <v>14</v>
      </c>
      <c r="M2931" s="60" t="s">
        <v>1252</v>
      </c>
      <c r="N2931" s="56" t="s">
        <v>1252</v>
      </c>
      <c r="O2931" s="56" t="s">
        <v>16</v>
      </c>
      <c r="P2931" s="56" t="s">
        <v>1253</v>
      </c>
      <c r="Q2931" s="56" t="s">
        <v>133</v>
      </c>
      <c r="R2931" s="57">
        <v>43802</v>
      </c>
      <c r="S2931" s="56" t="s">
        <v>108</v>
      </c>
      <c r="T2931" s="56" t="s">
        <v>108</v>
      </c>
      <c r="U2931" s="57"/>
      <c r="V2931" s="77"/>
      <c r="W2931" s="62" t="s">
        <v>146</v>
      </c>
      <c r="X2931" s="59"/>
      <c r="Y2931" s="56" t="s">
        <v>108</v>
      </c>
      <c r="Z2931" s="56" t="s">
        <v>123</v>
      </c>
      <c r="AA2931" s="57">
        <v>43817</v>
      </c>
      <c r="AB2931" s="63" t="s">
        <v>238</v>
      </c>
      <c r="AC2931" s="60" t="s">
        <v>19473</v>
      </c>
      <c r="AD2931" s="56" t="s">
        <v>3737</v>
      </c>
      <c r="AE2931" s="56" t="s">
        <v>90</v>
      </c>
      <c r="AF2931" s="61"/>
      <c r="AG2931" s="61"/>
      <c r="AH2931" s="67" t="str">
        <v>Dec</v>
      </c>
      <c r="AI2931" s="68" t="str">
        <v>Dec</v>
      </c>
      <c r="AJ2931" s="69">
        <f t="shared" si="581"/>
        <v>16</v>
      </c>
      <c r="AK2931" s="70"/>
      <c r="AL2931" s="71"/>
      <c r="AM2931" s="71" t="str">
        <v>2019</v>
      </c>
      <c r="AN2931" s="70"/>
      <c r="AO2931" s="70" t="s">
        <v>121</v>
      </c>
      <c r="AP2931" s="74">
        <f ca="1"/>
        <v>158</v>
      </c>
    </row>
    <row r="2932" spans="1:42" ht="14.4">
      <c r="A2932" s="55" t="s">
        <v>19474</v>
      </c>
      <c r="B2932" s="56" t="s">
        <v>89</v>
      </c>
      <c r="C2932" s="57">
        <v>43804</v>
      </c>
      <c r="D2932" s="56" t="s">
        <v>90</v>
      </c>
      <c r="E2932" s="56" t="s">
        <v>19475</v>
      </c>
      <c r="F2932" s="58" t="s">
        <v>106</v>
      </c>
      <c r="G2932" s="58" t="s">
        <v>107</v>
      </c>
      <c r="H2932" s="56" t="s">
        <v>140</v>
      </c>
      <c r="I2932" s="59"/>
      <c r="J2932" s="59">
        <f t="shared" si="588"/>
        <v>43834</v>
      </c>
      <c r="K2932" s="56" t="s">
        <v>18</v>
      </c>
      <c r="L2932" s="56" t="s">
        <v>18</v>
      </c>
      <c r="M2932" s="60" t="s">
        <v>19476</v>
      </c>
      <c r="N2932" s="56" t="s">
        <v>19477</v>
      </c>
      <c r="O2932" s="56" t="s">
        <v>29</v>
      </c>
      <c r="P2932" s="56" t="s">
        <v>19478</v>
      </c>
      <c r="Q2932" s="56" t="s">
        <v>237</v>
      </c>
      <c r="R2932" s="57">
        <v>43804</v>
      </c>
      <c r="S2932" s="56" t="s">
        <v>108</v>
      </c>
      <c r="T2932" s="56" t="s">
        <v>108</v>
      </c>
      <c r="U2932" s="57"/>
      <c r="V2932" s="77"/>
      <c r="W2932" s="62" t="s">
        <v>146</v>
      </c>
      <c r="X2932" s="59"/>
      <c r="Y2932" s="56" t="s">
        <v>108</v>
      </c>
      <c r="Z2932" s="56" t="s">
        <v>121</v>
      </c>
      <c r="AA2932" s="57">
        <v>43810</v>
      </c>
      <c r="AB2932" s="63" t="s">
        <v>238</v>
      </c>
      <c r="AC2932" s="64" t="s">
        <v>19479</v>
      </c>
      <c r="AD2932" s="56" t="s">
        <v>97</v>
      </c>
      <c r="AE2932" s="56" t="s">
        <v>90</v>
      </c>
      <c r="AF2932" s="61"/>
      <c r="AG2932" s="61"/>
      <c r="AH2932" s="67" t="str">
        <v>Dec</v>
      </c>
      <c r="AI2932" s="68" t="str">
        <v>Dec</v>
      </c>
      <c r="AJ2932" s="69">
        <f t="shared" si="581"/>
        <v>6</v>
      </c>
      <c r="AK2932" s="70"/>
      <c r="AL2932" s="71"/>
      <c r="AM2932" s="71" t="str">
        <v>2019</v>
      </c>
      <c r="AN2932" s="70"/>
      <c r="AO2932" s="70" t="s">
        <v>121</v>
      </c>
      <c r="AP2932" s="74">
        <f ca="1"/>
        <v>155</v>
      </c>
    </row>
    <row r="2933" spans="1:42" ht="14.4">
      <c r="A2933" s="55" t="s">
        <v>19480</v>
      </c>
      <c r="B2933" s="56" t="s">
        <v>89</v>
      </c>
      <c r="C2933" s="57">
        <v>43809</v>
      </c>
      <c r="D2933" s="56" t="s">
        <v>90</v>
      </c>
      <c r="E2933" s="56" t="s">
        <v>297</v>
      </c>
      <c r="F2933" s="58" t="s">
        <v>106</v>
      </c>
      <c r="G2933" s="58" t="s">
        <v>107</v>
      </c>
      <c r="H2933" s="56" t="s">
        <v>140</v>
      </c>
      <c r="I2933" s="59"/>
      <c r="J2933" s="59">
        <f t="shared" si="588"/>
        <v>43839</v>
      </c>
      <c r="K2933" s="56" t="s">
        <v>18</v>
      </c>
      <c r="L2933" s="56" t="s">
        <v>18</v>
      </c>
      <c r="M2933" s="60" t="s">
        <v>19476</v>
      </c>
      <c r="N2933" s="56" t="s">
        <v>19481</v>
      </c>
      <c r="O2933" s="56" t="s">
        <v>29</v>
      </c>
      <c r="P2933" s="56" t="s">
        <v>19482</v>
      </c>
      <c r="Q2933" s="56" t="s">
        <v>17</v>
      </c>
      <c r="R2933" s="57">
        <v>43811</v>
      </c>
      <c r="S2933" s="56" t="s">
        <v>108</v>
      </c>
      <c r="T2933" s="56" t="s">
        <v>108</v>
      </c>
      <c r="U2933" s="57"/>
      <c r="V2933" s="77"/>
      <c r="W2933" s="62" t="s">
        <v>146</v>
      </c>
      <c r="X2933" s="59"/>
      <c r="Y2933" s="56" t="s">
        <v>108</v>
      </c>
      <c r="Z2933" s="56" t="s">
        <v>121</v>
      </c>
      <c r="AA2933" s="57">
        <v>43815</v>
      </c>
      <c r="AB2933" s="63" t="s">
        <v>238</v>
      </c>
      <c r="AC2933" s="64" t="s">
        <v>19483</v>
      </c>
      <c r="AD2933" s="56" t="s">
        <v>97</v>
      </c>
      <c r="AE2933" s="56" t="s">
        <v>90</v>
      </c>
      <c r="AF2933" s="61"/>
      <c r="AG2933" s="61"/>
      <c r="AH2933" s="67" t="str">
        <v>Dec</v>
      </c>
      <c r="AI2933" s="68" t="str">
        <v>Dec</v>
      </c>
      <c r="AJ2933" s="69">
        <f t="shared" si="581"/>
        <v>6</v>
      </c>
      <c r="AK2933" s="70"/>
      <c r="AL2933" s="71"/>
      <c r="AM2933" s="71" t="str">
        <v>2019</v>
      </c>
      <c r="AN2933" s="70"/>
      <c r="AO2933" s="70" t="s">
        <v>121</v>
      </c>
      <c r="AP2933" s="74">
        <f ca="1"/>
        <v>150</v>
      </c>
    </row>
    <row r="2934" spans="1:42" ht="14.4">
      <c r="A2934" s="55" t="s">
        <v>19484</v>
      </c>
      <c r="B2934" s="56" t="s">
        <v>89</v>
      </c>
      <c r="C2934" s="57">
        <v>43536</v>
      </c>
      <c r="D2934" s="56" t="s">
        <v>90</v>
      </c>
      <c r="E2934" s="56" t="s">
        <v>327</v>
      </c>
      <c r="F2934" s="58" t="s">
        <v>92</v>
      </c>
      <c r="G2934" s="58" t="s">
        <v>328</v>
      </c>
      <c r="H2934" s="56" t="s">
        <v>327</v>
      </c>
      <c r="I2934" s="57"/>
      <c r="J2934" s="57">
        <f t="shared" si="588"/>
        <v>43566</v>
      </c>
      <c r="K2934" s="56" t="s">
        <v>18</v>
      </c>
      <c r="L2934" s="56" t="s">
        <v>14</v>
      </c>
      <c r="M2934" s="60" t="s">
        <v>19485</v>
      </c>
      <c r="N2934" s="56" t="s">
        <v>19486</v>
      </c>
      <c r="O2934" s="56" t="s">
        <v>436</v>
      </c>
      <c r="P2934" s="61"/>
      <c r="Q2934" s="56" t="s">
        <v>96</v>
      </c>
      <c r="R2934" s="57"/>
      <c r="S2934" s="56" t="s">
        <v>108</v>
      </c>
      <c r="T2934" s="56"/>
      <c r="U2934" s="57"/>
      <c r="V2934" s="62"/>
      <c r="W2934" s="62" t="s">
        <v>108</v>
      </c>
      <c r="X2934" s="57"/>
      <c r="Y2934" s="56"/>
      <c r="Z2934" s="56" t="s">
        <v>123</v>
      </c>
      <c r="AA2934" s="83">
        <v>43536</v>
      </c>
      <c r="AB2934" s="75"/>
      <c r="AC2934" s="64" t="s">
        <v>19487</v>
      </c>
      <c r="AD2934" s="56" t="s">
        <v>118</v>
      </c>
      <c r="AE2934" s="56"/>
      <c r="AF2934" s="61"/>
      <c r="AG2934" s="61"/>
      <c r="AH2934" s="67" t="str">
        <v>Mar</v>
      </c>
      <c r="AI2934" s="68" t="str">
        <v>Mar</v>
      </c>
      <c r="AJ2934" s="69">
        <f t="shared" si="581"/>
        <v>0</v>
      </c>
      <c r="AK2934" s="70" t="str">
        <f t="shared" ref="AK2934:AK2950" si="593">IF(R2934="","",SUM(R2934+30))</f>
        <v/>
      </c>
      <c r="AL2934" s="71" t="s">
        <v>17409</v>
      </c>
      <c r="AM2934" s="71" t="str">
        <v>2019</v>
      </c>
      <c r="AN2934" s="70">
        <f t="shared" ref="AN2934:AN2944" si="594">IF(C2934="","",SUM(C2934+10))</f>
        <v>43546</v>
      </c>
      <c r="AO2934" s="70" t="s">
        <v>123</v>
      </c>
      <c r="AP2934" s="74">
        <f ca="1"/>
        <v>423</v>
      </c>
    </row>
    <row r="2935" spans="1:42" ht="14.4">
      <c r="A2935" s="55" t="s">
        <v>19488</v>
      </c>
      <c r="B2935" s="56" t="s">
        <v>89</v>
      </c>
      <c r="C2935" s="57">
        <v>43634</v>
      </c>
      <c r="D2935" s="56" t="s">
        <v>90</v>
      </c>
      <c r="E2935" s="56" t="s">
        <v>140</v>
      </c>
      <c r="F2935" s="58" t="s">
        <v>106</v>
      </c>
      <c r="G2935" s="58" t="s">
        <v>107</v>
      </c>
      <c r="H2935" s="56" t="s">
        <v>140</v>
      </c>
      <c r="I2935" s="57"/>
      <c r="J2935" s="57">
        <f t="shared" si="588"/>
        <v>43664</v>
      </c>
      <c r="K2935" s="56" t="s">
        <v>18</v>
      </c>
      <c r="L2935" s="56" t="s">
        <v>14</v>
      </c>
      <c r="M2935" s="60" t="s">
        <v>19489</v>
      </c>
      <c r="N2935" s="56" t="s">
        <v>19490</v>
      </c>
      <c r="O2935" s="56" t="s">
        <v>29</v>
      </c>
      <c r="P2935" s="56" t="s">
        <v>8694</v>
      </c>
      <c r="Q2935" s="56" t="s">
        <v>826</v>
      </c>
      <c r="R2935" s="57"/>
      <c r="S2935" s="56" t="s">
        <v>108</v>
      </c>
      <c r="T2935" s="56" t="s">
        <v>108</v>
      </c>
      <c r="U2935" s="57"/>
      <c r="V2935" s="62"/>
      <c r="W2935" s="62"/>
      <c r="X2935" s="57"/>
      <c r="Y2935" s="56" t="s">
        <v>200</v>
      </c>
      <c r="Z2935" s="56" t="s">
        <v>123</v>
      </c>
      <c r="AA2935" s="57">
        <v>43634</v>
      </c>
      <c r="AB2935" s="63" t="s">
        <v>484</v>
      </c>
      <c r="AC2935" s="64" t="s">
        <v>19491</v>
      </c>
      <c r="AD2935" s="56" t="s">
        <v>294</v>
      </c>
      <c r="AE2935" s="56"/>
      <c r="AF2935" s="61"/>
      <c r="AG2935" s="61"/>
      <c r="AH2935" s="67" t="str">
        <v>Jun</v>
      </c>
      <c r="AI2935" s="68" t="str">
        <v>Jun</v>
      </c>
      <c r="AJ2935" s="69">
        <f t="shared" si="581"/>
        <v>0</v>
      </c>
      <c r="AK2935" s="70" t="str">
        <f t="shared" si="593"/>
        <v/>
      </c>
      <c r="AL2935" s="71" t="s">
        <v>17409</v>
      </c>
      <c r="AM2935" s="71" t="str">
        <v>2019</v>
      </c>
      <c r="AN2935" s="70">
        <f t="shared" si="594"/>
        <v>43644</v>
      </c>
      <c r="AO2935" s="70" t="s">
        <v>123</v>
      </c>
      <c r="AP2935" s="74">
        <f ca="1"/>
        <v>325</v>
      </c>
    </row>
    <row r="2936" spans="1:42" ht="14.4">
      <c r="A2936" s="55" t="s">
        <v>19492</v>
      </c>
      <c r="B2936" s="56" t="s">
        <v>89</v>
      </c>
      <c r="C2936" s="57">
        <v>43616</v>
      </c>
      <c r="D2936" s="56" t="s">
        <v>90</v>
      </c>
      <c r="E2936" s="56" t="s">
        <v>12</v>
      </c>
      <c r="F2936" s="58" t="s">
        <v>106</v>
      </c>
      <c r="G2936" s="58" t="s">
        <v>107</v>
      </c>
      <c r="H2936" s="56" t="s">
        <v>12</v>
      </c>
      <c r="I2936" s="57"/>
      <c r="J2936" s="57">
        <f t="shared" si="588"/>
        <v>43646</v>
      </c>
      <c r="K2936" s="56" t="s">
        <v>18</v>
      </c>
      <c r="L2936" s="56" t="s">
        <v>18</v>
      </c>
      <c r="M2936" s="60" t="s">
        <v>19493</v>
      </c>
      <c r="N2936" s="56" t="s">
        <v>19494</v>
      </c>
      <c r="O2936" s="56" t="s">
        <v>249</v>
      </c>
      <c r="P2936" s="56" t="s">
        <v>19495</v>
      </c>
      <c r="Q2936" s="56" t="s">
        <v>17</v>
      </c>
      <c r="R2936" s="57"/>
      <c r="S2936" s="56"/>
      <c r="T2936" s="56"/>
      <c r="U2936" s="57"/>
      <c r="V2936" s="62"/>
      <c r="W2936" s="62"/>
      <c r="X2936" s="57"/>
      <c r="Y2936" s="56"/>
      <c r="Z2936" s="56" t="s">
        <v>121</v>
      </c>
      <c r="AA2936" s="57">
        <v>43616</v>
      </c>
      <c r="AB2936" s="63"/>
      <c r="AC2936" s="64"/>
      <c r="AD2936" s="65" t="s">
        <v>97</v>
      </c>
      <c r="AE2936" s="56" t="s">
        <v>90</v>
      </c>
      <c r="AF2936" s="61"/>
      <c r="AG2936" s="61"/>
      <c r="AH2936" s="67" t="str">
        <v>May</v>
      </c>
      <c r="AI2936" s="68" t="str">
        <v>May</v>
      </c>
      <c r="AJ2936" s="69">
        <f t="shared" si="581"/>
        <v>0</v>
      </c>
      <c r="AK2936" s="70" t="str">
        <f t="shared" si="593"/>
        <v/>
      </c>
      <c r="AL2936" s="71" t="s">
        <v>17409</v>
      </c>
      <c r="AM2936" s="71" t="str">
        <v>2019</v>
      </c>
      <c r="AN2936" s="70">
        <f t="shared" si="594"/>
        <v>43626</v>
      </c>
      <c r="AO2936" s="70" t="s">
        <v>123</v>
      </c>
      <c r="AP2936" s="74">
        <f ca="1"/>
        <v>343</v>
      </c>
    </row>
    <row r="2937" spans="1:42" ht="14.4">
      <c r="A2937" s="55" t="s">
        <v>19496</v>
      </c>
      <c r="B2937" s="56" t="s">
        <v>89</v>
      </c>
      <c r="C2937" s="57">
        <v>43503</v>
      </c>
      <c r="D2937" s="56" t="s">
        <v>90</v>
      </c>
      <c r="E2937" s="56" t="s">
        <v>91</v>
      </c>
      <c r="F2937" s="58" t="s">
        <v>92</v>
      </c>
      <c r="G2937" s="58" t="s">
        <v>93</v>
      </c>
      <c r="H2937" s="56" t="s">
        <v>91</v>
      </c>
      <c r="I2937" s="59"/>
      <c r="J2937" s="59">
        <f t="shared" si="588"/>
        <v>43533</v>
      </c>
      <c r="K2937" s="56" t="s">
        <v>18</v>
      </c>
      <c r="L2937" s="56" t="s">
        <v>18</v>
      </c>
      <c r="M2937" s="60" t="s">
        <v>19497</v>
      </c>
      <c r="N2937" s="56" t="s">
        <v>19498</v>
      </c>
      <c r="O2937" s="56" t="s">
        <v>95</v>
      </c>
      <c r="P2937" s="56" t="s">
        <v>19499</v>
      </c>
      <c r="Q2937" s="56" t="s">
        <v>96</v>
      </c>
      <c r="R2937" s="59"/>
      <c r="S2937" s="61"/>
      <c r="T2937" s="61"/>
      <c r="U2937" s="59"/>
      <c r="V2937" s="77"/>
      <c r="W2937" s="77"/>
      <c r="X2937" s="57"/>
      <c r="Y2937" s="61"/>
      <c r="Z2937" s="56" t="s">
        <v>121</v>
      </c>
      <c r="AA2937" s="57">
        <v>43503</v>
      </c>
      <c r="AB2937" s="75"/>
      <c r="AC2937" s="64"/>
      <c r="AD2937" s="65" t="s">
        <v>97</v>
      </c>
      <c r="AE2937" s="65"/>
      <c r="AF2937" s="66"/>
      <c r="AG2937" s="66"/>
      <c r="AH2937" s="67" t="str">
        <v>Feb</v>
      </c>
      <c r="AI2937" s="68" t="str">
        <v>Feb</v>
      </c>
      <c r="AJ2937" s="69">
        <f t="shared" si="581"/>
        <v>0</v>
      </c>
      <c r="AK2937" s="70" t="str">
        <f t="shared" si="593"/>
        <v/>
      </c>
      <c r="AL2937" s="71" t="s">
        <v>17409</v>
      </c>
      <c r="AM2937" s="71" t="str">
        <v>2019</v>
      </c>
      <c r="AN2937" s="70">
        <f t="shared" si="594"/>
        <v>43513</v>
      </c>
      <c r="AO2937" s="70" t="s">
        <v>123</v>
      </c>
      <c r="AP2937" s="74">
        <f ca="1"/>
        <v>456</v>
      </c>
    </row>
    <row r="2938" spans="1:42" ht="14.4">
      <c r="A2938" s="55" t="s">
        <v>19500</v>
      </c>
      <c r="B2938" s="56" t="s">
        <v>89</v>
      </c>
      <c r="C2938" s="57">
        <v>43545</v>
      </c>
      <c r="D2938" s="56" t="s">
        <v>119</v>
      </c>
      <c r="E2938" s="56" t="s">
        <v>140</v>
      </c>
      <c r="F2938" s="58" t="s">
        <v>106</v>
      </c>
      <c r="G2938" s="58" t="s">
        <v>107</v>
      </c>
      <c r="H2938" s="56" t="s">
        <v>140</v>
      </c>
      <c r="I2938" s="59"/>
      <c r="J2938" s="59">
        <f t="shared" si="588"/>
        <v>43575</v>
      </c>
      <c r="K2938" s="56" t="s">
        <v>18</v>
      </c>
      <c r="L2938" s="56" t="s">
        <v>18</v>
      </c>
      <c r="M2938" s="60" t="s">
        <v>19501</v>
      </c>
      <c r="N2938" s="56" t="s">
        <v>19502</v>
      </c>
      <c r="O2938" s="56" t="s">
        <v>20</v>
      </c>
      <c r="P2938" s="56" t="s">
        <v>19503</v>
      </c>
      <c r="Q2938" s="56" t="s">
        <v>96</v>
      </c>
      <c r="R2938" s="59"/>
      <c r="S2938" s="56" t="s">
        <v>108</v>
      </c>
      <c r="T2938" s="56" t="s">
        <v>108</v>
      </c>
      <c r="U2938" s="57"/>
      <c r="V2938" s="77"/>
      <c r="W2938" s="62">
        <v>0</v>
      </c>
      <c r="X2938" s="57"/>
      <c r="Y2938" s="56" t="s">
        <v>108</v>
      </c>
      <c r="Z2938" s="56" t="s">
        <v>121</v>
      </c>
      <c r="AA2938" s="57">
        <v>43545</v>
      </c>
      <c r="AB2938" s="63" t="s">
        <v>168</v>
      </c>
      <c r="AC2938" s="64" t="s">
        <v>19504</v>
      </c>
      <c r="AD2938" s="65" t="s">
        <v>97</v>
      </c>
      <c r="AE2938" s="56" t="s">
        <v>119</v>
      </c>
      <c r="AF2938" s="61"/>
      <c r="AG2938" s="61"/>
      <c r="AH2938" s="67" t="str">
        <v>Mar</v>
      </c>
      <c r="AI2938" s="68" t="str">
        <v>Mar</v>
      </c>
      <c r="AJ2938" s="69">
        <f t="shared" si="581"/>
        <v>0</v>
      </c>
      <c r="AK2938" s="70" t="str">
        <f t="shared" si="593"/>
        <v/>
      </c>
      <c r="AL2938" s="71" t="s">
        <v>17409</v>
      </c>
      <c r="AM2938" s="71" t="str">
        <v>2019</v>
      </c>
      <c r="AN2938" s="70">
        <f t="shared" si="594"/>
        <v>43555</v>
      </c>
      <c r="AO2938" s="70" t="s">
        <v>123</v>
      </c>
      <c r="AP2938" s="74">
        <f ca="1"/>
        <v>414</v>
      </c>
    </row>
    <row r="2939" spans="1:42" ht="26.5">
      <c r="A2939" s="55" t="s">
        <v>19505</v>
      </c>
      <c r="B2939" s="56" t="s">
        <v>89</v>
      </c>
      <c r="C2939" s="57">
        <v>43706</v>
      </c>
      <c r="D2939" s="56" t="s">
        <v>131</v>
      </c>
      <c r="E2939" s="56" t="s">
        <v>297</v>
      </c>
      <c r="F2939" s="58" t="s">
        <v>106</v>
      </c>
      <c r="G2939" s="58" t="s">
        <v>107</v>
      </c>
      <c r="H2939" s="56" t="s">
        <v>140</v>
      </c>
      <c r="I2939" s="57"/>
      <c r="J2939" s="57">
        <f t="shared" si="588"/>
        <v>43736</v>
      </c>
      <c r="K2939" s="56" t="s">
        <v>18</v>
      </c>
      <c r="L2939" s="56" t="s">
        <v>14</v>
      </c>
      <c r="M2939" s="60" t="s">
        <v>19506</v>
      </c>
      <c r="N2939" s="56" t="s">
        <v>19507</v>
      </c>
      <c r="O2939" s="56" t="s">
        <v>266</v>
      </c>
      <c r="P2939" s="56" t="s">
        <v>108</v>
      </c>
      <c r="Q2939" s="56" t="s">
        <v>237</v>
      </c>
      <c r="R2939" s="57"/>
      <c r="S2939" s="56" t="s">
        <v>108</v>
      </c>
      <c r="T2939" s="56" t="s">
        <v>108</v>
      </c>
      <c r="U2939" s="57"/>
      <c r="V2939" s="62"/>
      <c r="W2939" s="62" t="s">
        <v>108</v>
      </c>
      <c r="X2939" s="57"/>
      <c r="Y2939" s="56" t="s">
        <v>108</v>
      </c>
      <c r="Z2939" s="56" t="s">
        <v>123</v>
      </c>
      <c r="AA2939" s="57">
        <v>43724</v>
      </c>
      <c r="AB2939" s="63" t="s">
        <v>289</v>
      </c>
      <c r="AC2939" s="60" t="s">
        <v>19508</v>
      </c>
      <c r="AD2939" s="56" t="s">
        <v>118</v>
      </c>
      <c r="AE2939" s="56"/>
      <c r="AF2939" s="61"/>
      <c r="AG2939" s="61"/>
      <c r="AH2939" s="67" t="str">
        <v>Aug</v>
      </c>
      <c r="AI2939" s="68" t="str">
        <v>Sep</v>
      </c>
      <c r="AJ2939" s="69">
        <f t="shared" si="581"/>
        <v>18</v>
      </c>
      <c r="AK2939" s="70" t="str">
        <f t="shared" si="593"/>
        <v/>
      </c>
      <c r="AL2939" s="71" t="s">
        <v>17409</v>
      </c>
      <c r="AM2939" s="71" t="str">
        <v>2019</v>
      </c>
      <c r="AN2939" s="70">
        <f t="shared" si="594"/>
        <v>43716</v>
      </c>
      <c r="AO2939" s="70" t="s">
        <v>123</v>
      </c>
      <c r="AP2939" s="74">
        <f ca="1"/>
        <v>253</v>
      </c>
    </row>
    <row r="2940" spans="1:42" ht="14.4">
      <c r="A2940" s="55" t="s">
        <v>19509</v>
      </c>
      <c r="B2940" s="56" t="s">
        <v>89</v>
      </c>
      <c r="C2940" s="57">
        <v>43482</v>
      </c>
      <c r="D2940" s="56" t="s">
        <v>229</v>
      </c>
      <c r="E2940" s="56" t="s">
        <v>140</v>
      </c>
      <c r="F2940" s="58" t="s">
        <v>106</v>
      </c>
      <c r="G2940" s="58" t="s">
        <v>107</v>
      </c>
      <c r="H2940" s="56" t="s">
        <v>140</v>
      </c>
      <c r="I2940" s="57"/>
      <c r="J2940" s="57">
        <f t="shared" si="588"/>
        <v>43512</v>
      </c>
      <c r="K2940" s="56" t="s">
        <v>18</v>
      </c>
      <c r="L2940" s="56" t="s">
        <v>18</v>
      </c>
      <c r="M2940" s="60" t="s">
        <v>19510</v>
      </c>
      <c r="N2940" s="56" t="s">
        <v>19511</v>
      </c>
      <c r="O2940" s="56" t="s">
        <v>271</v>
      </c>
      <c r="P2940" s="56" t="s">
        <v>19512</v>
      </c>
      <c r="Q2940" s="56" t="s">
        <v>154</v>
      </c>
      <c r="R2940" s="57"/>
      <c r="S2940" s="56" t="s">
        <v>108</v>
      </c>
      <c r="T2940" s="56" t="s">
        <v>108</v>
      </c>
      <c r="U2940" s="57"/>
      <c r="V2940" s="62"/>
      <c r="W2940" s="62">
        <v>0</v>
      </c>
      <c r="X2940" s="57"/>
      <c r="Y2940" s="56" t="s">
        <v>108</v>
      </c>
      <c r="Z2940" s="56" t="s">
        <v>121</v>
      </c>
      <c r="AA2940" s="57">
        <v>43482</v>
      </c>
      <c r="AB2940" s="63" t="s">
        <v>127</v>
      </c>
      <c r="AC2940" s="64" t="s">
        <v>17087</v>
      </c>
      <c r="AD2940" s="65" t="s">
        <v>97</v>
      </c>
      <c r="AE2940" s="65" t="s">
        <v>119</v>
      </c>
      <c r="AF2940" s="66"/>
      <c r="AG2940" s="66"/>
      <c r="AH2940" s="67" t="str">
        <v>Jan</v>
      </c>
      <c r="AI2940" s="68" t="str">
        <v>Jan</v>
      </c>
      <c r="AJ2940" s="69">
        <f t="shared" si="581"/>
        <v>0</v>
      </c>
      <c r="AK2940" s="70" t="str">
        <f t="shared" si="593"/>
        <v/>
      </c>
      <c r="AL2940" s="71" t="s">
        <v>17409</v>
      </c>
      <c r="AM2940" s="71" t="str">
        <v>2019</v>
      </c>
      <c r="AN2940" s="70">
        <f t="shared" si="594"/>
        <v>43492</v>
      </c>
      <c r="AO2940" s="70" t="s">
        <v>123</v>
      </c>
      <c r="AP2940" s="74">
        <f ca="1"/>
        <v>477</v>
      </c>
    </row>
    <row r="2941" spans="1:42" ht="14.4">
      <c r="A2941" s="55" t="s">
        <v>19513</v>
      </c>
      <c r="B2941" s="56" t="s">
        <v>89</v>
      </c>
      <c r="C2941" s="57">
        <v>43518</v>
      </c>
      <c r="D2941" s="56" t="s">
        <v>131</v>
      </c>
      <c r="E2941" s="56" t="s">
        <v>140</v>
      </c>
      <c r="F2941" s="58" t="s">
        <v>106</v>
      </c>
      <c r="G2941" s="58" t="s">
        <v>107</v>
      </c>
      <c r="H2941" s="56" t="s">
        <v>140</v>
      </c>
      <c r="I2941" s="57"/>
      <c r="J2941" s="57">
        <f t="shared" si="588"/>
        <v>43548</v>
      </c>
      <c r="K2941" s="56" t="s">
        <v>18</v>
      </c>
      <c r="L2941" s="56" t="s">
        <v>18</v>
      </c>
      <c r="M2941" s="60" t="s">
        <v>19514</v>
      </c>
      <c r="N2941" s="56" t="s">
        <v>19514</v>
      </c>
      <c r="O2941" s="56" t="s">
        <v>20</v>
      </c>
      <c r="P2941" s="56" t="s">
        <v>19515</v>
      </c>
      <c r="Q2941" s="56" t="s">
        <v>96</v>
      </c>
      <c r="R2941" s="57"/>
      <c r="S2941" s="56" t="s">
        <v>108</v>
      </c>
      <c r="T2941" s="56" t="s">
        <v>108</v>
      </c>
      <c r="U2941" s="57"/>
      <c r="V2941" s="62"/>
      <c r="W2941" s="62">
        <v>0</v>
      </c>
      <c r="X2941" s="57"/>
      <c r="Y2941" s="56" t="s">
        <v>108</v>
      </c>
      <c r="Z2941" s="56" t="s">
        <v>121</v>
      </c>
      <c r="AA2941" s="57">
        <v>43518</v>
      </c>
      <c r="AB2941" s="63" t="s">
        <v>147</v>
      </c>
      <c r="AC2941" s="64" t="s">
        <v>19516</v>
      </c>
      <c r="AD2941" s="65" t="s">
        <v>97</v>
      </c>
      <c r="AE2941" s="65" t="s">
        <v>131</v>
      </c>
      <c r="AF2941" s="66"/>
      <c r="AG2941" s="66"/>
      <c r="AH2941" s="67" t="str">
        <v>Feb</v>
      </c>
      <c r="AI2941" s="68" t="str">
        <v>Feb</v>
      </c>
      <c r="AJ2941" s="69">
        <f t="shared" si="581"/>
        <v>0</v>
      </c>
      <c r="AK2941" s="70" t="str">
        <f t="shared" si="593"/>
        <v/>
      </c>
      <c r="AL2941" s="71" t="s">
        <v>17409</v>
      </c>
      <c r="AM2941" s="71" t="str">
        <v>2019</v>
      </c>
      <c r="AN2941" s="70">
        <f t="shared" si="594"/>
        <v>43528</v>
      </c>
      <c r="AO2941" s="70" t="s">
        <v>123</v>
      </c>
      <c r="AP2941" s="74">
        <f ca="1"/>
        <v>441</v>
      </c>
    </row>
    <row r="2942" spans="1:42" ht="14.4">
      <c r="A2942" s="55" t="s">
        <v>19517</v>
      </c>
      <c r="B2942" s="56" t="s">
        <v>89</v>
      </c>
      <c r="C2942" s="57">
        <v>43486</v>
      </c>
      <c r="D2942" s="56" t="s">
        <v>90</v>
      </c>
      <c r="E2942" s="56" t="s">
        <v>276</v>
      </c>
      <c r="F2942" s="58" t="s">
        <v>214</v>
      </c>
      <c r="G2942" s="58" t="s">
        <v>214</v>
      </c>
      <c r="H2942" s="56" t="s">
        <v>276</v>
      </c>
      <c r="I2942" s="57"/>
      <c r="J2942" s="57">
        <f t="shared" si="588"/>
        <v>43516</v>
      </c>
      <c r="K2942" s="56" t="s">
        <v>18</v>
      </c>
      <c r="L2942" s="56" t="s">
        <v>18</v>
      </c>
      <c r="M2942" s="60" t="s">
        <v>19518</v>
      </c>
      <c r="N2942" s="56" t="s">
        <v>19519</v>
      </c>
      <c r="O2942" s="56"/>
      <c r="P2942" s="56"/>
      <c r="Q2942" s="56" t="s">
        <v>478</v>
      </c>
      <c r="R2942" s="59"/>
      <c r="S2942" s="56" t="s">
        <v>108</v>
      </c>
      <c r="T2942" s="56" t="s">
        <v>108</v>
      </c>
      <c r="U2942" s="57"/>
      <c r="V2942" s="62"/>
      <c r="W2942" s="62">
        <v>0</v>
      </c>
      <c r="X2942" s="57"/>
      <c r="Y2942" s="61"/>
      <c r="Z2942" s="56" t="s">
        <v>121</v>
      </c>
      <c r="AA2942" s="57">
        <v>43594</v>
      </c>
      <c r="AB2942" s="63"/>
      <c r="AC2942" s="60" t="s">
        <v>19520</v>
      </c>
      <c r="AD2942" s="65" t="s">
        <v>97</v>
      </c>
      <c r="AE2942" s="65"/>
      <c r="AF2942" s="66"/>
      <c r="AG2942" s="66"/>
      <c r="AH2942" s="67" t="str">
        <v>Jan</v>
      </c>
      <c r="AI2942" s="68" t="str">
        <v>May</v>
      </c>
      <c r="AJ2942" s="69">
        <f t="shared" si="581"/>
        <v>108</v>
      </c>
      <c r="AK2942" s="70" t="str">
        <f t="shared" si="593"/>
        <v/>
      </c>
      <c r="AL2942" s="71" t="s">
        <v>17409</v>
      </c>
      <c r="AM2942" s="71" t="str">
        <v>2019</v>
      </c>
      <c r="AN2942" s="70">
        <f t="shared" si="594"/>
        <v>43496</v>
      </c>
      <c r="AO2942" s="70" t="s">
        <v>123</v>
      </c>
      <c r="AP2942" s="74">
        <f ca="1"/>
        <v>473</v>
      </c>
    </row>
    <row r="2943" spans="1:42" ht="14.4">
      <c r="A2943" s="55" t="s">
        <v>19521</v>
      </c>
      <c r="B2943" s="56" t="s">
        <v>89</v>
      </c>
      <c r="C2943" s="57">
        <v>43549</v>
      </c>
      <c r="D2943" s="56" t="s">
        <v>229</v>
      </c>
      <c r="E2943" s="56" t="s">
        <v>140</v>
      </c>
      <c r="F2943" s="58" t="s">
        <v>106</v>
      </c>
      <c r="G2943" s="58" t="s">
        <v>107</v>
      </c>
      <c r="H2943" s="56" t="s">
        <v>140</v>
      </c>
      <c r="I2943" s="59"/>
      <c r="J2943" s="59">
        <f t="shared" si="588"/>
        <v>43579</v>
      </c>
      <c r="K2943" s="56" t="s">
        <v>18</v>
      </c>
      <c r="L2943" s="56" t="s">
        <v>14</v>
      </c>
      <c r="M2943" s="60" t="s">
        <v>19522</v>
      </c>
      <c r="N2943" s="56" t="s">
        <v>19523</v>
      </c>
      <c r="O2943" s="56"/>
      <c r="P2943" s="56" t="s">
        <v>108</v>
      </c>
      <c r="Q2943" s="56" t="s">
        <v>96</v>
      </c>
      <c r="R2943" s="59"/>
      <c r="S2943" s="56" t="s">
        <v>108</v>
      </c>
      <c r="T2943" s="56" t="s">
        <v>108</v>
      </c>
      <c r="U2943" s="59"/>
      <c r="V2943" s="77"/>
      <c r="W2943" s="62" t="s">
        <v>108</v>
      </c>
      <c r="X2943" s="59"/>
      <c r="Y2943" s="56" t="s">
        <v>108</v>
      </c>
      <c r="Z2943" s="56" t="s">
        <v>123</v>
      </c>
      <c r="AA2943" s="57">
        <v>43549</v>
      </c>
      <c r="AB2943" s="63" t="s">
        <v>168</v>
      </c>
      <c r="AC2943" s="64" t="s">
        <v>169</v>
      </c>
      <c r="AD2943" s="56" t="s">
        <v>118</v>
      </c>
      <c r="AE2943" s="56"/>
      <c r="AF2943" s="61"/>
      <c r="AG2943" s="61"/>
      <c r="AH2943" s="67" t="str">
        <v>Mar</v>
      </c>
      <c r="AI2943" s="68" t="str">
        <v>Mar</v>
      </c>
      <c r="AJ2943" s="69">
        <f t="shared" si="581"/>
        <v>0</v>
      </c>
      <c r="AK2943" s="70" t="str">
        <f t="shared" si="593"/>
        <v/>
      </c>
      <c r="AL2943" s="71" t="s">
        <v>17409</v>
      </c>
      <c r="AM2943" s="71" t="str">
        <v>2019</v>
      </c>
      <c r="AN2943" s="70">
        <f t="shared" si="594"/>
        <v>43559</v>
      </c>
      <c r="AO2943" s="70" t="s">
        <v>123</v>
      </c>
      <c r="AP2943" s="74">
        <f ca="1"/>
        <v>410</v>
      </c>
    </row>
    <row r="2944" spans="1:42" ht="14.4">
      <c r="A2944" s="55" t="s">
        <v>19524</v>
      </c>
      <c r="B2944" s="56" t="s">
        <v>89</v>
      </c>
      <c r="C2944" s="57">
        <v>43549</v>
      </c>
      <c r="D2944" s="56" t="s">
        <v>131</v>
      </c>
      <c r="E2944" s="56" t="s">
        <v>140</v>
      </c>
      <c r="F2944" s="58" t="s">
        <v>106</v>
      </c>
      <c r="G2944" s="58" t="s">
        <v>107</v>
      </c>
      <c r="H2944" s="56" t="s">
        <v>140</v>
      </c>
      <c r="I2944" s="59"/>
      <c r="J2944" s="59">
        <f t="shared" si="588"/>
        <v>43579</v>
      </c>
      <c r="K2944" s="56" t="s">
        <v>18</v>
      </c>
      <c r="L2944" s="56" t="s">
        <v>18</v>
      </c>
      <c r="M2944" s="60" t="s">
        <v>19522</v>
      </c>
      <c r="N2944" s="56" t="s">
        <v>19523</v>
      </c>
      <c r="O2944" s="56" t="s">
        <v>29</v>
      </c>
      <c r="P2944" s="56" t="s">
        <v>19525</v>
      </c>
      <c r="Q2944" s="56" t="s">
        <v>17</v>
      </c>
      <c r="R2944" s="59"/>
      <c r="S2944" s="56" t="s">
        <v>108</v>
      </c>
      <c r="T2944" s="56" t="s">
        <v>108</v>
      </c>
      <c r="U2944" s="57"/>
      <c r="V2944" s="77"/>
      <c r="W2944" s="62">
        <v>0</v>
      </c>
      <c r="X2944" s="59"/>
      <c r="Y2944" s="56" t="s">
        <v>108</v>
      </c>
      <c r="Z2944" s="56" t="s">
        <v>121</v>
      </c>
      <c r="AA2944" s="57">
        <v>43549</v>
      </c>
      <c r="AB2944" s="63" t="s">
        <v>168</v>
      </c>
      <c r="AC2944" s="64" t="s">
        <v>183</v>
      </c>
      <c r="AD2944" s="65" t="s">
        <v>97</v>
      </c>
      <c r="AE2944" s="56" t="s">
        <v>90</v>
      </c>
      <c r="AF2944" s="61"/>
      <c r="AG2944" s="61"/>
      <c r="AH2944" s="67" t="str">
        <v>Mar</v>
      </c>
      <c r="AI2944" s="68" t="str">
        <v>Mar</v>
      </c>
      <c r="AJ2944" s="69">
        <f t="shared" si="581"/>
        <v>0</v>
      </c>
      <c r="AK2944" s="70" t="str">
        <f t="shared" si="593"/>
        <v/>
      </c>
      <c r="AL2944" s="71" t="s">
        <v>17409</v>
      </c>
      <c r="AM2944" s="71" t="str">
        <v>2019</v>
      </c>
      <c r="AN2944" s="70">
        <f t="shared" si="594"/>
        <v>43559</v>
      </c>
      <c r="AO2944" s="70" t="s">
        <v>123</v>
      </c>
      <c r="AP2944" s="74">
        <f ca="1"/>
        <v>410</v>
      </c>
    </row>
    <row r="2945" spans="1:42" ht="14.4">
      <c r="A2945" s="55" t="s">
        <v>19526</v>
      </c>
      <c r="B2945" s="56" t="s">
        <v>89</v>
      </c>
      <c r="C2945" s="57">
        <v>43766</v>
      </c>
      <c r="D2945" s="56" t="s">
        <v>119</v>
      </c>
      <c r="E2945" s="56" t="s">
        <v>297</v>
      </c>
      <c r="F2945" s="58" t="s">
        <v>106</v>
      </c>
      <c r="G2945" s="58" t="s">
        <v>107</v>
      </c>
      <c r="H2945" s="56" t="s">
        <v>140</v>
      </c>
      <c r="I2945" s="59"/>
      <c r="J2945" s="59">
        <f t="shared" si="588"/>
        <v>43796</v>
      </c>
      <c r="K2945" s="56" t="s">
        <v>18</v>
      </c>
      <c r="L2945" s="56" t="s">
        <v>18</v>
      </c>
      <c r="M2945" s="60" t="s">
        <v>19527</v>
      </c>
      <c r="N2945" s="56" t="s">
        <v>19527</v>
      </c>
      <c r="O2945" s="56" t="s">
        <v>29</v>
      </c>
      <c r="P2945" s="56" t="s">
        <v>19528</v>
      </c>
      <c r="Q2945" s="56" t="s">
        <v>17</v>
      </c>
      <c r="R2945" s="59"/>
      <c r="S2945" s="56" t="s">
        <v>108</v>
      </c>
      <c r="T2945" s="56" t="s">
        <v>108</v>
      </c>
      <c r="U2945" s="57"/>
      <c r="V2945" s="77"/>
      <c r="W2945" s="62" t="s">
        <v>146</v>
      </c>
      <c r="X2945" s="59"/>
      <c r="Y2945" s="56" t="s">
        <v>108</v>
      </c>
      <c r="Z2945" s="56" t="s">
        <v>121</v>
      </c>
      <c r="AA2945" s="57">
        <v>43768</v>
      </c>
      <c r="AB2945" s="63" t="s">
        <v>389</v>
      </c>
      <c r="AC2945" s="64" t="s">
        <v>11824</v>
      </c>
      <c r="AD2945" s="56" t="s">
        <v>97</v>
      </c>
      <c r="AE2945" s="56" t="s">
        <v>119</v>
      </c>
      <c r="AF2945" s="61"/>
      <c r="AG2945" s="61"/>
      <c r="AH2945" s="67" t="str">
        <v>Oct</v>
      </c>
      <c r="AI2945" s="68" t="str">
        <v>Oct</v>
      </c>
      <c r="AJ2945" s="69">
        <f t="shared" si="581"/>
        <v>2</v>
      </c>
      <c r="AK2945" s="70" t="str">
        <f t="shared" si="593"/>
        <v/>
      </c>
      <c r="AL2945" s="71" t="s">
        <v>17409</v>
      </c>
      <c r="AM2945" s="71" t="str">
        <v>2019</v>
      </c>
      <c r="AN2945" s="70"/>
      <c r="AO2945" s="70" t="s">
        <v>123</v>
      </c>
      <c r="AP2945" s="74">
        <f ca="1"/>
        <v>193</v>
      </c>
    </row>
    <row r="2946" spans="1:42" ht="14.4">
      <c r="A2946" s="55" t="s">
        <v>19529</v>
      </c>
      <c r="B2946" s="56" t="s">
        <v>89</v>
      </c>
      <c r="C2946" s="57">
        <v>43654</v>
      </c>
      <c r="D2946" s="56" t="s">
        <v>90</v>
      </c>
      <c r="E2946" s="56" t="s">
        <v>276</v>
      </c>
      <c r="F2946" s="58" t="s">
        <v>214</v>
      </c>
      <c r="G2946" s="58" t="s">
        <v>214</v>
      </c>
      <c r="H2946" s="56" t="s">
        <v>2445</v>
      </c>
      <c r="I2946" s="57"/>
      <c r="J2946" s="57">
        <f t="shared" si="588"/>
        <v>43684</v>
      </c>
      <c r="K2946" s="56" t="s">
        <v>18</v>
      </c>
      <c r="L2946" s="56" t="s">
        <v>18</v>
      </c>
      <c r="M2946" s="60" t="s">
        <v>19530</v>
      </c>
      <c r="N2946" s="56" t="s">
        <v>19531</v>
      </c>
      <c r="O2946" s="56" t="s">
        <v>27</v>
      </c>
      <c r="P2946" s="56" t="s">
        <v>19532</v>
      </c>
      <c r="Q2946" s="56" t="s">
        <v>96</v>
      </c>
      <c r="R2946" s="57"/>
      <c r="S2946" s="56"/>
      <c r="T2946" s="56"/>
      <c r="U2946" s="59"/>
      <c r="V2946" s="77"/>
      <c r="W2946" s="77"/>
      <c r="X2946" s="59"/>
      <c r="Y2946" s="61"/>
      <c r="Z2946" s="56" t="s">
        <v>123</v>
      </c>
      <c r="AA2946" s="57">
        <v>43658</v>
      </c>
      <c r="AB2946" s="75"/>
      <c r="AC2946" s="64" t="s">
        <v>19533</v>
      </c>
      <c r="AD2946" s="56" t="s">
        <v>294</v>
      </c>
      <c r="AE2946" s="61"/>
      <c r="AF2946" s="61"/>
      <c r="AG2946" s="61"/>
      <c r="AH2946" s="67" t="str">
        <v>Jul</v>
      </c>
      <c r="AI2946" s="68" t="str">
        <v>Jul</v>
      </c>
      <c r="AJ2946" s="69">
        <f t="shared" si="581"/>
        <v>4</v>
      </c>
      <c r="AK2946" s="70" t="str">
        <f t="shared" si="593"/>
        <v/>
      </c>
      <c r="AL2946" s="71" t="s">
        <v>17409</v>
      </c>
      <c r="AM2946" s="71" t="str">
        <v>2019</v>
      </c>
      <c r="AN2946" s="70">
        <f t="shared" ref="AN2946:AN2950" si="595">IF(C2946="","",SUM(C2946+10))</f>
        <v>43664</v>
      </c>
      <c r="AO2946" s="70" t="s">
        <v>123</v>
      </c>
      <c r="AP2946" s="74">
        <f ca="1"/>
        <v>305</v>
      </c>
    </row>
    <row r="2947" spans="1:42" ht="14.4">
      <c r="A2947" s="55" t="s">
        <v>19534</v>
      </c>
      <c r="B2947" s="56" t="s">
        <v>89</v>
      </c>
      <c r="C2947" s="57">
        <v>43654</v>
      </c>
      <c r="D2947" s="56" t="s">
        <v>111</v>
      </c>
      <c r="E2947" s="56" t="s">
        <v>12</v>
      </c>
      <c r="F2947" s="58" t="s">
        <v>106</v>
      </c>
      <c r="G2947" s="58" t="s">
        <v>107</v>
      </c>
      <c r="H2947" s="56" t="s">
        <v>12</v>
      </c>
      <c r="I2947" s="57"/>
      <c r="J2947" s="57">
        <f t="shared" si="588"/>
        <v>43684</v>
      </c>
      <c r="K2947" s="56" t="s">
        <v>18</v>
      </c>
      <c r="L2947" s="56" t="s">
        <v>18</v>
      </c>
      <c r="M2947" s="60" t="s">
        <v>19535</v>
      </c>
      <c r="N2947" s="56"/>
      <c r="O2947" s="56" t="s">
        <v>189</v>
      </c>
      <c r="P2947" s="56" t="s">
        <v>19536</v>
      </c>
      <c r="Q2947" s="56" t="s">
        <v>28</v>
      </c>
      <c r="R2947" s="57"/>
      <c r="S2947" s="56"/>
      <c r="T2947" s="56"/>
      <c r="U2947" s="57"/>
      <c r="V2947" s="62"/>
      <c r="W2947" s="62"/>
      <c r="X2947" s="57"/>
      <c r="Y2947" s="61"/>
      <c r="Z2947" s="56" t="s">
        <v>121</v>
      </c>
      <c r="AA2947" s="57">
        <v>43654</v>
      </c>
      <c r="AB2947" s="63" t="s">
        <v>163</v>
      </c>
      <c r="AC2947" s="64"/>
      <c r="AD2947" s="65" t="s">
        <v>97</v>
      </c>
      <c r="AE2947" s="56" t="s">
        <v>111</v>
      </c>
      <c r="AF2947" s="61"/>
      <c r="AG2947" s="61"/>
      <c r="AH2947" s="67" t="str">
        <v>Jul</v>
      </c>
      <c r="AI2947" s="68" t="str">
        <v>Jul</v>
      </c>
      <c r="AJ2947" s="69">
        <f t="shared" si="581"/>
        <v>0</v>
      </c>
      <c r="AK2947" s="70" t="str">
        <f t="shared" si="593"/>
        <v/>
      </c>
      <c r="AL2947" s="71" t="s">
        <v>17409</v>
      </c>
      <c r="AM2947" s="71" t="str">
        <v>2019</v>
      </c>
      <c r="AN2947" s="70">
        <f t="shared" si="595"/>
        <v>43664</v>
      </c>
      <c r="AO2947" s="70" t="s">
        <v>123</v>
      </c>
      <c r="AP2947" s="74">
        <f ca="1"/>
        <v>305</v>
      </c>
    </row>
    <row r="2948" spans="1:42" ht="14.4">
      <c r="A2948" s="55" t="s">
        <v>19537</v>
      </c>
      <c r="B2948" s="56" t="s">
        <v>89</v>
      </c>
      <c r="C2948" s="57">
        <v>43657</v>
      </c>
      <c r="D2948" s="56" t="s">
        <v>90</v>
      </c>
      <c r="E2948" s="56" t="s">
        <v>140</v>
      </c>
      <c r="F2948" s="58" t="s">
        <v>106</v>
      </c>
      <c r="G2948" s="58" t="s">
        <v>107</v>
      </c>
      <c r="H2948" s="56" t="s">
        <v>140</v>
      </c>
      <c r="I2948" s="57"/>
      <c r="J2948" s="57">
        <f t="shared" si="588"/>
        <v>43687</v>
      </c>
      <c r="K2948" s="56" t="s">
        <v>18</v>
      </c>
      <c r="L2948" s="56" t="s">
        <v>18</v>
      </c>
      <c r="M2948" s="60" t="s">
        <v>19538</v>
      </c>
      <c r="N2948" s="56" t="s">
        <v>19539</v>
      </c>
      <c r="O2948" s="56" t="s">
        <v>20</v>
      </c>
      <c r="P2948" s="56" t="s">
        <v>19540</v>
      </c>
      <c r="Q2948" s="56" t="s">
        <v>17</v>
      </c>
      <c r="R2948" s="57"/>
      <c r="S2948" s="56" t="s">
        <v>18</v>
      </c>
      <c r="T2948" s="56" t="s">
        <v>108</v>
      </c>
      <c r="U2948" s="57"/>
      <c r="V2948" s="62"/>
      <c r="W2948" s="62">
        <v>0</v>
      </c>
      <c r="X2948" s="57"/>
      <c r="Y2948" s="56" t="s">
        <v>108</v>
      </c>
      <c r="Z2948" s="56" t="s">
        <v>121</v>
      </c>
      <c r="AA2948" s="57">
        <v>43663</v>
      </c>
      <c r="AB2948" s="63" t="s">
        <v>163</v>
      </c>
      <c r="AC2948" s="64" t="s">
        <v>19541</v>
      </c>
      <c r="AD2948" s="65" t="s">
        <v>97</v>
      </c>
      <c r="AE2948" s="56" t="s">
        <v>131</v>
      </c>
      <c r="AF2948" s="61"/>
      <c r="AG2948" s="61"/>
      <c r="AH2948" s="67" t="str">
        <v>Jul</v>
      </c>
      <c r="AI2948" s="68" t="str">
        <v>Jul</v>
      </c>
      <c r="AJ2948" s="69">
        <f t="shared" si="581"/>
        <v>6</v>
      </c>
      <c r="AK2948" s="70" t="str">
        <f t="shared" si="593"/>
        <v/>
      </c>
      <c r="AL2948" s="71" t="s">
        <v>17409</v>
      </c>
      <c r="AM2948" s="71" t="str">
        <v>2019</v>
      </c>
      <c r="AN2948" s="70">
        <f t="shared" si="595"/>
        <v>43667</v>
      </c>
      <c r="AO2948" s="70" t="s">
        <v>123</v>
      </c>
      <c r="AP2948" s="74">
        <f ca="1"/>
        <v>302</v>
      </c>
    </row>
    <row r="2949" spans="1:42" ht="14.4">
      <c r="A2949" s="55" t="s">
        <v>19542</v>
      </c>
      <c r="B2949" s="56" t="s">
        <v>89</v>
      </c>
      <c r="C2949" s="57">
        <v>43697</v>
      </c>
      <c r="D2949" s="56" t="s">
        <v>90</v>
      </c>
      <c r="E2949" s="56" t="s">
        <v>129</v>
      </c>
      <c r="F2949" s="58" t="s">
        <v>106</v>
      </c>
      <c r="G2949" s="58" t="s">
        <v>107</v>
      </c>
      <c r="H2949" s="56" t="s">
        <v>129</v>
      </c>
      <c r="I2949" s="57"/>
      <c r="J2949" s="57">
        <f t="shared" si="588"/>
        <v>43727</v>
      </c>
      <c r="K2949" s="56" t="s">
        <v>18</v>
      </c>
      <c r="L2949" s="56" t="s">
        <v>14</v>
      </c>
      <c r="M2949" s="60" t="s">
        <v>19543</v>
      </c>
      <c r="N2949" s="56" t="s">
        <v>19544</v>
      </c>
      <c r="O2949" s="61"/>
      <c r="P2949" s="56" t="s">
        <v>108</v>
      </c>
      <c r="Q2949" s="56" t="s">
        <v>133</v>
      </c>
      <c r="R2949" s="57"/>
      <c r="S2949" s="56" t="s">
        <v>108</v>
      </c>
      <c r="T2949" s="56" t="s">
        <v>108</v>
      </c>
      <c r="U2949" s="57"/>
      <c r="V2949" s="62"/>
      <c r="W2949" s="62" t="s">
        <v>108</v>
      </c>
      <c r="X2949" s="57"/>
      <c r="Y2949" s="56" t="s">
        <v>108</v>
      </c>
      <c r="Z2949" s="56" t="s">
        <v>123</v>
      </c>
      <c r="AA2949" s="57">
        <v>43703</v>
      </c>
      <c r="AB2949" s="63" t="s">
        <v>124</v>
      </c>
      <c r="AC2949" s="64" t="s">
        <v>19545</v>
      </c>
      <c r="AD2949" s="56" t="s">
        <v>118</v>
      </c>
      <c r="AE2949" s="56" t="s">
        <v>90</v>
      </c>
      <c r="AF2949" s="61"/>
      <c r="AG2949" s="61"/>
      <c r="AH2949" s="67" t="str">
        <v>Aug</v>
      </c>
      <c r="AI2949" s="68" t="str">
        <v>Aug</v>
      </c>
      <c r="AJ2949" s="69">
        <f t="shared" si="581"/>
        <v>6</v>
      </c>
      <c r="AK2949" s="70" t="str">
        <f t="shared" si="593"/>
        <v/>
      </c>
      <c r="AL2949" s="71" t="s">
        <v>17409</v>
      </c>
      <c r="AM2949" s="71" t="str">
        <v>2019</v>
      </c>
      <c r="AN2949" s="70">
        <f t="shared" si="595"/>
        <v>43707</v>
      </c>
      <c r="AO2949" s="70" t="s">
        <v>123</v>
      </c>
      <c r="AP2949" s="74">
        <f ca="1"/>
        <v>262</v>
      </c>
    </row>
    <row r="2950" spans="1:42" ht="14.4">
      <c r="A2950" s="55" t="s">
        <v>19546</v>
      </c>
      <c r="B2950" s="56" t="s">
        <v>89</v>
      </c>
      <c r="C2950" s="57">
        <v>43717</v>
      </c>
      <c r="D2950" s="56" t="s">
        <v>90</v>
      </c>
      <c r="E2950" s="56" t="s">
        <v>12</v>
      </c>
      <c r="F2950" s="58" t="s">
        <v>106</v>
      </c>
      <c r="G2950" s="58" t="s">
        <v>107</v>
      </c>
      <c r="H2950" s="56" t="s">
        <v>12</v>
      </c>
      <c r="I2950" s="57"/>
      <c r="J2950" s="57">
        <f t="shared" si="588"/>
        <v>43747</v>
      </c>
      <c r="K2950" s="56" t="s">
        <v>18</v>
      </c>
      <c r="L2950" s="56" t="s">
        <v>18</v>
      </c>
      <c r="M2950" s="60" t="s">
        <v>19547</v>
      </c>
      <c r="N2950" s="56" t="s">
        <v>19548</v>
      </c>
      <c r="O2950" s="56" t="s">
        <v>29</v>
      </c>
      <c r="P2950" s="56" t="s">
        <v>19549</v>
      </c>
      <c r="Q2950" s="56" t="s">
        <v>17</v>
      </c>
      <c r="R2950" s="57"/>
      <c r="S2950" s="56"/>
      <c r="T2950" s="56"/>
      <c r="U2950" s="57"/>
      <c r="V2950" s="62"/>
      <c r="W2950" s="62"/>
      <c r="X2950" s="57"/>
      <c r="Y2950" s="56"/>
      <c r="Z2950" s="56" t="s">
        <v>123</v>
      </c>
      <c r="AA2950" s="57">
        <v>43717</v>
      </c>
      <c r="AB2950" s="75"/>
      <c r="AC2950" s="64" t="s">
        <v>19550</v>
      </c>
      <c r="AD2950" s="56" t="s">
        <v>179</v>
      </c>
      <c r="AE2950" s="56" t="s">
        <v>90</v>
      </c>
      <c r="AF2950" s="61"/>
      <c r="AG2950" s="61"/>
      <c r="AH2950" s="67" t="str">
        <v>Sep</v>
      </c>
      <c r="AI2950" s="68" t="str">
        <v>Sep</v>
      </c>
      <c r="AJ2950" s="69">
        <f t="shared" si="581"/>
        <v>0</v>
      </c>
      <c r="AK2950" s="70" t="str">
        <f t="shared" si="593"/>
        <v/>
      </c>
      <c r="AL2950" s="71" t="s">
        <v>17409</v>
      </c>
      <c r="AM2950" s="71" t="str">
        <v>2019</v>
      </c>
      <c r="AN2950" s="70">
        <f t="shared" si="595"/>
        <v>43727</v>
      </c>
      <c r="AO2950" s="70" t="s">
        <v>123</v>
      </c>
      <c r="AP2950" s="74">
        <f ca="1"/>
        <v>242</v>
      </c>
    </row>
    <row r="2951" spans="1:42" ht="14.4">
      <c r="A2951" s="55" t="s">
        <v>19551</v>
      </c>
      <c r="B2951" s="56" t="s">
        <v>89</v>
      </c>
      <c r="C2951" s="57">
        <v>43789</v>
      </c>
      <c r="D2951" s="56" t="s">
        <v>131</v>
      </c>
      <c r="E2951" s="56" t="s">
        <v>129</v>
      </c>
      <c r="F2951" s="58" t="s">
        <v>106</v>
      </c>
      <c r="G2951" s="58" t="s">
        <v>214</v>
      </c>
      <c r="H2951" s="56" t="s">
        <v>276</v>
      </c>
      <c r="I2951" s="57">
        <v>43790</v>
      </c>
      <c r="J2951" s="59">
        <f t="shared" si="588"/>
        <v>43819</v>
      </c>
      <c r="K2951" s="56" t="s">
        <v>18</v>
      </c>
      <c r="L2951" s="56" t="s">
        <v>18</v>
      </c>
      <c r="M2951" s="60" t="s">
        <v>19552</v>
      </c>
      <c r="N2951" s="56" t="s">
        <v>7730</v>
      </c>
      <c r="O2951" s="56" t="s">
        <v>236</v>
      </c>
      <c r="P2951" s="56"/>
      <c r="Q2951" s="56" t="s">
        <v>150</v>
      </c>
      <c r="R2951" s="59"/>
      <c r="S2951" s="56" t="s">
        <v>14</v>
      </c>
      <c r="T2951" s="56" t="s">
        <v>14</v>
      </c>
      <c r="U2951" s="57"/>
      <c r="V2951" s="77"/>
      <c r="W2951" s="62" t="s">
        <v>108</v>
      </c>
      <c r="X2951" s="59"/>
      <c r="Y2951" s="56" t="s">
        <v>200</v>
      </c>
      <c r="Z2951" s="56" t="s">
        <v>123</v>
      </c>
      <c r="AA2951" s="57">
        <v>43796</v>
      </c>
      <c r="AB2951" s="75"/>
      <c r="AC2951" s="64" t="s">
        <v>19553</v>
      </c>
      <c r="AD2951" s="56" t="s">
        <v>294</v>
      </c>
      <c r="AE2951" s="56" t="s">
        <v>119</v>
      </c>
      <c r="AF2951" s="61"/>
      <c r="AG2951" s="61"/>
      <c r="AH2951" s="67" t="str">
        <v>Nov</v>
      </c>
      <c r="AI2951" s="68" t="str">
        <v>Nov</v>
      </c>
      <c r="AJ2951" s="69">
        <f t="shared" si="581"/>
        <v>7</v>
      </c>
      <c r="AK2951" s="70"/>
      <c r="AL2951" s="71"/>
      <c r="AM2951" s="71" t="str">
        <v>2019</v>
      </c>
      <c r="AN2951" s="70"/>
      <c r="AO2951" s="70" t="s">
        <v>123</v>
      </c>
      <c r="AP2951" s="74">
        <f ca="1"/>
        <v>170</v>
      </c>
    </row>
    <row r="2952" spans="1:42" ht="14.4">
      <c r="A2952" s="55" t="s">
        <v>19554</v>
      </c>
      <c r="B2952" s="56" t="s">
        <v>89</v>
      </c>
      <c r="C2952" s="57">
        <v>43714</v>
      </c>
      <c r="D2952" s="56" t="s">
        <v>119</v>
      </c>
      <c r="E2952" s="56" t="s">
        <v>297</v>
      </c>
      <c r="F2952" s="58" t="s">
        <v>106</v>
      </c>
      <c r="G2952" s="58" t="s">
        <v>107</v>
      </c>
      <c r="H2952" s="56" t="s">
        <v>140</v>
      </c>
      <c r="I2952" s="59"/>
      <c r="J2952" s="59">
        <f t="shared" si="588"/>
        <v>43744</v>
      </c>
      <c r="K2952" s="56" t="s">
        <v>18</v>
      </c>
      <c r="L2952" s="56" t="s">
        <v>18</v>
      </c>
      <c r="M2952" s="60" t="s">
        <v>19555</v>
      </c>
      <c r="N2952" s="56" t="s">
        <v>19556</v>
      </c>
      <c r="O2952" s="56" t="s">
        <v>29</v>
      </c>
      <c r="P2952" s="56" t="s">
        <v>19557</v>
      </c>
      <c r="Q2952" s="56" t="s">
        <v>678</v>
      </c>
      <c r="R2952" s="57"/>
      <c r="S2952" s="56" t="s">
        <v>108</v>
      </c>
      <c r="T2952" s="56" t="s">
        <v>108</v>
      </c>
      <c r="U2952" s="59"/>
      <c r="V2952" s="77"/>
      <c r="W2952" s="62">
        <v>2.75</v>
      </c>
      <c r="X2952" s="57">
        <v>43717</v>
      </c>
      <c r="Y2952" s="56" t="s">
        <v>108</v>
      </c>
      <c r="Z2952" s="56" t="s">
        <v>121</v>
      </c>
      <c r="AA2952" s="57">
        <v>43717</v>
      </c>
      <c r="AB2952" s="63" t="s">
        <v>289</v>
      </c>
      <c r="AC2952" s="64" t="s">
        <v>19558</v>
      </c>
      <c r="AD2952" s="65" t="s">
        <v>97</v>
      </c>
      <c r="AE2952" s="56" t="s">
        <v>90</v>
      </c>
      <c r="AF2952" s="61"/>
      <c r="AG2952" s="61"/>
      <c r="AH2952" s="67" t="str">
        <v>Sep</v>
      </c>
      <c r="AI2952" s="68" t="str">
        <v>Sep</v>
      </c>
      <c r="AJ2952" s="69">
        <f t="shared" si="581"/>
        <v>3</v>
      </c>
      <c r="AK2952" s="70" t="str">
        <f>IF(R2952="","",SUM(R2952+30))</f>
        <v/>
      </c>
      <c r="AL2952" s="71" t="s">
        <v>17409</v>
      </c>
      <c r="AM2952" s="71" t="str">
        <v>2019</v>
      </c>
      <c r="AN2952" s="70">
        <f>IF(C2952="","",SUM(C2952+10))</f>
        <v>43724</v>
      </c>
      <c r="AO2952" s="70" t="s">
        <v>123</v>
      </c>
      <c r="AP2952" s="74">
        <f ca="1"/>
        <v>245</v>
      </c>
    </row>
    <row r="2953" spans="1:42" ht="14.4">
      <c r="A2953" s="55" t="s">
        <v>19559</v>
      </c>
      <c r="B2953" s="56" t="s">
        <v>89</v>
      </c>
      <c r="C2953" s="57">
        <v>43830</v>
      </c>
      <c r="D2953" s="56" t="s">
        <v>119</v>
      </c>
      <c r="E2953" s="56" t="s">
        <v>196</v>
      </c>
      <c r="F2953" s="58" t="s">
        <v>106</v>
      </c>
      <c r="G2953" s="58" t="s">
        <v>113</v>
      </c>
      <c r="H2953" s="56" t="s">
        <v>196</v>
      </c>
      <c r="I2953" s="57">
        <v>43830</v>
      </c>
      <c r="J2953" s="59">
        <f t="shared" si="588"/>
        <v>43860</v>
      </c>
      <c r="K2953" s="56" t="s">
        <v>18</v>
      </c>
      <c r="L2953" s="56" t="s">
        <v>108</v>
      </c>
      <c r="M2953" s="60" t="s">
        <v>19560</v>
      </c>
      <c r="N2953" s="56" t="s">
        <v>19561</v>
      </c>
      <c r="O2953" s="56" t="s">
        <v>249</v>
      </c>
      <c r="P2953" s="56" t="s">
        <v>17082</v>
      </c>
      <c r="Q2953" s="56" t="s">
        <v>117</v>
      </c>
      <c r="R2953" s="59"/>
      <c r="S2953" s="56" t="s">
        <v>108</v>
      </c>
      <c r="T2953" s="56" t="s">
        <v>108</v>
      </c>
      <c r="U2953" s="57"/>
      <c r="V2953" s="62">
        <v>25</v>
      </c>
      <c r="W2953" s="62">
        <v>50</v>
      </c>
      <c r="X2953" s="57">
        <v>43872</v>
      </c>
      <c r="Y2953" s="61"/>
      <c r="Z2953" s="56" t="s">
        <v>121</v>
      </c>
      <c r="AA2953" s="57">
        <v>43887</v>
      </c>
      <c r="AB2953" s="75"/>
      <c r="AC2953" s="64" t="s">
        <v>19562</v>
      </c>
      <c r="AD2953" s="56" t="s">
        <v>97</v>
      </c>
      <c r="AE2953" s="56" t="s">
        <v>119</v>
      </c>
      <c r="AF2953" s="61"/>
      <c r="AG2953" s="61"/>
      <c r="AH2953" s="67" t="str">
        <v>Dec</v>
      </c>
      <c r="AI2953" s="68" t="str">
        <v>Feb</v>
      </c>
      <c r="AJ2953" s="69">
        <f t="shared" si="581"/>
        <v>57</v>
      </c>
      <c r="AK2953" s="70"/>
      <c r="AL2953" s="71"/>
      <c r="AM2953" s="71" t="str">
        <v>2019</v>
      </c>
      <c r="AN2953" s="70"/>
      <c r="AO2953" s="70" t="s">
        <v>123</v>
      </c>
      <c r="AP2953" s="74">
        <f ca="1"/>
        <v>129</v>
      </c>
    </row>
    <row r="2954" spans="1:42" ht="14.4">
      <c r="A2954" s="55" t="s">
        <v>19563</v>
      </c>
      <c r="B2954" s="56" t="s">
        <v>89</v>
      </c>
      <c r="C2954" s="57">
        <v>43566</v>
      </c>
      <c r="D2954" s="56" t="s">
        <v>119</v>
      </c>
      <c r="E2954" s="56" t="s">
        <v>140</v>
      </c>
      <c r="F2954" s="58" t="s">
        <v>106</v>
      </c>
      <c r="G2954" s="58" t="s">
        <v>107</v>
      </c>
      <c r="H2954" s="56" t="s">
        <v>140</v>
      </c>
      <c r="I2954" s="57"/>
      <c r="J2954" s="57">
        <f t="shared" si="588"/>
        <v>43596</v>
      </c>
      <c r="K2954" s="56" t="s">
        <v>18</v>
      </c>
      <c r="L2954" s="56" t="s">
        <v>14</v>
      </c>
      <c r="M2954" s="60" t="s">
        <v>19564</v>
      </c>
      <c r="N2954" s="56" t="s">
        <v>19565</v>
      </c>
      <c r="O2954" s="56"/>
      <c r="P2954" s="56" t="s">
        <v>108</v>
      </c>
      <c r="Q2954" s="56" t="s">
        <v>96</v>
      </c>
      <c r="R2954" s="57"/>
      <c r="S2954" s="56" t="s">
        <v>108</v>
      </c>
      <c r="T2954" s="56" t="s">
        <v>108</v>
      </c>
      <c r="U2954" s="57"/>
      <c r="V2954" s="62"/>
      <c r="W2954" s="62" t="s">
        <v>108</v>
      </c>
      <c r="X2954" s="57"/>
      <c r="Y2954" s="56" t="s">
        <v>108</v>
      </c>
      <c r="Z2954" s="56" t="s">
        <v>108</v>
      </c>
      <c r="AA2954" s="57">
        <v>43566</v>
      </c>
      <c r="AB2954" s="63" t="s">
        <v>244</v>
      </c>
      <c r="AC2954" s="64" t="s">
        <v>4972</v>
      </c>
      <c r="AD2954" s="56" t="s">
        <v>224</v>
      </c>
      <c r="AE2954" s="56"/>
      <c r="AF2954" s="61"/>
      <c r="AG2954" s="61"/>
      <c r="AH2954" s="67" t="str">
        <v>Apr</v>
      </c>
      <c r="AI2954" s="68" t="str">
        <v>Apr</v>
      </c>
      <c r="AJ2954" s="69">
        <f t="shared" si="581"/>
        <v>0</v>
      </c>
      <c r="AK2954" s="70" t="str">
        <f t="shared" ref="AK2954:AK2957" si="596">IF(R2954="","",SUM(R2954+30))</f>
        <v/>
      </c>
      <c r="AL2954" s="71" t="s">
        <v>17409</v>
      </c>
      <c r="AM2954" s="71" t="str">
        <v>2019</v>
      </c>
      <c r="AN2954" s="70">
        <f t="shared" ref="AN2954:AN2957" si="597">IF(C2954="","",SUM(C2954+10))</f>
        <v>43576</v>
      </c>
      <c r="AO2954" s="70" t="s">
        <v>123</v>
      </c>
      <c r="AP2954" s="74">
        <f ca="1"/>
        <v>393</v>
      </c>
    </row>
    <row r="2955" spans="1:42" ht="14.4">
      <c r="A2955" s="55" t="s">
        <v>19566</v>
      </c>
      <c r="B2955" s="56" t="s">
        <v>89</v>
      </c>
      <c r="C2955" s="57">
        <v>43466</v>
      </c>
      <c r="D2955" s="56" t="s">
        <v>119</v>
      </c>
      <c r="E2955" s="56" t="s">
        <v>12</v>
      </c>
      <c r="F2955" s="58" t="s">
        <v>106</v>
      </c>
      <c r="G2955" s="58" t="s">
        <v>107</v>
      </c>
      <c r="H2955" s="56" t="s">
        <v>12</v>
      </c>
      <c r="I2955" s="57"/>
      <c r="J2955" s="57">
        <f t="shared" si="588"/>
        <v>43496</v>
      </c>
      <c r="K2955" s="56" t="s">
        <v>18</v>
      </c>
      <c r="L2955" s="56" t="s">
        <v>18</v>
      </c>
      <c r="M2955" s="60" t="s">
        <v>1797</v>
      </c>
      <c r="N2955" s="56" t="s">
        <v>7654</v>
      </c>
      <c r="O2955" s="56" t="s">
        <v>132</v>
      </c>
      <c r="P2955" s="56" t="s">
        <v>1799</v>
      </c>
      <c r="Q2955" s="56" t="s">
        <v>17</v>
      </c>
      <c r="R2955" s="57"/>
      <c r="S2955" s="56"/>
      <c r="T2955" s="56"/>
      <c r="U2955" s="57"/>
      <c r="V2955" s="62"/>
      <c r="W2955" s="62"/>
      <c r="X2955" s="57"/>
      <c r="Y2955" s="61"/>
      <c r="Z2955" s="56" t="s">
        <v>121</v>
      </c>
      <c r="AA2955" s="57">
        <v>43503</v>
      </c>
      <c r="AB2955" s="75"/>
      <c r="AC2955" s="64"/>
      <c r="AD2955" s="65" t="s">
        <v>97</v>
      </c>
      <c r="AE2955" s="65" t="s">
        <v>119</v>
      </c>
      <c r="AF2955" s="66"/>
      <c r="AG2955" s="66"/>
      <c r="AH2955" s="67" t="str">
        <v>Jan</v>
      </c>
      <c r="AI2955" s="68" t="str">
        <v>Feb</v>
      </c>
      <c r="AJ2955" s="69">
        <f t="shared" si="581"/>
        <v>37</v>
      </c>
      <c r="AK2955" s="70" t="str">
        <f t="shared" si="596"/>
        <v/>
      </c>
      <c r="AL2955" s="71" t="s">
        <v>17409</v>
      </c>
      <c r="AM2955" s="71" t="str">
        <v>2019</v>
      </c>
      <c r="AN2955" s="70">
        <f t="shared" si="597"/>
        <v>43476</v>
      </c>
      <c r="AO2955" s="70" t="s">
        <v>123</v>
      </c>
      <c r="AP2955" s="74">
        <f ca="1"/>
        <v>493</v>
      </c>
    </row>
    <row r="2956" spans="1:42" ht="14.4">
      <c r="A2956" s="55" t="s">
        <v>19567</v>
      </c>
      <c r="B2956" s="56" t="s">
        <v>89</v>
      </c>
      <c r="C2956" s="57">
        <v>43689</v>
      </c>
      <c r="D2956" s="56" t="s">
        <v>119</v>
      </c>
      <c r="E2956" s="56" t="s">
        <v>196</v>
      </c>
      <c r="F2956" s="58" t="s">
        <v>106</v>
      </c>
      <c r="G2956" s="58" t="s">
        <v>113</v>
      </c>
      <c r="H2956" s="56" t="s">
        <v>112</v>
      </c>
      <c r="I2956" s="57"/>
      <c r="J2956" s="57">
        <f t="shared" si="588"/>
        <v>43719</v>
      </c>
      <c r="K2956" s="56" t="s">
        <v>18</v>
      </c>
      <c r="L2956" s="56" t="s">
        <v>18</v>
      </c>
      <c r="M2956" s="60" t="s">
        <v>19568</v>
      </c>
      <c r="N2956" s="56" t="s">
        <v>19569</v>
      </c>
      <c r="O2956" s="56" t="s">
        <v>29</v>
      </c>
      <c r="P2956" s="56" t="s">
        <v>19319</v>
      </c>
      <c r="Q2956" s="56" t="s">
        <v>116</v>
      </c>
      <c r="R2956" s="57">
        <v>43693</v>
      </c>
      <c r="S2956" s="56" t="s">
        <v>108</v>
      </c>
      <c r="T2956" s="56" t="s">
        <v>108</v>
      </c>
      <c r="U2956" s="57">
        <v>43762</v>
      </c>
      <c r="V2956" s="62"/>
      <c r="W2956" s="62">
        <v>17.75</v>
      </c>
      <c r="X2956" s="57">
        <v>43774</v>
      </c>
      <c r="Y2956" s="56" t="s">
        <v>108</v>
      </c>
      <c r="Z2956" s="56" t="s">
        <v>121</v>
      </c>
      <c r="AA2956" s="57">
        <v>43775</v>
      </c>
      <c r="AB2956" s="63"/>
      <c r="AC2956" s="64" t="s">
        <v>19570</v>
      </c>
      <c r="AD2956" s="56" t="s">
        <v>97</v>
      </c>
      <c r="AE2956" s="56" t="s">
        <v>90</v>
      </c>
      <c r="AF2956" s="61"/>
      <c r="AG2956" s="61"/>
      <c r="AH2956" s="67" t="str">
        <v>Aug</v>
      </c>
      <c r="AI2956" s="68" t="str">
        <v>Nov</v>
      </c>
      <c r="AJ2956" s="69">
        <f t="shared" si="581"/>
        <v>86</v>
      </c>
      <c r="AK2956" s="70">
        <f t="shared" si="596"/>
        <v>43723</v>
      </c>
      <c r="AL2956" s="71">
        <v>-52</v>
      </c>
      <c r="AM2956" s="71" t="str">
        <v>2019</v>
      </c>
      <c r="AN2956" s="70">
        <f t="shared" si="597"/>
        <v>43699</v>
      </c>
      <c r="AO2956" s="70" t="s">
        <v>121</v>
      </c>
      <c r="AP2956" s="74">
        <f ca="1"/>
        <v>270</v>
      </c>
    </row>
    <row r="2957" spans="1:42" ht="14.4">
      <c r="A2957" s="55" t="s">
        <v>19571</v>
      </c>
      <c r="B2957" s="56" t="s">
        <v>89</v>
      </c>
      <c r="C2957" s="57">
        <v>43675</v>
      </c>
      <c r="D2957" s="56" t="s">
        <v>119</v>
      </c>
      <c r="E2957" s="56" t="s">
        <v>112</v>
      </c>
      <c r="F2957" s="58" t="s">
        <v>106</v>
      </c>
      <c r="G2957" s="58" t="s">
        <v>214</v>
      </c>
      <c r="H2957" s="56" t="s">
        <v>276</v>
      </c>
      <c r="I2957" s="57">
        <v>43700</v>
      </c>
      <c r="J2957" s="59">
        <f t="shared" si="588"/>
        <v>43705</v>
      </c>
      <c r="K2957" s="56" t="s">
        <v>18</v>
      </c>
      <c r="L2957" s="56" t="s">
        <v>14</v>
      </c>
      <c r="M2957" s="60" t="s">
        <v>1225</v>
      </c>
      <c r="N2957" s="56" t="s">
        <v>19572</v>
      </c>
      <c r="O2957" s="56" t="s">
        <v>132</v>
      </c>
      <c r="P2957" s="56" t="s">
        <v>19573</v>
      </c>
      <c r="Q2957" s="56" t="s">
        <v>256</v>
      </c>
      <c r="R2957" s="57">
        <v>43684</v>
      </c>
      <c r="S2957" s="56" t="s">
        <v>108</v>
      </c>
      <c r="T2957" s="56" t="s">
        <v>108</v>
      </c>
      <c r="U2957" s="57">
        <v>43684</v>
      </c>
      <c r="V2957" s="77"/>
      <c r="W2957" s="62" t="s">
        <v>108</v>
      </c>
      <c r="X2957" s="59"/>
      <c r="Y2957" s="56" t="s">
        <v>108</v>
      </c>
      <c r="Z2957" s="56" t="s">
        <v>123</v>
      </c>
      <c r="AA2957" s="57">
        <v>43847</v>
      </c>
      <c r="AB2957" s="75"/>
      <c r="AC2957" s="64" t="s">
        <v>19574</v>
      </c>
      <c r="AD2957" s="56" t="s">
        <v>179</v>
      </c>
      <c r="AE2957" s="56"/>
      <c r="AF2957" s="61"/>
      <c r="AG2957" s="61"/>
      <c r="AH2957" s="67" t="str">
        <v>Jul</v>
      </c>
      <c r="AI2957" s="68" t="str">
        <v>Jan</v>
      </c>
      <c r="AJ2957" s="69">
        <f t="shared" si="581"/>
        <v>172</v>
      </c>
      <c r="AK2957" s="70">
        <f t="shared" si="596"/>
        <v>43714</v>
      </c>
      <c r="AL2957" s="71">
        <v>-133</v>
      </c>
      <c r="AM2957" s="71" t="str">
        <v>2019</v>
      </c>
      <c r="AN2957" s="70">
        <f t="shared" si="597"/>
        <v>43685</v>
      </c>
      <c r="AO2957" s="70" t="s">
        <v>121</v>
      </c>
      <c r="AP2957" s="74">
        <f ca="1"/>
        <v>284</v>
      </c>
    </row>
    <row r="2958" spans="1:42" ht="14.4">
      <c r="A2958" s="55" t="s">
        <v>19575</v>
      </c>
      <c r="B2958" s="56" t="s">
        <v>89</v>
      </c>
      <c r="C2958" s="57">
        <v>43808</v>
      </c>
      <c r="D2958" s="56" t="s">
        <v>119</v>
      </c>
      <c r="E2958" s="56" t="s">
        <v>196</v>
      </c>
      <c r="F2958" s="58" t="s">
        <v>106</v>
      </c>
      <c r="G2958" s="58" t="s">
        <v>113</v>
      </c>
      <c r="H2958" s="56" t="s">
        <v>196</v>
      </c>
      <c r="I2958" s="59"/>
      <c r="J2958" s="59">
        <f t="shared" si="588"/>
        <v>43838</v>
      </c>
      <c r="K2958" s="56" t="s">
        <v>18</v>
      </c>
      <c r="L2958" s="56" t="s">
        <v>108</v>
      </c>
      <c r="M2958" s="60" t="s">
        <v>19576</v>
      </c>
      <c r="N2958" s="56" t="s">
        <v>19577</v>
      </c>
      <c r="O2958" s="56" t="s">
        <v>39</v>
      </c>
      <c r="P2958" s="56" t="s">
        <v>19578</v>
      </c>
      <c r="Q2958" s="56" t="s">
        <v>117</v>
      </c>
      <c r="R2958" s="59"/>
      <c r="S2958" s="56"/>
      <c r="T2958" s="56"/>
      <c r="U2958" s="57"/>
      <c r="V2958" s="62">
        <v>25</v>
      </c>
      <c r="W2958" s="62">
        <v>25</v>
      </c>
      <c r="X2958" s="57">
        <v>43808</v>
      </c>
      <c r="Y2958" s="56" t="s">
        <v>108</v>
      </c>
      <c r="Z2958" s="56" t="s">
        <v>121</v>
      </c>
      <c r="AA2958" s="57">
        <v>43819</v>
      </c>
      <c r="AB2958" s="75"/>
      <c r="AC2958" s="64" t="s">
        <v>19579</v>
      </c>
      <c r="AD2958" s="56" t="s">
        <v>97</v>
      </c>
      <c r="AE2958" s="56" t="s">
        <v>119</v>
      </c>
      <c r="AF2958" s="61"/>
      <c r="AG2958" s="61"/>
      <c r="AH2958" s="67" t="str">
        <v>Dec</v>
      </c>
      <c r="AI2958" s="68" t="str">
        <v>Dec</v>
      </c>
      <c r="AJ2958" s="69">
        <f t="shared" si="581"/>
        <v>11</v>
      </c>
      <c r="AK2958" s="70"/>
      <c r="AL2958" s="71"/>
      <c r="AM2958" s="71" t="str">
        <v>2019</v>
      </c>
      <c r="AN2958" s="70"/>
      <c r="AO2958" s="70" t="s">
        <v>123</v>
      </c>
      <c r="AP2958" s="74">
        <f ca="1"/>
        <v>151</v>
      </c>
    </row>
    <row r="2959" spans="1:42" ht="14.4">
      <c r="A2959" s="55" t="s">
        <v>19580</v>
      </c>
      <c r="B2959" s="56" t="s">
        <v>89</v>
      </c>
      <c r="C2959" s="57">
        <v>43781</v>
      </c>
      <c r="D2959" s="56" t="s">
        <v>119</v>
      </c>
      <c r="E2959" s="56" t="s">
        <v>196</v>
      </c>
      <c r="F2959" s="58" t="s">
        <v>106</v>
      </c>
      <c r="G2959" s="58" t="s">
        <v>113</v>
      </c>
      <c r="H2959" s="56" t="s">
        <v>196</v>
      </c>
      <c r="I2959" s="59"/>
      <c r="J2959" s="57">
        <v>43811</v>
      </c>
      <c r="K2959" s="56" t="s">
        <v>18</v>
      </c>
      <c r="L2959" s="56" t="s">
        <v>18</v>
      </c>
      <c r="M2959" s="60" t="s">
        <v>19581</v>
      </c>
      <c r="N2959" s="56" t="s">
        <v>19582</v>
      </c>
      <c r="O2959" s="56" t="s">
        <v>27</v>
      </c>
      <c r="P2959" s="56" t="s">
        <v>19583</v>
      </c>
      <c r="Q2959" s="56" t="s">
        <v>117</v>
      </c>
      <c r="R2959" s="59"/>
      <c r="S2959" s="56" t="s">
        <v>108</v>
      </c>
      <c r="T2959" s="56" t="s">
        <v>108</v>
      </c>
      <c r="U2959" s="57">
        <v>43782</v>
      </c>
      <c r="V2959" s="62">
        <v>25</v>
      </c>
      <c r="W2959" s="62">
        <v>25</v>
      </c>
      <c r="X2959" s="57">
        <v>43796</v>
      </c>
      <c r="Y2959" s="56" t="s">
        <v>108</v>
      </c>
      <c r="Z2959" s="56" t="s">
        <v>121</v>
      </c>
      <c r="AA2959" s="57">
        <v>43809</v>
      </c>
      <c r="AB2959" s="75"/>
      <c r="AC2959" s="64" t="s">
        <v>19584</v>
      </c>
      <c r="AD2959" s="56" t="s">
        <v>97</v>
      </c>
      <c r="AE2959" s="56" t="s">
        <v>119</v>
      </c>
      <c r="AF2959" s="61"/>
      <c r="AG2959" s="61"/>
      <c r="AH2959" s="67" t="str">
        <v>Nov</v>
      </c>
      <c r="AI2959" s="68" t="str">
        <v>Dec</v>
      </c>
      <c r="AJ2959" s="69">
        <f t="shared" si="581"/>
        <v>28</v>
      </c>
      <c r="AK2959" s="70"/>
      <c r="AL2959" s="71"/>
      <c r="AM2959" s="71" t="str">
        <v>2019</v>
      </c>
      <c r="AN2959" s="70"/>
      <c r="AO2959" s="70" t="s">
        <v>123</v>
      </c>
      <c r="AP2959" s="74">
        <f ca="1"/>
        <v>178</v>
      </c>
    </row>
    <row r="2960" spans="1:42" ht="14.4">
      <c r="A2960" s="55" t="s">
        <v>19585</v>
      </c>
      <c r="B2960" s="56" t="s">
        <v>89</v>
      </c>
      <c r="C2960" s="57">
        <v>43805</v>
      </c>
      <c r="D2960" s="56" t="s">
        <v>119</v>
      </c>
      <c r="E2960" s="56" t="s">
        <v>196</v>
      </c>
      <c r="F2960" s="58" t="s">
        <v>106</v>
      </c>
      <c r="G2960" s="58" t="s">
        <v>113</v>
      </c>
      <c r="H2960" s="56" t="s">
        <v>196</v>
      </c>
      <c r="I2960" s="59"/>
      <c r="J2960" s="59">
        <f t="shared" ref="J2960:J2961" si="598">IF(C2960="","",SUM(C2960+30))</f>
        <v>43835</v>
      </c>
      <c r="K2960" s="56" t="s">
        <v>18</v>
      </c>
      <c r="L2960" s="56" t="s">
        <v>108</v>
      </c>
      <c r="M2960" s="60" t="s">
        <v>19581</v>
      </c>
      <c r="N2960" s="56" t="s">
        <v>1034</v>
      </c>
      <c r="O2960" s="56" t="s">
        <v>271</v>
      </c>
      <c r="P2960" s="56" t="s">
        <v>1035</v>
      </c>
      <c r="Q2960" s="56" t="s">
        <v>256</v>
      </c>
      <c r="R2960" s="57">
        <v>43809</v>
      </c>
      <c r="S2960" s="56" t="s">
        <v>108</v>
      </c>
      <c r="T2960" s="56" t="s">
        <v>108</v>
      </c>
      <c r="U2960" s="57"/>
      <c r="V2960" s="62">
        <v>25</v>
      </c>
      <c r="W2960" s="62">
        <v>25</v>
      </c>
      <c r="X2960" s="59"/>
      <c r="Y2960" s="56" t="s">
        <v>108</v>
      </c>
      <c r="Z2960" s="56" t="s">
        <v>123</v>
      </c>
      <c r="AA2960" s="57">
        <v>43872</v>
      </c>
      <c r="AB2960" s="75"/>
      <c r="AC2960" s="64" t="s">
        <v>19586</v>
      </c>
      <c r="AD2960" s="56" t="s">
        <v>179</v>
      </c>
      <c r="AE2960" s="56"/>
      <c r="AF2960" s="61"/>
      <c r="AG2960" s="61"/>
      <c r="AH2960" s="67" t="str">
        <v>Dec</v>
      </c>
      <c r="AI2960" s="68" t="str">
        <v>Feb</v>
      </c>
      <c r="AJ2960" s="69">
        <f t="shared" si="581"/>
        <v>67</v>
      </c>
      <c r="AK2960" s="70"/>
      <c r="AL2960" s="71"/>
      <c r="AM2960" s="71" t="str">
        <v>2019</v>
      </c>
      <c r="AN2960" s="70"/>
      <c r="AO2960" s="70" t="s">
        <v>121</v>
      </c>
      <c r="AP2960" s="74">
        <f ca="1"/>
        <v>154</v>
      </c>
    </row>
    <row r="2961" spans="1:42" ht="14.4">
      <c r="A2961" s="55" t="s">
        <v>19587</v>
      </c>
      <c r="B2961" s="56" t="s">
        <v>89</v>
      </c>
      <c r="C2961" s="57">
        <v>43763</v>
      </c>
      <c r="D2961" s="56" t="s">
        <v>229</v>
      </c>
      <c r="E2961" s="56" t="s">
        <v>297</v>
      </c>
      <c r="F2961" s="58" t="s">
        <v>106</v>
      </c>
      <c r="G2961" s="58" t="s">
        <v>107</v>
      </c>
      <c r="H2961" s="56" t="s">
        <v>140</v>
      </c>
      <c r="I2961" s="59"/>
      <c r="J2961" s="59">
        <f t="shared" si="598"/>
        <v>43793</v>
      </c>
      <c r="K2961" s="56" t="s">
        <v>18</v>
      </c>
      <c r="L2961" s="56" t="s">
        <v>18</v>
      </c>
      <c r="M2961" s="60" t="s">
        <v>19588</v>
      </c>
      <c r="N2961" s="56" t="s">
        <v>19589</v>
      </c>
      <c r="O2961" s="56" t="s">
        <v>137</v>
      </c>
      <c r="P2961" s="56" t="s">
        <v>9916</v>
      </c>
      <c r="Q2961" s="56" t="s">
        <v>17</v>
      </c>
      <c r="R2961" s="59"/>
      <c r="S2961" s="56" t="s">
        <v>108</v>
      </c>
      <c r="T2961" s="56" t="s">
        <v>108</v>
      </c>
      <c r="U2961" s="57"/>
      <c r="V2961" s="77"/>
      <c r="W2961" s="62" t="s">
        <v>146</v>
      </c>
      <c r="X2961" s="59"/>
      <c r="Y2961" s="56" t="s">
        <v>108</v>
      </c>
      <c r="Z2961" s="56" t="s">
        <v>121</v>
      </c>
      <c r="AA2961" s="57">
        <v>43766</v>
      </c>
      <c r="AB2961" s="63" t="s">
        <v>389</v>
      </c>
      <c r="AC2961" s="64" t="s">
        <v>17253</v>
      </c>
      <c r="AD2961" s="56" t="s">
        <v>97</v>
      </c>
      <c r="AE2961" s="56" t="s">
        <v>90</v>
      </c>
      <c r="AF2961" s="61"/>
      <c r="AG2961" s="61"/>
      <c r="AH2961" s="67" t="str">
        <v>Oct</v>
      </c>
      <c r="AI2961" s="68" t="str">
        <v>Oct</v>
      </c>
      <c r="AJ2961" s="69">
        <f t="shared" si="581"/>
        <v>3</v>
      </c>
      <c r="AK2961" s="70" t="str">
        <f>IF(R2961="","",SUM(R2961+30))</f>
        <v/>
      </c>
      <c r="AL2961" s="71"/>
      <c r="AM2961" s="71" t="str">
        <v>2019</v>
      </c>
      <c r="AN2961" s="70"/>
      <c r="AO2961" s="70" t="s">
        <v>123</v>
      </c>
      <c r="AP2961" s="74">
        <f ca="1"/>
        <v>196</v>
      </c>
    </row>
    <row r="2962" spans="1:42" ht="14.4">
      <c r="A2962" s="55" t="s">
        <v>19590</v>
      </c>
      <c r="B2962" s="56" t="s">
        <v>89</v>
      </c>
      <c r="C2962" s="57">
        <v>43777</v>
      </c>
      <c r="D2962" s="56" t="s">
        <v>119</v>
      </c>
      <c r="E2962" s="56" t="s">
        <v>196</v>
      </c>
      <c r="F2962" s="58" t="s">
        <v>106</v>
      </c>
      <c r="G2962" s="58" t="s">
        <v>113</v>
      </c>
      <c r="H2962" s="56" t="s">
        <v>196</v>
      </c>
      <c r="I2962" s="59"/>
      <c r="J2962" s="57">
        <v>43807</v>
      </c>
      <c r="K2962" s="56" t="s">
        <v>18</v>
      </c>
      <c r="L2962" s="56" t="s">
        <v>14</v>
      </c>
      <c r="M2962" s="60" t="s">
        <v>6128</v>
      </c>
      <c r="N2962" s="56" t="s">
        <v>19591</v>
      </c>
      <c r="O2962" s="56" t="s">
        <v>143</v>
      </c>
      <c r="P2962" s="56" t="s">
        <v>108</v>
      </c>
      <c r="Q2962" s="56" t="s">
        <v>117</v>
      </c>
      <c r="R2962" s="57">
        <v>43777</v>
      </c>
      <c r="S2962" s="56" t="s">
        <v>108</v>
      </c>
      <c r="T2962" s="56" t="s">
        <v>108</v>
      </c>
      <c r="U2962" s="57"/>
      <c r="V2962" s="77"/>
      <c r="W2962" s="62" t="s">
        <v>108</v>
      </c>
      <c r="X2962" s="59"/>
      <c r="Y2962" s="56" t="s">
        <v>108</v>
      </c>
      <c r="Z2962" s="56" t="s">
        <v>123</v>
      </c>
      <c r="AA2962" s="57">
        <v>43777</v>
      </c>
      <c r="AB2962" s="75"/>
      <c r="AC2962" s="64" t="s">
        <v>943</v>
      </c>
      <c r="AD2962" s="56" t="s">
        <v>118</v>
      </c>
      <c r="AE2962" s="56" t="s">
        <v>119</v>
      </c>
      <c r="AF2962" s="61"/>
      <c r="AG2962" s="61"/>
      <c r="AH2962" s="67" t="str">
        <v>Nov</v>
      </c>
      <c r="AI2962" s="68" t="str">
        <v>Nov</v>
      </c>
      <c r="AJ2962" s="69">
        <f t="shared" si="581"/>
        <v>0</v>
      </c>
      <c r="AK2962" s="70"/>
      <c r="AL2962" s="71"/>
      <c r="AM2962" s="71" t="str">
        <v>2019</v>
      </c>
      <c r="AN2962" s="70"/>
      <c r="AO2962" s="70" t="s">
        <v>121</v>
      </c>
      <c r="AP2962" s="74">
        <f ca="1"/>
        <v>182</v>
      </c>
    </row>
    <row r="2963" spans="1:42" ht="26.5">
      <c r="A2963" s="55" t="s">
        <v>19592</v>
      </c>
      <c r="B2963" s="56" t="s">
        <v>89</v>
      </c>
      <c r="C2963" s="57">
        <v>43657</v>
      </c>
      <c r="D2963" s="56" t="s">
        <v>131</v>
      </c>
      <c r="E2963" s="56" t="s">
        <v>140</v>
      </c>
      <c r="F2963" s="58" t="s">
        <v>106</v>
      </c>
      <c r="G2963" s="58" t="s">
        <v>107</v>
      </c>
      <c r="H2963" s="56" t="s">
        <v>140</v>
      </c>
      <c r="I2963" s="57"/>
      <c r="J2963" s="57">
        <f t="shared" ref="J2963:J2977" si="599">IF(C2963="","",SUM(C2963+30))</f>
        <v>43687</v>
      </c>
      <c r="K2963" s="56" t="s">
        <v>18</v>
      </c>
      <c r="L2963" s="56" t="s">
        <v>18</v>
      </c>
      <c r="M2963" s="60" t="s">
        <v>19593</v>
      </c>
      <c r="N2963" s="56" t="s">
        <v>19594</v>
      </c>
      <c r="O2963" s="56" t="s">
        <v>172</v>
      </c>
      <c r="P2963" s="56" t="s">
        <v>3188</v>
      </c>
      <c r="Q2963" s="56" t="s">
        <v>150</v>
      </c>
      <c r="R2963" s="57"/>
      <c r="S2963" s="56" t="s">
        <v>14</v>
      </c>
      <c r="T2963" s="56" t="s">
        <v>108</v>
      </c>
      <c r="U2963" s="57"/>
      <c r="V2963" s="62"/>
      <c r="W2963" s="62"/>
      <c r="X2963" s="57"/>
      <c r="Y2963" s="56" t="s">
        <v>200</v>
      </c>
      <c r="Z2963" s="56" t="s">
        <v>123</v>
      </c>
      <c r="AA2963" s="57">
        <v>43657</v>
      </c>
      <c r="AB2963" s="63" t="s">
        <v>293</v>
      </c>
      <c r="AC2963" s="64" t="s">
        <v>19595</v>
      </c>
      <c r="AD2963" s="56" t="s">
        <v>294</v>
      </c>
      <c r="AE2963" s="56"/>
      <c r="AF2963" s="61"/>
      <c r="AG2963" s="61"/>
      <c r="AH2963" s="67" t="str">
        <v>Jul</v>
      </c>
      <c r="AI2963" s="68" t="str">
        <v>Jul</v>
      </c>
      <c r="AJ2963" s="69">
        <f t="shared" si="581"/>
        <v>0</v>
      </c>
      <c r="AK2963" s="70" t="str">
        <f>IF(R2963="","",SUM(R2963+30))</f>
        <v/>
      </c>
      <c r="AL2963" s="71" t="s">
        <v>17409</v>
      </c>
      <c r="AM2963" s="71" t="str">
        <v>2019</v>
      </c>
      <c r="AN2963" s="70">
        <f>IF(C2963="","",SUM(C2963+10))</f>
        <v>43667</v>
      </c>
      <c r="AO2963" s="70" t="s">
        <v>123</v>
      </c>
      <c r="AP2963" s="74">
        <f ca="1"/>
        <v>302</v>
      </c>
    </row>
    <row r="2964" spans="1:42" ht="14.4">
      <c r="A2964" s="55" t="s">
        <v>19596</v>
      </c>
      <c r="B2964" s="56" t="s">
        <v>89</v>
      </c>
      <c r="C2964" s="57">
        <v>43753</v>
      </c>
      <c r="D2964" s="56" t="s">
        <v>119</v>
      </c>
      <c r="E2964" s="56" t="s">
        <v>196</v>
      </c>
      <c r="F2964" s="58" t="s">
        <v>106</v>
      </c>
      <c r="G2964" s="58" t="s">
        <v>113</v>
      </c>
      <c r="H2964" s="56" t="s">
        <v>196</v>
      </c>
      <c r="I2964" s="59"/>
      <c r="J2964" s="59">
        <f t="shared" si="599"/>
        <v>43783</v>
      </c>
      <c r="K2964" s="56" t="s">
        <v>18</v>
      </c>
      <c r="L2964" s="56" t="s">
        <v>18</v>
      </c>
      <c r="M2964" s="60" t="s">
        <v>1365</v>
      </c>
      <c r="N2964" s="56" t="s">
        <v>18911</v>
      </c>
      <c r="O2964" s="56" t="s">
        <v>95</v>
      </c>
      <c r="P2964" s="56" t="s">
        <v>18912</v>
      </c>
      <c r="Q2964" s="56" t="s">
        <v>117</v>
      </c>
      <c r="R2964" s="59"/>
      <c r="S2964" s="56" t="s">
        <v>108</v>
      </c>
      <c r="T2964" s="56" t="s">
        <v>108</v>
      </c>
      <c r="U2964" s="57"/>
      <c r="V2964" s="77"/>
      <c r="W2964" s="62" t="s">
        <v>108</v>
      </c>
      <c r="X2964" s="59"/>
      <c r="Y2964" s="56" t="s">
        <v>108</v>
      </c>
      <c r="Z2964" s="56" t="s">
        <v>123</v>
      </c>
      <c r="AA2964" s="57">
        <v>43753</v>
      </c>
      <c r="AB2964" s="75"/>
      <c r="AC2964" s="64" t="s">
        <v>19597</v>
      </c>
      <c r="AD2964" s="56" t="s">
        <v>118</v>
      </c>
      <c r="AE2964" s="56" t="s">
        <v>119</v>
      </c>
      <c r="AF2964" s="61"/>
      <c r="AG2964" s="61"/>
      <c r="AH2964" s="67" t="str">
        <v>Oct</v>
      </c>
      <c r="AI2964" s="68" t="str">
        <v>Oct</v>
      </c>
      <c r="AJ2964" s="69">
        <f t="shared" si="581"/>
        <v>0</v>
      </c>
      <c r="AK2964" s="70"/>
      <c r="AL2964" s="71"/>
      <c r="AM2964" s="71" t="str">
        <v>2019</v>
      </c>
      <c r="AN2964" s="70"/>
      <c r="AO2964" s="70" t="s">
        <v>123</v>
      </c>
      <c r="AP2964" s="74">
        <f ca="1"/>
        <v>206</v>
      </c>
    </row>
    <row r="2965" spans="1:42" ht="14.4">
      <c r="A2965" s="55" t="s">
        <v>19598</v>
      </c>
      <c r="B2965" s="56" t="s">
        <v>89</v>
      </c>
      <c r="C2965" s="57">
        <v>43556</v>
      </c>
      <c r="D2965" s="56" t="s">
        <v>119</v>
      </c>
      <c r="E2965" s="56" t="s">
        <v>129</v>
      </c>
      <c r="F2965" s="58" t="s">
        <v>106</v>
      </c>
      <c r="G2965" s="58" t="s">
        <v>107</v>
      </c>
      <c r="H2965" s="56" t="s">
        <v>129</v>
      </c>
      <c r="I2965" s="57"/>
      <c r="J2965" s="57">
        <f t="shared" si="599"/>
        <v>43586</v>
      </c>
      <c r="K2965" s="56" t="s">
        <v>18</v>
      </c>
      <c r="L2965" s="56" t="s">
        <v>14</v>
      </c>
      <c r="M2965" s="60" t="s">
        <v>19599</v>
      </c>
      <c r="N2965" s="56" t="s">
        <v>19600</v>
      </c>
      <c r="O2965" s="56"/>
      <c r="P2965" s="56" t="s">
        <v>108</v>
      </c>
      <c r="Q2965" s="56" t="s">
        <v>96</v>
      </c>
      <c r="R2965" s="57"/>
      <c r="S2965" s="56" t="s">
        <v>108</v>
      </c>
      <c r="T2965" s="56" t="s">
        <v>108</v>
      </c>
      <c r="U2965" s="57"/>
      <c r="V2965" s="62"/>
      <c r="W2965" s="62" t="s">
        <v>108</v>
      </c>
      <c r="X2965" s="57"/>
      <c r="Y2965" s="56" t="s">
        <v>108</v>
      </c>
      <c r="Z2965" s="56" t="s">
        <v>123</v>
      </c>
      <c r="AA2965" s="57">
        <v>43557</v>
      </c>
      <c r="AB2965" s="63" t="s">
        <v>244</v>
      </c>
      <c r="AC2965" s="64" t="s">
        <v>537</v>
      </c>
      <c r="AD2965" s="56" t="s">
        <v>224</v>
      </c>
      <c r="AE2965" s="56" t="s">
        <v>131</v>
      </c>
      <c r="AF2965" s="61"/>
      <c r="AG2965" s="61"/>
      <c r="AH2965" s="67" t="str">
        <v>Apr</v>
      </c>
      <c r="AI2965" s="68" t="str">
        <v>Apr</v>
      </c>
      <c r="AJ2965" s="69">
        <f t="shared" si="581"/>
        <v>1</v>
      </c>
      <c r="AK2965" s="70" t="str">
        <f>IF(R2965="","",SUM(R2965+30))</f>
        <v/>
      </c>
      <c r="AL2965" s="71" t="s">
        <v>17409</v>
      </c>
      <c r="AM2965" s="71" t="str">
        <v>2019</v>
      </c>
      <c r="AN2965" s="70">
        <f>IF(C2965="","",SUM(C2965+10))</f>
        <v>43566</v>
      </c>
      <c r="AO2965" s="70" t="s">
        <v>123</v>
      </c>
      <c r="AP2965" s="74">
        <f ca="1"/>
        <v>403</v>
      </c>
    </row>
    <row r="2966" spans="1:42" ht="14.4">
      <c r="A2966" s="55" t="s">
        <v>19601</v>
      </c>
      <c r="B2966" s="56" t="s">
        <v>89</v>
      </c>
      <c r="C2966" s="57">
        <v>43812</v>
      </c>
      <c r="D2966" s="56" t="s">
        <v>90</v>
      </c>
      <c r="E2966" s="56" t="s">
        <v>297</v>
      </c>
      <c r="F2966" s="58" t="s">
        <v>106</v>
      </c>
      <c r="G2966" s="58" t="s">
        <v>107</v>
      </c>
      <c r="H2966" s="56" t="s">
        <v>140</v>
      </c>
      <c r="I2966" s="59"/>
      <c r="J2966" s="59">
        <f t="shared" si="599"/>
        <v>43842</v>
      </c>
      <c r="K2966" s="56" t="s">
        <v>18</v>
      </c>
      <c r="L2966" s="56" t="s">
        <v>14</v>
      </c>
      <c r="M2966" s="60" t="s">
        <v>19602</v>
      </c>
      <c r="N2966" s="56" t="s">
        <v>19603</v>
      </c>
      <c r="O2966" s="56" t="s">
        <v>266</v>
      </c>
      <c r="P2966" s="56" t="s">
        <v>108</v>
      </c>
      <c r="Q2966" s="56" t="s">
        <v>17</v>
      </c>
      <c r="R2966" s="59"/>
      <c r="S2966" s="56" t="s">
        <v>108</v>
      </c>
      <c r="T2966" s="56" t="s">
        <v>108</v>
      </c>
      <c r="U2966" s="57"/>
      <c r="V2966" s="77"/>
      <c r="W2966" s="62" t="s">
        <v>108</v>
      </c>
      <c r="X2966" s="59"/>
      <c r="Y2966" s="56" t="s">
        <v>108</v>
      </c>
      <c r="Z2966" s="56" t="s">
        <v>108</v>
      </c>
      <c r="AA2966" s="57">
        <v>43812</v>
      </c>
      <c r="AB2966" s="63" t="s">
        <v>238</v>
      </c>
      <c r="AC2966" s="64" t="s">
        <v>19604</v>
      </c>
      <c r="AD2966" s="56" t="s">
        <v>224</v>
      </c>
      <c r="AE2966" s="56"/>
      <c r="AF2966" s="61"/>
      <c r="AG2966" s="61"/>
      <c r="AH2966" s="67" t="str">
        <v>Dec</v>
      </c>
      <c r="AI2966" s="68" t="str">
        <v>Dec</v>
      </c>
      <c r="AJ2966" s="69">
        <f t="shared" si="581"/>
        <v>0</v>
      </c>
      <c r="AK2966" s="70"/>
      <c r="AL2966" s="71"/>
      <c r="AM2966" s="71" t="str">
        <v>2019</v>
      </c>
      <c r="AN2966" s="70"/>
      <c r="AO2966" s="70" t="s">
        <v>123</v>
      </c>
      <c r="AP2966" s="74">
        <f ca="1"/>
        <v>147</v>
      </c>
    </row>
    <row r="2967" spans="1:42" ht="14.4">
      <c r="A2967" s="55" t="s">
        <v>19605</v>
      </c>
      <c r="B2967" s="56" t="s">
        <v>89</v>
      </c>
      <c r="C2967" s="57">
        <v>43809</v>
      </c>
      <c r="D2967" s="56" t="s">
        <v>90</v>
      </c>
      <c r="E2967" s="56" t="s">
        <v>105</v>
      </c>
      <c r="F2967" s="58" t="s">
        <v>106</v>
      </c>
      <c r="G2967" s="58" t="s">
        <v>107</v>
      </c>
      <c r="H2967" s="56" t="s">
        <v>105</v>
      </c>
      <c r="I2967" s="59"/>
      <c r="J2967" s="59">
        <f t="shared" si="599"/>
        <v>43839</v>
      </c>
      <c r="K2967" s="56" t="s">
        <v>18</v>
      </c>
      <c r="L2967" s="56" t="s">
        <v>18</v>
      </c>
      <c r="M2967" s="60" t="s">
        <v>19606</v>
      </c>
      <c r="N2967" s="56" t="s">
        <v>19607</v>
      </c>
      <c r="O2967" s="56" t="s">
        <v>44</v>
      </c>
      <c r="P2967" s="56" t="s">
        <v>19608</v>
      </c>
      <c r="Q2967" s="56" t="s">
        <v>133</v>
      </c>
      <c r="R2967" s="59"/>
      <c r="S2967" s="56" t="s">
        <v>108</v>
      </c>
      <c r="T2967" s="56" t="s">
        <v>108</v>
      </c>
      <c r="U2967" s="57"/>
      <c r="V2967" s="77"/>
      <c r="W2967" s="62" t="s">
        <v>146</v>
      </c>
      <c r="X2967" s="59"/>
      <c r="Y2967" s="56" t="s">
        <v>108</v>
      </c>
      <c r="Z2967" s="56" t="s">
        <v>121</v>
      </c>
      <c r="AA2967" s="57">
        <v>43809</v>
      </c>
      <c r="AB2967" s="63" t="s">
        <v>238</v>
      </c>
      <c r="AC2967" s="64" t="s">
        <v>19609</v>
      </c>
      <c r="AD2967" s="56" t="s">
        <v>97</v>
      </c>
      <c r="AE2967" s="56" t="s">
        <v>90</v>
      </c>
      <c r="AF2967" s="61"/>
      <c r="AG2967" s="61"/>
      <c r="AH2967" s="67" t="str">
        <v>Dec</v>
      </c>
      <c r="AI2967" s="68" t="str">
        <v>Dec</v>
      </c>
      <c r="AJ2967" s="69">
        <f t="shared" si="581"/>
        <v>0</v>
      </c>
      <c r="AK2967" s="70"/>
      <c r="AL2967" s="71"/>
      <c r="AM2967" s="71" t="str">
        <v>2019</v>
      </c>
      <c r="AN2967" s="70"/>
      <c r="AO2967" s="70" t="s">
        <v>123</v>
      </c>
      <c r="AP2967" s="74">
        <f ca="1"/>
        <v>150</v>
      </c>
    </row>
    <row r="2968" spans="1:42" ht="14.4">
      <c r="A2968" s="55" t="s">
        <v>19610</v>
      </c>
      <c r="B2968" s="56" t="s">
        <v>89</v>
      </c>
      <c r="C2968" s="57">
        <v>43585</v>
      </c>
      <c r="D2968" s="56" t="s">
        <v>90</v>
      </c>
      <c r="E2968" s="56" t="s">
        <v>140</v>
      </c>
      <c r="F2968" s="58" t="s">
        <v>106</v>
      </c>
      <c r="G2968" s="58" t="s">
        <v>107</v>
      </c>
      <c r="H2968" s="56" t="s">
        <v>140</v>
      </c>
      <c r="I2968" s="59"/>
      <c r="J2968" s="59">
        <f t="shared" si="599"/>
        <v>43615</v>
      </c>
      <c r="K2968" s="56" t="s">
        <v>18</v>
      </c>
      <c r="L2968" s="56" t="s">
        <v>18</v>
      </c>
      <c r="M2968" s="60" t="s">
        <v>7420</v>
      </c>
      <c r="N2968" s="56" t="s">
        <v>7420</v>
      </c>
      <c r="O2968" s="56" t="s">
        <v>29</v>
      </c>
      <c r="P2968" s="56" t="s">
        <v>19611</v>
      </c>
      <c r="Q2968" s="56" t="s">
        <v>28</v>
      </c>
      <c r="R2968" s="59"/>
      <c r="S2968" s="56" t="s">
        <v>108</v>
      </c>
      <c r="T2968" s="56" t="s">
        <v>108</v>
      </c>
      <c r="U2968" s="59"/>
      <c r="V2968" s="77"/>
      <c r="W2968" s="62">
        <v>0</v>
      </c>
      <c r="X2968" s="59"/>
      <c r="Y2968" s="56" t="s">
        <v>108</v>
      </c>
      <c r="Z2968" s="56" t="s">
        <v>121</v>
      </c>
      <c r="AA2968" s="57">
        <v>43585</v>
      </c>
      <c r="AB2968" s="63" t="s">
        <v>244</v>
      </c>
      <c r="AC2968" s="64" t="s">
        <v>19612</v>
      </c>
      <c r="AD2968" s="65" t="s">
        <v>97</v>
      </c>
      <c r="AE2968" s="56" t="s">
        <v>90</v>
      </c>
      <c r="AF2968" s="61"/>
      <c r="AG2968" s="61"/>
      <c r="AH2968" s="67" t="str">
        <v>Apr</v>
      </c>
      <c r="AI2968" s="68" t="str">
        <v>Apr</v>
      </c>
      <c r="AJ2968" s="69">
        <f t="shared" si="581"/>
        <v>0</v>
      </c>
      <c r="AK2968" s="70" t="str">
        <f t="shared" ref="AK2968:AK2971" si="600">IF(R2968="","",SUM(R2968+30))</f>
        <v/>
      </c>
      <c r="AL2968" s="71" t="s">
        <v>17409</v>
      </c>
      <c r="AM2968" s="71" t="str">
        <v>2019</v>
      </c>
      <c r="AN2968" s="70">
        <f>IF(C2968="","",SUM(C2968+10))</f>
        <v>43595</v>
      </c>
      <c r="AO2968" s="70" t="s">
        <v>123</v>
      </c>
      <c r="AP2968" s="74">
        <f ca="1"/>
        <v>374</v>
      </c>
    </row>
    <row r="2969" spans="1:42" ht="14.4">
      <c r="A2969" s="55" t="s">
        <v>19613</v>
      </c>
      <c r="B2969" s="56" t="s">
        <v>89</v>
      </c>
      <c r="C2969" s="57">
        <v>43754</v>
      </c>
      <c r="D2969" s="56" t="s">
        <v>90</v>
      </c>
      <c r="E2969" s="56" t="s">
        <v>129</v>
      </c>
      <c r="F2969" s="58" t="s">
        <v>106</v>
      </c>
      <c r="G2969" s="58" t="s">
        <v>107</v>
      </c>
      <c r="H2969" s="56" t="s">
        <v>129</v>
      </c>
      <c r="I2969" s="57">
        <v>43755</v>
      </c>
      <c r="J2969" s="59">
        <f t="shared" si="599"/>
        <v>43784</v>
      </c>
      <c r="K2969" s="56" t="s">
        <v>14</v>
      </c>
      <c r="L2969" s="56" t="s">
        <v>18</v>
      </c>
      <c r="M2969" s="60" t="s">
        <v>19614</v>
      </c>
      <c r="N2969" s="56"/>
      <c r="O2969" s="56" t="s">
        <v>249</v>
      </c>
      <c r="P2969" s="56" t="s">
        <v>760</v>
      </c>
      <c r="Q2969" s="56" t="s">
        <v>96</v>
      </c>
      <c r="R2969" s="59"/>
      <c r="S2969" s="56" t="s">
        <v>108</v>
      </c>
      <c r="T2969" s="56" t="s">
        <v>108</v>
      </c>
      <c r="U2969" s="57"/>
      <c r="V2969" s="77"/>
      <c r="W2969" s="62" t="s">
        <v>108</v>
      </c>
      <c r="X2969" s="59"/>
      <c r="Y2969" s="56" t="s">
        <v>108</v>
      </c>
      <c r="Z2969" s="56" t="s">
        <v>123</v>
      </c>
      <c r="AA2969" s="57">
        <v>43803</v>
      </c>
      <c r="AB2969" s="75"/>
      <c r="AC2969" s="64" t="s">
        <v>19615</v>
      </c>
      <c r="AD2969" s="56" t="s">
        <v>179</v>
      </c>
      <c r="AE2969" s="56" t="s">
        <v>119</v>
      </c>
      <c r="AF2969" s="61"/>
      <c r="AG2969" s="61"/>
      <c r="AH2969" s="67" t="str">
        <v>Oct</v>
      </c>
      <c r="AI2969" s="68" t="str">
        <v>Dec</v>
      </c>
      <c r="AJ2969" s="69">
        <f t="shared" si="581"/>
        <v>49</v>
      </c>
      <c r="AK2969" s="70" t="str">
        <f t="shared" si="600"/>
        <v/>
      </c>
      <c r="AL2969" s="71" t="s">
        <v>17409</v>
      </c>
      <c r="AM2969" s="71" t="str">
        <v>2019</v>
      </c>
      <c r="AN2969" s="70"/>
      <c r="AO2969" s="70" t="s">
        <v>123</v>
      </c>
      <c r="AP2969" s="74">
        <f ca="1"/>
        <v>205</v>
      </c>
    </row>
    <row r="2970" spans="1:42" ht="14.4">
      <c r="A2970" s="55" t="s">
        <v>19616</v>
      </c>
      <c r="B2970" s="56" t="s">
        <v>89</v>
      </c>
      <c r="C2970" s="57">
        <v>43697</v>
      </c>
      <c r="D2970" s="56" t="s">
        <v>119</v>
      </c>
      <c r="E2970" s="56" t="s">
        <v>12</v>
      </c>
      <c r="F2970" s="58" t="s">
        <v>106</v>
      </c>
      <c r="G2970" s="58" t="s">
        <v>107</v>
      </c>
      <c r="H2970" s="56" t="s">
        <v>12</v>
      </c>
      <c r="I2970" s="57"/>
      <c r="J2970" s="57">
        <f t="shared" si="599"/>
        <v>43727</v>
      </c>
      <c r="K2970" s="56" t="s">
        <v>18</v>
      </c>
      <c r="L2970" s="56" t="s">
        <v>18</v>
      </c>
      <c r="M2970" s="60" t="s">
        <v>19617</v>
      </c>
      <c r="N2970" s="56"/>
      <c r="O2970" s="56" t="s">
        <v>29</v>
      </c>
      <c r="P2970" s="56" t="s">
        <v>725</v>
      </c>
      <c r="Q2970" s="56" t="s">
        <v>17</v>
      </c>
      <c r="R2970" s="57"/>
      <c r="S2970" s="56"/>
      <c r="T2970" s="56"/>
      <c r="U2970" s="57"/>
      <c r="V2970" s="62"/>
      <c r="W2970" s="62"/>
      <c r="X2970" s="57"/>
      <c r="Y2970" s="56"/>
      <c r="Z2970" s="56" t="s">
        <v>121</v>
      </c>
      <c r="AA2970" s="57">
        <v>43700</v>
      </c>
      <c r="AB2970" s="63"/>
      <c r="AC2970" s="64"/>
      <c r="AD2970" s="65" t="s">
        <v>97</v>
      </c>
      <c r="AE2970" s="56" t="s">
        <v>119</v>
      </c>
      <c r="AF2970" s="61"/>
      <c r="AG2970" s="61"/>
      <c r="AH2970" s="67" t="str">
        <v>Aug</v>
      </c>
      <c r="AI2970" s="68" t="str">
        <v>Aug</v>
      </c>
      <c r="AJ2970" s="69">
        <f t="shared" si="581"/>
        <v>3</v>
      </c>
      <c r="AK2970" s="70" t="str">
        <f t="shared" si="600"/>
        <v/>
      </c>
      <c r="AL2970" s="71" t="s">
        <v>17409</v>
      </c>
      <c r="AM2970" s="71" t="str">
        <v>2019</v>
      </c>
      <c r="AN2970" s="70">
        <f t="shared" ref="AN2970:AN2971" si="601">IF(C2970="","",SUM(C2970+10))</f>
        <v>43707</v>
      </c>
      <c r="AO2970" s="70" t="s">
        <v>123</v>
      </c>
      <c r="AP2970" s="74">
        <f ca="1"/>
        <v>262</v>
      </c>
    </row>
    <row r="2971" spans="1:42" ht="14.4">
      <c r="A2971" s="55" t="s">
        <v>19618</v>
      </c>
      <c r="B2971" s="56" t="s">
        <v>89</v>
      </c>
      <c r="C2971" s="57">
        <v>43703</v>
      </c>
      <c r="D2971" s="56" t="s">
        <v>119</v>
      </c>
      <c r="E2971" s="56" t="s">
        <v>140</v>
      </c>
      <c r="F2971" s="58" t="s">
        <v>106</v>
      </c>
      <c r="G2971" s="58" t="s">
        <v>107</v>
      </c>
      <c r="H2971" s="56" t="s">
        <v>140</v>
      </c>
      <c r="I2971" s="57"/>
      <c r="J2971" s="57">
        <f t="shared" si="599"/>
        <v>43733</v>
      </c>
      <c r="K2971" s="56" t="s">
        <v>18</v>
      </c>
      <c r="L2971" s="56" t="s">
        <v>18</v>
      </c>
      <c r="M2971" s="60" t="s">
        <v>19617</v>
      </c>
      <c r="N2971" s="56" t="s">
        <v>19617</v>
      </c>
      <c r="O2971" s="56" t="s">
        <v>29</v>
      </c>
      <c r="P2971" s="56" t="s">
        <v>725</v>
      </c>
      <c r="Q2971" s="56" t="s">
        <v>678</v>
      </c>
      <c r="R2971" s="57"/>
      <c r="S2971" s="56" t="s">
        <v>18</v>
      </c>
      <c r="T2971" s="56" t="s">
        <v>14</v>
      </c>
      <c r="U2971" s="57"/>
      <c r="V2971" s="62"/>
      <c r="W2971" s="62">
        <v>0</v>
      </c>
      <c r="X2971" s="57"/>
      <c r="Y2971" s="56" t="s">
        <v>108</v>
      </c>
      <c r="Z2971" s="56" t="s">
        <v>121</v>
      </c>
      <c r="AA2971" s="57">
        <v>43703</v>
      </c>
      <c r="AB2971" s="63" t="s">
        <v>124</v>
      </c>
      <c r="AC2971" s="64" t="s">
        <v>19619</v>
      </c>
      <c r="AD2971" s="65" t="s">
        <v>97</v>
      </c>
      <c r="AE2971" s="56" t="s">
        <v>119</v>
      </c>
      <c r="AF2971" s="61"/>
      <c r="AG2971" s="61"/>
      <c r="AH2971" s="67" t="str">
        <v>Aug</v>
      </c>
      <c r="AI2971" s="68" t="str">
        <v>Aug</v>
      </c>
      <c r="AJ2971" s="69">
        <f t="shared" si="581"/>
        <v>0</v>
      </c>
      <c r="AK2971" s="70" t="str">
        <f t="shared" si="600"/>
        <v/>
      </c>
      <c r="AL2971" s="71" t="s">
        <v>17409</v>
      </c>
      <c r="AM2971" s="71" t="str">
        <v>2019</v>
      </c>
      <c r="AN2971" s="70">
        <f t="shared" si="601"/>
        <v>43713</v>
      </c>
      <c r="AO2971" s="70" t="s">
        <v>123</v>
      </c>
      <c r="AP2971" s="74">
        <f ca="1"/>
        <v>256</v>
      </c>
    </row>
    <row r="2972" spans="1:42" ht="14.4">
      <c r="A2972" s="55" t="s">
        <v>19620</v>
      </c>
      <c r="B2972" s="56" t="s">
        <v>89</v>
      </c>
      <c r="C2972" s="57">
        <v>43798</v>
      </c>
      <c r="D2972" s="56" t="s">
        <v>90</v>
      </c>
      <c r="E2972" s="56" t="s">
        <v>12</v>
      </c>
      <c r="F2972" s="58" t="s">
        <v>106</v>
      </c>
      <c r="G2972" s="58" t="s">
        <v>107</v>
      </c>
      <c r="H2972" s="56" t="s">
        <v>12</v>
      </c>
      <c r="I2972" s="59"/>
      <c r="J2972" s="59">
        <f t="shared" si="599"/>
        <v>43828</v>
      </c>
      <c r="K2972" s="56" t="s">
        <v>18</v>
      </c>
      <c r="L2972" s="56" t="s">
        <v>14</v>
      </c>
      <c r="M2972" s="60" t="s">
        <v>19621</v>
      </c>
      <c r="N2972" s="56"/>
      <c r="O2972" s="56" t="s">
        <v>20</v>
      </c>
      <c r="P2972" s="56"/>
      <c r="Q2972" s="56" t="s">
        <v>28</v>
      </c>
      <c r="R2972" s="59"/>
      <c r="S2972" s="56" t="s">
        <v>108</v>
      </c>
      <c r="T2972" s="56" t="s">
        <v>108</v>
      </c>
      <c r="U2972" s="57"/>
      <c r="V2972" s="77"/>
      <c r="W2972" s="62" t="s">
        <v>108</v>
      </c>
      <c r="X2972" s="59"/>
      <c r="Y2972" s="56" t="s">
        <v>108</v>
      </c>
      <c r="Z2972" s="56" t="s">
        <v>123</v>
      </c>
      <c r="AA2972" s="57">
        <v>43803</v>
      </c>
      <c r="AB2972" s="75"/>
      <c r="AC2972" s="64" t="s">
        <v>19622</v>
      </c>
      <c r="AD2972" s="56" t="s">
        <v>612</v>
      </c>
      <c r="AE2972" s="56" t="s">
        <v>90</v>
      </c>
      <c r="AF2972" s="61"/>
      <c r="AG2972" s="61"/>
      <c r="AH2972" s="67" t="str">
        <v>Nov</v>
      </c>
      <c r="AI2972" s="68" t="str">
        <v>Dec</v>
      </c>
      <c r="AJ2972" s="69">
        <f t="shared" si="581"/>
        <v>5</v>
      </c>
      <c r="AK2972" s="70"/>
      <c r="AL2972" s="71"/>
      <c r="AM2972" s="71" t="str">
        <v>2019</v>
      </c>
      <c r="AN2972" s="70"/>
      <c r="AO2972" s="70" t="s">
        <v>123</v>
      </c>
      <c r="AP2972" s="74">
        <f ca="1"/>
        <v>161</v>
      </c>
    </row>
    <row r="2973" spans="1:42" ht="14.4">
      <c r="A2973" s="55" t="s">
        <v>19623</v>
      </c>
      <c r="B2973" s="56" t="s">
        <v>89</v>
      </c>
      <c r="C2973" s="57">
        <v>43580</v>
      </c>
      <c r="D2973" s="56" t="s">
        <v>90</v>
      </c>
      <c r="E2973" s="56" t="s">
        <v>112</v>
      </c>
      <c r="F2973" s="58" t="s">
        <v>106</v>
      </c>
      <c r="G2973" s="58" t="s">
        <v>113</v>
      </c>
      <c r="H2973" s="56" t="s">
        <v>112</v>
      </c>
      <c r="I2973" s="57"/>
      <c r="J2973" s="57">
        <f t="shared" si="599"/>
        <v>43610</v>
      </c>
      <c r="K2973" s="56" t="s">
        <v>18</v>
      </c>
      <c r="L2973" s="56" t="s">
        <v>18</v>
      </c>
      <c r="M2973" s="60" t="s">
        <v>19624</v>
      </c>
      <c r="N2973" s="56" t="s">
        <v>19625</v>
      </c>
      <c r="O2973" s="56" t="s">
        <v>249</v>
      </c>
      <c r="P2973" s="56" t="s">
        <v>2744</v>
      </c>
      <c r="Q2973" s="56" t="s">
        <v>116</v>
      </c>
      <c r="R2973" s="57">
        <v>43588</v>
      </c>
      <c r="S2973" s="56" t="s">
        <v>108</v>
      </c>
      <c r="T2973" s="56" t="s">
        <v>108</v>
      </c>
      <c r="U2973" s="57"/>
      <c r="V2973" s="62"/>
      <c r="W2973" s="62" t="s">
        <v>108</v>
      </c>
      <c r="X2973" s="57"/>
      <c r="Y2973" s="56" t="s">
        <v>108</v>
      </c>
      <c r="Z2973" s="56" t="s">
        <v>123</v>
      </c>
      <c r="AA2973" s="57">
        <v>43588</v>
      </c>
      <c r="AB2973" s="63" t="s">
        <v>244</v>
      </c>
      <c r="AC2973" s="64" t="s">
        <v>19626</v>
      </c>
      <c r="AD2973" s="56" t="s">
        <v>179</v>
      </c>
      <c r="AE2973" s="56" t="s">
        <v>119</v>
      </c>
      <c r="AF2973" s="61"/>
      <c r="AG2973" s="61"/>
      <c r="AH2973" s="67" t="str">
        <v>Apr</v>
      </c>
      <c r="AI2973" s="68" t="str">
        <v>May</v>
      </c>
      <c r="AJ2973" s="69">
        <f t="shared" si="581"/>
        <v>8</v>
      </c>
      <c r="AK2973" s="70">
        <f>IF(R2973="","",SUM(R2973+30))</f>
        <v>43618</v>
      </c>
      <c r="AL2973" s="71">
        <v>30</v>
      </c>
      <c r="AM2973" s="71" t="str">
        <v>2019</v>
      </c>
      <c r="AN2973" s="70">
        <f>IF(C2973="","",SUM(C2973+10))</f>
        <v>43590</v>
      </c>
      <c r="AO2973" s="70" t="s">
        <v>121</v>
      </c>
      <c r="AP2973" s="74">
        <f ca="1"/>
        <v>379</v>
      </c>
    </row>
    <row r="2974" spans="1:42" ht="14.4">
      <c r="A2974" s="55" t="s">
        <v>19627</v>
      </c>
      <c r="B2974" s="56" t="s">
        <v>89</v>
      </c>
      <c r="C2974" s="57">
        <v>43808</v>
      </c>
      <c r="D2974" s="56" t="s">
        <v>119</v>
      </c>
      <c r="E2974" s="56" t="s">
        <v>129</v>
      </c>
      <c r="F2974" s="58" t="s">
        <v>106</v>
      </c>
      <c r="G2974" s="58" t="s">
        <v>107</v>
      </c>
      <c r="H2974" s="56" t="s">
        <v>129</v>
      </c>
      <c r="I2974" s="59"/>
      <c r="J2974" s="59">
        <f t="shared" si="599"/>
        <v>43838</v>
      </c>
      <c r="K2974" s="56" t="s">
        <v>18</v>
      </c>
      <c r="L2974" s="56" t="s">
        <v>14</v>
      </c>
      <c r="M2974" s="60" t="s">
        <v>19628</v>
      </c>
      <c r="N2974" s="56" t="s">
        <v>19629</v>
      </c>
      <c r="O2974" s="56" t="s">
        <v>132</v>
      </c>
      <c r="P2974" s="56" t="s">
        <v>108</v>
      </c>
      <c r="Q2974" s="56" t="s">
        <v>133</v>
      </c>
      <c r="R2974" s="59"/>
      <c r="S2974" s="56" t="s">
        <v>108</v>
      </c>
      <c r="T2974" s="56" t="s">
        <v>108</v>
      </c>
      <c r="U2974" s="57"/>
      <c r="V2974" s="77"/>
      <c r="W2974" s="62" t="s">
        <v>108</v>
      </c>
      <c r="X2974" s="59"/>
      <c r="Y2974" s="56" t="s">
        <v>108</v>
      </c>
      <c r="Z2974" s="56" t="s">
        <v>123</v>
      </c>
      <c r="AA2974" s="57">
        <v>43837</v>
      </c>
      <c r="AB2974" s="63" t="s">
        <v>238</v>
      </c>
      <c r="AC2974" s="64" t="s">
        <v>19630</v>
      </c>
      <c r="AD2974" s="56" t="s">
        <v>224</v>
      </c>
      <c r="AE2974" s="56" t="s">
        <v>119</v>
      </c>
      <c r="AF2974" s="61"/>
      <c r="AG2974" s="61"/>
      <c r="AH2974" s="67" t="str">
        <v>Dec</v>
      </c>
      <c r="AI2974" s="68" t="str">
        <v>Jan</v>
      </c>
      <c r="AJ2974" s="69">
        <f t="shared" si="581"/>
        <v>29</v>
      </c>
      <c r="AK2974" s="70"/>
      <c r="AL2974" s="71"/>
      <c r="AM2974" s="71" t="str">
        <v>2019</v>
      </c>
      <c r="AN2974" s="70"/>
      <c r="AO2974" s="70" t="s">
        <v>123</v>
      </c>
      <c r="AP2974" s="74">
        <f ca="1"/>
        <v>151</v>
      </c>
    </row>
    <row r="2975" spans="1:42" ht="14.4">
      <c r="A2975" s="55" t="s">
        <v>19631</v>
      </c>
      <c r="B2975" s="56" t="s">
        <v>89</v>
      </c>
      <c r="C2975" s="57">
        <v>43817</v>
      </c>
      <c r="D2975" s="56" t="s">
        <v>90</v>
      </c>
      <c r="E2975" s="56" t="s">
        <v>276</v>
      </c>
      <c r="F2975" s="58" t="s">
        <v>214</v>
      </c>
      <c r="G2975" s="58" t="s">
        <v>214</v>
      </c>
      <c r="H2975" s="56" t="s">
        <v>276</v>
      </c>
      <c r="I2975" s="59"/>
      <c r="J2975" s="59">
        <f t="shared" si="599"/>
        <v>43847</v>
      </c>
      <c r="K2975" s="56"/>
      <c r="L2975" s="56" t="s">
        <v>14</v>
      </c>
      <c r="M2975" s="60" t="s">
        <v>19632</v>
      </c>
      <c r="N2975" s="56" t="s">
        <v>19633</v>
      </c>
      <c r="O2975" s="56"/>
      <c r="P2975" s="56" t="s">
        <v>19634</v>
      </c>
      <c r="Q2975" s="56"/>
      <c r="R2975" s="59"/>
      <c r="S2975" s="56"/>
      <c r="T2975" s="56"/>
      <c r="U2975" s="57"/>
      <c r="V2975" s="77"/>
      <c r="W2975" s="77"/>
      <c r="X2975" s="59"/>
      <c r="Y2975" s="56" t="s">
        <v>108</v>
      </c>
      <c r="Z2975" s="56" t="s">
        <v>123</v>
      </c>
      <c r="AA2975" s="57">
        <v>43855</v>
      </c>
      <c r="AB2975" s="75"/>
      <c r="AC2975" s="64" t="s">
        <v>19635</v>
      </c>
      <c r="AD2975" s="56" t="s">
        <v>224</v>
      </c>
      <c r="AE2975" s="56"/>
      <c r="AF2975" s="61"/>
      <c r="AG2975" s="61"/>
      <c r="AH2975" s="67" t="str">
        <v>Dec</v>
      </c>
      <c r="AI2975" s="68" t="str">
        <v>Jan</v>
      </c>
      <c r="AJ2975" s="69">
        <f t="shared" si="581"/>
        <v>38</v>
      </c>
      <c r="AK2975" s="70"/>
      <c r="AL2975" s="71"/>
      <c r="AM2975" s="71" t="str">
        <v>2019</v>
      </c>
      <c r="AN2975" s="70"/>
      <c r="AO2975" s="70" t="s">
        <v>123</v>
      </c>
      <c r="AP2975" s="74">
        <f ca="1"/>
        <v>142</v>
      </c>
    </row>
    <row r="2976" spans="1:42" ht="14.4">
      <c r="A2976" s="55" t="s">
        <v>19636</v>
      </c>
      <c r="B2976" s="56" t="s">
        <v>89</v>
      </c>
      <c r="C2976" s="57">
        <v>43794</v>
      </c>
      <c r="D2976" s="56" t="s">
        <v>90</v>
      </c>
      <c r="E2976" s="56" t="s">
        <v>297</v>
      </c>
      <c r="F2976" s="58" t="s">
        <v>106</v>
      </c>
      <c r="G2976" s="58" t="s">
        <v>113</v>
      </c>
      <c r="H2976" s="56" t="s">
        <v>112</v>
      </c>
      <c r="I2976" s="59"/>
      <c r="J2976" s="59">
        <f t="shared" si="599"/>
        <v>43824</v>
      </c>
      <c r="K2976" s="56" t="s">
        <v>18</v>
      </c>
      <c r="L2976" s="56" t="s">
        <v>18</v>
      </c>
      <c r="M2976" s="60" t="s">
        <v>7700</v>
      </c>
      <c r="N2976" s="56" t="s">
        <v>19637</v>
      </c>
      <c r="O2976" s="56" t="s">
        <v>29</v>
      </c>
      <c r="P2976" s="56" t="s">
        <v>7702</v>
      </c>
      <c r="Q2976" s="56" t="s">
        <v>116</v>
      </c>
      <c r="R2976" s="57">
        <v>43795</v>
      </c>
      <c r="S2976" s="56" t="s">
        <v>108</v>
      </c>
      <c r="T2976" s="56" t="s">
        <v>108</v>
      </c>
      <c r="U2976" s="57"/>
      <c r="V2976" s="77"/>
      <c r="W2976" s="62" t="s">
        <v>108</v>
      </c>
      <c r="X2976" s="59"/>
      <c r="Y2976" s="56" t="s">
        <v>200</v>
      </c>
      <c r="Z2976" s="56" t="s">
        <v>123</v>
      </c>
      <c r="AA2976" s="57">
        <v>43795</v>
      </c>
      <c r="AB2976" s="75"/>
      <c r="AC2976" s="64" t="s">
        <v>19638</v>
      </c>
      <c r="AD2976" s="56" t="s">
        <v>118</v>
      </c>
      <c r="AE2976" s="56" t="s">
        <v>119</v>
      </c>
      <c r="AF2976" s="61"/>
      <c r="AG2976" s="61"/>
      <c r="AH2976" s="67" t="str">
        <v>Nov</v>
      </c>
      <c r="AI2976" s="68" t="str">
        <v>Nov</v>
      </c>
      <c r="AJ2976" s="69">
        <f t="shared" si="581"/>
        <v>1</v>
      </c>
      <c r="AK2976" s="70"/>
      <c r="AL2976" s="71"/>
      <c r="AM2976" s="71" t="str">
        <v>2019</v>
      </c>
      <c r="AN2976" s="70"/>
      <c r="AO2976" s="70" t="s">
        <v>121</v>
      </c>
      <c r="AP2976" s="74">
        <f ca="1"/>
        <v>165</v>
      </c>
    </row>
    <row r="2977" spans="1:42" ht="14.4">
      <c r="A2977" s="55" t="s">
        <v>19639</v>
      </c>
      <c r="B2977" s="56" t="s">
        <v>89</v>
      </c>
      <c r="C2977" s="57">
        <v>43545</v>
      </c>
      <c r="D2977" s="56" t="s">
        <v>131</v>
      </c>
      <c r="E2977" s="56" t="s">
        <v>140</v>
      </c>
      <c r="F2977" s="58" t="s">
        <v>106</v>
      </c>
      <c r="G2977" s="58" t="s">
        <v>107</v>
      </c>
      <c r="H2977" s="56" t="s">
        <v>140</v>
      </c>
      <c r="I2977" s="59"/>
      <c r="J2977" s="59">
        <f t="shared" si="599"/>
        <v>43575</v>
      </c>
      <c r="K2977" s="56" t="s">
        <v>18</v>
      </c>
      <c r="L2977" s="56" t="s">
        <v>18</v>
      </c>
      <c r="M2977" s="60" t="s">
        <v>19640</v>
      </c>
      <c r="N2977" s="56" t="s">
        <v>19641</v>
      </c>
      <c r="O2977" s="56" t="s">
        <v>95</v>
      </c>
      <c r="P2977" s="56" t="s">
        <v>19642</v>
      </c>
      <c r="Q2977" s="56" t="s">
        <v>28</v>
      </c>
      <c r="R2977" s="57"/>
      <c r="S2977" s="56" t="s">
        <v>108</v>
      </c>
      <c r="T2977" s="56" t="s">
        <v>108</v>
      </c>
      <c r="U2977" s="57"/>
      <c r="V2977" s="77"/>
      <c r="W2977" s="62">
        <v>0</v>
      </c>
      <c r="X2977" s="57"/>
      <c r="Y2977" s="56" t="s">
        <v>108</v>
      </c>
      <c r="Z2977" s="56" t="s">
        <v>121</v>
      </c>
      <c r="AA2977" s="57">
        <v>43545</v>
      </c>
      <c r="AB2977" s="63" t="s">
        <v>168</v>
      </c>
      <c r="AC2977" s="64" t="s">
        <v>19643</v>
      </c>
      <c r="AD2977" s="65" t="s">
        <v>97</v>
      </c>
      <c r="AE2977" s="56" t="s">
        <v>131</v>
      </c>
      <c r="AF2977" s="61"/>
      <c r="AG2977" s="61"/>
      <c r="AH2977" s="67" t="str">
        <v>Mar</v>
      </c>
      <c r="AI2977" s="68" t="str">
        <v>Mar</v>
      </c>
      <c r="AJ2977" s="69">
        <f t="shared" si="581"/>
        <v>0</v>
      </c>
      <c r="AK2977" s="70" t="str">
        <f t="shared" ref="AK2977:AK2979" si="602">IF(R2977="","",SUM(R2977+30))</f>
        <v/>
      </c>
      <c r="AL2977" s="71" t="s">
        <v>17409</v>
      </c>
      <c r="AM2977" s="71" t="str">
        <v>2019</v>
      </c>
      <c r="AN2977" s="70">
        <f t="shared" ref="AN2977:AN2979" si="603">IF(C2977="","",SUM(C2977+10))</f>
        <v>43555</v>
      </c>
      <c r="AO2977" s="70" t="s">
        <v>123</v>
      </c>
      <c r="AP2977" s="74">
        <f ca="1"/>
        <v>414</v>
      </c>
    </row>
    <row r="2978" spans="1:42" ht="14.4">
      <c r="A2978" s="55" t="s">
        <v>19644</v>
      </c>
      <c r="B2978" s="56" t="s">
        <v>89</v>
      </c>
      <c r="C2978" s="57">
        <v>43529</v>
      </c>
      <c r="D2978" s="56" t="s">
        <v>131</v>
      </c>
      <c r="E2978" s="56" t="s">
        <v>32</v>
      </c>
      <c r="F2978" s="58" t="s">
        <v>106</v>
      </c>
      <c r="G2978" s="58" t="s">
        <v>177</v>
      </c>
      <c r="H2978" s="56" t="s">
        <v>32</v>
      </c>
      <c r="I2978" s="59"/>
      <c r="J2978" s="59"/>
      <c r="K2978" s="56"/>
      <c r="L2978" s="56"/>
      <c r="M2978" s="60" t="s">
        <v>19645</v>
      </c>
      <c r="N2978" s="56"/>
      <c r="O2978" s="61"/>
      <c r="P2978" s="56"/>
      <c r="Q2978" s="56" t="s">
        <v>96</v>
      </c>
      <c r="R2978" s="57"/>
      <c r="S2978" s="56"/>
      <c r="T2978" s="56"/>
      <c r="U2978" s="59"/>
      <c r="V2978" s="77"/>
      <c r="W2978" s="62">
        <v>0</v>
      </c>
      <c r="X2978" s="59"/>
      <c r="Y2978" s="61"/>
      <c r="Z2978" s="56" t="s">
        <v>121</v>
      </c>
      <c r="AA2978" s="57">
        <v>43563</v>
      </c>
      <c r="AB2978" s="75"/>
      <c r="AC2978" s="60" t="s">
        <v>19646</v>
      </c>
      <c r="AD2978" s="65" t="s">
        <v>97</v>
      </c>
      <c r="AE2978" s="61"/>
      <c r="AF2978" s="61"/>
      <c r="AG2978" s="61"/>
      <c r="AH2978" s="67" t="str">
        <v>Mar</v>
      </c>
      <c r="AI2978" s="68" t="str">
        <v>Apr</v>
      </c>
      <c r="AJ2978" s="69">
        <f t="shared" si="581"/>
        <v>34</v>
      </c>
      <c r="AK2978" s="70" t="str">
        <f t="shared" si="602"/>
        <v/>
      </c>
      <c r="AL2978" s="71" t="s">
        <v>17409</v>
      </c>
      <c r="AM2978" s="71" t="str">
        <v>2019</v>
      </c>
      <c r="AN2978" s="70">
        <f t="shared" si="603"/>
        <v>43539</v>
      </c>
      <c r="AO2978" s="70" t="s">
        <v>123</v>
      </c>
      <c r="AP2978" s="74">
        <f ca="1"/>
        <v>430</v>
      </c>
    </row>
    <row r="2979" spans="1:42" ht="14.4">
      <c r="A2979" s="55" t="s">
        <v>19647</v>
      </c>
      <c r="B2979" s="56" t="s">
        <v>89</v>
      </c>
      <c r="C2979" s="57">
        <v>43522</v>
      </c>
      <c r="D2979" s="56" t="s">
        <v>90</v>
      </c>
      <c r="E2979" s="56" t="s">
        <v>140</v>
      </c>
      <c r="F2979" s="58" t="s">
        <v>106</v>
      </c>
      <c r="G2979" s="58" t="s">
        <v>107</v>
      </c>
      <c r="H2979" s="56" t="s">
        <v>140</v>
      </c>
      <c r="I2979" s="57"/>
      <c r="J2979" s="57">
        <f t="shared" ref="J2979:J3051" si="604">IF(C2979="","",SUM(C2979+30))</f>
        <v>43552</v>
      </c>
      <c r="K2979" s="56" t="s">
        <v>18</v>
      </c>
      <c r="L2979" s="56" t="s">
        <v>14</v>
      </c>
      <c r="M2979" s="60" t="s">
        <v>19648</v>
      </c>
      <c r="N2979" s="56" t="s">
        <v>19649</v>
      </c>
      <c r="O2979" s="56" t="s">
        <v>27</v>
      </c>
      <c r="P2979" s="56"/>
      <c r="Q2979" s="56" t="s">
        <v>96</v>
      </c>
      <c r="R2979" s="57"/>
      <c r="S2979" s="56" t="s">
        <v>108</v>
      </c>
      <c r="T2979" s="56" t="s">
        <v>108</v>
      </c>
      <c r="U2979" s="57"/>
      <c r="V2979" s="62"/>
      <c r="W2979" s="62" t="s">
        <v>108</v>
      </c>
      <c r="X2979" s="57"/>
      <c r="Y2979" s="56" t="s">
        <v>108</v>
      </c>
      <c r="Z2979" s="56" t="s">
        <v>123</v>
      </c>
      <c r="AA2979" s="57">
        <v>43522</v>
      </c>
      <c r="AB2979" s="63" t="s">
        <v>147</v>
      </c>
      <c r="AC2979" s="60" t="s">
        <v>19650</v>
      </c>
      <c r="AD2979" s="65" t="s">
        <v>224</v>
      </c>
      <c r="AE2979" s="65"/>
      <c r="AF2979" s="66"/>
      <c r="AG2979" s="66"/>
      <c r="AH2979" s="67" t="str">
        <v>Feb</v>
      </c>
      <c r="AI2979" s="68" t="str">
        <v>Feb</v>
      </c>
      <c r="AJ2979" s="69">
        <f t="shared" si="581"/>
        <v>0</v>
      </c>
      <c r="AK2979" s="70" t="str">
        <f t="shared" si="602"/>
        <v/>
      </c>
      <c r="AL2979" s="71" t="s">
        <v>17409</v>
      </c>
      <c r="AM2979" s="71" t="str">
        <v>2019</v>
      </c>
      <c r="AN2979" s="70">
        <f t="shared" si="603"/>
        <v>43532</v>
      </c>
      <c r="AO2979" s="70" t="s">
        <v>123</v>
      </c>
      <c r="AP2979" s="74">
        <f ca="1"/>
        <v>437</v>
      </c>
    </row>
    <row r="2980" spans="1:42" ht="14.4">
      <c r="A2980" s="55" t="s">
        <v>19651</v>
      </c>
      <c r="B2980" s="56" t="s">
        <v>89</v>
      </c>
      <c r="C2980" s="57">
        <v>43782</v>
      </c>
      <c r="D2980" s="56" t="s">
        <v>90</v>
      </c>
      <c r="E2980" s="56" t="s">
        <v>327</v>
      </c>
      <c r="F2980" s="58" t="s">
        <v>92</v>
      </c>
      <c r="G2980" s="58" t="s">
        <v>328</v>
      </c>
      <c r="H2980" s="56" t="s">
        <v>19652</v>
      </c>
      <c r="I2980" s="59"/>
      <c r="J2980" s="59">
        <f t="shared" si="604"/>
        <v>43812</v>
      </c>
      <c r="K2980" s="56" t="s">
        <v>18</v>
      </c>
      <c r="L2980" s="56" t="s">
        <v>18</v>
      </c>
      <c r="M2980" s="60" t="s">
        <v>19653</v>
      </c>
      <c r="N2980" s="56" t="s">
        <v>19654</v>
      </c>
      <c r="O2980" s="56" t="s">
        <v>436</v>
      </c>
      <c r="P2980" s="56"/>
      <c r="Q2980" s="56" t="s">
        <v>96</v>
      </c>
      <c r="R2980" s="59"/>
      <c r="S2980" s="56" t="s">
        <v>108</v>
      </c>
      <c r="T2980" s="56" t="s">
        <v>108</v>
      </c>
      <c r="U2980" s="57"/>
      <c r="V2980" s="77"/>
      <c r="W2980" s="62" t="s">
        <v>331</v>
      </c>
      <c r="X2980" s="59"/>
      <c r="Y2980" s="61"/>
      <c r="Z2980" s="56" t="s">
        <v>121</v>
      </c>
      <c r="AA2980" s="57">
        <v>43783</v>
      </c>
      <c r="AB2980" s="75"/>
      <c r="AC2980" s="64" t="s">
        <v>6956</v>
      </c>
      <c r="AD2980" s="56" t="s">
        <v>97</v>
      </c>
      <c r="AE2980" s="56" t="s">
        <v>90</v>
      </c>
      <c r="AF2980" s="61"/>
      <c r="AG2980" s="61"/>
      <c r="AH2980" s="67" t="str">
        <v>Nov</v>
      </c>
      <c r="AI2980" s="68" t="str">
        <v>Nov</v>
      </c>
      <c r="AJ2980" s="69">
        <f t="shared" si="581"/>
        <v>1</v>
      </c>
      <c r="AK2980" s="70"/>
      <c r="AL2980" s="71"/>
      <c r="AM2980" s="71" t="str">
        <v>2019</v>
      </c>
      <c r="AN2980" s="70"/>
      <c r="AO2980" s="70" t="s">
        <v>123</v>
      </c>
      <c r="AP2980" s="74">
        <f ca="1"/>
        <v>177</v>
      </c>
    </row>
    <row r="2981" spans="1:42" ht="14.4">
      <c r="A2981" s="55" t="s">
        <v>19655</v>
      </c>
      <c r="B2981" s="56" t="s">
        <v>89</v>
      </c>
      <c r="C2981" s="57">
        <v>43668</v>
      </c>
      <c r="D2981" s="56" t="s">
        <v>90</v>
      </c>
      <c r="E2981" s="56" t="s">
        <v>327</v>
      </c>
      <c r="F2981" s="58" t="s">
        <v>92</v>
      </c>
      <c r="G2981" s="58" t="s">
        <v>328</v>
      </c>
      <c r="H2981" s="56" t="s">
        <v>327</v>
      </c>
      <c r="I2981" s="57"/>
      <c r="J2981" s="57">
        <f t="shared" si="604"/>
        <v>43698</v>
      </c>
      <c r="K2981" s="56" t="s">
        <v>18</v>
      </c>
      <c r="L2981" s="56" t="s">
        <v>14</v>
      </c>
      <c r="M2981" s="60" t="s">
        <v>19656</v>
      </c>
      <c r="N2981" s="56" t="s">
        <v>19657</v>
      </c>
      <c r="O2981" s="56" t="s">
        <v>436</v>
      </c>
      <c r="P2981" s="56">
        <v>119013</v>
      </c>
      <c r="Q2981" s="56" t="s">
        <v>96</v>
      </c>
      <c r="R2981" s="57"/>
      <c r="S2981" s="56" t="s">
        <v>14</v>
      </c>
      <c r="T2981" s="56"/>
      <c r="U2981" s="57"/>
      <c r="V2981" s="62"/>
      <c r="W2981" s="62"/>
      <c r="X2981" s="57"/>
      <c r="Y2981" s="56" t="s">
        <v>200</v>
      </c>
      <c r="Z2981" s="56" t="s">
        <v>123</v>
      </c>
      <c r="AA2981" s="57">
        <v>43668</v>
      </c>
      <c r="AB2981" s="63"/>
      <c r="AC2981" s="64" t="s">
        <v>7301</v>
      </c>
      <c r="AD2981" s="56" t="s">
        <v>294</v>
      </c>
      <c r="AE2981" s="56"/>
      <c r="AF2981" s="61"/>
      <c r="AG2981" s="61"/>
      <c r="AH2981" s="67" t="str">
        <v>Jul</v>
      </c>
      <c r="AI2981" s="68" t="str">
        <v>Jul</v>
      </c>
      <c r="AJ2981" s="69">
        <f t="shared" si="581"/>
        <v>0</v>
      </c>
      <c r="AK2981" s="70" t="str">
        <f t="shared" ref="AK2981:AK2989" si="605">IF(R2981="","",SUM(R2981+30))</f>
        <v/>
      </c>
      <c r="AL2981" s="71" t="s">
        <v>17409</v>
      </c>
      <c r="AM2981" s="71" t="str">
        <v>2019</v>
      </c>
      <c r="AN2981" s="70">
        <f t="shared" ref="AN2981:AN2989" si="606">IF(C2981="","",SUM(C2981+10))</f>
        <v>43678</v>
      </c>
      <c r="AO2981" s="70" t="s">
        <v>123</v>
      </c>
      <c r="AP2981" s="74">
        <f ca="1"/>
        <v>291</v>
      </c>
    </row>
    <row r="2982" spans="1:42" ht="14.4">
      <c r="A2982" s="55" t="s">
        <v>19658</v>
      </c>
      <c r="B2982" s="56" t="s">
        <v>89</v>
      </c>
      <c r="C2982" s="57">
        <v>43615</v>
      </c>
      <c r="D2982" s="56" t="s">
        <v>90</v>
      </c>
      <c r="E2982" s="56" t="s">
        <v>140</v>
      </c>
      <c r="F2982" s="58" t="s">
        <v>106</v>
      </c>
      <c r="G2982" s="58" t="s">
        <v>107</v>
      </c>
      <c r="H2982" s="56" t="s">
        <v>140</v>
      </c>
      <c r="I2982" s="59"/>
      <c r="J2982" s="59">
        <f t="shared" si="604"/>
        <v>43645</v>
      </c>
      <c r="K2982" s="56" t="s">
        <v>18</v>
      </c>
      <c r="L2982" s="56" t="s">
        <v>18</v>
      </c>
      <c r="M2982" s="60" t="s">
        <v>19659</v>
      </c>
      <c r="N2982" s="56" t="s">
        <v>19660</v>
      </c>
      <c r="O2982" s="56" t="s">
        <v>44</v>
      </c>
      <c r="P2982" s="56" t="s">
        <v>19661</v>
      </c>
      <c r="Q2982" s="56" t="s">
        <v>28</v>
      </c>
      <c r="R2982" s="59"/>
      <c r="S2982" s="56" t="s">
        <v>108</v>
      </c>
      <c r="T2982" s="56" t="s">
        <v>108</v>
      </c>
      <c r="U2982" s="59"/>
      <c r="V2982" s="77"/>
      <c r="W2982" s="62">
        <v>0</v>
      </c>
      <c r="X2982" s="59"/>
      <c r="Y2982" s="56" t="s">
        <v>108</v>
      </c>
      <c r="Z2982" s="56" t="s">
        <v>121</v>
      </c>
      <c r="AA2982" s="57">
        <v>43615</v>
      </c>
      <c r="AB2982" s="63" t="s">
        <v>155</v>
      </c>
      <c r="AC2982" s="64" t="s">
        <v>19284</v>
      </c>
      <c r="AD2982" s="65" t="s">
        <v>97</v>
      </c>
      <c r="AE2982" s="56" t="s">
        <v>90</v>
      </c>
      <c r="AF2982" s="61"/>
      <c r="AG2982" s="61"/>
      <c r="AH2982" s="67" t="str">
        <v>May</v>
      </c>
      <c r="AI2982" s="68" t="str">
        <v>May</v>
      </c>
      <c r="AJ2982" s="69">
        <f t="shared" si="581"/>
        <v>0</v>
      </c>
      <c r="AK2982" s="70" t="str">
        <f t="shared" si="605"/>
        <v/>
      </c>
      <c r="AL2982" s="71" t="s">
        <v>17409</v>
      </c>
      <c r="AM2982" s="71" t="str">
        <v>2019</v>
      </c>
      <c r="AN2982" s="70">
        <f t="shared" si="606"/>
        <v>43625</v>
      </c>
      <c r="AO2982" s="70" t="s">
        <v>123</v>
      </c>
      <c r="AP2982" s="74">
        <f ca="1"/>
        <v>344</v>
      </c>
    </row>
    <row r="2983" spans="1:42" ht="14.4">
      <c r="A2983" s="55" t="s">
        <v>19662</v>
      </c>
      <c r="B2983" s="56" t="s">
        <v>89</v>
      </c>
      <c r="C2983" s="57">
        <v>43591</v>
      </c>
      <c r="D2983" s="56" t="s">
        <v>90</v>
      </c>
      <c r="E2983" s="56" t="s">
        <v>140</v>
      </c>
      <c r="F2983" s="58" t="s">
        <v>106</v>
      </c>
      <c r="G2983" s="58" t="s">
        <v>107</v>
      </c>
      <c r="H2983" s="56" t="s">
        <v>140</v>
      </c>
      <c r="I2983" s="57"/>
      <c r="J2983" s="57">
        <f t="shared" si="604"/>
        <v>43621</v>
      </c>
      <c r="K2983" s="56" t="s">
        <v>18</v>
      </c>
      <c r="L2983" s="56" t="s">
        <v>14</v>
      </c>
      <c r="M2983" s="60" t="s">
        <v>19663</v>
      </c>
      <c r="N2983" s="56" t="s">
        <v>19660</v>
      </c>
      <c r="O2983" s="56" t="s">
        <v>44</v>
      </c>
      <c r="P2983" s="377" t="s">
        <v>19661</v>
      </c>
      <c r="Q2983" s="56" t="s">
        <v>17</v>
      </c>
      <c r="R2983" s="57"/>
      <c r="S2983" s="56" t="s">
        <v>108</v>
      </c>
      <c r="T2983" s="56" t="s">
        <v>108</v>
      </c>
      <c r="U2983" s="57"/>
      <c r="V2983" s="62"/>
      <c r="W2983" s="62" t="s">
        <v>108</v>
      </c>
      <c r="X2983" s="57"/>
      <c r="Y2983" s="56" t="s">
        <v>108</v>
      </c>
      <c r="Z2983" s="56" t="s">
        <v>108</v>
      </c>
      <c r="AA2983" s="57">
        <v>43591</v>
      </c>
      <c r="AB2983" s="63" t="s">
        <v>155</v>
      </c>
      <c r="AC2983" s="60" t="s">
        <v>19664</v>
      </c>
      <c r="AD2983" s="56" t="s">
        <v>224</v>
      </c>
      <c r="AE2983" s="56"/>
      <c r="AF2983" s="61"/>
      <c r="AG2983" s="61"/>
      <c r="AH2983" s="67" t="str">
        <v>May</v>
      </c>
      <c r="AI2983" s="68" t="str">
        <v>May</v>
      </c>
      <c r="AJ2983" s="69">
        <f t="shared" si="581"/>
        <v>0</v>
      </c>
      <c r="AK2983" s="70" t="str">
        <f t="shared" si="605"/>
        <v/>
      </c>
      <c r="AL2983" s="71" t="s">
        <v>17409</v>
      </c>
      <c r="AM2983" s="71" t="str">
        <v>2019</v>
      </c>
      <c r="AN2983" s="70">
        <f t="shared" si="606"/>
        <v>43601</v>
      </c>
      <c r="AO2983" s="70" t="s">
        <v>123</v>
      </c>
      <c r="AP2983" s="74">
        <f ca="1"/>
        <v>368</v>
      </c>
    </row>
    <row r="2984" spans="1:42" ht="14.4">
      <c r="A2984" s="55" t="s">
        <v>19665</v>
      </c>
      <c r="B2984" s="56" t="s">
        <v>89</v>
      </c>
      <c r="C2984" s="57">
        <v>43487</v>
      </c>
      <c r="D2984" s="56" t="s">
        <v>131</v>
      </c>
      <c r="E2984" s="56" t="s">
        <v>129</v>
      </c>
      <c r="F2984" s="58" t="s">
        <v>106</v>
      </c>
      <c r="G2984" s="58" t="s">
        <v>107</v>
      </c>
      <c r="H2984" s="56" t="s">
        <v>129</v>
      </c>
      <c r="I2984" s="59"/>
      <c r="J2984" s="59">
        <f t="shared" si="604"/>
        <v>43517</v>
      </c>
      <c r="K2984" s="56" t="s">
        <v>18</v>
      </c>
      <c r="L2984" s="56" t="s">
        <v>14</v>
      </c>
      <c r="M2984" s="60" t="s">
        <v>19666</v>
      </c>
      <c r="N2984" s="56" t="s">
        <v>19667</v>
      </c>
      <c r="O2984" s="56"/>
      <c r="P2984" s="56" t="s">
        <v>108</v>
      </c>
      <c r="Q2984" s="56" t="s">
        <v>96</v>
      </c>
      <c r="R2984" s="59"/>
      <c r="S2984" s="56" t="s">
        <v>108</v>
      </c>
      <c r="T2984" s="56" t="s">
        <v>108</v>
      </c>
      <c r="U2984" s="57"/>
      <c r="V2984" s="77"/>
      <c r="W2984" s="62" t="s">
        <v>108</v>
      </c>
      <c r="X2984" s="57"/>
      <c r="Y2984" s="56" t="s">
        <v>108</v>
      </c>
      <c r="Z2984" s="56" t="s">
        <v>123</v>
      </c>
      <c r="AA2984" s="57">
        <v>43490</v>
      </c>
      <c r="AB2984" s="63" t="s">
        <v>127</v>
      </c>
      <c r="AC2984" s="64" t="s">
        <v>883</v>
      </c>
      <c r="AD2984" s="65" t="s">
        <v>118</v>
      </c>
      <c r="AE2984" s="65" t="s">
        <v>131</v>
      </c>
      <c r="AF2984" s="66"/>
      <c r="AG2984" s="66"/>
      <c r="AH2984" s="67" t="str">
        <v>Jan</v>
      </c>
      <c r="AI2984" s="68" t="str">
        <v>Jan</v>
      </c>
      <c r="AJ2984" s="69">
        <f t="shared" si="581"/>
        <v>3</v>
      </c>
      <c r="AK2984" s="70" t="str">
        <f t="shared" si="605"/>
        <v/>
      </c>
      <c r="AL2984" s="71" t="s">
        <v>17409</v>
      </c>
      <c r="AM2984" s="71" t="str">
        <v>2019</v>
      </c>
      <c r="AN2984" s="70">
        <f t="shared" si="606"/>
        <v>43497</v>
      </c>
      <c r="AO2984" s="70" t="s">
        <v>123</v>
      </c>
      <c r="AP2984" s="74">
        <f ca="1"/>
        <v>472</v>
      </c>
    </row>
    <row r="2985" spans="1:42" ht="14.4">
      <c r="A2985" s="55" t="s">
        <v>19668</v>
      </c>
      <c r="B2985" s="56" t="s">
        <v>89</v>
      </c>
      <c r="C2985" s="57">
        <v>43493</v>
      </c>
      <c r="D2985" s="56" t="s">
        <v>1027</v>
      </c>
      <c r="E2985" s="56" t="s">
        <v>140</v>
      </c>
      <c r="F2985" s="58" t="s">
        <v>106</v>
      </c>
      <c r="G2985" s="58" t="s">
        <v>107</v>
      </c>
      <c r="H2985" s="56" t="s">
        <v>140</v>
      </c>
      <c r="I2985" s="57"/>
      <c r="J2985" s="57">
        <f t="shared" si="604"/>
        <v>43523</v>
      </c>
      <c r="K2985" s="56" t="s">
        <v>18</v>
      </c>
      <c r="L2985" s="56" t="s">
        <v>18</v>
      </c>
      <c r="M2985" s="60" t="s">
        <v>19669</v>
      </c>
      <c r="N2985" s="56" t="s">
        <v>19669</v>
      </c>
      <c r="O2985" s="56" t="s">
        <v>44</v>
      </c>
      <c r="P2985" s="56" t="s">
        <v>19670</v>
      </c>
      <c r="Q2985" s="56" t="s">
        <v>28</v>
      </c>
      <c r="R2985" s="57">
        <v>43493</v>
      </c>
      <c r="S2985" s="56" t="s">
        <v>108</v>
      </c>
      <c r="T2985" s="56" t="s">
        <v>108</v>
      </c>
      <c r="U2985" s="57"/>
      <c r="V2985" s="62"/>
      <c r="W2985" s="62">
        <v>0</v>
      </c>
      <c r="X2985" s="57"/>
      <c r="Y2985" s="56" t="s">
        <v>108</v>
      </c>
      <c r="Z2985" s="56" t="s">
        <v>121</v>
      </c>
      <c r="AA2985" s="57">
        <v>43501</v>
      </c>
      <c r="AB2985" s="63" t="s">
        <v>127</v>
      </c>
      <c r="AC2985" s="64" t="s">
        <v>19671</v>
      </c>
      <c r="AD2985" s="65" t="s">
        <v>97</v>
      </c>
      <c r="AE2985" s="65" t="s">
        <v>119</v>
      </c>
      <c r="AF2985" s="66"/>
      <c r="AG2985" s="66"/>
      <c r="AH2985" s="67" t="str">
        <v>Jan</v>
      </c>
      <c r="AI2985" s="68" t="str">
        <v>Feb</v>
      </c>
      <c r="AJ2985" s="69">
        <f t="shared" si="581"/>
        <v>8</v>
      </c>
      <c r="AK2985" s="70">
        <f t="shared" si="605"/>
        <v>43523</v>
      </c>
      <c r="AL2985" s="71">
        <v>22</v>
      </c>
      <c r="AM2985" s="71" t="str">
        <v>2019</v>
      </c>
      <c r="AN2985" s="70">
        <f t="shared" si="606"/>
        <v>43503</v>
      </c>
      <c r="AO2985" s="70" t="s">
        <v>121</v>
      </c>
      <c r="AP2985" s="74">
        <f ca="1"/>
        <v>466</v>
      </c>
    </row>
    <row r="2986" spans="1:42" ht="26.5">
      <c r="A2986" s="55" t="s">
        <v>19672</v>
      </c>
      <c r="B2986" s="56" t="s">
        <v>89</v>
      </c>
      <c r="C2986" s="57">
        <v>43535</v>
      </c>
      <c r="D2986" s="56" t="s">
        <v>90</v>
      </c>
      <c r="E2986" s="56" t="s">
        <v>129</v>
      </c>
      <c r="F2986" s="58" t="s">
        <v>214</v>
      </c>
      <c r="G2986" s="58" t="s">
        <v>214</v>
      </c>
      <c r="H2986" s="56" t="s">
        <v>129</v>
      </c>
      <c r="I2986" s="57"/>
      <c r="J2986" s="57">
        <f t="shared" si="604"/>
        <v>43565</v>
      </c>
      <c r="K2986" s="56" t="s">
        <v>18</v>
      </c>
      <c r="L2986" s="56" t="s">
        <v>18</v>
      </c>
      <c r="M2986" s="60" t="s">
        <v>19673</v>
      </c>
      <c r="N2986" s="56" t="s">
        <v>2823</v>
      </c>
      <c r="O2986" s="56" t="s">
        <v>16</v>
      </c>
      <c r="P2986" s="56" t="s">
        <v>2824</v>
      </c>
      <c r="Q2986" s="56" t="s">
        <v>150</v>
      </c>
      <c r="R2986" s="57">
        <v>43539</v>
      </c>
      <c r="S2986" s="56" t="s">
        <v>18</v>
      </c>
      <c r="T2986" s="56" t="s">
        <v>18</v>
      </c>
      <c r="U2986" s="57"/>
      <c r="V2986" s="62"/>
      <c r="W2986" s="62" t="s">
        <v>139</v>
      </c>
      <c r="X2986" s="57"/>
      <c r="Y2986" s="56" t="s">
        <v>108</v>
      </c>
      <c r="Z2986" s="56" t="s">
        <v>121</v>
      </c>
      <c r="AA2986" s="57">
        <v>43682</v>
      </c>
      <c r="AB2986" s="63"/>
      <c r="AC2986" s="64" t="s">
        <v>19674</v>
      </c>
      <c r="AD2986" s="65" t="s">
        <v>97</v>
      </c>
      <c r="AE2986" s="65" t="s">
        <v>119</v>
      </c>
      <c r="AF2986" s="66"/>
      <c r="AG2986" s="66"/>
      <c r="AH2986" s="67" t="str">
        <v>Mar</v>
      </c>
      <c r="AI2986" s="68" t="str">
        <v>Aug</v>
      </c>
      <c r="AJ2986" s="69">
        <f t="shared" si="581"/>
        <v>147</v>
      </c>
      <c r="AK2986" s="70">
        <f t="shared" si="605"/>
        <v>43569</v>
      </c>
      <c r="AL2986" s="71">
        <v>-113</v>
      </c>
      <c r="AM2986" s="71" t="str">
        <v>2019</v>
      </c>
      <c r="AN2986" s="70">
        <f t="shared" si="606"/>
        <v>43545</v>
      </c>
      <c r="AO2986" s="70" t="s">
        <v>121</v>
      </c>
      <c r="AP2986" s="74">
        <f ca="1"/>
        <v>424</v>
      </c>
    </row>
    <row r="2987" spans="1:42" ht="14.4">
      <c r="A2987" s="55" t="s">
        <v>19675</v>
      </c>
      <c r="B2987" s="56" t="s">
        <v>89</v>
      </c>
      <c r="C2987" s="57">
        <v>43482</v>
      </c>
      <c r="D2987" s="56" t="s">
        <v>90</v>
      </c>
      <c r="E2987" s="56" t="s">
        <v>140</v>
      </c>
      <c r="F2987" s="58" t="s">
        <v>106</v>
      </c>
      <c r="G2987" s="58" t="s">
        <v>107</v>
      </c>
      <c r="H2987" s="56" t="s">
        <v>140</v>
      </c>
      <c r="I2987" s="57"/>
      <c r="J2987" s="57">
        <f t="shared" si="604"/>
        <v>43512</v>
      </c>
      <c r="K2987" s="56" t="s">
        <v>18</v>
      </c>
      <c r="L2987" s="56" t="s">
        <v>14</v>
      </c>
      <c r="M2987" s="60" t="s">
        <v>19676</v>
      </c>
      <c r="N2987" s="56" t="s">
        <v>19676</v>
      </c>
      <c r="O2987" s="56" t="s">
        <v>189</v>
      </c>
      <c r="P2987" s="56" t="s">
        <v>19677</v>
      </c>
      <c r="Q2987" s="56" t="s">
        <v>28</v>
      </c>
      <c r="R2987" s="57"/>
      <c r="S2987" s="56" t="s">
        <v>108</v>
      </c>
      <c r="T2987" s="56" t="s">
        <v>108</v>
      </c>
      <c r="U2987" s="57"/>
      <c r="V2987" s="62"/>
      <c r="W2987" s="62" t="s">
        <v>108</v>
      </c>
      <c r="X2987" s="57"/>
      <c r="Y2987" s="56" t="s">
        <v>108</v>
      </c>
      <c r="Z2987" s="56" t="s">
        <v>123</v>
      </c>
      <c r="AA2987" s="57">
        <v>43482</v>
      </c>
      <c r="AB2987" s="63" t="s">
        <v>127</v>
      </c>
      <c r="AC2987" s="64" t="s">
        <v>19678</v>
      </c>
      <c r="AD2987" s="65" t="s">
        <v>294</v>
      </c>
      <c r="AE2987" s="65"/>
      <c r="AF2987" s="66"/>
      <c r="AG2987" s="66"/>
      <c r="AH2987" s="67" t="str">
        <v>Jan</v>
      </c>
      <c r="AI2987" s="68" t="str">
        <v>Jan</v>
      </c>
      <c r="AJ2987" s="69">
        <f t="shared" si="581"/>
        <v>0</v>
      </c>
      <c r="AK2987" s="70" t="str">
        <f t="shared" si="605"/>
        <v/>
      </c>
      <c r="AL2987" s="71" t="s">
        <v>17409</v>
      </c>
      <c r="AM2987" s="71" t="str">
        <v>2019</v>
      </c>
      <c r="AN2987" s="70">
        <f t="shared" si="606"/>
        <v>43492</v>
      </c>
      <c r="AO2987" s="70" t="s">
        <v>123</v>
      </c>
      <c r="AP2987" s="74">
        <f ca="1"/>
        <v>477</v>
      </c>
    </row>
    <row r="2988" spans="1:42" ht="14.4">
      <c r="A2988" s="55" t="s">
        <v>19679</v>
      </c>
      <c r="B2988" s="56" t="s">
        <v>89</v>
      </c>
      <c r="C2988" s="57">
        <v>43560</v>
      </c>
      <c r="D2988" s="56" t="s">
        <v>119</v>
      </c>
      <c r="E2988" s="56" t="s">
        <v>112</v>
      </c>
      <c r="F2988" s="58" t="s">
        <v>106</v>
      </c>
      <c r="G2988" s="58" t="s">
        <v>113</v>
      </c>
      <c r="H2988" s="56" t="s">
        <v>112</v>
      </c>
      <c r="I2988" s="57"/>
      <c r="J2988" s="57">
        <f t="shared" si="604"/>
        <v>43590</v>
      </c>
      <c r="K2988" s="56" t="s">
        <v>18</v>
      </c>
      <c r="L2988" s="56" t="s">
        <v>14</v>
      </c>
      <c r="M2988" s="60" t="s">
        <v>8226</v>
      </c>
      <c r="N2988" s="56" t="s">
        <v>549</v>
      </c>
      <c r="O2988" s="56" t="s">
        <v>249</v>
      </c>
      <c r="P2988" s="56" t="s">
        <v>550</v>
      </c>
      <c r="Q2988" s="56" t="s">
        <v>116</v>
      </c>
      <c r="R2988" s="57">
        <v>43563</v>
      </c>
      <c r="S2988" s="56" t="s">
        <v>108</v>
      </c>
      <c r="T2988" s="56" t="s">
        <v>108</v>
      </c>
      <c r="U2988" s="57"/>
      <c r="V2988" s="62"/>
      <c r="W2988" s="62" t="s">
        <v>108</v>
      </c>
      <c r="X2988" s="57"/>
      <c r="Y2988" s="56" t="s">
        <v>108</v>
      </c>
      <c r="Z2988" s="56" t="s">
        <v>123</v>
      </c>
      <c r="AA2988" s="57">
        <v>43563</v>
      </c>
      <c r="AB2988" s="63" t="s">
        <v>244</v>
      </c>
      <c r="AC2988" s="64" t="s">
        <v>19680</v>
      </c>
      <c r="AD2988" s="56" t="s">
        <v>118</v>
      </c>
      <c r="AE2988" s="56" t="s">
        <v>119</v>
      </c>
      <c r="AF2988" s="61"/>
      <c r="AG2988" s="61"/>
      <c r="AH2988" s="67" t="str">
        <v>Apr</v>
      </c>
      <c r="AI2988" s="68" t="str">
        <v>Apr</v>
      </c>
      <c r="AJ2988" s="69">
        <f t="shared" si="581"/>
        <v>3</v>
      </c>
      <c r="AK2988" s="70">
        <f t="shared" si="605"/>
        <v>43593</v>
      </c>
      <c r="AL2988" s="71">
        <v>30</v>
      </c>
      <c r="AM2988" s="71" t="str">
        <v>2019</v>
      </c>
      <c r="AN2988" s="70">
        <f t="shared" si="606"/>
        <v>43570</v>
      </c>
      <c r="AO2988" s="70" t="s">
        <v>121</v>
      </c>
      <c r="AP2988" s="74">
        <f ca="1"/>
        <v>399</v>
      </c>
    </row>
    <row r="2989" spans="1:42" ht="14.4">
      <c r="A2989" s="55" t="s">
        <v>19681</v>
      </c>
      <c r="B2989" s="56" t="s">
        <v>89</v>
      </c>
      <c r="C2989" s="57">
        <v>43662</v>
      </c>
      <c r="D2989" s="56" t="s">
        <v>90</v>
      </c>
      <c r="E2989" s="56" t="s">
        <v>276</v>
      </c>
      <c r="F2989" s="58" t="s">
        <v>214</v>
      </c>
      <c r="G2989" s="58" t="s">
        <v>214</v>
      </c>
      <c r="H2989" s="56" t="s">
        <v>19682</v>
      </c>
      <c r="I2989" s="57"/>
      <c r="J2989" s="57">
        <f t="shared" si="604"/>
        <v>43692</v>
      </c>
      <c r="K2989" s="56" t="s">
        <v>18</v>
      </c>
      <c r="L2989" s="56" t="s">
        <v>14</v>
      </c>
      <c r="M2989" s="60" t="s">
        <v>1372</v>
      </c>
      <c r="N2989" s="56" t="s">
        <v>19683</v>
      </c>
      <c r="O2989" s="56" t="s">
        <v>249</v>
      </c>
      <c r="P2989" s="56" t="s">
        <v>19684</v>
      </c>
      <c r="Q2989" s="56" t="s">
        <v>217</v>
      </c>
      <c r="R2989" s="57"/>
      <c r="S2989" s="56" t="s">
        <v>108</v>
      </c>
      <c r="T2989" s="56" t="s">
        <v>108</v>
      </c>
      <c r="U2989" s="57"/>
      <c r="V2989" s="62"/>
      <c r="W2989" s="62" t="s">
        <v>108</v>
      </c>
      <c r="X2989" s="57"/>
      <c r="Y2989" s="56" t="s">
        <v>108</v>
      </c>
      <c r="Z2989" s="56" t="s">
        <v>123</v>
      </c>
      <c r="AA2989" s="57">
        <v>43664</v>
      </c>
      <c r="AB2989" s="63"/>
      <c r="AC2989" s="64" t="s">
        <v>19685</v>
      </c>
      <c r="AD2989" s="56" t="s">
        <v>224</v>
      </c>
      <c r="AE2989" s="56" t="s">
        <v>119</v>
      </c>
      <c r="AF2989" s="61"/>
      <c r="AG2989" s="61"/>
      <c r="AH2989" s="67" t="str">
        <v>Jul</v>
      </c>
      <c r="AI2989" s="68" t="str">
        <v>Jul</v>
      </c>
      <c r="AJ2989" s="69">
        <f t="shared" si="581"/>
        <v>2</v>
      </c>
      <c r="AK2989" s="70" t="str">
        <f t="shared" si="605"/>
        <v/>
      </c>
      <c r="AL2989" s="71" t="s">
        <v>17409</v>
      </c>
      <c r="AM2989" s="71" t="str">
        <v>2019</v>
      </c>
      <c r="AN2989" s="70">
        <f t="shared" si="606"/>
        <v>43672</v>
      </c>
      <c r="AO2989" s="70" t="s">
        <v>123</v>
      </c>
      <c r="AP2989" s="74">
        <f ca="1"/>
        <v>297</v>
      </c>
    </row>
    <row r="2990" spans="1:42" ht="26.5">
      <c r="A2990" s="55" t="s">
        <v>19686</v>
      </c>
      <c r="B2990" s="56" t="s">
        <v>89</v>
      </c>
      <c r="C2990" s="57">
        <v>43746</v>
      </c>
      <c r="D2990" s="56" t="s">
        <v>90</v>
      </c>
      <c r="E2990" s="56" t="s">
        <v>297</v>
      </c>
      <c r="F2990" s="58" t="s">
        <v>106</v>
      </c>
      <c r="G2990" s="58" t="s">
        <v>107</v>
      </c>
      <c r="H2990" s="56" t="s">
        <v>140</v>
      </c>
      <c r="I2990" s="59"/>
      <c r="J2990" s="59">
        <f t="shared" si="604"/>
        <v>43776</v>
      </c>
      <c r="K2990" s="56" t="s">
        <v>18</v>
      </c>
      <c r="L2990" s="56" t="s">
        <v>18</v>
      </c>
      <c r="M2990" s="60" t="s">
        <v>19687</v>
      </c>
      <c r="N2990" s="56" t="s">
        <v>19688</v>
      </c>
      <c r="O2990" s="56" t="s">
        <v>29</v>
      </c>
      <c r="P2990" s="56" t="s">
        <v>19689</v>
      </c>
      <c r="Q2990" s="56" t="s">
        <v>17</v>
      </c>
      <c r="R2990" s="59"/>
      <c r="S2990" s="56" t="s">
        <v>108</v>
      </c>
      <c r="T2990" s="56" t="s">
        <v>108</v>
      </c>
      <c r="U2990" s="57"/>
      <c r="V2990" s="77"/>
      <c r="W2990" s="62">
        <v>0</v>
      </c>
      <c r="X2990" s="59"/>
      <c r="Y2990" s="56" t="s">
        <v>108</v>
      </c>
      <c r="Z2990" s="56" t="s">
        <v>121</v>
      </c>
      <c r="AA2990" s="57">
        <v>43755</v>
      </c>
      <c r="AB2990" s="63" t="s">
        <v>389</v>
      </c>
      <c r="AC2990" s="60" t="s">
        <v>19690</v>
      </c>
      <c r="AD2990" s="65" t="s">
        <v>97</v>
      </c>
      <c r="AE2990" s="56" t="s">
        <v>90</v>
      </c>
      <c r="AF2990" s="61"/>
      <c r="AG2990" s="61"/>
      <c r="AH2990" s="67" t="str">
        <v>Oct</v>
      </c>
      <c r="AI2990" s="68" t="str">
        <v>Oct</v>
      </c>
      <c r="AJ2990" s="69">
        <f t="shared" si="581"/>
        <v>9</v>
      </c>
      <c r="AK2990" s="70"/>
      <c r="AL2990" s="71"/>
      <c r="AM2990" s="71" t="str">
        <v>2019</v>
      </c>
      <c r="AN2990" s="70"/>
      <c r="AO2990" s="70" t="s">
        <v>123</v>
      </c>
      <c r="AP2990" s="74">
        <f ca="1"/>
        <v>213</v>
      </c>
    </row>
    <row r="2991" spans="1:42" ht="14.4">
      <c r="A2991" s="55" t="s">
        <v>19691</v>
      </c>
      <c r="B2991" s="56" t="s">
        <v>89</v>
      </c>
      <c r="C2991" s="57">
        <v>43599</v>
      </c>
      <c r="D2991" s="56" t="s">
        <v>131</v>
      </c>
      <c r="E2991" s="56" t="s">
        <v>129</v>
      </c>
      <c r="F2991" s="58" t="s">
        <v>106</v>
      </c>
      <c r="G2991" s="58" t="s">
        <v>107</v>
      </c>
      <c r="H2991" s="56" t="s">
        <v>129</v>
      </c>
      <c r="I2991" s="59"/>
      <c r="J2991" s="59">
        <f t="shared" si="604"/>
        <v>43629</v>
      </c>
      <c r="K2991" s="56" t="s">
        <v>18</v>
      </c>
      <c r="L2991" s="56" t="s">
        <v>14</v>
      </c>
      <c r="M2991" s="60" t="s">
        <v>19692</v>
      </c>
      <c r="N2991" s="56" t="s">
        <v>19693</v>
      </c>
      <c r="O2991" s="56"/>
      <c r="P2991" s="56" t="s">
        <v>108</v>
      </c>
      <c r="Q2991" s="56" t="s">
        <v>96</v>
      </c>
      <c r="R2991" s="59"/>
      <c r="S2991" s="56" t="s">
        <v>108</v>
      </c>
      <c r="T2991" s="56" t="s">
        <v>108</v>
      </c>
      <c r="U2991" s="59"/>
      <c r="V2991" s="77"/>
      <c r="W2991" s="62" t="s">
        <v>108</v>
      </c>
      <c r="X2991" s="59"/>
      <c r="Y2991" s="56" t="s">
        <v>108</v>
      </c>
      <c r="Z2991" s="56" t="s">
        <v>123</v>
      </c>
      <c r="AA2991" s="57">
        <v>43599</v>
      </c>
      <c r="AB2991" s="63" t="s">
        <v>155</v>
      </c>
      <c r="AC2991" s="64" t="s">
        <v>19694</v>
      </c>
      <c r="AD2991" s="56" t="s">
        <v>224</v>
      </c>
      <c r="AE2991" s="56" t="s">
        <v>131</v>
      </c>
      <c r="AF2991" s="61"/>
      <c r="AG2991" s="61"/>
      <c r="AH2991" s="67" t="str">
        <v>May</v>
      </c>
      <c r="AI2991" s="68" t="str">
        <v>May</v>
      </c>
      <c r="AJ2991" s="69">
        <f t="shared" si="581"/>
        <v>0</v>
      </c>
      <c r="AK2991" s="70" t="str">
        <f t="shared" ref="AK2991:AK3002" si="607">IF(R2991="","",SUM(R2991+30))</f>
        <v/>
      </c>
      <c r="AL2991" s="71" t="s">
        <v>17409</v>
      </c>
      <c r="AM2991" s="71" t="str">
        <v>2019</v>
      </c>
      <c r="AN2991" s="70">
        <f t="shared" ref="AN2991:AN3000" si="608">IF(C2991="","",SUM(C2991+10))</f>
        <v>43609</v>
      </c>
      <c r="AO2991" s="70" t="s">
        <v>123</v>
      </c>
      <c r="AP2991" s="74">
        <f ca="1"/>
        <v>360</v>
      </c>
    </row>
    <row r="2992" spans="1:42" ht="14.4">
      <c r="A2992" s="55" t="s">
        <v>19695</v>
      </c>
      <c r="B2992" s="56" t="s">
        <v>89</v>
      </c>
      <c r="C2992" s="57">
        <v>43535</v>
      </c>
      <c r="D2992" s="56" t="s">
        <v>90</v>
      </c>
      <c r="E2992" s="56" t="s">
        <v>276</v>
      </c>
      <c r="F2992" s="58" t="s">
        <v>214</v>
      </c>
      <c r="G2992" s="58" t="s">
        <v>214</v>
      </c>
      <c r="H2992" s="56" t="s">
        <v>276</v>
      </c>
      <c r="I2992" s="57"/>
      <c r="J2992" s="57">
        <f t="shared" si="604"/>
        <v>43565</v>
      </c>
      <c r="K2992" s="56" t="s">
        <v>18</v>
      </c>
      <c r="L2992" s="56" t="s">
        <v>18</v>
      </c>
      <c r="M2992" s="60" t="s">
        <v>19696</v>
      </c>
      <c r="N2992" s="61"/>
      <c r="O2992" s="61"/>
      <c r="P2992" s="56"/>
      <c r="Q2992" s="56" t="s">
        <v>478</v>
      </c>
      <c r="R2992" s="57"/>
      <c r="S2992" s="56" t="s">
        <v>108</v>
      </c>
      <c r="T2992" s="56" t="s">
        <v>108</v>
      </c>
      <c r="U2992" s="57"/>
      <c r="V2992" s="76"/>
      <c r="W2992" s="62">
        <v>0</v>
      </c>
      <c r="X2992" s="57"/>
      <c r="Y2992" s="56" t="s">
        <v>108</v>
      </c>
      <c r="Z2992" s="56" t="s">
        <v>121</v>
      </c>
      <c r="AA2992" s="57">
        <v>43539</v>
      </c>
      <c r="AB2992" s="75"/>
      <c r="AC2992" s="64" t="s">
        <v>19697</v>
      </c>
      <c r="AD2992" s="65" t="s">
        <v>97</v>
      </c>
      <c r="AE2992" s="65"/>
      <c r="AF2992" s="66"/>
      <c r="AG2992" s="66"/>
      <c r="AH2992" s="67" t="str">
        <v>Mar</v>
      </c>
      <c r="AI2992" s="68" t="str">
        <v>Mar</v>
      </c>
      <c r="AJ2992" s="69">
        <f t="shared" si="581"/>
        <v>4</v>
      </c>
      <c r="AK2992" s="70" t="str">
        <f t="shared" si="607"/>
        <v/>
      </c>
      <c r="AL2992" s="71" t="s">
        <v>17409</v>
      </c>
      <c r="AM2992" s="71" t="str">
        <v>2019</v>
      </c>
      <c r="AN2992" s="70">
        <f t="shared" si="608"/>
        <v>43545</v>
      </c>
      <c r="AO2992" s="70" t="s">
        <v>123</v>
      </c>
      <c r="AP2992" s="74">
        <f ca="1"/>
        <v>424</v>
      </c>
    </row>
    <row r="2993" spans="1:42" ht="14.4">
      <c r="A2993" s="55" t="s">
        <v>19698</v>
      </c>
      <c r="B2993" s="56" t="s">
        <v>89</v>
      </c>
      <c r="C2993" s="57">
        <v>43566</v>
      </c>
      <c r="D2993" s="56" t="s">
        <v>131</v>
      </c>
      <c r="E2993" s="56" t="s">
        <v>129</v>
      </c>
      <c r="F2993" s="58" t="s">
        <v>106</v>
      </c>
      <c r="G2993" s="58" t="s">
        <v>214</v>
      </c>
      <c r="H2993" s="56" t="s">
        <v>276</v>
      </c>
      <c r="I2993" s="57"/>
      <c r="J2993" s="57">
        <f t="shared" si="604"/>
        <v>43596</v>
      </c>
      <c r="K2993" s="56" t="s">
        <v>18</v>
      </c>
      <c r="L2993" s="56" t="s">
        <v>18</v>
      </c>
      <c r="M2993" s="60" t="s">
        <v>19699</v>
      </c>
      <c r="N2993" s="56" t="s">
        <v>19700</v>
      </c>
      <c r="O2993" s="56"/>
      <c r="P2993" s="56"/>
      <c r="Q2993" s="56" t="s">
        <v>96</v>
      </c>
      <c r="R2993" s="57"/>
      <c r="S2993" s="56" t="s">
        <v>108</v>
      </c>
      <c r="T2993" s="56" t="s">
        <v>108</v>
      </c>
      <c r="U2993" s="57"/>
      <c r="V2993" s="62"/>
      <c r="W2993" s="62"/>
      <c r="X2993" s="57"/>
      <c r="Y2993" s="61"/>
      <c r="Z2993" s="56" t="s">
        <v>121</v>
      </c>
      <c r="AA2993" s="57">
        <v>43580</v>
      </c>
      <c r="AB2993" s="75"/>
      <c r="AC2993" s="64" t="s">
        <v>19701</v>
      </c>
      <c r="AD2993" s="65" t="s">
        <v>97</v>
      </c>
      <c r="AE2993" s="56"/>
      <c r="AF2993" s="61"/>
      <c r="AG2993" s="61"/>
      <c r="AH2993" s="67" t="str">
        <v>Apr</v>
      </c>
      <c r="AI2993" s="68" t="str">
        <v>Apr</v>
      </c>
      <c r="AJ2993" s="69">
        <f t="shared" si="581"/>
        <v>14</v>
      </c>
      <c r="AK2993" s="70" t="str">
        <f t="shared" si="607"/>
        <v/>
      </c>
      <c r="AL2993" s="71" t="s">
        <v>17409</v>
      </c>
      <c r="AM2993" s="71" t="str">
        <v>2019</v>
      </c>
      <c r="AN2993" s="70">
        <f t="shared" si="608"/>
        <v>43576</v>
      </c>
      <c r="AO2993" s="70" t="s">
        <v>123</v>
      </c>
      <c r="AP2993" s="74">
        <f ca="1"/>
        <v>393</v>
      </c>
    </row>
    <row r="2994" spans="1:42" ht="14.4">
      <c r="A2994" s="55" t="s">
        <v>19702</v>
      </c>
      <c r="B2994" s="56" t="s">
        <v>89</v>
      </c>
      <c r="C2994" s="57">
        <v>43676</v>
      </c>
      <c r="D2994" s="56" t="s">
        <v>90</v>
      </c>
      <c r="E2994" s="56" t="s">
        <v>32</v>
      </c>
      <c r="F2994" s="58" t="s">
        <v>106</v>
      </c>
      <c r="G2994" s="58" t="s">
        <v>177</v>
      </c>
      <c r="H2994" s="56" t="s">
        <v>276</v>
      </c>
      <c r="I2994" s="57">
        <v>43676</v>
      </c>
      <c r="J2994" s="57">
        <f t="shared" si="604"/>
        <v>43706</v>
      </c>
      <c r="K2994" s="56" t="s">
        <v>18</v>
      </c>
      <c r="L2994" s="56" t="s">
        <v>14</v>
      </c>
      <c r="M2994" s="60" t="s">
        <v>19703</v>
      </c>
      <c r="N2994" s="56" t="s">
        <v>19703</v>
      </c>
      <c r="O2994" s="56"/>
      <c r="P2994" s="56"/>
      <c r="Q2994" s="56" t="s">
        <v>96</v>
      </c>
      <c r="R2994" s="57"/>
      <c r="S2994" s="56" t="s">
        <v>108</v>
      </c>
      <c r="T2994" s="56" t="s">
        <v>108</v>
      </c>
      <c r="U2994" s="57"/>
      <c r="V2994" s="62"/>
      <c r="W2994" s="62">
        <v>0</v>
      </c>
      <c r="X2994" s="57"/>
      <c r="Y2994" s="56" t="s">
        <v>108</v>
      </c>
      <c r="Z2994" s="56" t="s">
        <v>121</v>
      </c>
      <c r="AA2994" s="57">
        <v>43676</v>
      </c>
      <c r="AB2994" s="63"/>
      <c r="AC2994" s="64" t="s">
        <v>19704</v>
      </c>
      <c r="AD2994" s="65" t="s">
        <v>97</v>
      </c>
      <c r="AE2994" s="56" t="s">
        <v>119</v>
      </c>
      <c r="AF2994" s="61"/>
      <c r="AG2994" s="61"/>
      <c r="AH2994" s="67" t="str">
        <v>Jul</v>
      </c>
      <c r="AI2994" s="68" t="str">
        <v>Jul</v>
      </c>
      <c r="AJ2994" s="69">
        <f t="shared" si="581"/>
        <v>0</v>
      </c>
      <c r="AK2994" s="70" t="str">
        <f t="shared" si="607"/>
        <v/>
      </c>
      <c r="AL2994" s="71" t="s">
        <v>17409</v>
      </c>
      <c r="AM2994" s="71" t="str">
        <v>2019</v>
      </c>
      <c r="AN2994" s="70">
        <f t="shared" si="608"/>
        <v>43686</v>
      </c>
      <c r="AO2994" s="70" t="s">
        <v>123</v>
      </c>
      <c r="AP2994" s="74">
        <f ca="1"/>
        <v>283</v>
      </c>
    </row>
    <row r="2995" spans="1:42" ht="14.4">
      <c r="A2995" s="55" t="s">
        <v>19705</v>
      </c>
      <c r="B2995" s="56" t="s">
        <v>89</v>
      </c>
      <c r="C2995" s="57">
        <v>43682</v>
      </c>
      <c r="D2995" s="56" t="s">
        <v>90</v>
      </c>
      <c r="E2995" s="56" t="s">
        <v>32</v>
      </c>
      <c r="F2995" s="58" t="s">
        <v>106</v>
      </c>
      <c r="G2995" s="58" t="s">
        <v>177</v>
      </c>
      <c r="H2995" s="56" t="s">
        <v>2445</v>
      </c>
      <c r="I2995" s="57"/>
      <c r="J2995" s="57">
        <f t="shared" si="604"/>
        <v>43712</v>
      </c>
      <c r="K2995" s="56" t="s">
        <v>18</v>
      </c>
      <c r="L2995" s="56" t="s">
        <v>18</v>
      </c>
      <c r="M2995" s="60" t="s">
        <v>19703</v>
      </c>
      <c r="N2995" s="56" t="s">
        <v>19703</v>
      </c>
      <c r="O2995" s="56"/>
      <c r="P2995" s="56"/>
      <c r="Q2995" s="56" t="s">
        <v>96</v>
      </c>
      <c r="R2995" s="57"/>
      <c r="S2995" s="56" t="s">
        <v>108</v>
      </c>
      <c r="T2995" s="56" t="s">
        <v>108</v>
      </c>
      <c r="U2995" s="57"/>
      <c r="V2995" s="62"/>
      <c r="W2995" s="62">
        <v>0</v>
      </c>
      <c r="X2995" s="57"/>
      <c r="Y2995" s="56" t="s">
        <v>108</v>
      </c>
      <c r="Z2995" s="56" t="s">
        <v>121</v>
      </c>
      <c r="AA2995" s="57">
        <v>43682</v>
      </c>
      <c r="AB2995" s="63"/>
      <c r="AC2995" s="64" t="s">
        <v>19706</v>
      </c>
      <c r="AD2995" s="65" t="s">
        <v>97</v>
      </c>
      <c r="AE2995" s="56" t="s">
        <v>90</v>
      </c>
      <c r="AF2995" s="61"/>
      <c r="AG2995" s="61"/>
      <c r="AH2995" s="67" t="str">
        <v>Aug</v>
      </c>
      <c r="AI2995" s="68" t="str">
        <v>Aug</v>
      </c>
      <c r="AJ2995" s="69">
        <f t="shared" si="581"/>
        <v>0</v>
      </c>
      <c r="AK2995" s="70" t="str">
        <f t="shared" si="607"/>
        <v/>
      </c>
      <c r="AL2995" s="71" t="s">
        <v>17409</v>
      </c>
      <c r="AM2995" s="71" t="str">
        <v>2019</v>
      </c>
      <c r="AN2995" s="70">
        <f t="shared" si="608"/>
        <v>43692</v>
      </c>
      <c r="AO2995" s="70" t="s">
        <v>123</v>
      </c>
      <c r="AP2995" s="74">
        <f ca="1"/>
        <v>277</v>
      </c>
    </row>
    <row r="2996" spans="1:42" ht="14.4">
      <c r="A2996" s="55" t="s">
        <v>19707</v>
      </c>
      <c r="B2996" s="56" t="s">
        <v>89</v>
      </c>
      <c r="C2996" s="57">
        <v>43518</v>
      </c>
      <c r="D2996" s="56" t="s">
        <v>90</v>
      </c>
      <c r="E2996" s="56" t="s">
        <v>276</v>
      </c>
      <c r="F2996" s="58" t="s">
        <v>214</v>
      </c>
      <c r="G2996" s="58" t="s">
        <v>214</v>
      </c>
      <c r="H2996" s="56" t="s">
        <v>276</v>
      </c>
      <c r="I2996" s="57"/>
      <c r="J2996" s="57">
        <f t="shared" si="604"/>
        <v>43548</v>
      </c>
      <c r="K2996" s="56" t="s">
        <v>18</v>
      </c>
      <c r="L2996" s="56" t="s">
        <v>14</v>
      </c>
      <c r="M2996" s="60" t="s">
        <v>19708</v>
      </c>
      <c r="N2996" s="64"/>
      <c r="O2996" s="61"/>
      <c r="P2996" s="56" t="s">
        <v>19709</v>
      </c>
      <c r="Q2996" s="56"/>
      <c r="R2996" s="57"/>
      <c r="S2996" s="56" t="s">
        <v>108</v>
      </c>
      <c r="T2996" s="56" t="s">
        <v>108</v>
      </c>
      <c r="U2996" s="57"/>
      <c r="V2996" s="62"/>
      <c r="W2996" s="62">
        <v>0</v>
      </c>
      <c r="X2996" s="57"/>
      <c r="Y2996" s="61"/>
      <c r="Z2996" s="56" t="s">
        <v>123</v>
      </c>
      <c r="AA2996" s="57">
        <v>43524</v>
      </c>
      <c r="AB2996" s="63"/>
      <c r="AC2996" s="64" t="s">
        <v>19710</v>
      </c>
      <c r="AD2996" s="65" t="s">
        <v>118</v>
      </c>
      <c r="AE2996" s="65"/>
      <c r="AF2996" s="66"/>
      <c r="AG2996" s="66"/>
      <c r="AH2996" s="67" t="str">
        <v>Feb</v>
      </c>
      <c r="AI2996" s="68" t="str">
        <v>Feb</v>
      </c>
      <c r="AJ2996" s="69">
        <f t="shared" si="581"/>
        <v>6</v>
      </c>
      <c r="AK2996" s="70" t="str">
        <f t="shared" si="607"/>
        <v/>
      </c>
      <c r="AL2996" s="71" t="s">
        <v>17409</v>
      </c>
      <c r="AM2996" s="71" t="str">
        <v>2019</v>
      </c>
      <c r="AN2996" s="70">
        <f t="shared" si="608"/>
        <v>43528</v>
      </c>
      <c r="AO2996" s="70" t="s">
        <v>123</v>
      </c>
      <c r="AP2996" s="74">
        <f ca="1"/>
        <v>441</v>
      </c>
    </row>
    <row r="2997" spans="1:42" ht="14.4">
      <c r="A2997" s="55" t="s">
        <v>19711</v>
      </c>
      <c r="B2997" s="56" t="s">
        <v>89</v>
      </c>
      <c r="C2997" s="57">
        <v>43676</v>
      </c>
      <c r="D2997" s="56" t="s">
        <v>131</v>
      </c>
      <c r="E2997" s="56" t="s">
        <v>112</v>
      </c>
      <c r="F2997" s="58" t="s">
        <v>106</v>
      </c>
      <c r="G2997" s="58" t="s">
        <v>113</v>
      </c>
      <c r="H2997" s="56" t="s">
        <v>112</v>
      </c>
      <c r="I2997" s="57"/>
      <c r="J2997" s="57">
        <f t="shared" si="604"/>
        <v>43706</v>
      </c>
      <c r="K2997" s="56" t="s">
        <v>18</v>
      </c>
      <c r="L2997" s="56" t="s">
        <v>18</v>
      </c>
      <c r="M2997" s="60" t="s">
        <v>19712</v>
      </c>
      <c r="N2997" s="56" t="s">
        <v>19713</v>
      </c>
      <c r="O2997" s="56" t="s">
        <v>249</v>
      </c>
      <c r="P2997" s="56" t="s">
        <v>19714</v>
      </c>
      <c r="Q2997" s="56" t="s">
        <v>117</v>
      </c>
      <c r="R2997" s="57"/>
      <c r="S2997" s="56" t="s">
        <v>108</v>
      </c>
      <c r="T2997" s="56" t="s">
        <v>108</v>
      </c>
      <c r="U2997" s="57">
        <v>43677</v>
      </c>
      <c r="V2997" s="62">
        <v>25</v>
      </c>
      <c r="W2997" s="62">
        <v>25</v>
      </c>
      <c r="X2997" s="57"/>
      <c r="Y2997" s="56" t="s">
        <v>108</v>
      </c>
      <c r="Z2997" s="56" t="s">
        <v>123</v>
      </c>
      <c r="AA2997" s="57">
        <v>43740</v>
      </c>
      <c r="AB2997" s="63"/>
      <c r="AC2997" s="64" t="s">
        <v>4464</v>
      </c>
      <c r="AD2997" s="56" t="s">
        <v>179</v>
      </c>
      <c r="AE2997" s="61"/>
      <c r="AF2997" s="61"/>
      <c r="AG2997" s="61"/>
      <c r="AH2997" s="67" t="str">
        <v>Jul</v>
      </c>
      <c r="AI2997" s="68" t="str">
        <v>Oct</v>
      </c>
      <c r="AJ2997" s="69">
        <f t="shared" si="581"/>
        <v>64</v>
      </c>
      <c r="AK2997" s="70" t="str">
        <f t="shared" si="607"/>
        <v/>
      </c>
      <c r="AL2997" s="71" t="s">
        <v>17409</v>
      </c>
      <c r="AM2997" s="71" t="str">
        <v>2019</v>
      </c>
      <c r="AN2997" s="70">
        <f t="shared" si="608"/>
        <v>43686</v>
      </c>
      <c r="AO2997" s="70" t="s">
        <v>123</v>
      </c>
      <c r="AP2997" s="74">
        <f ca="1"/>
        <v>283</v>
      </c>
    </row>
    <row r="2998" spans="1:42" ht="14.4">
      <c r="A2998" s="55" t="s">
        <v>19715</v>
      </c>
      <c r="B2998" s="56" t="s">
        <v>89</v>
      </c>
      <c r="C2998" s="57">
        <v>43472</v>
      </c>
      <c r="D2998" s="56" t="s">
        <v>119</v>
      </c>
      <c r="E2998" s="56" t="s">
        <v>112</v>
      </c>
      <c r="F2998" s="58" t="s">
        <v>106</v>
      </c>
      <c r="G2998" s="58" t="s">
        <v>113</v>
      </c>
      <c r="H2998" s="56" t="s">
        <v>112</v>
      </c>
      <c r="I2998" s="59"/>
      <c r="J2998" s="59">
        <f t="shared" si="604"/>
        <v>43502</v>
      </c>
      <c r="K2998" s="56" t="s">
        <v>18</v>
      </c>
      <c r="L2998" s="56" t="s">
        <v>18</v>
      </c>
      <c r="M2998" s="60" t="s">
        <v>19716</v>
      </c>
      <c r="N2998" s="56" t="s">
        <v>19717</v>
      </c>
      <c r="O2998" s="56" t="s">
        <v>189</v>
      </c>
      <c r="P2998" s="56" t="s">
        <v>19718</v>
      </c>
      <c r="Q2998" s="56" t="s">
        <v>116</v>
      </c>
      <c r="R2998" s="59"/>
      <c r="S2998" s="56" t="s">
        <v>18</v>
      </c>
      <c r="T2998" s="56" t="s">
        <v>14</v>
      </c>
      <c r="U2998" s="57">
        <v>43474</v>
      </c>
      <c r="V2998" s="62"/>
      <c r="W2998" s="62">
        <v>26.5</v>
      </c>
      <c r="X2998" s="57">
        <v>43495</v>
      </c>
      <c r="Y2998" s="56" t="s">
        <v>108</v>
      </c>
      <c r="Z2998" s="56" t="s">
        <v>121</v>
      </c>
      <c r="AA2998" s="57">
        <v>43495</v>
      </c>
      <c r="AB2998" s="63" t="s">
        <v>127</v>
      </c>
      <c r="AC2998" s="64" t="s">
        <v>19719</v>
      </c>
      <c r="AD2998" s="65" t="s">
        <v>97</v>
      </c>
      <c r="AE2998" s="56" t="s">
        <v>119</v>
      </c>
      <c r="AF2998" s="61"/>
      <c r="AG2998" s="61"/>
      <c r="AH2998" s="67" t="str">
        <v>Jan</v>
      </c>
      <c r="AI2998" s="68" t="str">
        <v>Jan</v>
      </c>
      <c r="AJ2998" s="69">
        <f t="shared" si="581"/>
        <v>23</v>
      </c>
      <c r="AK2998" s="70" t="str">
        <f t="shared" si="607"/>
        <v/>
      </c>
      <c r="AL2998" s="71" t="s">
        <v>17409</v>
      </c>
      <c r="AM2998" s="71" t="str">
        <v>2019</v>
      </c>
      <c r="AN2998" s="70">
        <f t="shared" si="608"/>
        <v>43482</v>
      </c>
      <c r="AO2998" s="70" t="s">
        <v>123</v>
      </c>
      <c r="AP2998" s="74">
        <f ca="1"/>
        <v>487</v>
      </c>
    </row>
    <row r="2999" spans="1:42" ht="14.4">
      <c r="A2999" s="55" t="s">
        <v>19720</v>
      </c>
      <c r="B2999" s="56" t="s">
        <v>89</v>
      </c>
      <c r="C2999" s="57">
        <v>43558</v>
      </c>
      <c r="D2999" s="56" t="s">
        <v>90</v>
      </c>
      <c r="E2999" s="56" t="s">
        <v>140</v>
      </c>
      <c r="F2999" s="58" t="s">
        <v>106</v>
      </c>
      <c r="G2999" s="58" t="s">
        <v>107</v>
      </c>
      <c r="H2999" s="56" t="s">
        <v>140</v>
      </c>
      <c r="I2999" s="59"/>
      <c r="J2999" s="59">
        <f t="shared" si="604"/>
        <v>43588</v>
      </c>
      <c r="K2999" s="56" t="s">
        <v>18</v>
      </c>
      <c r="L2999" s="56" t="s">
        <v>18</v>
      </c>
      <c r="M2999" s="60" t="s">
        <v>19721</v>
      </c>
      <c r="N2999" s="56" t="s">
        <v>19722</v>
      </c>
      <c r="O2999" s="56" t="s">
        <v>13</v>
      </c>
      <c r="P2999" s="56" t="s">
        <v>19723</v>
      </c>
      <c r="Q2999" s="56" t="s">
        <v>28</v>
      </c>
      <c r="R2999" s="57"/>
      <c r="S2999" s="56" t="s">
        <v>108</v>
      </c>
      <c r="T2999" s="56" t="s">
        <v>108</v>
      </c>
      <c r="U2999" s="59"/>
      <c r="V2999" s="77"/>
      <c r="W2999" s="62">
        <v>0</v>
      </c>
      <c r="X2999" s="59"/>
      <c r="Y2999" s="56" t="s">
        <v>108</v>
      </c>
      <c r="Z2999" s="56" t="s">
        <v>121</v>
      </c>
      <c r="AA2999" s="57">
        <v>43558</v>
      </c>
      <c r="AB2999" s="63" t="s">
        <v>244</v>
      </c>
      <c r="AC2999" s="64" t="s">
        <v>19724</v>
      </c>
      <c r="AD2999" s="65" t="s">
        <v>97</v>
      </c>
      <c r="AE2999" s="56" t="s">
        <v>131</v>
      </c>
      <c r="AF2999" s="61"/>
      <c r="AG2999" s="61"/>
      <c r="AH2999" s="67" t="str">
        <v>Apr</v>
      </c>
      <c r="AI2999" s="68" t="str">
        <v>Apr</v>
      </c>
      <c r="AJ2999" s="69">
        <f t="shared" si="581"/>
        <v>0</v>
      </c>
      <c r="AK2999" s="70" t="str">
        <f t="shared" si="607"/>
        <v/>
      </c>
      <c r="AL2999" s="71" t="s">
        <v>17409</v>
      </c>
      <c r="AM2999" s="71" t="str">
        <v>2019</v>
      </c>
      <c r="AN2999" s="70">
        <f t="shared" si="608"/>
        <v>43568</v>
      </c>
      <c r="AO2999" s="70" t="s">
        <v>123</v>
      </c>
      <c r="AP2999" s="74">
        <f ca="1"/>
        <v>401</v>
      </c>
    </row>
    <row r="3000" spans="1:42" ht="14.4">
      <c r="A3000" s="55" t="s">
        <v>19725</v>
      </c>
      <c r="B3000" s="56" t="s">
        <v>89</v>
      </c>
      <c r="C3000" s="57">
        <v>43724</v>
      </c>
      <c r="D3000" s="56" t="s">
        <v>229</v>
      </c>
      <c r="E3000" s="56" t="s">
        <v>297</v>
      </c>
      <c r="F3000" s="58" t="s">
        <v>106</v>
      </c>
      <c r="G3000" s="58" t="s">
        <v>107</v>
      </c>
      <c r="H3000" s="56" t="s">
        <v>140</v>
      </c>
      <c r="I3000" s="57"/>
      <c r="J3000" s="57">
        <f t="shared" si="604"/>
        <v>43754</v>
      </c>
      <c r="K3000" s="56" t="s">
        <v>18</v>
      </c>
      <c r="L3000" s="56" t="s">
        <v>18</v>
      </c>
      <c r="M3000" s="60" t="s">
        <v>19726</v>
      </c>
      <c r="N3000" s="56" t="s">
        <v>19727</v>
      </c>
      <c r="O3000" s="56" t="s">
        <v>271</v>
      </c>
      <c r="P3000" s="56" t="s">
        <v>19728</v>
      </c>
      <c r="Q3000" s="56" t="s">
        <v>17</v>
      </c>
      <c r="R3000" s="57"/>
      <c r="S3000" s="56" t="s">
        <v>108</v>
      </c>
      <c r="T3000" s="56" t="s">
        <v>108</v>
      </c>
      <c r="U3000" s="57"/>
      <c r="V3000" s="62"/>
      <c r="W3000" s="62"/>
      <c r="X3000" s="57"/>
      <c r="Y3000" s="56" t="s">
        <v>200</v>
      </c>
      <c r="Z3000" s="56" t="s">
        <v>123</v>
      </c>
      <c r="AA3000" s="57">
        <v>43725</v>
      </c>
      <c r="AB3000" s="63" t="s">
        <v>293</v>
      </c>
      <c r="AC3000" s="64" t="s">
        <v>19729</v>
      </c>
      <c r="AD3000" s="56" t="s">
        <v>294</v>
      </c>
      <c r="AE3000" s="56"/>
      <c r="AF3000" s="61"/>
      <c r="AG3000" s="61"/>
      <c r="AH3000" s="67" t="str">
        <v>Sep</v>
      </c>
      <c r="AI3000" s="68" t="str">
        <v>Sep</v>
      </c>
      <c r="AJ3000" s="69">
        <f t="shared" si="581"/>
        <v>1</v>
      </c>
      <c r="AK3000" s="70" t="str">
        <f t="shared" si="607"/>
        <v/>
      </c>
      <c r="AL3000" s="71" t="s">
        <v>17409</v>
      </c>
      <c r="AM3000" s="71" t="str">
        <v>2019</v>
      </c>
      <c r="AN3000" s="70">
        <f t="shared" si="608"/>
        <v>43734</v>
      </c>
      <c r="AO3000" s="70" t="s">
        <v>123</v>
      </c>
      <c r="AP3000" s="74">
        <f ca="1"/>
        <v>235</v>
      </c>
    </row>
    <row r="3001" spans="1:42" ht="14.4">
      <c r="A3001" s="55" t="s">
        <v>19730</v>
      </c>
      <c r="B3001" s="56" t="s">
        <v>89</v>
      </c>
      <c r="C3001" s="57">
        <v>43734</v>
      </c>
      <c r="D3001" s="56" t="s">
        <v>90</v>
      </c>
      <c r="E3001" s="56" t="s">
        <v>12</v>
      </c>
      <c r="F3001" s="58" t="s">
        <v>106</v>
      </c>
      <c r="G3001" s="58" t="s">
        <v>107</v>
      </c>
      <c r="H3001" s="56" t="s">
        <v>12</v>
      </c>
      <c r="I3001" s="59"/>
      <c r="J3001" s="59">
        <f t="shared" si="604"/>
        <v>43764</v>
      </c>
      <c r="K3001" s="56" t="s">
        <v>18</v>
      </c>
      <c r="L3001" s="56" t="s">
        <v>18</v>
      </c>
      <c r="M3001" s="60" t="s">
        <v>19731</v>
      </c>
      <c r="N3001" s="56"/>
      <c r="O3001" s="56" t="s">
        <v>271</v>
      </c>
      <c r="P3001" s="56" t="s">
        <v>19728</v>
      </c>
      <c r="Q3001" s="56" t="s">
        <v>17</v>
      </c>
      <c r="R3001" s="59"/>
      <c r="S3001" s="56" t="s">
        <v>108</v>
      </c>
      <c r="T3001" s="56" t="s">
        <v>108</v>
      </c>
      <c r="U3001" s="57"/>
      <c r="V3001" s="77"/>
      <c r="W3001" s="62" t="s">
        <v>108</v>
      </c>
      <c r="X3001" s="59"/>
      <c r="Y3001" s="56" t="s">
        <v>200</v>
      </c>
      <c r="Z3001" s="56" t="s">
        <v>123</v>
      </c>
      <c r="AA3001" s="57">
        <v>43755</v>
      </c>
      <c r="AB3001" s="75"/>
      <c r="AC3001" s="318"/>
      <c r="AD3001" s="56" t="s">
        <v>294</v>
      </c>
      <c r="AE3001" s="56" t="s">
        <v>119</v>
      </c>
      <c r="AF3001" s="61"/>
      <c r="AG3001" s="61"/>
      <c r="AH3001" s="67" t="str">
        <v>Sep</v>
      </c>
      <c r="AI3001" s="68" t="str">
        <v>Oct</v>
      </c>
      <c r="AJ3001" s="69">
        <f t="shared" si="581"/>
        <v>21</v>
      </c>
      <c r="AK3001" s="70" t="str">
        <f t="shared" si="607"/>
        <v/>
      </c>
      <c r="AL3001" s="71" t="s">
        <v>17409</v>
      </c>
      <c r="AM3001" s="71" t="str">
        <v>2019</v>
      </c>
      <c r="AN3001" s="70"/>
      <c r="AO3001" s="70" t="s">
        <v>123</v>
      </c>
      <c r="AP3001" s="74">
        <f ca="1"/>
        <v>225</v>
      </c>
    </row>
    <row r="3002" spans="1:42" ht="14.4">
      <c r="A3002" s="55" t="s">
        <v>19732</v>
      </c>
      <c r="B3002" s="56" t="s">
        <v>89</v>
      </c>
      <c r="C3002" s="57">
        <v>43655</v>
      </c>
      <c r="D3002" s="56" t="s">
        <v>90</v>
      </c>
      <c r="E3002" s="56" t="s">
        <v>12</v>
      </c>
      <c r="F3002" s="58" t="s">
        <v>106</v>
      </c>
      <c r="G3002" s="58" t="s">
        <v>107</v>
      </c>
      <c r="H3002" s="56" t="s">
        <v>12</v>
      </c>
      <c r="I3002" s="57"/>
      <c r="J3002" s="57">
        <f t="shared" si="604"/>
        <v>43685</v>
      </c>
      <c r="K3002" s="56" t="s">
        <v>18</v>
      </c>
      <c r="L3002" s="56" t="s">
        <v>18</v>
      </c>
      <c r="M3002" s="60" t="s">
        <v>19733</v>
      </c>
      <c r="N3002" s="56"/>
      <c r="O3002" s="56" t="s">
        <v>20</v>
      </c>
      <c r="P3002" s="56" t="s">
        <v>19734</v>
      </c>
      <c r="Q3002" s="56" t="s">
        <v>17</v>
      </c>
      <c r="R3002" s="57"/>
      <c r="S3002" s="56"/>
      <c r="T3002" s="56"/>
      <c r="U3002" s="57"/>
      <c r="V3002" s="62"/>
      <c r="W3002" s="62"/>
      <c r="X3002" s="57"/>
      <c r="Y3002" s="56"/>
      <c r="Z3002" s="56" t="s">
        <v>121</v>
      </c>
      <c r="AA3002" s="57">
        <v>43657</v>
      </c>
      <c r="AB3002" s="63"/>
      <c r="AC3002" s="64"/>
      <c r="AD3002" s="65" t="s">
        <v>97</v>
      </c>
      <c r="AE3002" s="56" t="s">
        <v>90</v>
      </c>
      <c r="AF3002" s="61"/>
      <c r="AG3002" s="61"/>
      <c r="AH3002" s="67" t="str">
        <v>Jul</v>
      </c>
      <c r="AI3002" s="68" t="str">
        <v>Jul</v>
      </c>
      <c r="AJ3002" s="69">
        <f t="shared" si="581"/>
        <v>2</v>
      </c>
      <c r="AK3002" s="70" t="str">
        <f t="shared" si="607"/>
        <v/>
      </c>
      <c r="AL3002" s="71" t="s">
        <v>17409</v>
      </c>
      <c r="AM3002" s="71" t="str">
        <v>2019</v>
      </c>
      <c r="AN3002" s="70">
        <f>IF(C3002="","",SUM(C3002+10))</f>
        <v>43665</v>
      </c>
      <c r="AO3002" s="70" t="s">
        <v>123</v>
      </c>
      <c r="AP3002" s="74">
        <f ca="1"/>
        <v>304</v>
      </c>
    </row>
    <row r="3003" spans="1:42" ht="14.4">
      <c r="A3003" s="55" t="s">
        <v>19735</v>
      </c>
      <c r="B3003" s="56" t="s">
        <v>89</v>
      </c>
      <c r="C3003" s="57">
        <v>43801</v>
      </c>
      <c r="D3003" s="56" t="s">
        <v>119</v>
      </c>
      <c r="E3003" s="56" t="s">
        <v>196</v>
      </c>
      <c r="F3003" s="58" t="s">
        <v>106</v>
      </c>
      <c r="G3003" s="58" t="s">
        <v>113</v>
      </c>
      <c r="H3003" s="56" t="s">
        <v>112</v>
      </c>
      <c r="I3003" s="59"/>
      <c r="J3003" s="59">
        <f t="shared" si="604"/>
        <v>43831</v>
      </c>
      <c r="K3003" s="56" t="s">
        <v>18</v>
      </c>
      <c r="L3003" s="56" t="s">
        <v>18</v>
      </c>
      <c r="M3003" s="60" t="s">
        <v>19736</v>
      </c>
      <c r="N3003" s="56" t="s">
        <v>19737</v>
      </c>
      <c r="O3003" s="56" t="s">
        <v>29</v>
      </c>
      <c r="P3003" s="56" t="s">
        <v>2738</v>
      </c>
      <c r="Q3003" s="56" t="s">
        <v>256</v>
      </c>
      <c r="R3003" s="57">
        <v>43804</v>
      </c>
      <c r="S3003" s="56" t="s">
        <v>108</v>
      </c>
      <c r="T3003" s="56" t="s">
        <v>108</v>
      </c>
      <c r="U3003" s="57"/>
      <c r="V3003" s="62">
        <v>25</v>
      </c>
      <c r="W3003" s="62">
        <v>25</v>
      </c>
      <c r="X3003" s="57">
        <v>43804</v>
      </c>
      <c r="Y3003" s="56" t="s">
        <v>108</v>
      </c>
      <c r="Z3003" s="56" t="s">
        <v>121</v>
      </c>
      <c r="AA3003" s="57">
        <v>43819</v>
      </c>
      <c r="AB3003" s="75"/>
      <c r="AC3003" s="64" t="s">
        <v>19738</v>
      </c>
      <c r="AD3003" s="56" t="s">
        <v>97</v>
      </c>
      <c r="AE3003" s="56" t="s">
        <v>119</v>
      </c>
      <c r="AF3003" s="61"/>
      <c r="AG3003" s="61"/>
      <c r="AH3003" s="67" t="str">
        <v>Dec</v>
      </c>
      <c r="AI3003" s="68" t="str">
        <v>Dec</v>
      </c>
      <c r="AJ3003" s="69">
        <f t="shared" si="581"/>
        <v>18</v>
      </c>
      <c r="AK3003" s="70"/>
      <c r="AL3003" s="71"/>
      <c r="AM3003" s="71" t="str">
        <v>2019</v>
      </c>
      <c r="AN3003" s="70"/>
      <c r="AO3003" s="70" t="s">
        <v>121</v>
      </c>
      <c r="AP3003" s="74">
        <f ca="1"/>
        <v>158</v>
      </c>
    </row>
    <row r="3004" spans="1:42" ht="14.4">
      <c r="A3004" s="55" t="s">
        <v>19739</v>
      </c>
      <c r="B3004" s="56" t="s">
        <v>89</v>
      </c>
      <c r="C3004" s="57">
        <v>43815</v>
      </c>
      <c r="D3004" s="56" t="s">
        <v>119</v>
      </c>
      <c r="E3004" s="56" t="s">
        <v>196</v>
      </c>
      <c r="F3004" s="58" t="s">
        <v>106</v>
      </c>
      <c r="G3004" s="58" t="s">
        <v>113</v>
      </c>
      <c r="H3004" s="56" t="s">
        <v>112</v>
      </c>
      <c r="I3004" s="59"/>
      <c r="J3004" s="59">
        <f t="shared" si="604"/>
        <v>43845</v>
      </c>
      <c r="K3004" s="56" t="s">
        <v>18</v>
      </c>
      <c r="L3004" s="56" t="s">
        <v>14</v>
      </c>
      <c r="M3004" s="60" t="s">
        <v>1669</v>
      </c>
      <c r="N3004" s="56" t="s">
        <v>19740</v>
      </c>
      <c r="O3004" s="56" t="s">
        <v>266</v>
      </c>
      <c r="P3004" s="56" t="s">
        <v>267</v>
      </c>
      <c r="Q3004" s="56" t="s">
        <v>256</v>
      </c>
      <c r="R3004" s="57">
        <v>43818</v>
      </c>
      <c r="S3004" s="56" t="s">
        <v>108</v>
      </c>
      <c r="T3004" s="56" t="s">
        <v>108</v>
      </c>
      <c r="U3004" s="57"/>
      <c r="V3004" s="62">
        <v>25</v>
      </c>
      <c r="W3004" s="62">
        <v>50</v>
      </c>
      <c r="X3004" s="57">
        <v>43830</v>
      </c>
      <c r="Y3004" s="56" t="s">
        <v>108</v>
      </c>
      <c r="Z3004" s="56" t="s">
        <v>121</v>
      </c>
      <c r="AA3004" s="57">
        <v>43843</v>
      </c>
      <c r="AB3004" s="75"/>
      <c r="AC3004" s="64" t="s">
        <v>19741</v>
      </c>
      <c r="AD3004" s="56" t="s">
        <v>97</v>
      </c>
      <c r="AE3004" s="56" t="s">
        <v>119</v>
      </c>
      <c r="AF3004" s="61"/>
      <c r="AG3004" s="61"/>
      <c r="AH3004" s="67" t="str">
        <v>Dec</v>
      </c>
      <c r="AI3004" s="68" t="str">
        <v>Jan</v>
      </c>
      <c r="AJ3004" s="69">
        <f t="shared" si="581"/>
        <v>28</v>
      </c>
      <c r="AK3004" s="70"/>
      <c r="AL3004" s="71"/>
      <c r="AM3004" s="71" t="str">
        <v>2019</v>
      </c>
      <c r="AN3004" s="70"/>
      <c r="AO3004" s="70" t="s">
        <v>121</v>
      </c>
      <c r="AP3004" s="74">
        <f ca="1"/>
        <v>144</v>
      </c>
    </row>
    <row r="3005" spans="1:42" ht="14.4">
      <c r="A3005" s="55" t="s">
        <v>19742</v>
      </c>
      <c r="B3005" s="56" t="s">
        <v>89</v>
      </c>
      <c r="C3005" s="57">
        <v>43574</v>
      </c>
      <c r="D3005" s="56" t="s">
        <v>119</v>
      </c>
      <c r="E3005" s="56" t="s">
        <v>112</v>
      </c>
      <c r="F3005" s="58" t="s">
        <v>106</v>
      </c>
      <c r="G3005" s="58" t="s">
        <v>113</v>
      </c>
      <c r="H3005" s="56" t="s">
        <v>112</v>
      </c>
      <c r="I3005" s="57"/>
      <c r="J3005" s="57">
        <f t="shared" si="604"/>
        <v>43604</v>
      </c>
      <c r="K3005" s="56" t="s">
        <v>18</v>
      </c>
      <c r="L3005" s="56" t="s">
        <v>18</v>
      </c>
      <c r="M3005" s="60" t="s">
        <v>19743</v>
      </c>
      <c r="N3005" s="56" t="s">
        <v>19744</v>
      </c>
      <c r="O3005" s="56" t="s">
        <v>22</v>
      </c>
      <c r="P3005" s="56" t="s">
        <v>3008</v>
      </c>
      <c r="Q3005" s="56" t="s">
        <v>116</v>
      </c>
      <c r="R3005" s="57"/>
      <c r="S3005" s="56" t="s">
        <v>108</v>
      </c>
      <c r="T3005" s="56" t="s">
        <v>108</v>
      </c>
      <c r="U3005" s="57"/>
      <c r="V3005" s="62"/>
      <c r="W3005" s="62" t="s">
        <v>108</v>
      </c>
      <c r="X3005" s="57"/>
      <c r="Y3005" s="56" t="s">
        <v>108</v>
      </c>
      <c r="Z3005" s="56" t="s">
        <v>123</v>
      </c>
      <c r="AA3005" s="57">
        <v>43636</v>
      </c>
      <c r="AB3005" s="63" t="s">
        <v>244</v>
      </c>
      <c r="AC3005" s="64" t="s">
        <v>19745</v>
      </c>
      <c r="AD3005" s="56" t="s">
        <v>179</v>
      </c>
      <c r="AE3005" s="56" t="s">
        <v>119</v>
      </c>
      <c r="AF3005" s="61"/>
      <c r="AG3005" s="61"/>
      <c r="AH3005" s="67" t="str">
        <v>Apr</v>
      </c>
      <c r="AI3005" s="68" t="str">
        <v>Jun</v>
      </c>
      <c r="AJ3005" s="69">
        <f t="shared" si="581"/>
        <v>62</v>
      </c>
      <c r="AK3005" s="70" t="str">
        <f>IF(R3005="","",SUM(R3005+30))</f>
        <v/>
      </c>
      <c r="AL3005" s="71" t="s">
        <v>17409</v>
      </c>
      <c r="AM3005" s="71" t="str">
        <v>2019</v>
      </c>
      <c r="AN3005" s="70">
        <f>IF(C3005="","",SUM(C3005+10))</f>
        <v>43584</v>
      </c>
      <c r="AO3005" s="70" t="s">
        <v>123</v>
      </c>
      <c r="AP3005" s="74">
        <f ca="1"/>
        <v>385</v>
      </c>
    </row>
    <row r="3006" spans="1:42" ht="26.5">
      <c r="A3006" s="55" t="s">
        <v>19746</v>
      </c>
      <c r="B3006" s="56" t="s">
        <v>89</v>
      </c>
      <c r="C3006" s="57">
        <v>43826</v>
      </c>
      <c r="D3006" s="56" t="s">
        <v>111</v>
      </c>
      <c r="E3006" s="56" t="s">
        <v>19747</v>
      </c>
      <c r="F3006" s="58" t="s">
        <v>106</v>
      </c>
      <c r="G3006" s="58" t="s">
        <v>107</v>
      </c>
      <c r="H3006" s="56" t="s">
        <v>105</v>
      </c>
      <c r="I3006" s="59"/>
      <c r="J3006" s="59">
        <f t="shared" si="604"/>
        <v>43856</v>
      </c>
      <c r="K3006" s="56" t="s">
        <v>18</v>
      </c>
      <c r="L3006" s="56" t="s">
        <v>18</v>
      </c>
      <c r="M3006" s="60" t="s">
        <v>19748</v>
      </c>
      <c r="N3006" s="56" t="s">
        <v>19748</v>
      </c>
      <c r="O3006" s="56" t="s">
        <v>132</v>
      </c>
      <c r="P3006" s="56" t="s">
        <v>19749</v>
      </c>
      <c r="Q3006" s="56" t="s">
        <v>678</v>
      </c>
      <c r="R3006" s="59"/>
      <c r="S3006" s="56" t="s">
        <v>108</v>
      </c>
      <c r="T3006" s="56" t="s">
        <v>108</v>
      </c>
      <c r="U3006" s="57"/>
      <c r="V3006" s="77"/>
      <c r="W3006" s="62" t="s">
        <v>146</v>
      </c>
      <c r="X3006" s="59"/>
      <c r="Y3006" s="56" t="s">
        <v>108</v>
      </c>
      <c r="Z3006" s="56" t="s">
        <v>121</v>
      </c>
      <c r="AA3006" s="57">
        <v>43833</v>
      </c>
      <c r="AB3006" s="63" t="s">
        <v>238</v>
      </c>
      <c r="AC3006" s="60" t="s">
        <v>19750</v>
      </c>
      <c r="AD3006" s="56" t="s">
        <v>97</v>
      </c>
      <c r="AE3006" s="56" t="s">
        <v>90</v>
      </c>
      <c r="AF3006" s="61"/>
      <c r="AG3006" s="61"/>
      <c r="AH3006" s="67" t="str">
        <v>Dec</v>
      </c>
      <c r="AI3006" s="68" t="str">
        <v>Jan</v>
      </c>
      <c r="AJ3006" s="69">
        <f t="shared" si="581"/>
        <v>7</v>
      </c>
      <c r="AK3006" s="70"/>
      <c r="AL3006" s="71"/>
      <c r="AM3006" s="71" t="str">
        <v>2019</v>
      </c>
      <c r="AN3006" s="70"/>
      <c r="AO3006" s="70" t="s">
        <v>123</v>
      </c>
      <c r="AP3006" s="74">
        <f ca="1"/>
        <v>133</v>
      </c>
    </row>
    <row r="3007" spans="1:42" ht="14.4">
      <c r="A3007" s="55" t="s">
        <v>19751</v>
      </c>
      <c r="B3007" s="56" t="s">
        <v>700</v>
      </c>
      <c r="C3007" s="57">
        <v>43783</v>
      </c>
      <c r="D3007" s="56" t="s">
        <v>90</v>
      </c>
      <c r="E3007" s="56" t="s">
        <v>276</v>
      </c>
      <c r="F3007" s="58" t="s">
        <v>214</v>
      </c>
      <c r="G3007" s="58" t="s">
        <v>214</v>
      </c>
      <c r="H3007" s="56" t="s">
        <v>276</v>
      </c>
      <c r="I3007" s="59"/>
      <c r="J3007" s="59">
        <f t="shared" si="604"/>
        <v>43813</v>
      </c>
      <c r="K3007" s="56"/>
      <c r="L3007" s="56"/>
      <c r="M3007" s="60" t="s">
        <v>19752</v>
      </c>
      <c r="N3007" s="56"/>
      <c r="O3007" s="56"/>
      <c r="P3007" s="56"/>
      <c r="Q3007" s="56"/>
      <c r="R3007" s="59"/>
      <c r="S3007" s="56"/>
      <c r="T3007" s="56"/>
      <c r="U3007" s="57"/>
      <c r="V3007" s="77"/>
      <c r="W3007" s="77"/>
      <c r="X3007" s="59"/>
      <c r="Y3007" s="61"/>
      <c r="Z3007" s="61"/>
      <c r="AA3007" s="57"/>
      <c r="AB3007" s="75"/>
      <c r="AC3007" s="64" t="s">
        <v>19753</v>
      </c>
      <c r="AD3007" s="56"/>
      <c r="AE3007" s="56"/>
      <c r="AF3007" s="61"/>
      <c r="AG3007" s="61"/>
      <c r="AH3007" s="67" t="str">
        <v>Nov</v>
      </c>
      <c r="AI3007" s="68" t="str">
        <v/>
      </c>
      <c r="AJ3007" s="69" t="str">
        <f t="shared" si="581"/>
        <v/>
      </c>
      <c r="AK3007" s="70"/>
      <c r="AL3007" s="71"/>
      <c r="AM3007" s="71" t="str">
        <v>2019</v>
      </c>
      <c r="AN3007" s="70"/>
      <c r="AO3007" s="70" t="s">
        <v>123</v>
      </c>
      <c r="AP3007" s="74">
        <f ca="1"/>
        <v>176</v>
      </c>
    </row>
    <row r="3008" spans="1:42" ht="14.4">
      <c r="A3008" s="55" t="s">
        <v>19754</v>
      </c>
      <c r="B3008" s="56" t="s">
        <v>89</v>
      </c>
      <c r="C3008" s="57">
        <v>43521</v>
      </c>
      <c r="D3008" s="56" t="s">
        <v>119</v>
      </c>
      <c r="E3008" s="56" t="s">
        <v>112</v>
      </c>
      <c r="F3008" s="58" t="s">
        <v>106</v>
      </c>
      <c r="G3008" s="58" t="s">
        <v>113</v>
      </c>
      <c r="H3008" s="56" t="s">
        <v>112</v>
      </c>
      <c r="I3008" s="59"/>
      <c r="J3008" s="59">
        <f t="shared" si="604"/>
        <v>43551</v>
      </c>
      <c r="K3008" s="56" t="s">
        <v>18</v>
      </c>
      <c r="L3008" s="56" t="s">
        <v>18</v>
      </c>
      <c r="M3008" s="60" t="s">
        <v>19755</v>
      </c>
      <c r="N3008" s="56" t="s">
        <v>19756</v>
      </c>
      <c r="O3008" s="56" t="s">
        <v>266</v>
      </c>
      <c r="P3008" s="56" t="s">
        <v>4276</v>
      </c>
      <c r="Q3008" s="56" t="s">
        <v>116</v>
      </c>
      <c r="R3008" s="57">
        <v>43521</v>
      </c>
      <c r="S3008" s="56" t="s">
        <v>108</v>
      </c>
      <c r="T3008" s="56" t="s">
        <v>108</v>
      </c>
      <c r="U3008" s="57"/>
      <c r="V3008" s="77"/>
      <c r="W3008" s="62" t="s">
        <v>108</v>
      </c>
      <c r="X3008" s="57"/>
      <c r="Y3008" s="56" t="s">
        <v>108</v>
      </c>
      <c r="Z3008" s="56" t="s">
        <v>123</v>
      </c>
      <c r="AA3008" s="57">
        <v>43521</v>
      </c>
      <c r="AB3008" s="63" t="s">
        <v>147</v>
      </c>
      <c r="AC3008" s="60" t="s">
        <v>1007</v>
      </c>
      <c r="AD3008" s="65" t="s">
        <v>118</v>
      </c>
      <c r="AE3008" s="65" t="s">
        <v>119</v>
      </c>
      <c r="AF3008" s="66"/>
      <c r="AG3008" s="66"/>
      <c r="AH3008" s="67" t="str">
        <v>Feb</v>
      </c>
      <c r="AI3008" s="68" t="str">
        <v>Feb</v>
      </c>
      <c r="AJ3008" s="69">
        <f t="shared" si="581"/>
        <v>0</v>
      </c>
      <c r="AK3008" s="70">
        <f t="shared" ref="AK3008:AK3019" si="609">IF(R3008="","",SUM(R3008+30))</f>
        <v>43551</v>
      </c>
      <c r="AL3008" s="71">
        <v>30</v>
      </c>
      <c r="AM3008" s="71" t="str">
        <v>2019</v>
      </c>
      <c r="AN3008" s="70">
        <f t="shared" ref="AN3008:AN3019" si="610">IF(C3008="","",SUM(C3008+10))</f>
        <v>43531</v>
      </c>
      <c r="AO3008" s="70" t="s">
        <v>121</v>
      </c>
      <c r="AP3008" s="74">
        <f ca="1"/>
        <v>438</v>
      </c>
    </row>
    <row r="3009" spans="1:42" ht="14.4">
      <c r="A3009" s="55" t="s">
        <v>19757</v>
      </c>
      <c r="B3009" s="56" t="s">
        <v>89</v>
      </c>
      <c r="C3009" s="57">
        <v>43634</v>
      </c>
      <c r="D3009" s="56" t="s">
        <v>119</v>
      </c>
      <c r="E3009" s="56" t="s">
        <v>112</v>
      </c>
      <c r="F3009" s="58" t="s">
        <v>106</v>
      </c>
      <c r="G3009" s="58" t="s">
        <v>113</v>
      </c>
      <c r="H3009" s="56" t="s">
        <v>112</v>
      </c>
      <c r="I3009" s="59"/>
      <c r="J3009" s="59">
        <f t="shared" si="604"/>
        <v>43664</v>
      </c>
      <c r="K3009" s="56" t="s">
        <v>18</v>
      </c>
      <c r="L3009" s="56" t="s">
        <v>14</v>
      </c>
      <c r="M3009" s="60" t="s">
        <v>19755</v>
      </c>
      <c r="N3009" s="56" t="s">
        <v>19758</v>
      </c>
      <c r="O3009" s="56"/>
      <c r="P3009" s="56" t="s">
        <v>19759</v>
      </c>
      <c r="Q3009" s="56" t="s">
        <v>116</v>
      </c>
      <c r="R3009" s="57">
        <v>43636</v>
      </c>
      <c r="S3009" s="56" t="s">
        <v>108</v>
      </c>
      <c r="T3009" s="56" t="s">
        <v>18</v>
      </c>
      <c r="U3009" s="59"/>
      <c r="V3009" s="77"/>
      <c r="W3009" s="62" t="s">
        <v>108</v>
      </c>
      <c r="X3009" s="59"/>
      <c r="Y3009" s="56" t="s">
        <v>108</v>
      </c>
      <c r="Z3009" s="56" t="s">
        <v>123</v>
      </c>
      <c r="AA3009" s="57">
        <v>43636</v>
      </c>
      <c r="AB3009" s="63" t="s">
        <v>484</v>
      </c>
      <c r="AC3009" s="64" t="s">
        <v>13395</v>
      </c>
      <c r="AD3009" s="56" t="s">
        <v>118</v>
      </c>
      <c r="AE3009" s="56" t="s">
        <v>119</v>
      </c>
      <c r="AF3009" s="61"/>
      <c r="AG3009" s="61"/>
      <c r="AH3009" s="67" t="str">
        <v>Jun</v>
      </c>
      <c r="AI3009" s="68" t="str">
        <v>Jun</v>
      </c>
      <c r="AJ3009" s="69">
        <f t="shared" si="581"/>
        <v>2</v>
      </c>
      <c r="AK3009" s="70">
        <f t="shared" si="609"/>
        <v>43666</v>
      </c>
      <c r="AL3009" s="71">
        <v>30</v>
      </c>
      <c r="AM3009" s="71" t="str">
        <v>2019</v>
      </c>
      <c r="AN3009" s="70">
        <f t="shared" si="610"/>
        <v>43644</v>
      </c>
      <c r="AO3009" s="70" t="s">
        <v>121</v>
      </c>
      <c r="AP3009" s="74">
        <f ca="1"/>
        <v>325</v>
      </c>
    </row>
    <row r="3010" spans="1:42" ht="14.4">
      <c r="A3010" s="55" t="s">
        <v>19760</v>
      </c>
      <c r="B3010" s="56" t="s">
        <v>89</v>
      </c>
      <c r="C3010" s="57">
        <v>43634</v>
      </c>
      <c r="D3010" s="56" t="s">
        <v>119</v>
      </c>
      <c r="E3010" s="56" t="s">
        <v>129</v>
      </c>
      <c r="F3010" s="58" t="s">
        <v>106</v>
      </c>
      <c r="G3010" s="58" t="s">
        <v>214</v>
      </c>
      <c r="H3010" s="56" t="s">
        <v>276</v>
      </c>
      <c r="I3010" s="57"/>
      <c r="J3010" s="57">
        <f t="shared" si="604"/>
        <v>43664</v>
      </c>
      <c r="K3010" s="56" t="s">
        <v>18</v>
      </c>
      <c r="L3010" s="56" t="s">
        <v>14</v>
      </c>
      <c r="M3010" s="60" t="s">
        <v>19761</v>
      </c>
      <c r="N3010" s="56" t="s">
        <v>19762</v>
      </c>
      <c r="O3010" s="56"/>
      <c r="P3010" s="56" t="s">
        <v>19759</v>
      </c>
      <c r="Q3010" s="56" t="s">
        <v>96</v>
      </c>
      <c r="R3010" s="57"/>
      <c r="S3010" s="56"/>
      <c r="T3010" s="56"/>
      <c r="U3010" s="57"/>
      <c r="V3010" s="62"/>
      <c r="W3010" s="62"/>
      <c r="X3010" s="57"/>
      <c r="Y3010" s="61"/>
      <c r="Z3010" s="56" t="s">
        <v>121</v>
      </c>
      <c r="AA3010" s="57">
        <v>43656</v>
      </c>
      <c r="AB3010" s="75"/>
      <c r="AC3010" s="64" t="s">
        <v>19763</v>
      </c>
      <c r="AD3010" s="65" t="s">
        <v>97</v>
      </c>
      <c r="AE3010" s="56" t="s">
        <v>90</v>
      </c>
      <c r="AF3010" s="61"/>
      <c r="AG3010" s="61"/>
      <c r="AH3010" s="67" t="str">
        <v>Jun</v>
      </c>
      <c r="AI3010" s="68" t="str">
        <v>Jul</v>
      </c>
      <c r="AJ3010" s="69">
        <f t="shared" si="581"/>
        <v>22</v>
      </c>
      <c r="AK3010" s="70" t="str">
        <f t="shared" si="609"/>
        <v/>
      </c>
      <c r="AL3010" s="71" t="s">
        <v>17409</v>
      </c>
      <c r="AM3010" s="71" t="str">
        <v>2019</v>
      </c>
      <c r="AN3010" s="70">
        <f t="shared" si="610"/>
        <v>43644</v>
      </c>
      <c r="AO3010" s="70" t="s">
        <v>123</v>
      </c>
      <c r="AP3010" s="74">
        <f ca="1"/>
        <v>325</v>
      </c>
    </row>
    <row r="3011" spans="1:42" ht="14.4">
      <c r="A3011" s="55" t="s">
        <v>19764</v>
      </c>
      <c r="B3011" s="56" t="s">
        <v>89</v>
      </c>
      <c r="C3011" s="57">
        <v>43509</v>
      </c>
      <c r="D3011" s="56" t="s">
        <v>131</v>
      </c>
      <c r="E3011" s="56" t="s">
        <v>129</v>
      </c>
      <c r="F3011" s="58" t="s">
        <v>106</v>
      </c>
      <c r="G3011" s="58" t="s">
        <v>107</v>
      </c>
      <c r="H3011" s="56" t="s">
        <v>129</v>
      </c>
      <c r="I3011" s="57"/>
      <c r="J3011" s="57">
        <f t="shared" si="604"/>
        <v>43539</v>
      </c>
      <c r="K3011" s="56" t="s">
        <v>18</v>
      </c>
      <c r="L3011" s="56" t="s">
        <v>14</v>
      </c>
      <c r="M3011" s="60" t="s">
        <v>19765</v>
      </c>
      <c r="N3011" s="56" t="s">
        <v>19766</v>
      </c>
      <c r="O3011" s="56"/>
      <c r="P3011" s="56" t="s">
        <v>108</v>
      </c>
      <c r="Q3011" s="56" t="s">
        <v>96</v>
      </c>
      <c r="R3011" s="57"/>
      <c r="S3011" s="56" t="s">
        <v>108</v>
      </c>
      <c r="T3011" s="56" t="s">
        <v>108</v>
      </c>
      <c r="U3011" s="57"/>
      <c r="V3011" s="62"/>
      <c r="W3011" s="62" t="s">
        <v>108</v>
      </c>
      <c r="X3011" s="57"/>
      <c r="Y3011" s="56" t="s">
        <v>108</v>
      </c>
      <c r="Z3011" s="56" t="s">
        <v>123</v>
      </c>
      <c r="AA3011" s="57">
        <v>43509</v>
      </c>
      <c r="AB3011" s="63" t="s">
        <v>147</v>
      </c>
      <c r="AC3011" s="64" t="s">
        <v>537</v>
      </c>
      <c r="AD3011" s="65" t="s">
        <v>224</v>
      </c>
      <c r="AE3011" s="65" t="s">
        <v>131</v>
      </c>
      <c r="AF3011" s="66"/>
      <c r="AG3011" s="66"/>
      <c r="AH3011" s="67" t="str">
        <v>Feb</v>
      </c>
      <c r="AI3011" s="68" t="str">
        <v>Feb</v>
      </c>
      <c r="AJ3011" s="69">
        <f t="shared" si="581"/>
        <v>0</v>
      </c>
      <c r="AK3011" s="70" t="str">
        <f t="shared" si="609"/>
        <v/>
      </c>
      <c r="AL3011" s="71" t="s">
        <v>17409</v>
      </c>
      <c r="AM3011" s="71" t="str">
        <v>2019</v>
      </c>
      <c r="AN3011" s="70">
        <f t="shared" si="610"/>
        <v>43519</v>
      </c>
      <c r="AO3011" s="70" t="s">
        <v>123</v>
      </c>
      <c r="AP3011" s="74">
        <f ca="1"/>
        <v>450</v>
      </c>
    </row>
    <row r="3012" spans="1:42" ht="14.4">
      <c r="A3012" s="55" t="s">
        <v>19767</v>
      </c>
      <c r="B3012" s="56" t="s">
        <v>89</v>
      </c>
      <c r="C3012" s="57">
        <v>43532</v>
      </c>
      <c r="D3012" s="56" t="s">
        <v>131</v>
      </c>
      <c r="E3012" s="56" t="s">
        <v>129</v>
      </c>
      <c r="F3012" s="58" t="s">
        <v>106</v>
      </c>
      <c r="G3012" s="58" t="s">
        <v>107</v>
      </c>
      <c r="H3012" s="56" t="s">
        <v>129</v>
      </c>
      <c r="I3012" s="59"/>
      <c r="J3012" s="59">
        <f t="shared" si="604"/>
        <v>43562</v>
      </c>
      <c r="K3012" s="56" t="s">
        <v>18</v>
      </c>
      <c r="L3012" s="56" t="s">
        <v>14</v>
      </c>
      <c r="M3012" s="60" t="s">
        <v>19765</v>
      </c>
      <c r="N3012" s="56" t="s">
        <v>19768</v>
      </c>
      <c r="O3012" s="56"/>
      <c r="P3012" s="56" t="s">
        <v>108</v>
      </c>
      <c r="Q3012" s="56" t="s">
        <v>96</v>
      </c>
      <c r="R3012" s="59"/>
      <c r="S3012" s="56" t="s">
        <v>108</v>
      </c>
      <c r="T3012" s="56" t="s">
        <v>108</v>
      </c>
      <c r="U3012" s="59"/>
      <c r="V3012" s="77"/>
      <c r="W3012" s="62" t="s">
        <v>108</v>
      </c>
      <c r="X3012" s="57"/>
      <c r="Y3012" s="56" t="s">
        <v>108</v>
      </c>
      <c r="Z3012" s="56" t="s">
        <v>123</v>
      </c>
      <c r="AA3012" s="57">
        <v>43535</v>
      </c>
      <c r="AB3012" s="63" t="s">
        <v>168</v>
      </c>
      <c r="AC3012" s="64" t="s">
        <v>883</v>
      </c>
      <c r="AD3012" s="65" t="s">
        <v>118</v>
      </c>
      <c r="AE3012" s="65" t="s">
        <v>131</v>
      </c>
      <c r="AF3012" s="66"/>
      <c r="AG3012" s="66"/>
      <c r="AH3012" s="67" t="str">
        <v>Mar</v>
      </c>
      <c r="AI3012" s="68" t="str">
        <v>Mar</v>
      </c>
      <c r="AJ3012" s="69">
        <f t="shared" si="581"/>
        <v>3</v>
      </c>
      <c r="AK3012" s="70" t="str">
        <f t="shared" si="609"/>
        <v/>
      </c>
      <c r="AL3012" s="71" t="s">
        <v>17409</v>
      </c>
      <c r="AM3012" s="71" t="str">
        <v>2019</v>
      </c>
      <c r="AN3012" s="70">
        <f t="shared" si="610"/>
        <v>43542</v>
      </c>
      <c r="AO3012" s="70" t="s">
        <v>123</v>
      </c>
      <c r="AP3012" s="74">
        <f ca="1"/>
        <v>427</v>
      </c>
    </row>
    <row r="3013" spans="1:42" ht="14.4">
      <c r="A3013" s="55" t="s">
        <v>19769</v>
      </c>
      <c r="B3013" s="56" t="s">
        <v>89</v>
      </c>
      <c r="C3013" s="57">
        <v>43614</v>
      </c>
      <c r="D3013" s="56" t="s">
        <v>90</v>
      </c>
      <c r="E3013" s="56" t="s">
        <v>140</v>
      </c>
      <c r="F3013" s="58" t="s">
        <v>106</v>
      </c>
      <c r="G3013" s="58" t="s">
        <v>107</v>
      </c>
      <c r="H3013" s="56" t="s">
        <v>140</v>
      </c>
      <c r="I3013" s="59"/>
      <c r="J3013" s="59">
        <f t="shared" si="604"/>
        <v>43644</v>
      </c>
      <c r="K3013" s="56" t="s">
        <v>18</v>
      </c>
      <c r="L3013" s="56" t="s">
        <v>14</v>
      </c>
      <c r="M3013" s="60" t="s">
        <v>19770</v>
      </c>
      <c r="N3013" s="56" t="s">
        <v>19771</v>
      </c>
      <c r="O3013" s="56" t="s">
        <v>436</v>
      </c>
      <c r="P3013" s="56" t="s">
        <v>19772</v>
      </c>
      <c r="Q3013" s="56" t="s">
        <v>17</v>
      </c>
      <c r="R3013" s="59"/>
      <c r="S3013" s="56" t="s">
        <v>108</v>
      </c>
      <c r="T3013" s="56" t="s">
        <v>108</v>
      </c>
      <c r="U3013" s="59"/>
      <c r="V3013" s="77"/>
      <c r="W3013" s="62"/>
      <c r="X3013" s="59"/>
      <c r="Y3013" s="56" t="s">
        <v>361</v>
      </c>
      <c r="Z3013" s="56" t="s">
        <v>123</v>
      </c>
      <c r="AA3013" s="57">
        <v>43614</v>
      </c>
      <c r="AB3013" s="63" t="s">
        <v>293</v>
      </c>
      <c r="AC3013" s="64" t="s">
        <v>19773</v>
      </c>
      <c r="AD3013" s="56" t="s">
        <v>294</v>
      </c>
      <c r="AE3013" s="56"/>
      <c r="AF3013" s="61"/>
      <c r="AG3013" s="61"/>
      <c r="AH3013" s="67" t="str">
        <v>May</v>
      </c>
      <c r="AI3013" s="68" t="str">
        <v>May</v>
      </c>
      <c r="AJ3013" s="69">
        <f t="shared" si="581"/>
        <v>0</v>
      </c>
      <c r="AK3013" s="70" t="str">
        <f t="shared" si="609"/>
        <v/>
      </c>
      <c r="AL3013" s="71" t="s">
        <v>17409</v>
      </c>
      <c r="AM3013" s="71" t="str">
        <v>2019</v>
      </c>
      <c r="AN3013" s="70">
        <f t="shared" si="610"/>
        <v>43624</v>
      </c>
      <c r="AO3013" s="70" t="s">
        <v>123</v>
      </c>
      <c r="AP3013" s="74">
        <f ca="1"/>
        <v>345</v>
      </c>
    </row>
    <row r="3014" spans="1:42" ht="14.4">
      <c r="A3014" s="55" t="s">
        <v>19774</v>
      </c>
      <c r="B3014" s="56" t="s">
        <v>89</v>
      </c>
      <c r="C3014" s="57">
        <v>43474</v>
      </c>
      <c r="D3014" s="56" t="s">
        <v>90</v>
      </c>
      <c r="E3014" s="56" t="s">
        <v>276</v>
      </c>
      <c r="F3014" s="58" t="s">
        <v>214</v>
      </c>
      <c r="G3014" s="58" t="s">
        <v>214</v>
      </c>
      <c r="H3014" s="56" t="s">
        <v>276</v>
      </c>
      <c r="I3014" s="57"/>
      <c r="J3014" s="57">
        <f t="shared" si="604"/>
        <v>43504</v>
      </c>
      <c r="K3014" s="56" t="s">
        <v>18</v>
      </c>
      <c r="L3014" s="56" t="s">
        <v>18</v>
      </c>
      <c r="M3014" s="60" t="s">
        <v>19775</v>
      </c>
      <c r="N3014" s="56"/>
      <c r="O3014" s="56"/>
      <c r="P3014" s="56" t="s">
        <v>19776</v>
      </c>
      <c r="Q3014" s="56" t="s">
        <v>478</v>
      </c>
      <c r="R3014" s="57"/>
      <c r="S3014" s="56" t="s">
        <v>108</v>
      </c>
      <c r="T3014" s="56" t="s">
        <v>108</v>
      </c>
      <c r="U3014" s="57">
        <v>43481</v>
      </c>
      <c r="V3014" s="62"/>
      <c r="W3014" s="62">
        <v>5</v>
      </c>
      <c r="X3014" s="57">
        <v>43500</v>
      </c>
      <c r="Y3014" s="56" t="s">
        <v>108</v>
      </c>
      <c r="Z3014" s="56" t="s">
        <v>121</v>
      </c>
      <c r="AA3014" s="57">
        <v>43500</v>
      </c>
      <c r="AB3014" s="75"/>
      <c r="AC3014" s="60" t="s">
        <v>19777</v>
      </c>
      <c r="AD3014" s="65" t="s">
        <v>633</v>
      </c>
      <c r="AE3014" s="96"/>
      <c r="AF3014" s="66"/>
      <c r="AG3014" s="66"/>
      <c r="AH3014" s="67" t="str">
        <v>Jan</v>
      </c>
      <c r="AI3014" s="68" t="str">
        <v>Feb</v>
      </c>
      <c r="AJ3014" s="69">
        <f t="shared" si="581"/>
        <v>26</v>
      </c>
      <c r="AK3014" s="70" t="str">
        <f t="shared" si="609"/>
        <v/>
      </c>
      <c r="AL3014" s="71" t="s">
        <v>17409</v>
      </c>
      <c r="AM3014" s="71" t="str">
        <v>2019</v>
      </c>
      <c r="AN3014" s="70">
        <f t="shared" si="610"/>
        <v>43484</v>
      </c>
      <c r="AO3014" s="70" t="s">
        <v>123</v>
      </c>
      <c r="AP3014" s="74">
        <f ca="1"/>
        <v>485</v>
      </c>
    </row>
    <row r="3015" spans="1:42" ht="14.4">
      <c r="A3015" s="55" t="s">
        <v>19778</v>
      </c>
      <c r="B3015" s="56" t="s">
        <v>89</v>
      </c>
      <c r="C3015" s="57">
        <v>43733</v>
      </c>
      <c r="D3015" s="56" t="s">
        <v>119</v>
      </c>
      <c r="E3015" s="56" t="s">
        <v>297</v>
      </c>
      <c r="F3015" s="58" t="s">
        <v>106</v>
      </c>
      <c r="G3015" s="58" t="s">
        <v>107</v>
      </c>
      <c r="H3015" s="56" t="s">
        <v>140</v>
      </c>
      <c r="I3015" s="59"/>
      <c r="J3015" s="59">
        <f t="shared" si="604"/>
        <v>43763</v>
      </c>
      <c r="K3015" s="56" t="s">
        <v>18</v>
      </c>
      <c r="L3015" s="56" t="s">
        <v>14</v>
      </c>
      <c r="M3015" s="60" t="s">
        <v>19779</v>
      </c>
      <c r="N3015" s="56" t="s">
        <v>19780</v>
      </c>
      <c r="O3015" s="56" t="s">
        <v>249</v>
      </c>
      <c r="P3015" s="56" t="s">
        <v>108</v>
      </c>
      <c r="Q3015" s="56" t="s">
        <v>237</v>
      </c>
      <c r="R3015" s="59"/>
      <c r="S3015" s="56" t="s">
        <v>108</v>
      </c>
      <c r="T3015" s="56" t="s">
        <v>108</v>
      </c>
      <c r="U3015" s="59"/>
      <c r="V3015" s="77"/>
      <c r="W3015" s="62" t="s">
        <v>108</v>
      </c>
      <c r="X3015" s="59"/>
      <c r="Y3015" s="56" t="s">
        <v>108</v>
      </c>
      <c r="Z3015" s="56" t="s">
        <v>108</v>
      </c>
      <c r="AA3015" s="57">
        <v>43734</v>
      </c>
      <c r="AB3015" s="63" t="s">
        <v>289</v>
      </c>
      <c r="AC3015" s="64" t="s">
        <v>19781</v>
      </c>
      <c r="AD3015" s="56" t="s">
        <v>224</v>
      </c>
      <c r="AE3015" s="61"/>
      <c r="AF3015" s="61"/>
      <c r="AG3015" s="61"/>
      <c r="AH3015" s="67" t="str">
        <v>Sep</v>
      </c>
      <c r="AI3015" s="68" t="str">
        <v>Sep</v>
      </c>
      <c r="AJ3015" s="69">
        <f t="shared" si="581"/>
        <v>1</v>
      </c>
      <c r="AK3015" s="70" t="str">
        <f t="shared" si="609"/>
        <v/>
      </c>
      <c r="AL3015" s="71" t="s">
        <v>17409</v>
      </c>
      <c r="AM3015" s="71" t="str">
        <v>2019</v>
      </c>
      <c r="AN3015" s="70">
        <f t="shared" si="610"/>
        <v>43743</v>
      </c>
      <c r="AO3015" s="70" t="s">
        <v>123</v>
      </c>
      <c r="AP3015" s="74">
        <f ca="1"/>
        <v>226</v>
      </c>
    </row>
    <row r="3016" spans="1:42" ht="14.4">
      <c r="A3016" s="55" t="s">
        <v>19782</v>
      </c>
      <c r="B3016" s="56" t="s">
        <v>89</v>
      </c>
      <c r="C3016" s="57">
        <v>43610</v>
      </c>
      <c r="D3016" s="56" t="s">
        <v>131</v>
      </c>
      <c r="E3016" s="56" t="s">
        <v>129</v>
      </c>
      <c r="F3016" s="58" t="s">
        <v>106</v>
      </c>
      <c r="G3016" s="58" t="s">
        <v>107</v>
      </c>
      <c r="H3016" s="56" t="s">
        <v>129</v>
      </c>
      <c r="I3016" s="57"/>
      <c r="J3016" s="57">
        <f t="shared" si="604"/>
        <v>43640</v>
      </c>
      <c r="K3016" s="56" t="s">
        <v>18</v>
      </c>
      <c r="L3016" s="56" t="s">
        <v>14</v>
      </c>
      <c r="M3016" s="60" t="s">
        <v>19783</v>
      </c>
      <c r="N3016" s="56" t="s">
        <v>19784</v>
      </c>
      <c r="O3016" s="56"/>
      <c r="P3016" s="56" t="s">
        <v>108</v>
      </c>
      <c r="Q3016" s="56" t="s">
        <v>96</v>
      </c>
      <c r="R3016" s="57"/>
      <c r="S3016" s="56" t="s">
        <v>108</v>
      </c>
      <c r="T3016" s="56" t="s">
        <v>108</v>
      </c>
      <c r="U3016" s="57"/>
      <c r="V3016" s="62"/>
      <c r="W3016" s="62" t="s">
        <v>108</v>
      </c>
      <c r="X3016" s="57"/>
      <c r="Y3016" s="56" t="s">
        <v>108</v>
      </c>
      <c r="Z3016" s="56" t="s">
        <v>123</v>
      </c>
      <c r="AA3016" s="57">
        <v>43613</v>
      </c>
      <c r="AB3016" s="63" t="s">
        <v>155</v>
      </c>
      <c r="AC3016" s="64" t="s">
        <v>537</v>
      </c>
      <c r="AD3016" s="56" t="s">
        <v>224</v>
      </c>
      <c r="AE3016" s="56" t="s">
        <v>131</v>
      </c>
      <c r="AF3016" s="61"/>
      <c r="AG3016" s="61"/>
      <c r="AH3016" s="67" t="str">
        <v>May</v>
      </c>
      <c r="AI3016" s="68" t="str">
        <v>May</v>
      </c>
      <c r="AJ3016" s="69">
        <f t="shared" si="581"/>
        <v>3</v>
      </c>
      <c r="AK3016" s="70" t="str">
        <f t="shared" si="609"/>
        <v/>
      </c>
      <c r="AL3016" s="71" t="s">
        <v>17409</v>
      </c>
      <c r="AM3016" s="71" t="str">
        <v>2019</v>
      </c>
      <c r="AN3016" s="70">
        <f t="shared" si="610"/>
        <v>43620</v>
      </c>
      <c r="AO3016" s="70" t="s">
        <v>123</v>
      </c>
      <c r="AP3016" s="74">
        <f ca="1"/>
        <v>349</v>
      </c>
    </row>
    <row r="3017" spans="1:42" ht="14.4">
      <c r="A3017" s="55" t="s">
        <v>19785</v>
      </c>
      <c r="B3017" s="56" t="s">
        <v>89</v>
      </c>
      <c r="C3017" s="57">
        <v>43732</v>
      </c>
      <c r="D3017" s="56" t="s">
        <v>119</v>
      </c>
      <c r="E3017" s="56" t="s">
        <v>297</v>
      </c>
      <c r="F3017" s="58" t="s">
        <v>106</v>
      </c>
      <c r="G3017" s="58" t="s">
        <v>107</v>
      </c>
      <c r="H3017" s="56" t="s">
        <v>140</v>
      </c>
      <c r="I3017" s="59"/>
      <c r="J3017" s="59">
        <f t="shared" si="604"/>
        <v>43762</v>
      </c>
      <c r="K3017" s="56" t="s">
        <v>18</v>
      </c>
      <c r="L3017" s="56" t="s">
        <v>18</v>
      </c>
      <c r="M3017" s="60" t="s">
        <v>19786</v>
      </c>
      <c r="N3017" s="56" t="s">
        <v>19786</v>
      </c>
      <c r="O3017" s="56" t="s">
        <v>137</v>
      </c>
      <c r="P3017" s="56" t="s">
        <v>19787</v>
      </c>
      <c r="Q3017" s="56" t="s">
        <v>17</v>
      </c>
      <c r="R3017" s="59"/>
      <c r="S3017" s="56" t="s">
        <v>108</v>
      </c>
      <c r="T3017" s="56" t="s">
        <v>108</v>
      </c>
      <c r="U3017" s="57">
        <v>43714</v>
      </c>
      <c r="V3017" s="77"/>
      <c r="W3017" s="62">
        <v>2.5</v>
      </c>
      <c r="X3017" s="57">
        <v>43732</v>
      </c>
      <c r="Y3017" s="56" t="s">
        <v>108</v>
      </c>
      <c r="Z3017" s="56" t="s">
        <v>121</v>
      </c>
      <c r="AA3017" s="57">
        <v>43732</v>
      </c>
      <c r="AB3017" s="63" t="s">
        <v>289</v>
      </c>
      <c r="AC3017" s="64" t="s">
        <v>19788</v>
      </c>
      <c r="AD3017" s="65" t="s">
        <v>97</v>
      </c>
      <c r="AE3017" s="56" t="s">
        <v>119</v>
      </c>
      <c r="AF3017" s="61"/>
      <c r="AG3017" s="61"/>
      <c r="AH3017" s="67" t="str">
        <v>Sep</v>
      </c>
      <c r="AI3017" s="68" t="str">
        <v>Sep</v>
      </c>
      <c r="AJ3017" s="69">
        <f t="shared" si="581"/>
        <v>0</v>
      </c>
      <c r="AK3017" s="70" t="str">
        <f t="shared" si="609"/>
        <v/>
      </c>
      <c r="AL3017" s="71" t="s">
        <v>17409</v>
      </c>
      <c r="AM3017" s="71" t="str">
        <v>2019</v>
      </c>
      <c r="AN3017" s="70">
        <f t="shared" si="610"/>
        <v>43742</v>
      </c>
      <c r="AO3017" s="70" t="s">
        <v>123</v>
      </c>
      <c r="AP3017" s="74">
        <f ca="1"/>
        <v>227</v>
      </c>
    </row>
    <row r="3018" spans="1:42" ht="14.4">
      <c r="A3018" s="55" t="s">
        <v>19789</v>
      </c>
      <c r="B3018" s="56" t="s">
        <v>89</v>
      </c>
      <c r="C3018" s="57">
        <v>43668</v>
      </c>
      <c r="D3018" s="56" t="s">
        <v>90</v>
      </c>
      <c r="E3018" s="56" t="s">
        <v>140</v>
      </c>
      <c r="F3018" s="58" t="s">
        <v>106</v>
      </c>
      <c r="G3018" s="58" t="s">
        <v>107</v>
      </c>
      <c r="H3018" s="56" t="s">
        <v>140</v>
      </c>
      <c r="I3018" s="57"/>
      <c r="J3018" s="57">
        <f t="shared" si="604"/>
        <v>43698</v>
      </c>
      <c r="K3018" s="56" t="s">
        <v>18</v>
      </c>
      <c r="L3018" s="56" t="s">
        <v>18</v>
      </c>
      <c r="M3018" s="60" t="s">
        <v>19790</v>
      </c>
      <c r="N3018" s="56" t="s">
        <v>19791</v>
      </c>
      <c r="O3018" s="56" t="s">
        <v>132</v>
      </c>
      <c r="P3018" s="56" t="s">
        <v>11667</v>
      </c>
      <c r="Q3018" s="56" t="s">
        <v>17</v>
      </c>
      <c r="R3018" s="57"/>
      <c r="S3018" s="56" t="s">
        <v>18</v>
      </c>
      <c r="T3018" s="56" t="s">
        <v>108</v>
      </c>
      <c r="U3018" s="59"/>
      <c r="V3018" s="62"/>
      <c r="W3018" s="62">
        <v>0</v>
      </c>
      <c r="X3018" s="59"/>
      <c r="Y3018" s="56" t="s">
        <v>108</v>
      </c>
      <c r="Z3018" s="56" t="s">
        <v>121</v>
      </c>
      <c r="AA3018" s="57">
        <v>43682</v>
      </c>
      <c r="AB3018" s="63" t="s">
        <v>163</v>
      </c>
      <c r="AC3018" s="64" t="s">
        <v>19792</v>
      </c>
      <c r="AD3018" s="65" t="s">
        <v>97</v>
      </c>
      <c r="AE3018" s="56" t="s">
        <v>90</v>
      </c>
      <c r="AF3018" s="61"/>
      <c r="AG3018" s="61"/>
      <c r="AH3018" s="67" t="str">
        <v>Jul</v>
      </c>
      <c r="AI3018" s="68" t="str">
        <v>Aug</v>
      </c>
      <c r="AJ3018" s="69">
        <f t="shared" si="581"/>
        <v>14</v>
      </c>
      <c r="AK3018" s="70" t="str">
        <f t="shared" si="609"/>
        <v/>
      </c>
      <c r="AL3018" s="71" t="s">
        <v>17409</v>
      </c>
      <c r="AM3018" s="71" t="str">
        <v>2019</v>
      </c>
      <c r="AN3018" s="70">
        <f t="shared" si="610"/>
        <v>43678</v>
      </c>
      <c r="AO3018" s="70" t="s">
        <v>123</v>
      </c>
      <c r="AP3018" s="74">
        <f ca="1"/>
        <v>291</v>
      </c>
    </row>
    <row r="3019" spans="1:42" ht="14.4">
      <c r="A3019" s="55" t="s">
        <v>19793</v>
      </c>
      <c r="B3019" s="56" t="s">
        <v>89</v>
      </c>
      <c r="C3019" s="57">
        <v>43714</v>
      </c>
      <c r="D3019" s="56" t="s">
        <v>90</v>
      </c>
      <c r="E3019" s="56" t="s">
        <v>129</v>
      </c>
      <c r="F3019" s="58" t="s">
        <v>106</v>
      </c>
      <c r="G3019" s="58" t="s">
        <v>107</v>
      </c>
      <c r="H3019" s="56" t="s">
        <v>129</v>
      </c>
      <c r="I3019" s="57"/>
      <c r="J3019" s="57">
        <f t="shared" si="604"/>
        <v>43744</v>
      </c>
      <c r="K3019" s="56" t="s">
        <v>18</v>
      </c>
      <c r="L3019" s="56" t="s">
        <v>18</v>
      </c>
      <c r="M3019" s="60" t="s">
        <v>19794</v>
      </c>
      <c r="N3019" s="56" t="s">
        <v>19795</v>
      </c>
      <c r="O3019" s="56" t="s">
        <v>249</v>
      </c>
      <c r="P3019" s="56" t="s">
        <v>19796</v>
      </c>
      <c r="Q3019" s="56" t="s">
        <v>17</v>
      </c>
      <c r="R3019" s="57"/>
      <c r="S3019" s="56" t="s">
        <v>108</v>
      </c>
      <c r="T3019" s="56" t="s">
        <v>108</v>
      </c>
      <c r="U3019" s="57"/>
      <c r="V3019" s="62"/>
      <c r="W3019" s="62" t="s">
        <v>122</v>
      </c>
      <c r="X3019" s="57"/>
      <c r="Y3019" s="56" t="s">
        <v>108</v>
      </c>
      <c r="Z3019" s="56" t="s">
        <v>121</v>
      </c>
      <c r="AA3019" s="57">
        <v>43714</v>
      </c>
      <c r="AB3019" s="63" t="s">
        <v>289</v>
      </c>
      <c r="AC3019" s="64" t="s">
        <v>4585</v>
      </c>
      <c r="AD3019" s="65" t="s">
        <v>97</v>
      </c>
      <c r="AE3019" s="56" t="s">
        <v>90</v>
      </c>
      <c r="AF3019" s="61"/>
      <c r="AG3019" s="61"/>
      <c r="AH3019" s="67" t="str">
        <v>Sep</v>
      </c>
      <c r="AI3019" s="68" t="str">
        <v>Sep</v>
      </c>
      <c r="AJ3019" s="69">
        <f t="shared" si="581"/>
        <v>0</v>
      </c>
      <c r="AK3019" s="70" t="str">
        <f t="shared" si="609"/>
        <v/>
      </c>
      <c r="AL3019" s="71" t="s">
        <v>17409</v>
      </c>
      <c r="AM3019" s="71" t="str">
        <v>2019</v>
      </c>
      <c r="AN3019" s="70">
        <f t="shared" si="610"/>
        <v>43724</v>
      </c>
      <c r="AO3019" s="70" t="s">
        <v>123</v>
      </c>
      <c r="AP3019" s="74">
        <f ca="1"/>
        <v>245</v>
      </c>
    </row>
    <row r="3020" spans="1:42" ht="14.4">
      <c r="A3020" s="55" t="s">
        <v>19797</v>
      </c>
      <c r="B3020" s="56" t="s">
        <v>89</v>
      </c>
      <c r="C3020" s="57">
        <v>43817</v>
      </c>
      <c r="D3020" s="56" t="s">
        <v>90</v>
      </c>
      <c r="E3020" s="56" t="s">
        <v>129</v>
      </c>
      <c r="F3020" s="58" t="s">
        <v>106</v>
      </c>
      <c r="G3020" s="58" t="s">
        <v>107</v>
      </c>
      <c r="H3020" s="56" t="s">
        <v>129</v>
      </c>
      <c r="I3020" s="59"/>
      <c r="J3020" s="59">
        <f t="shared" si="604"/>
        <v>43847</v>
      </c>
      <c r="K3020" s="56" t="s">
        <v>18</v>
      </c>
      <c r="L3020" s="56" t="s">
        <v>18</v>
      </c>
      <c r="M3020" s="60" t="s">
        <v>19798</v>
      </c>
      <c r="N3020" s="56" t="s">
        <v>1680</v>
      </c>
      <c r="O3020" s="56" t="s">
        <v>37</v>
      </c>
      <c r="P3020" s="56" t="s">
        <v>1681</v>
      </c>
      <c r="Q3020" s="56" t="s">
        <v>17</v>
      </c>
      <c r="R3020" s="59"/>
      <c r="S3020" s="56" t="s">
        <v>108</v>
      </c>
      <c r="T3020" s="56" t="s">
        <v>108</v>
      </c>
      <c r="U3020" s="57"/>
      <c r="V3020" s="77"/>
      <c r="W3020" s="62" t="s">
        <v>146</v>
      </c>
      <c r="X3020" s="59"/>
      <c r="Y3020" s="56" t="s">
        <v>108</v>
      </c>
      <c r="Z3020" s="56" t="s">
        <v>121</v>
      </c>
      <c r="AA3020" s="57">
        <v>43830</v>
      </c>
      <c r="AB3020" s="63" t="s">
        <v>238</v>
      </c>
      <c r="AC3020" s="64" t="s">
        <v>19799</v>
      </c>
      <c r="AD3020" s="56" t="s">
        <v>97</v>
      </c>
      <c r="AE3020" s="56" t="s">
        <v>90</v>
      </c>
      <c r="AF3020" s="61"/>
      <c r="AG3020" s="61"/>
      <c r="AH3020" s="67" t="str">
        <v>Dec</v>
      </c>
      <c r="AI3020" s="68" t="str">
        <v>Dec</v>
      </c>
      <c r="AJ3020" s="69">
        <f t="shared" si="581"/>
        <v>13</v>
      </c>
      <c r="AK3020" s="70"/>
      <c r="AL3020" s="71"/>
      <c r="AM3020" s="71" t="str">
        <v>2019</v>
      </c>
      <c r="AN3020" s="70"/>
      <c r="AO3020" s="70" t="s">
        <v>123</v>
      </c>
      <c r="AP3020" s="74">
        <f ca="1"/>
        <v>142</v>
      </c>
    </row>
    <row r="3021" spans="1:42" ht="26.5">
      <c r="A3021" s="55" t="s">
        <v>19800</v>
      </c>
      <c r="B3021" s="56" t="s">
        <v>89</v>
      </c>
      <c r="C3021" s="57">
        <v>43697</v>
      </c>
      <c r="D3021" s="56" t="s">
        <v>131</v>
      </c>
      <c r="E3021" s="56" t="s">
        <v>105</v>
      </c>
      <c r="F3021" s="58" t="s">
        <v>106</v>
      </c>
      <c r="G3021" s="58" t="s">
        <v>107</v>
      </c>
      <c r="H3021" s="56" t="s">
        <v>105</v>
      </c>
      <c r="I3021" s="57"/>
      <c r="J3021" s="57">
        <f t="shared" si="604"/>
        <v>43727</v>
      </c>
      <c r="K3021" s="56" t="s">
        <v>18</v>
      </c>
      <c r="L3021" s="56" t="s">
        <v>18</v>
      </c>
      <c r="M3021" s="60" t="s">
        <v>19801</v>
      </c>
      <c r="N3021" s="56" t="s">
        <v>19802</v>
      </c>
      <c r="O3021" s="56" t="s">
        <v>266</v>
      </c>
      <c r="P3021" s="56" t="s">
        <v>19803</v>
      </c>
      <c r="Q3021" s="56" t="s">
        <v>133</v>
      </c>
      <c r="R3021" s="59"/>
      <c r="S3021" s="56" t="s">
        <v>108</v>
      </c>
      <c r="T3021" s="56" t="s">
        <v>108</v>
      </c>
      <c r="U3021" s="57"/>
      <c r="V3021" s="62"/>
      <c r="W3021" s="62" t="s">
        <v>122</v>
      </c>
      <c r="X3021" s="57"/>
      <c r="Y3021" s="56" t="s">
        <v>108</v>
      </c>
      <c r="Z3021" s="56" t="s">
        <v>121</v>
      </c>
      <c r="AA3021" s="57">
        <v>43700</v>
      </c>
      <c r="AB3021" s="63" t="s">
        <v>124</v>
      </c>
      <c r="AC3021" s="64" t="s">
        <v>19804</v>
      </c>
      <c r="AD3021" s="65" t="s">
        <v>97</v>
      </c>
      <c r="AE3021" s="56" t="s">
        <v>131</v>
      </c>
      <c r="AF3021" s="61"/>
      <c r="AG3021" s="61"/>
      <c r="AH3021" s="67" t="str">
        <v>Aug</v>
      </c>
      <c r="AI3021" s="68" t="str">
        <v>Aug</v>
      </c>
      <c r="AJ3021" s="69">
        <f t="shared" si="581"/>
        <v>3</v>
      </c>
      <c r="AK3021" s="70" t="str">
        <f t="shared" ref="AK3021:AK3023" si="611">IF(R3021="","",SUM(R3021+30))</f>
        <v/>
      </c>
      <c r="AL3021" s="71" t="s">
        <v>17409</v>
      </c>
      <c r="AM3021" s="71" t="str">
        <v>2019</v>
      </c>
      <c r="AN3021" s="70">
        <f t="shared" ref="AN3021:AN3022" si="612">IF(C3021="","",SUM(C3021+10))</f>
        <v>43707</v>
      </c>
      <c r="AO3021" s="70" t="s">
        <v>123</v>
      </c>
      <c r="AP3021" s="74">
        <f ca="1"/>
        <v>262</v>
      </c>
    </row>
    <row r="3022" spans="1:42" ht="39.75">
      <c r="A3022" s="55" t="s">
        <v>19805</v>
      </c>
      <c r="B3022" s="56" t="s">
        <v>89</v>
      </c>
      <c r="C3022" s="57">
        <v>43564</v>
      </c>
      <c r="D3022" s="56" t="s">
        <v>131</v>
      </c>
      <c r="E3022" s="56" t="s">
        <v>129</v>
      </c>
      <c r="F3022" s="58" t="s">
        <v>106</v>
      </c>
      <c r="G3022" s="58" t="s">
        <v>107</v>
      </c>
      <c r="H3022" s="56" t="s">
        <v>129</v>
      </c>
      <c r="I3022" s="59"/>
      <c r="J3022" s="59">
        <f t="shared" si="604"/>
        <v>43594</v>
      </c>
      <c r="K3022" s="56" t="s">
        <v>18</v>
      </c>
      <c r="L3022" s="56" t="s">
        <v>14</v>
      </c>
      <c r="M3022" s="60" t="s">
        <v>19806</v>
      </c>
      <c r="N3022" s="56" t="s">
        <v>19807</v>
      </c>
      <c r="O3022" s="61"/>
      <c r="P3022" s="56" t="s">
        <v>108</v>
      </c>
      <c r="Q3022" s="56" t="s">
        <v>96</v>
      </c>
      <c r="R3022" s="57"/>
      <c r="S3022" s="56" t="s">
        <v>108</v>
      </c>
      <c r="T3022" s="56" t="s">
        <v>108</v>
      </c>
      <c r="U3022" s="57"/>
      <c r="V3022" s="77"/>
      <c r="W3022" s="62" t="s">
        <v>108</v>
      </c>
      <c r="X3022" s="59"/>
      <c r="Y3022" s="56" t="s">
        <v>108</v>
      </c>
      <c r="Z3022" s="56" t="s">
        <v>123</v>
      </c>
      <c r="AA3022" s="57">
        <v>43565</v>
      </c>
      <c r="AB3022" s="63" t="s">
        <v>244</v>
      </c>
      <c r="AC3022" s="60" t="s">
        <v>19808</v>
      </c>
      <c r="AD3022" s="56" t="s">
        <v>224</v>
      </c>
      <c r="AE3022" s="56" t="s">
        <v>131</v>
      </c>
      <c r="AF3022" s="61"/>
      <c r="AG3022" s="61"/>
      <c r="AH3022" s="67" t="str">
        <v>Apr</v>
      </c>
      <c r="AI3022" s="68" t="str">
        <v>Apr</v>
      </c>
      <c r="AJ3022" s="69">
        <f t="shared" si="581"/>
        <v>1</v>
      </c>
      <c r="AK3022" s="70" t="str">
        <f t="shared" si="611"/>
        <v/>
      </c>
      <c r="AL3022" s="71" t="s">
        <v>17409</v>
      </c>
      <c r="AM3022" s="71" t="str">
        <v>2019</v>
      </c>
      <c r="AN3022" s="70">
        <f t="shared" si="612"/>
        <v>43574</v>
      </c>
      <c r="AO3022" s="70" t="s">
        <v>123</v>
      </c>
      <c r="AP3022" s="74">
        <f ca="1"/>
        <v>395</v>
      </c>
    </row>
    <row r="3023" spans="1:42" ht="14.4">
      <c r="A3023" s="55" t="s">
        <v>19809</v>
      </c>
      <c r="B3023" s="56" t="s">
        <v>89</v>
      </c>
      <c r="C3023" s="57">
        <v>43762</v>
      </c>
      <c r="D3023" s="56" t="s">
        <v>131</v>
      </c>
      <c r="E3023" s="56" t="s">
        <v>129</v>
      </c>
      <c r="F3023" s="58" t="s">
        <v>106</v>
      </c>
      <c r="G3023" s="58" t="s">
        <v>107</v>
      </c>
      <c r="H3023" s="56" t="s">
        <v>129</v>
      </c>
      <c r="I3023" s="59"/>
      <c r="J3023" s="59">
        <f t="shared" si="604"/>
        <v>43792</v>
      </c>
      <c r="K3023" s="56" t="s">
        <v>18</v>
      </c>
      <c r="L3023" s="56" t="s">
        <v>18</v>
      </c>
      <c r="M3023" s="60" t="s">
        <v>19810</v>
      </c>
      <c r="N3023" s="56" t="s">
        <v>19811</v>
      </c>
      <c r="O3023" s="56" t="s">
        <v>189</v>
      </c>
      <c r="P3023" s="56">
        <v>1196006307</v>
      </c>
      <c r="Q3023" s="56" t="s">
        <v>17</v>
      </c>
      <c r="R3023" s="59"/>
      <c r="S3023" s="56" t="s">
        <v>108</v>
      </c>
      <c r="T3023" s="56" t="s">
        <v>108</v>
      </c>
      <c r="U3023" s="57"/>
      <c r="V3023" s="77"/>
      <c r="W3023" s="62" t="s">
        <v>108</v>
      </c>
      <c r="X3023" s="59"/>
      <c r="Y3023" s="56" t="s">
        <v>108</v>
      </c>
      <c r="Z3023" s="56" t="s">
        <v>121</v>
      </c>
      <c r="AA3023" s="57">
        <v>43769</v>
      </c>
      <c r="AB3023" s="63" t="s">
        <v>389</v>
      </c>
      <c r="AC3023" s="64" t="s">
        <v>19812</v>
      </c>
      <c r="AD3023" s="56" t="s">
        <v>97</v>
      </c>
      <c r="AE3023" s="56" t="s">
        <v>131</v>
      </c>
      <c r="AF3023" s="61"/>
      <c r="AG3023" s="61"/>
      <c r="AH3023" s="67" t="str">
        <v>Oct</v>
      </c>
      <c r="AI3023" s="68" t="str">
        <v>Oct</v>
      </c>
      <c r="AJ3023" s="69">
        <f t="shared" si="581"/>
        <v>7</v>
      </c>
      <c r="AK3023" s="70" t="str">
        <f t="shared" si="611"/>
        <v/>
      </c>
      <c r="AL3023" s="71" t="s">
        <v>17409</v>
      </c>
      <c r="AM3023" s="71" t="str">
        <v>2019</v>
      </c>
      <c r="AN3023" s="70"/>
      <c r="AO3023" s="70" t="s">
        <v>123</v>
      </c>
      <c r="AP3023" s="74">
        <f ca="1"/>
        <v>197</v>
      </c>
    </row>
    <row r="3024" spans="1:42" ht="14.4">
      <c r="A3024" s="55" t="s">
        <v>19813</v>
      </c>
      <c r="B3024" s="56" t="s">
        <v>89</v>
      </c>
      <c r="C3024" s="57">
        <v>43746</v>
      </c>
      <c r="D3024" s="56" t="s">
        <v>131</v>
      </c>
      <c r="E3024" s="56" t="s">
        <v>129</v>
      </c>
      <c r="F3024" s="58" t="s">
        <v>106</v>
      </c>
      <c r="G3024" s="58" t="s">
        <v>107</v>
      </c>
      <c r="H3024" s="56" t="s">
        <v>129</v>
      </c>
      <c r="I3024" s="59"/>
      <c r="J3024" s="59">
        <f t="shared" si="604"/>
        <v>43776</v>
      </c>
      <c r="K3024" s="56" t="s">
        <v>18</v>
      </c>
      <c r="L3024" s="56" t="s">
        <v>14</v>
      </c>
      <c r="M3024" s="60" t="s">
        <v>19814</v>
      </c>
      <c r="N3024" s="56" t="s">
        <v>19815</v>
      </c>
      <c r="O3024" s="56"/>
      <c r="P3024" s="56" t="s">
        <v>108</v>
      </c>
      <c r="Q3024" s="56" t="s">
        <v>130</v>
      </c>
      <c r="R3024" s="59"/>
      <c r="S3024" s="56" t="s">
        <v>108</v>
      </c>
      <c r="T3024" s="56" t="s">
        <v>108</v>
      </c>
      <c r="U3024" s="57"/>
      <c r="V3024" s="77"/>
      <c r="W3024" s="62" t="s">
        <v>108</v>
      </c>
      <c r="X3024" s="59"/>
      <c r="Y3024" s="56" t="s">
        <v>108</v>
      </c>
      <c r="Z3024" s="56" t="s">
        <v>123</v>
      </c>
      <c r="AA3024" s="57">
        <v>43746</v>
      </c>
      <c r="AB3024" s="63" t="s">
        <v>389</v>
      </c>
      <c r="AC3024" s="64" t="s">
        <v>19816</v>
      </c>
      <c r="AD3024" s="56" t="s">
        <v>224</v>
      </c>
      <c r="AE3024" s="56" t="s">
        <v>131</v>
      </c>
      <c r="AF3024" s="61"/>
      <c r="AG3024" s="61"/>
      <c r="AH3024" s="67" t="str">
        <v>Oct</v>
      </c>
      <c r="AI3024" s="68" t="str">
        <v>Oct</v>
      </c>
      <c r="AJ3024" s="69">
        <f t="shared" si="581"/>
        <v>0</v>
      </c>
      <c r="AK3024" s="70"/>
      <c r="AL3024" s="71"/>
      <c r="AM3024" s="71" t="str">
        <v>2019</v>
      </c>
      <c r="AN3024" s="70"/>
      <c r="AO3024" s="70" t="s">
        <v>123</v>
      </c>
      <c r="AP3024" s="74">
        <f ca="1"/>
        <v>213</v>
      </c>
    </row>
    <row r="3025" spans="1:42" ht="14.4">
      <c r="A3025" s="55" t="s">
        <v>19817</v>
      </c>
      <c r="B3025" s="56" t="s">
        <v>89</v>
      </c>
      <c r="C3025" s="57">
        <v>43755</v>
      </c>
      <c r="D3025" s="56" t="s">
        <v>131</v>
      </c>
      <c r="E3025" s="56" t="s">
        <v>129</v>
      </c>
      <c r="F3025" s="58" t="s">
        <v>106</v>
      </c>
      <c r="G3025" s="58" t="s">
        <v>107</v>
      </c>
      <c r="H3025" s="56" t="s">
        <v>129</v>
      </c>
      <c r="I3025" s="59"/>
      <c r="J3025" s="59">
        <f t="shared" si="604"/>
        <v>43785</v>
      </c>
      <c r="K3025" s="56" t="s">
        <v>18</v>
      </c>
      <c r="L3025" s="56" t="s">
        <v>14</v>
      </c>
      <c r="M3025" s="60" t="s">
        <v>19818</v>
      </c>
      <c r="N3025" s="56" t="s">
        <v>19819</v>
      </c>
      <c r="O3025" s="56"/>
      <c r="P3025" s="56" t="s">
        <v>19820</v>
      </c>
      <c r="Q3025" s="56" t="s">
        <v>541</v>
      </c>
      <c r="R3025" s="59"/>
      <c r="S3025" s="56" t="s">
        <v>108</v>
      </c>
      <c r="T3025" s="56" t="s">
        <v>108</v>
      </c>
      <c r="U3025" s="57"/>
      <c r="V3025" s="77"/>
      <c r="W3025" s="62" t="s">
        <v>108</v>
      </c>
      <c r="X3025" s="59"/>
      <c r="Y3025" s="56" t="s">
        <v>108</v>
      </c>
      <c r="Z3025" s="56" t="s">
        <v>123</v>
      </c>
      <c r="AA3025" s="57">
        <v>43756</v>
      </c>
      <c r="AB3025" s="63" t="s">
        <v>389</v>
      </c>
      <c r="AC3025" s="64" t="s">
        <v>19821</v>
      </c>
      <c r="AD3025" s="56" t="s">
        <v>97</v>
      </c>
      <c r="AE3025" s="56" t="s">
        <v>131</v>
      </c>
      <c r="AF3025" s="61"/>
      <c r="AG3025" s="61"/>
      <c r="AH3025" s="67" t="str">
        <v>Oct</v>
      </c>
      <c r="AI3025" s="68" t="str">
        <v>Oct</v>
      </c>
      <c r="AJ3025" s="69">
        <f t="shared" si="581"/>
        <v>1</v>
      </c>
      <c r="AK3025" s="70" t="str">
        <f>IF(R3025="","",SUM(R3025+30))</f>
        <v/>
      </c>
      <c r="AL3025" s="71" t="s">
        <v>17409</v>
      </c>
      <c r="AM3025" s="71" t="str">
        <v>2019</v>
      </c>
      <c r="AN3025" s="70"/>
      <c r="AO3025" s="70" t="s">
        <v>123</v>
      </c>
      <c r="AP3025" s="74">
        <f ca="1"/>
        <v>204</v>
      </c>
    </row>
    <row r="3026" spans="1:42" ht="14.4">
      <c r="A3026" s="55" t="s">
        <v>19822</v>
      </c>
      <c r="B3026" s="56" t="s">
        <v>700</v>
      </c>
      <c r="C3026" s="57">
        <v>43770</v>
      </c>
      <c r="D3026" s="56" t="s">
        <v>131</v>
      </c>
      <c r="E3026" s="56" t="s">
        <v>297</v>
      </c>
      <c r="F3026" s="58" t="s">
        <v>106</v>
      </c>
      <c r="G3026" s="58" t="s">
        <v>107</v>
      </c>
      <c r="H3026" s="56" t="s">
        <v>297</v>
      </c>
      <c r="I3026" s="57">
        <v>43774</v>
      </c>
      <c r="J3026" s="59">
        <f t="shared" si="604"/>
        <v>43800</v>
      </c>
      <c r="K3026" s="56" t="s">
        <v>18</v>
      </c>
      <c r="L3026" s="56" t="s">
        <v>18</v>
      </c>
      <c r="M3026" s="60" t="s">
        <v>19823</v>
      </c>
      <c r="N3026" s="56" t="s">
        <v>19824</v>
      </c>
      <c r="O3026" s="56" t="s">
        <v>37</v>
      </c>
      <c r="P3026" s="56" t="s">
        <v>19825</v>
      </c>
      <c r="Q3026" s="56" t="s">
        <v>17</v>
      </c>
      <c r="R3026" s="59"/>
      <c r="S3026" s="56" t="s">
        <v>108</v>
      </c>
      <c r="T3026" s="56" t="s">
        <v>108</v>
      </c>
      <c r="U3026" s="57"/>
      <c r="V3026" s="77"/>
      <c r="W3026" s="77"/>
      <c r="X3026" s="59"/>
      <c r="Y3026" s="56" t="s">
        <v>108</v>
      </c>
      <c r="Z3026" s="61"/>
      <c r="AA3026" s="57"/>
      <c r="AB3026" s="75"/>
      <c r="AD3026" s="56"/>
      <c r="AE3026" s="56"/>
      <c r="AF3026" s="61"/>
      <c r="AG3026" s="61"/>
      <c r="AH3026" s="67" t="str">
        <v>Nov</v>
      </c>
      <c r="AI3026" s="68" t="str">
        <v/>
      </c>
      <c r="AJ3026" s="69" t="str">
        <f t="shared" si="581"/>
        <v/>
      </c>
      <c r="AK3026" s="70"/>
      <c r="AL3026" s="71"/>
      <c r="AM3026" s="71" t="str">
        <v>2019</v>
      </c>
      <c r="AN3026" s="70"/>
      <c r="AO3026" s="70" t="s">
        <v>123</v>
      </c>
      <c r="AP3026" s="74">
        <f ca="1"/>
        <v>189</v>
      </c>
    </row>
    <row r="3027" spans="1:42" ht="14.4">
      <c r="A3027" s="55" t="s">
        <v>19826</v>
      </c>
      <c r="B3027" s="56" t="s">
        <v>89</v>
      </c>
      <c r="C3027" s="57">
        <v>43753</v>
      </c>
      <c r="D3027" s="56" t="s">
        <v>119</v>
      </c>
      <c r="E3027" s="56" t="s">
        <v>196</v>
      </c>
      <c r="F3027" s="58" t="s">
        <v>106</v>
      </c>
      <c r="G3027" s="58" t="s">
        <v>113</v>
      </c>
      <c r="H3027" s="56" t="s">
        <v>112</v>
      </c>
      <c r="I3027" s="59"/>
      <c r="J3027" s="59">
        <f t="shared" si="604"/>
        <v>43783</v>
      </c>
      <c r="K3027" s="56" t="s">
        <v>18</v>
      </c>
      <c r="L3027" s="56" t="s">
        <v>14</v>
      </c>
      <c r="M3027" s="60" t="s">
        <v>19827</v>
      </c>
      <c r="N3027" s="56" t="s">
        <v>19828</v>
      </c>
      <c r="O3027" s="56" t="s">
        <v>189</v>
      </c>
      <c r="P3027" s="56" t="s">
        <v>19829</v>
      </c>
      <c r="Q3027" s="56" t="s">
        <v>256</v>
      </c>
      <c r="R3027" s="57">
        <v>43756</v>
      </c>
      <c r="S3027" s="56" t="s">
        <v>108</v>
      </c>
      <c r="T3027" s="56" t="s">
        <v>108</v>
      </c>
      <c r="U3027" s="57"/>
      <c r="V3027" s="77"/>
      <c r="W3027" s="62">
        <v>4</v>
      </c>
      <c r="X3027" s="57">
        <v>43753</v>
      </c>
      <c r="Y3027" s="56" t="s">
        <v>200</v>
      </c>
      <c r="Z3027" s="56" t="s">
        <v>121</v>
      </c>
      <c r="AA3027" s="57">
        <v>43756</v>
      </c>
      <c r="AB3027" s="75"/>
      <c r="AC3027" s="64" t="s">
        <v>19830</v>
      </c>
      <c r="AD3027" s="65" t="s">
        <v>97</v>
      </c>
      <c r="AE3027" s="56" t="s">
        <v>119</v>
      </c>
      <c r="AF3027" s="61"/>
      <c r="AG3027" s="61"/>
      <c r="AH3027" s="67" t="str">
        <v>Oct</v>
      </c>
      <c r="AI3027" s="68" t="str">
        <v>Oct</v>
      </c>
      <c r="AJ3027" s="69">
        <f t="shared" si="581"/>
        <v>3</v>
      </c>
      <c r="AK3027" s="70"/>
      <c r="AL3027" s="71"/>
      <c r="AM3027" s="71" t="str">
        <v>2019</v>
      </c>
      <c r="AN3027" s="70"/>
      <c r="AO3027" s="70" t="s">
        <v>121</v>
      </c>
      <c r="AP3027" s="74">
        <f ca="1"/>
        <v>206</v>
      </c>
    </row>
    <row r="3028" spans="1:42" ht="14.4">
      <c r="A3028" s="55" t="s">
        <v>19831</v>
      </c>
      <c r="B3028" s="56" t="s">
        <v>89</v>
      </c>
      <c r="C3028" s="57">
        <v>43591</v>
      </c>
      <c r="D3028" s="56" t="s">
        <v>119</v>
      </c>
      <c r="E3028" s="56" t="s">
        <v>112</v>
      </c>
      <c r="F3028" s="58" t="s">
        <v>106</v>
      </c>
      <c r="G3028" s="58" t="s">
        <v>113</v>
      </c>
      <c r="H3028" s="56" t="s">
        <v>112</v>
      </c>
      <c r="I3028" s="57"/>
      <c r="J3028" s="57">
        <f t="shared" si="604"/>
        <v>43621</v>
      </c>
      <c r="K3028" s="56" t="s">
        <v>18</v>
      </c>
      <c r="L3028" s="56" t="s">
        <v>18</v>
      </c>
      <c r="M3028" s="60" t="s">
        <v>19832</v>
      </c>
      <c r="N3028" s="56" t="s">
        <v>19833</v>
      </c>
      <c r="O3028" s="56" t="s">
        <v>143</v>
      </c>
      <c r="P3028" s="56" t="s">
        <v>19834</v>
      </c>
      <c r="Q3028" s="56" t="s">
        <v>116</v>
      </c>
      <c r="R3028" s="57"/>
      <c r="S3028" s="56" t="s">
        <v>18</v>
      </c>
      <c r="T3028" s="56" t="s">
        <v>14</v>
      </c>
      <c r="U3028" s="57"/>
      <c r="V3028" s="62"/>
      <c r="W3028" s="62" t="s">
        <v>122</v>
      </c>
      <c r="X3028" s="57"/>
      <c r="Y3028" s="56" t="s">
        <v>108</v>
      </c>
      <c r="Z3028" s="56" t="s">
        <v>121</v>
      </c>
      <c r="AA3028" s="57">
        <v>43594</v>
      </c>
      <c r="AB3028" s="63" t="s">
        <v>155</v>
      </c>
      <c r="AC3028" s="64" t="s">
        <v>12509</v>
      </c>
      <c r="AD3028" s="65" t="s">
        <v>97</v>
      </c>
      <c r="AE3028" s="56" t="s">
        <v>119</v>
      </c>
      <c r="AF3028" s="61"/>
      <c r="AG3028" s="61"/>
      <c r="AH3028" s="67" t="str">
        <v>May</v>
      </c>
      <c r="AI3028" s="68" t="str">
        <v>May</v>
      </c>
      <c r="AJ3028" s="69">
        <f t="shared" si="581"/>
        <v>3</v>
      </c>
      <c r="AK3028" s="70" t="str">
        <f t="shared" ref="AK3028:AK3036" si="613">IF(R3028="","",SUM(R3028+30))</f>
        <v/>
      </c>
      <c r="AL3028" s="71" t="s">
        <v>17409</v>
      </c>
      <c r="AM3028" s="71" t="str">
        <v>2019</v>
      </c>
      <c r="AN3028" s="70">
        <f t="shared" ref="AN3028:AN3036" si="614">IF(C3028="","",SUM(C3028+10))</f>
        <v>43601</v>
      </c>
      <c r="AO3028" s="70" t="s">
        <v>123</v>
      </c>
      <c r="AP3028" s="74">
        <f ca="1"/>
        <v>368</v>
      </c>
    </row>
    <row r="3029" spans="1:42" ht="14.4">
      <c r="A3029" s="55" t="s">
        <v>19835</v>
      </c>
      <c r="B3029" s="56" t="s">
        <v>89</v>
      </c>
      <c r="C3029" s="57">
        <v>43476</v>
      </c>
      <c r="D3029" s="56" t="s">
        <v>131</v>
      </c>
      <c r="E3029" s="56" t="s">
        <v>112</v>
      </c>
      <c r="F3029" s="58" t="s">
        <v>106</v>
      </c>
      <c r="G3029" s="58" t="s">
        <v>113</v>
      </c>
      <c r="H3029" s="56" t="s">
        <v>112</v>
      </c>
      <c r="I3029" s="59"/>
      <c r="J3029" s="59">
        <f t="shared" si="604"/>
        <v>43506</v>
      </c>
      <c r="K3029" s="56" t="s">
        <v>18</v>
      </c>
      <c r="L3029" s="56" t="s">
        <v>14</v>
      </c>
      <c r="M3029" s="60" t="s">
        <v>10666</v>
      </c>
      <c r="N3029" s="56" t="s">
        <v>6145</v>
      </c>
      <c r="O3029" s="56" t="s">
        <v>27</v>
      </c>
      <c r="P3029" s="56" t="s">
        <v>108</v>
      </c>
      <c r="Q3029" s="56" t="s">
        <v>116</v>
      </c>
      <c r="R3029" s="59"/>
      <c r="S3029" s="56" t="s">
        <v>108</v>
      </c>
      <c r="T3029" s="56" t="s">
        <v>108</v>
      </c>
      <c r="U3029" s="57"/>
      <c r="V3029" s="77"/>
      <c r="W3029" s="62" t="s">
        <v>108</v>
      </c>
      <c r="X3029" s="57"/>
      <c r="Y3029" s="56" t="s">
        <v>108</v>
      </c>
      <c r="Z3029" s="56" t="s">
        <v>123</v>
      </c>
      <c r="AA3029" s="57">
        <v>43480</v>
      </c>
      <c r="AB3029" s="63" t="s">
        <v>127</v>
      </c>
      <c r="AC3029" s="64" t="s">
        <v>19836</v>
      </c>
      <c r="AD3029" s="65" t="s">
        <v>705</v>
      </c>
      <c r="AE3029" s="65"/>
      <c r="AF3029" s="66"/>
      <c r="AG3029" s="66"/>
      <c r="AH3029" s="67" t="str">
        <v>Jan</v>
      </c>
      <c r="AI3029" s="68" t="str">
        <v>Jan</v>
      </c>
      <c r="AJ3029" s="69">
        <f t="shared" si="581"/>
        <v>4</v>
      </c>
      <c r="AK3029" s="70" t="str">
        <f t="shared" si="613"/>
        <v/>
      </c>
      <c r="AL3029" s="71" t="s">
        <v>17409</v>
      </c>
      <c r="AM3029" s="71" t="str">
        <v>2019</v>
      </c>
      <c r="AN3029" s="70">
        <f t="shared" si="614"/>
        <v>43486</v>
      </c>
      <c r="AO3029" s="70" t="s">
        <v>123</v>
      </c>
      <c r="AP3029" s="74">
        <f ca="1"/>
        <v>483</v>
      </c>
    </row>
    <row r="3030" spans="1:42" ht="14.4">
      <c r="A3030" s="55" t="s">
        <v>19837</v>
      </c>
      <c r="B3030" s="56" t="s">
        <v>89</v>
      </c>
      <c r="C3030" s="57">
        <v>43553</v>
      </c>
      <c r="D3030" s="56" t="s">
        <v>119</v>
      </c>
      <c r="E3030" s="56" t="s">
        <v>112</v>
      </c>
      <c r="F3030" s="58" t="s">
        <v>106</v>
      </c>
      <c r="G3030" s="58" t="s">
        <v>113</v>
      </c>
      <c r="H3030" s="56" t="s">
        <v>112</v>
      </c>
      <c r="I3030" s="57"/>
      <c r="J3030" s="57">
        <f t="shared" si="604"/>
        <v>43583</v>
      </c>
      <c r="K3030" s="56" t="s">
        <v>18</v>
      </c>
      <c r="L3030" s="56" t="s">
        <v>18</v>
      </c>
      <c r="M3030" s="60" t="s">
        <v>10666</v>
      </c>
      <c r="N3030" s="56" t="s">
        <v>19838</v>
      </c>
      <c r="O3030" s="56" t="s">
        <v>266</v>
      </c>
      <c r="P3030" s="56" t="s">
        <v>19839</v>
      </c>
      <c r="Q3030" s="56" t="s">
        <v>116</v>
      </c>
      <c r="R3030" s="57"/>
      <c r="S3030" s="56" t="s">
        <v>18</v>
      </c>
      <c r="T3030" s="56" t="s">
        <v>14</v>
      </c>
      <c r="U3030" s="57">
        <v>43560</v>
      </c>
      <c r="V3030" s="62"/>
      <c r="W3030" s="62">
        <v>4</v>
      </c>
      <c r="X3030" s="57"/>
      <c r="Y3030" s="56" t="s">
        <v>108</v>
      </c>
      <c r="Z3030" s="56" t="s">
        <v>123</v>
      </c>
      <c r="AA3030" s="57">
        <v>43624</v>
      </c>
      <c r="AB3030" s="63" t="s">
        <v>168</v>
      </c>
      <c r="AC3030" s="64" t="s">
        <v>19840</v>
      </c>
      <c r="AD3030" s="56" t="s">
        <v>179</v>
      </c>
      <c r="AE3030" s="56" t="s">
        <v>119</v>
      </c>
      <c r="AF3030" s="61"/>
      <c r="AG3030" s="61"/>
      <c r="AH3030" s="67" t="str">
        <v>Mar</v>
      </c>
      <c r="AI3030" s="68" t="str">
        <v>Jun</v>
      </c>
      <c r="AJ3030" s="69">
        <f t="shared" si="581"/>
        <v>71</v>
      </c>
      <c r="AK3030" s="70" t="str">
        <f t="shared" si="613"/>
        <v/>
      </c>
      <c r="AL3030" s="71" t="s">
        <v>17409</v>
      </c>
      <c r="AM3030" s="71" t="str">
        <v>2019</v>
      </c>
      <c r="AN3030" s="70">
        <f t="shared" si="614"/>
        <v>43563</v>
      </c>
      <c r="AO3030" s="70" t="s">
        <v>123</v>
      </c>
      <c r="AP3030" s="74">
        <f ca="1"/>
        <v>406</v>
      </c>
    </row>
    <row r="3031" spans="1:42" ht="14.4">
      <c r="A3031" s="55" t="s">
        <v>19841</v>
      </c>
      <c r="B3031" s="56" t="s">
        <v>89</v>
      </c>
      <c r="C3031" s="57">
        <v>43525</v>
      </c>
      <c r="D3031" s="56" t="s">
        <v>119</v>
      </c>
      <c r="E3031" s="56" t="s">
        <v>112</v>
      </c>
      <c r="F3031" s="58" t="s">
        <v>106</v>
      </c>
      <c r="G3031" s="58" t="s">
        <v>113</v>
      </c>
      <c r="H3031" s="56" t="s">
        <v>112</v>
      </c>
      <c r="I3031" s="57"/>
      <c r="J3031" s="57">
        <f t="shared" si="604"/>
        <v>43555</v>
      </c>
      <c r="K3031" s="56" t="s">
        <v>18</v>
      </c>
      <c r="L3031" s="56" t="s">
        <v>14</v>
      </c>
      <c r="M3031" s="60" t="s">
        <v>10666</v>
      </c>
      <c r="N3031" s="56" t="s">
        <v>19842</v>
      </c>
      <c r="O3031" s="56" t="s">
        <v>355</v>
      </c>
      <c r="P3031" s="56" t="s">
        <v>19843</v>
      </c>
      <c r="Q3031" s="56" t="s">
        <v>116</v>
      </c>
      <c r="R3031" s="57">
        <v>43560</v>
      </c>
      <c r="S3031" s="56" t="s">
        <v>108</v>
      </c>
      <c r="T3031" s="56" t="s">
        <v>108</v>
      </c>
      <c r="U3031" s="57"/>
      <c r="V3031" s="62"/>
      <c r="W3031" s="62" t="s">
        <v>108</v>
      </c>
      <c r="X3031" s="57"/>
      <c r="Y3031" s="56" t="s">
        <v>108</v>
      </c>
      <c r="Z3031" s="56" t="s">
        <v>123</v>
      </c>
      <c r="AA3031" s="57">
        <v>43558</v>
      </c>
      <c r="AB3031" s="63" t="s">
        <v>168</v>
      </c>
      <c r="AC3031" s="64" t="s">
        <v>257</v>
      </c>
      <c r="AD3031" s="56" t="s">
        <v>118</v>
      </c>
      <c r="AE3031" s="56" t="s">
        <v>119</v>
      </c>
      <c r="AF3031" s="61"/>
      <c r="AG3031" s="61"/>
      <c r="AH3031" s="67" t="str">
        <v>Mar</v>
      </c>
      <c r="AI3031" s="68" t="str">
        <v>Apr</v>
      </c>
      <c r="AJ3031" s="69">
        <f t="shared" si="581"/>
        <v>33</v>
      </c>
      <c r="AK3031" s="70">
        <f t="shared" si="613"/>
        <v>43590</v>
      </c>
      <c r="AL3031" s="71">
        <v>32</v>
      </c>
      <c r="AM3031" s="71" t="str">
        <v>2019</v>
      </c>
      <c r="AN3031" s="70">
        <f t="shared" si="614"/>
        <v>43535</v>
      </c>
      <c r="AO3031" s="70" t="s">
        <v>121</v>
      </c>
      <c r="AP3031" s="74">
        <f ca="1"/>
        <v>434</v>
      </c>
    </row>
    <row r="3032" spans="1:42" ht="14.4">
      <c r="A3032" s="55" t="s">
        <v>19844</v>
      </c>
      <c r="B3032" s="56" t="s">
        <v>89</v>
      </c>
      <c r="C3032" s="57">
        <v>43613</v>
      </c>
      <c r="D3032" s="56" t="s">
        <v>90</v>
      </c>
      <c r="E3032" s="56" t="s">
        <v>12</v>
      </c>
      <c r="F3032" s="58" t="s">
        <v>106</v>
      </c>
      <c r="G3032" s="58" t="s">
        <v>107</v>
      </c>
      <c r="H3032" s="56" t="s">
        <v>12</v>
      </c>
      <c r="I3032" s="57"/>
      <c r="J3032" s="57">
        <f t="shared" si="604"/>
        <v>43643</v>
      </c>
      <c r="K3032" s="56" t="s">
        <v>18</v>
      </c>
      <c r="L3032" s="56" t="s">
        <v>18</v>
      </c>
      <c r="M3032" s="60" t="s">
        <v>19845</v>
      </c>
      <c r="N3032" s="56" t="s">
        <v>6549</v>
      </c>
      <c r="O3032" s="56" t="s">
        <v>172</v>
      </c>
      <c r="P3032" s="56" t="s">
        <v>3188</v>
      </c>
      <c r="Q3032" s="56" t="s">
        <v>150</v>
      </c>
      <c r="R3032" s="57">
        <v>43614</v>
      </c>
      <c r="S3032" s="56"/>
      <c r="T3032" s="56"/>
      <c r="U3032" s="57"/>
      <c r="V3032" s="62"/>
      <c r="W3032" s="62"/>
      <c r="X3032" s="57"/>
      <c r="Y3032" s="56"/>
      <c r="Z3032" s="56" t="s">
        <v>121</v>
      </c>
      <c r="AA3032" s="57">
        <v>43628</v>
      </c>
      <c r="AB3032" s="63"/>
      <c r="AC3032" s="64" t="s">
        <v>19846</v>
      </c>
      <c r="AD3032" s="65" t="s">
        <v>97</v>
      </c>
      <c r="AE3032" s="56" t="s">
        <v>90</v>
      </c>
      <c r="AF3032" s="61"/>
      <c r="AG3032" s="61"/>
      <c r="AH3032" s="67" t="str">
        <v>May</v>
      </c>
      <c r="AI3032" s="68" t="str">
        <v>Jun</v>
      </c>
      <c r="AJ3032" s="69">
        <f t="shared" si="581"/>
        <v>15</v>
      </c>
      <c r="AK3032" s="70">
        <f t="shared" si="613"/>
        <v>43644</v>
      </c>
      <c r="AL3032" s="71">
        <v>16</v>
      </c>
      <c r="AM3032" s="71" t="str">
        <v>2019</v>
      </c>
      <c r="AN3032" s="70">
        <f t="shared" si="614"/>
        <v>43623</v>
      </c>
      <c r="AO3032" s="70" t="s">
        <v>121</v>
      </c>
      <c r="AP3032" s="74">
        <f ca="1"/>
        <v>346</v>
      </c>
    </row>
    <row r="3033" spans="1:42" ht="14.4">
      <c r="A3033" s="55" t="s">
        <v>19847</v>
      </c>
      <c r="B3033" s="56" t="s">
        <v>89</v>
      </c>
      <c r="C3033" s="57">
        <v>43579</v>
      </c>
      <c r="D3033" s="56" t="s">
        <v>131</v>
      </c>
      <c r="E3033" s="56" t="s">
        <v>129</v>
      </c>
      <c r="F3033" s="58" t="s">
        <v>106</v>
      </c>
      <c r="G3033" s="58" t="s">
        <v>107</v>
      </c>
      <c r="H3033" s="56" t="s">
        <v>129</v>
      </c>
      <c r="I3033" s="57"/>
      <c r="J3033" s="57">
        <f t="shared" si="604"/>
        <v>43609</v>
      </c>
      <c r="K3033" s="56" t="s">
        <v>18</v>
      </c>
      <c r="L3033" s="56" t="s">
        <v>14</v>
      </c>
      <c r="M3033" s="60" t="s">
        <v>19848</v>
      </c>
      <c r="N3033" s="56" t="s">
        <v>19849</v>
      </c>
      <c r="O3033" s="56"/>
      <c r="P3033" s="56" t="s">
        <v>108</v>
      </c>
      <c r="Q3033" s="56" t="s">
        <v>96</v>
      </c>
      <c r="R3033" s="57"/>
      <c r="S3033" s="56" t="s">
        <v>108</v>
      </c>
      <c r="T3033" s="56" t="s">
        <v>108</v>
      </c>
      <c r="U3033" s="57"/>
      <c r="V3033" s="62"/>
      <c r="W3033" s="62" t="s">
        <v>108</v>
      </c>
      <c r="X3033" s="57"/>
      <c r="Y3033" s="56" t="s">
        <v>108</v>
      </c>
      <c r="Z3033" s="56" t="s">
        <v>123</v>
      </c>
      <c r="AA3033" s="57">
        <v>43581</v>
      </c>
      <c r="AB3033" s="63" t="s">
        <v>244</v>
      </c>
      <c r="AC3033" s="64" t="s">
        <v>537</v>
      </c>
      <c r="AD3033" s="56" t="s">
        <v>224</v>
      </c>
      <c r="AE3033" s="56" t="s">
        <v>131</v>
      </c>
      <c r="AF3033" s="61"/>
      <c r="AG3033" s="61"/>
      <c r="AH3033" s="67" t="str">
        <v>Apr</v>
      </c>
      <c r="AI3033" s="68" t="str">
        <v>Apr</v>
      </c>
      <c r="AJ3033" s="69">
        <f t="shared" si="581"/>
        <v>2</v>
      </c>
      <c r="AK3033" s="70" t="str">
        <f t="shared" si="613"/>
        <v/>
      </c>
      <c r="AL3033" s="71" t="s">
        <v>17409</v>
      </c>
      <c r="AM3033" s="71" t="str">
        <v>2019</v>
      </c>
      <c r="AN3033" s="70">
        <f t="shared" si="614"/>
        <v>43589</v>
      </c>
      <c r="AO3033" s="70" t="s">
        <v>123</v>
      </c>
      <c r="AP3033" s="74">
        <f ca="1"/>
        <v>380</v>
      </c>
    </row>
    <row r="3034" spans="1:42" ht="14.4">
      <c r="A3034" s="55" t="s">
        <v>19850</v>
      </c>
      <c r="B3034" s="56" t="s">
        <v>89</v>
      </c>
      <c r="C3034" s="57">
        <v>43614</v>
      </c>
      <c r="D3034" s="56" t="s">
        <v>90</v>
      </c>
      <c r="E3034" s="56" t="s">
        <v>140</v>
      </c>
      <c r="F3034" s="58" t="s">
        <v>106</v>
      </c>
      <c r="G3034" s="58" t="s">
        <v>107</v>
      </c>
      <c r="H3034" s="56" t="s">
        <v>140</v>
      </c>
      <c r="I3034" s="59"/>
      <c r="J3034" s="59">
        <f t="shared" si="604"/>
        <v>43644</v>
      </c>
      <c r="K3034" s="56" t="s">
        <v>18</v>
      </c>
      <c r="L3034" s="56" t="s">
        <v>18</v>
      </c>
      <c r="M3034" s="60" t="s">
        <v>19851</v>
      </c>
      <c r="N3034" s="56" t="s">
        <v>19852</v>
      </c>
      <c r="O3034" s="56" t="s">
        <v>355</v>
      </c>
      <c r="P3034" s="56" t="s">
        <v>19853</v>
      </c>
      <c r="Q3034" s="56" t="s">
        <v>28</v>
      </c>
      <c r="R3034" s="59"/>
      <c r="S3034" s="56" t="s">
        <v>108</v>
      </c>
      <c r="T3034" s="56" t="s">
        <v>108</v>
      </c>
      <c r="U3034" s="59"/>
      <c r="V3034" s="77"/>
      <c r="W3034" s="62">
        <v>0</v>
      </c>
      <c r="X3034" s="59"/>
      <c r="Y3034" s="56" t="s">
        <v>108</v>
      </c>
      <c r="Z3034" s="56" t="s">
        <v>121</v>
      </c>
      <c r="AA3034" s="57">
        <v>43614</v>
      </c>
      <c r="AB3034" s="63" t="s">
        <v>155</v>
      </c>
      <c r="AC3034" s="64" t="s">
        <v>19854</v>
      </c>
      <c r="AD3034" s="65" t="s">
        <v>97</v>
      </c>
      <c r="AE3034" s="56" t="s">
        <v>90</v>
      </c>
      <c r="AF3034" s="61"/>
      <c r="AG3034" s="61"/>
      <c r="AH3034" s="67" t="str">
        <v>May</v>
      </c>
      <c r="AI3034" s="68" t="str">
        <v>May</v>
      </c>
      <c r="AJ3034" s="69">
        <f t="shared" si="581"/>
        <v>0</v>
      </c>
      <c r="AK3034" s="70" t="str">
        <f t="shared" si="613"/>
        <v/>
      </c>
      <c r="AL3034" s="71" t="s">
        <v>17409</v>
      </c>
      <c r="AM3034" s="71" t="str">
        <v>2019</v>
      </c>
      <c r="AN3034" s="70">
        <f t="shared" si="614"/>
        <v>43624</v>
      </c>
      <c r="AO3034" s="70" t="s">
        <v>123</v>
      </c>
      <c r="AP3034" s="74">
        <f ca="1"/>
        <v>345</v>
      </c>
    </row>
    <row r="3035" spans="1:42" ht="14.4">
      <c r="A3035" s="55" t="s">
        <v>19855</v>
      </c>
      <c r="B3035" s="56" t="s">
        <v>89</v>
      </c>
      <c r="C3035" s="57">
        <v>43707</v>
      </c>
      <c r="D3035" s="56" t="s">
        <v>131</v>
      </c>
      <c r="E3035" s="56" t="s">
        <v>129</v>
      </c>
      <c r="F3035" s="58" t="s">
        <v>106</v>
      </c>
      <c r="G3035" s="58" t="s">
        <v>107</v>
      </c>
      <c r="H3035" s="56" t="s">
        <v>129</v>
      </c>
      <c r="I3035" s="59"/>
      <c r="J3035" s="59">
        <f t="shared" si="604"/>
        <v>43737</v>
      </c>
      <c r="K3035" s="56" t="s">
        <v>18</v>
      </c>
      <c r="L3035" s="56" t="s">
        <v>14</v>
      </c>
      <c r="M3035" s="60" t="s">
        <v>19856</v>
      </c>
      <c r="N3035" s="56" t="s">
        <v>19857</v>
      </c>
      <c r="O3035" s="56"/>
      <c r="P3035" s="56" t="s">
        <v>108</v>
      </c>
      <c r="Q3035" s="56" t="s">
        <v>288</v>
      </c>
      <c r="R3035" s="59"/>
      <c r="S3035" s="56" t="s">
        <v>108</v>
      </c>
      <c r="T3035" s="56" t="s">
        <v>108</v>
      </c>
      <c r="U3035" s="59"/>
      <c r="V3035" s="77"/>
      <c r="W3035" s="62" t="s">
        <v>108</v>
      </c>
      <c r="X3035" s="59"/>
      <c r="Y3035" s="56" t="s">
        <v>108</v>
      </c>
      <c r="Z3035" s="56" t="s">
        <v>123</v>
      </c>
      <c r="AA3035" s="57">
        <v>43711</v>
      </c>
      <c r="AB3035" s="63" t="s">
        <v>124</v>
      </c>
      <c r="AC3035" s="64" t="s">
        <v>19858</v>
      </c>
      <c r="AD3035" s="56" t="s">
        <v>224</v>
      </c>
      <c r="AE3035" s="56" t="s">
        <v>119</v>
      </c>
      <c r="AF3035" s="61"/>
      <c r="AG3035" s="61"/>
      <c r="AH3035" s="67" t="str">
        <v>Aug</v>
      </c>
      <c r="AI3035" s="68" t="str">
        <v>Sep</v>
      </c>
      <c r="AJ3035" s="69">
        <f t="shared" si="581"/>
        <v>4</v>
      </c>
      <c r="AK3035" s="70" t="str">
        <f t="shared" si="613"/>
        <v/>
      </c>
      <c r="AL3035" s="71" t="s">
        <v>17409</v>
      </c>
      <c r="AM3035" s="71" t="str">
        <v>2019</v>
      </c>
      <c r="AN3035" s="70">
        <f t="shared" si="614"/>
        <v>43717</v>
      </c>
      <c r="AO3035" s="70" t="s">
        <v>123</v>
      </c>
      <c r="AP3035" s="74">
        <f ca="1"/>
        <v>252</v>
      </c>
    </row>
    <row r="3036" spans="1:42" ht="14.4">
      <c r="A3036" s="55" t="s">
        <v>19859</v>
      </c>
      <c r="B3036" s="56" t="s">
        <v>89</v>
      </c>
      <c r="C3036" s="57">
        <v>43579</v>
      </c>
      <c r="D3036" s="56" t="s">
        <v>2397</v>
      </c>
      <c r="E3036" s="56" t="s">
        <v>12</v>
      </c>
      <c r="F3036" s="58" t="s">
        <v>106</v>
      </c>
      <c r="G3036" s="58" t="s">
        <v>107</v>
      </c>
      <c r="H3036" s="56" t="s">
        <v>12</v>
      </c>
      <c r="I3036" s="57"/>
      <c r="J3036" s="57">
        <f t="shared" si="604"/>
        <v>43609</v>
      </c>
      <c r="K3036" s="56" t="s">
        <v>18</v>
      </c>
      <c r="L3036" s="56" t="s">
        <v>14</v>
      </c>
      <c r="M3036" s="60" t="s">
        <v>19860</v>
      </c>
      <c r="N3036" s="56" t="s">
        <v>19861</v>
      </c>
      <c r="O3036" s="56" t="s">
        <v>20</v>
      </c>
      <c r="P3036" s="56" t="s">
        <v>19862</v>
      </c>
      <c r="Q3036" s="56" t="s">
        <v>17</v>
      </c>
      <c r="R3036" s="57"/>
      <c r="S3036" s="56"/>
      <c r="T3036" s="56"/>
      <c r="U3036" s="57"/>
      <c r="V3036" s="62"/>
      <c r="W3036" s="62"/>
      <c r="X3036" s="57"/>
      <c r="Y3036" s="56"/>
      <c r="Z3036" s="56" t="s">
        <v>123</v>
      </c>
      <c r="AA3036" s="57">
        <v>43579</v>
      </c>
      <c r="AB3036" s="63" t="s">
        <v>244</v>
      </c>
      <c r="AC3036" s="64" t="s">
        <v>19863</v>
      </c>
      <c r="AD3036" s="56" t="s">
        <v>179</v>
      </c>
      <c r="AE3036" s="56" t="s">
        <v>111</v>
      </c>
      <c r="AF3036" s="61"/>
      <c r="AG3036" s="61"/>
      <c r="AH3036" s="67" t="str">
        <v>Apr</v>
      </c>
      <c r="AI3036" s="68" t="str">
        <v>Apr</v>
      </c>
      <c r="AJ3036" s="69">
        <f t="shared" si="581"/>
        <v>0</v>
      </c>
      <c r="AK3036" s="70" t="str">
        <f t="shared" si="613"/>
        <v/>
      </c>
      <c r="AL3036" s="71" t="s">
        <v>17409</v>
      </c>
      <c r="AM3036" s="71" t="str">
        <v>2019</v>
      </c>
      <c r="AN3036" s="70">
        <f t="shared" si="614"/>
        <v>43589</v>
      </c>
      <c r="AO3036" s="70" t="s">
        <v>123</v>
      </c>
      <c r="AP3036" s="74">
        <f ca="1"/>
        <v>380</v>
      </c>
    </row>
    <row r="3037" spans="1:42" ht="14.4">
      <c r="A3037" s="55" t="s">
        <v>19864</v>
      </c>
      <c r="B3037" s="56" t="s">
        <v>89</v>
      </c>
      <c r="C3037" s="57">
        <v>43788</v>
      </c>
      <c r="D3037" s="56" t="s">
        <v>119</v>
      </c>
      <c r="E3037" s="56" t="s">
        <v>129</v>
      </c>
      <c r="F3037" s="58" t="s">
        <v>106</v>
      </c>
      <c r="G3037" s="58" t="s">
        <v>107</v>
      </c>
      <c r="H3037" s="56" t="s">
        <v>129</v>
      </c>
      <c r="I3037" s="59"/>
      <c r="J3037" s="59">
        <f t="shared" si="604"/>
        <v>43818</v>
      </c>
      <c r="K3037" s="56" t="s">
        <v>18</v>
      </c>
      <c r="L3037" s="56" t="s">
        <v>18</v>
      </c>
      <c r="M3037" s="60" t="s">
        <v>19865</v>
      </c>
      <c r="N3037" s="56" t="s">
        <v>19866</v>
      </c>
      <c r="O3037" s="56" t="s">
        <v>13</v>
      </c>
      <c r="P3037" s="56" t="s">
        <v>19867</v>
      </c>
      <c r="Q3037" s="56" t="s">
        <v>17</v>
      </c>
      <c r="R3037" s="59"/>
      <c r="S3037" s="56" t="s">
        <v>108</v>
      </c>
      <c r="T3037" s="56" t="s">
        <v>108</v>
      </c>
      <c r="U3037" s="57"/>
      <c r="V3037" s="62">
        <v>0</v>
      </c>
      <c r="W3037" s="62" t="s">
        <v>146</v>
      </c>
      <c r="X3037" s="59"/>
      <c r="Y3037" s="56" t="s">
        <v>108</v>
      </c>
      <c r="Z3037" s="56" t="s">
        <v>3161</v>
      </c>
      <c r="AA3037" s="57">
        <v>43789</v>
      </c>
      <c r="AB3037" s="63" t="s">
        <v>318</v>
      </c>
      <c r="AC3037" s="64" t="s">
        <v>19868</v>
      </c>
      <c r="AD3037" s="56" t="s">
        <v>97</v>
      </c>
      <c r="AE3037" s="56" t="s">
        <v>119</v>
      </c>
      <c r="AF3037" s="61"/>
      <c r="AG3037" s="61"/>
      <c r="AH3037" s="67" t="str">
        <v>Nov</v>
      </c>
      <c r="AI3037" s="68" t="str">
        <v>Nov</v>
      </c>
      <c r="AJ3037" s="69">
        <f t="shared" si="581"/>
        <v>1</v>
      </c>
      <c r="AK3037" s="70"/>
      <c r="AL3037" s="71"/>
      <c r="AM3037" s="71" t="str">
        <v>2019</v>
      </c>
      <c r="AN3037" s="70"/>
      <c r="AO3037" s="70" t="s">
        <v>123</v>
      </c>
      <c r="AP3037" s="74">
        <f ca="1"/>
        <v>171</v>
      </c>
    </row>
    <row r="3038" spans="1:42" ht="14.4">
      <c r="A3038" s="55" t="s">
        <v>19869</v>
      </c>
      <c r="B3038" s="56" t="s">
        <v>89</v>
      </c>
      <c r="C3038" s="57">
        <v>43787</v>
      </c>
      <c r="D3038" s="56" t="s">
        <v>131</v>
      </c>
      <c r="E3038" s="56" t="s">
        <v>129</v>
      </c>
      <c r="F3038" s="58" t="s">
        <v>106</v>
      </c>
      <c r="G3038" s="58" t="s">
        <v>107</v>
      </c>
      <c r="H3038" s="56" t="s">
        <v>129</v>
      </c>
      <c r="I3038" s="59"/>
      <c r="J3038" s="59">
        <f t="shared" si="604"/>
        <v>43817</v>
      </c>
      <c r="K3038" s="56" t="s">
        <v>18</v>
      </c>
      <c r="L3038" s="56" t="s">
        <v>14</v>
      </c>
      <c r="M3038" s="60" t="s">
        <v>19865</v>
      </c>
      <c r="N3038" s="56" t="s">
        <v>19870</v>
      </c>
      <c r="O3038" s="56"/>
      <c r="P3038" s="56" t="s">
        <v>108</v>
      </c>
      <c r="Q3038" s="56" t="s">
        <v>130</v>
      </c>
      <c r="R3038" s="59"/>
      <c r="S3038" s="56" t="s">
        <v>108</v>
      </c>
      <c r="T3038" s="56" t="s">
        <v>108</v>
      </c>
      <c r="U3038" s="57"/>
      <c r="V3038" s="62">
        <v>0</v>
      </c>
      <c r="W3038" s="62" t="s">
        <v>108</v>
      </c>
      <c r="X3038" s="59"/>
      <c r="Y3038" s="56" t="s">
        <v>108</v>
      </c>
      <c r="Z3038" s="56" t="s">
        <v>123</v>
      </c>
      <c r="AA3038" s="57">
        <v>43789</v>
      </c>
      <c r="AB3038" s="63" t="s">
        <v>318</v>
      </c>
      <c r="AC3038" s="64" t="s">
        <v>13068</v>
      </c>
      <c r="AD3038" s="56" t="s">
        <v>118</v>
      </c>
      <c r="AE3038" s="56" t="s">
        <v>131</v>
      </c>
      <c r="AF3038" s="61"/>
      <c r="AG3038" s="61"/>
      <c r="AH3038" s="67" t="str">
        <v>Nov</v>
      </c>
      <c r="AI3038" s="68" t="str">
        <v>Nov</v>
      </c>
      <c r="AJ3038" s="69">
        <f t="shared" si="581"/>
        <v>2</v>
      </c>
      <c r="AK3038" s="70"/>
      <c r="AL3038" s="71"/>
      <c r="AM3038" s="71" t="str">
        <v>2019</v>
      </c>
      <c r="AN3038" s="70"/>
      <c r="AO3038" s="70" t="s">
        <v>123</v>
      </c>
      <c r="AP3038" s="74">
        <f ca="1"/>
        <v>172</v>
      </c>
    </row>
    <row r="3039" spans="1:42" ht="14.4">
      <c r="A3039" s="55" t="s">
        <v>19871</v>
      </c>
      <c r="B3039" s="56" t="s">
        <v>89</v>
      </c>
      <c r="C3039" s="57">
        <v>43692</v>
      </c>
      <c r="D3039" s="56" t="s">
        <v>131</v>
      </c>
      <c r="E3039" s="56" t="s">
        <v>12</v>
      </c>
      <c r="F3039" s="58" t="s">
        <v>106</v>
      </c>
      <c r="G3039" s="58" t="s">
        <v>107</v>
      </c>
      <c r="H3039" s="56" t="s">
        <v>12</v>
      </c>
      <c r="I3039" s="57"/>
      <c r="J3039" s="57">
        <f t="shared" si="604"/>
        <v>43722</v>
      </c>
      <c r="K3039" s="56" t="s">
        <v>18</v>
      </c>
      <c r="L3039" s="56" t="s">
        <v>14</v>
      </c>
      <c r="M3039" s="60" t="s">
        <v>7772</v>
      </c>
      <c r="N3039" s="56" t="s">
        <v>19872</v>
      </c>
      <c r="O3039" s="56" t="s">
        <v>436</v>
      </c>
      <c r="P3039" s="56" t="s">
        <v>19873</v>
      </c>
      <c r="Q3039" s="56" t="s">
        <v>28</v>
      </c>
      <c r="R3039" s="57"/>
      <c r="S3039" s="56"/>
      <c r="T3039" s="56"/>
      <c r="U3039" s="57"/>
      <c r="V3039" s="62"/>
      <c r="W3039" s="62"/>
      <c r="X3039" s="57"/>
      <c r="Y3039" s="56"/>
      <c r="Z3039" s="56" t="s">
        <v>123</v>
      </c>
      <c r="AA3039" s="57">
        <v>43692</v>
      </c>
      <c r="AB3039" s="63"/>
      <c r="AC3039" s="64" t="s">
        <v>19874</v>
      </c>
      <c r="AD3039" s="56" t="s">
        <v>612</v>
      </c>
      <c r="AE3039" s="56" t="s">
        <v>131</v>
      </c>
      <c r="AF3039" s="61"/>
      <c r="AG3039" s="61"/>
      <c r="AH3039" s="67" t="str">
        <v>Aug</v>
      </c>
      <c r="AI3039" s="68" t="str">
        <v>Aug</v>
      </c>
      <c r="AJ3039" s="69">
        <f t="shared" si="581"/>
        <v>0</v>
      </c>
      <c r="AK3039" s="70" t="str">
        <f t="shared" ref="AK3039:AK3043" si="615">IF(R3039="","",SUM(R3039+30))</f>
        <v/>
      </c>
      <c r="AL3039" s="71" t="s">
        <v>17409</v>
      </c>
      <c r="AM3039" s="71" t="str">
        <v>2019</v>
      </c>
      <c r="AN3039" s="70">
        <f t="shared" ref="AN3039:AN3040" si="616">IF(C3039="","",SUM(C3039+10))</f>
        <v>43702</v>
      </c>
      <c r="AO3039" s="70" t="s">
        <v>123</v>
      </c>
      <c r="AP3039" s="74">
        <f ca="1"/>
        <v>267</v>
      </c>
    </row>
    <row r="3040" spans="1:42" ht="14.4">
      <c r="A3040" s="55" t="s">
        <v>19875</v>
      </c>
      <c r="B3040" s="56" t="s">
        <v>89</v>
      </c>
      <c r="C3040" s="57">
        <v>43692</v>
      </c>
      <c r="D3040" s="56" t="s">
        <v>131</v>
      </c>
      <c r="E3040" s="56" t="s">
        <v>12</v>
      </c>
      <c r="F3040" s="58" t="s">
        <v>106</v>
      </c>
      <c r="G3040" s="58" t="s">
        <v>107</v>
      </c>
      <c r="H3040" s="56" t="s">
        <v>12</v>
      </c>
      <c r="I3040" s="59"/>
      <c r="J3040" s="59">
        <f t="shared" si="604"/>
        <v>43722</v>
      </c>
      <c r="K3040" s="56" t="s">
        <v>18</v>
      </c>
      <c r="L3040" s="56" t="s">
        <v>14</v>
      </c>
      <c r="M3040" s="60" t="s">
        <v>7772</v>
      </c>
      <c r="N3040" s="56" t="s">
        <v>19872</v>
      </c>
      <c r="O3040" s="56" t="s">
        <v>436</v>
      </c>
      <c r="P3040" s="56"/>
      <c r="Q3040" s="56" t="s">
        <v>17</v>
      </c>
      <c r="R3040" s="59"/>
      <c r="S3040" s="56"/>
      <c r="T3040" s="56"/>
      <c r="U3040" s="57"/>
      <c r="V3040" s="77"/>
      <c r="W3040" s="77"/>
      <c r="X3040" s="59"/>
      <c r="Y3040" s="61"/>
      <c r="Z3040" s="56" t="s">
        <v>123</v>
      </c>
      <c r="AA3040" s="57">
        <v>43692</v>
      </c>
      <c r="AB3040" s="75"/>
      <c r="AC3040" s="64" t="s">
        <v>19876</v>
      </c>
      <c r="AD3040" s="56" t="s">
        <v>612</v>
      </c>
      <c r="AE3040" s="56" t="s">
        <v>131</v>
      </c>
      <c r="AF3040" s="61"/>
      <c r="AG3040" s="61"/>
      <c r="AH3040" s="67" t="str">
        <v>Aug</v>
      </c>
      <c r="AI3040" s="68" t="str">
        <v>Aug</v>
      </c>
      <c r="AJ3040" s="69">
        <f t="shared" si="581"/>
        <v>0</v>
      </c>
      <c r="AK3040" s="70" t="str">
        <f t="shared" si="615"/>
        <v/>
      </c>
      <c r="AL3040" s="71" t="s">
        <v>17409</v>
      </c>
      <c r="AM3040" s="71" t="str">
        <v>2019</v>
      </c>
      <c r="AN3040" s="70">
        <f t="shared" si="616"/>
        <v>43702</v>
      </c>
      <c r="AO3040" s="70" t="s">
        <v>123</v>
      </c>
      <c r="AP3040" s="74">
        <f ca="1"/>
        <v>267</v>
      </c>
    </row>
    <row r="3041" spans="1:42" ht="14.4">
      <c r="A3041" s="55" t="s">
        <v>19877</v>
      </c>
      <c r="B3041" s="56" t="s">
        <v>89</v>
      </c>
      <c r="C3041" s="57">
        <v>43760</v>
      </c>
      <c r="D3041" s="56" t="s">
        <v>111</v>
      </c>
      <c r="E3041" s="56" t="s">
        <v>129</v>
      </c>
      <c r="F3041" s="58" t="s">
        <v>106</v>
      </c>
      <c r="G3041" s="58" t="s">
        <v>107</v>
      </c>
      <c r="H3041" s="56" t="s">
        <v>129</v>
      </c>
      <c r="I3041" s="59"/>
      <c r="J3041" s="59">
        <f t="shared" si="604"/>
        <v>43790</v>
      </c>
      <c r="K3041" s="56" t="s">
        <v>18</v>
      </c>
      <c r="L3041" s="56" t="s">
        <v>18</v>
      </c>
      <c r="M3041" s="60" t="s">
        <v>19878</v>
      </c>
      <c r="N3041" s="56" t="s">
        <v>19879</v>
      </c>
      <c r="O3041" s="56" t="s">
        <v>132</v>
      </c>
      <c r="P3041" s="56" t="s">
        <v>3313</v>
      </c>
      <c r="Q3041" s="56" t="s">
        <v>133</v>
      </c>
      <c r="R3041" s="59"/>
      <c r="S3041" s="56" t="s">
        <v>108</v>
      </c>
      <c r="T3041" s="56" t="s">
        <v>108</v>
      </c>
      <c r="U3041" s="57"/>
      <c r="V3041" s="77"/>
      <c r="W3041" s="62" t="s">
        <v>122</v>
      </c>
      <c r="X3041" s="59"/>
      <c r="Y3041" s="56" t="s">
        <v>108</v>
      </c>
      <c r="Z3041" s="56" t="s">
        <v>121</v>
      </c>
      <c r="AA3041" s="57">
        <v>43760</v>
      </c>
      <c r="AB3041" s="63" t="s">
        <v>389</v>
      </c>
      <c r="AC3041" s="64" t="s">
        <v>19880</v>
      </c>
      <c r="AD3041" s="65" t="s">
        <v>97</v>
      </c>
      <c r="AE3041" s="56" t="s">
        <v>111</v>
      </c>
      <c r="AF3041" s="61"/>
      <c r="AG3041" s="61"/>
      <c r="AH3041" s="67" t="str">
        <v>Oct</v>
      </c>
      <c r="AI3041" s="68" t="str">
        <v>Oct</v>
      </c>
      <c r="AJ3041" s="69">
        <f t="shared" si="581"/>
        <v>0</v>
      </c>
      <c r="AK3041" s="70" t="str">
        <f t="shared" si="615"/>
        <v/>
      </c>
      <c r="AL3041" s="71"/>
      <c r="AM3041" s="71" t="str">
        <v>2019</v>
      </c>
      <c r="AN3041" s="70"/>
      <c r="AO3041" s="70" t="s">
        <v>123</v>
      </c>
      <c r="AP3041" s="74">
        <f ca="1"/>
        <v>199</v>
      </c>
    </row>
    <row r="3042" spans="1:42" ht="26.5">
      <c r="A3042" s="55" t="s">
        <v>19881</v>
      </c>
      <c r="B3042" s="56" t="s">
        <v>89</v>
      </c>
      <c r="C3042" s="57">
        <v>43552</v>
      </c>
      <c r="D3042" s="56" t="s">
        <v>131</v>
      </c>
      <c r="E3042" s="56" t="s">
        <v>140</v>
      </c>
      <c r="F3042" s="58" t="s">
        <v>106</v>
      </c>
      <c r="G3042" s="58" t="s">
        <v>107</v>
      </c>
      <c r="H3042" s="56" t="s">
        <v>140</v>
      </c>
      <c r="I3042" s="57"/>
      <c r="J3042" s="57">
        <f t="shared" si="604"/>
        <v>43582</v>
      </c>
      <c r="K3042" s="56" t="s">
        <v>18</v>
      </c>
      <c r="L3042" s="56" t="s">
        <v>14</v>
      </c>
      <c r="M3042" s="60" t="s">
        <v>19882</v>
      </c>
      <c r="N3042" s="56" t="s">
        <v>19883</v>
      </c>
      <c r="O3042" s="56" t="s">
        <v>143</v>
      </c>
      <c r="P3042" s="56" t="s">
        <v>108</v>
      </c>
      <c r="Q3042" s="56" t="s">
        <v>96</v>
      </c>
      <c r="R3042" s="57"/>
      <c r="S3042" s="56" t="s">
        <v>108</v>
      </c>
      <c r="T3042" s="56" t="s">
        <v>108</v>
      </c>
      <c r="U3042" s="57"/>
      <c r="V3042" s="62"/>
      <c r="W3042" s="62"/>
      <c r="X3042" s="57"/>
      <c r="Y3042" s="56" t="s">
        <v>108</v>
      </c>
      <c r="Z3042" s="56" t="s">
        <v>123</v>
      </c>
      <c r="AA3042" s="57">
        <v>43557</v>
      </c>
      <c r="AB3042" s="63" t="s">
        <v>244</v>
      </c>
      <c r="AC3042" s="60" t="s">
        <v>19884</v>
      </c>
      <c r="AD3042" s="56" t="s">
        <v>179</v>
      </c>
      <c r="AE3042" s="56"/>
      <c r="AF3042" s="61"/>
      <c r="AG3042" s="61"/>
      <c r="AH3042" s="67" t="str">
        <v>Mar</v>
      </c>
      <c r="AI3042" s="68" t="str">
        <v>Apr</v>
      </c>
      <c r="AJ3042" s="69">
        <f t="shared" si="581"/>
        <v>5</v>
      </c>
      <c r="AK3042" s="70" t="str">
        <f t="shared" si="615"/>
        <v/>
      </c>
      <c r="AL3042" s="71" t="s">
        <v>17409</v>
      </c>
      <c r="AM3042" s="71" t="str">
        <v>2019</v>
      </c>
      <c r="AN3042" s="70">
        <f t="shared" ref="AN3042:AN3043" si="617">IF(C3042="","",SUM(C3042+10))</f>
        <v>43562</v>
      </c>
      <c r="AO3042" s="70" t="s">
        <v>123</v>
      </c>
      <c r="AP3042" s="74">
        <f ca="1"/>
        <v>407</v>
      </c>
    </row>
    <row r="3043" spans="1:42" ht="26.5">
      <c r="A3043" s="55" t="s">
        <v>19885</v>
      </c>
      <c r="B3043" s="56" t="s">
        <v>89</v>
      </c>
      <c r="C3043" s="57">
        <v>43717</v>
      </c>
      <c r="D3043" s="56" t="s">
        <v>90</v>
      </c>
      <c r="E3043" s="56" t="s">
        <v>297</v>
      </c>
      <c r="F3043" s="58" t="s">
        <v>106</v>
      </c>
      <c r="G3043" s="58" t="s">
        <v>107</v>
      </c>
      <c r="H3043" s="56" t="s">
        <v>140</v>
      </c>
      <c r="I3043" s="57"/>
      <c r="J3043" s="57">
        <f t="shared" si="604"/>
        <v>43747</v>
      </c>
      <c r="K3043" s="56" t="s">
        <v>18</v>
      </c>
      <c r="L3043" s="56" t="s">
        <v>18</v>
      </c>
      <c r="M3043" s="60" t="s">
        <v>19886</v>
      </c>
      <c r="N3043" s="56" t="s">
        <v>19887</v>
      </c>
      <c r="O3043" s="56" t="s">
        <v>39</v>
      </c>
      <c r="P3043" s="207" t="s">
        <v>19888</v>
      </c>
      <c r="Q3043" s="56" t="s">
        <v>17</v>
      </c>
      <c r="R3043" s="57"/>
      <c r="S3043" s="56" t="s">
        <v>108</v>
      </c>
      <c r="T3043" s="56" t="s">
        <v>108</v>
      </c>
      <c r="U3043" s="57"/>
      <c r="V3043" s="62"/>
      <c r="W3043" s="62">
        <v>0</v>
      </c>
      <c r="X3043" s="57"/>
      <c r="Y3043" s="56" t="s">
        <v>108</v>
      </c>
      <c r="Z3043" s="56" t="s">
        <v>121</v>
      </c>
      <c r="AA3043" s="57">
        <v>43720</v>
      </c>
      <c r="AB3043" s="63" t="s">
        <v>289</v>
      </c>
      <c r="AC3043" s="60" t="s">
        <v>19889</v>
      </c>
      <c r="AD3043" s="65" t="s">
        <v>97</v>
      </c>
      <c r="AE3043" s="56" t="s">
        <v>90</v>
      </c>
      <c r="AF3043" s="61"/>
      <c r="AG3043" s="61"/>
      <c r="AH3043" s="67" t="str">
        <v>Sep</v>
      </c>
      <c r="AI3043" s="68" t="str">
        <v>Sep</v>
      </c>
      <c r="AJ3043" s="69">
        <f t="shared" si="581"/>
        <v>3</v>
      </c>
      <c r="AK3043" s="70" t="str">
        <f t="shared" si="615"/>
        <v/>
      </c>
      <c r="AL3043" s="71" t="s">
        <v>17409</v>
      </c>
      <c r="AM3043" s="71" t="str">
        <v>2019</v>
      </c>
      <c r="AN3043" s="70">
        <f t="shared" si="617"/>
        <v>43727</v>
      </c>
      <c r="AO3043" s="70" t="s">
        <v>123</v>
      </c>
      <c r="AP3043" s="74">
        <f ca="1"/>
        <v>242</v>
      </c>
    </row>
    <row r="3044" spans="1:42" ht="14.4">
      <c r="A3044" s="55" t="s">
        <v>19890</v>
      </c>
      <c r="B3044" s="56" t="s">
        <v>89</v>
      </c>
      <c r="C3044" s="57">
        <v>43801</v>
      </c>
      <c r="D3044" s="56" t="s">
        <v>119</v>
      </c>
      <c r="E3044" s="56" t="s">
        <v>297</v>
      </c>
      <c r="F3044" s="58" t="s">
        <v>106</v>
      </c>
      <c r="G3044" s="58" t="s">
        <v>107</v>
      </c>
      <c r="H3044" s="56" t="s">
        <v>140</v>
      </c>
      <c r="I3044" s="59"/>
      <c r="J3044" s="59">
        <f t="shared" si="604"/>
        <v>43831</v>
      </c>
      <c r="K3044" s="56" t="s">
        <v>18</v>
      </c>
      <c r="L3044" s="56" t="s">
        <v>18</v>
      </c>
      <c r="M3044" s="60" t="s">
        <v>19891</v>
      </c>
      <c r="N3044" s="56" t="s">
        <v>13533</v>
      </c>
      <c r="O3044" s="56" t="s">
        <v>266</v>
      </c>
      <c r="P3044" s="56" t="s">
        <v>13534</v>
      </c>
      <c r="Q3044" s="56" t="s">
        <v>17</v>
      </c>
      <c r="R3044" s="59"/>
      <c r="S3044" s="56" t="s">
        <v>108</v>
      </c>
      <c r="T3044" s="56" t="s">
        <v>108</v>
      </c>
      <c r="U3044" s="57"/>
      <c r="V3044" s="77"/>
      <c r="W3044" s="62" t="s">
        <v>146</v>
      </c>
      <c r="X3044" s="59"/>
      <c r="Y3044" s="56" t="s">
        <v>108</v>
      </c>
      <c r="Z3044" s="56" t="s">
        <v>121</v>
      </c>
      <c r="AA3044" s="57">
        <v>43802</v>
      </c>
      <c r="AB3044" s="63" t="s">
        <v>238</v>
      </c>
      <c r="AC3044" s="64" t="s">
        <v>19892</v>
      </c>
      <c r="AD3044" s="56" t="s">
        <v>97</v>
      </c>
      <c r="AE3044" s="56" t="s">
        <v>131</v>
      </c>
      <c r="AF3044" s="61"/>
      <c r="AG3044" s="61"/>
      <c r="AH3044" s="67" t="str">
        <v>Dec</v>
      </c>
      <c r="AI3044" s="68" t="str">
        <v>Dec</v>
      </c>
      <c r="AJ3044" s="69">
        <f t="shared" si="581"/>
        <v>1</v>
      </c>
      <c r="AK3044" s="70"/>
      <c r="AL3044" s="71"/>
      <c r="AM3044" s="71" t="str">
        <v>2019</v>
      </c>
      <c r="AN3044" s="70"/>
      <c r="AO3044" s="70" t="s">
        <v>123</v>
      </c>
      <c r="AP3044" s="74">
        <f ca="1"/>
        <v>158</v>
      </c>
    </row>
    <row r="3045" spans="1:42" ht="14.4">
      <c r="A3045" s="55" t="s">
        <v>19893</v>
      </c>
      <c r="B3045" s="56" t="s">
        <v>89</v>
      </c>
      <c r="C3045" s="57">
        <v>43794</v>
      </c>
      <c r="D3045" s="56" t="s">
        <v>119</v>
      </c>
      <c r="E3045" s="56" t="s">
        <v>297</v>
      </c>
      <c r="F3045" s="58" t="s">
        <v>106</v>
      </c>
      <c r="G3045" s="58" t="s">
        <v>107</v>
      </c>
      <c r="H3045" s="56" t="s">
        <v>140</v>
      </c>
      <c r="I3045" s="59"/>
      <c r="J3045" s="59">
        <f t="shared" si="604"/>
        <v>43824</v>
      </c>
      <c r="K3045" s="56" t="s">
        <v>18</v>
      </c>
      <c r="L3045" s="56" t="s">
        <v>18</v>
      </c>
      <c r="M3045" s="60" t="s">
        <v>19894</v>
      </c>
      <c r="N3045" s="56" t="s">
        <v>19895</v>
      </c>
      <c r="O3045" s="56" t="s">
        <v>37</v>
      </c>
      <c r="P3045" s="56" t="s">
        <v>19896</v>
      </c>
      <c r="Q3045" s="56" t="s">
        <v>17</v>
      </c>
      <c r="R3045" s="59"/>
      <c r="S3045" s="56" t="s">
        <v>108</v>
      </c>
      <c r="T3045" s="56" t="s">
        <v>108</v>
      </c>
      <c r="U3045" s="57"/>
      <c r="V3045" s="77"/>
      <c r="W3045" s="62" t="s">
        <v>146</v>
      </c>
      <c r="X3045" s="59"/>
      <c r="Y3045" s="56" t="s">
        <v>108</v>
      </c>
      <c r="Z3045" s="56" t="s">
        <v>121</v>
      </c>
      <c r="AA3045" s="57">
        <v>43795</v>
      </c>
      <c r="AB3045" s="63" t="s">
        <v>318</v>
      </c>
      <c r="AC3045" s="64" t="s">
        <v>5873</v>
      </c>
      <c r="AD3045" s="56" t="s">
        <v>97</v>
      </c>
      <c r="AE3045" s="56" t="s">
        <v>90</v>
      </c>
      <c r="AF3045" s="61"/>
      <c r="AG3045" s="61"/>
      <c r="AH3045" s="67" t="str">
        <v>Nov</v>
      </c>
      <c r="AI3045" s="68" t="str">
        <v>Nov</v>
      </c>
      <c r="AJ3045" s="69">
        <f t="shared" si="581"/>
        <v>1</v>
      </c>
      <c r="AK3045" s="70"/>
      <c r="AL3045" s="71"/>
      <c r="AM3045" s="71" t="str">
        <v>2019</v>
      </c>
      <c r="AN3045" s="70"/>
      <c r="AO3045" s="70" t="s">
        <v>123</v>
      </c>
      <c r="AP3045" s="74">
        <f ca="1"/>
        <v>165</v>
      </c>
    </row>
    <row r="3046" spans="1:42" ht="14.4">
      <c r="A3046" s="55" t="s">
        <v>19897</v>
      </c>
      <c r="B3046" s="56" t="s">
        <v>89</v>
      </c>
      <c r="C3046" s="57">
        <v>43704</v>
      </c>
      <c r="D3046" s="56" t="s">
        <v>229</v>
      </c>
      <c r="E3046" s="56" t="s">
        <v>140</v>
      </c>
      <c r="F3046" s="58" t="s">
        <v>106</v>
      </c>
      <c r="G3046" s="58" t="s">
        <v>107</v>
      </c>
      <c r="H3046" s="56" t="s">
        <v>140</v>
      </c>
      <c r="I3046" s="59"/>
      <c r="J3046" s="59">
        <f t="shared" si="604"/>
        <v>43734</v>
      </c>
      <c r="K3046" s="56" t="s">
        <v>18</v>
      </c>
      <c r="L3046" s="56" t="s">
        <v>14</v>
      </c>
      <c r="M3046" s="60" t="s">
        <v>19898</v>
      </c>
      <c r="N3046" s="56" t="s">
        <v>19899</v>
      </c>
      <c r="O3046" s="56"/>
      <c r="P3046" s="56" t="s">
        <v>108</v>
      </c>
      <c r="Q3046" s="56" t="s">
        <v>133</v>
      </c>
      <c r="R3046" s="57"/>
      <c r="S3046" s="56" t="s">
        <v>108</v>
      </c>
      <c r="T3046" s="56" t="s">
        <v>108</v>
      </c>
      <c r="U3046" s="59"/>
      <c r="V3046" s="77"/>
      <c r="W3046" s="62" t="s">
        <v>108</v>
      </c>
      <c r="X3046" s="59"/>
      <c r="Y3046" s="56" t="s">
        <v>108</v>
      </c>
      <c r="Z3046" s="56" t="s">
        <v>108</v>
      </c>
      <c r="AA3046" s="57">
        <v>43704</v>
      </c>
      <c r="AB3046" s="63" t="s">
        <v>124</v>
      </c>
      <c r="AC3046" s="64" t="s">
        <v>9390</v>
      </c>
      <c r="AD3046" s="56" t="s">
        <v>118</v>
      </c>
      <c r="AE3046" s="61"/>
      <c r="AF3046" s="61"/>
      <c r="AG3046" s="61"/>
      <c r="AH3046" s="67" t="str">
        <v>Aug</v>
      </c>
      <c r="AI3046" s="68" t="str">
        <v>Aug</v>
      </c>
      <c r="AJ3046" s="69">
        <f t="shared" si="581"/>
        <v>0</v>
      </c>
      <c r="AK3046" s="70" t="str">
        <f t="shared" ref="AK3046:AK3052" si="618">IF(R3046="","",SUM(R3046+30))</f>
        <v/>
      </c>
      <c r="AL3046" s="71" t="s">
        <v>17409</v>
      </c>
      <c r="AM3046" s="71" t="str">
        <v>2019</v>
      </c>
      <c r="AN3046" s="70">
        <f t="shared" ref="AN3046:AN3052" si="619">IF(C3046="","",SUM(C3046+10))</f>
        <v>43714</v>
      </c>
      <c r="AO3046" s="70" t="s">
        <v>123</v>
      </c>
      <c r="AP3046" s="74">
        <f ca="1"/>
        <v>255</v>
      </c>
    </row>
    <row r="3047" spans="1:42" ht="14.4">
      <c r="A3047" s="55" t="s">
        <v>19900</v>
      </c>
      <c r="B3047" s="56" t="s">
        <v>89</v>
      </c>
      <c r="C3047" s="57">
        <v>43622</v>
      </c>
      <c r="D3047" s="56" t="s">
        <v>90</v>
      </c>
      <c r="E3047" s="56" t="s">
        <v>140</v>
      </c>
      <c r="F3047" s="58" t="s">
        <v>106</v>
      </c>
      <c r="G3047" s="58" t="s">
        <v>107</v>
      </c>
      <c r="H3047" s="56" t="s">
        <v>140</v>
      </c>
      <c r="I3047" s="57"/>
      <c r="J3047" s="57">
        <f t="shared" si="604"/>
        <v>43652</v>
      </c>
      <c r="K3047" s="56" t="s">
        <v>18</v>
      </c>
      <c r="L3047" s="56" t="s">
        <v>14</v>
      </c>
      <c r="M3047" s="60" t="s">
        <v>19901</v>
      </c>
      <c r="N3047" s="56" t="s">
        <v>19902</v>
      </c>
      <c r="O3047" s="56" t="s">
        <v>249</v>
      </c>
      <c r="P3047" s="56" t="s">
        <v>108</v>
      </c>
      <c r="Q3047" s="56" t="s">
        <v>826</v>
      </c>
      <c r="R3047" s="57"/>
      <c r="S3047" s="56" t="s">
        <v>108</v>
      </c>
      <c r="T3047" s="56" t="s">
        <v>108</v>
      </c>
      <c r="U3047" s="57"/>
      <c r="V3047" s="62"/>
      <c r="W3047" s="62" t="s">
        <v>108</v>
      </c>
      <c r="X3047" s="57"/>
      <c r="Y3047" s="56" t="s">
        <v>108</v>
      </c>
      <c r="Z3047" s="56" t="s">
        <v>108</v>
      </c>
      <c r="AA3047" s="57">
        <v>43622</v>
      </c>
      <c r="AB3047" s="63" t="s">
        <v>484</v>
      </c>
      <c r="AC3047" s="64" t="s">
        <v>19903</v>
      </c>
      <c r="AD3047" s="56" t="s">
        <v>224</v>
      </c>
      <c r="AE3047" s="56"/>
      <c r="AF3047" s="61"/>
      <c r="AG3047" s="61"/>
      <c r="AH3047" s="67" t="str">
        <v>Jun</v>
      </c>
      <c r="AI3047" s="68" t="str">
        <v>Jun</v>
      </c>
      <c r="AJ3047" s="69">
        <f t="shared" si="581"/>
        <v>0</v>
      </c>
      <c r="AK3047" s="70" t="str">
        <f t="shared" si="618"/>
        <v/>
      </c>
      <c r="AL3047" s="71" t="s">
        <v>17409</v>
      </c>
      <c r="AM3047" s="71" t="str">
        <v>2019</v>
      </c>
      <c r="AN3047" s="70">
        <f t="shared" si="619"/>
        <v>43632</v>
      </c>
      <c r="AO3047" s="70" t="s">
        <v>123</v>
      </c>
      <c r="AP3047" s="74">
        <f ca="1"/>
        <v>337</v>
      </c>
    </row>
    <row r="3048" spans="1:42" ht="14.4">
      <c r="A3048" s="55" t="s">
        <v>19904</v>
      </c>
      <c r="B3048" s="56" t="s">
        <v>89</v>
      </c>
      <c r="C3048" s="57">
        <v>43717</v>
      </c>
      <c r="D3048" s="56" t="s">
        <v>119</v>
      </c>
      <c r="E3048" s="56" t="s">
        <v>196</v>
      </c>
      <c r="F3048" s="58" t="s">
        <v>106</v>
      </c>
      <c r="G3048" s="58" t="s">
        <v>113</v>
      </c>
      <c r="H3048" s="56" t="s">
        <v>112</v>
      </c>
      <c r="I3048" s="59"/>
      <c r="J3048" s="59">
        <f t="shared" si="604"/>
        <v>43747</v>
      </c>
      <c r="K3048" s="56" t="s">
        <v>18</v>
      </c>
      <c r="L3048" s="56" t="s">
        <v>14</v>
      </c>
      <c r="M3048" s="60" t="s">
        <v>19905</v>
      </c>
      <c r="N3048" s="56" t="s">
        <v>19906</v>
      </c>
      <c r="O3048" s="56" t="s">
        <v>266</v>
      </c>
      <c r="P3048" s="56" t="s">
        <v>19907</v>
      </c>
      <c r="Q3048" s="56" t="s">
        <v>116</v>
      </c>
      <c r="R3048" s="57">
        <v>43734</v>
      </c>
      <c r="S3048" s="56" t="s">
        <v>108</v>
      </c>
      <c r="T3048" s="56" t="s">
        <v>108</v>
      </c>
      <c r="U3048" s="59"/>
      <c r="V3048" s="77"/>
      <c r="W3048" s="62" t="s">
        <v>108</v>
      </c>
      <c r="X3048" s="59"/>
      <c r="Y3048" s="56" t="s">
        <v>108</v>
      </c>
      <c r="Z3048" s="56" t="s">
        <v>108</v>
      </c>
      <c r="AA3048" s="57">
        <v>43734</v>
      </c>
      <c r="AB3048" s="75"/>
      <c r="AC3048" s="64" t="s">
        <v>3956</v>
      </c>
      <c r="AD3048" s="56" t="s">
        <v>224</v>
      </c>
      <c r="AE3048" s="56" t="s">
        <v>119</v>
      </c>
      <c r="AF3048" s="61"/>
      <c r="AG3048" s="61"/>
      <c r="AH3048" s="67" t="str">
        <v>Sep</v>
      </c>
      <c r="AI3048" s="68" t="str">
        <v>Sep</v>
      </c>
      <c r="AJ3048" s="69">
        <f t="shared" si="581"/>
        <v>17</v>
      </c>
      <c r="AK3048" s="70">
        <f t="shared" si="618"/>
        <v>43764</v>
      </c>
      <c r="AL3048" s="71">
        <v>30</v>
      </c>
      <c r="AM3048" s="71" t="str">
        <v>2019</v>
      </c>
      <c r="AN3048" s="70">
        <f t="shared" si="619"/>
        <v>43727</v>
      </c>
      <c r="AO3048" s="70" t="s">
        <v>121</v>
      </c>
      <c r="AP3048" s="74">
        <f ca="1"/>
        <v>242</v>
      </c>
    </row>
    <row r="3049" spans="1:42" ht="14.4">
      <c r="A3049" s="55" t="s">
        <v>19908</v>
      </c>
      <c r="B3049" s="56" t="s">
        <v>89</v>
      </c>
      <c r="C3049" s="57">
        <v>43621</v>
      </c>
      <c r="D3049" s="56" t="s">
        <v>119</v>
      </c>
      <c r="E3049" s="56" t="s">
        <v>140</v>
      </c>
      <c r="F3049" s="58" t="s">
        <v>106</v>
      </c>
      <c r="G3049" s="58" t="s">
        <v>107</v>
      </c>
      <c r="H3049" s="56" t="s">
        <v>140</v>
      </c>
      <c r="I3049" s="57"/>
      <c r="J3049" s="57">
        <f t="shared" si="604"/>
        <v>43651</v>
      </c>
      <c r="K3049" s="56" t="s">
        <v>18</v>
      </c>
      <c r="L3049" s="56" t="s">
        <v>14</v>
      </c>
      <c r="M3049" s="60" t="s">
        <v>19909</v>
      </c>
      <c r="N3049" s="56" t="s">
        <v>19910</v>
      </c>
      <c r="O3049" s="56" t="s">
        <v>33</v>
      </c>
      <c r="P3049" s="56" t="s">
        <v>19911</v>
      </c>
      <c r="Q3049" s="56" t="s">
        <v>17</v>
      </c>
      <c r="R3049" s="57"/>
      <c r="S3049" s="56" t="s">
        <v>108</v>
      </c>
      <c r="T3049" s="56" t="s">
        <v>108</v>
      </c>
      <c r="U3049" s="57"/>
      <c r="V3049" s="62"/>
      <c r="W3049" s="62"/>
      <c r="X3049" s="57"/>
      <c r="Y3049" s="56" t="s">
        <v>200</v>
      </c>
      <c r="Z3049" s="56" t="s">
        <v>123</v>
      </c>
      <c r="AA3049" s="57">
        <v>43621</v>
      </c>
      <c r="AB3049" s="63" t="s">
        <v>293</v>
      </c>
      <c r="AC3049" s="64" t="s">
        <v>19912</v>
      </c>
      <c r="AD3049" s="56" t="s">
        <v>294</v>
      </c>
      <c r="AE3049" s="56"/>
      <c r="AF3049" s="61"/>
      <c r="AG3049" s="61"/>
      <c r="AH3049" s="67" t="str">
        <v>Jun</v>
      </c>
      <c r="AI3049" s="68" t="str">
        <v>Jun</v>
      </c>
      <c r="AJ3049" s="69">
        <f t="shared" si="581"/>
        <v>0</v>
      </c>
      <c r="AK3049" s="70" t="str">
        <f t="shared" si="618"/>
        <v/>
      </c>
      <c r="AL3049" s="71" t="s">
        <v>17409</v>
      </c>
      <c r="AM3049" s="71" t="str">
        <v>2019</v>
      </c>
      <c r="AN3049" s="70">
        <f t="shared" si="619"/>
        <v>43631</v>
      </c>
      <c r="AO3049" s="70" t="s">
        <v>123</v>
      </c>
      <c r="AP3049" s="74">
        <f ca="1"/>
        <v>338</v>
      </c>
    </row>
    <row r="3050" spans="1:42" ht="14.4">
      <c r="A3050" s="55" t="s">
        <v>19913</v>
      </c>
      <c r="B3050" s="56" t="s">
        <v>89</v>
      </c>
      <c r="C3050" s="57">
        <v>43713</v>
      </c>
      <c r="D3050" s="56" t="s">
        <v>90</v>
      </c>
      <c r="E3050" s="56" t="s">
        <v>196</v>
      </c>
      <c r="F3050" s="58" t="s">
        <v>106</v>
      </c>
      <c r="G3050" s="58" t="s">
        <v>113</v>
      </c>
      <c r="H3050" s="56" t="s">
        <v>112</v>
      </c>
      <c r="I3050" s="57"/>
      <c r="J3050" s="57">
        <f t="shared" si="604"/>
        <v>43743</v>
      </c>
      <c r="K3050" s="56" t="s">
        <v>18</v>
      </c>
      <c r="L3050" s="56" t="s">
        <v>18</v>
      </c>
      <c r="M3050" s="60" t="s">
        <v>19914</v>
      </c>
      <c r="N3050" s="56" t="s">
        <v>19915</v>
      </c>
      <c r="O3050" s="56" t="s">
        <v>95</v>
      </c>
      <c r="P3050" s="56" t="s">
        <v>19916</v>
      </c>
      <c r="Q3050" s="56" t="s">
        <v>116</v>
      </c>
      <c r="R3050" s="57"/>
      <c r="S3050" s="56" t="s">
        <v>108</v>
      </c>
      <c r="T3050" s="56" t="s">
        <v>108</v>
      </c>
      <c r="U3050" s="57">
        <v>43718</v>
      </c>
      <c r="V3050" s="62"/>
      <c r="W3050" s="62">
        <v>16.5</v>
      </c>
      <c r="X3050" s="57">
        <v>43727</v>
      </c>
      <c r="Y3050" s="56"/>
      <c r="Z3050" s="56" t="s">
        <v>121</v>
      </c>
      <c r="AA3050" s="57">
        <v>43728</v>
      </c>
      <c r="AB3050" s="63"/>
      <c r="AC3050" s="64" t="s">
        <v>19917</v>
      </c>
      <c r="AD3050" s="65" t="s">
        <v>97</v>
      </c>
      <c r="AE3050" s="56" t="s">
        <v>119</v>
      </c>
      <c r="AF3050" s="61"/>
      <c r="AG3050" s="61"/>
      <c r="AH3050" s="67" t="str">
        <v>Sep</v>
      </c>
      <c r="AI3050" s="68" t="str">
        <v>Sep</v>
      </c>
      <c r="AJ3050" s="69">
        <f t="shared" si="581"/>
        <v>15</v>
      </c>
      <c r="AK3050" s="70" t="str">
        <f t="shared" si="618"/>
        <v/>
      </c>
      <c r="AL3050" s="71" t="s">
        <v>17409</v>
      </c>
      <c r="AM3050" s="71" t="str">
        <v>2019</v>
      </c>
      <c r="AN3050" s="70">
        <f t="shared" si="619"/>
        <v>43723</v>
      </c>
      <c r="AO3050" s="70" t="s">
        <v>123</v>
      </c>
      <c r="AP3050" s="74">
        <f ca="1"/>
        <v>246</v>
      </c>
    </row>
    <row r="3051" spans="1:42" ht="14.4">
      <c r="A3051" s="55" t="s">
        <v>19918</v>
      </c>
      <c r="B3051" s="56" t="s">
        <v>89</v>
      </c>
      <c r="C3051" s="57">
        <v>43593</v>
      </c>
      <c r="D3051" s="56" t="s">
        <v>90</v>
      </c>
      <c r="E3051" s="56" t="s">
        <v>140</v>
      </c>
      <c r="F3051" s="58" t="s">
        <v>106</v>
      </c>
      <c r="G3051" s="58" t="s">
        <v>107</v>
      </c>
      <c r="H3051" s="56" t="s">
        <v>140</v>
      </c>
      <c r="I3051" s="59"/>
      <c r="J3051" s="59">
        <f t="shared" si="604"/>
        <v>43623</v>
      </c>
      <c r="K3051" s="56" t="s">
        <v>18</v>
      </c>
      <c r="L3051" s="56" t="s">
        <v>18</v>
      </c>
      <c r="M3051" s="60" t="s">
        <v>19919</v>
      </c>
      <c r="N3051" s="56" t="s">
        <v>7420</v>
      </c>
      <c r="O3051" s="56" t="s">
        <v>29</v>
      </c>
      <c r="P3051" s="56" t="s">
        <v>19611</v>
      </c>
      <c r="Q3051" s="56" t="s">
        <v>28</v>
      </c>
      <c r="R3051" s="57"/>
      <c r="S3051" s="56" t="s">
        <v>108</v>
      </c>
      <c r="T3051" s="56" t="s">
        <v>108</v>
      </c>
      <c r="U3051" s="59"/>
      <c r="V3051" s="77"/>
      <c r="W3051" s="62">
        <v>0</v>
      </c>
      <c r="X3051" s="59"/>
      <c r="Y3051" s="56" t="s">
        <v>108</v>
      </c>
      <c r="Z3051" s="56" t="s">
        <v>121</v>
      </c>
      <c r="AA3051" s="57">
        <v>43593</v>
      </c>
      <c r="AB3051" s="63" t="s">
        <v>155</v>
      </c>
      <c r="AC3051" s="64" t="s">
        <v>3014</v>
      </c>
      <c r="AD3051" s="65" t="s">
        <v>97</v>
      </c>
      <c r="AE3051" s="56" t="s">
        <v>131</v>
      </c>
      <c r="AF3051" s="61"/>
      <c r="AG3051" s="61"/>
      <c r="AH3051" s="67" t="str">
        <v>May</v>
      </c>
      <c r="AI3051" s="68" t="str">
        <v>May</v>
      </c>
      <c r="AJ3051" s="69">
        <f t="shared" si="581"/>
        <v>0</v>
      </c>
      <c r="AK3051" s="70" t="str">
        <f t="shared" si="618"/>
        <v/>
      </c>
      <c r="AL3051" s="71" t="s">
        <v>17409</v>
      </c>
      <c r="AM3051" s="71" t="str">
        <v>2019</v>
      </c>
      <c r="AN3051" s="70">
        <f t="shared" si="619"/>
        <v>43603</v>
      </c>
      <c r="AO3051" s="70" t="s">
        <v>123</v>
      </c>
      <c r="AP3051" s="74">
        <f ca="1"/>
        <v>366</v>
      </c>
    </row>
    <row r="3052" spans="1:42" ht="14.4">
      <c r="A3052" s="55" t="s">
        <v>19920</v>
      </c>
      <c r="B3052" s="56" t="s">
        <v>89</v>
      </c>
      <c r="C3052" s="57">
        <v>43689</v>
      </c>
      <c r="D3052" s="56" t="s">
        <v>90</v>
      </c>
      <c r="E3052" s="56" t="s">
        <v>276</v>
      </c>
      <c r="F3052" s="58" t="s">
        <v>214</v>
      </c>
      <c r="G3052" s="58" t="s">
        <v>214</v>
      </c>
      <c r="H3052" s="56" t="s">
        <v>276</v>
      </c>
      <c r="I3052" s="59"/>
      <c r="J3052" s="57">
        <v>43721</v>
      </c>
      <c r="K3052" s="56" t="s">
        <v>18</v>
      </c>
      <c r="L3052" s="56" t="s">
        <v>18</v>
      </c>
      <c r="M3052" s="60" t="s">
        <v>19921</v>
      </c>
      <c r="N3052" s="56" t="s">
        <v>19922</v>
      </c>
      <c r="O3052" s="61"/>
      <c r="P3052" s="56" t="s">
        <v>19923</v>
      </c>
      <c r="Q3052" s="56" t="s">
        <v>541</v>
      </c>
      <c r="R3052" s="59"/>
      <c r="S3052" s="56" t="s">
        <v>108</v>
      </c>
      <c r="T3052" s="56" t="s">
        <v>108</v>
      </c>
      <c r="U3052" s="59"/>
      <c r="V3052" s="77"/>
      <c r="W3052" s="62" t="s">
        <v>146</v>
      </c>
      <c r="X3052" s="59"/>
      <c r="Y3052" s="56" t="s">
        <v>108</v>
      </c>
      <c r="Z3052" s="56" t="s">
        <v>121</v>
      </c>
      <c r="AA3052" s="57">
        <v>43721</v>
      </c>
      <c r="AB3052" s="75"/>
      <c r="AC3052" s="64" t="s">
        <v>19924</v>
      </c>
      <c r="AD3052" s="65" t="s">
        <v>97</v>
      </c>
      <c r="AE3052" s="56" t="s">
        <v>119</v>
      </c>
      <c r="AF3052" s="61"/>
      <c r="AG3052" s="61"/>
      <c r="AH3052" s="67" t="str">
        <v>Aug</v>
      </c>
      <c r="AI3052" s="68" t="str">
        <v>Sep</v>
      </c>
      <c r="AJ3052" s="69">
        <f t="shared" si="581"/>
        <v>32</v>
      </c>
      <c r="AK3052" s="70" t="str">
        <f t="shared" si="618"/>
        <v/>
      </c>
      <c r="AL3052" s="71" t="s">
        <v>17409</v>
      </c>
      <c r="AM3052" s="71" t="str">
        <v>2019</v>
      </c>
      <c r="AN3052" s="70">
        <f t="shared" si="619"/>
        <v>43699</v>
      </c>
      <c r="AO3052" s="70" t="s">
        <v>123</v>
      </c>
      <c r="AP3052" s="74">
        <f ca="1"/>
        <v>270</v>
      </c>
    </row>
    <row r="3053" spans="1:42" ht="14.4">
      <c r="A3053" s="55" t="s">
        <v>19925</v>
      </c>
      <c r="B3053" s="56" t="s">
        <v>89</v>
      </c>
      <c r="C3053" s="57">
        <v>43796</v>
      </c>
      <c r="D3053" s="56" t="s">
        <v>90</v>
      </c>
      <c r="E3053" s="56" t="s">
        <v>276</v>
      </c>
      <c r="F3053" s="58" t="s">
        <v>214</v>
      </c>
      <c r="G3053" s="58" t="s">
        <v>214</v>
      </c>
      <c r="H3053" s="56" t="s">
        <v>276</v>
      </c>
      <c r="I3053" s="59"/>
      <c r="J3053" s="59">
        <f t="shared" ref="J3053:J3065" si="620">IF(C3053="","",SUM(C3053+30))</f>
        <v>43826</v>
      </c>
      <c r="K3053" s="56" t="s">
        <v>18</v>
      </c>
      <c r="L3053" s="56" t="s">
        <v>18</v>
      </c>
      <c r="M3053" s="60" t="s">
        <v>19926</v>
      </c>
      <c r="N3053" s="56" t="s">
        <v>19927</v>
      </c>
      <c r="O3053" s="56" t="s">
        <v>249</v>
      </c>
      <c r="P3053" s="56" t="s">
        <v>19928</v>
      </c>
      <c r="Q3053" s="56" t="s">
        <v>217</v>
      </c>
      <c r="R3053" s="59"/>
      <c r="S3053" s="56" t="s">
        <v>108</v>
      </c>
      <c r="T3053" s="56" t="s">
        <v>108</v>
      </c>
      <c r="U3053" s="57"/>
      <c r="V3053" s="77"/>
      <c r="W3053" s="62" t="s">
        <v>108</v>
      </c>
      <c r="X3053" s="59"/>
      <c r="Y3053" s="61"/>
      <c r="Z3053" s="56" t="s">
        <v>121</v>
      </c>
      <c r="AA3053" s="57">
        <v>43812</v>
      </c>
      <c r="AB3053" s="75"/>
      <c r="AC3053" s="64" t="s">
        <v>19929</v>
      </c>
      <c r="AD3053" s="56" t="s">
        <v>97</v>
      </c>
      <c r="AE3053" s="56" t="s">
        <v>119</v>
      </c>
      <c r="AF3053" s="61"/>
      <c r="AG3053" s="61"/>
      <c r="AH3053" s="67" t="str">
        <v>Nov</v>
      </c>
      <c r="AI3053" s="68" t="str">
        <v>Dec</v>
      </c>
      <c r="AJ3053" s="69">
        <f t="shared" si="581"/>
        <v>16</v>
      </c>
      <c r="AK3053" s="70"/>
      <c r="AL3053" s="71"/>
      <c r="AM3053" s="71" t="str">
        <v>2019</v>
      </c>
      <c r="AN3053" s="70"/>
      <c r="AO3053" s="70" t="s">
        <v>123</v>
      </c>
      <c r="AP3053" s="74">
        <f ca="1"/>
        <v>163</v>
      </c>
    </row>
    <row r="3054" spans="1:42" ht="14.4">
      <c r="A3054" s="55" t="s">
        <v>19930</v>
      </c>
      <c r="B3054" s="56" t="s">
        <v>89</v>
      </c>
      <c r="C3054" s="57">
        <v>43714</v>
      </c>
      <c r="D3054" s="56" t="s">
        <v>90</v>
      </c>
      <c r="E3054" s="56" t="s">
        <v>129</v>
      </c>
      <c r="F3054" s="58" t="s">
        <v>106</v>
      </c>
      <c r="G3054" s="58" t="s">
        <v>107</v>
      </c>
      <c r="H3054" s="56" t="s">
        <v>129</v>
      </c>
      <c r="I3054" s="57"/>
      <c r="J3054" s="57">
        <f t="shared" si="620"/>
        <v>43744</v>
      </c>
      <c r="K3054" s="56" t="s">
        <v>18</v>
      </c>
      <c r="L3054" s="56" t="s">
        <v>18</v>
      </c>
      <c r="M3054" s="60" t="s">
        <v>19931</v>
      </c>
      <c r="N3054" s="56"/>
      <c r="O3054" s="56" t="s">
        <v>37</v>
      </c>
      <c r="P3054" s="56" t="s">
        <v>19932</v>
      </c>
      <c r="Q3054" s="56" t="s">
        <v>17</v>
      </c>
      <c r="R3054" s="57"/>
      <c r="S3054" s="56" t="s">
        <v>108</v>
      </c>
      <c r="T3054" s="56" t="s">
        <v>108</v>
      </c>
      <c r="U3054" s="57"/>
      <c r="V3054" s="62"/>
      <c r="W3054" s="62"/>
      <c r="X3054" s="57"/>
      <c r="Y3054" s="56" t="s">
        <v>108</v>
      </c>
      <c r="Z3054" s="56" t="s">
        <v>121</v>
      </c>
      <c r="AA3054" s="57">
        <v>43714</v>
      </c>
      <c r="AB3054" s="63" t="s">
        <v>289</v>
      </c>
      <c r="AC3054" s="60" t="s">
        <v>19933</v>
      </c>
      <c r="AD3054" s="65" t="s">
        <v>97</v>
      </c>
      <c r="AE3054" s="56" t="s">
        <v>90</v>
      </c>
      <c r="AF3054" s="61"/>
      <c r="AG3054" s="61"/>
      <c r="AH3054" s="67" t="str">
        <v>Sep</v>
      </c>
      <c r="AI3054" s="68" t="str">
        <v>Sep</v>
      </c>
      <c r="AJ3054" s="69">
        <f t="shared" si="581"/>
        <v>0</v>
      </c>
      <c r="AK3054" s="70" t="str">
        <f t="shared" ref="AK3054:AK3061" si="621">IF(R3054="","",SUM(R3054+30))</f>
        <v/>
      </c>
      <c r="AL3054" s="71" t="s">
        <v>17409</v>
      </c>
      <c r="AM3054" s="71" t="str">
        <v>2019</v>
      </c>
      <c r="AN3054" s="70">
        <f t="shared" ref="AN3054:AN3057" si="622">IF(C3054="","",SUM(C3054+10))</f>
        <v>43724</v>
      </c>
      <c r="AO3054" s="70" t="s">
        <v>123</v>
      </c>
      <c r="AP3054" s="74">
        <f ca="1"/>
        <v>245</v>
      </c>
    </row>
    <row r="3055" spans="1:42" ht="14.4">
      <c r="A3055" s="55" t="s">
        <v>19934</v>
      </c>
      <c r="B3055" s="56" t="s">
        <v>89</v>
      </c>
      <c r="C3055" s="57">
        <v>43633</v>
      </c>
      <c r="D3055" s="56" t="s">
        <v>131</v>
      </c>
      <c r="E3055" s="56" t="s">
        <v>112</v>
      </c>
      <c r="F3055" s="58" t="s">
        <v>106</v>
      </c>
      <c r="G3055" s="58" t="s">
        <v>113</v>
      </c>
      <c r="H3055" s="56" t="s">
        <v>112</v>
      </c>
      <c r="I3055" s="59"/>
      <c r="J3055" s="59">
        <f t="shared" si="620"/>
        <v>43663</v>
      </c>
      <c r="K3055" s="56" t="s">
        <v>18</v>
      </c>
      <c r="L3055" s="56" t="s">
        <v>18</v>
      </c>
      <c r="M3055" s="60" t="s">
        <v>19935</v>
      </c>
      <c r="N3055" s="56" t="s">
        <v>19936</v>
      </c>
      <c r="O3055" s="56" t="s">
        <v>16</v>
      </c>
      <c r="P3055" s="56" t="s">
        <v>19937</v>
      </c>
      <c r="Q3055" s="56" t="s">
        <v>116</v>
      </c>
      <c r="R3055" s="59"/>
      <c r="S3055" s="56" t="s">
        <v>14</v>
      </c>
      <c r="T3055" s="56" t="s">
        <v>108</v>
      </c>
      <c r="U3055" s="57"/>
      <c r="V3055" s="77"/>
      <c r="W3055" s="62" t="s">
        <v>108</v>
      </c>
      <c r="X3055" s="59"/>
      <c r="Y3055" s="56" t="s">
        <v>108</v>
      </c>
      <c r="Z3055" s="56" t="s">
        <v>108</v>
      </c>
      <c r="AA3055" s="57">
        <v>43636</v>
      </c>
      <c r="AB3055" s="63" t="s">
        <v>484</v>
      </c>
      <c r="AC3055" s="64" t="s">
        <v>19938</v>
      </c>
      <c r="AD3055" s="56" t="s">
        <v>705</v>
      </c>
      <c r="AE3055" s="56" t="s">
        <v>90</v>
      </c>
      <c r="AF3055" s="61"/>
      <c r="AG3055" s="61"/>
      <c r="AH3055" s="67" t="str">
        <v>Jun</v>
      </c>
      <c r="AI3055" s="68" t="str">
        <v>Jun</v>
      </c>
      <c r="AJ3055" s="69">
        <f t="shared" si="581"/>
        <v>3</v>
      </c>
      <c r="AK3055" s="70" t="str">
        <f t="shared" si="621"/>
        <v/>
      </c>
      <c r="AL3055" s="71" t="s">
        <v>17409</v>
      </c>
      <c r="AM3055" s="71" t="str">
        <v>2019</v>
      </c>
      <c r="AN3055" s="70">
        <f t="shared" si="622"/>
        <v>43643</v>
      </c>
      <c r="AO3055" s="70" t="s">
        <v>123</v>
      </c>
      <c r="AP3055" s="74">
        <f ca="1"/>
        <v>326</v>
      </c>
    </row>
    <row r="3056" spans="1:42" ht="14.4">
      <c r="A3056" s="55" t="s">
        <v>19939</v>
      </c>
      <c r="B3056" s="56" t="s">
        <v>89</v>
      </c>
      <c r="C3056" s="57">
        <v>43545</v>
      </c>
      <c r="D3056" s="56" t="s">
        <v>119</v>
      </c>
      <c r="E3056" s="56" t="s">
        <v>140</v>
      </c>
      <c r="F3056" s="58" t="s">
        <v>106</v>
      </c>
      <c r="G3056" s="58" t="s">
        <v>107</v>
      </c>
      <c r="H3056" s="56" t="s">
        <v>140</v>
      </c>
      <c r="I3056" s="57"/>
      <c r="J3056" s="57">
        <f t="shared" si="620"/>
        <v>43575</v>
      </c>
      <c r="K3056" s="56" t="s">
        <v>18</v>
      </c>
      <c r="L3056" s="56" t="s">
        <v>18</v>
      </c>
      <c r="M3056" s="60" t="s">
        <v>19940</v>
      </c>
      <c r="N3056" s="56" t="s">
        <v>19940</v>
      </c>
      <c r="O3056" s="56" t="s">
        <v>37</v>
      </c>
      <c r="P3056" s="56" t="s">
        <v>19941</v>
      </c>
      <c r="Q3056" s="56" t="s">
        <v>678</v>
      </c>
      <c r="R3056" s="57"/>
      <c r="S3056" s="56" t="s">
        <v>108</v>
      </c>
      <c r="T3056" s="56" t="s">
        <v>108</v>
      </c>
      <c r="U3056" s="57"/>
      <c r="V3056" s="62"/>
      <c r="W3056" s="62">
        <v>0</v>
      </c>
      <c r="X3056" s="57"/>
      <c r="Y3056" s="56" t="s">
        <v>108</v>
      </c>
      <c r="Z3056" s="56" t="s">
        <v>121</v>
      </c>
      <c r="AA3056" s="57">
        <v>43545</v>
      </c>
      <c r="AB3056" s="63" t="s">
        <v>168</v>
      </c>
      <c r="AC3056" s="64" t="s">
        <v>10742</v>
      </c>
      <c r="AD3056" s="65" t="s">
        <v>97</v>
      </c>
      <c r="AE3056" s="56" t="s">
        <v>119</v>
      </c>
      <c r="AF3056" s="61"/>
      <c r="AG3056" s="61"/>
      <c r="AH3056" s="67" t="str">
        <v>Mar</v>
      </c>
      <c r="AI3056" s="68" t="str">
        <v>Mar</v>
      </c>
      <c r="AJ3056" s="69">
        <f t="shared" si="581"/>
        <v>0</v>
      </c>
      <c r="AK3056" s="70" t="str">
        <f t="shared" si="621"/>
        <v/>
      </c>
      <c r="AL3056" s="71" t="s">
        <v>17409</v>
      </c>
      <c r="AM3056" s="71" t="str">
        <v>2019</v>
      </c>
      <c r="AN3056" s="70">
        <f t="shared" si="622"/>
        <v>43555</v>
      </c>
      <c r="AO3056" s="70" t="s">
        <v>123</v>
      </c>
      <c r="AP3056" s="74">
        <f ca="1"/>
        <v>414</v>
      </c>
    </row>
    <row r="3057" spans="1:42" ht="14.4">
      <c r="A3057" s="55" t="s">
        <v>19942</v>
      </c>
      <c r="B3057" s="56" t="s">
        <v>89</v>
      </c>
      <c r="C3057" s="57">
        <v>43698</v>
      </c>
      <c r="D3057" s="56" t="s">
        <v>90</v>
      </c>
      <c r="E3057" s="56" t="s">
        <v>327</v>
      </c>
      <c r="F3057" s="58" t="s">
        <v>92</v>
      </c>
      <c r="G3057" s="58" t="s">
        <v>328</v>
      </c>
      <c r="H3057" s="56" t="s">
        <v>327</v>
      </c>
      <c r="I3057" s="57"/>
      <c r="J3057" s="57">
        <f t="shared" si="620"/>
        <v>43728</v>
      </c>
      <c r="K3057" s="56" t="s">
        <v>18</v>
      </c>
      <c r="L3057" s="56" t="s">
        <v>14</v>
      </c>
      <c r="M3057" s="60" t="s">
        <v>19943</v>
      </c>
      <c r="N3057" s="56" t="s">
        <v>19944</v>
      </c>
      <c r="O3057" s="56" t="s">
        <v>172</v>
      </c>
      <c r="P3057" s="56">
        <v>1119010</v>
      </c>
      <c r="Q3057" s="56" t="s">
        <v>96</v>
      </c>
      <c r="R3057" s="57">
        <v>43698</v>
      </c>
      <c r="S3057" s="56"/>
      <c r="T3057" s="56"/>
      <c r="U3057" s="57"/>
      <c r="V3057" s="62"/>
      <c r="W3057" s="62"/>
      <c r="X3057" s="57"/>
      <c r="Y3057" s="56" t="s">
        <v>200</v>
      </c>
      <c r="Z3057" s="56" t="s">
        <v>123</v>
      </c>
      <c r="AA3057" s="57">
        <v>43698</v>
      </c>
      <c r="AB3057" s="63"/>
      <c r="AC3057" s="64"/>
      <c r="AD3057" s="56" t="s">
        <v>294</v>
      </c>
      <c r="AE3057" s="56" t="s">
        <v>90</v>
      </c>
      <c r="AF3057" s="61"/>
      <c r="AG3057" s="61"/>
      <c r="AH3057" s="67" t="str">
        <v>Aug</v>
      </c>
      <c r="AI3057" s="68" t="str">
        <v>Aug</v>
      </c>
      <c r="AJ3057" s="69">
        <f t="shared" si="581"/>
        <v>0</v>
      </c>
      <c r="AK3057" s="70">
        <f t="shared" si="621"/>
        <v>43728</v>
      </c>
      <c r="AL3057" s="71">
        <v>30</v>
      </c>
      <c r="AM3057" s="71" t="str">
        <v>2019</v>
      </c>
      <c r="AN3057" s="70">
        <f t="shared" si="622"/>
        <v>43708</v>
      </c>
      <c r="AO3057" s="70" t="s">
        <v>121</v>
      </c>
      <c r="AP3057" s="74">
        <f ca="1"/>
        <v>261</v>
      </c>
    </row>
    <row r="3058" spans="1:42" ht="14.4">
      <c r="A3058" s="55" t="s">
        <v>19945</v>
      </c>
      <c r="B3058" s="56" t="s">
        <v>89</v>
      </c>
      <c r="C3058" s="57">
        <v>43765</v>
      </c>
      <c r="D3058" s="56" t="s">
        <v>229</v>
      </c>
      <c r="E3058" s="56" t="s">
        <v>297</v>
      </c>
      <c r="F3058" s="58" t="s">
        <v>106</v>
      </c>
      <c r="G3058" s="58" t="s">
        <v>107</v>
      </c>
      <c r="H3058" s="56" t="s">
        <v>140</v>
      </c>
      <c r="I3058" s="59"/>
      <c r="J3058" s="59">
        <f t="shared" si="620"/>
        <v>43795</v>
      </c>
      <c r="K3058" s="56" t="s">
        <v>18</v>
      </c>
      <c r="L3058" s="56" t="s">
        <v>14</v>
      </c>
      <c r="M3058" s="60" t="s">
        <v>19946</v>
      </c>
      <c r="N3058" s="56" t="s">
        <v>19946</v>
      </c>
      <c r="O3058" s="56" t="s">
        <v>249</v>
      </c>
      <c r="P3058" s="56" t="s">
        <v>108</v>
      </c>
      <c r="Q3058" s="56" t="s">
        <v>237</v>
      </c>
      <c r="R3058" s="59"/>
      <c r="S3058" s="56" t="s">
        <v>108</v>
      </c>
      <c r="T3058" s="56" t="s">
        <v>108</v>
      </c>
      <c r="U3058" s="57"/>
      <c r="V3058" s="77"/>
      <c r="W3058" s="62" t="s">
        <v>108</v>
      </c>
      <c r="X3058" s="59"/>
      <c r="Y3058" s="56" t="s">
        <v>108</v>
      </c>
      <c r="Z3058" s="56" t="s">
        <v>108</v>
      </c>
      <c r="AA3058" s="57">
        <v>43766</v>
      </c>
      <c r="AB3058" s="63" t="s">
        <v>389</v>
      </c>
      <c r="AC3058" s="64" t="s">
        <v>19947</v>
      </c>
      <c r="AD3058" s="56" t="s">
        <v>224</v>
      </c>
      <c r="AE3058" s="56"/>
      <c r="AF3058" s="61"/>
      <c r="AG3058" s="61"/>
      <c r="AH3058" s="67" t="str">
        <v>Oct</v>
      </c>
      <c r="AI3058" s="68" t="str">
        <v>Oct</v>
      </c>
      <c r="AJ3058" s="69">
        <f t="shared" si="581"/>
        <v>1</v>
      </c>
      <c r="AK3058" s="70" t="str">
        <f t="shared" si="621"/>
        <v/>
      </c>
      <c r="AL3058" s="71"/>
      <c r="AM3058" s="71" t="str">
        <v>2019</v>
      </c>
      <c r="AN3058" s="70"/>
      <c r="AO3058" s="70" t="s">
        <v>123</v>
      </c>
      <c r="AP3058" s="74">
        <f ca="1"/>
        <v>194</v>
      </c>
    </row>
    <row r="3059" spans="1:42" ht="14.4">
      <c r="A3059" s="55" t="s">
        <v>19948</v>
      </c>
      <c r="B3059" s="56" t="s">
        <v>89</v>
      </c>
      <c r="C3059" s="57">
        <v>43755</v>
      </c>
      <c r="D3059" s="56" t="s">
        <v>90</v>
      </c>
      <c r="E3059" s="56" t="s">
        <v>129</v>
      </c>
      <c r="F3059" s="58" t="s">
        <v>106</v>
      </c>
      <c r="G3059" s="58" t="s">
        <v>107</v>
      </c>
      <c r="H3059" s="56" t="s">
        <v>129</v>
      </c>
      <c r="I3059" s="59"/>
      <c r="J3059" s="59">
        <f t="shared" si="620"/>
        <v>43785</v>
      </c>
      <c r="K3059" s="56" t="s">
        <v>18</v>
      </c>
      <c r="L3059" s="56" t="s">
        <v>14</v>
      </c>
      <c r="M3059" s="60" t="s">
        <v>19949</v>
      </c>
      <c r="N3059" s="56" t="s">
        <v>19950</v>
      </c>
      <c r="O3059" s="56"/>
      <c r="P3059" s="56" t="s">
        <v>108</v>
      </c>
      <c r="Q3059" s="56" t="s">
        <v>288</v>
      </c>
      <c r="R3059" s="59"/>
      <c r="S3059" s="56" t="s">
        <v>108</v>
      </c>
      <c r="T3059" s="56" t="s">
        <v>108</v>
      </c>
      <c r="U3059" s="57"/>
      <c r="V3059" s="77"/>
      <c r="W3059" s="77"/>
      <c r="X3059" s="59"/>
      <c r="Y3059" s="56" t="s">
        <v>108</v>
      </c>
      <c r="Z3059" s="56" t="s">
        <v>123</v>
      </c>
      <c r="AA3059" s="57">
        <v>43761</v>
      </c>
      <c r="AB3059" s="63" t="s">
        <v>389</v>
      </c>
      <c r="AC3059" s="64" t="s">
        <v>4138</v>
      </c>
      <c r="AD3059" s="56" t="s">
        <v>224</v>
      </c>
      <c r="AE3059" s="56" t="s">
        <v>90</v>
      </c>
      <c r="AF3059" s="61"/>
      <c r="AG3059" s="61"/>
      <c r="AH3059" s="67" t="str">
        <v>Oct</v>
      </c>
      <c r="AI3059" s="68" t="str">
        <v>Oct</v>
      </c>
      <c r="AJ3059" s="69">
        <f t="shared" si="581"/>
        <v>6</v>
      </c>
      <c r="AK3059" s="70" t="str">
        <f t="shared" si="621"/>
        <v/>
      </c>
      <c r="AL3059" s="71" t="s">
        <v>17409</v>
      </c>
      <c r="AM3059" s="71" t="str">
        <v>2019</v>
      </c>
      <c r="AN3059" s="70"/>
      <c r="AO3059" s="70" t="s">
        <v>123</v>
      </c>
      <c r="AP3059" s="74">
        <f ca="1"/>
        <v>204</v>
      </c>
    </row>
    <row r="3060" spans="1:42" ht="14.4">
      <c r="A3060" s="55" t="s">
        <v>19951</v>
      </c>
      <c r="B3060" s="56" t="s">
        <v>89</v>
      </c>
      <c r="C3060" s="57">
        <v>43733</v>
      </c>
      <c r="D3060" s="56" t="s">
        <v>119</v>
      </c>
      <c r="E3060" s="56" t="s">
        <v>297</v>
      </c>
      <c r="F3060" s="58" t="s">
        <v>214</v>
      </c>
      <c r="G3060" s="58" t="s">
        <v>214</v>
      </c>
      <c r="H3060" s="56" t="s">
        <v>276</v>
      </c>
      <c r="I3060" s="59"/>
      <c r="J3060" s="59">
        <f t="shared" si="620"/>
        <v>43763</v>
      </c>
      <c r="K3060" s="56" t="s">
        <v>18</v>
      </c>
      <c r="L3060" s="56" t="s">
        <v>18</v>
      </c>
      <c r="M3060" s="60" t="s">
        <v>19952</v>
      </c>
      <c r="N3060" s="56" t="s">
        <v>19953</v>
      </c>
      <c r="O3060" s="56" t="s">
        <v>436</v>
      </c>
      <c r="P3060" s="56" t="s">
        <v>3052</v>
      </c>
      <c r="Q3060" s="56" t="s">
        <v>217</v>
      </c>
      <c r="R3060" s="59"/>
      <c r="S3060" s="56" t="s">
        <v>108</v>
      </c>
      <c r="T3060" s="56" t="s">
        <v>108</v>
      </c>
      <c r="U3060" s="59"/>
      <c r="V3060" s="62"/>
      <c r="W3060" s="62" t="s">
        <v>146</v>
      </c>
      <c r="X3060" s="59"/>
      <c r="Y3060" s="56" t="s">
        <v>108</v>
      </c>
      <c r="Z3060" s="56" t="s">
        <v>121</v>
      </c>
      <c r="AA3060" s="57">
        <v>43826</v>
      </c>
      <c r="AB3060" s="75"/>
      <c r="AC3060" s="64" t="s">
        <v>19954</v>
      </c>
      <c r="AD3060" s="56" t="s">
        <v>97</v>
      </c>
      <c r="AE3060" s="56" t="s">
        <v>119</v>
      </c>
      <c r="AF3060" s="61"/>
      <c r="AG3060" s="61"/>
      <c r="AH3060" s="67" t="str">
        <v>Sep</v>
      </c>
      <c r="AI3060" s="68" t="str">
        <v>Dec</v>
      </c>
      <c r="AJ3060" s="69">
        <f t="shared" si="581"/>
        <v>93</v>
      </c>
      <c r="AK3060" s="70" t="str">
        <f t="shared" si="621"/>
        <v/>
      </c>
      <c r="AL3060" s="71" t="s">
        <v>17409</v>
      </c>
      <c r="AM3060" s="71" t="str">
        <v>2019</v>
      </c>
      <c r="AN3060" s="70">
        <f t="shared" ref="AN3060:AN3061" si="623">IF(C3060="","",SUM(C3060+10))</f>
        <v>43743</v>
      </c>
      <c r="AO3060" s="70" t="s">
        <v>123</v>
      </c>
      <c r="AP3060" s="74">
        <f ca="1"/>
        <v>226</v>
      </c>
    </row>
    <row r="3061" spans="1:42" ht="14.4">
      <c r="A3061" s="55" t="s">
        <v>19955</v>
      </c>
      <c r="B3061" s="56" t="s">
        <v>89</v>
      </c>
      <c r="C3061" s="57">
        <v>43682</v>
      </c>
      <c r="D3061" s="56" t="s">
        <v>90</v>
      </c>
      <c r="E3061" s="56" t="s">
        <v>327</v>
      </c>
      <c r="F3061" s="58" t="s">
        <v>92</v>
      </c>
      <c r="G3061" s="58" t="s">
        <v>328</v>
      </c>
      <c r="H3061" s="56" t="s">
        <v>327</v>
      </c>
      <c r="I3061" s="57"/>
      <c r="J3061" s="57">
        <f t="shared" si="620"/>
        <v>43712</v>
      </c>
      <c r="K3061" s="56" t="s">
        <v>18</v>
      </c>
      <c r="L3061" s="56" t="s">
        <v>14</v>
      </c>
      <c r="M3061" s="60" t="s">
        <v>19956</v>
      </c>
      <c r="N3061" s="56" t="s">
        <v>19956</v>
      </c>
      <c r="O3061" s="56" t="s">
        <v>172</v>
      </c>
      <c r="P3061" s="56">
        <v>1119009</v>
      </c>
      <c r="Q3061" s="56" t="s">
        <v>96</v>
      </c>
      <c r="R3061" s="57"/>
      <c r="S3061" s="56" t="s">
        <v>14</v>
      </c>
      <c r="T3061" s="56"/>
      <c r="U3061" s="57"/>
      <c r="V3061" s="62"/>
      <c r="W3061" s="62"/>
      <c r="X3061" s="57"/>
      <c r="Y3061" s="56" t="s">
        <v>200</v>
      </c>
      <c r="Z3061" s="56" t="s">
        <v>123</v>
      </c>
      <c r="AA3061" s="57">
        <v>43682</v>
      </c>
      <c r="AB3061" s="63"/>
      <c r="AC3061" s="64" t="s">
        <v>7301</v>
      </c>
      <c r="AD3061" s="56" t="s">
        <v>294</v>
      </c>
      <c r="AE3061" s="56"/>
      <c r="AF3061" s="61"/>
      <c r="AG3061" s="61"/>
      <c r="AH3061" s="67" t="str">
        <v>Aug</v>
      </c>
      <c r="AI3061" s="68" t="str">
        <v>Aug</v>
      </c>
      <c r="AJ3061" s="69">
        <f t="shared" si="581"/>
        <v>0</v>
      </c>
      <c r="AK3061" s="70" t="str">
        <f t="shared" si="621"/>
        <v/>
      </c>
      <c r="AL3061" s="71" t="s">
        <v>17409</v>
      </c>
      <c r="AM3061" s="71" t="str">
        <v>2019</v>
      </c>
      <c r="AN3061" s="70">
        <f t="shared" si="623"/>
        <v>43692</v>
      </c>
      <c r="AO3061" s="70" t="s">
        <v>123</v>
      </c>
      <c r="AP3061" s="74">
        <f ca="1"/>
        <v>277</v>
      </c>
    </row>
    <row r="3062" spans="1:42" ht="14.4">
      <c r="A3062" s="55" t="s">
        <v>19957</v>
      </c>
      <c r="B3062" s="56" t="s">
        <v>89</v>
      </c>
      <c r="C3062" s="57">
        <v>43823</v>
      </c>
      <c r="D3062" s="56" t="s">
        <v>229</v>
      </c>
      <c r="E3062" s="56" t="s">
        <v>297</v>
      </c>
      <c r="F3062" s="58" t="s">
        <v>106</v>
      </c>
      <c r="G3062" s="58" t="s">
        <v>107</v>
      </c>
      <c r="H3062" s="56" t="s">
        <v>140</v>
      </c>
      <c r="I3062" s="59"/>
      <c r="J3062" s="59">
        <f t="shared" si="620"/>
        <v>43853</v>
      </c>
      <c r="K3062" s="56" t="s">
        <v>18</v>
      </c>
      <c r="L3062" s="56" t="s">
        <v>14</v>
      </c>
      <c r="M3062" s="60" t="s">
        <v>19958</v>
      </c>
      <c r="N3062" s="56" t="s">
        <v>19959</v>
      </c>
      <c r="O3062" s="56" t="s">
        <v>33</v>
      </c>
      <c r="P3062" s="56" t="s">
        <v>19960</v>
      </c>
      <c r="Q3062" s="56" t="s">
        <v>237</v>
      </c>
      <c r="R3062" s="59"/>
      <c r="S3062" s="56" t="s">
        <v>108</v>
      </c>
      <c r="T3062" s="56" t="s">
        <v>108</v>
      </c>
      <c r="U3062" s="57"/>
      <c r="V3062" s="77"/>
      <c r="W3062" s="77"/>
      <c r="X3062" s="59"/>
      <c r="Y3062" s="56" t="s">
        <v>108</v>
      </c>
      <c r="Z3062" s="56" t="s">
        <v>108</v>
      </c>
      <c r="AA3062" s="57">
        <v>43825</v>
      </c>
      <c r="AB3062" s="63" t="s">
        <v>238</v>
      </c>
      <c r="AC3062" s="64" t="s">
        <v>19961</v>
      </c>
      <c r="AD3062" s="56" t="s">
        <v>118</v>
      </c>
      <c r="AE3062" s="56"/>
      <c r="AF3062" s="61"/>
      <c r="AG3062" s="61"/>
      <c r="AH3062" s="67" t="str">
        <v>Dec</v>
      </c>
      <c r="AI3062" s="68" t="str">
        <v>Dec</v>
      </c>
      <c r="AJ3062" s="69">
        <f t="shared" si="581"/>
        <v>2</v>
      </c>
      <c r="AK3062" s="70"/>
      <c r="AL3062" s="71"/>
      <c r="AM3062" s="71" t="str">
        <v>2019</v>
      </c>
      <c r="AN3062" s="70"/>
      <c r="AO3062" s="70" t="s">
        <v>123</v>
      </c>
      <c r="AP3062" s="74">
        <f ca="1"/>
        <v>136</v>
      </c>
    </row>
    <row r="3063" spans="1:42" ht="26.5">
      <c r="A3063" s="55" t="s">
        <v>19962</v>
      </c>
      <c r="B3063" s="56" t="s">
        <v>89</v>
      </c>
      <c r="C3063" s="57">
        <v>43663</v>
      </c>
      <c r="D3063" s="56" t="s">
        <v>131</v>
      </c>
      <c r="E3063" s="56" t="s">
        <v>105</v>
      </c>
      <c r="F3063" s="58" t="s">
        <v>106</v>
      </c>
      <c r="G3063" s="58" t="s">
        <v>107</v>
      </c>
      <c r="H3063" s="56" t="s">
        <v>105</v>
      </c>
      <c r="I3063" s="57"/>
      <c r="J3063" s="57">
        <f t="shared" si="620"/>
        <v>43693</v>
      </c>
      <c r="K3063" s="56" t="s">
        <v>18</v>
      </c>
      <c r="L3063" s="56" t="s">
        <v>18</v>
      </c>
      <c r="M3063" s="60" t="s">
        <v>19963</v>
      </c>
      <c r="N3063" s="56" t="s">
        <v>19964</v>
      </c>
      <c r="O3063" s="56" t="s">
        <v>249</v>
      </c>
      <c r="P3063" s="56" t="s">
        <v>13485</v>
      </c>
      <c r="Q3063" s="56" t="s">
        <v>133</v>
      </c>
      <c r="R3063" s="57"/>
      <c r="S3063" s="56" t="s">
        <v>108</v>
      </c>
      <c r="T3063" s="56" t="s">
        <v>108</v>
      </c>
      <c r="U3063" s="57"/>
      <c r="V3063" s="62"/>
      <c r="W3063" s="62"/>
      <c r="X3063" s="57"/>
      <c r="Y3063" s="56" t="s">
        <v>108</v>
      </c>
      <c r="Z3063" s="56" t="s">
        <v>121</v>
      </c>
      <c r="AA3063" s="57">
        <v>43663</v>
      </c>
      <c r="AB3063" s="63" t="s">
        <v>163</v>
      </c>
      <c r="AC3063" s="64" t="s">
        <v>19965</v>
      </c>
      <c r="AD3063" s="65" t="s">
        <v>97</v>
      </c>
      <c r="AE3063" s="56" t="s">
        <v>131</v>
      </c>
      <c r="AF3063" s="61"/>
      <c r="AG3063" s="61"/>
      <c r="AH3063" s="67" t="str">
        <v>Jul</v>
      </c>
      <c r="AI3063" s="68" t="str">
        <v>Jul</v>
      </c>
      <c r="AJ3063" s="69">
        <f t="shared" si="581"/>
        <v>0</v>
      </c>
      <c r="AK3063" s="70" t="str">
        <f t="shared" ref="AK3063:AK3066" si="624">IF(R3063="","",SUM(R3063+30))</f>
        <v/>
      </c>
      <c r="AL3063" s="71" t="s">
        <v>17409</v>
      </c>
      <c r="AM3063" s="71" t="str">
        <v>2019</v>
      </c>
      <c r="AN3063" s="70">
        <f t="shared" ref="AN3063:AN3066" si="625">IF(C3063="","",SUM(C3063+10))</f>
        <v>43673</v>
      </c>
      <c r="AO3063" s="70" t="s">
        <v>123</v>
      </c>
      <c r="AP3063" s="74">
        <f ca="1"/>
        <v>296</v>
      </c>
    </row>
    <row r="3064" spans="1:42" ht="26.5">
      <c r="A3064" s="55" t="s">
        <v>19966</v>
      </c>
      <c r="B3064" s="56" t="s">
        <v>89</v>
      </c>
      <c r="C3064" s="57">
        <v>43665</v>
      </c>
      <c r="D3064" s="56" t="s">
        <v>131</v>
      </c>
      <c r="E3064" s="56" t="s">
        <v>105</v>
      </c>
      <c r="F3064" s="58" t="s">
        <v>106</v>
      </c>
      <c r="G3064" s="58" t="s">
        <v>107</v>
      </c>
      <c r="H3064" s="56" t="s">
        <v>105</v>
      </c>
      <c r="I3064" s="57"/>
      <c r="J3064" s="57">
        <f t="shared" si="620"/>
        <v>43695</v>
      </c>
      <c r="K3064" s="56" t="s">
        <v>18</v>
      </c>
      <c r="L3064" s="56" t="s">
        <v>14</v>
      </c>
      <c r="M3064" s="60" t="s">
        <v>19963</v>
      </c>
      <c r="N3064" s="56" t="s">
        <v>19967</v>
      </c>
      <c r="O3064" s="61"/>
      <c r="P3064" s="56" t="s">
        <v>108</v>
      </c>
      <c r="Q3064" s="56" t="s">
        <v>133</v>
      </c>
      <c r="R3064" s="57"/>
      <c r="S3064" s="56" t="s">
        <v>108</v>
      </c>
      <c r="T3064" s="56" t="s">
        <v>108</v>
      </c>
      <c r="U3064" s="57"/>
      <c r="V3064" s="62"/>
      <c r="W3064" s="62" t="s">
        <v>108</v>
      </c>
      <c r="X3064" s="57"/>
      <c r="Y3064" s="56" t="s">
        <v>108</v>
      </c>
      <c r="Z3064" s="56" t="s">
        <v>121</v>
      </c>
      <c r="AA3064" s="57">
        <v>43669</v>
      </c>
      <c r="AB3064" s="63" t="s">
        <v>163</v>
      </c>
      <c r="AC3064" s="60" t="s">
        <v>19968</v>
      </c>
      <c r="AD3064" s="56" t="s">
        <v>224</v>
      </c>
      <c r="AE3064" s="56" t="s">
        <v>131</v>
      </c>
      <c r="AF3064" s="61"/>
      <c r="AG3064" s="61"/>
      <c r="AH3064" s="67" t="str">
        <v>Jul</v>
      </c>
      <c r="AI3064" s="68" t="str">
        <v>Jul</v>
      </c>
      <c r="AJ3064" s="69">
        <f t="shared" si="581"/>
        <v>4</v>
      </c>
      <c r="AK3064" s="70" t="str">
        <f t="shared" si="624"/>
        <v/>
      </c>
      <c r="AL3064" s="71" t="s">
        <v>17409</v>
      </c>
      <c r="AM3064" s="71" t="str">
        <v>2019</v>
      </c>
      <c r="AN3064" s="70">
        <f t="shared" si="625"/>
        <v>43675</v>
      </c>
      <c r="AO3064" s="70" t="s">
        <v>123</v>
      </c>
      <c r="AP3064" s="74">
        <f ca="1"/>
        <v>294</v>
      </c>
    </row>
    <row r="3065" spans="1:42" ht="26.5">
      <c r="A3065" s="55" t="s">
        <v>19969</v>
      </c>
      <c r="B3065" s="56" t="s">
        <v>89</v>
      </c>
      <c r="C3065" s="57">
        <v>43683</v>
      </c>
      <c r="D3065" s="56" t="s">
        <v>90</v>
      </c>
      <c r="E3065" s="56" t="s">
        <v>105</v>
      </c>
      <c r="F3065" s="58" t="s">
        <v>106</v>
      </c>
      <c r="G3065" s="58" t="s">
        <v>107</v>
      </c>
      <c r="H3065" s="56" t="s">
        <v>105</v>
      </c>
      <c r="I3065" s="59"/>
      <c r="J3065" s="59">
        <f t="shared" si="620"/>
        <v>43713</v>
      </c>
      <c r="K3065" s="56" t="s">
        <v>18</v>
      </c>
      <c r="L3065" s="56" t="s">
        <v>14</v>
      </c>
      <c r="M3065" s="60" t="s">
        <v>19970</v>
      </c>
      <c r="N3065" s="56" t="s">
        <v>19971</v>
      </c>
      <c r="O3065" s="56" t="s">
        <v>271</v>
      </c>
      <c r="P3065" s="56" t="s">
        <v>19972</v>
      </c>
      <c r="Q3065" s="56" t="s">
        <v>117</v>
      </c>
      <c r="R3065" s="59"/>
      <c r="S3065" s="56" t="s">
        <v>108</v>
      </c>
      <c r="T3065" s="56" t="s">
        <v>108</v>
      </c>
      <c r="U3065" s="59"/>
      <c r="V3065" s="62" t="s">
        <v>122</v>
      </c>
      <c r="W3065" s="76" t="s">
        <v>122</v>
      </c>
      <c r="X3065" s="59"/>
      <c r="Y3065" s="56" t="s">
        <v>108</v>
      </c>
      <c r="Z3065" s="56" t="s">
        <v>121</v>
      </c>
      <c r="AA3065" s="57">
        <v>43703</v>
      </c>
      <c r="AB3065" s="63" t="s">
        <v>124</v>
      </c>
      <c r="AC3065" s="64" t="s">
        <v>19973</v>
      </c>
      <c r="AD3065" s="65" t="s">
        <v>97</v>
      </c>
      <c r="AE3065" s="56" t="s">
        <v>119</v>
      </c>
      <c r="AF3065" s="61"/>
      <c r="AG3065" s="61"/>
      <c r="AH3065" s="67" t="str">
        <v>Aug</v>
      </c>
      <c r="AI3065" s="68" t="str">
        <v>Aug</v>
      </c>
      <c r="AJ3065" s="69">
        <f t="shared" si="581"/>
        <v>20</v>
      </c>
      <c r="AK3065" s="70" t="str">
        <f t="shared" si="624"/>
        <v/>
      </c>
      <c r="AL3065" s="71" t="s">
        <v>17409</v>
      </c>
      <c r="AM3065" s="71" t="str">
        <v>2019</v>
      </c>
      <c r="AN3065" s="70">
        <f t="shared" si="625"/>
        <v>43693</v>
      </c>
      <c r="AO3065" s="70" t="s">
        <v>123</v>
      </c>
      <c r="AP3065" s="74">
        <f ca="1"/>
        <v>276</v>
      </c>
    </row>
    <row r="3066" spans="1:42" ht="14.4">
      <c r="A3066" s="55" t="s">
        <v>19974</v>
      </c>
      <c r="B3066" s="56" t="s">
        <v>89</v>
      </c>
      <c r="C3066" s="57">
        <v>43571</v>
      </c>
      <c r="D3066" s="56" t="s">
        <v>90</v>
      </c>
      <c r="E3066" s="56" t="s">
        <v>276</v>
      </c>
      <c r="F3066" s="58" t="s">
        <v>214</v>
      </c>
      <c r="G3066" s="58" t="s">
        <v>1031</v>
      </c>
      <c r="H3066" s="56" t="s">
        <v>19975</v>
      </c>
      <c r="I3066" s="57"/>
      <c r="J3066" s="57">
        <v>43601</v>
      </c>
      <c r="K3066" s="56" t="s">
        <v>18</v>
      </c>
      <c r="L3066" s="56" t="s">
        <v>18</v>
      </c>
      <c r="M3066" s="60" t="s">
        <v>19976</v>
      </c>
      <c r="N3066" s="56"/>
      <c r="O3066" s="56"/>
      <c r="P3066" s="56"/>
      <c r="Q3066" s="56"/>
      <c r="R3066" s="57"/>
      <c r="S3066" s="56" t="s">
        <v>108</v>
      </c>
      <c r="T3066" s="56" t="s">
        <v>108</v>
      </c>
      <c r="U3066" s="57"/>
      <c r="V3066" s="62"/>
      <c r="W3066" s="62"/>
      <c r="X3066" s="57"/>
      <c r="Y3066" s="56"/>
      <c r="Z3066" s="56" t="s">
        <v>121</v>
      </c>
      <c r="AA3066" s="57">
        <v>43682</v>
      </c>
      <c r="AB3066" s="75"/>
      <c r="AC3066" s="64" t="s">
        <v>19977</v>
      </c>
      <c r="AD3066" s="65" t="s">
        <v>97</v>
      </c>
      <c r="AE3066" s="56"/>
      <c r="AF3066" s="61"/>
      <c r="AG3066" s="61"/>
      <c r="AH3066" s="67" t="str">
        <v>Apr</v>
      </c>
      <c r="AI3066" s="68" t="str">
        <v>Aug</v>
      </c>
      <c r="AJ3066" s="69">
        <f t="shared" si="581"/>
        <v>111</v>
      </c>
      <c r="AK3066" s="70" t="str">
        <f t="shared" si="624"/>
        <v/>
      </c>
      <c r="AL3066" s="71" t="s">
        <v>17409</v>
      </c>
      <c r="AM3066" s="71" t="str">
        <v>2019</v>
      </c>
      <c r="AN3066" s="70">
        <f t="shared" si="625"/>
        <v>43581</v>
      </c>
      <c r="AO3066" s="70" t="s">
        <v>123</v>
      </c>
      <c r="AP3066" s="74">
        <f ca="1"/>
        <v>388</v>
      </c>
    </row>
    <row r="3067" spans="1:42" ht="14.4">
      <c r="A3067" s="55" t="s">
        <v>19978</v>
      </c>
      <c r="B3067" s="56" t="s">
        <v>89</v>
      </c>
      <c r="C3067" s="57">
        <v>43766</v>
      </c>
      <c r="D3067" s="56" t="s">
        <v>119</v>
      </c>
      <c r="E3067" s="56" t="s">
        <v>731</v>
      </c>
      <c r="F3067" s="58" t="s">
        <v>106</v>
      </c>
      <c r="G3067" s="58" t="s">
        <v>113</v>
      </c>
      <c r="H3067" s="56" t="s">
        <v>112</v>
      </c>
      <c r="I3067" s="59"/>
      <c r="J3067" s="59">
        <f t="shared" ref="J3067:J3132" si="626">IF(C3067="","",SUM(C3067+30))</f>
        <v>43796</v>
      </c>
      <c r="K3067" s="56" t="s">
        <v>18</v>
      </c>
      <c r="L3067" s="56" t="s">
        <v>18</v>
      </c>
      <c r="M3067" s="60" t="s">
        <v>19979</v>
      </c>
      <c r="N3067" s="56" t="s">
        <v>19980</v>
      </c>
      <c r="O3067" s="56" t="s">
        <v>95</v>
      </c>
      <c r="P3067" s="56" t="s">
        <v>2477</v>
      </c>
      <c r="Q3067" s="56" t="s">
        <v>116</v>
      </c>
      <c r="R3067" s="59"/>
      <c r="S3067" s="56" t="s">
        <v>108</v>
      </c>
      <c r="T3067" s="56" t="s">
        <v>108</v>
      </c>
      <c r="U3067" s="57"/>
      <c r="V3067" s="77"/>
      <c r="W3067" s="77"/>
      <c r="X3067" s="59"/>
      <c r="Y3067" s="56" t="s">
        <v>108</v>
      </c>
      <c r="Z3067" s="56" t="s">
        <v>123</v>
      </c>
      <c r="AA3067" s="57">
        <v>43840</v>
      </c>
      <c r="AB3067" s="75"/>
      <c r="AC3067" s="64" t="s">
        <v>19981</v>
      </c>
      <c r="AD3067" s="56" t="s">
        <v>118</v>
      </c>
      <c r="AE3067" s="56"/>
      <c r="AF3067" s="61"/>
      <c r="AG3067" s="61"/>
      <c r="AH3067" s="67" t="str">
        <v>Oct</v>
      </c>
      <c r="AI3067" s="68" t="str">
        <v>Jan</v>
      </c>
      <c r="AJ3067" s="69">
        <f t="shared" si="581"/>
        <v>74</v>
      </c>
      <c r="AK3067" s="70"/>
      <c r="AL3067" s="71"/>
      <c r="AM3067" s="71" t="str">
        <v>2019</v>
      </c>
      <c r="AN3067" s="70"/>
      <c r="AO3067" s="70" t="s">
        <v>123</v>
      </c>
      <c r="AP3067" s="74">
        <f ca="1"/>
        <v>193</v>
      </c>
    </row>
    <row r="3068" spans="1:42" ht="26.5">
      <c r="A3068" s="55" t="s">
        <v>19982</v>
      </c>
      <c r="B3068" s="56" t="s">
        <v>89</v>
      </c>
      <c r="C3068" s="57">
        <v>43551</v>
      </c>
      <c r="D3068" s="56" t="s">
        <v>90</v>
      </c>
      <c r="E3068" s="56" t="s">
        <v>140</v>
      </c>
      <c r="F3068" s="58" t="s">
        <v>106</v>
      </c>
      <c r="G3068" s="58" t="s">
        <v>107</v>
      </c>
      <c r="H3068" s="56" t="s">
        <v>140</v>
      </c>
      <c r="I3068" s="57"/>
      <c r="J3068" s="57">
        <f t="shared" si="626"/>
        <v>43581</v>
      </c>
      <c r="K3068" s="56" t="s">
        <v>18</v>
      </c>
      <c r="L3068" s="56" t="s">
        <v>18</v>
      </c>
      <c r="M3068" s="60" t="s">
        <v>19983</v>
      </c>
      <c r="N3068" s="56" t="s">
        <v>1944</v>
      </c>
      <c r="O3068" s="56" t="s">
        <v>29</v>
      </c>
      <c r="P3068" s="56" t="s">
        <v>1945</v>
      </c>
      <c r="Q3068" s="56" t="s">
        <v>17</v>
      </c>
      <c r="R3068" s="57"/>
      <c r="S3068" s="56" t="s">
        <v>108</v>
      </c>
      <c r="T3068" s="56" t="s">
        <v>108</v>
      </c>
      <c r="U3068" s="57">
        <v>43551</v>
      </c>
      <c r="V3068" s="62">
        <v>25</v>
      </c>
      <c r="W3068" s="62">
        <v>41.5</v>
      </c>
      <c r="X3068" s="57">
        <v>43627</v>
      </c>
      <c r="Y3068" s="56" t="s">
        <v>108</v>
      </c>
      <c r="Z3068" s="56" t="s">
        <v>123</v>
      </c>
      <c r="AA3068" s="57">
        <v>43643</v>
      </c>
      <c r="AB3068" s="63" t="s">
        <v>168</v>
      </c>
      <c r="AC3068" s="60" t="s">
        <v>19984</v>
      </c>
      <c r="AD3068" s="65" t="s">
        <v>97</v>
      </c>
      <c r="AE3068" s="56" t="s">
        <v>90</v>
      </c>
      <c r="AF3068" s="61"/>
      <c r="AG3068" s="61"/>
      <c r="AH3068" s="67" t="str">
        <v>Mar</v>
      </c>
      <c r="AI3068" s="68" t="str">
        <v>Jun</v>
      </c>
      <c r="AJ3068" s="69">
        <f t="shared" si="581"/>
        <v>92</v>
      </c>
      <c r="AK3068" s="70" t="str">
        <f t="shared" ref="AK3068:AK3070" si="627">IF(R3068="","",SUM(R3068+30))</f>
        <v/>
      </c>
      <c r="AL3068" s="71" t="s">
        <v>17409</v>
      </c>
      <c r="AM3068" s="71" t="str">
        <v>2019</v>
      </c>
      <c r="AN3068" s="70">
        <f t="shared" ref="AN3068:AN3070" si="628">IF(C3068="","",SUM(C3068+10))</f>
        <v>43561</v>
      </c>
      <c r="AO3068" s="70" t="s">
        <v>123</v>
      </c>
      <c r="AP3068" s="74">
        <f ca="1"/>
        <v>408</v>
      </c>
    </row>
    <row r="3069" spans="1:42" ht="14.4">
      <c r="A3069" s="55" t="s">
        <v>19985</v>
      </c>
      <c r="B3069" s="56" t="s">
        <v>89</v>
      </c>
      <c r="C3069" s="57">
        <v>43557</v>
      </c>
      <c r="D3069" s="56" t="s">
        <v>119</v>
      </c>
      <c r="E3069" s="56" t="s">
        <v>140</v>
      </c>
      <c r="F3069" s="58" t="s">
        <v>106</v>
      </c>
      <c r="G3069" s="58" t="s">
        <v>107</v>
      </c>
      <c r="H3069" s="56" t="s">
        <v>140</v>
      </c>
      <c r="I3069" s="57"/>
      <c r="J3069" s="57">
        <f t="shared" si="626"/>
        <v>43587</v>
      </c>
      <c r="K3069" s="56" t="s">
        <v>18</v>
      </c>
      <c r="L3069" s="56" t="s">
        <v>14</v>
      </c>
      <c r="M3069" s="60" t="s">
        <v>19986</v>
      </c>
      <c r="N3069" s="56" t="s">
        <v>19987</v>
      </c>
      <c r="O3069" s="56" t="s">
        <v>29</v>
      </c>
      <c r="P3069" s="56" t="s">
        <v>1945</v>
      </c>
      <c r="Q3069" s="56" t="s">
        <v>17</v>
      </c>
      <c r="R3069" s="57"/>
      <c r="S3069" s="56" t="s">
        <v>108</v>
      </c>
      <c r="T3069" s="56" t="s">
        <v>108</v>
      </c>
      <c r="U3069" s="57"/>
      <c r="V3069" s="62"/>
      <c r="W3069" s="62"/>
      <c r="X3069" s="57"/>
      <c r="Y3069" s="56" t="s">
        <v>338</v>
      </c>
      <c r="Z3069" s="56" t="s">
        <v>123</v>
      </c>
      <c r="AA3069" s="57">
        <v>43557</v>
      </c>
      <c r="AB3069" s="63" t="s">
        <v>244</v>
      </c>
      <c r="AC3069" s="64" t="s">
        <v>19988</v>
      </c>
      <c r="AD3069" s="56" t="s">
        <v>294</v>
      </c>
      <c r="AE3069" s="56"/>
      <c r="AF3069" s="61"/>
      <c r="AG3069" s="61"/>
      <c r="AH3069" s="67" t="str">
        <v>Apr</v>
      </c>
      <c r="AI3069" s="68" t="str">
        <v>Apr</v>
      </c>
      <c r="AJ3069" s="69">
        <f t="shared" si="581"/>
        <v>0</v>
      </c>
      <c r="AK3069" s="70" t="str">
        <f t="shared" si="627"/>
        <v/>
      </c>
      <c r="AL3069" s="71" t="s">
        <v>17409</v>
      </c>
      <c r="AM3069" s="71" t="str">
        <v>2019</v>
      </c>
      <c r="AN3069" s="70">
        <f t="shared" si="628"/>
        <v>43567</v>
      </c>
      <c r="AO3069" s="70" t="s">
        <v>123</v>
      </c>
      <c r="AP3069" s="74">
        <f ca="1"/>
        <v>402</v>
      </c>
    </row>
    <row r="3070" spans="1:42" ht="14.4">
      <c r="A3070" s="55" t="s">
        <v>19989</v>
      </c>
      <c r="B3070" s="56" t="s">
        <v>89</v>
      </c>
      <c r="C3070" s="57">
        <v>43728</v>
      </c>
      <c r="D3070" s="56" t="s">
        <v>90</v>
      </c>
      <c r="E3070" s="56" t="s">
        <v>32</v>
      </c>
      <c r="F3070" s="58" t="s">
        <v>106</v>
      </c>
      <c r="G3070" s="58" t="s">
        <v>107</v>
      </c>
      <c r="H3070" s="56" t="s">
        <v>140</v>
      </c>
      <c r="I3070" s="59"/>
      <c r="J3070" s="59">
        <f t="shared" si="626"/>
        <v>43758</v>
      </c>
      <c r="K3070" s="56" t="s">
        <v>18</v>
      </c>
      <c r="L3070" s="56" t="s">
        <v>14</v>
      </c>
      <c r="M3070" s="60" t="s">
        <v>19990</v>
      </c>
      <c r="N3070" s="56" t="s">
        <v>19990</v>
      </c>
      <c r="O3070" s="61"/>
      <c r="P3070" s="56" t="s">
        <v>19991</v>
      </c>
      <c r="Q3070" s="56" t="s">
        <v>237</v>
      </c>
      <c r="R3070" s="57"/>
      <c r="S3070" s="56" t="s">
        <v>108</v>
      </c>
      <c r="T3070" s="56" t="s">
        <v>108</v>
      </c>
      <c r="U3070" s="59"/>
      <c r="V3070" s="77"/>
      <c r="W3070" s="62" t="s">
        <v>108</v>
      </c>
      <c r="X3070" s="59"/>
      <c r="Y3070" s="56" t="s">
        <v>108</v>
      </c>
      <c r="Z3070" s="56" t="s">
        <v>108</v>
      </c>
      <c r="AA3070" s="57">
        <v>43731</v>
      </c>
      <c r="AB3070" s="63" t="s">
        <v>289</v>
      </c>
      <c r="AC3070" s="64" t="s">
        <v>19992</v>
      </c>
      <c r="AD3070" s="56" t="s">
        <v>224</v>
      </c>
      <c r="AE3070" s="61"/>
      <c r="AF3070" s="61"/>
      <c r="AG3070" s="61"/>
      <c r="AH3070" s="67" t="str">
        <v>Sep</v>
      </c>
      <c r="AI3070" s="68" t="str">
        <v>Sep</v>
      </c>
      <c r="AJ3070" s="69">
        <f t="shared" si="581"/>
        <v>3</v>
      </c>
      <c r="AK3070" s="70" t="str">
        <f t="shared" si="627"/>
        <v/>
      </c>
      <c r="AL3070" s="71" t="s">
        <v>17409</v>
      </c>
      <c r="AM3070" s="71" t="str">
        <v>2019</v>
      </c>
      <c r="AN3070" s="70">
        <f t="shared" si="628"/>
        <v>43738</v>
      </c>
      <c r="AO3070" s="70" t="s">
        <v>123</v>
      </c>
      <c r="AP3070" s="74">
        <f ca="1"/>
        <v>231</v>
      </c>
    </row>
    <row r="3071" spans="1:42" ht="14.4">
      <c r="A3071" s="55" t="s">
        <v>19993</v>
      </c>
      <c r="B3071" s="56" t="s">
        <v>89</v>
      </c>
      <c r="C3071" s="57">
        <v>43727</v>
      </c>
      <c r="D3071" s="56" t="s">
        <v>90</v>
      </c>
      <c r="E3071" s="56" t="s">
        <v>12</v>
      </c>
      <c r="F3071" s="58" t="s">
        <v>106</v>
      </c>
      <c r="G3071" s="58" t="s">
        <v>107</v>
      </c>
      <c r="H3071" s="56" t="s">
        <v>12</v>
      </c>
      <c r="I3071" s="59"/>
      <c r="J3071" s="59">
        <f t="shared" si="626"/>
        <v>43757</v>
      </c>
      <c r="K3071" s="56" t="s">
        <v>18</v>
      </c>
      <c r="L3071" s="56" t="s">
        <v>14</v>
      </c>
      <c r="M3071" s="60" t="s">
        <v>19990</v>
      </c>
      <c r="N3071" s="56"/>
      <c r="O3071" s="56" t="s">
        <v>95</v>
      </c>
      <c r="P3071" s="56" t="s">
        <v>19991</v>
      </c>
      <c r="Q3071" s="56" t="s">
        <v>17</v>
      </c>
      <c r="R3071" s="59"/>
      <c r="S3071" s="56" t="s">
        <v>108</v>
      </c>
      <c r="T3071" s="56" t="s">
        <v>108</v>
      </c>
      <c r="U3071" s="57"/>
      <c r="V3071" s="77"/>
      <c r="W3071" s="62" t="s">
        <v>108</v>
      </c>
      <c r="X3071" s="59"/>
      <c r="Y3071" s="56" t="s">
        <v>108</v>
      </c>
      <c r="Z3071" s="56" t="s">
        <v>123</v>
      </c>
      <c r="AA3071" s="57">
        <v>43749</v>
      </c>
      <c r="AB3071" s="75"/>
      <c r="AC3071" s="64" t="s">
        <v>19994</v>
      </c>
      <c r="AD3071" s="56" t="s">
        <v>224</v>
      </c>
      <c r="AE3071" s="56" t="s">
        <v>90</v>
      </c>
      <c r="AF3071" s="61"/>
      <c r="AG3071" s="61"/>
      <c r="AH3071" s="67" t="str">
        <v>Sep</v>
      </c>
      <c r="AI3071" s="68" t="str">
        <v>Oct</v>
      </c>
      <c r="AJ3071" s="69">
        <f t="shared" si="581"/>
        <v>22</v>
      </c>
      <c r="AK3071" s="70"/>
      <c r="AL3071" s="71"/>
      <c r="AM3071" s="71" t="str">
        <v>2019</v>
      </c>
      <c r="AN3071" s="70"/>
      <c r="AO3071" s="70" t="s">
        <v>123</v>
      </c>
      <c r="AP3071" s="74">
        <f ca="1"/>
        <v>232</v>
      </c>
    </row>
    <row r="3072" spans="1:42" ht="14.4">
      <c r="A3072" s="55" t="s">
        <v>19995</v>
      </c>
      <c r="B3072" s="56" t="s">
        <v>89</v>
      </c>
      <c r="C3072" s="57">
        <v>43791</v>
      </c>
      <c r="D3072" s="56" t="s">
        <v>90</v>
      </c>
      <c r="E3072" s="56" t="s">
        <v>135</v>
      </c>
      <c r="F3072" s="58" t="s">
        <v>214</v>
      </c>
      <c r="G3072" s="58" t="s">
        <v>136</v>
      </c>
      <c r="H3072" s="56" t="s">
        <v>135</v>
      </c>
      <c r="I3072" s="59"/>
      <c r="J3072" s="59">
        <f t="shared" si="626"/>
        <v>43821</v>
      </c>
      <c r="K3072" s="56" t="s">
        <v>18</v>
      </c>
      <c r="L3072" s="56" t="s">
        <v>18</v>
      </c>
      <c r="M3072" s="60" t="s">
        <v>19996</v>
      </c>
      <c r="N3072" s="56" t="s">
        <v>3154</v>
      </c>
      <c r="O3072" s="56" t="s">
        <v>39</v>
      </c>
      <c r="P3072" s="56" t="s">
        <v>19997</v>
      </c>
      <c r="Q3072" s="56" t="s">
        <v>96</v>
      </c>
      <c r="R3072" s="59"/>
      <c r="S3072" s="56" t="s">
        <v>108</v>
      </c>
      <c r="T3072" s="56" t="s">
        <v>108</v>
      </c>
      <c r="U3072" s="57"/>
      <c r="V3072" s="77"/>
      <c r="W3072" s="62" t="s">
        <v>146</v>
      </c>
      <c r="X3072" s="59"/>
      <c r="Y3072" s="56" t="s">
        <v>108</v>
      </c>
      <c r="Z3072" s="56" t="s">
        <v>121</v>
      </c>
      <c r="AA3072" s="57">
        <v>43791</v>
      </c>
      <c r="AB3072" s="75"/>
      <c r="AC3072" s="64" t="s">
        <v>19998</v>
      </c>
      <c r="AD3072" s="56" t="s">
        <v>97</v>
      </c>
      <c r="AE3072" s="56" t="s">
        <v>90</v>
      </c>
      <c r="AF3072" s="61"/>
      <c r="AG3072" s="61"/>
      <c r="AH3072" s="67" t="str">
        <v>Nov</v>
      </c>
      <c r="AI3072" s="68" t="str">
        <v>Nov</v>
      </c>
      <c r="AJ3072" s="69">
        <f t="shared" si="581"/>
        <v>0</v>
      </c>
      <c r="AK3072" s="70"/>
      <c r="AL3072" s="71"/>
      <c r="AM3072" s="71" t="str">
        <v>2019</v>
      </c>
      <c r="AN3072" s="70"/>
      <c r="AO3072" s="70" t="s">
        <v>123</v>
      </c>
      <c r="AP3072" s="74">
        <f ca="1"/>
        <v>168</v>
      </c>
    </row>
    <row r="3073" spans="1:42" ht="14.4">
      <c r="A3073" s="55" t="s">
        <v>19999</v>
      </c>
      <c r="B3073" s="56" t="s">
        <v>89</v>
      </c>
      <c r="C3073" s="57">
        <v>43593</v>
      </c>
      <c r="D3073" s="56" t="s">
        <v>90</v>
      </c>
      <c r="E3073" s="56" t="s">
        <v>12</v>
      </c>
      <c r="F3073" s="58" t="s">
        <v>106</v>
      </c>
      <c r="G3073" s="58" t="s">
        <v>107</v>
      </c>
      <c r="H3073" s="56" t="s">
        <v>12</v>
      </c>
      <c r="I3073" s="57"/>
      <c r="J3073" s="57">
        <f t="shared" si="626"/>
        <v>43623</v>
      </c>
      <c r="K3073" s="56" t="s">
        <v>18</v>
      </c>
      <c r="L3073" s="56" t="s">
        <v>18</v>
      </c>
      <c r="M3073" s="60" t="s">
        <v>20000</v>
      </c>
      <c r="N3073" s="56" t="s">
        <v>20001</v>
      </c>
      <c r="O3073" s="56" t="s">
        <v>143</v>
      </c>
      <c r="P3073" s="56"/>
      <c r="Q3073" s="56" t="s">
        <v>96</v>
      </c>
      <c r="R3073" s="57"/>
      <c r="S3073" s="56"/>
      <c r="T3073" s="56"/>
      <c r="U3073" s="57"/>
      <c r="V3073" s="62"/>
      <c r="W3073" s="62"/>
      <c r="X3073" s="57"/>
      <c r="Y3073" s="56"/>
      <c r="Z3073" s="56" t="s">
        <v>121</v>
      </c>
      <c r="AA3073" s="57">
        <v>43593</v>
      </c>
      <c r="AB3073" s="75"/>
      <c r="AC3073" s="64" t="s">
        <v>20002</v>
      </c>
      <c r="AD3073" s="56" t="s">
        <v>242</v>
      </c>
      <c r="AE3073" s="56" t="s">
        <v>90</v>
      </c>
      <c r="AF3073" s="61"/>
      <c r="AG3073" s="61"/>
      <c r="AH3073" s="67" t="str">
        <v>May</v>
      </c>
      <c r="AI3073" s="68" t="str">
        <v>May</v>
      </c>
      <c r="AJ3073" s="69">
        <f t="shared" si="581"/>
        <v>0</v>
      </c>
      <c r="AK3073" s="70" t="str">
        <f t="shared" ref="AK3073:AK3074" si="629">IF(R3073="","",SUM(R3073+30))</f>
        <v/>
      </c>
      <c r="AL3073" s="71" t="s">
        <v>17409</v>
      </c>
      <c r="AM3073" s="71" t="str">
        <v>2019</v>
      </c>
      <c r="AN3073" s="70">
        <f t="shared" ref="AN3073:AN3074" si="630">IF(C3073="","",SUM(C3073+10))</f>
        <v>43603</v>
      </c>
      <c r="AO3073" s="70" t="s">
        <v>123</v>
      </c>
      <c r="AP3073" s="74">
        <f ca="1"/>
        <v>366</v>
      </c>
    </row>
    <row r="3074" spans="1:42" ht="14.4">
      <c r="A3074" s="55" t="s">
        <v>20003</v>
      </c>
      <c r="B3074" s="56" t="s">
        <v>89</v>
      </c>
      <c r="C3074" s="57">
        <v>43481</v>
      </c>
      <c r="D3074" s="56" t="s">
        <v>90</v>
      </c>
      <c r="E3074" s="56" t="s">
        <v>276</v>
      </c>
      <c r="F3074" s="58" t="s">
        <v>214</v>
      </c>
      <c r="G3074" s="58" t="s">
        <v>214</v>
      </c>
      <c r="H3074" s="56" t="s">
        <v>276</v>
      </c>
      <c r="I3074" s="57"/>
      <c r="J3074" s="57">
        <f t="shared" si="626"/>
        <v>43511</v>
      </c>
      <c r="K3074" s="56" t="s">
        <v>18</v>
      </c>
      <c r="L3074" s="56" t="s">
        <v>14</v>
      </c>
      <c r="M3074" s="60" t="s">
        <v>20004</v>
      </c>
      <c r="N3074" s="56" t="s">
        <v>20005</v>
      </c>
      <c r="O3074" s="56" t="s">
        <v>44</v>
      </c>
      <c r="P3074" s="56" t="s">
        <v>20006</v>
      </c>
      <c r="Q3074" s="56"/>
      <c r="R3074" s="57"/>
      <c r="S3074" s="56" t="s">
        <v>108</v>
      </c>
      <c r="T3074" s="56" t="s">
        <v>108</v>
      </c>
      <c r="U3074" s="57"/>
      <c r="V3074" s="62"/>
      <c r="W3074" s="62">
        <v>0</v>
      </c>
      <c r="X3074" s="57"/>
      <c r="Y3074" s="56"/>
      <c r="Z3074" s="56" t="s">
        <v>123</v>
      </c>
      <c r="AA3074" s="57">
        <v>43483</v>
      </c>
      <c r="AB3074" s="75"/>
      <c r="AC3074" s="64" t="s">
        <v>20007</v>
      </c>
      <c r="AD3074" s="65" t="s">
        <v>118</v>
      </c>
      <c r="AE3074" s="65"/>
      <c r="AF3074" s="66"/>
      <c r="AG3074" s="66"/>
      <c r="AH3074" s="67" t="str">
        <v>Jan</v>
      </c>
      <c r="AI3074" s="68" t="str">
        <v>Jan</v>
      </c>
      <c r="AJ3074" s="69">
        <f t="shared" si="581"/>
        <v>2</v>
      </c>
      <c r="AK3074" s="70" t="str">
        <f t="shared" si="629"/>
        <v/>
      </c>
      <c r="AL3074" s="71" t="s">
        <v>17409</v>
      </c>
      <c r="AM3074" s="71" t="str">
        <v>2019</v>
      </c>
      <c r="AN3074" s="70">
        <f t="shared" si="630"/>
        <v>43491</v>
      </c>
      <c r="AO3074" s="70" t="s">
        <v>123</v>
      </c>
      <c r="AP3074" s="74">
        <f ca="1"/>
        <v>478</v>
      </c>
    </row>
    <row r="3075" spans="1:42" ht="14.4">
      <c r="A3075" s="55" t="s">
        <v>20008</v>
      </c>
      <c r="B3075" s="56" t="s">
        <v>89</v>
      </c>
      <c r="C3075" s="57">
        <v>43776</v>
      </c>
      <c r="D3075" s="56" t="s">
        <v>90</v>
      </c>
      <c r="E3075" s="56" t="s">
        <v>297</v>
      </c>
      <c r="F3075" s="58" t="s">
        <v>106</v>
      </c>
      <c r="G3075" s="58" t="s">
        <v>107</v>
      </c>
      <c r="H3075" s="56" t="s">
        <v>140</v>
      </c>
      <c r="I3075" s="59"/>
      <c r="J3075" s="59">
        <f t="shared" si="626"/>
        <v>43806</v>
      </c>
      <c r="K3075" s="56" t="s">
        <v>18</v>
      </c>
      <c r="L3075" s="56" t="s">
        <v>18</v>
      </c>
      <c r="M3075" s="60" t="s">
        <v>20009</v>
      </c>
      <c r="N3075" s="56" t="s">
        <v>20010</v>
      </c>
      <c r="O3075" s="56" t="s">
        <v>95</v>
      </c>
      <c r="P3075" s="56" t="s">
        <v>20011</v>
      </c>
      <c r="Q3075" s="56" t="s">
        <v>117</v>
      </c>
      <c r="R3075" s="59"/>
      <c r="S3075" s="56" t="s">
        <v>108</v>
      </c>
      <c r="T3075" s="56" t="s">
        <v>108</v>
      </c>
      <c r="U3075" s="57"/>
      <c r="V3075" s="62" t="s">
        <v>122</v>
      </c>
      <c r="W3075" s="62" t="s">
        <v>122</v>
      </c>
      <c r="X3075" s="59"/>
      <c r="Y3075" s="56" t="s">
        <v>108</v>
      </c>
      <c r="Z3075" s="56" t="s">
        <v>121</v>
      </c>
      <c r="AA3075" s="57">
        <v>43795</v>
      </c>
      <c r="AB3075" s="63" t="s">
        <v>318</v>
      </c>
      <c r="AC3075" s="64" t="s">
        <v>20012</v>
      </c>
      <c r="AD3075" s="56" t="s">
        <v>97</v>
      </c>
      <c r="AE3075" s="56" t="s">
        <v>119</v>
      </c>
      <c r="AF3075" s="61"/>
      <c r="AG3075" s="61"/>
      <c r="AH3075" s="67" t="str">
        <v>Nov</v>
      </c>
      <c r="AI3075" s="68" t="str">
        <v>Nov</v>
      </c>
      <c r="AJ3075" s="69">
        <f t="shared" si="581"/>
        <v>19</v>
      </c>
      <c r="AK3075" s="70"/>
      <c r="AL3075" s="71"/>
      <c r="AM3075" s="71" t="str">
        <v>2019</v>
      </c>
      <c r="AN3075" s="70"/>
      <c r="AO3075" s="70" t="s">
        <v>123</v>
      </c>
      <c r="AP3075" s="74">
        <f ca="1"/>
        <v>183</v>
      </c>
    </row>
    <row r="3076" spans="1:42" ht="14.4">
      <c r="A3076" s="55" t="s">
        <v>20013</v>
      </c>
      <c r="B3076" s="56" t="s">
        <v>89</v>
      </c>
      <c r="C3076" s="57">
        <v>43748</v>
      </c>
      <c r="D3076" s="56" t="s">
        <v>90</v>
      </c>
      <c r="E3076" s="56" t="s">
        <v>105</v>
      </c>
      <c r="F3076" s="58" t="s">
        <v>106</v>
      </c>
      <c r="G3076" s="58" t="s">
        <v>107</v>
      </c>
      <c r="H3076" s="56" t="s">
        <v>105</v>
      </c>
      <c r="I3076" s="59"/>
      <c r="J3076" s="59">
        <f t="shared" si="626"/>
        <v>43778</v>
      </c>
      <c r="K3076" s="56" t="s">
        <v>18</v>
      </c>
      <c r="L3076" s="56" t="s">
        <v>108</v>
      </c>
      <c r="M3076" s="60" t="s">
        <v>20009</v>
      </c>
      <c r="N3076" s="56" t="s">
        <v>20014</v>
      </c>
      <c r="O3076" s="56" t="s">
        <v>95</v>
      </c>
      <c r="P3076" s="56" t="s">
        <v>20015</v>
      </c>
      <c r="Q3076" s="56" t="s">
        <v>117</v>
      </c>
      <c r="R3076" s="59"/>
      <c r="S3076" s="56" t="s">
        <v>108</v>
      </c>
      <c r="T3076" s="56" t="s">
        <v>108</v>
      </c>
      <c r="U3076" s="57"/>
      <c r="V3076" s="62" t="s">
        <v>122</v>
      </c>
      <c r="W3076" s="62" t="s">
        <v>122</v>
      </c>
      <c r="X3076" s="59"/>
      <c r="Y3076" s="56" t="s">
        <v>108</v>
      </c>
      <c r="Z3076" s="56" t="s">
        <v>121</v>
      </c>
      <c r="AA3076" s="57">
        <v>43777</v>
      </c>
      <c r="AB3076" s="63" t="s">
        <v>389</v>
      </c>
      <c r="AC3076" s="64" t="s">
        <v>20016</v>
      </c>
      <c r="AD3076" s="56" t="s">
        <v>97</v>
      </c>
      <c r="AE3076" s="56" t="s">
        <v>119</v>
      </c>
      <c r="AF3076" s="61"/>
      <c r="AG3076" s="61"/>
      <c r="AH3076" s="67" t="str">
        <v>Oct</v>
      </c>
      <c r="AI3076" s="68" t="str">
        <v>Nov</v>
      </c>
      <c r="AJ3076" s="69">
        <f t="shared" si="581"/>
        <v>29</v>
      </c>
      <c r="AK3076" s="70"/>
      <c r="AL3076" s="71"/>
      <c r="AM3076" s="71" t="str">
        <v>2019</v>
      </c>
      <c r="AN3076" s="70"/>
      <c r="AO3076" s="70" t="s">
        <v>123</v>
      </c>
      <c r="AP3076" s="74">
        <f ca="1"/>
        <v>211</v>
      </c>
    </row>
    <row r="3077" spans="1:42" ht="14.4">
      <c r="A3077" s="55" t="s">
        <v>20017</v>
      </c>
      <c r="B3077" s="56" t="s">
        <v>89</v>
      </c>
      <c r="C3077" s="57">
        <v>43713</v>
      </c>
      <c r="D3077" s="56" t="s">
        <v>90</v>
      </c>
      <c r="E3077" s="56" t="s">
        <v>105</v>
      </c>
      <c r="F3077" s="58" t="s">
        <v>106</v>
      </c>
      <c r="G3077" s="58" t="s">
        <v>107</v>
      </c>
      <c r="H3077" s="56" t="s">
        <v>105</v>
      </c>
      <c r="I3077" s="57"/>
      <c r="J3077" s="57">
        <f t="shared" si="626"/>
        <v>43743</v>
      </c>
      <c r="K3077" s="56" t="s">
        <v>18</v>
      </c>
      <c r="L3077" s="56" t="s">
        <v>108</v>
      </c>
      <c r="M3077" s="60" t="s">
        <v>20018</v>
      </c>
      <c r="N3077" s="56" t="s">
        <v>20019</v>
      </c>
      <c r="O3077" s="56" t="s">
        <v>95</v>
      </c>
      <c r="P3077" s="56" t="s">
        <v>1865</v>
      </c>
      <c r="Q3077" s="56" t="s">
        <v>117</v>
      </c>
      <c r="R3077" s="59"/>
      <c r="S3077" s="56" t="s">
        <v>108</v>
      </c>
      <c r="T3077" s="56" t="s">
        <v>108</v>
      </c>
      <c r="U3077" s="59"/>
      <c r="V3077" s="62" t="s">
        <v>122</v>
      </c>
      <c r="W3077" s="76" t="s">
        <v>122</v>
      </c>
      <c r="X3077" s="59"/>
      <c r="Y3077" s="56" t="s">
        <v>108</v>
      </c>
      <c r="Z3077" s="56" t="s">
        <v>121</v>
      </c>
      <c r="AA3077" s="57">
        <v>43720</v>
      </c>
      <c r="AB3077" s="63" t="s">
        <v>289</v>
      </c>
      <c r="AC3077" s="64" t="s">
        <v>20020</v>
      </c>
      <c r="AD3077" s="65" t="s">
        <v>97</v>
      </c>
      <c r="AE3077" s="56" t="s">
        <v>119</v>
      </c>
      <c r="AF3077" s="61"/>
      <c r="AG3077" s="61"/>
      <c r="AH3077" s="67" t="str">
        <v>Sep</v>
      </c>
      <c r="AI3077" s="68" t="str">
        <v>Sep</v>
      </c>
      <c r="AJ3077" s="69">
        <f t="shared" si="581"/>
        <v>7</v>
      </c>
      <c r="AK3077" s="70" t="str">
        <f t="shared" ref="AK3077:AK3080" si="631">IF(R3077="","",SUM(R3077+30))</f>
        <v/>
      </c>
      <c r="AL3077" s="71" t="s">
        <v>17409</v>
      </c>
      <c r="AM3077" s="71" t="str">
        <v>2019</v>
      </c>
      <c r="AN3077" s="70">
        <f t="shared" ref="AN3077:AN3080" si="632">IF(C3077="","",SUM(C3077+10))</f>
        <v>43723</v>
      </c>
      <c r="AO3077" s="70" t="s">
        <v>123</v>
      </c>
      <c r="AP3077" s="74">
        <f ca="1"/>
        <v>246</v>
      </c>
    </row>
    <row r="3078" spans="1:42" ht="14.4">
      <c r="A3078" s="55" t="s">
        <v>20021</v>
      </c>
      <c r="B3078" s="56" t="s">
        <v>89</v>
      </c>
      <c r="C3078" s="57">
        <v>43712</v>
      </c>
      <c r="D3078" s="56" t="s">
        <v>90</v>
      </c>
      <c r="E3078" s="56" t="s">
        <v>12</v>
      </c>
      <c r="F3078" s="58" t="s">
        <v>106</v>
      </c>
      <c r="G3078" s="58" t="s">
        <v>107</v>
      </c>
      <c r="H3078" s="56" t="s">
        <v>12</v>
      </c>
      <c r="I3078" s="57"/>
      <c r="J3078" s="57">
        <f t="shared" si="626"/>
        <v>43742</v>
      </c>
      <c r="K3078" s="56" t="s">
        <v>18</v>
      </c>
      <c r="L3078" s="56" t="s">
        <v>14</v>
      </c>
      <c r="M3078" s="60" t="s">
        <v>20022</v>
      </c>
      <c r="N3078" s="56"/>
      <c r="O3078" s="56" t="s">
        <v>95</v>
      </c>
      <c r="P3078" s="56" t="s">
        <v>20023</v>
      </c>
      <c r="Q3078" s="56" t="s">
        <v>541</v>
      </c>
      <c r="R3078" s="57"/>
      <c r="S3078" s="56"/>
      <c r="T3078" s="56"/>
      <c r="U3078" s="57"/>
      <c r="V3078" s="62"/>
      <c r="W3078" s="62"/>
      <c r="X3078" s="57"/>
      <c r="Y3078" s="56"/>
      <c r="Z3078" s="56" t="s">
        <v>123</v>
      </c>
      <c r="AA3078" s="57">
        <v>43721</v>
      </c>
      <c r="AB3078" s="63"/>
      <c r="AC3078" s="64" t="s">
        <v>20024</v>
      </c>
      <c r="AD3078" s="56" t="s">
        <v>179</v>
      </c>
      <c r="AE3078" s="56" t="s">
        <v>90</v>
      </c>
      <c r="AF3078" s="61"/>
      <c r="AG3078" s="61"/>
      <c r="AH3078" s="67" t="str">
        <v>Sep</v>
      </c>
      <c r="AI3078" s="68" t="str">
        <v>Sep</v>
      </c>
      <c r="AJ3078" s="69">
        <f t="shared" si="581"/>
        <v>9</v>
      </c>
      <c r="AK3078" s="70" t="str">
        <f t="shared" si="631"/>
        <v/>
      </c>
      <c r="AL3078" s="71" t="s">
        <v>17409</v>
      </c>
      <c r="AM3078" s="71" t="str">
        <v>2019</v>
      </c>
      <c r="AN3078" s="70">
        <f t="shared" si="632"/>
        <v>43722</v>
      </c>
      <c r="AO3078" s="70" t="s">
        <v>123</v>
      </c>
      <c r="AP3078" s="74">
        <f ca="1"/>
        <v>247</v>
      </c>
    </row>
    <row r="3079" spans="1:42" ht="39.75">
      <c r="A3079" s="55" t="s">
        <v>20025</v>
      </c>
      <c r="B3079" s="56" t="s">
        <v>89</v>
      </c>
      <c r="C3079" s="57">
        <v>43669</v>
      </c>
      <c r="D3079" s="56" t="s">
        <v>90</v>
      </c>
      <c r="E3079" s="56" t="s">
        <v>105</v>
      </c>
      <c r="F3079" s="58" t="s">
        <v>106</v>
      </c>
      <c r="G3079" s="58" t="s">
        <v>107</v>
      </c>
      <c r="H3079" s="56" t="s">
        <v>105</v>
      </c>
      <c r="I3079" s="59"/>
      <c r="J3079" s="59">
        <f t="shared" si="626"/>
        <v>43699</v>
      </c>
      <c r="K3079" s="56" t="s">
        <v>18</v>
      </c>
      <c r="L3079" s="56" t="s">
        <v>108</v>
      </c>
      <c r="M3079" s="60" t="s">
        <v>20026</v>
      </c>
      <c r="N3079" s="56" t="s">
        <v>20027</v>
      </c>
      <c r="O3079" s="56" t="s">
        <v>95</v>
      </c>
      <c r="P3079" s="56" t="s">
        <v>20028</v>
      </c>
      <c r="Q3079" s="56" t="s">
        <v>117</v>
      </c>
      <c r="R3079" s="59"/>
      <c r="S3079" s="56" t="s">
        <v>108</v>
      </c>
      <c r="T3079" s="56" t="s">
        <v>108</v>
      </c>
      <c r="U3079" s="59"/>
      <c r="V3079" s="62" t="s">
        <v>122</v>
      </c>
      <c r="W3079" s="76" t="s">
        <v>122</v>
      </c>
      <c r="X3079" s="59"/>
      <c r="Y3079" s="56" t="s">
        <v>108</v>
      </c>
      <c r="Z3079" s="56" t="s">
        <v>123</v>
      </c>
      <c r="AA3079" s="57">
        <v>43669</v>
      </c>
      <c r="AB3079" s="63" t="s">
        <v>163</v>
      </c>
      <c r="AC3079" s="60" t="s">
        <v>20029</v>
      </c>
      <c r="AD3079" s="65" t="s">
        <v>97</v>
      </c>
      <c r="AE3079" s="56" t="s">
        <v>90</v>
      </c>
      <c r="AF3079" s="61"/>
      <c r="AG3079" s="61"/>
      <c r="AH3079" s="67" t="str">
        <v>Jul</v>
      </c>
      <c r="AI3079" s="68" t="str">
        <v>Jul</v>
      </c>
      <c r="AJ3079" s="69">
        <f t="shared" si="581"/>
        <v>0</v>
      </c>
      <c r="AK3079" s="70" t="str">
        <f t="shared" si="631"/>
        <v/>
      </c>
      <c r="AL3079" s="71" t="s">
        <v>17409</v>
      </c>
      <c r="AM3079" s="71" t="str">
        <v>2019</v>
      </c>
      <c r="AN3079" s="70">
        <f t="shared" si="632"/>
        <v>43679</v>
      </c>
      <c r="AO3079" s="70" t="s">
        <v>123</v>
      </c>
      <c r="AP3079" s="74">
        <f ca="1"/>
        <v>290</v>
      </c>
    </row>
    <row r="3080" spans="1:42" ht="14.4">
      <c r="A3080" s="55" t="s">
        <v>20030</v>
      </c>
      <c r="B3080" s="56" t="s">
        <v>89</v>
      </c>
      <c r="C3080" s="57">
        <v>43675</v>
      </c>
      <c r="D3080" s="56" t="s">
        <v>90</v>
      </c>
      <c r="E3080" s="56" t="s">
        <v>105</v>
      </c>
      <c r="F3080" s="58" t="s">
        <v>106</v>
      </c>
      <c r="G3080" s="58" t="s">
        <v>107</v>
      </c>
      <c r="H3080" s="56" t="s">
        <v>105</v>
      </c>
      <c r="I3080" s="57"/>
      <c r="J3080" s="57">
        <f t="shared" si="626"/>
        <v>43705</v>
      </c>
      <c r="K3080" s="56" t="s">
        <v>18</v>
      </c>
      <c r="L3080" s="56" t="s">
        <v>108</v>
      </c>
      <c r="M3080" s="60" t="s">
        <v>20031</v>
      </c>
      <c r="N3080" s="56" t="s">
        <v>20032</v>
      </c>
      <c r="O3080" s="56" t="s">
        <v>95</v>
      </c>
      <c r="P3080" s="56" t="s">
        <v>20033</v>
      </c>
      <c r="Q3080" s="56" t="s">
        <v>117</v>
      </c>
      <c r="R3080" s="57"/>
      <c r="S3080" s="56" t="s">
        <v>108</v>
      </c>
      <c r="T3080" s="56" t="s">
        <v>108</v>
      </c>
      <c r="U3080" s="57"/>
      <c r="V3080" s="62" t="s">
        <v>122</v>
      </c>
      <c r="W3080" s="76" t="s">
        <v>122</v>
      </c>
      <c r="X3080" s="57"/>
      <c r="Y3080" s="56" t="s">
        <v>108</v>
      </c>
      <c r="Z3080" s="56" t="s">
        <v>121</v>
      </c>
      <c r="AA3080" s="57">
        <v>43679</v>
      </c>
      <c r="AB3080" s="63" t="s">
        <v>163</v>
      </c>
      <c r="AC3080" s="64" t="s">
        <v>20034</v>
      </c>
      <c r="AD3080" s="65" t="s">
        <v>97</v>
      </c>
      <c r="AE3080" s="56" t="s">
        <v>119</v>
      </c>
      <c r="AF3080" s="61"/>
      <c r="AG3080" s="61"/>
      <c r="AH3080" s="67" t="str">
        <v>Jul</v>
      </c>
      <c r="AI3080" s="68" t="str">
        <v>Aug</v>
      </c>
      <c r="AJ3080" s="69">
        <f t="shared" si="581"/>
        <v>4</v>
      </c>
      <c r="AK3080" s="70" t="str">
        <f t="shared" si="631"/>
        <v/>
      </c>
      <c r="AL3080" s="71" t="s">
        <v>17409</v>
      </c>
      <c r="AM3080" s="71" t="str">
        <v>2019</v>
      </c>
      <c r="AN3080" s="70">
        <f t="shared" si="632"/>
        <v>43685</v>
      </c>
      <c r="AO3080" s="70" t="s">
        <v>123</v>
      </c>
      <c r="AP3080" s="74">
        <f ca="1"/>
        <v>284</v>
      </c>
    </row>
    <row r="3081" spans="1:42" ht="26.5">
      <c r="A3081" s="55" t="s">
        <v>20035</v>
      </c>
      <c r="B3081" s="56" t="s">
        <v>89</v>
      </c>
      <c r="C3081" s="57">
        <v>43811</v>
      </c>
      <c r="D3081" s="56" t="s">
        <v>90</v>
      </c>
      <c r="E3081" s="56" t="s">
        <v>105</v>
      </c>
      <c r="F3081" s="58" t="s">
        <v>106</v>
      </c>
      <c r="G3081" s="58" t="s">
        <v>107</v>
      </c>
      <c r="H3081" s="56" t="s">
        <v>105</v>
      </c>
      <c r="I3081" s="59"/>
      <c r="J3081" s="59">
        <f t="shared" si="626"/>
        <v>43841</v>
      </c>
      <c r="K3081" s="56" t="s">
        <v>18</v>
      </c>
      <c r="L3081" s="56" t="s">
        <v>14</v>
      </c>
      <c r="M3081" s="60" t="s">
        <v>20031</v>
      </c>
      <c r="N3081" s="56" t="s">
        <v>20036</v>
      </c>
      <c r="O3081" s="56" t="s">
        <v>95</v>
      </c>
      <c r="P3081" s="56" t="s">
        <v>20037</v>
      </c>
      <c r="Q3081" s="56" t="s">
        <v>117</v>
      </c>
      <c r="R3081" s="59"/>
      <c r="S3081" s="56" t="s">
        <v>108</v>
      </c>
      <c r="T3081" s="56" t="s">
        <v>108</v>
      </c>
      <c r="U3081" s="57"/>
      <c r="V3081" s="62" t="s">
        <v>122</v>
      </c>
      <c r="W3081" s="62" t="s">
        <v>122</v>
      </c>
      <c r="X3081" s="59"/>
      <c r="Y3081" s="56" t="s">
        <v>108</v>
      </c>
      <c r="Z3081" s="56" t="s">
        <v>123</v>
      </c>
      <c r="AA3081" s="57">
        <v>43818</v>
      </c>
      <c r="AB3081" s="63" t="s">
        <v>238</v>
      </c>
      <c r="AC3081" s="60" t="s">
        <v>20038</v>
      </c>
      <c r="AD3081" s="56" t="s">
        <v>118</v>
      </c>
      <c r="AE3081" s="56" t="s">
        <v>90</v>
      </c>
      <c r="AF3081" s="61"/>
      <c r="AG3081" s="61"/>
      <c r="AH3081" s="67" t="str">
        <v>Dec</v>
      </c>
      <c r="AI3081" s="68" t="str">
        <v>Dec</v>
      </c>
      <c r="AJ3081" s="69">
        <f t="shared" si="581"/>
        <v>7</v>
      </c>
      <c r="AK3081" s="70"/>
      <c r="AL3081" s="71"/>
      <c r="AM3081" s="71" t="str">
        <v>2019</v>
      </c>
      <c r="AN3081" s="70"/>
      <c r="AO3081" s="70" t="s">
        <v>123</v>
      </c>
      <c r="AP3081" s="74">
        <f ca="1"/>
        <v>148</v>
      </c>
    </row>
    <row r="3082" spans="1:42" ht="26.5">
      <c r="A3082" s="55" t="s">
        <v>20039</v>
      </c>
      <c r="B3082" s="56" t="s">
        <v>89</v>
      </c>
      <c r="C3082" s="57">
        <v>43817</v>
      </c>
      <c r="D3082" s="56" t="s">
        <v>90</v>
      </c>
      <c r="E3082" s="56" t="s">
        <v>105</v>
      </c>
      <c r="F3082" s="58" t="s">
        <v>106</v>
      </c>
      <c r="G3082" s="58" t="s">
        <v>107</v>
      </c>
      <c r="H3082" s="56" t="s">
        <v>105</v>
      </c>
      <c r="I3082" s="59"/>
      <c r="J3082" s="59">
        <f t="shared" si="626"/>
        <v>43847</v>
      </c>
      <c r="K3082" s="56" t="s">
        <v>18</v>
      </c>
      <c r="L3082" s="56" t="s">
        <v>108</v>
      </c>
      <c r="M3082" s="60" t="s">
        <v>20040</v>
      </c>
      <c r="N3082" s="56" t="s">
        <v>20041</v>
      </c>
      <c r="O3082" s="56" t="s">
        <v>95</v>
      </c>
      <c r="P3082" s="56" t="s">
        <v>20042</v>
      </c>
      <c r="Q3082" s="56" t="s">
        <v>117</v>
      </c>
      <c r="R3082" s="59"/>
      <c r="S3082" s="56" t="s">
        <v>108</v>
      </c>
      <c r="T3082" s="56" t="s">
        <v>108</v>
      </c>
      <c r="U3082" s="57"/>
      <c r="V3082" s="62" t="s">
        <v>122</v>
      </c>
      <c r="W3082" s="62" t="s">
        <v>122</v>
      </c>
      <c r="X3082" s="59"/>
      <c r="Y3082" s="56" t="s">
        <v>108</v>
      </c>
      <c r="Z3082" s="56" t="s">
        <v>121</v>
      </c>
      <c r="AA3082" s="57">
        <v>43852</v>
      </c>
      <c r="AB3082" s="63" t="s">
        <v>238</v>
      </c>
      <c r="AC3082" s="60" t="s">
        <v>20043</v>
      </c>
      <c r="AD3082" s="56" t="s">
        <v>97</v>
      </c>
      <c r="AE3082" s="56" t="s">
        <v>119</v>
      </c>
      <c r="AF3082" s="61"/>
      <c r="AG3082" s="61"/>
      <c r="AH3082" s="67" t="str">
        <v>Dec</v>
      </c>
      <c r="AI3082" s="68" t="str">
        <v>Jan</v>
      </c>
      <c r="AJ3082" s="69">
        <f t="shared" si="581"/>
        <v>35</v>
      </c>
      <c r="AK3082" s="70"/>
      <c r="AL3082" s="71"/>
      <c r="AM3082" s="71" t="str">
        <v>2019</v>
      </c>
      <c r="AN3082" s="70"/>
      <c r="AO3082" s="70" t="s">
        <v>123</v>
      </c>
      <c r="AP3082" s="74">
        <f ca="1"/>
        <v>142</v>
      </c>
    </row>
    <row r="3083" spans="1:42" ht="26.5">
      <c r="A3083" s="55" t="s">
        <v>20044</v>
      </c>
      <c r="B3083" s="56" t="s">
        <v>89</v>
      </c>
      <c r="C3083" s="57">
        <v>43677</v>
      </c>
      <c r="D3083" s="56" t="s">
        <v>90</v>
      </c>
      <c r="E3083" s="56" t="s">
        <v>105</v>
      </c>
      <c r="F3083" s="58" t="s">
        <v>106</v>
      </c>
      <c r="G3083" s="58" t="s">
        <v>107</v>
      </c>
      <c r="H3083" s="56" t="s">
        <v>105</v>
      </c>
      <c r="I3083" s="59"/>
      <c r="J3083" s="59">
        <f t="shared" si="626"/>
        <v>43707</v>
      </c>
      <c r="K3083" s="56" t="s">
        <v>18</v>
      </c>
      <c r="L3083" s="56" t="s">
        <v>108</v>
      </c>
      <c r="M3083" s="60" t="s">
        <v>20045</v>
      </c>
      <c r="N3083" s="56" t="s">
        <v>20046</v>
      </c>
      <c r="O3083" s="56" t="s">
        <v>95</v>
      </c>
      <c r="P3083" s="56" t="s">
        <v>20047</v>
      </c>
      <c r="Q3083" s="56" t="s">
        <v>117</v>
      </c>
      <c r="R3083" s="59"/>
      <c r="S3083" s="56" t="s">
        <v>108</v>
      </c>
      <c r="T3083" s="56" t="s">
        <v>108</v>
      </c>
      <c r="U3083" s="59"/>
      <c r="V3083" s="62" t="s">
        <v>122</v>
      </c>
      <c r="W3083" s="76" t="s">
        <v>122</v>
      </c>
      <c r="X3083" s="59"/>
      <c r="Y3083" s="56" t="s">
        <v>108</v>
      </c>
      <c r="Z3083" s="56" t="s">
        <v>121</v>
      </c>
      <c r="AA3083" s="57">
        <v>43699</v>
      </c>
      <c r="AB3083" s="63" t="s">
        <v>163</v>
      </c>
      <c r="AC3083" s="60" t="s">
        <v>20048</v>
      </c>
      <c r="AD3083" s="65" t="s">
        <v>97</v>
      </c>
      <c r="AE3083" s="56" t="s">
        <v>119</v>
      </c>
      <c r="AF3083" s="61"/>
      <c r="AG3083" s="61"/>
      <c r="AH3083" s="67" t="str">
        <v>Jul</v>
      </c>
      <c r="AI3083" s="68" t="str">
        <v>Aug</v>
      </c>
      <c r="AJ3083" s="69">
        <f t="shared" si="581"/>
        <v>22</v>
      </c>
      <c r="AK3083" s="70" t="str">
        <f>IF(R3083="","",SUM(R3083+30))</f>
        <v/>
      </c>
      <c r="AL3083" s="71" t="s">
        <v>17409</v>
      </c>
      <c r="AM3083" s="71" t="str">
        <v>2019</v>
      </c>
      <c r="AN3083" s="70">
        <f>IF(C3083="","",SUM(C3083+10))</f>
        <v>43687</v>
      </c>
      <c r="AO3083" s="70" t="s">
        <v>123</v>
      </c>
      <c r="AP3083" s="74">
        <f ca="1"/>
        <v>282</v>
      </c>
    </row>
    <row r="3084" spans="1:42" ht="14.4">
      <c r="A3084" s="55" t="s">
        <v>20049</v>
      </c>
      <c r="B3084" s="56" t="s">
        <v>89</v>
      </c>
      <c r="C3084" s="57">
        <v>43755</v>
      </c>
      <c r="D3084" s="56" t="s">
        <v>90</v>
      </c>
      <c r="E3084" s="56" t="s">
        <v>105</v>
      </c>
      <c r="F3084" s="58" t="s">
        <v>106</v>
      </c>
      <c r="G3084" s="58" t="s">
        <v>107</v>
      </c>
      <c r="H3084" s="56" t="s">
        <v>105</v>
      </c>
      <c r="I3084" s="59"/>
      <c r="J3084" s="59">
        <f t="shared" si="626"/>
        <v>43785</v>
      </c>
      <c r="K3084" s="56" t="s">
        <v>18</v>
      </c>
      <c r="L3084" s="56" t="s">
        <v>108</v>
      </c>
      <c r="M3084" s="60" t="s">
        <v>20045</v>
      </c>
      <c r="N3084" s="56" t="s">
        <v>20050</v>
      </c>
      <c r="O3084" s="56" t="s">
        <v>95</v>
      </c>
      <c r="P3084" s="56" t="s">
        <v>20051</v>
      </c>
      <c r="Q3084" s="56" t="s">
        <v>117</v>
      </c>
      <c r="R3084" s="59"/>
      <c r="S3084" s="56" t="s">
        <v>108</v>
      </c>
      <c r="T3084" s="56" t="s">
        <v>108</v>
      </c>
      <c r="U3084" s="57"/>
      <c r="V3084" s="62" t="s">
        <v>122</v>
      </c>
      <c r="W3084" s="62" t="s">
        <v>122</v>
      </c>
      <c r="X3084" s="59"/>
      <c r="Y3084" s="56" t="s">
        <v>108</v>
      </c>
      <c r="Z3084" s="56" t="s">
        <v>121</v>
      </c>
      <c r="AA3084" s="57">
        <v>43760</v>
      </c>
      <c r="AB3084" s="63" t="s">
        <v>389</v>
      </c>
      <c r="AC3084" s="64" t="s">
        <v>20052</v>
      </c>
      <c r="AD3084" s="65" t="s">
        <v>97</v>
      </c>
      <c r="AE3084" s="56" t="s">
        <v>119</v>
      </c>
      <c r="AF3084" s="61"/>
      <c r="AG3084" s="61"/>
      <c r="AH3084" s="67" t="str">
        <v>Oct</v>
      </c>
      <c r="AI3084" s="68" t="str">
        <v>Oct</v>
      </c>
      <c r="AJ3084" s="69">
        <f t="shared" si="581"/>
        <v>5</v>
      </c>
      <c r="AK3084" s="70"/>
      <c r="AL3084" s="71"/>
      <c r="AM3084" s="71" t="str">
        <v>2019</v>
      </c>
      <c r="AN3084" s="70"/>
      <c r="AO3084" s="70" t="s">
        <v>123</v>
      </c>
      <c r="AP3084" s="74">
        <f ca="1"/>
        <v>204</v>
      </c>
    </row>
    <row r="3085" spans="1:42" ht="14.4">
      <c r="A3085" s="55" t="s">
        <v>20053</v>
      </c>
      <c r="B3085" s="56" t="s">
        <v>89</v>
      </c>
      <c r="C3085" s="57">
        <v>43790</v>
      </c>
      <c r="D3085" s="56" t="s">
        <v>90</v>
      </c>
      <c r="E3085" s="56" t="s">
        <v>105</v>
      </c>
      <c r="F3085" s="58" t="s">
        <v>106</v>
      </c>
      <c r="G3085" s="58" t="s">
        <v>107</v>
      </c>
      <c r="H3085" s="56" t="s">
        <v>105</v>
      </c>
      <c r="I3085" s="59"/>
      <c r="J3085" s="59">
        <f t="shared" si="626"/>
        <v>43820</v>
      </c>
      <c r="K3085" s="56" t="s">
        <v>18</v>
      </c>
      <c r="L3085" s="56" t="s">
        <v>108</v>
      </c>
      <c r="M3085" s="60" t="s">
        <v>20045</v>
      </c>
      <c r="N3085" s="56" t="s">
        <v>20054</v>
      </c>
      <c r="O3085" s="56" t="s">
        <v>95</v>
      </c>
      <c r="P3085" s="56" t="s">
        <v>20055</v>
      </c>
      <c r="Q3085" s="56" t="s">
        <v>117</v>
      </c>
      <c r="R3085" s="59"/>
      <c r="S3085" s="56" t="s">
        <v>108</v>
      </c>
      <c r="T3085" s="56" t="s">
        <v>108</v>
      </c>
      <c r="U3085" s="57"/>
      <c r="V3085" s="62" t="s">
        <v>122</v>
      </c>
      <c r="W3085" s="62" t="s">
        <v>122</v>
      </c>
      <c r="X3085" s="59"/>
      <c r="Y3085" s="56" t="s">
        <v>108</v>
      </c>
      <c r="Z3085" s="56" t="s">
        <v>121</v>
      </c>
      <c r="AA3085" s="57">
        <v>43795</v>
      </c>
      <c r="AB3085" s="63" t="s">
        <v>318</v>
      </c>
      <c r="AC3085" s="64" t="s">
        <v>20056</v>
      </c>
      <c r="AD3085" s="56" t="s">
        <v>97</v>
      </c>
      <c r="AE3085" s="56" t="s">
        <v>119</v>
      </c>
      <c r="AF3085" s="61"/>
      <c r="AG3085" s="61"/>
      <c r="AH3085" s="67" t="str">
        <v>Nov</v>
      </c>
      <c r="AI3085" s="68" t="str">
        <v>Nov</v>
      </c>
      <c r="AJ3085" s="69">
        <f t="shared" si="581"/>
        <v>5</v>
      </c>
      <c r="AK3085" s="70"/>
      <c r="AL3085" s="71"/>
      <c r="AM3085" s="71" t="str">
        <v>2019</v>
      </c>
      <c r="AN3085" s="70"/>
      <c r="AO3085" s="70" t="s">
        <v>123</v>
      </c>
      <c r="AP3085" s="74">
        <f ca="1"/>
        <v>169</v>
      </c>
    </row>
    <row r="3086" spans="1:42" ht="14.4">
      <c r="A3086" s="55" t="s">
        <v>20057</v>
      </c>
      <c r="B3086" s="56" t="s">
        <v>89</v>
      </c>
      <c r="C3086" s="57">
        <v>43748</v>
      </c>
      <c r="D3086" s="56" t="s">
        <v>90</v>
      </c>
      <c r="E3086" s="56" t="s">
        <v>105</v>
      </c>
      <c r="F3086" s="58" t="s">
        <v>106</v>
      </c>
      <c r="G3086" s="58" t="s">
        <v>107</v>
      </c>
      <c r="H3086" s="56" t="s">
        <v>105</v>
      </c>
      <c r="I3086" s="59"/>
      <c r="J3086" s="59">
        <f t="shared" si="626"/>
        <v>43778</v>
      </c>
      <c r="K3086" s="56" t="s">
        <v>18</v>
      </c>
      <c r="L3086" s="56" t="s">
        <v>108</v>
      </c>
      <c r="M3086" s="60" t="s">
        <v>3247</v>
      </c>
      <c r="N3086" s="56" t="s">
        <v>20058</v>
      </c>
      <c r="O3086" s="56" t="s">
        <v>95</v>
      </c>
      <c r="P3086" s="56" t="s">
        <v>20059</v>
      </c>
      <c r="Q3086" s="56" t="s">
        <v>117</v>
      </c>
      <c r="R3086" s="59"/>
      <c r="S3086" s="56" t="s">
        <v>108</v>
      </c>
      <c r="T3086" s="56" t="s">
        <v>108</v>
      </c>
      <c r="U3086" s="57"/>
      <c r="V3086" s="62" t="s">
        <v>122</v>
      </c>
      <c r="W3086" s="62" t="s">
        <v>122</v>
      </c>
      <c r="X3086" s="59"/>
      <c r="Y3086" s="56" t="s">
        <v>108</v>
      </c>
      <c r="Z3086" s="56" t="s">
        <v>121</v>
      </c>
      <c r="AA3086" s="57">
        <v>43770</v>
      </c>
      <c r="AB3086" s="63" t="s">
        <v>389</v>
      </c>
      <c r="AC3086" s="64" t="s">
        <v>2061</v>
      </c>
      <c r="AD3086" s="56" t="s">
        <v>97</v>
      </c>
      <c r="AE3086" s="56" t="s">
        <v>119</v>
      </c>
      <c r="AF3086" s="61"/>
      <c r="AG3086" s="61"/>
      <c r="AH3086" s="67" t="str">
        <v>Oct</v>
      </c>
      <c r="AI3086" s="68" t="str">
        <v>Nov</v>
      </c>
      <c r="AJ3086" s="69">
        <f t="shared" si="581"/>
        <v>22</v>
      </c>
      <c r="AK3086" s="70"/>
      <c r="AL3086" s="71"/>
      <c r="AM3086" s="71" t="str">
        <v>2019</v>
      </c>
      <c r="AN3086" s="70"/>
      <c r="AO3086" s="70" t="s">
        <v>123</v>
      </c>
      <c r="AP3086" s="74">
        <f ca="1"/>
        <v>211</v>
      </c>
    </row>
    <row r="3087" spans="1:42" ht="14.4">
      <c r="A3087" s="55" t="s">
        <v>20060</v>
      </c>
      <c r="B3087" s="56" t="s">
        <v>89</v>
      </c>
      <c r="C3087" s="57">
        <v>43825</v>
      </c>
      <c r="D3087" s="56" t="s">
        <v>90</v>
      </c>
      <c r="E3087" s="56" t="s">
        <v>105</v>
      </c>
      <c r="F3087" s="58" t="s">
        <v>106</v>
      </c>
      <c r="G3087" s="58" t="s">
        <v>107</v>
      </c>
      <c r="H3087" s="56" t="s">
        <v>105</v>
      </c>
      <c r="I3087" s="59"/>
      <c r="J3087" s="59">
        <f t="shared" si="626"/>
        <v>43855</v>
      </c>
      <c r="K3087" s="56" t="s">
        <v>18</v>
      </c>
      <c r="L3087" s="56" t="s">
        <v>108</v>
      </c>
      <c r="M3087" s="60" t="s">
        <v>3247</v>
      </c>
      <c r="N3087" s="56" t="s">
        <v>20061</v>
      </c>
      <c r="O3087" s="56" t="s">
        <v>95</v>
      </c>
      <c r="P3087" s="56" t="s">
        <v>20062</v>
      </c>
      <c r="Q3087" s="56" t="s">
        <v>117</v>
      </c>
      <c r="R3087" s="59"/>
      <c r="S3087" s="56" t="s">
        <v>108</v>
      </c>
      <c r="T3087" s="56" t="s">
        <v>108</v>
      </c>
      <c r="U3087" s="57"/>
      <c r="V3087" s="62" t="s">
        <v>122</v>
      </c>
      <c r="W3087" s="62" t="s">
        <v>122</v>
      </c>
      <c r="X3087" s="59"/>
      <c r="Y3087" s="56" t="s">
        <v>108</v>
      </c>
      <c r="Z3087" s="56" t="s">
        <v>121</v>
      </c>
      <c r="AA3087" s="57">
        <v>43837</v>
      </c>
      <c r="AB3087" s="63" t="s">
        <v>238</v>
      </c>
      <c r="AC3087" s="64" t="s">
        <v>20063</v>
      </c>
      <c r="AD3087" s="56" t="s">
        <v>97</v>
      </c>
      <c r="AE3087" s="56" t="s">
        <v>119</v>
      </c>
      <c r="AF3087" s="61"/>
      <c r="AG3087" s="61"/>
      <c r="AH3087" s="67" t="str">
        <v>Dec</v>
      </c>
      <c r="AI3087" s="68" t="str">
        <v>Jan</v>
      </c>
      <c r="AJ3087" s="69">
        <f t="shared" si="581"/>
        <v>12</v>
      </c>
      <c r="AK3087" s="70"/>
      <c r="AL3087" s="71"/>
      <c r="AM3087" s="71" t="str">
        <v>2019</v>
      </c>
      <c r="AN3087" s="70"/>
      <c r="AO3087" s="70" t="s">
        <v>123</v>
      </c>
      <c r="AP3087" s="74">
        <f ca="1"/>
        <v>134</v>
      </c>
    </row>
    <row r="3088" spans="1:42" ht="26.5">
      <c r="A3088" s="55" t="s">
        <v>20064</v>
      </c>
      <c r="B3088" s="56" t="s">
        <v>89</v>
      </c>
      <c r="C3088" s="57">
        <v>43819</v>
      </c>
      <c r="D3088" s="56" t="s">
        <v>90</v>
      </c>
      <c r="E3088" s="56" t="s">
        <v>105</v>
      </c>
      <c r="F3088" s="58" t="s">
        <v>106</v>
      </c>
      <c r="G3088" s="58" t="s">
        <v>107</v>
      </c>
      <c r="H3088" s="56" t="s">
        <v>105</v>
      </c>
      <c r="I3088" s="59"/>
      <c r="J3088" s="59">
        <f t="shared" si="626"/>
        <v>43849</v>
      </c>
      <c r="K3088" s="56" t="s">
        <v>18</v>
      </c>
      <c r="L3088" s="56" t="s">
        <v>108</v>
      </c>
      <c r="M3088" s="60" t="s">
        <v>20065</v>
      </c>
      <c r="N3088" s="56" t="s">
        <v>20066</v>
      </c>
      <c r="O3088" s="56" t="s">
        <v>95</v>
      </c>
      <c r="P3088" s="56" t="s">
        <v>20067</v>
      </c>
      <c r="Q3088" s="56" t="s">
        <v>117</v>
      </c>
      <c r="R3088" s="59"/>
      <c r="S3088" s="56" t="s">
        <v>108</v>
      </c>
      <c r="T3088" s="56" t="s">
        <v>108</v>
      </c>
      <c r="U3088" s="57"/>
      <c r="V3088" s="62" t="s">
        <v>122</v>
      </c>
      <c r="W3088" s="62" t="s">
        <v>122</v>
      </c>
      <c r="X3088" s="59"/>
      <c r="Y3088" s="56" t="s">
        <v>108</v>
      </c>
      <c r="Z3088" s="56" t="s">
        <v>121</v>
      </c>
      <c r="AA3088" s="57">
        <v>43833</v>
      </c>
      <c r="AB3088" s="63" t="s">
        <v>238</v>
      </c>
      <c r="AC3088" s="60" t="s">
        <v>20068</v>
      </c>
      <c r="AD3088" s="56" t="s">
        <v>97</v>
      </c>
      <c r="AE3088" s="56" t="s">
        <v>119</v>
      </c>
      <c r="AF3088" s="61"/>
      <c r="AG3088" s="61"/>
      <c r="AH3088" s="67" t="str">
        <v>Dec</v>
      </c>
      <c r="AI3088" s="68" t="str">
        <v>Jan</v>
      </c>
      <c r="AJ3088" s="69">
        <f t="shared" si="581"/>
        <v>14</v>
      </c>
      <c r="AK3088" s="70"/>
      <c r="AL3088" s="71"/>
      <c r="AM3088" s="71" t="str">
        <v>2019</v>
      </c>
      <c r="AN3088" s="70"/>
      <c r="AO3088" s="70" t="s">
        <v>123</v>
      </c>
      <c r="AP3088" s="74">
        <f ca="1"/>
        <v>140</v>
      </c>
    </row>
    <row r="3089" spans="1:42" ht="14.4">
      <c r="A3089" s="55" t="s">
        <v>20069</v>
      </c>
      <c r="B3089" s="56" t="s">
        <v>89</v>
      </c>
      <c r="C3089" s="57">
        <v>43819</v>
      </c>
      <c r="D3089" s="56" t="s">
        <v>90</v>
      </c>
      <c r="E3089" s="56" t="s">
        <v>105</v>
      </c>
      <c r="F3089" s="58" t="s">
        <v>106</v>
      </c>
      <c r="G3089" s="58" t="s">
        <v>107</v>
      </c>
      <c r="H3089" s="56" t="s">
        <v>105</v>
      </c>
      <c r="I3089" s="59"/>
      <c r="J3089" s="59">
        <f t="shared" si="626"/>
        <v>43849</v>
      </c>
      <c r="K3089" s="56" t="s">
        <v>18</v>
      </c>
      <c r="L3089" s="56" t="s">
        <v>108</v>
      </c>
      <c r="M3089" s="60" t="s">
        <v>20065</v>
      </c>
      <c r="N3089" s="56" t="s">
        <v>20070</v>
      </c>
      <c r="O3089" s="56" t="s">
        <v>95</v>
      </c>
      <c r="P3089" s="56" t="s">
        <v>20071</v>
      </c>
      <c r="Q3089" s="56" t="s">
        <v>117</v>
      </c>
      <c r="R3089" s="59"/>
      <c r="S3089" s="56" t="s">
        <v>108</v>
      </c>
      <c r="T3089" s="56" t="s">
        <v>108</v>
      </c>
      <c r="U3089" s="57"/>
      <c r="V3089" s="62" t="s">
        <v>122</v>
      </c>
      <c r="W3089" s="62" t="s">
        <v>122</v>
      </c>
      <c r="X3089" s="59"/>
      <c r="Y3089" s="56" t="s">
        <v>108</v>
      </c>
      <c r="Z3089" s="56" t="s">
        <v>121</v>
      </c>
      <c r="AA3089" s="57">
        <v>43833</v>
      </c>
      <c r="AB3089" s="63" t="s">
        <v>238</v>
      </c>
      <c r="AC3089" s="64" t="s">
        <v>20072</v>
      </c>
      <c r="AD3089" s="56" t="s">
        <v>97</v>
      </c>
      <c r="AE3089" s="56" t="s">
        <v>119</v>
      </c>
      <c r="AF3089" s="61"/>
      <c r="AG3089" s="61"/>
      <c r="AH3089" s="67" t="str">
        <v>Dec</v>
      </c>
      <c r="AI3089" s="68" t="str">
        <v>Jan</v>
      </c>
      <c r="AJ3089" s="69">
        <f t="shared" si="581"/>
        <v>14</v>
      </c>
      <c r="AK3089" s="70"/>
      <c r="AL3089" s="71"/>
      <c r="AM3089" s="71" t="str">
        <v>2019</v>
      </c>
      <c r="AN3089" s="70"/>
      <c r="AO3089" s="70" t="s">
        <v>123</v>
      </c>
      <c r="AP3089" s="74">
        <f ca="1"/>
        <v>140</v>
      </c>
    </row>
    <row r="3090" spans="1:42" ht="14.4">
      <c r="A3090" s="55" t="s">
        <v>20073</v>
      </c>
      <c r="B3090" s="56" t="s">
        <v>89</v>
      </c>
      <c r="C3090" s="57">
        <v>43704</v>
      </c>
      <c r="D3090" s="56" t="s">
        <v>119</v>
      </c>
      <c r="E3090" s="56" t="s">
        <v>32</v>
      </c>
      <c r="F3090" s="58" t="s">
        <v>106</v>
      </c>
      <c r="G3090" s="58" t="s">
        <v>177</v>
      </c>
      <c r="H3090" s="56" t="s">
        <v>32</v>
      </c>
      <c r="I3090" s="59"/>
      <c r="J3090" s="59">
        <f t="shared" si="626"/>
        <v>43734</v>
      </c>
      <c r="K3090" s="56" t="s">
        <v>18</v>
      </c>
      <c r="L3090" s="56" t="s">
        <v>18</v>
      </c>
      <c r="M3090" s="60" t="s">
        <v>20074</v>
      </c>
      <c r="N3090" s="56"/>
      <c r="O3090" s="56" t="s">
        <v>29</v>
      </c>
      <c r="P3090" s="56" t="s">
        <v>19159</v>
      </c>
      <c r="Q3090" s="56" t="s">
        <v>17</v>
      </c>
      <c r="R3090" s="57"/>
      <c r="S3090" s="56"/>
      <c r="T3090" s="56" t="s">
        <v>18</v>
      </c>
      <c r="U3090" s="59"/>
      <c r="V3090" s="77"/>
      <c r="W3090" s="77"/>
      <c r="X3090" s="59"/>
      <c r="Y3090" s="61"/>
      <c r="Z3090" s="56" t="s">
        <v>123</v>
      </c>
      <c r="AA3090" s="57">
        <v>43704</v>
      </c>
      <c r="AB3090" s="75"/>
      <c r="AC3090" s="64" t="s">
        <v>20075</v>
      </c>
      <c r="AD3090" s="56" t="s">
        <v>294</v>
      </c>
      <c r="AE3090" s="61"/>
      <c r="AF3090" s="61"/>
      <c r="AG3090" s="61"/>
      <c r="AH3090" s="67" t="str">
        <v>Aug</v>
      </c>
      <c r="AI3090" s="68" t="str">
        <v>Aug</v>
      </c>
      <c r="AJ3090" s="69">
        <f t="shared" si="581"/>
        <v>0</v>
      </c>
      <c r="AK3090" s="70" t="str">
        <f t="shared" ref="AK3090:AK3092" si="633">IF(R3090="","",SUM(R3090+30))</f>
        <v/>
      </c>
      <c r="AL3090" s="71" t="s">
        <v>17409</v>
      </c>
      <c r="AM3090" s="71" t="str">
        <v>2019</v>
      </c>
      <c r="AN3090" s="70">
        <f>IF(C3090="","",SUM(C3090+10))</f>
        <v>43714</v>
      </c>
      <c r="AO3090" s="70" t="s">
        <v>123</v>
      </c>
      <c r="AP3090" s="74">
        <f ca="1"/>
        <v>255</v>
      </c>
    </row>
    <row r="3091" spans="1:42" ht="14.4">
      <c r="A3091" s="55" t="s">
        <v>20076</v>
      </c>
      <c r="B3091" s="56" t="s">
        <v>700</v>
      </c>
      <c r="C3091" s="57">
        <v>43756</v>
      </c>
      <c r="D3091" s="56" t="s">
        <v>90</v>
      </c>
      <c r="E3091" s="56" t="s">
        <v>276</v>
      </c>
      <c r="F3091" s="58" t="s">
        <v>214</v>
      </c>
      <c r="G3091" s="58" t="s">
        <v>214</v>
      </c>
      <c r="H3091" s="56" t="s">
        <v>276</v>
      </c>
      <c r="I3091" s="59"/>
      <c r="J3091" s="59">
        <f t="shared" si="626"/>
        <v>43786</v>
      </c>
      <c r="K3091" s="56"/>
      <c r="L3091" s="56"/>
      <c r="M3091" s="60" t="s">
        <v>20077</v>
      </c>
      <c r="N3091" s="56" t="s">
        <v>20077</v>
      </c>
      <c r="O3091" s="56"/>
      <c r="P3091" s="56"/>
      <c r="Q3091" s="56" t="s">
        <v>96</v>
      </c>
      <c r="R3091" s="59"/>
      <c r="S3091" s="56"/>
      <c r="T3091" s="56"/>
      <c r="U3091" s="57"/>
      <c r="V3091" s="77"/>
      <c r="W3091" s="77"/>
      <c r="X3091" s="59"/>
      <c r="Y3091" s="56" t="s">
        <v>108</v>
      </c>
      <c r="Z3091" s="61"/>
      <c r="AA3091" s="57"/>
      <c r="AB3091" s="75"/>
      <c r="AC3091" s="64" t="s">
        <v>20078</v>
      </c>
      <c r="AD3091" s="56"/>
      <c r="AE3091" s="56"/>
      <c r="AF3091" s="61"/>
      <c r="AG3091" s="61"/>
      <c r="AH3091" s="67" t="str">
        <v>Oct</v>
      </c>
      <c r="AI3091" s="68" t="str">
        <v/>
      </c>
      <c r="AJ3091" s="69" t="str">
        <f t="shared" si="581"/>
        <v/>
      </c>
      <c r="AK3091" s="70" t="str">
        <f t="shared" si="633"/>
        <v/>
      </c>
      <c r="AL3091" s="71" t="s">
        <v>17409</v>
      </c>
      <c r="AM3091" s="71" t="str">
        <v>2019</v>
      </c>
      <c r="AN3091" s="70"/>
      <c r="AO3091" s="70" t="s">
        <v>123</v>
      </c>
      <c r="AP3091" s="74">
        <f ca="1"/>
        <v>203</v>
      </c>
    </row>
    <row r="3092" spans="1:42" ht="14.4">
      <c r="A3092" s="55" t="s">
        <v>20079</v>
      </c>
      <c r="B3092" s="56" t="s">
        <v>89</v>
      </c>
      <c r="C3092" s="57">
        <v>43549</v>
      </c>
      <c r="D3092" s="56" t="s">
        <v>119</v>
      </c>
      <c r="E3092" s="56" t="s">
        <v>112</v>
      </c>
      <c r="F3092" s="58" t="s">
        <v>106</v>
      </c>
      <c r="G3092" s="58" t="s">
        <v>113</v>
      </c>
      <c r="H3092" s="56" t="s">
        <v>112</v>
      </c>
      <c r="I3092" s="59"/>
      <c r="J3092" s="59">
        <f t="shared" si="626"/>
        <v>43579</v>
      </c>
      <c r="K3092" s="56" t="s">
        <v>18</v>
      </c>
      <c r="L3092" s="56" t="s">
        <v>14</v>
      </c>
      <c r="M3092" s="60" t="s">
        <v>20080</v>
      </c>
      <c r="N3092" s="56" t="s">
        <v>20081</v>
      </c>
      <c r="O3092" s="56" t="s">
        <v>249</v>
      </c>
      <c r="P3092" s="56" t="s">
        <v>20082</v>
      </c>
      <c r="Q3092" s="56" t="s">
        <v>116</v>
      </c>
      <c r="R3092" s="57">
        <v>43551</v>
      </c>
      <c r="S3092" s="56" t="s">
        <v>108</v>
      </c>
      <c r="T3092" s="56" t="s">
        <v>108</v>
      </c>
      <c r="U3092" s="59"/>
      <c r="V3092" s="77"/>
      <c r="W3092" s="62" t="s">
        <v>108</v>
      </c>
      <c r="X3092" s="59"/>
      <c r="Y3092" s="56" t="s">
        <v>108</v>
      </c>
      <c r="Z3092" s="56" t="s">
        <v>123</v>
      </c>
      <c r="AA3092" s="57">
        <v>43551</v>
      </c>
      <c r="AB3092" s="63" t="s">
        <v>168</v>
      </c>
      <c r="AC3092" s="64" t="s">
        <v>257</v>
      </c>
      <c r="AD3092" s="56" t="s">
        <v>118</v>
      </c>
      <c r="AE3092" s="56" t="s">
        <v>119</v>
      </c>
      <c r="AF3092" s="61"/>
      <c r="AG3092" s="61"/>
      <c r="AH3092" s="67" t="str">
        <v>Mar</v>
      </c>
      <c r="AI3092" s="68" t="str">
        <v>Mar</v>
      </c>
      <c r="AJ3092" s="69">
        <f t="shared" si="581"/>
        <v>2</v>
      </c>
      <c r="AK3092" s="70">
        <f t="shared" si="633"/>
        <v>43581</v>
      </c>
      <c r="AL3092" s="71">
        <v>30</v>
      </c>
      <c r="AM3092" s="71" t="str">
        <v>2019</v>
      </c>
      <c r="AN3092" s="70">
        <f>IF(C3092="","",SUM(C3092+10))</f>
        <v>43559</v>
      </c>
      <c r="AO3092" s="70" t="s">
        <v>121</v>
      </c>
      <c r="AP3092" s="74">
        <f ca="1"/>
        <v>410</v>
      </c>
    </row>
    <row r="3093" spans="1:42" ht="14.4">
      <c r="A3093" s="55" t="s">
        <v>20083</v>
      </c>
      <c r="B3093" s="56" t="s">
        <v>89</v>
      </c>
      <c r="C3093" s="57">
        <v>43810</v>
      </c>
      <c r="D3093" s="56" t="s">
        <v>90</v>
      </c>
      <c r="E3093" s="56" t="s">
        <v>91</v>
      </c>
      <c r="F3093" s="58" t="s">
        <v>92</v>
      </c>
      <c r="G3093" s="58" t="s">
        <v>93</v>
      </c>
      <c r="H3093" s="56" t="s">
        <v>91</v>
      </c>
      <c r="I3093" s="59"/>
      <c r="J3093" s="59">
        <f t="shared" si="626"/>
        <v>43840</v>
      </c>
      <c r="K3093" s="56" t="s">
        <v>18</v>
      </c>
      <c r="L3093" s="56" t="s">
        <v>14</v>
      </c>
      <c r="M3093" s="60" t="s">
        <v>20084</v>
      </c>
      <c r="N3093" s="56" t="s">
        <v>20084</v>
      </c>
      <c r="O3093" s="56" t="s">
        <v>114</v>
      </c>
      <c r="P3093" s="56" t="s">
        <v>20085</v>
      </c>
      <c r="Q3093" s="56" t="s">
        <v>96</v>
      </c>
      <c r="R3093" s="59"/>
      <c r="S3093" s="56"/>
      <c r="T3093" s="56"/>
      <c r="U3093" s="57"/>
      <c r="V3093" s="77"/>
      <c r="W3093" s="62" t="s">
        <v>108</v>
      </c>
      <c r="X3093" s="59"/>
      <c r="Y3093" s="56" t="s">
        <v>108</v>
      </c>
      <c r="Z3093" s="56" t="s">
        <v>121</v>
      </c>
      <c r="AA3093" s="57">
        <v>43833</v>
      </c>
      <c r="AB3093" s="75"/>
      <c r="AC3093" s="64" t="s">
        <v>20086</v>
      </c>
      <c r="AD3093" s="56" t="s">
        <v>97</v>
      </c>
      <c r="AE3093" s="56" t="s">
        <v>90</v>
      </c>
      <c r="AF3093" s="61"/>
      <c r="AG3093" s="61"/>
      <c r="AH3093" s="67" t="str">
        <v>Dec</v>
      </c>
      <c r="AI3093" s="68" t="str">
        <v>Jan</v>
      </c>
      <c r="AJ3093" s="69">
        <f t="shared" si="581"/>
        <v>23</v>
      </c>
      <c r="AK3093" s="70"/>
      <c r="AL3093" s="71"/>
      <c r="AM3093" s="71" t="str">
        <v>2019</v>
      </c>
      <c r="AN3093" s="70"/>
      <c r="AO3093" s="70" t="s">
        <v>123</v>
      </c>
      <c r="AP3093" s="74">
        <f ca="1"/>
        <v>149</v>
      </c>
    </row>
    <row r="3094" spans="1:42" ht="14.4">
      <c r="A3094" s="55" t="s">
        <v>20087</v>
      </c>
      <c r="B3094" s="56" t="s">
        <v>89</v>
      </c>
      <c r="C3094" s="57">
        <v>43488</v>
      </c>
      <c r="D3094" s="56" t="s">
        <v>90</v>
      </c>
      <c r="E3094" s="56" t="s">
        <v>140</v>
      </c>
      <c r="F3094" s="58" t="s">
        <v>106</v>
      </c>
      <c r="G3094" s="58" t="s">
        <v>107</v>
      </c>
      <c r="H3094" s="56" t="s">
        <v>140</v>
      </c>
      <c r="I3094" s="57"/>
      <c r="J3094" s="57">
        <f t="shared" si="626"/>
        <v>43518</v>
      </c>
      <c r="K3094" s="56" t="s">
        <v>18</v>
      </c>
      <c r="L3094" s="56" t="s">
        <v>14</v>
      </c>
      <c r="M3094" s="60" t="s">
        <v>20088</v>
      </c>
      <c r="N3094" s="56" t="s">
        <v>20089</v>
      </c>
      <c r="O3094" s="56" t="s">
        <v>22</v>
      </c>
      <c r="P3094" s="56" t="s">
        <v>20090</v>
      </c>
      <c r="Q3094" s="56" t="s">
        <v>17</v>
      </c>
      <c r="R3094" s="57"/>
      <c r="S3094" s="56" t="s">
        <v>14</v>
      </c>
      <c r="T3094" s="56" t="s">
        <v>108</v>
      </c>
      <c r="U3094" s="57"/>
      <c r="V3094" s="62"/>
      <c r="W3094" s="62" t="s">
        <v>108</v>
      </c>
      <c r="X3094" s="57"/>
      <c r="Y3094" s="56" t="s">
        <v>292</v>
      </c>
      <c r="Z3094" s="56" t="s">
        <v>123</v>
      </c>
      <c r="AA3094" s="57">
        <v>43488</v>
      </c>
      <c r="AB3094" s="63" t="s">
        <v>293</v>
      </c>
      <c r="AC3094" s="64" t="s">
        <v>20091</v>
      </c>
      <c r="AD3094" s="65" t="s">
        <v>294</v>
      </c>
      <c r="AE3094" s="65"/>
      <c r="AF3094" s="66"/>
      <c r="AG3094" s="66"/>
      <c r="AH3094" s="67" t="str">
        <v>Jan</v>
      </c>
      <c r="AI3094" s="68" t="str">
        <v>Jan</v>
      </c>
      <c r="AJ3094" s="69">
        <f t="shared" si="581"/>
        <v>0</v>
      </c>
      <c r="AK3094" s="70" t="str">
        <f t="shared" ref="AK3094:AK3099" si="634">IF(R3094="","",SUM(R3094+30))</f>
        <v/>
      </c>
      <c r="AL3094" s="71" t="s">
        <v>17409</v>
      </c>
      <c r="AM3094" s="71" t="str">
        <v>2019</v>
      </c>
      <c r="AN3094" s="70">
        <f t="shared" ref="AN3094:AN3099" si="635">IF(C3094="","",SUM(C3094+10))</f>
        <v>43498</v>
      </c>
      <c r="AO3094" s="70" t="s">
        <v>123</v>
      </c>
      <c r="AP3094" s="74">
        <f ca="1"/>
        <v>471</v>
      </c>
    </row>
    <row r="3095" spans="1:42" ht="14.4">
      <c r="A3095" s="55" t="s">
        <v>20092</v>
      </c>
      <c r="B3095" s="56" t="s">
        <v>89</v>
      </c>
      <c r="C3095" s="57">
        <v>43496</v>
      </c>
      <c r="D3095" s="56" t="s">
        <v>90</v>
      </c>
      <c r="E3095" s="56" t="s">
        <v>140</v>
      </c>
      <c r="F3095" s="58" t="s">
        <v>106</v>
      </c>
      <c r="G3095" s="58" t="s">
        <v>107</v>
      </c>
      <c r="H3095" s="56" t="s">
        <v>140</v>
      </c>
      <c r="I3095" s="57"/>
      <c r="J3095" s="57">
        <f t="shared" si="626"/>
        <v>43526</v>
      </c>
      <c r="K3095" s="56" t="s">
        <v>18</v>
      </c>
      <c r="L3095" s="56" t="s">
        <v>18</v>
      </c>
      <c r="M3095" s="60" t="s">
        <v>20088</v>
      </c>
      <c r="N3095" s="56" t="s">
        <v>20088</v>
      </c>
      <c r="O3095" s="56" t="s">
        <v>22</v>
      </c>
      <c r="P3095" s="56" t="s">
        <v>20090</v>
      </c>
      <c r="Q3095" s="56" t="s">
        <v>17</v>
      </c>
      <c r="R3095" s="57">
        <v>43496</v>
      </c>
      <c r="S3095" s="56" t="s">
        <v>108</v>
      </c>
      <c r="T3095" s="56" t="s">
        <v>108</v>
      </c>
      <c r="U3095" s="57">
        <v>43496</v>
      </c>
      <c r="V3095" s="62"/>
      <c r="W3095" s="62">
        <v>4</v>
      </c>
      <c r="X3095" s="57">
        <v>43507</v>
      </c>
      <c r="Y3095" s="56" t="s">
        <v>108</v>
      </c>
      <c r="Z3095" s="56" t="s">
        <v>121</v>
      </c>
      <c r="AA3095" s="57">
        <v>43508</v>
      </c>
      <c r="AB3095" s="63" t="s">
        <v>127</v>
      </c>
      <c r="AC3095" s="60" t="s">
        <v>20093</v>
      </c>
      <c r="AD3095" s="65" t="s">
        <v>97</v>
      </c>
      <c r="AE3095" s="65" t="s">
        <v>119</v>
      </c>
      <c r="AF3095" s="66"/>
      <c r="AG3095" s="66"/>
      <c r="AH3095" s="67" t="str">
        <v>Jan</v>
      </c>
      <c r="AI3095" s="68" t="str">
        <v>Feb</v>
      </c>
      <c r="AJ3095" s="69">
        <f t="shared" si="581"/>
        <v>12</v>
      </c>
      <c r="AK3095" s="70">
        <f t="shared" si="634"/>
        <v>43526</v>
      </c>
      <c r="AL3095" s="71">
        <v>18</v>
      </c>
      <c r="AM3095" s="71" t="str">
        <v>2019</v>
      </c>
      <c r="AN3095" s="70">
        <f t="shared" si="635"/>
        <v>43506</v>
      </c>
      <c r="AO3095" s="70" t="s">
        <v>121</v>
      </c>
      <c r="AP3095" s="74">
        <f ca="1"/>
        <v>463</v>
      </c>
    </row>
    <row r="3096" spans="1:42" ht="14.4">
      <c r="A3096" s="55" t="s">
        <v>20094</v>
      </c>
      <c r="B3096" s="56" t="s">
        <v>89</v>
      </c>
      <c r="C3096" s="57">
        <v>43635</v>
      </c>
      <c r="D3096" s="56" t="s">
        <v>90</v>
      </c>
      <c r="E3096" s="56" t="s">
        <v>276</v>
      </c>
      <c r="F3096" s="58" t="s">
        <v>214</v>
      </c>
      <c r="G3096" s="58" t="s">
        <v>214</v>
      </c>
      <c r="H3096" s="56" t="s">
        <v>276</v>
      </c>
      <c r="I3096" s="57"/>
      <c r="J3096" s="57">
        <f t="shared" si="626"/>
        <v>43665</v>
      </c>
      <c r="K3096" s="56" t="s">
        <v>18</v>
      </c>
      <c r="L3096" s="56" t="s">
        <v>18</v>
      </c>
      <c r="M3096" s="60" t="s">
        <v>20088</v>
      </c>
      <c r="N3096" s="56" t="s">
        <v>20095</v>
      </c>
      <c r="O3096" s="56"/>
      <c r="P3096" s="61"/>
      <c r="Q3096" s="61"/>
      <c r="R3096" s="57"/>
      <c r="S3096" s="56"/>
      <c r="T3096" s="56"/>
      <c r="U3096" s="57">
        <v>43648</v>
      </c>
      <c r="V3096" s="62"/>
      <c r="W3096" s="62">
        <v>15</v>
      </c>
      <c r="X3096" s="378">
        <v>43654</v>
      </c>
      <c r="Y3096" s="56"/>
      <c r="Z3096" s="56" t="s">
        <v>121</v>
      </c>
      <c r="AA3096" s="57">
        <v>43655</v>
      </c>
      <c r="AB3096" s="63"/>
      <c r="AC3096" s="64" t="s">
        <v>20096</v>
      </c>
      <c r="AD3096" s="65" t="s">
        <v>97</v>
      </c>
      <c r="AE3096" s="56" t="s">
        <v>119</v>
      </c>
      <c r="AF3096" s="61"/>
      <c r="AG3096" s="61"/>
      <c r="AH3096" s="67" t="str">
        <v>Jun</v>
      </c>
      <c r="AI3096" s="68" t="str">
        <v>Jul</v>
      </c>
      <c r="AJ3096" s="69">
        <f t="shared" si="581"/>
        <v>20</v>
      </c>
      <c r="AK3096" s="70" t="str">
        <f t="shared" si="634"/>
        <v/>
      </c>
      <c r="AL3096" s="71" t="s">
        <v>17409</v>
      </c>
      <c r="AM3096" s="71" t="str">
        <v>2019</v>
      </c>
      <c r="AN3096" s="70">
        <f t="shared" si="635"/>
        <v>43645</v>
      </c>
      <c r="AO3096" s="70" t="s">
        <v>123</v>
      </c>
      <c r="AP3096" s="74">
        <f ca="1"/>
        <v>324</v>
      </c>
    </row>
    <row r="3097" spans="1:42" ht="14.4">
      <c r="A3097" s="55" t="s">
        <v>20097</v>
      </c>
      <c r="B3097" s="56" t="s">
        <v>89</v>
      </c>
      <c r="C3097" s="57">
        <v>43727</v>
      </c>
      <c r="D3097" s="56" t="s">
        <v>90</v>
      </c>
      <c r="E3097" s="56" t="s">
        <v>32</v>
      </c>
      <c r="F3097" s="58" t="s">
        <v>106</v>
      </c>
      <c r="G3097" s="58" t="s">
        <v>107</v>
      </c>
      <c r="H3097" s="56" t="s">
        <v>140</v>
      </c>
      <c r="I3097" s="59"/>
      <c r="J3097" s="59">
        <f t="shared" si="626"/>
        <v>43757</v>
      </c>
      <c r="K3097" s="56" t="s">
        <v>18</v>
      </c>
      <c r="L3097" s="56" t="s">
        <v>18</v>
      </c>
      <c r="M3097" s="60" t="s">
        <v>20098</v>
      </c>
      <c r="N3097" s="56" t="s">
        <v>20099</v>
      </c>
      <c r="O3097" s="56" t="s">
        <v>44</v>
      </c>
      <c r="P3097" s="56" t="s">
        <v>1431</v>
      </c>
      <c r="Q3097" s="56" t="s">
        <v>154</v>
      </c>
      <c r="R3097" s="57"/>
      <c r="S3097" s="56" t="s">
        <v>108</v>
      </c>
      <c r="T3097" s="56" t="s">
        <v>108</v>
      </c>
      <c r="U3097" s="59"/>
      <c r="V3097" s="77"/>
      <c r="W3097" s="62">
        <v>0</v>
      </c>
      <c r="X3097" s="59"/>
      <c r="Y3097" s="56" t="s">
        <v>108</v>
      </c>
      <c r="Z3097" s="56" t="s">
        <v>121</v>
      </c>
      <c r="AA3097" s="57">
        <v>43731</v>
      </c>
      <c r="AB3097" s="63" t="s">
        <v>289</v>
      </c>
      <c r="AC3097" s="64" t="s">
        <v>20100</v>
      </c>
      <c r="AD3097" s="65" t="s">
        <v>97</v>
      </c>
      <c r="AE3097" s="56" t="s">
        <v>90</v>
      </c>
      <c r="AF3097" s="61"/>
      <c r="AG3097" s="61"/>
      <c r="AH3097" s="67" t="str">
        <v>Sep</v>
      </c>
      <c r="AI3097" s="68" t="str">
        <v>Sep</v>
      </c>
      <c r="AJ3097" s="69">
        <f t="shared" si="581"/>
        <v>4</v>
      </c>
      <c r="AK3097" s="70" t="str">
        <f t="shared" si="634"/>
        <v/>
      </c>
      <c r="AL3097" s="71" t="s">
        <v>17409</v>
      </c>
      <c r="AM3097" s="71" t="str">
        <v>2019</v>
      </c>
      <c r="AN3097" s="70">
        <f t="shared" si="635"/>
        <v>43737</v>
      </c>
      <c r="AO3097" s="70" t="s">
        <v>123</v>
      </c>
      <c r="AP3097" s="74">
        <f ca="1"/>
        <v>232</v>
      </c>
    </row>
    <row r="3098" spans="1:42" ht="14.4">
      <c r="A3098" s="55" t="s">
        <v>20101</v>
      </c>
      <c r="B3098" s="56" t="s">
        <v>89</v>
      </c>
      <c r="C3098" s="57">
        <v>43712</v>
      </c>
      <c r="D3098" s="56" t="s">
        <v>90</v>
      </c>
      <c r="E3098" s="56" t="s">
        <v>12</v>
      </c>
      <c r="F3098" s="58" t="s">
        <v>106</v>
      </c>
      <c r="G3098" s="58" t="s">
        <v>107</v>
      </c>
      <c r="H3098" s="56" t="s">
        <v>12</v>
      </c>
      <c r="I3098" s="57"/>
      <c r="J3098" s="57">
        <f t="shared" si="626"/>
        <v>43742</v>
      </c>
      <c r="K3098" s="56" t="s">
        <v>18</v>
      </c>
      <c r="L3098" s="56" t="s">
        <v>18</v>
      </c>
      <c r="M3098" s="60" t="s">
        <v>20102</v>
      </c>
      <c r="N3098" s="56"/>
      <c r="O3098" s="56" t="s">
        <v>271</v>
      </c>
      <c r="P3098" s="56" t="s">
        <v>20103</v>
      </c>
      <c r="Q3098" s="56" t="s">
        <v>17</v>
      </c>
      <c r="R3098" s="57"/>
      <c r="S3098" s="56"/>
      <c r="T3098" s="56"/>
      <c r="U3098" s="57"/>
      <c r="V3098" s="62"/>
      <c r="W3098" s="62"/>
      <c r="X3098" s="57"/>
      <c r="Y3098" s="56"/>
      <c r="Z3098" s="56" t="s">
        <v>121</v>
      </c>
      <c r="AA3098" s="57">
        <v>43721</v>
      </c>
      <c r="AB3098" s="75"/>
      <c r="AC3098" s="64"/>
      <c r="AD3098" s="65" t="s">
        <v>97</v>
      </c>
      <c r="AE3098" s="56" t="s">
        <v>90</v>
      </c>
      <c r="AF3098" s="61"/>
      <c r="AG3098" s="61"/>
      <c r="AH3098" s="67" t="str">
        <v>Sep</v>
      </c>
      <c r="AI3098" s="68" t="str">
        <v>Sep</v>
      </c>
      <c r="AJ3098" s="69">
        <f t="shared" si="581"/>
        <v>9</v>
      </c>
      <c r="AK3098" s="70" t="str">
        <f t="shared" si="634"/>
        <v/>
      </c>
      <c r="AL3098" s="71" t="s">
        <v>17409</v>
      </c>
      <c r="AM3098" s="71" t="str">
        <v>2019</v>
      </c>
      <c r="AN3098" s="70">
        <f t="shared" si="635"/>
        <v>43722</v>
      </c>
      <c r="AO3098" s="70" t="s">
        <v>123</v>
      </c>
      <c r="AP3098" s="74">
        <f ca="1"/>
        <v>247</v>
      </c>
    </row>
    <row r="3099" spans="1:42" ht="14.4">
      <c r="A3099" s="55" t="s">
        <v>20104</v>
      </c>
      <c r="B3099" s="56" t="s">
        <v>89</v>
      </c>
      <c r="C3099" s="57">
        <v>43644</v>
      </c>
      <c r="D3099" s="56" t="s">
        <v>119</v>
      </c>
      <c r="E3099" s="56" t="s">
        <v>112</v>
      </c>
      <c r="F3099" s="58" t="s">
        <v>106</v>
      </c>
      <c r="G3099" s="58" t="s">
        <v>113</v>
      </c>
      <c r="H3099" s="56" t="s">
        <v>112</v>
      </c>
      <c r="I3099" s="57"/>
      <c r="J3099" s="57">
        <f t="shared" si="626"/>
        <v>43674</v>
      </c>
      <c r="K3099" s="56"/>
      <c r="L3099" s="56" t="s">
        <v>18</v>
      </c>
      <c r="M3099" s="60" t="s">
        <v>20105</v>
      </c>
      <c r="N3099" s="56" t="s">
        <v>20106</v>
      </c>
      <c r="O3099" s="56" t="s">
        <v>249</v>
      </c>
      <c r="P3099" s="56" t="s">
        <v>5859</v>
      </c>
      <c r="Q3099" s="56" t="s">
        <v>116</v>
      </c>
      <c r="R3099" s="57"/>
      <c r="S3099" s="56" t="s">
        <v>18</v>
      </c>
      <c r="T3099" s="56" t="s">
        <v>14</v>
      </c>
      <c r="U3099" s="57">
        <v>43655</v>
      </c>
      <c r="V3099" s="62"/>
      <c r="W3099" s="62">
        <v>42</v>
      </c>
      <c r="X3099" s="57">
        <v>43665</v>
      </c>
      <c r="Y3099" s="56" t="s">
        <v>108</v>
      </c>
      <c r="Z3099" s="56" t="s">
        <v>121</v>
      </c>
      <c r="AA3099" s="57">
        <v>43665</v>
      </c>
      <c r="AB3099" s="63" t="s">
        <v>484</v>
      </c>
      <c r="AC3099" s="64" t="s">
        <v>20107</v>
      </c>
      <c r="AD3099" s="65" t="s">
        <v>97</v>
      </c>
      <c r="AE3099" s="56" t="s">
        <v>119</v>
      </c>
      <c r="AF3099" s="61"/>
      <c r="AG3099" s="61"/>
      <c r="AH3099" s="67" t="str">
        <v>Jun</v>
      </c>
      <c r="AI3099" s="68" t="str">
        <v>Jul</v>
      </c>
      <c r="AJ3099" s="69">
        <f t="shared" si="581"/>
        <v>21</v>
      </c>
      <c r="AK3099" s="70" t="str">
        <f t="shared" si="634"/>
        <v/>
      </c>
      <c r="AL3099" s="71" t="s">
        <v>17409</v>
      </c>
      <c r="AM3099" s="71" t="str">
        <v>2019</v>
      </c>
      <c r="AN3099" s="70">
        <f t="shared" si="635"/>
        <v>43654</v>
      </c>
      <c r="AO3099" s="70" t="s">
        <v>123</v>
      </c>
      <c r="AP3099" s="74">
        <f ca="1"/>
        <v>315</v>
      </c>
    </row>
    <row r="3100" spans="1:42" ht="14.4">
      <c r="A3100" s="55" t="s">
        <v>20108</v>
      </c>
      <c r="B3100" s="56" t="s">
        <v>89</v>
      </c>
      <c r="C3100" s="57">
        <v>43815</v>
      </c>
      <c r="D3100" s="56" t="s">
        <v>119</v>
      </c>
      <c r="E3100" s="56" t="s">
        <v>196</v>
      </c>
      <c r="F3100" s="58" t="s">
        <v>106</v>
      </c>
      <c r="G3100" s="58" t="s">
        <v>113</v>
      </c>
      <c r="H3100" s="56" t="s">
        <v>112</v>
      </c>
      <c r="I3100" s="59"/>
      <c r="J3100" s="59">
        <f t="shared" si="626"/>
        <v>43845</v>
      </c>
      <c r="K3100" s="56" t="s">
        <v>18</v>
      </c>
      <c r="L3100" s="56" t="s">
        <v>14</v>
      </c>
      <c r="M3100" s="60" t="s">
        <v>20105</v>
      </c>
      <c r="N3100" s="56" t="s">
        <v>20109</v>
      </c>
      <c r="O3100" s="56" t="s">
        <v>132</v>
      </c>
      <c r="P3100" s="56" t="s">
        <v>20110</v>
      </c>
      <c r="Q3100" s="56" t="s">
        <v>256</v>
      </c>
      <c r="R3100" s="57">
        <v>43818</v>
      </c>
      <c r="S3100" s="56" t="s">
        <v>108</v>
      </c>
      <c r="T3100" s="56" t="s">
        <v>108</v>
      </c>
      <c r="U3100" s="57"/>
      <c r="V3100" s="62">
        <v>25</v>
      </c>
      <c r="W3100" s="62">
        <v>25</v>
      </c>
      <c r="X3100" s="57">
        <v>43840</v>
      </c>
      <c r="Y3100" s="56" t="s">
        <v>108</v>
      </c>
      <c r="Z3100" s="56" t="s">
        <v>121</v>
      </c>
      <c r="AA3100" s="57">
        <v>43852</v>
      </c>
      <c r="AB3100" s="75"/>
      <c r="AC3100" s="64" t="s">
        <v>20111</v>
      </c>
      <c r="AD3100" s="56" t="s">
        <v>97</v>
      </c>
      <c r="AE3100" s="56" t="s">
        <v>119</v>
      </c>
      <c r="AF3100" s="61"/>
      <c r="AG3100" s="61"/>
      <c r="AH3100" s="67" t="str">
        <v>Dec</v>
      </c>
      <c r="AI3100" s="68" t="str">
        <v>Jan</v>
      </c>
      <c r="AJ3100" s="69">
        <f t="shared" si="581"/>
        <v>37</v>
      </c>
      <c r="AK3100" s="70"/>
      <c r="AL3100" s="71"/>
      <c r="AM3100" s="71" t="str">
        <v>2019</v>
      </c>
      <c r="AN3100" s="70"/>
      <c r="AO3100" s="70" t="s">
        <v>121</v>
      </c>
      <c r="AP3100" s="74">
        <f ca="1"/>
        <v>144</v>
      </c>
    </row>
    <row r="3101" spans="1:42" ht="14.4">
      <c r="A3101" s="55" t="s">
        <v>20112</v>
      </c>
      <c r="B3101" s="56" t="s">
        <v>89</v>
      </c>
      <c r="C3101" s="57">
        <v>43634</v>
      </c>
      <c r="D3101" s="56" t="s">
        <v>229</v>
      </c>
      <c r="E3101" s="56" t="s">
        <v>140</v>
      </c>
      <c r="F3101" s="58" t="s">
        <v>106</v>
      </c>
      <c r="G3101" s="58" t="s">
        <v>107</v>
      </c>
      <c r="H3101" s="56" t="s">
        <v>140</v>
      </c>
      <c r="I3101" s="57"/>
      <c r="J3101" s="57">
        <f t="shared" si="626"/>
        <v>43664</v>
      </c>
      <c r="K3101" s="56" t="s">
        <v>18</v>
      </c>
      <c r="L3101" s="56" t="s">
        <v>108</v>
      </c>
      <c r="M3101" s="60" t="s">
        <v>20113</v>
      </c>
      <c r="N3101" s="56" t="s">
        <v>20113</v>
      </c>
      <c r="O3101" s="61"/>
      <c r="P3101" s="56" t="s">
        <v>108</v>
      </c>
      <c r="Q3101" s="56" t="s">
        <v>237</v>
      </c>
      <c r="R3101" s="57"/>
      <c r="S3101" s="56" t="s">
        <v>108</v>
      </c>
      <c r="T3101" s="56" t="s">
        <v>108</v>
      </c>
      <c r="U3101" s="57"/>
      <c r="V3101" s="62"/>
      <c r="W3101" s="62"/>
      <c r="X3101" s="57"/>
      <c r="Y3101" s="56" t="s">
        <v>108</v>
      </c>
      <c r="Z3101" s="56" t="s">
        <v>108</v>
      </c>
      <c r="AA3101" s="57">
        <v>43655</v>
      </c>
      <c r="AB3101" s="63" t="s">
        <v>163</v>
      </c>
      <c r="AC3101" s="64" t="s">
        <v>20114</v>
      </c>
      <c r="AD3101" s="56" t="s">
        <v>179</v>
      </c>
      <c r="AE3101" s="56"/>
      <c r="AF3101" s="61"/>
      <c r="AG3101" s="61"/>
      <c r="AH3101" s="67" t="str">
        <v>Jun</v>
      </c>
      <c r="AI3101" s="68" t="str">
        <v>Jul</v>
      </c>
      <c r="AJ3101" s="69">
        <f t="shared" si="581"/>
        <v>21</v>
      </c>
      <c r="AK3101" s="70" t="str">
        <f t="shared" ref="AK3101:AK3105" si="636">IF(R3101="","",SUM(R3101+30))</f>
        <v/>
      </c>
      <c r="AL3101" s="71" t="s">
        <v>17409</v>
      </c>
      <c r="AM3101" s="71" t="str">
        <v>2019</v>
      </c>
      <c r="AN3101" s="70">
        <f t="shared" ref="AN3101:AN3103" si="637">IF(C3101="","",SUM(C3101+10))</f>
        <v>43644</v>
      </c>
      <c r="AO3101" s="70" t="s">
        <v>123</v>
      </c>
      <c r="AP3101" s="74">
        <f ca="1"/>
        <v>325</v>
      </c>
    </row>
    <row r="3102" spans="1:42" ht="14.4">
      <c r="A3102" s="55" t="s">
        <v>20115</v>
      </c>
      <c r="B3102" s="56" t="s">
        <v>89</v>
      </c>
      <c r="C3102" s="57">
        <v>43558</v>
      </c>
      <c r="D3102" s="56" t="s">
        <v>90</v>
      </c>
      <c r="E3102" s="56" t="s">
        <v>112</v>
      </c>
      <c r="F3102" s="58" t="s">
        <v>106</v>
      </c>
      <c r="G3102" s="58" t="s">
        <v>113</v>
      </c>
      <c r="H3102" s="56" t="s">
        <v>112</v>
      </c>
      <c r="I3102" s="57"/>
      <c r="J3102" s="57">
        <f t="shared" si="626"/>
        <v>43588</v>
      </c>
      <c r="K3102" s="56" t="s">
        <v>18</v>
      </c>
      <c r="L3102" s="56" t="s">
        <v>14</v>
      </c>
      <c r="M3102" s="60" t="s">
        <v>20116</v>
      </c>
      <c r="N3102" s="56" t="s">
        <v>20117</v>
      </c>
      <c r="O3102" s="56" t="s">
        <v>29</v>
      </c>
      <c r="P3102" s="56" t="s">
        <v>1886</v>
      </c>
      <c r="Q3102" s="56" t="s">
        <v>116</v>
      </c>
      <c r="R3102" s="57">
        <v>43560</v>
      </c>
      <c r="S3102" s="56" t="s">
        <v>108</v>
      </c>
      <c r="T3102" s="56" t="s">
        <v>108</v>
      </c>
      <c r="U3102" s="57"/>
      <c r="V3102" s="62"/>
      <c r="W3102" s="62" t="s">
        <v>108</v>
      </c>
      <c r="X3102" s="57"/>
      <c r="Y3102" s="56" t="s">
        <v>108</v>
      </c>
      <c r="Z3102" s="56" t="s">
        <v>123</v>
      </c>
      <c r="AA3102" s="57">
        <v>43558</v>
      </c>
      <c r="AB3102" s="63" t="s">
        <v>168</v>
      </c>
      <c r="AC3102" s="64" t="s">
        <v>257</v>
      </c>
      <c r="AD3102" s="56" t="s">
        <v>118</v>
      </c>
      <c r="AE3102" s="56" t="s">
        <v>119</v>
      </c>
      <c r="AF3102" s="61"/>
      <c r="AG3102" s="61"/>
      <c r="AH3102" s="67" t="str">
        <v>Apr</v>
      </c>
      <c r="AI3102" s="68" t="str">
        <v>Apr</v>
      </c>
      <c r="AJ3102" s="69">
        <f t="shared" si="581"/>
        <v>0</v>
      </c>
      <c r="AK3102" s="70">
        <f t="shared" si="636"/>
        <v>43590</v>
      </c>
      <c r="AL3102" s="71">
        <v>32</v>
      </c>
      <c r="AM3102" s="71" t="str">
        <v>2019</v>
      </c>
      <c r="AN3102" s="70">
        <f t="shared" si="637"/>
        <v>43568</v>
      </c>
      <c r="AO3102" s="70" t="s">
        <v>121</v>
      </c>
      <c r="AP3102" s="74">
        <f ca="1"/>
        <v>401</v>
      </c>
    </row>
    <row r="3103" spans="1:42" ht="14.4">
      <c r="A3103" s="55" t="s">
        <v>20118</v>
      </c>
      <c r="B3103" s="56" t="s">
        <v>89</v>
      </c>
      <c r="C3103" s="57">
        <v>43726</v>
      </c>
      <c r="D3103" s="56" t="s">
        <v>119</v>
      </c>
      <c r="E3103" s="56" t="s">
        <v>112</v>
      </c>
      <c r="F3103" s="58" t="s">
        <v>106</v>
      </c>
      <c r="G3103" s="58" t="s">
        <v>113</v>
      </c>
      <c r="H3103" s="56" t="s">
        <v>112</v>
      </c>
      <c r="I3103" s="59"/>
      <c r="J3103" s="59">
        <f t="shared" si="626"/>
        <v>43756</v>
      </c>
      <c r="K3103" s="56" t="s">
        <v>18</v>
      </c>
      <c r="L3103" s="56" t="s">
        <v>108</v>
      </c>
      <c r="M3103" s="60" t="s">
        <v>20119</v>
      </c>
      <c r="N3103" s="56" t="s">
        <v>20120</v>
      </c>
      <c r="O3103" s="56" t="s">
        <v>44</v>
      </c>
      <c r="P3103" s="56">
        <v>201900404923</v>
      </c>
      <c r="Q3103" s="56" t="s">
        <v>96</v>
      </c>
      <c r="R3103" s="59"/>
      <c r="S3103" s="56" t="s">
        <v>108</v>
      </c>
      <c r="T3103" s="56" t="s">
        <v>108</v>
      </c>
      <c r="U3103" s="57"/>
      <c r="V3103" s="77"/>
      <c r="W3103" s="62" t="s">
        <v>108</v>
      </c>
      <c r="X3103" s="59"/>
      <c r="Y3103" s="61"/>
      <c r="Z3103" s="56" t="s">
        <v>123</v>
      </c>
      <c r="AA3103" s="57">
        <v>43727</v>
      </c>
      <c r="AB3103" s="75"/>
      <c r="AC3103" s="64" t="s">
        <v>20121</v>
      </c>
      <c r="AD3103" s="56" t="s">
        <v>633</v>
      </c>
      <c r="AE3103" s="56" t="s">
        <v>90</v>
      </c>
      <c r="AF3103" s="61"/>
      <c r="AG3103" s="61"/>
      <c r="AH3103" s="67" t="str">
        <v>Sep</v>
      </c>
      <c r="AI3103" s="68" t="str">
        <v>Sep</v>
      </c>
      <c r="AJ3103" s="69">
        <f t="shared" si="581"/>
        <v>1</v>
      </c>
      <c r="AK3103" s="70" t="str">
        <f t="shared" si="636"/>
        <v/>
      </c>
      <c r="AL3103" s="71" t="s">
        <v>17409</v>
      </c>
      <c r="AM3103" s="71" t="str">
        <v>2019</v>
      </c>
      <c r="AN3103" s="70">
        <f t="shared" si="637"/>
        <v>43736</v>
      </c>
      <c r="AO3103" s="70" t="s">
        <v>123</v>
      </c>
      <c r="AP3103" s="74">
        <f ca="1"/>
        <v>233</v>
      </c>
    </row>
    <row r="3104" spans="1:42" ht="14.4">
      <c r="A3104" s="55" t="s">
        <v>20122</v>
      </c>
      <c r="B3104" s="56" t="s">
        <v>89</v>
      </c>
      <c r="C3104" s="57">
        <v>43755</v>
      </c>
      <c r="D3104" s="56" t="s">
        <v>229</v>
      </c>
      <c r="E3104" s="56" t="s">
        <v>297</v>
      </c>
      <c r="F3104" s="58" t="s">
        <v>106</v>
      </c>
      <c r="G3104" s="58" t="s">
        <v>107</v>
      </c>
      <c r="H3104" s="56" t="s">
        <v>140</v>
      </c>
      <c r="I3104" s="59"/>
      <c r="J3104" s="59">
        <f t="shared" si="626"/>
        <v>43785</v>
      </c>
      <c r="K3104" s="56" t="s">
        <v>18</v>
      </c>
      <c r="L3104" s="56" t="s">
        <v>18</v>
      </c>
      <c r="M3104" s="60" t="s">
        <v>20123</v>
      </c>
      <c r="N3104" s="56" t="s">
        <v>20124</v>
      </c>
      <c r="O3104" s="56" t="s">
        <v>29</v>
      </c>
      <c r="P3104" s="56" t="s">
        <v>20125</v>
      </c>
      <c r="Q3104" s="56" t="s">
        <v>17</v>
      </c>
      <c r="R3104" s="59"/>
      <c r="S3104" s="56" t="s">
        <v>108</v>
      </c>
      <c r="T3104" s="56" t="s">
        <v>108</v>
      </c>
      <c r="U3104" s="57"/>
      <c r="V3104" s="77"/>
      <c r="W3104" s="62" t="s">
        <v>146</v>
      </c>
      <c r="X3104" s="59"/>
      <c r="Y3104" s="56" t="s">
        <v>108</v>
      </c>
      <c r="Z3104" s="56" t="s">
        <v>121</v>
      </c>
      <c r="AA3104" s="57">
        <v>43801</v>
      </c>
      <c r="AB3104" s="63" t="s">
        <v>389</v>
      </c>
      <c r="AC3104" s="64" t="s">
        <v>20126</v>
      </c>
      <c r="AD3104" s="56" t="s">
        <v>97</v>
      </c>
      <c r="AE3104" s="56" t="s">
        <v>90</v>
      </c>
      <c r="AF3104" s="61"/>
      <c r="AG3104" s="61"/>
      <c r="AH3104" s="67" t="str">
        <v>Oct</v>
      </c>
      <c r="AI3104" s="68" t="str">
        <v>Dec</v>
      </c>
      <c r="AJ3104" s="69">
        <f t="shared" si="581"/>
        <v>46</v>
      </c>
      <c r="AK3104" s="70" t="str">
        <f t="shared" si="636"/>
        <v/>
      </c>
      <c r="AL3104" s="71"/>
      <c r="AM3104" s="71" t="str">
        <v>2019</v>
      </c>
      <c r="AN3104" s="70"/>
      <c r="AO3104" s="70" t="s">
        <v>123</v>
      </c>
      <c r="AP3104" s="74">
        <f ca="1"/>
        <v>204</v>
      </c>
    </row>
    <row r="3105" spans="1:42" ht="14.4">
      <c r="A3105" s="55" t="s">
        <v>20127</v>
      </c>
      <c r="B3105" s="56" t="s">
        <v>89</v>
      </c>
      <c r="C3105" s="57">
        <v>43689</v>
      </c>
      <c r="D3105" s="56" t="s">
        <v>90</v>
      </c>
      <c r="E3105" s="56" t="s">
        <v>140</v>
      </c>
      <c r="F3105" s="58" t="s">
        <v>106</v>
      </c>
      <c r="G3105" s="58" t="s">
        <v>107</v>
      </c>
      <c r="H3105" s="56" t="s">
        <v>140</v>
      </c>
      <c r="I3105" s="57"/>
      <c r="J3105" s="57">
        <f t="shared" si="626"/>
        <v>43719</v>
      </c>
      <c r="K3105" s="56" t="s">
        <v>18</v>
      </c>
      <c r="L3105" s="56" t="s">
        <v>108</v>
      </c>
      <c r="M3105" s="60" t="s">
        <v>20128</v>
      </c>
      <c r="N3105" s="56" t="s">
        <v>20129</v>
      </c>
      <c r="O3105" s="56" t="s">
        <v>189</v>
      </c>
      <c r="P3105" s="56" t="s">
        <v>20130</v>
      </c>
      <c r="Q3105" s="56" t="s">
        <v>117</v>
      </c>
      <c r="R3105" s="59"/>
      <c r="S3105" s="56" t="s">
        <v>18</v>
      </c>
      <c r="T3105" s="56" t="s">
        <v>14</v>
      </c>
      <c r="U3105" s="59"/>
      <c r="V3105" s="62" t="s">
        <v>122</v>
      </c>
      <c r="W3105" s="76" t="s">
        <v>122</v>
      </c>
      <c r="X3105" s="59"/>
      <c r="Y3105" s="56" t="s">
        <v>108</v>
      </c>
      <c r="Z3105" s="56" t="s">
        <v>121</v>
      </c>
      <c r="AA3105" s="57">
        <v>43690</v>
      </c>
      <c r="AB3105" s="63" t="s">
        <v>124</v>
      </c>
      <c r="AC3105" s="64" t="s">
        <v>20131</v>
      </c>
      <c r="AD3105" s="65" t="s">
        <v>97</v>
      </c>
      <c r="AE3105" s="56" t="s">
        <v>119</v>
      </c>
      <c r="AF3105" s="61"/>
      <c r="AG3105" s="61"/>
      <c r="AH3105" s="67" t="str">
        <v>Aug</v>
      </c>
      <c r="AI3105" s="68" t="str">
        <v>Aug</v>
      </c>
      <c r="AJ3105" s="69">
        <f t="shared" si="581"/>
        <v>1</v>
      </c>
      <c r="AK3105" s="70" t="str">
        <f t="shared" si="636"/>
        <v/>
      </c>
      <c r="AL3105" s="71" t="s">
        <v>17409</v>
      </c>
      <c r="AM3105" s="71" t="str">
        <v>2019</v>
      </c>
      <c r="AN3105" s="70">
        <f>IF(C3105="","",SUM(C3105+10))</f>
        <v>43699</v>
      </c>
      <c r="AO3105" s="70" t="s">
        <v>123</v>
      </c>
      <c r="AP3105" s="74">
        <f ca="1"/>
        <v>270</v>
      </c>
    </row>
    <row r="3106" spans="1:42" ht="14.4">
      <c r="A3106" s="55" t="s">
        <v>20132</v>
      </c>
      <c r="B3106" s="56" t="s">
        <v>89</v>
      </c>
      <c r="C3106" s="57">
        <v>43776</v>
      </c>
      <c r="D3106" s="56" t="s">
        <v>90</v>
      </c>
      <c r="E3106" s="56" t="s">
        <v>196</v>
      </c>
      <c r="F3106" s="58" t="s">
        <v>106</v>
      </c>
      <c r="G3106" s="58" t="s">
        <v>113</v>
      </c>
      <c r="H3106" s="56" t="s">
        <v>112</v>
      </c>
      <c r="I3106" s="59"/>
      <c r="J3106" s="59">
        <f t="shared" si="626"/>
        <v>43806</v>
      </c>
      <c r="K3106" s="56" t="s">
        <v>18</v>
      </c>
      <c r="L3106" s="56" t="s">
        <v>14</v>
      </c>
      <c r="M3106" s="60" t="s">
        <v>20133</v>
      </c>
      <c r="N3106" s="56" t="s">
        <v>20134</v>
      </c>
      <c r="O3106" s="56" t="s">
        <v>20</v>
      </c>
      <c r="P3106" s="56" t="s">
        <v>20135</v>
      </c>
      <c r="Q3106" s="56" t="s">
        <v>116</v>
      </c>
      <c r="R3106" s="57">
        <v>43777</v>
      </c>
      <c r="S3106" s="56" t="s">
        <v>108</v>
      </c>
      <c r="T3106" s="56" t="s">
        <v>108</v>
      </c>
      <c r="U3106" s="57"/>
      <c r="V3106" s="77"/>
      <c r="W3106" s="62">
        <v>14.25</v>
      </c>
      <c r="X3106" s="57">
        <v>43851</v>
      </c>
      <c r="Y3106" s="56" t="s">
        <v>108</v>
      </c>
      <c r="Z3106" s="56" t="s">
        <v>121</v>
      </c>
      <c r="AA3106" s="57">
        <v>43852</v>
      </c>
      <c r="AB3106" s="75"/>
      <c r="AC3106" s="64" t="s">
        <v>414</v>
      </c>
      <c r="AD3106" s="56" t="s">
        <v>97</v>
      </c>
      <c r="AE3106" s="56" t="s">
        <v>90</v>
      </c>
      <c r="AF3106" s="61"/>
      <c r="AG3106" s="61"/>
      <c r="AH3106" s="67" t="str">
        <v>Nov</v>
      </c>
      <c r="AI3106" s="68" t="str">
        <v>Jan</v>
      </c>
      <c r="AJ3106" s="69">
        <f t="shared" si="581"/>
        <v>76</v>
      </c>
      <c r="AK3106" s="70"/>
      <c r="AL3106" s="71"/>
      <c r="AM3106" s="71" t="str">
        <v>2019</v>
      </c>
      <c r="AN3106" s="70"/>
      <c r="AO3106" s="70" t="s">
        <v>121</v>
      </c>
      <c r="AP3106" s="74">
        <f ca="1"/>
        <v>183</v>
      </c>
    </row>
    <row r="3107" spans="1:42" ht="14.4">
      <c r="A3107" s="55" t="s">
        <v>20136</v>
      </c>
      <c r="B3107" s="56" t="s">
        <v>89</v>
      </c>
      <c r="C3107" s="57">
        <v>43762</v>
      </c>
      <c r="D3107" s="56" t="s">
        <v>131</v>
      </c>
      <c r="E3107" s="56" t="s">
        <v>129</v>
      </c>
      <c r="F3107" s="58" t="s">
        <v>106</v>
      </c>
      <c r="G3107" s="58" t="s">
        <v>107</v>
      </c>
      <c r="H3107" s="56" t="s">
        <v>129</v>
      </c>
      <c r="I3107" s="59"/>
      <c r="J3107" s="59">
        <f t="shared" si="626"/>
        <v>43792</v>
      </c>
      <c r="K3107" s="56" t="s">
        <v>18</v>
      </c>
      <c r="L3107" s="56" t="s">
        <v>14</v>
      </c>
      <c r="M3107" s="60" t="s">
        <v>20137</v>
      </c>
      <c r="N3107" s="56" t="s">
        <v>20138</v>
      </c>
      <c r="O3107" s="56"/>
      <c r="P3107" s="56" t="s">
        <v>108</v>
      </c>
      <c r="Q3107" s="56" t="s">
        <v>288</v>
      </c>
      <c r="R3107" s="59"/>
      <c r="S3107" s="56" t="s">
        <v>108</v>
      </c>
      <c r="T3107" s="56" t="s">
        <v>108</v>
      </c>
      <c r="U3107" s="57"/>
      <c r="V3107" s="77"/>
      <c r="W3107" s="62" t="s">
        <v>108</v>
      </c>
      <c r="X3107" s="59"/>
      <c r="Y3107" s="56" t="s">
        <v>108</v>
      </c>
      <c r="Z3107" s="56" t="s">
        <v>123</v>
      </c>
      <c r="AA3107" s="57">
        <v>43763</v>
      </c>
      <c r="AB3107" s="63" t="s">
        <v>389</v>
      </c>
      <c r="AC3107" s="64" t="s">
        <v>2874</v>
      </c>
      <c r="AD3107" s="56" t="s">
        <v>224</v>
      </c>
      <c r="AE3107" s="56" t="s">
        <v>131</v>
      </c>
      <c r="AF3107" s="61"/>
      <c r="AG3107" s="61"/>
      <c r="AH3107" s="67" t="str">
        <v>Oct</v>
      </c>
      <c r="AI3107" s="68" t="str">
        <v>Oct</v>
      </c>
      <c r="AJ3107" s="69">
        <f t="shared" si="581"/>
        <v>1</v>
      </c>
      <c r="AK3107" s="70" t="str">
        <f t="shared" ref="AK3107:AK3111" si="638">IF(R3107="","",SUM(R3107+30))</f>
        <v/>
      </c>
      <c r="AL3107" s="71"/>
      <c r="AM3107" s="71" t="str">
        <v>2019</v>
      </c>
      <c r="AN3107" s="70"/>
      <c r="AO3107" s="70" t="s">
        <v>123</v>
      </c>
      <c r="AP3107" s="74">
        <f ca="1"/>
        <v>197</v>
      </c>
    </row>
    <row r="3108" spans="1:42" ht="14.4">
      <c r="A3108" s="55" t="s">
        <v>20139</v>
      </c>
      <c r="B3108" s="56" t="s">
        <v>89</v>
      </c>
      <c r="C3108" s="57">
        <v>43762</v>
      </c>
      <c r="D3108" s="56" t="s">
        <v>131</v>
      </c>
      <c r="E3108" s="56" t="s">
        <v>129</v>
      </c>
      <c r="F3108" s="58" t="s">
        <v>106</v>
      </c>
      <c r="G3108" s="58" t="s">
        <v>107</v>
      </c>
      <c r="H3108" s="56" t="s">
        <v>129</v>
      </c>
      <c r="I3108" s="59"/>
      <c r="J3108" s="59">
        <f t="shared" si="626"/>
        <v>43792</v>
      </c>
      <c r="K3108" s="56" t="s">
        <v>18</v>
      </c>
      <c r="L3108" s="56" t="s">
        <v>14</v>
      </c>
      <c r="M3108" s="60" t="s">
        <v>20137</v>
      </c>
      <c r="N3108" s="56" t="s">
        <v>20140</v>
      </c>
      <c r="O3108" s="56"/>
      <c r="P3108" s="56" t="s">
        <v>108</v>
      </c>
      <c r="Q3108" s="56" t="s">
        <v>288</v>
      </c>
      <c r="R3108" s="59"/>
      <c r="S3108" s="56" t="s">
        <v>108</v>
      </c>
      <c r="T3108" s="56" t="s">
        <v>108</v>
      </c>
      <c r="U3108" s="57"/>
      <c r="V3108" s="77"/>
      <c r="W3108" s="62" t="s">
        <v>108</v>
      </c>
      <c r="X3108" s="59"/>
      <c r="Y3108" s="56" t="s">
        <v>108</v>
      </c>
      <c r="Z3108" s="56" t="s">
        <v>123</v>
      </c>
      <c r="AA3108" s="57">
        <v>43763</v>
      </c>
      <c r="AB3108" s="63" t="s">
        <v>389</v>
      </c>
      <c r="AC3108" s="64" t="s">
        <v>2874</v>
      </c>
      <c r="AD3108" s="56" t="s">
        <v>224</v>
      </c>
      <c r="AE3108" s="56" t="s">
        <v>131</v>
      </c>
      <c r="AF3108" s="61"/>
      <c r="AG3108" s="61"/>
      <c r="AH3108" s="67" t="str">
        <v>Oct</v>
      </c>
      <c r="AI3108" s="68" t="str">
        <v>Oct</v>
      </c>
      <c r="AJ3108" s="69">
        <f t="shared" si="581"/>
        <v>1</v>
      </c>
      <c r="AK3108" s="70" t="str">
        <f t="shared" si="638"/>
        <v/>
      </c>
      <c r="AL3108" s="71"/>
      <c r="AM3108" s="71" t="str">
        <v>2019</v>
      </c>
      <c r="AN3108" s="70"/>
      <c r="AO3108" s="70" t="s">
        <v>123</v>
      </c>
      <c r="AP3108" s="74">
        <f ca="1"/>
        <v>197</v>
      </c>
    </row>
    <row r="3109" spans="1:42" ht="14.4">
      <c r="A3109" s="55" t="s">
        <v>20141</v>
      </c>
      <c r="B3109" s="56" t="s">
        <v>89</v>
      </c>
      <c r="C3109" s="57">
        <v>43647</v>
      </c>
      <c r="D3109" s="56" t="s">
        <v>131</v>
      </c>
      <c r="E3109" s="56" t="s">
        <v>129</v>
      </c>
      <c r="F3109" s="58" t="s">
        <v>106</v>
      </c>
      <c r="G3109" s="58" t="s">
        <v>107</v>
      </c>
      <c r="H3109" s="56" t="s">
        <v>129</v>
      </c>
      <c r="I3109" s="57"/>
      <c r="J3109" s="57">
        <f t="shared" si="626"/>
        <v>43677</v>
      </c>
      <c r="K3109" s="56" t="s">
        <v>18</v>
      </c>
      <c r="L3109" s="56" t="s">
        <v>14</v>
      </c>
      <c r="M3109" s="60" t="s">
        <v>20142</v>
      </c>
      <c r="N3109" s="56" t="s">
        <v>20143</v>
      </c>
      <c r="O3109" s="56"/>
      <c r="P3109" s="56" t="s">
        <v>108</v>
      </c>
      <c r="Q3109" s="56" t="s">
        <v>96</v>
      </c>
      <c r="R3109" s="57"/>
      <c r="S3109" s="56" t="s">
        <v>108</v>
      </c>
      <c r="T3109" s="56" t="s">
        <v>108</v>
      </c>
      <c r="U3109" s="57"/>
      <c r="V3109" s="62"/>
      <c r="W3109" s="62" t="s">
        <v>108</v>
      </c>
      <c r="X3109" s="57"/>
      <c r="Y3109" s="56" t="s">
        <v>108</v>
      </c>
      <c r="Z3109" s="56" t="s">
        <v>123</v>
      </c>
      <c r="AA3109" s="57">
        <v>43648</v>
      </c>
      <c r="AB3109" s="63" t="s">
        <v>484</v>
      </c>
      <c r="AC3109" s="64"/>
      <c r="AD3109" s="56" t="s">
        <v>224</v>
      </c>
      <c r="AE3109" s="56" t="s">
        <v>131</v>
      </c>
      <c r="AF3109" s="61"/>
      <c r="AG3109" s="61"/>
      <c r="AH3109" s="67" t="str">
        <v>Jul</v>
      </c>
      <c r="AI3109" s="68" t="str">
        <v>Jul</v>
      </c>
      <c r="AJ3109" s="69">
        <f t="shared" si="581"/>
        <v>1</v>
      </c>
      <c r="AK3109" s="70" t="str">
        <f t="shared" si="638"/>
        <v/>
      </c>
      <c r="AL3109" s="71" t="s">
        <v>17409</v>
      </c>
      <c r="AM3109" s="71" t="str">
        <v>2019</v>
      </c>
      <c r="AN3109" s="70">
        <f t="shared" ref="AN3109:AN3111" si="639">IF(C3109="","",SUM(C3109+10))</f>
        <v>43657</v>
      </c>
      <c r="AO3109" s="70" t="s">
        <v>123</v>
      </c>
      <c r="AP3109" s="74">
        <f ca="1"/>
        <v>312</v>
      </c>
    </row>
    <row r="3110" spans="1:42" ht="14.4">
      <c r="A3110" s="55" t="s">
        <v>20144</v>
      </c>
      <c r="B3110" s="56" t="s">
        <v>89</v>
      </c>
      <c r="C3110" s="57">
        <v>43647</v>
      </c>
      <c r="D3110" s="56" t="s">
        <v>131</v>
      </c>
      <c r="E3110" s="56" t="s">
        <v>129</v>
      </c>
      <c r="F3110" s="58" t="s">
        <v>106</v>
      </c>
      <c r="G3110" s="58" t="s">
        <v>107</v>
      </c>
      <c r="H3110" s="56" t="s">
        <v>129</v>
      </c>
      <c r="I3110" s="59"/>
      <c r="J3110" s="59">
        <f t="shared" si="626"/>
        <v>43677</v>
      </c>
      <c r="K3110" s="56" t="s">
        <v>18</v>
      </c>
      <c r="L3110" s="56" t="s">
        <v>14</v>
      </c>
      <c r="M3110" s="60" t="s">
        <v>1201</v>
      </c>
      <c r="N3110" s="56" t="s">
        <v>20145</v>
      </c>
      <c r="O3110" s="56"/>
      <c r="P3110" s="56" t="s">
        <v>108</v>
      </c>
      <c r="Q3110" s="56" t="s">
        <v>130</v>
      </c>
      <c r="R3110" s="59"/>
      <c r="S3110" s="56" t="s">
        <v>108</v>
      </c>
      <c r="T3110" s="56" t="s">
        <v>108</v>
      </c>
      <c r="U3110" s="59"/>
      <c r="V3110" s="77"/>
      <c r="W3110" s="62" t="s">
        <v>108</v>
      </c>
      <c r="X3110" s="59"/>
      <c r="Y3110" s="56" t="s">
        <v>108</v>
      </c>
      <c r="Z3110" s="56" t="s">
        <v>123</v>
      </c>
      <c r="AA3110" s="57">
        <v>43648</v>
      </c>
      <c r="AB3110" s="63" t="s">
        <v>163</v>
      </c>
      <c r="AC3110" s="64" t="s">
        <v>20146</v>
      </c>
      <c r="AD3110" s="56" t="s">
        <v>224</v>
      </c>
      <c r="AE3110" s="56" t="s">
        <v>131</v>
      </c>
      <c r="AF3110" s="61"/>
      <c r="AG3110" s="61"/>
      <c r="AH3110" s="67" t="str">
        <v>Jul</v>
      </c>
      <c r="AI3110" s="68" t="str">
        <v>Jul</v>
      </c>
      <c r="AJ3110" s="69">
        <f t="shared" si="581"/>
        <v>1</v>
      </c>
      <c r="AK3110" s="70" t="str">
        <f t="shared" si="638"/>
        <v/>
      </c>
      <c r="AL3110" s="71" t="s">
        <v>17409</v>
      </c>
      <c r="AM3110" s="71" t="str">
        <v>2019</v>
      </c>
      <c r="AN3110" s="70">
        <f t="shared" si="639"/>
        <v>43657</v>
      </c>
      <c r="AO3110" s="70" t="s">
        <v>123</v>
      </c>
      <c r="AP3110" s="74">
        <f ca="1"/>
        <v>312</v>
      </c>
    </row>
    <row r="3111" spans="1:42" ht="14.4">
      <c r="A3111" s="55" t="s">
        <v>20147</v>
      </c>
      <c r="B3111" s="56" t="s">
        <v>89</v>
      </c>
      <c r="C3111" s="57">
        <v>43615</v>
      </c>
      <c r="D3111" s="56" t="s">
        <v>90</v>
      </c>
      <c r="E3111" s="56" t="s">
        <v>12</v>
      </c>
      <c r="F3111" s="58" t="s">
        <v>106</v>
      </c>
      <c r="G3111" s="58" t="s">
        <v>107</v>
      </c>
      <c r="H3111" s="56" t="s">
        <v>12</v>
      </c>
      <c r="I3111" s="57"/>
      <c r="J3111" s="57">
        <f t="shared" si="626"/>
        <v>43645</v>
      </c>
      <c r="K3111" s="56" t="s">
        <v>18</v>
      </c>
      <c r="L3111" s="56" t="s">
        <v>18</v>
      </c>
      <c r="M3111" s="60" t="s">
        <v>20148</v>
      </c>
      <c r="N3111" s="56"/>
      <c r="O3111" s="56" t="s">
        <v>29</v>
      </c>
      <c r="P3111" s="56" t="s">
        <v>20149</v>
      </c>
      <c r="Q3111" s="56" t="s">
        <v>17</v>
      </c>
      <c r="R3111" s="57"/>
      <c r="S3111" s="56"/>
      <c r="T3111" s="56"/>
      <c r="U3111" s="57"/>
      <c r="V3111" s="62"/>
      <c r="W3111" s="62"/>
      <c r="X3111" s="57"/>
      <c r="Y3111" s="56"/>
      <c r="Z3111" s="56" t="s">
        <v>121</v>
      </c>
      <c r="AA3111" s="57">
        <v>43616</v>
      </c>
      <c r="AB3111" s="63"/>
      <c r="AC3111" s="64" t="s">
        <v>20150</v>
      </c>
      <c r="AD3111" s="65" t="s">
        <v>97</v>
      </c>
      <c r="AE3111" s="56" t="s">
        <v>90</v>
      </c>
      <c r="AF3111" s="61"/>
      <c r="AG3111" s="61"/>
      <c r="AH3111" s="67" t="str">
        <v>May</v>
      </c>
      <c r="AI3111" s="68" t="str">
        <v>May</v>
      </c>
      <c r="AJ3111" s="69">
        <f t="shared" si="581"/>
        <v>1</v>
      </c>
      <c r="AK3111" s="70" t="str">
        <f t="shared" si="638"/>
        <v/>
      </c>
      <c r="AL3111" s="71" t="s">
        <v>17409</v>
      </c>
      <c r="AM3111" s="71" t="str">
        <v>2019</v>
      </c>
      <c r="AN3111" s="70">
        <f t="shared" si="639"/>
        <v>43625</v>
      </c>
      <c r="AO3111" s="70" t="s">
        <v>123</v>
      </c>
      <c r="AP3111" s="74">
        <f ca="1"/>
        <v>344</v>
      </c>
    </row>
    <row r="3112" spans="1:42" ht="14.4">
      <c r="A3112" s="55" t="s">
        <v>20151</v>
      </c>
      <c r="B3112" s="56" t="s">
        <v>89</v>
      </c>
      <c r="C3112" s="57">
        <v>43754</v>
      </c>
      <c r="D3112" s="56" t="s">
        <v>90</v>
      </c>
      <c r="E3112" s="56" t="s">
        <v>297</v>
      </c>
      <c r="F3112" s="58" t="s">
        <v>106</v>
      </c>
      <c r="G3112" s="58" t="s">
        <v>113</v>
      </c>
      <c r="H3112" s="56" t="s">
        <v>112</v>
      </c>
      <c r="I3112" s="59"/>
      <c r="J3112" s="59">
        <f t="shared" si="626"/>
        <v>43784</v>
      </c>
      <c r="K3112" s="56" t="s">
        <v>18</v>
      </c>
      <c r="L3112" s="56" t="s">
        <v>14</v>
      </c>
      <c r="M3112" s="60" t="s">
        <v>20152</v>
      </c>
      <c r="N3112" s="56" t="s">
        <v>18911</v>
      </c>
      <c r="O3112" s="56" t="s">
        <v>95</v>
      </c>
      <c r="P3112" s="56" t="s">
        <v>18912</v>
      </c>
      <c r="Q3112" s="56" t="s">
        <v>117</v>
      </c>
      <c r="R3112" s="59"/>
      <c r="S3112" s="56" t="s">
        <v>108</v>
      </c>
      <c r="T3112" s="56" t="s">
        <v>108</v>
      </c>
      <c r="U3112" s="57"/>
      <c r="V3112" s="62"/>
      <c r="W3112" s="62" t="s">
        <v>108</v>
      </c>
      <c r="X3112" s="59"/>
      <c r="Y3112" s="56" t="s">
        <v>108</v>
      </c>
      <c r="Z3112" s="56" t="s">
        <v>123</v>
      </c>
      <c r="AA3112" s="57">
        <v>43754</v>
      </c>
      <c r="AB3112" s="75"/>
      <c r="AC3112" s="64" t="s">
        <v>20153</v>
      </c>
      <c r="AD3112" s="56" t="s">
        <v>118</v>
      </c>
      <c r="AE3112" s="56" t="s">
        <v>90</v>
      </c>
      <c r="AF3112" s="61"/>
      <c r="AG3112" s="61"/>
      <c r="AH3112" s="67" t="str">
        <v>Oct</v>
      </c>
      <c r="AI3112" s="68" t="str">
        <v>Oct</v>
      </c>
      <c r="AJ3112" s="69">
        <f t="shared" si="581"/>
        <v>0</v>
      </c>
      <c r="AK3112" s="70"/>
      <c r="AL3112" s="71"/>
      <c r="AM3112" s="71" t="str">
        <v>2019</v>
      </c>
      <c r="AN3112" s="70"/>
      <c r="AO3112" s="70" t="s">
        <v>123</v>
      </c>
      <c r="AP3112" s="74">
        <f ca="1"/>
        <v>205</v>
      </c>
    </row>
    <row r="3113" spans="1:42" ht="14.4">
      <c r="A3113" s="55" t="s">
        <v>20154</v>
      </c>
      <c r="B3113" s="56" t="s">
        <v>89</v>
      </c>
      <c r="C3113" s="57">
        <v>43742</v>
      </c>
      <c r="D3113" s="56" t="s">
        <v>90</v>
      </c>
      <c r="E3113" s="56" t="s">
        <v>32</v>
      </c>
      <c r="F3113" s="58" t="s">
        <v>106</v>
      </c>
      <c r="G3113" s="58" t="s">
        <v>177</v>
      </c>
      <c r="H3113" s="56" t="s">
        <v>32</v>
      </c>
      <c r="I3113" s="59"/>
      <c r="J3113" s="59">
        <f t="shared" si="626"/>
        <v>43772</v>
      </c>
      <c r="K3113" s="56" t="s">
        <v>18</v>
      </c>
      <c r="L3113" s="56" t="s">
        <v>108</v>
      </c>
      <c r="M3113" s="60" t="s">
        <v>20155</v>
      </c>
      <c r="N3113" s="56"/>
      <c r="O3113" s="56"/>
      <c r="P3113" s="56"/>
      <c r="Q3113" s="56" t="s">
        <v>96</v>
      </c>
      <c r="R3113" s="59"/>
      <c r="S3113" s="56" t="s">
        <v>108</v>
      </c>
      <c r="T3113" s="56" t="s">
        <v>108</v>
      </c>
      <c r="U3113" s="57"/>
      <c r="V3113" s="77"/>
      <c r="W3113" s="77"/>
      <c r="X3113" s="59"/>
      <c r="Y3113" s="61"/>
      <c r="Z3113" s="56" t="s">
        <v>121</v>
      </c>
      <c r="AA3113" s="57">
        <v>43742</v>
      </c>
      <c r="AB3113" s="75"/>
      <c r="AC3113" s="64" t="s">
        <v>20156</v>
      </c>
      <c r="AD3113" s="56" t="s">
        <v>97</v>
      </c>
      <c r="AE3113" s="56"/>
      <c r="AF3113" s="61"/>
      <c r="AG3113" s="61"/>
      <c r="AH3113" s="67" t="str">
        <v>Oct</v>
      </c>
      <c r="AI3113" s="68" t="str">
        <v>Oct</v>
      </c>
      <c r="AJ3113" s="69">
        <f t="shared" si="581"/>
        <v>0</v>
      </c>
      <c r="AK3113" s="70" t="str">
        <f>IF(R3113="","",SUM(R3113+30))</f>
        <v/>
      </c>
      <c r="AL3113" s="71" t="s">
        <v>17409</v>
      </c>
      <c r="AM3113" s="71" t="str">
        <v>2019</v>
      </c>
      <c r="AN3113" s="70"/>
      <c r="AO3113" s="70" t="s">
        <v>123</v>
      </c>
      <c r="AP3113" s="74">
        <f ca="1"/>
        <v>217</v>
      </c>
    </row>
    <row r="3114" spans="1:42" ht="14.4">
      <c r="A3114" s="55" t="s">
        <v>20157</v>
      </c>
      <c r="B3114" s="56" t="s">
        <v>89</v>
      </c>
      <c r="C3114" s="57">
        <v>43774</v>
      </c>
      <c r="D3114" s="56" t="s">
        <v>229</v>
      </c>
      <c r="E3114" s="56" t="s">
        <v>297</v>
      </c>
      <c r="F3114" s="58" t="s">
        <v>106</v>
      </c>
      <c r="G3114" s="58" t="s">
        <v>107</v>
      </c>
      <c r="H3114" s="56" t="s">
        <v>140</v>
      </c>
      <c r="I3114" s="59"/>
      <c r="J3114" s="59">
        <f t="shared" si="626"/>
        <v>43804</v>
      </c>
      <c r="K3114" s="56" t="s">
        <v>18</v>
      </c>
      <c r="L3114" s="56" t="s">
        <v>18</v>
      </c>
      <c r="M3114" s="60" t="s">
        <v>20158</v>
      </c>
      <c r="N3114" s="56" t="s">
        <v>20159</v>
      </c>
      <c r="O3114" s="56" t="s">
        <v>20</v>
      </c>
      <c r="P3114" s="56" t="s">
        <v>20160</v>
      </c>
      <c r="Q3114" s="56" t="s">
        <v>17</v>
      </c>
      <c r="R3114" s="59"/>
      <c r="S3114" s="56" t="s">
        <v>108</v>
      </c>
      <c r="T3114" s="56" t="s">
        <v>108</v>
      </c>
      <c r="U3114" s="57"/>
      <c r="V3114" s="77"/>
      <c r="W3114" s="62" t="s">
        <v>108</v>
      </c>
      <c r="X3114" s="59"/>
      <c r="Y3114" s="56" t="s">
        <v>361</v>
      </c>
      <c r="Z3114" s="56" t="s">
        <v>123</v>
      </c>
      <c r="AA3114" s="57">
        <v>43774</v>
      </c>
      <c r="AB3114" s="63" t="s">
        <v>293</v>
      </c>
      <c r="AC3114" s="64" t="s">
        <v>20161</v>
      </c>
      <c r="AD3114" s="56" t="s">
        <v>294</v>
      </c>
      <c r="AE3114" s="56"/>
      <c r="AF3114" s="61"/>
      <c r="AG3114" s="61"/>
      <c r="AH3114" s="67" t="str">
        <v>Nov</v>
      </c>
      <c r="AI3114" s="68" t="str">
        <v>Nov</v>
      </c>
      <c r="AJ3114" s="69">
        <f t="shared" si="581"/>
        <v>0</v>
      </c>
      <c r="AK3114" s="70"/>
      <c r="AL3114" s="71"/>
      <c r="AM3114" s="71" t="str">
        <v>2019</v>
      </c>
      <c r="AN3114" s="70"/>
      <c r="AO3114" s="70" t="s">
        <v>123</v>
      </c>
      <c r="AP3114" s="74">
        <f ca="1"/>
        <v>185</v>
      </c>
    </row>
    <row r="3115" spans="1:42" ht="14.4">
      <c r="A3115" s="55" t="s">
        <v>20162</v>
      </c>
      <c r="B3115" s="56" t="s">
        <v>89</v>
      </c>
      <c r="C3115" s="57">
        <v>43635</v>
      </c>
      <c r="D3115" s="56" t="s">
        <v>90</v>
      </c>
      <c r="E3115" s="56" t="s">
        <v>91</v>
      </c>
      <c r="F3115" s="58" t="s">
        <v>92</v>
      </c>
      <c r="G3115" s="58" t="s">
        <v>93</v>
      </c>
      <c r="H3115" s="56" t="s">
        <v>91</v>
      </c>
      <c r="I3115" s="59"/>
      <c r="J3115" s="59">
        <f t="shared" si="626"/>
        <v>43665</v>
      </c>
      <c r="K3115" s="56" t="s">
        <v>18</v>
      </c>
      <c r="L3115" s="56" t="s">
        <v>18</v>
      </c>
      <c r="M3115" s="60" t="s">
        <v>20163</v>
      </c>
      <c r="N3115" s="56" t="s">
        <v>18551</v>
      </c>
      <c r="O3115" s="56" t="s">
        <v>95</v>
      </c>
      <c r="P3115" s="56" t="s">
        <v>405</v>
      </c>
      <c r="Q3115" s="56" t="s">
        <v>96</v>
      </c>
      <c r="R3115" s="57"/>
      <c r="S3115" s="56"/>
      <c r="T3115" s="56"/>
      <c r="U3115" s="57"/>
      <c r="V3115" s="62"/>
      <c r="W3115" s="62" t="s">
        <v>108</v>
      </c>
      <c r="X3115" s="57"/>
      <c r="Y3115" s="56"/>
      <c r="Z3115" s="56" t="s">
        <v>121</v>
      </c>
      <c r="AA3115" s="57">
        <v>43636</v>
      </c>
      <c r="AB3115" s="75"/>
      <c r="AC3115" s="95"/>
      <c r="AD3115" s="56" t="s">
        <v>118</v>
      </c>
      <c r="AE3115" s="56"/>
      <c r="AF3115" s="61"/>
      <c r="AG3115" s="61"/>
      <c r="AH3115" s="67" t="str">
        <v>Jun</v>
      </c>
      <c r="AI3115" s="68" t="str">
        <v>Jun</v>
      </c>
      <c r="AJ3115" s="69">
        <f t="shared" si="581"/>
        <v>1</v>
      </c>
      <c r="AK3115" s="70" t="str">
        <f t="shared" ref="AK3115:AK3122" si="640">IF(R3115="","",SUM(R3115+30))</f>
        <v/>
      </c>
      <c r="AL3115" s="71" t="s">
        <v>17409</v>
      </c>
      <c r="AM3115" s="71" t="str">
        <v>2019</v>
      </c>
      <c r="AN3115" s="70">
        <f t="shared" ref="AN3115:AN3122" si="641">IF(C3115="","",SUM(C3115+10))</f>
        <v>43645</v>
      </c>
      <c r="AO3115" s="70" t="s">
        <v>123</v>
      </c>
      <c r="AP3115" s="74">
        <f ca="1"/>
        <v>324</v>
      </c>
    </row>
    <row r="3116" spans="1:42" ht="14.4">
      <c r="A3116" s="55" t="s">
        <v>20164</v>
      </c>
      <c r="B3116" s="56" t="s">
        <v>89</v>
      </c>
      <c r="C3116" s="57">
        <v>43504</v>
      </c>
      <c r="D3116" s="56" t="s">
        <v>90</v>
      </c>
      <c r="E3116" s="56" t="s">
        <v>140</v>
      </c>
      <c r="F3116" s="58" t="s">
        <v>106</v>
      </c>
      <c r="G3116" s="58" t="s">
        <v>107</v>
      </c>
      <c r="H3116" s="56" t="s">
        <v>140</v>
      </c>
      <c r="I3116" s="57"/>
      <c r="J3116" s="57">
        <f t="shared" si="626"/>
        <v>43534</v>
      </c>
      <c r="K3116" s="56" t="s">
        <v>18</v>
      </c>
      <c r="L3116" s="56" t="s">
        <v>18</v>
      </c>
      <c r="M3116" s="60" t="s">
        <v>20165</v>
      </c>
      <c r="N3116" s="56" t="s">
        <v>20165</v>
      </c>
      <c r="O3116" s="56" t="s">
        <v>143</v>
      </c>
      <c r="P3116" s="56" t="s">
        <v>20166</v>
      </c>
      <c r="Q3116" s="56" t="s">
        <v>28</v>
      </c>
      <c r="R3116" s="57"/>
      <c r="S3116" s="56" t="s">
        <v>108</v>
      </c>
      <c r="T3116" s="56" t="s">
        <v>108</v>
      </c>
      <c r="U3116" s="57">
        <v>43504</v>
      </c>
      <c r="V3116" s="62"/>
      <c r="W3116" s="62">
        <v>2.75</v>
      </c>
      <c r="X3116" s="57">
        <v>43509</v>
      </c>
      <c r="Y3116" s="56" t="s">
        <v>108</v>
      </c>
      <c r="Z3116" s="56" t="s">
        <v>121</v>
      </c>
      <c r="AA3116" s="57">
        <v>43504</v>
      </c>
      <c r="AB3116" s="63" t="s">
        <v>147</v>
      </c>
      <c r="AC3116" s="64" t="s">
        <v>20167</v>
      </c>
      <c r="AD3116" s="65" t="s">
        <v>97</v>
      </c>
      <c r="AE3116" s="65" t="s">
        <v>90</v>
      </c>
      <c r="AF3116" s="66"/>
      <c r="AG3116" s="66"/>
      <c r="AH3116" s="67" t="str">
        <v>Feb</v>
      </c>
      <c r="AI3116" s="68" t="str">
        <v>Feb</v>
      </c>
      <c r="AJ3116" s="69">
        <f t="shared" si="581"/>
        <v>0</v>
      </c>
      <c r="AK3116" s="70" t="str">
        <f t="shared" si="640"/>
        <v/>
      </c>
      <c r="AL3116" s="71" t="s">
        <v>17409</v>
      </c>
      <c r="AM3116" s="71" t="str">
        <v>2019</v>
      </c>
      <c r="AN3116" s="70">
        <f t="shared" si="641"/>
        <v>43514</v>
      </c>
      <c r="AO3116" s="70" t="s">
        <v>123</v>
      </c>
      <c r="AP3116" s="74">
        <f ca="1"/>
        <v>455</v>
      </c>
    </row>
    <row r="3117" spans="1:42" ht="14.4">
      <c r="A3117" s="55" t="s">
        <v>20168</v>
      </c>
      <c r="B3117" s="56" t="s">
        <v>89</v>
      </c>
      <c r="C3117" s="57">
        <v>43525</v>
      </c>
      <c r="D3117" s="56" t="s">
        <v>90</v>
      </c>
      <c r="E3117" s="56" t="s">
        <v>140</v>
      </c>
      <c r="F3117" s="58" t="s">
        <v>106</v>
      </c>
      <c r="G3117" s="58" t="s">
        <v>107</v>
      </c>
      <c r="H3117" s="56" t="s">
        <v>140</v>
      </c>
      <c r="I3117" s="57"/>
      <c r="J3117" s="57">
        <f t="shared" si="626"/>
        <v>43555</v>
      </c>
      <c r="K3117" s="56" t="s">
        <v>18</v>
      </c>
      <c r="L3117" s="56"/>
      <c r="M3117" s="60" t="s">
        <v>20169</v>
      </c>
      <c r="N3117" s="56" t="s">
        <v>20169</v>
      </c>
      <c r="O3117" s="56" t="s">
        <v>436</v>
      </c>
      <c r="P3117" s="56" t="s">
        <v>108</v>
      </c>
      <c r="Q3117" s="56" t="s">
        <v>28</v>
      </c>
      <c r="R3117" s="57"/>
      <c r="S3117" s="56" t="s">
        <v>108</v>
      </c>
      <c r="T3117" s="56" t="s">
        <v>108</v>
      </c>
      <c r="U3117" s="57"/>
      <c r="V3117" s="62"/>
      <c r="W3117" s="62" t="s">
        <v>108</v>
      </c>
      <c r="X3117" s="57"/>
      <c r="Y3117" s="56" t="s">
        <v>108</v>
      </c>
      <c r="Z3117" s="56" t="s">
        <v>123</v>
      </c>
      <c r="AA3117" s="57">
        <v>43528</v>
      </c>
      <c r="AB3117" s="63" t="s">
        <v>168</v>
      </c>
      <c r="AC3117" s="60" t="s">
        <v>20170</v>
      </c>
      <c r="AD3117" s="65" t="s">
        <v>118</v>
      </c>
      <c r="AE3117" s="96"/>
      <c r="AF3117" s="66"/>
      <c r="AG3117" s="66"/>
      <c r="AH3117" s="67" t="str">
        <v>Mar</v>
      </c>
      <c r="AI3117" s="68" t="str">
        <v>Mar</v>
      </c>
      <c r="AJ3117" s="69">
        <f t="shared" si="581"/>
        <v>3</v>
      </c>
      <c r="AK3117" s="70" t="str">
        <f t="shared" si="640"/>
        <v/>
      </c>
      <c r="AL3117" s="71" t="s">
        <v>17409</v>
      </c>
      <c r="AM3117" s="71" t="str">
        <v>2019</v>
      </c>
      <c r="AN3117" s="70">
        <f t="shared" si="641"/>
        <v>43535</v>
      </c>
      <c r="AO3117" s="70" t="s">
        <v>123</v>
      </c>
      <c r="AP3117" s="74">
        <f ca="1"/>
        <v>434</v>
      </c>
    </row>
    <row r="3118" spans="1:42" ht="14.4">
      <c r="A3118" s="55" t="s">
        <v>20171</v>
      </c>
      <c r="B3118" s="56" t="s">
        <v>89</v>
      </c>
      <c r="C3118" s="57">
        <v>43591</v>
      </c>
      <c r="D3118" s="56" t="s">
        <v>229</v>
      </c>
      <c r="E3118" s="56" t="s">
        <v>140</v>
      </c>
      <c r="F3118" s="58" t="s">
        <v>106</v>
      </c>
      <c r="G3118" s="58" t="s">
        <v>107</v>
      </c>
      <c r="H3118" s="56" t="s">
        <v>140</v>
      </c>
      <c r="I3118" s="57"/>
      <c r="J3118" s="57">
        <f t="shared" si="626"/>
        <v>43621</v>
      </c>
      <c r="K3118" s="56" t="s">
        <v>18</v>
      </c>
      <c r="L3118" s="56" t="s">
        <v>14</v>
      </c>
      <c r="M3118" s="60" t="s">
        <v>20172</v>
      </c>
      <c r="N3118" s="56" t="s">
        <v>20172</v>
      </c>
      <c r="O3118" s="56"/>
      <c r="P3118" s="56" t="s">
        <v>108</v>
      </c>
      <c r="Q3118" s="56" t="s">
        <v>96</v>
      </c>
      <c r="R3118" s="57"/>
      <c r="S3118" s="56" t="s">
        <v>108</v>
      </c>
      <c r="T3118" s="56" t="s">
        <v>108</v>
      </c>
      <c r="U3118" s="57"/>
      <c r="V3118" s="62"/>
      <c r="W3118" s="62" t="s">
        <v>108</v>
      </c>
      <c r="X3118" s="57"/>
      <c r="Y3118" s="56" t="s">
        <v>108</v>
      </c>
      <c r="Z3118" s="56" t="s">
        <v>123</v>
      </c>
      <c r="AA3118" s="57">
        <v>43591</v>
      </c>
      <c r="AB3118" s="63" t="s">
        <v>155</v>
      </c>
      <c r="AC3118" s="60" t="s">
        <v>20173</v>
      </c>
      <c r="AD3118" s="56" t="s">
        <v>118</v>
      </c>
      <c r="AE3118" s="56"/>
      <c r="AF3118" s="61"/>
      <c r="AG3118" s="61"/>
      <c r="AH3118" s="67" t="str">
        <v>May</v>
      </c>
      <c r="AI3118" s="68" t="str">
        <v>May</v>
      </c>
      <c r="AJ3118" s="69">
        <f t="shared" si="581"/>
        <v>0</v>
      </c>
      <c r="AK3118" s="70" t="str">
        <f t="shared" si="640"/>
        <v/>
      </c>
      <c r="AL3118" s="71" t="s">
        <v>17409</v>
      </c>
      <c r="AM3118" s="71" t="str">
        <v>2019</v>
      </c>
      <c r="AN3118" s="70">
        <f t="shared" si="641"/>
        <v>43601</v>
      </c>
      <c r="AO3118" s="70" t="s">
        <v>123</v>
      </c>
      <c r="AP3118" s="74">
        <f ca="1"/>
        <v>368</v>
      </c>
    </row>
    <row r="3119" spans="1:42" ht="14.4">
      <c r="A3119" s="55" t="s">
        <v>20174</v>
      </c>
      <c r="B3119" s="56" t="s">
        <v>89</v>
      </c>
      <c r="C3119" s="57">
        <v>43509</v>
      </c>
      <c r="D3119" s="56" t="s">
        <v>90</v>
      </c>
      <c r="E3119" s="56" t="s">
        <v>140</v>
      </c>
      <c r="F3119" s="58" t="s">
        <v>106</v>
      </c>
      <c r="G3119" s="58" t="s">
        <v>107</v>
      </c>
      <c r="H3119" s="56" t="s">
        <v>140</v>
      </c>
      <c r="I3119" s="57"/>
      <c r="J3119" s="57">
        <f t="shared" si="626"/>
        <v>43539</v>
      </c>
      <c r="K3119" s="56" t="s">
        <v>18</v>
      </c>
      <c r="L3119" s="56" t="s">
        <v>14</v>
      </c>
      <c r="M3119" s="60" t="s">
        <v>20175</v>
      </c>
      <c r="N3119" s="56" t="s">
        <v>20176</v>
      </c>
      <c r="O3119" s="56" t="s">
        <v>1143</v>
      </c>
      <c r="P3119" s="56" t="s">
        <v>108</v>
      </c>
      <c r="Q3119" s="56" t="s">
        <v>96</v>
      </c>
      <c r="R3119" s="57"/>
      <c r="S3119" s="56" t="s">
        <v>108</v>
      </c>
      <c r="T3119" s="56" t="s">
        <v>108</v>
      </c>
      <c r="U3119" s="57"/>
      <c r="V3119" s="62"/>
      <c r="W3119" s="62">
        <v>0</v>
      </c>
      <c r="X3119" s="57"/>
      <c r="Y3119" s="56" t="s">
        <v>108</v>
      </c>
      <c r="Z3119" s="56" t="s">
        <v>123</v>
      </c>
      <c r="AA3119" s="57">
        <v>43509</v>
      </c>
      <c r="AB3119" s="63" t="s">
        <v>147</v>
      </c>
      <c r="AC3119" s="64" t="s">
        <v>20177</v>
      </c>
      <c r="AD3119" s="65" t="s">
        <v>224</v>
      </c>
      <c r="AE3119" s="65"/>
      <c r="AF3119" s="66"/>
      <c r="AG3119" s="66"/>
      <c r="AH3119" s="67" t="str">
        <v>Feb</v>
      </c>
      <c r="AI3119" s="68" t="str">
        <v>Feb</v>
      </c>
      <c r="AJ3119" s="69">
        <f t="shared" si="581"/>
        <v>0</v>
      </c>
      <c r="AK3119" s="70" t="str">
        <f t="shared" si="640"/>
        <v/>
      </c>
      <c r="AL3119" s="71" t="s">
        <v>17409</v>
      </c>
      <c r="AM3119" s="71" t="str">
        <v>2019</v>
      </c>
      <c r="AN3119" s="70">
        <f t="shared" si="641"/>
        <v>43519</v>
      </c>
      <c r="AO3119" s="70" t="s">
        <v>123</v>
      </c>
      <c r="AP3119" s="74">
        <f ca="1"/>
        <v>450</v>
      </c>
    </row>
    <row r="3120" spans="1:42" ht="14.4">
      <c r="A3120" s="55" t="s">
        <v>20178</v>
      </c>
      <c r="B3120" s="56" t="s">
        <v>89</v>
      </c>
      <c r="C3120" s="57">
        <v>43518</v>
      </c>
      <c r="D3120" s="56" t="s">
        <v>119</v>
      </c>
      <c r="E3120" s="56" t="s">
        <v>140</v>
      </c>
      <c r="F3120" s="58" t="s">
        <v>106</v>
      </c>
      <c r="G3120" s="58" t="s">
        <v>107</v>
      </c>
      <c r="H3120" s="56" t="s">
        <v>140</v>
      </c>
      <c r="I3120" s="57"/>
      <c r="J3120" s="57">
        <f t="shared" si="626"/>
        <v>43548</v>
      </c>
      <c r="K3120" s="56" t="s">
        <v>18</v>
      </c>
      <c r="L3120" s="56" t="s">
        <v>14</v>
      </c>
      <c r="M3120" s="60" t="s">
        <v>20175</v>
      </c>
      <c r="N3120" s="56" t="s">
        <v>20179</v>
      </c>
      <c r="O3120" s="61"/>
      <c r="P3120" s="56" t="s">
        <v>108</v>
      </c>
      <c r="Q3120" s="56" t="s">
        <v>17</v>
      </c>
      <c r="R3120" s="57"/>
      <c r="S3120" s="56" t="s">
        <v>108</v>
      </c>
      <c r="T3120" s="56" t="s">
        <v>108</v>
      </c>
      <c r="U3120" s="57"/>
      <c r="V3120" s="62"/>
      <c r="W3120" s="62" t="s">
        <v>108</v>
      </c>
      <c r="X3120" s="57"/>
      <c r="Y3120" s="56" t="s">
        <v>108</v>
      </c>
      <c r="Z3120" s="56" t="s">
        <v>123</v>
      </c>
      <c r="AA3120" s="57">
        <v>43518</v>
      </c>
      <c r="AB3120" s="63" t="s">
        <v>147</v>
      </c>
      <c r="AC3120" s="60" t="s">
        <v>2820</v>
      </c>
      <c r="AD3120" s="65" t="s">
        <v>224</v>
      </c>
      <c r="AE3120" s="65"/>
      <c r="AF3120" s="66"/>
      <c r="AG3120" s="66"/>
      <c r="AH3120" s="67" t="str">
        <v>Feb</v>
      </c>
      <c r="AI3120" s="68" t="str">
        <v>Feb</v>
      </c>
      <c r="AJ3120" s="69">
        <f t="shared" si="581"/>
        <v>0</v>
      </c>
      <c r="AK3120" s="70" t="str">
        <f t="shared" si="640"/>
        <v/>
      </c>
      <c r="AL3120" s="71" t="s">
        <v>17409</v>
      </c>
      <c r="AM3120" s="71" t="str">
        <v>2019</v>
      </c>
      <c r="AN3120" s="70">
        <f t="shared" si="641"/>
        <v>43528</v>
      </c>
      <c r="AO3120" s="70" t="s">
        <v>123</v>
      </c>
      <c r="AP3120" s="74">
        <f ca="1"/>
        <v>441</v>
      </c>
    </row>
    <row r="3121" spans="1:42" ht="14.4">
      <c r="A3121" s="55" t="s">
        <v>20180</v>
      </c>
      <c r="B3121" s="56" t="s">
        <v>89</v>
      </c>
      <c r="C3121" s="57">
        <v>43474</v>
      </c>
      <c r="D3121" s="56" t="s">
        <v>90</v>
      </c>
      <c r="E3121" s="56" t="s">
        <v>12</v>
      </c>
      <c r="F3121" s="58" t="s">
        <v>106</v>
      </c>
      <c r="G3121" s="58" t="s">
        <v>107</v>
      </c>
      <c r="H3121" s="56" t="s">
        <v>12</v>
      </c>
      <c r="I3121" s="59"/>
      <c r="J3121" s="59">
        <f t="shared" si="626"/>
        <v>43504</v>
      </c>
      <c r="K3121" s="56" t="s">
        <v>18</v>
      </c>
      <c r="L3121" s="56" t="s">
        <v>14</v>
      </c>
      <c r="M3121" s="60" t="s">
        <v>20181</v>
      </c>
      <c r="N3121" s="56" t="s">
        <v>20182</v>
      </c>
      <c r="O3121" s="56" t="s">
        <v>20</v>
      </c>
      <c r="P3121" s="56"/>
      <c r="Q3121" s="56" t="s">
        <v>17</v>
      </c>
      <c r="R3121" s="59"/>
      <c r="S3121" s="61"/>
      <c r="T3121" s="61"/>
      <c r="U3121" s="59"/>
      <c r="V3121" s="77"/>
      <c r="W3121" s="62" t="s">
        <v>108</v>
      </c>
      <c r="X3121" s="57"/>
      <c r="Y3121" s="61"/>
      <c r="Z3121" s="56" t="s">
        <v>123</v>
      </c>
      <c r="AA3121" s="57">
        <v>43475</v>
      </c>
      <c r="AB3121" s="63"/>
      <c r="AC3121" s="64" t="s">
        <v>20183</v>
      </c>
      <c r="AD3121" s="65" t="s">
        <v>179</v>
      </c>
      <c r="AE3121" s="65" t="s">
        <v>90</v>
      </c>
      <c r="AF3121" s="66"/>
      <c r="AG3121" s="66"/>
      <c r="AH3121" s="67" t="str">
        <v>Jan</v>
      </c>
      <c r="AI3121" s="68" t="str">
        <v>Jan</v>
      </c>
      <c r="AJ3121" s="69">
        <f t="shared" si="581"/>
        <v>1</v>
      </c>
      <c r="AK3121" s="70" t="str">
        <f t="shared" si="640"/>
        <v/>
      </c>
      <c r="AL3121" s="71" t="s">
        <v>17409</v>
      </c>
      <c r="AM3121" s="71" t="str">
        <v>2019</v>
      </c>
      <c r="AN3121" s="70">
        <f t="shared" si="641"/>
        <v>43484</v>
      </c>
      <c r="AO3121" s="70" t="s">
        <v>123</v>
      </c>
      <c r="AP3121" s="74">
        <f ca="1"/>
        <v>485</v>
      </c>
    </row>
    <row r="3122" spans="1:42" ht="14.4">
      <c r="A3122" s="55" t="s">
        <v>20184</v>
      </c>
      <c r="B3122" s="56" t="s">
        <v>89</v>
      </c>
      <c r="C3122" s="57">
        <v>43501</v>
      </c>
      <c r="D3122" s="56" t="s">
        <v>119</v>
      </c>
      <c r="E3122" s="56" t="s">
        <v>140</v>
      </c>
      <c r="F3122" s="58" t="s">
        <v>106</v>
      </c>
      <c r="G3122" s="58" t="s">
        <v>107</v>
      </c>
      <c r="H3122" s="56" t="s">
        <v>140</v>
      </c>
      <c r="I3122" s="57"/>
      <c r="J3122" s="57">
        <f t="shared" si="626"/>
        <v>43531</v>
      </c>
      <c r="K3122" s="56" t="s">
        <v>18</v>
      </c>
      <c r="L3122" s="56" t="s">
        <v>14</v>
      </c>
      <c r="M3122" s="60" t="s">
        <v>20185</v>
      </c>
      <c r="N3122" s="56" t="s">
        <v>20186</v>
      </c>
      <c r="O3122" s="56" t="s">
        <v>44</v>
      </c>
      <c r="P3122" s="56" t="s">
        <v>108</v>
      </c>
      <c r="Q3122" s="56" t="s">
        <v>96</v>
      </c>
      <c r="R3122" s="57"/>
      <c r="S3122" s="56" t="s">
        <v>108</v>
      </c>
      <c r="T3122" s="56" t="s">
        <v>108</v>
      </c>
      <c r="U3122" s="57"/>
      <c r="V3122" s="62"/>
      <c r="W3122" s="62" t="s">
        <v>108</v>
      </c>
      <c r="X3122" s="57"/>
      <c r="Y3122" s="56" t="s">
        <v>108</v>
      </c>
      <c r="Z3122" s="56" t="s">
        <v>123</v>
      </c>
      <c r="AA3122" s="57">
        <v>43501</v>
      </c>
      <c r="AB3122" s="63" t="s">
        <v>147</v>
      </c>
      <c r="AC3122" s="64" t="s">
        <v>20187</v>
      </c>
      <c r="AD3122" s="65" t="s">
        <v>118</v>
      </c>
      <c r="AE3122" s="65"/>
      <c r="AF3122" s="66"/>
      <c r="AG3122" s="66"/>
      <c r="AH3122" s="67" t="str">
        <v>Feb</v>
      </c>
      <c r="AI3122" s="68" t="str">
        <v>Feb</v>
      </c>
      <c r="AJ3122" s="69">
        <f t="shared" si="581"/>
        <v>0</v>
      </c>
      <c r="AK3122" s="70" t="str">
        <f t="shared" si="640"/>
        <v/>
      </c>
      <c r="AL3122" s="71" t="s">
        <v>17409</v>
      </c>
      <c r="AM3122" s="71" t="str">
        <v>2019</v>
      </c>
      <c r="AN3122" s="70">
        <f t="shared" si="641"/>
        <v>43511</v>
      </c>
      <c r="AO3122" s="70" t="s">
        <v>123</v>
      </c>
      <c r="AP3122" s="74">
        <f ca="1"/>
        <v>458</v>
      </c>
    </row>
    <row r="3123" spans="1:42" ht="14.4">
      <c r="A3123" s="55" t="s">
        <v>20188</v>
      </c>
      <c r="B3123" s="56" t="s">
        <v>89</v>
      </c>
      <c r="C3123" s="57">
        <v>43787</v>
      </c>
      <c r="D3123" s="56" t="s">
        <v>90</v>
      </c>
      <c r="E3123" s="56" t="s">
        <v>12</v>
      </c>
      <c r="F3123" s="58" t="s">
        <v>106</v>
      </c>
      <c r="G3123" s="58" t="s">
        <v>107</v>
      </c>
      <c r="H3123" s="56" t="s">
        <v>12</v>
      </c>
      <c r="I3123" s="59"/>
      <c r="J3123" s="59">
        <f t="shared" si="626"/>
        <v>43817</v>
      </c>
      <c r="K3123" s="56" t="s">
        <v>18</v>
      </c>
      <c r="L3123" s="56" t="s">
        <v>14</v>
      </c>
      <c r="M3123" s="60" t="s">
        <v>20189</v>
      </c>
      <c r="N3123" s="56"/>
      <c r="O3123" s="56" t="s">
        <v>266</v>
      </c>
      <c r="P3123" s="56" t="s">
        <v>20190</v>
      </c>
      <c r="Q3123" s="56" t="s">
        <v>21</v>
      </c>
      <c r="R3123" s="59"/>
      <c r="S3123" s="56"/>
      <c r="T3123" s="56"/>
      <c r="U3123" s="57"/>
      <c r="V3123" s="77"/>
      <c r="W3123" s="77"/>
      <c r="X3123" s="59"/>
      <c r="Y3123" s="61"/>
      <c r="Z3123" s="56" t="s">
        <v>121</v>
      </c>
      <c r="AA3123" s="57">
        <v>43789</v>
      </c>
      <c r="AB3123" s="75"/>
      <c r="AC3123" s="64"/>
      <c r="AD3123" s="56" t="s">
        <v>97</v>
      </c>
      <c r="AE3123" s="56" t="s">
        <v>90</v>
      </c>
      <c r="AF3123" s="61"/>
      <c r="AG3123" s="61"/>
      <c r="AH3123" s="67" t="str">
        <v>Nov</v>
      </c>
      <c r="AI3123" s="68" t="str">
        <v>Nov</v>
      </c>
      <c r="AJ3123" s="69">
        <f t="shared" si="581"/>
        <v>2</v>
      </c>
      <c r="AK3123" s="70"/>
      <c r="AL3123" s="71"/>
      <c r="AM3123" s="71" t="str">
        <v>2019</v>
      </c>
      <c r="AN3123" s="70"/>
      <c r="AO3123" s="70" t="s">
        <v>123</v>
      </c>
      <c r="AP3123" s="74">
        <f ca="1"/>
        <v>172</v>
      </c>
    </row>
    <row r="3124" spans="1:42" ht="14.4">
      <c r="A3124" s="55" t="s">
        <v>20191</v>
      </c>
      <c r="B3124" s="56" t="s">
        <v>89</v>
      </c>
      <c r="C3124" s="57">
        <v>43746</v>
      </c>
      <c r="D3124" s="56" t="s">
        <v>90</v>
      </c>
      <c r="E3124" s="56" t="s">
        <v>297</v>
      </c>
      <c r="F3124" s="58" t="s">
        <v>106</v>
      </c>
      <c r="G3124" s="58" t="s">
        <v>107</v>
      </c>
      <c r="H3124" s="56" t="s">
        <v>140</v>
      </c>
      <c r="I3124" s="59"/>
      <c r="J3124" s="59">
        <f t="shared" si="626"/>
        <v>43776</v>
      </c>
      <c r="K3124" s="56" t="s">
        <v>18</v>
      </c>
      <c r="L3124" s="56" t="s">
        <v>14</v>
      </c>
      <c r="M3124" s="60" t="s">
        <v>20192</v>
      </c>
      <c r="N3124" s="56" t="s">
        <v>20193</v>
      </c>
      <c r="O3124" s="56" t="s">
        <v>266</v>
      </c>
      <c r="P3124" s="56" t="s">
        <v>20194</v>
      </c>
      <c r="Q3124" s="56" t="s">
        <v>237</v>
      </c>
      <c r="R3124" s="59"/>
      <c r="S3124" s="56" t="s">
        <v>108</v>
      </c>
      <c r="T3124" s="56" t="s">
        <v>108</v>
      </c>
      <c r="U3124" s="57"/>
      <c r="V3124" s="77"/>
      <c r="W3124" s="62" t="s">
        <v>108</v>
      </c>
      <c r="X3124" s="59"/>
      <c r="Y3124" s="56" t="s">
        <v>108</v>
      </c>
      <c r="Z3124" s="56" t="s">
        <v>108</v>
      </c>
      <c r="AA3124" s="57">
        <v>43746</v>
      </c>
      <c r="AB3124" s="63" t="s">
        <v>389</v>
      </c>
      <c r="AC3124" s="64" t="s">
        <v>20195</v>
      </c>
      <c r="AD3124" s="56" t="s">
        <v>224</v>
      </c>
      <c r="AE3124" s="56"/>
      <c r="AF3124" s="61"/>
      <c r="AG3124" s="61"/>
      <c r="AH3124" s="67" t="str">
        <v>Oct</v>
      </c>
      <c r="AI3124" s="68" t="str">
        <v>Oct</v>
      </c>
      <c r="AJ3124" s="69">
        <f t="shared" si="581"/>
        <v>0</v>
      </c>
      <c r="AK3124" s="70"/>
      <c r="AL3124" s="71"/>
      <c r="AM3124" s="71" t="str">
        <v>2019</v>
      </c>
      <c r="AN3124" s="70"/>
      <c r="AO3124" s="70" t="s">
        <v>123</v>
      </c>
      <c r="AP3124" s="74">
        <f ca="1"/>
        <v>213</v>
      </c>
    </row>
    <row r="3125" spans="1:42" ht="14.4">
      <c r="A3125" s="55" t="s">
        <v>20196</v>
      </c>
      <c r="B3125" s="56" t="s">
        <v>89</v>
      </c>
      <c r="C3125" s="57">
        <v>43578</v>
      </c>
      <c r="D3125" s="56"/>
      <c r="E3125" s="56"/>
      <c r="F3125" s="58"/>
      <c r="G3125" s="58"/>
      <c r="H3125" s="56"/>
      <c r="I3125" s="57"/>
      <c r="J3125" s="57">
        <f t="shared" si="626"/>
        <v>43608</v>
      </c>
      <c r="K3125" s="56"/>
      <c r="L3125" s="56"/>
      <c r="M3125" s="60"/>
      <c r="N3125" s="56"/>
      <c r="O3125" s="56"/>
      <c r="P3125" s="56"/>
      <c r="Q3125" s="56"/>
      <c r="R3125" s="57"/>
      <c r="S3125" s="56"/>
      <c r="T3125" s="56"/>
      <c r="U3125" s="57"/>
      <c r="V3125" s="62"/>
      <c r="W3125" s="62"/>
      <c r="X3125" s="57"/>
      <c r="Y3125" s="56"/>
      <c r="Z3125" s="56" t="s">
        <v>123</v>
      </c>
      <c r="AA3125" s="57">
        <v>43579</v>
      </c>
      <c r="AB3125" s="63"/>
      <c r="AC3125" s="64" t="s">
        <v>20197</v>
      </c>
      <c r="AD3125" s="56" t="s">
        <v>179</v>
      </c>
      <c r="AE3125" s="56"/>
      <c r="AF3125" s="61"/>
      <c r="AG3125" s="61"/>
      <c r="AH3125" s="67" t="str">
        <v>Apr</v>
      </c>
      <c r="AI3125" s="68" t="str">
        <v>Apr</v>
      </c>
      <c r="AJ3125" s="69">
        <f t="shared" si="581"/>
        <v>1</v>
      </c>
      <c r="AK3125" s="70" t="str">
        <f t="shared" ref="AK3125:AK3130" si="642">IF(R3125="","",SUM(R3125+30))</f>
        <v/>
      </c>
      <c r="AL3125" s="71" t="s">
        <v>17409</v>
      </c>
      <c r="AM3125" s="71" t="str">
        <v>2019</v>
      </c>
      <c r="AN3125" s="70">
        <f t="shared" ref="AN3125:AN3129" si="643">IF(C3125="","",SUM(C3125+10))</f>
        <v>43588</v>
      </c>
      <c r="AO3125" s="70" t="s">
        <v>123</v>
      </c>
      <c r="AP3125" s="74">
        <f ca="1"/>
        <v>381</v>
      </c>
    </row>
    <row r="3126" spans="1:42" ht="14.4">
      <c r="A3126" s="55" t="s">
        <v>20198</v>
      </c>
      <c r="B3126" s="56" t="s">
        <v>89</v>
      </c>
      <c r="C3126" s="57">
        <v>43615</v>
      </c>
      <c r="D3126" s="56" t="s">
        <v>90</v>
      </c>
      <c r="E3126" s="56" t="s">
        <v>276</v>
      </c>
      <c r="F3126" s="58" t="s">
        <v>214</v>
      </c>
      <c r="G3126" s="58" t="s">
        <v>214</v>
      </c>
      <c r="H3126" s="56" t="s">
        <v>276</v>
      </c>
      <c r="I3126" s="59"/>
      <c r="J3126" s="59">
        <f t="shared" si="626"/>
        <v>43645</v>
      </c>
      <c r="K3126" s="56" t="s">
        <v>18</v>
      </c>
      <c r="L3126" s="56" t="s">
        <v>14</v>
      </c>
      <c r="M3126" s="60"/>
      <c r="N3126" s="56"/>
      <c r="O3126" s="56" t="s">
        <v>95</v>
      </c>
      <c r="P3126" s="56"/>
      <c r="Q3126" s="56"/>
      <c r="R3126" s="57"/>
      <c r="S3126" s="56"/>
      <c r="T3126" s="56"/>
      <c r="U3126" s="57"/>
      <c r="V3126" s="62"/>
      <c r="W3126" s="62" t="s">
        <v>108</v>
      </c>
      <c r="X3126" s="57"/>
      <c r="Y3126" s="56"/>
      <c r="Z3126" s="56" t="s">
        <v>123</v>
      </c>
      <c r="AA3126" s="57">
        <v>43640</v>
      </c>
      <c r="AB3126" s="75"/>
      <c r="AC3126" s="64" t="s">
        <v>20199</v>
      </c>
      <c r="AD3126" s="56" t="s">
        <v>118</v>
      </c>
      <c r="AE3126" s="56"/>
      <c r="AF3126" s="61"/>
      <c r="AG3126" s="61"/>
      <c r="AH3126" s="67" t="str">
        <v>May</v>
      </c>
      <c r="AI3126" s="68" t="str">
        <v>Jun</v>
      </c>
      <c r="AJ3126" s="69">
        <f t="shared" si="581"/>
        <v>25</v>
      </c>
      <c r="AK3126" s="70" t="str">
        <f t="shared" si="642"/>
        <v/>
      </c>
      <c r="AL3126" s="71" t="s">
        <v>17409</v>
      </c>
      <c r="AM3126" s="71" t="str">
        <v>2019</v>
      </c>
      <c r="AN3126" s="70">
        <f t="shared" si="643"/>
        <v>43625</v>
      </c>
      <c r="AO3126" s="70" t="s">
        <v>123</v>
      </c>
      <c r="AP3126" s="74">
        <f ca="1"/>
        <v>344</v>
      </c>
    </row>
    <row r="3127" spans="1:42" ht="14.4">
      <c r="A3127" s="55" t="s">
        <v>20200</v>
      </c>
      <c r="B3127" s="56" t="s">
        <v>89</v>
      </c>
      <c r="C3127" s="57">
        <v>43629</v>
      </c>
      <c r="D3127" s="56" t="s">
        <v>90</v>
      </c>
      <c r="E3127" s="56" t="s">
        <v>140</v>
      </c>
      <c r="F3127" s="58" t="s">
        <v>106</v>
      </c>
      <c r="G3127" s="58" t="s">
        <v>107</v>
      </c>
      <c r="H3127" s="56" t="s">
        <v>140</v>
      </c>
      <c r="I3127" s="59"/>
      <c r="J3127" s="59">
        <f t="shared" si="626"/>
        <v>43659</v>
      </c>
      <c r="K3127" s="56" t="s">
        <v>18</v>
      </c>
      <c r="L3127" s="56" t="s">
        <v>18</v>
      </c>
      <c r="M3127" s="60"/>
      <c r="N3127" s="56" t="s">
        <v>20201</v>
      </c>
      <c r="O3127" s="56" t="s">
        <v>172</v>
      </c>
      <c r="P3127" s="56" t="s">
        <v>20202</v>
      </c>
      <c r="Q3127" s="56" t="s">
        <v>17</v>
      </c>
      <c r="R3127" s="59"/>
      <c r="S3127" s="56" t="s">
        <v>108</v>
      </c>
      <c r="T3127" s="56" t="s">
        <v>108</v>
      </c>
      <c r="U3127" s="59"/>
      <c r="V3127" s="77"/>
      <c r="W3127" s="62">
        <v>0</v>
      </c>
      <c r="X3127" s="59"/>
      <c r="Y3127" s="56" t="s">
        <v>108</v>
      </c>
      <c r="Z3127" s="56" t="s">
        <v>121</v>
      </c>
      <c r="AA3127" s="57">
        <v>43629</v>
      </c>
      <c r="AB3127" s="63" t="s">
        <v>484</v>
      </c>
      <c r="AC3127" s="64" t="s">
        <v>1317</v>
      </c>
      <c r="AD3127" s="65" t="s">
        <v>97</v>
      </c>
      <c r="AE3127" s="56" t="s">
        <v>90</v>
      </c>
      <c r="AF3127" s="61"/>
      <c r="AG3127" s="61"/>
      <c r="AH3127" s="67" t="str">
        <v>Jun</v>
      </c>
      <c r="AI3127" s="68" t="str">
        <v>Jun</v>
      </c>
      <c r="AJ3127" s="69">
        <f t="shared" si="581"/>
        <v>0</v>
      </c>
      <c r="AK3127" s="70" t="str">
        <f t="shared" si="642"/>
        <v/>
      </c>
      <c r="AL3127" s="71" t="s">
        <v>17409</v>
      </c>
      <c r="AM3127" s="71" t="str">
        <v>2019</v>
      </c>
      <c r="AN3127" s="70">
        <f t="shared" si="643"/>
        <v>43639</v>
      </c>
      <c r="AO3127" s="70" t="s">
        <v>123</v>
      </c>
      <c r="AP3127" s="74">
        <f ca="1"/>
        <v>330</v>
      </c>
    </row>
    <row r="3128" spans="1:42" ht="14.4">
      <c r="A3128" s="55" t="s">
        <v>20203</v>
      </c>
      <c r="B3128" s="56" t="s">
        <v>89</v>
      </c>
      <c r="C3128" s="57">
        <v>43641</v>
      </c>
      <c r="D3128" s="56" t="s">
        <v>131</v>
      </c>
      <c r="E3128" s="56" t="s">
        <v>129</v>
      </c>
      <c r="F3128" s="58" t="s">
        <v>106</v>
      </c>
      <c r="G3128" s="58" t="s">
        <v>107</v>
      </c>
      <c r="H3128" s="56" t="s">
        <v>129</v>
      </c>
      <c r="I3128" s="57"/>
      <c r="J3128" s="57">
        <f t="shared" si="626"/>
        <v>43671</v>
      </c>
      <c r="K3128" s="56" t="s">
        <v>18</v>
      </c>
      <c r="L3128" s="56" t="s">
        <v>14</v>
      </c>
      <c r="M3128" s="60"/>
      <c r="N3128" s="56" t="s">
        <v>20204</v>
      </c>
      <c r="O3128" s="56"/>
      <c r="P3128" s="56" t="s">
        <v>108</v>
      </c>
      <c r="Q3128" s="56" t="s">
        <v>130</v>
      </c>
      <c r="R3128" s="57"/>
      <c r="S3128" s="56" t="s">
        <v>108</v>
      </c>
      <c r="T3128" s="56" t="s">
        <v>108</v>
      </c>
      <c r="U3128" s="57"/>
      <c r="V3128" s="62"/>
      <c r="W3128" s="62" t="s">
        <v>108</v>
      </c>
      <c r="X3128" s="57"/>
      <c r="Y3128" s="56" t="s">
        <v>108</v>
      </c>
      <c r="Z3128" s="56" t="s">
        <v>123</v>
      </c>
      <c r="AA3128" s="57">
        <v>43655</v>
      </c>
      <c r="AB3128" s="63" t="s">
        <v>484</v>
      </c>
      <c r="AC3128" s="64" t="s">
        <v>4690</v>
      </c>
      <c r="AD3128" s="56" t="s">
        <v>224</v>
      </c>
      <c r="AE3128" s="56" t="s">
        <v>131</v>
      </c>
      <c r="AF3128" s="61"/>
      <c r="AG3128" s="61"/>
      <c r="AH3128" s="67" t="str">
        <v>Jun</v>
      </c>
      <c r="AI3128" s="68" t="str">
        <v>Jul</v>
      </c>
      <c r="AJ3128" s="69">
        <f t="shared" si="581"/>
        <v>14</v>
      </c>
      <c r="AK3128" s="70" t="str">
        <f t="shared" si="642"/>
        <v/>
      </c>
      <c r="AL3128" s="71" t="s">
        <v>17409</v>
      </c>
      <c r="AM3128" s="71" t="str">
        <v>2019</v>
      </c>
      <c r="AN3128" s="70">
        <f t="shared" si="643"/>
        <v>43651</v>
      </c>
      <c r="AO3128" s="70" t="s">
        <v>123</v>
      </c>
      <c r="AP3128" s="74">
        <f ca="1"/>
        <v>318</v>
      </c>
    </row>
    <row r="3129" spans="1:42" ht="14.4">
      <c r="A3129" s="55" t="s">
        <v>20205</v>
      </c>
      <c r="B3129" s="56"/>
      <c r="C3129" s="57"/>
      <c r="D3129" s="56"/>
      <c r="E3129" s="56"/>
      <c r="F3129" s="58"/>
      <c r="G3129" s="58"/>
      <c r="H3129" s="56"/>
      <c r="I3129" s="57"/>
      <c r="J3129" s="57" t="str">
        <f t="shared" si="626"/>
        <v/>
      </c>
      <c r="K3129" s="56"/>
      <c r="L3129" s="56"/>
      <c r="M3129" s="60"/>
      <c r="N3129" s="56"/>
      <c r="O3129" s="56"/>
      <c r="P3129" s="56"/>
      <c r="Q3129" s="56"/>
      <c r="R3129" s="57"/>
      <c r="S3129" s="56"/>
      <c r="T3129" s="56"/>
      <c r="U3129" s="57"/>
      <c r="V3129" s="62"/>
      <c r="W3129" s="62"/>
      <c r="X3129" s="57"/>
      <c r="Y3129" s="56"/>
      <c r="Z3129" s="56"/>
      <c r="AA3129" s="57"/>
      <c r="AB3129" s="63"/>
      <c r="AC3129" s="64"/>
      <c r="AD3129" s="56"/>
      <c r="AE3129" s="56"/>
      <c r="AF3129" s="61"/>
      <c r="AG3129" s="61"/>
      <c r="AH3129" s="67" t="str">
        <v/>
      </c>
      <c r="AI3129" s="68" t="str">
        <v/>
      </c>
      <c r="AJ3129" s="69" t="str">
        <f t="shared" si="581"/>
        <v/>
      </c>
      <c r="AK3129" s="70" t="str">
        <f t="shared" si="642"/>
        <v/>
      </c>
      <c r="AL3129" s="71" t="s">
        <v>17409</v>
      </c>
      <c r="AM3129" s="71" t="str">
        <v/>
      </c>
      <c r="AN3129" s="70" t="str">
        <f t="shared" si="643"/>
        <v/>
      </c>
      <c r="AO3129" s="70" t="s">
        <v>123</v>
      </c>
      <c r="AP3129" s="74" t="str">
        <f ca="1"/>
        <v/>
      </c>
    </row>
    <row r="3130" spans="1:42" ht="14.4">
      <c r="A3130" s="55" t="s">
        <v>20206</v>
      </c>
      <c r="B3130" s="56" t="s">
        <v>89</v>
      </c>
      <c r="C3130" s="57">
        <v>43768</v>
      </c>
      <c r="D3130" s="56" t="s">
        <v>90</v>
      </c>
      <c r="E3130" s="56"/>
      <c r="F3130" s="58"/>
      <c r="G3130" s="58"/>
      <c r="H3130" s="56"/>
      <c r="I3130" s="59"/>
      <c r="J3130" s="59">
        <f t="shared" si="626"/>
        <v>43798</v>
      </c>
      <c r="K3130" s="56"/>
      <c r="L3130" s="56"/>
      <c r="M3130" s="60"/>
      <c r="N3130" s="56"/>
      <c r="O3130" s="56"/>
      <c r="P3130" s="56"/>
      <c r="Q3130" s="56"/>
      <c r="R3130" s="59"/>
      <c r="S3130" s="56" t="s">
        <v>108</v>
      </c>
      <c r="T3130" s="56" t="s">
        <v>108</v>
      </c>
      <c r="U3130" s="57"/>
      <c r="V3130" s="77"/>
      <c r="W3130" s="62" t="s">
        <v>108</v>
      </c>
      <c r="X3130" s="59"/>
      <c r="Y3130" s="61"/>
      <c r="Z3130" s="56" t="s">
        <v>108</v>
      </c>
      <c r="AA3130" s="57">
        <v>43805</v>
      </c>
      <c r="AB3130" s="75"/>
      <c r="AC3130" s="64" t="s">
        <v>20207</v>
      </c>
      <c r="AD3130" s="56" t="s">
        <v>179</v>
      </c>
      <c r="AE3130" s="56"/>
      <c r="AF3130" s="61"/>
      <c r="AG3130" s="61"/>
      <c r="AH3130" s="67" t="str">
        <v>Oct</v>
      </c>
      <c r="AI3130" s="68" t="str">
        <v>Dec</v>
      </c>
      <c r="AJ3130" s="69">
        <f t="shared" si="581"/>
        <v>37</v>
      </c>
      <c r="AK3130" s="70" t="str">
        <f t="shared" si="642"/>
        <v/>
      </c>
      <c r="AL3130" s="71" t="s">
        <v>17409</v>
      </c>
      <c r="AM3130" s="71" t="str">
        <v>2019</v>
      </c>
      <c r="AN3130" s="70"/>
      <c r="AO3130" s="70" t="s">
        <v>123</v>
      </c>
      <c r="AP3130" s="74">
        <f ca="1"/>
        <v>191</v>
      </c>
    </row>
    <row r="3131" spans="1:42" ht="14.4">
      <c r="A3131" s="55" t="s">
        <v>20208</v>
      </c>
      <c r="B3131" s="56" t="s">
        <v>89</v>
      </c>
      <c r="C3131" s="57">
        <v>43816</v>
      </c>
      <c r="D3131" s="56" t="s">
        <v>131</v>
      </c>
      <c r="E3131" s="56" t="s">
        <v>129</v>
      </c>
      <c r="F3131" s="58" t="s">
        <v>106</v>
      </c>
      <c r="G3131" s="58" t="s">
        <v>107</v>
      </c>
      <c r="H3131" s="56" t="s">
        <v>129</v>
      </c>
      <c r="I3131" s="59"/>
      <c r="J3131" s="59">
        <f t="shared" si="626"/>
        <v>43846</v>
      </c>
      <c r="K3131" s="56" t="s">
        <v>18</v>
      </c>
      <c r="L3131" s="56" t="s">
        <v>14</v>
      </c>
      <c r="M3131" s="60"/>
      <c r="N3131" s="56"/>
      <c r="O3131" s="56"/>
      <c r="P3131" s="56" t="s">
        <v>108</v>
      </c>
      <c r="Q3131" s="56" t="s">
        <v>288</v>
      </c>
      <c r="R3131" s="59"/>
      <c r="S3131" s="56" t="s">
        <v>108</v>
      </c>
      <c r="T3131" s="56" t="s">
        <v>108</v>
      </c>
      <c r="U3131" s="57"/>
      <c r="V3131" s="77"/>
      <c r="W3131" s="62" t="s">
        <v>108</v>
      </c>
      <c r="X3131" s="59"/>
      <c r="Y3131" s="56" t="s">
        <v>108</v>
      </c>
      <c r="Z3131" s="56" t="s">
        <v>123</v>
      </c>
      <c r="AA3131" s="57">
        <v>43816</v>
      </c>
      <c r="AB3131" s="63" t="s">
        <v>238</v>
      </c>
      <c r="AC3131" s="64" t="s">
        <v>20209</v>
      </c>
      <c r="AD3131" s="56" t="s">
        <v>224</v>
      </c>
      <c r="AE3131" s="56" t="s">
        <v>131</v>
      </c>
      <c r="AF3131" s="61"/>
      <c r="AG3131" s="61"/>
      <c r="AH3131" s="67" t="str">
        <v>Dec</v>
      </c>
      <c r="AI3131" s="68" t="str">
        <v>Dec</v>
      </c>
      <c r="AJ3131" s="69">
        <f t="shared" si="581"/>
        <v>0</v>
      </c>
      <c r="AK3131" s="70"/>
      <c r="AL3131" s="71"/>
      <c r="AM3131" s="71" t="str">
        <v>2019</v>
      </c>
      <c r="AN3131" s="70"/>
      <c r="AO3131" s="70" t="s">
        <v>123</v>
      </c>
      <c r="AP3131" s="74">
        <f ca="1"/>
        <v>143</v>
      </c>
    </row>
    <row r="3132" spans="1:42" ht="14.4">
      <c r="A3132" s="55" t="s">
        <v>20210</v>
      </c>
      <c r="B3132" s="56" t="s">
        <v>89</v>
      </c>
      <c r="C3132" s="57">
        <v>43817</v>
      </c>
      <c r="D3132" s="56" t="s">
        <v>119</v>
      </c>
      <c r="E3132" s="56" t="s">
        <v>196</v>
      </c>
      <c r="F3132" s="58" t="s">
        <v>106</v>
      </c>
      <c r="G3132" s="58" t="s">
        <v>113</v>
      </c>
      <c r="H3132" s="56" t="s">
        <v>112</v>
      </c>
      <c r="I3132" s="59"/>
      <c r="J3132" s="59">
        <f t="shared" si="626"/>
        <v>43847</v>
      </c>
      <c r="K3132" s="56" t="s">
        <v>18</v>
      </c>
      <c r="L3132" s="56" t="s">
        <v>14</v>
      </c>
      <c r="M3132" s="60"/>
      <c r="N3132" s="56"/>
      <c r="O3132" s="56"/>
      <c r="P3132" s="56"/>
      <c r="Q3132" s="56"/>
      <c r="R3132" s="59"/>
      <c r="S3132" s="56" t="s">
        <v>108</v>
      </c>
      <c r="T3132" s="56" t="s">
        <v>108</v>
      </c>
      <c r="U3132" s="57"/>
      <c r="V3132" s="77"/>
      <c r="W3132" s="62" t="s">
        <v>108</v>
      </c>
      <c r="X3132" s="59"/>
      <c r="Y3132" s="61"/>
      <c r="Z3132" s="56" t="s">
        <v>123</v>
      </c>
      <c r="AA3132" s="57">
        <v>43839</v>
      </c>
      <c r="AB3132" s="75"/>
      <c r="AC3132" s="64" t="s">
        <v>20211</v>
      </c>
      <c r="AD3132" s="56" t="s">
        <v>179</v>
      </c>
      <c r="AE3132" s="56"/>
      <c r="AF3132" s="61"/>
      <c r="AG3132" s="61"/>
      <c r="AH3132" s="67" t="str">
        <v>Dec</v>
      </c>
      <c r="AI3132" s="68" t="str">
        <v>Jan</v>
      </c>
      <c r="AJ3132" s="69">
        <f t="shared" si="581"/>
        <v>22</v>
      </c>
      <c r="AK3132" s="70"/>
      <c r="AL3132" s="71"/>
      <c r="AM3132" s="71" t="str">
        <v>2019</v>
      </c>
      <c r="AN3132" s="70"/>
      <c r="AO3132" s="70" t="s">
        <v>123</v>
      </c>
      <c r="AP3132" s="74">
        <f ca="1"/>
        <v>142</v>
      </c>
    </row>
    <row r="3133" spans="1:42" ht="14.4">
      <c r="A3133" s="55" t="s">
        <v>11866</v>
      </c>
      <c r="B3133" s="56" t="s">
        <v>89</v>
      </c>
      <c r="C3133" s="57">
        <v>43818</v>
      </c>
      <c r="D3133" s="56" t="s">
        <v>119</v>
      </c>
      <c r="E3133" s="56" t="s">
        <v>12</v>
      </c>
      <c r="F3133" s="58" t="s">
        <v>106</v>
      </c>
      <c r="G3133" s="58" t="s">
        <v>107</v>
      </c>
      <c r="H3133" s="56" t="s">
        <v>12</v>
      </c>
      <c r="I3133" s="59"/>
      <c r="J3133" s="59"/>
      <c r="K3133" s="56" t="s">
        <v>18</v>
      </c>
      <c r="L3133" s="56" t="s">
        <v>18</v>
      </c>
      <c r="M3133" s="60" t="s">
        <v>642</v>
      </c>
      <c r="N3133" s="56" t="s">
        <v>9783</v>
      </c>
      <c r="O3133" s="56" t="s">
        <v>95</v>
      </c>
      <c r="P3133" s="56" t="s">
        <v>9784</v>
      </c>
      <c r="Q3133" s="56" t="s">
        <v>17</v>
      </c>
      <c r="R3133" s="59"/>
      <c r="S3133" s="56"/>
      <c r="T3133" s="56"/>
      <c r="U3133" s="57"/>
      <c r="V3133" s="77"/>
      <c r="W3133" s="62"/>
      <c r="X3133" s="59"/>
      <c r="Y3133" s="61"/>
      <c r="Z3133" s="56" t="s">
        <v>121</v>
      </c>
      <c r="AA3133" s="57">
        <v>43846</v>
      </c>
      <c r="AB3133" s="75"/>
      <c r="AC3133" s="64"/>
      <c r="AD3133" s="56" t="s">
        <v>97</v>
      </c>
      <c r="AE3133" s="56" t="s">
        <v>119</v>
      </c>
      <c r="AF3133" s="61"/>
      <c r="AG3133" s="61"/>
      <c r="AH3133" s="67" t="str">
        <v>Dec</v>
      </c>
      <c r="AI3133" s="68" t="str">
        <v>Jan</v>
      </c>
      <c r="AJ3133" s="69"/>
      <c r="AK3133" s="70"/>
      <c r="AL3133" s="71"/>
      <c r="AM3133" s="71" t="str">
        <v>2019</v>
      </c>
      <c r="AN3133" s="70"/>
      <c r="AO3133" s="70" t="s">
        <v>123</v>
      </c>
      <c r="AP3133" s="74">
        <f ca="1"/>
        <v>141</v>
      </c>
    </row>
    <row r="3134" spans="1:42" ht="14.4">
      <c r="A3134" s="55" t="s">
        <v>11871</v>
      </c>
      <c r="B3134" s="56" t="s">
        <v>89</v>
      </c>
      <c r="C3134" s="57">
        <v>43823</v>
      </c>
      <c r="D3134" s="56" t="s">
        <v>131</v>
      </c>
      <c r="E3134" s="56" t="s">
        <v>12</v>
      </c>
      <c r="F3134" s="58" t="s">
        <v>106</v>
      </c>
      <c r="G3134" s="58" t="s">
        <v>107</v>
      </c>
      <c r="H3134" s="56" t="s">
        <v>12</v>
      </c>
      <c r="I3134" s="59"/>
      <c r="J3134" s="59"/>
      <c r="K3134" s="56" t="s">
        <v>18</v>
      </c>
      <c r="L3134" s="56" t="s">
        <v>18</v>
      </c>
      <c r="M3134" s="60" t="s">
        <v>20212</v>
      </c>
      <c r="N3134" s="56" t="s">
        <v>20213</v>
      </c>
      <c r="O3134" s="56" t="s">
        <v>22</v>
      </c>
      <c r="P3134" s="56" t="s">
        <v>20214</v>
      </c>
      <c r="Q3134" s="56" t="s">
        <v>17</v>
      </c>
      <c r="R3134" s="59"/>
      <c r="S3134" s="56"/>
      <c r="T3134" s="56"/>
      <c r="U3134" s="57"/>
      <c r="V3134" s="77"/>
      <c r="W3134" s="62"/>
      <c r="X3134" s="59"/>
      <c r="Y3134" s="61"/>
      <c r="Z3134" s="56" t="s">
        <v>121</v>
      </c>
      <c r="AA3134" s="57">
        <v>43846</v>
      </c>
      <c r="AB3134" s="75"/>
      <c r="AC3134" s="64"/>
      <c r="AD3134" s="56" t="s">
        <v>97</v>
      </c>
      <c r="AE3134" s="56" t="s">
        <v>119</v>
      </c>
      <c r="AF3134" s="61"/>
      <c r="AG3134" s="61"/>
      <c r="AH3134" s="67" t="str">
        <v>Dec</v>
      </c>
      <c r="AI3134" s="68" t="str">
        <v>Jan</v>
      </c>
      <c r="AJ3134" s="69"/>
      <c r="AK3134" s="70"/>
      <c r="AL3134" s="71"/>
      <c r="AM3134" s="71" t="str">
        <v>2019</v>
      </c>
      <c r="AN3134" s="70"/>
      <c r="AO3134" s="70" t="s">
        <v>123</v>
      </c>
      <c r="AP3134" s="74">
        <f ca="1"/>
        <v>136</v>
      </c>
    </row>
    <row r="3135" spans="1:42" ht="14.4">
      <c r="A3135" s="55" t="s">
        <v>19559</v>
      </c>
      <c r="B3135" s="56" t="s">
        <v>89</v>
      </c>
      <c r="C3135" s="57">
        <v>43818</v>
      </c>
      <c r="D3135" s="56" t="s">
        <v>119</v>
      </c>
      <c r="E3135" s="56" t="s">
        <v>12</v>
      </c>
      <c r="F3135" s="58" t="s">
        <v>106</v>
      </c>
      <c r="G3135" s="58" t="s">
        <v>107</v>
      </c>
      <c r="H3135" s="56" t="s">
        <v>12</v>
      </c>
      <c r="I3135" s="59"/>
      <c r="J3135" s="59"/>
      <c r="K3135" s="56" t="s">
        <v>18</v>
      </c>
      <c r="L3135" s="56" t="s">
        <v>18</v>
      </c>
      <c r="M3135" s="60" t="s">
        <v>642</v>
      </c>
      <c r="N3135" s="56" t="s">
        <v>1818</v>
      </c>
      <c r="O3135" s="56" t="s">
        <v>27</v>
      </c>
      <c r="P3135" s="56" t="s">
        <v>1819</v>
      </c>
      <c r="Q3135" s="56" t="s">
        <v>17</v>
      </c>
      <c r="R3135" s="59"/>
      <c r="S3135" s="56"/>
      <c r="T3135" s="56"/>
      <c r="U3135" s="57"/>
      <c r="V3135" s="77"/>
      <c r="W3135" s="62"/>
      <c r="X3135" s="59"/>
      <c r="Y3135" s="61"/>
      <c r="Z3135" s="56" t="s">
        <v>121</v>
      </c>
      <c r="AA3135" s="57">
        <v>43858</v>
      </c>
      <c r="AB3135" s="75"/>
      <c r="AC3135" s="64"/>
      <c r="AD3135" s="56" t="s">
        <v>97</v>
      </c>
      <c r="AE3135" s="56" t="s">
        <v>119</v>
      </c>
      <c r="AF3135" s="61"/>
      <c r="AG3135" s="61"/>
      <c r="AH3135" s="67" t="str">
        <v>Dec</v>
      </c>
      <c r="AI3135" s="68" t="str">
        <v>Jan</v>
      </c>
      <c r="AJ3135" s="69"/>
      <c r="AK3135" s="70"/>
      <c r="AL3135" s="71"/>
      <c r="AM3135" s="71" t="str">
        <v>2019</v>
      </c>
      <c r="AN3135" s="70"/>
      <c r="AO3135" s="70" t="s">
        <v>123</v>
      </c>
      <c r="AP3135" s="74">
        <f ca="1"/>
        <v>141</v>
      </c>
    </row>
    <row r="3136" spans="1:42" ht="14.4">
      <c r="A3136" s="55" t="s">
        <v>16395</v>
      </c>
      <c r="B3136" s="56" t="s">
        <v>89</v>
      </c>
      <c r="C3136" s="57">
        <v>43818</v>
      </c>
      <c r="D3136" s="56" t="s">
        <v>119</v>
      </c>
      <c r="E3136" s="56" t="s">
        <v>12</v>
      </c>
      <c r="F3136" s="58" t="s">
        <v>106</v>
      </c>
      <c r="G3136" s="58" t="s">
        <v>107</v>
      </c>
      <c r="H3136" s="56" t="s">
        <v>12</v>
      </c>
      <c r="I3136" s="59"/>
      <c r="J3136" s="59"/>
      <c r="K3136" s="56" t="s">
        <v>18</v>
      </c>
      <c r="L3136" s="56" t="s">
        <v>18</v>
      </c>
      <c r="M3136" s="60" t="s">
        <v>642</v>
      </c>
      <c r="N3136" s="56" t="s">
        <v>1811</v>
      </c>
      <c r="O3136" s="56" t="s">
        <v>143</v>
      </c>
      <c r="P3136" s="56">
        <v>190060202</v>
      </c>
      <c r="Q3136" s="56" t="s">
        <v>17</v>
      </c>
      <c r="R3136" s="59"/>
      <c r="S3136" s="56"/>
      <c r="T3136" s="56"/>
      <c r="U3136" s="57"/>
      <c r="V3136" s="77"/>
      <c r="W3136" s="62"/>
      <c r="X3136" s="59"/>
      <c r="Y3136" s="61"/>
      <c r="Z3136" s="56" t="s">
        <v>123</v>
      </c>
      <c r="AA3136" s="57">
        <v>43858</v>
      </c>
      <c r="AB3136" s="75"/>
      <c r="AC3136" s="64" t="s">
        <v>20215</v>
      </c>
      <c r="AD3136" s="56" t="s">
        <v>224</v>
      </c>
      <c r="AE3136" s="56" t="s">
        <v>119</v>
      </c>
      <c r="AF3136" s="61"/>
      <c r="AG3136" s="61"/>
      <c r="AH3136" s="67" t="str">
        <v>Dec</v>
      </c>
      <c r="AI3136" s="68" t="str">
        <v>Jan</v>
      </c>
      <c r="AJ3136" s="69"/>
      <c r="AK3136" s="70"/>
      <c r="AL3136" s="71"/>
      <c r="AM3136" s="71" t="str">
        <v>2019</v>
      </c>
      <c r="AN3136" s="70"/>
      <c r="AO3136" s="70" t="s">
        <v>123</v>
      </c>
      <c r="AP3136" s="74">
        <f ca="1"/>
        <v>141</v>
      </c>
    </row>
    <row r="3137" spans="1:42" ht="14.4">
      <c r="A3137" s="55" t="s">
        <v>16416</v>
      </c>
      <c r="B3137" s="56" t="s">
        <v>89</v>
      </c>
      <c r="C3137" s="57">
        <v>43818</v>
      </c>
      <c r="D3137" s="56" t="s">
        <v>119</v>
      </c>
      <c r="E3137" s="56" t="s">
        <v>12</v>
      </c>
      <c r="F3137" s="58" t="s">
        <v>106</v>
      </c>
      <c r="G3137" s="58" t="s">
        <v>107</v>
      </c>
      <c r="H3137" s="56" t="s">
        <v>12</v>
      </c>
      <c r="I3137" s="59"/>
      <c r="J3137" s="59"/>
      <c r="K3137" s="56" t="s">
        <v>18</v>
      </c>
      <c r="L3137" s="56" t="s">
        <v>18</v>
      </c>
      <c r="M3137" s="60" t="s">
        <v>642</v>
      </c>
      <c r="N3137" s="56" t="s">
        <v>1788</v>
      </c>
      <c r="O3137" s="56" t="s">
        <v>20</v>
      </c>
      <c r="P3137" s="56"/>
      <c r="Q3137" s="56" t="s">
        <v>17</v>
      </c>
      <c r="R3137" s="59"/>
      <c r="S3137" s="56"/>
      <c r="T3137" s="56"/>
      <c r="U3137" s="57"/>
      <c r="V3137" s="77"/>
      <c r="W3137" s="62"/>
      <c r="X3137" s="59"/>
      <c r="Y3137" s="61"/>
      <c r="Z3137" s="56" t="s">
        <v>123</v>
      </c>
      <c r="AA3137" s="57">
        <v>43858</v>
      </c>
      <c r="AB3137" s="75"/>
      <c r="AC3137" s="64" t="s">
        <v>20216</v>
      </c>
      <c r="AD3137" s="56" t="s">
        <v>224</v>
      </c>
      <c r="AE3137" s="56" t="s">
        <v>119</v>
      </c>
      <c r="AF3137" s="61"/>
      <c r="AG3137" s="61"/>
      <c r="AH3137" s="67" t="str">
        <v>Dec</v>
      </c>
      <c r="AI3137" s="68" t="str">
        <v>Jan</v>
      </c>
      <c r="AJ3137" s="69"/>
      <c r="AK3137" s="70"/>
      <c r="AL3137" s="71"/>
      <c r="AM3137" s="71" t="str">
        <v>2019</v>
      </c>
      <c r="AN3137" s="70"/>
      <c r="AO3137" s="70" t="s">
        <v>123</v>
      </c>
      <c r="AP3137" s="74">
        <f ca="1"/>
        <v>141</v>
      </c>
    </row>
    <row r="3138" spans="1:42" ht="14.4">
      <c r="A3138" s="55" t="s">
        <v>2732</v>
      </c>
      <c r="B3138" s="56" t="s">
        <v>89</v>
      </c>
      <c r="C3138" s="57">
        <v>43829</v>
      </c>
      <c r="D3138" s="56" t="s">
        <v>90</v>
      </c>
      <c r="E3138" s="56" t="s">
        <v>12</v>
      </c>
      <c r="F3138" s="58" t="s">
        <v>106</v>
      </c>
      <c r="G3138" s="58" t="s">
        <v>107</v>
      </c>
      <c r="H3138" s="56" t="s">
        <v>12</v>
      </c>
      <c r="I3138" s="59"/>
      <c r="J3138" s="59"/>
      <c r="K3138" s="56" t="s">
        <v>18</v>
      </c>
      <c r="L3138" s="56" t="s">
        <v>18</v>
      </c>
      <c r="M3138" s="60" t="s">
        <v>20217</v>
      </c>
      <c r="N3138" s="56"/>
      <c r="O3138" s="56" t="s">
        <v>189</v>
      </c>
      <c r="P3138" s="56" t="s">
        <v>20218</v>
      </c>
      <c r="Q3138" s="56" t="s">
        <v>17</v>
      </c>
      <c r="R3138" s="59"/>
      <c r="S3138" s="56"/>
      <c r="T3138" s="56"/>
      <c r="U3138" s="57"/>
      <c r="V3138" s="77"/>
      <c r="W3138" s="62"/>
      <c r="X3138" s="59"/>
      <c r="Y3138" s="61"/>
      <c r="Z3138" s="56" t="s">
        <v>121</v>
      </c>
      <c r="AA3138" s="57">
        <v>43853</v>
      </c>
      <c r="AB3138" s="75"/>
      <c r="AC3138" s="64"/>
      <c r="AD3138" s="56" t="s">
        <v>97</v>
      </c>
      <c r="AE3138" s="56" t="s">
        <v>90</v>
      </c>
      <c r="AF3138" s="61"/>
      <c r="AG3138" s="61"/>
      <c r="AH3138" s="67" t="str">
        <v>Dec</v>
      </c>
      <c r="AI3138" s="68" t="str">
        <v>Jan</v>
      </c>
      <c r="AJ3138" s="69"/>
      <c r="AK3138" s="70"/>
      <c r="AL3138" s="71"/>
      <c r="AM3138" s="71" t="str">
        <v>2019</v>
      </c>
      <c r="AN3138" s="70"/>
      <c r="AO3138" s="70" t="s">
        <v>123</v>
      </c>
      <c r="AP3138" s="74">
        <f ca="1"/>
        <v>130</v>
      </c>
    </row>
    <row r="3139" spans="1:42" ht="14.4">
      <c r="A3139" s="55" t="s">
        <v>14948</v>
      </c>
      <c r="B3139" s="56" t="s">
        <v>89</v>
      </c>
      <c r="C3139" s="57">
        <v>43830</v>
      </c>
      <c r="D3139" s="56" t="s">
        <v>90</v>
      </c>
      <c r="E3139" s="56" t="s">
        <v>12</v>
      </c>
      <c r="F3139" s="58" t="s">
        <v>106</v>
      </c>
      <c r="G3139" s="58" t="s">
        <v>107</v>
      </c>
      <c r="H3139" s="56" t="s">
        <v>12</v>
      </c>
      <c r="I3139" s="59"/>
      <c r="J3139" s="59"/>
      <c r="K3139" s="56" t="s">
        <v>18</v>
      </c>
      <c r="L3139" s="56" t="s">
        <v>121</v>
      </c>
      <c r="M3139" s="60" t="s">
        <v>20219</v>
      </c>
      <c r="N3139" s="56" t="s">
        <v>20220</v>
      </c>
      <c r="O3139" s="56" t="s">
        <v>44</v>
      </c>
      <c r="P3139" s="56" t="s">
        <v>18851</v>
      </c>
      <c r="Q3139" s="56" t="s">
        <v>17</v>
      </c>
      <c r="R3139" s="59"/>
      <c r="S3139" s="56"/>
      <c r="T3139" s="56"/>
      <c r="U3139" s="57"/>
      <c r="V3139" s="77"/>
      <c r="W3139" s="62"/>
      <c r="X3139" s="59"/>
      <c r="Y3139" s="61"/>
      <c r="Z3139" s="56" t="s">
        <v>121</v>
      </c>
      <c r="AA3139" s="57">
        <v>43853</v>
      </c>
      <c r="AB3139" s="75"/>
      <c r="AC3139" s="64"/>
      <c r="AD3139" s="56" t="s">
        <v>97</v>
      </c>
      <c r="AE3139" s="56" t="s">
        <v>90</v>
      </c>
      <c r="AF3139" s="61"/>
      <c r="AG3139" s="61"/>
      <c r="AH3139" s="67" t="str">
        <v>Dec</v>
      </c>
      <c r="AI3139" s="68" t="str">
        <v>Jan</v>
      </c>
      <c r="AJ3139" s="69"/>
      <c r="AK3139" s="70"/>
      <c r="AL3139" s="71"/>
      <c r="AM3139" s="71" t="str">
        <v>2019</v>
      </c>
      <c r="AN3139" s="70"/>
      <c r="AO3139" s="70" t="s">
        <v>123</v>
      </c>
      <c r="AP3139" s="74">
        <f ca="1"/>
        <v>129</v>
      </c>
    </row>
  </sheetData>
  <customSheetViews>
    <customSheetView guid="{837BB603-F313-459D-92FE-1C7A5F5993BF}" filter="1" showAutoFilter="1">
      <pageMargins left="0.7" right="0.7" top="0.75" bottom="0.75" header="0.3" footer="0.3"/>
      <autoFilter ref="A4:AP3139">
        <filterColumn colId="1">
          <filters>
            <filter val="Open"/>
          </filters>
        </filterColumn>
        <filterColumn colId="7">
          <filters>
            <filter val="BSG"/>
            <filter val="DT"/>
            <filter val="FP"/>
            <filter val="GEF"/>
            <filter val="GF"/>
            <filter val="HR"/>
            <filter val="I"/>
            <filter val="IIRR"/>
            <filter val="IJW"/>
            <filter val="KAW"/>
            <filter val="KR"/>
            <filter val="LRB"/>
            <filter val="Mn"/>
            <filter val="PlD"/>
            <filter val="PW"/>
            <filter val="RH_x000a_FP"/>
            <filter val="RH/FP"/>
            <filter val="RH/GF"/>
            <filter val="SC"/>
            <filter val="SH"/>
            <filter val="TK"/>
          </filters>
        </filterColumn>
      </autoFilter>
    </customSheetView>
    <customSheetView guid="{19545A6E-789C-4ED1-BC9A-1BA24CB0F178}" filter="1" showAutoFilter="1">
      <pageMargins left="0.7" right="0.7" top="0.75" bottom="0.75" header="0.3" footer="0.3"/>
      <autoFilter ref="A4:AP3132">
        <filterColumn colId="1">
          <filters>
            <filter val="Closed"/>
          </filters>
        </filterColumn>
        <filterColumn colId="7">
          <filters>
            <filter val="FP"/>
            <filter val="GEF"/>
            <filter val="KR"/>
            <filter val="Mn"/>
            <filter val="MU"/>
            <filter val="PlD"/>
            <filter val="SC"/>
            <filter val="TK"/>
          </filters>
        </filterColumn>
      </autoFilter>
    </customSheetView>
    <customSheetView guid="{2DCFCF4E-A75E-46C2-8D41-39CE13FA7F46}" filter="1" showAutoFilter="1">
      <pageMargins left="0.7" right="0.7" top="0.75" bottom="0.75" header="0.3" footer="0.3"/>
      <autoFilter ref="A1:AD1739">
        <filterColumn colId="1">
          <filters>
            <filter val="Closed"/>
          </filters>
        </filterColumn>
        <filterColumn colId="7">
          <filters>
            <filter val="GEF"/>
            <filter val="IJW"/>
            <filter val="KR"/>
            <filter val="KW"/>
            <filter val="Mn"/>
            <filter val="Person Assigned"/>
            <filter val="PlD"/>
            <filter val="PW"/>
            <filter val="RH_x000a_FP"/>
            <filter val="TK"/>
          </filters>
        </filterColumn>
      </autoFilter>
    </customSheetView>
    <customSheetView guid="{79B50E71-C05B-4373-924C-8A1FBACA814F}" filter="1" showAutoFilter="1">
      <pageMargins left="0.7" right="0.7" top="0.75" bottom="0.75" header="0.3" footer="0.3"/>
      <autoFilter ref="A1:AP3139"/>
    </customSheetView>
    <customSheetView guid="{6BE5BFC7-A9A4-40EE-BF0C-92877E13E20D}" filter="1" showAutoFilter="1">
      <pageMargins left="0.7" right="0.7" top="0.75" bottom="0.75" header="0.3" footer="0.3"/>
      <autoFilter ref="A1:AP3139"/>
    </customSheetView>
    <customSheetView guid="{53F60CE4-67E2-4580-BCA3-DE9E7D7EF3BF}" filter="1" showAutoFilter="1">
      <pageMargins left="0.7" right="0.7" top="0.75" bottom="0.75" header="0.3" footer="0.3"/>
      <autoFilter ref="A4:AL1378">
        <filterColumn colId="29">
          <filters>
            <filter val="Denied"/>
            <filter val="No Records on File"/>
            <filter val="Not satisfied"/>
            <filter val="Records Destroyed"/>
            <filter val="Request Withdrawn"/>
          </filters>
        </filterColumn>
      </autoFilter>
    </customSheetView>
    <customSheetView guid="{18D2C0BB-CCC5-43FB-BB72-0A40945201D1}" filter="1" showAutoFilter="1">
      <pageMargins left="0.7" right="0.7" top="0.75" bottom="0.75" header="0.3" footer="0.3"/>
      <autoFilter ref="A4:AO3132"/>
    </customSheetView>
    <customSheetView guid="{A17EE208-BDF6-4C57-A21D-CC0913F88175}" filter="1" showAutoFilter="1">
      <pageMargins left="0.7" right="0.7" top="0.75" bottom="0.75" header="0.3" footer="0.3"/>
      <autoFilter ref="A4:AO3132">
        <filterColumn colId="1">
          <filters>
            <filter val="Closed"/>
          </filters>
        </filterColumn>
        <filterColumn colId="22">
          <filters blank="1">
            <filter val="$12.25"/>
            <filter val="$125.00"/>
            <filter val="$135.75"/>
            <filter val="$25.25"/>
            <filter val="$29.50"/>
            <filter val="$35.00"/>
            <filter val="$37.00"/>
            <filter val="$56.00"/>
            <filter val="$58.75"/>
            <filter val="$62.25"/>
            <filter val="$63.50"/>
            <filter val="$76.00"/>
            <filter val="$89.00"/>
            <filter val="n/a"/>
          </filters>
        </filterColumn>
      </autoFilter>
    </customSheetView>
    <customSheetView guid="{0064C8F3-4378-4078-B4A1-8BE8A5E53FCA}" filter="1" showAutoFilter="1">
      <pageMargins left="0.7" right="0.7" top="0.75" bottom="0.75" header="0.3" footer="0.3"/>
      <autoFilter ref="A4:AO3132">
        <filterColumn colId="1">
          <filters blank="1">
            <filter val="Closed"/>
          </filters>
        </filterColumn>
        <filterColumn colId="16">
          <filters>
            <filter val="CIR/Photo"/>
            <filter val="DCIR/Photo"/>
            <filter val="Photo"/>
          </filters>
        </filterColumn>
      </autoFilter>
    </customSheetView>
    <customSheetView guid="{149E478D-3829-499D-82B7-CBE2F315D36A}" filter="1" showAutoFilter="1">
      <pageMargins left="0.7" right="0.7" top="0.75" bottom="0.75" header="0.3" footer="0.3"/>
      <autoFilter ref="A4:AO3132">
        <filterColumn colId="6">
          <filters>
            <filter val="30 - CRD - Accident Reporting Section"/>
          </filters>
        </filterColumn>
        <sortState ref="A4:AO3132">
          <sortCondition descending="1" ref="AB4:AB3132"/>
        </sortState>
      </autoFilter>
    </customSheetView>
    <customSheetView guid="{6B8EA671-7361-4E56-8041-90D68B304BF1}" filter="1" showAutoFilter="1">
      <pageMargins left="0.7" right="0.7" top="0.75" bottom="0.75" header="0.3" footer="0.3"/>
      <autoFilter ref="A4:AO3132">
        <filterColumn colId="1">
          <filters>
            <filter val="Closed"/>
          </filters>
        </filterColumn>
        <filterColumn colId="7">
          <filters>
            <filter val="GEF"/>
            <filter val="IIRR"/>
            <filter val="KAW"/>
            <filter val="KW"/>
            <filter val="Mn"/>
            <filter val="MU"/>
            <filter val="PlD"/>
            <filter val="PW"/>
            <filter val="RH"/>
            <filter val="RH/GF"/>
          </filters>
        </filterColumn>
      </autoFilter>
    </customSheetView>
    <customSheetView guid="{B7BFFEB2-5656-4739-8AD5-5C699C122B26}" filter="1" showAutoFilter="1">
      <pageMargins left="0.7" right="0.7" top="0.75" bottom="0.75" header="0.3" footer="0.3"/>
      <autoFilter ref="A4:AO3132">
        <filterColumn colId="22">
          <filters blank="1">
            <filter val="$12.25"/>
            <filter val="$125.00"/>
            <filter val="$135.75"/>
            <filter val="$16.75"/>
            <filter val="$17.25"/>
            <filter val="$17.75"/>
            <filter val="$25.25"/>
            <filter val="$29.50"/>
            <filter val="$35.00"/>
            <filter val="$37.00"/>
            <filter val="$37.50"/>
            <filter val="$40.50"/>
            <filter val="$44.50"/>
            <filter val="$53.75"/>
            <filter val="$56.00"/>
            <filter val="$58.75"/>
            <filter val="$62.25"/>
            <filter val="$62.75"/>
            <filter val="$63.50"/>
            <filter val="$71.75"/>
            <filter val="$76.00"/>
            <filter val="$8.25"/>
            <filter val="$89.00"/>
            <filter val="$9.00"/>
            <filter val="n/a"/>
          </filters>
        </filterColumn>
        <filterColumn colId="29">
          <filters>
            <filter val="Not a PIA Request"/>
            <filter val="Not satisfied"/>
            <filter val="Records Destroyed"/>
            <filter val="Records Sent"/>
            <filter val="Request Withdrawn"/>
          </filters>
        </filterColumn>
      </autoFilter>
    </customSheetView>
    <customSheetView guid="{AB2C1DB3-B6AE-4043-B8F2-1CB9E6BEE52B}" filter="1" showAutoFilter="1">
      <pageMargins left="0.7" right="0.7" top="0.75" bottom="0.75" header="0.3" footer="0.3"/>
      <autoFilter ref="A4:AO3132">
        <filterColumn colId="1">
          <filters>
            <filter val="Closed"/>
          </filters>
        </filterColumn>
        <filterColumn colId="7">
          <filters>
            <filter val="GEF"/>
            <filter val="IIRR"/>
            <filter val="Mn"/>
            <filter val="MU"/>
            <filter val="PlD"/>
            <filter val="PW"/>
            <filter val="RH/GF"/>
          </filters>
        </filterColumn>
      </autoFilter>
    </customSheetView>
    <customSheetView guid="{52891465-168C-44B2-B61B-1340C034A482}" filter="1" showAutoFilter="1">
      <pageMargins left="0.7" right="0.7" top="0.75" bottom="0.75" header="0.3" footer="0.3"/>
      <autoFilter ref="A4:AO3132"/>
    </customSheetView>
  </customSheetViews>
  <mergeCells count="9">
    <mergeCell ref="R3:AD3"/>
    <mergeCell ref="AF3:AG3"/>
    <mergeCell ref="C1:AC1"/>
    <mergeCell ref="A2:H2"/>
    <mergeCell ref="U2:X2"/>
    <mergeCell ref="A3:F3"/>
    <mergeCell ref="G3:H3"/>
    <mergeCell ref="J3:L3"/>
    <mergeCell ref="M3:Q3"/>
  </mergeCells>
  <conditionalFormatting sqref="U1993">
    <cfRule type="expression" dxfId="37" priority="1">
      <formula>i($U1993&lt;$C1993)</formula>
    </cfRule>
  </conditionalFormatting>
  <conditionalFormatting sqref="U1756">
    <cfRule type="expression" dxfId="36" priority="2">
      <formula>i($U1756&lt;$C1756)</formula>
    </cfRule>
  </conditionalFormatting>
  <conditionalFormatting sqref="B1 B4:B244 B248 B250:B446 A447 B448:B3139">
    <cfRule type="cellIs" dxfId="35" priority="3" operator="equal">
      <formula>"In Process"</formula>
    </cfRule>
  </conditionalFormatting>
  <conditionalFormatting sqref="B1 B4:B244 B248 B250:B446 A447 B448:B3139">
    <cfRule type="cellIs" dxfId="34" priority="4" operator="equal">
      <formula>"Open"</formula>
    </cfRule>
  </conditionalFormatting>
  <conditionalFormatting sqref="B1 B4">
    <cfRule type="cellIs" dxfId="33" priority="5" operator="equal">
      <formula>"Pending"</formula>
    </cfRule>
  </conditionalFormatting>
  <conditionalFormatting sqref="A4:A3140 B4:B446 C4:C3139 D4:D1965 E4:H3139 I4:J484 K4:L3139 M4:M624 N4:N627 O4:O3139 P4:P2038 Q4:Q684 R4:R1755 S4:T3139 U4:U1177 V4:Z3139 AA4:AA1651 AB4:AB3139 AC4:AC3025 AD4:AI3139 B448:B3139 I486:J3139 M626:M3139 N629:N645 N647:N1535 Q686:Q3139 U1179:U3139 N1537:N3139 AA1653:AA2000 R1757:R1992 D1967:D3139 R1994:R3139 AA2002:AA3139 P2040:P3139 AC3027:AC3139">
    <cfRule type="expression" dxfId="32" priority="6">
      <formula>$B:$B="Closed"</formula>
    </cfRule>
  </conditionalFormatting>
  <conditionalFormatting sqref="C5:C3139 U2166:U2168 U2245 U2259 R2479">
    <cfRule type="cellIs" dxfId="31" priority="7" operator="greaterThan">
      <formula>TODAY()</formula>
    </cfRule>
  </conditionalFormatting>
  <conditionalFormatting sqref="C5:C3139 U2166:U2168 U2245 U2259 R2479">
    <cfRule type="expression" dxfId="30" priority="8">
      <formula>ISERROR(DAY($C5))</formula>
    </cfRule>
  </conditionalFormatting>
  <conditionalFormatting sqref="C5:C3139 R5:R1755 R1757:R1992 R1994:R3139 U2166:U2168 U2245 U2259 U2785 U2881">
    <cfRule type="expression" dxfId="29" priority="9">
      <formula>i($R5&lt;$C5)</formula>
    </cfRule>
  </conditionalFormatting>
  <conditionalFormatting sqref="R5:R1755 U1756 R1757:R1992 U1993 R1994:R3139 U2785 U2881">
    <cfRule type="cellIs" dxfId="28" priority="10" operator="greaterThan">
      <formula>TODAY()</formula>
    </cfRule>
  </conditionalFormatting>
  <conditionalFormatting sqref="R1:R1755 U1756 R1757:R1992 U1993 R1994:R3139 U2785 U2881">
    <cfRule type="expression" dxfId="27" priority="11">
      <formula>ISERROR(DAY($R5))</formula>
    </cfRule>
  </conditionalFormatting>
  <conditionalFormatting sqref="U5:U1755 U1757:U1992 U1994:U3139">
    <cfRule type="cellIs" dxfId="26" priority="12" operator="greaterThan">
      <formula>TODAY()</formula>
    </cfRule>
  </conditionalFormatting>
  <conditionalFormatting sqref="X5:X3139">
    <cfRule type="cellIs" dxfId="25" priority="13" operator="greaterThan">
      <formula>TODAY()</formula>
    </cfRule>
  </conditionalFormatting>
  <conditionalFormatting sqref="AA5:AA3139">
    <cfRule type="cellIs" dxfId="24" priority="14" operator="greaterThan">
      <formula>TODAY()</formula>
    </cfRule>
  </conditionalFormatting>
  <conditionalFormatting sqref="I5:I3139">
    <cfRule type="expression" dxfId="23" priority="15">
      <formula>ISERROR(DAY($I5))</formula>
    </cfRule>
  </conditionalFormatting>
  <conditionalFormatting sqref="U5:U1755 U1757:U1992 U1994:U3139">
    <cfRule type="expression" dxfId="22" priority="16">
      <formula>ISERROR(DAY($U5))</formula>
    </cfRule>
  </conditionalFormatting>
  <conditionalFormatting sqref="X5:X3139">
    <cfRule type="expression" dxfId="21" priority="17">
      <formula>ISERROR(DAY($C5))</formula>
    </cfRule>
  </conditionalFormatting>
  <conditionalFormatting sqref="AA5:AA3139">
    <cfRule type="expression" dxfId="20" priority="18">
      <formula>ISERROR(DAY($C5))</formula>
    </cfRule>
  </conditionalFormatting>
  <dataValidations count="9">
    <dataValidation type="list" allowBlank="1" showInputMessage="1" showErrorMessage="1" prompt=" - " sqref="O5:O2692 O2694:O3139">
      <formula1>"Allegany,Anne Arundel,Baltimore,Baltimore City,Calvert,Caroline,Carroll,Cecil,Charles,Dorchester,Frederick,Garrett,Harford,Howard,Kent,Montgomery,Prince George's,Queen Anne's,Somerset,St. Mary's,Talbot,Washington,Wicomico,Worcester,Statewide,Other"</formula1>
    </dataValidation>
    <dataValidation type="list" allowBlank="1" showInputMessage="1" showErrorMessage="1" prompt="Click and enter a value from the list of items" sqref="AB5:AB3139">
      <formula1>"January,February,March,April,May,June,July,August,September,October,November,December,Denial"</formula1>
    </dataValidation>
    <dataValidation type="list" allowBlank="1" showInputMessage="1" prompt=" - " sqref="Z5:Z3139">
      <formula1>"Y,N,N/A"</formula1>
    </dataValidation>
    <dataValidation type="custom" allowBlank="1" showInputMessage="1" showErrorMessage="1" prompt="NO DASHES - Please enter the CC Number using space separators and not dashes." sqref="P5:P691 P693:P3042 P3044:P3139">
      <formula1>ISERROR(FIND("-",P5))</formula1>
    </dataValidation>
    <dataValidation type="list" allowBlank="1" sqref="L5 L21 L23:L30 L34:L38 L42 L45:L51 L53 L57:L58 L60:L65 L68:L69 L71 L75 L77:L78 L80:L82 L92 L94:L98 L100:L104 L108 L110 L113 L117:L120 L122:L126 L128 L130 L132 L136:L138 L141 L144:L146 L148 L151:L152 L154 L156 L161:L184 L190:L193 L195:L196 L199:L200 L202 L204 L206:L207 L209:L216 L218 L220:L226 L228 L230 L233:L235 L238:L241 L243 L245:L252 L254:L255 L260:L263 L265:L325 L327 L329:L330 L332 L334:L335 L337:L361 L363:L414 L416:L454 L463:L471 L473 L482 L484 L488:L503 L505 L509:L510 L512 L517:L519 L521:L524 L527:L528 L531:L533 L535 L539 L541 L543 L545 L548 L550 L552:L556 L558:L559 L561:L563 L566:L568 L576:L581 L583:L585 L590 L593:L595 L599:L600 L602:L604 L606:L611 L613:L615 L617 L621:L626 L629:L630 L632 L634 L637:L638 L640 L644:L646 L653:L656 L658:L659 L661:L665 L668:L671 L673:L674 L678 L680 L682:L684 L686:L687 L689:L694 L702:L704 L713:L716 L720 L727:L728 L732 L735:L737 L739:L740 L744:L750 L752 L756:L813 L822:L828 L830 L832 L834 L837 L852:L854 L857:L861 L864:L867 L870:L871 L873:L874 L880 L882 L886:L889 L891:L893 L896:L899 L908:L910 L912 L914 L916:L918 L921:L925 L930:L931 L933:L941 L943 L945:L947 L949:L953 L965:L996 L998:L1000 L1003:L1019 L1021:L1022 L1027:L1028 L1036:L1037 L1039:L1043 L1045 L1047:L1049 L1051 L1053:L1055 L1058:L1061 L1063 L1065 L1067 L1069 L1072:L1075 L1077:L1079 L1081:L1083 L1085 L1092:L1095 L1098:L1100 L1102 L1104:L1105 L1108:L1111 L1122:L1129 L1131:L1132 L1135 L1137 L1147 L1151 L1153 L1156:L1158 L1160:L1161 L1164:L1165 L1172 L1175:L1176 L1178 L1181 L1187:L1190 L1193:L1194 L1196:L1197 L1199 L1204 L1208 L1210:L1212 L1214 L1216:L1217 L1222:L1224 L1228:L1229 L1231 L1233:L1235 L1238:L1241 L1244:L1245 L1247 L1251 L1253 L1258 L1260:L1261 L1267 L1269 L1272:L1273 L1275:L1276 L1279 L1282:L1284 L1287:L1288 L1295:L1299 L1302:L1305 L1310:L1311 L1314:L1315 L1324 L1326:L1332 L1336:L1337 L1339:L1344 L1349 L1351:L1352 L1354 L1356:L1357 L1362 L1365:L1367 L1369 L1371:L1372 L1374:L1383 L1389:L1390 L1393:L1394 L1397 L1399:L1400 L1402:L1403 L1408:L1410 L1414:L1415 L1417:L1418 L1442:L1623 L1841:L1939 L1941 L1943 L1945 L1948:L1950 L1954 L1957 L1961 L1963 L1965 L1967:L1968 L1970:L1971 L1977 L1985:L1987 L1990:L1993 L1997:L1998 L2000 L2003 L2007:L2008 L2011:L2014 L2016 L2023:L2027 L2029 L2035 L2037 L2042 L2044:L2046 L2049 L2051:L2053 L2055 L2060:L2063 L2066:L2070 L2072:L2073 L2075:L2079 L2084:L2089 L2091:L2100 L2102:L2107 L2109 L2112:L2114 L2117 L2119:L2122 L2124 L2126:L2131 L2181:L2247 L2249:L2250 L2252:L2253 L2256 L2259:L2264 L2269 L2271 L2273:L2277 L2279 L2281 L2284 L2289 L2291 L2293 L2296 L2298:L2299 L2306:L2309 L2312:L2313 L2315:L2316 L2319:L2322 L2333:L2334 L2338:L2341 L2343:L2356 L2358:L2359 L2361:L2363 L2365 L2368:L2369 L2372:L2376 L2378:L2380 L2457:L2488 L2492:L2522 L2524 L2526:L2528 L2534 L2540 L2542 L2548:L2549 L2551:L2553 L2555 L2557 L2559:L2560 L2563:L2567 L2569 L2571:L2572 L2574:L2575 L2577 L2581:L2591 L2593:L2594 L2596 L2599:L2601 L2604 L2606:L2607 L2623:L2628 L2630:L2632 L2637 L2639 L2643 L2645:L2648 L2653:L2654 L2656:L2659 L2661:L2662 L2667 L2670 L2672 L2674 L2676:L2677 L2679:L2680 L2683:L2684 L2689:L2692 L2694 L2697 L2700 L2702 L2704:L2706 L2711 L2714 L2716:L2721 L2724:L2726 L2729:L2730 L2733:L2734 L2737 L2740 L2743:L2744 L2750:L2752 L2757:L2762 L2764:L2767 L2769 L2771 L2775 L2777:L2780 L2784:L2788 L2790 L2792 L2799:L2804 L2806:L2810 L2812 L2814:L2816 L2820:L2833 L2836:L2840 L2843:L2844 L2847 L2849:L2854 L2856:L2859 L2861 L2864 L2869:L2870 L2875 L2878:L2879 L2881 L2883:L2884 L2887:L2889 L2893 L2895:L2896 L2898:L2900 L2903:L2907 L2909:L2925 L2931:L2933 L2936 L2939 L2945:L2953 L2955:L2964 L2966:L2967 L2969:L2972 L2974:L2976 L2980:L2981 L2989:L2990 L2994:L2995 L2997 L3000:L3004 L3006:L3007 L3015 L3017:L3021 L3023:L3027 L3032 L3035 L3037:L3041 L3043:L3046 L3048 L3050 L3052:L3054 L3057:L3065 L3067 L3070:L3073 L3075:L3091 L3093 L3097:L3098 L3100 L3103:L3108 L3111:L3114 L3123:L3124 L3129:L3139">
      <formula1>"Yes,No,N/A"</formula1>
    </dataValidation>
    <dataValidation type="custom" allowBlank="1" showDropDown="1" showInputMessage="1" showErrorMessage="1" prompt="Enter a valid date" sqref="AA5:AA184 R188:R189 R481 AA186:AA561 R636 R650 R710 I5:J925 R963 AA563:AA971 R1001 R1103 R1320 R1682 R1807 R1836 R2162 R3009 I927:J3139 AA973:AA3139">
      <formula1>OR(NOT(ISERROR(DATEVALUE(I5))), AND(ISNUMBER(I5), LEFT(CELL("format", I5))="D"))</formula1>
    </dataValidation>
    <dataValidation type="list" allowBlank="1" showInputMessage="1" showErrorMessage="1" prompt=" - " sqref="K5 S5:T10 S11 K6:L20 K21 K22:L22 K23:K30 K31:L33 K34:K38 K39:L41 K42 K43:L44 K45:K51 K52:L52 K53 K54:L56 K57:K58 K59:L59 K60:K65 K66:L67 K68:K69 K70:L70 K71 K72:L74 K75 K76:L76 K77:K78 K79:L79 K80:K82 K83:L91 K92 K93:L93 K94:K98 K99:L99 K100:K104 K105:L107 K108 K109:L109 K110 K111:L112 K113 K114:L116 K117:K120 K121:L121 K122:K126 K127:L127 K128 K129:L129 K130 K131:L131 K132 K133:L135 K136:K138 K139:L140 K141 K142:L143 K144:K146 K147:L147 K148 K149:L150 K151:K152 K153:L153 K154 K155:L155 K156 K157:L160 K161:K184 K185:L189 K190:K193 K194:L194 K195:K196 K197:L198 K199:K200 K201:L201 K202 K203:L203 K204 K205:L205 K206:K207 K208:L208 K209:K216 K217:L217 K218 K219:L219 K220:K226 K227:L227 K228 K229:L229 K230 K231:L232 K233:K235 K236:L237 K238:K241 K242:L242 K243 K244:L244 K245:K252 K253:L253 K254:K255 K256:L259 K260:K263 K264:L264 K265:K325 K326:L326 K327 K328:L328 K329:K330 K331:L331 K332 K333:L333 K334:K335 K336:L336 K337:K361 K362:L362 K363:K414 K415:L415 K416:K454 K455:L462 K463:K471 K472:L472 K473 K474:L481 K482 K483:L483 K484 K485:L487 K488:K503 K504:L504 K505 K506:L508 K509:K510 K511:L511 K512 K513:L516 K517:K519 K520:L520 K521:K524 K525:L526 K527:K528 K529:L530 K531:K533 K534:L534 S12:T535 K535:K536 K537:L538 K539 K540:L540 K541 K542:L542 K543 K544:L544 K545 K546:L547 K548 K549:L549 K550 K551:L551 K552:K556 K557:L557 K558:K559 K560:L560 K561:K563 K564:L565 K566:K568 K569:L575 K576:K581 K582:L582 K583:K585 K586:L589 K590 K591:L592 K593:K595 K596:L598 K599:K600 K601:L601 K602:K604 K605:L605 K606:K611 K612:L612 K613:K615 K616:L616 K617 K618:L620 K621:K626 K627:L628 K629:K630 K631:L631 K632 K633:L633 K634 K635:L636 K637:K638 K639:L639 K640 K641:L643 K644:K646 K647:L652 K653:K656 K657:L657 K658:K659 K660:L660 K661:K665 K666:L667 K668:K671 K672:L672 K673:K674 K675:L677 K678 K679:L679 K680 K681:L681 K682:K684 K685:L685 K686:K687 K688:L688 K689:K694 K695:L701 K702:K704 K705:L712 K713:K716 K717:L719 K720 K721:L726 K727:K728 K729:L731 K732 K733:L734 K735:K737 K738:L738 K739:K740 K741:L743 K744:K750 K751:L751 K752 K753:L755 K756:K813 K814:L819 S537:T819 K820 K821:L821 K822:K828 K829:L829 K830 K831:L831 K832 K833:L833 K834 K835:L836 K837 S821:T842 S843:S844 K838:L851 K852:K854 K855:L856 K857:K861 K862:L863 K864:K867 K868:L869 K870:K871 K872:L872 K873:K874 K875:L879 K880 K881:L881 K882 K883:L885 K886:K889 K890:L890 K891:K893 K894:L895 K896:K899 K900:L907 K908:K910 K911:L911 K912 K913:L913 K914 K915:L915 K916:K918 K919:L920 K921:K925 K926:L929 K930:K931 K932:L932 K933:K941 K942:L942 K943 K944:L944 K945:K947 K948:L948 K949:K953 K954:L964 K965:K996 K997:L997 K998:K1000 K1001:L1002 K1003:K1019 K1020:L1020 K1021:K1022 K1023:L1026 K1027:K1028 K1029:L1035 K1036:K1037 K1038:L1038 K1039:K1043 K1044:L1044 K1045 K1046:L1046 K1047:K1049 K1050:L1050 K1051 K1052:L1052 K1053:K1055 K1056:L1057 K1058:K1061 K1062:L1062 K1063 K1064:L1064 K1065 K1066:L1066 K1067 K1068:L1068 K1069 K1070:L1071 K1072:K1075 K1076:L1076 K1077:K1079 K1080:L1080 K1081:K1083 K1084:L1084 K1085 K1086:L1091 K1092:K1095 K1096:L1097 K1098:K1100 K1101:L1101 K1102 K1103:L1103 K1104:K1105 K1106:L1107 K1108:K1111 K1112:L1121 K1122:K1129 K1130:L1130 K1131:K1132 K1133:L1134 K1135 K1136:L1136 K1137 K1138:L1146 K1147 K1148:L1150 K1151 K1152:L1152 K1153 K1154:L1155 K1156:K1158 K1159:L1159 K1160:K1161 K1162:L1163 K1164:K1165 K1166:L1171 K1172 K1173:L1174 K1175:K1176 K1177:L1177 K1178 K1179:L1180 K1181 K1182:L1186 K1187:K1190 K1191:L1192 K1193:K1194 K1195:L1195 K1196:K1197 K1198:L1198 K1199 K1200:L1203 K1204 K1205:L1207 K1208 K1209:L1209 K1210:K1212 K1213:L1213 K1214 K1215:L1215 K1216:K1217 K1218:L1221 K1222:K1224 K1225:L1227 K1228:K1229 K1230:L1230 K1231 K1232:L1232 K1233:K1235 K1236:L1237 K1238:K1241 K1242:L1243 K1244:K1245 K1246:L1246 K1247 K1248:L1250 K1251 K1252:L1252 K1253 K1254:L1257 K1258 K1259:L1259 K1260:K1261 K1262:L1266 K1267 K1268:L1268 K1269 K1270:L1271 K1272:K1273 K1274:L1274 K1275:K1276 K1277:L1278 K1279 K1280:L1281 K1282:K1284 K1285:L1286 K1287:K1288 K1289:L1294 K1295:K1299 K1300:L1301 K1302:K1305 K1306:L1309 K1310:K1311 K1312:L1313 K1314:K1315 K1316:L1323 K1324 K1325:L1325 K1326:K1332 K1333:L1335 K1336:K1337 K1338:L1338 K1339:K1344 K1345:L1348 K1349 K1350:L1350 K1351:K1352 K1353:L1353 K1354 K1355:L1355 K1356:K1357 K1358:L1361 K1362 K1363:L1364 K1365:K1367 K1368:L1368 K1369 K1370:L1370 K1371:K1372 K1373:L1373 K1374:K1383 K1384:L1388 K1389:K1390 K1391:L1392 K1393:K1394 K1395:L1396 K1397 K1398:L1398 K1399:K1400 K1401:L1401 K1402:K1403 K1404:L1407 K1408:K1410 K1411:L1413 K1414:K1415 K1416:L1416 K1417:K1418 K1419:L1441 K1442:K1623 K1624:L1840 K1841:K1939 K1940:L1940 K1941 K1942:L1942 K1943 K1944:L1944 K1945 K1946:L1947 K1948:K1950 K1951:L1953 K1954 K1955:L1956 K1957 K1958:L1960 K1961 K1962:L1962 K1963 K1964:L1964 K1965 K1966:L1966 K1967:K1968 K1969:L1969 K1970:K1971 K1972:L1976 K1977 K1978:L1984 K1985:K1987 K1988:L1989 K1990:K1993 K1994:L1996 K1997:K1998 K1999:L1999 K2000 K2001:L2002 K2003 K2004:L2006 K2007:K2008 K2009:L2010 K2011:K2014 K2015:L2015 K2016 K2017:L2022 K2023:K2027 K2028:L2028 K2029 K2030:L2034 K2035 K2036:L2036 K2037 K2038:L2041 K2042 K2043:L2043 K2044:K2046 K2047:L2048 K2049 K2050:L2050 K2051:K2053 K2054:L2054 K2055 S845:T2055 S2056 K2056:L2059 K2060:K2063 K2064:L2065 K2066:K2070 K2071:L2071 K2072:K2073 K2074:L2074 K2075:K2079 K2080:L2083 K2084:K2089 K2090:L2090 K2091:K2100 K2101:L2101 K2102:K2107 K2108:L2108 K2109 K2110:L2111 K2112:K2114 K2115:L2116 K2117 K2118:L2118 K2119:K2122 K2123:L2123 K2124 K2125:L2125 K2126:K2131 K2132:L2180 K2181:K2247 K2248:L2248 K2249:K2250 K2251:L2251 K2252:K2253 K2254:L2255 K2256 K2257:L2258 K2259:K2264 K2265:L2268 K2269 K2270:L2270 K2271 K2272:L2272 K2273:K2277 K2278:L2278 K2279 K2280:L2280 K2281 K2282:L2283 K2284 K2285:L2288 K2289 K2290:L2290 K2291 K2292:L2292 K2293 K2294:L2295 K2296 K2297:L2297 K2298:K2299 K2300:L2305 K2306:K2309 K2310:L2311 K2312:K2313 K2314:L2314 K2315:K2316 K2317:L2318 K2319:K2322 K2323:L2332 K2333:K2334 K2335:L2337 K2338:K2341 K2342:L2342 K2343:K2356 K2357:L2357 K2358:K2359 K2360:L2360 K2361:K2363 K2364:L2364 K2365 K2366:L2367 K2368:K2369 K2370:L2371 K2372:K2376 K2377:L2377 K2378:K2380 K2381:L2456 K2457:K2488 K2489:L2490 K2491:K2522 K2523:L2523 K2524 K2525:L2525 K2526:K2528 S2057:T2530 S2531 K2529:L2533 K2534 K2535:L2539 K2540 K2541:L2541 K2542 K2543:L2547 K2548:K2549 K2550:L2550 K2551:K2553 K2554:L2554 K2555 K2556:L2556 S2532:T2557 K2557:K2560 K2561:L2562 K2563:K2567 K2568:L2568 K2569 K2570:L2570 K2571:K2572 K2573:L2573 K2574:K2575 K2576:L2576 K2577 K2578:L2580 K2581:K2591 S2559:T2591 K2592:L2592 S2592 K2593:K2594 K2595:L2595 K2596 K2597:L2598 K2599:K2601 K2602:L2603 K2604 K2605:L2605 K2606:K2607 K2608:L2622 K2623:K2628 K2629:L2629 K2630:K2632 K2633:L2636 K2637 K2638:L2638 K2639 K2640:L2642 K2643 K2644:L2644 K2645:K2648 K2649:L2652 K2653:K2654 K2655:L2655 K2656:K2659 K2660:L2660 K2661:K2662 K2663:L2666 K2667 K2668:L2669 K2670 K2671:L2671 K2672 K2673:L2673 K2674 K2675:L2675 K2676:K2677 K2678:L2678 K2679:K2680 K2681:L2682 K2683:K2684 K2685:L2688 K2689:K2692 K2693:L2693 K2694 K2695:L2696 K2697 K2698:L2699 K2700 K2701:L2701 K2702 K2703:L2703 K2704:K2706 K2707:L2710 K2711 K2712:L2713 K2714 K2715:L2715 K2716:K2721 K2722:L2723 K2724:K2726 K2727:L2728 K2729:K2730 K2731:L2732 K2733:K2734 K2735:L2736 K2737 K2738:L2739 K2740 K2741:L2742 K2743:K2744 S2593:T2745 S2746 K2745:L2749 K2750:K2752 K2753:L2756 K2757:K2762 K2763:L2763 K2764:K2767 K2768:L2768 K2769 K2770:L2770 K2771 K2772:L2774 K2775 K2776:L2776 K2777:K2780 K2781:L2783 K2784:K2788 K2789:L2789 K2790 K2791:L2791 K2792 K2793:L2798 K2799:K2804 K2805:L2805 K2806:K2810 K2811:L2811 K2812 K2813:L2813 K2814:K2816 K2817:L2819 K2820:K2833 K2834:L2835 K2836:K2840 K2841:L2842 K2843:K2845 K2846:L2846 K2847 K2848:L2848 K2849:K2854 K2855:L2855 K2856:K2859 K2860:L2860 K2861 K2862:L2863 K2864 K2865:L2868 K2869:K2870 K2871:L2874 K2875 K2876:L2877 K2878:K2879 K2880:L2880 K2881 K2882:L2882 K2883:K2884 K2885:L2886 K2887:K2889 K2890:L2892 K2893 K2894:L2894 K2895:K2896 K2897:L2897 K2898:K2900 K2901:L2902 K2903:K2907 K2908:L2908 K2909:K2925 K2926:L2930 K2931:K2933 K2934:L2935 K2936 K2937:L2938 K2939 K2940:L2944 K2945:K2953 K2954:L2954 K2955:K2964 K2965:L2965 K2966:K2967 K2968:L2968 K2969:K2972 K2973:L2973 K2974:K2976 K2977:L2979 K2980:K2981 K2982:L2988 K2989:K2990 K2991:L2993 K2994:K2995 K2996:L2996 K2997 K2998:L2999 K3000:K3004 K3005:L3005 K3006:K3007 K3008:L3014 K3015 K3016:L3016 K3017:K3021 K3022:L3022 K3023:K3027 K3028:L3031 K3032 K3033:L3034 K3035 K3036:L3036 K3037:K3041 K3042:L3042 K3043:K3046 K3047:L3047 K3048 K3049:L3049 K3050 K3051:L3051 K3052:K3054 K3055:L3056 K3057:K3065 K3066:L3066 K3067 K3068:L3069 K3070:K3073 K3074:L3074 K3075:K3091 K3092:L3092 K3093 K3094:L3096 K3097:K3098 K3099:L3099 K3100 K3101:L3102 K3103:K3108 K3109:L3110 K3111:K3114 K3115:L3122 K3123:K3124 K3125:L3128 K3129:K3139 S2748:T3139 AF5:AG3139">
      <formula1>"Yes,No,N/A"</formula1>
    </dataValidation>
    <dataValidation type="custom" allowBlank="1" showDropDown="1" showInputMessage="1" prompt="Enter a valid date" sqref="U181 R185 AA185 U2210:U2212 U2596 R2812 C4:C3139">
      <formula1>OR(NOT(ISERROR(DATEVALUE(C4))), AND(ISNUMBER(C4), LEFT(CELL("format", C4))="D"))</formula1>
    </dataValidation>
    <dataValidation type="custom" allowBlank="1" showDropDown="1" showInputMessage="1" showErrorMessage="1" prompt="Enter a valid date. If N/A, use Comment column." sqref="U5:U180 R5:R184 R186:R187 R190:R480 R482:R635 R637:R649 R651:R709 U182:U710 R711:R962 R964:R1000 R1002:R1102 R1104:R1319 R1321:R1364 R1366:R1681 R1683:R1806 R1808:R1835 R1837:R2161 U712:U2209 R2163:R2280 U2213:U2595 R2282:R2811 R2813:R3008 R3010:R3139 U2597:U3139 X5:X3139">
      <formula1>OR(NOT(ISERROR(DATEVALUE(R5))), AND(ISNUMBER(R5), LEFT(CELL("format", R5))="D"))</formula1>
    </dataValidation>
  </dataValidations>
  <printOptions horizontalCentered="1" gridLines="1"/>
  <pageMargins left="0.7" right="0.7" top="0.75" bottom="0.75" header="0" footer="0"/>
  <pageSetup fitToHeight="0" pageOrder="overThenDown" orientation="landscape" cellComments="atEnd"/>
  <legacyDrawing r:id="rId1"/>
  <extLst>
    <ext xmlns:x14="http://schemas.microsoft.com/office/spreadsheetml/2009/9/main" uri="{CCE6A557-97BC-4b89-ADB6-D9C93CAAB3DF}">
      <x14:dataValidations xmlns:xm="http://schemas.microsoft.com/office/excel/2006/main" count="9">
        <x14:dataValidation type="list" allowBlank="1">
          <x14:formula1>
            <xm:f>#REF!</xm:f>
          </x14:formula1>
          <xm:sqref>AD5:AD3139</xm:sqref>
        </x14:dataValidation>
        <x14:dataValidation type="list" allowBlank="1" showInputMessage="1" showErrorMessage="1" prompt="Click and enter a value from range List">
          <x14:formula1>
            <xm:f>#REF!</xm:f>
          </x14:formula1>
          <xm:sqref>G5:G3139</xm:sqref>
        </x14:dataValidation>
        <x14:dataValidation type="list" allowBlank="1">
          <x14:formula1>
            <xm:f>#REF!</xm:f>
          </x14:formula1>
          <xm:sqref>W5:W3139</xm:sqref>
        </x14:dataValidation>
        <x14:dataValidation type="list" allowBlank="1" showInputMessage="1" showErrorMessage="1" prompt="Click and enter a value from range List">
          <x14:formula1>
            <xm:f>#REF!</xm:f>
          </x14:formula1>
          <xm:sqref>F5:F3139</xm:sqref>
        </x14:dataValidation>
        <x14:dataValidation type="list" allowBlank="1" showInputMessage="1" showErrorMessage="1" prompt=" - ">
          <x14:formula1>
            <xm:f>#REF!</xm:f>
          </x14:formula1>
          <xm:sqref>D5:D3139</xm:sqref>
        </x14:dataValidation>
        <x14:dataValidation type="list" allowBlank="1" showInputMessage="1" showErrorMessage="1" prompt="Select from drop down menu">
          <x14:formula1>
            <xm:f>#REF!</xm:f>
          </x14:formula1>
          <xm:sqref>Q5:Q3139</xm:sqref>
        </x14:dataValidation>
        <x14:dataValidation type="list" allowBlank="1" showInputMessage="1" showErrorMessage="1" prompt=" - ">
          <x14:formula1>
            <xm:f>#REF!</xm:f>
          </x14:formula1>
          <xm:sqref>Y5:Y3139</xm:sqref>
        </x14:dataValidation>
        <x14:dataValidation type="list" allowBlank="1" showInputMessage="1" prompt="Only select from the drop-down menu.">
          <x14:formula1>
            <xm:f>#REF!</xm:f>
          </x14:formula1>
          <xm:sqref>B5:B3139</xm:sqref>
        </x14:dataValidation>
        <x14:dataValidation type="list" allowBlank="1" showErrorMessage="1">
          <x14:formula1>
            <xm:f>#REF!</xm:f>
          </x14:formula1>
          <xm:sqref>AE5:AE3139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CCFF"/>
    <outlinePr summaryBelow="0" summaryRight="0"/>
    <pageSetUpPr fitToPage="1"/>
  </sheetPr>
  <dimension ref="A1:AK2766"/>
  <sheetViews>
    <sheetView tabSelected="1" workbookViewId="0">
      <pane ySplit="4" topLeftCell="A2740" activePane="bottomLeft" state="frozen"/>
      <selection pane="bottomLeft" activeCell="B6" sqref="B6"/>
    </sheetView>
  </sheetViews>
  <sheetFormatPr defaultColWidth="14.3984375" defaultRowHeight="15" customHeight="1"/>
  <cols>
    <col min="1" max="1" width="8.59765625" customWidth="1"/>
    <col min="2" max="2" width="11.09765625" customWidth="1"/>
    <col min="3" max="3" width="17.09765625" customWidth="1"/>
    <col min="4" max="4" width="10.59765625" customWidth="1"/>
    <col min="5" max="5" width="9.09765625" customWidth="1"/>
    <col min="6" max="6" width="14.8984375" customWidth="1"/>
    <col min="7" max="7" width="30.8984375" customWidth="1"/>
    <col min="8" max="8" width="12.59765625" customWidth="1"/>
    <col min="9" max="9" width="14.59765625" customWidth="1"/>
    <col min="10" max="10" width="11.09765625" customWidth="1"/>
    <col min="11" max="11" width="10.8984375" customWidth="1"/>
    <col min="12" max="12" width="33.296875" customWidth="1"/>
    <col min="13" max="13" width="26" customWidth="1"/>
    <col min="14" max="14" width="14.8984375" customWidth="1"/>
    <col min="15" max="15" width="17" customWidth="1"/>
    <col min="16" max="16" width="8" customWidth="1"/>
    <col min="17" max="17" width="11.3984375" customWidth="1"/>
    <col min="18" max="18" width="15.3984375" customWidth="1"/>
    <col min="19" max="19" width="10.59765625" customWidth="1"/>
    <col min="20" max="21" width="8.59765625" customWidth="1"/>
    <col min="22" max="22" width="11" customWidth="1"/>
    <col min="23" max="23" width="21.69921875" customWidth="1"/>
    <col min="24" max="24" width="8.3984375" customWidth="1"/>
    <col min="25" max="25" width="9.59765625" customWidth="1"/>
    <col min="26" max="26" width="10.3984375" customWidth="1"/>
    <col min="27" max="27" width="43.09765625" customWidth="1"/>
    <col min="28" max="28" width="18" customWidth="1"/>
    <col min="29" max="29" width="12.3984375" customWidth="1"/>
    <col min="30" max="30" width="8.69921875" customWidth="1"/>
    <col min="31" max="31" width="10.69921875" customWidth="1"/>
    <col min="32" max="32" width="10.296875" customWidth="1"/>
    <col min="33" max="34" width="12" customWidth="1"/>
    <col min="35" max="37" width="14.59765625" customWidth="1"/>
  </cols>
  <sheetData>
    <row r="1" spans="1:37" ht="23.2" customHeight="1">
      <c r="A1" s="129" t="s">
        <v>1866</v>
      </c>
      <c r="B1" s="8" t="str">
        <f>"= Closed"</f>
        <v>= Closed</v>
      </c>
      <c r="C1" s="570" t="s">
        <v>3600</v>
      </c>
      <c r="D1" s="554"/>
      <c r="E1" s="554"/>
      <c r="F1" s="554"/>
      <c r="G1" s="554"/>
      <c r="H1" s="554"/>
      <c r="I1" s="554"/>
      <c r="J1" s="554"/>
      <c r="K1" s="554"/>
      <c r="L1" s="554"/>
      <c r="M1" s="554"/>
      <c r="N1" s="554"/>
      <c r="O1" s="554"/>
      <c r="P1" s="554"/>
      <c r="Q1" s="554"/>
      <c r="R1" s="554"/>
      <c r="S1" s="554"/>
      <c r="T1" s="554"/>
      <c r="U1" s="554"/>
      <c r="V1" s="554"/>
      <c r="W1" s="554"/>
      <c r="X1" s="554"/>
      <c r="Y1" s="554"/>
      <c r="Z1" s="554"/>
      <c r="AA1" s="554"/>
      <c r="AB1" s="9"/>
      <c r="AC1" s="10"/>
      <c r="AD1" s="10"/>
      <c r="AE1" s="11"/>
      <c r="AF1" s="12"/>
      <c r="AG1" s="12"/>
      <c r="AH1" s="14"/>
      <c r="AI1" s="10"/>
      <c r="AJ1" s="10"/>
      <c r="AK1" s="15"/>
    </row>
    <row r="2" spans="1:37" ht="13.55" customHeight="1">
      <c r="A2" s="130"/>
      <c r="B2" s="131"/>
      <c r="C2" s="132"/>
      <c r="D2" s="131"/>
      <c r="E2" s="131"/>
      <c r="F2" s="131"/>
      <c r="G2" s="133"/>
      <c r="H2" s="131"/>
      <c r="I2" s="132"/>
      <c r="J2" s="131"/>
      <c r="K2" s="131"/>
      <c r="L2" s="21"/>
      <c r="M2" s="131"/>
      <c r="N2" s="131"/>
      <c r="O2" s="131"/>
      <c r="P2" s="131"/>
      <c r="Q2" s="132"/>
      <c r="R2" s="134" t="s">
        <v>3609</v>
      </c>
      <c r="S2" s="131"/>
      <c r="T2" s="22" t="s">
        <v>3610</v>
      </c>
      <c r="U2" s="22" t="s">
        <v>3610</v>
      </c>
      <c r="V2" s="131"/>
      <c r="W2" s="131"/>
      <c r="X2" s="131"/>
      <c r="Y2" s="132"/>
      <c r="Z2" s="134" t="s">
        <v>42</v>
      </c>
      <c r="AA2" s="135"/>
      <c r="AB2" s="131"/>
      <c r="AC2" s="131"/>
      <c r="AD2" s="131"/>
      <c r="AE2" s="136"/>
      <c r="AF2" s="135"/>
      <c r="AG2" s="22" t="s">
        <v>45</v>
      </c>
      <c r="AH2" s="137"/>
      <c r="AI2" s="131"/>
      <c r="AJ2" s="131"/>
      <c r="AK2" s="132"/>
    </row>
    <row r="3" spans="1:37" ht="14.4">
      <c r="A3" s="571" t="s">
        <v>46</v>
      </c>
      <c r="B3" s="572"/>
      <c r="C3" s="572"/>
      <c r="D3" s="572"/>
      <c r="E3" s="573"/>
      <c r="F3" s="138"/>
      <c r="G3" s="574" t="s">
        <v>47</v>
      </c>
      <c r="H3" s="575"/>
      <c r="I3" s="576" t="s">
        <v>48</v>
      </c>
      <c r="J3" s="572"/>
      <c r="K3" s="573"/>
      <c r="L3" s="577" t="s">
        <v>49</v>
      </c>
      <c r="M3" s="578"/>
      <c r="N3" s="578"/>
      <c r="O3" s="578"/>
      <c r="P3" s="579"/>
      <c r="Q3" s="580" t="s">
        <v>50</v>
      </c>
      <c r="R3" s="572"/>
      <c r="S3" s="572"/>
      <c r="T3" s="572"/>
      <c r="U3" s="572"/>
      <c r="V3" s="572"/>
      <c r="W3" s="572"/>
      <c r="X3" s="572"/>
      <c r="Y3" s="572"/>
      <c r="Z3" s="572"/>
      <c r="AA3" s="572"/>
      <c r="AB3" s="575"/>
      <c r="AC3" s="581" t="s">
        <v>51</v>
      </c>
      <c r="AD3" s="573"/>
      <c r="AE3" s="11"/>
      <c r="AF3" s="12"/>
      <c r="AG3" s="139">
        <f>AVERAGE(AG15:AG2766)</f>
        <v>165.08101957214384</v>
      </c>
      <c r="AH3" s="14"/>
      <c r="AI3" s="10"/>
      <c r="AJ3" s="10"/>
      <c r="AK3" s="15"/>
    </row>
    <row r="4" spans="1:37" ht="33" customHeight="1">
      <c r="A4" s="140" t="s">
        <v>99</v>
      </c>
      <c r="B4" s="141" t="s">
        <v>52</v>
      </c>
      <c r="C4" s="142" t="s">
        <v>53</v>
      </c>
      <c r="D4" s="143" t="s">
        <v>3642</v>
      </c>
      <c r="E4" s="144" t="s">
        <v>55</v>
      </c>
      <c r="F4" s="145" t="s">
        <v>56</v>
      </c>
      <c r="G4" s="146" t="s">
        <v>57</v>
      </c>
      <c r="H4" s="147" t="s">
        <v>3648</v>
      </c>
      <c r="I4" s="148" t="s">
        <v>60</v>
      </c>
      <c r="J4" s="149" t="s">
        <v>100</v>
      </c>
      <c r="K4" s="150" t="s">
        <v>3661</v>
      </c>
      <c r="L4" s="151" t="s">
        <v>62</v>
      </c>
      <c r="M4" s="152" t="s">
        <v>3665</v>
      </c>
      <c r="N4" s="153" t="s">
        <v>64</v>
      </c>
      <c r="O4" s="153" t="s">
        <v>65</v>
      </c>
      <c r="P4" s="154" t="s">
        <v>66</v>
      </c>
      <c r="Q4" s="155" t="s">
        <v>3669</v>
      </c>
      <c r="R4" s="156" t="s">
        <v>67</v>
      </c>
      <c r="S4" s="156" t="s">
        <v>68</v>
      </c>
      <c r="T4" s="156" t="s">
        <v>1098</v>
      </c>
      <c r="U4" s="156" t="s">
        <v>1099</v>
      </c>
      <c r="V4" s="156" t="s">
        <v>1100</v>
      </c>
      <c r="W4" s="156" t="s">
        <v>293</v>
      </c>
      <c r="X4" s="156" t="s">
        <v>102</v>
      </c>
      <c r="Y4" s="157" t="s">
        <v>74</v>
      </c>
      <c r="Z4" s="158" t="s">
        <v>75</v>
      </c>
      <c r="AA4" s="159" t="s">
        <v>103</v>
      </c>
      <c r="AB4" s="160" t="s">
        <v>76</v>
      </c>
      <c r="AC4" s="161" t="s">
        <v>3678</v>
      </c>
      <c r="AD4" s="159" t="s">
        <v>79</v>
      </c>
      <c r="AE4" s="49" t="s">
        <v>80</v>
      </c>
      <c r="AF4" s="54" t="s">
        <v>81</v>
      </c>
      <c r="AG4" s="52" t="s">
        <v>82</v>
      </c>
      <c r="AH4" s="52" t="s">
        <v>83</v>
      </c>
      <c r="AI4" s="52" t="s">
        <v>84</v>
      </c>
      <c r="AJ4" s="52" t="s">
        <v>85</v>
      </c>
      <c r="AK4" s="162" t="s">
        <v>86</v>
      </c>
    </row>
    <row r="5" spans="1:37" ht="14.4">
      <c r="A5" s="163" t="s">
        <v>3679</v>
      </c>
      <c r="B5" s="164" t="s">
        <v>89</v>
      </c>
      <c r="C5" s="165">
        <v>42738</v>
      </c>
      <c r="D5" s="164" t="s">
        <v>1027</v>
      </c>
      <c r="E5" s="166" t="s">
        <v>196</v>
      </c>
      <c r="F5" s="167" t="s">
        <v>214</v>
      </c>
      <c r="G5" s="168" t="s">
        <v>3680</v>
      </c>
      <c r="H5" s="169" t="s">
        <v>3681</v>
      </c>
      <c r="I5" s="170">
        <f t="shared" ref="I5:I2766" si="0">IF(C5="","",SUM(C5+30))</f>
        <v>42768</v>
      </c>
      <c r="J5" s="56" t="s">
        <v>18</v>
      </c>
      <c r="K5" s="169" t="s">
        <v>18</v>
      </c>
      <c r="L5" s="171" t="s">
        <v>3682</v>
      </c>
      <c r="M5" s="56" t="s">
        <v>3683</v>
      </c>
      <c r="N5" s="56" t="s">
        <v>33</v>
      </c>
      <c r="O5" s="56" t="s">
        <v>108</v>
      </c>
      <c r="P5" s="172" t="s">
        <v>96</v>
      </c>
      <c r="Q5" s="173"/>
      <c r="R5" s="56" t="s">
        <v>18</v>
      </c>
      <c r="S5" s="56"/>
      <c r="T5" s="56"/>
      <c r="U5" s="56" t="s">
        <v>108</v>
      </c>
      <c r="V5" s="56" t="s">
        <v>108</v>
      </c>
      <c r="W5" s="56"/>
      <c r="X5" s="56" t="s">
        <v>18</v>
      </c>
      <c r="Y5" s="57">
        <v>43073</v>
      </c>
      <c r="Z5" s="63" t="s">
        <v>108</v>
      </c>
      <c r="AA5" s="64" t="s">
        <v>3684</v>
      </c>
      <c r="AB5" s="174" t="s">
        <v>97</v>
      </c>
      <c r="AC5" s="175"/>
      <c r="AD5" s="176"/>
      <c r="AE5" s="67" t="str">
        <f t="shared" ref="AE5:AE2766" si="1">IF(C5="","",TEXT(C5,"mmm"))</f>
        <v>Jan</v>
      </c>
      <c r="AF5" s="68" t="str">
        <f t="shared" ref="AF5:AF2766" si="2">IF(Y5="","",TEXT(Y5,"mmm"))</f>
        <v>Dec</v>
      </c>
      <c r="AG5" s="177">
        <f t="shared" ref="AG5:AG1123" si="3">IF(Y5="","",SUM(Y5-C5))</f>
        <v>335</v>
      </c>
      <c r="AH5" s="178">
        <v>42768</v>
      </c>
      <c r="AI5" s="71">
        <f t="array" aca="1" ref="AI5:AI2766" ca="1">IF(C5:C2766="","",C5:C2766-TODAY())</f>
        <v>-1221</v>
      </c>
      <c r="AJ5" s="71" t="str">
        <f t="array" ref="AJ5:AJ2766">IF(C5:C2766="","",TEXT(C5:C2766,"yyyy"))</f>
        <v>2017</v>
      </c>
      <c r="AK5" s="70">
        <f t="shared" ref="AK5:AK2766" si="4">IF(C5="","",SUM(C5+10))</f>
        <v>42748</v>
      </c>
    </row>
    <row r="6" spans="1:37" ht="14.4">
      <c r="A6" s="179" t="s">
        <v>3692</v>
      </c>
      <c r="B6" s="56" t="s">
        <v>89</v>
      </c>
      <c r="C6" s="57">
        <v>42738</v>
      </c>
      <c r="D6" s="56" t="s">
        <v>131</v>
      </c>
      <c r="E6" s="169" t="s">
        <v>91</v>
      </c>
      <c r="F6" s="180" t="s">
        <v>214</v>
      </c>
      <c r="G6" s="168" t="s">
        <v>3693</v>
      </c>
      <c r="H6" s="169" t="s">
        <v>3694</v>
      </c>
      <c r="I6" s="181">
        <f t="shared" si="0"/>
        <v>42768</v>
      </c>
      <c r="J6" s="56" t="s">
        <v>18</v>
      </c>
      <c r="K6" s="169" t="s">
        <v>18</v>
      </c>
      <c r="L6" s="171" t="s">
        <v>3695</v>
      </c>
      <c r="M6" s="56" t="s">
        <v>3696</v>
      </c>
      <c r="N6" s="56" t="s">
        <v>114</v>
      </c>
      <c r="O6" s="56" t="s">
        <v>3697</v>
      </c>
      <c r="P6" s="172" t="s">
        <v>96</v>
      </c>
      <c r="Q6" s="182"/>
      <c r="R6" s="61"/>
      <c r="S6" s="61"/>
      <c r="T6" s="61"/>
      <c r="U6" s="66"/>
      <c r="V6" s="61"/>
      <c r="W6" s="61"/>
      <c r="X6" s="56" t="s">
        <v>18</v>
      </c>
      <c r="Y6" s="57">
        <v>43073</v>
      </c>
      <c r="Z6" s="75"/>
      <c r="AA6" s="64" t="s">
        <v>3698</v>
      </c>
      <c r="AB6" s="183"/>
      <c r="AC6" s="175"/>
      <c r="AD6" s="176"/>
      <c r="AE6" s="67" t="str">
        <f t="shared" si="1"/>
        <v>Jan</v>
      </c>
      <c r="AF6" s="68" t="str">
        <f t="shared" si="2"/>
        <v>Dec</v>
      </c>
      <c r="AG6" s="177">
        <f t="shared" si="3"/>
        <v>335</v>
      </c>
      <c r="AH6" s="178">
        <v>42768</v>
      </c>
      <c r="AI6" s="105">
        <f ca="1"/>
        <v>-1221</v>
      </c>
      <c r="AJ6" s="105" t="str">
        <v>2017</v>
      </c>
      <c r="AK6" s="178">
        <f t="shared" si="4"/>
        <v>42748</v>
      </c>
    </row>
    <row r="7" spans="1:37" ht="14.4">
      <c r="A7" s="179" t="s">
        <v>3701</v>
      </c>
      <c r="B7" s="56" t="s">
        <v>89</v>
      </c>
      <c r="C7" s="57">
        <v>42738</v>
      </c>
      <c r="D7" s="56" t="s">
        <v>90</v>
      </c>
      <c r="E7" s="169" t="s">
        <v>91</v>
      </c>
      <c r="F7" s="180" t="s">
        <v>214</v>
      </c>
      <c r="G7" s="168" t="s">
        <v>3693</v>
      </c>
      <c r="H7" s="169" t="s">
        <v>3694</v>
      </c>
      <c r="I7" s="181">
        <f t="shared" si="0"/>
        <v>42768</v>
      </c>
      <c r="J7" s="56" t="s">
        <v>18</v>
      </c>
      <c r="K7" s="169" t="s">
        <v>14</v>
      </c>
      <c r="L7" s="171" t="s">
        <v>3704</v>
      </c>
      <c r="M7" s="56" t="s">
        <v>3705</v>
      </c>
      <c r="N7" s="56" t="s">
        <v>355</v>
      </c>
      <c r="O7" s="56" t="s">
        <v>3706</v>
      </c>
      <c r="P7" s="172" t="s">
        <v>96</v>
      </c>
      <c r="Q7" s="182"/>
      <c r="R7" s="61"/>
      <c r="S7" s="61"/>
      <c r="T7" s="61"/>
      <c r="U7" s="66"/>
      <c r="V7" s="61"/>
      <c r="W7" s="61"/>
      <c r="X7" s="56" t="s">
        <v>18</v>
      </c>
      <c r="Y7" s="57">
        <v>43073</v>
      </c>
      <c r="Z7" s="75"/>
      <c r="AA7" s="64" t="s">
        <v>3708</v>
      </c>
      <c r="AB7" s="174" t="s">
        <v>3709</v>
      </c>
      <c r="AC7" s="175"/>
      <c r="AD7" s="176"/>
      <c r="AE7" s="67" t="str">
        <f t="shared" si="1"/>
        <v>Jan</v>
      </c>
      <c r="AF7" s="68" t="str">
        <f t="shared" si="2"/>
        <v>Dec</v>
      </c>
      <c r="AG7" s="177">
        <f t="shared" si="3"/>
        <v>335</v>
      </c>
      <c r="AH7" s="178">
        <v>42768</v>
      </c>
      <c r="AI7" s="105">
        <f ca="1"/>
        <v>-1221</v>
      </c>
      <c r="AJ7" s="105" t="str">
        <v>2017</v>
      </c>
      <c r="AK7" s="178">
        <f t="shared" si="4"/>
        <v>42748</v>
      </c>
    </row>
    <row r="8" spans="1:37" ht="14.4">
      <c r="A8" s="179" t="s">
        <v>3711</v>
      </c>
      <c r="B8" s="56" t="s">
        <v>89</v>
      </c>
      <c r="C8" s="57">
        <v>42738</v>
      </c>
      <c r="D8" s="56" t="s">
        <v>131</v>
      </c>
      <c r="E8" s="169" t="s">
        <v>140</v>
      </c>
      <c r="F8" s="180" t="s">
        <v>106</v>
      </c>
      <c r="G8" s="168" t="s">
        <v>107</v>
      </c>
      <c r="H8" s="169" t="s">
        <v>140</v>
      </c>
      <c r="I8" s="181">
        <f t="shared" si="0"/>
        <v>42768</v>
      </c>
      <c r="J8" s="61"/>
      <c r="K8" s="184"/>
      <c r="L8" s="171" t="s">
        <v>3716</v>
      </c>
      <c r="M8" s="56" t="s">
        <v>3717</v>
      </c>
      <c r="N8" s="56" t="s">
        <v>22</v>
      </c>
      <c r="O8" s="56" t="s">
        <v>3719</v>
      </c>
      <c r="P8" s="185"/>
      <c r="Q8" s="182"/>
      <c r="R8" s="61"/>
      <c r="S8" s="61"/>
      <c r="T8" s="61"/>
      <c r="U8" s="66"/>
      <c r="V8" s="61"/>
      <c r="W8" s="61"/>
      <c r="X8" s="56" t="s">
        <v>18</v>
      </c>
      <c r="Y8" s="57">
        <v>43073</v>
      </c>
      <c r="Z8" s="75"/>
      <c r="AA8" s="64" t="s">
        <v>3723</v>
      </c>
      <c r="AB8" s="183"/>
      <c r="AC8" s="175"/>
      <c r="AD8" s="176"/>
      <c r="AE8" s="67" t="str">
        <f t="shared" si="1"/>
        <v>Jan</v>
      </c>
      <c r="AF8" s="68" t="str">
        <f t="shared" si="2"/>
        <v>Dec</v>
      </c>
      <c r="AG8" s="177">
        <f t="shared" si="3"/>
        <v>335</v>
      </c>
      <c r="AH8" s="178">
        <v>42768</v>
      </c>
      <c r="AI8" s="105">
        <f ca="1"/>
        <v>-1221</v>
      </c>
      <c r="AJ8" s="105" t="str">
        <v>2017</v>
      </c>
      <c r="AK8" s="178">
        <f t="shared" si="4"/>
        <v>42748</v>
      </c>
    </row>
    <row r="9" spans="1:37" ht="14.4">
      <c r="A9" s="179" t="s">
        <v>3726</v>
      </c>
      <c r="B9" s="56" t="s">
        <v>89</v>
      </c>
      <c r="C9" s="57">
        <v>42738</v>
      </c>
      <c r="D9" s="56" t="s">
        <v>131</v>
      </c>
      <c r="E9" s="169" t="s">
        <v>140</v>
      </c>
      <c r="F9" s="180" t="s">
        <v>106</v>
      </c>
      <c r="G9" s="168" t="s">
        <v>107</v>
      </c>
      <c r="H9" s="169" t="s">
        <v>140</v>
      </c>
      <c r="I9" s="181">
        <f t="shared" si="0"/>
        <v>42768</v>
      </c>
      <c r="J9" s="61"/>
      <c r="K9" s="184"/>
      <c r="L9" s="171" t="s">
        <v>1723</v>
      </c>
      <c r="M9" s="56" t="s">
        <v>3728</v>
      </c>
      <c r="N9" s="61"/>
      <c r="O9" s="61"/>
      <c r="P9" s="185"/>
      <c r="Q9" s="182"/>
      <c r="R9" s="61"/>
      <c r="S9" s="61"/>
      <c r="T9" s="61"/>
      <c r="U9" s="66"/>
      <c r="V9" s="61"/>
      <c r="W9" s="61"/>
      <c r="X9" s="56" t="s">
        <v>14</v>
      </c>
      <c r="Y9" s="57">
        <v>43073</v>
      </c>
      <c r="Z9" s="63">
        <v>1</v>
      </c>
      <c r="AA9" s="64" t="s">
        <v>3729</v>
      </c>
      <c r="AB9" s="183"/>
      <c r="AC9" s="175"/>
      <c r="AD9" s="176"/>
      <c r="AE9" s="67" t="str">
        <f t="shared" si="1"/>
        <v>Jan</v>
      </c>
      <c r="AF9" s="68" t="str">
        <f t="shared" si="2"/>
        <v>Dec</v>
      </c>
      <c r="AG9" s="177">
        <f t="shared" si="3"/>
        <v>335</v>
      </c>
      <c r="AH9" s="178">
        <v>42768</v>
      </c>
      <c r="AI9" s="105">
        <f ca="1"/>
        <v>-1221</v>
      </c>
      <c r="AJ9" s="105" t="str">
        <v>2017</v>
      </c>
      <c r="AK9" s="178">
        <f t="shared" si="4"/>
        <v>42748</v>
      </c>
    </row>
    <row r="10" spans="1:37" ht="14.4">
      <c r="A10" s="179" t="s">
        <v>3731</v>
      </c>
      <c r="B10" s="56" t="s">
        <v>89</v>
      </c>
      <c r="C10" s="57">
        <v>42739</v>
      </c>
      <c r="D10" s="56" t="s">
        <v>90</v>
      </c>
      <c r="E10" s="169" t="s">
        <v>140</v>
      </c>
      <c r="F10" s="180" t="s">
        <v>106</v>
      </c>
      <c r="G10" s="168" t="s">
        <v>107</v>
      </c>
      <c r="H10" s="169" t="s">
        <v>140</v>
      </c>
      <c r="I10" s="181">
        <f t="shared" si="0"/>
        <v>42769</v>
      </c>
      <c r="J10" s="61"/>
      <c r="K10" s="184"/>
      <c r="L10" s="171" t="s">
        <v>3735</v>
      </c>
      <c r="M10" s="56" t="s">
        <v>3735</v>
      </c>
      <c r="N10" s="56" t="s">
        <v>44</v>
      </c>
      <c r="O10" s="56" t="s">
        <v>3738</v>
      </c>
      <c r="P10" s="172" t="s">
        <v>17</v>
      </c>
      <c r="Q10" s="182"/>
      <c r="R10" s="61"/>
      <c r="S10" s="61"/>
      <c r="T10" s="61"/>
      <c r="U10" s="66"/>
      <c r="V10" s="61"/>
      <c r="W10" s="61"/>
      <c r="X10" s="56" t="s">
        <v>18</v>
      </c>
      <c r="Y10" s="57">
        <v>43073</v>
      </c>
      <c r="Z10" s="75"/>
      <c r="AA10" s="64" t="s">
        <v>3739</v>
      </c>
      <c r="AB10" s="183"/>
      <c r="AC10" s="175"/>
      <c r="AD10" s="176"/>
      <c r="AE10" s="67" t="str">
        <f t="shared" si="1"/>
        <v>Jan</v>
      </c>
      <c r="AF10" s="68" t="str">
        <f t="shared" si="2"/>
        <v>Dec</v>
      </c>
      <c r="AG10" s="177">
        <f t="shared" si="3"/>
        <v>334</v>
      </c>
      <c r="AH10" s="178">
        <v>42769</v>
      </c>
      <c r="AI10" s="105">
        <f ca="1"/>
        <v>-1220</v>
      </c>
      <c r="AJ10" s="105" t="str">
        <v>2017</v>
      </c>
      <c r="AK10" s="178">
        <f t="shared" si="4"/>
        <v>42749</v>
      </c>
    </row>
    <row r="11" spans="1:37" ht="14.4">
      <c r="A11" s="179" t="s">
        <v>3741</v>
      </c>
      <c r="B11" s="56" t="s">
        <v>89</v>
      </c>
      <c r="C11" s="57">
        <v>42739</v>
      </c>
      <c r="D11" s="56" t="s">
        <v>1027</v>
      </c>
      <c r="E11" s="169" t="s">
        <v>140</v>
      </c>
      <c r="F11" s="180" t="s">
        <v>106</v>
      </c>
      <c r="G11" s="168" t="s">
        <v>107</v>
      </c>
      <c r="H11" s="169" t="s">
        <v>140</v>
      </c>
      <c r="I11" s="181">
        <f t="shared" si="0"/>
        <v>42769</v>
      </c>
      <c r="J11" s="61"/>
      <c r="K11" s="184"/>
      <c r="L11" s="171" t="s">
        <v>3742</v>
      </c>
      <c r="M11" s="56" t="s">
        <v>3743</v>
      </c>
      <c r="N11" s="56" t="s">
        <v>37</v>
      </c>
      <c r="O11" s="56" t="s">
        <v>3744</v>
      </c>
      <c r="P11" s="172" t="s">
        <v>17</v>
      </c>
      <c r="Q11" s="182"/>
      <c r="R11" s="61"/>
      <c r="S11" s="61"/>
      <c r="T11" s="61"/>
      <c r="U11" s="66"/>
      <c r="V11" s="61"/>
      <c r="W11" s="61"/>
      <c r="X11" s="66"/>
      <c r="Y11" s="57">
        <v>43073</v>
      </c>
      <c r="Z11" s="75"/>
      <c r="AA11" s="64" t="s">
        <v>3745</v>
      </c>
      <c r="AB11" s="183"/>
      <c r="AC11" s="175"/>
      <c r="AD11" s="176"/>
      <c r="AE11" s="67" t="str">
        <f t="shared" si="1"/>
        <v>Jan</v>
      </c>
      <c r="AF11" s="68" t="str">
        <f t="shared" si="2"/>
        <v>Dec</v>
      </c>
      <c r="AG11" s="177">
        <f t="shared" si="3"/>
        <v>334</v>
      </c>
      <c r="AH11" s="178">
        <v>42769</v>
      </c>
      <c r="AI11" s="105">
        <f ca="1"/>
        <v>-1220</v>
      </c>
      <c r="AJ11" s="105" t="str">
        <v>2017</v>
      </c>
      <c r="AK11" s="178">
        <f t="shared" si="4"/>
        <v>42749</v>
      </c>
    </row>
    <row r="12" spans="1:37" ht="14.4">
      <c r="A12" s="179" t="s">
        <v>3746</v>
      </c>
      <c r="B12" s="56" t="s">
        <v>89</v>
      </c>
      <c r="C12" s="57">
        <v>42738</v>
      </c>
      <c r="D12" s="56" t="s">
        <v>90</v>
      </c>
      <c r="E12" s="169" t="s">
        <v>140</v>
      </c>
      <c r="F12" s="180" t="s">
        <v>106</v>
      </c>
      <c r="G12" s="168" t="s">
        <v>107</v>
      </c>
      <c r="H12" s="169" t="s">
        <v>140</v>
      </c>
      <c r="I12" s="181">
        <f t="shared" si="0"/>
        <v>42768</v>
      </c>
      <c r="J12" s="61"/>
      <c r="K12" s="184"/>
      <c r="L12" s="171" t="s">
        <v>3747</v>
      </c>
      <c r="M12" s="56" t="s">
        <v>3748</v>
      </c>
      <c r="N12" s="56" t="s">
        <v>132</v>
      </c>
      <c r="O12" s="56" t="s">
        <v>3749</v>
      </c>
      <c r="P12" s="172" t="s">
        <v>96</v>
      </c>
      <c r="Q12" s="182"/>
      <c r="R12" s="61"/>
      <c r="S12" s="61"/>
      <c r="T12" s="61"/>
      <c r="U12" s="66"/>
      <c r="V12" s="61"/>
      <c r="W12" s="61"/>
      <c r="X12" s="56" t="s">
        <v>18</v>
      </c>
      <c r="Y12" s="57">
        <v>43073</v>
      </c>
      <c r="Z12" s="75"/>
      <c r="AA12" s="60" t="s">
        <v>3739</v>
      </c>
      <c r="AB12" s="183"/>
      <c r="AC12" s="175"/>
      <c r="AD12" s="176"/>
      <c r="AE12" s="67" t="str">
        <f t="shared" si="1"/>
        <v>Jan</v>
      </c>
      <c r="AF12" s="68" t="str">
        <f t="shared" si="2"/>
        <v>Dec</v>
      </c>
      <c r="AG12" s="177">
        <f t="shared" si="3"/>
        <v>335</v>
      </c>
      <c r="AH12" s="178">
        <v>42768</v>
      </c>
      <c r="AI12" s="105">
        <f ca="1"/>
        <v>-1221</v>
      </c>
      <c r="AJ12" s="105" t="str">
        <v>2017</v>
      </c>
      <c r="AK12" s="178">
        <f t="shared" si="4"/>
        <v>42748</v>
      </c>
    </row>
    <row r="13" spans="1:37" ht="14.4">
      <c r="A13" s="179" t="s">
        <v>3750</v>
      </c>
      <c r="B13" s="56" t="s">
        <v>89</v>
      </c>
      <c r="C13" s="57">
        <v>42739</v>
      </c>
      <c r="D13" s="56" t="s">
        <v>1027</v>
      </c>
      <c r="E13" s="169" t="s">
        <v>140</v>
      </c>
      <c r="F13" s="180" t="s">
        <v>106</v>
      </c>
      <c r="G13" s="168" t="s">
        <v>107</v>
      </c>
      <c r="H13" s="169" t="s">
        <v>140</v>
      </c>
      <c r="I13" s="181">
        <f t="shared" si="0"/>
        <v>42769</v>
      </c>
      <c r="J13" s="61"/>
      <c r="K13" s="184"/>
      <c r="L13" s="171" t="s">
        <v>302</v>
      </c>
      <c r="M13" s="56" t="s">
        <v>3751</v>
      </c>
      <c r="N13" s="56" t="s">
        <v>22</v>
      </c>
      <c r="O13" s="56" t="s">
        <v>3752</v>
      </c>
      <c r="P13" s="172" t="s">
        <v>28</v>
      </c>
      <c r="Q13" s="182"/>
      <c r="R13" s="61"/>
      <c r="S13" s="61"/>
      <c r="T13" s="61"/>
      <c r="U13" s="66"/>
      <c r="V13" s="61"/>
      <c r="W13" s="56" t="s">
        <v>200</v>
      </c>
      <c r="X13" s="56" t="s">
        <v>14</v>
      </c>
      <c r="Y13" s="57">
        <v>43073</v>
      </c>
      <c r="Z13" s="75"/>
      <c r="AA13" s="64" t="s">
        <v>3753</v>
      </c>
      <c r="AB13" s="183"/>
      <c r="AC13" s="175"/>
      <c r="AD13" s="176"/>
      <c r="AE13" s="67" t="str">
        <f t="shared" si="1"/>
        <v>Jan</v>
      </c>
      <c r="AF13" s="68" t="str">
        <f t="shared" si="2"/>
        <v>Dec</v>
      </c>
      <c r="AG13" s="177">
        <f t="shared" si="3"/>
        <v>334</v>
      </c>
      <c r="AH13" s="178">
        <v>42769</v>
      </c>
      <c r="AI13" s="105">
        <f ca="1"/>
        <v>-1220</v>
      </c>
      <c r="AJ13" s="105" t="str">
        <v>2017</v>
      </c>
      <c r="AK13" s="178">
        <f t="shared" si="4"/>
        <v>42749</v>
      </c>
    </row>
    <row r="14" spans="1:37" ht="14.4">
      <c r="A14" s="179" t="s">
        <v>3754</v>
      </c>
      <c r="B14" s="56" t="s">
        <v>89</v>
      </c>
      <c r="C14" s="57">
        <v>42739</v>
      </c>
      <c r="D14" s="56" t="s">
        <v>1027</v>
      </c>
      <c r="E14" s="169" t="s">
        <v>140</v>
      </c>
      <c r="F14" s="180" t="s">
        <v>106</v>
      </c>
      <c r="G14" s="168" t="s">
        <v>107</v>
      </c>
      <c r="H14" s="169" t="s">
        <v>140</v>
      </c>
      <c r="I14" s="181">
        <f t="shared" si="0"/>
        <v>42769</v>
      </c>
      <c r="J14" s="61"/>
      <c r="K14" s="184"/>
      <c r="L14" s="171" t="s">
        <v>302</v>
      </c>
      <c r="M14" s="56" t="s">
        <v>3756</v>
      </c>
      <c r="N14" s="61"/>
      <c r="O14" s="61"/>
      <c r="P14" s="185"/>
      <c r="Q14" s="182"/>
      <c r="R14" s="61"/>
      <c r="S14" s="61"/>
      <c r="T14" s="61"/>
      <c r="U14" s="66"/>
      <c r="V14" s="61"/>
      <c r="W14" s="61"/>
      <c r="X14" s="56" t="s">
        <v>14</v>
      </c>
      <c r="Y14" s="57">
        <v>43073</v>
      </c>
      <c r="Z14" s="63">
        <v>1</v>
      </c>
      <c r="AA14" s="60" t="s">
        <v>3757</v>
      </c>
      <c r="AB14" s="183"/>
      <c r="AC14" s="175"/>
      <c r="AD14" s="176"/>
      <c r="AE14" s="67" t="str">
        <f t="shared" si="1"/>
        <v>Jan</v>
      </c>
      <c r="AF14" s="68" t="str">
        <f t="shared" si="2"/>
        <v>Dec</v>
      </c>
      <c r="AG14" s="177">
        <f t="shared" si="3"/>
        <v>334</v>
      </c>
      <c r="AH14" s="178">
        <v>42769</v>
      </c>
      <c r="AI14" s="105">
        <f ca="1"/>
        <v>-1220</v>
      </c>
      <c r="AJ14" s="105" t="str">
        <v>2017</v>
      </c>
      <c r="AK14" s="178">
        <f t="shared" si="4"/>
        <v>42749</v>
      </c>
    </row>
    <row r="15" spans="1:37" ht="14.4">
      <c r="A15" s="179" t="s">
        <v>3758</v>
      </c>
      <c r="B15" s="56" t="s">
        <v>89</v>
      </c>
      <c r="C15" s="57">
        <v>42739</v>
      </c>
      <c r="D15" s="56" t="s">
        <v>1027</v>
      </c>
      <c r="E15" s="169" t="s">
        <v>140</v>
      </c>
      <c r="F15" s="180" t="s">
        <v>106</v>
      </c>
      <c r="G15" s="168" t="s">
        <v>107</v>
      </c>
      <c r="H15" s="169" t="s">
        <v>140</v>
      </c>
      <c r="I15" s="181">
        <f t="shared" si="0"/>
        <v>42769</v>
      </c>
      <c r="J15" s="61"/>
      <c r="K15" s="184"/>
      <c r="L15" s="171" t="s">
        <v>302</v>
      </c>
      <c r="M15" s="56" t="s">
        <v>3759</v>
      </c>
      <c r="N15" s="56" t="s">
        <v>44</v>
      </c>
      <c r="O15" s="56" t="s">
        <v>3760</v>
      </c>
      <c r="P15" s="172" t="s">
        <v>17</v>
      </c>
      <c r="Q15" s="182"/>
      <c r="R15" s="61"/>
      <c r="S15" s="61"/>
      <c r="T15" s="61"/>
      <c r="U15" s="66"/>
      <c r="V15" s="61"/>
      <c r="W15" s="61"/>
      <c r="X15" s="56" t="s">
        <v>18</v>
      </c>
      <c r="Y15" s="57">
        <v>43073</v>
      </c>
      <c r="Z15" s="75"/>
      <c r="AA15" s="64" t="s">
        <v>3745</v>
      </c>
      <c r="AB15" s="183"/>
      <c r="AC15" s="175"/>
      <c r="AD15" s="176"/>
      <c r="AE15" s="67" t="str">
        <f t="shared" si="1"/>
        <v>Jan</v>
      </c>
      <c r="AF15" s="68" t="str">
        <f t="shared" si="2"/>
        <v>Dec</v>
      </c>
      <c r="AG15" s="177">
        <f t="shared" si="3"/>
        <v>334</v>
      </c>
      <c r="AH15" s="178">
        <v>42769</v>
      </c>
      <c r="AI15" s="105">
        <f ca="1"/>
        <v>-1220</v>
      </c>
      <c r="AJ15" s="105" t="str">
        <v>2017</v>
      </c>
      <c r="AK15" s="178">
        <f t="shared" si="4"/>
        <v>42749</v>
      </c>
    </row>
    <row r="16" spans="1:37" ht="14.4">
      <c r="A16" s="179" t="s">
        <v>3761</v>
      </c>
      <c r="B16" s="56" t="s">
        <v>89</v>
      </c>
      <c r="C16" s="57">
        <v>42739</v>
      </c>
      <c r="D16" s="56" t="s">
        <v>1027</v>
      </c>
      <c r="E16" s="169" t="s">
        <v>140</v>
      </c>
      <c r="F16" s="180" t="s">
        <v>106</v>
      </c>
      <c r="G16" s="168" t="s">
        <v>107</v>
      </c>
      <c r="H16" s="169" t="s">
        <v>140</v>
      </c>
      <c r="I16" s="181">
        <f t="shared" si="0"/>
        <v>42769</v>
      </c>
      <c r="J16" s="61"/>
      <c r="K16" s="184"/>
      <c r="L16" s="171" t="s">
        <v>3764</v>
      </c>
      <c r="M16" s="56" t="s">
        <v>3764</v>
      </c>
      <c r="N16" s="56" t="s">
        <v>132</v>
      </c>
      <c r="O16" s="56" t="s">
        <v>3765</v>
      </c>
      <c r="P16" s="172" t="s">
        <v>17</v>
      </c>
      <c r="Q16" s="182"/>
      <c r="R16" s="61"/>
      <c r="S16" s="61"/>
      <c r="T16" s="61"/>
      <c r="U16" s="66"/>
      <c r="V16" s="61"/>
      <c r="W16" s="61"/>
      <c r="X16" s="56" t="s">
        <v>18</v>
      </c>
      <c r="Y16" s="57">
        <v>43073</v>
      </c>
      <c r="Z16" s="75"/>
      <c r="AA16" s="64" t="s">
        <v>3767</v>
      </c>
      <c r="AB16" s="183"/>
      <c r="AC16" s="175"/>
      <c r="AD16" s="176"/>
      <c r="AE16" s="67" t="str">
        <f t="shared" si="1"/>
        <v>Jan</v>
      </c>
      <c r="AF16" s="68" t="str">
        <f t="shared" si="2"/>
        <v>Dec</v>
      </c>
      <c r="AG16" s="177">
        <f t="shared" si="3"/>
        <v>334</v>
      </c>
      <c r="AH16" s="178">
        <v>42769</v>
      </c>
      <c r="AI16" s="105">
        <f ca="1"/>
        <v>-1220</v>
      </c>
      <c r="AJ16" s="105" t="str">
        <v>2017</v>
      </c>
      <c r="AK16" s="178">
        <f t="shared" si="4"/>
        <v>42749</v>
      </c>
    </row>
    <row r="17" spans="1:37" ht="14.4">
      <c r="A17" s="179" t="s">
        <v>3771</v>
      </c>
      <c r="B17" s="56" t="s">
        <v>89</v>
      </c>
      <c r="C17" s="57">
        <v>42738</v>
      </c>
      <c r="D17" s="56" t="s">
        <v>1027</v>
      </c>
      <c r="E17" s="169" t="s">
        <v>112</v>
      </c>
      <c r="F17" s="180" t="s">
        <v>106</v>
      </c>
      <c r="G17" s="168" t="s">
        <v>113</v>
      </c>
      <c r="H17" s="169" t="s">
        <v>112</v>
      </c>
      <c r="I17" s="181">
        <f t="shared" si="0"/>
        <v>42768</v>
      </c>
      <c r="J17" s="56" t="s">
        <v>18</v>
      </c>
      <c r="K17" s="169" t="s">
        <v>18</v>
      </c>
      <c r="L17" s="171" t="s">
        <v>3742</v>
      </c>
      <c r="M17" s="56" t="s">
        <v>3772</v>
      </c>
      <c r="N17" s="56" t="s">
        <v>29</v>
      </c>
      <c r="O17" s="56" t="s">
        <v>3773</v>
      </c>
      <c r="P17" s="172" t="s">
        <v>116</v>
      </c>
      <c r="Q17" s="186"/>
      <c r="R17" s="56" t="s">
        <v>108</v>
      </c>
      <c r="S17" s="56" t="s">
        <v>108</v>
      </c>
      <c r="T17" s="56" t="s">
        <v>18</v>
      </c>
      <c r="U17" s="66"/>
      <c r="V17" s="61"/>
      <c r="W17" s="61"/>
      <c r="X17" s="56" t="s">
        <v>18</v>
      </c>
      <c r="Y17" s="57">
        <v>43073</v>
      </c>
      <c r="Z17" s="75"/>
      <c r="AA17" s="64" t="s">
        <v>3778</v>
      </c>
      <c r="AB17" s="183"/>
      <c r="AC17" s="175"/>
      <c r="AD17" s="176"/>
      <c r="AE17" s="67" t="str">
        <f t="shared" si="1"/>
        <v>Jan</v>
      </c>
      <c r="AF17" s="68" t="str">
        <f t="shared" si="2"/>
        <v>Dec</v>
      </c>
      <c r="AG17" s="177">
        <f t="shared" si="3"/>
        <v>335</v>
      </c>
      <c r="AH17" s="178">
        <v>42768</v>
      </c>
      <c r="AI17" s="105">
        <f ca="1"/>
        <v>-1221</v>
      </c>
      <c r="AJ17" s="105" t="str">
        <v>2017</v>
      </c>
      <c r="AK17" s="178">
        <f t="shared" si="4"/>
        <v>42748</v>
      </c>
    </row>
    <row r="18" spans="1:37" ht="14.4">
      <c r="A18" s="179" t="s">
        <v>3780</v>
      </c>
      <c r="B18" s="56" t="s">
        <v>89</v>
      </c>
      <c r="C18" s="57">
        <v>42738</v>
      </c>
      <c r="D18" s="56" t="s">
        <v>131</v>
      </c>
      <c r="E18" s="169" t="s">
        <v>112</v>
      </c>
      <c r="F18" s="180" t="s">
        <v>106</v>
      </c>
      <c r="G18" s="168" t="s">
        <v>113</v>
      </c>
      <c r="H18" s="169" t="s">
        <v>112</v>
      </c>
      <c r="I18" s="181">
        <f t="shared" si="0"/>
        <v>42768</v>
      </c>
      <c r="J18" s="56" t="s">
        <v>18</v>
      </c>
      <c r="K18" s="169" t="s">
        <v>18</v>
      </c>
      <c r="L18" s="171" t="s">
        <v>3781</v>
      </c>
      <c r="M18" s="56" t="s">
        <v>3782</v>
      </c>
      <c r="N18" s="56" t="s">
        <v>29</v>
      </c>
      <c r="O18" s="56" t="s">
        <v>3783</v>
      </c>
      <c r="P18" s="172" t="s">
        <v>96</v>
      </c>
      <c r="Q18" s="182"/>
      <c r="R18" s="61"/>
      <c r="S18" s="61"/>
      <c r="T18" s="56"/>
      <c r="U18" s="66"/>
      <c r="V18" s="61"/>
      <c r="W18" s="61"/>
      <c r="X18" s="56" t="s">
        <v>18</v>
      </c>
      <c r="Y18" s="57">
        <v>43073</v>
      </c>
      <c r="Z18" s="75"/>
      <c r="AA18" s="95"/>
      <c r="AB18" s="183"/>
      <c r="AC18" s="175"/>
      <c r="AD18" s="176"/>
      <c r="AE18" s="67" t="str">
        <f t="shared" si="1"/>
        <v>Jan</v>
      </c>
      <c r="AF18" s="68" t="str">
        <f t="shared" si="2"/>
        <v>Dec</v>
      </c>
      <c r="AG18" s="177">
        <f t="shared" si="3"/>
        <v>335</v>
      </c>
      <c r="AH18" s="178">
        <v>42768</v>
      </c>
      <c r="AI18" s="105">
        <f ca="1"/>
        <v>-1221</v>
      </c>
      <c r="AJ18" s="105" t="str">
        <v>2017</v>
      </c>
      <c r="AK18" s="178">
        <f t="shared" si="4"/>
        <v>42748</v>
      </c>
    </row>
    <row r="19" spans="1:37" ht="14.4">
      <c r="A19" s="179" t="s">
        <v>3784</v>
      </c>
      <c r="B19" s="56" t="s">
        <v>89</v>
      </c>
      <c r="C19" s="57">
        <v>42739</v>
      </c>
      <c r="D19" s="56" t="s">
        <v>1027</v>
      </c>
      <c r="E19" s="169" t="s">
        <v>196</v>
      </c>
      <c r="F19" s="180" t="s">
        <v>214</v>
      </c>
      <c r="G19" s="187" t="str">
        <f ca="1">SUM(G19:G2764)</f>
        <v>#REF!</v>
      </c>
      <c r="H19" s="169" t="s">
        <v>3785</v>
      </c>
      <c r="I19" s="170">
        <f t="shared" si="0"/>
        <v>42769</v>
      </c>
      <c r="J19" s="56" t="s">
        <v>14</v>
      </c>
      <c r="K19" s="169" t="s">
        <v>14</v>
      </c>
      <c r="L19" s="171" t="s">
        <v>3786</v>
      </c>
      <c r="M19" s="56" t="s">
        <v>3787</v>
      </c>
      <c r="N19" s="56" t="s">
        <v>44</v>
      </c>
      <c r="O19" s="56" t="s">
        <v>3788</v>
      </c>
      <c r="P19" s="172" t="s">
        <v>96</v>
      </c>
      <c r="Q19" s="173"/>
      <c r="R19" s="56" t="s">
        <v>108</v>
      </c>
      <c r="S19" s="56"/>
      <c r="T19" s="56"/>
      <c r="U19" s="56" t="s">
        <v>108</v>
      </c>
      <c r="V19" s="56" t="s">
        <v>108</v>
      </c>
      <c r="W19" s="61"/>
      <c r="X19" s="56" t="s">
        <v>14</v>
      </c>
      <c r="Y19" s="57">
        <v>43073</v>
      </c>
      <c r="Z19" s="63" t="s">
        <v>108</v>
      </c>
      <c r="AA19" s="64" t="s">
        <v>3789</v>
      </c>
      <c r="AB19" s="174" t="s">
        <v>224</v>
      </c>
      <c r="AC19" s="175"/>
      <c r="AD19" s="176"/>
      <c r="AE19" s="67" t="str">
        <f t="shared" si="1"/>
        <v>Jan</v>
      </c>
      <c r="AF19" s="68" t="str">
        <f t="shared" si="2"/>
        <v>Dec</v>
      </c>
      <c r="AG19" s="177">
        <f t="shared" si="3"/>
        <v>334</v>
      </c>
      <c r="AH19" s="178">
        <v>42769</v>
      </c>
      <c r="AI19" s="105">
        <f ca="1"/>
        <v>-1220</v>
      </c>
      <c r="AJ19" s="105" t="str">
        <v>2017</v>
      </c>
      <c r="AK19" s="178">
        <f t="shared" si="4"/>
        <v>42749</v>
      </c>
    </row>
    <row r="20" spans="1:37" ht="14.4">
      <c r="A20" s="179" t="s">
        <v>3790</v>
      </c>
      <c r="B20" s="56" t="s">
        <v>89</v>
      </c>
      <c r="C20" s="57">
        <v>42739</v>
      </c>
      <c r="D20" s="56" t="s">
        <v>1027</v>
      </c>
      <c r="E20" s="169" t="s">
        <v>196</v>
      </c>
      <c r="F20" s="180" t="s">
        <v>214</v>
      </c>
      <c r="G20" s="168" t="s">
        <v>214</v>
      </c>
      <c r="H20" s="169" t="s">
        <v>3785</v>
      </c>
      <c r="I20" s="170">
        <f t="shared" si="0"/>
        <v>42769</v>
      </c>
      <c r="J20" s="56" t="s">
        <v>14</v>
      </c>
      <c r="K20" s="169" t="s">
        <v>14</v>
      </c>
      <c r="L20" s="171" t="s">
        <v>3786</v>
      </c>
      <c r="M20" s="56" t="s">
        <v>3791</v>
      </c>
      <c r="N20" s="56" t="s">
        <v>44</v>
      </c>
      <c r="O20" s="56" t="s">
        <v>3792</v>
      </c>
      <c r="P20" s="172" t="s">
        <v>96</v>
      </c>
      <c r="Q20" s="173"/>
      <c r="R20" s="56" t="s">
        <v>108</v>
      </c>
      <c r="S20" s="56"/>
      <c r="T20" s="56"/>
      <c r="U20" s="56" t="s">
        <v>108</v>
      </c>
      <c r="V20" s="56" t="s">
        <v>108</v>
      </c>
      <c r="W20" s="61"/>
      <c r="X20" s="56" t="s">
        <v>14</v>
      </c>
      <c r="Y20" s="57">
        <v>43073</v>
      </c>
      <c r="Z20" s="63" t="s">
        <v>108</v>
      </c>
      <c r="AA20" s="64" t="s">
        <v>3789</v>
      </c>
      <c r="AB20" s="174" t="s">
        <v>224</v>
      </c>
      <c r="AC20" s="175"/>
      <c r="AD20" s="176"/>
      <c r="AE20" s="67" t="str">
        <f t="shared" si="1"/>
        <v>Jan</v>
      </c>
      <c r="AF20" s="68" t="str">
        <f t="shared" si="2"/>
        <v>Dec</v>
      </c>
      <c r="AG20" s="177">
        <f t="shared" si="3"/>
        <v>334</v>
      </c>
      <c r="AH20" s="178">
        <v>42769</v>
      </c>
      <c r="AI20" s="105">
        <f ca="1"/>
        <v>-1220</v>
      </c>
      <c r="AJ20" s="105" t="str">
        <v>2017</v>
      </c>
      <c r="AK20" s="178">
        <f t="shared" si="4"/>
        <v>42749</v>
      </c>
    </row>
    <row r="21" spans="1:37" ht="14.4">
      <c r="A21" s="179" t="s">
        <v>3793</v>
      </c>
      <c r="B21" s="56" t="s">
        <v>89</v>
      </c>
      <c r="C21" s="57">
        <v>42739</v>
      </c>
      <c r="D21" s="56" t="s">
        <v>90</v>
      </c>
      <c r="E21" s="169" t="s">
        <v>3794</v>
      </c>
      <c r="F21" s="180" t="s">
        <v>214</v>
      </c>
      <c r="G21" s="168" t="s">
        <v>3795</v>
      </c>
      <c r="H21" s="169" t="s">
        <v>3796</v>
      </c>
      <c r="I21" s="170">
        <f t="shared" si="0"/>
        <v>42769</v>
      </c>
      <c r="J21" s="56" t="s">
        <v>18</v>
      </c>
      <c r="K21" s="169" t="s">
        <v>14</v>
      </c>
      <c r="L21" s="171" t="s">
        <v>3797</v>
      </c>
      <c r="M21" s="56" t="s">
        <v>108</v>
      </c>
      <c r="N21" s="56" t="s">
        <v>137</v>
      </c>
      <c r="O21" s="56" t="s">
        <v>108</v>
      </c>
      <c r="P21" s="172" t="s">
        <v>96</v>
      </c>
      <c r="Q21" s="173"/>
      <c r="R21" s="56" t="s">
        <v>14</v>
      </c>
      <c r="S21" s="56"/>
      <c r="T21" s="56"/>
      <c r="U21" s="56" t="s">
        <v>108</v>
      </c>
      <c r="V21" s="56" t="s">
        <v>108</v>
      </c>
      <c r="W21" s="56" t="s">
        <v>200</v>
      </c>
      <c r="X21" s="56" t="s">
        <v>14</v>
      </c>
      <c r="Y21" s="57">
        <v>43073</v>
      </c>
      <c r="Z21" s="63" t="s">
        <v>108</v>
      </c>
      <c r="AA21" s="64" t="s">
        <v>3799</v>
      </c>
      <c r="AB21" s="174" t="s">
        <v>294</v>
      </c>
      <c r="AC21" s="175"/>
      <c r="AD21" s="176"/>
      <c r="AE21" s="67" t="str">
        <f t="shared" si="1"/>
        <v>Jan</v>
      </c>
      <c r="AF21" s="68" t="str">
        <f t="shared" si="2"/>
        <v>Dec</v>
      </c>
      <c r="AG21" s="177">
        <f t="shared" si="3"/>
        <v>334</v>
      </c>
      <c r="AH21" s="178">
        <v>42769</v>
      </c>
      <c r="AI21" s="105">
        <f ca="1"/>
        <v>-1220</v>
      </c>
      <c r="AJ21" s="105" t="str">
        <v>2017</v>
      </c>
      <c r="AK21" s="178">
        <f t="shared" si="4"/>
        <v>42749</v>
      </c>
    </row>
    <row r="22" spans="1:37" ht="14.4">
      <c r="A22" s="179" t="s">
        <v>3800</v>
      </c>
      <c r="B22" s="56" t="s">
        <v>89</v>
      </c>
      <c r="C22" s="57">
        <v>42739</v>
      </c>
      <c r="D22" s="56" t="s">
        <v>90</v>
      </c>
      <c r="E22" s="169" t="s">
        <v>3794</v>
      </c>
      <c r="F22" s="180" t="s">
        <v>214</v>
      </c>
      <c r="G22" s="168" t="s">
        <v>3801</v>
      </c>
      <c r="H22" s="169" t="s">
        <v>1497</v>
      </c>
      <c r="I22" s="170">
        <f t="shared" si="0"/>
        <v>42769</v>
      </c>
      <c r="J22" s="56" t="s">
        <v>18</v>
      </c>
      <c r="K22" s="169" t="s">
        <v>18</v>
      </c>
      <c r="L22" s="171" t="s">
        <v>3802</v>
      </c>
      <c r="M22" s="56" t="s">
        <v>3803</v>
      </c>
      <c r="N22" s="56" t="s">
        <v>22</v>
      </c>
      <c r="O22" s="56" t="s">
        <v>3804</v>
      </c>
      <c r="P22" s="172" t="s">
        <v>96</v>
      </c>
      <c r="Q22" s="173"/>
      <c r="R22" s="56" t="s">
        <v>18</v>
      </c>
      <c r="S22" s="56"/>
      <c r="T22" s="56"/>
      <c r="U22" s="56" t="s">
        <v>108</v>
      </c>
      <c r="V22" s="56" t="s">
        <v>108</v>
      </c>
      <c r="W22" s="61"/>
      <c r="X22" s="56" t="s">
        <v>18</v>
      </c>
      <c r="Y22" s="57">
        <v>43073</v>
      </c>
      <c r="Z22" s="63" t="s">
        <v>108</v>
      </c>
      <c r="AA22" s="64" t="s">
        <v>3805</v>
      </c>
      <c r="AB22" s="174" t="s">
        <v>97</v>
      </c>
      <c r="AC22" s="175"/>
      <c r="AD22" s="176"/>
      <c r="AE22" s="67" t="str">
        <f t="shared" si="1"/>
        <v>Jan</v>
      </c>
      <c r="AF22" s="68" t="str">
        <f t="shared" si="2"/>
        <v>Dec</v>
      </c>
      <c r="AG22" s="177">
        <f t="shared" si="3"/>
        <v>334</v>
      </c>
      <c r="AH22" s="178">
        <v>42769</v>
      </c>
      <c r="AI22" s="105">
        <f ca="1"/>
        <v>-1220</v>
      </c>
      <c r="AJ22" s="105" t="str">
        <v>2017</v>
      </c>
      <c r="AK22" s="178">
        <f t="shared" si="4"/>
        <v>42749</v>
      </c>
    </row>
    <row r="23" spans="1:37" ht="14.4">
      <c r="A23" s="179" t="s">
        <v>3806</v>
      </c>
      <c r="B23" s="56" t="s">
        <v>89</v>
      </c>
      <c r="C23" s="57">
        <v>42739</v>
      </c>
      <c r="D23" s="56" t="s">
        <v>90</v>
      </c>
      <c r="E23" s="169" t="s">
        <v>3794</v>
      </c>
      <c r="F23" s="180" t="s">
        <v>214</v>
      </c>
      <c r="G23" s="168" t="s">
        <v>214</v>
      </c>
      <c r="H23" s="169" t="s">
        <v>2445</v>
      </c>
      <c r="I23" s="170">
        <f t="shared" si="0"/>
        <v>42769</v>
      </c>
      <c r="J23" s="56" t="s">
        <v>18</v>
      </c>
      <c r="K23" s="184"/>
      <c r="L23" s="171" t="s">
        <v>3807</v>
      </c>
      <c r="M23" s="56" t="s">
        <v>108</v>
      </c>
      <c r="N23" s="56" t="s">
        <v>249</v>
      </c>
      <c r="O23" s="56" t="s">
        <v>108</v>
      </c>
      <c r="P23" s="172" t="s">
        <v>96</v>
      </c>
      <c r="Q23" s="173"/>
      <c r="R23" s="56" t="s">
        <v>18</v>
      </c>
      <c r="S23" s="56"/>
      <c r="T23" s="56"/>
      <c r="U23" s="56" t="s">
        <v>108</v>
      </c>
      <c r="V23" s="56" t="s">
        <v>108</v>
      </c>
      <c r="W23" s="61"/>
      <c r="X23" s="66"/>
      <c r="Y23" s="57">
        <v>43073</v>
      </c>
      <c r="Z23" s="75"/>
      <c r="AA23" s="64" t="s">
        <v>3808</v>
      </c>
      <c r="AB23" s="174" t="s">
        <v>179</v>
      </c>
      <c r="AC23" s="175"/>
      <c r="AD23" s="176"/>
      <c r="AE23" s="67" t="str">
        <f t="shared" si="1"/>
        <v>Jan</v>
      </c>
      <c r="AF23" s="68" t="str">
        <f t="shared" si="2"/>
        <v>Dec</v>
      </c>
      <c r="AG23" s="177">
        <f t="shared" si="3"/>
        <v>334</v>
      </c>
      <c r="AH23" s="178">
        <v>42769</v>
      </c>
      <c r="AI23" s="105">
        <f ca="1"/>
        <v>-1220</v>
      </c>
      <c r="AJ23" s="105" t="str">
        <v>2017</v>
      </c>
      <c r="AK23" s="178">
        <f t="shared" si="4"/>
        <v>42749</v>
      </c>
    </row>
    <row r="24" spans="1:37" ht="14.4">
      <c r="A24" s="179" t="s">
        <v>3809</v>
      </c>
      <c r="B24" s="56" t="s">
        <v>89</v>
      </c>
      <c r="C24" s="57">
        <v>42739</v>
      </c>
      <c r="D24" s="56" t="s">
        <v>90</v>
      </c>
      <c r="E24" s="169" t="s">
        <v>140</v>
      </c>
      <c r="F24" s="180" t="s">
        <v>106</v>
      </c>
      <c r="G24" s="168" t="s">
        <v>107</v>
      </c>
      <c r="H24" s="169" t="s">
        <v>140</v>
      </c>
      <c r="I24" s="181">
        <f t="shared" si="0"/>
        <v>42769</v>
      </c>
      <c r="J24" s="61"/>
      <c r="K24" s="184"/>
      <c r="L24" s="171" t="s">
        <v>3810</v>
      </c>
      <c r="M24" s="56" t="s">
        <v>3811</v>
      </c>
      <c r="N24" s="56" t="s">
        <v>20</v>
      </c>
      <c r="O24" s="56" t="s">
        <v>3812</v>
      </c>
      <c r="P24" s="172" t="s">
        <v>96</v>
      </c>
      <c r="Q24" s="182"/>
      <c r="R24" s="61"/>
      <c r="S24" s="61"/>
      <c r="T24" s="61"/>
      <c r="U24" s="66"/>
      <c r="V24" s="61"/>
      <c r="W24" s="61"/>
      <c r="X24" s="56" t="s">
        <v>18</v>
      </c>
      <c r="Y24" s="57">
        <v>43073</v>
      </c>
      <c r="Z24" s="75"/>
      <c r="AA24" s="64" t="s">
        <v>3739</v>
      </c>
      <c r="AB24" s="183"/>
      <c r="AC24" s="175"/>
      <c r="AD24" s="175"/>
      <c r="AE24" s="67" t="str">
        <f t="shared" si="1"/>
        <v>Jan</v>
      </c>
      <c r="AF24" s="68" t="str">
        <f t="shared" si="2"/>
        <v>Dec</v>
      </c>
      <c r="AG24" s="177">
        <f t="shared" si="3"/>
        <v>334</v>
      </c>
      <c r="AH24" s="178">
        <v>42769</v>
      </c>
      <c r="AI24" s="105">
        <f ca="1"/>
        <v>-1220</v>
      </c>
      <c r="AJ24" s="105" t="str">
        <v>2017</v>
      </c>
      <c r="AK24" s="178">
        <f t="shared" si="4"/>
        <v>42749</v>
      </c>
    </row>
    <row r="25" spans="1:37" ht="14.4">
      <c r="A25" s="179" t="s">
        <v>3813</v>
      </c>
      <c r="B25" s="56" t="s">
        <v>89</v>
      </c>
      <c r="C25" s="57">
        <v>42739</v>
      </c>
      <c r="D25" s="56" t="s">
        <v>90</v>
      </c>
      <c r="E25" s="169" t="s">
        <v>140</v>
      </c>
      <c r="F25" s="180" t="s">
        <v>106</v>
      </c>
      <c r="G25" s="168" t="s">
        <v>107</v>
      </c>
      <c r="H25" s="169" t="s">
        <v>140</v>
      </c>
      <c r="I25" s="181">
        <f t="shared" si="0"/>
        <v>42769</v>
      </c>
      <c r="J25" s="61"/>
      <c r="K25" s="184"/>
      <c r="L25" s="171" t="s">
        <v>3814</v>
      </c>
      <c r="M25" s="56" t="s">
        <v>3815</v>
      </c>
      <c r="N25" s="56" t="s">
        <v>16</v>
      </c>
      <c r="O25" s="56" t="s">
        <v>3816</v>
      </c>
      <c r="P25" s="172" t="s">
        <v>17</v>
      </c>
      <c r="Q25" s="182"/>
      <c r="R25" s="61"/>
      <c r="S25" s="61"/>
      <c r="T25" s="61"/>
      <c r="U25" s="66"/>
      <c r="V25" s="61"/>
      <c r="W25" s="61"/>
      <c r="X25" s="56" t="s">
        <v>18</v>
      </c>
      <c r="Y25" s="57">
        <v>43073</v>
      </c>
      <c r="Z25" s="75"/>
      <c r="AA25" s="64" t="s">
        <v>3739</v>
      </c>
      <c r="AB25" s="183"/>
      <c r="AC25" s="175"/>
      <c r="AD25" s="175"/>
      <c r="AE25" s="67" t="str">
        <f t="shared" si="1"/>
        <v>Jan</v>
      </c>
      <c r="AF25" s="68" t="str">
        <f t="shared" si="2"/>
        <v>Dec</v>
      </c>
      <c r="AG25" s="177">
        <f t="shared" si="3"/>
        <v>334</v>
      </c>
      <c r="AH25" s="178">
        <v>42769</v>
      </c>
      <c r="AI25" s="105">
        <f ca="1"/>
        <v>-1220</v>
      </c>
      <c r="AJ25" s="105" t="str">
        <v>2017</v>
      </c>
      <c r="AK25" s="178">
        <f t="shared" si="4"/>
        <v>42749</v>
      </c>
    </row>
    <row r="26" spans="1:37" ht="14.4">
      <c r="A26" s="179" t="s">
        <v>3817</v>
      </c>
      <c r="B26" s="56" t="s">
        <v>89</v>
      </c>
      <c r="C26" s="57">
        <v>42739</v>
      </c>
      <c r="D26" s="56" t="s">
        <v>90</v>
      </c>
      <c r="E26" s="169" t="s">
        <v>140</v>
      </c>
      <c r="F26" s="180" t="s">
        <v>106</v>
      </c>
      <c r="G26" s="168" t="s">
        <v>107</v>
      </c>
      <c r="H26" s="169" t="s">
        <v>140</v>
      </c>
      <c r="I26" s="181">
        <f t="shared" si="0"/>
        <v>42769</v>
      </c>
      <c r="J26" s="61"/>
      <c r="K26" s="184"/>
      <c r="L26" s="171" t="s">
        <v>3814</v>
      </c>
      <c r="M26" s="56" t="s">
        <v>3815</v>
      </c>
      <c r="N26" s="56" t="s">
        <v>16</v>
      </c>
      <c r="O26" s="56" t="s">
        <v>3819</v>
      </c>
      <c r="P26" s="172" t="s">
        <v>133</v>
      </c>
      <c r="Q26" s="182"/>
      <c r="R26" s="61"/>
      <c r="S26" s="61"/>
      <c r="T26" s="61"/>
      <c r="U26" s="66"/>
      <c r="V26" s="61"/>
      <c r="W26" s="61"/>
      <c r="X26" s="56" t="s">
        <v>18</v>
      </c>
      <c r="Y26" s="57">
        <v>43073</v>
      </c>
      <c r="Z26" s="75"/>
      <c r="AA26" s="64" t="s">
        <v>3739</v>
      </c>
      <c r="AB26" s="183"/>
      <c r="AC26" s="175"/>
      <c r="AD26" s="176"/>
      <c r="AE26" s="67" t="str">
        <f t="shared" si="1"/>
        <v>Jan</v>
      </c>
      <c r="AF26" s="68" t="str">
        <f t="shared" si="2"/>
        <v>Dec</v>
      </c>
      <c r="AG26" s="177">
        <f t="shared" si="3"/>
        <v>334</v>
      </c>
      <c r="AH26" s="178">
        <v>42769</v>
      </c>
      <c r="AI26" s="105">
        <f ca="1"/>
        <v>-1220</v>
      </c>
      <c r="AJ26" s="105" t="str">
        <v>2017</v>
      </c>
      <c r="AK26" s="178">
        <f t="shared" si="4"/>
        <v>42749</v>
      </c>
    </row>
    <row r="27" spans="1:37" ht="14.4">
      <c r="A27" s="179" t="s">
        <v>3820</v>
      </c>
      <c r="B27" s="56" t="s">
        <v>89</v>
      </c>
      <c r="C27" s="57">
        <v>42741</v>
      </c>
      <c r="D27" s="56" t="s">
        <v>1027</v>
      </c>
      <c r="E27" s="169" t="s">
        <v>30</v>
      </c>
      <c r="F27" s="180" t="s">
        <v>106</v>
      </c>
      <c r="G27" s="168" t="s">
        <v>107</v>
      </c>
      <c r="H27" s="169" t="s">
        <v>30</v>
      </c>
      <c r="I27" s="181">
        <f t="shared" si="0"/>
        <v>42771</v>
      </c>
      <c r="J27" s="61"/>
      <c r="K27" s="184"/>
      <c r="L27" s="171" t="s">
        <v>3825</v>
      </c>
      <c r="M27" s="61"/>
      <c r="N27" s="56" t="s">
        <v>39</v>
      </c>
      <c r="O27" s="56" t="s">
        <v>3837</v>
      </c>
      <c r="P27" s="172" t="s">
        <v>17</v>
      </c>
      <c r="Q27" s="173">
        <v>42746</v>
      </c>
      <c r="R27" s="61"/>
      <c r="S27" s="61"/>
      <c r="T27" s="61"/>
      <c r="U27" s="56" t="s">
        <v>1841</v>
      </c>
      <c r="V27" s="61"/>
      <c r="W27" s="61"/>
      <c r="X27" s="56" t="s">
        <v>18</v>
      </c>
      <c r="Y27" s="57">
        <v>43073</v>
      </c>
      <c r="Z27" s="75"/>
      <c r="AA27" s="64" t="s">
        <v>3838</v>
      </c>
      <c r="AB27" s="183"/>
      <c r="AC27" s="175"/>
      <c r="AD27" s="176"/>
      <c r="AE27" s="67" t="str">
        <f t="shared" si="1"/>
        <v>Jan</v>
      </c>
      <c r="AF27" s="68" t="str">
        <f t="shared" si="2"/>
        <v>Dec</v>
      </c>
      <c r="AG27" s="177">
        <f t="shared" si="3"/>
        <v>332</v>
      </c>
      <c r="AH27" s="178">
        <v>42771</v>
      </c>
      <c r="AI27" s="105">
        <f ca="1"/>
        <v>-1218</v>
      </c>
      <c r="AJ27" s="105" t="str">
        <v>2017</v>
      </c>
      <c r="AK27" s="178">
        <f t="shared" si="4"/>
        <v>42751</v>
      </c>
    </row>
    <row r="28" spans="1:37" ht="14.4">
      <c r="A28" s="179" t="s">
        <v>3839</v>
      </c>
      <c r="B28" s="56" t="s">
        <v>89</v>
      </c>
      <c r="C28" s="57">
        <v>42739</v>
      </c>
      <c r="D28" s="56" t="s">
        <v>1027</v>
      </c>
      <c r="E28" s="169" t="s">
        <v>30</v>
      </c>
      <c r="F28" s="180" t="s">
        <v>106</v>
      </c>
      <c r="G28" s="168" t="s">
        <v>107</v>
      </c>
      <c r="H28" s="169" t="s">
        <v>30</v>
      </c>
      <c r="I28" s="181">
        <f t="shared" si="0"/>
        <v>42769</v>
      </c>
      <c r="J28" s="61"/>
      <c r="K28" s="184"/>
      <c r="L28" s="171" t="s">
        <v>3842</v>
      </c>
      <c r="M28" s="61"/>
      <c r="N28" s="61"/>
      <c r="O28" s="56" t="s">
        <v>3843</v>
      </c>
      <c r="P28" s="172" t="s">
        <v>17</v>
      </c>
      <c r="Q28" s="182"/>
      <c r="R28" s="61"/>
      <c r="S28" s="61"/>
      <c r="T28" s="61"/>
      <c r="U28" s="66"/>
      <c r="V28" s="61"/>
      <c r="W28" s="61"/>
      <c r="X28" s="56" t="s">
        <v>14</v>
      </c>
      <c r="Y28" s="57">
        <v>43073</v>
      </c>
      <c r="Z28" s="63">
        <v>1</v>
      </c>
      <c r="AA28" s="64" t="s">
        <v>3844</v>
      </c>
      <c r="AB28" s="183"/>
      <c r="AC28" s="175"/>
      <c r="AD28" s="176"/>
      <c r="AE28" s="67" t="str">
        <f t="shared" si="1"/>
        <v>Jan</v>
      </c>
      <c r="AF28" s="68" t="str">
        <f t="shared" si="2"/>
        <v>Dec</v>
      </c>
      <c r="AG28" s="177">
        <f t="shared" si="3"/>
        <v>334</v>
      </c>
      <c r="AH28" s="178">
        <v>42769</v>
      </c>
      <c r="AI28" s="105">
        <f ca="1"/>
        <v>-1220</v>
      </c>
      <c r="AJ28" s="105" t="str">
        <v>2017</v>
      </c>
      <c r="AK28" s="178">
        <f t="shared" si="4"/>
        <v>42749</v>
      </c>
    </row>
    <row r="29" spans="1:37" ht="25.5" customHeight="1">
      <c r="A29" s="179" t="s">
        <v>3845</v>
      </c>
      <c r="B29" s="56" t="s">
        <v>89</v>
      </c>
      <c r="C29" s="57">
        <v>42739</v>
      </c>
      <c r="D29" s="56" t="s">
        <v>1027</v>
      </c>
      <c r="E29" s="169" t="s">
        <v>30</v>
      </c>
      <c r="F29" s="180" t="s">
        <v>106</v>
      </c>
      <c r="G29" s="168" t="s">
        <v>107</v>
      </c>
      <c r="H29" s="169" t="s">
        <v>30</v>
      </c>
      <c r="I29" s="181">
        <f t="shared" si="0"/>
        <v>42769</v>
      </c>
      <c r="J29" s="61"/>
      <c r="K29" s="184"/>
      <c r="L29" s="171" t="s">
        <v>3846</v>
      </c>
      <c r="M29" s="61"/>
      <c r="N29" s="61"/>
      <c r="O29" s="56" t="s">
        <v>3847</v>
      </c>
      <c r="P29" s="185"/>
      <c r="Q29" s="182"/>
      <c r="R29" s="61"/>
      <c r="S29" s="61"/>
      <c r="T29" s="61"/>
      <c r="U29" s="66"/>
      <c r="V29" s="61"/>
      <c r="W29" s="61"/>
      <c r="X29" s="56" t="s">
        <v>14</v>
      </c>
      <c r="Y29" s="57">
        <v>43073</v>
      </c>
      <c r="Z29" s="75"/>
      <c r="AA29" s="60" t="s">
        <v>3848</v>
      </c>
      <c r="AB29" s="183"/>
      <c r="AC29" s="175"/>
      <c r="AD29" s="176"/>
      <c r="AE29" s="67" t="str">
        <f t="shared" si="1"/>
        <v>Jan</v>
      </c>
      <c r="AF29" s="68" t="str">
        <f t="shared" si="2"/>
        <v>Dec</v>
      </c>
      <c r="AG29" s="177">
        <f t="shared" si="3"/>
        <v>334</v>
      </c>
      <c r="AH29" s="178">
        <v>42769</v>
      </c>
      <c r="AI29" s="105">
        <f ca="1"/>
        <v>-1220</v>
      </c>
      <c r="AJ29" s="105" t="str">
        <v>2017</v>
      </c>
      <c r="AK29" s="178">
        <f t="shared" si="4"/>
        <v>42749</v>
      </c>
    </row>
    <row r="30" spans="1:37" ht="14.4">
      <c r="A30" s="179" t="s">
        <v>3849</v>
      </c>
      <c r="B30" s="56" t="s">
        <v>89</v>
      </c>
      <c r="C30" s="57">
        <v>42740</v>
      </c>
      <c r="D30" s="56" t="s">
        <v>1027</v>
      </c>
      <c r="E30" s="169" t="s">
        <v>112</v>
      </c>
      <c r="F30" s="180" t="s">
        <v>106</v>
      </c>
      <c r="G30" s="168" t="s">
        <v>113</v>
      </c>
      <c r="H30" s="169" t="s">
        <v>112</v>
      </c>
      <c r="I30" s="181">
        <f t="shared" si="0"/>
        <v>42770</v>
      </c>
      <c r="J30" s="56" t="s">
        <v>18</v>
      </c>
      <c r="K30" s="169" t="s">
        <v>18</v>
      </c>
      <c r="L30" s="171" t="s">
        <v>3786</v>
      </c>
      <c r="M30" s="56" t="s">
        <v>3850</v>
      </c>
      <c r="N30" s="56" t="s">
        <v>271</v>
      </c>
      <c r="O30" s="56" t="s">
        <v>3851</v>
      </c>
      <c r="P30" s="172" t="s">
        <v>116</v>
      </c>
      <c r="Q30" s="186"/>
      <c r="R30" s="56" t="s">
        <v>108</v>
      </c>
      <c r="S30" s="56" t="s">
        <v>108</v>
      </c>
      <c r="T30" s="56" t="s">
        <v>18</v>
      </c>
      <c r="U30" s="66"/>
      <c r="V30" s="61"/>
      <c r="W30" s="61"/>
      <c r="X30" s="66"/>
      <c r="Y30" s="57">
        <v>43073</v>
      </c>
      <c r="Z30" s="63">
        <v>2</v>
      </c>
      <c r="AA30" s="64" t="s">
        <v>3852</v>
      </c>
      <c r="AB30" s="183"/>
      <c r="AC30" s="175"/>
      <c r="AD30" s="175"/>
      <c r="AE30" s="67" t="str">
        <f t="shared" si="1"/>
        <v>Jan</v>
      </c>
      <c r="AF30" s="68" t="str">
        <f t="shared" si="2"/>
        <v>Dec</v>
      </c>
      <c r="AG30" s="177">
        <f t="shared" si="3"/>
        <v>333</v>
      </c>
      <c r="AH30" s="178">
        <v>42770</v>
      </c>
      <c r="AI30" s="105">
        <f ca="1"/>
        <v>-1219</v>
      </c>
      <c r="AJ30" s="105" t="str">
        <v>2017</v>
      </c>
      <c r="AK30" s="178">
        <f t="shared" si="4"/>
        <v>42750</v>
      </c>
    </row>
    <row r="31" spans="1:37" ht="14.4">
      <c r="A31" s="179" t="s">
        <v>3853</v>
      </c>
      <c r="B31" s="56" t="s">
        <v>89</v>
      </c>
      <c r="C31" s="57">
        <v>42744</v>
      </c>
      <c r="D31" s="56" t="s">
        <v>90</v>
      </c>
      <c r="E31" s="169" t="s">
        <v>3794</v>
      </c>
      <c r="F31" s="180" t="s">
        <v>214</v>
      </c>
      <c r="G31" s="168" t="s">
        <v>214</v>
      </c>
      <c r="H31" s="169" t="s">
        <v>3785</v>
      </c>
      <c r="I31" s="170">
        <f t="shared" si="0"/>
        <v>42774</v>
      </c>
      <c r="J31" s="56" t="s">
        <v>18</v>
      </c>
      <c r="K31" s="169" t="s">
        <v>14</v>
      </c>
      <c r="L31" s="171" t="s">
        <v>3854</v>
      </c>
      <c r="M31" s="56" t="s">
        <v>3855</v>
      </c>
      <c r="N31" s="56" t="s">
        <v>236</v>
      </c>
      <c r="O31" s="56" t="s">
        <v>108</v>
      </c>
      <c r="P31" s="172" t="s">
        <v>96</v>
      </c>
      <c r="Q31" s="173"/>
      <c r="R31" s="56" t="s">
        <v>108</v>
      </c>
      <c r="S31" s="56"/>
      <c r="T31" s="56"/>
      <c r="U31" s="56" t="s">
        <v>108</v>
      </c>
      <c r="V31" s="56" t="s">
        <v>108</v>
      </c>
      <c r="W31" s="61"/>
      <c r="X31" s="56" t="s">
        <v>14</v>
      </c>
      <c r="Y31" s="57">
        <v>43073</v>
      </c>
      <c r="Z31" s="63" t="s">
        <v>108</v>
      </c>
      <c r="AA31" s="64" t="s">
        <v>3856</v>
      </c>
      <c r="AB31" s="174" t="s">
        <v>224</v>
      </c>
      <c r="AC31" s="175"/>
      <c r="AD31" s="175"/>
      <c r="AE31" s="67" t="str">
        <f t="shared" si="1"/>
        <v>Jan</v>
      </c>
      <c r="AF31" s="68" t="str">
        <f t="shared" si="2"/>
        <v>Dec</v>
      </c>
      <c r="AG31" s="177">
        <f t="shared" si="3"/>
        <v>329</v>
      </c>
      <c r="AH31" s="178">
        <v>42774</v>
      </c>
      <c r="AI31" s="105">
        <f ca="1"/>
        <v>-1215</v>
      </c>
      <c r="AJ31" s="105" t="str">
        <v>2017</v>
      </c>
      <c r="AK31" s="178">
        <f t="shared" si="4"/>
        <v>42754</v>
      </c>
    </row>
    <row r="32" spans="1:37" ht="14.4">
      <c r="A32" s="179" t="s">
        <v>3857</v>
      </c>
      <c r="B32" s="56" t="s">
        <v>89</v>
      </c>
      <c r="C32" s="57">
        <v>42744</v>
      </c>
      <c r="D32" s="56" t="s">
        <v>90</v>
      </c>
      <c r="E32" s="169" t="s">
        <v>3794</v>
      </c>
      <c r="F32" s="180" t="s">
        <v>214</v>
      </c>
      <c r="G32" s="168" t="s">
        <v>3858</v>
      </c>
      <c r="H32" s="169" t="s">
        <v>3859</v>
      </c>
      <c r="I32" s="170">
        <f t="shared" si="0"/>
        <v>42774</v>
      </c>
      <c r="J32" s="56" t="s">
        <v>18</v>
      </c>
      <c r="K32" s="169" t="s">
        <v>14</v>
      </c>
      <c r="L32" s="171" t="s">
        <v>3860</v>
      </c>
      <c r="M32" s="56" t="s">
        <v>3860</v>
      </c>
      <c r="N32" s="56" t="s">
        <v>249</v>
      </c>
      <c r="O32" s="56" t="s">
        <v>108</v>
      </c>
      <c r="P32" s="172" t="s">
        <v>96</v>
      </c>
      <c r="Q32" s="173"/>
      <c r="R32" s="56" t="s">
        <v>108</v>
      </c>
      <c r="S32" s="56"/>
      <c r="T32" s="56"/>
      <c r="U32" s="56" t="s">
        <v>108</v>
      </c>
      <c r="V32" s="56" t="s">
        <v>108</v>
      </c>
      <c r="W32" s="61"/>
      <c r="X32" s="56" t="s">
        <v>14</v>
      </c>
      <c r="Y32" s="57">
        <v>43073</v>
      </c>
      <c r="Z32" s="63" t="s">
        <v>108</v>
      </c>
      <c r="AA32" s="64" t="s">
        <v>3861</v>
      </c>
      <c r="AB32" s="174" t="s">
        <v>224</v>
      </c>
      <c r="AC32" s="175"/>
      <c r="AD32" s="175"/>
      <c r="AE32" s="67" t="str">
        <f t="shared" si="1"/>
        <v>Jan</v>
      </c>
      <c r="AF32" s="68" t="str">
        <f t="shared" si="2"/>
        <v>Dec</v>
      </c>
      <c r="AG32" s="177">
        <f t="shared" si="3"/>
        <v>329</v>
      </c>
      <c r="AH32" s="178">
        <v>42774</v>
      </c>
      <c r="AI32" s="105">
        <f ca="1"/>
        <v>-1215</v>
      </c>
      <c r="AJ32" s="105" t="str">
        <v>2017</v>
      </c>
      <c r="AK32" s="178">
        <f t="shared" si="4"/>
        <v>42754</v>
      </c>
    </row>
    <row r="33" spans="1:37" ht="14.4">
      <c r="A33" s="179" t="s">
        <v>3862</v>
      </c>
      <c r="B33" s="56" t="s">
        <v>89</v>
      </c>
      <c r="C33" s="57">
        <v>42744</v>
      </c>
      <c r="D33" s="56" t="s">
        <v>90</v>
      </c>
      <c r="E33" s="169" t="s">
        <v>3794</v>
      </c>
      <c r="F33" s="180" t="s">
        <v>214</v>
      </c>
      <c r="G33" s="168" t="s">
        <v>214</v>
      </c>
      <c r="H33" s="169" t="s">
        <v>3785</v>
      </c>
      <c r="I33" s="170">
        <f t="shared" si="0"/>
        <v>42774</v>
      </c>
      <c r="J33" s="56" t="s">
        <v>108</v>
      </c>
      <c r="K33" s="169" t="s">
        <v>108</v>
      </c>
      <c r="L33" s="171" t="s">
        <v>3864</v>
      </c>
      <c r="M33" s="56" t="s">
        <v>3865</v>
      </c>
      <c r="N33" s="56" t="s">
        <v>137</v>
      </c>
      <c r="O33" s="56" t="s">
        <v>108</v>
      </c>
      <c r="P33" s="172" t="s">
        <v>96</v>
      </c>
      <c r="Q33" s="173"/>
      <c r="R33" s="56" t="s">
        <v>108</v>
      </c>
      <c r="S33" s="56"/>
      <c r="T33" s="56"/>
      <c r="U33" s="56" t="s">
        <v>108</v>
      </c>
      <c r="V33" s="56" t="s">
        <v>108</v>
      </c>
      <c r="W33" s="61"/>
      <c r="X33" s="56" t="s">
        <v>14</v>
      </c>
      <c r="Y33" s="57">
        <v>43073</v>
      </c>
      <c r="Z33" s="63" t="s">
        <v>108</v>
      </c>
      <c r="AA33" s="64" t="s">
        <v>3866</v>
      </c>
      <c r="AB33" s="174" t="s">
        <v>633</v>
      </c>
      <c r="AC33" s="175"/>
      <c r="AD33" s="175"/>
      <c r="AE33" s="67" t="str">
        <f t="shared" si="1"/>
        <v>Jan</v>
      </c>
      <c r="AF33" s="68" t="str">
        <f t="shared" si="2"/>
        <v>Dec</v>
      </c>
      <c r="AG33" s="177">
        <f t="shared" si="3"/>
        <v>329</v>
      </c>
      <c r="AH33" s="178">
        <v>42774</v>
      </c>
      <c r="AI33" s="105">
        <f ca="1"/>
        <v>-1215</v>
      </c>
      <c r="AJ33" s="105" t="str">
        <v>2017</v>
      </c>
      <c r="AK33" s="178">
        <f t="shared" si="4"/>
        <v>42754</v>
      </c>
    </row>
    <row r="34" spans="1:37" ht="14.4">
      <c r="A34" s="179" t="s">
        <v>3867</v>
      </c>
      <c r="B34" s="56" t="s">
        <v>89</v>
      </c>
      <c r="C34" s="57">
        <v>42744</v>
      </c>
      <c r="D34" s="56" t="s">
        <v>90</v>
      </c>
      <c r="E34" s="169" t="s">
        <v>3794</v>
      </c>
      <c r="F34" s="180" t="s">
        <v>214</v>
      </c>
      <c r="G34" s="168" t="s">
        <v>3868</v>
      </c>
      <c r="H34" s="169" t="s">
        <v>2445</v>
      </c>
      <c r="I34" s="170">
        <f t="shared" si="0"/>
        <v>42774</v>
      </c>
      <c r="J34" s="56" t="s">
        <v>18</v>
      </c>
      <c r="K34" s="169" t="s">
        <v>14</v>
      </c>
      <c r="L34" s="171" t="s">
        <v>3869</v>
      </c>
      <c r="M34" s="56" t="s">
        <v>3870</v>
      </c>
      <c r="N34" s="56" t="s">
        <v>95</v>
      </c>
      <c r="O34" s="56" t="s">
        <v>108</v>
      </c>
      <c r="P34" s="172" t="s">
        <v>96</v>
      </c>
      <c r="Q34" s="173"/>
      <c r="R34" s="56" t="s">
        <v>14</v>
      </c>
      <c r="S34" s="56"/>
      <c r="T34" s="56"/>
      <c r="U34" s="56" t="s">
        <v>108</v>
      </c>
      <c r="V34" s="56" t="s">
        <v>108</v>
      </c>
      <c r="W34" s="61"/>
      <c r="X34" s="56" t="s">
        <v>14</v>
      </c>
      <c r="Y34" s="57">
        <v>43073</v>
      </c>
      <c r="Z34" s="63" t="s">
        <v>108</v>
      </c>
      <c r="AA34" s="64" t="s">
        <v>3871</v>
      </c>
      <c r="AB34" s="174" t="s">
        <v>3872</v>
      </c>
      <c r="AC34" s="175"/>
      <c r="AD34" s="175"/>
      <c r="AE34" s="67" t="str">
        <f t="shared" si="1"/>
        <v>Jan</v>
      </c>
      <c r="AF34" s="68" t="str">
        <f t="shared" si="2"/>
        <v>Dec</v>
      </c>
      <c r="AG34" s="177">
        <f t="shared" si="3"/>
        <v>329</v>
      </c>
      <c r="AH34" s="178">
        <v>42774</v>
      </c>
      <c r="AI34" s="105">
        <f ca="1"/>
        <v>-1215</v>
      </c>
      <c r="AJ34" s="105" t="str">
        <v>2017</v>
      </c>
      <c r="AK34" s="178">
        <f t="shared" si="4"/>
        <v>42754</v>
      </c>
    </row>
    <row r="35" spans="1:37" ht="14.4">
      <c r="A35" s="179" t="s">
        <v>3873</v>
      </c>
      <c r="B35" s="56" t="s">
        <v>89</v>
      </c>
      <c r="C35" s="57">
        <v>42744</v>
      </c>
      <c r="D35" s="56" t="s">
        <v>131</v>
      </c>
      <c r="E35" s="169" t="s">
        <v>140</v>
      </c>
      <c r="F35" s="180" t="s">
        <v>106</v>
      </c>
      <c r="G35" s="168" t="s">
        <v>107</v>
      </c>
      <c r="H35" s="169" t="s">
        <v>140</v>
      </c>
      <c r="I35" s="181">
        <f t="shared" si="0"/>
        <v>42774</v>
      </c>
      <c r="J35" s="61"/>
      <c r="K35" s="184"/>
      <c r="L35" s="171" t="s">
        <v>3874</v>
      </c>
      <c r="M35" s="56" t="s">
        <v>3728</v>
      </c>
      <c r="N35" s="56" t="s">
        <v>22</v>
      </c>
      <c r="O35" s="61"/>
      <c r="P35" s="185"/>
      <c r="Q35" s="182"/>
      <c r="R35" s="61"/>
      <c r="S35" s="61"/>
      <c r="T35" s="61"/>
      <c r="U35" s="66"/>
      <c r="V35" s="61"/>
      <c r="W35" s="61"/>
      <c r="X35" s="56" t="s">
        <v>14</v>
      </c>
      <c r="Y35" s="57">
        <v>43073</v>
      </c>
      <c r="Z35" s="63">
        <v>1</v>
      </c>
      <c r="AA35" s="64" t="s">
        <v>3875</v>
      </c>
      <c r="AB35" s="183"/>
      <c r="AC35" s="175"/>
      <c r="AD35" s="176"/>
      <c r="AE35" s="67" t="str">
        <f t="shared" si="1"/>
        <v>Jan</v>
      </c>
      <c r="AF35" s="68" t="str">
        <f t="shared" si="2"/>
        <v>Dec</v>
      </c>
      <c r="AG35" s="177">
        <f t="shared" si="3"/>
        <v>329</v>
      </c>
      <c r="AH35" s="178">
        <v>42774</v>
      </c>
      <c r="AI35" s="105">
        <f ca="1"/>
        <v>-1215</v>
      </c>
      <c r="AJ35" s="105" t="str">
        <v>2017</v>
      </c>
      <c r="AK35" s="178">
        <f t="shared" si="4"/>
        <v>42754</v>
      </c>
    </row>
    <row r="36" spans="1:37" ht="14.4">
      <c r="A36" s="179" t="s">
        <v>3876</v>
      </c>
      <c r="B36" s="56" t="s">
        <v>89</v>
      </c>
      <c r="C36" s="57">
        <v>42744</v>
      </c>
      <c r="D36" s="56" t="s">
        <v>1027</v>
      </c>
      <c r="E36" s="169" t="s">
        <v>140</v>
      </c>
      <c r="F36" s="180" t="s">
        <v>106</v>
      </c>
      <c r="G36" s="168" t="s">
        <v>107</v>
      </c>
      <c r="H36" s="169" t="s">
        <v>140</v>
      </c>
      <c r="I36" s="181">
        <f t="shared" si="0"/>
        <v>42774</v>
      </c>
      <c r="J36" s="61"/>
      <c r="K36" s="184"/>
      <c r="L36" s="171" t="s">
        <v>3877</v>
      </c>
      <c r="M36" s="56" t="s">
        <v>3877</v>
      </c>
      <c r="N36" s="56" t="s">
        <v>29</v>
      </c>
      <c r="O36" s="61"/>
      <c r="P36" s="185"/>
      <c r="Q36" s="182"/>
      <c r="R36" s="61"/>
      <c r="S36" s="61"/>
      <c r="T36" s="61"/>
      <c r="U36" s="66"/>
      <c r="V36" s="61"/>
      <c r="W36" s="61"/>
      <c r="X36" s="56" t="s">
        <v>14</v>
      </c>
      <c r="Y36" s="57">
        <v>43073</v>
      </c>
      <c r="Z36" s="63">
        <v>1</v>
      </c>
      <c r="AA36" s="64" t="s">
        <v>3878</v>
      </c>
      <c r="AB36" s="183"/>
      <c r="AC36" s="175"/>
      <c r="AD36" s="176"/>
      <c r="AE36" s="67" t="str">
        <f t="shared" si="1"/>
        <v>Jan</v>
      </c>
      <c r="AF36" s="68" t="str">
        <f t="shared" si="2"/>
        <v>Dec</v>
      </c>
      <c r="AG36" s="177">
        <f t="shared" si="3"/>
        <v>329</v>
      </c>
      <c r="AH36" s="178">
        <v>42774</v>
      </c>
      <c r="AI36" s="105">
        <f ca="1"/>
        <v>-1215</v>
      </c>
      <c r="AJ36" s="105" t="str">
        <v>2017</v>
      </c>
      <c r="AK36" s="178">
        <f t="shared" si="4"/>
        <v>42754</v>
      </c>
    </row>
    <row r="37" spans="1:37" ht="14.4">
      <c r="A37" s="179" t="s">
        <v>3879</v>
      </c>
      <c r="B37" s="56" t="s">
        <v>89</v>
      </c>
      <c r="C37" s="57">
        <v>42744</v>
      </c>
      <c r="D37" s="56" t="s">
        <v>131</v>
      </c>
      <c r="E37" s="169" t="s">
        <v>140</v>
      </c>
      <c r="F37" s="180" t="s">
        <v>106</v>
      </c>
      <c r="G37" s="168" t="s">
        <v>107</v>
      </c>
      <c r="H37" s="169" t="s">
        <v>140</v>
      </c>
      <c r="I37" s="181">
        <f t="shared" si="0"/>
        <v>42774</v>
      </c>
      <c r="J37" s="61"/>
      <c r="K37" s="184"/>
      <c r="L37" s="171" t="s">
        <v>3874</v>
      </c>
      <c r="M37" s="56" t="s">
        <v>3880</v>
      </c>
      <c r="N37" s="56" t="s">
        <v>20</v>
      </c>
      <c r="O37" s="61"/>
      <c r="P37" s="185"/>
      <c r="Q37" s="182"/>
      <c r="R37" s="61"/>
      <c r="S37" s="61"/>
      <c r="T37" s="61"/>
      <c r="U37" s="66"/>
      <c r="V37" s="61"/>
      <c r="W37" s="61"/>
      <c r="X37" s="56" t="s">
        <v>14</v>
      </c>
      <c r="Y37" s="57">
        <v>43073</v>
      </c>
      <c r="Z37" s="63">
        <v>1</v>
      </c>
      <c r="AA37" s="64" t="s">
        <v>3881</v>
      </c>
      <c r="AB37" s="183"/>
      <c r="AC37" s="175"/>
      <c r="AD37" s="175"/>
      <c r="AE37" s="67" t="str">
        <f t="shared" si="1"/>
        <v>Jan</v>
      </c>
      <c r="AF37" s="68" t="str">
        <f t="shared" si="2"/>
        <v>Dec</v>
      </c>
      <c r="AG37" s="177">
        <f t="shared" si="3"/>
        <v>329</v>
      </c>
      <c r="AH37" s="178">
        <v>42774</v>
      </c>
      <c r="AI37" s="105">
        <f ca="1"/>
        <v>-1215</v>
      </c>
      <c r="AJ37" s="105" t="str">
        <v>2017</v>
      </c>
      <c r="AK37" s="178">
        <f t="shared" si="4"/>
        <v>42754</v>
      </c>
    </row>
    <row r="38" spans="1:37" ht="14.4">
      <c r="A38" s="179" t="s">
        <v>3882</v>
      </c>
      <c r="B38" s="56" t="s">
        <v>89</v>
      </c>
      <c r="C38" s="57">
        <v>42744</v>
      </c>
      <c r="D38" s="56" t="s">
        <v>1027</v>
      </c>
      <c r="E38" s="169" t="s">
        <v>140</v>
      </c>
      <c r="F38" s="180" t="s">
        <v>106</v>
      </c>
      <c r="G38" s="168" t="s">
        <v>107</v>
      </c>
      <c r="H38" s="169" t="s">
        <v>140</v>
      </c>
      <c r="I38" s="181">
        <f t="shared" si="0"/>
        <v>42774</v>
      </c>
      <c r="J38" s="61"/>
      <c r="K38" s="184"/>
      <c r="L38" s="171" t="s">
        <v>3883</v>
      </c>
      <c r="M38" s="56" t="s">
        <v>3884</v>
      </c>
      <c r="N38" s="56" t="s">
        <v>44</v>
      </c>
      <c r="O38" s="56" t="s">
        <v>3885</v>
      </c>
      <c r="P38" s="172" t="s">
        <v>133</v>
      </c>
      <c r="Q38" s="182"/>
      <c r="R38" s="61"/>
      <c r="S38" s="61"/>
      <c r="T38" s="61"/>
      <c r="U38" s="66"/>
      <c r="V38" s="61"/>
      <c r="W38" s="61"/>
      <c r="X38" s="56" t="s">
        <v>18</v>
      </c>
      <c r="Y38" s="57">
        <v>43073</v>
      </c>
      <c r="Z38" s="75"/>
      <c r="AA38" s="64" t="s">
        <v>3886</v>
      </c>
      <c r="AB38" s="183"/>
      <c r="AC38" s="175"/>
      <c r="AD38" s="176"/>
      <c r="AE38" s="67" t="str">
        <f t="shared" si="1"/>
        <v>Jan</v>
      </c>
      <c r="AF38" s="68" t="str">
        <f t="shared" si="2"/>
        <v>Dec</v>
      </c>
      <c r="AG38" s="177">
        <f t="shared" si="3"/>
        <v>329</v>
      </c>
      <c r="AH38" s="178">
        <v>42774</v>
      </c>
      <c r="AI38" s="105">
        <f ca="1"/>
        <v>-1215</v>
      </c>
      <c r="AJ38" s="105" t="str">
        <v>2017</v>
      </c>
      <c r="AK38" s="178">
        <f t="shared" si="4"/>
        <v>42754</v>
      </c>
    </row>
    <row r="39" spans="1:37" ht="14.4">
      <c r="A39" s="179" t="s">
        <v>3887</v>
      </c>
      <c r="B39" s="56" t="s">
        <v>89</v>
      </c>
      <c r="C39" s="57">
        <v>42744</v>
      </c>
      <c r="D39" s="56" t="s">
        <v>1027</v>
      </c>
      <c r="E39" s="169" t="s">
        <v>140</v>
      </c>
      <c r="F39" s="180" t="s">
        <v>106</v>
      </c>
      <c r="G39" s="168" t="s">
        <v>107</v>
      </c>
      <c r="H39" s="169" t="s">
        <v>140</v>
      </c>
      <c r="I39" s="181">
        <f t="shared" si="0"/>
        <v>42774</v>
      </c>
      <c r="J39" s="61"/>
      <c r="K39" s="184"/>
      <c r="L39" s="171" t="s">
        <v>302</v>
      </c>
      <c r="M39" s="56" t="s">
        <v>3888</v>
      </c>
      <c r="N39" s="56" t="s">
        <v>143</v>
      </c>
      <c r="O39" s="56" t="s">
        <v>3889</v>
      </c>
      <c r="P39" s="172" t="s">
        <v>133</v>
      </c>
      <c r="Q39" s="182"/>
      <c r="R39" s="61"/>
      <c r="S39" s="61"/>
      <c r="T39" s="61"/>
      <c r="U39" s="66"/>
      <c r="V39" s="61"/>
      <c r="W39" s="61"/>
      <c r="X39" s="56" t="s">
        <v>18</v>
      </c>
      <c r="Y39" s="57">
        <v>43073</v>
      </c>
      <c r="Z39" s="63">
        <v>1</v>
      </c>
      <c r="AA39" s="64" t="s">
        <v>3886</v>
      </c>
      <c r="AB39" s="183"/>
      <c r="AC39" s="175"/>
      <c r="AD39" s="176"/>
      <c r="AE39" s="67" t="str">
        <f t="shared" si="1"/>
        <v>Jan</v>
      </c>
      <c r="AF39" s="68" t="str">
        <f t="shared" si="2"/>
        <v>Dec</v>
      </c>
      <c r="AG39" s="177">
        <f t="shared" si="3"/>
        <v>329</v>
      </c>
      <c r="AH39" s="178">
        <v>42774</v>
      </c>
      <c r="AI39" s="105">
        <f ca="1"/>
        <v>-1215</v>
      </c>
      <c r="AJ39" s="105" t="str">
        <v>2017</v>
      </c>
      <c r="AK39" s="178">
        <f t="shared" si="4"/>
        <v>42754</v>
      </c>
    </row>
    <row r="40" spans="1:37" ht="14.4">
      <c r="A40" s="179" t="s">
        <v>3890</v>
      </c>
      <c r="B40" s="56" t="s">
        <v>89</v>
      </c>
      <c r="C40" s="57">
        <v>42744</v>
      </c>
      <c r="D40" s="56" t="s">
        <v>1027</v>
      </c>
      <c r="E40" s="169" t="s">
        <v>140</v>
      </c>
      <c r="F40" s="180" t="s">
        <v>106</v>
      </c>
      <c r="G40" s="168" t="s">
        <v>107</v>
      </c>
      <c r="H40" s="169" t="s">
        <v>140</v>
      </c>
      <c r="I40" s="181">
        <f t="shared" si="0"/>
        <v>42774</v>
      </c>
      <c r="J40" s="61"/>
      <c r="K40" s="184"/>
      <c r="L40" s="171" t="s">
        <v>302</v>
      </c>
      <c r="M40" s="56" t="s">
        <v>3891</v>
      </c>
      <c r="N40" s="56" t="s">
        <v>33</v>
      </c>
      <c r="O40" s="56" t="s">
        <v>3892</v>
      </c>
      <c r="P40" s="172" t="s">
        <v>17</v>
      </c>
      <c r="Q40" s="182"/>
      <c r="R40" s="61"/>
      <c r="S40" s="61"/>
      <c r="T40" s="61"/>
      <c r="U40" s="66"/>
      <c r="V40" s="61"/>
      <c r="W40" s="61"/>
      <c r="X40" s="56" t="s">
        <v>18</v>
      </c>
      <c r="Y40" s="57">
        <v>43073</v>
      </c>
      <c r="Z40" s="75"/>
      <c r="AA40" s="64" t="s">
        <v>3893</v>
      </c>
      <c r="AB40" s="183"/>
      <c r="AC40" s="175"/>
      <c r="AD40" s="176"/>
      <c r="AE40" s="67" t="str">
        <f t="shared" si="1"/>
        <v>Jan</v>
      </c>
      <c r="AF40" s="68" t="str">
        <f t="shared" si="2"/>
        <v>Dec</v>
      </c>
      <c r="AG40" s="177">
        <f t="shared" si="3"/>
        <v>329</v>
      </c>
      <c r="AH40" s="178">
        <v>42774</v>
      </c>
      <c r="AI40" s="105">
        <f ca="1"/>
        <v>-1215</v>
      </c>
      <c r="AJ40" s="105" t="str">
        <v>2017</v>
      </c>
      <c r="AK40" s="178">
        <f t="shared" si="4"/>
        <v>42754</v>
      </c>
    </row>
    <row r="41" spans="1:37" ht="14.4">
      <c r="A41" s="179" t="s">
        <v>3894</v>
      </c>
      <c r="B41" s="56" t="s">
        <v>89</v>
      </c>
      <c r="C41" s="57">
        <v>42744</v>
      </c>
      <c r="D41" s="56" t="s">
        <v>90</v>
      </c>
      <c r="E41" s="169" t="s">
        <v>140</v>
      </c>
      <c r="F41" s="180" t="s">
        <v>106</v>
      </c>
      <c r="G41" s="168" t="s">
        <v>107</v>
      </c>
      <c r="H41" s="169" t="s">
        <v>140</v>
      </c>
      <c r="I41" s="181">
        <f t="shared" si="0"/>
        <v>42774</v>
      </c>
      <c r="J41" s="61"/>
      <c r="K41" s="184"/>
      <c r="L41" s="171" t="s">
        <v>3895</v>
      </c>
      <c r="M41" s="56" t="s">
        <v>3896</v>
      </c>
      <c r="N41" s="56" t="s">
        <v>172</v>
      </c>
      <c r="O41" s="56" t="s">
        <v>3897</v>
      </c>
      <c r="P41" s="172" t="s">
        <v>17</v>
      </c>
      <c r="Q41" s="182"/>
      <c r="R41" s="61"/>
      <c r="S41" s="61"/>
      <c r="T41" s="61"/>
      <c r="U41" s="66"/>
      <c r="V41" s="61"/>
      <c r="W41" s="56" t="s">
        <v>200</v>
      </c>
      <c r="X41" s="56" t="s">
        <v>14</v>
      </c>
      <c r="Y41" s="57">
        <v>43073</v>
      </c>
      <c r="Z41" s="75"/>
      <c r="AA41" s="60" t="s">
        <v>3898</v>
      </c>
      <c r="AB41" s="183"/>
      <c r="AC41" s="175"/>
      <c r="AD41" s="176"/>
      <c r="AE41" s="67" t="str">
        <f t="shared" si="1"/>
        <v>Jan</v>
      </c>
      <c r="AF41" s="68" t="str">
        <f t="shared" si="2"/>
        <v>Dec</v>
      </c>
      <c r="AG41" s="177">
        <f t="shared" si="3"/>
        <v>329</v>
      </c>
      <c r="AH41" s="178">
        <v>42774</v>
      </c>
      <c r="AI41" s="105">
        <f ca="1"/>
        <v>-1215</v>
      </c>
      <c r="AJ41" s="105" t="str">
        <v>2017</v>
      </c>
      <c r="AK41" s="178">
        <f t="shared" si="4"/>
        <v>42754</v>
      </c>
    </row>
    <row r="42" spans="1:37" ht="14.4">
      <c r="A42" s="179" t="s">
        <v>3899</v>
      </c>
      <c r="B42" s="56" t="s">
        <v>89</v>
      </c>
      <c r="C42" s="57">
        <v>42744</v>
      </c>
      <c r="D42" s="56" t="s">
        <v>1027</v>
      </c>
      <c r="E42" s="169" t="s">
        <v>140</v>
      </c>
      <c r="F42" s="180" t="s">
        <v>106</v>
      </c>
      <c r="G42" s="168" t="s">
        <v>107</v>
      </c>
      <c r="H42" s="169" t="s">
        <v>140</v>
      </c>
      <c r="I42" s="181">
        <f t="shared" si="0"/>
        <v>42774</v>
      </c>
      <c r="J42" s="61"/>
      <c r="K42" s="184"/>
      <c r="L42" s="171" t="s">
        <v>3900</v>
      </c>
      <c r="M42" s="56" t="s">
        <v>3901</v>
      </c>
      <c r="N42" s="56" t="s">
        <v>44</v>
      </c>
      <c r="O42" s="56" t="s">
        <v>3902</v>
      </c>
      <c r="P42" s="172" t="s">
        <v>17</v>
      </c>
      <c r="Q42" s="182"/>
      <c r="R42" s="61"/>
      <c r="S42" s="61"/>
      <c r="T42" s="61"/>
      <c r="U42" s="66"/>
      <c r="V42" s="61"/>
      <c r="W42" s="56" t="s">
        <v>200</v>
      </c>
      <c r="X42" s="56" t="s">
        <v>14</v>
      </c>
      <c r="Y42" s="57">
        <v>43073</v>
      </c>
      <c r="Z42" s="75"/>
      <c r="AA42" s="64" t="s">
        <v>3898</v>
      </c>
      <c r="AB42" s="183"/>
      <c r="AC42" s="175"/>
      <c r="AD42" s="176"/>
      <c r="AE42" s="67" t="str">
        <f t="shared" si="1"/>
        <v>Jan</v>
      </c>
      <c r="AF42" s="68" t="str">
        <f t="shared" si="2"/>
        <v>Dec</v>
      </c>
      <c r="AG42" s="177">
        <f t="shared" si="3"/>
        <v>329</v>
      </c>
      <c r="AH42" s="178">
        <v>42774</v>
      </c>
      <c r="AI42" s="105">
        <f ca="1"/>
        <v>-1215</v>
      </c>
      <c r="AJ42" s="105" t="str">
        <v>2017</v>
      </c>
      <c r="AK42" s="178">
        <f t="shared" si="4"/>
        <v>42754</v>
      </c>
    </row>
    <row r="43" spans="1:37" ht="14.4">
      <c r="A43" s="179" t="s">
        <v>3903</v>
      </c>
      <c r="B43" s="56" t="s">
        <v>89</v>
      </c>
      <c r="C43" s="57">
        <v>42738</v>
      </c>
      <c r="D43" s="56" t="s">
        <v>1027</v>
      </c>
      <c r="E43" s="169" t="s">
        <v>327</v>
      </c>
      <c r="F43" s="180" t="s">
        <v>214</v>
      </c>
      <c r="G43" s="168" t="s">
        <v>3905</v>
      </c>
      <c r="H43" s="169" t="s">
        <v>327</v>
      </c>
      <c r="I43" s="170">
        <f t="shared" si="0"/>
        <v>42768</v>
      </c>
      <c r="J43" s="61"/>
      <c r="K43" s="169" t="s">
        <v>18</v>
      </c>
      <c r="L43" s="171" t="s">
        <v>3906</v>
      </c>
      <c r="M43" s="56" t="s">
        <v>3907</v>
      </c>
      <c r="N43" s="56" t="s">
        <v>271</v>
      </c>
      <c r="O43" s="56" t="s">
        <v>3908</v>
      </c>
      <c r="P43" s="172" t="s">
        <v>96</v>
      </c>
      <c r="Q43" s="173"/>
      <c r="R43" s="61"/>
      <c r="S43" s="61"/>
      <c r="T43" s="61"/>
      <c r="U43" s="66"/>
      <c r="V43" s="61"/>
      <c r="W43" s="61"/>
      <c r="X43" s="56" t="s">
        <v>18</v>
      </c>
      <c r="Y43" s="57">
        <v>43073</v>
      </c>
      <c r="Z43" s="75"/>
      <c r="AA43" s="64" t="s">
        <v>3909</v>
      </c>
      <c r="AB43" s="183"/>
      <c r="AC43" s="175"/>
      <c r="AD43" s="176"/>
      <c r="AE43" s="67" t="str">
        <f t="shared" si="1"/>
        <v>Jan</v>
      </c>
      <c r="AF43" s="68" t="str">
        <f t="shared" si="2"/>
        <v>Dec</v>
      </c>
      <c r="AG43" s="177">
        <f t="shared" si="3"/>
        <v>335</v>
      </c>
      <c r="AH43" s="178">
        <v>42768</v>
      </c>
      <c r="AI43" s="105">
        <f ca="1"/>
        <v>-1221</v>
      </c>
      <c r="AJ43" s="105" t="str">
        <v>2017</v>
      </c>
      <c r="AK43" s="178">
        <f t="shared" si="4"/>
        <v>42748</v>
      </c>
    </row>
    <row r="44" spans="1:37" ht="14.4">
      <c r="A44" s="179" t="s">
        <v>3912</v>
      </c>
      <c r="B44" s="56" t="s">
        <v>89</v>
      </c>
      <c r="C44" s="57">
        <v>42739</v>
      </c>
      <c r="D44" s="56" t="s">
        <v>90</v>
      </c>
      <c r="E44" s="169" t="s">
        <v>327</v>
      </c>
      <c r="F44" s="180" t="s">
        <v>214</v>
      </c>
      <c r="G44" s="168" t="s">
        <v>3905</v>
      </c>
      <c r="H44" s="169" t="s">
        <v>327</v>
      </c>
      <c r="I44" s="170">
        <f t="shared" si="0"/>
        <v>42769</v>
      </c>
      <c r="J44" s="61"/>
      <c r="K44" s="169" t="s">
        <v>18</v>
      </c>
      <c r="L44" s="171" t="s">
        <v>3914</v>
      </c>
      <c r="M44" s="56" t="s">
        <v>3915</v>
      </c>
      <c r="N44" s="56" t="s">
        <v>436</v>
      </c>
      <c r="O44" s="188">
        <v>15357</v>
      </c>
      <c r="P44" s="172" t="s">
        <v>96</v>
      </c>
      <c r="Q44" s="173"/>
      <c r="R44" s="61"/>
      <c r="S44" s="61"/>
      <c r="T44" s="61"/>
      <c r="U44" s="66"/>
      <c r="V44" s="61"/>
      <c r="W44" s="61"/>
      <c r="X44" s="56" t="s">
        <v>18</v>
      </c>
      <c r="Y44" s="57">
        <v>43073</v>
      </c>
      <c r="Z44" s="75"/>
      <c r="AA44" s="64" t="s">
        <v>3922</v>
      </c>
      <c r="AB44" s="183"/>
      <c r="AC44" s="175"/>
      <c r="AD44" s="176"/>
      <c r="AE44" s="67" t="str">
        <f t="shared" si="1"/>
        <v>Jan</v>
      </c>
      <c r="AF44" s="68" t="str">
        <f t="shared" si="2"/>
        <v>Dec</v>
      </c>
      <c r="AG44" s="177">
        <f t="shared" si="3"/>
        <v>334</v>
      </c>
      <c r="AH44" s="178">
        <v>42769</v>
      </c>
      <c r="AI44" s="105">
        <f ca="1"/>
        <v>-1220</v>
      </c>
      <c r="AJ44" s="105" t="str">
        <v>2017</v>
      </c>
      <c r="AK44" s="178">
        <f t="shared" si="4"/>
        <v>42749</v>
      </c>
    </row>
    <row r="45" spans="1:37" ht="14.4">
      <c r="A45" s="179" t="s">
        <v>3925</v>
      </c>
      <c r="B45" s="56" t="s">
        <v>89</v>
      </c>
      <c r="C45" s="57">
        <v>42741</v>
      </c>
      <c r="D45" s="56" t="s">
        <v>1027</v>
      </c>
      <c r="E45" s="169" t="s">
        <v>112</v>
      </c>
      <c r="F45" s="180" t="s">
        <v>106</v>
      </c>
      <c r="G45" s="168" t="s">
        <v>113</v>
      </c>
      <c r="H45" s="169" t="s">
        <v>112</v>
      </c>
      <c r="I45" s="181">
        <f t="shared" si="0"/>
        <v>42771</v>
      </c>
      <c r="J45" s="56" t="s">
        <v>18</v>
      </c>
      <c r="K45" s="169" t="s">
        <v>14</v>
      </c>
      <c r="L45" s="189" t="s">
        <v>3927</v>
      </c>
      <c r="M45" s="190" t="s">
        <v>3929</v>
      </c>
      <c r="N45" s="56" t="s">
        <v>22</v>
      </c>
      <c r="O45" s="56" t="s">
        <v>3933</v>
      </c>
      <c r="P45" s="172" t="s">
        <v>116</v>
      </c>
      <c r="Q45" s="173"/>
      <c r="R45" s="61"/>
      <c r="S45" s="61"/>
      <c r="T45" s="61"/>
      <c r="U45" s="66"/>
      <c r="V45" s="61"/>
      <c r="W45" s="61"/>
      <c r="X45" s="66"/>
      <c r="Y45" s="57">
        <v>43073</v>
      </c>
      <c r="Z45" s="75"/>
      <c r="AA45" s="95"/>
      <c r="AB45" s="183"/>
      <c r="AC45" s="175"/>
      <c r="AD45" s="176"/>
      <c r="AE45" s="67" t="str">
        <f t="shared" si="1"/>
        <v>Jan</v>
      </c>
      <c r="AF45" s="68" t="str">
        <f t="shared" si="2"/>
        <v>Dec</v>
      </c>
      <c r="AG45" s="177">
        <f t="shared" si="3"/>
        <v>332</v>
      </c>
      <c r="AH45" s="178">
        <v>42771</v>
      </c>
      <c r="AI45" s="105">
        <f ca="1"/>
        <v>-1218</v>
      </c>
      <c r="AJ45" s="105" t="str">
        <v>2017</v>
      </c>
      <c r="AK45" s="178">
        <f t="shared" si="4"/>
        <v>42751</v>
      </c>
    </row>
    <row r="46" spans="1:37" ht="14.4">
      <c r="A46" s="179" t="s">
        <v>3936</v>
      </c>
      <c r="B46" s="56" t="s">
        <v>89</v>
      </c>
      <c r="C46" s="57">
        <v>42744</v>
      </c>
      <c r="D46" s="56" t="s">
        <v>1027</v>
      </c>
      <c r="E46" s="169" t="s">
        <v>112</v>
      </c>
      <c r="F46" s="180" t="s">
        <v>106</v>
      </c>
      <c r="G46" s="168" t="s">
        <v>113</v>
      </c>
      <c r="H46" s="169" t="s">
        <v>112</v>
      </c>
      <c r="I46" s="181">
        <f t="shared" si="0"/>
        <v>42774</v>
      </c>
      <c r="J46" s="56" t="s">
        <v>18</v>
      </c>
      <c r="K46" s="169" t="s">
        <v>18</v>
      </c>
      <c r="L46" s="171" t="s">
        <v>3938</v>
      </c>
      <c r="M46" s="56" t="s">
        <v>3939</v>
      </c>
      <c r="N46" s="56" t="s">
        <v>271</v>
      </c>
      <c r="O46" s="56" t="s">
        <v>3851</v>
      </c>
      <c r="P46" s="172" t="s">
        <v>116</v>
      </c>
      <c r="Q46" s="182"/>
      <c r="R46" s="61"/>
      <c r="S46" s="61"/>
      <c r="T46" s="56" t="s">
        <v>18</v>
      </c>
      <c r="U46" s="66"/>
      <c r="V46" s="56">
        <v>42788</v>
      </c>
      <c r="W46" s="61"/>
      <c r="X46" s="56" t="s">
        <v>18</v>
      </c>
      <c r="Y46" s="57">
        <v>43073</v>
      </c>
      <c r="Z46" s="75"/>
      <c r="AA46" s="191"/>
      <c r="AB46" s="183"/>
      <c r="AC46" s="175"/>
      <c r="AD46" s="176"/>
      <c r="AE46" s="67" t="str">
        <f t="shared" si="1"/>
        <v>Jan</v>
      </c>
      <c r="AF46" s="68" t="str">
        <f t="shared" si="2"/>
        <v>Dec</v>
      </c>
      <c r="AG46" s="177">
        <f t="shared" si="3"/>
        <v>329</v>
      </c>
      <c r="AH46" s="178">
        <v>42774</v>
      </c>
      <c r="AI46" s="105">
        <f ca="1"/>
        <v>-1215</v>
      </c>
      <c r="AJ46" s="105" t="str">
        <v>2017</v>
      </c>
      <c r="AK46" s="178">
        <f t="shared" si="4"/>
        <v>42754</v>
      </c>
    </row>
    <row r="47" spans="1:37" ht="14.4">
      <c r="A47" s="179" t="s">
        <v>3945</v>
      </c>
      <c r="B47" s="56" t="s">
        <v>89</v>
      </c>
      <c r="C47" s="57">
        <v>42744</v>
      </c>
      <c r="D47" s="56" t="s">
        <v>1027</v>
      </c>
      <c r="E47" s="169" t="s">
        <v>112</v>
      </c>
      <c r="F47" s="180" t="s">
        <v>106</v>
      </c>
      <c r="G47" s="168" t="s">
        <v>113</v>
      </c>
      <c r="H47" s="169" t="s">
        <v>112</v>
      </c>
      <c r="I47" s="181">
        <f t="shared" si="0"/>
        <v>42774</v>
      </c>
      <c r="J47" s="56" t="s">
        <v>18</v>
      </c>
      <c r="K47" s="169" t="s">
        <v>18</v>
      </c>
      <c r="L47" s="171" t="s">
        <v>3682</v>
      </c>
      <c r="M47" s="56" t="s">
        <v>3850</v>
      </c>
      <c r="N47" s="56" t="s">
        <v>271</v>
      </c>
      <c r="O47" s="56" t="s">
        <v>3851</v>
      </c>
      <c r="P47" s="172" t="s">
        <v>116</v>
      </c>
      <c r="Q47" s="182"/>
      <c r="R47" s="61"/>
      <c r="S47" s="61"/>
      <c r="T47" s="56" t="s">
        <v>18</v>
      </c>
      <c r="U47" s="66"/>
      <c r="V47" s="61"/>
      <c r="W47" s="61"/>
      <c r="X47" s="66"/>
      <c r="Y47" s="57">
        <v>43073</v>
      </c>
      <c r="Z47" s="75"/>
      <c r="AA47" s="95"/>
      <c r="AB47" s="183"/>
      <c r="AC47" s="175"/>
      <c r="AD47" s="176"/>
      <c r="AE47" s="67" t="str">
        <f t="shared" si="1"/>
        <v>Jan</v>
      </c>
      <c r="AF47" s="68" t="str">
        <f t="shared" si="2"/>
        <v>Dec</v>
      </c>
      <c r="AG47" s="177">
        <f t="shared" si="3"/>
        <v>329</v>
      </c>
      <c r="AH47" s="178">
        <v>42774</v>
      </c>
      <c r="AI47" s="105">
        <f ca="1"/>
        <v>-1215</v>
      </c>
      <c r="AJ47" s="105" t="str">
        <v>2017</v>
      </c>
      <c r="AK47" s="178">
        <f t="shared" si="4"/>
        <v>42754</v>
      </c>
    </row>
    <row r="48" spans="1:37" ht="14.4">
      <c r="A48" s="179" t="s">
        <v>3948</v>
      </c>
      <c r="B48" s="56" t="s">
        <v>89</v>
      </c>
      <c r="C48" s="57">
        <v>42744</v>
      </c>
      <c r="D48" s="56" t="s">
        <v>131</v>
      </c>
      <c r="E48" s="169" t="s">
        <v>112</v>
      </c>
      <c r="F48" s="180" t="s">
        <v>106</v>
      </c>
      <c r="G48" s="168" t="s">
        <v>113</v>
      </c>
      <c r="H48" s="169" t="s">
        <v>112</v>
      </c>
      <c r="I48" s="181">
        <f t="shared" si="0"/>
        <v>42774</v>
      </c>
      <c r="J48" s="56" t="s">
        <v>18</v>
      </c>
      <c r="K48" s="169" t="s">
        <v>14</v>
      </c>
      <c r="L48" s="171" t="s">
        <v>3951</v>
      </c>
      <c r="M48" s="56" t="s">
        <v>3953</v>
      </c>
      <c r="N48" s="61"/>
      <c r="O48" s="56" t="s">
        <v>3954</v>
      </c>
      <c r="P48" s="172" t="s">
        <v>116</v>
      </c>
      <c r="Q48" s="182"/>
      <c r="R48" s="61"/>
      <c r="S48" s="61"/>
      <c r="T48" s="61"/>
      <c r="U48" s="66"/>
      <c r="V48" s="61"/>
      <c r="W48" s="61"/>
      <c r="X48" s="66"/>
      <c r="Y48" s="57">
        <v>43073</v>
      </c>
      <c r="Z48" s="75"/>
      <c r="AA48" s="64" t="s">
        <v>3956</v>
      </c>
      <c r="AB48" s="183"/>
      <c r="AC48" s="175"/>
      <c r="AD48" s="176"/>
      <c r="AE48" s="67" t="str">
        <f t="shared" si="1"/>
        <v>Jan</v>
      </c>
      <c r="AF48" s="68" t="str">
        <f t="shared" si="2"/>
        <v>Dec</v>
      </c>
      <c r="AG48" s="177">
        <f t="shared" si="3"/>
        <v>329</v>
      </c>
      <c r="AH48" s="178">
        <v>42774</v>
      </c>
      <c r="AI48" s="105">
        <f ca="1"/>
        <v>-1215</v>
      </c>
      <c r="AJ48" s="105" t="str">
        <v>2017</v>
      </c>
      <c r="AK48" s="178">
        <f t="shared" si="4"/>
        <v>42754</v>
      </c>
    </row>
    <row r="49" spans="1:37" ht="14.4">
      <c r="A49" s="179" t="s">
        <v>3959</v>
      </c>
      <c r="B49" s="56" t="s">
        <v>89</v>
      </c>
      <c r="C49" s="57">
        <v>42745</v>
      </c>
      <c r="D49" s="56" t="s">
        <v>131</v>
      </c>
      <c r="E49" s="169" t="s">
        <v>112</v>
      </c>
      <c r="F49" s="180" t="s">
        <v>106</v>
      </c>
      <c r="G49" s="168" t="s">
        <v>113</v>
      </c>
      <c r="H49" s="169" t="s">
        <v>112</v>
      </c>
      <c r="I49" s="181">
        <f t="shared" si="0"/>
        <v>42775</v>
      </c>
      <c r="J49" s="56" t="s">
        <v>18</v>
      </c>
      <c r="K49" s="169" t="s">
        <v>14</v>
      </c>
      <c r="L49" s="171" t="s">
        <v>3962</v>
      </c>
      <c r="M49" s="56" t="s">
        <v>3963</v>
      </c>
      <c r="N49" s="61"/>
      <c r="O49" s="56" t="s">
        <v>3964</v>
      </c>
      <c r="P49" s="172" t="s">
        <v>116</v>
      </c>
      <c r="Q49" s="173"/>
      <c r="R49" s="61"/>
      <c r="S49" s="61"/>
      <c r="T49" s="61"/>
      <c r="U49" s="66"/>
      <c r="V49" s="61"/>
      <c r="W49" s="61"/>
      <c r="X49" s="66"/>
      <c r="Y49" s="57">
        <v>43073</v>
      </c>
      <c r="Z49" s="75"/>
      <c r="AA49" s="95"/>
      <c r="AB49" s="183"/>
      <c r="AC49" s="175"/>
      <c r="AD49" s="176"/>
      <c r="AE49" s="67" t="str">
        <f t="shared" si="1"/>
        <v>Jan</v>
      </c>
      <c r="AF49" s="68" t="str">
        <f t="shared" si="2"/>
        <v>Dec</v>
      </c>
      <c r="AG49" s="177">
        <f t="shared" si="3"/>
        <v>328</v>
      </c>
      <c r="AH49" s="178">
        <v>42775</v>
      </c>
      <c r="AI49" s="105">
        <f ca="1"/>
        <v>-1214</v>
      </c>
      <c r="AJ49" s="105" t="str">
        <v>2017</v>
      </c>
      <c r="AK49" s="178">
        <f t="shared" si="4"/>
        <v>42755</v>
      </c>
    </row>
    <row r="50" spans="1:37" ht="14.4">
      <c r="A50" s="179" t="s">
        <v>3967</v>
      </c>
      <c r="B50" s="56" t="s">
        <v>89</v>
      </c>
      <c r="C50" s="57">
        <v>42740</v>
      </c>
      <c r="D50" s="56" t="s">
        <v>1027</v>
      </c>
      <c r="E50" s="169" t="s">
        <v>3969</v>
      </c>
      <c r="F50" s="180" t="s">
        <v>214</v>
      </c>
      <c r="G50" s="168" t="s">
        <v>3970</v>
      </c>
      <c r="H50" s="169" t="s">
        <v>3969</v>
      </c>
      <c r="I50" s="181">
        <f t="shared" si="0"/>
        <v>42770</v>
      </c>
      <c r="J50" s="56" t="s">
        <v>18</v>
      </c>
      <c r="K50" s="169" t="s">
        <v>18</v>
      </c>
      <c r="L50" s="171" t="s">
        <v>3971</v>
      </c>
      <c r="M50" s="56" t="s">
        <v>3973</v>
      </c>
      <c r="N50" s="56" t="s">
        <v>16</v>
      </c>
      <c r="O50" s="56">
        <v>516023</v>
      </c>
      <c r="P50" s="172" t="s">
        <v>96</v>
      </c>
      <c r="Q50" s="182"/>
      <c r="R50" s="61"/>
      <c r="S50" s="61"/>
      <c r="T50" s="56" t="s">
        <v>18</v>
      </c>
      <c r="U50" s="56">
        <v>42740</v>
      </c>
      <c r="V50" s="56">
        <v>42748</v>
      </c>
      <c r="W50" s="61"/>
      <c r="X50" s="56" t="s">
        <v>18</v>
      </c>
      <c r="Y50" s="57">
        <v>43073</v>
      </c>
      <c r="Z50" s="75"/>
      <c r="AA50" s="64" t="s">
        <v>3974</v>
      </c>
      <c r="AB50" s="183"/>
      <c r="AC50" s="175"/>
      <c r="AD50" s="176"/>
      <c r="AE50" s="67" t="str">
        <f t="shared" si="1"/>
        <v>Jan</v>
      </c>
      <c r="AF50" s="68" t="str">
        <f t="shared" si="2"/>
        <v>Dec</v>
      </c>
      <c r="AG50" s="177">
        <f t="shared" si="3"/>
        <v>333</v>
      </c>
      <c r="AH50" s="178">
        <v>42770</v>
      </c>
      <c r="AI50" s="105">
        <f ca="1"/>
        <v>-1219</v>
      </c>
      <c r="AJ50" s="105" t="str">
        <v>2017</v>
      </c>
      <c r="AK50" s="178">
        <f t="shared" si="4"/>
        <v>42750</v>
      </c>
    </row>
    <row r="51" spans="1:37" ht="14.4">
      <c r="A51" s="179" t="s">
        <v>3976</v>
      </c>
      <c r="B51" s="56" t="s">
        <v>89</v>
      </c>
      <c r="C51" s="57">
        <v>42740</v>
      </c>
      <c r="D51" s="56" t="s">
        <v>1027</v>
      </c>
      <c r="E51" s="169" t="s">
        <v>3969</v>
      </c>
      <c r="F51" s="180" t="s">
        <v>214</v>
      </c>
      <c r="G51" s="168" t="s">
        <v>3970</v>
      </c>
      <c r="H51" s="169" t="s">
        <v>3969</v>
      </c>
      <c r="I51" s="181">
        <f t="shared" si="0"/>
        <v>42770</v>
      </c>
      <c r="J51" s="56" t="s">
        <v>18</v>
      </c>
      <c r="K51" s="169" t="s">
        <v>14</v>
      </c>
      <c r="L51" s="171" t="s">
        <v>3971</v>
      </c>
      <c r="M51" s="56" t="s">
        <v>3980</v>
      </c>
      <c r="N51" s="56" t="s">
        <v>137</v>
      </c>
      <c r="O51" s="56">
        <v>1716026</v>
      </c>
      <c r="P51" s="172" t="s">
        <v>96</v>
      </c>
      <c r="Q51" s="173"/>
      <c r="R51" s="61"/>
      <c r="S51" s="61"/>
      <c r="T51" s="56" t="s">
        <v>18</v>
      </c>
      <c r="U51" s="66"/>
      <c r="V51" s="56">
        <v>42748</v>
      </c>
      <c r="W51" s="61"/>
      <c r="X51" s="56" t="s">
        <v>18</v>
      </c>
      <c r="Y51" s="57">
        <v>43073</v>
      </c>
      <c r="Z51" s="75"/>
      <c r="AA51" s="64" t="s">
        <v>3982</v>
      </c>
      <c r="AB51" s="183"/>
      <c r="AC51" s="175"/>
      <c r="AD51" s="176"/>
      <c r="AE51" s="67" t="str">
        <f t="shared" si="1"/>
        <v>Jan</v>
      </c>
      <c r="AF51" s="68" t="str">
        <f t="shared" si="2"/>
        <v>Dec</v>
      </c>
      <c r="AG51" s="177">
        <f t="shared" si="3"/>
        <v>333</v>
      </c>
      <c r="AH51" s="178">
        <v>42770</v>
      </c>
      <c r="AI51" s="105">
        <f ca="1"/>
        <v>-1219</v>
      </c>
      <c r="AJ51" s="105" t="str">
        <v>2017</v>
      </c>
      <c r="AK51" s="178">
        <f t="shared" si="4"/>
        <v>42750</v>
      </c>
    </row>
    <row r="52" spans="1:37" ht="14.4">
      <c r="A52" s="179" t="s">
        <v>3985</v>
      </c>
      <c r="B52" s="56" t="s">
        <v>89</v>
      </c>
      <c r="C52" s="57">
        <v>42744</v>
      </c>
      <c r="D52" s="56" t="s">
        <v>1027</v>
      </c>
      <c r="E52" s="169" t="s">
        <v>140</v>
      </c>
      <c r="F52" s="180" t="s">
        <v>106</v>
      </c>
      <c r="G52" s="168" t="s">
        <v>107</v>
      </c>
      <c r="H52" s="169" t="s">
        <v>140</v>
      </c>
      <c r="I52" s="181">
        <f t="shared" si="0"/>
        <v>42774</v>
      </c>
      <c r="J52" s="61"/>
      <c r="K52" s="184"/>
      <c r="L52" s="171" t="s">
        <v>302</v>
      </c>
      <c r="M52" s="56" t="s">
        <v>3988</v>
      </c>
      <c r="N52" s="56" t="s">
        <v>33</v>
      </c>
      <c r="O52" s="56" t="s">
        <v>3989</v>
      </c>
      <c r="P52" s="172" t="s">
        <v>17</v>
      </c>
      <c r="Q52" s="182"/>
      <c r="R52" s="61"/>
      <c r="S52" s="61"/>
      <c r="T52" s="61"/>
      <c r="U52" s="66"/>
      <c r="V52" s="61"/>
      <c r="W52" s="61"/>
      <c r="X52" s="56" t="s">
        <v>18</v>
      </c>
      <c r="Y52" s="57">
        <v>43073</v>
      </c>
      <c r="Z52" s="75"/>
      <c r="AA52" s="95"/>
      <c r="AB52" s="183"/>
      <c r="AC52" s="175"/>
      <c r="AD52" s="176"/>
      <c r="AE52" s="67" t="str">
        <f t="shared" si="1"/>
        <v>Jan</v>
      </c>
      <c r="AF52" s="68" t="str">
        <f t="shared" si="2"/>
        <v>Dec</v>
      </c>
      <c r="AG52" s="177">
        <f t="shared" si="3"/>
        <v>329</v>
      </c>
      <c r="AH52" s="178">
        <v>42774</v>
      </c>
      <c r="AI52" s="105">
        <f ca="1"/>
        <v>-1215</v>
      </c>
      <c r="AJ52" s="105" t="str">
        <v>2017</v>
      </c>
      <c r="AK52" s="178">
        <f t="shared" si="4"/>
        <v>42754</v>
      </c>
    </row>
    <row r="53" spans="1:37" ht="14.4">
      <c r="A53" s="179" t="s">
        <v>3995</v>
      </c>
      <c r="B53" s="56" t="s">
        <v>89</v>
      </c>
      <c r="C53" s="57">
        <v>42744</v>
      </c>
      <c r="D53" s="56" t="s">
        <v>131</v>
      </c>
      <c r="E53" s="169" t="s">
        <v>140</v>
      </c>
      <c r="F53" s="180" t="s">
        <v>106</v>
      </c>
      <c r="G53" s="168" t="s">
        <v>107</v>
      </c>
      <c r="H53" s="169" t="s">
        <v>140</v>
      </c>
      <c r="I53" s="181">
        <f t="shared" si="0"/>
        <v>42774</v>
      </c>
      <c r="J53" s="61"/>
      <c r="K53" s="184"/>
      <c r="L53" s="171" t="s">
        <v>145</v>
      </c>
      <c r="M53" s="56" t="s">
        <v>3996</v>
      </c>
      <c r="N53" s="56" t="s">
        <v>20</v>
      </c>
      <c r="O53" s="56" t="s">
        <v>3997</v>
      </c>
      <c r="P53" s="172" t="s">
        <v>133</v>
      </c>
      <c r="Q53" s="182"/>
      <c r="R53" s="61"/>
      <c r="S53" s="61"/>
      <c r="T53" s="61"/>
      <c r="U53" s="66"/>
      <c r="V53" s="61"/>
      <c r="W53" s="61"/>
      <c r="X53" s="56" t="s">
        <v>18</v>
      </c>
      <c r="Y53" s="57">
        <v>43073</v>
      </c>
      <c r="Z53" s="75"/>
      <c r="AA53" s="95"/>
      <c r="AB53" s="183"/>
      <c r="AC53" s="175"/>
      <c r="AD53" s="175"/>
      <c r="AE53" s="67" t="str">
        <f t="shared" si="1"/>
        <v>Jan</v>
      </c>
      <c r="AF53" s="68" t="str">
        <f t="shared" si="2"/>
        <v>Dec</v>
      </c>
      <c r="AG53" s="177">
        <f t="shared" si="3"/>
        <v>329</v>
      </c>
      <c r="AH53" s="178">
        <v>42774</v>
      </c>
      <c r="AI53" s="105">
        <f ca="1"/>
        <v>-1215</v>
      </c>
      <c r="AJ53" s="105" t="str">
        <v>2017</v>
      </c>
      <c r="AK53" s="178">
        <f t="shared" si="4"/>
        <v>42754</v>
      </c>
    </row>
    <row r="54" spans="1:37" ht="14.4">
      <c r="A54" s="179" t="s">
        <v>3999</v>
      </c>
      <c r="B54" s="56" t="s">
        <v>89</v>
      </c>
      <c r="C54" s="57">
        <v>42744</v>
      </c>
      <c r="D54" s="56" t="s">
        <v>131</v>
      </c>
      <c r="E54" s="169" t="s">
        <v>140</v>
      </c>
      <c r="F54" s="180" t="s">
        <v>106</v>
      </c>
      <c r="G54" s="168" t="s">
        <v>107</v>
      </c>
      <c r="H54" s="169" t="s">
        <v>140</v>
      </c>
      <c r="I54" s="181">
        <f t="shared" si="0"/>
        <v>42774</v>
      </c>
      <c r="J54" s="61"/>
      <c r="K54" s="184"/>
      <c r="L54" s="171" t="s">
        <v>4017</v>
      </c>
      <c r="M54" s="61"/>
      <c r="N54" s="56" t="s">
        <v>20</v>
      </c>
      <c r="O54" s="56" t="s">
        <v>4018</v>
      </c>
      <c r="P54" s="172" t="s">
        <v>17</v>
      </c>
      <c r="Q54" s="182"/>
      <c r="R54" s="61"/>
      <c r="S54" s="61"/>
      <c r="T54" s="61"/>
      <c r="U54" s="66"/>
      <c r="V54" s="61"/>
      <c r="W54" s="61"/>
      <c r="X54" s="56" t="s">
        <v>14</v>
      </c>
      <c r="Y54" s="57">
        <v>43073</v>
      </c>
      <c r="Z54" s="75"/>
      <c r="AA54" s="64" t="s">
        <v>4019</v>
      </c>
      <c r="AB54" s="183"/>
      <c r="AC54" s="175"/>
      <c r="AD54" s="175"/>
      <c r="AE54" s="67" t="str">
        <f t="shared" si="1"/>
        <v>Jan</v>
      </c>
      <c r="AF54" s="68" t="str">
        <f t="shared" si="2"/>
        <v>Dec</v>
      </c>
      <c r="AG54" s="177">
        <f t="shared" si="3"/>
        <v>329</v>
      </c>
      <c r="AH54" s="178">
        <v>42774</v>
      </c>
      <c r="AI54" s="105">
        <f ca="1"/>
        <v>-1215</v>
      </c>
      <c r="AJ54" s="105" t="str">
        <v>2017</v>
      </c>
      <c r="AK54" s="178">
        <f t="shared" si="4"/>
        <v>42754</v>
      </c>
    </row>
    <row r="55" spans="1:37" ht="14.4">
      <c r="A55" s="179" t="s">
        <v>4020</v>
      </c>
      <c r="B55" s="56" t="s">
        <v>89</v>
      </c>
      <c r="C55" s="57">
        <v>42742</v>
      </c>
      <c r="D55" s="56" t="s">
        <v>131</v>
      </c>
      <c r="E55" s="169" t="s">
        <v>140</v>
      </c>
      <c r="F55" s="180" t="s">
        <v>106</v>
      </c>
      <c r="G55" s="168" t="s">
        <v>107</v>
      </c>
      <c r="H55" s="169" t="s">
        <v>140</v>
      </c>
      <c r="I55" s="181">
        <f t="shared" si="0"/>
        <v>42772</v>
      </c>
      <c r="J55" s="61"/>
      <c r="K55" s="184"/>
      <c r="L55" s="171" t="s">
        <v>145</v>
      </c>
      <c r="M55" s="56" t="s">
        <v>4021</v>
      </c>
      <c r="N55" s="56" t="s">
        <v>137</v>
      </c>
      <c r="O55" s="56" t="s">
        <v>2120</v>
      </c>
      <c r="P55" s="172" t="s">
        <v>17</v>
      </c>
      <c r="Q55" s="182"/>
      <c r="R55" s="61"/>
      <c r="S55" s="61"/>
      <c r="T55" s="61"/>
      <c r="U55" s="66"/>
      <c r="V55" s="61"/>
      <c r="W55" s="61"/>
      <c r="X55" s="56" t="s">
        <v>18</v>
      </c>
      <c r="Y55" s="57">
        <v>43073</v>
      </c>
      <c r="Z55" s="75"/>
      <c r="AA55" s="95"/>
      <c r="AB55" s="183"/>
      <c r="AC55" s="175"/>
      <c r="AD55" s="176"/>
      <c r="AE55" s="67" t="str">
        <f t="shared" si="1"/>
        <v>Jan</v>
      </c>
      <c r="AF55" s="68" t="str">
        <f t="shared" si="2"/>
        <v>Dec</v>
      </c>
      <c r="AG55" s="177">
        <f t="shared" si="3"/>
        <v>331</v>
      </c>
      <c r="AH55" s="178">
        <v>42772</v>
      </c>
      <c r="AI55" s="105">
        <f ca="1"/>
        <v>-1217</v>
      </c>
      <c r="AJ55" s="105" t="str">
        <v>2017</v>
      </c>
      <c r="AK55" s="178">
        <f t="shared" si="4"/>
        <v>42752</v>
      </c>
    </row>
    <row r="56" spans="1:37" ht="14.4">
      <c r="A56" s="179" t="s">
        <v>4022</v>
      </c>
      <c r="B56" s="56" t="s">
        <v>89</v>
      </c>
      <c r="C56" s="57">
        <v>42745</v>
      </c>
      <c r="D56" s="56" t="s">
        <v>1027</v>
      </c>
      <c r="E56" s="169" t="s">
        <v>140</v>
      </c>
      <c r="F56" s="180" t="s">
        <v>106</v>
      </c>
      <c r="G56" s="168" t="s">
        <v>107</v>
      </c>
      <c r="H56" s="169" t="s">
        <v>140</v>
      </c>
      <c r="I56" s="181">
        <f t="shared" si="0"/>
        <v>42775</v>
      </c>
      <c r="J56" s="61"/>
      <c r="K56" s="184"/>
      <c r="L56" s="171" t="s">
        <v>3883</v>
      </c>
      <c r="M56" s="56" t="s">
        <v>4023</v>
      </c>
      <c r="N56" s="56" t="s">
        <v>29</v>
      </c>
      <c r="O56" s="56" t="s">
        <v>4024</v>
      </c>
      <c r="P56" s="172" t="s">
        <v>17</v>
      </c>
      <c r="Q56" s="182"/>
      <c r="R56" s="61"/>
      <c r="S56" s="61"/>
      <c r="T56" s="61"/>
      <c r="U56" s="66"/>
      <c r="V56" s="61"/>
      <c r="W56" s="61"/>
      <c r="X56" s="56" t="s">
        <v>18</v>
      </c>
      <c r="Y56" s="57">
        <v>43073</v>
      </c>
      <c r="Z56" s="75"/>
      <c r="AA56" s="95"/>
      <c r="AB56" s="183"/>
      <c r="AC56" s="175"/>
      <c r="AD56" s="176"/>
      <c r="AE56" s="67" t="str">
        <f t="shared" si="1"/>
        <v>Jan</v>
      </c>
      <c r="AF56" s="68" t="str">
        <f t="shared" si="2"/>
        <v>Dec</v>
      </c>
      <c r="AG56" s="177">
        <f t="shared" si="3"/>
        <v>328</v>
      </c>
      <c r="AH56" s="178">
        <v>42775</v>
      </c>
      <c r="AI56" s="105">
        <f ca="1"/>
        <v>-1214</v>
      </c>
      <c r="AJ56" s="105" t="str">
        <v>2017</v>
      </c>
      <c r="AK56" s="178">
        <f t="shared" si="4"/>
        <v>42755</v>
      </c>
    </row>
    <row r="57" spans="1:37" ht="14.4">
      <c r="A57" s="179" t="s">
        <v>4025</v>
      </c>
      <c r="B57" s="56" t="s">
        <v>89</v>
      </c>
      <c r="C57" s="57">
        <v>42744</v>
      </c>
      <c r="D57" s="56" t="s">
        <v>1027</v>
      </c>
      <c r="E57" s="169" t="s">
        <v>140</v>
      </c>
      <c r="F57" s="180" t="s">
        <v>106</v>
      </c>
      <c r="G57" s="168" t="s">
        <v>107</v>
      </c>
      <c r="H57" s="169" t="s">
        <v>140</v>
      </c>
      <c r="I57" s="181">
        <f t="shared" si="0"/>
        <v>42774</v>
      </c>
      <c r="J57" s="61"/>
      <c r="K57" s="184"/>
      <c r="L57" s="171" t="s">
        <v>302</v>
      </c>
      <c r="M57" s="56" t="s">
        <v>4026</v>
      </c>
      <c r="N57" s="56" t="s">
        <v>27</v>
      </c>
      <c r="O57" s="61"/>
      <c r="P57" s="185"/>
      <c r="Q57" s="182"/>
      <c r="R57" s="61"/>
      <c r="S57" s="61"/>
      <c r="T57" s="61"/>
      <c r="U57" s="66"/>
      <c r="V57" s="61"/>
      <c r="W57" s="61"/>
      <c r="X57" s="56" t="s">
        <v>14</v>
      </c>
      <c r="Y57" s="57">
        <v>43073</v>
      </c>
      <c r="Z57" s="63">
        <v>1</v>
      </c>
      <c r="AA57" s="64" t="s">
        <v>4028</v>
      </c>
      <c r="AB57" s="183"/>
      <c r="AC57" s="175"/>
      <c r="AD57" s="176"/>
      <c r="AE57" s="67" t="str">
        <f t="shared" si="1"/>
        <v>Jan</v>
      </c>
      <c r="AF57" s="68" t="str">
        <f t="shared" si="2"/>
        <v>Dec</v>
      </c>
      <c r="AG57" s="177">
        <f t="shared" si="3"/>
        <v>329</v>
      </c>
      <c r="AH57" s="178">
        <v>42774</v>
      </c>
      <c r="AI57" s="105">
        <f ca="1"/>
        <v>-1215</v>
      </c>
      <c r="AJ57" s="105" t="str">
        <v>2017</v>
      </c>
      <c r="AK57" s="178">
        <f t="shared" si="4"/>
        <v>42754</v>
      </c>
    </row>
    <row r="58" spans="1:37" ht="14.4">
      <c r="A58" s="179" t="s">
        <v>4030</v>
      </c>
      <c r="B58" s="56" t="s">
        <v>89</v>
      </c>
      <c r="C58" s="57">
        <v>42744</v>
      </c>
      <c r="D58" s="56" t="s">
        <v>1027</v>
      </c>
      <c r="E58" s="169" t="s">
        <v>140</v>
      </c>
      <c r="F58" s="180" t="s">
        <v>106</v>
      </c>
      <c r="G58" s="168" t="s">
        <v>107</v>
      </c>
      <c r="H58" s="169" t="s">
        <v>140</v>
      </c>
      <c r="I58" s="181">
        <f t="shared" si="0"/>
        <v>42774</v>
      </c>
      <c r="J58" s="61"/>
      <c r="K58" s="184"/>
      <c r="L58" s="171" t="s">
        <v>302</v>
      </c>
      <c r="M58" s="56" t="s">
        <v>4031</v>
      </c>
      <c r="N58" s="56" t="s">
        <v>33</v>
      </c>
      <c r="O58" s="56" t="s">
        <v>4033</v>
      </c>
      <c r="P58" s="172" t="s">
        <v>17</v>
      </c>
      <c r="Q58" s="182"/>
      <c r="R58" s="61"/>
      <c r="S58" s="61"/>
      <c r="T58" s="61"/>
      <c r="U58" s="66"/>
      <c r="V58" s="61"/>
      <c r="W58" s="61"/>
      <c r="X58" s="56" t="s">
        <v>18</v>
      </c>
      <c r="Y58" s="57">
        <v>43073</v>
      </c>
      <c r="Z58" s="75"/>
      <c r="AA58" s="64" t="s">
        <v>4034</v>
      </c>
      <c r="AB58" s="183"/>
      <c r="AC58" s="175"/>
      <c r="AD58" s="175"/>
      <c r="AE58" s="67" t="str">
        <f t="shared" si="1"/>
        <v>Jan</v>
      </c>
      <c r="AF58" s="68" t="str">
        <f t="shared" si="2"/>
        <v>Dec</v>
      </c>
      <c r="AG58" s="177">
        <f t="shared" si="3"/>
        <v>329</v>
      </c>
      <c r="AH58" s="178">
        <v>42774</v>
      </c>
      <c r="AI58" s="105">
        <f ca="1"/>
        <v>-1215</v>
      </c>
      <c r="AJ58" s="105" t="str">
        <v>2017</v>
      </c>
      <c r="AK58" s="178">
        <f t="shared" si="4"/>
        <v>42754</v>
      </c>
    </row>
    <row r="59" spans="1:37" ht="14.4">
      <c r="A59" s="179" t="s">
        <v>4036</v>
      </c>
      <c r="B59" s="56" t="s">
        <v>89</v>
      </c>
      <c r="C59" s="57">
        <v>42745</v>
      </c>
      <c r="D59" s="56" t="s">
        <v>90</v>
      </c>
      <c r="E59" s="169" t="s">
        <v>30</v>
      </c>
      <c r="F59" s="180" t="s">
        <v>106</v>
      </c>
      <c r="G59" s="168" t="s">
        <v>107</v>
      </c>
      <c r="H59" s="169" t="s">
        <v>30</v>
      </c>
      <c r="I59" s="181">
        <f t="shared" si="0"/>
        <v>42775</v>
      </c>
      <c r="J59" s="61"/>
      <c r="K59" s="184"/>
      <c r="L59" s="171" t="s">
        <v>4039</v>
      </c>
      <c r="M59" s="56" t="s">
        <v>4040</v>
      </c>
      <c r="N59" s="56" t="s">
        <v>44</v>
      </c>
      <c r="O59" s="56" t="s">
        <v>4042</v>
      </c>
      <c r="P59" s="172" t="s">
        <v>28</v>
      </c>
      <c r="Q59" s="182"/>
      <c r="R59" s="61"/>
      <c r="S59" s="61"/>
      <c r="T59" s="61"/>
      <c r="U59" s="66"/>
      <c r="V59" s="61"/>
      <c r="W59" s="61"/>
      <c r="X59" s="56" t="s">
        <v>18</v>
      </c>
      <c r="Y59" s="57">
        <v>43073</v>
      </c>
      <c r="Z59" s="75"/>
      <c r="AA59" s="64" t="s">
        <v>4043</v>
      </c>
      <c r="AB59" s="183"/>
      <c r="AC59" s="175"/>
      <c r="AD59" s="176"/>
      <c r="AE59" s="67" t="str">
        <f t="shared" si="1"/>
        <v>Jan</v>
      </c>
      <c r="AF59" s="68" t="str">
        <f t="shared" si="2"/>
        <v>Dec</v>
      </c>
      <c r="AG59" s="177">
        <f t="shared" si="3"/>
        <v>328</v>
      </c>
      <c r="AH59" s="178">
        <v>42775</v>
      </c>
      <c r="AI59" s="105">
        <f ca="1"/>
        <v>-1214</v>
      </c>
      <c r="AJ59" s="105" t="str">
        <v>2017</v>
      </c>
      <c r="AK59" s="178">
        <f t="shared" si="4"/>
        <v>42755</v>
      </c>
    </row>
    <row r="60" spans="1:37" ht="14.4">
      <c r="A60" s="179" t="s">
        <v>4047</v>
      </c>
      <c r="B60" s="56" t="s">
        <v>89</v>
      </c>
      <c r="C60" s="57">
        <v>42746</v>
      </c>
      <c r="D60" s="56" t="s">
        <v>90</v>
      </c>
      <c r="E60" s="169" t="s">
        <v>30</v>
      </c>
      <c r="F60" s="180" t="s">
        <v>106</v>
      </c>
      <c r="G60" s="168" t="s">
        <v>107</v>
      </c>
      <c r="H60" s="169" t="s">
        <v>30</v>
      </c>
      <c r="I60" s="181">
        <f t="shared" si="0"/>
        <v>42776</v>
      </c>
      <c r="J60" s="61"/>
      <c r="K60" s="184"/>
      <c r="L60" s="171" t="s">
        <v>4049</v>
      </c>
      <c r="M60" s="61"/>
      <c r="N60" s="56" t="s">
        <v>143</v>
      </c>
      <c r="O60" s="56" t="s">
        <v>4051</v>
      </c>
      <c r="P60" s="172" t="s">
        <v>28</v>
      </c>
      <c r="Q60" s="182"/>
      <c r="R60" s="61"/>
      <c r="S60" s="61"/>
      <c r="T60" s="61"/>
      <c r="U60" s="66"/>
      <c r="V60" s="61"/>
      <c r="W60" s="61"/>
      <c r="X60" s="56" t="s">
        <v>18</v>
      </c>
      <c r="Y60" s="57">
        <v>43073</v>
      </c>
      <c r="Z60" s="75"/>
      <c r="AA60" s="64" t="s">
        <v>4043</v>
      </c>
      <c r="AB60" s="183"/>
      <c r="AC60" s="175"/>
      <c r="AD60" s="176"/>
      <c r="AE60" s="67" t="str">
        <f t="shared" si="1"/>
        <v>Jan</v>
      </c>
      <c r="AF60" s="68" t="str">
        <f t="shared" si="2"/>
        <v>Dec</v>
      </c>
      <c r="AG60" s="177">
        <f t="shared" si="3"/>
        <v>327</v>
      </c>
      <c r="AH60" s="178">
        <v>42776</v>
      </c>
      <c r="AI60" s="105">
        <f ca="1"/>
        <v>-1213</v>
      </c>
      <c r="AJ60" s="105" t="str">
        <v>2017</v>
      </c>
      <c r="AK60" s="178">
        <f t="shared" si="4"/>
        <v>42756</v>
      </c>
    </row>
    <row r="61" spans="1:37" ht="14.4">
      <c r="A61" s="179" t="s">
        <v>4056</v>
      </c>
      <c r="B61" s="56" t="s">
        <v>89</v>
      </c>
      <c r="C61" s="57">
        <v>42739</v>
      </c>
      <c r="D61" s="56" t="s">
        <v>90</v>
      </c>
      <c r="E61" s="169" t="s">
        <v>30</v>
      </c>
      <c r="F61" s="180" t="s">
        <v>106</v>
      </c>
      <c r="G61" s="168" t="s">
        <v>107</v>
      </c>
      <c r="H61" s="169" t="s">
        <v>30</v>
      </c>
      <c r="I61" s="181">
        <f t="shared" si="0"/>
        <v>42769</v>
      </c>
      <c r="J61" s="61"/>
      <c r="K61" s="184"/>
      <c r="L61" s="171" t="s">
        <v>4087</v>
      </c>
      <c r="M61" s="61"/>
      <c r="N61" s="56" t="s">
        <v>22</v>
      </c>
      <c r="O61" s="56" t="s">
        <v>4088</v>
      </c>
      <c r="P61" s="172" t="s">
        <v>17</v>
      </c>
      <c r="Q61" s="182"/>
      <c r="R61" s="61"/>
      <c r="S61" s="61"/>
      <c r="T61" s="61"/>
      <c r="U61" s="66"/>
      <c r="V61" s="61"/>
      <c r="W61" s="61"/>
      <c r="X61" s="56" t="s">
        <v>18</v>
      </c>
      <c r="Y61" s="57">
        <v>43073</v>
      </c>
      <c r="Z61" s="63">
        <v>1</v>
      </c>
      <c r="AA61" s="64" t="s">
        <v>4093</v>
      </c>
      <c r="AB61" s="183"/>
      <c r="AC61" s="175"/>
      <c r="AD61" s="176"/>
      <c r="AE61" s="67" t="str">
        <f t="shared" si="1"/>
        <v>Jan</v>
      </c>
      <c r="AF61" s="68" t="str">
        <f t="shared" si="2"/>
        <v>Dec</v>
      </c>
      <c r="AG61" s="177">
        <f t="shared" si="3"/>
        <v>334</v>
      </c>
      <c r="AH61" s="178">
        <v>42769</v>
      </c>
      <c r="AI61" s="105">
        <f ca="1"/>
        <v>-1220</v>
      </c>
      <c r="AJ61" s="105" t="str">
        <v>2017</v>
      </c>
      <c r="AK61" s="178">
        <f t="shared" si="4"/>
        <v>42749</v>
      </c>
    </row>
    <row r="62" spans="1:37" ht="14.4">
      <c r="A62" s="179" t="s">
        <v>4095</v>
      </c>
      <c r="B62" s="56" t="s">
        <v>89</v>
      </c>
      <c r="C62" s="57">
        <v>42744</v>
      </c>
      <c r="D62" s="56" t="s">
        <v>131</v>
      </c>
      <c r="E62" s="169" t="s">
        <v>30</v>
      </c>
      <c r="F62" s="180" t="s">
        <v>106</v>
      </c>
      <c r="G62" s="168" t="s">
        <v>107</v>
      </c>
      <c r="H62" s="169" t="s">
        <v>30</v>
      </c>
      <c r="I62" s="181">
        <f t="shared" si="0"/>
        <v>42774</v>
      </c>
      <c r="J62" s="61"/>
      <c r="K62" s="184"/>
      <c r="L62" s="171" t="s">
        <v>4096</v>
      </c>
      <c r="M62" s="56" t="s">
        <v>4097</v>
      </c>
      <c r="N62" s="56" t="s">
        <v>132</v>
      </c>
      <c r="O62" s="61"/>
      <c r="P62" s="172" t="s">
        <v>17</v>
      </c>
      <c r="Q62" s="182"/>
      <c r="R62" s="61"/>
      <c r="S62" s="61"/>
      <c r="T62" s="61"/>
      <c r="U62" s="66"/>
      <c r="V62" s="61"/>
      <c r="W62" s="61"/>
      <c r="X62" s="56" t="s">
        <v>14</v>
      </c>
      <c r="Y62" s="57">
        <v>43073</v>
      </c>
      <c r="Z62" s="63">
        <v>1</v>
      </c>
      <c r="AA62" s="64" t="s">
        <v>4100</v>
      </c>
      <c r="AB62" s="183"/>
      <c r="AC62" s="175"/>
      <c r="AD62" s="176"/>
      <c r="AE62" s="67" t="str">
        <f t="shared" si="1"/>
        <v>Jan</v>
      </c>
      <c r="AF62" s="68" t="str">
        <f t="shared" si="2"/>
        <v>Dec</v>
      </c>
      <c r="AG62" s="177">
        <f t="shared" si="3"/>
        <v>329</v>
      </c>
      <c r="AH62" s="178">
        <v>42774</v>
      </c>
      <c r="AI62" s="105">
        <f ca="1"/>
        <v>-1215</v>
      </c>
      <c r="AJ62" s="105" t="str">
        <v>2017</v>
      </c>
      <c r="AK62" s="178">
        <f t="shared" si="4"/>
        <v>42754</v>
      </c>
    </row>
    <row r="63" spans="1:37" ht="14.4">
      <c r="A63" s="179" t="s">
        <v>4101</v>
      </c>
      <c r="B63" s="56" t="s">
        <v>89</v>
      </c>
      <c r="C63" s="57">
        <v>42744</v>
      </c>
      <c r="D63" s="56" t="s">
        <v>131</v>
      </c>
      <c r="E63" s="169" t="s">
        <v>30</v>
      </c>
      <c r="F63" s="180" t="s">
        <v>106</v>
      </c>
      <c r="G63" s="168" t="s">
        <v>107</v>
      </c>
      <c r="H63" s="169" t="s">
        <v>30</v>
      </c>
      <c r="I63" s="181">
        <f t="shared" si="0"/>
        <v>42774</v>
      </c>
      <c r="J63" s="61"/>
      <c r="K63" s="184"/>
      <c r="L63" s="171" t="s">
        <v>4096</v>
      </c>
      <c r="M63" s="186" t="s">
        <v>4097</v>
      </c>
      <c r="N63" s="56" t="s">
        <v>44</v>
      </c>
      <c r="O63" s="61"/>
      <c r="P63" s="172" t="s">
        <v>17</v>
      </c>
      <c r="Q63" s="182"/>
      <c r="R63" s="61"/>
      <c r="S63" s="61"/>
      <c r="T63" s="61"/>
      <c r="U63" s="66"/>
      <c r="V63" s="61"/>
      <c r="W63" s="61"/>
      <c r="X63" s="56" t="s">
        <v>14</v>
      </c>
      <c r="Y63" s="57">
        <v>43073</v>
      </c>
      <c r="Z63" s="63">
        <v>1</v>
      </c>
      <c r="AA63" s="64" t="s">
        <v>4104</v>
      </c>
      <c r="AB63" s="183"/>
      <c r="AC63" s="175"/>
      <c r="AD63" s="176"/>
      <c r="AE63" s="67" t="str">
        <f t="shared" si="1"/>
        <v>Jan</v>
      </c>
      <c r="AF63" s="68" t="str">
        <f t="shared" si="2"/>
        <v>Dec</v>
      </c>
      <c r="AG63" s="177">
        <f t="shared" si="3"/>
        <v>329</v>
      </c>
      <c r="AH63" s="178">
        <v>42774</v>
      </c>
      <c r="AI63" s="105">
        <f ca="1"/>
        <v>-1215</v>
      </c>
      <c r="AJ63" s="105" t="str">
        <v>2017</v>
      </c>
      <c r="AK63" s="178">
        <f t="shared" si="4"/>
        <v>42754</v>
      </c>
    </row>
    <row r="64" spans="1:37" ht="14.4">
      <c r="A64" s="179" t="s">
        <v>4108</v>
      </c>
      <c r="B64" s="56" t="s">
        <v>89</v>
      </c>
      <c r="C64" s="57">
        <v>42747</v>
      </c>
      <c r="D64" s="56" t="s">
        <v>1027</v>
      </c>
      <c r="E64" s="169" t="s">
        <v>129</v>
      </c>
      <c r="F64" s="180" t="s">
        <v>214</v>
      </c>
      <c r="G64" s="168" t="s">
        <v>4109</v>
      </c>
      <c r="H64" s="169" t="s">
        <v>4110</v>
      </c>
      <c r="I64" s="170">
        <f t="shared" si="0"/>
        <v>42777</v>
      </c>
      <c r="J64" s="56" t="s">
        <v>18</v>
      </c>
      <c r="K64" s="169" t="s">
        <v>18</v>
      </c>
      <c r="L64" s="171" t="s">
        <v>4111</v>
      </c>
      <c r="M64" s="56" t="s">
        <v>4112</v>
      </c>
      <c r="N64" s="56" t="s">
        <v>395</v>
      </c>
      <c r="O64" s="56" t="s">
        <v>108</v>
      </c>
      <c r="P64" s="172" t="s">
        <v>96</v>
      </c>
      <c r="Q64" s="173"/>
      <c r="R64" s="56" t="s">
        <v>18</v>
      </c>
      <c r="S64" s="56"/>
      <c r="T64" s="56"/>
      <c r="U64" s="56" t="s">
        <v>108</v>
      </c>
      <c r="V64" s="56" t="s">
        <v>108</v>
      </c>
      <c r="W64" s="61"/>
      <c r="X64" s="56" t="s">
        <v>18</v>
      </c>
      <c r="Y64" s="57">
        <v>43073</v>
      </c>
      <c r="Z64" s="63" t="s">
        <v>108</v>
      </c>
      <c r="AA64" s="64" t="s">
        <v>4117</v>
      </c>
      <c r="AB64" s="174" t="s">
        <v>97</v>
      </c>
      <c r="AC64" s="175"/>
      <c r="AD64" s="176"/>
      <c r="AE64" s="67" t="str">
        <f t="shared" si="1"/>
        <v>Jan</v>
      </c>
      <c r="AF64" s="68" t="str">
        <f t="shared" si="2"/>
        <v>Dec</v>
      </c>
      <c r="AG64" s="177">
        <f t="shared" si="3"/>
        <v>326</v>
      </c>
      <c r="AH64" s="178">
        <v>42777</v>
      </c>
      <c r="AI64" s="105">
        <f ca="1"/>
        <v>-1212</v>
      </c>
      <c r="AJ64" s="105" t="str">
        <v>2017</v>
      </c>
      <c r="AK64" s="178">
        <f t="shared" si="4"/>
        <v>42757</v>
      </c>
    </row>
    <row r="65" spans="1:37" ht="14.4">
      <c r="A65" s="179" t="s">
        <v>4119</v>
      </c>
      <c r="B65" s="56" t="s">
        <v>89</v>
      </c>
      <c r="C65" s="57">
        <v>42747</v>
      </c>
      <c r="D65" s="56" t="s">
        <v>90</v>
      </c>
      <c r="E65" s="169" t="s">
        <v>91</v>
      </c>
      <c r="F65" s="180" t="s">
        <v>214</v>
      </c>
      <c r="G65" s="168" t="s">
        <v>3693</v>
      </c>
      <c r="H65" s="169" t="s">
        <v>3694</v>
      </c>
      <c r="I65" s="181">
        <f t="shared" si="0"/>
        <v>42777</v>
      </c>
      <c r="J65" s="56" t="s">
        <v>18</v>
      </c>
      <c r="K65" s="169" t="s">
        <v>18</v>
      </c>
      <c r="L65" s="171" t="s">
        <v>4121</v>
      </c>
      <c r="M65" s="56" t="s">
        <v>4122</v>
      </c>
      <c r="N65" s="56" t="s">
        <v>95</v>
      </c>
      <c r="O65" s="56" t="s">
        <v>4123</v>
      </c>
      <c r="P65" s="172" t="s">
        <v>96</v>
      </c>
      <c r="Q65" s="182"/>
      <c r="R65" s="61"/>
      <c r="S65" s="61"/>
      <c r="T65" s="61"/>
      <c r="U65" s="66"/>
      <c r="V65" s="61"/>
      <c r="W65" s="61"/>
      <c r="X65" s="56" t="s">
        <v>18</v>
      </c>
      <c r="Y65" s="57">
        <v>43073</v>
      </c>
      <c r="Z65" s="75"/>
      <c r="AA65" s="64" t="s">
        <v>4126</v>
      </c>
      <c r="AB65" s="174" t="s">
        <v>3709</v>
      </c>
      <c r="AC65" s="175"/>
      <c r="AD65" s="176"/>
      <c r="AE65" s="67" t="str">
        <f t="shared" si="1"/>
        <v>Jan</v>
      </c>
      <c r="AF65" s="68" t="str">
        <f t="shared" si="2"/>
        <v>Dec</v>
      </c>
      <c r="AG65" s="177">
        <f t="shared" si="3"/>
        <v>326</v>
      </c>
      <c r="AH65" s="178">
        <v>42777</v>
      </c>
      <c r="AI65" s="105">
        <f ca="1"/>
        <v>-1212</v>
      </c>
      <c r="AJ65" s="105" t="str">
        <v>2017</v>
      </c>
      <c r="AK65" s="178">
        <f t="shared" si="4"/>
        <v>42757</v>
      </c>
    </row>
    <row r="66" spans="1:37" ht="14.4">
      <c r="A66" s="179" t="s">
        <v>4128</v>
      </c>
      <c r="B66" s="56" t="s">
        <v>89</v>
      </c>
      <c r="C66" s="57">
        <v>42741</v>
      </c>
      <c r="D66" s="56" t="s">
        <v>131</v>
      </c>
      <c r="E66" s="169" t="s">
        <v>112</v>
      </c>
      <c r="F66" s="180" t="s">
        <v>106</v>
      </c>
      <c r="G66" s="168" t="s">
        <v>113</v>
      </c>
      <c r="H66" s="169" t="s">
        <v>112</v>
      </c>
      <c r="I66" s="181">
        <f t="shared" si="0"/>
        <v>42771</v>
      </c>
      <c r="J66" s="56" t="s">
        <v>18</v>
      </c>
      <c r="K66" s="169" t="s">
        <v>18</v>
      </c>
      <c r="L66" s="171" t="s">
        <v>4129</v>
      </c>
      <c r="M66" s="56" t="s">
        <v>4130</v>
      </c>
      <c r="N66" s="61"/>
      <c r="O66" s="56" t="s">
        <v>4131</v>
      </c>
      <c r="P66" s="172" t="s">
        <v>96</v>
      </c>
      <c r="Q66" s="182"/>
      <c r="R66" s="61"/>
      <c r="S66" s="61"/>
      <c r="T66" s="61"/>
      <c r="U66" s="66"/>
      <c r="V66" s="61"/>
      <c r="W66" s="61"/>
      <c r="X66" s="56" t="s">
        <v>18</v>
      </c>
      <c r="Y66" s="57">
        <v>43073</v>
      </c>
      <c r="Z66" s="75"/>
      <c r="AA66" s="95"/>
      <c r="AB66" s="183"/>
      <c r="AC66" s="175"/>
      <c r="AD66" s="176"/>
      <c r="AE66" s="67" t="str">
        <f t="shared" si="1"/>
        <v>Jan</v>
      </c>
      <c r="AF66" s="68" t="str">
        <f t="shared" si="2"/>
        <v>Dec</v>
      </c>
      <c r="AG66" s="177">
        <f t="shared" si="3"/>
        <v>332</v>
      </c>
      <c r="AH66" s="178">
        <v>42771</v>
      </c>
      <c r="AI66" s="105">
        <f ca="1"/>
        <v>-1218</v>
      </c>
      <c r="AJ66" s="105" t="str">
        <v>2017</v>
      </c>
      <c r="AK66" s="178">
        <f t="shared" si="4"/>
        <v>42751</v>
      </c>
    </row>
    <row r="67" spans="1:37" ht="14.4">
      <c r="A67" s="179" t="s">
        <v>4133</v>
      </c>
      <c r="B67" s="56" t="s">
        <v>89</v>
      </c>
      <c r="C67" s="57">
        <v>42745</v>
      </c>
      <c r="D67" s="56" t="s">
        <v>131</v>
      </c>
      <c r="E67" s="169" t="s">
        <v>112</v>
      </c>
      <c r="F67" s="180" t="s">
        <v>106</v>
      </c>
      <c r="G67" s="168" t="s">
        <v>113</v>
      </c>
      <c r="H67" s="169" t="s">
        <v>112</v>
      </c>
      <c r="I67" s="181">
        <f t="shared" si="0"/>
        <v>42775</v>
      </c>
      <c r="J67" s="56" t="s">
        <v>18</v>
      </c>
      <c r="K67" s="169" t="s">
        <v>18</v>
      </c>
      <c r="L67" s="171" t="s">
        <v>4129</v>
      </c>
      <c r="M67" s="190" t="s">
        <v>4136</v>
      </c>
      <c r="N67" s="61"/>
      <c r="O67" s="56" t="s">
        <v>4137</v>
      </c>
      <c r="P67" s="172" t="s">
        <v>96</v>
      </c>
      <c r="Q67" s="182"/>
      <c r="R67" s="61"/>
      <c r="S67" s="61"/>
      <c r="T67" s="61"/>
      <c r="U67" s="66"/>
      <c r="V67" s="61"/>
      <c r="W67" s="61"/>
      <c r="X67" s="66"/>
      <c r="Y67" s="57">
        <v>43073</v>
      </c>
      <c r="Z67" s="75"/>
      <c r="AA67" s="95"/>
      <c r="AB67" s="183"/>
      <c r="AC67" s="175"/>
      <c r="AD67" s="176"/>
      <c r="AE67" s="67" t="str">
        <f t="shared" si="1"/>
        <v>Jan</v>
      </c>
      <c r="AF67" s="68" t="str">
        <f t="shared" si="2"/>
        <v>Dec</v>
      </c>
      <c r="AG67" s="177">
        <f t="shared" si="3"/>
        <v>328</v>
      </c>
      <c r="AH67" s="178">
        <v>42775</v>
      </c>
      <c r="AI67" s="105">
        <f ca="1"/>
        <v>-1214</v>
      </c>
      <c r="AJ67" s="105" t="str">
        <v>2017</v>
      </c>
      <c r="AK67" s="178">
        <f t="shared" si="4"/>
        <v>42755</v>
      </c>
    </row>
    <row r="68" spans="1:37" ht="14.4">
      <c r="A68" s="179" t="s">
        <v>4140</v>
      </c>
      <c r="B68" s="56" t="s">
        <v>89</v>
      </c>
      <c r="C68" s="57">
        <v>42744</v>
      </c>
      <c r="D68" s="56" t="s">
        <v>131</v>
      </c>
      <c r="E68" s="169" t="s">
        <v>112</v>
      </c>
      <c r="F68" s="180" t="s">
        <v>106</v>
      </c>
      <c r="G68" s="168" t="s">
        <v>113</v>
      </c>
      <c r="H68" s="169" t="s">
        <v>112</v>
      </c>
      <c r="I68" s="181">
        <f t="shared" si="0"/>
        <v>42774</v>
      </c>
      <c r="J68" s="56" t="s">
        <v>18</v>
      </c>
      <c r="K68" s="169" t="s">
        <v>18</v>
      </c>
      <c r="L68" s="171" t="s">
        <v>4129</v>
      </c>
      <c r="M68" s="56" t="s">
        <v>4143</v>
      </c>
      <c r="N68" s="61"/>
      <c r="O68" s="56" t="s">
        <v>4144</v>
      </c>
      <c r="P68" s="172" t="s">
        <v>96</v>
      </c>
      <c r="Q68" s="182"/>
      <c r="R68" s="61"/>
      <c r="S68" s="61"/>
      <c r="T68" s="61"/>
      <c r="U68" s="66"/>
      <c r="V68" s="61"/>
      <c r="W68" s="61"/>
      <c r="X68" s="56" t="s">
        <v>18</v>
      </c>
      <c r="Y68" s="57">
        <v>43073</v>
      </c>
      <c r="Z68" s="75"/>
      <c r="AA68" s="95"/>
      <c r="AB68" s="183"/>
      <c r="AC68" s="175"/>
      <c r="AD68" s="176"/>
      <c r="AE68" s="67" t="str">
        <f t="shared" si="1"/>
        <v>Jan</v>
      </c>
      <c r="AF68" s="68" t="str">
        <f t="shared" si="2"/>
        <v>Dec</v>
      </c>
      <c r="AG68" s="177">
        <f t="shared" si="3"/>
        <v>329</v>
      </c>
      <c r="AH68" s="178">
        <v>42774</v>
      </c>
      <c r="AI68" s="105">
        <f ca="1"/>
        <v>-1215</v>
      </c>
      <c r="AJ68" s="105" t="str">
        <v>2017</v>
      </c>
      <c r="AK68" s="178">
        <f t="shared" si="4"/>
        <v>42754</v>
      </c>
    </row>
    <row r="69" spans="1:37" ht="14.4">
      <c r="A69" s="179" t="s">
        <v>4146</v>
      </c>
      <c r="B69" s="56" t="s">
        <v>89</v>
      </c>
      <c r="C69" s="57">
        <v>42744</v>
      </c>
      <c r="D69" s="56" t="s">
        <v>131</v>
      </c>
      <c r="E69" s="169" t="s">
        <v>112</v>
      </c>
      <c r="F69" s="180" t="s">
        <v>106</v>
      </c>
      <c r="G69" s="168" t="s">
        <v>113</v>
      </c>
      <c r="H69" s="169" t="s">
        <v>112</v>
      </c>
      <c r="I69" s="181">
        <f t="shared" si="0"/>
        <v>42774</v>
      </c>
      <c r="J69" s="56" t="s">
        <v>18</v>
      </c>
      <c r="K69" s="169" t="s">
        <v>18</v>
      </c>
      <c r="L69" s="171" t="s">
        <v>4129</v>
      </c>
      <c r="M69" s="56" t="s">
        <v>4149</v>
      </c>
      <c r="N69" s="61"/>
      <c r="O69" s="56" t="s">
        <v>4150</v>
      </c>
      <c r="P69" s="172" t="s">
        <v>96</v>
      </c>
      <c r="Q69" s="182"/>
      <c r="R69" s="61"/>
      <c r="S69" s="61"/>
      <c r="T69" s="61"/>
      <c r="U69" s="66"/>
      <c r="V69" s="61"/>
      <c r="W69" s="61"/>
      <c r="X69" s="56" t="s">
        <v>18</v>
      </c>
      <c r="Y69" s="57">
        <v>43073</v>
      </c>
      <c r="Z69" s="75"/>
      <c r="AA69" s="95"/>
      <c r="AB69" s="183"/>
      <c r="AC69" s="175"/>
      <c r="AD69" s="176"/>
      <c r="AE69" s="67" t="str">
        <f t="shared" si="1"/>
        <v>Jan</v>
      </c>
      <c r="AF69" s="68" t="str">
        <f t="shared" si="2"/>
        <v>Dec</v>
      </c>
      <c r="AG69" s="177">
        <f t="shared" si="3"/>
        <v>329</v>
      </c>
      <c r="AH69" s="178">
        <v>42774</v>
      </c>
      <c r="AI69" s="105">
        <f ca="1"/>
        <v>-1215</v>
      </c>
      <c r="AJ69" s="105" t="str">
        <v>2017</v>
      </c>
      <c r="AK69" s="178">
        <f t="shared" si="4"/>
        <v>42754</v>
      </c>
    </row>
    <row r="70" spans="1:37" ht="14.4">
      <c r="A70" s="179" t="s">
        <v>4152</v>
      </c>
      <c r="B70" s="56" t="s">
        <v>89</v>
      </c>
      <c r="C70" s="57">
        <v>42740</v>
      </c>
      <c r="D70" s="56" t="s">
        <v>90</v>
      </c>
      <c r="E70" s="169" t="s">
        <v>30</v>
      </c>
      <c r="F70" s="180" t="s">
        <v>106</v>
      </c>
      <c r="G70" s="168" t="s">
        <v>107</v>
      </c>
      <c r="H70" s="169" t="s">
        <v>30</v>
      </c>
      <c r="I70" s="181">
        <f t="shared" si="0"/>
        <v>42770</v>
      </c>
      <c r="J70" s="61"/>
      <c r="K70" s="184"/>
      <c r="L70" s="171" t="s">
        <v>4154</v>
      </c>
      <c r="M70" s="56" t="s">
        <v>4155</v>
      </c>
      <c r="N70" s="56" t="s">
        <v>29</v>
      </c>
      <c r="O70" s="56" t="s">
        <v>4157</v>
      </c>
      <c r="P70" s="172" t="s">
        <v>17</v>
      </c>
      <c r="Q70" s="182"/>
      <c r="R70" s="61"/>
      <c r="S70" s="61"/>
      <c r="T70" s="61"/>
      <c r="U70" s="66"/>
      <c r="V70" s="61"/>
      <c r="W70" s="61"/>
      <c r="X70" s="56" t="s">
        <v>18</v>
      </c>
      <c r="Y70" s="57">
        <v>43073</v>
      </c>
      <c r="Z70" s="63">
        <v>1</v>
      </c>
      <c r="AA70" s="95"/>
      <c r="AB70" s="183"/>
      <c r="AC70" s="175"/>
      <c r="AD70" s="176"/>
      <c r="AE70" s="67" t="str">
        <f t="shared" si="1"/>
        <v>Jan</v>
      </c>
      <c r="AF70" s="68" t="str">
        <f t="shared" si="2"/>
        <v>Dec</v>
      </c>
      <c r="AG70" s="177">
        <f t="shared" si="3"/>
        <v>333</v>
      </c>
      <c r="AH70" s="178">
        <v>42770</v>
      </c>
      <c r="AI70" s="105">
        <f ca="1"/>
        <v>-1219</v>
      </c>
      <c r="AJ70" s="105" t="str">
        <v>2017</v>
      </c>
      <c r="AK70" s="178">
        <f t="shared" si="4"/>
        <v>42750</v>
      </c>
    </row>
    <row r="71" spans="1:37" ht="14.4">
      <c r="A71" s="179" t="s">
        <v>4161</v>
      </c>
      <c r="B71" s="56" t="s">
        <v>89</v>
      </c>
      <c r="C71" s="57">
        <v>42746</v>
      </c>
      <c r="D71" s="56" t="s">
        <v>90</v>
      </c>
      <c r="E71" s="169" t="s">
        <v>30</v>
      </c>
      <c r="F71" s="180" t="s">
        <v>106</v>
      </c>
      <c r="G71" s="168" t="s">
        <v>107</v>
      </c>
      <c r="H71" s="169" t="s">
        <v>30</v>
      </c>
      <c r="I71" s="181">
        <f t="shared" si="0"/>
        <v>42776</v>
      </c>
      <c r="J71" s="61"/>
      <c r="K71" s="184"/>
      <c r="L71" s="171" t="s">
        <v>4163</v>
      </c>
      <c r="M71" s="56" t="s">
        <v>4164</v>
      </c>
      <c r="N71" s="56" t="s">
        <v>44</v>
      </c>
      <c r="O71" s="56" t="s">
        <v>4165</v>
      </c>
      <c r="P71" s="172" t="s">
        <v>17</v>
      </c>
      <c r="Q71" s="182"/>
      <c r="R71" s="61"/>
      <c r="S71" s="61"/>
      <c r="T71" s="61"/>
      <c r="U71" s="66"/>
      <c r="V71" s="61"/>
      <c r="W71" s="61"/>
      <c r="X71" s="56" t="s">
        <v>18</v>
      </c>
      <c r="Y71" s="57">
        <v>43073</v>
      </c>
      <c r="Z71" s="75"/>
      <c r="AA71" s="95"/>
      <c r="AB71" s="183"/>
      <c r="AC71" s="175"/>
      <c r="AD71" s="176"/>
      <c r="AE71" s="67" t="str">
        <f t="shared" si="1"/>
        <v>Jan</v>
      </c>
      <c r="AF71" s="68" t="str">
        <f t="shared" si="2"/>
        <v>Dec</v>
      </c>
      <c r="AG71" s="177">
        <f t="shared" si="3"/>
        <v>327</v>
      </c>
      <c r="AH71" s="178">
        <v>42776</v>
      </c>
      <c r="AI71" s="105">
        <f ca="1"/>
        <v>-1213</v>
      </c>
      <c r="AJ71" s="105" t="str">
        <v>2017</v>
      </c>
      <c r="AK71" s="178">
        <f t="shared" si="4"/>
        <v>42756</v>
      </c>
    </row>
    <row r="72" spans="1:37" ht="14.4">
      <c r="A72" s="179" t="s">
        <v>4168</v>
      </c>
      <c r="B72" s="56" t="s">
        <v>89</v>
      </c>
      <c r="C72" s="57">
        <v>42746</v>
      </c>
      <c r="D72" s="56" t="s">
        <v>90</v>
      </c>
      <c r="E72" s="169" t="s">
        <v>30</v>
      </c>
      <c r="F72" s="180" t="s">
        <v>106</v>
      </c>
      <c r="G72" s="168" t="s">
        <v>107</v>
      </c>
      <c r="H72" s="169" t="s">
        <v>30</v>
      </c>
      <c r="I72" s="181">
        <f t="shared" si="0"/>
        <v>42776</v>
      </c>
      <c r="J72" s="61"/>
      <c r="K72" s="184"/>
      <c r="L72" s="171" t="s">
        <v>4172</v>
      </c>
      <c r="M72" s="56" t="s">
        <v>4173</v>
      </c>
      <c r="N72" s="56" t="s">
        <v>236</v>
      </c>
      <c r="O72" s="56" t="s">
        <v>4174</v>
      </c>
      <c r="P72" s="185"/>
      <c r="Q72" s="182"/>
      <c r="R72" s="61"/>
      <c r="S72" s="61"/>
      <c r="T72" s="61"/>
      <c r="U72" s="66"/>
      <c r="V72" s="61"/>
      <c r="W72" s="61"/>
      <c r="X72" s="56" t="s">
        <v>14</v>
      </c>
      <c r="Y72" s="57">
        <v>43073</v>
      </c>
      <c r="Z72" s="63">
        <v>1</v>
      </c>
      <c r="AA72" s="64" t="s">
        <v>4176</v>
      </c>
      <c r="AB72" s="183"/>
      <c r="AC72" s="175"/>
      <c r="AD72" s="176"/>
      <c r="AE72" s="67" t="str">
        <f t="shared" si="1"/>
        <v>Jan</v>
      </c>
      <c r="AF72" s="68" t="str">
        <f t="shared" si="2"/>
        <v>Dec</v>
      </c>
      <c r="AG72" s="177">
        <f t="shared" si="3"/>
        <v>327</v>
      </c>
      <c r="AH72" s="178">
        <v>42776</v>
      </c>
      <c r="AI72" s="105">
        <f ca="1"/>
        <v>-1213</v>
      </c>
      <c r="AJ72" s="105" t="str">
        <v>2017</v>
      </c>
      <c r="AK72" s="178">
        <f t="shared" si="4"/>
        <v>42756</v>
      </c>
    </row>
    <row r="73" spans="1:37" ht="14.4">
      <c r="A73" s="179" t="s">
        <v>4177</v>
      </c>
      <c r="B73" s="56" t="s">
        <v>89</v>
      </c>
      <c r="C73" s="57">
        <v>42746</v>
      </c>
      <c r="D73" s="56" t="s">
        <v>90</v>
      </c>
      <c r="E73" s="169" t="s">
        <v>30</v>
      </c>
      <c r="F73" s="180" t="s">
        <v>106</v>
      </c>
      <c r="G73" s="168" t="s">
        <v>107</v>
      </c>
      <c r="H73" s="169" t="s">
        <v>30</v>
      </c>
      <c r="I73" s="181">
        <f t="shared" si="0"/>
        <v>42776</v>
      </c>
      <c r="J73" s="61"/>
      <c r="K73" s="184"/>
      <c r="L73" s="171" t="s">
        <v>4179</v>
      </c>
      <c r="M73" s="56" t="s">
        <v>4180</v>
      </c>
      <c r="N73" s="56" t="s">
        <v>20</v>
      </c>
      <c r="O73" s="61"/>
      <c r="P73" s="185"/>
      <c r="Q73" s="182"/>
      <c r="R73" s="61"/>
      <c r="S73" s="61"/>
      <c r="T73" s="61"/>
      <c r="U73" s="66"/>
      <c r="V73" s="61"/>
      <c r="W73" s="61"/>
      <c r="X73" s="56" t="s">
        <v>14</v>
      </c>
      <c r="Y73" s="57">
        <v>43073</v>
      </c>
      <c r="Z73" s="63">
        <v>1</v>
      </c>
      <c r="AA73" s="64" t="s">
        <v>4183</v>
      </c>
      <c r="AB73" s="183"/>
      <c r="AC73" s="175"/>
      <c r="AD73" s="176"/>
      <c r="AE73" s="67" t="str">
        <f t="shared" si="1"/>
        <v>Jan</v>
      </c>
      <c r="AF73" s="68" t="str">
        <f t="shared" si="2"/>
        <v>Dec</v>
      </c>
      <c r="AG73" s="177">
        <f t="shared" si="3"/>
        <v>327</v>
      </c>
      <c r="AH73" s="178">
        <v>42776</v>
      </c>
      <c r="AI73" s="105">
        <f ca="1"/>
        <v>-1213</v>
      </c>
      <c r="AJ73" s="105" t="str">
        <v>2017</v>
      </c>
      <c r="AK73" s="178">
        <f t="shared" si="4"/>
        <v>42756</v>
      </c>
    </row>
    <row r="74" spans="1:37" ht="14.25" customHeight="1">
      <c r="A74" s="179" t="s">
        <v>4185</v>
      </c>
      <c r="B74" s="56" t="s">
        <v>89</v>
      </c>
      <c r="C74" s="57">
        <v>42745</v>
      </c>
      <c r="D74" s="56" t="s">
        <v>1027</v>
      </c>
      <c r="E74" s="169" t="s">
        <v>112</v>
      </c>
      <c r="F74" s="180" t="s">
        <v>106</v>
      </c>
      <c r="G74" s="168" t="s">
        <v>113</v>
      </c>
      <c r="H74" s="169" t="s">
        <v>112</v>
      </c>
      <c r="I74" s="181">
        <f t="shared" si="0"/>
        <v>42775</v>
      </c>
      <c r="J74" s="56" t="s">
        <v>18</v>
      </c>
      <c r="K74" s="169" t="s">
        <v>14</v>
      </c>
      <c r="L74" s="171" t="s">
        <v>4187</v>
      </c>
      <c r="M74" s="56" t="s">
        <v>4188</v>
      </c>
      <c r="N74" s="56" t="s">
        <v>22</v>
      </c>
      <c r="O74" s="56" t="s">
        <v>4189</v>
      </c>
      <c r="P74" s="172" t="s">
        <v>28</v>
      </c>
      <c r="Q74" s="182"/>
      <c r="R74" s="61"/>
      <c r="S74" s="61"/>
      <c r="T74" s="61"/>
      <c r="U74" s="66"/>
      <c r="V74" s="61"/>
      <c r="W74" s="61"/>
      <c r="X74" s="66"/>
      <c r="Y74" s="57">
        <v>43073</v>
      </c>
      <c r="Z74" s="75"/>
      <c r="AA74" s="60" t="s">
        <v>4192</v>
      </c>
      <c r="AB74" s="183"/>
      <c r="AC74" s="175"/>
      <c r="AD74" s="176"/>
      <c r="AE74" s="67" t="str">
        <f t="shared" si="1"/>
        <v>Jan</v>
      </c>
      <c r="AF74" s="68" t="str">
        <f t="shared" si="2"/>
        <v>Dec</v>
      </c>
      <c r="AG74" s="177">
        <f t="shared" si="3"/>
        <v>328</v>
      </c>
      <c r="AH74" s="178">
        <v>42775</v>
      </c>
      <c r="AI74" s="105">
        <f ca="1"/>
        <v>-1214</v>
      </c>
      <c r="AJ74" s="105" t="str">
        <v>2017</v>
      </c>
      <c r="AK74" s="178">
        <f t="shared" si="4"/>
        <v>42755</v>
      </c>
    </row>
    <row r="75" spans="1:37" ht="14.4">
      <c r="A75" s="179" t="s">
        <v>4195</v>
      </c>
      <c r="B75" s="56" t="s">
        <v>89</v>
      </c>
      <c r="C75" s="57">
        <v>42741</v>
      </c>
      <c r="D75" s="56" t="s">
        <v>1027</v>
      </c>
      <c r="E75" s="169" t="s">
        <v>112</v>
      </c>
      <c r="F75" s="180" t="s">
        <v>106</v>
      </c>
      <c r="G75" s="168" t="s">
        <v>113</v>
      </c>
      <c r="H75" s="169" t="s">
        <v>112</v>
      </c>
      <c r="I75" s="181">
        <f t="shared" si="0"/>
        <v>42771</v>
      </c>
      <c r="J75" s="56" t="s">
        <v>18</v>
      </c>
      <c r="K75" s="169" t="s">
        <v>14</v>
      </c>
      <c r="L75" s="171" t="s">
        <v>4196</v>
      </c>
      <c r="M75" s="56" t="s">
        <v>4197</v>
      </c>
      <c r="N75" s="61"/>
      <c r="O75" s="56" t="s">
        <v>4199</v>
      </c>
      <c r="P75" s="172" t="s">
        <v>116</v>
      </c>
      <c r="Q75" s="173">
        <v>42748</v>
      </c>
      <c r="R75" s="61"/>
      <c r="S75" s="61"/>
      <c r="T75" s="61"/>
      <c r="U75" s="66"/>
      <c r="V75" s="61"/>
      <c r="W75" s="61"/>
      <c r="X75" s="66"/>
      <c r="Y75" s="57">
        <v>43073</v>
      </c>
      <c r="Z75" s="75"/>
      <c r="AA75" s="95"/>
      <c r="AB75" s="183"/>
      <c r="AC75" s="175"/>
      <c r="AD75" s="176"/>
      <c r="AE75" s="67" t="str">
        <f t="shared" si="1"/>
        <v>Jan</v>
      </c>
      <c r="AF75" s="68" t="str">
        <f t="shared" si="2"/>
        <v>Dec</v>
      </c>
      <c r="AG75" s="177">
        <f t="shared" si="3"/>
        <v>332</v>
      </c>
      <c r="AH75" s="178">
        <v>42771</v>
      </c>
      <c r="AI75" s="105">
        <f ca="1"/>
        <v>-1218</v>
      </c>
      <c r="AJ75" s="105" t="str">
        <v>2017</v>
      </c>
      <c r="AK75" s="178">
        <f t="shared" si="4"/>
        <v>42751</v>
      </c>
    </row>
    <row r="76" spans="1:37" ht="14.4">
      <c r="A76" s="179" t="s">
        <v>4204</v>
      </c>
      <c r="B76" s="56" t="s">
        <v>89</v>
      </c>
      <c r="C76" s="57">
        <v>42747</v>
      </c>
      <c r="D76" s="56" t="s">
        <v>1027</v>
      </c>
      <c r="E76" s="169" t="s">
        <v>112</v>
      </c>
      <c r="F76" s="180" t="s">
        <v>106</v>
      </c>
      <c r="G76" s="168" t="s">
        <v>113</v>
      </c>
      <c r="H76" s="169" t="s">
        <v>112</v>
      </c>
      <c r="I76" s="181">
        <f t="shared" si="0"/>
        <v>42777</v>
      </c>
      <c r="J76" s="56" t="s">
        <v>18</v>
      </c>
      <c r="K76" s="169" t="s">
        <v>14</v>
      </c>
      <c r="L76" s="171" t="s">
        <v>4206</v>
      </c>
      <c r="M76" s="56" t="s">
        <v>4207</v>
      </c>
      <c r="N76" s="61"/>
      <c r="O76" s="56" t="s">
        <v>4208</v>
      </c>
      <c r="P76" s="172" t="s">
        <v>116</v>
      </c>
      <c r="Q76" s="173">
        <v>42748</v>
      </c>
      <c r="R76" s="61"/>
      <c r="S76" s="61"/>
      <c r="T76" s="61"/>
      <c r="U76" s="66"/>
      <c r="V76" s="61"/>
      <c r="W76" s="61"/>
      <c r="X76" s="66"/>
      <c r="Y76" s="57">
        <v>43073</v>
      </c>
      <c r="Z76" s="75"/>
      <c r="AA76" s="95"/>
      <c r="AB76" s="183"/>
      <c r="AC76" s="175"/>
      <c r="AD76" s="176"/>
      <c r="AE76" s="67" t="str">
        <f t="shared" si="1"/>
        <v>Jan</v>
      </c>
      <c r="AF76" s="68" t="str">
        <f t="shared" si="2"/>
        <v>Dec</v>
      </c>
      <c r="AG76" s="177">
        <f t="shared" si="3"/>
        <v>326</v>
      </c>
      <c r="AH76" s="178">
        <v>42777</v>
      </c>
      <c r="AI76" s="105">
        <f ca="1"/>
        <v>-1212</v>
      </c>
      <c r="AJ76" s="105" t="str">
        <v>2017</v>
      </c>
      <c r="AK76" s="178">
        <f t="shared" si="4"/>
        <v>42757</v>
      </c>
    </row>
    <row r="77" spans="1:37" ht="14.4">
      <c r="A77" s="179" t="s">
        <v>4212</v>
      </c>
      <c r="B77" s="56" t="s">
        <v>89</v>
      </c>
      <c r="C77" s="57">
        <v>42746</v>
      </c>
      <c r="D77" s="56" t="s">
        <v>1027</v>
      </c>
      <c r="E77" s="169" t="s">
        <v>112</v>
      </c>
      <c r="F77" s="180" t="s">
        <v>106</v>
      </c>
      <c r="G77" s="168" t="s">
        <v>113</v>
      </c>
      <c r="H77" s="169" t="s">
        <v>112</v>
      </c>
      <c r="I77" s="181">
        <f t="shared" si="0"/>
        <v>42776</v>
      </c>
      <c r="J77" s="56" t="s">
        <v>18</v>
      </c>
      <c r="K77" s="169" t="s">
        <v>14</v>
      </c>
      <c r="L77" s="171" t="s">
        <v>302</v>
      </c>
      <c r="M77" s="56" t="s">
        <v>4214</v>
      </c>
      <c r="N77" s="61"/>
      <c r="O77" s="56" t="s">
        <v>4217</v>
      </c>
      <c r="P77" s="172" t="s">
        <v>116</v>
      </c>
      <c r="Q77" s="173">
        <v>42748</v>
      </c>
      <c r="R77" s="61"/>
      <c r="S77" s="61"/>
      <c r="T77" s="61"/>
      <c r="U77" s="66"/>
      <c r="V77" s="61"/>
      <c r="W77" s="61"/>
      <c r="X77" s="66"/>
      <c r="Y77" s="57">
        <v>43073</v>
      </c>
      <c r="Z77" s="75"/>
      <c r="AA77" s="95"/>
      <c r="AB77" s="183"/>
      <c r="AC77" s="175"/>
      <c r="AD77" s="176"/>
      <c r="AE77" s="67" t="str">
        <f t="shared" si="1"/>
        <v>Jan</v>
      </c>
      <c r="AF77" s="68" t="str">
        <f t="shared" si="2"/>
        <v>Dec</v>
      </c>
      <c r="AG77" s="177">
        <f t="shared" si="3"/>
        <v>327</v>
      </c>
      <c r="AH77" s="178">
        <v>42776</v>
      </c>
      <c r="AI77" s="105">
        <f ca="1"/>
        <v>-1213</v>
      </c>
      <c r="AJ77" s="105" t="str">
        <v>2017</v>
      </c>
      <c r="AK77" s="178">
        <f t="shared" si="4"/>
        <v>42756</v>
      </c>
    </row>
    <row r="78" spans="1:37" ht="14.4">
      <c r="A78" s="179" t="s">
        <v>4219</v>
      </c>
      <c r="B78" s="56" t="s">
        <v>89</v>
      </c>
      <c r="C78" s="57">
        <v>42744</v>
      </c>
      <c r="D78" s="56" t="s">
        <v>1027</v>
      </c>
      <c r="E78" s="169" t="s">
        <v>112</v>
      </c>
      <c r="F78" s="180" t="s">
        <v>106</v>
      </c>
      <c r="G78" s="168" t="s">
        <v>113</v>
      </c>
      <c r="H78" s="169" t="s">
        <v>112</v>
      </c>
      <c r="I78" s="181">
        <f t="shared" si="0"/>
        <v>42774</v>
      </c>
      <c r="J78" s="56" t="s">
        <v>18</v>
      </c>
      <c r="K78" s="169" t="s">
        <v>14</v>
      </c>
      <c r="L78" s="171" t="s">
        <v>302</v>
      </c>
      <c r="M78" s="56" t="s">
        <v>4220</v>
      </c>
      <c r="N78" s="56" t="s">
        <v>27</v>
      </c>
      <c r="O78" s="56" t="s">
        <v>4221</v>
      </c>
      <c r="P78" s="172" t="s">
        <v>17</v>
      </c>
      <c r="Q78" s="173">
        <v>42748</v>
      </c>
      <c r="R78" s="61"/>
      <c r="S78" s="61"/>
      <c r="T78" s="61"/>
      <c r="U78" s="66"/>
      <c r="V78" s="61"/>
      <c r="W78" s="61"/>
      <c r="X78" s="66"/>
      <c r="Y78" s="57">
        <v>43073</v>
      </c>
      <c r="Z78" s="75"/>
      <c r="AA78" s="95"/>
      <c r="AB78" s="183"/>
      <c r="AC78" s="175"/>
      <c r="AD78" s="176"/>
      <c r="AE78" s="67" t="str">
        <f t="shared" si="1"/>
        <v>Jan</v>
      </c>
      <c r="AF78" s="68" t="str">
        <f t="shared" si="2"/>
        <v>Dec</v>
      </c>
      <c r="AG78" s="177">
        <f t="shared" si="3"/>
        <v>329</v>
      </c>
      <c r="AH78" s="178">
        <v>42774</v>
      </c>
      <c r="AI78" s="105">
        <f ca="1"/>
        <v>-1215</v>
      </c>
      <c r="AJ78" s="105" t="str">
        <v>2017</v>
      </c>
      <c r="AK78" s="178">
        <f t="shared" si="4"/>
        <v>42754</v>
      </c>
    </row>
    <row r="79" spans="1:37" ht="14.4">
      <c r="A79" s="179" t="s">
        <v>4222</v>
      </c>
      <c r="B79" s="56" t="s">
        <v>89</v>
      </c>
      <c r="C79" s="57">
        <v>42748</v>
      </c>
      <c r="D79" s="56" t="s">
        <v>90</v>
      </c>
      <c r="E79" s="169" t="s">
        <v>140</v>
      </c>
      <c r="F79" s="180" t="s">
        <v>106</v>
      </c>
      <c r="G79" s="168" t="s">
        <v>107</v>
      </c>
      <c r="H79" s="169" t="s">
        <v>140</v>
      </c>
      <c r="I79" s="181">
        <f t="shared" si="0"/>
        <v>42778</v>
      </c>
      <c r="J79" s="61"/>
      <c r="K79" s="184"/>
      <c r="L79" s="171" t="s">
        <v>4224</v>
      </c>
      <c r="M79" s="56" t="s">
        <v>4225</v>
      </c>
      <c r="N79" s="56" t="s">
        <v>29</v>
      </c>
      <c r="O79" s="56" t="s">
        <v>4226</v>
      </c>
      <c r="P79" s="172" t="s">
        <v>17</v>
      </c>
      <c r="Q79" s="182"/>
      <c r="R79" s="61"/>
      <c r="S79" s="61"/>
      <c r="T79" s="61"/>
      <c r="U79" s="66"/>
      <c r="V79" s="61"/>
      <c r="W79" s="61"/>
      <c r="X79" s="56" t="s">
        <v>18</v>
      </c>
      <c r="Y79" s="57">
        <v>43073</v>
      </c>
      <c r="Z79" s="75"/>
      <c r="AA79" s="64" t="s">
        <v>4229</v>
      </c>
      <c r="AB79" s="183"/>
      <c r="AC79" s="175"/>
      <c r="AD79" s="176"/>
      <c r="AE79" s="67" t="str">
        <f t="shared" si="1"/>
        <v>Jan</v>
      </c>
      <c r="AF79" s="68" t="str">
        <f t="shared" si="2"/>
        <v>Dec</v>
      </c>
      <c r="AG79" s="177">
        <f t="shared" si="3"/>
        <v>325</v>
      </c>
      <c r="AH79" s="178">
        <v>42778</v>
      </c>
      <c r="AI79" s="105">
        <f ca="1"/>
        <v>-1211</v>
      </c>
      <c r="AJ79" s="105" t="str">
        <v>2017</v>
      </c>
      <c r="AK79" s="178">
        <f t="shared" si="4"/>
        <v>42758</v>
      </c>
    </row>
    <row r="80" spans="1:37" ht="14.4">
      <c r="A80" s="179" t="s">
        <v>4231</v>
      </c>
      <c r="B80" s="56" t="s">
        <v>89</v>
      </c>
      <c r="C80" s="57">
        <v>42748</v>
      </c>
      <c r="D80" s="56" t="s">
        <v>90</v>
      </c>
      <c r="E80" s="169" t="s">
        <v>140</v>
      </c>
      <c r="F80" s="180" t="s">
        <v>106</v>
      </c>
      <c r="G80" s="168" t="s">
        <v>107</v>
      </c>
      <c r="H80" s="169" t="s">
        <v>140</v>
      </c>
      <c r="I80" s="181">
        <f t="shared" si="0"/>
        <v>42778</v>
      </c>
      <c r="J80" s="61"/>
      <c r="K80" s="184"/>
      <c r="L80" s="171" t="s">
        <v>4233</v>
      </c>
      <c r="M80" s="56" t="s">
        <v>4234</v>
      </c>
      <c r="N80" s="56" t="s">
        <v>39</v>
      </c>
      <c r="O80" s="56" t="s">
        <v>4235</v>
      </c>
      <c r="P80" s="172" t="s">
        <v>21</v>
      </c>
      <c r="Q80" s="182"/>
      <c r="R80" s="61"/>
      <c r="S80" s="61"/>
      <c r="T80" s="61"/>
      <c r="U80" s="66"/>
      <c r="V80" s="61"/>
      <c r="W80" s="61"/>
      <c r="X80" s="56" t="s">
        <v>18</v>
      </c>
      <c r="Y80" s="57">
        <v>43073</v>
      </c>
      <c r="Z80" s="75"/>
      <c r="AA80" s="64" t="s">
        <v>4238</v>
      </c>
      <c r="AB80" s="183"/>
      <c r="AC80" s="175"/>
      <c r="AD80" s="176"/>
      <c r="AE80" s="67" t="str">
        <f t="shared" si="1"/>
        <v>Jan</v>
      </c>
      <c r="AF80" s="68" t="str">
        <f t="shared" si="2"/>
        <v>Dec</v>
      </c>
      <c r="AG80" s="177">
        <f t="shared" si="3"/>
        <v>325</v>
      </c>
      <c r="AH80" s="178">
        <v>42778</v>
      </c>
      <c r="AI80" s="105">
        <f ca="1"/>
        <v>-1211</v>
      </c>
      <c r="AJ80" s="105" t="str">
        <v>2017</v>
      </c>
      <c r="AK80" s="178">
        <f t="shared" si="4"/>
        <v>42758</v>
      </c>
    </row>
    <row r="81" spans="1:37" ht="14.4">
      <c r="A81" s="179" t="s">
        <v>4240</v>
      </c>
      <c r="B81" s="56" t="s">
        <v>89</v>
      </c>
      <c r="C81" s="57">
        <v>42748</v>
      </c>
      <c r="D81" s="56" t="s">
        <v>90</v>
      </c>
      <c r="E81" s="169" t="s">
        <v>3794</v>
      </c>
      <c r="F81" s="180" t="s">
        <v>214</v>
      </c>
      <c r="G81" s="168" t="s">
        <v>214</v>
      </c>
      <c r="H81" s="169" t="s">
        <v>3785</v>
      </c>
      <c r="I81" s="170">
        <f t="shared" si="0"/>
        <v>42778</v>
      </c>
      <c r="J81" s="56" t="s">
        <v>18</v>
      </c>
      <c r="K81" s="169" t="s">
        <v>14</v>
      </c>
      <c r="L81" s="171" t="s">
        <v>4241</v>
      </c>
      <c r="M81" s="56" t="s">
        <v>108</v>
      </c>
      <c r="N81" s="56" t="s">
        <v>395</v>
      </c>
      <c r="O81" s="56" t="s">
        <v>108</v>
      </c>
      <c r="P81" s="172" t="s">
        <v>96</v>
      </c>
      <c r="Q81" s="173"/>
      <c r="R81" s="56" t="s">
        <v>14</v>
      </c>
      <c r="S81" s="56"/>
      <c r="T81" s="56"/>
      <c r="U81" s="56" t="s">
        <v>108</v>
      </c>
      <c r="V81" s="56" t="s">
        <v>108</v>
      </c>
      <c r="W81" s="61"/>
      <c r="X81" s="56" t="s">
        <v>14</v>
      </c>
      <c r="Y81" s="57">
        <v>43073</v>
      </c>
      <c r="Z81" s="63" t="s">
        <v>108</v>
      </c>
      <c r="AA81" s="64" t="s">
        <v>4242</v>
      </c>
      <c r="AB81" s="174" t="s">
        <v>224</v>
      </c>
      <c r="AC81" s="175"/>
      <c r="AD81" s="176"/>
      <c r="AE81" s="67" t="str">
        <f t="shared" si="1"/>
        <v>Jan</v>
      </c>
      <c r="AF81" s="68" t="str">
        <f t="shared" si="2"/>
        <v>Dec</v>
      </c>
      <c r="AG81" s="177">
        <f t="shared" si="3"/>
        <v>325</v>
      </c>
      <c r="AH81" s="178">
        <v>42778</v>
      </c>
      <c r="AI81" s="105">
        <f ca="1"/>
        <v>-1211</v>
      </c>
      <c r="AJ81" s="105" t="str">
        <v>2017</v>
      </c>
      <c r="AK81" s="178">
        <f t="shared" si="4"/>
        <v>42758</v>
      </c>
    </row>
    <row r="82" spans="1:37" ht="14.4">
      <c r="A82" s="179" t="s">
        <v>4243</v>
      </c>
      <c r="B82" s="56" t="s">
        <v>89</v>
      </c>
      <c r="C82" s="57">
        <v>42748</v>
      </c>
      <c r="D82" s="56" t="s">
        <v>90</v>
      </c>
      <c r="E82" s="169" t="s">
        <v>3794</v>
      </c>
      <c r="F82" s="180" t="s">
        <v>214</v>
      </c>
      <c r="G82" s="168" t="s">
        <v>214</v>
      </c>
      <c r="H82" s="169" t="s">
        <v>3785</v>
      </c>
      <c r="I82" s="170">
        <f t="shared" si="0"/>
        <v>42778</v>
      </c>
      <c r="J82" s="56" t="s">
        <v>108</v>
      </c>
      <c r="K82" s="169" t="s">
        <v>108</v>
      </c>
      <c r="L82" s="171" t="s">
        <v>4244</v>
      </c>
      <c r="M82" s="56" t="s">
        <v>4245</v>
      </c>
      <c r="N82" s="61"/>
      <c r="O82" s="56" t="s">
        <v>108</v>
      </c>
      <c r="P82" s="172" t="s">
        <v>96</v>
      </c>
      <c r="Q82" s="173"/>
      <c r="R82" s="56" t="s">
        <v>14</v>
      </c>
      <c r="S82" s="56"/>
      <c r="T82" s="56"/>
      <c r="U82" s="56" t="s">
        <v>108</v>
      </c>
      <c r="V82" s="56" t="s">
        <v>108</v>
      </c>
      <c r="W82" s="61"/>
      <c r="X82" s="56" t="s">
        <v>14</v>
      </c>
      <c r="Y82" s="57">
        <v>43073</v>
      </c>
      <c r="Z82" s="63" t="s">
        <v>108</v>
      </c>
      <c r="AA82" s="64" t="s">
        <v>4246</v>
      </c>
      <c r="AB82" s="174" t="s">
        <v>242</v>
      </c>
      <c r="AC82" s="175"/>
      <c r="AD82" s="176"/>
      <c r="AE82" s="67" t="str">
        <f t="shared" si="1"/>
        <v>Jan</v>
      </c>
      <c r="AF82" s="68" t="str">
        <f t="shared" si="2"/>
        <v>Dec</v>
      </c>
      <c r="AG82" s="177">
        <f t="shared" si="3"/>
        <v>325</v>
      </c>
      <c r="AH82" s="178">
        <v>42778</v>
      </c>
      <c r="AI82" s="105">
        <f ca="1"/>
        <v>-1211</v>
      </c>
      <c r="AJ82" s="105" t="str">
        <v>2017</v>
      </c>
      <c r="AK82" s="178">
        <f t="shared" si="4"/>
        <v>42758</v>
      </c>
    </row>
    <row r="83" spans="1:37" ht="14.4">
      <c r="A83" s="179" t="s">
        <v>4247</v>
      </c>
      <c r="B83" s="56" t="s">
        <v>89</v>
      </c>
      <c r="C83" s="57">
        <v>42748</v>
      </c>
      <c r="D83" s="56" t="s">
        <v>90</v>
      </c>
      <c r="E83" s="169" t="s">
        <v>3794</v>
      </c>
      <c r="F83" s="180" t="s">
        <v>214</v>
      </c>
      <c r="G83" s="168" t="s">
        <v>3858</v>
      </c>
      <c r="H83" s="169" t="s">
        <v>3859</v>
      </c>
      <c r="I83" s="170">
        <f t="shared" si="0"/>
        <v>42778</v>
      </c>
      <c r="J83" s="56" t="s">
        <v>18</v>
      </c>
      <c r="K83" s="169" t="s">
        <v>18</v>
      </c>
      <c r="L83" s="171" t="s">
        <v>4248</v>
      </c>
      <c r="M83" s="56" t="s">
        <v>108</v>
      </c>
      <c r="N83" s="56" t="s">
        <v>355</v>
      </c>
      <c r="O83" s="56" t="s">
        <v>4249</v>
      </c>
      <c r="P83" s="172" t="s">
        <v>96</v>
      </c>
      <c r="Q83" s="173"/>
      <c r="R83" s="56" t="s">
        <v>18</v>
      </c>
      <c r="S83" s="56"/>
      <c r="T83" s="56"/>
      <c r="U83" s="56" t="s">
        <v>108</v>
      </c>
      <c r="V83" s="56" t="s">
        <v>108</v>
      </c>
      <c r="W83" s="61"/>
      <c r="X83" s="56" t="s">
        <v>18</v>
      </c>
      <c r="Y83" s="57">
        <v>43073</v>
      </c>
      <c r="Z83" s="63" t="s">
        <v>108</v>
      </c>
      <c r="AA83" s="64" t="s">
        <v>4250</v>
      </c>
      <c r="AB83" s="174" t="s">
        <v>97</v>
      </c>
      <c r="AC83" s="175"/>
      <c r="AD83" s="176"/>
      <c r="AE83" s="67" t="str">
        <f t="shared" si="1"/>
        <v>Jan</v>
      </c>
      <c r="AF83" s="68" t="str">
        <f t="shared" si="2"/>
        <v>Dec</v>
      </c>
      <c r="AG83" s="177">
        <f t="shared" si="3"/>
        <v>325</v>
      </c>
      <c r="AH83" s="178">
        <v>42778</v>
      </c>
      <c r="AI83" s="105">
        <f ca="1"/>
        <v>-1211</v>
      </c>
      <c r="AJ83" s="105" t="str">
        <v>2017</v>
      </c>
      <c r="AK83" s="178">
        <f t="shared" si="4"/>
        <v>42758</v>
      </c>
    </row>
    <row r="84" spans="1:37" ht="14.4">
      <c r="A84" s="179" t="s">
        <v>4251</v>
      </c>
      <c r="B84" s="56" t="s">
        <v>89</v>
      </c>
      <c r="C84" s="57">
        <v>42748</v>
      </c>
      <c r="D84" s="56" t="s">
        <v>90</v>
      </c>
      <c r="E84" s="169" t="s">
        <v>3794</v>
      </c>
      <c r="F84" s="180" t="s">
        <v>214</v>
      </c>
      <c r="G84" s="168" t="s">
        <v>4252</v>
      </c>
      <c r="H84" s="169" t="s">
        <v>2445</v>
      </c>
      <c r="I84" s="170">
        <f t="shared" si="0"/>
        <v>42778</v>
      </c>
      <c r="J84" s="56" t="s">
        <v>18</v>
      </c>
      <c r="K84" s="169" t="s">
        <v>18</v>
      </c>
      <c r="L84" s="171" t="s">
        <v>4253</v>
      </c>
      <c r="M84" s="56" t="s">
        <v>108</v>
      </c>
      <c r="N84" s="56" t="s">
        <v>27</v>
      </c>
      <c r="O84" s="56" t="s">
        <v>108</v>
      </c>
      <c r="P84" s="172" t="s">
        <v>96</v>
      </c>
      <c r="Q84" s="173"/>
      <c r="R84" s="56" t="s">
        <v>18</v>
      </c>
      <c r="S84" s="56"/>
      <c r="T84" s="56"/>
      <c r="U84" s="56" t="s">
        <v>108</v>
      </c>
      <c r="V84" s="56" t="s">
        <v>108</v>
      </c>
      <c r="W84" s="61"/>
      <c r="X84" s="56" t="s">
        <v>18</v>
      </c>
      <c r="Y84" s="57">
        <v>43073</v>
      </c>
      <c r="Z84" s="63" t="s">
        <v>108</v>
      </c>
      <c r="AA84" s="64" t="s">
        <v>4254</v>
      </c>
      <c r="AB84" s="174" t="s">
        <v>97</v>
      </c>
      <c r="AC84" s="175"/>
      <c r="AD84" s="176"/>
      <c r="AE84" s="67" t="str">
        <f t="shared" si="1"/>
        <v>Jan</v>
      </c>
      <c r="AF84" s="68" t="str">
        <f t="shared" si="2"/>
        <v>Dec</v>
      </c>
      <c r="AG84" s="177">
        <f t="shared" si="3"/>
        <v>325</v>
      </c>
      <c r="AH84" s="178">
        <v>42778</v>
      </c>
      <c r="AI84" s="105">
        <f ca="1"/>
        <v>-1211</v>
      </c>
      <c r="AJ84" s="105" t="str">
        <v>2017</v>
      </c>
      <c r="AK84" s="178">
        <f t="shared" si="4"/>
        <v>42758</v>
      </c>
    </row>
    <row r="85" spans="1:37" ht="14.4">
      <c r="A85" s="179" t="s">
        <v>4255</v>
      </c>
      <c r="B85" s="56" t="s">
        <v>89</v>
      </c>
      <c r="C85" s="57">
        <v>42746</v>
      </c>
      <c r="D85" s="56" t="s">
        <v>1027</v>
      </c>
      <c r="E85" s="169" t="s">
        <v>140</v>
      </c>
      <c r="F85" s="180" t="s">
        <v>106</v>
      </c>
      <c r="G85" s="168" t="s">
        <v>107</v>
      </c>
      <c r="H85" s="169" t="s">
        <v>140</v>
      </c>
      <c r="I85" s="181">
        <f t="shared" si="0"/>
        <v>42776</v>
      </c>
      <c r="J85" s="61"/>
      <c r="K85" s="184"/>
      <c r="L85" s="171" t="s">
        <v>302</v>
      </c>
      <c r="M85" s="56" t="s">
        <v>4256</v>
      </c>
      <c r="N85" s="56" t="s">
        <v>132</v>
      </c>
      <c r="O85" s="56" t="s">
        <v>4257</v>
      </c>
      <c r="P85" s="185"/>
      <c r="Q85" s="182"/>
      <c r="R85" s="61"/>
      <c r="S85" s="61"/>
      <c r="T85" s="61"/>
      <c r="U85" s="66"/>
      <c r="V85" s="61"/>
      <c r="W85" s="61"/>
      <c r="X85" s="66"/>
      <c r="Y85" s="57">
        <v>43073</v>
      </c>
      <c r="Z85" s="75"/>
      <c r="AA85" s="64" t="s">
        <v>4258</v>
      </c>
      <c r="AB85" s="183"/>
      <c r="AC85" s="175"/>
      <c r="AD85" s="176"/>
      <c r="AE85" s="67" t="str">
        <f t="shared" si="1"/>
        <v>Jan</v>
      </c>
      <c r="AF85" s="68" t="str">
        <f t="shared" si="2"/>
        <v>Dec</v>
      </c>
      <c r="AG85" s="177">
        <f t="shared" si="3"/>
        <v>327</v>
      </c>
      <c r="AH85" s="178">
        <v>42776</v>
      </c>
      <c r="AI85" s="105">
        <f ca="1"/>
        <v>-1213</v>
      </c>
      <c r="AJ85" s="105" t="str">
        <v>2017</v>
      </c>
      <c r="AK85" s="178">
        <f t="shared" si="4"/>
        <v>42756</v>
      </c>
    </row>
    <row r="86" spans="1:37" ht="14.4">
      <c r="A86" s="179" t="s">
        <v>4259</v>
      </c>
      <c r="B86" s="56" t="s">
        <v>89</v>
      </c>
      <c r="C86" s="57">
        <v>42746</v>
      </c>
      <c r="D86" s="56" t="s">
        <v>90</v>
      </c>
      <c r="E86" s="169" t="s">
        <v>3969</v>
      </c>
      <c r="F86" s="180" t="s">
        <v>214</v>
      </c>
      <c r="G86" s="168" t="s">
        <v>4260</v>
      </c>
      <c r="H86" s="169" t="s">
        <v>3969</v>
      </c>
      <c r="I86" s="181">
        <f t="shared" si="0"/>
        <v>42776</v>
      </c>
      <c r="J86" s="61"/>
      <c r="K86" s="184"/>
      <c r="L86" s="171" t="s">
        <v>94</v>
      </c>
      <c r="M86" s="56" t="s">
        <v>4261</v>
      </c>
      <c r="N86" s="56" t="s">
        <v>137</v>
      </c>
      <c r="O86" s="56" t="s">
        <v>4262</v>
      </c>
      <c r="P86" s="172" t="s">
        <v>96</v>
      </c>
      <c r="Q86" s="182"/>
      <c r="R86" s="61"/>
      <c r="S86" s="61"/>
      <c r="T86" s="56" t="s">
        <v>18</v>
      </c>
      <c r="U86" s="56">
        <v>42747</v>
      </c>
      <c r="V86" s="61"/>
      <c r="W86" s="61"/>
      <c r="X86" s="56" t="s">
        <v>18</v>
      </c>
      <c r="Y86" s="57">
        <v>43073</v>
      </c>
      <c r="Z86" s="75"/>
      <c r="AA86" s="64" t="s">
        <v>4263</v>
      </c>
      <c r="AB86" s="183"/>
      <c r="AC86" s="175"/>
      <c r="AD86" s="176"/>
      <c r="AE86" s="67" t="str">
        <f t="shared" si="1"/>
        <v>Jan</v>
      </c>
      <c r="AF86" s="68" t="str">
        <f t="shared" si="2"/>
        <v>Dec</v>
      </c>
      <c r="AG86" s="177">
        <f t="shared" si="3"/>
        <v>327</v>
      </c>
      <c r="AH86" s="178">
        <v>42776</v>
      </c>
      <c r="AI86" s="105">
        <f ca="1"/>
        <v>-1213</v>
      </c>
      <c r="AJ86" s="105" t="str">
        <v>2017</v>
      </c>
      <c r="AK86" s="178">
        <f t="shared" si="4"/>
        <v>42756</v>
      </c>
    </row>
    <row r="87" spans="1:37" ht="14.4">
      <c r="A87" s="179" t="s">
        <v>4264</v>
      </c>
      <c r="B87" s="56" t="s">
        <v>89</v>
      </c>
      <c r="C87" s="57">
        <v>42752</v>
      </c>
      <c r="D87" s="56" t="s">
        <v>90</v>
      </c>
      <c r="E87" s="169" t="s">
        <v>91</v>
      </c>
      <c r="F87" s="180" t="s">
        <v>214</v>
      </c>
      <c r="G87" s="168" t="s">
        <v>3693</v>
      </c>
      <c r="H87" s="169" t="s">
        <v>3694</v>
      </c>
      <c r="I87" s="181">
        <f t="shared" si="0"/>
        <v>42782</v>
      </c>
      <c r="J87" s="56" t="s">
        <v>18</v>
      </c>
      <c r="K87" s="169" t="s">
        <v>14</v>
      </c>
      <c r="L87" s="171" t="s">
        <v>4265</v>
      </c>
      <c r="M87" s="56" t="s">
        <v>4266</v>
      </c>
      <c r="N87" s="56" t="s">
        <v>95</v>
      </c>
      <c r="O87" s="56" t="s">
        <v>4267</v>
      </c>
      <c r="P87" s="172" t="s">
        <v>96</v>
      </c>
      <c r="Q87" s="182"/>
      <c r="R87" s="61"/>
      <c r="S87" s="61"/>
      <c r="T87" s="61"/>
      <c r="U87" s="66"/>
      <c r="V87" s="61"/>
      <c r="W87" s="61"/>
      <c r="X87" s="56" t="s">
        <v>18</v>
      </c>
      <c r="Y87" s="57">
        <v>43073</v>
      </c>
      <c r="Z87" s="75"/>
      <c r="AA87" s="64" t="s">
        <v>4268</v>
      </c>
      <c r="AB87" s="174" t="s">
        <v>3709</v>
      </c>
      <c r="AC87" s="175"/>
      <c r="AD87" s="176"/>
      <c r="AE87" s="67" t="str">
        <f t="shared" si="1"/>
        <v>Jan</v>
      </c>
      <c r="AF87" s="68" t="str">
        <f t="shared" si="2"/>
        <v>Dec</v>
      </c>
      <c r="AG87" s="177">
        <f t="shared" si="3"/>
        <v>321</v>
      </c>
      <c r="AH87" s="178">
        <v>42782</v>
      </c>
      <c r="AI87" s="105">
        <f ca="1"/>
        <v>-1207</v>
      </c>
      <c r="AJ87" s="105" t="str">
        <v>2017</v>
      </c>
      <c r="AK87" s="178">
        <f t="shared" si="4"/>
        <v>42762</v>
      </c>
    </row>
    <row r="88" spans="1:37" ht="14.4">
      <c r="A88" s="179" t="s">
        <v>4270</v>
      </c>
      <c r="B88" s="56" t="s">
        <v>89</v>
      </c>
      <c r="C88" s="57">
        <v>42753</v>
      </c>
      <c r="D88" s="56" t="s">
        <v>90</v>
      </c>
      <c r="E88" s="169" t="s">
        <v>3794</v>
      </c>
      <c r="F88" s="180" t="s">
        <v>214</v>
      </c>
      <c r="G88" s="168" t="s">
        <v>4271</v>
      </c>
      <c r="H88" s="169" t="s">
        <v>4272</v>
      </c>
      <c r="I88" s="170">
        <f t="shared" si="0"/>
        <v>42783</v>
      </c>
      <c r="J88" s="56" t="s">
        <v>18</v>
      </c>
      <c r="K88" s="169" t="s">
        <v>14</v>
      </c>
      <c r="L88" s="171" t="s">
        <v>4274</v>
      </c>
      <c r="M88" s="56" t="s">
        <v>108</v>
      </c>
      <c r="N88" s="56" t="s">
        <v>96</v>
      </c>
      <c r="O88" s="56" t="s">
        <v>108</v>
      </c>
      <c r="P88" s="172" t="s">
        <v>96</v>
      </c>
      <c r="Q88" s="173"/>
      <c r="R88" s="56" t="s">
        <v>18</v>
      </c>
      <c r="S88" s="56"/>
      <c r="T88" s="56"/>
      <c r="U88" s="56" t="s">
        <v>108</v>
      </c>
      <c r="V88" s="56" t="s">
        <v>108</v>
      </c>
      <c r="W88" s="61"/>
      <c r="X88" s="56" t="s">
        <v>14</v>
      </c>
      <c r="Y88" s="57">
        <v>43073</v>
      </c>
      <c r="Z88" s="63" t="s">
        <v>108</v>
      </c>
      <c r="AA88" s="64" t="s">
        <v>4277</v>
      </c>
      <c r="AB88" s="174" t="s">
        <v>3872</v>
      </c>
      <c r="AC88" s="175"/>
      <c r="AD88" s="176"/>
      <c r="AE88" s="67" t="str">
        <f t="shared" si="1"/>
        <v>Jan</v>
      </c>
      <c r="AF88" s="68" t="str">
        <f t="shared" si="2"/>
        <v>Dec</v>
      </c>
      <c r="AG88" s="177">
        <f t="shared" si="3"/>
        <v>320</v>
      </c>
      <c r="AH88" s="178">
        <v>42783</v>
      </c>
      <c r="AI88" s="105">
        <f ca="1"/>
        <v>-1206</v>
      </c>
      <c r="AJ88" s="105" t="str">
        <v>2017</v>
      </c>
      <c r="AK88" s="178">
        <f t="shared" si="4"/>
        <v>42763</v>
      </c>
    </row>
    <row r="89" spans="1:37" ht="14.4">
      <c r="A89" s="179" t="s">
        <v>4279</v>
      </c>
      <c r="B89" s="56" t="s">
        <v>89</v>
      </c>
      <c r="C89" s="57">
        <v>42753</v>
      </c>
      <c r="D89" s="56" t="s">
        <v>90</v>
      </c>
      <c r="E89" s="169" t="s">
        <v>3794</v>
      </c>
      <c r="F89" s="180" t="s">
        <v>214</v>
      </c>
      <c r="G89" s="168" t="s">
        <v>4281</v>
      </c>
      <c r="H89" s="169" t="s">
        <v>4282</v>
      </c>
      <c r="I89" s="170">
        <f t="shared" si="0"/>
        <v>42783</v>
      </c>
      <c r="J89" s="56" t="s">
        <v>18</v>
      </c>
      <c r="K89" s="169" t="s">
        <v>14</v>
      </c>
      <c r="L89" s="171" t="s">
        <v>4283</v>
      </c>
      <c r="M89" s="56" t="s">
        <v>108</v>
      </c>
      <c r="N89" s="56" t="s">
        <v>395</v>
      </c>
      <c r="O89" s="56" t="s">
        <v>108</v>
      </c>
      <c r="P89" s="172" t="s">
        <v>96</v>
      </c>
      <c r="Q89" s="173"/>
      <c r="R89" s="56" t="s">
        <v>14</v>
      </c>
      <c r="S89" s="56"/>
      <c r="T89" s="56"/>
      <c r="U89" s="56" t="s">
        <v>108</v>
      </c>
      <c r="V89" s="56" t="s">
        <v>108</v>
      </c>
      <c r="W89" s="61"/>
      <c r="X89" s="56" t="s">
        <v>14</v>
      </c>
      <c r="Y89" s="57">
        <v>43073</v>
      </c>
      <c r="Z89" s="63" t="s">
        <v>108</v>
      </c>
      <c r="AA89" s="64" t="s">
        <v>4285</v>
      </c>
      <c r="AB89" s="174" t="s">
        <v>3872</v>
      </c>
      <c r="AC89" s="175"/>
      <c r="AD89" s="176"/>
      <c r="AE89" s="67" t="str">
        <f t="shared" si="1"/>
        <v>Jan</v>
      </c>
      <c r="AF89" s="68" t="str">
        <f t="shared" si="2"/>
        <v>Dec</v>
      </c>
      <c r="AG89" s="177">
        <f t="shared" si="3"/>
        <v>320</v>
      </c>
      <c r="AH89" s="178">
        <v>42783</v>
      </c>
      <c r="AI89" s="105">
        <f ca="1"/>
        <v>-1206</v>
      </c>
      <c r="AJ89" s="105" t="str">
        <v>2017</v>
      </c>
      <c r="AK89" s="178">
        <f t="shared" si="4"/>
        <v>42763</v>
      </c>
    </row>
    <row r="90" spans="1:37" ht="14.4">
      <c r="A90" s="179" t="s">
        <v>4287</v>
      </c>
      <c r="B90" s="56" t="s">
        <v>89</v>
      </c>
      <c r="C90" s="57">
        <v>42753</v>
      </c>
      <c r="D90" s="56" t="s">
        <v>1027</v>
      </c>
      <c r="E90" s="169" t="s">
        <v>3794</v>
      </c>
      <c r="F90" s="180" t="s">
        <v>214</v>
      </c>
      <c r="G90" s="168" t="s">
        <v>4288</v>
      </c>
      <c r="H90" s="169" t="s">
        <v>4289</v>
      </c>
      <c r="I90" s="170">
        <f t="shared" si="0"/>
        <v>42783</v>
      </c>
      <c r="J90" s="56" t="s">
        <v>18</v>
      </c>
      <c r="K90" s="169" t="s">
        <v>18</v>
      </c>
      <c r="L90" s="171" t="s">
        <v>4290</v>
      </c>
      <c r="M90" s="56" t="s">
        <v>4291</v>
      </c>
      <c r="N90" s="56" t="s">
        <v>114</v>
      </c>
      <c r="O90" s="56" t="s">
        <v>108</v>
      </c>
      <c r="P90" s="172" t="s">
        <v>96</v>
      </c>
      <c r="Q90" s="173"/>
      <c r="R90" s="56" t="s">
        <v>18</v>
      </c>
      <c r="S90" s="56"/>
      <c r="T90" s="56"/>
      <c r="U90" s="56" t="s">
        <v>108</v>
      </c>
      <c r="V90" s="56" t="s">
        <v>108</v>
      </c>
      <c r="W90" s="61"/>
      <c r="X90" s="56" t="s">
        <v>18</v>
      </c>
      <c r="Y90" s="57">
        <v>43073</v>
      </c>
      <c r="Z90" s="63" t="s">
        <v>108</v>
      </c>
      <c r="AA90" s="64" t="s">
        <v>4293</v>
      </c>
      <c r="AB90" s="174" t="s">
        <v>97</v>
      </c>
      <c r="AC90" s="175"/>
      <c r="AD90" s="176"/>
      <c r="AE90" s="67" t="str">
        <f t="shared" si="1"/>
        <v>Jan</v>
      </c>
      <c r="AF90" s="68" t="str">
        <f t="shared" si="2"/>
        <v>Dec</v>
      </c>
      <c r="AG90" s="177">
        <f t="shared" si="3"/>
        <v>320</v>
      </c>
      <c r="AH90" s="178">
        <v>42783</v>
      </c>
      <c r="AI90" s="105">
        <f ca="1"/>
        <v>-1206</v>
      </c>
      <c r="AJ90" s="105" t="str">
        <v>2017</v>
      </c>
      <c r="AK90" s="178">
        <f t="shared" si="4"/>
        <v>42763</v>
      </c>
    </row>
    <row r="91" spans="1:37" ht="14.4">
      <c r="A91" s="179" t="s">
        <v>4296</v>
      </c>
      <c r="B91" s="56" t="s">
        <v>89</v>
      </c>
      <c r="C91" s="57">
        <v>42752</v>
      </c>
      <c r="D91" s="56" t="s">
        <v>1027</v>
      </c>
      <c r="E91" s="169" t="s">
        <v>112</v>
      </c>
      <c r="F91" s="180" t="s">
        <v>106</v>
      </c>
      <c r="G91" s="168" t="s">
        <v>113</v>
      </c>
      <c r="H91" s="169" t="s">
        <v>112</v>
      </c>
      <c r="I91" s="181">
        <f t="shared" si="0"/>
        <v>42782</v>
      </c>
      <c r="J91" s="56" t="s">
        <v>18</v>
      </c>
      <c r="K91" s="169" t="s">
        <v>14</v>
      </c>
      <c r="L91" s="171" t="s">
        <v>4298</v>
      </c>
      <c r="M91" s="56" t="s">
        <v>4299</v>
      </c>
      <c r="N91" s="61"/>
      <c r="O91" s="56" t="s">
        <v>4300</v>
      </c>
      <c r="P91" s="172" t="s">
        <v>116</v>
      </c>
      <c r="Q91" s="173">
        <v>42753</v>
      </c>
      <c r="R91" s="61"/>
      <c r="S91" s="61"/>
      <c r="T91" s="61"/>
      <c r="U91" s="66"/>
      <c r="V91" s="61"/>
      <c r="W91" s="61"/>
      <c r="X91" s="66"/>
      <c r="Y91" s="57">
        <v>43073</v>
      </c>
      <c r="Z91" s="75"/>
      <c r="AA91" s="64" t="s">
        <v>3338</v>
      </c>
      <c r="AB91" s="183"/>
      <c r="AC91" s="175"/>
      <c r="AD91" s="176"/>
      <c r="AE91" s="67" t="str">
        <f t="shared" si="1"/>
        <v>Jan</v>
      </c>
      <c r="AF91" s="68" t="str">
        <f t="shared" si="2"/>
        <v>Dec</v>
      </c>
      <c r="AG91" s="177">
        <f t="shared" si="3"/>
        <v>321</v>
      </c>
      <c r="AH91" s="178">
        <v>42782</v>
      </c>
      <c r="AI91" s="105">
        <f ca="1"/>
        <v>-1207</v>
      </c>
      <c r="AJ91" s="105" t="str">
        <v>2017</v>
      </c>
      <c r="AK91" s="178">
        <f t="shared" si="4"/>
        <v>42762</v>
      </c>
    </row>
    <row r="92" spans="1:37" ht="14.4">
      <c r="A92" s="179" t="s">
        <v>4321</v>
      </c>
      <c r="B92" s="56" t="s">
        <v>89</v>
      </c>
      <c r="C92" s="57">
        <v>42752</v>
      </c>
      <c r="D92" s="56" t="s">
        <v>1027</v>
      </c>
      <c r="E92" s="169" t="s">
        <v>112</v>
      </c>
      <c r="F92" s="180" t="s">
        <v>106</v>
      </c>
      <c r="G92" s="168" t="s">
        <v>113</v>
      </c>
      <c r="H92" s="169" t="s">
        <v>112</v>
      </c>
      <c r="I92" s="181">
        <f t="shared" si="0"/>
        <v>42782</v>
      </c>
      <c r="J92" s="56" t="s">
        <v>18</v>
      </c>
      <c r="K92" s="169" t="s">
        <v>18</v>
      </c>
      <c r="L92" s="171" t="s">
        <v>302</v>
      </c>
      <c r="M92" s="56" t="s">
        <v>4323</v>
      </c>
      <c r="N92" s="61"/>
      <c r="O92" s="56" t="s">
        <v>4324</v>
      </c>
      <c r="P92" s="172" t="s">
        <v>116</v>
      </c>
      <c r="Q92" s="182"/>
      <c r="R92" s="61"/>
      <c r="S92" s="61"/>
      <c r="T92" s="61"/>
      <c r="U92" s="66"/>
      <c r="V92" s="61"/>
      <c r="W92" s="61"/>
      <c r="X92" s="66"/>
      <c r="Y92" s="57">
        <v>43073</v>
      </c>
      <c r="Z92" s="75"/>
      <c r="AA92" s="64" t="s">
        <v>4326</v>
      </c>
      <c r="AB92" s="183"/>
      <c r="AC92" s="175"/>
      <c r="AD92" s="176"/>
      <c r="AE92" s="67" t="str">
        <f t="shared" si="1"/>
        <v>Jan</v>
      </c>
      <c r="AF92" s="68" t="str">
        <f t="shared" si="2"/>
        <v>Dec</v>
      </c>
      <c r="AG92" s="177">
        <f t="shared" si="3"/>
        <v>321</v>
      </c>
      <c r="AH92" s="178">
        <v>42782</v>
      </c>
      <c r="AI92" s="105">
        <f ca="1"/>
        <v>-1207</v>
      </c>
      <c r="AJ92" s="105" t="str">
        <v>2017</v>
      </c>
      <c r="AK92" s="178">
        <f t="shared" si="4"/>
        <v>42762</v>
      </c>
    </row>
    <row r="93" spans="1:37" ht="14.4">
      <c r="A93" s="179" t="s">
        <v>4328</v>
      </c>
      <c r="B93" s="56" t="s">
        <v>89</v>
      </c>
      <c r="C93" s="57">
        <v>42752</v>
      </c>
      <c r="D93" s="56" t="s">
        <v>131</v>
      </c>
      <c r="E93" s="169" t="s">
        <v>140</v>
      </c>
      <c r="F93" s="180" t="s">
        <v>106</v>
      </c>
      <c r="G93" s="168" t="s">
        <v>107</v>
      </c>
      <c r="H93" s="169" t="s">
        <v>140</v>
      </c>
      <c r="I93" s="181">
        <f t="shared" si="0"/>
        <v>42782</v>
      </c>
      <c r="J93" s="61"/>
      <c r="K93" s="184"/>
      <c r="L93" s="171" t="s">
        <v>1723</v>
      </c>
      <c r="M93" s="56" t="s">
        <v>4330</v>
      </c>
      <c r="N93" s="61"/>
      <c r="O93" s="61"/>
      <c r="P93" s="185"/>
      <c r="Q93" s="182"/>
      <c r="R93" s="61"/>
      <c r="S93" s="61"/>
      <c r="T93" s="61"/>
      <c r="U93" s="66"/>
      <c r="V93" s="61"/>
      <c r="W93" s="61"/>
      <c r="X93" s="66"/>
      <c r="Y93" s="57">
        <v>43073</v>
      </c>
      <c r="Z93" s="75"/>
      <c r="AA93" s="64" t="s">
        <v>4333</v>
      </c>
      <c r="AB93" s="183"/>
      <c r="AC93" s="175"/>
      <c r="AD93" s="176"/>
      <c r="AE93" s="67" t="str">
        <f t="shared" si="1"/>
        <v>Jan</v>
      </c>
      <c r="AF93" s="68" t="str">
        <f t="shared" si="2"/>
        <v>Dec</v>
      </c>
      <c r="AG93" s="177">
        <f t="shared" si="3"/>
        <v>321</v>
      </c>
      <c r="AH93" s="178">
        <v>42782</v>
      </c>
      <c r="AI93" s="105">
        <f ca="1"/>
        <v>-1207</v>
      </c>
      <c r="AJ93" s="105" t="str">
        <v>2017</v>
      </c>
      <c r="AK93" s="178">
        <f t="shared" si="4"/>
        <v>42762</v>
      </c>
    </row>
    <row r="94" spans="1:37" ht="14.4">
      <c r="A94" s="179" t="s">
        <v>4334</v>
      </c>
      <c r="B94" s="56" t="s">
        <v>89</v>
      </c>
      <c r="C94" s="57">
        <v>42752</v>
      </c>
      <c r="D94" s="56" t="s">
        <v>90</v>
      </c>
      <c r="E94" s="169" t="s">
        <v>140</v>
      </c>
      <c r="F94" s="180" t="s">
        <v>106</v>
      </c>
      <c r="G94" s="168" t="s">
        <v>107</v>
      </c>
      <c r="H94" s="169" t="s">
        <v>140</v>
      </c>
      <c r="I94" s="181">
        <f t="shared" si="0"/>
        <v>42782</v>
      </c>
      <c r="J94" s="61"/>
      <c r="K94" s="184"/>
      <c r="L94" s="171" t="s">
        <v>4335</v>
      </c>
      <c r="M94" s="56" t="s">
        <v>4336</v>
      </c>
      <c r="N94" s="56" t="s">
        <v>20</v>
      </c>
      <c r="O94" s="61"/>
      <c r="P94" s="185"/>
      <c r="Q94" s="182"/>
      <c r="R94" s="61"/>
      <c r="S94" s="61"/>
      <c r="T94" s="61"/>
      <c r="U94" s="66"/>
      <c r="V94" s="61"/>
      <c r="W94" s="61"/>
      <c r="X94" s="56" t="s">
        <v>14</v>
      </c>
      <c r="Y94" s="57">
        <v>43073</v>
      </c>
      <c r="Z94" s="75"/>
      <c r="AA94" s="60" t="s">
        <v>537</v>
      </c>
      <c r="AB94" s="183"/>
      <c r="AC94" s="175"/>
      <c r="AD94" s="176"/>
      <c r="AE94" s="67" t="str">
        <f t="shared" si="1"/>
        <v>Jan</v>
      </c>
      <c r="AF94" s="68" t="str">
        <f t="shared" si="2"/>
        <v>Dec</v>
      </c>
      <c r="AG94" s="177">
        <f t="shared" si="3"/>
        <v>321</v>
      </c>
      <c r="AH94" s="178">
        <v>42782</v>
      </c>
      <c r="AI94" s="105">
        <f ca="1"/>
        <v>-1207</v>
      </c>
      <c r="AJ94" s="105" t="str">
        <v>2017</v>
      </c>
      <c r="AK94" s="178">
        <f t="shared" si="4"/>
        <v>42762</v>
      </c>
    </row>
    <row r="95" spans="1:37" ht="14.4">
      <c r="A95" s="179" t="s">
        <v>4339</v>
      </c>
      <c r="B95" s="56" t="s">
        <v>89</v>
      </c>
      <c r="C95" s="57">
        <v>42752</v>
      </c>
      <c r="D95" s="56" t="s">
        <v>90</v>
      </c>
      <c r="E95" s="169" t="s">
        <v>140</v>
      </c>
      <c r="F95" s="180" t="s">
        <v>106</v>
      </c>
      <c r="G95" s="168" t="s">
        <v>107</v>
      </c>
      <c r="H95" s="169" t="s">
        <v>140</v>
      </c>
      <c r="I95" s="181">
        <f t="shared" si="0"/>
        <v>42782</v>
      </c>
      <c r="J95" s="61"/>
      <c r="K95" s="184"/>
      <c r="L95" s="171" t="s">
        <v>4343</v>
      </c>
      <c r="M95" s="56" t="s">
        <v>4344</v>
      </c>
      <c r="N95" s="56" t="s">
        <v>33</v>
      </c>
      <c r="O95" s="56" t="s">
        <v>4353</v>
      </c>
      <c r="P95" s="172" t="s">
        <v>17</v>
      </c>
      <c r="Q95" s="182"/>
      <c r="R95" s="61"/>
      <c r="S95" s="61"/>
      <c r="T95" s="61"/>
      <c r="U95" s="66"/>
      <c r="V95" s="61"/>
      <c r="W95" s="61"/>
      <c r="X95" s="66"/>
      <c r="Y95" s="57">
        <v>43073</v>
      </c>
      <c r="Z95" s="75"/>
      <c r="AA95" s="64" t="s">
        <v>4354</v>
      </c>
      <c r="AB95" s="183"/>
      <c r="AC95" s="175"/>
      <c r="AD95" s="176"/>
      <c r="AE95" s="67" t="str">
        <f t="shared" si="1"/>
        <v>Jan</v>
      </c>
      <c r="AF95" s="68" t="str">
        <f t="shared" si="2"/>
        <v>Dec</v>
      </c>
      <c r="AG95" s="177">
        <f t="shared" si="3"/>
        <v>321</v>
      </c>
      <c r="AH95" s="178">
        <v>42782</v>
      </c>
      <c r="AI95" s="105">
        <f ca="1"/>
        <v>-1207</v>
      </c>
      <c r="AJ95" s="105" t="str">
        <v>2017</v>
      </c>
      <c r="AK95" s="178">
        <f t="shared" si="4"/>
        <v>42762</v>
      </c>
    </row>
    <row r="96" spans="1:37" ht="14.4">
      <c r="A96" s="179" t="s">
        <v>4355</v>
      </c>
      <c r="B96" s="56" t="s">
        <v>89</v>
      </c>
      <c r="C96" s="57">
        <v>42752</v>
      </c>
      <c r="D96" s="56" t="s">
        <v>1027</v>
      </c>
      <c r="E96" s="169" t="s">
        <v>140</v>
      </c>
      <c r="F96" s="180" t="s">
        <v>106</v>
      </c>
      <c r="G96" s="168" t="s">
        <v>107</v>
      </c>
      <c r="H96" s="169" t="s">
        <v>140</v>
      </c>
      <c r="I96" s="181">
        <f t="shared" si="0"/>
        <v>42782</v>
      </c>
      <c r="J96" s="61"/>
      <c r="K96" s="184"/>
      <c r="L96" s="171" t="s">
        <v>302</v>
      </c>
      <c r="M96" s="56" t="s">
        <v>4256</v>
      </c>
      <c r="N96" s="56" t="s">
        <v>132</v>
      </c>
      <c r="O96" s="56" t="s">
        <v>4257</v>
      </c>
      <c r="P96" s="172" t="s">
        <v>28</v>
      </c>
      <c r="Q96" s="182"/>
      <c r="R96" s="61"/>
      <c r="S96" s="61"/>
      <c r="T96" s="61"/>
      <c r="U96" s="66"/>
      <c r="V96" s="61"/>
      <c r="W96" s="61"/>
      <c r="X96" s="56" t="s">
        <v>18</v>
      </c>
      <c r="Y96" s="57">
        <v>43073</v>
      </c>
      <c r="Z96" s="75"/>
      <c r="AA96" s="64" t="s">
        <v>4360</v>
      </c>
      <c r="AB96" s="183"/>
      <c r="AC96" s="175"/>
      <c r="AD96" s="176"/>
      <c r="AE96" s="67" t="str">
        <f t="shared" si="1"/>
        <v>Jan</v>
      </c>
      <c r="AF96" s="68" t="str">
        <f t="shared" si="2"/>
        <v>Dec</v>
      </c>
      <c r="AG96" s="177">
        <f t="shared" si="3"/>
        <v>321</v>
      </c>
      <c r="AH96" s="178">
        <v>42782</v>
      </c>
      <c r="AI96" s="105">
        <f ca="1"/>
        <v>-1207</v>
      </c>
      <c r="AJ96" s="105" t="str">
        <v>2017</v>
      </c>
      <c r="AK96" s="178">
        <f t="shared" si="4"/>
        <v>42762</v>
      </c>
    </row>
    <row r="97" spans="1:37" ht="14.4">
      <c r="A97" s="179" t="s">
        <v>4362</v>
      </c>
      <c r="B97" s="56" t="s">
        <v>89</v>
      </c>
      <c r="C97" s="57">
        <v>42754</v>
      </c>
      <c r="D97" s="56" t="s">
        <v>90</v>
      </c>
      <c r="E97" s="169" t="s">
        <v>3794</v>
      </c>
      <c r="F97" s="180" t="s">
        <v>214</v>
      </c>
      <c r="G97" s="168" t="s">
        <v>214</v>
      </c>
      <c r="H97" s="169" t="s">
        <v>3785</v>
      </c>
      <c r="I97" s="170">
        <f t="shared" si="0"/>
        <v>42784</v>
      </c>
      <c r="J97" s="56" t="s">
        <v>108</v>
      </c>
      <c r="K97" s="169" t="s">
        <v>108</v>
      </c>
      <c r="L97" s="171" t="s">
        <v>4364</v>
      </c>
      <c r="M97" s="56" t="s">
        <v>108</v>
      </c>
      <c r="N97" s="56" t="s">
        <v>395</v>
      </c>
      <c r="O97" s="56" t="s">
        <v>108</v>
      </c>
      <c r="P97" s="172" t="s">
        <v>96</v>
      </c>
      <c r="Q97" s="173"/>
      <c r="R97" s="56" t="s">
        <v>108</v>
      </c>
      <c r="S97" s="56"/>
      <c r="T97" s="56"/>
      <c r="U97" s="56" t="s">
        <v>108</v>
      </c>
      <c r="V97" s="56" t="s">
        <v>108</v>
      </c>
      <c r="W97" s="61"/>
      <c r="X97" s="56" t="s">
        <v>14</v>
      </c>
      <c r="Y97" s="57">
        <v>43073</v>
      </c>
      <c r="Z97" s="63" t="s">
        <v>108</v>
      </c>
      <c r="AA97" s="64" t="s">
        <v>4365</v>
      </c>
      <c r="AB97" s="174" t="s">
        <v>633</v>
      </c>
      <c r="AC97" s="175"/>
      <c r="AD97" s="176"/>
      <c r="AE97" s="67" t="str">
        <f t="shared" si="1"/>
        <v>Jan</v>
      </c>
      <c r="AF97" s="68" t="str">
        <f t="shared" si="2"/>
        <v>Dec</v>
      </c>
      <c r="AG97" s="177">
        <f t="shared" si="3"/>
        <v>319</v>
      </c>
      <c r="AH97" s="178">
        <v>42784</v>
      </c>
      <c r="AI97" s="105">
        <f ca="1"/>
        <v>-1205</v>
      </c>
      <c r="AJ97" s="105" t="str">
        <v>2017</v>
      </c>
      <c r="AK97" s="178">
        <f t="shared" si="4"/>
        <v>42764</v>
      </c>
    </row>
    <row r="98" spans="1:37" ht="14.4">
      <c r="A98" s="179" t="s">
        <v>4367</v>
      </c>
      <c r="B98" s="56" t="s">
        <v>89</v>
      </c>
      <c r="C98" s="57">
        <v>42754</v>
      </c>
      <c r="D98" s="56" t="s">
        <v>90</v>
      </c>
      <c r="E98" s="169" t="s">
        <v>3794</v>
      </c>
      <c r="F98" s="180" t="s">
        <v>214</v>
      </c>
      <c r="G98" s="168" t="s">
        <v>214</v>
      </c>
      <c r="H98" s="169" t="s">
        <v>3785</v>
      </c>
      <c r="I98" s="170">
        <f t="shared" si="0"/>
        <v>42784</v>
      </c>
      <c r="J98" s="56" t="s">
        <v>18</v>
      </c>
      <c r="K98" s="169" t="s">
        <v>14</v>
      </c>
      <c r="L98" s="171" t="s">
        <v>4369</v>
      </c>
      <c r="M98" s="56" t="s">
        <v>108</v>
      </c>
      <c r="N98" s="56" t="s">
        <v>395</v>
      </c>
      <c r="O98" s="56" t="s">
        <v>108</v>
      </c>
      <c r="P98" s="172" t="s">
        <v>96</v>
      </c>
      <c r="Q98" s="173"/>
      <c r="R98" s="56" t="s">
        <v>108</v>
      </c>
      <c r="S98" s="56" t="s">
        <v>18</v>
      </c>
      <c r="T98" s="56"/>
      <c r="U98" s="56" t="s">
        <v>108</v>
      </c>
      <c r="V98" s="56" t="s">
        <v>108</v>
      </c>
      <c r="W98" s="61"/>
      <c r="X98" s="56" t="s">
        <v>14</v>
      </c>
      <c r="Y98" s="57">
        <v>43073</v>
      </c>
      <c r="Z98" s="63" t="s">
        <v>108</v>
      </c>
      <c r="AA98" s="64" t="s">
        <v>4390</v>
      </c>
      <c r="AB98" s="174" t="s">
        <v>3872</v>
      </c>
      <c r="AC98" s="175"/>
      <c r="AD98" s="176"/>
      <c r="AE98" s="67" t="str">
        <f t="shared" si="1"/>
        <v>Jan</v>
      </c>
      <c r="AF98" s="68" t="str">
        <f t="shared" si="2"/>
        <v>Dec</v>
      </c>
      <c r="AG98" s="177">
        <f t="shared" si="3"/>
        <v>319</v>
      </c>
      <c r="AH98" s="178">
        <v>42784</v>
      </c>
      <c r="AI98" s="105">
        <f ca="1"/>
        <v>-1205</v>
      </c>
      <c r="AJ98" s="105" t="str">
        <v>2017</v>
      </c>
      <c r="AK98" s="178">
        <f t="shared" si="4"/>
        <v>42764</v>
      </c>
    </row>
    <row r="99" spans="1:37" ht="14.4">
      <c r="A99" s="179" t="s">
        <v>4393</v>
      </c>
      <c r="B99" s="56" t="s">
        <v>89</v>
      </c>
      <c r="C99" s="57">
        <v>42755</v>
      </c>
      <c r="D99" s="56" t="s">
        <v>1027</v>
      </c>
      <c r="E99" s="169" t="s">
        <v>140</v>
      </c>
      <c r="F99" s="180" t="s">
        <v>106</v>
      </c>
      <c r="G99" s="168" t="s">
        <v>107</v>
      </c>
      <c r="H99" s="169" t="s">
        <v>140</v>
      </c>
      <c r="I99" s="181">
        <f t="shared" si="0"/>
        <v>42785</v>
      </c>
      <c r="J99" s="61"/>
      <c r="K99" s="184"/>
      <c r="L99" s="171" t="s">
        <v>302</v>
      </c>
      <c r="M99" s="56" t="s">
        <v>4405</v>
      </c>
      <c r="N99" s="56" t="s">
        <v>20</v>
      </c>
      <c r="O99" s="56" t="s">
        <v>4406</v>
      </c>
      <c r="P99" s="172" t="s">
        <v>17</v>
      </c>
      <c r="Q99" s="182"/>
      <c r="R99" s="61"/>
      <c r="S99" s="61"/>
      <c r="T99" s="61"/>
      <c r="U99" s="66"/>
      <c r="V99" s="61"/>
      <c r="W99" s="61"/>
      <c r="X99" s="56" t="s">
        <v>18</v>
      </c>
      <c r="Y99" s="57">
        <v>43073</v>
      </c>
      <c r="Z99" s="75"/>
      <c r="AA99" s="64" t="s">
        <v>4360</v>
      </c>
      <c r="AB99" s="183"/>
      <c r="AC99" s="175"/>
      <c r="AD99" s="176"/>
      <c r="AE99" s="67" t="str">
        <f t="shared" si="1"/>
        <v>Jan</v>
      </c>
      <c r="AF99" s="68" t="str">
        <f t="shared" si="2"/>
        <v>Dec</v>
      </c>
      <c r="AG99" s="177">
        <f t="shared" si="3"/>
        <v>318</v>
      </c>
      <c r="AH99" s="178">
        <v>42785</v>
      </c>
      <c r="AI99" s="105">
        <f ca="1"/>
        <v>-1204</v>
      </c>
      <c r="AJ99" s="105" t="str">
        <v>2017</v>
      </c>
      <c r="AK99" s="178">
        <f t="shared" si="4"/>
        <v>42765</v>
      </c>
    </row>
    <row r="100" spans="1:37" ht="14.4">
      <c r="A100" s="179" t="s">
        <v>4408</v>
      </c>
      <c r="B100" s="56" t="s">
        <v>89</v>
      </c>
      <c r="C100" s="57">
        <v>42755</v>
      </c>
      <c r="D100" s="56" t="s">
        <v>90</v>
      </c>
      <c r="E100" s="169" t="s">
        <v>3969</v>
      </c>
      <c r="F100" s="180" t="s">
        <v>214</v>
      </c>
      <c r="G100" s="168" t="s">
        <v>4260</v>
      </c>
      <c r="H100" s="169" t="s">
        <v>3969</v>
      </c>
      <c r="I100" s="181">
        <f t="shared" si="0"/>
        <v>42785</v>
      </c>
      <c r="J100" s="61"/>
      <c r="K100" s="184"/>
      <c r="L100" s="171" t="s">
        <v>4409</v>
      </c>
      <c r="M100" s="56" t="s">
        <v>4410</v>
      </c>
      <c r="N100" s="56" t="s">
        <v>16</v>
      </c>
      <c r="O100" s="56" t="s">
        <v>4412</v>
      </c>
      <c r="P100" s="172" t="s">
        <v>96</v>
      </c>
      <c r="Q100" s="182"/>
      <c r="R100" s="61"/>
      <c r="S100" s="61"/>
      <c r="T100" s="61"/>
      <c r="U100" s="66"/>
      <c r="V100" s="61"/>
      <c r="W100" s="61"/>
      <c r="X100" s="56" t="s">
        <v>18</v>
      </c>
      <c r="Y100" s="57">
        <v>43073</v>
      </c>
      <c r="Z100" s="75"/>
      <c r="AA100" s="64" t="s">
        <v>4414</v>
      </c>
      <c r="AB100" s="183"/>
      <c r="AC100" s="175"/>
      <c r="AD100" s="176"/>
      <c r="AE100" s="67" t="str">
        <f t="shared" si="1"/>
        <v>Jan</v>
      </c>
      <c r="AF100" s="68" t="str">
        <f t="shared" si="2"/>
        <v>Dec</v>
      </c>
      <c r="AG100" s="177">
        <f t="shared" si="3"/>
        <v>318</v>
      </c>
      <c r="AH100" s="178">
        <v>42785</v>
      </c>
      <c r="AI100" s="105">
        <f ca="1"/>
        <v>-1204</v>
      </c>
      <c r="AJ100" s="105" t="str">
        <v>2017</v>
      </c>
      <c r="AK100" s="178">
        <f t="shared" si="4"/>
        <v>42765</v>
      </c>
    </row>
    <row r="101" spans="1:37" ht="27.1" customHeight="1">
      <c r="A101" s="179" t="s">
        <v>4416</v>
      </c>
      <c r="B101" s="56" t="s">
        <v>89</v>
      </c>
      <c r="C101" s="57">
        <v>42758</v>
      </c>
      <c r="D101" s="56" t="s">
        <v>1027</v>
      </c>
      <c r="E101" s="169" t="s">
        <v>140</v>
      </c>
      <c r="F101" s="180" t="s">
        <v>106</v>
      </c>
      <c r="G101" s="168" t="s">
        <v>107</v>
      </c>
      <c r="H101" s="169" t="s">
        <v>140</v>
      </c>
      <c r="I101" s="181">
        <f t="shared" si="0"/>
        <v>42788</v>
      </c>
      <c r="J101" s="61"/>
      <c r="K101" s="184"/>
      <c r="L101" s="171" t="s">
        <v>302</v>
      </c>
      <c r="M101" s="56" t="s">
        <v>4418</v>
      </c>
      <c r="N101" s="56" t="s">
        <v>355</v>
      </c>
      <c r="O101" s="56" t="s">
        <v>4419</v>
      </c>
      <c r="P101" s="172" t="s">
        <v>17</v>
      </c>
      <c r="Q101" s="182"/>
      <c r="R101" s="61"/>
      <c r="S101" s="61"/>
      <c r="T101" s="61"/>
      <c r="U101" s="66"/>
      <c r="V101" s="61"/>
      <c r="W101" s="61"/>
      <c r="X101" s="56" t="s">
        <v>14</v>
      </c>
      <c r="Y101" s="57">
        <v>43073</v>
      </c>
      <c r="Z101" s="63">
        <v>3</v>
      </c>
      <c r="AA101" s="60" t="s">
        <v>4432</v>
      </c>
      <c r="AB101" s="183"/>
      <c r="AC101" s="175"/>
      <c r="AD101" s="176"/>
      <c r="AE101" s="67" t="str">
        <f t="shared" si="1"/>
        <v>Jan</v>
      </c>
      <c r="AF101" s="68" t="str">
        <f t="shared" si="2"/>
        <v>Dec</v>
      </c>
      <c r="AG101" s="177">
        <f t="shared" si="3"/>
        <v>315</v>
      </c>
      <c r="AH101" s="178">
        <v>42788</v>
      </c>
      <c r="AI101" s="105">
        <f ca="1"/>
        <v>-1201</v>
      </c>
      <c r="AJ101" s="105" t="str">
        <v>2017</v>
      </c>
      <c r="AK101" s="178">
        <f t="shared" si="4"/>
        <v>42768</v>
      </c>
    </row>
    <row r="102" spans="1:37" ht="14.4">
      <c r="A102" s="179" t="s">
        <v>4433</v>
      </c>
      <c r="B102" s="56" t="s">
        <v>89</v>
      </c>
      <c r="C102" s="57">
        <v>42758</v>
      </c>
      <c r="D102" s="56" t="s">
        <v>1027</v>
      </c>
      <c r="E102" s="169" t="s">
        <v>140</v>
      </c>
      <c r="F102" s="180" t="s">
        <v>106</v>
      </c>
      <c r="G102" s="168" t="s">
        <v>107</v>
      </c>
      <c r="H102" s="169" t="s">
        <v>140</v>
      </c>
      <c r="I102" s="181">
        <f t="shared" si="0"/>
        <v>42788</v>
      </c>
      <c r="J102" s="61"/>
      <c r="K102" s="184"/>
      <c r="L102" s="171" t="s">
        <v>302</v>
      </c>
      <c r="M102" s="56" t="s">
        <v>4434</v>
      </c>
      <c r="N102" s="56" t="s">
        <v>266</v>
      </c>
      <c r="O102" s="61"/>
      <c r="P102" s="185"/>
      <c r="Q102" s="182"/>
      <c r="R102" s="61"/>
      <c r="S102" s="61"/>
      <c r="T102" s="61"/>
      <c r="U102" s="66"/>
      <c r="V102" s="61"/>
      <c r="W102" s="61"/>
      <c r="X102" s="56" t="s">
        <v>14</v>
      </c>
      <c r="Y102" s="57">
        <v>43073</v>
      </c>
      <c r="Z102" s="75"/>
      <c r="AA102" s="64" t="s">
        <v>4435</v>
      </c>
      <c r="AB102" s="183"/>
      <c r="AC102" s="175"/>
      <c r="AD102" s="176"/>
      <c r="AE102" s="67" t="str">
        <f t="shared" si="1"/>
        <v>Jan</v>
      </c>
      <c r="AF102" s="68" t="str">
        <f t="shared" si="2"/>
        <v>Dec</v>
      </c>
      <c r="AG102" s="177">
        <f t="shared" si="3"/>
        <v>315</v>
      </c>
      <c r="AH102" s="178">
        <v>42788</v>
      </c>
      <c r="AI102" s="105">
        <f ca="1"/>
        <v>-1201</v>
      </c>
      <c r="AJ102" s="105" t="str">
        <v>2017</v>
      </c>
      <c r="AK102" s="178">
        <f t="shared" si="4"/>
        <v>42768</v>
      </c>
    </row>
    <row r="103" spans="1:37" ht="14.4">
      <c r="A103" s="179" t="s">
        <v>4436</v>
      </c>
      <c r="B103" s="56" t="s">
        <v>89</v>
      </c>
      <c r="C103" s="57">
        <v>42758</v>
      </c>
      <c r="D103" s="56" t="s">
        <v>1027</v>
      </c>
      <c r="E103" s="169" t="s">
        <v>140</v>
      </c>
      <c r="F103" s="180" t="s">
        <v>106</v>
      </c>
      <c r="G103" s="168" t="s">
        <v>107</v>
      </c>
      <c r="H103" s="169" t="s">
        <v>140</v>
      </c>
      <c r="I103" s="181">
        <f t="shared" si="0"/>
        <v>42788</v>
      </c>
      <c r="J103" s="61"/>
      <c r="K103" s="184"/>
      <c r="L103" s="171" t="s">
        <v>302</v>
      </c>
      <c r="M103" s="56" t="s">
        <v>4437</v>
      </c>
      <c r="N103" s="56" t="s">
        <v>44</v>
      </c>
      <c r="O103" s="61"/>
      <c r="P103" s="185"/>
      <c r="Q103" s="182"/>
      <c r="R103" s="61"/>
      <c r="S103" s="61"/>
      <c r="T103" s="61"/>
      <c r="U103" s="66"/>
      <c r="V103" s="61"/>
      <c r="W103" s="61"/>
      <c r="X103" s="56" t="s">
        <v>14</v>
      </c>
      <c r="Y103" s="57">
        <v>43073</v>
      </c>
      <c r="Z103" s="75"/>
      <c r="AA103" s="64" t="s">
        <v>4435</v>
      </c>
      <c r="AB103" s="183"/>
      <c r="AC103" s="175"/>
      <c r="AD103" s="176"/>
      <c r="AE103" s="67" t="str">
        <f t="shared" si="1"/>
        <v>Jan</v>
      </c>
      <c r="AF103" s="68" t="str">
        <f t="shared" si="2"/>
        <v>Dec</v>
      </c>
      <c r="AG103" s="177">
        <f t="shared" si="3"/>
        <v>315</v>
      </c>
      <c r="AH103" s="178">
        <v>42788</v>
      </c>
      <c r="AI103" s="105">
        <f ca="1"/>
        <v>-1201</v>
      </c>
      <c r="AJ103" s="105" t="str">
        <v>2017</v>
      </c>
      <c r="AK103" s="178">
        <f t="shared" si="4"/>
        <v>42768</v>
      </c>
    </row>
    <row r="104" spans="1:37" ht="14.4">
      <c r="A104" s="179" t="s">
        <v>4438</v>
      </c>
      <c r="B104" s="56" t="s">
        <v>89</v>
      </c>
      <c r="C104" s="57">
        <v>42758</v>
      </c>
      <c r="D104" s="56" t="s">
        <v>1027</v>
      </c>
      <c r="E104" s="169" t="s">
        <v>140</v>
      </c>
      <c r="F104" s="180" t="s">
        <v>106</v>
      </c>
      <c r="G104" s="168" t="s">
        <v>107</v>
      </c>
      <c r="H104" s="169" t="s">
        <v>140</v>
      </c>
      <c r="I104" s="181">
        <f t="shared" si="0"/>
        <v>42788</v>
      </c>
      <c r="J104" s="61"/>
      <c r="K104" s="184"/>
      <c r="L104" s="171" t="s">
        <v>302</v>
      </c>
      <c r="M104" s="61"/>
      <c r="N104" s="56" t="s">
        <v>22</v>
      </c>
      <c r="O104" s="61"/>
      <c r="P104" s="185"/>
      <c r="Q104" s="182"/>
      <c r="R104" s="61"/>
      <c r="S104" s="61"/>
      <c r="T104" s="61"/>
      <c r="U104" s="66"/>
      <c r="V104" s="61"/>
      <c r="W104" s="61"/>
      <c r="X104" s="56" t="s">
        <v>14</v>
      </c>
      <c r="Y104" s="57">
        <v>43073</v>
      </c>
      <c r="Z104" s="75"/>
      <c r="AA104" s="64" t="s">
        <v>4435</v>
      </c>
      <c r="AB104" s="183"/>
      <c r="AC104" s="175"/>
      <c r="AD104" s="176"/>
      <c r="AE104" s="67" t="str">
        <f t="shared" si="1"/>
        <v>Jan</v>
      </c>
      <c r="AF104" s="68" t="str">
        <f t="shared" si="2"/>
        <v>Dec</v>
      </c>
      <c r="AG104" s="177">
        <f t="shared" si="3"/>
        <v>315</v>
      </c>
      <c r="AH104" s="178">
        <v>42788</v>
      </c>
      <c r="AI104" s="105">
        <f ca="1"/>
        <v>-1201</v>
      </c>
      <c r="AJ104" s="105" t="str">
        <v>2017</v>
      </c>
      <c r="AK104" s="178">
        <f t="shared" si="4"/>
        <v>42768</v>
      </c>
    </row>
    <row r="105" spans="1:37" ht="14.4">
      <c r="A105" s="179" t="s">
        <v>4439</v>
      </c>
      <c r="B105" s="56" t="s">
        <v>89</v>
      </c>
      <c r="C105" s="57">
        <v>42758</v>
      </c>
      <c r="D105" s="56" t="s">
        <v>1027</v>
      </c>
      <c r="E105" s="169" t="s">
        <v>140</v>
      </c>
      <c r="F105" s="180" t="s">
        <v>106</v>
      </c>
      <c r="G105" s="168" t="s">
        <v>107</v>
      </c>
      <c r="H105" s="169" t="s">
        <v>140</v>
      </c>
      <c r="I105" s="181">
        <f t="shared" si="0"/>
        <v>42788</v>
      </c>
      <c r="J105" s="61"/>
      <c r="K105" s="184"/>
      <c r="L105" s="171" t="s">
        <v>302</v>
      </c>
      <c r="M105" s="56" t="s">
        <v>4440</v>
      </c>
      <c r="N105" s="56" t="s">
        <v>27</v>
      </c>
      <c r="O105" s="61"/>
      <c r="P105" s="185"/>
      <c r="Q105" s="182"/>
      <c r="R105" s="61"/>
      <c r="S105" s="61"/>
      <c r="T105" s="61"/>
      <c r="U105" s="66"/>
      <c r="V105" s="61"/>
      <c r="W105" s="61"/>
      <c r="X105" s="56" t="s">
        <v>14</v>
      </c>
      <c r="Y105" s="57">
        <v>43073</v>
      </c>
      <c r="Z105" s="75"/>
      <c r="AA105" s="64" t="s">
        <v>4435</v>
      </c>
      <c r="AB105" s="183"/>
      <c r="AC105" s="175"/>
      <c r="AD105" s="176"/>
      <c r="AE105" s="67" t="str">
        <f t="shared" si="1"/>
        <v>Jan</v>
      </c>
      <c r="AF105" s="68" t="str">
        <f t="shared" si="2"/>
        <v>Dec</v>
      </c>
      <c r="AG105" s="177">
        <f t="shared" si="3"/>
        <v>315</v>
      </c>
      <c r="AH105" s="178">
        <v>42788</v>
      </c>
      <c r="AI105" s="105">
        <f ca="1"/>
        <v>-1201</v>
      </c>
      <c r="AJ105" s="105" t="str">
        <v>2017</v>
      </c>
      <c r="AK105" s="178">
        <f t="shared" si="4"/>
        <v>42768</v>
      </c>
    </row>
    <row r="106" spans="1:37" ht="14.4">
      <c r="A106" s="179" t="s">
        <v>4441</v>
      </c>
      <c r="B106" s="56" t="s">
        <v>89</v>
      </c>
      <c r="C106" s="57">
        <v>42758</v>
      </c>
      <c r="D106" s="56" t="s">
        <v>1027</v>
      </c>
      <c r="E106" s="169" t="s">
        <v>140</v>
      </c>
      <c r="F106" s="180" t="s">
        <v>106</v>
      </c>
      <c r="G106" s="168" t="s">
        <v>107</v>
      </c>
      <c r="H106" s="169" t="s">
        <v>140</v>
      </c>
      <c r="I106" s="181">
        <f t="shared" si="0"/>
        <v>42788</v>
      </c>
      <c r="J106" s="61"/>
      <c r="K106" s="184"/>
      <c r="L106" s="171" t="s">
        <v>302</v>
      </c>
      <c r="M106" s="56" t="s">
        <v>4442</v>
      </c>
      <c r="N106" s="56" t="s">
        <v>44</v>
      </c>
      <c r="O106" s="61"/>
      <c r="P106" s="172" t="s">
        <v>21</v>
      </c>
      <c r="Q106" s="182"/>
      <c r="R106" s="61"/>
      <c r="S106" s="61"/>
      <c r="T106" s="61"/>
      <c r="U106" s="66"/>
      <c r="V106" s="61"/>
      <c r="W106" s="61"/>
      <c r="X106" s="56" t="s">
        <v>18</v>
      </c>
      <c r="Y106" s="57">
        <v>43073</v>
      </c>
      <c r="Z106" s="75"/>
      <c r="AA106" s="64" t="s">
        <v>4443</v>
      </c>
      <c r="AB106" s="183"/>
      <c r="AC106" s="175"/>
      <c r="AD106" s="176"/>
      <c r="AE106" s="67" t="str">
        <f t="shared" si="1"/>
        <v>Jan</v>
      </c>
      <c r="AF106" s="68" t="str">
        <f t="shared" si="2"/>
        <v>Dec</v>
      </c>
      <c r="AG106" s="177">
        <f t="shared" si="3"/>
        <v>315</v>
      </c>
      <c r="AH106" s="178">
        <v>42788</v>
      </c>
      <c r="AI106" s="105">
        <f ca="1"/>
        <v>-1201</v>
      </c>
      <c r="AJ106" s="105" t="str">
        <v>2017</v>
      </c>
      <c r="AK106" s="178">
        <f t="shared" si="4"/>
        <v>42768</v>
      </c>
    </row>
    <row r="107" spans="1:37" ht="14.4">
      <c r="A107" s="179" t="s">
        <v>4444</v>
      </c>
      <c r="B107" s="56" t="s">
        <v>89</v>
      </c>
      <c r="C107" s="57">
        <v>42758</v>
      </c>
      <c r="D107" s="56" t="s">
        <v>90</v>
      </c>
      <c r="E107" s="169" t="s">
        <v>140</v>
      </c>
      <c r="F107" s="180" t="s">
        <v>106</v>
      </c>
      <c r="G107" s="168" t="s">
        <v>107</v>
      </c>
      <c r="H107" s="169" t="s">
        <v>140</v>
      </c>
      <c r="I107" s="181">
        <f t="shared" si="0"/>
        <v>42788</v>
      </c>
      <c r="J107" s="61"/>
      <c r="K107" s="184"/>
      <c r="L107" s="171" t="s">
        <v>4445</v>
      </c>
      <c r="M107" s="56" t="s">
        <v>4446</v>
      </c>
      <c r="N107" s="56" t="s">
        <v>33</v>
      </c>
      <c r="O107" s="61"/>
      <c r="P107" s="172" t="s">
        <v>17</v>
      </c>
      <c r="Q107" s="182"/>
      <c r="R107" s="61"/>
      <c r="S107" s="61"/>
      <c r="T107" s="61"/>
      <c r="U107" s="66"/>
      <c r="V107" s="61"/>
      <c r="W107" s="61"/>
      <c r="X107" s="66"/>
      <c r="Y107" s="57">
        <v>43073</v>
      </c>
      <c r="Z107" s="75"/>
      <c r="AA107" s="64" t="s">
        <v>4447</v>
      </c>
      <c r="AB107" s="183"/>
      <c r="AC107" s="175"/>
      <c r="AD107" s="176"/>
      <c r="AE107" s="67" t="str">
        <f t="shared" si="1"/>
        <v>Jan</v>
      </c>
      <c r="AF107" s="68" t="str">
        <f t="shared" si="2"/>
        <v>Dec</v>
      </c>
      <c r="AG107" s="177">
        <f t="shared" si="3"/>
        <v>315</v>
      </c>
      <c r="AH107" s="178">
        <v>42788</v>
      </c>
      <c r="AI107" s="105">
        <f ca="1"/>
        <v>-1201</v>
      </c>
      <c r="AJ107" s="105" t="str">
        <v>2017</v>
      </c>
      <c r="AK107" s="178">
        <f t="shared" si="4"/>
        <v>42768</v>
      </c>
    </row>
    <row r="108" spans="1:37" ht="14.4">
      <c r="A108" s="179" t="s">
        <v>4448</v>
      </c>
      <c r="B108" s="56" t="s">
        <v>89</v>
      </c>
      <c r="C108" s="57">
        <v>42758</v>
      </c>
      <c r="D108" s="56" t="s">
        <v>90</v>
      </c>
      <c r="E108" s="169" t="s">
        <v>140</v>
      </c>
      <c r="F108" s="180" t="s">
        <v>106</v>
      </c>
      <c r="G108" s="168" t="s">
        <v>107</v>
      </c>
      <c r="H108" s="169" t="s">
        <v>140</v>
      </c>
      <c r="I108" s="181">
        <f t="shared" si="0"/>
        <v>42788</v>
      </c>
      <c r="J108" s="61"/>
      <c r="K108" s="184"/>
      <c r="L108" s="171" t="s">
        <v>4449</v>
      </c>
      <c r="M108" s="56" t="s">
        <v>4449</v>
      </c>
      <c r="N108" s="56" t="s">
        <v>132</v>
      </c>
      <c r="O108" s="61"/>
      <c r="P108" s="185"/>
      <c r="Q108" s="182"/>
      <c r="R108" s="61"/>
      <c r="S108" s="61"/>
      <c r="T108" s="61"/>
      <c r="U108" s="66"/>
      <c r="V108" s="61"/>
      <c r="W108" s="61"/>
      <c r="X108" s="56" t="s">
        <v>14</v>
      </c>
      <c r="Y108" s="57">
        <v>43073</v>
      </c>
      <c r="Z108" s="75"/>
      <c r="AA108" s="193" t="s">
        <v>4450</v>
      </c>
      <c r="AB108" s="183"/>
      <c r="AC108" s="175"/>
      <c r="AD108" s="175"/>
      <c r="AE108" s="67" t="str">
        <f t="shared" si="1"/>
        <v>Jan</v>
      </c>
      <c r="AF108" s="68" t="str">
        <f t="shared" si="2"/>
        <v>Dec</v>
      </c>
      <c r="AG108" s="177">
        <f t="shared" si="3"/>
        <v>315</v>
      </c>
      <c r="AH108" s="178">
        <v>42788</v>
      </c>
      <c r="AI108" s="105">
        <f ca="1"/>
        <v>-1201</v>
      </c>
      <c r="AJ108" s="105" t="str">
        <v>2017</v>
      </c>
      <c r="AK108" s="178">
        <f t="shared" si="4"/>
        <v>42768</v>
      </c>
    </row>
    <row r="109" spans="1:37" ht="14.4">
      <c r="A109" s="179" t="s">
        <v>4530</v>
      </c>
      <c r="B109" s="56" t="s">
        <v>89</v>
      </c>
      <c r="C109" s="57">
        <v>42755</v>
      </c>
      <c r="D109" s="56" t="s">
        <v>1027</v>
      </c>
      <c r="E109" s="169" t="s">
        <v>140</v>
      </c>
      <c r="F109" s="180" t="s">
        <v>106</v>
      </c>
      <c r="G109" s="168" t="s">
        <v>107</v>
      </c>
      <c r="H109" s="169" t="s">
        <v>140</v>
      </c>
      <c r="I109" s="181">
        <f t="shared" si="0"/>
        <v>42785</v>
      </c>
      <c r="J109" s="61"/>
      <c r="K109" s="184"/>
      <c r="L109" s="171" t="s">
        <v>4532</v>
      </c>
      <c r="M109" s="56" t="s">
        <v>4533</v>
      </c>
      <c r="N109" s="56" t="s">
        <v>27</v>
      </c>
      <c r="O109" s="56" t="s">
        <v>4534</v>
      </c>
      <c r="P109" s="185"/>
      <c r="Q109" s="173">
        <v>42762</v>
      </c>
      <c r="R109" s="61"/>
      <c r="S109" s="61"/>
      <c r="T109" s="61"/>
      <c r="U109" s="66"/>
      <c r="V109" s="61"/>
      <c r="W109" s="61"/>
      <c r="X109" s="56" t="s">
        <v>18</v>
      </c>
      <c r="Y109" s="57">
        <v>43073</v>
      </c>
      <c r="Z109" s="75"/>
      <c r="AA109" s="64" t="s">
        <v>4536</v>
      </c>
      <c r="AB109" s="183"/>
      <c r="AC109" s="175"/>
      <c r="AD109" s="176"/>
      <c r="AE109" s="67" t="str">
        <f t="shared" si="1"/>
        <v>Jan</v>
      </c>
      <c r="AF109" s="68" t="str">
        <f t="shared" si="2"/>
        <v>Dec</v>
      </c>
      <c r="AG109" s="177">
        <f t="shared" si="3"/>
        <v>318</v>
      </c>
      <c r="AH109" s="178">
        <v>42785</v>
      </c>
      <c r="AI109" s="105">
        <f ca="1"/>
        <v>-1204</v>
      </c>
      <c r="AJ109" s="105" t="str">
        <v>2017</v>
      </c>
      <c r="AK109" s="178">
        <f t="shared" si="4"/>
        <v>42765</v>
      </c>
    </row>
    <row r="110" spans="1:37" ht="14.4">
      <c r="A110" s="179" t="s">
        <v>4538</v>
      </c>
      <c r="B110" s="56" t="s">
        <v>89</v>
      </c>
      <c r="C110" s="57">
        <v>42755</v>
      </c>
      <c r="D110" s="56" t="s">
        <v>1027</v>
      </c>
      <c r="E110" s="169" t="s">
        <v>140</v>
      </c>
      <c r="F110" s="180" t="s">
        <v>106</v>
      </c>
      <c r="G110" s="168" t="s">
        <v>107</v>
      </c>
      <c r="H110" s="169" t="s">
        <v>140</v>
      </c>
      <c r="I110" s="181">
        <f t="shared" si="0"/>
        <v>42785</v>
      </c>
      <c r="J110" s="61"/>
      <c r="K110" s="184"/>
      <c r="L110" s="171" t="s">
        <v>3842</v>
      </c>
      <c r="M110" s="56" t="s">
        <v>4540</v>
      </c>
      <c r="N110" s="56" t="s">
        <v>95</v>
      </c>
      <c r="O110" s="56" t="s">
        <v>4542</v>
      </c>
      <c r="P110" s="185"/>
      <c r="Q110" s="182"/>
      <c r="R110" s="61"/>
      <c r="S110" s="61"/>
      <c r="T110" s="61"/>
      <c r="U110" s="66"/>
      <c r="V110" s="61"/>
      <c r="W110" s="61"/>
      <c r="X110" s="56" t="s">
        <v>14</v>
      </c>
      <c r="Y110" s="57">
        <v>43073</v>
      </c>
      <c r="Z110" s="63">
        <v>3</v>
      </c>
      <c r="AA110" s="64" t="s">
        <v>4543</v>
      </c>
      <c r="AB110" s="183"/>
      <c r="AC110" s="175"/>
      <c r="AD110" s="176"/>
      <c r="AE110" s="67" t="str">
        <f t="shared" si="1"/>
        <v>Jan</v>
      </c>
      <c r="AF110" s="68" t="str">
        <f t="shared" si="2"/>
        <v>Dec</v>
      </c>
      <c r="AG110" s="177">
        <f t="shared" si="3"/>
        <v>318</v>
      </c>
      <c r="AH110" s="178">
        <v>42785</v>
      </c>
      <c r="AI110" s="105">
        <f ca="1"/>
        <v>-1204</v>
      </c>
      <c r="AJ110" s="105" t="str">
        <v>2017</v>
      </c>
      <c r="AK110" s="178">
        <f t="shared" si="4"/>
        <v>42765</v>
      </c>
    </row>
    <row r="111" spans="1:37" ht="14.4">
      <c r="A111" s="179" t="s">
        <v>4546</v>
      </c>
      <c r="B111" s="56" t="s">
        <v>89</v>
      </c>
      <c r="C111" s="57">
        <v>42755</v>
      </c>
      <c r="D111" s="56" t="s">
        <v>131</v>
      </c>
      <c r="E111" s="169" t="s">
        <v>140</v>
      </c>
      <c r="F111" s="180" t="s">
        <v>106</v>
      </c>
      <c r="G111" s="168" t="s">
        <v>107</v>
      </c>
      <c r="H111" s="169" t="s">
        <v>140</v>
      </c>
      <c r="I111" s="181">
        <f t="shared" si="0"/>
        <v>42785</v>
      </c>
      <c r="J111" s="61"/>
      <c r="K111" s="184"/>
      <c r="L111" s="171" t="s">
        <v>4548</v>
      </c>
      <c r="M111" s="56" t="s">
        <v>4549</v>
      </c>
      <c r="N111" s="61"/>
      <c r="O111" s="61"/>
      <c r="P111" s="185"/>
      <c r="Q111" s="182"/>
      <c r="R111" s="61"/>
      <c r="S111" s="61"/>
      <c r="T111" s="61"/>
      <c r="U111" s="66"/>
      <c r="V111" s="61"/>
      <c r="W111" s="61"/>
      <c r="X111" s="56" t="s">
        <v>14</v>
      </c>
      <c r="Y111" s="57">
        <v>43073</v>
      </c>
      <c r="Z111" s="75"/>
      <c r="AA111" s="64" t="s">
        <v>4550</v>
      </c>
      <c r="AB111" s="183"/>
      <c r="AC111" s="175"/>
      <c r="AD111" s="176"/>
      <c r="AE111" s="67" t="str">
        <f t="shared" si="1"/>
        <v>Jan</v>
      </c>
      <c r="AF111" s="68" t="str">
        <f t="shared" si="2"/>
        <v>Dec</v>
      </c>
      <c r="AG111" s="177">
        <f t="shared" si="3"/>
        <v>318</v>
      </c>
      <c r="AH111" s="178">
        <v>42785</v>
      </c>
      <c r="AI111" s="105">
        <f ca="1"/>
        <v>-1204</v>
      </c>
      <c r="AJ111" s="105" t="str">
        <v>2017</v>
      </c>
      <c r="AK111" s="178">
        <f t="shared" si="4"/>
        <v>42765</v>
      </c>
    </row>
    <row r="112" spans="1:37" ht="14.4">
      <c r="A112" s="179" t="s">
        <v>4551</v>
      </c>
      <c r="B112" s="56" t="s">
        <v>89</v>
      </c>
      <c r="C112" s="57">
        <v>42758</v>
      </c>
      <c r="D112" s="56" t="s">
        <v>90</v>
      </c>
      <c r="E112" s="169" t="s">
        <v>140</v>
      </c>
      <c r="F112" s="180" t="s">
        <v>106</v>
      </c>
      <c r="G112" s="168" t="s">
        <v>107</v>
      </c>
      <c r="H112" s="169" t="s">
        <v>140</v>
      </c>
      <c r="I112" s="181">
        <f t="shared" si="0"/>
        <v>42788</v>
      </c>
      <c r="J112" s="61"/>
      <c r="K112" s="184"/>
      <c r="L112" s="171" t="s">
        <v>4552</v>
      </c>
      <c r="M112" s="56" t="s">
        <v>4553</v>
      </c>
      <c r="N112" s="56" t="s">
        <v>29</v>
      </c>
      <c r="O112" s="56" t="s">
        <v>4554</v>
      </c>
      <c r="P112" s="172" t="s">
        <v>17</v>
      </c>
      <c r="Q112" s="182"/>
      <c r="R112" s="61"/>
      <c r="S112" s="61"/>
      <c r="T112" s="61"/>
      <c r="U112" s="66"/>
      <c r="V112" s="61"/>
      <c r="W112" s="61"/>
      <c r="X112" s="56" t="s">
        <v>18</v>
      </c>
      <c r="Y112" s="57">
        <v>43073</v>
      </c>
      <c r="Z112" s="75"/>
      <c r="AA112" s="64" t="s">
        <v>4556</v>
      </c>
      <c r="AB112" s="183"/>
      <c r="AC112" s="175"/>
      <c r="AD112" s="176"/>
      <c r="AE112" s="67" t="str">
        <f t="shared" si="1"/>
        <v>Jan</v>
      </c>
      <c r="AF112" s="68" t="str">
        <f t="shared" si="2"/>
        <v>Dec</v>
      </c>
      <c r="AG112" s="177">
        <f t="shared" si="3"/>
        <v>315</v>
      </c>
      <c r="AH112" s="178">
        <v>42788</v>
      </c>
      <c r="AI112" s="105">
        <f ca="1"/>
        <v>-1201</v>
      </c>
      <c r="AJ112" s="105" t="str">
        <v>2017</v>
      </c>
      <c r="AK112" s="178">
        <f t="shared" si="4"/>
        <v>42768</v>
      </c>
    </row>
    <row r="113" spans="1:37" ht="14.4">
      <c r="A113" s="179" t="s">
        <v>4559</v>
      </c>
      <c r="B113" s="56" t="s">
        <v>89</v>
      </c>
      <c r="C113" s="57">
        <v>42755</v>
      </c>
      <c r="D113" s="56" t="s">
        <v>90</v>
      </c>
      <c r="E113" s="169" t="s">
        <v>140</v>
      </c>
      <c r="F113" s="180" t="s">
        <v>106</v>
      </c>
      <c r="G113" s="168" t="s">
        <v>107</v>
      </c>
      <c r="H113" s="169" t="s">
        <v>140</v>
      </c>
      <c r="I113" s="181">
        <f t="shared" si="0"/>
        <v>42785</v>
      </c>
      <c r="J113" s="61"/>
      <c r="K113" s="184"/>
      <c r="L113" s="171" t="s">
        <v>4560</v>
      </c>
      <c r="M113" s="56" t="s">
        <v>4561</v>
      </c>
      <c r="N113" s="56" t="s">
        <v>29</v>
      </c>
      <c r="O113" s="56" t="s">
        <v>4562</v>
      </c>
      <c r="P113" s="172" t="s">
        <v>17</v>
      </c>
      <c r="Q113" s="182"/>
      <c r="R113" s="61"/>
      <c r="S113" s="61"/>
      <c r="T113" s="61"/>
      <c r="U113" s="66"/>
      <c r="V113" s="61"/>
      <c r="W113" s="61"/>
      <c r="X113" s="56" t="s">
        <v>18</v>
      </c>
      <c r="Y113" s="57">
        <v>43073</v>
      </c>
      <c r="Z113" s="75"/>
      <c r="AA113" s="64" t="s">
        <v>4563</v>
      </c>
      <c r="AB113" s="183"/>
      <c r="AC113" s="175"/>
      <c r="AD113" s="176"/>
      <c r="AE113" s="67" t="str">
        <f t="shared" si="1"/>
        <v>Jan</v>
      </c>
      <c r="AF113" s="68" t="str">
        <f t="shared" si="2"/>
        <v>Dec</v>
      </c>
      <c r="AG113" s="177">
        <f t="shared" si="3"/>
        <v>318</v>
      </c>
      <c r="AH113" s="178">
        <v>42785</v>
      </c>
      <c r="AI113" s="105">
        <f ca="1"/>
        <v>-1204</v>
      </c>
      <c r="AJ113" s="105" t="str">
        <v>2017</v>
      </c>
      <c r="AK113" s="178">
        <f t="shared" si="4"/>
        <v>42765</v>
      </c>
    </row>
    <row r="114" spans="1:37" ht="14.4">
      <c r="A114" s="179" t="s">
        <v>4565</v>
      </c>
      <c r="B114" s="56" t="s">
        <v>89</v>
      </c>
      <c r="C114" s="57">
        <v>42755</v>
      </c>
      <c r="D114" s="56" t="s">
        <v>90</v>
      </c>
      <c r="E114" s="169" t="s">
        <v>140</v>
      </c>
      <c r="F114" s="180" t="s">
        <v>106</v>
      </c>
      <c r="G114" s="168" t="s">
        <v>107</v>
      </c>
      <c r="H114" s="169" t="s">
        <v>140</v>
      </c>
      <c r="I114" s="181">
        <f t="shared" si="0"/>
        <v>42785</v>
      </c>
      <c r="J114" s="61"/>
      <c r="K114" s="184"/>
      <c r="L114" s="171" t="s">
        <v>4560</v>
      </c>
      <c r="M114" s="56" t="s">
        <v>4561</v>
      </c>
      <c r="N114" s="56" t="s">
        <v>29</v>
      </c>
      <c r="O114" s="56" t="s">
        <v>4569</v>
      </c>
      <c r="P114" s="172" t="s">
        <v>28</v>
      </c>
      <c r="Q114" s="182"/>
      <c r="R114" s="61"/>
      <c r="S114" s="61"/>
      <c r="T114" s="61"/>
      <c r="U114" s="66"/>
      <c r="V114" s="61"/>
      <c r="W114" s="61"/>
      <c r="X114" s="56" t="s">
        <v>18</v>
      </c>
      <c r="Y114" s="57">
        <v>43073</v>
      </c>
      <c r="Z114" s="75"/>
      <c r="AA114" s="64" t="s">
        <v>4563</v>
      </c>
      <c r="AB114" s="183"/>
      <c r="AC114" s="175"/>
      <c r="AD114" s="176"/>
      <c r="AE114" s="67" t="str">
        <f t="shared" si="1"/>
        <v>Jan</v>
      </c>
      <c r="AF114" s="68" t="str">
        <f t="shared" si="2"/>
        <v>Dec</v>
      </c>
      <c r="AG114" s="177">
        <f t="shared" si="3"/>
        <v>318</v>
      </c>
      <c r="AH114" s="178">
        <v>42785</v>
      </c>
      <c r="AI114" s="105">
        <f ca="1"/>
        <v>-1204</v>
      </c>
      <c r="AJ114" s="105" t="str">
        <v>2017</v>
      </c>
      <c r="AK114" s="178">
        <f t="shared" si="4"/>
        <v>42765</v>
      </c>
    </row>
    <row r="115" spans="1:37" ht="14.4">
      <c r="A115" s="179" t="s">
        <v>4572</v>
      </c>
      <c r="B115" s="56" t="s">
        <v>89</v>
      </c>
      <c r="C115" s="57">
        <v>42755</v>
      </c>
      <c r="D115" s="56" t="s">
        <v>90</v>
      </c>
      <c r="E115" s="169" t="s">
        <v>140</v>
      </c>
      <c r="F115" s="180" t="s">
        <v>106</v>
      </c>
      <c r="G115" s="168" t="s">
        <v>107</v>
      </c>
      <c r="H115" s="169" t="s">
        <v>140</v>
      </c>
      <c r="I115" s="181">
        <f t="shared" si="0"/>
        <v>42785</v>
      </c>
      <c r="J115" s="61"/>
      <c r="K115" s="184"/>
      <c r="L115" s="171" t="s">
        <v>4560</v>
      </c>
      <c r="M115" s="56" t="s">
        <v>4561</v>
      </c>
      <c r="N115" s="56" t="s">
        <v>29</v>
      </c>
      <c r="O115" s="56" t="s">
        <v>4575</v>
      </c>
      <c r="P115" s="172" t="s">
        <v>28</v>
      </c>
      <c r="Q115" s="182"/>
      <c r="R115" s="61"/>
      <c r="S115" s="61"/>
      <c r="T115" s="61"/>
      <c r="U115" s="66"/>
      <c r="V115" s="61"/>
      <c r="W115" s="61"/>
      <c r="X115" s="66"/>
      <c r="Y115" s="57">
        <v>43073</v>
      </c>
      <c r="Z115" s="75"/>
      <c r="AA115" s="64" t="s">
        <v>4577</v>
      </c>
      <c r="AB115" s="183"/>
      <c r="AC115" s="175"/>
      <c r="AD115" s="176"/>
      <c r="AE115" s="67" t="str">
        <f t="shared" si="1"/>
        <v>Jan</v>
      </c>
      <c r="AF115" s="68" t="str">
        <f t="shared" si="2"/>
        <v>Dec</v>
      </c>
      <c r="AG115" s="177">
        <f t="shared" si="3"/>
        <v>318</v>
      </c>
      <c r="AH115" s="178">
        <v>42785</v>
      </c>
      <c r="AI115" s="105">
        <f ca="1"/>
        <v>-1204</v>
      </c>
      <c r="AJ115" s="105" t="str">
        <v>2017</v>
      </c>
      <c r="AK115" s="178">
        <f t="shared" si="4"/>
        <v>42765</v>
      </c>
    </row>
    <row r="116" spans="1:37" ht="14.4">
      <c r="A116" s="179" t="s">
        <v>4579</v>
      </c>
      <c r="B116" s="56" t="s">
        <v>89</v>
      </c>
      <c r="C116" s="57">
        <v>42755</v>
      </c>
      <c r="D116" s="56" t="s">
        <v>90</v>
      </c>
      <c r="E116" s="169" t="s">
        <v>140</v>
      </c>
      <c r="F116" s="180" t="s">
        <v>106</v>
      </c>
      <c r="G116" s="168" t="s">
        <v>107</v>
      </c>
      <c r="H116" s="169" t="s">
        <v>140</v>
      </c>
      <c r="I116" s="181">
        <f t="shared" si="0"/>
        <v>42785</v>
      </c>
      <c r="J116" s="61"/>
      <c r="K116" s="184"/>
      <c r="L116" s="171" t="s">
        <v>4582</v>
      </c>
      <c r="M116" s="56" t="s">
        <v>4583</v>
      </c>
      <c r="N116" s="56" t="s">
        <v>29</v>
      </c>
      <c r="O116" s="56" t="s">
        <v>4584</v>
      </c>
      <c r="P116" s="172" t="s">
        <v>133</v>
      </c>
      <c r="Q116" s="182"/>
      <c r="R116" s="61"/>
      <c r="S116" s="61"/>
      <c r="T116" s="61"/>
      <c r="U116" s="66"/>
      <c r="V116" s="61"/>
      <c r="W116" s="61"/>
      <c r="X116" s="56" t="s">
        <v>18</v>
      </c>
      <c r="Y116" s="57">
        <v>43073</v>
      </c>
      <c r="Z116" s="75"/>
      <c r="AA116" s="64" t="s">
        <v>4585</v>
      </c>
      <c r="AB116" s="183"/>
      <c r="AC116" s="175"/>
      <c r="AD116" s="176"/>
      <c r="AE116" s="67" t="str">
        <f t="shared" si="1"/>
        <v>Jan</v>
      </c>
      <c r="AF116" s="68" t="str">
        <f t="shared" si="2"/>
        <v>Dec</v>
      </c>
      <c r="AG116" s="177">
        <f t="shared" si="3"/>
        <v>318</v>
      </c>
      <c r="AH116" s="178">
        <v>42785</v>
      </c>
      <c r="AI116" s="105">
        <f ca="1"/>
        <v>-1204</v>
      </c>
      <c r="AJ116" s="105" t="str">
        <v>2017</v>
      </c>
      <c r="AK116" s="178">
        <f t="shared" si="4"/>
        <v>42765</v>
      </c>
    </row>
    <row r="117" spans="1:37" ht="14.4">
      <c r="A117" s="179" t="s">
        <v>4587</v>
      </c>
      <c r="B117" s="56" t="s">
        <v>89</v>
      </c>
      <c r="C117" s="57">
        <v>42755</v>
      </c>
      <c r="D117" s="56" t="s">
        <v>90</v>
      </c>
      <c r="E117" s="169" t="s">
        <v>140</v>
      </c>
      <c r="F117" s="180" t="s">
        <v>106</v>
      </c>
      <c r="G117" s="168" t="s">
        <v>107</v>
      </c>
      <c r="H117" s="169" t="s">
        <v>140</v>
      </c>
      <c r="I117" s="181">
        <f t="shared" si="0"/>
        <v>42785</v>
      </c>
      <c r="J117" s="61"/>
      <c r="K117" s="184"/>
      <c r="L117" s="171" t="s">
        <v>3895</v>
      </c>
      <c r="M117" s="56" t="s">
        <v>4589</v>
      </c>
      <c r="N117" s="56" t="s">
        <v>143</v>
      </c>
      <c r="O117" s="56" t="s">
        <v>4591</v>
      </c>
      <c r="P117" s="172" t="s">
        <v>28</v>
      </c>
      <c r="Q117" s="182"/>
      <c r="R117" s="61"/>
      <c r="S117" s="61"/>
      <c r="T117" s="61"/>
      <c r="U117" s="66"/>
      <c r="V117" s="61"/>
      <c r="W117" s="61"/>
      <c r="X117" s="56" t="s">
        <v>18</v>
      </c>
      <c r="Y117" s="57">
        <v>43073</v>
      </c>
      <c r="Z117" s="75"/>
      <c r="AA117" s="64" t="s">
        <v>4592</v>
      </c>
      <c r="AB117" s="183"/>
      <c r="AC117" s="175"/>
      <c r="AD117" s="176"/>
      <c r="AE117" s="67" t="str">
        <f t="shared" si="1"/>
        <v>Jan</v>
      </c>
      <c r="AF117" s="68" t="str">
        <f t="shared" si="2"/>
        <v>Dec</v>
      </c>
      <c r="AG117" s="177">
        <f t="shared" si="3"/>
        <v>318</v>
      </c>
      <c r="AH117" s="178">
        <v>42785</v>
      </c>
      <c r="AI117" s="105">
        <f ca="1"/>
        <v>-1204</v>
      </c>
      <c r="AJ117" s="105" t="str">
        <v>2017</v>
      </c>
      <c r="AK117" s="178">
        <f t="shared" si="4"/>
        <v>42765</v>
      </c>
    </row>
    <row r="118" spans="1:37" ht="14.4">
      <c r="A118" s="179" t="s">
        <v>4595</v>
      </c>
      <c r="B118" s="56" t="s">
        <v>89</v>
      </c>
      <c r="C118" s="57">
        <v>42755</v>
      </c>
      <c r="D118" s="56" t="s">
        <v>90</v>
      </c>
      <c r="E118" s="169" t="s">
        <v>140</v>
      </c>
      <c r="F118" s="180" t="s">
        <v>106</v>
      </c>
      <c r="G118" s="168" t="s">
        <v>107</v>
      </c>
      <c r="H118" s="169" t="s">
        <v>140</v>
      </c>
      <c r="I118" s="181">
        <f t="shared" si="0"/>
        <v>42785</v>
      </c>
      <c r="J118" s="61"/>
      <c r="K118" s="184"/>
      <c r="L118" s="171" t="s">
        <v>4596</v>
      </c>
      <c r="M118" s="56" t="s">
        <v>4597</v>
      </c>
      <c r="N118" s="56" t="s">
        <v>16</v>
      </c>
      <c r="O118" s="56" t="s">
        <v>4600</v>
      </c>
      <c r="P118" s="172" t="s">
        <v>133</v>
      </c>
      <c r="Q118" s="182"/>
      <c r="R118" s="61"/>
      <c r="S118" s="61"/>
      <c r="T118" s="61"/>
      <c r="U118" s="66"/>
      <c r="V118" s="61"/>
      <c r="W118" s="61"/>
      <c r="X118" s="56" t="s">
        <v>18</v>
      </c>
      <c r="Y118" s="57">
        <v>43073</v>
      </c>
      <c r="Z118" s="75"/>
      <c r="AA118" s="64" t="s">
        <v>4592</v>
      </c>
      <c r="AB118" s="183"/>
      <c r="AC118" s="175"/>
      <c r="AD118" s="176"/>
      <c r="AE118" s="67" t="str">
        <f t="shared" si="1"/>
        <v>Jan</v>
      </c>
      <c r="AF118" s="68" t="str">
        <f t="shared" si="2"/>
        <v>Dec</v>
      </c>
      <c r="AG118" s="177">
        <f t="shared" si="3"/>
        <v>318</v>
      </c>
      <c r="AH118" s="178">
        <v>42785</v>
      </c>
      <c r="AI118" s="105">
        <f ca="1"/>
        <v>-1204</v>
      </c>
      <c r="AJ118" s="105" t="str">
        <v>2017</v>
      </c>
      <c r="AK118" s="178">
        <f t="shared" si="4"/>
        <v>42765</v>
      </c>
    </row>
    <row r="119" spans="1:37" ht="14.4">
      <c r="A119" s="179" t="s">
        <v>4602</v>
      </c>
      <c r="B119" s="56" t="s">
        <v>89</v>
      </c>
      <c r="C119" s="57">
        <v>42755</v>
      </c>
      <c r="D119" s="56" t="s">
        <v>90</v>
      </c>
      <c r="E119" s="169" t="s">
        <v>140</v>
      </c>
      <c r="F119" s="180" t="s">
        <v>106</v>
      </c>
      <c r="G119" s="168" t="s">
        <v>107</v>
      </c>
      <c r="H119" s="169" t="s">
        <v>140</v>
      </c>
      <c r="I119" s="181">
        <f t="shared" si="0"/>
        <v>42785</v>
      </c>
      <c r="J119" s="61"/>
      <c r="K119" s="184"/>
      <c r="L119" s="171" t="s">
        <v>4597</v>
      </c>
      <c r="M119" s="56" t="s">
        <v>1432</v>
      </c>
      <c r="N119" s="56" t="s">
        <v>114</v>
      </c>
      <c r="O119" s="56" t="s">
        <v>4603</v>
      </c>
      <c r="P119" s="172" t="s">
        <v>133</v>
      </c>
      <c r="Q119" s="182"/>
      <c r="R119" s="61"/>
      <c r="S119" s="61"/>
      <c r="T119" s="61"/>
      <c r="U119" s="66"/>
      <c r="V119" s="61"/>
      <c r="W119" s="61"/>
      <c r="X119" s="56" t="s">
        <v>18</v>
      </c>
      <c r="Y119" s="57">
        <v>43073</v>
      </c>
      <c r="Z119" s="75"/>
      <c r="AA119" s="64" t="s">
        <v>4604</v>
      </c>
      <c r="AB119" s="183"/>
      <c r="AC119" s="175"/>
      <c r="AD119" s="176"/>
      <c r="AE119" s="67" t="str">
        <f t="shared" si="1"/>
        <v>Jan</v>
      </c>
      <c r="AF119" s="68" t="str">
        <f t="shared" si="2"/>
        <v>Dec</v>
      </c>
      <c r="AG119" s="177">
        <f t="shared" si="3"/>
        <v>318</v>
      </c>
      <c r="AH119" s="178">
        <v>42785</v>
      </c>
      <c r="AI119" s="105">
        <f ca="1"/>
        <v>-1204</v>
      </c>
      <c r="AJ119" s="105" t="str">
        <v>2017</v>
      </c>
      <c r="AK119" s="178">
        <f t="shared" si="4"/>
        <v>42765</v>
      </c>
    </row>
    <row r="120" spans="1:37" ht="14.4">
      <c r="A120" s="179" t="s">
        <v>4605</v>
      </c>
      <c r="B120" s="56" t="s">
        <v>89</v>
      </c>
      <c r="C120" s="57">
        <v>42758</v>
      </c>
      <c r="D120" s="56" t="s">
        <v>1027</v>
      </c>
      <c r="E120" s="169" t="s">
        <v>140</v>
      </c>
      <c r="F120" s="180" t="s">
        <v>106</v>
      </c>
      <c r="G120" s="168" t="s">
        <v>107</v>
      </c>
      <c r="H120" s="169" t="s">
        <v>140</v>
      </c>
      <c r="I120" s="181">
        <f t="shared" si="0"/>
        <v>42788</v>
      </c>
      <c r="J120" s="61"/>
      <c r="K120" s="184"/>
      <c r="L120" s="171" t="s">
        <v>3883</v>
      </c>
      <c r="M120" s="56" t="s">
        <v>4606</v>
      </c>
      <c r="N120" s="56" t="s">
        <v>95</v>
      </c>
      <c r="O120" s="56" t="s">
        <v>4607</v>
      </c>
      <c r="P120" s="172" t="s">
        <v>17</v>
      </c>
      <c r="Q120" s="182"/>
      <c r="R120" s="61"/>
      <c r="S120" s="61"/>
      <c r="T120" s="61"/>
      <c r="U120" s="66"/>
      <c r="V120" s="61"/>
      <c r="W120" s="61"/>
      <c r="X120" s="56" t="s">
        <v>18</v>
      </c>
      <c r="Y120" s="57">
        <v>43073</v>
      </c>
      <c r="Z120" s="75"/>
      <c r="AA120" s="64" t="s">
        <v>4608</v>
      </c>
      <c r="AB120" s="183"/>
      <c r="AC120" s="175"/>
      <c r="AD120" s="176"/>
      <c r="AE120" s="67" t="str">
        <f t="shared" si="1"/>
        <v>Jan</v>
      </c>
      <c r="AF120" s="68" t="str">
        <f t="shared" si="2"/>
        <v>Dec</v>
      </c>
      <c r="AG120" s="177">
        <f t="shared" si="3"/>
        <v>315</v>
      </c>
      <c r="AH120" s="178">
        <v>42788</v>
      </c>
      <c r="AI120" s="105">
        <f ca="1"/>
        <v>-1201</v>
      </c>
      <c r="AJ120" s="105" t="str">
        <v>2017</v>
      </c>
      <c r="AK120" s="178">
        <f t="shared" si="4"/>
        <v>42768</v>
      </c>
    </row>
    <row r="121" spans="1:37" ht="14.4">
      <c r="A121" s="179" t="s">
        <v>4610</v>
      </c>
      <c r="B121" s="56" t="s">
        <v>89</v>
      </c>
      <c r="C121" s="57">
        <v>42758</v>
      </c>
      <c r="D121" s="56" t="s">
        <v>90</v>
      </c>
      <c r="E121" s="169" t="s">
        <v>3794</v>
      </c>
      <c r="F121" s="180" t="s">
        <v>214</v>
      </c>
      <c r="G121" s="168" t="s">
        <v>4611</v>
      </c>
      <c r="H121" s="169" t="s">
        <v>4612</v>
      </c>
      <c r="I121" s="170">
        <f t="shared" si="0"/>
        <v>42788</v>
      </c>
      <c r="J121" s="56" t="s">
        <v>18</v>
      </c>
      <c r="K121" s="169" t="s">
        <v>18</v>
      </c>
      <c r="L121" s="171" t="s">
        <v>4613</v>
      </c>
      <c r="M121" s="56" t="s">
        <v>108</v>
      </c>
      <c r="N121" s="56" t="s">
        <v>33</v>
      </c>
      <c r="O121" s="56" t="s">
        <v>108</v>
      </c>
      <c r="P121" s="172" t="s">
        <v>96</v>
      </c>
      <c r="Q121" s="173"/>
      <c r="R121" s="56" t="s">
        <v>18</v>
      </c>
      <c r="S121" s="56"/>
      <c r="T121" s="56"/>
      <c r="U121" s="56" t="s">
        <v>14</v>
      </c>
      <c r="V121" s="56" t="s">
        <v>108</v>
      </c>
      <c r="W121" s="61"/>
      <c r="X121" s="56" t="s">
        <v>18</v>
      </c>
      <c r="Y121" s="57">
        <v>43073</v>
      </c>
      <c r="Z121" s="63" t="s">
        <v>108</v>
      </c>
      <c r="AA121" s="64" t="s">
        <v>4614</v>
      </c>
      <c r="AB121" s="174" t="s">
        <v>97</v>
      </c>
      <c r="AC121" s="175"/>
      <c r="AD121" s="176"/>
      <c r="AE121" s="67" t="str">
        <f t="shared" si="1"/>
        <v>Jan</v>
      </c>
      <c r="AF121" s="68" t="str">
        <f t="shared" si="2"/>
        <v>Dec</v>
      </c>
      <c r="AG121" s="177">
        <f t="shared" si="3"/>
        <v>315</v>
      </c>
      <c r="AH121" s="178">
        <v>42788</v>
      </c>
      <c r="AI121" s="105">
        <f ca="1"/>
        <v>-1201</v>
      </c>
      <c r="AJ121" s="105" t="str">
        <v>2017</v>
      </c>
      <c r="AK121" s="178">
        <f t="shared" si="4"/>
        <v>42768</v>
      </c>
    </row>
    <row r="122" spans="1:37" ht="14.4">
      <c r="A122" s="179" t="s">
        <v>4615</v>
      </c>
      <c r="B122" s="56" t="s">
        <v>89</v>
      </c>
      <c r="C122" s="57">
        <v>42758</v>
      </c>
      <c r="D122" s="56" t="s">
        <v>90</v>
      </c>
      <c r="E122" s="169" t="s">
        <v>3794</v>
      </c>
      <c r="F122" s="180" t="s">
        <v>214</v>
      </c>
      <c r="G122" s="168" t="s">
        <v>4616</v>
      </c>
      <c r="H122" s="169" t="s">
        <v>4617</v>
      </c>
      <c r="I122" s="170">
        <f t="shared" si="0"/>
        <v>42788</v>
      </c>
      <c r="J122" s="56" t="s">
        <v>18</v>
      </c>
      <c r="K122" s="169" t="s">
        <v>14</v>
      </c>
      <c r="L122" s="171" t="s">
        <v>4618</v>
      </c>
      <c r="M122" s="56" t="s">
        <v>108</v>
      </c>
      <c r="N122" s="56" t="s">
        <v>395</v>
      </c>
      <c r="O122" s="56" t="s">
        <v>108</v>
      </c>
      <c r="P122" s="172" t="s">
        <v>96</v>
      </c>
      <c r="Q122" s="173"/>
      <c r="R122" s="56" t="s">
        <v>14</v>
      </c>
      <c r="S122" s="56"/>
      <c r="T122" s="56"/>
      <c r="U122" s="56" t="s">
        <v>108</v>
      </c>
      <c r="V122" s="56" t="s">
        <v>108</v>
      </c>
      <c r="W122" s="61"/>
      <c r="X122" s="56" t="s">
        <v>14</v>
      </c>
      <c r="Y122" s="57">
        <v>43073</v>
      </c>
      <c r="Z122" s="63" t="s">
        <v>108</v>
      </c>
      <c r="AA122" s="64" t="s">
        <v>4619</v>
      </c>
      <c r="AB122" s="174" t="s">
        <v>294</v>
      </c>
      <c r="AC122" s="175"/>
      <c r="AD122" s="176"/>
      <c r="AE122" s="67" t="str">
        <f t="shared" si="1"/>
        <v>Jan</v>
      </c>
      <c r="AF122" s="68" t="str">
        <f t="shared" si="2"/>
        <v>Dec</v>
      </c>
      <c r="AG122" s="177">
        <f t="shared" si="3"/>
        <v>315</v>
      </c>
      <c r="AH122" s="178">
        <v>42788</v>
      </c>
      <c r="AI122" s="105">
        <f ca="1"/>
        <v>-1201</v>
      </c>
      <c r="AJ122" s="105" t="str">
        <v>2017</v>
      </c>
      <c r="AK122" s="178">
        <f t="shared" si="4"/>
        <v>42768</v>
      </c>
    </row>
    <row r="123" spans="1:37" ht="14.4">
      <c r="A123" s="179" t="s">
        <v>4620</v>
      </c>
      <c r="B123" s="56" t="s">
        <v>89</v>
      </c>
      <c r="C123" s="57">
        <v>42758</v>
      </c>
      <c r="D123" s="56" t="s">
        <v>90</v>
      </c>
      <c r="E123" s="169" t="s">
        <v>3794</v>
      </c>
      <c r="F123" s="180" t="s">
        <v>214</v>
      </c>
      <c r="G123" s="168" t="s">
        <v>214</v>
      </c>
      <c r="H123" s="169" t="s">
        <v>3785</v>
      </c>
      <c r="I123" s="170">
        <f t="shared" si="0"/>
        <v>42788</v>
      </c>
      <c r="J123" s="56" t="s">
        <v>18</v>
      </c>
      <c r="K123" s="169" t="s">
        <v>14</v>
      </c>
      <c r="L123" s="171" t="s">
        <v>4621</v>
      </c>
      <c r="M123" s="56" t="s">
        <v>108</v>
      </c>
      <c r="N123" s="56" t="s">
        <v>395</v>
      </c>
      <c r="O123" s="56" t="s">
        <v>108</v>
      </c>
      <c r="P123" s="172" t="s">
        <v>96</v>
      </c>
      <c r="Q123" s="173"/>
      <c r="R123" s="56" t="s">
        <v>108</v>
      </c>
      <c r="S123" s="56"/>
      <c r="T123" s="56"/>
      <c r="U123" s="56" t="s">
        <v>108</v>
      </c>
      <c r="V123" s="56" t="s">
        <v>108</v>
      </c>
      <c r="W123" s="61"/>
      <c r="X123" s="56" t="s">
        <v>14</v>
      </c>
      <c r="Y123" s="57">
        <v>43073</v>
      </c>
      <c r="Z123" s="63" t="s">
        <v>108</v>
      </c>
      <c r="AA123" s="64" t="s">
        <v>4623</v>
      </c>
      <c r="AB123" s="174" t="s">
        <v>224</v>
      </c>
      <c r="AC123" s="175"/>
      <c r="AD123" s="176"/>
      <c r="AE123" s="67" t="str">
        <f t="shared" si="1"/>
        <v>Jan</v>
      </c>
      <c r="AF123" s="68" t="str">
        <f t="shared" si="2"/>
        <v>Dec</v>
      </c>
      <c r="AG123" s="177">
        <f t="shared" si="3"/>
        <v>315</v>
      </c>
      <c r="AH123" s="178">
        <v>42788</v>
      </c>
      <c r="AI123" s="105">
        <f ca="1"/>
        <v>-1201</v>
      </c>
      <c r="AJ123" s="105" t="str">
        <v>2017</v>
      </c>
      <c r="AK123" s="178">
        <f t="shared" si="4"/>
        <v>42768</v>
      </c>
    </row>
    <row r="124" spans="1:37" ht="14.4">
      <c r="A124" s="179" t="s">
        <v>4624</v>
      </c>
      <c r="B124" s="56" t="s">
        <v>89</v>
      </c>
      <c r="C124" s="57">
        <v>42758</v>
      </c>
      <c r="D124" s="56" t="s">
        <v>1027</v>
      </c>
      <c r="E124" s="169" t="s">
        <v>112</v>
      </c>
      <c r="F124" s="180" t="s">
        <v>106</v>
      </c>
      <c r="G124" s="168" t="s">
        <v>113</v>
      </c>
      <c r="H124" s="169" t="s">
        <v>112</v>
      </c>
      <c r="I124" s="181">
        <f t="shared" si="0"/>
        <v>42788</v>
      </c>
      <c r="J124" s="56" t="s">
        <v>18</v>
      </c>
      <c r="K124" s="169" t="s">
        <v>14</v>
      </c>
      <c r="L124" s="171" t="s">
        <v>3895</v>
      </c>
      <c r="M124" s="56" t="s">
        <v>4589</v>
      </c>
      <c r="N124" s="61"/>
      <c r="O124" s="56" t="s">
        <v>4591</v>
      </c>
      <c r="P124" s="172" t="s">
        <v>116</v>
      </c>
      <c r="Q124" s="173">
        <v>42760</v>
      </c>
      <c r="R124" s="61"/>
      <c r="S124" s="61"/>
      <c r="T124" s="61"/>
      <c r="U124" s="66"/>
      <c r="V124" s="61"/>
      <c r="W124" s="61"/>
      <c r="X124" s="66"/>
      <c r="Y124" s="57">
        <v>43073</v>
      </c>
      <c r="Z124" s="75"/>
      <c r="AA124" s="64" t="s">
        <v>257</v>
      </c>
      <c r="AB124" s="183"/>
      <c r="AC124" s="175"/>
      <c r="AD124" s="176"/>
      <c r="AE124" s="67" t="str">
        <f t="shared" si="1"/>
        <v>Jan</v>
      </c>
      <c r="AF124" s="68" t="str">
        <f t="shared" si="2"/>
        <v>Dec</v>
      </c>
      <c r="AG124" s="177">
        <f t="shared" si="3"/>
        <v>315</v>
      </c>
      <c r="AH124" s="178">
        <v>42788</v>
      </c>
      <c r="AI124" s="105">
        <f ca="1"/>
        <v>-1201</v>
      </c>
      <c r="AJ124" s="105" t="str">
        <v>2017</v>
      </c>
      <c r="AK124" s="178">
        <f t="shared" si="4"/>
        <v>42768</v>
      </c>
    </row>
    <row r="125" spans="1:37" ht="14.4">
      <c r="A125" s="179" t="s">
        <v>4625</v>
      </c>
      <c r="B125" s="56" t="s">
        <v>89</v>
      </c>
      <c r="C125" s="57">
        <v>42762</v>
      </c>
      <c r="D125" s="56" t="s">
        <v>1027</v>
      </c>
      <c r="E125" s="169" t="s">
        <v>112</v>
      </c>
      <c r="F125" s="180" t="s">
        <v>106</v>
      </c>
      <c r="G125" s="168" t="s">
        <v>113</v>
      </c>
      <c r="H125" s="169" t="s">
        <v>112</v>
      </c>
      <c r="I125" s="181">
        <f t="shared" si="0"/>
        <v>42792</v>
      </c>
      <c r="J125" s="56" t="s">
        <v>18</v>
      </c>
      <c r="K125" s="169" t="s">
        <v>14</v>
      </c>
      <c r="L125" s="171" t="s">
        <v>1760</v>
      </c>
      <c r="M125" s="56" t="s">
        <v>4626</v>
      </c>
      <c r="N125" s="56" t="s">
        <v>13</v>
      </c>
      <c r="O125" s="56" t="s">
        <v>4627</v>
      </c>
      <c r="P125" s="172" t="s">
        <v>116</v>
      </c>
      <c r="Q125" s="173">
        <v>42760</v>
      </c>
      <c r="R125" s="61"/>
      <c r="S125" s="61"/>
      <c r="T125" s="61"/>
      <c r="U125" s="66"/>
      <c r="V125" s="61"/>
      <c r="W125" s="61"/>
      <c r="X125" s="66"/>
      <c r="Y125" s="57">
        <v>43073</v>
      </c>
      <c r="Z125" s="75"/>
      <c r="AA125" s="64" t="s">
        <v>257</v>
      </c>
      <c r="AB125" s="183"/>
      <c r="AC125" s="175"/>
      <c r="AD125" s="176"/>
      <c r="AE125" s="67" t="str">
        <f t="shared" si="1"/>
        <v>Jan</v>
      </c>
      <c r="AF125" s="68" t="str">
        <f t="shared" si="2"/>
        <v>Dec</v>
      </c>
      <c r="AG125" s="177">
        <f t="shared" si="3"/>
        <v>311</v>
      </c>
      <c r="AH125" s="178">
        <v>42792</v>
      </c>
      <c r="AI125" s="105">
        <f ca="1"/>
        <v>-1197</v>
      </c>
      <c r="AJ125" s="105" t="str">
        <v>2017</v>
      </c>
      <c r="AK125" s="178">
        <f t="shared" si="4"/>
        <v>42772</v>
      </c>
    </row>
    <row r="126" spans="1:37" ht="14.4">
      <c r="A126" s="179" t="s">
        <v>4628</v>
      </c>
      <c r="B126" s="56" t="s">
        <v>89</v>
      </c>
      <c r="C126" s="57">
        <v>42752</v>
      </c>
      <c r="D126" s="56" t="s">
        <v>131</v>
      </c>
      <c r="E126" s="169" t="s">
        <v>112</v>
      </c>
      <c r="F126" s="180" t="s">
        <v>106</v>
      </c>
      <c r="G126" s="168" t="s">
        <v>113</v>
      </c>
      <c r="H126" s="169" t="s">
        <v>112</v>
      </c>
      <c r="I126" s="181">
        <f t="shared" si="0"/>
        <v>42782</v>
      </c>
      <c r="J126" s="56" t="s">
        <v>18</v>
      </c>
      <c r="K126" s="169" t="s">
        <v>14</v>
      </c>
      <c r="L126" s="171" t="s">
        <v>4629</v>
      </c>
      <c r="M126" s="61"/>
      <c r="N126" s="61"/>
      <c r="O126" s="56" t="s">
        <v>4630</v>
      </c>
      <c r="P126" s="172" t="s">
        <v>116</v>
      </c>
      <c r="Q126" s="173">
        <v>42760</v>
      </c>
      <c r="R126" s="61"/>
      <c r="S126" s="61"/>
      <c r="T126" s="61"/>
      <c r="U126" s="66"/>
      <c r="V126" s="61"/>
      <c r="W126" s="61"/>
      <c r="X126" s="66"/>
      <c r="Y126" s="57">
        <v>43073</v>
      </c>
      <c r="Z126" s="75"/>
      <c r="AA126" s="64" t="s">
        <v>257</v>
      </c>
      <c r="AB126" s="183"/>
      <c r="AC126" s="175"/>
      <c r="AD126" s="176"/>
      <c r="AE126" s="67" t="str">
        <f t="shared" si="1"/>
        <v>Jan</v>
      </c>
      <c r="AF126" s="68" t="str">
        <f t="shared" si="2"/>
        <v>Dec</v>
      </c>
      <c r="AG126" s="177">
        <f t="shared" si="3"/>
        <v>321</v>
      </c>
      <c r="AH126" s="178">
        <v>42782</v>
      </c>
      <c r="AI126" s="105">
        <f ca="1"/>
        <v>-1207</v>
      </c>
      <c r="AJ126" s="105" t="str">
        <v>2017</v>
      </c>
      <c r="AK126" s="178">
        <f t="shared" si="4"/>
        <v>42762</v>
      </c>
    </row>
    <row r="127" spans="1:37" ht="14.4">
      <c r="A127" s="179" t="s">
        <v>4631</v>
      </c>
      <c r="B127" s="56" t="s">
        <v>89</v>
      </c>
      <c r="C127" s="57">
        <v>42755</v>
      </c>
      <c r="D127" s="56" t="s">
        <v>131</v>
      </c>
      <c r="E127" s="169" t="s">
        <v>30</v>
      </c>
      <c r="F127" s="180" t="s">
        <v>106</v>
      </c>
      <c r="G127" s="168" t="s">
        <v>107</v>
      </c>
      <c r="H127" s="169" t="s">
        <v>30</v>
      </c>
      <c r="I127" s="181">
        <f t="shared" si="0"/>
        <v>42785</v>
      </c>
      <c r="J127" s="61"/>
      <c r="K127" s="184"/>
      <c r="L127" s="171" t="s">
        <v>145</v>
      </c>
      <c r="M127" s="56" t="s">
        <v>4632</v>
      </c>
      <c r="N127" s="61"/>
      <c r="O127" s="61"/>
      <c r="P127" s="185"/>
      <c r="Q127" s="182"/>
      <c r="R127" s="61"/>
      <c r="S127" s="61"/>
      <c r="T127" s="61"/>
      <c r="U127" s="66"/>
      <c r="V127" s="61"/>
      <c r="W127" s="61"/>
      <c r="X127" s="56" t="s">
        <v>14</v>
      </c>
      <c r="Y127" s="57">
        <v>43073</v>
      </c>
      <c r="Z127" s="63">
        <v>3</v>
      </c>
      <c r="AA127" s="194" t="s">
        <v>4633</v>
      </c>
      <c r="AB127" s="183"/>
      <c r="AC127" s="175"/>
      <c r="AD127" s="175"/>
      <c r="AE127" s="67" t="str">
        <f t="shared" si="1"/>
        <v>Jan</v>
      </c>
      <c r="AF127" s="68" t="str">
        <f t="shared" si="2"/>
        <v>Dec</v>
      </c>
      <c r="AG127" s="177">
        <f t="shared" si="3"/>
        <v>318</v>
      </c>
      <c r="AH127" s="178">
        <v>42785</v>
      </c>
      <c r="AI127" s="105">
        <f ca="1"/>
        <v>-1204</v>
      </c>
      <c r="AJ127" s="105" t="str">
        <v>2017</v>
      </c>
      <c r="AK127" s="178">
        <f t="shared" si="4"/>
        <v>42765</v>
      </c>
    </row>
    <row r="128" spans="1:37" ht="14.4">
      <c r="A128" s="179" t="s">
        <v>4634</v>
      </c>
      <c r="B128" s="56" t="s">
        <v>89</v>
      </c>
      <c r="C128" s="57">
        <v>42753</v>
      </c>
      <c r="D128" s="56" t="s">
        <v>131</v>
      </c>
      <c r="E128" s="169" t="s">
        <v>30</v>
      </c>
      <c r="F128" s="180" t="s">
        <v>106</v>
      </c>
      <c r="G128" s="168" t="s">
        <v>107</v>
      </c>
      <c r="H128" s="169" t="s">
        <v>30</v>
      </c>
      <c r="I128" s="181">
        <f t="shared" si="0"/>
        <v>42783</v>
      </c>
      <c r="J128" s="61"/>
      <c r="K128" s="184"/>
      <c r="L128" s="171" t="s">
        <v>145</v>
      </c>
      <c r="M128" s="56" t="s">
        <v>4635</v>
      </c>
      <c r="N128" s="56" t="s">
        <v>29</v>
      </c>
      <c r="O128" s="56" t="s">
        <v>4636</v>
      </c>
      <c r="P128" s="172" t="s">
        <v>96</v>
      </c>
      <c r="Q128" s="182"/>
      <c r="R128" s="61"/>
      <c r="S128" s="61"/>
      <c r="T128" s="61"/>
      <c r="U128" s="66"/>
      <c r="V128" s="61"/>
      <c r="W128" s="61"/>
      <c r="X128" s="56" t="s">
        <v>18</v>
      </c>
      <c r="Y128" s="57">
        <v>43073</v>
      </c>
      <c r="Z128" s="63">
        <v>1</v>
      </c>
      <c r="AA128" s="95"/>
      <c r="AB128" s="183"/>
      <c r="AC128" s="175"/>
      <c r="AD128" s="176"/>
      <c r="AE128" s="67" t="str">
        <f t="shared" si="1"/>
        <v>Jan</v>
      </c>
      <c r="AF128" s="68" t="str">
        <f t="shared" si="2"/>
        <v>Dec</v>
      </c>
      <c r="AG128" s="177">
        <f t="shared" si="3"/>
        <v>320</v>
      </c>
      <c r="AH128" s="178">
        <v>42783</v>
      </c>
      <c r="AI128" s="105">
        <f ca="1"/>
        <v>-1206</v>
      </c>
      <c r="AJ128" s="105" t="str">
        <v>2017</v>
      </c>
      <c r="AK128" s="178">
        <f t="shared" si="4"/>
        <v>42763</v>
      </c>
    </row>
    <row r="129" spans="1:37" ht="27.1" customHeight="1">
      <c r="A129" s="179" t="s">
        <v>4637</v>
      </c>
      <c r="B129" s="56" t="s">
        <v>89</v>
      </c>
      <c r="C129" s="57">
        <v>42760</v>
      </c>
      <c r="D129" s="56" t="s">
        <v>90</v>
      </c>
      <c r="E129" s="169" t="s">
        <v>30</v>
      </c>
      <c r="F129" s="180" t="s">
        <v>106</v>
      </c>
      <c r="G129" s="168" t="s">
        <v>107</v>
      </c>
      <c r="H129" s="169" t="s">
        <v>30</v>
      </c>
      <c r="I129" s="181">
        <f t="shared" si="0"/>
        <v>42790</v>
      </c>
      <c r="J129" s="61"/>
      <c r="K129" s="184"/>
      <c r="L129" s="171" t="s">
        <v>4638</v>
      </c>
      <c r="M129" s="56" t="s">
        <v>4639</v>
      </c>
      <c r="N129" s="56" t="s">
        <v>44</v>
      </c>
      <c r="O129" s="61"/>
      <c r="P129" s="185"/>
      <c r="Q129" s="173">
        <v>42760</v>
      </c>
      <c r="R129" s="61"/>
      <c r="S129" s="61"/>
      <c r="T129" s="61"/>
      <c r="U129" s="66"/>
      <c r="V129" s="61"/>
      <c r="W129" s="61"/>
      <c r="X129" s="56" t="s">
        <v>14</v>
      </c>
      <c r="Y129" s="57">
        <v>43073</v>
      </c>
      <c r="Z129" s="63">
        <v>3</v>
      </c>
      <c r="AA129" s="60" t="s">
        <v>4640</v>
      </c>
      <c r="AB129" s="183"/>
      <c r="AC129" s="175"/>
      <c r="AD129" s="176"/>
      <c r="AE129" s="67" t="str">
        <f t="shared" si="1"/>
        <v>Jan</v>
      </c>
      <c r="AF129" s="68" t="str">
        <f t="shared" si="2"/>
        <v>Dec</v>
      </c>
      <c r="AG129" s="177">
        <f t="shared" si="3"/>
        <v>313</v>
      </c>
      <c r="AH129" s="178">
        <v>42790</v>
      </c>
      <c r="AI129" s="105">
        <f ca="1"/>
        <v>-1199</v>
      </c>
      <c r="AJ129" s="105" t="str">
        <v>2017</v>
      </c>
      <c r="AK129" s="178">
        <f t="shared" si="4"/>
        <v>42770</v>
      </c>
    </row>
    <row r="130" spans="1:37" ht="14.4">
      <c r="A130" s="179" t="s">
        <v>4641</v>
      </c>
      <c r="B130" s="56" t="s">
        <v>89</v>
      </c>
      <c r="C130" s="57">
        <v>42738</v>
      </c>
      <c r="D130" s="56" t="s">
        <v>131</v>
      </c>
      <c r="E130" s="169" t="s">
        <v>12</v>
      </c>
      <c r="F130" s="180" t="s">
        <v>106</v>
      </c>
      <c r="G130" s="168" t="s">
        <v>107</v>
      </c>
      <c r="H130" s="169" t="s">
        <v>12</v>
      </c>
      <c r="I130" s="181">
        <f t="shared" si="0"/>
        <v>42768</v>
      </c>
      <c r="J130" s="61"/>
      <c r="K130" s="184"/>
      <c r="L130" s="171" t="s">
        <v>145</v>
      </c>
      <c r="M130" s="56" t="s">
        <v>4706</v>
      </c>
      <c r="N130" s="56" t="s">
        <v>33</v>
      </c>
      <c r="O130" s="56" t="s">
        <v>4707</v>
      </c>
      <c r="P130" s="172" t="s">
        <v>17</v>
      </c>
      <c r="Q130" s="182"/>
      <c r="R130" s="61"/>
      <c r="S130" s="61"/>
      <c r="T130" s="61"/>
      <c r="U130" s="66"/>
      <c r="V130" s="61"/>
      <c r="W130" s="61"/>
      <c r="X130" s="56" t="s">
        <v>18</v>
      </c>
      <c r="Y130" s="57">
        <v>43073</v>
      </c>
      <c r="Z130" s="75"/>
      <c r="AA130" s="95"/>
      <c r="AB130" s="183"/>
      <c r="AC130" s="175"/>
      <c r="AD130" s="176"/>
      <c r="AE130" s="67" t="str">
        <f t="shared" si="1"/>
        <v>Jan</v>
      </c>
      <c r="AF130" s="68" t="str">
        <f t="shared" si="2"/>
        <v>Dec</v>
      </c>
      <c r="AG130" s="177">
        <f t="shared" si="3"/>
        <v>335</v>
      </c>
      <c r="AH130" s="178">
        <v>42768</v>
      </c>
      <c r="AI130" s="105">
        <f ca="1"/>
        <v>-1221</v>
      </c>
      <c r="AJ130" s="105" t="str">
        <v>2017</v>
      </c>
      <c r="AK130" s="178">
        <f t="shared" si="4"/>
        <v>42748</v>
      </c>
    </row>
    <row r="131" spans="1:37" ht="14.4">
      <c r="A131" s="179" t="s">
        <v>4710</v>
      </c>
      <c r="B131" s="56" t="s">
        <v>89</v>
      </c>
      <c r="C131" s="57">
        <v>42738</v>
      </c>
      <c r="D131" s="56" t="s">
        <v>131</v>
      </c>
      <c r="E131" s="169" t="s">
        <v>12</v>
      </c>
      <c r="F131" s="180" t="s">
        <v>106</v>
      </c>
      <c r="G131" s="168" t="s">
        <v>107</v>
      </c>
      <c r="H131" s="169" t="s">
        <v>12</v>
      </c>
      <c r="I131" s="181">
        <f t="shared" si="0"/>
        <v>42768</v>
      </c>
      <c r="J131" s="61"/>
      <c r="K131" s="184"/>
      <c r="L131" s="171" t="s">
        <v>145</v>
      </c>
      <c r="M131" s="56" t="s">
        <v>4713</v>
      </c>
      <c r="N131" s="56" t="s">
        <v>355</v>
      </c>
      <c r="O131" s="56" t="s">
        <v>3843</v>
      </c>
      <c r="P131" s="172" t="s">
        <v>17</v>
      </c>
      <c r="Q131" s="182"/>
      <c r="R131" s="61"/>
      <c r="S131" s="61"/>
      <c r="T131" s="61"/>
      <c r="U131" s="66"/>
      <c r="V131" s="61"/>
      <c r="W131" s="61"/>
      <c r="X131" s="56" t="s">
        <v>18</v>
      </c>
      <c r="Y131" s="57">
        <v>43073</v>
      </c>
      <c r="Z131" s="75"/>
      <c r="AA131" s="195"/>
      <c r="AB131" s="183"/>
      <c r="AC131" s="175"/>
      <c r="AD131" s="176"/>
      <c r="AE131" s="67" t="str">
        <f t="shared" si="1"/>
        <v>Jan</v>
      </c>
      <c r="AF131" s="68" t="str">
        <f t="shared" si="2"/>
        <v>Dec</v>
      </c>
      <c r="AG131" s="177">
        <f t="shared" si="3"/>
        <v>335</v>
      </c>
      <c r="AH131" s="178">
        <v>42768</v>
      </c>
      <c r="AI131" s="105">
        <f ca="1"/>
        <v>-1221</v>
      </c>
      <c r="AJ131" s="105" t="str">
        <v>2017</v>
      </c>
      <c r="AK131" s="178">
        <f t="shared" si="4"/>
        <v>42748</v>
      </c>
    </row>
    <row r="132" spans="1:37" ht="14.4">
      <c r="A132" s="179" t="s">
        <v>4719</v>
      </c>
      <c r="B132" s="56" t="s">
        <v>89</v>
      </c>
      <c r="C132" s="57">
        <v>42738</v>
      </c>
      <c r="D132" s="56" t="s">
        <v>131</v>
      </c>
      <c r="E132" s="169" t="s">
        <v>12</v>
      </c>
      <c r="F132" s="180" t="s">
        <v>106</v>
      </c>
      <c r="G132" s="168" t="s">
        <v>107</v>
      </c>
      <c r="H132" s="169" t="s">
        <v>12</v>
      </c>
      <c r="I132" s="181">
        <f t="shared" si="0"/>
        <v>42768</v>
      </c>
      <c r="J132" s="61"/>
      <c r="K132" s="184"/>
      <c r="L132" s="171" t="s">
        <v>145</v>
      </c>
      <c r="M132" s="56" t="s">
        <v>4720</v>
      </c>
      <c r="N132" s="56" t="s">
        <v>39</v>
      </c>
      <c r="O132" s="56" t="s">
        <v>4721</v>
      </c>
      <c r="P132" s="172" t="s">
        <v>17</v>
      </c>
      <c r="Q132" s="182"/>
      <c r="R132" s="61"/>
      <c r="S132" s="61"/>
      <c r="T132" s="61"/>
      <c r="U132" s="66"/>
      <c r="V132" s="61"/>
      <c r="W132" s="61"/>
      <c r="X132" s="56" t="s">
        <v>18</v>
      </c>
      <c r="Y132" s="57">
        <v>43073</v>
      </c>
      <c r="Z132" s="75"/>
      <c r="AA132" s="95"/>
      <c r="AB132" s="183"/>
      <c r="AC132" s="175"/>
      <c r="AD132" s="176"/>
      <c r="AE132" s="67" t="str">
        <f t="shared" si="1"/>
        <v>Jan</v>
      </c>
      <c r="AF132" s="68" t="str">
        <f t="shared" si="2"/>
        <v>Dec</v>
      </c>
      <c r="AG132" s="177">
        <f t="shared" si="3"/>
        <v>335</v>
      </c>
      <c r="AH132" s="178">
        <v>42768</v>
      </c>
      <c r="AI132" s="105">
        <f ca="1"/>
        <v>-1221</v>
      </c>
      <c r="AJ132" s="105" t="str">
        <v>2017</v>
      </c>
      <c r="AK132" s="178">
        <f t="shared" si="4"/>
        <v>42748</v>
      </c>
    </row>
    <row r="133" spans="1:37" ht="14.4">
      <c r="A133" s="179" t="s">
        <v>4723</v>
      </c>
      <c r="B133" s="56" t="s">
        <v>89</v>
      </c>
      <c r="C133" s="57">
        <v>42738</v>
      </c>
      <c r="D133" s="56" t="s">
        <v>131</v>
      </c>
      <c r="E133" s="169" t="s">
        <v>12</v>
      </c>
      <c r="F133" s="180" t="s">
        <v>106</v>
      </c>
      <c r="G133" s="168" t="s">
        <v>107</v>
      </c>
      <c r="H133" s="169" t="s">
        <v>12</v>
      </c>
      <c r="I133" s="181">
        <f t="shared" si="0"/>
        <v>42768</v>
      </c>
      <c r="J133" s="61"/>
      <c r="K133" s="184"/>
      <c r="L133" s="171" t="s">
        <v>145</v>
      </c>
      <c r="M133" s="56" t="s">
        <v>4724</v>
      </c>
      <c r="N133" s="56" t="s">
        <v>271</v>
      </c>
      <c r="O133" s="56" t="s">
        <v>4725</v>
      </c>
      <c r="P133" s="172" t="s">
        <v>17</v>
      </c>
      <c r="Q133" s="182"/>
      <c r="R133" s="61"/>
      <c r="S133" s="61"/>
      <c r="T133" s="61"/>
      <c r="U133" s="66"/>
      <c r="V133" s="61"/>
      <c r="W133" s="61"/>
      <c r="X133" s="56" t="s">
        <v>18</v>
      </c>
      <c r="Y133" s="57">
        <v>43073</v>
      </c>
      <c r="Z133" s="75"/>
      <c r="AA133" s="95"/>
      <c r="AB133" s="183"/>
      <c r="AC133" s="175"/>
      <c r="AD133" s="176"/>
      <c r="AE133" s="67" t="str">
        <f t="shared" si="1"/>
        <v>Jan</v>
      </c>
      <c r="AF133" s="68" t="str">
        <f t="shared" si="2"/>
        <v>Dec</v>
      </c>
      <c r="AG133" s="177">
        <f t="shared" si="3"/>
        <v>335</v>
      </c>
      <c r="AH133" s="178">
        <v>42768</v>
      </c>
      <c r="AI133" s="105">
        <f ca="1"/>
        <v>-1221</v>
      </c>
      <c r="AJ133" s="105" t="str">
        <v>2017</v>
      </c>
      <c r="AK133" s="178">
        <f t="shared" si="4"/>
        <v>42748</v>
      </c>
    </row>
    <row r="134" spans="1:37" ht="14.4">
      <c r="A134" s="179" t="s">
        <v>4727</v>
      </c>
      <c r="B134" s="56" t="s">
        <v>89</v>
      </c>
      <c r="C134" s="57">
        <v>42738</v>
      </c>
      <c r="D134" s="56" t="s">
        <v>131</v>
      </c>
      <c r="E134" s="169" t="s">
        <v>12</v>
      </c>
      <c r="F134" s="180" t="s">
        <v>106</v>
      </c>
      <c r="G134" s="168" t="s">
        <v>107</v>
      </c>
      <c r="H134" s="169" t="s">
        <v>12</v>
      </c>
      <c r="I134" s="181">
        <f t="shared" si="0"/>
        <v>42768</v>
      </c>
      <c r="J134" s="61"/>
      <c r="K134" s="184"/>
      <c r="L134" s="171" t="s">
        <v>145</v>
      </c>
      <c r="M134" s="56" t="s">
        <v>4730</v>
      </c>
      <c r="N134" s="56" t="s">
        <v>114</v>
      </c>
      <c r="O134" s="56" t="s">
        <v>4731</v>
      </c>
      <c r="P134" s="172" t="s">
        <v>17</v>
      </c>
      <c r="Q134" s="182"/>
      <c r="R134" s="61"/>
      <c r="S134" s="61"/>
      <c r="T134" s="61"/>
      <c r="U134" s="66"/>
      <c r="V134" s="61"/>
      <c r="W134" s="61"/>
      <c r="X134" s="56" t="s">
        <v>18</v>
      </c>
      <c r="Y134" s="57">
        <v>43073</v>
      </c>
      <c r="Z134" s="75"/>
      <c r="AA134" s="95"/>
      <c r="AB134" s="183"/>
      <c r="AC134" s="175"/>
      <c r="AD134" s="176"/>
      <c r="AE134" s="67" t="str">
        <f t="shared" si="1"/>
        <v>Jan</v>
      </c>
      <c r="AF134" s="68" t="str">
        <f t="shared" si="2"/>
        <v>Dec</v>
      </c>
      <c r="AG134" s="177">
        <f t="shared" si="3"/>
        <v>335</v>
      </c>
      <c r="AH134" s="178">
        <v>42768</v>
      </c>
      <c r="AI134" s="105">
        <f ca="1"/>
        <v>-1221</v>
      </c>
      <c r="AJ134" s="105" t="str">
        <v>2017</v>
      </c>
      <c r="AK134" s="178">
        <f t="shared" si="4"/>
        <v>42748</v>
      </c>
    </row>
    <row r="135" spans="1:37" ht="14.4">
      <c r="A135" s="179" t="s">
        <v>4733</v>
      </c>
      <c r="B135" s="56" t="s">
        <v>89</v>
      </c>
      <c r="C135" s="57">
        <v>42738</v>
      </c>
      <c r="D135" s="56" t="s">
        <v>131</v>
      </c>
      <c r="E135" s="169" t="s">
        <v>12</v>
      </c>
      <c r="F135" s="180" t="s">
        <v>106</v>
      </c>
      <c r="G135" s="168" t="s">
        <v>107</v>
      </c>
      <c r="H135" s="169" t="s">
        <v>12</v>
      </c>
      <c r="I135" s="181">
        <f t="shared" si="0"/>
        <v>42768</v>
      </c>
      <c r="J135" s="61"/>
      <c r="K135" s="184"/>
      <c r="L135" s="171" t="s">
        <v>145</v>
      </c>
      <c r="M135" s="56" t="s">
        <v>4735</v>
      </c>
      <c r="N135" s="56" t="s">
        <v>33</v>
      </c>
      <c r="O135" s="56" t="s">
        <v>4736</v>
      </c>
      <c r="P135" s="172" t="s">
        <v>17</v>
      </c>
      <c r="Q135" s="182"/>
      <c r="R135" s="61"/>
      <c r="S135" s="61"/>
      <c r="T135" s="61"/>
      <c r="U135" s="66"/>
      <c r="V135" s="61"/>
      <c r="W135" s="61"/>
      <c r="X135" s="56" t="s">
        <v>18</v>
      </c>
      <c r="Y135" s="57">
        <v>43073</v>
      </c>
      <c r="Z135" s="75"/>
      <c r="AA135" s="95"/>
      <c r="AB135" s="183"/>
      <c r="AC135" s="175"/>
      <c r="AD135" s="176"/>
      <c r="AE135" s="67" t="str">
        <f t="shared" si="1"/>
        <v>Jan</v>
      </c>
      <c r="AF135" s="68" t="str">
        <f t="shared" si="2"/>
        <v>Dec</v>
      </c>
      <c r="AG135" s="177">
        <f t="shared" si="3"/>
        <v>335</v>
      </c>
      <c r="AH135" s="178">
        <v>42768</v>
      </c>
      <c r="AI135" s="105">
        <f ca="1"/>
        <v>-1221</v>
      </c>
      <c r="AJ135" s="105" t="str">
        <v>2017</v>
      </c>
      <c r="AK135" s="178">
        <f t="shared" si="4"/>
        <v>42748</v>
      </c>
    </row>
    <row r="136" spans="1:37" ht="14.4">
      <c r="A136" s="179" t="s">
        <v>4741</v>
      </c>
      <c r="B136" s="56" t="s">
        <v>89</v>
      </c>
      <c r="C136" s="57">
        <v>42738</v>
      </c>
      <c r="D136" s="56" t="s">
        <v>131</v>
      </c>
      <c r="E136" s="169" t="s">
        <v>12</v>
      </c>
      <c r="F136" s="180" t="s">
        <v>106</v>
      </c>
      <c r="G136" s="168" t="s">
        <v>107</v>
      </c>
      <c r="H136" s="169" t="s">
        <v>12</v>
      </c>
      <c r="I136" s="181">
        <f t="shared" si="0"/>
        <v>42768</v>
      </c>
      <c r="J136" s="61"/>
      <c r="K136" s="184"/>
      <c r="L136" s="171" t="s">
        <v>145</v>
      </c>
      <c r="M136" s="56" t="s">
        <v>4743</v>
      </c>
      <c r="N136" s="56" t="s">
        <v>29</v>
      </c>
      <c r="O136" s="56" t="s">
        <v>4744</v>
      </c>
      <c r="P136" s="172" t="s">
        <v>17</v>
      </c>
      <c r="Q136" s="182"/>
      <c r="R136" s="61"/>
      <c r="S136" s="61"/>
      <c r="T136" s="61"/>
      <c r="U136" s="66"/>
      <c r="V136" s="61"/>
      <c r="W136" s="61"/>
      <c r="X136" s="56" t="s">
        <v>18</v>
      </c>
      <c r="Y136" s="57">
        <v>43073</v>
      </c>
      <c r="Z136" s="75"/>
      <c r="AA136" s="95"/>
      <c r="AB136" s="183"/>
      <c r="AC136" s="175"/>
      <c r="AD136" s="176"/>
      <c r="AE136" s="67" t="str">
        <f t="shared" si="1"/>
        <v>Jan</v>
      </c>
      <c r="AF136" s="68" t="str">
        <f t="shared" si="2"/>
        <v>Dec</v>
      </c>
      <c r="AG136" s="177">
        <f t="shared" si="3"/>
        <v>335</v>
      </c>
      <c r="AH136" s="178">
        <v>42768</v>
      </c>
      <c r="AI136" s="105">
        <f ca="1"/>
        <v>-1221</v>
      </c>
      <c r="AJ136" s="105" t="str">
        <v>2017</v>
      </c>
      <c r="AK136" s="178">
        <f t="shared" si="4"/>
        <v>42748</v>
      </c>
    </row>
    <row r="137" spans="1:37" ht="14.4">
      <c r="A137" s="179" t="s">
        <v>4745</v>
      </c>
      <c r="B137" s="56" t="s">
        <v>89</v>
      </c>
      <c r="C137" s="57">
        <v>42738</v>
      </c>
      <c r="D137" s="56" t="s">
        <v>131</v>
      </c>
      <c r="E137" s="169" t="s">
        <v>12</v>
      </c>
      <c r="F137" s="180" t="s">
        <v>106</v>
      </c>
      <c r="G137" s="168" t="s">
        <v>107</v>
      </c>
      <c r="H137" s="169" t="s">
        <v>12</v>
      </c>
      <c r="I137" s="181">
        <f t="shared" si="0"/>
        <v>42768</v>
      </c>
      <c r="J137" s="61"/>
      <c r="K137" s="184"/>
      <c r="L137" s="171" t="s">
        <v>145</v>
      </c>
      <c r="M137" s="56" t="s">
        <v>2412</v>
      </c>
      <c r="N137" s="56" t="s">
        <v>95</v>
      </c>
      <c r="O137" s="56" t="s">
        <v>2413</v>
      </c>
      <c r="P137" s="172" t="s">
        <v>17</v>
      </c>
      <c r="Q137" s="182"/>
      <c r="R137" s="61"/>
      <c r="S137" s="61"/>
      <c r="T137" s="61"/>
      <c r="U137" s="66"/>
      <c r="V137" s="61"/>
      <c r="W137" s="61"/>
      <c r="X137" s="56" t="s">
        <v>18</v>
      </c>
      <c r="Y137" s="57">
        <v>43073</v>
      </c>
      <c r="Z137" s="75"/>
      <c r="AA137" s="64" t="s">
        <v>4746</v>
      </c>
      <c r="AB137" s="183"/>
      <c r="AC137" s="175"/>
      <c r="AD137" s="176"/>
      <c r="AE137" s="67" t="str">
        <f t="shared" si="1"/>
        <v>Jan</v>
      </c>
      <c r="AF137" s="68" t="str">
        <f t="shared" si="2"/>
        <v>Dec</v>
      </c>
      <c r="AG137" s="177">
        <f t="shared" si="3"/>
        <v>335</v>
      </c>
      <c r="AH137" s="178">
        <v>42768</v>
      </c>
      <c r="AI137" s="105">
        <f ca="1"/>
        <v>-1221</v>
      </c>
      <c r="AJ137" s="105" t="str">
        <v>2017</v>
      </c>
      <c r="AK137" s="178">
        <f t="shared" si="4"/>
        <v>42748</v>
      </c>
    </row>
    <row r="138" spans="1:37" ht="14.4">
      <c r="A138" s="179" t="s">
        <v>4747</v>
      </c>
      <c r="B138" s="56" t="s">
        <v>89</v>
      </c>
      <c r="C138" s="57">
        <v>42738</v>
      </c>
      <c r="D138" s="56" t="s">
        <v>1027</v>
      </c>
      <c r="E138" s="169" t="s">
        <v>12</v>
      </c>
      <c r="F138" s="180" t="s">
        <v>106</v>
      </c>
      <c r="G138" s="168" t="s">
        <v>107</v>
      </c>
      <c r="H138" s="169" t="s">
        <v>12</v>
      </c>
      <c r="I138" s="181">
        <f t="shared" si="0"/>
        <v>42768</v>
      </c>
      <c r="J138" s="61"/>
      <c r="K138" s="184"/>
      <c r="L138" s="171" t="s">
        <v>624</v>
      </c>
      <c r="M138" s="56" t="s">
        <v>4748</v>
      </c>
      <c r="N138" s="56" t="s">
        <v>189</v>
      </c>
      <c r="O138" s="56" t="s">
        <v>4749</v>
      </c>
      <c r="P138" s="172" t="s">
        <v>17</v>
      </c>
      <c r="Q138" s="182"/>
      <c r="R138" s="61"/>
      <c r="S138" s="61"/>
      <c r="T138" s="61"/>
      <c r="U138" s="66"/>
      <c r="V138" s="61"/>
      <c r="W138" s="61"/>
      <c r="X138" s="56" t="s">
        <v>14</v>
      </c>
      <c r="Y138" s="57">
        <v>43073</v>
      </c>
      <c r="Z138" s="75"/>
      <c r="AA138" s="64" t="s">
        <v>4750</v>
      </c>
      <c r="AB138" s="183"/>
      <c r="AC138" s="175"/>
      <c r="AD138" s="176"/>
      <c r="AE138" s="67" t="str">
        <f t="shared" si="1"/>
        <v>Jan</v>
      </c>
      <c r="AF138" s="68" t="str">
        <f t="shared" si="2"/>
        <v>Dec</v>
      </c>
      <c r="AG138" s="177">
        <f t="shared" si="3"/>
        <v>335</v>
      </c>
      <c r="AH138" s="178">
        <v>42768</v>
      </c>
      <c r="AI138" s="105">
        <f ca="1"/>
        <v>-1221</v>
      </c>
      <c r="AJ138" s="105" t="str">
        <v>2017</v>
      </c>
      <c r="AK138" s="178">
        <f t="shared" si="4"/>
        <v>42748</v>
      </c>
    </row>
    <row r="139" spans="1:37" ht="14.4">
      <c r="A139" s="179" t="s">
        <v>4751</v>
      </c>
      <c r="B139" s="56" t="s">
        <v>89</v>
      </c>
      <c r="C139" s="57">
        <v>42759</v>
      </c>
      <c r="D139" s="56" t="s">
        <v>90</v>
      </c>
      <c r="E139" s="169" t="s">
        <v>140</v>
      </c>
      <c r="F139" s="180" t="s">
        <v>106</v>
      </c>
      <c r="G139" s="168" t="s">
        <v>107</v>
      </c>
      <c r="H139" s="169" t="s">
        <v>140</v>
      </c>
      <c r="I139" s="181">
        <f t="shared" si="0"/>
        <v>42789</v>
      </c>
      <c r="J139" s="61"/>
      <c r="K139" s="184"/>
      <c r="L139" s="171" t="s">
        <v>4754</v>
      </c>
      <c r="M139" s="56" t="s">
        <v>4754</v>
      </c>
      <c r="N139" s="56" t="s">
        <v>143</v>
      </c>
      <c r="O139" s="61"/>
      <c r="P139" s="185"/>
      <c r="Q139" s="182"/>
      <c r="R139" s="61"/>
      <c r="S139" s="61"/>
      <c r="T139" s="61"/>
      <c r="U139" s="66"/>
      <c r="V139" s="61"/>
      <c r="W139" s="61"/>
      <c r="X139" s="56" t="s">
        <v>14</v>
      </c>
      <c r="Y139" s="57">
        <v>43073</v>
      </c>
      <c r="Z139" s="75"/>
      <c r="AA139" s="64" t="s">
        <v>3956</v>
      </c>
      <c r="AB139" s="183"/>
      <c r="AC139" s="175"/>
      <c r="AD139" s="176"/>
      <c r="AE139" s="67" t="str">
        <f t="shared" si="1"/>
        <v>Jan</v>
      </c>
      <c r="AF139" s="68" t="str">
        <f t="shared" si="2"/>
        <v>Dec</v>
      </c>
      <c r="AG139" s="177">
        <f t="shared" si="3"/>
        <v>314</v>
      </c>
      <c r="AH139" s="178">
        <v>42789</v>
      </c>
      <c r="AI139" s="105">
        <f ca="1"/>
        <v>-1200</v>
      </c>
      <c r="AJ139" s="105" t="str">
        <v>2017</v>
      </c>
      <c r="AK139" s="178">
        <f t="shared" si="4"/>
        <v>42769</v>
      </c>
    </row>
    <row r="140" spans="1:37" ht="14.4">
      <c r="A140" s="179" t="s">
        <v>4756</v>
      </c>
      <c r="B140" s="56" t="s">
        <v>89</v>
      </c>
      <c r="C140" s="57">
        <v>42760</v>
      </c>
      <c r="D140" s="56" t="s">
        <v>131</v>
      </c>
      <c r="E140" s="169" t="s">
        <v>140</v>
      </c>
      <c r="F140" s="180" t="s">
        <v>106</v>
      </c>
      <c r="G140" s="168" t="s">
        <v>107</v>
      </c>
      <c r="H140" s="169" t="s">
        <v>140</v>
      </c>
      <c r="I140" s="181">
        <f t="shared" si="0"/>
        <v>42790</v>
      </c>
      <c r="J140" s="61"/>
      <c r="K140" s="184"/>
      <c r="L140" s="171" t="s">
        <v>4757</v>
      </c>
      <c r="M140" s="56" t="s">
        <v>4758</v>
      </c>
      <c r="N140" s="56" t="s">
        <v>27</v>
      </c>
      <c r="O140" s="61"/>
      <c r="P140" s="185"/>
      <c r="Q140" s="182"/>
      <c r="R140" s="61"/>
      <c r="S140" s="61"/>
      <c r="T140" s="61"/>
      <c r="U140" s="66"/>
      <c r="V140" s="61"/>
      <c r="W140" s="61"/>
      <c r="X140" s="56" t="s">
        <v>14</v>
      </c>
      <c r="Y140" s="57">
        <v>43073</v>
      </c>
      <c r="Z140" s="75"/>
      <c r="AA140" s="64" t="s">
        <v>4760</v>
      </c>
      <c r="AB140" s="183"/>
      <c r="AC140" s="175"/>
      <c r="AD140" s="176"/>
      <c r="AE140" s="67" t="str">
        <f t="shared" si="1"/>
        <v>Jan</v>
      </c>
      <c r="AF140" s="68" t="str">
        <f t="shared" si="2"/>
        <v>Dec</v>
      </c>
      <c r="AG140" s="177">
        <f t="shared" si="3"/>
        <v>313</v>
      </c>
      <c r="AH140" s="178">
        <v>42790</v>
      </c>
      <c r="AI140" s="105">
        <f ca="1"/>
        <v>-1199</v>
      </c>
      <c r="AJ140" s="105" t="str">
        <v>2017</v>
      </c>
      <c r="AK140" s="178">
        <f t="shared" si="4"/>
        <v>42770</v>
      </c>
    </row>
    <row r="141" spans="1:37" ht="14.4">
      <c r="A141" s="179" t="s">
        <v>4763</v>
      </c>
      <c r="B141" s="56" t="s">
        <v>89</v>
      </c>
      <c r="C141" s="57">
        <v>42760</v>
      </c>
      <c r="D141" s="56" t="s">
        <v>90</v>
      </c>
      <c r="E141" s="169" t="s">
        <v>140</v>
      </c>
      <c r="F141" s="180" t="s">
        <v>106</v>
      </c>
      <c r="G141" s="168" t="s">
        <v>107</v>
      </c>
      <c r="H141" s="169" t="s">
        <v>140</v>
      </c>
      <c r="I141" s="181">
        <f t="shared" si="0"/>
        <v>42790</v>
      </c>
      <c r="J141" s="61"/>
      <c r="K141" s="184"/>
      <c r="L141" s="171" t="s">
        <v>4765</v>
      </c>
      <c r="M141" s="56" t="s">
        <v>4767</v>
      </c>
      <c r="N141" s="56" t="s">
        <v>44</v>
      </c>
      <c r="O141" s="56" t="s">
        <v>4768</v>
      </c>
      <c r="P141" s="172" t="s">
        <v>17</v>
      </c>
      <c r="Q141" s="182"/>
      <c r="R141" s="61"/>
      <c r="S141" s="61"/>
      <c r="T141" s="61"/>
      <c r="U141" s="66"/>
      <c r="V141" s="61"/>
      <c r="W141" s="61"/>
      <c r="X141" s="56" t="s">
        <v>18</v>
      </c>
      <c r="Y141" s="57">
        <v>43073</v>
      </c>
      <c r="Z141" s="75"/>
      <c r="AA141" s="64" t="s">
        <v>4769</v>
      </c>
      <c r="AB141" s="183"/>
      <c r="AC141" s="175"/>
      <c r="AD141" s="176"/>
      <c r="AE141" s="67" t="str">
        <f t="shared" si="1"/>
        <v>Jan</v>
      </c>
      <c r="AF141" s="68" t="str">
        <f t="shared" si="2"/>
        <v>Dec</v>
      </c>
      <c r="AG141" s="177">
        <f t="shared" si="3"/>
        <v>313</v>
      </c>
      <c r="AH141" s="178">
        <v>42790</v>
      </c>
      <c r="AI141" s="105">
        <f ca="1"/>
        <v>-1199</v>
      </c>
      <c r="AJ141" s="105" t="str">
        <v>2017</v>
      </c>
      <c r="AK141" s="178">
        <f t="shared" si="4"/>
        <v>42770</v>
      </c>
    </row>
    <row r="142" spans="1:37" ht="14.4">
      <c r="A142" s="179" t="s">
        <v>4770</v>
      </c>
      <c r="B142" s="56" t="s">
        <v>89</v>
      </c>
      <c r="C142" s="57">
        <v>42760</v>
      </c>
      <c r="D142" s="56" t="s">
        <v>131</v>
      </c>
      <c r="E142" s="169" t="s">
        <v>140</v>
      </c>
      <c r="F142" s="180" t="s">
        <v>106</v>
      </c>
      <c r="G142" s="168" t="s">
        <v>107</v>
      </c>
      <c r="H142" s="169" t="s">
        <v>140</v>
      </c>
      <c r="I142" s="181">
        <f t="shared" si="0"/>
        <v>42790</v>
      </c>
      <c r="J142" s="61"/>
      <c r="K142" s="184"/>
      <c r="L142" s="171" t="s">
        <v>4765</v>
      </c>
      <c r="M142" s="56" t="s">
        <v>4771</v>
      </c>
      <c r="N142" s="56" t="s">
        <v>44</v>
      </c>
      <c r="O142" s="56" t="s">
        <v>4772</v>
      </c>
      <c r="P142" s="172" t="s">
        <v>17</v>
      </c>
      <c r="Q142" s="182"/>
      <c r="R142" s="61"/>
      <c r="S142" s="61"/>
      <c r="T142" s="61"/>
      <c r="U142" s="66"/>
      <c r="V142" s="61"/>
      <c r="W142" s="61"/>
      <c r="X142" s="56" t="s">
        <v>18</v>
      </c>
      <c r="Y142" s="57">
        <v>43073</v>
      </c>
      <c r="Z142" s="75"/>
      <c r="AA142" s="64" t="s">
        <v>4769</v>
      </c>
      <c r="AB142" s="183"/>
      <c r="AC142" s="175"/>
      <c r="AD142" s="176"/>
      <c r="AE142" s="67" t="str">
        <f t="shared" si="1"/>
        <v>Jan</v>
      </c>
      <c r="AF142" s="68" t="str">
        <f t="shared" si="2"/>
        <v>Dec</v>
      </c>
      <c r="AG142" s="177">
        <f t="shared" si="3"/>
        <v>313</v>
      </c>
      <c r="AH142" s="178">
        <v>42790</v>
      </c>
      <c r="AI142" s="105">
        <f ca="1"/>
        <v>-1199</v>
      </c>
      <c r="AJ142" s="105" t="str">
        <v>2017</v>
      </c>
      <c r="AK142" s="178">
        <f t="shared" si="4"/>
        <v>42770</v>
      </c>
    </row>
    <row r="143" spans="1:37" ht="14.4">
      <c r="A143" s="179" t="s">
        <v>4773</v>
      </c>
      <c r="B143" s="56" t="s">
        <v>89</v>
      </c>
      <c r="C143" s="57">
        <v>42760</v>
      </c>
      <c r="D143" s="56" t="s">
        <v>131</v>
      </c>
      <c r="E143" s="169" t="s">
        <v>140</v>
      </c>
      <c r="F143" s="180" t="s">
        <v>106</v>
      </c>
      <c r="G143" s="168" t="s">
        <v>107</v>
      </c>
      <c r="H143" s="169" t="s">
        <v>140</v>
      </c>
      <c r="I143" s="181">
        <f t="shared" si="0"/>
        <v>42790</v>
      </c>
      <c r="J143" s="61"/>
      <c r="K143" s="184"/>
      <c r="L143" s="171" t="s">
        <v>4774</v>
      </c>
      <c r="M143" s="56" t="s">
        <v>4775</v>
      </c>
      <c r="N143" s="56" t="s">
        <v>22</v>
      </c>
      <c r="O143" s="61"/>
      <c r="P143" s="185"/>
      <c r="Q143" s="182"/>
      <c r="R143" s="61"/>
      <c r="S143" s="61"/>
      <c r="T143" s="61"/>
      <c r="U143" s="66"/>
      <c r="V143" s="61"/>
      <c r="W143" s="61"/>
      <c r="X143" s="56" t="s">
        <v>14</v>
      </c>
      <c r="Y143" s="57">
        <v>43073</v>
      </c>
      <c r="Z143" s="75"/>
      <c r="AA143" s="64" t="s">
        <v>4776</v>
      </c>
      <c r="AB143" s="183"/>
      <c r="AC143" s="175"/>
      <c r="AD143" s="176"/>
      <c r="AE143" s="67" t="str">
        <f t="shared" si="1"/>
        <v>Jan</v>
      </c>
      <c r="AF143" s="68" t="str">
        <f t="shared" si="2"/>
        <v>Dec</v>
      </c>
      <c r="AG143" s="177">
        <f t="shared" si="3"/>
        <v>313</v>
      </c>
      <c r="AH143" s="178">
        <v>42790</v>
      </c>
      <c r="AI143" s="105">
        <f ca="1"/>
        <v>-1199</v>
      </c>
      <c r="AJ143" s="105" t="str">
        <v>2017</v>
      </c>
      <c r="AK143" s="178">
        <f t="shared" si="4"/>
        <v>42770</v>
      </c>
    </row>
    <row r="144" spans="1:37" ht="14.4">
      <c r="A144" s="179" t="s">
        <v>4777</v>
      </c>
      <c r="B144" s="56" t="s">
        <v>89</v>
      </c>
      <c r="C144" s="57">
        <v>42760</v>
      </c>
      <c r="D144" s="56" t="s">
        <v>131</v>
      </c>
      <c r="E144" s="169" t="s">
        <v>140</v>
      </c>
      <c r="F144" s="180" t="s">
        <v>106</v>
      </c>
      <c r="G144" s="168" t="s">
        <v>107</v>
      </c>
      <c r="H144" s="169" t="s">
        <v>140</v>
      </c>
      <c r="I144" s="181">
        <f t="shared" si="0"/>
        <v>42790</v>
      </c>
      <c r="J144" s="61"/>
      <c r="K144" s="184"/>
      <c r="L144" s="171" t="s">
        <v>4778</v>
      </c>
      <c r="M144" s="56" t="s">
        <v>4779</v>
      </c>
      <c r="N144" s="61"/>
      <c r="O144" s="61"/>
      <c r="P144" s="185"/>
      <c r="Q144" s="182"/>
      <c r="R144" s="61"/>
      <c r="S144" s="61"/>
      <c r="T144" s="61"/>
      <c r="U144" s="66"/>
      <c r="V144" s="61"/>
      <c r="W144" s="61"/>
      <c r="X144" s="56" t="s">
        <v>14</v>
      </c>
      <c r="Y144" s="57">
        <v>43073</v>
      </c>
      <c r="Z144" s="75"/>
      <c r="AA144" s="64" t="s">
        <v>537</v>
      </c>
      <c r="AB144" s="183"/>
      <c r="AC144" s="175"/>
      <c r="AD144" s="176"/>
      <c r="AE144" s="67" t="str">
        <f t="shared" si="1"/>
        <v>Jan</v>
      </c>
      <c r="AF144" s="68" t="str">
        <f t="shared" si="2"/>
        <v>Dec</v>
      </c>
      <c r="AG144" s="177">
        <f t="shared" si="3"/>
        <v>313</v>
      </c>
      <c r="AH144" s="178">
        <v>42790</v>
      </c>
      <c r="AI144" s="105">
        <f ca="1"/>
        <v>-1199</v>
      </c>
      <c r="AJ144" s="105" t="str">
        <v>2017</v>
      </c>
      <c r="AK144" s="178">
        <f t="shared" si="4"/>
        <v>42770</v>
      </c>
    </row>
    <row r="145" spans="1:37" ht="14.4">
      <c r="A145" s="179" t="s">
        <v>4780</v>
      </c>
      <c r="B145" s="56" t="s">
        <v>89</v>
      </c>
      <c r="C145" s="57">
        <v>42760</v>
      </c>
      <c r="D145" s="56" t="s">
        <v>131</v>
      </c>
      <c r="E145" s="169" t="s">
        <v>140</v>
      </c>
      <c r="F145" s="180" t="s">
        <v>106</v>
      </c>
      <c r="G145" s="168" t="s">
        <v>107</v>
      </c>
      <c r="H145" s="169" t="s">
        <v>140</v>
      </c>
      <c r="I145" s="181">
        <f t="shared" si="0"/>
        <v>42790</v>
      </c>
      <c r="J145" s="61"/>
      <c r="K145" s="184"/>
      <c r="L145" s="171" t="s">
        <v>4781</v>
      </c>
      <c r="M145" s="56" t="s">
        <v>4782</v>
      </c>
      <c r="N145" s="56" t="s">
        <v>137</v>
      </c>
      <c r="O145" s="56" t="s">
        <v>4783</v>
      </c>
      <c r="P145" s="172" t="s">
        <v>17</v>
      </c>
      <c r="Q145" s="173">
        <v>42779</v>
      </c>
      <c r="R145" s="61"/>
      <c r="S145" s="61"/>
      <c r="T145" s="61"/>
      <c r="U145" s="66"/>
      <c r="V145" s="61"/>
      <c r="W145" s="61"/>
      <c r="X145" s="56" t="s">
        <v>14</v>
      </c>
      <c r="Y145" s="57">
        <v>43073</v>
      </c>
      <c r="Z145" s="75"/>
      <c r="AA145" s="60" t="s">
        <v>4784</v>
      </c>
      <c r="AB145" s="183"/>
      <c r="AC145" s="175"/>
      <c r="AD145" s="176"/>
      <c r="AE145" s="67" t="str">
        <f t="shared" si="1"/>
        <v>Jan</v>
      </c>
      <c r="AF145" s="68" t="str">
        <f t="shared" si="2"/>
        <v>Dec</v>
      </c>
      <c r="AG145" s="177">
        <f t="shared" si="3"/>
        <v>313</v>
      </c>
      <c r="AH145" s="178">
        <v>42790</v>
      </c>
      <c r="AI145" s="105">
        <f ca="1"/>
        <v>-1199</v>
      </c>
      <c r="AJ145" s="105" t="str">
        <v>2017</v>
      </c>
      <c r="AK145" s="178">
        <f t="shared" si="4"/>
        <v>42770</v>
      </c>
    </row>
    <row r="146" spans="1:37" ht="14.4">
      <c r="A146" s="179" t="s">
        <v>4785</v>
      </c>
      <c r="B146" s="56" t="s">
        <v>89</v>
      </c>
      <c r="C146" s="57">
        <v>42760</v>
      </c>
      <c r="D146" s="56" t="s">
        <v>131</v>
      </c>
      <c r="E146" s="169" t="s">
        <v>140</v>
      </c>
      <c r="F146" s="180" t="s">
        <v>106</v>
      </c>
      <c r="G146" s="168" t="s">
        <v>107</v>
      </c>
      <c r="H146" s="169" t="s">
        <v>140</v>
      </c>
      <c r="I146" s="181">
        <f t="shared" si="0"/>
        <v>42790</v>
      </c>
      <c r="J146" s="61"/>
      <c r="K146" s="184"/>
      <c r="L146" s="171" t="s">
        <v>4786</v>
      </c>
      <c r="M146" s="56" t="s">
        <v>4787</v>
      </c>
      <c r="N146" s="56" t="s">
        <v>355</v>
      </c>
      <c r="O146" s="56" t="s">
        <v>4788</v>
      </c>
      <c r="P146" s="172" t="s">
        <v>21</v>
      </c>
      <c r="Q146" s="182"/>
      <c r="R146" s="61"/>
      <c r="S146" s="61"/>
      <c r="T146" s="61"/>
      <c r="U146" s="66"/>
      <c r="V146" s="61"/>
      <c r="W146" s="61"/>
      <c r="X146" s="56" t="s">
        <v>18</v>
      </c>
      <c r="Y146" s="57">
        <v>43073</v>
      </c>
      <c r="Z146" s="75"/>
      <c r="AA146" s="64" t="s">
        <v>4789</v>
      </c>
      <c r="AB146" s="183"/>
      <c r="AC146" s="175"/>
      <c r="AD146" s="176"/>
      <c r="AE146" s="67" t="str">
        <f t="shared" si="1"/>
        <v>Jan</v>
      </c>
      <c r="AF146" s="68" t="str">
        <f t="shared" si="2"/>
        <v>Dec</v>
      </c>
      <c r="AG146" s="177">
        <f t="shared" si="3"/>
        <v>313</v>
      </c>
      <c r="AH146" s="178">
        <v>42790</v>
      </c>
      <c r="AI146" s="105">
        <f ca="1"/>
        <v>-1199</v>
      </c>
      <c r="AJ146" s="105" t="str">
        <v>2017</v>
      </c>
      <c r="AK146" s="178">
        <f t="shared" si="4"/>
        <v>42770</v>
      </c>
    </row>
    <row r="147" spans="1:37" ht="14.4">
      <c r="A147" s="179" t="s">
        <v>4790</v>
      </c>
      <c r="B147" s="56" t="s">
        <v>89</v>
      </c>
      <c r="C147" s="57">
        <v>42760</v>
      </c>
      <c r="D147" s="56" t="s">
        <v>131</v>
      </c>
      <c r="E147" s="169" t="s">
        <v>140</v>
      </c>
      <c r="F147" s="180" t="s">
        <v>106</v>
      </c>
      <c r="G147" s="168" t="s">
        <v>107</v>
      </c>
      <c r="H147" s="169" t="s">
        <v>140</v>
      </c>
      <c r="I147" s="181">
        <f t="shared" si="0"/>
        <v>42790</v>
      </c>
      <c r="J147" s="61"/>
      <c r="K147" s="184"/>
      <c r="L147" s="171" t="s">
        <v>4791</v>
      </c>
      <c r="M147" s="56" t="s">
        <v>4792</v>
      </c>
      <c r="N147" s="56" t="s">
        <v>137</v>
      </c>
      <c r="O147" s="61"/>
      <c r="P147" s="172" t="s">
        <v>133</v>
      </c>
      <c r="Q147" s="182"/>
      <c r="R147" s="61"/>
      <c r="S147" s="61"/>
      <c r="T147" s="61"/>
      <c r="U147" s="66"/>
      <c r="V147" s="61"/>
      <c r="W147" s="61"/>
      <c r="X147" s="56" t="s">
        <v>18</v>
      </c>
      <c r="Y147" s="57">
        <v>43073</v>
      </c>
      <c r="Z147" s="75"/>
      <c r="AA147" s="60" t="s">
        <v>4794</v>
      </c>
      <c r="AB147" s="183"/>
      <c r="AC147" s="175"/>
      <c r="AD147" s="176"/>
      <c r="AE147" s="67" t="str">
        <f t="shared" si="1"/>
        <v>Jan</v>
      </c>
      <c r="AF147" s="68" t="str">
        <f t="shared" si="2"/>
        <v>Dec</v>
      </c>
      <c r="AG147" s="177">
        <f t="shared" si="3"/>
        <v>313</v>
      </c>
      <c r="AH147" s="178">
        <v>42790</v>
      </c>
      <c r="AI147" s="105">
        <f ca="1"/>
        <v>-1199</v>
      </c>
      <c r="AJ147" s="105" t="str">
        <v>2017</v>
      </c>
      <c r="AK147" s="178">
        <f t="shared" si="4"/>
        <v>42770</v>
      </c>
    </row>
    <row r="148" spans="1:37" ht="14.4">
      <c r="A148" s="179" t="s">
        <v>4796</v>
      </c>
      <c r="B148" s="56" t="s">
        <v>89</v>
      </c>
      <c r="C148" s="57">
        <v>42746</v>
      </c>
      <c r="D148" s="56" t="s">
        <v>90</v>
      </c>
      <c r="E148" s="169" t="s">
        <v>327</v>
      </c>
      <c r="F148" s="180" t="s">
        <v>214</v>
      </c>
      <c r="G148" s="168" t="s">
        <v>4797</v>
      </c>
      <c r="H148" s="169" t="s">
        <v>327</v>
      </c>
      <c r="I148" s="181">
        <f t="shared" si="0"/>
        <v>42776</v>
      </c>
      <c r="J148" s="61"/>
      <c r="K148" s="169" t="s">
        <v>18</v>
      </c>
      <c r="L148" s="171" t="s">
        <v>4798</v>
      </c>
      <c r="M148" s="56" t="s">
        <v>4799</v>
      </c>
      <c r="N148" s="56" t="s">
        <v>271</v>
      </c>
      <c r="O148" s="56">
        <v>2116065</v>
      </c>
      <c r="P148" s="172" t="s">
        <v>96</v>
      </c>
      <c r="Q148" s="173"/>
      <c r="R148" s="61"/>
      <c r="S148" s="61"/>
      <c r="T148" s="61"/>
      <c r="U148" s="56" t="s">
        <v>14</v>
      </c>
      <c r="V148" s="61"/>
      <c r="W148" s="61"/>
      <c r="X148" s="56" t="s">
        <v>18</v>
      </c>
      <c r="Y148" s="57">
        <v>43073</v>
      </c>
      <c r="Z148" s="75"/>
      <c r="AA148" s="64" t="s">
        <v>4801</v>
      </c>
      <c r="AB148" s="183"/>
      <c r="AC148" s="175"/>
      <c r="AD148" s="176"/>
      <c r="AE148" s="67" t="str">
        <f t="shared" si="1"/>
        <v>Jan</v>
      </c>
      <c r="AF148" s="68" t="str">
        <f t="shared" si="2"/>
        <v>Dec</v>
      </c>
      <c r="AG148" s="177">
        <f t="shared" si="3"/>
        <v>327</v>
      </c>
      <c r="AH148" s="178">
        <v>42776</v>
      </c>
      <c r="AI148" s="105">
        <f ca="1"/>
        <v>-1213</v>
      </c>
      <c r="AJ148" s="105" t="str">
        <v>2017</v>
      </c>
      <c r="AK148" s="178">
        <f t="shared" si="4"/>
        <v>42756</v>
      </c>
    </row>
    <row r="149" spans="1:37" ht="14.4">
      <c r="A149" s="179" t="s">
        <v>4802</v>
      </c>
      <c r="B149" s="56" t="s">
        <v>89</v>
      </c>
      <c r="C149" s="57">
        <v>42745</v>
      </c>
      <c r="D149" s="56" t="s">
        <v>90</v>
      </c>
      <c r="E149" s="169" t="s">
        <v>327</v>
      </c>
      <c r="F149" s="180" t="s">
        <v>214</v>
      </c>
      <c r="G149" s="168" t="s">
        <v>4797</v>
      </c>
      <c r="H149" s="169" t="s">
        <v>327</v>
      </c>
      <c r="I149" s="181">
        <f t="shared" si="0"/>
        <v>42775</v>
      </c>
      <c r="J149" s="61"/>
      <c r="K149" s="169" t="s">
        <v>18</v>
      </c>
      <c r="L149" s="171" t="s">
        <v>4803</v>
      </c>
      <c r="M149" s="56" t="s">
        <v>4804</v>
      </c>
      <c r="N149" s="56" t="s">
        <v>436</v>
      </c>
      <c r="O149" s="78">
        <v>116043</v>
      </c>
      <c r="P149" s="172" t="s">
        <v>96</v>
      </c>
      <c r="Q149" s="182"/>
      <c r="R149" s="61"/>
      <c r="S149" s="61"/>
      <c r="T149" s="61"/>
      <c r="U149" s="66"/>
      <c r="V149" s="61"/>
      <c r="W149" s="61"/>
      <c r="X149" s="56" t="s">
        <v>18</v>
      </c>
      <c r="Y149" s="57">
        <v>43073</v>
      </c>
      <c r="Z149" s="75"/>
      <c r="AA149" s="64" t="s">
        <v>3922</v>
      </c>
      <c r="AB149" s="183"/>
      <c r="AC149" s="175"/>
      <c r="AD149" s="176"/>
      <c r="AE149" s="67" t="str">
        <f t="shared" si="1"/>
        <v>Jan</v>
      </c>
      <c r="AF149" s="68" t="str">
        <f t="shared" si="2"/>
        <v>Dec</v>
      </c>
      <c r="AG149" s="177">
        <f t="shared" si="3"/>
        <v>328</v>
      </c>
      <c r="AH149" s="178">
        <v>42775</v>
      </c>
      <c r="AI149" s="105">
        <f ca="1"/>
        <v>-1214</v>
      </c>
      <c r="AJ149" s="105" t="str">
        <v>2017</v>
      </c>
      <c r="AK149" s="178">
        <f t="shared" si="4"/>
        <v>42755</v>
      </c>
    </row>
    <row r="150" spans="1:37" ht="14.4">
      <c r="A150" s="179" t="s">
        <v>4808</v>
      </c>
      <c r="B150" s="56" t="s">
        <v>89</v>
      </c>
      <c r="C150" s="57">
        <v>42752</v>
      </c>
      <c r="D150" s="56" t="s">
        <v>90</v>
      </c>
      <c r="E150" s="169" t="s">
        <v>327</v>
      </c>
      <c r="F150" s="180" t="s">
        <v>214</v>
      </c>
      <c r="G150" s="168" t="s">
        <v>4797</v>
      </c>
      <c r="H150" s="169" t="s">
        <v>327</v>
      </c>
      <c r="I150" s="181">
        <f t="shared" si="0"/>
        <v>42782</v>
      </c>
      <c r="J150" s="61"/>
      <c r="K150" s="169" t="s">
        <v>18</v>
      </c>
      <c r="L150" s="171" t="s">
        <v>4810</v>
      </c>
      <c r="M150" s="56" t="s">
        <v>4811</v>
      </c>
      <c r="N150" s="56" t="s">
        <v>436</v>
      </c>
      <c r="O150" s="78">
        <v>116021</v>
      </c>
      <c r="P150" s="172" t="s">
        <v>96</v>
      </c>
      <c r="Q150" s="182"/>
      <c r="R150" s="61"/>
      <c r="S150" s="61"/>
      <c r="T150" s="61"/>
      <c r="U150" s="66"/>
      <c r="V150" s="61"/>
      <c r="W150" s="61"/>
      <c r="X150" s="56" t="s">
        <v>18</v>
      </c>
      <c r="Y150" s="57">
        <v>43073</v>
      </c>
      <c r="Z150" s="75"/>
      <c r="AA150" s="64" t="s">
        <v>3922</v>
      </c>
      <c r="AB150" s="183"/>
      <c r="AC150" s="175"/>
      <c r="AD150" s="176"/>
      <c r="AE150" s="67" t="str">
        <f t="shared" si="1"/>
        <v>Jan</v>
      </c>
      <c r="AF150" s="68" t="str">
        <f t="shared" si="2"/>
        <v>Dec</v>
      </c>
      <c r="AG150" s="177">
        <f t="shared" si="3"/>
        <v>321</v>
      </c>
      <c r="AH150" s="178">
        <v>42782</v>
      </c>
      <c r="AI150" s="105">
        <f ca="1"/>
        <v>-1207</v>
      </c>
      <c r="AJ150" s="105" t="str">
        <v>2017</v>
      </c>
      <c r="AK150" s="178">
        <f t="shared" si="4"/>
        <v>42762</v>
      </c>
    </row>
    <row r="151" spans="1:37" ht="14.4">
      <c r="A151" s="179" t="s">
        <v>4813</v>
      </c>
      <c r="B151" s="56" t="s">
        <v>89</v>
      </c>
      <c r="C151" s="57">
        <v>42745</v>
      </c>
      <c r="D151" s="56" t="s">
        <v>90</v>
      </c>
      <c r="E151" s="169" t="s">
        <v>327</v>
      </c>
      <c r="F151" s="180" t="s">
        <v>214</v>
      </c>
      <c r="G151" s="168" t="s">
        <v>4797</v>
      </c>
      <c r="H151" s="169" t="s">
        <v>327</v>
      </c>
      <c r="I151" s="181">
        <f t="shared" si="0"/>
        <v>42775</v>
      </c>
      <c r="J151" s="61"/>
      <c r="K151" s="169" t="s">
        <v>18</v>
      </c>
      <c r="L151" s="171" t="s">
        <v>4803</v>
      </c>
      <c r="M151" s="56" t="s">
        <v>4814</v>
      </c>
      <c r="N151" s="56" t="s">
        <v>271</v>
      </c>
      <c r="O151" s="56">
        <v>2116072</v>
      </c>
      <c r="P151" s="172" t="s">
        <v>96</v>
      </c>
      <c r="Q151" s="173"/>
      <c r="R151" s="61"/>
      <c r="S151" s="61"/>
      <c r="T151" s="61"/>
      <c r="U151" s="66"/>
      <c r="V151" s="61"/>
      <c r="W151" s="61"/>
      <c r="X151" s="56" t="s">
        <v>18</v>
      </c>
      <c r="Y151" s="57">
        <v>43073</v>
      </c>
      <c r="Z151" s="75"/>
      <c r="AA151" s="64" t="s">
        <v>3922</v>
      </c>
      <c r="AB151" s="183"/>
      <c r="AC151" s="175"/>
      <c r="AD151" s="176"/>
      <c r="AE151" s="67" t="str">
        <f t="shared" si="1"/>
        <v>Jan</v>
      </c>
      <c r="AF151" s="68" t="str">
        <f t="shared" si="2"/>
        <v>Dec</v>
      </c>
      <c r="AG151" s="177">
        <f t="shared" si="3"/>
        <v>328</v>
      </c>
      <c r="AH151" s="178">
        <v>42775</v>
      </c>
      <c r="AI151" s="105">
        <f ca="1"/>
        <v>-1214</v>
      </c>
      <c r="AJ151" s="105" t="str">
        <v>2017</v>
      </c>
      <c r="AK151" s="178">
        <f t="shared" si="4"/>
        <v>42755</v>
      </c>
    </row>
    <row r="152" spans="1:37" ht="14.4">
      <c r="A152" s="179" t="s">
        <v>4817</v>
      </c>
      <c r="B152" s="56" t="s">
        <v>89</v>
      </c>
      <c r="C152" s="57">
        <v>42760</v>
      </c>
      <c r="D152" s="56" t="s">
        <v>1027</v>
      </c>
      <c r="E152" s="169" t="s">
        <v>327</v>
      </c>
      <c r="F152" s="180" t="s">
        <v>214</v>
      </c>
      <c r="G152" s="168" t="s">
        <v>4797</v>
      </c>
      <c r="H152" s="169" t="s">
        <v>327</v>
      </c>
      <c r="I152" s="181">
        <f t="shared" si="0"/>
        <v>42790</v>
      </c>
      <c r="J152" s="61"/>
      <c r="K152" s="169" t="s">
        <v>18</v>
      </c>
      <c r="L152" s="171" t="s">
        <v>302</v>
      </c>
      <c r="M152" s="56" t="s">
        <v>4819</v>
      </c>
      <c r="N152" s="56" t="s">
        <v>172</v>
      </c>
      <c r="O152" s="56">
        <v>1116018</v>
      </c>
      <c r="P152" s="172" t="s">
        <v>96</v>
      </c>
      <c r="Q152" s="173"/>
      <c r="R152" s="61"/>
      <c r="S152" s="61"/>
      <c r="T152" s="61"/>
      <c r="U152" s="66"/>
      <c r="V152" s="61"/>
      <c r="W152" s="61"/>
      <c r="X152" s="56" t="s">
        <v>18</v>
      </c>
      <c r="Y152" s="57">
        <v>43073</v>
      </c>
      <c r="Z152" s="75"/>
      <c r="AA152" s="60" t="s">
        <v>3922</v>
      </c>
      <c r="AB152" s="183"/>
      <c r="AC152" s="175"/>
      <c r="AD152" s="176"/>
      <c r="AE152" s="67" t="str">
        <f t="shared" si="1"/>
        <v>Jan</v>
      </c>
      <c r="AF152" s="68" t="str">
        <f t="shared" si="2"/>
        <v>Dec</v>
      </c>
      <c r="AG152" s="177">
        <f t="shared" si="3"/>
        <v>313</v>
      </c>
      <c r="AH152" s="178">
        <v>42790</v>
      </c>
      <c r="AI152" s="105">
        <f ca="1"/>
        <v>-1199</v>
      </c>
      <c r="AJ152" s="105" t="str">
        <v>2017</v>
      </c>
      <c r="AK152" s="178">
        <f t="shared" si="4"/>
        <v>42770</v>
      </c>
    </row>
    <row r="153" spans="1:37" ht="14.4">
      <c r="A153" s="179" t="s">
        <v>4821</v>
      </c>
      <c r="B153" s="56" t="s">
        <v>89</v>
      </c>
      <c r="C153" s="57">
        <v>42760</v>
      </c>
      <c r="D153" s="56" t="s">
        <v>131</v>
      </c>
      <c r="E153" s="169" t="s">
        <v>30</v>
      </c>
      <c r="F153" s="180" t="s">
        <v>106</v>
      </c>
      <c r="G153" s="168" t="s">
        <v>107</v>
      </c>
      <c r="H153" s="169" t="s">
        <v>30</v>
      </c>
      <c r="I153" s="181">
        <f t="shared" si="0"/>
        <v>42790</v>
      </c>
      <c r="J153" s="61"/>
      <c r="K153" s="184"/>
      <c r="L153" s="171" t="s">
        <v>4822</v>
      </c>
      <c r="M153" s="61"/>
      <c r="N153" s="56" t="s">
        <v>37</v>
      </c>
      <c r="O153" s="56" t="s">
        <v>4823</v>
      </c>
      <c r="P153" s="172" t="s">
        <v>17</v>
      </c>
      <c r="Q153" s="182"/>
      <c r="R153" s="61"/>
      <c r="S153" s="61"/>
      <c r="T153" s="61"/>
      <c r="U153" s="66"/>
      <c r="V153" s="61"/>
      <c r="W153" s="61"/>
      <c r="X153" s="56" t="s">
        <v>18</v>
      </c>
      <c r="Y153" s="57">
        <v>43073</v>
      </c>
      <c r="Z153" s="75"/>
      <c r="AA153" s="95"/>
      <c r="AB153" s="183"/>
      <c r="AC153" s="175"/>
      <c r="AD153" s="176"/>
      <c r="AE153" s="67" t="str">
        <f t="shared" si="1"/>
        <v>Jan</v>
      </c>
      <c r="AF153" s="68" t="str">
        <f t="shared" si="2"/>
        <v>Dec</v>
      </c>
      <c r="AG153" s="177">
        <f t="shared" si="3"/>
        <v>313</v>
      </c>
      <c r="AH153" s="178">
        <v>42790</v>
      </c>
      <c r="AI153" s="105">
        <f ca="1"/>
        <v>-1199</v>
      </c>
      <c r="AJ153" s="105" t="str">
        <v>2017</v>
      </c>
      <c r="AK153" s="178">
        <f t="shared" si="4"/>
        <v>42770</v>
      </c>
    </row>
    <row r="154" spans="1:37" ht="14.4">
      <c r="A154" s="179" t="s">
        <v>4825</v>
      </c>
      <c r="B154" s="56" t="s">
        <v>89</v>
      </c>
      <c r="C154" s="57">
        <v>42758</v>
      </c>
      <c r="D154" s="56" t="s">
        <v>131</v>
      </c>
      <c r="E154" s="169" t="s">
        <v>30</v>
      </c>
      <c r="F154" s="180" t="s">
        <v>106</v>
      </c>
      <c r="G154" s="168" t="s">
        <v>107</v>
      </c>
      <c r="H154" s="169" t="s">
        <v>30</v>
      </c>
      <c r="I154" s="181">
        <f t="shared" si="0"/>
        <v>42788</v>
      </c>
      <c r="J154" s="61"/>
      <c r="K154" s="184"/>
      <c r="L154" s="171" t="s">
        <v>4827</v>
      </c>
      <c r="M154" s="56" t="s">
        <v>4775</v>
      </c>
      <c r="N154" s="56" t="s">
        <v>249</v>
      </c>
      <c r="O154" s="61"/>
      <c r="P154" s="172" t="s">
        <v>17</v>
      </c>
      <c r="Q154" s="182"/>
      <c r="R154" s="61"/>
      <c r="S154" s="61"/>
      <c r="T154" s="61"/>
      <c r="U154" s="66"/>
      <c r="V154" s="61"/>
      <c r="W154" s="61"/>
      <c r="X154" s="56" t="s">
        <v>14</v>
      </c>
      <c r="Y154" s="57">
        <v>43073</v>
      </c>
      <c r="Z154" s="63">
        <v>1</v>
      </c>
      <c r="AA154" s="64" t="s">
        <v>4828</v>
      </c>
      <c r="AB154" s="183"/>
      <c r="AC154" s="175"/>
      <c r="AD154" s="176"/>
      <c r="AE154" s="67" t="str">
        <f t="shared" si="1"/>
        <v>Jan</v>
      </c>
      <c r="AF154" s="68" t="str">
        <f t="shared" si="2"/>
        <v>Dec</v>
      </c>
      <c r="AG154" s="177">
        <f t="shared" si="3"/>
        <v>315</v>
      </c>
      <c r="AH154" s="178">
        <v>42788</v>
      </c>
      <c r="AI154" s="105">
        <f ca="1"/>
        <v>-1201</v>
      </c>
      <c r="AJ154" s="105" t="str">
        <v>2017</v>
      </c>
      <c r="AK154" s="178">
        <f t="shared" si="4"/>
        <v>42768</v>
      </c>
    </row>
    <row r="155" spans="1:37" ht="14.4">
      <c r="A155" s="179" t="s">
        <v>4829</v>
      </c>
      <c r="B155" s="56" t="s">
        <v>89</v>
      </c>
      <c r="C155" s="57">
        <v>42760</v>
      </c>
      <c r="D155" s="56" t="s">
        <v>1027</v>
      </c>
      <c r="E155" s="169" t="s">
        <v>30</v>
      </c>
      <c r="F155" s="180" t="s">
        <v>106</v>
      </c>
      <c r="G155" s="168" t="s">
        <v>107</v>
      </c>
      <c r="H155" s="169" t="s">
        <v>30</v>
      </c>
      <c r="I155" s="181">
        <f t="shared" si="0"/>
        <v>42790</v>
      </c>
      <c r="J155" s="61"/>
      <c r="K155" s="184"/>
      <c r="L155" s="171" t="s">
        <v>4830</v>
      </c>
      <c r="M155" s="56" t="s">
        <v>4831</v>
      </c>
      <c r="N155" s="56" t="s">
        <v>189</v>
      </c>
      <c r="O155" s="56" t="s">
        <v>2421</v>
      </c>
      <c r="P155" s="172" t="s">
        <v>17</v>
      </c>
      <c r="Q155" s="182"/>
      <c r="R155" s="61"/>
      <c r="S155" s="61"/>
      <c r="T155" s="61"/>
      <c r="U155" s="66"/>
      <c r="V155" s="61"/>
      <c r="W155" s="56" t="s">
        <v>200</v>
      </c>
      <c r="X155" s="56" t="s">
        <v>14</v>
      </c>
      <c r="Y155" s="57">
        <v>43073</v>
      </c>
      <c r="Z155" s="75"/>
      <c r="AA155" s="64" t="s">
        <v>4832</v>
      </c>
      <c r="AB155" s="183"/>
      <c r="AC155" s="175"/>
      <c r="AD155" s="176"/>
      <c r="AE155" s="67" t="str">
        <f t="shared" si="1"/>
        <v>Jan</v>
      </c>
      <c r="AF155" s="68" t="str">
        <f t="shared" si="2"/>
        <v>Dec</v>
      </c>
      <c r="AG155" s="177">
        <f t="shared" si="3"/>
        <v>313</v>
      </c>
      <c r="AH155" s="178">
        <v>42790</v>
      </c>
      <c r="AI155" s="105">
        <f ca="1"/>
        <v>-1199</v>
      </c>
      <c r="AJ155" s="105" t="str">
        <v>2017</v>
      </c>
      <c r="AK155" s="178">
        <f t="shared" si="4"/>
        <v>42770</v>
      </c>
    </row>
    <row r="156" spans="1:37" ht="14.4">
      <c r="A156" s="179" t="s">
        <v>4833</v>
      </c>
      <c r="B156" s="56" t="s">
        <v>89</v>
      </c>
      <c r="C156" s="57">
        <v>42745</v>
      </c>
      <c r="D156" s="56" t="s">
        <v>90</v>
      </c>
      <c r="E156" s="169" t="s">
        <v>30</v>
      </c>
      <c r="F156" s="180" t="s">
        <v>106</v>
      </c>
      <c r="G156" s="168" t="s">
        <v>107</v>
      </c>
      <c r="H156" s="169" t="s">
        <v>30</v>
      </c>
      <c r="I156" s="181">
        <f t="shared" si="0"/>
        <v>42775</v>
      </c>
      <c r="J156" s="61"/>
      <c r="K156" s="184"/>
      <c r="L156" s="171" t="s">
        <v>4187</v>
      </c>
      <c r="M156" s="56" t="s">
        <v>4188</v>
      </c>
      <c r="N156" s="56" t="s">
        <v>22</v>
      </c>
      <c r="O156" s="56" t="s">
        <v>4189</v>
      </c>
      <c r="P156" s="172" t="s">
        <v>28</v>
      </c>
      <c r="Q156" s="173">
        <v>42748</v>
      </c>
      <c r="R156" s="61"/>
      <c r="S156" s="61"/>
      <c r="T156" s="61"/>
      <c r="U156" s="66"/>
      <c r="V156" s="61"/>
      <c r="W156" s="56" t="s">
        <v>200</v>
      </c>
      <c r="X156" s="56" t="s">
        <v>14</v>
      </c>
      <c r="Y156" s="57">
        <v>43073</v>
      </c>
      <c r="Z156" s="75"/>
      <c r="AA156" s="64" t="s">
        <v>4834</v>
      </c>
      <c r="AB156" s="183"/>
      <c r="AC156" s="175"/>
      <c r="AD156" s="176"/>
      <c r="AE156" s="67" t="str">
        <f t="shared" si="1"/>
        <v>Jan</v>
      </c>
      <c r="AF156" s="68" t="str">
        <f t="shared" si="2"/>
        <v>Dec</v>
      </c>
      <c r="AG156" s="177">
        <f t="shared" si="3"/>
        <v>328</v>
      </c>
      <c r="AH156" s="178">
        <v>42775</v>
      </c>
      <c r="AI156" s="105">
        <f ca="1"/>
        <v>-1214</v>
      </c>
      <c r="AJ156" s="105" t="str">
        <v>2017</v>
      </c>
      <c r="AK156" s="178">
        <f t="shared" si="4"/>
        <v>42755</v>
      </c>
    </row>
    <row r="157" spans="1:37" ht="14.4">
      <c r="A157" s="179" t="s">
        <v>4835</v>
      </c>
      <c r="B157" s="56" t="s">
        <v>89</v>
      </c>
      <c r="C157" s="57">
        <v>42752</v>
      </c>
      <c r="D157" s="56" t="s">
        <v>1027</v>
      </c>
      <c r="E157" s="169" t="s">
        <v>30</v>
      </c>
      <c r="F157" s="180" t="s">
        <v>106</v>
      </c>
      <c r="G157" s="168" t="s">
        <v>107</v>
      </c>
      <c r="H157" s="169" t="s">
        <v>30</v>
      </c>
      <c r="I157" s="181">
        <f t="shared" si="0"/>
        <v>42782</v>
      </c>
      <c r="J157" s="61"/>
      <c r="K157" s="184"/>
      <c r="L157" s="171" t="s">
        <v>302</v>
      </c>
      <c r="M157" s="56" t="s">
        <v>4836</v>
      </c>
      <c r="N157" s="56" t="s">
        <v>114</v>
      </c>
      <c r="O157" s="56" t="s">
        <v>4837</v>
      </c>
      <c r="P157" s="172" t="s">
        <v>17</v>
      </c>
      <c r="Q157" s="182"/>
      <c r="R157" s="61"/>
      <c r="S157" s="61"/>
      <c r="T157" s="61"/>
      <c r="U157" s="66"/>
      <c r="V157" s="61"/>
      <c r="W157" s="61"/>
      <c r="X157" s="56" t="s">
        <v>18</v>
      </c>
      <c r="Y157" s="57">
        <v>43073</v>
      </c>
      <c r="Z157" s="75"/>
      <c r="AA157" s="64" t="s">
        <v>4838</v>
      </c>
      <c r="AB157" s="183"/>
      <c r="AC157" s="175"/>
      <c r="AD157" s="176"/>
      <c r="AE157" s="67" t="str">
        <f t="shared" si="1"/>
        <v>Jan</v>
      </c>
      <c r="AF157" s="68" t="str">
        <f t="shared" si="2"/>
        <v>Dec</v>
      </c>
      <c r="AG157" s="177">
        <f t="shared" si="3"/>
        <v>321</v>
      </c>
      <c r="AH157" s="178">
        <v>42782</v>
      </c>
      <c r="AI157" s="105">
        <f ca="1"/>
        <v>-1207</v>
      </c>
      <c r="AJ157" s="105" t="str">
        <v>2017</v>
      </c>
      <c r="AK157" s="178">
        <f t="shared" si="4"/>
        <v>42762</v>
      </c>
    </row>
    <row r="158" spans="1:37" ht="14.4">
      <c r="A158" s="179" t="s">
        <v>4839</v>
      </c>
      <c r="B158" s="56" t="s">
        <v>89</v>
      </c>
      <c r="C158" s="57">
        <v>42752</v>
      </c>
      <c r="D158" s="56" t="s">
        <v>131</v>
      </c>
      <c r="E158" s="169" t="s">
        <v>30</v>
      </c>
      <c r="F158" s="180" t="s">
        <v>106</v>
      </c>
      <c r="G158" s="168" t="s">
        <v>107</v>
      </c>
      <c r="H158" s="169" t="s">
        <v>30</v>
      </c>
      <c r="I158" s="181">
        <f t="shared" si="0"/>
        <v>42782</v>
      </c>
      <c r="J158" s="61"/>
      <c r="K158" s="184"/>
      <c r="L158" s="171" t="s">
        <v>3716</v>
      </c>
      <c r="M158" s="56" t="s">
        <v>4840</v>
      </c>
      <c r="N158" s="56" t="s">
        <v>22</v>
      </c>
      <c r="O158" s="56" t="s">
        <v>4841</v>
      </c>
      <c r="P158" s="172" t="s">
        <v>133</v>
      </c>
      <c r="Q158" s="182"/>
      <c r="R158" s="61"/>
      <c r="S158" s="61"/>
      <c r="T158" s="61"/>
      <c r="U158" s="66"/>
      <c r="V158" s="61"/>
      <c r="W158" s="61"/>
      <c r="X158" s="56" t="s">
        <v>14</v>
      </c>
      <c r="Y158" s="57">
        <v>43073</v>
      </c>
      <c r="Z158" s="63">
        <v>1</v>
      </c>
      <c r="AA158" s="64" t="s">
        <v>4847</v>
      </c>
      <c r="AB158" s="183"/>
      <c r="AC158" s="175"/>
      <c r="AD158" s="176"/>
      <c r="AE158" s="67" t="str">
        <f t="shared" si="1"/>
        <v>Jan</v>
      </c>
      <c r="AF158" s="68" t="str">
        <f t="shared" si="2"/>
        <v>Dec</v>
      </c>
      <c r="AG158" s="177">
        <f t="shared" si="3"/>
        <v>321</v>
      </c>
      <c r="AH158" s="178">
        <v>42782</v>
      </c>
      <c r="AI158" s="105">
        <f ca="1"/>
        <v>-1207</v>
      </c>
      <c r="AJ158" s="105" t="str">
        <v>2017</v>
      </c>
      <c r="AK158" s="178">
        <f t="shared" si="4"/>
        <v>42762</v>
      </c>
    </row>
    <row r="159" spans="1:37" ht="14.4">
      <c r="A159" s="179" t="s">
        <v>4848</v>
      </c>
      <c r="B159" s="56" t="s">
        <v>89</v>
      </c>
      <c r="C159" s="57">
        <v>42752</v>
      </c>
      <c r="D159" s="56" t="s">
        <v>1027</v>
      </c>
      <c r="E159" s="169" t="s">
        <v>112</v>
      </c>
      <c r="F159" s="180" t="s">
        <v>106</v>
      </c>
      <c r="G159" s="168" t="s">
        <v>113</v>
      </c>
      <c r="H159" s="169" t="s">
        <v>112</v>
      </c>
      <c r="I159" s="181">
        <f t="shared" si="0"/>
        <v>42782</v>
      </c>
      <c r="J159" s="56" t="s">
        <v>18</v>
      </c>
      <c r="K159" s="169" t="s">
        <v>14</v>
      </c>
      <c r="L159" s="171" t="s">
        <v>3786</v>
      </c>
      <c r="M159" s="56" t="s">
        <v>4849</v>
      </c>
      <c r="N159" s="61"/>
      <c r="O159" s="56" t="s">
        <v>4850</v>
      </c>
      <c r="P159" s="172" t="s">
        <v>116</v>
      </c>
      <c r="Q159" s="173">
        <v>42761</v>
      </c>
      <c r="R159" s="61"/>
      <c r="S159" s="61"/>
      <c r="T159" s="61"/>
      <c r="U159" s="66"/>
      <c r="V159" s="61"/>
      <c r="W159" s="61"/>
      <c r="X159" s="66"/>
      <c r="Y159" s="57">
        <v>43073</v>
      </c>
      <c r="Z159" s="75"/>
      <c r="AA159" s="64" t="s">
        <v>4851</v>
      </c>
      <c r="AB159" s="183"/>
      <c r="AC159" s="175"/>
      <c r="AD159" s="176"/>
      <c r="AE159" s="67" t="str">
        <f t="shared" si="1"/>
        <v>Jan</v>
      </c>
      <c r="AF159" s="68" t="str">
        <f t="shared" si="2"/>
        <v>Dec</v>
      </c>
      <c r="AG159" s="177">
        <f t="shared" si="3"/>
        <v>321</v>
      </c>
      <c r="AH159" s="178">
        <v>42782</v>
      </c>
      <c r="AI159" s="105">
        <f ca="1"/>
        <v>-1207</v>
      </c>
      <c r="AJ159" s="105" t="str">
        <v>2017</v>
      </c>
      <c r="AK159" s="178">
        <f t="shared" si="4"/>
        <v>42762</v>
      </c>
    </row>
    <row r="160" spans="1:37" ht="14.4">
      <c r="A160" s="179" t="s">
        <v>4853</v>
      </c>
      <c r="B160" s="56" t="s">
        <v>89</v>
      </c>
      <c r="C160" s="57">
        <v>42752</v>
      </c>
      <c r="D160" s="56" t="s">
        <v>1027</v>
      </c>
      <c r="E160" s="169" t="s">
        <v>112</v>
      </c>
      <c r="F160" s="180" t="s">
        <v>106</v>
      </c>
      <c r="G160" s="168" t="s">
        <v>113</v>
      </c>
      <c r="H160" s="169" t="s">
        <v>112</v>
      </c>
      <c r="I160" s="181">
        <f t="shared" si="0"/>
        <v>42782</v>
      </c>
      <c r="J160" s="56" t="s">
        <v>18</v>
      </c>
      <c r="K160" s="169" t="s">
        <v>14</v>
      </c>
      <c r="L160" s="171" t="s">
        <v>3927</v>
      </c>
      <c r="M160" s="56" t="s">
        <v>4854</v>
      </c>
      <c r="N160" s="61"/>
      <c r="O160" s="56" t="s">
        <v>4855</v>
      </c>
      <c r="P160" s="172" t="s">
        <v>116</v>
      </c>
      <c r="Q160" s="182"/>
      <c r="R160" s="61"/>
      <c r="S160" s="61"/>
      <c r="T160" s="61"/>
      <c r="U160" s="66"/>
      <c r="V160" s="61"/>
      <c r="W160" s="61"/>
      <c r="X160" s="66"/>
      <c r="Y160" s="57">
        <v>43073</v>
      </c>
      <c r="Z160" s="75"/>
      <c r="AA160" s="64" t="s">
        <v>3956</v>
      </c>
      <c r="AB160" s="183"/>
      <c r="AC160" s="175"/>
      <c r="AD160" s="176"/>
      <c r="AE160" s="67" t="str">
        <f t="shared" si="1"/>
        <v>Jan</v>
      </c>
      <c r="AF160" s="68" t="str">
        <f t="shared" si="2"/>
        <v>Dec</v>
      </c>
      <c r="AG160" s="177">
        <f t="shared" si="3"/>
        <v>321</v>
      </c>
      <c r="AH160" s="178">
        <v>42782</v>
      </c>
      <c r="AI160" s="105">
        <f ca="1"/>
        <v>-1207</v>
      </c>
      <c r="AJ160" s="105" t="str">
        <v>2017</v>
      </c>
      <c r="AK160" s="178">
        <f t="shared" si="4"/>
        <v>42762</v>
      </c>
    </row>
    <row r="161" spans="1:37" ht="14.4">
      <c r="A161" s="179" t="s">
        <v>4857</v>
      </c>
      <c r="B161" s="56" t="s">
        <v>89</v>
      </c>
      <c r="C161" s="57">
        <v>42762</v>
      </c>
      <c r="D161" s="56" t="s">
        <v>1027</v>
      </c>
      <c r="E161" s="169" t="s">
        <v>112</v>
      </c>
      <c r="F161" s="180" t="s">
        <v>106</v>
      </c>
      <c r="G161" s="168" t="s">
        <v>113</v>
      </c>
      <c r="H161" s="169" t="s">
        <v>112</v>
      </c>
      <c r="I161" s="181">
        <f t="shared" si="0"/>
        <v>42792</v>
      </c>
      <c r="J161" s="56" t="s">
        <v>18</v>
      </c>
      <c r="K161" s="169" t="s">
        <v>18</v>
      </c>
      <c r="L161" s="171" t="s">
        <v>3786</v>
      </c>
      <c r="M161" s="56" t="s">
        <v>4859</v>
      </c>
      <c r="N161" s="56" t="s">
        <v>29</v>
      </c>
      <c r="O161" s="56" t="s">
        <v>4131</v>
      </c>
      <c r="P161" s="172" t="s">
        <v>116</v>
      </c>
      <c r="Q161" s="182"/>
      <c r="R161" s="61"/>
      <c r="S161" s="61"/>
      <c r="T161" s="56" t="s">
        <v>18</v>
      </c>
      <c r="U161" s="66"/>
      <c r="V161" s="61"/>
      <c r="W161" s="61"/>
      <c r="X161" s="66"/>
      <c r="Y161" s="57">
        <v>43073</v>
      </c>
      <c r="Z161" s="75"/>
      <c r="AA161" s="197"/>
      <c r="AB161" s="183"/>
      <c r="AC161" s="175"/>
      <c r="AD161" s="176"/>
      <c r="AE161" s="67" t="str">
        <f t="shared" si="1"/>
        <v>Jan</v>
      </c>
      <c r="AF161" s="68" t="str">
        <f t="shared" si="2"/>
        <v>Dec</v>
      </c>
      <c r="AG161" s="177">
        <f t="shared" si="3"/>
        <v>311</v>
      </c>
      <c r="AH161" s="178">
        <v>42792</v>
      </c>
      <c r="AI161" s="105">
        <f ca="1"/>
        <v>-1197</v>
      </c>
      <c r="AJ161" s="105" t="str">
        <v>2017</v>
      </c>
      <c r="AK161" s="178">
        <f t="shared" si="4"/>
        <v>42772</v>
      </c>
    </row>
    <row r="162" spans="1:37" ht="14.4">
      <c r="A162" s="179" t="s">
        <v>4865</v>
      </c>
      <c r="B162" s="56" t="s">
        <v>89</v>
      </c>
      <c r="C162" s="57">
        <v>42752</v>
      </c>
      <c r="D162" s="56" t="s">
        <v>1027</v>
      </c>
      <c r="E162" s="169" t="s">
        <v>112</v>
      </c>
      <c r="F162" s="180" t="s">
        <v>106</v>
      </c>
      <c r="G162" s="168" t="s">
        <v>113</v>
      </c>
      <c r="H162" s="169" t="s">
        <v>112</v>
      </c>
      <c r="I162" s="181">
        <f t="shared" si="0"/>
        <v>42782</v>
      </c>
      <c r="J162" s="56" t="s">
        <v>18</v>
      </c>
      <c r="K162" s="169" t="s">
        <v>14</v>
      </c>
      <c r="L162" s="171" t="s">
        <v>4866</v>
      </c>
      <c r="M162" s="56" t="s">
        <v>4867</v>
      </c>
      <c r="N162" s="56" t="s">
        <v>249</v>
      </c>
      <c r="O162" s="56" t="s">
        <v>4868</v>
      </c>
      <c r="P162" s="172" t="s">
        <v>116</v>
      </c>
      <c r="Q162" s="173">
        <v>42762</v>
      </c>
      <c r="R162" s="61"/>
      <c r="S162" s="61"/>
      <c r="T162" s="61"/>
      <c r="U162" s="66"/>
      <c r="V162" s="61"/>
      <c r="W162" s="61"/>
      <c r="X162" s="66"/>
      <c r="Y162" s="57">
        <v>43073</v>
      </c>
      <c r="Z162" s="75"/>
      <c r="AA162" s="64" t="s">
        <v>257</v>
      </c>
      <c r="AB162" s="183"/>
      <c r="AC162" s="175"/>
      <c r="AD162" s="176"/>
      <c r="AE162" s="67" t="str">
        <f t="shared" si="1"/>
        <v>Jan</v>
      </c>
      <c r="AF162" s="68" t="str">
        <f t="shared" si="2"/>
        <v>Dec</v>
      </c>
      <c r="AG162" s="177">
        <f t="shared" si="3"/>
        <v>321</v>
      </c>
      <c r="AH162" s="178">
        <v>42782</v>
      </c>
      <c r="AI162" s="105">
        <f ca="1"/>
        <v>-1207</v>
      </c>
      <c r="AJ162" s="105" t="str">
        <v>2017</v>
      </c>
      <c r="AK162" s="178">
        <f t="shared" si="4"/>
        <v>42762</v>
      </c>
    </row>
    <row r="163" spans="1:37" ht="14.4">
      <c r="A163" s="179" t="s">
        <v>4871</v>
      </c>
      <c r="B163" s="56" t="s">
        <v>89</v>
      </c>
      <c r="C163" s="57">
        <v>42759</v>
      </c>
      <c r="D163" s="56" t="s">
        <v>1027</v>
      </c>
      <c r="E163" s="169" t="s">
        <v>112</v>
      </c>
      <c r="F163" s="180" t="s">
        <v>106</v>
      </c>
      <c r="G163" s="168" t="s">
        <v>113</v>
      </c>
      <c r="H163" s="169" t="s">
        <v>112</v>
      </c>
      <c r="I163" s="181">
        <f t="shared" si="0"/>
        <v>42789</v>
      </c>
      <c r="J163" s="56" t="s">
        <v>18</v>
      </c>
      <c r="K163" s="169" t="s">
        <v>14</v>
      </c>
      <c r="L163" s="171" t="s">
        <v>302</v>
      </c>
      <c r="M163" s="56" t="s">
        <v>4872</v>
      </c>
      <c r="N163" s="56" t="s">
        <v>27</v>
      </c>
      <c r="O163" s="61"/>
      <c r="P163" s="172" t="s">
        <v>116</v>
      </c>
      <c r="Q163" s="173">
        <v>42762</v>
      </c>
      <c r="R163" s="61"/>
      <c r="S163" s="61"/>
      <c r="T163" s="61"/>
      <c r="U163" s="66"/>
      <c r="V163" s="61"/>
      <c r="W163" s="61"/>
      <c r="X163" s="66"/>
      <c r="Y163" s="57">
        <v>43073</v>
      </c>
      <c r="Z163" s="75"/>
      <c r="AA163" s="60" t="s">
        <v>257</v>
      </c>
      <c r="AB163" s="183"/>
      <c r="AC163" s="175"/>
      <c r="AD163" s="176"/>
      <c r="AE163" s="67" t="str">
        <f t="shared" si="1"/>
        <v>Jan</v>
      </c>
      <c r="AF163" s="68" t="str">
        <f t="shared" si="2"/>
        <v>Dec</v>
      </c>
      <c r="AG163" s="177">
        <f t="shared" si="3"/>
        <v>314</v>
      </c>
      <c r="AH163" s="178">
        <v>42789</v>
      </c>
      <c r="AI163" s="105">
        <f ca="1"/>
        <v>-1200</v>
      </c>
      <c r="AJ163" s="105" t="str">
        <v>2017</v>
      </c>
      <c r="AK163" s="178">
        <f t="shared" si="4"/>
        <v>42769</v>
      </c>
    </row>
    <row r="164" spans="1:37" ht="14.4">
      <c r="A164" s="179" t="s">
        <v>4877</v>
      </c>
      <c r="B164" s="56" t="s">
        <v>89</v>
      </c>
      <c r="C164" s="57">
        <v>42761</v>
      </c>
      <c r="D164" s="56" t="s">
        <v>90</v>
      </c>
      <c r="E164" s="169" t="s">
        <v>91</v>
      </c>
      <c r="F164" s="180" t="s">
        <v>214</v>
      </c>
      <c r="G164" s="168" t="s">
        <v>3693</v>
      </c>
      <c r="H164" s="169" t="s">
        <v>3694</v>
      </c>
      <c r="I164" s="181">
        <f t="shared" si="0"/>
        <v>42791</v>
      </c>
      <c r="J164" s="56" t="s">
        <v>18</v>
      </c>
      <c r="K164" s="169" t="s">
        <v>18</v>
      </c>
      <c r="L164" s="171" t="s">
        <v>4878</v>
      </c>
      <c r="M164" s="56" t="s">
        <v>4879</v>
      </c>
      <c r="N164" s="56" t="s">
        <v>95</v>
      </c>
      <c r="O164" s="56" t="s">
        <v>4880</v>
      </c>
      <c r="P164" s="172" t="s">
        <v>96</v>
      </c>
      <c r="Q164" s="182"/>
      <c r="R164" s="61"/>
      <c r="S164" s="61"/>
      <c r="T164" s="61"/>
      <c r="U164" s="66"/>
      <c r="V164" s="61"/>
      <c r="W164" s="61"/>
      <c r="X164" s="56" t="s">
        <v>18</v>
      </c>
      <c r="Y164" s="57">
        <v>43073</v>
      </c>
      <c r="Z164" s="75"/>
      <c r="AA164" s="200" t="s">
        <v>4881</v>
      </c>
      <c r="AB164" s="174" t="s">
        <v>3709</v>
      </c>
      <c r="AC164" s="175"/>
      <c r="AD164" s="176"/>
      <c r="AE164" s="67" t="str">
        <f t="shared" si="1"/>
        <v>Jan</v>
      </c>
      <c r="AF164" s="68" t="str">
        <f t="shared" si="2"/>
        <v>Dec</v>
      </c>
      <c r="AG164" s="177">
        <f t="shared" si="3"/>
        <v>312</v>
      </c>
      <c r="AH164" s="178">
        <v>42791</v>
      </c>
      <c r="AI164" s="105">
        <f ca="1"/>
        <v>-1198</v>
      </c>
      <c r="AJ164" s="105" t="str">
        <v>2017</v>
      </c>
      <c r="AK164" s="178">
        <f t="shared" si="4"/>
        <v>42771</v>
      </c>
    </row>
    <row r="165" spans="1:37" ht="27.1" customHeight="1">
      <c r="A165" s="179" t="s">
        <v>4884</v>
      </c>
      <c r="B165" s="56" t="s">
        <v>89</v>
      </c>
      <c r="C165" s="57">
        <v>42746</v>
      </c>
      <c r="D165" s="56" t="s">
        <v>90</v>
      </c>
      <c r="E165" s="169" t="s">
        <v>140</v>
      </c>
      <c r="F165" s="180" t="s">
        <v>106</v>
      </c>
      <c r="G165" s="168" t="s">
        <v>107</v>
      </c>
      <c r="H165" s="169" t="s">
        <v>140</v>
      </c>
      <c r="I165" s="181">
        <f t="shared" si="0"/>
        <v>42776</v>
      </c>
      <c r="J165" s="61"/>
      <c r="K165" s="184"/>
      <c r="L165" s="171" t="s">
        <v>15</v>
      </c>
      <c r="M165" s="56" t="s">
        <v>15</v>
      </c>
      <c r="N165" s="56" t="s">
        <v>33</v>
      </c>
      <c r="O165" s="56" t="s">
        <v>4887</v>
      </c>
      <c r="P165" s="172" t="s">
        <v>21</v>
      </c>
      <c r="Q165" s="173">
        <v>42762</v>
      </c>
      <c r="R165" s="61"/>
      <c r="S165" s="61"/>
      <c r="T165" s="61"/>
      <c r="U165" s="66"/>
      <c r="V165" s="61"/>
      <c r="W165" s="61"/>
      <c r="X165" s="56" t="s">
        <v>14</v>
      </c>
      <c r="Y165" s="57">
        <v>43073</v>
      </c>
      <c r="Z165" s="63">
        <v>3</v>
      </c>
      <c r="AA165" s="60" t="s">
        <v>4891</v>
      </c>
      <c r="AB165" s="183"/>
      <c r="AC165" s="175"/>
      <c r="AD165" s="176"/>
      <c r="AE165" s="67" t="str">
        <f t="shared" si="1"/>
        <v>Jan</v>
      </c>
      <c r="AF165" s="68" t="str">
        <f t="shared" si="2"/>
        <v>Dec</v>
      </c>
      <c r="AG165" s="177">
        <f t="shared" si="3"/>
        <v>327</v>
      </c>
      <c r="AH165" s="178">
        <v>42776</v>
      </c>
      <c r="AI165" s="105">
        <f ca="1"/>
        <v>-1213</v>
      </c>
      <c r="AJ165" s="105" t="str">
        <v>2017</v>
      </c>
      <c r="AK165" s="178">
        <f t="shared" si="4"/>
        <v>42756</v>
      </c>
    </row>
    <row r="166" spans="1:37" ht="14.4">
      <c r="A166" s="179" t="s">
        <v>4892</v>
      </c>
      <c r="B166" s="56" t="s">
        <v>89</v>
      </c>
      <c r="C166" s="57">
        <v>42762</v>
      </c>
      <c r="D166" s="56" t="s">
        <v>90</v>
      </c>
      <c r="E166" s="169" t="s">
        <v>140</v>
      </c>
      <c r="F166" s="180" t="s">
        <v>106</v>
      </c>
      <c r="G166" s="168" t="s">
        <v>107</v>
      </c>
      <c r="H166" s="169" t="s">
        <v>140</v>
      </c>
      <c r="I166" s="181">
        <f t="shared" si="0"/>
        <v>42792</v>
      </c>
      <c r="J166" s="61"/>
      <c r="K166" s="184"/>
      <c r="L166" s="171" t="s">
        <v>4893</v>
      </c>
      <c r="M166" s="56" t="s">
        <v>4894</v>
      </c>
      <c r="N166" s="56" t="s">
        <v>20</v>
      </c>
      <c r="O166" s="56" t="s">
        <v>4895</v>
      </c>
      <c r="P166" s="172" t="s">
        <v>17</v>
      </c>
      <c r="Q166" s="182"/>
      <c r="R166" s="61"/>
      <c r="S166" s="61"/>
      <c r="T166" s="61"/>
      <c r="U166" s="66"/>
      <c r="V166" s="61"/>
      <c r="W166" s="61"/>
      <c r="X166" s="66"/>
      <c r="Y166" s="57">
        <v>43073</v>
      </c>
      <c r="Z166" s="75"/>
      <c r="AA166" s="64" t="s">
        <v>4896</v>
      </c>
      <c r="AB166" s="183"/>
      <c r="AC166" s="175"/>
      <c r="AD166" s="176"/>
      <c r="AE166" s="67" t="str">
        <f t="shared" si="1"/>
        <v>Jan</v>
      </c>
      <c r="AF166" s="68" t="str">
        <f t="shared" si="2"/>
        <v>Dec</v>
      </c>
      <c r="AG166" s="177">
        <f t="shared" si="3"/>
        <v>311</v>
      </c>
      <c r="AH166" s="178">
        <v>42792</v>
      </c>
      <c r="AI166" s="105">
        <f ca="1"/>
        <v>-1197</v>
      </c>
      <c r="AJ166" s="105" t="str">
        <v>2017</v>
      </c>
      <c r="AK166" s="178">
        <f t="shared" si="4"/>
        <v>42772</v>
      </c>
    </row>
    <row r="167" spans="1:37" ht="14.4">
      <c r="A167" s="179" t="s">
        <v>4897</v>
      </c>
      <c r="B167" s="56" t="s">
        <v>89</v>
      </c>
      <c r="C167" s="57">
        <v>42762</v>
      </c>
      <c r="D167" s="56" t="s">
        <v>90</v>
      </c>
      <c r="E167" s="169" t="s">
        <v>140</v>
      </c>
      <c r="F167" s="180" t="s">
        <v>106</v>
      </c>
      <c r="G167" s="168" t="s">
        <v>107</v>
      </c>
      <c r="H167" s="169" t="s">
        <v>140</v>
      </c>
      <c r="I167" s="181">
        <f t="shared" si="0"/>
        <v>42792</v>
      </c>
      <c r="J167" s="61"/>
      <c r="K167" s="184"/>
      <c r="L167" s="171" t="s">
        <v>4898</v>
      </c>
      <c r="M167" s="56" t="s">
        <v>4899</v>
      </c>
      <c r="N167" s="56" t="s">
        <v>355</v>
      </c>
      <c r="O167" s="56" t="s">
        <v>4900</v>
      </c>
      <c r="P167" s="172" t="s">
        <v>17</v>
      </c>
      <c r="Q167" s="182"/>
      <c r="R167" s="61"/>
      <c r="S167" s="61"/>
      <c r="T167" s="61"/>
      <c r="U167" s="66"/>
      <c r="V167" s="61"/>
      <c r="W167" s="61"/>
      <c r="X167" s="56" t="s">
        <v>18</v>
      </c>
      <c r="Y167" s="57">
        <v>43073</v>
      </c>
      <c r="Z167" s="75"/>
      <c r="AA167" s="64" t="s">
        <v>4901</v>
      </c>
      <c r="AB167" s="183"/>
      <c r="AC167" s="175"/>
      <c r="AD167" s="175"/>
      <c r="AE167" s="67" t="str">
        <f t="shared" si="1"/>
        <v>Jan</v>
      </c>
      <c r="AF167" s="68" t="str">
        <f t="shared" si="2"/>
        <v>Dec</v>
      </c>
      <c r="AG167" s="177">
        <f t="shared" si="3"/>
        <v>311</v>
      </c>
      <c r="AH167" s="178">
        <v>42792</v>
      </c>
      <c r="AI167" s="105">
        <f ca="1"/>
        <v>-1197</v>
      </c>
      <c r="AJ167" s="105" t="str">
        <v>2017</v>
      </c>
      <c r="AK167" s="178">
        <f t="shared" si="4"/>
        <v>42772</v>
      </c>
    </row>
    <row r="168" spans="1:37" ht="14.4">
      <c r="A168" s="179" t="s">
        <v>4903</v>
      </c>
      <c r="B168" s="56" t="s">
        <v>89</v>
      </c>
      <c r="C168" s="57">
        <v>42765</v>
      </c>
      <c r="D168" s="56" t="s">
        <v>90</v>
      </c>
      <c r="E168" s="169" t="s">
        <v>140</v>
      </c>
      <c r="F168" s="180" t="s">
        <v>106</v>
      </c>
      <c r="G168" s="168" t="s">
        <v>107</v>
      </c>
      <c r="H168" s="169" t="s">
        <v>140</v>
      </c>
      <c r="I168" s="181">
        <f t="shared" si="0"/>
        <v>42795</v>
      </c>
      <c r="J168" s="61"/>
      <c r="K168" s="184"/>
      <c r="L168" s="171" t="s">
        <v>4904</v>
      </c>
      <c r="M168" s="56" t="s">
        <v>4904</v>
      </c>
      <c r="N168" s="56" t="s">
        <v>37</v>
      </c>
      <c r="O168" s="56" t="s">
        <v>4906</v>
      </c>
      <c r="P168" s="172" t="s">
        <v>17</v>
      </c>
      <c r="Q168" s="182"/>
      <c r="R168" s="61"/>
      <c r="S168" s="61"/>
      <c r="T168" s="61"/>
      <c r="U168" s="66"/>
      <c r="V168" s="61"/>
      <c r="W168" s="61"/>
      <c r="X168" s="56" t="s">
        <v>18</v>
      </c>
      <c r="Y168" s="57">
        <v>43073</v>
      </c>
      <c r="Z168" s="75"/>
      <c r="AA168" s="64" t="s">
        <v>4908</v>
      </c>
      <c r="AB168" s="183"/>
      <c r="AC168" s="175"/>
      <c r="AD168" s="175"/>
      <c r="AE168" s="67" t="str">
        <f t="shared" si="1"/>
        <v>Jan</v>
      </c>
      <c r="AF168" s="68" t="str">
        <f t="shared" si="2"/>
        <v>Dec</v>
      </c>
      <c r="AG168" s="177">
        <f t="shared" si="3"/>
        <v>308</v>
      </c>
      <c r="AH168" s="178">
        <v>42795</v>
      </c>
      <c r="AI168" s="105">
        <f ca="1"/>
        <v>-1194</v>
      </c>
      <c r="AJ168" s="105" t="str">
        <v>2017</v>
      </c>
      <c r="AK168" s="178">
        <f t="shared" si="4"/>
        <v>42775</v>
      </c>
    </row>
    <row r="169" spans="1:37" ht="14.4">
      <c r="A169" s="179" t="s">
        <v>4910</v>
      </c>
      <c r="B169" s="56" t="s">
        <v>89</v>
      </c>
      <c r="C169" s="57">
        <v>42752</v>
      </c>
      <c r="D169" s="56" t="s">
        <v>1027</v>
      </c>
      <c r="E169" s="169" t="s">
        <v>112</v>
      </c>
      <c r="F169" s="180" t="s">
        <v>106</v>
      </c>
      <c r="G169" s="168" t="s">
        <v>113</v>
      </c>
      <c r="H169" s="169" t="s">
        <v>112</v>
      </c>
      <c r="I169" s="181">
        <f t="shared" si="0"/>
        <v>42782</v>
      </c>
      <c r="J169" s="56" t="s">
        <v>18</v>
      </c>
      <c r="K169" s="169" t="s">
        <v>14</v>
      </c>
      <c r="L169" s="171" t="s">
        <v>4912</v>
      </c>
      <c r="M169" s="56" t="s">
        <v>4913</v>
      </c>
      <c r="N169" s="56" t="s">
        <v>37</v>
      </c>
      <c r="O169" s="56">
        <v>120347790</v>
      </c>
      <c r="P169" s="172" t="s">
        <v>116</v>
      </c>
      <c r="Q169" s="182"/>
      <c r="R169" s="61"/>
      <c r="S169" s="61"/>
      <c r="T169" s="61"/>
      <c r="U169" s="66"/>
      <c r="V169" s="61"/>
      <c r="W169" s="61"/>
      <c r="X169" s="66"/>
      <c r="Y169" s="57">
        <v>43073</v>
      </c>
      <c r="Z169" s="75"/>
      <c r="AA169" s="64" t="s">
        <v>3956</v>
      </c>
      <c r="AB169" s="183"/>
      <c r="AC169" s="175"/>
      <c r="AD169" s="175"/>
      <c r="AE169" s="67" t="str">
        <f t="shared" si="1"/>
        <v>Jan</v>
      </c>
      <c r="AF169" s="68" t="str">
        <f t="shared" si="2"/>
        <v>Dec</v>
      </c>
      <c r="AG169" s="177">
        <f t="shared" si="3"/>
        <v>321</v>
      </c>
      <c r="AH169" s="178">
        <v>42782</v>
      </c>
      <c r="AI169" s="105">
        <f ca="1"/>
        <v>-1207</v>
      </c>
      <c r="AJ169" s="105" t="str">
        <v>2017</v>
      </c>
      <c r="AK169" s="178">
        <f t="shared" si="4"/>
        <v>42762</v>
      </c>
    </row>
    <row r="170" spans="1:37" ht="14.4">
      <c r="A170" s="179" t="s">
        <v>4916</v>
      </c>
      <c r="B170" s="56" t="s">
        <v>89</v>
      </c>
      <c r="C170" s="57">
        <v>42758</v>
      </c>
      <c r="D170" s="56" t="s">
        <v>1027</v>
      </c>
      <c r="E170" s="169" t="s">
        <v>112</v>
      </c>
      <c r="F170" s="180" t="s">
        <v>106</v>
      </c>
      <c r="G170" s="168" t="s">
        <v>113</v>
      </c>
      <c r="H170" s="169" t="s">
        <v>112</v>
      </c>
      <c r="I170" s="181">
        <f t="shared" si="0"/>
        <v>42788</v>
      </c>
      <c r="J170" s="56" t="s">
        <v>18</v>
      </c>
      <c r="K170" s="169" t="s">
        <v>14</v>
      </c>
      <c r="L170" s="171" t="s">
        <v>4912</v>
      </c>
      <c r="M170" s="56" t="s">
        <v>4918</v>
      </c>
      <c r="N170" s="61"/>
      <c r="O170" s="56" t="s">
        <v>4919</v>
      </c>
      <c r="P170" s="185"/>
      <c r="Q170" s="182"/>
      <c r="R170" s="61"/>
      <c r="S170" s="61"/>
      <c r="T170" s="61"/>
      <c r="U170" s="66"/>
      <c r="V170" s="61"/>
      <c r="W170" s="61"/>
      <c r="X170" s="66"/>
      <c r="Y170" s="57">
        <v>43073</v>
      </c>
      <c r="Z170" s="75"/>
      <c r="AA170" s="64" t="s">
        <v>3956</v>
      </c>
      <c r="AB170" s="183"/>
      <c r="AC170" s="175"/>
      <c r="AD170" s="176"/>
      <c r="AE170" s="67" t="str">
        <f t="shared" si="1"/>
        <v>Jan</v>
      </c>
      <c r="AF170" s="68" t="str">
        <f t="shared" si="2"/>
        <v>Dec</v>
      </c>
      <c r="AG170" s="177">
        <f t="shared" si="3"/>
        <v>315</v>
      </c>
      <c r="AH170" s="178">
        <v>42788</v>
      </c>
      <c r="AI170" s="105">
        <f ca="1"/>
        <v>-1201</v>
      </c>
      <c r="AJ170" s="105" t="str">
        <v>2017</v>
      </c>
      <c r="AK170" s="178">
        <f t="shared" si="4"/>
        <v>42768</v>
      </c>
    </row>
    <row r="171" spans="1:37" ht="14.4">
      <c r="A171" s="179" t="s">
        <v>4923</v>
      </c>
      <c r="B171" s="56" t="s">
        <v>89</v>
      </c>
      <c r="C171" s="57">
        <v>42758</v>
      </c>
      <c r="D171" s="56" t="s">
        <v>1027</v>
      </c>
      <c r="E171" s="169" t="s">
        <v>112</v>
      </c>
      <c r="F171" s="180" t="s">
        <v>106</v>
      </c>
      <c r="G171" s="168" t="s">
        <v>113</v>
      </c>
      <c r="H171" s="169" t="s">
        <v>112</v>
      </c>
      <c r="I171" s="181">
        <f t="shared" si="0"/>
        <v>42788</v>
      </c>
      <c r="J171" s="56" t="s">
        <v>18</v>
      </c>
      <c r="K171" s="169" t="s">
        <v>14</v>
      </c>
      <c r="L171" s="171" t="s">
        <v>1193</v>
      </c>
      <c r="M171" s="56" t="s">
        <v>4925</v>
      </c>
      <c r="N171" s="56" t="s">
        <v>20</v>
      </c>
      <c r="O171" s="56" t="s">
        <v>4926</v>
      </c>
      <c r="P171" s="172" t="s">
        <v>116</v>
      </c>
      <c r="Q171" s="182"/>
      <c r="R171" s="61"/>
      <c r="S171" s="61"/>
      <c r="T171" s="61"/>
      <c r="U171" s="66"/>
      <c r="V171" s="61"/>
      <c r="W171" s="61"/>
      <c r="X171" s="66"/>
      <c r="Y171" s="57">
        <v>43073</v>
      </c>
      <c r="Z171" s="75"/>
      <c r="AA171" s="64" t="s">
        <v>3956</v>
      </c>
      <c r="AB171" s="183"/>
      <c r="AC171" s="175"/>
      <c r="AD171" s="176"/>
      <c r="AE171" s="67" t="str">
        <f t="shared" si="1"/>
        <v>Jan</v>
      </c>
      <c r="AF171" s="68" t="str">
        <f t="shared" si="2"/>
        <v>Dec</v>
      </c>
      <c r="AG171" s="177">
        <f t="shared" si="3"/>
        <v>315</v>
      </c>
      <c r="AH171" s="178">
        <v>42788</v>
      </c>
      <c r="AI171" s="105">
        <f ca="1"/>
        <v>-1201</v>
      </c>
      <c r="AJ171" s="105" t="str">
        <v>2017</v>
      </c>
      <c r="AK171" s="178">
        <f t="shared" si="4"/>
        <v>42768</v>
      </c>
    </row>
    <row r="172" spans="1:37" ht="14.4">
      <c r="A172" s="179" t="s">
        <v>4927</v>
      </c>
      <c r="B172" s="56" t="s">
        <v>89</v>
      </c>
      <c r="C172" s="57">
        <v>42761</v>
      </c>
      <c r="D172" s="56" t="s">
        <v>1027</v>
      </c>
      <c r="E172" s="169" t="s">
        <v>112</v>
      </c>
      <c r="F172" s="180" t="s">
        <v>106</v>
      </c>
      <c r="G172" s="168" t="s">
        <v>113</v>
      </c>
      <c r="H172" s="169" t="s">
        <v>112</v>
      </c>
      <c r="I172" s="181">
        <f t="shared" si="0"/>
        <v>42791</v>
      </c>
      <c r="J172" s="56" t="s">
        <v>18</v>
      </c>
      <c r="K172" s="169" t="s">
        <v>14</v>
      </c>
      <c r="L172" s="171" t="s">
        <v>2422</v>
      </c>
      <c r="M172" s="56" t="s">
        <v>4929</v>
      </c>
      <c r="N172" s="56" t="s">
        <v>44</v>
      </c>
      <c r="O172" s="56" t="s">
        <v>2424</v>
      </c>
      <c r="P172" s="172" t="s">
        <v>116</v>
      </c>
      <c r="Q172" s="173">
        <v>42765</v>
      </c>
      <c r="R172" s="61"/>
      <c r="S172" s="61"/>
      <c r="T172" s="61"/>
      <c r="U172" s="66"/>
      <c r="V172" s="61"/>
      <c r="W172" s="61"/>
      <c r="X172" s="66"/>
      <c r="Y172" s="57">
        <v>43073</v>
      </c>
      <c r="Z172" s="75"/>
      <c r="AA172" s="64" t="s">
        <v>257</v>
      </c>
      <c r="AB172" s="183"/>
      <c r="AC172" s="175"/>
      <c r="AD172" s="176"/>
      <c r="AE172" s="67" t="str">
        <f t="shared" si="1"/>
        <v>Jan</v>
      </c>
      <c r="AF172" s="68" t="str">
        <f t="shared" si="2"/>
        <v>Dec</v>
      </c>
      <c r="AG172" s="177">
        <f t="shared" si="3"/>
        <v>312</v>
      </c>
      <c r="AH172" s="178">
        <v>42791</v>
      </c>
      <c r="AI172" s="105">
        <f ca="1"/>
        <v>-1198</v>
      </c>
      <c r="AJ172" s="105" t="str">
        <v>2017</v>
      </c>
      <c r="AK172" s="178">
        <f t="shared" si="4"/>
        <v>42771</v>
      </c>
    </row>
    <row r="173" spans="1:37" ht="14.4">
      <c r="A173" s="179" t="s">
        <v>4933</v>
      </c>
      <c r="B173" s="56" t="s">
        <v>89</v>
      </c>
      <c r="C173" s="57">
        <v>42761</v>
      </c>
      <c r="D173" s="56" t="s">
        <v>1027</v>
      </c>
      <c r="E173" s="169" t="s">
        <v>112</v>
      </c>
      <c r="F173" s="180" t="s">
        <v>106</v>
      </c>
      <c r="G173" s="168" t="s">
        <v>113</v>
      </c>
      <c r="H173" s="169" t="s">
        <v>112</v>
      </c>
      <c r="I173" s="181">
        <f t="shared" si="0"/>
        <v>42791</v>
      </c>
      <c r="J173" s="56" t="s">
        <v>18</v>
      </c>
      <c r="K173" s="169" t="s">
        <v>14</v>
      </c>
      <c r="L173" s="171" t="s">
        <v>4934</v>
      </c>
      <c r="M173" s="56" t="s">
        <v>4935</v>
      </c>
      <c r="N173" s="61"/>
      <c r="O173" s="56" t="s">
        <v>4936</v>
      </c>
      <c r="P173" s="172" t="s">
        <v>116</v>
      </c>
      <c r="Q173" s="173">
        <v>42765</v>
      </c>
      <c r="R173" s="61"/>
      <c r="S173" s="61"/>
      <c r="T173" s="61"/>
      <c r="U173" s="66"/>
      <c r="V173" s="61"/>
      <c r="W173" s="61"/>
      <c r="X173" s="66"/>
      <c r="Y173" s="57">
        <v>43073</v>
      </c>
      <c r="Z173" s="75"/>
      <c r="AA173" s="64" t="s">
        <v>257</v>
      </c>
      <c r="AB173" s="183"/>
      <c r="AC173" s="175"/>
      <c r="AD173" s="176"/>
      <c r="AE173" s="67" t="str">
        <f t="shared" si="1"/>
        <v>Jan</v>
      </c>
      <c r="AF173" s="68" t="str">
        <f t="shared" si="2"/>
        <v>Dec</v>
      </c>
      <c r="AG173" s="177">
        <f t="shared" si="3"/>
        <v>312</v>
      </c>
      <c r="AH173" s="178">
        <v>42791</v>
      </c>
      <c r="AI173" s="105">
        <f ca="1"/>
        <v>-1198</v>
      </c>
      <c r="AJ173" s="105" t="str">
        <v>2017</v>
      </c>
      <c r="AK173" s="178">
        <f t="shared" si="4"/>
        <v>42771</v>
      </c>
    </row>
    <row r="174" spans="1:37" ht="14.4">
      <c r="A174" s="179" t="s">
        <v>4939</v>
      </c>
      <c r="B174" s="56" t="s">
        <v>89</v>
      </c>
      <c r="C174" s="57">
        <v>42761</v>
      </c>
      <c r="D174" s="56" t="s">
        <v>1027</v>
      </c>
      <c r="E174" s="169" t="s">
        <v>112</v>
      </c>
      <c r="F174" s="180" t="s">
        <v>106</v>
      </c>
      <c r="G174" s="168" t="s">
        <v>113</v>
      </c>
      <c r="H174" s="169" t="s">
        <v>112</v>
      </c>
      <c r="I174" s="181">
        <f t="shared" si="0"/>
        <v>42791</v>
      </c>
      <c r="J174" s="56" t="s">
        <v>18</v>
      </c>
      <c r="K174" s="169" t="s">
        <v>14</v>
      </c>
      <c r="L174" s="171" t="s">
        <v>4942</v>
      </c>
      <c r="M174" s="56" t="s">
        <v>4943</v>
      </c>
      <c r="N174" s="61"/>
      <c r="O174" s="56" t="s">
        <v>4944</v>
      </c>
      <c r="P174" s="172" t="s">
        <v>116</v>
      </c>
      <c r="Q174" s="173">
        <v>42765</v>
      </c>
      <c r="R174" s="61"/>
      <c r="S174" s="61"/>
      <c r="T174" s="61"/>
      <c r="U174" s="66"/>
      <c r="V174" s="61"/>
      <c r="W174" s="61"/>
      <c r="X174" s="66"/>
      <c r="Y174" s="57">
        <v>43073</v>
      </c>
      <c r="Z174" s="75"/>
      <c r="AA174" s="64" t="s">
        <v>257</v>
      </c>
      <c r="AB174" s="183"/>
      <c r="AC174" s="175"/>
      <c r="AD174" s="175"/>
      <c r="AE174" s="67" t="str">
        <f t="shared" si="1"/>
        <v>Jan</v>
      </c>
      <c r="AF174" s="68" t="str">
        <f t="shared" si="2"/>
        <v>Dec</v>
      </c>
      <c r="AG174" s="177">
        <f t="shared" si="3"/>
        <v>312</v>
      </c>
      <c r="AH174" s="178">
        <v>42791</v>
      </c>
      <c r="AI174" s="105">
        <f ca="1"/>
        <v>-1198</v>
      </c>
      <c r="AJ174" s="105" t="str">
        <v>2017</v>
      </c>
      <c r="AK174" s="178">
        <f t="shared" si="4"/>
        <v>42771</v>
      </c>
    </row>
    <row r="175" spans="1:37" ht="14.4">
      <c r="A175" s="179" t="s">
        <v>4946</v>
      </c>
      <c r="B175" s="56" t="s">
        <v>89</v>
      </c>
      <c r="C175" s="57">
        <v>42765</v>
      </c>
      <c r="D175" s="56" t="s">
        <v>1027</v>
      </c>
      <c r="E175" s="169" t="s">
        <v>112</v>
      </c>
      <c r="F175" s="180" t="s">
        <v>106</v>
      </c>
      <c r="G175" s="168" t="s">
        <v>113</v>
      </c>
      <c r="H175" s="169" t="s">
        <v>112</v>
      </c>
      <c r="I175" s="181">
        <f t="shared" si="0"/>
        <v>42795</v>
      </c>
      <c r="J175" s="56" t="s">
        <v>18</v>
      </c>
      <c r="K175" s="169" t="s">
        <v>18</v>
      </c>
      <c r="L175" s="171" t="s">
        <v>4948</v>
      </c>
      <c r="M175" s="56" t="s">
        <v>4949</v>
      </c>
      <c r="N175" s="61"/>
      <c r="O175" s="56" t="s">
        <v>4950</v>
      </c>
      <c r="P175" s="172" t="s">
        <v>116</v>
      </c>
      <c r="Q175" s="182"/>
      <c r="R175" s="61"/>
      <c r="S175" s="61"/>
      <c r="T175" s="56" t="s">
        <v>18</v>
      </c>
      <c r="U175" s="56">
        <v>14.75</v>
      </c>
      <c r="V175" s="56">
        <v>42796</v>
      </c>
      <c r="W175" s="61"/>
      <c r="X175" s="66"/>
      <c r="Y175" s="57">
        <v>43073</v>
      </c>
      <c r="Z175" s="75"/>
      <c r="AA175" s="64" t="s">
        <v>4952</v>
      </c>
      <c r="AB175" s="183"/>
      <c r="AC175" s="175"/>
      <c r="AD175" s="175"/>
      <c r="AE175" s="67" t="str">
        <f t="shared" si="1"/>
        <v>Jan</v>
      </c>
      <c r="AF175" s="68" t="str">
        <f t="shared" si="2"/>
        <v>Dec</v>
      </c>
      <c r="AG175" s="177">
        <f t="shared" si="3"/>
        <v>308</v>
      </c>
      <c r="AH175" s="178">
        <v>42795</v>
      </c>
      <c r="AI175" s="105">
        <f ca="1"/>
        <v>-1194</v>
      </c>
      <c r="AJ175" s="105" t="str">
        <v>2017</v>
      </c>
      <c r="AK175" s="178">
        <f t="shared" si="4"/>
        <v>42775</v>
      </c>
    </row>
    <row r="176" spans="1:37" ht="29.25" customHeight="1">
      <c r="A176" s="179" t="s">
        <v>4953</v>
      </c>
      <c r="B176" s="56" t="s">
        <v>89</v>
      </c>
      <c r="C176" s="57">
        <v>42765</v>
      </c>
      <c r="D176" s="56" t="s">
        <v>90</v>
      </c>
      <c r="E176" s="169" t="s">
        <v>129</v>
      </c>
      <c r="F176" s="180" t="s">
        <v>214</v>
      </c>
      <c r="G176" s="168" t="s">
        <v>214</v>
      </c>
      <c r="H176" s="169" t="s">
        <v>3785</v>
      </c>
      <c r="I176" s="170">
        <f t="shared" si="0"/>
        <v>42795</v>
      </c>
      <c r="J176" s="56" t="s">
        <v>14</v>
      </c>
      <c r="K176" s="169" t="s">
        <v>14</v>
      </c>
      <c r="L176" s="171" t="s">
        <v>4957</v>
      </c>
      <c r="M176" s="56" t="s">
        <v>4958</v>
      </c>
      <c r="N176" s="56" t="s">
        <v>96</v>
      </c>
      <c r="O176" s="56" t="s">
        <v>108</v>
      </c>
      <c r="P176" s="172" t="s">
        <v>96</v>
      </c>
      <c r="Q176" s="173"/>
      <c r="R176" s="56" t="s">
        <v>108</v>
      </c>
      <c r="S176" s="56"/>
      <c r="T176" s="56"/>
      <c r="U176" s="56" t="s">
        <v>108</v>
      </c>
      <c r="V176" s="56" t="s">
        <v>108</v>
      </c>
      <c r="W176" s="61"/>
      <c r="X176" s="56" t="s">
        <v>14</v>
      </c>
      <c r="Y176" s="57">
        <v>43073</v>
      </c>
      <c r="Z176" s="63" t="s">
        <v>108</v>
      </c>
      <c r="AA176" s="97" t="s">
        <v>4963</v>
      </c>
      <c r="AB176" s="174" t="s">
        <v>179</v>
      </c>
      <c r="AC176" s="175"/>
      <c r="AD176" s="175"/>
      <c r="AE176" s="67" t="str">
        <f t="shared" si="1"/>
        <v>Jan</v>
      </c>
      <c r="AF176" s="68" t="str">
        <f t="shared" si="2"/>
        <v>Dec</v>
      </c>
      <c r="AG176" s="177">
        <f t="shared" si="3"/>
        <v>308</v>
      </c>
      <c r="AH176" s="178">
        <v>42795</v>
      </c>
      <c r="AI176" s="105">
        <f ca="1"/>
        <v>-1194</v>
      </c>
      <c r="AJ176" s="105" t="str">
        <v>2017</v>
      </c>
      <c r="AK176" s="178">
        <f t="shared" si="4"/>
        <v>42775</v>
      </c>
    </row>
    <row r="177" spans="1:37" ht="14.4">
      <c r="A177" s="179" t="s">
        <v>4964</v>
      </c>
      <c r="B177" s="56" t="s">
        <v>89</v>
      </c>
      <c r="C177" s="57">
        <v>42765</v>
      </c>
      <c r="D177" s="56" t="s">
        <v>90</v>
      </c>
      <c r="E177" s="169" t="s">
        <v>129</v>
      </c>
      <c r="F177" s="180" t="s">
        <v>214</v>
      </c>
      <c r="G177" s="168" t="s">
        <v>4967</v>
      </c>
      <c r="H177" s="169" t="s">
        <v>4968</v>
      </c>
      <c r="I177" s="170">
        <f t="shared" si="0"/>
        <v>42795</v>
      </c>
      <c r="J177" s="56" t="s">
        <v>18</v>
      </c>
      <c r="K177" s="169" t="s">
        <v>18</v>
      </c>
      <c r="L177" s="171" t="s">
        <v>4969</v>
      </c>
      <c r="M177" s="56" t="s">
        <v>4970</v>
      </c>
      <c r="N177" s="56" t="s">
        <v>44</v>
      </c>
      <c r="O177" s="56" t="s">
        <v>4971</v>
      </c>
      <c r="P177" s="172" t="s">
        <v>96</v>
      </c>
      <c r="Q177" s="173"/>
      <c r="R177" s="56" t="s">
        <v>18</v>
      </c>
      <c r="S177" s="56"/>
      <c r="T177" s="56" t="s">
        <v>18</v>
      </c>
      <c r="U177" s="201" t="s">
        <v>4973</v>
      </c>
      <c r="V177" s="56" t="s">
        <v>108</v>
      </c>
      <c r="W177" s="61"/>
      <c r="X177" s="56" t="s">
        <v>18</v>
      </c>
      <c r="Y177" s="57">
        <v>43073</v>
      </c>
      <c r="Z177" s="63" t="s">
        <v>108</v>
      </c>
      <c r="AA177" s="64" t="s">
        <v>4977</v>
      </c>
      <c r="AB177" s="174" t="s">
        <v>97</v>
      </c>
      <c r="AC177" s="175"/>
      <c r="AD177" s="175"/>
      <c r="AE177" s="67" t="str">
        <f t="shared" si="1"/>
        <v>Jan</v>
      </c>
      <c r="AF177" s="68" t="str">
        <f t="shared" si="2"/>
        <v>Dec</v>
      </c>
      <c r="AG177" s="177">
        <f t="shared" si="3"/>
        <v>308</v>
      </c>
      <c r="AH177" s="178">
        <v>42795</v>
      </c>
      <c r="AI177" s="105">
        <f ca="1"/>
        <v>-1194</v>
      </c>
      <c r="AJ177" s="105" t="str">
        <v>2017</v>
      </c>
      <c r="AK177" s="178">
        <f t="shared" si="4"/>
        <v>42775</v>
      </c>
    </row>
    <row r="178" spans="1:37" ht="14.4">
      <c r="A178" s="179" t="s">
        <v>4980</v>
      </c>
      <c r="B178" s="56" t="s">
        <v>89</v>
      </c>
      <c r="C178" s="57">
        <v>42765</v>
      </c>
      <c r="D178" s="56" t="s">
        <v>90</v>
      </c>
      <c r="E178" s="169" t="s">
        <v>129</v>
      </c>
      <c r="F178" s="180" t="s">
        <v>214</v>
      </c>
      <c r="G178" s="168" t="s">
        <v>4981</v>
      </c>
      <c r="H178" s="169" t="s">
        <v>4982</v>
      </c>
      <c r="I178" s="170">
        <f t="shared" si="0"/>
        <v>42795</v>
      </c>
      <c r="J178" s="56" t="s">
        <v>18</v>
      </c>
      <c r="K178" s="169" t="s">
        <v>18</v>
      </c>
      <c r="L178" s="171" t="s">
        <v>4039</v>
      </c>
      <c r="M178" s="56" t="s">
        <v>108</v>
      </c>
      <c r="N178" s="56" t="s">
        <v>395</v>
      </c>
      <c r="O178" s="56" t="s">
        <v>108</v>
      </c>
      <c r="P178" s="172" t="s">
        <v>96</v>
      </c>
      <c r="Q178" s="173"/>
      <c r="R178" s="56" t="s">
        <v>18</v>
      </c>
      <c r="S178" s="56"/>
      <c r="T178" s="56"/>
      <c r="U178" s="56" t="s">
        <v>108</v>
      </c>
      <c r="V178" s="56" t="s">
        <v>108</v>
      </c>
      <c r="W178" s="61"/>
      <c r="X178" s="66"/>
      <c r="Y178" s="57">
        <v>43073</v>
      </c>
      <c r="Z178" s="63" t="s">
        <v>108</v>
      </c>
      <c r="AA178" s="64" t="s">
        <v>4985</v>
      </c>
      <c r="AB178" s="174" t="s">
        <v>97</v>
      </c>
      <c r="AC178" s="175"/>
      <c r="AD178" s="175"/>
      <c r="AE178" s="67" t="str">
        <f t="shared" si="1"/>
        <v>Jan</v>
      </c>
      <c r="AF178" s="68" t="str">
        <f t="shared" si="2"/>
        <v>Dec</v>
      </c>
      <c r="AG178" s="177">
        <f t="shared" si="3"/>
        <v>308</v>
      </c>
      <c r="AH178" s="178">
        <v>42795</v>
      </c>
      <c r="AI178" s="105">
        <f ca="1"/>
        <v>-1194</v>
      </c>
      <c r="AJ178" s="105" t="str">
        <v>2017</v>
      </c>
      <c r="AK178" s="178">
        <f t="shared" si="4"/>
        <v>42775</v>
      </c>
    </row>
    <row r="179" spans="1:37" ht="14.4">
      <c r="A179" s="179" t="s">
        <v>4986</v>
      </c>
      <c r="B179" s="56" t="s">
        <v>89</v>
      </c>
      <c r="C179" s="57">
        <v>42765</v>
      </c>
      <c r="D179" s="56" t="s">
        <v>90</v>
      </c>
      <c r="E179" s="169" t="s">
        <v>129</v>
      </c>
      <c r="F179" s="180" t="s">
        <v>214</v>
      </c>
      <c r="G179" s="168" t="s">
        <v>214</v>
      </c>
      <c r="H179" s="169" t="s">
        <v>3785</v>
      </c>
      <c r="I179" s="170">
        <f t="shared" si="0"/>
        <v>42795</v>
      </c>
      <c r="J179" s="56" t="s">
        <v>18</v>
      </c>
      <c r="K179" s="169" t="s">
        <v>14</v>
      </c>
      <c r="L179" s="171" t="s">
        <v>4621</v>
      </c>
      <c r="M179" s="56" t="s">
        <v>4245</v>
      </c>
      <c r="N179" s="56" t="s">
        <v>395</v>
      </c>
      <c r="O179" s="56" t="s">
        <v>108</v>
      </c>
      <c r="P179" s="172" t="s">
        <v>96</v>
      </c>
      <c r="Q179" s="173"/>
      <c r="R179" s="56" t="s">
        <v>108</v>
      </c>
      <c r="S179" s="56"/>
      <c r="T179" s="56"/>
      <c r="U179" s="56" t="s">
        <v>108</v>
      </c>
      <c r="V179" s="56" t="s">
        <v>108</v>
      </c>
      <c r="W179" s="61"/>
      <c r="X179" s="56" t="s">
        <v>14</v>
      </c>
      <c r="Y179" s="57">
        <v>43073</v>
      </c>
      <c r="Z179" s="63" t="s">
        <v>108</v>
      </c>
      <c r="AA179" s="64" t="s">
        <v>4990</v>
      </c>
      <c r="AB179" s="174" t="s">
        <v>242</v>
      </c>
      <c r="AC179" s="175"/>
      <c r="AD179" s="176"/>
      <c r="AE179" s="67" t="str">
        <f t="shared" si="1"/>
        <v>Jan</v>
      </c>
      <c r="AF179" s="68" t="str">
        <f t="shared" si="2"/>
        <v>Dec</v>
      </c>
      <c r="AG179" s="177">
        <f t="shared" si="3"/>
        <v>308</v>
      </c>
      <c r="AH179" s="178">
        <v>42795</v>
      </c>
      <c r="AI179" s="105">
        <f ca="1"/>
        <v>-1194</v>
      </c>
      <c r="AJ179" s="105" t="str">
        <v>2017</v>
      </c>
      <c r="AK179" s="178">
        <f t="shared" si="4"/>
        <v>42775</v>
      </c>
    </row>
    <row r="180" spans="1:37" ht="14.4">
      <c r="A180" s="179" t="s">
        <v>4992</v>
      </c>
      <c r="B180" s="56" t="s">
        <v>89</v>
      </c>
      <c r="C180" s="57">
        <v>42761</v>
      </c>
      <c r="D180" s="56" t="s">
        <v>90</v>
      </c>
      <c r="E180" s="169" t="s">
        <v>3969</v>
      </c>
      <c r="F180" s="180" t="s">
        <v>214</v>
      </c>
      <c r="G180" s="168" t="s">
        <v>4260</v>
      </c>
      <c r="H180" s="169" t="s">
        <v>3969</v>
      </c>
      <c r="I180" s="181">
        <f t="shared" si="0"/>
        <v>42791</v>
      </c>
      <c r="J180" s="61"/>
      <c r="K180" s="184"/>
      <c r="L180" s="171" t="s">
        <v>4993</v>
      </c>
      <c r="M180" s="56" t="s">
        <v>108</v>
      </c>
      <c r="N180" s="56" t="s">
        <v>39</v>
      </c>
      <c r="O180" s="56" t="s">
        <v>3063</v>
      </c>
      <c r="P180" s="172" t="s">
        <v>96</v>
      </c>
      <c r="Q180" s="182"/>
      <c r="R180" s="61"/>
      <c r="S180" s="61"/>
      <c r="T180" s="61"/>
      <c r="U180" s="66"/>
      <c r="V180" s="61"/>
      <c r="W180" s="61"/>
      <c r="X180" s="66"/>
      <c r="Y180" s="57">
        <v>43073</v>
      </c>
      <c r="Z180" s="75"/>
      <c r="AA180" s="64" t="s">
        <v>4994</v>
      </c>
      <c r="AB180" s="183"/>
      <c r="AC180" s="175"/>
      <c r="AD180" s="176"/>
      <c r="AE180" s="67" t="str">
        <f t="shared" si="1"/>
        <v>Jan</v>
      </c>
      <c r="AF180" s="68" t="str">
        <f t="shared" si="2"/>
        <v>Dec</v>
      </c>
      <c r="AG180" s="177">
        <f t="shared" si="3"/>
        <v>312</v>
      </c>
      <c r="AH180" s="178">
        <v>42791</v>
      </c>
      <c r="AI180" s="105">
        <f ca="1"/>
        <v>-1198</v>
      </c>
      <c r="AJ180" s="105" t="str">
        <v>2017</v>
      </c>
      <c r="AK180" s="178">
        <f t="shared" si="4"/>
        <v>42771</v>
      </c>
    </row>
    <row r="181" spans="1:37" ht="14.4">
      <c r="A181" s="179" t="s">
        <v>4997</v>
      </c>
      <c r="B181" s="56" t="s">
        <v>89</v>
      </c>
      <c r="C181" s="57">
        <v>42761</v>
      </c>
      <c r="D181" s="56" t="s">
        <v>90</v>
      </c>
      <c r="E181" s="169" t="s">
        <v>3969</v>
      </c>
      <c r="F181" s="180" t="s">
        <v>214</v>
      </c>
      <c r="G181" s="168" t="s">
        <v>4260</v>
      </c>
      <c r="H181" s="169" t="s">
        <v>3969</v>
      </c>
      <c r="I181" s="181">
        <f t="shared" si="0"/>
        <v>42791</v>
      </c>
      <c r="J181" s="61"/>
      <c r="K181" s="184"/>
      <c r="L181" s="171" t="s">
        <v>4993</v>
      </c>
      <c r="M181" s="56" t="s">
        <v>108</v>
      </c>
      <c r="N181" s="56" t="s">
        <v>1143</v>
      </c>
      <c r="O181" s="56" t="s">
        <v>3063</v>
      </c>
      <c r="P181" s="172" t="s">
        <v>96</v>
      </c>
      <c r="Q181" s="182"/>
      <c r="R181" s="61"/>
      <c r="S181" s="61"/>
      <c r="T181" s="61"/>
      <c r="U181" s="66"/>
      <c r="V181" s="61"/>
      <c r="W181" s="61"/>
      <c r="X181" s="66"/>
      <c r="Y181" s="57">
        <v>43073</v>
      </c>
      <c r="Z181" s="75"/>
      <c r="AA181" s="64" t="s">
        <v>5001</v>
      </c>
      <c r="AB181" s="183"/>
      <c r="AC181" s="175"/>
      <c r="AD181" s="176"/>
      <c r="AE181" s="67" t="str">
        <f t="shared" si="1"/>
        <v>Jan</v>
      </c>
      <c r="AF181" s="68" t="str">
        <f t="shared" si="2"/>
        <v>Dec</v>
      </c>
      <c r="AG181" s="177">
        <f t="shared" si="3"/>
        <v>312</v>
      </c>
      <c r="AH181" s="178">
        <v>42791</v>
      </c>
      <c r="AI181" s="105">
        <f ca="1"/>
        <v>-1198</v>
      </c>
      <c r="AJ181" s="105" t="str">
        <v>2017</v>
      </c>
      <c r="AK181" s="178">
        <f t="shared" si="4"/>
        <v>42771</v>
      </c>
    </row>
    <row r="182" spans="1:37" ht="14.4">
      <c r="A182" s="179" t="s">
        <v>5002</v>
      </c>
      <c r="B182" s="56" t="s">
        <v>89</v>
      </c>
      <c r="C182" s="57">
        <v>42765</v>
      </c>
      <c r="D182" s="56" t="s">
        <v>1027</v>
      </c>
      <c r="E182" s="169" t="s">
        <v>129</v>
      </c>
      <c r="F182" s="180" t="s">
        <v>214</v>
      </c>
      <c r="G182" s="168" t="s">
        <v>4281</v>
      </c>
      <c r="H182" s="169" t="s">
        <v>3796</v>
      </c>
      <c r="I182" s="170">
        <f t="shared" si="0"/>
        <v>42795</v>
      </c>
      <c r="J182" s="56" t="s">
        <v>18</v>
      </c>
      <c r="K182" s="169" t="s">
        <v>14</v>
      </c>
      <c r="L182" s="171" t="s">
        <v>4830</v>
      </c>
      <c r="M182" s="56" t="s">
        <v>5004</v>
      </c>
      <c r="N182" s="56" t="s">
        <v>95</v>
      </c>
      <c r="O182" s="56" t="s">
        <v>5005</v>
      </c>
      <c r="P182" s="172" t="s">
        <v>96</v>
      </c>
      <c r="Q182" s="173"/>
      <c r="R182" s="56" t="s">
        <v>14</v>
      </c>
      <c r="S182" s="56"/>
      <c r="T182" s="56"/>
      <c r="U182" s="56" t="s">
        <v>108</v>
      </c>
      <c r="V182" s="56" t="s">
        <v>108</v>
      </c>
      <c r="W182" s="61"/>
      <c r="X182" s="56" t="s">
        <v>14</v>
      </c>
      <c r="Y182" s="57">
        <v>43073</v>
      </c>
      <c r="Z182" s="63" t="s">
        <v>108</v>
      </c>
      <c r="AA182" s="64" t="s">
        <v>5009</v>
      </c>
      <c r="AB182" s="174" t="s">
        <v>294</v>
      </c>
      <c r="AC182" s="175"/>
      <c r="AD182" s="176"/>
      <c r="AE182" s="67" t="str">
        <f t="shared" si="1"/>
        <v>Jan</v>
      </c>
      <c r="AF182" s="68" t="str">
        <f t="shared" si="2"/>
        <v>Dec</v>
      </c>
      <c r="AG182" s="177">
        <f t="shared" si="3"/>
        <v>308</v>
      </c>
      <c r="AH182" s="178">
        <v>42795</v>
      </c>
      <c r="AI182" s="105">
        <f ca="1"/>
        <v>-1194</v>
      </c>
      <c r="AJ182" s="105" t="str">
        <v>2017</v>
      </c>
      <c r="AK182" s="178">
        <f t="shared" si="4"/>
        <v>42775</v>
      </c>
    </row>
    <row r="183" spans="1:37" ht="14.4">
      <c r="A183" s="179" t="s">
        <v>5011</v>
      </c>
      <c r="B183" s="56" t="s">
        <v>89</v>
      </c>
      <c r="C183" s="57">
        <v>42765</v>
      </c>
      <c r="D183" s="56" t="s">
        <v>90</v>
      </c>
      <c r="E183" s="169" t="s">
        <v>30</v>
      </c>
      <c r="F183" s="180" t="s">
        <v>106</v>
      </c>
      <c r="G183" s="168" t="s">
        <v>107</v>
      </c>
      <c r="H183" s="169" t="s">
        <v>30</v>
      </c>
      <c r="I183" s="181">
        <f t="shared" si="0"/>
        <v>42795</v>
      </c>
      <c r="J183" s="61"/>
      <c r="K183" s="184"/>
      <c r="L183" s="171" t="s">
        <v>5013</v>
      </c>
      <c r="M183" s="61"/>
      <c r="N183" s="61"/>
      <c r="O183" s="56" t="s">
        <v>5014</v>
      </c>
      <c r="P183" s="172" t="s">
        <v>17</v>
      </c>
      <c r="Q183" s="182"/>
      <c r="R183" s="61"/>
      <c r="S183" s="61"/>
      <c r="T183" s="61"/>
      <c r="U183" s="66"/>
      <c r="V183" s="61"/>
      <c r="W183" s="56" t="s">
        <v>200</v>
      </c>
      <c r="X183" s="56" t="s">
        <v>18</v>
      </c>
      <c r="Y183" s="57">
        <v>43073</v>
      </c>
      <c r="Z183" s="75"/>
      <c r="AA183" s="64" t="s">
        <v>5016</v>
      </c>
      <c r="AB183" s="183"/>
      <c r="AC183" s="175"/>
      <c r="AD183" s="176"/>
      <c r="AE183" s="67" t="str">
        <f t="shared" si="1"/>
        <v>Jan</v>
      </c>
      <c r="AF183" s="68" t="str">
        <f t="shared" si="2"/>
        <v>Dec</v>
      </c>
      <c r="AG183" s="177">
        <f t="shared" si="3"/>
        <v>308</v>
      </c>
      <c r="AH183" s="178">
        <v>42795</v>
      </c>
      <c r="AI183" s="105">
        <f ca="1"/>
        <v>-1194</v>
      </c>
      <c r="AJ183" s="105" t="str">
        <v>2017</v>
      </c>
      <c r="AK183" s="178">
        <f t="shared" si="4"/>
        <v>42775</v>
      </c>
    </row>
    <row r="184" spans="1:37" ht="14.4">
      <c r="A184" s="179" t="s">
        <v>5018</v>
      </c>
      <c r="B184" s="56" t="s">
        <v>89</v>
      </c>
      <c r="C184" s="57">
        <v>42765</v>
      </c>
      <c r="D184" s="56" t="s">
        <v>1027</v>
      </c>
      <c r="E184" s="169" t="s">
        <v>112</v>
      </c>
      <c r="F184" s="180" t="s">
        <v>106</v>
      </c>
      <c r="G184" s="168" t="s">
        <v>113</v>
      </c>
      <c r="H184" s="169" t="s">
        <v>112</v>
      </c>
      <c r="I184" s="181">
        <f t="shared" si="0"/>
        <v>42795</v>
      </c>
      <c r="J184" s="56" t="s">
        <v>18</v>
      </c>
      <c r="K184" s="169" t="s">
        <v>18</v>
      </c>
      <c r="L184" s="171" t="s">
        <v>4129</v>
      </c>
      <c r="M184" s="56" t="s">
        <v>5019</v>
      </c>
      <c r="N184" s="61"/>
      <c r="O184" s="56" t="s">
        <v>5024</v>
      </c>
      <c r="P184" s="172" t="s">
        <v>116</v>
      </c>
      <c r="Q184" s="182"/>
      <c r="R184" s="61"/>
      <c r="S184" s="61"/>
      <c r="T184" s="61"/>
      <c r="U184" s="66"/>
      <c r="V184" s="61"/>
      <c r="W184" s="61"/>
      <c r="X184" s="66"/>
      <c r="Y184" s="57">
        <v>43073</v>
      </c>
      <c r="Z184" s="75"/>
      <c r="AA184" s="95"/>
      <c r="AB184" s="183"/>
      <c r="AC184" s="175"/>
      <c r="AD184" s="176"/>
      <c r="AE184" s="67" t="str">
        <f t="shared" si="1"/>
        <v>Jan</v>
      </c>
      <c r="AF184" s="68" t="str">
        <f t="shared" si="2"/>
        <v>Dec</v>
      </c>
      <c r="AG184" s="177">
        <f t="shared" si="3"/>
        <v>308</v>
      </c>
      <c r="AH184" s="178">
        <v>42795</v>
      </c>
      <c r="AI184" s="105">
        <f ca="1"/>
        <v>-1194</v>
      </c>
      <c r="AJ184" s="105" t="str">
        <v>2017</v>
      </c>
      <c r="AK184" s="178">
        <f t="shared" si="4"/>
        <v>42775</v>
      </c>
    </row>
    <row r="185" spans="1:37" ht="14.4">
      <c r="A185" s="179" t="s">
        <v>5025</v>
      </c>
      <c r="B185" s="56" t="s">
        <v>89</v>
      </c>
      <c r="C185" s="57">
        <v>42765</v>
      </c>
      <c r="D185" s="56" t="s">
        <v>1027</v>
      </c>
      <c r="E185" s="169" t="s">
        <v>112</v>
      </c>
      <c r="F185" s="180" t="s">
        <v>106</v>
      </c>
      <c r="G185" s="168" t="s">
        <v>113</v>
      </c>
      <c r="H185" s="169" t="s">
        <v>112</v>
      </c>
      <c r="I185" s="181">
        <f t="shared" si="0"/>
        <v>42795</v>
      </c>
      <c r="J185" s="56" t="s">
        <v>18</v>
      </c>
      <c r="K185" s="169" t="s">
        <v>18</v>
      </c>
      <c r="L185" s="171" t="s">
        <v>3914</v>
      </c>
      <c r="M185" s="56" t="s">
        <v>5026</v>
      </c>
      <c r="N185" s="61"/>
      <c r="O185" s="56" t="s">
        <v>5027</v>
      </c>
      <c r="P185" s="172" t="s">
        <v>116</v>
      </c>
      <c r="Q185" s="182"/>
      <c r="R185" s="61"/>
      <c r="S185" s="61"/>
      <c r="T185" s="56" t="s">
        <v>18</v>
      </c>
      <c r="U185" s="66"/>
      <c r="V185" s="56">
        <v>42768</v>
      </c>
      <c r="W185" s="61"/>
      <c r="X185" s="56" t="s">
        <v>18</v>
      </c>
      <c r="Y185" s="57">
        <v>43073</v>
      </c>
      <c r="Z185" s="75"/>
      <c r="AA185" s="64" t="s">
        <v>5028</v>
      </c>
      <c r="AB185" s="183"/>
      <c r="AC185" s="175"/>
      <c r="AD185" s="176"/>
      <c r="AE185" s="67" t="str">
        <f t="shared" si="1"/>
        <v>Jan</v>
      </c>
      <c r="AF185" s="68" t="str">
        <f t="shared" si="2"/>
        <v>Dec</v>
      </c>
      <c r="AG185" s="177">
        <f t="shared" si="3"/>
        <v>308</v>
      </c>
      <c r="AH185" s="178">
        <v>42795</v>
      </c>
      <c r="AI185" s="105">
        <f ca="1"/>
        <v>-1194</v>
      </c>
      <c r="AJ185" s="105" t="str">
        <v>2017</v>
      </c>
      <c r="AK185" s="178">
        <f t="shared" si="4"/>
        <v>42775</v>
      </c>
    </row>
    <row r="186" spans="1:37" ht="14.4">
      <c r="A186" s="179" t="s">
        <v>5029</v>
      </c>
      <c r="B186" s="56" t="s">
        <v>89</v>
      </c>
      <c r="C186" s="57">
        <v>42765</v>
      </c>
      <c r="D186" s="56" t="s">
        <v>131</v>
      </c>
      <c r="E186" s="169" t="s">
        <v>112</v>
      </c>
      <c r="F186" s="180" t="s">
        <v>106</v>
      </c>
      <c r="G186" s="168" t="s">
        <v>113</v>
      </c>
      <c r="H186" s="169" t="s">
        <v>112</v>
      </c>
      <c r="I186" s="181">
        <f t="shared" si="0"/>
        <v>42795</v>
      </c>
      <c r="J186" s="56" t="s">
        <v>18</v>
      </c>
      <c r="K186" s="169" t="s">
        <v>18</v>
      </c>
      <c r="L186" s="171" t="s">
        <v>5030</v>
      </c>
      <c r="M186" s="56" t="s">
        <v>5031</v>
      </c>
      <c r="N186" s="56" t="s">
        <v>13</v>
      </c>
      <c r="O186" s="56" t="s">
        <v>5032</v>
      </c>
      <c r="P186" s="172" t="s">
        <v>116</v>
      </c>
      <c r="Q186" s="182"/>
      <c r="R186" s="61"/>
      <c r="S186" s="61"/>
      <c r="T186" s="61"/>
      <c r="U186" s="66"/>
      <c r="V186" s="56">
        <v>42788</v>
      </c>
      <c r="W186" s="61"/>
      <c r="X186" s="56" t="s">
        <v>18</v>
      </c>
      <c r="Y186" s="57">
        <v>43073</v>
      </c>
      <c r="Z186" s="75"/>
      <c r="AA186" s="95"/>
      <c r="AB186" s="183"/>
      <c r="AC186" s="175"/>
      <c r="AD186" s="176"/>
      <c r="AE186" s="67" t="str">
        <f t="shared" si="1"/>
        <v>Jan</v>
      </c>
      <c r="AF186" s="68" t="str">
        <f t="shared" si="2"/>
        <v>Dec</v>
      </c>
      <c r="AG186" s="177">
        <f t="shared" si="3"/>
        <v>308</v>
      </c>
      <c r="AH186" s="178">
        <v>42795</v>
      </c>
      <c r="AI186" s="105">
        <f ca="1"/>
        <v>-1194</v>
      </c>
      <c r="AJ186" s="105" t="str">
        <v>2017</v>
      </c>
      <c r="AK186" s="178">
        <f t="shared" si="4"/>
        <v>42775</v>
      </c>
    </row>
    <row r="187" spans="1:37" ht="14.4">
      <c r="A187" s="179" t="s">
        <v>5033</v>
      </c>
      <c r="B187" s="56" t="s">
        <v>89</v>
      </c>
      <c r="C187" s="57">
        <v>42766</v>
      </c>
      <c r="D187" s="56" t="s">
        <v>1027</v>
      </c>
      <c r="E187" s="169" t="s">
        <v>129</v>
      </c>
      <c r="F187" s="180" t="s">
        <v>214</v>
      </c>
      <c r="G187" s="168" t="s">
        <v>3858</v>
      </c>
      <c r="H187" s="169" t="s">
        <v>3859</v>
      </c>
      <c r="I187" s="170">
        <f t="shared" si="0"/>
        <v>42796</v>
      </c>
      <c r="J187" s="56" t="s">
        <v>18</v>
      </c>
      <c r="K187" s="169" t="s">
        <v>18</v>
      </c>
      <c r="L187" s="171" t="s">
        <v>5034</v>
      </c>
      <c r="M187" s="56" t="s">
        <v>5035</v>
      </c>
      <c r="N187" s="56" t="s">
        <v>395</v>
      </c>
      <c r="O187" s="56" t="s">
        <v>108</v>
      </c>
      <c r="P187" s="172" t="s">
        <v>96</v>
      </c>
      <c r="Q187" s="173"/>
      <c r="R187" s="56" t="s">
        <v>18</v>
      </c>
      <c r="S187" s="56" t="s">
        <v>18</v>
      </c>
      <c r="T187" s="56"/>
      <c r="U187" s="56" t="s">
        <v>108</v>
      </c>
      <c r="V187" s="56" t="s">
        <v>108</v>
      </c>
      <c r="W187" s="61"/>
      <c r="X187" s="56" t="s">
        <v>18</v>
      </c>
      <c r="Y187" s="57">
        <v>43073</v>
      </c>
      <c r="Z187" s="63" t="s">
        <v>108</v>
      </c>
      <c r="AA187" s="64" t="s">
        <v>5036</v>
      </c>
      <c r="AB187" s="174" t="s">
        <v>360</v>
      </c>
      <c r="AC187" s="175"/>
      <c r="AD187" s="176"/>
      <c r="AE187" s="67" t="str">
        <f t="shared" si="1"/>
        <v>Jan</v>
      </c>
      <c r="AF187" s="68" t="str">
        <f t="shared" si="2"/>
        <v>Dec</v>
      </c>
      <c r="AG187" s="177">
        <f t="shared" si="3"/>
        <v>307</v>
      </c>
      <c r="AH187" s="178">
        <v>42796</v>
      </c>
      <c r="AI187" s="105">
        <f ca="1"/>
        <v>-1193</v>
      </c>
      <c r="AJ187" s="105" t="str">
        <v>2017</v>
      </c>
      <c r="AK187" s="178">
        <f t="shared" si="4"/>
        <v>42776</v>
      </c>
    </row>
    <row r="188" spans="1:37" ht="14.4">
      <c r="A188" s="179" t="s">
        <v>5037</v>
      </c>
      <c r="B188" s="56" t="s">
        <v>89</v>
      </c>
      <c r="C188" s="57">
        <v>42766</v>
      </c>
      <c r="D188" s="56" t="s">
        <v>1027</v>
      </c>
      <c r="E188" s="169" t="s">
        <v>129</v>
      </c>
      <c r="F188" s="180" t="s">
        <v>214</v>
      </c>
      <c r="G188" s="168" t="s">
        <v>3858</v>
      </c>
      <c r="H188" s="169" t="s">
        <v>3859</v>
      </c>
      <c r="I188" s="170">
        <f t="shared" si="0"/>
        <v>42796</v>
      </c>
      <c r="J188" s="56" t="s">
        <v>18</v>
      </c>
      <c r="K188" s="169" t="s">
        <v>14</v>
      </c>
      <c r="L188" s="171" t="s">
        <v>5038</v>
      </c>
      <c r="M188" s="56" t="s">
        <v>5039</v>
      </c>
      <c r="N188" s="56" t="s">
        <v>44</v>
      </c>
      <c r="O188" s="56" t="s">
        <v>5040</v>
      </c>
      <c r="P188" s="172" t="s">
        <v>96</v>
      </c>
      <c r="Q188" s="173"/>
      <c r="R188" s="56" t="s">
        <v>18</v>
      </c>
      <c r="S188" s="56"/>
      <c r="T188" s="56"/>
      <c r="U188" s="56" t="s">
        <v>108</v>
      </c>
      <c r="V188" s="56" t="s">
        <v>108</v>
      </c>
      <c r="W188" s="56" t="s">
        <v>200</v>
      </c>
      <c r="X188" s="56" t="s">
        <v>14</v>
      </c>
      <c r="Y188" s="57">
        <v>43073</v>
      </c>
      <c r="Z188" s="63" t="s">
        <v>108</v>
      </c>
      <c r="AA188" s="64" t="s">
        <v>5041</v>
      </c>
      <c r="AB188" s="174" t="s">
        <v>294</v>
      </c>
      <c r="AC188" s="175"/>
      <c r="AD188" s="176"/>
      <c r="AE188" s="67" t="str">
        <f t="shared" si="1"/>
        <v>Jan</v>
      </c>
      <c r="AF188" s="68" t="str">
        <f t="shared" si="2"/>
        <v>Dec</v>
      </c>
      <c r="AG188" s="177">
        <f t="shared" si="3"/>
        <v>307</v>
      </c>
      <c r="AH188" s="178">
        <v>42796</v>
      </c>
      <c r="AI188" s="105">
        <f ca="1"/>
        <v>-1193</v>
      </c>
      <c r="AJ188" s="105" t="str">
        <v>2017</v>
      </c>
      <c r="AK188" s="178">
        <f t="shared" si="4"/>
        <v>42776</v>
      </c>
    </row>
    <row r="189" spans="1:37" ht="14.4">
      <c r="A189" s="179" t="s">
        <v>5042</v>
      </c>
      <c r="B189" s="56" t="s">
        <v>89</v>
      </c>
      <c r="C189" s="57">
        <v>42766</v>
      </c>
      <c r="D189" s="56" t="s">
        <v>1027</v>
      </c>
      <c r="E189" s="169" t="s">
        <v>129</v>
      </c>
      <c r="F189" s="180" t="s">
        <v>214</v>
      </c>
      <c r="G189" s="168" t="s">
        <v>5043</v>
      </c>
      <c r="H189" s="169" t="s">
        <v>5044</v>
      </c>
      <c r="I189" s="170">
        <f t="shared" si="0"/>
        <v>42796</v>
      </c>
      <c r="J189" s="56" t="s">
        <v>18</v>
      </c>
      <c r="K189" s="169" t="s">
        <v>14</v>
      </c>
      <c r="L189" s="171" t="s">
        <v>5045</v>
      </c>
      <c r="M189" s="56" t="s">
        <v>5046</v>
      </c>
      <c r="N189" s="56" t="s">
        <v>143</v>
      </c>
      <c r="O189" s="56" t="s">
        <v>108</v>
      </c>
      <c r="P189" s="172" t="s">
        <v>96</v>
      </c>
      <c r="Q189" s="173"/>
      <c r="R189" s="56" t="s">
        <v>18</v>
      </c>
      <c r="S189" s="56"/>
      <c r="T189" s="56"/>
      <c r="U189" s="56" t="s">
        <v>108</v>
      </c>
      <c r="V189" s="56" t="s">
        <v>108</v>
      </c>
      <c r="W189" s="61"/>
      <c r="X189" s="56" t="s">
        <v>14</v>
      </c>
      <c r="Y189" s="57">
        <v>43073</v>
      </c>
      <c r="Z189" s="63" t="s">
        <v>108</v>
      </c>
      <c r="AA189" s="64" t="s">
        <v>5047</v>
      </c>
      <c r="AB189" s="174" t="s">
        <v>3872</v>
      </c>
      <c r="AC189" s="175"/>
      <c r="AD189" s="176"/>
      <c r="AE189" s="67" t="str">
        <f t="shared" si="1"/>
        <v>Jan</v>
      </c>
      <c r="AF189" s="68" t="str">
        <f t="shared" si="2"/>
        <v>Dec</v>
      </c>
      <c r="AG189" s="177">
        <f t="shared" si="3"/>
        <v>307</v>
      </c>
      <c r="AH189" s="178">
        <v>42796</v>
      </c>
      <c r="AI189" s="105">
        <f ca="1"/>
        <v>-1193</v>
      </c>
      <c r="AJ189" s="105" t="str">
        <v>2017</v>
      </c>
      <c r="AK189" s="178">
        <f t="shared" si="4"/>
        <v>42776</v>
      </c>
    </row>
    <row r="190" spans="1:37" ht="14.4">
      <c r="A190" s="179" t="s">
        <v>5048</v>
      </c>
      <c r="B190" s="56" t="s">
        <v>89</v>
      </c>
      <c r="C190" s="57">
        <v>42760</v>
      </c>
      <c r="D190" s="56" t="s">
        <v>90</v>
      </c>
      <c r="E190" s="169" t="s">
        <v>30</v>
      </c>
      <c r="F190" s="180" t="s">
        <v>106</v>
      </c>
      <c r="G190" s="168" t="s">
        <v>107</v>
      </c>
      <c r="H190" s="169" t="s">
        <v>30</v>
      </c>
      <c r="I190" s="181">
        <f t="shared" si="0"/>
        <v>42790</v>
      </c>
      <c r="J190" s="61"/>
      <c r="K190" s="184"/>
      <c r="L190" s="171" t="s">
        <v>5049</v>
      </c>
      <c r="M190" s="61"/>
      <c r="N190" s="61"/>
      <c r="O190" s="61"/>
      <c r="P190" s="172" t="s">
        <v>96</v>
      </c>
      <c r="Q190" s="182"/>
      <c r="R190" s="61"/>
      <c r="S190" s="61"/>
      <c r="T190" s="61"/>
      <c r="U190" s="66"/>
      <c r="V190" s="61"/>
      <c r="W190" s="61"/>
      <c r="X190" s="56" t="s">
        <v>14</v>
      </c>
      <c r="Y190" s="57">
        <v>43073</v>
      </c>
      <c r="Z190" s="63">
        <v>1</v>
      </c>
      <c r="AA190" s="64" t="s">
        <v>5050</v>
      </c>
      <c r="AB190" s="183"/>
      <c r="AC190" s="175"/>
      <c r="AD190" s="176"/>
      <c r="AE190" s="67" t="str">
        <f t="shared" si="1"/>
        <v>Jan</v>
      </c>
      <c r="AF190" s="68" t="str">
        <f t="shared" si="2"/>
        <v>Dec</v>
      </c>
      <c r="AG190" s="177">
        <f t="shared" si="3"/>
        <v>313</v>
      </c>
      <c r="AH190" s="178">
        <v>42790</v>
      </c>
      <c r="AI190" s="105">
        <f ca="1"/>
        <v>-1199</v>
      </c>
      <c r="AJ190" s="105" t="str">
        <v>2017</v>
      </c>
      <c r="AK190" s="178">
        <f t="shared" si="4"/>
        <v>42770</v>
      </c>
    </row>
    <row r="191" spans="1:37" ht="14.4">
      <c r="A191" s="179" t="s">
        <v>5051</v>
      </c>
      <c r="B191" s="56" t="s">
        <v>89</v>
      </c>
      <c r="C191" s="57">
        <v>42762</v>
      </c>
      <c r="D191" s="56" t="s">
        <v>1027</v>
      </c>
      <c r="E191" s="169" t="s">
        <v>30</v>
      </c>
      <c r="F191" s="180" t="s">
        <v>106</v>
      </c>
      <c r="G191" s="168" t="s">
        <v>107</v>
      </c>
      <c r="H191" s="169" t="s">
        <v>30</v>
      </c>
      <c r="I191" s="181">
        <f t="shared" si="0"/>
        <v>42792</v>
      </c>
      <c r="J191" s="61"/>
      <c r="K191" s="184"/>
      <c r="L191" s="171" t="s">
        <v>5052</v>
      </c>
      <c r="M191" s="56" t="s">
        <v>5053</v>
      </c>
      <c r="N191" s="56" t="s">
        <v>27</v>
      </c>
      <c r="O191" s="61"/>
      <c r="P191" s="185"/>
      <c r="Q191" s="182"/>
      <c r="R191" s="61"/>
      <c r="S191" s="61"/>
      <c r="T191" s="61"/>
      <c r="U191" s="66"/>
      <c r="V191" s="61"/>
      <c r="W191" s="61"/>
      <c r="X191" s="56" t="s">
        <v>18</v>
      </c>
      <c r="Y191" s="57">
        <v>43073</v>
      </c>
      <c r="Z191" s="75"/>
      <c r="AA191" s="64" t="s">
        <v>5054</v>
      </c>
      <c r="AB191" s="183"/>
      <c r="AC191" s="175"/>
      <c r="AD191" s="176"/>
      <c r="AE191" s="67" t="str">
        <f t="shared" si="1"/>
        <v>Jan</v>
      </c>
      <c r="AF191" s="68" t="str">
        <f t="shared" si="2"/>
        <v>Dec</v>
      </c>
      <c r="AG191" s="177">
        <f t="shared" si="3"/>
        <v>311</v>
      </c>
      <c r="AH191" s="178">
        <v>42792</v>
      </c>
      <c r="AI191" s="105">
        <f ca="1"/>
        <v>-1197</v>
      </c>
      <c r="AJ191" s="105" t="str">
        <v>2017</v>
      </c>
      <c r="AK191" s="178">
        <f t="shared" si="4"/>
        <v>42772</v>
      </c>
    </row>
    <row r="192" spans="1:37" ht="14.4">
      <c r="A192" s="179" t="s">
        <v>5055</v>
      </c>
      <c r="B192" s="56" t="s">
        <v>89</v>
      </c>
      <c r="C192" s="57">
        <v>42762</v>
      </c>
      <c r="D192" s="56" t="s">
        <v>1027</v>
      </c>
      <c r="E192" s="169" t="s">
        <v>30</v>
      </c>
      <c r="F192" s="180" t="s">
        <v>106</v>
      </c>
      <c r="G192" s="168" t="s">
        <v>107</v>
      </c>
      <c r="H192" s="169" t="s">
        <v>30</v>
      </c>
      <c r="I192" s="181">
        <f t="shared" si="0"/>
        <v>42792</v>
      </c>
      <c r="J192" s="61"/>
      <c r="K192" s="184"/>
      <c r="L192" s="171" t="s">
        <v>5052</v>
      </c>
      <c r="M192" s="56" t="s">
        <v>5053</v>
      </c>
      <c r="N192" s="56" t="s">
        <v>27</v>
      </c>
      <c r="O192" s="61"/>
      <c r="P192" s="185"/>
      <c r="Q192" s="182"/>
      <c r="R192" s="61"/>
      <c r="S192" s="61"/>
      <c r="T192" s="61"/>
      <c r="U192" s="66"/>
      <c r="V192" s="61"/>
      <c r="W192" s="61"/>
      <c r="X192" s="56" t="s">
        <v>18</v>
      </c>
      <c r="Y192" s="57">
        <v>43073</v>
      </c>
      <c r="Z192" s="75"/>
      <c r="AA192" s="64" t="s">
        <v>5054</v>
      </c>
      <c r="AB192" s="183"/>
      <c r="AC192" s="175"/>
      <c r="AD192" s="176"/>
      <c r="AE192" s="67" t="str">
        <f t="shared" si="1"/>
        <v>Jan</v>
      </c>
      <c r="AF192" s="68" t="str">
        <f t="shared" si="2"/>
        <v>Dec</v>
      </c>
      <c r="AG192" s="177">
        <f t="shared" si="3"/>
        <v>311</v>
      </c>
      <c r="AH192" s="178">
        <v>42792</v>
      </c>
      <c r="AI192" s="105">
        <f ca="1"/>
        <v>-1197</v>
      </c>
      <c r="AJ192" s="105" t="str">
        <v>2017</v>
      </c>
      <c r="AK192" s="178">
        <f t="shared" si="4"/>
        <v>42772</v>
      </c>
    </row>
    <row r="193" spans="1:37" ht="14.4">
      <c r="A193" s="179" t="s">
        <v>5056</v>
      </c>
      <c r="B193" s="56" t="s">
        <v>89</v>
      </c>
      <c r="C193" s="57">
        <v>42766</v>
      </c>
      <c r="D193" s="56" t="s">
        <v>131</v>
      </c>
      <c r="E193" s="169" t="s">
        <v>30</v>
      </c>
      <c r="F193" s="180" t="s">
        <v>106</v>
      </c>
      <c r="G193" s="168" t="s">
        <v>107</v>
      </c>
      <c r="H193" s="169" t="s">
        <v>30</v>
      </c>
      <c r="I193" s="181">
        <f t="shared" si="0"/>
        <v>42796</v>
      </c>
      <c r="J193" s="61"/>
      <c r="K193" s="184"/>
      <c r="L193" s="171" t="s">
        <v>5057</v>
      </c>
      <c r="M193" s="56" t="s">
        <v>5058</v>
      </c>
      <c r="N193" s="61"/>
      <c r="O193" s="61"/>
      <c r="P193" s="185"/>
      <c r="Q193" s="182"/>
      <c r="R193" s="61"/>
      <c r="S193" s="61"/>
      <c r="T193" s="61"/>
      <c r="U193" s="66"/>
      <c r="V193" s="61"/>
      <c r="W193" s="61"/>
      <c r="X193" s="56" t="s">
        <v>14</v>
      </c>
      <c r="Y193" s="57">
        <v>43073</v>
      </c>
      <c r="Z193" s="75"/>
      <c r="AA193" s="64" t="s">
        <v>5059</v>
      </c>
      <c r="AB193" s="183"/>
      <c r="AC193" s="175"/>
      <c r="AD193" s="176"/>
      <c r="AE193" s="67" t="str">
        <f t="shared" si="1"/>
        <v>Jan</v>
      </c>
      <c r="AF193" s="68" t="str">
        <f t="shared" si="2"/>
        <v>Dec</v>
      </c>
      <c r="AG193" s="177">
        <f t="shared" si="3"/>
        <v>307</v>
      </c>
      <c r="AH193" s="178">
        <v>42796</v>
      </c>
      <c r="AI193" s="105">
        <f ca="1"/>
        <v>-1193</v>
      </c>
      <c r="AJ193" s="105" t="str">
        <v>2017</v>
      </c>
      <c r="AK193" s="178">
        <f t="shared" si="4"/>
        <v>42776</v>
      </c>
    </row>
    <row r="194" spans="1:37" ht="14.4">
      <c r="A194" s="179" t="s">
        <v>5060</v>
      </c>
      <c r="B194" s="56" t="s">
        <v>89</v>
      </c>
      <c r="C194" s="57">
        <v>42740</v>
      </c>
      <c r="D194" s="56" t="s">
        <v>1027</v>
      </c>
      <c r="E194" s="169" t="s">
        <v>327</v>
      </c>
      <c r="F194" s="180" t="s">
        <v>214</v>
      </c>
      <c r="G194" s="168" t="s">
        <v>5061</v>
      </c>
      <c r="H194" s="169" t="s">
        <v>5062</v>
      </c>
      <c r="I194" s="181">
        <f t="shared" si="0"/>
        <v>42770</v>
      </c>
      <c r="J194" s="61"/>
      <c r="K194" s="184"/>
      <c r="L194" s="171" t="s">
        <v>5063</v>
      </c>
      <c r="M194" s="56" t="s">
        <v>5063</v>
      </c>
      <c r="N194" s="56" t="s">
        <v>271</v>
      </c>
      <c r="O194" s="56">
        <v>2113113</v>
      </c>
      <c r="P194" s="172" t="s">
        <v>96</v>
      </c>
      <c r="Q194" s="173"/>
      <c r="R194" s="61"/>
      <c r="S194" s="61"/>
      <c r="T194" s="61"/>
      <c r="U194" s="66"/>
      <c r="V194" s="61"/>
      <c r="W194" s="61"/>
      <c r="X194" s="56" t="s">
        <v>18</v>
      </c>
      <c r="Y194" s="57">
        <v>43073</v>
      </c>
      <c r="Z194" s="75"/>
      <c r="AA194" s="64" t="s">
        <v>5064</v>
      </c>
      <c r="AB194" s="183"/>
      <c r="AC194" s="175"/>
      <c r="AD194" s="176"/>
      <c r="AE194" s="67" t="str">
        <f t="shared" si="1"/>
        <v>Jan</v>
      </c>
      <c r="AF194" s="68" t="str">
        <f t="shared" si="2"/>
        <v>Dec</v>
      </c>
      <c r="AG194" s="177">
        <f t="shared" si="3"/>
        <v>333</v>
      </c>
      <c r="AH194" s="178">
        <v>42770</v>
      </c>
      <c r="AI194" s="105">
        <f ca="1"/>
        <v>-1219</v>
      </c>
      <c r="AJ194" s="105" t="str">
        <v>2017</v>
      </c>
      <c r="AK194" s="178">
        <f t="shared" si="4"/>
        <v>42750</v>
      </c>
    </row>
    <row r="195" spans="1:37" ht="14.4">
      <c r="A195" s="179" t="s">
        <v>5065</v>
      </c>
      <c r="B195" s="56" t="s">
        <v>89</v>
      </c>
      <c r="C195" s="57">
        <v>42760</v>
      </c>
      <c r="D195" s="56" t="s">
        <v>1027</v>
      </c>
      <c r="E195" s="169" t="s">
        <v>327</v>
      </c>
      <c r="F195" s="180" t="s">
        <v>214</v>
      </c>
      <c r="G195" s="168" t="s">
        <v>5061</v>
      </c>
      <c r="H195" s="169" t="s">
        <v>327</v>
      </c>
      <c r="I195" s="181">
        <f t="shared" si="0"/>
        <v>42790</v>
      </c>
      <c r="J195" s="56" t="s">
        <v>18</v>
      </c>
      <c r="K195" s="169" t="s">
        <v>18</v>
      </c>
      <c r="L195" s="171" t="s">
        <v>302</v>
      </c>
      <c r="M195" s="56" t="s">
        <v>4819</v>
      </c>
      <c r="N195" s="56" t="s">
        <v>172</v>
      </c>
      <c r="O195" s="56">
        <v>1116018</v>
      </c>
      <c r="P195" s="172" t="s">
        <v>96</v>
      </c>
      <c r="Q195" s="173"/>
      <c r="R195" s="61"/>
      <c r="S195" s="61"/>
      <c r="T195" s="61"/>
      <c r="U195" s="66"/>
      <c r="V195" s="61"/>
      <c r="W195" s="61"/>
      <c r="X195" s="56" t="s">
        <v>18</v>
      </c>
      <c r="Y195" s="57">
        <v>43073</v>
      </c>
      <c r="Z195" s="75"/>
      <c r="AA195" s="64" t="s">
        <v>2766</v>
      </c>
      <c r="AB195" s="174" t="s">
        <v>3709</v>
      </c>
      <c r="AC195" s="175"/>
      <c r="AD195" s="176"/>
      <c r="AE195" s="67" t="str">
        <f t="shared" si="1"/>
        <v>Jan</v>
      </c>
      <c r="AF195" s="68" t="str">
        <f t="shared" si="2"/>
        <v>Dec</v>
      </c>
      <c r="AG195" s="177">
        <f t="shared" si="3"/>
        <v>313</v>
      </c>
      <c r="AH195" s="178">
        <v>42790</v>
      </c>
      <c r="AI195" s="105">
        <f ca="1"/>
        <v>-1199</v>
      </c>
      <c r="AJ195" s="105" t="str">
        <v>2017</v>
      </c>
      <c r="AK195" s="178">
        <f t="shared" si="4"/>
        <v>42770</v>
      </c>
    </row>
    <row r="196" spans="1:37" ht="14.4">
      <c r="A196" s="179" t="s">
        <v>5066</v>
      </c>
      <c r="B196" s="56" t="s">
        <v>89</v>
      </c>
      <c r="C196" s="57">
        <v>42766</v>
      </c>
      <c r="D196" s="56" t="s">
        <v>1027</v>
      </c>
      <c r="E196" s="169" t="s">
        <v>112</v>
      </c>
      <c r="F196" s="180" t="s">
        <v>106</v>
      </c>
      <c r="G196" s="168" t="s">
        <v>113</v>
      </c>
      <c r="H196" s="169" t="s">
        <v>112</v>
      </c>
      <c r="I196" s="181">
        <f t="shared" si="0"/>
        <v>42796</v>
      </c>
      <c r="J196" s="56" t="s">
        <v>18</v>
      </c>
      <c r="K196" s="169" t="s">
        <v>14</v>
      </c>
      <c r="L196" s="171" t="s">
        <v>3971</v>
      </c>
      <c r="M196" s="56" t="s">
        <v>5067</v>
      </c>
      <c r="N196" s="56" t="s">
        <v>436</v>
      </c>
      <c r="O196" s="61"/>
      <c r="P196" s="172" t="s">
        <v>116</v>
      </c>
      <c r="Q196" s="182"/>
      <c r="R196" s="61"/>
      <c r="S196" s="61"/>
      <c r="T196" s="61"/>
      <c r="U196" s="66"/>
      <c r="V196" s="61"/>
      <c r="W196" s="61"/>
      <c r="X196" s="66"/>
      <c r="Y196" s="57">
        <v>43073</v>
      </c>
      <c r="Z196" s="75"/>
      <c r="AA196" s="64" t="s">
        <v>257</v>
      </c>
      <c r="AB196" s="183"/>
      <c r="AC196" s="175"/>
      <c r="AD196" s="176"/>
      <c r="AE196" s="67" t="str">
        <f t="shared" si="1"/>
        <v>Jan</v>
      </c>
      <c r="AF196" s="68" t="str">
        <f t="shared" si="2"/>
        <v>Dec</v>
      </c>
      <c r="AG196" s="177">
        <f t="shared" si="3"/>
        <v>307</v>
      </c>
      <c r="AH196" s="178">
        <v>42796</v>
      </c>
      <c r="AI196" s="105">
        <f ca="1"/>
        <v>-1193</v>
      </c>
      <c r="AJ196" s="105" t="str">
        <v>2017</v>
      </c>
      <c r="AK196" s="178">
        <f t="shared" si="4"/>
        <v>42776</v>
      </c>
    </row>
    <row r="197" spans="1:37" ht="14.4">
      <c r="A197" s="179" t="s">
        <v>5068</v>
      </c>
      <c r="B197" s="56" t="s">
        <v>89</v>
      </c>
      <c r="C197" s="57">
        <v>42767</v>
      </c>
      <c r="D197" s="56" t="s">
        <v>1027</v>
      </c>
      <c r="E197" s="169" t="s">
        <v>112</v>
      </c>
      <c r="F197" s="180" t="s">
        <v>106</v>
      </c>
      <c r="G197" s="168" t="s">
        <v>113</v>
      </c>
      <c r="H197" s="169" t="s">
        <v>112</v>
      </c>
      <c r="I197" s="181">
        <f t="shared" si="0"/>
        <v>42797</v>
      </c>
      <c r="J197" s="56" t="s">
        <v>18</v>
      </c>
      <c r="K197" s="169" t="s">
        <v>18</v>
      </c>
      <c r="L197" s="171" t="s">
        <v>3962</v>
      </c>
      <c r="M197" s="56" t="s">
        <v>5069</v>
      </c>
      <c r="N197" s="56" t="s">
        <v>271</v>
      </c>
      <c r="O197" s="56" t="s">
        <v>4950</v>
      </c>
      <c r="P197" s="172" t="s">
        <v>116</v>
      </c>
      <c r="Q197" s="182"/>
      <c r="R197" s="61"/>
      <c r="S197" s="61"/>
      <c r="T197" s="56" t="s">
        <v>18</v>
      </c>
      <c r="U197" s="66"/>
      <c r="V197" s="61"/>
      <c r="W197" s="61"/>
      <c r="X197" s="56" t="s">
        <v>18</v>
      </c>
      <c r="Y197" s="57">
        <v>43073</v>
      </c>
      <c r="Z197" s="75"/>
      <c r="AA197" s="64" t="s">
        <v>5028</v>
      </c>
      <c r="AB197" s="183"/>
      <c r="AC197" s="175"/>
      <c r="AD197" s="176"/>
      <c r="AE197" s="67" t="str">
        <f t="shared" si="1"/>
        <v>Feb</v>
      </c>
      <c r="AF197" s="68" t="str">
        <f t="shared" si="2"/>
        <v>Dec</v>
      </c>
      <c r="AG197" s="177">
        <f t="shared" si="3"/>
        <v>306</v>
      </c>
      <c r="AH197" s="178">
        <v>42797</v>
      </c>
      <c r="AI197" s="105">
        <f ca="1"/>
        <v>-1192</v>
      </c>
      <c r="AJ197" s="105" t="str">
        <v>2017</v>
      </c>
      <c r="AK197" s="178">
        <f t="shared" si="4"/>
        <v>42777</v>
      </c>
    </row>
    <row r="198" spans="1:37" ht="14.4">
      <c r="A198" s="179" t="s">
        <v>5071</v>
      </c>
      <c r="B198" s="56" t="s">
        <v>89</v>
      </c>
      <c r="C198" s="57">
        <v>42767</v>
      </c>
      <c r="D198" s="56" t="s">
        <v>1027</v>
      </c>
      <c r="E198" s="169" t="s">
        <v>140</v>
      </c>
      <c r="F198" s="180" t="s">
        <v>106</v>
      </c>
      <c r="G198" s="168" t="s">
        <v>107</v>
      </c>
      <c r="H198" s="169" t="s">
        <v>140</v>
      </c>
      <c r="I198" s="181">
        <f t="shared" si="0"/>
        <v>42797</v>
      </c>
      <c r="J198" s="61"/>
      <c r="K198" s="184"/>
      <c r="L198" s="171" t="s">
        <v>5073</v>
      </c>
      <c r="M198" s="56" t="s">
        <v>5073</v>
      </c>
      <c r="N198" s="56" t="s">
        <v>20</v>
      </c>
      <c r="O198" s="56" t="s">
        <v>5074</v>
      </c>
      <c r="P198" s="172" t="s">
        <v>17</v>
      </c>
      <c r="Q198" s="182"/>
      <c r="R198" s="61"/>
      <c r="S198" s="61"/>
      <c r="T198" s="61"/>
      <c r="U198" s="66"/>
      <c r="V198" s="61"/>
      <c r="W198" s="56" t="s">
        <v>200</v>
      </c>
      <c r="X198" s="56" t="s">
        <v>14</v>
      </c>
      <c r="Y198" s="57">
        <v>43073</v>
      </c>
      <c r="Z198" s="75"/>
      <c r="AA198" s="64" t="s">
        <v>5077</v>
      </c>
      <c r="AB198" s="183"/>
      <c r="AC198" s="175"/>
      <c r="AD198" s="176"/>
      <c r="AE198" s="67" t="str">
        <f t="shared" si="1"/>
        <v>Feb</v>
      </c>
      <c r="AF198" s="68" t="str">
        <f t="shared" si="2"/>
        <v>Dec</v>
      </c>
      <c r="AG198" s="177">
        <f t="shared" si="3"/>
        <v>306</v>
      </c>
      <c r="AH198" s="178">
        <v>42797</v>
      </c>
      <c r="AI198" s="105">
        <f ca="1"/>
        <v>-1192</v>
      </c>
      <c r="AJ198" s="105" t="str">
        <v>2017</v>
      </c>
      <c r="AK198" s="178">
        <f t="shared" si="4"/>
        <v>42777</v>
      </c>
    </row>
    <row r="199" spans="1:37" ht="14.4">
      <c r="A199" s="179" t="s">
        <v>5079</v>
      </c>
      <c r="B199" s="56" t="s">
        <v>89</v>
      </c>
      <c r="C199" s="57">
        <v>42767</v>
      </c>
      <c r="D199" s="56" t="s">
        <v>90</v>
      </c>
      <c r="E199" s="169" t="s">
        <v>140</v>
      </c>
      <c r="F199" s="180" t="s">
        <v>106</v>
      </c>
      <c r="G199" s="168" t="s">
        <v>107</v>
      </c>
      <c r="H199" s="169" t="s">
        <v>140</v>
      </c>
      <c r="I199" s="181">
        <f t="shared" si="0"/>
        <v>42797</v>
      </c>
      <c r="J199" s="61"/>
      <c r="K199" s="184"/>
      <c r="L199" s="171" t="s">
        <v>5081</v>
      </c>
      <c r="M199" s="56" t="s">
        <v>5083</v>
      </c>
      <c r="N199" s="56" t="s">
        <v>189</v>
      </c>
      <c r="O199" s="56" t="s">
        <v>5084</v>
      </c>
      <c r="P199" s="172" t="s">
        <v>96</v>
      </c>
      <c r="Q199" s="182"/>
      <c r="R199" s="61"/>
      <c r="S199" s="61"/>
      <c r="T199" s="61"/>
      <c r="U199" s="66"/>
      <c r="V199" s="61"/>
      <c r="W199" s="61"/>
      <c r="X199" s="56" t="s">
        <v>18</v>
      </c>
      <c r="Y199" s="57">
        <v>43073</v>
      </c>
      <c r="Z199" s="75"/>
      <c r="AA199" s="64" t="s">
        <v>5086</v>
      </c>
      <c r="AB199" s="183"/>
      <c r="AC199" s="175"/>
      <c r="AD199" s="176"/>
      <c r="AE199" s="67" t="str">
        <f t="shared" si="1"/>
        <v>Feb</v>
      </c>
      <c r="AF199" s="68" t="str">
        <f t="shared" si="2"/>
        <v>Dec</v>
      </c>
      <c r="AG199" s="177">
        <f t="shared" si="3"/>
        <v>306</v>
      </c>
      <c r="AH199" s="178">
        <v>42797</v>
      </c>
      <c r="AI199" s="105">
        <f ca="1"/>
        <v>-1192</v>
      </c>
      <c r="AJ199" s="105" t="str">
        <v>2017</v>
      </c>
      <c r="AK199" s="178">
        <f t="shared" si="4"/>
        <v>42777</v>
      </c>
    </row>
    <row r="200" spans="1:37" ht="14.4">
      <c r="A200" s="179" t="s">
        <v>5088</v>
      </c>
      <c r="B200" s="56" t="s">
        <v>89</v>
      </c>
      <c r="C200" s="57">
        <v>42767</v>
      </c>
      <c r="D200" s="56" t="s">
        <v>90</v>
      </c>
      <c r="E200" s="169" t="s">
        <v>140</v>
      </c>
      <c r="F200" s="180" t="s">
        <v>106</v>
      </c>
      <c r="G200" s="168" t="s">
        <v>107</v>
      </c>
      <c r="H200" s="169" t="s">
        <v>140</v>
      </c>
      <c r="I200" s="181">
        <f t="shared" si="0"/>
        <v>42797</v>
      </c>
      <c r="J200" s="61"/>
      <c r="K200" s="184"/>
      <c r="L200" s="171" t="s">
        <v>5090</v>
      </c>
      <c r="M200" s="56" t="s">
        <v>5091</v>
      </c>
      <c r="N200" s="56" t="s">
        <v>249</v>
      </c>
      <c r="O200" s="61"/>
      <c r="P200" s="185"/>
      <c r="Q200" s="182"/>
      <c r="R200" s="61"/>
      <c r="S200" s="61"/>
      <c r="T200" s="61"/>
      <c r="U200" s="66"/>
      <c r="V200" s="61"/>
      <c r="W200" s="61"/>
      <c r="X200" s="56" t="s">
        <v>14</v>
      </c>
      <c r="Y200" s="57">
        <v>43073</v>
      </c>
      <c r="Z200" s="75"/>
      <c r="AA200" s="64" t="s">
        <v>5094</v>
      </c>
      <c r="AB200" s="183"/>
      <c r="AC200" s="175"/>
      <c r="AD200" s="176"/>
      <c r="AE200" s="67" t="str">
        <f t="shared" si="1"/>
        <v>Feb</v>
      </c>
      <c r="AF200" s="68" t="str">
        <f t="shared" si="2"/>
        <v>Dec</v>
      </c>
      <c r="AG200" s="177">
        <f t="shared" si="3"/>
        <v>306</v>
      </c>
      <c r="AH200" s="178">
        <v>42797</v>
      </c>
      <c r="AI200" s="105">
        <f ca="1"/>
        <v>-1192</v>
      </c>
      <c r="AJ200" s="105" t="str">
        <v>2017</v>
      </c>
      <c r="AK200" s="178">
        <f t="shared" si="4"/>
        <v>42777</v>
      </c>
    </row>
    <row r="201" spans="1:37" ht="14.4">
      <c r="A201" s="179" t="s">
        <v>5096</v>
      </c>
      <c r="B201" s="56" t="s">
        <v>89</v>
      </c>
      <c r="C201" s="57">
        <v>42767</v>
      </c>
      <c r="D201" s="56" t="s">
        <v>90</v>
      </c>
      <c r="E201" s="169" t="s">
        <v>140</v>
      </c>
      <c r="F201" s="180" t="s">
        <v>106</v>
      </c>
      <c r="G201" s="168" t="s">
        <v>107</v>
      </c>
      <c r="H201" s="169" t="s">
        <v>140</v>
      </c>
      <c r="I201" s="181">
        <f t="shared" si="0"/>
        <v>42797</v>
      </c>
      <c r="J201" s="61"/>
      <c r="K201" s="184"/>
      <c r="L201" s="171" t="s">
        <v>5098</v>
      </c>
      <c r="M201" s="56" t="s">
        <v>5099</v>
      </c>
      <c r="N201" s="56" t="s">
        <v>20</v>
      </c>
      <c r="O201" s="56" t="s">
        <v>5100</v>
      </c>
      <c r="P201" s="172" t="s">
        <v>133</v>
      </c>
      <c r="Q201" s="182"/>
      <c r="R201" s="61"/>
      <c r="S201" s="61"/>
      <c r="T201" s="61"/>
      <c r="U201" s="66"/>
      <c r="V201" s="61"/>
      <c r="W201" s="61"/>
      <c r="X201" s="56" t="s">
        <v>18</v>
      </c>
      <c r="Y201" s="57">
        <v>43073</v>
      </c>
      <c r="Z201" s="75"/>
      <c r="AA201" s="64" t="s">
        <v>5101</v>
      </c>
      <c r="AB201" s="183"/>
      <c r="AC201" s="175"/>
      <c r="AD201" s="176"/>
      <c r="AE201" s="67" t="str">
        <f t="shared" si="1"/>
        <v>Feb</v>
      </c>
      <c r="AF201" s="68" t="str">
        <f t="shared" si="2"/>
        <v>Dec</v>
      </c>
      <c r="AG201" s="177">
        <f t="shared" si="3"/>
        <v>306</v>
      </c>
      <c r="AH201" s="178">
        <v>42797</v>
      </c>
      <c r="AI201" s="105">
        <f ca="1"/>
        <v>-1192</v>
      </c>
      <c r="AJ201" s="105" t="str">
        <v>2017</v>
      </c>
      <c r="AK201" s="178">
        <f t="shared" si="4"/>
        <v>42777</v>
      </c>
    </row>
    <row r="202" spans="1:37" ht="14.4">
      <c r="A202" s="179" t="s">
        <v>5105</v>
      </c>
      <c r="B202" s="56" t="s">
        <v>89</v>
      </c>
      <c r="C202" s="57">
        <v>42767</v>
      </c>
      <c r="D202" s="56" t="s">
        <v>90</v>
      </c>
      <c r="E202" s="169" t="s">
        <v>140</v>
      </c>
      <c r="F202" s="180" t="s">
        <v>106</v>
      </c>
      <c r="G202" s="168" t="s">
        <v>107</v>
      </c>
      <c r="H202" s="169" t="s">
        <v>140</v>
      </c>
      <c r="I202" s="181">
        <f t="shared" si="0"/>
        <v>42797</v>
      </c>
      <c r="J202" s="61"/>
      <c r="K202" s="184"/>
      <c r="L202" s="171" t="s">
        <v>5109</v>
      </c>
      <c r="M202" s="56" t="s">
        <v>5109</v>
      </c>
      <c r="N202" s="56" t="s">
        <v>137</v>
      </c>
      <c r="O202" s="56" t="s">
        <v>5110</v>
      </c>
      <c r="P202" s="172" t="s">
        <v>21</v>
      </c>
      <c r="Q202" s="182"/>
      <c r="R202" s="61"/>
      <c r="S202" s="61"/>
      <c r="T202" s="61"/>
      <c r="U202" s="66"/>
      <c r="V202" s="61"/>
      <c r="W202" s="61"/>
      <c r="X202" s="56" t="s">
        <v>18</v>
      </c>
      <c r="Y202" s="57">
        <v>43073</v>
      </c>
      <c r="Z202" s="75"/>
      <c r="AA202" s="64" t="s">
        <v>5116</v>
      </c>
      <c r="AB202" s="183"/>
      <c r="AC202" s="175"/>
      <c r="AD202" s="176"/>
      <c r="AE202" s="67" t="str">
        <f t="shared" si="1"/>
        <v>Feb</v>
      </c>
      <c r="AF202" s="68" t="str">
        <f t="shared" si="2"/>
        <v>Dec</v>
      </c>
      <c r="AG202" s="177">
        <f t="shared" si="3"/>
        <v>306</v>
      </c>
      <c r="AH202" s="178">
        <v>42797</v>
      </c>
      <c r="AI202" s="105">
        <f ca="1"/>
        <v>-1192</v>
      </c>
      <c r="AJ202" s="105" t="str">
        <v>2017</v>
      </c>
      <c r="AK202" s="178">
        <f t="shared" si="4"/>
        <v>42777</v>
      </c>
    </row>
    <row r="203" spans="1:37" ht="14.4">
      <c r="A203" s="179" t="s">
        <v>5118</v>
      </c>
      <c r="B203" s="56" t="s">
        <v>89</v>
      </c>
      <c r="C203" s="57">
        <v>42768</v>
      </c>
      <c r="D203" s="56" t="s">
        <v>131</v>
      </c>
      <c r="E203" s="169" t="s">
        <v>140</v>
      </c>
      <c r="F203" s="180" t="s">
        <v>106</v>
      </c>
      <c r="G203" s="168" t="s">
        <v>107</v>
      </c>
      <c r="H203" s="169" t="s">
        <v>140</v>
      </c>
      <c r="I203" s="181">
        <f t="shared" si="0"/>
        <v>42798</v>
      </c>
      <c r="J203" s="61"/>
      <c r="K203" s="184"/>
      <c r="L203" s="171" t="s">
        <v>5120</v>
      </c>
      <c r="M203" s="56" t="s">
        <v>5120</v>
      </c>
      <c r="N203" s="56" t="s">
        <v>114</v>
      </c>
      <c r="O203" s="56" t="s">
        <v>5121</v>
      </c>
      <c r="P203" s="172" t="s">
        <v>17</v>
      </c>
      <c r="Q203" s="182"/>
      <c r="R203" s="61"/>
      <c r="S203" s="61"/>
      <c r="T203" s="61"/>
      <c r="U203" s="66"/>
      <c r="V203" s="61"/>
      <c r="W203" s="61"/>
      <c r="X203" s="56" t="s">
        <v>18</v>
      </c>
      <c r="Y203" s="57">
        <v>43073</v>
      </c>
      <c r="Z203" s="75"/>
      <c r="AA203" s="64" t="s">
        <v>5123</v>
      </c>
      <c r="AB203" s="183"/>
      <c r="AC203" s="175"/>
      <c r="AD203" s="176"/>
      <c r="AE203" s="67" t="str">
        <f t="shared" si="1"/>
        <v>Feb</v>
      </c>
      <c r="AF203" s="68" t="str">
        <f t="shared" si="2"/>
        <v>Dec</v>
      </c>
      <c r="AG203" s="177">
        <f t="shared" si="3"/>
        <v>305</v>
      </c>
      <c r="AH203" s="178">
        <v>42798</v>
      </c>
      <c r="AI203" s="105">
        <f ca="1"/>
        <v>-1191</v>
      </c>
      <c r="AJ203" s="105" t="str">
        <v>2017</v>
      </c>
      <c r="AK203" s="178">
        <f t="shared" si="4"/>
        <v>42778</v>
      </c>
    </row>
    <row r="204" spans="1:37" ht="14.4">
      <c r="A204" s="179" t="s">
        <v>5124</v>
      </c>
      <c r="B204" s="56" t="s">
        <v>89</v>
      </c>
      <c r="C204" s="57">
        <v>42767</v>
      </c>
      <c r="D204" s="56" t="s">
        <v>131</v>
      </c>
      <c r="E204" s="169" t="s">
        <v>112</v>
      </c>
      <c r="F204" s="180" t="s">
        <v>106</v>
      </c>
      <c r="G204" s="168" t="s">
        <v>113</v>
      </c>
      <c r="H204" s="169" t="s">
        <v>112</v>
      </c>
      <c r="I204" s="181">
        <f t="shared" si="0"/>
        <v>42797</v>
      </c>
      <c r="J204" s="56" t="s">
        <v>18</v>
      </c>
      <c r="K204" s="169" t="s">
        <v>14</v>
      </c>
      <c r="L204" s="171" t="s">
        <v>5125</v>
      </c>
      <c r="M204" s="56" t="s">
        <v>5126</v>
      </c>
      <c r="N204" s="56" t="s">
        <v>20</v>
      </c>
      <c r="O204" s="56" t="s">
        <v>5127</v>
      </c>
      <c r="P204" s="172" t="s">
        <v>116</v>
      </c>
      <c r="Q204" s="173">
        <v>42772</v>
      </c>
      <c r="R204" s="61"/>
      <c r="S204" s="61"/>
      <c r="T204" s="61"/>
      <c r="U204" s="66"/>
      <c r="V204" s="61"/>
      <c r="W204" s="61"/>
      <c r="X204" s="66"/>
      <c r="Y204" s="57">
        <v>43073</v>
      </c>
      <c r="Z204" s="75"/>
      <c r="AA204" s="64" t="s">
        <v>3246</v>
      </c>
      <c r="AB204" s="183"/>
      <c r="AC204" s="175"/>
      <c r="AD204" s="175"/>
      <c r="AE204" s="67" t="str">
        <f t="shared" si="1"/>
        <v>Feb</v>
      </c>
      <c r="AF204" s="68" t="str">
        <f t="shared" si="2"/>
        <v>Dec</v>
      </c>
      <c r="AG204" s="177">
        <f t="shared" si="3"/>
        <v>306</v>
      </c>
      <c r="AH204" s="178">
        <v>42797</v>
      </c>
      <c r="AI204" s="105">
        <f ca="1"/>
        <v>-1192</v>
      </c>
      <c r="AJ204" s="105" t="str">
        <v>2017</v>
      </c>
      <c r="AK204" s="178">
        <f t="shared" si="4"/>
        <v>42777</v>
      </c>
    </row>
    <row r="205" spans="1:37" ht="14.4">
      <c r="A205" s="179" t="s">
        <v>5132</v>
      </c>
      <c r="B205" s="56" t="s">
        <v>89</v>
      </c>
      <c r="C205" s="57">
        <v>42768</v>
      </c>
      <c r="D205" s="56" t="s">
        <v>1027</v>
      </c>
      <c r="E205" s="169" t="s">
        <v>112</v>
      </c>
      <c r="F205" s="180" t="s">
        <v>106</v>
      </c>
      <c r="G205" s="168" t="s">
        <v>113</v>
      </c>
      <c r="H205" s="169" t="s">
        <v>112</v>
      </c>
      <c r="I205" s="181">
        <f t="shared" si="0"/>
        <v>42798</v>
      </c>
      <c r="J205" s="56" t="s">
        <v>18</v>
      </c>
      <c r="K205" s="169" t="s">
        <v>14</v>
      </c>
      <c r="L205" s="171" t="s">
        <v>5134</v>
      </c>
      <c r="M205" s="56" t="s">
        <v>5135</v>
      </c>
      <c r="N205" s="61"/>
      <c r="O205" s="56" t="s">
        <v>5136</v>
      </c>
      <c r="P205" s="172" t="s">
        <v>116</v>
      </c>
      <c r="Q205" s="173">
        <v>42772</v>
      </c>
      <c r="R205" s="61"/>
      <c r="S205" s="61"/>
      <c r="T205" s="61"/>
      <c r="U205" s="66"/>
      <c r="V205" s="61"/>
      <c r="W205" s="61"/>
      <c r="X205" s="66"/>
      <c r="Y205" s="57">
        <v>43073</v>
      </c>
      <c r="Z205" s="75"/>
      <c r="AA205" s="64" t="s">
        <v>257</v>
      </c>
      <c r="AB205" s="183"/>
      <c r="AC205" s="175"/>
      <c r="AD205" s="176"/>
      <c r="AE205" s="67" t="str">
        <f t="shared" si="1"/>
        <v>Feb</v>
      </c>
      <c r="AF205" s="68" t="str">
        <f t="shared" si="2"/>
        <v>Dec</v>
      </c>
      <c r="AG205" s="177">
        <f t="shared" si="3"/>
        <v>305</v>
      </c>
      <c r="AH205" s="178">
        <v>42798</v>
      </c>
      <c r="AI205" s="105">
        <f ca="1"/>
        <v>-1191</v>
      </c>
      <c r="AJ205" s="105" t="str">
        <v>2017</v>
      </c>
      <c r="AK205" s="178">
        <f t="shared" si="4"/>
        <v>42778</v>
      </c>
    </row>
    <row r="206" spans="1:37" ht="14.4">
      <c r="A206" s="179" t="s">
        <v>5138</v>
      </c>
      <c r="B206" s="56" t="s">
        <v>89</v>
      </c>
      <c r="C206" s="57">
        <v>42768</v>
      </c>
      <c r="D206" s="56" t="s">
        <v>1027</v>
      </c>
      <c r="E206" s="169" t="s">
        <v>112</v>
      </c>
      <c r="F206" s="180" t="s">
        <v>106</v>
      </c>
      <c r="G206" s="168" t="s">
        <v>113</v>
      </c>
      <c r="H206" s="169" t="s">
        <v>112</v>
      </c>
      <c r="I206" s="181">
        <f t="shared" si="0"/>
        <v>42798</v>
      </c>
      <c r="J206" s="56" t="s">
        <v>18</v>
      </c>
      <c r="K206" s="169" t="s">
        <v>14</v>
      </c>
      <c r="L206" s="171" t="s">
        <v>5141</v>
      </c>
      <c r="M206" s="56" t="s">
        <v>5142</v>
      </c>
      <c r="N206" s="61"/>
      <c r="O206" s="56" t="s">
        <v>4627</v>
      </c>
      <c r="P206" s="172" t="s">
        <v>116</v>
      </c>
      <c r="Q206" s="173">
        <v>42772</v>
      </c>
      <c r="R206" s="61"/>
      <c r="S206" s="61"/>
      <c r="T206" s="61"/>
      <c r="U206" s="66"/>
      <c r="V206" s="61"/>
      <c r="W206" s="61"/>
      <c r="X206" s="66"/>
      <c r="Y206" s="57">
        <v>43073</v>
      </c>
      <c r="Z206" s="75"/>
      <c r="AA206" s="64" t="s">
        <v>257</v>
      </c>
      <c r="AB206" s="183"/>
      <c r="AC206" s="175"/>
      <c r="AD206" s="176"/>
      <c r="AE206" s="67" t="str">
        <f t="shared" si="1"/>
        <v>Feb</v>
      </c>
      <c r="AF206" s="68" t="str">
        <f t="shared" si="2"/>
        <v>Dec</v>
      </c>
      <c r="AG206" s="177">
        <f t="shared" si="3"/>
        <v>305</v>
      </c>
      <c r="AH206" s="178">
        <v>42798</v>
      </c>
      <c r="AI206" s="105">
        <f ca="1"/>
        <v>-1191</v>
      </c>
      <c r="AJ206" s="105" t="str">
        <v>2017</v>
      </c>
      <c r="AK206" s="178">
        <f t="shared" si="4"/>
        <v>42778</v>
      </c>
    </row>
    <row r="207" spans="1:37" ht="14.4">
      <c r="A207" s="179" t="s">
        <v>5143</v>
      </c>
      <c r="B207" s="56" t="s">
        <v>89</v>
      </c>
      <c r="C207" s="57">
        <v>42768</v>
      </c>
      <c r="D207" s="56" t="s">
        <v>1027</v>
      </c>
      <c r="E207" s="169" t="s">
        <v>112</v>
      </c>
      <c r="F207" s="180" t="s">
        <v>106</v>
      </c>
      <c r="G207" s="168" t="s">
        <v>113</v>
      </c>
      <c r="H207" s="169" t="s">
        <v>112</v>
      </c>
      <c r="I207" s="181">
        <f t="shared" si="0"/>
        <v>42798</v>
      </c>
      <c r="J207" s="56" t="s">
        <v>18</v>
      </c>
      <c r="K207" s="169" t="s">
        <v>14</v>
      </c>
      <c r="L207" s="171" t="s">
        <v>5145</v>
      </c>
      <c r="M207" s="56" t="s">
        <v>5146</v>
      </c>
      <c r="N207" s="61"/>
      <c r="O207" s="56" t="s">
        <v>5147</v>
      </c>
      <c r="P207" s="172" t="s">
        <v>116</v>
      </c>
      <c r="Q207" s="173">
        <v>42772</v>
      </c>
      <c r="R207" s="61"/>
      <c r="S207" s="61"/>
      <c r="T207" s="61"/>
      <c r="U207" s="66"/>
      <c r="V207" s="61"/>
      <c r="W207" s="61"/>
      <c r="X207" s="66"/>
      <c r="Y207" s="57">
        <v>43073</v>
      </c>
      <c r="Z207" s="75"/>
      <c r="AA207" s="64" t="s">
        <v>257</v>
      </c>
      <c r="AB207" s="183"/>
      <c r="AC207" s="175"/>
      <c r="AD207" s="176"/>
      <c r="AE207" s="67" t="str">
        <f t="shared" si="1"/>
        <v>Feb</v>
      </c>
      <c r="AF207" s="68" t="str">
        <f t="shared" si="2"/>
        <v>Dec</v>
      </c>
      <c r="AG207" s="177">
        <f t="shared" si="3"/>
        <v>305</v>
      </c>
      <c r="AH207" s="178">
        <v>42798</v>
      </c>
      <c r="AI207" s="105">
        <f ca="1"/>
        <v>-1191</v>
      </c>
      <c r="AJ207" s="105" t="str">
        <v>2017</v>
      </c>
      <c r="AK207" s="178">
        <f t="shared" si="4"/>
        <v>42778</v>
      </c>
    </row>
    <row r="208" spans="1:37" ht="14.4">
      <c r="A208" s="179" t="s">
        <v>5148</v>
      </c>
      <c r="B208" s="56" t="s">
        <v>89</v>
      </c>
      <c r="C208" s="57">
        <v>42765</v>
      </c>
      <c r="D208" s="56" t="s">
        <v>1027</v>
      </c>
      <c r="E208" s="169" t="s">
        <v>30</v>
      </c>
      <c r="F208" s="180" t="s">
        <v>106</v>
      </c>
      <c r="G208" s="168" t="s">
        <v>107</v>
      </c>
      <c r="H208" s="169" t="s">
        <v>30</v>
      </c>
      <c r="I208" s="181">
        <f t="shared" si="0"/>
        <v>42795</v>
      </c>
      <c r="J208" s="61"/>
      <c r="K208" s="184"/>
      <c r="L208" s="171" t="s">
        <v>3883</v>
      </c>
      <c r="M208" s="56" t="s">
        <v>5150</v>
      </c>
      <c r="N208" s="61"/>
      <c r="O208" s="56">
        <v>170241856</v>
      </c>
      <c r="P208" s="185"/>
      <c r="Q208" s="182"/>
      <c r="R208" s="61"/>
      <c r="S208" s="61"/>
      <c r="T208" s="61"/>
      <c r="U208" s="66"/>
      <c r="V208" s="61"/>
      <c r="W208" s="61"/>
      <c r="X208" s="56" t="s">
        <v>14</v>
      </c>
      <c r="Y208" s="57">
        <v>43073</v>
      </c>
      <c r="Z208" s="63">
        <v>1</v>
      </c>
      <c r="AA208" s="64" t="s">
        <v>4028</v>
      </c>
      <c r="AB208" s="183"/>
      <c r="AC208" s="175"/>
      <c r="AD208" s="176"/>
      <c r="AE208" s="67" t="str">
        <f t="shared" si="1"/>
        <v>Jan</v>
      </c>
      <c r="AF208" s="68" t="str">
        <f t="shared" si="2"/>
        <v>Dec</v>
      </c>
      <c r="AG208" s="177">
        <f t="shared" si="3"/>
        <v>308</v>
      </c>
      <c r="AH208" s="178">
        <v>42795</v>
      </c>
      <c r="AI208" s="105">
        <f ca="1"/>
        <v>-1194</v>
      </c>
      <c r="AJ208" s="105" t="str">
        <v>2017</v>
      </c>
      <c r="AK208" s="178">
        <f t="shared" si="4"/>
        <v>42775</v>
      </c>
    </row>
    <row r="209" spans="1:37" ht="14.4">
      <c r="A209" s="179" t="s">
        <v>5152</v>
      </c>
      <c r="B209" s="56" t="s">
        <v>89</v>
      </c>
      <c r="C209" s="57">
        <v>42765</v>
      </c>
      <c r="D209" s="56" t="s">
        <v>1027</v>
      </c>
      <c r="E209" s="169" t="s">
        <v>30</v>
      </c>
      <c r="F209" s="180" t="s">
        <v>106</v>
      </c>
      <c r="G209" s="168" t="s">
        <v>107</v>
      </c>
      <c r="H209" s="169" t="s">
        <v>30</v>
      </c>
      <c r="I209" s="181">
        <f t="shared" si="0"/>
        <v>42795</v>
      </c>
      <c r="J209" s="61"/>
      <c r="K209" s="184"/>
      <c r="L209" s="171" t="s">
        <v>302</v>
      </c>
      <c r="M209" s="56" t="s">
        <v>5154</v>
      </c>
      <c r="N209" s="56" t="s">
        <v>249</v>
      </c>
      <c r="O209" s="56" t="s">
        <v>2373</v>
      </c>
      <c r="P209" s="172" t="s">
        <v>17</v>
      </c>
      <c r="Q209" s="182"/>
      <c r="R209" s="61"/>
      <c r="S209" s="61"/>
      <c r="T209" s="61"/>
      <c r="U209" s="66"/>
      <c r="V209" s="61"/>
      <c r="W209" s="61"/>
      <c r="X209" s="56" t="s">
        <v>18</v>
      </c>
      <c r="Y209" s="57">
        <v>43073</v>
      </c>
      <c r="Z209" s="75"/>
      <c r="AA209" s="64" t="s">
        <v>5156</v>
      </c>
      <c r="AB209" s="183"/>
      <c r="AC209" s="175"/>
      <c r="AD209" s="176"/>
      <c r="AE209" s="67" t="str">
        <f t="shared" si="1"/>
        <v>Jan</v>
      </c>
      <c r="AF209" s="68" t="str">
        <f t="shared" si="2"/>
        <v>Dec</v>
      </c>
      <c r="AG209" s="177">
        <f t="shared" si="3"/>
        <v>308</v>
      </c>
      <c r="AH209" s="178">
        <v>42795</v>
      </c>
      <c r="AI209" s="105">
        <f ca="1"/>
        <v>-1194</v>
      </c>
      <c r="AJ209" s="105" t="str">
        <v>2017</v>
      </c>
      <c r="AK209" s="178">
        <f t="shared" si="4"/>
        <v>42775</v>
      </c>
    </row>
    <row r="210" spans="1:37" ht="14.4">
      <c r="A210" s="179" t="s">
        <v>5159</v>
      </c>
      <c r="B210" s="56" t="s">
        <v>89</v>
      </c>
      <c r="C210" s="57">
        <v>42765</v>
      </c>
      <c r="D210" s="56" t="s">
        <v>1027</v>
      </c>
      <c r="E210" s="169" t="s">
        <v>30</v>
      </c>
      <c r="F210" s="180" t="s">
        <v>106</v>
      </c>
      <c r="G210" s="168" t="s">
        <v>107</v>
      </c>
      <c r="H210" s="169" t="s">
        <v>30</v>
      </c>
      <c r="I210" s="181">
        <f t="shared" si="0"/>
        <v>42795</v>
      </c>
      <c r="J210" s="61"/>
      <c r="K210" s="184"/>
      <c r="L210" s="171" t="s">
        <v>302</v>
      </c>
      <c r="M210" s="56" t="s">
        <v>5161</v>
      </c>
      <c r="N210" s="56" t="s">
        <v>44</v>
      </c>
      <c r="O210" s="56" t="s">
        <v>5163</v>
      </c>
      <c r="P210" s="172" t="s">
        <v>28</v>
      </c>
      <c r="Q210" s="182"/>
      <c r="R210" s="61"/>
      <c r="S210" s="61"/>
      <c r="T210" s="61"/>
      <c r="U210" s="66"/>
      <c r="V210" s="61"/>
      <c r="W210" s="61"/>
      <c r="X210" s="56" t="s">
        <v>18</v>
      </c>
      <c r="Y210" s="57">
        <v>43073</v>
      </c>
      <c r="Z210" s="75"/>
      <c r="AA210" s="64" t="s">
        <v>5165</v>
      </c>
      <c r="AB210" s="183"/>
      <c r="AC210" s="175"/>
      <c r="AD210" s="176"/>
      <c r="AE210" s="67" t="str">
        <f t="shared" si="1"/>
        <v>Jan</v>
      </c>
      <c r="AF210" s="68" t="str">
        <f t="shared" si="2"/>
        <v>Dec</v>
      </c>
      <c r="AG210" s="177">
        <f t="shared" si="3"/>
        <v>308</v>
      </c>
      <c r="AH210" s="178">
        <v>42795</v>
      </c>
      <c r="AI210" s="105">
        <f ca="1"/>
        <v>-1194</v>
      </c>
      <c r="AJ210" s="105" t="str">
        <v>2017</v>
      </c>
      <c r="AK210" s="178">
        <f t="shared" si="4"/>
        <v>42775</v>
      </c>
    </row>
    <row r="211" spans="1:37" ht="14.4">
      <c r="A211" s="179" t="s">
        <v>5173</v>
      </c>
      <c r="B211" s="56" t="s">
        <v>89</v>
      </c>
      <c r="C211" s="57">
        <v>42765</v>
      </c>
      <c r="D211" s="56" t="s">
        <v>1027</v>
      </c>
      <c r="E211" s="169" t="s">
        <v>30</v>
      </c>
      <c r="F211" s="180" t="s">
        <v>106</v>
      </c>
      <c r="G211" s="168" t="s">
        <v>107</v>
      </c>
      <c r="H211" s="169" t="s">
        <v>30</v>
      </c>
      <c r="I211" s="181">
        <f t="shared" si="0"/>
        <v>42795</v>
      </c>
      <c r="J211" s="61"/>
      <c r="K211" s="184"/>
      <c r="L211" s="171" t="s">
        <v>302</v>
      </c>
      <c r="M211" s="56" t="s">
        <v>3759</v>
      </c>
      <c r="N211" s="56" t="s">
        <v>44</v>
      </c>
      <c r="O211" s="56" t="s">
        <v>3760</v>
      </c>
      <c r="P211" s="172" t="s">
        <v>17</v>
      </c>
      <c r="Q211" s="182"/>
      <c r="R211" s="61"/>
      <c r="S211" s="61"/>
      <c r="T211" s="61"/>
      <c r="U211" s="66"/>
      <c r="V211" s="61"/>
      <c r="W211" s="61"/>
      <c r="X211" s="56" t="s">
        <v>18</v>
      </c>
      <c r="Y211" s="57">
        <v>43073</v>
      </c>
      <c r="Z211" s="75"/>
      <c r="AA211" s="64" t="s">
        <v>5177</v>
      </c>
      <c r="AB211" s="183"/>
      <c r="AC211" s="175"/>
      <c r="AD211" s="176"/>
      <c r="AE211" s="67" t="str">
        <f t="shared" si="1"/>
        <v>Jan</v>
      </c>
      <c r="AF211" s="68" t="str">
        <f t="shared" si="2"/>
        <v>Dec</v>
      </c>
      <c r="AG211" s="177">
        <f t="shared" si="3"/>
        <v>308</v>
      </c>
      <c r="AH211" s="178">
        <v>42795</v>
      </c>
      <c r="AI211" s="105">
        <f ca="1"/>
        <v>-1194</v>
      </c>
      <c r="AJ211" s="105" t="str">
        <v>2017</v>
      </c>
      <c r="AK211" s="178">
        <f t="shared" si="4"/>
        <v>42775</v>
      </c>
    </row>
    <row r="212" spans="1:37" ht="14.4">
      <c r="A212" s="179" t="s">
        <v>5178</v>
      </c>
      <c r="B212" s="56" t="s">
        <v>89</v>
      </c>
      <c r="C212" s="57">
        <v>42765</v>
      </c>
      <c r="D212" s="56" t="s">
        <v>1027</v>
      </c>
      <c r="E212" s="169" t="s">
        <v>30</v>
      </c>
      <c r="F212" s="180" t="s">
        <v>106</v>
      </c>
      <c r="G212" s="168" t="s">
        <v>107</v>
      </c>
      <c r="H212" s="169" t="s">
        <v>30</v>
      </c>
      <c r="I212" s="181">
        <f t="shared" si="0"/>
        <v>42795</v>
      </c>
      <c r="J212" s="61"/>
      <c r="K212" s="184"/>
      <c r="L212" s="171" t="s">
        <v>302</v>
      </c>
      <c r="M212" s="56" t="s">
        <v>5179</v>
      </c>
      <c r="N212" s="56" t="s">
        <v>271</v>
      </c>
      <c r="O212" s="56" t="s">
        <v>5180</v>
      </c>
      <c r="P212" s="172" t="s">
        <v>17</v>
      </c>
      <c r="Q212" s="182"/>
      <c r="R212" s="61"/>
      <c r="S212" s="61"/>
      <c r="T212" s="61"/>
      <c r="U212" s="66"/>
      <c r="V212" s="61"/>
      <c r="W212" s="61"/>
      <c r="X212" s="56" t="s">
        <v>18</v>
      </c>
      <c r="Y212" s="57">
        <v>43073</v>
      </c>
      <c r="Z212" s="75"/>
      <c r="AA212" s="64" t="s">
        <v>5181</v>
      </c>
      <c r="AB212" s="183"/>
      <c r="AC212" s="175"/>
      <c r="AD212" s="176"/>
      <c r="AE212" s="67" t="str">
        <f t="shared" si="1"/>
        <v>Jan</v>
      </c>
      <c r="AF212" s="68" t="str">
        <f t="shared" si="2"/>
        <v>Dec</v>
      </c>
      <c r="AG212" s="177">
        <f t="shared" si="3"/>
        <v>308</v>
      </c>
      <c r="AH212" s="178">
        <v>42795</v>
      </c>
      <c r="AI212" s="105">
        <f ca="1"/>
        <v>-1194</v>
      </c>
      <c r="AJ212" s="105" t="str">
        <v>2017</v>
      </c>
      <c r="AK212" s="178">
        <f t="shared" si="4"/>
        <v>42775</v>
      </c>
    </row>
    <row r="213" spans="1:37" ht="26.25" customHeight="1">
      <c r="A213" s="179" t="s">
        <v>5182</v>
      </c>
      <c r="B213" s="56" t="s">
        <v>89</v>
      </c>
      <c r="C213" s="57">
        <v>42765</v>
      </c>
      <c r="D213" s="56" t="s">
        <v>1027</v>
      </c>
      <c r="E213" s="169" t="s">
        <v>30</v>
      </c>
      <c r="F213" s="180" t="s">
        <v>106</v>
      </c>
      <c r="G213" s="168" t="s">
        <v>107</v>
      </c>
      <c r="H213" s="169" t="s">
        <v>30</v>
      </c>
      <c r="I213" s="181">
        <f t="shared" si="0"/>
        <v>42795</v>
      </c>
      <c r="J213" s="61"/>
      <c r="K213" s="184"/>
      <c r="L213" s="171" t="s">
        <v>5183</v>
      </c>
      <c r="M213" s="61"/>
      <c r="N213" s="56" t="s">
        <v>44</v>
      </c>
      <c r="O213" s="56" t="s">
        <v>5184</v>
      </c>
      <c r="P213" s="172" t="s">
        <v>17</v>
      </c>
      <c r="Q213" s="173">
        <v>42772</v>
      </c>
      <c r="R213" s="61"/>
      <c r="S213" s="61"/>
      <c r="T213" s="61"/>
      <c r="U213" s="66"/>
      <c r="V213" s="61"/>
      <c r="W213" s="61"/>
      <c r="X213" s="56" t="s">
        <v>14</v>
      </c>
      <c r="Y213" s="57">
        <v>43073</v>
      </c>
      <c r="Z213" s="63">
        <v>4</v>
      </c>
      <c r="AA213" s="103" t="s">
        <v>5185</v>
      </c>
      <c r="AB213" s="183"/>
      <c r="AC213" s="175"/>
      <c r="AD213" s="176"/>
      <c r="AE213" s="67" t="str">
        <f t="shared" si="1"/>
        <v>Jan</v>
      </c>
      <c r="AF213" s="68" t="str">
        <f t="shared" si="2"/>
        <v>Dec</v>
      </c>
      <c r="AG213" s="177">
        <f t="shared" si="3"/>
        <v>308</v>
      </c>
      <c r="AH213" s="178">
        <v>42795</v>
      </c>
      <c r="AI213" s="105">
        <f ca="1"/>
        <v>-1194</v>
      </c>
      <c r="AJ213" s="105" t="str">
        <v>2017</v>
      </c>
      <c r="AK213" s="178">
        <f t="shared" si="4"/>
        <v>42775</v>
      </c>
    </row>
    <row r="214" spans="1:37" ht="14.4">
      <c r="A214" s="179" t="s">
        <v>5186</v>
      </c>
      <c r="B214" s="56" t="s">
        <v>89</v>
      </c>
      <c r="C214" s="57">
        <v>42769</v>
      </c>
      <c r="D214" s="56" t="s">
        <v>90</v>
      </c>
      <c r="E214" s="169" t="s">
        <v>3794</v>
      </c>
      <c r="F214" s="180" t="s">
        <v>214</v>
      </c>
      <c r="G214" s="168" t="s">
        <v>214</v>
      </c>
      <c r="H214" s="169" t="s">
        <v>3785</v>
      </c>
      <c r="I214" s="170">
        <f t="shared" si="0"/>
        <v>42799</v>
      </c>
      <c r="J214" s="56" t="s">
        <v>18</v>
      </c>
      <c r="K214" s="169" t="s">
        <v>18</v>
      </c>
      <c r="L214" s="171" t="s">
        <v>5187</v>
      </c>
      <c r="M214" s="56" t="s">
        <v>108</v>
      </c>
      <c r="N214" s="56" t="s">
        <v>395</v>
      </c>
      <c r="O214" s="56" t="s">
        <v>108</v>
      </c>
      <c r="P214" s="172" t="s">
        <v>96</v>
      </c>
      <c r="Q214" s="173"/>
      <c r="R214" s="56" t="s">
        <v>18</v>
      </c>
      <c r="S214" s="56"/>
      <c r="T214" s="56"/>
      <c r="U214" s="56" t="s">
        <v>108</v>
      </c>
      <c r="V214" s="56" t="s">
        <v>108</v>
      </c>
      <c r="W214" s="61"/>
      <c r="X214" s="56" t="s">
        <v>18</v>
      </c>
      <c r="Y214" s="57">
        <v>43073</v>
      </c>
      <c r="Z214" s="63" t="s">
        <v>108</v>
      </c>
      <c r="AA214" s="64" t="s">
        <v>5188</v>
      </c>
      <c r="AB214" s="174" t="s">
        <v>97</v>
      </c>
      <c r="AC214" s="175"/>
      <c r="AD214" s="176"/>
      <c r="AE214" s="67" t="str">
        <f t="shared" si="1"/>
        <v>Feb</v>
      </c>
      <c r="AF214" s="68" t="str">
        <f t="shared" si="2"/>
        <v>Dec</v>
      </c>
      <c r="AG214" s="177">
        <f t="shared" si="3"/>
        <v>304</v>
      </c>
      <c r="AH214" s="178">
        <v>42799</v>
      </c>
      <c r="AI214" s="105">
        <f ca="1"/>
        <v>-1190</v>
      </c>
      <c r="AJ214" s="105" t="str">
        <v>2017</v>
      </c>
      <c r="AK214" s="178">
        <f t="shared" si="4"/>
        <v>42779</v>
      </c>
    </row>
    <row r="215" spans="1:37" ht="14.4">
      <c r="A215" s="179" t="s">
        <v>5189</v>
      </c>
      <c r="B215" s="56" t="s">
        <v>89</v>
      </c>
      <c r="C215" s="57">
        <v>42769</v>
      </c>
      <c r="D215" s="56" t="s">
        <v>1027</v>
      </c>
      <c r="E215" s="169" t="s">
        <v>3794</v>
      </c>
      <c r="F215" s="180" t="s">
        <v>214</v>
      </c>
      <c r="G215" s="168" t="s">
        <v>214</v>
      </c>
      <c r="H215" s="169" t="s">
        <v>3785</v>
      </c>
      <c r="I215" s="170">
        <f t="shared" si="0"/>
        <v>42799</v>
      </c>
      <c r="J215" s="56" t="s">
        <v>18</v>
      </c>
      <c r="K215" s="169" t="s">
        <v>14</v>
      </c>
      <c r="L215" s="171" t="s">
        <v>5190</v>
      </c>
      <c r="M215" s="56" t="s">
        <v>108</v>
      </c>
      <c r="N215" s="56" t="s">
        <v>395</v>
      </c>
      <c r="O215" s="56" t="s">
        <v>108</v>
      </c>
      <c r="P215" s="172" t="s">
        <v>96</v>
      </c>
      <c r="Q215" s="173"/>
      <c r="R215" s="56" t="s">
        <v>108</v>
      </c>
      <c r="S215" s="56" t="s">
        <v>18</v>
      </c>
      <c r="T215" s="56"/>
      <c r="U215" s="56" t="s">
        <v>108</v>
      </c>
      <c r="V215" s="56" t="s">
        <v>108</v>
      </c>
      <c r="W215" s="204"/>
      <c r="X215" s="66"/>
      <c r="Y215" s="57">
        <v>43073</v>
      </c>
      <c r="Z215" s="63" t="s">
        <v>108</v>
      </c>
      <c r="AA215" s="64" t="s">
        <v>5194</v>
      </c>
      <c r="AB215" s="174" t="s">
        <v>224</v>
      </c>
      <c r="AC215" s="175"/>
      <c r="AD215" s="176"/>
      <c r="AE215" s="67" t="str">
        <f t="shared" si="1"/>
        <v>Feb</v>
      </c>
      <c r="AF215" s="68" t="str">
        <f t="shared" si="2"/>
        <v>Dec</v>
      </c>
      <c r="AG215" s="177">
        <f t="shared" si="3"/>
        <v>304</v>
      </c>
      <c r="AH215" s="178">
        <v>42799</v>
      </c>
      <c r="AI215" s="105">
        <f ca="1"/>
        <v>-1190</v>
      </c>
      <c r="AJ215" s="105" t="str">
        <v>2017</v>
      </c>
      <c r="AK215" s="178">
        <f t="shared" si="4"/>
        <v>42779</v>
      </c>
    </row>
    <row r="216" spans="1:37" ht="14.4">
      <c r="A216" s="179" t="s">
        <v>5199</v>
      </c>
      <c r="B216" s="56" t="s">
        <v>89</v>
      </c>
      <c r="C216" s="57">
        <v>42769</v>
      </c>
      <c r="D216" s="56" t="s">
        <v>90</v>
      </c>
      <c r="E216" s="169" t="s">
        <v>3794</v>
      </c>
      <c r="F216" s="180" t="s">
        <v>214</v>
      </c>
      <c r="G216" s="168" t="s">
        <v>214</v>
      </c>
      <c r="H216" s="169" t="s">
        <v>3785</v>
      </c>
      <c r="I216" s="170">
        <f t="shared" si="0"/>
        <v>42799</v>
      </c>
      <c r="J216" s="56" t="s">
        <v>18</v>
      </c>
      <c r="K216" s="169" t="s">
        <v>18</v>
      </c>
      <c r="L216" s="171" t="s">
        <v>5200</v>
      </c>
      <c r="M216" s="56" t="s">
        <v>108</v>
      </c>
      <c r="N216" s="56" t="s">
        <v>395</v>
      </c>
      <c r="O216" s="56" t="s">
        <v>108</v>
      </c>
      <c r="P216" s="172" t="s">
        <v>96</v>
      </c>
      <c r="Q216" s="173"/>
      <c r="R216" s="56" t="s">
        <v>18</v>
      </c>
      <c r="S216" s="56" t="s">
        <v>18</v>
      </c>
      <c r="T216" s="56"/>
      <c r="U216" s="201" t="s">
        <v>5201</v>
      </c>
      <c r="V216" s="56" t="s">
        <v>108</v>
      </c>
      <c r="W216" s="204"/>
      <c r="X216" s="66"/>
      <c r="Y216" s="57">
        <v>43073</v>
      </c>
      <c r="Z216" s="63" t="s">
        <v>108</v>
      </c>
      <c r="AA216" s="64" t="s">
        <v>5202</v>
      </c>
      <c r="AB216" s="174" t="s">
        <v>97</v>
      </c>
      <c r="AC216" s="175"/>
      <c r="AD216" s="176"/>
      <c r="AE216" s="67" t="str">
        <f t="shared" si="1"/>
        <v>Feb</v>
      </c>
      <c r="AF216" s="68" t="str">
        <f t="shared" si="2"/>
        <v>Dec</v>
      </c>
      <c r="AG216" s="177">
        <f t="shared" si="3"/>
        <v>304</v>
      </c>
      <c r="AH216" s="178">
        <v>42799</v>
      </c>
      <c r="AI216" s="105">
        <f ca="1"/>
        <v>-1190</v>
      </c>
      <c r="AJ216" s="105" t="str">
        <v>2017</v>
      </c>
      <c r="AK216" s="178">
        <f t="shared" si="4"/>
        <v>42779</v>
      </c>
    </row>
    <row r="217" spans="1:37" ht="14.4">
      <c r="A217" s="179" t="s">
        <v>5203</v>
      </c>
      <c r="B217" s="56" t="s">
        <v>89</v>
      </c>
      <c r="C217" s="57">
        <v>42769</v>
      </c>
      <c r="D217" s="56" t="s">
        <v>90</v>
      </c>
      <c r="E217" s="169" t="s">
        <v>3794</v>
      </c>
      <c r="F217" s="180" t="s">
        <v>214</v>
      </c>
      <c r="G217" s="168" t="s">
        <v>4281</v>
      </c>
      <c r="H217" s="169" t="s">
        <v>3796</v>
      </c>
      <c r="I217" s="170">
        <f t="shared" si="0"/>
        <v>42799</v>
      </c>
      <c r="J217" s="56" t="s">
        <v>18</v>
      </c>
      <c r="K217" s="169" t="s">
        <v>18</v>
      </c>
      <c r="L217" s="171" t="s">
        <v>5206</v>
      </c>
      <c r="M217" s="56" t="s">
        <v>5207</v>
      </c>
      <c r="N217" s="56" t="s">
        <v>39</v>
      </c>
      <c r="O217" s="56" t="s">
        <v>108</v>
      </c>
      <c r="P217" s="172" t="s">
        <v>96</v>
      </c>
      <c r="Q217" s="173"/>
      <c r="R217" s="56" t="s">
        <v>18</v>
      </c>
      <c r="S217" s="56"/>
      <c r="T217" s="56"/>
      <c r="U217" s="56" t="s">
        <v>108</v>
      </c>
      <c r="V217" s="56" t="s">
        <v>108</v>
      </c>
      <c r="W217" s="61"/>
      <c r="X217" s="66"/>
      <c r="Y217" s="57">
        <v>43073</v>
      </c>
      <c r="Z217" s="63" t="s">
        <v>108</v>
      </c>
      <c r="AA217" s="64" t="s">
        <v>5210</v>
      </c>
      <c r="AB217" s="174" t="s">
        <v>3872</v>
      </c>
      <c r="AC217" s="175"/>
      <c r="AD217" s="176"/>
      <c r="AE217" s="67" t="str">
        <f t="shared" si="1"/>
        <v>Feb</v>
      </c>
      <c r="AF217" s="68" t="str">
        <f t="shared" si="2"/>
        <v>Dec</v>
      </c>
      <c r="AG217" s="177">
        <f t="shared" si="3"/>
        <v>304</v>
      </c>
      <c r="AH217" s="178">
        <v>42799</v>
      </c>
      <c r="AI217" s="105">
        <f ca="1"/>
        <v>-1190</v>
      </c>
      <c r="AJ217" s="105" t="str">
        <v>2017</v>
      </c>
      <c r="AK217" s="178">
        <f t="shared" si="4"/>
        <v>42779</v>
      </c>
    </row>
    <row r="218" spans="1:37" ht="14.4">
      <c r="A218" s="179" t="s">
        <v>5211</v>
      </c>
      <c r="B218" s="56" t="s">
        <v>89</v>
      </c>
      <c r="C218" s="57">
        <v>42768</v>
      </c>
      <c r="D218" s="56" t="s">
        <v>90</v>
      </c>
      <c r="E218" s="169" t="s">
        <v>140</v>
      </c>
      <c r="F218" s="180" t="s">
        <v>106</v>
      </c>
      <c r="G218" s="168" t="s">
        <v>107</v>
      </c>
      <c r="H218" s="169" t="s">
        <v>140</v>
      </c>
      <c r="I218" s="181">
        <f t="shared" si="0"/>
        <v>42798</v>
      </c>
      <c r="J218" s="61"/>
      <c r="K218" s="184"/>
      <c r="L218" s="171" t="s">
        <v>5212</v>
      </c>
      <c r="M218" s="56" t="s">
        <v>5213</v>
      </c>
      <c r="N218" s="56" t="s">
        <v>189</v>
      </c>
      <c r="O218" s="56" t="s">
        <v>5214</v>
      </c>
      <c r="P218" s="172" t="s">
        <v>17</v>
      </c>
      <c r="Q218" s="182"/>
      <c r="R218" s="61"/>
      <c r="S218" s="61"/>
      <c r="T218" s="61"/>
      <c r="U218" s="66"/>
      <c r="V218" s="61"/>
      <c r="W218" s="61"/>
      <c r="X218" s="56" t="s">
        <v>18</v>
      </c>
      <c r="Y218" s="57">
        <v>43073</v>
      </c>
      <c r="Z218" s="75"/>
      <c r="AA218" s="64" t="s">
        <v>5215</v>
      </c>
      <c r="AB218" s="183"/>
      <c r="AC218" s="175"/>
      <c r="AD218" s="176"/>
      <c r="AE218" s="67" t="str">
        <f t="shared" si="1"/>
        <v>Feb</v>
      </c>
      <c r="AF218" s="68" t="str">
        <f t="shared" si="2"/>
        <v>Dec</v>
      </c>
      <c r="AG218" s="177">
        <f t="shared" si="3"/>
        <v>305</v>
      </c>
      <c r="AH218" s="178">
        <v>42798</v>
      </c>
      <c r="AI218" s="105">
        <f ca="1"/>
        <v>-1191</v>
      </c>
      <c r="AJ218" s="105" t="str">
        <v>2017</v>
      </c>
      <c r="AK218" s="178">
        <f t="shared" si="4"/>
        <v>42778</v>
      </c>
    </row>
    <row r="219" spans="1:37" ht="14.4">
      <c r="A219" s="179" t="s">
        <v>5216</v>
      </c>
      <c r="B219" s="56" t="s">
        <v>89</v>
      </c>
      <c r="C219" s="57">
        <v>42772</v>
      </c>
      <c r="D219" s="56" t="s">
        <v>1027</v>
      </c>
      <c r="E219" s="169" t="s">
        <v>140</v>
      </c>
      <c r="F219" s="180" t="s">
        <v>106</v>
      </c>
      <c r="G219" s="168" t="s">
        <v>107</v>
      </c>
      <c r="H219" s="169" t="s">
        <v>140</v>
      </c>
      <c r="I219" s="181">
        <f t="shared" si="0"/>
        <v>42802</v>
      </c>
      <c r="J219" s="61"/>
      <c r="K219" s="184"/>
      <c r="L219" s="171" t="s">
        <v>302</v>
      </c>
      <c r="M219" s="56" t="s">
        <v>5218</v>
      </c>
      <c r="N219" s="56" t="s">
        <v>271</v>
      </c>
      <c r="O219" s="56" t="s">
        <v>5220</v>
      </c>
      <c r="P219" s="172" t="s">
        <v>17</v>
      </c>
      <c r="Q219" s="182"/>
      <c r="R219" s="61"/>
      <c r="S219" s="61"/>
      <c r="T219" s="61"/>
      <c r="U219" s="66"/>
      <c r="V219" s="61"/>
      <c r="W219" s="61"/>
      <c r="X219" s="56" t="s">
        <v>18</v>
      </c>
      <c r="Y219" s="57">
        <v>43073</v>
      </c>
      <c r="Z219" s="75"/>
      <c r="AA219" s="64" t="s">
        <v>5222</v>
      </c>
      <c r="AB219" s="183"/>
      <c r="AC219" s="175"/>
      <c r="AD219" s="176"/>
      <c r="AE219" s="67" t="str">
        <f t="shared" si="1"/>
        <v>Feb</v>
      </c>
      <c r="AF219" s="68" t="str">
        <f t="shared" si="2"/>
        <v>Dec</v>
      </c>
      <c r="AG219" s="177">
        <f t="shared" si="3"/>
        <v>301</v>
      </c>
      <c r="AH219" s="178">
        <v>42802</v>
      </c>
      <c r="AI219" s="105">
        <f ca="1"/>
        <v>-1187</v>
      </c>
      <c r="AJ219" s="105" t="str">
        <v>2017</v>
      </c>
      <c r="AK219" s="178">
        <f t="shared" si="4"/>
        <v>42782</v>
      </c>
    </row>
    <row r="220" spans="1:37" ht="14.4">
      <c r="A220" s="179" t="s">
        <v>5223</v>
      </c>
      <c r="B220" s="56" t="s">
        <v>89</v>
      </c>
      <c r="C220" s="57">
        <v>42772</v>
      </c>
      <c r="D220" s="56" t="s">
        <v>1027</v>
      </c>
      <c r="E220" s="169" t="s">
        <v>140</v>
      </c>
      <c r="F220" s="180" t="s">
        <v>106</v>
      </c>
      <c r="G220" s="168" t="s">
        <v>107</v>
      </c>
      <c r="H220" s="169" t="s">
        <v>140</v>
      </c>
      <c r="I220" s="181">
        <f t="shared" si="0"/>
        <v>42802</v>
      </c>
      <c r="J220" s="61"/>
      <c r="K220" s="184"/>
      <c r="L220" s="171" t="s">
        <v>302</v>
      </c>
      <c r="M220" s="56" t="s">
        <v>5225</v>
      </c>
      <c r="N220" s="56" t="s">
        <v>266</v>
      </c>
      <c r="O220" s="56" t="s">
        <v>5226</v>
      </c>
      <c r="P220" s="172" t="s">
        <v>17</v>
      </c>
      <c r="Q220" s="182"/>
      <c r="R220" s="61"/>
      <c r="S220" s="61"/>
      <c r="T220" s="61"/>
      <c r="U220" s="66"/>
      <c r="V220" s="61"/>
      <c r="W220" s="61"/>
      <c r="X220" s="56" t="s">
        <v>18</v>
      </c>
      <c r="Y220" s="57">
        <v>43073</v>
      </c>
      <c r="Z220" s="75"/>
      <c r="AA220" s="64" t="s">
        <v>5227</v>
      </c>
      <c r="AB220" s="183"/>
      <c r="AC220" s="175"/>
      <c r="AD220" s="176"/>
      <c r="AE220" s="67" t="str">
        <f t="shared" si="1"/>
        <v>Feb</v>
      </c>
      <c r="AF220" s="68" t="str">
        <f t="shared" si="2"/>
        <v>Dec</v>
      </c>
      <c r="AG220" s="177">
        <f t="shared" si="3"/>
        <v>301</v>
      </c>
      <c r="AH220" s="178">
        <v>42802</v>
      </c>
      <c r="AI220" s="105">
        <f ca="1"/>
        <v>-1187</v>
      </c>
      <c r="AJ220" s="105" t="str">
        <v>2017</v>
      </c>
      <c r="AK220" s="178">
        <f t="shared" si="4"/>
        <v>42782</v>
      </c>
    </row>
    <row r="221" spans="1:37" ht="14.4">
      <c r="A221" s="179" t="s">
        <v>5228</v>
      </c>
      <c r="B221" s="56" t="s">
        <v>89</v>
      </c>
      <c r="C221" s="57">
        <v>42772</v>
      </c>
      <c r="D221" s="56" t="s">
        <v>1027</v>
      </c>
      <c r="E221" s="169" t="s">
        <v>140</v>
      </c>
      <c r="F221" s="180" t="s">
        <v>106</v>
      </c>
      <c r="G221" s="168" t="s">
        <v>107</v>
      </c>
      <c r="H221" s="169" t="s">
        <v>140</v>
      </c>
      <c r="I221" s="181">
        <f t="shared" si="0"/>
        <v>42802</v>
      </c>
      <c r="J221" s="61"/>
      <c r="K221" s="184"/>
      <c r="L221" s="171" t="s">
        <v>302</v>
      </c>
      <c r="M221" s="56" t="s">
        <v>5230</v>
      </c>
      <c r="N221" s="56" t="s">
        <v>436</v>
      </c>
      <c r="O221" s="56" t="s">
        <v>5231</v>
      </c>
      <c r="P221" s="172" t="s">
        <v>17</v>
      </c>
      <c r="Q221" s="182"/>
      <c r="R221" s="61"/>
      <c r="S221" s="61"/>
      <c r="T221" s="61"/>
      <c r="U221" s="66"/>
      <c r="V221" s="61"/>
      <c r="W221" s="61"/>
      <c r="X221" s="56" t="s">
        <v>18</v>
      </c>
      <c r="Y221" s="57">
        <v>43073</v>
      </c>
      <c r="Z221" s="75"/>
      <c r="AA221" s="64" t="s">
        <v>5232</v>
      </c>
      <c r="AB221" s="183"/>
      <c r="AC221" s="175"/>
      <c r="AD221" s="176"/>
      <c r="AE221" s="67" t="str">
        <f t="shared" si="1"/>
        <v>Feb</v>
      </c>
      <c r="AF221" s="68" t="str">
        <f t="shared" si="2"/>
        <v>Dec</v>
      </c>
      <c r="AG221" s="177">
        <f t="shared" si="3"/>
        <v>301</v>
      </c>
      <c r="AH221" s="178">
        <v>42802</v>
      </c>
      <c r="AI221" s="105">
        <f ca="1"/>
        <v>-1187</v>
      </c>
      <c r="AJ221" s="105" t="str">
        <v>2017</v>
      </c>
      <c r="AK221" s="178">
        <f t="shared" si="4"/>
        <v>42782</v>
      </c>
    </row>
    <row r="222" spans="1:37" ht="14.4">
      <c r="A222" s="179" t="s">
        <v>5235</v>
      </c>
      <c r="B222" s="56" t="s">
        <v>89</v>
      </c>
      <c r="C222" s="57">
        <v>42772</v>
      </c>
      <c r="D222" s="56" t="s">
        <v>1027</v>
      </c>
      <c r="E222" s="169" t="s">
        <v>140</v>
      </c>
      <c r="F222" s="180" t="s">
        <v>106</v>
      </c>
      <c r="G222" s="168" t="s">
        <v>107</v>
      </c>
      <c r="H222" s="169" t="s">
        <v>140</v>
      </c>
      <c r="I222" s="181">
        <f t="shared" si="0"/>
        <v>42802</v>
      </c>
      <c r="J222" s="61"/>
      <c r="K222" s="184"/>
      <c r="L222" s="171" t="s">
        <v>302</v>
      </c>
      <c r="M222" s="56" t="s">
        <v>5238</v>
      </c>
      <c r="N222" s="56" t="s">
        <v>27</v>
      </c>
      <c r="O222" s="61"/>
      <c r="P222" s="185"/>
      <c r="Q222" s="182"/>
      <c r="R222" s="61"/>
      <c r="S222" s="61"/>
      <c r="T222" s="61"/>
      <c r="U222" s="66"/>
      <c r="V222" s="61"/>
      <c r="W222" s="61"/>
      <c r="X222" s="56" t="s">
        <v>14</v>
      </c>
      <c r="Y222" s="57">
        <v>43073</v>
      </c>
      <c r="Z222" s="75"/>
      <c r="AA222" s="108" t="s">
        <v>5240</v>
      </c>
      <c r="AB222" s="183"/>
      <c r="AC222" s="175"/>
      <c r="AD222" s="176"/>
      <c r="AE222" s="67" t="str">
        <f t="shared" si="1"/>
        <v>Feb</v>
      </c>
      <c r="AF222" s="68" t="str">
        <f t="shared" si="2"/>
        <v>Dec</v>
      </c>
      <c r="AG222" s="177">
        <f t="shared" si="3"/>
        <v>301</v>
      </c>
      <c r="AH222" s="178">
        <v>42802</v>
      </c>
      <c r="AI222" s="105">
        <f ca="1"/>
        <v>-1187</v>
      </c>
      <c r="AJ222" s="105" t="str">
        <v>2017</v>
      </c>
      <c r="AK222" s="178">
        <f t="shared" si="4"/>
        <v>42782</v>
      </c>
    </row>
    <row r="223" spans="1:37" ht="14.4">
      <c r="A223" s="179" t="s">
        <v>5241</v>
      </c>
      <c r="B223" s="56" t="s">
        <v>89</v>
      </c>
      <c r="C223" s="57">
        <v>42762</v>
      </c>
      <c r="D223" s="56" t="s">
        <v>1027</v>
      </c>
      <c r="E223" s="169" t="s">
        <v>30</v>
      </c>
      <c r="F223" s="180" t="s">
        <v>106</v>
      </c>
      <c r="G223" s="168" t="s">
        <v>107</v>
      </c>
      <c r="H223" s="169" t="s">
        <v>30</v>
      </c>
      <c r="I223" s="181">
        <f t="shared" si="0"/>
        <v>42792</v>
      </c>
      <c r="J223" s="61"/>
      <c r="K223" s="184"/>
      <c r="L223" s="171" t="s">
        <v>302</v>
      </c>
      <c r="M223" s="56" t="s">
        <v>5242</v>
      </c>
      <c r="N223" s="56" t="s">
        <v>20</v>
      </c>
      <c r="O223" s="61"/>
      <c r="P223" s="185"/>
      <c r="Q223" s="182"/>
      <c r="R223" s="61"/>
      <c r="S223" s="61"/>
      <c r="T223" s="61"/>
      <c r="U223" s="66"/>
      <c r="V223" s="61"/>
      <c r="W223" s="61"/>
      <c r="X223" s="56" t="s">
        <v>14</v>
      </c>
      <c r="Y223" s="57">
        <v>43073</v>
      </c>
      <c r="Z223" s="63">
        <v>1</v>
      </c>
      <c r="AA223" s="64" t="s">
        <v>4028</v>
      </c>
      <c r="AB223" s="183"/>
      <c r="AC223" s="175"/>
      <c r="AD223" s="176"/>
      <c r="AE223" s="67" t="str">
        <f t="shared" si="1"/>
        <v>Jan</v>
      </c>
      <c r="AF223" s="68" t="str">
        <f t="shared" si="2"/>
        <v>Dec</v>
      </c>
      <c r="AG223" s="177">
        <f t="shared" si="3"/>
        <v>311</v>
      </c>
      <c r="AH223" s="178">
        <v>42792</v>
      </c>
      <c r="AI223" s="105">
        <f ca="1"/>
        <v>-1197</v>
      </c>
      <c r="AJ223" s="105" t="str">
        <v>2017</v>
      </c>
      <c r="AK223" s="178">
        <f t="shared" si="4"/>
        <v>42772</v>
      </c>
    </row>
    <row r="224" spans="1:37" ht="14.4">
      <c r="A224" s="179" t="s">
        <v>5244</v>
      </c>
      <c r="B224" s="56" t="s">
        <v>89</v>
      </c>
      <c r="C224" s="57">
        <v>42772</v>
      </c>
      <c r="D224" s="56" t="s">
        <v>90</v>
      </c>
      <c r="E224" s="169" t="s">
        <v>140</v>
      </c>
      <c r="F224" s="180" t="s">
        <v>106</v>
      </c>
      <c r="G224" s="168" t="s">
        <v>107</v>
      </c>
      <c r="H224" s="169" t="s">
        <v>140</v>
      </c>
      <c r="I224" s="181">
        <f t="shared" si="0"/>
        <v>42802</v>
      </c>
      <c r="J224" s="61"/>
      <c r="K224" s="184"/>
      <c r="L224" s="171" t="s">
        <v>5245</v>
      </c>
      <c r="M224" s="56" t="s">
        <v>5246</v>
      </c>
      <c r="N224" s="61"/>
      <c r="O224" s="61"/>
      <c r="P224" s="185"/>
      <c r="Q224" s="182"/>
      <c r="R224" s="61"/>
      <c r="S224" s="61"/>
      <c r="T224" s="61"/>
      <c r="U224" s="66"/>
      <c r="V224" s="61"/>
      <c r="W224" s="61"/>
      <c r="X224" s="56" t="s">
        <v>14</v>
      </c>
      <c r="Y224" s="57">
        <v>43073</v>
      </c>
      <c r="Z224" s="75"/>
      <c r="AA224" s="64" t="s">
        <v>5247</v>
      </c>
      <c r="AB224" s="183"/>
      <c r="AC224" s="175"/>
      <c r="AD224" s="176"/>
      <c r="AE224" s="67" t="str">
        <f t="shared" si="1"/>
        <v>Feb</v>
      </c>
      <c r="AF224" s="68" t="str">
        <f t="shared" si="2"/>
        <v>Dec</v>
      </c>
      <c r="AG224" s="177">
        <f t="shared" si="3"/>
        <v>301</v>
      </c>
      <c r="AH224" s="178">
        <v>42802</v>
      </c>
      <c r="AI224" s="105">
        <f ca="1"/>
        <v>-1187</v>
      </c>
      <c r="AJ224" s="105" t="str">
        <v>2017</v>
      </c>
      <c r="AK224" s="178">
        <f t="shared" si="4"/>
        <v>42782</v>
      </c>
    </row>
    <row r="225" spans="1:37" ht="14.4">
      <c r="A225" s="179" t="s">
        <v>5249</v>
      </c>
      <c r="B225" s="56" t="s">
        <v>89</v>
      </c>
      <c r="C225" s="57">
        <v>42772</v>
      </c>
      <c r="D225" s="56" t="s">
        <v>131</v>
      </c>
      <c r="E225" s="169" t="s">
        <v>140</v>
      </c>
      <c r="F225" s="180" t="s">
        <v>106</v>
      </c>
      <c r="G225" s="168" t="s">
        <v>107</v>
      </c>
      <c r="H225" s="169" t="s">
        <v>140</v>
      </c>
      <c r="I225" s="181">
        <f t="shared" si="0"/>
        <v>42802</v>
      </c>
      <c r="J225" s="61"/>
      <c r="K225" s="184"/>
      <c r="L225" s="171" t="s">
        <v>5252</v>
      </c>
      <c r="M225" s="56" t="s">
        <v>5253</v>
      </c>
      <c r="N225" s="56" t="s">
        <v>249</v>
      </c>
      <c r="O225" s="61"/>
      <c r="P225" s="185"/>
      <c r="Q225" s="182"/>
      <c r="R225" s="61"/>
      <c r="S225" s="61"/>
      <c r="T225" s="61"/>
      <c r="U225" s="66"/>
      <c r="V225" s="61"/>
      <c r="W225" s="61"/>
      <c r="X225" s="56" t="s">
        <v>14</v>
      </c>
      <c r="Y225" s="57">
        <v>43073</v>
      </c>
      <c r="Z225" s="75"/>
      <c r="AA225" s="64" t="s">
        <v>5247</v>
      </c>
      <c r="AB225" s="183"/>
      <c r="AC225" s="175"/>
      <c r="AD225" s="175"/>
      <c r="AE225" s="67" t="str">
        <f t="shared" si="1"/>
        <v>Feb</v>
      </c>
      <c r="AF225" s="68" t="str">
        <f t="shared" si="2"/>
        <v>Dec</v>
      </c>
      <c r="AG225" s="177">
        <f t="shared" si="3"/>
        <v>301</v>
      </c>
      <c r="AH225" s="178">
        <v>42802</v>
      </c>
      <c r="AI225" s="105">
        <f ca="1"/>
        <v>-1187</v>
      </c>
      <c r="AJ225" s="105" t="str">
        <v>2017</v>
      </c>
      <c r="AK225" s="178">
        <f t="shared" si="4"/>
        <v>42782</v>
      </c>
    </row>
    <row r="226" spans="1:37" ht="14.4">
      <c r="A226" s="179" t="s">
        <v>5256</v>
      </c>
      <c r="B226" s="56" t="s">
        <v>89</v>
      </c>
      <c r="C226" s="57">
        <v>42769</v>
      </c>
      <c r="D226" s="56" t="s">
        <v>1027</v>
      </c>
      <c r="E226" s="169" t="s">
        <v>112</v>
      </c>
      <c r="F226" s="180" t="s">
        <v>106</v>
      </c>
      <c r="G226" s="168" t="s">
        <v>113</v>
      </c>
      <c r="H226" s="169" t="s">
        <v>112</v>
      </c>
      <c r="I226" s="181">
        <f t="shared" si="0"/>
        <v>42799</v>
      </c>
      <c r="J226" s="56" t="s">
        <v>18</v>
      </c>
      <c r="K226" s="169" t="s">
        <v>14</v>
      </c>
      <c r="L226" s="171" t="s">
        <v>5258</v>
      </c>
      <c r="M226" s="56" t="s">
        <v>5259</v>
      </c>
      <c r="N226" s="61"/>
      <c r="O226" s="56" t="s">
        <v>5260</v>
      </c>
      <c r="P226" s="172" t="s">
        <v>116</v>
      </c>
      <c r="Q226" s="173">
        <v>42773</v>
      </c>
      <c r="R226" s="61"/>
      <c r="S226" s="61"/>
      <c r="T226" s="61"/>
      <c r="U226" s="66"/>
      <c r="V226" s="61"/>
      <c r="W226" s="61"/>
      <c r="X226" s="66"/>
      <c r="Y226" s="57">
        <v>43073</v>
      </c>
      <c r="Z226" s="75"/>
      <c r="AA226" s="64" t="s">
        <v>257</v>
      </c>
      <c r="AB226" s="183"/>
      <c r="AC226" s="175"/>
      <c r="AD226" s="175"/>
      <c r="AE226" s="67" t="str">
        <f t="shared" si="1"/>
        <v>Feb</v>
      </c>
      <c r="AF226" s="68" t="str">
        <f t="shared" si="2"/>
        <v>Dec</v>
      </c>
      <c r="AG226" s="177">
        <f t="shared" si="3"/>
        <v>304</v>
      </c>
      <c r="AH226" s="178">
        <v>42799</v>
      </c>
      <c r="AI226" s="105">
        <f ca="1"/>
        <v>-1190</v>
      </c>
      <c r="AJ226" s="105" t="str">
        <v>2017</v>
      </c>
      <c r="AK226" s="178">
        <f t="shared" si="4"/>
        <v>42779</v>
      </c>
    </row>
    <row r="227" spans="1:37" ht="14.4">
      <c r="A227" s="179" t="s">
        <v>5263</v>
      </c>
      <c r="B227" s="56" t="s">
        <v>89</v>
      </c>
      <c r="C227" s="57">
        <v>42762</v>
      </c>
      <c r="D227" s="56" t="s">
        <v>131</v>
      </c>
      <c r="E227" s="169" t="s">
        <v>30</v>
      </c>
      <c r="F227" s="180" t="s">
        <v>106</v>
      </c>
      <c r="G227" s="168" t="s">
        <v>107</v>
      </c>
      <c r="H227" s="169" t="s">
        <v>30</v>
      </c>
      <c r="I227" s="181">
        <f t="shared" si="0"/>
        <v>42792</v>
      </c>
      <c r="J227" s="61"/>
      <c r="K227" s="184"/>
      <c r="L227" s="171" t="s">
        <v>5265</v>
      </c>
      <c r="M227" s="61"/>
      <c r="N227" s="56" t="s">
        <v>132</v>
      </c>
      <c r="O227" s="56" t="s">
        <v>5266</v>
      </c>
      <c r="P227" s="172" t="s">
        <v>17</v>
      </c>
      <c r="Q227" s="182"/>
      <c r="R227" s="61"/>
      <c r="S227" s="61"/>
      <c r="T227" s="61"/>
      <c r="U227" s="66"/>
      <c r="V227" s="61"/>
      <c r="W227" s="61"/>
      <c r="X227" s="56" t="s">
        <v>18</v>
      </c>
      <c r="Y227" s="57">
        <v>43073</v>
      </c>
      <c r="Z227" s="75"/>
      <c r="AA227" s="95"/>
      <c r="AB227" s="183"/>
      <c r="AC227" s="175"/>
      <c r="AD227" s="176"/>
      <c r="AE227" s="67" t="str">
        <f t="shared" si="1"/>
        <v>Jan</v>
      </c>
      <c r="AF227" s="68" t="str">
        <f t="shared" si="2"/>
        <v>Dec</v>
      </c>
      <c r="AG227" s="177">
        <f t="shared" si="3"/>
        <v>311</v>
      </c>
      <c r="AH227" s="178">
        <v>42792</v>
      </c>
      <c r="AI227" s="105">
        <f ca="1"/>
        <v>-1197</v>
      </c>
      <c r="AJ227" s="105" t="str">
        <v>2017</v>
      </c>
      <c r="AK227" s="178">
        <f t="shared" si="4"/>
        <v>42772</v>
      </c>
    </row>
    <row r="228" spans="1:37" ht="14.4">
      <c r="A228" s="179" t="s">
        <v>5268</v>
      </c>
      <c r="B228" s="56" t="s">
        <v>89</v>
      </c>
      <c r="C228" s="57">
        <v>42754</v>
      </c>
      <c r="D228" s="56" t="s">
        <v>90</v>
      </c>
      <c r="E228" s="169" t="s">
        <v>30</v>
      </c>
      <c r="F228" s="180" t="s">
        <v>106</v>
      </c>
      <c r="G228" s="168" t="s">
        <v>107</v>
      </c>
      <c r="H228" s="169" t="s">
        <v>30</v>
      </c>
      <c r="I228" s="181">
        <f t="shared" si="0"/>
        <v>42784</v>
      </c>
      <c r="J228" s="61"/>
      <c r="K228" s="184"/>
      <c r="L228" s="171" t="s">
        <v>5272</v>
      </c>
      <c r="M228" s="56" t="s">
        <v>5273</v>
      </c>
      <c r="N228" s="61"/>
      <c r="O228" s="61"/>
      <c r="P228" s="185"/>
      <c r="Q228" s="182"/>
      <c r="R228" s="61"/>
      <c r="S228" s="61"/>
      <c r="T228" s="61"/>
      <c r="U228" s="66"/>
      <c r="V228" s="61"/>
      <c r="W228" s="61"/>
      <c r="X228" s="56" t="s">
        <v>14</v>
      </c>
      <c r="Y228" s="57">
        <v>43073</v>
      </c>
      <c r="Z228" s="75"/>
      <c r="AA228" s="197"/>
      <c r="AB228" s="183"/>
      <c r="AC228" s="175"/>
      <c r="AD228" s="176"/>
      <c r="AE228" s="67" t="str">
        <f t="shared" si="1"/>
        <v>Jan</v>
      </c>
      <c r="AF228" s="68" t="str">
        <f t="shared" si="2"/>
        <v>Dec</v>
      </c>
      <c r="AG228" s="177">
        <f t="shared" si="3"/>
        <v>319</v>
      </c>
      <c r="AH228" s="178">
        <v>42784</v>
      </c>
      <c r="AI228" s="105">
        <f ca="1"/>
        <v>-1205</v>
      </c>
      <c r="AJ228" s="105" t="str">
        <v>2017</v>
      </c>
      <c r="AK228" s="178">
        <f t="shared" si="4"/>
        <v>42764</v>
      </c>
    </row>
    <row r="229" spans="1:37" ht="14.4">
      <c r="A229" s="179" t="s">
        <v>5338</v>
      </c>
      <c r="B229" s="56" t="s">
        <v>89</v>
      </c>
      <c r="C229" s="57">
        <v>42765</v>
      </c>
      <c r="D229" s="56" t="s">
        <v>1027</v>
      </c>
      <c r="E229" s="169" t="s">
        <v>30</v>
      </c>
      <c r="F229" s="180" t="s">
        <v>106</v>
      </c>
      <c r="G229" s="168" t="s">
        <v>107</v>
      </c>
      <c r="H229" s="169" t="s">
        <v>30</v>
      </c>
      <c r="I229" s="181">
        <f t="shared" si="0"/>
        <v>42795</v>
      </c>
      <c r="J229" s="61"/>
      <c r="K229" s="184"/>
      <c r="L229" s="171" t="s">
        <v>5339</v>
      </c>
      <c r="M229" s="56" t="s">
        <v>5340</v>
      </c>
      <c r="N229" s="56" t="s">
        <v>137</v>
      </c>
      <c r="O229" s="56" t="s">
        <v>5341</v>
      </c>
      <c r="P229" s="172" t="s">
        <v>17</v>
      </c>
      <c r="Q229" s="182"/>
      <c r="R229" s="61"/>
      <c r="S229" s="61"/>
      <c r="T229" s="61"/>
      <c r="U229" s="66"/>
      <c r="V229" s="61"/>
      <c r="W229" s="61"/>
      <c r="X229" s="56" t="s">
        <v>18</v>
      </c>
      <c r="Y229" s="57">
        <v>43073</v>
      </c>
      <c r="Z229" s="75"/>
      <c r="AA229" s="197"/>
      <c r="AB229" s="183"/>
      <c r="AC229" s="175"/>
      <c r="AD229" s="176"/>
      <c r="AE229" s="67" t="str">
        <f t="shared" si="1"/>
        <v>Jan</v>
      </c>
      <c r="AF229" s="68" t="str">
        <f t="shared" si="2"/>
        <v>Dec</v>
      </c>
      <c r="AG229" s="177">
        <f t="shared" si="3"/>
        <v>308</v>
      </c>
      <c r="AH229" s="178">
        <v>42795</v>
      </c>
      <c r="AI229" s="105">
        <f ca="1"/>
        <v>-1194</v>
      </c>
      <c r="AJ229" s="105" t="str">
        <v>2017</v>
      </c>
      <c r="AK229" s="178">
        <f t="shared" si="4"/>
        <v>42775</v>
      </c>
    </row>
    <row r="230" spans="1:37" ht="14.4">
      <c r="A230" s="179" t="s">
        <v>5342</v>
      </c>
      <c r="B230" s="56" t="s">
        <v>89</v>
      </c>
      <c r="C230" s="57">
        <v>42768</v>
      </c>
      <c r="D230" s="56" t="s">
        <v>1027</v>
      </c>
      <c r="E230" s="169" t="s">
        <v>30</v>
      </c>
      <c r="F230" s="180" t="s">
        <v>106</v>
      </c>
      <c r="G230" s="168" t="s">
        <v>107</v>
      </c>
      <c r="H230" s="169" t="s">
        <v>30</v>
      </c>
      <c r="I230" s="181">
        <f t="shared" si="0"/>
        <v>42798</v>
      </c>
      <c r="J230" s="61"/>
      <c r="K230" s="184"/>
      <c r="L230" s="171" t="s">
        <v>302</v>
      </c>
      <c r="M230" s="61"/>
      <c r="N230" s="56" t="s">
        <v>27</v>
      </c>
      <c r="O230" s="61"/>
      <c r="P230" s="172" t="s">
        <v>17</v>
      </c>
      <c r="Q230" s="182"/>
      <c r="R230" s="61"/>
      <c r="S230" s="61"/>
      <c r="T230" s="61"/>
      <c r="U230" s="66"/>
      <c r="V230" s="61"/>
      <c r="W230" s="61"/>
      <c r="X230" s="56" t="s">
        <v>14</v>
      </c>
      <c r="Y230" s="57">
        <v>43073</v>
      </c>
      <c r="Z230" s="63">
        <v>1</v>
      </c>
      <c r="AA230" s="64" t="s">
        <v>4028</v>
      </c>
      <c r="AB230" s="183"/>
      <c r="AC230" s="175"/>
      <c r="AD230" s="176"/>
      <c r="AE230" s="67" t="str">
        <f t="shared" si="1"/>
        <v>Feb</v>
      </c>
      <c r="AF230" s="68" t="str">
        <f t="shared" si="2"/>
        <v>Dec</v>
      </c>
      <c r="AG230" s="177">
        <f t="shared" si="3"/>
        <v>305</v>
      </c>
      <c r="AH230" s="178">
        <v>42798</v>
      </c>
      <c r="AI230" s="105">
        <f ca="1"/>
        <v>-1191</v>
      </c>
      <c r="AJ230" s="105" t="str">
        <v>2017</v>
      </c>
      <c r="AK230" s="178">
        <f t="shared" si="4"/>
        <v>42778</v>
      </c>
    </row>
    <row r="231" spans="1:37" ht="14.4">
      <c r="A231" s="179" t="s">
        <v>5344</v>
      </c>
      <c r="B231" s="56" t="s">
        <v>89</v>
      </c>
      <c r="C231" s="57">
        <v>42768</v>
      </c>
      <c r="D231" s="56" t="s">
        <v>90</v>
      </c>
      <c r="E231" s="169" t="s">
        <v>30</v>
      </c>
      <c r="F231" s="180" t="s">
        <v>106</v>
      </c>
      <c r="G231" s="168" t="s">
        <v>107</v>
      </c>
      <c r="H231" s="169" t="s">
        <v>30</v>
      </c>
      <c r="I231" s="181">
        <f t="shared" si="0"/>
        <v>42798</v>
      </c>
      <c r="J231" s="61"/>
      <c r="K231" s="184"/>
      <c r="L231" s="171" t="s">
        <v>5346</v>
      </c>
      <c r="M231" s="56" t="s">
        <v>5347</v>
      </c>
      <c r="N231" s="56" t="s">
        <v>44</v>
      </c>
      <c r="O231" s="56" t="s">
        <v>5349</v>
      </c>
      <c r="P231" s="172" t="s">
        <v>96</v>
      </c>
      <c r="Q231" s="182"/>
      <c r="R231" s="61"/>
      <c r="S231" s="61"/>
      <c r="T231" s="61"/>
      <c r="U231" s="66"/>
      <c r="V231" s="61"/>
      <c r="W231" s="61"/>
      <c r="X231" s="56" t="s">
        <v>18</v>
      </c>
      <c r="Y231" s="57">
        <v>43073</v>
      </c>
      <c r="Z231" s="75"/>
      <c r="AA231" s="95"/>
      <c r="AB231" s="183"/>
      <c r="AC231" s="175"/>
      <c r="AD231" s="176"/>
      <c r="AE231" s="67" t="str">
        <f t="shared" si="1"/>
        <v>Feb</v>
      </c>
      <c r="AF231" s="68" t="str">
        <f t="shared" si="2"/>
        <v>Dec</v>
      </c>
      <c r="AG231" s="177">
        <f t="shared" si="3"/>
        <v>305</v>
      </c>
      <c r="AH231" s="178">
        <v>42798</v>
      </c>
      <c r="AI231" s="105">
        <f ca="1"/>
        <v>-1191</v>
      </c>
      <c r="AJ231" s="105" t="str">
        <v>2017</v>
      </c>
      <c r="AK231" s="178">
        <f t="shared" si="4"/>
        <v>42778</v>
      </c>
    </row>
    <row r="232" spans="1:37" ht="14.4">
      <c r="A232" s="179" t="s">
        <v>5350</v>
      </c>
      <c r="B232" s="56" t="s">
        <v>89</v>
      </c>
      <c r="C232" s="57">
        <v>42761</v>
      </c>
      <c r="D232" s="56" t="s">
        <v>90</v>
      </c>
      <c r="E232" s="169" t="s">
        <v>30</v>
      </c>
      <c r="F232" s="180" t="s">
        <v>106</v>
      </c>
      <c r="G232" s="168" t="s">
        <v>107</v>
      </c>
      <c r="H232" s="169" t="s">
        <v>30</v>
      </c>
      <c r="I232" s="181">
        <f t="shared" si="0"/>
        <v>42791</v>
      </c>
      <c r="J232" s="61"/>
      <c r="K232" s="184"/>
      <c r="L232" s="171" t="s">
        <v>5351</v>
      </c>
      <c r="M232" s="61"/>
      <c r="N232" s="56" t="s">
        <v>16</v>
      </c>
      <c r="O232" s="56" t="s">
        <v>5352</v>
      </c>
      <c r="P232" s="172" t="s">
        <v>28</v>
      </c>
      <c r="Q232" s="182"/>
      <c r="R232" s="61"/>
      <c r="S232" s="61"/>
      <c r="T232" s="61"/>
      <c r="U232" s="66"/>
      <c r="V232" s="61"/>
      <c r="W232" s="61"/>
      <c r="X232" s="56" t="s">
        <v>18</v>
      </c>
      <c r="Y232" s="57">
        <v>43073</v>
      </c>
      <c r="Z232" s="75"/>
      <c r="AA232" s="95"/>
      <c r="AB232" s="183"/>
      <c r="AC232" s="175"/>
      <c r="AD232" s="175"/>
      <c r="AE232" s="67" t="str">
        <f t="shared" si="1"/>
        <v>Jan</v>
      </c>
      <c r="AF232" s="68" t="str">
        <f t="shared" si="2"/>
        <v>Dec</v>
      </c>
      <c r="AG232" s="177">
        <f t="shared" si="3"/>
        <v>312</v>
      </c>
      <c r="AH232" s="178">
        <v>42791</v>
      </c>
      <c r="AI232" s="105">
        <f ca="1"/>
        <v>-1198</v>
      </c>
      <c r="AJ232" s="105" t="str">
        <v>2017</v>
      </c>
      <c r="AK232" s="178">
        <f t="shared" si="4"/>
        <v>42771</v>
      </c>
    </row>
    <row r="233" spans="1:37" ht="14.4">
      <c r="A233" s="179" t="s">
        <v>5374</v>
      </c>
      <c r="B233" s="56" t="s">
        <v>89</v>
      </c>
      <c r="C233" s="57">
        <v>42762</v>
      </c>
      <c r="D233" s="56" t="s">
        <v>1027</v>
      </c>
      <c r="E233" s="169" t="s">
        <v>30</v>
      </c>
      <c r="F233" s="180" t="s">
        <v>106</v>
      </c>
      <c r="G233" s="168" t="s">
        <v>107</v>
      </c>
      <c r="H233" s="169" t="s">
        <v>30</v>
      </c>
      <c r="I233" s="181">
        <f t="shared" si="0"/>
        <v>42792</v>
      </c>
      <c r="J233" s="61"/>
      <c r="K233" s="184"/>
      <c r="L233" s="171" t="s">
        <v>302</v>
      </c>
      <c r="M233" s="56" t="s">
        <v>5377</v>
      </c>
      <c r="N233" s="56" t="s">
        <v>22</v>
      </c>
      <c r="O233" s="56" t="s">
        <v>5379</v>
      </c>
      <c r="P233" s="172" t="s">
        <v>96</v>
      </c>
      <c r="Q233" s="173">
        <v>42772</v>
      </c>
      <c r="R233" s="61"/>
      <c r="S233" s="61"/>
      <c r="T233" s="61"/>
      <c r="U233" s="66"/>
      <c r="V233" s="61"/>
      <c r="W233" s="61"/>
      <c r="X233" s="56" t="s">
        <v>14</v>
      </c>
      <c r="Y233" s="57">
        <v>43073</v>
      </c>
      <c r="Z233" s="75"/>
      <c r="AA233" s="193" t="s">
        <v>5382</v>
      </c>
      <c r="AB233" s="183"/>
      <c r="AC233" s="175"/>
      <c r="AD233" s="176"/>
      <c r="AE233" s="67" t="str">
        <f t="shared" si="1"/>
        <v>Jan</v>
      </c>
      <c r="AF233" s="68" t="str">
        <f t="shared" si="2"/>
        <v>Dec</v>
      </c>
      <c r="AG233" s="177">
        <f t="shared" si="3"/>
        <v>311</v>
      </c>
      <c r="AH233" s="178">
        <v>42792</v>
      </c>
      <c r="AI233" s="105">
        <f ca="1"/>
        <v>-1197</v>
      </c>
      <c r="AJ233" s="105" t="str">
        <v>2017</v>
      </c>
      <c r="AK233" s="178">
        <f t="shared" si="4"/>
        <v>42772</v>
      </c>
    </row>
    <row r="234" spans="1:37" ht="14.4">
      <c r="A234" s="179" t="s">
        <v>5384</v>
      </c>
      <c r="B234" s="56" t="s">
        <v>89</v>
      </c>
      <c r="C234" s="57">
        <v>42754</v>
      </c>
      <c r="D234" s="56" t="s">
        <v>90</v>
      </c>
      <c r="E234" s="169" t="s">
        <v>30</v>
      </c>
      <c r="F234" s="180" t="s">
        <v>106</v>
      </c>
      <c r="G234" s="168" t="s">
        <v>107</v>
      </c>
      <c r="H234" s="169" t="s">
        <v>30</v>
      </c>
      <c r="I234" s="181">
        <f t="shared" si="0"/>
        <v>42784</v>
      </c>
      <c r="J234" s="61"/>
      <c r="K234" s="184"/>
      <c r="L234" s="171" t="s">
        <v>3895</v>
      </c>
      <c r="M234" s="56" t="s">
        <v>5388</v>
      </c>
      <c r="N234" s="56" t="s">
        <v>95</v>
      </c>
      <c r="O234" s="56" t="s">
        <v>5389</v>
      </c>
      <c r="P234" s="172" t="s">
        <v>17</v>
      </c>
      <c r="Q234" s="182"/>
      <c r="R234" s="61"/>
      <c r="S234" s="61"/>
      <c r="T234" s="61"/>
      <c r="U234" s="66"/>
      <c r="V234" s="61"/>
      <c r="W234" s="61"/>
      <c r="X234" s="56" t="s">
        <v>14</v>
      </c>
      <c r="Y234" s="57">
        <v>43073</v>
      </c>
      <c r="Z234" s="63">
        <v>1</v>
      </c>
      <c r="AA234" s="64" t="s">
        <v>5390</v>
      </c>
      <c r="AB234" s="183"/>
      <c r="AC234" s="175"/>
      <c r="AD234" s="175"/>
      <c r="AE234" s="67" t="str">
        <f t="shared" si="1"/>
        <v>Jan</v>
      </c>
      <c r="AF234" s="68" t="str">
        <f t="shared" si="2"/>
        <v>Dec</v>
      </c>
      <c r="AG234" s="177">
        <f t="shared" si="3"/>
        <v>319</v>
      </c>
      <c r="AH234" s="178">
        <v>42784</v>
      </c>
      <c r="AI234" s="105">
        <f ca="1"/>
        <v>-1205</v>
      </c>
      <c r="AJ234" s="105" t="str">
        <v>2017</v>
      </c>
      <c r="AK234" s="178">
        <f t="shared" si="4"/>
        <v>42764</v>
      </c>
    </row>
    <row r="235" spans="1:37" ht="14.4">
      <c r="A235" s="179" t="s">
        <v>5394</v>
      </c>
      <c r="B235" s="56" t="s">
        <v>89</v>
      </c>
      <c r="C235" s="57">
        <v>42772</v>
      </c>
      <c r="D235" s="56" t="s">
        <v>131</v>
      </c>
      <c r="E235" s="169" t="s">
        <v>140</v>
      </c>
      <c r="F235" s="180" t="s">
        <v>106</v>
      </c>
      <c r="G235" s="168" t="s">
        <v>107</v>
      </c>
      <c r="H235" s="169" t="s">
        <v>140</v>
      </c>
      <c r="I235" s="181">
        <f t="shared" si="0"/>
        <v>42802</v>
      </c>
      <c r="J235" s="61"/>
      <c r="K235" s="184"/>
      <c r="L235" s="171" t="s">
        <v>5397</v>
      </c>
      <c r="M235" s="56" t="s">
        <v>5398</v>
      </c>
      <c r="N235" s="56" t="s">
        <v>27</v>
      </c>
      <c r="O235" s="56" t="s">
        <v>5399</v>
      </c>
      <c r="P235" s="172" t="s">
        <v>133</v>
      </c>
      <c r="Q235" s="182"/>
      <c r="R235" s="61"/>
      <c r="S235" s="61"/>
      <c r="T235" s="61"/>
      <c r="U235" s="66"/>
      <c r="V235" s="61"/>
      <c r="W235" s="61"/>
      <c r="X235" s="56" t="s">
        <v>18</v>
      </c>
      <c r="Y235" s="57">
        <v>43073</v>
      </c>
      <c r="Z235" s="75"/>
      <c r="AA235" s="64" t="s">
        <v>5400</v>
      </c>
      <c r="AB235" s="183"/>
      <c r="AC235" s="175"/>
      <c r="AD235" s="175"/>
      <c r="AE235" s="67" t="str">
        <f t="shared" si="1"/>
        <v>Feb</v>
      </c>
      <c r="AF235" s="68" t="str">
        <f t="shared" si="2"/>
        <v>Dec</v>
      </c>
      <c r="AG235" s="177">
        <f t="shared" si="3"/>
        <v>301</v>
      </c>
      <c r="AH235" s="178">
        <v>42802</v>
      </c>
      <c r="AI235" s="105">
        <f ca="1"/>
        <v>-1187</v>
      </c>
      <c r="AJ235" s="105" t="str">
        <v>2017</v>
      </c>
      <c r="AK235" s="178">
        <f t="shared" si="4"/>
        <v>42782</v>
      </c>
    </row>
    <row r="236" spans="1:37" ht="14.4">
      <c r="A236" s="179" t="s">
        <v>5401</v>
      </c>
      <c r="B236" s="56" t="s">
        <v>89</v>
      </c>
      <c r="C236" s="57">
        <v>42772</v>
      </c>
      <c r="D236" s="56" t="s">
        <v>90</v>
      </c>
      <c r="E236" s="169" t="s">
        <v>140</v>
      </c>
      <c r="F236" s="180" t="s">
        <v>106</v>
      </c>
      <c r="G236" s="168" t="s">
        <v>107</v>
      </c>
      <c r="H236" s="169" t="s">
        <v>140</v>
      </c>
      <c r="I236" s="181">
        <f t="shared" si="0"/>
        <v>42802</v>
      </c>
      <c r="J236" s="61"/>
      <c r="K236" s="184"/>
      <c r="L236" s="171" t="s">
        <v>5402</v>
      </c>
      <c r="M236" s="56" t="s">
        <v>5403</v>
      </c>
      <c r="N236" s="56" t="s">
        <v>29</v>
      </c>
      <c r="O236" s="61"/>
      <c r="P236" s="185"/>
      <c r="Q236" s="182"/>
      <c r="R236" s="61"/>
      <c r="S236" s="61"/>
      <c r="T236" s="61"/>
      <c r="U236" s="66"/>
      <c r="V236" s="61"/>
      <c r="W236" s="61"/>
      <c r="X236" s="56" t="s">
        <v>14</v>
      </c>
      <c r="Y236" s="57">
        <v>43073</v>
      </c>
      <c r="Z236" s="75"/>
      <c r="AA236" s="60" t="s">
        <v>5405</v>
      </c>
      <c r="AB236" s="183"/>
      <c r="AC236" s="175"/>
      <c r="AD236" s="175"/>
      <c r="AE236" s="67" t="str">
        <f t="shared" si="1"/>
        <v>Feb</v>
      </c>
      <c r="AF236" s="68" t="str">
        <f t="shared" si="2"/>
        <v>Dec</v>
      </c>
      <c r="AG236" s="177">
        <f t="shared" si="3"/>
        <v>301</v>
      </c>
      <c r="AH236" s="178">
        <v>42802</v>
      </c>
      <c r="AI236" s="105">
        <f ca="1"/>
        <v>-1187</v>
      </c>
      <c r="AJ236" s="105" t="str">
        <v>2017</v>
      </c>
      <c r="AK236" s="178">
        <f t="shared" si="4"/>
        <v>42782</v>
      </c>
    </row>
    <row r="237" spans="1:37" ht="14.4">
      <c r="A237" s="179" t="s">
        <v>5406</v>
      </c>
      <c r="B237" s="56" t="s">
        <v>89</v>
      </c>
      <c r="C237" s="57">
        <v>42772</v>
      </c>
      <c r="D237" s="56" t="s">
        <v>131</v>
      </c>
      <c r="E237" s="169" t="s">
        <v>140</v>
      </c>
      <c r="F237" s="180" t="s">
        <v>106</v>
      </c>
      <c r="G237" s="168" t="s">
        <v>107</v>
      </c>
      <c r="H237" s="169" t="s">
        <v>140</v>
      </c>
      <c r="I237" s="181">
        <f t="shared" si="0"/>
        <v>42802</v>
      </c>
      <c r="J237" s="61"/>
      <c r="K237" s="184"/>
      <c r="L237" s="171" t="s">
        <v>5407</v>
      </c>
      <c r="M237" s="56" t="s">
        <v>5408</v>
      </c>
      <c r="N237" s="56" t="s">
        <v>44</v>
      </c>
      <c r="O237" s="61"/>
      <c r="P237" s="185"/>
      <c r="Q237" s="182"/>
      <c r="R237" s="61"/>
      <c r="S237" s="61"/>
      <c r="T237" s="61"/>
      <c r="U237" s="66"/>
      <c r="V237" s="61"/>
      <c r="W237" s="61"/>
      <c r="X237" s="56" t="s">
        <v>14</v>
      </c>
      <c r="Y237" s="57">
        <v>43073</v>
      </c>
      <c r="Z237" s="75"/>
      <c r="AA237" s="64" t="s">
        <v>5409</v>
      </c>
      <c r="AB237" s="183"/>
      <c r="AC237" s="175"/>
      <c r="AD237" s="175"/>
      <c r="AE237" s="67" t="str">
        <f t="shared" si="1"/>
        <v>Feb</v>
      </c>
      <c r="AF237" s="68" t="str">
        <f t="shared" si="2"/>
        <v>Dec</v>
      </c>
      <c r="AG237" s="177">
        <f t="shared" si="3"/>
        <v>301</v>
      </c>
      <c r="AH237" s="178">
        <v>42802</v>
      </c>
      <c r="AI237" s="105">
        <f ca="1"/>
        <v>-1187</v>
      </c>
      <c r="AJ237" s="105" t="str">
        <v>2017</v>
      </c>
      <c r="AK237" s="178">
        <f t="shared" si="4"/>
        <v>42782</v>
      </c>
    </row>
    <row r="238" spans="1:37" ht="14.4">
      <c r="A238" s="179" t="s">
        <v>5410</v>
      </c>
      <c r="B238" s="56" t="s">
        <v>89</v>
      </c>
      <c r="C238" s="57">
        <v>42773</v>
      </c>
      <c r="D238" s="56" t="s">
        <v>90</v>
      </c>
      <c r="E238" s="169" t="s">
        <v>3794</v>
      </c>
      <c r="F238" s="180" t="s">
        <v>214</v>
      </c>
      <c r="G238" s="168" t="s">
        <v>5411</v>
      </c>
      <c r="H238" s="169" t="s">
        <v>5412</v>
      </c>
      <c r="I238" s="170">
        <f t="shared" si="0"/>
        <v>42803</v>
      </c>
      <c r="J238" s="56" t="s">
        <v>18</v>
      </c>
      <c r="K238" s="169" t="s">
        <v>18</v>
      </c>
      <c r="L238" s="171" t="s">
        <v>5413</v>
      </c>
      <c r="M238" s="56" t="s">
        <v>4188</v>
      </c>
      <c r="N238" s="56" t="s">
        <v>22</v>
      </c>
      <c r="O238" s="56" t="s">
        <v>4189</v>
      </c>
      <c r="P238" s="172" t="s">
        <v>96</v>
      </c>
      <c r="Q238" s="173"/>
      <c r="R238" s="56" t="s">
        <v>18</v>
      </c>
      <c r="S238" s="56"/>
      <c r="T238" s="56"/>
      <c r="U238" s="56" t="s">
        <v>108</v>
      </c>
      <c r="V238" s="56" t="s">
        <v>108</v>
      </c>
      <c r="W238" s="61"/>
      <c r="X238" s="56" t="s">
        <v>18</v>
      </c>
      <c r="Y238" s="57">
        <v>43073</v>
      </c>
      <c r="Z238" s="63" t="s">
        <v>108</v>
      </c>
      <c r="AA238" s="64" t="s">
        <v>5414</v>
      </c>
      <c r="AB238" s="174" t="s">
        <v>5415</v>
      </c>
      <c r="AC238" s="175"/>
      <c r="AD238" s="175"/>
      <c r="AE238" s="67" t="str">
        <f t="shared" si="1"/>
        <v>Feb</v>
      </c>
      <c r="AF238" s="68" t="str">
        <f t="shared" si="2"/>
        <v>Dec</v>
      </c>
      <c r="AG238" s="177">
        <f t="shared" si="3"/>
        <v>300</v>
      </c>
      <c r="AH238" s="178">
        <v>42803</v>
      </c>
      <c r="AI238" s="105">
        <f ca="1"/>
        <v>-1186</v>
      </c>
      <c r="AJ238" s="105" t="str">
        <v>2017</v>
      </c>
      <c r="AK238" s="178">
        <f t="shared" si="4"/>
        <v>42783</v>
      </c>
    </row>
    <row r="239" spans="1:37" ht="14.4">
      <c r="A239" s="179" t="s">
        <v>5416</v>
      </c>
      <c r="B239" s="56" t="s">
        <v>89</v>
      </c>
      <c r="C239" s="57">
        <v>42773</v>
      </c>
      <c r="D239" s="56" t="s">
        <v>90</v>
      </c>
      <c r="E239" s="169" t="s">
        <v>3794</v>
      </c>
      <c r="F239" s="180" t="s">
        <v>214</v>
      </c>
      <c r="G239" s="168" t="s">
        <v>214</v>
      </c>
      <c r="H239" s="169" t="s">
        <v>3785</v>
      </c>
      <c r="I239" s="170">
        <f t="shared" si="0"/>
        <v>42803</v>
      </c>
      <c r="J239" s="56" t="s">
        <v>108</v>
      </c>
      <c r="K239" s="169" t="s">
        <v>14</v>
      </c>
      <c r="L239" s="171" t="s">
        <v>5417</v>
      </c>
      <c r="M239" s="56" t="s">
        <v>5418</v>
      </c>
      <c r="N239" s="56" t="s">
        <v>44</v>
      </c>
      <c r="O239" s="56" t="s">
        <v>108</v>
      </c>
      <c r="P239" s="172" t="s">
        <v>96</v>
      </c>
      <c r="Q239" s="173"/>
      <c r="R239" s="56" t="s">
        <v>108</v>
      </c>
      <c r="S239" s="56"/>
      <c r="T239" s="56"/>
      <c r="U239" s="56" t="s">
        <v>108</v>
      </c>
      <c r="V239" s="56" t="s">
        <v>108</v>
      </c>
      <c r="W239" s="61"/>
      <c r="X239" s="56" t="s">
        <v>14</v>
      </c>
      <c r="Y239" s="57">
        <v>43073</v>
      </c>
      <c r="Z239" s="63" t="s">
        <v>108</v>
      </c>
      <c r="AA239" s="64" t="s">
        <v>5419</v>
      </c>
      <c r="AB239" s="174" t="s">
        <v>633</v>
      </c>
      <c r="AC239" s="175"/>
      <c r="AD239" s="176"/>
      <c r="AE239" s="67" t="str">
        <f t="shared" si="1"/>
        <v>Feb</v>
      </c>
      <c r="AF239" s="68" t="str">
        <f t="shared" si="2"/>
        <v>Dec</v>
      </c>
      <c r="AG239" s="177">
        <f t="shared" si="3"/>
        <v>300</v>
      </c>
      <c r="AH239" s="178">
        <v>42803</v>
      </c>
      <c r="AI239" s="105">
        <f ca="1"/>
        <v>-1186</v>
      </c>
      <c r="AJ239" s="105" t="str">
        <v>2017</v>
      </c>
      <c r="AK239" s="178">
        <f t="shared" si="4"/>
        <v>42783</v>
      </c>
    </row>
    <row r="240" spans="1:37" ht="14.4">
      <c r="A240" s="179" t="s">
        <v>5420</v>
      </c>
      <c r="B240" s="56" t="s">
        <v>89</v>
      </c>
      <c r="C240" s="57">
        <v>42773</v>
      </c>
      <c r="D240" s="56" t="s">
        <v>90</v>
      </c>
      <c r="E240" s="169" t="s">
        <v>3794</v>
      </c>
      <c r="F240" s="180" t="s">
        <v>214</v>
      </c>
      <c r="G240" s="168" t="s">
        <v>3858</v>
      </c>
      <c r="H240" s="169" t="s">
        <v>5423</v>
      </c>
      <c r="I240" s="170">
        <f t="shared" si="0"/>
        <v>42803</v>
      </c>
      <c r="J240" s="56" t="s">
        <v>18</v>
      </c>
      <c r="K240" s="169" t="s">
        <v>14</v>
      </c>
      <c r="L240" s="171" t="s">
        <v>5425</v>
      </c>
      <c r="M240" s="56" t="s">
        <v>108</v>
      </c>
      <c r="N240" s="56" t="s">
        <v>249</v>
      </c>
      <c r="O240" s="56" t="s">
        <v>108</v>
      </c>
      <c r="P240" s="172" t="s">
        <v>96</v>
      </c>
      <c r="Q240" s="173"/>
      <c r="R240" s="56" t="s">
        <v>108</v>
      </c>
      <c r="S240" s="56"/>
      <c r="T240" s="56"/>
      <c r="U240" s="56" t="s">
        <v>108</v>
      </c>
      <c r="V240" s="56" t="s">
        <v>108</v>
      </c>
      <c r="W240" s="61"/>
      <c r="X240" s="56" t="s">
        <v>14</v>
      </c>
      <c r="Y240" s="57">
        <v>43073</v>
      </c>
      <c r="Z240" s="63" t="s">
        <v>108</v>
      </c>
      <c r="AA240" s="64" t="s">
        <v>5427</v>
      </c>
      <c r="AB240" s="174" t="s">
        <v>224</v>
      </c>
      <c r="AC240" s="175"/>
      <c r="AD240" s="176"/>
      <c r="AE240" s="67" t="str">
        <f t="shared" si="1"/>
        <v>Feb</v>
      </c>
      <c r="AF240" s="68" t="str">
        <f t="shared" si="2"/>
        <v>Dec</v>
      </c>
      <c r="AG240" s="177">
        <f t="shared" si="3"/>
        <v>300</v>
      </c>
      <c r="AH240" s="178">
        <v>42803</v>
      </c>
      <c r="AI240" s="105">
        <f ca="1"/>
        <v>-1186</v>
      </c>
      <c r="AJ240" s="105" t="str">
        <v>2017</v>
      </c>
      <c r="AK240" s="178">
        <f t="shared" si="4"/>
        <v>42783</v>
      </c>
    </row>
    <row r="241" spans="1:37" ht="14.4">
      <c r="A241" s="179" t="s">
        <v>5428</v>
      </c>
      <c r="B241" s="56" t="s">
        <v>89</v>
      </c>
      <c r="C241" s="57">
        <v>42773</v>
      </c>
      <c r="D241" s="56" t="s">
        <v>90</v>
      </c>
      <c r="E241" s="169" t="s">
        <v>3794</v>
      </c>
      <c r="F241" s="180" t="s">
        <v>214</v>
      </c>
      <c r="G241" s="168" t="s">
        <v>3858</v>
      </c>
      <c r="H241" s="169" t="s">
        <v>5430</v>
      </c>
      <c r="I241" s="170">
        <f t="shared" si="0"/>
        <v>42803</v>
      </c>
      <c r="J241" s="56" t="s">
        <v>18</v>
      </c>
      <c r="K241" s="169" t="s">
        <v>14</v>
      </c>
      <c r="L241" s="171" t="s">
        <v>5431</v>
      </c>
      <c r="M241" s="56" t="s">
        <v>5432</v>
      </c>
      <c r="N241" s="56" t="s">
        <v>249</v>
      </c>
      <c r="O241" s="56" t="s">
        <v>108</v>
      </c>
      <c r="P241" s="172" t="s">
        <v>96</v>
      </c>
      <c r="Q241" s="173"/>
      <c r="R241" s="56" t="s">
        <v>14</v>
      </c>
      <c r="S241" s="56"/>
      <c r="T241" s="56"/>
      <c r="U241" s="56" t="s">
        <v>108</v>
      </c>
      <c r="V241" s="56" t="s">
        <v>108</v>
      </c>
      <c r="W241" s="61"/>
      <c r="X241" s="56" t="s">
        <v>14</v>
      </c>
      <c r="Y241" s="57">
        <v>43073</v>
      </c>
      <c r="Z241" s="63" t="s">
        <v>108</v>
      </c>
      <c r="AA241" s="64" t="s">
        <v>5435</v>
      </c>
      <c r="AB241" s="174" t="s">
        <v>224</v>
      </c>
      <c r="AC241" s="175"/>
      <c r="AD241" s="175"/>
      <c r="AE241" s="67" t="str">
        <f t="shared" si="1"/>
        <v>Feb</v>
      </c>
      <c r="AF241" s="68" t="str">
        <f t="shared" si="2"/>
        <v>Dec</v>
      </c>
      <c r="AG241" s="177">
        <f t="shared" si="3"/>
        <v>300</v>
      </c>
      <c r="AH241" s="178">
        <v>42803</v>
      </c>
      <c r="AI241" s="105">
        <f ca="1"/>
        <v>-1186</v>
      </c>
      <c r="AJ241" s="105" t="str">
        <v>2017</v>
      </c>
      <c r="AK241" s="178">
        <f t="shared" si="4"/>
        <v>42783</v>
      </c>
    </row>
    <row r="242" spans="1:37" ht="14.4">
      <c r="A242" s="179" t="s">
        <v>5438</v>
      </c>
      <c r="B242" s="56" t="s">
        <v>89</v>
      </c>
      <c r="C242" s="57">
        <v>42773</v>
      </c>
      <c r="D242" s="56" t="s">
        <v>90</v>
      </c>
      <c r="E242" s="169" t="s">
        <v>3794</v>
      </c>
      <c r="F242" s="180" t="s">
        <v>214</v>
      </c>
      <c r="G242" s="168" t="s">
        <v>214</v>
      </c>
      <c r="H242" s="169" t="s">
        <v>3785</v>
      </c>
      <c r="I242" s="170">
        <f t="shared" si="0"/>
        <v>42803</v>
      </c>
      <c r="J242" s="56" t="s">
        <v>108</v>
      </c>
      <c r="K242" s="169" t="s">
        <v>108</v>
      </c>
      <c r="L242" s="171" t="s">
        <v>5439</v>
      </c>
      <c r="M242" s="56" t="s">
        <v>108</v>
      </c>
      <c r="N242" s="56" t="s">
        <v>395</v>
      </c>
      <c r="O242" s="56" t="s">
        <v>108</v>
      </c>
      <c r="P242" s="172" t="s">
        <v>96</v>
      </c>
      <c r="Q242" s="173"/>
      <c r="R242" s="56" t="s">
        <v>14</v>
      </c>
      <c r="S242" s="56"/>
      <c r="T242" s="56"/>
      <c r="U242" s="56" t="s">
        <v>108</v>
      </c>
      <c r="V242" s="56" t="s">
        <v>108</v>
      </c>
      <c r="W242" s="61"/>
      <c r="X242" s="56" t="s">
        <v>14</v>
      </c>
      <c r="Y242" s="57">
        <v>43073</v>
      </c>
      <c r="Z242" s="63" t="s">
        <v>108</v>
      </c>
      <c r="AA242" s="64" t="s">
        <v>5442</v>
      </c>
      <c r="AB242" s="174" t="s">
        <v>633</v>
      </c>
      <c r="AC242" s="175"/>
      <c r="AD242" s="175"/>
      <c r="AE242" s="67" t="str">
        <f t="shared" si="1"/>
        <v>Feb</v>
      </c>
      <c r="AF242" s="68" t="str">
        <f t="shared" si="2"/>
        <v>Dec</v>
      </c>
      <c r="AG242" s="177">
        <f t="shared" si="3"/>
        <v>300</v>
      </c>
      <c r="AH242" s="178">
        <v>42803</v>
      </c>
      <c r="AI242" s="105">
        <f ca="1"/>
        <v>-1186</v>
      </c>
      <c r="AJ242" s="105" t="str">
        <v>2017</v>
      </c>
      <c r="AK242" s="178">
        <f t="shared" si="4"/>
        <v>42783</v>
      </c>
    </row>
    <row r="243" spans="1:37" ht="14.4">
      <c r="A243" s="179" t="s">
        <v>5444</v>
      </c>
      <c r="B243" s="56" t="s">
        <v>89</v>
      </c>
      <c r="C243" s="57">
        <v>42773</v>
      </c>
      <c r="D243" s="56" t="s">
        <v>90</v>
      </c>
      <c r="E243" s="169" t="s">
        <v>3794</v>
      </c>
      <c r="F243" s="180" t="s">
        <v>214</v>
      </c>
      <c r="G243" s="168" t="s">
        <v>3858</v>
      </c>
      <c r="H243" s="169" t="s">
        <v>5430</v>
      </c>
      <c r="I243" s="170">
        <f t="shared" si="0"/>
        <v>42803</v>
      </c>
      <c r="J243" s="56" t="s">
        <v>18</v>
      </c>
      <c r="K243" s="169" t="s">
        <v>18</v>
      </c>
      <c r="L243" s="171" t="s">
        <v>5446</v>
      </c>
      <c r="M243" s="56" t="s">
        <v>108</v>
      </c>
      <c r="N243" s="56" t="s">
        <v>395</v>
      </c>
      <c r="O243" s="56" t="s">
        <v>108</v>
      </c>
      <c r="P243" s="172" t="s">
        <v>96</v>
      </c>
      <c r="Q243" s="173"/>
      <c r="R243" s="56" t="s">
        <v>18</v>
      </c>
      <c r="S243" s="56"/>
      <c r="T243" s="56" t="s">
        <v>18</v>
      </c>
      <c r="U243" s="208">
        <v>5</v>
      </c>
      <c r="V243" s="56" t="s">
        <v>18</v>
      </c>
      <c r="W243" s="61"/>
      <c r="X243" s="56" t="s">
        <v>18</v>
      </c>
      <c r="Y243" s="57">
        <v>43073</v>
      </c>
      <c r="Z243" s="63" t="s">
        <v>108</v>
      </c>
      <c r="AA243" s="64" t="s">
        <v>5453</v>
      </c>
      <c r="AB243" s="174" t="s">
        <v>97</v>
      </c>
      <c r="AC243" s="175"/>
      <c r="AD243" s="175"/>
      <c r="AE243" s="67" t="str">
        <f t="shared" si="1"/>
        <v>Feb</v>
      </c>
      <c r="AF243" s="68" t="str">
        <f t="shared" si="2"/>
        <v>Dec</v>
      </c>
      <c r="AG243" s="177">
        <f t="shared" si="3"/>
        <v>300</v>
      </c>
      <c r="AH243" s="178">
        <v>42803</v>
      </c>
      <c r="AI243" s="105">
        <f ca="1"/>
        <v>-1186</v>
      </c>
      <c r="AJ243" s="105" t="str">
        <v>2017</v>
      </c>
      <c r="AK243" s="178">
        <f t="shared" si="4"/>
        <v>42783</v>
      </c>
    </row>
    <row r="244" spans="1:37" ht="14.4">
      <c r="A244" s="179" t="s">
        <v>5455</v>
      </c>
      <c r="B244" s="56" t="s">
        <v>89</v>
      </c>
      <c r="C244" s="57">
        <v>42768</v>
      </c>
      <c r="D244" s="56" t="s">
        <v>90</v>
      </c>
      <c r="E244" s="169" t="s">
        <v>30</v>
      </c>
      <c r="F244" s="180" t="s">
        <v>106</v>
      </c>
      <c r="G244" s="168" t="s">
        <v>107</v>
      </c>
      <c r="H244" s="169" t="s">
        <v>30</v>
      </c>
      <c r="I244" s="181">
        <f t="shared" si="0"/>
        <v>42798</v>
      </c>
      <c r="J244" s="61"/>
      <c r="K244" s="184"/>
      <c r="L244" s="171" t="s">
        <v>5457</v>
      </c>
      <c r="M244" s="61"/>
      <c r="N244" s="56" t="s">
        <v>37</v>
      </c>
      <c r="O244" s="56" t="s">
        <v>5458</v>
      </c>
      <c r="P244" s="172" t="s">
        <v>17</v>
      </c>
      <c r="Q244" s="182"/>
      <c r="R244" s="61"/>
      <c r="S244" s="61"/>
      <c r="T244" s="61"/>
      <c r="U244" s="66"/>
      <c r="V244" s="61"/>
      <c r="W244" s="61"/>
      <c r="X244" s="56" t="s">
        <v>18</v>
      </c>
      <c r="Y244" s="57">
        <v>43073</v>
      </c>
      <c r="Z244" s="75"/>
      <c r="AA244" s="95"/>
      <c r="AB244" s="183"/>
      <c r="AC244" s="175"/>
      <c r="AD244" s="175"/>
      <c r="AE244" s="67" t="str">
        <f t="shared" si="1"/>
        <v>Feb</v>
      </c>
      <c r="AF244" s="68" t="str">
        <f t="shared" si="2"/>
        <v>Dec</v>
      </c>
      <c r="AG244" s="177">
        <f t="shared" si="3"/>
        <v>305</v>
      </c>
      <c r="AH244" s="178">
        <v>42798</v>
      </c>
      <c r="AI244" s="105">
        <f ca="1"/>
        <v>-1191</v>
      </c>
      <c r="AJ244" s="105" t="str">
        <v>2017</v>
      </c>
      <c r="AK244" s="178">
        <f t="shared" si="4"/>
        <v>42778</v>
      </c>
    </row>
    <row r="245" spans="1:37" ht="14.4">
      <c r="A245" s="179" t="s">
        <v>5461</v>
      </c>
      <c r="B245" s="56" t="s">
        <v>89</v>
      </c>
      <c r="C245" s="57">
        <v>42773</v>
      </c>
      <c r="D245" s="56" t="s">
        <v>90</v>
      </c>
      <c r="E245" s="169" t="s">
        <v>3794</v>
      </c>
      <c r="F245" s="180" t="s">
        <v>214</v>
      </c>
      <c r="G245" s="168" t="s">
        <v>3858</v>
      </c>
      <c r="H245" s="169" t="s">
        <v>5430</v>
      </c>
      <c r="I245" s="170">
        <f t="shared" si="0"/>
        <v>42803</v>
      </c>
      <c r="J245" s="56" t="s">
        <v>18</v>
      </c>
      <c r="K245" s="169" t="s">
        <v>18</v>
      </c>
      <c r="L245" s="171" t="s">
        <v>5463</v>
      </c>
      <c r="M245" s="56" t="s">
        <v>108</v>
      </c>
      <c r="N245" s="56" t="s">
        <v>395</v>
      </c>
      <c r="O245" s="56" t="s">
        <v>108</v>
      </c>
      <c r="P245" s="172" t="s">
        <v>96</v>
      </c>
      <c r="Q245" s="173"/>
      <c r="R245" s="56" t="s">
        <v>108</v>
      </c>
      <c r="S245" s="56"/>
      <c r="T245" s="56"/>
      <c r="U245" s="56" t="s">
        <v>108</v>
      </c>
      <c r="V245" s="56" t="s">
        <v>108</v>
      </c>
      <c r="W245" s="61"/>
      <c r="X245" s="56" t="s">
        <v>14</v>
      </c>
      <c r="Y245" s="57">
        <v>43073</v>
      </c>
      <c r="Z245" s="63" t="s">
        <v>108</v>
      </c>
      <c r="AA245" s="64" t="s">
        <v>5465</v>
      </c>
      <c r="AB245" s="174" t="s">
        <v>224</v>
      </c>
      <c r="AC245" s="175"/>
      <c r="AD245" s="176"/>
      <c r="AE245" s="67" t="str">
        <f t="shared" si="1"/>
        <v>Feb</v>
      </c>
      <c r="AF245" s="68" t="str">
        <f t="shared" si="2"/>
        <v>Dec</v>
      </c>
      <c r="AG245" s="177">
        <f t="shared" si="3"/>
        <v>300</v>
      </c>
      <c r="AH245" s="178">
        <v>42803</v>
      </c>
      <c r="AI245" s="105">
        <f ca="1"/>
        <v>-1186</v>
      </c>
      <c r="AJ245" s="105" t="str">
        <v>2017</v>
      </c>
      <c r="AK245" s="178">
        <f t="shared" si="4"/>
        <v>42783</v>
      </c>
    </row>
    <row r="246" spans="1:37" ht="14.4">
      <c r="A246" s="179" t="s">
        <v>5467</v>
      </c>
      <c r="B246" s="56" t="s">
        <v>89</v>
      </c>
      <c r="C246" s="57">
        <v>42774</v>
      </c>
      <c r="D246" s="56" t="s">
        <v>90</v>
      </c>
      <c r="E246" s="169" t="s">
        <v>140</v>
      </c>
      <c r="F246" s="180" t="s">
        <v>106</v>
      </c>
      <c r="G246" s="168" t="s">
        <v>107</v>
      </c>
      <c r="H246" s="169" t="s">
        <v>140</v>
      </c>
      <c r="I246" s="181">
        <f t="shared" si="0"/>
        <v>42804</v>
      </c>
      <c r="J246" s="61"/>
      <c r="K246" s="184"/>
      <c r="L246" s="171" t="s">
        <v>5469</v>
      </c>
      <c r="M246" s="56" t="s">
        <v>5471</v>
      </c>
      <c r="N246" s="56" t="s">
        <v>236</v>
      </c>
      <c r="O246" s="61"/>
      <c r="P246" s="185"/>
      <c r="Q246" s="182"/>
      <c r="R246" s="61"/>
      <c r="S246" s="61"/>
      <c r="T246" s="61"/>
      <c r="U246" s="66"/>
      <c r="V246" s="61"/>
      <c r="W246" s="61"/>
      <c r="X246" s="56" t="s">
        <v>14</v>
      </c>
      <c r="Y246" s="57">
        <v>43073</v>
      </c>
      <c r="Z246" s="75"/>
      <c r="AA246" s="64" t="s">
        <v>3956</v>
      </c>
      <c r="AB246" s="183"/>
      <c r="AC246" s="175"/>
      <c r="AD246" s="176"/>
      <c r="AE246" s="67" t="str">
        <f t="shared" si="1"/>
        <v>Feb</v>
      </c>
      <c r="AF246" s="68" t="str">
        <f t="shared" si="2"/>
        <v>Dec</v>
      </c>
      <c r="AG246" s="177">
        <f t="shared" si="3"/>
        <v>299</v>
      </c>
      <c r="AH246" s="178">
        <v>42804</v>
      </c>
      <c r="AI246" s="105">
        <f ca="1"/>
        <v>-1185</v>
      </c>
      <c r="AJ246" s="105" t="str">
        <v>2017</v>
      </c>
      <c r="AK246" s="178">
        <f t="shared" si="4"/>
        <v>42784</v>
      </c>
    </row>
    <row r="247" spans="1:37" ht="14.4">
      <c r="A247" s="179" t="s">
        <v>5473</v>
      </c>
      <c r="B247" s="56" t="s">
        <v>89</v>
      </c>
      <c r="C247" s="57">
        <v>42774</v>
      </c>
      <c r="D247" s="56" t="s">
        <v>90</v>
      </c>
      <c r="E247" s="169" t="s">
        <v>140</v>
      </c>
      <c r="F247" s="180" t="s">
        <v>106</v>
      </c>
      <c r="G247" s="168" t="s">
        <v>107</v>
      </c>
      <c r="H247" s="169" t="s">
        <v>140</v>
      </c>
      <c r="I247" s="181">
        <f t="shared" si="0"/>
        <v>42804</v>
      </c>
      <c r="J247" s="61"/>
      <c r="K247" s="184"/>
      <c r="L247" s="171" t="s">
        <v>5492</v>
      </c>
      <c r="M247" s="56" t="s">
        <v>5493</v>
      </c>
      <c r="N247" s="56" t="s">
        <v>44</v>
      </c>
      <c r="O247" s="56" t="s">
        <v>5494</v>
      </c>
      <c r="P247" s="172" t="s">
        <v>17</v>
      </c>
      <c r="Q247" s="182"/>
      <c r="R247" s="61"/>
      <c r="S247" s="61"/>
      <c r="T247" s="61"/>
      <c r="U247" s="66"/>
      <c r="V247" s="61"/>
      <c r="W247" s="61"/>
      <c r="X247" s="56" t="s">
        <v>14</v>
      </c>
      <c r="Y247" s="57">
        <v>43073</v>
      </c>
      <c r="Z247" s="63">
        <v>3</v>
      </c>
      <c r="AA247" s="64" t="s">
        <v>5495</v>
      </c>
      <c r="AB247" s="183"/>
      <c r="AC247" s="175"/>
      <c r="AD247" s="176"/>
      <c r="AE247" s="67" t="str">
        <f t="shared" si="1"/>
        <v>Feb</v>
      </c>
      <c r="AF247" s="68" t="str">
        <f t="shared" si="2"/>
        <v>Dec</v>
      </c>
      <c r="AG247" s="177">
        <f t="shared" si="3"/>
        <v>299</v>
      </c>
      <c r="AH247" s="178">
        <v>42804</v>
      </c>
      <c r="AI247" s="105">
        <f ca="1"/>
        <v>-1185</v>
      </c>
      <c r="AJ247" s="105" t="str">
        <v>2017</v>
      </c>
      <c r="AK247" s="178">
        <f t="shared" si="4"/>
        <v>42784</v>
      </c>
    </row>
    <row r="248" spans="1:37" ht="14.4">
      <c r="A248" s="179" t="s">
        <v>5496</v>
      </c>
      <c r="B248" s="56" t="s">
        <v>89</v>
      </c>
      <c r="C248" s="57">
        <v>42775</v>
      </c>
      <c r="D248" s="56" t="s">
        <v>90</v>
      </c>
      <c r="E248" s="169" t="s">
        <v>140</v>
      </c>
      <c r="F248" s="180" t="s">
        <v>106</v>
      </c>
      <c r="G248" s="168" t="s">
        <v>107</v>
      </c>
      <c r="H248" s="169" t="s">
        <v>140</v>
      </c>
      <c r="I248" s="181">
        <f t="shared" si="0"/>
        <v>42805</v>
      </c>
      <c r="J248" s="61"/>
      <c r="K248" s="184"/>
      <c r="L248" s="171" t="s">
        <v>5497</v>
      </c>
      <c r="M248" s="56" t="s">
        <v>5498</v>
      </c>
      <c r="N248" s="56" t="s">
        <v>29</v>
      </c>
      <c r="O248" s="56" t="s">
        <v>5499</v>
      </c>
      <c r="P248" s="172" t="s">
        <v>17</v>
      </c>
      <c r="Q248" s="182"/>
      <c r="R248" s="61"/>
      <c r="S248" s="61"/>
      <c r="T248" s="61"/>
      <c r="U248" s="66"/>
      <c r="V248" s="61"/>
      <c r="W248" s="61"/>
      <c r="X248" s="56" t="s">
        <v>18</v>
      </c>
      <c r="Y248" s="57">
        <v>43073</v>
      </c>
      <c r="Z248" s="75"/>
      <c r="AA248" s="64" t="s">
        <v>5500</v>
      </c>
      <c r="AB248" s="183"/>
      <c r="AC248" s="175"/>
      <c r="AD248" s="176"/>
      <c r="AE248" s="67" t="str">
        <f t="shared" si="1"/>
        <v>Feb</v>
      </c>
      <c r="AF248" s="68" t="str">
        <f t="shared" si="2"/>
        <v>Dec</v>
      </c>
      <c r="AG248" s="177">
        <f t="shared" si="3"/>
        <v>298</v>
      </c>
      <c r="AH248" s="178">
        <v>42805</v>
      </c>
      <c r="AI248" s="105">
        <f ca="1"/>
        <v>-1184</v>
      </c>
      <c r="AJ248" s="105" t="str">
        <v>2017</v>
      </c>
      <c r="AK248" s="178">
        <f t="shared" si="4"/>
        <v>42785</v>
      </c>
    </row>
    <row r="249" spans="1:37" ht="14.4">
      <c r="A249" s="179" t="s">
        <v>5501</v>
      </c>
      <c r="B249" s="56" t="s">
        <v>89</v>
      </c>
      <c r="C249" s="57">
        <v>42775</v>
      </c>
      <c r="D249" s="56" t="s">
        <v>90</v>
      </c>
      <c r="E249" s="169" t="s">
        <v>140</v>
      </c>
      <c r="F249" s="180" t="s">
        <v>106</v>
      </c>
      <c r="G249" s="168" t="s">
        <v>107</v>
      </c>
      <c r="H249" s="169" t="s">
        <v>140</v>
      </c>
      <c r="I249" s="181">
        <f t="shared" si="0"/>
        <v>42805</v>
      </c>
      <c r="J249" s="61"/>
      <c r="K249" s="184"/>
      <c r="L249" s="171" t="s">
        <v>5502</v>
      </c>
      <c r="M249" s="56" t="s">
        <v>5502</v>
      </c>
      <c r="N249" s="56" t="s">
        <v>436</v>
      </c>
      <c r="O249" s="56" t="s">
        <v>5503</v>
      </c>
      <c r="P249" s="172" t="s">
        <v>17</v>
      </c>
      <c r="Q249" s="182"/>
      <c r="R249" s="61"/>
      <c r="S249" s="61"/>
      <c r="T249" s="61"/>
      <c r="U249" s="66"/>
      <c r="V249" s="61"/>
      <c r="W249" s="61"/>
      <c r="X249" s="56" t="s">
        <v>18</v>
      </c>
      <c r="Y249" s="57">
        <v>43073</v>
      </c>
      <c r="Z249" s="75"/>
      <c r="AA249" s="64" t="s">
        <v>5504</v>
      </c>
      <c r="AB249" s="183"/>
      <c r="AC249" s="175"/>
      <c r="AD249" s="175"/>
      <c r="AE249" s="67" t="str">
        <f t="shared" si="1"/>
        <v>Feb</v>
      </c>
      <c r="AF249" s="68" t="str">
        <f t="shared" si="2"/>
        <v>Dec</v>
      </c>
      <c r="AG249" s="177">
        <f t="shared" si="3"/>
        <v>298</v>
      </c>
      <c r="AH249" s="178">
        <v>42805</v>
      </c>
      <c r="AI249" s="105">
        <f ca="1"/>
        <v>-1184</v>
      </c>
      <c r="AJ249" s="105" t="str">
        <v>2017</v>
      </c>
      <c r="AK249" s="178">
        <f t="shared" si="4"/>
        <v>42785</v>
      </c>
    </row>
    <row r="250" spans="1:37" ht="14.4">
      <c r="A250" s="179" t="s">
        <v>5505</v>
      </c>
      <c r="B250" s="56" t="s">
        <v>89</v>
      </c>
      <c r="C250" s="57">
        <v>42775</v>
      </c>
      <c r="D250" s="56" t="s">
        <v>90</v>
      </c>
      <c r="E250" s="169" t="s">
        <v>140</v>
      </c>
      <c r="F250" s="180" t="s">
        <v>106</v>
      </c>
      <c r="G250" s="168" t="s">
        <v>107</v>
      </c>
      <c r="H250" s="169" t="s">
        <v>140</v>
      </c>
      <c r="I250" s="181">
        <f t="shared" si="0"/>
        <v>42805</v>
      </c>
      <c r="J250" s="61"/>
      <c r="K250" s="184"/>
      <c r="L250" s="171" t="s">
        <v>5506</v>
      </c>
      <c r="M250" s="56" t="s">
        <v>5507</v>
      </c>
      <c r="N250" s="56" t="s">
        <v>29</v>
      </c>
      <c r="O250" s="56" t="s">
        <v>5508</v>
      </c>
      <c r="P250" s="172" t="s">
        <v>17</v>
      </c>
      <c r="Q250" s="182"/>
      <c r="R250" s="61"/>
      <c r="S250" s="61"/>
      <c r="T250" s="61"/>
      <c r="U250" s="66"/>
      <c r="V250" s="61"/>
      <c r="W250" s="56" t="s">
        <v>200</v>
      </c>
      <c r="X250" s="56" t="s">
        <v>14</v>
      </c>
      <c r="Y250" s="57">
        <v>43073</v>
      </c>
      <c r="Z250" s="75"/>
      <c r="AA250" s="64" t="s">
        <v>5509</v>
      </c>
      <c r="AB250" s="183"/>
      <c r="AC250" s="175"/>
      <c r="AD250" s="175"/>
      <c r="AE250" s="67" t="str">
        <f t="shared" si="1"/>
        <v>Feb</v>
      </c>
      <c r="AF250" s="68" t="str">
        <f t="shared" si="2"/>
        <v>Dec</v>
      </c>
      <c r="AG250" s="177">
        <f t="shared" si="3"/>
        <v>298</v>
      </c>
      <c r="AH250" s="178">
        <v>42805</v>
      </c>
      <c r="AI250" s="105">
        <f ca="1"/>
        <v>-1184</v>
      </c>
      <c r="AJ250" s="105" t="str">
        <v>2017</v>
      </c>
      <c r="AK250" s="178">
        <f t="shared" si="4"/>
        <v>42785</v>
      </c>
    </row>
    <row r="251" spans="1:37" ht="14.4">
      <c r="A251" s="179" t="s">
        <v>5510</v>
      </c>
      <c r="B251" s="56" t="s">
        <v>89</v>
      </c>
      <c r="C251" s="57">
        <v>42775</v>
      </c>
      <c r="D251" s="56" t="s">
        <v>90</v>
      </c>
      <c r="E251" s="169" t="s">
        <v>140</v>
      </c>
      <c r="F251" s="180" t="s">
        <v>106</v>
      </c>
      <c r="G251" s="168" t="s">
        <v>107</v>
      </c>
      <c r="H251" s="169" t="s">
        <v>140</v>
      </c>
      <c r="I251" s="181">
        <f t="shared" si="0"/>
        <v>42805</v>
      </c>
      <c r="J251" s="61"/>
      <c r="K251" s="184"/>
      <c r="L251" s="171" t="s">
        <v>5511</v>
      </c>
      <c r="M251" s="56" t="s">
        <v>5512</v>
      </c>
      <c r="N251" s="56" t="s">
        <v>249</v>
      </c>
      <c r="O251" s="56" t="s">
        <v>5513</v>
      </c>
      <c r="P251" s="172" t="s">
        <v>28</v>
      </c>
      <c r="Q251" s="182"/>
      <c r="R251" s="61"/>
      <c r="S251" s="61"/>
      <c r="T251" s="61"/>
      <c r="U251" s="66"/>
      <c r="V251" s="61"/>
      <c r="W251" s="61"/>
      <c r="X251" s="56" t="s">
        <v>14</v>
      </c>
      <c r="Y251" s="57">
        <v>43073</v>
      </c>
      <c r="Z251" s="75"/>
      <c r="AA251" s="64" t="s">
        <v>5514</v>
      </c>
      <c r="AB251" s="183"/>
      <c r="AC251" s="175"/>
      <c r="AD251" s="175"/>
      <c r="AE251" s="67" t="str">
        <f t="shared" si="1"/>
        <v>Feb</v>
      </c>
      <c r="AF251" s="68" t="str">
        <f t="shared" si="2"/>
        <v>Dec</v>
      </c>
      <c r="AG251" s="177">
        <f t="shared" si="3"/>
        <v>298</v>
      </c>
      <c r="AH251" s="178">
        <v>42805</v>
      </c>
      <c r="AI251" s="105">
        <f ca="1"/>
        <v>-1184</v>
      </c>
      <c r="AJ251" s="105" t="str">
        <v>2017</v>
      </c>
      <c r="AK251" s="178">
        <f t="shared" si="4"/>
        <v>42785</v>
      </c>
    </row>
    <row r="252" spans="1:37" ht="14.4">
      <c r="A252" s="179" t="s">
        <v>5515</v>
      </c>
      <c r="B252" s="56" t="s">
        <v>89</v>
      </c>
      <c r="C252" s="57">
        <v>42775</v>
      </c>
      <c r="D252" s="56" t="s">
        <v>90</v>
      </c>
      <c r="E252" s="169" t="s">
        <v>112</v>
      </c>
      <c r="F252" s="180" t="s">
        <v>106</v>
      </c>
      <c r="G252" s="168" t="s">
        <v>113</v>
      </c>
      <c r="H252" s="169" t="s">
        <v>112</v>
      </c>
      <c r="I252" s="181">
        <f t="shared" si="0"/>
        <v>42805</v>
      </c>
      <c r="J252" s="56" t="s">
        <v>18</v>
      </c>
      <c r="K252" s="169" t="s">
        <v>14</v>
      </c>
      <c r="L252" s="171" t="s">
        <v>3914</v>
      </c>
      <c r="M252" s="56" t="s">
        <v>5516</v>
      </c>
      <c r="N252" s="56" t="s">
        <v>20</v>
      </c>
      <c r="O252" s="56" t="s">
        <v>5127</v>
      </c>
      <c r="P252" s="172" t="s">
        <v>116</v>
      </c>
      <c r="Q252" s="173">
        <v>42776</v>
      </c>
      <c r="R252" s="61"/>
      <c r="S252" s="61"/>
      <c r="T252" s="61"/>
      <c r="U252" s="66"/>
      <c r="V252" s="61"/>
      <c r="W252" s="61"/>
      <c r="X252" s="66"/>
      <c r="Y252" s="57">
        <v>43073</v>
      </c>
      <c r="Z252" s="75"/>
      <c r="AA252" s="64" t="s">
        <v>257</v>
      </c>
      <c r="AB252" s="183"/>
      <c r="AC252" s="175"/>
      <c r="AD252" s="176"/>
      <c r="AE252" s="67" t="str">
        <f t="shared" si="1"/>
        <v>Feb</v>
      </c>
      <c r="AF252" s="68" t="str">
        <f t="shared" si="2"/>
        <v>Dec</v>
      </c>
      <c r="AG252" s="177">
        <f t="shared" si="3"/>
        <v>298</v>
      </c>
      <c r="AH252" s="178">
        <v>42805</v>
      </c>
      <c r="AI252" s="105">
        <f ca="1"/>
        <v>-1184</v>
      </c>
      <c r="AJ252" s="105" t="str">
        <v>2017</v>
      </c>
      <c r="AK252" s="178">
        <f t="shared" si="4"/>
        <v>42785</v>
      </c>
    </row>
    <row r="253" spans="1:37" ht="14.4">
      <c r="A253" s="179" t="s">
        <v>5517</v>
      </c>
      <c r="B253" s="56" t="s">
        <v>89</v>
      </c>
      <c r="C253" s="57">
        <v>42773</v>
      </c>
      <c r="D253" s="56" t="s">
        <v>90</v>
      </c>
      <c r="E253" s="169" t="s">
        <v>112</v>
      </c>
      <c r="F253" s="180" t="s">
        <v>106</v>
      </c>
      <c r="G253" s="168" t="s">
        <v>113</v>
      </c>
      <c r="H253" s="169" t="s">
        <v>112</v>
      </c>
      <c r="I253" s="181">
        <f t="shared" si="0"/>
        <v>42803</v>
      </c>
      <c r="J253" s="56" t="s">
        <v>18</v>
      </c>
      <c r="K253" s="169" t="s">
        <v>14</v>
      </c>
      <c r="L253" s="171" t="s">
        <v>4129</v>
      </c>
      <c r="M253" s="56" t="s">
        <v>5518</v>
      </c>
      <c r="N253" s="61"/>
      <c r="O253" s="61"/>
      <c r="P253" s="172" t="s">
        <v>116</v>
      </c>
      <c r="Q253" s="173">
        <v>42776</v>
      </c>
      <c r="R253" s="61"/>
      <c r="S253" s="61"/>
      <c r="T253" s="61"/>
      <c r="U253" s="66"/>
      <c r="V253" s="61"/>
      <c r="W253" s="61"/>
      <c r="X253" s="66"/>
      <c r="Y253" s="57">
        <v>43073</v>
      </c>
      <c r="Z253" s="75"/>
      <c r="AA253" s="60" t="s">
        <v>257</v>
      </c>
      <c r="AB253" s="183"/>
      <c r="AC253" s="175"/>
      <c r="AD253" s="176"/>
      <c r="AE253" s="67" t="str">
        <f t="shared" si="1"/>
        <v>Feb</v>
      </c>
      <c r="AF253" s="68" t="str">
        <f t="shared" si="2"/>
        <v>Dec</v>
      </c>
      <c r="AG253" s="177">
        <f t="shared" si="3"/>
        <v>300</v>
      </c>
      <c r="AH253" s="178">
        <v>42803</v>
      </c>
      <c r="AI253" s="105">
        <f ca="1"/>
        <v>-1186</v>
      </c>
      <c r="AJ253" s="105" t="str">
        <v>2017</v>
      </c>
      <c r="AK253" s="178">
        <f t="shared" si="4"/>
        <v>42783</v>
      </c>
    </row>
    <row r="254" spans="1:37" ht="14.4">
      <c r="A254" s="179" t="s">
        <v>5519</v>
      </c>
      <c r="B254" s="56" t="s">
        <v>89</v>
      </c>
      <c r="C254" s="57">
        <v>42773</v>
      </c>
      <c r="D254" s="56" t="s">
        <v>1027</v>
      </c>
      <c r="E254" s="169" t="s">
        <v>112</v>
      </c>
      <c r="F254" s="180" t="s">
        <v>106</v>
      </c>
      <c r="G254" s="168" t="s">
        <v>113</v>
      </c>
      <c r="H254" s="169" t="s">
        <v>112</v>
      </c>
      <c r="I254" s="181">
        <f t="shared" si="0"/>
        <v>42803</v>
      </c>
      <c r="J254" s="56" t="s">
        <v>18</v>
      </c>
      <c r="K254" s="169" t="s">
        <v>14</v>
      </c>
      <c r="L254" s="171" t="s">
        <v>5520</v>
      </c>
      <c r="M254" s="56" t="s">
        <v>5521</v>
      </c>
      <c r="N254" s="61"/>
      <c r="O254" s="61"/>
      <c r="P254" s="172" t="s">
        <v>116</v>
      </c>
      <c r="Q254" s="173">
        <v>42776</v>
      </c>
      <c r="R254" s="61"/>
      <c r="S254" s="61"/>
      <c r="T254" s="61"/>
      <c r="U254" s="66"/>
      <c r="V254" s="61"/>
      <c r="W254" s="61"/>
      <c r="X254" s="66"/>
      <c r="Y254" s="57">
        <v>43073</v>
      </c>
      <c r="Z254" s="75"/>
      <c r="AA254" s="60" t="s">
        <v>257</v>
      </c>
      <c r="AB254" s="183"/>
      <c r="AC254" s="175"/>
      <c r="AD254" s="176"/>
      <c r="AE254" s="67" t="str">
        <f t="shared" si="1"/>
        <v>Feb</v>
      </c>
      <c r="AF254" s="68" t="str">
        <f t="shared" si="2"/>
        <v>Dec</v>
      </c>
      <c r="AG254" s="177">
        <f t="shared" si="3"/>
        <v>300</v>
      </c>
      <c r="AH254" s="178">
        <v>42803</v>
      </c>
      <c r="AI254" s="105">
        <f ca="1"/>
        <v>-1186</v>
      </c>
      <c r="AJ254" s="105" t="str">
        <v>2017</v>
      </c>
      <c r="AK254" s="178">
        <f t="shared" si="4"/>
        <v>42783</v>
      </c>
    </row>
    <row r="255" spans="1:37" ht="14.4">
      <c r="A255" s="179" t="s">
        <v>5522</v>
      </c>
      <c r="B255" s="56" t="s">
        <v>89</v>
      </c>
      <c r="C255" s="57">
        <v>42774</v>
      </c>
      <c r="D255" s="56" t="s">
        <v>1027</v>
      </c>
      <c r="E255" s="169" t="s">
        <v>112</v>
      </c>
      <c r="F255" s="180" t="s">
        <v>106</v>
      </c>
      <c r="G255" s="168" t="s">
        <v>113</v>
      </c>
      <c r="H255" s="169" t="s">
        <v>112</v>
      </c>
      <c r="I255" s="181">
        <f t="shared" si="0"/>
        <v>42804</v>
      </c>
      <c r="J255" s="56" t="s">
        <v>18</v>
      </c>
      <c r="K255" s="169" t="s">
        <v>18</v>
      </c>
      <c r="L255" s="171" t="s">
        <v>5523</v>
      </c>
      <c r="M255" s="56" t="s">
        <v>5524</v>
      </c>
      <c r="N255" s="56" t="s">
        <v>271</v>
      </c>
      <c r="O255" s="56" t="s">
        <v>5525</v>
      </c>
      <c r="P255" s="172" t="s">
        <v>116</v>
      </c>
      <c r="Q255" s="182"/>
      <c r="R255" s="61"/>
      <c r="S255" s="61"/>
      <c r="T255" s="61"/>
      <c r="U255" s="66"/>
      <c r="V255" s="61"/>
      <c r="W255" s="61"/>
      <c r="X255" s="66"/>
      <c r="Y255" s="57">
        <v>43073</v>
      </c>
      <c r="Z255" s="75"/>
      <c r="AA255" s="95"/>
      <c r="AB255" s="183"/>
      <c r="AC255" s="175"/>
      <c r="AD255" s="176"/>
      <c r="AE255" s="67" t="str">
        <f t="shared" si="1"/>
        <v>Feb</v>
      </c>
      <c r="AF255" s="68" t="str">
        <f t="shared" si="2"/>
        <v>Dec</v>
      </c>
      <c r="AG255" s="177">
        <f t="shared" si="3"/>
        <v>299</v>
      </c>
      <c r="AH255" s="178">
        <v>42804</v>
      </c>
      <c r="AI255" s="105">
        <f ca="1"/>
        <v>-1185</v>
      </c>
      <c r="AJ255" s="105" t="str">
        <v>2017</v>
      </c>
      <c r="AK255" s="178">
        <f t="shared" si="4"/>
        <v>42784</v>
      </c>
    </row>
    <row r="256" spans="1:37" ht="14.4">
      <c r="A256" s="179" t="s">
        <v>5526</v>
      </c>
      <c r="B256" s="56" t="s">
        <v>89</v>
      </c>
      <c r="C256" s="57">
        <v>42773</v>
      </c>
      <c r="D256" s="56" t="s">
        <v>1027</v>
      </c>
      <c r="E256" s="169" t="s">
        <v>112</v>
      </c>
      <c r="F256" s="180" t="s">
        <v>106</v>
      </c>
      <c r="G256" s="168" t="s">
        <v>113</v>
      </c>
      <c r="H256" s="169" t="s">
        <v>112</v>
      </c>
      <c r="I256" s="181">
        <f t="shared" si="0"/>
        <v>42803</v>
      </c>
      <c r="J256" s="56" t="s">
        <v>18</v>
      </c>
      <c r="K256" s="169" t="s">
        <v>14</v>
      </c>
      <c r="L256" s="171" t="s">
        <v>5527</v>
      </c>
      <c r="M256" s="56" t="s">
        <v>5528</v>
      </c>
      <c r="N256" s="56" t="s">
        <v>20</v>
      </c>
      <c r="O256" s="56" t="s">
        <v>5529</v>
      </c>
      <c r="P256" s="172" t="s">
        <v>116</v>
      </c>
      <c r="Q256" s="173">
        <v>42776</v>
      </c>
      <c r="R256" s="61"/>
      <c r="S256" s="61"/>
      <c r="T256" s="61"/>
      <c r="U256" s="66"/>
      <c r="V256" s="61"/>
      <c r="W256" s="61"/>
      <c r="X256" s="66"/>
      <c r="Y256" s="57">
        <v>43073</v>
      </c>
      <c r="Z256" s="75"/>
      <c r="AA256" s="64" t="s">
        <v>5530</v>
      </c>
      <c r="AB256" s="183"/>
      <c r="AC256" s="175"/>
      <c r="AD256" s="175"/>
      <c r="AE256" s="67" t="str">
        <f t="shared" si="1"/>
        <v>Feb</v>
      </c>
      <c r="AF256" s="68" t="str">
        <f t="shared" si="2"/>
        <v>Dec</v>
      </c>
      <c r="AG256" s="177">
        <f t="shared" si="3"/>
        <v>300</v>
      </c>
      <c r="AH256" s="178">
        <v>42803</v>
      </c>
      <c r="AI256" s="105">
        <f ca="1"/>
        <v>-1186</v>
      </c>
      <c r="AJ256" s="105" t="str">
        <v>2017</v>
      </c>
      <c r="AK256" s="178">
        <f t="shared" si="4"/>
        <v>42783</v>
      </c>
    </row>
    <row r="257" spans="1:37" ht="14.4">
      <c r="A257" s="179" t="s">
        <v>5531</v>
      </c>
      <c r="B257" s="56" t="s">
        <v>89</v>
      </c>
      <c r="C257" s="57">
        <v>42774</v>
      </c>
      <c r="D257" s="56" t="s">
        <v>90</v>
      </c>
      <c r="E257" s="169" t="s">
        <v>91</v>
      </c>
      <c r="F257" s="180" t="s">
        <v>214</v>
      </c>
      <c r="G257" s="168" t="s">
        <v>3693</v>
      </c>
      <c r="H257" s="169" t="s">
        <v>3694</v>
      </c>
      <c r="I257" s="181">
        <f t="shared" si="0"/>
        <v>42804</v>
      </c>
      <c r="J257" s="56" t="s">
        <v>18</v>
      </c>
      <c r="K257" s="169" t="s">
        <v>14</v>
      </c>
      <c r="L257" s="171" t="s">
        <v>5532</v>
      </c>
      <c r="M257" s="56" t="s">
        <v>5533</v>
      </c>
      <c r="N257" s="56" t="s">
        <v>355</v>
      </c>
      <c r="O257" s="56" t="s">
        <v>5534</v>
      </c>
      <c r="P257" s="172" t="s">
        <v>96</v>
      </c>
      <c r="Q257" s="182"/>
      <c r="R257" s="61"/>
      <c r="S257" s="61"/>
      <c r="T257" s="61"/>
      <c r="U257" s="66"/>
      <c r="V257" s="61"/>
      <c r="W257" s="61"/>
      <c r="X257" s="56" t="s">
        <v>18</v>
      </c>
      <c r="Y257" s="57">
        <v>43073</v>
      </c>
      <c r="Z257" s="75"/>
      <c r="AA257" s="200" t="s">
        <v>5535</v>
      </c>
      <c r="AB257" s="174" t="s">
        <v>3709</v>
      </c>
      <c r="AC257" s="175"/>
      <c r="AD257" s="176"/>
      <c r="AE257" s="67" t="str">
        <f t="shared" si="1"/>
        <v>Feb</v>
      </c>
      <c r="AF257" s="68" t="str">
        <f t="shared" si="2"/>
        <v>Dec</v>
      </c>
      <c r="AG257" s="177">
        <f t="shared" si="3"/>
        <v>299</v>
      </c>
      <c r="AH257" s="178">
        <v>42804</v>
      </c>
      <c r="AI257" s="105">
        <f ca="1"/>
        <v>-1185</v>
      </c>
      <c r="AJ257" s="105" t="str">
        <v>2017</v>
      </c>
      <c r="AK257" s="178">
        <f t="shared" si="4"/>
        <v>42784</v>
      </c>
    </row>
    <row r="258" spans="1:37" ht="14.4">
      <c r="A258" s="179" t="s">
        <v>5536</v>
      </c>
      <c r="B258" s="56" t="s">
        <v>89</v>
      </c>
      <c r="C258" s="57">
        <v>42768</v>
      </c>
      <c r="D258" s="56" t="s">
        <v>1027</v>
      </c>
      <c r="E258" s="169" t="s">
        <v>30</v>
      </c>
      <c r="F258" s="180" t="s">
        <v>106</v>
      </c>
      <c r="G258" s="168" t="s">
        <v>107</v>
      </c>
      <c r="H258" s="169" t="s">
        <v>30</v>
      </c>
      <c r="I258" s="181">
        <f t="shared" si="0"/>
        <v>42798</v>
      </c>
      <c r="J258" s="61"/>
      <c r="K258" s="184"/>
      <c r="L258" s="171" t="s">
        <v>302</v>
      </c>
      <c r="M258" s="56" t="s">
        <v>5537</v>
      </c>
      <c r="N258" s="56" t="s">
        <v>1143</v>
      </c>
      <c r="O258" s="56" t="s">
        <v>5538</v>
      </c>
      <c r="P258" s="172" t="s">
        <v>17</v>
      </c>
      <c r="Q258" s="182"/>
      <c r="R258" s="61"/>
      <c r="S258" s="61"/>
      <c r="T258" s="61"/>
      <c r="U258" s="66"/>
      <c r="V258" s="61"/>
      <c r="W258" s="61"/>
      <c r="X258" s="56" t="s">
        <v>18</v>
      </c>
      <c r="Y258" s="57">
        <v>43073</v>
      </c>
      <c r="Z258" s="75"/>
      <c r="AA258" s="64" t="s">
        <v>5539</v>
      </c>
      <c r="AB258" s="183"/>
      <c r="AC258" s="175"/>
      <c r="AD258" s="176"/>
      <c r="AE258" s="67" t="str">
        <f t="shared" si="1"/>
        <v>Feb</v>
      </c>
      <c r="AF258" s="68" t="str">
        <f t="shared" si="2"/>
        <v>Dec</v>
      </c>
      <c r="AG258" s="177">
        <f t="shared" si="3"/>
        <v>305</v>
      </c>
      <c r="AH258" s="178">
        <v>42798</v>
      </c>
      <c r="AI258" s="105">
        <f ca="1"/>
        <v>-1191</v>
      </c>
      <c r="AJ258" s="105" t="str">
        <v>2017</v>
      </c>
      <c r="AK258" s="178">
        <f t="shared" si="4"/>
        <v>42778</v>
      </c>
    </row>
    <row r="259" spans="1:37" ht="14.4">
      <c r="A259" s="179" t="s">
        <v>5540</v>
      </c>
      <c r="B259" s="56" t="s">
        <v>89</v>
      </c>
      <c r="C259" s="57">
        <v>42773</v>
      </c>
      <c r="D259" s="56" t="s">
        <v>1027</v>
      </c>
      <c r="E259" s="169" t="s">
        <v>30</v>
      </c>
      <c r="F259" s="180" t="s">
        <v>106</v>
      </c>
      <c r="G259" s="168" t="s">
        <v>107</v>
      </c>
      <c r="H259" s="169" t="s">
        <v>30</v>
      </c>
      <c r="I259" s="181">
        <f t="shared" si="0"/>
        <v>42803</v>
      </c>
      <c r="J259" s="61"/>
      <c r="K259" s="184"/>
      <c r="L259" s="171" t="s">
        <v>302</v>
      </c>
      <c r="M259" s="61"/>
      <c r="N259" s="56" t="s">
        <v>20</v>
      </c>
      <c r="O259" s="56" t="s">
        <v>5541</v>
      </c>
      <c r="P259" s="172" t="s">
        <v>17</v>
      </c>
      <c r="Q259" s="182"/>
      <c r="R259" s="61"/>
      <c r="S259" s="61"/>
      <c r="T259" s="61"/>
      <c r="U259" s="66"/>
      <c r="V259" s="61"/>
      <c r="W259" s="61"/>
      <c r="X259" s="56" t="s">
        <v>18</v>
      </c>
      <c r="Y259" s="57">
        <v>43073</v>
      </c>
      <c r="Z259" s="75"/>
      <c r="AA259" s="64" t="s">
        <v>5539</v>
      </c>
      <c r="AB259" s="183"/>
      <c r="AC259" s="175"/>
      <c r="AD259" s="176"/>
      <c r="AE259" s="67" t="str">
        <f t="shared" si="1"/>
        <v>Feb</v>
      </c>
      <c r="AF259" s="68" t="str">
        <f t="shared" si="2"/>
        <v>Dec</v>
      </c>
      <c r="AG259" s="177">
        <f t="shared" si="3"/>
        <v>300</v>
      </c>
      <c r="AH259" s="178">
        <v>42803</v>
      </c>
      <c r="AI259" s="105">
        <f ca="1"/>
        <v>-1186</v>
      </c>
      <c r="AJ259" s="105" t="str">
        <v>2017</v>
      </c>
      <c r="AK259" s="178">
        <f t="shared" si="4"/>
        <v>42783</v>
      </c>
    </row>
    <row r="260" spans="1:37" ht="14.4">
      <c r="A260" s="179" t="s">
        <v>5542</v>
      </c>
      <c r="B260" s="56" t="s">
        <v>89</v>
      </c>
      <c r="C260" s="57">
        <v>42768</v>
      </c>
      <c r="D260" s="56" t="s">
        <v>1027</v>
      </c>
      <c r="E260" s="169" t="s">
        <v>30</v>
      </c>
      <c r="F260" s="180" t="s">
        <v>106</v>
      </c>
      <c r="G260" s="168" t="s">
        <v>107</v>
      </c>
      <c r="H260" s="169" t="s">
        <v>30</v>
      </c>
      <c r="I260" s="181">
        <f t="shared" si="0"/>
        <v>42798</v>
      </c>
      <c r="J260" s="61"/>
      <c r="K260" s="184"/>
      <c r="L260" s="171" t="s">
        <v>302</v>
      </c>
      <c r="M260" s="61"/>
      <c r="N260" s="56" t="s">
        <v>143</v>
      </c>
      <c r="O260" s="56" t="s">
        <v>5543</v>
      </c>
      <c r="P260" s="172" t="s">
        <v>21</v>
      </c>
      <c r="Q260" s="182"/>
      <c r="R260" s="61"/>
      <c r="S260" s="61"/>
      <c r="T260" s="61"/>
      <c r="U260" s="66"/>
      <c r="V260" s="61"/>
      <c r="W260" s="61"/>
      <c r="X260" s="56" t="s">
        <v>18</v>
      </c>
      <c r="Y260" s="57">
        <v>43073</v>
      </c>
      <c r="Z260" s="63">
        <v>1</v>
      </c>
      <c r="AA260" s="197"/>
      <c r="AB260" s="183"/>
      <c r="AC260" s="175"/>
      <c r="AD260" s="176"/>
      <c r="AE260" s="67" t="str">
        <f t="shared" si="1"/>
        <v>Feb</v>
      </c>
      <c r="AF260" s="68" t="str">
        <f t="shared" si="2"/>
        <v>Dec</v>
      </c>
      <c r="AG260" s="177">
        <f t="shared" si="3"/>
        <v>305</v>
      </c>
      <c r="AH260" s="178">
        <v>42798</v>
      </c>
      <c r="AI260" s="105">
        <f ca="1"/>
        <v>-1191</v>
      </c>
      <c r="AJ260" s="105" t="str">
        <v>2017</v>
      </c>
      <c r="AK260" s="178">
        <f t="shared" si="4"/>
        <v>42778</v>
      </c>
    </row>
    <row r="261" spans="1:37" ht="14.4">
      <c r="A261" s="179" t="s">
        <v>5544</v>
      </c>
      <c r="B261" s="56" t="s">
        <v>89</v>
      </c>
      <c r="C261" s="57">
        <v>42775</v>
      </c>
      <c r="D261" s="56" t="s">
        <v>131</v>
      </c>
      <c r="E261" s="169" t="s">
        <v>30</v>
      </c>
      <c r="F261" s="180" t="s">
        <v>106</v>
      </c>
      <c r="G261" s="168" t="s">
        <v>107</v>
      </c>
      <c r="H261" s="169" t="s">
        <v>30</v>
      </c>
      <c r="I261" s="181">
        <f t="shared" si="0"/>
        <v>42805</v>
      </c>
      <c r="J261" s="61"/>
      <c r="K261" s="184"/>
      <c r="L261" s="171" t="s">
        <v>5545</v>
      </c>
      <c r="M261" s="61"/>
      <c r="N261" s="61"/>
      <c r="O261" s="61"/>
      <c r="P261" s="172" t="s">
        <v>96</v>
      </c>
      <c r="Q261" s="182"/>
      <c r="R261" s="61"/>
      <c r="S261" s="61"/>
      <c r="T261" s="61"/>
      <c r="U261" s="66"/>
      <c r="V261" s="61"/>
      <c r="W261" s="61"/>
      <c r="X261" s="56" t="s">
        <v>14</v>
      </c>
      <c r="Y261" s="57">
        <v>43073</v>
      </c>
      <c r="Z261" s="75"/>
      <c r="AA261" s="64" t="s">
        <v>537</v>
      </c>
      <c r="AB261" s="183"/>
      <c r="AC261" s="175"/>
      <c r="AD261" s="176"/>
      <c r="AE261" s="67" t="str">
        <f t="shared" si="1"/>
        <v>Feb</v>
      </c>
      <c r="AF261" s="68" t="str">
        <f t="shared" si="2"/>
        <v>Dec</v>
      </c>
      <c r="AG261" s="177">
        <f t="shared" si="3"/>
        <v>298</v>
      </c>
      <c r="AH261" s="178">
        <v>42805</v>
      </c>
      <c r="AI261" s="105">
        <f ca="1"/>
        <v>-1184</v>
      </c>
      <c r="AJ261" s="105" t="str">
        <v>2017</v>
      </c>
      <c r="AK261" s="178">
        <f t="shared" si="4"/>
        <v>42785</v>
      </c>
    </row>
    <row r="262" spans="1:37" ht="14.4">
      <c r="A262" s="179" t="s">
        <v>5565</v>
      </c>
      <c r="B262" s="56" t="s">
        <v>89</v>
      </c>
      <c r="C262" s="57">
        <v>42774</v>
      </c>
      <c r="D262" s="56" t="s">
        <v>131</v>
      </c>
      <c r="E262" s="169" t="s">
        <v>30</v>
      </c>
      <c r="F262" s="180" t="s">
        <v>106</v>
      </c>
      <c r="G262" s="168" t="s">
        <v>107</v>
      </c>
      <c r="H262" s="169" t="s">
        <v>30</v>
      </c>
      <c r="I262" s="181">
        <f t="shared" si="0"/>
        <v>42804</v>
      </c>
      <c r="J262" s="61"/>
      <c r="K262" s="184"/>
      <c r="L262" s="171" t="s">
        <v>5566</v>
      </c>
      <c r="M262" s="56" t="s">
        <v>5567</v>
      </c>
      <c r="N262" s="56" t="s">
        <v>132</v>
      </c>
      <c r="O262" s="56" t="s">
        <v>5570</v>
      </c>
      <c r="P262" s="172" t="s">
        <v>28</v>
      </c>
      <c r="Q262" s="182"/>
      <c r="R262" s="61"/>
      <c r="S262" s="61"/>
      <c r="T262" s="61"/>
      <c r="U262" s="66"/>
      <c r="V262" s="61"/>
      <c r="W262" s="61"/>
      <c r="X262" s="56" t="s">
        <v>14</v>
      </c>
      <c r="Y262" s="57">
        <v>43073</v>
      </c>
      <c r="Z262" s="63">
        <v>1</v>
      </c>
      <c r="AA262" s="64" t="s">
        <v>5572</v>
      </c>
      <c r="AB262" s="183"/>
      <c r="AC262" s="175"/>
      <c r="AD262" s="176"/>
      <c r="AE262" s="67" t="str">
        <f t="shared" si="1"/>
        <v>Feb</v>
      </c>
      <c r="AF262" s="68" t="str">
        <f t="shared" si="2"/>
        <v>Dec</v>
      </c>
      <c r="AG262" s="177">
        <f t="shared" si="3"/>
        <v>299</v>
      </c>
      <c r="AH262" s="178">
        <v>42804</v>
      </c>
      <c r="AI262" s="105">
        <f ca="1"/>
        <v>-1185</v>
      </c>
      <c r="AJ262" s="105" t="str">
        <v>2017</v>
      </c>
      <c r="AK262" s="178">
        <f t="shared" si="4"/>
        <v>42784</v>
      </c>
    </row>
    <row r="263" spans="1:37" ht="14.4">
      <c r="A263" s="179" t="s">
        <v>5574</v>
      </c>
      <c r="B263" s="56" t="s">
        <v>89</v>
      </c>
      <c r="C263" s="57">
        <v>42775</v>
      </c>
      <c r="D263" s="56" t="s">
        <v>131</v>
      </c>
      <c r="E263" s="169" t="s">
        <v>140</v>
      </c>
      <c r="F263" s="180" t="s">
        <v>106</v>
      </c>
      <c r="G263" s="168" t="s">
        <v>107</v>
      </c>
      <c r="H263" s="169" t="s">
        <v>140</v>
      </c>
      <c r="I263" s="181">
        <f t="shared" si="0"/>
        <v>42805</v>
      </c>
      <c r="J263" s="61"/>
      <c r="K263" s="184"/>
      <c r="L263" s="171" t="s">
        <v>5576</v>
      </c>
      <c r="M263" s="56" t="s">
        <v>5578</v>
      </c>
      <c r="N263" s="56" t="s">
        <v>189</v>
      </c>
      <c r="O263" s="61"/>
      <c r="P263" s="172" t="s">
        <v>17</v>
      </c>
      <c r="Q263" s="182"/>
      <c r="R263" s="61"/>
      <c r="S263" s="61"/>
      <c r="T263" s="61"/>
      <c r="U263" s="66"/>
      <c r="V263" s="61"/>
      <c r="W263" s="61"/>
      <c r="X263" s="56" t="s">
        <v>18</v>
      </c>
      <c r="Y263" s="57">
        <v>43073</v>
      </c>
      <c r="Z263" s="75"/>
      <c r="AA263" s="64" t="s">
        <v>5580</v>
      </c>
      <c r="AB263" s="183"/>
      <c r="AC263" s="175"/>
      <c r="AD263" s="176"/>
      <c r="AE263" s="67" t="str">
        <f t="shared" si="1"/>
        <v>Feb</v>
      </c>
      <c r="AF263" s="68" t="str">
        <f t="shared" si="2"/>
        <v>Dec</v>
      </c>
      <c r="AG263" s="177">
        <f t="shared" si="3"/>
        <v>298</v>
      </c>
      <c r="AH263" s="178">
        <v>42805</v>
      </c>
      <c r="AI263" s="105">
        <f ca="1"/>
        <v>-1184</v>
      </c>
      <c r="AJ263" s="105" t="str">
        <v>2017</v>
      </c>
      <c r="AK263" s="178">
        <f t="shared" si="4"/>
        <v>42785</v>
      </c>
    </row>
    <row r="264" spans="1:37" ht="14.4">
      <c r="A264" s="179" t="s">
        <v>5638</v>
      </c>
      <c r="B264" s="56" t="s">
        <v>89</v>
      </c>
      <c r="C264" s="57">
        <v>42775</v>
      </c>
      <c r="D264" s="56" t="s">
        <v>90</v>
      </c>
      <c r="E264" s="169" t="s">
        <v>140</v>
      </c>
      <c r="F264" s="180" t="s">
        <v>106</v>
      </c>
      <c r="G264" s="168" t="s">
        <v>107</v>
      </c>
      <c r="H264" s="169" t="s">
        <v>140</v>
      </c>
      <c r="I264" s="181">
        <f t="shared" si="0"/>
        <v>42805</v>
      </c>
      <c r="J264" s="61"/>
      <c r="K264" s="184"/>
      <c r="L264" s="171" t="s">
        <v>5640</v>
      </c>
      <c r="M264" s="56" t="s">
        <v>5641</v>
      </c>
      <c r="N264" s="56" t="s">
        <v>271</v>
      </c>
      <c r="O264" s="56" t="s">
        <v>5642</v>
      </c>
      <c r="P264" s="172" t="s">
        <v>28</v>
      </c>
      <c r="Q264" s="182"/>
      <c r="R264" s="61"/>
      <c r="S264" s="61"/>
      <c r="T264" s="61"/>
      <c r="U264" s="66"/>
      <c r="V264" s="61"/>
      <c r="W264" s="61"/>
      <c r="X264" s="56" t="s">
        <v>14</v>
      </c>
      <c r="Y264" s="57">
        <v>43073</v>
      </c>
      <c r="Z264" s="75"/>
      <c r="AA264" s="64" t="s">
        <v>5646</v>
      </c>
      <c r="AB264" s="183"/>
      <c r="AC264" s="175"/>
      <c r="AD264" s="175"/>
      <c r="AE264" s="67" t="str">
        <f t="shared" si="1"/>
        <v>Feb</v>
      </c>
      <c r="AF264" s="68" t="str">
        <f t="shared" si="2"/>
        <v>Dec</v>
      </c>
      <c r="AG264" s="177">
        <f t="shared" si="3"/>
        <v>298</v>
      </c>
      <c r="AH264" s="178">
        <v>42805</v>
      </c>
      <c r="AI264" s="105">
        <f ca="1"/>
        <v>-1184</v>
      </c>
      <c r="AJ264" s="105" t="str">
        <v>2017</v>
      </c>
      <c r="AK264" s="178">
        <f t="shared" si="4"/>
        <v>42785</v>
      </c>
    </row>
    <row r="265" spans="1:37" ht="14.4">
      <c r="A265" s="179" t="s">
        <v>5647</v>
      </c>
      <c r="B265" s="56" t="s">
        <v>89</v>
      </c>
      <c r="C265" s="57">
        <v>42775</v>
      </c>
      <c r="D265" s="56" t="s">
        <v>90</v>
      </c>
      <c r="E265" s="169" t="s">
        <v>140</v>
      </c>
      <c r="F265" s="180" t="s">
        <v>106</v>
      </c>
      <c r="G265" s="168" t="s">
        <v>107</v>
      </c>
      <c r="H265" s="169" t="s">
        <v>140</v>
      </c>
      <c r="I265" s="181">
        <f t="shared" si="0"/>
        <v>42805</v>
      </c>
      <c r="J265" s="61"/>
      <c r="K265" s="184"/>
      <c r="L265" s="171" t="s">
        <v>4765</v>
      </c>
      <c r="M265" s="65" t="s">
        <v>5649</v>
      </c>
      <c r="N265" s="56" t="s">
        <v>44</v>
      </c>
      <c r="O265" s="56" t="s">
        <v>5650</v>
      </c>
      <c r="P265" s="172" t="s">
        <v>17</v>
      </c>
      <c r="Q265" s="182"/>
      <c r="R265" s="61"/>
      <c r="S265" s="61"/>
      <c r="T265" s="61"/>
      <c r="U265" s="66"/>
      <c r="V265" s="61"/>
      <c r="W265" s="61"/>
      <c r="X265" s="56" t="s">
        <v>18</v>
      </c>
      <c r="Y265" s="57">
        <v>43073</v>
      </c>
      <c r="Z265" s="75"/>
      <c r="AA265" s="64" t="s">
        <v>5580</v>
      </c>
      <c r="AB265" s="183"/>
      <c r="AC265" s="175"/>
      <c r="AD265" s="175"/>
      <c r="AE265" s="67" t="str">
        <f t="shared" si="1"/>
        <v>Feb</v>
      </c>
      <c r="AF265" s="68" t="str">
        <f t="shared" si="2"/>
        <v>Dec</v>
      </c>
      <c r="AG265" s="177">
        <f t="shared" si="3"/>
        <v>298</v>
      </c>
      <c r="AH265" s="178">
        <v>42805</v>
      </c>
      <c r="AI265" s="105">
        <f ca="1"/>
        <v>-1184</v>
      </c>
      <c r="AJ265" s="105" t="str">
        <v>2017</v>
      </c>
      <c r="AK265" s="178">
        <f t="shared" si="4"/>
        <v>42785</v>
      </c>
    </row>
    <row r="266" spans="1:37" ht="14.4">
      <c r="A266" s="179" t="s">
        <v>5656</v>
      </c>
      <c r="B266" s="56" t="s">
        <v>89</v>
      </c>
      <c r="C266" s="57">
        <v>42775</v>
      </c>
      <c r="D266" s="56" t="s">
        <v>90</v>
      </c>
      <c r="E266" s="169" t="s">
        <v>140</v>
      </c>
      <c r="F266" s="180" t="s">
        <v>106</v>
      </c>
      <c r="G266" s="168" t="s">
        <v>107</v>
      </c>
      <c r="H266" s="169" t="s">
        <v>140</v>
      </c>
      <c r="I266" s="181">
        <f t="shared" si="0"/>
        <v>42805</v>
      </c>
      <c r="J266" s="61"/>
      <c r="K266" s="184"/>
      <c r="L266" s="171" t="s">
        <v>5659</v>
      </c>
      <c r="M266" s="56" t="s">
        <v>5660</v>
      </c>
      <c r="N266" s="61"/>
      <c r="O266" s="61"/>
      <c r="P266" s="185"/>
      <c r="Q266" s="182"/>
      <c r="R266" s="61"/>
      <c r="S266" s="61"/>
      <c r="T266" s="61"/>
      <c r="U266" s="66"/>
      <c r="V266" s="61"/>
      <c r="W266" s="61"/>
      <c r="X266" s="56" t="s">
        <v>14</v>
      </c>
      <c r="Y266" s="57">
        <v>43073</v>
      </c>
      <c r="Z266" s="75"/>
      <c r="AA266" s="64" t="s">
        <v>3956</v>
      </c>
      <c r="AB266" s="183"/>
      <c r="AC266" s="175"/>
      <c r="AD266" s="175"/>
      <c r="AE266" s="67" t="str">
        <f t="shared" si="1"/>
        <v>Feb</v>
      </c>
      <c r="AF266" s="68" t="str">
        <f t="shared" si="2"/>
        <v>Dec</v>
      </c>
      <c r="AG266" s="177">
        <f t="shared" si="3"/>
        <v>298</v>
      </c>
      <c r="AH266" s="178">
        <v>42805</v>
      </c>
      <c r="AI266" s="105">
        <f ca="1"/>
        <v>-1184</v>
      </c>
      <c r="AJ266" s="105" t="str">
        <v>2017</v>
      </c>
      <c r="AK266" s="178">
        <f t="shared" si="4"/>
        <v>42785</v>
      </c>
    </row>
    <row r="267" spans="1:37" ht="14.4">
      <c r="A267" s="179" t="s">
        <v>5671</v>
      </c>
      <c r="B267" s="56" t="s">
        <v>89</v>
      </c>
      <c r="C267" s="57">
        <v>42775</v>
      </c>
      <c r="D267" s="56" t="s">
        <v>90</v>
      </c>
      <c r="E267" s="169" t="s">
        <v>140</v>
      </c>
      <c r="F267" s="180" t="s">
        <v>106</v>
      </c>
      <c r="G267" s="168" t="s">
        <v>107</v>
      </c>
      <c r="H267" s="169" t="s">
        <v>140</v>
      </c>
      <c r="I267" s="181">
        <f t="shared" si="0"/>
        <v>42805</v>
      </c>
      <c r="J267" s="61"/>
      <c r="K267" s="184"/>
      <c r="L267" s="171" t="s">
        <v>5675</v>
      </c>
      <c r="M267" s="56" t="s">
        <v>5675</v>
      </c>
      <c r="N267" s="56" t="s">
        <v>44</v>
      </c>
      <c r="O267" s="56" t="s">
        <v>5676</v>
      </c>
      <c r="P267" s="172" t="s">
        <v>133</v>
      </c>
      <c r="Q267" s="182"/>
      <c r="R267" s="61"/>
      <c r="S267" s="61"/>
      <c r="T267" s="61"/>
      <c r="U267" s="66"/>
      <c r="V267" s="61"/>
      <c r="W267" s="61"/>
      <c r="X267" s="56" t="s">
        <v>18</v>
      </c>
      <c r="Y267" s="57">
        <v>43073</v>
      </c>
      <c r="Z267" s="75"/>
      <c r="AA267" s="64" t="s">
        <v>5677</v>
      </c>
      <c r="AB267" s="183"/>
      <c r="AC267" s="175"/>
      <c r="AD267" s="176"/>
      <c r="AE267" s="67" t="str">
        <f t="shared" si="1"/>
        <v>Feb</v>
      </c>
      <c r="AF267" s="68" t="str">
        <f t="shared" si="2"/>
        <v>Dec</v>
      </c>
      <c r="AG267" s="177">
        <f t="shared" si="3"/>
        <v>298</v>
      </c>
      <c r="AH267" s="178">
        <v>42805</v>
      </c>
      <c r="AI267" s="105">
        <f ca="1"/>
        <v>-1184</v>
      </c>
      <c r="AJ267" s="105" t="str">
        <v>2017</v>
      </c>
      <c r="AK267" s="178">
        <f t="shared" si="4"/>
        <v>42785</v>
      </c>
    </row>
    <row r="268" spans="1:37" ht="14.4">
      <c r="A268" s="179" t="s">
        <v>5679</v>
      </c>
      <c r="B268" s="56" t="s">
        <v>89</v>
      </c>
      <c r="C268" s="57">
        <v>42775</v>
      </c>
      <c r="D268" s="56" t="s">
        <v>1027</v>
      </c>
      <c r="E268" s="169" t="s">
        <v>140</v>
      </c>
      <c r="F268" s="180" t="s">
        <v>106</v>
      </c>
      <c r="G268" s="168" t="s">
        <v>107</v>
      </c>
      <c r="H268" s="169" t="s">
        <v>140</v>
      </c>
      <c r="I268" s="181">
        <f t="shared" si="0"/>
        <v>42805</v>
      </c>
      <c r="J268" s="61"/>
      <c r="K268" s="184"/>
      <c r="L268" s="171" t="s">
        <v>5680</v>
      </c>
      <c r="M268" s="56" t="s">
        <v>4164</v>
      </c>
      <c r="N268" s="56" t="s">
        <v>44</v>
      </c>
      <c r="O268" s="56" t="s">
        <v>4165</v>
      </c>
      <c r="P268" s="172" t="s">
        <v>17</v>
      </c>
      <c r="Q268" s="182"/>
      <c r="R268" s="61"/>
      <c r="S268" s="61"/>
      <c r="T268" s="61"/>
      <c r="U268" s="66"/>
      <c r="V268" s="61"/>
      <c r="W268" s="56" t="s">
        <v>200</v>
      </c>
      <c r="X268" s="56" t="s">
        <v>14</v>
      </c>
      <c r="Y268" s="57">
        <v>43073</v>
      </c>
      <c r="Z268" s="75"/>
      <c r="AA268" s="64" t="s">
        <v>5682</v>
      </c>
      <c r="AB268" s="183"/>
      <c r="AC268" s="175"/>
      <c r="AD268" s="176"/>
      <c r="AE268" s="67" t="str">
        <f t="shared" si="1"/>
        <v>Feb</v>
      </c>
      <c r="AF268" s="68" t="str">
        <f t="shared" si="2"/>
        <v>Dec</v>
      </c>
      <c r="AG268" s="177">
        <f t="shared" si="3"/>
        <v>298</v>
      </c>
      <c r="AH268" s="178">
        <v>42805</v>
      </c>
      <c r="AI268" s="105">
        <f ca="1"/>
        <v>-1184</v>
      </c>
      <c r="AJ268" s="105" t="str">
        <v>2017</v>
      </c>
      <c r="AK268" s="178">
        <f t="shared" si="4"/>
        <v>42785</v>
      </c>
    </row>
    <row r="269" spans="1:37" ht="14.4">
      <c r="A269" s="179" t="s">
        <v>5683</v>
      </c>
      <c r="B269" s="56" t="s">
        <v>89</v>
      </c>
      <c r="C269" s="57">
        <v>42775</v>
      </c>
      <c r="D269" s="56" t="s">
        <v>90</v>
      </c>
      <c r="E269" s="169" t="s">
        <v>129</v>
      </c>
      <c r="F269" s="180" t="s">
        <v>214</v>
      </c>
      <c r="G269" s="168" t="s">
        <v>5684</v>
      </c>
      <c r="H269" s="169" t="s">
        <v>5685</v>
      </c>
      <c r="I269" s="170">
        <f t="shared" si="0"/>
        <v>42805</v>
      </c>
      <c r="J269" s="56" t="s">
        <v>18</v>
      </c>
      <c r="K269" s="169" t="s">
        <v>14</v>
      </c>
      <c r="L269" s="171" t="s">
        <v>5686</v>
      </c>
      <c r="M269" s="56" t="s">
        <v>108</v>
      </c>
      <c r="N269" s="56" t="s">
        <v>13</v>
      </c>
      <c r="O269" s="56" t="s">
        <v>108</v>
      </c>
      <c r="P269" s="172" t="s">
        <v>96</v>
      </c>
      <c r="Q269" s="173"/>
      <c r="R269" s="56" t="s">
        <v>108</v>
      </c>
      <c r="S269" s="56"/>
      <c r="T269" s="56"/>
      <c r="U269" s="56" t="s">
        <v>108</v>
      </c>
      <c r="V269" s="56" t="s">
        <v>108</v>
      </c>
      <c r="W269" s="61"/>
      <c r="X269" s="56" t="s">
        <v>14</v>
      </c>
      <c r="Y269" s="57">
        <v>43073</v>
      </c>
      <c r="Z269" s="63" t="s">
        <v>108</v>
      </c>
      <c r="AA269" s="64" t="s">
        <v>5687</v>
      </c>
      <c r="AB269" s="174" t="s">
        <v>3872</v>
      </c>
      <c r="AC269" s="175"/>
      <c r="AD269" s="176"/>
      <c r="AE269" s="67" t="str">
        <f t="shared" si="1"/>
        <v>Feb</v>
      </c>
      <c r="AF269" s="68" t="str">
        <f t="shared" si="2"/>
        <v>Dec</v>
      </c>
      <c r="AG269" s="177">
        <f t="shared" si="3"/>
        <v>298</v>
      </c>
      <c r="AH269" s="178">
        <v>42805</v>
      </c>
      <c r="AI269" s="105">
        <f ca="1"/>
        <v>-1184</v>
      </c>
      <c r="AJ269" s="105" t="str">
        <v>2017</v>
      </c>
      <c r="AK269" s="178">
        <f t="shared" si="4"/>
        <v>42785</v>
      </c>
    </row>
    <row r="270" spans="1:37" ht="14.4">
      <c r="A270" s="179" t="s">
        <v>5688</v>
      </c>
      <c r="B270" s="56" t="s">
        <v>89</v>
      </c>
      <c r="C270" s="57">
        <v>42775</v>
      </c>
      <c r="D270" s="56" t="s">
        <v>1027</v>
      </c>
      <c r="E270" s="169" t="s">
        <v>129</v>
      </c>
      <c r="F270" s="180" t="s">
        <v>214</v>
      </c>
      <c r="G270" s="168" t="s">
        <v>5689</v>
      </c>
      <c r="H270" s="169" t="s">
        <v>5690</v>
      </c>
      <c r="I270" s="170">
        <f t="shared" si="0"/>
        <v>42805</v>
      </c>
      <c r="J270" s="56" t="s">
        <v>18</v>
      </c>
      <c r="K270" s="169" t="s">
        <v>18</v>
      </c>
      <c r="L270" s="171" t="s">
        <v>5691</v>
      </c>
      <c r="M270" s="56" t="s">
        <v>5692</v>
      </c>
      <c r="N270" s="56" t="s">
        <v>20</v>
      </c>
      <c r="O270" s="56" t="s">
        <v>5127</v>
      </c>
      <c r="P270" s="172" t="s">
        <v>96</v>
      </c>
      <c r="Q270" s="173"/>
      <c r="R270" s="56" t="s">
        <v>18</v>
      </c>
      <c r="S270" s="56"/>
      <c r="T270" s="56"/>
      <c r="U270" s="56" t="s">
        <v>108</v>
      </c>
      <c r="V270" s="56" t="s">
        <v>108</v>
      </c>
      <c r="W270" s="61"/>
      <c r="X270" s="56" t="s">
        <v>14</v>
      </c>
      <c r="Y270" s="57">
        <v>43073</v>
      </c>
      <c r="Z270" s="63" t="s">
        <v>108</v>
      </c>
      <c r="AA270" s="64" t="s">
        <v>5693</v>
      </c>
      <c r="AB270" s="174" t="s">
        <v>294</v>
      </c>
      <c r="AC270" s="175"/>
      <c r="AD270" s="175"/>
      <c r="AE270" s="67" t="str">
        <f t="shared" si="1"/>
        <v>Feb</v>
      </c>
      <c r="AF270" s="68" t="str">
        <f t="shared" si="2"/>
        <v>Dec</v>
      </c>
      <c r="AG270" s="177">
        <f t="shared" si="3"/>
        <v>298</v>
      </c>
      <c r="AH270" s="178">
        <v>42805</v>
      </c>
      <c r="AI270" s="105">
        <f ca="1"/>
        <v>-1184</v>
      </c>
      <c r="AJ270" s="105" t="str">
        <v>2017</v>
      </c>
      <c r="AK270" s="178">
        <f t="shared" si="4"/>
        <v>42785</v>
      </c>
    </row>
    <row r="271" spans="1:37" ht="14.4">
      <c r="A271" s="179" t="s">
        <v>5694</v>
      </c>
      <c r="B271" s="56" t="s">
        <v>89</v>
      </c>
      <c r="C271" s="57">
        <v>42776</v>
      </c>
      <c r="D271" s="56" t="s">
        <v>90</v>
      </c>
      <c r="E271" s="169" t="s">
        <v>3969</v>
      </c>
      <c r="F271" s="180" t="s">
        <v>214</v>
      </c>
      <c r="G271" s="168" t="s">
        <v>4260</v>
      </c>
      <c r="H271" s="169" t="s">
        <v>3969</v>
      </c>
      <c r="I271" s="181">
        <f t="shared" si="0"/>
        <v>42806</v>
      </c>
      <c r="J271" s="61"/>
      <c r="K271" s="184"/>
      <c r="L271" s="171" t="s">
        <v>5695</v>
      </c>
      <c r="M271" s="56" t="s">
        <v>556</v>
      </c>
      <c r="N271" s="56" t="s">
        <v>137</v>
      </c>
      <c r="O271" s="56" t="s">
        <v>5696</v>
      </c>
      <c r="P271" s="172" t="s">
        <v>96</v>
      </c>
      <c r="Q271" s="182"/>
      <c r="R271" s="61"/>
      <c r="S271" s="61"/>
      <c r="T271" s="61"/>
      <c r="U271" s="66"/>
      <c r="V271" s="61"/>
      <c r="W271" s="61"/>
      <c r="X271" s="56" t="s">
        <v>18</v>
      </c>
      <c r="Y271" s="57">
        <v>43073</v>
      </c>
      <c r="Z271" s="75"/>
      <c r="AA271" s="64" t="s">
        <v>5697</v>
      </c>
      <c r="AB271" s="183"/>
      <c r="AC271" s="175"/>
      <c r="AD271" s="175"/>
      <c r="AE271" s="67" t="str">
        <f t="shared" si="1"/>
        <v>Feb</v>
      </c>
      <c r="AF271" s="68" t="str">
        <f t="shared" si="2"/>
        <v>Dec</v>
      </c>
      <c r="AG271" s="177">
        <f t="shared" si="3"/>
        <v>297</v>
      </c>
      <c r="AH271" s="178">
        <v>42806</v>
      </c>
      <c r="AI271" s="105">
        <f ca="1"/>
        <v>-1183</v>
      </c>
      <c r="AJ271" s="105" t="str">
        <v>2017</v>
      </c>
      <c r="AK271" s="178">
        <f t="shared" si="4"/>
        <v>42786</v>
      </c>
    </row>
    <row r="272" spans="1:37" ht="14.4">
      <c r="A272" s="179" t="s">
        <v>5698</v>
      </c>
      <c r="B272" s="56" t="s">
        <v>89</v>
      </c>
      <c r="C272" s="57">
        <v>42776</v>
      </c>
      <c r="D272" s="56" t="s">
        <v>90</v>
      </c>
      <c r="E272" s="169" t="s">
        <v>3794</v>
      </c>
      <c r="F272" s="180" t="s">
        <v>214</v>
      </c>
      <c r="G272" s="168" t="s">
        <v>5689</v>
      </c>
      <c r="H272" s="169" t="s">
        <v>12</v>
      </c>
      <c r="I272" s="170">
        <f t="shared" si="0"/>
        <v>42806</v>
      </c>
      <c r="J272" s="56" t="s">
        <v>18</v>
      </c>
      <c r="K272" s="169" t="s">
        <v>18</v>
      </c>
      <c r="L272" s="171" t="s">
        <v>5125</v>
      </c>
      <c r="M272" s="56" t="s">
        <v>5699</v>
      </c>
      <c r="N272" s="56" t="s">
        <v>20</v>
      </c>
      <c r="O272" s="56" t="s">
        <v>5127</v>
      </c>
      <c r="P272" s="172" t="s">
        <v>17</v>
      </c>
      <c r="Q272" s="173"/>
      <c r="R272" s="56" t="s">
        <v>18</v>
      </c>
      <c r="S272" s="56"/>
      <c r="T272" s="56"/>
      <c r="U272" s="56" t="s">
        <v>108</v>
      </c>
      <c r="V272" s="56" t="s">
        <v>108</v>
      </c>
      <c r="W272" s="56" t="s">
        <v>200</v>
      </c>
      <c r="X272" s="56" t="s">
        <v>14</v>
      </c>
      <c r="Y272" s="57">
        <v>43073</v>
      </c>
      <c r="Z272" s="63" t="s">
        <v>108</v>
      </c>
      <c r="AA272" s="64" t="s">
        <v>5700</v>
      </c>
      <c r="AB272" s="183"/>
      <c r="AC272" s="175"/>
      <c r="AD272" s="175"/>
      <c r="AE272" s="67" t="str">
        <f t="shared" si="1"/>
        <v>Feb</v>
      </c>
      <c r="AF272" s="68" t="str">
        <f t="shared" si="2"/>
        <v>Dec</v>
      </c>
      <c r="AG272" s="177">
        <f t="shared" si="3"/>
        <v>297</v>
      </c>
      <c r="AH272" s="178">
        <v>42806</v>
      </c>
      <c r="AI272" s="105">
        <f ca="1"/>
        <v>-1183</v>
      </c>
      <c r="AJ272" s="105" t="str">
        <v>2017</v>
      </c>
      <c r="AK272" s="178">
        <f t="shared" si="4"/>
        <v>42786</v>
      </c>
    </row>
    <row r="273" spans="1:37" ht="14.4">
      <c r="A273" s="179" t="s">
        <v>5701</v>
      </c>
      <c r="B273" s="56" t="s">
        <v>89</v>
      </c>
      <c r="C273" s="57">
        <v>42776</v>
      </c>
      <c r="D273" s="56" t="s">
        <v>90</v>
      </c>
      <c r="E273" s="169" t="s">
        <v>30</v>
      </c>
      <c r="F273" s="180" t="s">
        <v>106</v>
      </c>
      <c r="G273" s="168" t="s">
        <v>107</v>
      </c>
      <c r="H273" s="169" t="s">
        <v>30</v>
      </c>
      <c r="I273" s="181">
        <f t="shared" si="0"/>
        <v>42806</v>
      </c>
      <c r="J273" s="61"/>
      <c r="K273" s="184"/>
      <c r="L273" s="171" t="s">
        <v>5702</v>
      </c>
      <c r="M273" s="61"/>
      <c r="N273" s="56" t="s">
        <v>95</v>
      </c>
      <c r="O273" s="56" t="s">
        <v>5703</v>
      </c>
      <c r="P273" s="172" t="s">
        <v>17</v>
      </c>
      <c r="Q273" s="182"/>
      <c r="R273" s="61"/>
      <c r="S273" s="61"/>
      <c r="T273" s="61"/>
      <c r="U273" s="66"/>
      <c r="V273" s="61"/>
      <c r="W273" s="61"/>
      <c r="X273" s="56" t="s">
        <v>18</v>
      </c>
      <c r="Y273" s="57">
        <v>43073</v>
      </c>
      <c r="Z273" s="75"/>
      <c r="AA273" s="64" t="s">
        <v>5539</v>
      </c>
      <c r="AB273" s="183"/>
      <c r="AC273" s="175"/>
      <c r="AD273" s="175"/>
      <c r="AE273" s="67" t="str">
        <f t="shared" si="1"/>
        <v>Feb</v>
      </c>
      <c r="AF273" s="68" t="str">
        <f t="shared" si="2"/>
        <v>Dec</v>
      </c>
      <c r="AG273" s="177">
        <f t="shared" si="3"/>
        <v>297</v>
      </c>
      <c r="AH273" s="178">
        <v>42806</v>
      </c>
      <c r="AI273" s="105">
        <f ca="1"/>
        <v>-1183</v>
      </c>
      <c r="AJ273" s="105" t="str">
        <v>2017</v>
      </c>
      <c r="AK273" s="178">
        <f t="shared" si="4"/>
        <v>42786</v>
      </c>
    </row>
    <row r="274" spans="1:37" ht="27.1" customHeight="1">
      <c r="A274" s="179" t="s">
        <v>5704</v>
      </c>
      <c r="B274" s="56" t="s">
        <v>89</v>
      </c>
      <c r="C274" s="57">
        <v>42773</v>
      </c>
      <c r="D274" s="56" t="s">
        <v>1027</v>
      </c>
      <c r="E274" s="169" t="s">
        <v>30</v>
      </c>
      <c r="F274" s="180" t="s">
        <v>106</v>
      </c>
      <c r="G274" s="168" t="s">
        <v>107</v>
      </c>
      <c r="H274" s="169" t="s">
        <v>30</v>
      </c>
      <c r="I274" s="181">
        <f t="shared" si="0"/>
        <v>42803</v>
      </c>
      <c r="J274" s="61"/>
      <c r="K274" s="184"/>
      <c r="L274" s="171" t="s">
        <v>5705</v>
      </c>
      <c r="M274" s="61"/>
      <c r="N274" s="61"/>
      <c r="O274" s="56" t="s">
        <v>5706</v>
      </c>
      <c r="P274" s="172" t="s">
        <v>17</v>
      </c>
      <c r="Q274" s="182"/>
      <c r="R274" s="61"/>
      <c r="S274" s="61"/>
      <c r="T274" s="61"/>
      <c r="U274" s="66"/>
      <c r="V274" s="61"/>
      <c r="W274" s="61"/>
      <c r="X274" s="56" t="s">
        <v>18</v>
      </c>
      <c r="Y274" s="57">
        <v>43073</v>
      </c>
      <c r="Z274" s="63">
        <v>1</v>
      </c>
      <c r="AA274" s="60" t="s">
        <v>5707</v>
      </c>
      <c r="AB274" s="183"/>
      <c r="AC274" s="175"/>
      <c r="AD274" s="175"/>
      <c r="AE274" s="67" t="str">
        <f t="shared" si="1"/>
        <v>Feb</v>
      </c>
      <c r="AF274" s="68" t="str">
        <f t="shared" si="2"/>
        <v>Dec</v>
      </c>
      <c r="AG274" s="177">
        <f t="shared" si="3"/>
        <v>300</v>
      </c>
      <c r="AH274" s="178">
        <v>42803</v>
      </c>
      <c r="AI274" s="105">
        <f ca="1"/>
        <v>-1186</v>
      </c>
      <c r="AJ274" s="105" t="str">
        <v>2017</v>
      </c>
      <c r="AK274" s="178">
        <f t="shared" si="4"/>
        <v>42783</v>
      </c>
    </row>
    <row r="275" spans="1:37" ht="14.4">
      <c r="A275" s="179" t="s">
        <v>5708</v>
      </c>
      <c r="B275" s="56" t="s">
        <v>89</v>
      </c>
      <c r="C275" s="57">
        <v>42772</v>
      </c>
      <c r="D275" s="56" t="s">
        <v>90</v>
      </c>
      <c r="E275" s="169" t="s">
        <v>30</v>
      </c>
      <c r="F275" s="180" t="s">
        <v>106</v>
      </c>
      <c r="G275" s="168" t="s">
        <v>107</v>
      </c>
      <c r="H275" s="169" t="s">
        <v>30</v>
      </c>
      <c r="I275" s="181">
        <f t="shared" si="0"/>
        <v>42802</v>
      </c>
      <c r="J275" s="61"/>
      <c r="K275" s="184"/>
      <c r="L275" s="171" t="s">
        <v>5709</v>
      </c>
      <c r="M275" s="56" t="s">
        <v>5710</v>
      </c>
      <c r="N275" s="56" t="s">
        <v>16</v>
      </c>
      <c r="O275" s="56" t="s">
        <v>5711</v>
      </c>
      <c r="P275" s="172" t="s">
        <v>17</v>
      </c>
      <c r="Q275" s="182"/>
      <c r="R275" s="61"/>
      <c r="S275" s="61"/>
      <c r="T275" s="61"/>
      <c r="U275" s="66"/>
      <c r="V275" s="61"/>
      <c r="W275" s="61"/>
      <c r="X275" s="56" t="s">
        <v>18</v>
      </c>
      <c r="Y275" s="57">
        <v>43073</v>
      </c>
      <c r="Z275" s="75"/>
      <c r="AA275" s="64" t="s">
        <v>5712</v>
      </c>
      <c r="AB275" s="183"/>
      <c r="AC275" s="175"/>
      <c r="AD275" s="176"/>
      <c r="AE275" s="67" t="str">
        <f t="shared" si="1"/>
        <v>Feb</v>
      </c>
      <c r="AF275" s="68" t="str">
        <f t="shared" si="2"/>
        <v>Dec</v>
      </c>
      <c r="AG275" s="177">
        <f t="shared" si="3"/>
        <v>301</v>
      </c>
      <c r="AH275" s="178">
        <v>42802</v>
      </c>
      <c r="AI275" s="105">
        <f ca="1"/>
        <v>-1187</v>
      </c>
      <c r="AJ275" s="105" t="str">
        <v>2017</v>
      </c>
      <c r="AK275" s="178">
        <f t="shared" si="4"/>
        <v>42782</v>
      </c>
    </row>
    <row r="276" spans="1:37" ht="14.4">
      <c r="A276" s="179" t="s">
        <v>5713</v>
      </c>
      <c r="B276" s="56" t="s">
        <v>89</v>
      </c>
      <c r="C276" s="57">
        <v>42768</v>
      </c>
      <c r="D276" s="56" t="s">
        <v>1027</v>
      </c>
      <c r="E276" s="169" t="s">
        <v>30</v>
      </c>
      <c r="F276" s="180" t="s">
        <v>106</v>
      </c>
      <c r="G276" s="168" t="s">
        <v>107</v>
      </c>
      <c r="H276" s="169" t="s">
        <v>30</v>
      </c>
      <c r="I276" s="181">
        <f t="shared" si="0"/>
        <v>42798</v>
      </c>
      <c r="J276" s="61"/>
      <c r="K276" s="184"/>
      <c r="L276" s="171" t="s">
        <v>302</v>
      </c>
      <c r="M276" s="61"/>
      <c r="N276" s="56" t="s">
        <v>20</v>
      </c>
      <c r="O276" s="56" t="s">
        <v>5714</v>
      </c>
      <c r="P276" s="172" t="s">
        <v>28</v>
      </c>
      <c r="Q276" s="182"/>
      <c r="R276" s="61"/>
      <c r="S276" s="61"/>
      <c r="T276" s="61"/>
      <c r="U276" s="66"/>
      <c r="V276" s="61"/>
      <c r="W276" s="61"/>
      <c r="X276" s="56" t="s">
        <v>14</v>
      </c>
      <c r="Y276" s="57">
        <v>43073</v>
      </c>
      <c r="Z276" s="75"/>
      <c r="AA276" s="64" t="s">
        <v>5715</v>
      </c>
      <c r="AB276" s="183"/>
      <c r="AC276" s="175"/>
      <c r="AD276" s="175"/>
      <c r="AE276" s="67" t="str">
        <f t="shared" si="1"/>
        <v>Feb</v>
      </c>
      <c r="AF276" s="68" t="str">
        <f t="shared" si="2"/>
        <v>Dec</v>
      </c>
      <c r="AG276" s="177">
        <f t="shared" si="3"/>
        <v>305</v>
      </c>
      <c r="AH276" s="178">
        <v>42798</v>
      </c>
      <c r="AI276" s="105">
        <f ca="1"/>
        <v>-1191</v>
      </c>
      <c r="AJ276" s="105" t="str">
        <v>2017</v>
      </c>
      <c r="AK276" s="178">
        <f t="shared" si="4"/>
        <v>42778</v>
      </c>
    </row>
    <row r="277" spans="1:37" ht="14.4">
      <c r="A277" s="179" t="s">
        <v>5716</v>
      </c>
      <c r="B277" s="56" t="s">
        <v>89</v>
      </c>
      <c r="C277" s="57">
        <v>42775</v>
      </c>
      <c r="D277" s="56" t="s">
        <v>131</v>
      </c>
      <c r="E277" s="169" t="s">
        <v>112</v>
      </c>
      <c r="F277" s="180" t="s">
        <v>106</v>
      </c>
      <c r="G277" s="168" t="s">
        <v>113</v>
      </c>
      <c r="H277" s="169" t="s">
        <v>112</v>
      </c>
      <c r="I277" s="181">
        <f t="shared" si="0"/>
        <v>42805</v>
      </c>
      <c r="J277" s="56" t="s">
        <v>18</v>
      </c>
      <c r="K277" s="169" t="s">
        <v>18</v>
      </c>
      <c r="L277" s="171" t="s">
        <v>5717</v>
      </c>
      <c r="M277" s="56" t="s">
        <v>5718</v>
      </c>
      <c r="N277" s="61"/>
      <c r="O277" s="56" t="s">
        <v>5719</v>
      </c>
      <c r="P277" s="172" t="s">
        <v>116</v>
      </c>
      <c r="Q277" s="173">
        <v>42779</v>
      </c>
      <c r="R277" s="61"/>
      <c r="S277" s="61"/>
      <c r="T277" s="56" t="s">
        <v>18</v>
      </c>
      <c r="U277" s="66"/>
      <c r="V277" s="61"/>
      <c r="W277" s="61"/>
      <c r="X277" s="66"/>
      <c r="Y277" s="57">
        <v>43073</v>
      </c>
      <c r="Z277" s="75"/>
      <c r="AA277" s="64" t="s">
        <v>5530</v>
      </c>
      <c r="AB277" s="183"/>
      <c r="AC277" s="175"/>
      <c r="AD277" s="176"/>
      <c r="AE277" s="67" t="str">
        <f t="shared" si="1"/>
        <v>Feb</v>
      </c>
      <c r="AF277" s="68" t="str">
        <f t="shared" si="2"/>
        <v>Dec</v>
      </c>
      <c r="AG277" s="177">
        <f t="shared" si="3"/>
        <v>298</v>
      </c>
      <c r="AH277" s="178">
        <v>42805</v>
      </c>
      <c r="AI277" s="105">
        <f ca="1"/>
        <v>-1184</v>
      </c>
      <c r="AJ277" s="105" t="str">
        <v>2017</v>
      </c>
      <c r="AK277" s="178">
        <f t="shared" si="4"/>
        <v>42785</v>
      </c>
    </row>
    <row r="278" spans="1:37" ht="14.4">
      <c r="A278" s="179" t="s">
        <v>5720</v>
      </c>
      <c r="B278" s="56" t="s">
        <v>89</v>
      </c>
      <c r="C278" s="57">
        <v>42779</v>
      </c>
      <c r="D278" s="56" t="s">
        <v>1027</v>
      </c>
      <c r="E278" s="169" t="s">
        <v>140</v>
      </c>
      <c r="F278" s="180" t="s">
        <v>106</v>
      </c>
      <c r="G278" s="168" t="s">
        <v>107</v>
      </c>
      <c r="H278" s="169" t="s">
        <v>140</v>
      </c>
      <c r="I278" s="210">
        <f t="shared" si="0"/>
        <v>42809</v>
      </c>
      <c r="J278" s="61"/>
      <c r="K278" s="184"/>
      <c r="L278" s="171" t="s">
        <v>5721</v>
      </c>
      <c r="M278" s="56" t="s">
        <v>5722</v>
      </c>
      <c r="N278" s="61"/>
      <c r="O278" s="61"/>
      <c r="P278" s="185"/>
      <c r="Q278" s="182"/>
      <c r="R278" s="61"/>
      <c r="S278" s="61"/>
      <c r="T278" s="61"/>
      <c r="U278" s="66"/>
      <c r="V278" s="61"/>
      <c r="W278" s="61"/>
      <c r="X278" s="56" t="s">
        <v>14</v>
      </c>
      <c r="Y278" s="57">
        <v>43073</v>
      </c>
      <c r="Z278" s="75"/>
      <c r="AA278" s="64" t="s">
        <v>3956</v>
      </c>
      <c r="AB278" s="183"/>
      <c r="AC278" s="175"/>
      <c r="AD278" s="175"/>
      <c r="AE278" s="67" t="str">
        <f t="shared" si="1"/>
        <v>Feb</v>
      </c>
      <c r="AF278" s="68" t="str">
        <f t="shared" si="2"/>
        <v>Dec</v>
      </c>
      <c r="AG278" s="177">
        <f t="shared" si="3"/>
        <v>294</v>
      </c>
      <c r="AH278" s="178">
        <v>42809</v>
      </c>
      <c r="AI278" s="105">
        <f ca="1"/>
        <v>-1180</v>
      </c>
      <c r="AJ278" s="105" t="str">
        <v>2017</v>
      </c>
      <c r="AK278" s="178">
        <f t="shared" si="4"/>
        <v>42789</v>
      </c>
    </row>
    <row r="279" spans="1:37" ht="14.4">
      <c r="A279" s="179" t="s">
        <v>5733</v>
      </c>
      <c r="B279" s="56" t="s">
        <v>89</v>
      </c>
      <c r="C279" s="57">
        <v>42779</v>
      </c>
      <c r="D279" s="56" t="s">
        <v>1027</v>
      </c>
      <c r="E279" s="169" t="s">
        <v>140</v>
      </c>
      <c r="F279" s="180" t="s">
        <v>106</v>
      </c>
      <c r="G279" s="168" t="s">
        <v>107</v>
      </c>
      <c r="H279" s="169" t="s">
        <v>140</v>
      </c>
      <c r="I279" s="181">
        <f t="shared" si="0"/>
        <v>42809</v>
      </c>
      <c r="J279" s="61"/>
      <c r="K279" s="184"/>
      <c r="L279" s="171" t="s">
        <v>302</v>
      </c>
      <c r="M279" s="56" t="s">
        <v>5734</v>
      </c>
      <c r="N279" s="56" t="s">
        <v>132</v>
      </c>
      <c r="O279" s="61"/>
      <c r="P279" s="185"/>
      <c r="Q279" s="182"/>
      <c r="R279" s="61"/>
      <c r="S279" s="61"/>
      <c r="T279" s="61"/>
      <c r="U279" s="66"/>
      <c r="V279" s="61"/>
      <c r="W279" s="61"/>
      <c r="X279" s="56" t="s">
        <v>14</v>
      </c>
      <c r="Y279" s="57">
        <v>43073</v>
      </c>
      <c r="Z279" s="75"/>
      <c r="AA279" s="64" t="s">
        <v>4435</v>
      </c>
      <c r="AB279" s="183"/>
      <c r="AC279" s="175"/>
      <c r="AD279" s="175"/>
      <c r="AE279" s="67" t="str">
        <f t="shared" si="1"/>
        <v>Feb</v>
      </c>
      <c r="AF279" s="68" t="str">
        <f t="shared" si="2"/>
        <v>Dec</v>
      </c>
      <c r="AG279" s="177">
        <f t="shared" si="3"/>
        <v>294</v>
      </c>
      <c r="AH279" s="178">
        <v>42809</v>
      </c>
      <c r="AI279" s="105">
        <f ca="1"/>
        <v>-1180</v>
      </c>
      <c r="AJ279" s="105" t="str">
        <v>2017</v>
      </c>
      <c r="AK279" s="178">
        <f t="shared" si="4"/>
        <v>42789</v>
      </c>
    </row>
    <row r="280" spans="1:37" ht="14.4">
      <c r="A280" s="179" t="s">
        <v>5735</v>
      </c>
      <c r="B280" s="56" t="s">
        <v>89</v>
      </c>
      <c r="C280" s="57">
        <v>42779</v>
      </c>
      <c r="D280" s="56" t="s">
        <v>1027</v>
      </c>
      <c r="E280" s="169" t="s">
        <v>140</v>
      </c>
      <c r="F280" s="180" t="s">
        <v>106</v>
      </c>
      <c r="G280" s="168" t="s">
        <v>107</v>
      </c>
      <c r="H280" s="169" t="s">
        <v>140</v>
      </c>
      <c r="I280" s="181">
        <f t="shared" si="0"/>
        <v>42809</v>
      </c>
      <c r="J280" s="61"/>
      <c r="K280" s="184"/>
      <c r="L280" s="171" t="s">
        <v>302</v>
      </c>
      <c r="M280" s="56" t="s">
        <v>5736</v>
      </c>
      <c r="N280" s="56" t="s">
        <v>27</v>
      </c>
      <c r="O280" s="56" t="s">
        <v>5737</v>
      </c>
      <c r="P280" s="172" t="s">
        <v>17</v>
      </c>
      <c r="Q280" s="182"/>
      <c r="R280" s="61"/>
      <c r="S280" s="61"/>
      <c r="T280" s="61"/>
      <c r="U280" s="66"/>
      <c r="V280" s="61"/>
      <c r="W280" s="61"/>
      <c r="X280" s="56" t="s">
        <v>18</v>
      </c>
      <c r="Y280" s="57">
        <v>43073</v>
      </c>
      <c r="Z280" s="75"/>
      <c r="AA280" s="64" t="s">
        <v>5738</v>
      </c>
      <c r="AB280" s="183"/>
      <c r="AC280" s="175"/>
      <c r="AD280" s="175"/>
      <c r="AE280" s="67" t="str">
        <f t="shared" si="1"/>
        <v>Feb</v>
      </c>
      <c r="AF280" s="68" t="str">
        <f t="shared" si="2"/>
        <v>Dec</v>
      </c>
      <c r="AG280" s="177">
        <f t="shared" si="3"/>
        <v>294</v>
      </c>
      <c r="AH280" s="178">
        <v>42809</v>
      </c>
      <c r="AI280" s="105">
        <f ca="1"/>
        <v>-1180</v>
      </c>
      <c r="AJ280" s="105" t="str">
        <v>2017</v>
      </c>
      <c r="AK280" s="178">
        <f t="shared" si="4"/>
        <v>42789</v>
      </c>
    </row>
    <row r="281" spans="1:37" ht="14.4">
      <c r="A281" s="179" t="s">
        <v>5739</v>
      </c>
      <c r="B281" s="56" t="s">
        <v>89</v>
      </c>
      <c r="C281" s="57">
        <v>42779</v>
      </c>
      <c r="D281" s="56" t="s">
        <v>1027</v>
      </c>
      <c r="E281" s="169" t="s">
        <v>140</v>
      </c>
      <c r="F281" s="180" t="s">
        <v>106</v>
      </c>
      <c r="G281" s="168" t="s">
        <v>107</v>
      </c>
      <c r="H281" s="169" t="s">
        <v>140</v>
      </c>
      <c r="I281" s="181">
        <f t="shared" si="0"/>
        <v>42809</v>
      </c>
      <c r="J281" s="61"/>
      <c r="K281" s="184"/>
      <c r="L281" s="171" t="s">
        <v>302</v>
      </c>
      <c r="M281" s="56" t="s">
        <v>5740</v>
      </c>
      <c r="N281" s="56" t="s">
        <v>37</v>
      </c>
      <c r="O281" s="56" t="s">
        <v>5741</v>
      </c>
      <c r="P281" s="172" t="s">
        <v>17</v>
      </c>
      <c r="Q281" s="182"/>
      <c r="R281" s="61"/>
      <c r="S281" s="61"/>
      <c r="T281" s="61"/>
      <c r="U281" s="66"/>
      <c r="V281" s="61"/>
      <c r="W281" s="61"/>
      <c r="X281" s="56" t="s">
        <v>18</v>
      </c>
      <c r="Y281" s="57">
        <v>43073</v>
      </c>
      <c r="Z281" s="75"/>
      <c r="AA281" s="64" t="s">
        <v>5742</v>
      </c>
      <c r="AB281" s="183"/>
      <c r="AC281" s="175"/>
      <c r="AD281" s="175"/>
      <c r="AE281" s="67" t="str">
        <f t="shared" si="1"/>
        <v>Feb</v>
      </c>
      <c r="AF281" s="68" t="str">
        <f t="shared" si="2"/>
        <v>Dec</v>
      </c>
      <c r="AG281" s="177">
        <f t="shared" si="3"/>
        <v>294</v>
      </c>
      <c r="AH281" s="178">
        <v>42809</v>
      </c>
      <c r="AI281" s="105">
        <f ca="1"/>
        <v>-1180</v>
      </c>
      <c r="AJ281" s="105" t="str">
        <v>2017</v>
      </c>
      <c r="AK281" s="178">
        <f t="shared" si="4"/>
        <v>42789</v>
      </c>
    </row>
    <row r="282" spans="1:37" ht="14.4">
      <c r="A282" s="179" t="s">
        <v>5743</v>
      </c>
      <c r="B282" s="56" t="s">
        <v>89</v>
      </c>
      <c r="C282" s="57">
        <v>42779</v>
      </c>
      <c r="D282" s="56" t="s">
        <v>90</v>
      </c>
      <c r="E282" s="169" t="s">
        <v>140</v>
      </c>
      <c r="F282" s="180" t="s">
        <v>106</v>
      </c>
      <c r="G282" s="168" t="s">
        <v>107</v>
      </c>
      <c r="H282" s="169" t="s">
        <v>140</v>
      </c>
      <c r="I282" s="181">
        <f t="shared" si="0"/>
        <v>42809</v>
      </c>
      <c r="J282" s="61"/>
      <c r="K282" s="184"/>
      <c r="L282" s="171" t="s">
        <v>5744</v>
      </c>
      <c r="M282" s="56" t="s">
        <v>5347</v>
      </c>
      <c r="N282" s="56" t="s">
        <v>44</v>
      </c>
      <c r="O282" s="56" t="s">
        <v>5349</v>
      </c>
      <c r="P282" s="172" t="s">
        <v>133</v>
      </c>
      <c r="Q282" s="182"/>
      <c r="R282" s="61"/>
      <c r="S282" s="61"/>
      <c r="T282" s="61"/>
      <c r="U282" s="66"/>
      <c r="V282" s="61"/>
      <c r="W282" s="61"/>
      <c r="X282" s="56" t="s">
        <v>18</v>
      </c>
      <c r="Y282" s="57">
        <v>43073</v>
      </c>
      <c r="Z282" s="75"/>
      <c r="AA282" s="64" t="s">
        <v>5745</v>
      </c>
      <c r="AB282" s="183"/>
      <c r="AC282" s="175"/>
      <c r="AD282" s="175"/>
      <c r="AE282" s="67" t="str">
        <f t="shared" si="1"/>
        <v>Feb</v>
      </c>
      <c r="AF282" s="68" t="str">
        <f t="shared" si="2"/>
        <v>Dec</v>
      </c>
      <c r="AG282" s="177">
        <f t="shared" si="3"/>
        <v>294</v>
      </c>
      <c r="AH282" s="178">
        <v>42809</v>
      </c>
      <c r="AI282" s="105">
        <f ca="1"/>
        <v>-1180</v>
      </c>
      <c r="AJ282" s="105" t="str">
        <v>2017</v>
      </c>
      <c r="AK282" s="178">
        <f t="shared" si="4"/>
        <v>42789</v>
      </c>
    </row>
    <row r="283" spans="1:37" ht="14.4">
      <c r="A283" s="179" t="s">
        <v>5746</v>
      </c>
      <c r="B283" s="56" t="s">
        <v>89</v>
      </c>
      <c r="C283" s="57">
        <v>42779</v>
      </c>
      <c r="D283" s="56" t="s">
        <v>131</v>
      </c>
      <c r="E283" s="169" t="s">
        <v>140</v>
      </c>
      <c r="F283" s="180" t="s">
        <v>106</v>
      </c>
      <c r="G283" s="168" t="s">
        <v>107</v>
      </c>
      <c r="H283" s="169" t="s">
        <v>140</v>
      </c>
      <c r="I283" s="181">
        <f t="shared" si="0"/>
        <v>42809</v>
      </c>
      <c r="J283" s="61"/>
      <c r="K283" s="184"/>
      <c r="L283" s="171" t="s">
        <v>5747</v>
      </c>
      <c r="M283" s="56" t="s">
        <v>5748</v>
      </c>
      <c r="N283" s="56" t="s">
        <v>20</v>
      </c>
      <c r="O283" s="61"/>
      <c r="P283" s="185"/>
      <c r="Q283" s="182"/>
      <c r="R283" s="61"/>
      <c r="S283" s="61"/>
      <c r="T283" s="61"/>
      <c r="U283" s="66"/>
      <c r="V283" s="61"/>
      <c r="W283" s="61"/>
      <c r="X283" s="56" t="s">
        <v>14</v>
      </c>
      <c r="Y283" s="57">
        <v>43073</v>
      </c>
      <c r="Z283" s="75"/>
      <c r="AA283" s="64" t="s">
        <v>5749</v>
      </c>
      <c r="AB283" s="183"/>
      <c r="AC283" s="175"/>
      <c r="AD283" s="175"/>
      <c r="AE283" s="67" t="str">
        <f t="shared" si="1"/>
        <v>Feb</v>
      </c>
      <c r="AF283" s="68" t="str">
        <f t="shared" si="2"/>
        <v>Dec</v>
      </c>
      <c r="AG283" s="177">
        <f t="shared" si="3"/>
        <v>294</v>
      </c>
      <c r="AH283" s="178">
        <v>42809</v>
      </c>
      <c r="AI283" s="105">
        <f ca="1"/>
        <v>-1180</v>
      </c>
      <c r="AJ283" s="105" t="str">
        <v>2017</v>
      </c>
      <c r="AK283" s="178">
        <f t="shared" si="4"/>
        <v>42789</v>
      </c>
    </row>
    <row r="284" spans="1:37" ht="14.4">
      <c r="A284" s="179" t="s">
        <v>5750</v>
      </c>
      <c r="B284" s="56" t="s">
        <v>89</v>
      </c>
      <c r="C284" s="57">
        <v>42779</v>
      </c>
      <c r="D284" s="56" t="s">
        <v>1027</v>
      </c>
      <c r="E284" s="169" t="s">
        <v>5751</v>
      </c>
      <c r="F284" s="180" t="s">
        <v>106</v>
      </c>
      <c r="G284" s="168" t="s">
        <v>107</v>
      </c>
      <c r="H284" s="169" t="s">
        <v>12</v>
      </c>
      <c r="I284" s="181">
        <f t="shared" si="0"/>
        <v>42809</v>
      </c>
      <c r="J284" s="56" t="s">
        <v>18</v>
      </c>
      <c r="K284" s="184"/>
      <c r="L284" s="171" t="s">
        <v>5752</v>
      </c>
      <c r="M284" s="56" t="s">
        <v>5753</v>
      </c>
      <c r="N284" s="56" t="s">
        <v>95</v>
      </c>
      <c r="O284" s="56" t="s">
        <v>5754</v>
      </c>
      <c r="P284" s="172" t="s">
        <v>17</v>
      </c>
      <c r="Q284" s="173">
        <v>42780</v>
      </c>
      <c r="R284" s="61"/>
      <c r="S284" s="61"/>
      <c r="T284" s="61"/>
      <c r="U284" s="66"/>
      <c r="V284" s="61"/>
      <c r="W284" s="61"/>
      <c r="X284" s="56" t="s">
        <v>14</v>
      </c>
      <c r="Y284" s="57">
        <v>43073</v>
      </c>
      <c r="Z284" s="75"/>
      <c r="AA284" s="64" t="s">
        <v>5755</v>
      </c>
      <c r="AB284" s="183"/>
      <c r="AC284" s="175"/>
      <c r="AD284" s="175"/>
      <c r="AE284" s="67" t="str">
        <f t="shared" si="1"/>
        <v>Feb</v>
      </c>
      <c r="AF284" s="68" t="str">
        <f t="shared" si="2"/>
        <v>Dec</v>
      </c>
      <c r="AG284" s="177">
        <f t="shared" si="3"/>
        <v>294</v>
      </c>
      <c r="AH284" s="178">
        <v>42809</v>
      </c>
      <c r="AI284" s="105">
        <f ca="1"/>
        <v>-1180</v>
      </c>
      <c r="AJ284" s="105" t="str">
        <v>2017</v>
      </c>
      <c r="AK284" s="178">
        <f t="shared" si="4"/>
        <v>42789</v>
      </c>
    </row>
    <row r="285" spans="1:37" ht="14.4">
      <c r="A285" s="179" t="s">
        <v>5756</v>
      </c>
      <c r="B285" s="56" t="s">
        <v>89</v>
      </c>
      <c r="C285" s="57">
        <v>42775</v>
      </c>
      <c r="D285" s="56" t="s">
        <v>90</v>
      </c>
      <c r="E285" s="169" t="s">
        <v>327</v>
      </c>
      <c r="F285" s="180" t="s">
        <v>214</v>
      </c>
      <c r="G285" s="168" t="s">
        <v>4797</v>
      </c>
      <c r="H285" s="169" t="s">
        <v>327</v>
      </c>
      <c r="I285" s="181">
        <f t="shared" si="0"/>
        <v>42805</v>
      </c>
      <c r="J285" s="61"/>
      <c r="K285" s="169" t="s">
        <v>18</v>
      </c>
      <c r="L285" s="171" t="s">
        <v>5757</v>
      </c>
      <c r="M285" s="56" t="s">
        <v>5758</v>
      </c>
      <c r="N285" s="56" t="s">
        <v>271</v>
      </c>
      <c r="O285" s="61"/>
      <c r="P285" s="172" t="s">
        <v>96</v>
      </c>
      <c r="Q285" s="182"/>
      <c r="R285" s="61"/>
      <c r="S285" s="61"/>
      <c r="T285" s="61"/>
      <c r="U285" s="66"/>
      <c r="V285" s="61"/>
      <c r="W285" s="61"/>
      <c r="X285" s="56" t="s">
        <v>18</v>
      </c>
      <c r="Y285" s="57">
        <v>43073</v>
      </c>
      <c r="Z285" s="75"/>
      <c r="AA285" s="64" t="s">
        <v>5759</v>
      </c>
      <c r="AB285" s="183"/>
      <c r="AC285" s="175"/>
      <c r="AD285" s="175"/>
      <c r="AE285" s="67" t="str">
        <f t="shared" si="1"/>
        <v>Feb</v>
      </c>
      <c r="AF285" s="68" t="str">
        <f t="shared" si="2"/>
        <v>Dec</v>
      </c>
      <c r="AG285" s="177">
        <f t="shared" si="3"/>
        <v>298</v>
      </c>
      <c r="AH285" s="178">
        <v>42805</v>
      </c>
      <c r="AI285" s="105">
        <f ca="1"/>
        <v>-1184</v>
      </c>
      <c r="AJ285" s="105" t="str">
        <v>2017</v>
      </c>
      <c r="AK285" s="178">
        <f t="shared" si="4"/>
        <v>42785</v>
      </c>
    </row>
    <row r="286" spans="1:37" ht="14.4">
      <c r="A286" s="179" t="s">
        <v>5760</v>
      </c>
      <c r="B286" s="56" t="s">
        <v>89</v>
      </c>
      <c r="C286" s="57">
        <v>42779</v>
      </c>
      <c r="D286" s="56" t="s">
        <v>90</v>
      </c>
      <c r="E286" s="169" t="s">
        <v>327</v>
      </c>
      <c r="F286" s="180" t="s">
        <v>214</v>
      </c>
      <c r="G286" s="168" t="s">
        <v>4797</v>
      </c>
      <c r="H286" s="169" t="s">
        <v>327</v>
      </c>
      <c r="I286" s="181">
        <f t="shared" si="0"/>
        <v>42809</v>
      </c>
      <c r="J286" s="61"/>
      <c r="K286" s="184"/>
      <c r="L286" s="171" t="s">
        <v>5761</v>
      </c>
      <c r="M286" s="56" t="s">
        <v>5762</v>
      </c>
      <c r="N286" s="56" t="s">
        <v>271</v>
      </c>
      <c r="O286" s="56">
        <v>2116058</v>
      </c>
      <c r="P286" s="172" t="s">
        <v>96</v>
      </c>
      <c r="Q286" s="182"/>
      <c r="R286" s="61"/>
      <c r="S286" s="61"/>
      <c r="T286" s="61"/>
      <c r="U286" s="66"/>
      <c r="V286" s="61"/>
      <c r="W286" s="61"/>
      <c r="X286" s="56" t="s">
        <v>18</v>
      </c>
      <c r="Y286" s="57">
        <v>43073</v>
      </c>
      <c r="Z286" s="75"/>
      <c r="AA286" s="64" t="s">
        <v>2766</v>
      </c>
      <c r="AB286" s="183"/>
      <c r="AC286" s="175"/>
      <c r="AD286" s="175"/>
      <c r="AE286" s="67" t="str">
        <f t="shared" si="1"/>
        <v>Feb</v>
      </c>
      <c r="AF286" s="68" t="str">
        <f t="shared" si="2"/>
        <v>Dec</v>
      </c>
      <c r="AG286" s="177">
        <f t="shared" si="3"/>
        <v>294</v>
      </c>
      <c r="AH286" s="178">
        <v>42809</v>
      </c>
      <c r="AI286" s="105">
        <f ca="1"/>
        <v>-1180</v>
      </c>
      <c r="AJ286" s="105" t="str">
        <v>2017</v>
      </c>
      <c r="AK286" s="178">
        <f t="shared" si="4"/>
        <v>42789</v>
      </c>
    </row>
    <row r="287" spans="1:37" ht="14.4">
      <c r="A287" s="179" t="s">
        <v>5763</v>
      </c>
      <c r="B287" s="56" t="s">
        <v>89</v>
      </c>
      <c r="C287" s="57">
        <v>42779</v>
      </c>
      <c r="D287" s="56" t="s">
        <v>90</v>
      </c>
      <c r="E287" s="169" t="s">
        <v>91</v>
      </c>
      <c r="F287" s="180" t="s">
        <v>214</v>
      </c>
      <c r="G287" s="168" t="s">
        <v>3693</v>
      </c>
      <c r="H287" s="169" t="s">
        <v>5764</v>
      </c>
      <c r="I287" s="181">
        <f t="shared" si="0"/>
        <v>42809</v>
      </c>
      <c r="J287" s="56" t="s">
        <v>18</v>
      </c>
      <c r="K287" s="169" t="s">
        <v>14</v>
      </c>
      <c r="L287" s="171" t="s">
        <v>5765</v>
      </c>
      <c r="M287" s="56" t="s">
        <v>5533</v>
      </c>
      <c r="N287" s="56" t="s">
        <v>355</v>
      </c>
      <c r="O287" s="56" t="s">
        <v>5766</v>
      </c>
      <c r="P287" s="172" t="s">
        <v>96</v>
      </c>
      <c r="Q287" s="182"/>
      <c r="R287" s="61"/>
      <c r="S287" s="61"/>
      <c r="T287" s="61"/>
      <c r="U287" s="66"/>
      <c r="V287" s="61"/>
      <c r="W287" s="61"/>
      <c r="X287" s="56" t="s">
        <v>18</v>
      </c>
      <c r="Y287" s="57">
        <v>43073</v>
      </c>
      <c r="Z287" s="63" t="s">
        <v>108</v>
      </c>
      <c r="AA287" s="200" t="s">
        <v>5767</v>
      </c>
      <c r="AB287" s="174" t="s">
        <v>3709</v>
      </c>
      <c r="AC287" s="175"/>
      <c r="AD287" s="175"/>
      <c r="AE287" s="67" t="str">
        <f t="shared" si="1"/>
        <v>Feb</v>
      </c>
      <c r="AF287" s="68" t="str">
        <f t="shared" si="2"/>
        <v>Dec</v>
      </c>
      <c r="AG287" s="177">
        <f t="shared" si="3"/>
        <v>294</v>
      </c>
      <c r="AH287" s="178">
        <v>42809</v>
      </c>
      <c r="AI287" s="105">
        <f ca="1"/>
        <v>-1180</v>
      </c>
      <c r="AJ287" s="105" t="str">
        <v>2017</v>
      </c>
      <c r="AK287" s="178">
        <f t="shared" si="4"/>
        <v>42789</v>
      </c>
    </row>
    <row r="288" spans="1:37" ht="14.4">
      <c r="A288" s="179" t="s">
        <v>5768</v>
      </c>
      <c r="B288" s="56" t="s">
        <v>89</v>
      </c>
      <c r="C288" s="57">
        <v>42779</v>
      </c>
      <c r="D288" s="56" t="s">
        <v>90</v>
      </c>
      <c r="E288" s="169" t="s">
        <v>3794</v>
      </c>
      <c r="F288" s="180" t="s">
        <v>214</v>
      </c>
      <c r="G288" s="168" t="s">
        <v>214</v>
      </c>
      <c r="H288" s="169" t="s">
        <v>3785</v>
      </c>
      <c r="I288" s="170">
        <f t="shared" si="0"/>
        <v>42809</v>
      </c>
      <c r="J288" s="56" t="s">
        <v>108</v>
      </c>
      <c r="K288" s="169" t="s">
        <v>108</v>
      </c>
      <c r="L288" s="171" t="s">
        <v>5769</v>
      </c>
      <c r="M288" s="56" t="s">
        <v>5770</v>
      </c>
      <c r="N288" s="56" t="s">
        <v>27</v>
      </c>
      <c r="O288" s="56" t="s">
        <v>108</v>
      </c>
      <c r="P288" s="172" t="s">
        <v>96</v>
      </c>
      <c r="Q288" s="173"/>
      <c r="R288" s="56" t="s">
        <v>108</v>
      </c>
      <c r="S288" s="56"/>
      <c r="T288" s="56"/>
      <c r="U288" s="56" t="s">
        <v>108</v>
      </c>
      <c r="V288" s="56" t="s">
        <v>108</v>
      </c>
      <c r="W288" s="61"/>
      <c r="X288" s="56" t="s">
        <v>14</v>
      </c>
      <c r="Y288" s="57">
        <v>43073</v>
      </c>
      <c r="Z288" s="63" t="s">
        <v>108</v>
      </c>
      <c r="AA288" s="64" t="s">
        <v>5771</v>
      </c>
      <c r="AB288" s="174" t="s">
        <v>633</v>
      </c>
      <c r="AC288" s="175"/>
      <c r="AD288" s="176"/>
      <c r="AE288" s="67" t="str">
        <f t="shared" si="1"/>
        <v>Feb</v>
      </c>
      <c r="AF288" s="68" t="str">
        <f t="shared" si="2"/>
        <v>Dec</v>
      </c>
      <c r="AG288" s="177">
        <f t="shared" si="3"/>
        <v>294</v>
      </c>
      <c r="AH288" s="178">
        <v>42809</v>
      </c>
      <c r="AI288" s="105">
        <f ca="1"/>
        <v>-1180</v>
      </c>
      <c r="AJ288" s="105" t="str">
        <v>2017</v>
      </c>
      <c r="AK288" s="178">
        <f t="shared" si="4"/>
        <v>42789</v>
      </c>
    </row>
    <row r="289" spans="1:37" ht="14.4">
      <c r="A289" s="179" t="s">
        <v>5772</v>
      </c>
      <c r="B289" s="56" t="s">
        <v>89</v>
      </c>
      <c r="C289" s="57">
        <v>42779</v>
      </c>
      <c r="D289" s="56" t="s">
        <v>1027</v>
      </c>
      <c r="E289" s="169" t="s">
        <v>112</v>
      </c>
      <c r="F289" s="180" t="s">
        <v>106</v>
      </c>
      <c r="G289" s="168" t="s">
        <v>113</v>
      </c>
      <c r="H289" s="169" t="s">
        <v>112</v>
      </c>
      <c r="I289" s="181">
        <f t="shared" si="0"/>
        <v>42809</v>
      </c>
      <c r="J289" s="56" t="s">
        <v>18</v>
      </c>
      <c r="K289" s="169" t="s">
        <v>18</v>
      </c>
      <c r="L289" s="171" t="s">
        <v>5773</v>
      </c>
      <c r="M289" s="56" t="s">
        <v>5774</v>
      </c>
      <c r="N289" s="56" t="s">
        <v>22</v>
      </c>
      <c r="O289" s="56" t="s">
        <v>5775</v>
      </c>
      <c r="P289" s="172" t="s">
        <v>116</v>
      </c>
      <c r="Q289" s="182"/>
      <c r="R289" s="61"/>
      <c r="S289" s="61"/>
      <c r="T289" s="56" t="s">
        <v>18</v>
      </c>
      <c r="U289" s="66"/>
      <c r="V289" s="61"/>
      <c r="W289" s="61"/>
      <c r="X289" s="66"/>
      <c r="Y289" s="57">
        <v>43073</v>
      </c>
      <c r="Z289" s="75"/>
      <c r="AA289" s="64" t="s">
        <v>5776</v>
      </c>
      <c r="AB289" s="183"/>
      <c r="AC289" s="175"/>
      <c r="AD289" s="176"/>
      <c r="AE289" s="67" t="str">
        <f t="shared" si="1"/>
        <v>Feb</v>
      </c>
      <c r="AF289" s="68" t="str">
        <f t="shared" si="2"/>
        <v>Dec</v>
      </c>
      <c r="AG289" s="177">
        <f t="shared" si="3"/>
        <v>294</v>
      </c>
      <c r="AH289" s="178">
        <v>42809</v>
      </c>
      <c r="AI289" s="105">
        <f ca="1"/>
        <v>-1180</v>
      </c>
      <c r="AJ289" s="105" t="str">
        <v>2017</v>
      </c>
      <c r="AK289" s="178">
        <f t="shared" si="4"/>
        <v>42789</v>
      </c>
    </row>
    <row r="290" spans="1:37" ht="14.4">
      <c r="A290" s="179" t="s">
        <v>5777</v>
      </c>
      <c r="B290" s="56" t="s">
        <v>89</v>
      </c>
      <c r="C290" s="57">
        <v>42779</v>
      </c>
      <c r="D290" s="56" t="s">
        <v>1027</v>
      </c>
      <c r="E290" s="169" t="s">
        <v>112</v>
      </c>
      <c r="F290" s="180" t="s">
        <v>106</v>
      </c>
      <c r="G290" s="168" t="s">
        <v>113</v>
      </c>
      <c r="H290" s="169" t="s">
        <v>112</v>
      </c>
      <c r="I290" s="181">
        <f t="shared" si="0"/>
        <v>42809</v>
      </c>
      <c r="J290" s="56" t="s">
        <v>18</v>
      </c>
      <c r="K290" s="169" t="s">
        <v>18</v>
      </c>
      <c r="L290" s="171" t="s">
        <v>5778</v>
      </c>
      <c r="M290" s="56" t="s">
        <v>5779</v>
      </c>
      <c r="N290" s="56" t="s">
        <v>33</v>
      </c>
      <c r="O290" s="56" t="s">
        <v>5780</v>
      </c>
      <c r="P290" s="172" t="s">
        <v>116</v>
      </c>
      <c r="Q290" s="182"/>
      <c r="R290" s="61"/>
      <c r="S290" s="61"/>
      <c r="T290" s="56" t="s">
        <v>18</v>
      </c>
      <c r="U290" s="66"/>
      <c r="V290" s="61"/>
      <c r="W290" s="61"/>
      <c r="X290" s="66"/>
      <c r="Y290" s="57">
        <v>43073</v>
      </c>
      <c r="Z290" s="75"/>
      <c r="AA290" s="95"/>
      <c r="AB290" s="183"/>
      <c r="AC290" s="175"/>
      <c r="AD290" s="176"/>
      <c r="AE290" s="67" t="str">
        <f t="shared" si="1"/>
        <v>Feb</v>
      </c>
      <c r="AF290" s="68" t="str">
        <f t="shared" si="2"/>
        <v>Dec</v>
      </c>
      <c r="AG290" s="177">
        <f t="shared" si="3"/>
        <v>294</v>
      </c>
      <c r="AH290" s="178">
        <v>42809</v>
      </c>
      <c r="AI290" s="105">
        <f ca="1"/>
        <v>-1180</v>
      </c>
      <c r="AJ290" s="105" t="str">
        <v>2017</v>
      </c>
      <c r="AK290" s="178">
        <f t="shared" si="4"/>
        <v>42789</v>
      </c>
    </row>
    <row r="291" spans="1:37" ht="14.4">
      <c r="A291" s="179" t="s">
        <v>5813</v>
      </c>
      <c r="B291" s="56" t="s">
        <v>89</v>
      </c>
      <c r="C291" s="57">
        <v>42779</v>
      </c>
      <c r="D291" s="56" t="s">
        <v>1027</v>
      </c>
      <c r="E291" s="169" t="s">
        <v>112</v>
      </c>
      <c r="F291" s="180" t="s">
        <v>106</v>
      </c>
      <c r="G291" s="168" t="s">
        <v>113</v>
      </c>
      <c r="H291" s="169" t="s">
        <v>112</v>
      </c>
      <c r="I291" s="181">
        <f t="shared" si="0"/>
        <v>42809</v>
      </c>
      <c r="J291" s="56" t="s">
        <v>18</v>
      </c>
      <c r="K291" s="169" t="s">
        <v>18</v>
      </c>
      <c r="L291" s="171" t="s">
        <v>302</v>
      </c>
      <c r="M291" s="56" t="s">
        <v>5814</v>
      </c>
      <c r="N291" s="56" t="s">
        <v>114</v>
      </c>
      <c r="O291" s="56" t="s">
        <v>5815</v>
      </c>
      <c r="P291" s="172" t="s">
        <v>116</v>
      </c>
      <c r="Q291" s="182"/>
      <c r="R291" s="61"/>
      <c r="S291" s="61"/>
      <c r="T291" s="56" t="s">
        <v>18</v>
      </c>
      <c r="U291" s="66"/>
      <c r="V291" s="61"/>
      <c r="W291" s="61"/>
      <c r="X291" s="66"/>
      <c r="Y291" s="57">
        <v>43073</v>
      </c>
      <c r="Z291" s="75"/>
      <c r="AA291" s="64" t="s">
        <v>5816</v>
      </c>
      <c r="AB291" s="183"/>
      <c r="AC291" s="175"/>
      <c r="AD291" s="176"/>
      <c r="AE291" s="67" t="str">
        <f t="shared" si="1"/>
        <v>Feb</v>
      </c>
      <c r="AF291" s="68" t="str">
        <f t="shared" si="2"/>
        <v>Dec</v>
      </c>
      <c r="AG291" s="177">
        <f t="shared" si="3"/>
        <v>294</v>
      </c>
      <c r="AH291" s="178">
        <v>42809</v>
      </c>
      <c r="AI291" s="105">
        <f ca="1"/>
        <v>-1180</v>
      </c>
      <c r="AJ291" s="105" t="str">
        <v>2017</v>
      </c>
      <c r="AK291" s="178">
        <f t="shared" si="4"/>
        <v>42789</v>
      </c>
    </row>
    <row r="292" spans="1:37" ht="14.4">
      <c r="A292" s="179" t="s">
        <v>5817</v>
      </c>
      <c r="B292" s="56" t="s">
        <v>89</v>
      </c>
      <c r="C292" s="57">
        <v>42780</v>
      </c>
      <c r="D292" s="56" t="s">
        <v>90</v>
      </c>
      <c r="E292" s="169" t="s">
        <v>3794</v>
      </c>
      <c r="F292" s="180" t="s">
        <v>106</v>
      </c>
      <c r="G292" s="168" t="s">
        <v>177</v>
      </c>
      <c r="H292" s="169" t="s">
        <v>5818</v>
      </c>
      <c r="I292" s="170">
        <f t="shared" si="0"/>
        <v>42810</v>
      </c>
      <c r="J292" s="56" t="s">
        <v>18</v>
      </c>
      <c r="K292" s="169" t="s">
        <v>14</v>
      </c>
      <c r="L292" s="171" t="s">
        <v>5819</v>
      </c>
      <c r="M292" s="56" t="s">
        <v>108</v>
      </c>
      <c r="N292" s="56" t="s">
        <v>395</v>
      </c>
      <c r="O292" s="56" t="s">
        <v>108</v>
      </c>
      <c r="P292" s="172" t="s">
        <v>96</v>
      </c>
      <c r="Q292" s="173"/>
      <c r="R292" s="56" t="s">
        <v>14</v>
      </c>
      <c r="S292" s="56"/>
      <c r="T292" s="56"/>
      <c r="U292" s="56" t="s">
        <v>108</v>
      </c>
      <c r="V292" s="56" t="s">
        <v>108</v>
      </c>
      <c r="W292" s="61"/>
      <c r="X292" s="56" t="s">
        <v>14</v>
      </c>
      <c r="Y292" s="57">
        <v>43073</v>
      </c>
      <c r="Z292" s="63" t="s">
        <v>108</v>
      </c>
      <c r="AA292" s="64" t="s">
        <v>5820</v>
      </c>
      <c r="AB292" s="174" t="s">
        <v>3872</v>
      </c>
      <c r="AC292" s="175"/>
      <c r="AD292" s="176"/>
      <c r="AE292" s="67" t="str">
        <f t="shared" si="1"/>
        <v>Feb</v>
      </c>
      <c r="AF292" s="68" t="str">
        <f t="shared" si="2"/>
        <v>Dec</v>
      </c>
      <c r="AG292" s="177">
        <f t="shared" si="3"/>
        <v>293</v>
      </c>
      <c r="AH292" s="178">
        <v>42810</v>
      </c>
      <c r="AI292" s="105">
        <f ca="1"/>
        <v>-1179</v>
      </c>
      <c r="AJ292" s="105" t="str">
        <v>2017</v>
      </c>
      <c r="AK292" s="178">
        <f t="shared" si="4"/>
        <v>42790</v>
      </c>
    </row>
    <row r="293" spans="1:37" ht="14.4">
      <c r="A293" s="179" t="s">
        <v>5821</v>
      </c>
      <c r="B293" s="56" t="s">
        <v>89</v>
      </c>
      <c r="C293" s="57">
        <v>42780</v>
      </c>
      <c r="D293" s="56" t="s">
        <v>90</v>
      </c>
      <c r="E293" s="169" t="s">
        <v>3794</v>
      </c>
      <c r="F293" s="180" t="s">
        <v>214</v>
      </c>
      <c r="G293" s="168" t="s">
        <v>5822</v>
      </c>
      <c r="H293" s="169" t="s">
        <v>2287</v>
      </c>
      <c r="I293" s="170">
        <f t="shared" si="0"/>
        <v>42810</v>
      </c>
      <c r="J293" s="56" t="s">
        <v>18</v>
      </c>
      <c r="K293" s="169" t="s">
        <v>18</v>
      </c>
      <c r="L293" s="171" t="s">
        <v>5823</v>
      </c>
      <c r="M293" s="56" t="s">
        <v>108</v>
      </c>
      <c r="N293" s="56" t="s">
        <v>22</v>
      </c>
      <c r="O293" s="56" t="s">
        <v>5824</v>
      </c>
      <c r="P293" s="172" t="s">
        <v>96</v>
      </c>
      <c r="Q293" s="173"/>
      <c r="R293" s="56" t="s">
        <v>18</v>
      </c>
      <c r="S293" s="56"/>
      <c r="T293" s="56"/>
      <c r="U293" s="56" t="s">
        <v>108</v>
      </c>
      <c r="V293" s="56" t="s">
        <v>108</v>
      </c>
      <c r="W293" s="61"/>
      <c r="X293" s="56" t="s">
        <v>14</v>
      </c>
      <c r="Y293" s="57">
        <v>43073</v>
      </c>
      <c r="Z293" s="63" t="s">
        <v>108</v>
      </c>
      <c r="AA293" s="64" t="s">
        <v>5825</v>
      </c>
      <c r="AB293" s="174" t="s">
        <v>3872</v>
      </c>
      <c r="AC293" s="175"/>
      <c r="AD293" s="176"/>
      <c r="AE293" s="67" t="str">
        <f t="shared" si="1"/>
        <v>Feb</v>
      </c>
      <c r="AF293" s="68" t="str">
        <f t="shared" si="2"/>
        <v>Dec</v>
      </c>
      <c r="AG293" s="177">
        <f t="shared" si="3"/>
        <v>293</v>
      </c>
      <c r="AH293" s="178">
        <v>42810</v>
      </c>
      <c r="AI293" s="105">
        <f ca="1"/>
        <v>-1179</v>
      </c>
      <c r="AJ293" s="105" t="str">
        <v>2017</v>
      </c>
      <c r="AK293" s="178">
        <f t="shared" si="4"/>
        <v>42790</v>
      </c>
    </row>
    <row r="294" spans="1:37" ht="14.4">
      <c r="A294" s="179" t="s">
        <v>5826</v>
      </c>
      <c r="B294" s="56" t="s">
        <v>89</v>
      </c>
      <c r="C294" s="57">
        <v>42780</v>
      </c>
      <c r="D294" s="56" t="s">
        <v>90</v>
      </c>
      <c r="E294" s="169" t="s">
        <v>3794</v>
      </c>
      <c r="F294" s="180" t="s">
        <v>214</v>
      </c>
      <c r="G294" s="168" t="s">
        <v>214</v>
      </c>
      <c r="H294" s="169" t="s">
        <v>3785</v>
      </c>
      <c r="I294" s="170">
        <f t="shared" si="0"/>
        <v>42810</v>
      </c>
      <c r="J294" s="56" t="s">
        <v>18</v>
      </c>
      <c r="K294" s="169" t="s">
        <v>14</v>
      </c>
      <c r="L294" s="171" t="s">
        <v>5827</v>
      </c>
      <c r="M294" s="56" t="s">
        <v>108</v>
      </c>
      <c r="N294" s="56" t="s">
        <v>395</v>
      </c>
      <c r="O294" s="56" t="s">
        <v>108</v>
      </c>
      <c r="P294" s="172" t="s">
        <v>96</v>
      </c>
      <c r="Q294" s="173"/>
      <c r="R294" s="56" t="s">
        <v>108</v>
      </c>
      <c r="S294" s="56"/>
      <c r="T294" s="56"/>
      <c r="U294" s="56" t="s">
        <v>108</v>
      </c>
      <c r="V294" s="56" t="s">
        <v>108</v>
      </c>
      <c r="W294" s="61"/>
      <c r="X294" s="56" t="s">
        <v>14</v>
      </c>
      <c r="Y294" s="57">
        <v>43073</v>
      </c>
      <c r="Z294" s="63" t="s">
        <v>108</v>
      </c>
      <c r="AA294" s="64" t="s">
        <v>5828</v>
      </c>
      <c r="AB294" s="174" t="s">
        <v>3872</v>
      </c>
      <c r="AC294" s="175"/>
      <c r="AD294" s="176"/>
      <c r="AE294" s="67" t="str">
        <f t="shared" si="1"/>
        <v>Feb</v>
      </c>
      <c r="AF294" s="68" t="str">
        <f t="shared" si="2"/>
        <v>Dec</v>
      </c>
      <c r="AG294" s="177">
        <f t="shared" si="3"/>
        <v>293</v>
      </c>
      <c r="AH294" s="178">
        <v>42810</v>
      </c>
      <c r="AI294" s="105">
        <f ca="1"/>
        <v>-1179</v>
      </c>
      <c r="AJ294" s="105" t="str">
        <v>2017</v>
      </c>
      <c r="AK294" s="178">
        <f t="shared" si="4"/>
        <v>42790</v>
      </c>
    </row>
    <row r="295" spans="1:37" ht="14.4">
      <c r="A295" s="179" t="s">
        <v>5829</v>
      </c>
      <c r="B295" s="56" t="s">
        <v>89</v>
      </c>
      <c r="C295" s="57">
        <v>42780</v>
      </c>
      <c r="D295" s="56" t="s">
        <v>90</v>
      </c>
      <c r="E295" s="169" t="s">
        <v>3794</v>
      </c>
      <c r="F295" s="180" t="s">
        <v>214</v>
      </c>
      <c r="G295" s="168" t="s">
        <v>5043</v>
      </c>
      <c r="H295" s="169" t="s">
        <v>5044</v>
      </c>
      <c r="I295" s="170">
        <f t="shared" si="0"/>
        <v>42810</v>
      </c>
      <c r="J295" s="56" t="s">
        <v>18</v>
      </c>
      <c r="K295" s="169" t="s">
        <v>18</v>
      </c>
      <c r="L295" s="171" t="s">
        <v>5830</v>
      </c>
      <c r="M295" s="56" t="s">
        <v>5831</v>
      </c>
      <c r="N295" s="56" t="s">
        <v>143</v>
      </c>
      <c r="O295" s="56" t="s">
        <v>5832</v>
      </c>
      <c r="P295" s="172" t="s">
        <v>96</v>
      </c>
      <c r="Q295" s="173"/>
      <c r="R295" s="56" t="s">
        <v>18</v>
      </c>
      <c r="S295" s="56"/>
      <c r="T295" s="56"/>
      <c r="U295" s="56" t="s">
        <v>108</v>
      </c>
      <c r="V295" s="56" t="s">
        <v>108</v>
      </c>
      <c r="W295" s="61"/>
      <c r="X295" s="56" t="s">
        <v>14</v>
      </c>
      <c r="Y295" s="57">
        <v>43073</v>
      </c>
      <c r="Z295" s="63" t="s">
        <v>108</v>
      </c>
      <c r="AA295" s="64" t="s">
        <v>5825</v>
      </c>
      <c r="AB295" s="174" t="s">
        <v>3872</v>
      </c>
      <c r="AC295" s="175"/>
      <c r="AD295" s="176"/>
      <c r="AE295" s="67" t="str">
        <f t="shared" si="1"/>
        <v>Feb</v>
      </c>
      <c r="AF295" s="68" t="str">
        <f t="shared" si="2"/>
        <v>Dec</v>
      </c>
      <c r="AG295" s="177">
        <f t="shared" si="3"/>
        <v>293</v>
      </c>
      <c r="AH295" s="178">
        <v>42810</v>
      </c>
      <c r="AI295" s="105">
        <f ca="1"/>
        <v>-1179</v>
      </c>
      <c r="AJ295" s="105" t="str">
        <v>2017</v>
      </c>
      <c r="AK295" s="178">
        <f t="shared" si="4"/>
        <v>42790</v>
      </c>
    </row>
    <row r="296" spans="1:37" ht="14.4">
      <c r="A296" s="179" t="s">
        <v>5834</v>
      </c>
      <c r="B296" s="56" t="s">
        <v>89</v>
      </c>
      <c r="C296" s="57">
        <v>42767</v>
      </c>
      <c r="D296" s="56" t="s">
        <v>90</v>
      </c>
      <c r="E296" s="169" t="s">
        <v>30</v>
      </c>
      <c r="F296" s="180" t="s">
        <v>106</v>
      </c>
      <c r="G296" s="168" t="s">
        <v>107</v>
      </c>
      <c r="H296" s="169" t="s">
        <v>30</v>
      </c>
      <c r="I296" s="181">
        <f t="shared" si="0"/>
        <v>42797</v>
      </c>
      <c r="J296" s="61"/>
      <c r="K296" s="184"/>
      <c r="L296" s="171" t="s">
        <v>5835</v>
      </c>
      <c r="M296" s="56" t="s">
        <v>5836</v>
      </c>
      <c r="N296" s="56" t="s">
        <v>143</v>
      </c>
      <c r="O296" s="61"/>
      <c r="P296" s="185"/>
      <c r="Q296" s="182"/>
      <c r="R296" s="61"/>
      <c r="S296" s="61"/>
      <c r="T296" s="61"/>
      <c r="U296" s="66"/>
      <c r="V296" s="61"/>
      <c r="W296" s="61"/>
      <c r="X296" s="56" t="s">
        <v>14</v>
      </c>
      <c r="Y296" s="57">
        <v>43073</v>
      </c>
      <c r="Z296" s="63">
        <v>3</v>
      </c>
      <c r="AA296" s="64" t="s">
        <v>5837</v>
      </c>
      <c r="AB296" s="183"/>
      <c r="AC296" s="175"/>
      <c r="AD296" s="175"/>
      <c r="AE296" s="67" t="str">
        <f t="shared" si="1"/>
        <v>Feb</v>
      </c>
      <c r="AF296" s="68" t="str">
        <f t="shared" si="2"/>
        <v>Dec</v>
      </c>
      <c r="AG296" s="177">
        <f t="shared" si="3"/>
        <v>306</v>
      </c>
      <c r="AH296" s="178">
        <v>42797</v>
      </c>
      <c r="AI296" s="105">
        <f ca="1"/>
        <v>-1192</v>
      </c>
      <c r="AJ296" s="105" t="str">
        <v>2017</v>
      </c>
      <c r="AK296" s="178">
        <f t="shared" si="4"/>
        <v>42777</v>
      </c>
    </row>
    <row r="297" spans="1:37" ht="14.4">
      <c r="A297" s="179" t="s">
        <v>5838</v>
      </c>
      <c r="B297" s="56" t="s">
        <v>89</v>
      </c>
      <c r="C297" s="57">
        <v>42780</v>
      </c>
      <c r="D297" s="56" t="s">
        <v>90</v>
      </c>
      <c r="E297" s="169" t="s">
        <v>30</v>
      </c>
      <c r="F297" s="180" t="s">
        <v>106</v>
      </c>
      <c r="G297" s="168" t="s">
        <v>107</v>
      </c>
      <c r="H297" s="169" t="s">
        <v>30</v>
      </c>
      <c r="I297" s="181">
        <f t="shared" si="0"/>
        <v>42810</v>
      </c>
      <c r="J297" s="61"/>
      <c r="K297" s="184"/>
      <c r="L297" s="171" t="s">
        <v>5839</v>
      </c>
      <c r="M297" s="56" t="s">
        <v>5840</v>
      </c>
      <c r="N297" s="56" t="s">
        <v>29</v>
      </c>
      <c r="O297" s="56" t="s">
        <v>5841</v>
      </c>
      <c r="P297" s="172" t="s">
        <v>17</v>
      </c>
      <c r="Q297" s="182"/>
      <c r="R297" s="61"/>
      <c r="S297" s="61"/>
      <c r="T297" s="61"/>
      <c r="U297" s="66"/>
      <c r="V297" s="61"/>
      <c r="W297" s="61"/>
      <c r="X297" s="56" t="s">
        <v>18</v>
      </c>
      <c r="Y297" s="57">
        <v>43073</v>
      </c>
      <c r="Z297" s="75"/>
      <c r="AA297" s="95"/>
      <c r="AB297" s="183"/>
      <c r="AC297" s="175"/>
      <c r="AD297" s="175"/>
      <c r="AE297" s="67" t="str">
        <f t="shared" si="1"/>
        <v>Feb</v>
      </c>
      <c r="AF297" s="68" t="str">
        <f t="shared" si="2"/>
        <v>Dec</v>
      </c>
      <c r="AG297" s="177">
        <f t="shared" si="3"/>
        <v>293</v>
      </c>
      <c r="AH297" s="178">
        <v>42810</v>
      </c>
      <c r="AI297" s="105">
        <f ca="1"/>
        <v>-1179</v>
      </c>
      <c r="AJ297" s="105" t="str">
        <v>2017</v>
      </c>
      <c r="AK297" s="178">
        <f t="shared" si="4"/>
        <v>42790</v>
      </c>
    </row>
    <row r="298" spans="1:37" ht="14.4">
      <c r="A298" s="179" t="s">
        <v>5842</v>
      </c>
      <c r="B298" s="56" t="s">
        <v>89</v>
      </c>
      <c r="C298" s="57">
        <v>42775</v>
      </c>
      <c r="D298" s="56" t="s">
        <v>90</v>
      </c>
      <c r="E298" s="169" t="s">
        <v>30</v>
      </c>
      <c r="F298" s="180" t="s">
        <v>106</v>
      </c>
      <c r="G298" s="168" t="s">
        <v>107</v>
      </c>
      <c r="H298" s="169" t="s">
        <v>30</v>
      </c>
      <c r="I298" s="181">
        <f t="shared" si="0"/>
        <v>42805</v>
      </c>
      <c r="J298" s="61"/>
      <c r="K298" s="184"/>
      <c r="L298" s="171" t="s">
        <v>5576</v>
      </c>
      <c r="M298" s="56" t="s">
        <v>5848</v>
      </c>
      <c r="N298" s="56" t="s">
        <v>189</v>
      </c>
      <c r="O298" s="56" t="s">
        <v>5849</v>
      </c>
      <c r="P298" s="172" t="s">
        <v>17</v>
      </c>
      <c r="Q298" s="182"/>
      <c r="R298" s="61"/>
      <c r="S298" s="61"/>
      <c r="T298" s="61"/>
      <c r="U298" s="66"/>
      <c r="V298" s="61"/>
      <c r="W298" s="61"/>
      <c r="X298" s="56" t="s">
        <v>18</v>
      </c>
      <c r="Y298" s="57">
        <v>43073</v>
      </c>
      <c r="Z298" s="75"/>
      <c r="AA298" s="95"/>
      <c r="AB298" s="183"/>
      <c r="AC298" s="175"/>
      <c r="AD298" s="176"/>
      <c r="AE298" s="67" t="str">
        <f t="shared" si="1"/>
        <v>Feb</v>
      </c>
      <c r="AF298" s="68" t="str">
        <f t="shared" si="2"/>
        <v>Dec</v>
      </c>
      <c r="AG298" s="177">
        <f t="shared" si="3"/>
        <v>298</v>
      </c>
      <c r="AH298" s="178">
        <v>42805</v>
      </c>
      <c r="AI298" s="105">
        <f ca="1"/>
        <v>-1184</v>
      </c>
      <c r="AJ298" s="105" t="str">
        <v>2017</v>
      </c>
      <c r="AK298" s="178">
        <f t="shared" si="4"/>
        <v>42785</v>
      </c>
    </row>
    <row r="299" spans="1:37" ht="14.4">
      <c r="A299" s="179" t="s">
        <v>5854</v>
      </c>
      <c r="B299" s="56" t="s">
        <v>89</v>
      </c>
      <c r="C299" s="57">
        <v>42779</v>
      </c>
      <c r="D299" s="56" t="s">
        <v>90</v>
      </c>
      <c r="E299" s="169" t="s">
        <v>140</v>
      </c>
      <c r="F299" s="180" t="s">
        <v>106</v>
      </c>
      <c r="G299" s="168" t="s">
        <v>107</v>
      </c>
      <c r="H299" s="169" t="s">
        <v>140</v>
      </c>
      <c r="I299" s="181">
        <f t="shared" si="0"/>
        <v>42809</v>
      </c>
      <c r="J299" s="61"/>
      <c r="K299" s="184"/>
      <c r="L299" s="171" t="s">
        <v>5857</v>
      </c>
      <c r="M299" s="56" t="s">
        <v>5858</v>
      </c>
      <c r="N299" s="56" t="s">
        <v>44</v>
      </c>
      <c r="O299" s="56" t="s">
        <v>5860</v>
      </c>
      <c r="P299" s="172" t="s">
        <v>17</v>
      </c>
      <c r="Q299" s="182"/>
      <c r="R299" s="61"/>
      <c r="S299" s="61"/>
      <c r="T299" s="61"/>
      <c r="U299" s="66"/>
      <c r="V299" s="61"/>
      <c r="W299" s="61"/>
      <c r="X299" s="56" t="s">
        <v>18</v>
      </c>
      <c r="Y299" s="57">
        <v>43073</v>
      </c>
      <c r="Z299" s="75"/>
      <c r="AA299" s="64" t="s">
        <v>5861</v>
      </c>
      <c r="AB299" s="183"/>
      <c r="AC299" s="175"/>
      <c r="AD299" s="175"/>
      <c r="AE299" s="67" t="str">
        <f t="shared" si="1"/>
        <v>Feb</v>
      </c>
      <c r="AF299" s="68" t="str">
        <f t="shared" si="2"/>
        <v>Dec</v>
      </c>
      <c r="AG299" s="177">
        <f t="shared" si="3"/>
        <v>294</v>
      </c>
      <c r="AH299" s="178">
        <v>42809</v>
      </c>
      <c r="AI299" s="105">
        <f ca="1"/>
        <v>-1180</v>
      </c>
      <c r="AJ299" s="105" t="str">
        <v>2017</v>
      </c>
      <c r="AK299" s="178">
        <f t="shared" si="4"/>
        <v>42789</v>
      </c>
    </row>
    <row r="300" spans="1:37" ht="14.4">
      <c r="A300" s="179" t="s">
        <v>5863</v>
      </c>
      <c r="B300" s="56" t="s">
        <v>89</v>
      </c>
      <c r="C300" s="57">
        <v>42781</v>
      </c>
      <c r="D300" s="56" t="s">
        <v>90</v>
      </c>
      <c r="E300" s="169" t="s">
        <v>140</v>
      </c>
      <c r="F300" s="180" t="s">
        <v>106</v>
      </c>
      <c r="G300" s="168" t="s">
        <v>107</v>
      </c>
      <c r="H300" s="169" t="s">
        <v>140</v>
      </c>
      <c r="I300" s="181">
        <f t="shared" si="0"/>
        <v>42811</v>
      </c>
      <c r="J300" s="61"/>
      <c r="K300" s="184"/>
      <c r="L300" s="171" t="s">
        <v>5864</v>
      </c>
      <c r="M300" s="56" t="s">
        <v>5864</v>
      </c>
      <c r="N300" s="56" t="s">
        <v>22</v>
      </c>
      <c r="O300" s="56" t="s">
        <v>5865</v>
      </c>
      <c r="P300" s="172" t="s">
        <v>28</v>
      </c>
      <c r="Q300" s="182"/>
      <c r="R300" s="61"/>
      <c r="S300" s="61"/>
      <c r="T300" s="61"/>
      <c r="U300" s="66"/>
      <c r="V300" s="61"/>
      <c r="W300" s="61"/>
      <c r="X300" s="56" t="s">
        <v>18</v>
      </c>
      <c r="Y300" s="57">
        <v>43073</v>
      </c>
      <c r="Z300" s="75"/>
      <c r="AA300" s="60" t="s">
        <v>5867</v>
      </c>
      <c r="AB300" s="183"/>
      <c r="AC300" s="175"/>
      <c r="AD300" s="176"/>
      <c r="AE300" s="67" t="str">
        <f t="shared" si="1"/>
        <v>Feb</v>
      </c>
      <c r="AF300" s="68" t="str">
        <f t="shared" si="2"/>
        <v>Dec</v>
      </c>
      <c r="AG300" s="177">
        <f t="shared" si="3"/>
        <v>292</v>
      </c>
      <c r="AH300" s="178">
        <v>42811</v>
      </c>
      <c r="AI300" s="105">
        <f ca="1"/>
        <v>-1178</v>
      </c>
      <c r="AJ300" s="105" t="str">
        <v>2017</v>
      </c>
      <c r="AK300" s="178">
        <f t="shared" si="4"/>
        <v>42791</v>
      </c>
    </row>
    <row r="301" spans="1:37" ht="14.4">
      <c r="A301" s="179" t="s">
        <v>5869</v>
      </c>
      <c r="B301" s="56" t="s">
        <v>89</v>
      </c>
      <c r="C301" s="57">
        <v>42781</v>
      </c>
      <c r="D301" s="56" t="s">
        <v>90</v>
      </c>
      <c r="E301" s="169" t="s">
        <v>140</v>
      </c>
      <c r="F301" s="180" t="s">
        <v>106</v>
      </c>
      <c r="G301" s="168" t="s">
        <v>107</v>
      </c>
      <c r="H301" s="169" t="s">
        <v>140</v>
      </c>
      <c r="I301" s="181">
        <f t="shared" si="0"/>
        <v>42811</v>
      </c>
      <c r="J301" s="61"/>
      <c r="K301" s="184"/>
      <c r="L301" s="171" t="s">
        <v>5871</v>
      </c>
      <c r="M301" s="56" t="s">
        <v>5872</v>
      </c>
      <c r="N301" s="61"/>
      <c r="O301" s="61"/>
      <c r="P301" s="185"/>
      <c r="Q301" s="182"/>
      <c r="R301" s="61"/>
      <c r="S301" s="61"/>
      <c r="T301" s="61"/>
      <c r="U301" s="66"/>
      <c r="V301" s="211"/>
      <c r="W301" s="61"/>
      <c r="X301" s="56" t="s">
        <v>14</v>
      </c>
      <c r="Y301" s="57">
        <v>43073</v>
      </c>
      <c r="Z301" s="75"/>
      <c r="AA301" s="64" t="s">
        <v>3956</v>
      </c>
      <c r="AB301" s="183"/>
      <c r="AC301" s="175"/>
      <c r="AD301" s="176"/>
      <c r="AE301" s="67" t="str">
        <f t="shared" si="1"/>
        <v>Feb</v>
      </c>
      <c r="AF301" s="68" t="str">
        <f t="shared" si="2"/>
        <v>Dec</v>
      </c>
      <c r="AG301" s="177">
        <f t="shared" si="3"/>
        <v>292</v>
      </c>
      <c r="AH301" s="178">
        <v>42811</v>
      </c>
      <c r="AI301" s="105">
        <f ca="1"/>
        <v>-1178</v>
      </c>
      <c r="AJ301" s="105" t="str">
        <v>2017</v>
      </c>
      <c r="AK301" s="178">
        <f t="shared" si="4"/>
        <v>42791</v>
      </c>
    </row>
    <row r="302" spans="1:37" ht="14.4">
      <c r="A302" s="179" t="s">
        <v>5879</v>
      </c>
      <c r="B302" s="56" t="s">
        <v>89</v>
      </c>
      <c r="C302" s="57">
        <v>42781</v>
      </c>
      <c r="D302" s="56" t="s">
        <v>131</v>
      </c>
      <c r="E302" s="169" t="s">
        <v>140</v>
      </c>
      <c r="F302" s="180" t="s">
        <v>106</v>
      </c>
      <c r="G302" s="168" t="s">
        <v>107</v>
      </c>
      <c r="H302" s="169" t="s">
        <v>140</v>
      </c>
      <c r="I302" s="181">
        <f t="shared" si="0"/>
        <v>42811</v>
      </c>
      <c r="J302" s="61"/>
      <c r="K302" s="184"/>
      <c r="L302" s="171" t="s">
        <v>5880</v>
      </c>
      <c r="M302" s="56" t="s">
        <v>5881</v>
      </c>
      <c r="N302" s="56" t="s">
        <v>249</v>
      </c>
      <c r="O302" s="56" t="s">
        <v>5882</v>
      </c>
      <c r="P302" s="172" t="s">
        <v>17</v>
      </c>
      <c r="Q302" s="182"/>
      <c r="R302" s="61"/>
      <c r="S302" s="61"/>
      <c r="T302" s="61"/>
      <c r="U302" s="66"/>
      <c r="V302" s="61"/>
      <c r="W302" s="61"/>
      <c r="X302" s="56" t="s">
        <v>18</v>
      </c>
      <c r="Y302" s="57">
        <v>43073</v>
      </c>
      <c r="Z302" s="75"/>
      <c r="AA302" s="64" t="s">
        <v>5883</v>
      </c>
      <c r="AB302" s="183"/>
      <c r="AC302" s="175"/>
      <c r="AD302" s="176"/>
      <c r="AE302" s="67" t="str">
        <f t="shared" si="1"/>
        <v>Feb</v>
      </c>
      <c r="AF302" s="68" t="str">
        <f t="shared" si="2"/>
        <v>Dec</v>
      </c>
      <c r="AG302" s="177">
        <f t="shared" si="3"/>
        <v>292</v>
      </c>
      <c r="AH302" s="178">
        <v>42811</v>
      </c>
      <c r="AI302" s="105">
        <f ca="1"/>
        <v>-1178</v>
      </c>
      <c r="AJ302" s="105" t="str">
        <v>2017</v>
      </c>
      <c r="AK302" s="178">
        <f t="shared" si="4"/>
        <v>42791</v>
      </c>
    </row>
    <row r="303" spans="1:37" ht="14.4">
      <c r="A303" s="179" t="s">
        <v>5884</v>
      </c>
      <c r="B303" s="56" t="s">
        <v>89</v>
      </c>
      <c r="C303" s="57">
        <v>42780</v>
      </c>
      <c r="D303" s="56" t="s">
        <v>1027</v>
      </c>
      <c r="E303" s="169" t="s">
        <v>112</v>
      </c>
      <c r="F303" s="180" t="s">
        <v>106</v>
      </c>
      <c r="G303" s="168" t="s">
        <v>113</v>
      </c>
      <c r="H303" s="169" t="s">
        <v>112</v>
      </c>
      <c r="I303" s="181">
        <f t="shared" si="0"/>
        <v>42810</v>
      </c>
      <c r="J303" s="56" t="s">
        <v>18</v>
      </c>
      <c r="K303" s="169" t="s">
        <v>14</v>
      </c>
      <c r="L303" s="171" t="s">
        <v>302</v>
      </c>
      <c r="M303" s="56" t="s">
        <v>5886</v>
      </c>
      <c r="N303" s="56" t="s">
        <v>27</v>
      </c>
      <c r="O303" s="56" t="s">
        <v>5887</v>
      </c>
      <c r="P303" s="172" t="s">
        <v>116</v>
      </c>
      <c r="Q303" s="182"/>
      <c r="R303" s="61"/>
      <c r="S303" s="61"/>
      <c r="T303" s="61"/>
      <c r="U303" s="66"/>
      <c r="V303" s="61"/>
      <c r="W303" s="61"/>
      <c r="X303" s="66"/>
      <c r="Y303" s="57">
        <v>43073</v>
      </c>
      <c r="Z303" s="75"/>
      <c r="AA303" s="64" t="s">
        <v>3956</v>
      </c>
      <c r="AB303" s="183"/>
      <c r="AC303" s="175"/>
      <c r="AD303" s="175"/>
      <c r="AE303" s="67" t="str">
        <f t="shared" si="1"/>
        <v>Feb</v>
      </c>
      <c r="AF303" s="68" t="str">
        <f t="shared" si="2"/>
        <v>Dec</v>
      </c>
      <c r="AG303" s="177">
        <f t="shared" si="3"/>
        <v>293</v>
      </c>
      <c r="AH303" s="178">
        <v>42810</v>
      </c>
      <c r="AI303" s="105">
        <f ca="1"/>
        <v>-1179</v>
      </c>
      <c r="AJ303" s="105" t="str">
        <v>2017</v>
      </c>
      <c r="AK303" s="178">
        <f t="shared" si="4"/>
        <v>42790</v>
      </c>
    </row>
    <row r="304" spans="1:37" ht="14.4">
      <c r="A304" s="179" t="s">
        <v>5892</v>
      </c>
      <c r="B304" s="56" t="s">
        <v>89</v>
      </c>
      <c r="C304" s="57">
        <v>42780</v>
      </c>
      <c r="D304" s="56" t="s">
        <v>90</v>
      </c>
      <c r="E304" s="169" t="s">
        <v>91</v>
      </c>
      <c r="F304" s="180" t="s">
        <v>214</v>
      </c>
      <c r="G304" s="168" t="s">
        <v>3693</v>
      </c>
      <c r="H304" s="169" t="s">
        <v>3694</v>
      </c>
      <c r="I304" s="181">
        <f t="shared" si="0"/>
        <v>42810</v>
      </c>
      <c r="J304" s="56" t="s">
        <v>18</v>
      </c>
      <c r="K304" s="169" t="s">
        <v>14</v>
      </c>
      <c r="L304" s="171" t="s">
        <v>3704</v>
      </c>
      <c r="M304" s="56" t="s">
        <v>5893</v>
      </c>
      <c r="N304" s="56" t="s">
        <v>355</v>
      </c>
      <c r="O304" s="56" t="s">
        <v>5894</v>
      </c>
      <c r="P304" s="172" t="s">
        <v>96</v>
      </c>
      <c r="Q304" s="182"/>
      <c r="R304" s="61"/>
      <c r="S304" s="61"/>
      <c r="T304" s="61"/>
      <c r="U304" s="66"/>
      <c r="V304" s="61"/>
      <c r="W304" s="61"/>
      <c r="X304" s="56" t="s">
        <v>18</v>
      </c>
      <c r="Y304" s="57">
        <v>43073</v>
      </c>
      <c r="Z304" s="75"/>
      <c r="AA304" s="200" t="s">
        <v>5895</v>
      </c>
      <c r="AB304" s="174" t="s">
        <v>3709</v>
      </c>
      <c r="AC304" s="175"/>
      <c r="AD304" s="175"/>
      <c r="AE304" s="67" t="str">
        <f t="shared" si="1"/>
        <v>Feb</v>
      </c>
      <c r="AF304" s="68" t="str">
        <f t="shared" si="2"/>
        <v>Dec</v>
      </c>
      <c r="AG304" s="177">
        <f t="shared" si="3"/>
        <v>293</v>
      </c>
      <c r="AH304" s="178">
        <v>42810</v>
      </c>
      <c r="AI304" s="105">
        <f ca="1"/>
        <v>-1179</v>
      </c>
      <c r="AJ304" s="105" t="str">
        <v>2017</v>
      </c>
      <c r="AK304" s="178">
        <f t="shared" si="4"/>
        <v>42790</v>
      </c>
    </row>
    <row r="305" spans="1:37" ht="14.4">
      <c r="A305" s="179" t="s">
        <v>5897</v>
      </c>
      <c r="B305" s="56" t="s">
        <v>89</v>
      </c>
      <c r="C305" s="57">
        <v>42781</v>
      </c>
      <c r="D305" s="56" t="s">
        <v>90</v>
      </c>
      <c r="E305" s="169" t="s">
        <v>91</v>
      </c>
      <c r="F305" s="180" t="s">
        <v>214</v>
      </c>
      <c r="G305" s="168" t="s">
        <v>3693</v>
      </c>
      <c r="H305" s="169" t="s">
        <v>3694</v>
      </c>
      <c r="I305" s="181">
        <f t="shared" si="0"/>
        <v>42811</v>
      </c>
      <c r="J305" s="56" t="s">
        <v>18</v>
      </c>
      <c r="K305" s="169" t="s">
        <v>18</v>
      </c>
      <c r="L305" s="171" t="s">
        <v>3895</v>
      </c>
      <c r="M305" s="56" t="s">
        <v>4266</v>
      </c>
      <c r="N305" s="56" t="s">
        <v>95</v>
      </c>
      <c r="O305" s="56" t="s">
        <v>5899</v>
      </c>
      <c r="P305" s="172" t="s">
        <v>96</v>
      </c>
      <c r="Q305" s="182"/>
      <c r="R305" s="61"/>
      <c r="S305" s="61"/>
      <c r="T305" s="61"/>
      <c r="U305" s="66"/>
      <c r="V305" s="61"/>
      <c r="W305" s="61"/>
      <c r="X305" s="56" t="s">
        <v>18</v>
      </c>
      <c r="Y305" s="57">
        <v>43073</v>
      </c>
      <c r="Z305" s="75"/>
      <c r="AA305" s="200" t="s">
        <v>5900</v>
      </c>
      <c r="AB305" s="174" t="s">
        <v>3709</v>
      </c>
      <c r="AC305" s="175"/>
      <c r="AD305" s="176"/>
      <c r="AE305" s="67" t="str">
        <f t="shared" si="1"/>
        <v>Feb</v>
      </c>
      <c r="AF305" s="68" t="str">
        <f t="shared" si="2"/>
        <v>Dec</v>
      </c>
      <c r="AG305" s="177">
        <f t="shared" si="3"/>
        <v>292</v>
      </c>
      <c r="AH305" s="178">
        <v>42811</v>
      </c>
      <c r="AI305" s="105">
        <f ca="1"/>
        <v>-1178</v>
      </c>
      <c r="AJ305" s="105" t="str">
        <v>2017</v>
      </c>
      <c r="AK305" s="178">
        <f t="shared" si="4"/>
        <v>42791</v>
      </c>
    </row>
    <row r="306" spans="1:37" ht="14.4">
      <c r="A306" s="179" t="s">
        <v>5901</v>
      </c>
      <c r="B306" s="56" t="s">
        <v>89</v>
      </c>
      <c r="C306" s="57">
        <v>42781</v>
      </c>
      <c r="D306" s="56" t="s">
        <v>90</v>
      </c>
      <c r="E306" s="169" t="s">
        <v>3794</v>
      </c>
      <c r="F306" s="180" t="s">
        <v>214</v>
      </c>
      <c r="G306" s="168" t="s">
        <v>5903</v>
      </c>
      <c r="H306" s="169" t="s">
        <v>1497</v>
      </c>
      <c r="I306" s="170">
        <f t="shared" si="0"/>
        <v>42811</v>
      </c>
      <c r="J306" s="56" t="s">
        <v>18</v>
      </c>
      <c r="K306" s="169" t="s">
        <v>18</v>
      </c>
      <c r="L306" s="171" t="s">
        <v>5904</v>
      </c>
      <c r="M306" s="56" t="s">
        <v>5905</v>
      </c>
      <c r="N306" s="56" t="s">
        <v>1143</v>
      </c>
      <c r="O306" s="56" t="s">
        <v>108</v>
      </c>
      <c r="P306" s="172" t="s">
        <v>96</v>
      </c>
      <c r="Q306" s="173"/>
      <c r="R306" s="56" t="s">
        <v>18</v>
      </c>
      <c r="S306" s="56"/>
      <c r="T306" s="56"/>
      <c r="U306" s="56" t="s">
        <v>108</v>
      </c>
      <c r="V306" s="56" t="s">
        <v>108</v>
      </c>
      <c r="W306" s="61"/>
      <c r="X306" s="56" t="s">
        <v>18</v>
      </c>
      <c r="Y306" s="57">
        <v>43073</v>
      </c>
      <c r="Z306" s="63" t="s">
        <v>108</v>
      </c>
      <c r="AA306" s="64" t="s">
        <v>5907</v>
      </c>
      <c r="AB306" s="174" t="s">
        <v>97</v>
      </c>
      <c r="AC306" s="175"/>
      <c r="AD306" s="175"/>
      <c r="AE306" s="67" t="str">
        <f t="shared" si="1"/>
        <v>Feb</v>
      </c>
      <c r="AF306" s="68" t="str">
        <f t="shared" si="2"/>
        <v>Dec</v>
      </c>
      <c r="AG306" s="177">
        <f t="shared" si="3"/>
        <v>292</v>
      </c>
      <c r="AH306" s="178">
        <v>42811</v>
      </c>
      <c r="AI306" s="105">
        <f ca="1"/>
        <v>-1178</v>
      </c>
      <c r="AJ306" s="105" t="str">
        <v>2017</v>
      </c>
      <c r="AK306" s="178">
        <f t="shared" si="4"/>
        <v>42791</v>
      </c>
    </row>
    <row r="307" spans="1:37" ht="27.1" customHeight="1">
      <c r="A307" s="179" t="s">
        <v>5908</v>
      </c>
      <c r="B307" s="56" t="s">
        <v>89</v>
      </c>
      <c r="C307" s="57">
        <v>42781</v>
      </c>
      <c r="D307" s="56" t="s">
        <v>90</v>
      </c>
      <c r="E307" s="169" t="s">
        <v>3794</v>
      </c>
      <c r="F307" s="180" t="s">
        <v>214</v>
      </c>
      <c r="G307" s="168" t="s">
        <v>4611</v>
      </c>
      <c r="H307" s="169" t="s">
        <v>5909</v>
      </c>
      <c r="I307" s="170">
        <f t="shared" si="0"/>
        <v>42811</v>
      </c>
      <c r="J307" s="56" t="s">
        <v>18</v>
      </c>
      <c r="K307" s="169" t="s">
        <v>18</v>
      </c>
      <c r="L307" s="171" t="s">
        <v>5910</v>
      </c>
      <c r="M307" s="56" t="s">
        <v>108</v>
      </c>
      <c r="N307" s="56" t="s">
        <v>395</v>
      </c>
      <c r="O307" s="56" t="s">
        <v>108</v>
      </c>
      <c r="P307" s="172" t="s">
        <v>96</v>
      </c>
      <c r="Q307" s="173"/>
      <c r="R307" s="56" t="s">
        <v>18</v>
      </c>
      <c r="S307" s="56"/>
      <c r="T307" s="56"/>
      <c r="U307" s="56" t="s">
        <v>108</v>
      </c>
      <c r="V307" s="56" t="s">
        <v>108</v>
      </c>
      <c r="W307" s="61"/>
      <c r="X307" s="66"/>
      <c r="Y307" s="57">
        <v>43073</v>
      </c>
      <c r="Z307" s="63" t="s">
        <v>108</v>
      </c>
      <c r="AA307" s="60" t="s">
        <v>5912</v>
      </c>
      <c r="AB307" s="174" t="s">
        <v>179</v>
      </c>
      <c r="AC307" s="175"/>
      <c r="AD307" s="176"/>
      <c r="AE307" s="67" t="str">
        <f t="shared" si="1"/>
        <v>Feb</v>
      </c>
      <c r="AF307" s="68" t="str">
        <f t="shared" si="2"/>
        <v>Dec</v>
      </c>
      <c r="AG307" s="177">
        <f t="shared" si="3"/>
        <v>292</v>
      </c>
      <c r="AH307" s="178">
        <v>42811</v>
      </c>
      <c r="AI307" s="105">
        <f ca="1"/>
        <v>-1178</v>
      </c>
      <c r="AJ307" s="105" t="str">
        <v>2017</v>
      </c>
      <c r="AK307" s="178">
        <f t="shared" si="4"/>
        <v>42791</v>
      </c>
    </row>
    <row r="308" spans="1:37" ht="14.4">
      <c r="A308" s="179" t="s">
        <v>5914</v>
      </c>
      <c r="B308" s="56" t="s">
        <v>89</v>
      </c>
      <c r="C308" s="57">
        <v>42781</v>
      </c>
      <c r="D308" s="56" t="s">
        <v>90</v>
      </c>
      <c r="E308" s="169" t="s">
        <v>3794</v>
      </c>
      <c r="F308" s="180" t="s">
        <v>214</v>
      </c>
      <c r="G308" s="168" t="s">
        <v>5916</v>
      </c>
      <c r="H308" s="169" t="s">
        <v>5917</v>
      </c>
      <c r="I308" s="170">
        <f t="shared" si="0"/>
        <v>42811</v>
      </c>
      <c r="J308" s="56" t="s">
        <v>18</v>
      </c>
      <c r="K308" s="169" t="s">
        <v>18</v>
      </c>
      <c r="L308" s="171" t="s">
        <v>5918</v>
      </c>
      <c r="M308" s="56" t="s">
        <v>108</v>
      </c>
      <c r="N308" s="56" t="s">
        <v>395</v>
      </c>
      <c r="O308" s="56" t="s">
        <v>108</v>
      </c>
      <c r="P308" s="172" t="s">
        <v>96</v>
      </c>
      <c r="Q308" s="173"/>
      <c r="R308" s="56" t="s">
        <v>18</v>
      </c>
      <c r="S308" s="56"/>
      <c r="T308" s="56"/>
      <c r="U308" s="56" t="s">
        <v>108</v>
      </c>
      <c r="V308" s="56" t="s">
        <v>108</v>
      </c>
      <c r="W308" s="61"/>
      <c r="X308" s="56" t="s">
        <v>18</v>
      </c>
      <c r="Y308" s="57">
        <v>43073</v>
      </c>
      <c r="Z308" s="63" t="s">
        <v>108</v>
      </c>
      <c r="AA308" s="64" t="s">
        <v>5920</v>
      </c>
      <c r="AB308" s="174" t="s">
        <v>97</v>
      </c>
      <c r="AC308" s="175"/>
      <c r="AD308" s="175"/>
      <c r="AE308" s="67" t="str">
        <f t="shared" si="1"/>
        <v>Feb</v>
      </c>
      <c r="AF308" s="68" t="str">
        <f t="shared" si="2"/>
        <v>Dec</v>
      </c>
      <c r="AG308" s="177">
        <f t="shared" si="3"/>
        <v>292</v>
      </c>
      <c r="AH308" s="178">
        <v>42811</v>
      </c>
      <c r="AI308" s="105">
        <f ca="1"/>
        <v>-1178</v>
      </c>
      <c r="AJ308" s="105" t="str">
        <v>2017</v>
      </c>
      <c r="AK308" s="178">
        <f t="shared" si="4"/>
        <v>42791</v>
      </c>
    </row>
    <row r="309" spans="1:37" ht="14.4">
      <c r="A309" s="179" t="s">
        <v>5922</v>
      </c>
      <c r="B309" s="56" t="s">
        <v>89</v>
      </c>
      <c r="C309" s="57">
        <v>42781</v>
      </c>
      <c r="D309" s="56" t="s">
        <v>1027</v>
      </c>
      <c r="E309" s="169" t="s">
        <v>140</v>
      </c>
      <c r="F309" s="180" t="s">
        <v>106</v>
      </c>
      <c r="G309" s="168" t="s">
        <v>107</v>
      </c>
      <c r="H309" s="169" t="s">
        <v>140</v>
      </c>
      <c r="I309" s="181">
        <f t="shared" si="0"/>
        <v>42811</v>
      </c>
      <c r="J309" s="61"/>
      <c r="K309" s="184"/>
      <c r="L309" s="171" t="s">
        <v>302</v>
      </c>
      <c r="M309" s="56" t="s">
        <v>5923</v>
      </c>
      <c r="N309" s="56" t="s">
        <v>44</v>
      </c>
      <c r="O309" s="56" t="s">
        <v>5924</v>
      </c>
      <c r="P309" s="172" t="s">
        <v>17</v>
      </c>
      <c r="Q309" s="182"/>
      <c r="R309" s="61"/>
      <c r="S309" s="61"/>
      <c r="T309" s="61"/>
      <c r="U309" s="66"/>
      <c r="V309" s="61"/>
      <c r="W309" s="61"/>
      <c r="X309" s="56" t="s">
        <v>18</v>
      </c>
      <c r="Y309" s="57">
        <v>43073</v>
      </c>
      <c r="Z309" s="75"/>
      <c r="AA309" s="64" t="s">
        <v>5925</v>
      </c>
      <c r="AB309" s="183"/>
      <c r="AC309" s="175"/>
      <c r="AD309" s="176"/>
      <c r="AE309" s="67" t="str">
        <f t="shared" si="1"/>
        <v>Feb</v>
      </c>
      <c r="AF309" s="68" t="str">
        <f t="shared" si="2"/>
        <v>Dec</v>
      </c>
      <c r="AG309" s="177">
        <f t="shared" si="3"/>
        <v>292</v>
      </c>
      <c r="AH309" s="178">
        <v>42811</v>
      </c>
      <c r="AI309" s="105">
        <f ca="1"/>
        <v>-1178</v>
      </c>
      <c r="AJ309" s="105" t="str">
        <v>2017</v>
      </c>
      <c r="AK309" s="178">
        <f t="shared" si="4"/>
        <v>42791</v>
      </c>
    </row>
    <row r="310" spans="1:37" ht="14.4">
      <c r="A310" s="179" t="s">
        <v>5928</v>
      </c>
      <c r="B310" s="56" t="s">
        <v>89</v>
      </c>
      <c r="C310" s="57">
        <v>42781</v>
      </c>
      <c r="D310" s="56" t="s">
        <v>1027</v>
      </c>
      <c r="E310" s="169" t="s">
        <v>140</v>
      </c>
      <c r="F310" s="180" t="s">
        <v>106</v>
      </c>
      <c r="G310" s="168" t="s">
        <v>107</v>
      </c>
      <c r="H310" s="169" t="s">
        <v>140</v>
      </c>
      <c r="I310" s="181">
        <f t="shared" si="0"/>
        <v>42811</v>
      </c>
      <c r="J310" s="61"/>
      <c r="K310" s="184"/>
      <c r="L310" s="171" t="s">
        <v>302</v>
      </c>
      <c r="M310" s="56" t="s">
        <v>5930</v>
      </c>
      <c r="N310" s="56" t="s">
        <v>27</v>
      </c>
      <c r="O310" s="61"/>
      <c r="P310" s="185"/>
      <c r="Q310" s="182"/>
      <c r="R310" s="61"/>
      <c r="S310" s="61"/>
      <c r="T310" s="61"/>
      <c r="U310" s="66"/>
      <c r="V310" s="61"/>
      <c r="W310" s="61"/>
      <c r="X310" s="56" t="s">
        <v>14</v>
      </c>
      <c r="Y310" s="57">
        <v>43073</v>
      </c>
      <c r="Z310" s="75"/>
      <c r="AA310" s="64" t="s">
        <v>5942</v>
      </c>
      <c r="AB310" s="183"/>
      <c r="AC310" s="175"/>
      <c r="AD310" s="176"/>
      <c r="AE310" s="67" t="str">
        <f t="shared" si="1"/>
        <v>Feb</v>
      </c>
      <c r="AF310" s="68" t="str">
        <f t="shared" si="2"/>
        <v>Dec</v>
      </c>
      <c r="AG310" s="177">
        <f t="shared" si="3"/>
        <v>292</v>
      </c>
      <c r="AH310" s="178">
        <v>42811</v>
      </c>
      <c r="AI310" s="105">
        <f ca="1"/>
        <v>-1178</v>
      </c>
      <c r="AJ310" s="105" t="str">
        <v>2017</v>
      </c>
      <c r="AK310" s="178">
        <f t="shared" si="4"/>
        <v>42791</v>
      </c>
    </row>
    <row r="311" spans="1:37" ht="14.4">
      <c r="A311" s="179" t="s">
        <v>5945</v>
      </c>
      <c r="B311" s="56" t="s">
        <v>89</v>
      </c>
      <c r="C311" s="57">
        <v>42781</v>
      </c>
      <c r="D311" s="56" t="s">
        <v>1027</v>
      </c>
      <c r="E311" s="169" t="s">
        <v>140</v>
      </c>
      <c r="F311" s="180" t="s">
        <v>106</v>
      </c>
      <c r="G311" s="168" t="s">
        <v>107</v>
      </c>
      <c r="H311" s="169" t="s">
        <v>140</v>
      </c>
      <c r="I311" s="181">
        <f t="shared" si="0"/>
        <v>42811</v>
      </c>
      <c r="J311" s="61"/>
      <c r="K311" s="184"/>
      <c r="L311" s="171" t="s">
        <v>5340</v>
      </c>
      <c r="M311" s="56" t="s">
        <v>5947</v>
      </c>
      <c r="N311" s="56" t="s">
        <v>137</v>
      </c>
      <c r="O311" s="56" t="s">
        <v>5341</v>
      </c>
      <c r="P311" s="172" t="s">
        <v>17</v>
      </c>
      <c r="Q311" s="182"/>
      <c r="R311" s="61"/>
      <c r="S311" s="61"/>
      <c r="T311" s="61"/>
      <c r="U311" s="66"/>
      <c r="V311" s="61"/>
      <c r="W311" s="61"/>
      <c r="X311" s="56" t="s">
        <v>18</v>
      </c>
      <c r="Y311" s="57">
        <v>43073</v>
      </c>
      <c r="Z311" s="75"/>
      <c r="AA311" s="64" t="s">
        <v>4585</v>
      </c>
      <c r="AB311" s="183"/>
      <c r="AC311" s="175"/>
      <c r="AD311" s="176"/>
      <c r="AE311" s="67" t="str">
        <f t="shared" si="1"/>
        <v>Feb</v>
      </c>
      <c r="AF311" s="68" t="str">
        <f t="shared" si="2"/>
        <v>Dec</v>
      </c>
      <c r="AG311" s="177">
        <f t="shared" si="3"/>
        <v>292</v>
      </c>
      <c r="AH311" s="178">
        <v>42811</v>
      </c>
      <c r="AI311" s="105">
        <f ca="1"/>
        <v>-1178</v>
      </c>
      <c r="AJ311" s="105" t="str">
        <v>2017</v>
      </c>
      <c r="AK311" s="178">
        <f t="shared" si="4"/>
        <v>42791</v>
      </c>
    </row>
    <row r="312" spans="1:37" ht="14.4">
      <c r="A312" s="179" t="s">
        <v>5951</v>
      </c>
      <c r="B312" s="56" t="s">
        <v>89</v>
      </c>
      <c r="C312" s="57">
        <v>42782</v>
      </c>
      <c r="D312" s="56" t="s">
        <v>131</v>
      </c>
      <c r="E312" s="169" t="s">
        <v>140</v>
      </c>
      <c r="F312" s="180" t="s">
        <v>106</v>
      </c>
      <c r="G312" s="168" t="s">
        <v>107</v>
      </c>
      <c r="H312" s="169" t="s">
        <v>140</v>
      </c>
      <c r="I312" s="181">
        <f t="shared" si="0"/>
        <v>42812</v>
      </c>
      <c r="J312" s="61"/>
      <c r="K312" s="184"/>
      <c r="L312" s="171" t="s">
        <v>5952</v>
      </c>
      <c r="M312" s="56" t="s">
        <v>5952</v>
      </c>
      <c r="N312" s="56" t="s">
        <v>114</v>
      </c>
      <c r="O312" s="56" t="s">
        <v>5953</v>
      </c>
      <c r="P312" s="172" t="s">
        <v>17</v>
      </c>
      <c r="Q312" s="182"/>
      <c r="R312" s="61"/>
      <c r="S312" s="61"/>
      <c r="T312" s="61"/>
      <c r="U312" s="66"/>
      <c r="V312" s="61"/>
      <c r="W312" s="61"/>
      <c r="X312" s="56" t="s">
        <v>18</v>
      </c>
      <c r="Y312" s="57">
        <v>43073</v>
      </c>
      <c r="Z312" s="75"/>
      <c r="AA312" s="64" t="s">
        <v>5955</v>
      </c>
      <c r="AB312" s="183"/>
      <c r="AC312" s="175"/>
      <c r="AD312" s="176"/>
      <c r="AE312" s="67" t="str">
        <f t="shared" si="1"/>
        <v>Feb</v>
      </c>
      <c r="AF312" s="68" t="str">
        <f t="shared" si="2"/>
        <v>Dec</v>
      </c>
      <c r="AG312" s="177">
        <f t="shared" si="3"/>
        <v>291</v>
      </c>
      <c r="AH312" s="178">
        <v>42812</v>
      </c>
      <c r="AI312" s="105">
        <f ca="1"/>
        <v>-1177</v>
      </c>
      <c r="AJ312" s="105" t="str">
        <v>2017</v>
      </c>
      <c r="AK312" s="178">
        <f t="shared" si="4"/>
        <v>42792</v>
      </c>
    </row>
    <row r="313" spans="1:37" ht="14.4">
      <c r="A313" s="179" t="s">
        <v>5957</v>
      </c>
      <c r="B313" s="56" t="s">
        <v>89</v>
      </c>
      <c r="C313" s="57">
        <v>42782</v>
      </c>
      <c r="D313" s="56" t="s">
        <v>131</v>
      </c>
      <c r="E313" s="169" t="s">
        <v>140</v>
      </c>
      <c r="F313" s="180" t="s">
        <v>106</v>
      </c>
      <c r="G313" s="168" t="s">
        <v>107</v>
      </c>
      <c r="H313" s="169" t="s">
        <v>140</v>
      </c>
      <c r="I313" s="181">
        <f t="shared" si="0"/>
        <v>42812</v>
      </c>
      <c r="J313" s="61"/>
      <c r="K313" s="184"/>
      <c r="L313" s="171" t="s">
        <v>5959</v>
      </c>
      <c r="M313" s="56" t="s">
        <v>5960</v>
      </c>
      <c r="N313" s="56" t="s">
        <v>27</v>
      </c>
      <c r="O313" s="56" t="s">
        <v>5961</v>
      </c>
      <c r="P313" s="172" t="s">
        <v>28</v>
      </c>
      <c r="Q313" s="182"/>
      <c r="R313" s="61"/>
      <c r="S313" s="61"/>
      <c r="T313" s="61"/>
      <c r="U313" s="66"/>
      <c r="V313" s="61"/>
      <c r="W313" s="61"/>
      <c r="X313" s="56" t="s">
        <v>14</v>
      </c>
      <c r="Y313" s="57">
        <v>43073</v>
      </c>
      <c r="Z313" s="75"/>
      <c r="AA313" s="60" t="s">
        <v>5962</v>
      </c>
      <c r="AB313" s="183"/>
      <c r="AC313" s="175"/>
      <c r="AD313" s="176"/>
      <c r="AE313" s="67" t="str">
        <f t="shared" si="1"/>
        <v>Feb</v>
      </c>
      <c r="AF313" s="68" t="str">
        <f t="shared" si="2"/>
        <v>Dec</v>
      </c>
      <c r="AG313" s="177">
        <f t="shared" si="3"/>
        <v>291</v>
      </c>
      <c r="AH313" s="178">
        <v>42812</v>
      </c>
      <c r="AI313" s="105">
        <f ca="1"/>
        <v>-1177</v>
      </c>
      <c r="AJ313" s="105" t="str">
        <v>2017</v>
      </c>
      <c r="AK313" s="178">
        <f t="shared" si="4"/>
        <v>42792</v>
      </c>
    </row>
    <row r="314" spans="1:37" ht="14.4">
      <c r="A314" s="179" t="s">
        <v>5964</v>
      </c>
      <c r="B314" s="56" t="s">
        <v>89</v>
      </c>
      <c r="C314" s="57">
        <v>42782</v>
      </c>
      <c r="D314" s="56" t="s">
        <v>90</v>
      </c>
      <c r="E314" s="169" t="s">
        <v>91</v>
      </c>
      <c r="F314" s="180" t="s">
        <v>214</v>
      </c>
      <c r="G314" s="168" t="s">
        <v>3693</v>
      </c>
      <c r="H314" s="169" t="s">
        <v>3694</v>
      </c>
      <c r="I314" s="181">
        <f t="shared" si="0"/>
        <v>42812</v>
      </c>
      <c r="J314" s="56" t="s">
        <v>18</v>
      </c>
      <c r="K314" s="169" t="s">
        <v>14</v>
      </c>
      <c r="L314" s="171" t="s">
        <v>3695</v>
      </c>
      <c r="M314" s="56" t="s">
        <v>5533</v>
      </c>
      <c r="N314" s="56" t="s">
        <v>355</v>
      </c>
      <c r="O314" s="56" t="s">
        <v>5968</v>
      </c>
      <c r="P314" s="172" t="s">
        <v>96</v>
      </c>
      <c r="Q314" s="182"/>
      <c r="R314" s="61"/>
      <c r="S314" s="61"/>
      <c r="T314" s="61"/>
      <c r="U314" s="66"/>
      <c r="V314" s="61"/>
      <c r="W314" s="61"/>
      <c r="X314" s="56" t="s">
        <v>18</v>
      </c>
      <c r="Y314" s="57">
        <v>43073</v>
      </c>
      <c r="Z314" s="75"/>
      <c r="AA314" s="200" t="s">
        <v>5535</v>
      </c>
      <c r="AB314" s="174" t="s">
        <v>3709</v>
      </c>
      <c r="AC314" s="175"/>
      <c r="AD314" s="176"/>
      <c r="AE314" s="67" t="str">
        <f t="shared" si="1"/>
        <v>Feb</v>
      </c>
      <c r="AF314" s="68" t="str">
        <f t="shared" si="2"/>
        <v>Dec</v>
      </c>
      <c r="AG314" s="177">
        <f t="shared" si="3"/>
        <v>291</v>
      </c>
      <c r="AH314" s="178">
        <v>42812</v>
      </c>
      <c r="AI314" s="105">
        <f ca="1"/>
        <v>-1177</v>
      </c>
      <c r="AJ314" s="105" t="str">
        <v>2017</v>
      </c>
      <c r="AK314" s="178">
        <f t="shared" si="4"/>
        <v>42792</v>
      </c>
    </row>
    <row r="315" spans="1:37" ht="14.4">
      <c r="A315" s="179" t="s">
        <v>5971</v>
      </c>
      <c r="B315" s="56" t="s">
        <v>89</v>
      </c>
      <c r="C315" s="57">
        <v>42781</v>
      </c>
      <c r="D315" s="56" t="s">
        <v>1027</v>
      </c>
      <c r="E315" s="169" t="s">
        <v>196</v>
      </c>
      <c r="F315" s="180" t="s">
        <v>214</v>
      </c>
      <c r="G315" s="168" t="s">
        <v>214</v>
      </c>
      <c r="H315" s="169" t="s">
        <v>3785</v>
      </c>
      <c r="I315" s="170">
        <f t="shared" si="0"/>
        <v>42811</v>
      </c>
      <c r="J315" s="56" t="s">
        <v>14</v>
      </c>
      <c r="K315" s="169" t="s">
        <v>14</v>
      </c>
      <c r="L315" s="171" t="s">
        <v>5972</v>
      </c>
      <c r="M315" s="56" t="s">
        <v>5974</v>
      </c>
      <c r="N315" s="56" t="s">
        <v>249</v>
      </c>
      <c r="O315" s="56" t="s">
        <v>108</v>
      </c>
      <c r="P315" s="172" t="s">
        <v>96</v>
      </c>
      <c r="Q315" s="173"/>
      <c r="R315" s="56" t="s">
        <v>14</v>
      </c>
      <c r="S315" s="56"/>
      <c r="T315" s="56"/>
      <c r="U315" s="56" t="s">
        <v>108</v>
      </c>
      <c r="V315" s="56" t="s">
        <v>108</v>
      </c>
      <c r="W315" s="61"/>
      <c r="X315" s="56" t="s">
        <v>14</v>
      </c>
      <c r="Y315" s="57">
        <v>43073</v>
      </c>
      <c r="Z315" s="63" t="s">
        <v>108</v>
      </c>
      <c r="AA315" s="64" t="s">
        <v>5976</v>
      </c>
      <c r="AB315" s="174" t="s">
        <v>224</v>
      </c>
      <c r="AC315" s="175"/>
      <c r="AD315" s="175"/>
      <c r="AE315" s="67" t="str">
        <f t="shared" si="1"/>
        <v>Feb</v>
      </c>
      <c r="AF315" s="68" t="str">
        <f t="shared" si="2"/>
        <v>Dec</v>
      </c>
      <c r="AG315" s="177">
        <f t="shared" si="3"/>
        <v>292</v>
      </c>
      <c r="AH315" s="178">
        <v>42811</v>
      </c>
      <c r="AI315" s="105">
        <f ca="1"/>
        <v>-1178</v>
      </c>
      <c r="AJ315" s="105" t="str">
        <v>2017</v>
      </c>
      <c r="AK315" s="178">
        <f t="shared" si="4"/>
        <v>42791</v>
      </c>
    </row>
    <row r="316" spans="1:37" ht="14.4">
      <c r="A316" s="179" t="s">
        <v>5978</v>
      </c>
      <c r="B316" s="56" t="s">
        <v>89</v>
      </c>
      <c r="C316" s="57">
        <v>42783</v>
      </c>
      <c r="D316" s="56" t="s">
        <v>90</v>
      </c>
      <c r="E316" s="169" t="s">
        <v>3794</v>
      </c>
      <c r="F316" s="180" t="s">
        <v>214</v>
      </c>
      <c r="G316" s="168" t="s">
        <v>214</v>
      </c>
      <c r="H316" s="169" t="s">
        <v>3785</v>
      </c>
      <c r="I316" s="170">
        <f t="shared" si="0"/>
        <v>42813</v>
      </c>
      <c r="J316" s="56" t="s">
        <v>108</v>
      </c>
      <c r="K316" s="169" t="s">
        <v>108</v>
      </c>
      <c r="L316" s="171" t="s">
        <v>5980</v>
      </c>
      <c r="M316" s="61"/>
      <c r="N316" s="61"/>
      <c r="O316" s="56" t="s">
        <v>108</v>
      </c>
      <c r="P316" s="172" t="s">
        <v>96</v>
      </c>
      <c r="Q316" s="173"/>
      <c r="R316" s="56" t="s">
        <v>14</v>
      </c>
      <c r="S316" s="56"/>
      <c r="T316" s="56"/>
      <c r="U316" s="56" t="s">
        <v>108</v>
      </c>
      <c r="V316" s="56" t="s">
        <v>108</v>
      </c>
      <c r="W316" s="61"/>
      <c r="X316" s="56" t="s">
        <v>14</v>
      </c>
      <c r="Y316" s="57">
        <v>43073</v>
      </c>
      <c r="Z316" s="63" t="s">
        <v>108</v>
      </c>
      <c r="AA316" s="64" t="s">
        <v>5983</v>
      </c>
      <c r="AB316" s="174" t="s">
        <v>633</v>
      </c>
      <c r="AC316" s="175"/>
      <c r="AD316" s="175"/>
      <c r="AE316" s="67" t="str">
        <f t="shared" si="1"/>
        <v>Feb</v>
      </c>
      <c r="AF316" s="68" t="str">
        <f t="shared" si="2"/>
        <v>Dec</v>
      </c>
      <c r="AG316" s="177">
        <f t="shared" si="3"/>
        <v>290</v>
      </c>
      <c r="AH316" s="178">
        <v>42813</v>
      </c>
      <c r="AI316" s="105">
        <f ca="1"/>
        <v>-1176</v>
      </c>
      <c r="AJ316" s="105" t="str">
        <v>2017</v>
      </c>
      <c r="AK316" s="178">
        <f t="shared" si="4"/>
        <v>42793</v>
      </c>
    </row>
    <row r="317" spans="1:37" ht="14.4">
      <c r="A317" s="179" t="s">
        <v>5985</v>
      </c>
      <c r="B317" s="56" t="s">
        <v>89</v>
      </c>
      <c r="C317" s="57">
        <v>42783</v>
      </c>
      <c r="D317" s="56" t="s">
        <v>90</v>
      </c>
      <c r="E317" s="169" t="s">
        <v>3794</v>
      </c>
      <c r="F317" s="180" t="s">
        <v>214</v>
      </c>
      <c r="G317" s="168" t="s">
        <v>5986</v>
      </c>
      <c r="H317" s="169" t="s">
        <v>5987</v>
      </c>
      <c r="I317" s="170">
        <f t="shared" si="0"/>
        <v>42813</v>
      </c>
      <c r="J317" s="56" t="s">
        <v>18</v>
      </c>
      <c r="K317" s="169" t="s">
        <v>14</v>
      </c>
      <c r="L317" s="171" t="s">
        <v>5989</v>
      </c>
      <c r="M317" s="56" t="s">
        <v>5990</v>
      </c>
      <c r="N317" s="56" t="s">
        <v>395</v>
      </c>
      <c r="O317" s="56" t="s">
        <v>108</v>
      </c>
      <c r="P317" s="172" t="s">
        <v>96</v>
      </c>
      <c r="Q317" s="173"/>
      <c r="R317" s="56" t="s">
        <v>108</v>
      </c>
      <c r="S317" s="56" t="s">
        <v>18</v>
      </c>
      <c r="T317" s="56"/>
      <c r="U317" s="56" t="s">
        <v>108</v>
      </c>
      <c r="V317" s="56" t="s">
        <v>108</v>
      </c>
      <c r="W317" s="61"/>
      <c r="X317" s="66"/>
      <c r="Y317" s="57">
        <v>43073</v>
      </c>
      <c r="Z317" s="63" t="s">
        <v>108</v>
      </c>
      <c r="AA317" s="64" t="s">
        <v>5994</v>
      </c>
      <c r="AB317" s="174" t="s">
        <v>3872</v>
      </c>
      <c r="AC317" s="175"/>
      <c r="AD317" s="176"/>
      <c r="AE317" s="67" t="str">
        <f t="shared" si="1"/>
        <v>Feb</v>
      </c>
      <c r="AF317" s="68" t="str">
        <f t="shared" si="2"/>
        <v>Dec</v>
      </c>
      <c r="AG317" s="177">
        <f t="shared" si="3"/>
        <v>290</v>
      </c>
      <c r="AH317" s="178">
        <v>42813</v>
      </c>
      <c r="AI317" s="105">
        <f ca="1"/>
        <v>-1176</v>
      </c>
      <c r="AJ317" s="105" t="str">
        <v>2017</v>
      </c>
      <c r="AK317" s="178">
        <f t="shared" si="4"/>
        <v>42793</v>
      </c>
    </row>
    <row r="318" spans="1:37" ht="14.4">
      <c r="A318" s="179" t="s">
        <v>5996</v>
      </c>
      <c r="B318" s="56" t="s">
        <v>89</v>
      </c>
      <c r="C318" s="57">
        <v>42783</v>
      </c>
      <c r="D318" s="56" t="s">
        <v>90</v>
      </c>
      <c r="E318" s="169" t="s">
        <v>140</v>
      </c>
      <c r="F318" s="180" t="s">
        <v>106</v>
      </c>
      <c r="G318" s="168" t="s">
        <v>107</v>
      </c>
      <c r="H318" s="169" t="s">
        <v>140</v>
      </c>
      <c r="I318" s="181">
        <f t="shared" si="0"/>
        <v>42813</v>
      </c>
      <c r="J318" s="61"/>
      <c r="K318" s="184"/>
      <c r="L318" s="171" t="s">
        <v>5998</v>
      </c>
      <c r="M318" s="56" t="s">
        <v>5999</v>
      </c>
      <c r="N318" s="56" t="s">
        <v>37</v>
      </c>
      <c r="O318" s="56" t="s">
        <v>6000</v>
      </c>
      <c r="P318" s="172" t="s">
        <v>21</v>
      </c>
      <c r="Q318" s="182"/>
      <c r="R318" s="61"/>
      <c r="S318" s="61"/>
      <c r="T318" s="61"/>
      <c r="U318" s="66"/>
      <c r="V318" s="61"/>
      <c r="W318" s="61"/>
      <c r="X318" s="56" t="s">
        <v>18</v>
      </c>
      <c r="Y318" s="57">
        <v>43073</v>
      </c>
      <c r="Z318" s="75"/>
      <c r="AA318" s="64" t="s">
        <v>6003</v>
      </c>
      <c r="AB318" s="183"/>
      <c r="AC318" s="175"/>
      <c r="AD318" s="176"/>
      <c r="AE318" s="67" t="str">
        <f t="shared" si="1"/>
        <v>Feb</v>
      </c>
      <c r="AF318" s="68" t="str">
        <f t="shared" si="2"/>
        <v>Dec</v>
      </c>
      <c r="AG318" s="177">
        <f t="shared" si="3"/>
        <v>290</v>
      </c>
      <c r="AH318" s="178">
        <v>42813</v>
      </c>
      <c r="AI318" s="105">
        <f ca="1"/>
        <v>-1176</v>
      </c>
      <c r="AJ318" s="105" t="str">
        <v>2017</v>
      </c>
      <c r="AK318" s="178">
        <f t="shared" si="4"/>
        <v>42793</v>
      </c>
    </row>
    <row r="319" spans="1:37" ht="14.4">
      <c r="A319" s="179" t="s">
        <v>6004</v>
      </c>
      <c r="B319" s="56" t="s">
        <v>89</v>
      </c>
      <c r="C319" s="57">
        <v>42779</v>
      </c>
      <c r="D319" s="56" t="s">
        <v>131</v>
      </c>
      <c r="E319" s="169" t="s">
        <v>30</v>
      </c>
      <c r="F319" s="180" t="s">
        <v>106</v>
      </c>
      <c r="G319" s="168" t="s">
        <v>107</v>
      </c>
      <c r="H319" s="169" t="s">
        <v>30</v>
      </c>
      <c r="I319" s="181">
        <f t="shared" si="0"/>
        <v>42809</v>
      </c>
      <c r="J319" s="61"/>
      <c r="K319" s="184"/>
      <c r="L319" s="171" t="s">
        <v>6006</v>
      </c>
      <c r="M319" s="61"/>
      <c r="N319" s="61"/>
      <c r="O319" s="61"/>
      <c r="P319" s="185"/>
      <c r="Q319" s="182"/>
      <c r="R319" s="61"/>
      <c r="S319" s="61"/>
      <c r="T319" s="61"/>
      <c r="U319" s="66"/>
      <c r="V319" s="61"/>
      <c r="W319" s="61"/>
      <c r="X319" s="56" t="s">
        <v>14</v>
      </c>
      <c r="Y319" s="57">
        <v>43073</v>
      </c>
      <c r="Z319" s="75"/>
      <c r="AA319" s="64" t="s">
        <v>537</v>
      </c>
      <c r="AB319" s="183"/>
      <c r="AC319" s="175"/>
      <c r="AD319" s="176"/>
      <c r="AE319" s="67" t="str">
        <f t="shared" si="1"/>
        <v>Feb</v>
      </c>
      <c r="AF319" s="68" t="str">
        <f t="shared" si="2"/>
        <v>Dec</v>
      </c>
      <c r="AG319" s="177">
        <f t="shared" si="3"/>
        <v>294</v>
      </c>
      <c r="AH319" s="178">
        <v>42809</v>
      </c>
      <c r="AI319" s="105">
        <f ca="1"/>
        <v>-1180</v>
      </c>
      <c r="AJ319" s="105" t="str">
        <v>2017</v>
      </c>
      <c r="AK319" s="178">
        <f t="shared" si="4"/>
        <v>42789</v>
      </c>
    </row>
    <row r="320" spans="1:37" ht="14.4">
      <c r="A320" s="179" t="s">
        <v>6007</v>
      </c>
      <c r="B320" s="56" t="s">
        <v>89</v>
      </c>
      <c r="C320" s="57">
        <v>42783</v>
      </c>
      <c r="D320" s="56" t="s">
        <v>131</v>
      </c>
      <c r="E320" s="169" t="s">
        <v>30</v>
      </c>
      <c r="F320" s="180" t="s">
        <v>106</v>
      </c>
      <c r="G320" s="168" t="s">
        <v>107</v>
      </c>
      <c r="H320" s="169" t="s">
        <v>30</v>
      </c>
      <c r="I320" s="181">
        <f t="shared" si="0"/>
        <v>42813</v>
      </c>
      <c r="J320" s="61"/>
      <c r="K320" s="184"/>
      <c r="L320" s="212" t="s">
        <v>6008</v>
      </c>
      <c r="M320" s="61"/>
      <c r="N320" s="61"/>
      <c r="O320" s="61"/>
      <c r="P320" s="185"/>
      <c r="Q320" s="182"/>
      <c r="R320" s="61"/>
      <c r="S320" s="61"/>
      <c r="T320" s="61"/>
      <c r="U320" s="66"/>
      <c r="V320" s="61"/>
      <c r="W320" s="61"/>
      <c r="X320" s="56" t="s">
        <v>14</v>
      </c>
      <c r="Y320" s="57">
        <v>43073</v>
      </c>
      <c r="Z320" s="75"/>
      <c r="AA320" s="64" t="s">
        <v>537</v>
      </c>
      <c r="AB320" s="183"/>
      <c r="AC320" s="175"/>
      <c r="AD320" s="176"/>
      <c r="AE320" s="67" t="str">
        <f t="shared" si="1"/>
        <v>Feb</v>
      </c>
      <c r="AF320" s="68" t="str">
        <f t="shared" si="2"/>
        <v>Dec</v>
      </c>
      <c r="AG320" s="177">
        <f t="shared" si="3"/>
        <v>290</v>
      </c>
      <c r="AH320" s="178">
        <v>42813</v>
      </c>
      <c r="AI320" s="105">
        <f ca="1"/>
        <v>-1176</v>
      </c>
      <c r="AJ320" s="105" t="str">
        <v>2017</v>
      </c>
      <c r="AK320" s="178">
        <f t="shared" si="4"/>
        <v>42793</v>
      </c>
    </row>
    <row r="321" spans="1:37" ht="14.4">
      <c r="A321" s="179" t="s">
        <v>6012</v>
      </c>
      <c r="B321" s="56" t="s">
        <v>89</v>
      </c>
      <c r="C321" s="57">
        <v>42783</v>
      </c>
      <c r="D321" s="56" t="s">
        <v>1027</v>
      </c>
      <c r="E321" s="169" t="s">
        <v>30</v>
      </c>
      <c r="F321" s="180" t="s">
        <v>106</v>
      </c>
      <c r="G321" s="168" t="s">
        <v>107</v>
      </c>
      <c r="H321" s="169" t="s">
        <v>30</v>
      </c>
      <c r="I321" s="181">
        <f t="shared" si="0"/>
        <v>42813</v>
      </c>
      <c r="J321" s="61"/>
      <c r="K321" s="184"/>
      <c r="L321" s="171" t="s">
        <v>6014</v>
      </c>
      <c r="M321" s="56" t="s">
        <v>6015</v>
      </c>
      <c r="N321" s="56" t="s">
        <v>33</v>
      </c>
      <c r="O321" s="56" t="s">
        <v>6016</v>
      </c>
      <c r="P321" s="172" t="s">
        <v>17</v>
      </c>
      <c r="Q321" s="182"/>
      <c r="R321" s="61"/>
      <c r="S321" s="61"/>
      <c r="T321" s="61"/>
      <c r="U321" s="66"/>
      <c r="V321" s="61"/>
      <c r="W321" s="56" t="s">
        <v>200</v>
      </c>
      <c r="X321" s="56" t="s">
        <v>14</v>
      </c>
      <c r="Y321" s="57">
        <v>43073</v>
      </c>
      <c r="Z321" s="75"/>
      <c r="AA321" s="64" t="s">
        <v>6018</v>
      </c>
      <c r="AB321" s="183"/>
      <c r="AC321" s="175"/>
      <c r="AD321" s="176"/>
      <c r="AE321" s="67" t="str">
        <f t="shared" si="1"/>
        <v>Feb</v>
      </c>
      <c r="AF321" s="68" t="str">
        <f t="shared" si="2"/>
        <v>Dec</v>
      </c>
      <c r="AG321" s="177">
        <f t="shared" si="3"/>
        <v>290</v>
      </c>
      <c r="AH321" s="178">
        <v>42813</v>
      </c>
      <c r="AI321" s="105">
        <f ca="1"/>
        <v>-1176</v>
      </c>
      <c r="AJ321" s="105" t="str">
        <v>2017</v>
      </c>
      <c r="AK321" s="178">
        <f t="shared" si="4"/>
        <v>42793</v>
      </c>
    </row>
    <row r="322" spans="1:37" ht="14.4">
      <c r="A322" s="179" t="s">
        <v>6019</v>
      </c>
      <c r="B322" s="56" t="s">
        <v>89</v>
      </c>
      <c r="C322" s="57">
        <v>42781</v>
      </c>
      <c r="D322" s="56" t="s">
        <v>131</v>
      </c>
      <c r="E322" s="169" t="s">
        <v>30</v>
      </c>
      <c r="F322" s="180" t="s">
        <v>106</v>
      </c>
      <c r="G322" s="168" t="s">
        <v>107</v>
      </c>
      <c r="H322" s="169" t="s">
        <v>30</v>
      </c>
      <c r="I322" s="181">
        <f t="shared" si="0"/>
        <v>42811</v>
      </c>
      <c r="J322" s="61"/>
      <c r="K322" s="184"/>
      <c r="L322" s="171" t="s">
        <v>4096</v>
      </c>
      <c r="M322" s="56" t="s">
        <v>6021</v>
      </c>
      <c r="N322" s="56" t="s">
        <v>29</v>
      </c>
      <c r="O322" s="61"/>
      <c r="P322" s="172" t="s">
        <v>28</v>
      </c>
      <c r="Q322" s="182"/>
      <c r="R322" s="61"/>
      <c r="S322" s="61"/>
      <c r="T322" s="61"/>
      <c r="U322" s="66"/>
      <c r="V322" s="61"/>
      <c r="W322" s="61"/>
      <c r="X322" s="56" t="s">
        <v>14</v>
      </c>
      <c r="Y322" s="57">
        <v>43073</v>
      </c>
      <c r="Z322" s="63">
        <v>3</v>
      </c>
      <c r="AA322" s="64" t="s">
        <v>6022</v>
      </c>
      <c r="AB322" s="183"/>
      <c r="AC322" s="175"/>
      <c r="AD322" s="176"/>
      <c r="AE322" s="67" t="str">
        <f t="shared" si="1"/>
        <v>Feb</v>
      </c>
      <c r="AF322" s="68" t="str">
        <f t="shared" si="2"/>
        <v>Dec</v>
      </c>
      <c r="AG322" s="177">
        <f t="shared" si="3"/>
        <v>292</v>
      </c>
      <c r="AH322" s="178">
        <v>42811</v>
      </c>
      <c r="AI322" s="105">
        <f ca="1"/>
        <v>-1178</v>
      </c>
      <c r="AJ322" s="105" t="str">
        <v>2017</v>
      </c>
      <c r="AK322" s="178">
        <f t="shared" si="4"/>
        <v>42791</v>
      </c>
    </row>
    <row r="323" spans="1:37" ht="14.4">
      <c r="A323" s="179" t="s">
        <v>6026</v>
      </c>
      <c r="B323" s="56" t="s">
        <v>89</v>
      </c>
      <c r="C323" s="57">
        <v>42773</v>
      </c>
      <c r="D323" s="56" t="s">
        <v>1027</v>
      </c>
      <c r="E323" s="169" t="s">
        <v>30</v>
      </c>
      <c r="F323" s="180" t="s">
        <v>106</v>
      </c>
      <c r="G323" s="168" t="s">
        <v>107</v>
      </c>
      <c r="H323" s="169" t="s">
        <v>30</v>
      </c>
      <c r="I323" s="181">
        <f t="shared" si="0"/>
        <v>42803</v>
      </c>
      <c r="J323" s="61"/>
      <c r="K323" s="184"/>
      <c r="L323" s="171" t="s">
        <v>302</v>
      </c>
      <c r="M323" s="61"/>
      <c r="N323" s="56" t="s">
        <v>29</v>
      </c>
      <c r="O323" s="56" t="s">
        <v>6028</v>
      </c>
      <c r="P323" s="172" t="s">
        <v>17</v>
      </c>
      <c r="Q323" s="182"/>
      <c r="R323" s="61"/>
      <c r="S323" s="61"/>
      <c r="T323" s="61"/>
      <c r="U323" s="66"/>
      <c r="V323" s="61"/>
      <c r="W323" s="61"/>
      <c r="X323" s="56" t="s">
        <v>14</v>
      </c>
      <c r="Y323" s="57">
        <v>43073</v>
      </c>
      <c r="Z323" s="63">
        <v>3</v>
      </c>
      <c r="AA323" s="64" t="s">
        <v>6030</v>
      </c>
      <c r="AB323" s="183"/>
      <c r="AC323" s="175"/>
      <c r="AD323" s="175"/>
      <c r="AE323" s="67" t="str">
        <f t="shared" si="1"/>
        <v>Feb</v>
      </c>
      <c r="AF323" s="68" t="str">
        <f t="shared" si="2"/>
        <v>Dec</v>
      </c>
      <c r="AG323" s="177">
        <f t="shared" si="3"/>
        <v>300</v>
      </c>
      <c r="AH323" s="178">
        <v>42803</v>
      </c>
      <c r="AI323" s="105">
        <f ca="1"/>
        <v>-1186</v>
      </c>
      <c r="AJ323" s="105" t="str">
        <v>2017</v>
      </c>
      <c r="AK323" s="178">
        <f t="shared" si="4"/>
        <v>42783</v>
      </c>
    </row>
    <row r="324" spans="1:37" ht="14.4">
      <c r="A324" s="179" t="s">
        <v>6033</v>
      </c>
      <c r="B324" s="56" t="s">
        <v>89</v>
      </c>
      <c r="C324" s="57">
        <v>42783</v>
      </c>
      <c r="D324" s="56" t="s">
        <v>90</v>
      </c>
      <c r="E324" s="169" t="s">
        <v>30</v>
      </c>
      <c r="F324" s="180" t="s">
        <v>106</v>
      </c>
      <c r="G324" s="168" t="s">
        <v>107</v>
      </c>
      <c r="H324" s="169" t="s">
        <v>30</v>
      </c>
      <c r="I324" s="181">
        <f t="shared" si="0"/>
        <v>42813</v>
      </c>
      <c r="J324" s="61"/>
      <c r="K324" s="184"/>
      <c r="L324" s="171" t="s">
        <v>6034</v>
      </c>
      <c r="M324" s="61"/>
      <c r="N324" s="56" t="s">
        <v>20</v>
      </c>
      <c r="O324" s="56" t="s">
        <v>6035</v>
      </c>
      <c r="P324" s="172" t="s">
        <v>17</v>
      </c>
      <c r="Q324" s="182"/>
      <c r="R324" s="61"/>
      <c r="S324" s="61"/>
      <c r="T324" s="61"/>
      <c r="U324" s="66"/>
      <c r="V324" s="61"/>
      <c r="W324" s="61"/>
      <c r="X324" s="56" t="s">
        <v>18</v>
      </c>
      <c r="Y324" s="57">
        <v>43073</v>
      </c>
      <c r="Z324" s="75"/>
      <c r="AA324" s="64" t="s">
        <v>6036</v>
      </c>
      <c r="AB324" s="183"/>
      <c r="AC324" s="175"/>
      <c r="AD324" s="175"/>
      <c r="AE324" s="67" t="str">
        <f t="shared" si="1"/>
        <v>Feb</v>
      </c>
      <c r="AF324" s="68" t="str">
        <f t="shared" si="2"/>
        <v>Dec</v>
      </c>
      <c r="AG324" s="177">
        <f t="shared" si="3"/>
        <v>290</v>
      </c>
      <c r="AH324" s="178">
        <v>42813</v>
      </c>
      <c r="AI324" s="105">
        <f ca="1"/>
        <v>-1176</v>
      </c>
      <c r="AJ324" s="105" t="str">
        <v>2017</v>
      </c>
      <c r="AK324" s="178">
        <f t="shared" si="4"/>
        <v>42793</v>
      </c>
    </row>
    <row r="325" spans="1:37" ht="14.4">
      <c r="A325" s="179" t="s">
        <v>6038</v>
      </c>
      <c r="B325" s="56" t="s">
        <v>89</v>
      </c>
      <c r="C325" s="57">
        <v>42779</v>
      </c>
      <c r="D325" s="56" t="s">
        <v>90</v>
      </c>
      <c r="E325" s="169" t="s">
        <v>30</v>
      </c>
      <c r="F325" s="180" t="s">
        <v>106</v>
      </c>
      <c r="G325" s="168" t="s">
        <v>107</v>
      </c>
      <c r="H325" s="169" t="s">
        <v>30</v>
      </c>
      <c r="I325" s="181">
        <f t="shared" si="0"/>
        <v>42809</v>
      </c>
      <c r="J325" s="61"/>
      <c r="K325" s="184"/>
      <c r="L325" s="171" t="s">
        <v>699</v>
      </c>
      <c r="M325" s="61"/>
      <c r="N325" s="61"/>
      <c r="O325" s="61"/>
      <c r="P325" s="185"/>
      <c r="Q325" s="182"/>
      <c r="R325" s="61"/>
      <c r="S325" s="61"/>
      <c r="T325" s="61"/>
      <c r="U325" s="66"/>
      <c r="V325" s="61"/>
      <c r="W325" s="61"/>
      <c r="X325" s="56" t="s">
        <v>14</v>
      </c>
      <c r="Y325" s="57">
        <v>43073</v>
      </c>
      <c r="Z325" s="63">
        <v>1</v>
      </c>
      <c r="AA325" s="64" t="s">
        <v>5059</v>
      </c>
      <c r="AB325" s="183"/>
      <c r="AC325" s="175"/>
      <c r="AD325" s="175"/>
      <c r="AE325" s="67" t="str">
        <f t="shared" si="1"/>
        <v>Feb</v>
      </c>
      <c r="AF325" s="68" t="str">
        <f t="shared" si="2"/>
        <v>Dec</v>
      </c>
      <c r="AG325" s="177">
        <f t="shared" si="3"/>
        <v>294</v>
      </c>
      <c r="AH325" s="178">
        <v>42809</v>
      </c>
      <c r="AI325" s="105">
        <f ca="1"/>
        <v>-1180</v>
      </c>
      <c r="AJ325" s="105" t="str">
        <v>2017</v>
      </c>
      <c r="AK325" s="178">
        <f t="shared" si="4"/>
        <v>42789</v>
      </c>
    </row>
    <row r="326" spans="1:37" ht="14.4">
      <c r="A326" s="179" t="s">
        <v>6039</v>
      </c>
      <c r="B326" s="56" t="s">
        <v>89</v>
      </c>
      <c r="C326" s="57">
        <v>42783</v>
      </c>
      <c r="D326" s="56" t="s">
        <v>1027</v>
      </c>
      <c r="E326" s="169" t="s">
        <v>30</v>
      </c>
      <c r="F326" s="180" t="s">
        <v>106</v>
      </c>
      <c r="G326" s="168" t="s">
        <v>107</v>
      </c>
      <c r="H326" s="169" t="s">
        <v>30</v>
      </c>
      <c r="I326" s="181">
        <f t="shared" si="0"/>
        <v>42813</v>
      </c>
      <c r="J326" s="61"/>
      <c r="K326" s="184"/>
      <c r="L326" s="171" t="s">
        <v>302</v>
      </c>
      <c r="M326" s="56" t="s">
        <v>6041</v>
      </c>
      <c r="N326" s="56" t="s">
        <v>249</v>
      </c>
      <c r="O326" s="56" t="s">
        <v>6042</v>
      </c>
      <c r="P326" s="185"/>
      <c r="Q326" s="182"/>
      <c r="R326" s="61"/>
      <c r="S326" s="61"/>
      <c r="T326" s="61"/>
      <c r="U326" s="66"/>
      <c r="V326" s="61"/>
      <c r="W326" s="61"/>
      <c r="X326" s="56" t="s">
        <v>14</v>
      </c>
      <c r="Y326" s="57">
        <v>43073</v>
      </c>
      <c r="Z326" s="63">
        <v>1</v>
      </c>
      <c r="AA326" s="64" t="s">
        <v>6045</v>
      </c>
      <c r="AB326" s="183"/>
      <c r="AC326" s="175"/>
      <c r="AD326" s="175"/>
      <c r="AE326" s="67" t="str">
        <f t="shared" si="1"/>
        <v>Feb</v>
      </c>
      <c r="AF326" s="68" t="str">
        <f t="shared" si="2"/>
        <v>Dec</v>
      </c>
      <c r="AG326" s="177">
        <f t="shared" si="3"/>
        <v>290</v>
      </c>
      <c r="AH326" s="178">
        <v>42813</v>
      </c>
      <c r="AI326" s="105">
        <f ca="1"/>
        <v>-1176</v>
      </c>
      <c r="AJ326" s="105" t="str">
        <v>2017</v>
      </c>
      <c r="AK326" s="178">
        <f t="shared" si="4"/>
        <v>42793</v>
      </c>
    </row>
    <row r="327" spans="1:37" ht="14.4">
      <c r="A327" s="179" t="s">
        <v>6046</v>
      </c>
      <c r="B327" s="56" t="s">
        <v>89</v>
      </c>
      <c r="C327" s="57">
        <v>42783</v>
      </c>
      <c r="D327" s="56" t="s">
        <v>1027</v>
      </c>
      <c r="E327" s="169" t="s">
        <v>30</v>
      </c>
      <c r="F327" s="180" t="s">
        <v>106</v>
      </c>
      <c r="G327" s="168" t="s">
        <v>107</v>
      </c>
      <c r="H327" s="169" t="s">
        <v>30</v>
      </c>
      <c r="I327" s="181">
        <f t="shared" si="0"/>
        <v>42813</v>
      </c>
      <c r="J327" s="61"/>
      <c r="K327" s="184"/>
      <c r="L327" s="171" t="s">
        <v>302</v>
      </c>
      <c r="M327" s="56" t="s">
        <v>6048</v>
      </c>
      <c r="N327" s="56" t="s">
        <v>249</v>
      </c>
      <c r="O327" s="61"/>
      <c r="P327" s="185"/>
      <c r="Q327" s="182"/>
      <c r="R327" s="61"/>
      <c r="S327" s="61"/>
      <c r="T327" s="61"/>
      <c r="U327" s="66"/>
      <c r="V327" s="61"/>
      <c r="W327" s="61"/>
      <c r="X327" s="56" t="s">
        <v>14</v>
      </c>
      <c r="Y327" s="57">
        <v>43073</v>
      </c>
      <c r="Z327" s="63">
        <v>1</v>
      </c>
      <c r="AA327" s="64" t="s">
        <v>4028</v>
      </c>
      <c r="AB327" s="183"/>
      <c r="AC327" s="175"/>
      <c r="AD327" s="175"/>
      <c r="AE327" s="67" t="str">
        <f t="shared" si="1"/>
        <v>Feb</v>
      </c>
      <c r="AF327" s="68" t="str">
        <f t="shared" si="2"/>
        <v>Dec</v>
      </c>
      <c r="AG327" s="177">
        <f t="shared" si="3"/>
        <v>290</v>
      </c>
      <c r="AH327" s="178">
        <v>42813</v>
      </c>
      <c r="AI327" s="105">
        <f ca="1"/>
        <v>-1176</v>
      </c>
      <c r="AJ327" s="105" t="str">
        <v>2017</v>
      </c>
      <c r="AK327" s="178">
        <f t="shared" si="4"/>
        <v>42793</v>
      </c>
    </row>
    <row r="328" spans="1:37" ht="14.4">
      <c r="A328" s="179" t="s">
        <v>6052</v>
      </c>
      <c r="B328" s="56" t="s">
        <v>89</v>
      </c>
      <c r="C328" s="57">
        <v>42779</v>
      </c>
      <c r="D328" s="56" t="s">
        <v>1027</v>
      </c>
      <c r="E328" s="169" t="s">
        <v>30</v>
      </c>
      <c r="F328" s="180" t="s">
        <v>106</v>
      </c>
      <c r="G328" s="168" t="s">
        <v>107</v>
      </c>
      <c r="H328" s="169" t="s">
        <v>30</v>
      </c>
      <c r="I328" s="181">
        <f t="shared" si="0"/>
        <v>42809</v>
      </c>
      <c r="J328" s="61"/>
      <c r="K328" s="184"/>
      <c r="L328" s="171" t="s">
        <v>6053</v>
      </c>
      <c r="M328" s="56" t="s">
        <v>2418</v>
      </c>
      <c r="N328" s="56" t="s">
        <v>16</v>
      </c>
      <c r="O328" s="56" t="s">
        <v>4221</v>
      </c>
      <c r="P328" s="172" t="s">
        <v>17</v>
      </c>
      <c r="Q328" s="182"/>
      <c r="R328" s="61"/>
      <c r="S328" s="61"/>
      <c r="T328" s="61"/>
      <c r="U328" s="66"/>
      <c r="V328" s="61"/>
      <c r="W328" s="61"/>
      <c r="X328" s="56" t="s">
        <v>18</v>
      </c>
      <c r="Y328" s="57">
        <v>43073</v>
      </c>
      <c r="Z328" s="75"/>
      <c r="AA328" s="95"/>
      <c r="AB328" s="183"/>
      <c r="AC328" s="175"/>
      <c r="AD328" s="175"/>
      <c r="AE328" s="67" t="str">
        <f t="shared" si="1"/>
        <v>Feb</v>
      </c>
      <c r="AF328" s="68" t="str">
        <f t="shared" si="2"/>
        <v>Dec</v>
      </c>
      <c r="AG328" s="177">
        <f t="shared" si="3"/>
        <v>294</v>
      </c>
      <c r="AH328" s="178">
        <v>42809</v>
      </c>
      <c r="AI328" s="105">
        <f ca="1"/>
        <v>-1180</v>
      </c>
      <c r="AJ328" s="105" t="str">
        <v>2017</v>
      </c>
      <c r="AK328" s="178">
        <f t="shared" si="4"/>
        <v>42789</v>
      </c>
    </row>
    <row r="329" spans="1:37" ht="14.4">
      <c r="A329" s="179" t="s">
        <v>6054</v>
      </c>
      <c r="B329" s="56" t="s">
        <v>89</v>
      </c>
      <c r="C329" s="57">
        <v>42786</v>
      </c>
      <c r="D329" s="56" t="s">
        <v>131</v>
      </c>
      <c r="E329" s="169" t="s">
        <v>30</v>
      </c>
      <c r="F329" s="180" t="s">
        <v>106</v>
      </c>
      <c r="G329" s="168" t="s">
        <v>107</v>
      </c>
      <c r="H329" s="169" t="s">
        <v>30</v>
      </c>
      <c r="I329" s="181">
        <f t="shared" si="0"/>
        <v>42816</v>
      </c>
      <c r="J329" s="61"/>
      <c r="K329" s="184"/>
      <c r="L329" s="171" t="s">
        <v>6055</v>
      </c>
      <c r="M329" s="56" t="s">
        <v>6056</v>
      </c>
      <c r="N329" s="56" t="s">
        <v>27</v>
      </c>
      <c r="O329" s="56" t="s">
        <v>6057</v>
      </c>
      <c r="P329" s="172" t="s">
        <v>28</v>
      </c>
      <c r="Q329" s="182"/>
      <c r="R329" s="61"/>
      <c r="S329" s="61"/>
      <c r="T329" s="61"/>
      <c r="U329" s="66"/>
      <c r="V329" s="61"/>
      <c r="W329" s="61"/>
      <c r="X329" s="56" t="s">
        <v>18</v>
      </c>
      <c r="Y329" s="57">
        <v>43073</v>
      </c>
      <c r="Z329" s="63">
        <v>1</v>
      </c>
      <c r="AA329" s="64" t="s">
        <v>4043</v>
      </c>
      <c r="AB329" s="183"/>
      <c r="AC329" s="175"/>
      <c r="AD329" s="176"/>
      <c r="AE329" s="67" t="str">
        <f t="shared" si="1"/>
        <v>Feb</v>
      </c>
      <c r="AF329" s="68" t="str">
        <f t="shared" si="2"/>
        <v>Dec</v>
      </c>
      <c r="AG329" s="177">
        <f t="shared" si="3"/>
        <v>287</v>
      </c>
      <c r="AH329" s="178">
        <v>42816</v>
      </c>
      <c r="AI329" s="105">
        <f ca="1"/>
        <v>-1173</v>
      </c>
      <c r="AJ329" s="105" t="str">
        <v>2017</v>
      </c>
      <c r="AK329" s="178">
        <f t="shared" si="4"/>
        <v>42796</v>
      </c>
    </row>
    <row r="330" spans="1:37" ht="14.4">
      <c r="A330" s="179" t="s">
        <v>6059</v>
      </c>
      <c r="B330" s="56" t="s">
        <v>89</v>
      </c>
      <c r="C330" s="57">
        <v>42783</v>
      </c>
      <c r="D330" s="56" t="s">
        <v>1027</v>
      </c>
      <c r="E330" s="169" t="s">
        <v>112</v>
      </c>
      <c r="F330" s="180" t="s">
        <v>106</v>
      </c>
      <c r="G330" s="168" t="s">
        <v>113</v>
      </c>
      <c r="H330" s="169" t="s">
        <v>112</v>
      </c>
      <c r="I330" s="181">
        <f t="shared" si="0"/>
        <v>42813</v>
      </c>
      <c r="J330" s="56" t="s">
        <v>18</v>
      </c>
      <c r="K330" s="169" t="s">
        <v>14</v>
      </c>
      <c r="L330" s="171" t="s">
        <v>6062</v>
      </c>
      <c r="M330" s="61"/>
      <c r="N330" s="56" t="s">
        <v>20</v>
      </c>
      <c r="O330" s="56" t="s">
        <v>5529</v>
      </c>
      <c r="P330" s="172" t="s">
        <v>116</v>
      </c>
      <c r="Q330" s="173">
        <v>42788</v>
      </c>
      <c r="R330" s="61"/>
      <c r="S330" s="61"/>
      <c r="T330" s="61"/>
      <c r="U330" s="66"/>
      <c r="V330" s="61"/>
      <c r="W330" s="61"/>
      <c r="X330" s="66"/>
      <c r="Y330" s="57">
        <v>43073</v>
      </c>
      <c r="Z330" s="75"/>
      <c r="AA330" s="64" t="s">
        <v>6064</v>
      </c>
      <c r="AB330" s="183"/>
      <c r="AC330" s="175"/>
      <c r="AD330" s="175"/>
      <c r="AE330" s="67" t="str">
        <f t="shared" si="1"/>
        <v>Feb</v>
      </c>
      <c r="AF330" s="68" t="str">
        <f t="shared" si="2"/>
        <v>Dec</v>
      </c>
      <c r="AG330" s="177">
        <f t="shared" si="3"/>
        <v>290</v>
      </c>
      <c r="AH330" s="178">
        <v>42813</v>
      </c>
      <c r="AI330" s="105">
        <f ca="1"/>
        <v>-1176</v>
      </c>
      <c r="AJ330" s="105" t="str">
        <v>2017</v>
      </c>
      <c r="AK330" s="178">
        <f t="shared" si="4"/>
        <v>42793</v>
      </c>
    </row>
    <row r="331" spans="1:37" ht="14.4">
      <c r="A331" s="179" t="s">
        <v>6065</v>
      </c>
      <c r="B331" s="56" t="s">
        <v>89</v>
      </c>
      <c r="C331" s="57">
        <v>42787</v>
      </c>
      <c r="D331" s="56" t="s">
        <v>90</v>
      </c>
      <c r="E331" s="169" t="s">
        <v>3794</v>
      </c>
      <c r="F331" s="180" t="s">
        <v>214</v>
      </c>
      <c r="G331" s="168" t="s">
        <v>214</v>
      </c>
      <c r="H331" s="169" t="s">
        <v>3785</v>
      </c>
      <c r="I331" s="170">
        <f t="shared" si="0"/>
        <v>42817</v>
      </c>
      <c r="J331" s="56" t="s">
        <v>18</v>
      </c>
      <c r="K331" s="169" t="s">
        <v>14</v>
      </c>
      <c r="L331" s="171" t="s">
        <v>6066</v>
      </c>
      <c r="M331" s="56" t="s">
        <v>108</v>
      </c>
      <c r="N331" s="56" t="s">
        <v>395</v>
      </c>
      <c r="O331" s="56" t="s">
        <v>108</v>
      </c>
      <c r="P331" s="172" t="s">
        <v>96</v>
      </c>
      <c r="Q331" s="173"/>
      <c r="R331" s="56" t="s">
        <v>14</v>
      </c>
      <c r="S331" s="56" t="s">
        <v>18</v>
      </c>
      <c r="T331" s="56"/>
      <c r="U331" s="56" t="s">
        <v>108</v>
      </c>
      <c r="V331" s="56" t="s">
        <v>108</v>
      </c>
      <c r="W331" s="56" t="s">
        <v>200</v>
      </c>
      <c r="X331" s="56" t="s">
        <v>14</v>
      </c>
      <c r="Y331" s="57">
        <v>43073</v>
      </c>
      <c r="Z331" s="63" t="s">
        <v>108</v>
      </c>
      <c r="AA331" s="64" t="s">
        <v>6070</v>
      </c>
      <c r="AB331" s="174" t="s">
        <v>294</v>
      </c>
      <c r="AC331" s="175"/>
      <c r="AD331" s="176"/>
      <c r="AE331" s="67" t="str">
        <f t="shared" si="1"/>
        <v>Feb</v>
      </c>
      <c r="AF331" s="68" t="str">
        <f t="shared" si="2"/>
        <v>Dec</v>
      </c>
      <c r="AG331" s="177">
        <f t="shared" si="3"/>
        <v>286</v>
      </c>
      <c r="AH331" s="178">
        <v>42817</v>
      </c>
      <c r="AI331" s="105">
        <f ca="1"/>
        <v>-1172</v>
      </c>
      <c r="AJ331" s="105" t="str">
        <v>2017</v>
      </c>
      <c r="AK331" s="178">
        <f t="shared" si="4"/>
        <v>42797</v>
      </c>
    </row>
    <row r="332" spans="1:37" ht="14.4">
      <c r="A332" s="179" t="s">
        <v>6071</v>
      </c>
      <c r="B332" s="56" t="s">
        <v>89</v>
      </c>
      <c r="C332" s="57">
        <v>42787</v>
      </c>
      <c r="D332" s="56" t="s">
        <v>90</v>
      </c>
      <c r="E332" s="169" t="s">
        <v>3794</v>
      </c>
      <c r="F332" s="180" t="s">
        <v>214</v>
      </c>
      <c r="G332" s="168" t="s">
        <v>4611</v>
      </c>
      <c r="H332" s="169" t="s">
        <v>5909</v>
      </c>
      <c r="I332" s="170">
        <f t="shared" si="0"/>
        <v>42817</v>
      </c>
      <c r="J332" s="56" t="s">
        <v>18</v>
      </c>
      <c r="K332" s="169" t="s">
        <v>14</v>
      </c>
      <c r="L332" s="171" t="s">
        <v>6073</v>
      </c>
      <c r="M332" s="56" t="s">
        <v>6074</v>
      </c>
      <c r="N332" s="56" t="s">
        <v>395</v>
      </c>
      <c r="O332" s="56" t="s">
        <v>108</v>
      </c>
      <c r="P332" s="172" t="s">
        <v>96</v>
      </c>
      <c r="Q332" s="173"/>
      <c r="R332" s="56" t="s">
        <v>108</v>
      </c>
      <c r="S332" s="56"/>
      <c r="T332" s="56"/>
      <c r="U332" s="56" t="s">
        <v>108</v>
      </c>
      <c r="V332" s="56" t="s">
        <v>108</v>
      </c>
      <c r="W332" s="61"/>
      <c r="X332" s="66"/>
      <c r="Y332" s="57">
        <v>43073</v>
      </c>
      <c r="Z332" s="63" t="s">
        <v>108</v>
      </c>
      <c r="AA332" s="64" t="s">
        <v>6077</v>
      </c>
      <c r="AB332" s="174" t="s">
        <v>3872</v>
      </c>
      <c r="AC332" s="175"/>
      <c r="AD332" s="176"/>
      <c r="AE332" s="67" t="str">
        <f t="shared" si="1"/>
        <v>Feb</v>
      </c>
      <c r="AF332" s="68" t="str">
        <f t="shared" si="2"/>
        <v>Dec</v>
      </c>
      <c r="AG332" s="177">
        <f t="shared" si="3"/>
        <v>286</v>
      </c>
      <c r="AH332" s="178">
        <v>42817</v>
      </c>
      <c r="AI332" s="105">
        <f ca="1"/>
        <v>-1172</v>
      </c>
      <c r="AJ332" s="105" t="str">
        <v>2017</v>
      </c>
      <c r="AK332" s="178">
        <f t="shared" si="4"/>
        <v>42797</v>
      </c>
    </row>
    <row r="333" spans="1:37" ht="14.4">
      <c r="A333" s="179" t="s">
        <v>6079</v>
      </c>
      <c r="B333" s="56" t="s">
        <v>89</v>
      </c>
      <c r="C333" s="57">
        <v>42766</v>
      </c>
      <c r="D333" s="56" t="s">
        <v>90</v>
      </c>
      <c r="E333" s="169" t="s">
        <v>140</v>
      </c>
      <c r="F333" s="180" t="s">
        <v>106</v>
      </c>
      <c r="G333" s="168" t="s">
        <v>107</v>
      </c>
      <c r="H333" s="169" t="s">
        <v>140</v>
      </c>
      <c r="I333" s="181">
        <f t="shared" si="0"/>
        <v>42796</v>
      </c>
      <c r="J333" s="61"/>
      <c r="K333" s="184"/>
      <c r="L333" s="171" t="s">
        <v>2422</v>
      </c>
      <c r="M333" s="56" t="s">
        <v>2423</v>
      </c>
      <c r="N333" s="56" t="s">
        <v>44</v>
      </c>
      <c r="O333" s="56" t="s">
        <v>2424</v>
      </c>
      <c r="P333" s="172" t="s">
        <v>96</v>
      </c>
      <c r="Q333" s="182"/>
      <c r="R333" s="61"/>
      <c r="S333" s="61"/>
      <c r="T333" s="61"/>
      <c r="U333" s="66"/>
      <c r="V333" s="61"/>
      <c r="W333" s="61"/>
      <c r="X333" s="56" t="s">
        <v>18</v>
      </c>
      <c r="Y333" s="57">
        <v>43073</v>
      </c>
      <c r="Z333" s="75"/>
      <c r="AA333" s="64" t="s">
        <v>6081</v>
      </c>
      <c r="AB333" s="183"/>
      <c r="AC333" s="175"/>
      <c r="AD333" s="176"/>
      <c r="AE333" s="67" t="str">
        <f t="shared" si="1"/>
        <v>Jan</v>
      </c>
      <c r="AF333" s="68" t="str">
        <f t="shared" si="2"/>
        <v>Dec</v>
      </c>
      <c r="AG333" s="177">
        <f t="shared" si="3"/>
        <v>307</v>
      </c>
      <c r="AH333" s="178">
        <v>42796</v>
      </c>
      <c r="AI333" s="105">
        <f ca="1"/>
        <v>-1193</v>
      </c>
      <c r="AJ333" s="105" t="str">
        <v>2017</v>
      </c>
      <c r="AK333" s="178">
        <f t="shared" si="4"/>
        <v>42776</v>
      </c>
    </row>
    <row r="334" spans="1:37" ht="14.4">
      <c r="A334" s="179" t="s">
        <v>6084</v>
      </c>
      <c r="B334" s="56" t="s">
        <v>89</v>
      </c>
      <c r="C334" s="57">
        <v>42779</v>
      </c>
      <c r="D334" s="56" t="s">
        <v>90</v>
      </c>
      <c r="E334" s="169" t="s">
        <v>140</v>
      </c>
      <c r="F334" s="180" t="s">
        <v>106</v>
      </c>
      <c r="G334" s="168" t="s">
        <v>107</v>
      </c>
      <c r="H334" s="169" t="s">
        <v>140</v>
      </c>
      <c r="I334" s="181">
        <f t="shared" si="0"/>
        <v>42809</v>
      </c>
      <c r="J334" s="61"/>
      <c r="K334" s="184"/>
      <c r="L334" s="171" t="s">
        <v>6085</v>
      </c>
      <c r="M334" s="56" t="s">
        <v>6086</v>
      </c>
      <c r="N334" s="56" t="s">
        <v>29</v>
      </c>
      <c r="O334" s="56" t="s">
        <v>6087</v>
      </c>
      <c r="P334" s="172" t="s">
        <v>17</v>
      </c>
      <c r="Q334" s="182"/>
      <c r="R334" s="61"/>
      <c r="S334" s="61"/>
      <c r="T334" s="61"/>
      <c r="U334" s="66"/>
      <c r="V334" s="61"/>
      <c r="W334" s="61"/>
      <c r="X334" s="56" t="s">
        <v>18</v>
      </c>
      <c r="Y334" s="57">
        <v>43073</v>
      </c>
      <c r="Z334" s="75"/>
      <c r="AA334" s="64" t="s">
        <v>6089</v>
      </c>
      <c r="AB334" s="183"/>
      <c r="AC334" s="175"/>
      <c r="AD334" s="176"/>
      <c r="AE334" s="67" t="str">
        <f t="shared" si="1"/>
        <v>Feb</v>
      </c>
      <c r="AF334" s="68" t="str">
        <f t="shared" si="2"/>
        <v>Dec</v>
      </c>
      <c r="AG334" s="177">
        <f t="shared" si="3"/>
        <v>294</v>
      </c>
      <c r="AH334" s="178">
        <v>42809</v>
      </c>
      <c r="AI334" s="105">
        <f ca="1"/>
        <v>-1180</v>
      </c>
      <c r="AJ334" s="105" t="str">
        <v>2017</v>
      </c>
      <c r="AK334" s="178">
        <f t="shared" si="4"/>
        <v>42789</v>
      </c>
    </row>
    <row r="335" spans="1:37" ht="14.4">
      <c r="A335" s="179" t="s">
        <v>6090</v>
      </c>
      <c r="B335" s="56" t="s">
        <v>89</v>
      </c>
      <c r="C335" s="57">
        <v>42788</v>
      </c>
      <c r="D335" s="56" t="s">
        <v>90</v>
      </c>
      <c r="E335" s="169" t="s">
        <v>140</v>
      </c>
      <c r="F335" s="180" t="s">
        <v>106</v>
      </c>
      <c r="G335" s="168" t="s">
        <v>107</v>
      </c>
      <c r="H335" s="169" t="s">
        <v>140</v>
      </c>
      <c r="I335" s="181">
        <f t="shared" si="0"/>
        <v>42818</v>
      </c>
      <c r="J335" s="61"/>
      <c r="K335" s="184"/>
      <c r="L335" s="171" t="s">
        <v>3895</v>
      </c>
      <c r="M335" s="56" t="s">
        <v>6091</v>
      </c>
      <c r="N335" s="56" t="s">
        <v>189</v>
      </c>
      <c r="O335" s="56" t="s">
        <v>6092</v>
      </c>
      <c r="P335" s="172" t="s">
        <v>17</v>
      </c>
      <c r="Q335" s="182"/>
      <c r="R335" s="61"/>
      <c r="S335" s="61"/>
      <c r="T335" s="61"/>
      <c r="U335" s="66"/>
      <c r="V335" s="61"/>
      <c r="W335" s="61"/>
      <c r="X335" s="56" t="s">
        <v>18</v>
      </c>
      <c r="Y335" s="57">
        <v>43073</v>
      </c>
      <c r="Z335" s="75"/>
      <c r="AA335" s="64" t="s">
        <v>4229</v>
      </c>
      <c r="AB335" s="183"/>
      <c r="AC335" s="175"/>
      <c r="AD335" s="176"/>
      <c r="AE335" s="67" t="str">
        <f t="shared" si="1"/>
        <v>Feb</v>
      </c>
      <c r="AF335" s="68" t="str">
        <f t="shared" si="2"/>
        <v>Dec</v>
      </c>
      <c r="AG335" s="177">
        <f t="shared" si="3"/>
        <v>285</v>
      </c>
      <c r="AH335" s="178">
        <v>42818</v>
      </c>
      <c r="AI335" s="105">
        <f ca="1"/>
        <v>-1171</v>
      </c>
      <c r="AJ335" s="105" t="str">
        <v>2017</v>
      </c>
      <c r="AK335" s="178">
        <f t="shared" si="4"/>
        <v>42798</v>
      </c>
    </row>
    <row r="336" spans="1:37" ht="14.4">
      <c r="A336" s="179" t="s">
        <v>6102</v>
      </c>
      <c r="B336" s="56" t="s">
        <v>89</v>
      </c>
      <c r="C336" s="57">
        <v>42788</v>
      </c>
      <c r="D336" s="56" t="s">
        <v>90</v>
      </c>
      <c r="E336" s="169" t="s">
        <v>140</v>
      </c>
      <c r="F336" s="180" t="s">
        <v>106</v>
      </c>
      <c r="G336" s="168" t="s">
        <v>107</v>
      </c>
      <c r="H336" s="169" t="s">
        <v>140</v>
      </c>
      <c r="I336" s="181">
        <f t="shared" si="0"/>
        <v>42818</v>
      </c>
      <c r="J336" s="61"/>
      <c r="K336" s="184"/>
      <c r="L336" s="171" t="s">
        <v>6104</v>
      </c>
      <c r="M336" s="56" t="s">
        <v>6105</v>
      </c>
      <c r="N336" s="56" t="s">
        <v>172</v>
      </c>
      <c r="O336" s="61"/>
      <c r="P336" s="185"/>
      <c r="Q336" s="182"/>
      <c r="R336" s="61"/>
      <c r="S336" s="61"/>
      <c r="T336" s="61"/>
      <c r="U336" s="66"/>
      <c r="V336" s="61"/>
      <c r="W336" s="61"/>
      <c r="X336" s="56" t="s">
        <v>14</v>
      </c>
      <c r="Y336" s="57">
        <v>43073</v>
      </c>
      <c r="Z336" s="75"/>
      <c r="AA336" s="64" t="s">
        <v>6112</v>
      </c>
      <c r="AB336" s="183"/>
      <c r="AC336" s="175"/>
      <c r="AD336" s="176"/>
      <c r="AE336" s="67" t="str">
        <f t="shared" si="1"/>
        <v>Feb</v>
      </c>
      <c r="AF336" s="68" t="str">
        <f t="shared" si="2"/>
        <v>Dec</v>
      </c>
      <c r="AG336" s="177">
        <f t="shared" si="3"/>
        <v>285</v>
      </c>
      <c r="AH336" s="178">
        <v>42818</v>
      </c>
      <c r="AI336" s="105">
        <f ca="1"/>
        <v>-1171</v>
      </c>
      <c r="AJ336" s="105" t="str">
        <v>2017</v>
      </c>
      <c r="AK336" s="178">
        <f t="shared" si="4"/>
        <v>42798</v>
      </c>
    </row>
    <row r="337" spans="1:37" ht="14.4">
      <c r="A337" s="179" t="s">
        <v>6114</v>
      </c>
      <c r="B337" s="56" t="s">
        <v>89</v>
      </c>
      <c r="C337" s="57">
        <v>42788</v>
      </c>
      <c r="D337" s="56" t="s">
        <v>90</v>
      </c>
      <c r="E337" s="169" t="s">
        <v>140</v>
      </c>
      <c r="F337" s="180" t="s">
        <v>106</v>
      </c>
      <c r="G337" s="168" t="s">
        <v>107</v>
      </c>
      <c r="H337" s="169" t="s">
        <v>140</v>
      </c>
      <c r="I337" s="181">
        <f t="shared" si="0"/>
        <v>42818</v>
      </c>
      <c r="J337" s="61"/>
      <c r="K337" s="184"/>
      <c r="L337" s="171" t="s">
        <v>3895</v>
      </c>
      <c r="M337" s="56" t="s">
        <v>6117</v>
      </c>
      <c r="N337" s="56" t="s">
        <v>20</v>
      </c>
      <c r="O337" s="56" t="s">
        <v>6118</v>
      </c>
      <c r="P337" s="172" t="s">
        <v>17</v>
      </c>
      <c r="Q337" s="182"/>
      <c r="R337" s="61"/>
      <c r="S337" s="61"/>
      <c r="T337" s="61"/>
      <c r="U337" s="66"/>
      <c r="V337" s="61"/>
      <c r="W337" s="61"/>
      <c r="X337" s="56" t="s">
        <v>18</v>
      </c>
      <c r="Y337" s="57">
        <v>43073</v>
      </c>
      <c r="Z337" s="75"/>
      <c r="AA337" s="64" t="s">
        <v>6119</v>
      </c>
      <c r="AB337" s="183"/>
      <c r="AC337" s="175"/>
      <c r="AD337" s="176"/>
      <c r="AE337" s="67" t="str">
        <f t="shared" si="1"/>
        <v>Feb</v>
      </c>
      <c r="AF337" s="68" t="str">
        <f t="shared" si="2"/>
        <v>Dec</v>
      </c>
      <c r="AG337" s="177">
        <f t="shared" si="3"/>
        <v>285</v>
      </c>
      <c r="AH337" s="178">
        <v>42818</v>
      </c>
      <c r="AI337" s="105">
        <f ca="1"/>
        <v>-1171</v>
      </c>
      <c r="AJ337" s="105" t="str">
        <v>2017</v>
      </c>
      <c r="AK337" s="178">
        <f t="shared" si="4"/>
        <v>42798</v>
      </c>
    </row>
    <row r="338" spans="1:37" ht="14.4">
      <c r="A338" s="179" t="s">
        <v>6159</v>
      </c>
      <c r="B338" s="56" t="s">
        <v>89</v>
      </c>
      <c r="C338" s="57">
        <v>42788</v>
      </c>
      <c r="D338" s="56" t="s">
        <v>131</v>
      </c>
      <c r="E338" s="169" t="s">
        <v>140</v>
      </c>
      <c r="F338" s="180" t="s">
        <v>106</v>
      </c>
      <c r="G338" s="168" t="s">
        <v>107</v>
      </c>
      <c r="H338" s="169" t="s">
        <v>140</v>
      </c>
      <c r="I338" s="181">
        <f t="shared" si="0"/>
        <v>42818</v>
      </c>
      <c r="J338" s="61"/>
      <c r="K338" s="184"/>
      <c r="L338" s="171" t="s">
        <v>6161</v>
      </c>
      <c r="M338" s="56" t="s">
        <v>6162</v>
      </c>
      <c r="N338" s="56" t="s">
        <v>132</v>
      </c>
      <c r="O338" s="56" t="s">
        <v>6164</v>
      </c>
      <c r="P338" s="172" t="s">
        <v>17</v>
      </c>
      <c r="Q338" s="182"/>
      <c r="R338" s="61"/>
      <c r="S338" s="61"/>
      <c r="T338" s="61"/>
      <c r="U338" s="66"/>
      <c r="V338" s="61"/>
      <c r="W338" s="61"/>
      <c r="X338" s="56" t="s">
        <v>18</v>
      </c>
      <c r="Y338" s="57">
        <v>43073</v>
      </c>
      <c r="Z338" s="63">
        <v>3</v>
      </c>
      <c r="AA338" s="64" t="s">
        <v>6165</v>
      </c>
      <c r="AB338" s="183"/>
      <c r="AC338" s="175"/>
      <c r="AD338" s="176"/>
      <c r="AE338" s="67" t="str">
        <f t="shared" si="1"/>
        <v>Feb</v>
      </c>
      <c r="AF338" s="68" t="str">
        <f t="shared" si="2"/>
        <v>Dec</v>
      </c>
      <c r="AG338" s="177">
        <f t="shared" si="3"/>
        <v>285</v>
      </c>
      <c r="AH338" s="178">
        <v>42818</v>
      </c>
      <c r="AI338" s="105">
        <f ca="1"/>
        <v>-1171</v>
      </c>
      <c r="AJ338" s="105" t="str">
        <v>2017</v>
      </c>
      <c r="AK338" s="178">
        <f t="shared" si="4"/>
        <v>42798</v>
      </c>
    </row>
    <row r="339" spans="1:37" ht="14.4">
      <c r="A339" s="179" t="s">
        <v>6167</v>
      </c>
      <c r="B339" s="56" t="s">
        <v>89</v>
      </c>
      <c r="C339" s="57">
        <v>42787</v>
      </c>
      <c r="D339" s="56" t="s">
        <v>131</v>
      </c>
      <c r="E339" s="169" t="s">
        <v>112</v>
      </c>
      <c r="F339" s="180" t="s">
        <v>106</v>
      </c>
      <c r="G339" s="168" t="s">
        <v>113</v>
      </c>
      <c r="H339" s="169" t="s">
        <v>112</v>
      </c>
      <c r="I339" s="181">
        <f t="shared" si="0"/>
        <v>42817</v>
      </c>
      <c r="J339" s="56" t="s">
        <v>18</v>
      </c>
      <c r="K339" s="169" t="s">
        <v>14</v>
      </c>
      <c r="L339" s="171" t="s">
        <v>6170</v>
      </c>
      <c r="M339" s="56" t="s">
        <v>6171</v>
      </c>
      <c r="N339" s="61"/>
      <c r="O339" s="56" t="s">
        <v>6172</v>
      </c>
      <c r="P339" s="172" t="s">
        <v>116</v>
      </c>
      <c r="Q339" s="173">
        <v>42789</v>
      </c>
      <c r="R339" s="61"/>
      <c r="S339" s="61"/>
      <c r="T339" s="61"/>
      <c r="U339" s="66"/>
      <c r="V339" s="61"/>
      <c r="W339" s="61"/>
      <c r="X339" s="56" t="s">
        <v>14</v>
      </c>
      <c r="Y339" s="57">
        <v>43073</v>
      </c>
      <c r="Z339" s="75"/>
      <c r="AA339" s="64" t="s">
        <v>257</v>
      </c>
      <c r="AB339" s="183"/>
      <c r="AC339" s="175"/>
      <c r="AD339" s="176"/>
      <c r="AE339" s="67" t="str">
        <f t="shared" si="1"/>
        <v>Feb</v>
      </c>
      <c r="AF339" s="68" t="str">
        <f t="shared" si="2"/>
        <v>Dec</v>
      </c>
      <c r="AG339" s="177">
        <f t="shared" si="3"/>
        <v>286</v>
      </c>
      <c r="AH339" s="178">
        <v>42817</v>
      </c>
      <c r="AI339" s="105">
        <f ca="1"/>
        <v>-1172</v>
      </c>
      <c r="AJ339" s="105" t="str">
        <v>2017</v>
      </c>
      <c r="AK339" s="178">
        <f t="shared" si="4"/>
        <v>42797</v>
      </c>
    </row>
    <row r="340" spans="1:37" ht="14.4">
      <c r="A340" s="179" t="s">
        <v>6174</v>
      </c>
      <c r="B340" s="56" t="s">
        <v>89</v>
      </c>
      <c r="C340" s="57">
        <v>42789</v>
      </c>
      <c r="D340" s="56" t="s">
        <v>90</v>
      </c>
      <c r="E340" s="169" t="s">
        <v>140</v>
      </c>
      <c r="F340" s="180" t="s">
        <v>106</v>
      </c>
      <c r="G340" s="168" t="s">
        <v>107</v>
      </c>
      <c r="H340" s="169" t="s">
        <v>140</v>
      </c>
      <c r="I340" s="181">
        <f t="shared" si="0"/>
        <v>42819</v>
      </c>
      <c r="J340" s="61"/>
      <c r="K340" s="184"/>
      <c r="L340" s="171" t="s">
        <v>6177</v>
      </c>
      <c r="M340" s="56" t="s">
        <v>6177</v>
      </c>
      <c r="N340" s="61"/>
      <c r="O340" s="61"/>
      <c r="P340" s="185"/>
      <c r="Q340" s="182"/>
      <c r="R340" s="61"/>
      <c r="S340" s="61"/>
      <c r="T340" s="61"/>
      <c r="U340" s="66"/>
      <c r="V340" s="61"/>
      <c r="W340" s="61"/>
      <c r="X340" s="56" t="s">
        <v>14</v>
      </c>
      <c r="Y340" s="57">
        <v>43073</v>
      </c>
      <c r="Z340" s="75"/>
      <c r="AA340" s="64" t="s">
        <v>3956</v>
      </c>
      <c r="AB340" s="183"/>
      <c r="AC340" s="175"/>
      <c r="AD340" s="176"/>
      <c r="AE340" s="67" t="str">
        <f t="shared" si="1"/>
        <v>Feb</v>
      </c>
      <c r="AF340" s="68" t="str">
        <f t="shared" si="2"/>
        <v>Dec</v>
      </c>
      <c r="AG340" s="177">
        <f t="shared" si="3"/>
        <v>284</v>
      </c>
      <c r="AH340" s="178">
        <v>42819</v>
      </c>
      <c r="AI340" s="105">
        <f ca="1"/>
        <v>-1170</v>
      </c>
      <c r="AJ340" s="105" t="str">
        <v>2017</v>
      </c>
      <c r="AK340" s="178">
        <f t="shared" si="4"/>
        <v>42799</v>
      </c>
    </row>
    <row r="341" spans="1:37" ht="14.4">
      <c r="A341" s="179" t="s">
        <v>6178</v>
      </c>
      <c r="B341" s="56" t="s">
        <v>89</v>
      </c>
      <c r="C341" s="57">
        <v>42789</v>
      </c>
      <c r="D341" s="56" t="s">
        <v>131</v>
      </c>
      <c r="E341" s="169" t="s">
        <v>140</v>
      </c>
      <c r="F341" s="180" t="s">
        <v>106</v>
      </c>
      <c r="G341" s="168" t="s">
        <v>107</v>
      </c>
      <c r="H341" s="169" t="s">
        <v>140</v>
      </c>
      <c r="I341" s="181">
        <f t="shared" si="0"/>
        <v>42819</v>
      </c>
      <c r="J341" s="61"/>
      <c r="K341" s="184"/>
      <c r="L341" s="171" t="s">
        <v>6179</v>
      </c>
      <c r="M341" s="56" t="s">
        <v>6180</v>
      </c>
      <c r="N341" s="56" t="s">
        <v>44</v>
      </c>
      <c r="O341" s="56" t="s">
        <v>6181</v>
      </c>
      <c r="P341" s="172" t="s">
        <v>28</v>
      </c>
      <c r="Q341" s="182"/>
      <c r="R341" s="61"/>
      <c r="S341" s="61"/>
      <c r="T341" s="61"/>
      <c r="U341" s="66"/>
      <c r="V341" s="61"/>
      <c r="W341" s="61"/>
      <c r="X341" s="56" t="s">
        <v>18</v>
      </c>
      <c r="Y341" s="57">
        <v>43073</v>
      </c>
      <c r="Z341" s="75"/>
      <c r="AA341" s="64" t="s">
        <v>6165</v>
      </c>
      <c r="AB341" s="183"/>
      <c r="AC341" s="175"/>
      <c r="AD341" s="176"/>
      <c r="AE341" s="67" t="str">
        <f t="shared" si="1"/>
        <v>Feb</v>
      </c>
      <c r="AF341" s="68" t="str">
        <f t="shared" si="2"/>
        <v>Dec</v>
      </c>
      <c r="AG341" s="177">
        <f t="shared" si="3"/>
        <v>284</v>
      </c>
      <c r="AH341" s="178">
        <v>42819</v>
      </c>
      <c r="AI341" s="105">
        <f ca="1"/>
        <v>-1170</v>
      </c>
      <c r="AJ341" s="105" t="str">
        <v>2017</v>
      </c>
      <c r="AK341" s="178">
        <f t="shared" si="4"/>
        <v>42799</v>
      </c>
    </row>
    <row r="342" spans="1:37" ht="14.4">
      <c r="A342" s="179" t="s">
        <v>6184</v>
      </c>
      <c r="B342" s="56" t="s">
        <v>89</v>
      </c>
      <c r="C342" s="57">
        <v>42789</v>
      </c>
      <c r="D342" s="56" t="s">
        <v>90</v>
      </c>
      <c r="E342" s="169" t="s">
        <v>140</v>
      </c>
      <c r="F342" s="180" t="s">
        <v>106</v>
      </c>
      <c r="G342" s="168" t="s">
        <v>107</v>
      </c>
      <c r="H342" s="169" t="s">
        <v>140</v>
      </c>
      <c r="I342" s="181">
        <f t="shared" si="0"/>
        <v>42819</v>
      </c>
      <c r="J342" s="61"/>
      <c r="K342" s="184"/>
      <c r="L342" s="171" t="s">
        <v>6185</v>
      </c>
      <c r="M342" s="56" t="s">
        <v>6185</v>
      </c>
      <c r="N342" s="56" t="s">
        <v>29</v>
      </c>
      <c r="O342" s="56" t="s">
        <v>6186</v>
      </c>
      <c r="P342" s="172" t="s">
        <v>21</v>
      </c>
      <c r="Q342" s="182"/>
      <c r="R342" s="61"/>
      <c r="S342" s="61"/>
      <c r="T342" s="61"/>
      <c r="U342" s="66"/>
      <c r="V342" s="61"/>
      <c r="W342" s="61"/>
      <c r="X342" s="56" t="s">
        <v>18</v>
      </c>
      <c r="Y342" s="57">
        <v>43073</v>
      </c>
      <c r="Z342" s="75"/>
      <c r="AA342" s="64" t="s">
        <v>6187</v>
      </c>
      <c r="AB342" s="183"/>
      <c r="AC342" s="175"/>
      <c r="AD342" s="176"/>
      <c r="AE342" s="67" t="str">
        <f t="shared" si="1"/>
        <v>Feb</v>
      </c>
      <c r="AF342" s="68" t="str">
        <f t="shared" si="2"/>
        <v>Dec</v>
      </c>
      <c r="AG342" s="177">
        <f t="shared" si="3"/>
        <v>284</v>
      </c>
      <c r="AH342" s="178">
        <v>42819</v>
      </c>
      <c r="AI342" s="105">
        <f ca="1"/>
        <v>-1170</v>
      </c>
      <c r="AJ342" s="105" t="str">
        <v>2017</v>
      </c>
      <c r="AK342" s="178">
        <f t="shared" si="4"/>
        <v>42799</v>
      </c>
    </row>
    <row r="343" spans="1:37" ht="14.4">
      <c r="A343" s="179" t="s">
        <v>6188</v>
      </c>
      <c r="B343" s="56" t="s">
        <v>89</v>
      </c>
      <c r="C343" s="57">
        <v>42787</v>
      </c>
      <c r="D343" s="56" t="s">
        <v>131</v>
      </c>
      <c r="E343" s="169" t="s">
        <v>112</v>
      </c>
      <c r="F343" s="180" t="s">
        <v>106</v>
      </c>
      <c r="G343" s="168" t="s">
        <v>113</v>
      </c>
      <c r="H343" s="169" t="s">
        <v>112</v>
      </c>
      <c r="I343" s="181">
        <f t="shared" si="0"/>
        <v>42817</v>
      </c>
      <c r="J343" s="56" t="s">
        <v>18</v>
      </c>
      <c r="K343" s="169" t="s">
        <v>14</v>
      </c>
      <c r="L343" s="171" t="s">
        <v>6170</v>
      </c>
      <c r="M343" s="56" t="s">
        <v>6171</v>
      </c>
      <c r="N343" s="61"/>
      <c r="O343" s="56" t="s">
        <v>6172</v>
      </c>
      <c r="P343" s="172" t="s">
        <v>116</v>
      </c>
      <c r="Q343" s="173">
        <v>42790</v>
      </c>
      <c r="R343" s="61"/>
      <c r="S343" s="61"/>
      <c r="T343" s="61"/>
      <c r="U343" s="66"/>
      <c r="V343" s="61"/>
      <c r="W343" s="61"/>
      <c r="X343" s="66"/>
      <c r="Y343" s="57">
        <v>43073</v>
      </c>
      <c r="Z343" s="75"/>
      <c r="AA343" s="64" t="s">
        <v>257</v>
      </c>
      <c r="AB343" s="183"/>
      <c r="AC343" s="175"/>
      <c r="AD343" s="176"/>
      <c r="AE343" s="67" t="str">
        <f t="shared" si="1"/>
        <v>Feb</v>
      </c>
      <c r="AF343" s="68" t="str">
        <f t="shared" si="2"/>
        <v>Dec</v>
      </c>
      <c r="AG343" s="177">
        <f t="shared" si="3"/>
        <v>286</v>
      </c>
      <c r="AH343" s="178">
        <v>42817</v>
      </c>
      <c r="AI343" s="105">
        <f ca="1"/>
        <v>-1172</v>
      </c>
      <c r="AJ343" s="105" t="str">
        <v>2017</v>
      </c>
      <c r="AK343" s="178">
        <f t="shared" si="4"/>
        <v>42797</v>
      </c>
    </row>
    <row r="344" spans="1:37" ht="14.4">
      <c r="A344" s="179" t="s">
        <v>6189</v>
      </c>
      <c r="B344" s="56" t="s">
        <v>89</v>
      </c>
      <c r="C344" s="57">
        <v>42788</v>
      </c>
      <c r="D344" s="56" t="s">
        <v>1027</v>
      </c>
      <c r="E344" s="169" t="s">
        <v>112</v>
      </c>
      <c r="F344" s="180" t="s">
        <v>106</v>
      </c>
      <c r="G344" s="168" t="s">
        <v>113</v>
      </c>
      <c r="H344" s="169" t="s">
        <v>112</v>
      </c>
      <c r="I344" s="181">
        <f t="shared" si="0"/>
        <v>42818</v>
      </c>
      <c r="J344" s="56" t="s">
        <v>18</v>
      </c>
      <c r="K344" s="169" t="s">
        <v>14</v>
      </c>
      <c r="L344" s="171" t="s">
        <v>6191</v>
      </c>
      <c r="M344" s="56" t="s">
        <v>6192</v>
      </c>
      <c r="N344" s="61"/>
      <c r="O344" s="56" t="s">
        <v>6193</v>
      </c>
      <c r="P344" s="172" t="s">
        <v>116</v>
      </c>
      <c r="Q344" s="173">
        <v>42790</v>
      </c>
      <c r="R344" s="61"/>
      <c r="S344" s="61"/>
      <c r="T344" s="61"/>
      <c r="U344" s="66"/>
      <c r="V344" s="61"/>
      <c r="W344" s="61"/>
      <c r="X344" s="66"/>
      <c r="Y344" s="57">
        <v>43073</v>
      </c>
      <c r="Z344" s="75"/>
      <c r="AA344" s="64" t="s">
        <v>257</v>
      </c>
      <c r="AB344" s="183"/>
      <c r="AC344" s="175"/>
      <c r="AD344" s="176"/>
      <c r="AE344" s="67" t="str">
        <f t="shared" si="1"/>
        <v>Feb</v>
      </c>
      <c r="AF344" s="68" t="str">
        <f t="shared" si="2"/>
        <v>Dec</v>
      </c>
      <c r="AG344" s="177">
        <f t="shared" si="3"/>
        <v>285</v>
      </c>
      <c r="AH344" s="178">
        <v>42818</v>
      </c>
      <c r="AI344" s="105">
        <f ca="1"/>
        <v>-1171</v>
      </c>
      <c r="AJ344" s="105" t="str">
        <v>2017</v>
      </c>
      <c r="AK344" s="178">
        <f t="shared" si="4"/>
        <v>42798</v>
      </c>
    </row>
    <row r="345" spans="1:37" ht="14.4">
      <c r="A345" s="179" t="s">
        <v>6197</v>
      </c>
      <c r="B345" s="56" t="s">
        <v>89</v>
      </c>
      <c r="C345" s="57">
        <v>42788</v>
      </c>
      <c r="D345" s="56" t="s">
        <v>1027</v>
      </c>
      <c r="E345" s="169" t="s">
        <v>112</v>
      </c>
      <c r="F345" s="180" t="s">
        <v>106</v>
      </c>
      <c r="G345" s="168" t="s">
        <v>113</v>
      </c>
      <c r="H345" s="169" t="s">
        <v>112</v>
      </c>
      <c r="I345" s="181">
        <f t="shared" si="0"/>
        <v>42818</v>
      </c>
      <c r="J345" s="56" t="s">
        <v>18</v>
      </c>
      <c r="K345" s="169" t="s">
        <v>14</v>
      </c>
      <c r="L345" s="171" t="s">
        <v>6191</v>
      </c>
      <c r="M345" s="56" t="s">
        <v>6200</v>
      </c>
      <c r="N345" s="61"/>
      <c r="O345" s="56" t="s">
        <v>6201</v>
      </c>
      <c r="P345" s="172" t="s">
        <v>116</v>
      </c>
      <c r="Q345" s="182"/>
      <c r="R345" s="61"/>
      <c r="S345" s="61"/>
      <c r="T345" s="61"/>
      <c r="U345" s="66"/>
      <c r="V345" s="61"/>
      <c r="W345" s="61"/>
      <c r="X345" s="66"/>
      <c r="Y345" s="57">
        <v>43073</v>
      </c>
      <c r="Z345" s="75"/>
      <c r="AA345" s="64" t="s">
        <v>257</v>
      </c>
      <c r="AB345" s="183"/>
      <c r="AC345" s="175"/>
      <c r="AD345" s="176"/>
      <c r="AE345" s="67" t="str">
        <f t="shared" si="1"/>
        <v>Feb</v>
      </c>
      <c r="AF345" s="68" t="str">
        <f t="shared" si="2"/>
        <v>Dec</v>
      </c>
      <c r="AG345" s="177">
        <f t="shared" si="3"/>
        <v>285</v>
      </c>
      <c r="AH345" s="178">
        <v>42818</v>
      </c>
      <c r="AI345" s="105">
        <f ca="1"/>
        <v>-1171</v>
      </c>
      <c r="AJ345" s="105" t="str">
        <v>2017</v>
      </c>
      <c r="AK345" s="178">
        <f t="shared" si="4"/>
        <v>42798</v>
      </c>
    </row>
    <row r="346" spans="1:37" ht="14.4">
      <c r="A346" s="179" t="s">
        <v>6202</v>
      </c>
      <c r="B346" s="56" t="s">
        <v>89</v>
      </c>
      <c r="C346" s="57">
        <v>42789</v>
      </c>
      <c r="D346" s="56" t="s">
        <v>1027</v>
      </c>
      <c r="E346" s="169" t="s">
        <v>112</v>
      </c>
      <c r="F346" s="180" t="s">
        <v>106</v>
      </c>
      <c r="G346" s="168" t="s">
        <v>113</v>
      </c>
      <c r="H346" s="169" t="s">
        <v>112</v>
      </c>
      <c r="I346" s="181">
        <f t="shared" si="0"/>
        <v>42819</v>
      </c>
      <c r="J346" s="56" t="s">
        <v>18</v>
      </c>
      <c r="K346" s="169" t="s">
        <v>14</v>
      </c>
      <c r="L346" s="171" t="s">
        <v>6204</v>
      </c>
      <c r="M346" s="56" t="s">
        <v>6205</v>
      </c>
      <c r="N346" s="61"/>
      <c r="O346" s="61"/>
      <c r="P346" s="172" t="s">
        <v>116</v>
      </c>
      <c r="Q346" s="173">
        <v>42790</v>
      </c>
      <c r="R346" s="61"/>
      <c r="S346" s="61"/>
      <c r="T346" s="61"/>
      <c r="U346" s="66"/>
      <c r="V346" s="61"/>
      <c r="W346" s="61"/>
      <c r="X346" s="66"/>
      <c r="Y346" s="57">
        <v>43073</v>
      </c>
      <c r="Z346" s="75"/>
      <c r="AA346" s="64" t="s">
        <v>257</v>
      </c>
      <c r="AB346" s="183"/>
      <c r="AC346" s="175"/>
      <c r="AD346" s="176"/>
      <c r="AE346" s="67" t="str">
        <f t="shared" si="1"/>
        <v>Feb</v>
      </c>
      <c r="AF346" s="68" t="str">
        <f t="shared" si="2"/>
        <v>Dec</v>
      </c>
      <c r="AG346" s="177">
        <f t="shared" si="3"/>
        <v>284</v>
      </c>
      <c r="AH346" s="178">
        <v>42819</v>
      </c>
      <c r="AI346" s="105">
        <f ca="1"/>
        <v>-1170</v>
      </c>
      <c r="AJ346" s="105" t="str">
        <v>2017</v>
      </c>
      <c r="AK346" s="178">
        <f t="shared" si="4"/>
        <v>42799</v>
      </c>
    </row>
    <row r="347" spans="1:37" ht="14.4">
      <c r="A347" s="179" t="s">
        <v>6209</v>
      </c>
      <c r="B347" s="56" t="s">
        <v>89</v>
      </c>
      <c r="C347" s="57">
        <v>42786</v>
      </c>
      <c r="D347" s="56" t="s">
        <v>90</v>
      </c>
      <c r="E347" s="169" t="s">
        <v>30</v>
      </c>
      <c r="F347" s="180" t="s">
        <v>106</v>
      </c>
      <c r="G347" s="168" t="s">
        <v>107</v>
      </c>
      <c r="H347" s="169" t="s">
        <v>30</v>
      </c>
      <c r="I347" s="181">
        <f t="shared" si="0"/>
        <v>42816</v>
      </c>
      <c r="J347" s="61"/>
      <c r="K347" s="184"/>
      <c r="L347" s="171" t="s">
        <v>4765</v>
      </c>
      <c r="M347" s="56" t="s">
        <v>6211</v>
      </c>
      <c r="N347" s="61"/>
      <c r="O347" s="56" t="s">
        <v>6212</v>
      </c>
      <c r="P347" s="172" t="s">
        <v>17</v>
      </c>
      <c r="Q347" s="182"/>
      <c r="R347" s="61"/>
      <c r="S347" s="61"/>
      <c r="T347" s="61"/>
      <c r="U347" s="66"/>
      <c r="V347" s="61"/>
      <c r="W347" s="61"/>
      <c r="X347" s="56" t="s">
        <v>18</v>
      </c>
      <c r="Y347" s="57">
        <v>43073</v>
      </c>
      <c r="Z347" s="75"/>
      <c r="AA347" s="95"/>
      <c r="AB347" s="183"/>
      <c r="AC347" s="175"/>
      <c r="AD347" s="176"/>
      <c r="AE347" s="67" t="str">
        <f t="shared" si="1"/>
        <v>Feb</v>
      </c>
      <c r="AF347" s="68" t="str">
        <f t="shared" si="2"/>
        <v>Dec</v>
      </c>
      <c r="AG347" s="177">
        <f t="shared" si="3"/>
        <v>287</v>
      </c>
      <c r="AH347" s="178">
        <v>42816</v>
      </c>
      <c r="AI347" s="105">
        <f ca="1"/>
        <v>-1173</v>
      </c>
      <c r="AJ347" s="105" t="str">
        <v>2017</v>
      </c>
      <c r="AK347" s="178">
        <f t="shared" si="4"/>
        <v>42796</v>
      </c>
    </row>
    <row r="348" spans="1:37" ht="14.4">
      <c r="A348" s="179" t="s">
        <v>6214</v>
      </c>
      <c r="B348" s="56" t="s">
        <v>89</v>
      </c>
      <c r="C348" s="57">
        <v>42786</v>
      </c>
      <c r="D348" s="56" t="s">
        <v>90</v>
      </c>
      <c r="E348" s="169" t="s">
        <v>30</v>
      </c>
      <c r="F348" s="180" t="s">
        <v>106</v>
      </c>
      <c r="G348" s="168" t="s">
        <v>107</v>
      </c>
      <c r="H348" s="169" t="s">
        <v>30</v>
      </c>
      <c r="I348" s="181">
        <f t="shared" si="0"/>
        <v>42816</v>
      </c>
      <c r="J348" s="61"/>
      <c r="K348" s="184"/>
      <c r="L348" s="171" t="s">
        <v>4765</v>
      </c>
      <c r="M348" s="56" t="s">
        <v>6229</v>
      </c>
      <c r="N348" s="61"/>
      <c r="O348" s="56" t="s">
        <v>6230</v>
      </c>
      <c r="P348" s="172" t="s">
        <v>17</v>
      </c>
      <c r="Q348" s="182"/>
      <c r="R348" s="61"/>
      <c r="S348" s="61"/>
      <c r="T348" s="61"/>
      <c r="U348" s="66"/>
      <c r="V348" s="61"/>
      <c r="W348" s="61"/>
      <c r="X348" s="56" t="s">
        <v>18</v>
      </c>
      <c r="Y348" s="57">
        <v>43073</v>
      </c>
      <c r="Z348" s="75"/>
      <c r="AA348" s="95"/>
      <c r="AB348" s="183"/>
      <c r="AC348" s="175"/>
      <c r="AD348" s="176"/>
      <c r="AE348" s="67" t="str">
        <f t="shared" si="1"/>
        <v>Feb</v>
      </c>
      <c r="AF348" s="68" t="str">
        <f t="shared" si="2"/>
        <v>Dec</v>
      </c>
      <c r="AG348" s="177">
        <f t="shared" si="3"/>
        <v>287</v>
      </c>
      <c r="AH348" s="178">
        <v>42816</v>
      </c>
      <c r="AI348" s="105">
        <f ca="1"/>
        <v>-1173</v>
      </c>
      <c r="AJ348" s="105" t="str">
        <v>2017</v>
      </c>
      <c r="AK348" s="178">
        <f t="shared" si="4"/>
        <v>42796</v>
      </c>
    </row>
    <row r="349" spans="1:37" ht="14.4">
      <c r="A349" s="179" t="s">
        <v>6231</v>
      </c>
      <c r="B349" s="56" t="s">
        <v>89</v>
      </c>
      <c r="C349" s="57">
        <v>42789</v>
      </c>
      <c r="D349" s="56" t="s">
        <v>90</v>
      </c>
      <c r="E349" s="169" t="s">
        <v>30</v>
      </c>
      <c r="F349" s="180" t="s">
        <v>106</v>
      </c>
      <c r="G349" s="168" t="s">
        <v>107</v>
      </c>
      <c r="H349" s="169" t="s">
        <v>30</v>
      </c>
      <c r="I349" s="181">
        <f t="shared" si="0"/>
        <v>42819</v>
      </c>
      <c r="J349" s="61"/>
      <c r="K349" s="184"/>
      <c r="L349" s="171" t="s">
        <v>6233</v>
      </c>
      <c r="M349" s="56" t="s">
        <v>6234</v>
      </c>
      <c r="N349" s="61"/>
      <c r="O349" s="56" t="s">
        <v>6235</v>
      </c>
      <c r="P349" s="172" t="s">
        <v>21</v>
      </c>
      <c r="Q349" s="182"/>
      <c r="R349" s="61"/>
      <c r="S349" s="61"/>
      <c r="T349" s="61"/>
      <c r="U349" s="66"/>
      <c r="V349" s="61"/>
      <c r="W349" s="61"/>
      <c r="X349" s="56" t="s">
        <v>18</v>
      </c>
      <c r="Y349" s="57">
        <v>43073</v>
      </c>
      <c r="Z349" s="63">
        <v>3</v>
      </c>
      <c r="AA349" s="95"/>
      <c r="AB349" s="183"/>
      <c r="AC349" s="175"/>
      <c r="AD349" s="176"/>
      <c r="AE349" s="67" t="str">
        <f t="shared" si="1"/>
        <v>Feb</v>
      </c>
      <c r="AF349" s="68" t="str">
        <f t="shared" si="2"/>
        <v>Dec</v>
      </c>
      <c r="AG349" s="177">
        <f t="shared" si="3"/>
        <v>284</v>
      </c>
      <c r="AH349" s="178">
        <v>42819</v>
      </c>
      <c r="AI349" s="105">
        <f ca="1"/>
        <v>-1170</v>
      </c>
      <c r="AJ349" s="105" t="str">
        <v>2017</v>
      </c>
      <c r="AK349" s="178">
        <f t="shared" si="4"/>
        <v>42799</v>
      </c>
    </row>
    <row r="350" spans="1:37" ht="14.4">
      <c r="A350" s="179" t="s">
        <v>6239</v>
      </c>
      <c r="B350" s="56" t="s">
        <v>89</v>
      </c>
      <c r="C350" s="57">
        <v>42787</v>
      </c>
      <c r="D350" s="56" t="s">
        <v>90</v>
      </c>
      <c r="E350" s="169" t="s">
        <v>30</v>
      </c>
      <c r="F350" s="180" t="s">
        <v>106</v>
      </c>
      <c r="G350" s="168" t="s">
        <v>107</v>
      </c>
      <c r="H350" s="169" t="s">
        <v>30</v>
      </c>
      <c r="I350" s="181">
        <f t="shared" si="0"/>
        <v>42817</v>
      </c>
      <c r="J350" s="61"/>
      <c r="K350" s="184"/>
      <c r="L350" s="171" t="s">
        <v>6241</v>
      </c>
      <c r="M350" s="61"/>
      <c r="N350" s="61"/>
      <c r="O350" s="61"/>
      <c r="P350" s="185"/>
      <c r="Q350" s="182"/>
      <c r="R350" s="61"/>
      <c r="S350" s="61"/>
      <c r="T350" s="61"/>
      <c r="U350" s="66"/>
      <c r="V350" s="61"/>
      <c r="W350" s="61"/>
      <c r="X350" s="56" t="s">
        <v>14</v>
      </c>
      <c r="Y350" s="57">
        <v>43073</v>
      </c>
      <c r="Z350" s="63">
        <v>3</v>
      </c>
      <c r="AA350" s="64" t="s">
        <v>6243</v>
      </c>
      <c r="AB350" s="183"/>
      <c r="AC350" s="175"/>
      <c r="AD350" s="176"/>
      <c r="AE350" s="67" t="str">
        <f t="shared" si="1"/>
        <v>Feb</v>
      </c>
      <c r="AF350" s="68" t="str">
        <f t="shared" si="2"/>
        <v>Dec</v>
      </c>
      <c r="AG350" s="177">
        <f t="shared" si="3"/>
        <v>286</v>
      </c>
      <c r="AH350" s="178">
        <v>42817</v>
      </c>
      <c r="AI350" s="105">
        <f ca="1"/>
        <v>-1172</v>
      </c>
      <c r="AJ350" s="105" t="str">
        <v>2017</v>
      </c>
      <c r="AK350" s="178">
        <f t="shared" si="4"/>
        <v>42797</v>
      </c>
    </row>
    <row r="351" spans="1:37" ht="14.4">
      <c r="A351" s="179" t="s">
        <v>6279</v>
      </c>
      <c r="B351" s="56" t="s">
        <v>89</v>
      </c>
      <c r="C351" s="57">
        <v>42787</v>
      </c>
      <c r="D351" s="56" t="s">
        <v>90</v>
      </c>
      <c r="E351" s="169" t="s">
        <v>30</v>
      </c>
      <c r="F351" s="180" t="s">
        <v>106</v>
      </c>
      <c r="G351" s="168" t="s">
        <v>107</v>
      </c>
      <c r="H351" s="169" t="s">
        <v>30</v>
      </c>
      <c r="I351" s="181">
        <f t="shared" si="0"/>
        <v>42817</v>
      </c>
      <c r="J351" s="61"/>
      <c r="K351" s="184"/>
      <c r="L351" s="171" t="s">
        <v>6284</v>
      </c>
      <c r="M351" s="61"/>
      <c r="N351" s="56" t="s">
        <v>33</v>
      </c>
      <c r="O351" s="56" t="s">
        <v>6285</v>
      </c>
      <c r="P351" s="172" t="s">
        <v>17</v>
      </c>
      <c r="Q351" s="182"/>
      <c r="R351" s="61"/>
      <c r="S351" s="61"/>
      <c r="T351" s="61"/>
      <c r="U351" s="66"/>
      <c r="V351" s="61"/>
      <c r="W351" s="61"/>
      <c r="X351" s="56" t="s">
        <v>18</v>
      </c>
      <c r="Y351" s="57">
        <v>43073</v>
      </c>
      <c r="Z351" s="63">
        <v>3</v>
      </c>
      <c r="AA351" s="64" t="s">
        <v>6286</v>
      </c>
      <c r="AB351" s="183"/>
      <c r="AC351" s="175"/>
      <c r="AD351" s="176"/>
      <c r="AE351" s="67" t="str">
        <f t="shared" si="1"/>
        <v>Feb</v>
      </c>
      <c r="AF351" s="68" t="str">
        <f t="shared" si="2"/>
        <v>Dec</v>
      </c>
      <c r="AG351" s="177">
        <f t="shared" si="3"/>
        <v>286</v>
      </c>
      <c r="AH351" s="178">
        <v>42817</v>
      </c>
      <c r="AI351" s="105">
        <f ca="1"/>
        <v>-1172</v>
      </c>
      <c r="AJ351" s="105" t="str">
        <v>2017</v>
      </c>
      <c r="AK351" s="178">
        <f t="shared" si="4"/>
        <v>42797</v>
      </c>
    </row>
    <row r="352" spans="1:37" ht="14.4">
      <c r="A352" s="179" t="s">
        <v>6287</v>
      </c>
      <c r="B352" s="56" t="s">
        <v>89</v>
      </c>
      <c r="C352" s="57">
        <v>42789</v>
      </c>
      <c r="D352" s="56" t="s">
        <v>90</v>
      </c>
      <c r="E352" s="169" t="s">
        <v>140</v>
      </c>
      <c r="F352" s="180" t="s">
        <v>106</v>
      </c>
      <c r="G352" s="168" t="s">
        <v>107</v>
      </c>
      <c r="H352" s="169" t="s">
        <v>140</v>
      </c>
      <c r="I352" s="181">
        <f t="shared" si="0"/>
        <v>42819</v>
      </c>
      <c r="J352" s="61"/>
      <c r="K352" s="184"/>
      <c r="L352" s="171" t="s">
        <v>1250</v>
      </c>
      <c r="M352" s="56" t="s">
        <v>6289</v>
      </c>
      <c r="N352" s="56" t="s">
        <v>16</v>
      </c>
      <c r="O352" s="56" t="s">
        <v>6290</v>
      </c>
      <c r="P352" s="172" t="s">
        <v>17</v>
      </c>
      <c r="Q352" s="182"/>
      <c r="R352" s="61"/>
      <c r="S352" s="61"/>
      <c r="T352" s="61"/>
      <c r="U352" s="66"/>
      <c r="V352" s="61"/>
      <c r="W352" s="61"/>
      <c r="X352" s="56" t="s">
        <v>18</v>
      </c>
      <c r="Y352" s="57">
        <v>43073</v>
      </c>
      <c r="Z352" s="75"/>
      <c r="AA352" s="64" t="s">
        <v>4585</v>
      </c>
      <c r="AB352" s="183"/>
      <c r="AC352" s="175"/>
      <c r="AD352" s="176"/>
      <c r="AE352" s="67" t="str">
        <f t="shared" si="1"/>
        <v>Feb</v>
      </c>
      <c r="AF352" s="68" t="str">
        <f t="shared" si="2"/>
        <v>Dec</v>
      </c>
      <c r="AG352" s="177">
        <f t="shared" si="3"/>
        <v>284</v>
      </c>
      <c r="AH352" s="178">
        <v>42819</v>
      </c>
      <c r="AI352" s="105">
        <f ca="1"/>
        <v>-1170</v>
      </c>
      <c r="AJ352" s="105" t="str">
        <v>2017</v>
      </c>
      <c r="AK352" s="178">
        <f t="shared" si="4"/>
        <v>42799</v>
      </c>
    </row>
    <row r="353" spans="1:37" ht="14.4">
      <c r="A353" s="179" t="s">
        <v>6293</v>
      </c>
      <c r="B353" s="56" t="s">
        <v>89</v>
      </c>
      <c r="C353" s="57">
        <v>42789</v>
      </c>
      <c r="D353" s="56" t="s">
        <v>131</v>
      </c>
      <c r="E353" s="169" t="s">
        <v>140</v>
      </c>
      <c r="F353" s="180" t="s">
        <v>106</v>
      </c>
      <c r="G353" s="168" t="s">
        <v>107</v>
      </c>
      <c r="H353" s="169" t="s">
        <v>140</v>
      </c>
      <c r="I353" s="181">
        <f t="shared" si="0"/>
        <v>42819</v>
      </c>
      <c r="J353" s="61"/>
      <c r="K353" s="184"/>
      <c r="L353" s="171" t="s">
        <v>5252</v>
      </c>
      <c r="M353" s="56" t="s">
        <v>6294</v>
      </c>
      <c r="N353" s="56" t="s">
        <v>189</v>
      </c>
      <c r="O353" s="61"/>
      <c r="P353" s="172" t="s">
        <v>17</v>
      </c>
      <c r="Q353" s="182"/>
      <c r="R353" s="61"/>
      <c r="S353" s="61"/>
      <c r="T353" s="61"/>
      <c r="U353" s="66"/>
      <c r="V353" s="61"/>
      <c r="W353" s="61"/>
      <c r="X353" s="56" t="s">
        <v>14</v>
      </c>
      <c r="Y353" s="57">
        <v>43073</v>
      </c>
      <c r="Z353" s="63">
        <v>3</v>
      </c>
      <c r="AA353" s="64" t="s">
        <v>6165</v>
      </c>
      <c r="AB353" s="183"/>
      <c r="AC353" s="175"/>
      <c r="AD353" s="176"/>
      <c r="AE353" s="67" t="str">
        <f t="shared" si="1"/>
        <v>Feb</v>
      </c>
      <c r="AF353" s="68" t="str">
        <f t="shared" si="2"/>
        <v>Dec</v>
      </c>
      <c r="AG353" s="177">
        <f t="shared" si="3"/>
        <v>284</v>
      </c>
      <c r="AH353" s="178">
        <v>42819</v>
      </c>
      <c r="AI353" s="105">
        <f ca="1"/>
        <v>-1170</v>
      </c>
      <c r="AJ353" s="105" t="str">
        <v>2017</v>
      </c>
      <c r="AK353" s="178">
        <f t="shared" si="4"/>
        <v>42799</v>
      </c>
    </row>
    <row r="354" spans="1:37" ht="14.4">
      <c r="A354" s="179" t="s">
        <v>6305</v>
      </c>
      <c r="B354" s="56" t="s">
        <v>89</v>
      </c>
      <c r="C354" s="57">
        <v>42787</v>
      </c>
      <c r="D354" s="56" t="s">
        <v>1027</v>
      </c>
      <c r="E354" s="169" t="s">
        <v>30</v>
      </c>
      <c r="F354" s="180" t="s">
        <v>106</v>
      </c>
      <c r="G354" s="168" t="s">
        <v>107</v>
      </c>
      <c r="H354" s="169" t="s">
        <v>30</v>
      </c>
      <c r="I354" s="181">
        <f t="shared" si="0"/>
        <v>42817</v>
      </c>
      <c r="J354" s="61"/>
      <c r="K354" s="184"/>
      <c r="L354" s="171" t="s">
        <v>6308</v>
      </c>
      <c r="M354" s="56" t="s">
        <v>2110</v>
      </c>
      <c r="N354" s="56" t="s">
        <v>39</v>
      </c>
      <c r="O354" s="56" t="s">
        <v>2111</v>
      </c>
      <c r="P354" s="172" t="s">
        <v>17</v>
      </c>
      <c r="Q354" s="182"/>
      <c r="R354" s="61"/>
      <c r="S354" s="61"/>
      <c r="T354" s="61"/>
      <c r="U354" s="66"/>
      <c r="V354" s="61"/>
      <c r="W354" s="61"/>
      <c r="X354" s="56" t="s">
        <v>14</v>
      </c>
      <c r="Y354" s="57">
        <v>43073</v>
      </c>
      <c r="Z354" s="75"/>
      <c r="AA354" s="64" t="s">
        <v>6309</v>
      </c>
      <c r="AB354" s="183"/>
      <c r="AC354" s="175"/>
      <c r="AD354" s="176"/>
      <c r="AE354" s="67" t="str">
        <f t="shared" si="1"/>
        <v>Feb</v>
      </c>
      <c r="AF354" s="68" t="str">
        <f t="shared" si="2"/>
        <v>Dec</v>
      </c>
      <c r="AG354" s="177">
        <f t="shared" si="3"/>
        <v>286</v>
      </c>
      <c r="AH354" s="178">
        <v>42817</v>
      </c>
      <c r="AI354" s="105">
        <f ca="1"/>
        <v>-1172</v>
      </c>
      <c r="AJ354" s="105" t="str">
        <v>2017</v>
      </c>
      <c r="AK354" s="178">
        <f t="shared" si="4"/>
        <v>42797</v>
      </c>
    </row>
    <row r="355" spans="1:37" ht="14.4">
      <c r="A355" s="179" t="s">
        <v>6311</v>
      </c>
      <c r="B355" s="56" t="s">
        <v>89</v>
      </c>
      <c r="C355" s="57">
        <v>42786</v>
      </c>
      <c r="D355" s="56" t="s">
        <v>90</v>
      </c>
      <c r="E355" s="169" t="s">
        <v>30</v>
      </c>
      <c r="F355" s="180" t="s">
        <v>106</v>
      </c>
      <c r="G355" s="168" t="s">
        <v>107</v>
      </c>
      <c r="H355" s="169" t="s">
        <v>30</v>
      </c>
      <c r="I355" s="181">
        <f t="shared" si="0"/>
        <v>42816</v>
      </c>
      <c r="J355" s="61"/>
      <c r="K355" s="184"/>
      <c r="L355" s="171" t="s">
        <v>6314</v>
      </c>
      <c r="M355" s="61"/>
      <c r="N355" s="56" t="s">
        <v>29</v>
      </c>
      <c r="O355" s="56" t="s">
        <v>6315</v>
      </c>
      <c r="P355" s="172" t="s">
        <v>17</v>
      </c>
      <c r="Q355" s="182"/>
      <c r="R355" s="61"/>
      <c r="S355" s="61"/>
      <c r="T355" s="61"/>
      <c r="U355" s="66"/>
      <c r="V355" s="61"/>
      <c r="W355" s="61"/>
      <c r="X355" s="56" t="s">
        <v>18</v>
      </c>
      <c r="Y355" s="57">
        <v>43073</v>
      </c>
      <c r="Z355" s="75"/>
      <c r="AA355" s="64" t="s">
        <v>6316</v>
      </c>
      <c r="AB355" s="183"/>
      <c r="AC355" s="175"/>
      <c r="AD355" s="176"/>
      <c r="AE355" s="67" t="str">
        <f t="shared" si="1"/>
        <v>Feb</v>
      </c>
      <c r="AF355" s="68" t="str">
        <f t="shared" si="2"/>
        <v>Dec</v>
      </c>
      <c r="AG355" s="177">
        <f t="shared" si="3"/>
        <v>287</v>
      </c>
      <c r="AH355" s="178">
        <v>42816</v>
      </c>
      <c r="AI355" s="105">
        <f ca="1"/>
        <v>-1173</v>
      </c>
      <c r="AJ355" s="105" t="str">
        <v>2017</v>
      </c>
      <c r="AK355" s="178">
        <f t="shared" si="4"/>
        <v>42796</v>
      </c>
    </row>
    <row r="356" spans="1:37" ht="14.4">
      <c r="A356" s="179" t="s">
        <v>6317</v>
      </c>
      <c r="B356" s="56" t="s">
        <v>89</v>
      </c>
      <c r="C356" s="57">
        <v>42789</v>
      </c>
      <c r="D356" s="56" t="s">
        <v>90</v>
      </c>
      <c r="E356" s="169" t="s">
        <v>30</v>
      </c>
      <c r="F356" s="180" t="s">
        <v>106</v>
      </c>
      <c r="G356" s="168" t="s">
        <v>107</v>
      </c>
      <c r="H356" s="169" t="s">
        <v>30</v>
      </c>
      <c r="I356" s="181">
        <f t="shared" si="0"/>
        <v>42819</v>
      </c>
      <c r="J356" s="61"/>
      <c r="K356" s="184"/>
      <c r="L356" s="171" t="s">
        <v>3842</v>
      </c>
      <c r="M356" s="56" t="s">
        <v>4748</v>
      </c>
      <c r="N356" s="61"/>
      <c r="O356" s="56" t="s">
        <v>4749</v>
      </c>
      <c r="P356" s="172" t="s">
        <v>17</v>
      </c>
      <c r="Q356" s="182"/>
      <c r="R356" s="61"/>
      <c r="S356" s="61"/>
      <c r="T356" s="61"/>
      <c r="U356" s="66"/>
      <c r="V356" s="61"/>
      <c r="W356" s="61"/>
      <c r="X356" s="56" t="s">
        <v>18</v>
      </c>
      <c r="Y356" s="57">
        <v>43073</v>
      </c>
      <c r="Z356" s="63">
        <v>4</v>
      </c>
      <c r="AA356" s="64" t="s">
        <v>6321</v>
      </c>
      <c r="AB356" s="183"/>
      <c r="AC356" s="175"/>
      <c r="AD356" s="176"/>
      <c r="AE356" s="67" t="str">
        <f t="shared" si="1"/>
        <v>Feb</v>
      </c>
      <c r="AF356" s="68" t="str">
        <f t="shared" si="2"/>
        <v>Dec</v>
      </c>
      <c r="AG356" s="177">
        <f t="shared" si="3"/>
        <v>284</v>
      </c>
      <c r="AH356" s="178">
        <v>42819</v>
      </c>
      <c r="AI356" s="105">
        <f ca="1"/>
        <v>-1170</v>
      </c>
      <c r="AJ356" s="105" t="str">
        <v>2017</v>
      </c>
      <c r="AK356" s="178">
        <f t="shared" si="4"/>
        <v>42799</v>
      </c>
    </row>
    <row r="357" spans="1:37" ht="14.4">
      <c r="A357" s="179" t="s">
        <v>6323</v>
      </c>
      <c r="B357" s="56" t="s">
        <v>89</v>
      </c>
      <c r="C357" s="57">
        <v>42789</v>
      </c>
      <c r="D357" s="56" t="s">
        <v>1027</v>
      </c>
      <c r="E357" s="169" t="s">
        <v>140</v>
      </c>
      <c r="F357" s="180" t="s">
        <v>106</v>
      </c>
      <c r="G357" s="168" t="s">
        <v>107</v>
      </c>
      <c r="H357" s="169" t="s">
        <v>140</v>
      </c>
      <c r="I357" s="181">
        <f t="shared" si="0"/>
        <v>42819</v>
      </c>
      <c r="J357" s="61"/>
      <c r="K357" s="184"/>
      <c r="L357" s="171" t="s">
        <v>6324</v>
      </c>
      <c r="M357" s="56" t="s">
        <v>6325</v>
      </c>
      <c r="N357" s="56" t="s">
        <v>44</v>
      </c>
      <c r="O357" s="56" t="s">
        <v>6327</v>
      </c>
      <c r="P357" s="172" t="s">
        <v>28</v>
      </c>
      <c r="Q357" s="182"/>
      <c r="R357" s="61"/>
      <c r="S357" s="61"/>
      <c r="T357" s="61"/>
      <c r="U357" s="66"/>
      <c r="V357" s="61"/>
      <c r="W357" s="61"/>
      <c r="X357" s="56" t="s">
        <v>18</v>
      </c>
      <c r="Y357" s="57">
        <v>43073</v>
      </c>
      <c r="Z357" s="75"/>
      <c r="AA357" s="64" t="s">
        <v>6328</v>
      </c>
      <c r="AB357" s="183"/>
      <c r="AC357" s="175"/>
      <c r="AD357" s="176"/>
      <c r="AE357" s="67" t="str">
        <f t="shared" si="1"/>
        <v>Feb</v>
      </c>
      <c r="AF357" s="68" t="str">
        <f t="shared" si="2"/>
        <v>Dec</v>
      </c>
      <c r="AG357" s="177">
        <f t="shared" si="3"/>
        <v>284</v>
      </c>
      <c r="AH357" s="178">
        <v>42819</v>
      </c>
      <c r="AI357" s="105">
        <f ca="1"/>
        <v>-1170</v>
      </c>
      <c r="AJ357" s="105" t="str">
        <v>2017</v>
      </c>
      <c r="AK357" s="178">
        <f t="shared" si="4"/>
        <v>42799</v>
      </c>
    </row>
    <row r="358" spans="1:37" ht="14.4">
      <c r="A358" s="179" t="s">
        <v>6332</v>
      </c>
      <c r="B358" s="56" t="s">
        <v>89</v>
      </c>
      <c r="C358" s="57">
        <v>42789</v>
      </c>
      <c r="D358" s="56" t="s">
        <v>90</v>
      </c>
      <c r="E358" s="169" t="s">
        <v>129</v>
      </c>
      <c r="F358" s="180" t="s">
        <v>214</v>
      </c>
      <c r="G358" s="168" t="s">
        <v>6333</v>
      </c>
      <c r="H358" s="169" t="s">
        <v>3785</v>
      </c>
      <c r="I358" s="170">
        <f t="shared" si="0"/>
        <v>42819</v>
      </c>
      <c r="J358" s="56" t="s">
        <v>14</v>
      </c>
      <c r="K358" s="169" t="s">
        <v>14</v>
      </c>
      <c r="L358" s="171" t="s">
        <v>6335</v>
      </c>
      <c r="M358" s="56" t="s">
        <v>4970</v>
      </c>
      <c r="N358" s="56" t="s">
        <v>44</v>
      </c>
      <c r="O358" s="56" t="s">
        <v>4971</v>
      </c>
      <c r="P358" s="172" t="s">
        <v>96</v>
      </c>
      <c r="Q358" s="173"/>
      <c r="R358" s="56" t="s">
        <v>108</v>
      </c>
      <c r="S358" s="56"/>
      <c r="T358" s="56"/>
      <c r="U358" s="56" t="s">
        <v>108</v>
      </c>
      <c r="V358" s="56" t="s">
        <v>108</v>
      </c>
      <c r="W358" s="61"/>
      <c r="X358" s="56" t="s">
        <v>108</v>
      </c>
      <c r="Y358" s="57">
        <v>43073</v>
      </c>
      <c r="Z358" s="63" t="s">
        <v>108</v>
      </c>
      <c r="AA358" s="64" t="s">
        <v>6337</v>
      </c>
      <c r="AB358" s="174" t="s">
        <v>242</v>
      </c>
      <c r="AC358" s="175"/>
      <c r="AD358" s="176"/>
      <c r="AE358" s="67" t="str">
        <f t="shared" si="1"/>
        <v>Feb</v>
      </c>
      <c r="AF358" s="68" t="str">
        <f t="shared" si="2"/>
        <v>Dec</v>
      </c>
      <c r="AG358" s="177">
        <f t="shared" si="3"/>
        <v>284</v>
      </c>
      <c r="AH358" s="178">
        <v>42819</v>
      </c>
      <c r="AI358" s="105">
        <f ca="1"/>
        <v>-1170</v>
      </c>
      <c r="AJ358" s="105" t="str">
        <v>2017</v>
      </c>
      <c r="AK358" s="178">
        <f t="shared" si="4"/>
        <v>42799</v>
      </c>
    </row>
    <row r="359" spans="1:37" ht="14.4">
      <c r="A359" s="179" t="s">
        <v>6340</v>
      </c>
      <c r="B359" s="56" t="s">
        <v>89</v>
      </c>
      <c r="C359" s="57">
        <v>42789</v>
      </c>
      <c r="D359" s="56" t="s">
        <v>90</v>
      </c>
      <c r="E359" s="169" t="s">
        <v>129</v>
      </c>
      <c r="F359" s="180" t="s">
        <v>214</v>
      </c>
      <c r="G359" s="168" t="s">
        <v>6341</v>
      </c>
      <c r="H359" s="169" t="s">
        <v>3785</v>
      </c>
      <c r="I359" s="170">
        <f t="shared" si="0"/>
        <v>42819</v>
      </c>
      <c r="J359" s="56" t="s">
        <v>14</v>
      </c>
      <c r="K359" s="169" t="s">
        <v>14</v>
      </c>
      <c r="L359" s="171" t="s">
        <v>4618</v>
      </c>
      <c r="M359" s="56" t="s">
        <v>108</v>
      </c>
      <c r="N359" s="56" t="s">
        <v>395</v>
      </c>
      <c r="O359" s="56" t="s">
        <v>108</v>
      </c>
      <c r="P359" s="172" t="s">
        <v>96</v>
      </c>
      <c r="Q359" s="173"/>
      <c r="R359" s="56" t="s">
        <v>108</v>
      </c>
      <c r="S359" s="56"/>
      <c r="T359" s="56"/>
      <c r="U359" s="56" t="s">
        <v>108</v>
      </c>
      <c r="V359" s="56" t="s">
        <v>108</v>
      </c>
      <c r="W359" s="61"/>
      <c r="X359" s="56" t="s">
        <v>108</v>
      </c>
      <c r="Y359" s="57">
        <v>43073</v>
      </c>
      <c r="Z359" s="63" t="s">
        <v>108</v>
      </c>
      <c r="AA359" s="64" t="s">
        <v>6343</v>
      </c>
      <c r="AB359" s="174" t="s">
        <v>242</v>
      </c>
      <c r="AC359" s="175"/>
      <c r="AD359" s="176"/>
      <c r="AE359" s="67" t="str">
        <f t="shared" si="1"/>
        <v>Feb</v>
      </c>
      <c r="AF359" s="68" t="str">
        <f t="shared" si="2"/>
        <v>Dec</v>
      </c>
      <c r="AG359" s="177">
        <f t="shared" si="3"/>
        <v>284</v>
      </c>
      <c r="AH359" s="178">
        <v>42819</v>
      </c>
      <c r="AI359" s="105">
        <f ca="1"/>
        <v>-1170</v>
      </c>
      <c r="AJ359" s="105" t="str">
        <v>2017</v>
      </c>
      <c r="AK359" s="178">
        <f t="shared" si="4"/>
        <v>42799</v>
      </c>
    </row>
    <row r="360" spans="1:37" ht="14.4">
      <c r="A360" s="179" t="s">
        <v>6344</v>
      </c>
      <c r="B360" s="56" t="s">
        <v>89</v>
      </c>
      <c r="C360" s="57">
        <v>42789</v>
      </c>
      <c r="D360" s="56" t="s">
        <v>90</v>
      </c>
      <c r="E360" s="169" t="s">
        <v>129</v>
      </c>
      <c r="F360" s="180" t="s">
        <v>214</v>
      </c>
      <c r="G360" s="168" t="s">
        <v>6345</v>
      </c>
      <c r="H360" s="169" t="s">
        <v>6346</v>
      </c>
      <c r="I360" s="170">
        <f t="shared" si="0"/>
        <v>42819</v>
      </c>
      <c r="J360" s="56" t="s">
        <v>18</v>
      </c>
      <c r="K360" s="169" t="s">
        <v>18</v>
      </c>
      <c r="L360" s="171" t="s">
        <v>6347</v>
      </c>
      <c r="M360" s="56" t="s">
        <v>108</v>
      </c>
      <c r="N360" s="56" t="s">
        <v>236</v>
      </c>
      <c r="O360" s="56" t="s">
        <v>108</v>
      </c>
      <c r="P360" s="172" t="s">
        <v>96</v>
      </c>
      <c r="Q360" s="173"/>
      <c r="R360" s="56" t="s">
        <v>18</v>
      </c>
      <c r="S360" s="56"/>
      <c r="T360" s="56"/>
      <c r="U360" s="56" t="s">
        <v>108</v>
      </c>
      <c r="V360" s="56" t="s">
        <v>108</v>
      </c>
      <c r="W360" s="61"/>
      <c r="X360" s="56" t="s">
        <v>18</v>
      </c>
      <c r="Y360" s="57">
        <v>43073</v>
      </c>
      <c r="Z360" s="63" t="s">
        <v>108</v>
      </c>
      <c r="AA360" s="64" t="s">
        <v>6348</v>
      </c>
      <c r="AB360" s="174" t="s">
        <v>97</v>
      </c>
      <c r="AC360" s="175"/>
      <c r="AD360" s="176"/>
      <c r="AE360" s="67" t="str">
        <f t="shared" si="1"/>
        <v>Feb</v>
      </c>
      <c r="AF360" s="68" t="str">
        <f t="shared" si="2"/>
        <v>Dec</v>
      </c>
      <c r="AG360" s="177">
        <f t="shared" si="3"/>
        <v>284</v>
      </c>
      <c r="AH360" s="178">
        <v>42819</v>
      </c>
      <c r="AI360" s="105">
        <f ca="1"/>
        <v>-1170</v>
      </c>
      <c r="AJ360" s="105" t="str">
        <v>2017</v>
      </c>
      <c r="AK360" s="178">
        <f t="shared" si="4"/>
        <v>42799</v>
      </c>
    </row>
    <row r="361" spans="1:37" ht="14.4">
      <c r="A361" s="179" t="s">
        <v>6351</v>
      </c>
      <c r="B361" s="56" t="s">
        <v>89</v>
      </c>
      <c r="C361" s="57">
        <v>42787</v>
      </c>
      <c r="D361" s="56" t="s">
        <v>1027</v>
      </c>
      <c r="E361" s="169" t="s">
        <v>112</v>
      </c>
      <c r="F361" s="180" t="s">
        <v>106</v>
      </c>
      <c r="G361" s="168" t="s">
        <v>113</v>
      </c>
      <c r="H361" s="169" t="s">
        <v>112</v>
      </c>
      <c r="I361" s="181">
        <f t="shared" si="0"/>
        <v>42817</v>
      </c>
      <c r="J361" s="56" t="s">
        <v>18</v>
      </c>
      <c r="K361" s="169" t="s">
        <v>14</v>
      </c>
      <c r="L361" s="171" t="s">
        <v>302</v>
      </c>
      <c r="M361" s="56" t="s">
        <v>6354</v>
      </c>
      <c r="N361" s="56" t="s">
        <v>143</v>
      </c>
      <c r="O361" s="56" t="s">
        <v>6355</v>
      </c>
      <c r="P361" s="172" t="s">
        <v>116</v>
      </c>
      <c r="Q361" s="173">
        <v>42790</v>
      </c>
      <c r="R361" s="61"/>
      <c r="S361" s="61"/>
      <c r="T361" s="61"/>
      <c r="U361" s="66"/>
      <c r="V361" s="61"/>
      <c r="W361" s="61"/>
      <c r="X361" s="66"/>
      <c r="Y361" s="57">
        <v>43073</v>
      </c>
      <c r="Z361" s="75"/>
      <c r="AA361" s="197"/>
      <c r="AB361" s="183"/>
      <c r="AC361" s="175"/>
      <c r="AD361" s="176"/>
      <c r="AE361" s="67" t="str">
        <f t="shared" si="1"/>
        <v>Feb</v>
      </c>
      <c r="AF361" s="68" t="str">
        <f t="shared" si="2"/>
        <v>Dec</v>
      </c>
      <c r="AG361" s="177">
        <f t="shared" si="3"/>
        <v>286</v>
      </c>
      <c r="AH361" s="178">
        <v>42817</v>
      </c>
      <c r="AI361" s="105">
        <f ca="1"/>
        <v>-1172</v>
      </c>
      <c r="AJ361" s="105" t="str">
        <v>2017</v>
      </c>
      <c r="AK361" s="178">
        <f t="shared" si="4"/>
        <v>42797</v>
      </c>
    </row>
    <row r="362" spans="1:37" ht="14.4">
      <c r="A362" s="179" t="s">
        <v>6357</v>
      </c>
      <c r="B362" s="56" t="s">
        <v>89</v>
      </c>
      <c r="C362" s="57">
        <v>42789</v>
      </c>
      <c r="D362" s="56" t="s">
        <v>1027</v>
      </c>
      <c r="E362" s="169" t="s">
        <v>112</v>
      </c>
      <c r="F362" s="180" t="s">
        <v>106</v>
      </c>
      <c r="G362" s="168" t="s">
        <v>113</v>
      </c>
      <c r="H362" s="169" t="s">
        <v>112</v>
      </c>
      <c r="I362" s="181">
        <f t="shared" si="0"/>
        <v>42819</v>
      </c>
      <c r="J362" s="56" t="s">
        <v>18</v>
      </c>
      <c r="K362" s="169" t="s">
        <v>14</v>
      </c>
      <c r="L362" s="171" t="s">
        <v>6361</v>
      </c>
      <c r="M362" s="56" t="s">
        <v>6362</v>
      </c>
      <c r="N362" s="61"/>
      <c r="O362" s="56" t="s">
        <v>6363</v>
      </c>
      <c r="P362" s="172" t="s">
        <v>116</v>
      </c>
      <c r="Q362" s="59"/>
      <c r="R362" s="61"/>
      <c r="S362" s="61"/>
      <c r="T362" s="61"/>
      <c r="U362" s="66"/>
      <c r="V362" s="61"/>
      <c r="W362" s="61"/>
      <c r="X362" s="66"/>
      <c r="Y362" s="57">
        <v>43073</v>
      </c>
      <c r="Z362" s="75"/>
      <c r="AA362" s="95"/>
      <c r="AB362" s="183"/>
      <c r="AC362" s="175"/>
      <c r="AD362" s="176"/>
      <c r="AE362" s="67" t="str">
        <f t="shared" si="1"/>
        <v>Feb</v>
      </c>
      <c r="AF362" s="68" t="str">
        <f t="shared" si="2"/>
        <v>Dec</v>
      </c>
      <c r="AG362" s="177">
        <f t="shared" si="3"/>
        <v>284</v>
      </c>
      <c r="AH362" s="178">
        <v>42819</v>
      </c>
      <c r="AI362" s="105">
        <f ca="1"/>
        <v>-1170</v>
      </c>
      <c r="AJ362" s="105" t="str">
        <v>2017</v>
      </c>
      <c r="AK362" s="178">
        <f t="shared" si="4"/>
        <v>42799</v>
      </c>
    </row>
    <row r="363" spans="1:37" ht="14.4">
      <c r="A363" s="179" t="s">
        <v>6366</v>
      </c>
      <c r="B363" s="56" t="s">
        <v>89</v>
      </c>
      <c r="C363" s="57">
        <v>42790</v>
      </c>
      <c r="D363" s="56" t="s">
        <v>90</v>
      </c>
      <c r="E363" s="169" t="s">
        <v>30</v>
      </c>
      <c r="F363" s="180" t="s">
        <v>106</v>
      </c>
      <c r="G363" s="168" t="s">
        <v>107</v>
      </c>
      <c r="H363" s="169" t="s">
        <v>30</v>
      </c>
      <c r="I363" s="181">
        <f t="shared" si="0"/>
        <v>42820</v>
      </c>
      <c r="J363" s="61"/>
      <c r="K363" s="184"/>
      <c r="L363" s="171" t="s">
        <v>6367</v>
      </c>
      <c r="M363" s="61"/>
      <c r="N363" s="61"/>
      <c r="O363" s="56" t="s">
        <v>6370</v>
      </c>
      <c r="P363" s="172" t="s">
        <v>21</v>
      </c>
      <c r="Q363" s="182"/>
      <c r="R363" s="61"/>
      <c r="S363" s="61"/>
      <c r="T363" s="61"/>
      <c r="U363" s="66"/>
      <c r="V363" s="61"/>
      <c r="W363" s="61"/>
      <c r="X363" s="56" t="s">
        <v>18</v>
      </c>
      <c r="Y363" s="57">
        <v>43073</v>
      </c>
      <c r="Z363" s="63">
        <v>3</v>
      </c>
      <c r="AA363" s="95"/>
      <c r="AB363" s="183"/>
      <c r="AC363" s="175"/>
      <c r="AD363" s="176"/>
      <c r="AE363" s="67" t="str">
        <f t="shared" si="1"/>
        <v>Feb</v>
      </c>
      <c r="AF363" s="68" t="str">
        <f t="shared" si="2"/>
        <v>Dec</v>
      </c>
      <c r="AG363" s="177">
        <f t="shared" si="3"/>
        <v>283</v>
      </c>
      <c r="AH363" s="178">
        <v>42820</v>
      </c>
      <c r="AI363" s="105">
        <f ca="1"/>
        <v>-1169</v>
      </c>
      <c r="AJ363" s="105" t="str">
        <v>2017</v>
      </c>
      <c r="AK363" s="178">
        <f t="shared" si="4"/>
        <v>42800</v>
      </c>
    </row>
    <row r="364" spans="1:37" ht="14.4">
      <c r="A364" s="179" t="s">
        <v>6374</v>
      </c>
      <c r="B364" s="56" t="s">
        <v>89</v>
      </c>
      <c r="C364" s="57">
        <v>42790</v>
      </c>
      <c r="D364" s="56" t="s">
        <v>90</v>
      </c>
      <c r="E364" s="169" t="s">
        <v>91</v>
      </c>
      <c r="F364" s="180" t="s">
        <v>214</v>
      </c>
      <c r="G364" s="168" t="s">
        <v>3693</v>
      </c>
      <c r="H364" s="169" t="s">
        <v>3694</v>
      </c>
      <c r="I364" s="181">
        <f t="shared" si="0"/>
        <v>42820</v>
      </c>
      <c r="J364" s="56" t="s">
        <v>18</v>
      </c>
      <c r="K364" s="169" t="s">
        <v>18</v>
      </c>
      <c r="L364" s="171" t="s">
        <v>6377</v>
      </c>
      <c r="M364" s="56" t="s">
        <v>6378</v>
      </c>
      <c r="N364" s="56" t="s">
        <v>355</v>
      </c>
      <c r="O364" s="56" t="s">
        <v>6379</v>
      </c>
      <c r="P364" s="172" t="s">
        <v>96</v>
      </c>
      <c r="Q364" s="182"/>
      <c r="R364" s="61"/>
      <c r="S364" s="61"/>
      <c r="T364" s="61"/>
      <c r="U364" s="66"/>
      <c r="V364" s="61"/>
      <c r="W364" s="61"/>
      <c r="X364" s="56" t="s">
        <v>18</v>
      </c>
      <c r="Y364" s="57">
        <v>43073</v>
      </c>
      <c r="Z364" s="75"/>
      <c r="AA364" s="200" t="s">
        <v>6381</v>
      </c>
      <c r="AB364" s="174" t="s">
        <v>3709</v>
      </c>
      <c r="AC364" s="175"/>
      <c r="AD364" s="176"/>
      <c r="AE364" s="67" t="str">
        <f t="shared" si="1"/>
        <v>Feb</v>
      </c>
      <c r="AF364" s="68" t="str">
        <f t="shared" si="2"/>
        <v>Dec</v>
      </c>
      <c r="AG364" s="177">
        <f t="shared" si="3"/>
        <v>283</v>
      </c>
      <c r="AH364" s="178">
        <v>42820</v>
      </c>
      <c r="AI364" s="105">
        <f ca="1"/>
        <v>-1169</v>
      </c>
      <c r="AJ364" s="105" t="str">
        <v>2017</v>
      </c>
      <c r="AK364" s="178">
        <f t="shared" si="4"/>
        <v>42800</v>
      </c>
    </row>
    <row r="365" spans="1:37" ht="14.4">
      <c r="A365" s="179" t="s">
        <v>6383</v>
      </c>
      <c r="B365" s="56" t="s">
        <v>89</v>
      </c>
      <c r="C365" s="57">
        <v>42790</v>
      </c>
      <c r="D365" s="56" t="s">
        <v>1027</v>
      </c>
      <c r="E365" s="169" t="s">
        <v>30</v>
      </c>
      <c r="F365" s="180" t="s">
        <v>106</v>
      </c>
      <c r="G365" s="168" t="s">
        <v>107</v>
      </c>
      <c r="H365" s="169" t="s">
        <v>30</v>
      </c>
      <c r="I365" s="181">
        <f t="shared" si="0"/>
        <v>42820</v>
      </c>
      <c r="J365" s="61"/>
      <c r="K365" s="184"/>
      <c r="L365" s="171" t="s">
        <v>302</v>
      </c>
      <c r="M365" s="56" t="s">
        <v>6384</v>
      </c>
      <c r="N365" s="56" t="s">
        <v>29</v>
      </c>
      <c r="O365" s="56" t="s">
        <v>6385</v>
      </c>
      <c r="P365" s="172" t="s">
        <v>17</v>
      </c>
      <c r="Q365" s="182"/>
      <c r="R365" s="61"/>
      <c r="S365" s="61"/>
      <c r="T365" s="61"/>
      <c r="U365" s="66"/>
      <c r="V365" s="61"/>
      <c r="W365" s="61"/>
      <c r="X365" s="56" t="s">
        <v>18</v>
      </c>
      <c r="Y365" s="57">
        <v>43073</v>
      </c>
      <c r="Z365" s="75"/>
      <c r="AA365" s="64" t="s">
        <v>6388</v>
      </c>
      <c r="AB365" s="183"/>
      <c r="AC365" s="175"/>
      <c r="AD365" s="176"/>
      <c r="AE365" s="67" t="str">
        <f t="shared" si="1"/>
        <v>Feb</v>
      </c>
      <c r="AF365" s="68" t="str">
        <f t="shared" si="2"/>
        <v>Dec</v>
      </c>
      <c r="AG365" s="177">
        <f t="shared" si="3"/>
        <v>283</v>
      </c>
      <c r="AH365" s="178">
        <v>42820</v>
      </c>
      <c r="AI365" s="105">
        <f ca="1"/>
        <v>-1169</v>
      </c>
      <c r="AJ365" s="105" t="str">
        <v>2017</v>
      </c>
      <c r="AK365" s="178">
        <f t="shared" si="4"/>
        <v>42800</v>
      </c>
    </row>
    <row r="366" spans="1:37" ht="14.4">
      <c r="A366" s="179" t="s">
        <v>6390</v>
      </c>
      <c r="B366" s="56" t="s">
        <v>89</v>
      </c>
      <c r="C366" s="57">
        <v>42790</v>
      </c>
      <c r="D366" s="56" t="s">
        <v>90</v>
      </c>
      <c r="E366" s="169" t="s">
        <v>30</v>
      </c>
      <c r="F366" s="180" t="s">
        <v>106</v>
      </c>
      <c r="G366" s="168" t="s">
        <v>107</v>
      </c>
      <c r="H366" s="169" t="s">
        <v>30</v>
      </c>
      <c r="I366" s="181">
        <f t="shared" si="0"/>
        <v>42820</v>
      </c>
      <c r="J366" s="61"/>
      <c r="K366" s="184"/>
      <c r="L366" s="171" t="s">
        <v>6391</v>
      </c>
      <c r="M366" s="61"/>
      <c r="N366" s="56" t="s">
        <v>29</v>
      </c>
      <c r="O366" s="56" t="s">
        <v>6392</v>
      </c>
      <c r="P366" s="172" t="s">
        <v>17</v>
      </c>
      <c r="Q366" s="182"/>
      <c r="R366" s="61"/>
      <c r="S366" s="61"/>
      <c r="T366" s="61"/>
      <c r="U366" s="66"/>
      <c r="V366" s="61"/>
      <c r="W366" s="61"/>
      <c r="X366" s="56" t="s">
        <v>18</v>
      </c>
      <c r="Y366" s="57">
        <v>43073</v>
      </c>
      <c r="Z366" s="75"/>
      <c r="AA366" s="64" t="s">
        <v>6388</v>
      </c>
      <c r="AB366" s="183"/>
      <c r="AC366" s="175"/>
      <c r="AD366" s="176"/>
      <c r="AE366" s="67" t="str">
        <f t="shared" si="1"/>
        <v>Feb</v>
      </c>
      <c r="AF366" s="68" t="str">
        <f t="shared" si="2"/>
        <v>Dec</v>
      </c>
      <c r="AG366" s="177">
        <f t="shared" si="3"/>
        <v>283</v>
      </c>
      <c r="AH366" s="178">
        <v>42820</v>
      </c>
      <c r="AI366" s="105">
        <f ca="1"/>
        <v>-1169</v>
      </c>
      <c r="AJ366" s="105" t="str">
        <v>2017</v>
      </c>
      <c r="AK366" s="178">
        <f t="shared" si="4"/>
        <v>42800</v>
      </c>
    </row>
    <row r="367" spans="1:37" ht="14.4">
      <c r="A367" s="179" t="s">
        <v>6393</v>
      </c>
      <c r="B367" s="56" t="s">
        <v>89</v>
      </c>
      <c r="C367" s="57">
        <v>42793</v>
      </c>
      <c r="D367" s="56" t="s">
        <v>90</v>
      </c>
      <c r="E367" s="169" t="s">
        <v>30</v>
      </c>
      <c r="F367" s="180" t="s">
        <v>106</v>
      </c>
      <c r="G367" s="168" t="s">
        <v>107</v>
      </c>
      <c r="H367" s="169" t="s">
        <v>30</v>
      </c>
      <c r="I367" s="181">
        <f t="shared" si="0"/>
        <v>42823</v>
      </c>
      <c r="J367" s="61"/>
      <c r="K367" s="184"/>
      <c r="L367" s="171" t="s">
        <v>6394</v>
      </c>
      <c r="M367" s="56" t="s">
        <v>6395</v>
      </c>
      <c r="N367" s="61"/>
      <c r="O367" s="56" t="s">
        <v>6396</v>
      </c>
      <c r="P367" s="172" t="s">
        <v>17</v>
      </c>
      <c r="Q367" s="182"/>
      <c r="R367" s="61"/>
      <c r="S367" s="61"/>
      <c r="T367" s="61"/>
      <c r="U367" s="66"/>
      <c r="V367" s="61"/>
      <c r="W367" s="61"/>
      <c r="X367" s="56" t="s">
        <v>18</v>
      </c>
      <c r="Y367" s="57">
        <v>43073</v>
      </c>
      <c r="Z367" s="63">
        <v>3</v>
      </c>
      <c r="AA367" s="64" t="s">
        <v>6398</v>
      </c>
      <c r="AB367" s="183"/>
      <c r="AC367" s="175"/>
      <c r="AD367" s="176"/>
      <c r="AE367" s="67" t="str">
        <f t="shared" si="1"/>
        <v>Feb</v>
      </c>
      <c r="AF367" s="68" t="str">
        <f t="shared" si="2"/>
        <v>Dec</v>
      </c>
      <c r="AG367" s="177">
        <f t="shared" si="3"/>
        <v>280</v>
      </c>
      <c r="AH367" s="178">
        <v>42823</v>
      </c>
      <c r="AI367" s="105">
        <f ca="1"/>
        <v>-1166</v>
      </c>
      <c r="AJ367" s="105" t="str">
        <v>2017</v>
      </c>
      <c r="AK367" s="178">
        <f t="shared" si="4"/>
        <v>42803</v>
      </c>
    </row>
    <row r="368" spans="1:37" ht="14.4">
      <c r="A368" s="179" t="s">
        <v>6401</v>
      </c>
      <c r="B368" s="56" t="s">
        <v>89</v>
      </c>
      <c r="C368" s="57">
        <v>42793</v>
      </c>
      <c r="D368" s="56" t="s">
        <v>90</v>
      </c>
      <c r="E368" s="169" t="s">
        <v>91</v>
      </c>
      <c r="F368" s="180" t="s">
        <v>214</v>
      </c>
      <c r="G368" s="168" t="s">
        <v>3693</v>
      </c>
      <c r="H368" s="169" t="s">
        <v>3694</v>
      </c>
      <c r="I368" s="181">
        <f t="shared" si="0"/>
        <v>42823</v>
      </c>
      <c r="J368" s="56" t="s">
        <v>18</v>
      </c>
      <c r="K368" s="169" t="s">
        <v>18</v>
      </c>
      <c r="L368" s="171" t="s">
        <v>3895</v>
      </c>
      <c r="M368" s="56" t="s">
        <v>6403</v>
      </c>
      <c r="N368" s="56" t="s">
        <v>95</v>
      </c>
      <c r="O368" s="56" t="s">
        <v>6404</v>
      </c>
      <c r="P368" s="172" t="s">
        <v>96</v>
      </c>
      <c r="Q368" s="182"/>
      <c r="R368" s="61"/>
      <c r="S368" s="61"/>
      <c r="T368" s="61"/>
      <c r="U368" s="66"/>
      <c r="V368" s="61"/>
      <c r="W368" s="61"/>
      <c r="X368" s="56" t="s">
        <v>18</v>
      </c>
      <c r="Y368" s="57">
        <v>43073</v>
      </c>
      <c r="Z368" s="75"/>
      <c r="AA368" s="200" t="s">
        <v>6406</v>
      </c>
      <c r="AB368" s="174" t="s">
        <v>3709</v>
      </c>
      <c r="AC368" s="175"/>
      <c r="AD368" s="176"/>
      <c r="AE368" s="67" t="str">
        <f t="shared" si="1"/>
        <v>Feb</v>
      </c>
      <c r="AF368" s="68" t="str">
        <f t="shared" si="2"/>
        <v>Dec</v>
      </c>
      <c r="AG368" s="177">
        <f t="shared" si="3"/>
        <v>280</v>
      </c>
      <c r="AH368" s="178">
        <v>42823</v>
      </c>
      <c r="AI368" s="105">
        <f ca="1"/>
        <v>-1166</v>
      </c>
      <c r="AJ368" s="105" t="str">
        <v>2017</v>
      </c>
      <c r="AK368" s="178">
        <f t="shared" si="4"/>
        <v>42803</v>
      </c>
    </row>
    <row r="369" spans="1:37" ht="14.4">
      <c r="A369" s="179" t="s">
        <v>6407</v>
      </c>
      <c r="B369" s="56" t="s">
        <v>89</v>
      </c>
      <c r="C369" s="57">
        <v>42793</v>
      </c>
      <c r="D369" s="56" t="s">
        <v>90</v>
      </c>
      <c r="E369" s="169" t="s">
        <v>91</v>
      </c>
      <c r="F369" s="180" t="s">
        <v>214</v>
      </c>
      <c r="G369" s="168" t="s">
        <v>3693</v>
      </c>
      <c r="H369" s="169" t="s">
        <v>3694</v>
      </c>
      <c r="I369" s="181">
        <f t="shared" si="0"/>
        <v>42823</v>
      </c>
      <c r="J369" s="56" t="s">
        <v>18</v>
      </c>
      <c r="K369" s="169" t="s">
        <v>18</v>
      </c>
      <c r="L369" s="171" t="s">
        <v>6408</v>
      </c>
      <c r="M369" s="56" t="s">
        <v>6409</v>
      </c>
      <c r="N369" s="56" t="s">
        <v>95</v>
      </c>
      <c r="O369" s="56" t="s">
        <v>6410</v>
      </c>
      <c r="P369" s="172" t="s">
        <v>96</v>
      </c>
      <c r="Q369" s="182"/>
      <c r="R369" s="61"/>
      <c r="S369" s="61"/>
      <c r="T369" s="61"/>
      <c r="U369" s="66"/>
      <c r="V369" s="61"/>
      <c r="W369" s="61"/>
      <c r="X369" s="56" t="s">
        <v>18</v>
      </c>
      <c r="Y369" s="57">
        <v>43073</v>
      </c>
      <c r="Z369" s="75"/>
      <c r="AA369" s="200" t="s">
        <v>6406</v>
      </c>
      <c r="AB369" s="174" t="s">
        <v>3709</v>
      </c>
      <c r="AC369" s="175"/>
      <c r="AD369" s="176"/>
      <c r="AE369" s="67" t="str">
        <f t="shared" si="1"/>
        <v>Feb</v>
      </c>
      <c r="AF369" s="68" t="str">
        <f t="shared" si="2"/>
        <v>Dec</v>
      </c>
      <c r="AG369" s="177">
        <f t="shared" si="3"/>
        <v>280</v>
      </c>
      <c r="AH369" s="178">
        <v>42823</v>
      </c>
      <c r="AI369" s="105">
        <f ca="1"/>
        <v>-1166</v>
      </c>
      <c r="AJ369" s="105" t="str">
        <v>2017</v>
      </c>
      <c r="AK369" s="178">
        <f t="shared" si="4"/>
        <v>42803</v>
      </c>
    </row>
    <row r="370" spans="1:37" ht="14.4">
      <c r="A370" s="179" t="s">
        <v>6411</v>
      </c>
      <c r="B370" s="56" t="s">
        <v>89</v>
      </c>
      <c r="C370" s="57">
        <v>42794</v>
      </c>
      <c r="D370" s="56" t="s">
        <v>90</v>
      </c>
      <c r="E370" s="169" t="s">
        <v>91</v>
      </c>
      <c r="F370" s="180" t="s">
        <v>214</v>
      </c>
      <c r="G370" s="168" t="s">
        <v>3693</v>
      </c>
      <c r="H370" s="169" t="s">
        <v>3694</v>
      </c>
      <c r="I370" s="181">
        <f t="shared" si="0"/>
        <v>42824</v>
      </c>
      <c r="J370" s="56" t="s">
        <v>18</v>
      </c>
      <c r="K370" s="169" t="s">
        <v>18</v>
      </c>
      <c r="L370" s="171" t="s">
        <v>6412</v>
      </c>
      <c r="M370" s="56" t="s">
        <v>6413</v>
      </c>
      <c r="N370" s="56" t="s">
        <v>95</v>
      </c>
      <c r="O370" s="56" t="s">
        <v>6414</v>
      </c>
      <c r="P370" s="172" t="s">
        <v>96</v>
      </c>
      <c r="Q370" s="182"/>
      <c r="R370" s="61"/>
      <c r="S370" s="61"/>
      <c r="T370" s="61"/>
      <c r="U370" s="66"/>
      <c r="V370" s="61"/>
      <c r="W370" s="61"/>
      <c r="X370" s="56" t="s">
        <v>18</v>
      </c>
      <c r="Y370" s="57">
        <v>43073</v>
      </c>
      <c r="Z370" s="75"/>
      <c r="AA370" s="200" t="s">
        <v>6415</v>
      </c>
      <c r="AB370" s="174" t="s">
        <v>3709</v>
      </c>
      <c r="AC370" s="175"/>
      <c r="AD370" s="176"/>
      <c r="AE370" s="67" t="str">
        <f t="shared" si="1"/>
        <v>Feb</v>
      </c>
      <c r="AF370" s="68" t="str">
        <f t="shared" si="2"/>
        <v>Dec</v>
      </c>
      <c r="AG370" s="177">
        <f t="shared" si="3"/>
        <v>279</v>
      </c>
      <c r="AH370" s="178">
        <v>42824</v>
      </c>
      <c r="AI370" s="105">
        <f ca="1"/>
        <v>-1165</v>
      </c>
      <c r="AJ370" s="105" t="str">
        <v>2017</v>
      </c>
      <c r="AK370" s="178">
        <f t="shared" si="4"/>
        <v>42804</v>
      </c>
    </row>
    <row r="371" spans="1:37" ht="14.4">
      <c r="A371" s="179" t="s">
        <v>6416</v>
      </c>
      <c r="B371" s="56" t="s">
        <v>89</v>
      </c>
      <c r="C371" s="57">
        <v>42788</v>
      </c>
      <c r="D371" s="56" t="s">
        <v>90</v>
      </c>
      <c r="E371" s="169" t="s">
        <v>12</v>
      </c>
      <c r="F371" s="180" t="s">
        <v>106</v>
      </c>
      <c r="G371" s="168" t="s">
        <v>107</v>
      </c>
      <c r="H371" s="169" t="s">
        <v>12</v>
      </c>
      <c r="I371" s="181">
        <f t="shared" si="0"/>
        <v>42818</v>
      </c>
      <c r="J371" s="61"/>
      <c r="K371" s="184"/>
      <c r="L371" s="171" t="s">
        <v>6417</v>
      </c>
      <c r="M371" s="56" t="s">
        <v>6418</v>
      </c>
      <c r="N371" s="56" t="s">
        <v>236</v>
      </c>
      <c r="O371" s="61"/>
      <c r="P371" s="172" t="s">
        <v>17</v>
      </c>
      <c r="Q371" s="182"/>
      <c r="R371" s="61"/>
      <c r="S371" s="61"/>
      <c r="T371" s="61"/>
      <c r="U371" s="66"/>
      <c r="V371" s="61"/>
      <c r="W371" s="61"/>
      <c r="X371" s="56" t="s">
        <v>14</v>
      </c>
      <c r="Y371" s="57">
        <v>43073</v>
      </c>
      <c r="Z371" s="75"/>
      <c r="AA371" s="60" t="s">
        <v>6419</v>
      </c>
      <c r="AB371" s="174" t="s">
        <v>224</v>
      </c>
      <c r="AC371" s="175"/>
      <c r="AD371" s="176"/>
      <c r="AE371" s="67" t="str">
        <f t="shared" si="1"/>
        <v>Feb</v>
      </c>
      <c r="AF371" s="68" t="str">
        <f t="shared" si="2"/>
        <v>Dec</v>
      </c>
      <c r="AG371" s="177">
        <f t="shared" si="3"/>
        <v>285</v>
      </c>
      <c r="AH371" s="178">
        <v>42818</v>
      </c>
      <c r="AI371" s="105">
        <f ca="1"/>
        <v>-1171</v>
      </c>
      <c r="AJ371" s="105" t="str">
        <v>2017</v>
      </c>
      <c r="AK371" s="178">
        <f t="shared" si="4"/>
        <v>42798</v>
      </c>
    </row>
    <row r="372" spans="1:37" ht="14.4">
      <c r="A372" s="179" t="s">
        <v>6420</v>
      </c>
      <c r="B372" s="56" t="s">
        <v>89</v>
      </c>
      <c r="C372" s="57">
        <v>42788</v>
      </c>
      <c r="D372" s="56" t="s">
        <v>90</v>
      </c>
      <c r="E372" s="169" t="s">
        <v>12</v>
      </c>
      <c r="F372" s="180" t="s">
        <v>106</v>
      </c>
      <c r="G372" s="168" t="s">
        <v>107</v>
      </c>
      <c r="H372" s="169" t="s">
        <v>12</v>
      </c>
      <c r="I372" s="181">
        <f t="shared" si="0"/>
        <v>42818</v>
      </c>
      <c r="J372" s="61"/>
      <c r="K372" s="184"/>
      <c r="L372" s="171" t="s">
        <v>6417</v>
      </c>
      <c r="M372" s="56" t="s">
        <v>6421</v>
      </c>
      <c r="N372" s="56" t="s">
        <v>44</v>
      </c>
      <c r="O372" s="61"/>
      <c r="P372" s="172" t="s">
        <v>17</v>
      </c>
      <c r="Q372" s="182"/>
      <c r="R372" s="61"/>
      <c r="S372" s="61"/>
      <c r="T372" s="61"/>
      <c r="U372" s="66"/>
      <c r="V372" s="61"/>
      <c r="W372" s="61"/>
      <c r="X372" s="56" t="s">
        <v>14</v>
      </c>
      <c r="Y372" s="57">
        <v>43073</v>
      </c>
      <c r="Z372" s="75"/>
      <c r="AA372" s="60" t="s">
        <v>6422</v>
      </c>
      <c r="AB372" s="174" t="s">
        <v>224</v>
      </c>
      <c r="AC372" s="175"/>
      <c r="AD372" s="176"/>
      <c r="AE372" s="67" t="str">
        <f t="shared" si="1"/>
        <v>Feb</v>
      </c>
      <c r="AF372" s="68" t="str">
        <f t="shared" si="2"/>
        <v>Dec</v>
      </c>
      <c r="AG372" s="177">
        <f t="shared" si="3"/>
        <v>285</v>
      </c>
      <c r="AH372" s="178">
        <v>42818</v>
      </c>
      <c r="AI372" s="105">
        <f ca="1"/>
        <v>-1171</v>
      </c>
      <c r="AJ372" s="105" t="str">
        <v>2017</v>
      </c>
      <c r="AK372" s="178">
        <f t="shared" si="4"/>
        <v>42798</v>
      </c>
    </row>
    <row r="373" spans="1:37" ht="14.4">
      <c r="A373" s="179" t="s">
        <v>6423</v>
      </c>
      <c r="B373" s="56" t="s">
        <v>89</v>
      </c>
      <c r="C373" s="57">
        <v>42788</v>
      </c>
      <c r="D373" s="56" t="s">
        <v>90</v>
      </c>
      <c r="E373" s="169" t="s">
        <v>12</v>
      </c>
      <c r="F373" s="180" t="s">
        <v>106</v>
      </c>
      <c r="G373" s="168" t="s">
        <v>107</v>
      </c>
      <c r="H373" s="169" t="s">
        <v>12</v>
      </c>
      <c r="I373" s="181">
        <f t="shared" si="0"/>
        <v>42818</v>
      </c>
      <c r="J373" s="61"/>
      <c r="K373" s="184"/>
      <c r="L373" s="171" t="s">
        <v>6417</v>
      </c>
      <c r="M373" s="56" t="s">
        <v>6424</v>
      </c>
      <c r="N373" s="56" t="s">
        <v>143</v>
      </c>
      <c r="O373" s="61"/>
      <c r="P373" s="172" t="s">
        <v>17</v>
      </c>
      <c r="Q373" s="182"/>
      <c r="R373" s="61"/>
      <c r="S373" s="61"/>
      <c r="T373" s="61"/>
      <c r="U373" s="66"/>
      <c r="V373" s="61"/>
      <c r="W373" s="61"/>
      <c r="X373" s="56" t="s">
        <v>14</v>
      </c>
      <c r="Y373" s="57">
        <v>43073</v>
      </c>
      <c r="Z373" s="75"/>
      <c r="AA373" s="64" t="s">
        <v>6425</v>
      </c>
      <c r="AB373" s="174" t="s">
        <v>224</v>
      </c>
      <c r="AC373" s="175"/>
      <c r="AD373" s="176"/>
      <c r="AE373" s="67" t="str">
        <f t="shared" si="1"/>
        <v>Feb</v>
      </c>
      <c r="AF373" s="68" t="str">
        <f t="shared" si="2"/>
        <v>Dec</v>
      </c>
      <c r="AG373" s="177">
        <f t="shared" si="3"/>
        <v>285</v>
      </c>
      <c r="AH373" s="178">
        <v>42818</v>
      </c>
      <c r="AI373" s="105">
        <f ca="1"/>
        <v>-1171</v>
      </c>
      <c r="AJ373" s="105" t="str">
        <v>2017</v>
      </c>
      <c r="AK373" s="178">
        <f t="shared" si="4"/>
        <v>42798</v>
      </c>
    </row>
    <row r="374" spans="1:37" ht="14.4">
      <c r="A374" s="179" t="s">
        <v>6426</v>
      </c>
      <c r="B374" s="56" t="s">
        <v>89</v>
      </c>
      <c r="C374" s="57">
        <v>42788</v>
      </c>
      <c r="D374" s="56" t="s">
        <v>90</v>
      </c>
      <c r="E374" s="169" t="s">
        <v>12</v>
      </c>
      <c r="F374" s="180" t="s">
        <v>106</v>
      </c>
      <c r="G374" s="168" t="s">
        <v>107</v>
      </c>
      <c r="H374" s="169" t="s">
        <v>12</v>
      </c>
      <c r="I374" s="181">
        <f t="shared" si="0"/>
        <v>42818</v>
      </c>
      <c r="J374" s="61"/>
      <c r="K374" s="184"/>
      <c r="L374" s="171" t="s">
        <v>6417</v>
      </c>
      <c r="M374" s="56" t="s">
        <v>6427</v>
      </c>
      <c r="N374" s="56" t="s">
        <v>249</v>
      </c>
      <c r="O374" s="61"/>
      <c r="P374" s="172" t="s">
        <v>17</v>
      </c>
      <c r="Q374" s="182"/>
      <c r="R374" s="61"/>
      <c r="S374" s="61"/>
      <c r="T374" s="61"/>
      <c r="U374" s="66"/>
      <c r="V374" s="61"/>
      <c r="W374" s="61"/>
      <c r="X374" s="56" t="s">
        <v>14</v>
      </c>
      <c r="Y374" s="57">
        <v>43073</v>
      </c>
      <c r="Z374" s="75"/>
      <c r="AA374" s="64" t="s">
        <v>6428</v>
      </c>
      <c r="AB374" s="174" t="s">
        <v>224</v>
      </c>
      <c r="AC374" s="175"/>
      <c r="AD374" s="176"/>
      <c r="AE374" s="67" t="str">
        <f t="shared" si="1"/>
        <v>Feb</v>
      </c>
      <c r="AF374" s="68" t="str">
        <f t="shared" si="2"/>
        <v>Dec</v>
      </c>
      <c r="AG374" s="177">
        <f t="shared" si="3"/>
        <v>285</v>
      </c>
      <c r="AH374" s="178">
        <v>42818</v>
      </c>
      <c r="AI374" s="105">
        <f ca="1"/>
        <v>-1171</v>
      </c>
      <c r="AJ374" s="105" t="str">
        <v>2017</v>
      </c>
      <c r="AK374" s="178">
        <f t="shared" si="4"/>
        <v>42798</v>
      </c>
    </row>
    <row r="375" spans="1:37" ht="14.4">
      <c r="A375" s="179" t="s">
        <v>6429</v>
      </c>
      <c r="B375" s="56" t="s">
        <v>89</v>
      </c>
      <c r="C375" s="57">
        <v>42788</v>
      </c>
      <c r="D375" s="56" t="s">
        <v>90</v>
      </c>
      <c r="E375" s="169" t="s">
        <v>12</v>
      </c>
      <c r="F375" s="180" t="s">
        <v>106</v>
      </c>
      <c r="G375" s="168" t="s">
        <v>107</v>
      </c>
      <c r="H375" s="169" t="s">
        <v>12</v>
      </c>
      <c r="I375" s="181">
        <f t="shared" si="0"/>
        <v>42818</v>
      </c>
      <c r="J375" s="61"/>
      <c r="K375" s="184"/>
      <c r="L375" s="171" t="s">
        <v>6417</v>
      </c>
      <c r="M375" s="56" t="s">
        <v>6430</v>
      </c>
      <c r="N375" s="56" t="s">
        <v>95</v>
      </c>
      <c r="O375" s="61"/>
      <c r="P375" s="172" t="s">
        <v>17</v>
      </c>
      <c r="Q375" s="182"/>
      <c r="R375" s="61"/>
      <c r="S375" s="61"/>
      <c r="T375" s="61"/>
      <c r="U375" s="66"/>
      <c r="V375" s="61"/>
      <c r="W375" s="61"/>
      <c r="X375" s="56" t="s">
        <v>14</v>
      </c>
      <c r="Y375" s="57">
        <v>43073</v>
      </c>
      <c r="Z375" s="75"/>
      <c r="AA375" s="64" t="s">
        <v>6431</v>
      </c>
      <c r="AB375" s="174" t="s">
        <v>224</v>
      </c>
      <c r="AC375" s="175"/>
      <c r="AD375" s="176"/>
      <c r="AE375" s="67" t="str">
        <f t="shared" si="1"/>
        <v>Feb</v>
      </c>
      <c r="AF375" s="68" t="str">
        <f t="shared" si="2"/>
        <v>Dec</v>
      </c>
      <c r="AG375" s="177">
        <f t="shared" si="3"/>
        <v>285</v>
      </c>
      <c r="AH375" s="178">
        <v>42818</v>
      </c>
      <c r="AI375" s="105">
        <f ca="1"/>
        <v>-1171</v>
      </c>
      <c r="AJ375" s="105" t="str">
        <v>2017</v>
      </c>
      <c r="AK375" s="178">
        <f t="shared" si="4"/>
        <v>42798</v>
      </c>
    </row>
    <row r="376" spans="1:37" ht="14.4">
      <c r="A376" s="179" t="s">
        <v>6432</v>
      </c>
      <c r="B376" s="56" t="s">
        <v>89</v>
      </c>
      <c r="C376" s="57">
        <v>42788</v>
      </c>
      <c r="D376" s="56" t="s">
        <v>90</v>
      </c>
      <c r="E376" s="169" t="s">
        <v>12</v>
      </c>
      <c r="F376" s="180" t="s">
        <v>106</v>
      </c>
      <c r="G376" s="168" t="s">
        <v>107</v>
      </c>
      <c r="H376" s="169" t="s">
        <v>12</v>
      </c>
      <c r="I376" s="181">
        <f t="shared" si="0"/>
        <v>42818</v>
      </c>
      <c r="J376" s="61"/>
      <c r="K376" s="184"/>
      <c r="L376" s="171" t="s">
        <v>6417</v>
      </c>
      <c r="M376" s="56" t="s">
        <v>6433</v>
      </c>
      <c r="N376" s="56" t="s">
        <v>44</v>
      </c>
      <c r="O376" s="61"/>
      <c r="P376" s="172" t="s">
        <v>17</v>
      </c>
      <c r="Q376" s="182"/>
      <c r="R376" s="61"/>
      <c r="S376" s="61"/>
      <c r="T376" s="61"/>
      <c r="U376" s="66"/>
      <c r="V376" s="61"/>
      <c r="W376" s="61"/>
      <c r="X376" s="56" t="s">
        <v>14</v>
      </c>
      <c r="Y376" s="57">
        <v>43073</v>
      </c>
      <c r="Z376" s="75"/>
      <c r="AA376" s="64" t="s">
        <v>6434</v>
      </c>
      <c r="AB376" s="174" t="s">
        <v>224</v>
      </c>
      <c r="AC376" s="175"/>
      <c r="AD376" s="176"/>
      <c r="AE376" s="67" t="str">
        <f t="shared" si="1"/>
        <v>Feb</v>
      </c>
      <c r="AF376" s="68" t="str">
        <f t="shared" si="2"/>
        <v>Dec</v>
      </c>
      <c r="AG376" s="177">
        <f t="shared" si="3"/>
        <v>285</v>
      </c>
      <c r="AH376" s="178">
        <v>42818</v>
      </c>
      <c r="AI376" s="105">
        <f ca="1"/>
        <v>-1171</v>
      </c>
      <c r="AJ376" s="105" t="str">
        <v>2017</v>
      </c>
      <c r="AK376" s="178">
        <f t="shared" si="4"/>
        <v>42798</v>
      </c>
    </row>
    <row r="377" spans="1:37" ht="14.4">
      <c r="A377" s="179" t="s">
        <v>6435</v>
      </c>
      <c r="B377" s="56" t="s">
        <v>89</v>
      </c>
      <c r="C377" s="57">
        <v>42788</v>
      </c>
      <c r="D377" s="56" t="s">
        <v>90</v>
      </c>
      <c r="E377" s="169" t="s">
        <v>12</v>
      </c>
      <c r="F377" s="180" t="s">
        <v>106</v>
      </c>
      <c r="G377" s="168" t="s">
        <v>107</v>
      </c>
      <c r="H377" s="169" t="s">
        <v>12</v>
      </c>
      <c r="I377" s="181">
        <f t="shared" si="0"/>
        <v>42818</v>
      </c>
      <c r="J377" s="61"/>
      <c r="K377" s="184"/>
      <c r="L377" s="171" t="s">
        <v>6417</v>
      </c>
      <c r="M377" s="56" t="s">
        <v>6436</v>
      </c>
      <c r="N377" s="56" t="s">
        <v>16</v>
      </c>
      <c r="O377" s="61"/>
      <c r="P377" s="172" t="s">
        <v>17</v>
      </c>
      <c r="Q377" s="182"/>
      <c r="R377" s="61"/>
      <c r="S377" s="61"/>
      <c r="T377" s="61"/>
      <c r="U377" s="66"/>
      <c r="V377" s="61"/>
      <c r="W377" s="61"/>
      <c r="X377" s="56" t="s">
        <v>14</v>
      </c>
      <c r="Y377" s="57">
        <v>43073</v>
      </c>
      <c r="Z377" s="75"/>
      <c r="AA377" s="64" t="s">
        <v>6437</v>
      </c>
      <c r="AB377" s="174" t="s">
        <v>224</v>
      </c>
      <c r="AC377" s="175"/>
      <c r="AD377" s="176"/>
      <c r="AE377" s="67" t="str">
        <f t="shared" si="1"/>
        <v>Feb</v>
      </c>
      <c r="AF377" s="68" t="str">
        <f t="shared" si="2"/>
        <v>Dec</v>
      </c>
      <c r="AG377" s="177">
        <f t="shared" si="3"/>
        <v>285</v>
      </c>
      <c r="AH377" s="178">
        <v>42818</v>
      </c>
      <c r="AI377" s="105">
        <f ca="1"/>
        <v>-1171</v>
      </c>
      <c r="AJ377" s="105" t="str">
        <v>2017</v>
      </c>
      <c r="AK377" s="178">
        <f t="shared" si="4"/>
        <v>42798</v>
      </c>
    </row>
    <row r="378" spans="1:37" ht="14.4">
      <c r="A378" s="179" t="s">
        <v>6438</v>
      </c>
      <c r="B378" s="56" t="s">
        <v>89</v>
      </c>
      <c r="C378" s="57">
        <v>42788</v>
      </c>
      <c r="D378" s="56" t="s">
        <v>90</v>
      </c>
      <c r="E378" s="169" t="s">
        <v>12</v>
      </c>
      <c r="F378" s="180" t="s">
        <v>106</v>
      </c>
      <c r="G378" s="168" t="s">
        <v>107</v>
      </c>
      <c r="H378" s="169" t="s">
        <v>12</v>
      </c>
      <c r="I378" s="181">
        <f t="shared" si="0"/>
        <v>42818</v>
      </c>
      <c r="J378" s="61"/>
      <c r="K378" s="184"/>
      <c r="L378" s="171" t="s">
        <v>6417</v>
      </c>
      <c r="M378" s="56" t="s">
        <v>6439</v>
      </c>
      <c r="N378" s="56" t="s">
        <v>13</v>
      </c>
      <c r="O378" s="61"/>
      <c r="P378" s="172" t="s">
        <v>17</v>
      </c>
      <c r="Q378" s="182"/>
      <c r="R378" s="61"/>
      <c r="S378" s="61"/>
      <c r="T378" s="61"/>
      <c r="U378" s="66"/>
      <c r="V378" s="61"/>
      <c r="W378" s="61"/>
      <c r="X378" s="56" t="s">
        <v>14</v>
      </c>
      <c r="Y378" s="57">
        <v>43073</v>
      </c>
      <c r="Z378" s="75"/>
      <c r="AA378" s="64" t="s">
        <v>6440</v>
      </c>
      <c r="AB378" s="174" t="s">
        <v>224</v>
      </c>
      <c r="AC378" s="175"/>
      <c r="AD378" s="176"/>
      <c r="AE378" s="67" t="str">
        <f t="shared" si="1"/>
        <v>Feb</v>
      </c>
      <c r="AF378" s="68" t="str">
        <f t="shared" si="2"/>
        <v>Dec</v>
      </c>
      <c r="AG378" s="177">
        <f t="shared" si="3"/>
        <v>285</v>
      </c>
      <c r="AH378" s="178">
        <v>42818</v>
      </c>
      <c r="AI378" s="105">
        <f ca="1"/>
        <v>-1171</v>
      </c>
      <c r="AJ378" s="105" t="str">
        <v>2017</v>
      </c>
      <c r="AK378" s="178">
        <f t="shared" si="4"/>
        <v>42798</v>
      </c>
    </row>
    <row r="379" spans="1:37" ht="14.4">
      <c r="A379" s="179" t="s">
        <v>6441</v>
      </c>
      <c r="B379" s="56" t="s">
        <v>89</v>
      </c>
      <c r="C379" s="57">
        <v>42788</v>
      </c>
      <c r="D379" s="56" t="s">
        <v>90</v>
      </c>
      <c r="E379" s="169" t="s">
        <v>12</v>
      </c>
      <c r="F379" s="180" t="s">
        <v>106</v>
      </c>
      <c r="G379" s="168" t="s">
        <v>107</v>
      </c>
      <c r="H379" s="169" t="s">
        <v>12</v>
      </c>
      <c r="I379" s="181">
        <f t="shared" si="0"/>
        <v>42818</v>
      </c>
      <c r="J379" s="61"/>
      <c r="K379" s="184"/>
      <c r="L379" s="171" t="s">
        <v>6417</v>
      </c>
      <c r="M379" s="56" t="s">
        <v>6442</v>
      </c>
      <c r="N379" s="56" t="s">
        <v>266</v>
      </c>
      <c r="O379" s="61"/>
      <c r="P379" s="172" t="s">
        <v>17</v>
      </c>
      <c r="Q379" s="182"/>
      <c r="R379" s="61"/>
      <c r="S379" s="61"/>
      <c r="T379" s="61"/>
      <c r="U379" s="66"/>
      <c r="V379" s="61"/>
      <c r="W379" s="61"/>
      <c r="X379" s="56" t="s">
        <v>14</v>
      </c>
      <c r="Y379" s="57">
        <v>43073</v>
      </c>
      <c r="Z379" s="75"/>
      <c r="AA379" s="64" t="s">
        <v>6444</v>
      </c>
      <c r="AB379" s="174" t="s">
        <v>224</v>
      </c>
      <c r="AC379" s="175"/>
      <c r="AD379" s="176"/>
      <c r="AE379" s="67" t="str">
        <f t="shared" si="1"/>
        <v>Feb</v>
      </c>
      <c r="AF379" s="68" t="str">
        <f t="shared" si="2"/>
        <v>Dec</v>
      </c>
      <c r="AG379" s="177">
        <f t="shared" si="3"/>
        <v>285</v>
      </c>
      <c r="AH379" s="178">
        <v>42818</v>
      </c>
      <c r="AI379" s="105">
        <f ca="1"/>
        <v>-1171</v>
      </c>
      <c r="AJ379" s="105" t="str">
        <v>2017</v>
      </c>
      <c r="AK379" s="178">
        <f t="shared" si="4"/>
        <v>42798</v>
      </c>
    </row>
    <row r="380" spans="1:37" ht="14.4">
      <c r="A380" s="179" t="s">
        <v>6445</v>
      </c>
      <c r="B380" s="56" t="s">
        <v>89</v>
      </c>
      <c r="C380" s="57">
        <v>42793</v>
      </c>
      <c r="D380" s="56" t="s">
        <v>1027</v>
      </c>
      <c r="E380" s="169" t="s">
        <v>112</v>
      </c>
      <c r="F380" s="180" t="s">
        <v>106</v>
      </c>
      <c r="G380" s="168" t="s">
        <v>113</v>
      </c>
      <c r="H380" s="169" t="s">
        <v>112</v>
      </c>
      <c r="I380" s="181">
        <f t="shared" si="0"/>
        <v>42823</v>
      </c>
      <c r="J380" s="56" t="s">
        <v>18</v>
      </c>
      <c r="K380" s="169" t="s">
        <v>18</v>
      </c>
      <c r="L380" s="171" t="s">
        <v>6446</v>
      </c>
      <c r="M380" s="56" t="s">
        <v>6447</v>
      </c>
      <c r="N380" s="56" t="s">
        <v>249</v>
      </c>
      <c r="O380" s="56" t="s">
        <v>6448</v>
      </c>
      <c r="P380" s="172" t="s">
        <v>116</v>
      </c>
      <c r="Q380" s="182"/>
      <c r="R380" s="61"/>
      <c r="S380" s="61"/>
      <c r="T380" s="61"/>
      <c r="U380" s="66"/>
      <c r="V380" s="61"/>
      <c r="W380" s="61"/>
      <c r="X380" s="56" t="s">
        <v>14</v>
      </c>
      <c r="Y380" s="57">
        <v>43073</v>
      </c>
      <c r="Z380" s="75"/>
      <c r="AA380" s="95"/>
      <c r="AB380" s="183"/>
      <c r="AC380" s="175"/>
      <c r="AD380" s="176"/>
      <c r="AE380" s="67" t="str">
        <f t="shared" si="1"/>
        <v>Feb</v>
      </c>
      <c r="AF380" s="68" t="str">
        <f t="shared" si="2"/>
        <v>Dec</v>
      </c>
      <c r="AG380" s="177">
        <f t="shared" si="3"/>
        <v>280</v>
      </c>
      <c r="AH380" s="178">
        <v>42823</v>
      </c>
      <c r="AI380" s="105">
        <f ca="1"/>
        <v>-1166</v>
      </c>
      <c r="AJ380" s="105" t="str">
        <v>2017</v>
      </c>
      <c r="AK380" s="178">
        <f t="shared" si="4"/>
        <v>42803</v>
      </c>
    </row>
    <row r="381" spans="1:37" ht="14.4">
      <c r="A381" s="179" t="s">
        <v>6449</v>
      </c>
      <c r="B381" s="56" t="s">
        <v>89</v>
      </c>
      <c r="C381" s="57">
        <v>42794</v>
      </c>
      <c r="D381" s="56" t="s">
        <v>90</v>
      </c>
      <c r="E381" s="169" t="s">
        <v>3969</v>
      </c>
      <c r="F381" s="180" t="s">
        <v>214</v>
      </c>
      <c r="G381" s="168" t="s">
        <v>4260</v>
      </c>
      <c r="H381" s="169" t="s">
        <v>3969</v>
      </c>
      <c r="I381" s="181">
        <f t="shared" si="0"/>
        <v>42824</v>
      </c>
      <c r="J381" s="56" t="s">
        <v>18</v>
      </c>
      <c r="K381" s="169" t="s">
        <v>18</v>
      </c>
      <c r="L381" s="171" t="s">
        <v>6450</v>
      </c>
      <c r="M381" s="190" t="s">
        <v>6451</v>
      </c>
      <c r="N381" s="56" t="s">
        <v>16</v>
      </c>
      <c r="O381" s="56" t="s">
        <v>6452</v>
      </c>
      <c r="P381" s="172" t="s">
        <v>96</v>
      </c>
      <c r="Q381" s="182"/>
      <c r="R381" s="61"/>
      <c r="S381" s="61"/>
      <c r="T381" s="61"/>
      <c r="U381" s="56" t="s">
        <v>6453</v>
      </c>
      <c r="V381" s="61"/>
      <c r="W381" s="61"/>
      <c r="X381" s="56" t="s">
        <v>18</v>
      </c>
      <c r="Y381" s="57">
        <v>43073</v>
      </c>
      <c r="Z381" s="75"/>
      <c r="AA381" s="64" t="s">
        <v>6454</v>
      </c>
      <c r="AB381" s="174" t="s">
        <v>6455</v>
      </c>
      <c r="AC381" s="175"/>
      <c r="AD381" s="176"/>
      <c r="AE381" s="67" t="str">
        <f t="shared" si="1"/>
        <v>Feb</v>
      </c>
      <c r="AF381" s="68" t="str">
        <f t="shared" si="2"/>
        <v>Dec</v>
      </c>
      <c r="AG381" s="177">
        <f t="shared" si="3"/>
        <v>279</v>
      </c>
      <c r="AH381" s="178">
        <v>42824</v>
      </c>
      <c r="AI381" s="105">
        <f ca="1"/>
        <v>-1165</v>
      </c>
      <c r="AJ381" s="105" t="str">
        <v>2017</v>
      </c>
      <c r="AK381" s="178">
        <f t="shared" si="4"/>
        <v>42804</v>
      </c>
    </row>
    <row r="382" spans="1:37" ht="14.4">
      <c r="A382" s="179" t="s">
        <v>6456</v>
      </c>
      <c r="B382" s="56" t="s">
        <v>89</v>
      </c>
      <c r="C382" s="57">
        <v>42752</v>
      </c>
      <c r="D382" s="56" t="s">
        <v>131</v>
      </c>
      <c r="E382" s="169" t="s">
        <v>12</v>
      </c>
      <c r="F382" s="180" t="s">
        <v>106</v>
      </c>
      <c r="G382" s="168" t="s">
        <v>107</v>
      </c>
      <c r="H382" s="169" t="s">
        <v>12</v>
      </c>
      <c r="I382" s="181">
        <f t="shared" si="0"/>
        <v>42782</v>
      </c>
      <c r="J382" s="61"/>
      <c r="K382" s="184"/>
      <c r="L382" s="171" t="s">
        <v>145</v>
      </c>
      <c r="M382" s="56" t="s">
        <v>6457</v>
      </c>
      <c r="N382" s="56" t="s">
        <v>37</v>
      </c>
      <c r="O382" s="56" t="s">
        <v>6458</v>
      </c>
      <c r="P382" s="172" t="s">
        <v>17</v>
      </c>
      <c r="Q382" s="182"/>
      <c r="R382" s="61"/>
      <c r="S382" s="61"/>
      <c r="T382" s="61"/>
      <c r="U382" s="66"/>
      <c r="V382" s="61"/>
      <c r="W382" s="61"/>
      <c r="X382" s="56" t="s">
        <v>18</v>
      </c>
      <c r="Y382" s="57">
        <v>43073</v>
      </c>
      <c r="Z382" s="75"/>
      <c r="AA382" s="95"/>
      <c r="AB382" s="183"/>
      <c r="AC382" s="175"/>
      <c r="AD382" s="176"/>
      <c r="AE382" s="67" t="str">
        <f t="shared" si="1"/>
        <v>Jan</v>
      </c>
      <c r="AF382" s="68" t="str">
        <f t="shared" si="2"/>
        <v>Dec</v>
      </c>
      <c r="AG382" s="177">
        <f t="shared" si="3"/>
        <v>321</v>
      </c>
      <c r="AH382" s="178">
        <v>42782</v>
      </c>
      <c r="AI382" s="105">
        <f ca="1"/>
        <v>-1207</v>
      </c>
      <c r="AJ382" s="105" t="str">
        <v>2017</v>
      </c>
      <c r="AK382" s="178">
        <f t="shared" si="4"/>
        <v>42762</v>
      </c>
    </row>
    <row r="383" spans="1:37" ht="14.4">
      <c r="A383" s="179" t="s">
        <v>6459</v>
      </c>
      <c r="B383" s="56" t="s">
        <v>89</v>
      </c>
      <c r="C383" s="57">
        <v>42762</v>
      </c>
      <c r="D383" s="56" t="s">
        <v>131</v>
      </c>
      <c r="E383" s="169" t="s">
        <v>12</v>
      </c>
      <c r="F383" s="180" t="s">
        <v>106</v>
      </c>
      <c r="G383" s="168" t="s">
        <v>107</v>
      </c>
      <c r="H383" s="169" t="s">
        <v>12</v>
      </c>
      <c r="I383" s="181">
        <f t="shared" si="0"/>
        <v>42792</v>
      </c>
      <c r="J383" s="61"/>
      <c r="K383" s="184"/>
      <c r="L383" s="171" t="s">
        <v>145</v>
      </c>
      <c r="M383" s="56" t="s">
        <v>6460</v>
      </c>
      <c r="N383" s="56" t="s">
        <v>189</v>
      </c>
      <c r="O383" s="56" t="s">
        <v>2421</v>
      </c>
      <c r="P383" s="172" t="s">
        <v>17</v>
      </c>
      <c r="Q383" s="182"/>
      <c r="R383" s="61"/>
      <c r="S383" s="61"/>
      <c r="T383" s="61"/>
      <c r="U383" s="66"/>
      <c r="V383" s="61"/>
      <c r="W383" s="61"/>
      <c r="X383" s="56" t="s">
        <v>18</v>
      </c>
      <c r="Y383" s="57">
        <v>43073</v>
      </c>
      <c r="Z383" s="75"/>
      <c r="AA383" s="95"/>
      <c r="AB383" s="183"/>
      <c r="AC383" s="175"/>
      <c r="AD383" s="176"/>
      <c r="AE383" s="67" t="str">
        <f t="shared" si="1"/>
        <v>Jan</v>
      </c>
      <c r="AF383" s="68" t="str">
        <f t="shared" si="2"/>
        <v>Dec</v>
      </c>
      <c r="AG383" s="177">
        <f t="shared" si="3"/>
        <v>311</v>
      </c>
      <c r="AH383" s="178">
        <v>42792</v>
      </c>
      <c r="AI383" s="105">
        <f ca="1"/>
        <v>-1197</v>
      </c>
      <c r="AJ383" s="105" t="str">
        <v>2017</v>
      </c>
      <c r="AK383" s="178">
        <f t="shared" si="4"/>
        <v>42772</v>
      </c>
    </row>
    <row r="384" spans="1:37" ht="14.4">
      <c r="A384" s="179" t="s">
        <v>6461</v>
      </c>
      <c r="B384" s="56" t="s">
        <v>89</v>
      </c>
      <c r="C384" s="57">
        <v>42762</v>
      </c>
      <c r="D384" s="56" t="s">
        <v>131</v>
      </c>
      <c r="E384" s="169" t="s">
        <v>12</v>
      </c>
      <c r="F384" s="180" t="s">
        <v>106</v>
      </c>
      <c r="G384" s="168" t="s">
        <v>107</v>
      </c>
      <c r="H384" s="169" t="s">
        <v>12</v>
      </c>
      <c r="I384" s="181">
        <f t="shared" si="0"/>
        <v>42792</v>
      </c>
      <c r="J384" s="61"/>
      <c r="K384" s="184"/>
      <c r="L384" s="171" t="s">
        <v>145</v>
      </c>
      <c r="M384" s="56" t="s">
        <v>6462</v>
      </c>
      <c r="N384" s="56" t="s">
        <v>249</v>
      </c>
      <c r="O384" s="56" t="s">
        <v>6463</v>
      </c>
      <c r="P384" s="172" t="s">
        <v>17</v>
      </c>
      <c r="Q384" s="182"/>
      <c r="R384" s="61"/>
      <c r="S384" s="61"/>
      <c r="T384" s="61"/>
      <c r="U384" s="66"/>
      <c r="V384" s="61"/>
      <c r="W384" s="61"/>
      <c r="X384" s="56" t="s">
        <v>18</v>
      </c>
      <c r="Y384" s="57">
        <v>43073</v>
      </c>
      <c r="Z384" s="75"/>
      <c r="AA384" s="95"/>
      <c r="AB384" s="183"/>
      <c r="AC384" s="175"/>
      <c r="AD384" s="176"/>
      <c r="AE384" s="67" t="str">
        <f t="shared" si="1"/>
        <v>Jan</v>
      </c>
      <c r="AF384" s="68" t="str">
        <f t="shared" si="2"/>
        <v>Dec</v>
      </c>
      <c r="AG384" s="177">
        <f t="shared" si="3"/>
        <v>311</v>
      </c>
      <c r="AH384" s="178">
        <v>42792</v>
      </c>
      <c r="AI384" s="105">
        <f ca="1"/>
        <v>-1197</v>
      </c>
      <c r="AJ384" s="105" t="str">
        <v>2017</v>
      </c>
      <c r="AK384" s="178">
        <f t="shared" si="4"/>
        <v>42772</v>
      </c>
    </row>
    <row r="385" spans="1:37" ht="14.4">
      <c r="A385" s="179" t="s">
        <v>6464</v>
      </c>
      <c r="B385" s="56" t="s">
        <v>89</v>
      </c>
      <c r="C385" s="57">
        <v>42762</v>
      </c>
      <c r="D385" s="56" t="s">
        <v>131</v>
      </c>
      <c r="E385" s="169" t="s">
        <v>12</v>
      </c>
      <c r="F385" s="180" t="s">
        <v>106</v>
      </c>
      <c r="G385" s="168" t="s">
        <v>107</v>
      </c>
      <c r="H385" s="169" t="s">
        <v>12</v>
      </c>
      <c r="I385" s="181">
        <f t="shared" si="0"/>
        <v>42792</v>
      </c>
      <c r="J385" s="61"/>
      <c r="K385" s="184"/>
      <c r="L385" s="171" t="s">
        <v>145</v>
      </c>
      <c r="M385" s="56" t="s">
        <v>6465</v>
      </c>
      <c r="N385" s="56" t="s">
        <v>33</v>
      </c>
      <c r="O385" s="56" t="s">
        <v>6466</v>
      </c>
      <c r="P385" s="172" t="s">
        <v>17</v>
      </c>
      <c r="Q385" s="182"/>
      <c r="R385" s="61"/>
      <c r="S385" s="61"/>
      <c r="T385" s="61"/>
      <c r="U385" s="66"/>
      <c r="V385" s="61"/>
      <c r="W385" s="61"/>
      <c r="X385" s="56" t="s">
        <v>18</v>
      </c>
      <c r="Y385" s="57">
        <v>43073</v>
      </c>
      <c r="Z385" s="75"/>
      <c r="AA385" s="95"/>
      <c r="AB385" s="183"/>
      <c r="AC385" s="175"/>
      <c r="AD385" s="176"/>
      <c r="AE385" s="67" t="str">
        <f t="shared" si="1"/>
        <v>Jan</v>
      </c>
      <c r="AF385" s="68" t="str">
        <f t="shared" si="2"/>
        <v>Dec</v>
      </c>
      <c r="AG385" s="177">
        <f t="shared" si="3"/>
        <v>311</v>
      </c>
      <c r="AH385" s="178">
        <v>42792</v>
      </c>
      <c r="AI385" s="105">
        <f ca="1"/>
        <v>-1197</v>
      </c>
      <c r="AJ385" s="105" t="str">
        <v>2017</v>
      </c>
      <c r="AK385" s="178">
        <f t="shared" si="4"/>
        <v>42772</v>
      </c>
    </row>
    <row r="386" spans="1:37" ht="14.4">
      <c r="A386" s="179" t="s">
        <v>6467</v>
      </c>
      <c r="B386" s="56" t="s">
        <v>89</v>
      </c>
      <c r="C386" s="57">
        <v>42762</v>
      </c>
      <c r="D386" s="56" t="s">
        <v>131</v>
      </c>
      <c r="E386" s="169" t="s">
        <v>12</v>
      </c>
      <c r="F386" s="180" t="s">
        <v>106</v>
      </c>
      <c r="G386" s="168" t="s">
        <v>107</v>
      </c>
      <c r="H386" s="169" t="s">
        <v>12</v>
      </c>
      <c r="I386" s="181">
        <f t="shared" si="0"/>
        <v>42792</v>
      </c>
      <c r="J386" s="61"/>
      <c r="K386" s="184"/>
      <c r="L386" s="171" t="s">
        <v>145</v>
      </c>
      <c r="M386" s="56" t="s">
        <v>6468</v>
      </c>
      <c r="N386" s="56" t="s">
        <v>266</v>
      </c>
      <c r="O386" s="56" t="s">
        <v>6469</v>
      </c>
      <c r="P386" s="172" t="s">
        <v>17</v>
      </c>
      <c r="Q386" s="182"/>
      <c r="R386" s="61"/>
      <c r="S386" s="61"/>
      <c r="T386" s="61"/>
      <c r="U386" s="66"/>
      <c r="V386" s="61"/>
      <c r="W386" s="61"/>
      <c r="X386" s="56" t="s">
        <v>18</v>
      </c>
      <c r="Y386" s="57">
        <v>43073</v>
      </c>
      <c r="Z386" s="75"/>
      <c r="AA386" s="95"/>
      <c r="AB386" s="183"/>
      <c r="AC386" s="175"/>
      <c r="AD386" s="176"/>
      <c r="AE386" s="67" t="str">
        <f t="shared" si="1"/>
        <v>Jan</v>
      </c>
      <c r="AF386" s="68" t="str">
        <f t="shared" si="2"/>
        <v>Dec</v>
      </c>
      <c r="AG386" s="177">
        <f t="shared" si="3"/>
        <v>311</v>
      </c>
      <c r="AH386" s="178">
        <v>42792</v>
      </c>
      <c r="AI386" s="105">
        <f ca="1"/>
        <v>-1197</v>
      </c>
      <c r="AJ386" s="105" t="str">
        <v>2017</v>
      </c>
      <c r="AK386" s="178">
        <f t="shared" si="4"/>
        <v>42772</v>
      </c>
    </row>
    <row r="387" spans="1:37" ht="14.4">
      <c r="A387" s="179" t="s">
        <v>6470</v>
      </c>
      <c r="B387" s="56" t="s">
        <v>89</v>
      </c>
      <c r="C387" s="57">
        <v>42794</v>
      </c>
      <c r="D387" s="56" t="s">
        <v>1027</v>
      </c>
      <c r="E387" s="169" t="s">
        <v>112</v>
      </c>
      <c r="F387" s="180" t="s">
        <v>106</v>
      </c>
      <c r="G387" s="168" t="s">
        <v>113</v>
      </c>
      <c r="H387" s="169" t="s">
        <v>112</v>
      </c>
      <c r="I387" s="181">
        <f t="shared" si="0"/>
        <v>42824</v>
      </c>
      <c r="J387" s="56" t="s">
        <v>18</v>
      </c>
      <c r="K387" s="169" t="s">
        <v>14</v>
      </c>
      <c r="L387" s="171" t="s">
        <v>3786</v>
      </c>
      <c r="M387" s="56" t="s">
        <v>6488</v>
      </c>
      <c r="N387" s="61"/>
      <c r="O387" s="61"/>
      <c r="P387" s="172" t="s">
        <v>116</v>
      </c>
      <c r="Q387" s="182"/>
      <c r="R387" s="61"/>
      <c r="S387" s="61"/>
      <c r="T387" s="61"/>
      <c r="U387" s="66"/>
      <c r="V387" s="61"/>
      <c r="W387" s="61"/>
      <c r="X387" s="66"/>
      <c r="Y387" s="57">
        <v>43073</v>
      </c>
      <c r="Z387" s="75"/>
      <c r="AA387" s="64" t="s">
        <v>6489</v>
      </c>
      <c r="AB387" s="183"/>
      <c r="AC387" s="175"/>
      <c r="AD387" s="176"/>
      <c r="AE387" s="67" t="str">
        <f t="shared" si="1"/>
        <v>Feb</v>
      </c>
      <c r="AF387" s="68" t="str">
        <f t="shared" si="2"/>
        <v>Dec</v>
      </c>
      <c r="AG387" s="177">
        <f t="shared" si="3"/>
        <v>279</v>
      </c>
      <c r="AH387" s="178">
        <v>42824</v>
      </c>
      <c r="AI387" s="105">
        <f ca="1"/>
        <v>-1165</v>
      </c>
      <c r="AJ387" s="105" t="str">
        <v>2017</v>
      </c>
      <c r="AK387" s="178">
        <f t="shared" si="4"/>
        <v>42804</v>
      </c>
    </row>
    <row r="388" spans="1:37" ht="14.4">
      <c r="A388" s="179" t="s">
        <v>6490</v>
      </c>
      <c r="B388" s="56" t="s">
        <v>89</v>
      </c>
      <c r="C388" s="57">
        <v>42795</v>
      </c>
      <c r="D388" s="56" t="s">
        <v>90</v>
      </c>
      <c r="E388" s="169" t="s">
        <v>91</v>
      </c>
      <c r="F388" s="180" t="s">
        <v>214</v>
      </c>
      <c r="G388" s="168" t="s">
        <v>3693</v>
      </c>
      <c r="H388" s="169" t="s">
        <v>3694</v>
      </c>
      <c r="I388" s="181">
        <f t="shared" si="0"/>
        <v>42825</v>
      </c>
      <c r="J388" s="56" t="s">
        <v>18</v>
      </c>
      <c r="K388" s="169" t="s">
        <v>18</v>
      </c>
      <c r="L388" s="171" t="s">
        <v>6491</v>
      </c>
      <c r="M388" s="56" t="s">
        <v>6492</v>
      </c>
      <c r="N388" s="56" t="s">
        <v>95</v>
      </c>
      <c r="O388" s="56" t="s">
        <v>6493</v>
      </c>
      <c r="P388" s="172" t="s">
        <v>96</v>
      </c>
      <c r="Q388" s="182"/>
      <c r="R388" s="61"/>
      <c r="S388" s="61"/>
      <c r="T388" s="61"/>
      <c r="U388" s="66"/>
      <c r="V388" s="61"/>
      <c r="W388" s="61"/>
      <c r="X388" s="56" t="s">
        <v>18</v>
      </c>
      <c r="Y388" s="57">
        <v>43073</v>
      </c>
      <c r="Z388" s="75"/>
      <c r="AA388" s="200" t="s">
        <v>6494</v>
      </c>
      <c r="AB388" s="174" t="s">
        <v>3709</v>
      </c>
      <c r="AC388" s="175"/>
      <c r="AD388" s="176"/>
      <c r="AE388" s="67" t="str">
        <f t="shared" si="1"/>
        <v>Mar</v>
      </c>
      <c r="AF388" s="68" t="str">
        <f t="shared" si="2"/>
        <v>Dec</v>
      </c>
      <c r="AG388" s="177">
        <f t="shared" si="3"/>
        <v>278</v>
      </c>
      <c r="AH388" s="178">
        <v>42825</v>
      </c>
      <c r="AI388" s="105">
        <f ca="1"/>
        <v>-1164</v>
      </c>
      <c r="AJ388" s="105" t="str">
        <v>2017</v>
      </c>
      <c r="AK388" s="178">
        <f t="shared" si="4"/>
        <v>42805</v>
      </c>
    </row>
    <row r="389" spans="1:37" ht="14.4">
      <c r="A389" s="179" t="s">
        <v>6495</v>
      </c>
      <c r="B389" s="56" t="s">
        <v>89</v>
      </c>
      <c r="C389" s="57">
        <v>42795</v>
      </c>
      <c r="D389" s="56" t="s">
        <v>1027</v>
      </c>
      <c r="E389" s="169" t="s">
        <v>129</v>
      </c>
      <c r="F389" s="180" t="s">
        <v>214</v>
      </c>
      <c r="G389" s="168" t="s">
        <v>5043</v>
      </c>
      <c r="H389" s="169" t="s">
        <v>5044</v>
      </c>
      <c r="I389" s="170">
        <f t="shared" si="0"/>
        <v>42825</v>
      </c>
      <c r="J389" s="56" t="s">
        <v>18</v>
      </c>
      <c r="K389" s="169" t="s">
        <v>18</v>
      </c>
      <c r="L389" s="171" t="s">
        <v>6496</v>
      </c>
      <c r="M389" s="56" t="s">
        <v>6447</v>
      </c>
      <c r="N389" s="56" t="s">
        <v>143</v>
      </c>
      <c r="O389" s="56" t="s">
        <v>6448</v>
      </c>
      <c r="P389" s="172" t="s">
        <v>96</v>
      </c>
      <c r="Q389" s="173"/>
      <c r="R389" s="56" t="s">
        <v>18</v>
      </c>
      <c r="S389" s="56"/>
      <c r="T389" s="56"/>
      <c r="U389" s="56" t="s">
        <v>108</v>
      </c>
      <c r="V389" s="56" t="s">
        <v>108</v>
      </c>
      <c r="W389" s="61"/>
      <c r="X389" s="56" t="s">
        <v>18</v>
      </c>
      <c r="Y389" s="57">
        <v>43073</v>
      </c>
      <c r="Z389" s="63" t="s">
        <v>108</v>
      </c>
      <c r="AA389" s="64" t="s">
        <v>6497</v>
      </c>
      <c r="AB389" s="174" t="s">
        <v>97</v>
      </c>
      <c r="AC389" s="175"/>
      <c r="AD389" s="176"/>
      <c r="AE389" s="67" t="str">
        <f t="shared" si="1"/>
        <v>Mar</v>
      </c>
      <c r="AF389" s="68" t="str">
        <f t="shared" si="2"/>
        <v>Dec</v>
      </c>
      <c r="AG389" s="177">
        <f t="shared" si="3"/>
        <v>278</v>
      </c>
      <c r="AH389" s="178">
        <v>42825</v>
      </c>
      <c r="AI389" s="105">
        <f ca="1"/>
        <v>-1164</v>
      </c>
      <c r="AJ389" s="105" t="str">
        <v>2017</v>
      </c>
      <c r="AK389" s="178">
        <f t="shared" si="4"/>
        <v>42805</v>
      </c>
    </row>
    <row r="390" spans="1:37" ht="14.4">
      <c r="A390" s="179" t="s">
        <v>6498</v>
      </c>
      <c r="B390" s="56" t="s">
        <v>89</v>
      </c>
      <c r="C390" s="57">
        <v>42795</v>
      </c>
      <c r="D390" s="56" t="s">
        <v>90</v>
      </c>
      <c r="E390" s="169" t="s">
        <v>129</v>
      </c>
      <c r="F390" s="180" t="s">
        <v>214</v>
      </c>
      <c r="G390" s="168" t="s">
        <v>214</v>
      </c>
      <c r="H390" s="169" t="s">
        <v>3785</v>
      </c>
      <c r="I390" s="170">
        <f t="shared" si="0"/>
        <v>42825</v>
      </c>
      <c r="J390" s="56" t="s">
        <v>18</v>
      </c>
      <c r="K390" s="169" t="s">
        <v>18</v>
      </c>
      <c r="L390" s="171" t="s">
        <v>6499</v>
      </c>
      <c r="M390" s="56" t="s">
        <v>6500</v>
      </c>
      <c r="N390" s="56" t="s">
        <v>395</v>
      </c>
      <c r="O390" s="56" t="s">
        <v>108</v>
      </c>
      <c r="P390" s="172" t="s">
        <v>96</v>
      </c>
      <c r="Q390" s="173"/>
      <c r="R390" s="56" t="s">
        <v>18</v>
      </c>
      <c r="S390" s="56"/>
      <c r="T390" s="56"/>
      <c r="U390" s="56" t="s">
        <v>108</v>
      </c>
      <c r="V390" s="56" t="s">
        <v>108</v>
      </c>
      <c r="W390" s="61"/>
      <c r="X390" s="56" t="s">
        <v>18</v>
      </c>
      <c r="Y390" s="57">
        <v>43073</v>
      </c>
      <c r="Z390" s="63" t="s">
        <v>108</v>
      </c>
      <c r="AA390" s="64" t="s">
        <v>6501</v>
      </c>
      <c r="AB390" s="174" t="s">
        <v>97</v>
      </c>
      <c r="AC390" s="175"/>
      <c r="AD390" s="176"/>
      <c r="AE390" s="67" t="str">
        <f t="shared" si="1"/>
        <v>Mar</v>
      </c>
      <c r="AF390" s="68" t="str">
        <f t="shared" si="2"/>
        <v>Dec</v>
      </c>
      <c r="AG390" s="177">
        <f t="shared" si="3"/>
        <v>278</v>
      </c>
      <c r="AH390" s="178">
        <v>42825</v>
      </c>
      <c r="AI390" s="105">
        <f ca="1"/>
        <v>-1164</v>
      </c>
      <c r="AJ390" s="105" t="str">
        <v>2017</v>
      </c>
      <c r="AK390" s="178">
        <f t="shared" si="4"/>
        <v>42805</v>
      </c>
    </row>
    <row r="391" spans="1:37" ht="14.4">
      <c r="A391" s="179" t="s">
        <v>6502</v>
      </c>
      <c r="B391" s="56" t="s">
        <v>89</v>
      </c>
      <c r="C391" s="57">
        <v>42795</v>
      </c>
      <c r="D391" s="56" t="s">
        <v>90</v>
      </c>
      <c r="E391" s="169" t="s">
        <v>129</v>
      </c>
      <c r="F391" s="180" t="s">
        <v>214</v>
      </c>
      <c r="G391" s="168" t="s">
        <v>4109</v>
      </c>
      <c r="H391" s="169" t="s">
        <v>4110</v>
      </c>
      <c r="I391" s="170">
        <f t="shared" si="0"/>
        <v>42825</v>
      </c>
      <c r="J391" s="56" t="s">
        <v>18</v>
      </c>
      <c r="K391" s="169" t="s">
        <v>18</v>
      </c>
      <c r="L391" s="171" t="s">
        <v>6503</v>
      </c>
      <c r="M391" s="56" t="s">
        <v>108</v>
      </c>
      <c r="N391" s="56" t="s">
        <v>395</v>
      </c>
      <c r="O391" s="56" t="s">
        <v>108</v>
      </c>
      <c r="P391" s="172" t="s">
        <v>96</v>
      </c>
      <c r="Q391" s="173"/>
      <c r="R391" s="56" t="s">
        <v>18</v>
      </c>
      <c r="S391" s="56"/>
      <c r="T391" s="56"/>
      <c r="U391" s="56" t="s">
        <v>108</v>
      </c>
      <c r="V391" s="56" t="s">
        <v>108</v>
      </c>
      <c r="W391" s="61"/>
      <c r="X391" s="56" t="s">
        <v>18</v>
      </c>
      <c r="Y391" s="57">
        <v>43073</v>
      </c>
      <c r="Z391" s="63" t="s">
        <v>108</v>
      </c>
      <c r="AA391" s="60" t="s">
        <v>6504</v>
      </c>
      <c r="AB391" s="174" t="s">
        <v>97</v>
      </c>
      <c r="AC391" s="175"/>
      <c r="AD391" s="176"/>
      <c r="AE391" s="67" t="str">
        <f t="shared" si="1"/>
        <v>Mar</v>
      </c>
      <c r="AF391" s="68" t="str">
        <f t="shared" si="2"/>
        <v>Dec</v>
      </c>
      <c r="AG391" s="177">
        <f t="shared" si="3"/>
        <v>278</v>
      </c>
      <c r="AH391" s="178">
        <v>42825</v>
      </c>
      <c r="AI391" s="105">
        <f ca="1"/>
        <v>-1164</v>
      </c>
      <c r="AJ391" s="105" t="str">
        <v>2017</v>
      </c>
      <c r="AK391" s="178">
        <f t="shared" si="4"/>
        <v>42805</v>
      </c>
    </row>
    <row r="392" spans="1:37" ht="14.4">
      <c r="A392" s="179" t="s">
        <v>6505</v>
      </c>
      <c r="B392" s="56" t="s">
        <v>89</v>
      </c>
      <c r="C392" s="57">
        <v>42795</v>
      </c>
      <c r="D392" s="56" t="s">
        <v>90</v>
      </c>
      <c r="E392" s="169" t="s">
        <v>129</v>
      </c>
      <c r="F392" s="180" t="s">
        <v>214</v>
      </c>
      <c r="G392" s="168" t="s">
        <v>6506</v>
      </c>
      <c r="H392" s="169" t="s">
        <v>3785</v>
      </c>
      <c r="I392" s="170">
        <f t="shared" si="0"/>
        <v>42825</v>
      </c>
      <c r="J392" s="56" t="s">
        <v>14</v>
      </c>
      <c r="K392" s="169" t="s">
        <v>14</v>
      </c>
      <c r="L392" s="171" t="s">
        <v>6507</v>
      </c>
      <c r="M392" s="56" t="s">
        <v>108</v>
      </c>
      <c r="N392" s="56" t="s">
        <v>96</v>
      </c>
      <c r="O392" s="56" t="s">
        <v>108</v>
      </c>
      <c r="P392" s="172" t="s">
        <v>96</v>
      </c>
      <c r="Q392" s="173"/>
      <c r="R392" s="56" t="s">
        <v>108</v>
      </c>
      <c r="S392" s="56"/>
      <c r="T392" s="56"/>
      <c r="U392" s="56" t="s">
        <v>108</v>
      </c>
      <c r="V392" s="56" t="s">
        <v>108</v>
      </c>
      <c r="W392" s="61"/>
      <c r="X392" s="56" t="s">
        <v>14</v>
      </c>
      <c r="Y392" s="57">
        <v>43073</v>
      </c>
      <c r="Z392" s="63" t="s">
        <v>108</v>
      </c>
      <c r="AA392" s="60" t="s">
        <v>6506</v>
      </c>
      <c r="AB392" s="174" t="s">
        <v>242</v>
      </c>
      <c r="AC392" s="175"/>
      <c r="AD392" s="176"/>
      <c r="AE392" s="67" t="str">
        <f t="shared" si="1"/>
        <v>Mar</v>
      </c>
      <c r="AF392" s="68" t="str">
        <f t="shared" si="2"/>
        <v>Dec</v>
      </c>
      <c r="AG392" s="177">
        <f t="shared" si="3"/>
        <v>278</v>
      </c>
      <c r="AH392" s="178">
        <v>42825</v>
      </c>
      <c r="AI392" s="105">
        <f ca="1"/>
        <v>-1164</v>
      </c>
      <c r="AJ392" s="105" t="str">
        <v>2017</v>
      </c>
      <c r="AK392" s="178">
        <f t="shared" si="4"/>
        <v>42805</v>
      </c>
    </row>
    <row r="393" spans="1:37" ht="14.4">
      <c r="A393" s="179" t="s">
        <v>6508</v>
      </c>
      <c r="B393" s="56" t="s">
        <v>89</v>
      </c>
      <c r="C393" s="57">
        <v>42795</v>
      </c>
      <c r="D393" s="56" t="s">
        <v>90</v>
      </c>
      <c r="E393" s="169" t="s">
        <v>129</v>
      </c>
      <c r="F393" s="180" t="s">
        <v>214</v>
      </c>
      <c r="G393" s="168" t="s">
        <v>214</v>
      </c>
      <c r="H393" s="169" t="s">
        <v>3785</v>
      </c>
      <c r="I393" s="170">
        <f t="shared" si="0"/>
        <v>42825</v>
      </c>
      <c r="J393" s="56" t="s">
        <v>18</v>
      </c>
      <c r="K393" s="169" t="s">
        <v>18</v>
      </c>
      <c r="L393" s="171" t="s">
        <v>6509</v>
      </c>
      <c r="M393" s="56" t="s">
        <v>108</v>
      </c>
      <c r="N393" s="56" t="s">
        <v>395</v>
      </c>
      <c r="O393" s="56" t="s">
        <v>108</v>
      </c>
      <c r="P393" s="172" t="s">
        <v>96</v>
      </c>
      <c r="Q393" s="173"/>
      <c r="R393" s="56" t="s">
        <v>18</v>
      </c>
      <c r="S393" s="56"/>
      <c r="T393" s="56"/>
      <c r="U393" s="56" t="s">
        <v>108</v>
      </c>
      <c r="V393" s="56" t="s">
        <v>108</v>
      </c>
      <c r="W393" s="61"/>
      <c r="X393" s="56" t="s">
        <v>18</v>
      </c>
      <c r="Y393" s="57">
        <v>43073</v>
      </c>
      <c r="Z393" s="63" t="s">
        <v>108</v>
      </c>
      <c r="AA393" s="64" t="s">
        <v>6510</v>
      </c>
      <c r="AB393" s="174" t="s">
        <v>97</v>
      </c>
      <c r="AC393" s="175"/>
      <c r="AD393" s="176"/>
      <c r="AE393" s="67" t="str">
        <f t="shared" si="1"/>
        <v>Mar</v>
      </c>
      <c r="AF393" s="68" t="str">
        <f t="shared" si="2"/>
        <v>Dec</v>
      </c>
      <c r="AG393" s="177">
        <f t="shared" si="3"/>
        <v>278</v>
      </c>
      <c r="AH393" s="178">
        <v>42825</v>
      </c>
      <c r="AI393" s="105">
        <f ca="1"/>
        <v>-1164</v>
      </c>
      <c r="AJ393" s="105" t="str">
        <v>2017</v>
      </c>
      <c r="AK393" s="178">
        <f t="shared" si="4"/>
        <v>42805</v>
      </c>
    </row>
    <row r="394" spans="1:37" ht="14.4">
      <c r="A394" s="179" t="s">
        <v>6511</v>
      </c>
      <c r="B394" s="56" t="s">
        <v>89</v>
      </c>
      <c r="C394" s="57">
        <v>42795</v>
      </c>
      <c r="D394" s="56" t="s">
        <v>131</v>
      </c>
      <c r="E394" s="169" t="s">
        <v>30</v>
      </c>
      <c r="F394" s="180" t="s">
        <v>106</v>
      </c>
      <c r="G394" s="168" t="s">
        <v>107</v>
      </c>
      <c r="H394" s="169" t="s">
        <v>30</v>
      </c>
      <c r="I394" s="181">
        <f t="shared" si="0"/>
        <v>42825</v>
      </c>
      <c r="J394" s="61"/>
      <c r="K394" s="184"/>
      <c r="L394" s="171" t="s">
        <v>6512</v>
      </c>
      <c r="M394" s="56" t="s">
        <v>3153</v>
      </c>
      <c r="N394" s="61"/>
      <c r="O394" s="61"/>
      <c r="P394" s="172" t="s">
        <v>96</v>
      </c>
      <c r="Q394" s="182"/>
      <c r="R394" s="61"/>
      <c r="S394" s="61"/>
      <c r="T394" s="61"/>
      <c r="U394" s="66"/>
      <c r="V394" s="61"/>
      <c r="W394" s="61"/>
      <c r="X394" s="56" t="s">
        <v>14</v>
      </c>
      <c r="Y394" s="57">
        <v>43073</v>
      </c>
      <c r="Z394" s="63">
        <v>3</v>
      </c>
      <c r="AA394" s="64" t="s">
        <v>6513</v>
      </c>
      <c r="AB394" s="183"/>
      <c r="AC394" s="175"/>
      <c r="AD394" s="176"/>
      <c r="AE394" s="67" t="str">
        <f t="shared" si="1"/>
        <v>Mar</v>
      </c>
      <c r="AF394" s="68" t="str">
        <f t="shared" si="2"/>
        <v>Dec</v>
      </c>
      <c r="AG394" s="177">
        <f t="shared" si="3"/>
        <v>278</v>
      </c>
      <c r="AH394" s="178">
        <v>42825</v>
      </c>
      <c r="AI394" s="105">
        <f ca="1"/>
        <v>-1164</v>
      </c>
      <c r="AJ394" s="105" t="str">
        <v>2017</v>
      </c>
      <c r="AK394" s="178">
        <f t="shared" si="4"/>
        <v>42805</v>
      </c>
    </row>
    <row r="395" spans="1:37" ht="14.4">
      <c r="A395" s="179" t="s">
        <v>6514</v>
      </c>
      <c r="B395" s="56" t="s">
        <v>89</v>
      </c>
      <c r="C395" s="57">
        <v>42795</v>
      </c>
      <c r="D395" s="56" t="s">
        <v>131</v>
      </c>
      <c r="E395" s="169" t="s">
        <v>30</v>
      </c>
      <c r="F395" s="180" t="s">
        <v>106</v>
      </c>
      <c r="G395" s="168" t="s">
        <v>107</v>
      </c>
      <c r="H395" s="169" t="s">
        <v>30</v>
      </c>
      <c r="I395" s="181">
        <f t="shared" si="0"/>
        <v>42825</v>
      </c>
      <c r="J395" s="61"/>
      <c r="K395" s="184"/>
      <c r="L395" s="171" t="s">
        <v>6512</v>
      </c>
      <c r="M395" s="56" t="s">
        <v>6515</v>
      </c>
      <c r="N395" s="61"/>
      <c r="O395" s="61"/>
      <c r="P395" s="172" t="s">
        <v>96</v>
      </c>
      <c r="Q395" s="182"/>
      <c r="R395" s="61"/>
      <c r="S395" s="61"/>
      <c r="T395" s="61"/>
      <c r="U395" s="213"/>
      <c r="V395" s="61"/>
      <c r="W395" s="61"/>
      <c r="X395" s="56" t="s">
        <v>14</v>
      </c>
      <c r="Y395" s="57">
        <v>43073</v>
      </c>
      <c r="Z395" s="63">
        <v>3</v>
      </c>
      <c r="AA395" s="60" t="s">
        <v>6516</v>
      </c>
      <c r="AB395" s="183"/>
      <c r="AC395" s="175"/>
      <c r="AD395" s="176"/>
      <c r="AE395" s="67" t="str">
        <f t="shared" si="1"/>
        <v>Mar</v>
      </c>
      <c r="AF395" s="68" t="str">
        <f t="shared" si="2"/>
        <v>Dec</v>
      </c>
      <c r="AG395" s="177">
        <f t="shared" si="3"/>
        <v>278</v>
      </c>
      <c r="AH395" s="178">
        <v>42825</v>
      </c>
      <c r="AI395" s="105">
        <f ca="1"/>
        <v>-1164</v>
      </c>
      <c r="AJ395" s="105" t="str">
        <v>2017</v>
      </c>
      <c r="AK395" s="178">
        <f t="shared" si="4"/>
        <v>42805</v>
      </c>
    </row>
    <row r="396" spans="1:37" ht="14.4">
      <c r="A396" s="179" t="s">
        <v>6517</v>
      </c>
      <c r="B396" s="56" t="s">
        <v>89</v>
      </c>
      <c r="C396" s="57">
        <v>42795</v>
      </c>
      <c r="D396" s="56" t="s">
        <v>131</v>
      </c>
      <c r="E396" s="169" t="s">
        <v>30</v>
      </c>
      <c r="F396" s="180" t="s">
        <v>106</v>
      </c>
      <c r="G396" s="168" t="s">
        <v>107</v>
      </c>
      <c r="H396" s="169" t="s">
        <v>30</v>
      </c>
      <c r="I396" s="181">
        <f t="shared" si="0"/>
        <v>42825</v>
      </c>
      <c r="J396" s="61"/>
      <c r="K396" s="184"/>
      <c r="L396" s="171" t="s">
        <v>6512</v>
      </c>
      <c r="M396" s="56" t="s">
        <v>6518</v>
      </c>
      <c r="N396" s="61"/>
      <c r="O396" s="61"/>
      <c r="P396" s="172" t="s">
        <v>96</v>
      </c>
      <c r="Q396" s="182"/>
      <c r="R396" s="61"/>
      <c r="S396" s="61"/>
      <c r="T396" s="61"/>
      <c r="U396" s="66"/>
      <c r="V396" s="61"/>
      <c r="W396" s="61"/>
      <c r="X396" s="56" t="s">
        <v>14</v>
      </c>
      <c r="Y396" s="57">
        <v>43073</v>
      </c>
      <c r="Z396" s="63">
        <v>3</v>
      </c>
      <c r="AA396" s="60" t="s">
        <v>6519</v>
      </c>
      <c r="AB396" s="183"/>
      <c r="AC396" s="175"/>
      <c r="AD396" s="176"/>
      <c r="AE396" s="67" t="str">
        <f t="shared" si="1"/>
        <v>Mar</v>
      </c>
      <c r="AF396" s="68" t="str">
        <f t="shared" si="2"/>
        <v>Dec</v>
      </c>
      <c r="AG396" s="177">
        <f t="shared" si="3"/>
        <v>278</v>
      </c>
      <c r="AH396" s="178">
        <v>42825</v>
      </c>
      <c r="AI396" s="105">
        <f ca="1"/>
        <v>-1164</v>
      </c>
      <c r="AJ396" s="105" t="str">
        <v>2017</v>
      </c>
      <c r="AK396" s="178">
        <f t="shared" si="4"/>
        <v>42805</v>
      </c>
    </row>
    <row r="397" spans="1:37" ht="14.4">
      <c r="A397" s="179" t="s">
        <v>6520</v>
      </c>
      <c r="B397" s="56" t="s">
        <v>89</v>
      </c>
      <c r="C397" s="57">
        <v>42794</v>
      </c>
      <c r="D397" s="56" t="s">
        <v>131</v>
      </c>
      <c r="E397" s="169" t="s">
        <v>30</v>
      </c>
      <c r="F397" s="180" t="s">
        <v>106</v>
      </c>
      <c r="G397" s="168" t="s">
        <v>107</v>
      </c>
      <c r="H397" s="169" t="s">
        <v>30</v>
      </c>
      <c r="I397" s="181">
        <f t="shared" si="0"/>
        <v>42824</v>
      </c>
      <c r="J397" s="61"/>
      <c r="K397" s="184"/>
      <c r="L397" s="171" t="s">
        <v>6521</v>
      </c>
      <c r="M397" s="56" t="s">
        <v>6522</v>
      </c>
      <c r="N397" s="56" t="s">
        <v>132</v>
      </c>
      <c r="O397" s="56" t="s">
        <v>6523</v>
      </c>
      <c r="P397" s="172" t="s">
        <v>17</v>
      </c>
      <c r="Q397" s="182"/>
      <c r="R397" s="61"/>
      <c r="S397" s="61"/>
      <c r="T397" s="61"/>
      <c r="U397" s="66"/>
      <c r="V397" s="61"/>
      <c r="W397" s="61"/>
      <c r="X397" s="56" t="s">
        <v>18</v>
      </c>
      <c r="Y397" s="57">
        <v>43073</v>
      </c>
      <c r="Z397" s="75"/>
      <c r="AA397" s="95"/>
      <c r="AB397" s="183"/>
      <c r="AC397" s="175"/>
      <c r="AD397" s="176"/>
      <c r="AE397" s="67" t="str">
        <f t="shared" si="1"/>
        <v>Feb</v>
      </c>
      <c r="AF397" s="68" t="str">
        <f t="shared" si="2"/>
        <v>Dec</v>
      </c>
      <c r="AG397" s="177">
        <f t="shared" si="3"/>
        <v>279</v>
      </c>
      <c r="AH397" s="178">
        <v>42824</v>
      </c>
      <c r="AI397" s="105">
        <f ca="1"/>
        <v>-1165</v>
      </c>
      <c r="AJ397" s="105" t="str">
        <v>2017</v>
      </c>
      <c r="AK397" s="178">
        <f t="shared" si="4"/>
        <v>42804</v>
      </c>
    </row>
    <row r="398" spans="1:37" ht="14.4">
      <c r="A398" s="179" t="s">
        <v>6524</v>
      </c>
      <c r="B398" s="56" t="s">
        <v>89</v>
      </c>
      <c r="C398" s="57">
        <v>42794</v>
      </c>
      <c r="D398" s="56" t="s">
        <v>90</v>
      </c>
      <c r="E398" s="169" t="s">
        <v>30</v>
      </c>
      <c r="F398" s="180" t="s">
        <v>106</v>
      </c>
      <c r="G398" s="168" t="s">
        <v>107</v>
      </c>
      <c r="H398" s="169" t="s">
        <v>30</v>
      </c>
      <c r="I398" s="181">
        <f t="shared" si="0"/>
        <v>42824</v>
      </c>
      <c r="J398" s="61"/>
      <c r="K398" s="184"/>
      <c r="L398" s="171" t="s">
        <v>6525</v>
      </c>
      <c r="M398" s="56" t="s">
        <v>6526</v>
      </c>
      <c r="N398" s="61"/>
      <c r="O398" s="61"/>
      <c r="P398" s="185"/>
      <c r="Q398" s="182"/>
      <c r="R398" s="61"/>
      <c r="S398" s="61"/>
      <c r="T398" s="61"/>
      <c r="U398" s="66"/>
      <c r="V398" s="61"/>
      <c r="W398" s="61"/>
      <c r="X398" s="56" t="s">
        <v>14</v>
      </c>
      <c r="Y398" s="57">
        <v>43073</v>
      </c>
      <c r="Z398" s="63">
        <v>3</v>
      </c>
      <c r="AA398" s="64" t="s">
        <v>5050</v>
      </c>
      <c r="AB398" s="183"/>
      <c r="AC398" s="175"/>
      <c r="AD398" s="176"/>
      <c r="AE398" s="67" t="str">
        <f t="shared" si="1"/>
        <v>Feb</v>
      </c>
      <c r="AF398" s="68" t="str">
        <f t="shared" si="2"/>
        <v>Dec</v>
      </c>
      <c r="AG398" s="177">
        <f t="shared" si="3"/>
        <v>279</v>
      </c>
      <c r="AH398" s="178">
        <v>42824</v>
      </c>
      <c r="AI398" s="105">
        <f ca="1"/>
        <v>-1165</v>
      </c>
      <c r="AJ398" s="105" t="str">
        <v>2017</v>
      </c>
      <c r="AK398" s="178">
        <f t="shared" si="4"/>
        <v>42804</v>
      </c>
    </row>
    <row r="399" spans="1:37" ht="14.4">
      <c r="A399" s="179" t="s">
        <v>6527</v>
      </c>
      <c r="B399" s="56" t="s">
        <v>89</v>
      </c>
      <c r="C399" s="57">
        <v>42796</v>
      </c>
      <c r="D399" s="56" t="s">
        <v>90</v>
      </c>
      <c r="E399" s="169" t="s">
        <v>91</v>
      </c>
      <c r="F399" s="180" t="s">
        <v>214</v>
      </c>
      <c r="G399" s="168" t="s">
        <v>3693</v>
      </c>
      <c r="H399" s="169" t="s">
        <v>3694</v>
      </c>
      <c r="I399" s="181">
        <f t="shared" si="0"/>
        <v>42826</v>
      </c>
      <c r="J399" s="56" t="s">
        <v>18</v>
      </c>
      <c r="K399" s="169" t="s">
        <v>14</v>
      </c>
      <c r="L399" s="171" t="s">
        <v>6528</v>
      </c>
      <c r="M399" s="56" t="s">
        <v>6529</v>
      </c>
      <c r="N399" s="56" t="s">
        <v>114</v>
      </c>
      <c r="O399" s="56" t="s">
        <v>6530</v>
      </c>
      <c r="P399" s="172" t="s">
        <v>96</v>
      </c>
      <c r="Q399" s="182"/>
      <c r="R399" s="61"/>
      <c r="S399" s="61"/>
      <c r="T399" s="61"/>
      <c r="U399" s="66"/>
      <c r="V399" s="61"/>
      <c r="W399" s="61"/>
      <c r="X399" s="56" t="s">
        <v>18</v>
      </c>
      <c r="Y399" s="57">
        <v>43073</v>
      </c>
      <c r="Z399" s="75"/>
      <c r="AA399" s="200" t="s">
        <v>6531</v>
      </c>
      <c r="AB399" s="174" t="s">
        <v>3709</v>
      </c>
      <c r="AC399" s="175"/>
      <c r="AD399" s="176"/>
      <c r="AE399" s="67" t="str">
        <f t="shared" si="1"/>
        <v>Mar</v>
      </c>
      <c r="AF399" s="68" t="str">
        <f t="shared" si="2"/>
        <v>Dec</v>
      </c>
      <c r="AG399" s="177">
        <f t="shared" si="3"/>
        <v>277</v>
      </c>
      <c r="AH399" s="178">
        <v>42826</v>
      </c>
      <c r="AI399" s="105">
        <f ca="1"/>
        <v>-1163</v>
      </c>
      <c r="AJ399" s="105" t="str">
        <v>2017</v>
      </c>
      <c r="AK399" s="178">
        <f t="shared" si="4"/>
        <v>42806</v>
      </c>
    </row>
    <row r="400" spans="1:37" ht="14.4">
      <c r="A400" s="179" t="s">
        <v>6532</v>
      </c>
      <c r="B400" s="56" t="s">
        <v>89</v>
      </c>
      <c r="C400" s="57">
        <v>42796</v>
      </c>
      <c r="D400" s="56" t="s">
        <v>90</v>
      </c>
      <c r="E400" s="169" t="s">
        <v>91</v>
      </c>
      <c r="F400" s="180" t="s">
        <v>214</v>
      </c>
      <c r="G400" s="168" t="s">
        <v>3693</v>
      </c>
      <c r="H400" s="169" t="s">
        <v>3694</v>
      </c>
      <c r="I400" s="181">
        <f t="shared" si="0"/>
        <v>42826</v>
      </c>
      <c r="J400" s="56" t="s">
        <v>18</v>
      </c>
      <c r="K400" s="169" t="s">
        <v>18</v>
      </c>
      <c r="L400" s="171" t="s">
        <v>3846</v>
      </c>
      <c r="M400" s="56" t="s">
        <v>6533</v>
      </c>
      <c r="N400" s="56" t="s">
        <v>355</v>
      </c>
      <c r="O400" s="56" t="s">
        <v>6534</v>
      </c>
      <c r="P400" s="172" t="s">
        <v>96</v>
      </c>
      <c r="Q400" s="182"/>
      <c r="R400" s="61"/>
      <c r="S400" s="61"/>
      <c r="T400" s="61"/>
      <c r="U400" s="66"/>
      <c r="V400" s="61"/>
      <c r="W400" s="61"/>
      <c r="X400" s="56" t="s">
        <v>18</v>
      </c>
      <c r="Y400" s="57">
        <v>43073</v>
      </c>
      <c r="Z400" s="75"/>
      <c r="AA400" s="64" t="s">
        <v>6535</v>
      </c>
      <c r="AB400" s="174" t="s">
        <v>3709</v>
      </c>
      <c r="AC400" s="175"/>
      <c r="AD400" s="176"/>
      <c r="AE400" s="67" t="str">
        <f t="shared" si="1"/>
        <v>Mar</v>
      </c>
      <c r="AF400" s="68" t="str">
        <f t="shared" si="2"/>
        <v>Dec</v>
      </c>
      <c r="AG400" s="177">
        <f t="shared" si="3"/>
        <v>277</v>
      </c>
      <c r="AH400" s="178">
        <v>42826</v>
      </c>
      <c r="AI400" s="105">
        <f ca="1"/>
        <v>-1163</v>
      </c>
      <c r="AJ400" s="105" t="str">
        <v>2017</v>
      </c>
      <c r="AK400" s="178">
        <f t="shared" si="4"/>
        <v>42806</v>
      </c>
    </row>
    <row r="401" spans="1:37" ht="14.4">
      <c r="A401" s="179" t="s">
        <v>6536</v>
      </c>
      <c r="B401" s="56" t="s">
        <v>89</v>
      </c>
      <c r="C401" s="57">
        <v>42796</v>
      </c>
      <c r="D401" s="56" t="s">
        <v>90</v>
      </c>
      <c r="E401" s="169" t="s">
        <v>12</v>
      </c>
      <c r="F401" s="180" t="s">
        <v>106</v>
      </c>
      <c r="G401" s="168" t="s">
        <v>177</v>
      </c>
      <c r="H401" s="169" t="s">
        <v>32</v>
      </c>
      <c r="I401" s="181">
        <f t="shared" si="0"/>
        <v>42826</v>
      </c>
      <c r="J401" s="61"/>
      <c r="K401" s="184"/>
      <c r="L401" s="171" t="s">
        <v>6583</v>
      </c>
      <c r="M401" s="61"/>
      <c r="N401" s="61"/>
      <c r="O401" s="61"/>
      <c r="P401" s="172" t="s">
        <v>96</v>
      </c>
      <c r="Q401" s="182"/>
      <c r="R401" s="61"/>
      <c r="S401" s="61"/>
      <c r="T401" s="61"/>
      <c r="U401" s="66"/>
      <c r="V401" s="61"/>
      <c r="W401" s="61"/>
      <c r="X401" s="66"/>
      <c r="Y401" s="57">
        <v>43073</v>
      </c>
      <c r="Z401" s="75"/>
      <c r="AA401" s="64" t="s">
        <v>6584</v>
      </c>
      <c r="AB401" s="183"/>
      <c r="AC401" s="175"/>
      <c r="AD401" s="176"/>
      <c r="AE401" s="67" t="str">
        <f t="shared" si="1"/>
        <v>Mar</v>
      </c>
      <c r="AF401" s="68" t="str">
        <f t="shared" si="2"/>
        <v>Dec</v>
      </c>
      <c r="AG401" s="177">
        <f t="shared" si="3"/>
        <v>277</v>
      </c>
      <c r="AH401" s="178">
        <v>42826</v>
      </c>
      <c r="AI401" s="105">
        <f ca="1"/>
        <v>-1163</v>
      </c>
      <c r="AJ401" s="105" t="str">
        <v>2017</v>
      </c>
      <c r="AK401" s="178">
        <f t="shared" si="4"/>
        <v>42806</v>
      </c>
    </row>
    <row r="402" spans="1:37" ht="14.4">
      <c r="A402" s="179" t="s">
        <v>6585</v>
      </c>
      <c r="B402" s="56" t="s">
        <v>89</v>
      </c>
      <c r="C402" s="57">
        <v>42788</v>
      </c>
      <c r="D402" s="56" t="s">
        <v>90</v>
      </c>
      <c r="E402" s="169" t="s">
        <v>327</v>
      </c>
      <c r="F402" s="180" t="s">
        <v>214</v>
      </c>
      <c r="G402" s="168" t="s">
        <v>4797</v>
      </c>
      <c r="H402" s="169" t="s">
        <v>5062</v>
      </c>
      <c r="I402" s="181">
        <f t="shared" si="0"/>
        <v>42818</v>
      </c>
      <c r="J402" s="56" t="s">
        <v>18</v>
      </c>
      <c r="K402" s="169" t="s">
        <v>14</v>
      </c>
      <c r="L402" s="171" t="s">
        <v>6586</v>
      </c>
      <c r="M402" s="56" t="s">
        <v>6587</v>
      </c>
      <c r="N402" s="56" t="s">
        <v>271</v>
      </c>
      <c r="O402" s="56">
        <v>2116067</v>
      </c>
      <c r="P402" s="172" t="s">
        <v>96</v>
      </c>
      <c r="Q402" s="182"/>
      <c r="R402" s="61"/>
      <c r="S402" s="61"/>
      <c r="T402" s="61"/>
      <c r="U402" s="66"/>
      <c r="V402" s="61"/>
      <c r="W402" s="56" t="s">
        <v>200</v>
      </c>
      <c r="X402" s="56" t="s">
        <v>14</v>
      </c>
      <c r="Y402" s="57">
        <v>43073</v>
      </c>
      <c r="Z402" s="75"/>
      <c r="AA402" s="64" t="s">
        <v>6588</v>
      </c>
      <c r="AB402" s="183"/>
      <c r="AC402" s="175"/>
      <c r="AD402" s="175"/>
      <c r="AE402" s="67" t="str">
        <f t="shared" si="1"/>
        <v>Feb</v>
      </c>
      <c r="AF402" s="68" t="str">
        <f t="shared" si="2"/>
        <v>Dec</v>
      </c>
      <c r="AG402" s="177">
        <f t="shared" si="3"/>
        <v>285</v>
      </c>
      <c r="AH402" s="178">
        <v>42818</v>
      </c>
      <c r="AI402" s="105">
        <f ca="1"/>
        <v>-1171</v>
      </c>
      <c r="AJ402" s="105" t="str">
        <v>2017</v>
      </c>
      <c r="AK402" s="178">
        <f t="shared" si="4"/>
        <v>42798</v>
      </c>
    </row>
    <row r="403" spans="1:37" ht="14.4">
      <c r="A403" s="179" t="s">
        <v>6589</v>
      </c>
      <c r="B403" s="56" t="s">
        <v>89</v>
      </c>
      <c r="C403" s="57">
        <v>42797</v>
      </c>
      <c r="D403" s="56" t="s">
        <v>1027</v>
      </c>
      <c r="E403" s="169" t="s">
        <v>30</v>
      </c>
      <c r="F403" s="180" t="s">
        <v>106</v>
      </c>
      <c r="G403" s="168" t="s">
        <v>107</v>
      </c>
      <c r="H403" s="169" t="s">
        <v>129</v>
      </c>
      <c r="I403" s="181">
        <f t="shared" si="0"/>
        <v>42827</v>
      </c>
      <c r="J403" s="61"/>
      <c r="K403" s="184"/>
      <c r="L403" s="171" t="s">
        <v>6590</v>
      </c>
      <c r="M403" s="56" t="s">
        <v>6591</v>
      </c>
      <c r="N403" s="56" t="s">
        <v>37</v>
      </c>
      <c r="O403" s="56" t="s">
        <v>6592</v>
      </c>
      <c r="P403" s="172" t="s">
        <v>17</v>
      </c>
      <c r="Q403" s="182"/>
      <c r="R403" s="61"/>
      <c r="S403" s="61"/>
      <c r="T403" s="61"/>
      <c r="U403" s="66"/>
      <c r="V403" s="61"/>
      <c r="W403" s="61"/>
      <c r="X403" s="56" t="s">
        <v>18</v>
      </c>
      <c r="Y403" s="57">
        <v>43073</v>
      </c>
      <c r="Z403" s="75"/>
      <c r="AA403" s="95"/>
      <c r="AB403" s="183"/>
      <c r="AC403" s="175"/>
      <c r="AD403" s="176"/>
      <c r="AE403" s="67" t="str">
        <f t="shared" si="1"/>
        <v>Mar</v>
      </c>
      <c r="AF403" s="68" t="str">
        <f t="shared" si="2"/>
        <v>Dec</v>
      </c>
      <c r="AG403" s="177">
        <f t="shared" si="3"/>
        <v>276</v>
      </c>
      <c r="AH403" s="178">
        <v>42827</v>
      </c>
      <c r="AI403" s="105">
        <f ca="1"/>
        <v>-1162</v>
      </c>
      <c r="AJ403" s="105" t="str">
        <v>2017</v>
      </c>
      <c r="AK403" s="178">
        <f t="shared" si="4"/>
        <v>42807</v>
      </c>
    </row>
    <row r="404" spans="1:37" ht="14.4">
      <c r="A404" s="179" t="s">
        <v>6593</v>
      </c>
      <c r="B404" s="56" t="s">
        <v>89</v>
      </c>
      <c r="C404" s="57">
        <v>42797</v>
      </c>
      <c r="D404" s="56" t="s">
        <v>1027</v>
      </c>
      <c r="E404" s="169" t="s">
        <v>30</v>
      </c>
      <c r="F404" s="180" t="s">
        <v>106</v>
      </c>
      <c r="G404" s="168" t="s">
        <v>107</v>
      </c>
      <c r="H404" s="169" t="s">
        <v>129</v>
      </c>
      <c r="I404" s="181">
        <f t="shared" si="0"/>
        <v>42827</v>
      </c>
      <c r="J404" s="61"/>
      <c r="K404" s="184"/>
      <c r="L404" s="171" t="s">
        <v>6594</v>
      </c>
      <c r="M404" s="56" t="s">
        <v>6594</v>
      </c>
      <c r="N404" s="56" t="s">
        <v>95</v>
      </c>
      <c r="O404" s="56" t="s">
        <v>6595</v>
      </c>
      <c r="P404" s="172" t="s">
        <v>17</v>
      </c>
      <c r="Q404" s="182"/>
      <c r="R404" s="61"/>
      <c r="S404" s="61"/>
      <c r="T404" s="61"/>
      <c r="U404" s="66"/>
      <c r="V404" s="61"/>
      <c r="W404" s="61"/>
      <c r="X404" s="56" t="s">
        <v>18</v>
      </c>
      <c r="Y404" s="57">
        <v>43073</v>
      </c>
      <c r="Z404" s="75"/>
      <c r="AA404" s="95"/>
      <c r="AB404" s="183"/>
      <c r="AC404" s="175"/>
      <c r="AD404" s="176"/>
      <c r="AE404" s="67" t="str">
        <f t="shared" si="1"/>
        <v>Mar</v>
      </c>
      <c r="AF404" s="68" t="str">
        <f t="shared" si="2"/>
        <v>Dec</v>
      </c>
      <c r="AG404" s="177">
        <f t="shared" si="3"/>
        <v>276</v>
      </c>
      <c r="AH404" s="178">
        <v>42827</v>
      </c>
      <c r="AI404" s="105">
        <f ca="1"/>
        <v>-1162</v>
      </c>
      <c r="AJ404" s="105" t="str">
        <v>2017</v>
      </c>
      <c r="AK404" s="178">
        <f t="shared" si="4"/>
        <v>42807</v>
      </c>
    </row>
    <row r="405" spans="1:37" ht="14.4">
      <c r="A405" s="179" t="s">
        <v>6596</v>
      </c>
      <c r="B405" s="56" t="s">
        <v>89</v>
      </c>
      <c r="C405" s="57">
        <v>42797</v>
      </c>
      <c r="D405" s="56" t="s">
        <v>1027</v>
      </c>
      <c r="E405" s="169" t="s">
        <v>30</v>
      </c>
      <c r="F405" s="180" t="s">
        <v>106</v>
      </c>
      <c r="G405" s="168" t="s">
        <v>107</v>
      </c>
      <c r="H405" s="169" t="s">
        <v>129</v>
      </c>
      <c r="I405" s="181">
        <f t="shared" si="0"/>
        <v>42827</v>
      </c>
      <c r="J405" s="61"/>
      <c r="K405" s="184"/>
      <c r="L405" s="171" t="s">
        <v>6597</v>
      </c>
      <c r="M405" s="56" t="s">
        <v>6597</v>
      </c>
      <c r="N405" s="56" t="s">
        <v>22</v>
      </c>
      <c r="O405" s="56" t="s">
        <v>6598</v>
      </c>
      <c r="P405" s="172" t="s">
        <v>17</v>
      </c>
      <c r="Q405" s="182"/>
      <c r="R405" s="61"/>
      <c r="S405" s="61"/>
      <c r="T405" s="61"/>
      <c r="U405" s="66"/>
      <c r="V405" s="61"/>
      <c r="W405" s="61"/>
      <c r="X405" s="56" t="s">
        <v>18</v>
      </c>
      <c r="Y405" s="57">
        <v>43073</v>
      </c>
      <c r="Z405" s="75"/>
      <c r="AA405" s="95"/>
      <c r="AB405" s="183"/>
      <c r="AC405" s="175"/>
      <c r="AD405" s="176"/>
      <c r="AE405" s="67" t="str">
        <f t="shared" si="1"/>
        <v>Mar</v>
      </c>
      <c r="AF405" s="68" t="str">
        <f t="shared" si="2"/>
        <v>Dec</v>
      </c>
      <c r="AG405" s="177">
        <f t="shared" si="3"/>
        <v>276</v>
      </c>
      <c r="AH405" s="178">
        <v>42827</v>
      </c>
      <c r="AI405" s="105">
        <f ca="1"/>
        <v>-1162</v>
      </c>
      <c r="AJ405" s="105" t="str">
        <v>2017</v>
      </c>
      <c r="AK405" s="178">
        <f t="shared" si="4"/>
        <v>42807</v>
      </c>
    </row>
    <row r="406" spans="1:37" ht="14.4">
      <c r="A406" s="179" t="s">
        <v>6599</v>
      </c>
      <c r="B406" s="56" t="s">
        <v>89</v>
      </c>
      <c r="C406" s="57">
        <v>42797</v>
      </c>
      <c r="D406" s="56" t="s">
        <v>90</v>
      </c>
      <c r="E406" s="169" t="s">
        <v>3794</v>
      </c>
      <c r="F406" s="180" t="s">
        <v>214</v>
      </c>
      <c r="G406" s="168" t="s">
        <v>6600</v>
      </c>
      <c r="H406" s="169" t="s">
        <v>5987</v>
      </c>
      <c r="I406" s="170">
        <f t="shared" si="0"/>
        <v>42827</v>
      </c>
      <c r="J406" s="56" t="s">
        <v>18</v>
      </c>
      <c r="K406" s="169" t="s">
        <v>14</v>
      </c>
      <c r="L406" s="171" t="s">
        <v>6601</v>
      </c>
      <c r="M406" s="56" t="s">
        <v>108</v>
      </c>
      <c r="N406" s="56" t="s">
        <v>395</v>
      </c>
      <c r="O406" s="56" t="s">
        <v>108</v>
      </c>
      <c r="P406" s="172" t="s">
        <v>96</v>
      </c>
      <c r="Q406" s="173"/>
      <c r="R406" s="56" t="s">
        <v>14</v>
      </c>
      <c r="S406" s="56" t="s">
        <v>18</v>
      </c>
      <c r="T406" s="56"/>
      <c r="U406" s="56" t="s">
        <v>108</v>
      </c>
      <c r="V406" s="56" t="s">
        <v>108</v>
      </c>
      <c r="W406" s="61"/>
      <c r="X406" s="56" t="s">
        <v>14</v>
      </c>
      <c r="Y406" s="57">
        <v>43073</v>
      </c>
      <c r="Z406" s="63" t="s">
        <v>108</v>
      </c>
      <c r="AA406" s="64" t="s">
        <v>6602</v>
      </c>
      <c r="AB406" s="174" t="s">
        <v>294</v>
      </c>
      <c r="AC406" s="175"/>
      <c r="AD406" s="176"/>
      <c r="AE406" s="67" t="str">
        <f t="shared" si="1"/>
        <v>Mar</v>
      </c>
      <c r="AF406" s="68" t="str">
        <f t="shared" si="2"/>
        <v>Dec</v>
      </c>
      <c r="AG406" s="177">
        <f t="shared" si="3"/>
        <v>276</v>
      </c>
      <c r="AH406" s="178">
        <v>42827</v>
      </c>
      <c r="AI406" s="105">
        <f ca="1"/>
        <v>-1162</v>
      </c>
      <c r="AJ406" s="105" t="str">
        <v>2017</v>
      </c>
      <c r="AK406" s="178">
        <f t="shared" si="4"/>
        <v>42807</v>
      </c>
    </row>
    <row r="407" spans="1:37" ht="14.4">
      <c r="A407" s="179" t="s">
        <v>6603</v>
      </c>
      <c r="B407" s="56" t="s">
        <v>89</v>
      </c>
      <c r="C407" s="57">
        <v>42797</v>
      </c>
      <c r="D407" s="56" t="s">
        <v>90</v>
      </c>
      <c r="E407" s="169" t="s">
        <v>3794</v>
      </c>
      <c r="F407" s="180" t="s">
        <v>214</v>
      </c>
      <c r="G407" s="168" t="s">
        <v>214</v>
      </c>
      <c r="H407" s="169" t="s">
        <v>3785</v>
      </c>
      <c r="I407" s="170">
        <f t="shared" si="0"/>
        <v>42827</v>
      </c>
      <c r="J407" s="61"/>
      <c r="K407" s="184"/>
      <c r="L407" s="171" t="s">
        <v>6509</v>
      </c>
      <c r="M407" s="56" t="s">
        <v>108</v>
      </c>
      <c r="N407" s="56" t="s">
        <v>395</v>
      </c>
      <c r="O407" s="56" t="s">
        <v>108</v>
      </c>
      <c r="P407" s="172" t="s">
        <v>96</v>
      </c>
      <c r="Q407" s="173"/>
      <c r="R407" s="56" t="s">
        <v>18</v>
      </c>
      <c r="S407" s="56"/>
      <c r="T407" s="56"/>
      <c r="U407" s="56" t="s">
        <v>108</v>
      </c>
      <c r="V407" s="56" t="s">
        <v>108</v>
      </c>
      <c r="W407" s="61"/>
      <c r="X407" s="56" t="s">
        <v>18</v>
      </c>
      <c r="Y407" s="57">
        <v>43073</v>
      </c>
      <c r="Z407" s="63" t="s">
        <v>108</v>
      </c>
      <c r="AA407" s="64" t="s">
        <v>6604</v>
      </c>
      <c r="AB407" s="174" t="s">
        <v>97</v>
      </c>
      <c r="AC407" s="175"/>
      <c r="AD407" s="176"/>
      <c r="AE407" s="67" t="str">
        <f t="shared" si="1"/>
        <v>Mar</v>
      </c>
      <c r="AF407" s="68" t="str">
        <f t="shared" si="2"/>
        <v>Dec</v>
      </c>
      <c r="AG407" s="177">
        <f t="shared" si="3"/>
        <v>276</v>
      </c>
      <c r="AH407" s="178">
        <v>42827</v>
      </c>
      <c r="AI407" s="105">
        <f ca="1"/>
        <v>-1162</v>
      </c>
      <c r="AJ407" s="105" t="str">
        <v>2017</v>
      </c>
      <c r="AK407" s="178">
        <f t="shared" si="4"/>
        <v>42807</v>
      </c>
    </row>
    <row r="408" spans="1:37" ht="14.4">
      <c r="A408" s="179" t="s">
        <v>6605</v>
      </c>
      <c r="B408" s="56" t="s">
        <v>89</v>
      </c>
      <c r="C408" s="57">
        <v>42797</v>
      </c>
      <c r="D408" s="56" t="s">
        <v>90</v>
      </c>
      <c r="E408" s="169" t="s">
        <v>3794</v>
      </c>
      <c r="F408" s="180" t="s">
        <v>214</v>
      </c>
      <c r="G408" s="168" t="s">
        <v>4611</v>
      </c>
      <c r="H408" s="169" t="s">
        <v>6606</v>
      </c>
      <c r="I408" s="170">
        <f t="shared" si="0"/>
        <v>42827</v>
      </c>
      <c r="J408" s="56" t="s">
        <v>18</v>
      </c>
      <c r="K408" s="169" t="s">
        <v>14</v>
      </c>
      <c r="L408" s="171" t="s">
        <v>6607</v>
      </c>
      <c r="M408" s="56" t="s">
        <v>108</v>
      </c>
      <c r="N408" s="56" t="s">
        <v>395</v>
      </c>
      <c r="O408" s="56" t="s">
        <v>108</v>
      </c>
      <c r="P408" s="172" t="s">
        <v>96</v>
      </c>
      <c r="Q408" s="173"/>
      <c r="R408" s="56" t="s">
        <v>108</v>
      </c>
      <c r="S408" s="56"/>
      <c r="T408" s="56"/>
      <c r="U408" s="56" t="s">
        <v>108</v>
      </c>
      <c r="V408" s="56" t="s">
        <v>108</v>
      </c>
      <c r="W408" s="61"/>
      <c r="X408" s="56" t="s">
        <v>14</v>
      </c>
      <c r="Y408" s="57">
        <v>43073</v>
      </c>
      <c r="Z408" s="63" t="s">
        <v>108</v>
      </c>
      <c r="AA408" s="64" t="s">
        <v>6608</v>
      </c>
      <c r="AB408" s="174" t="s">
        <v>224</v>
      </c>
      <c r="AC408" s="175"/>
      <c r="AD408" s="176"/>
      <c r="AE408" s="67" t="str">
        <f t="shared" si="1"/>
        <v>Mar</v>
      </c>
      <c r="AF408" s="68" t="str">
        <f t="shared" si="2"/>
        <v>Dec</v>
      </c>
      <c r="AG408" s="177">
        <f t="shared" si="3"/>
        <v>276</v>
      </c>
      <c r="AH408" s="178">
        <v>42827</v>
      </c>
      <c r="AI408" s="105">
        <f ca="1"/>
        <v>-1162</v>
      </c>
      <c r="AJ408" s="105" t="str">
        <v>2017</v>
      </c>
      <c r="AK408" s="178">
        <f t="shared" si="4"/>
        <v>42807</v>
      </c>
    </row>
    <row r="409" spans="1:37" ht="14.4">
      <c r="A409" s="179" t="s">
        <v>6609</v>
      </c>
      <c r="B409" s="56" t="s">
        <v>89</v>
      </c>
      <c r="C409" s="57">
        <v>42797</v>
      </c>
      <c r="D409" s="56" t="s">
        <v>131</v>
      </c>
      <c r="E409" s="169" t="s">
        <v>112</v>
      </c>
      <c r="F409" s="180" t="s">
        <v>106</v>
      </c>
      <c r="G409" s="168" t="s">
        <v>113</v>
      </c>
      <c r="H409" s="169" t="s">
        <v>112</v>
      </c>
      <c r="I409" s="181">
        <f t="shared" si="0"/>
        <v>42827</v>
      </c>
      <c r="J409" s="56" t="s">
        <v>18</v>
      </c>
      <c r="K409" s="169" t="s">
        <v>14</v>
      </c>
      <c r="L409" s="171" t="s">
        <v>6610</v>
      </c>
      <c r="M409" s="56" t="s">
        <v>6611</v>
      </c>
      <c r="N409" s="56" t="s">
        <v>249</v>
      </c>
      <c r="O409" s="56" t="s">
        <v>692</v>
      </c>
      <c r="P409" s="172" t="s">
        <v>116</v>
      </c>
      <c r="Q409" s="173">
        <v>42801</v>
      </c>
      <c r="R409" s="61"/>
      <c r="S409" s="61"/>
      <c r="T409" s="61"/>
      <c r="U409" s="66"/>
      <c r="V409" s="61"/>
      <c r="W409" s="61"/>
      <c r="X409" s="66"/>
      <c r="Y409" s="57">
        <v>43073</v>
      </c>
      <c r="Z409" s="75"/>
      <c r="AA409" s="95"/>
      <c r="AB409" s="183"/>
      <c r="AC409" s="175"/>
      <c r="AD409" s="176"/>
      <c r="AE409" s="67" t="str">
        <f t="shared" si="1"/>
        <v>Mar</v>
      </c>
      <c r="AF409" s="68" t="str">
        <f t="shared" si="2"/>
        <v>Dec</v>
      </c>
      <c r="AG409" s="177">
        <f t="shared" si="3"/>
        <v>276</v>
      </c>
      <c r="AH409" s="178">
        <v>42827</v>
      </c>
      <c r="AI409" s="105">
        <f ca="1"/>
        <v>-1162</v>
      </c>
      <c r="AJ409" s="105" t="str">
        <v>2017</v>
      </c>
      <c r="AK409" s="178">
        <f t="shared" si="4"/>
        <v>42807</v>
      </c>
    </row>
    <row r="410" spans="1:37" ht="14.4">
      <c r="A410" s="179" t="s">
        <v>6612</v>
      </c>
      <c r="B410" s="56" t="s">
        <v>89</v>
      </c>
      <c r="C410" s="57">
        <v>42797</v>
      </c>
      <c r="D410" s="56" t="s">
        <v>1027</v>
      </c>
      <c r="E410" s="169" t="s">
        <v>112</v>
      </c>
      <c r="F410" s="180" t="s">
        <v>106</v>
      </c>
      <c r="G410" s="168" t="s">
        <v>113</v>
      </c>
      <c r="H410" s="169" t="s">
        <v>112</v>
      </c>
      <c r="I410" s="181">
        <f t="shared" si="0"/>
        <v>42827</v>
      </c>
      <c r="J410" s="56" t="s">
        <v>18</v>
      </c>
      <c r="K410" s="169" t="s">
        <v>14</v>
      </c>
      <c r="L410" s="171" t="s">
        <v>302</v>
      </c>
      <c r="M410" s="56" t="s">
        <v>4214</v>
      </c>
      <c r="N410" s="56" t="s">
        <v>132</v>
      </c>
      <c r="O410" s="56" t="s">
        <v>4217</v>
      </c>
      <c r="P410" s="172" t="s">
        <v>116</v>
      </c>
      <c r="Q410" s="173">
        <v>42801</v>
      </c>
      <c r="R410" s="61"/>
      <c r="S410" s="61"/>
      <c r="T410" s="61"/>
      <c r="U410" s="66"/>
      <c r="V410" s="61"/>
      <c r="W410" s="61"/>
      <c r="X410" s="66"/>
      <c r="Y410" s="57">
        <v>43073</v>
      </c>
      <c r="Z410" s="75"/>
      <c r="AA410" s="95"/>
      <c r="AB410" s="183"/>
      <c r="AC410" s="175"/>
      <c r="AD410" s="176"/>
      <c r="AE410" s="67" t="str">
        <f t="shared" si="1"/>
        <v>Mar</v>
      </c>
      <c r="AF410" s="68" t="str">
        <f t="shared" si="2"/>
        <v>Dec</v>
      </c>
      <c r="AG410" s="177">
        <f t="shared" si="3"/>
        <v>276</v>
      </c>
      <c r="AH410" s="178">
        <v>42827</v>
      </c>
      <c r="AI410" s="105">
        <f ca="1"/>
        <v>-1162</v>
      </c>
      <c r="AJ410" s="105" t="str">
        <v>2017</v>
      </c>
      <c r="AK410" s="178">
        <f t="shared" si="4"/>
        <v>42807</v>
      </c>
    </row>
    <row r="411" spans="1:37" ht="14.4">
      <c r="A411" s="179" t="s">
        <v>6613</v>
      </c>
      <c r="B411" s="56" t="s">
        <v>89</v>
      </c>
      <c r="C411" s="57">
        <v>42797</v>
      </c>
      <c r="D411" s="56" t="s">
        <v>1027</v>
      </c>
      <c r="E411" s="169" t="s">
        <v>112</v>
      </c>
      <c r="F411" s="180" t="s">
        <v>106</v>
      </c>
      <c r="G411" s="168" t="s">
        <v>113</v>
      </c>
      <c r="H411" s="169" t="s">
        <v>112</v>
      </c>
      <c r="I411" s="181">
        <f t="shared" si="0"/>
        <v>42827</v>
      </c>
      <c r="J411" s="56" t="s">
        <v>18</v>
      </c>
      <c r="K411" s="169" t="s">
        <v>14</v>
      </c>
      <c r="L411" s="171" t="s">
        <v>302</v>
      </c>
      <c r="M411" s="56" t="s">
        <v>6614</v>
      </c>
      <c r="N411" s="56" t="s">
        <v>27</v>
      </c>
      <c r="O411" s="56" t="s">
        <v>4221</v>
      </c>
      <c r="P411" s="172" t="s">
        <v>116</v>
      </c>
      <c r="Q411" s="173">
        <v>42801</v>
      </c>
      <c r="R411" s="61"/>
      <c r="S411" s="61"/>
      <c r="T411" s="61"/>
      <c r="U411" s="66"/>
      <c r="V411" s="61"/>
      <c r="W411" s="61"/>
      <c r="X411" s="66"/>
      <c r="Y411" s="57">
        <v>43073</v>
      </c>
      <c r="Z411" s="75"/>
      <c r="AA411" s="95"/>
      <c r="AB411" s="183"/>
      <c r="AC411" s="175"/>
      <c r="AD411" s="176"/>
      <c r="AE411" s="67" t="str">
        <f t="shared" si="1"/>
        <v>Mar</v>
      </c>
      <c r="AF411" s="68" t="str">
        <f t="shared" si="2"/>
        <v>Dec</v>
      </c>
      <c r="AG411" s="177">
        <f t="shared" si="3"/>
        <v>276</v>
      </c>
      <c r="AH411" s="178">
        <v>42827</v>
      </c>
      <c r="AI411" s="105">
        <f ca="1"/>
        <v>-1162</v>
      </c>
      <c r="AJ411" s="105" t="str">
        <v>2017</v>
      </c>
      <c r="AK411" s="178">
        <f t="shared" si="4"/>
        <v>42807</v>
      </c>
    </row>
    <row r="412" spans="1:37" ht="14.4">
      <c r="A412" s="179" t="s">
        <v>6615</v>
      </c>
      <c r="B412" s="56" t="s">
        <v>89</v>
      </c>
      <c r="C412" s="57">
        <v>42797</v>
      </c>
      <c r="D412" s="56" t="s">
        <v>131</v>
      </c>
      <c r="E412" s="169" t="s">
        <v>112</v>
      </c>
      <c r="F412" s="180" t="s">
        <v>106</v>
      </c>
      <c r="G412" s="168" t="s">
        <v>113</v>
      </c>
      <c r="H412" s="169" t="s">
        <v>112</v>
      </c>
      <c r="I412" s="181">
        <f t="shared" si="0"/>
        <v>42827</v>
      </c>
      <c r="J412" s="56" t="s">
        <v>18</v>
      </c>
      <c r="K412" s="169" t="s">
        <v>14</v>
      </c>
      <c r="L412" s="171" t="s">
        <v>6616</v>
      </c>
      <c r="M412" s="56" t="s">
        <v>6617</v>
      </c>
      <c r="N412" s="56" t="s">
        <v>44</v>
      </c>
      <c r="O412" s="56" t="s">
        <v>6618</v>
      </c>
      <c r="P412" s="172" t="s">
        <v>116</v>
      </c>
      <c r="Q412" s="173">
        <v>42801</v>
      </c>
      <c r="R412" s="61"/>
      <c r="S412" s="61"/>
      <c r="T412" s="61"/>
      <c r="U412" s="66"/>
      <c r="V412" s="61"/>
      <c r="W412" s="61"/>
      <c r="X412" s="66"/>
      <c r="Y412" s="57">
        <v>43073</v>
      </c>
      <c r="Z412" s="75"/>
      <c r="AA412" s="95"/>
      <c r="AB412" s="183"/>
      <c r="AC412" s="175"/>
      <c r="AD412" s="176"/>
      <c r="AE412" s="67" t="str">
        <f t="shared" si="1"/>
        <v>Mar</v>
      </c>
      <c r="AF412" s="68" t="str">
        <f t="shared" si="2"/>
        <v>Dec</v>
      </c>
      <c r="AG412" s="177">
        <f t="shared" si="3"/>
        <v>276</v>
      </c>
      <c r="AH412" s="178">
        <v>42827</v>
      </c>
      <c r="AI412" s="105">
        <f ca="1"/>
        <v>-1162</v>
      </c>
      <c r="AJ412" s="105" t="str">
        <v>2017</v>
      </c>
      <c r="AK412" s="178">
        <f t="shared" si="4"/>
        <v>42807</v>
      </c>
    </row>
    <row r="413" spans="1:37" ht="14.4">
      <c r="A413" s="179" t="s">
        <v>6619</v>
      </c>
      <c r="B413" s="214" t="s">
        <v>89</v>
      </c>
      <c r="C413" s="57">
        <v>42797</v>
      </c>
      <c r="D413" s="56" t="s">
        <v>1027</v>
      </c>
      <c r="E413" s="169" t="s">
        <v>112</v>
      </c>
      <c r="F413" s="180" t="s">
        <v>106</v>
      </c>
      <c r="G413" s="168" t="s">
        <v>113</v>
      </c>
      <c r="H413" s="169" t="s">
        <v>112</v>
      </c>
      <c r="I413" s="181">
        <f t="shared" si="0"/>
        <v>42827</v>
      </c>
      <c r="J413" s="56" t="s">
        <v>18</v>
      </c>
      <c r="K413" s="169" t="s">
        <v>14</v>
      </c>
      <c r="L413" s="171" t="s">
        <v>6620</v>
      </c>
      <c r="M413" s="56" t="s">
        <v>6621</v>
      </c>
      <c r="N413" s="61"/>
      <c r="O413" s="56" t="s">
        <v>6622</v>
      </c>
      <c r="P413" s="172" t="s">
        <v>116</v>
      </c>
      <c r="Q413" s="173">
        <v>42801</v>
      </c>
      <c r="R413" s="61"/>
      <c r="S413" s="61"/>
      <c r="T413" s="61"/>
      <c r="U413" s="66"/>
      <c r="V413" s="61"/>
      <c r="W413" s="61"/>
      <c r="X413" s="66"/>
      <c r="Y413" s="57">
        <v>43073</v>
      </c>
      <c r="Z413" s="75"/>
      <c r="AA413" s="60" t="s">
        <v>6623</v>
      </c>
      <c r="AB413" s="183"/>
      <c r="AC413" s="175"/>
      <c r="AD413" s="176"/>
      <c r="AE413" s="67" t="str">
        <f t="shared" si="1"/>
        <v>Mar</v>
      </c>
      <c r="AF413" s="68" t="str">
        <f t="shared" si="2"/>
        <v>Dec</v>
      </c>
      <c r="AG413" s="177">
        <f t="shared" si="3"/>
        <v>276</v>
      </c>
      <c r="AH413" s="178">
        <v>42827</v>
      </c>
      <c r="AI413" s="105">
        <f ca="1"/>
        <v>-1162</v>
      </c>
      <c r="AJ413" s="105" t="str">
        <v>2017</v>
      </c>
      <c r="AK413" s="178">
        <f t="shared" si="4"/>
        <v>42807</v>
      </c>
    </row>
    <row r="414" spans="1:37" ht="14.4">
      <c r="A414" s="179" t="s">
        <v>6624</v>
      </c>
      <c r="B414" s="56" t="s">
        <v>89</v>
      </c>
      <c r="C414" s="57">
        <v>42797</v>
      </c>
      <c r="D414" s="56" t="s">
        <v>131</v>
      </c>
      <c r="E414" s="169" t="s">
        <v>112</v>
      </c>
      <c r="F414" s="180" t="s">
        <v>106</v>
      </c>
      <c r="G414" s="168" t="s">
        <v>113</v>
      </c>
      <c r="H414" s="169" t="s">
        <v>112</v>
      </c>
      <c r="I414" s="181">
        <f t="shared" si="0"/>
        <v>42827</v>
      </c>
      <c r="J414" s="56" t="s">
        <v>18</v>
      </c>
      <c r="K414" s="169" t="s">
        <v>18</v>
      </c>
      <c r="L414" s="171" t="s">
        <v>6625</v>
      </c>
      <c r="M414" s="56" t="s">
        <v>6626</v>
      </c>
      <c r="N414" s="56" t="s">
        <v>20</v>
      </c>
      <c r="O414" s="56" t="s">
        <v>3997</v>
      </c>
      <c r="P414" s="172" t="s">
        <v>116</v>
      </c>
      <c r="Q414" s="182"/>
      <c r="R414" s="61"/>
      <c r="S414" s="61"/>
      <c r="T414" s="61"/>
      <c r="U414" s="66"/>
      <c r="V414" s="61"/>
      <c r="W414" s="61"/>
      <c r="X414" s="56" t="s">
        <v>18</v>
      </c>
      <c r="Y414" s="57">
        <v>43073</v>
      </c>
      <c r="Z414" s="75"/>
      <c r="AA414" s="95"/>
      <c r="AB414" s="183"/>
      <c r="AC414" s="175"/>
      <c r="AD414" s="176"/>
      <c r="AE414" s="67" t="str">
        <f t="shared" si="1"/>
        <v>Mar</v>
      </c>
      <c r="AF414" s="68" t="str">
        <f t="shared" si="2"/>
        <v>Dec</v>
      </c>
      <c r="AG414" s="177">
        <f t="shared" si="3"/>
        <v>276</v>
      </c>
      <c r="AH414" s="178">
        <v>42827</v>
      </c>
      <c r="AI414" s="105">
        <f ca="1"/>
        <v>-1162</v>
      </c>
      <c r="AJ414" s="105" t="str">
        <v>2017</v>
      </c>
      <c r="AK414" s="178">
        <f t="shared" si="4"/>
        <v>42807</v>
      </c>
    </row>
    <row r="415" spans="1:37" ht="14.4">
      <c r="A415" s="179" t="s">
        <v>6627</v>
      </c>
      <c r="B415" s="56" t="s">
        <v>89</v>
      </c>
      <c r="C415" s="57">
        <v>42800</v>
      </c>
      <c r="D415" s="56" t="s">
        <v>90</v>
      </c>
      <c r="E415" s="169" t="s">
        <v>32</v>
      </c>
      <c r="F415" s="180" t="s">
        <v>106</v>
      </c>
      <c r="G415" s="168" t="s">
        <v>177</v>
      </c>
      <c r="H415" s="169" t="s">
        <v>32</v>
      </c>
      <c r="I415" s="170">
        <f t="shared" si="0"/>
        <v>42830</v>
      </c>
      <c r="J415" s="61"/>
      <c r="K415" s="184"/>
      <c r="L415" s="171" t="s">
        <v>6628</v>
      </c>
      <c r="M415" s="56" t="s">
        <v>6629</v>
      </c>
      <c r="N415" s="61"/>
      <c r="O415" s="61"/>
      <c r="P415" s="172" t="s">
        <v>96</v>
      </c>
      <c r="Q415" s="173"/>
      <c r="R415" s="61"/>
      <c r="S415" s="61"/>
      <c r="T415" s="56"/>
      <c r="U415" s="56" t="s">
        <v>108</v>
      </c>
      <c r="V415" s="56" t="s">
        <v>108</v>
      </c>
      <c r="W415" s="61"/>
      <c r="X415" s="66"/>
      <c r="Y415" s="57">
        <v>43073</v>
      </c>
      <c r="Z415" s="63" t="s">
        <v>108</v>
      </c>
      <c r="AA415" s="64" t="s">
        <v>6630</v>
      </c>
      <c r="AB415" s="183"/>
      <c r="AC415" s="175"/>
      <c r="AD415" s="176"/>
      <c r="AE415" s="67" t="str">
        <f t="shared" si="1"/>
        <v>Mar</v>
      </c>
      <c r="AF415" s="68" t="str">
        <f t="shared" si="2"/>
        <v>Dec</v>
      </c>
      <c r="AG415" s="177">
        <f t="shared" si="3"/>
        <v>273</v>
      </c>
      <c r="AH415" s="178">
        <v>42830</v>
      </c>
      <c r="AI415" s="105">
        <f ca="1"/>
        <v>-1159</v>
      </c>
      <c r="AJ415" s="105" t="str">
        <v>2017</v>
      </c>
      <c r="AK415" s="178">
        <f t="shared" si="4"/>
        <v>42810</v>
      </c>
    </row>
    <row r="416" spans="1:37" ht="14.4">
      <c r="A416" s="179" t="s">
        <v>6631</v>
      </c>
      <c r="B416" s="56" t="s">
        <v>89</v>
      </c>
      <c r="C416" s="57">
        <v>42800</v>
      </c>
      <c r="D416" s="56" t="s">
        <v>90</v>
      </c>
      <c r="E416" s="169" t="s">
        <v>32</v>
      </c>
      <c r="F416" s="180" t="s">
        <v>106</v>
      </c>
      <c r="G416" s="168" t="s">
        <v>177</v>
      </c>
      <c r="H416" s="169" t="s">
        <v>32</v>
      </c>
      <c r="I416" s="181">
        <f t="shared" si="0"/>
        <v>42830</v>
      </c>
      <c r="J416" s="61"/>
      <c r="K416" s="184"/>
      <c r="L416" s="171" t="s">
        <v>6507</v>
      </c>
      <c r="M416" s="56" t="s">
        <v>6632</v>
      </c>
      <c r="N416" s="61"/>
      <c r="O416" s="61"/>
      <c r="P416" s="185"/>
      <c r="Q416" s="182"/>
      <c r="R416" s="61"/>
      <c r="S416" s="61"/>
      <c r="T416" s="61"/>
      <c r="U416" s="66"/>
      <c r="V416" s="61"/>
      <c r="W416" s="61"/>
      <c r="X416" s="66"/>
      <c r="Y416" s="57">
        <v>43073</v>
      </c>
      <c r="Z416" s="75"/>
      <c r="AA416" s="64" t="s">
        <v>6633</v>
      </c>
      <c r="AB416" s="183"/>
      <c r="AC416" s="175"/>
      <c r="AD416" s="176"/>
      <c r="AE416" s="67" t="str">
        <f t="shared" si="1"/>
        <v>Mar</v>
      </c>
      <c r="AF416" s="68" t="str">
        <f t="shared" si="2"/>
        <v>Dec</v>
      </c>
      <c r="AG416" s="177">
        <f t="shared" si="3"/>
        <v>273</v>
      </c>
      <c r="AH416" s="178">
        <v>42830</v>
      </c>
      <c r="AI416" s="105">
        <f ca="1"/>
        <v>-1159</v>
      </c>
      <c r="AJ416" s="105" t="str">
        <v>2017</v>
      </c>
      <c r="AK416" s="178">
        <f t="shared" si="4"/>
        <v>42810</v>
      </c>
    </row>
    <row r="417" spans="1:37" ht="14.4">
      <c r="A417" s="179" t="s">
        <v>6634</v>
      </c>
      <c r="B417" s="56" t="s">
        <v>89</v>
      </c>
      <c r="C417" s="57">
        <v>42800</v>
      </c>
      <c r="D417" s="56" t="s">
        <v>90</v>
      </c>
      <c r="E417" s="169" t="s">
        <v>30</v>
      </c>
      <c r="F417" s="180" t="s">
        <v>106</v>
      </c>
      <c r="G417" s="168" t="s">
        <v>107</v>
      </c>
      <c r="H417" s="169" t="s">
        <v>129</v>
      </c>
      <c r="I417" s="181">
        <f t="shared" si="0"/>
        <v>42830</v>
      </c>
      <c r="J417" s="61"/>
      <c r="K417" s="184"/>
      <c r="L417" s="171" t="s">
        <v>6635</v>
      </c>
      <c r="M417" s="56" t="s">
        <v>6636</v>
      </c>
      <c r="N417" s="56" t="s">
        <v>249</v>
      </c>
      <c r="O417" s="56" t="s">
        <v>6637</v>
      </c>
      <c r="P417" s="172" t="s">
        <v>17</v>
      </c>
      <c r="Q417" s="182"/>
      <c r="R417" s="61"/>
      <c r="S417" s="61"/>
      <c r="T417" s="61"/>
      <c r="U417" s="66"/>
      <c r="V417" s="61"/>
      <c r="W417" s="61"/>
      <c r="X417" s="56" t="s">
        <v>18</v>
      </c>
      <c r="Y417" s="57">
        <v>43073</v>
      </c>
      <c r="Z417" s="75"/>
      <c r="AA417" s="64" t="s">
        <v>6638</v>
      </c>
      <c r="AB417" s="183"/>
      <c r="AC417" s="175"/>
      <c r="AD417" s="176"/>
      <c r="AE417" s="67" t="str">
        <f t="shared" si="1"/>
        <v>Mar</v>
      </c>
      <c r="AF417" s="68" t="str">
        <f t="shared" si="2"/>
        <v>Dec</v>
      </c>
      <c r="AG417" s="177">
        <f t="shared" si="3"/>
        <v>273</v>
      </c>
      <c r="AH417" s="178">
        <v>42830</v>
      </c>
      <c r="AI417" s="105">
        <f ca="1"/>
        <v>-1159</v>
      </c>
      <c r="AJ417" s="105" t="str">
        <v>2017</v>
      </c>
      <c r="AK417" s="178">
        <f t="shared" si="4"/>
        <v>42810</v>
      </c>
    </row>
    <row r="418" spans="1:37" ht="14.4">
      <c r="A418" s="179" t="s">
        <v>6639</v>
      </c>
      <c r="B418" s="56" t="s">
        <v>89</v>
      </c>
      <c r="C418" s="57">
        <v>42800</v>
      </c>
      <c r="D418" s="56" t="s">
        <v>90</v>
      </c>
      <c r="E418" s="169" t="s">
        <v>30</v>
      </c>
      <c r="F418" s="180" t="s">
        <v>106</v>
      </c>
      <c r="G418" s="168" t="s">
        <v>107</v>
      </c>
      <c r="H418" s="169" t="s">
        <v>129</v>
      </c>
      <c r="I418" s="181">
        <f t="shared" si="0"/>
        <v>42830</v>
      </c>
      <c r="J418" s="61"/>
      <c r="K418" s="184"/>
      <c r="L418" s="171" t="s">
        <v>745</v>
      </c>
      <c r="M418" s="56" t="s">
        <v>6640</v>
      </c>
      <c r="N418" s="56" t="s">
        <v>20</v>
      </c>
      <c r="O418" s="56" t="s">
        <v>6641</v>
      </c>
      <c r="P418" s="172" t="s">
        <v>17</v>
      </c>
      <c r="Q418" s="182"/>
      <c r="R418" s="61"/>
      <c r="S418" s="61"/>
      <c r="T418" s="61"/>
      <c r="U418" s="66"/>
      <c r="V418" s="61"/>
      <c r="W418" s="61"/>
      <c r="X418" s="56" t="s">
        <v>18</v>
      </c>
      <c r="Y418" s="57">
        <v>43073</v>
      </c>
      <c r="Z418" s="75"/>
      <c r="AA418" s="95"/>
      <c r="AB418" s="183"/>
      <c r="AC418" s="175"/>
      <c r="AD418" s="176"/>
      <c r="AE418" s="67" t="str">
        <f t="shared" si="1"/>
        <v>Mar</v>
      </c>
      <c r="AF418" s="68" t="str">
        <f t="shared" si="2"/>
        <v>Dec</v>
      </c>
      <c r="AG418" s="177">
        <f t="shared" si="3"/>
        <v>273</v>
      </c>
      <c r="AH418" s="178">
        <v>42830</v>
      </c>
      <c r="AI418" s="105">
        <f ca="1"/>
        <v>-1159</v>
      </c>
      <c r="AJ418" s="105" t="str">
        <v>2017</v>
      </c>
      <c r="AK418" s="178">
        <f t="shared" si="4"/>
        <v>42810</v>
      </c>
    </row>
    <row r="419" spans="1:37" ht="14.4">
      <c r="A419" s="179" t="s">
        <v>6642</v>
      </c>
      <c r="B419" s="56" t="s">
        <v>89</v>
      </c>
      <c r="C419" s="57">
        <v>42800</v>
      </c>
      <c r="D419" s="56" t="s">
        <v>90</v>
      </c>
      <c r="E419" s="169" t="s">
        <v>30</v>
      </c>
      <c r="F419" s="180" t="s">
        <v>106</v>
      </c>
      <c r="G419" s="168" t="s">
        <v>107</v>
      </c>
      <c r="H419" s="169" t="s">
        <v>129</v>
      </c>
      <c r="I419" s="181">
        <f t="shared" si="0"/>
        <v>42830</v>
      </c>
      <c r="J419" s="61"/>
      <c r="K419" s="184"/>
      <c r="L419" s="171" t="s">
        <v>745</v>
      </c>
      <c r="M419" s="56" t="s">
        <v>6643</v>
      </c>
      <c r="N419" s="56" t="s">
        <v>355</v>
      </c>
      <c r="O419" s="56" t="s">
        <v>6644</v>
      </c>
      <c r="P419" s="172" t="s">
        <v>96</v>
      </c>
      <c r="Q419" s="182"/>
      <c r="R419" s="61"/>
      <c r="S419" s="61"/>
      <c r="T419" s="61"/>
      <c r="U419" s="66"/>
      <c r="V419" s="61"/>
      <c r="W419" s="61"/>
      <c r="X419" s="56" t="s">
        <v>14</v>
      </c>
      <c r="Y419" s="57">
        <v>43073</v>
      </c>
      <c r="Z419" s="63">
        <v>3</v>
      </c>
      <c r="AA419" s="64" t="s">
        <v>6645</v>
      </c>
      <c r="AB419" s="183"/>
      <c r="AC419" s="175"/>
      <c r="AD419" s="176"/>
      <c r="AE419" s="67" t="str">
        <f t="shared" si="1"/>
        <v>Mar</v>
      </c>
      <c r="AF419" s="68" t="str">
        <f t="shared" si="2"/>
        <v>Dec</v>
      </c>
      <c r="AG419" s="177">
        <f t="shared" si="3"/>
        <v>273</v>
      </c>
      <c r="AH419" s="178">
        <v>42830</v>
      </c>
      <c r="AI419" s="105">
        <f ca="1"/>
        <v>-1159</v>
      </c>
      <c r="AJ419" s="105" t="str">
        <v>2017</v>
      </c>
      <c r="AK419" s="178">
        <f t="shared" si="4"/>
        <v>42810</v>
      </c>
    </row>
    <row r="420" spans="1:37" ht="14.4">
      <c r="A420" s="179" t="s">
        <v>6646</v>
      </c>
      <c r="B420" s="56" t="s">
        <v>89</v>
      </c>
      <c r="C420" s="57">
        <v>42800</v>
      </c>
      <c r="D420" s="56" t="s">
        <v>131</v>
      </c>
      <c r="E420" s="169" t="s">
        <v>30</v>
      </c>
      <c r="F420" s="180" t="s">
        <v>106</v>
      </c>
      <c r="G420" s="168" t="s">
        <v>107</v>
      </c>
      <c r="H420" s="169" t="s">
        <v>30</v>
      </c>
      <c r="I420" s="181">
        <f t="shared" si="0"/>
        <v>42830</v>
      </c>
      <c r="J420" s="61"/>
      <c r="K420" s="184"/>
      <c r="L420" s="171" t="s">
        <v>6647</v>
      </c>
      <c r="M420" s="61"/>
      <c r="N420" s="61"/>
      <c r="O420" s="56" t="s">
        <v>6723</v>
      </c>
      <c r="P420" s="172" t="s">
        <v>21</v>
      </c>
      <c r="Q420" s="182"/>
      <c r="R420" s="61"/>
      <c r="S420" s="61"/>
      <c r="T420" s="61"/>
      <c r="U420" s="66"/>
      <c r="V420" s="61"/>
      <c r="W420" s="61"/>
      <c r="X420" s="56" t="s">
        <v>18</v>
      </c>
      <c r="Y420" s="57">
        <v>43073</v>
      </c>
      <c r="Z420" s="63">
        <v>3</v>
      </c>
      <c r="AA420" s="95"/>
      <c r="AB420" s="183"/>
      <c r="AC420" s="175"/>
      <c r="AD420" s="176"/>
      <c r="AE420" s="67" t="str">
        <f t="shared" si="1"/>
        <v>Mar</v>
      </c>
      <c r="AF420" s="68" t="str">
        <f t="shared" si="2"/>
        <v>Dec</v>
      </c>
      <c r="AG420" s="177">
        <f t="shared" si="3"/>
        <v>273</v>
      </c>
      <c r="AH420" s="178">
        <v>42830</v>
      </c>
      <c r="AI420" s="105">
        <f ca="1"/>
        <v>-1159</v>
      </c>
      <c r="AJ420" s="105" t="str">
        <v>2017</v>
      </c>
      <c r="AK420" s="178">
        <f t="shared" si="4"/>
        <v>42810</v>
      </c>
    </row>
    <row r="421" spans="1:37" ht="14.4">
      <c r="A421" s="179" t="s">
        <v>6724</v>
      </c>
      <c r="B421" s="56" t="s">
        <v>89</v>
      </c>
      <c r="C421" s="57">
        <v>42800</v>
      </c>
      <c r="D421" s="56" t="s">
        <v>1027</v>
      </c>
      <c r="E421" s="169" t="s">
        <v>30</v>
      </c>
      <c r="F421" s="180" t="s">
        <v>106</v>
      </c>
      <c r="G421" s="168" t="s">
        <v>107</v>
      </c>
      <c r="H421" s="169" t="s">
        <v>30</v>
      </c>
      <c r="I421" s="181">
        <f t="shared" si="0"/>
        <v>42830</v>
      </c>
      <c r="J421" s="61"/>
      <c r="K421" s="184"/>
      <c r="L421" s="171" t="s">
        <v>6725</v>
      </c>
      <c r="M421" s="61"/>
      <c r="N421" s="61"/>
      <c r="O421" s="56" t="s">
        <v>3902</v>
      </c>
      <c r="P421" s="172" t="s">
        <v>17</v>
      </c>
      <c r="Q421" s="182"/>
      <c r="R421" s="61"/>
      <c r="S421" s="61"/>
      <c r="T421" s="61"/>
      <c r="U421" s="66"/>
      <c r="V421" s="61"/>
      <c r="W421" s="61"/>
      <c r="X421" s="56" t="s">
        <v>14</v>
      </c>
      <c r="Y421" s="57">
        <v>43073</v>
      </c>
      <c r="Z421" s="63">
        <v>3</v>
      </c>
      <c r="AA421" s="108" t="s">
        <v>6726</v>
      </c>
      <c r="AB421" s="183"/>
      <c r="AC421" s="175"/>
      <c r="AD421" s="176"/>
      <c r="AE421" s="67" t="str">
        <f t="shared" si="1"/>
        <v>Mar</v>
      </c>
      <c r="AF421" s="68" t="str">
        <f t="shared" si="2"/>
        <v>Dec</v>
      </c>
      <c r="AG421" s="177">
        <f t="shared" si="3"/>
        <v>273</v>
      </c>
      <c r="AH421" s="178">
        <v>42830</v>
      </c>
      <c r="AI421" s="105">
        <f ca="1"/>
        <v>-1159</v>
      </c>
      <c r="AJ421" s="105" t="str">
        <v>2017</v>
      </c>
      <c r="AK421" s="178">
        <f t="shared" si="4"/>
        <v>42810</v>
      </c>
    </row>
    <row r="422" spans="1:37" ht="14.4">
      <c r="A422" s="179" t="s">
        <v>6727</v>
      </c>
      <c r="B422" s="56" t="s">
        <v>89</v>
      </c>
      <c r="C422" s="57">
        <v>42800</v>
      </c>
      <c r="D422" s="56" t="s">
        <v>1027</v>
      </c>
      <c r="E422" s="169" t="s">
        <v>30</v>
      </c>
      <c r="F422" s="180" t="s">
        <v>106</v>
      </c>
      <c r="G422" s="168" t="s">
        <v>107</v>
      </c>
      <c r="H422" s="169" t="s">
        <v>129</v>
      </c>
      <c r="I422" s="181">
        <f t="shared" si="0"/>
        <v>42830</v>
      </c>
      <c r="J422" s="61"/>
      <c r="K422" s="184"/>
      <c r="L422" s="171" t="s">
        <v>302</v>
      </c>
      <c r="M422" s="56" t="s">
        <v>5377</v>
      </c>
      <c r="N422" s="56" t="s">
        <v>22</v>
      </c>
      <c r="O422" s="56" t="s">
        <v>5379</v>
      </c>
      <c r="P422" s="172" t="s">
        <v>17</v>
      </c>
      <c r="Q422" s="182"/>
      <c r="R422" s="61"/>
      <c r="S422" s="61"/>
      <c r="T422" s="61"/>
      <c r="U422" s="66"/>
      <c r="V422" s="61"/>
      <c r="W422" s="61"/>
      <c r="X422" s="66"/>
      <c r="Y422" s="57">
        <v>43073</v>
      </c>
      <c r="Z422" s="63">
        <v>3</v>
      </c>
      <c r="AA422" s="64" t="s">
        <v>6728</v>
      </c>
      <c r="AB422" s="183"/>
      <c r="AC422" s="175"/>
      <c r="AD422" s="176"/>
      <c r="AE422" s="67" t="str">
        <f t="shared" si="1"/>
        <v>Mar</v>
      </c>
      <c r="AF422" s="68" t="str">
        <f t="shared" si="2"/>
        <v>Dec</v>
      </c>
      <c r="AG422" s="177">
        <f t="shared" si="3"/>
        <v>273</v>
      </c>
      <c r="AH422" s="178">
        <v>42830</v>
      </c>
      <c r="AI422" s="105">
        <f ca="1"/>
        <v>-1159</v>
      </c>
      <c r="AJ422" s="105" t="str">
        <v>2017</v>
      </c>
      <c r="AK422" s="178">
        <f t="shared" si="4"/>
        <v>42810</v>
      </c>
    </row>
    <row r="423" spans="1:37" ht="14.4">
      <c r="A423" s="179" t="s">
        <v>6729</v>
      </c>
      <c r="B423" s="56" t="s">
        <v>89</v>
      </c>
      <c r="C423" s="57">
        <v>42800</v>
      </c>
      <c r="D423" s="56" t="s">
        <v>90</v>
      </c>
      <c r="E423" s="169" t="s">
        <v>30</v>
      </c>
      <c r="F423" s="180" t="s">
        <v>106</v>
      </c>
      <c r="G423" s="168" t="s">
        <v>107</v>
      </c>
      <c r="H423" s="169" t="s">
        <v>129</v>
      </c>
      <c r="I423" s="181">
        <f t="shared" si="0"/>
        <v>42830</v>
      </c>
      <c r="J423" s="61"/>
      <c r="K423" s="184"/>
      <c r="L423" s="171" t="s">
        <v>745</v>
      </c>
      <c r="M423" s="56" t="s">
        <v>6730</v>
      </c>
      <c r="N423" s="56" t="s">
        <v>355</v>
      </c>
      <c r="O423" s="56" t="s">
        <v>6731</v>
      </c>
      <c r="P423" s="172" t="s">
        <v>17</v>
      </c>
      <c r="Q423" s="182"/>
      <c r="R423" s="61"/>
      <c r="S423" s="61"/>
      <c r="T423" s="61"/>
      <c r="U423" s="66"/>
      <c r="V423" s="61"/>
      <c r="W423" s="61"/>
      <c r="X423" s="66"/>
      <c r="Y423" s="57">
        <v>43073</v>
      </c>
      <c r="Z423" s="63">
        <v>3</v>
      </c>
      <c r="AA423" s="64" t="s">
        <v>6728</v>
      </c>
      <c r="AB423" s="183"/>
      <c r="AC423" s="175"/>
      <c r="AD423" s="176"/>
      <c r="AE423" s="67" t="str">
        <f t="shared" si="1"/>
        <v>Mar</v>
      </c>
      <c r="AF423" s="68" t="str">
        <f t="shared" si="2"/>
        <v>Dec</v>
      </c>
      <c r="AG423" s="177">
        <f t="shared" si="3"/>
        <v>273</v>
      </c>
      <c r="AH423" s="178">
        <v>42830</v>
      </c>
      <c r="AI423" s="105">
        <f ca="1"/>
        <v>-1159</v>
      </c>
      <c r="AJ423" s="105" t="str">
        <v>2017</v>
      </c>
      <c r="AK423" s="178">
        <f t="shared" si="4"/>
        <v>42810</v>
      </c>
    </row>
    <row r="424" spans="1:37" ht="14.4">
      <c r="A424" s="179" t="s">
        <v>6732</v>
      </c>
      <c r="B424" s="56" t="s">
        <v>89</v>
      </c>
      <c r="C424" s="57">
        <v>42800</v>
      </c>
      <c r="D424" s="56" t="s">
        <v>90</v>
      </c>
      <c r="E424" s="169" t="s">
        <v>30</v>
      </c>
      <c r="F424" s="180" t="s">
        <v>106</v>
      </c>
      <c r="G424" s="168" t="s">
        <v>107</v>
      </c>
      <c r="H424" s="169" t="s">
        <v>129</v>
      </c>
      <c r="I424" s="181">
        <f t="shared" si="0"/>
        <v>42830</v>
      </c>
      <c r="J424" s="61"/>
      <c r="K424" s="184"/>
      <c r="L424" s="171" t="s">
        <v>6733</v>
      </c>
      <c r="M424" s="56" t="s">
        <v>6734</v>
      </c>
      <c r="N424" s="56" t="s">
        <v>29</v>
      </c>
      <c r="O424" s="56" t="s">
        <v>6735</v>
      </c>
      <c r="P424" s="172" t="s">
        <v>17</v>
      </c>
      <c r="Q424" s="182"/>
      <c r="R424" s="61"/>
      <c r="S424" s="61"/>
      <c r="T424" s="61"/>
      <c r="U424" s="66"/>
      <c r="V424" s="61"/>
      <c r="W424" s="61"/>
      <c r="X424" s="66"/>
      <c r="Y424" s="57">
        <v>43073</v>
      </c>
      <c r="Z424" s="63">
        <v>3</v>
      </c>
      <c r="AA424" s="64" t="s">
        <v>6728</v>
      </c>
      <c r="AB424" s="183"/>
      <c r="AC424" s="175"/>
      <c r="AD424" s="176"/>
      <c r="AE424" s="67" t="str">
        <f t="shared" si="1"/>
        <v>Mar</v>
      </c>
      <c r="AF424" s="68" t="str">
        <f t="shared" si="2"/>
        <v>Dec</v>
      </c>
      <c r="AG424" s="177">
        <f t="shared" si="3"/>
        <v>273</v>
      </c>
      <c r="AH424" s="178">
        <v>42830</v>
      </c>
      <c r="AI424" s="105">
        <f ca="1"/>
        <v>-1159</v>
      </c>
      <c r="AJ424" s="105" t="str">
        <v>2017</v>
      </c>
      <c r="AK424" s="178">
        <f t="shared" si="4"/>
        <v>42810</v>
      </c>
    </row>
    <row r="425" spans="1:37" ht="14.4">
      <c r="A425" s="179" t="s">
        <v>6736</v>
      </c>
      <c r="B425" s="56" t="s">
        <v>89</v>
      </c>
      <c r="C425" s="57">
        <v>42801</v>
      </c>
      <c r="D425" s="56" t="s">
        <v>1027</v>
      </c>
      <c r="E425" s="169" t="s">
        <v>3794</v>
      </c>
      <c r="F425" s="180" t="s">
        <v>214</v>
      </c>
      <c r="G425" s="168" t="s">
        <v>5689</v>
      </c>
      <c r="H425" s="169" t="s">
        <v>6737</v>
      </c>
      <c r="I425" s="170">
        <f t="shared" si="0"/>
        <v>42831</v>
      </c>
      <c r="J425" s="56" t="s">
        <v>18</v>
      </c>
      <c r="K425" s="169" t="s">
        <v>14</v>
      </c>
      <c r="L425" s="171" t="s">
        <v>6738</v>
      </c>
      <c r="M425" s="56" t="s">
        <v>6739</v>
      </c>
      <c r="N425" s="56" t="s">
        <v>20</v>
      </c>
      <c r="O425" s="56" t="s">
        <v>5529</v>
      </c>
      <c r="P425" s="172" t="s">
        <v>96</v>
      </c>
      <c r="Q425" s="173"/>
      <c r="R425" s="56" t="s">
        <v>108</v>
      </c>
      <c r="S425" s="56"/>
      <c r="T425" s="56"/>
      <c r="U425" s="56" t="s">
        <v>108</v>
      </c>
      <c r="V425" s="56" t="s">
        <v>108</v>
      </c>
      <c r="W425" s="61"/>
      <c r="X425" s="56" t="s">
        <v>14</v>
      </c>
      <c r="Y425" s="57">
        <v>43073</v>
      </c>
      <c r="Z425" s="63" t="s">
        <v>108</v>
      </c>
      <c r="AA425" s="64" t="s">
        <v>6740</v>
      </c>
      <c r="AB425" s="174" t="s">
        <v>3872</v>
      </c>
      <c r="AC425" s="175"/>
      <c r="AD425" s="176"/>
      <c r="AE425" s="67" t="str">
        <f t="shared" si="1"/>
        <v>Mar</v>
      </c>
      <c r="AF425" s="68" t="str">
        <f t="shared" si="2"/>
        <v>Dec</v>
      </c>
      <c r="AG425" s="177">
        <f t="shared" si="3"/>
        <v>272</v>
      </c>
      <c r="AH425" s="178">
        <v>42831</v>
      </c>
      <c r="AI425" s="105">
        <f ca="1"/>
        <v>-1158</v>
      </c>
      <c r="AJ425" s="105" t="str">
        <v>2017</v>
      </c>
      <c r="AK425" s="178">
        <f t="shared" si="4"/>
        <v>42811</v>
      </c>
    </row>
    <row r="426" spans="1:37" ht="14.4">
      <c r="A426" s="179" t="s">
        <v>6741</v>
      </c>
      <c r="B426" s="56" t="s">
        <v>89</v>
      </c>
      <c r="C426" s="57">
        <v>42801</v>
      </c>
      <c r="D426" s="56" t="s">
        <v>90</v>
      </c>
      <c r="E426" s="169" t="s">
        <v>30</v>
      </c>
      <c r="F426" s="180" t="s">
        <v>106</v>
      </c>
      <c r="G426" s="168" t="s">
        <v>107</v>
      </c>
      <c r="H426" s="169" t="s">
        <v>129</v>
      </c>
      <c r="I426" s="181">
        <f t="shared" si="0"/>
        <v>42831</v>
      </c>
      <c r="J426" s="61"/>
      <c r="K426" s="184"/>
      <c r="L426" s="171" t="s">
        <v>745</v>
      </c>
      <c r="M426" s="56" t="s">
        <v>6117</v>
      </c>
      <c r="N426" s="56" t="s">
        <v>20</v>
      </c>
      <c r="O426" s="56" t="s">
        <v>6118</v>
      </c>
      <c r="P426" s="172" t="s">
        <v>17</v>
      </c>
      <c r="Q426" s="182"/>
      <c r="R426" s="61"/>
      <c r="S426" s="61"/>
      <c r="T426" s="61"/>
      <c r="U426" s="66"/>
      <c r="V426" s="61"/>
      <c r="W426" s="61"/>
      <c r="X426" s="56" t="s">
        <v>18</v>
      </c>
      <c r="Y426" s="57">
        <v>43073</v>
      </c>
      <c r="Z426" s="75"/>
      <c r="AA426" s="95"/>
      <c r="AB426" s="183"/>
      <c r="AC426" s="175"/>
      <c r="AD426" s="176"/>
      <c r="AE426" s="67" t="str">
        <f t="shared" si="1"/>
        <v>Mar</v>
      </c>
      <c r="AF426" s="68" t="str">
        <f t="shared" si="2"/>
        <v>Dec</v>
      </c>
      <c r="AG426" s="177">
        <f t="shared" si="3"/>
        <v>272</v>
      </c>
      <c r="AH426" s="178">
        <v>42831</v>
      </c>
      <c r="AI426" s="105">
        <f ca="1"/>
        <v>-1158</v>
      </c>
      <c r="AJ426" s="105" t="str">
        <v>2017</v>
      </c>
      <c r="AK426" s="178">
        <f t="shared" si="4"/>
        <v>42811</v>
      </c>
    </row>
    <row r="427" spans="1:37" ht="14.4">
      <c r="A427" s="179" t="s">
        <v>6742</v>
      </c>
      <c r="B427" s="56" t="s">
        <v>89</v>
      </c>
      <c r="C427" s="57">
        <v>42801</v>
      </c>
      <c r="D427" s="56" t="s">
        <v>1027</v>
      </c>
      <c r="E427" s="169" t="s">
        <v>30</v>
      </c>
      <c r="F427" s="180" t="s">
        <v>106</v>
      </c>
      <c r="G427" s="168" t="s">
        <v>107</v>
      </c>
      <c r="H427" s="169" t="s">
        <v>129</v>
      </c>
      <c r="I427" s="181">
        <f t="shared" si="0"/>
        <v>42831</v>
      </c>
      <c r="J427" s="61"/>
      <c r="K427" s="184"/>
      <c r="L427" s="171" t="s">
        <v>302</v>
      </c>
      <c r="M427" s="56" t="s">
        <v>6743</v>
      </c>
      <c r="N427" s="56" t="s">
        <v>20</v>
      </c>
      <c r="O427" s="56" t="s">
        <v>6744</v>
      </c>
      <c r="P427" s="172" t="s">
        <v>21</v>
      </c>
      <c r="Q427" s="182"/>
      <c r="R427" s="61"/>
      <c r="S427" s="61"/>
      <c r="T427" s="61"/>
      <c r="U427" s="66"/>
      <c r="V427" s="61"/>
      <c r="W427" s="61"/>
      <c r="X427" s="56" t="s">
        <v>18</v>
      </c>
      <c r="Y427" s="57">
        <v>43073</v>
      </c>
      <c r="Z427" s="63">
        <v>3</v>
      </c>
      <c r="AA427" s="197"/>
      <c r="AB427" s="183"/>
      <c r="AC427" s="175"/>
      <c r="AD427" s="176"/>
      <c r="AE427" s="67" t="str">
        <f t="shared" si="1"/>
        <v>Mar</v>
      </c>
      <c r="AF427" s="68" t="str">
        <f t="shared" si="2"/>
        <v>Dec</v>
      </c>
      <c r="AG427" s="177">
        <f t="shared" si="3"/>
        <v>272</v>
      </c>
      <c r="AH427" s="178">
        <v>42831</v>
      </c>
      <c r="AI427" s="105">
        <f ca="1"/>
        <v>-1158</v>
      </c>
      <c r="AJ427" s="105" t="str">
        <v>2017</v>
      </c>
      <c r="AK427" s="178">
        <f t="shared" si="4"/>
        <v>42811</v>
      </c>
    </row>
    <row r="428" spans="1:37" ht="14.4">
      <c r="A428" s="179" t="s">
        <v>6745</v>
      </c>
      <c r="B428" s="56" t="s">
        <v>89</v>
      </c>
      <c r="C428" s="57">
        <v>42801</v>
      </c>
      <c r="D428" s="56" t="s">
        <v>1027</v>
      </c>
      <c r="E428" s="169" t="s">
        <v>30</v>
      </c>
      <c r="F428" s="180" t="s">
        <v>106</v>
      </c>
      <c r="G428" s="168" t="s">
        <v>107</v>
      </c>
      <c r="H428" s="169" t="s">
        <v>129</v>
      </c>
      <c r="I428" s="181">
        <f t="shared" si="0"/>
        <v>42831</v>
      </c>
      <c r="J428" s="61"/>
      <c r="K428" s="184"/>
      <c r="L428" s="171" t="s">
        <v>302</v>
      </c>
      <c r="M428" s="56" t="s">
        <v>6746</v>
      </c>
      <c r="N428" s="56" t="s">
        <v>44</v>
      </c>
      <c r="O428" s="56" t="s">
        <v>6747</v>
      </c>
      <c r="P428" s="172" t="s">
        <v>21</v>
      </c>
      <c r="Q428" s="182"/>
      <c r="R428" s="61"/>
      <c r="S428" s="61"/>
      <c r="T428" s="61"/>
      <c r="U428" s="66"/>
      <c r="V428" s="61"/>
      <c r="W428" s="61"/>
      <c r="X428" s="56" t="s">
        <v>18</v>
      </c>
      <c r="Y428" s="57">
        <v>43073</v>
      </c>
      <c r="Z428" s="63">
        <v>3</v>
      </c>
      <c r="AA428" s="95"/>
      <c r="AB428" s="183"/>
      <c r="AC428" s="175"/>
      <c r="AD428" s="176"/>
      <c r="AE428" s="67" t="str">
        <f t="shared" si="1"/>
        <v>Mar</v>
      </c>
      <c r="AF428" s="68" t="str">
        <f t="shared" si="2"/>
        <v>Dec</v>
      </c>
      <c r="AG428" s="177">
        <f t="shared" si="3"/>
        <v>272</v>
      </c>
      <c r="AH428" s="178">
        <v>42831</v>
      </c>
      <c r="AI428" s="105">
        <f ca="1"/>
        <v>-1158</v>
      </c>
      <c r="AJ428" s="105" t="str">
        <v>2017</v>
      </c>
      <c r="AK428" s="178">
        <f t="shared" si="4"/>
        <v>42811</v>
      </c>
    </row>
    <row r="429" spans="1:37" ht="14.4">
      <c r="A429" s="179" t="s">
        <v>6748</v>
      </c>
      <c r="B429" s="56" t="s">
        <v>89</v>
      </c>
      <c r="C429" s="57">
        <v>42801</v>
      </c>
      <c r="D429" s="56" t="s">
        <v>1027</v>
      </c>
      <c r="E429" s="169" t="s">
        <v>30</v>
      </c>
      <c r="F429" s="180" t="s">
        <v>106</v>
      </c>
      <c r="G429" s="168" t="s">
        <v>107</v>
      </c>
      <c r="H429" s="169" t="s">
        <v>129</v>
      </c>
      <c r="I429" s="181">
        <f t="shared" si="0"/>
        <v>42831</v>
      </c>
      <c r="J429" s="61"/>
      <c r="K429" s="184"/>
      <c r="L429" s="171" t="s">
        <v>302</v>
      </c>
      <c r="M429" s="56" t="s">
        <v>6749</v>
      </c>
      <c r="N429" s="56" t="s">
        <v>236</v>
      </c>
      <c r="O429" s="56" t="s">
        <v>6750</v>
      </c>
      <c r="P429" s="172" t="s">
        <v>21</v>
      </c>
      <c r="Q429" s="182"/>
      <c r="R429" s="61"/>
      <c r="S429" s="61"/>
      <c r="T429" s="61"/>
      <c r="U429" s="66"/>
      <c r="V429" s="61"/>
      <c r="W429" s="61"/>
      <c r="X429" s="56" t="s">
        <v>18</v>
      </c>
      <c r="Y429" s="57">
        <v>43073</v>
      </c>
      <c r="Z429" s="63">
        <v>3</v>
      </c>
      <c r="AA429" s="95"/>
      <c r="AB429" s="183"/>
      <c r="AC429" s="175"/>
      <c r="AD429" s="176"/>
      <c r="AE429" s="67" t="str">
        <f t="shared" si="1"/>
        <v>Mar</v>
      </c>
      <c r="AF429" s="68" t="str">
        <f t="shared" si="2"/>
        <v>Dec</v>
      </c>
      <c r="AG429" s="177">
        <f t="shared" si="3"/>
        <v>272</v>
      </c>
      <c r="AH429" s="178">
        <v>42831</v>
      </c>
      <c r="AI429" s="105">
        <f ca="1"/>
        <v>-1158</v>
      </c>
      <c r="AJ429" s="105" t="str">
        <v>2017</v>
      </c>
      <c r="AK429" s="178">
        <f t="shared" si="4"/>
        <v>42811</v>
      </c>
    </row>
    <row r="430" spans="1:37" ht="14.4">
      <c r="A430" s="179" t="s">
        <v>6751</v>
      </c>
      <c r="B430" s="56" t="s">
        <v>89</v>
      </c>
      <c r="C430" s="57">
        <v>42801</v>
      </c>
      <c r="D430" s="56" t="s">
        <v>1027</v>
      </c>
      <c r="E430" s="169" t="s">
        <v>30</v>
      </c>
      <c r="F430" s="180" t="s">
        <v>106</v>
      </c>
      <c r="G430" s="168" t="s">
        <v>107</v>
      </c>
      <c r="H430" s="169" t="s">
        <v>129</v>
      </c>
      <c r="I430" s="181">
        <f t="shared" si="0"/>
        <v>42831</v>
      </c>
      <c r="J430" s="61"/>
      <c r="K430" s="184"/>
      <c r="L430" s="171" t="s">
        <v>302</v>
      </c>
      <c r="M430" s="56" t="s">
        <v>6752</v>
      </c>
      <c r="N430" s="56" t="s">
        <v>20</v>
      </c>
      <c r="O430" s="56" t="s">
        <v>6753</v>
      </c>
      <c r="P430" s="172" t="s">
        <v>21</v>
      </c>
      <c r="Q430" s="182"/>
      <c r="R430" s="61"/>
      <c r="S430" s="61"/>
      <c r="T430" s="61"/>
      <c r="U430" s="66"/>
      <c r="V430" s="61"/>
      <c r="W430" s="61"/>
      <c r="X430" s="56" t="s">
        <v>18</v>
      </c>
      <c r="Y430" s="57">
        <v>43073</v>
      </c>
      <c r="Z430" s="63">
        <v>3</v>
      </c>
      <c r="AA430" s="95"/>
      <c r="AB430" s="183"/>
      <c r="AC430" s="175"/>
      <c r="AD430" s="176"/>
      <c r="AE430" s="67" t="str">
        <f t="shared" si="1"/>
        <v>Mar</v>
      </c>
      <c r="AF430" s="68" t="str">
        <f t="shared" si="2"/>
        <v>Dec</v>
      </c>
      <c r="AG430" s="177">
        <f t="shared" si="3"/>
        <v>272</v>
      </c>
      <c r="AH430" s="178">
        <v>42831</v>
      </c>
      <c r="AI430" s="105">
        <f ca="1"/>
        <v>-1158</v>
      </c>
      <c r="AJ430" s="105" t="str">
        <v>2017</v>
      </c>
      <c r="AK430" s="178">
        <f t="shared" si="4"/>
        <v>42811</v>
      </c>
    </row>
    <row r="431" spans="1:37" ht="14.4">
      <c r="A431" s="179" t="s">
        <v>6754</v>
      </c>
      <c r="B431" s="56" t="s">
        <v>89</v>
      </c>
      <c r="C431" s="57">
        <v>42800</v>
      </c>
      <c r="D431" s="56" t="s">
        <v>1027</v>
      </c>
      <c r="E431" s="169" t="s">
        <v>30</v>
      </c>
      <c r="F431" s="180" t="s">
        <v>106</v>
      </c>
      <c r="G431" s="168" t="s">
        <v>107</v>
      </c>
      <c r="H431" s="169" t="s">
        <v>30</v>
      </c>
      <c r="I431" s="181">
        <f t="shared" si="0"/>
        <v>42830</v>
      </c>
      <c r="J431" s="61"/>
      <c r="K431" s="184"/>
      <c r="L431" s="171" t="s">
        <v>6755</v>
      </c>
      <c r="M431" s="56" t="s">
        <v>6756</v>
      </c>
      <c r="N431" s="61"/>
      <c r="O431" s="61"/>
      <c r="P431" s="185"/>
      <c r="Q431" s="182"/>
      <c r="R431" s="61"/>
      <c r="S431" s="61"/>
      <c r="T431" s="61"/>
      <c r="U431" s="66"/>
      <c r="V431" s="61"/>
      <c r="W431" s="61"/>
      <c r="X431" s="56" t="s">
        <v>14</v>
      </c>
      <c r="Y431" s="57">
        <v>43073</v>
      </c>
      <c r="Z431" s="75"/>
      <c r="AA431" s="64" t="s">
        <v>537</v>
      </c>
      <c r="AB431" s="183"/>
      <c r="AC431" s="175"/>
      <c r="AD431" s="176"/>
      <c r="AE431" s="67" t="str">
        <f t="shared" si="1"/>
        <v>Mar</v>
      </c>
      <c r="AF431" s="68" t="str">
        <f t="shared" si="2"/>
        <v>Dec</v>
      </c>
      <c r="AG431" s="177">
        <f t="shared" si="3"/>
        <v>273</v>
      </c>
      <c r="AH431" s="178">
        <v>42830</v>
      </c>
      <c r="AI431" s="105">
        <f ca="1"/>
        <v>-1159</v>
      </c>
      <c r="AJ431" s="105" t="str">
        <v>2017</v>
      </c>
      <c r="AK431" s="178">
        <f t="shared" si="4"/>
        <v>42810</v>
      </c>
    </row>
    <row r="432" spans="1:37" ht="14.4">
      <c r="A432" s="179" t="s">
        <v>6842</v>
      </c>
      <c r="B432" s="56" t="s">
        <v>89</v>
      </c>
      <c r="C432" s="57">
        <v>42800</v>
      </c>
      <c r="D432" s="56" t="s">
        <v>1027</v>
      </c>
      <c r="E432" s="169" t="s">
        <v>112</v>
      </c>
      <c r="F432" s="180" t="s">
        <v>106</v>
      </c>
      <c r="G432" s="168" t="s">
        <v>113</v>
      </c>
      <c r="H432" s="169" t="s">
        <v>112</v>
      </c>
      <c r="I432" s="181">
        <f t="shared" si="0"/>
        <v>42830</v>
      </c>
      <c r="J432" s="56" t="s">
        <v>18</v>
      </c>
      <c r="K432" s="169" t="s">
        <v>14</v>
      </c>
      <c r="L432" s="171" t="s">
        <v>4934</v>
      </c>
      <c r="M432" s="56" t="s">
        <v>6843</v>
      </c>
      <c r="N432" s="56" t="s">
        <v>22</v>
      </c>
      <c r="O432" s="56" t="s">
        <v>6844</v>
      </c>
      <c r="P432" s="172" t="s">
        <v>116</v>
      </c>
      <c r="Q432" s="173">
        <v>42802</v>
      </c>
      <c r="R432" s="61"/>
      <c r="S432" s="61"/>
      <c r="T432" s="61"/>
      <c r="U432" s="66"/>
      <c r="V432" s="61"/>
      <c r="W432" s="61"/>
      <c r="X432" s="66"/>
      <c r="Y432" s="57">
        <v>43073</v>
      </c>
      <c r="Z432" s="75"/>
      <c r="AA432" s="60" t="s">
        <v>257</v>
      </c>
      <c r="AB432" s="183"/>
      <c r="AC432" s="175"/>
      <c r="AD432" s="176"/>
      <c r="AE432" s="67" t="str">
        <f t="shared" si="1"/>
        <v>Mar</v>
      </c>
      <c r="AF432" s="68" t="str">
        <f t="shared" si="2"/>
        <v>Dec</v>
      </c>
      <c r="AG432" s="177">
        <f t="shared" si="3"/>
        <v>273</v>
      </c>
      <c r="AH432" s="178">
        <v>42830</v>
      </c>
      <c r="AI432" s="105">
        <f ca="1"/>
        <v>-1159</v>
      </c>
      <c r="AJ432" s="105" t="str">
        <v>2017</v>
      </c>
      <c r="AK432" s="178">
        <f t="shared" si="4"/>
        <v>42810</v>
      </c>
    </row>
    <row r="433" spans="1:37" ht="14.4">
      <c r="A433" s="179" t="s">
        <v>6845</v>
      </c>
      <c r="B433" s="56" t="s">
        <v>89</v>
      </c>
      <c r="C433" s="57">
        <v>42800</v>
      </c>
      <c r="D433" s="56" t="s">
        <v>1027</v>
      </c>
      <c r="E433" s="169" t="s">
        <v>112</v>
      </c>
      <c r="F433" s="180" t="s">
        <v>106</v>
      </c>
      <c r="G433" s="168" t="s">
        <v>113</v>
      </c>
      <c r="H433" s="169" t="s">
        <v>112</v>
      </c>
      <c r="I433" s="181">
        <f t="shared" si="0"/>
        <v>42830</v>
      </c>
      <c r="J433" s="56" t="s">
        <v>18</v>
      </c>
      <c r="K433" s="169" t="s">
        <v>14</v>
      </c>
      <c r="L433" s="171" t="s">
        <v>302</v>
      </c>
      <c r="M433" s="56" t="s">
        <v>6846</v>
      </c>
      <c r="N433" s="56" t="s">
        <v>44</v>
      </c>
      <c r="O433" s="56" t="s">
        <v>6847</v>
      </c>
      <c r="P433" s="172" t="s">
        <v>116</v>
      </c>
      <c r="Q433" s="173">
        <v>42802</v>
      </c>
      <c r="R433" s="61"/>
      <c r="S433" s="61"/>
      <c r="T433" s="61"/>
      <c r="U433" s="66"/>
      <c r="V433" s="61"/>
      <c r="W433" s="61"/>
      <c r="X433" s="66"/>
      <c r="Y433" s="57">
        <v>43073</v>
      </c>
      <c r="Z433" s="75"/>
      <c r="AA433" s="64" t="s">
        <v>257</v>
      </c>
      <c r="AB433" s="183"/>
      <c r="AC433" s="175"/>
      <c r="AD433" s="176"/>
      <c r="AE433" s="67" t="str">
        <f t="shared" si="1"/>
        <v>Mar</v>
      </c>
      <c r="AF433" s="68" t="str">
        <f t="shared" si="2"/>
        <v>Dec</v>
      </c>
      <c r="AG433" s="177">
        <f t="shared" si="3"/>
        <v>273</v>
      </c>
      <c r="AH433" s="178">
        <v>42830</v>
      </c>
      <c r="AI433" s="105">
        <f ca="1"/>
        <v>-1159</v>
      </c>
      <c r="AJ433" s="105" t="str">
        <v>2017</v>
      </c>
      <c r="AK433" s="178">
        <f t="shared" si="4"/>
        <v>42810</v>
      </c>
    </row>
    <row r="434" spans="1:37" ht="14.4">
      <c r="A434" s="179" t="s">
        <v>6848</v>
      </c>
      <c r="B434" s="56" t="s">
        <v>89</v>
      </c>
      <c r="C434" s="57">
        <v>42797</v>
      </c>
      <c r="D434" s="56" t="s">
        <v>1027</v>
      </c>
      <c r="E434" s="169" t="s">
        <v>112</v>
      </c>
      <c r="F434" s="180" t="s">
        <v>106</v>
      </c>
      <c r="G434" s="168" t="s">
        <v>113</v>
      </c>
      <c r="H434" s="169" t="s">
        <v>112</v>
      </c>
      <c r="I434" s="181">
        <f t="shared" si="0"/>
        <v>42827</v>
      </c>
      <c r="J434" s="56" t="s">
        <v>18</v>
      </c>
      <c r="K434" s="169" t="s">
        <v>14</v>
      </c>
      <c r="L434" s="171" t="s">
        <v>302</v>
      </c>
      <c r="M434" s="56" t="s">
        <v>6849</v>
      </c>
      <c r="N434" s="56" t="s">
        <v>37</v>
      </c>
      <c r="O434" s="56" t="s">
        <v>6850</v>
      </c>
      <c r="P434" s="172" t="s">
        <v>116</v>
      </c>
      <c r="Q434" s="173">
        <v>42802</v>
      </c>
      <c r="R434" s="61"/>
      <c r="S434" s="61"/>
      <c r="T434" s="61"/>
      <c r="U434" s="66"/>
      <c r="V434" s="61"/>
      <c r="W434" s="61"/>
      <c r="X434" s="66"/>
      <c r="Y434" s="57">
        <v>43073</v>
      </c>
      <c r="Z434" s="75"/>
      <c r="AA434" s="64" t="s">
        <v>3956</v>
      </c>
      <c r="AB434" s="183"/>
      <c r="AC434" s="175"/>
      <c r="AD434" s="175"/>
      <c r="AE434" s="67" t="str">
        <f t="shared" si="1"/>
        <v>Mar</v>
      </c>
      <c r="AF434" s="68" t="str">
        <f t="shared" si="2"/>
        <v>Dec</v>
      </c>
      <c r="AG434" s="177">
        <f t="shared" si="3"/>
        <v>276</v>
      </c>
      <c r="AH434" s="178">
        <v>42827</v>
      </c>
      <c r="AI434" s="105">
        <f ca="1"/>
        <v>-1162</v>
      </c>
      <c r="AJ434" s="105" t="str">
        <v>2017</v>
      </c>
      <c r="AK434" s="178">
        <f t="shared" si="4"/>
        <v>42807</v>
      </c>
    </row>
    <row r="435" spans="1:37" ht="14.4">
      <c r="A435" s="179" t="s">
        <v>6851</v>
      </c>
      <c r="B435" s="56" t="s">
        <v>89</v>
      </c>
      <c r="C435" s="57">
        <v>42800</v>
      </c>
      <c r="D435" s="56" t="s">
        <v>1027</v>
      </c>
      <c r="E435" s="169" t="s">
        <v>112</v>
      </c>
      <c r="F435" s="180" t="s">
        <v>106</v>
      </c>
      <c r="G435" s="168" t="s">
        <v>113</v>
      </c>
      <c r="H435" s="169" t="s">
        <v>112</v>
      </c>
      <c r="I435" s="181">
        <f t="shared" si="0"/>
        <v>42830</v>
      </c>
      <c r="J435" s="56" t="s">
        <v>18</v>
      </c>
      <c r="K435" s="169" t="s">
        <v>14</v>
      </c>
      <c r="L435" s="171" t="s">
        <v>745</v>
      </c>
      <c r="M435" s="56" t="s">
        <v>6852</v>
      </c>
      <c r="N435" s="56" t="s">
        <v>249</v>
      </c>
      <c r="O435" s="56" t="s">
        <v>4300</v>
      </c>
      <c r="P435" s="172" t="s">
        <v>116</v>
      </c>
      <c r="Q435" s="173">
        <v>42802</v>
      </c>
      <c r="R435" s="61"/>
      <c r="S435" s="61"/>
      <c r="T435" s="61"/>
      <c r="U435" s="66"/>
      <c r="V435" s="61"/>
      <c r="W435" s="61"/>
      <c r="X435" s="66"/>
      <c r="Y435" s="57">
        <v>43073</v>
      </c>
      <c r="Z435" s="75"/>
      <c r="AA435" s="64" t="s">
        <v>257</v>
      </c>
      <c r="AB435" s="183"/>
      <c r="AC435" s="175"/>
      <c r="AD435" s="176"/>
      <c r="AE435" s="67" t="str">
        <f t="shared" si="1"/>
        <v>Mar</v>
      </c>
      <c r="AF435" s="68" t="str">
        <f t="shared" si="2"/>
        <v>Dec</v>
      </c>
      <c r="AG435" s="177">
        <f t="shared" si="3"/>
        <v>273</v>
      </c>
      <c r="AH435" s="178">
        <v>42830</v>
      </c>
      <c r="AI435" s="105">
        <f ca="1"/>
        <v>-1159</v>
      </c>
      <c r="AJ435" s="105" t="str">
        <v>2017</v>
      </c>
      <c r="AK435" s="178">
        <f t="shared" si="4"/>
        <v>42810</v>
      </c>
    </row>
    <row r="436" spans="1:37" ht="14.4">
      <c r="A436" s="179" t="s">
        <v>6853</v>
      </c>
      <c r="B436" s="56" t="s">
        <v>89</v>
      </c>
      <c r="C436" s="57">
        <v>42800</v>
      </c>
      <c r="D436" s="56" t="s">
        <v>1027</v>
      </c>
      <c r="E436" s="169" t="s">
        <v>112</v>
      </c>
      <c r="F436" s="180" t="s">
        <v>106</v>
      </c>
      <c r="G436" s="168" t="s">
        <v>113</v>
      </c>
      <c r="H436" s="169" t="s">
        <v>112</v>
      </c>
      <c r="I436" s="181">
        <f t="shared" si="0"/>
        <v>42830</v>
      </c>
      <c r="J436" s="56" t="s">
        <v>18</v>
      </c>
      <c r="K436" s="169" t="s">
        <v>18</v>
      </c>
      <c r="L436" s="171" t="s">
        <v>6128</v>
      </c>
      <c r="M436" s="56" t="s">
        <v>6854</v>
      </c>
      <c r="N436" s="56" t="s">
        <v>271</v>
      </c>
      <c r="O436" s="56" t="s">
        <v>6855</v>
      </c>
      <c r="P436" s="172" t="s">
        <v>116</v>
      </c>
      <c r="Q436" s="182"/>
      <c r="R436" s="61"/>
      <c r="S436" s="61"/>
      <c r="T436" s="56" t="s">
        <v>18</v>
      </c>
      <c r="U436" s="66"/>
      <c r="V436" s="61"/>
      <c r="W436" s="61"/>
      <c r="X436" s="66"/>
      <c r="Y436" s="57">
        <v>43073</v>
      </c>
      <c r="Z436" s="75"/>
      <c r="AA436" s="95"/>
      <c r="AB436" s="183"/>
      <c r="AC436" s="175"/>
      <c r="AD436" s="176"/>
      <c r="AE436" s="67" t="str">
        <f t="shared" si="1"/>
        <v>Mar</v>
      </c>
      <c r="AF436" s="68" t="str">
        <f t="shared" si="2"/>
        <v>Dec</v>
      </c>
      <c r="AG436" s="177">
        <f t="shared" si="3"/>
        <v>273</v>
      </c>
      <c r="AH436" s="178">
        <v>42830</v>
      </c>
      <c r="AI436" s="105">
        <f ca="1"/>
        <v>-1159</v>
      </c>
      <c r="AJ436" s="105" t="str">
        <v>2017</v>
      </c>
      <c r="AK436" s="178">
        <f t="shared" si="4"/>
        <v>42810</v>
      </c>
    </row>
    <row r="437" spans="1:37" ht="14.4">
      <c r="A437" s="179" t="s">
        <v>6856</v>
      </c>
      <c r="B437" s="56" t="s">
        <v>89</v>
      </c>
      <c r="C437" s="57">
        <v>42800</v>
      </c>
      <c r="D437" s="56" t="s">
        <v>1027</v>
      </c>
      <c r="E437" s="169" t="s">
        <v>112</v>
      </c>
      <c r="F437" s="180" t="s">
        <v>106</v>
      </c>
      <c r="G437" s="168" t="s">
        <v>113</v>
      </c>
      <c r="H437" s="169" t="s">
        <v>112</v>
      </c>
      <c r="I437" s="181">
        <f t="shared" si="0"/>
        <v>42830</v>
      </c>
      <c r="J437" s="56" t="s">
        <v>18</v>
      </c>
      <c r="K437" s="169" t="s">
        <v>14</v>
      </c>
      <c r="L437" s="171" t="s">
        <v>6191</v>
      </c>
      <c r="M437" s="56" t="s">
        <v>6857</v>
      </c>
      <c r="N437" s="61"/>
      <c r="O437" s="56" t="s">
        <v>6858</v>
      </c>
      <c r="P437" s="172" t="s">
        <v>116</v>
      </c>
      <c r="Q437" s="173">
        <v>42802</v>
      </c>
      <c r="R437" s="61"/>
      <c r="S437" s="61"/>
      <c r="T437" s="61"/>
      <c r="U437" s="66"/>
      <c r="V437" s="61"/>
      <c r="W437" s="61"/>
      <c r="X437" s="66"/>
      <c r="Y437" s="57">
        <v>43073</v>
      </c>
      <c r="Z437" s="75"/>
      <c r="AA437" s="95"/>
      <c r="AB437" s="183"/>
      <c r="AC437" s="175"/>
      <c r="AD437" s="176"/>
      <c r="AE437" s="67" t="str">
        <f t="shared" si="1"/>
        <v>Mar</v>
      </c>
      <c r="AF437" s="68" t="str">
        <f t="shared" si="2"/>
        <v>Dec</v>
      </c>
      <c r="AG437" s="177">
        <f t="shared" si="3"/>
        <v>273</v>
      </c>
      <c r="AH437" s="178">
        <v>42830</v>
      </c>
      <c r="AI437" s="105">
        <f ca="1"/>
        <v>-1159</v>
      </c>
      <c r="AJ437" s="105" t="str">
        <v>2017</v>
      </c>
      <c r="AK437" s="178">
        <f t="shared" si="4"/>
        <v>42810</v>
      </c>
    </row>
    <row r="438" spans="1:37" ht="14.4">
      <c r="A438" s="179" t="s">
        <v>6859</v>
      </c>
      <c r="B438" s="56" t="s">
        <v>89</v>
      </c>
      <c r="C438" s="57">
        <v>42797</v>
      </c>
      <c r="D438" s="56" t="s">
        <v>90</v>
      </c>
      <c r="E438" s="169" t="s">
        <v>12</v>
      </c>
      <c r="F438" s="180" t="s">
        <v>106</v>
      </c>
      <c r="G438" s="168" t="s">
        <v>107</v>
      </c>
      <c r="H438" s="169" t="s">
        <v>12</v>
      </c>
      <c r="I438" s="181">
        <f t="shared" si="0"/>
        <v>42827</v>
      </c>
      <c r="J438" s="61"/>
      <c r="K438" s="184"/>
      <c r="L438" s="171" t="s">
        <v>6860</v>
      </c>
      <c r="M438" s="56" t="s">
        <v>5457</v>
      </c>
      <c r="N438" s="56" t="s">
        <v>37</v>
      </c>
      <c r="O438" s="56" t="s">
        <v>5458</v>
      </c>
      <c r="P438" s="172" t="s">
        <v>17</v>
      </c>
      <c r="Q438" s="182"/>
      <c r="R438" s="61"/>
      <c r="S438" s="61"/>
      <c r="T438" s="61"/>
      <c r="U438" s="66"/>
      <c r="V438" s="61"/>
      <c r="W438" s="61"/>
      <c r="X438" s="56" t="s">
        <v>18</v>
      </c>
      <c r="Y438" s="57">
        <v>43073</v>
      </c>
      <c r="Z438" s="75"/>
      <c r="AA438" s="95"/>
      <c r="AB438" s="183"/>
      <c r="AC438" s="175"/>
      <c r="AD438" s="176"/>
      <c r="AE438" s="67" t="str">
        <f t="shared" si="1"/>
        <v>Mar</v>
      </c>
      <c r="AF438" s="68" t="str">
        <f t="shared" si="2"/>
        <v>Dec</v>
      </c>
      <c r="AG438" s="177">
        <f t="shared" si="3"/>
        <v>276</v>
      </c>
      <c r="AH438" s="178">
        <v>42827</v>
      </c>
      <c r="AI438" s="105">
        <f ca="1"/>
        <v>-1162</v>
      </c>
      <c r="AJ438" s="105" t="str">
        <v>2017</v>
      </c>
      <c r="AK438" s="178">
        <f t="shared" si="4"/>
        <v>42807</v>
      </c>
    </row>
    <row r="439" spans="1:37" ht="14.4">
      <c r="A439" s="179" t="s">
        <v>6861</v>
      </c>
      <c r="B439" s="56" t="s">
        <v>89</v>
      </c>
      <c r="C439" s="57">
        <v>42782</v>
      </c>
      <c r="D439" s="56" t="s">
        <v>90</v>
      </c>
      <c r="E439" s="169" t="s">
        <v>12</v>
      </c>
      <c r="F439" s="180" t="s">
        <v>106</v>
      </c>
      <c r="G439" s="168" t="s">
        <v>107</v>
      </c>
      <c r="H439" s="169" t="s">
        <v>12</v>
      </c>
      <c r="I439" s="181">
        <f t="shared" si="0"/>
        <v>42812</v>
      </c>
      <c r="J439" s="61"/>
      <c r="K439" s="184"/>
      <c r="L439" s="171" t="s">
        <v>6862</v>
      </c>
      <c r="M439" s="61"/>
      <c r="N439" s="56" t="s">
        <v>249</v>
      </c>
      <c r="O439" s="61"/>
      <c r="P439" s="172" t="s">
        <v>17</v>
      </c>
      <c r="Q439" s="182"/>
      <c r="R439" s="61"/>
      <c r="S439" s="61"/>
      <c r="T439" s="61"/>
      <c r="U439" s="66"/>
      <c r="V439" s="61"/>
      <c r="W439" s="61"/>
      <c r="X439" s="56" t="s">
        <v>14</v>
      </c>
      <c r="Y439" s="57">
        <v>43073</v>
      </c>
      <c r="Z439" s="63">
        <v>3</v>
      </c>
      <c r="AA439" s="64" t="s">
        <v>6863</v>
      </c>
      <c r="AB439" s="174" t="s">
        <v>6863</v>
      </c>
      <c r="AC439" s="175"/>
      <c r="AD439" s="176"/>
      <c r="AE439" s="67" t="str">
        <f t="shared" si="1"/>
        <v>Feb</v>
      </c>
      <c r="AF439" s="68" t="str">
        <f t="shared" si="2"/>
        <v>Dec</v>
      </c>
      <c r="AG439" s="177">
        <f t="shared" si="3"/>
        <v>291</v>
      </c>
      <c r="AH439" s="178">
        <v>42812</v>
      </c>
      <c r="AI439" s="105">
        <f ca="1"/>
        <v>-1177</v>
      </c>
      <c r="AJ439" s="105" t="str">
        <v>2017</v>
      </c>
      <c r="AK439" s="178">
        <f t="shared" si="4"/>
        <v>42792</v>
      </c>
    </row>
    <row r="440" spans="1:37" ht="14.4">
      <c r="A440" s="179" t="s">
        <v>6864</v>
      </c>
      <c r="B440" s="56" t="s">
        <v>89</v>
      </c>
      <c r="C440" s="57">
        <v>42782</v>
      </c>
      <c r="D440" s="56" t="s">
        <v>90</v>
      </c>
      <c r="E440" s="169" t="s">
        <v>12</v>
      </c>
      <c r="F440" s="180" t="s">
        <v>106</v>
      </c>
      <c r="G440" s="168" t="s">
        <v>107</v>
      </c>
      <c r="H440" s="169" t="s">
        <v>12</v>
      </c>
      <c r="I440" s="181">
        <f t="shared" si="0"/>
        <v>42812</v>
      </c>
      <c r="J440" s="61"/>
      <c r="K440" s="184"/>
      <c r="L440" s="171" t="s">
        <v>6865</v>
      </c>
      <c r="M440" s="61"/>
      <c r="N440" s="56" t="s">
        <v>436</v>
      </c>
      <c r="O440" s="61"/>
      <c r="P440" s="172" t="s">
        <v>17</v>
      </c>
      <c r="Q440" s="182"/>
      <c r="R440" s="61"/>
      <c r="S440" s="61"/>
      <c r="T440" s="61"/>
      <c r="U440" s="66"/>
      <c r="V440" s="61"/>
      <c r="W440" s="61"/>
      <c r="X440" s="56" t="s">
        <v>14</v>
      </c>
      <c r="Y440" s="57">
        <v>43073</v>
      </c>
      <c r="Z440" s="63">
        <v>3</v>
      </c>
      <c r="AA440" s="64" t="s">
        <v>6866</v>
      </c>
      <c r="AB440" s="174" t="s">
        <v>224</v>
      </c>
      <c r="AC440" s="175"/>
      <c r="AD440" s="176"/>
      <c r="AE440" s="67" t="str">
        <f t="shared" si="1"/>
        <v>Feb</v>
      </c>
      <c r="AF440" s="68" t="str">
        <f t="shared" si="2"/>
        <v>Dec</v>
      </c>
      <c r="AG440" s="177">
        <f t="shared" si="3"/>
        <v>291</v>
      </c>
      <c r="AH440" s="178">
        <v>42812</v>
      </c>
      <c r="AI440" s="105">
        <f ca="1"/>
        <v>-1177</v>
      </c>
      <c r="AJ440" s="105" t="str">
        <v>2017</v>
      </c>
      <c r="AK440" s="178">
        <f t="shared" si="4"/>
        <v>42792</v>
      </c>
    </row>
    <row r="441" spans="1:37" ht="14.4">
      <c r="A441" s="179" t="s">
        <v>6867</v>
      </c>
      <c r="B441" s="56" t="s">
        <v>89</v>
      </c>
      <c r="C441" s="57">
        <v>42795</v>
      </c>
      <c r="D441" s="56" t="s">
        <v>90</v>
      </c>
      <c r="E441" s="169" t="s">
        <v>12</v>
      </c>
      <c r="F441" s="180" t="s">
        <v>106</v>
      </c>
      <c r="G441" s="168" t="s">
        <v>107</v>
      </c>
      <c r="H441" s="169" t="s">
        <v>12</v>
      </c>
      <c r="I441" s="181">
        <f t="shared" si="0"/>
        <v>42825</v>
      </c>
      <c r="J441" s="61"/>
      <c r="K441" s="184"/>
      <c r="L441" s="171" t="s">
        <v>745</v>
      </c>
      <c r="M441" s="56" t="s">
        <v>6868</v>
      </c>
      <c r="N441" s="56" t="s">
        <v>249</v>
      </c>
      <c r="O441" s="56" t="s">
        <v>6869</v>
      </c>
      <c r="P441" s="172" t="s">
        <v>17</v>
      </c>
      <c r="Q441" s="182"/>
      <c r="R441" s="61"/>
      <c r="S441" s="61"/>
      <c r="T441" s="61"/>
      <c r="U441" s="66"/>
      <c r="V441" s="61"/>
      <c r="W441" s="61"/>
      <c r="X441" s="56" t="s">
        <v>14</v>
      </c>
      <c r="Y441" s="57">
        <v>43073</v>
      </c>
      <c r="Z441" s="63">
        <v>3</v>
      </c>
      <c r="AA441" s="64" t="s">
        <v>6870</v>
      </c>
      <c r="AB441" s="174" t="s">
        <v>224</v>
      </c>
      <c r="AC441" s="175"/>
      <c r="AD441" s="176"/>
      <c r="AE441" s="67" t="str">
        <f t="shared" si="1"/>
        <v>Mar</v>
      </c>
      <c r="AF441" s="68" t="str">
        <f t="shared" si="2"/>
        <v>Dec</v>
      </c>
      <c r="AG441" s="177">
        <f t="shared" si="3"/>
        <v>278</v>
      </c>
      <c r="AH441" s="178">
        <v>42825</v>
      </c>
      <c r="AI441" s="105">
        <f ca="1"/>
        <v>-1164</v>
      </c>
      <c r="AJ441" s="105" t="str">
        <v>2017</v>
      </c>
      <c r="AK441" s="178">
        <f t="shared" si="4"/>
        <v>42805</v>
      </c>
    </row>
    <row r="442" spans="1:37" ht="14.4">
      <c r="A442" s="179" t="s">
        <v>6871</v>
      </c>
      <c r="B442" s="56" t="s">
        <v>89</v>
      </c>
      <c r="C442" s="57">
        <v>42782</v>
      </c>
      <c r="D442" s="56" t="s">
        <v>90</v>
      </c>
      <c r="E442" s="169" t="s">
        <v>12</v>
      </c>
      <c r="F442" s="180" t="s">
        <v>106</v>
      </c>
      <c r="G442" s="168" t="s">
        <v>107</v>
      </c>
      <c r="H442" s="169" t="s">
        <v>12</v>
      </c>
      <c r="I442" s="181">
        <f t="shared" si="0"/>
        <v>42812</v>
      </c>
      <c r="J442" s="61"/>
      <c r="K442" s="184"/>
      <c r="L442" s="171" t="s">
        <v>6725</v>
      </c>
      <c r="M442" s="56" t="s">
        <v>6872</v>
      </c>
      <c r="N442" s="56" t="s">
        <v>44</v>
      </c>
      <c r="O442" s="56" t="s">
        <v>3902</v>
      </c>
      <c r="P442" s="172" t="s">
        <v>17</v>
      </c>
      <c r="Q442" s="182"/>
      <c r="R442" s="61"/>
      <c r="S442" s="61"/>
      <c r="T442" s="61"/>
      <c r="U442" s="66"/>
      <c r="V442" s="61"/>
      <c r="W442" s="61"/>
      <c r="X442" s="56" t="s">
        <v>14</v>
      </c>
      <c r="Y442" s="57">
        <v>43073</v>
      </c>
      <c r="Z442" s="75"/>
      <c r="AA442" s="64" t="s">
        <v>6873</v>
      </c>
      <c r="AB442" s="174" t="s">
        <v>294</v>
      </c>
      <c r="AC442" s="175"/>
      <c r="AD442" s="176"/>
      <c r="AE442" s="67" t="str">
        <f t="shared" si="1"/>
        <v>Feb</v>
      </c>
      <c r="AF442" s="68" t="str">
        <f t="shared" si="2"/>
        <v>Dec</v>
      </c>
      <c r="AG442" s="177">
        <f t="shared" si="3"/>
        <v>291</v>
      </c>
      <c r="AH442" s="178">
        <v>42812</v>
      </c>
      <c r="AI442" s="105">
        <f ca="1"/>
        <v>-1177</v>
      </c>
      <c r="AJ442" s="105" t="str">
        <v>2017</v>
      </c>
      <c r="AK442" s="178">
        <f t="shared" si="4"/>
        <v>42792</v>
      </c>
    </row>
    <row r="443" spans="1:37" ht="14.4">
      <c r="A443" s="179" t="s">
        <v>6874</v>
      </c>
      <c r="B443" s="56" t="s">
        <v>89</v>
      </c>
      <c r="C443" s="57">
        <v>42774</v>
      </c>
      <c r="D443" s="56" t="s">
        <v>90</v>
      </c>
      <c r="E443" s="169" t="s">
        <v>12</v>
      </c>
      <c r="F443" s="180" t="s">
        <v>106</v>
      </c>
      <c r="G443" s="168" t="s">
        <v>107</v>
      </c>
      <c r="H443" s="169" t="s">
        <v>12</v>
      </c>
      <c r="I443" s="181">
        <f t="shared" si="0"/>
        <v>42804</v>
      </c>
      <c r="J443" s="61"/>
      <c r="K443" s="184"/>
      <c r="L443" s="171" t="s">
        <v>145</v>
      </c>
      <c r="M443" s="56" t="s">
        <v>6875</v>
      </c>
      <c r="N443" s="56" t="s">
        <v>137</v>
      </c>
      <c r="O443" s="56" t="s">
        <v>6876</v>
      </c>
      <c r="P443" s="172" t="s">
        <v>17</v>
      </c>
      <c r="Q443" s="182"/>
      <c r="R443" s="61"/>
      <c r="S443" s="61"/>
      <c r="T443" s="61"/>
      <c r="U443" s="66"/>
      <c r="V443" s="61"/>
      <c r="W443" s="61"/>
      <c r="X443" s="56" t="s">
        <v>18</v>
      </c>
      <c r="Y443" s="57">
        <v>43073</v>
      </c>
      <c r="Z443" s="75"/>
      <c r="AA443" s="95"/>
      <c r="AB443" s="183"/>
      <c r="AC443" s="175"/>
      <c r="AD443" s="176"/>
      <c r="AE443" s="67" t="str">
        <f t="shared" si="1"/>
        <v>Feb</v>
      </c>
      <c r="AF443" s="68" t="str">
        <f t="shared" si="2"/>
        <v>Dec</v>
      </c>
      <c r="AG443" s="177">
        <f t="shared" si="3"/>
        <v>299</v>
      </c>
      <c r="AH443" s="178">
        <v>42804</v>
      </c>
      <c r="AI443" s="105">
        <f ca="1"/>
        <v>-1185</v>
      </c>
      <c r="AJ443" s="105" t="str">
        <v>2017</v>
      </c>
      <c r="AK443" s="178">
        <f t="shared" si="4"/>
        <v>42784</v>
      </c>
    </row>
    <row r="444" spans="1:37" ht="14.4">
      <c r="A444" s="179" t="s">
        <v>6877</v>
      </c>
      <c r="B444" s="56" t="s">
        <v>89</v>
      </c>
      <c r="C444" s="57">
        <v>42788</v>
      </c>
      <c r="D444" s="56" t="s">
        <v>90</v>
      </c>
      <c r="E444" s="169" t="s">
        <v>12</v>
      </c>
      <c r="F444" s="180" t="s">
        <v>106</v>
      </c>
      <c r="G444" s="168" t="s">
        <v>107</v>
      </c>
      <c r="H444" s="169" t="s">
        <v>12</v>
      </c>
      <c r="I444" s="181">
        <f t="shared" si="0"/>
        <v>42818</v>
      </c>
      <c r="J444" s="61"/>
      <c r="K444" s="184"/>
      <c r="L444" s="171" t="s">
        <v>6417</v>
      </c>
      <c r="M444" s="56" t="s">
        <v>6878</v>
      </c>
      <c r="N444" s="56" t="s">
        <v>436</v>
      </c>
      <c r="O444" s="56" t="s">
        <v>6879</v>
      </c>
      <c r="P444" s="172" t="s">
        <v>17</v>
      </c>
      <c r="Q444" s="182"/>
      <c r="R444" s="61"/>
      <c r="S444" s="61"/>
      <c r="T444" s="61"/>
      <c r="U444" s="66"/>
      <c r="V444" s="61"/>
      <c r="W444" s="61"/>
      <c r="X444" s="56" t="s">
        <v>18</v>
      </c>
      <c r="Y444" s="57">
        <v>43073</v>
      </c>
      <c r="Z444" s="75"/>
      <c r="AA444" s="95"/>
      <c r="AB444" s="183"/>
      <c r="AC444" s="175"/>
      <c r="AD444" s="176"/>
      <c r="AE444" s="67" t="str">
        <f t="shared" si="1"/>
        <v>Feb</v>
      </c>
      <c r="AF444" s="68" t="str">
        <f t="shared" si="2"/>
        <v>Dec</v>
      </c>
      <c r="AG444" s="177">
        <f t="shared" si="3"/>
        <v>285</v>
      </c>
      <c r="AH444" s="178">
        <v>42818</v>
      </c>
      <c r="AI444" s="105">
        <f ca="1"/>
        <v>-1171</v>
      </c>
      <c r="AJ444" s="105" t="str">
        <v>2017</v>
      </c>
      <c r="AK444" s="178">
        <f t="shared" si="4"/>
        <v>42798</v>
      </c>
    </row>
    <row r="445" spans="1:37" ht="14.4">
      <c r="A445" s="179" t="s">
        <v>6880</v>
      </c>
      <c r="B445" s="56" t="s">
        <v>89</v>
      </c>
      <c r="C445" s="57">
        <v>42796</v>
      </c>
      <c r="D445" s="56" t="s">
        <v>90</v>
      </c>
      <c r="E445" s="169" t="s">
        <v>12</v>
      </c>
      <c r="F445" s="180" t="s">
        <v>106</v>
      </c>
      <c r="G445" s="168" t="s">
        <v>107</v>
      </c>
      <c r="H445" s="169" t="s">
        <v>12</v>
      </c>
      <c r="I445" s="181">
        <f t="shared" si="0"/>
        <v>42826</v>
      </c>
      <c r="J445" s="61"/>
      <c r="K445" s="184"/>
      <c r="L445" s="171" t="s">
        <v>145</v>
      </c>
      <c r="M445" s="56" t="s">
        <v>5135</v>
      </c>
      <c r="N445" s="56" t="s">
        <v>271</v>
      </c>
      <c r="O445" s="56" t="s">
        <v>5136</v>
      </c>
      <c r="P445" s="172" t="s">
        <v>116</v>
      </c>
      <c r="Q445" s="182"/>
      <c r="R445" s="61"/>
      <c r="S445" s="61"/>
      <c r="T445" s="61"/>
      <c r="U445" s="66"/>
      <c r="V445" s="61"/>
      <c r="W445" s="61"/>
      <c r="X445" s="56" t="s">
        <v>18</v>
      </c>
      <c r="Y445" s="57">
        <v>43073</v>
      </c>
      <c r="Z445" s="63">
        <v>3</v>
      </c>
      <c r="AA445" s="95"/>
      <c r="AB445" s="183"/>
      <c r="AC445" s="175"/>
      <c r="AD445" s="176"/>
      <c r="AE445" s="67" t="str">
        <f t="shared" si="1"/>
        <v>Mar</v>
      </c>
      <c r="AF445" s="68" t="str">
        <f t="shared" si="2"/>
        <v>Dec</v>
      </c>
      <c r="AG445" s="177">
        <f t="shared" si="3"/>
        <v>277</v>
      </c>
      <c r="AH445" s="178">
        <v>42826</v>
      </c>
      <c r="AI445" s="105">
        <f ca="1"/>
        <v>-1163</v>
      </c>
      <c r="AJ445" s="105" t="str">
        <v>2017</v>
      </c>
      <c r="AK445" s="178">
        <f t="shared" si="4"/>
        <v>42806</v>
      </c>
    </row>
    <row r="446" spans="1:37" ht="14.4">
      <c r="A446" s="179" t="s">
        <v>6881</v>
      </c>
      <c r="B446" s="56" t="s">
        <v>89</v>
      </c>
      <c r="C446" s="57">
        <v>42795</v>
      </c>
      <c r="D446" s="56" t="s">
        <v>90</v>
      </c>
      <c r="E446" s="169" t="s">
        <v>12</v>
      </c>
      <c r="F446" s="180" t="s">
        <v>106</v>
      </c>
      <c r="G446" s="168" t="s">
        <v>107</v>
      </c>
      <c r="H446" s="169" t="s">
        <v>12</v>
      </c>
      <c r="I446" s="181">
        <f t="shared" si="0"/>
        <v>42825</v>
      </c>
      <c r="J446" s="61"/>
      <c r="K446" s="184"/>
      <c r="L446" s="171" t="s">
        <v>745</v>
      </c>
      <c r="M446" s="56" t="s">
        <v>6882</v>
      </c>
      <c r="N446" s="56" t="s">
        <v>44</v>
      </c>
      <c r="O446" s="56" t="s">
        <v>6883</v>
      </c>
      <c r="P446" s="172" t="s">
        <v>21</v>
      </c>
      <c r="Q446" s="182"/>
      <c r="R446" s="61"/>
      <c r="S446" s="61"/>
      <c r="T446" s="61"/>
      <c r="U446" s="66"/>
      <c r="V446" s="61"/>
      <c r="W446" s="61"/>
      <c r="X446" s="56" t="s">
        <v>18</v>
      </c>
      <c r="Y446" s="57">
        <v>43073</v>
      </c>
      <c r="Z446" s="75"/>
      <c r="AA446" s="64" t="s">
        <v>6884</v>
      </c>
      <c r="AB446" s="183"/>
      <c r="AC446" s="175"/>
      <c r="AD446" s="176"/>
      <c r="AE446" s="67" t="str">
        <f t="shared" si="1"/>
        <v>Mar</v>
      </c>
      <c r="AF446" s="68" t="str">
        <f t="shared" si="2"/>
        <v>Dec</v>
      </c>
      <c r="AG446" s="177">
        <f t="shared" si="3"/>
        <v>278</v>
      </c>
      <c r="AH446" s="178">
        <v>42825</v>
      </c>
      <c r="AI446" s="105">
        <f ca="1"/>
        <v>-1164</v>
      </c>
      <c r="AJ446" s="105" t="str">
        <v>2017</v>
      </c>
      <c r="AK446" s="178">
        <f t="shared" si="4"/>
        <v>42805</v>
      </c>
    </row>
    <row r="447" spans="1:37" ht="14.4">
      <c r="A447" s="179" t="s">
        <v>6885</v>
      </c>
      <c r="B447" s="56" t="s">
        <v>89</v>
      </c>
      <c r="C447" s="57">
        <v>42795</v>
      </c>
      <c r="D447" s="56" t="s">
        <v>90</v>
      </c>
      <c r="E447" s="169" t="s">
        <v>12</v>
      </c>
      <c r="F447" s="180" t="s">
        <v>106</v>
      </c>
      <c r="G447" s="168" t="s">
        <v>107</v>
      </c>
      <c r="H447" s="169" t="s">
        <v>12</v>
      </c>
      <c r="I447" s="181">
        <f t="shared" si="0"/>
        <v>42825</v>
      </c>
      <c r="J447" s="61"/>
      <c r="K447" s="184"/>
      <c r="L447" s="171" t="s">
        <v>745</v>
      </c>
      <c r="M447" s="56" t="s">
        <v>6886</v>
      </c>
      <c r="N447" s="56" t="s">
        <v>16</v>
      </c>
      <c r="O447" s="56" t="s">
        <v>6887</v>
      </c>
      <c r="P447" s="172" t="s">
        <v>17</v>
      </c>
      <c r="Q447" s="182"/>
      <c r="R447" s="61"/>
      <c r="S447" s="61"/>
      <c r="T447" s="61"/>
      <c r="U447" s="66"/>
      <c r="V447" s="61"/>
      <c r="W447" s="61"/>
      <c r="X447" s="56" t="s">
        <v>18</v>
      </c>
      <c r="Y447" s="57">
        <v>43073</v>
      </c>
      <c r="Z447" s="75"/>
      <c r="AA447" s="95"/>
      <c r="AB447" s="183"/>
      <c r="AC447" s="175"/>
      <c r="AD447" s="176"/>
      <c r="AE447" s="67" t="str">
        <f t="shared" si="1"/>
        <v>Mar</v>
      </c>
      <c r="AF447" s="68" t="str">
        <f t="shared" si="2"/>
        <v>Dec</v>
      </c>
      <c r="AG447" s="177">
        <f t="shared" si="3"/>
        <v>278</v>
      </c>
      <c r="AH447" s="178">
        <v>42825</v>
      </c>
      <c r="AI447" s="105">
        <f ca="1"/>
        <v>-1164</v>
      </c>
      <c r="AJ447" s="105" t="str">
        <v>2017</v>
      </c>
      <c r="AK447" s="178">
        <f t="shared" si="4"/>
        <v>42805</v>
      </c>
    </row>
    <row r="448" spans="1:37" ht="14.4">
      <c r="A448" s="179" t="s">
        <v>6888</v>
      </c>
      <c r="B448" s="56" t="s">
        <v>89</v>
      </c>
      <c r="C448" s="57">
        <v>42791</v>
      </c>
      <c r="D448" s="56" t="s">
        <v>90</v>
      </c>
      <c r="E448" s="169" t="s">
        <v>12</v>
      </c>
      <c r="F448" s="180" t="s">
        <v>106</v>
      </c>
      <c r="G448" s="168" t="s">
        <v>107</v>
      </c>
      <c r="H448" s="169" t="s">
        <v>12</v>
      </c>
      <c r="I448" s="181">
        <f t="shared" si="0"/>
        <v>42821</v>
      </c>
      <c r="J448" s="61"/>
      <c r="K448" s="184"/>
      <c r="L448" s="171" t="s">
        <v>6889</v>
      </c>
      <c r="M448" s="56" t="s">
        <v>6890</v>
      </c>
      <c r="N448" s="56" t="s">
        <v>236</v>
      </c>
      <c r="O448" s="61"/>
      <c r="P448" s="172" t="s">
        <v>17</v>
      </c>
      <c r="Q448" s="182"/>
      <c r="R448" s="61"/>
      <c r="S448" s="61"/>
      <c r="T448" s="61"/>
      <c r="U448" s="66"/>
      <c r="V448" s="61"/>
      <c r="W448" s="61"/>
      <c r="X448" s="56" t="s">
        <v>14</v>
      </c>
      <c r="Y448" s="57">
        <v>43073</v>
      </c>
      <c r="Z448" s="63">
        <v>3</v>
      </c>
      <c r="AA448" s="64" t="s">
        <v>6893</v>
      </c>
      <c r="AB448" s="174" t="s">
        <v>224</v>
      </c>
      <c r="AC448" s="175"/>
      <c r="AD448" s="176"/>
      <c r="AE448" s="67" t="str">
        <f t="shared" si="1"/>
        <v>Feb</v>
      </c>
      <c r="AF448" s="68" t="str">
        <f t="shared" si="2"/>
        <v>Dec</v>
      </c>
      <c r="AG448" s="177">
        <f t="shared" si="3"/>
        <v>282</v>
      </c>
      <c r="AH448" s="178">
        <v>42821</v>
      </c>
      <c r="AI448" s="105">
        <f ca="1"/>
        <v>-1168</v>
      </c>
      <c r="AJ448" s="105" t="str">
        <v>2017</v>
      </c>
      <c r="AK448" s="178">
        <f t="shared" si="4"/>
        <v>42801</v>
      </c>
    </row>
    <row r="449" spans="1:37" ht="14.4">
      <c r="A449" s="179" t="s">
        <v>6894</v>
      </c>
      <c r="B449" s="56" t="s">
        <v>89</v>
      </c>
      <c r="C449" s="57">
        <v>42796</v>
      </c>
      <c r="D449" s="56" t="s">
        <v>90</v>
      </c>
      <c r="E449" s="169" t="s">
        <v>12</v>
      </c>
      <c r="F449" s="180" t="s">
        <v>106</v>
      </c>
      <c r="G449" s="168" t="s">
        <v>107</v>
      </c>
      <c r="H449" s="169" t="s">
        <v>12</v>
      </c>
      <c r="I449" s="181">
        <f t="shared" si="0"/>
        <v>42826</v>
      </c>
      <c r="J449" s="61"/>
      <c r="K449" s="184"/>
      <c r="L449" s="171" t="s">
        <v>6895</v>
      </c>
      <c r="M449" s="61"/>
      <c r="N449" s="56" t="s">
        <v>271</v>
      </c>
      <c r="O449" s="56" t="s">
        <v>6896</v>
      </c>
      <c r="P449" s="172" t="s">
        <v>17</v>
      </c>
      <c r="Q449" s="182"/>
      <c r="R449" s="61"/>
      <c r="S449" s="61"/>
      <c r="T449" s="61"/>
      <c r="U449" s="66"/>
      <c r="V449" s="61"/>
      <c r="W449" s="61"/>
      <c r="X449" s="56" t="s">
        <v>14</v>
      </c>
      <c r="Y449" s="57">
        <v>43073</v>
      </c>
      <c r="Z449" s="63">
        <v>4</v>
      </c>
      <c r="AA449" s="64" t="s">
        <v>6897</v>
      </c>
      <c r="AB449" s="183"/>
      <c r="AC449" s="175"/>
      <c r="AD449" s="176"/>
      <c r="AE449" s="67" t="str">
        <f t="shared" si="1"/>
        <v>Mar</v>
      </c>
      <c r="AF449" s="68" t="str">
        <f t="shared" si="2"/>
        <v>Dec</v>
      </c>
      <c r="AG449" s="177">
        <f t="shared" si="3"/>
        <v>277</v>
      </c>
      <c r="AH449" s="178">
        <v>42826</v>
      </c>
      <c r="AI449" s="105">
        <f ca="1"/>
        <v>-1163</v>
      </c>
      <c r="AJ449" s="105" t="str">
        <v>2017</v>
      </c>
      <c r="AK449" s="178">
        <f t="shared" si="4"/>
        <v>42806</v>
      </c>
    </row>
    <row r="450" spans="1:37" ht="14.4">
      <c r="A450" s="179" t="s">
        <v>6898</v>
      </c>
      <c r="B450" s="56" t="s">
        <v>89</v>
      </c>
      <c r="C450" s="57">
        <v>42796</v>
      </c>
      <c r="D450" s="56" t="s">
        <v>90</v>
      </c>
      <c r="E450" s="169" t="s">
        <v>12</v>
      </c>
      <c r="F450" s="180" t="s">
        <v>106</v>
      </c>
      <c r="G450" s="168" t="s">
        <v>107</v>
      </c>
      <c r="H450" s="169" t="s">
        <v>12</v>
      </c>
      <c r="I450" s="181">
        <f t="shared" si="0"/>
        <v>42826</v>
      </c>
      <c r="J450" s="61"/>
      <c r="K450" s="184"/>
      <c r="L450" s="171" t="s">
        <v>6895</v>
      </c>
      <c r="M450" s="61"/>
      <c r="N450" s="56" t="s">
        <v>271</v>
      </c>
      <c r="O450" s="56" t="s">
        <v>6899</v>
      </c>
      <c r="P450" s="172" t="s">
        <v>17</v>
      </c>
      <c r="Q450" s="182"/>
      <c r="R450" s="61"/>
      <c r="S450" s="61"/>
      <c r="T450" s="61"/>
      <c r="U450" s="66"/>
      <c r="V450" s="61"/>
      <c r="W450" s="61"/>
      <c r="X450" s="56" t="s">
        <v>18</v>
      </c>
      <c r="Y450" s="57">
        <v>43073</v>
      </c>
      <c r="Z450" s="63">
        <v>4</v>
      </c>
      <c r="AA450" s="64" t="s">
        <v>6900</v>
      </c>
      <c r="AB450" s="183"/>
      <c r="AC450" s="175"/>
      <c r="AD450" s="176"/>
      <c r="AE450" s="67" t="str">
        <f t="shared" si="1"/>
        <v>Mar</v>
      </c>
      <c r="AF450" s="68" t="str">
        <f t="shared" si="2"/>
        <v>Dec</v>
      </c>
      <c r="AG450" s="177">
        <f t="shared" si="3"/>
        <v>277</v>
      </c>
      <c r="AH450" s="178">
        <v>42826</v>
      </c>
      <c r="AI450" s="105">
        <f ca="1"/>
        <v>-1163</v>
      </c>
      <c r="AJ450" s="105" t="str">
        <v>2017</v>
      </c>
      <c r="AK450" s="178">
        <f t="shared" si="4"/>
        <v>42806</v>
      </c>
    </row>
    <row r="451" spans="1:37" ht="14.4">
      <c r="A451" s="179" t="s">
        <v>6901</v>
      </c>
      <c r="B451" s="56" t="s">
        <v>89</v>
      </c>
      <c r="C451" s="57">
        <v>42781</v>
      </c>
      <c r="D451" s="56" t="s">
        <v>90</v>
      </c>
      <c r="E451" s="169" t="s">
        <v>12</v>
      </c>
      <c r="F451" s="180" t="s">
        <v>106</v>
      </c>
      <c r="G451" s="168" t="s">
        <v>107</v>
      </c>
      <c r="H451" s="169" t="s">
        <v>12</v>
      </c>
      <c r="I451" s="181">
        <f t="shared" si="0"/>
        <v>42811</v>
      </c>
      <c r="J451" s="61"/>
      <c r="K451" s="184"/>
      <c r="L451" s="171" t="s">
        <v>5998</v>
      </c>
      <c r="M451" s="61"/>
      <c r="N451" s="56" t="s">
        <v>236</v>
      </c>
      <c r="O451" s="56" t="s">
        <v>6000</v>
      </c>
      <c r="P451" s="172" t="s">
        <v>17</v>
      </c>
      <c r="Q451" s="182"/>
      <c r="R451" s="61"/>
      <c r="S451" s="61"/>
      <c r="T451" s="61"/>
      <c r="U451" s="66"/>
      <c r="V451" s="61"/>
      <c r="W451" s="61"/>
      <c r="X451" s="56" t="s">
        <v>18</v>
      </c>
      <c r="Y451" s="57">
        <v>43073</v>
      </c>
      <c r="Z451" s="63">
        <v>3</v>
      </c>
      <c r="AA451" s="95"/>
      <c r="AB451" s="183"/>
      <c r="AC451" s="175"/>
      <c r="AD451" s="176"/>
      <c r="AE451" s="67" t="str">
        <f t="shared" si="1"/>
        <v>Feb</v>
      </c>
      <c r="AF451" s="68" t="str">
        <f t="shared" si="2"/>
        <v>Dec</v>
      </c>
      <c r="AG451" s="177">
        <f t="shared" si="3"/>
        <v>292</v>
      </c>
      <c r="AH451" s="178">
        <v>42811</v>
      </c>
      <c r="AI451" s="105">
        <f ca="1"/>
        <v>-1178</v>
      </c>
      <c r="AJ451" s="105" t="str">
        <v>2017</v>
      </c>
      <c r="AK451" s="178">
        <f t="shared" si="4"/>
        <v>42791</v>
      </c>
    </row>
    <row r="452" spans="1:37" ht="14.4">
      <c r="A452" s="179" t="s">
        <v>6902</v>
      </c>
      <c r="B452" s="56" t="s">
        <v>89</v>
      </c>
      <c r="C452" s="57">
        <v>42797</v>
      </c>
      <c r="D452" s="56" t="s">
        <v>90</v>
      </c>
      <c r="E452" s="169" t="s">
        <v>12</v>
      </c>
      <c r="F452" s="180" t="s">
        <v>106</v>
      </c>
      <c r="G452" s="168" t="s">
        <v>107</v>
      </c>
      <c r="H452" s="169" t="s">
        <v>12</v>
      </c>
      <c r="I452" s="181">
        <f t="shared" si="0"/>
        <v>42827</v>
      </c>
      <c r="J452" s="61"/>
      <c r="K452" s="184"/>
      <c r="L452" s="171" t="s">
        <v>145</v>
      </c>
      <c r="M452" s="56" t="s">
        <v>6903</v>
      </c>
      <c r="N452" s="56" t="s">
        <v>29</v>
      </c>
      <c r="O452" s="61"/>
      <c r="P452" s="172" t="s">
        <v>17</v>
      </c>
      <c r="Q452" s="182"/>
      <c r="R452" s="61"/>
      <c r="S452" s="61"/>
      <c r="T452" s="61"/>
      <c r="U452" s="66"/>
      <c r="V452" s="61"/>
      <c r="W452" s="61"/>
      <c r="X452" s="56" t="s">
        <v>14</v>
      </c>
      <c r="Y452" s="57">
        <v>43073</v>
      </c>
      <c r="Z452" s="63">
        <v>3</v>
      </c>
      <c r="AA452" s="64" t="s">
        <v>6904</v>
      </c>
      <c r="AB452" s="174" t="s">
        <v>6863</v>
      </c>
      <c r="AC452" s="175"/>
      <c r="AD452" s="176"/>
      <c r="AE452" s="67" t="str">
        <f t="shared" si="1"/>
        <v>Mar</v>
      </c>
      <c r="AF452" s="68" t="str">
        <f t="shared" si="2"/>
        <v>Dec</v>
      </c>
      <c r="AG452" s="177">
        <f t="shared" si="3"/>
        <v>276</v>
      </c>
      <c r="AH452" s="178">
        <v>42827</v>
      </c>
      <c r="AI452" s="105">
        <f ca="1"/>
        <v>-1162</v>
      </c>
      <c r="AJ452" s="105" t="str">
        <v>2017</v>
      </c>
      <c r="AK452" s="178">
        <f t="shared" si="4"/>
        <v>42807</v>
      </c>
    </row>
    <row r="453" spans="1:37" ht="14.4">
      <c r="A453" s="179" t="s">
        <v>6905</v>
      </c>
      <c r="B453" s="56" t="s">
        <v>89</v>
      </c>
      <c r="C453" s="57">
        <v>42780</v>
      </c>
      <c r="D453" s="56" t="s">
        <v>90</v>
      </c>
      <c r="E453" s="169" t="s">
        <v>12</v>
      </c>
      <c r="F453" s="180" t="s">
        <v>106</v>
      </c>
      <c r="G453" s="168" t="s">
        <v>107</v>
      </c>
      <c r="H453" s="169" t="s">
        <v>12</v>
      </c>
      <c r="I453" s="181">
        <f t="shared" si="0"/>
        <v>42810</v>
      </c>
      <c r="J453" s="61"/>
      <c r="K453" s="184"/>
      <c r="L453" s="171" t="s">
        <v>6906</v>
      </c>
      <c r="M453" s="56" t="s">
        <v>6907</v>
      </c>
      <c r="N453" s="56" t="s">
        <v>44</v>
      </c>
      <c r="O453" s="56" t="s">
        <v>2424</v>
      </c>
      <c r="P453" s="172" t="s">
        <v>17</v>
      </c>
      <c r="Q453" s="182"/>
      <c r="R453" s="61"/>
      <c r="S453" s="61"/>
      <c r="T453" s="61"/>
      <c r="U453" s="66"/>
      <c r="V453" s="61"/>
      <c r="W453" s="61"/>
      <c r="X453" s="56" t="s">
        <v>18</v>
      </c>
      <c r="Y453" s="57">
        <v>43073</v>
      </c>
      <c r="Z453" s="75"/>
      <c r="AA453" s="95"/>
      <c r="AB453" s="183"/>
      <c r="AC453" s="175"/>
      <c r="AD453" s="176"/>
      <c r="AE453" s="67" t="str">
        <f t="shared" si="1"/>
        <v>Feb</v>
      </c>
      <c r="AF453" s="68" t="str">
        <f t="shared" si="2"/>
        <v>Dec</v>
      </c>
      <c r="AG453" s="177">
        <f t="shared" si="3"/>
        <v>293</v>
      </c>
      <c r="AH453" s="178">
        <v>42810</v>
      </c>
      <c r="AI453" s="105">
        <f ca="1"/>
        <v>-1179</v>
      </c>
      <c r="AJ453" s="105" t="str">
        <v>2017</v>
      </c>
      <c r="AK453" s="178">
        <f t="shared" si="4"/>
        <v>42790</v>
      </c>
    </row>
    <row r="454" spans="1:37" ht="14.4">
      <c r="A454" s="179" t="s">
        <v>6908</v>
      </c>
      <c r="B454" s="56" t="s">
        <v>89</v>
      </c>
      <c r="C454" s="57">
        <v>42789</v>
      </c>
      <c r="D454" s="56" t="s">
        <v>131</v>
      </c>
      <c r="E454" s="169" t="s">
        <v>30</v>
      </c>
      <c r="F454" s="180" t="s">
        <v>106</v>
      </c>
      <c r="G454" s="168" t="s">
        <v>107</v>
      </c>
      <c r="H454" s="169" t="s">
        <v>30</v>
      </c>
      <c r="I454" s="181">
        <f t="shared" si="0"/>
        <v>42819</v>
      </c>
      <c r="J454" s="61"/>
      <c r="K454" s="184"/>
      <c r="L454" s="171" t="s">
        <v>1723</v>
      </c>
      <c r="M454" s="61"/>
      <c r="N454" s="61"/>
      <c r="O454" s="61"/>
      <c r="P454" s="185"/>
      <c r="Q454" s="182"/>
      <c r="R454" s="61"/>
      <c r="S454" s="61"/>
      <c r="T454" s="61"/>
      <c r="U454" s="66"/>
      <c r="V454" s="61"/>
      <c r="W454" s="61"/>
      <c r="X454" s="56" t="s">
        <v>14</v>
      </c>
      <c r="Y454" s="57">
        <v>43073</v>
      </c>
      <c r="Z454" s="75"/>
      <c r="AA454" s="64" t="s">
        <v>6909</v>
      </c>
      <c r="AB454" s="183"/>
      <c r="AC454" s="175"/>
      <c r="AD454" s="176"/>
      <c r="AE454" s="67" t="str">
        <f t="shared" si="1"/>
        <v>Feb</v>
      </c>
      <c r="AF454" s="68" t="str">
        <f t="shared" si="2"/>
        <v>Dec</v>
      </c>
      <c r="AG454" s="177">
        <f t="shared" si="3"/>
        <v>284</v>
      </c>
      <c r="AH454" s="178">
        <v>42819</v>
      </c>
      <c r="AI454" s="105">
        <f ca="1"/>
        <v>-1170</v>
      </c>
      <c r="AJ454" s="105" t="str">
        <v>2017</v>
      </c>
      <c r="AK454" s="178">
        <f t="shared" si="4"/>
        <v>42799</v>
      </c>
    </row>
    <row r="455" spans="1:37" ht="14.4">
      <c r="A455" s="179" t="s">
        <v>6910</v>
      </c>
      <c r="B455" s="56" t="s">
        <v>89</v>
      </c>
      <c r="C455" s="57">
        <v>42796</v>
      </c>
      <c r="D455" s="56" t="s">
        <v>131</v>
      </c>
      <c r="E455" s="169" t="s">
        <v>30</v>
      </c>
      <c r="F455" s="180" t="s">
        <v>106</v>
      </c>
      <c r="G455" s="168" t="s">
        <v>107</v>
      </c>
      <c r="H455" s="169" t="s">
        <v>30</v>
      </c>
      <c r="I455" s="181">
        <f t="shared" si="0"/>
        <v>42826</v>
      </c>
      <c r="J455" s="61"/>
      <c r="K455" s="184"/>
      <c r="L455" s="171" t="s">
        <v>1723</v>
      </c>
      <c r="M455" s="61"/>
      <c r="N455" s="61"/>
      <c r="O455" s="61"/>
      <c r="P455" s="185"/>
      <c r="Q455" s="182"/>
      <c r="R455" s="61"/>
      <c r="S455" s="61"/>
      <c r="T455" s="61"/>
      <c r="U455" s="66"/>
      <c r="V455" s="61"/>
      <c r="W455" s="61"/>
      <c r="X455" s="56" t="s">
        <v>14</v>
      </c>
      <c r="Y455" s="57">
        <v>43073</v>
      </c>
      <c r="Z455" s="75"/>
      <c r="AA455" s="64" t="s">
        <v>6909</v>
      </c>
      <c r="AB455" s="183"/>
      <c r="AC455" s="175"/>
      <c r="AD455" s="176"/>
      <c r="AE455" s="67" t="str">
        <f t="shared" si="1"/>
        <v>Mar</v>
      </c>
      <c r="AF455" s="68" t="str">
        <f t="shared" si="2"/>
        <v>Dec</v>
      </c>
      <c r="AG455" s="177">
        <f t="shared" si="3"/>
        <v>277</v>
      </c>
      <c r="AH455" s="178">
        <v>42826</v>
      </c>
      <c r="AI455" s="105">
        <f ca="1"/>
        <v>-1163</v>
      </c>
      <c r="AJ455" s="105" t="str">
        <v>2017</v>
      </c>
      <c r="AK455" s="178">
        <f t="shared" si="4"/>
        <v>42806</v>
      </c>
    </row>
    <row r="456" spans="1:37" ht="14.4">
      <c r="A456" s="179" t="s">
        <v>6911</v>
      </c>
      <c r="B456" s="56" t="s">
        <v>89</v>
      </c>
      <c r="C456" s="57">
        <v>42795</v>
      </c>
      <c r="D456" s="56" t="s">
        <v>131</v>
      </c>
      <c r="E456" s="169" t="s">
        <v>30</v>
      </c>
      <c r="F456" s="180" t="s">
        <v>106</v>
      </c>
      <c r="G456" s="168" t="s">
        <v>107</v>
      </c>
      <c r="H456" s="169" t="s">
        <v>30</v>
      </c>
      <c r="I456" s="181">
        <f t="shared" si="0"/>
        <v>42825</v>
      </c>
      <c r="J456" s="61"/>
      <c r="K456" s="184"/>
      <c r="L456" s="171" t="s">
        <v>1723</v>
      </c>
      <c r="M456" s="61"/>
      <c r="N456" s="61"/>
      <c r="O456" s="61"/>
      <c r="P456" s="185"/>
      <c r="Q456" s="182"/>
      <c r="R456" s="61"/>
      <c r="S456" s="61"/>
      <c r="T456" s="61"/>
      <c r="U456" s="66"/>
      <c r="V456" s="61"/>
      <c r="W456" s="61"/>
      <c r="X456" s="56" t="s">
        <v>14</v>
      </c>
      <c r="Y456" s="57">
        <v>43073</v>
      </c>
      <c r="Z456" s="75"/>
      <c r="AA456" s="64" t="s">
        <v>6909</v>
      </c>
      <c r="AB456" s="183"/>
      <c r="AC456" s="175"/>
      <c r="AD456" s="176"/>
      <c r="AE456" s="67" t="str">
        <f t="shared" si="1"/>
        <v>Mar</v>
      </c>
      <c r="AF456" s="68" t="str">
        <f t="shared" si="2"/>
        <v>Dec</v>
      </c>
      <c r="AG456" s="177">
        <f t="shared" si="3"/>
        <v>278</v>
      </c>
      <c r="AH456" s="178">
        <v>42825</v>
      </c>
      <c r="AI456" s="105">
        <f ca="1"/>
        <v>-1164</v>
      </c>
      <c r="AJ456" s="105" t="str">
        <v>2017</v>
      </c>
      <c r="AK456" s="178">
        <f t="shared" si="4"/>
        <v>42805</v>
      </c>
    </row>
    <row r="457" spans="1:37" ht="14.4">
      <c r="A457" s="179" t="s">
        <v>6912</v>
      </c>
      <c r="B457" s="56" t="s">
        <v>89</v>
      </c>
      <c r="C457" s="57">
        <v>42796</v>
      </c>
      <c r="D457" s="56" t="s">
        <v>131</v>
      </c>
      <c r="E457" s="169" t="s">
        <v>30</v>
      </c>
      <c r="F457" s="180" t="s">
        <v>106</v>
      </c>
      <c r="G457" s="168" t="s">
        <v>107</v>
      </c>
      <c r="H457" s="169" t="s">
        <v>30</v>
      </c>
      <c r="I457" s="181">
        <f t="shared" si="0"/>
        <v>42826</v>
      </c>
      <c r="J457" s="61"/>
      <c r="K457" s="184"/>
      <c r="L457" s="171" t="s">
        <v>1723</v>
      </c>
      <c r="M457" s="61"/>
      <c r="N457" s="61"/>
      <c r="O457" s="61"/>
      <c r="P457" s="185"/>
      <c r="Q457" s="182"/>
      <c r="R457" s="61"/>
      <c r="S457" s="61"/>
      <c r="T457" s="61"/>
      <c r="U457" s="66"/>
      <c r="V457" s="61"/>
      <c r="W457" s="61"/>
      <c r="X457" s="56" t="s">
        <v>14</v>
      </c>
      <c r="Y457" s="57">
        <v>43073</v>
      </c>
      <c r="Z457" s="75"/>
      <c r="AA457" s="64" t="s">
        <v>6909</v>
      </c>
      <c r="AB457" s="183"/>
      <c r="AC457" s="175"/>
      <c r="AD457" s="176"/>
      <c r="AE457" s="67" t="str">
        <f t="shared" si="1"/>
        <v>Mar</v>
      </c>
      <c r="AF457" s="68" t="str">
        <f t="shared" si="2"/>
        <v>Dec</v>
      </c>
      <c r="AG457" s="177">
        <f t="shared" si="3"/>
        <v>277</v>
      </c>
      <c r="AH457" s="178">
        <v>42826</v>
      </c>
      <c r="AI457" s="105">
        <f ca="1"/>
        <v>-1163</v>
      </c>
      <c r="AJ457" s="105" t="str">
        <v>2017</v>
      </c>
      <c r="AK457" s="178">
        <f t="shared" si="4"/>
        <v>42806</v>
      </c>
    </row>
    <row r="458" spans="1:37" ht="14.4">
      <c r="A458" s="179" t="s">
        <v>6913</v>
      </c>
      <c r="B458" s="56" t="s">
        <v>89</v>
      </c>
      <c r="C458" s="57">
        <v>42794</v>
      </c>
      <c r="D458" s="56" t="s">
        <v>131</v>
      </c>
      <c r="E458" s="169" t="s">
        <v>30</v>
      </c>
      <c r="F458" s="180" t="s">
        <v>106</v>
      </c>
      <c r="G458" s="168" t="s">
        <v>107</v>
      </c>
      <c r="H458" s="169" t="s">
        <v>30</v>
      </c>
      <c r="I458" s="181">
        <f t="shared" si="0"/>
        <v>42824</v>
      </c>
      <c r="J458" s="61"/>
      <c r="K458" s="184"/>
      <c r="L458" s="171" t="s">
        <v>1723</v>
      </c>
      <c r="M458" s="61"/>
      <c r="N458" s="61"/>
      <c r="O458" s="61"/>
      <c r="P458" s="185"/>
      <c r="Q458" s="182"/>
      <c r="R458" s="61"/>
      <c r="S458" s="61"/>
      <c r="T458" s="61"/>
      <c r="U458" s="66"/>
      <c r="V458" s="61"/>
      <c r="W458" s="61"/>
      <c r="X458" s="56" t="s">
        <v>14</v>
      </c>
      <c r="Y458" s="57">
        <v>43073</v>
      </c>
      <c r="Z458" s="63">
        <v>3</v>
      </c>
      <c r="AA458" s="64" t="s">
        <v>6914</v>
      </c>
      <c r="AB458" s="183"/>
      <c r="AC458" s="175"/>
      <c r="AD458" s="176"/>
      <c r="AE458" s="67" t="str">
        <f t="shared" si="1"/>
        <v>Feb</v>
      </c>
      <c r="AF458" s="68" t="str">
        <f t="shared" si="2"/>
        <v>Dec</v>
      </c>
      <c r="AG458" s="177">
        <f t="shared" si="3"/>
        <v>279</v>
      </c>
      <c r="AH458" s="178">
        <v>42824</v>
      </c>
      <c r="AI458" s="105">
        <f ca="1"/>
        <v>-1165</v>
      </c>
      <c r="AJ458" s="105" t="str">
        <v>2017</v>
      </c>
      <c r="AK458" s="178">
        <f t="shared" si="4"/>
        <v>42804</v>
      </c>
    </row>
    <row r="459" spans="1:37" ht="14.4">
      <c r="A459" s="179" t="s">
        <v>6915</v>
      </c>
      <c r="B459" s="56" t="s">
        <v>89</v>
      </c>
      <c r="C459" s="57">
        <v>42800</v>
      </c>
      <c r="D459" s="56" t="s">
        <v>131</v>
      </c>
      <c r="E459" s="169" t="s">
        <v>30</v>
      </c>
      <c r="F459" s="180" t="s">
        <v>106</v>
      </c>
      <c r="G459" s="168" t="s">
        <v>107</v>
      </c>
      <c r="H459" s="169" t="s">
        <v>30</v>
      </c>
      <c r="I459" s="181">
        <f t="shared" si="0"/>
        <v>42830</v>
      </c>
      <c r="J459" s="61"/>
      <c r="K459" s="184"/>
      <c r="L459" s="171" t="s">
        <v>6916</v>
      </c>
      <c r="M459" s="61"/>
      <c r="N459" s="61"/>
      <c r="O459" s="61"/>
      <c r="P459" s="185"/>
      <c r="Q459" s="182"/>
      <c r="R459" s="61"/>
      <c r="S459" s="61"/>
      <c r="T459" s="61"/>
      <c r="U459" s="66"/>
      <c r="V459" s="61"/>
      <c r="W459" s="61"/>
      <c r="X459" s="56" t="s">
        <v>14</v>
      </c>
      <c r="Y459" s="57">
        <v>43073</v>
      </c>
      <c r="Z459" s="63">
        <v>3</v>
      </c>
      <c r="AA459" s="64" t="s">
        <v>6917</v>
      </c>
      <c r="AB459" s="183"/>
      <c r="AC459" s="175"/>
      <c r="AD459" s="176"/>
      <c r="AE459" s="67" t="str">
        <f t="shared" si="1"/>
        <v>Mar</v>
      </c>
      <c r="AF459" s="68" t="str">
        <f t="shared" si="2"/>
        <v>Dec</v>
      </c>
      <c r="AG459" s="177">
        <f t="shared" si="3"/>
        <v>273</v>
      </c>
      <c r="AH459" s="178">
        <v>42830</v>
      </c>
      <c r="AI459" s="105">
        <f ca="1"/>
        <v>-1159</v>
      </c>
      <c r="AJ459" s="105" t="str">
        <v>2017</v>
      </c>
      <c r="AK459" s="178">
        <f t="shared" si="4"/>
        <v>42810</v>
      </c>
    </row>
    <row r="460" spans="1:37" ht="14.4">
      <c r="A460" s="179" t="s">
        <v>6918</v>
      </c>
      <c r="B460" s="56" t="s">
        <v>89</v>
      </c>
      <c r="C460" s="57">
        <v>42801</v>
      </c>
      <c r="D460" s="56" t="s">
        <v>1027</v>
      </c>
      <c r="E460" s="169" t="s">
        <v>30</v>
      </c>
      <c r="F460" s="180" t="s">
        <v>106</v>
      </c>
      <c r="G460" s="168" t="s">
        <v>107</v>
      </c>
      <c r="H460" s="169" t="s">
        <v>30</v>
      </c>
      <c r="I460" s="181">
        <f t="shared" si="0"/>
        <v>42831</v>
      </c>
      <c r="J460" s="61"/>
      <c r="K460" s="184"/>
      <c r="L460" s="171" t="s">
        <v>6919</v>
      </c>
      <c r="M460" s="56" t="s">
        <v>6920</v>
      </c>
      <c r="N460" s="56" t="s">
        <v>266</v>
      </c>
      <c r="O460" s="56" t="s">
        <v>6921</v>
      </c>
      <c r="P460" s="172" t="s">
        <v>28</v>
      </c>
      <c r="Q460" s="182"/>
      <c r="R460" s="61"/>
      <c r="S460" s="61"/>
      <c r="T460" s="61"/>
      <c r="U460" s="66"/>
      <c r="V460" s="61"/>
      <c r="W460" s="61"/>
      <c r="X460" s="56" t="s">
        <v>18</v>
      </c>
      <c r="Y460" s="57">
        <v>43073</v>
      </c>
      <c r="Z460" s="63">
        <v>3</v>
      </c>
      <c r="AA460" s="64" t="s">
        <v>6922</v>
      </c>
      <c r="AB460" s="183"/>
      <c r="AC460" s="175"/>
      <c r="AD460" s="176"/>
      <c r="AE460" s="67" t="str">
        <f t="shared" si="1"/>
        <v>Mar</v>
      </c>
      <c r="AF460" s="68" t="str">
        <f t="shared" si="2"/>
        <v>Dec</v>
      </c>
      <c r="AG460" s="177">
        <f t="shared" si="3"/>
        <v>272</v>
      </c>
      <c r="AH460" s="178">
        <v>42831</v>
      </c>
      <c r="AI460" s="105">
        <f ca="1"/>
        <v>-1158</v>
      </c>
      <c r="AJ460" s="105" t="str">
        <v>2017</v>
      </c>
      <c r="AK460" s="178">
        <f t="shared" si="4"/>
        <v>42811</v>
      </c>
    </row>
    <row r="461" spans="1:37" ht="14.4">
      <c r="A461" s="179" t="s">
        <v>6923</v>
      </c>
      <c r="B461" s="56" t="s">
        <v>89</v>
      </c>
      <c r="C461" s="57">
        <v>42797</v>
      </c>
      <c r="D461" s="56" t="s">
        <v>1027</v>
      </c>
      <c r="E461" s="169" t="s">
        <v>30</v>
      </c>
      <c r="F461" s="180" t="s">
        <v>106</v>
      </c>
      <c r="G461" s="168" t="s">
        <v>107</v>
      </c>
      <c r="H461" s="169" t="s">
        <v>30</v>
      </c>
      <c r="I461" s="181">
        <f t="shared" si="0"/>
        <v>42827</v>
      </c>
      <c r="J461" s="61"/>
      <c r="K461" s="184"/>
      <c r="L461" s="171" t="s">
        <v>302</v>
      </c>
      <c r="M461" s="61"/>
      <c r="N461" s="61"/>
      <c r="O461" s="56" t="s">
        <v>6924</v>
      </c>
      <c r="P461" s="172" t="s">
        <v>17</v>
      </c>
      <c r="Q461" s="182"/>
      <c r="R461" s="61"/>
      <c r="S461" s="61"/>
      <c r="T461" s="61"/>
      <c r="U461" s="66"/>
      <c r="V461" s="61"/>
      <c r="W461" s="61"/>
      <c r="X461" s="56" t="s">
        <v>18</v>
      </c>
      <c r="Y461" s="57">
        <v>43073</v>
      </c>
      <c r="Z461" s="75"/>
      <c r="AA461" s="64" t="s">
        <v>6925</v>
      </c>
      <c r="AB461" s="183"/>
      <c r="AC461" s="175"/>
      <c r="AD461" s="176"/>
      <c r="AE461" s="67" t="str">
        <f t="shared" si="1"/>
        <v>Mar</v>
      </c>
      <c r="AF461" s="68" t="str">
        <f t="shared" si="2"/>
        <v>Dec</v>
      </c>
      <c r="AG461" s="177">
        <f t="shared" si="3"/>
        <v>276</v>
      </c>
      <c r="AH461" s="178">
        <v>42827</v>
      </c>
      <c r="AI461" s="105">
        <f ca="1"/>
        <v>-1162</v>
      </c>
      <c r="AJ461" s="105" t="str">
        <v>2017</v>
      </c>
      <c r="AK461" s="178">
        <f t="shared" si="4"/>
        <v>42807</v>
      </c>
    </row>
    <row r="462" spans="1:37" ht="14.4">
      <c r="A462" s="179" t="s">
        <v>6926</v>
      </c>
      <c r="B462" s="56" t="s">
        <v>89</v>
      </c>
      <c r="C462" s="57">
        <v>42802</v>
      </c>
      <c r="D462" s="56" t="s">
        <v>90</v>
      </c>
      <c r="E462" s="169" t="s">
        <v>91</v>
      </c>
      <c r="F462" s="180" t="s">
        <v>214</v>
      </c>
      <c r="G462" s="168" t="s">
        <v>3693</v>
      </c>
      <c r="H462" s="169" t="s">
        <v>3694</v>
      </c>
      <c r="I462" s="181">
        <f t="shared" si="0"/>
        <v>42832</v>
      </c>
      <c r="J462" s="56" t="s">
        <v>18</v>
      </c>
      <c r="K462" s="169" t="s">
        <v>14</v>
      </c>
      <c r="L462" s="171" t="s">
        <v>6927</v>
      </c>
      <c r="M462" s="56" t="s">
        <v>6928</v>
      </c>
      <c r="N462" s="56" t="s">
        <v>95</v>
      </c>
      <c r="O462" s="56" t="s">
        <v>6929</v>
      </c>
      <c r="P462" s="172" t="s">
        <v>96</v>
      </c>
      <c r="Q462" s="182"/>
      <c r="R462" s="61"/>
      <c r="S462" s="61"/>
      <c r="T462" s="61"/>
      <c r="U462" s="66"/>
      <c r="V462" s="61"/>
      <c r="W462" s="61"/>
      <c r="X462" s="56" t="s">
        <v>18</v>
      </c>
      <c r="Y462" s="57">
        <v>43073</v>
      </c>
      <c r="Z462" s="75"/>
      <c r="AA462" s="200" t="s">
        <v>6930</v>
      </c>
      <c r="AB462" s="174" t="s">
        <v>3709</v>
      </c>
      <c r="AC462" s="175"/>
      <c r="AD462" s="176"/>
      <c r="AE462" s="67" t="str">
        <f t="shared" si="1"/>
        <v>Mar</v>
      </c>
      <c r="AF462" s="68" t="str">
        <f t="shared" si="2"/>
        <v>Dec</v>
      </c>
      <c r="AG462" s="177">
        <f t="shared" si="3"/>
        <v>271</v>
      </c>
      <c r="AH462" s="178">
        <v>42832</v>
      </c>
      <c r="AI462" s="105">
        <f ca="1"/>
        <v>-1157</v>
      </c>
      <c r="AJ462" s="105" t="str">
        <v>2017</v>
      </c>
      <c r="AK462" s="178">
        <f t="shared" si="4"/>
        <v>42812</v>
      </c>
    </row>
    <row r="463" spans="1:37" ht="14.4">
      <c r="A463" s="179" t="s">
        <v>6931</v>
      </c>
      <c r="B463" s="56" t="s">
        <v>89</v>
      </c>
      <c r="C463" s="57">
        <v>42800</v>
      </c>
      <c r="D463" s="56" t="s">
        <v>90</v>
      </c>
      <c r="E463" s="169" t="s">
        <v>30</v>
      </c>
      <c r="F463" s="180" t="s">
        <v>106</v>
      </c>
      <c r="G463" s="168" t="s">
        <v>107</v>
      </c>
      <c r="H463" s="169" t="s">
        <v>30</v>
      </c>
      <c r="I463" s="181">
        <f t="shared" si="0"/>
        <v>42830</v>
      </c>
      <c r="J463" s="61"/>
      <c r="K463" s="184"/>
      <c r="L463" s="171" t="s">
        <v>6932</v>
      </c>
      <c r="M463" s="61"/>
      <c r="N463" s="61"/>
      <c r="O463" s="61"/>
      <c r="P463" s="185"/>
      <c r="Q463" s="182"/>
      <c r="R463" s="61"/>
      <c r="S463" s="61"/>
      <c r="T463" s="61"/>
      <c r="U463" s="66"/>
      <c r="V463" s="61"/>
      <c r="W463" s="61"/>
      <c r="X463" s="56" t="s">
        <v>14</v>
      </c>
      <c r="Y463" s="57">
        <v>43073</v>
      </c>
      <c r="Z463" s="63">
        <v>3</v>
      </c>
      <c r="AA463" s="64" t="s">
        <v>6933</v>
      </c>
      <c r="AB463" s="183"/>
      <c r="AC463" s="175"/>
      <c r="AD463" s="176"/>
      <c r="AE463" s="67" t="str">
        <f t="shared" si="1"/>
        <v>Mar</v>
      </c>
      <c r="AF463" s="68" t="str">
        <f t="shared" si="2"/>
        <v>Dec</v>
      </c>
      <c r="AG463" s="177">
        <f t="shared" si="3"/>
        <v>273</v>
      </c>
      <c r="AH463" s="178">
        <v>42830</v>
      </c>
      <c r="AI463" s="105">
        <f ca="1"/>
        <v>-1159</v>
      </c>
      <c r="AJ463" s="105" t="str">
        <v>2017</v>
      </c>
      <c r="AK463" s="178">
        <f t="shared" si="4"/>
        <v>42810</v>
      </c>
    </row>
    <row r="464" spans="1:37" ht="14.4">
      <c r="A464" s="179" t="s">
        <v>6992</v>
      </c>
      <c r="B464" s="56" t="s">
        <v>89</v>
      </c>
      <c r="C464" s="57">
        <v>42801</v>
      </c>
      <c r="D464" s="56" t="s">
        <v>131</v>
      </c>
      <c r="E464" s="169" t="s">
        <v>30</v>
      </c>
      <c r="F464" s="180" t="s">
        <v>106</v>
      </c>
      <c r="G464" s="168" t="s">
        <v>107</v>
      </c>
      <c r="H464" s="169" t="s">
        <v>30</v>
      </c>
      <c r="I464" s="181">
        <f t="shared" si="0"/>
        <v>42831</v>
      </c>
      <c r="J464" s="61"/>
      <c r="K464" s="184"/>
      <c r="L464" s="171" t="s">
        <v>6995</v>
      </c>
      <c r="M464" s="56" t="s">
        <v>6996</v>
      </c>
      <c r="N464" s="56" t="s">
        <v>20</v>
      </c>
      <c r="O464" s="56" t="s">
        <v>6997</v>
      </c>
      <c r="P464" s="172" t="s">
        <v>17</v>
      </c>
      <c r="Q464" s="182"/>
      <c r="R464" s="61"/>
      <c r="S464" s="61"/>
      <c r="T464" s="61"/>
      <c r="U464" s="66"/>
      <c r="V464" s="61"/>
      <c r="W464" s="61"/>
      <c r="X464" s="56" t="s">
        <v>18</v>
      </c>
      <c r="Y464" s="57">
        <v>43073</v>
      </c>
      <c r="Z464" s="63">
        <v>4</v>
      </c>
      <c r="AA464" s="64" t="s">
        <v>6998</v>
      </c>
      <c r="AB464" s="183"/>
      <c r="AC464" s="175"/>
      <c r="AD464" s="176"/>
      <c r="AE464" s="67" t="str">
        <f t="shared" si="1"/>
        <v>Mar</v>
      </c>
      <c r="AF464" s="68" t="str">
        <f t="shared" si="2"/>
        <v>Dec</v>
      </c>
      <c r="AG464" s="177">
        <f t="shared" si="3"/>
        <v>272</v>
      </c>
      <c r="AH464" s="178">
        <v>42831</v>
      </c>
      <c r="AI464" s="105">
        <f ca="1"/>
        <v>-1158</v>
      </c>
      <c r="AJ464" s="105" t="str">
        <v>2017</v>
      </c>
      <c r="AK464" s="178">
        <f t="shared" si="4"/>
        <v>42811</v>
      </c>
    </row>
    <row r="465" spans="1:37" ht="14.4">
      <c r="A465" s="179" t="s">
        <v>6999</v>
      </c>
      <c r="B465" s="56" t="s">
        <v>89</v>
      </c>
      <c r="C465" s="57">
        <v>42795</v>
      </c>
      <c r="D465" s="56" t="s">
        <v>90</v>
      </c>
      <c r="E465" s="169" t="s">
        <v>30</v>
      </c>
      <c r="F465" s="180" t="s">
        <v>106</v>
      </c>
      <c r="G465" s="168" t="s">
        <v>107</v>
      </c>
      <c r="H465" s="169" t="s">
        <v>30</v>
      </c>
      <c r="I465" s="181">
        <f t="shared" si="0"/>
        <v>42825</v>
      </c>
      <c r="J465" s="61"/>
      <c r="K465" s="184"/>
      <c r="L465" s="171" t="s">
        <v>7000</v>
      </c>
      <c r="M465" s="56" t="s">
        <v>7001</v>
      </c>
      <c r="N465" s="56" t="s">
        <v>37</v>
      </c>
      <c r="O465" s="56" t="s">
        <v>7002</v>
      </c>
      <c r="P465" s="172" t="s">
        <v>133</v>
      </c>
      <c r="Q465" s="173">
        <v>42803</v>
      </c>
      <c r="R465" s="61"/>
      <c r="S465" s="61"/>
      <c r="T465" s="61"/>
      <c r="U465" s="66"/>
      <c r="V465" s="61"/>
      <c r="W465" s="61"/>
      <c r="X465" s="56" t="s">
        <v>18</v>
      </c>
      <c r="Y465" s="57">
        <v>43073</v>
      </c>
      <c r="Z465" s="75"/>
      <c r="AA465" s="64" t="s">
        <v>7010</v>
      </c>
      <c r="AB465" s="183"/>
      <c r="AC465" s="175"/>
      <c r="AD465" s="176"/>
      <c r="AE465" s="67" t="str">
        <f t="shared" si="1"/>
        <v>Mar</v>
      </c>
      <c r="AF465" s="68" t="str">
        <f t="shared" si="2"/>
        <v>Dec</v>
      </c>
      <c r="AG465" s="177">
        <f t="shared" si="3"/>
        <v>278</v>
      </c>
      <c r="AH465" s="178">
        <v>42825</v>
      </c>
      <c r="AI465" s="105">
        <f ca="1"/>
        <v>-1164</v>
      </c>
      <c r="AJ465" s="105" t="str">
        <v>2017</v>
      </c>
      <c r="AK465" s="178">
        <f t="shared" si="4"/>
        <v>42805</v>
      </c>
    </row>
    <row r="466" spans="1:37" ht="14.4">
      <c r="A466" s="179" t="s">
        <v>7013</v>
      </c>
      <c r="B466" s="56" t="s">
        <v>89</v>
      </c>
      <c r="C466" s="57">
        <v>42796</v>
      </c>
      <c r="D466" s="56" t="s">
        <v>131</v>
      </c>
      <c r="E466" s="169" t="s">
        <v>30</v>
      </c>
      <c r="F466" s="180" t="s">
        <v>106</v>
      </c>
      <c r="G466" s="168" t="s">
        <v>107</v>
      </c>
      <c r="H466" s="169" t="s">
        <v>30</v>
      </c>
      <c r="I466" s="181">
        <f t="shared" si="0"/>
        <v>42826</v>
      </c>
      <c r="J466" s="61"/>
      <c r="K466" s="184"/>
      <c r="L466" s="171" t="s">
        <v>4765</v>
      </c>
      <c r="M466" s="56" t="s">
        <v>7015</v>
      </c>
      <c r="N466" s="56" t="s">
        <v>44</v>
      </c>
      <c r="O466" s="56" t="s">
        <v>7016</v>
      </c>
      <c r="P466" s="172" t="s">
        <v>17</v>
      </c>
      <c r="Q466" s="182"/>
      <c r="R466" s="61"/>
      <c r="S466" s="61"/>
      <c r="T466" s="61"/>
      <c r="U466" s="66"/>
      <c r="V466" s="61"/>
      <c r="W466" s="61"/>
      <c r="X466" s="56" t="s">
        <v>18</v>
      </c>
      <c r="Y466" s="57">
        <v>43073</v>
      </c>
      <c r="Z466" s="75"/>
      <c r="AA466" s="95"/>
      <c r="AB466" s="183"/>
      <c r="AC466" s="175"/>
      <c r="AD466" s="176"/>
      <c r="AE466" s="67" t="str">
        <f t="shared" si="1"/>
        <v>Mar</v>
      </c>
      <c r="AF466" s="68" t="str">
        <f t="shared" si="2"/>
        <v>Dec</v>
      </c>
      <c r="AG466" s="177">
        <f t="shared" si="3"/>
        <v>277</v>
      </c>
      <c r="AH466" s="178">
        <v>42826</v>
      </c>
      <c r="AI466" s="105">
        <f ca="1"/>
        <v>-1163</v>
      </c>
      <c r="AJ466" s="105" t="str">
        <v>2017</v>
      </c>
      <c r="AK466" s="178">
        <f t="shared" si="4"/>
        <v>42806</v>
      </c>
    </row>
    <row r="467" spans="1:37" ht="14.4">
      <c r="A467" s="179" t="s">
        <v>7019</v>
      </c>
      <c r="B467" s="56" t="s">
        <v>89</v>
      </c>
      <c r="C467" s="57">
        <v>42781</v>
      </c>
      <c r="D467" s="56" t="s">
        <v>90</v>
      </c>
      <c r="E467" s="169" t="s">
        <v>12</v>
      </c>
      <c r="F467" s="180" t="s">
        <v>106</v>
      </c>
      <c r="G467" s="168" t="s">
        <v>107</v>
      </c>
      <c r="H467" s="169" t="s">
        <v>12</v>
      </c>
      <c r="I467" s="181">
        <f t="shared" si="0"/>
        <v>42811</v>
      </c>
      <c r="J467" s="61"/>
      <c r="K467" s="184"/>
      <c r="L467" s="171" t="s">
        <v>7021</v>
      </c>
      <c r="M467" s="61"/>
      <c r="N467" s="61"/>
      <c r="O467" s="61"/>
      <c r="P467" s="172" t="s">
        <v>96</v>
      </c>
      <c r="Q467" s="182"/>
      <c r="R467" s="61"/>
      <c r="S467" s="61"/>
      <c r="T467" s="61"/>
      <c r="U467" s="66"/>
      <c r="V467" s="61"/>
      <c r="W467" s="61"/>
      <c r="X467" s="56" t="s">
        <v>14</v>
      </c>
      <c r="Y467" s="57">
        <v>43073</v>
      </c>
      <c r="Z467" s="63">
        <v>3</v>
      </c>
      <c r="AA467" s="64" t="s">
        <v>6863</v>
      </c>
      <c r="AB467" s="183"/>
      <c r="AC467" s="175"/>
      <c r="AD467" s="176"/>
      <c r="AE467" s="67" t="str">
        <f t="shared" si="1"/>
        <v>Feb</v>
      </c>
      <c r="AF467" s="68" t="str">
        <f t="shared" si="2"/>
        <v>Dec</v>
      </c>
      <c r="AG467" s="177">
        <f t="shared" si="3"/>
        <v>292</v>
      </c>
      <c r="AH467" s="178">
        <v>42811</v>
      </c>
      <c r="AI467" s="105">
        <f ca="1"/>
        <v>-1178</v>
      </c>
      <c r="AJ467" s="105" t="str">
        <v>2017</v>
      </c>
      <c r="AK467" s="178">
        <f t="shared" si="4"/>
        <v>42791</v>
      </c>
    </row>
    <row r="468" spans="1:37" ht="14.4">
      <c r="A468" s="179" t="s">
        <v>7026</v>
      </c>
      <c r="B468" s="56" t="s">
        <v>89</v>
      </c>
      <c r="C468" s="57">
        <v>42796</v>
      </c>
      <c r="D468" s="56" t="s">
        <v>90</v>
      </c>
      <c r="E468" s="169" t="s">
        <v>12</v>
      </c>
      <c r="F468" s="180" t="s">
        <v>106</v>
      </c>
      <c r="G468" s="168" t="s">
        <v>107</v>
      </c>
      <c r="H468" s="169" t="s">
        <v>12</v>
      </c>
      <c r="I468" s="181">
        <f t="shared" si="0"/>
        <v>42826</v>
      </c>
      <c r="J468" s="61"/>
      <c r="K468" s="184"/>
      <c r="L468" s="171" t="s">
        <v>745</v>
      </c>
      <c r="M468" s="56" t="s">
        <v>7028</v>
      </c>
      <c r="N468" s="56" t="s">
        <v>29</v>
      </c>
      <c r="O468" s="56" t="s">
        <v>7029</v>
      </c>
      <c r="P468" s="172" t="s">
        <v>17</v>
      </c>
      <c r="Q468" s="182"/>
      <c r="R468" s="61"/>
      <c r="S468" s="61"/>
      <c r="T468" s="61"/>
      <c r="U468" s="66"/>
      <c r="V468" s="61"/>
      <c r="W468" s="61"/>
      <c r="X468" s="56" t="s">
        <v>18</v>
      </c>
      <c r="Y468" s="57">
        <v>43073</v>
      </c>
      <c r="Z468" s="75"/>
      <c r="AA468" s="95"/>
      <c r="AB468" s="183"/>
      <c r="AC468" s="175"/>
      <c r="AD468" s="176"/>
      <c r="AE468" s="67" t="str">
        <f t="shared" si="1"/>
        <v>Mar</v>
      </c>
      <c r="AF468" s="68" t="str">
        <f t="shared" si="2"/>
        <v>Dec</v>
      </c>
      <c r="AG468" s="177">
        <f t="shared" si="3"/>
        <v>277</v>
      </c>
      <c r="AH468" s="178">
        <v>42826</v>
      </c>
      <c r="AI468" s="105">
        <f ca="1"/>
        <v>-1163</v>
      </c>
      <c r="AJ468" s="105" t="str">
        <v>2017</v>
      </c>
      <c r="AK468" s="178">
        <f t="shared" si="4"/>
        <v>42806</v>
      </c>
    </row>
    <row r="469" spans="1:37" ht="14.4">
      <c r="A469" s="217" t="s">
        <v>6317</v>
      </c>
      <c r="B469" s="218" t="s">
        <v>89</v>
      </c>
      <c r="C469" s="219">
        <v>42789</v>
      </c>
      <c r="D469" s="218" t="s">
        <v>90</v>
      </c>
      <c r="E469" s="220" t="s">
        <v>30</v>
      </c>
      <c r="F469" s="221" t="s">
        <v>106</v>
      </c>
      <c r="G469" s="222" t="s">
        <v>107</v>
      </c>
      <c r="H469" s="220" t="s">
        <v>30</v>
      </c>
      <c r="I469" s="223">
        <f t="shared" si="0"/>
        <v>42819</v>
      </c>
      <c r="J469" s="224"/>
      <c r="K469" s="225"/>
      <c r="L469" s="226" t="s">
        <v>3842</v>
      </c>
      <c r="M469" s="218" t="s">
        <v>4748</v>
      </c>
      <c r="N469" s="227"/>
      <c r="O469" s="218" t="s">
        <v>4749</v>
      </c>
      <c r="P469" s="220" t="s">
        <v>17</v>
      </c>
      <c r="Q469" s="223"/>
      <c r="R469" s="224"/>
      <c r="S469" s="224"/>
      <c r="T469" s="224"/>
      <c r="U469" s="228"/>
      <c r="V469" s="224"/>
      <c r="W469" s="224"/>
      <c r="X469" s="218" t="s">
        <v>18</v>
      </c>
      <c r="Y469" s="219">
        <v>43073</v>
      </c>
      <c r="Z469" s="229">
        <v>4</v>
      </c>
      <c r="AA469" s="222" t="s">
        <v>6321</v>
      </c>
      <c r="AB469" s="183"/>
      <c r="AC469" s="175"/>
      <c r="AD469" s="176"/>
      <c r="AE469" s="67" t="str">
        <f t="shared" si="1"/>
        <v>Feb</v>
      </c>
      <c r="AF469" s="68" t="str">
        <f t="shared" si="2"/>
        <v>Dec</v>
      </c>
      <c r="AG469" s="177">
        <f t="shared" si="3"/>
        <v>284</v>
      </c>
      <c r="AH469" s="178">
        <v>42827</v>
      </c>
      <c r="AI469" s="105">
        <f ca="1"/>
        <v>-1170</v>
      </c>
      <c r="AJ469" s="105" t="str">
        <v>2017</v>
      </c>
      <c r="AK469" s="178">
        <f t="shared" si="4"/>
        <v>42799</v>
      </c>
    </row>
    <row r="470" spans="1:37" ht="14.4">
      <c r="A470" s="179" t="s">
        <v>7041</v>
      </c>
      <c r="B470" s="56" t="s">
        <v>89</v>
      </c>
      <c r="C470" s="57">
        <v>42788</v>
      </c>
      <c r="D470" s="56" t="s">
        <v>90</v>
      </c>
      <c r="E470" s="169" t="s">
        <v>12</v>
      </c>
      <c r="F470" s="180" t="s">
        <v>106</v>
      </c>
      <c r="G470" s="168" t="s">
        <v>107</v>
      </c>
      <c r="H470" s="169" t="s">
        <v>12</v>
      </c>
      <c r="I470" s="181">
        <f t="shared" si="0"/>
        <v>42818</v>
      </c>
      <c r="J470" s="61"/>
      <c r="K470" s="184"/>
      <c r="L470" s="171" t="s">
        <v>6417</v>
      </c>
      <c r="M470" s="56" t="s">
        <v>7042</v>
      </c>
      <c r="N470" s="56" t="s">
        <v>29</v>
      </c>
      <c r="O470" s="56" t="s">
        <v>7043</v>
      </c>
      <c r="P470" s="172" t="s">
        <v>17</v>
      </c>
      <c r="Q470" s="182"/>
      <c r="R470" s="61"/>
      <c r="S470" s="61"/>
      <c r="T470" s="61"/>
      <c r="U470" s="66"/>
      <c r="V470" s="61"/>
      <c r="W470" s="61"/>
      <c r="X470" s="56" t="s">
        <v>18</v>
      </c>
      <c r="Y470" s="57">
        <v>43073</v>
      </c>
      <c r="Z470" s="75"/>
      <c r="AA470" s="64" t="s">
        <v>7044</v>
      </c>
      <c r="AB470" s="183"/>
      <c r="AC470" s="175"/>
      <c r="AD470" s="176"/>
      <c r="AE470" s="67" t="str">
        <f t="shared" si="1"/>
        <v>Feb</v>
      </c>
      <c r="AF470" s="68" t="str">
        <f t="shared" si="2"/>
        <v>Dec</v>
      </c>
      <c r="AG470" s="177">
        <f t="shared" si="3"/>
        <v>285</v>
      </c>
      <c r="AH470" s="178">
        <v>42818</v>
      </c>
      <c r="AI470" s="105">
        <f ca="1"/>
        <v>-1171</v>
      </c>
      <c r="AJ470" s="105" t="str">
        <v>2017</v>
      </c>
      <c r="AK470" s="178">
        <f t="shared" si="4"/>
        <v>42798</v>
      </c>
    </row>
    <row r="471" spans="1:37" ht="14.4">
      <c r="A471" s="179" t="s">
        <v>7045</v>
      </c>
      <c r="B471" s="56" t="s">
        <v>89</v>
      </c>
      <c r="C471" s="57">
        <v>42803</v>
      </c>
      <c r="D471" s="56" t="s">
        <v>90</v>
      </c>
      <c r="E471" s="169" t="s">
        <v>3794</v>
      </c>
      <c r="F471" s="180" t="s">
        <v>214</v>
      </c>
      <c r="G471" s="168" t="s">
        <v>5043</v>
      </c>
      <c r="H471" s="169" t="s">
        <v>5044</v>
      </c>
      <c r="I471" s="170">
        <f t="shared" si="0"/>
        <v>42833</v>
      </c>
      <c r="J471" s="56" t="s">
        <v>18</v>
      </c>
      <c r="K471" s="169" t="s">
        <v>18</v>
      </c>
      <c r="L471" s="171" t="s">
        <v>7046</v>
      </c>
      <c r="M471" s="56" t="s">
        <v>7047</v>
      </c>
      <c r="N471" s="56" t="s">
        <v>143</v>
      </c>
      <c r="O471" s="56" t="s">
        <v>7048</v>
      </c>
      <c r="P471" s="172" t="s">
        <v>96</v>
      </c>
      <c r="Q471" s="173"/>
      <c r="R471" s="56" t="s">
        <v>18</v>
      </c>
      <c r="S471" s="56"/>
      <c r="T471" s="56"/>
      <c r="U471" s="56" t="s">
        <v>108</v>
      </c>
      <c r="V471" s="56" t="s">
        <v>108</v>
      </c>
      <c r="W471" s="61"/>
      <c r="X471" s="56" t="s">
        <v>18</v>
      </c>
      <c r="Y471" s="57">
        <v>43073</v>
      </c>
      <c r="Z471" s="63" t="s">
        <v>108</v>
      </c>
      <c r="AA471" s="64" t="s">
        <v>7049</v>
      </c>
      <c r="AB471" s="174" t="s">
        <v>97</v>
      </c>
      <c r="AC471" s="175"/>
      <c r="AD471" s="176"/>
      <c r="AE471" s="67" t="str">
        <f t="shared" si="1"/>
        <v>Mar</v>
      </c>
      <c r="AF471" s="68" t="str">
        <f t="shared" si="2"/>
        <v>Dec</v>
      </c>
      <c r="AG471" s="177">
        <f t="shared" si="3"/>
        <v>270</v>
      </c>
      <c r="AH471" s="178">
        <v>42833</v>
      </c>
      <c r="AI471" s="105">
        <f ca="1"/>
        <v>-1156</v>
      </c>
      <c r="AJ471" s="105" t="str">
        <v>2017</v>
      </c>
      <c r="AK471" s="178">
        <f t="shared" si="4"/>
        <v>42813</v>
      </c>
    </row>
    <row r="472" spans="1:37" ht="14.4">
      <c r="A472" s="179" t="s">
        <v>7051</v>
      </c>
      <c r="B472" s="56" t="s">
        <v>89</v>
      </c>
      <c r="C472" s="57">
        <v>42803</v>
      </c>
      <c r="D472" s="56" t="s">
        <v>90</v>
      </c>
      <c r="E472" s="169" t="s">
        <v>3794</v>
      </c>
      <c r="F472" s="180" t="s">
        <v>214</v>
      </c>
      <c r="G472" s="168" t="s">
        <v>7052</v>
      </c>
      <c r="H472" s="169" t="s">
        <v>7053</v>
      </c>
      <c r="I472" s="170">
        <f t="shared" si="0"/>
        <v>42833</v>
      </c>
      <c r="J472" s="56" t="s">
        <v>18</v>
      </c>
      <c r="K472" s="169" t="s">
        <v>14</v>
      </c>
      <c r="L472" s="171" t="s">
        <v>7055</v>
      </c>
      <c r="M472" s="56" t="s">
        <v>108</v>
      </c>
      <c r="N472" s="56" t="s">
        <v>249</v>
      </c>
      <c r="O472" s="56" t="s">
        <v>7056</v>
      </c>
      <c r="P472" s="172" t="s">
        <v>96</v>
      </c>
      <c r="Q472" s="173"/>
      <c r="R472" s="56" t="s">
        <v>108</v>
      </c>
      <c r="S472" s="56"/>
      <c r="T472" s="56"/>
      <c r="U472" s="56" t="s">
        <v>108</v>
      </c>
      <c r="V472" s="56" t="s">
        <v>108</v>
      </c>
      <c r="W472" s="61"/>
      <c r="X472" s="56" t="s">
        <v>14</v>
      </c>
      <c r="Y472" s="57">
        <v>43073</v>
      </c>
      <c r="Z472" s="63" t="s">
        <v>108</v>
      </c>
      <c r="AA472" s="64" t="s">
        <v>7058</v>
      </c>
      <c r="AB472" s="174" t="s">
        <v>3872</v>
      </c>
      <c r="AC472" s="175"/>
      <c r="AD472" s="176"/>
      <c r="AE472" s="67" t="str">
        <f t="shared" si="1"/>
        <v>Mar</v>
      </c>
      <c r="AF472" s="68" t="str">
        <f t="shared" si="2"/>
        <v>Dec</v>
      </c>
      <c r="AG472" s="177">
        <f t="shared" si="3"/>
        <v>270</v>
      </c>
      <c r="AH472" s="178">
        <v>42833</v>
      </c>
      <c r="AI472" s="105">
        <f ca="1"/>
        <v>-1156</v>
      </c>
      <c r="AJ472" s="105" t="str">
        <v>2017</v>
      </c>
      <c r="AK472" s="178">
        <f t="shared" si="4"/>
        <v>42813</v>
      </c>
    </row>
    <row r="473" spans="1:37" ht="14.4">
      <c r="A473" s="179" t="s">
        <v>7059</v>
      </c>
      <c r="B473" s="56" t="s">
        <v>89</v>
      </c>
      <c r="C473" s="57">
        <v>42803</v>
      </c>
      <c r="D473" s="56" t="s">
        <v>90</v>
      </c>
      <c r="E473" s="169" t="s">
        <v>3794</v>
      </c>
      <c r="F473" s="180" t="s">
        <v>214</v>
      </c>
      <c r="G473" s="168" t="s">
        <v>214</v>
      </c>
      <c r="H473" s="169" t="s">
        <v>3785</v>
      </c>
      <c r="I473" s="170">
        <f t="shared" si="0"/>
        <v>42833</v>
      </c>
      <c r="J473" s="56" t="s">
        <v>18</v>
      </c>
      <c r="K473" s="169" t="s">
        <v>14</v>
      </c>
      <c r="L473" s="171" t="s">
        <v>7061</v>
      </c>
      <c r="M473" s="56" t="s">
        <v>7062</v>
      </c>
      <c r="N473" s="56" t="s">
        <v>143</v>
      </c>
      <c r="O473" s="56" t="s">
        <v>108</v>
      </c>
      <c r="P473" s="172" t="s">
        <v>96</v>
      </c>
      <c r="Q473" s="173"/>
      <c r="R473" s="56" t="s">
        <v>108</v>
      </c>
      <c r="S473" s="56"/>
      <c r="T473" s="56"/>
      <c r="U473" s="56" t="s">
        <v>108</v>
      </c>
      <c r="V473" s="56" t="s">
        <v>108</v>
      </c>
      <c r="W473" s="61"/>
      <c r="X473" s="56" t="s">
        <v>14</v>
      </c>
      <c r="Y473" s="57">
        <v>43073</v>
      </c>
      <c r="Z473" s="63" t="s">
        <v>108</v>
      </c>
      <c r="AA473" s="64" t="s">
        <v>7066</v>
      </c>
      <c r="AB473" s="174" t="s">
        <v>224</v>
      </c>
      <c r="AC473" s="175"/>
      <c r="AD473" s="176"/>
      <c r="AE473" s="67" t="str">
        <f t="shared" si="1"/>
        <v>Mar</v>
      </c>
      <c r="AF473" s="68" t="str">
        <f t="shared" si="2"/>
        <v>Dec</v>
      </c>
      <c r="AG473" s="177">
        <f t="shared" si="3"/>
        <v>270</v>
      </c>
      <c r="AH473" s="178">
        <v>42833</v>
      </c>
      <c r="AI473" s="105">
        <f ca="1"/>
        <v>-1156</v>
      </c>
      <c r="AJ473" s="105" t="str">
        <v>2017</v>
      </c>
      <c r="AK473" s="178">
        <f t="shared" si="4"/>
        <v>42813</v>
      </c>
    </row>
    <row r="474" spans="1:37" ht="14.4">
      <c r="A474" s="179" t="s">
        <v>7067</v>
      </c>
      <c r="B474" s="56" t="s">
        <v>89</v>
      </c>
      <c r="C474" s="57">
        <v>42803</v>
      </c>
      <c r="D474" s="56" t="s">
        <v>90</v>
      </c>
      <c r="E474" s="169" t="s">
        <v>3794</v>
      </c>
      <c r="F474" s="180" t="s">
        <v>214</v>
      </c>
      <c r="G474" s="168" t="s">
        <v>4109</v>
      </c>
      <c r="H474" s="169" t="s">
        <v>4110</v>
      </c>
      <c r="I474" s="170">
        <f t="shared" si="0"/>
        <v>42833</v>
      </c>
      <c r="J474" s="56" t="s">
        <v>18</v>
      </c>
      <c r="K474" s="169" t="s">
        <v>18</v>
      </c>
      <c r="L474" s="171" t="s">
        <v>7069</v>
      </c>
      <c r="M474" s="56" t="s">
        <v>108</v>
      </c>
      <c r="N474" s="56" t="s">
        <v>395</v>
      </c>
      <c r="O474" s="56" t="s">
        <v>108</v>
      </c>
      <c r="P474" s="172" t="s">
        <v>96</v>
      </c>
      <c r="Q474" s="173"/>
      <c r="R474" s="56" t="s">
        <v>18</v>
      </c>
      <c r="S474" s="56"/>
      <c r="T474" s="56"/>
      <c r="U474" s="56" t="s">
        <v>108</v>
      </c>
      <c r="V474" s="56" t="s">
        <v>108</v>
      </c>
      <c r="W474" s="61"/>
      <c r="X474" s="56" t="s">
        <v>108</v>
      </c>
      <c r="Y474" s="57">
        <v>43073</v>
      </c>
      <c r="Z474" s="63" t="s">
        <v>108</v>
      </c>
      <c r="AA474" s="64" t="s">
        <v>7073</v>
      </c>
      <c r="AB474" s="174" t="s">
        <v>3872</v>
      </c>
      <c r="AC474" s="175"/>
      <c r="AD474" s="176"/>
      <c r="AE474" s="67" t="str">
        <f t="shared" si="1"/>
        <v>Mar</v>
      </c>
      <c r="AF474" s="68" t="str">
        <f t="shared" si="2"/>
        <v>Dec</v>
      </c>
      <c r="AG474" s="177">
        <f t="shared" si="3"/>
        <v>270</v>
      </c>
      <c r="AH474" s="178">
        <v>42833</v>
      </c>
      <c r="AI474" s="105">
        <f ca="1"/>
        <v>-1156</v>
      </c>
      <c r="AJ474" s="105" t="str">
        <v>2017</v>
      </c>
      <c r="AK474" s="178">
        <f t="shared" si="4"/>
        <v>42813</v>
      </c>
    </row>
    <row r="475" spans="1:37" ht="14.4">
      <c r="A475" s="179" t="s">
        <v>7074</v>
      </c>
      <c r="B475" s="56" t="s">
        <v>89</v>
      </c>
      <c r="C475" s="57">
        <v>42803</v>
      </c>
      <c r="D475" s="56" t="s">
        <v>90</v>
      </c>
      <c r="E475" s="169" t="s">
        <v>3794</v>
      </c>
      <c r="F475" s="180" t="s">
        <v>214</v>
      </c>
      <c r="G475" s="168" t="s">
        <v>214</v>
      </c>
      <c r="H475" s="169" t="s">
        <v>3785</v>
      </c>
      <c r="I475" s="170">
        <f t="shared" si="0"/>
        <v>42833</v>
      </c>
      <c r="J475" s="56" t="s">
        <v>18</v>
      </c>
      <c r="K475" s="169" t="s">
        <v>18</v>
      </c>
      <c r="L475" s="171" t="s">
        <v>7075</v>
      </c>
      <c r="M475" s="56" t="s">
        <v>108</v>
      </c>
      <c r="N475" s="56" t="s">
        <v>395</v>
      </c>
      <c r="O475" s="56" t="s">
        <v>108</v>
      </c>
      <c r="P475" s="172" t="s">
        <v>96</v>
      </c>
      <c r="Q475" s="173"/>
      <c r="R475" s="56" t="s">
        <v>18</v>
      </c>
      <c r="S475" s="56"/>
      <c r="T475" s="56"/>
      <c r="U475" s="56" t="s">
        <v>108</v>
      </c>
      <c r="V475" s="56" t="s">
        <v>108</v>
      </c>
      <c r="W475" s="61"/>
      <c r="X475" s="56" t="s">
        <v>18</v>
      </c>
      <c r="Y475" s="57">
        <v>43073</v>
      </c>
      <c r="Z475" s="63" t="s">
        <v>108</v>
      </c>
      <c r="AA475" s="64" t="s">
        <v>7077</v>
      </c>
      <c r="AB475" s="174" t="s">
        <v>97</v>
      </c>
      <c r="AC475" s="175"/>
      <c r="AD475" s="175"/>
      <c r="AE475" s="67" t="str">
        <f t="shared" si="1"/>
        <v>Mar</v>
      </c>
      <c r="AF475" s="68" t="str">
        <f t="shared" si="2"/>
        <v>Dec</v>
      </c>
      <c r="AG475" s="177">
        <f t="shared" si="3"/>
        <v>270</v>
      </c>
      <c r="AH475" s="178">
        <v>42833</v>
      </c>
      <c r="AI475" s="105">
        <f ca="1"/>
        <v>-1156</v>
      </c>
      <c r="AJ475" s="105" t="str">
        <v>2017</v>
      </c>
      <c r="AK475" s="178">
        <f t="shared" si="4"/>
        <v>42813</v>
      </c>
    </row>
    <row r="476" spans="1:37" ht="14.4">
      <c r="A476" s="179" t="s">
        <v>7080</v>
      </c>
      <c r="B476" s="56" t="s">
        <v>89</v>
      </c>
      <c r="C476" s="57">
        <v>42803</v>
      </c>
      <c r="D476" s="56" t="s">
        <v>90</v>
      </c>
      <c r="E476" s="169" t="s">
        <v>3794</v>
      </c>
      <c r="F476" s="180" t="s">
        <v>214</v>
      </c>
      <c r="G476" s="168" t="s">
        <v>214</v>
      </c>
      <c r="H476" s="169" t="s">
        <v>2445</v>
      </c>
      <c r="I476" s="170">
        <f t="shared" si="0"/>
        <v>42833</v>
      </c>
      <c r="J476" s="56" t="s">
        <v>18</v>
      </c>
      <c r="K476" s="169" t="s">
        <v>14</v>
      </c>
      <c r="L476" s="171" t="s">
        <v>7082</v>
      </c>
      <c r="M476" s="56" t="s">
        <v>108</v>
      </c>
      <c r="N476" s="56" t="s">
        <v>395</v>
      </c>
      <c r="O476" s="56" t="s">
        <v>108</v>
      </c>
      <c r="P476" s="172" t="s">
        <v>96</v>
      </c>
      <c r="Q476" s="173"/>
      <c r="R476" s="56" t="s">
        <v>108</v>
      </c>
      <c r="S476" s="56"/>
      <c r="T476" s="56"/>
      <c r="U476" s="56" t="s">
        <v>108</v>
      </c>
      <c r="V476" s="56" t="s">
        <v>108</v>
      </c>
      <c r="W476" s="61"/>
      <c r="X476" s="56" t="s">
        <v>14</v>
      </c>
      <c r="Y476" s="57">
        <v>43073</v>
      </c>
      <c r="Z476" s="63" t="s">
        <v>108</v>
      </c>
      <c r="AA476" s="64" t="s">
        <v>7084</v>
      </c>
      <c r="AB476" s="174" t="s">
        <v>224</v>
      </c>
      <c r="AC476" s="175"/>
      <c r="AD476" s="176"/>
      <c r="AE476" s="67" t="str">
        <f t="shared" si="1"/>
        <v>Mar</v>
      </c>
      <c r="AF476" s="68" t="str">
        <f t="shared" si="2"/>
        <v>Dec</v>
      </c>
      <c r="AG476" s="177">
        <f t="shared" si="3"/>
        <v>270</v>
      </c>
      <c r="AH476" s="178">
        <v>42833</v>
      </c>
      <c r="AI476" s="105">
        <f ca="1"/>
        <v>-1156</v>
      </c>
      <c r="AJ476" s="105" t="str">
        <v>2017</v>
      </c>
      <c r="AK476" s="178">
        <f t="shared" si="4"/>
        <v>42813</v>
      </c>
    </row>
    <row r="477" spans="1:37" ht="14.4">
      <c r="A477" s="179" t="s">
        <v>7086</v>
      </c>
      <c r="B477" s="56" t="s">
        <v>89</v>
      </c>
      <c r="C477" s="57">
        <v>42803</v>
      </c>
      <c r="D477" s="56" t="s">
        <v>90</v>
      </c>
      <c r="E477" s="169" t="s">
        <v>3794</v>
      </c>
      <c r="F477" s="180" t="s">
        <v>214</v>
      </c>
      <c r="G477" s="168" t="s">
        <v>214</v>
      </c>
      <c r="H477" s="169" t="s">
        <v>2445</v>
      </c>
      <c r="I477" s="170">
        <f t="shared" si="0"/>
        <v>42833</v>
      </c>
      <c r="J477" s="56" t="s">
        <v>18</v>
      </c>
      <c r="K477" s="169" t="s">
        <v>14</v>
      </c>
      <c r="L477" s="171" t="s">
        <v>7088</v>
      </c>
      <c r="M477" s="56" t="s">
        <v>108</v>
      </c>
      <c r="N477" s="56" t="s">
        <v>249</v>
      </c>
      <c r="O477" s="56" t="s">
        <v>108</v>
      </c>
      <c r="P477" s="172" t="s">
        <v>96</v>
      </c>
      <c r="Q477" s="173"/>
      <c r="R477" s="56" t="s">
        <v>108</v>
      </c>
      <c r="S477" s="56"/>
      <c r="T477" s="56"/>
      <c r="U477" s="56" t="s">
        <v>108</v>
      </c>
      <c r="V477" s="56" t="s">
        <v>108</v>
      </c>
      <c r="W477" s="61"/>
      <c r="X477" s="56" t="s">
        <v>14</v>
      </c>
      <c r="Y477" s="57">
        <v>43073</v>
      </c>
      <c r="Z477" s="63" t="s">
        <v>108</v>
      </c>
      <c r="AA477" s="64" t="s">
        <v>7090</v>
      </c>
      <c r="AB477" s="174" t="s">
        <v>3872</v>
      </c>
      <c r="AC477" s="175"/>
      <c r="AD477" s="176"/>
      <c r="AE477" s="67" t="str">
        <f t="shared" si="1"/>
        <v>Mar</v>
      </c>
      <c r="AF477" s="68" t="str">
        <f t="shared" si="2"/>
        <v>Dec</v>
      </c>
      <c r="AG477" s="177">
        <f t="shared" si="3"/>
        <v>270</v>
      </c>
      <c r="AH477" s="178">
        <v>42833</v>
      </c>
      <c r="AI477" s="105">
        <f ca="1"/>
        <v>-1156</v>
      </c>
      <c r="AJ477" s="105" t="str">
        <v>2017</v>
      </c>
      <c r="AK477" s="178">
        <f t="shared" si="4"/>
        <v>42813</v>
      </c>
    </row>
    <row r="478" spans="1:37" ht="14.4">
      <c r="A478" s="179" t="s">
        <v>7093</v>
      </c>
      <c r="B478" s="56" t="s">
        <v>7094</v>
      </c>
      <c r="C478" s="57">
        <v>42803</v>
      </c>
      <c r="D478" s="56" t="s">
        <v>90</v>
      </c>
      <c r="E478" s="169" t="s">
        <v>3794</v>
      </c>
      <c r="F478" s="180" t="s">
        <v>106</v>
      </c>
      <c r="G478" s="168" t="s">
        <v>177</v>
      </c>
      <c r="H478" s="169" t="s">
        <v>5818</v>
      </c>
      <c r="I478" s="170">
        <f t="shared" si="0"/>
        <v>42833</v>
      </c>
      <c r="J478" s="56" t="s">
        <v>18</v>
      </c>
      <c r="K478" s="184"/>
      <c r="L478" s="171" t="s">
        <v>7096</v>
      </c>
      <c r="M478" s="56" t="s">
        <v>108</v>
      </c>
      <c r="N478" s="56" t="s">
        <v>395</v>
      </c>
      <c r="O478" s="56" t="s">
        <v>108</v>
      </c>
      <c r="P478" s="172" t="s">
        <v>96</v>
      </c>
      <c r="Q478" s="173"/>
      <c r="R478" s="61"/>
      <c r="S478" s="56"/>
      <c r="T478" s="56"/>
      <c r="U478" s="56" t="s">
        <v>108</v>
      </c>
      <c r="V478" s="56" t="s">
        <v>108</v>
      </c>
      <c r="W478" s="61"/>
      <c r="X478" s="66"/>
      <c r="Y478" s="57">
        <v>43073</v>
      </c>
      <c r="Z478" s="63" t="s">
        <v>108</v>
      </c>
      <c r="AA478" s="64" t="s">
        <v>7098</v>
      </c>
      <c r="AB478" s="183"/>
      <c r="AC478" s="175"/>
      <c r="AD478" s="176"/>
      <c r="AE478" s="67" t="str">
        <f t="shared" si="1"/>
        <v>Mar</v>
      </c>
      <c r="AF478" s="68" t="str">
        <f t="shared" si="2"/>
        <v>Dec</v>
      </c>
      <c r="AG478" s="177">
        <f t="shared" si="3"/>
        <v>270</v>
      </c>
      <c r="AH478" s="178">
        <v>42833</v>
      </c>
      <c r="AI478" s="105">
        <f ca="1"/>
        <v>-1156</v>
      </c>
      <c r="AJ478" s="105" t="str">
        <v>2017</v>
      </c>
      <c r="AK478" s="178">
        <f t="shared" si="4"/>
        <v>42813</v>
      </c>
    </row>
    <row r="479" spans="1:37" ht="14.4">
      <c r="A479" s="179" t="s">
        <v>7109</v>
      </c>
      <c r="B479" s="56" t="s">
        <v>89</v>
      </c>
      <c r="C479" s="57">
        <v>42803</v>
      </c>
      <c r="D479" s="56" t="s">
        <v>90</v>
      </c>
      <c r="E479" s="169" t="s">
        <v>3794</v>
      </c>
      <c r="F479" s="180" t="s">
        <v>214</v>
      </c>
      <c r="G479" s="168" t="s">
        <v>214</v>
      </c>
      <c r="H479" s="169" t="s">
        <v>3785</v>
      </c>
      <c r="I479" s="170">
        <f t="shared" si="0"/>
        <v>42833</v>
      </c>
      <c r="J479" s="56" t="s">
        <v>18</v>
      </c>
      <c r="K479" s="169" t="s">
        <v>14</v>
      </c>
      <c r="L479" s="171" t="s">
        <v>7111</v>
      </c>
      <c r="M479" s="56" t="s">
        <v>7112</v>
      </c>
      <c r="N479" s="56" t="s">
        <v>236</v>
      </c>
      <c r="O479" s="56" t="s">
        <v>108</v>
      </c>
      <c r="P479" s="172" t="s">
        <v>96</v>
      </c>
      <c r="Q479" s="173"/>
      <c r="R479" s="56" t="s">
        <v>108</v>
      </c>
      <c r="S479" s="56"/>
      <c r="T479" s="56"/>
      <c r="U479" s="56" t="s">
        <v>108</v>
      </c>
      <c r="V479" s="56" t="s">
        <v>108</v>
      </c>
      <c r="W479" s="61"/>
      <c r="X479" s="56" t="s">
        <v>14</v>
      </c>
      <c r="Y479" s="57">
        <v>43073</v>
      </c>
      <c r="Z479" s="63" t="s">
        <v>108</v>
      </c>
      <c r="AA479" s="64" t="s">
        <v>7113</v>
      </c>
      <c r="AB479" s="174" t="s">
        <v>224</v>
      </c>
      <c r="AC479" s="175"/>
      <c r="AD479" s="176"/>
      <c r="AE479" s="67" t="str">
        <f t="shared" si="1"/>
        <v>Mar</v>
      </c>
      <c r="AF479" s="68" t="str">
        <f t="shared" si="2"/>
        <v>Dec</v>
      </c>
      <c r="AG479" s="177">
        <f t="shared" si="3"/>
        <v>270</v>
      </c>
      <c r="AH479" s="178">
        <v>42833</v>
      </c>
      <c r="AI479" s="105">
        <f ca="1"/>
        <v>-1156</v>
      </c>
      <c r="AJ479" s="105" t="str">
        <v>2017</v>
      </c>
      <c r="AK479" s="178">
        <f t="shared" si="4"/>
        <v>42813</v>
      </c>
    </row>
    <row r="480" spans="1:37" ht="14.4">
      <c r="A480" s="179" t="s">
        <v>7116</v>
      </c>
      <c r="B480" s="56" t="s">
        <v>89</v>
      </c>
      <c r="C480" s="57">
        <v>42802</v>
      </c>
      <c r="D480" s="56" t="s">
        <v>131</v>
      </c>
      <c r="E480" s="169" t="s">
        <v>30</v>
      </c>
      <c r="F480" s="180" t="s">
        <v>106</v>
      </c>
      <c r="G480" s="168" t="s">
        <v>107</v>
      </c>
      <c r="H480" s="169" t="s">
        <v>30</v>
      </c>
      <c r="I480" s="181">
        <f t="shared" si="0"/>
        <v>42832</v>
      </c>
      <c r="J480" s="61"/>
      <c r="K480" s="184"/>
      <c r="L480" s="171" t="s">
        <v>7118</v>
      </c>
      <c r="M480" s="56" t="s">
        <v>7119</v>
      </c>
      <c r="N480" s="56" t="s">
        <v>37</v>
      </c>
      <c r="O480" s="56" t="s">
        <v>7121</v>
      </c>
      <c r="P480" s="172" t="s">
        <v>17</v>
      </c>
      <c r="Q480" s="182"/>
      <c r="R480" s="61"/>
      <c r="S480" s="61"/>
      <c r="T480" s="61"/>
      <c r="U480" s="66"/>
      <c r="V480" s="61"/>
      <c r="W480" s="61"/>
      <c r="X480" s="56" t="s">
        <v>18</v>
      </c>
      <c r="Y480" s="57">
        <v>43073</v>
      </c>
      <c r="Z480" s="63">
        <v>3</v>
      </c>
      <c r="AA480" s="64" t="s">
        <v>7122</v>
      </c>
      <c r="AB480" s="183"/>
      <c r="AC480" s="175"/>
      <c r="AD480" s="176"/>
      <c r="AE480" s="67" t="str">
        <f t="shared" si="1"/>
        <v>Mar</v>
      </c>
      <c r="AF480" s="68" t="str">
        <f t="shared" si="2"/>
        <v>Dec</v>
      </c>
      <c r="AG480" s="177">
        <f t="shared" si="3"/>
        <v>271</v>
      </c>
      <c r="AH480" s="178">
        <v>42832</v>
      </c>
      <c r="AI480" s="105">
        <f ca="1"/>
        <v>-1157</v>
      </c>
      <c r="AJ480" s="105" t="str">
        <v>2017</v>
      </c>
      <c r="AK480" s="178">
        <f t="shared" si="4"/>
        <v>42812</v>
      </c>
    </row>
    <row r="481" spans="1:37" ht="14.4">
      <c r="A481" s="179" t="s">
        <v>7125</v>
      </c>
      <c r="B481" s="56" t="s">
        <v>89</v>
      </c>
      <c r="C481" s="57">
        <v>42802</v>
      </c>
      <c r="D481" s="56" t="s">
        <v>1027</v>
      </c>
      <c r="E481" s="169" t="s">
        <v>30</v>
      </c>
      <c r="F481" s="180" t="s">
        <v>106</v>
      </c>
      <c r="G481" s="168" t="s">
        <v>107</v>
      </c>
      <c r="H481" s="169" t="s">
        <v>129</v>
      </c>
      <c r="I481" s="181">
        <f t="shared" si="0"/>
        <v>42832</v>
      </c>
      <c r="J481" s="61"/>
      <c r="K481" s="184"/>
      <c r="L481" s="171" t="s">
        <v>7127</v>
      </c>
      <c r="M481" s="56" t="s">
        <v>7128</v>
      </c>
      <c r="N481" s="56" t="s">
        <v>44</v>
      </c>
      <c r="O481" s="56" t="s">
        <v>3788</v>
      </c>
      <c r="P481" s="172" t="s">
        <v>96</v>
      </c>
      <c r="Q481" s="182"/>
      <c r="R481" s="61"/>
      <c r="S481" s="61"/>
      <c r="T481" s="61"/>
      <c r="U481" s="66"/>
      <c r="V481" s="61"/>
      <c r="W481" s="61"/>
      <c r="X481" s="56" t="s">
        <v>14</v>
      </c>
      <c r="Y481" s="57">
        <v>43073</v>
      </c>
      <c r="Z481" s="63">
        <v>3</v>
      </c>
      <c r="AA481" s="64" t="s">
        <v>7130</v>
      </c>
      <c r="AB481" s="183"/>
      <c r="AC481" s="175"/>
      <c r="AD481" s="176"/>
      <c r="AE481" s="67" t="str">
        <f t="shared" si="1"/>
        <v>Mar</v>
      </c>
      <c r="AF481" s="68" t="str">
        <f t="shared" si="2"/>
        <v>Dec</v>
      </c>
      <c r="AG481" s="177">
        <f t="shared" si="3"/>
        <v>271</v>
      </c>
      <c r="AH481" s="178">
        <v>42832</v>
      </c>
      <c r="AI481" s="105">
        <f ca="1"/>
        <v>-1157</v>
      </c>
      <c r="AJ481" s="105" t="str">
        <v>2017</v>
      </c>
      <c r="AK481" s="178">
        <f t="shared" si="4"/>
        <v>42812</v>
      </c>
    </row>
    <row r="482" spans="1:37" ht="14.4">
      <c r="A482" s="179" t="s">
        <v>7133</v>
      </c>
      <c r="B482" s="56" t="s">
        <v>89</v>
      </c>
      <c r="C482" s="57">
        <v>42802</v>
      </c>
      <c r="D482" s="56" t="s">
        <v>1027</v>
      </c>
      <c r="E482" s="169" t="s">
        <v>30</v>
      </c>
      <c r="F482" s="180" t="s">
        <v>106</v>
      </c>
      <c r="G482" s="168" t="s">
        <v>107</v>
      </c>
      <c r="H482" s="169" t="s">
        <v>129</v>
      </c>
      <c r="I482" s="181">
        <f t="shared" si="0"/>
        <v>42832</v>
      </c>
      <c r="J482" s="61"/>
      <c r="K482" s="184"/>
      <c r="L482" s="171" t="s">
        <v>302</v>
      </c>
      <c r="M482" s="56" t="s">
        <v>7135</v>
      </c>
      <c r="N482" s="56" t="s">
        <v>44</v>
      </c>
      <c r="O482" s="56" t="s">
        <v>7136</v>
      </c>
      <c r="P482" s="172" t="s">
        <v>21</v>
      </c>
      <c r="Q482" s="182"/>
      <c r="R482" s="61"/>
      <c r="S482" s="61"/>
      <c r="T482" s="61"/>
      <c r="U482" s="66"/>
      <c r="V482" s="61"/>
      <c r="W482" s="61"/>
      <c r="X482" s="56" t="s">
        <v>18</v>
      </c>
      <c r="Y482" s="57">
        <v>43073</v>
      </c>
      <c r="Z482" s="63">
        <v>3</v>
      </c>
      <c r="AA482" s="64" t="s">
        <v>7137</v>
      </c>
      <c r="AB482" s="183"/>
      <c r="AC482" s="175"/>
      <c r="AD482" s="176"/>
      <c r="AE482" s="67" t="str">
        <f t="shared" si="1"/>
        <v>Mar</v>
      </c>
      <c r="AF482" s="68" t="str">
        <f t="shared" si="2"/>
        <v>Dec</v>
      </c>
      <c r="AG482" s="177">
        <f t="shared" si="3"/>
        <v>271</v>
      </c>
      <c r="AH482" s="178">
        <v>42832</v>
      </c>
      <c r="AI482" s="105">
        <f ca="1"/>
        <v>-1157</v>
      </c>
      <c r="AJ482" s="105" t="str">
        <v>2017</v>
      </c>
      <c r="AK482" s="178">
        <f t="shared" si="4"/>
        <v>42812</v>
      </c>
    </row>
    <row r="483" spans="1:37" ht="14.4">
      <c r="A483" s="179" t="s">
        <v>7141</v>
      </c>
      <c r="B483" s="56" t="s">
        <v>89</v>
      </c>
      <c r="C483" s="57">
        <v>42804</v>
      </c>
      <c r="D483" s="56" t="s">
        <v>1027</v>
      </c>
      <c r="E483" s="169" t="s">
        <v>30</v>
      </c>
      <c r="F483" s="180" t="s">
        <v>106</v>
      </c>
      <c r="G483" s="168" t="s">
        <v>107</v>
      </c>
      <c r="H483" s="169" t="s">
        <v>129</v>
      </c>
      <c r="I483" s="181">
        <f t="shared" si="0"/>
        <v>42834</v>
      </c>
      <c r="J483" s="61"/>
      <c r="K483" s="184"/>
      <c r="L483" s="171" t="s">
        <v>2963</v>
      </c>
      <c r="M483" s="56" t="s">
        <v>7144</v>
      </c>
      <c r="N483" s="56" t="s">
        <v>137</v>
      </c>
      <c r="O483" s="56" t="s">
        <v>2120</v>
      </c>
      <c r="P483" s="172" t="s">
        <v>17</v>
      </c>
      <c r="Q483" s="182"/>
      <c r="R483" s="61"/>
      <c r="S483" s="61"/>
      <c r="T483" s="61"/>
      <c r="U483" s="66"/>
      <c r="V483" s="61"/>
      <c r="W483" s="61"/>
      <c r="X483" s="66"/>
      <c r="Y483" s="57">
        <v>43073</v>
      </c>
      <c r="Z483" s="63">
        <v>4</v>
      </c>
      <c r="AA483" s="64" t="s">
        <v>7146</v>
      </c>
      <c r="AB483" s="183"/>
      <c r="AC483" s="175"/>
      <c r="AD483" s="176"/>
      <c r="AE483" s="67" t="str">
        <f t="shared" si="1"/>
        <v>Mar</v>
      </c>
      <c r="AF483" s="68" t="str">
        <f t="shared" si="2"/>
        <v>Dec</v>
      </c>
      <c r="AG483" s="177">
        <f t="shared" si="3"/>
        <v>269</v>
      </c>
      <c r="AH483" s="178">
        <v>42834</v>
      </c>
      <c r="AI483" s="105">
        <f ca="1"/>
        <v>-1155</v>
      </c>
      <c r="AJ483" s="105" t="str">
        <v>2017</v>
      </c>
      <c r="AK483" s="178">
        <f t="shared" si="4"/>
        <v>42814</v>
      </c>
    </row>
    <row r="484" spans="1:37" ht="14.4">
      <c r="A484" s="179" t="s">
        <v>7148</v>
      </c>
      <c r="B484" s="56" t="s">
        <v>7094</v>
      </c>
      <c r="C484" s="57">
        <v>42804</v>
      </c>
      <c r="D484" s="56" t="s">
        <v>1027</v>
      </c>
      <c r="E484" s="169" t="s">
        <v>3794</v>
      </c>
      <c r="F484" s="180" t="s">
        <v>106</v>
      </c>
      <c r="G484" s="168" t="s">
        <v>177</v>
      </c>
      <c r="H484" s="169" t="s">
        <v>5818</v>
      </c>
      <c r="I484" s="170">
        <f t="shared" si="0"/>
        <v>42834</v>
      </c>
      <c r="J484" s="56" t="s">
        <v>18</v>
      </c>
      <c r="K484" s="184"/>
      <c r="L484" s="171" t="s">
        <v>7150</v>
      </c>
      <c r="M484" s="56" t="s">
        <v>7151</v>
      </c>
      <c r="N484" s="61"/>
      <c r="O484" s="56" t="s">
        <v>6622</v>
      </c>
      <c r="P484" s="172" t="s">
        <v>96</v>
      </c>
      <c r="Q484" s="173"/>
      <c r="R484" s="61"/>
      <c r="S484" s="56"/>
      <c r="T484" s="56"/>
      <c r="U484" s="56" t="s">
        <v>108</v>
      </c>
      <c r="V484" s="56" t="s">
        <v>108</v>
      </c>
      <c r="W484" s="61"/>
      <c r="X484" s="66"/>
      <c r="Y484" s="57">
        <v>43073</v>
      </c>
      <c r="Z484" s="63" t="s">
        <v>108</v>
      </c>
      <c r="AA484" s="64" t="s">
        <v>7153</v>
      </c>
      <c r="AB484" s="183"/>
      <c r="AC484" s="175"/>
      <c r="AD484" s="176"/>
      <c r="AE484" s="67" t="str">
        <f t="shared" si="1"/>
        <v>Mar</v>
      </c>
      <c r="AF484" s="68" t="str">
        <f t="shared" si="2"/>
        <v>Dec</v>
      </c>
      <c r="AG484" s="177">
        <f t="shared" si="3"/>
        <v>269</v>
      </c>
      <c r="AH484" s="178">
        <v>42834</v>
      </c>
      <c r="AI484" s="105">
        <f ca="1"/>
        <v>-1155</v>
      </c>
      <c r="AJ484" s="105" t="str">
        <v>2017</v>
      </c>
      <c r="AK484" s="178">
        <f t="shared" si="4"/>
        <v>42814</v>
      </c>
    </row>
    <row r="485" spans="1:37" ht="14.4">
      <c r="A485" s="179" t="s">
        <v>7156</v>
      </c>
      <c r="B485" s="56" t="s">
        <v>89</v>
      </c>
      <c r="C485" s="57">
        <v>42804</v>
      </c>
      <c r="D485" s="56" t="s">
        <v>90</v>
      </c>
      <c r="E485" s="169" t="s">
        <v>3794</v>
      </c>
      <c r="F485" s="180" t="s">
        <v>214</v>
      </c>
      <c r="G485" s="168" t="s">
        <v>214</v>
      </c>
      <c r="H485" s="169" t="s">
        <v>3785</v>
      </c>
      <c r="I485" s="170">
        <f t="shared" si="0"/>
        <v>42834</v>
      </c>
      <c r="J485" s="56" t="s">
        <v>18</v>
      </c>
      <c r="K485" s="169" t="s">
        <v>108</v>
      </c>
      <c r="L485" s="171" t="s">
        <v>7158</v>
      </c>
      <c r="M485" s="56" t="s">
        <v>7159</v>
      </c>
      <c r="N485" s="56" t="s">
        <v>249</v>
      </c>
      <c r="O485" s="56" t="s">
        <v>108</v>
      </c>
      <c r="P485" s="172" t="s">
        <v>96</v>
      </c>
      <c r="Q485" s="173"/>
      <c r="R485" s="56" t="s">
        <v>108</v>
      </c>
      <c r="S485" s="56"/>
      <c r="T485" s="56"/>
      <c r="U485" s="56" t="s">
        <v>108</v>
      </c>
      <c r="V485" s="56" t="s">
        <v>108</v>
      </c>
      <c r="W485" s="61"/>
      <c r="X485" s="56" t="s">
        <v>14</v>
      </c>
      <c r="Y485" s="57">
        <v>43073</v>
      </c>
      <c r="Z485" s="63" t="s">
        <v>108</v>
      </c>
      <c r="AA485" s="64" t="s">
        <v>7161</v>
      </c>
      <c r="AB485" s="174" t="s">
        <v>633</v>
      </c>
      <c r="AC485" s="175"/>
      <c r="AD485" s="176"/>
      <c r="AE485" s="67" t="str">
        <f t="shared" si="1"/>
        <v>Mar</v>
      </c>
      <c r="AF485" s="68" t="str">
        <f t="shared" si="2"/>
        <v>Dec</v>
      </c>
      <c r="AG485" s="177">
        <f t="shared" si="3"/>
        <v>269</v>
      </c>
      <c r="AH485" s="178">
        <v>42834</v>
      </c>
      <c r="AI485" s="105">
        <f ca="1"/>
        <v>-1155</v>
      </c>
      <c r="AJ485" s="105" t="str">
        <v>2017</v>
      </c>
      <c r="AK485" s="178">
        <f t="shared" si="4"/>
        <v>42814</v>
      </c>
    </row>
    <row r="486" spans="1:37" ht="14.4">
      <c r="A486" s="179" t="s">
        <v>7165</v>
      </c>
      <c r="B486" s="56" t="s">
        <v>89</v>
      </c>
      <c r="C486" s="57">
        <v>42795</v>
      </c>
      <c r="D486" s="56" t="s">
        <v>1027</v>
      </c>
      <c r="E486" s="169" t="s">
        <v>112</v>
      </c>
      <c r="F486" s="180" t="s">
        <v>106</v>
      </c>
      <c r="G486" s="168" t="s">
        <v>113</v>
      </c>
      <c r="H486" s="169" t="s">
        <v>112</v>
      </c>
      <c r="I486" s="181">
        <f t="shared" si="0"/>
        <v>42825</v>
      </c>
      <c r="J486" s="56" t="s">
        <v>18</v>
      </c>
      <c r="K486" s="169" t="s">
        <v>14</v>
      </c>
      <c r="L486" s="171" t="s">
        <v>1001</v>
      </c>
      <c r="M486" s="56" t="s">
        <v>7167</v>
      </c>
      <c r="N486" s="61"/>
      <c r="O486" s="56" t="s">
        <v>7168</v>
      </c>
      <c r="P486" s="172" t="s">
        <v>116</v>
      </c>
      <c r="Q486" s="173">
        <v>42803</v>
      </c>
      <c r="R486" s="61"/>
      <c r="S486" s="61"/>
      <c r="T486" s="61"/>
      <c r="U486" s="66"/>
      <c r="V486" s="61"/>
      <c r="W486" s="61"/>
      <c r="X486" s="66"/>
      <c r="Y486" s="57">
        <v>43073</v>
      </c>
      <c r="Z486" s="75"/>
      <c r="AA486" s="64" t="s">
        <v>7171</v>
      </c>
      <c r="AB486" s="183"/>
      <c r="AC486" s="175"/>
      <c r="AD486" s="176"/>
      <c r="AE486" s="67" t="str">
        <f t="shared" si="1"/>
        <v>Mar</v>
      </c>
      <c r="AF486" s="68" t="str">
        <f t="shared" si="2"/>
        <v>Dec</v>
      </c>
      <c r="AG486" s="177">
        <f t="shared" si="3"/>
        <v>278</v>
      </c>
      <c r="AH486" s="178">
        <v>42825</v>
      </c>
      <c r="AI486" s="105">
        <f ca="1"/>
        <v>-1164</v>
      </c>
      <c r="AJ486" s="105" t="str">
        <v>2017</v>
      </c>
      <c r="AK486" s="178">
        <f t="shared" si="4"/>
        <v>42805</v>
      </c>
    </row>
    <row r="487" spans="1:37" ht="14.4">
      <c r="A487" s="179" t="s">
        <v>7173</v>
      </c>
      <c r="B487" s="56" t="s">
        <v>89</v>
      </c>
      <c r="C487" s="57">
        <v>42804</v>
      </c>
      <c r="D487" s="56" t="s">
        <v>1027</v>
      </c>
      <c r="E487" s="169" t="s">
        <v>112</v>
      </c>
      <c r="F487" s="180" t="s">
        <v>106</v>
      </c>
      <c r="G487" s="168" t="s">
        <v>113</v>
      </c>
      <c r="H487" s="169" t="s">
        <v>112</v>
      </c>
      <c r="I487" s="181">
        <f t="shared" si="0"/>
        <v>42834</v>
      </c>
      <c r="J487" s="56" t="s">
        <v>18</v>
      </c>
      <c r="K487" s="169" t="s">
        <v>14</v>
      </c>
      <c r="L487" s="171" t="s">
        <v>7175</v>
      </c>
      <c r="M487" s="56" t="s">
        <v>7176</v>
      </c>
      <c r="N487" s="61"/>
      <c r="O487" s="56" t="s">
        <v>7177</v>
      </c>
      <c r="P487" s="172" t="s">
        <v>116</v>
      </c>
      <c r="Q487" s="173">
        <v>42807</v>
      </c>
      <c r="R487" s="61"/>
      <c r="S487" s="61"/>
      <c r="T487" s="61"/>
      <c r="U487" s="66"/>
      <c r="V487" s="61"/>
      <c r="W487" s="61"/>
      <c r="X487" s="66"/>
      <c r="Y487" s="57">
        <v>43073</v>
      </c>
      <c r="Z487" s="75"/>
      <c r="AA487" s="64" t="s">
        <v>7171</v>
      </c>
      <c r="AB487" s="183"/>
      <c r="AC487" s="175"/>
      <c r="AD487" s="176"/>
      <c r="AE487" s="67" t="str">
        <f t="shared" si="1"/>
        <v>Mar</v>
      </c>
      <c r="AF487" s="68" t="str">
        <f t="shared" si="2"/>
        <v>Dec</v>
      </c>
      <c r="AG487" s="177">
        <f t="shared" si="3"/>
        <v>269</v>
      </c>
      <c r="AH487" s="178">
        <v>42834</v>
      </c>
      <c r="AI487" s="105">
        <f ca="1"/>
        <v>-1155</v>
      </c>
      <c r="AJ487" s="105" t="str">
        <v>2017</v>
      </c>
      <c r="AK487" s="178">
        <f t="shared" si="4"/>
        <v>42814</v>
      </c>
    </row>
    <row r="488" spans="1:37" ht="14.4">
      <c r="A488" s="179" t="s">
        <v>7182</v>
      </c>
      <c r="B488" s="56" t="s">
        <v>89</v>
      </c>
      <c r="C488" s="57">
        <v>42804</v>
      </c>
      <c r="D488" s="56" t="s">
        <v>1027</v>
      </c>
      <c r="E488" s="169" t="s">
        <v>3794</v>
      </c>
      <c r="F488" s="180" t="s">
        <v>214</v>
      </c>
      <c r="G488" s="168" t="s">
        <v>214</v>
      </c>
      <c r="H488" s="169" t="s">
        <v>3785</v>
      </c>
      <c r="I488" s="170">
        <f t="shared" si="0"/>
        <v>42834</v>
      </c>
      <c r="J488" s="56" t="s">
        <v>18</v>
      </c>
      <c r="K488" s="169" t="s">
        <v>14</v>
      </c>
      <c r="L488" s="171" t="s">
        <v>7183</v>
      </c>
      <c r="M488" s="56" t="s">
        <v>7184</v>
      </c>
      <c r="N488" s="56" t="s">
        <v>22</v>
      </c>
      <c r="O488" s="56" t="s">
        <v>108</v>
      </c>
      <c r="P488" s="172" t="s">
        <v>96</v>
      </c>
      <c r="Q488" s="173"/>
      <c r="R488" s="56" t="s">
        <v>14</v>
      </c>
      <c r="S488" s="56"/>
      <c r="T488" s="56"/>
      <c r="U488" s="56" t="s">
        <v>108</v>
      </c>
      <c r="V488" s="56" t="s">
        <v>108</v>
      </c>
      <c r="W488" s="61"/>
      <c r="X488" s="56" t="s">
        <v>14</v>
      </c>
      <c r="Y488" s="57">
        <v>43073</v>
      </c>
      <c r="Z488" s="63" t="s">
        <v>108</v>
      </c>
      <c r="AA488" s="60" t="s">
        <v>7186</v>
      </c>
      <c r="AB488" s="174" t="s">
        <v>224</v>
      </c>
      <c r="AC488" s="175"/>
      <c r="AD488" s="176"/>
      <c r="AE488" s="67" t="str">
        <f t="shared" si="1"/>
        <v>Mar</v>
      </c>
      <c r="AF488" s="68" t="str">
        <f t="shared" si="2"/>
        <v>Dec</v>
      </c>
      <c r="AG488" s="177">
        <f t="shared" si="3"/>
        <v>269</v>
      </c>
      <c r="AH488" s="178">
        <v>42834</v>
      </c>
      <c r="AI488" s="105">
        <f ca="1"/>
        <v>-1155</v>
      </c>
      <c r="AJ488" s="105" t="str">
        <v>2017</v>
      </c>
      <c r="AK488" s="178">
        <f t="shared" si="4"/>
        <v>42814</v>
      </c>
    </row>
    <row r="489" spans="1:37" ht="14.4">
      <c r="A489" s="179" t="s">
        <v>7187</v>
      </c>
      <c r="B489" s="56" t="s">
        <v>89</v>
      </c>
      <c r="C489" s="57">
        <v>42804</v>
      </c>
      <c r="D489" s="56" t="s">
        <v>90</v>
      </c>
      <c r="E489" s="169" t="s">
        <v>91</v>
      </c>
      <c r="F489" s="180" t="s">
        <v>214</v>
      </c>
      <c r="G489" s="168" t="s">
        <v>3693</v>
      </c>
      <c r="H489" s="169" t="s">
        <v>3694</v>
      </c>
      <c r="I489" s="181">
        <f t="shared" si="0"/>
        <v>42834</v>
      </c>
      <c r="J489" s="56" t="s">
        <v>18</v>
      </c>
      <c r="K489" s="169" t="s">
        <v>14</v>
      </c>
      <c r="L489" s="171" t="s">
        <v>7189</v>
      </c>
      <c r="M489" s="56" t="s">
        <v>7190</v>
      </c>
      <c r="N489" s="56" t="s">
        <v>114</v>
      </c>
      <c r="O489" s="56" t="s">
        <v>7191</v>
      </c>
      <c r="P489" s="172" t="s">
        <v>96</v>
      </c>
      <c r="Q489" s="182"/>
      <c r="R489" s="61"/>
      <c r="S489" s="61"/>
      <c r="T489" s="61"/>
      <c r="U489" s="66"/>
      <c r="V489" s="61"/>
      <c r="W489" s="61"/>
      <c r="X489" s="56" t="s">
        <v>18</v>
      </c>
      <c r="Y489" s="57">
        <v>43073</v>
      </c>
      <c r="Z489" s="75"/>
      <c r="AA489" s="230" t="s">
        <v>7193</v>
      </c>
      <c r="AB489" s="174" t="s">
        <v>3709</v>
      </c>
      <c r="AC489" s="175"/>
      <c r="AD489" s="176"/>
      <c r="AE489" s="67" t="str">
        <f t="shared" si="1"/>
        <v>Mar</v>
      </c>
      <c r="AF489" s="68" t="str">
        <f t="shared" si="2"/>
        <v>Dec</v>
      </c>
      <c r="AG489" s="177">
        <f t="shared" si="3"/>
        <v>269</v>
      </c>
      <c r="AH489" s="178">
        <v>42834</v>
      </c>
      <c r="AI489" s="105">
        <f ca="1"/>
        <v>-1155</v>
      </c>
      <c r="AJ489" s="105" t="str">
        <v>2017</v>
      </c>
      <c r="AK489" s="178">
        <f t="shared" si="4"/>
        <v>42814</v>
      </c>
    </row>
    <row r="490" spans="1:37" ht="14.4">
      <c r="A490" s="179" t="s">
        <v>7198</v>
      </c>
      <c r="B490" s="56" t="s">
        <v>89</v>
      </c>
      <c r="C490" s="57">
        <v>42804</v>
      </c>
      <c r="D490" s="56" t="s">
        <v>1027</v>
      </c>
      <c r="E490" s="169" t="s">
        <v>112</v>
      </c>
      <c r="F490" s="180" t="s">
        <v>106</v>
      </c>
      <c r="G490" s="168" t="s">
        <v>113</v>
      </c>
      <c r="H490" s="169" t="s">
        <v>112</v>
      </c>
      <c r="I490" s="181">
        <f t="shared" si="0"/>
        <v>42834</v>
      </c>
      <c r="J490" s="56" t="s">
        <v>18</v>
      </c>
      <c r="K490" s="169" t="s">
        <v>14</v>
      </c>
      <c r="L490" s="171" t="s">
        <v>7200</v>
      </c>
      <c r="M490" s="56" t="s">
        <v>7201</v>
      </c>
      <c r="N490" s="56" t="s">
        <v>249</v>
      </c>
      <c r="O490" s="56" t="s">
        <v>7203</v>
      </c>
      <c r="P490" s="172" t="s">
        <v>116</v>
      </c>
      <c r="Q490" s="173">
        <v>42808</v>
      </c>
      <c r="R490" s="61"/>
      <c r="S490" s="61"/>
      <c r="T490" s="61"/>
      <c r="U490" s="66"/>
      <c r="V490" s="61"/>
      <c r="W490" s="61"/>
      <c r="X490" s="66"/>
      <c r="Y490" s="57">
        <v>43073</v>
      </c>
      <c r="Z490" s="75"/>
      <c r="AA490" s="95"/>
      <c r="AB490" s="183"/>
      <c r="AC490" s="175"/>
      <c r="AD490" s="176"/>
      <c r="AE490" s="67" t="str">
        <f t="shared" si="1"/>
        <v>Mar</v>
      </c>
      <c r="AF490" s="68" t="str">
        <f t="shared" si="2"/>
        <v>Dec</v>
      </c>
      <c r="AG490" s="177">
        <f t="shared" si="3"/>
        <v>269</v>
      </c>
      <c r="AH490" s="178">
        <v>42834</v>
      </c>
      <c r="AI490" s="105">
        <f ca="1"/>
        <v>-1155</v>
      </c>
      <c r="AJ490" s="105" t="str">
        <v>2017</v>
      </c>
      <c r="AK490" s="178">
        <f t="shared" si="4"/>
        <v>42814</v>
      </c>
    </row>
    <row r="491" spans="1:37" ht="14.4">
      <c r="A491" s="179" t="s">
        <v>7206</v>
      </c>
      <c r="B491" s="56" t="s">
        <v>89</v>
      </c>
      <c r="C491" s="57">
        <v>42804</v>
      </c>
      <c r="D491" s="56" t="s">
        <v>1027</v>
      </c>
      <c r="E491" s="169" t="s">
        <v>112</v>
      </c>
      <c r="F491" s="180" t="s">
        <v>106</v>
      </c>
      <c r="G491" s="168" t="s">
        <v>113</v>
      </c>
      <c r="H491" s="169" t="s">
        <v>112</v>
      </c>
      <c r="I491" s="181">
        <f t="shared" si="0"/>
        <v>42834</v>
      </c>
      <c r="J491" s="56" t="s">
        <v>18</v>
      </c>
      <c r="K491" s="169" t="s">
        <v>18</v>
      </c>
      <c r="L491" s="171" t="s">
        <v>7208</v>
      </c>
      <c r="M491" s="56" t="s">
        <v>7209</v>
      </c>
      <c r="N491" s="56" t="s">
        <v>137</v>
      </c>
      <c r="O491" s="56" t="s">
        <v>7210</v>
      </c>
      <c r="P491" s="172" t="s">
        <v>116</v>
      </c>
      <c r="Q491" s="182"/>
      <c r="R491" s="61"/>
      <c r="S491" s="61"/>
      <c r="T491" s="56" t="s">
        <v>18</v>
      </c>
      <c r="U491" s="66"/>
      <c r="V491" s="61"/>
      <c r="W491" s="61"/>
      <c r="X491" s="66"/>
      <c r="Y491" s="57">
        <v>43073</v>
      </c>
      <c r="Z491" s="75"/>
      <c r="AA491" s="64" t="s">
        <v>7211</v>
      </c>
      <c r="AB491" s="183"/>
      <c r="AC491" s="175"/>
      <c r="AD491" s="176"/>
      <c r="AE491" s="67" t="str">
        <f t="shared" si="1"/>
        <v>Mar</v>
      </c>
      <c r="AF491" s="68" t="str">
        <f t="shared" si="2"/>
        <v>Dec</v>
      </c>
      <c r="AG491" s="177">
        <f t="shared" si="3"/>
        <v>269</v>
      </c>
      <c r="AH491" s="178">
        <v>42834</v>
      </c>
      <c r="AI491" s="105">
        <f ca="1"/>
        <v>-1155</v>
      </c>
      <c r="AJ491" s="105" t="str">
        <v>2017</v>
      </c>
      <c r="AK491" s="178">
        <f t="shared" si="4"/>
        <v>42814</v>
      </c>
    </row>
    <row r="492" spans="1:37" ht="14.4">
      <c r="A492" s="179" t="s">
        <v>7212</v>
      </c>
      <c r="B492" s="56" t="s">
        <v>89</v>
      </c>
      <c r="C492" s="57">
        <v>42807</v>
      </c>
      <c r="D492" s="56" t="s">
        <v>90</v>
      </c>
      <c r="E492" s="169" t="s">
        <v>30</v>
      </c>
      <c r="F492" s="180" t="s">
        <v>106</v>
      </c>
      <c r="G492" s="168" t="s">
        <v>107</v>
      </c>
      <c r="H492" s="169" t="s">
        <v>30</v>
      </c>
      <c r="I492" s="181">
        <f t="shared" si="0"/>
        <v>42837</v>
      </c>
      <c r="J492" s="61"/>
      <c r="K492" s="184"/>
      <c r="L492" s="171" t="s">
        <v>7214</v>
      </c>
      <c r="M492" s="61"/>
      <c r="N492" s="56" t="s">
        <v>436</v>
      </c>
      <c r="O492" s="56" t="s">
        <v>7215</v>
      </c>
      <c r="P492" s="172" t="s">
        <v>17</v>
      </c>
      <c r="Q492" s="182"/>
      <c r="R492" s="61"/>
      <c r="S492" s="61"/>
      <c r="T492" s="61"/>
      <c r="U492" s="66"/>
      <c r="V492" s="61"/>
      <c r="W492" s="61"/>
      <c r="X492" s="56" t="s">
        <v>18</v>
      </c>
      <c r="Y492" s="57">
        <v>43073</v>
      </c>
      <c r="Z492" s="75"/>
      <c r="AA492" s="64" t="s">
        <v>7216</v>
      </c>
      <c r="AB492" s="183"/>
      <c r="AC492" s="175"/>
      <c r="AD492" s="176"/>
      <c r="AE492" s="67" t="str">
        <f t="shared" si="1"/>
        <v>Mar</v>
      </c>
      <c r="AF492" s="68" t="str">
        <f t="shared" si="2"/>
        <v>Dec</v>
      </c>
      <c r="AG492" s="177">
        <f t="shared" si="3"/>
        <v>266</v>
      </c>
      <c r="AH492" s="178">
        <v>42837</v>
      </c>
      <c r="AI492" s="105">
        <f ca="1"/>
        <v>-1152</v>
      </c>
      <c r="AJ492" s="105" t="str">
        <v>2017</v>
      </c>
      <c r="AK492" s="178">
        <f t="shared" si="4"/>
        <v>42817</v>
      </c>
    </row>
    <row r="493" spans="1:37" ht="14.4">
      <c r="A493" s="179" t="s">
        <v>7220</v>
      </c>
      <c r="B493" s="56" t="s">
        <v>89</v>
      </c>
      <c r="C493" s="57">
        <v>42803</v>
      </c>
      <c r="D493" s="56" t="s">
        <v>90</v>
      </c>
      <c r="E493" s="169" t="s">
        <v>3969</v>
      </c>
      <c r="F493" s="180" t="s">
        <v>214</v>
      </c>
      <c r="G493" s="168" t="s">
        <v>4260</v>
      </c>
      <c r="H493" s="169" t="s">
        <v>3969</v>
      </c>
      <c r="I493" s="181">
        <f t="shared" si="0"/>
        <v>42833</v>
      </c>
      <c r="J493" s="56" t="s">
        <v>18</v>
      </c>
      <c r="K493" s="169" t="s">
        <v>18</v>
      </c>
      <c r="L493" s="171" t="s">
        <v>7222</v>
      </c>
      <c r="M493" s="56" t="s">
        <v>7223</v>
      </c>
      <c r="N493" s="56" t="s">
        <v>16</v>
      </c>
      <c r="O493" s="56" t="s">
        <v>7225</v>
      </c>
      <c r="P493" s="172" t="s">
        <v>96</v>
      </c>
      <c r="Q493" s="182"/>
      <c r="R493" s="61"/>
      <c r="S493" s="61"/>
      <c r="T493" s="61"/>
      <c r="U493" s="66"/>
      <c r="V493" s="61"/>
      <c r="W493" s="61"/>
      <c r="X493" s="56" t="s">
        <v>18</v>
      </c>
      <c r="Y493" s="57">
        <v>43073</v>
      </c>
      <c r="Z493" s="75"/>
      <c r="AA493" s="64" t="s">
        <v>7226</v>
      </c>
      <c r="AB493" s="183"/>
      <c r="AC493" s="175"/>
      <c r="AD493" s="176"/>
      <c r="AE493" s="67" t="str">
        <f t="shared" si="1"/>
        <v>Mar</v>
      </c>
      <c r="AF493" s="68" t="str">
        <f t="shared" si="2"/>
        <v>Dec</v>
      </c>
      <c r="AG493" s="177">
        <f t="shared" si="3"/>
        <v>270</v>
      </c>
      <c r="AH493" s="178">
        <v>42833</v>
      </c>
      <c r="AI493" s="105">
        <f ca="1"/>
        <v>-1156</v>
      </c>
      <c r="AJ493" s="105" t="str">
        <v>2017</v>
      </c>
      <c r="AK493" s="178">
        <f t="shared" si="4"/>
        <v>42813</v>
      </c>
    </row>
    <row r="494" spans="1:37" ht="14.4">
      <c r="A494" s="179" t="s">
        <v>7229</v>
      </c>
      <c r="B494" s="56" t="s">
        <v>89</v>
      </c>
      <c r="C494" s="57">
        <v>42807</v>
      </c>
      <c r="D494" s="56" t="s">
        <v>1027</v>
      </c>
      <c r="E494" s="169" t="s">
        <v>30</v>
      </c>
      <c r="F494" s="180" t="s">
        <v>106</v>
      </c>
      <c r="G494" s="168" t="s">
        <v>107</v>
      </c>
      <c r="H494" s="169" t="s">
        <v>129</v>
      </c>
      <c r="I494" s="181">
        <f t="shared" si="0"/>
        <v>42837</v>
      </c>
      <c r="J494" s="61"/>
      <c r="K494" s="184"/>
      <c r="L494" s="171" t="s">
        <v>2963</v>
      </c>
      <c r="M494" s="56" t="s">
        <v>7231</v>
      </c>
      <c r="N494" s="56" t="s">
        <v>37</v>
      </c>
      <c r="O494" s="61"/>
      <c r="P494" s="172" t="s">
        <v>96</v>
      </c>
      <c r="Q494" s="182"/>
      <c r="R494" s="61"/>
      <c r="S494" s="61"/>
      <c r="T494" s="61"/>
      <c r="U494" s="66"/>
      <c r="V494" s="61"/>
      <c r="W494" s="61"/>
      <c r="X494" s="66"/>
      <c r="Y494" s="57">
        <v>43073</v>
      </c>
      <c r="Z494" s="63">
        <v>3</v>
      </c>
      <c r="AA494" s="64" t="s">
        <v>7233</v>
      </c>
      <c r="AB494" s="183"/>
      <c r="AC494" s="175"/>
      <c r="AD494" s="176"/>
      <c r="AE494" s="67" t="str">
        <f t="shared" si="1"/>
        <v>Mar</v>
      </c>
      <c r="AF494" s="68" t="str">
        <f t="shared" si="2"/>
        <v>Dec</v>
      </c>
      <c r="AG494" s="177">
        <f t="shared" si="3"/>
        <v>266</v>
      </c>
      <c r="AH494" s="178">
        <v>42837</v>
      </c>
      <c r="AI494" s="105">
        <f ca="1"/>
        <v>-1152</v>
      </c>
      <c r="AJ494" s="105" t="str">
        <v>2017</v>
      </c>
      <c r="AK494" s="178">
        <f t="shared" si="4"/>
        <v>42817</v>
      </c>
    </row>
    <row r="495" spans="1:37" ht="14.4">
      <c r="A495" s="179" t="s">
        <v>7236</v>
      </c>
      <c r="B495" s="56" t="s">
        <v>89</v>
      </c>
      <c r="C495" s="57">
        <v>42807</v>
      </c>
      <c r="D495" s="56" t="s">
        <v>1027</v>
      </c>
      <c r="E495" s="169" t="s">
        <v>30</v>
      </c>
      <c r="F495" s="180" t="s">
        <v>106</v>
      </c>
      <c r="G495" s="168" t="s">
        <v>107</v>
      </c>
      <c r="H495" s="169" t="s">
        <v>129</v>
      </c>
      <c r="I495" s="181">
        <f t="shared" si="0"/>
        <v>42837</v>
      </c>
      <c r="J495" s="61"/>
      <c r="K495" s="184"/>
      <c r="L495" s="171" t="s">
        <v>302</v>
      </c>
      <c r="M495" s="56" t="s">
        <v>7237</v>
      </c>
      <c r="N495" s="56" t="s">
        <v>29</v>
      </c>
      <c r="O495" s="56" t="s">
        <v>7238</v>
      </c>
      <c r="P495" s="172" t="s">
        <v>96</v>
      </c>
      <c r="Q495" s="182"/>
      <c r="R495" s="61"/>
      <c r="S495" s="61"/>
      <c r="T495" s="61"/>
      <c r="U495" s="66"/>
      <c r="V495" s="61"/>
      <c r="W495" s="61"/>
      <c r="X495" s="66"/>
      <c r="Y495" s="57">
        <v>43073</v>
      </c>
      <c r="Z495" s="63">
        <v>3</v>
      </c>
      <c r="AA495" s="64" t="s">
        <v>7240</v>
      </c>
      <c r="AB495" s="183"/>
      <c r="AC495" s="175"/>
      <c r="AD495" s="176"/>
      <c r="AE495" s="67" t="str">
        <f t="shared" si="1"/>
        <v>Mar</v>
      </c>
      <c r="AF495" s="68" t="str">
        <f t="shared" si="2"/>
        <v>Dec</v>
      </c>
      <c r="AG495" s="177">
        <f t="shared" si="3"/>
        <v>266</v>
      </c>
      <c r="AH495" s="178">
        <v>42837</v>
      </c>
      <c r="AI495" s="105">
        <f ca="1"/>
        <v>-1152</v>
      </c>
      <c r="AJ495" s="105" t="str">
        <v>2017</v>
      </c>
      <c r="AK495" s="178">
        <f t="shared" si="4"/>
        <v>42817</v>
      </c>
    </row>
    <row r="496" spans="1:37" ht="14.4">
      <c r="A496" s="179" t="s">
        <v>7243</v>
      </c>
      <c r="B496" s="56" t="s">
        <v>89</v>
      </c>
      <c r="C496" s="57">
        <v>42807</v>
      </c>
      <c r="D496" s="56" t="s">
        <v>90</v>
      </c>
      <c r="E496" s="169" t="s">
        <v>91</v>
      </c>
      <c r="F496" s="180" t="s">
        <v>214</v>
      </c>
      <c r="G496" s="168" t="s">
        <v>3693</v>
      </c>
      <c r="H496" s="169" t="s">
        <v>3694</v>
      </c>
      <c r="I496" s="181">
        <f t="shared" si="0"/>
        <v>42837</v>
      </c>
      <c r="J496" s="56" t="s">
        <v>18</v>
      </c>
      <c r="K496" s="169" t="s">
        <v>18</v>
      </c>
      <c r="L496" s="171" t="s">
        <v>145</v>
      </c>
      <c r="M496" s="56" t="s">
        <v>6409</v>
      </c>
      <c r="N496" s="56" t="s">
        <v>95</v>
      </c>
      <c r="O496" s="56" t="s">
        <v>6410</v>
      </c>
      <c r="P496" s="172" t="s">
        <v>96</v>
      </c>
      <c r="Q496" s="182"/>
      <c r="R496" s="61"/>
      <c r="S496" s="61"/>
      <c r="T496" s="61"/>
      <c r="U496" s="66"/>
      <c r="V496" s="61"/>
      <c r="W496" s="61"/>
      <c r="X496" s="56" t="s">
        <v>18</v>
      </c>
      <c r="Y496" s="57">
        <v>43073</v>
      </c>
      <c r="Z496" s="75"/>
      <c r="AA496" s="200" t="s">
        <v>7245</v>
      </c>
      <c r="AB496" s="174" t="s">
        <v>3709</v>
      </c>
      <c r="AC496" s="175"/>
      <c r="AD496" s="176"/>
      <c r="AE496" s="67" t="str">
        <f t="shared" si="1"/>
        <v>Mar</v>
      </c>
      <c r="AF496" s="68" t="str">
        <f t="shared" si="2"/>
        <v>Dec</v>
      </c>
      <c r="AG496" s="177">
        <f t="shared" si="3"/>
        <v>266</v>
      </c>
      <c r="AH496" s="178">
        <v>42837</v>
      </c>
      <c r="AI496" s="105">
        <f ca="1"/>
        <v>-1152</v>
      </c>
      <c r="AJ496" s="105" t="str">
        <v>2017</v>
      </c>
      <c r="AK496" s="178">
        <f t="shared" si="4"/>
        <v>42817</v>
      </c>
    </row>
    <row r="497" spans="1:37" ht="14.4">
      <c r="A497" s="179" t="s">
        <v>7246</v>
      </c>
      <c r="B497" s="56" t="s">
        <v>89</v>
      </c>
      <c r="C497" s="57">
        <v>42808</v>
      </c>
      <c r="D497" s="56" t="s">
        <v>1027</v>
      </c>
      <c r="E497" s="169" t="s">
        <v>3969</v>
      </c>
      <c r="F497" s="180" t="s">
        <v>214</v>
      </c>
      <c r="G497" s="168" t="s">
        <v>4260</v>
      </c>
      <c r="H497" s="169" t="s">
        <v>3969</v>
      </c>
      <c r="I497" s="181">
        <f t="shared" si="0"/>
        <v>42838</v>
      </c>
      <c r="J497" s="56" t="s">
        <v>18</v>
      </c>
      <c r="K497" s="169" t="s">
        <v>18</v>
      </c>
      <c r="L497" s="171" t="s">
        <v>7248</v>
      </c>
      <c r="M497" s="56" t="s">
        <v>7249</v>
      </c>
      <c r="N497" s="56" t="s">
        <v>39</v>
      </c>
      <c r="O497" s="56" t="s">
        <v>7253</v>
      </c>
      <c r="P497" s="172" t="s">
        <v>96</v>
      </c>
      <c r="Q497" s="182"/>
      <c r="R497" s="61"/>
      <c r="S497" s="61"/>
      <c r="T497" s="61"/>
      <c r="U497" s="66"/>
      <c r="V497" s="61"/>
      <c r="W497" s="61"/>
      <c r="X497" s="56" t="s">
        <v>18</v>
      </c>
      <c r="Y497" s="57">
        <v>43073</v>
      </c>
      <c r="Z497" s="75"/>
      <c r="AA497" s="64" t="s">
        <v>7254</v>
      </c>
      <c r="AB497" s="174" t="s">
        <v>7255</v>
      </c>
      <c r="AC497" s="175"/>
      <c r="AD497" s="176"/>
      <c r="AE497" s="67" t="str">
        <f t="shared" si="1"/>
        <v>Mar</v>
      </c>
      <c r="AF497" s="68" t="str">
        <f t="shared" si="2"/>
        <v>Dec</v>
      </c>
      <c r="AG497" s="177">
        <f t="shared" si="3"/>
        <v>265</v>
      </c>
      <c r="AH497" s="178">
        <v>42838</v>
      </c>
      <c r="AI497" s="105">
        <f ca="1"/>
        <v>-1151</v>
      </c>
      <c r="AJ497" s="105" t="str">
        <v>2017</v>
      </c>
      <c r="AK497" s="178">
        <f t="shared" si="4"/>
        <v>42818</v>
      </c>
    </row>
    <row r="498" spans="1:37" ht="14.4">
      <c r="A498" s="179" t="s">
        <v>7257</v>
      </c>
      <c r="B498" s="56" t="s">
        <v>89</v>
      </c>
      <c r="C498" s="57">
        <v>42809</v>
      </c>
      <c r="D498" s="56" t="s">
        <v>90</v>
      </c>
      <c r="E498" s="169" t="s">
        <v>3969</v>
      </c>
      <c r="F498" s="180" t="s">
        <v>214</v>
      </c>
      <c r="G498" s="168" t="s">
        <v>4260</v>
      </c>
      <c r="H498" s="169" t="s">
        <v>3969</v>
      </c>
      <c r="I498" s="181">
        <f t="shared" si="0"/>
        <v>42839</v>
      </c>
      <c r="J498" s="56" t="s">
        <v>18</v>
      </c>
      <c r="K498" s="169" t="s">
        <v>18</v>
      </c>
      <c r="L498" s="171" t="s">
        <v>7259</v>
      </c>
      <c r="M498" s="56" t="s">
        <v>7260</v>
      </c>
      <c r="N498" s="56" t="s">
        <v>137</v>
      </c>
      <c r="O498" s="56" t="s">
        <v>7261</v>
      </c>
      <c r="P498" s="172" t="s">
        <v>96</v>
      </c>
      <c r="Q498" s="182"/>
      <c r="R498" s="61"/>
      <c r="S498" s="61"/>
      <c r="T498" s="61"/>
      <c r="U498" s="66"/>
      <c r="V498" s="61"/>
      <c r="W498" s="61"/>
      <c r="X498" s="56" t="s">
        <v>18</v>
      </c>
      <c r="Y498" s="57">
        <v>43073</v>
      </c>
      <c r="Z498" s="75"/>
      <c r="AA498" s="64" t="s">
        <v>7262</v>
      </c>
      <c r="AB498" s="174" t="s">
        <v>7263</v>
      </c>
      <c r="AC498" s="175"/>
      <c r="AD498" s="176"/>
      <c r="AE498" s="67" t="str">
        <f t="shared" si="1"/>
        <v>Mar</v>
      </c>
      <c r="AF498" s="68" t="str">
        <f t="shared" si="2"/>
        <v>Dec</v>
      </c>
      <c r="AG498" s="177">
        <f t="shared" si="3"/>
        <v>264</v>
      </c>
      <c r="AH498" s="178">
        <v>42839</v>
      </c>
      <c r="AI498" s="105">
        <f ca="1"/>
        <v>-1150</v>
      </c>
      <c r="AJ498" s="105" t="str">
        <v>2017</v>
      </c>
      <c r="AK498" s="178">
        <f t="shared" si="4"/>
        <v>42819</v>
      </c>
    </row>
    <row r="499" spans="1:37" ht="14.4">
      <c r="A499" s="179" t="s">
        <v>7264</v>
      </c>
      <c r="B499" s="56" t="s">
        <v>89</v>
      </c>
      <c r="C499" s="57">
        <v>42809</v>
      </c>
      <c r="D499" s="56" t="s">
        <v>90</v>
      </c>
      <c r="E499" s="169" t="s">
        <v>327</v>
      </c>
      <c r="F499" s="180" t="s">
        <v>214</v>
      </c>
      <c r="G499" s="168" t="s">
        <v>4797</v>
      </c>
      <c r="H499" s="169" t="s">
        <v>327</v>
      </c>
      <c r="I499" s="181">
        <f t="shared" si="0"/>
        <v>42839</v>
      </c>
      <c r="J499" s="56" t="s">
        <v>18</v>
      </c>
      <c r="K499" s="169" t="s">
        <v>18</v>
      </c>
      <c r="L499" s="171" t="s">
        <v>7265</v>
      </c>
      <c r="M499" s="56" t="s">
        <v>7266</v>
      </c>
      <c r="N499" s="56" t="s">
        <v>271</v>
      </c>
      <c r="O499" s="56" t="s">
        <v>7267</v>
      </c>
      <c r="P499" s="172" t="s">
        <v>96</v>
      </c>
      <c r="Q499" s="182"/>
      <c r="R499" s="61"/>
      <c r="S499" s="61"/>
      <c r="T499" s="61"/>
      <c r="U499" s="66"/>
      <c r="V499" s="61"/>
      <c r="W499" s="61"/>
      <c r="X499" s="56" t="s">
        <v>18</v>
      </c>
      <c r="Y499" s="57">
        <v>43073</v>
      </c>
      <c r="Z499" s="75"/>
      <c r="AA499" s="95"/>
      <c r="AB499" s="174" t="s">
        <v>7268</v>
      </c>
      <c r="AC499" s="175"/>
      <c r="AD499" s="176"/>
      <c r="AE499" s="67" t="str">
        <f t="shared" si="1"/>
        <v>Mar</v>
      </c>
      <c r="AF499" s="68" t="str">
        <f t="shared" si="2"/>
        <v>Dec</v>
      </c>
      <c r="AG499" s="177">
        <f t="shared" si="3"/>
        <v>264</v>
      </c>
      <c r="AH499" s="178">
        <v>42839</v>
      </c>
      <c r="AI499" s="105">
        <f ca="1"/>
        <v>-1150</v>
      </c>
      <c r="AJ499" s="105" t="str">
        <v>2017</v>
      </c>
      <c r="AK499" s="178">
        <f t="shared" si="4"/>
        <v>42819</v>
      </c>
    </row>
    <row r="500" spans="1:37" ht="14.4">
      <c r="A500" s="179" t="s">
        <v>7269</v>
      </c>
      <c r="B500" s="56" t="s">
        <v>89</v>
      </c>
      <c r="C500" s="57">
        <v>42809</v>
      </c>
      <c r="D500" s="56" t="s">
        <v>90</v>
      </c>
      <c r="E500" s="169" t="s">
        <v>3794</v>
      </c>
      <c r="F500" s="180" t="s">
        <v>214</v>
      </c>
      <c r="G500" s="168" t="s">
        <v>214</v>
      </c>
      <c r="H500" s="169" t="s">
        <v>3785</v>
      </c>
      <c r="I500" s="170">
        <f t="shared" si="0"/>
        <v>42839</v>
      </c>
      <c r="J500" s="56" t="s">
        <v>18</v>
      </c>
      <c r="K500" s="169" t="s">
        <v>108</v>
      </c>
      <c r="L500" s="171" t="s">
        <v>7270</v>
      </c>
      <c r="M500" s="56" t="s">
        <v>7271</v>
      </c>
      <c r="N500" s="56" t="s">
        <v>395</v>
      </c>
      <c r="O500" s="56" t="s">
        <v>108</v>
      </c>
      <c r="P500" s="172" t="s">
        <v>96</v>
      </c>
      <c r="Q500" s="173"/>
      <c r="R500" s="61"/>
      <c r="S500" s="56"/>
      <c r="T500" s="56"/>
      <c r="U500" s="56" t="s">
        <v>108</v>
      </c>
      <c r="V500" s="56" t="s">
        <v>108</v>
      </c>
      <c r="W500" s="61"/>
      <c r="X500" s="66"/>
      <c r="Y500" s="57">
        <v>43073</v>
      </c>
      <c r="Z500" s="63" t="s">
        <v>108</v>
      </c>
      <c r="AA500" s="64" t="s">
        <v>7274</v>
      </c>
      <c r="AB500" s="183"/>
      <c r="AC500" s="175"/>
      <c r="AD500" s="176"/>
      <c r="AE500" s="67" t="str">
        <f t="shared" si="1"/>
        <v>Mar</v>
      </c>
      <c r="AF500" s="68" t="str">
        <f t="shared" si="2"/>
        <v>Dec</v>
      </c>
      <c r="AG500" s="177">
        <f t="shared" si="3"/>
        <v>264</v>
      </c>
      <c r="AH500" s="178">
        <v>42839</v>
      </c>
      <c r="AI500" s="105">
        <f ca="1"/>
        <v>-1150</v>
      </c>
      <c r="AJ500" s="105" t="str">
        <v>2017</v>
      </c>
      <c r="AK500" s="178">
        <f t="shared" si="4"/>
        <v>42819</v>
      </c>
    </row>
    <row r="501" spans="1:37" ht="14.4">
      <c r="A501" s="179" t="s">
        <v>7276</v>
      </c>
      <c r="B501" s="56" t="s">
        <v>89</v>
      </c>
      <c r="C501" s="57">
        <v>42809</v>
      </c>
      <c r="D501" s="56" t="s">
        <v>90</v>
      </c>
      <c r="E501" s="169" t="s">
        <v>3794</v>
      </c>
      <c r="F501" s="180" t="s">
        <v>214</v>
      </c>
      <c r="G501" s="168" t="s">
        <v>214</v>
      </c>
      <c r="H501" s="169" t="s">
        <v>3785</v>
      </c>
      <c r="I501" s="170">
        <f t="shared" si="0"/>
        <v>42839</v>
      </c>
      <c r="J501" s="56" t="s">
        <v>18</v>
      </c>
      <c r="K501" s="169" t="s">
        <v>108</v>
      </c>
      <c r="L501" s="171" t="s">
        <v>7278</v>
      </c>
      <c r="M501" s="56" t="s">
        <v>108</v>
      </c>
      <c r="N501" s="56" t="s">
        <v>395</v>
      </c>
      <c r="O501" s="56" t="s">
        <v>108</v>
      </c>
      <c r="P501" s="172" t="s">
        <v>96</v>
      </c>
      <c r="Q501" s="173"/>
      <c r="R501" s="56" t="s">
        <v>108</v>
      </c>
      <c r="S501" s="56"/>
      <c r="T501" s="56"/>
      <c r="U501" s="56" t="s">
        <v>108</v>
      </c>
      <c r="V501" s="56" t="s">
        <v>108</v>
      </c>
      <c r="W501" s="61"/>
      <c r="X501" s="56" t="s">
        <v>14</v>
      </c>
      <c r="Y501" s="57">
        <v>43073</v>
      </c>
      <c r="Z501" s="63" t="s">
        <v>108</v>
      </c>
      <c r="AA501" s="64" t="s">
        <v>7281</v>
      </c>
      <c r="AB501" s="174" t="s">
        <v>7282</v>
      </c>
      <c r="AC501" s="175"/>
      <c r="AD501" s="176"/>
      <c r="AE501" s="67" t="str">
        <f t="shared" si="1"/>
        <v>Mar</v>
      </c>
      <c r="AF501" s="68" t="str">
        <f t="shared" si="2"/>
        <v>Dec</v>
      </c>
      <c r="AG501" s="177">
        <f t="shared" si="3"/>
        <v>264</v>
      </c>
      <c r="AH501" s="178">
        <v>42839</v>
      </c>
      <c r="AI501" s="105">
        <f ca="1"/>
        <v>-1150</v>
      </c>
      <c r="AJ501" s="105" t="str">
        <v>2017</v>
      </c>
      <c r="AK501" s="178">
        <f t="shared" si="4"/>
        <v>42819</v>
      </c>
    </row>
    <row r="502" spans="1:37" ht="14.4">
      <c r="A502" s="179" t="s">
        <v>7284</v>
      </c>
      <c r="B502" s="56" t="s">
        <v>89</v>
      </c>
      <c r="C502" s="57">
        <v>42809</v>
      </c>
      <c r="D502" s="56" t="s">
        <v>90</v>
      </c>
      <c r="E502" s="169" t="s">
        <v>3794</v>
      </c>
      <c r="F502" s="180" t="s">
        <v>214</v>
      </c>
      <c r="G502" s="168" t="s">
        <v>4611</v>
      </c>
      <c r="H502" s="169" t="s">
        <v>5909</v>
      </c>
      <c r="I502" s="170">
        <f t="shared" si="0"/>
        <v>42839</v>
      </c>
      <c r="J502" s="56" t="s">
        <v>18</v>
      </c>
      <c r="K502" s="169" t="s">
        <v>18</v>
      </c>
      <c r="L502" s="171" t="s">
        <v>7285</v>
      </c>
      <c r="M502" s="56" t="s">
        <v>108</v>
      </c>
      <c r="N502" s="56" t="s">
        <v>27</v>
      </c>
      <c r="O502" s="56" t="s">
        <v>108</v>
      </c>
      <c r="P502" s="172" t="s">
        <v>96</v>
      </c>
      <c r="Q502" s="173"/>
      <c r="R502" s="56" t="s">
        <v>18</v>
      </c>
      <c r="S502" s="56"/>
      <c r="T502" s="56"/>
      <c r="U502" s="56" t="s">
        <v>108</v>
      </c>
      <c r="V502" s="56" t="s">
        <v>108</v>
      </c>
      <c r="W502" s="61"/>
      <c r="X502" s="56" t="s">
        <v>18</v>
      </c>
      <c r="Y502" s="57">
        <v>43073</v>
      </c>
      <c r="Z502" s="63" t="s">
        <v>108</v>
      </c>
      <c r="AA502" s="64" t="s">
        <v>7286</v>
      </c>
      <c r="AB502" s="174" t="s">
        <v>97</v>
      </c>
      <c r="AC502" s="175"/>
      <c r="AD502" s="176"/>
      <c r="AE502" s="67" t="str">
        <f t="shared" si="1"/>
        <v>Mar</v>
      </c>
      <c r="AF502" s="68" t="str">
        <f t="shared" si="2"/>
        <v>Dec</v>
      </c>
      <c r="AG502" s="177">
        <f t="shared" si="3"/>
        <v>264</v>
      </c>
      <c r="AH502" s="178">
        <v>42839</v>
      </c>
      <c r="AI502" s="105">
        <f ca="1"/>
        <v>-1150</v>
      </c>
      <c r="AJ502" s="105" t="str">
        <v>2017</v>
      </c>
      <c r="AK502" s="178">
        <f t="shared" si="4"/>
        <v>42819</v>
      </c>
    </row>
    <row r="503" spans="1:37" ht="14.4">
      <c r="A503" s="179" t="s">
        <v>7288</v>
      </c>
      <c r="B503" s="56" t="s">
        <v>89</v>
      </c>
      <c r="C503" s="57">
        <v>42809</v>
      </c>
      <c r="D503" s="56" t="s">
        <v>1027</v>
      </c>
      <c r="E503" s="169" t="s">
        <v>3794</v>
      </c>
      <c r="F503" s="180" t="s">
        <v>214</v>
      </c>
      <c r="G503" s="168" t="s">
        <v>5411</v>
      </c>
      <c r="H503" s="169" t="s">
        <v>5412</v>
      </c>
      <c r="I503" s="170">
        <f t="shared" si="0"/>
        <v>42839</v>
      </c>
      <c r="J503" s="56" t="s">
        <v>18</v>
      </c>
      <c r="K503" s="169" t="s">
        <v>18</v>
      </c>
      <c r="L503" s="171" t="s">
        <v>7291</v>
      </c>
      <c r="M503" s="56" t="s">
        <v>7292</v>
      </c>
      <c r="N503" s="56" t="s">
        <v>22</v>
      </c>
      <c r="O503" s="56" t="s">
        <v>7293</v>
      </c>
      <c r="P503" s="172" t="s">
        <v>96</v>
      </c>
      <c r="Q503" s="173"/>
      <c r="R503" s="56" t="s">
        <v>18</v>
      </c>
      <c r="S503" s="56"/>
      <c r="T503" s="56"/>
      <c r="U503" s="56" t="s">
        <v>108</v>
      </c>
      <c r="V503" s="56" t="s">
        <v>108</v>
      </c>
      <c r="W503" s="61"/>
      <c r="X503" s="56" t="s">
        <v>18</v>
      </c>
      <c r="Y503" s="57">
        <v>43073</v>
      </c>
      <c r="Z503" s="63" t="s">
        <v>108</v>
      </c>
      <c r="AA503" s="64" t="s">
        <v>7294</v>
      </c>
      <c r="AB503" s="174" t="s">
        <v>97</v>
      </c>
      <c r="AC503" s="175"/>
      <c r="AD503" s="176"/>
      <c r="AE503" s="67" t="str">
        <f t="shared" si="1"/>
        <v>Mar</v>
      </c>
      <c r="AF503" s="68" t="str">
        <f t="shared" si="2"/>
        <v>Dec</v>
      </c>
      <c r="AG503" s="177">
        <f t="shared" si="3"/>
        <v>264</v>
      </c>
      <c r="AH503" s="178">
        <v>42839</v>
      </c>
      <c r="AI503" s="105">
        <f ca="1"/>
        <v>-1150</v>
      </c>
      <c r="AJ503" s="105" t="str">
        <v>2017</v>
      </c>
      <c r="AK503" s="178">
        <f t="shared" si="4"/>
        <v>42819</v>
      </c>
    </row>
    <row r="504" spans="1:37" ht="14.4">
      <c r="A504" s="179" t="s">
        <v>7295</v>
      </c>
      <c r="B504" s="56" t="s">
        <v>89</v>
      </c>
      <c r="C504" s="57">
        <v>42809</v>
      </c>
      <c r="D504" s="56" t="s">
        <v>1027</v>
      </c>
      <c r="E504" s="169" t="s">
        <v>3794</v>
      </c>
      <c r="F504" s="180" t="s">
        <v>214</v>
      </c>
      <c r="G504" s="168" t="s">
        <v>4252</v>
      </c>
      <c r="H504" s="169" t="s">
        <v>7296</v>
      </c>
      <c r="I504" s="170">
        <f t="shared" si="0"/>
        <v>42839</v>
      </c>
      <c r="J504" s="56" t="s">
        <v>18</v>
      </c>
      <c r="K504" s="169" t="s">
        <v>14</v>
      </c>
      <c r="L504" s="171" t="s">
        <v>7291</v>
      </c>
      <c r="M504" s="56" t="s">
        <v>7297</v>
      </c>
      <c r="N504" s="56" t="s">
        <v>27</v>
      </c>
      <c r="O504" s="56" t="s">
        <v>3792</v>
      </c>
      <c r="P504" s="172" t="s">
        <v>96</v>
      </c>
      <c r="Q504" s="173"/>
      <c r="R504" s="56" t="s">
        <v>14</v>
      </c>
      <c r="S504" s="56"/>
      <c r="T504" s="56"/>
      <c r="U504" s="56" t="s">
        <v>108</v>
      </c>
      <c r="V504" s="56" t="s">
        <v>108</v>
      </c>
      <c r="W504" s="61"/>
      <c r="X504" s="56" t="s">
        <v>14</v>
      </c>
      <c r="Y504" s="57">
        <v>43073</v>
      </c>
      <c r="Z504" s="63" t="s">
        <v>108</v>
      </c>
      <c r="AA504" s="64" t="s">
        <v>7299</v>
      </c>
      <c r="AB504" s="174" t="s">
        <v>3872</v>
      </c>
      <c r="AC504" s="175"/>
      <c r="AD504" s="176"/>
      <c r="AE504" s="67" t="str">
        <f t="shared" si="1"/>
        <v>Mar</v>
      </c>
      <c r="AF504" s="68" t="str">
        <f t="shared" si="2"/>
        <v>Dec</v>
      </c>
      <c r="AG504" s="177">
        <f t="shared" si="3"/>
        <v>264</v>
      </c>
      <c r="AH504" s="178">
        <v>42839</v>
      </c>
      <c r="AI504" s="105">
        <f ca="1"/>
        <v>-1150</v>
      </c>
      <c r="AJ504" s="105" t="str">
        <v>2017</v>
      </c>
      <c r="AK504" s="178">
        <f t="shared" si="4"/>
        <v>42819</v>
      </c>
    </row>
    <row r="505" spans="1:37" ht="14.4">
      <c r="A505" s="179" t="s">
        <v>7300</v>
      </c>
      <c r="B505" s="56" t="s">
        <v>89</v>
      </c>
      <c r="C505" s="57">
        <v>42809</v>
      </c>
      <c r="D505" s="56" t="s">
        <v>1027</v>
      </c>
      <c r="E505" s="169" t="s">
        <v>3794</v>
      </c>
      <c r="F505" s="180" t="s">
        <v>214</v>
      </c>
      <c r="G505" s="168" t="s">
        <v>5043</v>
      </c>
      <c r="H505" s="169" t="s">
        <v>5044</v>
      </c>
      <c r="I505" s="170">
        <f t="shared" si="0"/>
        <v>42839</v>
      </c>
      <c r="J505" s="56" t="s">
        <v>18</v>
      </c>
      <c r="K505" s="169" t="s">
        <v>18</v>
      </c>
      <c r="L505" s="171" t="s">
        <v>7291</v>
      </c>
      <c r="M505" s="56" t="s">
        <v>7302</v>
      </c>
      <c r="N505" s="56" t="s">
        <v>143</v>
      </c>
      <c r="O505" s="56" t="s">
        <v>7048</v>
      </c>
      <c r="P505" s="172" t="s">
        <v>96</v>
      </c>
      <c r="Q505" s="173"/>
      <c r="R505" s="56" t="s">
        <v>18</v>
      </c>
      <c r="S505" s="56"/>
      <c r="T505" s="56"/>
      <c r="U505" s="56" t="s">
        <v>108</v>
      </c>
      <c r="V505" s="56" t="s">
        <v>108</v>
      </c>
      <c r="W505" s="61"/>
      <c r="X505" s="56" t="s">
        <v>18</v>
      </c>
      <c r="Y505" s="57">
        <v>43073</v>
      </c>
      <c r="Z505" s="63" t="s">
        <v>108</v>
      </c>
      <c r="AA505" s="64" t="s">
        <v>7303</v>
      </c>
      <c r="AB505" s="174" t="s">
        <v>97</v>
      </c>
      <c r="AC505" s="175"/>
      <c r="AD505" s="176"/>
      <c r="AE505" s="67" t="str">
        <f t="shared" si="1"/>
        <v>Mar</v>
      </c>
      <c r="AF505" s="68" t="str">
        <f t="shared" si="2"/>
        <v>Dec</v>
      </c>
      <c r="AG505" s="177">
        <f t="shared" si="3"/>
        <v>264</v>
      </c>
      <c r="AH505" s="178">
        <v>42839</v>
      </c>
      <c r="AI505" s="105">
        <f ca="1"/>
        <v>-1150</v>
      </c>
      <c r="AJ505" s="105" t="str">
        <v>2017</v>
      </c>
      <c r="AK505" s="178">
        <f t="shared" si="4"/>
        <v>42819</v>
      </c>
    </row>
    <row r="506" spans="1:37" ht="14.4">
      <c r="A506" s="179" t="s">
        <v>7305</v>
      </c>
      <c r="B506" s="56" t="s">
        <v>89</v>
      </c>
      <c r="C506" s="57">
        <v>42809</v>
      </c>
      <c r="D506" s="56" t="s">
        <v>90</v>
      </c>
      <c r="E506" s="169" t="s">
        <v>3794</v>
      </c>
      <c r="F506" s="180" t="s">
        <v>214</v>
      </c>
      <c r="G506" s="168" t="s">
        <v>214</v>
      </c>
      <c r="H506" s="169" t="s">
        <v>3785</v>
      </c>
      <c r="I506" s="170">
        <f t="shared" si="0"/>
        <v>42839</v>
      </c>
      <c r="J506" s="56" t="s">
        <v>18</v>
      </c>
      <c r="K506" s="169" t="s">
        <v>108</v>
      </c>
      <c r="L506" s="171" t="s">
        <v>7307</v>
      </c>
      <c r="M506" s="56" t="s">
        <v>633</v>
      </c>
      <c r="N506" s="56" t="s">
        <v>395</v>
      </c>
      <c r="O506" s="56" t="s">
        <v>108</v>
      </c>
      <c r="P506" s="172" t="s">
        <v>96</v>
      </c>
      <c r="Q506" s="173"/>
      <c r="R506" s="56" t="s">
        <v>108</v>
      </c>
      <c r="S506" s="56"/>
      <c r="T506" s="56"/>
      <c r="U506" s="56" t="s">
        <v>108</v>
      </c>
      <c r="V506" s="56" t="s">
        <v>108</v>
      </c>
      <c r="W506" s="61"/>
      <c r="X506" s="56" t="s">
        <v>14</v>
      </c>
      <c r="Y506" s="57">
        <v>43073</v>
      </c>
      <c r="Z506" s="63" t="s">
        <v>108</v>
      </c>
      <c r="AA506" s="64" t="s">
        <v>7309</v>
      </c>
      <c r="AB506" s="174" t="s">
        <v>633</v>
      </c>
      <c r="AC506" s="175"/>
      <c r="AD506" s="176"/>
      <c r="AE506" s="67" t="str">
        <f t="shared" si="1"/>
        <v>Mar</v>
      </c>
      <c r="AF506" s="68" t="str">
        <f t="shared" si="2"/>
        <v>Dec</v>
      </c>
      <c r="AG506" s="177">
        <f t="shared" si="3"/>
        <v>264</v>
      </c>
      <c r="AH506" s="178">
        <v>42839</v>
      </c>
      <c r="AI506" s="105">
        <f ca="1"/>
        <v>-1150</v>
      </c>
      <c r="AJ506" s="105" t="str">
        <v>2017</v>
      </c>
      <c r="AK506" s="178">
        <f t="shared" si="4"/>
        <v>42819</v>
      </c>
    </row>
    <row r="507" spans="1:37" ht="25.5" customHeight="1">
      <c r="A507" s="179" t="s">
        <v>7311</v>
      </c>
      <c r="B507" s="56" t="s">
        <v>89</v>
      </c>
      <c r="C507" s="57">
        <v>42809</v>
      </c>
      <c r="D507" s="56" t="s">
        <v>90</v>
      </c>
      <c r="E507" s="169" t="s">
        <v>3794</v>
      </c>
      <c r="F507" s="180" t="s">
        <v>214</v>
      </c>
      <c r="G507" s="168" t="s">
        <v>5916</v>
      </c>
      <c r="H507" s="169" t="s">
        <v>5917</v>
      </c>
      <c r="I507" s="170">
        <f t="shared" si="0"/>
        <v>42839</v>
      </c>
      <c r="J507" s="56" t="s">
        <v>18</v>
      </c>
      <c r="K507" s="169" t="s">
        <v>18</v>
      </c>
      <c r="L507" s="171" t="s">
        <v>7313</v>
      </c>
      <c r="M507" s="56" t="s">
        <v>108</v>
      </c>
      <c r="N507" s="56" t="s">
        <v>395</v>
      </c>
      <c r="O507" s="56" t="s">
        <v>108</v>
      </c>
      <c r="P507" s="172" t="s">
        <v>96</v>
      </c>
      <c r="Q507" s="173"/>
      <c r="R507" s="56" t="s">
        <v>18</v>
      </c>
      <c r="S507" s="56"/>
      <c r="T507" s="56"/>
      <c r="U507" s="56" t="s">
        <v>108</v>
      </c>
      <c r="V507" s="56" t="s">
        <v>108</v>
      </c>
      <c r="W507" s="61"/>
      <c r="X507" s="66"/>
      <c r="Y507" s="57">
        <v>43073</v>
      </c>
      <c r="Z507" s="63" t="s">
        <v>108</v>
      </c>
      <c r="AA507" s="60" t="s">
        <v>7315</v>
      </c>
      <c r="AB507" s="174" t="s">
        <v>97</v>
      </c>
      <c r="AC507" s="175"/>
      <c r="AD507" s="176"/>
      <c r="AE507" s="67" t="str">
        <f t="shared" si="1"/>
        <v>Mar</v>
      </c>
      <c r="AF507" s="68" t="str">
        <f t="shared" si="2"/>
        <v>Dec</v>
      </c>
      <c r="AG507" s="177">
        <f t="shared" si="3"/>
        <v>264</v>
      </c>
      <c r="AH507" s="178">
        <v>42839</v>
      </c>
      <c r="AI507" s="105">
        <f ca="1"/>
        <v>-1150</v>
      </c>
      <c r="AJ507" s="105" t="str">
        <v>2017</v>
      </c>
      <c r="AK507" s="178">
        <f t="shared" si="4"/>
        <v>42819</v>
      </c>
    </row>
    <row r="508" spans="1:37" ht="14.4">
      <c r="A508" s="179" t="s">
        <v>7317</v>
      </c>
      <c r="B508" s="56" t="s">
        <v>89</v>
      </c>
      <c r="C508" s="57">
        <v>42809</v>
      </c>
      <c r="D508" s="56" t="s">
        <v>90</v>
      </c>
      <c r="E508" s="169" t="s">
        <v>3794</v>
      </c>
      <c r="F508" s="180" t="s">
        <v>214</v>
      </c>
      <c r="G508" s="168" t="s">
        <v>214</v>
      </c>
      <c r="H508" s="169" t="s">
        <v>3785</v>
      </c>
      <c r="I508" s="170">
        <f t="shared" si="0"/>
        <v>42839</v>
      </c>
      <c r="J508" s="56" t="s">
        <v>18</v>
      </c>
      <c r="K508" s="169" t="s">
        <v>14</v>
      </c>
      <c r="L508" s="171" t="s">
        <v>7322</v>
      </c>
      <c r="M508" s="56" t="s">
        <v>108</v>
      </c>
      <c r="N508" s="56" t="s">
        <v>395</v>
      </c>
      <c r="O508" s="56" t="s">
        <v>108</v>
      </c>
      <c r="P508" s="172" t="s">
        <v>96</v>
      </c>
      <c r="Q508" s="173"/>
      <c r="R508" s="56" t="s">
        <v>14</v>
      </c>
      <c r="S508" s="56"/>
      <c r="T508" s="56"/>
      <c r="U508" s="56" t="s">
        <v>108</v>
      </c>
      <c r="V508" s="56" t="s">
        <v>108</v>
      </c>
      <c r="W508" s="61"/>
      <c r="X508" s="56" t="s">
        <v>14</v>
      </c>
      <c r="Y508" s="57">
        <v>43073</v>
      </c>
      <c r="Z508" s="63" t="s">
        <v>108</v>
      </c>
      <c r="AA508" s="64" t="s">
        <v>7324</v>
      </c>
      <c r="AB508" s="174" t="s">
        <v>7282</v>
      </c>
      <c r="AC508" s="175"/>
      <c r="AD508" s="176"/>
      <c r="AE508" s="67" t="str">
        <f t="shared" si="1"/>
        <v>Mar</v>
      </c>
      <c r="AF508" s="68" t="str">
        <f t="shared" si="2"/>
        <v>Dec</v>
      </c>
      <c r="AG508" s="177">
        <f t="shared" si="3"/>
        <v>264</v>
      </c>
      <c r="AH508" s="178">
        <v>42839</v>
      </c>
      <c r="AI508" s="105">
        <f ca="1"/>
        <v>-1150</v>
      </c>
      <c r="AJ508" s="105" t="str">
        <v>2017</v>
      </c>
      <c r="AK508" s="178">
        <f t="shared" si="4"/>
        <v>42819</v>
      </c>
    </row>
    <row r="509" spans="1:37" ht="14.4">
      <c r="A509" s="179" t="s">
        <v>7326</v>
      </c>
      <c r="B509" s="56" t="s">
        <v>89</v>
      </c>
      <c r="C509" s="57">
        <v>42810</v>
      </c>
      <c r="D509" s="56" t="s">
        <v>90</v>
      </c>
      <c r="E509" s="169" t="s">
        <v>91</v>
      </c>
      <c r="F509" s="180" t="s">
        <v>214</v>
      </c>
      <c r="G509" s="168" t="s">
        <v>3693</v>
      </c>
      <c r="H509" s="169" t="s">
        <v>3694</v>
      </c>
      <c r="I509" s="181">
        <f t="shared" si="0"/>
        <v>42840</v>
      </c>
      <c r="J509" s="56" t="s">
        <v>18</v>
      </c>
      <c r="K509" s="169" t="s">
        <v>14</v>
      </c>
      <c r="L509" s="171" t="s">
        <v>7328</v>
      </c>
      <c r="M509" s="56" t="s">
        <v>7329</v>
      </c>
      <c r="N509" s="56" t="s">
        <v>95</v>
      </c>
      <c r="O509" s="56" t="s">
        <v>7331</v>
      </c>
      <c r="P509" s="172" t="s">
        <v>96</v>
      </c>
      <c r="Q509" s="182"/>
      <c r="R509" s="61"/>
      <c r="S509" s="61"/>
      <c r="T509" s="61"/>
      <c r="U509" s="66"/>
      <c r="V509" s="61"/>
      <c r="W509" s="61"/>
      <c r="X509" s="56" t="s">
        <v>18</v>
      </c>
      <c r="Y509" s="57">
        <v>43073</v>
      </c>
      <c r="Z509" s="75"/>
      <c r="AA509" s="200" t="s">
        <v>7332</v>
      </c>
      <c r="AB509" s="174" t="s">
        <v>3709</v>
      </c>
      <c r="AC509" s="175"/>
      <c r="AD509" s="176"/>
      <c r="AE509" s="67" t="str">
        <f t="shared" si="1"/>
        <v>Mar</v>
      </c>
      <c r="AF509" s="68" t="str">
        <f t="shared" si="2"/>
        <v>Dec</v>
      </c>
      <c r="AG509" s="177">
        <f t="shared" si="3"/>
        <v>263</v>
      </c>
      <c r="AH509" s="178">
        <v>42840</v>
      </c>
      <c r="AI509" s="105">
        <f ca="1"/>
        <v>-1149</v>
      </c>
      <c r="AJ509" s="105" t="str">
        <v>2017</v>
      </c>
      <c r="AK509" s="178">
        <f t="shared" si="4"/>
        <v>42820</v>
      </c>
    </row>
    <row r="510" spans="1:37" ht="14.4">
      <c r="A510" s="179" t="s">
        <v>7333</v>
      </c>
      <c r="B510" s="56" t="s">
        <v>89</v>
      </c>
      <c r="C510" s="57">
        <v>42804</v>
      </c>
      <c r="D510" s="56" t="s">
        <v>1027</v>
      </c>
      <c r="E510" s="169" t="s">
        <v>112</v>
      </c>
      <c r="F510" s="180" t="s">
        <v>106</v>
      </c>
      <c r="G510" s="168" t="s">
        <v>113</v>
      </c>
      <c r="H510" s="169" t="s">
        <v>112</v>
      </c>
      <c r="I510" s="181">
        <f t="shared" si="0"/>
        <v>42834</v>
      </c>
      <c r="J510" s="56" t="s">
        <v>18</v>
      </c>
      <c r="K510" s="169" t="s">
        <v>18</v>
      </c>
      <c r="L510" s="171" t="s">
        <v>7334</v>
      </c>
      <c r="M510" s="56" t="s">
        <v>7335</v>
      </c>
      <c r="N510" s="56" t="s">
        <v>37</v>
      </c>
      <c r="O510" s="56" t="s">
        <v>7336</v>
      </c>
      <c r="P510" s="172" t="s">
        <v>116</v>
      </c>
      <c r="Q510" s="182"/>
      <c r="R510" s="61"/>
      <c r="S510" s="61"/>
      <c r="T510" s="56" t="s">
        <v>18</v>
      </c>
      <c r="U510" s="66"/>
      <c r="V510" s="61"/>
      <c r="W510" s="61"/>
      <c r="X510" s="66"/>
      <c r="Y510" s="57">
        <v>43073</v>
      </c>
      <c r="Z510" s="75"/>
      <c r="AA510" s="60" t="s">
        <v>7211</v>
      </c>
      <c r="AB510" s="183"/>
      <c r="AC510" s="175"/>
      <c r="AD510" s="176"/>
      <c r="AE510" s="67" t="str">
        <f t="shared" si="1"/>
        <v>Mar</v>
      </c>
      <c r="AF510" s="68" t="str">
        <f t="shared" si="2"/>
        <v>Dec</v>
      </c>
      <c r="AG510" s="177">
        <f t="shared" si="3"/>
        <v>269</v>
      </c>
      <c r="AH510" s="178">
        <v>42834</v>
      </c>
      <c r="AI510" s="105">
        <f ca="1"/>
        <v>-1155</v>
      </c>
      <c r="AJ510" s="105" t="str">
        <v>2017</v>
      </c>
      <c r="AK510" s="178">
        <f t="shared" si="4"/>
        <v>42814</v>
      </c>
    </row>
    <row r="511" spans="1:37" ht="14.4">
      <c r="A511" s="179" t="s">
        <v>7338</v>
      </c>
      <c r="B511" s="56" t="s">
        <v>89</v>
      </c>
      <c r="C511" s="57">
        <v>42804</v>
      </c>
      <c r="D511" s="56" t="s">
        <v>1027</v>
      </c>
      <c r="E511" s="169" t="s">
        <v>112</v>
      </c>
      <c r="F511" s="180" t="s">
        <v>106</v>
      </c>
      <c r="G511" s="168" t="s">
        <v>113</v>
      </c>
      <c r="H511" s="169" t="s">
        <v>112</v>
      </c>
      <c r="I511" s="181">
        <f t="shared" si="0"/>
        <v>42834</v>
      </c>
      <c r="J511" s="56" t="s">
        <v>18</v>
      </c>
      <c r="K511" s="169" t="s">
        <v>18</v>
      </c>
      <c r="L511" s="171" t="s">
        <v>7340</v>
      </c>
      <c r="M511" s="56" t="s">
        <v>7341</v>
      </c>
      <c r="N511" s="61"/>
      <c r="O511" s="56" t="s">
        <v>7342</v>
      </c>
      <c r="P511" s="172" t="s">
        <v>116</v>
      </c>
      <c r="Q511" s="182"/>
      <c r="R511" s="61"/>
      <c r="S511" s="61"/>
      <c r="T511" s="56" t="s">
        <v>18</v>
      </c>
      <c r="U511" s="66"/>
      <c r="V511" s="61"/>
      <c r="W511" s="61"/>
      <c r="X511" s="66"/>
      <c r="Y511" s="57">
        <v>43073</v>
      </c>
      <c r="Z511" s="75"/>
      <c r="AA511" s="195"/>
      <c r="AB511" s="183"/>
      <c r="AC511" s="175"/>
      <c r="AD511" s="176"/>
      <c r="AE511" s="67" t="str">
        <f t="shared" si="1"/>
        <v>Mar</v>
      </c>
      <c r="AF511" s="68" t="str">
        <f t="shared" si="2"/>
        <v>Dec</v>
      </c>
      <c r="AG511" s="177">
        <f t="shared" si="3"/>
        <v>269</v>
      </c>
      <c r="AH511" s="178">
        <v>42834</v>
      </c>
      <c r="AI511" s="105">
        <f ca="1"/>
        <v>-1155</v>
      </c>
      <c r="AJ511" s="105" t="str">
        <v>2017</v>
      </c>
      <c r="AK511" s="178">
        <f t="shared" si="4"/>
        <v>42814</v>
      </c>
    </row>
    <row r="512" spans="1:37" ht="14.4">
      <c r="A512" s="179" t="s">
        <v>7343</v>
      </c>
      <c r="B512" s="56" t="s">
        <v>89</v>
      </c>
      <c r="C512" s="57">
        <v>42810</v>
      </c>
      <c r="D512" s="56" t="s">
        <v>1027</v>
      </c>
      <c r="E512" s="169" t="s">
        <v>30</v>
      </c>
      <c r="F512" s="180" t="s">
        <v>106</v>
      </c>
      <c r="G512" s="168" t="s">
        <v>107</v>
      </c>
      <c r="H512" s="169" t="s">
        <v>129</v>
      </c>
      <c r="I512" s="181">
        <f t="shared" si="0"/>
        <v>42840</v>
      </c>
      <c r="J512" s="61"/>
      <c r="K512" s="184"/>
      <c r="L512" s="171" t="s">
        <v>302</v>
      </c>
      <c r="M512" s="56" t="s">
        <v>7346</v>
      </c>
      <c r="N512" s="56" t="s">
        <v>137</v>
      </c>
      <c r="O512" s="61"/>
      <c r="P512" s="172" t="s">
        <v>96</v>
      </c>
      <c r="Q512" s="182"/>
      <c r="R512" s="61"/>
      <c r="S512" s="61"/>
      <c r="T512" s="61"/>
      <c r="U512" s="66"/>
      <c r="V512" s="61"/>
      <c r="W512" s="61"/>
      <c r="X512" s="66"/>
      <c r="Y512" s="57">
        <v>43073</v>
      </c>
      <c r="Z512" s="63">
        <v>3</v>
      </c>
      <c r="AA512" s="60" t="s">
        <v>7347</v>
      </c>
      <c r="AB512" s="183"/>
      <c r="AC512" s="175"/>
      <c r="AD512" s="176"/>
      <c r="AE512" s="67" t="str">
        <f t="shared" si="1"/>
        <v>Mar</v>
      </c>
      <c r="AF512" s="68" t="str">
        <f t="shared" si="2"/>
        <v>Dec</v>
      </c>
      <c r="AG512" s="177">
        <f t="shared" si="3"/>
        <v>263</v>
      </c>
      <c r="AH512" s="178">
        <v>42840</v>
      </c>
      <c r="AI512" s="105">
        <f ca="1"/>
        <v>-1149</v>
      </c>
      <c r="AJ512" s="105" t="str">
        <v>2017</v>
      </c>
      <c r="AK512" s="178">
        <f t="shared" si="4"/>
        <v>42820</v>
      </c>
    </row>
    <row r="513" spans="1:37" ht="14.4">
      <c r="A513" s="179" t="s">
        <v>7349</v>
      </c>
      <c r="B513" s="56" t="s">
        <v>89</v>
      </c>
      <c r="C513" s="57">
        <v>42810</v>
      </c>
      <c r="D513" s="56" t="s">
        <v>1027</v>
      </c>
      <c r="E513" s="169" t="s">
        <v>30</v>
      </c>
      <c r="F513" s="180" t="s">
        <v>106</v>
      </c>
      <c r="G513" s="168" t="s">
        <v>107</v>
      </c>
      <c r="H513" s="169" t="s">
        <v>129</v>
      </c>
      <c r="I513" s="181">
        <f t="shared" si="0"/>
        <v>42840</v>
      </c>
      <c r="J513" s="61"/>
      <c r="K513" s="184"/>
      <c r="L513" s="171" t="s">
        <v>302</v>
      </c>
      <c r="M513" s="56" t="s">
        <v>7352</v>
      </c>
      <c r="N513" s="56" t="s">
        <v>29</v>
      </c>
      <c r="O513" s="56" t="s">
        <v>7353</v>
      </c>
      <c r="P513" s="172" t="s">
        <v>21</v>
      </c>
      <c r="Q513" s="182"/>
      <c r="R513" s="61"/>
      <c r="S513" s="61"/>
      <c r="T513" s="61"/>
      <c r="U513" s="66"/>
      <c r="V513" s="61"/>
      <c r="W513" s="61"/>
      <c r="X513" s="56" t="s">
        <v>18</v>
      </c>
      <c r="Y513" s="57">
        <v>43073</v>
      </c>
      <c r="Z513" s="63">
        <v>3</v>
      </c>
      <c r="AA513" s="64" t="s">
        <v>7137</v>
      </c>
      <c r="AB513" s="183"/>
      <c r="AC513" s="175"/>
      <c r="AD513" s="176"/>
      <c r="AE513" s="67" t="str">
        <f t="shared" si="1"/>
        <v>Mar</v>
      </c>
      <c r="AF513" s="68" t="str">
        <f t="shared" si="2"/>
        <v>Dec</v>
      </c>
      <c r="AG513" s="177">
        <f t="shared" si="3"/>
        <v>263</v>
      </c>
      <c r="AH513" s="178">
        <v>42840</v>
      </c>
      <c r="AI513" s="105">
        <f ca="1"/>
        <v>-1149</v>
      </c>
      <c r="AJ513" s="105" t="str">
        <v>2017</v>
      </c>
      <c r="AK513" s="178">
        <f t="shared" si="4"/>
        <v>42820</v>
      </c>
    </row>
    <row r="514" spans="1:37" ht="14.4">
      <c r="A514" s="179" t="s">
        <v>7356</v>
      </c>
      <c r="B514" s="56" t="s">
        <v>89</v>
      </c>
      <c r="C514" s="57">
        <v>42810</v>
      </c>
      <c r="D514" s="56" t="s">
        <v>1027</v>
      </c>
      <c r="E514" s="169" t="s">
        <v>30</v>
      </c>
      <c r="F514" s="180" t="s">
        <v>106</v>
      </c>
      <c r="G514" s="168" t="s">
        <v>107</v>
      </c>
      <c r="H514" s="169" t="s">
        <v>129</v>
      </c>
      <c r="I514" s="181">
        <f t="shared" si="0"/>
        <v>42840</v>
      </c>
      <c r="J514" s="61"/>
      <c r="K514" s="184"/>
      <c r="L514" s="171" t="s">
        <v>302</v>
      </c>
      <c r="M514" s="56" t="s">
        <v>7358</v>
      </c>
      <c r="N514" s="56" t="s">
        <v>29</v>
      </c>
      <c r="O514" s="56" t="s">
        <v>5508</v>
      </c>
      <c r="P514" s="172" t="s">
        <v>17</v>
      </c>
      <c r="Q514" s="182"/>
      <c r="R514" s="61"/>
      <c r="S514" s="61"/>
      <c r="T514" s="61"/>
      <c r="U514" s="66"/>
      <c r="V514" s="61"/>
      <c r="W514" s="61"/>
      <c r="X514" s="56" t="s">
        <v>18</v>
      </c>
      <c r="Y514" s="57">
        <v>43073</v>
      </c>
      <c r="Z514" s="75"/>
      <c r="AA514" s="64" t="s">
        <v>7360</v>
      </c>
      <c r="AB514" s="183"/>
      <c r="AC514" s="175"/>
      <c r="AD514" s="176"/>
      <c r="AE514" s="67" t="str">
        <f t="shared" si="1"/>
        <v>Mar</v>
      </c>
      <c r="AF514" s="68" t="str">
        <f t="shared" si="2"/>
        <v>Dec</v>
      </c>
      <c r="AG514" s="177">
        <f t="shared" si="3"/>
        <v>263</v>
      </c>
      <c r="AH514" s="178">
        <v>42840</v>
      </c>
      <c r="AI514" s="105">
        <f ca="1"/>
        <v>-1149</v>
      </c>
      <c r="AJ514" s="105" t="str">
        <v>2017</v>
      </c>
      <c r="AK514" s="178">
        <f t="shared" si="4"/>
        <v>42820</v>
      </c>
    </row>
    <row r="515" spans="1:37" ht="14.4">
      <c r="A515" s="179" t="s">
        <v>7362</v>
      </c>
      <c r="B515" s="56" t="s">
        <v>89</v>
      </c>
      <c r="C515" s="57">
        <v>42810</v>
      </c>
      <c r="D515" s="56" t="s">
        <v>1027</v>
      </c>
      <c r="E515" s="169" t="s">
        <v>30</v>
      </c>
      <c r="F515" s="180" t="s">
        <v>106</v>
      </c>
      <c r="G515" s="168" t="s">
        <v>107</v>
      </c>
      <c r="H515" s="169" t="s">
        <v>129</v>
      </c>
      <c r="I515" s="181">
        <f t="shared" si="0"/>
        <v>42840</v>
      </c>
      <c r="J515" s="61"/>
      <c r="K515" s="184"/>
      <c r="L515" s="171" t="s">
        <v>302</v>
      </c>
      <c r="M515" s="56" t="s">
        <v>7367</v>
      </c>
      <c r="N515" s="56" t="s">
        <v>44</v>
      </c>
      <c r="O515" s="56" t="s">
        <v>3902</v>
      </c>
      <c r="P515" s="172" t="s">
        <v>17</v>
      </c>
      <c r="Q515" s="182"/>
      <c r="R515" s="61"/>
      <c r="S515" s="61"/>
      <c r="T515" s="61"/>
      <c r="U515" s="66"/>
      <c r="V515" s="61"/>
      <c r="W515" s="61"/>
      <c r="X515" s="56" t="s">
        <v>18</v>
      </c>
      <c r="Y515" s="57">
        <v>43073</v>
      </c>
      <c r="Z515" s="75"/>
      <c r="AA515" s="60" t="s">
        <v>7368</v>
      </c>
      <c r="AB515" s="183"/>
      <c r="AC515" s="175"/>
      <c r="AD515" s="176"/>
      <c r="AE515" s="67" t="str">
        <f t="shared" si="1"/>
        <v>Mar</v>
      </c>
      <c r="AF515" s="68" t="str">
        <f t="shared" si="2"/>
        <v>Dec</v>
      </c>
      <c r="AG515" s="177">
        <f t="shared" si="3"/>
        <v>263</v>
      </c>
      <c r="AH515" s="178">
        <v>42840</v>
      </c>
      <c r="AI515" s="105">
        <f ca="1"/>
        <v>-1149</v>
      </c>
      <c r="AJ515" s="105" t="str">
        <v>2017</v>
      </c>
      <c r="AK515" s="178">
        <f t="shared" si="4"/>
        <v>42820</v>
      </c>
    </row>
    <row r="516" spans="1:37" ht="14.4">
      <c r="A516" s="179" t="s">
        <v>7370</v>
      </c>
      <c r="B516" s="56" t="s">
        <v>89</v>
      </c>
      <c r="C516" s="57">
        <v>42810</v>
      </c>
      <c r="D516" s="56" t="s">
        <v>90</v>
      </c>
      <c r="E516" s="169" t="s">
        <v>30</v>
      </c>
      <c r="F516" s="180" t="s">
        <v>106</v>
      </c>
      <c r="G516" s="168" t="s">
        <v>107</v>
      </c>
      <c r="H516" s="169" t="s">
        <v>129</v>
      </c>
      <c r="I516" s="181">
        <f t="shared" si="0"/>
        <v>42840</v>
      </c>
      <c r="J516" s="61"/>
      <c r="K516" s="184"/>
      <c r="L516" s="171" t="s">
        <v>7373</v>
      </c>
      <c r="M516" s="56" t="s">
        <v>7374</v>
      </c>
      <c r="N516" s="56" t="s">
        <v>33</v>
      </c>
      <c r="O516" s="56" t="s">
        <v>7375</v>
      </c>
      <c r="P516" s="172" t="s">
        <v>17</v>
      </c>
      <c r="Q516" s="182"/>
      <c r="R516" s="61"/>
      <c r="S516" s="61"/>
      <c r="T516" s="61"/>
      <c r="U516" s="66"/>
      <c r="V516" s="61"/>
      <c r="W516" s="61"/>
      <c r="X516" s="66"/>
      <c r="Y516" s="57">
        <v>43073</v>
      </c>
      <c r="Z516" s="75"/>
      <c r="AA516" s="64" t="s">
        <v>7360</v>
      </c>
      <c r="AB516" s="183"/>
      <c r="AC516" s="175"/>
      <c r="AD516" s="176"/>
      <c r="AE516" s="67" t="str">
        <f t="shared" si="1"/>
        <v>Mar</v>
      </c>
      <c r="AF516" s="68" t="str">
        <f t="shared" si="2"/>
        <v>Dec</v>
      </c>
      <c r="AG516" s="177">
        <f t="shared" si="3"/>
        <v>263</v>
      </c>
      <c r="AH516" s="178">
        <v>42840</v>
      </c>
      <c r="AI516" s="105">
        <f ca="1"/>
        <v>-1149</v>
      </c>
      <c r="AJ516" s="105" t="str">
        <v>2017</v>
      </c>
      <c r="AK516" s="178">
        <f t="shared" si="4"/>
        <v>42820</v>
      </c>
    </row>
    <row r="517" spans="1:37" ht="14.4">
      <c r="A517" s="179" t="s">
        <v>7378</v>
      </c>
      <c r="B517" s="56" t="s">
        <v>89</v>
      </c>
      <c r="C517" s="57">
        <v>42801</v>
      </c>
      <c r="D517" s="56" t="s">
        <v>1027</v>
      </c>
      <c r="E517" s="169" t="s">
        <v>30</v>
      </c>
      <c r="F517" s="180" t="s">
        <v>106</v>
      </c>
      <c r="G517" s="168" t="s">
        <v>107</v>
      </c>
      <c r="H517" s="169" t="s">
        <v>30</v>
      </c>
      <c r="I517" s="181">
        <f t="shared" si="0"/>
        <v>42831</v>
      </c>
      <c r="J517" s="61"/>
      <c r="K517" s="184"/>
      <c r="L517" s="171" t="s">
        <v>7380</v>
      </c>
      <c r="M517" s="61"/>
      <c r="N517" s="61"/>
      <c r="O517" s="61"/>
      <c r="P517" s="185"/>
      <c r="Q517" s="182"/>
      <c r="R517" s="61"/>
      <c r="S517" s="61"/>
      <c r="T517" s="61"/>
      <c r="U517" s="66"/>
      <c r="V517" s="61"/>
      <c r="W517" s="61"/>
      <c r="X517" s="56" t="s">
        <v>14</v>
      </c>
      <c r="Y517" s="57">
        <v>43073</v>
      </c>
      <c r="Z517" s="63">
        <v>3</v>
      </c>
      <c r="AA517" s="64" t="s">
        <v>7382</v>
      </c>
      <c r="AB517" s="183"/>
      <c r="AC517" s="175"/>
      <c r="AD517" s="176"/>
      <c r="AE517" s="67" t="str">
        <f t="shared" si="1"/>
        <v>Mar</v>
      </c>
      <c r="AF517" s="68" t="str">
        <f t="shared" si="2"/>
        <v>Dec</v>
      </c>
      <c r="AG517" s="177">
        <f t="shared" si="3"/>
        <v>272</v>
      </c>
      <c r="AH517" s="178">
        <v>42831</v>
      </c>
      <c r="AI517" s="105">
        <f ca="1"/>
        <v>-1158</v>
      </c>
      <c r="AJ517" s="105" t="str">
        <v>2017</v>
      </c>
      <c r="AK517" s="178">
        <f t="shared" si="4"/>
        <v>42811</v>
      </c>
    </row>
    <row r="518" spans="1:37" ht="14.4">
      <c r="A518" s="179" t="s">
        <v>7384</v>
      </c>
      <c r="B518" s="56" t="s">
        <v>89</v>
      </c>
      <c r="C518" s="57">
        <v>42802</v>
      </c>
      <c r="D518" s="56" t="s">
        <v>90</v>
      </c>
      <c r="E518" s="169" t="s">
        <v>30</v>
      </c>
      <c r="F518" s="180" t="s">
        <v>106</v>
      </c>
      <c r="G518" s="168" t="s">
        <v>107</v>
      </c>
      <c r="H518" s="169" t="s">
        <v>30</v>
      </c>
      <c r="I518" s="181">
        <f t="shared" si="0"/>
        <v>42832</v>
      </c>
      <c r="J518" s="61"/>
      <c r="K518" s="184"/>
      <c r="L518" s="171" t="s">
        <v>7386</v>
      </c>
      <c r="M518" s="61"/>
      <c r="N518" s="61"/>
      <c r="O518" s="56" t="s">
        <v>7387</v>
      </c>
      <c r="P518" s="172" t="s">
        <v>17</v>
      </c>
      <c r="Q518" s="173">
        <v>42810</v>
      </c>
      <c r="R518" s="61"/>
      <c r="S518" s="61"/>
      <c r="T518" s="61"/>
      <c r="U518" s="66"/>
      <c r="V518" s="61"/>
      <c r="W518" s="61"/>
      <c r="X518" s="56" t="s">
        <v>18</v>
      </c>
      <c r="Y518" s="57">
        <v>43073</v>
      </c>
      <c r="Z518" s="75"/>
      <c r="AA518" s="64" t="s">
        <v>7389</v>
      </c>
      <c r="AB518" s="183"/>
      <c r="AC518" s="175"/>
      <c r="AD518" s="176"/>
      <c r="AE518" s="67" t="str">
        <f t="shared" si="1"/>
        <v>Mar</v>
      </c>
      <c r="AF518" s="68" t="str">
        <f t="shared" si="2"/>
        <v>Dec</v>
      </c>
      <c r="AG518" s="177">
        <f t="shared" si="3"/>
        <v>271</v>
      </c>
      <c r="AH518" s="178">
        <v>42832</v>
      </c>
      <c r="AI518" s="105">
        <f ca="1"/>
        <v>-1157</v>
      </c>
      <c r="AJ518" s="105" t="str">
        <v>2017</v>
      </c>
      <c r="AK518" s="178">
        <f t="shared" si="4"/>
        <v>42812</v>
      </c>
    </row>
    <row r="519" spans="1:37" ht="14.4">
      <c r="A519" s="179" t="s">
        <v>7392</v>
      </c>
      <c r="B519" s="56" t="s">
        <v>89</v>
      </c>
      <c r="C519" s="57">
        <v>42810</v>
      </c>
      <c r="D519" s="56" t="s">
        <v>90</v>
      </c>
      <c r="E519" s="169" t="s">
        <v>91</v>
      </c>
      <c r="F519" s="180" t="s">
        <v>214</v>
      </c>
      <c r="G519" s="168" t="s">
        <v>3693</v>
      </c>
      <c r="H519" s="169" t="s">
        <v>3694</v>
      </c>
      <c r="I519" s="181">
        <f t="shared" si="0"/>
        <v>42840</v>
      </c>
      <c r="J519" s="56" t="s">
        <v>18</v>
      </c>
      <c r="K519" s="169" t="s">
        <v>14</v>
      </c>
      <c r="L519" s="171" t="s">
        <v>7394</v>
      </c>
      <c r="M519" s="56" t="s">
        <v>7190</v>
      </c>
      <c r="N519" s="56" t="s">
        <v>114</v>
      </c>
      <c r="O519" s="56" t="s">
        <v>7191</v>
      </c>
      <c r="P519" s="172" t="s">
        <v>96</v>
      </c>
      <c r="Q519" s="182"/>
      <c r="R519" s="61"/>
      <c r="S519" s="61"/>
      <c r="T519" s="61"/>
      <c r="U519" s="66"/>
      <c r="V519" s="61"/>
      <c r="W519" s="61"/>
      <c r="X519" s="56" t="s">
        <v>18</v>
      </c>
      <c r="Y519" s="57">
        <v>43073</v>
      </c>
      <c r="Z519" s="75"/>
      <c r="AA519" s="200" t="s">
        <v>7193</v>
      </c>
      <c r="AB519" s="174" t="s">
        <v>3709</v>
      </c>
      <c r="AC519" s="175"/>
      <c r="AD519" s="176"/>
      <c r="AE519" s="67" t="str">
        <f t="shared" si="1"/>
        <v>Mar</v>
      </c>
      <c r="AF519" s="68" t="str">
        <f t="shared" si="2"/>
        <v>Dec</v>
      </c>
      <c r="AG519" s="177">
        <f t="shared" si="3"/>
        <v>263</v>
      </c>
      <c r="AH519" s="178">
        <v>42840</v>
      </c>
      <c r="AI519" s="105">
        <f ca="1"/>
        <v>-1149</v>
      </c>
      <c r="AJ519" s="105" t="str">
        <v>2017</v>
      </c>
      <c r="AK519" s="178">
        <f t="shared" si="4"/>
        <v>42820</v>
      </c>
    </row>
    <row r="520" spans="1:37" ht="14.4">
      <c r="A520" s="179" t="s">
        <v>7399</v>
      </c>
      <c r="B520" s="56" t="s">
        <v>89</v>
      </c>
      <c r="C520" s="57">
        <v>42810</v>
      </c>
      <c r="D520" s="56" t="s">
        <v>90</v>
      </c>
      <c r="E520" s="169" t="s">
        <v>30</v>
      </c>
      <c r="F520" s="180" t="s">
        <v>106</v>
      </c>
      <c r="G520" s="168" t="s">
        <v>177</v>
      </c>
      <c r="H520" s="169" t="s">
        <v>32</v>
      </c>
      <c r="I520" s="181">
        <f t="shared" si="0"/>
        <v>42840</v>
      </c>
      <c r="J520" s="61"/>
      <c r="K520" s="184"/>
      <c r="L520" s="171" t="s">
        <v>7401</v>
      </c>
      <c r="M520" s="56" t="s">
        <v>7402</v>
      </c>
      <c r="N520" s="61"/>
      <c r="O520" s="61"/>
      <c r="P520" s="185"/>
      <c r="Q520" s="182"/>
      <c r="R520" s="61"/>
      <c r="S520" s="61"/>
      <c r="T520" s="61"/>
      <c r="U520" s="66"/>
      <c r="V520" s="61"/>
      <c r="W520" s="61"/>
      <c r="X520" s="56" t="s">
        <v>14</v>
      </c>
      <c r="Y520" s="57">
        <v>43073</v>
      </c>
      <c r="Z520" s="63">
        <v>3</v>
      </c>
      <c r="AA520" s="64" t="s">
        <v>7403</v>
      </c>
      <c r="AB520" s="183"/>
      <c r="AC520" s="175"/>
      <c r="AD520" s="176"/>
      <c r="AE520" s="67" t="str">
        <f t="shared" si="1"/>
        <v>Mar</v>
      </c>
      <c r="AF520" s="68" t="str">
        <f t="shared" si="2"/>
        <v>Dec</v>
      </c>
      <c r="AG520" s="177">
        <f t="shared" si="3"/>
        <v>263</v>
      </c>
      <c r="AH520" s="178">
        <v>42840</v>
      </c>
      <c r="AI520" s="105">
        <f ca="1"/>
        <v>-1149</v>
      </c>
      <c r="AJ520" s="105" t="str">
        <v>2017</v>
      </c>
      <c r="AK520" s="178">
        <f t="shared" si="4"/>
        <v>42820</v>
      </c>
    </row>
    <row r="521" spans="1:37" ht="14.4">
      <c r="A521" s="179" t="s">
        <v>7405</v>
      </c>
      <c r="B521" s="56" t="s">
        <v>89</v>
      </c>
      <c r="C521" s="57">
        <v>42811</v>
      </c>
      <c r="D521" s="56" t="s">
        <v>90</v>
      </c>
      <c r="E521" s="169" t="s">
        <v>30</v>
      </c>
      <c r="F521" s="180" t="s">
        <v>106</v>
      </c>
      <c r="G521" s="168" t="s">
        <v>107</v>
      </c>
      <c r="H521" s="169" t="s">
        <v>129</v>
      </c>
      <c r="I521" s="181">
        <f t="shared" si="0"/>
        <v>42841</v>
      </c>
      <c r="J521" s="61"/>
      <c r="K521" s="184"/>
      <c r="L521" s="171" t="s">
        <v>7408</v>
      </c>
      <c r="M521" s="61"/>
      <c r="N521" s="56" t="s">
        <v>20</v>
      </c>
      <c r="O521" s="56" t="s">
        <v>7409</v>
      </c>
      <c r="P521" s="172" t="s">
        <v>17</v>
      </c>
      <c r="Q521" s="173" t="s">
        <v>7411</v>
      </c>
      <c r="R521" s="61"/>
      <c r="S521" s="61"/>
      <c r="T521" s="61"/>
      <c r="U521" s="66"/>
      <c r="V521" s="61"/>
      <c r="W521" s="61"/>
      <c r="X521" s="66"/>
      <c r="Y521" s="57">
        <v>43073</v>
      </c>
      <c r="Z521" s="75"/>
      <c r="AA521" s="64" t="s">
        <v>7413</v>
      </c>
      <c r="AB521" s="183"/>
      <c r="AC521" s="175"/>
      <c r="AD521" s="176"/>
      <c r="AE521" s="67" t="str">
        <f t="shared" si="1"/>
        <v>Mar</v>
      </c>
      <c r="AF521" s="68" t="str">
        <f t="shared" si="2"/>
        <v>Dec</v>
      </c>
      <c r="AG521" s="177">
        <f t="shared" si="3"/>
        <v>262</v>
      </c>
      <c r="AH521" s="178">
        <v>42841</v>
      </c>
      <c r="AI521" s="105">
        <f ca="1"/>
        <v>-1148</v>
      </c>
      <c r="AJ521" s="105" t="str">
        <v>2017</v>
      </c>
      <c r="AK521" s="178">
        <f t="shared" si="4"/>
        <v>42821</v>
      </c>
    </row>
    <row r="522" spans="1:37" ht="14.4">
      <c r="A522" s="179" t="s">
        <v>7415</v>
      </c>
      <c r="B522" s="56" t="s">
        <v>89</v>
      </c>
      <c r="C522" s="57">
        <v>42811</v>
      </c>
      <c r="D522" s="56" t="s">
        <v>90</v>
      </c>
      <c r="E522" s="169" t="s">
        <v>30</v>
      </c>
      <c r="F522" s="180" t="s">
        <v>106</v>
      </c>
      <c r="G522" s="168" t="s">
        <v>107</v>
      </c>
      <c r="H522" s="169" t="s">
        <v>129</v>
      </c>
      <c r="I522" s="181">
        <f t="shared" si="0"/>
        <v>42841</v>
      </c>
      <c r="J522" s="61"/>
      <c r="K522" s="184"/>
      <c r="L522" s="171" t="s">
        <v>5833</v>
      </c>
      <c r="M522" s="56" t="s">
        <v>7417</v>
      </c>
      <c r="N522" s="56" t="s">
        <v>29</v>
      </c>
      <c r="O522" s="56" t="s">
        <v>6392</v>
      </c>
      <c r="P522" s="172" t="s">
        <v>17</v>
      </c>
      <c r="Q522" s="182"/>
      <c r="R522" s="61"/>
      <c r="S522" s="61"/>
      <c r="T522" s="61"/>
      <c r="U522" s="66"/>
      <c r="V522" s="61"/>
      <c r="W522" s="61"/>
      <c r="X522" s="56" t="s">
        <v>18</v>
      </c>
      <c r="Y522" s="57">
        <v>43073</v>
      </c>
      <c r="Z522" s="75"/>
      <c r="AA522" s="64" t="s">
        <v>7360</v>
      </c>
      <c r="AB522" s="183"/>
      <c r="AC522" s="175"/>
      <c r="AD522" s="176"/>
      <c r="AE522" s="67" t="str">
        <f t="shared" si="1"/>
        <v>Mar</v>
      </c>
      <c r="AF522" s="68" t="str">
        <f t="shared" si="2"/>
        <v>Dec</v>
      </c>
      <c r="AG522" s="177">
        <f t="shared" si="3"/>
        <v>262</v>
      </c>
      <c r="AH522" s="178">
        <v>42841</v>
      </c>
      <c r="AI522" s="105">
        <f ca="1"/>
        <v>-1148</v>
      </c>
      <c r="AJ522" s="105" t="str">
        <v>2017</v>
      </c>
      <c r="AK522" s="178">
        <f t="shared" si="4"/>
        <v>42821</v>
      </c>
    </row>
    <row r="523" spans="1:37" ht="14.4">
      <c r="A523" s="179" t="s">
        <v>7421</v>
      </c>
      <c r="B523" s="56" t="s">
        <v>89</v>
      </c>
      <c r="C523" s="57">
        <v>42811</v>
      </c>
      <c r="D523" s="56" t="s">
        <v>90</v>
      </c>
      <c r="E523" s="169" t="s">
        <v>30</v>
      </c>
      <c r="F523" s="180" t="s">
        <v>106</v>
      </c>
      <c r="G523" s="168" t="s">
        <v>107</v>
      </c>
      <c r="H523" s="169" t="s">
        <v>129</v>
      </c>
      <c r="I523" s="181">
        <f t="shared" si="0"/>
        <v>42841</v>
      </c>
      <c r="J523" s="61"/>
      <c r="K523" s="184"/>
      <c r="L523" s="171" t="s">
        <v>7431</v>
      </c>
      <c r="M523" s="56" t="s">
        <v>7431</v>
      </c>
      <c r="N523" s="56" t="s">
        <v>189</v>
      </c>
      <c r="O523" s="56" t="s">
        <v>7432</v>
      </c>
      <c r="P523" s="172" t="s">
        <v>17</v>
      </c>
      <c r="Q523" s="182"/>
      <c r="R523" s="61"/>
      <c r="S523" s="61"/>
      <c r="T523" s="61"/>
      <c r="U523" s="66"/>
      <c r="V523" s="61"/>
      <c r="W523" s="61"/>
      <c r="X523" s="56" t="s">
        <v>18</v>
      </c>
      <c r="Y523" s="57">
        <v>43073</v>
      </c>
      <c r="Z523" s="63">
        <v>3</v>
      </c>
      <c r="AA523" s="95"/>
      <c r="AB523" s="183"/>
      <c r="AC523" s="175"/>
      <c r="AD523" s="176"/>
      <c r="AE523" s="67" t="str">
        <f t="shared" si="1"/>
        <v>Mar</v>
      </c>
      <c r="AF523" s="68" t="str">
        <f t="shared" si="2"/>
        <v>Dec</v>
      </c>
      <c r="AG523" s="177">
        <f t="shared" si="3"/>
        <v>262</v>
      </c>
      <c r="AH523" s="178">
        <v>42841</v>
      </c>
      <c r="AI523" s="105">
        <f ca="1"/>
        <v>-1148</v>
      </c>
      <c r="AJ523" s="105" t="str">
        <v>2017</v>
      </c>
      <c r="AK523" s="178">
        <f t="shared" si="4"/>
        <v>42821</v>
      </c>
    </row>
    <row r="524" spans="1:37" ht="14.4">
      <c r="A524" s="179" t="s">
        <v>7435</v>
      </c>
      <c r="B524" s="56" t="s">
        <v>89</v>
      </c>
      <c r="C524" s="57">
        <v>42811</v>
      </c>
      <c r="D524" s="56" t="s">
        <v>90</v>
      </c>
      <c r="E524" s="169" t="s">
        <v>30</v>
      </c>
      <c r="F524" s="180" t="s">
        <v>106</v>
      </c>
      <c r="G524" s="168" t="s">
        <v>107</v>
      </c>
      <c r="H524" s="169" t="s">
        <v>129</v>
      </c>
      <c r="I524" s="181">
        <f t="shared" si="0"/>
        <v>42841</v>
      </c>
      <c r="J524" s="61"/>
      <c r="K524" s="184"/>
      <c r="L524" s="171" t="s">
        <v>5833</v>
      </c>
      <c r="M524" s="56" t="s">
        <v>7437</v>
      </c>
      <c r="N524" s="56" t="s">
        <v>33</v>
      </c>
      <c r="O524" s="56" t="s">
        <v>7438</v>
      </c>
      <c r="P524" s="172" t="s">
        <v>17</v>
      </c>
      <c r="Q524" s="182"/>
      <c r="R524" s="61"/>
      <c r="S524" s="61"/>
      <c r="T524" s="61"/>
      <c r="U524" s="66"/>
      <c r="V524" s="61"/>
      <c r="W524" s="61"/>
      <c r="X524" s="56" t="s">
        <v>18</v>
      </c>
      <c r="Y524" s="57">
        <v>43073</v>
      </c>
      <c r="Z524" s="63">
        <v>3</v>
      </c>
      <c r="AA524" s="64" t="s">
        <v>924</v>
      </c>
      <c r="AB524" s="183"/>
      <c r="AC524" s="175"/>
      <c r="AD524" s="176"/>
      <c r="AE524" s="67" t="str">
        <f t="shared" si="1"/>
        <v>Mar</v>
      </c>
      <c r="AF524" s="68" t="str">
        <f t="shared" si="2"/>
        <v>Dec</v>
      </c>
      <c r="AG524" s="177">
        <f t="shared" si="3"/>
        <v>262</v>
      </c>
      <c r="AH524" s="178">
        <v>42841</v>
      </c>
      <c r="AI524" s="105">
        <f ca="1"/>
        <v>-1148</v>
      </c>
      <c r="AJ524" s="105" t="str">
        <v>2017</v>
      </c>
      <c r="AK524" s="178">
        <f t="shared" si="4"/>
        <v>42821</v>
      </c>
    </row>
    <row r="525" spans="1:37" ht="14.4">
      <c r="A525" s="179" t="s">
        <v>7439</v>
      </c>
      <c r="B525" s="56" t="s">
        <v>89</v>
      </c>
      <c r="C525" s="57">
        <v>42814</v>
      </c>
      <c r="D525" s="56" t="s">
        <v>90</v>
      </c>
      <c r="E525" s="169" t="s">
        <v>3794</v>
      </c>
      <c r="F525" s="180" t="s">
        <v>214</v>
      </c>
      <c r="G525" s="168" t="s">
        <v>4281</v>
      </c>
      <c r="H525" s="169" t="s">
        <v>4282</v>
      </c>
      <c r="I525" s="170">
        <f t="shared" si="0"/>
        <v>42844</v>
      </c>
      <c r="J525" s="56" t="s">
        <v>18</v>
      </c>
      <c r="K525" s="169" t="s">
        <v>14</v>
      </c>
      <c r="L525" s="171" t="s">
        <v>7440</v>
      </c>
      <c r="M525" s="56" t="s">
        <v>108</v>
      </c>
      <c r="N525" s="56" t="s">
        <v>395</v>
      </c>
      <c r="O525" s="56" t="s">
        <v>108</v>
      </c>
      <c r="P525" s="172" t="s">
        <v>96</v>
      </c>
      <c r="Q525" s="173"/>
      <c r="R525" s="56" t="s">
        <v>108</v>
      </c>
      <c r="S525" s="56"/>
      <c r="T525" s="56"/>
      <c r="U525" s="56" t="s">
        <v>108</v>
      </c>
      <c r="V525" s="56" t="s">
        <v>108</v>
      </c>
      <c r="W525" s="61"/>
      <c r="X525" s="66"/>
      <c r="Y525" s="57">
        <v>43073</v>
      </c>
      <c r="Z525" s="63" t="s">
        <v>108</v>
      </c>
      <c r="AA525" s="64" t="s">
        <v>7441</v>
      </c>
      <c r="AB525" s="174" t="s">
        <v>3872</v>
      </c>
      <c r="AC525" s="175"/>
      <c r="AD525" s="176"/>
      <c r="AE525" s="67" t="str">
        <f t="shared" si="1"/>
        <v>Mar</v>
      </c>
      <c r="AF525" s="68" t="str">
        <f t="shared" si="2"/>
        <v>Dec</v>
      </c>
      <c r="AG525" s="177">
        <f t="shared" si="3"/>
        <v>259</v>
      </c>
      <c r="AH525" s="178">
        <v>42844</v>
      </c>
      <c r="AI525" s="105">
        <f ca="1"/>
        <v>-1145</v>
      </c>
      <c r="AJ525" s="105" t="str">
        <v>2017</v>
      </c>
      <c r="AK525" s="178">
        <f t="shared" si="4"/>
        <v>42824</v>
      </c>
    </row>
    <row r="526" spans="1:37" ht="14.4">
      <c r="A526" s="179" t="s">
        <v>7443</v>
      </c>
      <c r="B526" s="56" t="s">
        <v>89</v>
      </c>
      <c r="C526" s="57">
        <v>42814</v>
      </c>
      <c r="D526" s="56" t="s">
        <v>229</v>
      </c>
      <c r="E526" s="169" t="s">
        <v>3794</v>
      </c>
      <c r="F526" s="180" t="s">
        <v>214</v>
      </c>
      <c r="G526" s="168" t="s">
        <v>7444</v>
      </c>
      <c r="H526" s="169" t="s">
        <v>7445</v>
      </c>
      <c r="I526" s="170">
        <f t="shared" si="0"/>
        <v>42844</v>
      </c>
      <c r="J526" s="56" t="s">
        <v>18</v>
      </c>
      <c r="K526" s="169" t="s">
        <v>18</v>
      </c>
      <c r="L526" s="171" t="s">
        <v>7447</v>
      </c>
      <c r="M526" s="56" t="s">
        <v>108</v>
      </c>
      <c r="N526" s="56" t="s">
        <v>33</v>
      </c>
      <c r="O526" s="56" t="s">
        <v>108</v>
      </c>
      <c r="P526" s="172" t="s">
        <v>96</v>
      </c>
      <c r="Q526" s="173"/>
      <c r="R526" s="56" t="s">
        <v>18</v>
      </c>
      <c r="S526" s="56"/>
      <c r="T526" s="56"/>
      <c r="U526" s="56" t="s">
        <v>108</v>
      </c>
      <c r="V526" s="56" t="s">
        <v>108</v>
      </c>
      <c r="W526" s="61"/>
      <c r="X526" s="56" t="s">
        <v>18</v>
      </c>
      <c r="Y526" s="57">
        <v>43073</v>
      </c>
      <c r="Z526" s="63" t="s">
        <v>108</v>
      </c>
      <c r="AA526" s="64" t="s">
        <v>7450</v>
      </c>
      <c r="AB526" s="174" t="s">
        <v>97</v>
      </c>
      <c r="AC526" s="175"/>
      <c r="AD526" s="176"/>
      <c r="AE526" s="67" t="str">
        <f t="shared" si="1"/>
        <v>Mar</v>
      </c>
      <c r="AF526" s="68" t="str">
        <f t="shared" si="2"/>
        <v>Dec</v>
      </c>
      <c r="AG526" s="177">
        <f t="shared" si="3"/>
        <v>259</v>
      </c>
      <c r="AH526" s="178">
        <v>42844</v>
      </c>
      <c r="AI526" s="105">
        <f ca="1"/>
        <v>-1145</v>
      </c>
      <c r="AJ526" s="105" t="str">
        <v>2017</v>
      </c>
      <c r="AK526" s="178">
        <f t="shared" si="4"/>
        <v>42824</v>
      </c>
    </row>
    <row r="527" spans="1:37" ht="14.4">
      <c r="A527" s="179" t="s">
        <v>7452</v>
      </c>
      <c r="B527" s="56" t="s">
        <v>89</v>
      </c>
      <c r="C527" s="57">
        <v>42807</v>
      </c>
      <c r="D527" s="56" t="s">
        <v>90</v>
      </c>
      <c r="E527" s="169" t="s">
        <v>30</v>
      </c>
      <c r="F527" s="180" t="s">
        <v>106</v>
      </c>
      <c r="G527" s="168" t="s">
        <v>107</v>
      </c>
      <c r="H527" s="169" t="s">
        <v>30</v>
      </c>
      <c r="I527" s="181">
        <f t="shared" si="0"/>
        <v>42837</v>
      </c>
      <c r="J527" s="61"/>
      <c r="K527" s="184"/>
      <c r="L527" s="171" t="s">
        <v>745</v>
      </c>
      <c r="M527" s="61"/>
      <c r="N527" s="61"/>
      <c r="O527" s="61"/>
      <c r="P527" s="185"/>
      <c r="Q527" s="182"/>
      <c r="R527" s="61"/>
      <c r="S527" s="61"/>
      <c r="T527" s="61"/>
      <c r="U527" s="66"/>
      <c r="V527" s="61"/>
      <c r="W527" s="61"/>
      <c r="X527" s="56" t="s">
        <v>14</v>
      </c>
      <c r="Y527" s="57">
        <v>43073</v>
      </c>
      <c r="Z527" s="63">
        <v>4</v>
      </c>
      <c r="AA527" s="64" t="s">
        <v>7454</v>
      </c>
      <c r="AB527" s="183"/>
      <c r="AC527" s="175"/>
      <c r="AD527" s="176"/>
      <c r="AE527" s="67" t="str">
        <f t="shared" si="1"/>
        <v>Mar</v>
      </c>
      <c r="AF527" s="68" t="str">
        <f t="shared" si="2"/>
        <v>Dec</v>
      </c>
      <c r="AG527" s="177">
        <f t="shared" si="3"/>
        <v>266</v>
      </c>
      <c r="AH527" s="178">
        <v>42837</v>
      </c>
      <c r="AI527" s="105">
        <f ca="1"/>
        <v>-1152</v>
      </c>
      <c r="AJ527" s="105" t="str">
        <v>2017</v>
      </c>
      <c r="AK527" s="178">
        <f t="shared" si="4"/>
        <v>42817</v>
      </c>
    </row>
    <row r="528" spans="1:37" ht="14.4">
      <c r="A528" s="179" t="s">
        <v>7455</v>
      </c>
      <c r="B528" s="56" t="s">
        <v>89</v>
      </c>
      <c r="C528" s="57">
        <v>42807</v>
      </c>
      <c r="D528" s="56" t="s">
        <v>90</v>
      </c>
      <c r="E528" s="169" t="s">
        <v>30</v>
      </c>
      <c r="F528" s="180" t="s">
        <v>106</v>
      </c>
      <c r="G528" s="168" t="s">
        <v>107</v>
      </c>
      <c r="H528" s="169" t="s">
        <v>30</v>
      </c>
      <c r="I528" s="181">
        <f t="shared" si="0"/>
        <v>42837</v>
      </c>
      <c r="J528" s="61"/>
      <c r="K528" s="184"/>
      <c r="L528" s="171" t="s">
        <v>745</v>
      </c>
      <c r="M528" s="61"/>
      <c r="N528" s="61"/>
      <c r="O528" s="56" t="s">
        <v>7456</v>
      </c>
      <c r="P528" s="172" t="s">
        <v>17</v>
      </c>
      <c r="Q528" s="182"/>
      <c r="R528" s="61"/>
      <c r="S528" s="61"/>
      <c r="T528" s="61"/>
      <c r="U528" s="66"/>
      <c r="V528" s="61"/>
      <c r="W528" s="61"/>
      <c r="X528" s="56" t="s">
        <v>18</v>
      </c>
      <c r="Y528" s="57">
        <v>43073</v>
      </c>
      <c r="Z528" s="75"/>
      <c r="AA528" s="95"/>
      <c r="AB528" s="183"/>
      <c r="AC528" s="175"/>
      <c r="AD528" s="176"/>
      <c r="AE528" s="67" t="str">
        <f t="shared" si="1"/>
        <v>Mar</v>
      </c>
      <c r="AF528" s="68" t="str">
        <f t="shared" si="2"/>
        <v>Dec</v>
      </c>
      <c r="AG528" s="177">
        <f t="shared" si="3"/>
        <v>266</v>
      </c>
      <c r="AH528" s="178">
        <v>42837</v>
      </c>
      <c r="AI528" s="105">
        <f ca="1"/>
        <v>-1152</v>
      </c>
      <c r="AJ528" s="105" t="str">
        <v>2017</v>
      </c>
      <c r="AK528" s="178">
        <f t="shared" si="4"/>
        <v>42817</v>
      </c>
    </row>
    <row r="529" spans="1:37" ht="14.4">
      <c r="A529" s="179" t="s">
        <v>7458</v>
      </c>
      <c r="B529" s="56" t="s">
        <v>89</v>
      </c>
      <c r="C529" s="57">
        <v>42807</v>
      </c>
      <c r="D529" s="56" t="s">
        <v>90</v>
      </c>
      <c r="E529" s="169" t="s">
        <v>30</v>
      </c>
      <c r="F529" s="180" t="s">
        <v>106</v>
      </c>
      <c r="G529" s="168" t="s">
        <v>107</v>
      </c>
      <c r="H529" s="169" t="s">
        <v>30</v>
      </c>
      <c r="I529" s="181">
        <f t="shared" si="0"/>
        <v>42837</v>
      </c>
      <c r="J529" s="61"/>
      <c r="K529" s="184"/>
      <c r="L529" s="171" t="s">
        <v>7461</v>
      </c>
      <c r="M529" s="61"/>
      <c r="N529" s="61"/>
      <c r="O529" s="61"/>
      <c r="P529" s="185"/>
      <c r="Q529" s="182"/>
      <c r="R529" s="61"/>
      <c r="S529" s="61"/>
      <c r="T529" s="61"/>
      <c r="U529" s="66"/>
      <c r="V529" s="61"/>
      <c r="W529" s="61"/>
      <c r="X529" s="56" t="s">
        <v>14</v>
      </c>
      <c r="Y529" s="57">
        <v>43073</v>
      </c>
      <c r="Z529" s="63">
        <v>4</v>
      </c>
      <c r="AA529" s="64" t="s">
        <v>7462</v>
      </c>
      <c r="AB529" s="183"/>
      <c r="AC529" s="175"/>
      <c r="AD529" s="176"/>
      <c r="AE529" s="67" t="str">
        <f t="shared" si="1"/>
        <v>Mar</v>
      </c>
      <c r="AF529" s="68" t="str">
        <f t="shared" si="2"/>
        <v>Dec</v>
      </c>
      <c r="AG529" s="177">
        <f t="shared" si="3"/>
        <v>266</v>
      </c>
      <c r="AH529" s="178">
        <v>42837</v>
      </c>
      <c r="AI529" s="105">
        <f ca="1"/>
        <v>-1152</v>
      </c>
      <c r="AJ529" s="105" t="str">
        <v>2017</v>
      </c>
      <c r="AK529" s="178">
        <f t="shared" si="4"/>
        <v>42817</v>
      </c>
    </row>
    <row r="530" spans="1:37" ht="14.4">
      <c r="A530" s="179" t="s">
        <v>7464</v>
      </c>
      <c r="B530" s="56" t="s">
        <v>89</v>
      </c>
      <c r="C530" s="57">
        <v>42810</v>
      </c>
      <c r="D530" s="56" t="s">
        <v>90</v>
      </c>
      <c r="E530" s="169" t="s">
        <v>30</v>
      </c>
      <c r="F530" s="180" t="s">
        <v>106</v>
      </c>
      <c r="G530" s="168" t="s">
        <v>107</v>
      </c>
      <c r="H530" s="169" t="s">
        <v>30</v>
      </c>
      <c r="I530" s="181">
        <f t="shared" si="0"/>
        <v>42840</v>
      </c>
      <c r="J530" s="61"/>
      <c r="K530" s="184"/>
      <c r="L530" s="171" t="s">
        <v>745</v>
      </c>
      <c r="M530" s="61"/>
      <c r="N530" s="61"/>
      <c r="O530" s="56" t="s">
        <v>7465</v>
      </c>
      <c r="P530" s="172" t="s">
        <v>21</v>
      </c>
      <c r="Q530" s="182"/>
      <c r="R530" s="61"/>
      <c r="S530" s="61"/>
      <c r="T530" s="61"/>
      <c r="U530" s="66"/>
      <c r="V530" s="61"/>
      <c r="W530" s="61"/>
      <c r="X530" s="56" t="s">
        <v>18</v>
      </c>
      <c r="Y530" s="57">
        <v>43073</v>
      </c>
      <c r="Z530" s="63">
        <v>4</v>
      </c>
      <c r="AA530" s="197"/>
      <c r="AB530" s="183"/>
      <c r="AC530" s="175"/>
      <c r="AD530" s="176"/>
      <c r="AE530" s="67" t="str">
        <f t="shared" si="1"/>
        <v>Mar</v>
      </c>
      <c r="AF530" s="68" t="str">
        <f t="shared" si="2"/>
        <v>Dec</v>
      </c>
      <c r="AG530" s="177">
        <f t="shared" si="3"/>
        <v>263</v>
      </c>
      <c r="AH530" s="178">
        <v>42840</v>
      </c>
      <c r="AI530" s="105">
        <f ca="1"/>
        <v>-1149</v>
      </c>
      <c r="AJ530" s="105" t="str">
        <v>2017</v>
      </c>
      <c r="AK530" s="178">
        <f t="shared" si="4"/>
        <v>42820</v>
      </c>
    </row>
    <row r="531" spans="1:37" ht="14.4">
      <c r="A531" s="179" t="s">
        <v>7469</v>
      </c>
      <c r="B531" s="56" t="s">
        <v>89</v>
      </c>
      <c r="C531" s="57">
        <v>42810</v>
      </c>
      <c r="D531" s="56" t="s">
        <v>90</v>
      </c>
      <c r="E531" s="169" t="s">
        <v>30</v>
      </c>
      <c r="F531" s="180" t="s">
        <v>106</v>
      </c>
      <c r="G531" s="168" t="s">
        <v>107</v>
      </c>
      <c r="H531" s="169" t="s">
        <v>30</v>
      </c>
      <c r="I531" s="181">
        <f t="shared" si="0"/>
        <v>42840</v>
      </c>
      <c r="J531" s="61"/>
      <c r="K531" s="184"/>
      <c r="L531" s="171" t="s">
        <v>745</v>
      </c>
      <c r="M531" s="61"/>
      <c r="N531" s="61"/>
      <c r="O531" s="56" t="s">
        <v>7471</v>
      </c>
      <c r="P531" s="172" t="s">
        <v>17</v>
      </c>
      <c r="Q531" s="182"/>
      <c r="R531" s="61"/>
      <c r="S531" s="61"/>
      <c r="T531" s="61"/>
      <c r="U531" s="66"/>
      <c r="V531" s="61"/>
      <c r="W531" s="61"/>
      <c r="X531" s="56" t="s">
        <v>18</v>
      </c>
      <c r="Y531" s="57">
        <v>43073</v>
      </c>
      <c r="Z531" s="75"/>
      <c r="AA531" s="95"/>
      <c r="AB531" s="183"/>
      <c r="AC531" s="175"/>
      <c r="AD531" s="176"/>
      <c r="AE531" s="67" t="str">
        <f t="shared" si="1"/>
        <v>Mar</v>
      </c>
      <c r="AF531" s="68" t="str">
        <f t="shared" si="2"/>
        <v>Dec</v>
      </c>
      <c r="AG531" s="177">
        <f t="shared" si="3"/>
        <v>263</v>
      </c>
      <c r="AH531" s="178">
        <v>42840</v>
      </c>
      <c r="AI531" s="105">
        <f ca="1"/>
        <v>-1149</v>
      </c>
      <c r="AJ531" s="105" t="str">
        <v>2017</v>
      </c>
      <c r="AK531" s="178">
        <f t="shared" si="4"/>
        <v>42820</v>
      </c>
    </row>
    <row r="532" spans="1:37" ht="14.4">
      <c r="A532" s="179" t="s">
        <v>7474</v>
      </c>
      <c r="B532" s="56" t="s">
        <v>89</v>
      </c>
      <c r="C532" s="57">
        <v>42810</v>
      </c>
      <c r="D532" s="56" t="s">
        <v>90</v>
      </c>
      <c r="E532" s="169" t="s">
        <v>30</v>
      </c>
      <c r="F532" s="180" t="s">
        <v>106</v>
      </c>
      <c r="G532" s="168" t="s">
        <v>107</v>
      </c>
      <c r="H532" s="169" t="s">
        <v>30</v>
      </c>
      <c r="I532" s="181">
        <f t="shared" si="0"/>
        <v>42840</v>
      </c>
      <c r="J532" s="61"/>
      <c r="K532" s="184"/>
      <c r="L532" s="171" t="s">
        <v>7475</v>
      </c>
      <c r="M532" s="61"/>
      <c r="N532" s="61"/>
      <c r="O532" s="56" t="s">
        <v>2371</v>
      </c>
      <c r="P532" s="172" t="s">
        <v>28</v>
      </c>
      <c r="Q532" s="182"/>
      <c r="R532" s="61"/>
      <c r="S532" s="61"/>
      <c r="T532" s="61"/>
      <c r="U532" s="66"/>
      <c r="V532" s="61"/>
      <c r="W532" s="61"/>
      <c r="X532" s="56" t="s">
        <v>18</v>
      </c>
      <c r="Y532" s="57">
        <v>43073</v>
      </c>
      <c r="Z532" s="75"/>
      <c r="AA532" s="95"/>
      <c r="AB532" s="183"/>
      <c r="AC532" s="175"/>
      <c r="AD532" s="176"/>
      <c r="AE532" s="67" t="str">
        <f t="shared" si="1"/>
        <v>Mar</v>
      </c>
      <c r="AF532" s="68" t="str">
        <f t="shared" si="2"/>
        <v>Dec</v>
      </c>
      <c r="AG532" s="177">
        <f t="shared" si="3"/>
        <v>263</v>
      </c>
      <c r="AH532" s="178">
        <v>42840</v>
      </c>
      <c r="AI532" s="105">
        <f ca="1"/>
        <v>-1149</v>
      </c>
      <c r="AJ532" s="105" t="str">
        <v>2017</v>
      </c>
      <c r="AK532" s="178">
        <f t="shared" si="4"/>
        <v>42820</v>
      </c>
    </row>
    <row r="533" spans="1:37" ht="14.4">
      <c r="A533" s="179" t="s">
        <v>7477</v>
      </c>
      <c r="B533" s="56" t="s">
        <v>89</v>
      </c>
      <c r="C533" s="57">
        <v>42831</v>
      </c>
      <c r="D533" s="56" t="s">
        <v>131</v>
      </c>
      <c r="E533" s="169" t="s">
        <v>30</v>
      </c>
      <c r="F533" s="180" t="s">
        <v>106</v>
      </c>
      <c r="G533" s="168" t="s">
        <v>107</v>
      </c>
      <c r="H533" s="169" t="s">
        <v>129</v>
      </c>
      <c r="I533" s="181">
        <f t="shared" si="0"/>
        <v>42861</v>
      </c>
      <c r="J533" s="61"/>
      <c r="K533" s="184"/>
      <c r="L533" s="171" t="s">
        <v>7480</v>
      </c>
      <c r="M533" s="61"/>
      <c r="N533" s="61"/>
      <c r="O533" s="56" t="s">
        <v>7481</v>
      </c>
      <c r="P533" s="172" t="s">
        <v>17</v>
      </c>
      <c r="Q533" s="182"/>
      <c r="R533" s="61"/>
      <c r="S533" s="61"/>
      <c r="T533" s="61"/>
      <c r="U533" s="66"/>
      <c r="V533" s="61"/>
      <c r="W533" s="61"/>
      <c r="X533" s="56" t="s">
        <v>18</v>
      </c>
      <c r="Y533" s="57">
        <v>43073</v>
      </c>
      <c r="Z533" s="63">
        <v>4</v>
      </c>
      <c r="AA533" s="64" t="s">
        <v>7482</v>
      </c>
      <c r="AB533" s="183"/>
      <c r="AC533" s="175"/>
      <c r="AD533" s="176"/>
      <c r="AE533" s="67" t="str">
        <f t="shared" si="1"/>
        <v>Apr</v>
      </c>
      <c r="AF533" s="68" t="str">
        <f t="shared" si="2"/>
        <v>Dec</v>
      </c>
      <c r="AG533" s="177">
        <f t="shared" si="3"/>
        <v>242</v>
      </c>
      <c r="AH533" s="178">
        <v>42861</v>
      </c>
      <c r="AI533" s="105">
        <f ca="1"/>
        <v>-1128</v>
      </c>
      <c r="AJ533" s="105" t="str">
        <v>2017</v>
      </c>
      <c r="AK533" s="178">
        <f t="shared" si="4"/>
        <v>42841</v>
      </c>
    </row>
    <row r="534" spans="1:37" ht="14.4">
      <c r="A534" s="179" t="s">
        <v>7484</v>
      </c>
      <c r="B534" s="56" t="s">
        <v>89</v>
      </c>
      <c r="C534" s="57">
        <v>42831</v>
      </c>
      <c r="D534" s="56" t="s">
        <v>1027</v>
      </c>
      <c r="E534" s="169" t="s">
        <v>129</v>
      </c>
      <c r="F534" s="180" t="s">
        <v>214</v>
      </c>
      <c r="G534" s="168" t="s">
        <v>7485</v>
      </c>
      <c r="H534" s="169" t="s">
        <v>7486</v>
      </c>
      <c r="I534" s="170">
        <f t="shared" si="0"/>
        <v>42861</v>
      </c>
      <c r="J534" s="56" t="s">
        <v>18</v>
      </c>
      <c r="K534" s="169" t="s">
        <v>18</v>
      </c>
      <c r="L534" s="171" t="s">
        <v>7488</v>
      </c>
      <c r="M534" s="56" t="s">
        <v>108</v>
      </c>
      <c r="N534" s="61"/>
      <c r="O534" s="56" t="s">
        <v>7489</v>
      </c>
      <c r="P534" s="172" t="s">
        <v>96</v>
      </c>
      <c r="Q534" s="182"/>
      <c r="R534" s="61"/>
      <c r="S534" s="61"/>
      <c r="T534" s="61"/>
      <c r="U534" s="66"/>
      <c r="V534" s="61"/>
      <c r="W534" s="61"/>
      <c r="X534" s="56" t="s">
        <v>18</v>
      </c>
      <c r="Y534" s="57">
        <v>43073</v>
      </c>
      <c r="Z534" s="63" t="s">
        <v>108</v>
      </c>
      <c r="AA534" s="64" t="s">
        <v>7490</v>
      </c>
      <c r="AB534" s="174" t="s">
        <v>97</v>
      </c>
      <c r="AC534" s="175"/>
      <c r="AD534" s="176"/>
      <c r="AE534" s="67" t="str">
        <f t="shared" si="1"/>
        <v>Apr</v>
      </c>
      <c r="AF534" s="68" t="str">
        <f t="shared" si="2"/>
        <v>Dec</v>
      </c>
      <c r="AG534" s="177">
        <f t="shared" si="3"/>
        <v>242</v>
      </c>
      <c r="AH534" s="178">
        <v>42861</v>
      </c>
      <c r="AI534" s="105">
        <f ca="1"/>
        <v>-1128</v>
      </c>
      <c r="AJ534" s="105" t="str">
        <v>2017</v>
      </c>
      <c r="AK534" s="178">
        <f t="shared" si="4"/>
        <v>42841</v>
      </c>
    </row>
    <row r="535" spans="1:37" ht="14.4">
      <c r="A535" s="179" t="s">
        <v>7492</v>
      </c>
      <c r="B535" s="56" t="s">
        <v>89</v>
      </c>
      <c r="C535" s="57">
        <v>42811</v>
      </c>
      <c r="D535" s="56" t="s">
        <v>1027</v>
      </c>
      <c r="E535" s="169" t="s">
        <v>112</v>
      </c>
      <c r="F535" s="180" t="s">
        <v>106</v>
      </c>
      <c r="G535" s="168" t="s">
        <v>113</v>
      </c>
      <c r="H535" s="169" t="s">
        <v>112</v>
      </c>
      <c r="I535" s="181">
        <f t="shared" si="0"/>
        <v>42841</v>
      </c>
      <c r="J535" s="61"/>
      <c r="K535" s="184"/>
      <c r="L535" s="171" t="s">
        <v>745</v>
      </c>
      <c r="M535" s="56" t="s">
        <v>4949</v>
      </c>
      <c r="N535" s="61"/>
      <c r="O535" s="56" t="s">
        <v>7494</v>
      </c>
      <c r="P535" s="172" t="s">
        <v>117</v>
      </c>
      <c r="Q535" s="182"/>
      <c r="R535" s="61"/>
      <c r="S535" s="61"/>
      <c r="T535" s="61"/>
      <c r="U535" s="66"/>
      <c r="V535" s="61"/>
      <c r="W535" s="61"/>
      <c r="X535" s="66"/>
      <c r="Y535" s="57">
        <v>43073</v>
      </c>
      <c r="Z535" s="75"/>
      <c r="AA535" s="95"/>
      <c r="AB535" s="183"/>
      <c r="AC535" s="175"/>
      <c r="AD535" s="176"/>
      <c r="AE535" s="67" t="str">
        <f t="shared" si="1"/>
        <v>Mar</v>
      </c>
      <c r="AF535" s="68" t="str">
        <f t="shared" si="2"/>
        <v>Dec</v>
      </c>
      <c r="AG535" s="177">
        <f t="shared" si="3"/>
        <v>262</v>
      </c>
      <c r="AH535" s="178">
        <v>42841</v>
      </c>
      <c r="AI535" s="105">
        <f ca="1"/>
        <v>-1148</v>
      </c>
      <c r="AJ535" s="105" t="str">
        <v>2017</v>
      </c>
      <c r="AK535" s="178">
        <f t="shared" si="4"/>
        <v>42821</v>
      </c>
    </row>
    <row r="536" spans="1:37" ht="14.4">
      <c r="A536" s="179" t="s">
        <v>7499</v>
      </c>
      <c r="B536" s="56" t="s">
        <v>89</v>
      </c>
      <c r="C536" s="57">
        <v>42811</v>
      </c>
      <c r="D536" s="56" t="s">
        <v>1027</v>
      </c>
      <c r="E536" s="169" t="s">
        <v>112</v>
      </c>
      <c r="F536" s="180" t="s">
        <v>106</v>
      </c>
      <c r="G536" s="168" t="s">
        <v>113</v>
      </c>
      <c r="H536" s="169" t="s">
        <v>112</v>
      </c>
      <c r="I536" s="181">
        <f t="shared" si="0"/>
        <v>42841</v>
      </c>
      <c r="J536" s="61"/>
      <c r="K536" s="184"/>
      <c r="L536" s="171" t="s">
        <v>745</v>
      </c>
      <c r="M536" s="56" t="s">
        <v>7501</v>
      </c>
      <c r="N536" s="61"/>
      <c r="O536" s="56" t="s">
        <v>7502</v>
      </c>
      <c r="P536" s="172" t="s">
        <v>116</v>
      </c>
      <c r="Q536" s="182"/>
      <c r="R536" s="61"/>
      <c r="S536" s="61"/>
      <c r="T536" s="61"/>
      <c r="U536" s="66"/>
      <c r="V536" s="61"/>
      <c r="W536" s="61"/>
      <c r="X536" s="66"/>
      <c r="Y536" s="57">
        <v>43073</v>
      </c>
      <c r="Z536" s="75"/>
      <c r="AA536" s="64" t="s">
        <v>257</v>
      </c>
      <c r="AB536" s="183"/>
      <c r="AC536" s="175"/>
      <c r="AD536" s="176"/>
      <c r="AE536" s="67" t="str">
        <f t="shared" si="1"/>
        <v>Mar</v>
      </c>
      <c r="AF536" s="68" t="str">
        <f t="shared" si="2"/>
        <v>Dec</v>
      </c>
      <c r="AG536" s="177">
        <f t="shared" si="3"/>
        <v>262</v>
      </c>
      <c r="AH536" s="178">
        <v>42841</v>
      </c>
      <c r="AI536" s="105">
        <f ca="1"/>
        <v>-1148</v>
      </c>
      <c r="AJ536" s="105" t="str">
        <v>2017</v>
      </c>
      <c r="AK536" s="178">
        <f t="shared" si="4"/>
        <v>42821</v>
      </c>
    </row>
    <row r="537" spans="1:37" ht="14.4">
      <c r="A537" s="179" t="s">
        <v>7504</v>
      </c>
      <c r="B537" s="56" t="s">
        <v>89</v>
      </c>
      <c r="C537" s="57">
        <v>42814</v>
      </c>
      <c r="D537" s="56" t="s">
        <v>1027</v>
      </c>
      <c r="E537" s="169" t="s">
        <v>112</v>
      </c>
      <c r="F537" s="180" t="s">
        <v>106</v>
      </c>
      <c r="G537" s="168" t="s">
        <v>113</v>
      </c>
      <c r="H537" s="169" t="s">
        <v>112</v>
      </c>
      <c r="I537" s="181">
        <f t="shared" si="0"/>
        <v>42844</v>
      </c>
      <c r="J537" s="61"/>
      <c r="K537" s="184"/>
      <c r="L537" s="171" t="s">
        <v>4934</v>
      </c>
      <c r="M537" s="56" t="s">
        <v>7506</v>
      </c>
      <c r="N537" s="61"/>
      <c r="O537" s="56" t="s">
        <v>7507</v>
      </c>
      <c r="P537" s="172" t="s">
        <v>116</v>
      </c>
      <c r="Q537" s="182"/>
      <c r="R537" s="56" t="s">
        <v>18</v>
      </c>
      <c r="S537" s="61"/>
      <c r="T537" s="61"/>
      <c r="U537" s="66"/>
      <c r="V537" s="61"/>
      <c r="W537" s="61"/>
      <c r="X537" s="66"/>
      <c r="Y537" s="57">
        <v>43073</v>
      </c>
      <c r="Z537" s="75"/>
      <c r="AA537" s="64" t="s">
        <v>7509</v>
      </c>
      <c r="AB537" s="183"/>
      <c r="AC537" s="175"/>
      <c r="AD537" s="176"/>
      <c r="AE537" s="67" t="str">
        <f t="shared" si="1"/>
        <v>Mar</v>
      </c>
      <c r="AF537" s="68" t="str">
        <f t="shared" si="2"/>
        <v>Dec</v>
      </c>
      <c r="AG537" s="177">
        <f t="shared" si="3"/>
        <v>259</v>
      </c>
      <c r="AH537" s="178">
        <v>42844</v>
      </c>
      <c r="AI537" s="105">
        <f ca="1"/>
        <v>-1145</v>
      </c>
      <c r="AJ537" s="105" t="str">
        <v>2017</v>
      </c>
      <c r="AK537" s="178">
        <f t="shared" si="4"/>
        <v>42824</v>
      </c>
    </row>
    <row r="538" spans="1:37" ht="14.4">
      <c r="A538" s="179" t="s">
        <v>7511</v>
      </c>
      <c r="B538" s="56" t="s">
        <v>89</v>
      </c>
      <c r="C538" s="57">
        <v>42815</v>
      </c>
      <c r="D538" s="56" t="s">
        <v>90</v>
      </c>
      <c r="E538" s="169" t="s">
        <v>3794</v>
      </c>
      <c r="F538" s="180" t="s">
        <v>214</v>
      </c>
      <c r="G538" s="168" t="s">
        <v>214</v>
      </c>
      <c r="H538" s="169" t="s">
        <v>3785</v>
      </c>
      <c r="I538" s="170">
        <f t="shared" si="0"/>
        <v>42845</v>
      </c>
      <c r="J538" s="56" t="s">
        <v>18</v>
      </c>
      <c r="K538" s="169" t="s">
        <v>108</v>
      </c>
      <c r="L538" s="171" t="s">
        <v>7513</v>
      </c>
      <c r="M538" s="56" t="s">
        <v>7515</v>
      </c>
      <c r="N538" s="56" t="s">
        <v>20</v>
      </c>
      <c r="O538" s="56" t="s">
        <v>108</v>
      </c>
      <c r="P538" s="172" t="s">
        <v>96</v>
      </c>
      <c r="Q538" s="173"/>
      <c r="R538" s="56" t="s">
        <v>108</v>
      </c>
      <c r="S538" s="56"/>
      <c r="T538" s="56"/>
      <c r="U538" s="56" t="s">
        <v>108</v>
      </c>
      <c r="V538" s="56" t="s">
        <v>108</v>
      </c>
      <c r="W538" s="61"/>
      <c r="X538" s="66"/>
      <c r="Y538" s="57">
        <v>43073</v>
      </c>
      <c r="Z538" s="63" t="s">
        <v>108</v>
      </c>
      <c r="AA538" s="64" t="s">
        <v>7518</v>
      </c>
      <c r="AB538" s="174" t="s">
        <v>633</v>
      </c>
      <c r="AC538" s="175"/>
      <c r="AD538" s="176"/>
      <c r="AE538" s="67" t="str">
        <f t="shared" si="1"/>
        <v>Mar</v>
      </c>
      <c r="AF538" s="68" t="str">
        <f t="shared" si="2"/>
        <v>Dec</v>
      </c>
      <c r="AG538" s="177">
        <f t="shared" si="3"/>
        <v>258</v>
      </c>
      <c r="AH538" s="178">
        <v>42845</v>
      </c>
      <c r="AI538" s="105">
        <f ca="1"/>
        <v>-1144</v>
      </c>
      <c r="AJ538" s="105" t="str">
        <v>2017</v>
      </c>
      <c r="AK538" s="178">
        <f t="shared" si="4"/>
        <v>42825</v>
      </c>
    </row>
    <row r="539" spans="1:37" ht="14.4">
      <c r="A539" s="179" t="s">
        <v>7520</v>
      </c>
      <c r="B539" s="56" t="s">
        <v>89</v>
      </c>
      <c r="C539" s="57">
        <v>42815</v>
      </c>
      <c r="D539" s="56" t="s">
        <v>90</v>
      </c>
      <c r="E539" s="169" t="s">
        <v>3794</v>
      </c>
      <c r="F539" s="180" t="s">
        <v>214</v>
      </c>
      <c r="G539" s="168" t="s">
        <v>214</v>
      </c>
      <c r="H539" s="169" t="s">
        <v>3785</v>
      </c>
      <c r="I539" s="170">
        <f t="shared" si="0"/>
        <v>42845</v>
      </c>
      <c r="J539" s="56" t="s">
        <v>18</v>
      </c>
      <c r="K539" s="169" t="s">
        <v>14</v>
      </c>
      <c r="L539" s="171" t="s">
        <v>7523</v>
      </c>
      <c r="M539" s="56" t="s">
        <v>108</v>
      </c>
      <c r="N539" s="56" t="s">
        <v>395</v>
      </c>
      <c r="O539" s="56" t="s">
        <v>108</v>
      </c>
      <c r="P539" s="172" t="s">
        <v>96</v>
      </c>
      <c r="Q539" s="173"/>
      <c r="R539" s="56" t="s">
        <v>14</v>
      </c>
      <c r="S539" s="56"/>
      <c r="T539" s="56"/>
      <c r="U539" s="56" t="s">
        <v>108</v>
      </c>
      <c r="V539" s="56" t="s">
        <v>108</v>
      </c>
      <c r="W539" s="61"/>
      <c r="X539" s="66"/>
      <c r="Y539" s="57">
        <v>43073</v>
      </c>
      <c r="Z539" s="63" t="s">
        <v>108</v>
      </c>
      <c r="AA539" s="64" t="s">
        <v>7525</v>
      </c>
      <c r="AB539" s="174" t="s">
        <v>3872</v>
      </c>
      <c r="AC539" s="175"/>
      <c r="AD539" s="175"/>
      <c r="AE539" s="67" t="str">
        <f t="shared" si="1"/>
        <v>Mar</v>
      </c>
      <c r="AF539" s="68" t="str">
        <f t="shared" si="2"/>
        <v>Dec</v>
      </c>
      <c r="AG539" s="177">
        <f t="shared" si="3"/>
        <v>258</v>
      </c>
      <c r="AH539" s="178">
        <v>42845</v>
      </c>
      <c r="AI539" s="105">
        <f ca="1"/>
        <v>-1144</v>
      </c>
      <c r="AJ539" s="105" t="str">
        <v>2017</v>
      </c>
      <c r="AK539" s="178">
        <f t="shared" si="4"/>
        <v>42825</v>
      </c>
    </row>
    <row r="540" spans="1:37" ht="27.1" customHeight="1">
      <c r="A540" s="179" t="s">
        <v>7527</v>
      </c>
      <c r="B540" s="56" t="s">
        <v>89</v>
      </c>
      <c r="C540" s="57">
        <v>42815</v>
      </c>
      <c r="D540" s="56" t="s">
        <v>1027</v>
      </c>
      <c r="E540" s="169" t="s">
        <v>3794</v>
      </c>
      <c r="F540" s="180" t="s">
        <v>214</v>
      </c>
      <c r="G540" s="168" t="s">
        <v>3858</v>
      </c>
      <c r="H540" s="169" t="s">
        <v>5430</v>
      </c>
      <c r="I540" s="170">
        <f t="shared" si="0"/>
        <v>42845</v>
      </c>
      <c r="J540" s="56" t="s">
        <v>18</v>
      </c>
      <c r="K540" s="169" t="s">
        <v>18</v>
      </c>
      <c r="L540" s="171" t="s">
        <v>7530</v>
      </c>
      <c r="M540" s="56" t="s">
        <v>108</v>
      </c>
      <c r="N540" s="56" t="s">
        <v>395</v>
      </c>
      <c r="O540" s="56" t="s">
        <v>7532</v>
      </c>
      <c r="P540" s="172" t="s">
        <v>96</v>
      </c>
      <c r="Q540" s="173"/>
      <c r="R540" s="56" t="s">
        <v>18</v>
      </c>
      <c r="S540" s="56"/>
      <c r="T540" s="56" t="s">
        <v>18</v>
      </c>
      <c r="U540" s="56" t="s">
        <v>18</v>
      </c>
      <c r="V540" s="56" t="s">
        <v>108</v>
      </c>
      <c r="W540" s="61"/>
      <c r="X540" s="56" t="s">
        <v>18</v>
      </c>
      <c r="Y540" s="57">
        <v>43073</v>
      </c>
      <c r="Z540" s="63" t="s">
        <v>108</v>
      </c>
      <c r="AA540" s="60" t="s">
        <v>7533</v>
      </c>
      <c r="AB540" s="174" t="s">
        <v>97</v>
      </c>
      <c r="AC540" s="175"/>
      <c r="AD540" s="176"/>
      <c r="AE540" s="67" t="str">
        <f t="shared" si="1"/>
        <v>Mar</v>
      </c>
      <c r="AF540" s="68" t="str">
        <f t="shared" si="2"/>
        <v>Dec</v>
      </c>
      <c r="AG540" s="177">
        <f t="shared" si="3"/>
        <v>258</v>
      </c>
      <c r="AH540" s="178">
        <v>42845</v>
      </c>
      <c r="AI540" s="105">
        <f ca="1"/>
        <v>-1144</v>
      </c>
      <c r="AJ540" s="105" t="str">
        <v>2017</v>
      </c>
      <c r="AK540" s="178">
        <f t="shared" si="4"/>
        <v>42825</v>
      </c>
    </row>
    <row r="541" spans="1:37" ht="14.4">
      <c r="A541" s="179" t="s">
        <v>7535</v>
      </c>
      <c r="B541" s="56" t="s">
        <v>89</v>
      </c>
      <c r="C541" s="57">
        <v>42814</v>
      </c>
      <c r="D541" s="56" t="s">
        <v>90</v>
      </c>
      <c r="E541" s="169" t="s">
        <v>91</v>
      </c>
      <c r="F541" s="180" t="s">
        <v>214</v>
      </c>
      <c r="G541" s="168" t="s">
        <v>3693</v>
      </c>
      <c r="H541" s="169" t="s">
        <v>3694</v>
      </c>
      <c r="I541" s="181">
        <f t="shared" si="0"/>
        <v>42844</v>
      </c>
      <c r="J541" s="56" t="s">
        <v>18</v>
      </c>
      <c r="K541" s="169" t="s">
        <v>14</v>
      </c>
      <c r="L541" s="171" t="s">
        <v>7537</v>
      </c>
      <c r="M541" s="56" t="s">
        <v>7190</v>
      </c>
      <c r="N541" s="56" t="s">
        <v>114</v>
      </c>
      <c r="O541" s="56" t="s">
        <v>7191</v>
      </c>
      <c r="P541" s="172" t="s">
        <v>96</v>
      </c>
      <c r="Q541" s="182"/>
      <c r="R541" s="61"/>
      <c r="S541" s="61"/>
      <c r="T541" s="61"/>
      <c r="U541" s="66"/>
      <c r="V541" s="61"/>
      <c r="W541" s="61"/>
      <c r="X541" s="56" t="s">
        <v>18</v>
      </c>
      <c r="Y541" s="57">
        <v>43073</v>
      </c>
      <c r="Z541" s="75"/>
      <c r="AA541" s="200" t="s">
        <v>7193</v>
      </c>
      <c r="AB541" s="174" t="s">
        <v>3709</v>
      </c>
      <c r="AC541" s="175"/>
      <c r="AD541" s="176"/>
      <c r="AE541" s="67" t="str">
        <f t="shared" si="1"/>
        <v>Mar</v>
      </c>
      <c r="AF541" s="68" t="str">
        <f t="shared" si="2"/>
        <v>Dec</v>
      </c>
      <c r="AG541" s="177">
        <f t="shared" si="3"/>
        <v>259</v>
      </c>
      <c r="AH541" s="178">
        <v>42844</v>
      </c>
      <c r="AI541" s="105">
        <f ca="1"/>
        <v>-1145</v>
      </c>
      <c r="AJ541" s="105" t="str">
        <v>2017</v>
      </c>
      <c r="AK541" s="178">
        <f t="shared" si="4"/>
        <v>42824</v>
      </c>
    </row>
    <row r="542" spans="1:37" ht="14.4">
      <c r="A542" s="179" t="s">
        <v>7540</v>
      </c>
      <c r="B542" s="56" t="s">
        <v>89</v>
      </c>
      <c r="C542" s="57">
        <v>42815</v>
      </c>
      <c r="D542" s="56" t="s">
        <v>90</v>
      </c>
      <c r="E542" s="169" t="s">
        <v>91</v>
      </c>
      <c r="F542" s="180" t="s">
        <v>214</v>
      </c>
      <c r="G542" s="168" t="s">
        <v>3693</v>
      </c>
      <c r="H542" s="169" t="s">
        <v>3694</v>
      </c>
      <c r="I542" s="181">
        <f t="shared" si="0"/>
        <v>42845</v>
      </c>
      <c r="J542" s="56" t="s">
        <v>18</v>
      </c>
      <c r="K542" s="169" t="s">
        <v>14</v>
      </c>
      <c r="L542" s="171" t="s">
        <v>7542</v>
      </c>
      <c r="M542" s="56" t="s">
        <v>7190</v>
      </c>
      <c r="N542" s="56" t="s">
        <v>114</v>
      </c>
      <c r="O542" s="56" t="s">
        <v>7191</v>
      </c>
      <c r="P542" s="172" t="s">
        <v>96</v>
      </c>
      <c r="Q542" s="182"/>
      <c r="R542" s="61"/>
      <c r="S542" s="61"/>
      <c r="T542" s="61"/>
      <c r="U542" s="66"/>
      <c r="V542" s="61"/>
      <c r="W542" s="61"/>
      <c r="X542" s="56" t="s">
        <v>18</v>
      </c>
      <c r="Y542" s="57">
        <v>43073</v>
      </c>
      <c r="Z542" s="75"/>
      <c r="AA542" s="200" t="s">
        <v>7193</v>
      </c>
      <c r="AB542" s="174" t="s">
        <v>3709</v>
      </c>
      <c r="AC542" s="175"/>
      <c r="AD542" s="176"/>
      <c r="AE542" s="67" t="str">
        <f t="shared" si="1"/>
        <v>Mar</v>
      </c>
      <c r="AF542" s="68" t="str">
        <f t="shared" si="2"/>
        <v>Dec</v>
      </c>
      <c r="AG542" s="177">
        <f t="shared" si="3"/>
        <v>258</v>
      </c>
      <c r="AH542" s="178">
        <v>42845</v>
      </c>
      <c r="AI542" s="105">
        <f ca="1"/>
        <v>-1144</v>
      </c>
      <c r="AJ542" s="105" t="str">
        <v>2017</v>
      </c>
      <c r="AK542" s="178">
        <f t="shared" si="4"/>
        <v>42825</v>
      </c>
    </row>
    <row r="543" spans="1:37" ht="14.4">
      <c r="A543" s="179" t="s">
        <v>7545</v>
      </c>
      <c r="B543" s="56" t="s">
        <v>89</v>
      </c>
      <c r="C543" s="57">
        <v>42815</v>
      </c>
      <c r="D543" s="56" t="s">
        <v>131</v>
      </c>
      <c r="E543" s="169" t="s">
        <v>30</v>
      </c>
      <c r="F543" s="180" t="s">
        <v>106</v>
      </c>
      <c r="G543" s="168" t="s">
        <v>107</v>
      </c>
      <c r="H543" s="169" t="s">
        <v>30</v>
      </c>
      <c r="I543" s="181">
        <f t="shared" si="0"/>
        <v>42845</v>
      </c>
      <c r="J543" s="61"/>
      <c r="K543" s="184"/>
      <c r="L543" s="171" t="s">
        <v>7546</v>
      </c>
      <c r="M543" s="56" t="s">
        <v>7548</v>
      </c>
      <c r="N543" s="61"/>
      <c r="O543" s="61"/>
      <c r="P543" s="185"/>
      <c r="Q543" s="182"/>
      <c r="R543" s="61"/>
      <c r="S543" s="61"/>
      <c r="T543" s="61"/>
      <c r="U543" s="66"/>
      <c r="V543" s="61"/>
      <c r="W543" s="61"/>
      <c r="X543" s="56" t="s">
        <v>14</v>
      </c>
      <c r="Y543" s="57">
        <v>43073</v>
      </c>
      <c r="Z543" s="63">
        <v>4</v>
      </c>
      <c r="AA543" s="64" t="s">
        <v>7549</v>
      </c>
      <c r="AB543" s="183"/>
      <c r="AC543" s="175"/>
      <c r="AD543" s="176"/>
      <c r="AE543" s="67" t="str">
        <f t="shared" si="1"/>
        <v>Mar</v>
      </c>
      <c r="AF543" s="68" t="str">
        <f t="shared" si="2"/>
        <v>Dec</v>
      </c>
      <c r="AG543" s="177">
        <f t="shared" si="3"/>
        <v>258</v>
      </c>
      <c r="AH543" s="178">
        <v>42845</v>
      </c>
      <c r="AI543" s="105">
        <f ca="1"/>
        <v>-1144</v>
      </c>
      <c r="AJ543" s="105" t="str">
        <v>2017</v>
      </c>
      <c r="AK543" s="178">
        <f t="shared" si="4"/>
        <v>42825</v>
      </c>
    </row>
    <row r="544" spans="1:37" ht="14.4">
      <c r="A544" s="179" t="s">
        <v>7550</v>
      </c>
      <c r="B544" s="56" t="s">
        <v>89</v>
      </c>
      <c r="C544" s="57">
        <v>42814</v>
      </c>
      <c r="D544" s="56" t="s">
        <v>1027</v>
      </c>
      <c r="E544" s="169" t="s">
        <v>30</v>
      </c>
      <c r="F544" s="180" t="s">
        <v>106</v>
      </c>
      <c r="G544" s="168" t="s">
        <v>107</v>
      </c>
      <c r="H544" s="169" t="s">
        <v>30</v>
      </c>
      <c r="I544" s="181">
        <f t="shared" si="0"/>
        <v>42844</v>
      </c>
      <c r="J544" s="61"/>
      <c r="K544" s="184"/>
      <c r="L544" s="171" t="s">
        <v>302</v>
      </c>
      <c r="M544" s="56" t="s">
        <v>7551</v>
      </c>
      <c r="N544" s="61"/>
      <c r="O544" s="61"/>
      <c r="P544" s="185"/>
      <c r="Q544" s="182"/>
      <c r="R544" s="61"/>
      <c r="S544" s="61"/>
      <c r="T544" s="61"/>
      <c r="U544" s="66"/>
      <c r="V544" s="61"/>
      <c r="W544" s="61"/>
      <c r="X544" s="56" t="s">
        <v>14</v>
      </c>
      <c r="Y544" s="57">
        <v>43073</v>
      </c>
      <c r="Z544" s="63">
        <v>4</v>
      </c>
      <c r="AA544" s="64" t="s">
        <v>4028</v>
      </c>
      <c r="AB544" s="183"/>
      <c r="AC544" s="175"/>
      <c r="AD544" s="176"/>
      <c r="AE544" s="67" t="str">
        <f t="shared" si="1"/>
        <v>Mar</v>
      </c>
      <c r="AF544" s="68" t="str">
        <f t="shared" si="2"/>
        <v>Dec</v>
      </c>
      <c r="AG544" s="177">
        <f t="shared" si="3"/>
        <v>259</v>
      </c>
      <c r="AH544" s="178">
        <v>42844</v>
      </c>
      <c r="AI544" s="105">
        <f ca="1"/>
        <v>-1145</v>
      </c>
      <c r="AJ544" s="105" t="str">
        <v>2017</v>
      </c>
      <c r="AK544" s="178">
        <f t="shared" si="4"/>
        <v>42824</v>
      </c>
    </row>
    <row r="545" spans="1:37" ht="14.4">
      <c r="A545" s="179" t="s">
        <v>7552</v>
      </c>
      <c r="B545" s="56" t="s">
        <v>89</v>
      </c>
      <c r="C545" s="57">
        <v>42814</v>
      </c>
      <c r="D545" s="56" t="s">
        <v>1027</v>
      </c>
      <c r="E545" s="169" t="s">
        <v>30</v>
      </c>
      <c r="F545" s="180" t="s">
        <v>106</v>
      </c>
      <c r="G545" s="168" t="s">
        <v>107</v>
      </c>
      <c r="H545" s="169" t="s">
        <v>30</v>
      </c>
      <c r="I545" s="181">
        <f t="shared" si="0"/>
        <v>42844</v>
      </c>
      <c r="J545" s="61"/>
      <c r="K545" s="184"/>
      <c r="L545" s="171" t="s">
        <v>302</v>
      </c>
      <c r="M545" s="56" t="s">
        <v>7554</v>
      </c>
      <c r="N545" s="61"/>
      <c r="O545" s="61"/>
      <c r="P545" s="185"/>
      <c r="Q545" s="182"/>
      <c r="R545" s="61"/>
      <c r="S545" s="61"/>
      <c r="T545" s="61"/>
      <c r="U545" s="66"/>
      <c r="V545" s="61"/>
      <c r="W545" s="61"/>
      <c r="X545" s="56" t="s">
        <v>14</v>
      </c>
      <c r="Y545" s="57">
        <v>43073</v>
      </c>
      <c r="Z545" s="63">
        <v>4</v>
      </c>
      <c r="AA545" s="64" t="s">
        <v>4028</v>
      </c>
      <c r="AB545" s="183"/>
      <c r="AC545" s="175"/>
      <c r="AD545" s="176"/>
      <c r="AE545" s="67" t="str">
        <f t="shared" si="1"/>
        <v>Mar</v>
      </c>
      <c r="AF545" s="68" t="str">
        <f t="shared" si="2"/>
        <v>Dec</v>
      </c>
      <c r="AG545" s="177">
        <f t="shared" si="3"/>
        <v>259</v>
      </c>
      <c r="AH545" s="178">
        <v>42844</v>
      </c>
      <c r="AI545" s="105">
        <f ca="1"/>
        <v>-1145</v>
      </c>
      <c r="AJ545" s="105" t="str">
        <v>2017</v>
      </c>
      <c r="AK545" s="178">
        <f t="shared" si="4"/>
        <v>42824</v>
      </c>
    </row>
    <row r="546" spans="1:37" ht="14.4">
      <c r="A546" s="179" t="s">
        <v>7558</v>
      </c>
      <c r="B546" s="56" t="s">
        <v>89</v>
      </c>
      <c r="C546" s="57">
        <v>42814</v>
      </c>
      <c r="D546" s="56" t="s">
        <v>1027</v>
      </c>
      <c r="E546" s="169" t="s">
        <v>30</v>
      </c>
      <c r="F546" s="180" t="s">
        <v>106</v>
      </c>
      <c r="G546" s="168" t="s">
        <v>107</v>
      </c>
      <c r="H546" s="169" t="s">
        <v>30</v>
      </c>
      <c r="I546" s="181">
        <f t="shared" si="0"/>
        <v>42844</v>
      </c>
      <c r="J546" s="61"/>
      <c r="K546" s="184"/>
      <c r="L546" s="171" t="s">
        <v>302</v>
      </c>
      <c r="M546" s="56" t="s">
        <v>7559</v>
      </c>
      <c r="N546" s="61"/>
      <c r="O546" s="61"/>
      <c r="P546" s="185"/>
      <c r="Q546" s="182"/>
      <c r="R546" s="61"/>
      <c r="S546" s="61"/>
      <c r="T546" s="61"/>
      <c r="U546" s="66"/>
      <c r="V546" s="61"/>
      <c r="W546" s="61"/>
      <c r="X546" s="56" t="s">
        <v>14</v>
      </c>
      <c r="Y546" s="57">
        <v>43073</v>
      </c>
      <c r="Z546" s="63">
        <v>4</v>
      </c>
      <c r="AA546" s="64" t="s">
        <v>4028</v>
      </c>
      <c r="AB546" s="183"/>
      <c r="AC546" s="175"/>
      <c r="AD546" s="176"/>
      <c r="AE546" s="67" t="str">
        <f t="shared" si="1"/>
        <v>Mar</v>
      </c>
      <c r="AF546" s="68" t="str">
        <f t="shared" si="2"/>
        <v>Dec</v>
      </c>
      <c r="AG546" s="177">
        <f t="shared" si="3"/>
        <v>259</v>
      </c>
      <c r="AH546" s="178">
        <v>42844</v>
      </c>
      <c r="AI546" s="105">
        <f ca="1"/>
        <v>-1145</v>
      </c>
      <c r="AJ546" s="105" t="str">
        <v>2017</v>
      </c>
      <c r="AK546" s="178">
        <f t="shared" si="4"/>
        <v>42824</v>
      </c>
    </row>
    <row r="547" spans="1:37" ht="14.4">
      <c r="A547" s="179" t="s">
        <v>7562</v>
      </c>
      <c r="B547" s="56" t="s">
        <v>89</v>
      </c>
      <c r="C547" s="57">
        <v>42811</v>
      </c>
      <c r="D547" s="56" t="s">
        <v>131</v>
      </c>
      <c r="E547" s="169" t="s">
        <v>30</v>
      </c>
      <c r="F547" s="180" t="s">
        <v>106</v>
      </c>
      <c r="G547" s="168" t="s">
        <v>107</v>
      </c>
      <c r="H547" s="169" t="s">
        <v>30</v>
      </c>
      <c r="I547" s="181">
        <f t="shared" si="0"/>
        <v>42841</v>
      </c>
      <c r="J547" s="61"/>
      <c r="K547" s="184"/>
      <c r="L547" s="171" t="s">
        <v>7565</v>
      </c>
      <c r="M547" s="61"/>
      <c r="N547" s="56" t="s">
        <v>20</v>
      </c>
      <c r="O547" s="56" t="s">
        <v>7566</v>
      </c>
      <c r="P547" s="172" t="s">
        <v>17</v>
      </c>
      <c r="Q547" s="182"/>
      <c r="R547" s="61"/>
      <c r="S547" s="61"/>
      <c r="T547" s="61"/>
      <c r="U547" s="66"/>
      <c r="V547" s="61"/>
      <c r="W547" s="61"/>
      <c r="X547" s="56" t="s">
        <v>18</v>
      </c>
      <c r="Y547" s="57">
        <v>43073</v>
      </c>
      <c r="Z547" s="63">
        <v>4</v>
      </c>
      <c r="AA547" s="64" t="s">
        <v>7567</v>
      </c>
      <c r="AB547" s="183"/>
      <c r="AC547" s="175"/>
      <c r="AD547" s="176"/>
      <c r="AE547" s="67" t="str">
        <f t="shared" si="1"/>
        <v>Mar</v>
      </c>
      <c r="AF547" s="68" t="str">
        <f t="shared" si="2"/>
        <v>Dec</v>
      </c>
      <c r="AG547" s="177">
        <f t="shared" si="3"/>
        <v>262</v>
      </c>
      <c r="AH547" s="178">
        <v>42841</v>
      </c>
      <c r="AI547" s="105">
        <f ca="1"/>
        <v>-1148</v>
      </c>
      <c r="AJ547" s="105" t="str">
        <v>2017</v>
      </c>
      <c r="AK547" s="178">
        <f t="shared" si="4"/>
        <v>42821</v>
      </c>
    </row>
    <row r="548" spans="1:37" ht="14.4">
      <c r="A548" s="179" t="s">
        <v>7571</v>
      </c>
      <c r="B548" s="56" t="s">
        <v>89</v>
      </c>
      <c r="C548" s="57">
        <v>42810</v>
      </c>
      <c r="D548" s="56" t="s">
        <v>131</v>
      </c>
      <c r="E548" s="169" t="s">
        <v>30</v>
      </c>
      <c r="F548" s="180" t="s">
        <v>106</v>
      </c>
      <c r="G548" s="168" t="s">
        <v>107</v>
      </c>
      <c r="H548" s="169" t="s">
        <v>30</v>
      </c>
      <c r="I548" s="181">
        <f t="shared" si="0"/>
        <v>42840</v>
      </c>
      <c r="J548" s="61"/>
      <c r="K548" s="184"/>
      <c r="L548" s="171" t="s">
        <v>7573</v>
      </c>
      <c r="M548" s="56" t="s">
        <v>7574</v>
      </c>
      <c r="N548" s="61"/>
      <c r="O548" s="61"/>
      <c r="P548" s="185"/>
      <c r="Q548" s="182"/>
      <c r="R548" s="61"/>
      <c r="S548" s="61"/>
      <c r="T548" s="61"/>
      <c r="U548" s="66"/>
      <c r="V548" s="61"/>
      <c r="W548" s="61"/>
      <c r="X548" s="56" t="s">
        <v>14</v>
      </c>
      <c r="Y548" s="57">
        <v>43073</v>
      </c>
      <c r="Z548" s="75"/>
      <c r="AA548" s="60" t="s">
        <v>537</v>
      </c>
      <c r="AB548" s="183"/>
      <c r="AC548" s="175"/>
      <c r="AD548" s="176"/>
      <c r="AE548" s="67" t="str">
        <f t="shared" si="1"/>
        <v>Mar</v>
      </c>
      <c r="AF548" s="68" t="str">
        <f t="shared" si="2"/>
        <v>Dec</v>
      </c>
      <c r="AG548" s="177">
        <f t="shared" si="3"/>
        <v>263</v>
      </c>
      <c r="AH548" s="178">
        <v>42840</v>
      </c>
      <c r="AI548" s="105">
        <f ca="1"/>
        <v>-1149</v>
      </c>
      <c r="AJ548" s="105" t="str">
        <v>2017</v>
      </c>
      <c r="AK548" s="178">
        <f t="shared" si="4"/>
        <v>42820</v>
      </c>
    </row>
    <row r="549" spans="1:37" ht="14.4">
      <c r="A549" s="179" t="s">
        <v>7577</v>
      </c>
      <c r="B549" s="56" t="s">
        <v>89</v>
      </c>
      <c r="C549" s="57">
        <v>42810</v>
      </c>
      <c r="D549" s="56" t="s">
        <v>131</v>
      </c>
      <c r="E549" s="169" t="s">
        <v>30</v>
      </c>
      <c r="F549" s="180" t="s">
        <v>106</v>
      </c>
      <c r="G549" s="168" t="s">
        <v>107</v>
      </c>
      <c r="H549" s="169" t="s">
        <v>30</v>
      </c>
      <c r="I549" s="181">
        <f t="shared" si="0"/>
        <v>42840</v>
      </c>
      <c r="J549" s="61"/>
      <c r="K549" s="184"/>
      <c r="L549" s="171" t="s">
        <v>7579</v>
      </c>
      <c r="M549" s="56" t="s">
        <v>7580</v>
      </c>
      <c r="N549" s="56" t="s">
        <v>29</v>
      </c>
      <c r="O549" s="56" t="s">
        <v>7581</v>
      </c>
      <c r="P549" s="172" t="s">
        <v>17</v>
      </c>
      <c r="Q549" s="182"/>
      <c r="R549" s="61"/>
      <c r="S549" s="61"/>
      <c r="T549" s="61"/>
      <c r="U549" s="66"/>
      <c r="V549" s="61"/>
      <c r="W549" s="61"/>
      <c r="X549" s="56" t="s">
        <v>18</v>
      </c>
      <c r="Y549" s="57">
        <v>43073</v>
      </c>
      <c r="Z549" s="75"/>
      <c r="AA549" s="197"/>
      <c r="AB549" s="183"/>
      <c r="AC549" s="175"/>
      <c r="AD549" s="176"/>
      <c r="AE549" s="67" t="str">
        <f t="shared" si="1"/>
        <v>Mar</v>
      </c>
      <c r="AF549" s="68" t="str">
        <f t="shared" si="2"/>
        <v>Dec</v>
      </c>
      <c r="AG549" s="177">
        <f t="shared" si="3"/>
        <v>263</v>
      </c>
      <c r="AH549" s="178">
        <v>42840</v>
      </c>
      <c r="AI549" s="105">
        <f ca="1"/>
        <v>-1149</v>
      </c>
      <c r="AJ549" s="105" t="str">
        <v>2017</v>
      </c>
      <c r="AK549" s="178">
        <f t="shared" si="4"/>
        <v>42820</v>
      </c>
    </row>
    <row r="550" spans="1:37" ht="14.4">
      <c r="A550" s="179" t="s">
        <v>7583</v>
      </c>
      <c r="B550" s="56" t="s">
        <v>89</v>
      </c>
      <c r="C550" s="57">
        <v>42804</v>
      </c>
      <c r="D550" s="56" t="s">
        <v>131</v>
      </c>
      <c r="E550" s="169" t="s">
        <v>30</v>
      </c>
      <c r="F550" s="180" t="s">
        <v>106</v>
      </c>
      <c r="G550" s="168" t="s">
        <v>107</v>
      </c>
      <c r="H550" s="169" t="s">
        <v>30</v>
      </c>
      <c r="I550" s="181">
        <f t="shared" si="0"/>
        <v>42834</v>
      </c>
      <c r="J550" s="61"/>
      <c r="K550" s="184"/>
      <c r="L550" s="171" t="s">
        <v>145</v>
      </c>
      <c r="M550" s="56" t="s">
        <v>7585</v>
      </c>
      <c r="N550" s="56" t="s">
        <v>436</v>
      </c>
      <c r="O550" s="56" t="s">
        <v>7586</v>
      </c>
      <c r="P550" s="172" t="s">
        <v>17</v>
      </c>
      <c r="Q550" s="182"/>
      <c r="R550" s="61"/>
      <c r="S550" s="61"/>
      <c r="T550" s="61"/>
      <c r="U550" s="66"/>
      <c r="V550" s="61"/>
      <c r="W550" s="61"/>
      <c r="X550" s="56" t="s">
        <v>18</v>
      </c>
      <c r="Y550" s="57">
        <v>43073</v>
      </c>
      <c r="Z550" s="232"/>
      <c r="AA550" s="233"/>
      <c r="AB550" s="183"/>
      <c r="AC550" s="175"/>
      <c r="AD550" s="176"/>
      <c r="AE550" s="67" t="str">
        <f t="shared" si="1"/>
        <v>Mar</v>
      </c>
      <c r="AF550" s="68" t="str">
        <f t="shared" si="2"/>
        <v>Dec</v>
      </c>
      <c r="AG550" s="177">
        <f t="shared" si="3"/>
        <v>269</v>
      </c>
      <c r="AH550" s="178">
        <v>42834</v>
      </c>
      <c r="AI550" s="105">
        <f ca="1"/>
        <v>-1155</v>
      </c>
      <c r="AJ550" s="105" t="str">
        <v>2017</v>
      </c>
      <c r="AK550" s="178">
        <f t="shared" si="4"/>
        <v>42814</v>
      </c>
    </row>
    <row r="551" spans="1:37" ht="14.4">
      <c r="A551" s="179" t="s">
        <v>7593</v>
      </c>
      <c r="B551" s="56" t="s">
        <v>89</v>
      </c>
      <c r="C551" s="57">
        <v>42805</v>
      </c>
      <c r="D551" s="56" t="s">
        <v>131</v>
      </c>
      <c r="E551" s="169" t="s">
        <v>30</v>
      </c>
      <c r="F551" s="180" t="s">
        <v>106</v>
      </c>
      <c r="G551" s="168" t="s">
        <v>107</v>
      </c>
      <c r="H551" s="169" t="s">
        <v>30</v>
      </c>
      <c r="I551" s="181">
        <f t="shared" si="0"/>
        <v>42835</v>
      </c>
      <c r="J551" s="61"/>
      <c r="K551" s="184"/>
      <c r="L551" s="171" t="s">
        <v>145</v>
      </c>
      <c r="M551" s="56" t="s">
        <v>7595</v>
      </c>
      <c r="N551" s="56" t="s">
        <v>189</v>
      </c>
      <c r="O551" s="56" t="s">
        <v>7596</v>
      </c>
      <c r="P551" s="172" t="s">
        <v>17</v>
      </c>
      <c r="Q551" s="182"/>
      <c r="R551" s="61"/>
      <c r="S551" s="61"/>
      <c r="T551" s="61"/>
      <c r="U551" s="66"/>
      <c r="V551" s="61"/>
      <c r="W551" s="61"/>
      <c r="X551" s="56" t="s">
        <v>18</v>
      </c>
      <c r="Y551" s="57">
        <v>43073</v>
      </c>
      <c r="Z551" s="75"/>
      <c r="AA551" s="95"/>
      <c r="AB551" s="183"/>
      <c r="AC551" s="175"/>
      <c r="AD551" s="176"/>
      <c r="AE551" s="67" t="str">
        <f t="shared" si="1"/>
        <v>Mar</v>
      </c>
      <c r="AF551" s="68" t="str">
        <f t="shared" si="2"/>
        <v>Dec</v>
      </c>
      <c r="AG551" s="177">
        <f t="shared" si="3"/>
        <v>268</v>
      </c>
      <c r="AH551" s="178">
        <v>42835</v>
      </c>
      <c r="AI551" s="105">
        <f ca="1"/>
        <v>-1154</v>
      </c>
      <c r="AJ551" s="105" t="str">
        <v>2017</v>
      </c>
      <c r="AK551" s="178">
        <f t="shared" si="4"/>
        <v>42815</v>
      </c>
    </row>
    <row r="552" spans="1:37" ht="14.4">
      <c r="A552" s="179" t="s">
        <v>7598</v>
      </c>
      <c r="B552" s="56" t="s">
        <v>89</v>
      </c>
      <c r="C552" s="57">
        <v>42809</v>
      </c>
      <c r="D552" s="56" t="s">
        <v>131</v>
      </c>
      <c r="E552" s="169" t="s">
        <v>30</v>
      </c>
      <c r="F552" s="180" t="s">
        <v>106</v>
      </c>
      <c r="G552" s="168" t="s">
        <v>107</v>
      </c>
      <c r="H552" s="169" t="s">
        <v>30</v>
      </c>
      <c r="I552" s="181">
        <f t="shared" si="0"/>
        <v>42839</v>
      </c>
      <c r="J552" s="61"/>
      <c r="K552" s="184"/>
      <c r="L552" s="171" t="s">
        <v>1723</v>
      </c>
      <c r="M552" s="56" t="s">
        <v>7599</v>
      </c>
      <c r="N552" s="61"/>
      <c r="O552" s="61"/>
      <c r="P552" s="185"/>
      <c r="Q552" s="182"/>
      <c r="R552" s="61"/>
      <c r="S552" s="61"/>
      <c r="T552" s="61"/>
      <c r="U552" s="66"/>
      <c r="V552" s="61"/>
      <c r="W552" s="61"/>
      <c r="X552" s="56" t="s">
        <v>14</v>
      </c>
      <c r="Y552" s="57">
        <v>43073</v>
      </c>
      <c r="Z552" s="63">
        <v>4</v>
      </c>
      <c r="AA552" s="64" t="s">
        <v>7600</v>
      </c>
      <c r="AB552" s="183"/>
      <c r="AC552" s="175"/>
      <c r="AD552" s="176"/>
      <c r="AE552" s="67" t="str">
        <f t="shared" si="1"/>
        <v>Mar</v>
      </c>
      <c r="AF552" s="68" t="str">
        <f t="shared" si="2"/>
        <v>Dec</v>
      </c>
      <c r="AG552" s="177">
        <f t="shared" si="3"/>
        <v>264</v>
      </c>
      <c r="AH552" s="178">
        <v>42839</v>
      </c>
      <c r="AI552" s="105">
        <f ca="1"/>
        <v>-1150</v>
      </c>
      <c r="AJ552" s="105" t="str">
        <v>2017</v>
      </c>
      <c r="AK552" s="178">
        <f t="shared" si="4"/>
        <v>42819</v>
      </c>
    </row>
    <row r="553" spans="1:37" ht="14.4">
      <c r="A553" s="179" t="s">
        <v>7601</v>
      </c>
      <c r="B553" s="56" t="s">
        <v>89</v>
      </c>
      <c r="C553" s="57">
        <v>42809</v>
      </c>
      <c r="D553" s="56" t="s">
        <v>131</v>
      </c>
      <c r="E553" s="169" t="s">
        <v>30</v>
      </c>
      <c r="F553" s="180" t="s">
        <v>106</v>
      </c>
      <c r="G553" s="168" t="s">
        <v>107</v>
      </c>
      <c r="H553" s="169" t="s">
        <v>30</v>
      </c>
      <c r="I553" s="181">
        <f t="shared" si="0"/>
        <v>42839</v>
      </c>
      <c r="J553" s="61"/>
      <c r="K553" s="184"/>
      <c r="L553" s="171" t="s">
        <v>1723</v>
      </c>
      <c r="M553" s="56" t="s">
        <v>7605</v>
      </c>
      <c r="N553" s="61"/>
      <c r="O553" s="61"/>
      <c r="P553" s="185"/>
      <c r="Q553" s="182"/>
      <c r="R553" s="61"/>
      <c r="S553" s="61"/>
      <c r="T553" s="61"/>
      <c r="U553" s="66"/>
      <c r="V553" s="61"/>
      <c r="W553" s="61"/>
      <c r="X553" s="56" t="s">
        <v>14</v>
      </c>
      <c r="Y553" s="57">
        <v>43073</v>
      </c>
      <c r="Z553" s="75"/>
      <c r="AA553" s="64" t="s">
        <v>7606</v>
      </c>
      <c r="AB553" s="183"/>
      <c r="AC553" s="175"/>
      <c r="AD553" s="176"/>
      <c r="AE553" s="67" t="str">
        <f t="shared" si="1"/>
        <v>Mar</v>
      </c>
      <c r="AF553" s="68" t="str">
        <f t="shared" si="2"/>
        <v>Dec</v>
      </c>
      <c r="AG553" s="177">
        <f t="shared" si="3"/>
        <v>264</v>
      </c>
      <c r="AH553" s="178">
        <v>42839</v>
      </c>
      <c r="AI553" s="105">
        <f ca="1"/>
        <v>-1150</v>
      </c>
      <c r="AJ553" s="105" t="str">
        <v>2017</v>
      </c>
      <c r="AK553" s="178">
        <f t="shared" si="4"/>
        <v>42819</v>
      </c>
    </row>
    <row r="554" spans="1:37" ht="14.4">
      <c r="A554" s="179" t="s">
        <v>7608</v>
      </c>
      <c r="B554" s="56" t="s">
        <v>89</v>
      </c>
      <c r="C554" s="57">
        <v>42816</v>
      </c>
      <c r="D554" s="56" t="s">
        <v>1027</v>
      </c>
      <c r="E554" s="169" t="s">
        <v>30</v>
      </c>
      <c r="F554" s="180" t="s">
        <v>106</v>
      </c>
      <c r="G554" s="168" t="s">
        <v>107</v>
      </c>
      <c r="H554" s="169" t="s">
        <v>30</v>
      </c>
      <c r="I554" s="181">
        <f t="shared" si="0"/>
        <v>42846</v>
      </c>
      <c r="J554" s="61"/>
      <c r="K554" s="184"/>
      <c r="L554" s="171" t="s">
        <v>302</v>
      </c>
      <c r="M554" s="56" t="s">
        <v>7610</v>
      </c>
      <c r="N554" s="61"/>
      <c r="O554" s="61"/>
      <c r="P554" s="185"/>
      <c r="Q554" s="182"/>
      <c r="R554" s="61"/>
      <c r="S554" s="61"/>
      <c r="T554" s="61"/>
      <c r="U554" s="66"/>
      <c r="V554" s="61"/>
      <c r="W554" s="61"/>
      <c r="X554" s="56" t="s">
        <v>14</v>
      </c>
      <c r="Y554" s="57">
        <v>43073</v>
      </c>
      <c r="Z554" s="63">
        <v>4</v>
      </c>
      <c r="AA554" s="64" t="s">
        <v>4028</v>
      </c>
      <c r="AB554" s="183"/>
      <c r="AC554" s="175"/>
      <c r="AD554" s="176"/>
      <c r="AE554" s="67" t="str">
        <f t="shared" si="1"/>
        <v>Mar</v>
      </c>
      <c r="AF554" s="68" t="str">
        <f t="shared" si="2"/>
        <v>Dec</v>
      </c>
      <c r="AG554" s="177">
        <f t="shared" si="3"/>
        <v>257</v>
      </c>
      <c r="AH554" s="178">
        <v>42846</v>
      </c>
      <c r="AI554" s="105">
        <f ca="1"/>
        <v>-1143</v>
      </c>
      <c r="AJ554" s="105" t="str">
        <v>2017</v>
      </c>
      <c r="AK554" s="178">
        <f t="shared" si="4"/>
        <v>42826</v>
      </c>
    </row>
    <row r="555" spans="1:37" ht="14.4">
      <c r="A555" s="179" t="s">
        <v>7614</v>
      </c>
      <c r="B555" s="56" t="s">
        <v>89</v>
      </c>
      <c r="C555" s="57">
        <v>42811</v>
      </c>
      <c r="D555" s="56" t="s">
        <v>1027</v>
      </c>
      <c r="E555" s="169" t="s">
        <v>30</v>
      </c>
      <c r="F555" s="180" t="s">
        <v>106</v>
      </c>
      <c r="G555" s="168" t="s">
        <v>107</v>
      </c>
      <c r="H555" s="169" t="s">
        <v>30</v>
      </c>
      <c r="I555" s="181">
        <f t="shared" si="0"/>
        <v>42841</v>
      </c>
      <c r="J555" s="61"/>
      <c r="K555" s="184"/>
      <c r="L555" s="171" t="s">
        <v>7615</v>
      </c>
      <c r="M555" s="61"/>
      <c r="N555" s="61"/>
      <c r="O555" s="56" t="s">
        <v>7617</v>
      </c>
      <c r="P555" s="172" t="s">
        <v>17</v>
      </c>
      <c r="Q555" s="182"/>
      <c r="R555" s="61"/>
      <c r="S555" s="61"/>
      <c r="T555" s="61"/>
      <c r="U555" s="66"/>
      <c r="V555" s="61"/>
      <c r="W555" s="56" t="s">
        <v>200</v>
      </c>
      <c r="X555" s="56" t="s">
        <v>14</v>
      </c>
      <c r="Y555" s="57">
        <v>43073</v>
      </c>
      <c r="Z555" s="75"/>
      <c r="AA555" s="64" t="s">
        <v>7618</v>
      </c>
      <c r="AB555" s="183"/>
      <c r="AC555" s="175"/>
      <c r="AD555" s="176"/>
      <c r="AE555" s="67" t="str">
        <f t="shared" si="1"/>
        <v>Mar</v>
      </c>
      <c r="AF555" s="68" t="str">
        <f t="shared" si="2"/>
        <v>Dec</v>
      </c>
      <c r="AG555" s="177">
        <f t="shared" si="3"/>
        <v>262</v>
      </c>
      <c r="AH555" s="178">
        <v>42841</v>
      </c>
      <c r="AI555" s="105">
        <f ca="1"/>
        <v>-1148</v>
      </c>
      <c r="AJ555" s="105" t="str">
        <v>2017</v>
      </c>
      <c r="AK555" s="178">
        <f t="shared" si="4"/>
        <v>42821</v>
      </c>
    </row>
    <row r="556" spans="1:37" ht="14.4">
      <c r="A556" s="179" t="s">
        <v>7620</v>
      </c>
      <c r="B556" s="56" t="s">
        <v>89</v>
      </c>
      <c r="C556" s="57">
        <v>42814</v>
      </c>
      <c r="D556" s="56" t="s">
        <v>1027</v>
      </c>
      <c r="E556" s="169" t="s">
        <v>30</v>
      </c>
      <c r="F556" s="180" t="s">
        <v>106</v>
      </c>
      <c r="G556" s="168" t="s">
        <v>107</v>
      </c>
      <c r="H556" s="169" t="s">
        <v>30</v>
      </c>
      <c r="I556" s="181">
        <f t="shared" si="0"/>
        <v>42844</v>
      </c>
      <c r="J556" s="61"/>
      <c r="K556" s="184"/>
      <c r="L556" s="171" t="s">
        <v>302</v>
      </c>
      <c r="M556" s="56" t="s">
        <v>7622</v>
      </c>
      <c r="N556" s="56" t="s">
        <v>249</v>
      </c>
      <c r="O556" s="56" t="s">
        <v>7624</v>
      </c>
      <c r="P556" s="172" t="s">
        <v>17</v>
      </c>
      <c r="Q556" s="182"/>
      <c r="R556" s="61"/>
      <c r="S556" s="61"/>
      <c r="T556" s="61"/>
      <c r="U556" s="66"/>
      <c r="V556" s="61"/>
      <c r="W556" s="56" t="s">
        <v>200</v>
      </c>
      <c r="X556" s="56" t="s">
        <v>14</v>
      </c>
      <c r="Y556" s="57">
        <v>43073</v>
      </c>
      <c r="Z556" s="75"/>
      <c r="AA556" s="60" t="s">
        <v>7625</v>
      </c>
      <c r="AB556" s="183"/>
      <c r="AC556" s="175"/>
      <c r="AD556" s="176"/>
      <c r="AE556" s="67" t="str">
        <f t="shared" si="1"/>
        <v>Mar</v>
      </c>
      <c r="AF556" s="68" t="str">
        <f t="shared" si="2"/>
        <v>Dec</v>
      </c>
      <c r="AG556" s="177">
        <f t="shared" si="3"/>
        <v>259</v>
      </c>
      <c r="AH556" s="178">
        <v>42844</v>
      </c>
      <c r="AI556" s="105">
        <f ca="1"/>
        <v>-1145</v>
      </c>
      <c r="AJ556" s="105" t="str">
        <v>2017</v>
      </c>
      <c r="AK556" s="178">
        <f t="shared" si="4"/>
        <v>42824</v>
      </c>
    </row>
    <row r="557" spans="1:37" ht="14.4">
      <c r="A557" s="179" t="s">
        <v>7628</v>
      </c>
      <c r="B557" s="56" t="s">
        <v>89</v>
      </c>
      <c r="C557" s="57">
        <v>42816</v>
      </c>
      <c r="D557" s="56" t="s">
        <v>1027</v>
      </c>
      <c r="E557" s="169" t="s">
        <v>30</v>
      </c>
      <c r="F557" s="180" t="s">
        <v>106</v>
      </c>
      <c r="G557" s="168" t="s">
        <v>107</v>
      </c>
      <c r="H557" s="169" t="s">
        <v>129</v>
      </c>
      <c r="I557" s="181">
        <f t="shared" si="0"/>
        <v>42846</v>
      </c>
      <c r="J557" s="61"/>
      <c r="K557" s="184"/>
      <c r="L557" s="171" t="s">
        <v>302</v>
      </c>
      <c r="M557" s="56" t="s">
        <v>7630</v>
      </c>
      <c r="N557" s="56" t="s">
        <v>271</v>
      </c>
      <c r="O557" s="56" t="s">
        <v>7631</v>
      </c>
      <c r="P557" s="172" t="s">
        <v>17</v>
      </c>
      <c r="Q557" s="182"/>
      <c r="R557" s="61"/>
      <c r="S557" s="61"/>
      <c r="T557" s="61"/>
      <c r="U557" s="66"/>
      <c r="V557" s="61"/>
      <c r="W557" s="61"/>
      <c r="X557" s="56" t="s">
        <v>18</v>
      </c>
      <c r="Y557" s="57">
        <v>43073</v>
      </c>
      <c r="Z557" s="63">
        <v>4</v>
      </c>
      <c r="AA557" s="64" t="s">
        <v>924</v>
      </c>
      <c r="AB557" s="183"/>
      <c r="AC557" s="175"/>
      <c r="AD557" s="176"/>
      <c r="AE557" s="67" t="str">
        <f t="shared" si="1"/>
        <v>Mar</v>
      </c>
      <c r="AF557" s="68" t="str">
        <f t="shared" si="2"/>
        <v>Dec</v>
      </c>
      <c r="AG557" s="177">
        <f t="shared" si="3"/>
        <v>257</v>
      </c>
      <c r="AH557" s="178">
        <v>42846</v>
      </c>
      <c r="AI557" s="105">
        <f ca="1"/>
        <v>-1143</v>
      </c>
      <c r="AJ557" s="105" t="str">
        <v>2017</v>
      </c>
      <c r="AK557" s="178">
        <f t="shared" si="4"/>
        <v>42826</v>
      </c>
    </row>
    <row r="558" spans="1:37" ht="14.4">
      <c r="A558" s="179" t="s">
        <v>7635</v>
      </c>
      <c r="B558" s="56" t="s">
        <v>89</v>
      </c>
      <c r="C558" s="57">
        <v>42816</v>
      </c>
      <c r="D558" s="56" t="s">
        <v>1027</v>
      </c>
      <c r="E558" s="169" t="s">
        <v>30</v>
      </c>
      <c r="F558" s="180" t="s">
        <v>106</v>
      </c>
      <c r="G558" s="168" t="s">
        <v>107</v>
      </c>
      <c r="H558" s="169" t="s">
        <v>129</v>
      </c>
      <c r="I558" s="181">
        <f t="shared" si="0"/>
        <v>42846</v>
      </c>
      <c r="J558" s="61"/>
      <c r="K558" s="184"/>
      <c r="L558" s="171" t="s">
        <v>302</v>
      </c>
      <c r="M558" s="56" t="s">
        <v>7636</v>
      </c>
      <c r="N558" s="56" t="s">
        <v>29</v>
      </c>
      <c r="O558" s="56" t="s">
        <v>7637</v>
      </c>
      <c r="P558" s="172" t="s">
        <v>17</v>
      </c>
      <c r="Q558" s="182"/>
      <c r="R558" s="61"/>
      <c r="S558" s="61"/>
      <c r="T558" s="61"/>
      <c r="U558" s="66"/>
      <c r="V558" s="61"/>
      <c r="W558" s="61"/>
      <c r="X558" s="56" t="s">
        <v>18</v>
      </c>
      <c r="Y558" s="57">
        <v>43073</v>
      </c>
      <c r="Z558" s="63">
        <v>4</v>
      </c>
      <c r="AA558" s="234" t="s">
        <v>924</v>
      </c>
      <c r="AB558" s="183"/>
      <c r="AC558" s="175"/>
      <c r="AD558" s="176"/>
      <c r="AE558" s="67" t="str">
        <f t="shared" si="1"/>
        <v>Mar</v>
      </c>
      <c r="AF558" s="68" t="str">
        <f t="shared" si="2"/>
        <v>Dec</v>
      </c>
      <c r="AG558" s="177">
        <f t="shared" si="3"/>
        <v>257</v>
      </c>
      <c r="AH558" s="178">
        <v>42846</v>
      </c>
      <c r="AI558" s="105">
        <f ca="1"/>
        <v>-1143</v>
      </c>
      <c r="AJ558" s="105" t="str">
        <v>2017</v>
      </c>
      <c r="AK558" s="178">
        <f t="shared" si="4"/>
        <v>42826</v>
      </c>
    </row>
    <row r="559" spans="1:37" ht="14.4">
      <c r="A559" s="179" t="s">
        <v>7639</v>
      </c>
      <c r="B559" s="56" t="s">
        <v>89</v>
      </c>
      <c r="C559" s="57">
        <v>42816</v>
      </c>
      <c r="D559" s="56" t="s">
        <v>90</v>
      </c>
      <c r="E559" s="169" t="s">
        <v>30</v>
      </c>
      <c r="F559" s="180" t="s">
        <v>106</v>
      </c>
      <c r="G559" s="168" t="s">
        <v>107</v>
      </c>
      <c r="H559" s="169" t="s">
        <v>129</v>
      </c>
      <c r="I559" s="181">
        <f t="shared" si="0"/>
        <v>42846</v>
      </c>
      <c r="J559" s="61"/>
      <c r="K559" s="184"/>
      <c r="L559" s="171" t="s">
        <v>7641</v>
      </c>
      <c r="M559" s="61"/>
      <c r="N559" s="56" t="s">
        <v>249</v>
      </c>
      <c r="O559" s="56" t="s">
        <v>7642</v>
      </c>
      <c r="P559" s="172" t="s">
        <v>21</v>
      </c>
      <c r="Q559" s="182"/>
      <c r="R559" s="61"/>
      <c r="S559" s="61"/>
      <c r="T559" s="61"/>
      <c r="U559" s="66"/>
      <c r="V559" s="61"/>
      <c r="W559" s="61"/>
      <c r="X559" s="56" t="s">
        <v>18</v>
      </c>
      <c r="Y559" s="57">
        <v>43073</v>
      </c>
      <c r="Z559" s="235">
        <v>4</v>
      </c>
      <c r="AA559" s="236" t="s">
        <v>7137</v>
      </c>
      <c r="AB559" s="183"/>
      <c r="AC559" s="175"/>
      <c r="AD559" s="176"/>
      <c r="AE559" s="67" t="str">
        <f t="shared" si="1"/>
        <v>Mar</v>
      </c>
      <c r="AF559" s="68" t="str">
        <f t="shared" si="2"/>
        <v>Dec</v>
      </c>
      <c r="AG559" s="177">
        <f t="shared" si="3"/>
        <v>257</v>
      </c>
      <c r="AH559" s="178">
        <v>42846</v>
      </c>
      <c r="AI559" s="105">
        <f ca="1"/>
        <v>-1143</v>
      </c>
      <c r="AJ559" s="105" t="str">
        <v>2017</v>
      </c>
      <c r="AK559" s="178">
        <f t="shared" si="4"/>
        <v>42826</v>
      </c>
    </row>
    <row r="560" spans="1:37" ht="15.55">
      <c r="A560" s="179" t="s">
        <v>7647</v>
      </c>
      <c r="B560" s="56" t="s">
        <v>89</v>
      </c>
      <c r="C560" s="57">
        <v>42816</v>
      </c>
      <c r="D560" s="56" t="s">
        <v>1027</v>
      </c>
      <c r="E560" s="169" t="s">
        <v>30</v>
      </c>
      <c r="F560" s="180" t="s">
        <v>106</v>
      </c>
      <c r="G560" s="168" t="s">
        <v>107</v>
      </c>
      <c r="H560" s="169" t="s">
        <v>129</v>
      </c>
      <c r="I560" s="181">
        <f t="shared" si="0"/>
        <v>42846</v>
      </c>
      <c r="J560" s="61"/>
      <c r="K560" s="184"/>
      <c r="L560" s="171" t="s">
        <v>302</v>
      </c>
      <c r="M560" s="56" t="s">
        <v>7367</v>
      </c>
      <c r="N560" s="61"/>
      <c r="O560" s="61"/>
      <c r="P560" s="185"/>
      <c r="Q560" s="182"/>
      <c r="R560" s="61"/>
      <c r="S560" s="61"/>
      <c r="T560" s="61"/>
      <c r="U560" s="66"/>
      <c r="V560" s="61"/>
      <c r="W560" s="61"/>
      <c r="X560" s="66"/>
      <c r="Y560" s="57">
        <v>43073</v>
      </c>
      <c r="Z560" s="75"/>
      <c r="AA560" s="237"/>
      <c r="AB560" s="183"/>
      <c r="AC560" s="175"/>
      <c r="AD560" s="176"/>
      <c r="AE560" s="67" t="str">
        <f t="shared" si="1"/>
        <v>Mar</v>
      </c>
      <c r="AF560" s="68" t="str">
        <f t="shared" si="2"/>
        <v>Dec</v>
      </c>
      <c r="AG560" s="177">
        <f t="shared" si="3"/>
        <v>257</v>
      </c>
      <c r="AH560" s="178">
        <v>42846</v>
      </c>
      <c r="AI560" s="105">
        <f ca="1"/>
        <v>-1143</v>
      </c>
      <c r="AJ560" s="105" t="str">
        <v>2017</v>
      </c>
      <c r="AK560" s="178">
        <f t="shared" si="4"/>
        <v>42826</v>
      </c>
    </row>
    <row r="561" spans="1:37" ht="14.4">
      <c r="A561" s="179" t="s">
        <v>7667</v>
      </c>
      <c r="B561" s="56" t="s">
        <v>89</v>
      </c>
      <c r="C561" s="57">
        <v>42814</v>
      </c>
      <c r="D561" s="56" t="s">
        <v>90</v>
      </c>
      <c r="E561" s="169" t="s">
        <v>30</v>
      </c>
      <c r="F561" s="180" t="s">
        <v>106</v>
      </c>
      <c r="G561" s="168" t="s">
        <v>107</v>
      </c>
      <c r="H561" s="169" t="s">
        <v>30</v>
      </c>
      <c r="I561" s="181">
        <f t="shared" si="0"/>
        <v>42844</v>
      </c>
      <c r="J561" s="61"/>
      <c r="K561" s="184"/>
      <c r="L561" s="171" t="s">
        <v>745</v>
      </c>
      <c r="M561" s="56" t="s">
        <v>7668</v>
      </c>
      <c r="N561" s="61"/>
      <c r="O561" s="56" t="s">
        <v>7669</v>
      </c>
      <c r="P561" s="172" t="s">
        <v>21</v>
      </c>
      <c r="Q561" s="182"/>
      <c r="R561" s="61"/>
      <c r="S561" s="61"/>
      <c r="T561" s="61"/>
      <c r="U561" s="66"/>
      <c r="V561" s="61"/>
      <c r="W561" s="61"/>
      <c r="X561" s="56" t="s">
        <v>18</v>
      </c>
      <c r="Y561" s="57">
        <v>43073</v>
      </c>
      <c r="Z561" s="63">
        <v>4</v>
      </c>
      <c r="AA561" s="95"/>
      <c r="AB561" s="183"/>
      <c r="AC561" s="175"/>
      <c r="AD561" s="176"/>
      <c r="AE561" s="67" t="str">
        <f t="shared" si="1"/>
        <v>Mar</v>
      </c>
      <c r="AF561" s="68" t="str">
        <f t="shared" si="2"/>
        <v>Dec</v>
      </c>
      <c r="AG561" s="177">
        <f t="shared" si="3"/>
        <v>259</v>
      </c>
      <c r="AH561" s="178">
        <v>42844</v>
      </c>
      <c r="AI561" s="105">
        <f ca="1"/>
        <v>-1145</v>
      </c>
      <c r="AJ561" s="105" t="str">
        <v>2017</v>
      </c>
      <c r="AK561" s="178">
        <f t="shared" si="4"/>
        <v>42824</v>
      </c>
    </row>
    <row r="562" spans="1:37" ht="14.4">
      <c r="A562" s="179" t="s">
        <v>7671</v>
      </c>
      <c r="B562" s="56" t="s">
        <v>89</v>
      </c>
      <c r="C562" s="57">
        <v>42816</v>
      </c>
      <c r="D562" s="56" t="s">
        <v>90</v>
      </c>
      <c r="E562" s="169" t="s">
        <v>30</v>
      </c>
      <c r="F562" s="180" t="s">
        <v>106</v>
      </c>
      <c r="G562" s="168" t="s">
        <v>107</v>
      </c>
      <c r="H562" s="169" t="s">
        <v>30</v>
      </c>
      <c r="I562" s="181">
        <f t="shared" si="0"/>
        <v>42846</v>
      </c>
      <c r="J562" s="61"/>
      <c r="K562" s="184"/>
      <c r="L562" s="171" t="s">
        <v>7675</v>
      </c>
      <c r="M562" s="56" t="s">
        <v>7676</v>
      </c>
      <c r="N562" s="61"/>
      <c r="O562" s="56" t="s">
        <v>7677</v>
      </c>
      <c r="P562" s="185"/>
      <c r="Q562" s="182"/>
      <c r="R562" s="61"/>
      <c r="S562" s="61"/>
      <c r="T562" s="61"/>
      <c r="U562" s="66"/>
      <c r="V562" s="61"/>
      <c r="W562" s="61"/>
      <c r="X562" s="56" t="s">
        <v>18</v>
      </c>
      <c r="Y562" s="57">
        <v>43073</v>
      </c>
      <c r="Z562" s="75"/>
      <c r="AA562" s="64" t="s">
        <v>7678</v>
      </c>
      <c r="AB562" s="183"/>
      <c r="AC562" s="175"/>
      <c r="AD562" s="176"/>
      <c r="AE562" s="67" t="str">
        <f t="shared" si="1"/>
        <v>Mar</v>
      </c>
      <c r="AF562" s="68" t="str">
        <f t="shared" si="2"/>
        <v>Dec</v>
      </c>
      <c r="AG562" s="177">
        <f t="shared" si="3"/>
        <v>257</v>
      </c>
      <c r="AH562" s="178">
        <v>42846</v>
      </c>
      <c r="AI562" s="105">
        <f ca="1"/>
        <v>-1143</v>
      </c>
      <c r="AJ562" s="105" t="str">
        <v>2017</v>
      </c>
      <c r="AK562" s="178">
        <f t="shared" si="4"/>
        <v>42826</v>
      </c>
    </row>
    <row r="563" spans="1:37" ht="14.4">
      <c r="A563" s="179" t="s">
        <v>7679</v>
      </c>
      <c r="B563" s="56" t="s">
        <v>89</v>
      </c>
      <c r="C563" s="57">
        <v>42816</v>
      </c>
      <c r="D563" s="56" t="s">
        <v>90</v>
      </c>
      <c r="E563" s="169" t="s">
        <v>30</v>
      </c>
      <c r="F563" s="180" t="s">
        <v>106</v>
      </c>
      <c r="G563" s="168" t="s">
        <v>107</v>
      </c>
      <c r="H563" s="169" t="s">
        <v>30</v>
      </c>
      <c r="I563" s="181">
        <f t="shared" si="0"/>
        <v>42846</v>
      </c>
      <c r="J563" s="61"/>
      <c r="K563" s="184"/>
      <c r="L563" s="171" t="s">
        <v>7681</v>
      </c>
      <c r="M563" s="61"/>
      <c r="N563" s="61"/>
      <c r="O563" s="61"/>
      <c r="P563" s="185"/>
      <c r="Q563" s="182"/>
      <c r="R563" s="61"/>
      <c r="S563" s="61"/>
      <c r="T563" s="61"/>
      <c r="U563" s="66"/>
      <c r="V563" s="61"/>
      <c r="W563" s="61"/>
      <c r="X563" s="56" t="s">
        <v>14</v>
      </c>
      <c r="Y563" s="57">
        <v>43073</v>
      </c>
      <c r="Z563" s="63">
        <v>4</v>
      </c>
      <c r="AA563" s="64" t="s">
        <v>7682</v>
      </c>
      <c r="AB563" s="183"/>
      <c r="AC563" s="175"/>
      <c r="AD563" s="176"/>
      <c r="AE563" s="67" t="str">
        <f t="shared" si="1"/>
        <v>Mar</v>
      </c>
      <c r="AF563" s="68" t="str">
        <f t="shared" si="2"/>
        <v>Dec</v>
      </c>
      <c r="AG563" s="177">
        <f t="shared" si="3"/>
        <v>257</v>
      </c>
      <c r="AH563" s="178">
        <v>42846</v>
      </c>
      <c r="AI563" s="105">
        <f ca="1"/>
        <v>-1143</v>
      </c>
      <c r="AJ563" s="105" t="str">
        <v>2017</v>
      </c>
      <c r="AK563" s="178">
        <f t="shared" si="4"/>
        <v>42826</v>
      </c>
    </row>
    <row r="564" spans="1:37" ht="14.4">
      <c r="A564" s="179" t="s">
        <v>7686</v>
      </c>
      <c r="B564" s="56" t="s">
        <v>89</v>
      </c>
      <c r="C564" s="57">
        <v>42816</v>
      </c>
      <c r="D564" s="56" t="s">
        <v>90</v>
      </c>
      <c r="E564" s="169" t="s">
        <v>30</v>
      </c>
      <c r="F564" s="180" t="s">
        <v>106</v>
      </c>
      <c r="G564" s="168" t="s">
        <v>107</v>
      </c>
      <c r="H564" s="169" t="s">
        <v>30</v>
      </c>
      <c r="I564" s="181">
        <f t="shared" si="0"/>
        <v>42846</v>
      </c>
      <c r="J564" s="61"/>
      <c r="K564" s="184"/>
      <c r="L564" s="171" t="s">
        <v>7688</v>
      </c>
      <c r="M564" s="56" t="s">
        <v>7689</v>
      </c>
      <c r="N564" s="61"/>
      <c r="O564" s="56" t="s">
        <v>7690</v>
      </c>
      <c r="P564" s="172" t="s">
        <v>17</v>
      </c>
      <c r="Q564" s="182"/>
      <c r="R564" s="61"/>
      <c r="S564" s="61"/>
      <c r="T564" s="61"/>
      <c r="U564" s="66"/>
      <c r="V564" s="61"/>
      <c r="W564" s="61"/>
      <c r="X564" s="56" t="s">
        <v>18</v>
      </c>
      <c r="Y564" s="57">
        <v>43073</v>
      </c>
      <c r="Z564" s="75"/>
      <c r="AA564" s="95"/>
      <c r="AB564" s="183"/>
      <c r="AC564" s="175"/>
      <c r="AD564" s="176"/>
      <c r="AE564" s="67" t="str">
        <f t="shared" si="1"/>
        <v>Mar</v>
      </c>
      <c r="AF564" s="68" t="str">
        <f t="shared" si="2"/>
        <v>Dec</v>
      </c>
      <c r="AG564" s="177">
        <f t="shared" si="3"/>
        <v>257</v>
      </c>
      <c r="AH564" s="178">
        <v>42846</v>
      </c>
      <c r="AI564" s="105">
        <f ca="1"/>
        <v>-1143</v>
      </c>
      <c r="AJ564" s="105" t="str">
        <v>2017</v>
      </c>
      <c r="AK564" s="178">
        <f t="shared" si="4"/>
        <v>42826</v>
      </c>
    </row>
    <row r="565" spans="1:37" ht="14.4">
      <c r="A565" s="179" t="s">
        <v>7693</v>
      </c>
      <c r="B565" s="56" t="s">
        <v>89</v>
      </c>
      <c r="C565" s="57">
        <v>42816</v>
      </c>
      <c r="D565" s="56" t="s">
        <v>131</v>
      </c>
      <c r="E565" s="169" t="s">
        <v>112</v>
      </c>
      <c r="F565" s="180" t="s">
        <v>106</v>
      </c>
      <c r="G565" s="168" t="s">
        <v>113</v>
      </c>
      <c r="H565" s="169" t="s">
        <v>112</v>
      </c>
      <c r="I565" s="181">
        <f t="shared" si="0"/>
        <v>42846</v>
      </c>
      <c r="J565" s="56" t="s">
        <v>18</v>
      </c>
      <c r="K565" s="169" t="s">
        <v>18</v>
      </c>
      <c r="L565" s="171" t="s">
        <v>7695</v>
      </c>
      <c r="M565" s="56" t="s">
        <v>7696</v>
      </c>
      <c r="N565" s="56" t="s">
        <v>44</v>
      </c>
      <c r="O565" s="56" t="s">
        <v>7698</v>
      </c>
      <c r="P565" s="172" t="s">
        <v>116</v>
      </c>
      <c r="Q565" s="182"/>
      <c r="R565" s="61"/>
      <c r="S565" s="61"/>
      <c r="T565" s="56" t="s">
        <v>18</v>
      </c>
      <c r="U565" s="66"/>
      <c r="V565" s="61"/>
      <c r="W565" s="61"/>
      <c r="X565" s="56" t="s">
        <v>18</v>
      </c>
      <c r="Y565" s="57">
        <v>43073</v>
      </c>
      <c r="Z565" s="75"/>
      <c r="AA565" s="95"/>
      <c r="AB565" s="183"/>
      <c r="AC565" s="175"/>
      <c r="AD565" s="176"/>
      <c r="AE565" s="67" t="str">
        <f t="shared" si="1"/>
        <v>Mar</v>
      </c>
      <c r="AF565" s="68" t="str">
        <f t="shared" si="2"/>
        <v>Dec</v>
      </c>
      <c r="AG565" s="177">
        <f t="shared" si="3"/>
        <v>257</v>
      </c>
      <c r="AH565" s="178">
        <v>42846</v>
      </c>
      <c r="AI565" s="105">
        <f ca="1"/>
        <v>-1143</v>
      </c>
      <c r="AJ565" s="105" t="str">
        <v>2017</v>
      </c>
      <c r="AK565" s="178">
        <f t="shared" si="4"/>
        <v>42826</v>
      </c>
    </row>
    <row r="566" spans="1:37" ht="14.4">
      <c r="A566" s="179" t="s">
        <v>7701</v>
      </c>
      <c r="B566" s="56" t="s">
        <v>89</v>
      </c>
      <c r="C566" s="57">
        <v>42816</v>
      </c>
      <c r="D566" s="56" t="s">
        <v>1027</v>
      </c>
      <c r="E566" s="169" t="s">
        <v>112</v>
      </c>
      <c r="F566" s="180" t="s">
        <v>106</v>
      </c>
      <c r="G566" s="168" t="s">
        <v>113</v>
      </c>
      <c r="H566" s="169" t="s">
        <v>112</v>
      </c>
      <c r="I566" s="181">
        <f t="shared" si="0"/>
        <v>42846</v>
      </c>
      <c r="J566" s="56" t="s">
        <v>18</v>
      </c>
      <c r="K566" s="184"/>
      <c r="L566" s="171" t="s">
        <v>7703</v>
      </c>
      <c r="M566" s="56" t="s">
        <v>4143</v>
      </c>
      <c r="N566" s="56" t="s">
        <v>22</v>
      </c>
      <c r="O566" s="56" t="s">
        <v>4630</v>
      </c>
      <c r="P566" s="172" t="s">
        <v>116</v>
      </c>
      <c r="Q566" s="182"/>
      <c r="R566" s="61"/>
      <c r="S566" s="61"/>
      <c r="T566" s="56" t="s">
        <v>18</v>
      </c>
      <c r="U566" s="66"/>
      <c r="V566" s="61"/>
      <c r="W566" s="61"/>
      <c r="X566" s="66"/>
      <c r="Y566" s="57">
        <v>43073</v>
      </c>
      <c r="Z566" s="75"/>
      <c r="AA566" s="95"/>
      <c r="AB566" s="183"/>
      <c r="AC566" s="175"/>
      <c r="AD566" s="176"/>
      <c r="AE566" s="67" t="str">
        <f t="shared" si="1"/>
        <v>Mar</v>
      </c>
      <c r="AF566" s="68" t="str">
        <f t="shared" si="2"/>
        <v>Dec</v>
      </c>
      <c r="AG566" s="177">
        <f t="shared" si="3"/>
        <v>257</v>
      </c>
      <c r="AH566" s="178">
        <v>42846</v>
      </c>
      <c r="AI566" s="105">
        <f ca="1"/>
        <v>-1143</v>
      </c>
      <c r="AJ566" s="105" t="str">
        <v>2017</v>
      </c>
      <c r="AK566" s="178">
        <f t="shared" si="4"/>
        <v>42826</v>
      </c>
    </row>
    <row r="567" spans="1:37" ht="14.4">
      <c r="A567" s="179" t="s">
        <v>7705</v>
      </c>
      <c r="B567" s="56" t="s">
        <v>89</v>
      </c>
      <c r="C567" s="57">
        <v>42817</v>
      </c>
      <c r="D567" s="56" t="s">
        <v>131</v>
      </c>
      <c r="E567" s="169" t="s">
        <v>30</v>
      </c>
      <c r="F567" s="180" t="s">
        <v>106</v>
      </c>
      <c r="G567" s="168" t="s">
        <v>107</v>
      </c>
      <c r="H567" s="169" t="s">
        <v>30</v>
      </c>
      <c r="I567" s="181">
        <f t="shared" si="0"/>
        <v>42847</v>
      </c>
      <c r="J567" s="61"/>
      <c r="K567" s="184"/>
      <c r="L567" s="171" t="s">
        <v>7706</v>
      </c>
      <c r="M567" s="61"/>
      <c r="N567" s="56" t="s">
        <v>137</v>
      </c>
      <c r="O567" s="56" t="s">
        <v>7707</v>
      </c>
      <c r="P567" s="172" t="s">
        <v>17</v>
      </c>
      <c r="Q567" s="182"/>
      <c r="R567" s="61"/>
      <c r="S567" s="61"/>
      <c r="T567" s="61"/>
      <c r="U567" s="66"/>
      <c r="V567" s="61"/>
      <c r="W567" s="61"/>
      <c r="X567" s="56" t="s">
        <v>18</v>
      </c>
      <c r="Y567" s="57">
        <v>43073</v>
      </c>
      <c r="Z567" s="75"/>
      <c r="AA567" s="95"/>
      <c r="AB567" s="183"/>
      <c r="AC567" s="175"/>
      <c r="AD567" s="176"/>
      <c r="AE567" s="67" t="str">
        <f t="shared" si="1"/>
        <v>Mar</v>
      </c>
      <c r="AF567" s="68" t="str">
        <f t="shared" si="2"/>
        <v>Dec</v>
      </c>
      <c r="AG567" s="177">
        <f t="shared" si="3"/>
        <v>256</v>
      </c>
      <c r="AH567" s="178">
        <v>42847</v>
      </c>
      <c r="AI567" s="105">
        <f ca="1"/>
        <v>-1142</v>
      </c>
      <c r="AJ567" s="105" t="str">
        <v>2017</v>
      </c>
      <c r="AK567" s="178">
        <f t="shared" si="4"/>
        <v>42827</v>
      </c>
    </row>
    <row r="568" spans="1:37" ht="14.4">
      <c r="A568" s="179" t="s">
        <v>7709</v>
      </c>
      <c r="B568" s="56" t="s">
        <v>89</v>
      </c>
      <c r="C568" s="57">
        <v>42816</v>
      </c>
      <c r="D568" s="56" t="s">
        <v>90</v>
      </c>
      <c r="E568" s="169" t="s">
        <v>30</v>
      </c>
      <c r="F568" s="180" t="s">
        <v>106</v>
      </c>
      <c r="G568" s="168" t="s">
        <v>107</v>
      </c>
      <c r="H568" s="169" t="s">
        <v>30</v>
      </c>
      <c r="I568" s="181">
        <f t="shared" si="0"/>
        <v>42846</v>
      </c>
      <c r="J568" s="61"/>
      <c r="K568" s="184"/>
      <c r="L568" s="171" t="s">
        <v>745</v>
      </c>
      <c r="M568" s="61"/>
      <c r="N568" s="61"/>
      <c r="O568" s="56" t="s">
        <v>7711</v>
      </c>
      <c r="P568" s="185"/>
      <c r="Q568" s="182"/>
      <c r="R568" s="61"/>
      <c r="S568" s="61"/>
      <c r="T568" s="61"/>
      <c r="U568" s="66"/>
      <c r="V568" s="61"/>
      <c r="W568" s="61"/>
      <c r="X568" s="56" t="s">
        <v>14</v>
      </c>
      <c r="Y568" s="57">
        <v>43073</v>
      </c>
      <c r="Z568" s="63">
        <v>4</v>
      </c>
      <c r="AA568" s="64" t="s">
        <v>7712</v>
      </c>
      <c r="AB568" s="183"/>
      <c r="AC568" s="175"/>
      <c r="AD568" s="176"/>
      <c r="AE568" s="67" t="str">
        <f t="shared" si="1"/>
        <v>Mar</v>
      </c>
      <c r="AF568" s="68" t="str">
        <f t="shared" si="2"/>
        <v>Dec</v>
      </c>
      <c r="AG568" s="177">
        <f t="shared" si="3"/>
        <v>257</v>
      </c>
      <c r="AH568" s="178">
        <v>42846</v>
      </c>
      <c r="AI568" s="105">
        <f ca="1"/>
        <v>-1143</v>
      </c>
      <c r="AJ568" s="105" t="str">
        <v>2017</v>
      </c>
      <c r="AK568" s="178">
        <f t="shared" si="4"/>
        <v>42826</v>
      </c>
    </row>
    <row r="569" spans="1:37" ht="14.4">
      <c r="A569" s="179" t="s">
        <v>7714</v>
      </c>
      <c r="B569" s="56" t="s">
        <v>89</v>
      </c>
      <c r="C569" s="57">
        <v>42817</v>
      </c>
      <c r="D569" s="56" t="s">
        <v>90</v>
      </c>
      <c r="E569" s="169" t="s">
        <v>30</v>
      </c>
      <c r="F569" s="180" t="s">
        <v>106</v>
      </c>
      <c r="G569" s="168" t="s">
        <v>107</v>
      </c>
      <c r="H569" s="169" t="s">
        <v>129</v>
      </c>
      <c r="I569" s="181">
        <f t="shared" si="0"/>
        <v>42847</v>
      </c>
      <c r="J569" s="61"/>
      <c r="K569" s="184"/>
      <c r="L569" s="171" t="s">
        <v>7716</v>
      </c>
      <c r="M569" s="56" t="s">
        <v>7716</v>
      </c>
      <c r="N569" s="61"/>
      <c r="O569" s="56" t="s">
        <v>7717</v>
      </c>
      <c r="P569" s="172" t="s">
        <v>17</v>
      </c>
      <c r="Q569" s="182"/>
      <c r="R569" s="61"/>
      <c r="S569" s="61"/>
      <c r="T569" s="61"/>
      <c r="U569" s="66"/>
      <c r="V569" s="61"/>
      <c r="W569" s="61"/>
      <c r="X569" s="66"/>
      <c r="Y569" s="57">
        <v>43073</v>
      </c>
      <c r="Z569" s="75"/>
      <c r="AA569" s="95"/>
      <c r="AB569" s="183"/>
      <c r="AC569" s="175"/>
      <c r="AD569" s="176"/>
      <c r="AE569" s="67" t="str">
        <f t="shared" si="1"/>
        <v>Mar</v>
      </c>
      <c r="AF569" s="68" t="str">
        <f t="shared" si="2"/>
        <v>Dec</v>
      </c>
      <c r="AG569" s="177">
        <f t="shared" si="3"/>
        <v>256</v>
      </c>
      <c r="AH569" s="178">
        <v>42847</v>
      </c>
      <c r="AI569" s="105">
        <f ca="1"/>
        <v>-1142</v>
      </c>
      <c r="AJ569" s="105" t="str">
        <v>2017</v>
      </c>
      <c r="AK569" s="178">
        <f t="shared" si="4"/>
        <v>42827</v>
      </c>
    </row>
    <row r="570" spans="1:37" ht="14.4">
      <c r="A570" s="179" t="s">
        <v>7718</v>
      </c>
      <c r="B570" s="56" t="s">
        <v>89</v>
      </c>
      <c r="C570" s="57">
        <v>42816</v>
      </c>
      <c r="D570" s="56" t="s">
        <v>90</v>
      </c>
      <c r="E570" s="169" t="s">
        <v>30</v>
      </c>
      <c r="F570" s="180" t="s">
        <v>106</v>
      </c>
      <c r="G570" s="168" t="s">
        <v>107</v>
      </c>
      <c r="H570" s="169" t="s">
        <v>30</v>
      </c>
      <c r="I570" s="181">
        <f t="shared" si="0"/>
        <v>42846</v>
      </c>
      <c r="J570" s="61"/>
      <c r="K570" s="184"/>
      <c r="L570" s="171" t="s">
        <v>7688</v>
      </c>
      <c r="M570" s="56" t="s">
        <v>7689</v>
      </c>
      <c r="N570" s="61"/>
      <c r="O570" s="56" t="s">
        <v>7719</v>
      </c>
      <c r="P570" s="172" t="s">
        <v>17</v>
      </c>
      <c r="Q570" s="182"/>
      <c r="R570" s="61"/>
      <c r="S570" s="61"/>
      <c r="T570" s="61"/>
      <c r="U570" s="66"/>
      <c r="V570" s="61"/>
      <c r="W570" s="61"/>
      <c r="X570" s="56" t="s">
        <v>18</v>
      </c>
      <c r="Y570" s="57">
        <v>43073</v>
      </c>
      <c r="Z570" s="75"/>
      <c r="AA570" s="95"/>
      <c r="AB570" s="183"/>
      <c r="AC570" s="175"/>
      <c r="AD570" s="176"/>
      <c r="AE570" s="67" t="str">
        <f t="shared" si="1"/>
        <v>Mar</v>
      </c>
      <c r="AF570" s="68" t="str">
        <f t="shared" si="2"/>
        <v>Dec</v>
      </c>
      <c r="AG570" s="177">
        <f t="shared" si="3"/>
        <v>257</v>
      </c>
      <c r="AH570" s="178">
        <v>42846</v>
      </c>
      <c r="AI570" s="105">
        <f ca="1"/>
        <v>-1143</v>
      </c>
      <c r="AJ570" s="105" t="str">
        <v>2017</v>
      </c>
      <c r="AK570" s="178">
        <f t="shared" si="4"/>
        <v>42826</v>
      </c>
    </row>
    <row r="571" spans="1:37" ht="14.4">
      <c r="A571" s="179" t="s">
        <v>7723</v>
      </c>
      <c r="B571" s="56" t="s">
        <v>89</v>
      </c>
      <c r="C571" s="57">
        <v>42818</v>
      </c>
      <c r="D571" s="56" t="s">
        <v>131</v>
      </c>
      <c r="E571" s="169" t="s">
        <v>112</v>
      </c>
      <c r="F571" s="180" t="s">
        <v>106</v>
      </c>
      <c r="G571" s="168" t="s">
        <v>113</v>
      </c>
      <c r="H571" s="169" t="s">
        <v>112</v>
      </c>
      <c r="I571" s="181">
        <f t="shared" si="0"/>
        <v>42848</v>
      </c>
      <c r="J571" s="56" t="s">
        <v>18</v>
      </c>
      <c r="K571" s="169" t="s">
        <v>18</v>
      </c>
      <c r="L571" s="171" t="s">
        <v>7724</v>
      </c>
      <c r="M571" s="56" t="s">
        <v>7725</v>
      </c>
      <c r="N571" s="61"/>
      <c r="O571" s="56" t="s">
        <v>7726</v>
      </c>
      <c r="P571" s="172" t="s">
        <v>116</v>
      </c>
      <c r="Q571" s="182"/>
      <c r="R571" s="61"/>
      <c r="S571" s="61"/>
      <c r="T571" s="56" t="s">
        <v>18</v>
      </c>
      <c r="U571" s="66"/>
      <c r="V571" s="61"/>
      <c r="W571" s="61"/>
      <c r="X571" s="66"/>
      <c r="Y571" s="57">
        <v>43073</v>
      </c>
      <c r="Z571" s="75"/>
      <c r="AA571" s="95"/>
      <c r="AB571" s="183"/>
      <c r="AC571" s="175"/>
      <c r="AD571" s="176"/>
      <c r="AE571" s="67" t="str">
        <f t="shared" si="1"/>
        <v>Mar</v>
      </c>
      <c r="AF571" s="68" t="str">
        <f t="shared" si="2"/>
        <v>Dec</v>
      </c>
      <c r="AG571" s="177">
        <f t="shared" si="3"/>
        <v>255</v>
      </c>
      <c r="AH571" s="178">
        <v>42848</v>
      </c>
      <c r="AI571" s="105">
        <f ca="1"/>
        <v>-1141</v>
      </c>
      <c r="AJ571" s="105" t="str">
        <v>2017</v>
      </c>
      <c r="AK571" s="178">
        <f t="shared" si="4"/>
        <v>42828</v>
      </c>
    </row>
    <row r="572" spans="1:37" ht="14.4">
      <c r="A572" s="179" t="s">
        <v>7728</v>
      </c>
      <c r="B572" s="56" t="s">
        <v>89</v>
      </c>
      <c r="C572" s="57">
        <v>42818</v>
      </c>
      <c r="D572" s="56" t="s">
        <v>90</v>
      </c>
      <c r="E572" s="169" t="s">
        <v>30</v>
      </c>
      <c r="F572" s="180" t="s">
        <v>106</v>
      </c>
      <c r="G572" s="168" t="s">
        <v>107</v>
      </c>
      <c r="H572" s="169" t="s">
        <v>129</v>
      </c>
      <c r="I572" s="181">
        <f t="shared" si="0"/>
        <v>42848</v>
      </c>
      <c r="J572" s="61"/>
      <c r="K572" s="184"/>
      <c r="L572" s="171" t="s">
        <v>7731</v>
      </c>
      <c r="M572" s="56" t="s">
        <v>7731</v>
      </c>
      <c r="N572" s="61"/>
      <c r="O572" s="61"/>
      <c r="P572" s="172" t="s">
        <v>17</v>
      </c>
      <c r="Q572" s="182"/>
      <c r="R572" s="61"/>
      <c r="S572" s="61"/>
      <c r="T572" s="61"/>
      <c r="U572" s="66"/>
      <c r="V572" s="61"/>
      <c r="W572" s="61"/>
      <c r="X572" s="66"/>
      <c r="Y572" s="57">
        <v>43073</v>
      </c>
      <c r="Z572" s="75"/>
      <c r="AA572" s="95"/>
      <c r="AB572" s="183"/>
      <c r="AC572" s="175"/>
      <c r="AD572" s="176"/>
      <c r="AE572" s="67" t="str">
        <f t="shared" si="1"/>
        <v>Mar</v>
      </c>
      <c r="AF572" s="68" t="str">
        <f t="shared" si="2"/>
        <v>Dec</v>
      </c>
      <c r="AG572" s="177">
        <f t="shared" si="3"/>
        <v>255</v>
      </c>
      <c r="AH572" s="178">
        <v>42848</v>
      </c>
      <c r="AI572" s="105">
        <f ca="1"/>
        <v>-1141</v>
      </c>
      <c r="AJ572" s="105" t="str">
        <v>2017</v>
      </c>
      <c r="AK572" s="178">
        <f t="shared" si="4"/>
        <v>42828</v>
      </c>
    </row>
    <row r="573" spans="1:37" ht="14.4">
      <c r="A573" s="179" t="s">
        <v>7733</v>
      </c>
      <c r="B573" s="56" t="s">
        <v>89</v>
      </c>
      <c r="C573" s="57">
        <v>42818</v>
      </c>
      <c r="D573" s="56" t="s">
        <v>90</v>
      </c>
      <c r="E573" s="169" t="s">
        <v>30</v>
      </c>
      <c r="F573" s="180" t="s">
        <v>106</v>
      </c>
      <c r="G573" s="168" t="s">
        <v>107</v>
      </c>
      <c r="H573" s="169" t="s">
        <v>129</v>
      </c>
      <c r="I573" s="181">
        <f t="shared" si="0"/>
        <v>42848</v>
      </c>
      <c r="J573" s="61"/>
      <c r="K573" s="184"/>
      <c r="L573" s="171" t="s">
        <v>7735</v>
      </c>
      <c r="M573" s="56" t="s">
        <v>7736</v>
      </c>
      <c r="N573" s="56" t="s">
        <v>20</v>
      </c>
      <c r="O573" s="56" t="s">
        <v>7737</v>
      </c>
      <c r="P573" s="172" t="s">
        <v>17</v>
      </c>
      <c r="Q573" s="182"/>
      <c r="R573" s="61"/>
      <c r="S573" s="61"/>
      <c r="T573" s="61"/>
      <c r="U573" s="66"/>
      <c r="V573" s="61"/>
      <c r="W573" s="61"/>
      <c r="X573" s="56" t="s">
        <v>18</v>
      </c>
      <c r="Y573" s="57">
        <v>43073</v>
      </c>
      <c r="Z573" s="63">
        <v>4</v>
      </c>
      <c r="AA573" s="64" t="s">
        <v>7740</v>
      </c>
      <c r="AB573" s="183"/>
      <c r="AC573" s="175"/>
      <c r="AD573" s="176"/>
      <c r="AE573" s="67" t="str">
        <f t="shared" si="1"/>
        <v>Mar</v>
      </c>
      <c r="AF573" s="68" t="str">
        <f t="shared" si="2"/>
        <v>Dec</v>
      </c>
      <c r="AG573" s="177">
        <f t="shared" si="3"/>
        <v>255</v>
      </c>
      <c r="AH573" s="178">
        <v>42848</v>
      </c>
      <c r="AI573" s="105">
        <f ca="1"/>
        <v>-1141</v>
      </c>
      <c r="AJ573" s="105" t="str">
        <v>2017</v>
      </c>
      <c r="AK573" s="178">
        <f t="shared" si="4"/>
        <v>42828</v>
      </c>
    </row>
    <row r="574" spans="1:37" ht="14.4">
      <c r="A574" s="179" t="s">
        <v>7742</v>
      </c>
      <c r="B574" s="56" t="s">
        <v>89</v>
      </c>
      <c r="C574" s="57">
        <v>42818</v>
      </c>
      <c r="D574" s="56" t="s">
        <v>90</v>
      </c>
      <c r="E574" s="169" t="s">
        <v>30</v>
      </c>
      <c r="F574" s="180" t="s">
        <v>106</v>
      </c>
      <c r="G574" s="168" t="s">
        <v>107</v>
      </c>
      <c r="H574" s="169" t="s">
        <v>129</v>
      </c>
      <c r="I574" s="181">
        <f t="shared" si="0"/>
        <v>42848</v>
      </c>
      <c r="J574" s="61"/>
      <c r="K574" s="184"/>
      <c r="L574" s="171" t="s">
        <v>7743</v>
      </c>
      <c r="M574" s="56" t="s">
        <v>7744</v>
      </c>
      <c r="N574" s="61"/>
      <c r="O574" s="56" t="s">
        <v>7745</v>
      </c>
      <c r="P574" s="172" t="s">
        <v>17</v>
      </c>
      <c r="Q574" s="182"/>
      <c r="R574" s="61"/>
      <c r="S574" s="61"/>
      <c r="T574" s="61"/>
      <c r="U574" s="66"/>
      <c r="V574" s="61"/>
      <c r="W574" s="61"/>
      <c r="X574" s="66"/>
      <c r="Y574" s="57">
        <v>43073</v>
      </c>
      <c r="Z574" s="75"/>
      <c r="AA574" s="64" t="s">
        <v>7746</v>
      </c>
      <c r="AB574" s="183"/>
      <c r="AC574" s="175"/>
      <c r="AD574" s="176"/>
      <c r="AE574" s="67" t="str">
        <f t="shared" si="1"/>
        <v>Mar</v>
      </c>
      <c r="AF574" s="68" t="str">
        <f t="shared" si="2"/>
        <v>Dec</v>
      </c>
      <c r="AG574" s="177">
        <f t="shared" si="3"/>
        <v>255</v>
      </c>
      <c r="AH574" s="178">
        <v>42848</v>
      </c>
      <c r="AI574" s="105">
        <f ca="1"/>
        <v>-1141</v>
      </c>
      <c r="AJ574" s="105" t="str">
        <v>2017</v>
      </c>
      <c r="AK574" s="178">
        <f t="shared" si="4"/>
        <v>42828</v>
      </c>
    </row>
    <row r="575" spans="1:37" ht="14.4">
      <c r="A575" s="179" t="s">
        <v>7748</v>
      </c>
      <c r="B575" s="56" t="s">
        <v>89</v>
      </c>
      <c r="C575" s="57">
        <v>42818</v>
      </c>
      <c r="D575" s="56" t="s">
        <v>90</v>
      </c>
      <c r="E575" s="169" t="s">
        <v>3969</v>
      </c>
      <c r="F575" s="180" t="s">
        <v>214</v>
      </c>
      <c r="G575" s="168" t="s">
        <v>4260</v>
      </c>
      <c r="H575" s="169" t="s">
        <v>3969</v>
      </c>
      <c r="I575" s="181">
        <f t="shared" si="0"/>
        <v>42848</v>
      </c>
      <c r="J575" s="56" t="s">
        <v>18</v>
      </c>
      <c r="K575" s="169" t="s">
        <v>14</v>
      </c>
      <c r="L575" s="171" t="s">
        <v>7752</v>
      </c>
      <c r="M575" s="56" t="s">
        <v>7753</v>
      </c>
      <c r="N575" s="56" t="s">
        <v>137</v>
      </c>
      <c r="O575" s="56" t="s">
        <v>7754</v>
      </c>
      <c r="P575" s="172" t="s">
        <v>96</v>
      </c>
      <c r="Q575" s="182"/>
      <c r="R575" s="61"/>
      <c r="S575" s="61"/>
      <c r="T575" s="61"/>
      <c r="U575" s="66"/>
      <c r="V575" s="61"/>
      <c r="W575" s="61"/>
      <c r="X575" s="56" t="s">
        <v>18</v>
      </c>
      <c r="Y575" s="57">
        <v>43073</v>
      </c>
      <c r="Z575" s="75"/>
      <c r="AA575" s="64" t="s">
        <v>7755</v>
      </c>
      <c r="AB575" s="183"/>
      <c r="AC575" s="175"/>
      <c r="AD575" s="175"/>
      <c r="AE575" s="67" t="str">
        <f t="shared" si="1"/>
        <v>Mar</v>
      </c>
      <c r="AF575" s="68" t="str">
        <f t="shared" si="2"/>
        <v>Dec</v>
      </c>
      <c r="AG575" s="177">
        <f t="shared" si="3"/>
        <v>255</v>
      </c>
      <c r="AH575" s="178">
        <v>42848</v>
      </c>
      <c r="AI575" s="105">
        <f ca="1"/>
        <v>-1141</v>
      </c>
      <c r="AJ575" s="105" t="str">
        <v>2017</v>
      </c>
      <c r="AK575" s="178">
        <f t="shared" si="4"/>
        <v>42828</v>
      </c>
    </row>
    <row r="576" spans="1:37" ht="14.4">
      <c r="A576" s="179" t="s">
        <v>7756</v>
      </c>
      <c r="B576" s="56" t="s">
        <v>89</v>
      </c>
      <c r="C576" s="57">
        <v>42821</v>
      </c>
      <c r="D576" s="56" t="s">
        <v>90</v>
      </c>
      <c r="E576" s="169" t="s">
        <v>3969</v>
      </c>
      <c r="F576" s="180" t="s">
        <v>214</v>
      </c>
      <c r="G576" s="168" t="s">
        <v>4260</v>
      </c>
      <c r="H576" s="169" t="s">
        <v>3969</v>
      </c>
      <c r="I576" s="181">
        <f t="shared" si="0"/>
        <v>42851</v>
      </c>
      <c r="J576" s="56" t="s">
        <v>18</v>
      </c>
      <c r="K576" s="169" t="s">
        <v>14</v>
      </c>
      <c r="L576" s="171" t="s">
        <v>7757</v>
      </c>
      <c r="M576" s="56" t="s">
        <v>7757</v>
      </c>
      <c r="N576" s="56" t="s">
        <v>16</v>
      </c>
      <c r="O576" s="56" t="s">
        <v>7758</v>
      </c>
      <c r="P576" s="172" t="s">
        <v>96</v>
      </c>
      <c r="Q576" s="182"/>
      <c r="R576" s="61"/>
      <c r="S576" s="61"/>
      <c r="T576" s="61"/>
      <c r="U576" s="66"/>
      <c r="V576" s="61"/>
      <c r="W576" s="61"/>
      <c r="X576" s="56" t="s">
        <v>18</v>
      </c>
      <c r="Y576" s="57">
        <v>43073</v>
      </c>
      <c r="Z576" s="75"/>
      <c r="AA576" s="64" t="s">
        <v>7755</v>
      </c>
      <c r="AB576" s="183"/>
      <c r="AC576" s="175"/>
      <c r="AD576" s="176"/>
      <c r="AE576" s="67" t="str">
        <f t="shared" si="1"/>
        <v>Mar</v>
      </c>
      <c r="AF576" s="68" t="str">
        <f t="shared" si="2"/>
        <v>Dec</v>
      </c>
      <c r="AG576" s="177">
        <f t="shared" si="3"/>
        <v>252</v>
      </c>
      <c r="AH576" s="178">
        <v>42851</v>
      </c>
      <c r="AI576" s="105">
        <f ca="1"/>
        <v>-1138</v>
      </c>
      <c r="AJ576" s="105" t="str">
        <v>2017</v>
      </c>
      <c r="AK576" s="178">
        <f t="shared" si="4"/>
        <v>42831</v>
      </c>
    </row>
    <row r="577" spans="1:37" ht="14.4">
      <c r="A577" s="179" t="s">
        <v>7759</v>
      </c>
      <c r="B577" s="56" t="s">
        <v>89</v>
      </c>
      <c r="C577" s="57">
        <v>42802</v>
      </c>
      <c r="D577" s="56" t="s">
        <v>90</v>
      </c>
      <c r="E577" s="169" t="s">
        <v>12</v>
      </c>
      <c r="F577" s="180" t="s">
        <v>106</v>
      </c>
      <c r="G577" s="168" t="s">
        <v>107</v>
      </c>
      <c r="H577" s="169" t="s">
        <v>12</v>
      </c>
      <c r="I577" s="181">
        <f t="shared" si="0"/>
        <v>42832</v>
      </c>
      <c r="J577" s="61"/>
      <c r="K577" s="184"/>
      <c r="L577" s="171" t="s">
        <v>745</v>
      </c>
      <c r="M577" s="56" t="s">
        <v>7760</v>
      </c>
      <c r="N577" s="61"/>
      <c r="O577" s="56" t="s">
        <v>7761</v>
      </c>
      <c r="P577" s="172" t="s">
        <v>21</v>
      </c>
      <c r="Q577" s="182"/>
      <c r="R577" s="61"/>
      <c r="S577" s="61"/>
      <c r="T577" s="61"/>
      <c r="U577" s="66"/>
      <c r="V577" s="61"/>
      <c r="W577" s="61"/>
      <c r="X577" s="56" t="s">
        <v>18</v>
      </c>
      <c r="Y577" s="57">
        <v>43073</v>
      </c>
      <c r="Z577" s="63">
        <v>4</v>
      </c>
      <c r="AA577" s="236" t="s">
        <v>7137</v>
      </c>
      <c r="AB577" s="183"/>
      <c r="AC577" s="175"/>
      <c r="AD577" s="176"/>
      <c r="AE577" s="67" t="str">
        <f t="shared" si="1"/>
        <v>Mar</v>
      </c>
      <c r="AF577" s="68" t="str">
        <f t="shared" si="2"/>
        <v>Dec</v>
      </c>
      <c r="AG577" s="177">
        <f t="shared" si="3"/>
        <v>271</v>
      </c>
      <c r="AH577" s="178">
        <v>42832</v>
      </c>
      <c r="AI577" s="105">
        <f ca="1"/>
        <v>-1157</v>
      </c>
      <c r="AJ577" s="105" t="str">
        <v>2017</v>
      </c>
      <c r="AK577" s="178">
        <f t="shared" si="4"/>
        <v>42812</v>
      </c>
    </row>
    <row r="578" spans="1:37" ht="14.4">
      <c r="A578" s="179" t="s">
        <v>7762</v>
      </c>
      <c r="B578" s="56" t="s">
        <v>89</v>
      </c>
      <c r="C578" s="57">
        <v>42798</v>
      </c>
      <c r="D578" s="56" t="s">
        <v>131</v>
      </c>
      <c r="E578" s="169" t="s">
        <v>12</v>
      </c>
      <c r="F578" s="180" t="s">
        <v>106</v>
      </c>
      <c r="G578" s="168" t="s">
        <v>107</v>
      </c>
      <c r="H578" s="169" t="s">
        <v>12</v>
      </c>
      <c r="I578" s="181">
        <f t="shared" si="0"/>
        <v>42828</v>
      </c>
      <c r="J578" s="61"/>
      <c r="K578" s="184"/>
      <c r="L578" s="171" t="s">
        <v>145</v>
      </c>
      <c r="M578" s="56" t="s">
        <v>7763</v>
      </c>
      <c r="N578" s="61"/>
      <c r="O578" s="56" t="s">
        <v>7764</v>
      </c>
      <c r="P578" s="172" t="s">
        <v>17</v>
      </c>
      <c r="Q578" s="182"/>
      <c r="R578" s="61"/>
      <c r="S578" s="61"/>
      <c r="T578" s="61"/>
      <c r="U578" s="66"/>
      <c r="V578" s="61"/>
      <c r="W578" s="61"/>
      <c r="X578" s="56" t="s">
        <v>18</v>
      </c>
      <c r="Y578" s="57">
        <v>43073</v>
      </c>
      <c r="Z578" s="75"/>
      <c r="AA578" s="95"/>
      <c r="AB578" s="183"/>
      <c r="AC578" s="175"/>
      <c r="AD578" s="176"/>
      <c r="AE578" s="67" t="str">
        <f t="shared" si="1"/>
        <v>Mar</v>
      </c>
      <c r="AF578" s="68" t="str">
        <f t="shared" si="2"/>
        <v>Dec</v>
      </c>
      <c r="AG578" s="177">
        <f t="shared" si="3"/>
        <v>275</v>
      </c>
      <c r="AH578" s="178">
        <v>42828</v>
      </c>
      <c r="AI578" s="105">
        <f ca="1"/>
        <v>-1161</v>
      </c>
      <c r="AJ578" s="105" t="str">
        <v>2017</v>
      </c>
      <c r="AK578" s="178">
        <f t="shared" si="4"/>
        <v>42808</v>
      </c>
    </row>
    <row r="579" spans="1:37" ht="14.4">
      <c r="A579" s="179" t="s">
        <v>7765</v>
      </c>
      <c r="B579" s="56" t="s">
        <v>89</v>
      </c>
      <c r="C579" s="57">
        <v>42801</v>
      </c>
      <c r="D579" s="56" t="s">
        <v>1027</v>
      </c>
      <c r="E579" s="169" t="s">
        <v>12</v>
      </c>
      <c r="F579" s="180" t="s">
        <v>106</v>
      </c>
      <c r="G579" s="168" t="s">
        <v>107</v>
      </c>
      <c r="H579" s="169" t="s">
        <v>12</v>
      </c>
      <c r="I579" s="181">
        <f t="shared" si="0"/>
        <v>42831</v>
      </c>
      <c r="J579" s="61"/>
      <c r="K579" s="184"/>
      <c r="L579" s="171" t="s">
        <v>2963</v>
      </c>
      <c r="M579" s="56" t="s">
        <v>7766</v>
      </c>
      <c r="N579" s="56" t="s">
        <v>33</v>
      </c>
      <c r="O579" s="56" t="s">
        <v>7767</v>
      </c>
      <c r="P579" s="172" t="s">
        <v>17</v>
      </c>
      <c r="Q579" s="182"/>
      <c r="R579" s="61"/>
      <c r="S579" s="61"/>
      <c r="T579" s="61"/>
      <c r="U579" s="66"/>
      <c r="V579" s="61"/>
      <c r="W579" s="61"/>
      <c r="X579" s="56" t="s">
        <v>18</v>
      </c>
      <c r="Y579" s="57">
        <v>43073</v>
      </c>
      <c r="Z579" s="232"/>
      <c r="AA579" s="233"/>
      <c r="AB579" s="183"/>
      <c r="AC579" s="175"/>
      <c r="AD579" s="176"/>
      <c r="AE579" s="67" t="str">
        <f t="shared" si="1"/>
        <v>Mar</v>
      </c>
      <c r="AF579" s="68" t="str">
        <f t="shared" si="2"/>
        <v>Dec</v>
      </c>
      <c r="AG579" s="177">
        <f t="shared" si="3"/>
        <v>272</v>
      </c>
      <c r="AH579" s="178">
        <v>42831</v>
      </c>
      <c r="AI579" s="105">
        <f ca="1"/>
        <v>-1158</v>
      </c>
      <c r="AJ579" s="105" t="str">
        <v>2017</v>
      </c>
      <c r="AK579" s="178">
        <f t="shared" si="4"/>
        <v>42811</v>
      </c>
    </row>
    <row r="580" spans="1:37" ht="14.4">
      <c r="A580" s="179" t="s">
        <v>7768</v>
      </c>
      <c r="B580" s="56" t="s">
        <v>89</v>
      </c>
      <c r="C580" s="57">
        <v>42801</v>
      </c>
      <c r="D580" s="56" t="s">
        <v>90</v>
      </c>
      <c r="E580" s="169" t="s">
        <v>12</v>
      </c>
      <c r="F580" s="180" t="s">
        <v>106</v>
      </c>
      <c r="G580" s="168" t="s">
        <v>107</v>
      </c>
      <c r="H580" s="169" t="s">
        <v>12</v>
      </c>
      <c r="I580" s="181">
        <f t="shared" si="0"/>
        <v>42831</v>
      </c>
      <c r="J580" s="61"/>
      <c r="K580" s="184"/>
      <c r="L580" s="171" t="s">
        <v>7769</v>
      </c>
      <c r="M580" s="61"/>
      <c r="N580" s="56" t="s">
        <v>20</v>
      </c>
      <c r="O580" s="56" t="s">
        <v>7770</v>
      </c>
      <c r="P580" s="172" t="s">
        <v>28</v>
      </c>
      <c r="Q580" s="182"/>
      <c r="R580" s="61"/>
      <c r="S580" s="61"/>
      <c r="T580" s="61"/>
      <c r="U580" s="66"/>
      <c r="V580" s="61"/>
      <c r="W580" s="61"/>
      <c r="X580" s="56" t="s">
        <v>18</v>
      </c>
      <c r="Y580" s="57">
        <v>43073</v>
      </c>
      <c r="Z580" s="63">
        <v>4</v>
      </c>
      <c r="AA580" s="197"/>
      <c r="AB580" s="183"/>
      <c r="AC580" s="175"/>
      <c r="AD580" s="176"/>
      <c r="AE580" s="67" t="str">
        <f t="shared" si="1"/>
        <v>Mar</v>
      </c>
      <c r="AF580" s="68" t="str">
        <f t="shared" si="2"/>
        <v>Dec</v>
      </c>
      <c r="AG580" s="177">
        <f t="shared" si="3"/>
        <v>272</v>
      </c>
      <c r="AH580" s="178">
        <v>42831</v>
      </c>
      <c r="AI580" s="105">
        <f ca="1"/>
        <v>-1158</v>
      </c>
      <c r="AJ580" s="105" t="str">
        <v>2017</v>
      </c>
      <c r="AK580" s="178">
        <f t="shared" si="4"/>
        <v>42811</v>
      </c>
    </row>
    <row r="581" spans="1:37" ht="14.4">
      <c r="A581" s="179" t="s">
        <v>7771</v>
      </c>
      <c r="B581" s="56" t="s">
        <v>89</v>
      </c>
      <c r="C581" s="57">
        <v>42803</v>
      </c>
      <c r="D581" s="56" t="s">
        <v>131</v>
      </c>
      <c r="E581" s="169" t="s">
        <v>12</v>
      </c>
      <c r="F581" s="180" t="s">
        <v>106</v>
      </c>
      <c r="G581" s="168" t="s">
        <v>107</v>
      </c>
      <c r="H581" s="169" t="s">
        <v>12</v>
      </c>
      <c r="I581" s="181">
        <f t="shared" si="0"/>
        <v>42833</v>
      </c>
      <c r="J581" s="61"/>
      <c r="K581" s="184"/>
      <c r="L581" s="171" t="s">
        <v>7772</v>
      </c>
      <c r="M581" s="56" t="s">
        <v>7773</v>
      </c>
      <c r="N581" s="56" t="s">
        <v>137</v>
      </c>
      <c r="O581" s="56" t="s">
        <v>7774</v>
      </c>
      <c r="P581" s="172" t="s">
        <v>28</v>
      </c>
      <c r="Q581" s="182"/>
      <c r="R581" s="61"/>
      <c r="S581" s="61"/>
      <c r="T581" s="61"/>
      <c r="U581" s="66"/>
      <c r="V581" s="61"/>
      <c r="W581" s="61"/>
      <c r="X581" s="56" t="s">
        <v>18</v>
      </c>
      <c r="Y581" s="57">
        <v>43073</v>
      </c>
      <c r="Z581" s="63">
        <v>4</v>
      </c>
      <c r="AA581" s="197"/>
      <c r="AB581" s="183"/>
      <c r="AC581" s="175"/>
      <c r="AD581" s="176"/>
      <c r="AE581" s="67" t="str">
        <f t="shared" si="1"/>
        <v>Mar</v>
      </c>
      <c r="AF581" s="68" t="str">
        <f t="shared" si="2"/>
        <v>Dec</v>
      </c>
      <c r="AG581" s="177">
        <f t="shared" si="3"/>
        <v>270</v>
      </c>
      <c r="AH581" s="178">
        <v>42833</v>
      </c>
      <c r="AI581" s="105">
        <f ca="1"/>
        <v>-1156</v>
      </c>
      <c r="AJ581" s="105" t="str">
        <v>2017</v>
      </c>
      <c r="AK581" s="178">
        <f t="shared" si="4"/>
        <v>42813</v>
      </c>
    </row>
    <row r="582" spans="1:37" ht="14.4">
      <c r="A582" s="179" t="s">
        <v>7775</v>
      </c>
      <c r="B582" s="56" t="s">
        <v>89</v>
      </c>
      <c r="C582" s="57">
        <v>42796</v>
      </c>
      <c r="D582" s="56" t="s">
        <v>90</v>
      </c>
      <c r="E582" s="169" t="s">
        <v>12</v>
      </c>
      <c r="F582" s="180" t="s">
        <v>106</v>
      </c>
      <c r="G582" s="168" t="s">
        <v>107</v>
      </c>
      <c r="H582" s="169" t="s">
        <v>12</v>
      </c>
      <c r="I582" s="181">
        <f t="shared" si="0"/>
        <v>42826</v>
      </c>
      <c r="J582" s="61"/>
      <c r="K582" s="184"/>
      <c r="L582" s="171" t="s">
        <v>7776</v>
      </c>
      <c r="M582" s="61"/>
      <c r="N582" s="56" t="s">
        <v>137</v>
      </c>
      <c r="O582" s="56" t="s">
        <v>7777</v>
      </c>
      <c r="P582" s="172" t="s">
        <v>28</v>
      </c>
      <c r="Q582" s="182"/>
      <c r="R582" s="61"/>
      <c r="S582" s="61"/>
      <c r="T582" s="61"/>
      <c r="U582" s="66"/>
      <c r="V582" s="61"/>
      <c r="W582" s="61"/>
      <c r="X582" s="56" t="s">
        <v>18</v>
      </c>
      <c r="Y582" s="57">
        <v>43073</v>
      </c>
      <c r="Z582" s="63">
        <v>4</v>
      </c>
      <c r="AA582" s="95"/>
      <c r="AB582" s="183"/>
      <c r="AC582" s="175"/>
      <c r="AD582" s="176"/>
      <c r="AE582" s="67" t="str">
        <f t="shared" si="1"/>
        <v>Mar</v>
      </c>
      <c r="AF582" s="68" t="str">
        <f t="shared" si="2"/>
        <v>Dec</v>
      </c>
      <c r="AG582" s="177">
        <f t="shared" si="3"/>
        <v>277</v>
      </c>
      <c r="AH582" s="178">
        <v>42826</v>
      </c>
      <c r="AI582" s="105">
        <f ca="1"/>
        <v>-1163</v>
      </c>
      <c r="AJ582" s="105" t="str">
        <v>2017</v>
      </c>
      <c r="AK582" s="178">
        <f t="shared" si="4"/>
        <v>42806</v>
      </c>
    </row>
    <row r="583" spans="1:37" ht="14.4">
      <c r="A583" s="179" t="s">
        <v>7778</v>
      </c>
      <c r="B583" s="56" t="s">
        <v>89</v>
      </c>
      <c r="C583" s="57">
        <v>42795</v>
      </c>
      <c r="D583" s="56" t="s">
        <v>90</v>
      </c>
      <c r="E583" s="169" t="s">
        <v>12</v>
      </c>
      <c r="F583" s="180" t="s">
        <v>106</v>
      </c>
      <c r="G583" s="168" t="s">
        <v>107</v>
      </c>
      <c r="H583" s="169" t="s">
        <v>12</v>
      </c>
      <c r="I583" s="181">
        <f t="shared" si="0"/>
        <v>42825</v>
      </c>
      <c r="J583" s="61"/>
      <c r="K583" s="184"/>
      <c r="L583" s="171" t="s">
        <v>745</v>
      </c>
      <c r="M583" s="56" t="s">
        <v>7779</v>
      </c>
      <c r="N583" s="56" t="s">
        <v>29</v>
      </c>
      <c r="O583" s="56" t="s">
        <v>6392</v>
      </c>
      <c r="P583" s="172" t="s">
        <v>17</v>
      </c>
      <c r="Q583" s="182"/>
      <c r="R583" s="61"/>
      <c r="S583" s="61"/>
      <c r="T583" s="61"/>
      <c r="U583" s="66"/>
      <c r="V583" s="61"/>
      <c r="W583" s="61"/>
      <c r="X583" s="56" t="s">
        <v>14</v>
      </c>
      <c r="Y583" s="57">
        <v>43073</v>
      </c>
      <c r="Z583" s="63">
        <v>4</v>
      </c>
      <c r="AA583" s="64" t="s">
        <v>7780</v>
      </c>
      <c r="AB583" s="183"/>
      <c r="AC583" s="175"/>
      <c r="AD583" s="176"/>
      <c r="AE583" s="67" t="str">
        <f t="shared" si="1"/>
        <v>Mar</v>
      </c>
      <c r="AF583" s="68" t="str">
        <f t="shared" si="2"/>
        <v>Dec</v>
      </c>
      <c r="AG583" s="177">
        <f t="shared" si="3"/>
        <v>278</v>
      </c>
      <c r="AH583" s="178">
        <v>42825</v>
      </c>
      <c r="AI583" s="105">
        <f ca="1"/>
        <v>-1164</v>
      </c>
      <c r="AJ583" s="105" t="str">
        <v>2017</v>
      </c>
      <c r="AK583" s="178">
        <f t="shared" si="4"/>
        <v>42805</v>
      </c>
    </row>
    <row r="584" spans="1:37" ht="14.4">
      <c r="A584" s="179" t="s">
        <v>7781</v>
      </c>
      <c r="B584" s="56" t="s">
        <v>89</v>
      </c>
      <c r="C584" s="57">
        <v>42813</v>
      </c>
      <c r="D584" s="56" t="s">
        <v>90</v>
      </c>
      <c r="E584" s="169" t="s">
        <v>12</v>
      </c>
      <c r="F584" s="180" t="s">
        <v>106</v>
      </c>
      <c r="G584" s="168" t="s">
        <v>107</v>
      </c>
      <c r="H584" s="169" t="s">
        <v>12</v>
      </c>
      <c r="I584" s="181">
        <f t="shared" si="0"/>
        <v>42843</v>
      </c>
      <c r="J584" s="61"/>
      <c r="K584" s="184"/>
      <c r="L584" s="171" t="s">
        <v>7782</v>
      </c>
      <c r="M584" s="56" t="s">
        <v>7783</v>
      </c>
      <c r="N584" s="61"/>
      <c r="O584" s="61"/>
      <c r="P584" s="172" t="s">
        <v>17</v>
      </c>
      <c r="Q584" s="182"/>
      <c r="R584" s="61"/>
      <c r="S584" s="61"/>
      <c r="T584" s="61"/>
      <c r="U584" s="66"/>
      <c r="V584" s="61"/>
      <c r="W584" s="61"/>
      <c r="X584" s="56" t="s">
        <v>14</v>
      </c>
      <c r="Y584" s="57">
        <v>43073</v>
      </c>
      <c r="Z584" s="75"/>
      <c r="AA584" s="64" t="s">
        <v>6863</v>
      </c>
      <c r="AB584" s="183"/>
      <c r="AC584" s="175"/>
      <c r="AD584" s="176"/>
      <c r="AE584" s="67" t="str">
        <f t="shared" si="1"/>
        <v>Mar</v>
      </c>
      <c r="AF584" s="68" t="str">
        <f t="shared" si="2"/>
        <v>Dec</v>
      </c>
      <c r="AG584" s="177">
        <f t="shared" si="3"/>
        <v>260</v>
      </c>
      <c r="AH584" s="178">
        <v>42843</v>
      </c>
      <c r="AI584" s="105">
        <f ca="1"/>
        <v>-1146</v>
      </c>
      <c r="AJ584" s="105" t="str">
        <v>2017</v>
      </c>
      <c r="AK584" s="178">
        <f t="shared" si="4"/>
        <v>42823</v>
      </c>
    </row>
    <row r="585" spans="1:37" ht="14.4">
      <c r="A585" s="179" t="s">
        <v>7784</v>
      </c>
      <c r="B585" s="56" t="s">
        <v>89</v>
      </c>
      <c r="C585" s="57">
        <v>42807</v>
      </c>
      <c r="D585" s="56" t="s">
        <v>90</v>
      </c>
      <c r="E585" s="169" t="s">
        <v>12</v>
      </c>
      <c r="F585" s="180" t="s">
        <v>106</v>
      </c>
      <c r="G585" s="168" t="s">
        <v>107</v>
      </c>
      <c r="H585" s="169" t="s">
        <v>12</v>
      </c>
      <c r="I585" s="181">
        <f t="shared" si="0"/>
        <v>42837</v>
      </c>
      <c r="J585" s="61"/>
      <c r="K585" s="184"/>
      <c r="L585" s="171" t="s">
        <v>745</v>
      </c>
      <c r="M585" s="56" t="s">
        <v>7785</v>
      </c>
      <c r="N585" s="56" t="s">
        <v>355</v>
      </c>
      <c r="O585" s="56" t="s">
        <v>6731</v>
      </c>
      <c r="P585" s="172" t="s">
        <v>17</v>
      </c>
      <c r="Q585" s="182"/>
      <c r="R585" s="61"/>
      <c r="S585" s="61"/>
      <c r="T585" s="61"/>
      <c r="U585" s="66"/>
      <c r="V585" s="61"/>
      <c r="W585" s="61"/>
      <c r="X585" s="56" t="s">
        <v>14</v>
      </c>
      <c r="Y585" s="57">
        <v>43073</v>
      </c>
      <c r="Z585" s="75"/>
      <c r="AA585" s="64" t="s">
        <v>7786</v>
      </c>
      <c r="AB585" s="183"/>
      <c r="AC585" s="175"/>
      <c r="AD585" s="176"/>
      <c r="AE585" s="67" t="str">
        <f t="shared" si="1"/>
        <v>Mar</v>
      </c>
      <c r="AF585" s="68" t="str">
        <f t="shared" si="2"/>
        <v>Dec</v>
      </c>
      <c r="AG585" s="177">
        <f t="shared" si="3"/>
        <v>266</v>
      </c>
      <c r="AH585" s="178">
        <v>42837</v>
      </c>
      <c r="AI585" s="105">
        <f ca="1"/>
        <v>-1152</v>
      </c>
      <c r="AJ585" s="105" t="str">
        <v>2017</v>
      </c>
      <c r="AK585" s="178">
        <f t="shared" si="4"/>
        <v>42817</v>
      </c>
    </row>
    <row r="586" spans="1:37" ht="14.4">
      <c r="A586" s="179" t="s">
        <v>7787</v>
      </c>
      <c r="B586" s="56" t="s">
        <v>89</v>
      </c>
      <c r="C586" s="57">
        <v>42802</v>
      </c>
      <c r="D586" s="56" t="s">
        <v>90</v>
      </c>
      <c r="E586" s="169" t="s">
        <v>12</v>
      </c>
      <c r="F586" s="180" t="s">
        <v>106</v>
      </c>
      <c r="G586" s="168" t="s">
        <v>107</v>
      </c>
      <c r="H586" s="169" t="s">
        <v>12</v>
      </c>
      <c r="I586" s="181">
        <f t="shared" si="0"/>
        <v>42832</v>
      </c>
      <c r="J586" s="61"/>
      <c r="K586" s="184"/>
      <c r="L586" s="171" t="s">
        <v>7788</v>
      </c>
      <c r="M586" s="56" t="s">
        <v>7789</v>
      </c>
      <c r="N586" s="56" t="s">
        <v>137</v>
      </c>
      <c r="O586" s="56" t="s">
        <v>7790</v>
      </c>
      <c r="P586" s="172" t="s">
        <v>17</v>
      </c>
      <c r="Q586" s="182"/>
      <c r="R586" s="61"/>
      <c r="S586" s="61"/>
      <c r="T586" s="61"/>
      <c r="U586" s="66"/>
      <c r="V586" s="61"/>
      <c r="W586" s="61"/>
      <c r="X586" s="56" t="s">
        <v>14</v>
      </c>
      <c r="Y586" s="57">
        <v>43073</v>
      </c>
      <c r="Z586" s="75"/>
      <c r="AA586" s="64" t="s">
        <v>7786</v>
      </c>
      <c r="AB586" s="183"/>
      <c r="AC586" s="175"/>
      <c r="AD586" s="176"/>
      <c r="AE586" s="67" t="str">
        <f t="shared" si="1"/>
        <v>Mar</v>
      </c>
      <c r="AF586" s="68" t="str">
        <f t="shared" si="2"/>
        <v>Dec</v>
      </c>
      <c r="AG586" s="177">
        <f t="shared" si="3"/>
        <v>271</v>
      </c>
      <c r="AH586" s="178">
        <v>42832</v>
      </c>
      <c r="AI586" s="105">
        <f ca="1"/>
        <v>-1157</v>
      </c>
      <c r="AJ586" s="105" t="str">
        <v>2017</v>
      </c>
      <c r="AK586" s="178">
        <f t="shared" si="4"/>
        <v>42812</v>
      </c>
    </row>
    <row r="587" spans="1:37" ht="14.4">
      <c r="A587" s="179" t="s">
        <v>7791</v>
      </c>
      <c r="B587" s="56" t="s">
        <v>89</v>
      </c>
      <c r="C587" s="57">
        <v>42807</v>
      </c>
      <c r="D587" s="56" t="s">
        <v>90</v>
      </c>
      <c r="E587" s="169" t="s">
        <v>12</v>
      </c>
      <c r="F587" s="180" t="s">
        <v>106</v>
      </c>
      <c r="G587" s="168" t="s">
        <v>107</v>
      </c>
      <c r="H587" s="169" t="s">
        <v>12</v>
      </c>
      <c r="I587" s="181">
        <f t="shared" si="0"/>
        <v>42837</v>
      </c>
      <c r="J587" s="61"/>
      <c r="K587" s="184"/>
      <c r="L587" s="171" t="s">
        <v>3863</v>
      </c>
      <c r="M587" s="56" t="s">
        <v>7792</v>
      </c>
      <c r="N587" s="56" t="s">
        <v>95</v>
      </c>
      <c r="O587" s="56" t="s">
        <v>7793</v>
      </c>
      <c r="P587" s="172" t="s">
        <v>17</v>
      </c>
      <c r="Q587" s="182"/>
      <c r="R587" s="61"/>
      <c r="S587" s="61"/>
      <c r="T587" s="61"/>
      <c r="U587" s="66"/>
      <c r="V587" s="61"/>
      <c r="W587" s="61"/>
      <c r="X587" s="56" t="s">
        <v>18</v>
      </c>
      <c r="Y587" s="57">
        <v>43073</v>
      </c>
      <c r="Z587" s="75"/>
      <c r="AA587" s="95"/>
      <c r="AB587" s="183"/>
      <c r="AC587" s="175"/>
      <c r="AD587" s="176"/>
      <c r="AE587" s="67" t="str">
        <f t="shared" si="1"/>
        <v>Mar</v>
      </c>
      <c r="AF587" s="68" t="str">
        <f t="shared" si="2"/>
        <v>Dec</v>
      </c>
      <c r="AG587" s="177">
        <f t="shared" si="3"/>
        <v>266</v>
      </c>
      <c r="AH587" s="178">
        <v>42837</v>
      </c>
      <c r="AI587" s="105">
        <f ca="1"/>
        <v>-1152</v>
      </c>
      <c r="AJ587" s="105" t="str">
        <v>2017</v>
      </c>
      <c r="AK587" s="178">
        <f t="shared" si="4"/>
        <v>42817</v>
      </c>
    </row>
    <row r="588" spans="1:37" ht="14.4">
      <c r="A588" s="179" t="s">
        <v>7794</v>
      </c>
      <c r="B588" s="56" t="s">
        <v>89</v>
      </c>
      <c r="C588" s="57">
        <v>42808</v>
      </c>
      <c r="D588" s="56" t="s">
        <v>90</v>
      </c>
      <c r="E588" s="169" t="s">
        <v>12</v>
      </c>
      <c r="F588" s="180" t="s">
        <v>106</v>
      </c>
      <c r="G588" s="168" t="s">
        <v>107</v>
      </c>
      <c r="H588" s="169" t="s">
        <v>12</v>
      </c>
      <c r="I588" s="181">
        <f t="shared" si="0"/>
        <v>42838</v>
      </c>
      <c r="J588" s="61"/>
      <c r="K588" s="184"/>
      <c r="L588" s="171" t="s">
        <v>7795</v>
      </c>
      <c r="M588" s="56" t="s">
        <v>6907</v>
      </c>
      <c r="N588" s="56" t="s">
        <v>44</v>
      </c>
      <c r="O588" s="56" t="s">
        <v>2424</v>
      </c>
      <c r="P588" s="172" t="s">
        <v>17</v>
      </c>
      <c r="Q588" s="182"/>
      <c r="R588" s="61"/>
      <c r="S588" s="61"/>
      <c r="T588" s="61"/>
      <c r="U588" s="66"/>
      <c r="V588" s="61"/>
      <c r="W588" s="61"/>
      <c r="X588" s="56" t="s">
        <v>18</v>
      </c>
      <c r="Y588" s="57">
        <v>43073</v>
      </c>
      <c r="Z588" s="63">
        <v>4</v>
      </c>
      <c r="AA588" s="64" t="s">
        <v>7796</v>
      </c>
      <c r="AB588" s="183"/>
      <c r="AC588" s="175"/>
      <c r="AD588" s="176"/>
      <c r="AE588" s="238" t="str">
        <f t="shared" si="1"/>
        <v>Mar</v>
      </c>
      <c r="AF588" s="68" t="str">
        <f t="shared" si="2"/>
        <v>Dec</v>
      </c>
      <c r="AG588" s="177">
        <f t="shared" si="3"/>
        <v>265</v>
      </c>
      <c r="AH588" s="70">
        <f t="shared" ref="AH588:AH2766" si="5">IF(C588="","",SUM(C588+30))</f>
        <v>42838</v>
      </c>
      <c r="AI588" s="71">
        <f ca="1"/>
        <v>-1151</v>
      </c>
      <c r="AJ588" s="71" t="str">
        <v>2017</v>
      </c>
      <c r="AK588" s="70">
        <f t="shared" si="4"/>
        <v>42818</v>
      </c>
    </row>
    <row r="589" spans="1:37" ht="14.4">
      <c r="A589" s="239" t="s">
        <v>7797</v>
      </c>
      <c r="B589" s="61" t="s">
        <v>89</v>
      </c>
      <c r="C589" s="59">
        <v>42804</v>
      </c>
      <c r="D589" s="66" t="s">
        <v>1027</v>
      </c>
      <c r="E589" s="184" t="s">
        <v>12</v>
      </c>
      <c r="F589" s="240" t="s">
        <v>106</v>
      </c>
      <c r="G589" s="168" t="s">
        <v>107</v>
      </c>
      <c r="H589" s="184" t="s">
        <v>12</v>
      </c>
      <c r="I589" s="181">
        <f t="shared" si="0"/>
        <v>42834</v>
      </c>
      <c r="J589" s="61"/>
      <c r="K589" s="184"/>
      <c r="L589" s="241" t="s">
        <v>7798</v>
      </c>
      <c r="M589" s="61"/>
      <c r="N589" s="61" t="s">
        <v>143</v>
      </c>
      <c r="O589" s="61" t="s">
        <v>7799</v>
      </c>
      <c r="P589" s="185" t="s">
        <v>28</v>
      </c>
      <c r="Q589" s="182"/>
      <c r="R589" s="61"/>
      <c r="S589" s="61"/>
      <c r="T589" s="61"/>
      <c r="U589" s="66"/>
      <c r="V589" s="61"/>
      <c r="W589" s="61"/>
      <c r="X589" s="66" t="s">
        <v>18</v>
      </c>
      <c r="Y589" s="57">
        <v>43073</v>
      </c>
      <c r="Z589" s="75">
        <v>4</v>
      </c>
      <c r="AA589" s="95"/>
      <c r="AB589" s="183"/>
      <c r="AC589" s="175"/>
      <c r="AD589" s="176"/>
      <c r="AE589" s="67" t="str">
        <f t="shared" si="1"/>
        <v>Mar</v>
      </c>
      <c r="AF589" s="68" t="str">
        <f t="shared" si="2"/>
        <v>Dec</v>
      </c>
      <c r="AG589" s="177">
        <f t="shared" si="3"/>
        <v>269</v>
      </c>
      <c r="AH589" s="70">
        <f t="shared" si="5"/>
        <v>42834</v>
      </c>
      <c r="AI589" s="71">
        <f ca="1"/>
        <v>-1155</v>
      </c>
      <c r="AJ589" s="71" t="str">
        <v>2017</v>
      </c>
      <c r="AK589" s="70">
        <f t="shared" si="4"/>
        <v>42814</v>
      </c>
    </row>
    <row r="590" spans="1:37" ht="14.4">
      <c r="A590" s="239" t="s">
        <v>7800</v>
      </c>
      <c r="B590" s="61" t="s">
        <v>89</v>
      </c>
      <c r="C590" s="59">
        <v>42807</v>
      </c>
      <c r="D590" s="66" t="s">
        <v>90</v>
      </c>
      <c r="E590" s="184" t="s">
        <v>12</v>
      </c>
      <c r="F590" s="240" t="s">
        <v>106</v>
      </c>
      <c r="G590" s="168" t="s">
        <v>107</v>
      </c>
      <c r="H590" s="184" t="s">
        <v>12</v>
      </c>
      <c r="I590" s="181">
        <f t="shared" si="0"/>
        <v>42837</v>
      </c>
      <c r="J590" s="61"/>
      <c r="K590" s="184"/>
      <c r="L590" s="241" t="s">
        <v>745</v>
      </c>
      <c r="M590" s="61" t="s">
        <v>6734</v>
      </c>
      <c r="N590" s="61" t="s">
        <v>16</v>
      </c>
      <c r="O590" s="61" t="s">
        <v>6735</v>
      </c>
      <c r="P590" s="185" t="s">
        <v>17</v>
      </c>
      <c r="Q590" s="182"/>
      <c r="R590" s="61"/>
      <c r="S590" s="61"/>
      <c r="T590" s="61"/>
      <c r="U590" s="66"/>
      <c r="V590" s="61"/>
      <c r="W590" s="61"/>
      <c r="X590" s="66" t="s">
        <v>18</v>
      </c>
      <c r="Y590" s="57">
        <v>43073</v>
      </c>
      <c r="Z590" s="75"/>
      <c r="AA590" s="95"/>
      <c r="AB590" s="183"/>
      <c r="AC590" s="175"/>
      <c r="AD590" s="176"/>
      <c r="AE590" s="67" t="str">
        <f t="shared" si="1"/>
        <v>Mar</v>
      </c>
      <c r="AF590" s="68" t="str">
        <f t="shared" si="2"/>
        <v>Dec</v>
      </c>
      <c r="AG590" s="177">
        <f t="shared" si="3"/>
        <v>266</v>
      </c>
      <c r="AH590" s="70">
        <f t="shared" si="5"/>
        <v>42837</v>
      </c>
      <c r="AI590" s="71">
        <f ca="1"/>
        <v>-1152</v>
      </c>
      <c r="AJ590" s="71" t="str">
        <v>2017</v>
      </c>
      <c r="AK590" s="70">
        <f t="shared" si="4"/>
        <v>42817</v>
      </c>
    </row>
    <row r="591" spans="1:37" ht="14.4">
      <c r="A591" s="239" t="s">
        <v>7801</v>
      </c>
      <c r="B591" s="61" t="s">
        <v>89</v>
      </c>
      <c r="C591" s="59">
        <v>42795</v>
      </c>
      <c r="D591" s="66" t="s">
        <v>90</v>
      </c>
      <c r="E591" s="184" t="s">
        <v>12</v>
      </c>
      <c r="F591" s="240" t="s">
        <v>106</v>
      </c>
      <c r="G591" s="168" t="s">
        <v>107</v>
      </c>
      <c r="H591" s="184" t="s">
        <v>12</v>
      </c>
      <c r="I591" s="181">
        <f t="shared" si="0"/>
        <v>42825</v>
      </c>
      <c r="J591" s="61"/>
      <c r="K591" s="184"/>
      <c r="L591" s="241" t="s">
        <v>745</v>
      </c>
      <c r="M591" s="61" t="s">
        <v>7802</v>
      </c>
      <c r="N591" s="61" t="s">
        <v>189</v>
      </c>
      <c r="O591" s="61"/>
      <c r="P591" s="185" t="s">
        <v>17</v>
      </c>
      <c r="Q591" s="182"/>
      <c r="R591" s="61"/>
      <c r="S591" s="61"/>
      <c r="T591" s="61"/>
      <c r="U591" s="66"/>
      <c r="V591" s="61"/>
      <c r="W591" s="61"/>
      <c r="X591" s="66" t="s">
        <v>14</v>
      </c>
      <c r="Y591" s="57">
        <v>43073</v>
      </c>
      <c r="Z591" s="75">
        <v>4</v>
      </c>
      <c r="AA591" s="108" t="s">
        <v>7803</v>
      </c>
      <c r="AB591" s="183"/>
      <c r="AC591" s="175"/>
      <c r="AD591" s="175"/>
      <c r="AE591" s="67" t="str">
        <f t="shared" si="1"/>
        <v>Mar</v>
      </c>
      <c r="AF591" s="68" t="str">
        <f t="shared" si="2"/>
        <v>Dec</v>
      </c>
      <c r="AG591" s="177">
        <f t="shared" si="3"/>
        <v>278</v>
      </c>
      <c r="AH591" s="70">
        <f t="shared" si="5"/>
        <v>42825</v>
      </c>
      <c r="AI591" s="71">
        <f ca="1"/>
        <v>-1164</v>
      </c>
      <c r="AJ591" s="71" t="str">
        <v>2017</v>
      </c>
      <c r="AK591" s="70">
        <f t="shared" si="4"/>
        <v>42805</v>
      </c>
    </row>
    <row r="592" spans="1:37" ht="14.4">
      <c r="A592" s="239" t="s">
        <v>7804</v>
      </c>
      <c r="B592" s="61" t="s">
        <v>89</v>
      </c>
      <c r="C592" s="59">
        <v>42790</v>
      </c>
      <c r="D592" s="66" t="s">
        <v>1027</v>
      </c>
      <c r="E592" s="184" t="s">
        <v>12</v>
      </c>
      <c r="F592" s="240" t="s">
        <v>106</v>
      </c>
      <c r="G592" s="168" t="s">
        <v>107</v>
      </c>
      <c r="H592" s="184" t="s">
        <v>12</v>
      </c>
      <c r="I592" s="181">
        <f t="shared" si="0"/>
        <v>42820</v>
      </c>
      <c r="J592" s="61"/>
      <c r="K592" s="184"/>
      <c r="L592" s="241" t="s">
        <v>7805</v>
      </c>
      <c r="M592" s="61"/>
      <c r="N592" s="61" t="s">
        <v>29</v>
      </c>
      <c r="O592" s="61" t="s">
        <v>7806</v>
      </c>
      <c r="P592" s="185" t="s">
        <v>17</v>
      </c>
      <c r="Q592" s="182"/>
      <c r="R592" s="61"/>
      <c r="S592" s="61"/>
      <c r="T592" s="61"/>
      <c r="U592" s="66"/>
      <c r="V592" s="61"/>
      <c r="W592" s="61"/>
      <c r="X592" s="66" t="s">
        <v>18</v>
      </c>
      <c r="Y592" s="57">
        <v>43073</v>
      </c>
      <c r="Z592" s="75"/>
      <c r="AA592" s="95" t="s">
        <v>7807</v>
      </c>
      <c r="AB592" s="183"/>
      <c r="AC592" s="175"/>
      <c r="AD592" s="176"/>
      <c r="AE592" s="67" t="str">
        <f t="shared" si="1"/>
        <v>Feb</v>
      </c>
      <c r="AF592" s="68" t="str">
        <f t="shared" si="2"/>
        <v>Dec</v>
      </c>
      <c r="AG592" s="177">
        <f t="shared" si="3"/>
        <v>283</v>
      </c>
      <c r="AH592" s="70">
        <f t="shared" si="5"/>
        <v>42820</v>
      </c>
      <c r="AI592" s="71">
        <f ca="1"/>
        <v>-1169</v>
      </c>
      <c r="AJ592" s="71" t="str">
        <v>2017</v>
      </c>
      <c r="AK592" s="70">
        <f t="shared" si="4"/>
        <v>42800</v>
      </c>
    </row>
    <row r="593" spans="1:37" ht="14.4">
      <c r="A593" s="239" t="s">
        <v>7808</v>
      </c>
      <c r="B593" s="61" t="s">
        <v>89</v>
      </c>
      <c r="C593" s="59">
        <v>42803</v>
      </c>
      <c r="D593" s="66" t="s">
        <v>131</v>
      </c>
      <c r="E593" s="184" t="s">
        <v>12</v>
      </c>
      <c r="F593" s="240" t="s">
        <v>106</v>
      </c>
      <c r="G593" s="168" t="s">
        <v>107</v>
      </c>
      <c r="H593" s="184" t="s">
        <v>12</v>
      </c>
      <c r="I593" s="181">
        <f t="shared" si="0"/>
        <v>42833</v>
      </c>
      <c r="J593" s="61"/>
      <c r="K593" s="184"/>
      <c r="L593" s="241" t="s">
        <v>7546</v>
      </c>
      <c r="M593" s="61" t="s">
        <v>7809</v>
      </c>
      <c r="N593" s="61" t="s">
        <v>395</v>
      </c>
      <c r="O593" s="61" t="s">
        <v>7810</v>
      </c>
      <c r="P593" s="185" t="s">
        <v>17</v>
      </c>
      <c r="Q593" s="182"/>
      <c r="R593" s="61"/>
      <c r="S593" s="61"/>
      <c r="T593" s="61"/>
      <c r="U593" s="66"/>
      <c r="V593" s="61"/>
      <c r="W593" s="61"/>
      <c r="X593" s="66" t="s">
        <v>18</v>
      </c>
      <c r="Y593" s="57">
        <v>43073</v>
      </c>
      <c r="Z593" s="75"/>
      <c r="AA593" s="95" t="s">
        <v>7811</v>
      </c>
      <c r="AB593" s="183"/>
      <c r="AC593" s="175"/>
      <c r="AD593" s="176"/>
      <c r="AE593" s="67" t="str">
        <f t="shared" si="1"/>
        <v>Mar</v>
      </c>
      <c r="AF593" s="68" t="str">
        <f t="shared" si="2"/>
        <v>Dec</v>
      </c>
      <c r="AG593" s="177">
        <f t="shared" si="3"/>
        <v>270</v>
      </c>
      <c r="AH593" s="70">
        <f t="shared" si="5"/>
        <v>42833</v>
      </c>
      <c r="AI593" s="71">
        <f ca="1"/>
        <v>-1156</v>
      </c>
      <c r="AJ593" s="71" t="str">
        <v>2017</v>
      </c>
      <c r="AK593" s="70">
        <f t="shared" si="4"/>
        <v>42813</v>
      </c>
    </row>
    <row r="594" spans="1:37" ht="14.4">
      <c r="A594" s="239" t="s">
        <v>7812</v>
      </c>
      <c r="B594" s="61" t="s">
        <v>89</v>
      </c>
      <c r="C594" s="59">
        <v>42803</v>
      </c>
      <c r="D594" s="66" t="s">
        <v>131</v>
      </c>
      <c r="E594" s="184" t="s">
        <v>12</v>
      </c>
      <c r="F594" s="240" t="s">
        <v>106</v>
      </c>
      <c r="G594" s="168" t="s">
        <v>107</v>
      </c>
      <c r="H594" s="184" t="s">
        <v>12</v>
      </c>
      <c r="I594" s="181">
        <f t="shared" si="0"/>
        <v>42833</v>
      </c>
      <c r="J594" s="61"/>
      <c r="K594" s="184"/>
      <c r="L594" s="241" t="s">
        <v>7546</v>
      </c>
      <c r="M594" s="61" t="s">
        <v>7813</v>
      </c>
      <c r="N594" s="61" t="s">
        <v>395</v>
      </c>
      <c r="O594" s="61" t="s">
        <v>7814</v>
      </c>
      <c r="P594" s="185" t="s">
        <v>17</v>
      </c>
      <c r="Q594" s="182"/>
      <c r="R594" s="61"/>
      <c r="S594" s="61"/>
      <c r="T594" s="61"/>
      <c r="U594" s="66"/>
      <c r="V594" s="61"/>
      <c r="W594" s="61"/>
      <c r="X594" s="66" t="s">
        <v>18</v>
      </c>
      <c r="Y594" s="57">
        <v>43073</v>
      </c>
      <c r="Z594" s="75"/>
      <c r="AA594" s="95" t="s">
        <v>7811</v>
      </c>
      <c r="AB594" s="183"/>
      <c r="AC594" s="175"/>
      <c r="AD594" s="176"/>
      <c r="AE594" s="67" t="str">
        <f t="shared" si="1"/>
        <v>Mar</v>
      </c>
      <c r="AF594" s="68" t="str">
        <f t="shared" si="2"/>
        <v>Dec</v>
      </c>
      <c r="AG594" s="177">
        <f t="shared" si="3"/>
        <v>270</v>
      </c>
      <c r="AH594" s="70">
        <f t="shared" si="5"/>
        <v>42833</v>
      </c>
      <c r="AI594" s="71">
        <f ca="1"/>
        <v>-1156</v>
      </c>
      <c r="AJ594" s="71" t="str">
        <v>2017</v>
      </c>
      <c r="AK594" s="70">
        <f t="shared" si="4"/>
        <v>42813</v>
      </c>
    </row>
    <row r="595" spans="1:37" ht="14.4">
      <c r="A595" s="239" t="s">
        <v>7815</v>
      </c>
      <c r="B595" s="61" t="s">
        <v>89</v>
      </c>
      <c r="C595" s="59">
        <v>42803</v>
      </c>
      <c r="D595" s="66" t="s">
        <v>131</v>
      </c>
      <c r="E595" s="184" t="s">
        <v>12</v>
      </c>
      <c r="F595" s="240" t="s">
        <v>106</v>
      </c>
      <c r="G595" s="168" t="s">
        <v>107</v>
      </c>
      <c r="H595" s="184" t="s">
        <v>12</v>
      </c>
      <c r="I595" s="181">
        <f t="shared" si="0"/>
        <v>42833</v>
      </c>
      <c r="J595" s="61"/>
      <c r="K595" s="184"/>
      <c r="L595" s="241" t="s">
        <v>7546</v>
      </c>
      <c r="M595" s="61" t="s">
        <v>7816</v>
      </c>
      <c r="N595" s="61" t="s">
        <v>395</v>
      </c>
      <c r="O595" s="61" t="s">
        <v>7817</v>
      </c>
      <c r="P595" s="185" t="s">
        <v>17</v>
      </c>
      <c r="Q595" s="182"/>
      <c r="R595" s="61"/>
      <c r="S595" s="61"/>
      <c r="T595" s="61"/>
      <c r="U595" s="66"/>
      <c r="V595" s="61"/>
      <c r="W595" s="61"/>
      <c r="X595" s="66" t="s">
        <v>18</v>
      </c>
      <c r="Y595" s="57">
        <v>43073</v>
      </c>
      <c r="Z595" s="75"/>
      <c r="AA595" s="95" t="s">
        <v>7811</v>
      </c>
      <c r="AB595" s="183"/>
      <c r="AC595" s="175"/>
      <c r="AD595" s="176"/>
      <c r="AE595" s="67" t="str">
        <f t="shared" si="1"/>
        <v>Mar</v>
      </c>
      <c r="AF595" s="68" t="str">
        <f t="shared" si="2"/>
        <v>Dec</v>
      </c>
      <c r="AG595" s="177">
        <f t="shared" si="3"/>
        <v>270</v>
      </c>
      <c r="AH595" s="70">
        <f t="shared" si="5"/>
        <v>42833</v>
      </c>
      <c r="AI595" s="71">
        <f ca="1"/>
        <v>-1156</v>
      </c>
      <c r="AJ595" s="71" t="str">
        <v>2017</v>
      </c>
      <c r="AK595" s="70">
        <f t="shared" si="4"/>
        <v>42813</v>
      </c>
    </row>
    <row r="596" spans="1:37" ht="14.4">
      <c r="A596" s="239" t="s">
        <v>7818</v>
      </c>
      <c r="B596" s="61" t="s">
        <v>89</v>
      </c>
      <c r="C596" s="59">
        <v>42803</v>
      </c>
      <c r="D596" s="66" t="s">
        <v>131</v>
      </c>
      <c r="E596" s="184" t="s">
        <v>12</v>
      </c>
      <c r="F596" s="240" t="s">
        <v>106</v>
      </c>
      <c r="G596" s="168" t="s">
        <v>107</v>
      </c>
      <c r="H596" s="184" t="s">
        <v>12</v>
      </c>
      <c r="I596" s="181">
        <f t="shared" si="0"/>
        <v>42833</v>
      </c>
      <c r="J596" s="61"/>
      <c r="K596" s="184"/>
      <c r="L596" s="241" t="s">
        <v>7546</v>
      </c>
      <c r="M596" s="61" t="s">
        <v>7820</v>
      </c>
      <c r="N596" s="61" t="s">
        <v>395</v>
      </c>
      <c r="O596" s="61"/>
      <c r="P596" s="185" t="s">
        <v>17</v>
      </c>
      <c r="Q596" s="182"/>
      <c r="R596" s="61"/>
      <c r="S596" s="61"/>
      <c r="T596" s="61"/>
      <c r="U596" s="66"/>
      <c r="V596" s="61"/>
      <c r="W596" s="61"/>
      <c r="X596" s="66" t="s">
        <v>14</v>
      </c>
      <c r="Y596" s="57">
        <v>43073</v>
      </c>
      <c r="Z596" s="75"/>
      <c r="AA596" s="95" t="s">
        <v>7821</v>
      </c>
      <c r="AB596" s="183"/>
      <c r="AC596" s="175"/>
      <c r="AD596" s="176"/>
      <c r="AE596" s="67" t="str">
        <f t="shared" si="1"/>
        <v>Mar</v>
      </c>
      <c r="AF596" s="68" t="str">
        <f t="shared" si="2"/>
        <v>Dec</v>
      </c>
      <c r="AG596" s="177">
        <f t="shared" si="3"/>
        <v>270</v>
      </c>
      <c r="AH596" s="70">
        <f t="shared" si="5"/>
        <v>42833</v>
      </c>
      <c r="AI596" s="71">
        <f ca="1"/>
        <v>-1156</v>
      </c>
      <c r="AJ596" s="71" t="str">
        <v>2017</v>
      </c>
      <c r="AK596" s="70">
        <f t="shared" si="4"/>
        <v>42813</v>
      </c>
    </row>
    <row r="597" spans="1:37" ht="14.4">
      <c r="A597" s="239" t="s">
        <v>7825</v>
      </c>
      <c r="B597" s="61" t="s">
        <v>89</v>
      </c>
      <c r="C597" s="59">
        <v>42821</v>
      </c>
      <c r="D597" s="66" t="s">
        <v>90</v>
      </c>
      <c r="E597" s="184" t="s">
        <v>91</v>
      </c>
      <c r="F597" s="240" t="s">
        <v>214</v>
      </c>
      <c r="G597" s="168" t="s">
        <v>3693</v>
      </c>
      <c r="H597" s="242" t="s">
        <v>3694</v>
      </c>
      <c r="I597" s="181">
        <f t="shared" si="0"/>
        <v>42851</v>
      </c>
      <c r="J597" s="61" t="s">
        <v>18</v>
      </c>
      <c r="K597" s="184" t="s">
        <v>14</v>
      </c>
      <c r="L597" s="241" t="s">
        <v>7826</v>
      </c>
      <c r="M597" s="61" t="s">
        <v>7826</v>
      </c>
      <c r="N597" s="61" t="s">
        <v>95</v>
      </c>
      <c r="O597" s="61" t="s">
        <v>7827</v>
      </c>
      <c r="P597" s="185" t="s">
        <v>96</v>
      </c>
      <c r="Q597" s="182"/>
      <c r="R597" s="61"/>
      <c r="S597" s="61"/>
      <c r="T597" s="61"/>
      <c r="U597" s="66"/>
      <c r="V597" s="61"/>
      <c r="W597" s="61"/>
      <c r="X597" s="66" t="s">
        <v>18</v>
      </c>
      <c r="Y597" s="57">
        <v>43073</v>
      </c>
      <c r="Z597" s="75"/>
      <c r="AA597" s="95" t="s">
        <v>7828</v>
      </c>
      <c r="AB597" s="174" t="s">
        <v>3709</v>
      </c>
      <c r="AC597" s="175"/>
      <c r="AD597" s="176"/>
      <c r="AE597" s="67" t="str">
        <f t="shared" si="1"/>
        <v>Mar</v>
      </c>
      <c r="AF597" s="68" t="str">
        <f t="shared" si="2"/>
        <v>Dec</v>
      </c>
      <c r="AG597" s="177">
        <f t="shared" si="3"/>
        <v>252</v>
      </c>
      <c r="AH597" s="70">
        <f t="shared" si="5"/>
        <v>42851</v>
      </c>
      <c r="AI597" s="71">
        <f ca="1"/>
        <v>-1138</v>
      </c>
      <c r="AJ597" s="71" t="str">
        <v>2017</v>
      </c>
      <c r="AK597" s="70">
        <f t="shared" si="4"/>
        <v>42831</v>
      </c>
    </row>
    <row r="598" spans="1:37" ht="14.4">
      <c r="A598" s="239" t="s">
        <v>7829</v>
      </c>
      <c r="B598" s="61" t="s">
        <v>89</v>
      </c>
      <c r="C598" s="59">
        <v>42821</v>
      </c>
      <c r="D598" s="66" t="s">
        <v>1027</v>
      </c>
      <c r="E598" s="184" t="s">
        <v>30</v>
      </c>
      <c r="F598" s="240" t="s">
        <v>106</v>
      </c>
      <c r="G598" s="168" t="s">
        <v>107</v>
      </c>
      <c r="H598" s="184" t="s">
        <v>129</v>
      </c>
      <c r="I598" s="181">
        <f t="shared" si="0"/>
        <v>42851</v>
      </c>
      <c r="J598" s="61"/>
      <c r="K598" s="184"/>
      <c r="L598" s="241" t="s">
        <v>302</v>
      </c>
      <c r="M598" s="61" t="s">
        <v>7830</v>
      </c>
      <c r="N598" s="61" t="s">
        <v>143</v>
      </c>
      <c r="O598" s="61" t="s">
        <v>7831</v>
      </c>
      <c r="P598" s="185" t="s">
        <v>21</v>
      </c>
      <c r="Q598" s="182"/>
      <c r="R598" s="61"/>
      <c r="S598" s="61"/>
      <c r="T598" s="61"/>
      <c r="U598" s="66"/>
      <c r="V598" s="61"/>
      <c r="W598" s="61"/>
      <c r="X598" s="66" t="s">
        <v>18</v>
      </c>
      <c r="Y598" s="57">
        <v>43073</v>
      </c>
      <c r="Z598" s="75">
        <v>4</v>
      </c>
      <c r="AA598" s="95" t="s">
        <v>7137</v>
      </c>
      <c r="AB598" s="183"/>
      <c r="AC598" s="175"/>
      <c r="AD598" s="176"/>
      <c r="AE598" s="67" t="str">
        <f t="shared" si="1"/>
        <v>Mar</v>
      </c>
      <c r="AF598" s="68" t="str">
        <f t="shared" si="2"/>
        <v>Dec</v>
      </c>
      <c r="AG598" s="177">
        <f t="shared" si="3"/>
        <v>252</v>
      </c>
      <c r="AH598" s="70">
        <f t="shared" si="5"/>
        <v>42851</v>
      </c>
      <c r="AI598" s="71">
        <f ca="1"/>
        <v>-1138</v>
      </c>
      <c r="AJ598" s="71" t="str">
        <v>2017</v>
      </c>
      <c r="AK598" s="70">
        <f t="shared" si="4"/>
        <v>42831</v>
      </c>
    </row>
    <row r="599" spans="1:37" ht="14.4">
      <c r="A599" s="239" t="s">
        <v>7832</v>
      </c>
      <c r="B599" s="61" t="s">
        <v>89</v>
      </c>
      <c r="C599" s="59">
        <v>42821</v>
      </c>
      <c r="D599" s="66" t="s">
        <v>1027</v>
      </c>
      <c r="E599" s="184" t="s">
        <v>30</v>
      </c>
      <c r="F599" s="240" t="s">
        <v>106</v>
      </c>
      <c r="G599" s="168" t="s">
        <v>107</v>
      </c>
      <c r="H599" s="184" t="s">
        <v>129</v>
      </c>
      <c r="I599" s="181">
        <f t="shared" si="0"/>
        <v>42851</v>
      </c>
      <c r="J599" s="61"/>
      <c r="K599" s="184"/>
      <c r="L599" s="241" t="s">
        <v>302</v>
      </c>
      <c r="M599" s="61" t="s">
        <v>7833</v>
      </c>
      <c r="N599" s="61" t="s">
        <v>249</v>
      </c>
      <c r="O599" s="61" t="s">
        <v>7834</v>
      </c>
      <c r="P599" s="185" t="s">
        <v>21</v>
      </c>
      <c r="Q599" s="182"/>
      <c r="R599" s="61"/>
      <c r="S599" s="61"/>
      <c r="T599" s="61"/>
      <c r="U599" s="66"/>
      <c r="V599" s="61"/>
      <c r="W599" s="61"/>
      <c r="X599" s="66" t="s">
        <v>18</v>
      </c>
      <c r="Y599" s="57">
        <v>43073</v>
      </c>
      <c r="Z599" s="75">
        <v>4</v>
      </c>
      <c r="AA599" s="95" t="s">
        <v>7137</v>
      </c>
      <c r="AB599" s="183"/>
      <c r="AC599" s="175"/>
      <c r="AD599" s="175"/>
      <c r="AE599" s="67" t="str">
        <f t="shared" si="1"/>
        <v>Mar</v>
      </c>
      <c r="AF599" s="68" t="str">
        <f t="shared" si="2"/>
        <v>Dec</v>
      </c>
      <c r="AG599" s="177">
        <f t="shared" si="3"/>
        <v>252</v>
      </c>
      <c r="AH599" s="70">
        <f t="shared" si="5"/>
        <v>42851</v>
      </c>
      <c r="AI599" s="71">
        <f ca="1"/>
        <v>-1138</v>
      </c>
      <c r="AJ599" s="71" t="str">
        <v>2017</v>
      </c>
      <c r="AK599" s="70">
        <f t="shared" si="4"/>
        <v>42831</v>
      </c>
    </row>
    <row r="600" spans="1:37" ht="14.4">
      <c r="A600" s="239" t="s">
        <v>7836</v>
      </c>
      <c r="B600" s="61" t="s">
        <v>89</v>
      </c>
      <c r="C600" s="59">
        <v>42821</v>
      </c>
      <c r="D600" s="66" t="s">
        <v>1027</v>
      </c>
      <c r="E600" s="184" t="s">
        <v>30</v>
      </c>
      <c r="F600" s="240" t="s">
        <v>106</v>
      </c>
      <c r="G600" s="168" t="s">
        <v>107</v>
      </c>
      <c r="H600" s="184" t="s">
        <v>129</v>
      </c>
      <c r="I600" s="181">
        <f t="shared" si="0"/>
        <v>42851</v>
      </c>
      <c r="J600" s="61"/>
      <c r="K600" s="184"/>
      <c r="L600" s="241" t="s">
        <v>302</v>
      </c>
      <c r="M600" s="61" t="s">
        <v>7838</v>
      </c>
      <c r="N600" s="61"/>
      <c r="O600" s="61" t="s">
        <v>7839</v>
      </c>
      <c r="P600" s="185" t="s">
        <v>17</v>
      </c>
      <c r="Q600" s="182"/>
      <c r="R600" s="61"/>
      <c r="S600" s="61"/>
      <c r="T600" s="61"/>
      <c r="U600" s="66"/>
      <c r="V600" s="61"/>
      <c r="W600" s="61"/>
      <c r="X600" s="66" t="s">
        <v>18</v>
      </c>
      <c r="Y600" s="57">
        <v>43073</v>
      </c>
      <c r="Z600" s="75">
        <v>4</v>
      </c>
      <c r="AA600" s="95"/>
      <c r="AB600" s="183"/>
      <c r="AC600" s="175"/>
      <c r="AD600" s="176"/>
      <c r="AE600" s="67" t="str">
        <f t="shared" si="1"/>
        <v>Mar</v>
      </c>
      <c r="AF600" s="68" t="str">
        <f t="shared" si="2"/>
        <v>Dec</v>
      </c>
      <c r="AG600" s="177">
        <f t="shared" si="3"/>
        <v>252</v>
      </c>
      <c r="AH600" s="70">
        <f t="shared" si="5"/>
        <v>42851</v>
      </c>
      <c r="AI600" s="71">
        <f ca="1"/>
        <v>-1138</v>
      </c>
      <c r="AJ600" s="71" t="str">
        <v>2017</v>
      </c>
      <c r="AK600" s="70">
        <f t="shared" si="4"/>
        <v>42831</v>
      </c>
    </row>
    <row r="601" spans="1:37" ht="14.4">
      <c r="A601" s="239" t="s">
        <v>7841</v>
      </c>
      <c r="B601" s="61" t="s">
        <v>89</v>
      </c>
      <c r="C601" s="59">
        <v>42822</v>
      </c>
      <c r="D601" s="66" t="s">
        <v>1027</v>
      </c>
      <c r="E601" s="184" t="s">
        <v>30</v>
      </c>
      <c r="F601" s="240" t="s">
        <v>106</v>
      </c>
      <c r="G601" s="168" t="s">
        <v>107</v>
      </c>
      <c r="H601" s="184" t="s">
        <v>129</v>
      </c>
      <c r="I601" s="181">
        <f t="shared" si="0"/>
        <v>42852</v>
      </c>
      <c r="J601" s="61"/>
      <c r="K601" s="184"/>
      <c r="L601" s="241" t="s">
        <v>302</v>
      </c>
      <c r="M601" s="61" t="s">
        <v>7842</v>
      </c>
      <c r="N601" s="61" t="s">
        <v>249</v>
      </c>
      <c r="O601" s="61" t="s">
        <v>7843</v>
      </c>
      <c r="P601" s="185" t="s">
        <v>17</v>
      </c>
      <c r="Q601" s="182"/>
      <c r="R601" s="61"/>
      <c r="S601" s="61"/>
      <c r="T601" s="61"/>
      <c r="U601" s="66"/>
      <c r="V601" s="61"/>
      <c r="W601" s="61"/>
      <c r="X601" s="66" t="s">
        <v>18</v>
      </c>
      <c r="Y601" s="57">
        <v>43073</v>
      </c>
      <c r="Z601" s="75"/>
      <c r="AA601" s="95" t="s">
        <v>7845</v>
      </c>
      <c r="AB601" s="183"/>
      <c r="AC601" s="175"/>
      <c r="AD601" s="176"/>
      <c r="AE601" s="67" t="str">
        <f t="shared" si="1"/>
        <v>Mar</v>
      </c>
      <c r="AF601" s="68" t="str">
        <f t="shared" si="2"/>
        <v>Dec</v>
      </c>
      <c r="AG601" s="177">
        <f t="shared" si="3"/>
        <v>251</v>
      </c>
      <c r="AH601" s="70">
        <f t="shared" si="5"/>
        <v>42852</v>
      </c>
      <c r="AI601" s="71">
        <f ca="1"/>
        <v>-1137</v>
      </c>
      <c r="AJ601" s="71" t="str">
        <v>2017</v>
      </c>
      <c r="AK601" s="70">
        <f t="shared" si="4"/>
        <v>42832</v>
      </c>
    </row>
    <row r="602" spans="1:37" ht="14.4">
      <c r="A602" s="239" t="s">
        <v>7846</v>
      </c>
      <c r="B602" s="61" t="s">
        <v>89</v>
      </c>
      <c r="C602" s="59">
        <v>42822</v>
      </c>
      <c r="D602" s="66" t="s">
        <v>1027</v>
      </c>
      <c r="E602" s="184" t="s">
        <v>30</v>
      </c>
      <c r="F602" s="240" t="s">
        <v>106</v>
      </c>
      <c r="G602" s="168" t="s">
        <v>107</v>
      </c>
      <c r="H602" s="184" t="s">
        <v>129</v>
      </c>
      <c r="I602" s="181">
        <f t="shared" si="0"/>
        <v>42852</v>
      </c>
      <c r="J602" s="61"/>
      <c r="K602" s="184"/>
      <c r="L602" s="241" t="s">
        <v>302</v>
      </c>
      <c r="M602" s="61" t="s">
        <v>7847</v>
      </c>
      <c r="N602" s="61" t="s">
        <v>271</v>
      </c>
      <c r="O602" s="61" t="s">
        <v>7849</v>
      </c>
      <c r="P602" s="185" t="s">
        <v>17</v>
      </c>
      <c r="Q602" s="182"/>
      <c r="R602" s="61"/>
      <c r="S602" s="61"/>
      <c r="T602" s="61"/>
      <c r="U602" s="66"/>
      <c r="V602" s="61"/>
      <c r="W602" s="61"/>
      <c r="X602" s="66"/>
      <c r="Y602" s="57">
        <v>43073</v>
      </c>
      <c r="Z602" s="75"/>
      <c r="AA602" s="197" t="s">
        <v>257</v>
      </c>
      <c r="AB602" s="183"/>
      <c r="AC602" s="175"/>
      <c r="AD602" s="176"/>
      <c r="AE602" s="67" t="str">
        <f t="shared" si="1"/>
        <v>Mar</v>
      </c>
      <c r="AF602" s="68" t="str">
        <f t="shared" si="2"/>
        <v>Dec</v>
      </c>
      <c r="AG602" s="177">
        <f t="shared" si="3"/>
        <v>251</v>
      </c>
      <c r="AH602" s="70">
        <f t="shared" si="5"/>
        <v>42852</v>
      </c>
      <c r="AI602" s="71">
        <f ca="1"/>
        <v>-1137</v>
      </c>
      <c r="AJ602" s="71" t="str">
        <v>2017</v>
      </c>
      <c r="AK602" s="70">
        <f t="shared" si="4"/>
        <v>42832</v>
      </c>
    </row>
    <row r="603" spans="1:37" ht="14.4">
      <c r="A603" s="239" t="s">
        <v>7851</v>
      </c>
      <c r="B603" s="61" t="s">
        <v>89</v>
      </c>
      <c r="C603" s="59">
        <v>42822</v>
      </c>
      <c r="D603" s="66" t="s">
        <v>1027</v>
      </c>
      <c r="E603" s="184" t="s">
        <v>112</v>
      </c>
      <c r="F603" s="240" t="s">
        <v>106</v>
      </c>
      <c r="G603" s="243" t="s">
        <v>113</v>
      </c>
      <c r="H603" s="184" t="s">
        <v>112</v>
      </c>
      <c r="I603" s="181">
        <f t="shared" si="0"/>
        <v>42852</v>
      </c>
      <c r="J603" s="61" t="s">
        <v>18</v>
      </c>
      <c r="K603" s="184" t="s">
        <v>14</v>
      </c>
      <c r="L603" s="241" t="s">
        <v>302</v>
      </c>
      <c r="M603" s="61" t="s">
        <v>6354</v>
      </c>
      <c r="N603" s="61" t="s">
        <v>143</v>
      </c>
      <c r="O603" s="61" t="s">
        <v>6355</v>
      </c>
      <c r="P603" s="185" t="s">
        <v>116</v>
      </c>
      <c r="Q603" s="182">
        <v>42823</v>
      </c>
      <c r="R603" s="61"/>
      <c r="S603" s="61"/>
      <c r="T603" s="61"/>
      <c r="U603" s="66"/>
      <c r="V603" s="61"/>
      <c r="W603" s="61"/>
      <c r="X603" s="66"/>
      <c r="Y603" s="57">
        <v>43073</v>
      </c>
      <c r="Z603" s="75"/>
      <c r="AA603" s="95"/>
      <c r="AB603" s="183"/>
      <c r="AC603" s="175"/>
      <c r="AD603" s="176"/>
      <c r="AE603" s="67" t="str">
        <f t="shared" si="1"/>
        <v>Mar</v>
      </c>
      <c r="AF603" s="68" t="str">
        <f t="shared" si="2"/>
        <v>Dec</v>
      </c>
      <c r="AG603" s="177">
        <f t="shared" si="3"/>
        <v>251</v>
      </c>
      <c r="AH603" s="70">
        <f t="shared" si="5"/>
        <v>42852</v>
      </c>
      <c r="AI603" s="71">
        <f ca="1"/>
        <v>-1137</v>
      </c>
      <c r="AJ603" s="71" t="str">
        <v>2017</v>
      </c>
      <c r="AK603" s="70">
        <f t="shared" si="4"/>
        <v>42832</v>
      </c>
    </row>
    <row r="604" spans="1:37" ht="14.4">
      <c r="A604" s="239" t="s">
        <v>7859</v>
      </c>
      <c r="B604" s="61" t="s">
        <v>89</v>
      </c>
      <c r="C604" s="59">
        <v>42822</v>
      </c>
      <c r="D604" s="66" t="s">
        <v>90</v>
      </c>
      <c r="E604" s="184" t="s">
        <v>129</v>
      </c>
      <c r="F604" s="240" t="s">
        <v>214</v>
      </c>
      <c r="G604" s="187" t="s">
        <v>214</v>
      </c>
      <c r="H604" s="184" t="s">
        <v>3785</v>
      </c>
      <c r="I604" s="181">
        <f t="shared" si="0"/>
        <v>42852</v>
      </c>
      <c r="J604" s="61" t="s">
        <v>18</v>
      </c>
      <c r="K604" s="184" t="s">
        <v>108</v>
      </c>
      <c r="L604" s="241" t="s">
        <v>1250</v>
      </c>
      <c r="M604" s="244" t="s">
        <v>7860</v>
      </c>
      <c r="N604" s="61" t="s">
        <v>16</v>
      </c>
      <c r="O604" s="61" t="s">
        <v>7861</v>
      </c>
      <c r="P604" s="185" t="s">
        <v>96</v>
      </c>
      <c r="Q604" s="182"/>
      <c r="R604" s="61" t="s">
        <v>108</v>
      </c>
      <c r="S604" s="61"/>
      <c r="T604" s="61"/>
      <c r="U604" s="61" t="s">
        <v>14</v>
      </c>
      <c r="V604" s="61" t="s">
        <v>108</v>
      </c>
      <c r="W604" s="61"/>
      <c r="X604" s="66"/>
      <c r="Y604" s="57">
        <v>43073</v>
      </c>
      <c r="Z604" s="75" t="s">
        <v>108</v>
      </c>
      <c r="AA604" s="95" t="s">
        <v>7862</v>
      </c>
      <c r="AB604" s="183" t="s">
        <v>633</v>
      </c>
      <c r="AC604" s="175"/>
      <c r="AD604" s="176"/>
      <c r="AE604" s="67" t="str">
        <f t="shared" si="1"/>
        <v>Mar</v>
      </c>
      <c r="AF604" s="68" t="str">
        <f t="shared" si="2"/>
        <v>Dec</v>
      </c>
      <c r="AG604" s="177">
        <f t="shared" si="3"/>
        <v>251</v>
      </c>
      <c r="AH604" s="70">
        <f t="shared" si="5"/>
        <v>42852</v>
      </c>
      <c r="AI604" s="71">
        <f ca="1"/>
        <v>-1137</v>
      </c>
      <c r="AJ604" s="71" t="str">
        <v>2017</v>
      </c>
      <c r="AK604" s="70">
        <f t="shared" si="4"/>
        <v>42832</v>
      </c>
    </row>
    <row r="605" spans="1:37" ht="14.4">
      <c r="A605" s="239" t="s">
        <v>7863</v>
      </c>
      <c r="B605" s="61" t="s">
        <v>89</v>
      </c>
      <c r="C605" s="59">
        <v>42821</v>
      </c>
      <c r="D605" s="66" t="s">
        <v>90</v>
      </c>
      <c r="E605" s="184" t="s">
        <v>30</v>
      </c>
      <c r="F605" s="240" t="s">
        <v>106</v>
      </c>
      <c r="G605" s="168" t="s">
        <v>107</v>
      </c>
      <c r="H605" s="184" t="s">
        <v>30</v>
      </c>
      <c r="I605" s="181">
        <f t="shared" si="0"/>
        <v>42851</v>
      </c>
      <c r="J605" s="61"/>
      <c r="K605" s="184"/>
      <c r="L605" s="241" t="s">
        <v>7864</v>
      </c>
      <c r="M605" s="95"/>
      <c r="N605" s="61" t="s">
        <v>249</v>
      </c>
      <c r="O605" s="61" t="s">
        <v>7865</v>
      </c>
      <c r="P605" s="185" t="s">
        <v>28</v>
      </c>
      <c r="Q605" s="182"/>
      <c r="R605" s="61"/>
      <c r="S605" s="61"/>
      <c r="T605" s="61"/>
      <c r="U605" s="66"/>
      <c r="V605" s="61"/>
      <c r="W605" s="61"/>
      <c r="X605" s="66" t="s">
        <v>18</v>
      </c>
      <c r="Y605" s="57">
        <v>43073</v>
      </c>
      <c r="Z605" s="75">
        <v>4</v>
      </c>
      <c r="AA605" s="95"/>
      <c r="AB605" s="183"/>
      <c r="AC605" s="175"/>
      <c r="AD605" s="176"/>
      <c r="AE605" s="67" t="str">
        <f t="shared" si="1"/>
        <v>Mar</v>
      </c>
      <c r="AF605" s="68" t="str">
        <f t="shared" si="2"/>
        <v>Dec</v>
      </c>
      <c r="AG605" s="177">
        <f t="shared" si="3"/>
        <v>252</v>
      </c>
      <c r="AH605" s="70">
        <f t="shared" si="5"/>
        <v>42851</v>
      </c>
      <c r="AI605" s="71">
        <f ca="1"/>
        <v>-1138</v>
      </c>
      <c r="AJ605" s="71" t="str">
        <v>2017</v>
      </c>
      <c r="AK605" s="70">
        <f t="shared" si="4"/>
        <v>42831</v>
      </c>
    </row>
    <row r="606" spans="1:37" ht="14.4">
      <c r="A606" s="239" t="s">
        <v>7866</v>
      </c>
      <c r="B606" s="61" t="s">
        <v>89</v>
      </c>
      <c r="C606" s="59">
        <v>42818</v>
      </c>
      <c r="D606" s="66" t="s">
        <v>131</v>
      </c>
      <c r="E606" s="184" t="s">
        <v>30</v>
      </c>
      <c r="F606" s="240" t="s">
        <v>106</v>
      </c>
      <c r="G606" s="168" t="s">
        <v>107</v>
      </c>
      <c r="H606" s="184" t="s">
        <v>30</v>
      </c>
      <c r="I606" s="181">
        <f t="shared" si="0"/>
        <v>42848</v>
      </c>
      <c r="J606" s="61"/>
      <c r="K606" s="184"/>
      <c r="L606" s="241" t="s">
        <v>7868</v>
      </c>
      <c r="M606" s="61" t="s">
        <v>7869</v>
      </c>
      <c r="N606" s="61"/>
      <c r="O606" s="61" t="s">
        <v>7870</v>
      </c>
      <c r="P606" s="185" t="s">
        <v>28</v>
      </c>
      <c r="Q606" s="182"/>
      <c r="R606" s="61"/>
      <c r="S606" s="61"/>
      <c r="T606" s="61"/>
      <c r="U606" s="66"/>
      <c r="V606" s="61"/>
      <c r="W606" s="61"/>
      <c r="X606" s="66" t="s">
        <v>18</v>
      </c>
      <c r="Y606" s="57">
        <v>43073</v>
      </c>
      <c r="Z606" s="75"/>
      <c r="AA606" s="95"/>
      <c r="AB606" s="183"/>
      <c r="AC606" s="175"/>
      <c r="AD606" s="176"/>
      <c r="AE606" s="67" t="str">
        <f t="shared" si="1"/>
        <v>Mar</v>
      </c>
      <c r="AF606" s="68" t="str">
        <f t="shared" si="2"/>
        <v>Dec</v>
      </c>
      <c r="AG606" s="177">
        <f t="shared" si="3"/>
        <v>255</v>
      </c>
      <c r="AH606" s="70">
        <f t="shared" si="5"/>
        <v>42848</v>
      </c>
      <c r="AI606" s="71">
        <f ca="1"/>
        <v>-1141</v>
      </c>
      <c r="AJ606" s="71" t="str">
        <v>2017</v>
      </c>
      <c r="AK606" s="70">
        <f t="shared" si="4"/>
        <v>42828</v>
      </c>
    </row>
    <row r="607" spans="1:37" ht="14.4">
      <c r="A607" s="239" t="s">
        <v>7872</v>
      </c>
      <c r="B607" s="61" t="s">
        <v>89</v>
      </c>
      <c r="C607" s="59">
        <v>42822</v>
      </c>
      <c r="D607" s="66" t="s">
        <v>131</v>
      </c>
      <c r="E607" s="184" t="s">
        <v>30</v>
      </c>
      <c r="F607" s="240" t="s">
        <v>106</v>
      </c>
      <c r="G607" s="168" t="s">
        <v>107</v>
      </c>
      <c r="H607" s="184" t="s">
        <v>30</v>
      </c>
      <c r="I607" s="181">
        <f t="shared" si="0"/>
        <v>42852</v>
      </c>
      <c r="J607" s="61"/>
      <c r="K607" s="184"/>
      <c r="L607" s="241" t="s">
        <v>7874</v>
      </c>
      <c r="M607" s="61" t="s">
        <v>7875</v>
      </c>
      <c r="N607" s="61" t="s">
        <v>29</v>
      </c>
      <c r="O607" s="61" t="s">
        <v>7876</v>
      </c>
      <c r="P607" s="185" t="s">
        <v>17</v>
      </c>
      <c r="Q607" s="182"/>
      <c r="R607" s="61"/>
      <c r="S607" s="61"/>
      <c r="T607" s="61"/>
      <c r="U607" s="66"/>
      <c r="V607" s="61"/>
      <c r="W607" s="61"/>
      <c r="X607" s="66" t="s">
        <v>18</v>
      </c>
      <c r="Y607" s="57">
        <v>43073</v>
      </c>
      <c r="Z607" s="75">
        <v>4</v>
      </c>
      <c r="AA607" s="95" t="s">
        <v>7878</v>
      </c>
      <c r="AB607" s="183"/>
      <c r="AC607" s="175"/>
      <c r="AD607" s="176"/>
      <c r="AE607" s="67" t="str">
        <f t="shared" si="1"/>
        <v>Mar</v>
      </c>
      <c r="AF607" s="68" t="str">
        <f t="shared" si="2"/>
        <v>Dec</v>
      </c>
      <c r="AG607" s="177">
        <f t="shared" si="3"/>
        <v>251</v>
      </c>
      <c r="AH607" s="70">
        <f t="shared" si="5"/>
        <v>42852</v>
      </c>
      <c r="AI607" s="71">
        <f ca="1"/>
        <v>-1137</v>
      </c>
      <c r="AJ607" s="71" t="str">
        <v>2017</v>
      </c>
      <c r="AK607" s="70">
        <f t="shared" si="4"/>
        <v>42832</v>
      </c>
    </row>
    <row r="608" spans="1:37" ht="14.4">
      <c r="A608" s="239" t="s">
        <v>7881</v>
      </c>
      <c r="B608" s="61" t="s">
        <v>89</v>
      </c>
      <c r="C608" s="59">
        <v>42818</v>
      </c>
      <c r="D608" s="66" t="s">
        <v>131</v>
      </c>
      <c r="E608" s="184" t="s">
        <v>30</v>
      </c>
      <c r="F608" s="240" t="s">
        <v>106</v>
      </c>
      <c r="G608" s="168" t="s">
        <v>107</v>
      </c>
      <c r="H608" s="184" t="s">
        <v>30</v>
      </c>
      <c r="I608" s="181">
        <f t="shared" si="0"/>
        <v>42848</v>
      </c>
      <c r="J608" s="61"/>
      <c r="K608" s="184"/>
      <c r="L608" s="241" t="s">
        <v>1723</v>
      </c>
      <c r="M608" s="61" t="s">
        <v>7883</v>
      </c>
      <c r="N608" s="61"/>
      <c r="O608" s="61"/>
      <c r="P608" s="185"/>
      <c r="Q608" s="182"/>
      <c r="R608" s="61"/>
      <c r="S608" s="61"/>
      <c r="T608" s="61"/>
      <c r="U608" s="66"/>
      <c r="V608" s="61"/>
      <c r="W608" s="61"/>
      <c r="X608" s="66" t="s">
        <v>14</v>
      </c>
      <c r="Y608" s="57">
        <v>43073</v>
      </c>
      <c r="Z608" s="75">
        <v>4</v>
      </c>
      <c r="AA608" s="95" t="s">
        <v>7885</v>
      </c>
      <c r="AB608" s="183"/>
      <c r="AC608" s="175"/>
      <c r="AD608" s="176"/>
      <c r="AE608" s="67" t="str">
        <f t="shared" si="1"/>
        <v>Mar</v>
      </c>
      <c r="AF608" s="68" t="str">
        <f t="shared" si="2"/>
        <v>Dec</v>
      </c>
      <c r="AG608" s="177">
        <f t="shared" si="3"/>
        <v>255</v>
      </c>
      <c r="AH608" s="70">
        <f t="shared" si="5"/>
        <v>42848</v>
      </c>
      <c r="AI608" s="71">
        <f ca="1"/>
        <v>-1141</v>
      </c>
      <c r="AJ608" s="71" t="str">
        <v>2017</v>
      </c>
      <c r="AK608" s="70">
        <f t="shared" si="4"/>
        <v>42828</v>
      </c>
    </row>
    <row r="609" spans="1:37" ht="14.4">
      <c r="A609" s="239" t="s">
        <v>7888</v>
      </c>
      <c r="B609" s="61" t="s">
        <v>89</v>
      </c>
      <c r="C609" s="59">
        <v>42820</v>
      </c>
      <c r="D609" s="66" t="s">
        <v>131</v>
      </c>
      <c r="E609" s="184" t="s">
        <v>30</v>
      </c>
      <c r="F609" s="240" t="s">
        <v>106</v>
      </c>
      <c r="G609" s="168" t="s">
        <v>107</v>
      </c>
      <c r="H609" s="184" t="s">
        <v>30</v>
      </c>
      <c r="I609" s="181">
        <f t="shared" si="0"/>
        <v>42850</v>
      </c>
      <c r="J609" s="61"/>
      <c r="K609" s="184"/>
      <c r="L609" s="241" t="s">
        <v>1723</v>
      </c>
      <c r="M609" s="61" t="s">
        <v>7890</v>
      </c>
      <c r="N609" s="61"/>
      <c r="O609" s="61"/>
      <c r="P609" s="185"/>
      <c r="Q609" s="182"/>
      <c r="R609" s="61"/>
      <c r="S609" s="61"/>
      <c r="T609" s="61"/>
      <c r="U609" s="66"/>
      <c r="V609" s="61"/>
      <c r="W609" s="61"/>
      <c r="X609" s="66" t="s">
        <v>14</v>
      </c>
      <c r="Y609" s="57">
        <v>43073</v>
      </c>
      <c r="Z609" s="75">
        <v>4</v>
      </c>
      <c r="AA609" s="95" t="s">
        <v>7891</v>
      </c>
      <c r="AB609" s="183"/>
      <c r="AC609" s="175"/>
      <c r="AD609" s="176"/>
      <c r="AE609" s="67" t="str">
        <f t="shared" si="1"/>
        <v>Mar</v>
      </c>
      <c r="AF609" s="68" t="str">
        <f t="shared" si="2"/>
        <v>Dec</v>
      </c>
      <c r="AG609" s="177">
        <f t="shared" si="3"/>
        <v>253</v>
      </c>
      <c r="AH609" s="70">
        <f t="shared" si="5"/>
        <v>42850</v>
      </c>
      <c r="AI609" s="71">
        <f ca="1"/>
        <v>-1139</v>
      </c>
      <c r="AJ609" s="71" t="str">
        <v>2017</v>
      </c>
      <c r="AK609" s="70">
        <f t="shared" si="4"/>
        <v>42830</v>
      </c>
    </row>
    <row r="610" spans="1:37" ht="14.4">
      <c r="A610" s="239" t="s">
        <v>7893</v>
      </c>
      <c r="B610" s="61" t="s">
        <v>89</v>
      </c>
      <c r="C610" s="59">
        <v>42820</v>
      </c>
      <c r="D610" s="66" t="s">
        <v>131</v>
      </c>
      <c r="E610" s="184" t="s">
        <v>30</v>
      </c>
      <c r="F610" s="240" t="s">
        <v>106</v>
      </c>
      <c r="G610" s="168" t="s">
        <v>107</v>
      </c>
      <c r="H610" s="184" t="s">
        <v>30</v>
      </c>
      <c r="I610" s="181">
        <f t="shared" si="0"/>
        <v>42850</v>
      </c>
      <c r="J610" s="61"/>
      <c r="K610" s="184"/>
      <c r="L610" s="241" t="s">
        <v>1723</v>
      </c>
      <c r="M610" s="61" t="s">
        <v>7890</v>
      </c>
      <c r="N610" s="61"/>
      <c r="O610" s="61"/>
      <c r="P610" s="185"/>
      <c r="Q610" s="182"/>
      <c r="R610" s="61"/>
      <c r="S610" s="61"/>
      <c r="T610" s="61"/>
      <c r="U610" s="66"/>
      <c r="V610" s="61"/>
      <c r="W610" s="61"/>
      <c r="X610" s="66" t="s">
        <v>14</v>
      </c>
      <c r="Y610" s="57">
        <v>43073</v>
      </c>
      <c r="Z610" s="75">
        <v>4</v>
      </c>
      <c r="AA610" s="95" t="s">
        <v>7891</v>
      </c>
      <c r="AB610" s="183"/>
      <c r="AC610" s="175"/>
      <c r="AD610" s="176"/>
      <c r="AE610" s="67" t="str">
        <f t="shared" si="1"/>
        <v>Mar</v>
      </c>
      <c r="AF610" s="68" t="str">
        <f t="shared" si="2"/>
        <v>Dec</v>
      </c>
      <c r="AG610" s="177">
        <f t="shared" si="3"/>
        <v>253</v>
      </c>
      <c r="AH610" s="70">
        <f t="shared" si="5"/>
        <v>42850</v>
      </c>
      <c r="AI610" s="71">
        <f ca="1"/>
        <v>-1139</v>
      </c>
      <c r="AJ610" s="71" t="str">
        <v>2017</v>
      </c>
      <c r="AK610" s="70">
        <f t="shared" si="4"/>
        <v>42830</v>
      </c>
    </row>
    <row r="611" spans="1:37" ht="14.4">
      <c r="A611" s="239" t="s">
        <v>7896</v>
      </c>
      <c r="B611" s="61" t="s">
        <v>89</v>
      </c>
      <c r="C611" s="59">
        <v>42820</v>
      </c>
      <c r="D611" s="66" t="s">
        <v>131</v>
      </c>
      <c r="E611" s="184" t="s">
        <v>30</v>
      </c>
      <c r="F611" s="240" t="s">
        <v>106</v>
      </c>
      <c r="G611" s="168" t="s">
        <v>107</v>
      </c>
      <c r="H611" s="184" t="s">
        <v>30</v>
      </c>
      <c r="I611" s="181">
        <f t="shared" si="0"/>
        <v>42850</v>
      </c>
      <c r="J611" s="61"/>
      <c r="K611" s="184"/>
      <c r="L611" s="241" t="s">
        <v>1723</v>
      </c>
      <c r="M611" s="61" t="s">
        <v>7890</v>
      </c>
      <c r="N611" s="61"/>
      <c r="O611" s="61"/>
      <c r="P611" s="185"/>
      <c r="Q611" s="182"/>
      <c r="R611" s="61"/>
      <c r="S611" s="61"/>
      <c r="T611" s="61"/>
      <c r="U611" s="66"/>
      <c r="V611" s="61"/>
      <c r="W611" s="61"/>
      <c r="X611" s="66" t="s">
        <v>14</v>
      </c>
      <c r="Y611" s="57">
        <v>43073</v>
      </c>
      <c r="Z611" s="75">
        <v>4</v>
      </c>
      <c r="AA611" s="95" t="s">
        <v>7891</v>
      </c>
      <c r="AB611" s="183"/>
      <c r="AC611" s="175"/>
      <c r="AD611" s="176"/>
      <c r="AE611" s="67" t="str">
        <f t="shared" si="1"/>
        <v>Mar</v>
      </c>
      <c r="AF611" s="68" t="str">
        <f t="shared" si="2"/>
        <v>Dec</v>
      </c>
      <c r="AG611" s="177">
        <f t="shared" si="3"/>
        <v>253</v>
      </c>
      <c r="AH611" s="70">
        <f t="shared" si="5"/>
        <v>42850</v>
      </c>
      <c r="AI611" s="71">
        <f ca="1"/>
        <v>-1139</v>
      </c>
      <c r="AJ611" s="71" t="str">
        <v>2017</v>
      </c>
      <c r="AK611" s="70">
        <f t="shared" si="4"/>
        <v>42830</v>
      </c>
    </row>
    <row r="612" spans="1:37" ht="14.4">
      <c r="A612" s="239" t="s">
        <v>7902</v>
      </c>
      <c r="B612" s="61" t="s">
        <v>89</v>
      </c>
      <c r="C612" s="59">
        <v>42820</v>
      </c>
      <c r="D612" s="66" t="s">
        <v>131</v>
      </c>
      <c r="E612" s="184" t="s">
        <v>30</v>
      </c>
      <c r="F612" s="240" t="s">
        <v>106</v>
      </c>
      <c r="G612" s="168" t="s">
        <v>107</v>
      </c>
      <c r="H612" s="184" t="s">
        <v>30</v>
      </c>
      <c r="I612" s="181">
        <f t="shared" si="0"/>
        <v>42850</v>
      </c>
      <c r="J612" s="61"/>
      <c r="K612" s="184"/>
      <c r="L612" s="241" t="s">
        <v>1723</v>
      </c>
      <c r="M612" s="61" t="s">
        <v>7903</v>
      </c>
      <c r="N612" s="61"/>
      <c r="O612" s="61"/>
      <c r="P612" s="185"/>
      <c r="Q612" s="182"/>
      <c r="R612" s="61"/>
      <c r="S612" s="61"/>
      <c r="T612" s="61"/>
      <c r="U612" s="66"/>
      <c r="V612" s="61"/>
      <c r="W612" s="61"/>
      <c r="X612" s="66" t="s">
        <v>14</v>
      </c>
      <c r="Y612" s="57">
        <v>43073</v>
      </c>
      <c r="Z612" s="75">
        <v>4</v>
      </c>
      <c r="AA612" s="95" t="s">
        <v>7904</v>
      </c>
      <c r="AB612" s="183"/>
      <c r="AC612" s="175"/>
      <c r="AD612" s="176"/>
      <c r="AE612" s="67" t="str">
        <f t="shared" si="1"/>
        <v>Mar</v>
      </c>
      <c r="AF612" s="68" t="str">
        <f t="shared" si="2"/>
        <v>Dec</v>
      </c>
      <c r="AG612" s="177">
        <f t="shared" si="3"/>
        <v>253</v>
      </c>
      <c r="AH612" s="70">
        <f t="shared" si="5"/>
        <v>42850</v>
      </c>
      <c r="AI612" s="71">
        <f ca="1"/>
        <v>-1139</v>
      </c>
      <c r="AJ612" s="71" t="str">
        <v>2017</v>
      </c>
      <c r="AK612" s="70">
        <f t="shared" si="4"/>
        <v>42830</v>
      </c>
    </row>
    <row r="613" spans="1:37" ht="14.4">
      <c r="A613" s="239" t="s">
        <v>7905</v>
      </c>
      <c r="B613" s="61" t="s">
        <v>89</v>
      </c>
      <c r="C613" s="59">
        <v>42821</v>
      </c>
      <c r="D613" s="66" t="s">
        <v>1027</v>
      </c>
      <c r="E613" s="184" t="s">
        <v>30</v>
      </c>
      <c r="F613" s="240" t="s">
        <v>106</v>
      </c>
      <c r="G613" s="168" t="s">
        <v>107</v>
      </c>
      <c r="H613" s="184" t="s">
        <v>30</v>
      </c>
      <c r="I613" s="181">
        <f t="shared" si="0"/>
        <v>42851</v>
      </c>
      <c r="J613" s="61"/>
      <c r="K613" s="184"/>
      <c r="L613" s="241" t="s">
        <v>302</v>
      </c>
      <c r="M613" s="61"/>
      <c r="N613" s="61"/>
      <c r="O613" s="61"/>
      <c r="P613" s="185"/>
      <c r="Q613" s="182"/>
      <c r="R613" s="61"/>
      <c r="S613" s="61"/>
      <c r="T613" s="61"/>
      <c r="U613" s="66"/>
      <c r="V613" s="61"/>
      <c r="W613" s="61"/>
      <c r="X613" s="66" t="s">
        <v>14</v>
      </c>
      <c r="Y613" s="57">
        <v>43073</v>
      </c>
      <c r="Z613" s="75">
        <v>4</v>
      </c>
      <c r="AA613" s="95" t="s">
        <v>7906</v>
      </c>
      <c r="AB613" s="183"/>
      <c r="AC613" s="175"/>
      <c r="AD613" s="176"/>
      <c r="AE613" s="67" t="str">
        <f t="shared" si="1"/>
        <v>Mar</v>
      </c>
      <c r="AF613" s="68" t="str">
        <f t="shared" si="2"/>
        <v>Dec</v>
      </c>
      <c r="AG613" s="177">
        <f t="shared" si="3"/>
        <v>252</v>
      </c>
      <c r="AH613" s="70">
        <f t="shared" si="5"/>
        <v>42851</v>
      </c>
      <c r="AI613" s="71">
        <f ca="1"/>
        <v>-1138</v>
      </c>
      <c r="AJ613" s="71" t="str">
        <v>2017</v>
      </c>
      <c r="AK613" s="70">
        <f t="shared" si="4"/>
        <v>42831</v>
      </c>
    </row>
    <row r="614" spans="1:37" ht="14.4">
      <c r="A614" s="239" t="s">
        <v>7907</v>
      </c>
      <c r="B614" s="61" t="s">
        <v>89</v>
      </c>
      <c r="C614" s="59">
        <v>42821</v>
      </c>
      <c r="D614" s="66" t="s">
        <v>1027</v>
      </c>
      <c r="E614" s="184" t="s">
        <v>30</v>
      </c>
      <c r="F614" s="240" t="s">
        <v>106</v>
      </c>
      <c r="G614" s="168" t="s">
        <v>107</v>
      </c>
      <c r="H614" s="184" t="s">
        <v>30</v>
      </c>
      <c r="I614" s="181">
        <f t="shared" si="0"/>
        <v>42851</v>
      </c>
      <c r="J614" s="61"/>
      <c r="K614" s="184"/>
      <c r="L614" s="241" t="s">
        <v>302</v>
      </c>
      <c r="M614" s="244" t="s">
        <v>7909</v>
      </c>
      <c r="N614" s="61" t="s">
        <v>22</v>
      </c>
      <c r="O614" s="61" t="s">
        <v>7910</v>
      </c>
      <c r="P614" s="185" t="s">
        <v>17</v>
      </c>
      <c r="Q614" s="182"/>
      <c r="R614" s="61"/>
      <c r="S614" s="61"/>
      <c r="T614" s="61"/>
      <c r="U614" s="66"/>
      <c r="V614" s="61"/>
      <c r="W614" s="61"/>
      <c r="X614" s="66" t="s">
        <v>18</v>
      </c>
      <c r="Y614" s="57">
        <v>43073</v>
      </c>
      <c r="Z614" s="75"/>
      <c r="AA614" s="64" t="s">
        <v>5181</v>
      </c>
      <c r="AB614" s="183"/>
      <c r="AC614" s="175"/>
      <c r="AD614" s="176"/>
      <c r="AE614" s="67" t="str">
        <f t="shared" si="1"/>
        <v>Mar</v>
      </c>
      <c r="AF614" s="68" t="str">
        <f t="shared" si="2"/>
        <v>Dec</v>
      </c>
      <c r="AG614" s="177">
        <f t="shared" si="3"/>
        <v>252</v>
      </c>
      <c r="AH614" s="70">
        <f t="shared" si="5"/>
        <v>42851</v>
      </c>
      <c r="AI614" s="71">
        <f ca="1"/>
        <v>-1138</v>
      </c>
      <c r="AJ614" s="71" t="str">
        <v>2017</v>
      </c>
      <c r="AK614" s="70">
        <f t="shared" si="4"/>
        <v>42831</v>
      </c>
    </row>
    <row r="615" spans="1:37" ht="14.4">
      <c r="A615" s="239" t="s">
        <v>7914</v>
      </c>
      <c r="B615" s="61" t="s">
        <v>89</v>
      </c>
      <c r="C615" s="59">
        <v>42817</v>
      </c>
      <c r="D615" s="66" t="s">
        <v>90</v>
      </c>
      <c r="E615" s="184" t="s">
        <v>30</v>
      </c>
      <c r="F615" s="240" t="s">
        <v>106</v>
      </c>
      <c r="G615" s="168" t="s">
        <v>107</v>
      </c>
      <c r="H615" s="184" t="s">
        <v>30</v>
      </c>
      <c r="I615" s="181">
        <f t="shared" si="0"/>
        <v>42847</v>
      </c>
      <c r="J615" s="61"/>
      <c r="K615" s="184"/>
      <c r="L615" s="241" t="s">
        <v>7475</v>
      </c>
      <c r="M615" s="95" t="s">
        <v>7916</v>
      </c>
      <c r="N615" s="61" t="s">
        <v>132</v>
      </c>
      <c r="O615" s="61" t="s">
        <v>5570</v>
      </c>
      <c r="P615" s="185" t="s">
        <v>28</v>
      </c>
      <c r="Q615" s="182"/>
      <c r="R615" s="61"/>
      <c r="S615" s="61"/>
      <c r="T615" s="61"/>
      <c r="U615" s="66"/>
      <c r="V615" s="61"/>
      <c r="W615" s="61"/>
      <c r="X615" s="66" t="s">
        <v>18</v>
      </c>
      <c r="Y615" s="57">
        <v>43073</v>
      </c>
      <c r="Z615" s="75"/>
      <c r="AA615" s="95"/>
      <c r="AB615" s="183"/>
      <c r="AC615" s="175"/>
      <c r="AD615" s="176"/>
      <c r="AE615" s="67" t="str">
        <f t="shared" si="1"/>
        <v>Mar</v>
      </c>
      <c r="AF615" s="68" t="str">
        <f t="shared" si="2"/>
        <v>Dec</v>
      </c>
      <c r="AG615" s="177">
        <f t="shared" si="3"/>
        <v>256</v>
      </c>
      <c r="AH615" s="70">
        <f t="shared" si="5"/>
        <v>42847</v>
      </c>
      <c r="AI615" s="71">
        <f ca="1"/>
        <v>-1142</v>
      </c>
      <c r="AJ615" s="71" t="str">
        <v>2017</v>
      </c>
      <c r="AK615" s="70">
        <f t="shared" si="4"/>
        <v>42827</v>
      </c>
    </row>
    <row r="616" spans="1:37" ht="14.4">
      <c r="A616" s="239" t="s">
        <v>7918</v>
      </c>
      <c r="B616" s="61" t="s">
        <v>89</v>
      </c>
      <c r="C616" s="59">
        <v>42823</v>
      </c>
      <c r="D616" s="66" t="s">
        <v>90</v>
      </c>
      <c r="E616" s="184" t="s">
        <v>30</v>
      </c>
      <c r="F616" s="240" t="s">
        <v>106</v>
      </c>
      <c r="G616" s="168" t="s">
        <v>107</v>
      </c>
      <c r="H616" s="184" t="s">
        <v>30</v>
      </c>
      <c r="I616" s="181">
        <f t="shared" si="0"/>
        <v>42853</v>
      </c>
      <c r="J616" s="61"/>
      <c r="K616" s="184"/>
      <c r="L616" s="241" t="s">
        <v>7919</v>
      </c>
      <c r="M616" s="61"/>
      <c r="N616" s="61" t="s">
        <v>271</v>
      </c>
      <c r="O616" s="61" t="s">
        <v>7920</v>
      </c>
      <c r="P616" s="185" t="s">
        <v>17</v>
      </c>
      <c r="Q616" s="182"/>
      <c r="R616" s="61"/>
      <c r="S616" s="61"/>
      <c r="T616" s="61"/>
      <c r="U616" s="66"/>
      <c r="V616" s="61"/>
      <c r="W616" s="61"/>
      <c r="X616" s="66" t="s">
        <v>18</v>
      </c>
      <c r="Y616" s="57">
        <v>43073</v>
      </c>
      <c r="Z616" s="75"/>
      <c r="AA616" s="95"/>
      <c r="AB616" s="183"/>
      <c r="AC616" s="175"/>
      <c r="AD616" s="176"/>
      <c r="AE616" s="67" t="str">
        <f t="shared" si="1"/>
        <v>Mar</v>
      </c>
      <c r="AF616" s="68" t="str">
        <f t="shared" si="2"/>
        <v>Dec</v>
      </c>
      <c r="AG616" s="177">
        <f t="shared" si="3"/>
        <v>250</v>
      </c>
      <c r="AH616" s="70">
        <f t="shared" si="5"/>
        <v>42853</v>
      </c>
      <c r="AI616" s="71">
        <f ca="1"/>
        <v>-1136</v>
      </c>
      <c r="AJ616" s="71" t="str">
        <v>2017</v>
      </c>
      <c r="AK616" s="70">
        <f t="shared" si="4"/>
        <v>42833</v>
      </c>
    </row>
    <row r="617" spans="1:37" ht="14.4">
      <c r="A617" s="239" t="s">
        <v>7924</v>
      </c>
      <c r="B617" s="61" t="s">
        <v>89</v>
      </c>
      <c r="C617" s="59">
        <v>42811</v>
      </c>
      <c r="D617" s="66" t="s">
        <v>90</v>
      </c>
      <c r="E617" s="184" t="s">
        <v>327</v>
      </c>
      <c r="F617" s="240" t="s">
        <v>214</v>
      </c>
      <c r="G617" s="187" t="s">
        <v>4797</v>
      </c>
      <c r="H617" s="184" t="s">
        <v>327</v>
      </c>
      <c r="I617" s="181">
        <f t="shared" si="0"/>
        <v>42841</v>
      </c>
      <c r="J617" s="61"/>
      <c r="K617" s="184"/>
      <c r="L617" s="241" t="s">
        <v>7925</v>
      </c>
      <c r="M617" s="61" t="s">
        <v>7926</v>
      </c>
      <c r="N617" s="61" t="s">
        <v>271</v>
      </c>
      <c r="O617" s="61"/>
      <c r="P617" s="185" t="s">
        <v>96</v>
      </c>
      <c r="Q617" s="182"/>
      <c r="R617" s="61"/>
      <c r="S617" s="61"/>
      <c r="T617" s="61"/>
      <c r="U617" s="66"/>
      <c r="V617" s="61"/>
      <c r="W617" s="61"/>
      <c r="X617" s="66" t="s">
        <v>18</v>
      </c>
      <c r="Y617" s="57">
        <v>43073</v>
      </c>
      <c r="Z617" s="75"/>
      <c r="AA617" s="95" t="s">
        <v>332</v>
      </c>
      <c r="AB617" s="183"/>
      <c r="AC617" s="175"/>
      <c r="AD617" s="176"/>
      <c r="AE617" s="67" t="str">
        <f t="shared" si="1"/>
        <v>Mar</v>
      </c>
      <c r="AF617" s="68" t="str">
        <f t="shared" si="2"/>
        <v>Dec</v>
      </c>
      <c r="AG617" s="177">
        <f t="shared" si="3"/>
        <v>262</v>
      </c>
      <c r="AH617" s="70">
        <f t="shared" si="5"/>
        <v>42841</v>
      </c>
      <c r="AI617" s="71">
        <f ca="1"/>
        <v>-1148</v>
      </c>
      <c r="AJ617" s="71" t="str">
        <v>2017</v>
      </c>
      <c r="AK617" s="70">
        <f t="shared" si="4"/>
        <v>42821</v>
      </c>
    </row>
    <row r="618" spans="1:37" ht="14.4">
      <c r="A618" s="239" t="s">
        <v>7930</v>
      </c>
      <c r="B618" s="61" t="s">
        <v>89</v>
      </c>
      <c r="C618" s="59">
        <v>42810</v>
      </c>
      <c r="D618" s="66" t="s">
        <v>90</v>
      </c>
      <c r="E618" s="184" t="s">
        <v>5062</v>
      </c>
      <c r="F618" s="240" t="s">
        <v>214</v>
      </c>
      <c r="G618" s="187" t="s">
        <v>4797</v>
      </c>
      <c r="H618" s="184" t="s">
        <v>5062</v>
      </c>
      <c r="I618" s="181">
        <f t="shared" si="0"/>
        <v>42840</v>
      </c>
      <c r="J618" s="61"/>
      <c r="K618" s="184"/>
      <c r="L618" s="241" t="s">
        <v>7932</v>
      </c>
      <c r="M618" s="61" t="s">
        <v>7933</v>
      </c>
      <c r="N618" s="61" t="s">
        <v>271</v>
      </c>
      <c r="O618" s="61">
        <v>2117067</v>
      </c>
      <c r="P618" s="185" t="s">
        <v>96</v>
      </c>
      <c r="Q618" s="182"/>
      <c r="R618" s="61"/>
      <c r="S618" s="61"/>
      <c r="T618" s="61"/>
      <c r="U618" s="66"/>
      <c r="V618" s="61"/>
      <c r="W618" s="61"/>
      <c r="X618" s="66" t="s">
        <v>14</v>
      </c>
      <c r="Y618" s="57">
        <v>43073</v>
      </c>
      <c r="Z618" s="75"/>
      <c r="AA618" s="95" t="s">
        <v>7934</v>
      </c>
      <c r="AB618" s="183"/>
      <c r="AC618" s="175"/>
      <c r="AD618" s="175"/>
      <c r="AE618" s="67" t="str">
        <f t="shared" si="1"/>
        <v>Mar</v>
      </c>
      <c r="AF618" s="68" t="str">
        <f t="shared" si="2"/>
        <v>Dec</v>
      </c>
      <c r="AG618" s="177">
        <f t="shared" si="3"/>
        <v>263</v>
      </c>
      <c r="AH618" s="70">
        <f t="shared" si="5"/>
        <v>42840</v>
      </c>
      <c r="AI618" s="71">
        <f ca="1"/>
        <v>-1149</v>
      </c>
      <c r="AJ618" s="71" t="str">
        <v>2017</v>
      </c>
      <c r="AK618" s="70">
        <f t="shared" si="4"/>
        <v>42820</v>
      </c>
    </row>
    <row r="619" spans="1:37" ht="14.4">
      <c r="A619" s="239" t="s">
        <v>7936</v>
      </c>
      <c r="B619" s="61" t="s">
        <v>89</v>
      </c>
      <c r="C619" s="59">
        <v>42818</v>
      </c>
      <c r="D619" s="66" t="s">
        <v>90</v>
      </c>
      <c r="E619" s="184" t="s">
        <v>5062</v>
      </c>
      <c r="F619" s="240" t="s">
        <v>214</v>
      </c>
      <c r="G619" s="187" t="s">
        <v>4797</v>
      </c>
      <c r="H619" s="184" t="s">
        <v>5062</v>
      </c>
      <c r="I619" s="181">
        <f t="shared" si="0"/>
        <v>42848</v>
      </c>
      <c r="J619" s="61"/>
      <c r="K619" s="184"/>
      <c r="L619" s="241" t="s">
        <v>7937</v>
      </c>
      <c r="M619" s="61" t="s">
        <v>7938</v>
      </c>
      <c r="N619" s="61" t="s">
        <v>271</v>
      </c>
      <c r="O619" s="61">
        <v>2116064</v>
      </c>
      <c r="P619" s="185" t="s">
        <v>96</v>
      </c>
      <c r="Q619" s="182"/>
      <c r="R619" s="61"/>
      <c r="S619" s="61"/>
      <c r="T619" s="61"/>
      <c r="U619" s="66"/>
      <c r="V619" s="61"/>
      <c r="W619" s="61"/>
      <c r="X619" s="66" t="s">
        <v>14</v>
      </c>
      <c r="Y619" s="57">
        <v>43073</v>
      </c>
      <c r="Z619" s="75"/>
      <c r="AA619" s="64" t="s">
        <v>7941</v>
      </c>
      <c r="AB619" s="183"/>
      <c r="AC619" s="175"/>
      <c r="AD619" s="176"/>
      <c r="AE619" s="67" t="str">
        <f t="shared" si="1"/>
        <v>Mar</v>
      </c>
      <c r="AF619" s="68" t="str">
        <f t="shared" si="2"/>
        <v>Dec</v>
      </c>
      <c r="AG619" s="177">
        <f t="shared" si="3"/>
        <v>255</v>
      </c>
      <c r="AH619" s="70">
        <f t="shared" si="5"/>
        <v>42848</v>
      </c>
      <c r="AI619" s="71">
        <f ca="1"/>
        <v>-1141</v>
      </c>
      <c r="AJ619" s="71" t="str">
        <v>2017</v>
      </c>
      <c r="AK619" s="70">
        <f t="shared" si="4"/>
        <v>42828</v>
      </c>
    </row>
    <row r="620" spans="1:37" ht="14.4">
      <c r="A620" s="239" t="s">
        <v>7943</v>
      </c>
      <c r="B620" s="61" t="s">
        <v>89</v>
      </c>
      <c r="C620" s="59">
        <v>42822</v>
      </c>
      <c r="D620" s="66" t="s">
        <v>90</v>
      </c>
      <c r="E620" s="184" t="s">
        <v>327</v>
      </c>
      <c r="F620" s="240" t="s">
        <v>214</v>
      </c>
      <c r="G620" s="187" t="s">
        <v>4797</v>
      </c>
      <c r="H620" s="184" t="s">
        <v>327</v>
      </c>
      <c r="I620" s="181">
        <f t="shared" si="0"/>
        <v>42852</v>
      </c>
      <c r="J620" s="61"/>
      <c r="K620" s="184"/>
      <c r="L620" s="241" t="s">
        <v>7945</v>
      </c>
      <c r="M620" s="61" t="s">
        <v>7946</v>
      </c>
      <c r="N620" s="61" t="s">
        <v>271</v>
      </c>
      <c r="O620" s="61">
        <v>2116042</v>
      </c>
      <c r="P620" s="185" t="s">
        <v>96</v>
      </c>
      <c r="Q620" s="182"/>
      <c r="R620" s="61"/>
      <c r="S620" s="61"/>
      <c r="T620" s="61"/>
      <c r="U620" s="66"/>
      <c r="V620" s="61"/>
      <c r="W620" s="61"/>
      <c r="X620" s="66" t="s">
        <v>18</v>
      </c>
      <c r="Y620" s="57">
        <v>43073</v>
      </c>
      <c r="Z620" s="75"/>
      <c r="AA620" s="95" t="s">
        <v>7947</v>
      </c>
      <c r="AB620" s="183"/>
      <c r="AC620" s="175"/>
      <c r="AD620" s="176"/>
      <c r="AE620" s="67" t="str">
        <f t="shared" si="1"/>
        <v>Mar</v>
      </c>
      <c r="AF620" s="68" t="str">
        <f t="shared" si="2"/>
        <v>Dec</v>
      </c>
      <c r="AG620" s="177">
        <f t="shared" si="3"/>
        <v>251</v>
      </c>
      <c r="AH620" s="70">
        <f t="shared" si="5"/>
        <v>42852</v>
      </c>
      <c r="AI620" s="71">
        <f ca="1"/>
        <v>-1137</v>
      </c>
      <c r="AJ620" s="71" t="str">
        <v>2017</v>
      </c>
      <c r="AK620" s="70">
        <f t="shared" si="4"/>
        <v>42832</v>
      </c>
    </row>
    <row r="621" spans="1:37" ht="14.4">
      <c r="A621" s="239" t="s">
        <v>7951</v>
      </c>
      <c r="B621" s="61" t="s">
        <v>89</v>
      </c>
      <c r="C621" s="59">
        <v>42823</v>
      </c>
      <c r="D621" s="66" t="s">
        <v>1027</v>
      </c>
      <c r="E621" s="184" t="s">
        <v>5751</v>
      </c>
      <c r="F621" s="240" t="s">
        <v>106</v>
      </c>
      <c r="G621" s="168" t="s">
        <v>177</v>
      </c>
      <c r="H621" s="184" t="s">
        <v>129</v>
      </c>
      <c r="I621" s="181">
        <f t="shared" si="0"/>
        <v>42853</v>
      </c>
      <c r="J621" s="61"/>
      <c r="K621" s="184"/>
      <c r="L621" s="241" t="s">
        <v>7952</v>
      </c>
      <c r="M621" s="61" t="s">
        <v>7952</v>
      </c>
      <c r="N621" s="61" t="s">
        <v>143</v>
      </c>
      <c r="O621" s="61" t="s">
        <v>7953</v>
      </c>
      <c r="P621" s="185" t="s">
        <v>96</v>
      </c>
      <c r="Q621" s="182"/>
      <c r="R621" s="61"/>
      <c r="S621" s="61"/>
      <c r="T621" s="61"/>
      <c r="U621" s="66"/>
      <c r="V621" s="61"/>
      <c r="W621" s="61"/>
      <c r="X621" s="66"/>
      <c r="Y621" s="57">
        <v>43073</v>
      </c>
      <c r="Z621" s="75"/>
      <c r="AA621" s="95" t="s">
        <v>7954</v>
      </c>
      <c r="AB621" s="183"/>
      <c r="AC621" s="175"/>
      <c r="AD621" s="176"/>
      <c r="AE621" s="67" t="str">
        <f t="shared" si="1"/>
        <v>Mar</v>
      </c>
      <c r="AF621" s="68" t="str">
        <f t="shared" si="2"/>
        <v>Dec</v>
      </c>
      <c r="AG621" s="177">
        <f t="shared" si="3"/>
        <v>250</v>
      </c>
      <c r="AH621" s="70">
        <f t="shared" si="5"/>
        <v>42853</v>
      </c>
      <c r="AI621" s="71">
        <f ca="1"/>
        <v>-1136</v>
      </c>
      <c r="AJ621" s="71" t="str">
        <v>2017</v>
      </c>
      <c r="AK621" s="70">
        <f t="shared" si="4"/>
        <v>42833</v>
      </c>
    </row>
    <row r="622" spans="1:37" ht="14.4">
      <c r="A622" s="239" t="s">
        <v>7956</v>
      </c>
      <c r="B622" s="61" t="s">
        <v>89</v>
      </c>
      <c r="C622" s="59">
        <v>42823</v>
      </c>
      <c r="D622" s="66" t="s">
        <v>90</v>
      </c>
      <c r="E622" s="184" t="s">
        <v>129</v>
      </c>
      <c r="F622" s="240" t="s">
        <v>214</v>
      </c>
      <c r="G622" s="187" t="s">
        <v>7957</v>
      </c>
      <c r="H622" s="184" t="s">
        <v>3785</v>
      </c>
      <c r="I622" s="181">
        <f t="shared" si="0"/>
        <v>42853</v>
      </c>
      <c r="J622" s="61" t="s">
        <v>108</v>
      </c>
      <c r="K622" s="184" t="s">
        <v>108</v>
      </c>
      <c r="L622" s="241" t="s">
        <v>7447</v>
      </c>
      <c r="M622" s="61" t="s">
        <v>108</v>
      </c>
      <c r="N622" s="61" t="s">
        <v>33</v>
      </c>
      <c r="O622" s="61" t="s">
        <v>108</v>
      </c>
      <c r="P622" s="185" t="s">
        <v>96</v>
      </c>
      <c r="Q622" s="182"/>
      <c r="R622" s="61" t="s">
        <v>108</v>
      </c>
      <c r="S622" s="61"/>
      <c r="T622" s="61"/>
      <c r="U622" s="61" t="s">
        <v>108</v>
      </c>
      <c r="V622" s="61" t="s">
        <v>108</v>
      </c>
      <c r="W622" s="61"/>
      <c r="X622" s="66" t="s">
        <v>108</v>
      </c>
      <c r="Y622" s="57">
        <v>43073</v>
      </c>
      <c r="Z622" s="75" t="s">
        <v>108</v>
      </c>
      <c r="AA622" s="187" t="s">
        <v>7957</v>
      </c>
      <c r="AB622" s="245" t="s">
        <v>179</v>
      </c>
      <c r="AC622" s="175"/>
      <c r="AD622" s="176"/>
      <c r="AE622" s="67" t="str">
        <f t="shared" si="1"/>
        <v>Mar</v>
      </c>
      <c r="AF622" s="68" t="str">
        <f t="shared" si="2"/>
        <v>Dec</v>
      </c>
      <c r="AG622" s="177">
        <f t="shared" si="3"/>
        <v>250</v>
      </c>
      <c r="AH622" s="70">
        <f t="shared" si="5"/>
        <v>42853</v>
      </c>
      <c r="AI622" s="71">
        <f ca="1"/>
        <v>-1136</v>
      </c>
      <c r="AJ622" s="71" t="str">
        <v>2017</v>
      </c>
      <c r="AK622" s="70">
        <f t="shared" si="4"/>
        <v>42833</v>
      </c>
    </row>
    <row r="623" spans="1:37" ht="14.4">
      <c r="A623" s="239" t="s">
        <v>7963</v>
      </c>
      <c r="B623" s="61" t="s">
        <v>89</v>
      </c>
      <c r="C623" s="59">
        <v>42823</v>
      </c>
      <c r="D623" s="66" t="s">
        <v>229</v>
      </c>
      <c r="E623" s="184" t="s">
        <v>129</v>
      </c>
      <c r="F623" s="240" t="s">
        <v>214</v>
      </c>
      <c r="G623" s="187" t="s">
        <v>7964</v>
      </c>
      <c r="H623" s="184" t="s">
        <v>7965</v>
      </c>
      <c r="I623" s="181">
        <f t="shared" si="0"/>
        <v>42853</v>
      </c>
      <c r="J623" s="61" t="s">
        <v>18</v>
      </c>
      <c r="K623" s="184" t="s">
        <v>14</v>
      </c>
      <c r="L623" s="241" t="s">
        <v>7150</v>
      </c>
      <c r="M623" s="61" t="s">
        <v>7151</v>
      </c>
      <c r="N623" s="61"/>
      <c r="O623" s="61" t="s">
        <v>6622</v>
      </c>
      <c r="P623" s="185" t="s">
        <v>96</v>
      </c>
      <c r="Q623" s="182"/>
      <c r="R623" s="61" t="s">
        <v>18</v>
      </c>
      <c r="S623" s="61"/>
      <c r="T623" s="61"/>
      <c r="U623" s="66" t="s">
        <v>108</v>
      </c>
      <c r="V623" s="61" t="s">
        <v>108</v>
      </c>
      <c r="W623" s="61"/>
      <c r="X623" s="66" t="s">
        <v>14</v>
      </c>
      <c r="Y623" s="57">
        <v>43073</v>
      </c>
      <c r="Z623" s="75" t="s">
        <v>108</v>
      </c>
      <c r="AA623" s="95" t="s">
        <v>7967</v>
      </c>
      <c r="AB623" s="183" t="s">
        <v>3872</v>
      </c>
      <c r="AC623" s="175"/>
      <c r="AD623" s="176"/>
      <c r="AE623" s="67" t="str">
        <f t="shared" si="1"/>
        <v>Mar</v>
      </c>
      <c r="AF623" s="68" t="str">
        <f t="shared" si="2"/>
        <v>Dec</v>
      </c>
      <c r="AG623" s="177">
        <f t="shared" si="3"/>
        <v>250</v>
      </c>
      <c r="AH623" s="70">
        <f t="shared" si="5"/>
        <v>42853</v>
      </c>
      <c r="AI623" s="71">
        <f ca="1"/>
        <v>-1136</v>
      </c>
      <c r="AJ623" s="71" t="str">
        <v>2017</v>
      </c>
      <c r="AK623" s="70">
        <f t="shared" si="4"/>
        <v>42833</v>
      </c>
    </row>
    <row r="624" spans="1:37" ht="14.4">
      <c r="A624" s="239" t="s">
        <v>7971</v>
      </c>
      <c r="B624" s="61" t="s">
        <v>89</v>
      </c>
      <c r="C624" s="59">
        <v>42824</v>
      </c>
      <c r="D624" s="66" t="s">
        <v>90</v>
      </c>
      <c r="E624" s="184" t="s">
        <v>3969</v>
      </c>
      <c r="F624" s="240" t="s">
        <v>214</v>
      </c>
      <c r="G624" s="168" t="s">
        <v>3970</v>
      </c>
      <c r="H624" s="184" t="s">
        <v>3969</v>
      </c>
      <c r="I624" s="181">
        <f t="shared" si="0"/>
        <v>42854</v>
      </c>
      <c r="J624" s="61"/>
      <c r="K624" s="184"/>
      <c r="L624" s="241" t="s">
        <v>7973</v>
      </c>
      <c r="M624" s="61" t="s">
        <v>7974</v>
      </c>
      <c r="N624" s="61" t="s">
        <v>16</v>
      </c>
      <c r="O624" s="61" t="s">
        <v>7975</v>
      </c>
      <c r="P624" s="185" t="s">
        <v>96</v>
      </c>
      <c r="Q624" s="182"/>
      <c r="R624" s="61"/>
      <c r="S624" s="61"/>
      <c r="T624" s="61"/>
      <c r="U624" s="66"/>
      <c r="V624" s="61"/>
      <c r="W624" s="61"/>
      <c r="X624" s="66" t="s">
        <v>18</v>
      </c>
      <c r="Y624" s="57">
        <v>43073</v>
      </c>
      <c r="Z624" s="75"/>
      <c r="AA624" s="95" t="s">
        <v>7979</v>
      </c>
      <c r="AB624" s="174" t="s">
        <v>3709</v>
      </c>
      <c r="AC624" s="175"/>
      <c r="AD624" s="176"/>
      <c r="AE624" s="67" t="str">
        <f t="shared" si="1"/>
        <v>Mar</v>
      </c>
      <c r="AF624" s="68" t="str">
        <f t="shared" si="2"/>
        <v>Dec</v>
      </c>
      <c r="AG624" s="177">
        <f t="shared" si="3"/>
        <v>249</v>
      </c>
      <c r="AH624" s="70">
        <f t="shared" si="5"/>
        <v>42854</v>
      </c>
      <c r="AI624" s="71">
        <f ca="1"/>
        <v>-1135</v>
      </c>
      <c r="AJ624" s="71" t="str">
        <v>2017</v>
      </c>
      <c r="AK624" s="70">
        <f t="shared" si="4"/>
        <v>42834</v>
      </c>
    </row>
    <row r="625" spans="1:37" ht="14.4">
      <c r="A625" s="239" t="s">
        <v>7980</v>
      </c>
      <c r="B625" s="61" t="s">
        <v>89</v>
      </c>
      <c r="C625" s="59">
        <v>42824</v>
      </c>
      <c r="D625" s="66" t="s">
        <v>90</v>
      </c>
      <c r="E625" s="184" t="s">
        <v>129</v>
      </c>
      <c r="F625" s="240" t="s">
        <v>214</v>
      </c>
      <c r="G625" s="187" t="s">
        <v>7444</v>
      </c>
      <c r="H625" s="184" t="s">
        <v>7445</v>
      </c>
      <c r="I625" s="181">
        <f t="shared" si="0"/>
        <v>42854</v>
      </c>
      <c r="J625" s="61" t="s">
        <v>18</v>
      </c>
      <c r="K625" s="184" t="s">
        <v>108</v>
      </c>
      <c r="L625" s="241" t="s">
        <v>7982</v>
      </c>
      <c r="M625" s="61" t="s">
        <v>7983</v>
      </c>
      <c r="N625" s="61" t="s">
        <v>33</v>
      </c>
      <c r="O625" s="61" t="s">
        <v>108</v>
      </c>
      <c r="P625" s="185" t="s">
        <v>96</v>
      </c>
      <c r="Q625" s="182"/>
      <c r="R625" s="61" t="s">
        <v>108</v>
      </c>
      <c r="S625" s="61"/>
      <c r="T625" s="61"/>
      <c r="U625" s="61" t="s">
        <v>108</v>
      </c>
      <c r="V625" s="61" t="s">
        <v>108</v>
      </c>
      <c r="W625" s="61"/>
      <c r="X625" s="66" t="s">
        <v>108</v>
      </c>
      <c r="Y625" s="57">
        <v>43073</v>
      </c>
      <c r="Z625" s="75" t="s">
        <v>108</v>
      </c>
      <c r="AA625" s="95" t="s">
        <v>7985</v>
      </c>
      <c r="AB625" s="183" t="s">
        <v>633</v>
      </c>
      <c r="AC625" s="175"/>
      <c r="AD625" s="176"/>
      <c r="AE625" s="67" t="str">
        <f t="shared" si="1"/>
        <v>Mar</v>
      </c>
      <c r="AF625" s="68" t="str">
        <f t="shared" si="2"/>
        <v>Dec</v>
      </c>
      <c r="AG625" s="177">
        <f t="shared" si="3"/>
        <v>249</v>
      </c>
      <c r="AH625" s="70">
        <f t="shared" si="5"/>
        <v>42854</v>
      </c>
      <c r="AI625" s="71">
        <f ca="1"/>
        <v>-1135</v>
      </c>
      <c r="AJ625" s="71" t="str">
        <v>2017</v>
      </c>
      <c r="AK625" s="70">
        <f t="shared" si="4"/>
        <v>42834</v>
      </c>
    </row>
    <row r="626" spans="1:37" ht="14.4">
      <c r="A626" s="239" t="s">
        <v>7991</v>
      </c>
      <c r="B626" s="61" t="s">
        <v>89</v>
      </c>
      <c r="C626" s="59">
        <v>42824</v>
      </c>
      <c r="D626" s="66" t="s">
        <v>1027</v>
      </c>
      <c r="E626" s="184" t="s">
        <v>112</v>
      </c>
      <c r="F626" s="240" t="s">
        <v>106</v>
      </c>
      <c r="G626" s="243" t="s">
        <v>113</v>
      </c>
      <c r="H626" s="184" t="s">
        <v>112</v>
      </c>
      <c r="I626" s="181">
        <f t="shared" si="0"/>
        <v>42854</v>
      </c>
      <c r="J626" s="61" t="s">
        <v>18</v>
      </c>
      <c r="K626" s="184"/>
      <c r="L626" s="241" t="s">
        <v>758</v>
      </c>
      <c r="M626" s="61"/>
      <c r="N626" s="61" t="s">
        <v>249</v>
      </c>
      <c r="O626" s="61" t="s">
        <v>7993</v>
      </c>
      <c r="P626" s="185" t="s">
        <v>116</v>
      </c>
      <c r="Q626" s="182"/>
      <c r="R626" s="61"/>
      <c r="S626" s="61"/>
      <c r="T626" s="61"/>
      <c r="U626" s="66"/>
      <c r="V626" s="61"/>
      <c r="W626" s="61"/>
      <c r="X626" s="66"/>
      <c r="Y626" s="57">
        <v>43073</v>
      </c>
      <c r="Z626" s="75"/>
      <c r="AA626" s="95" t="s">
        <v>257</v>
      </c>
      <c r="AB626" s="183"/>
      <c r="AC626" s="175"/>
      <c r="AD626" s="176"/>
      <c r="AE626" s="67" t="str">
        <f t="shared" si="1"/>
        <v>Mar</v>
      </c>
      <c r="AF626" s="68" t="str">
        <f t="shared" si="2"/>
        <v>Dec</v>
      </c>
      <c r="AG626" s="177">
        <f t="shared" si="3"/>
        <v>249</v>
      </c>
      <c r="AH626" s="70">
        <f t="shared" si="5"/>
        <v>42854</v>
      </c>
      <c r="AI626" s="71">
        <f ca="1"/>
        <v>-1135</v>
      </c>
      <c r="AJ626" s="71" t="str">
        <v>2017</v>
      </c>
      <c r="AK626" s="70">
        <f t="shared" si="4"/>
        <v>42834</v>
      </c>
    </row>
    <row r="627" spans="1:37" ht="14.4">
      <c r="A627" s="239" t="s">
        <v>7997</v>
      </c>
      <c r="B627" s="61" t="s">
        <v>89</v>
      </c>
      <c r="C627" s="59">
        <v>42816</v>
      </c>
      <c r="D627" s="66" t="s">
        <v>90</v>
      </c>
      <c r="E627" s="184" t="s">
        <v>129</v>
      </c>
      <c r="F627" s="240" t="s">
        <v>106</v>
      </c>
      <c r="G627" s="168" t="s">
        <v>177</v>
      </c>
      <c r="H627" s="184" t="s">
        <v>32</v>
      </c>
      <c r="I627" s="181">
        <f t="shared" si="0"/>
        <v>42846</v>
      </c>
      <c r="J627" s="61"/>
      <c r="K627" s="184"/>
      <c r="L627" s="241" t="s">
        <v>7999</v>
      </c>
      <c r="M627" s="61" t="s">
        <v>8000</v>
      </c>
      <c r="N627" s="61"/>
      <c r="O627" s="61"/>
      <c r="P627" s="185" t="s">
        <v>96</v>
      </c>
      <c r="Q627" s="182"/>
      <c r="R627" s="61"/>
      <c r="S627" s="61"/>
      <c r="T627" s="61"/>
      <c r="U627" s="66"/>
      <c r="V627" s="61"/>
      <c r="W627" s="61"/>
      <c r="X627" s="66"/>
      <c r="Y627" s="57">
        <v>43073</v>
      </c>
      <c r="Z627" s="75"/>
      <c r="AA627" s="95" t="s">
        <v>8001</v>
      </c>
      <c r="AB627" s="183"/>
      <c r="AC627" s="175"/>
      <c r="AD627" s="176"/>
      <c r="AE627" s="67" t="str">
        <f t="shared" si="1"/>
        <v>Mar</v>
      </c>
      <c r="AF627" s="68" t="str">
        <f t="shared" si="2"/>
        <v>Dec</v>
      </c>
      <c r="AG627" s="177">
        <f t="shared" si="3"/>
        <v>257</v>
      </c>
      <c r="AH627" s="70">
        <f t="shared" si="5"/>
        <v>42846</v>
      </c>
      <c r="AI627" s="71">
        <f ca="1"/>
        <v>-1143</v>
      </c>
      <c r="AJ627" s="71" t="str">
        <v>2017</v>
      </c>
      <c r="AK627" s="70">
        <f t="shared" si="4"/>
        <v>42826</v>
      </c>
    </row>
    <row r="628" spans="1:37" ht="14.4">
      <c r="A628" s="239" t="s">
        <v>8004</v>
      </c>
      <c r="B628" s="61" t="s">
        <v>89</v>
      </c>
      <c r="C628" s="59">
        <v>42824</v>
      </c>
      <c r="D628" s="66" t="s">
        <v>90</v>
      </c>
      <c r="E628" s="184" t="s">
        <v>3794</v>
      </c>
      <c r="F628" s="240" t="s">
        <v>214</v>
      </c>
      <c r="G628" s="187" t="s">
        <v>214</v>
      </c>
      <c r="H628" s="184" t="s">
        <v>3785</v>
      </c>
      <c r="I628" s="181">
        <f t="shared" si="0"/>
        <v>42854</v>
      </c>
      <c r="J628" s="61" t="s">
        <v>18</v>
      </c>
      <c r="K628" s="184" t="s">
        <v>14</v>
      </c>
      <c r="L628" s="241" t="s">
        <v>699</v>
      </c>
      <c r="M628" s="61" t="s">
        <v>108</v>
      </c>
      <c r="N628" s="61" t="s">
        <v>27</v>
      </c>
      <c r="O628" s="61" t="s">
        <v>8007</v>
      </c>
      <c r="P628" s="185" t="s">
        <v>96</v>
      </c>
      <c r="Q628" s="182"/>
      <c r="R628" s="61" t="s">
        <v>108</v>
      </c>
      <c r="S628" s="61"/>
      <c r="T628" s="61"/>
      <c r="U628" s="66" t="s">
        <v>108</v>
      </c>
      <c r="V628" s="61" t="s">
        <v>108</v>
      </c>
      <c r="W628" s="61"/>
      <c r="X628" s="66" t="s">
        <v>14</v>
      </c>
      <c r="Y628" s="57">
        <v>43073</v>
      </c>
      <c r="Z628" s="75" t="s">
        <v>108</v>
      </c>
      <c r="AA628" s="64" t="s">
        <v>8008</v>
      </c>
      <c r="AB628" s="183" t="s">
        <v>7282</v>
      </c>
      <c r="AC628" s="175"/>
      <c r="AD628" s="176"/>
      <c r="AE628" s="67" t="str">
        <f t="shared" si="1"/>
        <v>Mar</v>
      </c>
      <c r="AF628" s="68" t="str">
        <f t="shared" si="2"/>
        <v>Dec</v>
      </c>
      <c r="AG628" s="177">
        <f t="shared" si="3"/>
        <v>249</v>
      </c>
      <c r="AH628" s="70">
        <f t="shared" si="5"/>
        <v>42854</v>
      </c>
      <c r="AI628" s="71">
        <f ca="1"/>
        <v>-1135</v>
      </c>
      <c r="AJ628" s="71" t="str">
        <v>2017</v>
      </c>
      <c r="AK628" s="70">
        <f t="shared" si="4"/>
        <v>42834</v>
      </c>
    </row>
    <row r="629" spans="1:37" ht="14.4">
      <c r="A629" s="239" t="s">
        <v>8011</v>
      </c>
      <c r="B629" s="61" t="s">
        <v>89</v>
      </c>
      <c r="C629" s="59">
        <v>42824</v>
      </c>
      <c r="D629" s="66" t="s">
        <v>90</v>
      </c>
      <c r="E629" s="184" t="s">
        <v>3794</v>
      </c>
      <c r="F629" s="240" t="s">
        <v>214</v>
      </c>
      <c r="G629" s="168" t="s">
        <v>5916</v>
      </c>
      <c r="H629" s="184" t="s">
        <v>5917</v>
      </c>
      <c r="I629" s="181">
        <f t="shared" si="0"/>
        <v>42854</v>
      </c>
      <c r="J629" s="61" t="s">
        <v>18</v>
      </c>
      <c r="K629" s="184" t="s">
        <v>18</v>
      </c>
      <c r="L629" s="241" t="s">
        <v>8013</v>
      </c>
      <c r="M629" s="61" t="s">
        <v>108</v>
      </c>
      <c r="N629" s="61" t="s">
        <v>395</v>
      </c>
      <c r="O629" s="61" t="s">
        <v>108</v>
      </c>
      <c r="P629" s="185" t="s">
        <v>96</v>
      </c>
      <c r="Q629" s="182"/>
      <c r="R629" s="61" t="s">
        <v>18</v>
      </c>
      <c r="S629" s="61"/>
      <c r="T629" s="61"/>
      <c r="U629" s="66" t="s">
        <v>14</v>
      </c>
      <c r="V629" s="61" t="s">
        <v>108</v>
      </c>
      <c r="W629" s="61"/>
      <c r="X629" s="66" t="s">
        <v>18</v>
      </c>
      <c r="Y629" s="57">
        <v>43073</v>
      </c>
      <c r="Z629" s="75" t="s">
        <v>108</v>
      </c>
      <c r="AA629" s="95" t="s">
        <v>8015</v>
      </c>
      <c r="AB629" s="183" t="s">
        <v>97</v>
      </c>
      <c r="AC629" s="175"/>
      <c r="AD629" s="176"/>
      <c r="AE629" s="67" t="str">
        <f t="shared" si="1"/>
        <v>Mar</v>
      </c>
      <c r="AF629" s="68" t="str">
        <f t="shared" si="2"/>
        <v>Dec</v>
      </c>
      <c r="AG629" s="177">
        <f t="shared" si="3"/>
        <v>249</v>
      </c>
      <c r="AH629" s="70">
        <f t="shared" si="5"/>
        <v>42854</v>
      </c>
      <c r="AI629" s="71">
        <f ca="1"/>
        <v>-1135</v>
      </c>
      <c r="AJ629" s="71" t="str">
        <v>2017</v>
      </c>
      <c r="AK629" s="70">
        <f t="shared" si="4"/>
        <v>42834</v>
      </c>
    </row>
    <row r="630" spans="1:37" ht="14.4">
      <c r="A630" s="239" t="s">
        <v>8019</v>
      </c>
      <c r="B630" s="61" t="s">
        <v>700</v>
      </c>
      <c r="C630" s="59">
        <v>42824</v>
      </c>
      <c r="D630" s="66" t="s">
        <v>90</v>
      </c>
      <c r="E630" s="184" t="s">
        <v>3794</v>
      </c>
      <c r="F630" s="180" t="s">
        <v>214</v>
      </c>
      <c r="G630" s="168" t="s">
        <v>177</v>
      </c>
      <c r="H630" s="184" t="s">
        <v>5818</v>
      </c>
      <c r="I630" s="181">
        <f t="shared" si="0"/>
        <v>42854</v>
      </c>
      <c r="J630" s="61" t="s">
        <v>18</v>
      </c>
      <c r="K630" s="184"/>
      <c r="L630" s="171" t="s">
        <v>8021</v>
      </c>
      <c r="M630" s="61" t="s">
        <v>8022</v>
      </c>
      <c r="N630" s="61"/>
      <c r="O630" s="61"/>
      <c r="P630" s="185" t="s">
        <v>96</v>
      </c>
      <c r="Q630" s="182">
        <v>42829</v>
      </c>
      <c r="R630" s="61"/>
      <c r="S630" s="61"/>
      <c r="T630" s="61"/>
      <c r="U630" s="66"/>
      <c r="V630" s="61"/>
      <c r="W630" s="61"/>
      <c r="X630" s="66"/>
      <c r="Y630" s="57">
        <v>43073</v>
      </c>
      <c r="Z630" s="75" t="s">
        <v>108</v>
      </c>
      <c r="AA630" s="246" t="s">
        <v>8024</v>
      </c>
      <c r="AB630" s="183"/>
      <c r="AC630" s="175"/>
      <c r="AD630" s="176"/>
      <c r="AE630" s="67" t="str">
        <f t="shared" si="1"/>
        <v>Mar</v>
      </c>
      <c r="AF630" s="68" t="str">
        <f t="shared" si="2"/>
        <v>Dec</v>
      </c>
      <c r="AG630" s="177">
        <f t="shared" si="3"/>
        <v>249</v>
      </c>
      <c r="AH630" s="70">
        <f t="shared" si="5"/>
        <v>42854</v>
      </c>
      <c r="AI630" s="71">
        <f ca="1"/>
        <v>-1135</v>
      </c>
      <c r="AJ630" s="71" t="str">
        <v>2017</v>
      </c>
      <c r="AK630" s="70">
        <f t="shared" si="4"/>
        <v>42834</v>
      </c>
    </row>
    <row r="631" spans="1:37" ht="14.4">
      <c r="A631" s="239" t="s">
        <v>8030</v>
      </c>
      <c r="B631" s="61" t="s">
        <v>89</v>
      </c>
      <c r="C631" s="59">
        <v>42825</v>
      </c>
      <c r="D631" s="66" t="s">
        <v>90</v>
      </c>
      <c r="E631" s="184" t="s">
        <v>30</v>
      </c>
      <c r="F631" s="240" t="s">
        <v>106</v>
      </c>
      <c r="G631" s="168" t="s">
        <v>107</v>
      </c>
      <c r="H631" s="184" t="s">
        <v>129</v>
      </c>
      <c r="I631" s="181">
        <f t="shared" si="0"/>
        <v>42855</v>
      </c>
      <c r="J631" s="61"/>
      <c r="K631" s="184"/>
      <c r="L631" s="241" t="s">
        <v>8033</v>
      </c>
      <c r="M631" s="61" t="s">
        <v>8034</v>
      </c>
      <c r="N631" s="61"/>
      <c r="O631" s="61" t="s">
        <v>8035</v>
      </c>
      <c r="P631" s="185" t="s">
        <v>17</v>
      </c>
      <c r="Q631" s="182"/>
      <c r="R631" s="61"/>
      <c r="S631" s="61"/>
      <c r="T631" s="61"/>
      <c r="U631" s="66"/>
      <c r="V631" s="61"/>
      <c r="W631" s="61"/>
      <c r="X631" s="66"/>
      <c r="Y631" s="57">
        <v>43073</v>
      </c>
      <c r="Z631" s="75"/>
      <c r="AA631" s="95" t="s">
        <v>8036</v>
      </c>
      <c r="AB631" s="183"/>
      <c r="AC631" s="175"/>
      <c r="AD631" s="176"/>
      <c r="AE631" s="67" t="str">
        <f t="shared" si="1"/>
        <v>Mar</v>
      </c>
      <c r="AF631" s="68" t="str">
        <f t="shared" si="2"/>
        <v>Dec</v>
      </c>
      <c r="AG631" s="177">
        <f t="shared" si="3"/>
        <v>248</v>
      </c>
      <c r="AH631" s="70">
        <f t="shared" si="5"/>
        <v>42855</v>
      </c>
      <c r="AI631" s="71">
        <f ca="1"/>
        <v>-1134</v>
      </c>
      <c r="AJ631" s="71" t="str">
        <v>2017</v>
      </c>
      <c r="AK631" s="70">
        <f t="shared" si="4"/>
        <v>42835</v>
      </c>
    </row>
    <row r="632" spans="1:37" ht="14.4">
      <c r="A632" s="239" t="s">
        <v>8039</v>
      </c>
      <c r="B632" s="61" t="s">
        <v>89</v>
      </c>
      <c r="C632" s="59">
        <v>42825</v>
      </c>
      <c r="D632" s="66" t="s">
        <v>90</v>
      </c>
      <c r="E632" s="184" t="s">
        <v>30</v>
      </c>
      <c r="F632" s="240" t="s">
        <v>106</v>
      </c>
      <c r="G632" s="168" t="s">
        <v>107</v>
      </c>
      <c r="H632" s="184" t="s">
        <v>129</v>
      </c>
      <c r="I632" s="181">
        <f t="shared" si="0"/>
        <v>42855</v>
      </c>
      <c r="J632" s="61"/>
      <c r="K632" s="184"/>
      <c r="L632" s="241" t="s">
        <v>8033</v>
      </c>
      <c r="M632" s="61" t="s">
        <v>8041</v>
      </c>
      <c r="N632" s="61"/>
      <c r="O632" s="61" t="s">
        <v>8042</v>
      </c>
      <c r="P632" s="185" t="s">
        <v>17</v>
      </c>
      <c r="Q632" s="182"/>
      <c r="R632" s="61"/>
      <c r="S632" s="61"/>
      <c r="T632" s="61"/>
      <c r="U632" s="66"/>
      <c r="V632" s="61"/>
      <c r="W632" s="61"/>
      <c r="X632" s="66"/>
      <c r="Y632" s="57">
        <v>43073</v>
      </c>
      <c r="Z632" s="75"/>
      <c r="AA632" s="95" t="s">
        <v>8044</v>
      </c>
      <c r="AB632" s="183"/>
      <c r="AC632" s="175"/>
      <c r="AD632" s="176"/>
      <c r="AE632" s="67" t="str">
        <f t="shared" si="1"/>
        <v>Mar</v>
      </c>
      <c r="AF632" s="68" t="str">
        <f t="shared" si="2"/>
        <v>Dec</v>
      </c>
      <c r="AG632" s="177">
        <f t="shared" si="3"/>
        <v>248</v>
      </c>
      <c r="AH632" s="70">
        <f t="shared" si="5"/>
        <v>42855</v>
      </c>
      <c r="AI632" s="71">
        <f ca="1"/>
        <v>-1134</v>
      </c>
      <c r="AJ632" s="71" t="str">
        <v>2017</v>
      </c>
      <c r="AK632" s="70">
        <f t="shared" si="4"/>
        <v>42835</v>
      </c>
    </row>
    <row r="633" spans="1:37" ht="14.4">
      <c r="A633" s="239" t="s">
        <v>8049</v>
      </c>
      <c r="B633" s="61" t="s">
        <v>700</v>
      </c>
      <c r="C633" s="59">
        <v>42825</v>
      </c>
      <c r="D633" s="66" t="s">
        <v>90</v>
      </c>
      <c r="E633" s="184" t="s">
        <v>129</v>
      </c>
      <c r="F633" s="240" t="s">
        <v>106</v>
      </c>
      <c r="G633" s="168" t="s">
        <v>177</v>
      </c>
      <c r="H633" s="184" t="s">
        <v>5751</v>
      </c>
      <c r="I633" s="181">
        <f t="shared" si="0"/>
        <v>42855</v>
      </c>
      <c r="J633" s="61"/>
      <c r="K633" s="184"/>
      <c r="L633" s="241" t="s">
        <v>8051</v>
      </c>
      <c r="M633" s="61"/>
      <c r="N633" s="61"/>
      <c r="O633" s="61"/>
      <c r="P633" s="185" t="s">
        <v>96</v>
      </c>
      <c r="Q633" s="182"/>
      <c r="R633" s="61"/>
      <c r="S633" s="61"/>
      <c r="T633" s="61"/>
      <c r="U633" s="66"/>
      <c r="V633" s="61"/>
      <c r="W633" s="61"/>
      <c r="X633" s="66"/>
      <c r="Y633" s="57">
        <v>43073</v>
      </c>
      <c r="Z633" s="75"/>
      <c r="AA633" s="95" t="s">
        <v>8052</v>
      </c>
      <c r="AB633" s="183"/>
      <c r="AC633" s="175"/>
      <c r="AD633" s="176"/>
      <c r="AE633" s="67" t="str">
        <f t="shared" si="1"/>
        <v>Mar</v>
      </c>
      <c r="AF633" s="68" t="str">
        <f t="shared" si="2"/>
        <v>Dec</v>
      </c>
      <c r="AG633" s="177">
        <f t="shared" si="3"/>
        <v>248</v>
      </c>
      <c r="AH633" s="70">
        <f t="shared" si="5"/>
        <v>42855</v>
      </c>
      <c r="AI633" s="71">
        <f ca="1"/>
        <v>-1134</v>
      </c>
      <c r="AJ633" s="71" t="str">
        <v>2017</v>
      </c>
      <c r="AK633" s="70">
        <f t="shared" si="4"/>
        <v>42835</v>
      </c>
    </row>
    <row r="634" spans="1:37" ht="14.4">
      <c r="A634" s="239" t="s">
        <v>8053</v>
      </c>
      <c r="B634" s="61" t="s">
        <v>89</v>
      </c>
      <c r="C634" s="59">
        <v>42825</v>
      </c>
      <c r="D634" s="66" t="s">
        <v>90</v>
      </c>
      <c r="E634" s="184" t="s">
        <v>30</v>
      </c>
      <c r="F634" s="240" t="s">
        <v>106</v>
      </c>
      <c r="G634" s="168" t="s">
        <v>107</v>
      </c>
      <c r="H634" s="184" t="s">
        <v>129</v>
      </c>
      <c r="I634" s="181">
        <f t="shared" si="0"/>
        <v>42855</v>
      </c>
      <c r="J634" s="61"/>
      <c r="K634" s="184"/>
      <c r="L634" s="241" t="s">
        <v>8054</v>
      </c>
      <c r="M634" s="61" t="s">
        <v>8055</v>
      </c>
      <c r="N634" s="61"/>
      <c r="O634" s="61" t="s">
        <v>8057</v>
      </c>
      <c r="P634" s="185" t="s">
        <v>17</v>
      </c>
      <c r="Q634" s="182"/>
      <c r="R634" s="61"/>
      <c r="S634" s="61"/>
      <c r="T634" s="61"/>
      <c r="U634" s="66"/>
      <c r="V634" s="61"/>
      <c r="W634" s="61"/>
      <c r="X634" s="66" t="s">
        <v>18</v>
      </c>
      <c r="Y634" s="57">
        <v>43073</v>
      </c>
      <c r="Z634" s="75">
        <v>4</v>
      </c>
      <c r="AA634" s="95"/>
      <c r="AB634" s="183"/>
      <c r="AC634" s="175"/>
      <c r="AD634" s="176"/>
      <c r="AE634" s="67" t="str">
        <f t="shared" si="1"/>
        <v>Mar</v>
      </c>
      <c r="AF634" s="68" t="str">
        <f t="shared" si="2"/>
        <v>Dec</v>
      </c>
      <c r="AG634" s="177">
        <f t="shared" si="3"/>
        <v>248</v>
      </c>
      <c r="AH634" s="70">
        <f t="shared" si="5"/>
        <v>42855</v>
      </c>
      <c r="AI634" s="71">
        <f ca="1"/>
        <v>-1134</v>
      </c>
      <c r="AJ634" s="71" t="str">
        <v>2017</v>
      </c>
      <c r="AK634" s="70">
        <f t="shared" si="4"/>
        <v>42835</v>
      </c>
    </row>
    <row r="635" spans="1:37" ht="14.4">
      <c r="A635" s="239" t="s">
        <v>8058</v>
      </c>
      <c r="B635" s="61" t="s">
        <v>89</v>
      </c>
      <c r="C635" s="59">
        <v>42825</v>
      </c>
      <c r="D635" s="66" t="s">
        <v>1027</v>
      </c>
      <c r="E635" s="184" t="s">
        <v>30</v>
      </c>
      <c r="F635" s="240" t="s">
        <v>106</v>
      </c>
      <c r="G635" s="168" t="s">
        <v>107</v>
      </c>
      <c r="H635" s="184" t="s">
        <v>129</v>
      </c>
      <c r="I635" s="181">
        <f t="shared" si="0"/>
        <v>42855</v>
      </c>
      <c r="J635" s="61"/>
      <c r="K635" s="184"/>
      <c r="L635" s="241" t="s">
        <v>302</v>
      </c>
      <c r="M635" s="61" t="s">
        <v>8060</v>
      </c>
      <c r="N635" s="61"/>
      <c r="O635" s="61" t="s">
        <v>8062</v>
      </c>
      <c r="P635" s="185" t="s">
        <v>17</v>
      </c>
      <c r="Q635" s="182"/>
      <c r="R635" s="61"/>
      <c r="S635" s="61"/>
      <c r="T635" s="61"/>
      <c r="U635" s="66"/>
      <c r="V635" s="61"/>
      <c r="W635" s="61"/>
      <c r="X635" s="66"/>
      <c r="Y635" s="57">
        <v>43073</v>
      </c>
      <c r="Z635" s="75"/>
      <c r="AA635" s="95"/>
      <c r="AB635" s="183"/>
      <c r="AC635" s="175"/>
      <c r="AD635" s="176"/>
      <c r="AE635" s="67" t="str">
        <f t="shared" si="1"/>
        <v>Mar</v>
      </c>
      <c r="AF635" s="68" t="str">
        <f t="shared" si="2"/>
        <v>Dec</v>
      </c>
      <c r="AG635" s="177">
        <f t="shared" si="3"/>
        <v>248</v>
      </c>
      <c r="AH635" s="70">
        <f t="shared" si="5"/>
        <v>42855</v>
      </c>
      <c r="AI635" s="71">
        <f ca="1"/>
        <v>-1134</v>
      </c>
      <c r="AJ635" s="71" t="str">
        <v>2017</v>
      </c>
      <c r="AK635" s="70">
        <f t="shared" si="4"/>
        <v>42835</v>
      </c>
    </row>
    <row r="636" spans="1:37" ht="14.4">
      <c r="A636" s="239" t="s">
        <v>8065</v>
      </c>
      <c r="B636" s="61" t="s">
        <v>89</v>
      </c>
      <c r="C636" s="59">
        <v>42825</v>
      </c>
      <c r="D636" s="66" t="s">
        <v>1027</v>
      </c>
      <c r="E636" s="184" t="s">
        <v>30</v>
      </c>
      <c r="F636" s="240" t="s">
        <v>106</v>
      </c>
      <c r="G636" s="168" t="s">
        <v>107</v>
      </c>
      <c r="H636" s="184" t="s">
        <v>129</v>
      </c>
      <c r="I636" s="181">
        <f t="shared" si="0"/>
        <v>42855</v>
      </c>
      <c r="J636" s="61"/>
      <c r="K636" s="184"/>
      <c r="L636" s="241" t="s">
        <v>302</v>
      </c>
      <c r="M636" s="61" t="s">
        <v>8067</v>
      </c>
      <c r="N636" s="61"/>
      <c r="O636" s="61" t="s">
        <v>8068</v>
      </c>
      <c r="P636" s="185" t="s">
        <v>21</v>
      </c>
      <c r="Q636" s="182"/>
      <c r="R636" s="61"/>
      <c r="S636" s="61"/>
      <c r="T636" s="61"/>
      <c r="U636" s="66"/>
      <c r="V636" s="61"/>
      <c r="W636" s="61"/>
      <c r="X636" s="66" t="s">
        <v>18</v>
      </c>
      <c r="Y636" s="57">
        <v>43073</v>
      </c>
      <c r="Z636" s="75">
        <v>4</v>
      </c>
      <c r="AA636" s="95" t="s">
        <v>8069</v>
      </c>
      <c r="AB636" s="183"/>
      <c r="AC636" s="175"/>
      <c r="AD636" s="176"/>
      <c r="AE636" s="67" t="str">
        <f t="shared" si="1"/>
        <v>Mar</v>
      </c>
      <c r="AF636" s="68" t="str">
        <f t="shared" si="2"/>
        <v>Dec</v>
      </c>
      <c r="AG636" s="177">
        <f t="shared" si="3"/>
        <v>248</v>
      </c>
      <c r="AH636" s="70">
        <f t="shared" si="5"/>
        <v>42855</v>
      </c>
      <c r="AI636" s="71">
        <f ca="1"/>
        <v>-1134</v>
      </c>
      <c r="AJ636" s="71" t="str">
        <v>2017</v>
      </c>
      <c r="AK636" s="70">
        <f t="shared" si="4"/>
        <v>42835</v>
      </c>
    </row>
    <row r="637" spans="1:37" ht="24.8" customHeight="1">
      <c r="A637" s="239" t="s">
        <v>8070</v>
      </c>
      <c r="B637" s="61" t="s">
        <v>89</v>
      </c>
      <c r="C637" s="59">
        <v>42825</v>
      </c>
      <c r="D637" s="66" t="s">
        <v>90</v>
      </c>
      <c r="E637" s="184" t="s">
        <v>3794</v>
      </c>
      <c r="F637" s="240" t="s">
        <v>214</v>
      </c>
      <c r="G637" s="187" t="s">
        <v>214</v>
      </c>
      <c r="H637" s="184" t="s">
        <v>3785</v>
      </c>
      <c r="I637" s="181">
        <f t="shared" si="0"/>
        <v>42855</v>
      </c>
      <c r="J637" s="61" t="s">
        <v>18</v>
      </c>
      <c r="K637" s="184" t="s">
        <v>108</v>
      </c>
      <c r="L637" s="241" t="s">
        <v>8073</v>
      </c>
      <c r="M637" s="61" t="s">
        <v>8073</v>
      </c>
      <c r="N637" s="61" t="s">
        <v>395</v>
      </c>
      <c r="O637" s="61" t="s">
        <v>108</v>
      </c>
      <c r="P637" s="185" t="s">
        <v>96</v>
      </c>
      <c r="Q637" s="182"/>
      <c r="R637" s="61" t="s">
        <v>14</v>
      </c>
      <c r="S637" s="61" t="s">
        <v>18</v>
      </c>
      <c r="T637" s="61"/>
      <c r="U637" s="66" t="s">
        <v>108</v>
      </c>
      <c r="V637" s="61" t="s">
        <v>108</v>
      </c>
      <c r="W637" s="61"/>
      <c r="X637" s="66" t="s">
        <v>14</v>
      </c>
      <c r="Y637" s="57">
        <v>43073</v>
      </c>
      <c r="Z637" s="75" t="s">
        <v>108</v>
      </c>
      <c r="AA637" s="197" t="s">
        <v>8075</v>
      </c>
      <c r="AB637" s="183" t="s">
        <v>179</v>
      </c>
      <c r="AC637" s="175"/>
      <c r="AD637" s="176"/>
      <c r="AE637" s="67" t="str">
        <f t="shared" si="1"/>
        <v>Mar</v>
      </c>
      <c r="AF637" s="68" t="str">
        <f t="shared" si="2"/>
        <v>Dec</v>
      </c>
      <c r="AG637" s="177">
        <f t="shared" si="3"/>
        <v>248</v>
      </c>
      <c r="AH637" s="70">
        <f t="shared" si="5"/>
        <v>42855</v>
      </c>
      <c r="AI637" s="71">
        <f ca="1"/>
        <v>-1134</v>
      </c>
      <c r="AJ637" s="71" t="str">
        <v>2017</v>
      </c>
      <c r="AK637" s="70">
        <f t="shared" si="4"/>
        <v>42835</v>
      </c>
    </row>
    <row r="638" spans="1:37" ht="14.4">
      <c r="A638" s="239" t="s">
        <v>8076</v>
      </c>
      <c r="B638" s="61" t="s">
        <v>700</v>
      </c>
      <c r="C638" s="59">
        <v>42825</v>
      </c>
      <c r="D638" s="66" t="s">
        <v>90</v>
      </c>
      <c r="E638" s="184" t="s">
        <v>3794</v>
      </c>
      <c r="F638" s="240" t="s">
        <v>106</v>
      </c>
      <c r="G638" s="168" t="s">
        <v>177</v>
      </c>
      <c r="H638" s="184" t="s">
        <v>5818</v>
      </c>
      <c r="I638" s="181">
        <f t="shared" si="0"/>
        <v>42855</v>
      </c>
      <c r="J638" s="61" t="s">
        <v>18</v>
      </c>
      <c r="K638" s="184"/>
      <c r="L638" s="241" t="s">
        <v>8077</v>
      </c>
      <c r="M638" s="61" t="s">
        <v>8078</v>
      </c>
      <c r="N638" s="61"/>
      <c r="O638" s="61"/>
      <c r="P638" s="185" t="s">
        <v>96</v>
      </c>
      <c r="Q638" s="182"/>
      <c r="R638" s="61"/>
      <c r="S638" s="61"/>
      <c r="T638" s="61"/>
      <c r="U638" s="66"/>
      <c r="V638" s="61"/>
      <c r="W638" s="61"/>
      <c r="X638" s="66"/>
      <c r="Y638" s="57">
        <v>43073</v>
      </c>
      <c r="Z638" s="75" t="s">
        <v>108</v>
      </c>
      <c r="AA638" s="64" t="s">
        <v>8080</v>
      </c>
      <c r="AB638" s="183"/>
      <c r="AC638" s="175"/>
      <c r="AD638" s="176"/>
      <c r="AE638" s="67" t="str">
        <f t="shared" si="1"/>
        <v>Mar</v>
      </c>
      <c r="AF638" s="68" t="str">
        <f t="shared" si="2"/>
        <v>Dec</v>
      </c>
      <c r="AG638" s="177">
        <f t="shared" si="3"/>
        <v>248</v>
      </c>
      <c r="AH638" s="70">
        <f t="shared" si="5"/>
        <v>42855</v>
      </c>
      <c r="AI638" s="71">
        <f ca="1"/>
        <v>-1134</v>
      </c>
      <c r="AJ638" s="71" t="str">
        <v>2017</v>
      </c>
      <c r="AK638" s="70">
        <f t="shared" si="4"/>
        <v>42835</v>
      </c>
    </row>
    <row r="639" spans="1:37" ht="14.4">
      <c r="A639" s="239" t="s">
        <v>8082</v>
      </c>
      <c r="B639" s="61" t="s">
        <v>89</v>
      </c>
      <c r="C639" s="59">
        <v>42828</v>
      </c>
      <c r="D639" s="66" t="s">
        <v>1027</v>
      </c>
      <c r="E639" s="184" t="s">
        <v>30</v>
      </c>
      <c r="F639" s="240" t="s">
        <v>106</v>
      </c>
      <c r="G639" s="168" t="s">
        <v>107</v>
      </c>
      <c r="H639" s="184" t="s">
        <v>129</v>
      </c>
      <c r="I639" s="181">
        <f t="shared" si="0"/>
        <v>42858</v>
      </c>
      <c r="J639" s="61"/>
      <c r="K639" s="184"/>
      <c r="L639" s="241" t="s">
        <v>302</v>
      </c>
      <c r="M639" s="61" t="s">
        <v>8083</v>
      </c>
      <c r="N639" s="61"/>
      <c r="O639" s="61" t="s">
        <v>8085</v>
      </c>
      <c r="P639" s="185" t="s">
        <v>17</v>
      </c>
      <c r="Q639" s="182"/>
      <c r="R639" s="61"/>
      <c r="S639" s="61"/>
      <c r="T639" s="61"/>
      <c r="U639" s="66"/>
      <c r="V639" s="61"/>
      <c r="W639" s="61"/>
      <c r="X639" s="66"/>
      <c r="Y639" s="57">
        <v>43073</v>
      </c>
      <c r="Z639" s="75"/>
      <c r="AA639" s="95" t="s">
        <v>8086</v>
      </c>
      <c r="AB639" s="183"/>
      <c r="AC639" s="175"/>
      <c r="AD639" s="176"/>
      <c r="AE639" s="67" t="str">
        <f t="shared" si="1"/>
        <v>Apr</v>
      </c>
      <c r="AF639" s="68" t="str">
        <f t="shared" si="2"/>
        <v>Dec</v>
      </c>
      <c r="AG639" s="177">
        <f t="shared" si="3"/>
        <v>245</v>
      </c>
      <c r="AH639" s="70">
        <f t="shared" si="5"/>
        <v>42858</v>
      </c>
      <c r="AI639" s="71">
        <f ca="1"/>
        <v>-1131</v>
      </c>
      <c r="AJ639" s="71" t="str">
        <v>2017</v>
      </c>
      <c r="AK639" s="70">
        <f t="shared" si="4"/>
        <v>42838</v>
      </c>
    </row>
    <row r="640" spans="1:37" ht="14.4">
      <c r="A640" s="239" t="s">
        <v>8087</v>
      </c>
      <c r="B640" s="61" t="s">
        <v>89</v>
      </c>
      <c r="C640" s="59">
        <v>42825</v>
      </c>
      <c r="D640" s="66" t="s">
        <v>1027</v>
      </c>
      <c r="E640" s="184" t="s">
        <v>112</v>
      </c>
      <c r="F640" s="240" t="s">
        <v>106</v>
      </c>
      <c r="G640" s="243" t="s">
        <v>113</v>
      </c>
      <c r="H640" s="184" t="s">
        <v>112</v>
      </c>
      <c r="I640" s="181">
        <f t="shared" si="0"/>
        <v>42855</v>
      </c>
      <c r="J640" s="61" t="s">
        <v>18</v>
      </c>
      <c r="K640" s="184" t="s">
        <v>14</v>
      </c>
      <c r="L640" s="241" t="s">
        <v>302</v>
      </c>
      <c r="M640" s="61" t="s">
        <v>8089</v>
      </c>
      <c r="N640" s="61"/>
      <c r="O640" s="61" t="s">
        <v>692</v>
      </c>
      <c r="P640" s="185" t="s">
        <v>116</v>
      </c>
      <c r="Q640" s="182">
        <v>42829</v>
      </c>
      <c r="R640" s="61"/>
      <c r="S640" s="61"/>
      <c r="T640" s="61"/>
      <c r="U640" s="66"/>
      <c r="V640" s="61"/>
      <c r="W640" s="61"/>
      <c r="X640" s="66"/>
      <c r="Y640" s="57">
        <v>43073</v>
      </c>
      <c r="Z640" s="75"/>
      <c r="AA640" s="95"/>
      <c r="AB640" s="183"/>
      <c r="AC640" s="175"/>
      <c r="AD640" s="176"/>
      <c r="AE640" s="67" t="str">
        <f t="shared" si="1"/>
        <v>Mar</v>
      </c>
      <c r="AF640" s="68" t="str">
        <f t="shared" si="2"/>
        <v>Dec</v>
      </c>
      <c r="AG640" s="177">
        <f t="shared" si="3"/>
        <v>248</v>
      </c>
      <c r="AH640" s="70">
        <f t="shared" si="5"/>
        <v>42855</v>
      </c>
      <c r="AI640" s="71">
        <f ca="1"/>
        <v>-1134</v>
      </c>
      <c r="AJ640" s="71" t="str">
        <v>2017</v>
      </c>
      <c r="AK640" s="70">
        <f t="shared" si="4"/>
        <v>42835</v>
      </c>
    </row>
    <row r="641" spans="1:37" ht="14.4">
      <c r="A641" s="239" t="s">
        <v>8092</v>
      </c>
      <c r="B641" s="61" t="s">
        <v>89</v>
      </c>
      <c r="C641" s="59">
        <v>42825</v>
      </c>
      <c r="D641" s="66" t="s">
        <v>90</v>
      </c>
      <c r="E641" s="184" t="s">
        <v>112</v>
      </c>
      <c r="F641" s="240" t="s">
        <v>106</v>
      </c>
      <c r="G641" s="243" t="s">
        <v>113</v>
      </c>
      <c r="H641" s="184" t="s">
        <v>112</v>
      </c>
      <c r="I641" s="181">
        <f t="shared" si="0"/>
        <v>42855</v>
      </c>
      <c r="J641" s="61" t="s">
        <v>18</v>
      </c>
      <c r="K641" s="184" t="s">
        <v>14</v>
      </c>
      <c r="L641" s="241" t="s">
        <v>8094</v>
      </c>
      <c r="M641" s="61" t="s">
        <v>8095</v>
      </c>
      <c r="N641" s="61"/>
      <c r="O641" s="61" t="s">
        <v>8096</v>
      </c>
      <c r="P641" s="185" t="s">
        <v>116</v>
      </c>
      <c r="Q641" s="182" t="s">
        <v>8098</v>
      </c>
      <c r="R641" s="61"/>
      <c r="S641" s="61"/>
      <c r="T641" s="61"/>
      <c r="U641" s="66"/>
      <c r="V641" s="61"/>
      <c r="W641" s="61"/>
      <c r="X641" s="66"/>
      <c r="Y641" s="57">
        <v>43073</v>
      </c>
      <c r="Z641" s="75"/>
      <c r="AA641" s="95"/>
      <c r="AB641" s="183"/>
      <c r="AC641" s="175"/>
      <c r="AD641" s="176"/>
      <c r="AE641" s="67" t="str">
        <f t="shared" si="1"/>
        <v>Mar</v>
      </c>
      <c r="AF641" s="68" t="str">
        <f t="shared" si="2"/>
        <v>Dec</v>
      </c>
      <c r="AG641" s="177">
        <f t="shared" si="3"/>
        <v>248</v>
      </c>
      <c r="AH641" s="70">
        <f t="shared" si="5"/>
        <v>42855</v>
      </c>
      <c r="AI641" s="71">
        <f ca="1"/>
        <v>-1134</v>
      </c>
      <c r="AJ641" s="71" t="str">
        <v>2017</v>
      </c>
      <c r="AK641" s="70">
        <f t="shared" si="4"/>
        <v>42835</v>
      </c>
    </row>
    <row r="642" spans="1:37" ht="14.4">
      <c r="A642" s="239" t="s">
        <v>8100</v>
      </c>
      <c r="B642" s="56" t="s">
        <v>89</v>
      </c>
      <c r="C642" s="59">
        <v>42825</v>
      </c>
      <c r="D642" s="66" t="s">
        <v>1027</v>
      </c>
      <c r="E642" s="184" t="s">
        <v>112</v>
      </c>
      <c r="F642" s="240" t="s">
        <v>106</v>
      </c>
      <c r="G642" s="168" t="s">
        <v>113</v>
      </c>
      <c r="H642" s="184" t="s">
        <v>112</v>
      </c>
      <c r="I642" s="181">
        <f t="shared" si="0"/>
        <v>42855</v>
      </c>
      <c r="J642" s="61" t="s">
        <v>18</v>
      </c>
      <c r="K642" s="184" t="s">
        <v>18</v>
      </c>
      <c r="L642" s="241" t="s">
        <v>8102</v>
      </c>
      <c r="M642" s="61" t="s">
        <v>8103</v>
      </c>
      <c r="N642" s="61"/>
      <c r="O642" s="61" t="s">
        <v>8104</v>
      </c>
      <c r="P642" s="185" t="s">
        <v>116</v>
      </c>
      <c r="Q642" s="182"/>
      <c r="R642" s="61"/>
      <c r="S642" s="61"/>
      <c r="T642" s="61" t="s">
        <v>18</v>
      </c>
      <c r="U642" s="66"/>
      <c r="V642" s="61"/>
      <c r="W642" s="61"/>
      <c r="X642" s="66"/>
      <c r="Y642" s="57">
        <v>43073</v>
      </c>
      <c r="Z642" s="75"/>
      <c r="AA642" s="95" t="s">
        <v>8105</v>
      </c>
      <c r="AB642" s="183"/>
      <c r="AC642" s="175"/>
      <c r="AD642" s="176"/>
      <c r="AE642" s="67" t="str">
        <f t="shared" si="1"/>
        <v>Mar</v>
      </c>
      <c r="AF642" s="68" t="str">
        <f t="shared" si="2"/>
        <v>Dec</v>
      </c>
      <c r="AG642" s="177">
        <f t="shared" si="3"/>
        <v>248</v>
      </c>
      <c r="AH642" s="70">
        <f t="shared" si="5"/>
        <v>42855</v>
      </c>
      <c r="AI642" s="71">
        <f ca="1"/>
        <v>-1134</v>
      </c>
      <c r="AJ642" s="71" t="str">
        <v>2017</v>
      </c>
      <c r="AK642" s="70">
        <f t="shared" si="4"/>
        <v>42835</v>
      </c>
    </row>
    <row r="643" spans="1:37" ht="14.4">
      <c r="A643" s="239" t="s">
        <v>8107</v>
      </c>
      <c r="B643" s="61" t="s">
        <v>89</v>
      </c>
      <c r="C643" s="59">
        <v>42825</v>
      </c>
      <c r="D643" s="66" t="s">
        <v>1027</v>
      </c>
      <c r="E643" s="184" t="s">
        <v>112</v>
      </c>
      <c r="F643" s="240" t="s">
        <v>106</v>
      </c>
      <c r="G643" s="243" t="s">
        <v>113</v>
      </c>
      <c r="H643" s="184" t="s">
        <v>112</v>
      </c>
      <c r="I643" s="181">
        <f t="shared" si="0"/>
        <v>42855</v>
      </c>
      <c r="J643" s="61" t="s">
        <v>18</v>
      </c>
      <c r="K643" s="184" t="s">
        <v>18</v>
      </c>
      <c r="L643" s="241" t="s">
        <v>8109</v>
      </c>
      <c r="M643" s="61" t="s">
        <v>8110</v>
      </c>
      <c r="N643" s="61"/>
      <c r="O643" s="61" t="s">
        <v>8111</v>
      </c>
      <c r="P643" s="185" t="s">
        <v>116</v>
      </c>
      <c r="Q643" s="182"/>
      <c r="R643" s="61"/>
      <c r="S643" s="61"/>
      <c r="T643" s="61" t="s">
        <v>18</v>
      </c>
      <c r="U643" s="66"/>
      <c r="V643" s="61"/>
      <c r="W643" s="61"/>
      <c r="X643" s="66" t="s">
        <v>18</v>
      </c>
      <c r="Y643" s="57">
        <v>43073</v>
      </c>
      <c r="Z643" s="75"/>
      <c r="AA643" s="95"/>
      <c r="AB643" s="183"/>
      <c r="AC643" s="175"/>
      <c r="AD643" s="176"/>
      <c r="AE643" s="67" t="str">
        <f t="shared" si="1"/>
        <v>Mar</v>
      </c>
      <c r="AF643" s="68" t="str">
        <f t="shared" si="2"/>
        <v>Dec</v>
      </c>
      <c r="AG643" s="177">
        <f t="shared" si="3"/>
        <v>248</v>
      </c>
      <c r="AH643" s="70">
        <f t="shared" si="5"/>
        <v>42855</v>
      </c>
      <c r="AI643" s="71">
        <f ca="1"/>
        <v>-1134</v>
      </c>
      <c r="AJ643" s="71" t="str">
        <v>2017</v>
      </c>
      <c r="AK643" s="70">
        <f t="shared" si="4"/>
        <v>42835</v>
      </c>
    </row>
    <row r="644" spans="1:37" ht="14.4">
      <c r="A644" s="239" t="s">
        <v>8114</v>
      </c>
      <c r="B644" s="61" t="s">
        <v>89</v>
      </c>
      <c r="C644" s="59">
        <v>42823</v>
      </c>
      <c r="D644" s="66" t="s">
        <v>1027</v>
      </c>
      <c r="E644" s="184" t="s">
        <v>30</v>
      </c>
      <c r="F644" s="240" t="s">
        <v>106</v>
      </c>
      <c r="G644" s="168" t="s">
        <v>107</v>
      </c>
      <c r="H644" s="184" t="s">
        <v>30</v>
      </c>
      <c r="I644" s="181">
        <f t="shared" si="0"/>
        <v>42853</v>
      </c>
      <c r="J644" s="61"/>
      <c r="K644" s="184"/>
      <c r="L644" s="241" t="s">
        <v>302</v>
      </c>
      <c r="M644" s="61"/>
      <c r="N644" s="61" t="s">
        <v>29</v>
      </c>
      <c r="O644" s="61" t="s">
        <v>8117</v>
      </c>
      <c r="P644" s="185" t="s">
        <v>17</v>
      </c>
      <c r="Q644" s="182"/>
      <c r="R644" s="61"/>
      <c r="S644" s="61"/>
      <c r="T644" s="61"/>
      <c r="U644" s="66"/>
      <c r="V644" s="61"/>
      <c r="W644" s="61"/>
      <c r="X644" s="66" t="s">
        <v>18</v>
      </c>
      <c r="Y644" s="57">
        <v>43073</v>
      </c>
      <c r="Z644" s="75"/>
      <c r="AA644" s="95" t="s">
        <v>6036</v>
      </c>
      <c r="AB644" s="183"/>
      <c r="AC644" s="175"/>
      <c r="AD644" s="176"/>
      <c r="AE644" s="67" t="str">
        <f t="shared" si="1"/>
        <v>Mar</v>
      </c>
      <c r="AF644" s="68" t="str">
        <f t="shared" si="2"/>
        <v>Dec</v>
      </c>
      <c r="AG644" s="177">
        <f t="shared" si="3"/>
        <v>250</v>
      </c>
      <c r="AH644" s="70">
        <f t="shared" si="5"/>
        <v>42853</v>
      </c>
      <c r="AI644" s="71">
        <f ca="1"/>
        <v>-1136</v>
      </c>
      <c r="AJ644" s="71" t="str">
        <v>2017</v>
      </c>
      <c r="AK644" s="70">
        <f t="shared" si="4"/>
        <v>42833</v>
      </c>
    </row>
    <row r="645" spans="1:37" ht="14.4">
      <c r="A645" s="239" t="s">
        <v>8119</v>
      </c>
      <c r="B645" s="61" t="s">
        <v>89</v>
      </c>
      <c r="C645" s="59">
        <v>42822</v>
      </c>
      <c r="D645" s="66" t="s">
        <v>131</v>
      </c>
      <c r="E645" s="184" t="s">
        <v>30</v>
      </c>
      <c r="F645" s="240" t="s">
        <v>106</v>
      </c>
      <c r="G645" s="168" t="s">
        <v>107</v>
      </c>
      <c r="H645" s="184" t="s">
        <v>30</v>
      </c>
      <c r="I645" s="181">
        <f t="shared" si="0"/>
        <v>42852</v>
      </c>
      <c r="J645" s="61"/>
      <c r="K645" s="184"/>
      <c r="L645" s="241" t="s">
        <v>8120</v>
      </c>
      <c r="M645" s="61"/>
      <c r="N645" s="61" t="s">
        <v>44</v>
      </c>
      <c r="O645" s="61" t="s">
        <v>8121</v>
      </c>
      <c r="P645" s="185" t="s">
        <v>17</v>
      </c>
      <c r="Q645" s="182"/>
      <c r="R645" s="61"/>
      <c r="S645" s="61"/>
      <c r="T645" s="61"/>
      <c r="U645" s="66"/>
      <c r="V645" s="61"/>
      <c r="W645" s="61"/>
      <c r="X645" s="66" t="s">
        <v>18</v>
      </c>
      <c r="Y645" s="57">
        <v>43073</v>
      </c>
      <c r="Z645" s="75"/>
      <c r="AA645" s="95"/>
      <c r="AB645" s="183"/>
      <c r="AC645" s="175"/>
      <c r="AD645" s="175"/>
      <c r="AE645" s="67" t="str">
        <f t="shared" si="1"/>
        <v>Mar</v>
      </c>
      <c r="AF645" s="68" t="str">
        <f t="shared" si="2"/>
        <v>Dec</v>
      </c>
      <c r="AG645" s="177">
        <f t="shared" si="3"/>
        <v>251</v>
      </c>
      <c r="AH645" s="70">
        <f t="shared" si="5"/>
        <v>42852</v>
      </c>
      <c r="AI645" s="71">
        <f ca="1"/>
        <v>-1137</v>
      </c>
      <c r="AJ645" s="71" t="str">
        <v>2017</v>
      </c>
      <c r="AK645" s="70">
        <f t="shared" si="4"/>
        <v>42832</v>
      </c>
    </row>
    <row r="646" spans="1:37" ht="14.4">
      <c r="A646" s="239" t="s">
        <v>8123</v>
      </c>
      <c r="B646" s="61" t="s">
        <v>89</v>
      </c>
      <c r="C646" s="59">
        <v>42828</v>
      </c>
      <c r="D646" s="66" t="s">
        <v>1027</v>
      </c>
      <c r="E646" s="184" t="s">
        <v>30</v>
      </c>
      <c r="F646" s="240" t="s">
        <v>106</v>
      </c>
      <c r="G646" s="168" t="s">
        <v>107</v>
      </c>
      <c r="H646" s="184" t="s">
        <v>30</v>
      </c>
      <c r="I646" s="181">
        <f t="shared" si="0"/>
        <v>42858</v>
      </c>
      <c r="J646" s="61"/>
      <c r="K646" s="184"/>
      <c r="L646" s="241" t="s">
        <v>8124</v>
      </c>
      <c r="M646" s="61" t="s">
        <v>8125</v>
      </c>
      <c r="N646" s="61" t="s">
        <v>95</v>
      </c>
      <c r="O646" s="61" t="s">
        <v>8126</v>
      </c>
      <c r="P646" s="185" t="s">
        <v>17</v>
      </c>
      <c r="Q646" s="182"/>
      <c r="R646" s="61"/>
      <c r="S646" s="61"/>
      <c r="T646" s="61"/>
      <c r="U646" s="66"/>
      <c r="V646" s="61"/>
      <c r="W646" s="61"/>
      <c r="X646" s="66" t="s">
        <v>18</v>
      </c>
      <c r="Y646" s="57">
        <v>43073</v>
      </c>
      <c r="Z646" s="75"/>
      <c r="AA646" s="95"/>
      <c r="AB646" s="183"/>
      <c r="AC646" s="175"/>
      <c r="AD646" s="175"/>
      <c r="AE646" s="67" t="str">
        <f t="shared" si="1"/>
        <v>Apr</v>
      </c>
      <c r="AF646" s="68" t="str">
        <f t="shared" si="2"/>
        <v>Dec</v>
      </c>
      <c r="AG646" s="177">
        <f t="shared" si="3"/>
        <v>245</v>
      </c>
      <c r="AH646" s="70">
        <f t="shared" si="5"/>
        <v>42858</v>
      </c>
      <c r="AI646" s="71">
        <f ca="1"/>
        <v>-1131</v>
      </c>
      <c r="AJ646" s="71" t="str">
        <v>2017</v>
      </c>
      <c r="AK646" s="70">
        <f t="shared" si="4"/>
        <v>42838</v>
      </c>
    </row>
    <row r="647" spans="1:37" ht="14.4">
      <c r="A647" s="239" t="s">
        <v>8129</v>
      </c>
      <c r="B647" s="61" t="s">
        <v>89</v>
      </c>
      <c r="C647" s="59">
        <v>42828</v>
      </c>
      <c r="D647" s="66" t="s">
        <v>1027</v>
      </c>
      <c r="E647" s="184" t="s">
        <v>30</v>
      </c>
      <c r="F647" s="240" t="s">
        <v>106</v>
      </c>
      <c r="G647" s="168" t="s">
        <v>107</v>
      </c>
      <c r="H647" s="184" t="s">
        <v>129</v>
      </c>
      <c r="I647" s="181">
        <f t="shared" si="0"/>
        <v>42858</v>
      </c>
      <c r="J647" s="61"/>
      <c r="K647" s="184"/>
      <c r="L647" s="241" t="s">
        <v>7537</v>
      </c>
      <c r="M647" s="61" t="s">
        <v>8130</v>
      </c>
      <c r="N647" s="61" t="s">
        <v>29</v>
      </c>
      <c r="O647" s="61" t="s">
        <v>8131</v>
      </c>
      <c r="P647" s="185" t="s">
        <v>17</v>
      </c>
      <c r="Q647" s="182"/>
      <c r="R647" s="61"/>
      <c r="S647" s="61"/>
      <c r="T647" s="61"/>
      <c r="U647" s="66"/>
      <c r="V647" s="61"/>
      <c r="W647" s="61"/>
      <c r="X647" s="66" t="s">
        <v>18</v>
      </c>
      <c r="Y647" s="57">
        <v>43073</v>
      </c>
      <c r="Z647" s="75">
        <v>4</v>
      </c>
      <c r="AA647" s="95"/>
      <c r="AB647" s="183"/>
      <c r="AC647" s="175"/>
      <c r="AD647" s="175"/>
      <c r="AE647" s="67" t="str">
        <f t="shared" si="1"/>
        <v>Apr</v>
      </c>
      <c r="AF647" s="68" t="str">
        <f t="shared" si="2"/>
        <v>Dec</v>
      </c>
      <c r="AG647" s="177">
        <f t="shared" si="3"/>
        <v>245</v>
      </c>
      <c r="AH647" s="70">
        <f t="shared" si="5"/>
        <v>42858</v>
      </c>
      <c r="AI647" s="71">
        <f ca="1"/>
        <v>-1131</v>
      </c>
      <c r="AJ647" s="71" t="str">
        <v>2017</v>
      </c>
      <c r="AK647" s="70">
        <f t="shared" si="4"/>
        <v>42838</v>
      </c>
    </row>
    <row r="648" spans="1:37" ht="14.4">
      <c r="A648" s="239" t="s">
        <v>8136</v>
      </c>
      <c r="B648" s="61" t="s">
        <v>89</v>
      </c>
      <c r="C648" s="59">
        <v>42828</v>
      </c>
      <c r="D648" s="66" t="s">
        <v>90</v>
      </c>
      <c r="E648" s="184" t="s">
        <v>30</v>
      </c>
      <c r="F648" s="240" t="s">
        <v>106</v>
      </c>
      <c r="G648" s="168" t="s">
        <v>107</v>
      </c>
      <c r="H648" s="184" t="s">
        <v>129</v>
      </c>
      <c r="I648" s="181">
        <f t="shared" si="0"/>
        <v>42858</v>
      </c>
      <c r="J648" s="61"/>
      <c r="K648" s="184"/>
      <c r="L648" s="241" t="s">
        <v>8033</v>
      </c>
      <c r="M648" s="61" t="s">
        <v>8137</v>
      </c>
      <c r="N648" s="61" t="s">
        <v>249</v>
      </c>
      <c r="O648" s="61" t="s">
        <v>8138</v>
      </c>
      <c r="P648" s="185" t="s">
        <v>17</v>
      </c>
      <c r="Q648" s="182"/>
      <c r="R648" s="61"/>
      <c r="S648" s="61"/>
      <c r="T648" s="61"/>
      <c r="U648" s="66"/>
      <c r="V648" s="61"/>
      <c r="W648" s="61"/>
      <c r="X648" s="66" t="s">
        <v>18</v>
      </c>
      <c r="Y648" s="57">
        <v>43073</v>
      </c>
      <c r="Z648" s="75"/>
      <c r="AA648" s="95" t="s">
        <v>8139</v>
      </c>
      <c r="AB648" s="183"/>
      <c r="AC648" s="175"/>
      <c r="AD648" s="175"/>
      <c r="AE648" s="67" t="str">
        <f t="shared" si="1"/>
        <v>Apr</v>
      </c>
      <c r="AF648" s="68" t="str">
        <f t="shared" si="2"/>
        <v>Dec</v>
      </c>
      <c r="AG648" s="177">
        <f t="shared" si="3"/>
        <v>245</v>
      </c>
      <c r="AH648" s="70">
        <f t="shared" si="5"/>
        <v>42858</v>
      </c>
      <c r="AI648" s="71">
        <f ca="1"/>
        <v>-1131</v>
      </c>
      <c r="AJ648" s="71" t="str">
        <v>2017</v>
      </c>
      <c r="AK648" s="70">
        <f t="shared" si="4"/>
        <v>42838</v>
      </c>
    </row>
    <row r="649" spans="1:37" ht="14.4">
      <c r="A649" s="239" t="s">
        <v>8140</v>
      </c>
      <c r="B649" s="61" t="s">
        <v>89</v>
      </c>
      <c r="C649" s="59">
        <v>42828</v>
      </c>
      <c r="D649" s="66" t="s">
        <v>1027</v>
      </c>
      <c r="E649" s="184" t="s">
        <v>30</v>
      </c>
      <c r="F649" s="240" t="s">
        <v>106</v>
      </c>
      <c r="G649" s="168" t="s">
        <v>107</v>
      </c>
      <c r="H649" s="184" t="s">
        <v>129</v>
      </c>
      <c r="I649" s="181">
        <f t="shared" si="0"/>
        <v>42858</v>
      </c>
      <c r="J649" s="61"/>
      <c r="K649" s="184"/>
      <c r="L649" s="241" t="s">
        <v>302</v>
      </c>
      <c r="M649" s="56" t="s">
        <v>8142</v>
      </c>
      <c r="N649" s="61" t="s">
        <v>27</v>
      </c>
      <c r="O649" s="61" t="s">
        <v>8143</v>
      </c>
      <c r="P649" s="185" t="s">
        <v>17</v>
      </c>
      <c r="Q649" s="182"/>
      <c r="R649" s="61"/>
      <c r="S649" s="61"/>
      <c r="T649" s="61"/>
      <c r="U649" s="66"/>
      <c r="V649" s="61"/>
      <c r="W649" s="61"/>
      <c r="X649" s="66" t="s">
        <v>18</v>
      </c>
      <c r="Y649" s="57">
        <v>43073</v>
      </c>
      <c r="Z649" s="75"/>
      <c r="AA649" s="95" t="s">
        <v>5500</v>
      </c>
      <c r="AB649" s="183"/>
      <c r="AC649" s="175"/>
      <c r="AD649" s="176"/>
      <c r="AE649" s="67" t="str">
        <f t="shared" si="1"/>
        <v>Apr</v>
      </c>
      <c r="AF649" s="68" t="str">
        <f t="shared" si="2"/>
        <v>Dec</v>
      </c>
      <c r="AG649" s="177">
        <f t="shared" si="3"/>
        <v>245</v>
      </c>
      <c r="AH649" s="70">
        <f t="shared" si="5"/>
        <v>42858</v>
      </c>
      <c r="AI649" s="71">
        <f ca="1"/>
        <v>-1131</v>
      </c>
      <c r="AJ649" s="71" t="str">
        <v>2017</v>
      </c>
      <c r="AK649" s="70">
        <f t="shared" si="4"/>
        <v>42838</v>
      </c>
    </row>
    <row r="650" spans="1:37" ht="14.4">
      <c r="A650" s="239" t="s">
        <v>8147</v>
      </c>
      <c r="B650" s="61" t="s">
        <v>89</v>
      </c>
      <c r="C650" s="59">
        <v>42828</v>
      </c>
      <c r="D650" s="66" t="s">
        <v>1027</v>
      </c>
      <c r="E650" s="184" t="s">
        <v>30</v>
      </c>
      <c r="F650" s="240" t="s">
        <v>106</v>
      </c>
      <c r="G650" s="168" t="s">
        <v>107</v>
      </c>
      <c r="H650" s="184" t="s">
        <v>129</v>
      </c>
      <c r="I650" s="181">
        <f t="shared" si="0"/>
        <v>42858</v>
      </c>
      <c r="J650" s="61"/>
      <c r="K650" s="184"/>
      <c r="L650" s="241" t="s">
        <v>302</v>
      </c>
      <c r="M650" s="61" t="s">
        <v>8148</v>
      </c>
      <c r="N650" s="61" t="s">
        <v>20</v>
      </c>
      <c r="O650" s="61" t="s">
        <v>8149</v>
      </c>
      <c r="P650" s="185" t="s">
        <v>21</v>
      </c>
      <c r="Q650" s="182"/>
      <c r="R650" s="61"/>
      <c r="S650" s="61"/>
      <c r="T650" s="61"/>
      <c r="U650" s="66"/>
      <c r="V650" s="61"/>
      <c r="W650" s="61"/>
      <c r="X650" s="66" t="s">
        <v>18</v>
      </c>
      <c r="Y650" s="57">
        <v>43073</v>
      </c>
      <c r="Z650" s="75">
        <v>4</v>
      </c>
      <c r="AA650" s="95" t="s">
        <v>8069</v>
      </c>
      <c r="AB650" s="183"/>
      <c r="AC650" s="175"/>
      <c r="AD650" s="176"/>
      <c r="AE650" s="67" t="str">
        <f t="shared" si="1"/>
        <v>Apr</v>
      </c>
      <c r="AF650" s="68" t="str">
        <f t="shared" si="2"/>
        <v>Dec</v>
      </c>
      <c r="AG650" s="177">
        <f t="shared" si="3"/>
        <v>245</v>
      </c>
      <c r="AH650" s="70">
        <f t="shared" si="5"/>
        <v>42858</v>
      </c>
      <c r="AI650" s="71">
        <f ca="1"/>
        <v>-1131</v>
      </c>
      <c r="AJ650" s="71" t="str">
        <v>2017</v>
      </c>
      <c r="AK650" s="70">
        <f t="shared" si="4"/>
        <v>42838</v>
      </c>
    </row>
    <row r="651" spans="1:37" ht="14.4">
      <c r="A651" s="239" t="s">
        <v>8151</v>
      </c>
      <c r="B651" s="61" t="s">
        <v>89</v>
      </c>
      <c r="C651" s="59">
        <v>42828</v>
      </c>
      <c r="D651" s="66" t="s">
        <v>1027</v>
      </c>
      <c r="E651" s="184" t="s">
        <v>30</v>
      </c>
      <c r="F651" s="240" t="s">
        <v>106</v>
      </c>
      <c r="G651" s="168" t="s">
        <v>107</v>
      </c>
      <c r="H651" s="184" t="s">
        <v>129</v>
      </c>
      <c r="I651" s="181">
        <f t="shared" si="0"/>
        <v>42858</v>
      </c>
      <c r="J651" s="61"/>
      <c r="K651" s="184"/>
      <c r="L651" s="241" t="s">
        <v>302</v>
      </c>
      <c r="M651" s="61" t="s">
        <v>8155</v>
      </c>
      <c r="N651" s="61" t="s">
        <v>271</v>
      </c>
      <c r="O651" s="61" t="s">
        <v>8156</v>
      </c>
      <c r="P651" s="185" t="s">
        <v>21</v>
      </c>
      <c r="Q651" s="182"/>
      <c r="R651" s="61"/>
      <c r="S651" s="61"/>
      <c r="T651" s="61"/>
      <c r="U651" s="66"/>
      <c r="V651" s="61"/>
      <c r="W651" s="61"/>
      <c r="X651" s="66" t="s">
        <v>18</v>
      </c>
      <c r="Y651" s="57">
        <v>43073</v>
      </c>
      <c r="Z651" s="75">
        <v>4</v>
      </c>
      <c r="AA651" s="95" t="s">
        <v>8069</v>
      </c>
      <c r="AB651" s="183"/>
      <c r="AC651" s="175"/>
      <c r="AD651" s="176"/>
      <c r="AE651" s="67" t="str">
        <f t="shared" si="1"/>
        <v>Apr</v>
      </c>
      <c r="AF651" s="68" t="str">
        <f t="shared" si="2"/>
        <v>Dec</v>
      </c>
      <c r="AG651" s="177">
        <f t="shared" si="3"/>
        <v>245</v>
      </c>
      <c r="AH651" s="70">
        <f t="shared" si="5"/>
        <v>42858</v>
      </c>
      <c r="AI651" s="71">
        <f ca="1"/>
        <v>-1131</v>
      </c>
      <c r="AJ651" s="71" t="str">
        <v>2017</v>
      </c>
      <c r="AK651" s="70">
        <f t="shared" si="4"/>
        <v>42838</v>
      </c>
    </row>
    <row r="652" spans="1:37" ht="14.4">
      <c r="A652" s="239" t="s">
        <v>8158</v>
      </c>
      <c r="B652" s="61" t="s">
        <v>89</v>
      </c>
      <c r="C652" s="59">
        <v>42828</v>
      </c>
      <c r="D652" s="66" t="s">
        <v>1027</v>
      </c>
      <c r="E652" s="184" t="s">
        <v>30</v>
      </c>
      <c r="F652" s="240" t="s">
        <v>106</v>
      </c>
      <c r="G652" s="168" t="s">
        <v>107</v>
      </c>
      <c r="H652" s="184" t="s">
        <v>129</v>
      </c>
      <c r="I652" s="181">
        <f t="shared" si="0"/>
        <v>42858</v>
      </c>
      <c r="J652" s="61"/>
      <c r="K652" s="184"/>
      <c r="L652" s="241" t="s">
        <v>302</v>
      </c>
      <c r="M652" s="61" t="s">
        <v>8160</v>
      </c>
      <c r="N652" s="61" t="s">
        <v>22</v>
      </c>
      <c r="O652" s="61" t="s">
        <v>5379</v>
      </c>
      <c r="P652" s="185" t="s">
        <v>17</v>
      </c>
      <c r="Q652" s="182"/>
      <c r="R652" s="61"/>
      <c r="S652" s="61"/>
      <c r="T652" s="61"/>
      <c r="U652" s="66"/>
      <c r="V652" s="61"/>
      <c r="W652" s="61"/>
      <c r="X652" s="66" t="s">
        <v>18</v>
      </c>
      <c r="Y652" s="57">
        <v>43073</v>
      </c>
      <c r="Z652" s="75"/>
      <c r="AA652" s="95" t="s">
        <v>924</v>
      </c>
      <c r="AB652" s="183"/>
      <c r="AC652" s="175"/>
      <c r="AD652" s="175"/>
      <c r="AE652" s="67" t="str">
        <f t="shared" si="1"/>
        <v>Apr</v>
      </c>
      <c r="AF652" s="68" t="str">
        <f t="shared" si="2"/>
        <v>Dec</v>
      </c>
      <c r="AG652" s="177">
        <f t="shared" si="3"/>
        <v>245</v>
      </c>
      <c r="AH652" s="70">
        <f t="shared" si="5"/>
        <v>42858</v>
      </c>
      <c r="AI652" s="71">
        <f ca="1"/>
        <v>-1131</v>
      </c>
      <c r="AJ652" s="71" t="str">
        <v>2017</v>
      </c>
      <c r="AK652" s="70">
        <f t="shared" si="4"/>
        <v>42838</v>
      </c>
    </row>
    <row r="653" spans="1:37" ht="14.4">
      <c r="A653" s="239" t="s">
        <v>8165</v>
      </c>
      <c r="B653" s="56" t="s">
        <v>89</v>
      </c>
      <c r="C653" s="59">
        <v>42828</v>
      </c>
      <c r="D653" s="66" t="s">
        <v>1027</v>
      </c>
      <c r="E653" s="184" t="s">
        <v>112</v>
      </c>
      <c r="F653" s="240" t="s">
        <v>106</v>
      </c>
      <c r="G653" s="168" t="s">
        <v>113</v>
      </c>
      <c r="H653" s="184" t="s">
        <v>112</v>
      </c>
      <c r="I653" s="181">
        <f t="shared" si="0"/>
        <v>42858</v>
      </c>
      <c r="J653" s="61" t="s">
        <v>18</v>
      </c>
      <c r="K653" s="184" t="s">
        <v>18</v>
      </c>
      <c r="L653" s="241" t="s">
        <v>8168</v>
      </c>
      <c r="M653" s="61" t="s">
        <v>8169</v>
      </c>
      <c r="N653" s="61" t="s">
        <v>189</v>
      </c>
      <c r="O653" s="61" t="s">
        <v>8170</v>
      </c>
      <c r="P653" s="185" t="s">
        <v>116</v>
      </c>
      <c r="Q653" s="182"/>
      <c r="R653" s="61"/>
      <c r="S653" s="61"/>
      <c r="T653" s="61" t="s">
        <v>18</v>
      </c>
      <c r="U653" s="66"/>
      <c r="V653" s="61"/>
      <c r="W653" s="61"/>
      <c r="X653" s="66"/>
      <c r="Y653" s="57">
        <v>43073</v>
      </c>
      <c r="Z653" s="75"/>
      <c r="AA653" s="95"/>
      <c r="AB653" s="183"/>
      <c r="AC653" s="175"/>
      <c r="AD653" s="175"/>
      <c r="AE653" s="67" t="str">
        <f t="shared" si="1"/>
        <v>Apr</v>
      </c>
      <c r="AF653" s="68" t="str">
        <f t="shared" si="2"/>
        <v>Dec</v>
      </c>
      <c r="AG653" s="177">
        <f t="shared" si="3"/>
        <v>245</v>
      </c>
      <c r="AH653" s="70">
        <f t="shared" si="5"/>
        <v>42858</v>
      </c>
      <c r="AI653" s="71">
        <f ca="1"/>
        <v>-1131</v>
      </c>
      <c r="AJ653" s="71" t="str">
        <v>2017</v>
      </c>
      <c r="AK653" s="70">
        <f t="shared" si="4"/>
        <v>42838</v>
      </c>
    </row>
    <row r="654" spans="1:37" ht="14.4">
      <c r="A654" s="239" t="s">
        <v>8172</v>
      </c>
      <c r="B654" s="61" t="s">
        <v>89</v>
      </c>
      <c r="C654" s="59">
        <v>42828</v>
      </c>
      <c r="D654" s="66" t="s">
        <v>90</v>
      </c>
      <c r="E654" s="184" t="s">
        <v>91</v>
      </c>
      <c r="F654" s="240" t="s">
        <v>214</v>
      </c>
      <c r="G654" s="168" t="s">
        <v>3693</v>
      </c>
      <c r="H654" s="242" t="s">
        <v>3694</v>
      </c>
      <c r="I654" s="181">
        <f t="shared" si="0"/>
        <v>42858</v>
      </c>
      <c r="J654" s="61" t="s">
        <v>18</v>
      </c>
      <c r="K654" s="184" t="s">
        <v>14</v>
      </c>
      <c r="L654" s="241" t="s">
        <v>745</v>
      </c>
      <c r="M654" s="61" t="s">
        <v>8173</v>
      </c>
      <c r="N654" s="61" t="s">
        <v>95</v>
      </c>
      <c r="O654" s="61" t="s">
        <v>8174</v>
      </c>
      <c r="P654" s="185" t="s">
        <v>96</v>
      </c>
      <c r="Q654" s="182"/>
      <c r="R654" s="61"/>
      <c r="S654" s="61"/>
      <c r="T654" s="61"/>
      <c r="U654" s="66"/>
      <c r="V654" s="61"/>
      <c r="W654" s="61"/>
      <c r="X654" s="66" t="s">
        <v>18</v>
      </c>
      <c r="Y654" s="57">
        <v>43073</v>
      </c>
      <c r="Z654" s="75"/>
      <c r="AA654" s="95" t="s">
        <v>8175</v>
      </c>
      <c r="AB654" s="174" t="s">
        <v>3709</v>
      </c>
      <c r="AC654" s="175"/>
      <c r="AD654" s="175"/>
      <c r="AE654" s="67" t="str">
        <f t="shared" si="1"/>
        <v>Apr</v>
      </c>
      <c r="AF654" s="68" t="str">
        <f t="shared" si="2"/>
        <v>Dec</v>
      </c>
      <c r="AG654" s="177">
        <f t="shared" si="3"/>
        <v>245</v>
      </c>
      <c r="AH654" s="70">
        <f t="shared" si="5"/>
        <v>42858</v>
      </c>
      <c r="AI654" s="71">
        <f ca="1"/>
        <v>-1131</v>
      </c>
      <c r="AJ654" s="71" t="str">
        <v>2017</v>
      </c>
      <c r="AK654" s="70">
        <f t="shared" si="4"/>
        <v>42838</v>
      </c>
    </row>
    <row r="655" spans="1:37" ht="14.4">
      <c r="A655" s="239" t="s">
        <v>8176</v>
      </c>
      <c r="B655" s="61" t="s">
        <v>89</v>
      </c>
      <c r="C655" s="59">
        <v>42821</v>
      </c>
      <c r="D655" s="66" t="s">
        <v>90</v>
      </c>
      <c r="E655" s="184" t="s">
        <v>30</v>
      </c>
      <c r="F655" s="240" t="s">
        <v>106</v>
      </c>
      <c r="G655" s="168" t="s">
        <v>107</v>
      </c>
      <c r="H655" s="184" t="s">
        <v>30</v>
      </c>
      <c r="I655" s="181">
        <f t="shared" si="0"/>
        <v>42851</v>
      </c>
      <c r="J655" s="61"/>
      <c r="K655" s="184"/>
      <c r="L655" s="241" t="s">
        <v>8178</v>
      </c>
      <c r="M655" s="61"/>
      <c r="N655" s="61" t="s">
        <v>27</v>
      </c>
      <c r="O655" s="61" t="s">
        <v>8179</v>
      </c>
      <c r="P655" s="185" t="s">
        <v>17</v>
      </c>
      <c r="Q655" s="182"/>
      <c r="R655" s="61"/>
      <c r="S655" s="61"/>
      <c r="T655" s="61"/>
      <c r="U655" s="66"/>
      <c r="V655" s="61"/>
      <c r="W655" s="61"/>
      <c r="X655" s="66" t="s">
        <v>18</v>
      </c>
      <c r="Y655" s="57">
        <v>43073</v>
      </c>
      <c r="Z655" s="75"/>
      <c r="AA655" s="95"/>
      <c r="AB655" s="183"/>
      <c r="AC655" s="175"/>
      <c r="AD655" s="176"/>
      <c r="AE655" s="67" t="str">
        <f t="shared" si="1"/>
        <v>Mar</v>
      </c>
      <c r="AF655" s="68" t="str">
        <f t="shared" si="2"/>
        <v>Dec</v>
      </c>
      <c r="AG655" s="177">
        <f t="shared" si="3"/>
        <v>252</v>
      </c>
      <c r="AH655" s="70">
        <f t="shared" si="5"/>
        <v>42851</v>
      </c>
      <c r="AI655" s="71">
        <f ca="1"/>
        <v>-1138</v>
      </c>
      <c r="AJ655" s="71" t="str">
        <v>2017</v>
      </c>
      <c r="AK655" s="70">
        <f t="shared" si="4"/>
        <v>42831</v>
      </c>
    </row>
    <row r="656" spans="1:37" ht="14.4">
      <c r="A656" s="239" t="s">
        <v>8181</v>
      </c>
      <c r="B656" s="61" t="s">
        <v>89</v>
      </c>
      <c r="C656" s="59">
        <v>42797</v>
      </c>
      <c r="D656" s="66" t="s">
        <v>90</v>
      </c>
      <c r="E656" s="184" t="s">
        <v>30</v>
      </c>
      <c r="F656" s="240" t="s">
        <v>106</v>
      </c>
      <c r="G656" s="168" t="s">
        <v>107</v>
      </c>
      <c r="H656" s="184" t="s">
        <v>30</v>
      </c>
      <c r="I656" s="181">
        <f t="shared" si="0"/>
        <v>42827</v>
      </c>
      <c r="J656" s="61"/>
      <c r="K656" s="184"/>
      <c r="L656" s="241" t="s">
        <v>8183</v>
      </c>
      <c r="M656" s="61"/>
      <c r="N656" s="61" t="s">
        <v>27</v>
      </c>
      <c r="O656" s="61" t="s">
        <v>8185</v>
      </c>
      <c r="P656" s="185" t="s">
        <v>17</v>
      </c>
      <c r="Q656" s="182"/>
      <c r="R656" s="61"/>
      <c r="S656" s="61"/>
      <c r="T656" s="61"/>
      <c r="U656" s="66"/>
      <c r="V656" s="61"/>
      <c r="W656" s="61"/>
      <c r="X656" s="66" t="s">
        <v>18</v>
      </c>
      <c r="Y656" s="57">
        <v>43073</v>
      </c>
      <c r="Z656" s="75"/>
      <c r="AA656" s="95"/>
      <c r="AB656" s="183"/>
      <c r="AC656" s="175"/>
      <c r="AD656" s="176"/>
      <c r="AE656" s="67" t="str">
        <f t="shared" si="1"/>
        <v>Mar</v>
      </c>
      <c r="AF656" s="68" t="str">
        <f t="shared" si="2"/>
        <v>Dec</v>
      </c>
      <c r="AG656" s="177">
        <f t="shared" si="3"/>
        <v>276</v>
      </c>
      <c r="AH656" s="70">
        <f t="shared" si="5"/>
        <v>42827</v>
      </c>
      <c r="AI656" s="71">
        <f ca="1"/>
        <v>-1162</v>
      </c>
      <c r="AJ656" s="71" t="str">
        <v>2017</v>
      </c>
      <c r="AK656" s="70">
        <f t="shared" si="4"/>
        <v>42807</v>
      </c>
    </row>
    <row r="657" spans="1:37" ht="14.4">
      <c r="A657" s="239" t="s">
        <v>8187</v>
      </c>
      <c r="B657" s="61" t="s">
        <v>89</v>
      </c>
      <c r="C657" s="59">
        <v>42808</v>
      </c>
      <c r="D657" s="66" t="s">
        <v>131</v>
      </c>
      <c r="E657" s="184" t="s">
        <v>30</v>
      </c>
      <c r="F657" s="240" t="s">
        <v>106</v>
      </c>
      <c r="G657" s="168" t="s">
        <v>107</v>
      </c>
      <c r="H657" s="184" t="s">
        <v>30</v>
      </c>
      <c r="I657" s="181">
        <f t="shared" si="0"/>
        <v>42838</v>
      </c>
      <c r="J657" s="61"/>
      <c r="K657" s="184"/>
      <c r="L657" s="241" t="s">
        <v>1723</v>
      </c>
      <c r="M657" s="61" t="s">
        <v>8188</v>
      </c>
      <c r="N657" s="61" t="s">
        <v>132</v>
      </c>
      <c r="O657" s="61" t="s">
        <v>8190</v>
      </c>
      <c r="P657" s="185" t="s">
        <v>17</v>
      </c>
      <c r="Q657" s="182"/>
      <c r="R657" s="61"/>
      <c r="S657" s="61"/>
      <c r="T657" s="61"/>
      <c r="U657" s="66"/>
      <c r="V657" s="61"/>
      <c r="W657" s="61"/>
      <c r="X657" s="66" t="s">
        <v>14</v>
      </c>
      <c r="Y657" s="57">
        <v>43073</v>
      </c>
      <c r="Z657" s="75">
        <v>4</v>
      </c>
      <c r="AA657" s="95" t="s">
        <v>8191</v>
      </c>
      <c r="AB657" s="183"/>
      <c r="AC657" s="175"/>
      <c r="AD657" s="176"/>
      <c r="AE657" s="67" t="str">
        <f t="shared" si="1"/>
        <v>Mar</v>
      </c>
      <c r="AF657" s="68" t="str">
        <f t="shared" si="2"/>
        <v>Dec</v>
      </c>
      <c r="AG657" s="177">
        <f t="shared" si="3"/>
        <v>265</v>
      </c>
      <c r="AH657" s="70">
        <f t="shared" si="5"/>
        <v>42838</v>
      </c>
      <c r="AI657" s="71">
        <f ca="1"/>
        <v>-1151</v>
      </c>
      <c r="AJ657" s="71" t="str">
        <v>2017</v>
      </c>
      <c r="AK657" s="70">
        <f t="shared" si="4"/>
        <v>42818</v>
      </c>
    </row>
    <row r="658" spans="1:37" ht="14.4">
      <c r="A658" s="239" t="s">
        <v>8193</v>
      </c>
      <c r="B658" s="61" t="s">
        <v>89</v>
      </c>
      <c r="C658" s="59">
        <v>42818</v>
      </c>
      <c r="D658" s="66" t="s">
        <v>90</v>
      </c>
      <c r="E658" s="184" t="s">
        <v>30</v>
      </c>
      <c r="F658" s="240" t="s">
        <v>106</v>
      </c>
      <c r="G658" s="168" t="s">
        <v>107</v>
      </c>
      <c r="H658" s="184" t="s">
        <v>30</v>
      </c>
      <c r="I658" s="181">
        <f t="shared" si="0"/>
        <v>42848</v>
      </c>
      <c r="J658" s="61"/>
      <c r="K658" s="184"/>
      <c r="L658" s="241" t="s">
        <v>8197</v>
      </c>
      <c r="M658" s="61"/>
      <c r="N658" s="61" t="s">
        <v>29</v>
      </c>
      <c r="O658" s="61"/>
      <c r="P658" s="185"/>
      <c r="Q658" s="182"/>
      <c r="R658" s="61"/>
      <c r="S658" s="61"/>
      <c r="T658" s="61"/>
      <c r="U658" s="66"/>
      <c r="V658" s="61"/>
      <c r="W658" s="61"/>
      <c r="X658" s="66" t="s">
        <v>14</v>
      </c>
      <c r="Y658" s="57">
        <v>43073</v>
      </c>
      <c r="Z658" s="75">
        <v>4</v>
      </c>
      <c r="AA658" s="95" t="s">
        <v>8198</v>
      </c>
      <c r="AB658" s="183"/>
      <c r="AC658" s="175"/>
      <c r="AD658" s="176"/>
      <c r="AE658" s="67" t="str">
        <f t="shared" si="1"/>
        <v>Mar</v>
      </c>
      <c r="AF658" s="68" t="str">
        <f t="shared" si="2"/>
        <v>Dec</v>
      </c>
      <c r="AG658" s="177">
        <f t="shared" si="3"/>
        <v>255</v>
      </c>
      <c r="AH658" s="70">
        <f t="shared" si="5"/>
        <v>42848</v>
      </c>
      <c r="AI658" s="71">
        <f ca="1"/>
        <v>-1141</v>
      </c>
      <c r="AJ658" s="71" t="str">
        <v>2017</v>
      </c>
      <c r="AK658" s="70">
        <f t="shared" si="4"/>
        <v>42828</v>
      </c>
    </row>
    <row r="659" spans="1:37" ht="14.4">
      <c r="A659" s="239" t="s">
        <v>8200</v>
      </c>
      <c r="B659" s="61" t="s">
        <v>89</v>
      </c>
      <c r="C659" s="59">
        <v>42822</v>
      </c>
      <c r="D659" s="66" t="s">
        <v>90</v>
      </c>
      <c r="E659" s="184" t="s">
        <v>30</v>
      </c>
      <c r="F659" s="240" t="s">
        <v>106</v>
      </c>
      <c r="G659" s="168" t="s">
        <v>107</v>
      </c>
      <c r="H659" s="184" t="s">
        <v>30</v>
      </c>
      <c r="I659" s="181">
        <f t="shared" si="0"/>
        <v>42852</v>
      </c>
      <c r="J659" s="61"/>
      <c r="K659" s="184"/>
      <c r="L659" s="241" t="s">
        <v>8202</v>
      </c>
      <c r="M659" s="61"/>
      <c r="N659" s="61"/>
      <c r="O659" s="61"/>
      <c r="P659" s="185" t="s">
        <v>17</v>
      </c>
      <c r="Q659" s="182"/>
      <c r="R659" s="61"/>
      <c r="S659" s="61"/>
      <c r="T659" s="61"/>
      <c r="U659" s="66"/>
      <c r="V659" s="61"/>
      <c r="W659" s="61"/>
      <c r="X659" s="66" t="s">
        <v>14</v>
      </c>
      <c r="Y659" s="57">
        <v>43073</v>
      </c>
      <c r="Z659" s="75">
        <v>4</v>
      </c>
      <c r="AA659" s="95" t="s">
        <v>8198</v>
      </c>
      <c r="AB659" s="183"/>
      <c r="AC659" s="175"/>
      <c r="AD659" s="176"/>
      <c r="AE659" s="67" t="str">
        <f t="shared" si="1"/>
        <v>Mar</v>
      </c>
      <c r="AF659" s="68" t="str">
        <f t="shared" si="2"/>
        <v>Dec</v>
      </c>
      <c r="AG659" s="177">
        <f t="shared" si="3"/>
        <v>251</v>
      </c>
      <c r="AH659" s="70">
        <f t="shared" si="5"/>
        <v>42852</v>
      </c>
      <c r="AI659" s="71">
        <f ca="1"/>
        <v>-1137</v>
      </c>
      <c r="AJ659" s="71" t="str">
        <v>2017</v>
      </c>
      <c r="AK659" s="70">
        <f t="shared" si="4"/>
        <v>42832</v>
      </c>
    </row>
    <row r="660" spans="1:37" ht="14.4">
      <c r="A660" s="239" t="s">
        <v>8203</v>
      </c>
      <c r="B660" s="61" t="s">
        <v>89</v>
      </c>
      <c r="C660" s="59">
        <v>42814</v>
      </c>
      <c r="D660" s="66" t="s">
        <v>131</v>
      </c>
      <c r="E660" s="184" t="s">
        <v>30</v>
      </c>
      <c r="F660" s="240" t="s">
        <v>106</v>
      </c>
      <c r="G660" s="168" t="s">
        <v>107</v>
      </c>
      <c r="H660" s="184" t="s">
        <v>30</v>
      </c>
      <c r="I660" s="181">
        <f t="shared" si="0"/>
        <v>42844</v>
      </c>
      <c r="J660" s="61"/>
      <c r="K660" s="184"/>
      <c r="L660" s="241" t="s">
        <v>8204</v>
      </c>
      <c r="M660" s="61"/>
      <c r="N660" s="61"/>
      <c r="O660" s="61"/>
      <c r="P660" s="185"/>
      <c r="Q660" s="182"/>
      <c r="R660" s="61"/>
      <c r="S660" s="61"/>
      <c r="T660" s="61"/>
      <c r="U660" s="66"/>
      <c r="V660" s="61"/>
      <c r="W660" s="61"/>
      <c r="X660" s="66" t="s">
        <v>14</v>
      </c>
      <c r="Y660" s="57">
        <v>43073</v>
      </c>
      <c r="Z660" s="75">
        <v>4</v>
      </c>
      <c r="AA660" s="95" t="s">
        <v>8198</v>
      </c>
      <c r="AB660" s="183"/>
      <c r="AC660" s="175"/>
      <c r="AD660" s="176"/>
      <c r="AE660" s="67" t="str">
        <f t="shared" si="1"/>
        <v>Mar</v>
      </c>
      <c r="AF660" s="68" t="str">
        <f t="shared" si="2"/>
        <v>Dec</v>
      </c>
      <c r="AG660" s="177">
        <f t="shared" si="3"/>
        <v>259</v>
      </c>
      <c r="AH660" s="70">
        <f t="shared" si="5"/>
        <v>42844</v>
      </c>
      <c r="AI660" s="71">
        <f ca="1"/>
        <v>-1145</v>
      </c>
      <c r="AJ660" s="71" t="str">
        <v>2017</v>
      </c>
      <c r="AK660" s="70">
        <f t="shared" si="4"/>
        <v>42824</v>
      </c>
    </row>
    <row r="661" spans="1:37" ht="14.4">
      <c r="A661" s="239" t="s">
        <v>8207</v>
      </c>
      <c r="B661" s="61" t="s">
        <v>89</v>
      </c>
      <c r="C661" s="59">
        <v>42814</v>
      </c>
      <c r="D661" s="66" t="s">
        <v>131</v>
      </c>
      <c r="E661" s="184" t="s">
        <v>30</v>
      </c>
      <c r="F661" s="240" t="s">
        <v>106</v>
      </c>
      <c r="G661" s="168" t="s">
        <v>107</v>
      </c>
      <c r="H661" s="184" t="s">
        <v>30</v>
      </c>
      <c r="I661" s="181">
        <f t="shared" si="0"/>
        <v>42844</v>
      </c>
      <c r="J661" s="61"/>
      <c r="K661" s="184"/>
      <c r="L661" s="241" t="s">
        <v>7868</v>
      </c>
      <c r="M661" s="61" t="s">
        <v>8209</v>
      </c>
      <c r="N661" s="61" t="s">
        <v>249</v>
      </c>
      <c r="O661" s="61"/>
      <c r="P661" s="185" t="s">
        <v>96</v>
      </c>
      <c r="Q661" s="182"/>
      <c r="R661" s="61"/>
      <c r="S661" s="61"/>
      <c r="T661" s="61"/>
      <c r="U661" s="66"/>
      <c r="V661" s="61"/>
      <c r="W661" s="61"/>
      <c r="X661" s="66" t="s">
        <v>14</v>
      </c>
      <c r="Y661" s="57">
        <v>43073</v>
      </c>
      <c r="Z661" s="75">
        <v>4</v>
      </c>
      <c r="AA661" s="95" t="s">
        <v>8211</v>
      </c>
      <c r="AB661" s="183"/>
      <c r="AC661" s="175"/>
      <c r="AD661" s="176"/>
      <c r="AE661" s="67" t="str">
        <f t="shared" si="1"/>
        <v>Mar</v>
      </c>
      <c r="AF661" s="68" t="str">
        <f t="shared" si="2"/>
        <v>Dec</v>
      </c>
      <c r="AG661" s="177">
        <f t="shared" si="3"/>
        <v>259</v>
      </c>
      <c r="AH661" s="70">
        <f t="shared" si="5"/>
        <v>42844</v>
      </c>
      <c r="AI661" s="71">
        <f ca="1"/>
        <v>-1145</v>
      </c>
      <c r="AJ661" s="71" t="str">
        <v>2017</v>
      </c>
      <c r="AK661" s="70">
        <f t="shared" si="4"/>
        <v>42824</v>
      </c>
    </row>
    <row r="662" spans="1:37" ht="14.4">
      <c r="A662" s="239" t="s">
        <v>8212</v>
      </c>
      <c r="B662" s="61" t="s">
        <v>89</v>
      </c>
      <c r="C662" s="59">
        <v>42825</v>
      </c>
      <c r="D662" s="66" t="s">
        <v>90</v>
      </c>
      <c r="E662" s="184" t="s">
        <v>327</v>
      </c>
      <c r="F662" s="240" t="s">
        <v>214</v>
      </c>
      <c r="G662" s="187" t="s">
        <v>4797</v>
      </c>
      <c r="H662" s="184" t="s">
        <v>327</v>
      </c>
      <c r="I662" s="181">
        <f t="shared" si="0"/>
        <v>42855</v>
      </c>
      <c r="J662" s="61" t="s">
        <v>18</v>
      </c>
      <c r="K662" s="184" t="s">
        <v>18</v>
      </c>
      <c r="L662" s="241" t="s">
        <v>8216</v>
      </c>
      <c r="M662" s="61" t="s">
        <v>8216</v>
      </c>
      <c r="N662" s="61" t="s">
        <v>271</v>
      </c>
      <c r="O662" s="61">
        <v>1116002</v>
      </c>
      <c r="P662" s="185" t="s">
        <v>96</v>
      </c>
      <c r="Q662" s="182"/>
      <c r="R662" s="61"/>
      <c r="S662" s="61"/>
      <c r="T662" s="61"/>
      <c r="U662" s="66"/>
      <c r="V662" s="61"/>
      <c r="W662" s="61"/>
      <c r="X662" s="66" t="s">
        <v>18</v>
      </c>
      <c r="Y662" s="57">
        <v>43073</v>
      </c>
      <c r="Z662" s="75"/>
      <c r="AA662" s="95" t="s">
        <v>8218</v>
      </c>
      <c r="AB662" s="183"/>
      <c r="AC662" s="175"/>
      <c r="AD662" s="176"/>
      <c r="AE662" s="67" t="str">
        <f t="shared" si="1"/>
        <v>Mar</v>
      </c>
      <c r="AF662" s="68" t="str">
        <f t="shared" si="2"/>
        <v>Dec</v>
      </c>
      <c r="AG662" s="177">
        <f t="shared" si="3"/>
        <v>248</v>
      </c>
      <c r="AH662" s="70">
        <f t="shared" si="5"/>
        <v>42855</v>
      </c>
      <c r="AI662" s="71">
        <f ca="1"/>
        <v>-1134</v>
      </c>
      <c r="AJ662" s="71" t="str">
        <v>2017</v>
      </c>
      <c r="AK662" s="70">
        <f t="shared" si="4"/>
        <v>42835</v>
      </c>
    </row>
    <row r="663" spans="1:37" ht="14.4">
      <c r="A663" s="239" t="s">
        <v>8219</v>
      </c>
      <c r="B663" s="61" t="s">
        <v>89</v>
      </c>
      <c r="C663" s="59">
        <v>42829</v>
      </c>
      <c r="D663" s="66" t="s">
        <v>1027</v>
      </c>
      <c r="E663" s="184" t="s">
        <v>112</v>
      </c>
      <c r="F663" s="240" t="s">
        <v>106</v>
      </c>
      <c r="G663" s="243" t="s">
        <v>113</v>
      </c>
      <c r="H663" s="184" t="s">
        <v>112</v>
      </c>
      <c r="I663" s="181">
        <f t="shared" si="0"/>
        <v>42859</v>
      </c>
      <c r="J663" s="61" t="s">
        <v>18</v>
      </c>
      <c r="K663" s="184" t="s">
        <v>18</v>
      </c>
      <c r="L663" s="241" t="s">
        <v>8221</v>
      </c>
      <c r="M663" s="61" t="s">
        <v>4143</v>
      </c>
      <c r="N663" s="61"/>
      <c r="O663" s="61" t="s">
        <v>4630</v>
      </c>
      <c r="P663" s="185" t="s">
        <v>116</v>
      </c>
      <c r="Q663" s="182"/>
      <c r="R663" s="61"/>
      <c r="S663" s="61"/>
      <c r="T663" s="61" t="s">
        <v>18</v>
      </c>
      <c r="U663" s="66"/>
      <c r="V663" s="61"/>
      <c r="W663" s="61"/>
      <c r="X663" s="66"/>
      <c r="Y663" s="57">
        <v>43073</v>
      </c>
      <c r="Z663" s="75"/>
      <c r="AA663" s="95" t="s">
        <v>8224</v>
      </c>
      <c r="AB663" s="183"/>
      <c r="AC663" s="175"/>
      <c r="AD663" s="176"/>
      <c r="AE663" s="67" t="str">
        <f t="shared" si="1"/>
        <v>Apr</v>
      </c>
      <c r="AF663" s="68" t="str">
        <f t="shared" si="2"/>
        <v>Dec</v>
      </c>
      <c r="AG663" s="177">
        <f t="shared" si="3"/>
        <v>244</v>
      </c>
      <c r="AH663" s="70">
        <f t="shared" si="5"/>
        <v>42859</v>
      </c>
      <c r="AI663" s="71">
        <f ca="1"/>
        <v>-1130</v>
      </c>
      <c r="AJ663" s="71" t="str">
        <v>2017</v>
      </c>
      <c r="AK663" s="70">
        <f t="shared" si="4"/>
        <v>42839</v>
      </c>
    </row>
    <row r="664" spans="1:37" ht="14.4">
      <c r="A664" s="239" t="s">
        <v>8225</v>
      </c>
      <c r="B664" s="61" t="s">
        <v>89</v>
      </c>
      <c r="C664" s="59">
        <v>42829</v>
      </c>
      <c r="D664" s="66" t="s">
        <v>1027</v>
      </c>
      <c r="E664" s="184" t="s">
        <v>112</v>
      </c>
      <c r="F664" s="240" t="s">
        <v>106</v>
      </c>
      <c r="G664" s="243" t="s">
        <v>113</v>
      </c>
      <c r="H664" s="184" t="s">
        <v>112</v>
      </c>
      <c r="I664" s="181">
        <f t="shared" si="0"/>
        <v>42859</v>
      </c>
      <c r="J664" s="61" t="s">
        <v>18</v>
      </c>
      <c r="K664" s="184" t="s">
        <v>14</v>
      </c>
      <c r="L664" s="241" t="s">
        <v>8226</v>
      </c>
      <c r="M664" s="61" t="s">
        <v>8227</v>
      </c>
      <c r="N664" s="61"/>
      <c r="O664" s="61" t="s">
        <v>8229</v>
      </c>
      <c r="P664" s="185" t="s">
        <v>116</v>
      </c>
      <c r="Q664" s="182">
        <v>42830</v>
      </c>
      <c r="R664" s="61"/>
      <c r="S664" s="61"/>
      <c r="T664" s="61"/>
      <c r="U664" s="66"/>
      <c r="V664" s="61"/>
      <c r="W664" s="61"/>
      <c r="X664" s="66"/>
      <c r="Y664" s="57">
        <v>43073</v>
      </c>
      <c r="Z664" s="75"/>
      <c r="AA664" s="95" t="s">
        <v>257</v>
      </c>
      <c r="AB664" s="183"/>
      <c r="AC664" s="175"/>
      <c r="AD664" s="176"/>
      <c r="AE664" s="67" t="str">
        <f t="shared" si="1"/>
        <v>Apr</v>
      </c>
      <c r="AF664" s="68" t="str">
        <f t="shared" si="2"/>
        <v>Dec</v>
      </c>
      <c r="AG664" s="177">
        <f t="shared" si="3"/>
        <v>244</v>
      </c>
      <c r="AH664" s="70">
        <f t="shared" si="5"/>
        <v>42859</v>
      </c>
      <c r="AI664" s="71">
        <f ca="1"/>
        <v>-1130</v>
      </c>
      <c r="AJ664" s="71" t="str">
        <v>2017</v>
      </c>
      <c r="AK664" s="70">
        <f t="shared" si="4"/>
        <v>42839</v>
      </c>
    </row>
    <row r="665" spans="1:37" ht="14.4">
      <c r="A665" s="239" t="s">
        <v>8230</v>
      </c>
      <c r="B665" s="61" t="s">
        <v>89</v>
      </c>
      <c r="C665" s="59">
        <v>42830</v>
      </c>
      <c r="D665" s="66" t="s">
        <v>90</v>
      </c>
      <c r="E665" s="184" t="s">
        <v>327</v>
      </c>
      <c r="F665" s="240" t="s">
        <v>214</v>
      </c>
      <c r="G665" s="187" t="s">
        <v>4797</v>
      </c>
      <c r="H665" s="184" t="s">
        <v>327</v>
      </c>
      <c r="I665" s="181">
        <f t="shared" si="0"/>
        <v>42860</v>
      </c>
      <c r="J665" s="61" t="s">
        <v>18</v>
      </c>
      <c r="K665" s="184" t="s">
        <v>18</v>
      </c>
      <c r="L665" s="241" t="s">
        <v>7265</v>
      </c>
      <c r="M665" s="61" t="s">
        <v>6955</v>
      </c>
      <c r="N665" s="61" t="s">
        <v>436</v>
      </c>
      <c r="O665" s="61"/>
      <c r="P665" s="185" t="s">
        <v>96</v>
      </c>
      <c r="Q665" s="182"/>
      <c r="R665" s="61"/>
      <c r="S665" s="61"/>
      <c r="T665" s="61"/>
      <c r="U665" s="66"/>
      <c r="V665" s="61"/>
      <c r="W665" s="61"/>
      <c r="X665" s="66" t="s">
        <v>18</v>
      </c>
      <c r="Y665" s="57">
        <v>43073</v>
      </c>
      <c r="Z665" s="75"/>
      <c r="AA665" s="64" t="s">
        <v>8237</v>
      </c>
      <c r="AB665" s="183"/>
      <c r="AC665" s="175"/>
      <c r="AD665" s="176"/>
      <c r="AE665" s="67" t="str">
        <f t="shared" si="1"/>
        <v>Apr</v>
      </c>
      <c r="AF665" s="68" t="str">
        <f t="shared" si="2"/>
        <v>Dec</v>
      </c>
      <c r="AG665" s="177">
        <f t="shared" si="3"/>
        <v>243</v>
      </c>
      <c r="AH665" s="70">
        <f t="shared" si="5"/>
        <v>42860</v>
      </c>
      <c r="AI665" s="71">
        <f ca="1"/>
        <v>-1129</v>
      </c>
      <c r="AJ665" s="71" t="str">
        <v>2017</v>
      </c>
      <c r="AK665" s="70">
        <f t="shared" si="4"/>
        <v>42840</v>
      </c>
    </row>
    <row r="666" spans="1:37" ht="14.4">
      <c r="A666" s="239" t="s">
        <v>8239</v>
      </c>
      <c r="B666" s="61" t="s">
        <v>89</v>
      </c>
      <c r="C666" s="59">
        <v>42828</v>
      </c>
      <c r="D666" s="66" t="s">
        <v>90</v>
      </c>
      <c r="E666" s="184" t="s">
        <v>30</v>
      </c>
      <c r="F666" s="240" t="s">
        <v>106</v>
      </c>
      <c r="G666" s="168" t="s">
        <v>107</v>
      </c>
      <c r="H666" s="184" t="s">
        <v>30</v>
      </c>
      <c r="I666" s="181">
        <f t="shared" si="0"/>
        <v>42858</v>
      </c>
      <c r="J666" s="61"/>
      <c r="K666" s="184"/>
      <c r="L666" s="241" t="s">
        <v>8241</v>
      </c>
      <c r="M666" s="61"/>
      <c r="N666" s="61" t="s">
        <v>436</v>
      </c>
      <c r="O666" s="61" t="s">
        <v>8242</v>
      </c>
      <c r="P666" s="185" t="s">
        <v>17</v>
      </c>
      <c r="Q666" s="182"/>
      <c r="R666" s="61"/>
      <c r="S666" s="61"/>
      <c r="T666" s="61"/>
      <c r="U666" s="66"/>
      <c r="V666" s="61"/>
      <c r="W666" s="61"/>
      <c r="X666" s="66" t="s">
        <v>18</v>
      </c>
      <c r="Y666" s="57">
        <v>43073</v>
      </c>
      <c r="Z666" s="75">
        <v>4</v>
      </c>
      <c r="AA666" s="95" t="s">
        <v>8245</v>
      </c>
      <c r="AB666" s="183"/>
      <c r="AC666" s="175"/>
      <c r="AD666" s="176"/>
      <c r="AE666" s="67" t="str">
        <f t="shared" si="1"/>
        <v>Apr</v>
      </c>
      <c r="AF666" s="68" t="str">
        <f t="shared" si="2"/>
        <v>Dec</v>
      </c>
      <c r="AG666" s="177">
        <f t="shared" si="3"/>
        <v>245</v>
      </c>
      <c r="AH666" s="70">
        <f t="shared" si="5"/>
        <v>42858</v>
      </c>
      <c r="AI666" s="71">
        <f ca="1"/>
        <v>-1131</v>
      </c>
      <c r="AJ666" s="71" t="str">
        <v>2017</v>
      </c>
      <c r="AK666" s="70">
        <f t="shared" si="4"/>
        <v>42838</v>
      </c>
    </row>
    <row r="667" spans="1:37" ht="14.4">
      <c r="A667" s="239" t="s">
        <v>8247</v>
      </c>
      <c r="B667" s="61" t="s">
        <v>89</v>
      </c>
      <c r="C667" s="59">
        <v>42830</v>
      </c>
      <c r="D667" s="66" t="s">
        <v>90</v>
      </c>
      <c r="E667" s="184" t="s">
        <v>3794</v>
      </c>
      <c r="F667" s="240" t="s">
        <v>214</v>
      </c>
      <c r="G667" s="168" t="s">
        <v>5916</v>
      </c>
      <c r="H667" s="184" t="s">
        <v>5917</v>
      </c>
      <c r="I667" s="181">
        <f t="shared" si="0"/>
        <v>42860</v>
      </c>
      <c r="J667" s="61" t="s">
        <v>18</v>
      </c>
      <c r="K667" s="184" t="s">
        <v>18</v>
      </c>
      <c r="L667" s="171" t="s">
        <v>8249</v>
      </c>
      <c r="M667" s="61" t="s">
        <v>108</v>
      </c>
      <c r="N667" s="61" t="s">
        <v>395</v>
      </c>
      <c r="O667" s="61" t="s">
        <v>108</v>
      </c>
      <c r="P667" s="185" t="s">
        <v>96</v>
      </c>
      <c r="Q667" s="182"/>
      <c r="R667" s="61" t="s">
        <v>18</v>
      </c>
      <c r="S667" s="61"/>
      <c r="T667" s="61"/>
      <c r="U667" s="66" t="s">
        <v>108</v>
      </c>
      <c r="V667" s="61" t="s">
        <v>108</v>
      </c>
      <c r="W667" s="61"/>
      <c r="X667" s="66" t="s">
        <v>18</v>
      </c>
      <c r="Y667" s="57">
        <v>43073</v>
      </c>
      <c r="Z667" s="75" t="s">
        <v>108</v>
      </c>
      <c r="AA667" s="95" t="s">
        <v>8250</v>
      </c>
      <c r="AB667" s="183" t="s">
        <v>97</v>
      </c>
      <c r="AC667" s="175"/>
      <c r="AD667" s="176"/>
      <c r="AE667" s="67" t="str">
        <f t="shared" si="1"/>
        <v>Apr</v>
      </c>
      <c r="AF667" s="68" t="str">
        <f t="shared" si="2"/>
        <v>Dec</v>
      </c>
      <c r="AG667" s="177">
        <f t="shared" si="3"/>
        <v>243</v>
      </c>
      <c r="AH667" s="70">
        <f t="shared" si="5"/>
        <v>42860</v>
      </c>
      <c r="AI667" s="71">
        <f ca="1"/>
        <v>-1129</v>
      </c>
      <c r="AJ667" s="71" t="str">
        <v>2017</v>
      </c>
      <c r="AK667" s="70">
        <f t="shared" si="4"/>
        <v>42840</v>
      </c>
    </row>
    <row r="668" spans="1:37" ht="14.4">
      <c r="A668" s="239" t="s">
        <v>8251</v>
      </c>
      <c r="B668" s="61" t="s">
        <v>89</v>
      </c>
      <c r="C668" s="59">
        <v>42818</v>
      </c>
      <c r="D668" s="66" t="s">
        <v>131</v>
      </c>
      <c r="E668" s="184" t="s">
        <v>30</v>
      </c>
      <c r="F668" s="240" t="s">
        <v>106</v>
      </c>
      <c r="G668" s="168" t="s">
        <v>107</v>
      </c>
      <c r="H668" s="184" t="s">
        <v>30</v>
      </c>
      <c r="I668" s="181">
        <f t="shared" si="0"/>
        <v>42848</v>
      </c>
      <c r="J668" s="61"/>
      <c r="K668" s="184"/>
      <c r="L668" s="241" t="s">
        <v>145</v>
      </c>
      <c r="M668" s="61" t="s">
        <v>8253</v>
      </c>
      <c r="N668" s="61" t="s">
        <v>29</v>
      </c>
      <c r="O668" s="61"/>
      <c r="P668" s="185" t="s">
        <v>96</v>
      </c>
      <c r="Q668" s="182"/>
      <c r="R668" s="61"/>
      <c r="S668" s="61"/>
      <c r="T668" s="61"/>
      <c r="U668" s="66"/>
      <c r="V668" s="61"/>
      <c r="W668" s="61"/>
      <c r="X668" s="66" t="s">
        <v>14</v>
      </c>
      <c r="Y668" s="57">
        <v>43073</v>
      </c>
      <c r="Z668" s="75">
        <v>4</v>
      </c>
      <c r="AA668" s="95" t="s">
        <v>8198</v>
      </c>
      <c r="AB668" s="183"/>
      <c r="AC668" s="175"/>
      <c r="AD668" s="176"/>
      <c r="AE668" s="67" t="str">
        <f t="shared" si="1"/>
        <v>Mar</v>
      </c>
      <c r="AF668" s="68" t="str">
        <f t="shared" si="2"/>
        <v>Dec</v>
      </c>
      <c r="AG668" s="177">
        <f t="shared" si="3"/>
        <v>255</v>
      </c>
      <c r="AH668" s="70">
        <f t="shared" si="5"/>
        <v>42848</v>
      </c>
      <c r="AI668" s="71">
        <f ca="1"/>
        <v>-1141</v>
      </c>
      <c r="AJ668" s="71" t="str">
        <v>2017</v>
      </c>
      <c r="AK668" s="70">
        <f t="shared" si="4"/>
        <v>42828</v>
      </c>
    </row>
    <row r="669" spans="1:37" ht="14.4">
      <c r="A669" s="239" t="s">
        <v>8255</v>
      </c>
      <c r="B669" s="61" t="s">
        <v>89</v>
      </c>
      <c r="C669" s="59">
        <v>42828</v>
      </c>
      <c r="D669" s="66" t="s">
        <v>1027</v>
      </c>
      <c r="E669" s="184" t="s">
        <v>30</v>
      </c>
      <c r="F669" s="240" t="s">
        <v>106</v>
      </c>
      <c r="G669" s="168" t="s">
        <v>107</v>
      </c>
      <c r="H669" s="184" t="s">
        <v>30</v>
      </c>
      <c r="I669" s="181">
        <f t="shared" si="0"/>
        <v>42858</v>
      </c>
      <c r="J669" s="61"/>
      <c r="K669" s="184"/>
      <c r="L669" s="241" t="s">
        <v>302</v>
      </c>
      <c r="M669" s="61"/>
      <c r="N669" s="61"/>
      <c r="O669" s="61"/>
      <c r="P669" s="185"/>
      <c r="Q669" s="182"/>
      <c r="R669" s="61"/>
      <c r="S669" s="61"/>
      <c r="T669" s="61"/>
      <c r="U669" s="66"/>
      <c r="V669" s="61"/>
      <c r="W669" s="61"/>
      <c r="X669" s="66" t="s">
        <v>14</v>
      </c>
      <c r="Y669" s="57">
        <v>43073</v>
      </c>
      <c r="Z669" s="75">
        <v>4</v>
      </c>
      <c r="AA669" s="95" t="s">
        <v>4028</v>
      </c>
      <c r="AB669" s="183"/>
      <c r="AC669" s="175"/>
      <c r="AD669" s="176"/>
      <c r="AE669" s="67" t="str">
        <f t="shared" si="1"/>
        <v>Apr</v>
      </c>
      <c r="AF669" s="68" t="str">
        <f t="shared" si="2"/>
        <v>Dec</v>
      </c>
      <c r="AG669" s="177">
        <f t="shared" si="3"/>
        <v>245</v>
      </c>
      <c r="AH669" s="70">
        <f t="shared" si="5"/>
        <v>42858</v>
      </c>
      <c r="AI669" s="71">
        <f ca="1"/>
        <v>-1131</v>
      </c>
      <c r="AJ669" s="71" t="str">
        <v>2017</v>
      </c>
      <c r="AK669" s="70">
        <f t="shared" si="4"/>
        <v>42838</v>
      </c>
    </row>
    <row r="670" spans="1:37" ht="14.4">
      <c r="A670" s="239" t="s">
        <v>8260</v>
      </c>
      <c r="B670" s="61" t="s">
        <v>89</v>
      </c>
      <c r="C670" s="59">
        <v>42828</v>
      </c>
      <c r="D670" s="66" t="s">
        <v>1027</v>
      </c>
      <c r="E670" s="184" t="s">
        <v>30</v>
      </c>
      <c r="F670" s="240" t="s">
        <v>106</v>
      </c>
      <c r="G670" s="168" t="s">
        <v>107</v>
      </c>
      <c r="H670" s="184" t="s">
        <v>30</v>
      </c>
      <c r="I670" s="181">
        <f t="shared" si="0"/>
        <v>42858</v>
      </c>
      <c r="J670" s="61"/>
      <c r="K670" s="184"/>
      <c r="L670" s="241" t="s">
        <v>302</v>
      </c>
      <c r="M670" s="61"/>
      <c r="N670" s="61"/>
      <c r="O670" s="61"/>
      <c r="P670" s="185"/>
      <c r="Q670" s="182"/>
      <c r="R670" s="61"/>
      <c r="S670" s="61"/>
      <c r="T670" s="61"/>
      <c r="U670" s="66"/>
      <c r="V670" s="61"/>
      <c r="W670" s="61"/>
      <c r="X670" s="66" t="s">
        <v>14</v>
      </c>
      <c r="Y670" s="57">
        <v>43073</v>
      </c>
      <c r="Z670" s="75">
        <v>4</v>
      </c>
      <c r="AA670" s="95" t="s">
        <v>4028</v>
      </c>
      <c r="AB670" s="183"/>
      <c r="AC670" s="175"/>
      <c r="AD670" s="176"/>
      <c r="AE670" s="67" t="str">
        <f t="shared" si="1"/>
        <v>Apr</v>
      </c>
      <c r="AF670" s="68" t="str">
        <f t="shared" si="2"/>
        <v>Dec</v>
      </c>
      <c r="AG670" s="177">
        <f t="shared" si="3"/>
        <v>245</v>
      </c>
      <c r="AH670" s="70">
        <f t="shared" si="5"/>
        <v>42858</v>
      </c>
      <c r="AI670" s="71">
        <f ca="1"/>
        <v>-1131</v>
      </c>
      <c r="AJ670" s="71" t="str">
        <v>2017</v>
      </c>
      <c r="AK670" s="70">
        <f t="shared" si="4"/>
        <v>42838</v>
      </c>
    </row>
    <row r="671" spans="1:37" ht="14.4">
      <c r="A671" s="239" t="s">
        <v>8265</v>
      </c>
      <c r="B671" s="61" t="s">
        <v>89</v>
      </c>
      <c r="C671" s="59">
        <v>42828</v>
      </c>
      <c r="D671" s="66" t="s">
        <v>1027</v>
      </c>
      <c r="E671" s="184" t="s">
        <v>30</v>
      </c>
      <c r="F671" s="240" t="s">
        <v>106</v>
      </c>
      <c r="G671" s="168" t="s">
        <v>107</v>
      </c>
      <c r="H671" s="184" t="s">
        <v>30</v>
      </c>
      <c r="I671" s="181">
        <f t="shared" si="0"/>
        <v>42858</v>
      </c>
      <c r="J671" s="61"/>
      <c r="K671" s="184"/>
      <c r="L671" s="241" t="s">
        <v>302</v>
      </c>
      <c r="M671" s="61"/>
      <c r="N671" s="61"/>
      <c r="O671" s="61"/>
      <c r="P671" s="185"/>
      <c r="Q671" s="182"/>
      <c r="R671" s="61"/>
      <c r="S671" s="61"/>
      <c r="T671" s="61"/>
      <c r="U671" s="247"/>
      <c r="V671" s="61"/>
      <c r="W671" s="61"/>
      <c r="X671" s="66" t="s">
        <v>14</v>
      </c>
      <c r="Y671" s="57">
        <v>43073</v>
      </c>
      <c r="Z671" s="75">
        <v>4</v>
      </c>
      <c r="AA671" s="95" t="s">
        <v>4028</v>
      </c>
      <c r="AB671" s="183"/>
      <c r="AC671" s="175"/>
      <c r="AD671" s="176"/>
      <c r="AE671" s="67" t="str">
        <f t="shared" si="1"/>
        <v>Apr</v>
      </c>
      <c r="AF671" s="68" t="str">
        <f t="shared" si="2"/>
        <v>Dec</v>
      </c>
      <c r="AG671" s="177">
        <f t="shared" si="3"/>
        <v>245</v>
      </c>
      <c r="AH671" s="70">
        <f t="shared" si="5"/>
        <v>42858</v>
      </c>
      <c r="AI671" s="71">
        <f ca="1"/>
        <v>-1131</v>
      </c>
      <c r="AJ671" s="71" t="str">
        <v>2017</v>
      </c>
      <c r="AK671" s="70">
        <f t="shared" si="4"/>
        <v>42838</v>
      </c>
    </row>
    <row r="672" spans="1:37" ht="14.4">
      <c r="A672" s="239" t="s">
        <v>8271</v>
      </c>
      <c r="B672" s="61" t="s">
        <v>89</v>
      </c>
      <c r="C672" s="59">
        <v>42825</v>
      </c>
      <c r="D672" s="66" t="s">
        <v>90</v>
      </c>
      <c r="E672" s="184" t="s">
        <v>30</v>
      </c>
      <c r="F672" s="240" t="s">
        <v>106</v>
      </c>
      <c r="G672" s="168" t="s">
        <v>107</v>
      </c>
      <c r="H672" s="184" t="s">
        <v>30</v>
      </c>
      <c r="I672" s="181">
        <f t="shared" si="0"/>
        <v>42855</v>
      </c>
      <c r="J672" s="61"/>
      <c r="K672" s="184"/>
      <c r="L672" s="241" t="s">
        <v>8273</v>
      </c>
      <c r="M672" s="61"/>
      <c r="N672" s="61" t="s">
        <v>143</v>
      </c>
      <c r="O672" s="61" t="s">
        <v>8274</v>
      </c>
      <c r="P672" s="185" t="s">
        <v>28</v>
      </c>
      <c r="Q672" s="182"/>
      <c r="R672" s="61"/>
      <c r="S672" s="61"/>
      <c r="T672" s="61"/>
      <c r="U672" s="66"/>
      <c r="V672" s="61"/>
      <c r="W672" s="61"/>
      <c r="X672" s="66" t="s">
        <v>18</v>
      </c>
      <c r="Y672" s="57">
        <v>43073</v>
      </c>
      <c r="Z672" s="75"/>
      <c r="AA672" s="197"/>
      <c r="AB672" s="183"/>
      <c r="AC672" s="175"/>
      <c r="AD672" s="176"/>
      <c r="AE672" s="67" t="str">
        <f t="shared" si="1"/>
        <v>Mar</v>
      </c>
      <c r="AF672" s="68" t="str">
        <f t="shared" si="2"/>
        <v>Dec</v>
      </c>
      <c r="AG672" s="177">
        <f t="shared" si="3"/>
        <v>248</v>
      </c>
      <c r="AH672" s="70">
        <f t="shared" si="5"/>
        <v>42855</v>
      </c>
      <c r="AI672" s="71">
        <f ca="1"/>
        <v>-1134</v>
      </c>
      <c r="AJ672" s="71" t="str">
        <v>2017</v>
      </c>
      <c r="AK672" s="70">
        <f t="shared" si="4"/>
        <v>42835</v>
      </c>
    </row>
    <row r="673" spans="1:37" ht="14.4">
      <c r="A673" s="239" t="s">
        <v>8276</v>
      </c>
      <c r="B673" s="61" t="s">
        <v>89</v>
      </c>
      <c r="C673" s="59">
        <v>42831</v>
      </c>
      <c r="D673" s="66" t="s">
        <v>90</v>
      </c>
      <c r="E673" s="184" t="s">
        <v>3969</v>
      </c>
      <c r="F673" s="240" t="s">
        <v>214</v>
      </c>
      <c r="G673" s="187" t="s">
        <v>4260</v>
      </c>
      <c r="H673" s="184" t="s">
        <v>3969</v>
      </c>
      <c r="I673" s="181">
        <f t="shared" si="0"/>
        <v>42861</v>
      </c>
      <c r="J673" s="61"/>
      <c r="K673" s="184"/>
      <c r="L673" s="241" t="s">
        <v>8278</v>
      </c>
      <c r="M673" s="61" t="s">
        <v>8279</v>
      </c>
      <c r="N673" s="61" t="s">
        <v>39</v>
      </c>
      <c r="O673" s="61"/>
      <c r="P673" s="185"/>
      <c r="Q673" s="182"/>
      <c r="R673" s="61"/>
      <c r="S673" s="61"/>
      <c r="T673" s="61"/>
      <c r="U673" s="66"/>
      <c r="V673" s="61"/>
      <c r="W673" s="61"/>
      <c r="X673" s="66" t="s">
        <v>18</v>
      </c>
      <c r="Y673" s="57">
        <v>43073</v>
      </c>
      <c r="Z673" s="75"/>
      <c r="AA673" s="95" t="s">
        <v>8280</v>
      </c>
      <c r="AB673" s="183"/>
      <c r="AC673" s="175"/>
      <c r="AD673" s="176"/>
      <c r="AE673" s="67" t="str">
        <f t="shared" si="1"/>
        <v>Apr</v>
      </c>
      <c r="AF673" s="68" t="str">
        <f t="shared" si="2"/>
        <v>Dec</v>
      </c>
      <c r="AG673" s="177">
        <f t="shared" si="3"/>
        <v>242</v>
      </c>
      <c r="AH673" s="70">
        <f t="shared" si="5"/>
        <v>42861</v>
      </c>
      <c r="AI673" s="71">
        <f ca="1"/>
        <v>-1128</v>
      </c>
      <c r="AJ673" s="71" t="str">
        <v>2017</v>
      </c>
      <c r="AK673" s="70">
        <f t="shared" si="4"/>
        <v>42841</v>
      </c>
    </row>
    <row r="674" spans="1:37" ht="14.4">
      <c r="A674" s="239" t="s">
        <v>8281</v>
      </c>
      <c r="B674" s="61" t="s">
        <v>89</v>
      </c>
      <c r="C674" s="59">
        <v>42828</v>
      </c>
      <c r="D674" s="66" t="s">
        <v>1027</v>
      </c>
      <c r="E674" s="184" t="s">
        <v>112</v>
      </c>
      <c r="F674" s="240" t="s">
        <v>106</v>
      </c>
      <c r="G674" s="243" t="s">
        <v>113</v>
      </c>
      <c r="H674" s="184" t="s">
        <v>112</v>
      </c>
      <c r="I674" s="181">
        <f t="shared" si="0"/>
        <v>42858</v>
      </c>
      <c r="J674" s="61" t="s">
        <v>18</v>
      </c>
      <c r="K674" s="184" t="s">
        <v>14</v>
      </c>
      <c r="L674" s="241" t="s">
        <v>8283</v>
      </c>
      <c r="M674" s="61" t="s">
        <v>8284</v>
      </c>
      <c r="N674" s="61"/>
      <c r="O674" s="61" t="s">
        <v>8285</v>
      </c>
      <c r="P674" s="185" t="s">
        <v>116</v>
      </c>
      <c r="Q674" s="182">
        <v>42835</v>
      </c>
      <c r="R674" s="61"/>
      <c r="S674" s="61"/>
      <c r="T674" s="61"/>
      <c r="U674" s="66"/>
      <c r="V674" s="61"/>
      <c r="W674" s="61"/>
      <c r="X674" s="66"/>
      <c r="Y674" s="57">
        <v>43073</v>
      </c>
      <c r="Z674" s="75"/>
      <c r="AA674" s="95" t="s">
        <v>257</v>
      </c>
      <c r="AB674" s="183"/>
      <c r="AC674" s="175"/>
      <c r="AD674" s="176"/>
      <c r="AE674" s="67" t="str">
        <f t="shared" si="1"/>
        <v>Apr</v>
      </c>
      <c r="AF674" s="68" t="str">
        <f t="shared" si="2"/>
        <v>Dec</v>
      </c>
      <c r="AG674" s="177">
        <f t="shared" si="3"/>
        <v>245</v>
      </c>
      <c r="AH674" s="70">
        <f t="shared" si="5"/>
        <v>42858</v>
      </c>
      <c r="AI674" s="71">
        <f ca="1"/>
        <v>-1131</v>
      </c>
      <c r="AJ674" s="71" t="str">
        <v>2017</v>
      </c>
      <c r="AK674" s="70">
        <f t="shared" si="4"/>
        <v>42838</v>
      </c>
    </row>
    <row r="675" spans="1:37" ht="14.4">
      <c r="A675" s="239" t="s">
        <v>8289</v>
      </c>
      <c r="B675" s="61" t="s">
        <v>89</v>
      </c>
      <c r="C675" s="59">
        <v>42831</v>
      </c>
      <c r="D675" s="66" t="s">
        <v>1027</v>
      </c>
      <c r="E675" s="184" t="s">
        <v>112</v>
      </c>
      <c r="F675" s="240" t="s">
        <v>106</v>
      </c>
      <c r="G675" s="243" t="s">
        <v>113</v>
      </c>
      <c r="H675" s="184" t="s">
        <v>112</v>
      </c>
      <c r="I675" s="181">
        <f t="shared" si="0"/>
        <v>42861</v>
      </c>
      <c r="J675" s="61" t="s">
        <v>18</v>
      </c>
      <c r="K675" s="184" t="s">
        <v>14</v>
      </c>
      <c r="L675" s="241" t="s">
        <v>8291</v>
      </c>
      <c r="M675" s="61" t="s">
        <v>8292</v>
      </c>
      <c r="N675" s="61" t="s">
        <v>22</v>
      </c>
      <c r="O675" s="61" t="s">
        <v>8293</v>
      </c>
      <c r="P675" s="185" t="s">
        <v>116</v>
      </c>
      <c r="Q675" s="182">
        <v>42835</v>
      </c>
      <c r="R675" s="61"/>
      <c r="S675" s="61"/>
      <c r="T675" s="61"/>
      <c r="U675" s="66"/>
      <c r="V675" s="61"/>
      <c r="W675" s="61"/>
      <c r="X675" s="66"/>
      <c r="Y675" s="57">
        <v>43073</v>
      </c>
      <c r="Z675" s="75"/>
      <c r="AA675" s="95" t="s">
        <v>257</v>
      </c>
      <c r="AB675" s="183"/>
      <c r="AC675" s="175"/>
      <c r="AD675" s="176"/>
      <c r="AE675" s="67" t="str">
        <f t="shared" si="1"/>
        <v>Apr</v>
      </c>
      <c r="AF675" s="68" t="str">
        <f t="shared" si="2"/>
        <v>Dec</v>
      </c>
      <c r="AG675" s="177">
        <f t="shared" si="3"/>
        <v>242</v>
      </c>
      <c r="AH675" s="70">
        <f t="shared" si="5"/>
        <v>42861</v>
      </c>
      <c r="AI675" s="71">
        <f ca="1"/>
        <v>-1128</v>
      </c>
      <c r="AJ675" s="71" t="str">
        <v>2017</v>
      </c>
      <c r="AK675" s="70">
        <f t="shared" si="4"/>
        <v>42841</v>
      </c>
    </row>
    <row r="676" spans="1:37" ht="14.4">
      <c r="A676" s="239" t="s">
        <v>8295</v>
      </c>
      <c r="B676" s="61" t="s">
        <v>89</v>
      </c>
      <c r="C676" s="59">
        <v>42831</v>
      </c>
      <c r="D676" s="66" t="s">
        <v>1027</v>
      </c>
      <c r="E676" s="184" t="s">
        <v>112</v>
      </c>
      <c r="F676" s="240" t="s">
        <v>106</v>
      </c>
      <c r="G676" s="243" t="s">
        <v>113</v>
      </c>
      <c r="H676" s="184" t="s">
        <v>112</v>
      </c>
      <c r="I676" s="181">
        <f t="shared" si="0"/>
        <v>42861</v>
      </c>
      <c r="J676" s="61" t="s">
        <v>18</v>
      </c>
      <c r="K676" s="184" t="s">
        <v>18</v>
      </c>
      <c r="L676" s="241" t="s">
        <v>8298</v>
      </c>
      <c r="M676" s="61" t="s">
        <v>8299</v>
      </c>
      <c r="N676" s="61" t="s">
        <v>22</v>
      </c>
      <c r="O676" s="61" t="s">
        <v>4630</v>
      </c>
      <c r="P676" s="185" t="s">
        <v>116</v>
      </c>
      <c r="Q676" s="182"/>
      <c r="R676" s="61"/>
      <c r="S676" s="61"/>
      <c r="T676" s="61" t="s">
        <v>18</v>
      </c>
      <c r="U676" s="66"/>
      <c r="V676" s="61"/>
      <c r="W676" s="61"/>
      <c r="X676" s="66"/>
      <c r="Y676" s="57">
        <v>43073</v>
      </c>
      <c r="Z676" s="75"/>
      <c r="AA676" s="95" t="s">
        <v>8301</v>
      </c>
      <c r="AB676" s="183"/>
      <c r="AC676" s="175"/>
      <c r="AD676" s="176"/>
      <c r="AE676" s="67" t="str">
        <f t="shared" si="1"/>
        <v>Apr</v>
      </c>
      <c r="AF676" s="68" t="str">
        <f t="shared" si="2"/>
        <v>Dec</v>
      </c>
      <c r="AG676" s="177">
        <f t="shared" si="3"/>
        <v>242</v>
      </c>
      <c r="AH676" s="70">
        <f t="shared" si="5"/>
        <v>42861</v>
      </c>
      <c r="AI676" s="71">
        <f ca="1"/>
        <v>-1128</v>
      </c>
      <c r="AJ676" s="71" t="str">
        <v>2017</v>
      </c>
      <c r="AK676" s="70">
        <f t="shared" si="4"/>
        <v>42841</v>
      </c>
    </row>
    <row r="677" spans="1:37" ht="14.4">
      <c r="A677" s="239" t="s">
        <v>8303</v>
      </c>
      <c r="B677" s="61" t="s">
        <v>89</v>
      </c>
      <c r="C677" s="59">
        <v>42831</v>
      </c>
      <c r="D677" s="66" t="s">
        <v>1027</v>
      </c>
      <c r="E677" s="184" t="s">
        <v>112</v>
      </c>
      <c r="F677" s="240" t="s">
        <v>106</v>
      </c>
      <c r="G677" s="243" t="s">
        <v>113</v>
      </c>
      <c r="H677" s="184" t="s">
        <v>112</v>
      </c>
      <c r="I677" s="181">
        <f t="shared" si="0"/>
        <v>42861</v>
      </c>
      <c r="J677" s="61" t="s">
        <v>18</v>
      </c>
      <c r="K677" s="184" t="s">
        <v>14</v>
      </c>
      <c r="L677" s="241" t="s">
        <v>8306</v>
      </c>
      <c r="M677" s="61" t="s">
        <v>8094</v>
      </c>
      <c r="N677" s="61"/>
      <c r="O677" s="61" t="s">
        <v>8307</v>
      </c>
      <c r="P677" s="185" t="s">
        <v>116</v>
      </c>
      <c r="Q677" s="182">
        <v>42835</v>
      </c>
      <c r="R677" s="61"/>
      <c r="S677" s="61"/>
      <c r="T677" s="61"/>
      <c r="U677" s="66"/>
      <c r="V677" s="61"/>
      <c r="W677" s="61"/>
      <c r="X677" s="66"/>
      <c r="Y677" s="57">
        <v>43073</v>
      </c>
      <c r="Z677" s="75"/>
      <c r="AA677" s="95" t="s">
        <v>257</v>
      </c>
      <c r="AB677" s="183"/>
      <c r="AC677" s="175"/>
      <c r="AD677" s="175"/>
      <c r="AE677" s="67" t="str">
        <f t="shared" si="1"/>
        <v>Apr</v>
      </c>
      <c r="AF677" s="68" t="str">
        <f t="shared" si="2"/>
        <v>Dec</v>
      </c>
      <c r="AG677" s="177">
        <f t="shared" si="3"/>
        <v>242</v>
      </c>
      <c r="AH677" s="70">
        <f t="shared" si="5"/>
        <v>42861</v>
      </c>
      <c r="AI677" s="71">
        <f ca="1"/>
        <v>-1128</v>
      </c>
      <c r="AJ677" s="71" t="str">
        <v>2017</v>
      </c>
      <c r="AK677" s="70">
        <f t="shared" si="4"/>
        <v>42841</v>
      </c>
    </row>
    <row r="678" spans="1:37" ht="14.4">
      <c r="A678" s="239" t="s">
        <v>8310</v>
      </c>
      <c r="B678" s="61" t="s">
        <v>89</v>
      </c>
      <c r="C678" s="59">
        <v>42832</v>
      </c>
      <c r="D678" s="66" t="s">
        <v>90</v>
      </c>
      <c r="E678" s="184" t="s">
        <v>3794</v>
      </c>
      <c r="F678" s="240" t="s">
        <v>214</v>
      </c>
      <c r="G678" s="187" t="s">
        <v>8311</v>
      </c>
      <c r="H678" s="184" t="s">
        <v>8312</v>
      </c>
      <c r="I678" s="181">
        <f t="shared" si="0"/>
        <v>42862</v>
      </c>
      <c r="J678" s="61" t="s">
        <v>18</v>
      </c>
      <c r="K678" s="184" t="s">
        <v>18</v>
      </c>
      <c r="L678" s="241" t="s">
        <v>8313</v>
      </c>
      <c r="M678" s="61" t="s">
        <v>8314</v>
      </c>
      <c r="N678" s="61" t="s">
        <v>249</v>
      </c>
      <c r="O678" s="61" t="s">
        <v>8315</v>
      </c>
      <c r="P678" s="185" t="s">
        <v>96</v>
      </c>
      <c r="Q678" s="182"/>
      <c r="R678" s="61" t="s">
        <v>18</v>
      </c>
      <c r="S678" s="61"/>
      <c r="T678" s="61"/>
      <c r="U678" s="66" t="s">
        <v>108</v>
      </c>
      <c r="V678" s="61" t="s">
        <v>108</v>
      </c>
      <c r="W678" s="61"/>
      <c r="X678" s="66" t="s">
        <v>18</v>
      </c>
      <c r="Y678" s="57">
        <v>43073</v>
      </c>
      <c r="Z678" s="75" t="s">
        <v>108</v>
      </c>
      <c r="AA678" s="95" t="s">
        <v>8316</v>
      </c>
      <c r="AB678" s="183" t="s">
        <v>97</v>
      </c>
      <c r="AC678" s="175"/>
      <c r="AD678" s="176"/>
      <c r="AE678" s="67" t="str">
        <f t="shared" si="1"/>
        <v>Apr</v>
      </c>
      <c r="AF678" s="68" t="str">
        <f t="shared" si="2"/>
        <v>Dec</v>
      </c>
      <c r="AG678" s="177">
        <f t="shared" si="3"/>
        <v>241</v>
      </c>
      <c r="AH678" s="70">
        <f t="shared" si="5"/>
        <v>42862</v>
      </c>
      <c r="AI678" s="71">
        <f ca="1"/>
        <v>-1127</v>
      </c>
      <c r="AJ678" s="71" t="str">
        <v>2017</v>
      </c>
      <c r="AK678" s="70">
        <f t="shared" si="4"/>
        <v>42842</v>
      </c>
    </row>
    <row r="679" spans="1:37" ht="14.4">
      <c r="A679" s="239" t="s">
        <v>8320</v>
      </c>
      <c r="B679" s="61" t="s">
        <v>89</v>
      </c>
      <c r="C679" s="59">
        <v>42831</v>
      </c>
      <c r="D679" s="66" t="s">
        <v>1027</v>
      </c>
      <c r="E679" s="184" t="s">
        <v>30</v>
      </c>
      <c r="F679" s="240" t="s">
        <v>106</v>
      </c>
      <c r="G679" s="168" t="s">
        <v>107</v>
      </c>
      <c r="H679" s="184" t="s">
        <v>30</v>
      </c>
      <c r="I679" s="181">
        <f t="shared" si="0"/>
        <v>42861</v>
      </c>
      <c r="J679" s="61"/>
      <c r="K679" s="184"/>
      <c r="L679" s="241" t="s">
        <v>7868</v>
      </c>
      <c r="M679" s="61" t="s">
        <v>8321</v>
      </c>
      <c r="N679" s="61" t="s">
        <v>436</v>
      </c>
      <c r="O679" s="61"/>
      <c r="P679" s="185"/>
      <c r="Q679" s="182"/>
      <c r="R679" s="61"/>
      <c r="S679" s="61"/>
      <c r="T679" s="61"/>
      <c r="U679" s="66"/>
      <c r="V679" s="61"/>
      <c r="W679" s="61"/>
      <c r="X679" s="66" t="s">
        <v>14</v>
      </c>
      <c r="Y679" s="57">
        <v>43073</v>
      </c>
      <c r="Z679" s="75">
        <v>4</v>
      </c>
      <c r="AA679" s="95" t="s">
        <v>7906</v>
      </c>
      <c r="AB679" s="183"/>
      <c r="AC679" s="175"/>
      <c r="AD679" s="176"/>
      <c r="AE679" s="67" t="str">
        <f t="shared" si="1"/>
        <v>Apr</v>
      </c>
      <c r="AF679" s="68" t="str">
        <f t="shared" si="2"/>
        <v>Dec</v>
      </c>
      <c r="AG679" s="177">
        <f t="shared" si="3"/>
        <v>242</v>
      </c>
      <c r="AH679" s="70">
        <f t="shared" si="5"/>
        <v>42861</v>
      </c>
      <c r="AI679" s="71">
        <f ca="1"/>
        <v>-1128</v>
      </c>
      <c r="AJ679" s="71" t="str">
        <v>2017</v>
      </c>
      <c r="AK679" s="70">
        <f t="shared" si="4"/>
        <v>42841</v>
      </c>
    </row>
    <row r="680" spans="1:37" ht="14.4">
      <c r="A680" s="239" t="s">
        <v>8323</v>
      </c>
      <c r="B680" s="61" t="s">
        <v>89</v>
      </c>
      <c r="C680" s="59">
        <v>42835</v>
      </c>
      <c r="D680" s="66" t="s">
        <v>1027</v>
      </c>
      <c r="E680" s="184" t="s">
        <v>129</v>
      </c>
      <c r="F680" s="240" t="s">
        <v>214</v>
      </c>
      <c r="G680" s="187" t="s">
        <v>4288</v>
      </c>
      <c r="H680" s="184" t="s">
        <v>4289</v>
      </c>
      <c r="I680" s="181">
        <f t="shared" si="0"/>
        <v>42865</v>
      </c>
      <c r="J680" s="61" t="s">
        <v>18</v>
      </c>
      <c r="K680" s="184" t="s">
        <v>18</v>
      </c>
      <c r="L680" s="241" t="s">
        <v>8327</v>
      </c>
      <c r="M680" s="61" t="s">
        <v>8328</v>
      </c>
      <c r="N680" s="61" t="s">
        <v>39</v>
      </c>
      <c r="O680" s="61" t="s">
        <v>8329</v>
      </c>
      <c r="P680" s="185" t="s">
        <v>96</v>
      </c>
      <c r="Q680" s="182"/>
      <c r="R680" s="61" t="s">
        <v>18</v>
      </c>
      <c r="S680" s="61"/>
      <c r="T680" s="61"/>
      <c r="U680" s="66" t="s">
        <v>108</v>
      </c>
      <c r="V680" s="61" t="s">
        <v>108</v>
      </c>
      <c r="W680" s="61"/>
      <c r="X680" s="66" t="s">
        <v>14</v>
      </c>
      <c r="Y680" s="57">
        <v>43073</v>
      </c>
      <c r="Z680" s="75" t="s">
        <v>108</v>
      </c>
      <c r="AA680" s="95" t="s">
        <v>8330</v>
      </c>
      <c r="AB680" s="183" t="s">
        <v>3872</v>
      </c>
      <c r="AC680" s="175"/>
      <c r="AD680" s="176"/>
      <c r="AE680" s="67" t="str">
        <f t="shared" si="1"/>
        <v>Apr</v>
      </c>
      <c r="AF680" s="68" t="str">
        <f t="shared" si="2"/>
        <v>Dec</v>
      </c>
      <c r="AG680" s="177">
        <f t="shared" si="3"/>
        <v>238</v>
      </c>
      <c r="AH680" s="70">
        <f t="shared" si="5"/>
        <v>42865</v>
      </c>
      <c r="AI680" s="71">
        <f ca="1"/>
        <v>-1124</v>
      </c>
      <c r="AJ680" s="71" t="str">
        <v>2017</v>
      </c>
      <c r="AK680" s="70">
        <f t="shared" si="4"/>
        <v>42845</v>
      </c>
    </row>
    <row r="681" spans="1:37" ht="14.4">
      <c r="A681" s="239" t="s">
        <v>8334</v>
      </c>
      <c r="B681" s="61" t="s">
        <v>89</v>
      </c>
      <c r="C681" s="59">
        <v>42835</v>
      </c>
      <c r="D681" s="66" t="s">
        <v>90</v>
      </c>
      <c r="E681" s="184" t="s">
        <v>30</v>
      </c>
      <c r="F681" s="240" t="s">
        <v>106</v>
      </c>
      <c r="G681" s="168" t="s">
        <v>107</v>
      </c>
      <c r="H681" s="184" t="s">
        <v>30</v>
      </c>
      <c r="I681" s="181">
        <f t="shared" si="0"/>
        <v>42865</v>
      </c>
      <c r="J681" s="61"/>
      <c r="K681" s="184"/>
      <c r="L681" s="241" t="s">
        <v>8335</v>
      </c>
      <c r="M681" s="61"/>
      <c r="N681" s="61"/>
      <c r="O681" s="61" t="s">
        <v>8337</v>
      </c>
      <c r="P681" s="185" t="s">
        <v>17</v>
      </c>
      <c r="Q681" s="182"/>
      <c r="R681" s="61"/>
      <c r="S681" s="61"/>
      <c r="T681" s="61"/>
      <c r="U681" s="66"/>
      <c r="V681" s="61"/>
      <c r="W681" s="61"/>
      <c r="X681" s="66" t="s">
        <v>18</v>
      </c>
      <c r="Y681" s="57">
        <v>43073</v>
      </c>
      <c r="Z681" s="75"/>
      <c r="AA681" s="95"/>
      <c r="AB681" s="183"/>
      <c r="AC681" s="175"/>
      <c r="AD681" s="176"/>
      <c r="AE681" s="67" t="str">
        <f t="shared" si="1"/>
        <v>Apr</v>
      </c>
      <c r="AF681" s="68" t="str">
        <f t="shared" si="2"/>
        <v>Dec</v>
      </c>
      <c r="AG681" s="177">
        <f t="shared" si="3"/>
        <v>238</v>
      </c>
      <c r="AH681" s="70">
        <f t="shared" si="5"/>
        <v>42865</v>
      </c>
      <c r="AI681" s="71">
        <f ca="1"/>
        <v>-1124</v>
      </c>
      <c r="AJ681" s="71" t="str">
        <v>2017</v>
      </c>
      <c r="AK681" s="70">
        <f t="shared" si="4"/>
        <v>42845</v>
      </c>
    </row>
    <row r="682" spans="1:37" ht="14.4">
      <c r="A682" s="239" t="s">
        <v>8338</v>
      </c>
      <c r="B682" s="61" t="s">
        <v>89</v>
      </c>
      <c r="C682" s="59">
        <v>42823</v>
      </c>
      <c r="D682" s="66" t="s">
        <v>1027</v>
      </c>
      <c r="E682" s="184" t="s">
        <v>30</v>
      </c>
      <c r="F682" s="240" t="s">
        <v>106</v>
      </c>
      <c r="G682" s="168" t="s">
        <v>107</v>
      </c>
      <c r="H682" s="184" t="s">
        <v>30</v>
      </c>
      <c r="I682" s="181">
        <f t="shared" si="0"/>
        <v>42853</v>
      </c>
      <c r="J682" s="61"/>
      <c r="K682" s="184"/>
      <c r="L682" s="241" t="s">
        <v>8339</v>
      </c>
      <c r="M682" s="61" t="s">
        <v>8340</v>
      </c>
      <c r="N682" s="61" t="s">
        <v>436</v>
      </c>
      <c r="O682" s="61" t="s">
        <v>8341</v>
      </c>
      <c r="P682" s="185" t="s">
        <v>17</v>
      </c>
      <c r="Q682" s="182"/>
      <c r="R682" s="61"/>
      <c r="S682" s="61"/>
      <c r="T682" s="61"/>
      <c r="U682" s="247"/>
      <c r="V682" s="248"/>
      <c r="W682" s="91" t="s">
        <v>200</v>
      </c>
      <c r="X682" s="66" t="s">
        <v>14</v>
      </c>
      <c r="Y682" s="57">
        <v>43073</v>
      </c>
      <c r="Z682" s="75"/>
      <c r="AA682" s="95" t="s">
        <v>8343</v>
      </c>
      <c r="AB682" s="183"/>
      <c r="AC682" s="175"/>
      <c r="AD682" s="176"/>
      <c r="AE682" s="67" t="str">
        <f t="shared" si="1"/>
        <v>Mar</v>
      </c>
      <c r="AF682" s="68" t="str">
        <f t="shared" si="2"/>
        <v>Dec</v>
      </c>
      <c r="AG682" s="177">
        <f t="shared" si="3"/>
        <v>250</v>
      </c>
      <c r="AH682" s="70">
        <f t="shared" si="5"/>
        <v>42853</v>
      </c>
      <c r="AI682" s="71">
        <f ca="1"/>
        <v>-1136</v>
      </c>
      <c r="AJ682" s="71" t="str">
        <v>2017</v>
      </c>
      <c r="AK682" s="70">
        <f t="shared" si="4"/>
        <v>42833</v>
      </c>
    </row>
    <row r="683" spans="1:37" ht="14.4">
      <c r="A683" s="239" t="s">
        <v>8345</v>
      </c>
      <c r="B683" s="61" t="s">
        <v>89</v>
      </c>
      <c r="C683" s="59">
        <v>42835</v>
      </c>
      <c r="D683" s="66" t="s">
        <v>90</v>
      </c>
      <c r="E683" s="184" t="s">
        <v>30</v>
      </c>
      <c r="F683" s="240" t="s">
        <v>106</v>
      </c>
      <c r="G683" s="168" t="s">
        <v>107</v>
      </c>
      <c r="H683" s="184" t="s">
        <v>30</v>
      </c>
      <c r="I683" s="181">
        <f t="shared" si="0"/>
        <v>42865</v>
      </c>
      <c r="J683" s="61"/>
      <c r="K683" s="184"/>
      <c r="L683" s="241" t="s">
        <v>8346</v>
      </c>
      <c r="M683" s="61"/>
      <c r="N683" s="61" t="s">
        <v>95</v>
      </c>
      <c r="O683" s="61" t="s">
        <v>8347</v>
      </c>
      <c r="P683" s="185" t="s">
        <v>17</v>
      </c>
      <c r="Q683" s="182"/>
      <c r="R683" s="61"/>
      <c r="S683" s="61"/>
      <c r="T683" s="61"/>
      <c r="U683" s="66"/>
      <c r="V683" s="61"/>
      <c r="W683" s="61"/>
      <c r="X683" s="66" t="s">
        <v>18</v>
      </c>
      <c r="Y683" s="57">
        <v>43073</v>
      </c>
      <c r="Z683" s="75"/>
      <c r="AA683" s="197" t="s">
        <v>8348</v>
      </c>
      <c r="AB683" s="183"/>
      <c r="AC683" s="175"/>
      <c r="AD683" s="176"/>
      <c r="AE683" s="67" t="str">
        <f t="shared" si="1"/>
        <v>Apr</v>
      </c>
      <c r="AF683" s="68" t="str">
        <f t="shared" si="2"/>
        <v>Dec</v>
      </c>
      <c r="AG683" s="177">
        <f t="shared" si="3"/>
        <v>238</v>
      </c>
      <c r="AH683" s="70">
        <f t="shared" si="5"/>
        <v>42865</v>
      </c>
      <c r="AI683" s="71">
        <f ca="1"/>
        <v>-1124</v>
      </c>
      <c r="AJ683" s="71" t="str">
        <v>2017</v>
      </c>
      <c r="AK683" s="70">
        <f t="shared" si="4"/>
        <v>42845</v>
      </c>
    </row>
    <row r="684" spans="1:37" ht="27.1" customHeight="1">
      <c r="A684" s="239" t="s">
        <v>8350</v>
      </c>
      <c r="B684" s="61" t="s">
        <v>89</v>
      </c>
      <c r="C684" s="59">
        <v>42835</v>
      </c>
      <c r="D684" s="66" t="s">
        <v>90</v>
      </c>
      <c r="E684" s="184" t="s">
        <v>30</v>
      </c>
      <c r="F684" s="240" t="s">
        <v>106</v>
      </c>
      <c r="G684" s="168" t="s">
        <v>107</v>
      </c>
      <c r="H684" s="184" t="s">
        <v>30</v>
      </c>
      <c r="I684" s="181">
        <f t="shared" si="0"/>
        <v>42865</v>
      </c>
      <c r="J684" s="61"/>
      <c r="K684" s="184"/>
      <c r="L684" s="241" t="s">
        <v>8352</v>
      </c>
      <c r="M684" s="61"/>
      <c r="N684" s="61" t="s">
        <v>20</v>
      </c>
      <c r="O684" s="61"/>
      <c r="P684" s="185"/>
      <c r="Q684" s="182"/>
      <c r="R684" s="61"/>
      <c r="S684" s="61"/>
      <c r="T684" s="61"/>
      <c r="U684" s="66"/>
      <c r="V684" s="61"/>
      <c r="W684" s="61"/>
      <c r="X684" s="66" t="s">
        <v>18</v>
      </c>
      <c r="Y684" s="57">
        <v>43073</v>
      </c>
      <c r="Z684" s="75">
        <v>4</v>
      </c>
      <c r="AA684" s="60" t="s">
        <v>8353</v>
      </c>
      <c r="AB684" s="183"/>
      <c r="AC684" s="175"/>
      <c r="AD684" s="176"/>
      <c r="AE684" s="67" t="str">
        <f t="shared" si="1"/>
        <v>Apr</v>
      </c>
      <c r="AF684" s="68" t="str">
        <f t="shared" si="2"/>
        <v>Dec</v>
      </c>
      <c r="AG684" s="177">
        <f t="shared" si="3"/>
        <v>238</v>
      </c>
      <c r="AH684" s="70">
        <f t="shared" si="5"/>
        <v>42865</v>
      </c>
      <c r="AI684" s="71">
        <f ca="1"/>
        <v>-1124</v>
      </c>
      <c r="AJ684" s="71" t="str">
        <v>2017</v>
      </c>
      <c r="AK684" s="70">
        <f t="shared" si="4"/>
        <v>42845</v>
      </c>
    </row>
    <row r="685" spans="1:37" ht="14.4">
      <c r="A685" s="239" t="s">
        <v>8357</v>
      </c>
      <c r="B685" s="61" t="s">
        <v>89</v>
      </c>
      <c r="C685" s="59">
        <v>42828</v>
      </c>
      <c r="D685" s="66" t="s">
        <v>1027</v>
      </c>
      <c r="E685" s="184" t="s">
        <v>30</v>
      </c>
      <c r="F685" s="240" t="s">
        <v>106</v>
      </c>
      <c r="G685" s="168" t="s">
        <v>107</v>
      </c>
      <c r="H685" s="184" t="s">
        <v>30</v>
      </c>
      <c r="I685" s="181">
        <f t="shared" si="0"/>
        <v>42858</v>
      </c>
      <c r="J685" s="61"/>
      <c r="K685" s="184"/>
      <c r="L685" s="241" t="s">
        <v>302</v>
      </c>
      <c r="M685" s="61"/>
      <c r="N685" s="61" t="s">
        <v>20</v>
      </c>
      <c r="O685" s="61" t="s">
        <v>5714</v>
      </c>
      <c r="P685" s="185" t="s">
        <v>28</v>
      </c>
      <c r="Q685" s="182"/>
      <c r="R685" s="61"/>
      <c r="S685" s="61"/>
      <c r="T685" s="61"/>
      <c r="U685" s="66"/>
      <c r="V685" s="61"/>
      <c r="W685" s="61"/>
      <c r="X685" s="66" t="s">
        <v>18</v>
      </c>
      <c r="Y685" s="57">
        <v>43073</v>
      </c>
      <c r="Z685" s="75"/>
      <c r="AA685" s="95" t="s">
        <v>7796</v>
      </c>
      <c r="AB685" s="183"/>
      <c r="AC685" s="175"/>
      <c r="AD685" s="176"/>
      <c r="AE685" s="67" t="str">
        <f t="shared" si="1"/>
        <v>Apr</v>
      </c>
      <c r="AF685" s="68" t="str">
        <f t="shared" si="2"/>
        <v>Dec</v>
      </c>
      <c r="AG685" s="177">
        <f t="shared" si="3"/>
        <v>245</v>
      </c>
      <c r="AH685" s="70">
        <f t="shared" si="5"/>
        <v>42858</v>
      </c>
      <c r="AI685" s="71">
        <f ca="1"/>
        <v>-1131</v>
      </c>
      <c r="AJ685" s="71" t="str">
        <v>2017</v>
      </c>
      <c r="AK685" s="70">
        <f t="shared" si="4"/>
        <v>42838</v>
      </c>
    </row>
    <row r="686" spans="1:37" ht="14.4">
      <c r="A686" s="239" t="s">
        <v>8362</v>
      </c>
      <c r="B686" s="61" t="s">
        <v>89</v>
      </c>
      <c r="C686" s="59">
        <v>42830</v>
      </c>
      <c r="D686" s="66" t="s">
        <v>131</v>
      </c>
      <c r="E686" s="184" t="s">
        <v>30</v>
      </c>
      <c r="F686" s="240" t="s">
        <v>106</v>
      </c>
      <c r="G686" s="168" t="s">
        <v>107</v>
      </c>
      <c r="H686" s="184" t="s">
        <v>30</v>
      </c>
      <c r="I686" s="181">
        <f t="shared" si="0"/>
        <v>42860</v>
      </c>
      <c r="J686" s="61"/>
      <c r="K686" s="184"/>
      <c r="L686" s="241" t="s">
        <v>1723</v>
      </c>
      <c r="M686" s="61"/>
      <c r="N686" s="61"/>
      <c r="O686" s="61"/>
      <c r="P686" s="185"/>
      <c r="Q686" s="182"/>
      <c r="R686" s="61"/>
      <c r="S686" s="61"/>
      <c r="T686" s="61"/>
      <c r="U686" s="66"/>
      <c r="V686" s="61"/>
      <c r="W686" s="61"/>
      <c r="X686" s="66" t="s">
        <v>14</v>
      </c>
      <c r="Y686" s="57">
        <v>43073</v>
      </c>
      <c r="Z686" s="75">
        <v>4</v>
      </c>
      <c r="AA686" s="95" t="s">
        <v>8363</v>
      </c>
      <c r="AB686" s="183"/>
      <c r="AC686" s="175"/>
      <c r="AD686" s="176"/>
      <c r="AE686" s="67" t="str">
        <f t="shared" si="1"/>
        <v>Apr</v>
      </c>
      <c r="AF686" s="68" t="str">
        <f t="shared" si="2"/>
        <v>Dec</v>
      </c>
      <c r="AG686" s="177">
        <f t="shared" si="3"/>
        <v>243</v>
      </c>
      <c r="AH686" s="70">
        <f t="shared" si="5"/>
        <v>42860</v>
      </c>
      <c r="AI686" s="71">
        <f ca="1"/>
        <v>-1129</v>
      </c>
      <c r="AJ686" s="71" t="str">
        <v>2017</v>
      </c>
      <c r="AK686" s="70">
        <f t="shared" si="4"/>
        <v>42840</v>
      </c>
    </row>
    <row r="687" spans="1:37" ht="14.4">
      <c r="A687" s="239" t="s">
        <v>8365</v>
      </c>
      <c r="B687" s="61" t="s">
        <v>89</v>
      </c>
      <c r="C687" s="59">
        <v>42835</v>
      </c>
      <c r="D687" s="66" t="s">
        <v>1027</v>
      </c>
      <c r="E687" s="184" t="s">
        <v>112</v>
      </c>
      <c r="F687" s="240" t="s">
        <v>106</v>
      </c>
      <c r="G687" s="243" t="s">
        <v>113</v>
      </c>
      <c r="H687" s="184" t="s">
        <v>112</v>
      </c>
      <c r="I687" s="181">
        <f t="shared" si="0"/>
        <v>42865</v>
      </c>
      <c r="J687" s="61" t="s">
        <v>18</v>
      </c>
      <c r="K687" s="184" t="s">
        <v>14</v>
      </c>
      <c r="L687" s="241" t="s">
        <v>2426</v>
      </c>
      <c r="M687" s="61" t="s">
        <v>6617</v>
      </c>
      <c r="N687" s="61" t="s">
        <v>44</v>
      </c>
      <c r="O687" s="61" t="s">
        <v>8367</v>
      </c>
      <c r="P687" s="185" t="s">
        <v>116</v>
      </c>
      <c r="Q687" s="182">
        <v>42836</v>
      </c>
      <c r="R687" s="61"/>
      <c r="S687" s="61"/>
      <c r="T687" s="61"/>
      <c r="U687" s="66"/>
      <c r="V687" s="61"/>
      <c r="W687" s="61"/>
      <c r="X687" s="66"/>
      <c r="Y687" s="57">
        <v>43073</v>
      </c>
      <c r="Z687" s="75"/>
      <c r="AA687" s="95" t="s">
        <v>257</v>
      </c>
      <c r="AB687" s="183"/>
      <c r="AC687" s="175"/>
      <c r="AD687" s="175"/>
      <c r="AE687" s="67" t="str">
        <f t="shared" si="1"/>
        <v>Apr</v>
      </c>
      <c r="AF687" s="68" t="str">
        <f t="shared" si="2"/>
        <v>Dec</v>
      </c>
      <c r="AG687" s="177">
        <f t="shared" si="3"/>
        <v>238</v>
      </c>
      <c r="AH687" s="70">
        <f t="shared" si="5"/>
        <v>42865</v>
      </c>
      <c r="AI687" s="71">
        <f ca="1"/>
        <v>-1124</v>
      </c>
      <c r="AJ687" s="71" t="str">
        <v>2017</v>
      </c>
      <c r="AK687" s="70">
        <f t="shared" si="4"/>
        <v>42845</v>
      </c>
    </row>
    <row r="688" spans="1:37" ht="14.4">
      <c r="A688" s="239" t="s">
        <v>8371</v>
      </c>
      <c r="B688" s="61" t="s">
        <v>89</v>
      </c>
      <c r="C688" s="59">
        <v>42835</v>
      </c>
      <c r="D688" s="66" t="s">
        <v>1027</v>
      </c>
      <c r="E688" s="184" t="s">
        <v>112</v>
      </c>
      <c r="F688" s="240" t="s">
        <v>106</v>
      </c>
      <c r="G688" s="243" t="s">
        <v>113</v>
      </c>
      <c r="H688" s="184" t="s">
        <v>112</v>
      </c>
      <c r="I688" s="181">
        <f t="shared" si="0"/>
        <v>42865</v>
      </c>
      <c r="J688" s="61" t="s">
        <v>18</v>
      </c>
      <c r="K688" s="184" t="s">
        <v>14</v>
      </c>
      <c r="L688" s="241" t="s">
        <v>3786</v>
      </c>
      <c r="M688" s="61" t="s">
        <v>3683</v>
      </c>
      <c r="N688" s="61" t="s">
        <v>266</v>
      </c>
      <c r="O688" s="61" t="s">
        <v>8373</v>
      </c>
      <c r="P688" s="185" t="s">
        <v>116</v>
      </c>
      <c r="Q688" s="182">
        <v>42836</v>
      </c>
      <c r="R688" s="61"/>
      <c r="S688" s="61"/>
      <c r="T688" s="61"/>
      <c r="U688" s="66"/>
      <c r="V688" s="61"/>
      <c r="W688" s="61"/>
      <c r="X688" s="66"/>
      <c r="Y688" s="57">
        <v>43073</v>
      </c>
      <c r="Z688" s="232"/>
      <c r="AA688" s="233" t="s">
        <v>257</v>
      </c>
      <c r="AB688" s="183"/>
      <c r="AC688" s="175"/>
      <c r="AD688" s="175"/>
      <c r="AE688" s="67" t="str">
        <f t="shared" si="1"/>
        <v>Apr</v>
      </c>
      <c r="AF688" s="68" t="str">
        <f t="shared" si="2"/>
        <v>Dec</v>
      </c>
      <c r="AG688" s="177">
        <f t="shared" si="3"/>
        <v>238</v>
      </c>
      <c r="AH688" s="70">
        <f t="shared" si="5"/>
        <v>42865</v>
      </c>
      <c r="AI688" s="71">
        <f ca="1"/>
        <v>-1124</v>
      </c>
      <c r="AJ688" s="71" t="str">
        <v>2017</v>
      </c>
      <c r="AK688" s="70">
        <f t="shared" si="4"/>
        <v>42845</v>
      </c>
    </row>
    <row r="689" spans="1:37" ht="14.4">
      <c r="A689" s="239" t="s">
        <v>8374</v>
      </c>
      <c r="B689" s="61" t="s">
        <v>89</v>
      </c>
      <c r="C689" s="59">
        <v>42835</v>
      </c>
      <c r="D689" s="66" t="s">
        <v>1027</v>
      </c>
      <c r="E689" s="184" t="s">
        <v>30</v>
      </c>
      <c r="F689" s="240" t="s">
        <v>106</v>
      </c>
      <c r="G689" s="168" t="s">
        <v>107</v>
      </c>
      <c r="H689" s="184" t="s">
        <v>129</v>
      </c>
      <c r="I689" s="181">
        <f t="shared" si="0"/>
        <v>42865</v>
      </c>
      <c r="J689" s="61"/>
      <c r="K689" s="184"/>
      <c r="L689" s="241" t="s">
        <v>302</v>
      </c>
      <c r="M689" s="61" t="s">
        <v>7358</v>
      </c>
      <c r="N689" s="61" t="s">
        <v>29</v>
      </c>
      <c r="O689" s="61" t="s">
        <v>5508</v>
      </c>
      <c r="P689" s="185" t="s">
        <v>17</v>
      </c>
      <c r="Q689" s="182"/>
      <c r="R689" s="61"/>
      <c r="S689" s="61"/>
      <c r="T689" s="61"/>
      <c r="U689" s="66"/>
      <c r="V689" s="61"/>
      <c r="W689" s="61"/>
      <c r="X689" s="66" t="s">
        <v>18</v>
      </c>
      <c r="Y689" s="57">
        <v>43073</v>
      </c>
      <c r="Z689" s="75"/>
      <c r="AA689" s="95" t="s">
        <v>8376</v>
      </c>
      <c r="AB689" s="183"/>
      <c r="AC689" s="175"/>
      <c r="AD689" s="175"/>
      <c r="AE689" s="67" t="str">
        <f t="shared" si="1"/>
        <v>Apr</v>
      </c>
      <c r="AF689" s="68" t="str">
        <f t="shared" si="2"/>
        <v>Dec</v>
      </c>
      <c r="AG689" s="177">
        <f t="shared" si="3"/>
        <v>238</v>
      </c>
      <c r="AH689" s="70">
        <f t="shared" si="5"/>
        <v>42865</v>
      </c>
      <c r="AI689" s="71">
        <f ca="1"/>
        <v>-1124</v>
      </c>
      <c r="AJ689" s="71" t="str">
        <v>2017</v>
      </c>
      <c r="AK689" s="70">
        <f t="shared" si="4"/>
        <v>42845</v>
      </c>
    </row>
    <row r="690" spans="1:37" ht="14.4">
      <c r="A690" s="239" t="s">
        <v>8380</v>
      </c>
      <c r="B690" s="61" t="s">
        <v>89</v>
      </c>
      <c r="C690" s="59">
        <v>42835</v>
      </c>
      <c r="D690" s="66" t="s">
        <v>90</v>
      </c>
      <c r="E690" s="184" t="s">
        <v>30</v>
      </c>
      <c r="F690" s="240" t="s">
        <v>106</v>
      </c>
      <c r="G690" s="168" t="s">
        <v>107</v>
      </c>
      <c r="H690" s="184" t="s">
        <v>129</v>
      </c>
      <c r="I690" s="181">
        <f t="shared" si="0"/>
        <v>42865</v>
      </c>
      <c r="J690" s="61"/>
      <c r="K690" s="184"/>
      <c r="L690" s="241" t="s">
        <v>8381</v>
      </c>
      <c r="M690" s="61" t="s">
        <v>8382</v>
      </c>
      <c r="N690" s="61" t="s">
        <v>22</v>
      </c>
      <c r="O690" s="61" t="s">
        <v>2376</v>
      </c>
      <c r="P690" s="185" t="s">
        <v>17</v>
      </c>
      <c r="Q690" s="182"/>
      <c r="R690" s="61"/>
      <c r="S690" s="61"/>
      <c r="T690" s="61"/>
      <c r="U690" s="66"/>
      <c r="V690" s="61"/>
      <c r="W690" s="61"/>
      <c r="X690" s="66"/>
      <c r="Y690" s="57">
        <v>43073</v>
      </c>
      <c r="Z690" s="75"/>
      <c r="AA690" s="95"/>
      <c r="AB690" s="183"/>
      <c r="AC690" s="175"/>
      <c r="AD690" s="176"/>
      <c r="AE690" s="67" t="str">
        <f t="shared" si="1"/>
        <v>Apr</v>
      </c>
      <c r="AF690" s="68" t="str">
        <f t="shared" si="2"/>
        <v>Dec</v>
      </c>
      <c r="AG690" s="177">
        <f t="shared" si="3"/>
        <v>238</v>
      </c>
      <c r="AH690" s="70">
        <f t="shared" si="5"/>
        <v>42865</v>
      </c>
      <c r="AI690" s="71">
        <f ca="1"/>
        <v>-1124</v>
      </c>
      <c r="AJ690" s="71" t="str">
        <v>2017</v>
      </c>
      <c r="AK690" s="70">
        <f t="shared" si="4"/>
        <v>42845</v>
      </c>
    </row>
    <row r="691" spans="1:37" ht="14.4">
      <c r="A691" s="239" t="s">
        <v>8383</v>
      </c>
      <c r="B691" s="61" t="s">
        <v>89</v>
      </c>
      <c r="C691" s="59">
        <v>42835</v>
      </c>
      <c r="D691" s="66" t="s">
        <v>90</v>
      </c>
      <c r="E691" s="184" t="s">
        <v>30</v>
      </c>
      <c r="F691" s="240" t="s">
        <v>106</v>
      </c>
      <c r="G691" s="168" t="s">
        <v>107</v>
      </c>
      <c r="H691" s="184" t="s">
        <v>129</v>
      </c>
      <c r="I691" s="181">
        <f t="shared" si="0"/>
        <v>42865</v>
      </c>
      <c r="J691" s="61"/>
      <c r="K691" s="184"/>
      <c r="L691" s="241" t="s">
        <v>2293</v>
      </c>
      <c r="M691" s="10"/>
      <c r="N691" s="61"/>
      <c r="O691" s="61" t="s">
        <v>6924</v>
      </c>
      <c r="P691" s="185" t="s">
        <v>17</v>
      </c>
      <c r="Q691" s="182"/>
      <c r="R691" s="61"/>
      <c r="S691" s="61"/>
      <c r="T691" s="61"/>
      <c r="U691" s="66"/>
      <c r="V691" s="61"/>
      <c r="W691" s="61"/>
      <c r="X691" s="66" t="s">
        <v>18</v>
      </c>
      <c r="Y691" s="57">
        <v>43073</v>
      </c>
      <c r="Z691" s="75"/>
      <c r="AA691" s="95" t="s">
        <v>8385</v>
      </c>
      <c r="AB691" s="183"/>
      <c r="AC691" s="175"/>
      <c r="AD691" s="176"/>
      <c r="AE691" s="67" t="str">
        <f t="shared" si="1"/>
        <v>Apr</v>
      </c>
      <c r="AF691" s="68" t="str">
        <f t="shared" si="2"/>
        <v>Dec</v>
      </c>
      <c r="AG691" s="177">
        <f t="shared" si="3"/>
        <v>238</v>
      </c>
      <c r="AH691" s="70">
        <f t="shared" si="5"/>
        <v>42865</v>
      </c>
      <c r="AI691" s="71">
        <f ca="1"/>
        <v>-1124</v>
      </c>
      <c r="AJ691" s="71" t="str">
        <v>2017</v>
      </c>
      <c r="AK691" s="70">
        <f t="shared" si="4"/>
        <v>42845</v>
      </c>
    </row>
    <row r="692" spans="1:37" ht="14.4">
      <c r="A692" s="239" t="s">
        <v>8388</v>
      </c>
      <c r="B692" s="61" t="s">
        <v>89</v>
      </c>
      <c r="C692" s="59">
        <v>42835</v>
      </c>
      <c r="D692" s="66" t="s">
        <v>90</v>
      </c>
      <c r="E692" s="184" t="s">
        <v>30</v>
      </c>
      <c r="F692" s="240" t="s">
        <v>106</v>
      </c>
      <c r="G692" s="168" t="s">
        <v>107</v>
      </c>
      <c r="H692" s="184" t="s">
        <v>129</v>
      </c>
      <c r="I692" s="181">
        <f t="shared" si="0"/>
        <v>42865</v>
      </c>
      <c r="J692" s="61"/>
      <c r="K692" s="184"/>
      <c r="L692" s="197" t="s">
        <v>8033</v>
      </c>
      <c r="M692" s="61" t="s">
        <v>8389</v>
      </c>
      <c r="N692" s="61"/>
      <c r="O692" s="61" t="s">
        <v>8390</v>
      </c>
      <c r="P692" s="185" t="s">
        <v>17</v>
      </c>
      <c r="Q692" s="182"/>
      <c r="R692" s="61"/>
      <c r="S692" s="61"/>
      <c r="T692" s="61"/>
      <c r="U692" s="66"/>
      <c r="V692" s="61"/>
      <c r="W692" s="61"/>
      <c r="X692" s="66"/>
      <c r="Y692" s="57">
        <v>43073</v>
      </c>
      <c r="Z692" s="75"/>
      <c r="AA692" s="95"/>
      <c r="AB692" s="183"/>
      <c r="AC692" s="175"/>
      <c r="AD692" s="176"/>
      <c r="AE692" s="67" t="str">
        <f t="shared" si="1"/>
        <v>Apr</v>
      </c>
      <c r="AF692" s="68" t="str">
        <f t="shared" si="2"/>
        <v>Dec</v>
      </c>
      <c r="AG692" s="177">
        <f t="shared" si="3"/>
        <v>238</v>
      </c>
      <c r="AH692" s="70">
        <f t="shared" si="5"/>
        <v>42865</v>
      </c>
      <c r="AI692" s="71">
        <f ca="1"/>
        <v>-1124</v>
      </c>
      <c r="AJ692" s="71" t="str">
        <v>2017</v>
      </c>
      <c r="AK692" s="70">
        <f t="shared" si="4"/>
        <v>42845</v>
      </c>
    </row>
    <row r="693" spans="1:37" ht="26.5">
      <c r="A693" s="239" t="s">
        <v>8392</v>
      </c>
      <c r="B693" s="61" t="s">
        <v>89</v>
      </c>
      <c r="C693" s="59">
        <v>42835</v>
      </c>
      <c r="D693" s="66" t="s">
        <v>90</v>
      </c>
      <c r="E693" s="184" t="s">
        <v>30</v>
      </c>
      <c r="F693" s="240" t="s">
        <v>106</v>
      </c>
      <c r="G693" s="168" t="s">
        <v>107</v>
      </c>
      <c r="H693" s="184" t="s">
        <v>129</v>
      </c>
      <c r="I693" s="181">
        <f t="shared" si="0"/>
        <v>42865</v>
      </c>
      <c r="J693" s="61"/>
      <c r="K693" s="184"/>
      <c r="L693" s="241" t="s">
        <v>8396</v>
      </c>
      <c r="M693" s="61"/>
      <c r="N693" s="61"/>
      <c r="O693" s="61" t="s">
        <v>7770</v>
      </c>
      <c r="P693" s="185" t="s">
        <v>17</v>
      </c>
      <c r="Q693" s="182"/>
      <c r="R693" s="61"/>
      <c r="S693" s="61"/>
      <c r="T693" s="61"/>
      <c r="U693" s="66"/>
      <c r="V693" s="61"/>
      <c r="W693" s="61"/>
      <c r="X693" s="66" t="s">
        <v>18</v>
      </c>
      <c r="Y693" s="57">
        <v>43073</v>
      </c>
      <c r="Z693" s="75"/>
      <c r="AA693" s="95" t="s">
        <v>8397</v>
      </c>
      <c r="AB693" s="183"/>
      <c r="AC693" s="175"/>
      <c r="AD693" s="176"/>
      <c r="AE693" s="67" t="str">
        <f t="shared" si="1"/>
        <v>Apr</v>
      </c>
      <c r="AF693" s="68" t="str">
        <f t="shared" si="2"/>
        <v>Dec</v>
      </c>
      <c r="AG693" s="177">
        <f t="shared" si="3"/>
        <v>238</v>
      </c>
      <c r="AH693" s="70">
        <f t="shared" si="5"/>
        <v>42865</v>
      </c>
      <c r="AI693" s="71">
        <f ca="1"/>
        <v>-1124</v>
      </c>
      <c r="AJ693" s="71" t="str">
        <v>2017</v>
      </c>
      <c r="AK693" s="70">
        <f t="shared" si="4"/>
        <v>42845</v>
      </c>
    </row>
    <row r="694" spans="1:37" ht="14.4">
      <c r="A694" s="239" t="s">
        <v>8398</v>
      </c>
      <c r="B694" s="61" t="s">
        <v>89</v>
      </c>
      <c r="C694" s="59">
        <v>42831</v>
      </c>
      <c r="D694" s="66" t="s">
        <v>90</v>
      </c>
      <c r="E694" s="184" t="s">
        <v>30</v>
      </c>
      <c r="F694" s="240" t="s">
        <v>106</v>
      </c>
      <c r="G694" s="168" t="s">
        <v>107</v>
      </c>
      <c r="H694" s="184" t="s">
        <v>30</v>
      </c>
      <c r="I694" s="181">
        <f t="shared" si="0"/>
        <v>42861</v>
      </c>
      <c r="J694" s="61"/>
      <c r="K694" s="184"/>
      <c r="L694" s="249" t="s">
        <v>8400</v>
      </c>
      <c r="M694" s="61" t="s">
        <v>8404</v>
      </c>
      <c r="N694" s="61" t="s">
        <v>114</v>
      </c>
      <c r="O694" s="61"/>
      <c r="P694" s="185"/>
      <c r="Q694" s="182"/>
      <c r="R694" s="61"/>
      <c r="S694" s="61"/>
      <c r="T694" s="61"/>
      <c r="U694" s="66"/>
      <c r="V694" s="61"/>
      <c r="W694" s="61"/>
      <c r="X694" s="66" t="s">
        <v>14</v>
      </c>
      <c r="Y694" s="57">
        <v>43073</v>
      </c>
      <c r="Z694" s="250">
        <v>4</v>
      </c>
      <c r="AA694" s="251" t="s">
        <v>8406</v>
      </c>
      <c r="AB694" s="183"/>
      <c r="AC694" s="175"/>
      <c r="AD694" s="176"/>
      <c r="AE694" s="67" t="str">
        <f t="shared" si="1"/>
        <v>Apr</v>
      </c>
      <c r="AF694" s="68" t="str">
        <f t="shared" si="2"/>
        <v>Dec</v>
      </c>
      <c r="AG694" s="177">
        <f t="shared" si="3"/>
        <v>242</v>
      </c>
      <c r="AH694" s="70">
        <f t="shared" si="5"/>
        <v>42861</v>
      </c>
      <c r="AI694" s="71">
        <f ca="1"/>
        <v>-1128</v>
      </c>
      <c r="AJ694" s="71" t="str">
        <v>2017</v>
      </c>
      <c r="AK694" s="70">
        <f t="shared" si="4"/>
        <v>42841</v>
      </c>
    </row>
    <row r="695" spans="1:37" ht="14.4">
      <c r="A695" s="239" t="s">
        <v>8411</v>
      </c>
      <c r="B695" s="61" t="s">
        <v>89</v>
      </c>
      <c r="C695" s="59">
        <v>42830</v>
      </c>
      <c r="D695" s="66" t="s">
        <v>90</v>
      </c>
      <c r="E695" s="184" t="s">
        <v>30</v>
      </c>
      <c r="F695" s="240" t="s">
        <v>106</v>
      </c>
      <c r="G695" s="168" t="s">
        <v>107</v>
      </c>
      <c r="H695" s="184" t="s">
        <v>30</v>
      </c>
      <c r="I695" s="181">
        <f t="shared" si="0"/>
        <v>42860</v>
      </c>
      <c r="J695" s="61"/>
      <c r="K695" s="184"/>
      <c r="L695" s="241" t="s">
        <v>745</v>
      </c>
      <c r="M695" s="61" t="s">
        <v>8413</v>
      </c>
      <c r="N695" s="61" t="s">
        <v>13</v>
      </c>
      <c r="O695" s="61"/>
      <c r="P695" s="185"/>
      <c r="Q695" s="182"/>
      <c r="R695" s="61"/>
      <c r="S695" s="61"/>
      <c r="T695" s="61"/>
      <c r="U695" s="66"/>
      <c r="V695" s="61"/>
      <c r="W695" s="61"/>
      <c r="X695" s="66" t="s">
        <v>14</v>
      </c>
      <c r="Y695" s="57">
        <v>43073</v>
      </c>
      <c r="Z695" s="75">
        <v>4</v>
      </c>
      <c r="AA695" s="252" t="s">
        <v>8414</v>
      </c>
      <c r="AB695" s="183"/>
      <c r="AC695" s="175"/>
      <c r="AD695" s="176"/>
      <c r="AE695" s="67" t="str">
        <f t="shared" si="1"/>
        <v>Apr</v>
      </c>
      <c r="AF695" s="68" t="str">
        <f t="shared" si="2"/>
        <v>Dec</v>
      </c>
      <c r="AG695" s="177">
        <f t="shared" si="3"/>
        <v>243</v>
      </c>
      <c r="AH695" s="70">
        <f t="shared" si="5"/>
        <v>42860</v>
      </c>
      <c r="AI695" s="71">
        <f ca="1"/>
        <v>-1129</v>
      </c>
      <c r="AJ695" s="71" t="str">
        <v>2017</v>
      </c>
      <c r="AK695" s="70">
        <f t="shared" si="4"/>
        <v>42840</v>
      </c>
    </row>
    <row r="696" spans="1:37" ht="14.4">
      <c r="A696" s="239" t="s">
        <v>8417</v>
      </c>
      <c r="B696" s="61" t="s">
        <v>89</v>
      </c>
      <c r="C696" s="59">
        <v>42830</v>
      </c>
      <c r="D696" s="66" t="s">
        <v>131</v>
      </c>
      <c r="E696" s="184" t="s">
        <v>30</v>
      </c>
      <c r="F696" s="240" t="s">
        <v>106</v>
      </c>
      <c r="G696" s="168" t="s">
        <v>107</v>
      </c>
      <c r="H696" s="184" t="s">
        <v>30</v>
      </c>
      <c r="I696" s="181">
        <f t="shared" si="0"/>
        <v>42860</v>
      </c>
      <c r="J696" s="61"/>
      <c r="K696" s="184"/>
      <c r="L696" s="241" t="s">
        <v>3307</v>
      </c>
      <c r="M696" s="61" t="s">
        <v>8420</v>
      </c>
      <c r="N696" s="61" t="s">
        <v>44</v>
      </c>
      <c r="O696" s="61" t="s">
        <v>8421</v>
      </c>
      <c r="P696" s="185" t="s">
        <v>17</v>
      </c>
      <c r="Q696" s="182"/>
      <c r="R696" s="61"/>
      <c r="S696" s="61"/>
      <c r="T696" s="61"/>
      <c r="U696" s="66"/>
      <c r="V696" s="61"/>
      <c r="W696" s="61"/>
      <c r="X696" s="66" t="s">
        <v>18</v>
      </c>
      <c r="Y696" s="57">
        <v>43073</v>
      </c>
      <c r="Z696" s="75"/>
      <c r="AA696" s="95"/>
      <c r="AB696" s="183"/>
      <c r="AC696" s="175"/>
      <c r="AD696" s="176"/>
      <c r="AE696" s="67" t="str">
        <f t="shared" si="1"/>
        <v>Apr</v>
      </c>
      <c r="AF696" s="68" t="str">
        <f t="shared" si="2"/>
        <v>Dec</v>
      </c>
      <c r="AG696" s="177">
        <f t="shared" si="3"/>
        <v>243</v>
      </c>
      <c r="AH696" s="70">
        <f t="shared" si="5"/>
        <v>42860</v>
      </c>
      <c r="AI696" s="71">
        <f ca="1"/>
        <v>-1129</v>
      </c>
      <c r="AJ696" s="71" t="str">
        <v>2017</v>
      </c>
      <c r="AK696" s="70">
        <f t="shared" si="4"/>
        <v>42840</v>
      </c>
    </row>
    <row r="697" spans="1:37" ht="14.4">
      <c r="A697" s="239" t="s">
        <v>8423</v>
      </c>
      <c r="B697" s="61" t="s">
        <v>89</v>
      </c>
      <c r="C697" s="59">
        <v>42836</v>
      </c>
      <c r="D697" s="66" t="s">
        <v>90</v>
      </c>
      <c r="E697" s="184" t="s">
        <v>3969</v>
      </c>
      <c r="F697" s="240" t="s">
        <v>214</v>
      </c>
      <c r="G697" s="187" t="s">
        <v>4260</v>
      </c>
      <c r="H697" s="184" t="s">
        <v>3969</v>
      </c>
      <c r="I697" s="181">
        <f t="shared" si="0"/>
        <v>42866</v>
      </c>
      <c r="J697" s="61" t="s">
        <v>18</v>
      </c>
      <c r="K697" s="184" t="s">
        <v>18</v>
      </c>
      <c r="L697" s="241" t="s">
        <v>302</v>
      </c>
      <c r="M697" s="61" t="s">
        <v>8426</v>
      </c>
      <c r="N697" s="61" t="s">
        <v>137</v>
      </c>
      <c r="O697" s="61" t="s">
        <v>8427</v>
      </c>
      <c r="P697" s="185"/>
      <c r="Q697" s="182"/>
      <c r="R697" s="61"/>
      <c r="S697" s="61"/>
      <c r="T697" s="61"/>
      <c r="U697" s="66"/>
      <c r="V697" s="61"/>
      <c r="W697" s="61"/>
      <c r="X697" s="66" t="s">
        <v>18</v>
      </c>
      <c r="Y697" s="57">
        <v>43073</v>
      </c>
      <c r="Z697" s="75"/>
      <c r="AA697" s="95" t="s">
        <v>8428</v>
      </c>
      <c r="AB697" s="183"/>
      <c r="AC697" s="175"/>
      <c r="AD697" s="176"/>
      <c r="AE697" s="67" t="str">
        <f t="shared" si="1"/>
        <v>Apr</v>
      </c>
      <c r="AF697" s="68" t="str">
        <f t="shared" si="2"/>
        <v>Dec</v>
      </c>
      <c r="AG697" s="177">
        <f t="shared" si="3"/>
        <v>237</v>
      </c>
      <c r="AH697" s="70">
        <f t="shared" si="5"/>
        <v>42866</v>
      </c>
      <c r="AI697" s="71">
        <f ca="1"/>
        <v>-1123</v>
      </c>
      <c r="AJ697" s="71" t="str">
        <v>2017</v>
      </c>
      <c r="AK697" s="70">
        <f t="shared" si="4"/>
        <v>42846</v>
      </c>
    </row>
    <row r="698" spans="1:37" ht="14.4">
      <c r="A698" s="239" t="s">
        <v>8430</v>
      </c>
      <c r="B698" s="61" t="s">
        <v>89</v>
      </c>
      <c r="C698" s="59">
        <v>42835</v>
      </c>
      <c r="D698" s="66" t="s">
        <v>1027</v>
      </c>
      <c r="E698" s="184" t="s">
        <v>112</v>
      </c>
      <c r="F698" s="240" t="s">
        <v>106</v>
      </c>
      <c r="G698" s="243" t="s">
        <v>113</v>
      </c>
      <c r="H698" s="184" t="s">
        <v>112</v>
      </c>
      <c r="I698" s="181">
        <f t="shared" si="0"/>
        <v>42865</v>
      </c>
      <c r="J698" s="61" t="s">
        <v>18</v>
      </c>
      <c r="K698" s="184" t="s">
        <v>14</v>
      </c>
      <c r="L698" s="241" t="s">
        <v>4298</v>
      </c>
      <c r="M698" s="61" t="s">
        <v>8431</v>
      </c>
      <c r="N698" s="61"/>
      <c r="O698" s="61" t="s">
        <v>4300</v>
      </c>
      <c r="P698" s="185" t="s">
        <v>116</v>
      </c>
      <c r="Q698" s="182">
        <v>42836</v>
      </c>
      <c r="R698" s="61"/>
      <c r="S698" s="61"/>
      <c r="T698" s="61"/>
      <c r="U698" s="66"/>
      <c r="V698" s="61"/>
      <c r="W698" s="61"/>
      <c r="X698" s="66"/>
      <c r="Y698" s="57">
        <v>43073</v>
      </c>
      <c r="Z698" s="75"/>
      <c r="AA698" s="95" t="s">
        <v>257</v>
      </c>
      <c r="AB698" s="183"/>
      <c r="AC698" s="175"/>
      <c r="AD698" s="176"/>
      <c r="AE698" s="67" t="str">
        <f t="shared" si="1"/>
        <v>Apr</v>
      </c>
      <c r="AF698" s="68" t="str">
        <f t="shared" si="2"/>
        <v>Dec</v>
      </c>
      <c r="AG698" s="177">
        <f t="shared" si="3"/>
        <v>238</v>
      </c>
      <c r="AH698" s="70">
        <f t="shared" si="5"/>
        <v>42865</v>
      </c>
      <c r="AI698" s="71">
        <f ca="1"/>
        <v>-1124</v>
      </c>
      <c r="AJ698" s="71" t="str">
        <v>2017</v>
      </c>
      <c r="AK698" s="70">
        <f t="shared" si="4"/>
        <v>42845</v>
      </c>
    </row>
    <row r="699" spans="1:37" ht="14.4">
      <c r="A699" s="239" t="s">
        <v>8432</v>
      </c>
      <c r="B699" s="61" t="s">
        <v>89</v>
      </c>
      <c r="C699" s="59">
        <v>42825</v>
      </c>
      <c r="D699" s="66" t="s">
        <v>1027</v>
      </c>
      <c r="E699" s="184" t="s">
        <v>30</v>
      </c>
      <c r="F699" s="240" t="s">
        <v>106</v>
      </c>
      <c r="G699" s="168" t="s">
        <v>107</v>
      </c>
      <c r="H699" s="184" t="s">
        <v>30</v>
      </c>
      <c r="I699" s="181">
        <f t="shared" si="0"/>
        <v>42855</v>
      </c>
      <c r="J699" s="61"/>
      <c r="K699" s="184"/>
      <c r="L699" s="241" t="s">
        <v>8434</v>
      </c>
      <c r="M699" s="61" t="s">
        <v>8435</v>
      </c>
      <c r="N699" s="61"/>
      <c r="O699" s="61"/>
      <c r="P699" s="185"/>
      <c r="Q699" s="182"/>
      <c r="R699" s="61"/>
      <c r="S699" s="61"/>
      <c r="T699" s="61"/>
      <c r="U699" s="66"/>
      <c r="V699" s="61"/>
      <c r="W699" s="61"/>
      <c r="X699" s="66" t="s">
        <v>14</v>
      </c>
      <c r="Y699" s="57">
        <v>43073</v>
      </c>
      <c r="Z699" s="232">
        <v>4</v>
      </c>
      <c r="AA699" s="233" t="s">
        <v>8437</v>
      </c>
      <c r="AB699" s="183"/>
      <c r="AC699" s="175"/>
      <c r="AD699" s="176"/>
      <c r="AE699" s="67" t="str">
        <f t="shared" si="1"/>
        <v>Mar</v>
      </c>
      <c r="AF699" s="68" t="str">
        <f t="shared" si="2"/>
        <v>Dec</v>
      </c>
      <c r="AG699" s="177">
        <f t="shared" si="3"/>
        <v>248</v>
      </c>
      <c r="AH699" s="70">
        <f t="shared" si="5"/>
        <v>42855</v>
      </c>
      <c r="AI699" s="71">
        <f ca="1"/>
        <v>-1134</v>
      </c>
      <c r="AJ699" s="71" t="str">
        <v>2017</v>
      </c>
      <c r="AK699" s="70">
        <f t="shared" si="4"/>
        <v>42835</v>
      </c>
    </row>
    <row r="700" spans="1:37" ht="14.4">
      <c r="A700" s="239" t="s">
        <v>8439</v>
      </c>
      <c r="B700" s="61" t="s">
        <v>89</v>
      </c>
      <c r="C700" s="59">
        <v>42830</v>
      </c>
      <c r="D700" s="66" t="s">
        <v>90</v>
      </c>
      <c r="E700" s="184" t="s">
        <v>30</v>
      </c>
      <c r="F700" s="240" t="s">
        <v>106</v>
      </c>
      <c r="G700" s="168" t="s">
        <v>107</v>
      </c>
      <c r="H700" s="184" t="s">
        <v>30</v>
      </c>
      <c r="I700" s="181">
        <f t="shared" si="0"/>
        <v>42860</v>
      </c>
      <c r="J700" s="61"/>
      <c r="K700" s="184"/>
      <c r="L700" s="241" t="s">
        <v>745</v>
      </c>
      <c r="M700" s="61" t="s">
        <v>8441</v>
      </c>
      <c r="N700" s="61"/>
      <c r="O700" s="61"/>
      <c r="P700" s="185"/>
      <c r="Q700" s="182"/>
      <c r="R700" s="61"/>
      <c r="S700" s="61"/>
      <c r="T700" s="61"/>
      <c r="U700" s="66"/>
      <c r="V700" s="61"/>
      <c r="W700" s="61"/>
      <c r="X700" s="66" t="s">
        <v>14</v>
      </c>
      <c r="Y700" s="57">
        <v>43073</v>
      </c>
      <c r="Z700" s="75">
        <v>4</v>
      </c>
      <c r="AA700" s="95" t="s">
        <v>8198</v>
      </c>
      <c r="AB700" s="183"/>
      <c r="AC700" s="175"/>
      <c r="AD700" s="176"/>
      <c r="AE700" s="67" t="str">
        <f t="shared" si="1"/>
        <v>Apr</v>
      </c>
      <c r="AF700" s="68" t="str">
        <f t="shared" si="2"/>
        <v>Dec</v>
      </c>
      <c r="AG700" s="177">
        <f t="shared" si="3"/>
        <v>243</v>
      </c>
      <c r="AH700" s="70">
        <f t="shared" si="5"/>
        <v>42860</v>
      </c>
      <c r="AI700" s="71">
        <f ca="1"/>
        <v>-1129</v>
      </c>
      <c r="AJ700" s="71" t="str">
        <v>2017</v>
      </c>
      <c r="AK700" s="70">
        <f t="shared" si="4"/>
        <v>42840</v>
      </c>
    </row>
    <row r="701" spans="1:37" ht="14.4">
      <c r="A701" s="239" t="s">
        <v>8442</v>
      </c>
      <c r="B701" s="61" t="s">
        <v>89</v>
      </c>
      <c r="C701" s="59">
        <v>42831</v>
      </c>
      <c r="D701" s="66" t="s">
        <v>90</v>
      </c>
      <c r="E701" s="184" t="s">
        <v>30</v>
      </c>
      <c r="F701" s="240" t="s">
        <v>106</v>
      </c>
      <c r="G701" s="168" t="s">
        <v>107</v>
      </c>
      <c r="H701" s="184" t="s">
        <v>30</v>
      </c>
      <c r="I701" s="181">
        <f t="shared" si="0"/>
        <v>42861</v>
      </c>
      <c r="J701" s="61"/>
      <c r="K701" s="184"/>
      <c r="L701" s="241" t="s">
        <v>8443</v>
      </c>
      <c r="M701" s="61"/>
      <c r="N701" s="61"/>
      <c r="O701" s="61"/>
      <c r="P701" s="185"/>
      <c r="Q701" s="182"/>
      <c r="R701" s="61"/>
      <c r="S701" s="61"/>
      <c r="T701" s="61"/>
      <c r="U701" s="66"/>
      <c r="V701" s="61"/>
      <c r="W701" s="61"/>
      <c r="X701" s="66" t="s">
        <v>14</v>
      </c>
      <c r="Y701" s="57">
        <v>43073</v>
      </c>
      <c r="Z701" s="75">
        <v>4</v>
      </c>
      <c r="AA701" s="95" t="s">
        <v>5059</v>
      </c>
      <c r="AB701" s="183"/>
      <c r="AC701" s="175"/>
      <c r="AD701" s="176"/>
      <c r="AE701" s="67" t="str">
        <f t="shared" si="1"/>
        <v>Apr</v>
      </c>
      <c r="AF701" s="68" t="str">
        <f t="shared" si="2"/>
        <v>Dec</v>
      </c>
      <c r="AG701" s="177">
        <f t="shared" si="3"/>
        <v>242</v>
      </c>
      <c r="AH701" s="70">
        <f t="shared" si="5"/>
        <v>42861</v>
      </c>
      <c r="AI701" s="71">
        <f ca="1"/>
        <v>-1128</v>
      </c>
      <c r="AJ701" s="71" t="str">
        <v>2017</v>
      </c>
      <c r="AK701" s="70">
        <f t="shared" si="4"/>
        <v>42841</v>
      </c>
    </row>
    <row r="702" spans="1:37" ht="14.4">
      <c r="A702" s="239" t="s">
        <v>8445</v>
      </c>
      <c r="B702" s="61" t="s">
        <v>89</v>
      </c>
      <c r="C702" s="59">
        <v>42825</v>
      </c>
      <c r="D702" s="66" t="s">
        <v>90</v>
      </c>
      <c r="E702" s="184" t="s">
        <v>30</v>
      </c>
      <c r="F702" s="240" t="s">
        <v>106</v>
      </c>
      <c r="G702" s="168" t="s">
        <v>107</v>
      </c>
      <c r="H702" s="184" t="s">
        <v>30</v>
      </c>
      <c r="I702" s="181">
        <f t="shared" si="0"/>
        <v>42855</v>
      </c>
      <c r="J702" s="61"/>
      <c r="K702" s="184"/>
      <c r="L702" s="241" t="s">
        <v>7982</v>
      </c>
      <c r="M702" s="61" t="s">
        <v>8446</v>
      </c>
      <c r="N702" s="61" t="s">
        <v>37</v>
      </c>
      <c r="O702" s="61" t="s">
        <v>8447</v>
      </c>
      <c r="P702" s="185" t="s">
        <v>17</v>
      </c>
      <c r="Q702" s="182"/>
      <c r="R702" s="61"/>
      <c r="S702" s="61"/>
      <c r="T702" s="61"/>
      <c r="U702" s="66"/>
      <c r="V702" s="61"/>
      <c r="W702" s="61"/>
      <c r="X702" s="66" t="s">
        <v>18</v>
      </c>
      <c r="Y702" s="57">
        <v>43073</v>
      </c>
      <c r="Z702" s="75">
        <v>4</v>
      </c>
      <c r="AA702" s="95"/>
      <c r="AB702" s="183"/>
      <c r="AC702" s="175"/>
      <c r="AD702" s="176"/>
      <c r="AE702" s="67" t="str">
        <f t="shared" si="1"/>
        <v>Mar</v>
      </c>
      <c r="AF702" s="68" t="str">
        <f t="shared" si="2"/>
        <v>Dec</v>
      </c>
      <c r="AG702" s="177">
        <f t="shared" si="3"/>
        <v>248</v>
      </c>
      <c r="AH702" s="70">
        <f t="shared" si="5"/>
        <v>42855</v>
      </c>
      <c r="AI702" s="71">
        <f ca="1"/>
        <v>-1134</v>
      </c>
      <c r="AJ702" s="71" t="str">
        <v>2017</v>
      </c>
      <c r="AK702" s="70">
        <f t="shared" si="4"/>
        <v>42835</v>
      </c>
    </row>
    <row r="703" spans="1:37" ht="14.4">
      <c r="A703" s="239" t="s">
        <v>8450</v>
      </c>
      <c r="B703" s="61" t="s">
        <v>89</v>
      </c>
      <c r="C703" s="59">
        <v>42825</v>
      </c>
      <c r="D703" s="66" t="s">
        <v>90</v>
      </c>
      <c r="E703" s="184" t="s">
        <v>30</v>
      </c>
      <c r="F703" s="240" t="s">
        <v>106</v>
      </c>
      <c r="G703" s="168" t="s">
        <v>107</v>
      </c>
      <c r="H703" s="184" t="s">
        <v>30</v>
      </c>
      <c r="I703" s="181">
        <f t="shared" si="0"/>
        <v>42855</v>
      </c>
      <c r="J703" s="61"/>
      <c r="K703" s="184"/>
      <c r="L703" s="241" t="s">
        <v>7982</v>
      </c>
      <c r="M703" s="61" t="s">
        <v>8446</v>
      </c>
      <c r="N703" s="61" t="s">
        <v>37</v>
      </c>
      <c r="O703" s="61" t="s">
        <v>8453</v>
      </c>
      <c r="P703" s="185" t="s">
        <v>17</v>
      </c>
      <c r="Q703" s="182"/>
      <c r="R703" s="61"/>
      <c r="S703" s="61"/>
      <c r="T703" s="61"/>
      <c r="U703" s="66"/>
      <c r="V703" s="61"/>
      <c r="W703" s="61"/>
      <c r="X703" s="66" t="s">
        <v>18</v>
      </c>
      <c r="Y703" s="57">
        <v>43073</v>
      </c>
      <c r="Z703" s="75">
        <v>4</v>
      </c>
      <c r="AA703" s="95"/>
      <c r="AB703" s="183"/>
      <c r="AC703" s="175"/>
      <c r="AD703" s="176"/>
      <c r="AE703" s="67" t="str">
        <f t="shared" si="1"/>
        <v>Mar</v>
      </c>
      <c r="AF703" s="68" t="str">
        <f t="shared" si="2"/>
        <v>Dec</v>
      </c>
      <c r="AG703" s="177">
        <f t="shared" si="3"/>
        <v>248</v>
      </c>
      <c r="AH703" s="70">
        <f t="shared" si="5"/>
        <v>42855</v>
      </c>
      <c r="AI703" s="71">
        <f ca="1"/>
        <v>-1134</v>
      </c>
      <c r="AJ703" s="71" t="str">
        <v>2017</v>
      </c>
      <c r="AK703" s="70">
        <f t="shared" si="4"/>
        <v>42835</v>
      </c>
    </row>
    <row r="704" spans="1:37" ht="14.4">
      <c r="A704" s="239" t="s">
        <v>8456</v>
      </c>
      <c r="B704" s="61" t="s">
        <v>89</v>
      </c>
      <c r="C704" s="59">
        <v>42836</v>
      </c>
      <c r="D704" s="66" t="s">
        <v>90</v>
      </c>
      <c r="E704" s="184" t="s">
        <v>3794</v>
      </c>
      <c r="F704" s="240" t="s">
        <v>214</v>
      </c>
      <c r="G704" s="187" t="s">
        <v>214</v>
      </c>
      <c r="H704" s="184" t="s">
        <v>3785</v>
      </c>
      <c r="I704" s="181">
        <f t="shared" si="0"/>
        <v>42866</v>
      </c>
      <c r="J704" s="61" t="s">
        <v>18</v>
      </c>
      <c r="K704" s="184" t="s">
        <v>14</v>
      </c>
      <c r="L704" s="241" t="s">
        <v>4618</v>
      </c>
      <c r="M704" s="61" t="s">
        <v>108</v>
      </c>
      <c r="N704" s="61" t="s">
        <v>395</v>
      </c>
      <c r="O704" s="61" t="s">
        <v>108</v>
      </c>
      <c r="P704" s="185" t="s">
        <v>96</v>
      </c>
      <c r="Q704" s="182"/>
      <c r="R704" s="61" t="s">
        <v>14</v>
      </c>
      <c r="S704" s="61"/>
      <c r="T704" s="61"/>
      <c r="U704" s="66" t="s">
        <v>108</v>
      </c>
      <c r="V704" s="61" t="s">
        <v>108</v>
      </c>
      <c r="W704" s="61"/>
      <c r="X704" s="66" t="s">
        <v>14</v>
      </c>
      <c r="Y704" s="57">
        <v>43073</v>
      </c>
      <c r="Z704" s="75" t="s">
        <v>108</v>
      </c>
      <c r="AA704" s="95" t="s">
        <v>8460</v>
      </c>
      <c r="AB704" s="183" t="s">
        <v>3872</v>
      </c>
      <c r="AC704" s="175"/>
      <c r="AD704" s="176"/>
      <c r="AE704" s="67" t="str">
        <f t="shared" si="1"/>
        <v>Apr</v>
      </c>
      <c r="AF704" s="68" t="str">
        <f t="shared" si="2"/>
        <v>Dec</v>
      </c>
      <c r="AG704" s="177">
        <f t="shared" si="3"/>
        <v>237</v>
      </c>
      <c r="AH704" s="70">
        <f t="shared" si="5"/>
        <v>42866</v>
      </c>
      <c r="AI704" s="71">
        <f ca="1"/>
        <v>-1123</v>
      </c>
      <c r="AJ704" s="71" t="str">
        <v>2017</v>
      </c>
      <c r="AK704" s="70">
        <f t="shared" si="4"/>
        <v>42846</v>
      </c>
    </row>
    <row r="705" spans="1:37" ht="14.4">
      <c r="A705" s="239" t="s">
        <v>8461</v>
      </c>
      <c r="B705" s="61" t="s">
        <v>89</v>
      </c>
      <c r="C705" s="59">
        <v>42836</v>
      </c>
      <c r="D705" s="66" t="s">
        <v>90</v>
      </c>
      <c r="E705" s="184" t="s">
        <v>3794</v>
      </c>
      <c r="F705" s="240" t="s">
        <v>214</v>
      </c>
      <c r="G705" s="187" t="s">
        <v>214</v>
      </c>
      <c r="H705" s="184" t="s">
        <v>3785</v>
      </c>
      <c r="I705" s="181">
        <f t="shared" si="0"/>
        <v>42866</v>
      </c>
      <c r="J705" s="61" t="s">
        <v>108</v>
      </c>
      <c r="K705" s="184" t="s">
        <v>108</v>
      </c>
      <c r="L705" s="241" t="s">
        <v>8462</v>
      </c>
      <c r="M705" s="61" t="s">
        <v>8463</v>
      </c>
      <c r="N705" s="61" t="s">
        <v>395</v>
      </c>
      <c r="O705" s="61" t="s">
        <v>108</v>
      </c>
      <c r="P705" s="185" t="s">
        <v>96</v>
      </c>
      <c r="Q705" s="182"/>
      <c r="R705" s="61" t="s">
        <v>108</v>
      </c>
      <c r="S705" s="61"/>
      <c r="T705" s="61"/>
      <c r="U705" s="66" t="s">
        <v>108</v>
      </c>
      <c r="V705" s="61" t="s">
        <v>108</v>
      </c>
      <c r="W705" s="61"/>
      <c r="X705" s="66" t="s">
        <v>108</v>
      </c>
      <c r="Y705" s="57">
        <v>43073</v>
      </c>
      <c r="Z705" s="75" t="s">
        <v>108</v>
      </c>
      <c r="AA705" s="64" t="s">
        <v>8464</v>
      </c>
      <c r="AB705" s="183" t="s">
        <v>633</v>
      </c>
      <c r="AC705" s="175"/>
      <c r="AD705" s="175"/>
      <c r="AE705" s="67" t="str">
        <f t="shared" si="1"/>
        <v>Apr</v>
      </c>
      <c r="AF705" s="68" t="str">
        <f t="shared" si="2"/>
        <v>Dec</v>
      </c>
      <c r="AG705" s="177">
        <f t="shared" si="3"/>
        <v>237</v>
      </c>
      <c r="AH705" s="70">
        <f t="shared" si="5"/>
        <v>42866</v>
      </c>
      <c r="AI705" s="71">
        <f ca="1"/>
        <v>-1123</v>
      </c>
      <c r="AJ705" s="71" t="str">
        <v>2017</v>
      </c>
      <c r="AK705" s="70">
        <f t="shared" si="4"/>
        <v>42846</v>
      </c>
    </row>
    <row r="706" spans="1:37" ht="14.4">
      <c r="A706" s="239" t="s">
        <v>8466</v>
      </c>
      <c r="B706" s="61" t="s">
        <v>89</v>
      </c>
      <c r="C706" s="59">
        <v>42831</v>
      </c>
      <c r="D706" s="66" t="s">
        <v>90</v>
      </c>
      <c r="E706" s="184" t="s">
        <v>30</v>
      </c>
      <c r="F706" s="240" t="s">
        <v>106</v>
      </c>
      <c r="G706" s="168" t="s">
        <v>107</v>
      </c>
      <c r="H706" s="184" t="s">
        <v>30</v>
      </c>
      <c r="I706" s="181">
        <f t="shared" si="0"/>
        <v>42861</v>
      </c>
      <c r="J706" s="61"/>
      <c r="K706" s="184"/>
      <c r="L706" s="241" t="s">
        <v>8468</v>
      </c>
      <c r="M706" s="61" t="s">
        <v>8470</v>
      </c>
      <c r="N706" s="61"/>
      <c r="O706" s="61"/>
      <c r="P706" s="185"/>
      <c r="Q706" s="182"/>
      <c r="R706" s="61"/>
      <c r="S706" s="61"/>
      <c r="T706" s="61"/>
      <c r="U706" s="66"/>
      <c r="V706" s="61"/>
      <c r="W706" s="61"/>
      <c r="X706" s="66" t="s">
        <v>18</v>
      </c>
      <c r="Y706" s="57">
        <v>43073</v>
      </c>
      <c r="Z706" s="75">
        <v>4</v>
      </c>
      <c r="AA706" s="95" t="s">
        <v>8471</v>
      </c>
      <c r="AB706" s="183"/>
      <c r="AC706" s="175"/>
      <c r="AD706" s="176"/>
      <c r="AE706" s="67" t="str">
        <f t="shared" si="1"/>
        <v>Apr</v>
      </c>
      <c r="AF706" s="68" t="str">
        <f t="shared" si="2"/>
        <v>Dec</v>
      </c>
      <c r="AG706" s="177">
        <f t="shared" si="3"/>
        <v>242</v>
      </c>
      <c r="AH706" s="70">
        <f t="shared" si="5"/>
        <v>42861</v>
      </c>
      <c r="AI706" s="71">
        <f ca="1"/>
        <v>-1128</v>
      </c>
      <c r="AJ706" s="71" t="str">
        <v>2017</v>
      </c>
      <c r="AK706" s="70">
        <f t="shared" si="4"/>
        <v>42841</v>
      </c>
    </row>
    <row r="707" spans="1:37" ht="14.4">
      <c r="A707" s="239" t="s">
        <v>8472</v>
      </c>
      <c r="B707" s="61" t="s">
        <v>89</v>
      </c>
      <c r="C707" s="59">
        <v>42832</v>
      </c>
      <c r="D707" s="66" t="s">
        <v>90</v>
      </c>
      <c r="E707" s="184" t="s">
        <v>30</v>
      </c>
      <c r="F707" s="240" t="s">
        <v>106</v>
      </c>
      <c r="G707" s="168" t="s">
        <v>107</v>
      </c>
      <c r="H707" s="184" t="s">
        <v>30</v>
      </c>
      <c r="I707" s="181">
        <f t="shared" si="0"/>
        <v>42862</v>
      </c>
      <c r="J707" s="61"/>
      <c r="K707" s="184"/>
      <c r="L707" s="253" t="s">
        <v>8474</v>
      </c>
      <c r="M707" s="61" t="s">
        <v>8478</v>
      </c>
      <c r="N707" s="61" t="s">
        <v>20</v>
      </c>
      <c r="O707" s="61" t="s">
        <v>8480</v>
      </c>
      <c r="P707" s="185" t="s">
        <v>17</v>
      </c>
      <c r="Q707" s="182"/>
      <c r="R707" s="61"/>
      <c r="S707" s="61"/>
      <c r="T707" s="61"/>
      <c r="U707" s="66"/>
      <c r="V707" s="61"/>
      <c r="W707" s="61"/>
      <c r="X707" s="66" t="s">
        <v>18</v>
      </c>
      <c r="Y707" s="57">
        <v>43073</v>
      </c>
      <c r="Z707" s="75">
        <v>4</v>
      </c>
      <c r="AA707" s="197"/>
      <c r="AB707" s="183"/>
      <c r="AC707" s="175"/>
      <c r="AD707" s="176"/>
      <c r="AE707" s="67" t="str">
        <f t="shared" si="1"/>
        <v>Apr</v>
      </c>
      <c r="AF707" s="68" t="str">
        <f t="shared" si="2"/>
        <v>Dec</v>
      </c>
      <c r="AG707" s="177">
        <f t="shared" si="3"/>
        <v>241</v>
      </c>
      <c r="AH707" s="70">
        <f t="shared" si="5"/>
        <v>42862</v>
      </c>
      <c r="AI707" s="71">
        <f ca="1"/>
        <v>-1127</v>
      </c>
      <c r="AJ707" s="71" t="str">
        <v>2017</v>
      </c>
      <c r="AK707" s="70">
        <f t="shared" si="4"/>
        <v>42842</v>
      </c>
    </row>
    <row r="708" spans="1:37" ht="27.1" customHeight="1">
      <c r="A708" s="239" t="s">
        <v>8482</v>
      </c>
      <c r="B708" s="61" t="s">
        <v>89</v>
      </c>
      <c r="C708" s="59">
        <v>42836</v>
      </c>
      <c r="D708" s="66" t="s">
        <v>90</v>
      </c>
      <c r="E708" s="184" t="s">
        <v>30</v>
      </c>
      <c r="F708" s="240" t="s">
        <v>106</v>
      </c>
      <c r="G708" s="168" t="s">
        <v>107</v>
      </c>
      <c r="H708" s="184" t="s">
        <v>30</v>
      </c>
      <c r="I708" s="181">
        <f t="shared" si="0"/>
        <v>42866</v>
      </c>
      <c r="J708" s="61"/>
      <c r="K708" s="184"/>
      <c r="L708" s="254" t="s">
        <v>8484</v>
      </c>
      <c r="M708" s="61" t="s">
        <v>8485</v>
      </c>
      <c r="N708" s="61"/>
      <c r="O708" s="96" t="s">
        <v>8486</v>
      </c>
      <c r="P708" s="185"/>
      <c r="Q708" s="182">
        <v>42842</v>
      </c>
      <c r="R708" s="61"/>
      <c r="S708" s="61"/>
      <c r="T708" s="61"/>
      <c r="U708" s="66"/>
      <c r="V708" s="61"/>
      <c r="W708" s="91" t="s">
        <v>200</v>
      </c>
      <c r="X708" s="66" t="s">
        <v>14</v>
      </c>
      <c r="Y708" s="57">
        <v>43073</v>
      </c>
      <c r="Z708" s="75"/>
      <c r="AA708" s="197" t="s">
        <v>8488</v>
      </c>
      <c r="AB708" s="183"/>
      <c r="AC708" s="175"/>
      <c r="AD708" s="176"/>
      <c r="AE708" s="67" t="str">
        <f t="shared" si="1"/>
        <v>Apr</v>
      </c>
      <c r="AF708" s="68" t="str">
        <f t="shared" si="2"/>
        <v>Dec</v>
      </c>
      <c r="AG708" s="177">
        <f t="shared" si="3"/>
        <v>237</v>
      </c>
      <c r="AH708" s="70">
        <f t="shared" si="5"/>
        <v>42866</v>
      </c>
      <c r="AI708" s="71">
        <f ca="1"/>
        <v>-1123</v>
      </c>
      <c r="AJ708" s="71" t="str">
        <v>2017</v>
      </c>
      <c r="AK708" s="70">
        <f t="shared" si="4"/>
        <v>42846</v>
      </c>
    </row>
    <row r="709" spans="1:37" ht="14.4">
      <c r="A709" s="239" t="s">
        <v>8490</v>
      </c>
      <c r="B709" s="61" t="s">
        <v>89</v>
      </c>
      <c r="C709" s="59">
        <v>42832</v>
      </c>
      <c r="D709" s="66" t="s">
        <v>90</v>
      </c>
      <c r="E709" s="184" t="s">
        <v>30</v>
      </c>
      <c r="F709" s="240" t="s">
        <v>106</v>
      </c>
      <c r="G709" s="168" t="s">
        <v>107</v>
      </c>
      <c r="H709" s="184" t="s">
        <v>30</v>
      </c>
      <c r="I709" s="181">
        <f t="shared" si="0"/>
        <v>42862</v>
      </c>
      <c r="J709" s="61"/>
      <c r="K709" s="184"/>
      <c r="L709" s="241" t="s">
        <v>8492</v>
      </c>
      <c r="M709" s="61" t="s">
        <v>8493</v>
      </c>
      <c r="N709" s="61" t="s">
        <v>37</v>
      </c>
      <c r="O709" s="61"/>
      <c r="P709" s="185" t="s">
        <v>28</v>
      </c>
      <c r="Q709" s="182"/>
      <c r="R709" s="61"/>
      <c r="S709" s="61"/>
      <c r="T709" s="61"/>
      <c r="U709" s="66"/>
      <c r="V709" s="61"/>
      <c r="W709" s="61"/>
      <c r="X709" s="66" t="s">
        <v>14</v>
      </c>
      <c r="Y709" s="57">
        <v>43073</v>
      </c>
      <c r="Z709" s="75">
        <v>4</v>
      </c>
      <c r="AA709" s="95" t="s">
        <v>8495</v>
      </c>
      <c r="AB709" s="183"/>
      <c r="AC709" s="175"/>
      <c r="AD709" s="176"/>
      <c r="AE709" s="67" t="str">
        <f t="shared" si="1"/>
        <v>Apr</v>
      </c>
      <c r="AF709" s="68" t="str">
        <f t="shared" si="2"/>
        <v>Dec</v>
      </c>
      <c r="AG709" s="177">
        <f t="shared" si="3"/>
        <v>241</v>
      </c>
      <c r="AH709" s="70">
        <f t="shared" si="5"/>
        <v>42862</v>
      </c>
      <c r="AI709" s="71">
        <f ca="1"/>
        <v>-1127</v>
      </c>
      <c r="AJ709" s="71" t="str">
        <v>2017</v>
      </c>
      <c r="AK709" s="70">
        <f t="shared" si="4"/>
        <v>42842</v>
      </c>
    </row>
    <row r="710" spans="1:37" ht="14.4">
      <c r="A710" s="239" t="s">
        <v>8496</v>
      </c>
      <c r="B710" s="61" t="s">
        <v>89</v>
      </c>
      <c r="C710" s="59">
        <v>42835</v>
      </c>
      <c r="D710" s="66" t="s">
        <v>90</v>
      </c>
      <c r="E710" s="184" t="s">
        <v>30</v>
      </c>
      <c r="F710" s="240" t="s">
        <v>106</v>
      </c>
      <c r="G710" s="168" t="s">
        <v>107</v>
      </c>
      <c r="H710" s="184" t="s">
        <v>30</v>
      </c>
      <c r="I710" s="181">
        <f t="shared" si="0"/>
        <v>42865</v>
      </c>
      <c r="J710" s="61"/>
      <c r="K710" s="184"/>
      <c r="L710" s="241" t="s">
        <v>8497</v>
      </c>
      <c r="M710" s="61"/>
      <c r="N710" s="61"/>
      <c r="O710" s="61"/>
      <c r="P710" s="185" t="s">
        <v>21</v>
      </c>
      <c r="Q710" s="182"/>
      <c r="R710" s="61"/>
      <c r="S710" s="61"/>
      <c r="T710" s="61"/>
      <c r="U710" s="66"/>
      <c r="V710" s="61"/>
      <c r="W710" s="61"/>
      <c r="X710" s="66" t="s">
        <v>14</v>
      </c>
      <c r="Y710" s="57">
        <v>43073</v>
      </c>
      <c r="Z710" s="75">
        <v>4</v>
      </c>
      <c r="AA710" s="95" t="s">
        <v>8498</v>
      </c>
      <c r="AB710" s="183"/>
      <c r="AC710" s="175"/>
      <c r="AD710" s="176"/>
      <c r="AE710" s="67" t="str">
        <f t="shared" si="1"/>
        <v>Apr</v>
      </c>
      <c r="AF710" s="68" t="str">
        <f t="shared" si="2"/>
        <v>Dec</v>
      </c>
      <c r="AG710" s="177">
        <f t="shared" si="3"/>
        <v>238</v>
      </c>
      <c r="AH710" s="70">
        <f t="shared" si="5"/>
        <v>42865</v>
      </c>
      <c r="AI710" s="71">
        <f ca="1"/>
        <v>-1124</v>
      </c>
      <c r="AJ710" s="71" t="str">
        <v>2017</v>
      </c>
      <c r="AK710" s="70">
        <f t="shared" si="4"/>
        <v>42845</v>
      </c>
    </row>
    <row r="711" spans="1:37" ht="14.4">
      <c r="A711" s="239" t="s">
        <v>8500</v>
      </c>
      <c r="B711" s="61" t="s">
        <v>89</v>
      </c>
      <c r="C711" s="59">
        <v>42835</v>
      </c>
      <c r="D711" s="66" t="s">
        <v>90</v>
      </c>
      <c r="E711" s="184" t="s">
        <v>30</v>
      </c>
      <c r="F711" s="240" t="s">
        <v>106</v>
      </c>
      <c r="G711" s="168" t="s">
        <v>107</v>
      </c>
      <c r="H711" s="184" t="s">
        <v>30</v>
      </c>
      <c r="I711" s="181">
        <f t="shared" si="0"/>
        <v>42865</v>
      </c>
      <c r="J711" s="61"/>
      <c r="K711" s="184"/>
      <c r="L711" s="241" t="s">
        <v>8497</v>
      </c>
      <c r="M711" s="61"/>
      <c r="N711" s="61"/>
      <c r="O711" s="61"/>
      <c r="P711" s="185" t="s">
        <v>21</v>
      </c>
      <c r="Q711" s="182"/>
      <c r="R711" s="61"/>
      <c r="S711" s="61"/>
      <c r="T711" s="61"/>
      <c r="U711" s="66"/>
      <c r="V711" s="61"/>
      <c r="W711" s="61"/>
      <c r="X711" s="66" t="s">
        <v>14</v>
      </c>
      <c r="Y711" s="57">
        <v>43073</v>
      </c>
      <c r="Z711" s="75">
        <v>4</v>
      </c>
      <c r="AA711" s="95" t="s">
        <v>8498</v>
      </c>
      <c r="AB711" s="183"/>
      <c r="AC711" s="175"/>
      <c r="AD711" s="176"/>
      <c r="AE711" s="67" t="str">
        <f t="shared" si="1"/>
        <v>Apr</v>
      </c>
      <c r="AF711" s="68" t="str">
        <f t="shared" si="2"/>
        <v>Dec</v>
      </c>
      <c r="AG711" s="177">
        <f t="shared" si="3"/>
        <v>238</v>
      </c>
      <c r="AH711" s="70">
        <f t="shared" si="5"/>
        <v>42865</v>
      </c>
      <c r="AI711" s="71">
        <f ca="1"/>
        <v>-1124</v>
      </c>
      <c r="AJ711" s="71" t="str">
        <v>2017</v>
      </c>
      <c r="AK711" s="70">
        <f t="shared" si="4"/>
        <v>42845</v>
      </c>
    </row>
    <row r="712" spans="1:37" ht="14.4">
      <c r="A712" s="239" t="s">
        <v>8505</v>
      </c>
      <c r="B712" s="61" t="s">
        <v>89</v>
      </c>
      <c r="C712" s="59">
        <v>42836</v>
      </c>
      <c r="D712" s="66" t="s">
        <v>90</v>
      </c>
      <c r="E712" s="184" t="s">
        <v>30</v>
      </c>
      <c r="F712" s="240" t="s">
        <v>106</v>
      </c>
      <c r="G712" s="168" t="s">
        <v>107</v>
      </c>
      <c r="H712" s="184" t="s">
        <v>30</v>
      </c>
      <c r="I712" s="181">
        <f t="shared" si="0"/>
        <v>42866</v>
      </c>
      <c r="J712" s="61"/>
      <c r="K712" s="184"/>
      <c r="L712" s="241" t="s">
        <v>302</v>
      </c>
      <c r="M712" s="61"/>
      <c r="N712" s="61" t="s">
        <v>436</v>
      </c>
      <c r="O712" s="61" t="s">
        <v>8507</v>
      </c>
      <c r="P712" s="185" t="s">
        <v>17</v>
      </c>
      <c r="Q712" s="182"/>
      <c r="R712" s="61"/>
      <c r="S712" s="61"/>
      <c r="T712" s="61"/>
      <c r="U712" s="66"/>
      <c r="V712" s="61"/>
      <c r="W712" s="61"/>
      <c r="X712" s="66" t="s">
        <v>18</v>
      </c>
      <c r="Y712" s="57">
        <v>43073</v>
      </c>
      <c r="Z712" s="75"/>
      <c r="AA712" s="95" t="s">
        <v>8508</v>
      </c>
      <c r="AB712" s="183"/>
      <c r="AC712" s="175"/>
      <c r="AD712" s="176"/>
      <c r="AE712" s="67" t="str">
        <f t="shared" si="1"/>
        <v>Apr</v>
      </c>
      <c r="AF712" s="68" t="str">
        <f t="shared" si="2"/>
        <v>Dec</v>
      </c>
      <c r="AG712" s="177">
        <f t="shared" si="3"/>
        <v>237</v>
      </c>
      <c r="AH712" s="70">
        <f t="shared" si="5"/>
        <v>42866</v>
      </c>
      <c r="AI712" s="71">
        <f ca="1"/>
        <v>-1123</v>
      </c>
      <c r="AJ712" s="71" t="str">
        <v>2017</v>
      </c>
      <c r="AK712" s="70">
        <f t="shared" si="4"/>
        <v>42846</v>
      </c>
    </row>
    <row r="713" spans="1:37" ht="14.4">
      <c r="A713" s="239" t="s">
        <v>8509</v>
      </c>
      <c r="B713" s="61" t="s">
        <v>89</v>
      </c>
      <c r="C713" s="59">
        <v>42835</v>
      </c>
      <c r="D713" s="66" t="s">
        <v>1027</v>
      </c>
      <c r="E713" s="184" t="s">
        <v>30</v>
      </c>
      <c r="F713" s="240" t="s">
        <v>106</v>
      </c>
      <c r="G713" s="168" t="s">
        <v>107</v>
      </c>
      <c r="H713" s="184" t="s">
        <v>30</v>
      </c>
      <c r="I713" s="181">
        <f t="shared" si="0"/>
        <v>42865</v>
      </c>
      <c r="J713" s="61"/>
      <c r="K713" s="184"/>
      <c r="L713" s="241" t="s">
        <v>8510</v>
      </c>
      <c r="M713" s="61"/>
      <c r="N713" s="61" t="s">
        <v>44</v>
      </c>
      <c r="O713" s="61" t="s">
        <v>8511</v>
      </c>
      <c r="P713" s="185" t="s">
        <v>28</v>
      </c>
      <c r="Q713" s="182"/>
      <c r="R713" s="61"/>
      <c r="S713" s="61"/>
      <c r="T713" s="61"/>
      <c r="U713" s="66"/>
      <c r="V713" s="61"/>
      <c r="W713" s="61"/>
      <c r="X713" s="66" t="s">
        <v>18</v>
      </c>
      <c r="Y713" s="57">
        <v>43073</v>
      </c>
      <c r="Z713" s="75"/>
      <c r="AA713" s="95"/>
      <c r="AB713" s="183"/>
      <c r="AC713" s="175"/>
      <c r="AD713" s="176"/>
      <c r="AE713" s="67" t="str">
        <f t="shared" si="1"/>
        <v>Apr</v>
      </c>
      <c r="AF713" s="68" t="str">
        <f t="shared" si="2"/>
        <v>Dec</v>
      </c>
      <c r="AG713" s="177">
        <f t="shared" si="3"/>
        <v>238</v>
      </c>
      <c r="AH713" s="70">
        <f t="shared" si="5"/>
        <v>42865</v>
      </c>
      <c r="AI713" s="71">
        <f ca="1"/>
        <v>-1124</v>
      </c>
      <c r="AJ713" s="71" t="str">
        <v>2017</v>
      </c>
      <c r="AK713" s="70">
        <f t="shared" si="4"/>
        <v>42845</v>
      </c>
    </row>
    <row r="714" spans="1:37" ht="14.4">
      <c r="A714" s="239" t="s">
        <v>8513</v>
      </c>
      <c r="B714" s="61" t="s">
        <v>89</v>
      </c>
      <c r="C714" s="59">
        <v>42832</v>
      </c>
      <c r="D714" s="66" t="s">
        <v>1027</v>
      </c>
      <c r="E714" s="184" t="s">
        <v>30</v>
      </c>
      <c r="F714" s="240" t="s">
        <v>106</v>
      </c>
      <c r="G714" s="168" t="s">
        <v>107</v>
      </c>
      <c r="H714" s="184" t="s">
        <v>30</v>
      </c>
      <c r="I714" s="181">
        <f t="shared" si="0"/>
        <v>42862</v>
      </c>
      <c r="J714" s="61"/>
      <c r="K714" s="184"/>
      <c r="L714" s="241" t="s">
        <v>8515</v>
      </c>
      <c r="M714" s="61"/>
      <c r="N714" s="61" t="s">
        <v>436</v>
      </c>
      <c r="O714" s="61" t="s">
        <v>8516</v>
      </c>
      <c r="P714" s="185" t="s">
        <v>17</v>
      </c>
      <c r="Q714" s="182"/>
      <c r="R714" s="61"/>
      <c r="S714" s="61"/>
      <c r="T714" s="61"/>
      <c r="U714" s="66"/>
      <c r="V714" s="61"/>
      <c r="W714" s="61"/>
      <c r="X714" s="66" t="s">
        <v>18</v>
      </c>
      <c r="Y714" s="57">
        <v>43073</v>
      </c>
      <c r="Z714" s="75"/>
      <c r="AA714" s="95"/>
      <c r="AB714" s="183"/>
      <c r="AC714" s="175"/>
      <c r="AD714" s="176"/>
      <c r="AE714" s="67" t="str">
        <f t="shared" si="1"/>
        <v>Apr</v>
      </c>
      <c r="AF714" s="68" t="str">
        <f t="shared" si="2"/>
        <v>Dec</v>
      </c>
      <c r="AG714" s="177">
        <f t="shared" si="3"/>
        <v>241</v>
      </c>
      <c r="AH714" s="70">
        <f t="shared" si="5"/>
        <v>42862</v>
      </c>
      <c r="AI714" s="71">
        <f ca="1"/>
        <v>-1127</v>
      </c>
      <c r="AJ714" s="71" t="str">
        <v>2017</v>
      </c>
      <c r="AK714" s="70">
        <f t="shared" si="4"/>
        <v>42842</v>
      </c>
    </row>
    <row r="715" spans="1:37" ht="14.4">
      <c r="A715" s="239" t="s">
        <v>8521</v>
      </c>
      <c r="B715" s="61" t="s">
        <v>89</v>
      </c>
      <c r="C715" s="59">
        <v>42830</v>
      </c>
      <c r="D715" s="66" t="s">
        <v>90</v>
      </c>
      <c r="E715" s="184" t="s">
        <v>30</v>
      </c>
      <c r="F715" s="240" t="s">
        <v>106</v>
      </c>
      <c r="G715" s="168" t="s">
        <v>107</v>
      </c>
      <c r="H715" s="184" t="s">
        <v>30</v>
      </c>
      <c r="I715" s="181">
        <f t="shared" si="0"/>
        <v>42860</v>
      </c>
      <c r="J715" s="61"/>
      <c r="K715" s="184"/>
      <c r="L715" s="241" t="s">
        <v>8523</v>
      </c>
      <c r="M715" s="61"/>
      <c r="N715" s="61" t="s">
        <v>249</v>
      </c>
      <c r="O715" s="61" t="s">
        <v>8524</v>
      </c>
      <c r="P715" s="185" t="s">
        <v>28</v>
      </c>
      <c r="Q715" s="182"/>
      <c r="R715" s="61"/>
      <c r="S715" s="61"/>
      <c r="T715" s="61"/>
      <c r="U715" s="66"/>
      <c r="V715" s="61"/>
      <c r="W715" s="61"/>
      <c r="X715" s="66" t="s">
        <v>18</v>
      </c>
      <c r="Y715" s="57">
        <v>43073</v>
      </c>
      <c r="Z715" s="75"/>
      <c r="AA715" s="95"/>
      <c r="AB715" s="183"/>
      <c r="AC715" s="175"/>
      <c r="AD715" s="176"/>
      <c r="AE715" s="67" t="str">
        <f t="shared" si="1"/>
        <v>Apr</v>
      </c>
      <c r="AF715" s="68" t="str">
        <f t="shared" si="2"/>
        <v>Dec</v>
      </c>
      <c r="AG715" s="177">
        <f t="shared" si="3"/>
        <v>243</v>
      </c>
      <c r="AH715" s="70">
        <f t="shared" si="5"/>
        <v>42860</v>
      </c>
      <c r="AI715" s="71">
        <f ca="1"/>
        <v>-1129</v>
      </c>
      <c r="AJ715" s="71" t="str">
        <v>2017</v>
      </c>
      <c r="AK715" s="70">
        <f t="shared" si="4"/>
        <v>42840</v>
      </c>
    </row>
    <row r="716" spans="1:37" ht="14.4">
      <c r="A716" s="239" t="s">
        <v>8527</v>
      </c>
      <c r="B716" s="61" t="s">
        <v>89</v>
      </c>
      <c r="C716" s="59">
        <v>42832</v>
      </c>
      <c r="D716" s="66" t="s">
        <v>1027</v>
      </c>
      <c r="E716" s="184" t="s">
        <v>30</v>
      </c>
      <c r="F716" s="240" t="s">
        <v>106</v>
      </c>
      <c r="G716" s="168" t="s">
        <v>107</v>
      </c>
      <c r="H716" s="184" t="s">
        <v>30</v>
      </c>
      <c r="I716" s="181">
        <f t="shared" si="0"/>
        <v>42862</v>
      </c>
      <c r="J716" s="61"/>
      <c r="K716" s="184"/>
      <c r="L716" s="241" t="s">
        <v>8529</v>
      </c>
      <c r="M716" s="61"/>
      <c r="N716" s="61" t="s">
        <v>355</v>
      </c>
      <c r="O716" s="61" t="s">
        <v>8531</v>
      </c>
      <c r="P716" s="185" t="s">
        <v>17</v>
      </c>
      <c r="Q716" s="182"/>
      <c r="R716" s="61"/>
      <c r="S716" s="61"/>
      <c r="T716" s="61"/>
      <c r="U716" s="66"/>
      <c r="V716" s="61"/>
      <c r="W716" s="61"/>
      <c r="X716" s="66" t="s">
        <v>18</v>
      </c>
      <c r="Y716" s="57">
        <v>43073</v>
      </c>
      <c r="Z716" s="75"/>
      <c r="AA716" s="95"/>
      <c r="AB716" s="183"/>
      <c r="AC716" s="175"/>
      <c r="AD716" s="176"/>
      <c r="AE716" s="67" t="str">
        <f t="shared" si="1"/>
        <v>Apr</v>
      </c>
      <c r="AF716" s="68" t="str">
        <f t="shared" si="2"/>
        <v>Dec</v>
      </c>
      <c r="AG716" s="177">
        <f t="shared" si="3"/>
        <v>241</v>
      </c>
      <c r="AH716" s="70">
        <f t="shared" si="5"/>
        <v>42862</v>
      </c>
      <c r="AI716" s="71">
        <f ca="1"/>
        <v>-1127</v>
      </c>
      <c r="AJ716" s="71" t="str">
        <v>2017</v>
      </c>
      <c r="AK716" s="70">
        <f t="shared" si="4"/>
        <v>42842</v>
      </c>
    </row>
    <row r="717" spans="1:37" ht="14.4">
      <c r="A717" s="239" t="s">
        <v>8535</v>
      </c>
      <c r="B717" s="61" t="s">
        <v>89</v>
      </c>
      <c r="C717" s="59">
        <v>42837</v>
      </c>
      <c r="D717" s="66" t="s">
        <v>1027</v>
      </c>
      <c r="E717" s="184" t="s">
        <v>112</v>
      </c>
      <c r="F717" s="240" t="s">
        <v>106</v>
      </c>
      <c r="G717" s="243" t="s">
        <v>113</v>
      </c>
      <c r="H717" s="184" t="s">
        <v>112</v>
      </c>
      <c r="I717" s="181">
        <f t="shared" si="0"/>
        <v>42867</v>
      </c>
      <c r="J717" s="61" t="s">
        <v>18</v>
      </c>
      <c r="K717" s="184" t="s">
        <v>14</v>
      </c>
      <c r="L717" s="241" t="s">
        <v>8537</v>
      </c>
      <c r="M717" s="61" t="s">
        <v>8538</v>
      </c>
      <c r="N717" s="61" t="s">
        <v>249</v>
      </c>
      <c r="O717" s="61" t="s">
        <v>4300</v>
      </c>
      <c r="P717" s="185" t="s">
        <v>116</v>
      </c>
      <c r="Q717" s="182">
        <v>42838</v>
      </c>
      <c r="R717" s="61"/>
      <c r="S717" s="61"/>
      <c r="T717" s="61"/>
      <c r="U717" s="66"/>
      <c r="V717" s="61"/>
      <c r="W717" s="61"/>
      <c r="X717" s="66"/>
      <c r="Y717" s="57">
        <v>43073</v>
      </c>
      <c r="Z717" s="75"/>
      <c r="AA717" s="95" t="s">
        <v>257</v>
      </c>
      <c r="AB717" s="183"/>
      <c r="AC717" s="175"/>
      <c r="AD717" s="176"/>
      <c r="AE717" s="67" t="str">
        <f t="shared" si="1"/>
        <v>Apr</v>
      </c>
      <c r="AF717" s="68" t="str">
        <f t="shared" si="2"/>
        <v>Dec</v>
      </c>
      <c r="AG717" s="177">
        <f t="shared" si="3"/>
        <v>236</v>
      </c>
      <c r="AH717" s="70">
        <f t="shared" si="5"/>
        <v>42867</v>
      </c>
      <c r="AI717" s="71">
        <f ca="1"/>
        <v>-1122</v>
      </c>
      <c r="AJ717" s="71" t="str">
        <v>2017</v>
      </c>
      <c r="AK717" s="70">
        <f t="shared" si="4"/>
        <v>42847</v>
      </c>
    </row>
    <row r="718" spans="1:37" ht="14.4">
      <c r="A718" s="239" t="s">
        <v>8541</v>
      </c>
      <c r="B718" s="61" t="s">
        <v>89</v>
      </c>
      <c r="C718" s="59">
        <v>42837</v>
      </c>
      <c r="D718" s="66" t="s">
        <v>131</v>
      </c>
      <c r="E718" s="184" t="s">
        <v>30</v>
      </c>
      <c r="F718" s="240" t="s">
        <v>106</v>
      </c>
      <c r="G718" s="168" t="s">
        <v>107</v>
      </c>
      <c r="H718" s="184" t="s">
        <v>30</v>
      </c>
      <c r="I718" s="181">
        <f t="shared" si="0"/>
        <v>42867</v>
      </c>
      <c r="J718" s="61"/>
      <c r="K718" s="184"/>
      <c r="L718" s="241" t="s">
        <v>8543</v>
      </c>
      <c r="M718" s="61"/>
      <c r="N718" s="61" t="s">
        <v>33</v>
      </c>
      <c r="O718" s="61" t="s">
        <v>8544</v>
      </c>
      <c r="P718" s="185" t="s">
        <v>17</v>
      </c>
      <c r="Q718" s="182"/>
      <c r="R718" s="61"/>
      <c r="S718" s="61"/>
      <c r="T718" s="61"/>
      <c r="U718" s="66"/>
      <c r="V718" s="61"/>
      <c r="W718" s="61"/>
      <c r="X718" s="66" t="s">
        <v>18</v>
      </c>
      <c r="Y718" s="57">
        <v>43073</v>
      </c>
      <c r="Z718" s="75"/>
      <c r="AA718" s="95" t="s">
        <v>8545</v>
      </c>
      <c r="AB718" s="183"/>
      <c r="AC718" s="175"/>
      <c r="AD718" s="176"/>
      <c r="AE718" s="67" t="str">
        <f t="shared" si="1"/>
        <v>Apr</v>
      </c>
      <c r="AF718" s="68" t="str">
        <f t="shared" si="2"/>
        <v>Dec</v>
      </c>
      <c r="AG718" s="177">
        <f t="shared" si="3"/>
        <v>236</v>
      </c>
      <c r="AH718" s="70">
        <f t="shared" si="5"/>
        <v>42867</v>
      </c>
      <c r="AI718" s="71">
        <f ca="1"/>
        <v>-1122</v>
      </c>
      <c r="AJ718" s="71" t="str">
        <v>2017</v>
      </c>
      <c r="AK718" s="70">
        <f t="shared" si="4"/>
        <v>42847</v>
      </c>
    </row>
    <row r="719" spans="1:37" ht="14.4">
      <c r="A719" s="239" t="s">
        <v>8546</v>
      </c>
      <c r="B719" s="61" t="s">
        <v>89</v>
      </c>
      <c r="C719" s="59">
        <v>42837</v>
      </c>
      <c r="D719" s="66" t="s">
        <v>131</v>
      </c>
      <c r="E719" s="184" t="s">
        <v>112</v>
      </c>
      <c r="F719" s="240" t="s">
        <v>106</v>
      </c>
      <c r="G719" s="243" t="s">
        <v>113</v>
      </c>
      <c r="H719" s="184" t="s">
        <v>112</v>
      </c>
      <c r="I719" s="181">
        <f t="shared" si="0"/>
        <v>42867</v>
      </c>
      <c r="J719" s="61" t="s">
        <v>18</v>
      </c>
      <c r="K719" s="184" t="s">
        <v>18</v>
      </c>
      <c r="L719" s="241" t="s">
        <v>8548</v>
      </c>
      <c r="M719" s="61" t="s">
        <v>6626</v>
      </c>
      <c r="N719" s="61" t="s">
        <v>20</v>
      </c>
      <c r="O719" s="61" t="s">
        <v>3997</v>
      </c>
      <c r="P719" s="185" t="s">
        <v>116</v>
      </c>
      <c r="Q719" s="182"/>
      <c r="R719" s="61"/>
      <c r="S719" s="61"/>
      <c r="T719" s="61" t="s">
        <v>18</v>
      </c>
      <c r="U719" s="66"/>
      <c r="V719" s="61"/>
      <c r="W719" s="61"/>
      <c r="X719" s="66"/>
      <c r="Y719" s="57">
        <v>43073</v>
      </c>
      <c r="Z719" s="75"/>
      <c r="AA719" s="95"/>
      <c r="AB719" s="183"/>
      <c r="AC719" s="175"/>
      <c r="AD719" s="176"/>
      <c r="AE719" s="67" t="str">
        <f t="shared" si="1"/>
        <v>Apr</v>
      </c>
      <c r="AF719" s="68" t="str">
        <f t="shared" si="2"/>
        <v>Dec</v>
      </c>
      <c r="AG719" s="177">
        <f t="shared" si="3"/>
        <v>236</v>
      </c>
      <c r="AH719" s="70">
        <f t="shared" si="5"/>
        <v>42867</v>
      </c>
      <c r="AI719" s="71">
        <f ca="1"/>
        <v>-1122</v>
      </c>
      <c r="AJ719" s="71" t="str">
        <v>2017</v>
      </c>
      <c r="AK719" s="70">
        <f t="shared" si="4"/>
        <v>42847</v>
      </c>
    </row>
    <row r="720" spans="1:37" ht="14.4">
      <c r="A720" s="239" t="s">
        <v>8549</v>
      </c>
      <c r="B720" s="61" t="s">
        <v>89</v>
      </c>
      <c r="C720" s="59">
        <v>42838</v>
      </c>
      <c r="D720" s="66" t="s">
        <v>1027</v>
      </c>
      <c r="E720" s="184" t="s">
        <v>3794</v>
      </c>
      <c r="F720" s="240" t="s">
        <v>214</v>
      </c>
      <c r="G720" s="187" t="s">
        <v>8550</v>
      </c>
      <c r="H720" s="184" t="s">
        <v>3785</v>
      </c>
      <c r="I720" s="181">
        <f t="shared" si="0"/>
        <v>42868</v>
      </c>
      <c r="J720" s="61" t="s">
        <v>18</v>
      </c>
      <c r="K720" s="184" t="s">
        <v>18</v>
      </c>
      <c r="L720" s="241" t="s">
        <v>8551</v>
      </c>
      <c r="M720" s="61" t="s">
        <v>8550</v>
      </c>
      <c r="N720" s="61" t="s">
        <v>395</v>
      </c>
      <c r="O720" s="61" t="s">
        <v>108</v>
      </c>
      <c r="P720" s="185" t="s">
        <v>96</v>
      </c>
      <c r="Q720" s="182"/>
      <c r="R720" s="61" t="s">
        <v>108</v>
      </c>
      <c r="S720" s="61"/>
      <c r="T720" s="61"/>
      <c r="U720" s="66" t="s">
        <v>108</v>
      </c>
      <c r="V720" s="61" t="s">
        <v>108</v>
      </c>
      <c r="W720" s="61"/>
      <c r="X720" s="66" t="s">
        <v>14</v>
      </c>
      <c r="Y720" s="57">
        <v>43073</v>
      </c>
      <c r="Z720" s="75" t="s">
        <v>108</v>
      </c>
      <c r="AA720" s="255" t="s">
        <v>8550</v>
      </c>
      <c r="AB720" s="183" t="s">
        <v>242</v>
      </c>
      <c r="AC720" s="175"/>
      <c r="AD720" s="176"/>
      <c r="AE720" s="67" t="str">
        <f t="shared" si="1"/>
        <v>Apr</v>
      </c>
      <c r="AF720" s="68" t="str">
        <f t="shared" si="2"/>
        <v>Dec</v>
      </c>
      <c r="AG720" s="177">
        <f t="shared" si="3"/>
        <v>235</v>
      </c>
      <c r="AH720" s="70">
        <f t="shared" si="5"/>
        <v>42868</v>
      </c>
      <c r="AI720" s="71">
        <f ca="1"/>
        <v>-1121</v>
      </c>
      <c r="AJ720" s="71" t="str">
        <v>2017</v>
      </c>
      <c r="AK720" s="70">
        <f t="shared" si="4"/>
        <v>42848</v>
      </c>
    </row>
    <row r="721" spans="1:37" ht="14.4">
      <c r="A721" s="239" t="s">
        <v>8554</v>
      </c>
      <c r="B721" s="61" t="s">
        <v>89</v>
      </c>
      <c r="C721" s="59">
        <v>42838</v>
      </c>
      <c r="D721" s="66" t="s">
        <v>1027</v>
      </c>
      <c r="E721" s="184" t="s">
        <v>3794</v>
      </c>
      <c r="F721" s="240" t="s">
        <v>214</v>
      </c>
      <c r="G721" s="187" t="s">
        <v>214</v>
      </c>
      <c r="H721" s="184" t="s">
        <v>3785</v>
      </c>
      <c r="I721" s="181">
        <f t="shared" si="0"/>
        <v>42868</v>
      </c>
      <c r="J721" s="61" t="s">
        <v>18</v>
      </c>
      <c r="K721" s="184" t="s">
        <v>18</v>
      </c>
      <c r="L721" s="241" t="s">
        <v>8556</v>
      </c>
      <c r="M721" s="61" t="s">
        <v>8556</v>
      </c>
      <c r="N721" s="61" t="s">
        <v>395</v>
      </c>
      <c r="O721" s="61" t="s">
        <v>108</v>
      </c>
      <c r="P721" s="185" t="s">
        <v>96</v>
      </c>
      <c r="Q721" s="182"/>
      <c r="R721" s="61" t="s">
        <v>108</v>
      </c>
      <c r="S721" s="61"/>
      <c r="T721" s="61"/>
      <c r="U721" s="66" t="s">
        <v>108</v>
      </c>
      <c r="V721" s="61" t="s">
        <v>108</v>
      </c>
      <c r="W721" s="61"/>
      <c r="X721" s="66" t="s">
        <v>14</v>
      </c>
      <c r="Y721" s="57">
        <v>43073</v>
      </c>
      <c r="Z721" s="75" t="s">
        <v>108</v>
      </c>
      <c r="AA721" s="95" t="s">
        <v>8557</v>
      </c>
      <c r="AB721" s="183" t="s">
        <v>224</v>
      </c>
      <c r="AC721" s="175"/>
      <c r="AD721" s="176"/>
      <c r="AE721" s="67" t="str">
        <f t="shared" si="1"/>
        <v>Apr</v>
      </c>
      <c r="AF721" s="68" t="str">
        <f t="shared" si="2"/>
        <v>Dec</v>
      </c>
      <c r="AG721" s="177">
        <f t="shared" si="3"/>
        <v>235</v>
      </c>
      <c r="AH721" s="70">
        <f t="shared" si="5"/>
        <v>42868</v>
      </c>
      <c r="AI721" s="71">
        <f ca="1"/>
        <v>-1121</v>
      </c>
      <c r="AJ721" s="71" t="str">
        <v>2017</v>
      </c>
      <c r="AK721" s="70">
        <f t="shared" si="4"/>
        <v>42848</v>
      </c>
    </row>
    <row r="722" spans="1:37" ht="14.4">
      <c r="A722" s="239" t="s">
        <v>8559</v>
      </c>
      <c r="B722" s="61" t="s">
        <v>89</v>
      </c>
      <c r="C722" s="59">
        <v>42838</v>
      </c>
      <c r="D722" s="66" t="s">
        <v>90</v>
      </c>
      <c r="E722" s="184" t="s">
        <v>3794</v>
      </c>
      <c r="F722" s="240" t="s">
        <v>214</v>
      </c>
      <c r="G722" s="187" t="s">
        <v>8561</v>
      </c>
      <c r="H722" s="184" t="s">
        <v>8562</v>
      </c>
      <c r="I722" s="181">
        <f t="shared" si="0"/>
        <v>42868</v>
      </c>
      <c r="J722" s="61" t="s">
        <v>18</v>
      </c>
      <c r="K722" s="184" t="s">
        <v>14</v>
      </c>
      <c r="L722" s="241" t="s">
        <v>8564</v>
      </c>
      <c r="M722" s="61" t="s">
        <v>8564</v>
      </c>
      <c r="N722" s="61" t="s">
        <v>37</v>
      </c>
      <c r="O722" s="61" t="s">
        <v>8565</v>
      </c>
      <c r="P722" s="185" t="s">
        <v>96</v>
      </c>
      <c r="Q722" s="182"/>
      <c r="R722" s="61" t="s">
        <v>18</v>
      </c>
      <c r="S722" s="61"/>
      <c r="T722" s="61"/>
      <c r="U722" s="66" t="s">
        <v>108</v>
      </c>
      <c r="V722" s="61" t="s">
        <v>108</v>
      </c>
      <c r="W722" s="61"/>
      <c r="X722" s="66" t="s">
        <v>14</v>
      </c>
      <c r="Y722" s="57">
        <v>43073</v>
      </c>
      <c r="Z722" s="75" t="s">
        <v>108</v>
      </c>
      <c r="AA722" s="95" t="s">
        <v>8567</v>
      </c>
      <c r="AB722" s="183" t="s">
        <v>224</v>
      </c>
      <c r="AC722" s="175"/>
      <c r="AD722" s="176"/>
      <c r="AE722" s="67" t="str">
        <f t="shared" si="1"/>
        <v>Apr</v>
      </c>
      <c r="AF722" s="68" t="str">
        <f t="shared" si="2"/>
        <v>Dec</v>
      </c>
      <c r="AG722" s="177">
        <f t="shared" si="3"/>
        <v>235</v>
      </c>
      <c r="AH722" s="70">
        <f t="shared" si="5"/>
        <v>42868</v>
      </c>
      <c r="AI722" s="71">
        <f ca="1"/>
        <v>-1121</v>
      </c>
      <c r="AJ722" s="71" t="str">
        <v>2017</v>
      </c>
      <c r="AK722" s="70">
        <f t="shared" si="4"/>
        <v>42848</v>
      </c>
    </row>
    <row r="723" spans="1:37" ht="14.4">
      <c r="A723" s="239" t="s">
        <v>8569</v>
      </c>
      <c r="B723" s="61" t="s">
        <v>89</v>
      </c>
      <c r="C723" s="59">
        <v>42838</v>
      </c>
      <c r="D723" s="66" t="s">
        <v>1027</v>
      </c>
      <c r="E723" s="184" t="s">
        <v>3794</v>
      </c>
      <c r="F723" s="240" t="s">
        <v>214</v>
      </c>
      <c r="G723" s="187" t="s">
        <v>214</v>
      </c>
      <c r="H723" s="184" t="s">
        <v>3785</v>
      </c>
      <c r="I723" s="181">
        <f t="shared" si="0"/>
        <v>42868</v>
      </c>
      <c r="J723" s="61" t="s">
        <v>18</v>
      </c>
      <c r="K723" s="184" t="s">
        <v>18</v>
      </c>
      <c r="L723" s="241" t="s">
        <v>758</v>
      </c>
      <c r="M723" s="61" t="s">
        <v>108</v>
      </c>
      <c r="N723" s="61" t="s">
        <v>249</v>
      </c>
      <c r="O723" s="61" t="s">
        <v>7993</v>
      </c>
      <c r="P723" s="185" t="s">
        <v>96</v>
      </c>
      <c r="Q723" s="182"/>
      <c r="R723" s="61" t="s">
        <v>108</v>
      </c>
      <c r="S723" s="61"/>
      <c r="T723" s="61"/>
      <c r="U723" s="66" t="s">
        <v>108</v>
      </c>
      <c r="V723" s="61" t="s">
        <v>108</v>
      </c>
      <c r="W723" s="61"/>
      <c r="X723" s="66" t="s">
        <v>14</v>
      </c>
      <c r="Y723" s="57">
        <v>43073</v>
      </c>
      <c r="Z723" s="75" t="s">
        <v>108</v>
      </c>
      <c r="AA723" s="95" t="s">
        <v>8573</v>
      </c>
      <c r="AB723" s="183" t="s">
        <v>3872</v>
      </c>
      <c r="AC723" s="175"/>
      <c r="AD723" s="175"/>
      <c r="AE723" s="67" t="str">
        <f t="shared" si="1"/>
        <v>Apr</v>
      </c>
      <c r="AF723" s="68" t="str">
        <f t="shared" si="2"/>
        <v>Dec</v>
      </c>
      <c r="AG723" s="177">
        <f t="shared" si="3"/>
        <v>235</v>
      </c>
      <c r="AH723" s="70">
        <f t="shared" si="5"/>
        <v>42868</v>
      </c>
      <c r="AI723" s="71">
        <f ca="1"/>
        <v>-1121</v>
      </c>
      <c r="AJ723" s="71" t="str">
        <v>2017</v>
      </c>
      <c r="AK723" s="70">
        <f t="shared" si="4"/>
        <v>42848</v>
      </c>
    </row>
    <row r="724" spans="1:37" ht="14.4">
      <c r="A724" s="239" t="s">
        <v>8574</v>
      </c>
      <c r="B724" s="61" t="s">
        <v>89</v>
      </c>
      <c r="C724" s="59">
        <v>42838</v>
      </c>
      <c r="D724" s="66" t="s">
        <v>1027</v>
      </c>
      <c r="E724" s="184" t="s">
        <v>3794</v>
      </c>
      <c r="F724" s="240" t="s">
        <v>214</v>
      </c>
      <c r="G724" s="187" t="s">
        <v>8575</v>
      </c>
      <c r="H724" s="184" t="s">
        <v>3785</v>
      </c>
      <c r="I724" s="181">
        <f t="shared" si="0"/>
        <v>42868</v>
      </c>
      <c r="J724" s="61" t="s">
        <v>18</v>
      </c>
      <c r="K724" s="184" t="s">
        <v>18</v>
      </c>
      <c r="L724" s="241" t="s">
        <v>7150</v>
      </c>
      <c r="M724" s="61" t="s">
        <v>7151</v>
      </c>
      <c r="N724" s="61"/>
      <c r="O724" s="61" t="s">
        <v>6622</v>
      </c>
      <c r="P724" s="185" t="s">
        <v>96</v>
      </c>
      <c r="Q724" s="182"/>
      <c r="R724" s="61" t="s">
        <v>108</v>
      </c>
      <c r="S724" s="61"/>
      <c r="T724" s="61"/>
      <c r="U724" s="66" t="s">
        <v>108</v>
      </c>
      <c r="V724" s="61" t="s">
        <v>108</v>
      </c>
      <c r="W724" s="61"/>
      <c r="X724" s="66" t="s">
        <v>14</v>
      </c>
      <c r="Y724" s="57">
        <v>43073</v>
      </c>
      <c r="Z724" s="75" t="s">
        <v>108</v>
      </c>
      <c r="AA724" s="187" t="s">
        <v>8575</v>
      </c>
      <c r="AB724" s="183" t="s">
        <v>242</v>
      </c>
      <c r="AC724" s="175"/>
      <c r="AD724" s="175"/>
      <c r="AE724" s="67" t="str">
        <f t="shared" si="1"/>
        <v>Apr</v>
      </c>
      <c r="AF724" s="68" t="str">
        <f t="shared" si="2"/>
        <v>Dec</v>
      </c>
      <c r="AG724" s="177">
        <f t="shared" si="3"/>
        <v>235</v>
      </c>
      <c r="AH724" s="70">
        <f t="shared" si="5"/>
        <v>42868</v>
      </c>
      <c r="AI724" s="71">
        <f ca="1"/>
        <v>-1121</v>
      </c>
      <c r="AJ724" s="71" t="str">
        <v>2017</v>
      </c>
      <c r="AK724" s="70">
        <f t="shared" si="4"/>
        <v>42848</v>
      </c>
    </row>
    <row r="725" spans="1:37" ht="14.4">
      <c r="A725" s="239" t="s">
        <v>8577</v>
      </c>
      <c r="B725" s="61" t="s">
        <v>89</v>
      </c>
      <c r="C725" s="59">
        <v>42838</v>
      </c>
      <c r="D725" s="66" t="s">
        <v>1027</v>
      </c>
      <c r="E725" s="184" t="s">
        <v>3969</v>
      </c>
      <c r="F725" s="240" t="s">
        <v>214</v>
      </c>
      <c r="G725" s="187" t="s">
        <v>4260</v>
      </c>
      <c r="H725" s="184" t="s">
        <v>3969</v>
      </c>
      <c r="I725" s="181">
        <f t="shared" si="0"/>
        <v>42868</v>
      </c>
      <c r="J725" s="61"/>
      <c r="K725" s="184"/>
      <c r="L725" s="241" t="s">
        <v>8578</v>
      </c>
      <c r="M725" s="61" t="s">
        <v>8579</v>
      </c>
      <c r="N725" s="61" t="s">
        <v>1143</v>
      </c>
      <c r="O725" s="61" t="s">
        <v>8581</v>
      </c>
      <c r="P725" s="185" t="s">
        <v>96</v>
      </c>
      <c r="Q725" s="182"/>
      <c r="R725" s="61"/>
      <c r="S725" s="61"/>
      <c r="T725" s="61"/>
      <c r="U725" s="66"/>
      <c r="V725" s="61"/>
      <c r="W725" s="61"/>
      <c r="X725" s="66"/>
      <c r="Y725" s="57">
        <v>43073</v>
      </c>
      <c r="Z725" s="75"/>
      <c r="AA725" s="95"/>
      <c r="AB725" s="183"/>
      <c r="AC725" s="175"/>
      <c r="AD725" s="176"/>
      <c r="AE725" s="67" t="str">
        <f t="shared" si="1"/>
        <v>Apr</v>
      </c>
      <c r="AF725" s="68" t="str">
        <f t="shared" si="2"/>
        <v>Dec</v>
      </c>
      <c r="AG725" s="177">
        <f t="shared" si="3"/>
        <v>235</v>
      </c>
      <c r="AH725" s="70">
        <f t="shared" si="5"/>
        <v>42868</v>
      </c>
      <c r="AI725" s="71">
        <f ca="1"/>
        <v>-1121</v>
      </c>
      <c r="AJ725" s="71" t="str">
        <v>2017</v>
      </c>
      <c r="AK725" s="70">
        <f t="shared" si="4"/>
        <v>42848</v>
      </c>
    </row>
    <row r="726" spans="1:37" ht="14.4">
      <c r="A726" s="239" t="s">
        <v>8583</v>
      </c>
      <c r="B726" s="61" t="s">
        <v>89</v>
      </c>
      <c r="C726" s="59">
        <v>42837</v>
      </c>
      <c r="D726" s="66" t="s">
        <v>90</v>
      </c>
      <c r="E726" s="184" t="s">
        <v>30</v>
      </c>
      <c r="F726" s="240" t="s">
        <v>106</v>
      </c>
      <c r="G726" s="168" t="s">
        <v>107</v>
      </c>
      <c r="H726" s="184" t="s">
        <v>30</v>
      </c>
      <c r="I726" s="181">
        <f t="shared" si="0"/>
        <v>42867</v>
      </c>
      <c r="J726" s="61"/>
      <c r="K726" s="184"/>
      <c r="L726" s="241" t="s">
        <v>8585</v>
      </c>
      <c r="M726" s="61" t="s">
        <v>8586</v>
      </c>
      <c r="N726" s="61" t="s">
        <v>271</v>
      </c>
      <c r="O726" s="61" t="s">
        <v>8587</v>
      </c>
      <c r="P726" s="185" t="s">
        <v>28</v>
      </c>
      <c r="Q726" s="182"/>
      <c r="R726" s="61"/>
      <c r="S726" s="61"/>
      <c r="T726" s="61"/>
      <c r="U726" s="66"/>
      <c r="V726" s="61"/>
      <c r="W726" s="91" t="s">
        <v>200</v>
      </c>
      <c r="X726" s="66" t="s">
        <v>14</v>
      </c>
      <c r="Y726" s="57">
        <v>43073</v>
      </c>
      <c r="Z726" s="75"/>
      <c r="AA726" s="95" t="s">
        <v>8589</v>
      </c>
      <c r="AB726" s="183"/>
      <c r="AC726" s="175"/>
      <c r="AD726" s="176"/>
      <c r="AE726" s="67" t="str">
        <f t="shared" si="1"/>
        <v>Apr</v>
      </c>
      <c r="AF726" s="68" t="str">
        <f t="shared" si="2"/>
        <v>Dec</v>
      </c>
      <c r="AG726" s="177">
        <f t="shared" si="3"/>
        <v>236</v>
      </c>
      <c r="AH726" s="70">
        <f t="shared" si="5"/>
        <v>42867</v>
      </c>
      <c r="AI726" s="71">
        <f ca="1"/>
        <v>-1122</v>
      </c>
      <c r="AJ726" s="71" t="str">
        <v>2017</v>
      </c>
      <c r="AK726" s="70">
        <f t="shared" si="4"/>
        <v>42847</v>
      </c>
    </row>
    <row r="727" spans="1:37" ht="14.4">
      <c r="A727" s="239" t="s">
        <v>8591</v>
      </c>
      <c r="B727" s="61" t="s">
        <v>89</v>
      </c>
      <c r="C727" s="59">
        <v>42838</v>
      </c>
      <c r="D727" s="66" t="s">
        <v>90</v>
      </c>
      <c r="E727" s="184" t="s">
        <v>30</v>
      </c>
      <c r="F727" s="240" t="s">
        <v>106</v>
      </c>
      <c r="G727" s="168" t="s">
        <v>107</v>
      </c>
      <c r="H727" s="184" t="s">
        <v>30</v>
      </c>
      <c r="I727" s="181">
        <f t="shared" si="0"/>
        <v>42868</v>
      </c>
      <c r="J727" s="61"/>
      <c r="K727" s="184"/>
      <c r="L727" s="241" t="s">
        <v>8592</v>
      </c>
      <c r="M727" s="61"/>
      <c r="N727" s="61" t="s">
        <v>29</v>
      </c>
      <c r="O727" s="61" t="s">
        <v>8593</v>
      </c>
      <c r="P727" s="185" t="s">
        <v>17</v>
      </c>
      <c r="Q727" s="182"/>
      <c r="R727" s="61"/>
      <c r="S727" s="61"/>
      <c r="T727" s="61"/>
      <c r="U727" s="66"/>
      <c r="V727" s="61"/>
      <c r="W727" s="91" t="s">
        <v>200</v>
      </c>
      <c r="X727" s="66" t="s">
        <v>14</v>
      </c>
      <c r="Y727" s="57">
        <v>43073</v>
      </c>
      <c r="Z727" s="75"/>
      <c r="AA727" s="95" t="s">
        <v>8594</v>
      </c>
      <c r="AB727" s="183"/>
      <c r="AC727" s="175"/>
      <c r="AD727" s="176"/>
      <c r="AE727" s="67" t="str">
        <f t="shared" si="1"/>
        <v>Apr</v>
      </c>
      <c r="AF727" s="68" t="str">
        <f t="shared" si="2"/>
        <v>Dec</v>
      </c>
      <c r="AG727" s="177">
        <f t="shared" si="3"/>
        <v>235</v>
      </c>
      <c r="AH727" s="70">
        <f t="shared" si="5"/>
        <v>42868</v>
      </c>
      <c r="AI727" s="71">
        <f ca="1"/>
        <v>-1121</v>
      </c>
      <c r="AJ727" s="71" t="str">
        <v>2017</v>
      </c>
      <c r="AK727" s="70">
        <f t="shared" si="4"/>
        <v>42848</v>
      </c>
    </row>
    <row r="728" spans="1:37" ht="14.4">
      <c r="A728" s="239" t="s">
        <v>8596</v>
      </c>
      <c r="B728" s="61" t="s">
        <v>89</v>
      </c>
      <c r="C728" s="59">
        <v>42838</v>
      </c>
      <c r="D728" s="66" t="s">
        <v>90</v>
      </c>
      <c r="E728" s="184" t="s">
        <v>30</v>
      </c>
      <c r="F728" s="240" t="s">
        <v>106</v>
      </c>
      <c r="G728" s="168" t="s">
        <v>107</v>
      </c>
      <c r="H728" s="184" t="s">
        <v>30</v>
      </c>
      <c r="I728" s="181">
        <f t="shared" si="0"/>
        <v>42868</v>
      </c>
      <c r="J728" s="61"/>
      <c r="K728" s="184"/>
      <c r="L728" s="241" t="s">
        <v>8592</v>
      </c>
      <c r="M728" s="61"/>
      <c r="N728" s="61" t="s">
        <v>29</v>
      </c>
      <c r="O728" s="61" t="s">
        <v>8599</v>
      </c>
      <c r="P728" s="185" t="s">
        <v>17</v>
      </c>
      <c r="Q728" s="182"/>
      <c r="R728" s="61"/>
      <c r="S728" s="61"/>
      <c r="T728" s="61"/>
      <c r="U728" s="66"/>
      <c r="V728" s="61"/>
      <c r="W728" s="91" t="s">
        <v>200</v>
      </c>
      <c r="X728" s="66" t="s">
        <v>14</v>
      </c>
      <c r="Y728" s="57">
        <v>43073</v>
      </c>
      <c r="Z728" s="75"/>
      <c r="AA728" s="95" t="s">
        <v>8600</v>
      </c>
      <c r="AB728" s="183"/>
      <c r="AC728" s="175"/>
      <c r="AD728" s="176"/>
      <c r="AE728" s="67" t="str">
        <f t="shared" si="1"/>
        <v>Apr</v>
      </c>
      <c r="AF728" s="68" t="str">
        <f t="shared" si="2"/>
        <v>Dec</v>
      </c>
      <c r="AG728" s="177">
        <f t="shared" si="3"/>
        <v>235</v>
      </c>
      <c r="AH728" s="70">
        <f t="shared" si="5"/>
        <v>42868</v>
      </c>
      <c r="AI728" s="71">
        <f ca="1"/>
        <v>-1121</v>
      </c>
      <c r="AJ728" s="71" t="str">
        <v>2017</v>
      </c>
      <c r="AK728" s="70">
        <f t="shared" si="4"/>
        <v>42848</v>
      </c>
    </row>
    <row r="729" spans="1:37" ht="14.4">
      <c r="A729" s="239" t="s">
        <v>8602</v>
      </c>
      <c r="B729" s="61" t="s">
        <v>89</v>
      </c>
      <c r="C729" s="59">
        <v>42839</v>
      </c>
      <c r="D729" s="66" t="s">
        <v>1027</v>
      </c>
      <c r="E729" s="184" t="s">
        <v>30</v>
      </c>
      <c r="F729" s="240" t="s">
        <v>106</v>
      </c>
      <c r="G729" s="168" t="s">
        <v>107</v>
      </c>
      <c r="H729" s="184" t="s">
        <v>129</v>
      </c>
      <c r="I729" s="181">
        <f t="shared" si="0"/>
        <v>42869</v>
      </c>
      <c r="J729" s="61"/>
      <c r="K729" s="184"/>
      <c r="L729" s="241" t="s">
        <v>302</v>
      </c>
      <c r="M729" s="61" t="s">
        <v>8603</v>
      </c>
      <c r="N729" s="61" t="s">
        <v>22</v>
      </c>
      <c r="O729" s="61" t="s">
        <v>8605</v>
      </c>
      <c r="P729" s="185" t="s">
        <v>17</v>
      </c>
      <c r="Q729" s="182"/>
      <c r="R729" s="61"/>
      <c r="S729" s="61"/>
      <c r="T729" s="61"/>
      <c r="U729" s="66"/>
      <c r="V729" s="61"/>
      <c r="W729" s="61"/>
      <c r="X729" s="66" t="s">
        <v>18</v>
      </c>
      <c r="Y729" s="57">
        <v>43073</v>
      </c>
      <c r="Z729" s="75">
        <v>4</v>
      </c>
      <c r="AA729" s="95" t="s">
        <v>5500</v>
      </c>
      <c r="AB729" s="183"/>
      <c r="AC729" s="175"/>
      <c r="AD729" s="176"/>
      <c r="AE729" s="67" t="str">
        <f t="shared" si="1"/>
        <v>Apr</v>
      </c>
      <c r="AF729" s="68" t="str">
        <f t="shared" si="2"/>
        <v>Dec</v>
      </c>
      <c r="AG729" s="177">
        <f t="shared" si="3"/>
        <v>234</v>
      </c>
      <c r="AH729" s="70">
        <f t="shared" si="5"/>
        <v>42869</v>
      </c>
      <c r="AI729" s="71">
        <f ca="1"/>
        <v>-1120</v>
      </c>
      <c r="AJ729" s="71" t="str">
        <v>2017</v>
      </c>
      <c r="AK729" s="70">
        <f t="shared" si="4"/>
        <v>42849</v>
      </c>
    </row>
    <row r="730" spans="1:37" ht="14.4">
      <c r="A730" s="239" t="s">
        <v>8608</v>
      </c>
      <c r="B730" s="61" t="s">
        <v>89</v>
      </c>
      <c r="C730" s="59">
        <v>42839</v>
      </c>
      <c r="D730" s="66" t="s">
        <v>1027</v>
      </c>
      <c r="E730" s="184" t="s">
        <v>30</v>
      </c>
      <c r="F730" s="240" t="s">
        <v>106</v>
      </c>
      <c r="G730" s="168" t="s">
        <v>107</v>
      </c>
      <c r="H730" s="184" t="s">
        <v>129</v>
      </c>
      <c r="I730" s="181">
        <f t="shared" si="0"/>
        <v>42869</v>
      </c>
      <c r="J730" s="61"/>
      <c r="K730" s="184"/>
      <c r="L730" s="241" t="s">
        <v>302</v>
      </c>
      <c r="M730" s="61" t="s">
        <v>8610</v>
      </c>
      <c r="N730" s="61" t="s">
        <v>271</v>
      </c>
      <c r="O730" s="61" t="s">
        <v>8611</v>
      </c>
      <c r="P730" s="185" t="s">
        <v>17</v>
      </c>
      <c r="Q730" s="182"/>
      <c r="R730" s="61"/>
      <c r="S730" s="61"/>
      <c r="T730" s="61"/>
      <c r="U730" s="66"/>
      <c r="V730" s="61"/>
      <c r="W730" s="61"/>
      <c r="X730" s="66" t="s">
        <v>18</v>
      </c>
      <c r="Y730" s="57">
        <v>43073</v>
      </c>
      <c r="Z730" s="75"/>
      <c r="AA730" s="95"/>
      <c r="AB730" s="183"/>
      <c r="AC730" s="175"/>
      <c r="AD730" s="176"/>
      <c r="AE730" s="67" t="str">
        <f t="shared" si="1"/>
        <v>Apr</v>
      </c>
      <c r="AF730" s="68" t="str">
        <f t="shared" si="2"/>
        <v>Dec</v>
      </c>
      <c r="AG730" s="177">
        <f t="shared" si="3"/>
        <v>234</v>
      </c>
      <c r="AH730" s="70">
        <f t="shared" si="5"/>
        <v>42869</v>
      </c>
      <c r="AI730" s="71">
        <f ca="1"/>
        <v>-1120</v>
      </c>
      <c r="AJ730" s="71" t="str">
        <v>2017</v>
      </c>
      <c r="AK730" s="70">
        <f t="shared" si="4"/>
        <v>42849</v>
      </c>
    </row>
    <row r="731" spans="1:37" ht="14.4">
      <c r="A731" s="239" t="s">
        <v>8613</v>
      </c>
      <c r="B731" s="61" t="s">
        <v>89</v>
      </c>
      <c r="C731" s="59">
        <v>42838</v>
      </c>
      <c r="D731" s="66" t="s">
        <v>1027</v>
      </c>
      <c r="E731" s="184" t="s">
        <v>30</v>
      </c>
      <c r="F731" s="240" t="s">
        <v>106</v>
      </c>
      <c r="G731" s="168" t="s">
        <v>107</v>
      </c>
      <c r="H731" s="184" t="s">
        <v>30</v>
      </c>
      <c r="I731" s="181">
        <f t="shared" si="0"/>
        <v>42868</v>
      </c>
      <c r="J731" s="61"/>
      <c r="K731" s="184"/>
      <c r="L731" s="241" t="s">
        <v>8616</v>
      </c>
      <c r="M731" s="61" t="s">
        <v>8617</v>
      </c>
      <c r="N731" s="61"/>
      <c r="O731" s="61"/>
      <c r="P731" s="185" t="s">
        <v>28</v>
      </c>
      <c r="Q731" s="182"/>
      <c r="R731" s="61"/>
      <c r="S731" s="61"/>
      <c r="T731" s="61"/>
      <c r="U731" s="66"/>
      <c r="V731" s="61"/>
      <c r="W731" s="61"/>
      <c r="X731" s="66" t="s">
        <v>14</v>
      </c>
      <c r="Y731" s="57">
        <v>43073</v>
      </c>
      <c r="Z731" s="75">
        <v>4</v>
      </c>
      <c r="AA731" s="95" t="s">
        <v>8618</v>
      </c>
      <c r="AB731" s="183"/>
      <c r="AC731" s="175"/>
      <c r="AD731" s="175"/>
      <c r="AE731" s="67" t="str">
        <f t="shared" si="1"/>
        <v>Apr</v>
      </c>
      <c r="AF731" s="68" t="str">
        <f t="shared" si="2"/>
        <v>Dec</v>
      </c>
      <c r="AG731" s="177">
        <f t="shared" si="3"/>
        <v>235</v>
      </c>
      <c r="AH731" s="70">
        <f t="shared" si="5"/>
        <v>42868</v>
      </c>
      <c r="AI731" s="71">
        <f ca="1"/>
        <v>-1121</v>
      </c>
      <c r="AJ731" s="71" t="str">
        <v>2017</v>
      </c>
      <c r="AK731" s="70">
        <f t="shared" si="4"/>
        <v>42848</v>
      </c>
    </row>
    <row r="732" spans="1:37" ht="14.4">
      <c r="A732" s="239" t="s">
        <v>8620</v>
      </c>
      <c r="B732" s="61" t="s">
        <v>89</v>
      </c>
      <c r="C732" s="59">
        <v>42838</v>
      </c>
      <c r="D732" s="66" t="s">
        <v>131</v>
      </c>
      <c r="E732" s="184" t="s">
        <v>30</v>
      </c>
      <c r="F732" s="240" t="s">
        <v>106</v>
      </c>
      <c r="G732" s="168" t="s">
        <v>107</v>
      </c>
      <c r="H732" s="184" t="s">
        <v>30</v>
      </c>
      <c r="I732" s="181">
        <f t="shared" si="0"/>
        <v>42868</v>
      </c>
      <c r="J732" s="61"/>
      <c r="K732" s="184"/>
      <c r="L732" s="241" t="s">
        <v>1723</v>
      </c>
      <c r="M732" s="61" t="s">
        <v>8623</v>
      </c>
      <c r="N732" s="61"/>
      <c r="O732" s="61"/>
      <c r="P732" s="185"/>
      <c r="Q732" s="182"/>
      <c r="R732" s="61"/>
      <c r="S732" s="61"/>
      <c r="T732" s="61"/>
      <c r="U732" s="66"/>
      <c r="V732" s="61"/>
      <c r="W732" s="61"/>
      <c r="X732" s="66" t="s">
        <v>14</v>
      </c>
      <c r="Y732" s="57">
        <v>43073</v>
      </c>
      <c r="Z732" s="75">
        <v>4</v>
      </c>
      <c r="AA732" s="95" t="s">
        <v>8406</v>
      </c>
      <c r="AB732" s="183"/>
      <c r="AC732" s="175"/>
      <c r="AD732" s="176"/>
      <c r="AE732" s="67" t="str">
        <f t="shared" si="1"/>
        <v>Apr</v>
      </c>
      <c r="AF732" s="68" t="str">
        <f t="shared" si="2"/>
        <v>Dec</v>
      </c>
      <c r="AG732" s="177">
        <f t="shared" si="3"/>
        <v>235</v>
      </c>
      <c r="AH732" s="70">
        <f t="shared" si="5"/>
        <v>42868</v>
      </c>
      <c r="AI732" s="71">
        <f ca="1"/>
        <v>-1121</v>
      </c>
      <c r="AJ732" s="71" t="str">
        <v>2017</v>
      </c>
      <c r="AK732" s="70">
        <f t="shared" si="4"/>
        <v>42848</v>
      </c>
    </row>
    <row r="733" spans="1:37" ht="14.4">
      <c r="A733" s="239" t="s">
        <v>8625</v>
      </c>
      <c r="B733" s="61" t="s">
        <v>89</v>
      </c>
      <c r="C733" s="59">
        <v>42838</v>
      </c>
      <c r="D733" s="66" t="s">
        <v>1027</v>
      </c>
      <c r="E733" s="184" t="s">
        <v>30</v>
      </c>
      <c r="F733" s="240" t="s">
        <v>106</v>
      </c>
      <c r="G733" s="168" t="s">
        <v>107</v>
      </c>
      <c r="H733" s="184" t="s">
        <v>30</v>
      </c>
      <c r="I733" s="181">
        <f t="shared" si="0"/>
        <v>42868</v>
      </c>
      <c r="J733" s="61"/>
      <c r="K733" s="184"/>
      <c r="L733" s="241" t="s">
        <v>302</v>
      </c>
      <c r="M733" s="61" t="s">
        <v>8626</v>
      </c>
      <c r="N733" s="61"/>
      <c r="O733" s="61" t="s">
        <v>8627</v>
      </c>
      <c r="P733" s="185" t="s">
        <v>21</v>
      </c>
      <c r="Q733" s="182"/>
      <c r="R733" s="61"/>
      <c r="S733" s="61"/>
      <c r="T733" s="61"/>
      <c r="U733" s="66"/>
      <c r="V733" s="61"/>
      <c r="W733" s="61"/>
      <c r="X733" s="66" t="s">
        <v>18</v>
      </c>
      <c r="Y733" s="57">
        <v>43073</v>
      </c>
      <c r="Z733" s="75">
        <v>4</v>
      </c>
      <c r="AA733" s="95"/>
      <c r="AB733" s="183"/>
      <c r="AC733" s="175"/>
      <c r="AD733" s="176"/>
      <c r="AE733" s="67" t="str">
        <f t="shared" si="1"/>
        <v>Apr</v>
      </c>
      <c r="AF733" s="68" t="str">
        <f t="shared" si="2"/>
        <v>Dec</v>
      </c>
      <c r="AG733" s="177">
        <f t="shared" si="3"/>
        <v>235</v>
      </c>
      <c r="AH733" s="70">
        <f t="shared" si="5"/>
        <v>42868</v>
      </c>
      <c r="AI733" s="71">
        <f ca="1"/>
        <v>-1121</v>
      </c>
      <c r="AJ733" s="71" t="str">
        <v>2017</v>
      </c>
      <c r="AK733" s="70">
        <f t="shared" si="4"/>
        <v>42848</v>
      </c>
    </row>
    <row r="734" spans="1:37" ht="14.4">
      <c r="A734" s="239" t="s">
        <v>8628</v>
      </c>
      <c r="B734" s="61" t="s">
        <v>89</v>
      </c>
      <c r="C734" s="59">
        <v>42838</v>
      </c>
      <c r="D734" s="66" t="s">
        <v>1027</v>
      </c>
      <c r="E734" s="184" t="s">
        <v>30</v>
      </c>
      <c r="F734" s="240" t="s">
        <v>106</v>
      </c>
      <c r="G734" s="168" t="s">
        <v>107</v>
      </c>
      <c r="H734" s="184" t="s">
        <v>30</v>
      </c>
      <c r="I734" s="181">
        <f t="shared" si="0"/>
        <v>42868</v>
      </c>
      <c r="J734" s="61"/>
      <c r="K734" s="184"/>
      <c r="L734" s="241" t="s">
        <v>302</v>
      </c>
      <c r="M734" s="61"/>
      <c r="N734" s="61"/>
      <c r="O734" s="61"/>
      <c r="P734" s="185"/>
      <c r="Q734" s="182"/>
      <c r="R734" s="61"/>
      <c r="S734" s="61"/>
      <c r="T734" s="61"/>
      <c r="U734" s="66"/>
      <c r="V734" s="61"/>
      <c r="W734" s="61"/>
      <c r="X734" s="66" t="s">
        <v>14</v>
      </c>
      <c r="Y734" s="57">
        <v>43073</v>
      </c>
      <c r="Z734" s="75">
        <v>4</v>
      </c>
      <c r="AA734" s="95" t="s">
        <v>8630</v>
      </c>
      <c r="AB734" s="183"/>
      <c r="AC734" s="175"/>
      <c r="AD734" s="176"/>
      <c r="AE734" s="67" t="str">
        <f t="shared" si="1"/>
        <v>Apr</v>
      </c>
      <c r="AF734" s="68" t="str">
        <f t="shared" si="2"/>
        <v>Dec</v>
      </c>
      <c r="AG734" s="177">
        <f t="shared" si="3"/>
        <v>235</v>
      </c>
      <c r="AH734" s="70">
        <f t="shared" si="5"/>
        <v>42868</v>
      </c>
      <c r="AI734" s="71">
        <f ca="1"/>
        <v>-1121</v>
      </c>
      <c r="AJ734" s="71" t="str">
        <v>2017</v>
      </c>
      <c r="AK734" s="70">
        <f t="shared" si="4"/>
        <v>42848</v>
      </c>
    </row>
    <row r="735" spans="1:37" ht="14.4">
      <c r="A735" s="239" t="s">
        <v>8631</v>
      </c>
      <c r="B735" s="61" t="s">
        <v>89</v>
      </c>
      <c r="C735" s="59">
        <v>42838</v>
      </c>
      <c r="D735" s="66" t="s">
        <v>90</v>
      </c>
      <c r="E735" s="184" t="s">
        <v>30</v>
      </c>
      <c r="F735" s="240" t="s">
        <v>106</v>
      </c>
      <c r="G735" s="168" t="s">
        <v>107</v>
      </c>
      <c r="H735" s="184" t="s">
        <v>30</v>
      </c>
      <c r="I735" s="181">
        <f t="shared" si="0"/>
        <v>42868</v>
      </c>
      <c r="J735" s="61"/>
      <c r="K735" s="184"/>
      <c r="L735" s="241" t="s">
        <v>1137</v>
      </c>
      <c r="M735" s="61" t="s">
        <v>8632</v>
      </c>
      <c r="N735" s="61" t="s">
        <v>37</v>
      </c>
      <c r="O735" s="61" t="s">
        <v>8633</v>
      </c>
      <c r="P735" s="185" t="s">
        <v>17</v>
      </c>
      <c r="Q735" s="182"/>
      <c r="R735" s="61"/>
      <c r="S735" s="61"/>
      <c r="T735" s="61"/>
      <c r="U735" s="66"/>
      <c r="V735" s="61"/>
      <c r="W735" s="61"/>
      <c r="X735" s="66" t="s">
        <v>18</v>
      </c>
      <c r="Y735" s="57">
        <v>43073</v>
      </c>
      <c r="Z735" s="75">
        <v>4</v>
      </c>
      <c r="AA735" s="95" t="s">
        <v>8636</v>
      </c>
      <c r="AB735" s="183"/>
      <c r="AC735" s="175"/>
      <c r="AD735" s="176"/>
      <c r="AE735" s="67" t="str">
        <f t="shared" si="1"/>
        <v>Apr</v>
      </c>
      <c r="AF735" s="68" t="str">
        <f t="shared" si="2"/>
        <v>Dec</v>
      </c>
      <c r="AG735" s="177">
        <f t="shared" si="3"/>
        <v>235</v>
      </c>
      <c r="AH735" s="70">
        <f t="shared" si="5"/>
        <v>42868</v>
      </c>
      <c r="AI735" s="71">
        <f ca="1"/>
        <v>-1121</v>
      </c>
      <c r="AJ735" s="71" t="str">
        <v>2017</v>
      </c>
      <c r="AK735" s="70">
        <f t="shared" si="4"/>
        <v>42848</v>
      </c>
    </row>
    <row r="736" spans="1:37" ht="14.4">
      <c r="A736" s="239" t="s">
        <v>8638</v>
      </c>
      <c r="B736" s="61" t="s">
        <v>89</v>
      </c>
      <c r="C736" s="59">
        <v>42842</v>
      </c>
      <c r="D736" s="66" t="s">
        <v>131</v>
      </c>
      <c r="E736" s="184" t="s">
        <v>30</v>
      </c>
      <c r="F736" s="240" t="s">
        <v>106</v>
      </c>
      <c r="G736" s="168" t="s">
        <v>107</v>
      </c>
      <c r="H736" s="184" t="s">
        <v>30</v>
      </c>
      <c r="I736" s="181">
        <f t="shared" si="0"/>
        <v>42872</v>
      </c>
      <c r="J736" s="61"/>
      <c r="K736" s="184"/>
      <c r="L736" s="241" t="s">
        <v>8639</v>
      </c>
      <c r="M736" s="61"/>
      <c r="N736" s="61"/>
      <c r="O736" s="61" t="s">
        <v>8640</v>
      </c>
      <c r="P736" s="185" t="s">
        <v>21</v>
      </c>
      <c r="Q736" s="182"/>
      <c r="R736" s="61"/>
      <c r="S736" s="61"/>
      <c r="T736" s="61"/>
      <c r="U736" s="66"/>
      <c r="V736" s="61"/>
      <c r="W736" s="61"/>
      <c r="X736" s="66" t="s">
        <v>18</v>
      </c>
      <c r="Y736" s="57">
        <v>43073</v>
      </c>
      <c r="Z736" s="75">
        <v>4</v>
      </c>
      <c r="AA736" s="95"/>
      <c r="AB736" s="183"/>
      <c r="AC736" s="175"/>
      <c r="AD736" s="176"/>
      <c r="AE736" s="67" t="str">
        <f t="shared" si="1"/>
        <v>Apr</v>
      </c>
      <c r="AF736" s="68" t="str">
        <f t="shared" si="2"/>
        <v>Dec</v>
      </c>
      <c r="AG736" s="177">
        <f t="shared" si="3"/>
        <v>231</v>
      </c>
      <c r="AH736" s="70">
        <f t="shared" si="5"/>
        <v>42872</v>
      </c>
      <c r="AI736" s="71">
        <f ca="1"/>
        <v>-1117</v>
      </c>
      <c r="AJ736" s="71" t="str">
        <v>2017</v>
      </c>
      <c r="AK736" s="70">
        <f t="shared" si="4"/>
        <v>42852</v>
      </c>
    </row>
    <row r="737" spans="1:37" ht="14.4">
      <c r="A737" s="239" t="s">
        <v>8645</v>
      </c>
      <c r="B737" s="61" t="s">
        <v>89</v>
      </c>
      <c r="C737" s="59">
        <v>42842</v>
      </c>
      <c r="D737" s="66" t="s">
        <v>90</v>
      </c>
      <c r="E737" s="184" t="s">
        <v>129</v>
      </c>
      <c r="F737" s="240" t="s">
        <v>106</v>
      </c>
      <c r="G737" s="168" t="s">
        <v>177</v>
      </c>
      <c r="H737" s="184" t="s">
        <v>5751</v>
      </c>
      <c r="I737" s="181">
        <f t="shared" si="0"/>
        <v>42872</v>
      </c>
      <c r="J737" s="61"/>
      <c r="K737" s="184"/>
      <c r="L737" s="241" t="s">
        <v>8647</v>
      </c>
      <c r="M737" s="61"/>
      <c r="N737" s="61" t="s">
        <v>249</v>
      </c>
      <c r="O737" s="61"/>
      <c r="P737" s="185" t="s">
        <v>96</v>
      </c>
      <c r="Q737" s="182"/>
      <c r="R737" s="61"/>
      <c r="S737" s="61"/>
      <c r="T737" s="61"/>
      <c r="U737" s="66"/>
      <c r="V737" s="61"/>
      <c r="W737" s="61"/>
      <c r="X737" s="66"/>
      <c r="Y737" s="57">
        <v>43073</v>
      </c>
      <c r="Z737" s="75"/>
      <c r="AA737" s="95" t="s">
        <v>8648</v>
      </c>
      <c r="AB737" s="183"/>
      <c r="AC737" s="175"/>
      <c r="AD737" s="176"/>
      <c r="AE737" s="67" t="str">
        <f t="shared" si="1"/>
        <v>Apr</v>
      </c>
      <c r="AF737" s="68" t="str">
        <f t="shared" si="2"/>
        <v>Dec</v>
      </c>
      <c r="AG737" s="177">
        <f t="shared" si="3"/>
        <v>231</v>
      </c>
      <c r="AH737" s="70">
        <f t="shared" si="5"/>
        <v>42872</v>
      </c>
      <c r="AI737" s="71">
        <f ca="1"/>
        <v>-1117</v>
      </c>
      <c r="AJ737" s="71" t="str">
        <v>2017</v>
      </c>
      <c r="AK737" s="70">
        <f t="shared" si="4"/>
        <v>42852</v>
      </c>
    </row>
    <row r="738" spans="1:37" ht="14.4">
      <c r="A738" s="239" t="s">
        <v>8650</v>
      </c>
      <c r="B738" s="61" t="s">
        <v>89</v>
      </c>
      <c r="C738" s="59">
        <v>42842</v>
      </c>
      <c r="D738" s="66" t="s">
        <v>90</v>
      </c>
      <c r="E738" s="184" t="s">
        <v>129</v>
      </c>
      <c r="F738" s="240" t="s">
        <v>214</v>
      </c>
      <c r="G738" s="187" t="s">
        <v>214</v>
      </c>
      <c r="H738" s="184" t="s">
        <v>3785</v>
      </c>
      <c r="I738" s="181">
        <f t="shared" si="0"/>
        <v>42872</v>
      </c>
      <c r="J738" s="61" t="s">
        <v>18</v>
      </c>
      <c r="K738" s="184" t="s">
        <v>18</v>
      </c>
      <c r="L738" s="241" t="s">
        <v>8652</v>
      </c>
      <c r="M738" s="61" t="s">
        <v>108</v>
      </c>
      <c r="N738" s="61" t="s">
        <v>249</v>
      </c>
      <c r="O738" s="61" t="s">
        <v>108</v>
      </c>
      <c r="P738" s="185" t="s">
        <v>96</v>
      </c>
      <c r="Q738" s="182"/>
      <c r="R738" s="61" t="s">
        <v>14</v>
      </c>
      <c r="S738" s="61"/>
      <c r="T738" s="61"/>
      <c r="U738" s="66" t="s">
        <v>108</v>
      </c>
      <c r="V738" s="61" t="s">
        <v>108</v>
      </c>
      <c r="W738" s="61"/>
      <c r="X738" s="66" t="s">
        <v>14</v>
      </c>
      <c r="Y738" s="57">
        <v>43073</v>
      </c>
      <c r="Z738" s="75" t="s">
        <v>108</v>
      </c>
      <c r="AA738" s="95" t="s">
        <v>8655</v>
      </c>
      <c r="AB738" s="183" t="s">
        <v>3872</v>
      </c>
      <c r="AC738" s="175"/>
      <c r="AD738" s="176"/>
      <c r="AE738" s="67" t="str">
        <f t="shared" si="1"/>
        <v>Apr</v>
      </c>
      <c r="AF738" s="68" t="str">
        <f t="shared" si="2"/>
        <v>Dec</v>
      </c>
      <c r="AG738" s="177">
        <f t="shared" si="3"/>
        <v>231</v>
      </c>
      <c r="AH738" s="70">
        <f t="shared" si="5"/>
        <v>42872</v>
      </c>
      <c r="AI738" s="71">
        <f ca="1"/>
        <v>-1117</v>
      </c>
      <c r="AJ738" s="71" t="str">
        <v>2017</v>
      </c>
      <c r="AK738" s="70">
        <f t="shared" si="4"/>
        <v>42852</v>
      </c>
    </row>
    <row r="739" spans="1:37" ht="14.4">
      <c r="A739" s="239" t="s">
        <v>8659</v>
      </c>
      <c r="B739" s="61" t="s">
        <v>89</v>
      </c>
      <c r="C739" s="59">
        <v>42842</v>
      </c>
      <c r="D739" s="66" t="s">
        <v>90</v>
      </c>
      <c r="E739" s="184" t="s">
        <v>129</v>
      </c>
      <c r="F739" s="240" t="s">
        <v>214</v>
      </c>
      <c r="G739" s="168" t="s">
        <v>5689</v>
      </c>
      <c r="H739" s="184" t="s">
        <v>6737</v>
      </c>
      <c r="I739" s="181">
        <f t="shared" si="0"/>
        <v>42872</v>
      </c>
      <c r="J739" s="61" t="s">
        <v>18</v>
      </c>
      <c r="K739" s="184" t="s">
        <v>14</v>
      </c>
      <c r="L739" s="241" t="s">
        <v>8660</v>
      </c>
      <c r="M739" s="61" t="s">
        <v>108</v>
      </c>
      <c r="N739" s="61" t="s">
        <v>20</v>
      </c>
      <c r="O739" s="61" t="s">
        <v>108</v>
      </c>
      <c r="P739" s="185" t="s">
        <v>96</v>
      </c>
      <c r="Q739" s="182"/>
      <c r="R739" s="61" t="s">
        <v>108</v>
      </c>
      <c r="S739" s="61"/>
      <c r="T739" s="61"/>
      <c r="U739" s="66" t="s">
        <v>108</v>
      </c>
      <c r="V739" s="61" t="s">
        <v>108</v>
      </c>
      <c r="W739" s="61"/>
      <c r="X739" s="66"/>
      <c r="Y739" s="57">
        <v>43073</v>
      </c>
      <c r="Z739" s="75" t="s">
        <v>108</v>
      </c>
      <c r="AA739" s="95" t="s">
        <v>8662</v>
      </c>
      <c r="AB739" s="183" t="s">
        <v>3872</v>
      </c>
      <c r="AC739" s="175"/>
      <c r="AD739" s="176"/>
      <c r="AE739" s="67" t="str">
        <f t="shared" si="1"/>
        <v>Apr</v>
      </c>
      <c r="AF739" s="68" t="str">
        <f t="shared" si="2"/>
        <v>Dec</v>
      </c>
      <c r="AG739" s="177">
        <f t="shared" si="3"/>
        <v>231</v>
      </c>
      <c r="AH739" s="70">
        <f t="shared" si="5"/>
        <v>42872</v>
      </c>
      <c r="AI739" s="71">
        <f ca="1"/>
        <v>-1117</v>
      </c>
      <c r="AJ739" s="71" t="str">
        <v>2017</v>
      </c>
      <c r="AK739" s="70">
        <f t="shared" si="4"/>
        <v>42852</v>
      </c>
    </row>
    <row r="740" spans="1:37" ht="14.4">
      <c r="A740" s="239" t="s">
        <v>8665</v>
      </c>
      <c r="B740" s="61" t="s">
        <v>89</v>
      </c>
      <c r="C740" s="59">
        <v>42842</v>
      </c>
      <c r="D740" s="66" t="s">
        <v>90</v>
      </c>
      <c r="E740" s="184" t="s">
        <v>30</v>
      </c>
      <c r="F740" s="240" t="s">
        <v>106</v>
      </c>
      <c r="G740" s="168" t="s">
        <v>107</v>
      </c>
      <c r="H740" s="184" t="s">
        <v>129</v>
      </c>
      <c r="I740" s="181">
        <f t="shared" si="0"/>
        <v>42872</v>
      </c>
      <c r="J740" s="61"/>
      <c r="K740" s="184"/>
      <c r="L740" s="241" t="s">
        <v>8667</v>
      </c>
      <c r="M740" s="61"/>
      <c r="N740" s="61" t="s">
        <v>143</v>
      </c>
      <c r="O740" s="61" t="s">
        <v>8668</v>
      </c>
      <c r="P740" s="185" t="s">
        <v>17</v>
      </c>
      <c r="Q740" s="182"/>
      <c r="R740" s="61"/>
      <c r="S740" s="61"/>
      <c r="T740" s="61"/>
      <c r="U740" s="66"/>
      <c r="V740" s="61"/>
      <c r="W740" s="61"/>
      <c r="X740" s="66"/>
      <c r="Y740" s="57">
        <v>43073</v>
      </c>
      <c r="Z740" s="75"/>
      <c r="AA740" s="95"/>
      <c r="AB740" s="183"/>
      <c r="AC740" s="175"/>
      <c r="AD740" s="176"/>
      <c r="AE740" s="67" t="str">
        <f t="shared" si="1"/>
        <v>Apr</v>
      </c>
      <c r="AF740" s="68" t="str">
        <f t="shared" si="2"/>
        <v>Dec</v>
      </c>
      <c r="AG740" s="177">
        <f t="shared" si="3"/>
        <v>231</v>
      </c>
      <c r="AH740" s="70">
        <f t="shared" si="5"/>
        <v>42872</v>
      </c>
      <c r="AI740" s="71">
        <f ca="1"/>
        <v>-1117</v>
      </c>
      <c r="AJ740" s="71" t="str">
        <v>2017</v>
      </c>
      <c r="AK740" s="70">
        <f t="shared" si="4"/>
        <v>42852</v>
      </c>
    </row>
    <row r="741" spans="1:37" ht="14.4">
      <c r="A741" s="239" t="s">
        <v>8670</v>
      </c>
      <c r="B741" s="61" t="s">
        <v>89</v>
      </c>
      <c r="C741" s="59">
        <v>42842</v>
      </c>
      <c r="D741" s="66" t="s">
        <v>90</v>
      </c>
      <c r="E741" s="184" t="s">
        <v>30</v>
      </c>
      <c r="F741" s="240" t="s">
        <v>106</v>
      </c>
      <c r="G741" s="168" t="s">
        <v>107</v>
      </c>
      <c r="H741" s="184" t="s">
        <v>129</v>
      </c>
      <c r="I741" s="181">
        <f t="shared" si="0"/>
        <v>42872</v>
      </c>
      <c r="J741" s="61"/>
      <c r="K741" s="184"/>
      <c r="L741" s="241" t="s">
        <v>8675</v>
      </c>
      <c r="M741" s="61" t="s">
        <v>8676</v>
      </c>
      <c r="N741" s="61"/>
      <c r="O741" s="61"/>
      <c r="P741" s="185" t="s">
        <v>17</v>
      </c>
      <c r="Q741" s="182"/>
      <c r="R741" s="61"/>
      <c r="S741" s="61"/>
      <c r="T741" s="61"/>
      <c r="U741" s="66"/>
      <c r="V741" s="61"/>
      <c r="W741" s="61"/>
      <c r="X741" s="66"/>
      <c r="Y741" s="57">
        <v>43073</v>
      </c>
      <c r="Z741" s="75"/>
      <c r="AA741" s="95" t="s">
        <v>8677</v>
      </c>
      <c r="AB741" s="183"/>
      <c r="AC741" s="175"/>
      <c r="AD741" s="176"/>
      <c r="AE741" s="67" t="str">
        <f t="shared" si="1"/>
        <v>Apr</v>
      </c>
      <c r="AF741" s="68" t="str">
        <f t="shared" si="2"/>
        <v>Dec</v>
      </c>
      <c r="AG741" s="177">
        <f t="shared" si="3"/>
        <v>231</v>
      </c>
      <c r="AH741" s="70">
        <f t="shared" si="5"/>
        <v>42872</v>
      </c>
      <c r="AI741" s="71">
        <f ca="1"/>
        <v>-1117</v>
      </c>
      <c r="AJ741" s="71" t="str">
        <v>2017</v>
      </c>
      <c r="AK741" s="70">
        <f t="shared" si="4"/>
        <v>42852</v>
      </c>
    </row>
    <row r="742" spans="1:37" ht="14.4">
      <c r="A742" s="239" t="s">
        <v>8679</v>
      </c>
      <c r="B742" s="61" t="s">
        <v>89</v>
      </c>
      <c r="C742" s="59">
        <v>42842</v>
      </c>
      <c r="D742" s="66" t="s">
        <v>90</v>
      </c>
      <c r="E742" s="184" t="s">
        <v>30</v>
      </c>
      <c r="F742" s="240" t="s">
        <v>106</v>
      </c>
      <c r="G742" s="168" t="s">
        <v>107</v>
      </c>
      <c r="H742" s="184" t="s">
        <v>30</v>
      </c>
      <c r="I742" s="181">
        <f t="shared" si="0"/>
        <v>42872</v>
      </c>
      <c r="J742" s="61"/>
      <c r="K742" s="184"/>
      <c r="L742" s="241" t="s">
        <v>8682</v>
      </c>
      <c r="M742" s="61"/>
      <c r="N742" s="61"/>
      <c r="O742" s="61"/>
      <c r="P742" s="185" t="s">
        <v>28</v>
      </c>
      <c r="Q742" s="182"/>
      <c r="R742" s="61"/>
      <c r="S742" s="61"/>
      <c r="T742" s="61"/>
      <c r="U742" s="66"/>
      <c r="V742" s="61"/>
      <c r="W742" s="61"/>
      <c r="X742" s="66" t="s">
        <v>14</v>
      </c>
      <c r="Y742" s="57">
        <v>43073</v>
      </c>
      <c r="Z742" s="75">
        <v>4</v>
      </c>
      <c r="AA742" s="95" t="s">
        <v>8684</v>
      </c>
      <c r="AB742" s="183"/>
      <c r="AC742" s="175"/>
      <c r="AD742" s="176"/>
      <c r="AE742" s="67" t="str">
        <f t="shared" si="1"/>
        <v>Apr</v>
      </c>
      <c r="AF742" s="68" t="str">
        <f t="shared" si="2"/>
        <v>Dec</v>
      </c>
      <c r="AG742" s="177">
        <f t="shared" si="3"/>
        <v>231</v>
      </c>
      <c r="AH742" s="70">
        <f t="shared" si="5"/>
        <v>42872</v>
      </c>
      <c r="AI742" s="71">
        <f ca="1"/>
        <v>-1117</v>
      </c>
      <c r="AJ742" s="71" t="str">
        <v>2017</v>
      </c>
      <c r="AK742" s="70">
        <f t="shared" si="4"/>
        <v>42852</v>
      </c>
    </row>
    <row r="743" spans="1:37" ht="14.4">
      <c r="A743" s="239" t="s">
        <v>8685</v>
      </c>
      <c r="B743" s="61" t="s">
        <v>89</v>
      </c>
      <c r="C743" s="57">
        <v>42839</v>
      </c>
      <c r="D743" s="66" t="s">
        <v>1027</v>
      </c>
      <c r="E743" s="184" t="s">
        <v>112</v>
      </c>
      <c r="F743" s="240" t="s">
        <v>106</v>
      </c>
      <c r="G743" s="168" t="s">
        <v>113</v>
      </c>
      <c r="H743" s="184" t="s">
        <v>112</v>
      </c>
      <c r="I743" s="181">
        <f t="shared" si="0"/>
        <v>42869</v>
      </c>
      <c r="J743" s="61" t="s">
        <v>18</v>
      </c>
      <c r="K743" s="184" t="s">
        <v>14</v>
      </c>
      <c r="L743" s="241" t="s">
        <v>1760</v>
      </c>
      <c r="M743" s="61" t="s">
        <v>5516</v>
      </c>
      <c r="N743" s="61"/>
      <c r="O743" s="61" t="s">
        <v>5127</v>
      </c>
      <c r="P743" s="185" t="s">
        <v>116</v>
      </c>
      <c r="Q743" s="182">
        <v>42843</v>
      </c>
      <c r="R743" s="61"/>
      <c r="S743" s="61"/>
      <c r="T743" s="61"/>
      <c r="U743" s="66"/>
      <c r="V743" s="61"/>
      <c r="W743" s="61"/>
      <c r="X743" s="56" t="s">
        <v>18</v>
      </c>
      <c r="Y743" s="57">
        <v>43073</v>
      </c>
      <c r="Z743" s="75"/>
      <c r="AA743" s="64" t="s">
        <v>8686</v>
      </c>
      <c r="AB743" s="183"/>
      <c r="AC743" s="175"/>
      <c r="AD743" s="175"/>
      <c r="AE743" s="67" t="str">
        <f t="shared" si="1"/>
        <v>Apr</v>
      </c>
      <c r="AF743" s="68" t="str">
        <f t="shared" si="2"/>
        <v>Dec</v>
      </c>
      <c r="AG743" s="177">
        <f t="shared" si="3"/>
        <v>234</v>
      </c>
      <c r="AH743" s="70">
        <f t="shared" si="5"/>
        <v>42869</v>
      </c>
      <c r="AI743" s="71">
        <f ca="1"/>
        <v>-1120</v>
      </c>
      <c r="AJ743" s="71" t="str">
        <v>2017</v>
      </c>
      <c r="AK743" s="70">
        <f t="shared" si="4"/>
        <v>42849</v>
      </c>
    </row>
    <row r="744" spans="1:37" ht="14.4">
      <c r="A744" s="239" t="s">
        <v>8687</v>
      </c>
      <c r="B744" s="61" t="s">
        <v>89</v>
      </c>
      <c r="C744" s="59">
        <v>42831</v>
      </c>
      <c r="D744" s="66" t="s">
        <v>1027</v>
      </c>
      <c r="E744" s="184" t="s">
        <v>112</v>
      </c>
      <c r="F744" s="240" t="s">
        <v>106</v>
      </c>
      <c r="G744" s="168" t="s">
        <v>113</v>
      </c>
      <c r="H744" s="184" t="s">
        <v>112</v>
      </c>
      <c r="I744" s="181">
        <f t="shared" si="0"/>
        <v>42861</v>
      </c>
      <c r="J744" s="61" t="s">
        <v>18</v>
      </c>
      <c r="K744" s="184" t="s">
        <v>14</v>
      </c>
      <c r="L744" s="241" t="s">
        <v>3786</v>
      </c>
      <c r="M744" s="61" t="s">
        <v>8688</v>
      </c>
      <c r="N744" s="61"/>
      <c r="O744" s="61" t="s">
        <v>8689</v>
      </c>
      <c r="P744" s="185" t="s">
        <v>116</v>
      </c>
      <c r="Q744" s="182">
        <v>42843</v>
      </c>
      <c r="R744" s="61"/>
      <c r="S744" s="61"/>
      <c r="T744" s="61"/>
      <c r="U744" s="66"/>
      <c r="V744" s="61"/>
      <c r="W744" s="61"/>
      <c r="X744" s="66"/>
      <c r="Y744" s="57">
        <v>43073</v>
      </c>
      <c r="Z744" s="75"/>
      <c r="AA744" s="95" t="s">
        <v>3956</v>
      </c>
      <c r="AB744" s="183"/>
      <c r="AC744" s="175"/>
      <c r="AD744" s="175"/>
      <c r="AE744" s="67" t="str">
        <f t="shared" si="1"/>
        <v>Apr</v>
      </c>
      <c r="AF744" s="68" t="str">
        <f t="shared" si="2"/>
        <v>Dec</v>
      </c>
      <c r="AG744" s="177">
        <f t="shared" si="3"/>
        <v>242</v>
      </c>
      <c r="AH744" s="70">
        <f t="shared" si="5"/>
        <v>42861</v>
      </c>
      <c r="AI744" s="71">
        <f ca="1"/>
        <v>-1128</v>
      </c>
      <c r="AJ744" s="71" t="str">
        <v>2017</v>
      </c>
      <c r="AK744" s="70">
        <f t="shared" si="4"/>
        <v>42841</v>
      </c>
    </row>
    <row r="745" spans="1:37" ht="14.4">
      <c r="A745" s="239" t="s">
        <v>8690</v>
      </c>
      <c r="B745" s="61" t="s">
        <v>89</v>
      </c>
      <c r="C745" s="59">
        <v>42822</v>
      </c>
      <c r="D745" s="66" t="s">
        <v>90</v>
      </c>
      <c r="E745" s="184" t="s">
        <v>30</v>
      </c>
      <c r="F745" s="240" t="s">
        <v>106</v>
      </c>
      <c r="G745" s="168" t="s">
        <v>107</v>
      </c>
      <c r="H745" s="184" t="s">
        <v>30</v>
      </c>
      <c r="I745" s="181">
        <f t="shared" si="0"/>
        <v>42852</v>
      </c>
      <c r="J745" s="61"/>
      <c r="K745" s="184"/>
      <c r="L745" s="241" t="s">
        <v>8013</v>
      </c>
      <c r="M745" s="61"/>
      <c r="N745" s="61"/>
      <c r="O745" s="61"/>
      <c r="P745" s="185"/>
      <c r="Q745" s="182"/>
      <c r="R745" s="61"/>
      <c r="S745" s="61"/>
      <c r="T745" s="61"/>
      <c r="U745" s="66"/>
      <c r="V745" s="61"/>
      <c r="W745" s="61"/>
      <c r="X745" s="66" t="s">
        <v>14</v>
      </c>
      <c r="Y745" s="57">
        <v>43073</v>
      </c>
      <c r="Z745" s="75">
        <v>4</v>
      </c>
      <c r="AA745" s="95" t="s">
        <v>8692</v>
      </c>
      <c r="AB745" s="183"/>
      <c r="AC745" s="175"/>
      <c r="AD745" s="176"/>
      <c r="AE745" s="67" t="str">
        <f t="shared" si="1"/>
        <v>Mar</v>
      </c>
      <c r="AF745" s="68" t="str">
        <f t="shared" si="2"/>
        <v>Dec</v>
      </c>
      <c r="AG745" s="177">
        <f t="shared" si="3"/>
        <v>251</v>
      </c>
      <c r="AH745" s="70">
        <f t="shared" si="5"/>
        <v>42852</v>
      </c>
      <c r="AI745" s="71">
        <f ca="1"/>
        <v>-1137</v>
      </c>
      <c r="AJ745" s="71" t="str">
        <v>2017</v>
      </c>
      <c r="AK745" s="70">
        <f t="shared" si="4"/>
        <v>42832</v>
      </c>
    </row>
    <row r="746" spans="1:37" ht="14.4">
      <c r="A746" s="239" t="s">
        <v>8696</v>
      </c>
      <c r="B746" s="61" t="s">
        <v>89</v>
      </c>
      <c r="C746" s="59">
        <v>42842</v>
      </c>
      <c r="D746" s="66" t="s">
        <v>1027</v>
      </c>
      <c r="E746" s="184" t="s">
        <v>129</v>
      </c>
      <c r="F746" s="240" t="s">
        <v>214</v>
      </c>
      <c r="G746" s="187" t="s">
        <v>4252</v>
      </c>
      <c r="H746" s="184" t="s">
        <v>7296</v>
      </c>
      <c r="I746" s="181">
        <f t="shared" si="0"/>
        <v>42872</v>
      </c>
      <c r="J746" s="61" t="s">
        <v>18</v>
      </c>
      <c r="K746" s="184" t="s">
        <v>14</v>
      </c>
      <c r="L746" s="241" t="s">
        <v>8698</v>
      </c>
      <c r="M746" s="61" t="s">
        <v>8699</v>
      </c>
      <c r="N746" s="61" t="s">
        <v>27</v>
      </c>
      <c r="O746" s="61" t="s">
        <v>108</v>
      </c>
      <c r="P746" s="185" t="s">
        <v>96</v>
      </c>
      <c r="Q746" s="182"/>
      <c r="R746" s="61" t="s">
        <v>108</v>
      </c>
      <c r="S746" s="61"/>
      <c r="T746" s="61"/>
      <c r="U746" s="66" t="s">
        <v>108</v>
      </c>
      <c r="V746" s="61" t="s">
        <v>108</v>
      </c>
      <c r="W746" s="61"/>
      <c r="X746" s="66" t="s">
        <v>14</v>
      </c>
      <c r="Y746" s="57">
        <v>43073</v>
      </c>
      <c r="Z746" s="75" t="s">
        <v>108</v>
      </c>
      <c r="AA746" s="95" t="s">
        <v>8702</v>
      </c>
      <c r="AB746" s="183" t="s">
        <v>3872</v>
      </c>
      <c r="AC746" s="175"/>
      <c r="AD746" s="176"/>
      <c r="AE746" s="67" t="str">
        <f t="shared" si="1"/>
        <v>Apr</v>
      </c>
      <c r="AF746" s="68" t="str">
        <f t="shared" si="2"/>
        <v>Dec</v>
      </c>
      <c r="AG746" s="177">
        <f t="shared" si="3"/>
        <v>231</v>
      </c>
      <c r="AH746" s="70">
        <f t="shared" si="5"/>
        <v>42872</v>
      </c>
      <c r="AI746" s="71">
        <f ca="1"/>
        <v>-1117</v>
      </c>
      <c r="AJ746" s="71" t="str">
        <v>2017</v>
      </c>
      <c r="AK746" s="70">
        <f t="shared" si="4"/>
        <v>42852</v>
      </c>
    </row>
    <row r="747" spans="1:37" ht="14.4">
      <c r="A747" s="239" t="s">
        <v>8704</v>
      </c>
      <c r="B747" s="61" t="s">
        <v>89</v>
      </c>
      <c r="C747" s="59">
        <v>42842</v>
      </c>
      <c r="D747" s="66" t="s">
        <v>229</v>
      </c>
      <c r="E747" s="184" t="s">
        <v>30</v>
      </c>
      <c r="F747" s="240" t="s">
        <v>106</v>
      </c>
      <c r="G747" s="168" t="s">
        <v>107</v>
      </c>
      <c r="H747" s="184" t="s">
        <v>129</v>
      </c>
      <c r="I747" s="181">
        <f t="shared" si="0"/>
        <v>42872</v>
      </c>
      <c r="J747" s="61"/>
      <c r="K747" s="184"/>
      <c r="L747" s="241" t="s">
        <v>8705</v>
      </c>
      <c r="M747" s="61" t="s">
        <v>8706</v>
      </c>
      <c r="N747" s="61" t="s">
        <v>436</v>
      </c>
      <c r="O747" s="61" t="s">
        <v>8707</v>
      </c>
      <c r="P747" s="185" t="s">
        <v>17</v>
      </c>
      <c r="Q747" s="182"/>
      <c r="R747" s="61"/>
      <c r="S747" s="61"/>
      <c r="T747" s="61"/>
      <c r="U747" s="66"/>
      <c r="V747" s="61"/>
      <c r="W747" s="61"/>
      <c r="X747" s="66" t="s">
        <v>18</v>
      </c>
      <c r="Y747" s="57">
        <v>43073</v>
      </c>
      <c r="Z747" s="75"/>
      <c r="AA747" s="95" t="s">
        <v>8708</v>
      </c>
      <c r="AB747" s="183"/>
      <c r="AC747" s="175"/>
      <c r="AD747" s="176"/>
      <c r="AE747" s="67" t="str">
        <f t="shared" si="1"/>
        <v>Apr</v>
      </c>
      <c r="AF747" s="68" t="str">
        <f t="shared" si="2"/>
        <v>Dec</v>
      </c>
      <c r="AG747" s="177">
        <f t="shared" si="3"/>
        <v>231</v>
      </c>
      <c r="AH747" s="70">
        <f t="shared" si="5"/>
        <v>42872</v>
      </c>
      <c r="AI747" s="71">
        <f ca="1"/>
        <v>-1117</v>
      </c>
      <c r="AJ747" s="71" t="str">
        <v>2017</v>
      </c>
      <c r="AK747" s="70">
        <f t="shared" si="4"/>
        <v>42852</v>
      </c>
    </row>
    <row r="748" spans="1:37" ht="14.4">
      <c r="A748" s="239" t="s">
        <v>8710</v>
      </c>
      <c r="B748" s="61" t="s">
        <v>89</v>
      </c>
      <c r="C748" s="59">
        <v>42842</v>
      </c>
      <c r="D748" s="66" t="s">
        <v>1027</v>
      </c>
      <c r="E748" s="184" t="s">
        <v>3969</v>
      </c>
      <c r="F748" s="240" t="s">
        <v>214</v>
      </c>
      <c r="G748" s="187" t="s">
        <v>4260</v>
      </c>
      <c r="H748" s="184" t="s">
        <v>3969</v>
      </c>
      <c r="I748" s="181">
        <f t="shared" si="0"/>
        <v>42872</v>
      </c>
      <c r="J748" s="61"/>
      <c r="K748" s="184"/>
      <c r="L748" s="241" t="s">
        <v>7537</v>
      </c>
      <c r="M748" s="61" t="s">
        <v>8714</v>
      </c>
      <c r="N748" s="61" t="s">
        <v>16</v>
      </c>
      <c r="O748" s="61" t="s">
        <v>7975</v>
      </c>
      <c r="P748" s="185" t="s">
        <v>96</v>
      </c>
      <c r="Q748" s="182"/>
      <c r="R748" s="61"/>
      <c r="S748" s="61"/>
      <c r="T748" s="61"/>
      <c r="U748" s="66"/>
      <c r="V748" s="61"/>
      <c r="W748" s="61"/>
      <c r="X748" s="66" t="s">
        <v>18</v>
      </c>
      <c r="Y748" s="57">
        <v>43073</v>
      </c>
      <c r="Z748" s="75"/>
      <c r="AA748" s="95" t="s">
        <v>8715</v>
      </c>
      <c r="AB748" s="183"/>
      <c r="AC748" s="175"/>
      <c r="AD748" s="176"/>
      <c r="AE748" s="67" t="str">
        <f t="shared" si="1"/>
        <v>Apr</v>
      </c>
      <c r="AF748" s="68" t="str">
        <f t="shared" si="2"/>
        <v>Dec</v>
      </c>
      <c r="AG748" s="177">
        <f t="shared" si="3"/>
        <v>231</v>
      </c>
      <c r="AH748" s="70">
        <f t="shared" si="5"/>
        <v>42872</v>
      </c>
      <c r="AI748" s="71">
        <f ca="1"/>
        <v>-1117</v>
      </c>
      <c r="AJ748" s="71" t="str">
        <v>2017</v>
      </c>
      <c r="AK748" s="70">
        <f t="shared" si="4"/>
        <v>42852</v>
      </c>
    </row>
    <row r="749" spans="1:37" ht="14.4">
      <c r="A749" s="239" t="s">
        <v>8717</v>
      </c>
      <c r="B749" s="61" t="s">
        <v>89</v>
      </c>
      <c r="C749" s="59">
        <v>42844</v>
      </c>
      <c r="D749" s="66" t="s">
        <v>1027</v>
      </c>
      <c r="E749" s="184" t="s">
        <v>196</v>
      </c>
      <c r="F749" s="240" t="s">
        <v>214</v>
      </c>
      <c r="G749" s="187" t="s">
        <v>5411</v>
      </c>
      <c r="H749" s="184" t="s">
        <v>5412</v>
      </c>
      <c r="I749" s="181">
        <f t="shared" si="0"/>
        <v>42874</v>
      </c>
      <c r="J749" s="61" t="s">
        <v>18</v>
      </c>
      <c r="K749" s="184" t="s">
        <v>18</v>
      </c>
      <c r="L749" s="241" t="s">
        <v>8291</v>
      </c>
      <c r="M749" s="61" t="s">
        <v>8719</v>
      </c>
      <c r="N749" s="61" t="s">
        <v>44</v>
      </c>
      <c r="O749" s="61" t="s">
        <v>8720</v>
      </c>
      <c r="P749" s="185" t="s">
        <v>96</v>
      </c>
      <c r="Q749" s="182"/>
      <c r="R749" s="61" t="s">
        <v>18</v>
      </c>
      <c r="S749" s="61"/>
      <c r="T749" s="61"/>
      <c r="U749" s="66" t="s">
        <v>108</v>
      </c>
      <c r="V749" s="61" t="s">
        <v>108</v>
      </c>
      <c r="W749" s="61"/>
      <c r="X749" s="66" t="s">
        <v>18</v>
      </c>
      <c r="Y749" s="57">
        <v>43073</v>
      </c>
      <c r="Z749" s="75" t="s">
        <v>108</v>
      </c>
      <c r="AA749" s="95" t="s">
        <v>8723</v>
      </c>
      <c r="AB749" s="183" t="s">
        <v>97</v>
      </c>
      <c r="AC749" s="175"/>
      <c r="AD749" s="176"/>
      <c r="AE749" s="67" t="str">
        <f t="shared" si="1"/>
        <v>Apr</v>
      </c>
      <c r="AF749" s="68" t="str">
        <f t="shared" si="2"/>
        <v>Dec</v>
      </c>
      <c r="AG749" s="177">
        <f t="shared" si="3"/>
        <v>229</v>
      </c>
      <c r="AH749" s="70">
        <f t="shared" si="5"/>
        <v>42874</v>
      </c>
      <c r="AI749" s="71">
        <f ca="1"/>
        <v>-1115</v>
      </c>
      <c r="AJ749" s="71" t="str">
        <v>2017</v>
      </c>
      <c r="AK749" s="70">
        <f t="shared" si="4"/>
        <v>42854</v>
      </c>
    </row>
    <row r="750" spans="1:37" ht="14.4">
      <c r="A750" s="239" t="s">
        <v>8725</v>
      </c>
      <c r="B750" s="56" t="s">
        <v>89</v>
      </c>
      <c r="C750" s="59">
        <v>42844</v>
      </c>
      <c r="D750" s="66" t="s">
        <v>1027</v>
      </c>
      <c r="E750" s="184" t="s">
        <v>3969</v>
      </c>
      <c r="F750" s="240" t="s">
        <v>214</v>
      </c>
      <c r="G750" s="187" t="s">
        <v>4260</v>
      </c>
      <c r="H750" s="184" t="s">
        <v>3969</v>
      </c>
      <c r="I750" s="181">
        <f t="shared" si="0"/>
        <v>42874</v>
      </c>
      <c r="J750" s="61"/>
      <c r="K750" s="184"/>
      <c r="L750" s="241" t="s">
        <v>745</v>
      </c>
      <c r="M750" s="61" t="s">
        <v>8727</v>
      </c>
      <c r="N750" s="61" t="s">
        <v>1143</v>
      </c>
      <c r="O750" s="61" t="s">
        <v>8728</v>
      </c>
      <c r="P750" s="185" t="s">
        <v>96</v>
      </c>
      <c r="Q750" s="182"/>
      <c r="R750" s="61"/>
      <c r="S750" s="61"/>
      <c r="T750" s="61"/>
      <c r="U750" s="66"/>
      <c r="V750" s="61"/>
      <c r="W750" s="61"/>
      <c r="X750" s="66"/>
      <c r="Y750" s="57">
        <v>43073</v>
      </c>
      <c r="Z750" s="75"/>
      <c r="AA750" s="95" t="s">
        <v>8730</v>
      </c>
      <c r="AB750" s="183"/>
      <c r="AC750" s="175"/>
      <c r="AD750" s="176"/>
      <c r="AE750" s="67" t="str">
        <f t="shared" si="1"/>
        <v>Apr</v>
      </c>
      <c r="AF750" s="68" t="str">
        <f t="shared" si="2"/>
        <v>Dec</v>
      </c>
      <c r="AG750" s="177">
        <f t="shared" si="3"/>
        <v>229</v>
      </c>
      <c r="AH750" s="70">
        <f t="shared" si="5"/>
        <v>42874</v>
      </c>
      <c r="AI750" s="71">
        <f ca="1"/>
        <v>-1115</v>
      </c>
      <c r="AJ750" s="71" t="str">
        <v>2017</v>
      </c>
      <c r="AK750" s="70">
        <f t="shared" si="4"/>
        <v>42854</v>
      </c>
    </row>
    <row r="751" spans="1:37" ht="14.4">
      <c r="A751" s="239" t="s">
        <v>8734</v>
      </c>
      <c r="B751" s="61" t="s">
        <v>89</v>
      </c>
      <c r="C751" s="59">
        <v>42844</v>
      </c>
      <c r="D751" s="66" t="s">
        <v>90</v>
      </c>
      <c r="E751" s="184" t="s">
        <v>3794</v>
      </c>
      <c r="F751" s="240" t="s">
        <v>214</v>
      </c>
      <c r="G751" s="168" t="s">
        <v>5916</v>
      </c>
      <c r="H751" s="184" t="s">
        <v>5917</v>
      </c>
      <c r="I751" s="181">
        <f t="shared" si="0"/>
        <v>42874</v>
      </c>
      <c r="J751" s="61" t="s">
        <v>18</v>
      </c>
      <c r="K751" s="184" t="s">
        <v>18</v>
      </c>
      <c r="L751" s="241" t="s">
        <v>8736</v>
      </c>
      <c r="M751" s="61" t="s">
        <v>8737</v>
      </c>
      <c r="N751" s="61" t="s">
        <v>143</v>
      </c>
      <c r="O751" s="61" t="s">
        <v>108</v>
      </c>
      <c r="P751" s="185" t="s">
        <v>96</v>
      </c>
      <c r="Q751" s="182"/>
      <c r="R751" s="61" t="s">
        <v>18</v>
      </c>
      <c r="S751" s="61"/>
      <c r="T751" s="61"/>
      <c r="U751" s="66" t="s">
        <v>108</v>
      </c>
      <c r="V751" s="61" t="s">
        <v>108</v>
      </c>
      <c r="W751" s="61"/>
      <c r="X751" s="66" t="s">
        <v>18</v>
      </c>
      <c r="Y751" s="57">
        <v>43073</v>
      </c>
      <c r="Z751" s="75" t="s">
        <v>108</v>
      </c>
      <c r="AA751" s="95" t="s">
        <v>8738</v>
      </c>
      <c r="AB751" s="183" t="s">
        <v>97</v>
      </c>
      <c r="AC751" s="175"/>
      <c r="AD751" s="176"/>
      <c r="AE751" s="67" t="str">
        <f t="shared" si="1"/>
        <v>Apr</v>
      </c>
      <c r="AF751" s="68" t="str">
        <f t="shared" si="2"/>
        <v>Dec</v>
      </c>
      <c r="AG751" s="177">
        <f t="shared" si="3"/>
        <v>229</v>
      </c>
      <c r="AH751" s="70">
        <f t="shared" si="5"/>
        <v>42874</v>
      </c>
      <c r="AI751" s="71">
        <f ca="1"/>
        <v>-1115</v>
      </c>
      <c r="AJ751" s="71" t="str">
        <v>2017</v>
      </c>
      <c r="AK751" s="70">
        <f t="shared" si="4"/>
        <v>42854</v>
      </c>
    </row>
    <row r="752" spans="1:37" ht="14.4">
      <c r="A752" s="239" t="s">
        <v>8741</v>
      </c>
      <c r="B752" s="61" t="s">
        <v>89</v>
      </c>
      <c r="C752" s="59">
        <v>42844</v>
      </c>
      <c r="D752" s="66" t="s">
        <v>90</v>
      </c>
      <c r="E752" s="184" t="s">
        <v>3794</v>
      </c>
      <c r="F752" s="240" t="s">
        <v>214</v>
      </c>
      <c r="G752" s="168" t="s">
        <v>5916</v>
      </c>
      <c r="H752" s="184" t="s">
        <v>5917</v>
      </c>
      <c r="I752" s="181">
        <f t="shared" si="0"/>
        <v>42874</v>
      </c>
      <c r="J752" s="61" t="s">
        <v>18</v>
      </c>
      <c r="K752" s="184" t="s">
        <v>18</v>
      </c>
      <c r="L752" s="241" t="s">
        <v>8743</v>
      </c>
      <c r="M752" s="61" t="s">
        <v>108</v>
      </c>
      <c r="N752" s="61" t="s">
        <v>395</v>
      </c>
      <c r="O752" s="61" t="s">
        <v>108</v>
      </c>
      <c r="P752" s="185" t="s">
        <v>96</v>
      </c>
      <c r="Q752" s="182"/>
      <c r="R752" s="61" t="s">
        <v>18</v>
      </c>
      <c r="S752" s="61"/>
      <c r="T752" s="61"/>
      <c r="U752" s="66" t="s">
        <v>108</v>
      </c>
      <c r="V752" s="61" t="s">
        <v>108</v>
      </c>
      <c r="W752" s="61"/>
      <c r="X752" s="66" t="s">
        <v>18</v>
      </c>
      <c r="Y752" s="57">
        <v>43073</v>
      </c>
      <c r="Z752" s="75" t="s">
        <v>108</v>
      </c>
      <c r="AA752" s="95" t="s">
        <v>8745</v>
      </c>
      <c r="AB752" s="183" t="s">
        <v>97</v>
      </c>
      <c r="AC752" s="175"/>
      <c r="AD752" s="176"/>
      <c r="AE752" s="67" t="str">
        <f t="shared" si="1"/>
        <v>Apr</v>
      </c>
      <c r="AF752" s="68" t="str">
        <f t="shared" si="2"/>
        <v>Dec</v>
      </c>
      <c r="AG752" s="177">
        <f t="shared" si="3"/>
        <v>229</v>
      </c>
      <c r="AH752" s="70">
        <f t="shared" si="5"/>
        <v>42874</v>
      </c>
      <c r="AI752" s="71">
        <f ca="1"/>
        <v>-1115</v>
      </c>
      <c r="AJ752" s="71" t="str">
        <v>2017</v>
      </c>
      <c r="AK752" s="70">
        <f t="shared" si="4"/>
        <v>42854</v>
      </c>
    </row>
    <row r="753" spans="1:37" ht="14.4">
      <c r="A753" s="239" t="s">
        <v>8747</v>
      </c>
      <c r="B753" s="61" t="s">
        <v>89</v>
      </c>
      <c r="C753" s="59">
        <v>42844</v>
      </c>
      <c r="D753" s="66" t="s">
        <v>131</v>
      </c>
      <c r="E753" s="184" t="s">
        <v>30</v>
      </c>
      <c r="F753" s="240" t="s">
        <v>106</v>
      </c>
      <c r="G753" s="168" t="s">
        <v>107</v>
      </c>
      <c r="H753" s="184" t="s">
        <v>129</v>
      </c>
      <c r="I753" s="181">
        <f t="shared" si="0"/>
        <v>42874</v>
      </c>
      <c r="J753" s="61"/>
      <c r="K753" s="184"/>
      <c r="L753" s="241" t="s">
        <v>8748</v>
      </c>
      <c r="M753" s="61"/>
      <c r="N753" s="61"/>
      <c r="O753" s="61"/>
      <c r="P753" s="185" t="s">
        <v>17</v>
      </c>
      <c r="Q753" s="182"/>
      <c r="R753" s="61"/>
      <c r="S753" s="61"/>
      <c r="T753" s="61"/>
      <c r="U753" s="66"/>
      <c r="V753" s="61"/>
      <c r="W753" s="61"/>
      <c r="X753" s="66"/>
      <c r="Y753" s="57">
        <v>43073</v>
      </c>
      <c r="Z753" s="75"/>
      <c r="AA753" s="95" t="s">
        <v>8749</v>
      </c>
      <c r="AB753" s="183"/>
      <c r="AC753" s="175"/>
      <c r="AD753" s="176"/>
      <c r="AE753" s="67" t="str">
        <f t="shared" si="1"/>
        <v>Apr</v>
      </c>
      <c r="AF753" s="68" t="str">
        <f t="shared" si="2"/>
        <v>Dec</v>
      </c>
      <c r="AG753" s="177">
        <f t="shared" si="3"/>
        <v>229</v>
      </c>
      <c r="AH753" s="70">
        <f t="shared" si="5"/>
        <v>42874</v>
      </c>
      <c r="AI753" s="71">
        <f ca="1"/>
        <v>-1115</v>
      </c>
      <c r="AJ753" s="71" t="str">
        <v>2017</v>
      </c>
      <c r="AK753" s="70">
        <f t="shared" si="4"/>
        <v>42854</v>
      </c>
    </row>
    <row r="754" spans="1:37" ht="14.4">
      <c r="A754" s="239" t="s">
        <v>8753</v>
      </c>
      <c r="B754" s="61" t="s">
        <v>89</v>
      </c>
      <c r="C754" s="59">
        <v>42844</v>
      </c>
      <c r="D754" s="66" t="s">
        <v>90</v>
      </c>
      <c r="E754" s="184" t="s">
        <v>30</v>
      </c>
      <c r="F754" s="240" t="s">
        <v>106</v>
      </c>
      <c r="G754" s="168" t="s">
        <v>107</v>
      </c>
      <c r="H754" s="184" t="s">
        <v>129</v>
      </c>
      <c r="I754" s="181">
        <f t="shared" si="0"/>
        <v>42874</v>
      </c>
      <c r="J754" s="61"/>
      <c r="K754" s="184"/>
      <c r="L754" s="241" t="s">
        <v>8754</v>
      </c>
      <c r="M754" s="61" t="s">
        <v>8755</v>
      </c>
      <c r="N754" s="61"/>
      <c r="O754" s="61"/>
      <c r="P754" s="185" t="s">
        <v>17</v>
      </c>
      <c r="Q754" s="182"/>
      <c r="R754" s="61"/>
      <c r="S754" s="61"/>
      <c r="T754" s="61"/>
      <c r="U754" s="66"/>
      <c r="V754" s="61"/>
      <c r="W754" s="61"/>
      <c r="X754" s="66"/>
      <c r="Y754" s="57">
        <v>43073</v>
      </c>
      <c r="Z754" s="75"/>
      <c r="AA754" s="95" t="s">
        <v>6897</v>
      </c>
      <c r="AB754" s="183"/>
      <c r="AC754" s="175"/>
      <c r="AD754" s="176"/>
      <c r="AE754" s="67" t="str">
        <f t="shared" si="1"/>
        <v>Apr</v>
      </c>
      <c r="AF754" s="68" t="str">
        <f t="shared" si="2"/>
        <v>Dec</v>
      </c>
      <c r="AG754" s="177">
        <f t="shared" si="3"/>
        <v>229</v>
      </c>
      <c r="AH754" s="70">
        <f t="shared" si="5"/>
        <v>42874</v>
      </c>
      <c r="AI754" s="71">
        <f ca="1"/>
        <v>-1115</v>
      </c>
      <c r="AJ754" s="71" t="str">
        <v>2017</v>
      </c>
      <c r="AK754" s="70">
        <f t="shared" si="4"/>
        <v>42854</v>
      </c>
    </row>
    <row r="755" spans="1:37" ht="14.4">
      <c r="A755" s="239" t="s">
        <v>8756</v>
      </c>
      <c r="B755" s="61" t="s">
        <v>89</v>
      </c>
      <c r="C755" s="59">
        <v>42845</v>
      </c>
      <c r="D755" s="66" t="s">
        <v>90</v>
      </c>
      <c r="E755" s="184" t="s">
        <v>30</v>
      </c>
      <c r="F755" s="240" t="s">
        <v>106</v>
      </c>
      <c r="G755" s="168" t="s">
        <v>107</v>
      </c>
      <c r="H755" s="184" t="s">
        <v>129</v>
      </c>
      <c r="I755" s="181">
        <f t="shared" si="0"/>
        <v>42875</v>
      </c>
      <c r="J755" s="61"/>
      <c r="K755" s="184"/>
      <c r="L755" s="241" t="s">
        <v>8758</v>
      </c>
      <c r="M755" s="61"/>
      <c r="N755" s="61" t="s">
        <v>44</v>
      </c>
      <c r="O755" s="61"/>
      <c r="P755" s="185" t="s">
        <v>17</v>
      </c>
      <c r="Q755" s="182"/>
      <c r="R755" s="61"/>
      <c r="S755" s="61"/>
      <c r="T755" s="61"/>
      <c r="U755" s="66"/>
      <c r="V755" s="61"/>
      <c r="W755" s="61"/>
      <c r="X755" s="66"/>
      <c r="Y755" s="57">
        <v>43073</v>
      </c>
      <c r="Z755" s="75">
        <v>4</v>
      </c>
      <c r="AA755" s="95" t="s">
        <v>8759</v>
      </c>
      <c r="AB755" s="183"/>
      <c r="AC755" s="175"/>
      <c r="AD755" s="176"/>
      <c r="AE755" s="67" t="str">
        <f t="shared" si="1"/>
        <v>Apr</v>
      </c>
      <c r="AF755" s="68" t="str">
        <f t="shared" si="2"/>
        <v>Dec</v>
      </c>
      <c r="AG755" s="177">
        <f t="shared" si="3"/>
        <v>228</v>
      </c>
      <c r="AH755" s="70">
        <f t="shared" si="5"/>
        <v>42875</v>
      </c>
      <c r="AI755" s="71">
        <f ca="1"/>
        <v>-1114</v>
      </c>
      <c r="AJ755" s="71" t="str">
        <v>2017</v>
      </c>
      <c r="AK755" s="70">
        <f t="shared" si="4"/>
        <v>42855</v>
      </c>
    </row>
    <row r="756" spans="1:37" ht="14.4">
      <c r="A756" s="239" t="s">
        <v>8763</v>
      </c>
      <c r="B756" s="61" t="s">
        <v>89</v>
      </c>
      <c r="C756" s="59">
        <v>42845</v>
      </c>
      <c r="D756" s="66" t="s">
        <v>90</v>
      </c>
      <c r="E756" s="184" t="s">
        <v>30</v>
      </c>
      <c r="F756" s="240" t="s">
        <v>106</v>
      </c>
      <c r="G756" s="168" t="s">
        <v>107</v>
      </c>
      <c r="H756" s="184" t="s">
        <v>129</v>
      </c>
      <c r="I756" s="181">
        <f t="shared" si="0"/>
        <v>42875</v>
      </c>
      <c r="J756" s="61"/>
      <c r="K756" s="184"/>
      <c r="L756" s="241" t="s">
        <v>8765</v>
      </c>
      <c r="M756" s="61" t="s">
        <v>8766</v>
      </c>
      <c r="N756" s="61" t="s">
        <v>137</v>
      </c>
      <c r="O756" s="61" t="s">
        <v>8767</v>
      </c>
      <c r="P756" s="185" t="s">
        <v>17</v>
      </c>
      <c r="Q756" s="182"/>
      <c r="R756" s="61"/>
      <c r="S756" s="61"/>
      <c r="T756" s="61"/>
      <c r="U756" s="66"/>
      <c r="V756" s="61"/>
      <c r="W756" s="61"/>
      <c r="X756" s="66" t="s">
        <v>18</v>
      </c>
      <c r="Y756" s="57">
        <v>43073</v>
      </c>
      <c r="Z756" s="75"/>
      <c r="AA756" s="95" t="s">
        <v>924</v>
      </c>
      <c r="AB756" s="183"/>
      <c r="AC756" s="175"/>
      <c r="AD756" s="176"/>
      <c r="AE756" s="67" t="str">
        <f t="shared" si="1"/>
        <v>Apr</v>
      </c>
      <c r="AF756" s="68" t="str">
        <f t="shared" si="2"/>
        <v>Dec</v>
      </c>
      <c r="AG756" s="177">
        <f t="shared" si="3"/>
        <v>228</v>
      </c>
      <c r="AH756" s="70">
        <f t="shared" si="5"/>
        <v>42875</v>
      </c>
      <c r="AI756" s="71">
        <f ca="1"/>
        <v>-1114</v>
      </c>
      <c r="AJ756" s="71" t="str">
        <v>2017</v>
      </c>
      <c r="AK756" s="70">
        <f t="shared" si="4"/>
        <v>42855</v>
      </c>
    </row>
    <row r="757" spans="1:37" ht="14.4">
      <c r="A757" s="239" t="s">
        <v>8769</v>
      </c>
      <c r="B757" s="56" t="s">
        <v>89</v>
      </c>
      <c r="C757" s="59">
        <v>42845</v>
      </c>
      <c r="D757" s="66" t="s">
        <v>90</v>
      </c>
      <c r="E757" s="184" t="s">
        <v>5751</v>
      </c>
      <c r="F757" s="240" t="s">
        <v>106</v>
      </c>
      <c r="G757" s="168" t="s">
        <v>177</v>
      </c>
      <c r="H757" s="184" t="s">
        <v>5751</v>
      </c>
      <c r="I757" s="181">
        <f t="shared" si="0"/>
        <v>42875</v>
      </c>
      <c r="J757" s="61"/>
      <c r="K757" s="184"/>
      <c r="L757" s="241" t="s">
        <v>8772</v>
      </c>
      <c r="M757" s="61"/>
      <c r="N757" s="61"/>
      <c r="O757" s="61"/>
      <c r="P757" s="185" t="s">
        <v>96</v>
      </c>
      <c r="Q757" s="182"/>
      <c r="R757" s="61"/>
      <c r="S757" s="61"/>
      <c r="T757" s="61"/>
      <c r="U757" s="66"/>
      <c r="V757" s="61"/>
      <c r="W757" s="61"/>
      <c r="X757" s="66"/>
      <c r="Y757" s="57">
        <v>43073</v>
      </c>
      <c r="Z757" s="75"/>
      <c r="AA757" s="95" t="s">
        <v>8774</v>
      </c>
      <c r="AB757" s="183"/>
      <c r="AC757" s="175"/>
      <c r="AD757" s="176"/>
      <c r="AE757" s="67" t="str">
        <f t="shared" si="1"/>
        <v>Apr</v>
      </c>
      <c r="AF757" s="68" t="str">
        <f t="shared" si="2"/>
        <v>Dec</v>
      </c>
      <c r="AG757" s="177">
        <f t="shared" si="3"/>
        <v>228</v>
      </c>
      <c r="AH757" s="70">
        <f t="shared" si="5"/>
        <v>42875</v>
      </c>
      <c r="AI757" s="71">
        <f ca="1"/>
        <v>-1114</v>
      </c>
      <c r="AJ757" s="71" t="str">
        <v>2017</v>
      </c>
      <c r="AK757" s="70">
        <f t="shared" si="4"/>
        <v>42855</v>
      </c>
    </row>
    <row r="758" spans="1:37" ht="14.4">
      <c r="A758" s="239" t="s">
        <v>8776</v>
      </c>
      <c r="B758" s="61" t="s">
        <v>89</v>
      </c>
      <c r="C758" s="59">
        <v>42845</v>
      </c>
      <c r="D758" s="66" t="s">
        <v>90</v>
      </c>
      <c r="E758" s="184" t="s">
        <v>30</v>
      </c>
      <c r="F758" s="240" t="s">
        <v>106</v>
      </c>
      <c r="G758" s="168" t="s">
        <v>107</v>
      </c>
      <c r="H758" s="184" t="s">
        <v>129</v>
      </c>
      <c r="I758" s="181">
        <f t="shared" si="0"/>
        <v>42875</v>
      </c>
      <c r="J758" s="61"/>
      <c r="K758" s="184"/>
      <c r="L758" s="241" t="s">
        <v>8778</v>
      </c>
      <c r="M758" s="61" t="s">
        <v>8779</v>
      </c>
      <c r="N758" s="61" t="s">
        <v>137</v>
      </c>
      <c r="O758" s="61" t="s">
        <v>8780</v>
      </c>
      <c r="P758" s="185" t="s">
        <v>17</v>
      </c>
      <c r="Q758" s="182"/>
      <c r="R758" s="61"/>
      <c r="S758" s="61"/>
      <c r="T758" s="61"/>
      <c r="U758" s="66"/>
      <c r="V758" s="61"/>
      <c r="W758" s="61"/>
      <c r="X758" s="66" t="s">
        <v>18</v>
      </c>
      <c r="Y758" s="57">
        <v>43073</v>
      </c>
      <c r="Z758" s="75"/>
      <c r="AA758" s="95" t="s">
        <v>924</v>
      </c>
      <c r="AB758" s="183"/>
      <c r="AC758" s="175"/>
      <c r="AD758" s="176"/>
      <c r="AE758" s="67" t="str">
        <f t="shared" si="1"/>
        <v>Apr</v>
      </c>
      <c r="AF758" s="68" t="str">
        <f t="shared" si="2"/>
        <v>Dec</v>
      </c>
      <c r="AG758" s="177">
        <f t="shared" si="3"/>
        <v>228</v>
      </c>
      <c r="AH758" s="70">
        <f t="shared" si="5"/>
        <v>42875</v>
      </c>
      <c r="AI758" s="71">
        <f ca="1"/>
        <v>-1114</v>
      </c>
      <c r="AJ758" s="71" t="str">
        <v>2017</v>
      </c>
      <c r="AK758" s="70">
        <f t="shared" si="4"/>
        <v>42855</v>
      </c>
    </row>
    <row r="759" spans="1:37" ht="14.4">
      <c r="A759" s="239" t="s">
        <v>8781</v>
      </c>
      <c r="B759" s="61" t="s">
        <v>89</v>
      </c>
      <c r="C759" s="59">
        <v>42836</v>
      </c>
      <c r="D759" s="66" t="s">
        <v>1027</v>
      </c>
      <c r="E759" s="184" t="s">
        <v>112</v>
      </c>
      <c r="F759" s="240" t="s">
        <v>106</v>
      </c>
      <c r="G759" s="168" t="s">
        <v>113</v>
      </c>
      <c r="H759" s="184" t="s">
        <v>112</v>
      </c>
      <c r="I759" s="181">
        <f t="shared" si="0"/>
        <v>42866</v>
      </c>
      <c r="J759" s="61" t="s">
        <v>18</v>
      </c>
      <c r="K759" s="184" t="s">
        <v>18</v>
      </c>
      <c r="L759" s="241" t="s">
        <v>6616</v>
      </c>
      <c r="M759" s="61" t="s">
        <v>6617</v>
      </c>
      <c r="N759" s="61" t="s">
        <v>44</v>
      </c>
      <c r="O759" s="61" t="s">
        <v>8367</v>
      </c>
      <c r="P759" s="185" t="s">
        <v>116</v>
      </c>
      <c r="Q759" s="182">
        <v>42846</v>
      </c>
      <c r="R759" s="61"/>
      <c r="S759" s="61"/>
      <c r="T759" s="61"/>
      <c r="U759" s="66"/>
      <c r="V759" s="61"/>
      <c r="W759" s="61"/>
      <c r="X759" s="66"/>
      <c r="Y759" s="57">
        <v>43073</v>
      </c>
      <c r="Z759" s="75"/>
      <c r="AA759" s="95" t="s">
        <v>257</v>
      </c>
      <c r="AB759" s="183"/>
      <c r="AC759" s="175"/>
      <c r="AD759" s="176"/>
      <c r="AE759" s="67" t="str">
        <f t="shared" si="1"/>
        <v>Apr</v>
      </c>
      <c r="AF759" s="68" t="str">
        <f t="shared" si="2"/>
        <v>Dec</v>
      </c>
      <c r="AG759" s="177">
        <f t="shared" si="3"/>
        <v>237</v>
      </c>
      <c r="AH759" s="70">
        <f t="shared" si="5"/>
        <v>42866</v>
      </c>
      <c r="AI759" s="71">
        <f ca="1"/>
        <v>-1123</v>
      </c>
      <c r="AJ759" s="71" t="str">
        <v>2017</v>
      </c>
      <c r="AK759" s="70">
        <f t="shared" si="4"/>
        <v>42846</v>
      </c>
    </row>
    <row r="760" spans="1:37" ht="14.4">
      <c r="A760" s="239" t="s">
        <v>8787</v>
      </c>
      <c r="B760" s="61" t="s">
        <v>89</v>
      </c>
      <c r="C760" s="59">
        <v>42842</v>
      </c>
      <c r="D760" s="66" t="s">
        <v>1027</v>
      </c>
      <c r="E760" s="184" t="s">
        <v>112</v>
      </c>
      <c r="F760" s="240" t="s">
        <v>106</v>
      </c>
      <c r="G760" s="168" t="s">
        <v>113</v>
      </c>
      <c r="H760" s="184" t="s">
        <v>112</v>
      </c>
      <c r="I760" s="181">
        <f t="shared" si="0"/>
        <v>42872</v>
      </c>
      <c r="J760" s="61" t="s">
        <v>18</v>
      </c>
      <c r="K760" s="184" t="s">
        <v>14</v>
      </c>
      <c r="L760" s="241" t="s">
        <v>8788</v>
      </c>
      <c r="M760" s="61" t="s">
        <v>8789</v>
      </c>
      <c r="N760" s="61"/>
      <c r="O760" s="61" t="s">
        <v>8790</v>
      </c>
      <c r="P760" s="185" t="s">
        <v>116</v>
      </c>
      <c r="Q760" s="182">
        <v>42846</v>
      </c>
      <c r="R760" s="61"/>
      <c r="S760" s="61"/>
      <c r="T760" s="61"/>
      <c r="U760" s="66"/>
      <c r="V760" s="61"/>
      <c r="W760" s="61"/>
      <c r="X760" s="66"/>
      <c r="Y760" s="57">
        <v>43073</v>
      </c>
      <c r="Z760" s="75"/>
      <c r="AA760" s="95" t="s">
        <v>257</v>
      </c>
      <c r="AB760" s="183"/>
      <c r="AC760" s="175"/>
      <c r="AD760" s="176"/>
      <c r="AE760" s="67" t="str">
        <f t="shared" si="1"/>
        <v>Apr</v>
      </c>
      <c r="AF760" s="68" t="str">
        <f t="shared" si="2"/>
        <v>Dec</v>
      </c>
      <c r="AG760" s="177">
        <f t="shared" si="3"/>
        <v>231</v>
      </c>
      <c r="AH760" s="70">
        <f t="shared" si="5"/>
        <v>42872</v>
      </c>
      <c r="AI760" s="71">
        <f ca="1"/>
        <v>-1117</v>
      </c>
      <c r="AJ760" s="71" t="str">
        <v>2017</v>
      </c>
      <c r="AK760" s="70">
        <f t="shared" si="4"/>
        <v>42852</v>
      </c>
    </row>
    <row r="761" spans="1:37" ht="14.4">
      <c r="A761" s="239" t="s">
        <v>8793</v>
      </c>
      <c r="B761" s="61" t="s">
        <v>89</v>
      </c>
      <c r="C761" s="59">
        <v>42844</v>
      </c>
      <c r="D761" s="66" t="s">
        <v>1027</v>
      </c>
      <c r="E761" s="184" t="s">
        <v>112</v>
      </c>
      <c r="F761" s="240" t="s">
        <v>106</v>
      </c>
      <c r="G761" s="168" t="s">
        <v>113</v>
      </c>
      <c r="H761" s="184" t="s">
        <v>112</v>
      </c>
      <c r="I761" s="181">
        <f t="shared" si="0"/>
        <v>42874</v>
      </c>
      <c r="J761" s="61" t="s">
        <v>18</v>
      </c>
      <c r="K761" s="184" t="s">
        <v>14</v>
      </c>
      <c r="L761" s="241" t="s">
        <v>8795</v>
      </c>
      <c r="M761" s="61" t="s">
        <v>8796</v>
      </c>
      <c r="N761" s="61" t="s">
        <v>16</v>
      </c>
      <c r="O761" s="61" t="s">
        <v>8797</v>
      </c>
      <c r="P761" s="185" t="s">
        <v>116</v>
      </c>
      <c r="Q761" s="182">
        <v>42846</v>
      </c>
      <c r="R761" s="61"/>
      <c r="S761" s="61"/>
      <c r="T761" s="61"/>
      <c r="U761" s="66"/>
      <c r="V761" s="61"/>
      <c r="W761" s="61"/>
      <c r="X761" s="66"/>
      <c r="Y761" s="57">
        <v>43073</v>
      </c>
      <c r="Z761" s="75"/>
      <c r="AA761" s="95" t="s">
        <v>257</v>
      </c>
      <c r="AB761" s="183"/>
      <c r="AC761" s="175"/>
      <c r="AD761" s="176"/>
      <c r="AE761" s="67" t="str">
        <f t="shared" si="1"/>
        <v>Apr</v>
      </c>
      <c r="AF761" s="68" t="str">
        <f t="shared" si="2"/>
        <v>Dec</v>
      </c>
      <c r="AG761" s="177">
        <f t="shared" si="3"/>
        <v>229</v>
      </c>
      <c r="AH761" s="70">
        <f t="shared" si="5"/>
        <v>42874</v>
      </c>
      <c r="AI761" s="71">
        <f ca="1"/>
        <v>-1115</v>
      </c>
      <c r="AJ761" s="71" t="str">
        <v>2017</v>
      </c>
      <c r="AK761" s="70">
        <f t="shared" si="4"/>
        <v>42854</v>
      </c>
    </row>
    <row r="762" spans="1:37" ht="14.4">
      <c r="A762" s="239" t="s">
        <v>8799</v>
      </c>
      <c r="B762" s="61" t="s">
        <v>89</v>
      </c>
      <c r="C762" s="59">
        <v>42843</v>
      </c>
      <c r="D762" s="66" t="s">
        <v>131</v>
      </c>
      <c r="E762" s="184" t="s">
        <v>112</v>
      </c>
      <c r="F762" s="240" t="s">
        <v>106</v>
      </c>
      <c r="G762" s="168" t="s">
        <v>113</v>
      </c>
      <c r="H762" s="184" t="s">
        <v>112</v>
      </c>
      <c r="I762" s="181">
        <f t="shared" si="0"/>
        <v>42873</v>
      </c>
      <c r="J762" s="61" t="s">
        <v>18</v>
      </c>
      <c r="K762" s="184" t="s">
        <v>18</v>
      </c>
      <c r="L762" s="241" t="s">
        <v>8801</v>
      </c>
      <c r="M762" s="61" t="s">
        <v>8802</v>
      </c>
      <c r="N762" s="61" t="s">
        <v>271</v>
      </c>
      <c r="O762" s="61" t="s">
        <v>5027</v>
      </c>
      <c r="P762" s="185" t="s">
        <v>116</v>
      </c>
      <c r="Q762" s="182"/>
      <c r="R762" s="61"/>
      <c r="S762" s="61"/>
      <c r="T762" s="61" t="s">
        <v>18</v>
      </c>
      <c r="U762" s="66"/>
      <c r="V762" s="61"/>
      <c r="W762" s="61"/>
      <c r="X762" s="66"/>
      <c r="Y762" s="57">
        <v>43073</v>
      </c>
      <c r="Z762" s="75"/>
      <c r="AA762" s="95" t="s">
        <v>8804</v>
      </c>
      <c r="AB762" s="183"/>
      <c r="AC762" s="175"/>
      <c r="AD762" s="176"/>
      <c r="AE762" s="67" t="str">
        <f t="shared" si="1"/>
        <v>Apr</v>
      </c>
      <c r="AF762" s="68" t="str">
        <f t="shared" si="2"/>
        <v>Dec</v>
      </c>
      <c r="AG762" s="177">
        <f t="shared" si="3"/>
        <v>230</v>
      </c>
      <c r="AH762" s="70">
        <f t="shared" si="5"/>
        <v>42873</v>
      </c>
      <c r="AI762" s="71">
        <f ca="1"/>
        <v>-1116</v>
      </c>
      <c r="AJ762" s="71" t="str">
        <v>2017</v>
      </c>
      <c r="AK762" s="70">
        <f t="shared" si="4"/>
        <v>42853</v>
      </c>
    </row>
    <row r="763" spans="1:37" ht="14.4">
      <c r="A763" s="239" t="s">
        <v>8806</v>
      </c>
      <c r="B763" s="61" t="s">
        <v>89</v>
      </c>
      <c r="C763" s="59">
        <v>42845</v>
      </c>
      <c r="D763" s="66" t="s">
        <v>90</v>
      </c>
      <c r="E763" s="184" t="s">
        <v>3794</v>
      </c>
      <c r="F763" s="240" t="s">
        <v>214</v>
      </c>
      <c r="G763" s="187" t="s">
        <v>7052</v>
      </c>
      <c r="H763" s="184" t="s">
        <v>7053</v>
      </c>
      <c r="I763" s="181">
        <f t="shared" si="0"/>
        <v>42875</v>
      </c>
      <c r="J763" s="61" t="s">
        <v>18</v>
      </c>
      <c r="K763" s="184" t="s">
        <v>18</v>
      </c>
      <c r="L763" s="241" t="s">
        <v>7291</v>
      </c>
      <c r="M763" s="61" t="s">
        <v>108</v>
      </c>
      <c r="N763" s="61" t="s">
        <v>249</v>
      </c>
      <c r="O763" s="61" t="s">
        <v>8808</v>
      </c>
      <c r="P763" s="185" t="s">
        <v>96</v>
      </c>
      <c r="Q763" s="182"/>
      <c r="R763" s="61" t="s">
        <v>18</v>
      </c>
      <c r="S763" s="61"/>
      <c r="T763" s="61"/>
      <c r="U763" s="66" t="s">
        <v>108</v>
      </c>
      <c r="V763" s="61" t="s">
        <v>108</v>
      </c>
      <c r="W763" s="61"/>
      <c r="X763" s="66" t="s">
        <v>18</v>
      </c>
      <c r="Y763" s="57">
        <v>43073</v>
      </c>
      <c r="Z763" s="75" t="s">
        <v>108</v>
      </c>
      <c r="AA763" s="95" t="s">
        <v>8809</v>
      </c>
      <c r="AB763" s="183" t="s">
        <v>97</v>
      </c>
      <c r="AC763" s="175"/>
      <c r="AD763" s="175"/>
      <c r="AE763" s="67" t="str">
        <f t="shared" si="1"/>
        <v>Apr</v>
      </c>
      <c r="AF763" s="68" t="str">
        <f t="shared" si="2"/>
        <v>Dec</v>
      </c>
      <c r="AG763" s="177">
        <f t="shared" si="3"/>
        <v>228</v>
      </c>
      <c r="AH763" s="70">
        <f t="shared" si="5"/>
        <v>42875</v>
      </c>
      <c r="AI763" s="71">
        <f ca="1"/>
        <v>-1114</v>
      </c>
      <c r="AJ763" s="71" t="str">
        <v>2017</v>
      </c>
      <c r="AK763" s="70">
        <f t="shared" si="4"/>
        <v>42855</v>
      </c>
    </row>
    <row r="764" spans="1:37" ht="14.4">
      <c r="A764" s="239" t="s">
        <v>8811</v>
      </c>
      <c r="B764" s="61" t="s">
        <v>89</v>
      </c>
      <c r="C764" s="59">
        <v>42845</v>
      </c>
      <c r="D764" s="66" t="s">
        <v>90</v>
      </c>
      <c r="E764" s="184" t="s">
        <v>3794</v>
      </c>
      <c r="F764" s="240" t="s">
        <v>214</v>
      </c>
      <c r="G764" s="187" t="s">
        <v>214</v>
      </c>
      <c r="H764" s="184" t="s">
        <v>3785</v>
      </c>
      <c r="I764" s="181">
        <f t="shared" si="0"/>
        <v>42875</v>
      </c>
      <c r="J764" s="61" t="s">
        <v>18</v>
      </c>
      <c r="K764" s="184" t="s">
        <v>14</v>
      </c>
      <c r="L764" s="241" t="s">
        <v>8815</v>
      </c>
      <c r="M764" s="61" t="s">
        <v>108</v>
      </c>
      <c r="N764" s="61" t="s">
        <v>266</v>
      </c>
      <c r="O764" s="61" t="s">
        <v>108</v>
      </c>
      <c r="P764" s="185" t="s">
        <v>96</v>
      </c>
      <c r="Q764" s="182"/>
      <c r="R764" s="61" t="s">
        <v>108</v>
      </c>
      <c r="S764" s="61"/>
      <c r="T764" s="61"/>
      <c r="U764" s="66" t="s">
        <v>108</v>
      </c>
      <c r="V764" s="61" t="s">
        <v>108</v>
      </c>
      <c r="W764" s="61"/>
      <c r="X764" s="66"/>
      <c r="Y764" s="57">
        <v>43073</v>
      </c>
      <c r="Z764" s="75" t="s">
        <v>108</v>
      </c>
      <c r="AA764" s="95" t="s">
        <v>8817</v>
      </c>
      <c r="AB764" s="183" t="s">
        <v>179</v>
      </c>
      <c r="AC764" s="175"/>
      <c r="AD764" s="176"/>
      <c r="AE764" s="67" t="str">
        <f t="shared" si="1"/>
        <v>Apr</v>
      </c>
      <c r="AF764" s="68" t="str">
        <f t="shared" si="2"/>
        <v>Dec</v>
      </c>
      <c r="AG764" s="177">
        <f t="shared" si="3"/>
        <v>228</v>
      </c>
      <c r="AH764" s="70">
        <f t="shared" si="5"/>
        <v>42875</v>
      </c>
      <c r="AI764" s="71">
        <f ca="1"/>
        <v>-1114</v>
      </c>
      <c r="AJ764" s="71" t="str">
        <v>2017</v>
      </c>
      <c r="AK764" s="70">
        <f t="shared" si="4"/>
        <v>42855</v>
      </c>
    </row>
    <row r="765" spans="1:37" ht="14.4">
      <c r="A765" s="239" t="s">
        <v>8819</v>
      </c>
      <c r="B765" s="61" t="s">
        <v>89</v>
      </c>
      <c r="C765" s="59">
        <v>42845</v>
      </c>
      <c r="D765" s="66" t="s">
        <v>90</v>
      </c>
      <c r="E765" s="184" t="s">
        <v>3794</v>
      </c>
      <c r="F765" s="240" t="s">
        <v>214</v>
      </c>
      <c r="G765" s="187" t="s">
        <v>8820</v>
      </c>
      <c r="H765" s="184" t="s">
        <v>8821</v>
      </c>
      <c r="I765" s="181">
        <f t="shared" si="0"/>
        <v>42875</v>
      </c>
      <c r="J765" s="61" t="s">
        <v>18</v>
      </c>
      <c r="K765" s="184" t="s">
        <v>18</v>
      </c>
      <c r="L765" s="241" t="s">
        <v>8823</v>
      </c>
      <c r="M765" s="61" t="s">
        <v>108</v>
      </c>
      <c r="N765" s="61" t="s">
        <v>395</v>
      </c>
      <c r="O765" s="61" t="s">
        <v>108</v>
      </c>
      <c r="P765" s="185" t="s">
        <v>96</v>
      </c>
      <c r="Q765" s="182"/>
      <c r="R765" s="61" t="s">
        <v>18</v>
      </c>
      <c r="S765" s="61"/>
      <c r="T765" s="61"/>
      <c r="U765" s="66" t="s">
        <v>108</v>
      </c>
      <c r="V765" s="61" t="s">
        <v>108</v>
      </c>
      <c r="W765" s="61"/>
      <c r="X765" s="66" t="s">
        <v>18</v>
      </c>
      <c r="Y765" s="57">
        <v>43073</v>
      </c>
      <c r="Z765" s="75" t="s">
        <v>108</v>
      </c>
      <c r="AA765" s="95" t="s">
        <v>8824</v>
      </c>
      <c r="AB765" s="183" t="s">
        <v>97</v>
      </c>
      <c r="AC765" s="175"/>
      <c r="AD765" s="176"/>
      <c r="AE765" s="67" t="str">
        <f t="shared" si="1"/>
        <v>Apr</v>
      </c>
      <c r="AF765" s="68" t="str">
        <f t="shared" si="2"/>
        <v>Dec</v>
      </c>
      <c r="AG765" s="177">
        <f t="shared" si="3"/>
        <v>228</v>
      </c>
      <c r="AH765" s="70">
        <f t="shared" si="5"/>
        <v>42875</v>
      </c>
      <c r="AI765" s="71">
        <f ca="1"/>
        <v>-1114</v>
      </c>
      <c r="AJ765" s="71" t="str">
        <v>2017</v>
      </c>
      <c r="AK765" s="70">
        <f t="shared" si="4"/>
        <v>42855</v>
      </c>
    </row>
    <row r="766" spans="1:37" ht="14.4">
      <c r="A766" s="239" t="s">
        <v>8827</v>
      </c>
      <c r="B766" s="61" t="s">
        <v>89</v>
      </c>
      <c r="C766" s="59">
        <v>42837</v>
      </c>
      <c r="D766" s="66" t="s">
        <v>90</v>
      </c>
      <c r="E766" s="184" t="s">
        <v>30</v>
      </c>
      <c r="F766" s="240" t="s">
        <v>106</v>
      </c>
      <c r="G766" s="168" t="s">
        <v>107</v>
      </c>
      <c r="H766" s="184" t="s">
        <v>30</v>
      </c>
      <c r="I766" s="181">
        <f t="shared" si="0"/>
        <v>42867</v>
      </c>
      <c r="J766" s="61"/>
      <c r="K766" s="184"/>
      <c r="L766" s="241" t="s">
        <v>8830</v>
      </c>
      <c r="M766" s="61" t="s">
        <v>8831</v>
      </c>
      <c r="N766" s="61" t="s">
        <v>249</v>
      </c>
      <c r="O766" s="61"/>
      <c r="P766" s="185"/>
      <c r="Q766" s="182"/>
      <c r="R766" s="61"/>
      <c r="S766" s="61"/>
      <c r="T766" s="61"/>
      <c r="U766" s="66"/>
      <c r="V766" s="61"/>
      <c r="W766" s="61"/>
      <c r="X766" s="66" t="s">
        <v>14</v>
      </c>
      <c r="Y766" s="57">
        <v>43073</v>
      </c>
      <c r="Z766" s="75">
        <v>4</v>
      </c>
      <c r="AA766" s="95" t="s">
        <v>8833</v>
      </c>
      <c r="AB766" s="183"/>
      <c r="AC766" s="175"/>
      <c r="AD766" s="176"/>
      <c r="AE766" s="67" t="str">
        <f t="shared" si="1"/>
        <v>Apr</v>
      </c>
      <c r="AF766" s="68" t="str">
        <f t="shared" si="2"/>
        <v>Dec</v>
      </c>
      <c r="AG766" s="177">
        <f t="shared" si="3"/>
        <v>236</v>
      </c>
      <c r="AH766" s="70">
        <f t="shared" si="5"/>
        <v>42867</v>
      </c>
      <c r="AI766" s="71">
        <f ca="1"/>
        <v>-1122</v>
      </c>
      <c r="AJ766" s="71" t="str">
        <v>2017</v>
      </c>
      <c r="AK766" s="70">
        <f t="shared" si="4"/>
        <v>42847</v>
      </c>
    </row>
    <row r="767" spans="1:37" ht="14.4">
      <c r="A767" s="239" t="s">
        <v>8834</v>
      </c>
      <c r="B767" s="61" t="s">
        <v>89</v>
      </c>
      <c r="C767" s="59">
        <v>42823</v>
      </c>
      <c r="D767" s="66" t="s">
        <v>1027</v>
      </c>
      <c r="E767" s="184" t="s">
        <v>30</v>
      </c>
      <c r="F767" s="240" t="s">
        <v>106</v>
      </c>
      <c r="G767" s="168" t="s">
        <v>107</v>
      </c>
      <c r="H767" s="184" t="s">
        <v>30</v>
      </c>
      <c r="I767" s="181">
        <f t="shared" si="0"/>
        <v>42853</v>
      </c>
      <c r="J767" s="61"/>
      <c r="K767" s="184"/>
      <c r="L767" s="241" t="s">
        <v>302</v>
      </c>
      <c r="M767" s="61" t="s">
        <v>8836</v>
      </c>
      <c r="N767" s="61" t="s">
        <v>29</v>
      </c>
      <c r="O767" s="61" t="s">
        <v>6028</v>
      </c>
      <c r="P767" s="185" t="s">
        <v>17</v>
      </c>
      <c r="Q767" s="182"/>
      <c r="R767" s="61"/>
      <c r="S767" s="61"/>
      <c r="T767" s="61"/>
      <c r="U767" s="66"/>
      <c r="V767" s="61"/>
      <c r="W767" s="61"/>
      <c r="X767" s="66" t="s">
        <v>14</v>
      </c>
      <c r="Y767" s="57">
        <v>43073</v>
      </c>
      <c r="Z767" s="75">
        <v>4</v>
      </c>
      <c r="AA767" s="95" t="s">
        <v>8838</v>
      </c>
      <c r="AB767" s="183"/>
      <c r="AC767" s="175"/>
      <c r="AD767" s="176"/>
      <c r="AE767" s="67" t="str">
        <f t="shared" si="1"/>
        <v>Mar</v>
      </c>
      <c r="AF767" s="68" t="str">
        <f t="shared" si="2"/>
        <v>Dec</v>
      </c>
      <c r="AG767" s="177">
        <f t="shared" si="3"/>
        <v>250</v>
      </c>
      <c r="AH767" s="70">
        <f t="shared" si="5"/>
        <v>42853</v>
      </c>
      <c r="AI767" s="71">
        <f ca="1"/>
        <v>-1136</v>
      </c>
      <c r="AJ767" s="71" t="str">
        <v>2017</v>
      </c>
      <c r="AK767" s="70">
        <f t="shared" si="4"/>
        <v>42833</v>
      </c>
    </row>
    <row r="768" spans="1:37" ht="14.4">
      <c r="A768" s="239" t="s">
        <v>8840</v>
      </c>
      <c r="B768" s="61" t="s">
        <v>89</v>
      </c>
      <c r="C768" s="59">
        <v>42823</v>
      </c>
      <c r="D768" s="66" t="s">
        <v>1027</v>
      </c>
      <c r="E768" s="184" t="s">
        <v>30</v>
      </c>
      <c r="F768" s="240" t="s">
        <v>106</v>
      </c>
      <c r="G768" s="168" t="s">
        <v>107</v>
      </c>
      <c r="H768" s="184" t="s">
        <v>30</v>
      </c>
      <c r="I768" s="181">
        <f t="shared" si="0"/>
        <v>42853</v>
      </c>
      <c r="J768" s="61"/>
      <c r="K768" s="184"/>
      <c r="L768" s="241" t="s">
        <v>302</v>
      </c>
      <c r="M768" s="61" t="s">
        <v>8841</v>
      </c>
      <c r="N768" s="61" t="s">
        <v>355</v>
      </c>
      <c r="O768" s="61" t="s">
        <v>4419</v>
      </c>
      <c r="P768" s="185" t="s">
        <v>17</v>
      </c>
      <c r="Q768" s="182"/>
      <c r="R768" s="61"/>
      <c r="S768" s="61"/>
      <c r="T768" s="61"/>
      <c r="U768" s="66"/>
      <c r="V768" s="61"/>
      <c r="W768" s="61"/>
      <c r="X768" s="66" t="s">
        <v>14</v>
      </c>
      <c r="Y768" s="57">
        <v>43073</v>
      </c>
      <c r="Z768" s="75">
        <v>4</v>
      </c>
      <c r="AA768" s="95" t="s">
        <v>8843</v>
      </c>
      <c r="AB768" s="183"/>
      <c r="AC768" s="175"/>
      <c r="AD768" s="176"/>
      <c r="AE768" s="67" t="str">
        <f t="shared" si="1"/>
        <v>Mar</v>
      </c>
      <c r="AF768" s="68" t="str">
        <f t="shared" si="2"/>
        <v>Dec</v>
      </c>
      <c r="AG768" s="177">
        <f t="shared" si="3"/>
        <v>250</v>
      </c>
      <c r="AH768" s="70">
        <f t="shared" si="5"/>
        <v>42853</v>
      </c>
      <c r="AI768" s="71">
        <f ca="1"/>
        <v>-1136</v>
      </c>
      <c r="AJ768" s="71" t="str">
        <v>2017</v>
      </c>
      <c r="AK768" s="70">
        <f t="shared" si="4"/>
        <v>42833</v>
      </c>
    </row>
    <row r="769" spans="1:37" ht="14.4">
      <c r="A769" s="239" t="s">
        <v>8845</v>
      </c>
      <c r="B769" s="61" t="s">
        <v>89</v>
      </c>
      <c r="C769" s="59">
        <v>42846</v>
      </c>
      <c r="D769" s="66" t="s">
        <v>90</v>
      </c>
      <c r="E769" s="184" t="s">
        <v>91</v>
      </c>
      <c r="F769" s="240" t="s">
        <v>214</v>
      </c>
      <c r="G769" s="168" t="s">
        <v>3693</v>
      </c>
      <c r="H769" s="242" t="s">
        <v>3694</v>
      </c>
      <c r="I769" s="181">
        <f t="shared" si="0"/>
        <v>42876</v>
      </c>
      <c r="J769" s="61" t="s">
        <v>18</v>
      </c>
      <c r="K769" s="184" t="s">
        <v>18</v>
      </c>
      <c r="L769" s="241" t="s">
        <v>745</v>
      </c>
      <c r="M769" s="61" t="s">
        <v>6403</v>
      </c>
      <c r="N769" s="61" t="s">
        <v>95</v>
      </c>
      <c r="O769" s="61" t="s">
        <v>6404</v>
      </c>
      <c r="P769" s="185" t="s">
        <v>96</v>
      </c>
      <c r="Q769" s="182"/>
      <c r="R769" s="61"/>
      <c r="S769" s="61"/>
      <c r="T769" s="61"/>
      <c r="U769" s="66"/>
      <c r="V769" s="61"/>
      <c r="W769" s="61"/>
      <c r="X769" s="66" t="s">
        <v>18</v>
      </c>
      <c r="Y769" s="57">
        <v>43073</v>
      </c>
      <c r="Z769" s="75"/>
      <c r="AA769" s="95" t="s">
        <v>8848</v>
      </c>
      <c r="AB769" s="174" t="s">
        <v>3709</v>
      </c>
      <c r="AC769" s="175"/>
      <c r="AD769" s="176"/>
      <c r="AE769" s="67" t="str">
        <f t="shared" si="1"/>
        <v>Apr</v>
      </c>
      <c r="AF769" s="68" t="str">
        <f t="shared" si="2"/>
        <v>Dec</v>
      </c>
      <c r="AG769" s="177">
        <f t="shared" si="3"/>
        <v>227</v>
      </c>
      <c r="AH769" s="70">
        <f t="shared" si="5"/>
        <v>42876</v>
      </c>
      <c r="AI769" s="71">
        <f ca="1"/>
        <v>-1113</v>
      </c>
      <c r="AJ769" s="71" t="str">
        <v>2017</v>
      </c>
      <c r="AK769" s="70">
        <f t="shared" si="4"/>
        <v>42856</v>
      </c>
    </row>
    <row r="770" spans="1:37" ht="14.4">
      <c r="A770" s="239" t="s">
        <v>8850</v>
      </c>
      <c r="B770" s="61" t="s">
        <v>89</v>
      </c>
      <c r="C770" s="59">
        <v>42846</v>
      </c>
      <c r="D770" s="66" t="s">
        <v>90</v>
      </c>
      <c r="E770" s="184" t="s">
        <v>30</v>
      </c>
      <c r="F770" s="240" t="s">
        <v>106</v>
      </c>
      <c r="G770" s="168" t="s">
        <v>107</v>
      </c>
      <c r="H770" s="184" t="s">
        <v>129</v>
      </c>
      <c r="I770" s="181">
        <f t="shared" si="0"/>
        <v>42876</v>
      </c>
      <c r="J770" s="61"/>
      <c r="K770" s="184"/>
      <c r="L770" s="267" t="s">
        <v>8852</v>
      </c>
      <c r="M770" s="61" t="s">
        <v>8854</v>
      </c>
      <c r="N770" s="61" t="s">
        <v>29</v>
      </c>
      <c r="O770" s="61" t="s">
        <v>8855</v>
      </c>
      <c r="P770" s="185" t="s">
        <v>17</v>
      </c>
      <c r="Q770" s="182"/>
      <c r="R770" s="61"/>
      <c r="S770" s="61"/>
      <c r="T770" s="61"/>
      <c r="U770" s="66"/>
      <c r="V770" s="61"/>
      <c r="W770" s="61"/>
      <c r="X770" s="66"/>
      <c r="Y770" s="57">
        <v>43073</v>
      </c>
      <c r="Z770" s="75">
        <v>4</v>
      </c>
      <c r="AA770" s="64" t="s">
        <v>8856</v>
      </c>
      <c r="AB770" s="183"/>
      <c r="AC770" s="175"/>
      <c r="AD770" s="176"/>
      <c r="AE770" s="67" t="str">
        <f t="shared" si="1"/>
        <v>Apr</v>
      </c>
      <c r="AF770" s="68" t="str">
        <f t="shared" si="2"/>
        <v>Dec</v>
      </c>
      <c r="AG770" s="177">
        <f t="shared" si="3"/>
        <v>227</v>
      </c>
      <c r="AH770" s="70">
        <f t="shared" si="5"/>
        <v>42876</v>
      </c>
      <c r="AI770" s="71">
        <f ca="1"/>
        <v>-1113</v>
      </c>
      <c r="AJ770" s="71" t="str">
        <v>2017</v>
      </c>
      <c r="AK770" s="70">
        <f t="shared" si="4"/>
        <v>42856</v>
      </c>
    </row>
    <row r="771" spans="1:37" ht="14.4">
      <c r="A771" s="239" t="s">
        <v>8859</v>
      </c>
      <c r="B771" s="61" t="s">
        <v>89</v>
      </c>
      <c r="C771" s="59">
        <v>42845</v>
      </c>
      <c r="D771" s="66" t="s">
        <v>1027</v>
      </c>
      <c r="E771" s="184" t="s">
        <v>112</v>
      </c>
      <c r="F771" s="240" t="s">
        <v>106</v>
      </c>
      <c r="G771" s="168" t="s">
        <v>113</v>
      </c>
      <c r="H771" s="184" t="s">
        <v>112</v>
      </c>
      <c r="I771" s="181">
        <f t="shared" si="0"/>
        <v>42875</v>
      </c>
      <c r="J771" s="61" t="s">
        <v>18</v>
      </c>
      <c r="K771" s="184" t="s">
        <v>14</v>
      </c>
      <c r="L771" s="241" t="s">
        <v>8861</v>
      </c>
      <c r="M771" s="61" t="s">
        <v>8862</v>
      </c>
      <c r="N771" s="61" t="s">
        <v>266</v>
      </c>
      <c r="O771" s="61">
        <v>1411692</v>
      </c>
      <c r="P771" s="185" t="s">
        <v>116</v>
      </c>
      <c r="Q771" s="182">
        <v>42849</v>
      </c>
      <c r="R771" s="61"/>
      <c r="S771" s="61"/>
      <c r="T771" s="61"/>
      <c r="U771" s="66"/>
      <c r="V771" s="61"/>
      <c r="W771" s="61"/>
      <c r="X771" s="66"/>
      <c r="Y771" s="57">
        <v>43073</v>
      </c>
      <c r="Z771" s="75"/>
      <c r="AA771" s="95" t="s">
        <v>3956</v>
      </c>
      <c r="AB771" s="183"/>
      <c r="AC771" s="175"/>
      <c r="AD771" s="176"/>
      <c r="AE771" s="67" t="str">
        <f t="shared" si="1"/>
        <v>Apr</v>
      </c>
      <c r="AF771" s="68" t="str">
        <f t="shared" si="2"/>
        <v>Dec</v>
      </c>
      <c r="AG771" s="177">
        <f t="shared" si="3"/>
        <v>228</v>
      </c>
      <c r="AH771" s="70">
        <f t="shared" si="5"/>
        <v>42875</v>
      </c>
      <c r="AI771" s="71">
        <f ca="1"/>
        <v>-1114</v>
      </c>
      <c r="AJ771" s="71" t="str">
        <v>2017</v>
      </c>
      <c r="AK771" s="70">
        <f t="shared" si="4"/>
        <v>42855</v>
      </c>
    </row>
    <row r="772" spans="1:37" ht="14.4">
      <c r="A772" s="239" t="s">
        <v>8864</v>
      </c>
      <c r="B772" s="56" t="s">
        <v>89</v>
      </c>
      <c r="C772" s="59">
        <v>42845</v>
      </c>
      <c r="D772" s="66" t="s">
        <v>1027</v>
      </c>
      <c r="E772" s="184" t="s">
        <v>112</v>
      </c>
      <c r="F772" s="240" t="s">
        <v>106</v>
      </c>
      <c r="G772" s="168" t="s">
        <v>113</v>
      </c>
      <c r="H772" s="184" t="s">
        <v>112</v>
      </c>
      <c r="I772" s="181">
        <f t="shared" si="0"/>
        <v>42875</v>
      </c>
      <c r="J772" s="61" t="s">
        <v>18</v>
      </c>
      <c r="K772" s="184" t="s">
        <v>18</v>
      </c>
      <c r="L772" s="241" t="s">
        <v>8865</v>
      </c>
      <c r="M772" s="61" t="s">
        <v>8866</v>
      </c>
      <c r="N772" s="61" t="s">
        <v>436</v>
      </c>
      <c r="O772" s="61" t="s">
        <v>8867</v>
      </c>
      <c r="P772" s="185" t="s">
        <v>116</v>
      </c>
      <c r="Q772" s="182"/>
      <c r="R772" s="61"/>
      <c r="S772" s="61"/>
      <c r="T772" s="61" t="s">
        <v>18</v>
      </c>
      <c r="U772" s="66"/>
      <c r="V772" s="61"/>
      <c r="W772" s="61"/>
      <c r="X772" s="66"/>
      <c r="Y772" s="57">
        <v>43073</v>
      </c>
      <c r="Z772" s="75"/>
      <c r="AA772" s="95"/>
      <c r="AB772" s="183"/>
      <c r="AC772" s="175"/>
      <c r="AD772" s="176"/>
      <c r="AE772" s="67" t="str">
        <f t="shared" si="1"/>
        <v>Apr</v>
      </c>
      <c r="AF772" s="68" t="str">
        <f t="shared" si="2"/>
        <v>Dec</v>
      </c>
      <c r="AG772" s="177">
        <f t="shared" si="3"/>
        <v>228</v>
      </c>
      <c r="AH772" s="70">
        <f t="shared" si="5"/>
        <v>42875</v>
      </c>
      <c r="AI772" s="71">
        <f ca="1"/>
        <v>-1114</v>
      </c>
      <c r="AJ772" s="71" t="str">
        <v>2017</v>
      </c>
      <c r="AK772" s="70">
        <f t="shared" si="4"/>
        <v>42855</v>
      </c>
    </row>
    <row r="773" spans="1:37" ht="14.4">
      <c r="A773" s="239" t="s">
        <v>8870</v>
      </c>
      <c r="B773" s="56" t="s">
        <v>89</v>
      </c>
      <c r="C773" s="59">
        <v>42845</v>
      </c>
      <c r="D773" s="66" t="s">
        <v>1027</v>
      </c>
      <c r="E773" s="184" t="s">
        <v>112</v>
      </c>
      <c r="F773" s="240" t="s">
        <v>106</v>
      </c>
      <c r="G773" s="243" t="s">
        <v>113</v>
      </c>
      <c r="H773" s="184" t="s">
        <v>112</v>
      </c>
      <c r="I773" s="181">
        <f t="shared" si="0"/>
        <v>42875</v>
      </c>
      <c r="J773" s="61" t="s">
        <v>18</v>
      </c>
      <c r="K773" s="184" t="s">
        <v>18</v>
      </c>
      <c r="L773" s="241" t="s">
        <v>4830</v>
      </c>
      <c r="M773" s="61" t="s">
        <v>8871</v>
      </c>
      <c r="N773" s="61"/>
      <c r="O773" s="61" t="s">
        <v>8872</v>
      </c>
      <c r="P773" s="185" t="s">
        <v>116</v>
      </c>
      <c r="Q773" s="182"/>
      <c r="R773" s="61"/>
      <c r="S773" s="61"/>
      <c r="T773" s="61" t="s">
        <v>18</v>
      </c>
      <c r="U773" s="66"/>
      <c r="V773" s="61"/>
      <c r="W773" s="61"/>
      <c r="X773" s="66"/>
      <c r="Y773" s="57">
        <v>43073</v>
      </c>
      <c r="Z773" s="75"/>
      <c r="AA773" s="95"/>
      <c r="AB773" s="183"/>
      <c r="AC773" s="175"/>
      <c r="AD773" s="176"/>
      <c r="AE773" s="67" t="str">
        <f t="shared" si="1"/>
        <v>Apr</v>
      </c>
      <c r="AF773" s="68" t="str">
        <f t="shared" si="2"/>
        <v>Dec</v>
      </c>
      <c r="AG773" s="177">
        <f t="shared" si="3"/>
        <v>228</v>
      </c>
      <c r="AH773" s="70">
        <f t="shared" si="5"/>
        <v>42875</v>
      </c>
      <c r="AI773" s="71">
        <f ca="1"/>
        <v>-1114</v>
      </c>
      <c r="AJ773" s="71" t="str">
        <v>2017</v>
      </c>
      <c r="AK773" s="70">
        <f t="shared" si="4"/>
        <v>42855</v>
      </c>
    </row>
    <row r="774" spans="1:37" ht="14.4">
      <c r="A774" s="239" t="s">
        <v>8874</v>
      </c>
      <c r="B774" s="61" t="s">
        <v>89</v>
      </c>
      <c r="C774" s="59">
        <v>42846</v>
      </c>
      <c r="D774" s="66" t="s">
        <v>1027</v>
      </c>
      <c r="E774" s="184" t="s">
        <v>30</v>
      </c>
      <c r="F774" s="240" t="s">
        <v>106</v>
      </c>
      <c r="G774" s="168" t="s">
        <v>107</v>
      </c>
      <c r="H774" s="184" t="s">
        <v>129</v>
      </c>
      <c r="I774" s="181">
        <f t="shared" si="0"/>
        <v>42876</v>
      </c>
      <c r="J774" s="61"/>
      <c r="K774" s="184"/>
      <c r="L774" s="241" t="s">
        <v>302</v>
      </c>
      <c r="M774" s="61" t="s">
        <v>8877</v>
      </c>
      <c r="N774" s="61" t="s">
        <v>137</v>
      </c>
      <c r="O774" s="61" t="s">
        <v>8878</v>
      </c>
      <c r="P774" s="185" t="s">
        <v>17</v>
      </c>
      <c r="Q774" s="182"/>
      <c r="R774" s="61"/>
      <c r="S774" s="61"/>
      <c r="T774" s="61"/>
      <c r="U774" s="66"/>
      <c r="V774" s="61"/>
      <c r="W774" s="61"/>
      <c r="X774" s="66" t="s">
        <v>18</v>
      </c>
      <c r="Y774" s="57">
        <v>43073</v>
      </c>
      <c r="Z774" s="75"/>
      <c r="AA774" s="95" t="s">
        <v>924</v>
      </c>
      <c r="AB774" s="183"/>
      <c r="AC774" s="175"/>
      <c r="AD774" s="175"/>
      <c r="AE774" s="67" t="str">
        <f t="shared" si="1"/>
        <v>Apr</v>
      </c>
      <c r="AF774" s="68" t="str">
        <f t="shared" si="2"/>
        <v>Dec</v>
      </c>
      <c r="AG774" s="177">
        <f t="shared" si="3"/>
        <v>227</v>
      </c>
      <c r="AH774" s="70">
        <f t="shared" si="5"/>
        <v>42876</v>
      </c>
      <c r="AI774" s="71">
        <f ca="1"/>
        <v>-1113</v>
      </c>
      <c r="AJ774" s="71" t="str">
        <v>2017</v>
      </c>
      <c r="AK774" s="70">
        <f t="shared" si="4"/>
        <v>42856</v>
      </c>
    </row>
    <row r="775" spans="1:37" ht="14.4">
      <c r="A775" s="239" t="s">
        <v>8880</v>
      </c>
      <c r="B775" s="61" t="s">
        <v>89</v>
      </c>
      <c r="C775" s="59">
        <v>42846</v>
      </c>
      <c r="D775" s="66" t="s">
        <v>1027</v>
      </c>
      <c r="E775" s="184" t="s">
        <v>112</v>
      </c>
      <c r="F775" s="240" t="s">
        <v>106</v>
      </c>
      <c r="G775" s="243" t="s">
        <v>113</v>
      </c>
      <c r="H775" s="184" t="s">
        <v>112</v>
      </c>
      <c r="I775" s="181">
        <f t="shared" si="0"/>
        <v>42876</v>
      </c>
      <c r="J775" s="61" t="s">
        <v>18</v>
      </c>
      <c r="K775" s="184" t="s">
        <v>18</v>
      </c>
      <c r="L775" s="241" t="s">
        <v>745</v>
      </c>
      <c r="M775" s="61" t="s">
        <v>6852</v>
      </c>
      <c r="N775" s="61" t="s">
        <v>249</v>
      </c>
      <c r="O775" s="61" t="s">
        <v>4300</v>
      </c>
      <c r="P775" s="185" t="s">
        <v>116</v>
      </c>
      <c r="Q775" s="182"/>
      <c r="R775" s="61"/>
      <c r="S775" s="61"/>
      <c r="T775" s="61" t="s">
        <v>18</v>
      </c>
      <c r="U775" s="66"/>
      <c r="V775" s="61"/>
      <c r="W775" s="61"/>
      <c r="X775" s="66"/>
      <c r="Y775" s="57">
        <v>43073</v>
      </c>
      <c r="Z775" s="75"/>
      <c r="AA775" s="95" t="s">
        <v>8883</v>
      </c>
      <c r="AB775" s="183"/>
      <c r="AC775" s="175"/>
      <c r="AD775" s="175"/>
      <c r="AE775" s="67" t="str">
        <f t="shared" si="1"/>
        <v>Apr</v>
      </c>
      <c r="AF775" s="68" t="str">
        <f t="shared" si="2"/>
        <v>Dec</v>
      </c>
      <c r="AG775" s="177">
        <f t="shared" si="3"/>
        <v>227</v>
      </c>
      <c r="AH775" s="70">
        <f t="shared" si="5"/>
        <v>42876</v>
      </c>
      <c r="AI775" s="71">
        <f ca="1"/>
        <v>-1113</v>
      </c>
      <c r="AJ775" s="71" t="str">
        <v>2017</v>
      </c>
      <c r="AK775" s="70">
        <f t="shared" si="4"/>
        <v>42856</v>
      </c>
    </row>
    <row r="776" spans="1:37" ht="14.4">
      <c r="A776" s="239" t="s">
        <v>8886</v>
      </c>
      <c r="B776" s="61" t="s">
        <v>89</v>
      </c>
      <c r="C776" s="59">
        <v>42846</v>
      </c>
      <c r="D776" s="66" t="s">
        <v>1027</v>
      </c>
      <c r="E776" s="184" t="s">
        <v>112</v>
      </c>
      <c r="F776" s="240" t="s">
        <v>106</v>
      </c>
      <c r="G776" s="243" t="s">
        <v>113</v>
      </c>
      <c r="H776" s="184" t="s">
        <v>112</v>
      </c>
      <c r="I776" s="181">
        <f t="shared" si="0"/>
        <v>42876</v>
      </c>
      <c r="J776" s="61" t="s">
        <v>18</v>
      </c>
      <c r="K776" s="184" t="s">
        <v>18</v>
      </c>
      <c r="L776" s="241" t="s">
        <v>745</v>
      </c>
      <c r="M776" s="61" t="s">
        <v>7501</v>
      </c>
      <c r="N776" s="61"/>
      <c r="O776" s="61" t="s">
        <v>7502</v>
      </c>
      <c r="P776" s="185" t="s">
        <v>116</v>
      </c>
      <c r="Q776" s="182">
        <v>42850</v>
      </c>
      <c r="R776" s="61"/>
      <c r="S776" s="61"/>
      <c r="T776" s="61"/>
      <c r="U776" s="66"/>
      <c r="V776" s="61"/>
      <c r="W776" s="61"/>
      <c r="X776" s="66"/>
      <c r="Y776" s="57">
        <v>43073</v>
      </c>
      <c r="Z776" s="75"/>
      <c r="AA776" s="95" t="s">
        <v>257</v>
      </c>
      <c r="AB776" s="183"/>
      <c r="AC776" s="175"/>
      <c r="AD776" s="175"/>
      <c r="AE776" s="67" t="str">
        <f t="shared" si="1"/>
        <v>Apr</v>
      </c>
      <c r="AF776" s="68" t="str">
        <f t="shared" si="2"/>
        <v>Dec</v>
      </c>
      <c r="AG776" s="177">
        <f t="shared" si="3"/>
        <v>227</v>
      </c>
      <c r="AH776" s="70">
        <f t="shared" si="5"/>
        <v>42876</v>
      </c>
      <c r="AI776" s="71">
        <f ca="1"/>
        <v>-1113</v>
      </c>
      <c r="AJ776" s="71" t="str">
        <v>2017</v>
      </c>
      <c r="AK776" s="70">
        <f t="shared" si="4"/>
        <v>42856</v>
      </c>
    </row>
    <row r="777" spans="1:37" ht="14.4">
      <c r="A777" s="239" t="s">
        <v>8889</v>
      </c>
      <c r="B777" s="61" t="s">
        <v>89</v>
      </c>
      <c r="C777" s="59">
        <v>42838</v>
      </c>
      <c r="D777" s="66" t="s">
        <v>90</v>
      </c>
      <c r="E777" s="184" t="s">
        <v>30</v>
      </c>
      <c r="F777" s="240" t="s">
        <v>106</v>
      </c>
      <c r="G777" s="168" t="s">
        <v>107</v>
      </c>
      <c r="H777" s="184" t="s">
        <v>30</v>
      </c>
      <c r="I777" s="181">
        <f t="shared" si="0"/>
        <v>42868</v>
      </c>
      <c r="J777" s="61"/>
      <c r="K777" s="184"/>
      <c r="L777" s="241" t="s">
        <v>7475</v>
      </c>
      <c r="M777" s="61" t="s">
        <v>8891</v>
      </c>
      <c r="N777" s="61" t="s">
        <v>249</v>
      </c>
      <c r="O777" s="61" t="s">
        <v>5513</v>
      </c>
      <c r="P777" s="185" t="s">
        <v>28</v>
      </c>
      <c r="Q777" s="182"/>
      <c r="R777" s="61"/>
      <c r="S777" s="61"/>
      <c r="T777" s="61"/>
      <c r="U777" s="66"/>
      <c r="V777" s="61"/>
      <c r="W777" s="61"/>
      <c r="X777" s="66" t="s">
        <v>18</v>
      </c>
      <c r="Y777" s="57">
        <v>43073</v>
      </c>
      <c r="Z777" s="75"/>
      <c r="AA777" s="95"/>
      <c r="AB777" s="183"/>
      <c r="AC777" s="175"/>
      <c r="AD777" s="175"/>
      <c r="AE777" s="67" t="str">
        <f t="shared" si="1"/>
        <v>Apr</v>
      </c>
      <c r="AF777" s="68" t="str">
        <f t="shared" si="2"/>
        <v>Dec</v>
      </c>
      <c r="AG777" s="177">
        <f t="shared" si="3"/>
        <v>235</v>
      </c>
      <c r="AH777" s="70">
        <f t="shared" si="5"/>
        <v>42868</v>
      </c>
      <c r="AI777" s="71">
        <f ca="1"/>
        <v>-1121</v>
      </c>
      <c r="AJ777" s="71" t="str">
        <v>2017</v>
      </c>
      <c r="AK777" s="70">
        <f t="shared" si="4"/>
        <v>42848</v>
      </c>
    </row>
    <row r="778" spans="1:37" ht="14.4">
      <c r="A778" s="239" t="s">
        <v>8893</v>
      </c>
      <c r="B778" s="61" t="s">
        <v>89</v>
      </c>
      <c r="C778" s="59">
        <v>42849</v>
      </c>
      <c r="D778" s="66" t="s">
        <v>90</v>
      </c>
      <c r="E778" s="184" t="s">
        <v>91</v>
      </c>
      <c r="F778" s="240" t="s">
        <v>214</v>
      </c>
      <c r="G778" s="168" t="s">
        <v>3693</v>
      </c>
      <c r="H778" s="242" t="s">
        <v>3694</v>
      </c>
      <c r="I778" s="181">
        <f t="shared" si="0"/>
        <v>42879</v>
      </c>
      <c r="J778" s="61" t="s">
        <v>18</v>
      </c>
      <c r="K778" s="184" t="s">
        <v>14</v>
      </c>
      <c r="L778" s="241" t="s">
        <v>8895</v>
      </c>
      <c r="M778" s="61" t="s">
        <v>8895</v>
      </c>
      <c r="N778" s="61" t="s">
        <v>95</v>
      </c>
      <c r="O778" s="61" t="s">
        <v>8896</v>
      </c>
      <c r="P778" s="185" t="s">
        <v>96</v>
      </c>
      <c r="Q778" s="182"/>
      <c r="R778" s="61"/>
      <c r="S778" s="61"/>
      <c r="T778" s="61"/>
      <c r="U778" s="66"/>
      <c r="V778" s="61"/>
      <c r="W778" s="61"/>
      <c r="X778" s="66" t="s">
        <v>18</v>
      </c>
      <c r="Y778" s="57">
        <v>43073</v>
      </c>
      <c r="Z778" s="75"/>
      <c r="AA778" s="95" t="s">
        <v>8897</v>
      </c>
      <c r="AB778" s="174" t="s">
        <v>3709</v>
      </c>
      <c r="AC778" s="175"/>
      <c r="AD778" s="175"/>
      <c r="AE778" s="67" t="str">
        <f t="shared" si="1"/>
        <v>Apr</v>
      </c>
      <c r="AF778" s="68" t="str">
        <f t="shared" si="2"/>
        <v>Dec</v>
      </c>
      <c r="AG778" s="177">
        <f t="shared" si="3"/>
        <v>224</v>
      </c>
      <c r="AH778" s="70">
        <f t="shared" si="5"/>
        <v>42879</v>
      </c>
      <c r="AI778" s="71">
        <f ca="1"/>
        <v>-1110</v>
      </c>
      <c r="AJ778" s="71" t="str">
        <v>2017</v>
      </c>
      <c r="AK778" s="70">
        <f t="shared" si="4"/>
        <v>42859</v>
      </c>
    </row>
    <row r="779" spans="1:37" ht="14.4">
      <c r="A779" s="239" t="s">
        <v>8900</v>
      </c>
      <c r="B779" s="61" t="s">
        <v>89</v>
      </c>
      <c r="C779" s="59">
        <v>42850</v>
      </c>
      <c r="D779" s="66" t="s">
        <v>1027</v>
      </c>
      <c r="E779" s="184" t="s">
        <v>30</v>
      </c>
      <c r="F779" s="240" t="s">
        <v>106</v>
      </c>
      <c r="G779" s="168" t="s">
        <v>107</v>
      </c>
      <c r="H779" s="184" t="s">
        <v>129</v>
      </c>
      <c r="I779" s="181">
        <f t="shared" si="0"/>
        <v>42880</v>
      </c>
      <c r="J779" s="61"/>
      <c r="K779" s="184"/>
      <c r="L779" s="241" t="s">
        <v>302</v>
      </c>
      <c r="M779" s="61" t="s">
        <v>8902</v>
      </c>
      <c r="N779" s="61"/>
      <c r="O779" s="61" t="s">
        <v>8903</v>
      </c>
      <c r="P779" s="185" t="s">
        <v>21</v>
      </c>
      <c r="Q779" s="182"/>
      <c r="R779" s="61"/>
      <c r="S779" s="61"/>
      <c r="T779" s="61"/>
      <c r="U779" s="66"/>
      <c r="V779" s="61"/>
      <c r="W779" s="61"/>
      <c r="X779" s="66" t="s">
        <v>18</v>
      </c>
      <c r="Y779" s="57">
        <v>43073</v>
      </c>
      <c r="Z779" s="75"/>
      <c r="AA779" s="95" t="s">
        <v>8069</v>
      </c>
      <c r="AB779" s="183"/>
      <c r="AC779" s="175"/>
      <c r="AD779" s="175"/>
      <c r="AE779" s="67" t="str">
        <f t="shared" si="1"/>
        <v>Apr</v>
      </c>
      <c r="AF779" s="68" t="str">
        <f t="shared" si="2"/>
        <v>Dec</v>
      </c>
      <c r="AG779" s="177">
        <f t="shared" si="3"/>
        <v>223</v>
      </c>
      <c r="AH779" s="70">
        <f t="shared" si="5"/>
        <v>42880</v>
      </c>
      <c r="AI779" s="71">
        <f ca="1"/>
        <v>-1109</v>
      </c>
      <c r="AJ779" s="71" t="str">
        <v>2017</v>
      </c>
      <c r="AK779" s="70">
        <f t="shared" si="4"/>
        <v>42860</v>
      </c>
    </row>
    <row r="780" spans="1:37" ht="14.4">
      <c r="A780" s="239" t="s">
        <v>8905</v>
      </c>
      <c r="B780" s="61" t="s">
        <v>89</v>
      </c>
      <c r="C780" s="57">
        <v>42850</v>
      </c>
      <c r="D780" s="66" t="s">
        <v>1027</v>
      </c>
      <c r="E780" s="184" t="s">
        <v>30</v>
      </c>
      <c r="F780" s="240" t="s">
        <v>106</v>
      </c>
      <c r="G780" s="168" t="s">
        <v>107</v>
      </c>
      <c r="H780" s="184" t="s">
        <v>129</v>
      </c>
      <c r="I780" s="181">
        <f t="shared" si="0"/>
        <v>42880</v>
      </c>
      <c r="J780" s="61"/>
      <c r="K780" s="184"/>
      <c r="L780" s="241" t="s">
        <v>302</v>
      </c>
      <c r="M780" s="61" t="s">
        <v>8906</v>
      </c>
      <c r="N780" s="61" t="s">
        <v>355</v>
      </c>
      <c r="O780" s="61" t="s">
        <v>8908</v>
      </c>
      <c r="P780" s="185" t="s">
        <v>17</v>
      </c>
      <c r="Q780" s="182"/>
      <c r="R780" s="61"/>
      <c r="S780" s="61"/>
      <c r="T780" s="61"/>
      <c r="U780" s="66"/>
      <c r="V780" s="61"/>
      <c r="W780" s="61"/>
      <c r="X780" s="66" t="s">
        <v>18</v>
      </c>
      <c r="Y780" s="57">
        <v>43073</v>
      </c>
      <c r="Z780" s="75"/>
      <c r="AA780" s="95" t="s">
        <v>924</v>
      </c>
      <c r="AB780" s="183"/>
      <c r="AC780" s="175"/>
      <c r="AD780" s="175"/>
      <c r="AE780" s="67" t="str">
        <f t="shared" si="1"/>
        <v>Apr</v>
      </c>
      <c r="AF780" s="68" t="str">
        <f t="shared" si="2"/>
        <v>Dec</v>
      </c>
      <c r="AG780" s="177">
        <f t="shared" si="3"/>
        <v>223</v>
      </c>
      <c r="AH780" s="70">
        <f t="shared" si="5"/>
        <v>42880</v>
      </c>
      <c r="AI780" s="71">
        <f ca="1"/>
        <v>-1109</v>
      </c>
      <c r="AJ780" s="71" t="str">
        <v>2017</v>
      </c>
      <c r="AK780" s="70">
        <f t="shared" si="4"/>
        <v>42860</v>
      </c>
    </row>
    <row r="781" spans="1:37" ht="14.4">
      <c r="A781" s="239" t="s">
        <v>8911</v>
      </c>
      <c r="B781" s="61" t="s">
        <v>89</v>
      </c>
      <c r="C781" s="57">
        <v>42850</v>
      </c>
      <c r="D781" s="66" t="s">
        <v>1027</v>
      </c>
      <c r="E781" s="184" t="s">
        <v>30</v>
      </c>
      <c r="F781" s="240" t="s">
        <v>106</v>
      </c>
      <c r="G781" s="168" t="s">
        <v>107</v>
      </c>
      <c r="H781" s="184" t="s">
        <v>129</v>
      </c>
      <c r="I781" s="181">
        <f t="shared" si="0"/>
        <v>42880</v>
      </c>
      <c r="J781" s="61"/>
      <c r="K781" s="184"/>
      <c r="L781" s="241" t="s">
        <v>302</v>
      </c>
      <c r="M781" s="61" t="s">
        <v>8913</v>
      </c>
      <c r="N781" s="61" t="s">
        <v>20</v>
      </c>
      <c r="O781" s="61" t="s">
        <v>8914</v>
      </c>
      <c r="P781" s="185" t="s">
        <v>17</v>
      </c>
      <c r="Q781" s="182"/>
      <c r="R781" s="61"/>
      <c r="S781" s="61"/>
      <c r="T781" s="61"/>
      <c r="U781" s="66"/>
      <c r="V781" s="61"/>
      <c r="W781" s="61"/>
      <c r="X781" s="66" t="s">
        <v>18</v>
      </c>
      <c r="Y781" s="57">
        <v>43073</v>
      </c>
      <c r="Z781" s="75"/>
      <c r="AA781" s="95" t="s">
        <v>5500</v>
      </c>
      <c r="AB781" s="183"/>
      <c r="AC781" s="175"/>
      <c r="AD781" s="175"/>
      <c r="AE781" s="67" t="str">
        <f t="shared" si="1"/>
        <v>Apr</v>
      </c>
      <c r="AF781" s="68" t="str">
        <f t="shared" si="2"/>
        <v>Dec</v>
      </c>
      <c r="AG781" s="177">
        <f t="shared" si="3"/>
        <v>223</v>
      </c>
      <c r="AH781" s="70">
        <f t="shared" si="5"/>
        <v>42880</v>
      </c>
      <c r="AI781" s="71">
        <f ca="1"/>
        <v>-1109</v>
      </c>
      <c r="AJ781" s="71" t="str">
        <v>2017</v>
      </c>
      <c r="AK781" s="70">
        <f t="shared" si="4"/>
        <v>42860</v>
      </c>
    </row>
    <row r="782" spans="1:37" ht="14.4">
      <c r="A782" s="239" t="s">
        <v>8917</v>
      </c>
      <c r="B782" s="61" t="s">
        <v>89</v>
      </c>
      <c r="C782" s="59">
        <v>42850</v>
      </c>
      <c r="D782" s="66" t="s">
        <v>90</v>
      </c>
      <c r="E782" s="184" t="s">
        <v>30</v>
      </c>
      <c r="F782" s="240" t="s">
        <v>106</v>
      </c>
      <c r="G782" s="168" t="s">
        <v>107</v>
      </c>
      <c r="H782" s="184" t="s">
        <v>129</v>
      </c>
      <c r="I782" s="181">
        <f t="shared" si="0"/>
        <v>42880</v>
      </c>
      <c r="J782" s="61"/>
      <c r="K782" s="184"/>
      <c r="L782" s="241" t="s">
        <v>8919</v>
      </c>
      <c r="M782" s="61" t="s">
        <v>8920</v>
      </c>
      <c r="N782" s="61"/>
      <c r="O782" s="61" t="s">
        <v>8921</v>
      </c>
      <c r="P782" s="185"/>
      <c r="Q782" s="182"/>
      <c r="R782" s="61"/>
      <c r="S782" s="61"/>
      <c r="T782" s="61"/>
      <c r="U782" s="66"/>
      <c r="V782" s="61"/>
      <c r="W782" s="61"/>
      <c r="X782" s="66"/>
      <c r="Y782" s="57">
        <v>43073</v>
      </c>
      <c r="Z782" s="75"/>
      <c r="AA782" s="95" t="s">
        <v>8922</v>
      </c>
      <c r="AB782" s="183"/>
      <c r="AC782" s="175"/>
      <c r="AD782" s="175"/>
      <c r="AE782" s="67" t="str">
        <f t="shared" si="1"/>
        <v>Apr</v>
      </c>
      <c r="AF782" s="68" t="str">
        <f t="shared" si="2"/>
        <v>Dec</v>
      </c>
      <c r="AG782" s="177">
        <f t="shared" si="3"/>
        <v>223</v>
      </c>
      <c r="AH782" s="70">
        <f t="shared" si="5"/>
        <v>42880</v>
      </c>
      <c r="AI782" s="71">
        <f ca="1"/>
        <v>-1109</v>
      </c>
      <c r="AJ782" s="71" t="str">
        <v>2017</v>
      </c>
      <c r="AK782" s="70">
        <f t="shared" si="4"/>
        <v>42860</v>
      </c>
    </row>
    <row r="783" spans="1:37" ht="14.4">
      <c r="A783" s="239" t="s">
        <v>8924</v>
      </c>
      <c r="B783" s="61" t="s">
        <v>89</v>
      </c>
      <c r="C783" s="59">
        <v>42850</v>
      </c>
      <c r="D783" s="66" t="s">
        <v>90</v>
      </c>
      <c r="E783" s="184" t="s">
        <v>30</v>
      </c>
      <c r="F783" s="240" t="s">
        <v>106</v>
      </c>
      <c r="G783" s="168" t="s">
        <v>107</v>
      </c>
      <c r="H783" s="184" t="s">
        <v>129</v>
      </c>
      <c r="I783" s="181">
        <f t="shared" si="0"/>
        <v>42880</v>
      </c>
      <c r="J783" s="61"/>
      <c r="K783" s="184"/>
      <c r="L783" s="241" t="s">
        <v>8033</v>
      </c>
      <c r="M783" s="61" t="s">
        <v>8041</v>
      </c>
      <c r="N783" s="61" t="s">
        <v>29</v>
      </c>
      <c r="O783" s="61" t="s">
        <v>8042</v>
      </c>
      <c r="P783" s="185" t="s">
        <v>17</v>
      </c>
      <c r="Q783" s="182"/>
      <c r="R783" s="61"/>
      <c r="S783" s="61"/>
      <c r="T783" s="61"/>
      <c r="U783" s="66"/>
      <c r="V783" s="61"/>
      <c r="W783" s="61"/>
      <c r="X783" s="66" t="s">
        <v>18</v>
      </c>
      <c r="Y783" s="57">
        <v>43073</v>
      </c>
      <c r="Z783" s="75"/>
      <c r="AA783" s="95" t="s">
        <v>8927</v>
      </c>
      <c r="AB783" s="183"/>
      <c r="AC783" s="175"/>
      <c r="AD783" s="175"/>
      <c r="AE783" s="67" t="str">
        <f t="shared" si="1"/>
        <v>Apr</v>
      </c>
      <c r="AF783" s="68" t="str">
        <f t="shared" si="2"/>
        <v>Dec</v>
      </c>
      <c r="AG783" s="177">
        <f t="shared" si="3"/>
        <v>223</v>
      </c>
      <c r="AH783" s="70">
        <f t="shared" si="5"/>
        <v>42880</v>
      </c>
      <c r="AI783" s="71">
        <f ca="1"/>
        <v>-1109</v>
      </c>
      <c r="AJ783" s="71" t="str">
        <v>2017</v>
      </c>
      <c r="AK783" s="70">
        <f t="shared" si="4"/>
        <v>42860</v>
      </c>
    </row>
    <row r="784" spans="1:37" ht="14.4">
      <c r="A784" s="239" t="s">
        <v>8929</v>
      </c>
      <c r="B784" s="61" t="s">
        <v>89</v>
      </c>
      <c r="C784" s="59">
        <v>42850</v>
      </c>
      <c r="D784" s="66" t="s">
        <v>90</v>
      </c>
      <c r="E784" s="184" t="s">
        <v>30</v>
      </c>
      <c r="F784" s="240" t="s">
        <v>106</v>
      </c>
      <c r="G784" s="168" t="s">
        <v>107</v>
      </c>
      <c r="H784" s="184" t="s">
        <v>129</v>
      </c>
      <c r="I784" s="181">
        <f t="shared" si="0"/>
        <v>42880</v>
      </c>
      <c r="J784" s="61"/>
      <c r="K784" s="184"/>
      <c r="L784" s="241" t="s">
        <v>8033</v>
      </c>
      <c r="M784" s="61" t="s">
        <v>7028</v>
      </c>
      <c r="N784" s="61" t="s">
        <v>29</v>
      </c>
      <c r="O784" s="61" t="s">
        <v>7029</v>
      </c>
      <c r="P784" s="185" t="s">
        <v>17</v>
      </c>
      <c r="Q784" s="182"/>
      <c r="R784" s="61"/>
      <c r="S784" s="61"/>
      <c r="T784" s="61"/>
      <c r="U784" s="66"/>
      <c r="V784" s="61"/>
      <c r="W784" s="61"/>
      <c r="X784" s="66" t="s">
        <v>18</v>
      </c>
      <c r="Y784" s="57">
        <v>43073</v>
      </c>
      <c r="Z784" s="75"/>
      <c r="AA784" s="95" t="s">
        <v>8927</v>
      </c>
      <c r="AB784" s="183"/>
      <c r="AC784" s="175"/>
      <c r="AD784" s="175"/>
      <c r="AE784" s="67" t="str">
        <f t="shared" si="1"/>
        <v>Apr</v>
      </c>
      <c r="AF784" s="68" t="str">
        <f t="shared" si="2"/>
        <v>Dec</v>
      </c>
      <c r="AG784" s="177">
        <f t="shared" si="3"/>
        <v>223</v>
      </c>
      <c r="AH784" s="70">
        <f t="shared" si="5"/>
        <v>42880</v>
      </c>
      <c r="AI784" s="71">
        <f ca="1"/>
        <v>-1109</v>
      </c>
      <c r="AJ784" s="71" t="str">
        <v>2017</v>
      </c>
      <c r="AK784" s="70">
        <f t="shared" si="4"/>
        <v>42860</v>
      </c>
    </row>
    <row r="785" spans="1:37" ht="14.4">
      <c r="A785" s="239" t="s">
        <v>8931</v>
      </c>
      <c r="B785" s="61" t="s">
        <v>89</v>
      </c>
      <c r="C785" s="59">
        <v>42850</v>
      </c>
      <c r="D785" s="66" t="s">
        <v>90</v>
      </c>
      <c r="E785" s="184" t="s">
        <v>30</v>
      </c>
      <c r="F785" s="240" t="s">
        <v>106</v>
      </c>
      <c r="G785" s="168" t="s">
        <v>107</v>
      </c>
      <c r="H785" s="184" t="s">
        <v>129</v>
      </c>
      <c r="I785" s="181">
        <f t="shared" si="0"/>
        <v>42880</v>
      </c>
      <c r="J785" s="61"/>
      <c r="K785" s="184"/>
      <c r="L785" s="241" t="s">
        <v>8934</v>
      </c>
      <c r="M785" s="61"/>
      <c r="N785" s="61" t="s">
        <v>29</v>
      </c>
      <c r="O785" s="61" t="s">
        <v>8935</v>
      </c>
      <c r="P785" s="185" t="s">
        <v>17</v>
      </c>
      <c r="Q785" s="182"/>
      <c r="R785" s="61"/>
      <c r="S785" s="61"/>
      <c r="T785" s="61"/>
      <c r="U785" s="66"/>
      <c r="V785" s="61"/>
      <c r="W785" s="61"/>
      <c r="X785" s="66" t="s">
        <v>18</v>
      </c>
      <c r="Y785" s="57">
        <v>43073</v>
      </c>
      <c r="Z785" s="75"/>
      <c r="AA785" s="95" t="s">
        <v>8937</v>
      </c>
      <c r="AB785" s="183"/>
      <c r="AC785" s="175"/>
      <c r="AD785" s="175"/>
      <c r="AE785" s="67" t="str">
        <f t="shared" si="1"/>
        <v>Apr</v>
      </c>
      <c r="AF785" s="68" t="str">
        <f t="shared" si="2"/>
        <v>Dec</v>
      </c>
      <c r="AG785" s="177">
        <f t="shared" si="3"/>
        <v>223</v>
      </c>
      <c r="AH785" s="70">
        <f t="shared" si="5"/>
        <v>42880</v>
      </c>
      <c r="AI785" s="71">
        <f ca="1"/>
        <v>-1109</v>
      </c>
      <c r="AJ785" s="71" t="str">
        <v>2017</v>
      </c>
      <c r="AK785" s="70">
        <f t="shared" si="4"/>
        <v>42860</v>
      </c>
    </row>
    <row r="786" spans="1:37" ht="14.4">
      <c r="A786" s="239" t="s">
        <v>8939</v>
      </c>
      <c r="B786" s="61" t="s">
        <v>89</v>
      </c>
      <c r="C786" s="59">
        <v>42850</v>
      </c>
      <c r="D786" s="66" t="s">
        <v>90</v>
      </c>
      <c r="E786" s="184" t="s">
        <v>30</v>
      </c>
      <c r="F786" s="240" t="s">
        <v>106</v>
      </c>
      <c r="G786" s="168" t="s">
        <v>107</v>
      </c>
      <c r="H786" s="184" t="s">
        <v>129</v>
      </c>
      <c r="I786" s="181">
        <f t="shared" si="0"/>
        <v>42880</v>
      </c>
      <c r="J786" s="61"/>
      <c r="K786" s="184"/>
      <c r="L786" s="241" t="s">
        <v>8033</v>
      </c>
      <c r="M786" s="61" t="s">
        <v>8940</v>
      </c>
      <c r="N786" s="61"/>
      <c r="O786" s="61" t="s">
        <v>6731</v>
      </c>
      <c r="P786" s="185" t="s">
        <v>17</v>
      </c>
      <c r="Q786" s="182"/>
      <c r="R786" s="61"/>
      <c r="S786" s="61"/>
      <c r="T786" s="61"/>
      <c r="U786" s="66"/>
      <c r="V786" s="61"/>
      <c r="W786" s="61"/>
      <c r="X786" s="66"/>
      <c r="Y786" s="57">
        <v>43073</v>
      </c>
      <c r="Z786" s="75">
        <v>4</v>
      </c>
      <c r="AA786" s="95" t="s">
        <v>8943</v>
      </c>
      <c r="AB786" s="183"/>
      <c r="AC786" s="175"/>
      <c r="AD786" s="175"/>
      <c r="AE786" s="67" t="str">
        <f t="shared" si="1"/>
        <v>Apr</v>
      </c>
      <c r="AF786" s="68" t="str">
        <f t="shared" si="2"/>
        <v>Dec</v>
      </c>
      <c r="AG786" s="177">
        <f t="shared" si="3"/>
        <v>223</v>
      </c>
      <c r="AH786" s="70">
        <f t="shared" si="5"/>
        <v>42880</v>
      </c>
      <c r="AI786" s="71">
        <f ca="1"/>
        <v>-1109</v>
      </c>
      <c r="AJ786" s="71" t="str">
        <v>2017</v>
      </c>
      <c r="AK786" s="70">
        <f t="shared" si="4"/>
        <v>42860</v>
      </c>
    </row>
    <row r="787" spans="1:37" ht="14.4">
      <c r="A787" s="239" t="s">
        <v>8945</v>
      </c>
      <c r="B787" s="61" t="s">
        <v>89</v>
      </c>
      <c r="C787" s="59">
        <v>42850</v>
      </c>
      <c r="D787" s="66" t="s">
        <v>90</v>
      </c>
      <c r="E787" s="184" t="s">
        <v>30</v>
      </c>
      <c r="F787" s="240" t="s">
        <v>106</v>
      </c>
      <c r="G787" s="168" t="s">
        <v>107</v>
      </c>
      <c r="H787" s="184" t="s">
        <v>129</v>
      </c>
      <c r="I787" s="181">
        <f t="shared" si="0"/>
        <v>42880</v>
      </c>
      <c r="J787" s="61"/>
      <c r="K787" s="184"/>
      <c r="L787" s="241" t="s">
        <v>8946</v>
      </c>
      <c r="M787" s="61" t="s">
        <v>8947</v>
      </c>
      <c r="N787" s="61"/>
      <c r="O787" s="61" t="s">
        <v>7761</v>
      </c>
      <c r="P787" s="185" t="s">
        <v>21</v>
      </c>
      <c r="Q787" s="182"/>
      <c r="R787" s="61"/>
      <c r="S787" s="61"/>
      <c r="T787" s="61"/>
      <c r="U787" s="66"/>
      <c r="V787" s="61"/>
      <c r="W787" s="61"/>
      <c r="X787" s="66" t="s">
        <v>18</v>
      </c>
      <c r="Y787" s="57">
        <v>43073</v>
      </c>
      <c r="Z787" s="75">
        <v>4</v>
      </c>
      <c r="AA787" s="95" t="s">
        <v>8069</v>
      </c>
      <c r="AB787" s="183"/>
      <c r="AC787" s="175"/>
      <c r="AD787" s="175"/>
      <c r="AE787" s="67" t="str">
        <f t="shared" si="1"/>
        <v>Apr</v>
      </c>
      <c r="AF787" s="68" t="str">
        <f t="shared" si="2"/>
        <v>Dec</v>
      </c>
      <c r="AG787" s="177">
        <f t="shared" si="3"/>
        <v>223</v>
      </c>
      <c r="AH787" s="70">
        <f t="shared" si="5"/>
        <v>42880</v>
      </c>
      <c r="AI787" s="71">
        <f ca="1"/>
        <v>-1109</v>
      </c>
      <c r="AJ787" s="71" t="str">
        <v>2017</v>
      </c>
      <c r="AK787" s="70">
        <f t="shared" si="4"/>
        <v>42860</v>
      </c>
    </row>
    <row r="788" spans="1:37" ht="14.4">
      <c r="A788" s="239" t="s">
        <v>8951</v>
      </c>
      <c r="B788" s="61" t="s">
        <v>89</v>
      </c>
      <c r="C788" s="59">
        <v>42849</v>
      </c>
      <c r="D788" s="66" t="s">
        <v>1027</v>
      </c>
      <c r="E788" s="184" t="s">
        <v>112</v>
      </c>
      <c r="F788" s="240" t="s">
        <v>106</v>
      </c>
      <c r="G788" s="243" t="s">
        <v>113</v>
      </c>
      <c r="H788" s="184" t="s">
        <v>112</v>
      </c>
      <c r="I788" s="181">
        <f t="shared" si="0"/>
        <v>42879</v>
      </c>
      <c r="J788" s="61" t="s">
        <v>18</v>
      </c>
      <c r="K788" s="184" t="s">
        <v>18</v>
      </c>
      <c r="L788" s="241" t="s">
        <v>3682</v>
      </c>
      <c r="M788" s="61" t="s">
        <v>3683</v>
      </c>
      <c r="N788" s="61" t="s">
        <v>266</v>
      </c>
      <c r="O788" s="61" t="s">
        <v>8373</v>
      </c>
      <c r="P788" s="185" t="s">
        <v>116</v>
      </c>
      <c r="Q788" s="182"/>
      <c r="R788" s="61"/>
      <c r="S788" s="61"/>
      <c r="T788" s="61" t="s">
        <v>18</v>
      </c>
      <c r="U788" s="66"/>
      <c r="V788" s="61"/>
      <c r="W788" s="61"/>
      <c r="X788" s="66"/>
      <c r="Y788" s="57">
        <v>43073</v>
      </c>
      <c r="Z788" s="75"/>
      <c r="AA788" s="95" t="s">
        <v>8953</v>
      </c>
      <c r="AB788" s="183"/>
      <c r="AC788" s="175"/>
      <c r="AD788" s="175"/>
      <c r="AE788" s="67" t="str">
        <f t="shared" si="1"/>
        <v>Apr</v>
      </c>
      <c r="AF788" s="68" t="str">
        <f t="shared" si="2"/>
        <v>Dec</v>
      </c>
      <c r="AG788" s="177">
        <f t="shared" si="3"/>
        <v>224</v>
      </c>
      <c r="AH788" s="70">
        <f t="shared" si="5"/>
        <v>42879</v>
      </c>
      <c r="AI788" s="71">
        <f ca="1"/>
        <v>-1110</v>
      </c>
      <c r="AJ788" s="71" t="str">
        <v>2017</v>
      </c>
      <c r="AK788" s="70">
        <f t="shared" si="4"/>
        <v>42859</v>
      </c>
    </row>
    <row r="789" spans="1:37" ht="14.4">
      <c r="A789" s="239" t="s">
        <v>8955</v>
      </c>
      <c r="B789" s="61" t="s">
        <v>89</v>
      </c>
      <c r="C789" s="59">
        <v>42849</v>
      </c>
      <c r="D789" s="66" t="s">
        <v>1027</v>
      </c>
      <c r="E789" s="184" t="s">
        <v>112</v>
      </c>
      <c r="F789" s="240" t="s">
        <v>106</v>
      </c>
      <c r="G789" s="243" t="s">
        <v>113</v>
      </c>
      <c r="H789" s="184" t="s">
        <v>112</v>
      </c>
      <c r="I789" s="181">
        <f t="shared" si="0"/>
        <v>42879</v>
      </c>
      <c r="J789" s="61" t="s">
        <v>18</v>
      </c>
      <c r="K789" s="184" t="s">
        <v>14</v>
      </c>
      <c r="L789" s="241" t="s">
        <v>8956</v>
      </c>
      <c r="M789" s="61" t="s">
        <v>8957</v>
      </c>
      <c r="N789" s="61" t="s">
        <v>271</v>
      </c>
      <c r="O789" s="61" t="s">
        <v>8958</v>
      </c>
      <c r="P789" s="185" t="s">
        <v>116</v>
      </c>
      <c r="Q789" s="182">
        <v>42851</v>
      </c>
      <c r="R789" s="61"/>
      <c r="S789" s="61"/>
      <c r="T789" s="61"/>
      <c r="U789" s="66"/>
      <c r="V789" s="61"/>
      <c r="W789" s="61"/>
      <c r="X789" s="66"/>
      <c r="Y789" s="57">
        <v>43073</v>
      </c>
      <c r="Z789" s="75"/>
      <c r="AA789" s="95" t="s">
        <v>257</v>
      </c>
      <c r="AB789" s="183"/>
      <c r="AC789" s="175"/>
      <c r="AD789" s="175"/>
      <c r="AE789" s="67" t="str">
        <f t="shared" si="1"/>
        <v>Apr</v>
      </c>
      <c r="AF789" s="68" t="str">
        <f t="shared" si="2"/>
        <v>Dec</v>
      </c>
      <c r="AG789" s="177">
        <f t="shared" si="3"/>
        <v>224</v>
      </c>
      <c r="AH789" s="70">
        <f t="shared" si="5"/>
        <v>42879</v>
      </c>
      <c r="AI789" s="71">
        <f ca="1"/>
        <v>-1110</v>
      </c>
      <c r="AJ789" s="71" t="str">
        <v>2017</v>
      </c>
      <c r="AK789" s="70">
        <f t="shared" si="4"/>
        <v>42859</v>
      </c>
    </row>
    <row r="790" spans="1:37" ht="14.4">
      <c r="A790" s="239" t="s">
        <v>8959</v>
      </c>
      <c r="B790" s="61" t="s">
        <v>89</v>
      </c>
      <c r="C790" s="59">
        <v>42846</v>
      </c>
      <c r="D790" s="66" t="s">
        <v>90</v>
      </c>
      <c r="E790" s="184" t="s">
        <v>30</v>
      </c>
      <c r="F790" s="240" t="s">
        <v>106</v>
      </c>
      <c r="G790" s="168" t="s">
        <v>107</v>
      </c>
      <c r="H790" s="184" t="s">
        <v>30</v>
      </c>
      <c r="I790" s="181">
        <f t="shared" si="0"/>
        <v>42876</v>
      </c>
      <c r="J790" s="61"/>
      <c r="K790" s="184"/>
      <c r="L790" s="241" t="s">
        <v>8962</v>
      </c>
      <c r="M790" s="61"/>
      <c r="N790" s="61"/>
      <c r="O790" s="61"/>
      <c r="P790" s="185"/>
      <c r="Q790" s="182"/>
      <c r="R790" s="61"/>
      <c r="S790" s="61"/>
      <c r="T790" s="61"/>
      <c r="U790" s="66"/>
      <c r="V790" s="61"/>
      <c r="W790" s="61"/>
      <c r="X790" s="66" t="s">
        <v>14</v>
      </c>
      <c r="Y790" s="57">
        <v>43073</v>
      </c>
      <c r="Z790" s="75">
        <v>4</v>
      </c>
      <c r="AA790" s="95" t="s">
        <v>8964</v>
      </c>
      <c r="AB790" s="183"/>
      <c r="AC790" s="175"/>
      <c r="AD790" s="175"/>
      <c r="AE790" s="67" t="str">
        <f t="shared" si="1"/>
        <v>Apr</v>
      </c>
      <c r="AF790" s="68" t="str">
        <f t="shared" si="2"/>
        <v>Dec</v>
      </c>
      <c r="AG790" s="177">
        <f t="shared" si="3"/>
        <v>227</v>
      </c>
      <c r="AH790" s="70">
        <f t="shared" si="5"/>
        <v>42876</v>
      </c>
      <c r="AI790" s="71">
        <f ca="1"/>
        <v>-1113</v>
      </c>
      <c r="AJ790" s="71" t="str">
        <v>2017</v>
      </c>
      <c r="AK790" s="70">
        <f t="shared" si="4"/>
        <v>42856</v>
      </c>
    </row>
    <row r="791" spans="1:37" ht="14.4">
      <c r="A791" s="239" t="s">
        <v>8965</v>
      </c>
      <c r="B791" s="61" t="s">
        <v>89</v>
      </c>
      <c r="C791" s="59">
        <v>42846</v>
      </c>
      <c r="D791" s="66" t="s">
        <v>90</v>
      </c>
      <c r="E791" s="184" t="s">
        <v>30</v>
      </c>
      <c r="F791" s="240" t="s">
        <v>106</v>
      </c>
      <c r="G791" s="168" t="s">
        <v>107</v>
      </c>
      <c r="H791" s="184" t="s">
        <v>30</v>
      </c>
      <c r="I791" s="181">
        <f t="shared" si="0"/>
        <v>42876</v>
      </c>
      <c r="J791" s="61"/>
      <c r="K791" s="184"/>
      <c r="L791" s="241" t="s">
        <v>8966</v>
      </c>
      <c r="M791" s="61"/>
      <c r="N791" s="61" t="s">
        <v>29</v>
      </c>
      <c r="O791" s="61" t="s">
        <v>8968</v>
      </c>
      <c r="P791" s="185" t="s">
        <v>28</v>
      </c>
      <c r="Q791" s="182"/>
      <c r="R791" s="61"/>
      <c r="S791" s="61"/>
      <c r="T791" s="61"/>
      <c r="U791" s="66"/>
      <c r="V791" s="61"/>
      <c r="W791" s="61"/>
      <c r="X791" s="66" t="s">
        <v>18</v>
      </c>
      <c r="Y791" s="57">
        <v>43073</v>
      </c>
      <c r="Z791" s="75"/>
      <c r="AA791" s="246"/>
      <c r="AB791" s="183"/>
      <c r="AC791" s="175"/>
      <c r="AD791" s="175"/>
      <c r="AE791" s="67" t="str">
        <f t="shared" si="1"/>
        <v>Apr</v>
      </c>
      <c r="AF791" s="68" t="str">
        <f t="shared" si="2"/>
        <v>Dec</v>
      </c>
      <c r="AG791" s="177">
        <f t="shared" si="3"/>
        <v>227</v>
      </c>
      <c r="AH791" s="70">
        <f t="shared" si="5"/>
        <v>42876</v>
      </c>
      <c r="AI791" s="71">
        <f ca="1"/>
        <v>-1113</v>
      </c>
      <c r="AJ791" s="71" t="str">
        <v>2017</v>
      </c>
      <c r="AK791" s="70">
        <f t="shared" si="4"/>
        <v>42856</v>
      </c>
    </row>
    <row r="792" spans="1:37" ht="14.4">
      <c r="A792" s="239" t="s">
        <v>8969</v>
      </c>
      <c r="B792" s="61" t="s">
        <v>89</v>
      </c>
      <c r="C792" s="59">
        <v>42849</v>
      </c>
      <c r="D792" s="66" t="s">
        <v>90</v>
      </c>
      <c r="E792" s="184" t="s">
        <v>30</v>
      </c>
      <c r="F792" s="240" t="s">
        <v>106</v>
      </c>
      <c r="G792" s="168" t="s">
        <v>107</v>
      </c>
      <c r="H792" s="184" t="s">
        <v>30</v>
      </c>
      <c r="I792" s="181">
        <f t="shared" si="0"/>
        <v>42879</v>
      </c>
      <c r="J792" s="61"/>
      <c r="K792" s="184"/>
      <c r="L792" s="241" t="s">
        <v>745</v>
      </c>
      <c r="M792" s="61"/>
      <c r="N792" s="61" t="s">
        <v>22</v>
      </c>
      <c r="O792" s="61" t="s">
        <v>8035</v>
      </c>
      <c r="P792" s="185" t="s">
        <v>17</v>
      </c>
      <c r="Q792" s="182"/>
      <c r="R792" s="61"/>
      <c r="S792" s="61"/>
      <c r="T792" s="61"/>
      <c r="U792" s="66"/>
      <c r="V792" s="61"/>
      <c r="W792" s="61"/>
      <c r="X792" s="66" t="s">
        <v>14</v>
      </c>
      <c r="Y792" s="57">
        <v>43073</v>
      </c>
      <c r="Z792" s="75">
        <v>5</v>
      </c>
      <c r="AA792" s="268" t="s">
        <v>8972</v>
      </c>
      <c r="AB792" s="183"/>
      <c r="AC792" s="175"/>
      <c r="AD792" s="175"/>
      <c r="AE792" s="67" t="str">
        <f t="shared" si="1"/>
        <v>Apr</v>
      </c>
      <c r="AF792" s="68" t="str">
        <f t="shared" si="2"/>
        <v>Dec</v>
      </c>
      <c r="AG792" s="177">
        <f t="shared" si="3"/>
        <v>224</v>
      </c>
      <c r="AH792" s="70">
        <f t="shared" si="5"/>
        <v>42879</v>
      </c>
      <c r="AI792" s="71">
        <f ca="1"/>
        <v>-1110</v>
      </c>
      <c r="AJ792" s="71" t="str">
        <v>2017</v>
      </c>
      <c r="AK792" s="70">
        <f t="shared" si="4"/>
        <v>42859</v>
      </c>
    </row>
    <row r="793" spans="1:37" ht="14.4">
      <c r="A793" s="239" t="s">
        <v>8977</v>
      </c>
      <c r="B793" s="61" t="s">
        <v>89</v>
      </c>
      <c r="C793" s="59">
        <v>42844</v>
      </c>
      <c r="D793" s="66" t="s">
        <v>90</v>
      </c>
      <c r="E793" s="184" t="s">
        <v>30</v>
      </c>
      <c r="F793" s="240" t="s">
        <v>106</v>
      </c>
      <c r="G793" s="168" t="s">
        <v>107</v>
      </c>
      <c r="H793" s="184" t="s">
        <v>30</v>
      </c>
      <c r="I793" s="181">
        <f t="shared" si="0"/>
        <v>42874</v>
      </c>
      <c r="J793" s="61"/>
      <c r="K793" s="184"/>
      <c r="L793" s="241" t="s">
        <v>8979</v>
      </c>
      <c r="M793" s="61"/>
      <c r="N793" s="61" t="s">
        <v>132</v>
      </c>
      <c r="O793" s="61" t="s">
        <v>8980</v>
      </c>
      <c r="P793" s="185" t="s">
        <v>21</v>
      </c>
      <c r="Q793" s="182"/>
      <c r="R793" s="61"/>
      <c r="S793" s="61"/>
      <c r="T793" s="61"/>
      <c r="U793" s="66"/>
      <c r="V793" s="61"/>
      <c r="W793" s="61"/>
      <c r="X793" s="66" t="s">
        <v>18</v>
      </c>
      <c r="Y793" s="57">
        <v>43073</v>
      </c>
      <c r="Z793" s="75">
        <v>4</v>
      </c>
      <c r="AA793" s="95"/>
      <c r="AB793" s="183"/>
      <c r="AC793" s="175"/>
      <c r="AD793" s="175"/>
      <c r="AE793" s="67" t="str">
        <f t="shared" si="1"/>
        <v>Apr</v>
      </c>
      <c r="AF793" s="68" t="str">
        <f t="shared" si="2"/>
        <v>Dec</v>
      </c>
      <c r="AG793" s="177">
        <f t="shared" si="3"/>
        <v>229</v>
      </c>
      <c r="AH793" s="70">
        <f t="shared" si="5"/>
        <v>42874</v>
      </c>
      <c r="AI793" s="71">
        <f ca="1"/>
        <v>-1115</v>
      </c>
      <c r="AJ793" s="71" t="str">
        <v>2017</v>
      </c>
      <c r="AK793" s="70">
        <f t="shared" si="4"/>
        <v>42854</v>
      </c>
    </row>
    <row r="794" spans="1:37" ht="14.4">
      <c r="A794" s="239" t="s">
        <v>8983</v>
      </c>
      <c r="B794" s="61" t="s">
        <v>89</v>
      </c>
      <c r="C794" s="59">
        <v>42849</v>
      </c>
      <c r="D794" s="66" t="s">
        <v>90</v>
      </c>
      <c r="E794" s="184" t="s">
        <v>30</v>
      </c>
      <c r="F794" s="240" t="s">
        <v>106</v>
      </c>
      <c r="G794" s="168" t="s">
        <v>107</v>
      </c>
      <c r="H794" s="184" t="s">
        <v>30</v>
      </c>
      <c r="I794" s="181">
        <f t="shared" si="0"/>
        <v>42879</v>
      </c>
      <c r="J794" s="61"/>
      <c r="K794" s="184"/>
      <c r="L794" s="241" t="s">
        <v>745</v>
      </c>
      <c r="M794" s="61"/>
      <c r="N794" s="61" t="s">
        <v>33</v>
      </c>
      <c r="O794" s="61" t="s">
        <v>8985</v>
      </c>
      <c r="P794" s="185" t="s">
        <v>17</v>
      </c>
      <c r="Q794" s="182"/>
      <c r="R794" s="61"/>
      <c r="S794" s="61"/>
      <c r="T794" s="61"/>
      <c r="U794" s="66"/>
      <c r="V794" s="61"/>
      <c r="W794" s="61"/>
      <c r="X794" s="66" t="s">
        <v>18</v>
      </c>
      <c r="Y794" s="57">
        <v>43073</v>
      </c>
      <c r="Z794" s="75"/>
      <c r="AA794" s="95"/>
      <c r="AB794" s="183"/>
      <c r="AC794" s="175"/>
      <c r="AD794" s="176"/>
      <c r="AE794" s="67" t="str">
        <f t="shared" si="1"/>
        <v>Apr</v>
      </c>
      <c r="AF794" s="68" t="str">
        <f t="shared" si="2"/>
        <v>Dec</v>
      </c>
      <c r="AG794" s="177">
        <f t="shared" si="3"/>
        <v>224</v>
      </c>
      <c r="AH794" s="70">
        <f t="shared" si="5"/>
        <v>42879</v>
      </c>
      <c r="AI794" s="71">
        <f ca="1"/>
        <v>-1110</v>
      </c>
      <c r="AJ794" s="71" t="str">
        <v>2017</v>
      </c>
      <c r="AK794" s="70">
        <f t="shared" si="4"/>
        <v>42859</v>
      </c>
    </row>
    <row r="795" spans="1:37" ht="14.4">
      <c r="A795" s="239" t="s">
        <v>8987</v>
      </c>
      <c r="B795" s="61" t="s">
        <v>89</v>
      </c>
      <c r="C795" s="59">
        <v>42850</v>
      </c>
      <c r="D795" s="66" t="s">
        <v>90</v>
      </c>
      <c r="E795" s="184" t="s">
        <v>30</v>
      </c>
      <c r="F795" s="240" t="s">
        <v>106</v>
      </c>
      <c r="G795" s="168" t="s">
        <v>107</v>
      </c>
      <c r="H795" s="184" t="s">
        <v>30</v>
      </c>
      <c r="I795" s="181">
        <f t="shared" si="0"/>
        <v>42880</v>
      </c>
      <c r="J795" s="61"/>
      <c r="K795" s="184"/>
      <c r="L795" s="241" t="s">
        <v>8989</v>
      </c>
      <c r="M795" s="61"/>
      <c r="N795" s="61"/>
      <c r="O795" s="61"/>
      <c r="P795" s="185"/>
      <c r="Q795" s="182"/>
      <c r="R795" s="61"/>
      <c r="S795" s="61"/>
      <c r="T795" s="61"/>
      <c r="U795" s="66"/>
      <c r="V795" s="61"/>
      <c r="W795" s="61"/>
      <c r="X795" s="66" t="s">
        <v>18</v>
      </c>
      <c r="Y795" s="57">
        <v>43073</v>
      </c>
      <c r="Z795" s="75">
        <v>4</v>
      </c>
      <c r="AA795" s="95"/>
      <c r="AB795" s="183"/>
      <c r="AC795" s="175"/>
      <c r="AD795" s="176"/>
      <c r="AE795" s="67" t="str">
        <f t="shared" si="1"/>
        <v>Apr</v>
      </c>
      <c r="AF795" s="68" t="str">
        <f t="shared" si="2"/>
        <v>Dec</v>
      </c>
      <c r="AG795" s="177">
        <f t="shared" si="3"/>
        <v>223</v>
      </c>
      <c r="AH795" s="70">
        <f t="shared" si="5"/>
        <v>42880</v>
      </c>
      <c r="AI795" s="71">
        <f ca="1"/>
        <v>-1109</v>
      </c>
      <c r="AJ795" s="71" t="str">
        <v>2017</v>
      </c>
      <c r="AK795" s="70">
        <f t="shared" si="4"/>
        <v>42860</v>
      </c>
    </row>
    <row r="796" spans="1:37" ht="14.4">
      <c r="A796" s="239" t="s">
        <v>8991</v>
      </c>
      <c r="B796" s="61" t="s">
        <v>89</v>
      </c>
      <c r="C796" s="59">
        <v>42849</v>
      </c>
      <c r="D796" s="66" t="s">
        <v>1027</v>
      </c>
      <c r="E796" s="184" t="s">
        <v>30</v>
      </c>
      <c r="F796" s="240" t="s">
        <v>106</v>
      </c>
      <c r="G796" s="168" t="s">
        <v>107</v>
      </c>
      <c r="H796" s="184" t="s">
        <v>30</v>
      </c>
      <c r="I796" s="181">
        <f t="shared" si="0"/>
        <v>42879</v>
      </c>
      <c r="J796" s="61"/>
      <c r="K796" s="184"/>
      <c r="L796" s="241" t="s">
        <v>302</v>
      </c>
      <c r="M796" s="61"/>
      <c r="N796" s="61"/>
      <c r="O796" s="61"/>
      <c r="P796" s="185"/>
      <c r="Q796" s="182"/>
      <c r="R796" s="61"/>
      <c r="S796" s="61"/>
      <c r="T796" s="61"/>
      <c r="U796" s="66"/>
      <c r="V796" s="61"/>
      <c r="W796" s="61"/>
      <c r="X796" s="66" t="s">
        <v>14</v>
      </c>
      <c r="Y796" s="57">
        <v>43073</v>
      </c>
      <c r="Z796" s="75">
        <v>4</v>
      </c>
      <c r="AA796" s="95" t="s">
        <v>8994</v>
      </c>
      <c r="AB796" s="183"/>
      <c r="AC796" s="175"/>
      <c r="AD796" s="176"/>
      <c r="AE796" s="67" t="str">
        <f t="shared" si="1"/>
        <v>Apr</v>
      </c>
      <c r="AF796" s="68" t="str">
        <f t="shared" si="2"/>
        <v>Dec</v>
      </c>
      <c r="AG796" s="177">
        <f t="shared" si="3"/>
        <v>224</v>
      </c>
      <c r="AH796" s="70">
        <f t="shared" si="5"/>
        <v>42879</v>
      </c>
      <c r="AI796" s="71">
        <f ca="1"/>
        <v>-1110</v>
      </c>
      <c r="AJ796" s="71" t="str">
        <v>2017</v>
      </c>
      <c r="AK796" s="70">
        <f t="shared" si="4"/>
        <v>42859</v>
      </c>
    </row>
    <row r="797" spans="1:37" ht="14.4">
      <c r="A797" s="239" t="s">
        <v>8996</v>
      </c>
      <c r="B797" s="61" t="s">
        <v>89</v>
      </c>
      <c r="C797" s="59">
        <v>42849</v>
      </c>
      <c r="D797" s="66" t="s">
        <v>1027</v>
      </c>
      <c r="E797" s="184" t="s">
        <v>30</v>
      </c>
      <c r="F797" s="240" t="s">
        <v>106</v>
      </c>
      <c r="G797" s="168" t="s">
        <v>107</v>
      </c>
      <c r="H797" s="184" t="s">
        <v>30</v>
      </c>
      <c r="I797" s="181">
        <f t="shared" si="0"/>
        <v>42879</v>
      </c>
      <c r="J797" s="61"/>
      <c r="K797" s="184"/>
      <c r="L797" s="241" t="s">
        <v>8998</v>
      </c>
      <c r="M797" s="61"/>
      <c r="N797" s="61"/>
      <c r="O797" s="61"/>
      <c r="P797" s="185"/>
      <c r="Q797" s="182"/>
      <c r="R797" s="61"/>
      <c r="S797" s="61"/>
      <c r="T797" s="61"/>
      <c r="U797" s="66"/>
      <c r="V797" s="61"/>
      <c r="W797" s="61"/>
      <c r="X797" s="66" t="s">
        <v>14</v>
      </c>
      <c r="Y797" s="57">
        <v>43073</v>
      </c>
      <c r="Z797" s="75">
        <v>4</v>
      </c>
      <c r="AA797" s="95" t="s">
        <v>9001</v>
      </c>
      <c r="AB797" s="183"/>
      <c r="AC797" s="175"/>
      <c r="AD797" s="175"/>
      <c r="AE797" s="67" t="str">
        <f t="shared" si="1"/>
        <v>Apr</v>
      </c>
      <c r="AF797" s="68" t="str">
        <f t="shared" si="2"/>
        <v>Dec</v>
      </c>
      <c r="AG797" s="177">
        <f t="shared" si="3"/>
        <v>224</v>
      </c>
      <c r="AH797" s="70">
        <f t="shared" si="5"/>
        <v>42879</v>
      </c>
      <c r="AI797" s="71">
        <f ca="1"/>
        <v>-1110</v>
      </c>
      <c r="AJ797" s="71" t="str">
        <v>2017</v>
      </c>
      <c r="AK797" s="70">
        <f t="shared" si="4"/>
        <v>42859</v>
      </c>
    </row>
    <row r="798" spans="1:37" ht="14.4">
      <c r="A798" s="239" t="s">
        <v>9003</v>
      </c>
      <c r="B798" s="61" t="s">
        <v>89</v>
      </c>
      <c r="C798" s="59">
        <v>42849</v>
      </c>
      <c r="D798" s="66" t="s">
        <v>1027</v>
      </c>
      <c r="E798" s="184" t="s">
        <v>30</v>
      </c>
      <c r="F798" s="240" t="s">
        <v>106</v>
      </c>
      <c r="G798" s="168" t="s">
        <v>107</v>
      </c>
      <c r="H798" s="184" t="s">
        <v>30</v>
      </c>
      <c r="I798" s="181">
        <f t="shared" si="0"/>
        <v>42879</v>
      </c>
      <c r="J798" s="61"/>
      <c r="K798" s="184"/>
      <c r="L798" s="241" t="s">
        <v>302</v>
      </c>
      <c r="M798" s="61"/>
      <c r="N798" s="61"/>
      <c r="O798" s="61"/>
      <c r="P798" s="185"/>
      <c r="Q798" s="182"/>
      <c r="R798" s="61"/>
      <c r="S798" s="61"/>
      <c r="T798" s="61"/>
      <c r="U798" s="66"/>
      <c r="V798" s="61"/>
      <c r="W798" s="61"/>
      <c r="X798" s="66" t="s">
        <v>14</v>
      </c>
      <c r="Y798" s="57">
        <v>43073</v>
      </c>
      <c r="Z798" s="75">
        <v>4</v>
      </c>
      <c r="AA798" s="95" t="s">
        <v>8994</v>
      </c>
      <c r="AB798" s="183"/>
      <c r="AC798" s="175"/>
      <c r="AD798" s="176"/>
      <c r="AE798" s="67" t="str">
        <f t="shared" si="1"/>
        <v>Apr</v>
      </c>
      <c r="AF798" s="68" t="str">
        <f t="shared" si="2"/>
        <v>Dec</v>
      </c>
      <c r="AG798" s="177">
        <f t="shared" si="3"/>
        <v>224</v>
      </c>
      <c r="AH798" s="70">
        <f t="shared" si="5"/>
        <v>42879</v>
      </c>
      <c r="AI798" s="71">
        <f ca="1"/>
        <v>-1110</v>
      </c>
      <c r="AJ798" s="71" t="str">
        <v>2017</v>
      </c>
      <c r="AK798" s="70">
        <f t="shared" si="4"/>
        <v>42859</v>
      </c>
    </row>
    <row r="799" spans="1:37" ht="14.4">
      <c r="A799" s="239" t="s">
        <v>9006</v>
      </c>
      <c r="B799" s="61" t="s">
        <v>89</v>
      </c>
      <c r="C799" s="59">
        <v>42849</v>
      </c>
      <c r="D799" s="66" t="s">
        <v>1027</v>
      </c>
      <c r="E799" s="184" t="s">
        <v>30</v>
      </c>
      <c r="F799" s="240" t="s">
        <v>106</v>
      </c>
      <c r="G799" s="168" t="s">
        <v>107</v>
      </c>
      <c r="H799" s="184" t="s">
        <v>30</v>
      </c>
      <c r="I799" s="181">
        <f t="shared" si="0"/>
        <v>42879</v>
      </c>
      <c r="J799" s="61"/>
      <c r="K799" s="184"/>
      <c r="L799" s="241" t="s">
        <v>8434</v>
      </c>
      <c r="M799" s="61" t="s">
        <v>8435</v>
      </c>
      <c r="N799" s="61"/>
      <c r="O799" s="61"/>
      <c r="P799" s="185"/>
      <c r="Q799" s="182"/>
      <c r="R799" s="61"/>
      <c r="S799" s="61"/>
      <c r="T799" s="61"/>
      <c r="U799" s="66"/>
      <c r="V799" s="61"/>
      <c r="W799" s="61"/>
      <c r="X799" s="66" t="s">
        <v>14</v>
      </c>
      <c r="Y799" s="57">
        <v>43073</v>
      </c>
      <c r="Z799" s="75">
        <v>4</v>
      </c>
      <c r="AA799" s="95" t="s">
        <v>8994</v>
      </c>
      <c r="AB799" s="183"/>
      <c r="AC799" s="175"/>
      <c r="AD799" s="176"/>
      <c r="AE799" s="67" t="str">
        <f t="shared" si="1"/>
        <v>Apr</v>
      </c>
      <c r="AF799" s="68" t="str">
        <f t="shared" si="2"/>
        <v>Dec</v>
      </c>
      <c r="AG799" s="177">
        <f t="shared" si="3"/>
        <v>224</v>
      </c>
      <c r="AH799" s="70">
        <f t="shared" si="5"/>
        <v>42879</v>
      </c>
      <c r="AI799" s="71">
        <f ca="1"/>
        <v>-1110</v>
      </c>
      <c r="AJ799" s="71" t="str">
        <v>2017</v>
      </c>
      <c r="AK799" s="70">
        <f t="shared" si="4"/>
        <v>42859</v>
      </c>
    </row>
    <row r="800" spans="1:37" ht="14.4">
      <c r="A800" s="239" t="s">
        <v>9010</v>
      </c>
      <c r="B800" s="61" t="s">
        <v>89</v>
      </c>
      <c r="C800" s="59">
        <v>42849</v>
      </c>
      <c r="D800" s="66" t="s">
        <v>1027</v>
      </c>
      <c r="E800" s="184" t="s">
        <v>30</v>
      </c>
      <c r="F800" s="240" t="s">
        <v>106</v>
      </c>
      <c r="G800" s="168" t="s">
        <v>107</v>
      </c>
      <c r="H800" s="184" t="s">
        <v>30</v>
      </c>
      <c r="I800" s="181">
        <f t="shared" si="0"/>
        <v>42879</v>
      </c>
      <c r="J800" s="61"/>
      <c r="K800" s="184"/>
      <c r="L800" s="241" t="s">
        <v>9011</v>
      </c>
      <c r="M800" s="61"/>
      <c r="N800" s="61"/>
      <c r="O800" s="61" t="s">
        <v>9012</v>
      </c>
      <c r="P800" s="185" t="s">
        <v>17</v>
      </c>
      <c r="Q800" s="182"/>
      <c r="R800" s="61"/>
      <c r="S800" s="61"/>
      <c r="T800" s="61"/>
      <c r="U800" s="66"/>
      <c r="V800" s="61"/>
      <c r="W800" s="61"/>
      <c r="X800" s="66" t="s">
        <v>18</v>
      </c>
      <c r="Y800" s="57">
        <v>43073</v>
      </c>
      <c r="Z800" s="75"/>
      <c r="AA800" s="95"/>
      <c r="AB800" s="183"/>
      <c r="AC800" s="175"/>
      <c r="AD800" s="175"/>
      <c r="AE800" s="67" t="str">
        <f t="shared" si="1"/>
        <v>Apr</v>
      </c>
      <c r="AF800" s="68" t="str">
        <f t="shared" si="2"/>
        <v>Dec</v>
      </c>
      <c r="AG800" s="177">
        <f t="shared" si="3"/>
        <v>224</v>
      </c>
      <c r="AH800" s="70">
        <f t="shared" si="5"/>
        <v>42879</v>
      </c>
      <c r="AI800" s="71">
        <f ca="1"/>
        <v>-1110</v>
      </c>
      <c r="AJ800" s="71" t="str">
        <v>2017</v>
      </c>
      <c r="AK800" s="70">
        <f t="shared" si="4"/>
        <v>42859</v>
      </c>
    </row>
    <row r="801" spans="1:37" ht="14.4">
      <c r="A801" s="239" t="s">
        <v>9013</v>
      </c>
      <c r="B801" s="61" t="s">
        <v>89</v>
      </c>
      <c r="C801" s="59">
        <v>42849</v>
      </c>
      <c r="D801" s="66" t="s">
        <v>1027</v>
      </c>
      <c r="E801" s="184" t="s">
        <v>30</v>
      </c>
      <c r="F801" s="240" t="s">
        <v>106</v>
      </c>
      <c r="G801" s="168" t="s">
        <v>107</v>
      </c>
      <c r="H801" s="184" t="s">
        <v>30</v>
      </c>
      <c r="I801" s="181">
        <f t="shared" si="0"/>
        <v>42879</v>
      </c>
      <c r="J801" s="61"/>
      <c r="K801" s="184"/>
      <c r="L801" s="241" t="s">
        <v>302</v>
      </c>
      <c r="M801" s="61"/>
      <c r="N801" s="61"/>
      <c r="O801" s="61" t="s">
        <v>9015</v>
      </c>
      <c r="P801" s="185" t="s">
        <v>17</v>
      </c>
      <c r="Q801" s="182"/>
      <c r="R801" s="61"/>
      <c r="S801" s="61"/>
      <c r="T801" s="61"/>
      <c r="U801" s="66"/>
      <c r="V801" s="61"/>
      <c r="W801" s="61"/>
      <c r="X801" s="66" t="s">
        <v>18</v>
      </c>
      <c r="Y801" s="57">
        <v>43073</v>
      </c>
      <c r="Z801" s="75"/>
      <c r="AA801" s="95" t="s">
        <v>9016</v>
      </c>
      <c r="AB801" s="183"/>
      <c r="AC801" s="175"/>
      <c r="AD801" s="175"/>
      <c r="AE801" s="67" t="str">
        <f t="shared" si="1"/>
        <v>Apr</v>
      </c>
      <c r="AF801" s="68" t="str">
        <f t="shared" si="2"/>
        <v>Dec</v>
      </c>
      <c r="AG801" s="177">
        <f t="shared" si="3"/>
        <v>224</v>
      </c>
      <c r="AH801" s="70">
        <f t="shared" si="5"/>
        <v>42879</v>
      </c>
      <c r="AI801" s="71">
        <f ca="1"/>
        <v>-1110</v>
      </c>
      <c r="AJ801" s="71" t="str">
        <v>2017</v>
      </c>
      <c r="AK801" s="70">
        <f t="shared" si="4"/>
        <v>42859</v>
      </c>
    </row>
    <row r="802" spans="1:37" ht="14.4">
      <c r="A802" s="239" t="s">
        <v>9019</v>
      </c>
      <c r="B802" s="61" t="s">
        <v>89</v>
      </c>
      <c r="C802" s="59">
        <v>42846</v>
      </c>
      <c r="D802" s="66" t="s">
        <v>131</v>
      </c>
      <c r="E802" s="184" t="s">
        <v>30</v>
      </c>
      <c r="F802" s="240" t="s">
        <v>106</v>
      </c>
      <c r="G802" s="168" t="s">
        <v>107</v>
      </c>
      <c r="H802" s="184" t="s">
        <v>30</v>
      </c>
      <c r="I802" s="181">
        <f t="shared" si="0"/>
        <v>42876</v>
      </c>
      <c r="J802" s="61"/>
      <c r="K802" s="184"/>
      <c r="L802" s="241" t="s">
        <v>6916</v>
      </c>
      <c r="M802" s="61" t="s">
        <v>9021</v>
      </c>
      <c r="N802" s="61"/>
      <c r="O802" s="61"/>
      <c r="P802" s="185" t="s">
        <v>17</v>
      </c>
      <c r="Q802" s="182"/>
      <c r="R802" s="61"/>
      <c r="S802" s="61"/>
      <c r="T802" s="61"/>
      <c r="U802" s="66"/>
      <c r="V802" s="61"/>
      <c r="W802" s="61"/>
      <c r="X802" s="66"/>
      <c r="Y802" s="57">
        <v>43073</v>
      </c>
      <c r="Z802" s="75"/>
      <c r="AA802" s="95" t="s">
        <v>9022</v>
      </c>
      <c r="AB802" s="183"/>
      <c r="AC802" s="175"/>
      <c r="AD802" s="176"/>
      <c r="AE802" s="67" t="str">
        <f t="shared" si="1"/>
        <v>Apr</v>
      </c>
      <c r="AF802" s="68" t="str">
        <f t="shared" si="2"/>
        <v>Dec</v>
      </c>
      <c r="AG802" s="177">
        <f t="shared" si="3"/>
        <v>227</v>
      </c>
      <c r="AH802" s="70">
        <f t="shared" si="5"/>
        <v>42876</v>
      </c>
      <c r="AI802" s="71">
        <f ca="1"/>
        <v>-1113</v>
      </c>
      <c r="AJ802" s="71" t="str">
        <v>2017</v>
      </c>
      <c r="AK802" s="70">
        <f t="shared" si="4"/>
        <v>42856</v>
      </c>
    </row>
    <row r="803" spans="1:37" ht="14.4">
      <c r="A803" s="239" t="s">
        <v>9023</v>
      </c>
      <c r="B803" s="61" t="s">
        <v>89</v>
      </c>
      <c r="C803" s="59">
        <v>42838</v>
      </c>
      <c r="D803" s="66" t="s">
        <v>1027</v>
      </c>
      <c r="E803" s="184" t="s">
        <v>30</v>
      </c>
      <c r="F803" s="240" t="s">
        <v>106</v>
      </c>
      <c r="G803" s="168" t="s">
        <v>107</v>
      </c>
      <c r="H803" s="184" t="s">
        <v>30</v>
      </c>
      <c r="I803" s="181">
        <f t="shared" si="0"/>
        <v>42868</v>
      </c>
      <c r="J803" s="61"/>
      <c r="K803" s="184"/>
      <c r="L803" s="241" t="s">
        <v>4830</v>
      </c>
      <c r="M803" s="61" t="s">
        <v>9025</v>
      </c>
      <c r="N803" s="61"/>
      <c r="O803" s="61" t="s">
        <v>9026</v>
      </c>
      <c r="P803" s="185" t="s">
        <v>17</v>
      </c>
      <c r="Q803" s="182"/>
      <c r="R803" s="61"/>
      <c r="S803" s="61"/>
      <c r="T803" s="61"/>
      <c r="U803" s="66"/>
      <c r="V803" s="61"/>
      <c r="W803" s="91" t="s">
        <v>200</v>
      </c>
      <c r="X803" s="66" t="s">
        <v>14</v>
      </c>
      <c r="Y803" s="57">
        <v>43073</v>
      </c>
      <c r="Z803" s="75"/>
      <c r="AA803" s="95" t="s">
        <v>7625</v>
      </c>
      <c r="AB803" s="183"/>
      <c r="AC803" s="175"/>
      <c r="AD803" s="175"/>
      <c r="AE803" s="67" t="str">
        <f t="shared" si="1"/>
        <v>Apr</v>
      </c>
      <c r="AF803" s="68" t="str">
        <f t="shared" si="2"/>
        <v>Dec</v>
      </c>
      <c r="AG803" s="177">
        <f t="shared" si="3"/>
        <v>235</v>
      </c>
      <c r="AH803" s="70">
        <f t="shared" si="5"/>
        <v>42868</v>
      </c>
      <c r="AI803" s="71">
        <f ca="1"/>
        <v>-1121</v>
      </c>
      <c r="AJ803" s="71" t="str">
        <v>2017</v>
      </c>
      <c r="AK803" s="70">
        <f t="shared" si="4"/>
        <v>42848</v>
      </c>
    </row>
    <row r="804" spans="1:37" ht="14.4">
      <c r="A804" s="239" t="s">
        <v>9029</v>
      </c>
      <c r="B804" s="61" t="s">
        <v>89</v>
      </c>
      <c r="C804" s="59">
        <v>42851</v>
      </c>
      <c r="D804" s="66" t="s">
        <v>1027</v>
      </c>
      <c r="E804" s="184" t="s">
        <v>30</v>
      </c>
      <c r="F804" s="240" t="s">
        <v>106</v>
      </c>
      <c r="G804" s="168" t="s">
        <v>107</v>
      </c>
      <c r="H804" s="184" t="s">
        <v>129</v>
      </c>
      <c r="I804" s="181">
        <f t="shared" si="0"/>
        <v>42881</v>
      </c>
      <c r="J804" s="61"/>
      <c r="K804" s="184"/>
      <c r="L804" s="241" t="s">
        <v>9030</v>
      </c>
      <c r="M804" s="61" t="s">
        <v>9031</v>
      </c>
      <c r="N804" s="61" t="s">
        <v>33</v>
      </c>
      <c r="O804" s="61" t="s">
        <v>9032</v>
      </c>
      <c r="P804" s="185" t="s">
        <v>17</v>
      </c>
      <c r="Q804" s="182"/>
      <c r="R804" s="61"/>
      <c r="S804" s="61"/>
      <c r="T804" s="61"/>
      <c r="U804" s="66"/>
      <c r="V804" s="61"/>
      <c r="W804" s="61"/>
      <c r="X804" s="66"/>
      <c r="Y804" s="57">
        <v>43073</v>
      </c>
      <c r="Z804" s="75"/>
      <c r="AA804" s="95" t="s">
        <v>9034</v>
      </c>
      <c r="AB804" s="183"/>
      <c r="AC804" s="175"/>
      <c r="AD804" s="176"/>
      <c r="AE804" s="67" t="str">
        <f t="shared" si="1"/>
        <v>Apr</v>
      </c>
      <c r="AF804" s="68" t="str">
        <f t="shared" si="2"/>
        <v>Dec</v>
      </c>
      <c r="AG804" s="177">
        <f t="shared" si="3"/>
        <v>222</v>
      </c>
      <c r="AH804" s="70">
        <f t="shared" si="5"/>
        <v>42881</v>
      </c>
      <c r="AI804" s="71">
        <f ca="1"/>
        <v>-1108</v>
      </c>
      <c r="AJ804" s="71" t="str">
        <v>2017</v>
      </c>
      <c r="AK804" s="70">
        <f t="shared" si="4"/>
        <v>42861</v>
      </c>
    </row>
    <row r="805" spans="1:37" ht="14.4">
      <c r="A805" s="239" t="s">
        <v>9036</v>
      </c>
      <c r="B805" s="61" t="s">
        <v>89</v>
      </c>
      <c r="C805" s="59">
        <v>42851</v>
      </c>
      <c r="D805" s="66" t="s">
        <v>1027</v>
      </c>
      <c r="E805" s="184" t="s">
        <v>129</v>
      </c>
      <c r="F805" s="240" t="s">
        <v>214</v>
      </c>
      <c r="G805" s="168" t="s">
        <v>4611</v>
      </c>
      <c r="H805" s="184" t="s">
        <v>5909</v>
      </c>
      <c r="I805" s="181">
        <f t="shared" si="0"/>
        <v>42881</v>
      </c>
      <c r="J805" s="61" t="s">
        <v>18</v>
      </c>
      <c r="K805" s="184" t="s">
        <v>18</v>
      </c>
      <c r="L805" s="241" t="s">
        <v>9039</v>
      </c>
      <c r="M805" s="61" t="s">
        <v>108</v>
      </c>
      <c r="N805" s="61" t="s">
        <v>395</v>
      </c>
      <c r="O805" s="61" t="s">
        <v>108</v>
      </c>
      <c r="P805" s="185" t="s">
        <v>96</v>
      </c>
      <c r="Q805" s="182"/>
      <c r="R805" s="61" t="s">
        <v>18</v>
      </c>
      <c r="S805" s="61"/>
      <c r="T805" s="61"/>
      <c r="U805" s="66" t="s">
        <v>108</v>
      </c>
      <c r="V805" s="61" t="s">
        <v>108</v>
      </c>
      <c r="W805" s="61"/>
      <c r="X805" s="66" t="s">
        <v>14</v>
      </c>
      <c r="Y805" s="57">
        <v>43073</v>
      </c>
      <c r="Z805" s="75" t="s">
        <v>108</v>
      </c>
      <c r="AA805" s="95" t="s">
        <v>9040</v>
      </c>
      <c r="AB805" s="183" t="s">
        <v>179</v>
      </c>
      <c r="AC805" s="175"/>
      <c r="AD805" s="176"/>
      <c r="AE805" s="67" t="str">
        <f t="shared" si="1"/>
        <v>Apr</v>
      </c>
      <c r="AF805" s="68" t="str">
        <f t="shared" si="2"/>
        <v>Dec</v>
      </c>
      <c r="AG805" s="177">
        <f t="shared" si="3"/>
        <v>222</v>
      </c>
      <c r="AH805" s="70">
        <f t="shared" si="5"/>
        <v>42881</v>
      </c>
      <c r="AI805" s="71">
        <f ca="1"/>
        <v>-1108</v>
      </c>
      <c r="AJ805" s="71" t="str">
        <v>2017</v>
      </c>
      <c r="AK805" s="70">
        <f t="shared" si="4"/>
        <v>42861</v>
      </c>
    </row>
    <row r="806" spans="1:37" ht="14.4">
      <c r="A806" s="239" t="s">
        <v>9043</v>
      </c>
      <c r="B806" s="61" t="s">
        <v>89</v>
      </c>
      <c r="C806" s="59">
        <v>42849</v>
      </c>
      <c r="D806" s="66" t="s">
        <v>90</v>
      </c>
      <c r="E806" s="184" t="s">
        <v>112</v>
      </c>
      <c r="F806" s="240" t="s">
        <v>106</v>
      </c>
      <c r="G806" s="243" t="s">
        <v>113</v>
      </c>
      <c r="H806" s="184" t="s">
        <v>112</v>
      </c>
      <c r="I806" s="181">
        <f t="shared" si="0"/>
        <v>42879</v>
      </c>
      <c r="J806" s="61" t="s">
        <v>18</v>
      </c>
      <c r="K806" s="184" t="s">
        <v>18</v>
      </c>
      <c r="L806" s="241" t="s">
        <v>9045</v>
      </c>
      <c r="M806" s="61" t="s">
        <v>9046</v>
      </c>
      <c r="N806" s="61" t="s">
        <v>249</v>
      </c>
      <c r="O806" s="61" t="s">
        <v>9047</v>
      </c>
      <c r="P806" s="185" t="s">
        <v>116</v>
      </c>
      <c r="Q806" s="182"/>
      <c r="R806" s="61"/>
      <c r="S806" s="61"/>
      <c r="T806" s="61" t="s">
        <v>18</v>
      </c>
      <c r="U806" s="66"/>
      <c r="V806" s="61"/>
      <c r="W806" s="61"/>
      <c r="X806" s="66"/>
      <c r="Y806" s="57">
        <v>43073</v>
      </c>
      <c r="Z806" s="75"/>
      <c r="AA806" s="95" t="s">
        <v>9049</v>
      </c>
      <c r="AB806" s="183"/>
      <c r="AC806" s="175"/>
      <c r="AD806" s="176"/>
      <c r="AE806" s="67" t="str">
        <f t="shared" si="1"/>
        <v>Apr</v>
      </c>
      <c r="AF806" s="68" t="str">
        <f t="shared" si="2"/>
        <v>Dec</v>
      </c>
      <c r="AG806" s="177">
        <f t="shared" si="3"/>
        <v>224</v>
      </c>
      <c r="AH806" s="70">
        <f t="shared" si="5"/>
        <v>42879</v>
      </c>
      <c r="AI806" s="71">
        <f ca="1"/>
        <v>-1110</v>
      </c>
      <c r="AJ806" s="71" t="str">
        <v>2017</v>
      </c>
      <c r="AK806" s="70">
        <f t="shared" si="4"/>
        <v>42859</v>
      </c>
    </row>
    <row r="807" spans="1:37" ht="14.4">
      <c r="A807" s="239" t="s">
        <v>9051</v>
      </c>
      <c r="B807" s="61" t="s">
        <v>89</v>
      </c>
      <c r="C807" s="59">
        <v>42851</v>
      </c>
      <c r="D807" s="66" t="s">
        <v>90</v>
      </c>
      <c r="E807" s="184" t="s">
        <v>3794</v>
      </c>
      <c r="F807" s="240" t="s">
        <v>214</v>
      </c>
      <c r="G807" s="187" t="s">
        <v>214</v>
      </c>
      <c r="H807" s="184" t="s">
        <v>3785</v>
      </c>
      <c r="I807" s="181">
        <f t="shared" si="0"/>
        <v>42881</v>
      </c>
      <c r="J807" s="61" t="s">
        <v>18</v>
      </c>
      <c r="K807" s="184" t="s">
        <v>18</v>
      </c>
      <c r="L807" s="241" t="s">
        <v>9052</v>
      </c>
      <c r="M807" s="61" t="s">
        <v>9052</v>
      </c>
      <c r="N807" s="61" t="s">
        <v>29</v>
      </c>
      <c r="O807" s="61" t="s">
        <v>9054</v>
      </c>
      <c r="P807" s="185" t="s">
        <v>96</v>
      </c>
      <c r="Q807" s="182"/>
      <c r="R807" s="61" t="s">
        <v>18</v>
      </c>
      <c r="S807" s="61"/>
      <c r="T807" s="61"/>
      <c r="U807" s="66" t="s">
        <v>108</v>
      </c>
      <c r="V807" s="61" t="s">
        <v>108</v>
      </c>
      <c r="W807" s="61"/>
      <c r="X807" s="66" t="s">
        <v>18</v>
      </c>
      <c r="Y807" s="57">
        <v>43073</v>
      </c>
      <c r="Z807" s="75" t="s">
        <v>108</v>
      </c>
      <c r="AA807" s="95" t="s">
        <v>9056</v>
      </c>
      <c r="AB807" s="183" t="s">
        <v>97</v>
      </c>
      <c r="AC807" s="175"/>
      <c r="AD807" s="176"/>
      <c r="AE807" s="67" t="str">
        <f t="shared" si="1"/>
        <v>Apr</v>
      </c>
      <c r="AF807" s="68" t="str">
        <f t="shared" si="2"/>
        <v>Dec</v>
      </c>
      <c r="AG807" s="177">
        <f t="shared" si="3"/>
        <v>222</v>
      </c>
      <c r="AH807" s="70">
        <f t="shared" si="5"/>
        <v>42881</v>
      </c>
      <c r="AI807" s="71">
        <f ca="1"/>
        <v>-1108</v>
      </c>
      <c r="AJ807" s="71" t="str">
        <v>2017</v>
      </c>
      <c r="AK807" s="70">
        <f t="shared" si="4"/>
        <v>42861</v>
      </c>
    </row>
    <row r="808" spans="1:37" ht="14.4">
      <c r="A808" s="239" t="s">
        <v>9058</v>
      </c>
      <c r="B808" s="61" t="s">
        <v>89</v>
      </c>
      <c r="C808" s="59">
        <v>42851</v>
      </c>
      <c r="D808" s="66" t="s">
        <v>90</v>
      </c>
      <c r="E808" s="184" t="s">
        <v>3794</v>
      </c>
      <c r="F808" s="240" t="s">
        <v>214</v>
      </c>
      <c r="G808" s="168" t="s">
        <v>5916</v>
      </c>
      <c r="H808" s="184" t="s">
        <v>5917</v>
      </c>
      <c r="I808" s="181">
        <f t="shared" si="0"/>
        <v>42881</v>
      </c>
      <c r="J808" s="61" t="s">
        <v>18</v>
      </c>
      <c r="K808" s="184" t="s">
        <v>18</v>
      </c>
      <c r="L808" s="241" t="s">
        <v>9061</v>
      </c>
      <c r="M808" s="61" t="s">
        <v>9061</v>
      </c>
      <c r="N808" s="61" t="s">
        <v>395</v>
      </c>
      <c r="O808" s="61" t="s">
        <v>108</v>
      </c>
      <c r="P808" s="185" t="s">
        <v>96</v>
      </c>
      <c r="Q808" s="182"/>
      <c r="R808" s="61" t="s">
        <v>18</v>
      </c>
      <c r="S808" s="61"/>
      <c r="T808" s="61"/>
      <c r="U808" s="66" t="s">
        <v>108</v>
      </c>
      <c r="V808" s="61" t="s">
        <v>108</v>
      </c>
      <c r="W808" s="61"/>
      <c r="X808" s="66" t="s">
        <v>18</v>
      </c>
      <c r="Y808" s="57">
        <v>43073</v>
      </c>
      <c r="Z808" s="75" t="s">
        <v>108</v>
      </c>
      <c r="AA808" s="64" t="s">
        <v>9063</v>
      </c>
      <c r="AB808" s="183" t="s">
        <v>97</v>
      </c>
      <c r="AC808" s="175"/>
      <c r="AD808" s="176"/>
      <c r="AE808" s="67" t="str">
        <f t="shared" si="1"/>
        <v>Apr</v>
      </c>
      <c r="AF808" s="68" t="str">
        <f t="shared" si="2"/>
        <v>Dec</v>
      </c>
      <c r="AG808" s="177">
        <f t="shared" si="3"/>
        <v>222</v>
      </c>
      <c r="AH808" s="70">
        <f t="shared" si="5"/>
        <v>42881</v>
      </c>
      <c r="AI808" s="71">
        <f ca="1"/>
        <v>-1108</v>
      </c>
      <c r="AJ808" s="71" t="str">
        <v>2017</v>
      </c>
      <c r="AK808" s="70">
        <f t="shared" si="4"/>
        <v>42861</v>
      </c>
    </row>
    <row r="809" spans="1:37" ht="14.4">
      <c r="A809" s="239" t="s">
        <v>9065</v>
      </c>
      <c r="B809" s="61" t="s">
        <v>89</v>
      </c>
      <c r="C809" s="59">
        <v>42851</v>
      </c>
      <c r="D809" s="66" t="s">
        <v>1027</v>
      </c>
      <c r="E809" s="184" t="s">
        <v>3794</v>
      </c>
      <c r="F809" s="240" t="s">
        <v>214</v>
      </c>
      <c r="G809" s="187" t="s">
        <v>4288</v>
      </c>
      <c r="H809" s="184" t="s">
        <v>4289</v>
      </c>
      <c r="I809" s="181">
        <f t="shared" si="0"/>
        <v>42881</v>
      </c>
      <c r="J809" s="61" t="s">
        <v>18</v>
      </c>
      <c r="K809" s="184" t="s">
        <v>14</v>
      </c>
      <c r="L809" s="241" t="s">
        <v>9068</v>
      </c>
      <c r="M809" s="61" t="s">
        <v>8796</v>
      </c>
      <c r="N809" s="61" t="s">
        <v>16</v>
      </c>
      <c r="O809" s="61" t="s">
        <v>8797</v>
      </c>
      <c r="P809" s="185" t="s">
        <v>96</v>
      </c>
      <c r="Q809" s="182"/>
      <c r="R809" s="61" t="s">
        <v>18</v>
      </c>
      <c r="S809" s="61"/>
      <c r="T809" s="61"/>
      <c r="U809" s="66" t="s">
        <v>108</v>
      </c>
      <c r="V809" s="61" t="s">
        <v>108</v>
      </c>
      <c r="W809" s="61"/>
      <c r="X809" s="66" t="s">
        <v>14</v>
      </c>
      <c r="Y809" s="57">
        <v>43073</v>
      </c>
      <c r="Z809" s="75" t="s">
        <v>108</v>
      </c>
      <c r="AA809" s="95" t="s">
        <v>9070</v>
      </c>
      <c r="AB809" s="183" t="s">
        <v>3872</v>
      </c>
      <c r="AC809" s="175"/>
      <c r="AD809" s="176"/>
      <c r="AE809" s="67" t="str">
        <f t="shared" si="1"/>
        <v>Apr</v>
      </c>
      <c r="AF809" s="68" t="str">
        <f t="shared" si="2"/>
        <v>Dec</v>
      </c>
      <c r="AG809" s="177">
        <f t="shared" si="3"/>
        <v>222</v>
      </c>
      <c r="AH809" s="70">
        <f t="shared" si="5"/>
        <v>42881</v>
      </c>
      <c r="AI809" s="71">
        <f ca="1"/>
        <v>-1108</v>
      </c>
      <c r="AJ809" s="71" t="str">
        <v>2017</v>
      </c>
      <c r="AK809" s="70">
        <f t="shared" si="4"/>
        <v>42861</v>
      </c>
    </row>
    <row r="810" spans="1:37" ht="14.4">
      <c r="A810" s="239" t="s">
        <v>9071</v>
      </c>
      <c r="B810" s="61" t="s">
        <v>7094</v>
      </c>
      <c r="C810" s="59">
        <v>42851</v>
      </c>
      <c r="D810" s="66" t="s">
        <v>229</v>
      </c>
      <c r="E810" s="184" t="s">
        <v>3794</v>
      </c>
      <c r="F810" s="240" t="s">
        <v>214</v>
      </c>
      <c r="G810" s="187" t="s">
        <v>92</v>
      </c>
      <c r="H810" s="184" t="s">
        <v>9072</v>
      </c>
      <c r="I810" s="181">
        <f t="shared" si="0"/>
        <v>42881</v>
      </c>
      <c r="J810" s="61" t="s">
        <v>18</v>
      </c>
      <c r="K810" s="184"/>
      <c r="L810" s="241" t="s">
        <v>9074</v>
      </c>
      <c r="M810" s="61"/>
      <c r="N810" s="61"/>
      <c r="O810" s="61"/>
      <c r="P810" s="185" t="s">
        <v>96</v>
      </c>
      <c r="Q810" s="182"/>
      <c r="R810" s="61" t="s">
        <v>18</v>
      </c>
      <c r="S810" s="61"/>
      <c r="T810" s="61"/>
      <c r="U810" s="66" t="s">
        <v>108</v>
      </c>
      <c r="V810" s="61" t="s">
        <v>108</v>
      </c>
      <c r="W810" s="61"/>
      <c r="X810" s="66"/>
      <c r="Y810" s="57">
        <v>43073</v>
      </c>
      <c r="Z810" s="75" t="s">
        <v>108</v>
      </c>
      <c r="AA810" s="95" t="s">
        <v>9075</v>
      </c>
      <c r="AB810" s="183"/>
      <c r="AC810" s="175"/>
      <c r="AD810" s="175"/>
      <c r="AE810" s="67" t="str">
        <f t="shared" si="1"/>
        <v>Apr</v>
      </c>
      <c r="AF810" s="68" t="str">
        <f t="shared" si="2"/>
        <v>Dec</v>
      </c>
      <c r="AG810" s="177">
        <f t="shared" si="3"/>
        <v>222</v>
      </c>
      <c r="AH810" s="70">
        <f t="shared" si="5"/>
        <v>42881</v>
      </c>
      <c r="AI810" s="71">
        <f ca="1"/>
        <v>-1108</v>
      </c>
      <c r="AJ810" s="71" t="str">
        <v>2017</v>
      </c>
      <c r="AK810" s="70">
        <f t="shared" si="4"/>
        <v>42861</v>
      </c>
    </row>
    <row r="811" spans="1:37" ht="14.4">
      <c r="A811" s="239" t="s">
        <v>9078</v>
      </c>
      <c r="B811" s="61" t="s">
        <v>89</v>
      </c>
      <c r="C811" s="59">
        <v>42851</v>
      </c>
      <c r="D811" s="66" t="s">
        <v>90</v>
      </c>
      <c r="E811" s="184" t="s">
        <v>30</v>
      </c>
      <c r="F811" s="240" t="s">
        <v>106</v>
      </c>
      <c r="G811" s="168" t="s">
        <v>107</v>
      </c>
      <c r="H811" s="184" t="s">
        <v>129</v>
      </c>
      <c r="I811" s="181">
        <f t="shared" si="0"/>
        <v>42881</v>
      </c>
      <c r="J811" s="61"/>
      <c r="K811" s="184"/>
      <c r="L811" s="241" t="s">
        <v>9079</v>
      </c>
      <c r="M811" s="61"/>
      <c r="N811" s="61"/>
      <c r="O811" s="61"/>
      <c r="P811" s="185" t="s">
        <v>96</v>
      </c>
      <c r="Q811" s="182"/>
      <c r="R811" s="61"/>
      <c r="S811" s="61"/>
      <c r="T811" s="61"/>
      <c r="U811" s="66"/>
      <c r="V811" s="61"/>
      <c r="W811" s="61"/>
      <c r="X811" s="66" t="s">
        <v>18</v>
      </c>
      <c r="Y811" s="57">
        <v>43073</v>
      </c>
      <c r="Z811" s="75">
        <v>4</v>
      </c>
      <c r="AA811" s="95" t="s">
        <v>537</v>
      </c>
      <c r="AB811" s="183"/>
      <c r="AC811" s="175"/>
      <c r="AD811" s="175"/>
      <c r="AE811" s="67" t="str">
        <f t="shared" si="1"/>
        <v>Apr</v>
      </c>
      <c r="AF811" s="68" t="str">
        <f t="shared" si="2"/>
        <v>Dec</v>
      </c>
      <c r="AG811" s="177">
        <f t="shared" si="3"/>
        <v>222</v>
      </c>
      <c r="AH811" s="70">
        <f t="shared" si="5"/>
        <v>42881</v>
      </c>
      <c r="AI811" s="71">
        <f ca="1"/>
        <v>-1108</v>
      </c>
      <c r="AJ811" s="71" t="str">
        <v>2017</v>
      </c>
      <c r="AK811" s="70">
        <f t="shared" si="4"/>
        <v>42861</v>
      </c>
    </row>
    <row r="812" spans="1:37" ht="14.4">
      <c r="A812" s="239" t="s">
        <v>9080</v>
      </c>
      <c r="B812" s="61" t="s">
        <v>89</v>
      </c>
      <c r="C812" s="59">
        <v>42851</v>
      </c>
      <c r="D812" s="66" t="s">
        <v>90</v>
      </c>
      <c r="E812" s="184" t="s">
        <v>30</v>
      </c>
      <c r="F812" s="240" t="s">
        <v>106</v>
      </c>
      <c r="G812" s="168" t="s">
        <v>107</v>
      </c>
      <c r="H812" s="184" t="s">
        <v>129</v>
      </c>
      <c r="I812" s="181">
        <f t="shared" si="0"/>
        <v>42881</v>
      </c>
      <c r="J812" s="61"/>
      <c r="K812" s="184"/>
      <c r="L812" s="241" t="s">
        <v>9082</v>
      </c>
      <c r="M812" s="61" t="s">
        <v>9083</v>
      </c>
      <c r="N812" s="61" t="s">
        <v>266</v>
      </c>
      <c r="O812" s="61"/>
      <c r="P812" s="185"/>
      <c r="Q812" s="182"/>
      <c r="R812" s="61"/>
      <c r="S812" s="61"/>
      <c r="T812" s="61"/>
      <c r="U812" s="66"/>
      <c r="V812" s="61"/>
      <c r="W812" s="61"/>
      <c r="X812" s="66" t="s">
        <v>18</v>
      </c>
      <c r="Y812" s="57">
        <v>43073</v>
      </c>
      <c r="Z812" s="75">
        <v>4</v>
      </c>
      <c r="AA812" s="95" t="s">
        <v>9086</v>
      </c>
      <c r="AB812" s="183"/>
      <c r="AC812" s="175"/>
      <c r="AD812" s="175"/>
      <c r="AE812" s="67" t="str">
        <f t="shared" si="1"/>
        <v>Apr</v>
      </c>
      <c r="AF812" s="68" t="str">
        <f t="shared" si="2"/>
        <v>Dec</v>
      </c>
      <c r="AG812" s="177">
        <f t="shared" si="3"/>
        <v>222</v>
      </c>
      <c r="AH812" s="70">
        <f t="shared" si="5"/>
        <v>42881</v>
      </c>
      <c r="AI812" s="71">
        <f ca="1"/>
        <v>-1108</v>
      </c>
      <c r="AJ812" s="71" t="str">
        <v>2017</v>
      </c>
      <c r="AK812" s="70">
        <f t="shared" si="4"/>
        <v>42861</v>
      </c>
    </row>
    <row r="813" spans="1:37" ht="14.4">
      <c r="A813" s="239" t="s">
        <v>9087</v>
      </c>
      <c r="B813" s="61" t="s">
        <v>89</v>
      </c>
      <c r="C813" s="59">
        <v>42853</v>
      </c>
      <c r="D813" s="66" t="s">
        <v>1027</v>
      </c>
      <c r="E813" s="184" t="s">
        <v>30</v>
      </c>
      <c r="F813" s="240" t="s">
        <v>106</v>
      </c>
      <c r="G813" s="168" t="s">
        <v>107</v>
      </c>
      <c r="H813" s="184" t="s">
        <v>129</v>
      </c>
      <c r="I813" s="181">
        <f t="shared" si="0"/>
        <v>42883</v>
      </c>
      <c r="J813" s="61"/>
      <c r="K813" s="184"/>
      <c r="L813" s="241" t="s">
        <v>302</v>
      </c>
      <c r="M813" s="61" t="s">
        <v>9088</v>
      </c>
      <c r="N813" s="61" t="s">
        <v>33</v>
      </c>
      <c r="O813" s="61" t="s">
        <v>9089</v>
      </c>
      <c r="P813" s="185" t="s">
        <v>17</v>
      </c>
      <c r="Q813" s="182"/>
      <c r="R813" s="61"/>
      <c r="S813" s="61"/>
      <c r="T813" s="61"/>
      <c r="U813" s="66"/>
      <c r="V813" s="61"/>
      <c r="W813" s="61"/>
      <c r="X813" s="66" t="s">
        <v>18</v>
      </c>
      <c r="Y813" s="57">
        <v>43073</v>
      </c>
      <c r="Z813" s="75"/>
      <c r="AA813" s="95" t="s">
        <v>924</v>
      </c>
      <c r="AB813" s="183"/>
      <c r="AC813" s="175"/>
      <c r="AD813" s="175"/>
      <c r="AE813" s="67" t="str">
        <f t="shared" si="1"/>
        <v>Apr</v>
      </c>
      <c r="AF813" s="68" t="str">
        <f t="shared" si="2"/>
        <v>Dec</v>
      </c>
      <c r="AG813" s="177">
        <f t="shared" si="3"/>
        <v>220</v>
      </c>
      <c r="AH813" s="70">
        <f t="shared" si="5"/>
        <v>42883</v>
      </c>
      <c r="AI813" s="71">
        <f ca="1"/>
        <v>-1106</v>
      </c>
      <c r="AJ813" s="71" t="str">
        <v>2017</v>
      </c>
      <c r="AK813" s="70">
        <f t="shared" si="4"/>
        <v>42863</v>
      </c>
    </row>
    <row r="814" spans="1:37" ht="14.4">
      <c r="A814" s="239" t="s">
        <v>9091</v>
      </c>
      <c r="B814" s="61" t="s">
        <v>89</v>
      </c>
      <c r="C814" s="59">
        <v>42853</v>
      </c>
      <c r="D814" s="66" t="s">
        <v>1027</v>
      </c>
      <c r="E814" s="184" t="s">
        <v>30</v>
      </c>
      <c r="F814" s="240" t="s">
        <v>106</v>
      </c>
      <c r="G814" s="168" t="s">
        <v>107</v>
      </c>
      <c r="H814" s="184" t="s">
        <v>129</v>
      </c>
      <c r="I814" s="181">
        <f t="shared" si="0"/>
        <v>42883</v>
      </c>
      <c r="J814" s="61"/>
      <c r="K814" s="184"/>
      <c r="L814" s="241" t="s">
        <v>302</v>
      </c>
      <c r="M814" s="61" t="s">
        <v>9094</v>
      </c>
      <c r="N814" s="61"/>
      <c r="O814" s="61"/>
      <c r="P814" s="185"/>
      <c r="Q814" s="182"/>
      <c r="R814" s="61"/>
      <c r="S814" s="61"/>
      <c r="T814" s="61"/>
      <c r="U814" s="66"/>
      <c r="V814" s="61"/>
      <c r="W814" s="61"/>
      <c r="X814" s="66"/>
      <c r="Y814" s="57">
        <v>43073</v>
      </c>
      <c r="Z814" s="75"/>
      <c r="AA814" s="95"/>
      <c r="AB814" s="183"/>
      <c r="AC814" s="175"/>
      <c r="AD814" s="175"/>
      <c r="AE814" s="67" t="str">
        <f t="shared" si="1"/>
        <v>Apr</v>
      </c>
      <c r="AF814" s="68" t="str">
        <f t="shared" si="2"/>
        <v>Dec</v>
      </c>
      <c r="AG814" s="177">
        <f t="shared" si="3"/>
        <v>220</v>
      </c>
      <c r="AH814" s="70">
        <f t="shared" si="5"/>
        <v>42883</v>
      </c>
      <c r="AI814" s="71">
        <f ca="1"/>
        <v>-1106</v>
      </c>
      <c r="AJ814" s="71" t="str">
        <v>2017</v>
      </c>
      <c r="AK814" s="70">
        <f t="shared" si="4"/>
        <v>42863</v>
      </c>
    </row>
    <row r="815" spans="1:37" ht="14.4">
      <c r="A815" s="239" t="s">
        <v>9096</v>
      </c>
      <c r="B815" s="61" t="s">
        <v>89</v>
      </c>
      <c r="C815" s="59">
        <v>42853</v>
      </c>
      <c r="D815" s="66" t="s">
        <v>90</v>
      </c>
      <c r="E815" s="184" t="s">
        <v>30</v>
      </c>
      <c r="F815" s="240" t="s">
        <v>106</v>
      </c>
      <c r="G815" s="168" t="s">
        <v>107</v>
      </c>
      <c r="H815" s="184" t="s">
        <v>129</v>
      </c>
      <c r="I815" s="181">
        <f t="shared" si="0"/>
        <v>42883</v>
      </c>
      <c r="J815" s="61"/>
      <c r="K815" s="184"/>
      <c r="L815" s="241" t="s">
        <v>745</v>
      </c>
      <c r="M815" s="61" t="s">
        <v>9098</v>
      </c>
      <c r="N815" s="61" t="s">
        <v>22</v>
      </c>
      <c r="O815" s="61" t="s">
        <v>9099</v>
      </c>
      <c r="P815" s="185" t="s">
        <v>17</v>
      </c>
      <c r="Q815" s="182"/>
      <c r="R815" s="61"/>
      <c r="S815" s="61"/>
      <c r="T815" s="61"/>
      <c r="U815" s="66"/>
      <c r="V815" s="61"/>
      <c r="W815" s="61"/>
      <c r="X815" s="66"/>
      <c r="Y815" s="57">
        <v>43073</v>
      </c>
      <c r="Z815" s="75"/>
      <c r="AA815" s="95" t="s">
        <v>9101</v>
      </c>
      <c r="AB815" s="183"/>
      <c r="AC815" s="175"/>
      <c r="AD815" s="175"/>
      <c r="AE815" s="67" t="str">
        <f t="shared" si="1"/>
        <v>Apr</v>
      </c>
      <c r="AF815" s="68" t="str">
        <f t="shared" si="2"/>
        <v>Dec</v>
      </c>
      <c r="AG815" s="177">
        <f t="shared" si="3"/>
        <v>220</v>
      </c>
      <c r="AH815" s="70">
        <f t="shared" si="5"/>
        <v>42883</v>
      </c>
      <c r="AI815" s="71">
        <f ca="1"/>
        <v>-1106</v>
      </c>
      <c r="AJ815" s="71" t="str">
        <v>2017</v>
      </c>
      <c r="AK815" s="70">
        <f t="shared" si="4"/>
        <v>42863</v>
      </c>
    </row>
    <row r="816" spans="1:37" ht="14.4">
      <c r="A816" s="239" t="s">
        <v>9102</v>
      </c>
      <c r="B816" s="61" t="s">
        <v>89</v>
      </c>
      <c r="C816" s="59">
        <v>42853</v>
      </c>
      <c r="D816" s="66" t="s">
        <v>229</v>
      </c>
      <c r="E816" s="184" t="s">
        <v>30</v>
      </c>
      <c r="F816" s="240" t="s">
        <v>106</v>
      </c>
      <c r="G816" s="168" t="s">
        <v>107</v>
      </c>
      <c r="H816" s="184" t="s">
        <v>129</v>
      </c>
      <c r="I816" s="181">
        <f t="shared" si="0"/>
        <v>42883</v>
      </c>
      <c r="J816" s="61"/>
      <c r="K816" s="184"/>
      <c r="L816" s="241" t="s">
        <v>745</v>
      </c>
      <c r="M816" s="61" t="s">
        <v>9104</v>
      </c>
      <c r="N816" s="61" t="s">
        <v>22</v>
      </c>
      <c r="O816" s="61" t="s">
        <v>9105</v>
      </c>
      <c r="P816" s="185" t="s">
        <v>17</v>
      </c>
      <c r="Q816" s="182"/>
      <c r="R816" s="61"/>
      <c r="S816" s="61"/>
      <c r="T816" s="61"/>
      <c r="U816" s="66"/>
      <c r="V816" s="61"/>
      <c r="W816" s="61"/>
      <c r="X816" s="66" t="s">
        <v>18</v>
      </c>
      <c r="Y816" s="57">
        <v>43073</v>
      </c>
      <c r="Z816" s="75"/>
      <c r="AA816" s="95" t="s">
        <v>9107</v>
      </c>
      <c r="AB816" s="183"/>
      <c r="AC816" s="175"/>
      <c r="AD816" s="175"/>
      <c r="AE816" s="67" t="str">
        <f t="shared" si="1"/>
        <v>Apr</v>
      </c>
      <c r="AF816" s="68" t="str">
        <f t="shared" si="2"/>
        <v>Dec</v>
      </c>
      <c r="AG816" s="177">
        <f t="shared" si="3"/>
        <v>220</v>
      </c>
      <c r="AH816" s="70">
        <f t="shared" si="5"/>
        <v>42883</v>
      </c>
      <c r="AI816" s="71">
        <f ca="1"/>
        <v>-1106</v>
      </c>
      <c r="AJ816" s="71" t="str">
        <v>2017</v>
      </c>
      <c r="AK816" s="70">
        <f t="shared" si="4"/>
        <v>42863</v>
      </c>
    </row>
    <row r="817" spans="1:37" ht="14.4">
      <c r="A817" s="239" t="s">
        <v>9109</v>
      </c>
      <c r="B817" s="61" t="s">
        <v>89</v>
      </c>
      <c r="C817" s="59">
        <v>42852</v>
      </c>
      <c r="D817" s="66" t="s">
        <v>1027</v>
      </c>
      <c r="E817" s="184" t="s">
        <v>112</v>
      </c>
      <c r="F817" s="240" t="s">
        <v>106</v>
      </c>
      <c r="G817" s="243" t="s">
        <v>113</v>
      </c>
      <c r="H817" s="184" t="s">
        <v>112</v>
      </c>
      <c r="I817" s="181">
        <f t="shared" si="0"/>
        <v>42882</v>
      </c>
      <c r="J817" s="61"/>
      <c r="K817" s="184"/>
      <c r="L817" s="241" t="s">
        <v>6616</v>
      </c>
      <c r="M817" s="61" t="s">
        <v>6617</v>
      </c>
      <c r="N817" s="61"/>
      <c r="O817" s="61" t="s">
        <v>8367</v>
      </c>
      <c r="P817" s="185" t="s">
        <v>116</v>
      </c>
      <c r="Q817" s="182">
        <v>42856</v>
      </c>
      <c r="R817" s="61"/>
      <c r="S817" s="61"/>
      <c r="T817" s="61"/>
      <c r="U817" s="66"/>
      <c r="V817" s="61"/>
      <c r="W817" s="61"/>
      <c r="X817" s="66"/>
      <c r="Y817" s="57">
        <v>43073</v>
      </c>
      <c r="Z817" s="75"/>
      <c r="AA817" s="95" t="s">
        <v>3338</v>
      </c>
      <c r="AB817" s="183"/>
      <c r="AC817" s="175"/>
      <c r="AD817" s="175"/>
      <c r="AE817" s="67" t="str">
        <f t="shared" si="1"/>
        <v>Apr</v>
      </c>
      <c r="AF817" s="68" t="str">
        <f t="shared" si="2"/>
        <v>Dec</v>
      </c>
      <c r="AG817" s="177">
        <f t="shared" si="3"/>
        <v>221</v>
      </c>
      <c r="AH817" s="70">
        <f t="shared" si="5"/>
        <v>42882</v>
      </c>
      <c r="AI817" s="71">
        <f ca="1"/>
        <v>-1107</v>
      </c>
      <c r="AJ817" s="71" t="str">
        <v>2017</v>
      </c>
      <c r="AK817" s="70">
        <f t="shared" si="4"/>
        <v>42862</v>
      </c>
    </row>
    <row r="818" spans="1:37" ht="14.4">
      <c r="A818" s="239" t="s">
        <v>9112</v>
      </c>
      <c r="B818" s="61" t="s">
        <v>89</v>
      </c>
      <c r="C818" s="59">
        <v>42856</v>
      </c>
      <c r="D818" s="66" t="s">
        <v>90</v>
      </c>
      <c r="E818" s="184" t="s">
        <v>91</v>
      </c>
      <c r="F818" s="240" t="s">
        <v>214</v>
      </c>
      <c r="G818" s="168" t="s">
        <v>3693</v>
      </c>
      <c r="H818" s="242" t="s">
        <v>3694</v>
      </c>
      <c r="I818" s="181">
        <f t="shared" si="0"/>
        <v>42886</v>
      </c>
      <c r="J818" s="61" t="s">
        <v>18</v>
      </c>
      <c r="K818" s="184" t="s">
        <v>14</v>
      </c>
      <c r="L818" s="241" t="s">
        <v>9114</v>
      </c>
      <c r="M818" s="61" t="s">
        <v>9114</v>
      </c>
      <c r="N818" s="61" t="s">
        <v>114</v>
      </c>
      <c r="O818" s="61" t="s">
        <v>9115</v>
      </c>
      <c r="P818" s="185" t="s">
        <v>96</v>
      </c>
      <c r="Q818" s="182"/>
      <c r="R818" s="61"/>
      <c r="S818" s="61"/>
      <c r="T818" s="61"/>
      <c r="U818" s="66"/>
      <c r="V818" s="61"/>
      <c r="W818" s="61"/>
      <c r="X818" s="66" t="s">
        <v>18</v>
      </c>
      <c r="Y818" s="57">
        <v>43073</v>
      </c>
      <c r="Z818" s="75"/>
      <c r="AA818" s="95" t="s">
        <v>8897</v>
      </c>
      <c r="AB818" s="174" t="s">
        <v>3709</v>
      </c>
      <c r="AC818" s="175"/>
      <c r="AD818" s="175"/>
      <c r="AE818" s="67" t="str">
        <f t="shared" si="1"/>
        <v>May</v>
      </c>
      <c r="AF818" s="68" t="str">
        <f t="shared" si="2"/>
        <v>Dec</v>
      </c>
      <c r="AG818" s="177">
        <f t="shared" si="3"/>
        <v>217</v>
      </c>
      <c r="AH818" s="70">
        <f t="shared" si="5"/>
        <v>42886</v>
      </c>
      <c r="AI818" s="71">
        <f ca="1"/>
        <v>-1103</v>
      </c>
      <c r="AJ818" s="71" t="str">
        <v>2017</v>
      </c>
      <c r="AK818" s="70">
        <f t="shared" si="4"/>
        <v>42866</v>
      </c>
    </row>
    <row r="819" spans="1:37" ht="14.4">
      <c r="A819" s="239" t="s">
        <v>9118</v>
      </c>
      <c r="B819" s="61" t="s">
        <v>89</v>
      </c>
      <c r="C819" s="59">
        <v>42856</v>
      </c>
      <c r="D819" s="66" t="s">
        <v>1027</v>
      </c>
      <c r="E819" s="184" t="s">
        <v>30</v>
      </c>
      <c r="F819" s="240" t="s">
        <v>106</v>
      </c>
      <c r="G819" s="168" t="s">
        <v>107</v>
      </c>
      <c r="H819" s="184" t="s">
        <v>129</v>
      </c>
      <c r="I819" s="181">
        <f t="shared" si="0"/>
        <v>42886</v>
      </c>
      <c r="J819" s="61"/>
      <c r="K819" s="184"/>
      <c r="L819" s="241" t="s">
        <v>302</v>
      </c>
      <c r="M819" s="61" t="s">
        <v>9119</v>
      </c>
      <c r="N819" s="61" t="s">
        <v>172</v>
      </c>
      <c r="O819" s="61" t="s">
        <v>9121</v>
      </c>
      <c r="P819" s="185" t="s">
        <v>17</v>
      </c>
      <c r="Q819" s="182"/>
      <c r="R819" s="61"/>
      <c r="S819" s="61"/>
      <c r="T819" s="61"/>
      <c r="U819" s="66"/>
      <c r="V819" s="61"/>
      <c r="W819" s="61"/>
      <c r="X819" s="66"/>
      <c r="Y819" s="57">
        <v>43073</v>
      </c>
      <c r="Z819" s="75"/>
      <c r="AA819" s="95"/>
      <c r="AB819" s="183"/>
      <c r="AC819" s="175"/>
      <c r="AD819" s="175"/>
      <c r="AE819" s="67" t="str">
        <f t="shared" si="1"/>
        <v>May</v>
      </c>
      <c r="AF819" s="68" t="str">
        <f t="shared" si="2"/>
        <v>Dec</v>
      </c>
      <c r="AG819" s="177">
        <f t="shared" si="3"/>
        <v>217</v>
      </c>
      <c r="AH819" s="70">
        <f t="shared" si="5"/>
        <v>42886</v>
      </c>
      <c r="AI819" s="71">
        <f ca="1"/>
        <v>-1103</v>
      </c>
      <c r="AJ819" s="71" t="str">
        <v>2017</v>
      </c>
      <c r="AK819" s="70">
        <f t="shared" si="4"/>
        <v>42866</v>
      </c>
    </row>
    <row r="820" spans="1:37" ht="14.4">
      <c r="A820" s="239" t="s">
        <v>9123</v>
      </c>
      <c r="B820" s="61" t="s">
        <v>89</v>
      </c>
      <c r="C820" s="59">
        <v>42856</v>
      </c>
      <c r="D820" s="66" t="s">
        <v>1027</v>
      </c>
      <c r="E820" s="184" t="s">
        <v>30</v>
      </c>
      <c r="F820" s="240" t="s">
        <v>106</v>
      </c>
      <c r="G820" s="168" t="s">
        <v>107</v>
      </c>
      <c r="H820" s="184" t="s">
        <v>129</v>
      </c>
      <c r="I820" s="181">
        <f t="shared" si="0"/>
        <v>42886</v>
      </c>
      <c r="J820" s="61"/>
      <c r="K820" s="184"/>
      <c r="L820" s="241" t="s">
        <v>302</v>
      </c>
      <c r="M820" s="61" t="s">
        <v>9126</v>
      </c>
      <c r="N820" s="61" t="s">
        <v>20</v>
      </c>
      <c r="O820" s="61" t="s">
        <v>9127</v>
      </c>
      <c r="P820" s="185" t="s">
        <v>17</v>
      </c>
      <c r="Q820" s="182"/>
      <c r="R820" s="61"/>
      <c r="S820" s="61"/>
      <c r="T820" s="61"/>
      <c r="U820" s="66"/>
      <c r="V820" s="61"/>
      <c r="W820" s="61"/>
      <c r="X820" s="66"/>
      <c r="Y820" s="57">
        <v>43073</v>
      </c>
      <c r="Z820" s="75"/>
      <c r="AA820" s="64" t="s">
        <v>9128</v>
      </c>
      <c r="AB820" s="183"/>
      <c r="AC820" s="175"/>
      <c r="AD820" s="175"/>
      <c r="AE820" s="67" t="str">
        <f t="shared" si="1"/>
        <v>May</v>
      </c>
      <c r="AF820" s="68" t="str">
        <f t="shared" si="2"/>
        <v>Dec</v>
      </c>
      <c r="AG820" s="177">
        <f t="shared" si="3"/>
        <v>217</v>
      </c>
      <c r="AH820" s="70">
        <f t="shared" si="5"/>
        <v>42886</v>
      </c>
      <c r="AI820" s="71">
        <f ca="1"/>
        <v>-1103</v>
      </c>
      <c r="AJ820" s="71" t="str">
        <v>2017</v>
      </c>
      <c r="AK820" s="70">
        <f t="shared" si="4"/>
        <v>42866</v>
      </c>
    </row>
    <row r="821" spans="1:37" ht="14.4">
      <c r="A821" s="239" t="s">
        <v>9130</v>
      </c>
      <c r="B821" s="61" t="s">
        <v>89</v>
      </c>
      <c r="C821" s="59">
        <v>42856</v>
      </c>
      <c r="D821" s="66" t="s">
        <v>1027</v>
      </c>
      <c r="E821" s="184" t="s">
        <v>30</v>
      </c>
      <c r="F821" s="240" t="s">
        <v>106</v>
      </c>
      <c r="G821" s="168" t="s">
        <v>107</v>
      </c>
      <c r="H821" s="184" t="s">
        <v>129</v>
      </c>
      <c r="I821" s="181">
        <f t="shared" si="0"/>
        <v>42886</v>
      </c>
      <c r="J821" s="61"/>
      <c r="K821" s="184"/>
      <c r="L821" s="241" t="s">
        <v>302</v>
      </c>
      <c r="M821" s="61" t="s">
        <v>9132</v>
      </c>
      <c r="N821" s="61" t="s">
        <v>249</v>
      </c>
      <c r="O821" s="61" t="s">
        <v>5859</v>
      </c>
      <c r="P821" s="185" t="s">
        <v>116</v>
      </c>
      <c r="Q821" s="182">
        <v>42863</v>
      </c>
      <c r="R821" s="61"/>
      <c r="S821" s="61"/>
      <c r="T821" s="61"/>
      <c r="U821" s="66"/>
      <c r="V821" s="61"/>
      <c r="W821" s="61"/>
      <c r="X821" s="66"/>
      <c r="Y821" s="57">
        <v>43073</v>
      </c>
      <c r="Z821" s="75"/>
      <c r="AA821" s="95" t="s">
        <v>9135</v>
      </c>
      <c r="AB821" s="183"/>
      <c r="AC821" s="175"/>
      <c r="AD821" s="175"/>
      <c r="AE821" s="67" t="str">
        <f t="shared" si="1"/>
        <v>May</v>
      </c>
      <c r="AF821" s="68" t="str">
        <f t="shared" si="2"/>
        <v>Dec</v>
      </c>
      <c r="AG821" s="177">
        <f t="shared" si="3"/>
        <v>217</v>
      </c>
      <c r="AH821" s="70">
        <f t="shared" si="5"/>
        <v>42886</v>
      </c>
      <c r="AI821" s="71">
        <f ca="1"/>
        <v>-1103</v>
      </c>
      <c r="AJ821" s="71" t="str">
        <v>2017</v>
      </c>
      <c r="AK821" s="70">
        <f t="shared" si="4"/>
        <v>42866</v>
      </c>
    </row>
    <row r="822" spans="1:37" ht="14.4">
      <c r="A822" s="239" t="s">
        <v>9136</v>
      </c>
      <c r="B822" s="61" t="s">
        <v>89</v>
      </c>
      <c r="C822" s="59">
        <v>42856</v>
      </c>
      <c r="D822" s="66" t="s">
        <v>1027</v>
      </c>
      <c r="E822" s="184" t="s">
        <v>30</v>
      </c>
      <c r="F822" s="240" t="s">
        <v>106</v>
      </c>
      <c r="G822" s="168" t="s">
        <v>107</v>
      </c>
      <c r="H822" s="184" t="s">
        <v>129</v>
      </c>
      <c r="I822" s="181">
        <f t="shared" si="0"/>
        <v>42886</v>
      </c>
      <c r="J822" s="61"/>
      <c r="K822" s="184"/>
      <c r="L822" s="241" t="s">
        <v>302</v>
      </c>
      <c r="M822" s="61" t="s">
        <v>9138</v>
      </c>
      <c r="N822" s="61"/>
      <c r="O822" s="61">
        <v>17001367</v>
      </c>
      <c r="P822" s="185" t="s">
        <v>96</v>
      </c>
      <c r="Q822" s="182"/>
      <c r="R822" s="61"/>
      <c r="S822" s="61"/>
      <c r="T822" s="61"/>
      <c r="U822" s="66"/>
      <c r="V822" s="61"/>
      <c r="W822" s="61"/>
      <c r="X822" s="66"/>
      <c r="Y822" s="57">
        <v>43073</v>
      </c>
      <c r="Z822" s="75">
        <v>4</v>
      </c>
      <c r="AA822" s="95" t="s">
        <v>9140</v>
      </c>
      <c r="AB822" s="183"/>
      <c r="AC822" s="175"/>
      <c r="AD822" s="175"/>
      <c r="AE822" s="67" t="str">
        <f t="shared" si="1"/>
        <v>May</v>
      </c>
      <c r="AF822" s="68" t="str">
        <f t="shared" si="2"/>
        <v>Dec</v>
      </c>
      <c r="AG822" s="177">
        <f t="shared" si="3"/>
        <v>217</v>
      </c>
      <c r="AH822" s="70">
        <f t="shared" si="5"/>
        <v>42886</v>
      </c>
      <c r="AI822" s="71">
        <f ca="1"/>
        <v>-1103</v>
      </c>
      <c r="AJ822" s="71" t="str">
        <v>2017</v>
      </c>
      <c r="AK822" s="70">
        <f t="shared" si="4"/>
        <v>42866</v>
      </c>
    </row>
    <row r="823" spans="1:37" ht="14.4">
      <c r="A823" s="239" t="s">
        <v>9142</v>
      </c>
      <c r="B823" s="61" t="s">
        <v>89</v>
      </c>
      <c r="C823" s="59">
        <v>42850</v>
      </c>
      <c r="D823" s="66" t="s">
        <v>90</v>
      </c>
      <c r="E823" s="184" t="s">
        <v>30</v>
      </c>
      <c r="F823" s="240" t="s">
        <v>106</v>
      </c>
      <c r="G823" s="168" t="s">
        <v>107</v>
      </c>
      <c r="H823" s="184" t="s">
        <v>30</v>
      </c>
      <c r="I823" s="181">
        <f t="shared" si="0"/>
        <v>42880</v>
      </c>
      <c r="J823" s="61"/>
      <c r="K823" s="184"/>
      <c r="L823" s="241" t="s">
        <v>9144</v>
      </c>
      <c r="M823" s="61"/>
      <c r="N823" s="61"/>
      <c r="O823" s="61" t="s">
        <v>9145</v>
      </c>
      <c r="P823" s="185"/>
      <c r="Q823" s="182"/>
      <c r="R823" s="61"/>
      <c r="S823" s="61"/>
      <c r="T823" s="61"/>
      <c r="U823" s="66"/>
      <c r="V823" s="61"/>
      <c r="W823" s="61"/>
      <c r="X823" s="66" t="s">
        <v>14</v>
      </c>
      <c r="Y823" s="57">
        <v>43073</v>
      </c>
      <c r="Z823" s="75">
        <v>4</v>
      </c>
      <c r="AA823" s="95" t="s">
        <v>8406</v>
      </c>
      <c r="AB823" s="183"/>
      <c r="AC823" s="175"/>
      <c r="AD823" s="175"/>
      <c r="AE823" s="67" t="str">
        <f t="shared" si="1"/>
        <v>Apr</v>
      </c>
      <c r="AF823" s="68" t="str">
        <f t="shared" si="2"/>
        <v>Dec</v>
      </c>
      <c r="AG823" s="177">
        <f t="shared" si="3"/>
        <v>223</v>
      </c>
      <c r="AH823" s="70">
        <f t="shared" si="5"/>
        <v>42880</v>
      </c>
      <c r="AI823" s="71">
        <f ca="1"/>
        <v>-1109</v>
      </c>
      <c r="AJ823" s="71" t="str">
        <v>2017</v>
      </c>
      <c r="AK823" s="70">
        <f t="shared" si="4"/>
        <v>42860</v>
      </c>
    </row>
    <row r="824" spans="1:37" ht="14.4">
      <c r="A824" s="239" t="s">
        <v>9148</v>
      </c>
      <c r="B824" s="61" t="s">
        <v>89</v>
      </c>
      <c r="C824" s="59">
        <v>42856</v>
      </c>
      <c r="D824" s="66" t="s">
        <v>90</v>
      </c>
      <c r="E824" s="184" t="s">
        <v>30</v>
      </c>
      <c r="F824" s="240" t="s">
        <v>106</v>
      </c>
      <c r="G824" s="168" t="s">
        <v>107</v>
      </c>
      <c r="H824" s="184" t="s">
        <v>30</v>
      </c>
      <c r="I824" s="181">
        <f t="shared" si="0"/>
        <v>42886</v>
      </c>
      <c r="J824" s="61"/>
      <c r="K824" s="184"/>
      <c r="L824" s="241" t="s">
        <v>745</v>
      </c>
      <c r="M824" s="61"/>
      <c r="N824" s="61"/>
      <c r="O824" s="61" t="s">
        <v>9151</v>
      </c>
      <c r="P824" s="185" t="s">
        <v>17</v>
      </c>
      <c r="Q824" s="182"/>
      <c r="R824" s="61"/>
      <c r="S824" s="61"/>
      <c r="T824" s="61"/>
      <c r="U824" s="66"/>
      <c r="V824" s="61"/>
      <c r="W824" s="61"/>
      <c r="X824" s="66" t="s">
        <v>18</v>
      </c>
      <c r="Y824" s="57">
        <v>43073</v>
      </c>
      <c r="Z824" s="75"/>
      <c r="AA824" s="95" t="s">
        <v>9152</v>
      </c>
      <c r="AB824" s="183"/>
      <c r="AC824" s="175"/>
      <c r="AD824" s="175"/>
      <c r="AE824" s="67" t="str">
        <f t="shared" si="1"/>
        <v>May</v>
      </c>
      <c r="AF824" s="68" t="str">
        <f t="shared" si="2"/>
        <v>Dec</v>
      </c>
      <c r="AG824" s="177">
        <f t="shared" si="3"/>
        <v>217</v>
      </c>
      <c r="AH824" s="70">
        <f t="shared" si="5"/>
        <v>42886</v>
      </c>
      <c r="AI824" s="71">
        <f ca="1"/>
        <v>-1103</v>
      </c>
      <c r="AJ824" s="71" t="str">
        <v>2017</v>
      </c>
      <c r="AK824" s="70">
        <f t="shared" si="4"/>
        <v>42866</v>
      </c>
    </row>
    <row r="825" spans="1:37" ht="14.4">
      <c r="A825" s="239" t="s">
        <v>9154</v>
      </c>
      <c r="B825" s="61" t="s">
        <v>89</v>
      </c>
      <c r="C825" s="59">
        <v>42856</v>
      </c>
      <c r="D825" s="66" t="s">
        <v>90</v>
      </c>
      <c r="E825" s="184" t="s">
        <v>30</v>
      </c>
      <c r="F825" s="240" t="s">
        <v>106</v>
      </c>
      <c r="G825" s="168" t="s">
        <v>107</v>
      </c>
      <c r="H825" s="184" t="s">
        <v>30</v>
      </c>
      <c r="I825" s="181">
        <f t="shared" si="0"/>
        <v>42886</v>
      </c>
      <c r="J825" s="61"/>
      <c r="K825" s="184"/>
      <c r="L825" s="241" t="s">
        <v>9155</v>
      </c>
      <c r="M825" s="61"/>
      <c r="N825" s="61"/>
      <c r="O825" s="61" t="s">
        <v>9156</v>
      </c>
      <c r="P825" s="185" t="s">
        <v>17</v>
      </c>
      <c r="Q825" s="182"/>
      <c r="R825" s="61"/>
      <c r="S825" s="61"/>
      <c r="T825" s="61"/>
      <c r="U825" s="66"/>
      <c r="V825" s="61"/>
      <c r="W825" s="61"/>
      <c r="X825" s="66" t="s">
        <v>18</v>
      </c>
      <c r="Y825" s="57">
        <v>43073</v>
      </c>
      <c r="Z825" s="75"/>
      <c r="AA825" s="95" t="s">
        <v>5181</v>
      </c>
      <c r="AB825" s="183"/>
      <c r="AC825" s="175"/>
      <c r="AD825" s="175"/>
      <c r="AE825" s="67" t="str">
        <f t="shared" si="1"/>
        <v>May</v>
      </c>
      <c r="AF825" s="68" t="str">
        <f t="shared" si="2"/>
        <v>Dec</v>
      </c>
      <c r="AG825" s="177">
        <f t="shared" si="3"/>
        <v>217</v>
      </c>
      <c r="AH825" s="70">
        <f t="shared" si="5"/>
        <v>42886</v>
      </c>
      <c r="AI825" s="71">
        <f ca="1"/>
        <v>-1103</v>
      </c>
      <c r="AJ825" s="71" t="str">
        <v>2017</v>
      </c>
      <c r="AK825" s="70">
        <f t="shared" si="4"/>
        <v>42866</v>
      </c>
    </row>
    <row r="826" spans="1:37" ht="14.4">
      <c r="A826" s="239" t="s">
        <v>9157</v>
      </c>
      <c r="B826" s="61" t="s">
        <v>89</v>
      </c>
      <c r="C826" s="59">
        <v>42839</v>
      </c>
      <c r="D826" s="66" t="s">
        <v>1027</v>
      </c>
      <c r="E826" s="184" t="s">
        <v>30</v>
      </c>
      <c r="F826" s="240" t="s">
        <v>106</v>
      </c>
      <c r="G826" s="168" t="s">
        <v>107</v>
      </c>
      <c r="H826" s="184" t="s">
        <v>30</v>
      </c>
      <c r="I826" s="181">
        <f t="shared" si="0"/>
        <v>42869</v>
      </c>
      <c r="J826" s="61"/>
      <c r="K826" s="184"/>
      <c r="L826" s="241" t="s">
        <v>3842</v>
      </c>
      <c r="M826" s="61" t="s">
        <v>4540</v>
      </c>
      <c r="N826" s="61"/>
      <c r="O826" s="61" t="s">
        <v>4542</v>
      </c>
      <c r="P826" s="185" t="s">
        <v>17</v>
      </c>
      <c r="Q826" s="182"/>
      <c r="R826" s="61"/>
      <c r="S826" s="61"/>
      <c r="T826" s="61"/>
      <c r="U826" s="66"/>
      <c r="V826" s="61"/>
      <c r="W826" s="61"/>
      <c r="X826" s="66" t="s">
        <v>14</v>
      </c>
      <c r="Y826" s="57">
        <v>43073</v>
      </c>
      <c r="Z826" s="75">
        <v>5</v>
      </c>
      <c r="AA826" s="95" t="s">
        <v>9158</v>
      </c>
      <c r="AB826" s="183"/>
      <c r="AC826" s="175"/>
      <c r="AD826" s="175"/>
      <c r="AE826" s="67" t="str">
        <f t="shared" si="1"/>
        <v>Apr</v>
      </c>
      <c r="AF826" s="68" t="str">
        <f t="shared" si="2"/>
        <v>Dec</v>
      </c>
      <c r="AG826" s="177">
        <f t="shared" si="3"/>
        <v>234</v>
      </c>
      <c r="AH826" s="70">
        <f t="shared" si="5"/>
        <v>42869</v>
      </c>
      <c r="AI826" s="71">
        <f ca="1"/>
        <v>-1120</v>
      </c>
      <c r="AJ826" s="71" t="str">
        <v>2017</v>
      </c>
      <c r="AK826" s="70">
        <f t="shared" si="4"/>
        <v>42849</v>
      </c>
    </row>
    <row r="827" spans="1:37" ht="27.1" customHeight="1">
      <c r="A827" s="239" t="s">
        <v>9161</v>
      </c>
      <c r="B827" s="61" t="s">
        <v>89</v>
      </c>
      <c r="C827" s="59">
        <v>42839</v>
      </c>
      <c r="D827" s="66" t="s">
        <v>1027</v>
      </c>
      <c r="E827" s="184" t="s">
        <v>30</v>
      </c>
      <c r="F827" s="240" t="s">
        <v>106</v>
      </c>
      <c r="G827" s="168" t="s">
        <v>107</v>
      </c>
      <c r="H827" s="184" t="s">
        <v>30</v>
      </c>
      <c r="I827" s="181">
        <f t="shared" si="0"/>
        <v>42869</v>
      </c>
      <c r="J827" s="61"/>
      <c r="K827" s="184"/>
      <c r="L827" s="241" t="s">
        <v>9162</v>
      </c>
      <c r="M827" s="61" t="s">
        <v>9163</v>
      </c>
      <c r="N827" s="61"/>
      <c r="O827" s="61"/>
      <c r="P827" s="185"/>
      <c r="Q827" s="182"/>
      <c r="R827" s="61"/>
      <c r="S827" s="61"/>
      <c r="T827" s="61"/>
      <c r="U827" s="66"/>
      <c r="V827" s="61"/>
      <c r="W827" s="61"/>
      <c r="X827" s="66" t="s">
        <v>14</v>
      </c>
      <c r="Y827" s="57">
        <v>43073</v>
      </c>
      <c r="Z827" s="75">
        <v>4</v>
      </c>
      <c r="AA827" s="197" t="s">
        <v>9165</v>
      </c>
      <c r="AB827" s="183"/>
      <c r="AC827" s="175"/>
      <c r="AD827" s="175"/>
      <c r="AE827" s="67" t="str">
        <f t="shared" si="1"/>
        <v>Apr</v>
      </c>
      <c r="AF827" s="68" t="str">
        <f t="shared" si="2"/>
        <v>Dec</v>
      </c>
      <c r="AG827" s="177">
        <f t="shared" si="3"/>
        <v>234</v>
      </c>
      <c r="AH827" s="70">
        <f t="shared" si="5"/>
        <v>42869</v>
      </c>
      <c r="AI827" s="71">
        <f ca="1"/>
        <v>-1120</v>
      </c>
      <c r="AJ827" s="71" t="str">
        <v>2017</v>
      </c>
      <c r="AK827" s="70">
        <f t="shared" si="4"/>
        <v>42849</v>
      </c>
    </row>
    <row r="828" spans="1:37" ht="14.4">
      <c r="A828" s="239" t="s">
        <v>9166</v>
      </c>
      <c r="B828" s="61" t="s">
        <v>89</v>
      </c>
      <c r="C828" s="59">
        <v>42842</v>
      </c>
      <c r="D828" s="66" t="s">
        <v>1027</v>
      </c>
      <c r="E828" s="184" t="s">
        <v>30</v>
      </c>
      <c r="F828" s="240" t="s">
        <v>106</v>
      </c>
      <c r="G828" s="168" t="s">
        <v>107</v>
      </c>
      <c r="H828" s="184" t="s">
        <v>30</v>
      </c>
      <c r="I828" s="181">
        <f t="shared" si="0"/>
        <v>42872</v>
      </c>
      <c r="J828" s="61"/>
      <c r="K828" s="184"/>
      <c r="L828" s="241" t="s">
        <v>302</v>
      </c>
      <c r="M828" s="61" t="s">
        <v>9168</v>
      </c>
      <c r="N828" s="61"/>
      <c r="O828" s="61"/>
      <c r="P828" s="185"/>
      <c r="Q828" s="182"/>
      <c r="R828" s="61"/>
      <c r="S828" s="61"/>
      <c r="T828" s="61"/>
      <c r="U828" s="66"/>
      <c r="V828" s="61"/>
      <c r="W828" s="61"/>
      <c r="X828" s="66" t="s">
        <v>14</v>
      </c>
      <c r="Y828" s="57">
        <v>43073</v>
      </c>
      <c r="Z828" s="75">
        <v>4</v>
      </c>
      <c r="AA828" s="95" t="s">
        <v>8994</v>
      </c>
      <c r="AB828" s="183"/>
      <c r="AC828" s="175"/>
      <c r="AD828" s="176"/>
      <c r="AE828" s="67" t="str">
        <f t="shared" si="1"/>
        <v>Apr</v>
      </c>
      <c r="AF828" s="68" t="str">
        <f t="shared" si="2"/>
        <v>Dec</v>
      </c>
      <c r="AG828" s="177">
        <f t="shared" si="3"/>
        <v>231</v>
      </c>
      <c r="AH828" s="70">
        <f t="shared" si="5"/>
        <v>42872</v>
      </c>
      <c r="AI828" s="71">
        <f ca="1"/>
        <v>-1117</v>
      </c>
      <c r="AJ828" s="71" t="str">
        <v>2017</v>
      </c>
      <c r="AK828" s="70">
        <f t="shared" si="4"/>
        <v>42852</v>
      </c>
    </row>
    <row r="829" spans="1:37" ht="14.4">
      <c r="A829" s="239" t="s">
        <v>9171</v>
      </c>
      <c r="B829" s="61" t="s">
        <v>89</v>
      </c>
      <c r="C829" s="59">
        <v>42842</v>
      </c>
      <c r="D829" s="66" t="s">
        <v>1027</v>
      </c>
      <c r="E829" s="184" t="s">
        <v>30</v>
      </c>
      <c r="F829" s="240" t="s">
        <v>106</v>
      </c>
      <c r="G829" s="168" t="s">
        <v>107</v>
      </c>
      <c r="H829" s="184" t="s">
        <v>30</v>
      </c>
      <c r="I829" s="181">
        <f t="shared" si="0"/>
        <v>42872</v>
      </c>
      <c r="J829" s="61"/>
      <c r="K829" s="184"/>
      <c r="L829" s="241" t="s">
        <v>302</v>
      </c>
      <c r="M829" s="61"/>
      <c r="N829" s="61"/>
      <c r="O829" s="61"/>
      <c r="P829" s="185"/>
      <c r="Q829" s="182"/>
      <c r="R829" s="61"/>
      <c r="S829" s="61"/>
      <c r="T829" s="61"/>
      <c r="U829" s="66"/>
      <c r="V829" s="61"/>
      <c r="W829" s="61"/>
      <c r="X829" s="66" t="s">
        <v>14</v>
      </c>
      <c r="Y829" s="57">
        <v>43073</v>
      </c>
      <c r="Z829" s="75">
        <v>4</v>
      </c>
      <c r="AA829" s="95" t="s">
        <v>8994</v>
      </c>
      <c r="AB829" s="183"/>
      <c r="AC829" s="175"/>
      <c r="AD829" s="176"/>
      <c r="AE829" s="67" t="str">
        <f t="shared" si="1"/>
        <v>Apr</v>
      </c>
      <c r="AF829" s="68" t="str">
        <f t="shared" si="2"/>
        <v>Dec</v>
      </c>
      <c r="AG829" s="177">
        <f t="shared" si="3"/>
        <v>231</v>
      </c>
      <c r="AH829" s="70">
        <f t="shared" si="5"/>
        <v>42872</v>
      </c>
      <c r="AI829" s="71">
        <f ca="1"/>
        <v>-1117</v>
      </c>
      <c r="AJ829" s="71" t="str">
        <v>2017</v>
      </c>
      <c r="AK829" s="70">
        <f t="shared" si="4"/>
        <v>42852</v>
      </c>
    </row>
    <row r="830" spans="1:37" ht="14.4">
      <c r="A830" s="239" t="s">
        <v>9175</v>
      </c>
      <c r="B830" s="61" t="s">
        <v>89</v>
      </c>
      <c r="C830" s="59">
        <v>42842</v>
      </c>
      <c r="D830" s="66" t="s">
        <v>1027</v>
      </c>
      <c r="E830" s="184" t="s">
        <v>30</v>
      </c>
      <c r="F830" s="240" t="s">
        <v>106</v>
      </c>
      <c r="G830" s="168" t="s">
        <v>107</v>
      </c>
      <c r="H830" s="184" t="s">
        <v>30</v>
      </c>
      <c r="I830" s="181">
        <f t="shared" si="0"/>
        <v>42872</v>
      </c>
      <c r="J830" s="61"/>
      <c r="K830" s="184"/>
      <c r="L830" s="241" t="s">
        <v>302</v>
      </c>
      <c r="M830" s="61" t="s">
        <v>9177</v>
      </c>
      <c r="N830" s="61"/>
      <c r="O830" s="61"/>
      <c r="P830" s="185"/>
      <c r="Q830" s="182"/>
      <c r="R830" s="61"/>
      <c r="S830" s="61"/>
      <c r="T830" s="61"/>
      <c r="U830" s="66"/>
      <c r="V830" s="61"/>
      <c r="W830" s="61"/>
      <c r="X830" s="66" t="s">
        <v>14</v>
      </c>
      <c r="Y830" s="57">
        <v>43073</v>
      </c>
      <c r="Z830" s="75">
        <v>4</v>
      </c>
      <c r="AA830" s="95" t="s">
        <v>8994</v>
      </c>
      <c r="AB830" s="183"/>
      <c r="AC830" s="175"/>
      <c r="AD830" s="176"/>
      <c r="AE830" s="67" t="str">
        <f t="shared" si="1"/>
        <v>Apr</v>
      </c>
      <c r="AF830" s="68" t="str">
        <f t="shared" si="2"/>
        <v>Dec</v>
      </c>
      <c r="AG830" s="177">
        <f t="shared" si="3"/>
        <v>231</v>
      </c>
      <c r="AH830" s="70">
        <f t="shared" si="5"/>
        <v>42872</v>
      </c>
      <c r="AI830" s="71">
        <f ca="1"/>
        <v>-1117</v>
      </c>
      <c r="AJ830" s="71" t="str">
        <v>2017</v>
      </c>
      <c r="AK830" s="70">
        <f t="shared" si="4"/>
        <v>42852</v>
      </c>
    </row>
    <row r="831" spans="1:37" ht="14.4">
      <c r="A831" s="239" t="s">
        <v>9179</v>
      </c>
      <c r="B831" s="61" t="s">
        <v>89</v>
      </c>
      <c r="C831" s="59">
        <v>42842</v>
      </c>
      <c r="D831" s="66" t="s">
        <v>1027</v>
      </c>
      <c r="E831" s="184" t="s">
        <v>30</v>
      </c>
      <c r="F831" s="240" t="s">
        <v>106</v>
      </c>
      <c r="G831" s="168" t="s">
        <v>107</v>
      </c>
      <c r="H831" s="184" t="s">
        <v>30</v>
      </c>
      <c r="I831" s="181">
        <f t="shared" si="0"/>
        <v>42872</v>
      </c>
      <c r="J831" s="61"/>
      <c r="K831" s="184"/>
      <c r="L831" s="241" t="s">
        <v>302</v>
      </c>
      <c r="M831" s="61" t="s">
        <v>9180</v>
      </c>
      <c r="N831" s="61"/>
      <c r="O831" s="61"/>
      <c r="P831" s="185"/>
      <c r="Q831" s="182"/>
      <c r="R831" s="61"/>
      <c r="S831" s="61"/>
      <c r="T831" s="61"/>
      <c r="U831" s="66"/>
      <c r="V831" s="61"/>
      <c r="W831" s="61"/>
      <c r="X831" s="66" t="s">
        <v>14</v>
      </c>
      <c r="Y831" s="57">
        <v>43073</v>
      </c>
      <c r="Z831" s="75">
        <v>4</v>
      </c>
      <c r="AA831" s="95" t="s">
        <v>8994</v>
      </c>
      <c r="AB831" s="183"/>
      <c r="AC831" s="175"/>
      <c r="AD831" s="176"/>
      <c r="AE831" s="67" t="str">
        <f t="shared" si="1"/>
        <v>Apr</v>
      </c>
      <c r="AF831" s="68" t="str">
        <f t="shared" si="2"/>
        <v>Dec</v>
      </c>
      <c r="AG831" s="177">
        <f t="shared" si="3"/>
        <v>231</v>
      </c>
      <c r="AH831" s="70">
        <f t="shared" si="5"/>
        <v>42872</v>
      </c>
      <c r="AI831" s="71">
        <f ca="1"/>
        <v>-1117</v>
      </c>
      <c r="AJ831" s="71" t="str">
        <v>2017</v>
      </c>
      <c r="AK831" s="70">
        <f t="shared" si="4"/>
        <v>42852</v>
      </c>
    </row>
    <row r="832" spans="1:37" ht="14.4">
      <c r="A832" s="239" t="s">
        <v>9184</v>
      </c>
      <c r="B832" s="61" t="s">
        <v>89</v>
      </c>
      <c r="C832" s="59">
        <v>42846</v>
      </c>
      <c r="D832" s="66" t="s">
        <v>1027</v>
      </c>
      <c r="E832" s="184" t="s">
        <v>30</v>
      </c>
      <c r="F832" s="240" t="s">
        <v>106</v>
      </c>
      <c r="G832" s="168" t="s">
        <v>107</v>
      </c>
      <c r="H832" s="184" t="s">
        <v>30</v>
      </c>
      <c r="I832" s="181">
        <f t="shared" si="0"/>
        <v>42876</v>
      </c>
      <c r="J832" s="61"/>
      <c r="K832" s="184"/>
      <c r="L832" s="241" t="s">
        <v>9185</v>
      </c>
      <c r="M832" s="61" t="s">
        <v>9186</v>
      </c>
      <c r="N832" s="61"/>
      <c r="O832" s="61"/>
      <c r="P832" s="185"/>
      <c r="Q832" s="182"/>
      <c r="R832" s="61"/>
      <c r="S832" s="61"/>
      <c r="T832" s="61"/>
      <c r="U832" s="66"/>
      <c r="V832" s="61"/>
      <c r="W832" s="61"/>
      <c r="X832" s="66" t="s">
        <v>14</v>
      </c>
      <c r="Y832" s="57">
        <v>43073</v>
      </c>
      <c r="Z832" s="75">
        <v>4</v>
      </c>
      <c r="AA832" s="95" t="s">
        <v>8994</v>
      </c>
      <c r="AB832" s="183"/>
      <c r="AC832" s="175"/>
      <c r="AD832" s="176"/>
      <c r="AE832" s="67" t="str">
        <f t="shared" si="1"/>
        <v>Apr</v>
      </c>
      <c r="AF832" s="68" t="str">
        <f t="shared" si="2"/>
        <v>Dec</v>
      </c>
      <c r="AG832" s="177">
        <f t="shared" si="3"/>
        <v>227</v>
      </c>
      <c r="AH832" s="70">
        <f t="shared" si="5"/>
        <v>42876</v>
      </c>
      <c r="AI832" s="71">
        <f ca="1"/>
        <v>-1113</v>
      </c>
      <c r="AJ832" s="71" t="str">
        <v>2017</v>
      </c>
      <c r="AK832" s="70">
        <f t="shared" si="4"/>
        <v>42856</v>
      </c>
    </row>
    <row r="833" spans="1:37" ht="14.4">
      <c r="A833" s="239" t="s">
        <v>9188</v>
      </c>
      <c r="B833" s="61" t="s">
        <v>89</v>
      </c>
      <c r="C833" s="59">
        <v>42842</v>
      </c>
      <c r="D833" s="66" t="s">
        <v>131</v>
      </c>
      <c r="E833" s="184" t="s">
        <v>30</v>
      </c>
      <c r="F833" s="240" t="s">
        <v>106</v>
      </c>
      <c r="G833" s="168" t="s">
        <v>107</v>
      </c>
      <c r="H833" s="184" t="s">
        <v>30</v>
      </c>
      <c r="I833" s="181">
        <f t="shared" si="0"/>
        <v>42872</v>
      </c>
      <c r="J833" s="61"/>
      <c r="K833" s="184"/>
      <c r="L833" s="241" t="s">
        <v>145</v>
      </c>
      <c r="M833" s="61" t="s">
        <v>9191</v>
      </c>
      <c r="N833" s="61"/>
      <c r="O833" s="61" t="s">
        <v>9192</v>
      </c>
      <c r="P833" s="185" t="s">
        <v>17</v>
      </c>
      <c r="Q833" s="182"/>
      <c r="R833" s="61"/>
      <c r="S833" s="61"/>
      <c r="T833" s="61"/>
      <c r="U833" s="66"/>
      <c r="V833" s="61"/>
      <c r="W833" s="61"/>
      <c r="X833" s="66" t="s">
        <v>18</v>
      </c>
      <c r="Y833" s="57">
        <v>43073</v>
      </c>
      <c r="Z833" s="75"/>
      <c r="AA833" s="95"/>
      <c r="AB833" s="183"/>
      <c r="AC833" s="175"/>
      <c r="AD833" s="176"/>
      <c r="AE833" s="67" t="str">
        <f t="shared" si="1"/>
        <v>Apr</v>
      </c>
      <c r="AF833" s="68" t="str">
        <f t="shared" si="2"/>
        <v>Dec</v>
      </c>
      <c r="AG833" s="177">
        <f t="shared" si="3"/>
        <v>231</v>
      </c>
      <c r="AH833" s="70">
        <f t="shared" si="5"/>
        <v>42872</v>
      </c>
      <c r="AI833" s="71">
        <f ca="1"/>
        <v>-1117</v>
      </c>
      <c r="AJ833" s="71" t="str">
        <v>2017</v>
      </c>
      <c r="AK833" s="70">
        <f t="shared" si="4"/>
        <v>42852</v>
      </c>
    </row>
    <row r="834" spans="1:37" ht="14.4">
      <c r="A834" s="239" t="s">
        <v>9194</v>
      </c>
      <c r="B834" s="61" t="s">
        <v>89</v>
      </c>
      <c r="C834" s="59">
        <v>42839</v>
      </c>
      <c r="D834" s="66" t="s">
        <v>131</v>
      </c>
      <c r="E834" s="184" t="s">
        <v>30</v>
      </c>
      <c r="F834" s="240" t="s">
        <v>106</v>
      </c>
      <c r="G834" s="168" t="s">
        <v>107</v>
      </c>
      <c r="H834" s="184" t="s">
        <v>30</v>
      </c>
      <c r="I834" s="181">
        <f t="shared" si="0"/>
        <v>42869</v>
      </c>
      <c r="J834" s="61"/>
      <c r="K834" s="184"/>
      <c r="L834" s="241" t="s">
        <v>145</v>
      </c>
      <c r="M834" s="61"/>
      <c r="N834" s="61"/>
      <c r="O834" s="61" t="s">
        <v>9195</v>
      </c>
      <c r="P834" s="185" t="s">
        <v>17</v>
      </c>
      <c r="Q834" s="182"/>
      <c r="R834" s="61"/>
      <c r="S834" s="61"/>
      <c r="T834" s="61"/>
      <c r="U834" s="66"/>
      <c r="V834" s="61"/>
      <c r="W834" s="61"/>
      <c r="X834" s="66" t="s">
        <v>18</v>
      </c>
      <c r="Y834" s="57">
        <v>43073</v>
      </c>
      <c r="Z834" s="75"/>
      <c r="AA834" s="95"/>
      <c r="AB834" s="183"/>
      <c r="AC834" s="175"/>
      <c r="AD834" s="176"/>
      <c r="AE834" s="67" t="str">
        <f t="shared" si="1"/>
        <v>Apr</v>
      </c>
      <c r="AF834" s="68" t="str">
        <f t="shared" si="2"/>
        <v>Dec</v>
      </c>
      <c r="AG834" s="177">
        <f t="shared" si="3"/>
        <v>234</v>
      </c>
      <c r="AH834" s="70">
        <f t="shared" si="5"/>
        <v>42869</v>
      </c>
      <c r="AI834" s="71">
        <f ca="1"/>
        <v>-1120</v>
      </c>
      <c r="AJ834" s="71" t="str">
        <v>2017</v>
      </c>
      <c r="AK834" s="70">
        <f t="shared" si="4"/>
        <v>42849</v>
      </c>
    </row>
    <row r="835" spans="1:37" ht="14.4">
      <c r="A835" s="239" t="s">
        <v>9196</v>
      </c>
      <c r="B835" s="61" t="s">
        <v>89</v>
      </c>
      <c r="C835" s="59">
        <v>42839</v>
      </c>
      <c r="D835" s="66" t="s">
        <v>131</v>
      </c>
      <c r="E835" s="184" t="s">
        <v>30</v>
      </c>
      <c r="F835" s="240" t="s">
        <v>106</v>
      </c>
      <c r="G835" s="168" t="s">
        <v>107</v>
      </c>
      <c r="H835" s="184" t="s">
        <v>30</v>
      </c>
      <c r="I835" s="181">
        <f t="shared" si="0"/>
        <v>42869</v>
      </c>
      <c r="J835" s="61"/>
      <c r="K835" s="184"/>
      <c r="L835" s="241" t="s">
        <v>3842</v>
      </c>
      <c r="M835" s="61" t="s">
        <v>9198</v>
      </c>
      <c r="N835" s="61"/>
      <c r="O835" s="61" t="s">
        <v>9199</v>
      </c>
      <c r="P835" s="185" t="s">
        <v>17</v>
      </c>
      <c r="Q835" s="182"/>
      <c r="R835" s="61"/>
      <c r="S835" s="61"/>
      <c r="T835" s="61"/>
      <c r="U835" s="66"/>
      <c r="V835" s="61"/>
      <c r="W835" s="61"/>
      <c r="X835" s="66" t="s">
        <v>18</v>
      </c>
      <c r="Y835" s="57">
        <v>43073</v>
      </c>
      <c r="Z835" s="75"/>
      <c r="AA835" s="95"/>
      <c r="AB835" s="183"/>
      <c r="AC835" s="175"/>
      <c r="AD835" s="176"/>
      <c r="AE835" s="67" t="str">
        <f t="shared" si="1"/>
        <v>Apr</v>
      </c>
      <c r="AF835" s="68" t="str">
        <f t="shared" si="2"/>
        <v>Dec</v>
      </c>
      <c r="AG835" s="177">
        <f t="shared" si="3"/>
        <v>234</v>
      </c>
      <c r="AH835" s="70">
        <f t="shared" si="5"/>
        <v>42869</v>
      </c>
      <c r="AI835" s="71">
        <f ca="1"/>
        <v>-1120</v>
      </c>
      <c r="AJ835" s="71" t="str">
        <v>2017</v>
      </c>
      <c r="AK835" s="70">
        <f t="shared" si="4"/>
        <v>42849</v>
      </c>
    </row>
    <row r="836" spans="1:37" ht="14.4">
      <c r="A836" s="239" t="s">
        <v>9201</v>
      </c>
      <c r="B836" s="61" t="s">
        <v>89</v>
      </c>
      <c r="C836" s="59">
        <v>42839</v>
      </c>
      <c r="D836" s="66" t="s">
        <v>131</v>
      </c>
      <c r="E836" s="184" t="s">
        <v>30</v>
      </c>
      <c r="F836" s="240" t="s">
        <v>106</v>
      </c>
      <c r="G836" s="168" t="s">
        <v>107</v>
      </c>
      <c r="H836" s="184" t="s">
        <v>30</v>
      </c>
      <c r="I836" s="181">
        <f t="shared" si="0"/>
        <v>42869</v>
      </c>
      <c r="J836" s="61"/>
      <c r="K836" s="184"/>
      <c r="L836" s="241" t="s">
        <v>145</v>
      </c>
      <c r="M836" s="61" t="s">
        <v>9202</v>
      </c>
      <c r="N836" s="61"/>
      <c r="O836" s="61" t="s">
        <v>9203</v>
      </c>
      <c r="P836" s="185" t="s">
        <v>96</v>
      </c>
      <c r="Q836" s="182"/>
      <c r="R836" s="61"/>
      <c r="S836" s="61"/>
      <c r="T836" s="61"/>
      <c r="U836" s="66"/>
      <c r="V836" s="61"/>
      <c r="W836" s="61"/>
      <c r="X836" s="66" t="s">
        <v>18</v>
      </c>
      <c r="Y836" s="57">
        <v>43073</v>
      </c>
      <c r="Z836" s="75"/>
      <c r="AA836" s="95"/>
      <c r="AB836" s="183"/>
      <c r="AC836" s="175"/>
      <c r="AD836" s="176"/>
      <c r="AE836" s="67" t="str">
        <f t="shared" si="1"/>
        <v>Apr</v>
      </c>
      <c r="AF836" s="68" t="str">
        <f t="shared" si="2"/>
        <v>Dec</v>
      </c>
      <c r="AG836" s="177">
        <f t="shared" si="3"/>
        <v>234</v>
      </c>
      <c r="AH836" s="70">
        <f t="shared" si="5"/>
        <v>42869</v>
      </c>
      <c r="AI836" s="71">
        <f ca="1"/>
        <v>-1120</v>
      </c>
      <c r="AJ836" s="71" t="str">
        <v>2017</v>
      </c>
      <c r="AK836" s="70">
        <f t="shared" si="4"/>
        <v>42849</v>
      </c>
    </row>
    <row r="837" spans="1:37" ht="14.4">
      <c r="A837" s="239" t="s">
        <v>9205</v>
      </c>
      <c r="B837" s="61" t="s">
        <v>89</v>
      </c>
      <c r="C837" s="59">
        <v>42842</v>
      </c>
      <c r="D837" s="66" t="s">
        <v>1027</v>
      </c>
      <c r="E837" s="184" t="s">
        <v>30</v>
      </c>
      <c r="F837" s="240" t="s">
        <v>106</v>
      </c>
      <c r="G837" s="168" t="s">
        <v>107</v>
      </c>
      <c r="H837" s="184" t="s">
        <v>30</v>
      </c>
      <c r="I837" s="181">
        <f t="shared" si="0"/>
        <v>42872</v>
      </c>
      <c r="J837" s="61"/>
      <c r="K837" s="184"/>
      <c r="L837" s="241" t="s">
        <v>9206</v>
      </c>
      <c r="M837" s="61"/>
      <c r="N837" s="61"/>
      <c r="O837" s="61" t="s">
        <v>9208</v>
      </c>
      <c r="P837" s="185" t="s">
        <v>17</v>
      </c>
      <c r="Q837" s="182"/>
      <c r="R837" s="61"/>
      <c r="S837" s="61"/>
      <c r="T837" s="61"/>
      <c r="U837" s="66"/>
      <c r="V837" s="61"/>
      <c r="W837" s="61"/>
      <c r="X837" s="66" t="s">
        <v>18</v>
      </c>
      <c r="Y837" s="57">
        <v>43073</v>
      </c>
      <c r="Z837" s="75"/>
      <c r="AA837" s="95"/>
      <c r="AB837" s="183"/>
      <c r="AC837" s="175"/>
      <c r="AD837" s="176"/>
      <c r="AE837" s="67" t="str">
        <f t="shared" si="1"/>
        <v>Apr</v>
      </c>
      <c r="AF837" s="68" t="str">
        <f t="shared" si="2"/>
        <v>Dec</v>
      </c>
      <c r="AG837" s="177">
        <f t="shared" si="3"/>
        <v>231</v>
      </c>
      <c r="AH837" s="70">
        <f t="shared" si="5"/>
        <v>42872</v>
      </c>
      <c r="AI837" s="71">
        <f ca="1"/>
        <v>-1117</v>
      </c>
      <c r="AJ837" s="71" t="str">
        <v>2017</v>
      </c>
      <c r="AK837" s="70">
        <f t="shared" si="4"/>
        <v>42852</v>
      </c>
    </row>
    <row r="838" spans="1:37" ht="14.4">
      <c r="A838" s="239" t="s">
        <v>9210</v>
      </c>
      <c r="B838" s="61" t="s">
        <v>89</v>
      </c>
      <c r="C838" s="59">
        <v>42823</v>
      </c>
      <c r="D838" s="66" t="s">
        <v>131</v>
      </c>
      <c r="E838" s="184" t="s">
        <v>30</v>
      </c>
      <c r="F838" s="240" t="s">
        <v>106</v>
      </c>
      <c r="G838" s="168" t="s">
        <v>107</v>
      </c>
      <c r="H838" s="184" t="s">
        <v>30</v>
      </c>
      <c r="I838" s="181">
        <f t="shared" si="0"/>
        <v>42853</v>
      </c>
      <c r="J838" s="61"/>
      <c r="K838" s="184"/>
      <c r="L838" s="241" t="s">
        <v>145</v>
      </c>
      <c r="M838" s="61" t="s">
        <v>9211</v>
      </c>
      <c r="N838" s="61"/>
      <c r="O838" s="61"/>
      <c r="P838" s="185" t="s">
        <v>17</v>
      </c>
      <c r="Q838" s="182"/>
      <c r="R838" s="61"/>
      <c r="S838" s="61"/>
      <c r="T838" s="61"/>
      <c r="U838" s="66"/>
      <c r="V838" s="61"/>
      <c r="W838" s="61"/>
      <c r="X838" s="66" t="s">
        <v>14</v>
      </c>
      <c r="Y838" s="57">
        <v>43073</v>
      </c>
      <c r="Z838" s="75">
        <v>4</v>
      </c>
      <c r="AA838" s="95" t="s">
        <v>9213</v>
      </c>
      <c r="AB838" s="183"/>
      <c r="AC838" s="175"/>
      <c r="AD838" s="176"/>
      <c r="AE838" s="67" t="str">
        <f t="shared" si="1"/>
        <v>Mar</v>
      </c>
      <c r="AF838" s="68" t="str">
        <f t="shared" si="2"/>
        <v>Dec</v>
      </c>
      <c r="AG838" s="177">
        <f t="shared" si="3"/>
        <v>250</v>
      </c>
      <c r="AH838" s="70">
        <f t="shared" si="5"/>
        <v>42853</v>
      </c>
      <c r="AI838" s="71">
        <f ca="1"/>
        <v>-1136</v>
      </c>
      <c r="AJ838" s="71" t="str">
        <v>2017</v>
      </c>
      <c r="AK838" s="70">
        <f t="shared" si="4"/>
        <v>42833</v>
      </c>
    </row>
    <row r="839" spans="1:37" ht="14.4">
      <c r="A839" s="239" t="s">
        <v>9215</v>
      </c>
      <c r="B839" s="61" t="s">
        <v>89</v>
      </c>
      <c r="C839" s="59">
        <v>42857</v>
      </c>
      <c r="D839" s="66" t="s">
        <v>1027</v>
      </c>
      <c r="E839" s="184" t="s">
        <v>30</v>
      </c>
      <c r="F839" s="240" t="s">
        <v>106</v>
      </c>
      <c r="G839" s="168" t="s">
        <v>107</v>
      </c>
      <c r="H839" s="184" t="s">
        <v>129</v>
      </c>
      <c r="I839" s="181">
        <f t="shared" si="0"/>
        <v>42887</v>
      </c>
      <c r="J839" s="61"/>
      <c r="K839" s="184"/>
      <c r="L839" s="241" t="s">
        <v>302</v>
      </c>
      <c r="M839" s="61" t="s">
        <v>9216</v>
      </c>
      <c r="N839" s="61"/>
      <c r="O839" s="61"/>
      <c r="P839" s="185"/>
      <c r="Q839" s="182"/>
      <c r="R839" s="61"/>
      <c r="S839" s="61"/>
      <c r="T839" s="61"/>
      <c r="U839" s="66"/>
      <c r="V839" s="61"/>
      <c r="W839" s="61"/>
      <c r="X839" s="66"/>
      <c r="Y839" s="57">
        <v>43073</v>
      </c>
      <c r="Z839" s="75">
        <v>4</v>
      </c>
      <c r="AA839" s="95" t="s">
        <v>9217</v>
      </c>
      <c r="AB839" s="183"/>
      <c r="AC839" s="175"/>
      <c r="AD839" s="176"/>
      <c r="AE839" s="67" t="str">
        <f t="shared" si="1"/>
        <v>May</v>
      </c>
      <c r="AF839" s="68" t="str">
        <f t="shared" si="2"/>
        <v>Dec</v>
      </c>
      <c r="AG839" s="177">
        <f t="shared" si="3"/>
        <v>216</v>
      </c>
      <c r="AH839" s="70">
        <f t="shared" si="5"/>
        <v>42887</v>
      </c>
      <c r="AI839" s="71">
        <f ca="1"/>
        <v>-1102</v>
      </c>
      <c r="AJ839" s="71" t="str">
        <v>2017</v>
      </c>
      <c r="AK839" s="70">
        <f t="shared" si="4"/>
        <v>42867</v>
      </c>
    </row>
    <row r="840" spans="1:37" ht="14.4">
      <c r="A840" s="239" t="s">
        <v>9218</v>
      </c>
      <c r="B840" s="61" t="s">
        <v>89</v>
      </c>
      <c r="C840" s="59">
        <v>42857</v>
      </c>
      <c r="D840" s="66" t="s">
        <v>1027</v>
      </c>
      <c r="E840" s="184" t="s">
        <v>30</v>
      </c>
      <c r="F840" s="240" t="s">
        <v>106</v>
      </c>
      <c r="G840" s="168" t="s">
        <v>107</v>
      </c>
      <c r="H840" s="184" t="s">
        <v>129</v>
      </c>
      <c r="I840" s="181">
        <f t="shared" si="0"/>
        <v>42887</v>
      </c>
      <c r="J840" s="61"/>
      <c r="K840" s="184"/>
      <c r="L840" s="241" t="s">
        <v>302</v>
      </c>
      <c r="M840" s="61" t="s">
        <v>9219</v>
      </c>
      <c r="N840" s="61"/>
      <c r="O840" s="61" t="s">
        <v>9220</v>
      </c>
      <c r="P840" s="185" t="s">
        <v>17</v>
      </c>
      <c r="Q840" s="182"/>
      <c r="R840" s="61"/>
      <c r="S840" s="61"/>
      <c r="T840" s="61"/>
      <c r="U840" s="66"/>
      <c r="V840" s="61"/>
      <c r="W840" s="61"/>
      <c r="X840" s="66"/>
      <c r="Y840" s="57">
        <v>43073</v>
      </c>
      <c r="Z840" s="75">
        <v>4</v>
      </c>
      <c r="AA840" s="95" t="s">
        <v>9222</v>
      </c>
      <c r="AB840" s="183"/>
      <c r="AC840" s="175"/>
      <c r="AD840" s="176"/>
      <c r="AE840" s="67" t="str">
        <f t="shared" si="1"/>
        <v>May</v>
      </c>
      <c r="AF840" s="68" t="str">
        <f t="shared" si="2"/>
        <v>Dec</v>
      </c>
      <c r="AG840" s="177">
        <f t="shared" si="3"/>
        <v>216</v>
      </c>
      <c r="AH840" s="70">
        <f t="shared" si="5"/>
        <v>42887</v>
      </c>
      <c r="AI840" s="71">
        <f ca="1"/>
        <v>-1102</v>
      </c>
      <c r="AJ840" s="71" t="str">
        <v>2017</v>
      </c>
      <c r="AK840" s="70">
        <f t="shared" si="4"/>
        <v>42867</v>
      </c>
    </row>
    <row r="841" spans="1:37" ht="14.4">
      <c r="A841" s="239" t="s">
        <v>9223</v>
      </c>
      <c r="B841" s="61" t="s">
        <v>89</v>
      </c>
      <c r="C841" s="59">
        <v>42856</v>
      </c>
      <c r="D841" s="66" t="s">
        <v>1027</v>
      </c>
      <c r="E841" s="184" t="s">
        <v>3969</v>
      </c>
      <c r="F841" s="240" t="s">
        <v>214</v>
      </c>
      <c r="G841" s="187" t="s">
        <v>4260</v>
      </c>
      <c r="H841" s="184" t="s">
        <v>3969</v>
      </c>
      <c r="I841" s="181">
        <f t="shared" si="0"/>
        <v>42886</v>
      </c>
      <c r="J841" s="61"/>
      <c r="K841" s="184"/>
      <c r="L841" s="241" t="s">
        <v>94</v>
      </c>
      <c r="M841" s="61" t="s">
        <v>9225</v>
      </c>
      <c r="N841" s="61" t="s">
        <v>137</v>
      </c>
      <c r="O841" s="61" t="s">
        <v>9226</v>
      </c>
      <c r="P841" s="185"/>
      <c r="Q841" s="182"/>
      <c r="R841" s="61"/>
      <c r="S841" s="61"/>
      <c r="T841" s="61"/>
      <c r="U841" s="66"/>
      <c r="V841" s="61"/>
      <c r="W841" s="61"/>
      <c r="X841" s="66" t="s">
        <v>18</v>
      </c>
      <c r="Y841" s="57">
        <v>43073</v>
      </c>
      <c r="Z841" s="75"/>
      <c r="AA841" s="95" t="s">
        <v>9228</v>
      </c>
      <c r="AB841" s="183"/>
      <c r="AC841" s="175"/>
      <c r="AD841" s="176"/>
      <c r="AE841" s="67" t="str">
        <f t="shared" si="1"/>
        <v>May</v>
      </c>
      <c r="AF841" s="68" t="str">
        <f t="shared" si="2"/>
        <v>Dec</v>
      </c>
      <c r="AG841" s="177">
        <f t="shared" si="3"/>
        <v>217</v>
      </c>
      <c r="AH841" s="70">
        <f t="shared" si="5"/>
        <v>42886</v>
      </c>
      <c r="AI841" s="71">
        <f ca="1"/>
        <v>-1103</v>
      </c>
      <c r="AJ841" s="71" t="str">
        <v>2017</v>
      </c>
      <c r="AK841" s="70">
        <f t="shared" si="4"/>
        <v>42866</v>
      </c>
    </row>
    <row r="842" spans="1:37" ht="14.4">
      <c r="A842" s="239" t="s">
        <v>9229</v>
      </c>
      <c r="B842" s="61" t="s">
        <v>89</v>
      </c>
      <c r="C842" s="59">
        <v>42857</v>
      </c>
      <c r="D842" s="66" t="s">
        <v>90</v>
      </c>
      <c r="E842" s="184" t="s">
        <v>30</v>
      </c>
      <c r="F842" s="240" t="s">
        <v>106</v>
      </c>
      <c r="G842" s="168" t="s">
        <v>107</v>
      </c>
      <c r="H842" s="184" t="s">
        <v>129</v>
      </c>
      <c r="I842" s="181">
        <f t="shared" si="0"/>
        <v>42887</v>
      </c>
      <c r="J842" s="61"/>
      <c r="K842" s="184"/>
      <c r="L842" s="241" t="s">
        <v>9231</v>
      </c>
      <c r="M842" s="61" t="s">
        <v>9232</v>
      </c>
      <c r="N842" s="61"/>
      <c r="O842" s="61" t="s">
        <v>9233</v>
      </c>
      <c r="P842" s="185" t="s">
        <v>17</v>
      </c>
      <c r="Q842" s="182"/>
      <c r="R842" s="61"/>
      <c r="S842" s="61"/>
      <c r="T842" s="61"/>
      <c r="U842" s="66"/>
      <c r="V842" s="61"/>
      <c r="W842" s="61"/>
      <c r="X842" s="66" t="s">
        <v>18</v>
      </c>
      <c r="Y842" s="57">
        <v>43073</v>
      </c>
      <c r="Z842" s="75"/>
      <c r="AA842" s="95"/>
      <c r="AB842" s="183"/>
      <c r="AC842" s="175"/>
      <c r="AD842" s="176"/>
      <c r="AE842" s="67" t="str">
        <f t="shared" si="1"/>
        <v>May</v>
      </c>
      <c r="AF842" s="68" t="str">
        <f t="shared" si="2"/>
        <v>Dec</v>
      </c>
      <c r="AG842" s="177">
        <f t="shared" si="3"/>
        <v>216</v>
      </c>
      <c r="AH842" s="70">
        <f t="shared" si="5"/>
        <v>42887</v>
      </c>
      <c r="AI842" s="71">
        <f ca="1"/>
        <v>-1102</v>
      </c>
      <c r="AJ842" s="71" t="str">
        <v>2017</v>
      </c>
      <c r="AK842" s="70">
        <f t="shared" si="4"/>
        <v>42867</v>
      </c>
    </row>
    <row r="843" spans="1:37" ht="14.4">
      <c r="A843" s="239" t="s">
        <v>9234</v>
      </c>
      <c r="B843" s="61" t="s">
        <v>89</v>
      </c>
      <c r="C843" s="59">
        <v>42857</v>
      </c>
      <c r="D843" s="66" t="s">
        <v>90</v>
      </c>
      <c r="E843" s="184" t="s">
        <v>30</v>
      </c>
      <c r="F843" s="240" t="s">
        <v>106</v>
      </c>
      <c r="G843" s="168" t="s">
        <v>107</v>
      </c>
      <c r="H843" s="184" t="s">
        <v>129</v>
      </c>
      <c r="I843" s="181">
        <f t="shared" si="0"/>
        <v>42887</v>
      </c>
      <c r="J843" s="61"/>
      <c r="K843" s="184"/>
      <c r="L843" s="241" t="s">
        <v>9236</v>
      </c>
      <c r="M843" s="61"/>
      <c r="N843" s="61"/>
      <c r="O843" s="61"/>
      <c r="P843" s="185"/>
      <c r="Q843" s="182"/>
      <c r="R843" s="61"/>
      <c r="S843" s="61"/>
      <c r="T843" s="61"/>
      <c r="U843" s="66"/>
      <c r="V843" s="61"/>
      <c r="W843" s="61"/>
      <c r="X843" s="66"/>
      <c r="Y843" s="57">
        <v>43073</v>
      </c>
      <c r="Z843" s="75"/>
      <c r="AA843" s="64" t="s">
        <v>9237</v>
      </c>
      <c r="AB843" s="183"/>
      <c r="AC843" s="175"/>
      <c r="AD843" s="176"/>
      <c r="AE843" s="67" t="str">
        <f t="shared" si="1"/>
        <v>May</v>
      </c>
      <c r="AF843" s="68" t="str">
        <f t="shared" si="2"/>
        <v>Dec</v>
      </c>
      <c r="AG843" s="177">
        <f t="shared" si="3"/>
        <v>216</v>
      </c>
      <c r="AH843" s="70">
        <f t="shared" si="5"/>
        <v>42887</v>
      </c>
      <c r="AI843" s="71">
        <f ca="1"/>
        <v>-1102</v>
      </c>
      <c r="AJ843" s="71" t="str">
        <v>2017</v>
      </c>
      <c r="AK843" s="70">
        <f t="shared" si="4"/>
        <v>42867</v>
      </c>
    </row>
    <row r="844" spans="1:37" ht="14.4">
      <c r="A844" s="239" t="s">
        <v>9239</v>
      </c>
      <c r="B844" s="61" t="s">
        <v>89</v>
      </c>
      <c r="C844" s="59">
        <v>42856</v>
      </c>
      <c r="D844" s="66" t="s">
        <v>1027</v>
      </c>
      <c r="E844" s="184" t="s">
        <v>112</v>
      </c>
      <c r="F844" s="240" t="s">
        <v>106</v>
      </c>
      <c r="G844" s="243" t="s">
        <v>113</v>
      </c>
      <c r="H844" s="184" t="s">
        <v>112</v>
      </c>
      <c r="I844" s="181">
        <f t="shared" si="0"/>
        <v>42886</v>
      </c>
      <c r="J844" s="61" t="s">
        <v>18</v>
      </c>
      <c r="K844" s="184" t="s">
        <v>14</v>
      </c>
      <c r="L844" s="241" t="s">
        <v>302</v>
      </c>
      <c r="M844" s="61" t="s">
        <v>9132</v>
      </c>
      <c r="N844" s="61" t="s">
        <v>249</v>
      </c>
      <c r="O844" s="61" t="s">
        <v>5859</v>
      </c>
      <c r="P844" s="185" t="s">
        <v>116</v>
      </c>
      <c r="Q844" s="182">
        <v>42859</v>
      </c>
      <c r="R844" s="61"/>
      <c r="S844" s="61"/>
      <c r="T844" s="61"/>
      <c r="U844" s="66"/>
      <c r="V844" s="61"/>
      <c r="W844" s="61"/>
      <c r="X844" s="66"/>
      <c r="Y844" s="57">
        <v>43073</v>
      </c>
      <c r="Z844" s="75"/>
      <c r="AA844" s="95" t="s">
        <v>9135</v>
      </c>
      <c r="AB844" s="183"/>
      <c r="AC844" s="175"/>
      <c r="AD844" s="176"/>
      <c r="AE844" s="67" t="str">
        <f t="shared" si="1"/>
        <v>May</v>
      </c>
      <c r="AF844" s="68" t="str">
        <f t="shared" si="2"/>
        <v>Dec</v>
      </c>
      <c r="AG844" s="177">
        <f t="shared" si="3"/>
        <v>217</v>
      </c>
      <c r="AH844" s="70">
        <f t="shared" si="5"/>
        <v>42886</v>
      </c>
      <c r="AI844" s="71">
        <f ca="1"/>
        <v>-1103</v>
      </c>
      <c r="AJ844" s="71" t="str">
        <v>2017</v>
      </c>
      <c r="AK844" s="70">
        <f t="shared" si="4"/>
        <v>42866</v>
      </c>
    </row>
    <row r="845" spans="1:37" ht="14.4">
      <c r="A845" s="239" t="s">
        <v>9242</v>
      </c>
      <c r="B845" s="61" t="s">
        <v>89</v>
      </c>
      <c r="C845" s="59">
        <v>42857</v>
      </c>
      <c r="D845" s="66" t="s">
        <v>1027</v>
      </c>
      <c r="E845" s="184" t="s">
        <v>112</v>
      </c>
      <c r="F845" s="240" t="s">
        <v>106</v>
      </c>
      <c r="G845" s="243" t="s">
        <v>113</v>
      </c>
      <c r="H845" s="184" t="s">
        <v>112</v>
      </c>
      <c r="I845" s="181">
        <f t="shared" si="0"/>
        <v>42887</v>
      </c>
      <c r="J845" s="61" t="s">
        <v>18</v>
      </c>
      <c r="K845" s="184" t="s">
        <v>14</v>
      </c>
      <c r="L845" s="241" t="s">
        <v>9244</v>
      </c>
      <c r="M845" s="61" t="s">
        <v>9244</v>
      </c>
      <c r="N845" s="61"/>
      <c r="O845" s="61"/>
      <c r="P845" s="185" t="s">
        <v>116</v>
      </c>
      <c r="Q845" s="182">
        <v>42859</v>
      </c>
      <c r="R845" s="61"/>
      <c r="S845" s="61"/>
      <c r="T845" s="61"/>
      <c r="U845" s="66"/>
      <c r="V845" s="61"/>
      <c r="W845" s="61"/>
      <c r="X845" s="66"/>
      <c r="Y845" s="57">
        <v>43073</v>
      </c>
      <c r="Z845" s="75"/>
      <c r="AA845" s="95" t="s">
        <v>9135</v>
      </c>
      <c r="AB845" s="183"/>
      <c r="AC845" s="175"/>
      <c r="AD845" s="176"/>
      <c r="AE845" s="67" t="str">
        <f t="shared" si="1"/>
        <v>May</v>
      </c>
      <c r="AF845" s="68" t="str">
        <f t="shared" si="2"/>
        <v>Dec</v>
      </c>
      <c r="AG845" s="177">
        <f t="shared" si="3"/>
        <v>216</v>
      </c>
      <c r="AH845" s="70">
        <f t="shared" si="5"/>
        <v>42887</v>
      </c>
      <c r="AI845" s="71">
        <f ca="1"/>
        <v>-1102</v>
      </c>
      <c r="AJ845" s="71" t="str">
        <v>2017</v>
      </c>
      <c r="AK845" s="70">
        <f t="shared" si="4"/>
        <v>42867</v>
      </c>
    </row>
    <row r="846" spans="1:37" ht="14.4">
      <c r="A846" s="239" t="s">
        <v>9247</v>
      </c>
      <c r="B846" s="61" t="s">
        <v>89</v>
      </c>
      <c r="C846" s="59">
        <v>42858</v>
      </c>
      <c r="D846" s="66" t="s">
        <v>1027</v>
      </c>
      <c r="E846" s="184" t="s">
        <v>30</v>
      </c>
      <c r="F846" s="240" t="s">
        <v>106</v>
      </c>
      <c r="G846" s="168" t="s">
        <v>107</v>
      </c>
      <c r="H846" s="184" t="s">
        <v>129</v>
      </c>
      <c r="I846" s="210">
        <f t="shared" si="0"/>
        <v>42888</v>
      </c>
      <c r="J846" s="61"/>
      <c r="K846" s="184"/>
      <c r="L846" s="241" t="s">
        <v>9249</v>
      </c>
      <c r="M846" s="61" t="s">
        <v>9250</v>
      </c>
      <c r="N846" s="61" t="s">
        <v>436</v>
      </c>
      <c r="O846" s="61" t="s">
        <v>5231</v>
      </c>
      <c r="P846" s="185" t="s">
        <v>17</v>
      </c>
      <c r="Q846" s="182"/>
      <c r="R846" s="61"/>
      <c r="S846" s="61"/>
      <c r="T846" s="61"/>
      <c r="U846" s="66"/>
      <c r="V846" s="61"/>
      <c r="W846" s="61"/>
      <c r="X846" s="66" t="s">
        <v>18</v>
      </c>
      <c r="Y846" s="57">
        <v>43073</v>
      </c>
      <c r="Z846" s="75"/>
      <c r="AA846" s="64" t="s">
        <v>9253</v>
      </c>
      <c r="AB846" s="183"/>
      <c r="AC846" s="175"/>
      <c r="AD846" s="176"/>
      <c r="AE846" s="67" t="str">
        <f t="shared" si="1"/>
        <v>May</v>
      </c>
      <c r="AF846" s="68" t="str">
        <f t="shared" si="2"/>
        <v>Dec</v>
      </c>
      <c r="AG846" s="177">
        <f t="shared" si="3"/>
        <v>215</v>
      </c>
      <c r="AH846" s="70">
        <f t="shared" si="5"/>
        <v>42888</v>
      </c>
      <c r="AI846" s="71">
        <f ca="1"/>
        <v>-1101</v>
      </c>
      <c r="AJ846" s="71" t="str">
        <v>2017</v>
      </c>
      <c r="AK846" s="70">
        <f t="shared" si="4"/>
        <v>42868</v>
      </c>
    </row>
    <row r="847" spans="1:37" ht="14.4">
      <c r="A847" s="239" t="s">
        <v>9255</v>
      </c>
      <c r="B847" s="61" t="s">
        <v>89</v>
      </c>
      <c r="C847" s="59">
        <v>42837</v>
      </c>
      <c r="D847" s="66" t="s">
        <v>90</v>
      </c>
      <c r="E847" s="184" t="s">
        <v>91</v>
      </c>
      <c r="F847" s="240" t="s">
        <v>214</v>
      </c>
      <c r="G847" s="168" t="s">
        <v>3693</v>
      </c>
      <c r="H847" s="242" t="s">
        <v>3694</v>
      </c>
      <c r="I847" s="210">
        <f t="shared" si="0"/>
        <v>42867</v>
      </c>
      <c r="J847" s="61" t="s">
        <v>18</v>
      </c>
      <c r="K847" s="184" t="s">
        <v>14</v>
      </c>
      <c r="L847" s="241" t="s">
        <v>4121</v>
      </c>
      <c r="M847" s="61" t="s">
        <v>9256</v>
      </c>
      <c r="N847" s="61" t="s">
        <v>95</v>
      </c>
      <c r="O847" s="61" t="s">
        <v>9257</v>
      </c>
      <c r="P847" s="185" t="s">
        <v>96</v>
      </c>
      <c r="Q847" s="182"/>
      <c r="R847" s="61"/>
      <c r="S847" s="61"/>
      <c r="T847" s="61"/>
      <c r="U847" s="66"/>
      <c r="V847" s="61"/>
      <c r="W847" s="61"/>
      <c r="X847" s="66" t="s">
        <v>18</v>
      </c>
      <c r="Y847" s="57">
        <v>43073</v>
      </c>
      <c r="Z847" s="75"/>
      <c r="AA847" s="95" t="s">
        <v>9259</v>
      </c>
      <c r="AB847" s="174" t="s">
        <v>3709</v>
      </c>
      <c r="AC847" s="175"/>
      <c r="AD847" s="176"/>
      <c r="AE847" s="67" t="str">
        <f t="shared" si="1"/>
        <v>Apr</v>
      </c>
      <c r="AF847" s="68" t="str">
        <f t="shared" si="2"/>
        <v>Dec</v>
      </c>
      <c r="AG847" s="177">
        <f t="shared" si="3"/>
        <v>236</v>
      </c>
      <c r="AH847" s="70">
        <f t="shared" si="5"/>
        <v>42867</v>
      </c>
      <c r="AI847" s="71">
        <f ca="1"/>
        <v>-1122</v>
      </c>
      <c r="AJ847" s="71" t="str">
        <v>2017</v>
      </c>
      <c r="AK847" s="70">
        <f t="shared" si="4"/>
        <v>42847</v>
      </c>
    </row>
    <row r="848" spans="1:37" ht="14.4">
      <c r="A848" s="239" t="s">
        <v>9262</v>
      </c>
      <c r="B848" s="61" t="s">
        <v>89</v>
      </c>
      <c r="C848" s="59">
        <v>42860</v>
      </c>
      <c r="D848" s="66" t="s">
        <v>1027</v>
      </c>
      <c r="E848" s="184" t="s">
        <v>30</v>
      </c>
      <c r="F848" s="240" t="s">
        <v>106</v>
      </c>
      <c r="G848" s="168" t="s">
        <v>107</v>
      </c>
      <c r="H848" s="184" t="s">
        <v>129</v>
      </c>
      <c r="I848" s="181">
        <f t="shared" si="0"/>
        <v>42890</v>
      </c>
      <c r="J848" s="61"/>
      <c r="K848" s="184"/>
      <c r="L848" s="241" t="s">
        <v>302</v>
      </c>
      <c r="M848" s="61" t="s">
        <v>9264</v>
      </c>
      <c r="N848" s="61"/>
      <c r="O848" s="61" t="s">
        <v>9265</v>
      </c>
      <c r="P848" s="185" t="s">
        <v>21</v>
      </c>
      <c r="Q848" s="182"/>
      <c r="R848" s="61"/>
      <c r="S848" s="61"/>
      <c r="T848" s="61"/>
      <c r="U848" s="66"/>
      <c r="V848" s="61"/>
      <c r="W848" s="61"/>
      <c r="X848" s="66" t="s">
        <v>18</v>
      </c>
      <c r="Y848" s="57">
        <v>43073</v>
      </c>
      <c r="Z848" s="75">
        <v>4</v>
      </c>
      <c r="AA848" s="95" t="s">
        <v>9266</v>
      </c>
      <c r="AB848" s="183"/>
      <c r="AC848" s="175"/>
      <c r="AD848" s="176"/>
      <c r="AE848" s="67" t="str">
        <f t="shared" si="1"/>
        <v>May</v>
      </c>
      <c r="AF848" s="68" t="str">
        <f t="shared" si="2"/>
        <v>Dec</v>
      </c>
      <c r="AG848" s="177">
        <f t="shared" si="3"/>
        <v>213</v>
      </c>
      <c r="AH848" s="70">
        <f t="shared" si="5"/>
        <v>42890</v>
      </c>
      <c r="AI848" s="71">
        <f ca="1"/>
        <v>-1099</v>
      </c>
      <c r="AJ848" s="71" t="str">
        <v>2017</v>
      </c>
      <c r="AK848" s="70">
        <f t="shared" si="4"/>
        <v>42870</v>
      </c>
    </row>
    <row r="849" spans="1:37" ht="14.4">
      <c r="A849" s="239" t="s">
        <v>9268</v>
      </c>
      <c r="B849" s="61" t="s">
        <v>89</v>
      </c>
      <c r="C849" s="59">
        <v>42860</v>
      </c>
      <c r="D849" s="66" t="s">
        <v>1027</v>
      </c>
      <c r="E849" s="184" t="s">
        <v>30</v>
      </c>
      <c r="F849" s="240" t="s">
        <v>106</v>
      </c>
      <c r="G849" s="168" t="s">
        <v>107</v>
      </c>
      <c r="H849" s="184" t="s">
        <v>129</v>
      </c>
      <c r="I849" s="181">
        <f t="shared" si="0"/>
        <v>42890</v>
      </c>
      <c r="J849" s="61"/>
      <c r="K849" s="184"/>
      <c r="L849" s="241" t="s">
        <v>302</v>
      </c>
      <c r="M849" s="61" t="s">
        <v>9270</v>
      </c>
      <c r="N849" s="61"/>
      <c r="O849" s="61" t="s">
        <v>9272</v>
      </c>
      <c r="P849" s="185" t="s">
        <v>21</v>
      </c>
      <c r="Q849" s="182"/>
      <c r="R849" s="61"/>
      <c r="S849" s="61"/>
      <c r="T849" s="61"/>
      <c r="U849" s="66"/>
      <c r="V849" s="61"/>
      <c r="W849" s="61"/>
      <c r="X849" s="66" t="s">
        <v>18</v>
      </c>
      <c r="Y849" s="57">
        <v>43073</v>
      </c>
      <c r="Z849" s="75">
        <v>4</v>
      </c>
      <c r="AA849" s="95" t="s">
        <v>9266</v>
      </c>
      <c r="AB849" s="183"/>
      <c r="AC849" s="175"/>
      <c r="AD849" s="176"/>
      <c r="AE849" s="67" t="str">
        <f t="shared" si="1"/>
        <v>May</v>
      </c>
      <c r="AF849" s="68" t="str">
        <f t="shared" si="2"/>
        <v>Dec</v>
      </c>
      <c r="AG849" s="177">
        <f t="shared" si="3"/>
        <v>213</v>
      </c>
      <c r="AH849" s="70">
        <f t="shared" si="5"/>
        <v>42890</v>
      </c>
      <c r="AI849" s="71">
        <f ca="1"/>
        <v>-1099</v>
      </c>
      <c r="AJ849" s="71" t="str">
        <v>2017</v>
      </c>
      <c r="AK849" s="70">
        <f t="shared" si="4"/>
        <v>42870</v>
      </c>
    </row>
    <row r="850" spans="1:37" ht="14.4">
      <c r="A850" s="239" t="s">
        <v>9274</v>
      </c>
      <c r="B850" s="61" t="s">
        <v>89</v>
      </c>
      <c r="C850" s="59">
        <v>42860</v>
      </c>
      <c r="D850" s="66" t="s">
        <v>1027</v>
      </c>
      <c r="E850" s="184" t="s">
        <v>30</v>
      </c>
      <c r="F850" s="240" t="s">
        <v>106</v>
      </c>
      <c r="G850" s="168" t="s">
        <v>107</v>
      </c>
      <c r="H850" s="184" t="s">
        <v>129</v>
      </c>
      <c r="I850" s="181">
        <f t="shared" si="0"/>
        <v>42890</v>
      </c>
      <c r="J850" s="61"/>
      <c r="K850" s="184"/>
      <c r="L850" s="241" t="s">
        <v>9275</v>
      </c>
      <c r="M850" s="61" t="s">
        <v>9275</v>
      </c>
      <c r="N850" s="61" t="s">
        <v>20</v>
      </c>
      <c r="O850" s="61" t="s">
        <v>9281</v>
      </c>
      <c r="P850" s="185" t="s">
        <v>17</v>
      </c>
      <c r="Q850" s="182"/>
      <c r="R850" s="61"/>
      <c r="S850" s="61"/>
      <c r="T850" s="61"/>
      <c r="U850" s="66"/>
      <c r="V850" s="61"/>
      <c r="W850" s="61"/>
      <c r="X850" s="66" t="s">
        <v>18</v>
      </c>
      <c r="Y850" s="57">
        <v>43073</v>
      </c>
      <c r="Z850" s="75"/>
      <c r="AA850" s="95" t="s">
        <v>924</v>
      </c>
      <c r="AB850" s="183"/>
      <c r="AC850" s="175"/>
      <c r="AD850" s="176"/>
      <c r="AE850" s="67" t="str">
        <f t="shared" si="1"/>
        <v>May</v>
      </c>
      <c r="AF850" s="68" t="str">
        <f t="shared" si="2"/>
        <v>Dec</v>
      </c>
      <c r="AG850" s="177">
        <f t="shared" si="3"/>
        <v>213</v>
      </c>
      <c r="AH850" s="70">
        <f t="shared" si="5"/>
        <v>42890</v>
      </c>
      <c r="AI850" s="71">
        <f ca="1"/>
        <v>-1099</v>
      </c>
      <c r="AJ850" s="71" t="str">
        <v>2017</v>
      </c>
      <c r="AK850" s="70">
        <f t="shared" si="4"/>
        <v>42870</v>
      </c>
    </row>
    <row r="851" spans="1:37" ht="14.4">
      <c r="A851" s="239" t="s">
        <v>9284</v>
      </c>
      <c r="B851" s="61" t="s">
        <v>89</v>
      </c>
      <c r="C851" s="59">
        <v>42860</v>
      </c>
      <c r="D851" s="66" t="s">
        <v>90</v>
      </c>
      <c r="E851" s="184" t="s">
        <v>3794</v>
      </c>
      <c r="F851" s="240" t="s">
        <v>214</v>
      </c>
      <c r="G851" s="187" t="s">
        <v>214</v>
      </c>
      <c r="H851" s="184" t="s">
        <v>3785</v>
      </c>
      <c r="I851" s="181">
        <f t="shared" si="0"/>
        <v>42890</v>
      </c>
      <c r="J851" s="61" t="s">
        <v>14</v>
      </c>
      <c r="K851" s="184" t="s">
        <v>14</v>
      </c>
      <c r="L851" s="241" t="s">
        <v>9286</v>
      </c>
      <c r="M851" s="61" t="s">
        <v>108</v>
      </c>
      <c r="N851" s="61" t="s">
        <v>236</v>
      </c>
      <c r="O851" s="61" t="s">
        <v>108</v>
      </c>
      <c r="P851" s="185" t="s">
        <v>96</v>
      </c>
      <c r="Q851" s="182"/>
      <c r="R851" s="61" t="s">
        <v>108</v>
      </c>
      <c r="S851" s="61"/>
      <c r="T851" s="61"/>
      <c r="U851" s="66" t="s">
        <v>108</v>
      </c>
      <c r="V851" s="61" t="s">
        <v>108</v>
      </c>
      <c r="W851" s="61"/>
      <c r="X851" s="66" t="s">
        <v>14</v>
      </c>
      <c r="Y851" s="57">
        <v>43073</v>
      </c>
      <c r="Z851" s="75" t="s">
        <v>108</v>
      </c>
      <c r="AA851" s="95" t="s">
        <v>9287</v>
      </c>
      <c r="AB851" s="183" t="s">
        <v>224</v>
      </c>
      <c r="AC851" s="175"/>
      <c r="AD851" s="176"/>
      <c r="AE851" s="67" t="str">
        <f t="shared" si="1"/>
        <v>May</v>
      </c>
      <c r="AF851" s="68" t="str">
        <f t="shared" si="2"/>
        <v>Dec</v>
      </c>
      <c r="AG851" s="177">
        <f t="shared" si="3"/>
        <v>213</v>
      </c>
      <c r="AH851" s="70">
        <f t="shared" si="5"/>
        <v>42890</v>
      </c>
      <c r="AI851" s="71">
        <f ca="1"/>
        <v>-1099</v>
      </c>
      <c r="AJ851" s="71" t="str">
        <v>2017</v>
      </c>
      <c r="AK851" s="70">
        <f t="shared" si="4"/>
        <v>42870</v>
      </c>
    </row>
    <row r="852" spans="1:37" ht="14.4">
      <c r="A852" s="239" t="s">
        <v>9289</v>
      </c>
      <c r="B852" s="61" t="s">
        <v>89</v>
      </c>
      <c r="C852" s="59">
        <v>42860</v>
      </c>
      <c r="D852" s="66" t="s">
        <v>90</v>
      </c>
      <c r="E852" s="184" t="s">
        <v>3794</v>
      </c>
      <c r="F852" s="240" t="s">
        <v>214</v>
      </c>
      <c r="G852" s="187" t="s">
        <v>214</v>
      </c>
      <c r="H852" s="184" t="s">
        <v>3785</v>
      </c>
      <c r="I852" s="181">
        <f t="shared" si="0"/>
        <v>42890</v>
      </c>
      <c r="J852" s="61" t="s">
        <v>14</v>
      </c>
      <c r="K852" s="184" t="s">
        <v>14</v>
      </c>
      <c r="L852" s="241" t="s">
        <v>9291</v>
      </c>
      <c r="M852" s="61" t="s">
        <v>108</v>
      </c>
      <c r="N852" s="61" t="s">
        <v>96</v>
      </c>
      <c r="O852" s="61" t="s">
        <v>108</v>
      </c>
      <c r="P852" s="185" t="s">
        <v>96</v>
      </c>
      <c r="Q852" s="182"/>
      <c r="R852" s="61" t="s">
        <v>108</v>
      </c>
      <c r="S852" s="61"/>
      <c r="T852" s="61"/>
      <c r="U852" s="66" t="s">
        <v>108</v>
      </c>
      <c r="V852" s="61" t="s">
        <v>108</v>
      </c>
      <c r="W852" s="61"/>
      <c r="X852" s="66" t="s">
        <v>14</v>
      </c>
      <c r="Y852" s="57">
        <v>43073</v>
      </c>
      <c r="Z852" s="75" t="s">
        <v>108</v>
      </c>
      <c r="AA852" s="64" t="s">
        <v>9293</v>
      </c>
      <c r="AB852" s="183" t="s">
        <v>633</v>
      </c>
      <c r="AC852" s="175"/>
      <c r="AD852" s="176"/>
      <c r="AE852" s="67" t="str">
        <f t="shared" si="1"/>
        <v>May</v>
      </c>
      <c r="AF852" s="68" t="str">
        <f t="shared" si="2"/>
        <v>Dec</v>
      </c>
      <c r="AG852" s="177">
        <f t="shared" si="3"/>
        <v>213</v>
      </c>
      <c r="AH852" s="70">
        <f t="shared" si="5"/>
        <v>42890</v>
      </c>
      <c r="AI852" s="71">
        <f ca="1"/>
        <v>-1099</v>
      </c>
      <c r="AJ852" s="71" t="str">
        <v>2017</v>
      </c>
      <c r="AK852" s="70">
        <f t="shared" si="4"/>
        <v>42870</v>
      </c>
    </row>
    <row r="853" spans="1:37" ht="14.4">
      <c r="A853" s="239" t="s">
        <v>9295</v>
      </c>
      <c r="B853" s="61" t="s">
        <v>89</v>
      </c>
      <c r="C853" s="59">
        <v>42860</v>
      </c>
      <c r="D853" s="66" t="s">
        <v>90</v>
      </c>
      <c r="E853" s="184" t="s">
        <v>3794</v>
      </c>
      <c r="F853" s="240" t="s">
        <v>214</v>
      </c>
      <c r="G853" s="187" t="s">
        <v>214</v>
      </c>
      <c r="H853" s="184" t="s">
        <v>3785</v>
      </c>
      <c r="I853" s="181">
        <f t="shared" si="0"/>
        <v>42890</v>
      </c>
      <c r="J853" s="61" t="s">
        <v>14</v>
      </c>
      <c r="K853" s="184" t="s">
        <v>14</v>
      </c>
      <c r="L853" s="241" t="s">
        <v>1624</v>
      </c>
      <c r="M853" s="61" t="s">
        <v>9296</v>
      </c>
      <c r="N853" s="61" t="s">
        <v>114</v>
      </c>
      <c r="O853" s="61" t="s">
        <v>9297</v>
      </c>
      <c r="P853" s="185" t="s">
        <v>96</v>
      </c>
      <c r="Q853" s="182"/>
      <c r="R853" s="61" t="s">
        <v>108</v>
      </c>
      <c r="S853" s="61"/>
      <c r="T853" s="61"/>
      <c r="U853" s="66" t="s">
        <v>108</v>
      </c>
      <c r="V853" s="61" t="s">
        <v>108</v>
      </c>
      <c r="W853" s="61"/>
      <c r="X853" s="66" t="s">
        <v>14</v>
      </c>
      <c r="Y853" s="57">
        <v>43073</v>
      </c>
      <c r="Z853" s="75" t="s">
        <v>108</v>
      </c>
      <c r="AA853" s="95" t="s">
        <v>9300</v>
      </c>
      <c r="AB853" s="183" t="s">
        <v>633</v>
      </c>
      <c r="AC853" s="175"/>
      <c r="AD853" s="176"/>
      <c r="AE853" s="67" t="str">
        <f t="shared" si="1"/>
        <v>May</v>
      </c>
      <c r="AF853" s="68" t="str">
        <f t="shared" si="2"/>
        <v>Dec</v>
      </c>
      <c r="AG853" s="177">
        <f t="shared" si="3"/>
        <v>213</v>
      </c>
      <c r="AH853" s="70">
        <f t="shared" si="5"/>
        <v>42890</v>
      </c>
      <c r="AI853" s="71">
        <f ca="1"/>
        <v>-1099</v>
      </c>
      <c r="AJ853" s="71" t="str">
        <v>2017</v>
      </c>
      <c r="AK853" s="70">
        <f t="shared" si="4"/>
        <v>42870</v>
      </c>
    </row>
    <row r="854" spans="1:37" ht="14.4">
      <c r="A854" s="239" t="s">
        <v>9302</v>
      </c>
      <c r="B854" s="61" t="s">
        <v>89</v>
      </c>
      <c r="C854" s="59">
        <v>42860</v>
      </c>
      <c r="D854" s="66" t="s">
        <v>90</v>
      </c>
      <c r="E854" s="184" t="s">
        <v>3794</v>
      </c>
      <c r="F854" s="240" t="s">
        <v>214</v>
      </c>
      <c r="G854" s="187" t="s">
        <v>214</v>
      </c>
      <c r="H854" s="184" t="s">
        <v>3785</v>
      </c>
      <c r="I854" s="181">
        <f t="shared" si="0"/>
        <v>42890</v>
      </c>
      <c r="J854" s="61" t="s">
        <v>14</v>
      </c>
      <c r="K854" s="184" t="s">
        <v>14</v>
      </c>
      <c r="L854" s="241" t="s">
        <v>9304</v>
      </c>
      <c r="M854" s="61" t="s">
        <v>9304</v>
      </c>
      <c r="N854" s="61" t="s">
        <v>95</v>
      </c>
      <c r="O854" s="61" t="s">
        <v>9305</v>
      </c>
      <c r="P854" s="185" t="s">
        <v>96</v>
      </c>
      <c r="Q854" s="182"/>
      <c r="R854" s="61" t="s">
        <v>108</v>
      </c>
      <c r="S854" s="61"/>
      <c r="T854" s="61"/>
      <c r="U854" s="66" t="s">
        <v>108</v>
      </c>
      <c r="V854" s="61" t="s">
        <v>108</v>
      </c>
      <c r="W854" s="61"/>
      <c r="X854" s="66" t="s">
        <v>14</v>
      </c>
      <c r="Y854" s="57">
        <v>43073</v>
      </c>
      <c r="Z854" s="75" t="s">
        <v>108</v>
      </c>
      <c r="AA854" s="95" t="s">
        <v>9306</v>
      </c>
      <c r="AB854" s="183" t="s">
        <v>3872</v>
      </c>
      <c r="AC854" s="175"/>
      <c r="AD854" s="176"/>
      <c r="AE854" s="67" t="str">
        <f t="shared" si="1"/>
        <v>May</v>
      </c>
      <c r="AF854" s="68" t="str">
        <f t="shared" si="2"/>
        <v>Dec</v>
      </c>
      <c r="AG854" s="177">
        <f t="shared" si="3"/>
        <v>213</v>
      </c>
      <c r="AH854" s="70">
        <f t="shared" si="5"/>
        <v>42890</v>
      </c>
      <c r="AI854" s="71">
        <f ca="1"/>
        <v>-1099</v>
      </c>
      <c r="AJ854" s="71" t="str">
        <v>2017</v>
      </c>
      <c r="AK854" s="70">
        <f t="shared" si="4"/>
        <v>42870</v>
      </c>
    </row>
    <row r="855" spans="1:37" ht="14.4">
      <c r="A855" s="239" t="s">
        <v>9308</v>
      </c>
      <c r="B855" s="61" t="s">
        <v>89</v>
      </c>
      <c r="C855" s="59">
        <v>42860</v>
      </c>
      <c r="D855" s="66" t="s">
        <v>90</v>
      </c>
      <c r="E855" s="184" t="s">
        <v>3794</v>
      </c>
      <c r="F855" s="240" t="s">
        <v>214</v>
      </c>
      <c r="G855" s="187" t="s">
        <v>214</v>
      </c>
      <c r="H855" s="184" t="s">
        <v>3785</v>
      </c>
      <c r="I855" s="181">
        <f t="shared" si="0"/>
        <v>42890</v>
      </c>
      <c r="J855" s="61" t="s">
        <v>18</v>
      </c>
      <c r="K855" s="184" t="s">
        <v>18</v>
      </c>
      <c r="L855" s="241" t="s">
        <v>9310</v>
      </c>
      <c r="M855" s="61" t="s">
        <v>9311</v>
      </c>
      <c r="N855" s="61" t="s">
        <v>395</v>
      </c>
      <c r="O855" s="61" t="s">
        <v>108</v>
      </c>
      <c r="P855" s="185" t="s">
        <v>96</v>
      </c>
      <c r="Q855" s="182"/>
      <c r="R855" s="61" t="s">
        <v>18</v>
      </c>
      <c r="S855" s="61"/>
      <c r="T855" s="61"/>
      <c r="U855" s="66" t="s">
        <v>108</v>
      </c>
      <c r="V855" s="61" t="s">
        <v>108</v>
      </c>
      <c r="W855" s="61"/>
      <c r="X855" s="66" t="s">
        <v>18</v>
      </c>
      <c r="Y855" s="57">
        <v>43073</v>
      </c>
      <c r="Z855" s="75" t="s">
        <v>108</v>
      </c>
      <c r="AA855" s="95" t="s">
        <v>9313</v>
      </c>
      <c r="AB855" s="183" t="s">
        <v>97</v>
      </c>
      <c r="AC855" s="175"/>
      <c r="AD855" s="175"/>
      <c r="AE855" s="67" t="str">
        <f t="shared" si="1"/>
        <v>May</v>
      </c>
      <c r="AF855" s="68" t="str">
        <f t="shared" si="2"/>
        <v>Dec</v>
      </c>
      <c r="AG855" s="177">
        <f t="shared" si="3"/>
        <v>213</v>
      </c>
      <c r="AH855" s="70">
        <f t="shared" si="5"/>
        <v>42890</v>
      </c>
      <c r="AI855" s="71">
        <f ca="1"/>
        <v>-1099</v>
      </c>
      <c r="AJ855" s="71" t="str">
        <v>2017</v>
      </c>
      <c r="AK855" s="70">
        <f t="shared" si="4"/>
        <v>42870</v>
      </c>
    </row>
    <row r="856" spans="1:37" ht="14.4">
      <c r="A856" s="239" t="s">
        <v>9315</v>
      </c>
      <c r="B856" s="61" t="s">
        <v>89</v>
      </c>
      <c r="C856" s="59">
        <v>42860</v>
      </c>
      <c r="D856" s="66" t="s">
        <v>90</v>
      </c>
      <c r="E856" s="184" t="s">
        <v>3794</v>
      </c>
      <c r="F856" s="240" t="s">
        <v>214</v>
      </c>
      <c r="G856" s="187" t="s">
        <v>214</v>
      </c>
      <c r="H856" s="184" t="s">
        <v>3785</v>
      </c>
      <c r="I856" s="181">
        <f t="shared" si="0"/>
        <v>42890</v>
      </c>
      <c r="J856" s="61" t="s">
        <v>14</v>
      </c>
      <c r="K856" s="184" t="s">
        <v>14</v>
      </c>
      <c r="L856" s="241" t="s">
        <v>9318</v>
      </c>
      <c r="M856" s="61" t="s">
        <v>108</v>
      </c>
      <c r="N856" s="61" t="s">
        <v>96</v>
      </c>
      <c r="O856" s="61" t="s">
        <v>108</v>
      </c>
      <c r="P856" s="185" t="s">
        <v>96</v>
      </c>
      <c r="Q856" s="182"/>
      <c r="R856" s="61" t="s">
        <v>14</v>
      </c>
      <c r="S856" s="61"/>
      <c r="T856" s="61"/>
      <c r="U856" s="66" t="s">
        <v>108</v>
      </c>
      <c r="V856" s="61" t="s">
        <v>108</v>
      </c>
      <c r="W856" s="61"/>
      <c r="X856" s="66" t="s">
        <v>14</v>
      </c>
      <c r="Y856" s="57">
        <v>43073</v>
      </c>
      <c r="Z856" s="75" t="s">
        <v>108</v>
      </c>
      <c r="AA856" s="95" t="s">
        <v>9319</v>
      </c>
      <c r="AB856" s="183" t="s">
        <v>633</v>
      </c>
      <c r="AC856" s="175"/>
      <c r="AD856" s="175"/>
      <c r="AE856" s="67" t="str">
        <f t="shared" si="1"/>
        <v>May</v>
      </c>
      <c r="AF856" s="68" t="str">
        <f t="shared" si="2"/>
        <v>Dec</v>
      </c>
      <c r="AG856" s="177">
        <f t="shared" si="3"/>
        <v>213</v>
      </c>
      <c r="AH856" s="70">
        <f t="shared" si="5"/>
        <v>42890</v>
      </c>
      <c r="AI856" s="71">
        <f ca="1"/>
        <v>-1099</v>
      </c>
      <c r="AJ856" s="71" t="str">
        <v>2017</v>
      </c>
      <c r="AK856" s="70">
        <f t="shared" si="4"/>
        <v>42870</v>
      </c>
    </row>
    <row r="857" spans="1:37" ht="14.4">
      <c r="A857" s="239" t="s">
        <v>9321</v>
      </c>
      <c r="B857" s="61" t="s">
        <v>89</v>
      </c>
      <c r="C857" s="59">
        <v>42857</v>
      </c>
      <c r="D857" s="66" t="s">
        <v>131</v>
      </c>
      <c r="E857" s="184" t="s">
        <v>30</v>
      </c>
      <c r="F857" s="240" t="s">
        <v>106</v>
      </c>
      <c r="G857" s="168" t="s">
        <v>107</v>
      </c>
      <c r="H857" s="184" t="s">
        <v>30</v>
      </c>
      <c r="I857" s="181">
        <f t="shared" si="0"/>
        <v>42887</v>
      </c>
      <c r="J857" s="61"/>
      <c r="K857" s="184"/>
      <c r="L857" s="241" t="s">
        <v>9323</v>
      </c>
      <c r="M857" s="61"/>
      <c r="N857" s="61" t="s">
        <v>249</v>
      </c>
      <c r="O857" s="61" t="s">
        <v>9324</v>
      </c>
      <c r="P857" s="185" t="s">
        <v>133</v>
      </c>
      <c r="Q857" s="182">
        <v>42860</v>
      </c>
      <c r="R857" s="61"/>
      <c r="S857" s="61"/>
      <c r="T857" s="61"/>
      <c r="U857" s="66"/>
      <c r="V857" s="61"/>
      <c r="W857" s="61"/>
      <c r="X857" s="66" t="s">
        <v>18</v>
      </c>
      <c r="Y857" s="57">
        <v>43073</v>
      </c>
      <c r="Z857" s="75"/>
      <c r="AA857" s="95"/>
      <c r="AB857" s="183"/>
      <c r="AC857" s="175"/>
      <c r="AD857" s="175"/>
      <c r="AE857" s="67" t="str">
        <f t="shared" si="1"/>
        <v>May</v>
      </c>
      <c r="AF857" s="68" t="str">
        <f t="shared" si="2"/>
        <v>Dec</v>
      </c>
      <c r="AG857" s="177">
        <f t="shared" si="3"/>
        <v>216</v>
      </c>
      <c r="AH857" s="70">
        <f t="shared" si="5"/>
        <v>42887</v>
      </c>
      <c r="AI857" s="71">
        <f ca="1"/>
        <v>-1102</v>
      </c>
      <c r="AJ857" s="71" t="str">
        <v>2017</v>
      </c>
      <c r="AK857" s="70">
        <f t="shared" si="4"/>
        <v>42867</v>
      </c>
    </row>
    <row r="858" spans="1:37" ht="14.4">
      <c r="A858" s="239" t="s">
        <v>9327</v>
      </c>
      <c r="B858" s="56" t="s">
        <v>89</v>
      </c>
      <c r="C858" s="59">
        <v>42859</v>
      </c>
      <c r="D858" s="66" t="s">
        <v>1027</v>
      </c>
      <c r="E858" s="184" t="s">
        <v>112</v>
      </c>
      <c r="F858" s="240" t="s">
        <v>106</v>
      </c>
      <c r="G858" s="168" t="s">
        <v>113</v>
      </c>
      <c r="H858" s="184" t="s">
        <v>112</v>
      </c>
      <c r="I858" s="181">
        <f t="shared" si="0"/>
        <v>42889</v>
      </c>
      <c r="J858" s="61" t="s">
        <v>18</v>
      </c>
      <c r="K858" s="184" t="s">
        <v>18</v>
      </c>
      <c r="L858" s="241" t="s">
        <v>1760</v>
      </c>
      <c r="M858" s="61" t="s">
        <v>9046</v>
      </c>
      <c r="N858" s="61" t="s">
        <v>27</v>
      </c>
      <c r="O858" s="61" t="s">
        <v>9047</v>
      </c>
      <c r="P858" s="185" t="s">
        <v>116</v>
      </c>
      <c r="Q858" s="182"/>
      <c r="R858" s="61"/>
      <c r="S858" s="61"/>
      <c r="T858" s="61"/>
      <c r="U858" s="66"/>
      <c r="V858" s="61"/>
      <c r="W858" s="61"/>
      <c r="X858" s="66"/>
      <c r="Y858" s="57">
        <v>43073</v>
      </c>
      <c r="Z858" s="75"/>
      <c r="AA858" s="95"/>
      <c r="AB858" s="183"/>
      <c r="AC858" s="175"/>
      <c r="AD858" s="176"/>
      <c r="AE858" s="67" t="str">
        <f t="shared" si="1"/>
        <v>May</v>
      </c>
      <c r="AF858" s="68" t="str">
        <f t="shared" si="2"/>
        <v>Dec</v>
      </c>
      <c r="AG858" s="177">
        <f t="shared" si="3"/>
        <v>214</v>
      </c>
      <c r="AH858" s="70">
        <f t="shared" si="5"/>
        <v>42889</v>
      </c>
      <c r="AI858" s="71">
        <f ca="1"/>
        <v>-1100</v>
      </c>
      <c r="AJ858" s="71" t="str">
        <v>2017</v>
      </c>
      <c r="AK858" s="70">
        <f t="shared" si="4"/>
        <v>42869</v>
      </c>
    </row>
    <row r="859" spans="1:37" ht="14.4">
      <c r="A859" s="239" t="s">
        <v>9339</v>
      </c>
      <c r="B859" s="61" t="s">
        <v>89</v>
      </c>
      <c r="C859" s="59">
        <v>42860</v>
      </c>
      <c r="D859" s="66" t="s">
        <v>1027</v>
      </c>
      <c r="E859" s="184" t="s">
        <v>112</v>
      </c>
      <c r="F859" s="240" t="s">
        <v>106</v>
      </c>
      <c r="G859" s="168" t="s">
        <v>113</v>
      </c>
      <c r="H859" s="184" t="s">
        <v>112</v>
      </c>
      <c r="I859" s="181">
        <f t="shared" si="0"/>
        <v>42890</v>
      </c>
      <c r="J859" s="61" t="s">
        <v>18</v>
      </c>
      <c r="K859" s="184" t="s">
        <v>18</v>
      </c>
      <c r="L859" s="241" t="s">
        <v>9341</v>
      </c>
      <c r="M859" s="61" t="s">
        <v>9342</v>
      </c>
      <c r="N859" s="61" t="s">
        <v>22</v>
      </c>
      <c r="O859" s="61" t="s">
        <v>8373</v>
      </c>
      <c r="P859" s="185" t="s">
        <v>116</v>
      </c>
      <c r="Q859" s="182"/>
      <c r="R859" s="61"/>
      <c r="S859" s="61"/>
      <c r="T859" s="61" t="s">
        <v>18</v>
      </c>
      <c r="U859" s="66"/>
      <c r="V859" s="61"/>
      <c r="W859" s="61"/>
      <c r="X859" s="66"/>
      <c r="Y859" s="57">
        <v>43073</v>
      </c>
      <c r="Z859" s="75"/>
      <c r="AA859" s="95" t="s">
        <v>9343</v>
      </c>
      <c r="AB859" s="183"/>
      <c r="AC859" s="175"/>
      <c r="AD859" s="176"/>
      <c r="AE859" s="67" t="str">
        <f t="shared" si="1"/>
        <v>May</v>
      </c>
      <c r="AF859" s="68" t="str">
        <f t="shared" si="2"/>
        <v>Dec</v>
      </c>
      <c r="AG859" s="177">
        <f t="shared" si="3"/>
        <v>213</v>
      </c>
      <c r="AH859" s="70">
        <f t="shared" si="5"/>
        <v>42890</v>
      </c>
      <c r="AI859" s="71">
        <f ca="1"/>
        <v>-1099</v>
      </c>
      <c r="AJ859" s="71" t="str">
        <v>2017</v>
      </c>
      <c r="AK859" s="70">
        <f t="shared" si="4"/>
        <v>42870</v>
      </c>
    </row>
    <row r="860" spans="1:37" ht="14.4">
      <c r="A860" s="239" t="s">
        <v>9346</v>
      </c>
      <c r="B860" s="56" t="s">
        <v>89</v>
      </c>
      <c r="C860" s="59">
        <v>42860</v>
      </c>
      <c r="D860" s="66" t="s">
        <v>1027</v>
      </c>
      <c r="E860" s="184" t="s">
        <v>112</v>
      </c>
      <c r="F860" s="240" t="s">
        <v>106</v>
      </c>
      <c r="G860" s="243" t="s">
        <v>113</v>
      </c>
      <c r="H860" s="184" t="s">
        <v>112</v>
      </c>
      <c r="I860" s="181">
        <f t="shared" si="0"/>
        <v>42890</v>
      </c>
      <c r="J860" s="61" t="s">
        <v>18</v>
      </c>
      <c r="K860" s="184" t="s">
        <v>18</v>
      </c>
      <c r="L860" s="241" t="s">
        <v>9348</v>
      </c>
      <c r="M860" s="61" t="s">
        <v>9349</v>
      </c>
      <c r="N860" s="61" t="s">
        <v>20</v>
      </c>
      <c r="O860" s="61" t="s">
        <v>9350</v>
      </c>
      <c r="P860" s="185" t="s">
        <v>116</v>
      </c>
      <c r="Q860" s="182"/>
      <c r="R860" s="61"/>
      <c r="S860" s="61"/>
      <c r="T860" s="61" t="s">
        <v>18</v>
      </c>
      <c r="U860" s="66"/>
      <c r="V860" s="61"/>
      <c r="W860" s="61"/>
      <c r="X860" s="66"/>
      <c r="Y860" s="57">
        <v>43073</v>
      </c>
      <c r="Z860" s="75"/>
      <c r="AA860" s="95"/>
      <c r="AB860" s="183"/>
      <c r="AC860" s="175"/>
      <c r="AD860" s="176"/>
      <c r="AE860" s="67" t="str">
        <f t="shared" si="1"/>
        <v>May</v>
      </c>
      <c r="AF860" s="68" t="str">
        <f t="shared" si="2"/>
        <v>Dec</v>
      </c>
      <c r="AG860" s="177">
        <f t="shared" si="3"/>
        <v>213</v>
      </c>
      <c r="AH860" s="70">
        <f t="shared" si="5"/>
        <v>42890</v>
      </c>
      <c r="AI860" s="71">
        <f ca="1"/>
        <v>-1099</v>
      </c>
      <c r="AJ860" s="71" t="str">
        <v>2017</v>
      </c>
      <c r="AK860" s="70">
        <f t="shared" si="4"/>
        <v>42870</v>
      </c>
    </row>
    <row r="861" spans="1:37" ht="14.4">
      <c r="A861" s="239" t="s">
        <v>9354</v>
      </c>
      <c r="B861" s="61" t="s">
        <v>89</v>
      </c>
      <c r="C861" s="59">
        <v>42860</v>
      </c>
      <c r="D861" s="66" t="s">
        <v>1027</v>
      </c>
      <c r="E861" s="184" t="s">
        <v>30</v>
      </c>
      <c r="F861" s="240" t="s">
        <v>106</v>
      </c>
      <c r="G861" s="168" t="s">
        <v>107</v>
      </c>
      <c r="H861" s="184" t="s">
        <v>129</v>
      </c>
      <c r="I861" s="181">
        <f t="shared" si="0"/>
        <v>42890</v>
      </c>
      <c r="J861" s="61"/>
      <c r="K861" s="184"/>
      <c r="L861" s="241" t="s">
        <v>2963</v>
      </c>
      <c r="M861" s="61" t="s">
        <v>9356</v>
      </c>
      <c r="N861" s="61"/>
      <c r="O861" s="61" t="s">
        <v>9357</v>
      </c>
      <c r="P861" s="185" t="s">
        <v>17</v>
      </c>
      <c r="Q861" s="182"/>
      <c r="R861" s="61"/>
      <c r="S861" s="61"/>
      <c r="T861" s="61"/>
      <c r="U861" s="66"/>
      <c r="V861" s="61"/>
      <c r="W861" s="61"/>
      <c r="X861" s="66"/>
      <c r="Y861" s="57">
        <v>43073</v>
      </c>
      <c r="Z861" s="75"/>
      <c r="AA861" s="64" t="s">
        <v>9359</v>
      </c>
      <c r="AB861" s="183"/>
      <c r="AC861" s="175"/>
      <c r="AD861" s="175"/>
      <c r="AE861" s="67" t="str">
        <f t="shared" si="1"/>
        <v>May</v>
      </c>
      <c r="AF861" s="68" t="str">
        <f t="shared" si="2"/>
        <v>Dec</v>
      </c>
      <c r="AG861" s="177">
        <f t="shared" si="3"/>
        <v>213</v>
      </c>
      <c r="AH861" s="70">
        <f t="shared" si="5"/>
        <v>42890</v>
      </c>
      <c r="AI861" s="71">
        <f ca="1"/>
        <v>-1099</v>
      </c>
      <c r="AJ861" s="71" t="str">
        <v>2017</v>
      </c>
      <c r="AK861" s="70">
        <f t="shared" si="4"/>
        <v>42870</v>
      </c>
    </row>
    <row r="862" spans="1:37" ht="14.4">
      <c r="A862" s="239" t="s">
        <v>9361</v>
      </c>
      <c r="B862" s="61" t="s">
        <v>89</v>
      </c>
      <c r="C862" s="59">
        <v>42860</v>
      </c>
      <c r="D862" s="66" t="s">
        <v>1027</v>
      </c>
      <c r="E862" s="184" t="s">
        <v>30</v>
      </c>
      <c r="F862" s="240" t="s">
        <v>106</v>
      </c>
      <c r="G862" s="168" t="s">
        <v>107</v>
      </c>
      <c r="H862" s="184" t="s">
        <v>129</v>
      </c>
      <c r="I862" s="181">
        <f t="shared" si="0"/>
        <v>42890</v>
      </c>
      <c r="J862" s="61"/>
      <c r="K862" s="184"/>
      <c r="L862" s="241" t="s">
        <v>9363</v>
      </c>
      <c r="M862" s="61" t="s">
        <v>9364</v>
      </c>
      <c r="N862" s="61"/>
      <c r="O862" s="61" t="s">
        <v>9365</v>
      </c>
      <c r="P862" s="185" t="s">
        <v>17</v>
      </c>
      <c r="Q862" s="182"/>
      <c r="R862" s="61"/>
      <c r="S862" s="61"/>
      <c r="T862" s="61"/>
      <c r="U862" s="66"/>
      <c r="V862" s="61"/>
      <c r="W862" s="61"/>
      <c r="X862" s="66" t="s">
        <v>18</v>
      </c>
      <c r="Y862" s="57">
        <v>43073</v>
      </c>
      <c r="Z862" s="75"/>
      <c r="AA862" s="95" t="s">
        <v>9367</v>
      </c>
      <c r="AB862" s="183"/>
      <c r="AC862" s="175"/>
      <c r="AD862" s="176"/>
      <c r="AE862" s="67" t="str">
        <f t="shared" si="1"/>
        <v>May</v>
      </c>
      <c r="AF862" s="68" t="str">
        <f t="shared" si="2"/>
        <v>Dec</v>
      </c>
      <c r="AG862" s="177">
        <f t="shared" si="3"/>
        <v>213</v>
      </c>
      <c r="AH862" s="70">
        <f t="shared" si="5"/>
        <v>42890</v>
      </c>
      <c r="AI862" s="71">
        <f ca="1"/>
        <v>-1099</v>
      </c>
      <c r="AJ862" s="71" t="str">
        <v>2017</v>
      </c>
      <c r="AK862" s="70">
        <f t="shared" si="4"/>
        <v>42870</v>
      </c>
    </row>
    <row r="863" spans="1:37" ht="14.4">
      <c r="A863" s="239" t="s">
        <v>9369</v>
      </c>
      <c r="B863" s="61" t="s">
        <v>89</v>
      </c>
      <c r="C863" s="59">
        <v>42860</v>
      </c>
      <c r="D863" s="66" t="s">
        <v>131</v>
      </c>
      <c r="E863" s="184" t="s">
        <v>30</v>
      </c>
      <c r="F863" s="240" t="s">
        <v>106</v>
      </c>
      <c r="G863" s="168" t="s">
        <v>107</v>
      </c>
      <c r="H863" s="184" t="s">
        <v>129</v>
      </c>
      <c r="I863" s="181">
        <f t="shared" si="0"/>
        <v>42890</v>
      </c>
      <c r="J863" s="61"/>
      <c r="K863" s="184"/>
      <c r="L863" s="241" t="s">
        <v>745</v>
      </c>
      <c r="M863" s="61" t="s">
        <v>9372</v>
      </c>
      <c r="N863" s="61"/>
      <c r="O863" s="61" t="s">
        <v>9374</v>
      </c>
      <c r="P863" s="185" t="s">
        <v>17</v>
      </c>
      <c r="Q863" s="182"/>
      <c r="R863" s="61"/>
      <c r="S863" s="61"/>
      <c r="T863" s="61"/>
      <c r="U863" s="66"/>
      <c r="V863" s="61"/>
      <c r="W863" s="61"/>
      <c r="X863" s="66"/>
      <c r="Y863" s="57">
        <v>43073</v>
      </c>
      <c r="Z863" s="75"/>
      <c r="AA863" s="60" t="s">
        <v>9375</v>
      </c>
      <c r="AB863" s="183"/>
      <c r="AC863" s="175"/>
      <c r="AD863" s="175"/>
      <c r="AE863" s="67" t="str">
        <f t="shared" si="1"/>
        <v>May</v>
      </c>
      <c r="AF863" s="68" t="str">
        <f t="shared" si="2"/>
        <v>Dec</v>
      </c>
      <c r="AG863" s="177">
        <f t="shared" si="3"/>
        <v>213</v>
      </c>
      <c r="AH863" s="70">
        <f t="shared" si="5"/>
        <v>42890</v>
      </c>
      <c r="AI863" s="71">
        <f ca="1"/>
        <v>-1099</v>
      </c>
      <c r="AJ863" s="71" t="str">
        <v>2017</v>
      </c>
      <c r="AK863" s="70">
        <f t="shared" si="4"/>
        <v>42870</v>
      </c>
    </row>
    <row r="864" spans="1:37" ht="14.4">
      <c r="A864" s="239" t="s">
        <v>9377</v>
      </c>
      <c r="B864" s="61" t="s">
        <v>89</v>
      </c>
      <c r="C864" s="59">
        <v>42860</v>
      </c>
      <c r="D864" s="66" t="s">
        <v>90</v>
      </c>
      <c r="E864" s="184" t="s">
        <v>30</v>
      </c>
      <c r="F864" s="240" t="s">
        <v>106</v>
      </c>
      <c r="G864" s="168" t="s">
        <v>107</v>
      </c>
      <c r="H864" s="184" t="s">
        <v>129</v>
      </c>
      <c r="I864" s="181">
        <f t="shared" si="0"/>
        <v>42890</v>
      </c>
      <c r="J864" s="61"/>
      <c r="K864" s="184"/>
      <c r="L864" s="241" t="s">
        <v>745</v>
      </c>
      <c r="M864" s="61" t="s">
        <v>9104</v>
      </c>
      <c r="N864" s="61" t="s">
        <v>22</v>
      </c>
      <c r="O864" s="61" t="s">
        <v>9105</v>
      </c>
      <c r="P864" s="185" t="s">
        <v>17</v>
      </c>
      <c r="Q864" s="182"/>
      <c r="R864" s="61"/>
      <c r="S864" s="61"/>
      <c r="T864" s="61"/>
      <c r="U864" s="66"/>
      <c r="V864" s="61"/>
      <c r="W864" s="61"/>
      <c r="X864" s="66" t="s">
        <v>18</v>
      </c>
      <c r="Y864" s="57">
        <v>43073</v>
      </c>
      <c r="Z864" s="75"/>
      <c r="AA864" s="95" t="s">
        <v>9367</v>
      </c>
      <c r="AB864" s="183"/>
      <c r="AC864" s="175"/>
      <c r="AD864" s="176"/>
      <c r="AE864" s="67" t="str">
        <f t="shared" si="1"/>
        <v>May</v>
      </c>
      <c r="AF864" s="68" t="str">
        <f t="shared" si="2"/>
        <v>Dec</v>
      </c>
      <c r="AG864" s="177">
        <f t="shared" si="3"/>
        <v>213</v>
      </c>
      <c r="AH864" s="70">
        <f t="shared" si="5"/>
        <v>42890</v>
      </c>
      <c r="AI864" s="71">
        <f ca="1"/>
        <v>-1099</v>
      </c>
      <c r="AJ864" s="71" t="str">
        <v>2017</v>
      </c>
      <c r="AK864" s="70">
        <f t="shared" si="4"/>
        <v>42870</v>
      </c>
    </row>
    <row r="865" spans="1:37" ht="14.4">
      <c r="A865" s="239" t="s">
        <v>9379</v>
      </c>
      <c r="B865" s="61" t="s">
        <v>89</v>
      </c>
      <c r="C865" s="59">
        <v>42860</v>
      </c>
      <c r="D865" s="66" t="s">
        <v>1027</v>
      </c>
      <c r="E865" s="184" t="s">
        <v>3794</v>
      </c>
      <c r="F865" s="240" t="s">
        <v>214</v>
      </c>
      <c r="G865" s="187" t="s">
        <v>6345</v>
      </c>
      <c r="H865" s="184" t="s">
        <v>9381</v>
      </c>
      <c r="I865" s="181">
        <f t="shared" si="0"/>
        <v>42890</v>
      </c>
      <c r="J865" s="61" t="s">
        <v>18</v>
      </c>
      <c r="K865" s="184" t="s">
        <v>14</v>
      </c>
      <c r="L865" s="241" t="s">
        <v>9382</v>
      </c>
      <c r="M865" s="61" t="s">
        <v>108</v>
      </c>
      <c r="N865" s="61" t="s">
        <v>395</v>
      </c>
      <c r="O865" s="61" t="s">
        <v>108</v>
      </c>
      <c r="P865" s="185" t="s">
        <v>96</v>
      </c>
      <c r="Q865" s="182"/>
      <c r="R865" s="61" t="s">
        <v>18</v>
      </c>
      <c r="S865" s="61"/>
      <c r="T865" s="61"/>
      <c r="U865" s="66" t="s">
        <v>108</v>
      </c>
      <c r="V865" s="61" t="s">
        <v>108</v>
      </c>
      <c r="W865" s="61"/>
      <c r="X865" s="66" t="s">
        <v>14</v>
      </c>
      <c r="Y865" s="57">
        <v>43073</v>
      </c>
      <c r="Z865" s="75" t="s">
        <v>108</v>
      </c>
      <c r="AA865" s="95" t="s">
        <v>9384</v>
      </c>
      <c r="AB865" s="183" t="s">
        <v>3872</v>
      </c>
      <c r="AC865" s="175"/>
      <c r="AD865" s="175"/>
      <c r="AE865" s="67" t="str">
        <f t="shared" si="1"/>
        <v>May</v>
      </c>
      <c r="AF865" s="68" t="str">
        <f t="shared" si="2"/>
        <v>Dec</v>
      </c>
      <c r="AG865" s="177">
        <f t="shared" si="3"/>
        <v>213</v>
      </c>
      <c r="AH865" s="70">
        <f t="shared" si="5"/>
        <v>42890</v>
      </c>
      <c r="AI865" s="71">
        <f ca="1"/>
        <v>-1099</v>
      </c>
      <c r="AJ865" s="71" t="str">
        <v>2017</v>
      </c>
      <c r="AK865" s="70">
        <f t="shared" si="4"/>
        <v>42870</v>
      </c>
    </row>
    <row r="866" spans="1:37" ht="14.4">
      <c r="A866" s="239" t="s">
        <v>9386</v>
      </c>
      <c r="B866" s="61" t="s">
        <v>89</v>
      </c>
      <c r="C866" s="59">
        <v>42863</v>
      </c>
      <c r="D866" s="66" t="s">
        <v>1027</v>
      </c>
      <c r="E866" s="184" t="s">
        <v>32</v>
      </c>
      <c r="F866" s="240" t="s">
        <v>106</v>
      </c>
      <c r="G866" s="168" t="s">
        <v>177</v>
      </c>
      <c r="H866" s="184" t="s">
        <v>32</v>
      </c>
      <c r="I866" s="181">
        <f t="shared" si="0"/>
        <v>42893</v>
      </c>
      <c r="J866" s="61"/>
      <c r="K866" s="184"/>
      <c r="L866" s="241" t="s">
        <v>9388</v>
      </c>
      <c r="M866" s="61"/>
      <c r="N866" s="61"/>
      <c r="O866" s="61"/>
      <c r="P866" s="185" t="s">
        <v>96</v>
      </c>
      <c r="Q866" s="182"/>
      <c r="R866" s="61"/>
      <c r="S866" s="61"/>
      <c r="T866" s="61"/>
      <c r="U866" s="66"/>
      <c r="V866" s="61"/>
      <c r="W866" s="61"/>
      <c r="X866" s="66"/>
      <c r="Y866" s="57">
        <v>43073</v>
      </c>
      <c r="Z866" s="75"/>
      <c r="AA866" s="269" t="s">
        <v>9389</v>
      </c>
      <c r="AB866" s="183"/>
      <c r="AC866" s="175"/>
      <c r="AD866" s="175"/>
      <c r="AE866" s="67" t="str">
        <f t="shared" si="1"/>
        <v>May</v>
      </c>
      <c r="AF866" s="68" t="str">
        <f t="shared" si="2"/>
        <v>Dec</v>
      </c>
      <c r="AG866" s="177">
        <f t="shared" si="3"/>
        <v>210</v>
      </c>
      <c r="AH866" s="70">
        <f t="shared" si="5"/>
        <v>42893</v>
      </c>
      <c r="AI866" s="71">
        <f ca="1"/>
        <v>-1096</v>
      </c>
      <c r="AJ866" s="71" t="str">
        <v>2017</v>
      </c>
      <c r="AK866" s="70">
        <f t="shared" si="4"/>
        <v>42873</v>
      </c>
    </row>
    <row r="867" spans="1:37" ht="14.4">
      <c r="A867" s="239" t="s">
        <v>9393</v>
      </c>
      <c r="B867" s="61" t="s">
        <v>89</v>
      </c>
      <c r="C867" s="59">
        <v>42863</v>
      </c>
      <c r="D867" s="66" t="s">
        <v>1027</v>
      </c>
      <c r="E867" s="184" t="s">
        <v>32</v>
      </c>
      <c r="F867" s="240" t="s">
        <v>106</v>
      </c>
      <c r="G867" s="168" t="s">
        <v>177</v>
      </c>
      <c r="H867" s="184" t="s">
        <v>32</v>
      </c>
      <c r="I867" s="181">
        <f t="shared" si="0"/>
        <v>42893</v>
      </c>
      <c r="J867" s="61"/>
      <c r="K867" s="184"/>
      <c r="L867" s="241" t="s">
        <v>9388</v>
      </c>
      <c r="M867" s="61"/>
      <c r="N867" s="61"/>
      <c r="O867" s="61"/>
      <c r="P867" s="185" t="s">
        <v>96</v>
      </c>
      <c r="Q867" s="182"/>
      <c r="R867" s="61"/>
      <c r="S867" s="61"/>
      <c r="T867" s="61"/>
      <c r="U867" s="66"/>
      <c r="V867" s="61"/>
      <c r="W867" s="61"/>
      <c r="X867" s="66"/>
      <c r="Y867" s="57">
        <v>43073</v>
      </c>
      <c r="Z867" s="75"/>
      <c r="AA867" s="268" t="s">
        <v>9396</v>
      </c>
      <c r="AB867" s="183"/>
      <c r="AC867" s="175"/>
      <c r="AD867" s="175"/>
      <c r="AE867" s="67" t="str">
        <f t="shared" si="1"/>
        <v>May</v>
      </c>
      <c r="AF867" s="68" t="str">
        <f t="shared" si="2"/>
        <v>Dec</v>
      </c>
      <c r="AG867" s="177">
        <f t="shared" si="3"/>
        <v>210</v>
      </c>
      <c r="AH867" s="70">
        <f t="shared" si="5"/>
        <v>42893</v>
      </c>
      <c r="AI867" s="71">
        <f ca="1"/>
        <v>-1096</v>
      </c>
      <c r="AJ867" s="71" t="str">
        <v>2017</v>
      </c>
      <c r="AK867" s="70">
        <f t="shared" si="4"/>
        <v>42873</v>
      </c>
    </row>
    <row r="868" spans="1:37" ht="14.4">
      <c r="A868" s="239" t="s">
        <v>9399</v>
      </c>
      <c r="B868" s="61" t="s">
        <v>89</v>
      </c>
      <c r="C868" s="59">
        <v>42863</v>
      </c>
      <c r="D868" s="66" t="s">
        <v>1027</v>
      </c>
      <c r="E868" s="184" t="s">
        <v>32</v>
      </c>
      <c r="F868" s="240" t="s">
        <v>106</v>
      </c>
      <c r="G868" s="168" t="s">
        <v>177</v>
      </c>
      <c r="H868" s="184" t="s">
        <v>32</v>
      </c>
      <c r="I868" s="181">
        <f t="shared" si="0"/>
        <v>42893</v>
      </c>
      <c r="J868" s="61"/>
      <c r="K868" s="184"/>
      <c r="L868" s="241" t="s">
        <v>9388</v>
      </c>
      <c r="M868" s="61"/>
      <c r="N868" s="61"/>
      <c r="O868" s="61"/>
      <c r="P868" s="185" t="s">
        <v>96</v>
      </c>
      <c r="Q868" s="182"/>
      <c r="R868" s="61"/>
      <c r="S868" s="61"/>
      <c r="T868" s="61"/>
      <c r="U868" s="66"/>
      <c r="V868" s="61"/>
      <c r="W868" s="61"/>
      <c r="X868" s="66"/>
      <c r="Y868" s="57">
        <v>43073</v>
      </c>
      <c r="Z868" s="75"/>
      <c r="AA868" s="268" t="s">
        <v>9396</v>
      </c>
      <c r="AB868" s="183"/>
      <c r="AC868" s="175"/>
      <c r="AD868" s="175"/>
      <c r="AE868" s="67" t="str">
        <f t="shared" si="1"/>
        <v>May</v>
      </c>
      <c r="AF868" s="68" t="str">
        <f t="shared" si="2"/>
        <v>Dec</v>
      </c>
      <c r="AG868" s="177">
        <f t="shared" si="3"/>
        <v>210</v>
      </c>
      <c r="AH868" s="70">
        <f t="shared" si="5"/>
        <v>42893</v>
      </c>
      <c r="AI868" s="71">
        <f ca="1"/>
        <v>-1096</v>
      </c>
      <c r="AJ868" s="71" t="str">
        <v>2017</v>
      </c>
      <c r="AK868" s="70">
        <f t="shared" si="4"/>
        <v>42873</v>
      </c>
    </row>
    <row r="869" spans="1:37" ht="14.4">
      <c r="A869" s="239" t="s">
        <v>9401</v>
      </c>
      <c r="B869" s="61" t="s">
        <v>89</v>
      </c>
      <c r="C869" s="59">
        <v>42863</v>
      </c>
      <c r="D869" s="66" t="s">
        <v>1027</v>
      </c>
      <c r="E869" s="184" t="s">
        <v>32</v>
      </c>
      <c r="F869" s="240" t="s">
        <v>106</v>
      </c>
      <c r="G869" s="168" t="s">
        <v>177</v>
      </c>
      <c r="H869" s="184" t="s">
        <v>32</v>
      </c>
      <c r="I869" s="181">
        <f t="shared" si="0"/>
        <v>42893</v>
      </c>
      <c r="J869" s="61"/>
      <c r="K869" s="184"/>
      <c r="L869" s="241" t="s">
        <v>9388</v>
      </c>
      <c r="M869" s="61"/>
      <c r="N869" s="61"/>
      <c r="O869" s="61"/>
      <c r="P869" s="185" t="s">
        <v>96</v>
      </c>
      <c r="Q869" s="182"/>
      <c r="R869" s="61"/>
      <c r="S869" s="61"/>
      <c r="T869" s="61"/>
      <c r="U869" s="66"/>
      <c r="V869" s="61"/>
      <c r="W869" s="61"/>
      <c r="X869" s="66"/>
      <c r="Y869" s="57">
        <v>43073</v>
      </c>
      <c r="Z869" s="75"/>
      <c r="AA869" s="268" t="s">
        <v>9396</v>
      </c>
      <c r="AB869" s="183"/>
      <c r="AC869" s="175"/>
      <c r="AD869" s="175"/>
      <c r="AE869" s="67" t="str">
        <f t="shared" si="1"/>
        <v>May</v>
      </c>
      <c r="AF869" s="68" t="str">
        <f t="shared" si="2"/>
        <v>Dec</v>
      </c>
      <c r="AG869" s="177">
        <f t="shared" si="3"/>
        <v>210</v>
      </c>
      <c r="AH869" s="70">
        <f t="shared" si="5"/>
        <v>42893</v>
      </c>
      <c r="AI869" s="71">
        <f ca="1"/>
        <v>-1096</v>
      </c>
      <c r="AJ869" s="71" t="str">
        <v>2017</v>
      </c>
      <c r="AK869" s="70">
        <f t="shared" si="4"/>
        <v>42873</v>
      </c>
    </row>
    <row r="870" spans="1:37" ht="14.4">
      <c r="A870" s="239" t="s">
        <v>9405</v>
      </c>
      <c r="B870" s="61" t="s">
        <v>89</v>
      </c>
      <c r="C870" s="59">
        <v>42863</v>
      </c>
      <c r="D870" s="66" t="s">
        <v>90</v>
      </c>
      <c r="E870" s="184" t="s">
        <v>30</v>
      </c>
      <c r="F870" s="240" t="s">
        <v>106</v>
      </c>
      <c r="G870" s="168" t="s">
        <v>107</v>
      </c>
      <c r="H870" s="184" t="s">
        <v>129</v>
      </c>
      <c r="I870" s="181">
        <f t="shared" si="0"/>
        <v>42893</v>
      </c>
      <c r="J870" s="61"/>
      <c r="K870" s="184"/>
      <c r="L870" s="241" t="s">
        <v>9407</v>
      </c>
      <c r="M870" s="61"/>
      <c r="N870" s="61" t="s">
        <v>266</v>
      </c>
      <c r="O870" s="61" t="s">
        <v>9408</v>
      </c>
      <c r="P870" s="185" t="s">
        <v>17</v>
      </c>
      <c r="Q870" s="182"/>
      <c r="R870" s="61"/>
      <c r="S870" s="61"/>
      <c r="T870" s="61"/>
      <c r="U870" s="66"/>
      <c r="V870" s="61"/>
      <c r="W870" s="61"/>
      <c r="X870" s="66" t="s">
        <v>18</v>
      </c>
      <c r="Y870" s="57">
        <v>43073</v>
      </c>
      <c r="Z870" s="75"/>
      <c r="AA870" s="95" t="s">
        <v>9409</v>
      </c>
      <c r="AB870" s="183"/>
      <c r="AC870" s="175"/>
      <c r="AD870" s="175"/>
      <c r="AE870" s="67" t="str">
        <f t="shared" si="1"/>
        <v>May</v>
      </c>
      <c r="AF870" s="68" t="str">
        <f t="shared" si="2"/>
        <v>Dec</v>
      </c>
      <c r="AG870" s="177">
        <f t="shared" si="3"/>
        <v>210</v>
      </c>
      <c r="AH870" s="70">
        <f t="shared" si="5"/>
        <v>42893</v>
      </c>
      <c r="AI870" s="71">
        <f ca="1"/>
        <v>-1096</v>
      </c>
      <c r="AJ870" s="71" t="str">
        <v>2017</v>
      </c>
      <c r="AK870" s="70">
        <f t="shared" si="4"/>
        <v>42873</v>
      </c>
    </row>
    <row r="871" spans="1:37" ht="14.4">
      <c r="A871" s="239" t="s">
        <v>9410</v>
      </c>
      <c r="B871" s="61" t="s">
        <v>89</v>
      </c>
      <c r="C871" s="59">
        <v>42838</v>
      </c>
      <c r="D871" s="66" t="s">
        <v>90</v>
      </c>
      <c r="E871" s="184" t="s">
        <v>327</v>
      </c>
      <c r="F871" s="240" t="s">
        <v>214</v>
      </c>
      <c r="G871" s="187" t="s">
        <v>4797</v>
      </c>
      <c r="H871" s="184" t="s">
        <v>327</v>
      </c>
      <c r="I871" s="181">
        <f t="shared" si="0"/>
        <v>42868</v>
      </c>
      <c r="J871" s="61"/>
      <c r="K871" s="184" t="s">
        <v>18</v>
      </c>
      <c r="L871" s="241" t="s">
        <v>9412</v>
      </c>
      <c r="M871" s="61" t="s">
        <v>9413</v>
      </c>
      <c r="N871" s="61" t="s">
        <v>271</v>
      </c>
      <c r="O871" s="61"/>
      <c r="P871" s="185" t="s">
        <v>96</v>
      </c>
      <c r="Q871" s="182"/>
      <c r="R871" s="61"/>
      <c r="S871" s="61"/>
      <c r="T871" s="61"/>
      <c r="U871" s="66"/>
      <c r="V871" s="61"/>
      <c r="W871" s="61"/>
      <c r="X871" s="66"/>
      <c r="Y871" s="57">
        <v>43073</v>
      </c>
      <c r="Z871" s="75"/>
      <c r="AA871" s="95" t="s">
        <v>9414</v>
      </c>
      <c r="AB871" s="183"/>
      <c r="AC871" s="175"/>
      <c r="AD871" s="175"/>
      <c r="AE871" s="67" t="str">
        <f t="shared" si="1"/>
        <v>Apr</v>
      </c>
      <c r="AF871" s="68" t="str">
        <f t="shared" si="2"/>
        <v>Dec</v>
      </c>
      <c r="AG871" s="177">
        <f t="shared" si="3"/>
        <v>235</v>
      </c>
      <c r="AH871" s="70">
        <f t="shared" si="5"/>
        <v>42868</v>
      </c>
      <c r="AI871" s="71">
        <f ca="1"/>
        <v>-1121</v>
      </c>
      <c r="AJ871" s="71" t="str">
        <v>2017</v>
      </c>
      <c r="AK871" s="70">
        <f t="shared" si="4"/>
        <v>42848</v>
      </c>
    </row>
    <row r="872" spans="1:37" ht="14.4">
      <c r="A872" s="239" t="s">
        <v>9416</v>
      </c>
      <c r="B872" s="61" t="s">
        <v>89</v>
      </c>
      <c r="C872" s="59">
        <v>42844</v>
      </c>
      <c r="D872" s="66" t="s">
        <v>90</v>
      </c>
      <c r="E872" s="184" t="s">
        <v>327</v>
      </c>
      <c r="F872" s="240" t="s">
        <v>214</v>
      </c>
      <c r="G872" s="187" t="s">
        <v>4797</v>
      </c>
      <c r="H872" s="184" t="s">
        <v>327</v>
      </c>
      <c r="I872" s="181">
        <f t="shared" si="0"/>
        <v>42874</v>
      </c>
      <c r="J872" s="61"/>
      <c r="K872" s="184" t="s">
        <v>18</v>
      </c>
      <c r="L872" s="241" t="s">
        <v>9419</v>
      </c>
      <c r="M872" s="61" t="s">
        <v>5762</v>
      </c>
      <c r="N872" s="61" t="s">
        <v>271</v>
      </c>
      <c r="O872" s="61">
        <v>2116058</v>
      </c>
      <c r="P872" s="185" t="s">
        <v>96</v>
      </c>
      <c r="Q872" s="182"/>
      <c r="R872" s="61"/>
      <c r="S872" s="61"/>
      <c r="T872" s="61"/>
      <c r="U872" s="66"/>
      <c r="V872" s="61"/>
      <c r="W872" s="61"/>
      <c r="X872" s="66"/>
      <c r="Y872" s="57">
        <v>43073</v>
      </c>
      <c r="Z872" s="75"/>
      <c r="AA872" s="95" t="s">
        <v>9421</v>
      </c>
      <c r="AB872" s="183"/>
      <c r="AC872" s="175"/>
      <c r="AD872" s="175"/>
      <c r="AE872" s="67" t="str">
        <f t="shared" si="1"/>
        <v>Apr</v>
      </c>
      <c r="AF872" s="68" t="str">
        <f t="shared" si="2"/>
        <v>Dec</v>
      </c>
      <c r="AG872" s="177">
        <f t="shared" si="3"/>
        <v>229</v>
      </c>
      <c r="AH872" s="70">
        <f t="shared" si="5"/>
        <v>42874</v>
      </c>
      <c r="AI872" s="71">
        <f ca="1"/>
        <v>-1115</v>
      </c>
      <c r="AJ872" s="71" t="str">
        <v>2017</v>
      </c>
      <c r="AK872" s="70">
        <f t="shared" si="4"/>
        <v>42854</v>
      </c>
    </row>
    <row r="873" spans="1:37" ht="14.4">
      <c r="A873" s="239" t="s">
        <v>9423</v>
      </c>
      <c r="B873" s="61" t="s">
        <v>89</v>
      </c>
      <c r="C873" s="59">
        <v>42844</v>
      </c>
      <c r="D873" s="66" t="s">
        <v>90</v>
      </c>
      <c r="E873" s="184" t="s">
        <v>327</v>
      </c>
      <c r="F873" s="240" t="s">
        <v>214</v>
      </c>
      <c r="G873" s="187" t="s">
        <v>4797</v>
      </c>
      <c r="H873" s="184" t="s">
        <v>327</v>
      </c>
      <c r="I873" s="181">
        <f t="shared" si="0"/>
        <v>42874</v>
      </c>
      <c r="J873" s="61"/>
      <c r="K873" s="184" t="s">
        <v>14</v>
      </c>
      <c r="L873" s="241" t="s">
        <v>4803</v>
      </c>
      <c r="M873" s="61" t="s">
        <v>9425</v>
      </c>
      <c r="N873" s="61" t="s">
        <v>172</v>
      </c>
      <c r="O873" s="61"/>
      <c r="P873" s="185" t="s">
        <v>96</v>
      </c>
      <c r="Q873" s="182"/>
      <c r="R873" s="61"/>
      <c r="S873" s="61"/>
      <c r="T873" s="61"/>
      <c r="U873" s="66"/>
      <c r="V873" s="61"/>
      <c r="W873" s="61"/>
      <c r="X873" s="66"/>
      <c r="Y873" s="57">
        <v>43073</v>
      </c>
      <c r="Z873" s="75"/>
      <c r="AA873" s="95" t="s">
        <v>9426</v>
      </c>
      <c r="AB873" s="183"/>
      <c r="AC873" s="175"/>
      <c r="AD873" s="175"/>
      <c r="AE873" s="67" t="str">
        <f t="shared" si="1"/>
        <v>Apr</v>
      </c>
      <c r="AF873" s="68" t="str">
        <f t="shared" si="2"/>
        <v>Dec</v>
      </c>
      <c r="AG873" s="177">
        <f t="shared" si="3"/>
        <v>229</v>
      </c>
      <c r="AH873" s="70">
        <f t="shared" si="5"/>
        <v>42874</v>
      </c>
      <c r="AI873" s="71">
        <f ca="1"/>
        <v>-1115</v>
      </c>
      <c r="AJ873" s="71" t="str">
        <v>2017</v>
      </c>
      <c r="AK873" s="70">
        <f t="shared" si="4"/>
        <v>42854</v>
      </c>
    </row>
    <row r="874" spans="1:37" ht="14.4">
      <c r="A874" s="239" t="s">
        <v>9428</v>
      </c>
      <c r="B874" s="61" t="s">
        <v>89</v>
      </c>
      <c r="C874" s="59">
        <v>42824</v>
      </c>
      <c r="D874" s="66" t="s">
        <v>1027</v>
      </c>
      <c r="E874" s="184" t="s">
        <v>327</v>
      </c>
      <c r="F874" s="240" t="s">
        <v>214</v>
      </c>
      <c r="G874" s="187" t="s">
        <v>4797</v>
      </c>
      <c r="H874" s="184" t="s">
        <v>327</v>
      </c>
      <c r="I874" s="181">
        <f t="shared" si="0"/>
        <v>42854</v>
      </c>
      <c r="J874" s="61"/>
      <c r="K874" s="184" t="s">
        <v>18</v>
      </c>
      <c r="L874" s="241" t="s">
        <v>9430</v>
      </c>
      <c r="M874" s="61" t="s">
        <v>9430</v>
      </c>
      <c r="N874" s="61" t="s">
        <v>172</v>
      </c>
      <c r="O874" s="61">
        <v>1116016</v>
      </c>
      <c r="P874" s="185" t="s">
        <v>96</v>
      </c>
      <c r="Q874" s="182"/>
      <c r="R874" s="61"/>
      <c r="S874" s="61"/>
      <c r="T874" s="61"/>
      <c r="U874" s="66"/>
      <c r="V874" s="61"/>
      <c r="W874" s="61"/>
      <c r="X874" s="66"/>
      <c r="Y874" s="57">
        <v>43073</v>
      </c>
      <c r="Z874" s="75"/>
      <c r="AA874" s="95" t="s">
        <v>9432</v>
      </c>
      <c r="AB874" s="183"/>
      <c r="AC874" s="175"/>
      <c r="AD874" s="175"/>
      <c r="AE874" s="67" t="str">
        <f t="shared" si="1"/>
        <v>Mar</v>
      </c>
      <c r="AF874" s="68" t="str">
        <f t="shared" si="2"/>
        <v>Dec</v>
      </c>
      <c r="AG874" s="177">
        <f t="shared" si="3"/>
        <v>249</v>
      </c>
      <c r="AH874" s="70">
        <f t="shared" si="5"/>
        <v>42854</v>
      </c>
      <c r="AI874" s="71">
        <f ca="1"/>
        <v>-1135</v>
      </c>
      <c r="AJ874" s="71" t="str">
        <v>2017</v>
      </c>
      <c r="AK874" s="70">
        <f t="shared" si="4"/>
        <v>42834</v>
      </c>
    </row>
    <row r="875" spans="1:37" ht="14.4">
      <c r="A875" s="239" t="s">
        <v>9434</v>
      </c>
      <c r="B875" s="61" t="s">
        <v>89</v>
      </c>
      <c r="C875" s="59">
        <v>42837</v>
      </c>
      <c r="D875" s="66" t="s">
        <v>90</v>
      </c>
      <c r="E875" s="184" t="s">
        <v>327</v>
      </c>
      <c r="F875" s="240" t="s">
        <v>214</v>
      </c>
      <c r="G875" s="187" t="s">
        <v>4797</v>
      </c>
      <c r="H875" s="184" t="s">
        <v>327</v>
      </c>
      <c r="I875" s="181">
        <f t="shared" si="0"/>
        <v>42867</v>
      </c>
      <c r="J875" s="61"/>
      <c r="K875" s="184" t="s">
        <v>18</v>
      </c>
      <c r="L875" s="241" t="s">
        <v>9435</v>
      </c>
      <c r="M875" s="61" t="s">
        <v>9436</v>
      </c>
      <c r="N875" s="61" t="s">
        <v>271</v>
      </c>
      <c r="O875" s="61">
        <v>2117004</v>
      </c>
      <c r="P875" s="185" t="s">
        <v>96</v>
      </c>
      <c r="Q875" s="182"/>
      <c r="R875" s="61"/>
      <c r="S875" s="61"/>
      <c r="T875" s="61"/>
      <c r="U875" s="66"/>
      <c r="V875" s="61"/>
      <c r="W875" s="61"/>
      <c r="X875" s="66"/>
      <c r="Y875" s="57">
        <v>43073</v>
      </c>
      <c r="Z875" s="75"/>
      <c r="AA875" s="95" t="s">
        <v>9421</v>
      </c>
      <c r="AB875" s="183"/>
      <c r="AC875" s="175"/>
      <c r="AD875" s="175"/>
      <c r="AE875" s="67" t="str">
        <f t="shared" si="1"/>
        <v>Apr</v>
      </c>
      <c r="AF875" s="68" t="str">
        <f t="shared" si="2"/>
        <v>Dec</v>
      </c>
      <c r="AG875" s="177">
        <f t="shared" si="3"/>
        <v>236</v>
      </c>
      <c r="AH875" s="70">
        <f t="shared" si="5"/>
        <v>42867</v>
      </c>
      <c r="AI875" s="71">
        <f ca="1"/>
        <v>-1122</v>
      </c>
      <c r="AJ875" s="71" t="str">
        <v>2017</v>
      </c>
      <c r="AK875" s="70">
        <f t="shared" si="4"/>
        <v>42847</v>
      </c>
    </row>
    <row r="876" spans="1:37" ht="26.5">
      <c r="A876" s="239" t="s">
        <v>9438</v>
      </c>
      <c r="B876" s="61" t="s">
        <v>89</v>
      </c>
      <c r="C876" s="59">
        <v>42863</v>
      </c>
      <c r="D876" s="66" t="s">
        <v>1027</v>
      </c>
      <c r="E876" s="184" t="s">
        <v>112</v>
      </c>
      <c r="F876" s="240" t="s">
        <v>106</v>
      </c>
      <c r="G876" s="243" t="s">
        <v>113</v>
      </c>
      <c r="H876" s="184" t="s">
        <v>112</v>
      </c>
      <c r="I876" s="181">
        <f t="shared" si="0"/>
        <v>42893</v>
      </c>
      <c r="J876" s="61" t="s">
        <v>18</v>
      </c>
      <c r="K876" s="184" t="s">
        <v>14</v>
      </c>
      <c r="L876" s="241" t="s">
        <v>9440</v>
      </c>
      <c r="M876" s="61"/>
      <c r="N876" s="61" t="s">
        <v>22</v>
      </c>
      <c r="O876" s="61" t="s">
        <v>9441</v>
      </c>
      <c r="P876" s="185" t="s">
        <v>116</v>
      </c>
      <c r="Q876" s="182">
        <v>42864</v>
      </c>
      <c r="R876" s="61"/>
      <c r="S876" s="61"/>
      <c r="T876" s="61"/>
      <c r="U876" s="66"/>
      <c r="V876" s="61"/>
      <c r="W876" s="61"/>
      <c r="X876" s="66"/>
      <c r="Y876" s="57">
        <v>43073</v>
      </c>
      <c r="Z876" s="75"/>
      <c r="AA876" s="95" t="s">
        <v>257</v>
      </c>
      <c r="AB876" s="183"/>
      <c r="AC876" s="175"/>
      <c r="AD876" s="175"/>
      <c r="AE876" s="67" t="str">
        <f t="shared" si="1"/>
        <v>May</v>
      </c>
      <c r="AF876" s="68" t="str">
        <f t="shared" si="2"/>
        <v>Dec</v>
      </c>
      <c r="AG876" s="177">
        <f t="shared" si="3"/>
        <v>210</v>
      </c>
      <c r="AH876" s="70">
        <f t="shared" si="5"/>
        <v>42893</v>
      </c>
      <c r="AI876" s="71">
        <f ca="1"/>
        <v>-1096</v>
      </c>
      <c r="AJ876" s="71" t="str">
        <v>2017</v>
      </c>
      <c r="AK876" s="70">
        <f t="shared" si="4"/>
        <v>42873</v>
      </c>
    </row>
    <row r="877" spans="1:37" ht="14.4">
      <c r="A877" s="239" t="s">
        <v>9443</v>
      </c>
      <c r="B877" s="61" t="s">
        <v>89</v>
      </c>
      <c r="C877" s="59">
        <v>42863</v>
      </c>
      <c r="D877" s="66" t="s">
        <v>1027</v>
      </c>
      <c r="E877" s="184" t="s">
        <v>112</v>
      </c>
      <c r="F877" s="240" t="s">
        <v>106</v>
      </c>
      <c r="G877" s="243" t="s">
        <v>113</v>
      </c>
      <c r="H877" s="184" t="s">
        <v>112</v>
      </c>
      <c r="I877" s="181">
        <f t="shared" si="0"/>
        <v>42893</v>
      </c>
      <c r="J877" s="61" t="s">
        <v>18</v>
      </c>
      <c r="K877" s="184" t="s">
        <v>14</v>
      </c>
      <c r="L877" s="241" t="s">
        <v>9446</v>
      </c>
      <c r="M877" s="56" t="s">
        <v>9447</v>
      </c>
      <c r="N877" s="61"/>
      <c r="O877" s="61" t="s">
        <v>9448</v>
      </c>
      <c r="P877" s="185" t="s">
        <v>116</v>
      </c>
      <c r="Q877" s="182">
        <v>42864</v>
      </c>
      <c r="R877" s="61"/>
      <c r="S877" s="61"/>
      <c r="T877" s="61"/>
      <c r="U877" s="66"/>
      <c r="V877" s="61"/>
      <c r="W877" s="61"/>
      <c r="X877" s="66"/>
      <c r="Y877" s="57">
        <v>43073</v>
      </c>
      <c r="Z877" s="75"/>
      <c r="AA877" s="95" t="s">
        <v>257</v>
      </c>
      <c r="AB877" s="183"/>
      <c r="AC877" s="175"/>
      <c r="AD877" s="175"/>
      <c r="AE877" s="67" t="str">
        <f t="shared" si="1"/>
        <v>May</v>
      </c>
      <c r="AF877" s="68" t="str">
        <f t="shared" si="2"/>
        <v>Dec</v>
      </c>
      <c r="AG877" s="177">
        <f t="shared" si="3"/>
        <v>210</v>
      </c>
      <c r="AH877" s="70">
        <f t="shared" si="5"/>
        <v>42893</v>
      </c>
      <c r="AI877" s="71">
        <f ca="1"/>
        <v>-1096</v>
      </c>
      <c r="AJ877" s="71" t="str">
        <v>2017</v>
      </c>
      <c r="AK877" s="70">
        <f t="shared" si="4"/>
        <v>42873</v>
      </c>
    </row>
    <row r="878" spans="1:37" ht="14.4">
      <c r="A878" s="239" t="s">
        <v>9450</v>
      </c>
      <c r="B878" s="61" t="s">
        <v>89</v>
      </c>
      <c r="C878" s="59">
        <v>42863</v>
      </c>
      <c r="D878" s="66" t="s">
        <v>1027</v>
      </c>
      <c r="E878" s="184" t="s">
        <v>112</v>
      </c>
      <c r="F878" s="240" t="s">
        <v>106</v>
      </c>
      <c r="G878" s="243" t="s">
        <v>113</v>
      </c>
      <c r="H878" s="184" t="s">
        <v>112</v>
      </c>
      <c r="I878" s="181">
        <f t="shared" si="0"/>
        <v>42893</v>
      </c>
      <c r="J878" s="61" t="s">
        <v>18</v>
      </c>
      <c r="K878" s="184" t="s">
        <v>14</v>
      </c>
      <c r="L878" s="241" t="s">
        <v>302</v>
      </c>
      <c r="M878" s="61" t="s">
        <v>9451</v>
      </c>
      <c r="N878" s="61" t="s">
        <v>249</v>
      </c>
      <c r="O878" s="61" t="s">
        <v>9453</v>
      </c>
      <c r="P878" s="185" t="s">
        <v>116</v>
      </c>
      <c r="Q878" s="182">
        <v>42864</v>
      </c>
      <c r="R878" s="61"/>
      <c r="S878" s="61"/>
      <c r="T878" s="61"/>
      <c r="U878" s="66"/>
      <c r="V878" s="61"/>
      <c r="W878" s="61"/>
      <c r="X878" s="66"/>
      <c r="Y878" s="57">
        <v>43073</v>
      </c>
      <c r="Z878" s="75"/>
      <c r="AA878" s="95" t="s">
        <v>257</v>
      </c>
      <c r="AB878" s="183"/>
      <c r="AC878" s="175"/>
      <c r="AD878" s="175"/>
      <c r="AE878" s="67" t="str">
        <f t="shared" si="1"/>
        <v>May</v>
      </c>
      <c r="AF878" s="68" t="str">
        <f t="shared" si="2"/>
        <v>Dec</v>
      </c>
      <c r="AG878" s="177">
        <f t="shared" si="3"/>
        <v>210</v>
      </c>
      <c r="AH878" s="70">
        <f t="shared" si="5"/>
        <v>42893</v>
      </c>
      <c r="AI878" s="71">
        <f ca="1"/>
        <v>-1096</v>
      </c>
      <c r="AJ878" s="71" t="str">
        <v>2017</v>
      </c>
      <c r="AK878" s="70">
        <f t="shared" si="4"/>
        <v>42873</v>
      </c>
    </row>
    <row r="879" spans="1:37" ht="14.4">
      <c r="A879" s="239" t="s">
        <v>9455</v>
      </c>
      <c r="B879" s="61" t="s">
        <v>89</v>
      </c>
      <c r="C879" s="59">
        <v>42863</v>
      </c>
      <c r="D879" s="66" t="s">
        <v>1027</v>
      </c>
      <c r="E879" s="184" t="s">
        <v>112</v>
      </c>
      <c r="F879" s="240" t="s">
        <v>106</v>
      </c>
      <c r="G879" s="243" t="s">
        <v>113</v>
      </c>
      <c r="H879" s="184" t="s">
        <v>112</v>
      </c>
      <c r="I879" s="181">
        <f t="shared" si="0"/>
        <v>42893</v>
      </c>
      <c r="J879" s="61" t="s">
        <v>18</v>
      </c>
      <c r="K879" s="184" t="s">
        <v>14</v>
      </c>
      <c r="L879" s="241" t="s">
        <v>9456</v>
      </c>
      <c r="M879" s="61" t="s">
        <v>9457</v>
      </c>
      <c r="N879" s="61"/>
      <c r="O879" s="61" t="s">
        <v>9458</v>
      </c>
      <c r="P879" s="185" t="s">
        <v>116</v>
      </c>
      <c r="Q879" s="182">
        <v>42864</v>
      </c>
      <c r="R879" s="61"/>
      <c r="S879" s="61"/>
      <c r="T879" s="61"/>
      <c r="U879" s="66"/>
      <c r="V879" s="61"/>
      <c r="W879" s="61"/>
      <c r="X879" s="66"/>
      <c r="Y879" s="57">
        <v>43073</v>
      </c>
      <c r="Z879" s="75"/>
      <c r="AA879" s="95" t="s">
        <v>257</v>
      </c>
      <c r="AB879" s="183"/>
      <c r="AC879" s="175"/>
      <c r="AD879" s="175"/>
      <c r="AE879" s="67" t="str">
        <f t="shared" si="1"/>
        <v>May</v>
      </c>
      <c r="AF879" s="68" t="str">
        <f t="shared" si="2"/>
        <v>Dec</v>
      </c>
      <c r="AG879" s="177">
        <f t="shared" si="3"/>
        <v>210</v>
      </c>
      <c r="AH879" s="70">
        <f t="shared" si="5"/>
        <v>42893</v>
      </c>
      <c r="AI879" s="71">
        <f ca="1"/>
        <v>-1096</v>
      </c>
      <c r="AJ879" s="71" t="str">
        <v>2017</v>
      </c>
      <c r="AK879" s="70">
        <f t="shared" si="4"/>
        <v>42873</v>
      </c>
    </row>
    <row r="880" spans="1:37" ht="14.4">
      <c r="A880" s="239" t="s">
        <v>9461</v>
      </c>
      <c r="B880" s="61" t="s">
        <v>89</v>
      </c>
      <c r="C880" s="59">
        <v>42863</v>
      </c>
      <c r="D880" s="66" t="s">
        <v>1027</v>
      </c>
      <c r="E880" s="184" t="s">
        <v>112</v>
      </c>
      <c r="F880" s="240" t="s">
        <v>106</v>
      </c>
      <c r="G880" s="243" t="s">
        <v>113</v>
      </c>
      <c r="H880" s="184" t="s">
        <v>112</v>
      </c>
      <c r="I880" s="181">
        <f t="shared" si="0"/>
        <v>42893</v>
      </c>
      <c r="J880" s="61" t="s">
        <v>18</v>
      </c>
      <c r="K880" s="184" t="s">
        <v>18</v>
      </c>
      <c r="L880" s="241" t="s">
        <v>2426</v>
      </c>
      <c r="M880" s="61" t="s">
        <v>8802</v>
      </c>
      <c r="N880" s="61" t="s">
        <v>271</v>
      </c>
      <c r="O880" s="61" t="s">
        <v>5027</v>
      </c>
      <c r="P880" s="185" t="s">
        <v>116</v>
      </c>
      <c r="Q880" s="182"/>
      <c r="R880" s="61"/>
      <c r="S880" s="61"/>
      <c r="T880" s="61" t="s">
        <v>18</v>
      </c>
      <c r="U880" s="66"/>
      <c r="V880" s="61"/>
      <c r="W880" s="61"/>
      <c r="X880" s="66"/>
      <c r="Y880" s="57">
        <v>43073</v>
      </c>
      <c r="Z880" s="75"/>
      <c r="AA880" s="95" t="s">
        <v>9343</v>
      </c>
      <c r="AB880" s="183"/>
      <c r="AC880" s="175"/>
      <c r="AD880" s="175"/>
      <c r="AE880" s="67" t="str">
        <f t="shared" si="1"/>
        <v>May</v>
      </c>
      <c r="AF880" s="68" t="str">
        <f t="shared" si="2"/>
        <v>Dec</v>
      </c>
      <c r="AG880" s="177">
        <f t="shared" si="3"/>
        <v>210</v>
      </c>
      <c r="AH880" s="70">
        <f t="shared" si="5"/>
        <v>42893</v>
      </c>
      <c r="AI880" s="71">
        <f ca="1"/>
        <v>-1096</v>
      </c>
      <c r="AJ880" s="71" t="str">
        <v>2017</v>
      </c>
      <c r="AK880" s="70">
        <f t="shared" si="4"/>
        <v>42873</v>
      </c>
    </row>
    <row r="881" spans="1:37" ht="14.4">
      <c r="A881" s="239" t="s">
        <v>9465</v>
      </c>
      <c r="B881" s="61" t="s">
        <v>89</v>
      </c>
      <c r="C881" s="59">
        <v>42863</v>
      </c>
      <c r="D881" s="66" t="s">
        <v>1027</v>
      </c>
      <c r="E881" s="184" t="s">
        <v>112</v>
      </c>
      <c r="F881" s="240" t="s">
        <v>106</v>
      </c>
      <c r="G881" s="243" t="s">
        <v>113</v>
      </c>
      <c r="H881" s="184" t="s">
        <v>112</v>
      </c>
      <c r="I881" s="181">
        <f t="shared" si="0"/>
        <v>42893</v>
      </c>
      <c r="J881" s="61" t="s">
        <v>18</v>
      </c>
      <c r="K881" s="184" t="s">
        <v>18</v>
      </c>
      <c r="L881" s="241" t="s">
        <v>6191</v>
      </c>
      <c r="M881" s="61" t="s">
        <v>8110</v>
      </c>
      <c r="N881" s="61" t="s">
        <v>44</v>
      </c>
      <c r="O881" s="61" t="s">
        <v>8111</v>
      </c>
      <c r="P881" s="185" t="s">
        <v>116</v>
      </c>
      <c r="Q881" s="182"/>
      <c r="R881" s="61"/>
      <c r="S881" s="61"/>
      <c r="T881" s="61" t="s">
        <v>18</v>
      </c>
      <c r="U881" s="66"/>
      <c r="V881" s="61"/>
      <c r="W881" s="61"/>
      <c r="X881" s="66"/>
      <c r="Y881" s="57">
        <v>43073</v>
      </c>
      <c r="Z881" s="75"/>
      <c r="AA881" s="95" t="s">
        <v>9343</v>
      </c>
      <c r="AB881" s="183"/>
      <c r="AC881" s="175"/>
      <c r="AD881" s="175"/>
      <c r="AE881" s="67" t="str">
        <f t="shared" si="1"/>
        <v>May</v>
      </c>
      <c r="AF881" s="68" t="str">
        <f t="shared" si="2"/>
        <v>Dec</v>
      </c>
      <c r="AG881" s="177">
        <f t="shared" si="3"/>
        <v>210</v>
      </c>
      <c r="AH881" s="70">
        <f t="shared" si="5"/>
        <v>42893</v>
      </c>
      <c r="AI881" s="71">
        <f ca="1"/>
        <v>-1096</v>
      </c>
      <c r="AJ881" s="71" t="str">
        <v>2017</v>
      </c>
      <c r="AK881" s="70">
        <f t="shared" si="4"/>
        <v>42873</v>
      </c>
    </row>
    <row r="882" spans="1:37" ht="14.4">
      <c r="A882" s="239" t="s">
        <v>9469</v>
      </c>
      <c r="B882" s="61" t="s">
        <v>89</v>
      </c>
      <c r="C882" s="59">
        <v>42864</v>
      </c>
      <c r="D882" s="66" t="s">
        <v>1027</v>
      </c>
      <c r="E882" s="184" t="s">
        <v>30</v>
      </c>
      <c r="F882" s="240" t="s">
        <v>106</v>
      </c>
      <c r="G882" s="168" t="s">
        <v>107</v>
      </c>
      <c r="H882" s="184" t="s">
        <v>129</v>
      </c>
      <c r="I882" s="181">
        <f t="shared" si="0"/>
        <v>42894</v>
      </c>
      <c r="J882" s="61"/>
      <c r="K882" s="184"/>
      <c r="L882" s="241" t="s">
        <v>9471</v>
      </c>
      <c r="M882" s="61"/>
      <c r="N882" s="61" t="s">
        <v>236</v>
      </c>
      <c r="O882" s="61"/>
      <c r="P882" s="185"/>
      <c r="Q882" s="182"/>
      <c r="R882" s="61"/>
      <c r="S882" s="61"/>
      <c r="T882" s="61"/>
      <c r="U882" s="66"/>
      <c r="V882" s="61"/>
      <c r="W882" s="61"/>
      <c r="X882" s="66"/>
      <c r="Y882" s="57">
        <v>43073</v>
      </c>
      <c r="Z882" s="75">
        <v>4</v>
      </c>
      <c r="AA882" s="95" t="s">
        <v>9222</v>
      </c>
      <c r="AB882" s="183"/>
      <c r="AC882" s="175"/>
      <c r="AD882" s="175"/>
      <c r="AE882" s="67" t="str">
        <f t="shared" si="1"/>
        <v>May</v>
      </c>
      <c r="AF882" s="68" t="str">
        <f t="shared" si="2"/>
        <v>Dec</v>
      </c>
      <c r="AG882" s="177">
        <f t="shared" si="3"/>
        <v>209</v>
      </c>
      <c r="AH882" s="70">
        <f t="shared" si="5"/>
        <v>42894</v>
      </c>
      <c r="AI882" s="71">
        <f ca="1"/>
        <v>-1095</v>
      </c>
      <c r="AJ882" s="71" t="str">
        <v>2017</v>
      </c>
      <c r="AK882" s="70">
        <f t="shared" si="4"/>
        <v>42874</v>
      </c>
    </row>
    <row r="883" spans="1:37" ht="14.4">
      <c r="A883" s="239" t="s">
        <v>9474</v>
      </c>
      <c r="B883" s="61" t="s">
        <v>89</v>
      </c>
      <c r="C883" s="59">
        <v>42864</v>
      </c>
      <c r="D883" s="66" t="s">
        <v>1027</v>
      </c>
      <c r="E883" s="184" t="s">
        <v>30</v>
      </c>
      <c r="F883" s="240" t="s">
        <v>106</v>
      </c>
      <c r="G883" s="168" t="s">
        <v>107</v>
      </c>
      <c r="H883" s="184" t="s">
        <v>129</v>
      </c>
      <c r="I883" s="181">
        <f t="shared" si="0"/>
        <v>42894</v>
      </c>
      <c r="J883" s="61"/>
      <c r="K883" s="184"/>
      <c r="L883" s="241" t="s">
        <v>9475</v>
      </c>
      <c r="M883" s="61" t="s">
        <v>9476</v>
      </c>
      <c r="N883" s="61" t="s">
        <v>249</v>
      </c>
      <c r="O883" s="61" t="s">
        <v>9478</v>
      </c>
      <c r="P883" s="185"/>
      <c r="Q883" s="182"/>
      <c r="R883" s="61"/>
      <c r="S883" s="61"/>
      <c r="T883" s="61"/>
      <c r="U883" s="66"/>
      <c r="V883" s="61"/>
      <c r="W883" s="61"/>
      <c r="X883" s="66"/>
      <c r="Y883" s="57">
        <v>43073</v>
      </c>
      <c r="Z883" s="75">
        <v>4</v>
      </c>
      <c r="AA883" s="95" t="s">
        <v>9479</v>
      </c>
      <c r="AB883" s="183"/>
      <c r="AC883" s="175"/>
      <c r="AD883" s="175"/>
      <c r="AE883" s="67" t="str">
        <f t="shared" si="1"/>
        <v>May</v>
      </c>
      <c r="AF883" s="68" t="str">
        <f t="shared" si="2"/>
        <v>Dec</v>
      </c>
      <c r="AG883" s="177">
        <f t="shared" si="3"/>
        <v>209</v>
      </c>
      <c r="AH883" s="70">
        <f t="shared" si="5"/>
        <v>42894</v>
      </c>
      <c r="AI883" s="71">
        <f ca="1"/>
        <v>-1095</v>
      </c>
      <c r="AJ883" s="71" t="str">
        <v>2017</v>
      </c>
      <c r="AK883" s="70">
        <f t="shared" si="4"/>
        <v>42874</v>
      </c>
    </row>
    <row r="884" spans="1:37" ht="14.4">
      <c r="A884" s="239" t="s">
        <v>9481</v>
      </c>
      <c r="B884" s="61" t="s">
        <v>89</v>
      </c>
      <c r="C884" s="59">
        <v>42864</v>
      </c>
      <c r="D884" s="66" t="s">
        <v>1027</v>
      </c>
      <c r="E884" s="184" t="s">
        <v>30</v>
      </c>
      <c r="F884" s="240" t="s">
        <v>106</v>
      </c>
      <c r="G884" s="168" t="s">
        <v>107</v>
      </c>
      <c r="H884" s="184" t="s">
        <v>129</v>
      </c>
      <c r="I884" s="181">
        <f t="shared" si="0"/>
        <v>42894</v>
      </c>
      <c r="J884" s="61"/>
      <c r="K884" s="184"/>
      <c r="L884" s="241" t="s">
        <v>9482</v>
      </c>
      <c r="M884" s="61" t="s">
        <v>9483</v>
      </c>
      <c r="N884" s="61" t="s">
        <v>236</v>
      </c>
      <c r="O884" s="61" t="s">
        <v>9485</v>
      </c>
      <c r="P884" s="185"/>
      <c r="Q884" s="182"/>
      <c r="R884" s="61"/>
      <c r="S884" s="61"/>
      <c r="T884" s="61"/>
      <c r="U884" s="66"/>
      <c r="V884" s="61"/>
      <c r="W884" s="61"/>
      <c r="X884" s="66"/>
      <c r="Y884" s="57">
        <v>43073</v>
      </c>
      <c r="Z884" s="75">
        <v>4</v>
      </c>
      <c r="AA884" s="95" t="s">
        <v>9222</v>
      </c>
      <c r="AB884" s="183"/>
      <c r="AC884" s="175"/>
      <c r="AD884" s="175"/>
      <c r="AE884" s="67" t="str">
        <f t="shared" si="1"/>
        <v>May</v>
      </c>
      <c r="AF884" s="68" t="str">
        <f t="shared" si="2"/>
        <v>Dec</v>
      </c>
      <c r="AG884" s="177">
        <f t="shared" si="3"/>
        <v>209</v>
      </c>
      <c r="AH884" s="70">
        <f t="shared" si="5"/>
        <v>42894</v>
      </c>
      <c r="AI884" s="71">
        <f ca="1"/>
        <v>-1095</v>
      </c>
      <c r="AJ884" s="71" t="str">
        <v>2017</v>
      </c>
      <c r="AK884" s="70">
        <f t="shared" si="4"/>
        <v>42874</v>
      </c>
    </row>
    <row r="885" spans="1:37" ht="14.4">
      <c r="A885" s="239" t="s">
        <v>9486</v>
      </c>
      <c r="B885" s="61" t="s">
        <v>89</v>
      </c>
      <c r="C885" s="59">
        <v>42864</v>
      </c>
      <c r="D885" s="66" t="s">
        <v>1027</v>
      </c>
      <c r="E885" s="184" t="s">
        <v>30</v>
      </c>
      <c r="F885" s="240" t="s">
        <v>106</v>
      </c>
      <c r="G885" s="168" t="s">
        <v>107</v>
      </c>
      <c r="H885" s="184" t="s">
        <v>129</v>
      </c>
      <c r="I885" s="181">
        <f t="shared" si="0"/>
        <v>42894</v>
      </c>
      <c r="J885" s="61"/>
      <c r="K885" s="184"/>
      <c r="L885" s="241" t="s">
        <v>745</v>
      </c>
      <c r="M885" s="61" t="s">
        <v>8137</v>
      </c>
      <c r="N885" s="61" t="s">
        <v>29</v>
      </c>
      <c r="O885" s="61" t="s">
        <v>8138</v>
      </c>
      <c r="P885" s="185"/>
      <c r="Q885" s="182"/>
      <c r="R885" s="61"/>
      <c r="S885" s="61"/>
      <c r="T885" s="61"/>
      <c r="U885" s="66"/>
      <c r="V885" s="61"/>
      <c r="W885" s="61"/>
      <c r="X885" s="66" t="s">
        <v>18</v>
      </c>
      <c r="Y885" s="57">
        <v>43073</v>
      </c>
      <c r="Z885" s="75"/>
      <c r="AA885" s="95" t="s">
        <v>9490</v>
      </c>
      <c r="AB885" s="183"/>
      <c r="AC885" s="175"/>
      <c r="AD885" s="175"/>
      <c r="AE885" s="67" t="str">
        <f t="shared" si="1"/>
        <v>May</v>
      </c>
      <c r="AF885" s="68" t="str">
        <f t="shared" si="2"/>
        <v>Dec</v>
      </c>
      <c r="AG885" s="177">
        <f t="shared" si="3"/>
        <v>209</v>
      </c>
      <c r="AH885" s="70">
        <f t="shared" si="5"/>
        <v>42894</v>
      </c>
      <c r="AI885" s="71">
        <f ca="1"/>
        <v>-1095</v>
      </c>
      <c r="AJ885" s="71" t="str">
        <v>2017</v>
      </c>
      <c r="AK885" s="70">
        <f t="shared" si="4"/>
        <v>42874</v>
      </c>
    </row>
    <row r="886" spans="1:37" ht="14.4">
      <c r="A886" s="239" t="s">
        <v>9492</v>
      </c>
      <c r="B886" s="61" t="s">
        <v>89</v>
      </c>
      <c r="C886" s="59">
        <v>42864</v>
      </c>
      <c r="D886" s="66" t="s">
        <v>1027</v>
      </c>
      <c r="E886" s="184" t="s">
        <v>30</v>
      </c>
      <c r="F886" s="240" t="s">
        <v>106</v>
      </c>
      <c r="G886" s="168" t="s">
        <v>107</v>
      </c>
      <c r="H886" s="184" t="s">
        <v>129</v>
      </c>
      <c r="I886" s="181">
        <f t="shared" si="0"/>
        <v>42894</v>
      </c>
      <c r="J886" s="61"/>
      <c r="K886" s="184"/>
      <c r="L886" s="241" t="s">
        <v>9493</v>
      </c>
      <c r="M886" s="61" t="s">
        <v>9493</v>
      </c>
      <c r="N886" s="61" t="s">
        <v>44</v>
      </c>
      <c r="O886" s="61" t="s">
        <v>9494</v>
      </c>
      <c r="P886" s="185" t="s">
        <v>17</v>
      </c>
      <c r="Q886" s="182"/>
      <c r="R886" s="61"/>
      <c r="S886" s="61"/>
      <c r="T886" s="61"/>
      <c r="U886" s="66"/>
      <c r="V886" s="61"/>
      <c r="W886" s="61"/>
      <c r="X886" s="66" t="s">
        <v>18</v>
      </c>
      <c r="Y886" s="57">
        <v>43073</v>
      </c>
      <c r="Z886" s="75"/>
      <c r="AA886" s="95" t="s">
        <v>9495</v>
      </c>
      <c r="AB886" s="183"/>
      <c r="AC886" s="175"/>
      <c r="AD886" s="175"/>
      <c r="AE886" s="67" t="str">
        <f t="shared" si="1"/>
        <v>May</v>
      </c>
      <c r="AF886" s="68" t="str">
        <f t="shared" si="2"/>
        <v>Dec</v>
      </c>
      <c r="AG886" s="177">
        <f t="shared" si="3"/>
        <v>209</v>
      </c>
      <c r="AH886" s="70">
        <f t="shared" si="5"/>
        <v>42894</v>
      </c>
      <c r="AI886" s="71">
        <f ca="1"/>
        <v>-1095</v>
      </c>
      <c r="AJ886" s="71" t="str">
        <v>2017</v>
      </c>
      <c r="AK886" s="70">
        <f t="shared" si="4"/>
        <v>42874</v>
      </c>
    </row>
    <row r="887" spans="1:37" ht="14.4">
      <c r="A887" s="239" t="s">
        <v>9497</v>
      </c>
      <c r="B887" s="61" t="s">
        <v>89</v>
      </c>
      <c r="C887" s="59">
        <v>42864</v>
      </c>
      <c r="D887" s="66" t="s">
        <v>131</v>
      </c>
      <c r="E887" s="184" t="s">
        <v>30</v>
      </c>
      <c r="F887" s="240" t="s">
        <v>106</v>
      </c>
      <c r="G887" s="168" t="s">
        <v>107</v>
      </c>
      <c r="H887" s="184" t="s">
        <v>129</v>
      </c>
      <c r="I887" s="181">
        <f t="shared" si="0"/>
        <v>42894</v>
      </c>
      <c r="J887" s="61"/>
      <c r="K887" s="184"/>
      <c r="L887" s="241" t="s">
        <v>1723</v>
      </c>
      <c r="M887" s="61" t="s">
        <v>9498</v>
      </c>
      <c r="N887" s="61"/>
      <c r="O887" s="61"/>
      <c r="P887" s="185"/>
      <c r="Q887" s="182"/>
      <c r="R887" s="61"/>
      <c r="S887" s="61"/>
      <c r="T887" s="61"/>
      <c r="U887" s="66"/>
      <c r="V887" s="61"/>
      <c r="W887" s="61"/>
      <c r="X887" s="66"/>
      <c r="Y887" s="57">
        <v>43073</v>
      </c>
      <c r="Z887" s="75">
        <v>4</v>
      </c>
      <c r="AA887" s="95" t="s">
        <v>9499</v>
      </c>
      <c r="AB887" s="183"/>
      <c r="AC887" s="175"/>
      <c r="AD887" s="175"/>
      <c r="AE887" s="67" t="str">
        <f t="shared" si="1"/>
        <v>May</v>
      </c>
      <c r="AF887" s="68" t="str">
        <f t="shared" si="2"/>
        <v>Dec</v>
      </c>
      <c r="AG887" s="177">
        <f t="shared" si="3"/>
        <v>209</v>
      </c>
      <c r="AH887" s="70">
        <f t="shared" si="5"/>
        <v>42894</v>
      </c>
      <c r="AI887" s="71">
        <f ca="1"/>
        <v>-1095</v>
      </c>
      <c r="AJ887" s="71" t="str">
        <v>2017</v>
      </c>
      <c r="AK887" s="70">
        <f t="shared" si="4"/>
        <v>42874</v>
      </c>
    </row>
    <row r="888" spans="1:37" ht="14.4">
      <c r="A888" s="239" t="s">
        <v>9502</v>
      </c>
      <c r="B888" s="61" t="s">
        <v>89</v>
      </c>
      <c r="C888" s="59">
        <v>42865</v>
      </c>
      <c r="D888" s="66" t="s">
        <v>1027</v>
      </c>
      <c r="E888" s="184" t="s">
        <v>196</v>
      </c>
      <c r="F888" s="240" t="s">
        <v>214</v>
      </c>
      <c r="G888" s="187" t="s">
        <v>9503</v>
      </c>
      <c r="H888" s="184" t="s">
        <v>9504</v>
      </c>
      <c r="I888" s="181">
        <f t="shared" si="0"/>
        <v>42895</v>
      </c>
      <c r="J888" s="61" t="s">
        <v>18</v>
      </c>
      <c r="K888" s="184" t="s">
        <v>18</v>
      </c>
      <c r="L888" s="241" t="s">
        <v>9505</v>
      </c>
      <c r="M888" s="61" t="s">
        <v>9506</v>
      </c>
      <c r="N888" s="61" t="s">
        <v>132</v>
      </c>
      <c r="O888" s="61" t="s">
        <v>9507</v>
      </c>
      <c r="P888" s="185" t="s">
        <v>96</v>
      </c>
      <c r="Q888" s="182"/>
      <c r="R888" s="61" t="s">
        <v>18</v>
      </c>
      <c r="S888" s="61"/>
      <c r="T888" s="61"/>
      <c r="U888" s="66" t="s">
        <v>108</v>
      </c>
      <c r="V888" s="61" t="s">
        <v>108</v>
      </c>
      <c r="W888" s="61"/>
      <c r="X888" s="66" t="s">
        <v>14</v>
      </c>
      <c r="Y888" s="57">
        <v>43073</v>
      </c>
      <c r="Z888" s="75" t="s">
        <v>108</v>
      </c>
      <c r="AA888" s="95" t="s">
        <v>9508</v>
      </c>
      <c r="AB888" s="183" t="s">
        <v>179</v>
      </c>
      <c r="AC888" s="175"/>
      <c r="AD888" s="176"/>
      <c r="AE888" s="67" t="str">
        <f t="shared" si="1"/>
        <v>May</v>
      </c>
      <c r="AF888" s="68" t="str">
        <f t="shared" si="2"/>
        <v>Dec</v>
      </c>
      <c r="AG888" s="177">
        <f t="shared" si="3"/>
        <v>208</v>
      </c>
      <c r="AH888" s="70">
        <f t="shared" si="5"/>
        <v>42895</v>
      </c>
      <c r="AI888" s="71">
        <f ca="1"/>
        <v>-1094</v>
      </c>
      <c r="AJ888" s="71" t="str">
        <v>2017</v>
      </c>
      <c r="AK888" s="70">
        <f t="shared" si="4"/>
        <v>42875</v>
      </c>
    </row>
    <row r="889" spans="1:37" ht="14.4">
      <c r="A889" s="239" t="s">
        <v>9509</v>
      </c>
      <c r="B889" s="56" t="s">
        <v>89</v>
      </c>
      <c r="C889" s="59">
        <v>42864</v>
      </c>
      <c r="D889" s="66" t="s">
        <v>131</v>
      </c>
      <c r="E889" s="184" t="s">
        <v>112</v>
      </c>
      <c r="F889" s="240" t="s">
        <v>106</v>
      </c>
      <c r="G889" s="168" t="s">
        <v>113</v>
      </c>
      <c r="H889" s="184" t="s">
        <v>112</v>
      </c>
      <c r="I889" s="181">
        <f t="shared" si="0"/>
        <v>42894</v>
      </c>
      <c r="J889" s="61" t="s">
        <v>18</v>
      </c>
      <c r="K889" s="184" t="s">
        <v>18</v>
      </c>
      <c r="L889" s="241" t="s">
        <v>9511</v>
      </c>
      <c r="M889" s="61" t="s">
        <v>9512</v>
      </c>
      <c r="N889" s="61"/>
      <c r="O889" s="61" t="s">
        <v>9513</v>
      </c>
      <c r="P889" s="185" t="s">
        <v>116</v>
      </c>
      <c r="Q889" s="182"/>
      <c r="R889" s="61"/>
      <c r="S889" s="61"/>
      <c r="T889" s="61"/>
      <c r="U889" s="66"/>
      <c r="V889" s="61"/>
      <c r="W889" s="61"/>
      <c r="X889" s="66"/>
      <c r="Y889" s="57">
        <v>43073</v>
      </c>
      <c r="Z889" s="75"/>
      <c r="AA889" s="95"/>
      <c r="AB889" s="183"/>
      <c r="AC889" s="175"/>
      <c r="AD889" s="176"/>
      <c r="AE889" s="67" t="str">
        <f t="shared" si="1"/>
        <v>May</v>
      </c>
      <c r="AF889" s="68" t="str">
        <f t="shared" si="2"/>
        <v>Dec</v>
      </c>
      <c r="AG889" s="177">
        <f t="shared" si="3"/>
        <v>209</v>
      </c>
      <c r="AH889" s="70">
        <f t="shared" si="5"/>
        <v>42894</v>
      </c>
      <c r="AI889" s="71">
        <f ca="1"/>
        <v>-1095</v>
      </c>
      <c r="AJ889" s="71" t="str">
        <v>2017</v>
      </c>
      <c r="AK889" s="70">
        <f t="shared" si="4"/>
        <v>42874</v>
      </c>
    </row>
    <row r="890" spans="1:37" ht="14.4">
      <c r="A890" s="239" t="s">
        <v>9514</v>
      </c>
      <c r="B890" s="61" t="s">
        <v>89</v>
      </c>
      <c r="C890" s="59">
        <v>42866</v>
      </c>
      <c r="D890" s="66" t="s">
        <v>90</v>
      </c>
      <c r="E890" s="184" t="s">
        <v>129</v>
      </c>
      <c r="F890" s="240" t="s">
        <v>214</v>
      </c>
      <c r="G890" s="187" t="s">
        <v>214</v>
      </c>
      <c r="H890" s="184" t="s">
        <v>3794</v>
      </c>
      <c r="I890" s="181">
        <f t="shared" si="0"/>
        <v>42896</v>
      </c>
      <c r="J890" s="61" t="s">
        <v>18</v>
      </c>
      <c r="K890" s="184" t="s">
        <v>18</v>
      </c>
      <c r="L890" s="241" t="s">
        <v>9516</v>
      </c>
      <c r="M890" s="61" t="s">
        <v>9517</v>
      </c>
      <c r="N890" s="61" t="s">
        <v>395</v>
      </c>
      <c r="O890" s="61" t="s">
        <v>108</v>
      </c>
      <c r="P890" s="185" t="s">
        <v>96</v>
      </c>
      <c r="Q890" s="182"/>
      <c r="R890" s="61" t="s">
        <v>18</v>
      </c>
      <c r="S890" s="61"/>
      <c r="T890" s="61"/>
      <c r="U890" s="66" t="s">
        <v>108</v>
      </c>
      <c r="V890" s="61" t="s">
        <v>108</v>
      </c>
      <c r="W890" s="61"/>
      <c r="X890" s="66" t="s">
        <v>18</v>
      </c>
      <c r="Y890" s="57">
        <v>43073</v>
      </c>
      <c r="Z890" s="75" t="s">
        <v>108</v>
      </c>
      <c r="AA890" s="95" t="s">
        <v>9520</v>
      </c>
      <c r="AB890" s="183" t="s">
        <v>97</v>
      </c>
      <c r="AC890" s="175"/>
      <c r="AD890" s="176"/>
      <c r="AE890" s="67" t="str">
        <f t="shared" si="1"/>
        <v>May</v>
      </c>
      <c r="AF890" s="68" t="str">
        <f t="shared" si="2"/>
        <v>Dec</v>
      </c>
      <c r="AG890" s="177">
        <f t="shared" si="3"/>
        <v>207</v>
      </c>
      <c r="AH890" s="70">
        <f t="shared" si="5"/>
        <v>42896</v>
      </c>
      <c r="AI890" s="71">
        <f ca="1"/>
        <v>-1093</v>
      </c>
      <c r="AJ890" s="71" t="str">
        <v>2017</v>
      </c>
      <c r="AK890" s="70">
        <f t="shared" si="4"/>
        <v>42876</v>
      </c>
    </row>
    <row r="891" spans="1:37" ht="14.4">
      <c r="A891" s="239" t="s">
        <v>9521</v>
      </c>
      <c r="B891" s="61" t="s">
        <v>89</v>
      </c>
      <c r="C891" s="59">
        <v>42866</v>
      </c>
      <c r="D891" s="66" t="s">
        <v>90</v>
      </c>
      <c r="E891" s="184" t="s">
        <v>129</v>
      </c>
      <c r="F891" s="240" t="s">
        <v>214</v>
      </c>
      <c r="G891" s="187" t="s">
        <v>9523</v>
      </c>
      <c r="H891" s="184" t="s">
        <v>9524</v>
      </c>
      <c r="I891" s="181">
        <f t="shared" si="0"/>
        <v>42896</v>
      </c>
      <c r="J891" s="61" t="s">
        <v>18</v>
      </c>
      <c r="K891" s="184" t="s">
        <v>18</v>
      </c>
      <c r="L891" s="241" t="s">
        <v>9525</v>
      </c>
      <c r="M891" s="61" t="s">
        <v>108</v>
      </c>
      <c r="N891" s="61" t="s">
        <v>395</v>
      </c>
      <c r="O891" s="61">
        <v>2474714</v>
      </c>
      <c r="P891" s="185" t="s">
        <v>96</v>
      </c>
      <c r="Q891" s="182"/>
      <c r="R891" s="61" t="s">
        <v>18</v>
      </c>
      <c r="S891" s="61"/>
      <c r="T891" s="61"/>
      <c r="U891" s="66" t="s">
        <v>108</v>
      </c>
      <c r="V891" s="61" t="s">
        <v>108</v>
      </c>
      <c r="W891" s="61"/>
      <c r="X891" s="66" t="s">
        <v>18</v>
      </c>
      <c r="Y891" s="57">
        <v>43073</v>
      </c>
      <c r="Z891" s="75" t="s">
        <v>108</v>
      </c>
      <c r="AA891" s="95" t="s">
        <v>9528</v>
      </c>
      <c r="AB891" s="183" t="s">
        <v>97</v>
      </c>
      <c r="AC891" s="175"/>
      <c r="AD891" s="176"/>
      <c r="AE891" s="67" t="str">
        <f t="shared" si="1"/>
        <v>May</v>
      </c>
      <c r="AF891" s="68" t="str">
        <f t="shared" si="2"/>
        <v>Dec</v>
      </c>
      <c r="AG891" s="177">
        <f t="shared" si="3"/>
        <v>207</v>
      </c>
      <c r="AH891" s="70">
        <f t="shared" si="5"/>
        <v>42896</v>
      </c>
      <c r="AI891" s="71">
        <f ca="1"/>
        <v>-1093</v>
      </c>
      <c r="AJ891" s="71" t="str">
        <v>2017</v>
      </c>
      <c r="AK891" s="70">
        <f t="shared" si="4"/>
        <v>42876</v>
      </c>
    </row>
    <row r="892" spans="1:37" ht="14.4">
      <c r="A892" s="239" t="s">
        <v>9529</v>
      </c>
      <c r="B892" s="61" t="s">
        <v>89</v>
      </c>
      <c r="C892" s="59">
        <v>42866</v>
      </c>
      <c r="D892" s="66" t="s">
        <v>90</v>
      </c>
      <c r="E892" s="184" t="s">
        <v>129</v>
      </c>
      <c r="F892" s="240" t="s">
        <v>214</v>
      </c>
      <c r="G892" s="187" t="s">
        <v>214</v>
      </c>
      <c r="H892" s="184" t="s">
        <v>3785</v>
      </c>
      <c r="I892" s="181">
        <f t="shared" si="0"/>
        <v>42896</v>
      </c>
      <c r="J892" s="61" t="s">
        <v>18</v>
      </c>
      <c r="K892" s="184" t="s">
        <v>14</v>
      </c>
      <c r="L892" s="241" t="s">
        <v>3050</v>
      </c>
      <c r="M892" s="61" t="s">
        <v>108</v>
      </c>
      <c r="N892" s="61" t="s">
        <v>395</v>
      </c>
      <c r="O892" s="61" t="s">
        <v>108</v>
      </c>
      <c r="P892" s="185" t="s">
        <v>96</v>
      </c>
      <c r="Q892" s="182"/>
      <c r="R892" s="61" t="s">
        <v>14</v>
      </c>
      <c r="S892" s="61"/>
      <c r="T892" s="61"/>
      <c r="U892" s="66" t="s">
        <v>108</v>
      </c>
      <c r="V892" s="61" t="s">
        <v>108</v>
      </c>
      <c r="W892" s="61"/>
      <c r="X892" s="66" t="s">
        <v>14</v>
      </c>
      <c r="Y892" s="57">
        <v>43073</v>
      </c>
      <c r="Z892" s="75" t="s">
        <v>108</v>
      </c>
      <c r="AA892" s="95" t="s">
        <v>9531</v>
      </c>
      <c r="AB892" s="183" t="s">
        <v>224</v>
      </c>
      <c r="AC892" s="175"/>
      <c r="AD892" s="175"/>
      <c r="AE892" s="67" t="str">
        <f t="shared" si="1"/>
        <v>May</v>
      </c>
      <c r="AF892" s="68" t="str">
        <f t="shared" si="2"/>
        <v>Dec</v>
      </c>
      <c r="AG892" s="177">
        <f t="shared" si="3"/>
        <v>207</v>
      </c>
      <c r="AH892" s="70">
        <f t="shared" si="5"/>
        <v>42896</v>
      </c>
      <c r="AI892" s="71">
        <f ca="1"/>
        <v>-1093</v>
      </c>
      <c r="AJ892" s="71" t="str">
        <v>2017</v>
      </c>
      <c r="AK892" s="70">
        <f t="shared" si="4"/>
        <v>42876</v>
      </c>
    </row>
    <row r="893" spans="1:37" ht="14.4">
      <c r="A893" s="239" t="s">
        <v>9534</v>
      </c>
      <c r="B893" s="61" t="s">
        <v>89</v>
      </c>
      <c r="C893" s="59">
        <v>42866</v>
      </c>
      <c r="D893" s="66" t="s">
        <v>90</v>
      </c>
      <c r="E893" s="184" t="s">
        <v>129</v>
      </c>
      <c r="F893" s="240" t="s">
        <v>214</v>
      </c>
      <c r="G893" s="187" t="s">
        <v>214</v>
      </c>
      <c r="H893" s="184" t="s">
        <v>3785</v>
      </c>
      <c r="I893" s="181">
        <f t="shared" si="0"/>
        <v>42896</v>
      </c>
      <c r="J893" s="61" t="s">
        <v>18</v>
      </c>
      <c r="K893" s="184" t="s">
        <v>14</v>
      </c>
      <c r="L893" s="241" t="s">
        <v>9536</v>
      </c>
      <c r="M893" s="61" t="s">
        <v>108</v>
      </c>
      <c r="N893" s="61" t="s">
        <v>395</v>
      </c>
      <c r="O893" s="61" t="s">
        <v>108</v>
      </c>
      <c r="P893" s="185" t="s">
        <v>96</v>
      </c>
      <c r="Q893" s="182"/>
      <c r="R893" s="61" t="s">
        <v>14</v>
      </c>
      <c r="S893" s="61"/>
      <c r="T893" s="61"/>
      <c r="U893" s="66" t="s">
        <v>108</v>
      </c>
      <c r="V893" s="61" t="s">
        <v>108</v>
      </c>
      <c r="W893" s="61"/>
      <c r="X893" s="66" t="s">
        <v>14</v>
      </c>
      <c r="Y893" s="57">
        <v>43073</v>
      </c>
      <c r="Z893" s="75" t="s">
        <v>108</v>
      </c>
      <c r="AA893" s="95" t="s">
        <v>9537</v>
      </c>
      <c r="AB893" s="183" t="s">
        <v>633</v>
      </c>
      <c r="AC893" s="175"/>
      <c r="AD893" s="175"/>
      <c r="AE893" s="67" t="str">
        <f t="shared" si="1"/>
        <v>May</v>
      </c>
      <c r="AF893" s="68" t="str">
        <f t="shared" si="2"/>
        <v>Dec</v>
      </c>
      <c r="AG893" s="177">
        <f t="shared" si="3"/>
        <v>207</v>
      </c>
      <c r="AH893" s="70">
        <f t="shared" si="5"/>
        <v>42896</v>
      </c>
      <c r="AI893" s="71">
        <f ca="1"/>
        <v>-1093</v>
      </c>
      <c r="AJ893" s="71" t="str">
        <v>2017</v>
      </c>
      <c r="AK893" s="70">
        <f t="shared" si="4"/>
        <v>42876</v>
      </c>
    </row>
    <row r="894" spans="1:37" ht="14.4">
      <c r="A894" s="239" t="s">
        <v>9539</v>
      </c>
      <c r="B894" s="61" t="s">
        <v>89</v>
      </c>
      <c r="C894" s="59">
        <v>42866</v>
      </c>
      <c r="D894" s="66" t="s">
        <v>1027</v>
      </c>
      <c r="E894" s="184" t="s">
        <v>129</v>
      </c>
      <c r="F894" s="240" t="s">
        <v>214</v>
      </c>
      <c r="G894" s="187" t="s">
        <v>4281</v>
      </c>
      <c r="H894" s="184" t="s">
        <v>3796</v>
      </c>
      <c r="I894" s="181">
        <f t="shared" si="0"/>
        <v>42896</v>
      </c>
      <c r="J894" s="61" t="s">
        <v>18</v>
      </c>
      <c r="K894" s="184" t="s">
        <v>14</v>
      </c>
      <c r="L894" s="241" t="s">
        <v>9541</v>
      </c>
      <c r="M894" s="61" t="s">
        <v>9542</v>
      </c>
      <c r="N894" s="61" t="s">
        <v>395</v>
      </c>
      <c r="O894" s="61" t="s">
        <v>108</v>
      </c>
      <c r="P894" s="185" t="s">
        <v>96</v>
      </c>
      <c r="Q894" s="182"/>
      <c r="R894" s="61" t="s">
        <v>14</v>
      </c>
      <c r="S894" s="61"/>
      <c r="T894" s="61"/>
      <c r="U894" s="66" t="s">
        <v>108</v>
      </c>
      <c r="V894" s="61" t="s">
        <v>108</v>
      </c>
      <c r="W894" s="61"/>
      <c r="X894" s="66" t="s">
        <v>14</v>
      </c>
      <c r="Y894" s="57">
        <v>43073</v>
      </c>
      <c r="Z894" s="75" t="s">
        <v>108</v>
      </c>
      <c r="AA894" s="95" t="s">
        <v>9543</v>
      </c>
      <c r="AB894" s="183" t="s">
        <v>224</v>
      </c>
      <c r="AC894" s="175"/>
      <c r="AD894" s="175"/>
      <c r="AE894" s="67" t="str">
        <f t="shared" si="1"/>
        <v>May</v>
      </c>
      <c r="AF894" s="68" t="str">
        <f t="shared" si="2"/>
        <v>Dec</v>
      </c>
      <c r="AG894" s="177">
        <f t="shared" si="3"/>
        <v>207</v>
      </c>
      <c r="AH894" s="70">
        <f t="shared" si="5"/>
        <v>42896</v>
      </c>
      <c r="AI894" s="71">
        <f ca="1"/>
        <v>-1093</v>
      </c>
      <c r="AJ894" s="71" t="str">
        <v>2017</v>
      </c>
      <c r="AK894" s="70">
        <f t="shared" si="4"/>
        <v>42876</v>
      </c>
    </row>
    <row r="895" spans="1:37" ht="14.4">
      <c r="A895" s="239" t="s">
        <v>9545</v>
      </c>
      <c r="B895" s="56" t="s">
        <v>89</v>
      </c>
      <c r="C895" s="59">
        <v>42866</v>
      </c>
      <c r="D895" s="66" t="s">
        <v>90</v>
      </c>
      <c r="E895" s="184" t="s">
        <v>32</v>
      </c>
      <c r="F895" s="240" t="s">
        <v>106</v>
      </c>
      <c r="G895" s="168" t="s">
        <v>177</v>
      </c>
      <c r="H895" s="184" t="s">
        <v>129</v>
      </c>
      <c r="I895" s="181">
        <f t="shared" si="0"/>
        <v>42896</v>
      </c>
      <c r="J895" s="61"/>
      <c r="K895" s="184"/>
      <c r="L895" s="241" t="s">
        <v>9548</v>
      </c>
      <c r="M895" s="61"/>
      <c r="N895" s="61"/>
      <c r="O895" s="61"/>
      <c r="P895" s="185" t="s">
        <v>96</v>
      </c>
      <c r="Q895" s="182"/>
      <c r="R895" s="61"/>
      <c r="S895" s="61"/>
      <c r="T895" s="61"/>
      <c r="U895" s="66"/>
      <c r="V895" s="61"/>
      <c r="W895" s="61"/>
      <c r="X895" s="66"/>
      <c r="Y895" s="57">
        <v>43073</v>
      </c>
      <c r="Z895" s="75"/>
      <c r="AA895" s="95" t="s">
        <v>9549</v>
      </c>
      <c r="AB895" s="183"/>
      <c r="AC895" s="175"/>
      <c r="AD895" s="175"/>
      <c r="AE895" s="67" t="str">
        <f t="shared" si="1"/>
        <v>May</v>
      </c>
      <c r="AF895" s="68" t="str">
        <f t="shared" si="2"/>
        <v>Dec</v>
      </c>
      <c r="AG895" s="177">
        <f t="shared" si="3"/>
        <v>207</v>
      </c>
      <c r="AH895" s="70">
        <f t="shared" si="5"/>
        <v>42896</v>
      </c>
      <c r="AI895" s="71">
        <f ca="1"/>
        <v>-1093</v>
      </c>
      <c r="AJ895" s="71" t="str">
        <v>2017</v>
      </c>
      <c r="AK895" s="70">
        <f t="shared" si="4"/>
        <v>42876</v>
      </c>
    </row>
    <row r="896" spans="1:37" ht="14.4">
      <c r="A896" s="239" t="s">
        <v>9551</v>
      </c>
      <c r="B896" s="61" t="s">
        <v>89</v>
      </c>
      <c r="C896" s="59">
        <v>42866</v>
      </c>
      <c r="D896" s="66" t="s">
        <v>1027</v>
      </c>
      <c r="E896" s="184" t="s">
        <v>30</v>
      </c>
      <c r="F896" s="240" t="s">
        <v>106</v>
      </c>
      <c r="G896" s="168" t="s">
        <v>107</v>
      </c>
      <c r="H896" s="184" t="s">
        <v>129</v>
      </c>
      <c r="I896" s="181">
        <f t="shared" si="0"/>
        <v>42896</v>
      </c>
      <c r="J896" s="61"/>
      <c r="K896" s="184"/>
      <c r="L896" s="241" t="s">
        <v>9553</v>
      </c>
      <c r="M896" s="61" t="s">
        <v>9554</v>
      </c>
      <c r="N896" s="61" t="s">
        <v>22</v>
      </c>
      <c r="O896" s="61" t="s">
        <v>9555</v>
      </c>
      <c r="P896" s="185" t="s">
        <v>17</v>
      </c>
      <c r="Q896" s="182"/>
      <c r="R896" s="61"/>
      <c r="S896" s="61"/>
      <c r="T896" s="61"/>
      <c r="U896" s="66"/>
      <c r="V896" s="61"/>
      <c r="W896" s="61"/>
      <c r="X896" s="66"/>
      <c r="Y896" s="57">
        <v>43073</v>
      </c>
      <c r="Z896" s="75"/>
      <c r="AA896" s="95" t="s">
        <v>9557</v>
      </c>
      <c r="AB896" s="183"/>
      <c r="AC896" s="175"/>
      <c r="AD896" s="175"/>
      <c r="AE896" s="67" t="str">
        <f t="shared" si="1"/>
        <v>May</v>
      </c>
      <c r="AF896" s="68" t="str">
        <f t="shared" si="2"/>
        <v>Dec</v>
      </c>
      <c r="AG896" s="177">
        <f t="shared" si="3"/>
        <v>207</v>
      </c>
      <c r="AH896" s="70">
        <f t="shared" si="5"/>
        <v>42896</v>
      </c>
      <c r="AI896" s="71">
        <f ca="1"/>
        <v>-1093</v>
      </c>
      <c r="AJ896" s="71" t="str">
        <v>2017</v>
      </c>
      <c r="AK896" s="70">
        <f t="shared" si="4"/>
        <v>42876</v>
      </c>
    </row>
    <row r="897" spans="1:37" ht="14.4">
      <c r="A897" s="239" t="s">
        <v>9560</v>
      </c>
      <c r="B897" s="61" t="s">
        <v>89</v>
      </c>
      <c r="C897" s="59">
        <v>42866</v>
      </c>
      <c r="D897" s="66" t="s">
        <v>1027</v>
      </c>
      <c r="E897" s="184" t="s">
        <v>30</v>
      </c>
      <c r="F897" s="240" t="s">
        <v>106</v>
      </c>
      <c r="G897" s="168" t="s">
        <v>107</v>
      </c>
      <c r="H897" s="184" t="s">
        <v>129</v>
      </c>
      <c r="I897" s="181">
        <f t="shared" si="0"/>
        <v>42896</v>
      </c>
      <c r="J897" s="61"/>
      <c r="K897" s="184"/>
      <c r="L897" s="241" t="s">
        <v>2963</v>
      </c>
      <c r="M897" s="61" t="s">
        <v>4713</v>
      </c>
      <c r="N897" s="61" t="s">
        <v>355</v>
      </c>
      <c r="O897" s="61" t="s">
        <v>3843</v>
      </c>
      <c r="P897" s="185" t="s">
        <v>17</v>
      </c>
      <c r="Q897" s="182"/>
      <c r="R897" s="61"/>
      <c r="S897" s="61"/>
      <c r="T897" s="61"/>
      <c r="U897" s="66"/>
      <c r="V897" s="61"/>
      <c r="W897" s="61"/>
      <c r="X897" s="66"/>
      <c r="Y897" s="57">
        <v>43073</v>
      </c>
      <c r="Z897" s="75"/>
      <c r="AA897" s="95" t="s">
        <v>9562</v>
      </c>
      <c r="AB897" s="183"/>
      <c r="AC897" s="175"/>
      <c r="AD897" s="175"/>
      <c r="AE897" s="67" t="str">
        <f t="shared" si="1"/>
        <v>May</v>
      </c>
      <c r="AF897" s="68" t="str">
        <f t="shared" si="2"/>
        <v>Dec</v>
      </c>
      <c r="AG897" s="177">
        <f t="shared" si="3"/>
        <v>207</v>
      </c>
      <c r="AH897" s="70">
        <f t="shared" si="5"/>
        <v>42896</v>
      </c>
      <c r="AI897" s="71">
        <f ca="1"/>
        <v>-1093</v>
      </c>
      <c r="AJ897" s="71" t="str">
        <v>2017</v>
      </c>
      <c r="AK897" s="70">
        <f t="shared" si="4"/>
        <v>42876</v>
      </c>
    </row>
    <row r="898" spans="1:37" ht="14.4">
      <c r="A898" s="239" t="s">
        <v>9565</v>
      </c>
      <c r="B898" s="61" t="s">
        <v>89</v>
      </c>
      <c r="C898" s="59">
        <v>42866</v>
      </c>
      <c r="D898" s="66" t="s">
        <v>90</v>
      </c>
      <c r="E898" s="184" t="s">
        <v>112</v>
      </c>
      <c r="F898" s="240" t="s">
        <v>106</v>
      </c>
      <c r="G898" s="243" t="s">
        <v>113</v>
      </c>
      <c r="H898" s="184" t="s">
        <v>112</v>
      </c>
      <c r="I898" s="181">
        <f t="shared" si="0"/>
        <v>42896</v>
      </c>
      <c r="J898" s="61" t="s">
        <v>18</v>
      </c>
      <c r="K898" s="184" t="s">
        <v>14</v>
      </c>
      <c r="L898" s="241" t="s">
        <v>9567</v>
      </c>
      <c r="M898" s="61" t="s">
        <v>9568</v>
      </c>
      <c r="N898" s="61"/>
      <c r="O898" s="61" t="s">
        <v>9569</v>
      </c>
      <c r="P898" s="185" t="s">
        <v>116</v>
      </c>
      <c r="Q898" s="182">
        <v>42870</v>
      </c>
      <c r="R898" s="61"/>
      <c r="S898" s="61"/>
      <c r="T898" s="61"/>
      <c r="U898" s="66"/>
      <c r="V898" s="61"/>
      <c r="W898" s="61"/>
      <c r="X898" s="66"/>
      <c r="Y898" s="57">
        <v>43073</v>
      </c>
      <c r="Z898" s="75"/>
      <c r="AA898" s="95" t="s">
        <v>257</v>
      </c>
      <c r="AB898" s="183"/>
      <c r="AC898" s="175"/>
      <c r="AD898" s="175"/>
      <c r="AE898" s="67" t="str">
        <f t="shared" si="1"/>
        <v>May</v>
      </c>
      <c r="AF898" s="68" t="str">
        <f t="shared" si="2"/>
        <v>Dec</v>
      </c>
      <c r="AG898" s="177">
        <f t="shared" si="3"/>
        <v>207</v>
      </c>
      <c r="AH898" s="70">
        <f t="shared" si="5"/>
        <v>42896</v>
      </c>
      <c r="AI898" s="71">
        <f ca="1"/>
        <v>-1093</v>
      </c>
      <c r="AJ898" s="71" t="str">
        <v>2017</v>
      </c>
      <c r="AK898" s="70">
        <f t="shared" si="4"/>
        <v>42876</v>
      </c>
    </row>
    <row r="899" spans="1:37" ht="14.4">
      <c r="A899" s="239" t="s">
        <v>9572</v>
      </c>
      <c r="B899" s="61" t="s">
        <v>89</v>
      </c>
      <c r="C899" s="59">
        <v>42866</v>
      </c>
      <c r="D899" s="66" t="s">
        <v>1027</v>
      </c>
      <c r="E899" s="184" t="s">
        <v>12</v>
      </c>
      <c r="F899" s="240" t="s">
        <v>106</v>
      </c>
      <c r="G899" s="168" t="s">
        <v>107</v>
      </c>
      <c r="H899" s="184" t="s">
        <v>12</v>
      </c>
      <c r="I899" s="181">
        <f t="shared" si="0"/>
        <v>42896</v>
      </c>
      <c r="J899" s="61"/>
      <c r="K899" s="184"/>
      <c r="L899" s="241" t="s">
        <v>9574</v>
      </c>
      <c r="M899" s="61" t="s">
        <v>9575</v>
      </c>
      <c r="N899" s="61" t="s">
        <v>132</v>
      </c>
      <c r="O899" s="61" t="s">
        <v>9576</v>
      </c>
      <c r="P899" s="185" t="s">
        <v>17</v>
      </c>
      <c r="Q899" s="182"/>
      <c r="R899" s="61"/>
      <c r="S899" s="61"/>
      <c r="T899" s="61"/>
      <c r="U899" s="66"/>
      <c r="V899" s="61"/>
      <c r="W899" s="61"/>
      <c r="X899" s="66" t="s">
        <v>18</v>
      </c>
      <c r="Y899" s="57">
        <v>43073</v>
      </c>
      <c r="Z899" s="75"/>
      <c r="AA899" s="246" t="s">
        <v>9578</v>
      </c>
      <c r="AB899" s="183"/>
      <c r="AC899" s="175"/>
      <c r="AD899" s="175"/>
      <c r="AE899" s="67" t="str">
        <f t="shared" si="1"/>
        <v>May</v>
      </c>
      <c r="AF899" s="68" t="str">
        <f t="shared" si="2"/>
        <v>Dec</v>
      </c>
      <c r="AG899" s="177">
        <f t="shared" si="3"/>
        <v>207</v>
      </c>
      <c r="AH899" s="70">
        <f t="shared" si="5"/>
        <v>42896</v>
      </c>
      <c r="AI899" s="71">
        <f ca="1"/>
        <v>-1093</v>
      </c>
      <c r="AJ899" s="71" t="str">
        <v>2017</v>
      </c>
      <c r="AK899" s="70">
        <f t="shared" si="4"/>
        <v>42876</v>
      </c>
    </row>
    <row r="900" spans="1:37" ht="14.4">
      <c r="A900" s="239" t="s">
        <v>9581</v>
      </c>
      <c r="B900" s="61" t="s">
        <v>89</v>
      </c>
      <c r="C900" s="59">
        <v>42866</v>
      </c>
      <c r="D900" s="66" t="s">
        <v>131</v>
      </c>
      <c r="E900" s="184" t="s">
        <v>12</v>
      </c>
      <c r="F900" s="240" t="s">
        <v>106</v>
      </c>
      <c r="G900" s="168" t="s">
        <v>107</v>
      </c>
      <c r="H900" s="184" t="s">
        <v>12</v>
      </c>
      <c r="I900" s="181">
        <f t="shared" si="0"/>
        <v>42896</v>
      </c>
      <c r="J900" s="61"/>
      <c r="K900" s="184"/>
      <c r="L900" s="241" t="s">
        <v>9583</v>
      </c>
      <c r="M900" s="56" t="s">
        <v>9584</v>
      </c>
      <c r="N900" s="61" t="s">
        <v>44</v>
      </c>
      <c r="O900" s="61" t="s">
        <v>9585</v>
      </c>
      <c r="P900" s="185" t="s">
        <v>17</v>
      </c>
      <c r="Q900" s="182"/>
      <c r="R900" s="61"/>
      <c r="S900" s="61"/>
      <c r="T900" s="61"/>
      <c r="U900" s="66"/>
      <c r="V900" s="61"/>
      <c r="W900" s="61"/>
      <c r="X900" s="66" t="s">
        <v>18</v>
      </c>
      <c r="Y900" s="57">
        <v>43073</v>
      </c>
      <c r="Z900" s="75"/>
      <c r="AA900" s="95"/>
      <c r="AB900" s="183"/>
      <c r="AC900" s="175"/>
      <c r="AD900" s="175"/>
      <c r="AE900" s="67" t="str">
        <f t="shared" si="1"/>
        <v>May</v>
      </c>
      <c r="AF900" s="68" t="str">
        <f t="shared" si="2"/>
        <v>Dec</v>
      </c>
      <c r="AG900" s="177">
        <f t="shared" si="3"/>
        <v>207</v>
      </c>
      <c r="AH900" s="70">
        <f t="shared" si="5"/>
        <v>42896</v>
      </c>
      <c r="AI900" s="71">
        <f ca="1"/>
        <v>-1093</v>
      </c>
      <c r="AJ900" s="71" t="str">
        <v>2017</v>
      </c>
      <c r="AK900" s="70">
        <f t="shared" si="4"/>
        <v>42876</v>
      </c>
    </row>
    <row r="901" spans="1:37" ht="14.4">
      <c r="A901" s="239" t="s">
        <v>9587</v>
      </c>
      <c r="B901" s="61" t="s">
        <v>89</v>
      </c>
      <c r="C901" s="59">
        <v>42870</v>
      </c>
      <c r="D901" s="66" t="s">
        <v>1027</v>
      </c>
      <c r="E901" s="184" t="s">
        <v>112</v>
      </c>
      <c r="F901" s="240" t="s">
        <v>106</v>
      </c>
      <c r="G901" s="243" t="s">
        <v>113</v>
      </c>
      <c r="H901" s="184" t="s">
        <v>112</v>
      </c>
      <c r="I901" s="181">
        <f t="shared" si="0"/>
        <v>42900</v>
      </c>
      <c r="J901" s="61" t="s">
        <v>18</v>
      </c>
      <c r="K901" s="184" t="s">
        <v>14</v>
      </c>
      <c r="L901" s="241" t="s">
        <v>9589</v>
      </c>
      <c r="M901" s="61" t="s">
        <v>9451</v>
      </c>
      <c r="N901" s="61"/>
      <c r="O901" s="61" t="s">
        <v>9453</v>
      </c>
      <c r="P901" s="185" t="s">
        <v>116</v>
      </c>
      <c r="Q901" s="182">
        <v>42872</v>
      </c>
      <c r="R901" s="61"/>
      <c r="S901" s="61"/>
      <c r="T901" s="61"/>
      <c r="U901" s="66"/>
      <c r="V901" s="61"/>
      <c r="W901" s="61"/>
      <c r="X901" s="66"/>
      <c r="Y901" s="57">
        <v>43073</v>
      </c>
      <c r="Z901" s="75"/>
      <c r="AA901" s="95" t="s">
        <v>257</v>
      </c>
      <c r="AB901" s="183"/>
      <c r="AC901" s="175"/>
      <c r="AD901" s="175"/>
      <c r="AE901" s="67" t="str">
        <f t="shared" si="1"/>
        <v>May</v>
      </c>
      <c r="AF901" s="68" t="str">
        <f t="shared" si="2"/>
        <v>Dec</v>
      </c>
      <c r="AG901" s="177">
        <f t="shared" si="3"/>
        <v>203</v>
      </c>
      <c r="AH901" s="70">
        <f t="shared" si="5"/>
        <v>42900</v>
      </c>
      <c r="AI901" s="71">
        <f ca="1"/>
        <v>-1089</v>
      </c>
      <c r="AJ901" s="71" t="str">
        <v>2017</v>
      </c>
      <c r="AK901" s="70">
        <f t="shared" si="4"/>
        <v>42880</v>
      </c>
    </row>
    <row r="902" spans="1:37" ht="14.4">
      <c r="A902" s="239" t="s">
        <v>9592</v>
      </c>
      <c r="B902" s="61" t="s">
        <v>89</v>
      </c>
      <c r="C902" s="59">
        <v>42870</v>
      </c>
      <c r="D902" s="66" t="s">
        <v>1027</v>
      </c>
      <c r="E902" s="184" t="s">
        <v>112</v>
      </c>
      <c r="F902" s="240" t="s">
        <v>106</v>
      </c>
      <c r="G902" s="243" t="s">
        <v>113</v>
      </c>
      <c r="H902" s="184" t="s">
        <v>112</v>
      </c>
      <c r="I902" s="181">
        <f t="shared" si="0"/>
        <v>42900</v>
      </c>
      <c r="J902" s="61" t="s">
        <v>18</v>
      </c>
      <c r="K902" s="184" t="s">
        <v>14</v>
      </c>
      <c r="L902" s="241" t="s">
        <v>9594</v>
      </c>
      <c r="M902" s="61" t="s">
        <v>9595</v>
      </c>
      <c r="N902" s="61"/>
      <c r="O902" s="61" t="s">
        <v>9596</v>
      </c>
      <c r="P902" s="185" t="s">
        <v>116</v>
      </c>
      <c r="Q902" s="182">
        <v>42872</v>
      </c>
      <c r="R902" s="61"/>
      <c r="S902" s="61"/>
      <c r="T902" s="61"/>
      <c r="U902" s="66"/>
      <c r="V902" s="61"/>
      <c r="W902" s="61"/>
      <c r="X902" s="66"/>
      <c r="Y902" s="57">
        <v>43073</v>
      </c>
      <c r="Z902" s="75"/>
      <c r="AA902" s="95" t="s">
        <v>257</v>
      </c>
      <c r="AB902" s="183"/>
      <c r="AC902" s="175"/>
      <c r="AD902" s="175"/>
      <c r="AE902" s="67" t="str">
        <f t="shared" si="1"/>
        <v>May</v>
      </c>
      <c r="AF902" s="68" t="str">
        <f t="shared" si="2"/>
        <v>Dec</v>
      </c>
      <c r="AG902" s="177">
        <f t="shared" si="3"/>
        <v>203</v>
      </c>
      <c r="AH902" s="70">
        <f t="shared" si="5"/>
        <v>42900</v>
      </c>
      <c r="AI902" s="71">
        <f ca="1"/>
        <v>-1089</v>
      </c>
      <c r="AJ902" s="71" t="str">
        <v>2017</v>
      </c>
      <c r="AK902" s="70">
        <f t="shared" si="4"/>
        <v>42880</v>
      </c>
    </row>
    <row r="903" spans="1:37" ht="14.4">
      <c r="A903" s="239" t="s">
        <v>9599</v>
      </c>
      <c r="B903" s="61" t="s">
        <v>89</v>
      </c>
      <c r="C903" s="59">
        <v>42870</v>
      </c>
      <c r="D903" s="66" t="s">
        <v>1027</v>
      </c>
      <c r="E903" s="184" t="s">
        <v>112</v>
      </c>
      <c r="F903" s="240" t="s">
        <v>106</v>
      </c>
      <c r="G903" s="243" t="s">
        <v>113</v>
      </c>
      <c r="H903" s="184" t="s">
        <v>112</v>
      </c>
      <c r="I903" s="181">
        <f t="shared" si="0"/>
        <v>42900</v>
      </c>
      <c r="J903" s="61" t="s">
        <v>18</v>
      </c>
      <c r="K903" s="184" t="s">
        <v>14</v>
      </c>
      <c r="L903" s="241" t="s">
        <v>9594</v>
      </c>
      <c r="M903" s="61" t="s">
        <v>9600</v>
      </c>
      <c r="N903" s="61"/>
      <c r="O903" s="61" t="s">
        <v>9602</v>
      </c>
      <c r="P903" s="185" t="s">
        <v>116</v>
      </c>
      <c r="Q903" s="182">
        <v>42872</v>
      </c>
      <c r="R903" s="61"/>
      <c r="S903" s="61"/>
      <c r="T903" s="61"/>
      <c r="U903" s="66"/>
      <c r="V903" s="61"/>
      <c r="W903" s="61"/>
      <c r="X903" s="66"/>
      <c r="Y903" s="57">
        <v>43073</v>
      </c>
      <c r="Z903" s="75"/>
      <c r="AA903" s="95" t="s">
        <v>257</v>
      </c>
      <c r="AB903" s="183"/>
      <c r="AC903" s="175"/>
      <c r="AD903" s="175"/>
      <c r="AE903" s="67" t="str">
        <f t="shared" si="1"/>
        <v>May</v>
      </c>
      <c r="AF903" s="68" t="str">
        <f t="shared" si="2"/>
        <v>Dec</v>
      </c>
      <c r="AG903" s="177">
        <f t="shared" si="3"/>
        <v>203</v>
      </c>
      <c r="AH903" s="70">
        <f t="shared" si="5"/>
        <v>42900</v>
      </c>
      <c r="AI903" s="71">
        <f ca="1"/>
        <v>-1089</v>
      </c>
      <c r="AJ903" s="71" t="str">
        <v>2017</v>
      </c>
      <c r="AK903" s="70">
        <f t="shared" si="4"/>
        <v>42880</v>
      </c>
    </row>
    <row r="904" spans="1:37" ht="14.4">
      <c r="A904" s="239" t="s">
        <v>9604</v>
      </c>
      <c r="B904" s="61" t="s">
        <v>89</v>
      </c>
      <c r="C904" s="59">
        <v>42870</v>
      </c>
      <c r="D904" s="66" t="s">
        <v>1027</v>
      </c>
      <c r="E904" s="184" t="s">
        <v>112</v>
      </c>
      <c r="F904" s="240" t="s">
        <v>106</v>
      </c>
      <c r="G904" s="243" t="s">
        <v>113</v>
      </c>
      <c r="H904" s="184" t="s">
        <v>112</v>
      </c>
      <c r="I904" s="181">
        <f t="shared" si="0"/>
        <v>42900</v>
      </c>
      <c r="J904" s="61" t="s">
        <v>18</v>
      </c>
      <c r="K904" s="184" t="s">
        <v>18</v>
      </c>
      <c r="L904" s="241" t="s">
        <v>3786</v>
      </c>
      <c r="M904" s="61" t="s">
        <v>9606</v>
      </c>
      <c r="N904" s="61"/>
      <c r="O904" s="61" t="s">
        <v>9607</v>
      </c>
      <c r="P904" s="185" t="s">
        <v>116</v>
      </c>
      <c r="Q904" s="182"/>
      <c r="R904" s="61"/>
      <c r="S904" s="61"/>
      <c r="T904" s="61" t="s">
        <v>18</v>
      </c>
      <c r="U904" s="66"/>
      <c r="V904" s="61"/>
      <c r="W904" s="61"/>
      <c r="X904" s="66"/>
      <c r="Y904" s="57">
        <v>43073</v>
      </c>
      <c r="Z904" s="75"/>
      <c r="AA904" s="95" t="s">
        <v>9608</v>
      </c>
      <c r="AB904" s="183"/>
      <c r="AC904" s="175"/>
      <c r="AD904" s="175"/>
      <c r="AE904" s="67" t="str">
        <f t="shared" si="1"/>
        <v>May</v>
      </c>
      <c r="AF904" s="68" t="str">
        <f t="shared" si="2"/>
        <v>Dec</v>
      </c>
      <c r="AG904" s="177">
        <f t="shared" si="3"/>
        <v>203</v>
      </c>
      <c r="AH904" s="70">
        <f t="shared" si="5"/>
        <v>42900</v>
      </c>
      <c r="AI904" s="71">
        <f ca="1"/>
        <v>-1089</v>
      </c>
      <c r="AJ904" s="71" t="str">
        <v>2017</v>
      </c>
      <c r="AK904" s="70">
        <f t="shared" si="4"/>
        <v>42880</v>
      </c>
    </row>
    <row r="905" spans="1:37" ht="14.4">
      <c r="A905" s="239" t="s">
        <v>9611</v>
      </c>
      <c r="B905" s="61" t="s">
        <v>89</v>
      </c>
      <c r="C905" s="59">
        <v>42858</v>
      </c>
      <c r="D905" s="66" t="s">
        <v>90</v>
      </c>
      <c r="E905" s="184" t="s">
        <v>3794</v>
      </c>
      <c r="F905" s="240" t="s">
        <v>214</v>
      </c>
      <c r="G905" s="187" t="s">
        <v>3858</v>
      </c>
      <c r="H905" s="184" t="s">
        <v>5430</v>
      </c>
      <c r="I905" s="181">
        <f t="shared" si="0"/>
        <v>42888</v>
      </c>
      <c r="J905" s="61" t="s">
        <v>18</v>
      </c>
      <c r="K905" s="184" t="s">
        <v>18</v>
      </c>
      <c r="L905" s="241" t="s">
        <v>9612</v>
      </c>
      <c r="M905" s="61" t="s">
        <v>9612</v>
      </c>
      <c r="N905" s="61" t="s">
        <v>395</v>
      </c>
      <c r="O905" s="61" t="s">
        <v>108</v>
      </c>
      <c r="P905" s="185" t="s">
        <v>96</v>
      </c>
      <c r="Q905" s="182"/>
      <c r="R905" s="61" t="s">
        <v>18</v>
      </c>
      <c r="S905" s="61"/>
      <c r="T905" s="61"/>
      <c r="U905" s="66" t="s">
        <v>108</v>
      </c>
      <c r="V905" s="61" t="s">
        <v>108</v>
      </c>
      <c r="W905" s="61"/>
      <c r="X905" s="66" t="s">
        <v>18</v>
      </c>
      <c r="Y905" s="57">
        <v>43073</v>
      </c>
      <c r="Z905" s="75" t="s">
        <v>108</v>
      </c>
      <c r="AA905" s="95" t="s">
        <v>9614</v>
      </c>
      <c r="AB905" s="183" t="s">
        <v>97</v>
      </c>
      <c r="AC905" s="175"/>
      <c r="AD905" s="175"/>
      <c r="AE905" s="67" t="str">
        <f t="shared" si="1"/>
        <v>May</v>
      </c>
      <c r="AF905" s="68" t="str">
        <f t="shared" si="2"/>
        <v>Dec</v>
      </c>
      <c r="AG905" s="177">
        <f t="shared" si="3"/>
        <v>215</v>
      </c>
      <c r="AH905" s="70">
        <f t="shared" si="5"/>
        <v>42888</v>
      </c>
      <c r="AI905" s="71">
        <f ca="1"/>
        <v>-1101</v>
      </c>
      <c r="AJ905" s="71" t="str">
        <v>2017</v>
      </c>
      <c r="AK905" s="70">
        <f t="shared" si="4"/>
        <v>42868</v>
      </c>
    </row>
    <row r="906" spans="1:37" ht="14.4">
      <c r="A906" s="239" t="s">
        <v>9615</v>
      </c>
      <c r="B906" s="61" t="s">
        <v>89</v>
      </c>
      <c r="C906" s="59">
        <v>42871</v>
      </c>
      <c r="D906" s="66" t="s">
        <v>90</v>
      </c>
      <c r="E906" s="184" t="s">
        <v>3794</v>
      </c>
      <c r="F906" s="240" t="s">
        <v>214</v>
      </c>
      <c r="G906" s="187" t="s">
        <v>9617</v>
      </c>
      <c r="H906" s="184" t="s">
        <v>9618</v>
      </c>
      <c r="I906" s="181">
        <f t="shared" si="0"/>
        <v>42901</v>
      </c>
      <c r="J906" s="61" t="s">
        <v>18</v>
      </c>
      <c r="K906" s="184" t="s">
        <v>18</v>
      </c>
      <c r="L906" s="241" t="s">
        <v>9619</v>
      </c>
      <c r="M906" s="61" t="s">
        <v>9620</v>
      </c>
      <c r="N906" s="61" t="s">
        <v>395</v>
      </c>
      <c r="O906" s="61" t="s">
        <v>108</v>
      </c>
      <c r="P906" s="185" t="s">
        <v>96</v>
      </c>
      <c r="Q906" s="182"/>
      <c r="R906" s="61" t="s">
        <v>18</v>
      </c>
      <c r="S906" s="61"/>
      <c r="T906" s="61"/>
      <c r="U906" s="66" t="s">
        <v>108</v>
      </c>
      <c r="V906" s="61" t="s">
        <v>108</v>
      </c>
      <c r="W906" s="61"/>
      <c r="X906" s="66" t="s">
        <v>18</v>
      </c>
      <c r="Y906" s="57">
        <v>43073</v>
      </c>
      <c r="Z906" s="75" t="s">
        <v>108</v>
      </c>
      <c r="AA906" s="95" t="s">
        <v>9621</v>
      </c>
      <c r="AB906" s="183" t="s">
        <v>97</v>
      </c>
      <c r="AC906" s="175"/>
      <c r="AD906" s="175"/>
      <c r="AE906" s="67" t="str">
        <f t="shared" si="1"/>
        <v>May</v>
      </c>
      <c r="AF906" s="68" t="str">
        <f t="shared" si="2"/>
        <v>Dec</v>
      </c>
      <c r="AG906" s="177">
        <f t="shared" si="3"/>
        <v>202</v>
      </c>
      <c r="AH906" s="70">
        <f t="shared" si="5"/>
        <v>42901</v>
      </c>
      <c r="AI906" s="71">
        <f ca="1"/>
        <v>-1088</v>
      </c>
      <c r="AJ906" s="71" t="str">
        <v>2017</v>
      </c>
      <c r="AK906" s="70">
        <f t="shared" si="4"/>
        <v>42881</v>
      </c>
    </row>
    <row r="907" spans="1:37" ht="14.4">
      <c r="A907" s="239" t="s">
        <v>9623</v>
      </c>
      <c r="B907" s="61" t="s">
        <v>89</v>
      </c>
      <c r="C907" s="59">
        <v>42871</v>
      </c>
      <c r="D907" s="66" t="s">
        <v>90</v>
      </c>
      <c r="E907" s="184" t="s">
        <v>3794</v>
      </c>
      <c r="F907" s="240" t="s">
        <v>214</v>
      </c>
      <c r="G907" s="187" t="s">
        <v>4281</v>
      </c>
      <c r="H907" s="184" t="s">
        <v>3796</v>
      </c>
      <c r="I907" s="181">
        <f t="shared" si="0"/>
        <v>42901</v>
      </c>
      <c r="J907" s="61" t="s">
        <v>18</v>
      </c>
      <c r="K907" s="184" t="s">
        <v>14</v>
      </c>
      <c r="L907" s="241" t="s">
        <v>9624</v>
      </c>
      <c r="M907" s="61" t="s">
        <v>108</v>
      </c>
      <c r="N907" s="61" t="s">
        <v>395</v>
      </c>
      <c r="O907" s="61" t="s">
        <v>108</v>
      </c>
      <c r="P907" s="185" t="s">
        <v>96</v>
      </c>
      <c r="Q907" s="182"/>
      <c r="R907" s="61" t="s">
        <v>18</v>
      </c>
      <c r="S907" s="61"/>
      <c r="T907" s="61"/>
      <c r="U907" s="66" t="s">
        <v>108</v>
      </c>
      <c r="V907" s="61" t="s">
        <v>108</v>
      </c>
      <c r="W907" s="61"/>
      <c r="X907" s="66" t="s">
        <v>14</v>
      </c>
      <c r="Y907" s="57">
        <v>43073</v>
      </c>
      <c r="Z907" s="75" t="s">
        <v>108</v>
      </c>
      <c r="AA907" s="95" t="s">
        <v>9626</v>
      </c>
      <c r="AB907" s="183" t="s">
        <v>3872</v>
      </c>
      <c r="AC907" s="175"/>
      <c r="AD907" s="176"/>
      <c r="AE907" s="67" t="str">
        <f t="shared" si="1"/>
        <v>May</v>
      </c>
      <c r="AF907" s="68" t="str">
        <f t="shared" si="2"/>
        <v>Dec</v>
      </c>
      <c r="AG907" s="177">
        <f t="shared" si="3"/>
        <v>202</v>
      </c>
      <c r="AH907" s="70">
        <f t="shared" si="5"/>
        <v>42901</v>
      </c>
      <c r="AI907" s="71">
        <f ca="1"/>
        <v>-1088</v>
      </c>
      <c r="AJ907" s="71" t="str">
        <v>2017</v>
      </c>
      <c r="AK907" s="70">
        <f t="shared" si="4"/>
        <v>42881</v>
      </c>
    </row>
    <row r="908" spans="1:37" ht="14.4">
      <c r="A908" s="239" t="s">
        <v>9627</v>
      </c>
      <c r="B908" s="61" t="s">
        <v>89</v>
      </c>
      <c r="C908" s="59">
        <v>42871</v>
      </c>
      <c r="D908" s="66" t="s">
        <v>90</v>
      </c>
      <c r="E908" s="184" t="s">
        <v>3794</v>
      </c>
      <c r="F908" s="240" t="s">
        <v>214</v>
      </c>
      <c r="G908" s="187" t="s">
        <v>4109</v>
      </c>
      <c r="H908" s="184" t="s">
        <v>4110</v>
      </c>
      <c r="I908" s="181">
        <f t="shared" si="0"/>
        <v>42901</v>
      </c>
      <c r="J908" s="61" t="s">
        <v>18</v>
      </c>
      <c r="K908" s="184" t="s">
        <v>18</v>
      </c>
      <c r="L908" s="241" t="s">
        <v>9629</v>
      </c>
      <c r="M908" s="61" t="s">
        <v>108</v>
      </c>
      <c r="N908" s="61" t="s">
        <v>395</v>
      </c>
      <c r="O908" s="61" t="s">
        <v>108</v>
      </c>
      <c r="P908" s="185" t="s">
        <v>96</v>
      </c>
      <c r="Q908" s="182"/>
      <c r="R908" s="61" t="s">
        <v>18</v>
      </c>
      <c r="S908" s="61"/>
      <c r="T908" s="61"/>
      <c r="U908" s="270">
        <v>133.12</v>
      </c>
      <c r="V908" s="61" t="s">
        <v>14</v>
      </c>
      <c r="W908" s="61"/>
      <c r="X908" s="66" t="s">
        <v>14</v>
      </c>
      <c r="Y908" s="57">
        <v>43073</v>
      </c>
      <c r="Z908" s="75" t="s">
        <v>108</v>
      </c>
      <c r="AA908" s="95" t="s">
        <v>9634</v>
      </c>
      <c r="AB908" s="183" t="s">
        <v>179</v>
      </c>
      <c r="AC908" s="175"/>
      <c r="AD908" s="176"/>
      <c r="AE908" s="67" t="str">
        <f t="shared" si="1"/>
        <v>May</v>
      </c>
      <c r="AF908" s="68" t="str">
        <f t="shared" si="2"/>
        <v>Dec</v>
      </c>
      <c r="AG908" s="177">
        <f t="shared" si="3"/>
        <v>202</v>
      </c>
      <c r="AH908" s="70">
        <f t="shared" si="5"/>
        <v>42901</v>
      </c>
      <c r="AI908" s="71">
        <f ca="1"/>
        <v>-1088</v>
      </c>
      <c r="AJ908" s="71" t="str">
        <v>2017</v>
      </c>
      <c r="AK908" s="70">
        <f t="shared" si="4"/>
        <v>42881</v>
      </c>
    </row>
    <row r="909" spans="1:37" ht="14.4">
      <c r="A909" s="239" t="s">
        <v>9639</v>
      </c>
      <c r="B909" s="61" t="s">
        <v>89</v>
      </c>
      <c r="C909" s="59">
        <v>42864</v>
      </c>
      <c r="D909" s="66" t="s">
        <v>1027</v>
      </c>
      <c r="E909" s="184" t="s">
        <v>30</v>
      </c>
      <c r="F909" s="240" t="s">
        <v>106</v>
      </c>
      <c r="G909" s="168" t="s">
        <v>107</v>
      </c>
      <c r="H909" s="184" t="s">
        <v>129</v>
      </c>
      <c r="I909" s="181">
        <f t="shared" si="0"/>
        <v>42894</v>
      </c>
      <c r="J909" s="61"/>
      <c r="K909" s="184"/>
      <c r="L909" s="241" t="s">
        <v>7537</v>
      </c>
      <c r="M909" s="61" t="s">
        <v>9641</v>
      </c>
      <c r="N909" s="61" t="s">
        <v>95</v>
      </c>
      <c r="O909" s="61" t="s">
        <v>9642</v>
      </c>
      <c r="P909" s="185" t="s">
        <v>17</v>
      </c>
      <c r="Q909" s="182"/>
      <c r="R909" s="61"/>
      <c r="S909" s="61"/>
      <c r="T909" s="61"/>
      <c r="U909" s="66"/>
      <c r="V909" s="61"/>
      <c r="W909" s="61"/>
      <c r="X909" s="66"/>
      <c r="Y909" s="57">
        <v>43073</v>
      </c>
      <c r="Z909" s="75"/>
      <c r="AA909" s="95" t="s">
        <v>9643</v>
      </c>
      <c r="AB909" s="183"/>
      <c r="AC909" s="175"/>
      <c r="AD909" s="175"/>
      <c r="AE909" s="67" t="str">
        <f t="shared" si="1"/>
        <v>May</v>
      </c>
      <c r="AF909" s="68" t="str">
        <f t="shared" si="2"/>
        <v>Dec</v>
      </c>
      <c r="AG909" s="177">
        <f t="shared" si="3"/>
        <v>209</v>
      </c>
      <c r="AH909" s="70">
        <f t="shared" si="5"/>
        <v>42894</v>
      </c>
      <c r="AI909" s="71">
        <f ca="1"/>
        <v>-1095</v>
      </c>
      <c r="AJ909" s="71" t="str">
        <v>2017</v>
      </c>
      <c r="AK909" s="70">
        <f t="shared" si="4"/>
        <v>42874</v>
      </c>
    </row>
    <row r="910" spans="1:37" ht="14.4">
      <c r="A910" s="239" t="s">
        <v>9645</v>
      </c>
      <c r="B910" s="61" t="s">
        <v>89</v>
      </c>
      <c r="C910" s="59">
        <v>42860</v>
      </c>
      <c r="D910" s="66" t="s">
        <v>1027</v>
      </c>
      <c r="E910" s="184" t="s">
        <v>30</v>
      </c>
      <c r="F910" s="240" t="s">
        <v>106</v>
      </c>
      <c r="G910" s="168" t="s">
        <v>107</v>
      </c>
      <c r="H910" s="184" t="s">
        <v>129</v>
      </c>
      <c r="I910" s="181">
        <f t="shared" si="0"/>
        <v>42890</v>
      </c>
      <c r="J910" s="61"/>
      <c r="K910" s="184"/>
      <c r="L910" s="241" t="s">
        <v>9648</v>
      </c>
      <c r="M910" s="61" t="s">
        <v>9649</v>
      </c>
      <c r="N910" s="61"/>
      <c r="O910" s="61"/>
      <c r="P910" s="185" t="s">
        <v>96</v>
      </c>
      <c r="Q910" s="182"/>
      <c r="R910" s="61"/>
      <c r="S910" s="61"/>
      <c r="T910" s="61"/>
      <c r="U910" s="66"/>
      <c r="V910" s="61"/>
      <c r="W910" s="61"/>
      <c r="X910" s="66"/>
      <c r="Y910" s="57">
        <v>43073</v>
      </c>
      <c r="Z910" s="75"/>
      <c r="AA910" s="95" t="s">
        <v>9651</v>
      </c>
      <c r="AB910" s="183"/>
      <c r="AC910" s="175"/>
      <c r="AD910" s="176"/>
      <c r="AE910" s="67" t="str">
        <f t="shared" si="1"/>
        <v>May</v>
      </c>
      <c r="AF910" s="68" t="str">
        <f t="shared" si="2"/>
        <v>Dec</v>
      </c>
      <c r="AG910" s="177">
        <f t="shared" si="3"/>
        <v>213</v>
      </c>
      <c r="AH910" s="70">
        <f t="shared" si="5"/>
        <v>42890</v>
      </c>
      <c r="AI910" s="71">
        <f ca="1"/>
        <v>-1099</v>
      </c>
      <c r="AJ910" s="71" t="str">
        <v>2017</v>
      </c>
      <c r="AK910" s="70">
        <f t="shared" si="4"/>
        <v>42870</v>
      </c>
    </row>
    <row r="911" spans="1:37" ht="14.4">
      <c r="A911" s="239" t="s">
        <v>9654</v>
      </c>
      <c r="B911" s="61" t="s">
        <v>89</v>
      </c>
      <c r="C911" s="59">
        <v>42864</v>
      </c>
      <c r="D911" s="66" t="s">
        <v>1027</v>
      </c>
      <c r="E911" s="184" t="s">
        <v>30</v>
      </c>
      <c r="F911" s="240" t="s">
        <v>106</v>
      </c>
      <c r="G911" s="168" t="s">
        <v>107</v>
      </c>
      <c r="H911" s="184" t="s">
        <v>129</v>
      </c>
      <c r="I911" s="181">
        <f t="shared" si="0"/>
        <v>42894</v>
      </c>
      <c r="J911" s="61"/>
      <c r="K911" s="184"/>
      <c r="L911" s="241" t="s">
        <v>2963</v>
      </c>
      <c r="M911" s="61" t="s">
        <v>9655</v>
      </c>
      <c r="N911" s="61" t="s">
        <v>355</v>
      </c>
      <c r="O911" s="61" t="s">
        <v>9656</v>
      </c>
      <c r="P911" s="185" t="s">
        <v>17</v>
      </c>
      <c r="Q911" s="182"/>
      <c r="R911" s="61"/>
      <c r="S911" s="61"/>
      <c r="T911" s="61"/>
      <c r="U911" s="66"/>
      <c r="V911" s="61"/>
      <c r="W911" s="61"/>
      <c r="X911" s="66" t="s">
        <v>18</v>
      </c>
      <c r="Y911" s="57">
        <v>43073</v>
      </c>
      <c r="Z911" s="75"/>
      <c r="AA911" s="95" t="s">
        <v>9657</v>
      </c>
      <c r="AB911" s="183"/>
      <c r="AC911" s="175"/>
      <c r="AD911" s="176"/>
      <c r="AE911" s="67" t="str">
        <f t="shared" si="1"/>
        <v>May</v>
      </c>
      <c r="AF911" s="68" t="str">
        <f t="shared" si="2"/>
        <v>Dec</v>
      </c>
      <c r="AG911" s="177">
        <f t="shared" si="3"/>
        <v>209</v>
      </c>
      <c r="AH911" s="70">
        <f t="shared" si="5"/>
        <v>42894</v>
      </c>
      <c r="AI911" s="71">
        <f ca="1"/>
        <v>-1095</v>
      </c>
      <c r="AJ911" s="71" t="str">
        <v>2017</v>
      </c>
      <c r="AK911" s="70">
        <f t="shared" si="4"/>
        <v>42874</v>
      </c>
    </row>
    <row r="912" spans="1:37" ht="14.4">
      <c r="A912" s="239" t="s">
        <v>9659</v>
      </c>
      <c r="B912" s="61" t="s">
        <v>89</v>
      </c>
      <c r="C912" s="59">
        <v>42864</v>
      </c>
      <c r="D912" s="66" t="s">
        <v>1027</v>
      </c>
      <c r="E912" s="184" t="s">
        <v>30</v>
      </c>
      <c r="F912" s="240" t="s">
        <v>106</v>
      </c>
      <c r="G912" s="168" t="s">
        <v>107</v>
      </c>
      <c r="H912" s="184" t="s">
        <v>129</v>
      </c>
      <c r="I912" s="181">
        <f t="shared" si="0"/>
        <v>42894</v>
      </c>
      <c r="J912" s="61"/>
      <c r="K912" s="184"/>
      <c r="L912" s="241" t="s">
        <v>302</v>
      </c>
      <c r="M912" s="61" t="s">
        <v>7358</v>
      </c>
      <c r="N912" s="61" t="s">
        <v>33</v>
      </c>
      <c r="O912" s="61" t="s">
        <v>5508</v>
      </c>
      <c r="P912" s="185" t="s">
        <v>17</v>
      </c>
      <c r="Q912" s="182"/>
      <c r="R912" s="61"/>
      <c r="S912" s="61"/>
      <c r="T912" s="61"/>
      <c r="U912" s="66"/>
      <c r="V912" s="61"/>
      <c r="W912" s="61"/>
      <c r="X912" s="66"/>
      <c r="Y912" s="57">
        <v>43073</v>
      </c>
      <c r="Z912" s="75"/>
      <c r="AA912" s="95" t="s">
        <v>9662</v>
      </c>
      <c r="AB912" s="183"/>
      <c r="AC912" s="175"/>
      <c r="AD912" s="175"/>
      <c r="AE912" s="67" t="str">
        <f t="shared" si="1"/>
        <v>May</v>
      </c>
      <c r="AF912" s="68" t="str">
        <f t="shared" si="2"/>
        <v>Dec</v>
      </c>
      <c r="AG912" s="177">
        <f t="shared" si="3"/>
        <v>209</v>
      </c>
      <c r="AH912" s="70">
        <f t="shared" si="5"/>
        <v>42894</v>
      </c>
      <c r="AI912" s="71">
        <f ca="1"/>
        <v>-1095</v>
      </c>
      <c r="AJ912" s="71" t="str">
        <v>2017</v>
      </c>
      <c r="AK912" s="70">
        <f t="shared" si="4"/>
        <v>42874</v>
      </c>
    </row>
    <row r="913" spans="1:37" ht="14.4">
      <c r="A913" s="239" t="s">
        <v>9664</v>
      </c>
      <c r="B913" s="61" t="s">
        <v>89</v>
      </c>
      <c r="C913" s="59">
        <v>42864</v>
      </c>
      <c r="D913" s="66" t="s">
        <v>1027</v>
      </c>
      <c r="E913" s="184" t="s">
        <v>30</v>
      </c>
      <c r="F913" s="240" t="s">
        <v>106</v>
      </c>
      <c r="G913" s="168" t="s">
        <v>107</v>
      </c>
      <c r="H913" s="184" t="s">
        <v>129</v>
      </c>
      <c r="I913" s="181">
        <f t="shared" si="0"/>
        <v>42894</v>
      </c>
      <c r="J913" s="61"/>
      <c r="K913" s="184"/>
      <c r="L913" s="241" t="s">
        <v>9665</v>
      </c>
      <c r="M913" s="61" t="s">
        <v>9666</v>
      </c>
      <c r="N913" s="61" t="s">
        <v>37</v>
      </c>
      <c r="O913" s="61" t="s">
        <v>9668</v>
      </c>
      <c r="P913" s="185" t="s">
        <v>17</v>
      </c>
      <c r="Q913" s="182"/>
      <c r="R913" s="61"/>
      <c r="S913" s="61"/>
      <c r="T913" s="61"/>
      <c r="U913" s="66"/>
      <c r="V913" s="61"/>
      <c r="W913" s="61"/>
      <c r="X913" s="66" t="s">
        <v>18</v>
      </c>
      <c r="Y913" s="57">
        <v>43073</v>
      </c>
      <c r="Z913" s="75"/>
      <c r="AA913" s="95" t="s">
        <v>9670</v>
      </c>
      <c r="AB913" s="183"/>
      <c r="AC913" s="175"/>
      <c r="AD913" s="175"/>
      <c r="AE913" s="67" t="str">
        <f t="shared" si="1"/>
        <v>May</v>
      </c>
      <c r="AF913" s="68" t="str">
        <f t="shared" si="2"/>
        <v>Dec</v>
      </c>
      <c r="AG913" s="177">
        <f t="shared" si="3"/>
        <v>209</v>
      </c>
      <c r="AH913" s="70">
        <f t="shared" si="5"/>
        <v>42894</v>
      </c>
      <c r="AI913" s="71">
        <f ca="1"/>
        <v>-1095</v>
      </c>
      <c r="AJ913" s="71" t="str">
        <v>2017</v>
      </c>
      <c r="AK913" s="70">
        <f t="shared" si="4"/>
        <v>42874</v>
      </c>
    </row>
    <row r="914" spans="1:37" ht="14.4">
      <c r="A914" s="239" t="s">
        <v>9672</v>
      </c>
      <c r="B914" s="61" t="s">
        <v>89</v>
      </c>
      <c r="C914" s="59">
        <v>42863</v>
      </c>
      <c r="D914" s="66" t="s">
        <v>1027</v>
      </c>
      <c r="E914" s="184" t="s">
        <v>30</v>
      </c>
      <c r="F914" s="240" t="s">
        <v>106</v>
      </c>
      <c r="G914" s="168" t="s">
        <v>107</v>
      </c>
      <c r="H914" s="184" t="s">
        <v>129</v>
      </c>
      <c r="I914" s="181">
        <f t="shared" si="0"/>
        <v>42893</v>
      </c>
      <c r="J914" s="61"/>
      <c r="K914" s="184"/>
      <c r="L914" s="241" t="s">
        <v>9673</v>
      </c>
      <c r="M914" s="61" t="s">
        <v>9674</v>
      </c>
      <c r="N914" s="61"/>
      <c r="O914" s="61"/>
      <c r="P914" s="185"/>
      <c r="Q914" s="182"/>
      <c r="R914" s="61"/>
      <c r="S914" s="61"/>
      <c r="T914" s="61"/>
      <c r="U914" s="66"/>
      <c r="V914" s="61"/>
      <c r="W914" s="61"/>
      <c r="X914" s="66"/>
      <c r="Y914" s="57">
        <v>43073</v>
      </c>
      <c r="Z914" s="75"/>
      <c r="AA914" s="95" t="s">
        <v>9675</v>
      </c>
      <c r="AB914" s="183"/>
      <c r="AC914" s="175"/>
      <c r="AD914" s="176"/>
      <c r="AE914" s="67" t="str">
        <f t="shared" si="1"/>
        <v>May</v>
      </c>
      <c r="AF914" s="68" t="str">
        <f t="shared" si="2"/>
        <v>Dec</v>
      </c>
      <c r="AG914" s="177">
        <f t="shared" si="3"/>
        <v>210</v>
      </c>
      <c r="AH914" s="70">
        <f t="shared" si="5"/>
        <v>42893</v>
      </c>
      <c r="AI914" s="71">
        <f ca="1"/>
        <v>-1096</v>
      </c>
      <c r="AJ914" s="71" t="str">
        <v>2017</v>
      </c>
      <c r="AK914" s="70">
        <f t="shared" si="4"/>
        <v>42873</v>
      </c>
    </row>
    <row r="915" spans="1:37" ht="14.4">
      <c r="A915" s="239" t="s">
        <v>9676</v>
      </c>
      <c r="B915" s="61" t="s">
        <v>89</v>
      </c>
      <c r="C915" s="59">
        <v>42863</v>
      </c>
      <c r="D915" s="66" t="s">
        <v>1027</v>
      </c>
      <c r="E915" s="184" t="s">
        <v>30</v>
      </c>
      <c r="F915" s="240" t="s">
        <v>106</v>
      </c>
      <c r="G915" s="168" t="s">
        <v>107</v>
      </c>
      <c r="H915" s="184" t="s">
        <v>129</v>
      </c>
      <c r="I915" s="181">
        <f t="shared" si="0"/>
        <v>42893</v>
      </c>
      <c r="J915" s="61"/>
      <c r="K915" s="184"/>
      <c r="L915" s="241" t="s">
        <v>9678</v>
      </c>
      <c r="M915" s="61" t="s">
        <v>9678</v>
      </c>
      <c r="N915" s="61" t="s">
        <v>29</v>
      </c>
      <c r="O915" s="61" t="s">
        <v>7806</v>
      </c>
      <c r="P915" s="185" t="s">
        <v>17</v>
      </c>
      <c r="Q915" s="182"/>
      <c r="R915" s="61"/>
      <c r="S915" s="61"/>
      <c r="T915" s="61"/>
      <c r="U915" s="66"/>
      <c r="V915" s="61"/>
      <c r="W915" s="61"/>
      <c r="X915" s="66" t="s">
        <v>18</v>
      </c>
      <c r="Y915" s="57">
        <v>43073</v>
      </c>
      <c r="Z915" s="75"/>
      <c r="AA915" s="95" t="s">
        <v>9657</v>
      </c>
      <c r="AB915" s="183"/>
      <c r="AC915" s="175"/>
      <c r="AD915" s="175"/>
      <c r="AE915" s="67" t="str">
        <f t="shared" si="1"/>
        <v>May</v>
      </c>
      <c r="AF915" s="68" t="str">
        <f t="shared" si="2"/>
        <v>Dec</v>
      </c>
      <c r="AG915" s="177">
        <f t="shared" si="3"/>
        <v>210</v>
      </c>
      <c r="AH915" s="70">
        <f t="shared" si="5"/>
        <v>42893</v>
      </c>
      <c r="AI915" s="71">
        <f ca="1"/>
        <v>-1096</v>
      </c>
      <c r="AJ915" s="71" t="str">
        <v>2017</v>
      </c>
      <c r="AK915" s="70">
        <f t="shared" si="4"/>
        <v>42873</v>
      </c>
    </row>
    <row r="916" spans="1:37" ht="14.4">
      <c r="A916" s="239" t="s">
        <v>9682</v>
      </c>
      <c r="B916" s="61" t="s">
        <v>89</v>
      </c>
      <c r="C916" s="59">
        <v>42864</v>
      </c>
      <c r="D916" s="66" t="s">
        <v>1027</v>
      </c>
      <c r="E916" s="184" t="s">
        <v>30</v>
      </c>
      <c r="F916" s="240" t="s">
        <v>106</v>
      </c>
      <c r="G916" s="168" t="s">
        <v>107</v>
      </c>
      <c r="H916" s="184" t="s">
        <v>129</v>
      </c>
      <c r="I916" s="181">
        <f t="shared" si="0"/>
        <v>42894</v>
      </c>
      <c r="J916" s="61"/>
      <c r="K916" s="184"/>
      <c r="L916" s="241" t="s">
        <v>302</v>
      </c>
      <c r="M916" s="61" t="s">
        <v>9683</v>
      </c>
      <c r="N916" s="61"/>
      <c r="O916" s="61" t="s">
        <v>9684</v>
      </c>
      <c r="P916" s="185" t="s">
        <v>21</v>
      </c>
      <c r="Q916" s="182"/>
      <c r="R916" s="61"/>
      <c r="S916" s="61"/>
      <c r="T916" s="61"/>
      <c r="U916" s="66"/>
      <c r="V916" s="61"/>
      <c r="W916" s="61"/>
      <c r="X916" s="66" t="s">
        <v>18</v>
      </c>
      <c r="Y916" s="57">
        <v>43073</v>
      </c>
      <c r="Z916" s="75">
        <v>4</v>
      </c>
      <c r="AA916" s="95" t="s">
        <v>9686</v>
      </c>
      <c r="AB916" s="183"/>
      <c r="AC916" s="175"/>
      <c r="AD916" s="175"/>
      <c r="AE916" s="67" t="str">
        <f t="shared" si="1"/>
        <v>May</v>
      </c>
      <c r="AF916" s="68" t="str">
        <f t="shared" si="2"/>
        <v>Dec</v>
      </c>
      <c r="AG916" s="177">
        <f t="shared" si="3"/>
        <v>209</v>
      </c>
      <c r="AH916" s="70">
        <f t="shared" si="5"/>
        <v>42894</v>
      </c>
      <c r="AI916" s="71">
        <f ca="1"/>
        <v>-1095</v>
      </c>
      <c r="AJ916" s="71" t="str">
        <v>2017</v>
      </c>
      <c r="AK916" s="70">
        <f t="shared" si="4"/>
        <v>42874</v>
      </c>
    </row>
    <row r="917" spans="1:37" ht="14.4">
      <c r="A917" s="239" t="s">
        <v>9689</v>
      </c>
      <c r="B917" s="61" t="s">
        <v>89</v>
      </c>
      <c r="C917" s="59">
        <v>42864</v>
      </c>
      <c r="D917" s="66" t="s">
        <v>1027</v>
      </c>
      <c r="E917" s="184" t="s">
        <v>30</v>
      </c>
      <c r="F917" s="240" t="s">
        <v>106</v>
      </c>
      <c r="G917" s="168" t="s">
        <v>107</v>
      </c>
      <c r="H917" s="184" t="s">
        <v>129</v>
      </c>
      <c r="I917" s="181">
        <f t="shared" si="0"/>
        <v>42894</v>
      </c>
      <c r="J917" s="61"/>
      <c r="K917" s="184"/>
      <c r="L917" s="241" t="s">
        <v>302</v>
      </c>
      <c r="M917" s="61" t="s">
        <v>9691</v>
      </c>
      <c r="N917" s="61"/>
      <c r="O917" s="61" t="s">
        <v>9692</v>
      </c>
      <c r="P917" s="185" t="s">
        <v>21</v>
      </c>
      <c r="Q917" s="182"/>
      <c r="R917" s="61"/>
      <c r="S917" s="61"/>
      <c r="T917" s="61"/>
      <c r="U917" s="66"/>
      <c r="V917" s="61"/>
      <c r="W917" s="61"/>
      <c r="X917" s="66" t="s">
        <v>18</v>
      </c>
      <c r="Y917" s="57">
        <v>43073</v>
      </c>
      <c r="Z917" s="75">
        <v>4</v>
      </c>
      <c r="AA917" s="95" t="s">
        <v>9686</v>
      </c>
      <c r="AB917" s="183"/>
      <c r="AC917" s="175"/>
      <c r="AD917" s="176"/>
      <c r="AE917" s="67" t="str">
        <f t="shared" si="1"/>
        <v>May</v>
      </c>
      <c r="AF917" s="68" t="str">
        <f t="shared" si="2"/>
        <v>Dec</v>
      </c>
      <c r="AG917" s="177">
        <f t="shared" si="3"/>
        <v>209</v>
      </c>
      <c r="AH917" s="70">
        <f t="shared" si="5"/>
        <v>42894</v>
      </c>
      <c r="AI917" s="71">
        <f ca="1"/>
        <v>-1095</v>
      </c>
      <c r="AJ917" s="71" t="str">
        <v>2017</v>
      </c>
      <c r="AK917" s="70">
        <f t="shared" si="4"/>
        <v>42874</v>
      </c>
    </row>
    <row r="918" spans="1:37" ht="14.4">
      <c r="A918" s="239" t="s">
        <v>9694</v>
      </c>
      <c r="B918" s="61" t="s">
        <v>89</v>
      </c>
      <c r="C918" s="59">
        <v>42864</v>
      </c>
      <c r="D918" s="66" t="s">
        <v>1027</v>
      </c>
      <c r="E918" s="184" t="s">
        <v>30</v>
      </c>
      <c r="F918" s="240" t="s">
        <v>106</v>
      </c>
      <c r="G918" s="168" t="s">
        <v>107</v>
      </c>
      <c r="H918" s="184" t="s">
        <v>129</v>
      </c>
      <c r="I918" s="181">
        <f t="shared" si="0"/>
        <v>42894</v>
      </c>
      <c r="J918" s="61"/>
      <c r="K918" s="184"/>
      <c r="L918" s="241" t="s">
        <v>302</v>
      </c>
      <c r="M918" s="61" t="s">
        <v>9695</v>
      </c>
      <c r="N918" s="61"/>
      <c r="O918" s="61"/>
      <c r="P918" s="185"/>
      <c r="Q918" s="182"/>
      <c r="R918" s="61"/>
      <c r="S918" s="61"/>
      <c r="T918" s="61"/>
      <c r="U918" s="66"/>
      <c r="V918" s="61"/>
      <c r="W918" s="61"/>
      <c r="X918" s="66"/>
      <c r="Y918" s="57">
        <v>43073</v>
      </c>
      <c r="Z918" s="75">
        <v>4</v>
      </c>
      <c r="AA918" s="95" t="s">
        <v>9697</v>
      </c>
      <c r="AB918" s="183"/>
      <c r="AC918" s="175"/>
      <c r="AD918" s="176"/>
      <c r="AE918" s="67" t="str">
        <f t="shared" si="1"/>
        <v>May</v>
      </c>
      <c r="AF918" s="68" t="str">
        <f t="shared" si="2"/>
        <v>Dec</v>
      </c>
      <c r="AG918" s="177">
        <f t="shared" si="3"/>
        <v>209</v>
      </c>
      <c r="AH918" s="70">
        <f t="shared" si="5"/>
        <v>42894</v>
      </c>
      <c r="AI918" s="71">
        <f ca="1"/>
        <v>-1095</v>
      </c>
      <c r="AJ918" s="71" t="str">
        <v>2017</v>
      </c>
      <c r="AK918" s="70">
        <f t="shared" si="4"/>
        <v>42874</v>
      </c>
    </row>
    <row r="919" spans="1:37" ht="14.4">
      <c r="A919" s="239" t="s">
        <v>9699</v>
      </c>
      <c r="B919" s="61" t="s">
        <v>89</v>
      </c>
      <c r="C919" s="59">
        <v>42863</v>
      </c>
      <c r="D919" s="66" t="s">
        <v>1027</v>
      </c>
      <c r="E919" s="184" t="s">
        <v>30</v>
      </c>
      <c r="F919" s="240" t="s">
        <v>106</v>
      </c>
      <c r="G919" s="168" t="s">
        <v>107</v>
      </c>
      <c r="H919" s="184" t="s">
        <v>129</v>
      </c>
      <c r="I919" s="181">
        <f t="shared" si="0"/>
        <v>42893</v>
      </c>
      <c r="J919" s="61"/>
      <c r="K919" s="184"/>
      <c r="L919" s="241" t="s">
        <v>302</v>
      </c>
      <c r="M919" s="61" t="s">
        <v>9701</v>
      </c>
      <c r="N919" s="61"/>
      <c r="O919" s="61" t="s">
        <v>9702</v>
      </c>
      <c r="P919" s="185" t="s">
        <v>21</v>
      </c>
      <c r="Q919" s="182"/>
      <c r="R919" s="61"/>
      <c r="S919" s="61"/>
      <c r="T919" s="61"/>
      <c r="U919" s="247"/>
      <c r="V919" s="61"/>
      <c r="W919" s="61"/>
      <c r="X919" s="66" t="s">
        <v>18</v>
      </c>
      <c r="Y919" s="57">
        <v>43073</v>
      </c>
      <c r="Z919" s="75">
        <v>4</v>
      </c>
      <c r="AA919" s="197" t="s">
        <v>9703</v>
      </c>
      <c r="AB919" s="183"/>
      <c r="AC919" s="175"/>
      <c r="AD919" s="175"/>
      <c r="AE919" s="67" t="str">
        <f t="shared" si="1"/>
        <v>May</v>
      </c>
      <c r="AF919" s="68" t="str">
        <f t="shared" si="2"/>
        <v>Dec</v>
      </c>
      <c r="AG919" s="177">
        <f t="shared" si="3"/>
        <v>210</v>
      </c>
      <c r="AH919" s="70">
        <f t="shared" si="5"/>
        <v>42893</v>
      </c>
      <c r="AI919" s="71">
        <f ca="1"/>
        <v>-1096</v>
      </c>
      <c r="AJ919" s="71" t="str">
        <v>2017</v>
      </c>
      <c r="AK919" s="70">
        <f t="shared" si="4"/>
        <v>42873</v>
      </c>
    </row>
    <row r="920" spans="1:37" ht="14.4">
      <c r="A920" s="239" t="s">
        <v>9707</v>
      </c>
      <c r="B920" s="61" t="s">
        <v>89</v>
      </c>
      <c r="C920" s="59">
        <v>42870</v>
      </c>
      <c r="D920" s="66" t="s">
        <v>1027</v>
      </c>
      <c r="E920" s="184" t="s">
        <v>91</v>
      </c>
      <c r="F920" s="240" t="s">
        <v>214</v>
      </c>
      <c r="G920" s="168" t="s">
        <v>3693</v>
      </c>
      <c r="H920" s="242" t="s">
        <v>3694</v>
      </c>
      <c r="I920" s="181">
        <f t="shared" si="0"/>
        <v>42900</v>
      </c>
      <c r="J920" s="61" t="s">
        <v>18</v>
      </c>
      <c r="K920" s="184" t="s">
        <v>18</v>
      </c>
      <c r="L920" s="241" t="s">
        <v>9708</v>
      </c>
      <c r="M920" s="61" t="s">
        <v>9709</v>
      </c>
      <c r="N920" s="61" t="s">
        <v>95</v>
      </c>
      <c r="O920" s="61" t="s">
        <v>9710</v>
      </c>
      <c r="P920" s="185" t="s">
        <v>96</v>
      </c>
      <c r="Q920" s="182"/>
      <c r="R920" s="61"/>
      <c r="S920" s="61"/>
      <c r="T920" s="61"/>
      <c r="U920" s="66"/>
      <c r="V920" s="61"/>
      <c r="W920" s="61"/>
      <c r="X920" s="66" t="s">
        <v>18</v>
      </c>
      <c r="Y920" s="57">
        <v>43073</v>
      </c>
      <c r="Z920" s="75"/>
      <c r="AA920" s="95"/>
      <c r="AB920" s="183" t="s">
        <v>9712</v>
      </c>
      <c r="AC920" s="175"/>
      <c r="AD920" s="176"/>
      <c r="AE920" s="67" t="str">
        <f t="shared" si="1"/>
        <v>May</v>
      </c>
      <c r="AF920" s="68" t="str">
        <f t="shared" si="2"/>
        <v>Dec</v>
      </c>
      <c r="AG920" s="177">
        <f t="shared" si="3"/>
        <v>203</v>
      </c>
      <c r="AH920" s="70">
        <f t="shared" si="5"/>
        <v>42900</v>
      </c>
      <c r="AI920" s="71">
        <f ca="1"/>
        <v>-1089</v>
      </c>
      <c r="AJ920" s="71" t="str">
        <v>2017</v>
      </c>
      <c r="AK920" s="70">
        <f t="shared" si="4"/>
        <v>42880</v>
      </c>
    </row>
    <row r="921" spans="1:37" ht="14.4">
      <c r="A921" s="239" t="s">
        <v>9713</v>
      </c>
      <c r="B921" s="61" t="s">
        <v>89</v>
      </c>
      <c r="C921" s="59">
        <v>42873</v>
      </c>
      <c r="D921" s="66" t="s">
        <v>90</v>
      </c>
      <c r="E921" s="184" t="s">
        <v>32</v>
      </c>
      <c r="F921" s="240" t="s">
        <v>106</v>
      </c>
      <c r="G921" s="168" t="s">
        <v>177</v>
      </c>
      <c r="H921" s="184" t="s">
        <v>32</v>
      </c>
      <c r="I921" s="181">
        <f t="shared" si="0"/>
        <v>42903</v>
      </c>
      <c r="J921" s="61"/>
      <c r="K921" s="184"/>
      <c r="L921" s="241" t="s">
        <v>9714</v>
      </c>
      <c r="M921" s="61"/>
      <c r="N921" s="61"/>
      <c r="O921" s="61"/>
      <c r="P921" s="185" t="s">
        <v>96</v>
      </c>
      <c r="Q921" s="182"/>
      <c r="R921" s="61"/>
      <c r="S921" s="61"/>
      <c r="T921" s="61"/>
      <c r="U921" s="66"/>
      <c r="V921" s="61"/>
      <c r="W921" s="61"/>
      <c r="X921" s="66"/>
      <c r="Y921" s="57">
        <v>43073</v>
      </c>
      <c r="Z921" s="75"/>
      <c r="AA921" s="95" t="s">
        <v>9717</v>
      </c>
      <c r="AB921" s="183"/>
      <c r="AC921" s="175"/>
      <c r="AD921" s="175"/>
      <c r="AE921" s="67" t="str">
        <f t="shared" si="1"/>
        <v>May</v>
      </c>
      <c r="AF921" s="68" t="str">
        <f t="shared" si="2"/>
        <v>Dec</v>
      </c>
      <c r="AG921" s="177">
        <f t="shared" si="3"/>
        <v>200</v>
      </c>
      <c r="AH921" s="70">
        <f t="shared" si="5"/>
        <v>42903</v>
      </c>
      <c r="AI921" s="71">
        <f ca="1"/>
        <v>-1086</v>
      </c>
      <c r="AJ921" s="71" t="str">
        <v>2017</v>
      </c>
      <c r="AK921" s="70">
        <f t="shared" si="4"/>
        <v>42883</v>
      </c>
    </row>
    <row r="922" spans="1:37" ht="14.4">
      <c r="A922" s="239" t="s">
        <v>9719</v>
      </c>
      <c r="B922" s="61" t="s">
        <v>89</v>
      </c>
      <c r="C922" s="59">
        <v>42864</v>
      </c>
      <c r="D922" s="66" t="s">
        <v>1027</v>
      </c>
      <c r="E922" s="184" t="s">
        <v>30</v>
      </c>
      <c r="F922" s="240" t="s">
        <v>106</v>
      </c>
      <c r="G922" s="168" t="s">
        <v>107</v>
      </c>
      <c r="H922" s="184" t="s">
        <v>129</v>
      </c>
      <c r="I922" s="181">
        <f t="shared" si="0"/>
        <v>42894</v>
      </c>
      <c r="J922" s="61"/>
      <c r="K922" s="184"/>
      <c r="L922" s="241" t="s">
        <v>302</v>
      </c>
      <c r="M922" s="61" t="s">
        <v>9720</v>
      </c>
      <c r="N922" s="61"/>
      <c r="O922" s="61"/>
      <c r="P922" s="185" t="s">
        <v>96</v>
      </c>
      <c r="Q922" s="182"/>
      <c r="R922" s="61"/>
      <c r="S922" s="61"/>
      <c r="T922" s="61"/>
      <c r="U922" s="66"/>
      <c r="V922" s="61"/>
      <c r="W922" s="61"/>
      <c r="X922" s="66"/>
      <c r="Y922" s="57">
        <v>43073</v>
      </c>
      <c r="Z922" s="75">
        <v>4</v>
      </c>
      <c r="AA922" s="95" t="s">
        <v>9722</v>
      </c>
      <c r="AB922" s="183"/>
      <c r="AC922" s="175"/>
      <c r="AD922" s="175"/>
      <c r="AE922" s="67" t="str">
        <f t="shared" si="1"/>
        <v>May</v>
      </c>
      <c r="AF922" s="68" t="str">
        <f t="shared" si="2"/>
        <v>Dec</v>
      </c>
      <c r="AG922" s="177">
        <f t="shared" si="3"/>
        <v>209</v>
      </c>
      <c r="AH922" s="70">
        <f t="shared" si="5"/>
        <v>42894</v>
      </c>
      <c r="AI922" s="71">
        <f ca="1"/>
        <v>-1095</v>
      </c>
      <c r="AJ922" s="71" t="str">
        <v>2017</v>
      </c>
      <c r="AK922" s="70">
        <f t="shared" si="4"/>
        <v>42874</v>
      </c>
    </row>
    <row r="923" spans="1:37" ht="14.4">
      <c r="A923" s="239" t="s">
        <v>9723</v>
      </c>
      <c r="B923" s="61" t="s">
        <v>89</v>
      </c>
      <c r="C923" s="59">
        <v>42870</v>
      </c>
      <c r="D923" s="66" t="s">
        <v>90</v>
      </c>
      <c r="E923" s="184" t="s">
        <v>30</v>
      </c>
      <c r="F923" s="240" t="s">
        <v>106</v>
      </c>
      <c r="G923" s="168" t="s">
        <v>107</v>
      </c>
      <c r="H923" s="184" t="s">
        <v>129</v>
      </c>
      <c r="I923" s="181">
        <f t="shared" si="0"/>
        <v>42900</v>
      </c>
      <c r="J923" s="61"/>
      <c r="K923" s="184"/>
      <c r="L923" s="241" t="s">
        <v>9724</v>
      </c>
      <c r="M923" s="61" t="s">
        <v>9725</v>
      </c>
      <c r="N923" s="61"/>
      <c r="O923" s="61"/>
      <c r="P923" s="185" t="s">
        <v>96</v>
      </c>
      <c r="Q923" s="182"/>
      <c r="R923" s="61"/>
      <c r="S923" s="61"/>
      <c r="T923" s="61"/>
      <c r="U923" s="66"/>
      <c r="V923" s="61"/>
      <c r="W923" s="61"/>
      <c r="X923" s="66"/>
      <c r="Y923" s="57">
        <v>43073</v>
      </c>
      <c r="Z923" s="75">
        <v>4</v>
      </c>
      <c r="AA923" s="95" t="s">
        <v>9726</v>
      </c>
      <c r="AB923" s="183"/>
      <c r="AC923" s="175"/>
      <c r="AD923" s="175"/>
      <c r="AE923" s="67" t="str">
        <f t="shared" si="1"/>
        <v>May</v>
      </c>
      <c r="AF923" s="68" t="str">
        <f t="shared" si="2"/>
        <v>Dec</v>
      </c>
      <c r="AG923" s="177">
        <f t="shared" si="3"/>
        <v>203</v>
      </c>
      <c r="AH923" s="70">
        <f t="shared" si="5"/>
        <v>42900</v>
      </c>
      <c r="AI923" s="71">
        <f ca="1"/>
        <v>-1089</v>
      </c>
      <c r="AJ923" s="71" t="str">
        <v>2017</v>
      </c>
      <c r="AK923" s="70">
        <f t="shared" si="4"/>
        <v>42880</v>
      </c>
    </row>
    <row r="924" spans="1:37" ht="14.4">
      <c r="A924" s="239" t="s">
        <v>9728</v>
      </c>
      <c r="B924" s="61" t="s">
        <v>89</v>
      </c>
      <c r="C924" s="59">
        <v>42870</v>
      </c>
      <c r="D924" s="66" t="s">
        <v>90</v>
      </c>
      <c r="E924" s="184" t="s">
        <v>30</v>
      </c>
      <c r="F924" s="240" t="s">
        <v>106</v>
      </c>
      <c r="G924" s="168" t="s">
        <v>107</v>
      </c>
      <c r="H924" s="184" t="s">
        <v>129</v>
      </c>
      <c r="I924" s="181">
        <f t="shared" si="0"/>
        <v>42900</v>
      </c>
      <c r="J924" s="61"/>
      <c r="K924" s="184"/>
      <c r="L924" s="241" t="s">
        <v>9624</v>
      </c>
      <c r="M924" s="61" t="s">
        <v>9730</v>
      </c>
      <c r="N924" s="61"/>
      <c r="O924" s="61"/>
      <c r="P924" s="185" t="s">
        <v>96</v>
      </c>
      <c r="Q924" s="182"/>
      <c r="R924" s="61"/>
      <c r="S924" s="61"/>
      <c r="T924" s="61"/>
      <c r="U924" s="66"/>
      <c r="V924" s="61"/>
      <c r="W924" s="61"/>
      <c r="X924" s="66"/>
      <c r="Y924" s="57">
        <v>43073</v>
      </c>
      <c r="Z924" s="75">
        <v>4</v>
      </c>
      <c r="AA924" s="95" t="s">
        <v>9733</v>
      </c>
      <c r="AB924" s="183"/>
      <c r="AC924" s="175"/>
      <c r="AD924" s="176"/>
      <c r="AE924" s="67" t="str">
        <f t="shared" si="1"/>
        <v>May</v>
      </c>
      <c r="AF924" s="68" t="str">
        <f t="shared" si="2"/>
        <v>Dec</v>
      </c>
      <c r="AG924" s="177">
        <f t="shared" si="3"/>
        <v>203</v>
      </c>
      <c r="AH924" s="70">
        <f t="shared" si="5"/>
        <v>42900</v>
      </c>
      <c r="AI924" s="71">
        <f ca="1"/>
        <v>-1089</v>
      </c>
      <c r="AJ924" s="71" t="str">
        <v>2017</v>
      </c>
      <c r="AK924" s="70">
        <f t="shared" si="4"/>
        <v>42880</v>
      </c>
    </row>
    <row r="925" spans="1:37" ht="14.4">
      <c r="A925" s="239" t="s">
        <v>9735</v>
      </c>
      <c r="B925" s="61" t="s">
        <v>89</v>
      </c>
      <c r="C925" s="59">
        <v>42864</v>
      </c>
      <c r="D925" s="66" t="s">
        <v>90</v>
      </c>
      <c r="E925" s="184" t="s">
        <v>30</v>
      </c>
      <c r="F925" s="240" t="s">
        <v>106</v>
      </c>
      <c r="G925" s="168" t="s">
        <v>107</v>
      </c>
      <c r="H925" s="184" t="s">
        <v>12</v>
      </c>
      <c r="I925" s="181">
        <f t="shared" si="0"/>
        <v>42894</v>
      </c>
      <c r="J925" s="61"/>
      <c r="K925" s="184"/>
      <c r="L925" s="241" t="s">
        <v>9736</v>
      </c>
      <c r="M925" s="61" t="s">
        <v>9737</v>
      </c>
      <c r="N925" s="61" t="s">
        <v>37</v>
      </c>
      <c r="O925" s="61" t="s">
        <v>9738</v>
      </c>
      <c r="P925" s="185" t="s">
        <v>17</v>
      </c>
      <c r="Q925" s="182"/>
      <c r="R925" s="61"/>
      <c r="S925" s="61"/>
      <c r="T925" s="61"/>
      <c r="U925" s="66"/>
      <c r="V925" s="61"/>
      <c r="W925" s="61"/>
      <c r="X925" s="66"/>
      <c r="Y925" s="57">
        <v>43073</v>
      </c>
      <c r="Z925" s="75"/>
      <c r="AA925" s="95" t="s">
        <v>9739</v>
      </c>
      <c r="AB925" s="183"/>
      <c r="AC925" s="175"/>
      <c r="AD925" s="176"/>
      <c r="AE925" s="67" t="str">
        <f t="shared" si="1"/>
        <v>May</v>
      </c>
      <c r="AF925" s="68" t="str">
        <f t="shared" si="2"/>
        <v>Dec</v>
      </c>
      <c r="AG925" s="177">
        <f t="shared" si="3"/>
        <v>209</v>
      </c>
      <c r="AH925" s="70">
        <f t="shared" si="5"/>
        <v>42894</v>
      </c>
      <c r="AI925" s="71">
        <f ca="1"/>
        <v>-1095</v>
      </c>
      <c r="AJ925" s="71" t="str">
        <v>2017</v>
      </c>
      <c r="AK925" s="70">
        <f t="shared" si="4"/>
        <v>42874</v>
      </c>
    </row>
    <row r="926" spans="1:37" ht="14.4">
      <c r="A926" s="239" t="s">
        <v>9741</v>
      </c>
      <c r="B926" s="61" t="s">
        <v>89</v>
      </c>
      <c r="C926" s="59">
        <v>42871</v>
      </c>
      <c r="D926" s="66" t="s">
        <v>90</v>
      </c>
      <c r="E926" s="184" t="s">
        <v>30</v>
      </c>
      <c r="F926" s="240" t="s">
        <v>106</v>
      </c>
      <c r="G926" s="168" t="s">
        <v>107</v>
      </c>
      <c r="H926" s="184" t="s">
        <v>129</v>
      </c>
      <c r="I926" s="181">
        <f t="shared" si="0"/>
        <v>42901</v>
      </c>
      <c r="J926" s="61"/>
      <c r="K926" s="184"/>
      <c r="L926" s="241" t="s">
        <v>9742</v>
      </c>
      <c r="M926" s="61" t="s">
        <v>8041</v>
      </c>
      <c r="N926" s="61" t="s">
        <v>29</v>
      </c>
      <c r="O926" s="61" t="s">
        <v>8042</v>
      </c>
      <c r="P926" s="185" t="s">
        <v>17</v>
      </c>
      <c r="Q926" s="182"/>
      <c r="R926" s="61"/>
      <c r="S926" s="61"/>
      <c r="T926" s="61"/>
      <c r="U926" s="66"/>
      <c r="V926" s="61"/>
      <c r="W926" s="61"/>
      <c r="X926" s="66" t="s">
        <v>18</v>
      </c>
      <c r="Y926" s="57">
        <v>43073</v>
      </c>
      <c r="Z926" s="75"/>
      <c r="AA926" s="95" t="s">
        <v>9745</v>
      </c>
      <c r="AB926" s="183"/>
      <c r="AC926" s="175"/>
      <c r="AD926" s="175"/>
      <c r="AE926" s="67" t="str">
        <f t="shared" si="1"/>
        <v>May</v>
      </c>
      <c r="AF926" s="68" t="str">
        <f t="shared" si="2"/>
        <v>Dec</v>
      </c>
      <c r="AG926" s="177">
        <f t="shared" si="3"/>
        <v>202</v>
      </c>
      <c r="AH926" s="70">
        <f t="shared" si="5"/>
        <v>42901</v>
      </c>
      <c r="AI926" s="71">
        <f ca="1"/>
        <v>-1088</v>
      </c>
      <c r="AJ926" s="71" t="str">
        <v>2017</v>
      </c>
      <c r="AK926" s="70">
        <f t="shared" si="4"/>
        <v>42881</v>
      </c>
    </row>
    <row r="927" spans="1:37" ht="14.4">
      <c r="A927" s="239" t="s">
        <v>9746</v>
      </c>
      <c r="B927" s="61" t="s">
        <v>89</v>
      </c>
      <c r="C927" s="59">
        <v>42863</v>
      </c>
      <c r="D927" s="66" t="s">
        <v>90</v>
      </c>
      <c r="E927" s="184" t="s">
        <v>30</v>
      </c>
      <c r="F927" s="240" t="s">
        <v>106</v>
      </c>
      <c r="G927" s="168" t="s">
        <v>107</v>
      </c>
      <c r="H927" s="184" t="s">
        <v>129</v>
      </c>
      <c r="I927" s="181">
        <f t="shared" si="0"/>
        <v>42893</v>
      </c>
      <c r="J927" s="61"/>
      <c r="K927" s="184"/>
      <c r="L927" s="241" t="s">
        <v>9748</v>
      </c>
      <c r="M927" s="61"/>
      <c r="N927" s="61" t="s">
        <v>22</v>
      </c>
      <c r="O927" s="61" t="s">
        <v>2294</v>
      </c>
      <c r="P927" s="185" t="s">
        <v>17</v>
      </c>
      <c r="Q927" s="182"/>
      <c r="R927" s="61"/>
      <c r="S927" s="61"/>
      <c r="T927" s="61"/>
      <c r="U927" s="66"/>
      <c r="V927" s="61"/>
      <c r="W927" s="61"/>
      <c r="X927" s="66"/>
      <c r="Y927" s="57">
        <v>43073</v>
      </c>
      <c r="Z927" s="75"/>
      <c r="AA927" s="95" t="s">
        <v>9750</v>
      </c>
      <c r="AB927" s="183"/>
      <c r="AC927" s="175"/>
      <c r="AD927" s="175"/>
      <c r="AE927" s="67" t="str">
        <f t="shared" si="1"/>
        <v>May</v>
      </c>
      <c r="AF927" s="68" t="str">
        <f t="shared" si="2"/>
        <v>Dec</v>
      </c>
      <c r="AG927" s="177">
        <f t="shared" si="3"/>
        <v>210</v>
      </c>
      <c r="AH927" s="70">
        <f t="shared" si="5"/>
        <v>42893</v>
      </c>
      <c r="AI927" s="71">
        <f ca="1"/>
        <v>-1096</v>
      </c>
      <c r="AJ927" s="71" t="str">
        <v>2017</v>
      </c>
      <c r="AK927" s="70">
        <f t="shared" si="4"/>
        <v>42873</v>
      </c>
    </row>
    <row r="928" spans="1:37" ht="14.4">
      <c r="A928" s="239" t="s">
        <v>9753</v>
      </c>
      <c r="B928" s="61" t="s">
        <v>89</v>
      </c>
      <c r="C928" s="59">
        <v>42863</v>
      </c>
      <c r="D928" s="66" t="s">
        <v>90</v>
      </c>
      <c r="E928" s="184" t="s">
        <v>30</v>
      </c>
      <c r="F928" s="240" t="s">
        <v>106</v>
      </c>
      <c r="G928" s="168" t="s">
        <v>107</v>
      </c>
      <c r="H928" s="184" t="s">
        <v>129</v>
      </c>
      <c r="I928" s="181">
        <f t="shared" si="0"/>
        <v>42893</v>
      </c>
      <c r="J928" s="61"/>
      <c r="K928" s="184"/>
      <c r="L928" s="241" t="s">
        <v>8778</v>
      </c>
      <c r="M928" s="61" t="s">
        <v>9754</v>
      </c>
      <c r="N928" s="61" t="s">
        <v>249</v>
      </c>
      <c r="O928" s="61" t="s">
        <v>9755</v>
      </c>
      <c r="P928" s="185" t="s">
        <v>17</v>
      </c>
      <c r="Q928" s="182"/>
      <c r="R928" s="61"/>
      <c r="S928" s="61"/>
      <c r="T928" s="61"/>
      <c r="U928" s="66"/>
      <c r="V928" s="61"/>
      <c r="W928" s="61"/>
      <c r="X928" s="66"/>
      <c r="Y928" s="57">
        <v>43073</v>
      </c>
      <c r="Z928" s="75"/>
      <c r="AA928" s="95" t="s">
        <v>9757</v>
      </c>
      <c r="AB928" s="183"/>
      <c r="AC928" s="175"/>
      <c r="AD928" s="175"/>
      <c r="AE928" s="67" t="str">
        <f t="shared" si="1"/>
        <v>May</v>
      </c>
      <c r="AF928" s="68" t="str">
        <f t="shared" si="2"/>
        <v>Dec</v>
      </c>
      <c r="AG928" s="177">
        <f t="shared" si="3"/>
        <v>210</v>
      </c>
      <c r="AH928" s="70">
        <f t="shared" si="5"/>
        <v>42893</v>
      </c>
      <c r="AI928" s="71">
        <f ca="1"/>
        <v>-1096</v>
      </c>
      <c r="AJ928" s="71" t="str">
        <v>2017</v>
      </c>
      <c r="AK928" s="70">
        <f t="shared" si="4"/>
        <v>42873</v>
      </c>
    </row>
    <row r="929" spans="1:37" ht="14.4">
      <c r="A929" s="239" t="s">
        <v>9759</v>
      </c>
      <c r="B929" s="61" t="s">
        <v>89</v>
      </c>
      <c r="C929" s="59">
        <v>42863</v>
      </c>
      <c r="D929" s="66" t="s">
        <v>90</v>
      </c>
      <c r="E929" s="184" t="s">
        <v>30</v>
      </c>
      <c r="F929" s="240" t="s">
        <v>106</v>
      </c>
      <c r="G929" s="168" t="s">
        <v>107</v>
      </c>
      <c r="H929" s="184" t="s">
        <v>129</v>
      </c>
      <c r="I929" s="181">
        <f t="shared" si="0"/>
        <v>42893</v>
      </c>
      <c r="J929" s="61"/>
      <c r="K929" s="184"/>
      <c r="L929" s="241" t="s">
        <v>9761</v>
      </c>
      <c r="M929" s="61"/>
      <c r="N929" s="61" t="s">
        <v>29</v>
      </c>
      <c r="O929" s="61" t="s">
        <v>9762</v>
      </c>
      <c r="P929" s="185" t="s">
        <v>17</v>
      </c>
      <c r="Q929" s="182"/>
      <c r="R929" s="61"/>
      <c r="S929" s="61"/>
      <c r="T929" s="61"/>
      <c r="U929" s="66"/>
      <c r="V929" s="61"/>
      <c r="W929" s="61"/>
      <c r="X929" s="66" t="s">
        <v>18</v>
      </c>
      <c r="Y929" s="57">
        <v>43073</v>
      </c>
      <c r="Z929" s="75"/>
      <c r="AA929" s="95" t="s">
        <v>9763</v>
      </c>
      <c r="AB929" s="183"/>
      <c r="AC929" s="175"/>
      <c r="AD929" s="176"/>
      <c r="AE929" s="67" t="str">
        <f t="shared" si="1"/>
        <v>May</v>
      </c>
      <c r="AF929" s="68" t="str">
        <f t="shared" si="2"/>
        <v>Dec</v>
      </c>
      <c r="AG929" s="177">
        <f t="shared" si="3"/>
        <v>210</v>
      </c>
      <c r="AH929" s="70">
        <f t="shared" si="5"/>
        <v>42893</v>
      </c>
      <c r="AI929" s="71">
        <f ca="1"/>
        <v>-1096</v>
      </c>
      <c r="AJ929" s="71" t="str">
        <v>2017</v>
      </c>
      <c r="AK929" s="70">
        <f t="shared" si="4"/>
        <v>42873</v>
      </c>
    </row>
    <row r="930" spans="1:37" ht="14.4">
      <c r="A930" s="239" t="s">
        <v>9766</v>
      </c>
      <c r="B930" s="61" t="s">
        <v>89</v>
      </c>
      <c r="C930" s="59">
        <v>42869</v>
      </c>
      <c r="D930" s="66" t="s">
        <v>90</v>
      </c>
      <c r="E930" s="184" t="s">
        <v>30</v>
      </c>
      <c r="F930" s="240" t="s">
        <v>106</v>
      </c>
      <c r="G930" s="168" t="s">
        <v>107</v>
      </c>
      <c r="H930" s="184" t="s">
        <v>129</v>
      </c>
      <c r="I930" s="181">
        <f t="shared" si="0"/>
        <v>42899</v>
      </c>
      <c r="J930" s="61"/>
      <c r="K930" s="184"/>
      <c r="L930" s="241" t="s">
        <v>9768</v>
      </c>
      <c r="M930" s="61"/>
      <c r="N930" s="61" t="s">
        <v>271</v>
      </c>
      <c r="O930" s="61" t="s">
        <v>9769</v>
      </c>
      <c r="P930" s="185" t="s">
        <v>17</v>
      </c>
      <c r="Q930" s="182"/>
      <c r="R930" s="61"/>
      <c r="S930" s="61"/>
      <c r="T930" s="61"/>
      <c r="U930" s="66"/>
      <c r="V930" s="61"/>
      <c r="W930" s="61"/>
      <c r="X930" s="66"/>
      <c r="Y930" s="57">
        <v>43073</v>
      </c>
      <c r="Z930" s="75"/>
      <c r="AA930" s="95" t="s">
        <v>9770</v>
      </c>
      <c r="AB930" s="183"/>
      <c r="AC930" s="175"/>
      <c r="AD930" s="175"/>
      <c r="AE930" s="67" t="str">
        <f t="shared" si="1"/>
        <v>May</v>
      </c>
      <c r="AF930" s="68" t="str">
        <f t="shared" si="2"/>
        <v>Dec</v>
      </c>
      <c r="AG930" s="177">
        <f t="shared" si="3"/>
        <v>204</v>
      </c>
      <c r="AH930" s="70">
        <f t="shared" si="5"/>
        <v>42899</v>
      </c>
      <c r="AI930" s="71">
        <f ca="1"/>
        <v>-1090</v>
      </c>
      <c r="AJ930" s="71" t="str">
        <v>2017</v>
      </c>
      <c r="AK930" s="70">
        <f t="shared" si="4"/>
        <v>42879</v>
      </c>
    </row>
    <row r="931" spans="1:37" ht="14.4">
      <c r="A931" s="239" t="s">
        <v>9771</v>
      </c>
      <c r="B931" s="61" t="s">
        <v>89</v>
      </c>
      <c r="C931" s="59">
        <v>42853</v>
      </c>
      <c r="D931" s="66" t="s">
        <v>90</v>
      </c>
      <c r="E931" s="184" t="s">
        <v>30</v>
      </c>
      <c r="F931" s="240" t="s">
        <v>106</v>
      </c>
      <c r="G931" s="168" t="s">
        <v>107</v>
      </c>
      <c r="H931" s="184" t="s">
        <v>30</v>
      </c>
      <c r="I931" s="181">
        <f t="shared" si="0"/>
        <v>42883</v>
      </c>
      <c r="J931" s="61"/>
      <c r="K931" s="184"/>
      <c r="L931" s="241" t="s">
        <v>9772</v>
      </c>
      <c r="M931" s="61"/>
      <c r="N931" s="61"/>
      <c r="O931" s="61"/>
      <c r="P931" s="185"/>
      <c r="Q931" s="182"/>
      <c r="R931" s="61"/>
      <c r="S931" s="61"/>
      <c r="T931" s="61"/>
      <c r="U931" s="66"/>
      <c r="V931" s="61"/>
      <c r="W931" s="61"/>
      <c r="X931" s="66" t="s">
        <v>14</v>
      </c>
      <c r="Y931" s="57">
        <v>43073</v>
      </c>
      <c r="Z931" s="75">
        <v>4</v>
      </c>
      <c r="AA931" s="95" t="s">
        <v>4028</v>
      </c>
      <c r="AB931" s="183"/>
      <c r="AC931" s="175"/>
      <c r="AD931" s="175"/>
      <c r="AE931" s="67" t="str">
        <f t="shared" si="1"/>
        <v>Apr</v>
      </c>
      <c r="AF931" s="68" t="str">
        <f t="shared" si="2"/>
        <v>Dec</v>
      </c>
      <c r="AG931" s="177">
        <f t="shared" si="3"/>
        <v>220</v>
      </c>
      <c r="AH931" s="70">
        <f t="shared" si="5"/>
        <v>42883</v>
      </c>
      <c r="AI931" s="71">
        <f ca="1"/>
        <v>-1106</v>
      </c>
      <c r="AJ931" s="71" t="str">
        <v>2017</v>
      </c>
      <c r="AK931" s="70">
        <f t="shared" si="4"/>
        <v>42863</v>
      </c>
    </row>
    <row r="932" spans="1:37" ht="14.4">
      <c r="A932" s="239" t="s">
        <v>9776</v>
      </c>
      <c r="B932" s="61" t="s">
        <v>89</v>
      </c>
      <c r="C932" s="59">
        <v>42858</v>
      </c>
      <c r="D932" s="66" t="s">
        <v>90</v>
      </c>
      <c r="E932" s="184" t="s">
        <v>30</v>
      </c>
      <c r="F932" s="240" t="s">
        <v>106</v>
      </c>
      <c r="G932" s="168" t="s">
        <v>107</v>
      </c>
      <c r="H932" s="184" t="s">
        <v>30</v>
      </c>
      <c r="I932" s="181">
        <f t="shared" si="0"/>
        <v>42888</v>
      </c>
      <c r="J932" s="61"/>
      <c r="K932" s="184"/>
      <c r="L932" s="241" t="s">
        <v>9778</v>
      </c>
      <c r="M932" s="61"/>
      <c r="N932" s="61"/>
      <c r="O932" s="61" t="s">
        <v>9779</v>
      </c>
      <c r="P932" s="185" t="s">
        <v>17</v>
      </c>
      <c r="Q932" s="182"/>
      <c r="R932" s="61"/>
      <c r="S932" s="61"/>
      <c r="T932" s="61"/>
      <c r="U932" s="66"/>
      <c r="V932" s="61"/>
      <c r="W932" s="61"/>
      <c r="X932" s="66" t="s">
        <v>18</v>
      </c>
      <c r="Y932" s="57">
        <v>43073</v>
      </c>
      <c r="Z932" s="75"/>
      <c r="AA932" s="95" t="s">
        <v>9780</v>
      </c>
      <c r="AB932" s="183"/>
      <c r="AC932" s="175"/>
      <c r="AD932" s="175"/>
      <c r="AE932" s="67" t="str">
        <f t="shared" si="1"/>
        <v>May</v>
      </c>
      <c r="AF932" s="68" t="str">
        <f t="shared" si="2"/>
        <v>Dec</v>
      </c>
      <c r="AG932" s="177">
        <f t="shared" si="3"/>
        <v>215</v>
      </c>
      <c r="AH932" s="70">
        <f t="shared" si="5"/>
        <v>42888</v>
      </c>
      <c r="AI932" s="71">
        <f ca="1"/>
        <v>-1101</v>
      </c>
      <c r="AJ932" s="71" t="str">
        <v>2017</v>
      </c>
      <c r="AK932" s="70">
        <f t="shared" si="4"/>
        <v>42868</v>
      </c>
    </row>
    <row r="933" spans="1:37" ht="14.4">
      <c r="A933" s="239" t="s">
        <v>9782</v>
      </c>
      <c r="B933" s="61" t="s">
        <v>89</v>
      </c>
      <c r="C933" s="59">
        <v>42859</v>
      </c>
      <c r="D933" s="66" t="s">
        <v>90</v>
      </c>
      <c r="E933" s="184" t="s">
        <v>30</v>
      </c>
      <c r="F933" s="240" t="s">
        <v>106</v>
      </c>
      <c r="G933" s="168" t="s">
        <v>107</v>
      </c>
      <c r="H933" s="184" t="s">
        <v>30</v>
      </c>
      <c r="I933" s="181">
        <f t="shared" si="0"/>
        <v>42889</v>
      </c>
      <c r="J933" s="61"/>
      <c r="K933" s="184"/>
      <c r="L933" s="241" t="s">
        <v>9785</v>
      </c>
      <c r="M933" s="61"/>
      <c r="N933" s="61"/>
      <c r="O933" s="61"/>
      <c r="P933" s="185"/>
      <c r="Q933" s="182"/>
      <c r="R933" s="61"/>
      <c r="S933" s="61"/>
      <c r="T933" s="61"/>
      <c r="U933" s="66"/>
      <c r="V933" s="61"/>
      <c r="W933" s="61"/>
      <c r="X933" s="66" t="s">
        <v>14</v>
      </c>
      <c r="Y933" s="57">
        <v>43073</v>
      </c>
      <c r="Z933" s="75">
        <v>4</v>
      </c>
      <c r="AA933" s="95" t="s">
        <v>4028</v>
      </c>
      <c r="AB933" s="183"/>
      <c r="AC933" s="175"/>
      <c r="AD933" s="175"/>
      <c r="AE933" s="67" t="str">
        <f t="shared" si="1"/>
        <v>May</v>
      </c>
      <c r="AF933" s="68" t="str">
        <f t="shared" si="2"/>
        <v>Dec</v>
      </c>
      <c r="AG933" s="177">
        <f t="shared" si="3"/>
        <v>214</v>
      </c>
      <c r="AH933" s="70">
        <f t="shared" si="5"/>
        <v>42889</v>
      </c>
      <c r="AI933" s="71">
        <f ca="1"/>
        <v>-1100</v>
      </c>
      <c r="AJ933" s="71" t="str">
        <v>2017</v>
      </c>
      <c r="AK933" s="70">
        <f t="shared" si="4"/>
        <v>42869</v>
      </c>
    </row>
    <row r="934" spans="1:37" ht="14.4">
      <c r="A934" s="239" t="s">
        <v>9787</v>
      </c>
      <c r="B934" s="61" t="s">
        <v>89</v>
      </c>
      <c r="C934" s="59">
        <v>42872</v>
      </c>
      <c r="D934" s="66" t="s">
        <v>90</v>
      </c>
      <c r="E934" s="184" t="s">
        <v>30</v>
      </c>
      <c r="F934" s="240" t="s">
        <v>106</v>
      </c>
      <c r="G934" s="168" t="s">
        <v>107</v>
      </c>
      <c r="H934" s="184" t="s">
        <v>30</v>
      </c>
      <c r="I934" s="181">
        <f t="shared" si="0"/>
        <v>42902</v>
      </c>
      <c r="J934" s="61"/>
      <c r="K934" s="184"/>
      <c r="L934" s="241" t="s">
        <v>745</v>
      </c>
      <c r="M934" s="61"/>
      <c r="N934" s="61"/>
      <c r="O934" s="61" t="s">
        <v>9156</v>
      </c>
      <c r="P934" s="185" t="s">
        <v>17</v>
      </c>
      <c r="Q934" s="182"/>
      <c r="R934" s="61"/>
      <c r="S934" s="61"/>
      <c r="T934" s="61"/>
      <c r="U934" s="66"/>
      <c r="V934" s="61"/>
      <c r="W934" s="61"/>
      <c r="X934" s="66" t="s">
        <v>18</v>
      </c>
      <c r="Y934" s="57">
        <v>43073</v>
      </c>
      <c r="Z934" s="75"/>
      <c r="AA934" s="95" t="s">
        <v>6388</v>
      </c>
      <c r="AB934" s="183"/>
      <c r="AC934" s="175"/>
      <c r="AD934" s="175"/>
      <c r="AE934" s="67" t="str">
        <f t="shared" si="1"/>
        <v>May</v>
      </c>
      <c r="AF934" s="68" t="str">
        <f t="shared" si="2"/>
        <v>Dec</v>
      </c>
      <c r="AG934" s="177">
        <f t="shared" si="3"/>
        <v>201</v>
      </c>
      <c r="AH934" s="70">
        <f t="shared" si="5"/>
        <v>42902</v>
      </c>
      <c r="AI934" s="71">
        <f ca="1"/>
        <v>-1087</v>
      </c>
      <c r="AJ934" s="71" t="str">
        <v>2017</v>
      </c>
      <c r="AK934" s="70">
        <f t="shared" si="4"/>
        <v>42882</v>
      </c>
    </row>
    <row r="935" spans="1:37" ht="14.4">
      <c r="A935" s="239" t="s">
        <v>9789</v>
      </c>
      <c r="B935" s="61" t="s">
        <v>89</v>
      </c>
      <c r="C935" s="59">
        <v>42873</v>
      </c>
      <c r="D935" s="66" t="s">
        <v>90</v>
      </c>
      <c r="E935" s="184" t="s">
        <v>30</v>
      </c>
      <c r="F935" s="240" t="s">
        <v>106</v>
      </c>
      <c r="G935" s="168" t="s">
        <v>107</v>
      </c>
      <c r="H935" s="184" t="s">
        <v>30</v>
      </c>
      <c r="I935" s="181">
        <f t="shared" si="0"/>
        <v>42903</v>
      </c>
      <c r="J935" s="61"/>
      <c r="K935" s="184"/>
      <c r="L935" s="241" t="s">
        <v>6770</v>
      </c>
      <c r="M935" s="61" t="s">
        <v>9791</v>
      </c>
      <c r="N935" s="61" t="s">
        <v>95</v>
      </c>
      <c r="O935" s="61" t="s">
        <v>9792</v>
      </c>
      <c r="P935" s="185" t="s">
        <v>28</v>
      </c>
      <c r="Q935" s="182"/>
      <c r="R935" s="61"/>
      <c r="S935" s="61"/>
      <c r="T935" s="61"/>
      <c r="U935" s="66"/>
      <c r="V935" s="61"/>
      <c r="W935" s="91" t="s">
        <v>200</v>
      </c>
      <c r="X935" s="66" t="s">
        <v>14</v>
      </c>
      <c r="Y935" s="57">
        <v>43073</v>
      </c>
      <c r="Z935" s="75"/>
      <c r="AA935" s="95" t="s">
        <v>8589</v>
      </c>
      <c r="AB935" s="183"/>
      <c r="AC935" s="175"/>
      <c r="AD935" s="175"/>
      <c r="AE935" s="67" t="str">
        <f t="shared" si="1"/>
        <v>May</v>
      </c>
      <c r="AF935" s="68" t="str">
        <f t="shared" si="2"/>
        <v>Dec</v>
      </c>
      <c r="AG935" s="177">
        <f t="shared" si="3"/>
        <v>200</v>
      </c>
      <c r="AH935" s="70">
        <f t="shared" si="5"/>
        <v>42903</v>
      </c>
      <c r="AI935" s="71">
        <f ca="1"/>
        <v>-1086</v>
      </c>
      <c r="AJ935" s="71" t="str">
        <v>2017</v>
      </c>
      <c r="AK935" s="70">
        <f t="shared" si="4"/>
        <v>42883</v>
      </c>
    </row>
    <row r="936" spans="1:37" ht="14.4">
      <c r="A936" s="239" t="s">
        <v>9796</v>
      </c>
      <c r="B936" s="61" t="s">
        <v>89</v>
      </c>
      <c r="C936" s="59">
        <v>42864</v>
      </c>
      <c r="D936" s="66" t="s">
        <v>1027</v>
      </c>
      <c r="E936" s="184" t="s">
        <v>112</v>
      </c>
      <c r="F936" s="240" t="s">
        <v>106</v>
      </c>
      <c r="G936" s="243" t="s">
        <v>113</v>
      </c>
      <c r="H936" s="184" t="s">
        <v>112</v>
      </c>
      <c r="I936" s="181">
        <f t="shared" si="0"/>
        <v>42894</v>
      </c>
      <c r="J936" s="61" t="s">
        <v>18</v>
      </c>
      <c r="K936" s="184" t="s">
        <v>14</v>
      </c>
      <c r="L936" s="241" t="s">
        <v>302</v>
      </c>
      <c r="M936" s="61" t="s">
        <v>9797</v>
      </c>
      <c r="N936" s="61" t="s">
        <v>37</v>
      </c>
      <c r="O936" s="61" t="s">
        <v>9798</v>
      </c>
      <c r="P936" s="185" t="s">
        <v>116</v>
      </c>
      <c r="Q936" s="182"/>
      <c r="R936" s="61"/>
      <c r="S936" s="61"/>
      <c r="T936" s="61"/>
      <c r="U936" s="66"/>
      <c r="V936" s="61"/>
      <c r="W936" s="61"/>
      <c r="X936" s="66"/>
      <c r="Y936" s="57">
        <v>43073</v>
      </c>
      <c r="Z936" s="75"/>
      <c r="AA936" s="95" t="s">
        <v>3956</v>
      </c>
      <c r="AB936" s="183"/>
      <c r="AC936" s="175"/>
      <c r="AD936" s="175"/>
      <c r="AE936" s="67" t="str">
        <f t="shared" si="1"/>
        <v>May</v>
      </c>
      <c r="AF936" s="68" t="str">
        <f t="shared" si="2"/>
        <v>Dec</v>
      </c>
      <c r="AG936" s="177">
        <f t="shared" si="3"/>
        <v>209</v>
      </c>
      <c r="AH936" s="70">
        <f t="shared" si="5"/>
        <v>42894</v>
      </c>
      <c r="AI936" s="71">
        <f ca="1"/>
        <v>-1095</v>
      </c>
      <c r="AJ936" s="71" t="str">
        <v>2017</v>
      </c>
      <c r="AK936" s="70">
        <f t="shared" si="4"/>
        <v>42874</v>
      </c>
    </row>
    <row r="937" spans="1:37" ht="14.4">
      <c r="A937" s="239" t="s">
        <v>9802</v>
      </c>
      <c r="B937" s="61" t="s">
        <v>89</v>
      </c>
      <c r="C937" s="59">
        <v>42873</v>
      </c>
      <c r="D937" s="66" t="s">
        <v>90</v>
      </c>
      <c r="E937" s="184" t="s">
        <v>30</v>
      </c>
      <c r="F937" s="240" t="s">
        <v>106</v>
      </c>
      <c r="G937" s="168" t="s">
        <v>107</v>
      </c>
      <c r="H937" s="184" t="s">
        <v>30</v>
      </c>
      <c r="I937" s="181">
        <f t="shared" si="0"/>
        <v>42903</v>
      </c>
      <c r="J937" s="61"/>
      <c r="K937" s="184"/>
      <c r="L937" s="241" t="s">
        <v>9804</v>
      </c>
      <c r="M937" s="61"/>
      <c r="N937" s="61" t="s">
        <v>95</v>
      </c>
      <c r="O937" s="61" t="s">
        <v>9805</v>
      </c>
      <c r="P937" s="185" t="s">
        <v>96</v>
      </c>
      <c r="Q937" s="182">
        <v>42874</v>
      </c>
      <c r="R937" s="61"/>
      <c r="S937" s="61"/>
      <c r="T937" s="61"/>
      <c r="U937" s="66"/>
      <c r="V937" s="61"/>
      <c r="W937" s="91" t="s">
        <v>200</v>
      </c>
      <c r="X937" s="66" t="s">
        <v>14</v>
      </c>
      <c r="Y937" s="57">
        <v>43073</v>
      </c>
      <c r="Z937" s="75"/>
      <c r="AA937" s="95" t="s">
        <v>9807</v>
      </c>
      <c r="AB937" s="183"/>
      <c r="AC937" s="175"/>
      <c r="AD937" s="175"/>
      <c r="AE937" s="67" t="str">
        <f t="shared" si="1"/>
        <v>May</v>
      </c>
      <c r="AF937" s="68" t="str">
        <f t="shared" si="2"/>
        <v>Dec</v>
      </c>
      <c r="AG937" s="177">
        <f t="shared" si="3"/>
        <v>200</v>
      </c>
      <c r="AH937" s="70">
        <f t="shared" si="5"/>
        <v>42903</v>
      </c>
      <c r="AI937" s="71">
        <f ca="1"/>
        <v>-1086</v>
      </c>
      <c r="AJ937" s="71" t="str">
        <v>2017</v>
      </c>
      <c r="AK937" s="70">
        <f t="shared" si="4"/>
        <v>42883</v>
      </c>
    </row>
    <row r="938" spans="1:37" ht="14.4">
      <c r="A938" s="239" t="s">
        <v>9811</v>
      </c>
      <c r="B938" s="61" t="s">
        <v>89</v>
      </c>
      <c r="C938" s="59">
        <v>42863</v>
      </c>
      <c r="D938" s="66" t="s">
        <v>1027</v>
      </c>
      <c r="E938" s="184" t="s">
        <v>30</v>
      </c>
      <c r="F938" s="240" t="s">
        <v>106</v>
      </c>
      <c r="G938" s="168" t="s">
        <v>107</v>
      </c>
      <c r="H938" s="184" t="s">
        <v>129</v>
      </c>
      <c r="I938" s="181">
        <f t="shared" si="0"/>
        <v>42893</v>
      </c>
      <c r="J938" s="61"/>
      <c r="K938" s="184"/>
      <c r="L938" s="241" t="s">
        <v>9813</v>
      </c>
      <c r="M938" s="61" t="s">
        <v>9674</v>
      </c>
      <c r="N938" s="61"/>
      <c r="O938" s="61"/>
      <c r="P938" s="185" t="s">
        <v>96</v>
      </c>
      <c r="Q938" s="182"/>
      <c r="R938" s="61"/>
      <c r="S938" s="61"/>
      <c r="T938" s="61"/>
      <c r="U938" s="66"/>
      <c r="V938" s="61"/>
      <c r="W938" s="61"/>
      <c r="X938" s="66"/>
      <c r="Y938" s="57">
        <v>43073</v>
      </c>
      <c r="Z938" s="75"/>
      <c r="AA938" s="95" t="s">
        <v>9675</v>
      </c>
      <c r="AB938" s="183"/>
      <c r="AC938" s="175"/>
      <c r="AD938" s="175"/>
      <c r="AE938" s="67" t="str">
        <f t="shared" si="1"/>
        <v>May</v>
      </c>
      <c r="AF938" s="68" t="str">
        <f t="shared" si="2"/>
        <v>Dec</v>
      </c>
      <c r="AG938" s="177">
        <f t="shared" si="3"/>
        <v>210</v>
      </c>
      <c r="AH938" s="70">
        <f t="shared" si="5"/>
        <v>42893</v>
      </c>
      <c r="AI938" s="71">
        <f ca="1"/>
        <v>-1096</v>
      </c>
      <c r="AJ938" s="71" t="str">
        <v>2017</v>
      </c>
      <c r="AK938" s="70">
        <f t="shared" si="4"/>
        <v>42873</v>
      </c>
    </row>
    <row r="939" spans="1:37" ht="14.4">
      <c r="A939" s="239" t="s">
        <v>9815</v>
      </c>
      <c r="B939" s="61" t="s">
        <v>89</v>
      </c>
      <c r="C939" s="59">
        <v>42863</v>
      </c>
      <c r="D939" s="66" t="s">
        <v>1027</v>
      </c>
      <c r="E939" s="184" t="s">
        <v>112</v>
      </c>
      <c r="F939" s="240" t="s">
        <v>106</v>
      </c>
      <c r="G939" s="168" t="s">
        <v>107</v>
      </c>
      <c r="H939" s="184" t="s">
        <v>129</v>
      </c>
      <c r="I939" s="181">
        <f t="shared" si="0"/>
        <v>42893</v>
      </c>
      <c r="J939" s="61"/>
      <c r="K939" s="184"/>
      <c r="L939" s="241" t="s">
        <v>9817</v>
      </c>
      <c r="M939" s="61"/>
      <c r="N939" s="61"/>
      <c r="O939" s="61"/>
      <c r="P939" s="185"/>
      <c r="Q939" s="182"/>
      <c r="R939" s="61"/>
      <c r="S939" s="61"/>
      <c r="T939" s="61"/>
      <c r="U939" s="66"/>
      <c r="V939" s="61"/>
      <c r="W939" s="61"/>
      <c r="X939" s="66"/>
      <c r="Y939" s="57">
        <v>43073</v>
      </c>
      <c r="Z939" s="75"/>
      <c r="AA939" s="95" t="s">
        <v>9818</v>
      </c>
      <c r="AB939" s="183"/>
      <c r="AC939" s="175"/>
      <c r="AD939" s="175"/>
      <c r="AE939" s="67" t="str">
        <f t="shared" si="1"/>
        <v>May</v>
      </c>
      <c r="AF939" s="68" t="str">
        <f t="shared" si="2"/>
        <v>Dec</v>
      </c>
      <c r="AG939" s="177">
        <f t="shared" si="3"/>
        <v>210</v>
      </c>
      <c r="AH939" s="70">
        <f t="shared" si="5"/>
        <v>42893</v>
      </c>
      <c r="AI939" s="71">
        <f ca="1"/>
        <v>-1096</v>
      </c>
      <c r="AJ939" s="71" t="str">
        <v>2017</v>
      </c>
      <c r="AK939" s="70">
        <f t="shared" si="4"/>
        <v>42873</v>
      </c>
    </row>
    <row r="940" spans="1:37" ht="14.4">
      <c r="A940" s="239" t="s">
        <v>9820</v>
      </c>
      <c r="B940" s="61" t="s">
        <v>89</v>
      </c>
      <c r="C940" s="59">
        <v>42872</v>
      </c>
      <c r="D940" s="66" t="s">
        <v>131</v>
      </c>
      <c r="E940" s="184" t="s">
        <v>30</v>
      </c>
      <c r="F940" s="240" t="s">
        <v>106</v>
      </c>
      <c r="G940" s="168" t="s">
        <v>107</v>
      </c>
      <c r="H940" s="184" t="s">
        <v>129</v>
      </c>
      <c r="I940" s="181">
        <f t="shared" si="0"/>
        <v>42902</v>
      </c>
      <c r="J940" s="61"/>
      <c r="K940" s="184"/>
      <c r="L940" s="241" t="s">
        <v>9823</v>
      </c>
      <c r="M940" s="61" t="s">
        <v>9824</v>
      </c>
      <c r="N940" s="61" t="s">
        <v>143</v>
      </c>
      <c r="O940" s="61" t="s">
        <v>9825</v>
      </c>
      <c r="P940" s="185" t="s">
        <v>17</v>
      </c>
      <c r="Q940" s="182"/>
      <c r="R940" s="61"/>
      <c r="S940" s="61"/>
      <c r="T940" s="61"/>
      <c r="U940" s="66"/>
      <c r="V940" s="61"/>
      <c r="W940" s="61"/>
      <c r="X940" s="66"/>
      <c r="Y940" s="57">
        <v>43073</v>
      </c>
      <c r="Z940" s="75"/>
      <c r="AA940" s="269" t="s">
        <v>9237</v>
      </c>
      <c r="AB940" s="183"/>
      <c r="AC940" s="175"/>
      <c r="AD940" s="175"/>
      <c r="AE940" s="67" t="str">
        <f t="shared" si="1"/>
        <v>May</v>
      </c>
      <c r="AF940" s="68" t="str">
        <f t="shared" si="2"/>
        <v>Dec</v>
      </c>
      <c r="AG940" s="177">
        <f t="shared" si="3"/>
        <v>201</v>
      </c>
      <c r="AH940" s="70">
        <f t="shared" si="5"/>
        <v>42902</v>
      </c>
      <c r="AI940" s="71">
        <f ca="1"/>
        <v>-1087</v>
      </c>
      <c r="AJ940" s="71" t="str">
        <v>2017</v>
      </c>
      <c r="AK940" s="70">
        <f t="shared" si="4"/>
        <v>42882</v>
      </c>
    </row>
    <row r="941" spans="1:37" ht="14.4">
      <c r="A941" s="239" t="s">
        <v>9827</v>
      </c>
      <c r="B941" s="61" t="s">
        <v>89</v>
      </c>
      <c r="C941" s="59">
        <v>42864</v>
      </c>
      <c r="D941" s="66" t="s">
        <v>1027</v>
      </c>
      <c r="E941" s="184" t="s">
        <v>30</v>
      </c>
      <c r="F941" s="240" t="s">
        <v>106</v>
      </c>
      <c r="G941" s="168" t="s">
        <v>107</v>
      </c>
      <c r="H941" s="184" t="s">
        <v>129</v>
      </c>
      <c r="I941" s="181">
        <f t="shared" si="0"/>
        <v>42894</v>
      </c>
      <c r="J941" s="61"/>
      <c r="K941" s="184"/>
      <c r="L941" s="241" t="s">
        <v>9829</v>
      </c>
      <c r="M941" s="61"/>
      <c r="N941" s="61"/>
      <c r="O941" s="61" t="s">
        <v>9830</v>
      </c>
      <c r="P941" s="185" t="s">
        <v>96</v>
      </c>
      <c r="Q941" s="182"/>
      <c r="R941" s="61"/>
      <c r="S941" s="61"/>
      <c r="T941" s="61"/>
      <c r="U941" s="66"/>
      <c r="V941" s="61"/>
      <c r="W941" s="61"/>
      <c r="X941" s="66"/>
      <c r="Y941" s="57">
        <v>43073</v>
      </c>
      <c r="Z941" s="75">
        <v>5</v>
      </c>
      <c r="AA941" s="95" t="s">
        <v>9833</v>
      </c>
      <c r="AB941" s="183"/>
      <c r="AC941" s="175"/>
      <c r="AD941" s="175"/>
      <c r="AE941" s="67" t="str">
        <f t="shared" si="1"/>
        <v>May</v>
      </c>
      <c r="AF941" s="68" t="str">
        <f t="shared" si="2"/>
        <v>Dec</v>
      </c>
      <c r="AG941" s="177">
        <f t="shared" si="3"/>
        <v>209</v>
      </c>
      <c r="AH941" s="70">
        <f t="shared" si="5"/>
        <v>42894</v>
      </c>
      <c r="AI941" s="71">
        <f ca="1"/>
        <v>-1095</v>
      </c>
      <c r="AJ941" s="71" t="str">
        <v>2017</v>
      </c>
      <c r="AK941" s="70">
        <f t="shared" si="4"/>
        <v>42874</v>
      </c>
    </row>
    <row r="942" spans="1:37" ht="14.4">
      <c r="A942" s="239" t="s">
        <v>9835</v>
      </c>
      <c r="B942" s="61" t="s">
        <v>89</v>
      </c>
      <c r="C942" s="59">
        <v>42874</v>
      </c>
      <c r="D942" s="66" t="s">
        <v>1027</v>
      </c>
      <c r="E942" s="184" t="s">
        <v>30</v>
      </c>
      <c r="F942" s="240" t="s">
        <v>106</v>
      </c>
      <c r="G942" s="168" t="s">
        <v>107</v>
      </c>
      <c r="H942" s="184" t="s">
        <v>129</v>
      </c>
      <c r="I942" s="181">
        <f t="shared" si="0"/>
        <v>42904</v>
      </c>
      <c r="J942" s="61"/>
      <c r="K942" s="184"/>
      <c r="L942" s="241" t="s">
        <v>9837</v>
      </c>
      <c r="M942" s="61"/>
      <c r="N942" s="61"/>
      <c r="O942" s="61" t="s">
        <v>9838</v>
      </c>
      <c r="P942" s="185" t="s">
        <v>96</v>
      </c>
      <c r="Q942" s="182"/>
      <c r="R942" s="61"/>
      <c r="S942" s="61"/>
      <c r="T942" s="61"/>
      <c r="U942" s="66"/>
      <c r="V942" s="61"/>
      <c r="W942" s="61"/>
      <c r="X942" s="66"/>
      <c r="Y942" s="57">
        <v>43073</v>
      </c>
      <c r="Z942" s="75">
        <v>5</v>
      </c>
      <c r="AA942" s="95" t="s">
        <v>9839</v>
      </c>
      <c r="AB942" s="183"/>
      <c r="AC942" s="175"/>
      <c r="AD942" s="175"/>
      <c r="AE942" s="67" t="str">
        <f t="shared" si="1"/>
        <v>May</v>
      </c>
      <c r="AF942" s="68" t="str">
        <f t="shared" si="2"/>
        <v>Dec</v>
      </c>
      <c r="AG942" s="177">
        <f t="shared" si="3"/>
        <v>199</v>
      </c>
      <c r="AH942" s="70">
        <f t="shared" si="5"/>
        <v>42904</v>
      </c>
      <c r="AI942" s="71">
        <f ca="1"/>
        <v>-1085</v>
      </c>
      <c r="AJ942" s="71" t="str">
        <v>2017</v>
      </c>
      <c r="AK942" s="70">
        <f t="shared" si="4"/>
        <v>42884</v>
      </c>
    </row>
    <row r="943" spans="1:37" ht="14.4">
      <c r="A943" s="239" t="s">
        <v>9843</v>
      </c>
      <c r="B943" s="61" t="s">
        <v>89</v>
      </c>
      <c r="C943" s="59">
        <v>42874</v>
      </c>
      <c r="D943" s="66" t="s">
        <v>90</v>
      </c>
      <c r="E943" s="184" t="s">
        <v>30</v>
      </c>
      <c r="F943" s="240" t="s">
        <v>106</v>
      </c>
      <c r="G943" s="168" t="s">
        <v>107</v>
      </c>
      <c r="H943" s="184" t="s">
        <v>30</v>
      </c>
      <c r="I943" s="181">
        <f t="shared" si="0"/>
        <v>42904</v>
      </c>
      <c r="J943" s="61"/>
      <c r="K943" s="184"/>
      <c r="L943" s="241" t="s">
        <v>9922</v>
      </c>
      <c r="M943" s="61"/>
      <c r="N943" s="61" t="s">
        <v>95</v>
      </c>
      <c r="O943" s="61" t="s">
        <v>9924</v>
      </c>
      <c r="P943" s="185" t="s">
        <v>17</v>
      </c>
      <c r="Q943" s="182"/>
      <c r="R943" s="61"/>
      <c r="S943" s="61"/>
      <c r="T943" s="61"/>
      <c r="U943" s="66"/>
      <c r="V943" s="61"/>
      <c r="W943" s="61"/>
      <c r="X943" s="66"/>
      <c r="Y943" s="57">
        <v>43073</v>
      </c>
      <c r="Z943" s="75"/>
      <c r="AA943" s="95" t="s">
        <v>9925</v>
      </c>
      <c r="AB943" s="183"/>
      <c r="AC943" s="175"/>
      <c r="AD943" s="175"/>
      <c r="AE943" s="67" t="str">
        <f t="shared" si="1"/>
        <v>May</v>
      </c>
      <c r="AF943" s="68" t="str">
        <f t="shared" si="2"/>
        <v>Dec</v>
      </c>
      <c r="AG943" s="177">
        <f t="shared" si="3"/>
        <v>199</v>
      </c>
      <c r="AH943" s="70">
        <f t="shared" si="5"/>
        <v>42904</v>
      </c>
      <c r="AI943" s="71">
        <f ca="1"/>
        <v>-1085</v>
      </c>
      <c r="AJ943" s="71" t="str">
        <v>2017</v>
      </c>
      <c r="AK943" s="70">
        <f t="shared" si="4"/>
        <v>42884</v>
      </c>
    </row>
    <row r="944" spans="1:37" ht="14.4">
      <c r="A944" s="239" t="s">
        <v>9928</v>
      </c>
      <c r="B944" s="61" t="s">
        <v>89</v>
      </c>
      <c r="C944" s="59">
        <v>42874</v>
      </c>
      <c r="D944" s="66" t="s">
        <v>90</v>
      </c>
      <c r="E944" s="184" t="s">
        <v>30</v>
      </c>
      <c r="F944" s="240" t="s">
        <v>106</v>
      </c>
      <c r="G944" s="168" t="s">
        <v>107</v>
      </c>
      <c r="H944" s="184" t="s">
        <v>30</v>
      </c>
      <c r="I944" s="181">
        <f t="shared" si="0"/>
        <v>42904</v>
      </c>
      <c r="J944" s="61"/>
      <c r="K944" s="184"/>
      <c r="L944" s="241" t="s">
        <v>9922</v>
      </c>
      <c r="M944" s="61"/>
      <c r="N944" s="61" t="s">
        <v>95</v>
      </c>
      <c r="O944" s="61" t="s">
        <v>9931</v>
      </c>
      <c r="P944" s="185" t="s">
        <v>17</v>
      </c>
      <c r="Q944" s="182"/>
      <c r="R944" s="61"/>
      <c r="S944" s="61"/>
      <c r="T944" s="61"/>
      <c r="U944" s="66"/>
      <c r="V944" s="61"/>
      <c r="W944" s="61"/>
      <c r="X944" s="66" t="s">
        <v>18</v>
      </c>
      <c r="Y944" s="57">
        <v>43073</v>
      </c>
      <c r="Z944" s="75">
        <v>4</v>
      </c>
      <c r="AA944" s="95"/>
      <c r="AB944" s="183"/>
      <c r="AC944" s="175"/>
      <c r="AD944" s="176"/>
      <c r="AE944" s="67" t="str">
        <f t="shared" si="1"/>
        <v>May</v>
      </c>
      <c r="AF944" s="68" t="str">
        <f t="shared" si="2"/>
        <v>Dec</v>
      </c>
      <c r="AG944" s="177">
        <f t="shared" si="3"/>
        <v>199</v>
      </c>
      <c r="AH944" s="70">
        <f t="shared" si="5"/>
        <v>42904</v>
      </c>
      <c r="AI944" s="71">
        <f ca="1"/>
        <v>-1085</v>
      </c>
      <c r="AJ944" s="71" t="str">
        <v>2017</v>
      </c>
      <c r="AK944" s="70">
        <f t="shared" si="4"/>
        <v>42884</v>
      </c>
    </row>
    <row r="945" spans="1:37" ht="14.4">
      <c r="A945" s="239" t="s">
        <v>9933</v>
      </c>
      <c r="B945" s="61" t="s">
        <v>89</v>
      </c>
      <c r="C945" s="59">
        <v>42856</v>
      </c>
      <c r="D945" s="66" t="s">
        <v>90</v>
      </c>
      <c r="E945" s="184" t="s">
        <v>30</v>
      </c>
      <c r="F945" s="240" t="s">
        <v>106</v>
      </c>
      <c r="G945" s="168" t="s">
        <v>107</v>
      </c>
      <c r="H945" s="184" t="s">
        <v>30</v>
      </c>
      <c r="I945" s="181">
        <f t="shared" si="0"/>
        <v>42886</v>
      </c>
      <c r="J945" s="61"/>
      <c r="K945" s="184"/>
      <c r="L945" s="241" t="s">
        <v>8823</v>
      </c>
      <c r="M945" s="61"/>
      <c r="N945" s="61"/>
      <c r="O945" s="61" t="s">
        <v>9935</v>
      </c>
      <c r="P945" s="185" t="s">
        <v>17</v>
      </c>
      <c r="Q945" s="182"/>
      <c r="R945" s="61"/>
      <c r="S945" s="61"/>
      <c r="T945" s="61"/>
      <c r="U945" s="66"/>
      <c r="V945" s="61"/>
      <c r="W945" s="91" t="s">
        <v>200</v>
      </c>
      <c r="X945" s="66" t="s">
        <v>14</v>
      </c>
      <c r="Y945" s="57">
        <v>43073</v>
      </c>
      <c r="Z945" s="75"/>
      <c r="AA945" s="95" t="s">
        <v>7625</v>
      </c>
      <c r="AB945" s="183"/>
      <c r="AC945" s="175"/>
      <c r="AD945" s="175"/>
      <c r="AE945" s="67" t="str">
        <f t="shared" si="1"/>
        <v>May</v>
      </c>
      <c r="AF945" s="68" t="str">
        <f t="shared" si="2"/>
        <v>Dec</v>
      </c>
      <c r="AG945" s="177">
        <f t="shared" si="3"/>
        <v>217</v>
      </c>
      <c r="AH945" s="70">
        <f t="shared" si="5"/>
        <v>42886</v>
      </c>
      <c r="AI945" s="71">
        <f ca="1"/>
        <v>-1103</v>
      </c>
      <c r="AJ945" s="71" t="str">
        <v>2017</v>
      </c>
      <c r="AK945" s="70">
        <f t="shared" si="4"/>
        <v>42866</v>
      </c>
    </row>
    <row r="946" spans="1:37" ht="14.4">
      <c r="A946" s="239" t="s">
        <v>9937</v>
      </c>
      <c r="B946" s="61" t="s">
        <v>89</v>
      </c>
      <c r="C946" s="59">
        <v>42858</v>
      </c>
      <c r="D946" s="66" t="s">
        <v>90</v>
      </c>
      <c r="E946" s="184" t="s">
        <v>30</v>
      </c>
      <c r="F946" s="240" t="s">
        <v>106</v>
      </c>
      <c r="G946" s="168" t="s">
        <v>107</v>
      </c>
      <c r="H946" s="184" t="s">
        <v>30</v>
      </c>
      <c r="I946" s="181">
        <f t="shared" si="0"/>
        <v>42888</v>
      </c>
      <c r="J946" s="61"/>
      <c r="K946" s="184"/>
      <c r="L946" s="241" t="s">
        <v>9939</v>
      </c>
      <c r="M946" s="61"/>
      <c r="N946" s="61"/>
      <c r="O946" s="61"/>
      <c r="P946" s="185"/>
      <c r="Q946" s="182"/>
      <c r="R946" s="61"/>
      <c r="S946" s="61"/>
      <c r="T946" s="61"/>
      <c r="U946" s="66"/>
      <c r="V946" s="61"/>
      <c r="W946" s="61"/>
      <c r="X946" s="66" t="s">
        <v>14</v>
      </c>
      <c r="Y946" s="57">
        <v>43073</v>
      </c>
      <c r="Z946" s="75">
        <v>5</v>
      </c>
      <c r="AA946" s="95" t="s">
        <v>7906</v>
      </c>
      <c r="AB946" s="183"/>
      <c r="AC946" s="175"/>
      <c r="AD946" s="175"/>
      <c r="AE946" s="67" t="str">
        <f t="shared" si="1"/>
        <v>May</v>
      </c>
      <c r="AF946" s="68" t="str">
        <f t="shared" si="2"/>
        <v>Dec</v>
      </c>
      <c r="AG946" s="177">
        <f t="shared" si="3"/>
        <v>215</v>
      </c>
      <c r="AH946" s="70">
        <f t="shared" si="5"/>
        <v>42888</v>
      </c>
      <c r="AI946" s="71">
        <f ca="1"/>
        <v>-1101</v>
      </c>
      <c r="AJ946" s="71" t="str">
        <v>2017</v>
      </c>
      <c r="AK946" s="70">
        <f t="shared" si="4"/>
        <v>42868</v>
      </c>
    </row>
    <row r="947" spans="1:37" ht="14.4">
      <c r="A947" s="239" t="s">
        <v>9943</v>
      </c>
      <c r="B947" s="61" t="s">
        <v>89</v>
      </c>
      <c r="C947" s="59">
        <v>42874</v>
      </c>
      <c r="D947" s="66" t="s">
        <v>1027</v>
      </c>
      <c r="E947" s="184" t="s">
        <v>112</v>
      </c>
      <c r="F947" s="240" t="s">
        <v>106</v>
      </c>
      <c r="G947" s="243" t="s">
        <v>113</v>
      </c>
      <c r="H947" s="184" t="s">
        <v>112</v>
      </c>
      <c r="I947" s="181">
        <f t="shared" si="0"/>
        <v>42904</v>
      </c>
      <c r="J947" s="61" t="s">
        <v>18</v>
      </c>
      <c r="K947" s="184" t="s">
        <v>14</v>
      </c>
      <c r="L947" s="241" t="s">
        <v>9945</v>
      </c>
      <c r="M947" s="61" t="s">
        <v>9946</v>
      </c>
      <c r="N947" s="61"/>
      <c r="O947" s="61"/>
      <c r="P947" s="185" t="s">
        <v>116</v>
      </c>
      <c r="Q947" s="182">
        <v>42877</v>
      </c>
      <c r="R947" s="61"/>
      <c r="S947" s="61"/>
      <c r="T947" s="61"/>
      <c r="U947" s="66"/>
      <c r="V947" s="61"/>
      <c r="W947" s="61"/>
      <c r="X947" s="66"/>
      <c r="Y947" s="57">
        <v>43073</v>
      </c>
      <c r="Z947" s="75">
        <v>5</v>
      </c>
      <c r="AA947" s="95" t="s">
        <v>9948</v>
      </c>
      <c r="AB947" s="183"/>
      <c r="AC947" s="175"/>
      <c r="AD947" s="175"/>
      <c r="AE947" s="67" t="str">
        <f t="shared" si="1"/>
        <v>May</v>
      </c>
      <c r="AF947" s="68" t="str">
        <f t="shared" si="2"/>
        <v>Dec</v>
      </c>
      <c r="AG947" s="177">
        <f t="shared" si="3"/>
        <v>199</v>
      </c>
      <c r="AH947" s="70">
        <f t="shared" si="5"/>
        <v>42904</v>
      </c>
      <c r="AI947" s="71">
        <f ca="1"/>
        <v>-1085</v>
      </c>
      <c r="AJ947" s="71" t="str">
        <v>2017</v>
      </c>
      <c r="AK947" s="70">
        <f t="shared" si="4"/>
        <v>42884</v>
      </c>
    </row>
    <row r="948" spans="1:37" ht="14.4">
      <c r="A948" s="239" t="s">
        <v>9949</v>
      </c>
      <c r="B948" s="56" t="s">
        <v>89</v>
      </c>
      <c r="C948" s="59">
        <v>42874</v>
      </c>
      <c r="D948" s="66" t="s">
        <v>1027</v>
      </c>
      <c r="E948" s="184" t="s">
        <v>112</v>
      </c>
      <c r="F948" s="240" t="s">
        <v>106</v>
      </c>
      <c r="G948" s="168" t="s">
        <v>113</v>
      </c>
      <c r="H948" s="184" t="s">
        <v>112</v>
      </c>
      <c r="I948" s="181">
        <f t="shared" si="0"/>
        <v>42904</v>
      </c>
      <c r="J948" s="61" t="s">
        <v>18</v>
      </c>
      <c r="K948" s="184" t="s">
        <v>18</v>
      </c>
      <c r="L948" s="241" t="s">
        <v>1760</v>
      </c>
      <c r="M948" s="61" t="s">
        <v>9951</v>
      </c>
      <c r="N948" s="61"/>
      <c r="O948" s="61" t="s">
        <v>9952</v>
      </c>
      <c r="P948" s="185" t="s">
        <v>116</v>
      </c>
      <c r="Q948" s="182"/>
      <c r="R948" s="61"/>
      <c r="S948" s="61"/>
      <c r="T948" s="61" t="s">
        <v>18</v>
      </c>
      <c r="U948" s="66"/>
      <c r="V948" s="61"/>
      <c r="W948" s="61"/>
      <c r="X948" s="66"/>
      <c r="Y948" s="57">
        <v>43073</v>
      </c>
      <c r="Z948" s="75"/>
      <c r="AA948" s="95"/>
      <c r="AB948" s="183"/>
      <c r="AC948" s="175"/>
      <c r="AD948" s="175"/>
      <c r="AE948" s="67" t="str">
        <f t="shared" si="1"/>
        <v>May</v>
      </c>
      <c r="AF948" s="68" t="str">
        <f t="shared" si="2"/>
        <v>Dec</v>
      </c>
      <c r="AG948" s="177">
        <f t="shared" si="3"/>
        <v>199</v>
      </c>
      <c r="AH948" s="70">
        <f t="shared" si="5"/>
        <v>42904</v>
      </c>
      <c r="AI948" s="71">
        <f ca="1"/>
        <v>-1085</v>
      </c>
      <c r="AJ948" s="71" t="str">
        <v>2017</v>
      </c>
      <c r="AK948" s="70">
        <f t="shared" si="4"/>
        <v>42884</v>
      </c>
    </row>
    <row r="949" spans="1:37" ht="14.4">
      <c r="A949" s="239" t="s">
        <v>9954</v>
      </c>
      <c r="B949" s="56" t="s">
        <v>89</v>
      </c>
      <c r="C949" s="59">
        <v>42874</v>
      </c>
      <c r="D949" s="66" t="s">
        <v>1027</v>
      </c>
      <c r="E949" s="184" t="s">
        <v>112</v>
      </c>
      <c r="F949" s="240" t="s">
        <v>106</v>
      </c>
      <c r="G949" s="168" t="s">
        <v>113</v>
      </c>
      <c r="H949" s="184" t="s">
        <v>112</v>
      </c>
      <c r="I949" s="181">
        <f t="shared" si="0"/>
        <v>42904</v>
      </c>
      <c r="J949" s="61" t="s">
        <v>18</v>
      </c>
      <c r="K949" s="184" t="s">
        <v>18</v>
      </c>
      <c r="L949" s="241" t="s">
        <v>4461</v>
      </c>
      <c r="M949" s="61" t="s">
        <v>9955</v>
      </c>
      <c r="N949" s="61" t="s">
        <v>143</v>
      </c>
      <c r="O949" s="61" t="s">
        <v>9956</v>
      </c>
      <c r="P949" s="185" t="s">
        <v>116</v>
      </c>
      <c r="Q949" s="182"/>
      <c r="R949" s="61"/>
      <c r="S949" s="61"/>
      <c r="T949" s="61" t="s">
        <v>18</v>
      </c>
      <c r="U949" s="66"/>
      <c r="V949" s="61"/>
      <c r="W949" s="61"/>
      <c r="X949" s="66"/>
      <c r="Y949" s="57">
        <v>43073</v>
      </c>
      <c r="Z949" s="75"/>
      <c r="AA949" s="95"/>
      <c r="AB949" s="183"/>
      <c r="AC949" s="175"/>
      <c r="AD949" s="175"/>
      <c r="AE949" s="67" t="str">
        <f t="shared" si="1"/>
        <v>May</v>
      </c>
      <c r="AF949" s="68" t="str">
        <f t="shared" si="2"/>
        <v>Dec</v>
      </c>
      <c r="AG949" s="177">
        <f t="shared" si="3"/>
        <v>199</v>
      </c>
      <c r="AH949" s="70">
        <f t="shared" si="5"/>
        <v>42904</v>
      </c>
      <c r="AI949" s="71">
        <f ca="1"/>
        <v>-1085</v>
      </c>
      <c r="AJ949" s="71" t="str">
        <v>2017</v>
      </c>
      <c r="AK949" s="70">
        <f t="shared" si="4"/>
        <v>42884</v>
      </c>
    </row>
    <row r="950" spans="1:37" ht="14.4">
      <c r="A950" s="239" t="s">
        <v>9960</v>
      </c>
      <c r="B950" s="61" t="s">
        <v>89</v>
      </c>
      <c r="C950" s="59">
        <v>42874</v>
      </c>
      <c r="D950" s="66" t="s">
        <v>1027</v>
      </c>
      <c r="E950" s="184" t="s">
        <v>112</v>
      </c>
      <c r="F950" s="240" t="s">
        <v>106</v>
      </c>
      <c r="G950" s="168" t="s">
        <v>113</v>
      </c>
      <c r="H950" s="184" t="s">
        <v>112</v>
      </c>
      <c r="I950" s="181">
        <f t="shared" si="0"/>
        <v>42904</v>
      </c>
      <c r="J950" s="61" t="s">
        <v>18</v>
      </c>
      <c r="K950" s="184" t="s">
        <v>18</v>
      </c>
      <c r="L950" s="241" t="s">
        <v>9961</v>
      </c>
      <c r="M950" s="61" t="s">
        <v>9962</v>
      </c>
      <c r="N950" s="61" t="s">
        <v>20</v>
      </c>
      <c r="O950" s="61" t="s">
        <v>9963</v>
      </c>
      <c r="P950" s="185" t="s">
        <v>116</v>
      </c>
      <c r="Q950" s="182"/>
      <c r="R950" s="61"/>
      <c r="S950" s="61"/>
      <c r="T950" s="61" t="s">
        <v>18</v>
      </c>
      <c r="U950" s="66"/>
      <c r="V950" s="61"/>
      <c r="W950" s="61"/>
      <c r="X950" s="66"/>
      <c r="Y950" s="57">
        <v>43073</v>
      </c>
      <c r="Z950" s="75"/>
      <c r="AA950" s="95" t="s">
        <v>9343</v>
      </c>
      <c r="AB950" s="183"/>
      <c r="AC950" s="175"/>
      <c r="AD950" s="175"/>
      <c r="AE950" s="67" t="str">
        <f t="shared" si="1"/>
        <v>May</v>
      </c>
      <c r="AF950" s="68" t="str">
        <f t="shared" si="2"/>
        <v>Dec</v>
      </c>
      <c r="AG950" s="177">
        <f t="shared" si="3"/>
        <v>199</v>
      </c>
      <c r="AH950" s="70">
        <f t="shared" si="5"/>
        <v>42904</v>
      </c>
      <c r="AI950" s="71">
        <f ca="1"/>
        <v>-1085</v>
      </c>
      <c r="AJ950" s="71" t="str">
        <v>2017</v>
      </c>
      <c r="AK950" s="70">
        <f t="shared" si="4"/>
        <v>42884</v>
      </c>
    </row>
    <row r="951" spans="1:37" ht="14.4">
      <c r="A951" s="239" t="s">
        <v>9965</v>
      </c>
      <c r="B951" s="61" t="s">
        <v>89</v>
      </c>
      <c r="C951" s="59">
        <v>42877</v>
      </c>
      <c r="D951" s="66" t="s">
        <v>90</v>
      </c>
      <c r="E951" s="184" t="s">
        <v>327</v>
      </c>
      <c r="F951" s="240" t="s">
        <v>214</v>
      </c>
      <c r="G951" s="187" t="s">
        <v>4797</v>
      </c>
      <c r="H951" s="184" t="s">
        <v>327</v>
      </c>
      <c r="I951" s="181">
        <f t="shared" si="0"/>
        <v>42907</v>
      </c>
      <c r="J951" s="61" t="s">
        <v>18</v>
      </c>
      <c r="K951" s="184" t="s">
        <v>18</v>
      </c>
      <c r="L951" s="241" t="s">
        <v>9968</v>
      </c>
      <c r="M951" s="61" t="s">
        <v>9968</v>
      </c>
      <c r="N951" s="61" t="s">
        <v>436</v>
      </c>
      <c r="O951" s="61">
        <v>117010</v>
      </c>
      <c r="P951" s="185" t="s">
        <v>96</v>
      </c>
      <c r="Q951" s="182"/>
      <c r="R951" s="61"/>
      <c r="S951" s="61"/>
      <c r="T951" s="61"/>
      <c r="U951" s="66"/>
      <c r="V951" s="61"/>
      <c r="W951" s="61"/>
      <c r="X951" s="66" t="s">
        <v>18</v>
      </c>
      <c r="Y951" s="57">
        <v>43073</v>
      </c>
      <c r="Z951" s="75"/>
      <c r="AA951" s="95" t="s">
        <v>437</v>
      </c>
      <c r="AB951" s="183"/>
      <c r="AC951" s="175"/>
      <c r="AD951" s="175"/>
      <c r="AE951" s="67" t="str">
        <f t="shared" si="1"/>
        <v>May</v>
      </c>
      <c r="AF951" s="68" t="str">
        <f t="shared" si="2"/>
        <v>Dec</v>
      </c>
      <c r="AG951" s="177">
        <f t="shared" si="3"/>
        <v>196</v>
      </c>
      <c r="AH951" s="70">
        <f t="shared" si="5"/>
        <v>42907</v>
      </c>
      <c r="AI951" s="71">
        <f ca="1"/>
        <v>-1082</v>
      </c>
      <c r="AJ951" s="71" t="str">
        <v>2017</v>
      </c>
      <c r="AK951" s="70">
        <f t="shared" si="4"/>
        <v>42887</v>
      </c>
    </row>
    <row r="952" spans="1:37" ht="14.4">
      <c r="A952" s="239" t="s">
        <v>9971</v>
      </c>
      <c r="B952" s="61" t="s">
        <v>89</v>
      </c>
      <c r="C952" s="59">
        <v>42877</v>
      </c>
      <c r="D952" s="66" t="s">
        <v>90</v>
      </c>
      <c r="E952" s="184" t="s">
        <v>3794</v>
      </c>
      <c r="F952" s="240" t="s">
        <v>214</v>
      </c>
      <c r="G952" s="187" t="s">
        <v>9972</v>
      </c>
      <c r="H952" s="184" t="s">
        <v>9973</v>
      </c>
      <c r="I952" s="181">
        <f t="shared" si="0"/>
        <v>42907</v>
      </c>
      <c r="J952" s="61" t="s">
        <v>18</v>
      </c>
      <c r="K952" s="184" t="s">
        <v>18</v>
      </c>
      <c r="L952" s="241" t="s">
        <v>4618</v>
      </c>
      <c r="M952" s="61" t="s">
        <v>108</v>
      </c>
      <c r="N952" s="61" t="s">
        <v>395</v>
      </c>
      <c r="O952" s="61" t="s">
        <v>108</v>
      </c>
      <c r="P952" s="185" t="s">
        <v>96</v>
      </c>
      <c r="Q952" s="182"/>
      <c r="R952" s="61" t="s">
        <v>18</v>
      </c>
      <c r="S952" s="61"/>
      <c r="T952" s="61"/>
      <c r="U952" s="66" t="s">
        <v>108</v>
      </c>
      <c r="V952" s="61" t="s">
        <v>108</v>
      </c>
      <c r="W952" s="61"/>
      <c r="X952" s="66" t="s">
        <v>18</v>
      </c>
      <c r="Y952" s="57">
        <v>43073</v>
      </c>
      <c r="Z952" s="75" t="s">
        <v>108</v>
      </c>
      <c r="AA952" s="64" t="s">
        <v>9975</v>
      </c>
      <c r="AB952" s="183" t="s">
        <v>97</v>
      </c>
      <c r="AC952" s="175"/>
      <c r="AD952" s="175"/>
      <c r="AE952" s="67" t="str">
        <f t="shared" si="1"/>
        <v>May</v>
      </c>
      <c r="AF952" s="68" t="str">
        <f t="shared" si="2"/>
        <v>Dec</v>
      </c>
      <c r="AG952" s="177">
        <f t="shared" si="3"/>
        <v>196</v>
      </c>
      <c r="AH952" s="70">
        <f t="shared" si="5"/>
        <v>42907</v>
      </c>
      <c r="AI952" s="71">
        <f ca="1"/>
        <v>-1082</v>
      </c>
      <c r="AJ952" s="71" t="str">
        <v>2017</v>
      </c>
      <c r="AK952" s="70">
        <f t="shared" si="4"/>
        <v>42887</v>
      </c>
    </row>
    <row r="953" spans="1:37" ht="14.4">
      <c r="A953" s="239" t="s">
        <v>9978</v>
      </c>
      <c r="B953" s="61" t="s">
        <v>89</v>
      </c>
      <c r="C953" s="59">
        <v>42877</v>
      </c>
      <c r="D953" s="66" t="s">
        <v>90</v>
      </c>
      <c r="E953" s="184" t="s">
        <v>3794</v>
      </c>
      <c r="F953" s="240" t="s">
        <v>214</v>
      </c>
      <c r="G953" s="168" t="s">
        <v>5916</v>
      </c>
      <c r="H953" s="184" t="s">
        <v>5917</v>
      </c>
      <c r="I953" s="181">
        <f t="shared" si="0"/>
        <v>42907</v>
      </c>
      <c r="J953" s="61" t="s">
        <v>18</v>
      </c>
      <c r="K953" s="184" t="s">
        <v>18</v>
      </c>
      <c r="L953" s="241" t="s">
        <v>9980</v>
      </c>
      <c r="M953" s="61" t="s">
        <v>9981</v>
      </c>
      <c r="N953" s="61" t="s">
        <v>395</v>
      </c>
      <c r="O953" s="61" t="s">
        <v>108</v>
      </c>
      <c r="P953" s="185" t="s">
        <v>96</v>
      </c>
      <c r="Q953" s="182"/>
      <c r="R953" s="61" t="s">
        <v>18</v>
      </c>
      <c r="S953" s="61"/>
      <c r="T953" s="61"/>
      <c r="U953" s="66" t="s">
        <v>108</v>
      </c>
      <c r="V953" s="61" t="s">
        <v>108</v>
      </c>
      <c r="W953" s="61"/>
      <c r="X953" s="66" t="s">
        <v>18</v>
      </c>
      <c r="Y953" s="57">
        <v>43073</v>
      </c>
      <c r="Z953" s="75" t="s">
        <v>108</v>
      </c>
      <c r="AA953" s="95" t="s">
        <v>9983</v>
      </c>
      <c r="AB953" s="183" t="s">
        <v>97</v>
      </c>
      <c r="AC953" s="175"/>
      <c r="AD953" s="175"/>
      <c r="AE953" s="67" t="str">
        <f t="shared" si="1"/>
        <v>May</v>
      </c>
      <c r="AF953" s="68" t="str">
        <f t="shared" si="2"/>
        <v>Dec</v>
      </c>
      <c r="AG953" s="177">
        <f t="shared" si="3"/>
        <v>196</v>
      </c>
      <c r="AH953" s="70">
        <f t="shared" si="5"/>
        <v>42907</v>
      </c>
      <c r="AI953" s="71">
        <f ca="1"/>
        <v>-1082</v>
      </c>
      <c r="AJ953" s="71" t="str">
        <v>2017</v>
      </c>
      <c r="AK953" s="70">
        <f t="shared" si="4"/>
        <v>42887</v>
      </c>
    </row>
    <row r="954" spans="1:37" ht="14.4">
      <c r="A954" s="239" t="s">
        <v>9986</v>
      </c>
      <c r="B954" s="61" t="s">
        <v>89</v>
      </c>
      <c r="C954" s="59">
        <v>42877</v>
      </c>
      <c r="D954" s="66" t="s">
        <v>90</v>
      </c>
      <c r="E954" s="184" t="s">
        <v>30</v>
      </c>
      <c r="F954" s="240" t="s">
        <v>106</v>
      </c>
      <c r="G954" s="168" t="s">
        <v>107</v>
      </c>
      <c r="H954" s="184" t="s">
        <v>30</v>
      </c>
      <c r="I954" s="181">
        <f t="shared" si="0"/>
        <v>42907</v>
      </c>
      <c r="J954" s="61"/>
      <c r="K954" s="184"/>
      <c r="L954" s="241" t="s">
        <v>9988</v>
      </c>
      <c r="M954" s="61" t="s">
        <v>9989</v>
      </c>
      <c r="N954" s="61" t="s">
        <v>266</v>
      </c>
      <c r="O954" s="61" t="s">
        <v>9990</v>
      </c>
      <c r="P954" s="185" t="s">
        <v>17</v>
      </c>
      <c r="Q954" s="182"/>
      <c r="R954" s="61"/>
      <c r="S954" s="61"/>
      <c r="T954" s="61"/>
      <c r="U954" s="66"/>
      <c r="V954" s="61"/>
      <c r="W954" s="61"/>
      <c r="X954" s="66" t="s">
        <v>18</v>
      </c>
      <c r="Y954" s="57">
        <v>43073</v>
      </c>
      <c r="Z954" s="75"/>
      <c r="AA954" s="95" t="s">
        <v>9991</v>
      </c>
      <c r="AB954" s="183"/>
      <c r="AC954" s="175"/>
      <c r="AD954" s="175"/>
      <c r="AE954" s="67" t="str">
        <f t="shared" si="1"/>
        <v>May</v>
      </c>
      <c r="AF954" s="68" t="str">
        <f t="shared" si="2"/>
        <v>Dec</v>
      </c>
      <c r="AG954" s="177">
        <f t="shared" si="3"/>
        <v>196</v>
      </c>
      <c r="AH954" s="70">
        <f t="shared" si="5"/>
        <v>42907</v>
      </c>
      <c r="AI954" s="71">
        <f ca="1"/>
        <v>-1082</v>
      </c>
      <c r="AJ954" s="71" t="str">
        <v>2017</v>
      </c>
      <c r="AK954" s="70">
        <f t="shared" si="4"/>
        <v>42887</v>
      </c>
    </row>
    <row r="955" spans="1:37" ht="14.4">
      <c r="A955" s="239" t="s">
        <v>9993</v>
      </c>
      <c r="B955" s="61" t="s">
        <v>89</v>
      </c>
      <c r="C955" s="59">
        <v>42845</v>
      </c>
      <c r="D955" s="66" t="s">
        <v>131</v>
      </c>
      <c r="E955" s="184" t="s">
        <v>30</v>
      </c>
      <c r="F955" s="240" t="s">
        <v>106</v>
      </c>
      <c r="G955" s="168" t="s">
        <v>107</v>
      </c>
      <c r="H955" s="184" t="s">
        <v>30</v>
      </c>
      <c r="I955" s="181">
        <f t="shared" si="0"/>
        <v>42875</v>
      </c>
      <c r="J955" s="61"/>
      <c r="K955" s="184"/>
      <c r="L955" s="241" t="s">
        <v>9994</v>
      </c>
      <c r="M955" s="61" t="s">
        <v>9995</v>
      </c>
      <c r="N955" s="61" t="s">
        <v>132</v>
      </c>
      <c r="O955" s="61" t="s">
        <v>9997</v>
      </c>
      <c r="P955" s="185" t="s">
        <v>17</v>
      </c>
      <c r="Q955" s="182"/>
      <c r="R955" s="61"/>
      <c r="S955" s="61"/>
      <c r="T955" s="61"/>
      <c r="U955" s="66"/>
      <c r="V955" s="61"/>
      <c r="W955" s="61"/>
      <c r="X955" s="66" t="s">
        <v>18</v>
      </c>
      <c r="Y955" s="57">
        <v>43073</v>
      </c>
      <c r="Z955" s="75">
        <v>5</v>
      </c>
      <c r="AA955" s="95" t="s">
        <v>9998</v>
      </c>
      <c r="AB955" s="183"/>
      <c r="AC955" s="175"/>
      <c r="AD955" s="175"/>
      <c r="AE955" s="67" t="str">
        <f t="shared" si="1"/>
        <v>Apr</v>
      </c>
      <c r="AF955" s="68" t="str">
        <f t="shared" si="2"/>
        <v>Dec</v>
      </c>
      <c r="AG955" s="177">
        <f t="shared" si="3"/>
        <v>228</v>
      </c>
      <c r="AH955" s="70">
        <f t="shared" si="5"/>
        <v>42875</v>
      </c>
      <c r="AI955" s="71">
        <f ca="1"/>
        <v>-1114</v>
      </c>
      <c r="AJ955" s="71" t="str">
        <v>2017</v>
      </c>
      <c r="AK955" s="70">
        <f t="shared" si="4"/>
        <v>42855</v>
      </c>
    </row>
    <row r="956" spans="1:37" ht="14.4">
      <c r="A956" s="239" t="s">
        <v>10000</v>
      </c>
      <c r="B956" s="56" t="s">
        <v>89</v>
      </c>
      <c r="C956" s="59">
        <v>42877</v>
      </c>
      <c r="D956" s="66" t="s">
        <v>1027</v>
      </c>
      <c r="E956" s="184" t="s">
        <v>112</v>
      </c>
      <c r="F956" s="240" t="s">
        <v>106</v>
      </c>
      <c r="G956" s="168" t="s">
        <v>113</v>
      </c>
      <c r="H956" s="184" t="s">
        <v>112</v>
      </c>
      <c r="I956" s="181">
        <f t="shared" si="0"/>
        <v>42907</v>
      </c>
      <c r="J956" s="61" t="s">
        <v>18</v>
      </c>
      <c r="K956" s="184" t="s">
        <v>18</v>
      </c>
      <c r="L956" s="241" t="s">
        <v>4934</v>
      </c>
      <c r="M956" s="61" t="s">
        <v>10002</v>
      </c>
      <c r="N956" s="61" t="s">
        <v>44</v>
      </c>
      <c r="O956" s="61" t="s">
        <v>8104</v>
      </c>
      <c r="P956" s="185" t="s">
        <v>116</v>
      </c>
      <c r="Q956" s="182"/>
      <c r="R956" s="61"/>
      <c r="S956" s="61"/>
      <c r="T956" s="61" t="s">
        <v>18</v>
      </c>
      <c r="U956" s="66"/>
      <c r="V956" s="61"/>
      <c r="W956" s="61"/>
      <c r="X956" s="66"/>
      <c r="Y956" s="57">
        <v>43073</v>
      </c>
      <c r="Z956" s="75"/>
      <c r="AA956" s="95"/>
      <c r="AB956" s="183"/>
      <c r="AC956" s="175"/>
      <c r="AD956" s="175"/>
      <c r="AE956" s="67" t="str">
        <f t="shared" si="1"/>
        <v>May</v>
      </c>
      <c r="AF956" s="68" t="str">
        <f t="shared" si="2"/>
        <v>Dec</v>
      </c>
      <c r="AG956" s="177">
        <f t="shared" si="3"/>
        <v>196</v>
      </c>
      <c r="AH956" s="70">
        <f t="shared" si="5"/>
        <v>42907</v>
      </c>
      <c r="AI956" s="71">
        <f ca="1"/>
        <v>-1082</v>
      </c>
      <c r="AJ956" s="71" t="str">
        <v>2017</v>
      </c>
      <c r="AK956" s="70">
        <f t="shared" si="4"/>
        <v>42887</v>
      </c>
    </row>
    <row r="957" spans="1:37" ht="14.4">
      <c r="A957" s="239" t="s">
        <v>10005</v>
      </c>
      <c r="B957" s="61" t="s">
        <v>89</v>
      </c>
      <c r="C957" s="59">
        <v>42877</v>
      </c>
      <c r="D957" s="66" t="s">
        <v>1027</v>
      </c>
      <c r="E957" s="184" t="s">
        <v>112</v>
      </c>
      <c r="F957" s="240" t="s">
        <v>106</v>
      </c>
      <c r="G957" s="168" t="s">
        <v>113</v>
      </c>
      <c r="H957" s="184" t="s">
        <v>112</v>
      </c>
      <c r="I957" s="181">
        <f t="shared" si="0"/>
        <v>42907</v>
      </c>
      <c r="J957" s="61" t="s">
        <v>18</v>
      </c>
      <c r="K957" s="184" t="s">
        <v>14</v>
      </c>
      <c r="L957" s="241" t="s">
        <v>1760</v>
      </c>
      <c r="M957" s="61" t="s">
        <v>10008</v>
      </c>
      <c r="N957" s="61" t="s">
        <v>249</v>
      </c>
      <c r="O957" s="61" t="s">
        <v>6193</v>
      </c>
      <c r="P957" s="185" t="s">
        <v>116</v>
      </c>
      <c r="Q957" s="182">
        <v>42879</v>
      </c>
      <c r="R957" s="61"/>
      <c r="S957" s="61"/>
      <c r="T957" s="61"/>
      <c r="U957" s="66"/>
      <c r="V957" s="61"/>
      <c r="W957" s="61"/>
      <c r="X957" s="66"/>
      <c r="Y957" s="57">
        <v>43073</v>
      </c>
      <c r="Z957" s="75"/>
      <c r="AA957" s="95" t="s">
        <v>257</v>
      </c>
      <c r="AB957" s="183"/>
      <c r="AC957" s="175"/>
      <c r="AD957" s="175"/>
      <c r="AE957" s="67" t="str">
        <f t="shared" si="1"/>
        <v>May</v>
      </c>
      <c r="AF957" s="68" t="str">
        <f t="shared" si="2"/>
        <v>Dec</v>
      </c>
      <c r="AG957" s="177">
        <f t="shared" si="3"/>
        <v>196</v>
      </c>
      <c r="AH957" s="70">
        <f t="shared" si="5"/>
        <v>42907</v>
      </c>
      <c r="AI957" s="71">
        <f ca="1"/>
        <v>-1082</v>
      </c>
      <c r="AJ957" s="71" t="str">
        <v>2017</v>
      </c>
      <c r="AK957" s="70">
        <f t="shared" si="4"/>
        <v>42887</v>
      </c>
    </row>
    <row r="958" spans="1:37" ht="14.4">
      <c r="A958" s="239" t="s">
        <v>10010</v>
      </c>
      <c r="B958" s="61" t="s">
        <v>89</v>
      </c>
      <c r="C958" s="59">
        <v>42877</v>
      </c>
      <c r="D958" s="66" t="s">
        <v>1027</v>
      </c>
      <c r="E958" s="184" t="s">
        <v>112</v>
      </c>
      <c r="F958" s="240" t="s">
        <v>106</v>
      </c>
      <c r="G958" s="168" t="s">
        <v>113</v>
      </c>
      <c r="H958" s="184" t="s">
        <v>112</v>
      </c>
      <c r="I958" s="181">
        <f t="shared" si="0"/>
        <v>42907</v>
      </c>
      <c r="J958" s="61" t="s">
        <v>18</v>
      </c>
      <c r="K958" s="184" t="s">
        <v>14</v>
      </c>
      <c r="L958" s="241" t="s">
        <v>745</v>
      </c>
      <c r="M958" s="61" t="s">
        <v>10012</v>
      </c>
      <c r="N958" s="61" t="s">
        <v>16</v>
      </c>
      <c r="O958" s="61" t="s">
        <v>6443</v>
      </c>
      <c r="P958" s="185" t="s">
        <v>116</v>
      </c>
      <c r="Q958" s="182">
        <v>42879</v>
      </c>
      <c r="R958" s="61"/>
      <c r="S958" s="61"/>
      <c r="T958" s="61"/>
      <c r="U958" s="66"/>
      <c r="V958" s="61"/>
      <c r="W958" s="61"/>
      <c r="X958" s="66"/>
      <c r="Y958" s="57">
        <v>43073</v>
      </c>
      <c r="Z958" s="75"/>
      <c r="AA958" s="95" t="s">
        <v>257</v>
      </c>
      <c r="AB958" s="183"/>
      <c r="AC958" s="175"/>
      <c r="AD958" s="175"/>
      <c r="AE958" s="67" t="str">
        <f t="shared" si="1"/>
        <v>May</v>
      </c>
      <c r="AF958" s="68" t="str">
        <f t="shared" si="2"/>
        <v>Dec</v>
      </c>
      <c r="AG958" s="177">
        <f t="shared" si="3"/>
        <v>196</v>
      </c>
      <c r="AH958" s="70">
        <f t="shared" si="5"/>
        <v>42907</v>
      </c>
      <c r="AI958" s="71">
        <f ca="1"/>
        <v>-1082</v>
      </c>
      <c r="AJ958" s="71" t="str">
        <v>2017</v>
      </c>
      <c r="AK958" s="70">
        <f t="shared" si="4"/>
        <v>42887</v>
      </c>
    </row>
    <row r="959" spans="1:37" ht="14.4">
      <c r="A959" s="239" t="s">
        <v>10015</v>
      </c>
      <c r="B959" s="61" t="s">
        <v>89</v>
      </c>
      <c r="C959" s="59">
        <v>42877</v>
      </c>
      <c r="D959" s="66" t="s">
        <v>1027</v>
      </c>
      <c r="E959" s="184" t="s">
        <v>30</v>
      </c>
      <c r="F959" s="240" t="s">
        <v>106</v>
      </c>
      <c r="G959" s="168" t="s">
        <v>107</v>
      </c>
      <c r="H959" s="184" t="s">
        <v>129</v>
      </c>
      <c r="I959" s="181">
        <f t="shared" si="0"/>
        <v>42907</v>
      </c>
      <c r="J959" s="61"/>
      <c r="K959" s="184"/>
      <c r="L959" s="241" t="s">
        <v>302</v>
      </c>
      <c r="M959" s="61" t="s">
        <v>10018</v>
      </c>
      <c r="N959" s="61"/>
      <c r="O959" s="61" t="s">
        <v>10019</v>
      </c>
      <c r="P959" s="185" t="s">
        <v>21</v>
      </c>
      <c r="Q959" s="182"/>
      <c r="R959" s="61"/>
      <c r="S959" s="61"/>
      <c r="T959" s="61"/>
      <c r="U959" s="66"/>
      <c r="V959" s="61"/>
      <c r="W959" s="61"/>
      <c r="X959" s="66"/>
      <c r="Y959" s="57">
        <v>43073</v>
      </c>
      <c r="Z959" s="75">
        <v>5</v>
      </c>
      <c r="AA959" s="95" t="s">
        <v>8069</v>
      </c>
      <c r="AB959" s="183"/>
      <c r="AC959" s="175"/>
      <c r="AD959" s="175"/>
      <c r="AE959" s="67" t="str">
        <f t="shared" si="1"/>
        <v>May</v>
      </c>
      <c r="AF959" s="68" t="str">
        <f t="shared" si="2"/>
        <v>Dec</v>
      </c>
      <c r="AG959" s="177">
        <f t="shared" si="3"/>
        <v>196</v>
      </c>
      <c r="AH959" s="70">
        <f t="shared" si="5"/>
        <v>42907</v>
      </c>
      <c r="AI959" s="71">
        <f ca="1"/>
        <v>-1082</v>
      </c>
      <c r="AJ959" s="71" t="str">
        <v>2017</v>
      </c>
      <c r="AK959" s="70">
        <f t="shared" si="4"/>
        <v>42887</v>
      </c>
    </row>
    <row r="960" spans="1:37" ht="14.4">
      <c r="A960" s="239" t="s">
        <v>10022</v>
      </c>
      <c r="B960" s="61" t="s">
        <v>89</v>
      </c>
      <c r="C960" s="59">
        <v>42877</v>
      </c>
      <c r="D960" s="66" t="s">
        <v>1027</v>
      </c>
      <c r="E960" s="184" t="s">
        <v>30</v>
      </c>
      <c r="F960" s="240" t="s">
        <v>106</v>
      </c>
      <c r="G960" s="168" t="s">
        <v>107</v>
      </c>
      <c r="H960" s="184" t="s">
        <v>129</v>
      </c>
      <c r="I960" s="181">
        <f t="shared" si="0"/>
        <v>42907</v>
      </c>
      <c r="J960" s="61"/>
      <c r="K960" s="184"/>
      <c r="L960" s="241" t="s">
        <v>302</v>
      </c>
      <c r="M960" s="61" t="s">
        <v>10023</v>
      </c>
      <c r="N960" s="61"/>
      <c r="O960" s="61" t="s">
        <v>10025</v>
      </c>
      <c r="P960" s="185" t="s">
        <v>21</v>
      </c>
      <c r="Q960" s="182"/>
      <c r="R960" s="61"/>
      <c r="S960" s="61"/>
      <c r="T960" s="61"/>
      <c r="U960" s="66"/>
      <c r="V960" s="61"/>
      <c r="W960" s="61"/>
      <c r="X960" s="66"/>
      <c r="Y960" s="57">
        <v>43073</v>
      </c>
      <c r="Z960" s="75">
        <v>5</v>
      </c>
      <c r="AA960" s="95" t="s">
        <v>8069</v>
      </c>
      <c r="AB960" s="183"/>
      <c r="AC960" s="175"/>
      <c r="AD960" s="175"/>
      <c r="AE960" s="67" t="str">
        <f t="shared" si="1"/>
        <v>May</v>
      </c>
      <c r="AF960" s="68" t="str">
        <f t="shared" si="2"/>
        <v>Dec</v>
      </c>
      <c r="AG960" s="177">
        <f t="shared" si="3"/>
        <v>196</v>
      </c>
      <c r="AH960" s="70">
        <f t="shared" si="5"/>
        <v>42907</v>
      </c>
      <c r="AI960" s="71">
        <f ca="1"/>
        <v>-1082</v>
      </c>
      <c r="AJ960" s="71" t="str">
        <v>2017</v>
      </c>
      <c r="AK960" s="70">
        <f t="shared" si="4"/>
        <v>42887</v>
      </c>
    </row>
    <row r="961" spans="1:37" ht="14.4">
      <c r="A961" s="239" t="s">
        <v>10027</v>
      </c>
      <c r="B961" s="61" t="s">
        <v>89</v>
      </c>
      <c r="C961" s="59">
        <v>42877</v>
      </c>
      <c r="D961" s="66" t="s">
        <v>1027</v>
      </c>
      <c r="E961" s="184" t="s">
        <v>30</v>
      </c>
      <c r="F961" s="240" t="s">
        <v>106</v>
      </c>
      <c r="G961" s="168" t="s">
        <v>107</v>
      </c>
      <c r="H961" s="184" t="s">
        <v>129</v>
      </c>
      <c r="I961" s="181">
        <f t="shared" si="0"/>
        <v>42907</v>
      </c>
      <c r="J961" s="61"/>
      <c r="K961" s="184"/>
      <c r="L961" s="241" t="s">
        <v>10028</v>
      </c>
      <c r="M961" s="61" t="s">
        <v>10029</v>
      </c>
      <c r="N961" s="61"/>
      <c r="O961" s="61"/>
      <c r="P961" s="185"/>
      <c r="Q961" s="182"/>
      <c r="R961" s="61"/>
      <c r="S961" s="61"/>
      <c r="T961" s="61"/>
      <c r="U961" s="66"/>
      <c r="V961" s="61"/>
      <c r="W961" s="61"/>
      <c r="X961" s="66"/>
      <c r="Y961" s="57">
        <v>43073</v>
      </c>
      <c r="Z961" s="75">
        <v>5</v>
      </c>
      <c r="AA961" s="95" t="s">
        <v>10031</v>
      </c>
      <c r="AB961" s="183"/>
      <c r="AC961" s="175"/>
      <c r="AD961" s="176"/>
      <c r="AE961" s="67" t="str">
        <f t="shared" si="1"/>
        <v>May</v>
      </c>
      <c r="AF961" s="68" t="str">
        <f t="shared" si="2"/>
        <v>Dec</v>
      </c>
      <c r="AG961" s="177">
        <f t="shared" si="3"/>
        <v>196</v>
      </c>
      <c r="AH961" s="70">
        <f t="shared" si="5"/>
        <v>42907</v>
      </c>
      <c r="AI961" s="71">
        <f ca="1"/>
        <v>-1082</v>
      </c>
      <c r="AJ961" s="71" t="str">
        <v>2017</v>
      </c>
      <c r="AK961" s="70">
        <f t="shared" si="4"/>
        <v>42887</v>
      </c>
    </row>
    <row r="962" spans="1:37" ht="14.4">
      <c r="A962" s="239" t="s">
        <v>10032</v>
      </c>
      <c r="B962" s="61" t="s">
        <v>89</v>
      </c>
      <c r="C962" s="59">
        <v>42878</v>
      </c>
      <c r="D962" s="66" t="s">
        <v>131</v>
      </c>
      <c r="E962" s="184" t="s">
        <v>30</v>
      </c>
      <c r="F962" s="240" t="s">
        <v>106</v>
      </c>
      <c r="G962" s="168" t="s">
        <v>107</v>
      </c>
      <c r="H962" s="184" t="s">
        <v>129</v>
      </c>
      <c r="I962" s="181">
        <f t="shared" si="0"/>
        <v>42908</v>
      </c>
      <c r="J962" s="61"/>
      <c r="K962" s="184"/>
      <c r="L962" s="241" t="s">
        <v>10035</v>
      </c>
      <c r="M962" s="61" t="s">
        <v>10036</v>
      </c>
      <c r="N962" s="61"/>
      <c r="O962" s="61" t="s">
        <v>10037</v>
      </c>
      <c r="P962" s="185" t="s">
        <v>17</v>
      </c>
      <c r="Q962" s="182"/>
      <c r="R962" s="61"/>
      <c r="S962" s="61"/>
      <c r="T962" s="61"/>
      <c r="U962" s="66"/>
      <c r="V962" s="61"/>
      <c r="W962" s="61"/>
      <c r="X962" s="66"/>
      <c r="Y962" s="57">
        <v>43073</v>
      </c>
      <c r="Z962" s="75"/>
      <c r="AA962" s="95" t="s">
        <v>10039</v>
      </c>
      <c r="AB962" s="183"/>
      <c r="AC962" s="175"/>
      <c r="AD962" s="176"/>
      <c r="AE962" s="67" t="str">
        <f t="shared" si="1"/>
        <v>May</v>
      </c>
      <c r="AF962" s="68" t="str">
        <f t="shared" si="2"/>
        <v>Dec</v>
      </c>
      <c r="AG962" s="177">
        <f t="shared" si="3"/>
        <v>195</v>
      </c>
      <c r="AH962" s="70">
        <f t="shared" si="5"/>
        <v>42908</v>
      </c>
      <c r="AI962" s="71">
        <f ca="1"/>
        <v>-1081</v>
      </c>
      <c r="AJ962" s="71" t="str">
        <v>2017</v>
      </c>
      <c r="AK962" s="70">
        <f t="shared" si="4"/>
        <v>42888</v>
      </c>
    </row>
    <row r="963" spans="1:37" ht="14.4">
      <c r="A963" s="239" t="s">
        <v>10041</v>
      </c>
      <c r="B963" s="61" t="s">
        <v>89</v>
      </c>
      <c r="C963" s="59">
        <v>42877</v>
      </c>
      <c r="D963" s="66" t="s">
        <v>131</v>
      </c>
      <c r="E963" s="184" t="s">
        <v>30</v>
      </c>
      <c r="F963" s="240" t="s">
        <v>106</v>
      </c>
      <c r="G963" s="168" t="s">
        <v>107</v>
      </c>
      <c r="H963" s="184" t="s">
        <v>129</v>
      </c>
      <c r="I963" s="181">
        <f t="shared" si="0"/>
        <v>42907</v>
      </c>
      <c r="J963" s="61"/>
      <c r="K963" s="184"/>
      <c r="L963" s="241" t="s">
        <v>10035</v>
      </c>
      <c r="M963" s="61" t="s">
        <v>10044</v>
      </c>
      <c r="N963" s="61"/>
      <c r="O963" s="61" t="s">
        <v>10045</v>
      </c>
      <c r="P963" s="185" t="s">
        <v>17</v>
      </c>
      <c r="Q963" s="182"/>
      <c r="R963" s="61"/>
      <c r="S963" s="61"/>
      <c r="T963" s="61"/>
      <c r="U963" s="66"/>
      <c r="V963" s="61"/>
      <c r="W963" s="61"/>
      <c r="X963" s="66"/>
      <c r="Y963" s="57">
        <v>43073</v>
      </c>
      <c r="Z963" s="75"/>
      <c r="AA963" s="95" t="s">
        <v>10046</v>
      </c>
      <c r="AB963" s="183"/>
      <c r="AC963" s="175"/>
      <c r="AD963" s="176"/>
      <c r="AE963" s="67" t="str">
        <f t="shared" si="1"/>
        <v>May</v>
      </c>
      <c r="AF963" s="68" t="str">
        <f t="shared" si="2"/>
        <v>Dec</v>
      </c>
      <c r="AG963" s="177">
        <f t="shared" si="3"/>
        <v>196</v>
      </c>
      <c r="AH963" s="70">
        <f t="shared" si="5"/>
        <v>42907</v>
      </c>
      <c r="AI963" s="71">
        <f ca="1"/>
        <v>-1082</v>
      </c>
      <c r="AJ963" s="71" t="str">
        <v>2017</v>
      </c>
      <c r="AK963" s="70">
        <f t="shared" si="4"/>
        <v>42887</v>
      </c>
    </row>
    <row r="964" spans="1:37" ht="14.4">
      <c r="A964" s="239" t="s">
        <v>10048</v>
      </c>
      <c r="B964" s="61" t="s">
        <v>89</v>
      </c>
      <c r="C964" s="59">
        <v>42879</v>
      </c>
      <c r="D964" s="66" t="s">
        <v>1027</v>
      </c>
      <c r="E964" s="184" t="s">
        <v>3794</v>
      </c>
      <c r="F964" s="240" t="s">
        <v>214</v>
      </c>
      <c r="G964" s="187" t="s">
        <v>4281</v>
      </c>
      <c r="H964" s="184" t="s">
        <v>3796</v>
      </c>
      <c r="I964" s="181">
        <f t="shared" si="0"/>
        <v>42909</v>
      </c>
      <c r="J964" s="61" t="s">
        <v>18</v>
      </c>
      <c r="K964" s="184" t="s">
        <v>18</v>
      </c>
      <c r="L964" s="241" t="s">
        <v>6521</v>
      </c>
      <c r="M964" s="61" t="s">
        <v>108</v>
      </c>
      <c r="N964" s="61" t="s">
        <v>395</v>
      </c>
      <c r="O964" s="61" t="s">
        <v>108</v>
      </c>
      <c r="P964" s="185" t="s">
        <v>96</v>
      </c>
      <c r="Q964" s="182"/>
      <c r="R964" s="61" t="s">
        <v>18</v>
      </c>
      <c r="S964" s="61" t="s">
        <v>18</v>
      </c>
      <c r="T964" s="61"/>
      <c r="U964" s="66" t="s">
        <v>108</v>
      </c>
      <c r="V964" s="61" t="s">
        <v>108</v>
      </c>
      <c r="W964" s="61"/>
      <c r="X964" s="66" t="s">
        <v>18</v>
      </c>
      <c r="Y964" s="57">
        <v>43073</v>
      </c>
      <c r="Z964" s="75" t="s">
        <v>108</v>
      </c>
      <c r="AA964" s="95" t="s">
        <v>10055</v>
      </c>
      <c r="AB964" s="183" t="s">
        <v>97</v>
      </c>
      <c r="AC964" s="175"/>
      <c r="AD964" s="176"/>
      <c r="AE964" s="67" t="str">
        <f t="shared" si="1"/>
        <v>May</v>
      </c>
      <c r="AF964" s="68" t="str">
        <f t="shared" si="2"/>
        <v>Dec</v>
      </c>
      <c r="AG964" s="177">
        <f t="shared" si="3"/>
        <v>194</v>
      </c>
      <c r="AH964" s="70">
        <f t="shared" si="5"/>
        <v>42909</v>
      </c>
      <c r="AI964" s="71">
        <f ca="1"/>
        <v>-1080</v>
      </c>
      <c r="AJ964" s="71" t="str">
        <v>2017</v>
      </c>
      <c r="AK964" s="70">
        <f t="shared" si="4"/>
        <v>42889</v>
      </c>
    </row>
    <row r="965" spans="1:37" ht="14.4">
      <c r="A965" s="239" t="s">
        <v>10057</v>
      </c>
      <c r="B965" s="61" t="s">
        <v>89</v>
      </c>
      <c r="C965" s="59">
        <v>42879</v>
      </c>
      <c r="D965" s="66" t="s">
        <v>1027</v>
      </c>
      <c r="E965" s="184" t="s">
        <v>3794</v>
      </c>
      <c r="F965" s="240" t="s">
        <v>214</v>
      </c>
      <c r="G965" s="168" t="s">
        <v>5916</v>
      </c>
      <c r="H965" s="184" t="s">
        <v>5917</v>
      </c>
      <c r="I965" s="181">
        <f t="shared" si="0"/>
        <v>42909</v>
      </c>
      <c r="J965" s="61" t="s">
        <v>18</v>
      </c>
      <c r="K965" s="184" t="s">
        <v>18</v>
      </c>
      <c r="L965" s="241" t="s">
        <v>10060</v>
      </c>
      <c r="M965" s="61" t="s">
        <v>108</v>
      </c>
      <c r="N965" s="61" t="s">
        <v>395</v>
      </c>
      <c r="O965" s="61" t="s">
        <v>108</v>
      </c>
      <c r="P965" s="185" t="s">
        <v>96</v>
      </c>
      <c r="Q965" s="182"/>
      <c r="R965" s="61" t="s">
        <v>18</v>
      </c>
      <c r="S965" s="61"/>
      <c r="T965" s="61"/>
      <c r="U965" s="66" t="s">
        <v>108</v>
      </c>
      <c r="V965" s="61" t="s">
        <v>108</v>
      </c>
      <c r="W965" s="61"/>
      <c r="X965" s="66" t="s">
        <v>18</v>
      </c>
      <c r="Y965" s="57">
        <v>43073</v>
      </c>
      <c r="Z965" s="75" t="s">
        <v>108</v>
      </c>
      <c r="AA965" s="95" t="s">
        <v>10062</v>
      </c>
      <c r="AB965" s="183" t="s">
        <v>97</v>
      </c>
      <c r="AC965" s="175"/>
      <c r="AD965" s="176"/>
      <c r="AE965" s="67" t="str">
        <f t="shared" si="1"/>
        <v>May</v>
      </c>
      <c r="AF965" s="68" t="str">
        <f t="shared" si="2"/>
        <v>Dec</v>
      </c>
      <c r="AG965" s="177">
        <f t="shared" si="3"/>
        <v>194</v>
      </c>
      <c r="AH965" s="70">
        <f t="shared" si="5"/>
        <v>42909</v>
      </c>
      <c r="AI965" s="71">
        <f ca="1"/>
        <v>-1080</v>
      </c>
      <c r="AJ965" s="71" t="str">
        <v>2017</v>
      </c>
      <c r="AK965" s="70">
        <f t="shared" si="4"/>
        <v>42889</v>
      </c>
    </row>
    <row r="966" spans="1:37" ht="14.4">
      <c r="A966" s="239" t="s">
        <v>10066</v>
      </c>
      <c r="B966" s="61" t="s">
        <v>89</v>
      </c>
      <c r="C966" s="59">
        <v>42879</v>
      </c>
      <c r="D966" s="66" t="s">
        <v>1027</v>
      </c>
      <c r="E966" s="184" t="s">
        <v>30</v>
      </c>
      <c r="F966" s="240" t="s">
        <v>106</v>
      </c>
      <c r="G966" s="168" t="s">
        <v>107</v>
      </c>
      <c r="H966" s="184" t="s">
        <v>129</v>
      </c>
      <c r="I966" s="181">
        <f t="shared" si="0"/>
        <v>42909</v>
      </c>
      <c r="J966" s="61"/>
      <c r="K966" s="184"/>
      <c r="L966" s="241" t="s">
        <v>7537</v>
      </c>
      <c r="M966" s="61" t="s">
        <v>10068</v>
      </c>
      <c r="N966" s="61"/>
      <c r="O966" s="61" t="s">
        <v>10069</v>
      </c>
      <c r="P966" s="185"/>
      <c r="Q966" s="182"/>
      <c r="R966" s="61"/>
      <c r="S966" s="61"/>
      <c r="T966" s="61"/>
      <c r="U966" s="66"/>
      <c r="V966" s="61"/>
      <c r="W966" s="61"/>
      <c r="X966" s="66"/>
      <c r="Y966" s="57">
        <v>43073</v>
      </c>
      <c r="Z966" s="75"/>
      <c r="AA966" s="95" t="s">
        <v>10071</v>
      </c>
      <c r="AB966" s="183"/>
      <c r="AC966" s="175"/>
      <c r="AD966" s="176"/>
      <c r="AE966" s="67" t="str">
        <f t="shared" si="1"/>
        <v>May</v>
      </c>
      <c r="AF966" s="68" t="str">
        <f t="shared" si="2"/>
        <v>Dec</v>
      </c>
      <c r="AG966" s="177">
        <f t="shared" si="3"/>
        <v>194</v>
      </c>
      <c r="AH966" s="70">
        <f t="shared" si="5"/>
        <v>42909</v>
      </c>
      <c r="AI966" s="71">
        <f ca="1"/>
        <v>-1080</v>
      </c>
      <c r="AJ966" s="71" t="str">
        <v>2017</v>
      </c>
      <c r="AK966" s="70">
        <f t="shared" si="4"/>
        <v>42889</v>
      </c>
    </row>
    <row r="967" spans="1:37" ht="14.4">
      <c r="A967" s="239" t="s">
        <v>10073</v>
      </c>
      <c r="B967" s="61" t="s">
        <v>89</v>
      </c>
      <c r="C967" s="59">
        <v>42879</v>
      </c>
      <c r="D967" s="66" t="s">
        <v>1027</v>
      </c>
      <c r="E967" s="184" t="s">
        <v>112</v>
      </c>
      <c r="F967" s="240" t="s">
        <v>106</v>
      </c>
      <c r="G967" s="243" t="s">
        <v>113</v>
      </c>
      <c r="H967" s="184" t="s">
        <v>112</v>
      </c>
      <c r="I967" s="181">
        <f t="shared" si="0"/>
        <v>42909</v>
      </c>
      <c r="J967" s="61" t="s">
        <v>18</v>
      </c>
      <c r="K967" s="184" t="s">
        <v>14</v>
      </c>
      <c r="L967" s="241" t="s">
        <v>10075</v>
      </c>
      <c r="M967" s="61" t="s">
        <v>10076</v>
      </c>
      <c r="N967" s="61"/>
      <c r="O967" s="61" t="s">
        <v>10077</v>
      </c>
      <c r="P967" s="185" t="s">
        <v>116</v>
      </c>
      <c r="Q967" s="182">
        <v>42881</v>
      </c>
      <c r="R967" s="61"/>
      <c r="S967" s="61"/>
      <c r="T967" s="61"/>
      <c r="U967" s="66"/>
      <c r="V967" s="61"/>
      <c r="W967" s="61"/>
      <c r="X967" s="66"/>
      <c r="Y967" s="57">
        <v>43073</v>
      </c>
      <c r="Z967" s="75"/>
      <c r="AA967" s="95" t="s">
        <v>10071</v>
      </c>
      <c r="AB967" s="183"/>
      <c r="AC967" s="175"/>
      <c r="AD967" s="175"/>
      <c r="AE967" s="67" t="str">
        <f t="shared" si="1"/>
        <v>May</v>
      </c>
      <c r="AF967" s="68" t="str">
        <f t="shared" si="2"/>
        <v>Dec</v>
      </c>
      <c r="AG967" s="177">
        <f t="shared" si="3"/>
        <v>194</v>
      </c>
      <c r="AH967" s="70">
        <f t="shared" si="5"/>
        <v>42909</v>
      </c>
      <c r="AI967" s="71">
        <f ca="1"/>
        <v>-1080</v>
      </c>
      <c r="AJ967" s="71" t="str">
        <v>2017</v>
      </c>
      <c r="AK967" s="70">
        <f t="shared" si="4"/>
        <v>42889</v>
      </c>
    </row>
    <row r="968" spans="1:37" ht="14.4">
      <c r="A968" s="239" t="s">
        <v>10080</v>
      </c>
      <c r="B968" s="61" t="s">
        <v>89</v>
      </c>
      <c r="C968" s="59">
        <v>42877</v>
      </c>
      <c r="D968" s="66" t="s">
        <v>90</v>
      </c>
      <c r="E968" s="184" t="s">
        <v>30</v>
      </c>
      <c r="F968" s="240" t="s">
        <v>106</v>
      </c>
      <c r="G968" s="168" t="s">
        <v>107</v>
      </c>
      <c r="H968" s="184" t="s">
        <v>32</v>
      </c>
      <c r="I968" s="181">
        <f t="shared" si="0"/>
        <v>42907</v>
      </c>
      <c r="J968" s="61"/>
      <c r="K968" s="184"/>
      <c r="L968" s="241" t="s">
        <v>10082</v>
      </c>
      <c r="M968" s="61"/>
      <c r="N968" s="61"/>
      <c r="O968" s="61"/>
      <c r="P968" s="185" t="s">
        <v>96</v>
      </c>
      <c r="Q968" s="182"/>
      <c r="R968" s="61"/>
      <c r="S968" s="61"/>
      <c r="T968" s="61"/>
      <c r="U968" s="66"/>
      <c r="V968" s="61"/>
      <c r="W968" s="61"/>
      <c r="X968" s="66" t="s">
        <v>18</v>
      </c>
      <c r="Y968" s="57">
        <v>43073</v>
      </c>
      <c r="Z968" s="75"/>
      <c r="AA968" s="95"/>
      <c r="AB968" s="183"/>
      <c r="AC968" s="175"/>
      <c r="AD968" s="175"/>
      <c r="AE968" s="67" t="str">
        <f t="shared" si="1"/>
        <v>May</v>
      </c>
      <c r="AF968" s="68" t="str">
        <f t="shared" si="2"/>
        <v>Dec</v>
      </c>
      <c r="AG968" s="177">
        <f t="shared" si="3"/>
        <v>196</v>
      </c>
      <c r="AH968" s="70">
        <f t="shared" si="5"/>
        <v>42907</v>
      </c>
      <c r="AI968" s="71">
        <f ca="1"/>
        <v>-1082</v>
      </c>
      <c r="AJ968" s="71" t="str">
        <v>2017</v>
      </c>
      <c r="AK968" s="70">
        <f t="shared" si="4"/>
        <v>42887</v>
      </c>
    </row>
    <row r="969" spans="1:37" ht="14.4">
      <c r="A969" s="239" t="s">
        <v>10084</v>
      </c>
      <c r="B969" s="61" t="s">
        <v>89</v>
      </c>
      <c r="C969" s="59">
        <v>42881</v>
      </c>
      <c r="D969" s="66" t="s">
        <v>90</v>
      </c>
      <c r="E969" s="184" t="s">
        <v>3794</v>
      </c>
      <c r="F969" s="240" t="s">
        <v>214</v>
      </c>
      <c r="G969" s="187" t="s">
        <v>214</v>
      </c>
      <c r="H969" s="184" t="s">
        <v>3785</v>
      </c>
      <c r="I969" s="181">
        <f t="shared" si="0"/>
        <v>42911</v>
      </c>
      <c r="J969" s="61" t="s">
        <v>18</v>
      </c>
      <c r="K969" s="184" t="s">
        <v>18</v>
      </c>
      <c r="L969" s="241" t="s">
        <v>10086</v>
      </c>
      <c r="M969" s="61" t="s">
        <v>108</v>
      </c>
      <c r="N969" s="61" t="s">
        <v>395</v>
      </c>
      <c r="O969" s="61" t="s">
        <v>108</v>
      </c>
      <c r="P969" s="185" t="s">
        <v>96</v>
      </c>
      <c r="Q969" s="182"/>
      <c r="R969" s="61" t="s">
        <v>18</v>
      </c>
      <c r="S969" s="61"/>
      <c r="T969" s="61"/>
      <c r="U969" s="66" t="s">
        <v>108</v>
      </c>
      <c r="V969" s="61" t="s">
        <v>108</v>
      </c>
      <c r="W969" s="61"/>
      <c r="X969" s="66" t="s">
        <v>14</v>
      </c>
      <c r="Y969" s="57">
        <v>43073</v>
      </c>
      <c r="Z969" s="75" t="s">
        <v>108</v>
      </c>
      <c r="AA969" s="64" t="s">
        <v>10087</v>
      </c>
      <c r="AB969" s="183" t="s">
        <v>633</v>
      </c>
      <c r="AC969" s="175"/>
      <c r="AD969" s="175"/>
      <c r="AE969" s="67" t="str">
        <f t="shared" si="1"/>
        <v>May</v>
      </c>
      <c r="AF969" s="68" t="str">
        <f t="shared" si="2"/>
        <v>Dec</v>
      </c>
      <c r="AG969" s="177">
        <f t="shared" si="3"/>
        <v>192</v>
      </c>
      <c r="AH969" s="70">
        <f t="shared" si="5"/>
        <v>42911</v>
      </c>
      <c r="AI969" s="71">
        <f ca="1"/>
        <v>-1078</v>
      </c>
      <c r="AJ969" s="71" t="str">
        <v>2017</v>
      </c>
      <c r="AK969" s="70">
        <f t="shared" si="4"/>
        <v>42891</v>
      </c>
    </row>
    <row r="970" spans="1:37" ht="14.4">
      <c r="A970" s="239" t="s">
        <v>10090</v>
      </c>
      <c r="B970" s="61" t="s">
        <v>89</v>
      </c>
      <c r="C970" s="59">
        <v>42881</v>
      </c>
      <c r="D970" s="66" t="s">
        <v>90</v>
      </c>
      <c r="E970" s="184" t="s">
        <v>3794</v>
      </c>
      <c r="F970" s="240" t="s">
        <v>214</v>
      </c>
      <c r="G970" s="187" t="s">
        <v>214</v>
      </c>
      <c r="H970" s="184" t="s">
        <v>3785</v>
      </c>
      <c r="I970" s="181">
        <f t="shared" si="0"/>
        <v>42911</v>
      </c>
      <c r="J970" s="61" t="s">
        <v>18</v>
      </c>
      <c r="K970" s="184" t="s">
        <v>18</v>
      </c>
      <c r="L970" s="241" t="s">
        <v>10092</v>
      </c>
      <c r="M970" s="61" t="s">
        <v>10093</v>
      </c>
      <c r="N970" s="61" t="s">
        <v>27</v>
      </c>
      <c r="O970" s="61" t="s">
        <v>10094</v>
      </c>
      <c r="P970" s="185" t="s">
        <v>96</v>
      </c>
      <c r="Q970" s="182"/>
      <c r="R970" s="61" t="s">
        <v>18</v>
      </c>
      <c r="S970" s="61"/>
      <c r="T970" s="61"/>
      <c r="U970" s="66" t="s">
        <v>108</v>
      </c>
      <c r="V970" s="61" t="s">
        <v>108</v>
      </c>
      <c r="W970" s="61"/>
      <c r="X970" s="66" t="s">
        <v>14</v>
      </c>
      <c r="Y970" s="57">
        <v>43073</v>
      </c>
      <c r="Z970" s="75" t="s">
        <v>108</v>
      </c>
      <c r="AA970" s="95" t="s">
        <v>10099</v>
      </c>
      <c r="AB970" s="183" t="s">
        <v>633</v>
      </c>
      <c r="AC970" s="175"/>
      <c r="AD970" s="176"/>
      <c r="AE970" s="67" t="str">
        <f t="shared" si="1"/>
        <v>May</v>
      </c>
      <c r="AF970" s="68" t="str">
        <f t="shared" si="2"/>
        <v>Dec</v>
      </c>
      <c r="AG970" s="177">
        <f t="shared" si="3"/>
        <v>192</v>
      </c>
      <c r="AH970" s="70">
        <f t="shared" si="5"/>
        <v>42911</v>
      </c>
      <c r="AI970" s="71">
        <f ca="1"/>
        <v>-1078</v>
      </c>
      <c r="AJ970" s="71" t="str">
        <v>2017</v>
      </c>
      <c r="AK970" s="70">
        <f t="shared" si="4"/>
        <v>42891</v>
      </c>
    </row>
    <row r="971" spans="1:37" ht="14.4">
      <c r="A971" s="239" t="s">
        <v>10102</v>
      </c>
      <c r="B971" s="61" t="s">
        <v>89</v>
      </c>
      <c r="C971" s="59">
        <v>42881</v>
      </c>
      <c r="D971" s="66" t="s">
        <v>90</v>
      </c>
      <c r="E971" s="184" t="s">
        <v>3794</v>
      </c>
      <c r="F971" s="240" t="s">
        <v>214</v>
      </c>
      <c r="G971" s="168" t="s">
        <v>4611</v>
      </c>
      <c r="H971" s="184" t="s">
        <v>4612</v>
      </c>
      <c r="I971" s="181">
        <f t="shared" si="0"/>
        <v>42911</v>
      </c>
      <c r="J971" s="61" t="s">
        <v>18</v>
      </c>
      <c r="K971" s="184" t="s">
        <v>18</v>
      </c>
      <c r="L971" s="241" t="s">
        <v>10103</v>
      </c>
      <c r="M971" s="61" t="s">
        <v>108</v>
      </c>
      <c r="N971" s="61" t="s">
        <v>395</v>
      </c>
      <c r="O971" s="61" t="s">
        <v>108</v>
      </c>
      <c r="P971" s="185" t="s">
        <v>96</v>
      </c>
      <c r="Q971" s="182"/>
      <c r="R971" s="61" t="s">
        <v>18</v>
      </c>
      <c r="S971" s="61" t="s">
        <v>18</v>
      </c>
      <c r="T971" s="61"/>
      <c r="U971" s="66" t="s">
        <v>108</v>
      </c>
      <c r="V971" s="61" t="s">
        <v>108</v>
      </c>
      <c r="W971" s="61"/>
      <c r="X971" s="66" t="s">
        <v>14</v>
      </c>
      <c r="Y971" s="57">
        <v>43073</v>
      </c>
      <c r="Z971" s="75" t="s">
        <v>108</v>
      </c>
      <c r="AA971" s="95" t="s">
        <v>10105</v>
      </c>
      <c r="AB971" s="183" t="s">
        <v>179</v>
      </c>
      <c r="AC971" s="175"/>
      <c r="AD971" s="175"/>
      <c r="AE971" s="67" t="str">
        <f t="shared" si="1"/>
        <v>May</v>
      </c>
      <c r="AF971" s="68" t="str">
        <f t="shared" si="2"/>
        <v>Dec</v>
      </c>
      <c r="AG971" s="177">
        <f t="shared" si="3"/>
        <v>192</v>
      </c>
      <c r="AH971" s="70">
        <f t="shared" si="5"/>
        <v>42911</v>
      </c>
      <c r="AI971" s="71">
        <f ca="1"/>
        <v>-1078</v>
      </c>
      <c r="AJ971" s="71" t="str">
        <v>2017</v>
      </c>
      <c r="AK971" s="70">
        <f t="shared" si="4"/>
        <v>42891</v>
      </c>
    </row>
    <row r="972" spans="1:37" ht="14.4">
      <c r="A972" s="239" t="s">
        <v>10107</v>
      </c>
      <c r="B972" s="61" t="s">
        <v>89</v>
      </c>
      <c r="C972" s="59">
        <v>42873</v>
      </c>
      <c r="D972" s="66" t="s">
        <v>1027</v>
      </c>
      <c r="E972" s="184" t="s">
        <v>30</v>
      </c>
      <c r="F972" s="240" t="s">
        <v>106</v>
      </c>
      <c r="G972" s="168" t="s">
        <v>107</v>
      </c>
      <c r="H972" s="184" t="s">
        <v>30</v>
      </c>
      <c r="I972" s="181">
        <f t="shared" si="0"/>
        <v>42903</v>
      </c>
      <c r="J972" s="61"/>
      <c r="K972" s="184"/>
      <c r="L972" s="241" t="s">
        <v>3842</v>
      </c>
      <c r="M972" s="61" t="s">
        <v>10108</v>
      </c>
      <c r="N972" s="61" t="s">
        <v>29</v>
      </c>
      <c r="O972" s="61" t="s">
        <v>108</v>
      </c>
      <c r="P972" s="185" t="s">
        <v>17</v>
      </c>
      <c r="Q972" s="182"/>
      <c r="R972" s="61"/>
      <c r="S972" s="61"/>
      <c r="T972" s="61"/>
      <c r="U972" s="66"/>
      <c r="V972" s="61"/>
      <c r="W972" s="91" t="s">
        <v>200</v>
      </c>
      <c r="X972" s="66" t="s">
        <v>14</v>
      </c>
      <c r="Y972" s="57">
        <v>43073</v>
      </c>
      <c r="Z972" s="75"/>
      <c r="AA972" s="95" t="s">
        <v>7625</v>
      </c>
      <c r="AB972" s="183"/>
      <c r="AC972" s="175"/>
      <c r="AD972" s="175"/>
      <c r="AE972" s="67" t="str">
        <f t="shared" si="1"/>
        <v>May</v>
      </c>
      <c r="AF972" s="68" t="str">
        <f t="shared" si="2"/>
        <v>Dec</v>
      </c>
      <c r="AG972" s="177">
        <f t="shared" si="3"/>
        <v>200</v>
      </c>
      <c r="AH972" s="70">
        <f t="shared" si="5"/>
        <v>42903</v>
      </c>
      <c r="AI972" s="71">
        <f ca="1"/>
        <v>-1086</v>
      </c>
      <c r="AJ972" s="71" t="str">
        <v>2017</v>
      </c>
      <c r="AK972" s="70">
        <f t="shared" si="4"/>
        <v>42883</v>
      </c>
    </row>
    <row r="973" spans="1:37" ht="14.4">
      <c r="A973" s="239" t="s">
        <v>10111</v>
      </c>
      <c r="B973" s="61" t="s">
        <v>89</v>
      </c>
      <c r="C973" s="59">
        <v>42879</v>
      </c>
      <c r="D973" s="66" t="s">
        <v>1027</v>
      </c>
      <c r="E973" s="184" t="s">
        <v>30</v>
      </c>
      <c r="F973" s="240" t="s">
        <v>106</v>
      </c>
      <c r="G973" s="168" t="s">
        <v>107</v>
      </c>
      <c r="H973" s="184" t="s">
        <v>30</v>
      </c>
      <c r="I973" s="181">
        <f t="shared" si="0"/>
        <v>42909</v>
      </c>
      <c r="J973" s="61"/>
      <c r="K973" s="184"/>
      <c r="L973" s="241" t="s">
        <v>10113</v>
      </c>
      <c r="M973" s="61"/>
      <c r="N973" s="61" t="s">
        <v>95</v>
      </c>
      <c r="O973" s="61" t="s">
        <v>108</v>
      </c>
      <c r="P973" s="185" t="s">
        <v>17</v>
      </c>
      <c r="Q973" s="182"/>
      <c r="R973" s="61"/>
      <c r="S973" s="61"/>
      <c r="T973" s="61"/>
      <c r="U973" s="66"/>
      <c r="V973" s="61"/>
      <c r="W973" s="61"/>
      <c r="X973" s="66" t="s">
        <v>14</v>
      </c>
      <c r="Y973" s="57">
        <v>43073</v>
      </c>
      <c r="Z973" s="75"/>
      <c r="AA973" s="95" t="s">
        <v>10114</v>
      </c>
      <c r="AB973" s="183"/>
      <c r="AC973" s="175"/>
      <c r="AD973" s="175"/>
      <c r="AE973" s="67" t="str">
        <f t="shared" si="1"/>
        <v>May</v>
      </c>
      <c r="AF973" s="68" t="str">
        <f t="shared" si="2"/>
        <v>Dec</v>
      </c>
      <c r="AG973" s="177">
        <f t="shared" si="3"/>
        <v>194</v>
      </c>
      <c r="AH973" s="70">
        <f t="shared" si="5"/>
        <v>42909</v>
      </c>
      <c r="AI973" s="71">
        <f ca="1"/>
        <v>-1080</v>
      </c>
      <c r="AJ973" s="71" t="str">
        <v>2017</v>
      </c>
      <c r="AK973" s="70">
        <f t="shared" si="4"/>
        <v>42889</v>
      </c>
    </row>
    <row r="974" spans="1:37" ht="14.4">
      <c r="A974" s="239" t="s">
        <v>10116</v>
      </c>
      <c r="B974" s="61" t="s">
        <v>89</v>
      </c>
      <c r="C974" s="15">
        <v>42879</v>
      </c>
      <c r="D974" s="66" t="s">
        <v>1027</v>
      </c>
      <c r="E974" s="184" t="s">
        <v>30</v>
      </c>
      <c r="F974" s="240" t="s">
        <v>106</v>
      </c>
      <c r="G974" s="168" t="s">
        <v>107</v>
      </c>
      <c r="H974" s="184" t="s">
        <v>30</v>
      </c>
      <c r="I974" s="181">
        <f t="shared" si="0"/>
        <v>42909</v>
      </c>
      <c r="J974" s="61"/>
      <c r="K974" s="184"/>
      <c r="L974" s="241" t="s">
        <v>10119</v>
      </c>
      <c r="M974" s="61"/>
      <c r="N974" s="61"/>
      <c r="O974" s="61"/>
      <c r="P974" s="185"/>
      <c r="Q974" s="182"/>
      <c r="R974" s="61"/>
      <c r="S974" s="61"/>
      <c r="T974" s="61"/>
      <c r="U974" s="66"/>
      <c r="V974" s="61"/>
      <c r="W974" s="61"/>
      <c r="X974" s="66" t="s">
        <v>14</v>
      </c>
      <c r="Y974" s="57">
        <v>43073</v>
      </c>
      <c r="Z974" s="75">
        <v>6</v>
      </c>
      <c r="AA974" s="95" t="s">
        <v>10121</v>
      </c>
      <c r="AB974" s="183"/>
      <c r="AC974" s="175"/>
      <c r="AD974" s="176"/>
      <c r="AE974" s="67" t="str">
        <f t="shared" si="1"/>
        <v>May</v>
      </c>
      <c r="AF974" s="68" t="str">
        <f t="shared" si="2"/>
        <v>Dec</v>
      </c>
      <c r="AG974" s="177">
        <f t="shared" si="3"/>
        <v>194</v>
      </c>
      <c r="AH974" s="70">
        <f t="shared" si="5"/>
        <v>42909</v>
      </c>
      <c r="AI974" s="71">
        <f ca="1"/>
        <v>-1080</v>
      </c>
      <c r="AJ974" s="71" t="str">
        <v>2017</v>
      </c>
      <c r="AK974" s="70">
        <f t="shared" si="4"/>
        <v>42889</v>
      </c>
    </row>
    <row r="975" spans="1:37" ht="14.4">
      <c r="A975" s="239" t="s">
        <v>10123</v>
      </c>
      <c r="B975" s="61" t="s">
        <v>89</v>
      </c>
      <c r="C975" s="15">
        <v>42879</v>
      </c>
      <c r="D975" s="66" t="s">
        <v>131</v>
      </c>
      <c r="E975" s="184" t="s">
        <v>30</v>
      </c>
      <c r="F975" s="240" t="s">
        <v>106</v>
      </c>
      <c r="G975" s="168" t="s">
        <v>107</v>
      </c>
      <c r="H975" s="184" t="s">
        <v>30</v>
      </c>
      <c r="I975" s="181">
        <f t="shared" si="0"/>
        <v>42909</v>
      </c>
      <c r="J975" s="61"/>
      <c r="K975" s="184"/>
      <c r="L975" s="241" t="s">
        <v>10126</v>
      </c>
      <c r="M975" s="61"/>
      <c r="N975" s="61" t="s">
        <v>29</v>
      </c>
      <c r="O975" s="61" t="s">
        <v>10127</v>
      </c>
      <c r="P975" s="185" t="s">
        <v>17</v>
      </c>
      <c r="Q975" s="182"/>
      <c r="R975" s="61"/>
      <c r="S975" s="61"/>
      <c r="T975" s="61"/>
      <c r="U975" s="66"/>
      <c r="V975" s="61"/>
      <c r="W975" s="61"/>
      <c r="X975" s="66" t="s">
        <v>18</v>
      </c>
      <c r="Y975" s="57">
        <v>43073</v>
      </c>
      <c r="Z975" s="75"/>
      <c r="AA975" s="95" t="s">
        <v>10128</v>
      </c>
      <c r="AB975" s="183"/>
      <c r="AC975" s="175"/>
      <c r="AD975" s="176"/>
      <c r="AE975" s="67" t="str">
        <f t="shared" si="1"/>
        <v>May</v>
      </c>
      <c r="AF975" s="68" t="str">
        <f t="shared" si="2"/>
        <v>Dec</v>
      </c>
      <c r="AG975" s="177">
        <f t="shared" si="3"/>
        <v>194</v>
      </c>
      <c r="AH975" s="70">
        <f t="shared" si="5"/>
        <v>42909</v>
      </c>
      <c r="AI975" s="71">
        <f ca="1"/>
        <v>-1080</v>
      </c>
      <c r="AJ975" s="71" t="str">
        <v>2017</v>
      </c>
      <c r="AK975" s="70">
        <f t="shared" si="4"/>
        <v>42889</v>
      </c>
    </row>
    <row r="976" spans="1:37" ht="14.4">
      <c r="A976" s="239" t="s">
        <v>10130</v>
      </c>
      <c r="B976" s="61" t="s">
        <v>89</v>
      </c>
      <c r="C976" s="59">
        <v>42881</v>
      </c>
      <c r="D976" s="66" t="s">
        <v>1027</v>
      </c>
      <c r="E976" s="184" t="s">
        <v>30</v>
      </c>
      <c r="F976" s="240" t="s">
        <v>106</v>
      </c>
      <c r="G976" s="168" t="s">
        <v>107</v>
      </c>
      <c r="H976" s="184" t="s">
        <v>30</v>
      </c>
      <c r="I976" s="181">
        <f t="shared" si="0"/>
        <v>42911</v>
      </c>
      <c r="J976" s="61"/>
      <c r="K976" s="184"/>
      <c r="L976" s="241" t="s">
        <v>10131</v>
      </c>
      <c r="M976" s="61"/>
      <c r="N976" s="61" t="s">
        <v>22</v>
      </c>
      <c r="O976" s="61" t="s">
        <v>10132</v>
      </c>
      <c r="P976" s="185" t="s">
        <v>96</v>
      </c>
      <c r="Q976" s="182"/>
      <c r="R976" s="61"/>
      <c r="S976" s="61"/>
      <c r="T976" s="61"/>
      <c r="U976" s="66"/>
      <c r="V976" s="61"/>
      <c r="W976" s="61"/>
      <c r="X976" s="66" t="s">
        <v>18</v>
      </c>
      <c r="Y976" s="57">
        <v>43073</v>
      </c>
      <c r="Z976" s="75"/>
      <c r="AA976" s="95"/>
      <c r="AB976" s="183"/>
      <c r="AC976" s="175"/>
      <c r="AD976" s="176"/>
      <c r="AE976" s="67" t="str">
        <f t="shared" si="1"/>
        <v>May</v>
      </c>
      <c r="AF976" s="68" t="str">
        <f t="shared" si="2"/>
        <v>Dec</v>
      </c>
      <c r="AG976" s="177">
        <f t="shared" si="3"/>
        <v>192</v>
      </c>
      <c r="AH976" s="70">
        <f t="shared" si="5"/>
        <v>42911</v>
      </c>
      <c r="AI976" s="71">
        <f ca="1"/>
        <v>-1078</v>
      </c>
      <c r="AJ976" s="71" t="str">
        <v>2017</v>
      </c>
      <c r="AK976" s="70">
        <f t="shared" si="4"/>
        <v>42891</v>
      </c>
    </row>
    <row r="977" spans="1:37" ht="14.4">
      <c r="A977" s="239" t="s">
        <v>10136</v>
      </c>
      <c r="B977" s="61" t="s">
        <v>89</v>
      </c>
      <c r="C977" s="59">
        <v>42876</v>
      </c>
      <c r="D977" s="66" t="s">
        <v>131</v>
      </c>
      <c r="E977" s="184" t="s">
        <v>30</v>
      </c>
      <c r="F977" s="240" t="s">
        <v>106</v>
      </c>
      <c r="G977" s="168" t="s">
        <v>107</v>
      </c>
      <c r="H977" s="184" t="s">
        <v>30</v>
      </c>
      <c r="I977" s="181">
        <f t="shared" si="0"/>
        <v>42906</v>
      </c>
      <c r="J977" s="61"/>
      <c r="K977" s="184"/>
      <c r="L977" s="241" t="s">
        <v>145</v>
      </c>
      <c r="M977" s="61"/>
      <c r="N977" s="61"/>
      <c r="O977" s="61" t="s">
        <v>10138</v>
      </c>
      <c r="P977" s="185" t="s">
        <v>17</v>
      </c>
      <c r="Q977" s="182"/>
      <c r="R977" s="61"/>
      <c r="S977" s="61"/>
      <c r="T977" s="61"/>
      <c r="U977" s="66"/>
      <c r="V977" s="61"/>
      <c r="W977" s="61"/>
      <c r="X977" s="66" t="s">
        <v>18</v>
      </c>
      <c r="Y977" s="57">
        <v>43073</v>
      </c>
      <c r="Z977" s="75">
        <v>5</v>
      </c>
      <c r="AA977" s="95" t="s">
        <v>10139</v>
      </c>
      <c r="AB977" s="183"/>
      <c r="AC977" s="175"/>
      <c r="AD977" s="176"/>
      <c r="AE977" s="67" t="str">
        <f t="shared" si="1"/>
        <v>May</v>
      </c>
      <c r="AF977" s="68" t="str">
        <f t="shared" si="2"/>
        <v>Dec</v>
      </c>
      <c r="AG977" s="177">
        <f t="shared" si="3"/>
        <v>197</v>
      </c>
      <c r="AH977" s="70">
        <f t="shared" si="5"/>
        <v>42906</v>
      </c>
      <c r="AI977" s="71">
        <f ca="1"/>
        <v>-1083</v>
      </c>
      <c r="AJ977" s="71" t="str">
        <v>2017</v>
      </c>
      <c r="AK977" s="70">
        <f t="shared" si="4"/>
        <v>42886</v>
      </c>
    </row>
    <row r="978" spans="1:37" ht="14.4">
      <c r="A978" s="239" t="s">
        <v>10142</v>
      </c>
      <c r="B978" s="61" t="s">
        <v>89</v>
      </c>
      <c r="C978" s="59">
        <v>42874</v>
      </c>
      <c r="D978" s="66" t="s">
        <v>1027</v>
      </c>
      <c r="E978" s="184" t="s">
        <v>30</v>
      </c>
      <c r="F978" s="240" t="s">
        <v>106</v>
      </c>
      <c r="G978" s="168" t="s">
        <v>107</v>
      </c>
      <c r="H978" s="184" t="s">
        <v>30</v>
      </c>
      <c r="I978" s="181">
        <f t="shared" si="0"/>
        <v>42904</v>
      </c>
      <c r="J978" s="61"/>
      <c r="K978" s="184"/>
      <c r="L978" s="241" t="s">
        <v>3842</v>
      </c>
      <c r="M978" s="61"/>
      <c r="N978" s="61" t="s">
        <v>355</v>
      </c>
      <c r="O978" s="61" t="s">
        <v>9195</v>
      </c>
      <c r="P978" s="185" t="s">
        <v>17</v>
      </c>
      <c r="Q978" s="182"/>
      <c r="R978" s="61"/>
      <c r="S978" s="61"/>
      <c r="T978" s="61"/>
      <c r="U978" s="66"/>
      <c r="V978" s="61"/>
      <c r="W978" s="61"/>
      <c r="X978" s="66" t="s">
        <v>14</v>
      </c>
      <c r="Y978" s="57">
        <v>43073</v>
      </c>
      <c r="Z978" s="75"/>
      <c r="AA978" s="95" t="s">
        <v>10144</v>
      </c>
      <c r="AB978" s="183"/>
      <c r="AC978" s="175"/>
      <c r="AD978" s="175"/>
      <c r="AE978" s="67" t="str">
        <f t="shared" si="1"/>
        <v>May</v>
      </c>
      <c r="AF978" s="68" t="str">
        <f t="shared" si="2"/>
        <v>Dec</v>
      </c>
      <c r="AG978" s="177">
        <f t="shared" si="3"/>
        <v>199</v>
      </c>
      <c r="AH978" s="70">
        <f t="shared" si="5"/>
        <v>42904</v>
      </c>
      <c r="AI978" s="71">
        <f ca="1"/>
        <v>-1085</v>
      </c>
      <c r="AJ978" s="71" t="str">
        <v>2017</v>
      </c>
      <c r="AK978" s="70">
        <f t="shared" si="4"/>
        <v>42884</v>
      </c>
    </row>
    <row r="979" spans="1:37" ht="14.4">
      <c r="A979" s="239" t="s">
        <v>10147</v>
      </c>
      <c r="B979" s="61" t="s">
        <v>89</v>
      </c>
      <c r="C979" s="59">
        <v>42877</v>
      </c>
      <c r="D979" s="66" t="s">
        <v>131</v>
      </c>
      <c r="E979" s="184" t="s">
        <v>30</v>
      </c>
      <c r="F979" s="240" t="s">
        <v>106</v>
      </c>
      <c r="G979" s="168" t="s">
        <v>107</v>
      </c>
      <c r="H979" s="184" t="s">
        <v>30</v>
      </c>
      <c r="I979" s="181">
        <f t="shared" si="0"/>
        <v>42907</v>
      </c>
      <c r="J979" s="61"/>
      <c r="K979" s="184"/>
      <c r="L979" s="241" t="s">
        <v>145</v>
      </c>
      <c r="M979" s="61"/>
      <c r="N979" s="61"/>
      <c r="O979" s="61" t="s">
        <v>10149</v>
      </c>
      <c r="P979" s="185"/>
      <c r="Q979" s="182"/>
      <c r="R979" s="61"/>
      <c r="S979" s="61"/>
      <c r="T979" s="61"/>
      <c r="U979" s="66"/>
      <c r="V979" s="61"/>
      <c r="W979" s="61"/>
      <c r="X979" s="66" t="s">
        <v>18</v>
      </c>
      <c r="Y979" s="57">
        <v>43073</v>
      </c>
      <c r="Z979" s="75"/>
      <c r="AA979" s="95" t="s">
        <v>10151</v>
      </c>
      <c r="AB979" s="183"/>
      <c r="AC979" s="175"/>
      <c r="AD979" s="175"/>
      <c r="AE979" s="67" t="str">
        <f t="shared" si="1"/>
        <v>May</v>
      </c>
      <c r="AF979" s="68" t="str">
        <f t="shared" si="2"/>
        <v>Dec</v>
      </c>
      <c r="AG979" s="177">
        <f t="shared" si="3"/>
        <v>196</v>
      </c>
      <c r="AH979" s="70">
        <f t="shared" si="5"/>
        <v>42907</v>
      </c>
      <c r="AI979" s="71">
        <f ca="1"/>
        <v>-1082</v>
      </c>
      <c r="AJ979" s="71" t="str">
        <v>2017</v>
      </c>
      <c r="AK979" s="70">
        <f t="shared" si="4"/>
        <v>42887</v>
      </c>
    </row>
    <row r="980" spans="1:37" ht="14.4">
      <c r="A980" s="239" t="s">
        <v>10152</v>
      </c>
      <c r="B980" s="61" t="s">
        <v>89</v>
      </c>
      <c r="C980" s="59">
        <v>42877</v>
      </c>
      <c r="D980" s="66" t="s">
        <v>131</v>
      </c>
      <c r="E980" s="184" t="s">
        <v>30</v>
      </c>
      <c r="F980" s="240" t="s">
        <v>106</v>
      </c>
      <c r="G980" s="168" t="s">
        <v>107</v>
      </c>
      <c r="H980" s="184" t="s">
        <v>30</v>
      </c>
      <c r="I980" s="181">
        <f t="shared" si="0"/>
        <v>42907</v>
      </c>
      <c r="J980" s="61"/>
      <c r="K980" s="184"/>
      <c r="L980" s="241" t="s">
        <v>3842</v>
      </c>
      <c r="M980" s="61"/>
      <c r="N980" s="61" t="s">
        <v>436</v>
      </c>
      <c r="O980" s="61" t="s">
        <v>10153</v>
      </c>
      <c r="P980" s="185" t="s">
        <v>17</v>
      </c>
      <c r="Q980" s="182"/>
      <c r="R980" s="61"/>
      <c r="S980" s="61"/>
      <c r="T980" s="61"/>
      <c r="U980" s="66"/>
      <c r="V980" s="61"/>
      <c r="W980" s="61"/>
      <c r="X980" s="66" t="s">
        <v>18</v>
      </c>
      <c r="Y980" s="57">
        <v>43073</v>
      </c>
      <c r="Z980" s="75">
        <v>5</v>
      </c>
      <c r="AA980" s="95"/>
      <c r="AB980" s="183"/>
      <c r="AC980" s="175"/>
      <c r="AD980" s="175"/>
      <c r="AE980" s="67" t="str">
        <f t="shared" si="1"/>
        <v>May</v>
      </c>
      <c r="AF980" s="68" t="str">
        <f t="shared" si="2"/>
        <v>Dec</v>
      </c>
      <c r="AG980" s="177">
        <f t="shared" si="3"/>
        <v>196</v>
      </c>
      <c r="AH980" s="70">
        <f t="shared" si="5"/>
        <v>42907</v>
      </c>
      <c r="AI980" s="71">
        <f ca="1"/>
        <v>-1082</v>
      </c>
      <c r="AJ980" s="71" t="str">
        <v>2017</v>
      </c>
      <c r="AK980" s="70">
        <f t="shared" si="4"/>
        <v>42887</v>
      </c>
    </row>
    <row r="981" spans="1:37" ht="14.4">
      <c r="A981" s="239" t="s">
        <v>10155</v>
      </c>
      <c r="B981" s="61" t="s">
        <v>89</v>
      </c>
      <c r="C981" s="59">
        <v>42881</v>
      </c>
      <c r="D981" s="66" t="s">
        <v>90</v>
      </c>
      <c r="E981" s="184" t="s">
        <v>91</v>
      </c>
      <c r="F981" s="240" t="s">
        <v>214</v>
      </c>
      <c r="G981" s="168" t="s">
        <v>3693</v>
      </c>
      <c r="H981" s="242" t="s">
        <v>3694</v>
      </c>
      <c r="I981" s="181">
        <f t="shared" si="0"/>
        <v>42911</v>
      </c>
      <c r="J981" s="61" t="s">
        <v>18</v>
      </c>
      <c r="K981" s="184" t="s">
        <v>14</v>
      </c>
      <c r="L981" s="241" t="s">
        <v>9742</v>
      </c>
      <c r="M981" s="61" t="s">
        <v>10166</v>
      </c>
      <c r="N981" s="61" t="s">
        <v>95</v>
      </c>
      <c r="O981" s="61" t="s">
        <v>10167</v>
      </c>
      <c r="P981" s="185" t="s">
        <v>96</v>
      </c>
      <c r="Q981" s="182"/>
      <c r="R981" s="61"/>
      <c r="S981" s="61"/>
      <c r="T981" s="61"/>
      <c r="U981" s="66"/>
      <c r="V981" s="61"/>
      <c r="W981" s="61"/>
      <c r="X981" s="66" t="s">
        <v>18</v>
      </c>
      <c r="Y981" s="57">
        <v>43073</v>
      </c>
      <c r="Z981" s="75"/>
      <c r="AA981" s="95" t="s">
        <v>10168</v>
      </c>
      <c r="AB981" s="174" t="s">
        <v>3709</v>
      </c>
      <c r="AC981" s="175"/>
      <c r="AD981" s="176"/>
      <c r="AE981" s="67" t="str">
        <f t="shared" si="1"/>
        <v>May</v>
      </c>
      <c r="AF981" s="68" t="str">
        <f t="shared" si="2"/>
        <v>Dec</v>
      </c>
      <c r="AG981" s="177">
        <f t="shared" si="3"/>
        <v>192</v>
      </c>
      <c r="AH981" s="70">
        <f t="shared" si="5"/>
        <v>42911</v>
      </c>
      <c r="AI981" s="71">
        <f ca="1"/>
        <v>-1078</v>
      </c>
      <c r="AJ981" s="71" t="str">
        <v>2017</v>
      </c>
      <c r="AK981" s="70">
        <f t="shared" si="4"/>
        <v>42891</v>
      </c>
    </row>
    <row r="982" spans="1:37" ht="14.4">
      <c r="A982" s="239" t="s">
        <v>10169</v>
      </c>
      <c r="B982" s="61" t="s">
        <v>89</v>
      </c>
      <c r="C982" s="59">
        <v>42881</v>
      </c>
      <c r="D982" s="66" t="s">
        <v>90</v>
      </c>
      <c r="E982" s="184" t="s">
        <v>91</v>
      </c>
      <c r="F982" s="240" t="s">
        <v>214</v>
      </c>
      <c r="G982" s="168" t="s">
        <v>3693</v>
      </c>
      <c r="H982" s="242" t="s">
        <v>3694</v>
      </c>
      <c r="I982" s="181">
        <f t="shared" si="0"/>
        <v>42911</v>
      </c>
      <c r="J982" s="61" t="s">
        <v>18</v>
      </c>
      <c r="K982" s="184" t="s">
        <v>14</v>
      </c>
      <c r="L982" s="241" t="s">
        <v>251</v>
      </c>
      <c r="M982" s="61" t="s">
        <v>10170</v>
      </c>
      <c r="N982" s="61" t="s">
        <v>355</v>
      </c>
      <c r="O982" s="61" t="s">
        <v>10171</v>
      </c>
      <c r="P982" s="185" t="s">
        <v>96</v>
      </c>
      <c r="Q982" s="182"/>
      <c r="R982" s="61"/>
      <c r="S982" s="61"/>
      <c r="T982" s="61"/>
      <c r="U982" s="66"/>
      <c r="V982" s="61"/>
      <c r="W982" s="61"/>
      <c r="X982" s="66" t="s">
        <v>18</v>
      </c>
      <c r="Y982" s="57">
        <v>43073</v>
      </c>
      <c r="Z982" s="75"/>
      <c r="AA982" s="95" t="s">
        <v>10172</v>
      </c>
      <c r="AB982" s="174" t="s">
        <v>3709</v>
      </c>
      <c r="AC982" s="175"/>
      <c r="AD982" s="176"/>
      <c r="AE982" s="67" t="str">
        <f t="shared" si="1"/>
        <v>May</v>
      </c>
      <c r="AF982" s="68" t="str">
        <f t="shared" si="2"/>
        <v>Dec</v>
      </c>
      <c r="AG982" s="177">
        <f t="shared" si="3"/>
        <v>192</v>
      </c>
      <c r="AH982" s="70">
        <f t="shared" si="5"/>
        <v>42911</v>
      </c>
      <c r="AI982" s="71">
        <f ca="1"/>
        <v>-1078</v>
      </c>
      <c r="AJ982" s="71" t="str">
        <v>2017</v>
      </c>
      <c r="AK982" s="70">
        <f t="shared" si="4"/>
        <v>42891</v>
      </c>
    </row>
    <row r="983" spans="1:37" ht="14.4">
      <c r="A983" s="239" t="s">
        <v>10173</v>
      </c>
      <c r="B983" s="61" t="s">
        <v>89</v>
      </c>
      <c r="C983" s="59">
        <v>42879</v>
      </c>
      <c r="D983" s="66" t="s">
        <v>90</v>
      </c>
      <c r="E983" s="184" t="s">
        <v>30</v>
      </c>
      <c r="F983" s="240" t="s">
        <v>106</v>
      </c>
      <c r="G983" s="168" t="s">
        <v>107</v>
      </c>
      <c r="H983" s="184" t="s">
        <v>30</v>
      </c>
      <c r="I983" s="181">
        <f t="shared" si="0"/>
        <v>42909</v>
      </c>
      <c r="J983" s="61"/>
      <c r="K983" s="184"/>
      <c r="L983" s="241" t="s">
        <v>745</v>
      </c>
      <c r="M983" s="61"/>
      <c r="N983" s="61"/>
      <c r="O983" s="61" t="s">
        <v>8035</v>
      </c>
      <c r="P983" s="185" t="s">
        <v>17</v>
      </c>
      <c r="Q983" s="182"/>
      <c r="R983" s="61"/>
      <c r="S983" s="61"/>
      <c r="T983" s="61"/>
      <c r="U983" s="66"/>
      <c r="V983" s="61"/>
      <c r="W983" s="61"/>
      <c r="X983" s="66" t="s">
        <v>14</v>
      </c>
      <c r="Y983" s="57">
        <v>43073</v>
      </c>
      <c r="Z983" s="75">
        <v>5</v>
      </c>
      <c r="AA983" s="197" t="s">
        <v>10175</v>
      </c>
      <c r="AB983" s="183"/>
      <c r="AC983" s="175"/>
      <c r="AD983" s="176"/>
      <c r="AE983" s="67" t="str">
        <f t="shared" si="1"/>
        <v>May</v>
      </c>
      <c r="AF983" s="68" t="str">
        <f t="shared" si="2"/>
        <v>Dec</v>
      </c>
      <c r="AG983" s="177">
        <f t="shared" si="3"/>
        <v>194</v>
      </c>
      <c r="AH983" s="70">
        <f t="shared" si="5"/>
        <v>42909</v>
      </c>
      <c r="AI983" s="71">
        <f ca="1"/>
        <v>-1080</v>
      </c>
      <c r="AJ983" s="71" t="str">
        <v>2017</v>
      </c>
      <c r="AK983" s="70">
        <f t="shared" si="4"/>
        <v>42889</v>
      </c>
    </row>
    <row r="984" spans="1:37" ht="14.4">
      <c r="A984" s="239" t="s">
        <v>10178</v>
      </c>
      <c r="B984" s="61" t="s">
        <v>89</v>
      </c>
      <c r="C984" s="59">
        <v>42879</v>
      </c>
      <c r="D984" s="66" t="s">
        <v>90</v>
      </c>
      <c r="E984" s="184" t="s">
        <v>30</v>
      </c>
      <c r="F984" s="240" t="s">
        <v>106</v>
      </c>
      <c r="G984" s="168" t="s">
        <v>107</v>
      </c>
      <c r="H984" s="184" t="s">
        <v>30</v>
      </c>
      <c r="I984" s="181">
        <f t="shared" si="0"/>
        <v>42909</v>
      </c>
      <c r="J984" s="61"/>
      <c r="K984" s="184"/>
      <c r="L984" s="241" t="s">
        <v>10180</v>
      </c>
      <c r="M984" s="61"/>
      <c r="N984" s="61"/>
      <c r="O984" s="61"/>
      <c r="P984" s="185"/>
      <c r="Q984" s="182"/>
      <c r="R984" s="61"/>
      <c r="S984" s="61"/>
      <c r="T984" s="61"/>
      <c r="U984" s="66"/>
      <c r="V984" s="61"/>
      <c r="W984" s="61"/>
      <c r="X984" s="66" t="s">
        <v>14</v>
      </c>
      <c r="Y984" s="57">
        <v>43073</v>
      </c>
      <c r="Z984" s="75"/>
      <c r="AA984" s="95" t="s">
        <v>10183</v>
      </c>
      <c r="AB984" s="183"/>
      <c r="AC984" s="175"/>
      <c r="AD984" s="176"/>
      <c r="AE984" s="67" t="str">
        <f t="shared" si="1"/>
        <v>May</v>
      </c>
      <c r="AF984" s="68" t="str">
        <f t="shared" si="2"/>
        <v>Dec</v>
      </c>
      <c r="AG984" s="177">
        <f t="shared" si="3"/>
        <v>194</v>
      </c>
      <c r="AH984" s="70">
        <f t="shared" si="5"/>
        <v>42909</v>
      </c>
      <c r="AI984" s="71">
        <f ca="1"/>
        <v>-1080</v>
      </c>
      <c r="AJ984" s="71" t="str">
        <v>2017</v>
      </c>
      <c r="AK984" s="70">
        <f t="shared" si="4"/>
        <v>42889</v>
      </c>
    </row>
    <row r="985" spans="1:37" ht="14.4">
      <c r="A985" s="239" t="s">
        <v>10186</v>
      </c>
      <c r="B985" s="61" t="s">
        <v>89</v>
      </c>
      <c r="C985" s="59">
        <v>42886</v>
      </c>
      <c r="D985" s="66" t="s">
        <v>1027</v>
      </c>
      <c r="E985" s="184" t="s">
        <v>30</v>
      </c>
      <c r="F985" s="240" t="s">
        <v>106</v>
      </c>
      <c r="G985" s="168" t="s">
        <v>107</v>
      </c>
      <c r="H985" s="184" t="s">
        <v>30</v>
      </c>
      <c r="I985" s="181">
        <f t="shared" si="0"/>
        <v>42916</v>
      </c>
      <c r="J985" s="61"/>
      <c r="K985" s="184"/>
      <c r="L985" s="241" t="s">
        <v>3842</v>
      </c>
      <c r="M985" s="61" t="s">
        <v>4748</v>
      </c>
      <c r="N985" s="61"/>
      <c r="O985" s="61" t="s">
        <v>4749</v>
      </c>
      <c r="P985" s="185" t="s">
        <v>17</v>
      </c>
      <c r="Q985" s="182"/>
      <c r="R985" s="61"/>
      <c r="S985" s="61"/>
      <c r="T985" s="61"/>
      <c r="U985" s="66"/>
      <c r="V985" s="61"/>
      <c r="W985" s="61"/>
      <c r="X985" s="66" t="s">
        <v>18</v>
      </c>
      <c r="Y985" s="57">
        <v>43073</v>
      </c>
      <c r="Z985" s="75">
        <v>6</v>
      </c>
      <c r="AA985" s="95" t="s">
        <v>10187</v>
      </c>
      <c r="AB985" s="183"/>
      <c r="AC985" s="175"/>
      <c r="AD985" s="175"/>
      <c r="AE985" s="67" t="str">
        <f t="shared" si="1"/>
        <v>May</v>
      </c>
      <c r="AF985" s="68" t="str">
        <f t="shared" si="2"/>
        <v>Dec</v>
      </c>
      <c r="AG985" s="177">
        <f t="shared" si="3"/>
        <v>187</v>
      </c>
      <c r="AH985" s="70">
        <f t="shared" si="5"/>
        <v>42916</v>
      </c>
      <c r="AI985" s="71">
        <f ca="1"/>
        <v>-1073</v>
      </c>
      <c r="AJ985" s="71" t="str">
        <v>2017</v>
      </c>
      <c r="AK985" s="70">
        <f t="shared" si="4"/>
        <v>42896</v>
      </c>
    </row>
    <row r="986" spans="1:37" ht="14.4">
      <c r="A986" s="239" t="s">
        <v>10188</v>
      </c>
      <c r="B986" s="61" t="s">
        <v>89</v>
      </c>
      <c r="C986" s="59">
        <v>42873</v>
      </c>
      <c r="D986" s="66" t="s">
        <v>90</v>
      </c>
      <c r="E986" s="184" t="s">
        <v>30</v>
      </c>
      <c r="F986" s="240" t="s">
        <v>106</v>
      </c>
      <c r="G986" s="168" t="s">
        <v>107</v>
      </c>
      <c r="H986" s="184" t="s">
        <v>129</v>
      </c>
      <c r="I986" s="181">
        <f t="shared" si="0"/>
        <v>42903</v>
      </c>
      <c r="J986" s="61"/>
      <c r="K986" s="184"/>
      <c r="L986" s="241" t="s">
        <v>10189</v>
      </c>
      <c r="M986" s="61" t="s">
        <v>10190</v>
      </c>
      <c r="N986" s="61" t="s">
        <v>33</v>
      </c>
      <c r="O986" s="61" t="s">
        <v>10191</v>
      </c>
      <c r="P986" s="185" t="s">
        <v>17</v>
      </c>
      <c r="Q986" s="182"/>
      <c r="R986" s="61"/>
      <c r="S986" s="61"/>
      <c r="T986" s="61"/>
      <c r="U986" s="66"/>
      <c r="V986" s="61"/>
      <c r="W986" s="61"/>
      <c r="X986" s="66"/>
      <c r="Y986" s="57">
        <v>43073</v>
      </c>
      <c r="Z986" s="75"/>
      <c r="AA986" s="95" t="s">
        <v>10192</v>
      </c>
      <c r="AB986" s="183"/>
      <c r="AC986" s="175"/>
      <c r="AD986" s="175"/>
      <c r="AE986" s="67" t="str">
        <f t="shared" si="1"/>
        <v>May</v>
      </c>
      <c r="AF986" s="68" t="str">
        <f t="shared" si="2"/>
        <v>Dec</v>
      </c>
      <c r="AG986" s="177">
        <f t="shared" si="3"/>
        <v>200</v>
      </c>
      <c r="AH986" s="70">
        <f t="shared" si="5"/>
        <v>42903</v>
      </c>
      <c r="AI986" s="71">
        <f ca="1"/>
        <v>-1086</v>
      </c>
      <c r="AJ986" s="71" t="str">
        <v>2017</v>
      </c>
      <c r="AK986" s="70">
        <f t="shared" si="4"/>
        <v>42883</v>
      </c>
    </row>
    <row r="987" spans="1:37" ht="14.4">
      <c r="A987" s="239" t="s">
        <v>10195</v>
      </c>
      <c r="B987" s="61" t="s">
        <v>89</v>
      </c>
      <c r="C987" s="59">
        <v>42872</v>
      </c>
      <c r="D987" s="66" t="s">
        <v>90</v>
      </c>
      <c r="E987" s="184" t="s">
        <v>30</v>
      </c>
      <c r="F987" s="240" t="s">
        <v>106</v>
      </c>
      <c r="G987" s="168" t="s">
        <v>107</v>
      </c>
      <c r="H987" s="184" t="s">
        <v>129</v>
      </c>
      <c r="I987" s="181">
        <f t="shared" si="0"/>
        <v>42902</v>
      </c>
      <c r="J987" s="61"/>
      <c r="K987" s="184"/>
      <c r="L987" s="241" t="s">
        <v>8033</v>
      </c>
      <c r="M987" s="61" t="s">
        <v>10197</v>
      </c>
      <c r="N987" s="61" t="s">
        <v>33</v>
      </c>
      <c r="O987" s="61" t="s">
        <v>10198</v>
      </c>
      <c r="P987" s="185" t="s">
        <v>17</v>
      </c>
      <c r="Q987" s="182"/>
      <c r="R987" s="61"/>
      <c r="S987" s="61"/>
      <c r="T987" s="61"/>
      <c r="U987" s="66"/>
      <c r="V987" s="61"/>
      <c r="W987" s="61"/>
      <c r="X987" s="66" t="s">
        <v>18</v>
      </c>
      <c r="Y987" s="57">
        <v>43073</v>
      </c>
      <c r="Z987" s="75"/>
      <c r="AA987" s="95" t="s">
        <v>10200</v>
      </c>
      <c r="AB987" s="183"/>
      <c r="AC987" s="175"/>
      <c r="AD987" s="176"/>
      <c r="AE987" s="67" t="str">
        <f t="shared" si="1"/>
        <v>May</v>
      </c>
      <c r="AF987" s="68" t="str">
        <f t="shared" si="2"/>
        <v>Dec</v>
      </c>
      <c r="AG987" s="177">
        <f t="shared" si="3"/>
        <v>201</v>
      </c>
      <c r="AH987" s="70">
        <f t="shared" si="5"/>
        <v>42902</v>
      </c>
      <c r="AI987" s="71">
        <f ca="1"/>
        <v>-1087</v>
      </c>
      <c r="AJ987" s="71" t="str">
        <v>2017</v>
      </c>
      <c r="AK987" s="70">
        <f t="shared" si="4"/>
        <v>42882</v>
      </c>
    </row>
    <row r="988" spans="1:37" ht="14.4">
      <c r="A988" s="239" t="s">
        <v>10201</v>
      </c>
      <c r="B988" s="61" t="s">
        <v>89</v>
      </c>
      <c r="C988" s="59">
        <v>42872</v>
      </c>
      <c r="D988" s="66" t="s">
        <v>1027</v>
      </c>
      <c r="E988" s="184" t="s">
        <v>30</v>
      </c>
      <c r="F988" s="240" t="s">
        <v>106</v>
      </c>
      <c r="G988" s="168" t="s">
        <v>107</v>
      </c>
      <c r="H988" s="184" t="s">
        <v>129</v>
      </c>
      <c r="I988" s="181">
        <f t="shared" si="0"/>
        <v>42902</v>
      </c>
      <c r="J988" s="61"/>
      <c r="K988" s="184"/>
      <c r="L988" s="241" t="s">
        <v>302</v>
      </c>
      <c r="M988" s="61" t="s">
        <v>10208</v>
      </c>
      <c r="N988" s="61" t="s">
        <v>137</v>
      </c>
      <c r="O988" s="61" t="s">
        <v>10209</v>
      </c>
      <c r="P988" s="185" t="s">
        <v>17</v>
      </c>
      <c r="Q988" s="182"/>
      <c r="R988" s="61"/>
      <c r="S988" s="61"/>
      <c r="T988" s="61"/>
      <c r="U988" s="66"/>
      <c r="V988" s="61"/>
      <c r="W988" s="61"/>
      <c r="X988" s="66" t="s">
        <v>18</v>
      </c>
      <c r="Y988" s="57">
        <v>43073</v>
      </c>
      <c r="Z988" s="75"/>
      <c r="AA988" s="95" t="s">
        <v>10200</v>
      </c>
      <c r="AB988" s="183"/>
      <c r="AC988" s="175"/>
      <c r="AD988" s="176"/>
      <c r="AE988" s="67" t="str">
        <f t="shared" si="1"/>
        <v>May</v>
      </c>
      <c r="AF988" s="68" t="str">
        <f t="shared" si="2"/>
        <v>Dec</v>
      </c>
      <c r="AG988" s="177">
        <f t="shared" si="3"/>
        <v>201</v>
      </c>
      <c r="AH988" s="70">
        <f t="shared" si="5"/>
        <v>42902</v>
      </c>
      <c r="AI988" s="71">
        <f ca="1"/>
        <v>-1087</v>
      </c>
      <c r="AJ988" s="71" t="str">
        <v>2017</v>
      </c>
      <c r="AK988" s="70">
        <f t="shared" si="4"/>
        <v>42882</v>
      </c>
    </row>
    <row r="989" spans="1:37" ht="14.4">
      <c r="A989" s="239" t="s">
        <v>10210</v>
      </c>
      <c r="B989" s="61" t="s">
        <v>89</v>
      </c>
      <c r="C989" s="59">
        <v>42886</v>
      </c>
      <c r="D989" s="66" t="s">
        <v>90</v>
      </c>
      <c r="E989" s="184" t="s">
        <v>3794</v>
      </c>
      <c r="F989" s="240" t="s">
        <v>214</v>
      </c>
      <c r="G989" s="187" t="s">
        <v>5822</v>
      </c>
      <c r="H989" s="184" t="s">
        <v>2287</v>
      </c>
      <c r="I989" s="181">
        <f t="shared" si="0"/>
        <v>42916</v>
      </c>
      <c r="J989" s="61" t="s">
        <v>18</v>
      </c>
      <c r="K989" s="184" t="s">
        <v>18</v>
      </c>
      <c r="L989" s="241" t="s">
        <v>10211</v>
      </c>
      <c r="M989" s="61" t="s">
        <v>108</v>
      </c>
      <c r="N989" s="61" t="s">
        <v>29</v>
      </c>
      <c r="O989" s="61" t="s">
        <v>108</v>
      </c>
      <c r="P989" s="185" t="s">
        <v>96</v>
      </c>
      <c r="Q989" s="182"/>
      <c r="R989" s="61" t="s">
        <v>18</v>
      </c>
      <c r="S989" s="61"/>
      <c r="T989" s="61"/>
      <c r="U989" s="66" t="s">
        <v>108</v>
      </c>
      <c r="V989" s="61" t="s">
        <v>108</v>
      </c>
      <c r="W989" s="61"/>
      <c r="X989" s="66" t="s">
        <v>14</v>
      </c>
      <c r="Y989" s="57">
        <v>43073</v>
      </c>
      <c r="Z989" s="75" t="s">
        <v>108</v>
      </c>
      <c r="AA989" s="95" t="s">
        <v>10213</v>
      </c>
      <c r="AB989" s="183" t="s">
        <v>179</v>
      </c>
      <c r="AC989" s="175"/>
      <c r="AD989" s="175"/>
      <c r="AE989" s="67" t="str">
        <f t="shared" si="1"/>
        <v>May</v>
      </c>
      <c r="AF989" s="68" t="str">
        <f t="shared" si="2"/>
        <v>Dec</v>
      </c>
      <c r="AG989" s="177">
        <f t="shared" si="3"/>
        <v>187</v>
      </c>
      <c r="AH989" s="70">
        <f t="shared" si="5"/>
        <v>42916</v>
      </c>
      <c r="AI989" s="71">
        <f ca="1"/>
        <v>-1073</v>
      </c>
      <c r="AJ989" s="71" t="str">
        <v>2017</v>
      </c>
      <c r="AK989" s="70">
        <f t="shared" si="4"/>
        <v>42896</v>
      </c>
    </row>
    <row r="990" spans="1:37" ht="14.4">
      <c r="A990" s="239" t="s">
        <v>10215</v>
      </c>
      <c r="B990" s="61" t="s">
        <v>89</v>
      </c>
      <c r="C990" s="59">
        <v>42886</v>
      </c>
      <c r="D990" s="66" t="s">
        <v>90</v>
      </c>
      <c r="E990" s="184" t="s">
        <v>3794</v>
      </c>
      <c r="F990" s="240" t="s">
        <v>214</v>
      </c>
      <c r="G990" s="187" t="s">
        <v>4109</v>
      </c>
      <c r="H990" s="184" t="s">
        <v>4110</v>
      </c>
      <c r="I990" s="181">
        <f t="shared" si="0"/>
        <v>42916</v>
      </c>
      <c r="J990" s="61" t="s">
        <v>18</v>
      </c>
      <c r="K990" s="184" t="s">
        <v>18</v>
      </c>
      <c r="L990" s="241" t="s">
        <v>10217</v>
      </c>
      <c r="M990" s="61" t="s">
        <v>108</v>
      </c>
      <c r="N990" s="61" t="s">
        <v>395</v>
      </c>
      <c r="O990" s="61" t="s">
        <v>108</v>
      </c>
      <c r="P990" s="185" t="s">
        <v>96</v>
      </c>
      <c r="Q990" s="182"/>
      <c r="R990" s="61" t="s">
        <v>18</v>
      </c>
      <c r="S990" s="61"/>
      <c r="T990" s="61"/>
      <c r="U990" s="66" t="s">
        <v>108</v>
      </c>
      <c r="V990" s="61" t="s">
        <v>108</v>
      </c>
      <c r="W990" s="61"/>
      <c r="X990" s="66" t="s">
        <v>14</v>
      </c>
      <c r="Y990" s="57">
        <v>43073</v>
      </c>
      <c r="Z990" s="75" t="s">
        <v>108</v>
      </c>
      <c r="AA990" s="95" t="s">
        <v>10219</v>
      </c>
      <c r="AB990" s="183" t="s">
        <v>179</v>
      </c>
      <c r="AC990" s="175"/>
      <c r="AD990" s="176"/>
      <c r="AE990" s="67" t="str">
        <f t="shared" si="1"/>
        <v>May</v>
      </c>
      <c r="AF990" s="68" t="str">
        <f t="shared" si="2"/>
        <v>Dec</v>
      </c>
      <c r="AG990" s="177">
        <f t="shared" si="3"/>
        <v>187</v>
      </c>
      <c r="AH990" s="70">
        <f t="shared" si="5"/>
        <v>42916</v>
      </c>
      <c r="AI990" s="71">
        <f ca="1"/>
        <v>-1073</v>
      </c>
      <c r="AJ990" s="71" t="str">
        <v>2017</v>
      </c>
      <c r="AK990" s="70">
        <f t="shared" si="4"/>
        <v>42896</v>
      </c>
    </row>
    <row r="991" spans="1:37" ht="14.4">
      <c r="A991" s="239" t="s">
        <v>10221</v>
      </c>
      <c r="B991" s="61" t="s">
        <v>89</v>
      </c>
      <c r="C991" s="59">
        <v>42885</v>
      </c>
      <c r="D991" s="66" t="s">
        <v>90</v>
      </c>
      <c r="E991" s="184" t="s">
        <v>112</v>
      </c>
      <c r="F991" s="240" t="s">
        <v>106</v>
      </c>
      <c r="G991" s="243" t="s">
        <v>113</v>
      </c>
      <c r="H991" s="184" t="s">
        <v>112</v>
      </c>
      <c r="I991" s="181">
        <f t="shared" si="0"/>
        <v>42915</v>
      </c>
      <c r="J991" s="61" t="s">
        <v>18</v>
      </c>
      <c r="K991" s="184" t="s">
        <v>14</v>
      </c>
      <c r="L991" s="241" t="s">
        <v>6191</v>
      </c>
      <c r="M991" s="61" t="s">
        <v>10008</v>
      </c>
      <c r="N991" s="61"/>
      <c r="O991" s="61" t="s">
        <v>6193</v>
      </c>
      <c r="P991" s="185" t="s">
        <v>116</v>
      </c>
      <c r="Q991" s="182">
        <v>42887</v>
      </c>
      <c r="R991" s="61"/>
      <c r="S991" s="61"/>
      <c r="T991" s="61"/>
      <c r="U991" s="66"/>
      <c r="V991" s="61"/>
      <c r="W991" s="61"/>
      <c r="X991" s="66"/>
      <c r="Y991" s="57">
        <v>43073</v>
      </c>
      <c r="Z991" s="75"/>
      <c r="AA991" s="95" t="s">
        <v>257</v>
      </c>
      <c r="AB991" s="183"/>
      <c r="AC991" s="175"/>
      <c r="AD991" s="176"/>
      <c r="AE991" s="67" t="str">
        <f t="shared" si="1"/>
        <v>May</v>
      </c>
      <c r="AF991" s="68" t="str">
        <f t="shared" si="2"/>
        <v>Dec</v>
      </c>
      <c r="AG991" s="177">
        <f t="shared" si="3"/>
        <v>188</v>
      </c>
      <c r="AH991" s="70">
        <f t="shared" si="5"/>
        <v>42915</v>
      </c>
      <c r="AI991" s="71">
        <f ca="1"/>
        <v>-1074</v>
      </c>
      <c r="AJ991" s="71" t="str">
        <v>2017</v>
      </c>
      <c r="AK991" s="70">
        <f t="shared" si="4"/>
        <v>42895</v>
      </c>
    </row>
    <row r="992" spans="1:37" ht="14.4">
      <c r="A992" s="239" t="s">
        <v>10224</v>
      </c>
      <c r="B992" s="61" t="s">
        <v>89</v>
      </c>
      <c r="C992" s="59">
        <v>42885</v>
      </c>
      <c r="D992" s="66" t="s">
        <v>1027</v>
      </c>
      <c r="E992" s="184" t="s">
        <v>112</v>
      </c>
      <c r="F992" s="240" t="s">
        <v>106</v>
      </c>
      <c r="G992" s="243" t="s">
        <v>113</v>
      </c>
      <c r="H992" s="184" t="s">
        <v>112</v>
      </c>
      <c r="I992" s="181">
        <f t="shared" si="0"/>
        <v>42915</v>
      </c>
      <c r="J992" s="61" t="s">
        <v>18</v>
      </c>
      <c r="K992" s="184" t="s">
        <v>14</v>
      </c>
      <c r="L992" s="241" t="s">
        <v>10075</v>
      </c>
      <c r="M992" s="61" t="s">
        <v>10225</v>
      </c>
      <c r="N992" s="61"/>
      <c r="O992" s="61" t="s">
        <v>10227</v>
      </c>
      <c r="P992" s="185" t="s">
        <v>116</v>
      </c>
      <c r="Q992" s="182">
        <v>42887</v>
      </c>
      <c r="R992" s="61"/>
      <c r="S992" s="61"/>
      <c r="T992" s="61"/>
      <c r="U992" s="247"/>
      <c r="V992" s="61"/>
      <c r="W992" s="61"/>
      <c r="X992" s="66"/>
      <c r="Y992" s="57">
        <v>43073</v>
      </c>
      <c r="Z992" s="75"/>
      <c r="AA992" s="197" t="s">
        <v>257</v>
      </c>
      <c r="AB992" s="183"/>
      <c r="AC992" s="175"/>
      <c r="AD992" s="176"/>
      <c r="AE992" s="67" t="str">
        <f t="shared" si="1"/>
        <v>May</v>
      </c>
      <c r="AF992" s="68" t="str">
        <f t="shared" si="2"/>
        <v>Dec</v>
      </c>
      <c r="AG992" s="177">
        <f t="shared" si="3"/>
        <v>188</v>
      </c>
      <c r="AH992" s="70">
        <f t="shared" si="5"/>
        <v>42915</v>
      </c>
      <c r="AI992" s="71">
        <f ca="1"/>
        <v>-1074</v>
      </c>
      <c r="AJ992" s="71" t="str">
        <v>2017</v>
      </c>
      <c r="AK992" s="70">
        <f t="shared" si="4"/>
        <v>42895</v>
      </c>
    </row>
    <row r="993" spans="1:37" ht="14.4">
      <c r="A993" s="239" t="s">
        <v>10229</v>
      </c>
      <c r="B993" s="56" t="s">
        <v>89</v>
      </c>
      <c r="C993" s="59">
        <v>42885</v>
      </c>
      <c r="D993" s="66" t="s">
        <v>1027</v>
      </c>
      <c r="E993" s="184" t="s">
        <v>112</v>
      </c>
      <c r="F993" s="240" t="s">
        <v>106</v>
      </c>
      <c r="G993" s="168" t="s">
        <v>113</v>
      </c>
      <c r="H993" s="184" t="s">
        <v>112</v>
      </c>
      <c r="I993" s="181">
        <f t="shared" si="0"/>
        <v>42915</v>
      </c>
      <c r="J993" s="61" t="s">
        <v>18</v>
      </c>
      <c r="K993" s="184" t="s">
        <v>18</v>
      </c>
      <c r="L993" s="241" t="s">
        <v>4298</v>
      </c>
      <c r="M993" s="61" t="s">
        <v>10231</v>
      </c>
      <c r="N993" s="61" t="s">
        <v>249</v>
      </c>
      <c r="O993" s="61" t="s">
        <v>4300</v>
      </c>
      <c r="P993" s="185" t="s">
        <v>116</v>
      </c>
      <c r="Q993" s="182"/>
      <c r="R993" s="61"/>
      <c r="S993" s="61"/>
      <c r="T993" s="61" t="s">
        <v>18</v>
      </c>
      <c r="U993" s="66"/>
      <c r="V993" s="61"/>
      <c r="W993" s="61"/>
      <c r="X993" s="66"/>
      <c r="Y993" s="57">
        <v>43073</v>
      </c>
      <c r="Z993" s="75"/>
      <c r="AA993" s="95"/>
      <c r="AB993" s="183"/>
      <c r="AC993" s="175"/>
      <c r="AD993" s="176"/>
      <c r="AE993" s="67" t="str">
        <f t="shared" si="1"/>
        <v>May</v>
      </c>
      <c r="AF993" s="68" t="str">
        <f t="shared" si="2"/>
        <v>Dec</v>
      </c>
      <c r="AG993" s="177">
        <f t="shared" si="3"/>
        <v>188</v>
      </c>
      <c r="AH993" s="70">
        <f t="shared" si="5"/>
        <v>42915</v>
      </c>
      <c r="AI993" s="71">
        <f ca="1"/>
        <v>-1074</v>
      </c>
      <c r="AJ993" s="71" t="str">
        <v>2017</v>
      </c>
      <c r="AK993" s="70">
        <f t="shared" si="4"/>
        <v>42895</v>
      </c>
    </row>
    <row r="994" spans="1:37" ht="14.4">
      <c r="A994" s="239" t="s">
        <v>10235</v>
      </c>
      <c r="B994" s="61" t="s">
        <v>89</v>
      </c>
      <c r="C994" s="59">
        <v>42886</v>
      </c>
      <c r="D994" s="66" t="s">
        <v>1027</v>
      </c>
      <c r="E994" s="184" t="s">
        <v>3794</v>
      </c>
      <c r="F994" s="240" t="s">
        <v>214</v>
      </c>
      <c r="G994" s="187" t="s">
        <v>10236</v>
      </c>
      <c r="H994" s="184" t="s">
        <v>10237</v>
      </c>
      <c r="I994" s="181">
        <f t="shared" si="0"/>
        <v>42916</v>
      </c>
      <c r="J994" s="61" t="s">
        <v>18</v>
      </c>
      <c r="K994" s="184" t="s">
        <v>18</v>
      </c>
      <c r="L994" s="241" t="s">
        <v>10238</v>
      </c>
      <c r="M994" s="61" t="s">
        <v>5770</v>
      </c>
      <c r="N994" s="61" t="s">
        <v>266</v>
      </c>
      <c r="O994" s="61" t="s">
        <v>108</v>
      </c>
      <c r="P994" s="185" t="s">
        <v>96</v>
      </c>
      <c r="Q994" s="182"/>
      <c r="R994" s="61" t="s">
        <v>18</v>
      </c>
      <c r="S994" s="61"/>
      <c r="T994" s="61"/>
      <c r="U994" s="66" t="s">
        <v>108</v>
      </c>
      <c r="V994" s="61" t="s">
        <v>108</v>
      </c>
      <c r="W994" s="91" t="s">
        <v>200</v>
      </c>
      <c r="X994" s="66" t="s">
        <v>14</v>
      </c>
      <c r="Y994" s="57">
        <v>43073</v>
      </c>
      <c r="Z994" s="75" t="s">
        <v>108</v>
      </c>
      <c r="AA994" s="95" t="s">
        <v>10241</v>
      </c>
      <c r="AB994" s="183" t="s">
        <v>294</v>
      </c>
      <c r="AC994" s="175"/>
      <c r="AD994" s="175"/>
      <c r="AE994" s="67" t="str">
        <f t="shared" si="1"/>
        <v>May</v>
      </c>
      <c r="AF994" s="68" t="str">
        <f t="shared" si="2"/>
        <v>Dec</v>
      </c>
      <c r="AG994" s="177">
        <f t="shared" si="3"/>
        <v>187</v>
      </c>
      <c r="AH994" s="70">
        <f t="shared" si="5"/>
        <v>42916</v>
      </c>
      <c r="AI994" s="71">
        <f ca="1"/>
        <v>-1073</v>
      </c>
      <c r="AJ994" s="71" t="str">
        <v>2017</v>
      </c>
      <c r="AK994" s="70">
        <f t="shared" si="4"/>
        <v>42896</v>
      </c>
    </row>
    <row r="995" spans="1:37" ht="14.4">
      <c r="A995" s="239" t="s">
        <v>10242</v>
      </c>
      <c r="B995" s="61" t="s">
        <v>89</v>
      </c>
      <c r="C995" s="59">
        <v>42857</v>
      </c>
      <c r="D995" s="66" t="s">
        <v>90</v>
      </c>
      <c r="E995" s="184" t="s">
        <v>30</v>
      </c>
      <c r="F995" s="240" t="s">
        <v>106</v>
      </c>
      <c r="G995" s="168" t="s">
        <v>107</v>
      </c>
      <c r="H995" s="184" t="s">
        <v>129</v>
      </c>
      <c r="I995" s="181">
        <f t="shared" si="0"/>
        <v>42887</v>
      </c>
      <c r="J995" s="61"/>
      <c r="K995" s="184"/>
      <c r="L995" s="241" t="s">
        <v>10244</v>
      </c>
      <c r="M995" s="61" t="s">
        <v>10245</v>
      </c>
      <c r="N995" s="61"/>
      <c r="O995" s="61" t="s">
        <v>10246</v>
      </c>
      <c r="P995" s="185"/>
      <c r="Q995" s="182"/>
      <c r="R995" s="61"/>
      <c r="S995" s="61"/>
      <c r="T995" s="61"/>
      <c r="U995" s="66"/>
      <c r="V995" s="61"/>
      <c r="W995" s="61"/>
      <c r="X995" s="66"/>
      <c r="Y995" s="57">
        <v>43073</v>
      </c>
      <c r="Z995" s="75"/>
      <c r="AA995" s="95" t="s">
        <v>10247</v>
      </c>
      <c r="AB995" s="183"/>
      <c r="AC995" s="175"/>
      <c r="AD995" s="175"/>
      <c r="AE995" s="67" t="str">
        <f t="shared" si="1"/>
        <v>May</v>
      </c>
      <c r="AF995" s="68" t="str">
        <f t="shared" si="2"/>
        <v>Dec</v>
      </c>
      <c r="AG995" s="177">
        <f t="shared" si="3"/>
        <v>216</v>
      </c>
      <c r="AH995" s="70">
        <f t="shared" si="5"/>
        <v>42887</v>
      </c>
      <c r="AI995" s="71">
        <f ca="1"/>
        <v>-1102</v>
      </c>
      <c r="AJ995" s="71" t="str">
        <v>2017</v>
      </c>
      <c r="AK995" s="70">
        <f t="shared" si="4"/>
        <v>42867</v>
      </c>
    </row>
    <row r="996" spans="1:37" ht="14.4">
      <c r="A996" s="239" t="s">
        <v>10249</v>
      </c>
      <c r="B996" s="61" t="s">
        <v>89</v>
      </c>
      <c r="C996" s="59">
        <v>42879</v>
      </c>
      <c r="D996" s="66" t="s">
        <v>90</v>
      </c>
      <c r="E996" s="184" t="s">
        <v>30</v>
      </c>
      <c r="F996" s="240" t="s">
        <v>106</v>
      </c>
      <c r="G996" s="168" t="s">
        <v>107</v>
      </c>
      <c r="H996" s="184" t="s">
        <v>129</v>
      </c>
      <c r="I996" s="181">
        <f t="shared" si="0"/>
        <v>42909</v>
      </c>
      <c r="J996" s="61"/>
      <c r="K996" s="184"/>
      <c r="L996" s="241" t="s">
        <v>10252</v>
      </c>
      <c r="M996" s="61" t="s">
        <v>10253</v>
      </c>
      <c r="N996" s="61"/>
      <c r="O996" s="61"/>
      <c r="P996" s="185"/>
      <c r="Q996" s="182"/>
      <c r="R996" s="61"/>
      <c r="S996" s="61"/>
      <c r="T996" s="61"/>
      <c r="U996" s="66"/>
      <c r="V996" s="61"/>
      <c r="W996" s="61"/>
      <c r="X996" s="66"/>
      <c r="Y996" s="57">
        <v>43073</v>
      </c>
      <c r="Z996" s="75"/>
      <c r="AA996" s="95"/>
      <c r="AB996" s="183"/>
      <c r="AC996" s="175"/>
      <c r="AD996" s="175"/>
      <c r="AE996" s="67" t="str">
        <f t="shared" si="1"/>
        <v>May</v>
      </c>
      <c r="AF996" s="68" t="str">
        <f t="shared" si="2"/>
        <v>Dec</v>
      </c>
      <c r="AG996" s="177">
        <f t="shared" si="3"/>
        <v>194</v>
      </c>
      <c r="AH996" s="70">
        <f t="shared" si="5"/>
        <v>42909</v>
      </c>
      <c r="AI996" s="71">
        <f ca="1"/>
        <v>-1080</v>
      </c>
      <c r="AJ996" s="71" t="str">
        <v>2017</v>
      </c>
      <c r="AK996" s="70">
        <f t="shared" si="4"/>
        <v>42889</v>
      </c>
    </row>
    <row r="997" spans="1:37" ht="14.4">
      <c r="A997" s="239" t="s">
        <v>10255</v>
      </c>
      <c r="B997" s="61" t="s">
        <v>89</v>
      </c>
      <c r="C997" s="59">
        <v>42879</v>
      </c>
      <c r="D997" s="66" t="s">
        <v>90</v>
      </c>
      <c r="E997" s="184" t="s">
        <v>30</v>
      </c>
      <c r="F997" s="240" t="s">
        <v>106</v>
      </c>
      <c r="G997" s="168" t="s">
        <v>107</v>
      </c>
      <c r="H997" s="184" t="s">
        <v>129</v>
      </c>
      <c r="I997" s="181">
        <f t="shared" si="0"/>
        <v>42909</v>
      </c>
      <c r="J997" s="61"/>
      <c r="K997" s="184"/>
      <c r="L997" s="241" t="s">
        <v>10180</v>
      </c>
      <c r="M997" s="61"/>
      <c r="N997" s="61"/>
      <c r="O997" s="61">
        <v>160531344</v>
      </c>
      <c r="P997" s="185"/>
      <c r="Q997" s="182"/>
      <c r="R997" s="61"/>
      <c r="S997" s="61"/>
      <c r="T997" s="61"/>
      <c r="U997" s="66"/>
      <c r="V997" s="61"/>
      <c r="W997" s="61"/>
      <c r="X997" s="66"/>
      <c r="Y997" s="57">
        <v>43073</v>
      </c>
      <c r="Z997" s="75"/>
      <c r="AA997" s="95" t="s">
        <v>10257</v>
      </c>
      <c r="AB997" s="183"/>
      <c r="AC997" s="175"/>
      <c r="AD997" s="175"/>
      <c r="AE997" s="67" t="str">
        <f t="shared" si="1"/>
        <v>May</v>
      </c>
      <c r="AF997" s="68" t="str">
        <f t="shared" si="2"/>
        <v>Dec</v>
      </c>
      <c r="AG997" s="177">
        <f t="shared" si="3"/>
        <v>194</v>
      </c>
      <c r="AH997" s="70">
        <f t="shared" si="5"/>
        <v>42909</v>
      </c>
      <c r="AI997" s="71">
        <f ca="1"/>
        <v>-1080</v>
      </c>
      <c r="AJ997" s="71" t="str">
        <v>2017</v>
      </c>
      <c r="AK997" s="70">
        <f t="shared" si="4"/>
        <v>42889</v>
      </c>
    </row>
    <row r="998" spans="1:37" ht="14.4">
      <c r="A998" s="239" t="s">
        <v>10258</v>
      </c>
      <c r="B998" s="61" t="s">
        <v>89</v>
      </c>
      <c r="C998" s="59">
        <v>42879</v>
      </c>
      <c r="D998" s="66" t="s">
        <v>90</v>
      </c>
      <c r="E998" s="184" t="s">
        <v>30</v>
      </c>
      <c r="F998" s="240" t="s">
        <v>106</v>
      </c>
      <c r="G998" s="168" t="s">
        <v>107</v>
      </c>
      <c r="H998" s="184" t="s">
        <v>129</v>
      </c>
      <c r="I998" s="181">
        <f t="shared" si="0"/>
        <v>42909</v>
      </c>
      <c r="J998" s="61"/>
      <c r="K998" s="184"/>
      <c r="L998" s="241" t="s">
        <v>8033</v>
      </c>
      <c r="M998" s="61" t="s">
        <v>8389</v>
      </c>
      <c r="N998" s="61" t="s">
        <v>39</v>
      </c>
      <c r="O998" s="61" t="s">
        <v>8390</v>
      </c>
      <c r="P998" s="185" t="s">
        <v>17</v>
      </c>
      <c r="Q998" s="182"/>
      <c r="R998" s="61"/>
      <c r="S998" s="61"/>
      <c r="T998" s="61"/>
      <c r="U998" s="66"/>
      <c r="V998" s="61"/>
      <c r="W998" s="61"/>
      <c r="X998" s="66"/>
      <c r="Y998" s="57">
        <v>43073</v>
      </c>
      <c r="Z998" s="75"/>
      <c r="AA998" s="95"/>
      <c r="AB998" s="183"/>
      <c r="AC998" s="175"/>
      <c r="AD998" s="175"/>
      <c r="AE998" s="67" t="str">
        <f t="shared" si="1"/>
        <v>May</v>
      </c>
      <c r="AF998" s="68" t="str">
        <f t="shared" si="2"/>
        <v>Dec</v>
      </c>
      <c r="AG998" s="177">
        <f t="shared" si="3"/>
        <v>194</v>
      </c>
      <c r="AH998" s="70">
        <f t="shared" si="5"/>
        <v>42909</v>
      </c>
      <c r="AI998" s="71">
        <f ca="1"/>
        <v>-1080</v>
      </c>
      <c r="AJ998" s="71" t="str">
        <v>2017</v>
      </c>
      <c r="AK998" s="70">
        <f t="shared" si="4"/>
        <v>42889</v>
      </c>
    </row>
    <row r="999" spans="1:37" ht="14.4">
      <c r="A999" s="239" t="s">
        <v>10261</v>
      </c>
      <c r="B999" s="61" t="s">
        <v>89</v>
      </c>
      <c r="C999" s="59">
        <v>42886</v>
      </c>
      <c r="D999" s="66" t="s">
        <v>1027</v>
      </c>
      <c r="E999" s="184" t="s">
        <v>3969</v>
      </c>
      <c r="F999" s="240" t="s">
        <v>214</v>
      </c>
      <c r="G999" s="187" t="s">
        <v>4260</v>
      </c>
      <c r="H999" s="184" t="s">
        <v>3969</v>
      </c>
      <c r="I999" s="181">
        <f t="shared" si="0"/>
        <v>42916</v>
      </c>
      <c r="J999" s="61"/>
      <c r="K999" s="184"/>
      <c r="L999" s="241" t="s">
        <v>10263</v>
      </c>
      <c r="M999" s="61" t="s">
        <v>10263</v>
      </c>
      <c r="N999" s="61" t="s">
        <v>137</v>
      </c>
      <c r="O999" s="61" t="s">
        <v>10264</v>
      </c>
      <c r="P999" s="185" t="s">
        <v>96</v>
      </c>
      <c r="Q999" s="182"/>
      <c r="R999" s="61"/>
      <c r="S999" s="61"/>
      <c r="T999" s="61"/>
      <c r="U999" s="66"/>
      <c r="V999" s="61"/>
      <c r="W999" s="61"/>
      <c r="X999" s="66" t="s">
        <v>18</v>
      </c>
      <c r="Y999" s="57">
        <v>43073</v>
      </c>
      <c r="Z999" s="75"/>
      <c r="AA999" s="95" t="s">
        <v>10266</v>
      </c>
      <c r="AB999" s="183"/>
      <c r="AC999" s="175"/>
      <c r="AD999" s="175"/>
      <c r="AE999" s="67" t="str">
        <f t="shared" si="1"/>
        <v>May</v>
      </c>
      <c r="AF999" s="68" t="str">
        <f t="shared" si="2"/>
        <v>Dec</v>
      </c>
      <c r="AG999" s="177">
        <f t="shared" si="3"/>
        <v>187</v>
      </c>
      <c r="AH999" s="70">
        <f t="shared" si="5"/>
        <v>42916</v>
      </c>
      <c r="AI999" s="71">
        <f ca="1"/>
        <v>-1073</v>
      </c>
      <c r="AJ999" s="71" t="str">
        <v>2017</v>
      </c>
      <c r="AK999" s="70">
        <f t="shared" si="4"/>
        <v>42896</v>
      </c>
    </row>
    <row r="1000" spans="1:37" ht="14.4">
      <c r="A1000" s="239" t="s">
        <v>10268</v>
      </c>
      <c r="B1000" s="56" t="s">
        <v>89</v>
      </c>
      <c r="C1000" s="59">
        <v>42887</v>
      </c>
      <c r="D1000" s="66" t="s">
        <v>90</v>
      </c>
      <c r="E1000" s="184" t="s">
        <v>112</v>
      </c>
      <c r="F1000" s="240" t="s">
        <v>106</v>
      </c>
      <c r="G1000" s="168" t="s">
        <v>113</v>
      </c>
      <c r="H1000" s="184" t="s">
        <v>112</v>
      </c>
      <c r="I1000" s="181">
        <f t="shared" si="0"/>
        <v>42917</v>
      </c>
      <c r="J1000" s="61" t="s">
        <v>18</v>
      </c>
      <c r="K1000" s="184" t="s">
        <v>18</v>
      </c>
      <c r="L1000" s="241" t="s">
        <v>10270</v>
      </c>
      <c r="M1000" s="61" t="s">
        <v>10271</v>
      </c>
      <c r="N1000" s="61" t="s">
        <v>137</v>
      </c>
      <c r="O1000" s="61" t="s">
        <v>716</v>
      </c>
      <c r="P1000" s="185" t="s">
        <v>116</v>
      </c>
      <c r="Q1000" s="182"/>
      <c r="R1000" s="61"/>
      <c r="S1000" s="61"/>
      <c r="T1000" s="61" t="s">
        <v>18</v>
      </c>
      <c r="U1000" s="66"/>
      <c r="V1000" s="61"/>
      <c r="W1000" s="61"/>
      <c r="X1000" s="66"/>
      <c r="Y1000" s="57">
        <v>43073</v>
      </c>
      <c r="Z1000" s="75"/>
      <c r="AA1000" s="95" t="s">
        <v>10273</v>
      </c>
      <c r="AB1000" s="183"/>
      <c r="AC1000" s="175"/>
      <c r="AD1000" s="175"/>
      <c r="AE1000" s="67" t="str">
        <f t="shared" si="1"/>
        <v>Jun</v>
      </c>
      <c r="AF1000" s="68" t="str">
        <f t="shared" si="2"/>
        <v>Dec</v>
      </c>
      <c r="AG1000" s="177">
        <f t="shared" si="3"/>
        <v>186</v>
      </c>
      <c r="AH1000" s="70">
        <f t="shared" si="5"/>
        <v>42917</v>
      </c>
      <c r="AI1000" s="71">
        <f ca="1"/>
        <v>-1072</v>
      </c>
      <c r="AJ1000" s="71" t="str">
        <v>2017</v>
      </c>
      <c r="AK1000" s="70">
        <f t="shared" si="4"/>
        <v>42897</v>
      </c>
    </row>
    <row r="1001" spans="1:37" ht="14.4">
      <c r="A1001" s="239" t="s">
        <v>10274</v>
      </c>
      <c r="B1001" s="61" t="s">
        <v>89</v>
      </c>
      <c r="C1001" s="59">
        <v>42887</v>
      </c>
      <c r="D1001" s="66" t="s">
        <v>1027</v>
      </c>
      <c r="E1001" s="184" t="s">
        <v>3794</v>
      </c>
      <c r="F1001" s="240" t="s">
        <v>214</v>
      </c>
      <c r="G1001" s="187" t="s">
        <v>214</v>
      </c>
      <c r="H1001" s="184" t="s">
        <v>10275</v>
      </c>
      <c r="I1001" s="181">
        <f t="shared" si="0"/>
        <v>42917</v>
      </c>
      <c r="J1001" s="61" t="s">
        <v>18</v>
      </c>
      <c r="K1001" s="184" t="s">
        <v>18</v>
      </c>
      <c r="L1001" s="241" t="s">
        <v>1138</v>
      </c>
      <c r="M1001" s="61" t="s">
        <v>108</v>
      </c>
      <c r="N1001" s="61" t="s">
        <v>266</v>
      </c>
      <c r="O1001" s="61" t="s">
        <v>10277</v>
      </c>
      <c r="P1001" s="185" t="s">
        <v>96</v>
      </c>
      <c r="Q1001" s="182"/>
      <c r="R1001" s="61" t="s">
        <v>18</v>
      </c>
      <c r="S1001" s="61"/>
      <c r="T1001" s="61"/>
      <c r="U1001" s="66" t="s">
        <v>108</v>
      </c>
      <c r="V1001" s="61" t="s">
        <v>108</v>
      </c>
      <c r="W1001" s="61"/>
      <c r="X1001" s="66"/>
      <c r="Y1001" s="57">
        <v>43073</v>
      </c>
      <c r="Z1001" s="75" t="s">
        <v>108</v>
      </c>
      <c r="AA1001" s="95" t="s">
        <v>10279</v>
      </c>
      <c r="AB1001" s="183"/>
      <c r="AC1001" s="175"/>
      <c r="AD1001" s="176"/>
      <c r="AE1001" s="67" t="str">
        <f t="shared" si="1"/>
        <v>Jun</v>
      </c>
      <c r="AF1001" s="68" t="str">
        <f t="shared" si="2"/>
        <v>Dec</v>
      </c>
      <c r="AG1001" s="177">
        <f t="shared" si="3"/>
        <v>186</v>
      </c>
      <c r="AH1001" s="70">
        <f t="shared" si="5"/>
        <v>42917</v>
      </c>
      <c r="AI1001" s="71">
        <f ca="1"/>
        <v>-1072</v>
      </c>
      <c r="AJ1001" s="71" t="str">
        <v>2017</v>
      </c>
      <c r="AK1001" s="70">
        <f t="shared" si="4"/>
        <v>42897</v>
      </c>
    </row>
    <row r="1002" spans="1:37" ht="14.4">
      <c r="A1002" s="239" t="s">
        <v>10281</v>
      </c>
      <c r="B1002" s="61" t="s">
        <v>89</v>
      </c>
      <c r="C1002" s="59">
        <v>42885</v>
      </c>
      <c r="D1002" s="66" t="s">
        <v>1027</v>
      </c>
      <c r="E1002" s="184" t="s">
        <v>30</v>
      </c>
      <c r="F1002" s="240" t="s">
        <v>106</v>
      </c>
      <c r="G1002" s="168" t="s">
        <v>107</v>
      </c>
      <c r="H1002" s="184" t="s">
        <v>129</v>
      </c>
      <c r="I1002" s="181">
        <f t="shared" si="0"/>
        <v>42915</v>
      </c>
      <c r="J1002" s="61"/>
      <c r="K1002" s="184"/>
      <c r="L1002" s="241" t="s">
        <v>302</v>
      </c>
      <c r="M1002" s="61" t="s">
        <v>10283</v>
      </c>
      <c r="N1002" s="61"/>
      <c r="O1002" s="61"/>
      <c r="P1002" s="244"/>
      <c r="Q1002" s="15"/>
      <c r="R1002" s="61"/>
      <c r="S1002" s="61"/>
      <c r="T1002" s="61"/>
      <c r="U1002" s="66"/>
      <c r="V1002" s="61"/>
      <c r="W1002" s="61"/>
      <c r="X1002" s="66"/>
      <c r="Y1002" s="57">
        <v>43073</v>
      </c>
      <c r="Z1002" s="75">
        <v>5</v>
      </c>
      <c r="AA1002" s="95" t="s">
        <v>10285</v>
      </c>
      <c r="AB1002" s="183"/>
      <c r="AC1002" s="175"/>
      <c r="AD1002" s="176"/>
      <c r="AE1002" s="67" t="str">
        <f t="shared" si="1"/>
        <v>May</v>
      </c>
      <c r="AF1002" s="68" t="str">
        <f t="shared" si="2"/>
        <v>Dec</v>
      </c>
      <c r="AG1002" s="177">
        <f t="shared" si="3"/>
        <v>188</v>
      </c>
      <c r="AH1002" s="70">
        <f t="shared" si="5"/>
        <v>42915</v>
      </c>
      <c r="AI1002" s="71">
        <f ca="1"/>
        <v>-1074</v>
      </c>
      <c r="AJ1002" s="71" t="str">
        <v>2017</v>
      </c>
      <c r="AK1002" s="70">
        <f t="shared" si="4"/>
        <v>42895</v>
      </c>
    </row>
    <row r="1003" spans="1:37" ht="14.4">
      <c r="A1003" s="239" t="s">
        <v>10288</v>
      </c>
      <c r="B1003" s="61" t="s">
        <v>89</v>
      </c>
      <c r="C1003" s="59">
        <v>42885</v>
      </c>
      <c r="D1003" s="66" t="s">
        <v>1027</v>
      </c>
      <c r="E1003" s="184" t="s">
        <v>30</v>
      </c>
      <c r="F1003" s="240" t="s">
        <v>106</v>
      </c>
      <c r="G1003" s="168" t="s">
        <v>107</v>
      </c>
      <c r="H1003" s="184" t="s">
        <v>129</v>
      </c>
      <c r="I1003" s="181">
        <f t="shared" si="0"/>
        <v>42915</v>
      </c>
      <c r="J1003" s="61"/>
      <c r="K1003" s="184"/>
      <c r="L1003" s="241" t="s">
        <v>302</v>
      </c>
      <c r="M1003" s="61" t="s">
        <v>10289</v>
      </c>
      <c r="N1003" s="61"/>
      <c r="O1003" s="61"/>
      <c r="P1003" s="185"/>
      <c r="Q1003" s="182"/>
      <c r="R1003" s="61"/>
      <c r="S1003" s="61"/>
      <c r="T1003" s="61"/>
      <c r="U1003" s="66"/>
      <c r="V1003" s="61"/>
      <c r="W1003" s="61"/>
      <c r="X1003" s="66"/>
      <c r="Y1003" s="57">
        <v>43073</v>
      </c>
      <c r="Z1003" s="75">
        <v>5</v>
      </c>
      <c r="AA1003" s="95" t="s">
        <v>10291</v>
      </c>
      <c r="AB1003" s="183"/>
      <c r="AC1003" s="175"/>
      <c r="AD1003" s="176"/>
      <c r="AE1003" s="67" t="str">
        <f t="shared" si="1"/>
        <v>May</v>
      </c>
      <c r="AF1003" s="68" t="str">
        <f t="shared" si="2"/>
        <v>Dec</v>
      </c>
      <c r="AG1003" s="177">
        <f t="shared" si="3"/>
        <v>188</v>
      </c>
      <c r="AH1003" s="70">
        <f t="shared" si="5"/>
        <v>42915</v>
      </c>
      <c r="AI1003" s="71">
        <f ca="1"/>
        <v>-1074</v>
      </c>
      <c r="AJ1003" s="71" t="str">
        <v>2017</v>
      </c>
      <c r="AK1003" s="70">
        <f t="shared" si="4"/>
        <v>42895</v>
      </c>
    </row>
    <row r="1004" spans="1:37" ht="14.4">
      <c r="A1004" s="239" t="s">
        <v>10294</v>
      </c>
      <c r="B1004" s="61" t="s">
        <v>89</v>
      </c>
      <c r="C1004" s="59">
        <v>42864</v>
      </c>
      <c r="D1004" s="66" t="s">
        <v>1027</v>
      </c>
      <c r="E1004" s="184" t="s">
        <v>30</v>
      </c>
      <c r="F1004" s="240" t="s">
        <v>106</v>
      </c>
      <c r="G1004" s="168" t="s">
        <v>107</v>
      </c>
      <c r="H1004" s="184" t="s">
        <v>129</v>
      </c>
      <c r="I1004" s="181">
        <f t="shared" si="0"/>
        <v>42894</v>
      </c>
      <c r="J1004" s="61"/>
      <c r="K1004" s="184"/>
      <c r="L1004" s="241" t="s">
        <v>302</v>
      </c>
      <c r="M1004" s="61" t="s">
        <v>10295</v>
      </c>
      <c r="N1004" s="61"/>
      <c r="O1004" s="61" t="s">
        <v>10297</v>
      </c>
      <c r="P1004" s="185"/>
      <c r="Q1004" s="182"/>
      <c r="R1004" s="61"/>
      <c r="S1004" s="61"/>
      <c r="T1004" s="61"/>
      <c r="U1004" s="66"/>
      <c r="V1004" s="61"/>
      <c r="W1004" s="61"/>
      <c r="X1004" s="66"/>
      <c r="Y1004" s="57">
        <v>43073</v>
      </c>
      <c r="Z1004" s="75">
        <v>5</v>
      </c>
      <c r="AA1004" s="95" t="s">
        <v>10298</v>
      </c>
      <c r="AB1004" s="183"/>
      <c r="AC1004" s="175"/>
      <c r="AD1004" s="175"/>
      <c r="AE1004" s="67" t="str">
        <f t="shared" si="1"/>
        <v>May</v>
      </c>
      <c r="AF1004" s="68" t="str">
        <f t="shared" si="2"/>
        <v>Dec</v>
      </c>
      <c r="AG1004" s="177">
        <f t="shared" si="3"/>
        <v>209</v>
      </c>
      <c r="AH1004" s="70">
        <f t="shared" si="5"/>
        <v>42894</v>
      </c>
      <c r="AI1004" s="71">
        <f ca="1"/>
        <v>-1095</v>
      </c>
      <c r="AJ1004" s="71" t="str">
        <v>2017</v>
      </c>
      <c r="AK1004" s="70">
        <f t="shared" si="4"/>
        <v>42874</v>
      </c>
    </row>
    <row r="1005" spans="1:37" ht="14.4">
      <c r="A1005" s="239" t="s">
        <v>10300</v>
      </c>
      <c r="B1005" s="61" t="s">
        <v>89</v>
      </c>
      <c r="C1005" s="59">
        <v>42885</v>
      </c>
      <c r="D1005" s="66" t="s">
        <v>1027</v>
      </c>
      <c r="E1005" s="184" t="s">
        <v>30</v>
      </c>
      <c r="F1005" s="240" t="s">
        <v>106</v>
      </c>
      <c r="G1005" s="168" t="s">
        <v>107</v>
      </c>
      <c r="H1005" s="184" t="s">
        <v>129</v>
      </c>
      <c r="I1005" s="181">
        <f t="shared" si="0"/>
        <v>42915</v>
      </c>
      <c r="J1005" s="61"/>
      <c r="K1005" s="184"/>
      <c r="L1005" s="241" t="s">
        <v>302</v>
      </c>
      <c r="M1005" s="61" t="s">
        <v>10363</v>
      </c>
      <c r="N1005" s="61"/>
      <c r="O1005" s="61"/>
      <c r="P1005" s="185"/>
      <c r="Q1005" s="182"/>
      <c r="R1005" s="61"/>
      <c r="S1005" s="61"/>
      <c r="T1005" s="61"/>
      <c r="U1005" s="66"/>
      <c r="V1005" s="61"/>
      <c r="W1005" s="61"/>
      <c r="X1005" s="66"/>
      <c r="Y1005" s="57">
        <v>43073</v>
      </c>
      <c r="Z1005" s="75">
        <v>5</v>
      </c>
      <c r="AA1005" s="269" t="s">
        <v>10365</v>
      </c>
      <c r="AB1005" s="183"/>
      <c r="AC1005" s="175"/>
      <c r="AD1005" s="175"/>
      <c r="AE1005" s="67" t="str">
        <f t="shared" si="1"/>
        <v>May</v>
      </c>
      <c r="AF1005" s="68" t="str">
        <f t="shared" si="2"/>
        <v>Dec</v>
      </c>
      <c r="AG1005" s="177">
        <f t="shared" si="3"/>
        <v>188</v>
      </c>
      <c r="AH1005" s="70">
        <f t="shared" si="5"/>
        <v>42915</v>
      </c>
      <c r="AI1005" s="71">
        <f ca="1"/>
        <v>-1074</v>
      </c>
      <c r="AJ1005" s="71" t="str">
        <v>2017</v>
      </c>
      <c r="AK1005" s="70">
        <f t="shared" si="4"/>
        <v>42895</v>
      </c>
    </row>
    <row r="1006" spans="1:37" ht="14.4">
      <c r="A1006" s="239" t="s">
        <v>10369</v>
      </c>
      <c r="B1006" s="61" t="s">
        <v>89</v>
      </c>
      <c r="C1006" s="59">
        <v>42878</v>
      </c>
      <c r="D1006" s="66" t="s">
        <v>90</v>
      </c>
      <c r="E1006" s="184" t="s">
        <v>30</v>
      </c>
      <c r="F1006" s="240" t="s">
        <v>106</v>
      </c>
      <c r="G1006" s="168" t="s">
        <v>107</v>
      </c>
      <c r="H1006" s="184" t="s">
        <v>129</v>
      </c>
      <c r="I1006" s="181">
        <f t="shared" si="0"/>
        <v>42908</v>
      </c>
      <c r="J1006" s="61"/>
      <c r="K1006" s="184"/>
      <c r="L1006" s="241" t="s">
        <v>10370</v>
      </c>
      <c r="M1006" s="61"/>
      <c r="N1006" s="61"/>
      <c r="O1006" s="61"/>
      <c r="P1006" s="185"/>
      <c r="Q1006" s="182"/>
      <c r="R1006" s="61"/>
      <c r="S1006" s="61"/>
      <c r="T1006" s="61"/>
      <c r="U1006" s="66"/>
      <c r="V1006" s="61"/>
      <c r="W1006" s="61"/>
      <c r="X1006" s="66"/>
      <c r="Y1006" s="57">
        <v>43073</v>
      </c>
      <c r="Z1006" s="75">
        <v>5</v>
      </c>
      <c r="AA1006" s="95" t="s">
        <v>10372</v>
      </c>
      <c r="AB1006" s="183"/>
      <c r="AC1006" s="175"/>
      <c r="AD1006" s="175"/>
      <c r="AE1006" s="67" t="str">
        <f t="shared" si="1"/>
        <v>May</v>
      </c>
      <c r="AF1006" s="68" t="str">
        <f t="shared" si="2"/>
        <v>Dec</v>
      </c>
      <c r="AG1006" s="177">
        <f t="shared" si="3"/>
        <v>195</v>
      </c>
      <c r="AH1006" s="70">
        <f t="shared" si="5"/>
        <v>42908</v>
      </c>
      <c r="AI1006" s="71">
        <f ca="1"/>
        <v>-1081</v>
      </c>
      <c r="AJ1006" s="71" t="str">
        <v>2017</v>
      </c>
      <c r="AK1006" s="70">
        <f t="shared" si="4"/>
        <v>42888</v>
      </c>
    </row>
    <row r="1007" spans="1:37" ht="14.4">
      <c r="A1007" s="239" t="s">
        <v>10375</v>
      </c>
      <c r="B1007" s="61" t="s">
        <v>89</v>
      </c>
      <c r="C1007" s="59">
        <v>42885</v>
      </c>
      <c r="D1007" s="66" t="s">
        <v>1027</v>
      </c>
      <c r="E1007" s="184" t="s">
        <v>30</v>
      </c>
      <c r="F1007" s="240" t="s">
        <v>106</v>
      </c>
      <c r="G1007" s="168" t="s">
        <v>107</v>
      </c>
      <c r="H1007" s="184" t="s">
        <v>129</v>
      </c>
      <c r="I1007" s="181">
        <f t="shared" si="0"/>
        <v>42915</v>
      </c>
      <c r="J1007" s="61"/>
      <c r="K1007" s="184"/>
      <c r="L1007" s="241" t="s">
        <v>302</v>
      </c>
      <c r="M1007" s="61" t="s">
        <v>10377</v>
      </c>
      <c r="N1007" s="61"/>
      <c r="O1007" s="61" t="s">
        <v>10378</v>
      </c>
      <c r="P1007" s="185" t="s">
        <v>21</v>
      </c>
      <c r="Q1007" s="182"/>
      <c r="R1007" s="61"/>
      <c r="S1007" s="61"/>
      <c r="T1007" s="61"/>
      <c r="U1007" s="66"/>
      <c r="V1007" s="61"/>
      <c r="W1007" s="61"/>
      <c r="X1007" s="66"/>
      <c r="Y1007" s="57">
        <v>43073</v>
      </c>
      <c r="Z1007" s="75">
        <v>5</v>
      </c>
      <c r="AA1007" s="95" t="s">
        <v>10381</v>
      </c>
      <c r="AB1007" s="183"/>
      <c r="AC1007" s="175"/>
      <c r="AD1007" s="175"/>
      <c r="AE1007" s="67" t="str">
        <f t="shared" si="1"/>
        <v>May</v>
      </c>
      <c r="AF1007" s="68" t="str">
        <f t="shared" si="2"/>
        <v>Dec</v>
      </c>
      <c r="AG1007" s="177">
        <f t="shared" si="3"/>
        <v>188</v>
      </c>
      <c r="AH1007" s="70">
        <f t="shared" si="5"/>
        <v>42915</v>
      </c>
      <c r="AI1007" s="71">
        <f ca="1"/>
        <v>-1074</v>
      </c>
      <c r="AJ1007" s="71" t="str">
        <v>2017</v>
      </c>
      <c r="AK1007" s="70">
        <f t="shared" si="4"/>
        <v>42895</v>
      </c>
    </row>
    <row r="1008" spans="1:37" ht="14.4">
      <c r="A1008" s="239" t="s">
        <v>10382</v>
      </c>
      <c r="B1008" s="61" t="s">
        <v>89</v>
      </c>
      <c r="C1008" s="59">
        <v>42885</v>
      </c>
      <c r="D1008" s="66" t="s">
        <v>1027</v>
      </c>
      <c r="E1008" s="184" t="s">
        <v>30</v>
      </c>
      <c r="F1008" s="240" t="s">
        <v>106</v>
      </c>
      <c r="G1008" s="168" t="s">
        <v>107</v>
      </c>
      <c r="H1008" s="184" t="s">
        <v>129</v>
      </c>
      <c r="I1008" s="181">
        <f t="shared" si="0"/>
        <v>42915</v>
      </c>
      <c r="J1008" s="61"/>
      <c r="K1008" s="184"/>
      <c r="L1008" s="241" t="s">
        <v>302</v>
      </c>
      <c r="M1008" s="61" t="s">
        <v>10384</v>
      </c>
      <c r="N1008" s="61" t="s">
        <v>16</v>
      </c>
      <c r="O1008" s="61" t="s">
        <v>10385</v>
      </c>
      <c r="P1008" s="185" t="s">
        <v>17</v>
      </c>
      <c r="Q1008" s="182"/>
      <c r="R1008" s="61"/>
      <c r="S1008" s="61"/>
      <c r="T1008" s="61"/>
      <c r="U1008" s="66"/>
      <c r="V1008" s="61"/>
      <c r="W1008" s="61"/>
      <c r="X1008" s="66"/>
      <c r="Y1008" s="57">
        <v>43073</v>
      </c>
      <c r="Z1008" s="75"/>
      <c r="AA1008" s="95" t="s">
        <v>10386</v>
      </c>
      <c r="AB1008" s="183"/>
      <c r="AC1008" s="175"/>
      <c r="AD1008" s="175"/>
      <c r="AE1008" s="67" t="str">
        <f t="shared" si="1"/>
        <v>May</v>
      </c>
      <c r="AF1008" s="68" t="str">
        <f t="shared" si="2"/>
        <v>Dec</v>
      </c>
      <c r="AG1008" s="177">
        <f t="shared" si="3"/>
        <v>188</v>
      </c>
      <c r="AH1008" s="70">
        <f t="shared" si="5"/>
        <v>42915</v>
      </c>
      <c r="AI1008" s="71">
        <f ca="1"/>
        <v>-1074</v>
      </c>
      <c r="AJ1008" s="71" t="str">
        <v>2017</v>
      </c>
      <c r="AK1008" s="70">
        <f t="shared" si="4"/>
        <v>42895</v>
      </c>
    </row>
    <row r="1009" spans="1:37" ht="14.4">
      <c r="A1009" s="239" t="s">
        <v>10387</v>
      </c>
      <c r="B1009" s="61" t="s">
        <v>89</v>
      </c>
      <c r="C1009" s="59">
        <v>42881</v>
      </c>
      <c r="D1009" s="66" t="s">
        <v>1027</v>
      </c>
      <c r="E1009" s="184" t="s">
        <v>30</v>
      </c>
      <c r="F1009" s="240" t="s">
        <v>106</v>
      </c>
      <c r="G1009" s="168" t="s">
        <v>107</v>
      </c>
      <c r="H1009" s="184" t="s">
        <v>129</v>
      </c>
      <c r="I1009" s="181">
        <f t="shared" si="0"/>
        <v>42911</v>
      </c>
      <c r="J1009" s="61"/>
      <c r="K1009" s="184"/>
      <c r="L1009" s="241" t="s">
        <v>302</v>
      </c>
      <c r="M1009" s="61" t="s">
        <v>10388</v>
      </c>
      <c r="N1009" s="61" t="s">
        <v>27</v>
      </c>
      <c r="O1009" s="61" t="s">
        <v>10389</v>
      </c>
      <c r="P1009" s="185" t="s">
        <v>17</v>
      </c>
      <c r="Q1009" s="182"/>
      <c r="R1009" s="61"/>
      <c r="S1009" s="61"/>
      <c r="T1009" s="61"/>
      <c r="U1009" s="66"/>
      <c r="V1009" s="61"/>
      <c r="W1009" s="61"/>
      <c r="X1009" s="66"/>
      <c r="Y1009" s="57">
        <v>43073</v>
      </c>
      <c r="Z1009" s="75"/>
      <c r="AA1009" s="95" t="s">
        <v>10386</v>
      </c>
      <c r="AB1009" s="183"/>
      <c r="AC1009" s="175"/>
      <c r="AD1009" s="176"/>
      <c r="AE1009" s="67" t="str">
        <f t="shared" si="1"/>
        <v>May</v>
      </c>
      <c r="AF1009" s="68" t="str">
        <f t="shared" si="2"/>
        <v>Dec</v>
      </c>
      <c r="AG1009" s="177">
        <f t="shared" si="3"/>
        <v>192</v>
      </c>
      <c r="AH1009" s="70">
        <f t="shared" si="5"/>
        <v>42911</v>
      </c>
      <c r="AI1009" s="71">
        <f ca="1"/>
        <v>-1078</v>
      </c>
      <c r="AJ1009" s="71" t="str">
        <v>2017</v>
      </c>
      <c r="AK1009" s="70">
        <f t="shared" si="4"/>
        <v>42891</v>
      </c>
    </row>
    <row r="1010" spans="1:37" ht="14.4">
      <c r="A1010" s="239" t="s">
        <v>10390</v>
      </c>
      <c r="B1010" s="61" t="s">
        <v>89</v>
      </c>
      <c r="C1010" s="59">
        <v>42881</v>
      </c>
      <c r="D1010" s="66" t="s">
        <v>1027</v>
      </c>
      <c r="E1010" s="184" t="s">
        <v>30</v>
      </c>
      <c r="F1010" s="240" t="s">
        <v>106</v>
      </c>
      <c r="G1010" s="168" t="s">
        <v>107</v>
      </c>
      <c r="H1010" s="184" t="s">
        <v>129</v>
      </c>
      <c r="I1010" s="181">
        <f t="shared" si="0"/>
        <v>42911</v>
      </c>
      <c r="J1010" s="61"/>
      <c r="K1010" s="184"/>
      <c r="L1010" s="241" t="s">
        <v>302</v>
      </c>
      <c r="M1010" s="61" t="s">
        <v>10392</v>
      </c>
      <c r="N1010" s="61" t="s">
        <v>249</v>
      </c>
      <c r="O1010" s="61" t="s">
        <v>10393</v>
      </c>
      <c r="P1010" s="185" t="s">
        <v>17</v>
      </c>
      <c r="Q1010" s="182"/>
      <c r="R1010" s="61"/>
      <c r="S1010" s="61"/>
      <c r="T1010" s="61"/>
      <c r="U1010" s="66"/>
      <c r="V1010" s="61"/>
      <c r="W1010" s="61"/>
      <c r="X1010" s="66"/>
      <c r="Y1010" s="57">
        <v>43073</v>
      </c>
      <c r="Z1010" s="75"/>
      <c r="AA1010" s="95" t="s">
        <v>10386</v>
      </c>
      <c r="AB1010" s="183"/>
      <c r="AC1010" s="175"/>
      <c r="AD1010" s="176"/>
      <c r="AE1010" s="67" t="str">
        <f t="shared" si="1"/>
        <v>May</v>
      </c>
      <c r="AF1010" s="68" t="str">
        <f t="shared" si="2"/>
        <v>Dec</v>
      </c>
      <c r="AG1010" s="177">
        <f t="shared" si="3"/>
        <v>192</v>
      </c>
      <c r="AH1010" s="70">
        <f t="shared" si="5"/>
        <v>42911</v>
      </c>
      <c r="AI1010" s="71">
        <f ca="1"/>
        <v>-1078</v>
      </c>
      <c r="AJ1010" s="71" t="str">
        <v>2017</v>
      </c>
      <c r="AK1010" s="70">
        <f t="shared" si="4"/>
        <v>42891</v>
      </c>
    </row>
    <row r="1011" spans="1:37" ht="14.4">
      <c r="A1011" s="239" t="s">
        <v>10395</v>
      </c>
      <c r="B1011" s="61" t="s">
        <v>89</v>
      </c>
      <c r="C1011" s="59">
        <v>42886</v>
      </c>
      <c r="D1011" s="66" t="s">
        <v>90</v>
      </c>
      <c r="E1011" s="184" t="s">
        <v>30</v>
      </c>
      <c r="F1011" s="240" t="s">
        <v>106</v>
      </c>
      <c r="G1011" s="168" t="s">
        <v>107</v>
      </c>
      <c r="H1011" s="184" t="s">
        <v>30</v>
      </c>
      <c r="I1011" s="181">
        <f t="shared" si="0"/>
        <v>42916</v>
      </c>
      <c r="J1011" s="61"/>
      <c r="K1011" s="184"/>
      <c r="L1011" s="241" t="s">
        <v>10398</v>
      </c>
      <c r="M1011" s="61"/>
      <c r="N1011" s="61" t="s">
        <v>13</v>
      </c>
      <c r="O1011" s="61" t="s">
        <v>10400</v>
      </c>
      <c r="P1011" s="185" t="s">
        <v>17</v>
      </c>
      <c r="Q1011" s="182"/>
      <c r="R1011" s="61"/>
      <c r="S1011" s="61"/>
      <c r="T1011" s="61"/>
      <c r="U1011" s="66"/>
      <c r="V1011" s="61"/>
      <c r="W1011" s="61"/>
      <c r="X1011" s="66"/>
      <c r="Y1011" s="57">
        <v>43073</v>
      </c>
      <c r="Z1011" s="75">
        <v>5</v>
      </c>
      <c r="AA1011" s="95"/>
      <c r="AB1011" s="183"/>
      <c r="AC1011" s="175"/>
      <c r="AD1011" s="176"/>
      <c r="AE1011" s="67" t="str">
        <f t="shared" si="1"/>
        <v>May</v>
      </c>
      <c r="AF1011" s="68" t="str">
        <f t="shared" si="2"/>
        <v>Dec</v>
      </c>
      <c r="AG1011" s="177">
        <f t="shared" si="3"/>
        <v>187</v>
      </c>
      <c r="AH1011" s="70">
        <f t="shared" si="5"/>
        <v>42916</v>
      </c>
      <c r="AI1011" s="71">
        <f ca="1"/>
        <v>-1073</v>
      </c>
      <c r="AJ1011" s="71" t="str">
        <v>2017</v>
      </c>
      <c r="AK1011" s="70">
        <f t="shared" si="4"/>
        <v>42896</v>
      </c>
    </row>
    <row r="1012" spans="1:37" ht="14.4">
      <c r="A1012" s="239" t="s">
        <v>10402</v>
      </c>
      <c r="B1012" s="61" t="s">
        <v>89</v>
      </c>
      <c r="C1012" s="59">
        <v>42886</v>
      </c>
      <c r="D1012" s="66" t="s">
        <v>90</v>
      </c>
      <c r="E1012" s="184" t="s">
        <v>30</v>
      </c>
      <c r="F1012" s="240" t="s">
        <v>106</v>
      </c>
      <c r="G1012" s="168" t="s">
        <v>107</v>
      </c>
      <c r="H1012" s="184" t="s">
        <v>30</v>
      </c>
      <c r="I1012" s="181">
        <f t="shared" si="0"/>
        <v>42916</v>
      </c>
      <c r="J1012" s="61"/>
      <c r="K1012" s="184"/>
      <c r="L1012" s="241" t="s">
        <v>10398</v>
      </c>
      <c r="M1012" s="61"/>
      <c r="N1012" s="61" t="s">
        <v>13</v>
      </c>
      <c r="O1012" s="61" t="s">
        <v>10405</v>
      </c>
      <c r="P1012" s="185" t="s">
        <v>17</v>
      </c>
      <c r="Q1012" s="182"/>
      <c r="R1012" s="61"/>
      <c r="S1012" s="61"/>
      <c r="T1012" s="61"/>
      <c r="U1012" s="66"/>
      <c r="V1012" s="61"/>
      <c r="W1012" s="61"/>
      <c r="X1012" s="66"/>
      <c r="Y1012" s="57">
        <v>43073</v>
      </c>
      <c r="Z1012" s="75">
        <v>5</v>
      </c>
      <c r="AA1012" s="95"/>
      <c r="AB1012" s="183"/>
      <c r="AC1012" s="175"/>
      <c r="AD1012" s="176"/>
      <c r="AE1012" s="67" t="str">
        <f t="shared" si="1"/>
        <v>May</v>
      </c>
      <c r="AF1012" s="68" t="str">
        <f t="shared" si="2"/>
        <v>Dec</v>
      </c>
      <c r="AG1012" s="177">
        <f t="shared" si="3"/>
        <v>187</v>
      </c>
      <c r="AH1012" s="70">
        <f t="shared" si="5"/>
        <v>42916</v>
      </c>
      <c r="AI1012" s="71">
        <f ca="1"/>
        <v>-1073</v>
      </c>
      <c r="AJ1012" s="71" t="str">
        <v>2017</v>
      </c>
      <c r="AK1012" s="70">
        <f t="shared" si="4"/>
        <v>42896</v>
      </c>
    </row>
    <row r="1013" spans="1:37" ht="14.4">
      <c r="A1013" s="239" t="s">
        <v>10408</v>
      </c>
      <c r="B1013" s="61" t="s">
        <v>89</v>
      </c>
      <c r="C1013" s="59">
        <v>42885</v>
      </c>
      <c r="D1013" s="66" t="s">
        <v>131</v>
      </c>
      <c r="E1013" s="184" t="s">
        <v>30</v>
      </c>
      <c r="F1013" s="240" t="s">
        <v>106</v>
      </c>
      <c r="G1013" s="168" t="s">
        <v>107</v>
      </c>
      <c r="H1013" s="184" t="s">
        <v>30</v>
      </c>
      <c r="I1013" s="181">
        <f t="shared" si="0"/>
        <v>42915</v>
      </c>
      <c r="J1013" s="61"/>
      <c r="K1013" s="184"/>
      <c r="L1013" s="241" t="s">
        <v>7868</v>
      </c>
      <c r="M1013" s="61" t="s">
        <v>10410</v>
      </c>
      <c r="N1013" s="61" t="s">
        <v>143</v>
      </c>
      <c r="O1013" s="61" t="s">
        <v>10411</v>
      </c>
      <c r="P1013" s="185" t="s">
        <v>28</v>
      </c>
      <c r="Q1013" s="182"/>
      <c r="R1013" s="61"/>
      <c r="S1013" s="61"/>
      <c r="T1013" s="61"/>
      <c r="U1013" s="66"/>
      <c r="V1013" s="61"/>
      <c r="W1013" s="61"/>
      <c r="X1013" s="66" t="s">
        <v>18</v>
      </c>
      <c r="Y1013" s="57">
        <v>43073</v>
      </c>
      <c r="Z1013" s="75">
        <v>5</v>
      </c>
      <c r="AA1013" s="95"/>
      <c r="AB1013" s="183"/>
      <c r="AC1013" s="175"/>
      <c r="AD1013" s="176"/>
      <c r="AE1013" s="67" t="str">
        <f t="shared" si="1"/>
        <v>May</v>
      </c>
      <c r="AF1013" s="68" t="str">
        <f t="shared" si="2"/>
        <v>Dec</v>
      </c>
      <c r="AG1013" s="177">
        <f t="shared" si="3"/>
        <v>188</v>
      </c>
      <c r="AH1013" s="70">
        <f t="shared" si="5"/>
        <v>42915</v>
      </c>
      <c r="AI1013" s="71">
        <f ca="1"/>
        <v>-1074</v>
      </c>
      <c r="AJ1013" s="71" t="str">
        <v>2017</v>
      </c>
      <c r="AK1013" s="70">
        <f t="shared" si="4"/>
        <v>42895</v>
      </c>
    </row>
    <row r="1014" spans="1:37" ht="14.4">
      <c r="A1014" s="239" t="s">
        <v>10413</v>
      </c>
      <c r="B1014" s="61" t="s">
        <v>89</v>
      </c>
      <c r="C1014" s="59">
        <v>42886</v>
      </c>
      <c r="D1014" s="66" t="s">
        <v>131</v>
      </c>
      <c r="E1014" s="184" t="s">
        <v>30</v>
      </c>
      <c r="F1014" s="240" t="s">
        <v>106</v>
      </c>
      <c r="G1014" s="168" t="s">
        <v>107</v>
      </c>
      <c r="H1014" s="184" t="s">
        <v>30</v>
      </c>
      <c r="I1014" s="181">
        <f t="shared" si="0"/>
        <v>42916</v>
      </c>
      <c r="J1014" s="61"/>
      <c r="K1014" s="184"/>
      <c r="L1014" s="241" t="s">
        <v>4096</v>
      </c>
      <c r="M1014" s="61" t="s">
        <v>10414</v>
      </c>
      <c r="N1014" s="61" t="s">
        <v>22</v>
      </c>
      <c r="O1014" s="61" t="s">
        <v>10415</v>
      </c>
      <c r="P1014" s="185" t="s">
        <v>28</v>
      </c>
      <c r="Q1014" s="182"/>
      <c r="R1014" s="61"/>
      <c r="S1014" s="61"/>
      <c r="T1014" s="61"/>
      <c r="U1014" s="66"/>
      <c r="V1014" s="61"/>
      <c r="W1014" s="61"/>
      <c r="X1014" s="66" t="s">
        <v>18</v>
      </c>
      <c r="Y1014" s="57">
        <v>43073</v>
      </c>
      <c r="Z1014" s="75">
        <v>5</v>
      </c>
      <c r="AA1014" s="95" t="s">
        <v>10417</v>
      </c>
      <c r="AB1014" s="183"/>
      <c r="AC1014" s="175"/>
      <c r="AD1014" s="176"/>
      <c r="AE1014" s="67" t="str">
        <f t="shared" si="1"/>
        <v>May</v>
      </c>
      <c r="AF1014" s="68" t="str">
        <f t="shared" si="2"/>
        <v>Dec</v>
      </c>
      <c r="AG1014" s="177">
        <f t="shared" si="3"/>
        <v>187</v>
      </c>
      <c r="AH1014" s="70">
        <f t="shared" si="5"/>
        <v>42916</v>
      </c>
      <c r="AI1014" s="71">
        <f ca="1"/>
        <v>-1073</v>
      </c>
      <c r="AJ1014" s="71" t="str">
        <v>2017</v>
      </c>
      <c r="AK1014" s="70">
        <f t="shared" si="4"/>
        <v>42896</v>
      </c>
    </row>
    <row r="1015" spans="1:37" ht="14.4">
      <c r="A1015" s="239" t="s">
        <v>10419</v>
      </c>
      <c r="B1015" s="61" t="s">
        <v>89</v>
      </c>
      <c r="C1015" s="59">
        <v>42888</v>
      </c>
      <c r="D1015" s="66" t="s">
        <v>1027</v>
      </c>
      <c r="E1015" s="184" t="s">
        <v>196</v>
      </c>
      <c r="F1015" s="240" t="s">
        <v>214</v>
      </c>
      <c r="G1015" s="187" t="s">
        <v>214</v>
      </c>
      <c r="H1015" s="184" t="s">
        <v>3785</v>
      </c>
      <c r="I1015" s="181">
        <f t="shared" si="0"/>
        <v>42918</v>
      </c>
      <c r="J1015" s="61" t="s">
        <v>18</v>
      </c>
      <c r="K1015" s="184" t="s">
        <v>18</v>
      </c>
      <c r="L1015" s="241" t="s">
        <v>8291</v>
      </c>
      <c r="M1015" s="61" t="s">
        <v>10435</v>
      </c>
      <c r="N1015" s="61" t="s">
        <v>249</v>
      </c>
      <c r="O1015" s="61" t="s">
        <v>10437</v>
      </c>
      <c r="P1015" s="185" t="s">
        <v>96</v>
      </c>
      <c r="Q1015" s="182"/>
      <c r="R1015" s="61" t="s">
        <v>18</v>
      </c>
      <c r="S1015" s="61"/>
      <c r="T1015" s="61"/>
      <c r="U1015" s="66" t="s">
        <v>108</v>
      </c>
      <c r="V1015" s="61" t="s">
        <v>108</v>
      </c>
      <c r="W1015" s="61"/>
      <c r="X1015" s="66" t="s">
        <v>14</v>
      </c>
      <c r="Y1015" s="57">
        <v>43073</v>
      </c>
      <c r="Z1015" s="75" t="s">
        <v>108</v>
      </c>
      <c r="AA1015" s="197" t="s">
        <v>10439</v>
      </c>
      <c r="AB1015" s="183" t="s">
        <v>3872</v>
      </c>
      <c r="AC1015" s="175"/>
      <c r="AD1015" s="176"/>
      <c r="AE1015" s="67" t="str">
        <f t="shared" si="1"/>
        <v>Jun</v>
      </c>
      <c r="AF1015" s="68" t="str">
        <f t="shared" si="2"/>
        <v>Dec</v>
      </c>
      <c r="AG1015" s="177">
        <f t="shared" si="3"/>
        <v>185</v>
      </c>
      <c r="AH1015" s="70">
        <f t="shared" si="5"/>
        <v>42918</v>
      </c>
      <c r="AI1015" s="71">
        <f ca="1"/>
        <v>-1071</v>
      </c>
      <c r="AJ1015" s="71" t="str">
        <v>2017</v>
      </c>
      <c r="AK1015" s="70">
        <f t="shared" si="4"/>
        <v>42898</v>
      </c>
    </row>
    <row r="1016" spans="1:37" ht="14.4">
      <c r="A1016" s="239" t="s">
        <v>10441</v>
      </c>
      <c r="B1016" s="61" t="s">
        <v>89</v>
      </c>
      <c r="C1016" s="59">
        <v>42888</v>
      </c>
      <c r="D1016" s="66" t="s">
        <v>1027</v>
      </c>
      <c r="E1016" s="184" t="s">
        <v>196</v>
      </c>
      <c r="F1016" s="240" t="s">
        <v>214</v>
      </c>
      <c r="G1016" s="187" t="s">
        <v>5684</v>
      </c>
      <c r="H1016" s="184" t="s">
        <v>5685</v>
      </c>
      <c r="I1016" s="181">
        <f t="shared" si="0"/>
        <v>42918</v>
      </c>
      <c r="J1016" s="61" t="s">
        <v>18</v>
      </c>
      <c r="K1016" s="184" t="s">
        <v>18</v>
      </c>
      <c r="L1016" s="241" t="s">
        <v>302</v>
      </c>
      <c r="M1016" s="61" t="s">
        <v>10444</v>
      </c>
      <c r="N1016" s="61" t="s">
        <v>13</v>
      </c>
      <c r="O1016" s="61" t="s">
        <v>10445</v>
      </c>
      <c r="P1016" s="185" t="s">
        <v>96</v>
      </c>
      <c r="Q1016" s="182"/>
      <c r="R1016" s="61" t="s">
        <v>18</v>
      </c>
      <c r="S1016" s="61"/>
      <c r="T1016" s="61"/>
      <c r="U1016" s="66" t="s">
        <v>108</v>
      </c>
      <c r="V1016" s="61" t="s">
        <v>108</v>
      </c>
      <c r="W1016" s="61"/>
      <c r="X1016" s="66" t="s">
        <v>18</v>
      </c>
      <c r="Y1016" s="57">
        <v>43073</v>
      </c>
      <c r="Z1016" s="75" t="s">
        <v>108</v>
      </c>
      <c r="AA1016" s="64" t="s">
        <v>10447</v>
      </c>
      <c r="AB1016" s="183" t="s">
        <v>97</v>
      </c>
      <c r="AC1016" s="175"/>
      <c r="AD1016" s="176"/>
      <c r="AE1016" s="67" t="str">
        <f t="shared" si="1"/>
        <v>Jun</v>
      </c>
      <c r="AF1016" s="68" t="str">
        <f t="shared" si="2"/>
        <v>Dec</v>
      </c>
      <c r="AG1016" s="177">
        <f t="shared" si="3"/>
        <v>185</v>
      </c>
      <c r="AH1016" s="70">
        <f t="shared" si="5"/>
        <v>42918</v>
      </c>
      <c r="AI1016" s="71">
        <f ca="1"/>
        <v>-1071</v>
      </c>
      <c r="AJ1016" s="71" t="str">
        <v>2017</v>
      </c>
      <c r="AK1016" s="70">
        <f t="shared" si="4"/>
        <v>42898</v>
      </c>
    </row>
    <row r="1017" spans="1:37" ht="14.4">
      <c r="A1017" s="239" t="s">
        <v>10449</v>
      </c>
      <c r="B1017" s="61" t="s">
        <v>89</v>
      </c>
      <c r="C1017" s="59">
        <v>42880</v>
      </c>
      <c r="D1017" s="66" t="s">
        <v>90</v>
      </c>
      <c r="E1017" s="184" t="s">
        <v>30</v>
      </c>
      <c r="F1017" s="240" t="s">
        <v>106</v>
      </c>
      <c r="G1017" s="168" t="s">
        <v>107</v>
      </c>
      <c r="H1017" s="184" t="s">
        <v>129</v>
      </c>
      <c r="I1017" s="181">
        <f t="shared" si="0"/>
        <v>42910</v>
      </c>
      <c r="J1017" s="61"/>
      <c r="K1017" s="184"/>
      <c r="L1017" s="249" t="s">
        <v>10452</v>
      </c>
      <c r="M1017" s="61"/>
      <c r="N1017" s="61"/>
      <c r="O1017" s="61"/>
      <c r="P1017" s="185"/>
      <c r="Q1017" s="182"/>
      <c r="R1017" s="61"/>
      <c r="S1017" s="61"/>
      <c r="T1017" s="61"/>
      <c r="U1017" s="66"/>
      <c r="V1017" s="61"/>
      <c r="W1017" s="61"/>
      <c r="X1017" s="66"/>
      <c r="Y1017" s="57">
        <v>43073</v>
      </c>
      <c r="Z1017" s="75">
        <v>5</v>
      </c>
      <c r="AA1017" s="95" t="s">
        <v>10453</v>
      </c>
      <c r="AB1017" s="183"/>
      <c r="AC1017" s="175"/>
      <c r="AD1017" s="176"/>
      <c r="AE1017" s="67" t="str">
        <f t="shared" si="1"/>
        <v>May</v>
      </c>
      <c r="AF1017" s="68" t="str">
        <f t="shared" si="2"/>
        <v>Dec</v>
      </c>
      <c r="AG1017" s="177">
        <f t="shared" si="3"/>
        <v>193</v>
      </c>
      <c r="AH1017" s="70">
        <f t="shared" si="5"/>
        <v>42910</v>
      </c>
      <c r="AI1017" s="71">
        <f ca="1"/>
        <v>-1079</v>
      </c>
      <c r="AJ1017" s="71" t="str">
        <v>2017</v>
      </c>
      <c r="AK1017" s="70">
        <f t="shared" si="4"/>
        <v>42890</v>
      </c>
    </row>
    <row r="1018" spans="1:37" ht="14.4">
      <c r="A1018" s="239" t="s">
        <v>10456</v>
      </c>
      <c r="B1018" s="61" t="s">
        <v>89</v>
      </c>
      <c r="C1018" s="59">
        <v>42881</v>
      </c>
      <c r="D1018" s="66" t="s">
        <v>1027</v>
      </c>
      <c r="E1018" s="184" t="s">
        <v>30</v>
      </c>
      <c r="F1018" s="240" t="s">
        <v>106</v>
      </c>
      <c r="G1018" s="168" t="s">
        <v>107</v>
      </c>
      <c r="H1018" s="184" t="s">
        <v>129</v>
      </c>
      <c r="I1018" s="181">
        <f t="shared" si="0"/>
        <v>42911</v>
      </c>
      <c r="J1018" s="61"/>
      <c r="K1018" s="184"/>
      <c r="L1018" s="197" t="s">
        <v>302</v>
      </c>
      <c r="M1018" s="61" t="s">
        <v>10457</v>
      </c>
      <c r="N1018" s="61" t="s">
        <v>172</v>
      </c>
      <c r="O1018" s="61" t="s">
        <v>10458</v>
      </c>
      <c r="P1018" s="185" t="s">
        <v>17</v>
      </c>
      <c r="Q1018" s="182"/>
      <c r="R1018" s="61"/>
      <c r="S1018" s="61"/>
      <c r="T1018" s="61"/>
      <c r="U1018" s="66"/>
      <c r="V1018" s="61"/>
      <c r="W1018" s="61"/>
      <c r="X1018" s="66" t="s">
        <v>18</v>
      </c>
      <c r="Y1018" s="57">
        <v>43073</v>
      </c>
      <c r="Z1018" s="75"/>
      <c r="AA1018" s="95" t="s">
        <v>10460</v>
      </c>
      <c r="AB1018" s="183"/>
      <c r="AC1018" s="175"/>
      <c r="AD1018" s="176"/>
      <c r="AE1018" s="67" t="str">
        <f t="shared" si="1"/>
        <v>May</v>
      </c>
      <c r="AF1018" s="68" t="str">
        <f t="shared" si="2"/>
        <v>Dec</v>
      </c>
      <c r="AG1018" s="177">
        <f t="shared" si="3"/>
        <v>192</v>
      </c>
      <c r="AH1018" s="70">
        <f t="shared" si="5"/>
        <v>42911</v>
      </c>
      <c r="AI1018" s="71">
        <f ca="1"/>
        <v>-1078</v>
      </c>
      <c r="AJ1018" s="71" t="str">
        <v>2017</v>
      </c>
      <c r="AK1018" s="70">
        <f t="shared" si="4"/>
        <v>42891</v>
      </c>
    </row>
    <row r="1019" spans="1:37" ht="14.4">
      <c r="A1019" s="239" t="s">
        <v>10463</v>
      </c>
      <c r="B1019" s="61" t="s">
        <v>89</v>
      </c>
      <c r="C1019" s="59">
        <v>42880</v>
      </c>
      <c r="D1019" s="66" t="s">
        <v>90</v>
      </c>
      <c r="E1019" s="184" t="s">
        <v>30</v>
      </c>
      <c r="F1019" s="240" t="s">
        <v>106</v>
      </c>
      <c r="G1019" s="168" t="s">
        <v>107</v>
      </c>
      <c r="H1019" s="184" t="s">
        <v>129</v>
      </c>
      <c r="I1019" s="181">
        <f t="shared" si="0"/>
        <v>42910</v>
      </c>
      <c r="J1019" s="61"/>
      <c r="K1019" s="184"/>
      <c r="L1019" s="241" t="s">
        <v>10464</v>
      </c>
      <c r="M1019" s="61"/>
      <c r="N1019" s="61" t="s">
        <v>44</v>
      </c>
      <c r="O1019" s="61" t="s">
        <v>10466</v>
      </c>
      <c r="P1019" s="185" t="s">
        <v>17</v>
      </c>
      <c r="Q1019" s="182"/>
      <c r="R1019" s="61"/>
      <c r="S1019" s="61"/>
      <c r="T1019" s="61"/>
      <c r="U1019" s="66"/>
      <c r="V1019" s="61"/>
      <c r="W1019" s="61"/>
      <c r="X1019" s="66" t="s">
        <v>18</v>
      </c>
      <c r="Y1019" s="57">
        <v>43073</v>
      </c>
      <c r="Z1019" s="75"/>
      <c r="AA1019" s="95" t="s">
        <v>10467</v>
      </c>
      <c r="AB1019" s="183"/>
      <c r="AC1019" s="175"/>
      <c r="AD1019" s="175"/>
      <c r="AE1019" s="67" t="str">
        <f t="shared" si="1"/>
        <v>May</v>
      </c>
      <c r="AF1019" s="68" t="str">
        <f t="shared" si="2"/>
        <v>Dec</v>
      </c>
      <c r="AG1019" s="177">
        <f t="shared" si="3"/>
        <v>193</v>
      </c>
      <c r="AH1019" s="70">
        <f t="shared" si="5"/>
        <v>42910</v>
      </c>
      <c r="AI1019" s="71">
        <f ca="1"/>
        <v>-1079</v>
      </c>
      <c r="AJ1019" s="71" t="str">
        <v>2017</v>
      </c>
      <c r="AK1019" s="70">
        <f t="shared" si="4"/>
        <v>42890</v>
      </c>
    </row>
    <row r="1020" spans="1:37" ht="14.4">
      <c r="A1020" s="239" t="s">
        <v>10470</v>
      </c>
      <c r="B1020" s="61" t="s">
        <v>89</v>
      </c>
      <c r="C1020" s="59">
        <v>42891</v>
      </c>
      <c r="D1020" s="66" t="s">
        <v>131</v>
      </c>
      <c r="E1020" s="184" t="s">
        <v>30</v>
      </c>
      <c r="F1020" s="240" t="s">
        <v>106</v>
      </c>
      <c r="G1020" s="168" t="s">
        <v>107</v>
      </c>
      <c r="H1020" s="184" t="s">
        <v>129</v>
      </c>
      <c r="I1020" s="181">
        <f t="shared" si="0"/>
        <v>42921</v>
      </c>
      <c r="J1020" s="61"/>
      <c r="K1020" s="184"/>
      <c r="L1020" s="241" t="s">
        <v>10472</v>
      </c>
      <c r="M1020" s="61" t="s">
        <v>10044</v>
      </c>
      <c r="N1020" s="61"/>
      <c r="O1020" s="61" t="s">
        <v>10045</v>
      </c>
      <c r="P1020" s="185" t="s">
        <v>17</v>
      </c>
      <c r="Q1020" s="182"/>
      <c r="R1020" s="61"/>
      <c r="S1020" s="61"/>
      <c r="T1020" s="61"/>
      <c r="U1020" s="66"/>
      <c r="V1020" s="61"/>
      <c r="W1020" s="61"/>
      <c r="X1020" s="66" t="s">
        <v>18</v>
      </c>
      <c r="Y1020" s="57">
        <v>43073</v>
      </c>
      <c r="Z1020" s="75"/>
      <c r="AA1020" s="95" t="s">
        <v>10473</v>
      </c>
      <c r="AB1020" s="183"/>
      <c r="AC1020" s="175"/>
      <c r="AD1020" s="175"/>
      <c r="AE1020" s="67" t="str">
        <f t="shared" si="1"/>
        <v>Jun</v>
      </c>
      <c r="AF1020" s="68" t="str">
        <f t="shared" si="2"/>
        <v>Dec</v>
      </c>
      <c r="AG1020" s="177">
        <f t="shared" si="3"/>
        <v>182</v>
      </c>
      <c r="AH1020" s="70">
        <f t="shared" si="5"/>
        <v>42921</v>
      </c>
      <c r="AI1020" s="71">
        <f ca="1"/>
        <v>-1068</v>
      </c>
      <c r="AJ1020" s="71" t="str">
        <v>2017</v>
      </c>
      <c r="AK1020" s="70">
        <f t="shared" si="4"/>
        <v>42901</v>
      </c>
    </row>
    <row r="1021" spans="1:37" ht="14.4">
      <c r="A1021" s="239" t="s">
        <v>10474</v>
      </c>
      <c r="B1021" s="61" t="s">
        <v>89</v>
      </c>
      <c r="C1021" s="59">
        <v>42891</v>
      </c>
      <c r="D1021" s="66" t="s">
        <v>90</v>
      </c>
      <c r="E1021" s="184" t="s">
        <v>91</v>
      </c>
      <c r="F1021" s="240" t="s">
        <v>214</v>
      </c>
      <c r="G1021" s="168" t="s">
        <v>3693</v>
      </c>
      <c r="H1021" s="242" t="s">
        <v>3694</v>
      </c>
      <c r="I1021" s="181">
        <f t="shared" si="0"/>
        <v>42921</v>
      </c>
      <c r="J1021" s="61" t="s">
        <v>18</v>
      </c>
      <c r="K1021" s="184" t="s">
        <v>14</v>
      </c>
      <c r="L1021" s="241" t="s">
        <v>3704</v>
      </c>
      <c r="M1021" s="61" t="s">
        <v>10475</v>
      </c>
      <c r="N1021" s="61" t="s">
        <v>95</v>
      </c>
      <c r="O1021" s="61" t="s">
        <v>10476</v>
      </c>
      <c r="P1021" s="185" t="s">
        <v>96</v>
      </c>
      <c r="Q1021" s="182"/>
      <c r="R1021" s="61"/>
      <c r="S1021" s="61"/>
      <c r="T1021" s="61"/>
      <c r="U1021" s="66"/>
      <c r="V1021" s="61"/>
      <c r="W1021" s="61"/>
      <c r="X1021" s="66" t="s">
        <v>18</v>
      </c>
      <c r="Y1021" s="57">
        <v>43073</v>
      </c>
      <c r="Z1021" s="75"/>
      <c r="AA1021" s="95" t="s">
        <v>10477</v>
      </c>
      <c r="AB1021" s="174" t="s">
        <v>3709</v>
      </c>
      <c r="AC1021" s="175"/>
      <c r="AD1021" s="175"/>
      <c r="AE1021" s="67" t="str">
        <f t="shared" si="1"/>
        <v>Jun</v>
      </c>
      <c r="AF1021" s="68" t="str">
        <f t="shared" si="2"/>
        <v>Dec</v>
      </c>
      <c r="AG1021" s="177">
        <f t="shared" si="3"/>
        <v>182</v>
      </c>
      <c r="AH1021" s="70">
        <f t="shared" si="5"/>
        <v>42921</v>
      </c>
      <c r="AI1021" s="71">
        <f ca="1"/>
        <v>-1068</v>
      </c>
      <c r="AJ1021" s="71" t="str">
        <v>2017</v>
      </c>
      <c r="AK1021" s="70">
        <f t="shared" si="4"/>
        <v>42901</v>
      </c>
    </row>
    <row r="1022" spans="1:37" ht="14.4">
      <c r="A1022" s="239" t="s">
        <v>10479</v>
      </c>
      <c r="B1022" s="61" t="s">
        <v>89</v>
      </c>
      <c r="C1022" s="59">
        <v>42887</v>
      </c>
      <c r="D1022" s="66" t="s">
        <v>90</v>
      </c>
      <c r="E1022" s="184" t="s">
        <v>327</v>
      </c>
      <c r="F1022" s="240" t="s">
        <v>214</v>
      </c>
      <c r="G1022" s="187" t="s">
        <v>4797</v>
      </c>
      <c r="H1022" s="184" t="s">
        <v>327</v>
      </c>
      <c r="I1022" s="181">
        <f t="shared" si="0"/>
        <v>42917</v>
      </c>
      <c r="J1022" s="61"/>
      <c r="K1022" s="184" t="s">
        <v>14</v>
      </c>
      <c r="L1022" s="241" t="s">
        <v>10480</v>
      </c>
      <c r="M1022" s="61" t="s">
        <v>10481</v>
      </c>
      <c r="N1022" s="61" t="s">
        <v>271</v>
      </c>
      <c r="O1022" s="61"/>
      <c r="P1022" s="185" t="s">
        <v>96</v>
      </c>
      <c r="Q1022" s="182"/>
      <c r="R1022" s="61"/>
      <c r="S1022" s="61"/>
      <c r="T1022" s="61"/>
      <c r="U1022" s="66"/>
      <c r="V1022" s="61"/>
      <c r="W1022" s="61"/>
      <c r="X1022" s="61" t="s">
        <v>14</v>
      </c>
      <c r="Y1022" s="57">
        <v>43073</v>
      </c>
      <c r="Z1022" s="75"/>
      <c r="AA1022" s="95" t="s">
        <v>10482</v>
      </c>
      <c r="AB1022" s="183"/>
      <c r="AC1022" s="175"/>
      <c r="AD1022" s="175"/>
      <c r="AE1022" s="67" t="str">
        <f t="shared" si="1"/>
        <v>Jun</v>
      </c>
      <c r="AF1022" s="68" t="str">
        <f t="shared" si="2"/>
        <v>Dec</v>
      </c>
      <c r="AG1022" s="177">
        <f t="shared" si="3"/>
        <v>186</v>
      </c>
      <c r="AH1022" s="70">
        <f t="shared" si="5"/>
        <v>42917</v>
      </c>
      <c r="AI1022" s="71">
        <f ca="1"/>
        <v>-1072</v>
      </c>
      <c r="AJ1022" s="71" t="str">
        <v>2017</v>
      </c>
      <c r="AK1022" s="70">
        <f t="shared" si="4"/>
        <v>42897</v>
      </c>
    </row>
    <row r="1023" spans="1:37" ht="14.4">
      <c r="A1023" s="239" t="s">
        <v>10484</v>
      </c>
      <c r="B1023" s="61" t="s">
        <v>89</v>
      </c>
      <c r="C1023" s="59">
        <v>42879</v>
      </c>
      <c r="D1023" s="66" t="s">
        <v>90</v>
      </c>
      <c r="E1023" s="184" t="s">
        <v>327</v>
      </c>
      <c r="F1023" s="240" t="s">
        <v>214</v>
      </c>
      <c r="G1023" s="187" t="s">
        <v>4797</v>
      </c>
      <c r="H1023" s="184" t="s">
        <v>327</v>
      </c>
      <c r="I1023" s="181">
        <f t="shared" si="0"/>
        <v>42909</v>
      </c>
      <c r="J1023" s="61"/>
      <c r="K1023" s="184" t="s">
        <v>14</v>
      </c>
      <c r="L1023" s="241" t="s">
        <v>4803</v>
      </c>
      <c r="M1023" s="61" t="s">
        <v>10486</v>
      </c>
      <c r="N1023" s="61" t="s">
        <v>271</v>
      </c>
      <c r="O1023" s="61"/>
      <c r="P1023" s="185" t="s">
        <v>96</v>
      </c>
      <c r="Q1023" s="182"/>
      <c r="R1023" s="61"/>
      <c r="S1023" s="61"/>
      <c r="T1023" s="61"/>
      <c r="U1023" s="66"/>
      <c r="V1023" s="61"/>
      <c r="W1023" s="61"/>
      <c r="X1023" s="66" t="s">
        <v>14</v>
      </c>
      <c r="Y1023" s="57">
        <v>43073</v>
      </c>
      <c r="Z1023" s="75"/>
      <c r="AA1023" s="95" t="s">
        <v>10489</v>
      </c>
      <c r="AB1023" s="183"/>
      <c r="AC1023" s="175"/>
      <c r="AD1023" s="176"/>
      <c r="AE1023" s="67" t="str">
        <f t="shared" si="1"/>
        <v>May</v>
      </c>
      <c r="AF1023" s="68" t="str">
        <f t="shared" si="2"/>
        <v>Dec</v>
      </c>
      <c r="AG1023" s="177">
        <f t="shared" si="3"/>
        <v>194</v>
      </c>
      <c r="AH1023" s="70">
        <f t="shared" si="5"/>
        <v>42909</v>
      </c>
      <c r="AI1023" s="71">
        <f ca="1"/>
        <v>-1080</v>
      </c>
      <c r="AJ1023" s="71" t="str">
        <v>2017</v>
      </c>
      <c r="AK1023" s="70">
        <f t="shared" si="4"/>
        <v>42889</v>
      </c>
    </row>
    <row r="1024" spans="1:37" ht="14.4">
      <c r="A1024" s="239" t="s">
        <v>10490</v>
      </c>
      <c r="B1024" s="61" t="s">
        <v>89</v>
      </c>
      <c r="C1024" s="59">
        <v>42891</v>
      </c>
      <c r="D1024" s="66" t="s">
        <v>90</v>
      </c>
      <c r="E1024" s="184" t="s">
        <v>327</v>
      </c>
      <c r="F1024" s="240" t="s">
        <v>214</v>
      </c>
      <c r="G1024" s="187" t="s">
        <v>4797</v>
      </c>
      <c r="H1024" s="184" t="s">
        <v>5062</v>
      </c>
      <c r="I1024" s="181">
        <f t="shared" si="0"/>
        <v>42921</v>
      </c>
      <c r="J1024" s="61"/>
      <c r="K1024" s="184" t="s">
        <v>18</v>
      </c>
      <c r="L1024" s="241" t="s">
        <v>10494</v>
      </c>
      <c r="M1024" s="61" t="s">
        <v>10495</v>
      </c>
      <c r="N1024" s="61" t="s">
        <v>436</v>
      </c>
      <c r="O1024" s="61">
        <v>116038</v>
      </c>
      <c r="P1024" s="185" t="s">
        <v>96</v>
      </c>
      <c r="Q1024" s="182"/>
      <c r="R1024" s="61"/>
      <c r="S1024" s="61"/>
      <c r="T1024" s="61"/>
      <c r="U1024" s="66"/>
      <c r="V1024" s="61"/>
      <c r="W1024" s="61"/>
      <c r="X1024" s="66" t="s">
        <v>18</v>
      </c>
      <c r="Y1024" s="57">
        <v>43073</v>
      </c>
      <c r="Z1024" s="75"/>
      <c r="AA1024" s="95" t="s">
        <v>437</v>
      </c>
      <c r="AB1024" s="183"/>
      <c r="AC1024" s="175"/>
      <c r="AD1024" s="175"/>
      <c r="AE1024" s="67" t="str">
        <f t="shared" si="1"/>
        <v>Jun</v>
      </c>
      <c r="AF1024" s="68" t="str">
        <f t="shared" si="2"/>
        <v>Dec</v>
      </c>
      <c r="AG1024" s="177">
        <f t="shared" si="3"/>
        <v>182</v>
      </c>
      <c r="AH1024" s="70">
        <f t="shared" si="5"/>
        <v>42921</v>
      </c>
      <c r="AI1024" s="71">
        <f ca="1"/>
        <v>-1068</v>
      </c>
      <c r="AJ1024" s="71" t="str">
        <v>2017</v>
      </c>
      <c r="AK1024" s="70">
        <f t="shared" si="4"/>
        <v>42901</v>
      </c>
    </row>
    <row r="1025" spans="1:37" ht="14.4">
      <c r="A1025" s="239" t="s">
        <v>10497</v>
      </c>
      <c r="B1025" s="61" t="s">
        <v>89</v>
      </c>
      <c r="C1025" s="59">
        <v>42888</v>
      </c>
      <c r="D1025" s="66" t="s">
        <v>90</v>
      </c>
      <c r="E1025" s="184" t="s">
        <v>129</v>
      </c>
      <c r="F1025" s="240" t="s">
        <v>214</v>
      </c>
      <c r="G1025" s="187" t="s">
        <v>4245</v>
      </c>
      <c r="H1025" s="184" t="s">
        <v>3785</v>
      </c>
      <c r="I1025" s="181">
        <f t="shared" si="0"/>
        <v>42918</v>
      </c>
      <c r="J1025" s="61" t="s">
        <v>18</v>
      </c>
      <c r="K1025" s="184" t="s">
        <v>18</v>
      </c>
      <c r="L1025" s="241" t="s">
        <v>1138</v>
      </c>
      <c r="M1025" s="61" t="s">
        <v>108</v>
      </c>
      <c r="N1025" s="61" t="s">
        <v>266</v>
      </c>
      <c r="O1025" s="61" t="s">
        <v>10277</v>
      </c>
      <c r="P1025" s="185" t="s">
        <v>96</v>
      </c>
      <c r="Q1025" s="182"/>
      <c r="R1025" s="61" t="s">
        <v>18</v>
      </c>
      <c r="S1025" s="61"/>
      <c r="T1025" s="61"/>
      <c r="U1025" s="66" t="s">
        <v>108</v>
      </c>
      <c r="V1025" s="61" t="s">
        <v>108</v>
      </c>
      <c r="W1025" s="61"/>
      <c r="X1025" s="66" t="s">
        <v>18</v>
      </c>
      <c r="Y1025" s="57">
        <v>43073</v>
      </c>
      <c r="Z1025" s="75" t="s">
        <v>108</v>
      </c>
      <c r="AA1025" s="95" t="s">
        <v>10500</v>
      </c>
      <c r="AB1025" s="183" t="s">
        <v>179</v>
      </c>
      <c r="AC1025" s="175"/>
      <c r="AD1025" s="175"/>
      <c r="AE1025" s="67" t="str">
        <f t="shared" si="1"/>
        <v>Jun</v>
      </c>
      <c r="AF1025" s="68" t="str">
        <f t="shared" si="2"/>
        <v>Dec</v>
      </c>
      <c r="AG1025" s="177">
        <f t="shared" si="3"/>
        <v>185</v>
      </c>
      <c r="AH1025" s="70">
        <f t="shared" si="5"/>
        <v>42918</v>
      </c>
      <c r="AI1025" s="71">
        <f ca="1"/>
        <v>-1071</v>
      </c>
      <c r="AJ1025" s="71" t="str">
        <v>2017</v>
      </c>
      <c r="AK1025" s="70">
        <f t="shared" si="4"/>
        <v>42898</v>
      </c>
    </row>
    <row r="1026" spans="1:37" ht="14.4">
      <c r="A1026" s="239" t="s">
        <v>10524</v>
      </c>
      <c r="B1026" s="61" t="s">
        <v>89</v>
      </c>
      <c r="C1026" s="59">
        <v>42891</v>
      </c>
      <c r="D1026" s="66" t="s">
        <v>90</v>
      </c>
      <c r="E1026" s="184" t="s">
        <v>3794</v>
      </c>
      <c r="F1026" s="240" t="s">
        <v>214</v>
      </c>
      <c r="G1026" s="187" t="s">
        <v>5822</v>
      </c>
      <c r="H1026" s="184" t="s">
        <v>2287</v>
      </c>
      <c r="I1026" s="181">
        <f t="shared" si="0"/>
        <v>42921</v>
      </c>
      <c r="J1026" s="61" t="s">
        <v>18</v>
      </c>
      <c r="K1026" s="184" t="s">
        <v>18</v>
      </c>
      <c r="L1026" s="241" t="s">
        <v>2649</v>
      </c>
      <c r="M1026" s="61" t="s">
        <v>10527</v>
      </c>
      <c r="N1026" s="61" t="s">
        <v>29</v>
      </c>
      <c r="O1026" s="61" t="s">
        <v>10537</v>
      </c>
      <c r="P1026" s="185" t="s">
        <v>96</v>
      </c>
      <c r="Q1026" s="182"/>
      <c r="R1026" s="61" t="s">
        <v>18</v>
      </c>
      <c r="S1026" s="61"/>
      <c r="T1026" s="61"/>
      <c r="U1026" s="66" t="s">
        <v>108</v>
      </c>
      <c r="V1026" s="61" t="s">
        <v>108</v>
      </c>
      <c r="W1026" s="61"/>
      <c r="X1026" s="66" t="s">
        <v>18</v>
      </c>
      <c r="Y1026" s="57">
        <v>43073</v>
      </c>
      <c r="Z1026" s="75" t="s">
        <v>108</v>
      </c>
      <c r="AA1026" s="95" t="s">
        <v>10538</v>
      </c>
      <c r="AB1026" s="183" t="s">
        <v>97</v>
      </c>
      <c r="AC1026" s="175"/>
      <c r="AD1026" s="175"/>
      <c r="AE1026" s="67" t="str">
        <f t="shared" si="1"/>
        <v>Jun</v>
      </c>
      <c r="AF1026" s="68" t="str">
        <f t="shared" si="2"/>
        <v>Dec</v>
      </c>
      <c r="AG1026" s="177">
        <f t="shared" si="3"/>
        <v>182</v>
      </c>
      <c r="AH1026" s="70">
        <f t="shared" si="5"/>
        <v>42921</v>
      </c>
      <c r="AI1026" s="71">
        <f ca="1"/>
        <v>-1068</v>
      </c>
      <c r="AJ1026" s="71" t="str">
        <v>2017</v>
      </c>
      <c r="AK1026" s="70">
        <f t="shared" si="4"/>
        <v>42901</v>
      </c>
    </row>
    <row r="1027" spans="1:37" ht="14.4">
      <c r="A1027" s="239" t="s">
        <v>10540</v>
      </c>
      <c r="B1027" s="61" t="s">
        <v>89</v>
      </c>
      <c r="C1027" s="59">
        <v>42891</v>
      </c>
      <c r="D1027" s="66" t="s">
        <v>90</v>
      </c>
      <c r="E1027" s="184" t="s">
        <v>3794</v>
      </c>
      <c r="F1027" s="240" t="s">
        <v>214</v>
      </c>
      <c r="G1027" s="187" t="s">
        <v>3868</v>
      </c>
      <c r="H1027" s="184" t="s">
        <v>10541</v>
      </c>
      <c r="I1027" s="181">
        <f t="shared" si="0"/>
        <v>42921</v>
      </c>
      <c r="J1027" s="61" t="s">
        <v>18</v>
      </c>
      <c r="K1027" s="184" t="s">
        <v>18</v>
      </c>
      <c r="L1027" s="241" t="s">
        <v>2649</v>
      </c>
      <c r="M1027" s="61" t="s">
        <v>10542</v>
      </c>
      <c r="N1027" s="61" t="s">
        <v>95</v>
      </c>
      <c r="O1027" s="61" t="s">
        <v>108</v>
      </c>
      <c r="P1027" s="185" t="s">
        <v>96</v>
      </c>
      <c r="Q1027" s="182"/>
      <c r="R1027" s="61" t="s">
        <v>18</v>
      </c>
      <c r="S1027" s="61"/>
      <c r="T1027" s="61"/>
      <c r="U1027" s="66" t="s">
        <v>108</v>
      </c>
      <c r="V1027" s="61" t="s">
        <v>108</v>
      </c>
      <c r="W1027" s="61"/>
      <c r="X1027" s="66" t="s">
        <v>18</v>
      </c>
      <c r="Y1027" s="57">
        <v>43073</v>
      </c>
      <c r="Z1027" s="75" t="s">
        <v>108</v>
      </c>
      <c r="AA1027" s="95" t="s">
        <v>10543</v>
      </c>
      <c r="AB1027" s="183" t="s">
        <v>97</v>
      </c>
      <c r="AC1027" s="175"/>
      <c r="AD1027" s="175"/>
      <c r="AE1027" s="67" t="str">
        <f t="shared" si="1"/>
        <v>Jun</v>
      </c>
      <c r="AF1027" s="68" t="str">
        <f t="shared" si="2"/>
        <v>Dec</v>
      </c>
      <c r="AG1027" s="177">
        <f t="shared" si="3"/>
        <v>182</v>
      </c>
      <c r="AH1027" s="70">
        <f t="shared" si="5"/>
        <v>42921</v>
      </c>
      <c r="AI1027" s="71">
        <f ca="1"/>
        <v>-1068</v>
      </c>
      <c r="AJ1027" s="71" t="str">
        <v>2017</v>
      </c>
      <c r="AK1027" s="70">
        <f t="shared" si="4"/>
        <v>42901</v>
      </c>
    </row>
    <row r="1028" spans="1:37" ht="14.4">
      <c r="A1028" s="239" t="s">
        <v>10544</v>
      </c>
      <c r="B1028" s="61" t="s">
        <v>89</v>
      </c>
      <c r="C1028" s="59">
        <v>42891</v>
      </c>
      <c r="D1028" s="66" t="s">
        <v>90</v>
      </c>
      <c r="E1028" s="184" t="s">
        <v>3794</v>
      </c>
      <c r="F1028" s="240" t="s">
        <v>214</v>
      </c>
      <c r="G1028" s="187" t="s">
        <v>214</v>
      </c>
      <c r="H1028" s="184" t="s">
        <v>3785</v>
      </c>
      <c r="I1028" s="181">
        <f t="shared" si="0"/>
        <v>42921</v>
      </c>
      <c r="J1028" s="61" t="s">
        <v>18</v>
      </c>
      <c r="K1028" s="184" t="s">
        <v>18</v>
      </c>
      <c r="L1028" s="241" t="s">
        <v>9052</v>
      </c>
      <c r="M1028" s="61" t="s">
        <v>108</v>
      </c>
      <c r="N1028" s="61" t="s">
        <v>29</v>
      </c>
      <c r="O1028" s="61" t="s">
        <v>9054</v>
      </c>
      <c r="P1028" s="185" t="s">
        <v>96</v>
      </c>
      <c r="Q1028" s="182"/>
      <c r="R1028" s="61" t="s">
        <v>18</v>
      </c>
      <c r="S1028" s="61"/>
      <c r="T1028" s="61"/>
      <c r="U1028" s="66" t="s">
        <v>108</v>
      </c>
      <c r="V1028" s="61" t="s">
        <v>108</v>
      </c>
      <c r="W1028" s="61"/>
      <c r="X1028" s="66" t="s">
        <v>18</v>
      </c>
      <c r="Y1028" s="57">
        <v>43073</v>
      </c>
      <c r="Z1028" s="75" t="s">
        <v>108</v>
      </c>
      <c r="AA1028" s="95" t="s">
        <v>10545</v>
      </c>
      <c r="AB1028" s="183" t="s">
        <v>97</v>
      </c>
      <c r="AC1028" s="175"/>
      <c r="AD1028" s="175"/>
      <c r="AE1028" s="67" t="str">
        <f t="shared" si="1"/>
        <v>Jun</v>
      </c>
      <c r="AF1028" s="68" t="str">
        <f t="shared" si="2"/>
        <v>Dec</v>
      </c>
      <c r="AG1028" s="177">
        <f t="shared" si="3"/>
        <v>182</v>
      </c>
      <c r="AH1028" s="70">
        <f t="shared" si="5"/>
        <v>42921</v>
      </c>
      <c r="AI1028" s="71">
        <f ca="1"/>
        <v>-1068</v>
      </c>
      <c r="AJ1028" s="71" t="str">
        <v>2017</v>
      </c>
      <c r="AK1028" s="70">
        <f t="shared" si="4"/>
        <v>42901</v>
      </c>
    </row>
    <row r="1029" spans="1:37" ht="14.4">
      <c r="A1029" s="239" t="s">
        <v>10547</v>
      </c>
      <c r="B1029" s="61" t="s">
        <v>89</v>
      </c>
      <c r="C1029" s="59">
        <v>42879</v>
      </c>
      <c r="D1029" s="66" t="s">
        <v>90</v>
      </c>
      <c r="E1029" s="184" t="s">
        <v>30</v>
      </c>
      <c r="F1029" s="240" t="s">
        <v>106</v>
      </c>
      <c r="G1029" s="168" t="s">
        <v>107</v>
      </c>
      <c r="H1029" s="184" t="s">
        <v>30</v>
      </c>
      <c r="I1029" s="181">
        <f t="shared" si="0"/>
        <v>42909</v>
      </c>
      <c r="J1029" s="61"/>
      <c r="K1029" s="184"/>
      <c r="L1029" s="241" t="s">
        <v>10549</v>
      </c>
      <c r="M1029" s="61" t="s">
        <v>10550</v>
      </c>
      <c r="N1029" s="61" t="s">
        <v>29</v>
      </c>
      <c r="O1029" s="61" t="s">
        <v>10551</v>
      </c>
      <c r="P1029" s="185" t="s">
        <v>17</v>
      </c>
      <c r="Q1029" s="182"/>
      <c r="R1029" s="61"/>
      <c r="S1029" s="61"/>
      <c r="T1029" s="61"/>
      <c r="U1029" s="66"/>
      <c r="V1029" s="61"/>
      <c r="W1029" s="91" t="s">
        <v>200</v>
      </c>
      <c r="X1029" s="66" t="s">
        <v>14</v>
      </c>
      <c r="Y1029" s="57">
        <v>43073</v>
      </c>
      <c r="Z1029" s="75"/>
      <c r="AA1029" s="95" t="s">
        <v>7625</v>
      </c>
      <c r="AB1029" s="183"/>
      <c r="AC1029" s="175"/>
      <c r="AD1029" s="175"/>
      <c r="AE1029" s="67" t="str">
        <f t="shared" si="1"/>
        <v>May</v>
      </c>
      <c r="AF1029" s="68" t="str">
        <f t="shared" si="2"/>
        <v>Dec</v>
      </c>
      <c r="AG1029" s="177">
        <f t="shared" si="3"/>
        <v>194</v>
      </c>
      <c r="AH1029" s="70">
        <f t="shared" si="5"/>
        <v>42909</v>
      </c>
      <c r="AI1029" s="71">
        <f ca="1"/>
        <v>-1080</v>
      </c>
      <c r="AJ1029" s="71" t="str">
        <v>2017</v>
      </c>
      <c r="AK1029" s="70">
        <f t="shared" si="4"/>
        <v>42889</v>
      </c>
    </row>
    <row r="1030" spans="1:37" ht="14.4">
      <c r="A1030" s="239" t="s">
        <v>10554</v>
      </c>
      <c r="B1030" s="61" t="s">
        <v>89</v>
      </c>
      <c r="C1030" s="59">
        <v>42879</v>
      </c>
      <c r="D1030" s="66" t="s">
        <v>90</v>
      </c>
      <c r="E1030" s="184" t="s">
        <v>30</v>
      </c>
      <c r="F1030" s="240" t="s">
        <v>106</v>
      </c>
      <c r="G1030" s="168" t="s">
        <v>107</v>
      </c>
      <c r="H1030" s="184" t="s">
        <v>30</v>
      </c>
      <c r="I1030" s="181">
        <f t="shared" si="0"/>
        <v>42909</v>
      </c>
      <c r="J1030" s="61"/>
      <c r="K1030" s="184"/>
      <c r="L1030" s="241" t="s">
        <v>6770</v>
      </c>
      <c r="M1030" s="61"/>
      <c r="N1030" s="61" t="s">
        <v>95</v>
      </c>
      <c r="O1030" s="61" t="s">
        <v>9792</v>
      </c>
      <c r="P1030" s="185" t="s">
        <v>17</v>
      </c>
      <c r="Q1030" s="182"/>
      <c r="R1030" s="61"/>
      <c r="S1030" s="61"/>
      <c r="T1030" s="61"/>
      <c r="U1030" s="66"/>
      <c r="V1030" s="61"/>
      <c r="W1030" s="91" t="s">
        <v>200</v>
      </c>
      <c r="X1030" s="66" t="s">
        <v>14</v>
      </c>
      <c r="Y1030" s="57">
        <v>43073</v>
      </c>
      <c r="Z1030" s="75"/>
      <c r="AA1030" s="95" t="s">
        <v>8589</v>
      </c>
      <c r="AB1030" s="183"/>
      <c r="AC1030" s="175"/>
      <c r="AD1030" s="175"/>
      <c r="AE1030" s="67" t="str">
        <f t="shared" si="1"/>
        <v>May</v>
      </c>
      <c r="AF1030" s="68" t="str">
        <f t="shared" si="2"/>
        <v>Dec</v>
      </c>
      <c r="AG1030" s="177">
        <f t="shared" si="3"/>
        <v>194</v>
      </c>
      <c r="AH1030" s="70">
        <f t="shared" si="5"/>
        <v>42909</v>
      </c>
      <c r="AI1030" s="71">
        <f ca="1"/>
        <v>-1080</v>
      </c>
      <c r="AJ1030" s="71" t="str">
        <v>2017</v>
      </c>
      <c r="AK1030" s="70">
        <f t="shared" si="4"/>
        <v>42889</v>
      </c>
    </row>
    <row r="1031" spans="1:37" ht="14.4">
      <c r="A1031" s="239" t="s">
        <v>10559</v>
      </c>
      <c r="B1031" s="61" t="s">
        <v>89</v>
      </c>
      <c r="C1031" s="59">
        <v>42881</v>
      </c>
      <c r="D1031" s="66" t="s">
        <v>90</v>
      </c>
      <c r="E1031" s="184" t="s">
        <v>30</v>
      </c>
      <c r="F1031" s="240" t="s">
        <v>106</v>
      </c>
      <c r="G1031" s="168" t="s">
        <v>107</v>
      </c>
      <c r="H1031" s="184" t="s">
        <v>30</v>
      </c>
      <c r="I1031" s="181">
        <f t="shared" si="0"/>
        <v>42911</v>
      </c>
      <c r="J1031" s="61"/>
      <c r="K1031" s="184"/>
      <c r="L1031" s="241" t="s">
        <v>10561</v>
      </c>
      <c r="M1031" s="61" t="s">
        <v>10562</v>
      </c>
      <c r="N1031" s="61" t="s">
        <v>27</v>
      </c>
      <c r="O1031" s="61" t="s">
        <v>1815</v>
      </c>
      <c r="P1031" s="185" t="s">
        <v>17</v>
      </c>
      <c r="Q1031" s="182"/>
      <c r="R1031" s="61"/>
      <c r="S1031" s="61"/>
      <c r="T1031" s="61"/>
      <c r="U1031" s="66"/>
      <c r="V1031" s="61"/>
      <c r="W1031" s="91" t="s">
        <v>200</v>
      </c>
      <c r="X1031" s="66" t="s">
        <v>14</v>
      </c>
      <c r="Y1031" s="57">
        <v>43073</v>
      </c>
      <c r="Z1031" s="75"/>
      <c r="AA1031" s="95" t="s">
        <v>200</v>
      </c>
      <c r="AB1031" s="183"/>
      <c r="AC1031" s="175"/>
      <c r="AD1031" s="175"/>
      <c r="AE1031" s="67" t="str">
        <f t="shared" si="1"/>
        <v>May</v>
      </c>
      <c r="AF1031" s="68" t="str">
        <f t="shared" si="2"/>
        <v>Dec</v>
      </c>
      <c r="AG1031" s="177">
        <f t="shared" si="3"/>
        <v>192</v>
      </c>
      <c r="AH1031" s="70">
        <f t="shared" si="5"/>
        <v>42911</v>
      </c>
      <c r="AI1031" s="71">
        <f ca="1"/>
        <v>-1078</v>
      </c>
      <c r="AJ1031" s="71" t="str">
        <v>2017</v>
      </c>
      <c r="AK1031" s="70">
        <f t="shared" si="4"/>
        <v>42891</v>
      </c>
    </row>
    <row r="1032" spans="1:37" ht="14.4">
      <c r="A1032" s="239" t="s">
        <v>10563</v>
      </c>
      <c r="B1032" s="61" t="s">
        <v>89</v>
      </c>
      <c r="C1032" s="59">
        <v>42892</v>
      </c>
      <c r="D1032" s="66" t="s">
        <v>1027</v>
      </c>
      <c r="E1032" s="184" t="s">
        <v>3969</v>
      </c>
      <c r="F1032" s="240" t="s">
        <v>214</v>
      </c>
      <c r="G1032" s="187" t="s">
        <v>4260</v>
      </c>
      <c r="H1032" s="184" t="s">
        <v>3969</v>
      </c>
      <c r="I1032" s="181">
        <f t="shared" si="0"/>
        <v>42922</v>
      </c>
      <c r="J1032" s="61"/>
      <c r="K1032" s="184"/>
      <c r="L1032" s="241" t="s">
        <v>302</v>
      </c>
      <c r="M1032" s="61" t="s">
        <v>10566</v>
      </c>
      <c r="N1032" s="61" t="s">
        <v>137</v>
      </c>
      <c r="O1032" s="61" t="s">
        <v>10567</v>
      </c>
      <c r="P1032" s="185" t="s">
        <v>96</v>
      </c>
      <c r="Q1032" s="182"/>
      <c r="R1032" s="61"/>
      <c r="S1032" s="61"/>
      <c r="T1032" s="61"/>
      <c r="U1032" s="66"/>
      <c r="V1032" s="61"/>
      <c r="W1032" s="61"/>
      <c r="X1032" s="66"/>
      <c r="Y1032" s="57">
        <v>43073</v>
      </c>
      <c r="Z1032" s="75"/>
      <c r="AA1032" s="95" t="s">
        <v>10568</v>
      </c>
      <c r="AB1032" s="183" t="s">
        <v>10569</v>
      </c>
      <c r="AC1032" s="175"/>
      <c r="AD1032" s="175"/>
      <c r="AE1032" s="67" t="str">
        <f t="shared" si="1"/>
        <v>Jun</v>
      </c>
      <c r="AF1032" s="68" t="str">
        <f t="shared" si="2"/>
        <v>Dec</v>
      </c>
      <c r="AG1032" s="177">
        <f t="shared" si="3"/>
        <v>181</v>
      </c>
      <c r="AH1032" s="70">
        <f t="shared" si="5"/>
        <v>42922</v>
      </c>
      <c r="AI1032" s="71">
        <f ca="1"/>
        <v>-1067</v>
      </c>
      <c r="AJ1032" s="71" t="str">
        <v>2017</v>
      </c>
      <c r="AK1032" s="70">
        <f t="shared" si="4"/>
        <v>42902</v>
      </c>
    </row>
    <row r="1033" spans="1:37" ht="14.4">
      <c r="A1033" s="239" t="s">
        <v>10571</v>
      </c>
      <c r="B1033" s="61" t="s">
        <v>700</v>
      </c>
      <c r="C1033" s="59">
        <v>42892</v>
      </c>
      <c r="D1033" s="66" t="s">
        <v>90</v>
      </c>
      <c r="E1033" s="184" t="s">
        <v>3794</v>
      </c>
      <c r="F1033" s="240" t="s">
        <v>106</v>
      </c>
      <c r="G1033" s="168" t="s">
        <v>177</v>
      </c>
      <c r="H1033" s="184" t="s">
        <v>10275</v>
      </c>
      <c r="I1033" s="181">
        <f t="shared" si="0"/>
        <v>42922</v>
      </c>
      <c r="J1033" s="61" t="s">
        <v>18</v>
      </c>
      <c r="K1033" s="184" t="s">
        <v>18</v>
      </c>
      <c r="L1033" s="241" t="s">
        <v>8021</v>
      </c>
      <c r="M1033" s="61" t="s">
        <v>8022</v>
      </c>
      <c r="N1033" s="61"/>
      <c r="O1033" s="61" t="s">
        <v>108</v>
      </c>
      <c r="P1033" s="185" t="s">
        <v>96</v>
      </c>
      <c r="Q1033" s="182"/>
      <c r="R1033" s="61" t="s">
        <v>18</v>
      </c>
      <c r="S1033" s="61"/>
      <c r="T1033" s="61"/>
      <c r="U1033" s="66" t="s">
        <v>108</v>
      </c>
      <c r="V1033" s="61" t="s">
        <v>108</v>
      </c>
      <c r="W1033" s="61"/>
      <c r="X1033" s="66"/>
      <c r="Y1033" s="57">
        <v>43073</v>
      </c>
      <c r="Z1033" s="75" t="s">
        <v>108</v>
      </c>
      <c r="AA1033" s="95" t="s">
        <v>10576</v>
      </c>
      <c r="AB1033" s="183"/>
      <c r="AC1033" s="175"/>
      <c r="AD1033" s="176"/>
      <c r="AE1033" s="67" t="str">
        <f t="shared" si="1"/>
        <v>Jun</v>
      </c>
      <c r="AF1033" s="68" t="str">
        <f t="shared" si="2"/>
        <v>Dec</v>
      </c>
      <c r="AG1033" s="177">
        <f t="shared" si="3"/>
        <v>181</v>
      </c>
      <c r="AH1033" s="70">
        <f t="shared" si="5"/>
        <v>42922</v>
      </c>
      <c r="AI1033" s="71">
        <f ca="1"/>
        <v>-1067</v>
      </c>
      <c r="AJ1033" s="71" t="str">
        <v>2017</v>
      </c>
      <c r="AK1033" s="70">
        <f t="shared" si="4"/>
        <v>42902</v>
      </c>
    </row>
    <row r="1034" spans="1:37" ht="14.4">
      <c r="A1034" s="239" t="s">
        <v>10578</v>
      </c>
      <c r="B1034" s="61" t="s">
        <v>89</v>
      </c>
      <c r="C1034" s="59">
        <v>42892</v>
      </c>
      <c r="D1034" s="66" t="s">
        <v>131</v>
      </c>
      <c r="E1034" s="184" t="s">
        <v>3794</v>
      </c>
      <c r="F1034" s="240" t="s">
        <v>214</v>
      </c>
      <c r="G1034" s="187" t="s">
        <v>214</v>
      </c>
      <c r="H1034" s="184" t="s">
        <v>3785</v>
      </c>
      <c r="I1034" s="181">
        <f t="shared" si="0"/>
        <v>42922</v>
      </c>
      <c r="J1034" s="61" t="s">
        <v>18</v>
      </c>
      <c r="K1034" s="184" t="s">
        <v>18</v>
      </c>
      <c r="L1034" s="241" t="s">
        <v>10579</v>
      </c>
      <c r="M1034" s="61" t="s">
        <v>10580</v>
      </c>
      <c r="N1034" s="61"/>
      <c r="O1034" s="61" t="s">
        <v>108</v>
      </c>
      <c r="P1034" s="185" t="s">
        <v>96</v>
      </c>
      <c r="Q1034" s="182"/>
      <c r="R1034" s="61" t="s">
        <v>18</v>
      </c>
      <c r="S1034" s="61"/>
      <c r="T1034" s="61"/>
      <c r="U1034" s="66" t="s">
        <v>108</v>
      </c>
      <c r="V1034" s="61" t="s">
        <v>108</v>
      </c>
      <c r="W1034" s="61"/>
      <c r="X1034" s="66" t="s">
        <v>108</v>
      </c>
      <c r="Y1034" s="57">
        <v>43073</v>
      </c>
      <c r="Z1034" s="75" t="s">
        <v>108</v>
      </c>
      <c r="AA1034" s="95" t="s">
        <v>10582</v>
      </c>
      <c r="AB1034" s="183" t="s">
        <v>633</v>
      </c>
      <c r="AC1034" s="175"/>
      <c r="AD1034" s="176"/>
      <c r="AE1034" s="67" t="str">
        <f t="shared" si="1"/>
        <v>Jun</v>
      </c>
      <c r="AF1034" s="68" t="str">
        <f t="shared" si="2"/>
        <v>Dec</v>
      </c>
      <c r="AG1034" s="177">
        <f t="shared" si="3"/>
        <v>181</v>
      </c>
      <c r="AH1034" s="70">
        <f t="shared" si="5"/>
        <v>42922</v>
      </c>
      <c r="AI1034" s="71">
        <f ca="1"/>
        <v>-1067</v>
      </c>
      <c r="AJ1034" s="71" t="str">
        <v>2017</v>
      </c>
      <c r="AK1034" s="70">
        <f t="shared" si="4"/>
        <v>42902</v>
      </c>
    </row>
    <row r="1035" spans="1:37" ht="14.4">
      <c r="A1035" s="239" t="s">
        <v>10584</v>
      </c>
      <c r="B1035" s="61" t="s">
        <v>89</v>
      </c>
      <c r="C1035" s="59">
        <v>42892</v>
      </c>
      <c r="D1035" s="66" t="s">
        <v>90</v>
      </c>
      <c r="E1035" s="184" t="s">
        <v>3794</v>
      </c>
      <c r="F1035" s="240" t="s">
        <v>214</v>
      </c>
      <c r="G1035" s="187" t="s">
        <v>214</v>
      </c>
      <c r="H1035" s="184" t="s">
        <v>3785</v>
      </c>
      <c r="I1035" s="181">
        <f t="shared" si="0"/>
        <v>42922</v>
      </c>
      <c r="J1035" s="61" t="s">
        <v>18</v>
      </c>
      <c r="K1035" s="184" t="s">
        <v>18</v>
      </c>
      <c r="L1035" s="241" t="s">
        <v>10585</v>
      </c>
      <c r="M1035" s="61" t="s">
        <v>108</v>
      </c>
      <c r="N1035" s="61" t="s">
        <v>395</v>
      </c>
      <c r="O1035" s="61" t="s">
        <v>108</v>
      </c>
      <c r="P1035" s="185" t="s">
        <v>96</v>
      </c>
      <c r="Q1035" s="182"/>
      <c r="R1035" s="61" t="s">
        <v>18</v>
      </c>
      <c r="S1035" s="61"/>
      <c r="T1035" s="61"/>
      <c r="U1035" s="66" t="s">
        <v>108</v>
      </c>
      <c r="V1035" s="61" t="s">
        <v>108</v>
      </c>
      <c r="W1035" s="61"/>
      <c r="X1035" s="66" t="s">
        <v>14</v>
      </c>
      <c r="Y1035" s="57">
        <v>43073</v>
      </c>
      <c r="Z1035" s="75" t="s">
        <v>108</v>
      </c>
      <c r="AA1035" s="64" t="s">
        <v>10586</v>
      </c>
      <c r="AB1035" s="183" t="s">
        <v>224</v>
      </c>
      <c r="AC1035" s="175"/>
      <c r="AD1035" s="176"/>
      <c r="AE1035" s="67" t="str">
        <f t="shared" si="1"/>
        <v>Jun</v>
      </c>
      <c r="AF1035" s="68" t="str">
        <f t="shared" si="2"/>
        <v>Dec</v>
      </c>
      <c r="AG1035" s="177">
        <f t="shared" si="3"/>
        <v>181</v>
      </c>
      <c r="AH1035" s="70">
        <f t="shared" si="5"/>
        <v>42922</v>
      </c>
      <c r="AI1035" s="71">
        <f ca="1"/>
        <v>-1067</v>
      </c>
      <c r="AJ1035" s="71" t="str">
        <v>2017</v>
      </c>
      <c r="AK1035" s="70">
        <f t="shared" si="4"/>
        <v>42902</v>
      </c>
    </row>
    <row r="1036" spans="1:37" ht="14.4">
      <c r="A1036" s="239" t="s">
        <v>10589</v>
      </c>
      <c r="B1036" s="61" t="s">
        <v>89</v>
      </c>
      <c r="C1036" s="59">
        <v>42892</v>
      </c>
      <c r="D1036" s="66" t="s">
        <v>90</v>
      </c>
      <c r="E1036" s="184" t="s">
        <v>3794</v>
      </c>
      <c r="F1036" s="240" t="s">
        <v>214</v>
      </c>
      <c r="G1036" s="187" t="s">
        <v>8820</v>
      </c>
      <c r="H1036" s="184" t="s">
        <v>8821</v>
      </c>
      <c r="I1036" s="181">
        <f t="shared" si="0"/>
        <v>42922</v>
      </c>
      <c r="J1036" s="61" t="s">
        <v>18</v>
      </c>
      <c r="K1036" s="184" t="s">
        <v>18</v>
      </c>
      <c r="L1036" s="241" t="s">
        <v>10591</v>
      </c>
      <c r="M1036" s="61" t="s">
        <v>108</v>
      </c>
      <c r="N1036" s="61" t="s">
        <v>395</v>
      </c>
      <c r="O1036" s="61" t="s">
        <v>108</v>
      </c>
      <c r="P1036" s="185" t="s">
        <v>96</v>
      </c>
      <c r="Q1036" s="182"/>
      <c r="R1036" s="61" t="s">
        <v>18</v>
      </c>
      <c r="S1036" s="61"/>
      <c r="T1036" s="61"/>
      <c r="U1036" s="66" t="s">
        <v>108</v>
      </c>
      <c r="V1036" s="61" t="s">
        <v>108</v>
      </c>
      <c r="W1036" s="61"/>
      <c r="X1036" s="66" t="s">
        <v>18</v>
      </c>
      <c r="Y1036" s="57">
        <v>43073</v>
      </c>
      <c r="Z1036" s="75" t="s">
        <v>108</v>
      </c>
      <c r="AA1036" s="95" t="s">
        <v>10599</v>
      </c>
      <c r="AB1036" s="183" t="s">
        <v>97</v>
      </c>
      <c r="AC1036" s="175"/>
      <c r="AD1036" s="176"/>
      <c r="AE1036" s="67" t="str">
        <f t="shared" si="1"/>
        <v>Jun</v>
      </c>
      <c r="AF1036" s="68" t="str">
        <f t="shared" si="2"/>
        <v>Dec</v>
      </c>
      <c r="AG1036" s="177">
        <f t="shared" si="3"/>
        <v>181</v>
      </c>
      <c r="AH1036" s="70">
        <f t="shared" si="5"/>
        <v>42922</v>
      </c>
      <c r="AI1036" s="71">
        <f ca="1"/>
        <v>-1067</v>
      </c>
      <c r="AJ1036" s="71" t="str">
        <v>2017</v>
      </c>
      <c r="AK1036" s="70">
        <f t="shared" si="4"/>
        <v>42902</v>
      </c>
    </row>
    <row r="1037" spans="1:37" ht="14.4">
      <c r="A1037" s="239" t="s">
        <v>10600</v>
      </c>
      <c r="B1037" s="61" t="s">
        <v>89</v>
      </c>
      <c r="C1037" s="59">
        <v>42892</v>
      </c>
      <c r="D1037" s="66" t="s">
        <v>90</v>
      </c>
      <c r="E1037" s="184" t="s">
        <v>3794</v>
      </c>
      <c r="F1037" s="240" t="s">
        <v>214</v>
      </c>
      <c r="G1037" s="187" t="s">
        <v>4288</v>
      </c>
      <c r="H1037" s="184" t="s">
        <v>4289</v>
      </c>
      <c r="I1037" s="181">
        <f t="shared" si="0"/>
        <v>42922</v>
      </c>
      <c r="J1037" s="61" t="s">
        <v>18</v>
      </c>
      <c r="K1037" s="184" t="s">
        <v>18</v>
      </c>
      <c r="L1037" s="241" t="s">
        <v>10602</v>
      </c>
      <c r="M1037" s="61" t="s">
        <v>108</v>
      </c>
      <c r="N1037" s="61" t="s">
        <v>16</v>
      </c>
      <c r="O1037" s="61" t="s">
        <v>10604</v>
      </c>
      <c r="P1037" s="185" t="s">
        <v>17</v>
      </c>
      <c r="Q1037" s="182"/>
      <c r="R1037" s="61" t="s">
        <v>18</v>
      </c>
      <c r="S1037" s="61"/>
      <c r="T1037" s="61"/>
      <c r="U1037" s="66" t="s">
        <v>108</v>
      </c>
      <c r="V1037" s="61" t="s">
        <v>108</v>
      </c>
      <c r="W1037" s="61"/>
      <c r="X1037" s="66" t="s">
        <v>14</v>
      </c>
      <c r="Y1037" s="57">
        <v>43073</v>
      </c>
      <c r="Z1037" s="75" t="s">
        <v>108</v>
      </c>
      <c r="AA1037" s="95" t="s">
        <v>10605</v>
      </c>
      <c r="AB1037" s="183" t="s">
        <v>633</v>
      </c>
      <c r="AC1037" s="175"/>
      <c r="AD1037" s="176"/>
      <c r="AE1037" s="67" t="str">
        <f t="shared" si="1"/>
        <v>Jun</v>
      </c>
      <c r="AF1037" s="68" t="str">
        <f t="shared" si="2"/>
        <v>Dec</v>
      </c>
      <c r="AG1037" s="177">
        <f t="shared" si="3"/>
        <v>181</v>
      </c>
      <c r="AH1037" s="70">
        <f t="shared" si="5"/>
        <v>42922</v>
      </c>
      <c r="AI1037" s="71">
        <f ca="1"/>
        <v>-1067</v>
      </c>
      <c r="AJ1037" s="71" t="str">
        <v>2017</v>
      </c>
      <c r="AK1037" s="70">
        <f t="shared" si="4"/>
        <v>42902</v>
      </c>
    </row>
    <row r="1038" spans="1:37" ht="14.4">
      <c r="A1038" s="239" t="s">
        <v>10607</v>
      </c>
      <c r="B1038" s="56" t="s">
        <v>89</v>
      </c>
      <c r="C1038" s="59">
        <v>42889</v>
      </c>
      <c r="D1038" s="66" t="s">
        <v>90</v>
      </c>
      <c r="E1038" s="184" t="s">
        <v>32</v>
      </c>
      <c r="F1038" s="240" t="s">
        <v>106</v>
      </c>
      <c r="G1038" s="168" t="s">
        <v>177</v>
      </c>
      <c r="H1038" s="184" t="s">
        <v>32</v>
      </c>
      <c r="I1038" s="181">
        <f t="shared" si="0"/>
        <v>42919</v>
      </c>
      <c r="J1038" s="61"/>
      <c r="K1038" s="184"/>
      <c r="L1038" s="241" t="s">
        <v>10610</v>
      </c>
      <c r="M1038" s="61"/>
      <c r="N1038" s="61"/>
      <c r="O1038" s="61"/>
      <c r="P1038" s="185" t="s">
        <v>96</v>
      </c>
      <c r="Q1038" s="182"/>
      <c r="R1038" s="61"/>
      <c r="S1038" s="61"/>
      <c r="T1038" s="61"/>
      <c r="U1038" s="66"/>
      <c r="V1038" s="61"/>
      <c r="W1038" s="61"/>
      <c r="X1038" s="66"/>
      <c r="Y1038" s="57">
        <v>43073</v>
      </c>
      <c r="Z1038" s="75"/>
      <c r="AA1038" s="64" t="s">
        <v>10611</v>
      </c>
      <c r="AB1038" s="183"/>
      <c r="AC1038" s="175"/>
      <c r="AD1038" s="176"/>
      <c r="AE1038" s="67" t="str">
        <f t="shared" si="1"/>
        <v>Jun</v>
      </c>
      <c r="AF1038" s="68" t="str">
        <f t="shared" si="2"/>
        <v>Dec</v>
      </c>
      <c r="AG1038" s="177">
        <f t="shared" si="3"/>
        <v>184</v>
      </c>
      <c r="AH1038" s="70">
        <f t="shared" si="5"/>
        <v>42919</v>
      </c>
      <c r="AI1038" s="71">
        <f ca="1"/>
        <v>-1070</v>
      </c>
      <c r="AJ1038" s="71" t="str">
        <v>2017</v>
      </c>
      <c r="AK1038" s="70">
        <f t="shared" si="4"/>
        <v>42899</v>
      </c>
    </row>
    <row r="1039" spans="1:37" ht="14.4">
      <c r="A1039" s="239" t="s">
        <v>10617</v>
      </c>
      <c r="B1039" s="61" t="s">
        <v>89</v>
      </c>
      <c r="C1039" s="59">
        <v>42885</v>
      </c>
      <c r="D1039" s="66" t="s">
        <v>1027</v>
      </c>
      <c r="E1039" s="184" t="s">
        <v>30</v>
      </c>
      <c r="F1039" s="240" t="s">
        <v>106</v>
      </c>
      <c r="G1039" s="168" t="s">
        <v>107</v>
      </c>
      <c r="H1039" s="184" t="s">
        <v>30</v>
      </c>
      <c r="I1039" s="181">
        <f t="shared" si="0"/>
        <v>42915</v>
      </c>
      <c r="J1039" s="61"/>
      <c r="K1039" s="184"/>
      <c r="L1039" s="241" t="s">
        <v>10618</v>
      </c>
      <c r="M1039" s="61" t="s">
        <v>10619</v>
      </c>
      <c r="N1039" s="61"/>
      <c r="O1039" s="61" t="s">
        <v>10620</v>
      </c>
      <c r="P1039" s="185" t="s">
        <v>17</v>
      </c>
      <c r="Q1039" s="182"/>
      <c r="R1039" s="61"/>
      <c r="S1039" s="61"/>
      <c r="T1039" s="61"/>
      <c r="U1039" s="66"/>
      <c r="V1039" s="61"/>
      <c r="W1039" s="91" t="s">
        <v>200</v>
      </c>
      <c r="X1039" s="66" t="s">
        <v>14</v>
      </c>
      <c r="Y1039" s="57">
        <v>43073</v>
      </c>
      <c r="Z1039" s="75"/>
      <c r="AA1039" s="95" t="s">
        <v>8343</v>
      </c>
      <c r="AB1039" s="183"/>
      <c r="AC1039" s="175"/>
      <c r="AD1039" s="175"/>
      <c r="AE1039" s="67" t="str">
        <f t="shared" si="1"/>
        <v>May</v>
      </c>
      <c r="AF1039" s="68" t="str">
        <f t="shared" si="2"/>
        <v>Dec</v>
      </c>
      <c r="AG1039" s="177">
        <f t="shared" si="3"/>
        <v>188</v>
      </c>
      <c r="AH1039" s="70">
        <f t="shared" si="5"/>
        <v>42915</v>
      </c>
      <c r="AI1039" s="71">
        <f ca="1"/>
        <v>-1074</v>
      </c>
      <c r="AJ1039" s="71" t="str">
        <v>2017</v>
      </c>
      <c r="AK1039" s="70">
        <f t="shared" si="4"/>
        <v>42895</v>
      </c>
    </row>
    <row r="1040" spans="1:37" ht="14.4">
      <c r="A1040" s="239" t="s">
        <v>10622</v>
      </c>
      <c r="B1040" s="61" t="s">
        <v>89</v>
      </c>
      <c r="C1040" s="59">
        <v>42885</v>
      </c>
      <c r="D1040" s="66" t="s">
        <v>1027</v>
      </c>
      <c r="E1040" s="184" t="s">
        <v>30</v>
      </c>
      <c r="F1040" s="240" t="s">
        <v>106</v>
      </c>
      <c r="G1040" s="168" t="s">
        <v>107</v>
      </c>
      <c r="H1040" s="184" t="s">
        <v>30</v>
      </c>
      <c r="I1040" s="181">
        <f t="shared" si="0"/>
        <v>42915</v>
      </c>
      <c r="J1040" s="61"/>
      <c r="K1040" s="184"/>
      <c r="L1040" s="241" t="s">
        <v>10624</v>
      </c>
      <c r="M1040" s="61"/>
      <c r="N1040" s="61"/>
      <c r="O1040" s="61" t="s">
        <v>10625</v>
      </c>
      <c r="P1040" s="185" t="s">
        <v>28</v>
      </c>
      <c r="Q1040" s="182"/>
      <c r="R1040" s="61"/>
      <c r="S1040" s="61"/>
      <c r="T1040" s="61"/>
      <c r="U1040" s="66"/>
      <c r="V1040" s="61"/>
      <c r="W1040" s="61"/>
      <c r="X1040" s="66" t="s">
        <v>18</v>
      </c>
      <c r="Y1040" s="57">
        <v>43073</v>
      </c>
      <c r="Z1040" s="75"/>
      <c r="AA1040" s="95" t="s">
        <v>10626</v>
      </c>
      <c r="AB1040" s="183"/>
      <c r="AC1040" s="175"/>
      <c r="AD1040" s="175"/>
      <c r="AE1040" s="67" t="str">
        <f t="shared" si="1"/>
        <v>May</v>
      </c>
      <c r="AF1040" s="68" t="str">
        <f t="shared" si="2"/>
        <v>Dec</v>
      </c>
      <c r="AG1040" s="177">
        <f t="shared" si="3"/>
        <v>188</v>
      </c>
      <c r="AH1040" s="70">
        <f t="shared" si="5"/>
        <v>42915</v>
      </c>
      <c r="AI1040" s="71">
        <f ca="1"/>
        <v>-1074</v>
      </c>
      <c r="AJ1040" s="71" t="str">
        <v>2017</v>
      </c>
      <c r="AK1040" s="70">
        <f t="shared" si="4"/>
        <v>42895</v>
      </c>
    </row>
    <row r="1041" spans="1:37" ht="14.4">
      <c r="A1041" s="239" t="s">
        <v>10627</v>
      </c>
      <c r="B1041" s="61" t="s">
        <v>89</v>
      </c>
      <c r="C1041" s="59">
        <v>42891</v>
      </c>
      <c r="D1041" s="66" t="s">
        <v>131</v>
      </c>
      <c r="E1041" s="184" t="s">
        <v>30</v>
      </c>
      <c r="F1041" s="240" t="s">
        <v>106</v>
      </c>
      <c r="G1041" s="168" t="s">
        <v>107</v>
      </c>
      <c r="H1041" s="184" t="s">
        <v>30</v>
      </c>
      <c r="I1041" s="181">
        <f t="shared" si="0"/>
        <v>42921</v>
      </c>
      <c r="J1041" s="61"/>
      <c r="K1041" s="184"/>
      <c r="L1041" s="241" t="s">
        <v>10629</v>
      </c>
      <c r="M1041" s="61"/>
      <c r="N1041" s="61"/>
      <c r="O1041" s="61" t="s">
        <v>10631</v>
      </c>
      <c r="P1041" s="185" t="s">
        <v>28</v>
      </c>
      <c r="Q1041" s="182"/>
      <c r="R1041" s="61"/>
      <c r="S1041" s="61"/>
      <c r="T1041" s="61"/>
      <c r="U1041" s="66"/>
      <c r="V1041" s="61"/>
      <c r="W1041" s="61"/>
      <c r="X1041" s="66" t="s">
        <v>14</v>
      </c>
      <c r="Y1041" s="57">
        <v>43073</v>
      </c>
      <c r="Z1041" s="75"/>
      <c r="AA1041" s="269" t="s">
        <v>10632</v>
      </c>
      <c r="AB1041" s="183"/>
      <c r="AC1041" s="175"/>
      <c r="AD1041" s="175"/>
      <c r="AE1041" s="67" t="str">
        <f t="shared" si="1"/>
        <v>Jun</v>
      </c>
      <c r="AF1041" s="68" t="str">
        <f t="shared" si="2"/>
        <v>Dec</v>
      </c>
      <c r="AG1041" s="177">
        <f t="shared" si="3"/>
        <v>182</v>
      </c>
      <c r="AH1041" s="70">
        <f t="shared" si="5"/>
        <v>42921</v>
      </c>
      <c r="AI1041" s="71">
        <f ca="1"/>
        <v>-1068</v>
      </c>
      <c r="AJ1041" s="71" t="str">
        <v>2017</v>
      </c>
      <c r="AK1041" s="70">
        <f t="shared" si="4"/>
        <v>42901</v>
      </c>
    </row>
    <row r="1042" spans="1:37" ht="14.4">
      <c r="A1042" s="239" t="s">
        <v>10634</v>
      </c>
      <c r="B1042" s="61" t="s">
        <v>89</v>
      </c>
      <c r="C1042" s="59">
        <v>42890</v>
      </c>
      <c r="D1042" s="66" t="s">
        <v>131</v>
      </c>
      <c r="E1042" s="184" t="s">
        <v>30</v>
      </c>
      <c r="F1042" s="240" t="s">
        <v>106</v>
      </c>
      <c r="G1042" s="168" t="s">
        <v>107</v>
      </c>
      <c r="H1042" s="184" t="s">
        <v>30</v>
      </c>
      <c r="I1042" s="181">
        <f t="shared" si="0"/>
        <v>42920</v>
      </c>
      <c r="J1042" s="61"/>
      <c r="K1042" s="184"/>
      <c r="L1042" s="241" t="s">
        <v>145</v>
      </c>
      <c r="M1042" s="61"/>
      <c r="N1042" s="61"/>
      <c r="O1042" s="61" t="s">
        <v>10637</v>
      </c>
      <c r="P1042" s="185" t="s">
        <v>17</v>
      </c>
      <c r="Q1042" s="182"/>
      <c r="R1042" s="61"/>
      <c r="S1042" s="61"/>
      <c r="T1042" s="61"/>
      <c r="U1042" s="66"/>
      <c r="V1042" s="61"/>
      <c r="W1042" s="61"/>
      <c r="X1042" s="66" t="s">
        <v>18</v>
      </c>
      <c r="Y1042" s="57">
        <v>43073</v>
      </c>
      <c r="Z1042" s="75"/>
      <c r="AA1042" s="95" t="s">
        <v>10639</v>
      </c>
      <c r="AB1042" s="183"/>
      <c r="AC1042" s="175"/>
      <c r="AD1042" s="175"/>
      <c r="AE1042" s="67" t="str">
        <f t="shared" si="1"/>
        <v>Jun</v>
      </c>
      <c r="AF1042" s="68" t="str">
        <f t="shared" si="2"/>
        <v>Dec</v>
      </c>
      <c r="AG1042" s="177">
        <f t="shared" si="3"/>
        <v>183</v>
      </c>
      <c r="AH1042" s="70">
        <f t="shared" si="5"/>
        <v>42920</v>
      </c>
      <c r="AI1042" s="71">
        <f ca="1"/>
        <v>-1069</v>
      </c>
      <c r="AJ1042" s="71" t="str">
        <v>2017</v>
      </c>
      <c r="AK1042" s="70">
        <f t="shared" si="4"/>
        <v>42900</v>
      </c>
    </row>
    <row r="1043" spans="1:37" ht="14.4">
      <c r="A1043" s="239" t="s">
        <v>10641</v>
      </c>
      <c r="B1043" s="61" t="s">
        <v>89</v>
      </c>
      <c r="C1043" s="59">
        <v>42890</v>
      </c>
      <c r="D1043" s="66" t="s">
        <v>131</v>
      </c>
      <c r="E1043" s="184" t="s">
        <v>30</v>
      </c>
      <c r="F1043" s="240" t="s">
        <v>106</v>
      </c>
      <c r="G1043" s="168" t="s">
        <v>107</v>
      </c>
      <c r="H1043" s="184" t="s">
        <v>30</v>
      </c>
      <c r="I1043" s="181">
        <f t="shared" si="0"/>
        <v>42920</v>
      </c>
      <c r="J1043" s="61"/>
      <c r="K1043" s="184"/>
      <c r="L1043" s="241" t="s">
        <v>145</v>
      </c>
      <c r="M1043" s="61"/>
      <c r="N1043" s="61"/>
      <c r="O1043" s="61" t="s">
        <v>10643</v>
      </c>
      <c r="P1043" s="185" t="s">
        <v>17</v>
      </c>
      <c r="Q1043" s="182"/>
      <c r="R1043" s="61"/>
      <c r="S1043" s="61"/>
      <c r="T1043" s="61"/>
      <c r="U1043" s="66"/>
      <c r="V1043" s="61"/>
      <c r="W1043" s="61"/>
      <c r="X1043" s="66" t="s">
        <v>18</v>
      </c>
      <c r="Y1043" s="57">
        <v>43073</v>
      </c>
      <c r="Z1043" s="75"/>
      <c r="AA1043" s="95" t="s">
        <v>10639</v>
      </c>
      <c r="AB1043" s="183"/>
      <c r="AC1043" s="175"/>
      <c r="AD1043" s="175"/>
      <c r="AE1043" s="67" t="str">
        <f t="shared" si="1"/>
        <v>Jun</v>
      </c>
      <c r="AF1043" s="68" t="str">
        <f t="shared" si="2"/>
        <v>Dec</v>
      </c>
      <c r="AG1043" s="177">
        <f t="shared" si="3"/>
        <v>183</v>
      </c>
      <c r="AH1043" s="70">
        <f t="shared" si="5"/>
        <v>42920</v>
      </c>
      <c r="AI1043" s="71">
        <f ca="1"/>
        <v>-1069</v>
      </c>
      <c r="AJ1043" s="71" t="str">
        <v>2017</v>
      </c>
      <c r="AK1043" s="70">
        <f t="shared" si="4"/>
        <v>42900</v>
      </c>
    </row>
    <row r="1044" spans="1:37" ht="14.4">
      <c r="A1044" s="239" t="s">
        <v>10646</v>
      </c>
      <c r="B1044" s="61" t="s">
        <v>89</v>
      </c>
      <c r="C1044" s="59">
        <v>42887</v>
      </c>
      <c r="D1044" s="66" t="s">
        <v>131</v>
      </c>
      <c r="E1044" s="184" t="s">
        <v>30</v>
      </c>
      <c r="F1044" s="240" t="s">
        <v>106</v>
      </c>
      <c r="G1044" s="168" t="s">
        <v>107</v>
      </c>
      <c r="H1044" s="184" t="s">
        <v>30</v>
      </c>
      <c r="I1044" s="181">
        <f t="shared" si="0"/>
        <v>42917</v>
      </c>
      <c r="J1044" s="61"/>
      <c r="K1044" s="184"/>
      <c r="L1044" s="241" t="s">
        <v>1723</v>
      </c>
      <c r="M1044" s="61"/>
      <c r="N1044" s="61"/>
      <c r="O1044" s="61"/>
      <c r="P1044" s="185"/>
      <c r="Q1044" s="182"/>
      <c r="R1044" s="61"/>
      <c r="S1044" s="61"/>
      <c r="T1044" s="61"/>
      <c r="U1044" s="66"/>
      <c r="V1044" s="61"/>
      <c r="W1044" s="61"/>
      <c r="X1044" s="66" t="s">
        <v>14</v>
      </c>
      <c r="Y1044" s="57">
        <v>43073</v>
      </c>
      <c r="Z1044" s="75">
        <v>5</v>
      </c>
      <c r="AA1044" s="95" t="s">
        <v>10650</v>
      </c>
      <c r="AB1044" s="183"/>
      <c r="AC1044" s="175"/>
      <c r="AD1044" s="175"/>
      <c r="AE1044" s="67" t="str">
        <f t="shared" si="1"/>
        <v>Jun</v>
      </c>
      <c r="AF1044" s="68" t="str">
        <f t="shared" si="2"/>
        <v>Dec</v>
      </c>
      <c r="AG1044" s="177">
        <f t="shared" si="3"/>
        <v>186</v>
      </c>
      <c r="AH1044" s="70">
        <f t="shared" si="5"/>
        <v>42917</v>
      </c>
      <c r="AI1044" s="71">
        <f ca="1"/>
        <v>-1072</v>
      </c>
      <c r="AJ1044" s="71" t="str">
        <v>2017</v>
      </c>
      <c r="AK1044" s="70">
        <f t="shared" si="4"/>
        <v>42897</v>
      </c>
    </row>
    <row r="1045" spans="1:37" ht="14.4">
      <c r="A1045" s="239" t="s">
        <v>10652</v>
      </c>
      <c r="B1045" s="61" t="s">
        <v>89</v>
      </c>
      <c r="C1045" s="59">
        <v>42890</v>
      </c>
      <c r="D1045" s="66" t="s">
        <v>131</v>
      </c>
      <c r="E1045" s="184" t="s">
        <v>30</v>
      </c>
      <c r="F1045" s="240" t="s">
        <v>106</v>
      </c>
      <c r="G1045" s="168" t="s">
        <v>107</v>
      </c>
      <c r="H1045" s="184" t="s">
        <v>30</v>
      </c>
      <c r="I1045" s="181">
        <f t="shared" si="0"/>
        <v>42920</v>
      </c>
      <c r="J1045" s="61"/>
      <c r="K1045" s="184"/>
      <c r="L1045" s="241" t="s">
        <v>1723</v>
      </c>
      <c r="M1045" s="61"/>
      <c r="N1045" s="61"/>
      <c r="O1045" s="61"/>
      <c r="P1045" s="185"/>
      <c r="Q1045" s="182"/>
      <c r="R1045" s="61"/>
      <c r="S1045" s="61"/>
      <c r="T1045" s="61"/>
      <c r="U1045" s="66"/>
      <c r="V1045" s="61"/>
      <c r="W1045" s="61"/>
      <c r="X1045" s="66" t="s">
        <v>14</v>
      </c>
      <c r="Y1045" s="57">
        <v>43073</v>
      </c>
      <c r="Z1045" s="75">
        <v>5</v>
      </c>
      <c r="AA1045" s="95" t="s">
        <v>10650</v>
      </c>
      <c r="AB1045" s="183"/>
      <c r="AC1045" s="175"/>
      <c r="AD1045" s="175"/>
      <c r="AE1045" s="67" t="str">
        <f t="shared" si="1"/>
        <v>Jun</v>
      </c>
      <c r="AF1045" s="68" t="str">
        <f t="shared" si="2"/>
        <v>Dec</v>
      </c>
      <c r="AG1045" s="177">
        <f t="shared" si="3"/>
        <v>183</v>
      </c>
      <c r="AH1045" s="70">
        <f t="shared" si="5"/>
        <v>42920</v>
      </c>
      <c r="AI1045" s="71">
        <f ca="1"/>
        <v>-1069</v>
      </c>
      <c r="AJ1045" s="71" t="str">
        <v>2017</v>
      </c>
      <c r="AK1045" s="70">
        <f t="shared" si="4"/>
        <v>42900</v>
      </c>
    </row>
    <row r="1046" spans="1:37" ht="14.4">
      <c r="A1046" s="239" t="s">
        <v>10656</v>
      </c>
      <c r="B1046" s="61" t="s">
        <v>89</v>
      </c>
      <c r="C1046" s="59">
        <v>42893</v>
      </c>
      <c r="D1046" s="66" t="s">
        <v>90</v>
      </c>
      <c r="E1046" s="184" t="s">
        <v>91</v>
      </c>
      <c r="F1046" s="240" t="s">
        <v>214</v>
      </c>
      <c r="G1046" s="168" t="s">
        <v>3693</v>
      </c>
      <c r="H1046" s="242" t="s">
        <v>3694</v>
      </c>
      <c r="I1046" s="181">
        <f t="shared" si="0"/>
        <v>42923</v>
      </c>
      <c r="J1046" s="61" t="s">
        <v>18</v>
      </c>
      <c r="K1046" s="184" t="s">
        <v>18</v>
      </c>
      <c r="L1046" s="241" t="s">
        <v>251</v>
      </c>
      <c r="M1046" s="61" t="s">
        <v>10658</v>
      </c>
      <c r="N1046" s="61" t="s">
        <v>95</v>
      </c>
      <c r="O1046" s="61" t="s">
        <v>10659</v>
      </c>
      <c r="P1046" s="185" t="s">
        <v>96</v>
      </c>
      <c r="Q1046" s="182"/>
      <c r="R1046" s="61"/>
      <c r="S1046" s="61"/>
      <c r="T1046" s="61"/>
      <c r="U1046" s="66"/>
      <c r="V1046" s="61"/>
      <c r="W1046" s="61"/>
      <c r="X1046" s="66" t="s">
        <v>18</v>
      </c>
      <c r="Y1046" s="57">
        <v>43073</v>
      </c>
      <c r="Z1046" s="75"/>
      <c r="AA1046" s="95" t="s">
        <v>10661</v>
      </c>
      <c r="AB1046" s="174" t="s">
        <v>3709</v>
      </c>
      <c r="AC1046" s="175"/>
      <c r="AD1046" s="175"/>
      <c r="AE1046" s="67" t="str">
        <f t="shared" si="1"/>
        <v>Jun</v>
      </c>
      <c r="AF1046" s="68" t="str">
        <f t="shared" si="2"/>
        <v>Dec</v>
      </c>
      <c r="AG1046" s="177">
        <f t="shared" si="3"/>
        <v>180</v>
      </c>
      <c r="AH1046" s="70">
        <f t="shared" si="5"/>
        <v>42923</v>
      </c>
      <c r="AI1046" s="71">
        <f ca="1"/>
        <v>-1066</v>
      </c>
      <c r="AJ1046" s="71" t="str">
        <v>2017</v>
      </c>
      <c r="AK1046" s="70">
        <f t="shared" si="4"/>
        <v>42903</v>
      </c>
    </row>
    <row r="1047" spans="1:37" ht="14.4">
      <c r="A1047" s="239" t="s">
        <v>10663</v>
      </c>
      <c r="B1047" s="61" t="s">
        <v>89</v>
      </c>
      <c r="C1047" s="59">
        <v>42891</v>
      </c>
      <c r="D1047" s="66" t="s">
        <v>1027</v>
      </c>
      <c r="E1047" s="184" t="s">
        <v>112</v>
      </c>
      <c r="F1047" s="240" t="s">
        <v>106</v>
      </c>
      <c r="G1047" s="168" t="s">
        <v>113</v>
      </c>
      <c r="H1047" s="184" t="s">
        <v>112</v>
      </c>
      <c r="I1047" s="181">
        <f t="shared" si="0"/>
        <v>42921</v>
      </c>
      <c r="J1047" s="61" t="s">
        <v>18</v>
      </c>
      <c r="K1047" s="184" t="s">
        <v>14</v>
      </c>
      <c r="L1047" s="241" t="s">
        <v>10666</v>
      </c>
      <c r="M1047" s="61" t="s">
        <v>10667</v>
      </c>
      <c r="N1047" s="61"/>
      <c r="O1047" s="61" t="s">
        <v>10668</v>
      </c>
      <c r="P1047" s="185" t="s">
        <v>116</v>
      </c>
      <c r="Q1047" s="182">
        <v>42894</v>
      </c>
      <c r="R1047" s="61"/>
      <c r="S1047" s="61"/>
      <c r="T1047" s="61"/>
      <c r="U1047" s="66"/>
      <c r="V1047" s="61"/>
      <c r="W1047" s="61"/>
      <c r="X1047" s="66"/>
      <c r="Y1047" s="57">
        <v>43073</v>
      </c>
      <c r="Z1047" s="75"/>
      <c r="AA1047" s="95" t="s">
        <v>257</v>
      </c>
      <c r="AB1047" s="183"/>
      <c r="AC1047" s="175"/>
      <c r="AD1047" s="175"/>
      <c r="AE1047" s="67" t="str">
        <f t="shared" si="1"/>
        <v>Jun</v>
      </c>
      <c r="AF1047" s="68" t="str">
        <f t="shared" si="2"/>
        <v>Dec</v>
      </c>
      <c r="AG1047" s="177">
        <f t="shared" si="3"/>
        <v>182</v>
      </c>
      <c r="AH1047" s="70">
        <f t="shared" si="5"/>
        <v>42921</v>
      </c>
      <c r="AI1047" s="71">
        <f ca="1"/>
        <v>-1068</v>
      </c>
      <c r="AJ1047" s="71" t="str">
        <v>2017</v>
      </c>
      <c r="AK1047" s="70">
        <f t="shared" si="4"/>
        <v>42901</v>
      </c>
    </row>
    <row r="1048" spans="1:37" ht="14.4">
      <c r="A1048" s="239" t="s">
        <v>10671</v>
      </c>
      <c r="B1048" s="56" t="s">
        <v>89</v>
      </c>
      <c r="C1048" s="59">
        <v>42891</v>
      </c>
      <c r="D1048" s="66" t="s">
        <v>90</v>
      </c>
      <c r="E1048" s="184" t="s">
        <v>112</v>
      </c>
      <c r="F1048" s="240" t="s">
        <v>106</v>
      </c>
      <c r="G1048" s="168" t="s">
        <v>113</v>
      </c>
      <c r="H1048" s="184" t="s">
        <v>112</v>
      </c>
      <c r="I1048" s="181">
        <f t="shared" si="0"/>
        <v>42921</v>
      </c>
      <c r="J1048" s="61" t="s">
        <v>18</v>
      </c>
      <c r="K1048" s="184" t="s">
        <v>18</v>
      </c>
      <c r="L1048" s="241" t="s">
        <v>10674</v>
      </c>
      <c r="M1048" s="61" t="s">
        <v>8802</v>
      </c>
      <c r="N1048" s="61" t="s">
        <v>271</v>
      </c>
      <c r="O1048" s="61" t="s">
        <v>5027</v>
      </c>
      <c r="P1048" s="185" t="s">
        <v>116</v>
      </c>
      <c r="Q1048" s="182"/>
      <c r="R1048" s="61"/>
      <c r="S1048" s="61"/>
      <c r="T1048" s="61" t="s">
        <v>18</v>
      </c>
      <c r="U1048" s="66"/>
      <c r="V1048" s="61"/>
      <c r="W1048" s="61"/>
      <c r="X1048" s="66"/>
      <c r="Y1048" s="57">
        <v>43073</v>
      </c>
      <c r="Z1048" s="75"/>
      <c r="AA1048" s="197"/>
      <c r="AB1048" s="183"/>
      <c r="AC1048" s="175"/>
      <c r="AD1048" s="175"/>
      <c r="AE1048" s="67" t="str">
        <f t="shared" si="1"/>
        <v>Jun</v>
      </c>
      <c r="AF1048" s="68" t="str">
        <f t="shared" si="2"/>
        <v>Dec</v>
      </c>
      <c r="AG1048" s="177">
        <f t="shared" si="3"/>
        <v>182</v>
      </c>
      <c r="AH1048" s="70">
        <f t="shared" si="5"/>
        <v>42921</v>
      </c>
      <c r="AI1048" s="71">
        <f ca="1"/>
        <v>-1068</v>
      </c>
      <c r="AJ1048" s="71" t="str">
        <v>2017</v>
      </c>
      <c r="AK1048" s="70">
        <f t="shared" si="4"/>
        <v>42901</v>
      </c>
    </row>
    <row r="1049" spans="1:37" ht="14.4">
      <c r="A1049" s="239" t="s">
        <v>10677</v>
      </c>
      <c r="B1049" s="61" t="s">
        <v>89</v>
      </c>
      <c r="C1049" s="59">
        <v>42888</v>
      </c>
      <c r="D1049" s="66" t="s">
        <v>1027</v>
      </c>
      <c r="E1049" s="184" t="s">
        <v>112</v>
      </c>
      <c r="F1049" s="240" t="s">
        <v>106</v>
      </c>
      <c r="G1049" s="168" t="s">
        <v>113</v>
      </c>
      <c r="H1049" s="184" t="s">
        <v>112</v>
      </c>
      <c r="I1049" s="181">
        <f t="shared" si="0"/>
        <v>42918</v>
      </c>
      <c r="J1049" s="61" t="s">
        <v>18</v>
      </c>
      <c r="K1049" s="184" t="s">
        <v>14</v>
      </c>
      <c r="L1049" s="241" t="s">
        <v>302</v>
      </c>
      <c r="M1049" s="61" t="s">
        <v>10680</v>
      </c>
      <c r="N1049" s="61" t="s">
        <v>114</v>
      </c>
      <c r="O1049" s="61" t="s">
        <v>10681</v>
      </c>
      <c r="P1049" s="185" t="s">
        <v>116</v>
      </c>
      <c r="Q1049" s="182">
        <v>42894</v>
      </c>
      <c r="R1049" s="61"/>
      <c r="S1049" s="61"/>
      <c r="T1049" s="61"/>
      <c r="U1049" s="66"/>
      <c r="V1049" s="61"/>
      <c r="W1049" s="61"/>
      <c r="X1049" s="66"/>
      <c r="Y1049" s="57">
        <v>43073</v>
      </c>
      <c r="Z1049" s="75"/>
      <c r="AA1049" s="95" t="s">
        <v>10683</v>
      </c>
      <c r="AB1049" s="183"/>
      <c r="AC1049" s="175"/>
      <c r="AD1049" s="176"/>
      <c r="AE1049" s="67" t="str">
        <f t="shared" si="1"/>
        <v>Jun</v>
      </c>
      <c r="AF1049" s="68" t="str">
        <f t="shared" si="2"/>
        <v>Dec</v>
      </c>
      <c r="AG1049" s="177">
        <f t="shared" si="3"/>
        <v>185</v>
      </c>
      <c r="AH1049" s="70">
        <f t="shared" si="5"/>
        <v>42918</v>
      </c>
      <c r="AI1049" s="71">
        <f ca="1"/>
        <v>-1071</v>
      </c>
      <c r="AJ1049" s="71" t="str">
        <v>2017</v>
      </c>
      <c r="AK1049" s="70">
        <f t="shared" si="4"/>
        <v>42898</v>
      </c>
    </row>
    <row r="1050" spans="1:37" ht="14.4">
      <c r="A1050" s="239" t="s">
        <v>10684</v>
      </c>
      <c r="B1050" s="61" t="s">
        <v>89</v>
      </c>
      <c r="C1050" s="59">
        <v>42877</v>
      </c>
      <c r="D1050" s="66" t="s">
        <v>1027</v>
      </c>
      <c r="E1050" s="184" t="s">
        <v>30</v>
      </c>
      <c r="F1050" s="240" t="s">
        <v>106</v>
      </c>
      <c r="G1050" s="168" t="s">
        <v>107</v>
      </c>
      <c r="H1050" s="184" t="s">
        <v>30</v>
      </c>
      <c r="I1050" s="181">
        <f t="shared" si="0"/>
        <v>42907</v>
      </c>
      <c r="J1050" s="61"/>
      <c r="K1050" s="184"/>
      <c r="L1050" s="241" t="s">
        <v>302</v>
      </c>
      <c r="M1050" s="61" t="s">
        <v>10687</v>
      </c>
      <c r="N1050" s="61" t="s">
        <v>22</v>
      </c>
      <c r="O1050" s="61" t="s">
        <v>10688</v>
      </c>
      <c r="P1050" s="185" t="s">
        <v>21</v>
      </c>
      <c r="Q1050" s="182"/>
      <c r="R1050" s="61"/>
      <c r="S1050" s="61"/>
      <c r="T1050" s="61"/>
      <c r="U1050" s="66"/>
      <c r="V1050" s="61"/>
      <c r="W1050" s="61"/>
      <c r="X1050" s="66" t="s">
        <v>18</v>
      </c>
      <c r="Y1050" s="57">
        <v>43073</v>
      </c>
      <c r="Z1050" s="75">
        <v>5</v>
      </c>
      <c r="AA1050" s="95"/>
      <c r="AB1050" s="183"/>
      <c r="AC1050" s="175"/>
      <c r="AD1050" s="176"/>
      <c r="AE1050" s="67" t="str">
        <f t="shared" si="1"/>
        <v>May</v>
      </c>
      <c r="AF1050" s="68" t="str">
        <f t="shared" si="2"/>
        <v>Dec</v>
      </c>
      <c r="AG1050" s="177">
        <f t="shared" si="3"/>
        <v>196</v>
      </c>
      <c r="AH1050" s="70">
        <f t="shared" si="5"/>
        <v>42907</v>
      </c>
      <c r="AI1050" s="71">
        <f ca="1"/>
        <v>-1082</v>
      </c>
      <c r="AJ1050" s="71" t="str">
        <v>2017</v>
      </c>
      <c r="AK1050" s="70">
        <f t="shared" si="4"/>
        <v>42887</v>
      </c>
    </row>
    <row r="1051" spans="1:37" ht="14.4">
      <c r="A1051" s="239" t="s">
        <v>10692</v>
      </c>
      <c r="B1051" s="61" t="s">
        <v>89</v>
      </c>
      <c r="C1051" s="59">
        <v>42872</v>
      </c>
      <c r="D1051" s="66" t="s">
        <v>1027</v>
      </c>
      <c r="E1051" s="184" t="s">
        <v>30</v>
      </c>
      <c r="F1051" s="240" t="s">
        <v>106</v>
      </c>
      <c r="G1051" s="168" t="s">
        <v>107</v>
      </c>
      <c r="H1051" s="184" t="s">
        <v>30</v>
      </c>
      <c r="I1051" s="181">
        <f t="shared" si="0"/>
        <v>42902</v>
      </c>
      <c r="J1051" s="61"/>
      <c r="K1051" s="184"/>
      <c r="L1051" s="241" t="s">
        <v>7537</v>
      </c>
      <c r="M1051" s="61" t="s">
        <v>10694</v>
      </c>
      <c r="N1051" s="61" t="s">
        <v>20</v>
      </c>
      <c r="O1051" s="61" t="s">
        <v>10695</v>
      </c>
      <c r="P1051" s="185" t="s">
        <v>17</v>
      </c>
      <c r="Q1051" s="182"/>
      <c r="R1051" s="61"/>
      <c r="S1051" s="61"/>
      <c r="T1051" s="61"/>
      <c r="U1051" s="66"/>
      <c r="V1051" s="61"/>
      <c r="W1051" s="61"/>
      <c r="X1051" s="66" t="s">
        <v>18</v>
      </c>
      <c r="Y1051" s="57">
        <v>43073</v>
      </c>
      <c r="Z1051" s="75"/>
      <c r="AA1051" s="95"/>
      <c r="AB1051" s="183"/>
      <c r="AC1051" s="175"/>
      <c r="AD1051" s="176"/>
      <c r="AE1051" s="67" t="str">
        <f t="shared" si="1"/>
        <v>May</v>
      </c>
      <c r="AF1051" s="68" t="str">
        <f t="shared" si="2"/>
        <v>Dec</v>
      </c>
      <c r="AG1051" s="177">
        <f t="shared" si="3"/>
        <v>201</v>
      </c>
      <c r="AH1051" s="70">
        <f t="shared" si="5"/>
        <v>42902</v>
      </c>
      <c r="AI1051" s="71">
        <f ca="1"/>
        <v>-1087</v>
      </c>
      <c r="AJ1051" s="71" t="str">
        <v>2017</v>
      </c>
      <c r="AK1051" s="70">
        <f t="shared" si="4"/>
        <v>42882</v>
      </c>
    </row>
    <row r="1052" spans="1:37" ht="14.4">
      <c r="A1052" s="239" t="s">
        <v>10698</v>
      </c>
      <c r="B1052" s="61" t="s">
        <v>89</v>
      </c>
      <c r="C1052" s="59">
        <v>42894</v>
      </c>
      <c r="D1052" s="66" t="s">
        <v>90</v>
      </c>
      <c r="E1052" s="184" t="s">
        <v>91</v>
      </c>
      <c r="F1052" s="240" t="s">
        <v>214</v>
      </c>
      <c r="G1052" s="168" t="s">
        <v>3693</v>
      </c>
      <c r="H1052" s="242" t="s">
        <v>3694</v>
      </c>
      <c r="I1052" s="181">
        <f t="shared" si="0"/>
        <v>42924</v>
      </c>
      <c r="J1052" s="61" t="s">
        <v>18</v>
      </c>
      <c r="K1052" s="184" t="s">
        <v>18</v>
      </c>
      <c r="L1052" s="241" t="s">
        <v>6533</v>
      </c>
      <c r="M1052" s="61" t="s">
        <v>6533</v>
      </c>
      <c r="N1052" s="61" t="s">
        <v>355</v>
      </c>
      <c r="O1052" s="61" t="s">
        <v>10700</v>
      </c>
      <c r="P1052" s="185" t="s">
        <v>96</v>
      </c>
      <c r="Q1052" s="182"/>
      <c r="R1052" s="61"/>
      <c r="S1052" s="61"/>
      <c r="T1052" s="61"/>
      <c r="U1052" s="66"/>
      <c r="V1052" s="61"/>
      <c r="W1052" s="61"/>
      <c r="X1052" s="66" t="s">
        <v>18</v>
      </c>
      <c r="Y1052" s="57">
        <v>43073</v>
      </c>
      <c r="Z1052" s="75"/>
      <c r="AA1052" s="95" t="s">
        <v>10701</v>
      </c>
      <c r="AB1052" s="174" t="s">
        <v>3709</v>
      </c>
      <c r="AC1052" s="175"/>
      <c r="AD1052" s="176"/>
      <c r="AE1052" s="67" t="str">
        <f t="shared" si="1"/>
        <v>Jun</v>
      </c>
      <c r="AF1052" s="68" t="str">
        <f t="shared" si="2"/>
        <v>Dec</v>
      </c>
      <c r="AG1052" s="177">
        <f t="shared" si="3"/>
        <v>179</v>
      </c>
      <c r="AH1052" s="70">
        <f t="shared" si="5"/>
        <v>42924</v>
      </c>
      <c r="AI1052" s="71">
        <f ca="1"/>
        <v>-1065</v>
      </c>
      <c r="AJ1052" s="71" t="str">
        <v>2017</v>
      </c>
      <c r="AK1052" s="70">
        <f t="shared" si="4"/>
        <v>42904</v>
      </c>
    </row>
    <row r="1053" spans="1:37" ht="14.4">
      <c r="A1053" s="239" t="s">
        <v>10702</v>
      </c>
      <c r="B1053" s="56" t="s">
        <v>89</v>
      </c>
      <c r="C1053" s="59">
        <v>42870</v>
      </c>
      <c r="D1053" s="66" t="s">
        <v>1027</v>
      </c>
      <c r="E1053" s="184" t="s">
        <v>112</v>
      </c>
      <c r="F1053" s="240" t="s">
        <v>106</v>
      </c>
      <c r="G1053" s="168" t="s">
        <v>113</v>
      </c>
      <c r="H1053" s="184" t="s">
        <v>112</v>
      </c>
      <c r="I1053" s="181">
        <f t="shared" si="0"/>
        <v>42900</v>
      </c>
      <c r="J1053" s="61" t="s">
        <v>18</v>
      </c>
      <c r="K1053" s="184" t="s">
        <v>18</v>
      </c>
      <c r="L1053" s="241" t="s">
        <v>6610</v>
      </c>
      <c r="M1053" s="61" t="s">
        <v>10704</v>
      </c>
      <c r="N1053" s="61"/>
      <c r="O1053" s="61" t="s">
        <v>10705</v>
      </c>
      <c r="P1053" s="185" t="s">
        <v>96</v>
      </c>
      <c r="Q1053" s="182"/>
      <c r="R1053" s="61"/>
      <c r="S1053" s="61"/>
      <c r="T1053" s="61" t="s">
        <v>18</v>
      </c>
      <c r="U1053" s="66"/>
      <c r="V1053" s="61"/>
      <c r="W1053" s="61"/>
      <c r="X1053" s="66"/>
      <c r="Y1053" s="57">
        <v>43073</v>
      </c>
      <c r="Z1053" s="75"/>
      <c r="AA1053" s="95" t="s">
        <v>10707</v>
      </c>
      <c r="AB1053" s="183"/>
      <c r="AC1053" s="175"/>
      <c r="AD1053" s="176"/>
      <c r="AE1053" s="67" t="str">
        <f t="shared" si="1"/>
        <v>May</v>
      </c>
      <c r="AF1053" s="68" t="str">
        <f t="shared" si="2"/>
        <v>Dec</v>
      </c>
      <c r="AG1053" s="177">
        <f t="shared" si="3"/>
        <v>203</v>
      </c>
      <c r="AH1053" s="70">
        <f t="shared" si="5"/>
        <v>42900</v>
      </c>
      <c r="AI1053" s="71">
        <f ca="1"/>
        <v>-1089</v>
      </c>
      <c r="AJ1053" s="71" t="str">
        <v>2017</v>
      </c>
      <c r="AK1053" s="70">
        <f t="shared" si="4"/>
        <v>42880</v>
      </c>
    </row>
    <row r="1054" spans="1:37" ht="14.4">
      <c r="A1054" s="239" t="s">
        <v>10709</v>
      </c>
      <c r="B1054" s="56" t="s">
        <v>89</v>
      </c>
      <c r="C1054" s="59">
        <v>42870</v>
      </c>
      <c r="D1054" s="66" t="s">
        <v>1027</v>
      </c>
      <c r="E1054" s="184" t="s">
        <v>112</v>
      </c>
      <c r="F1054" s="240" t="s">
        <v>106</v>
      </c>
      <c r="G1054" s="168" t="s">
        <v>113</v>
      </c>
      <c r="H1054" s="184" t="s">
        <v>112</v>
      </c>
      <c r="I1054" s="181">
        <f t="shared" si="0"/>
        <v>42900</v>
      </c>
      <c r="J1054" s="61" t="s">
        <v>18</v>
      </c>
      <c r="K1054" s="184" t="s">
        <v>18</v>
      </c>
      <c r="L1054" s="241" t="s">
        <v>3786</v>
      </c>
      <c r="M1054" s="61" t="s">
        <v>10710</v>
      </c>
      <c r="N1054" s="61"/>
      <c r="O1054" s="61" t="s">
        <v>9607</v>
      </c>
      <c r="P1054" s="185" t="s">
        <v>96</v>
      </c>
      <c r="Q1054" s="182"/>
      <c r="R1054" s="61"/>
      <c r="S1054" s="61"/>
      <c r="T1054" s="61" t="s">
        <v>18</v>
      </c>
      <c r="U1054" s="66"/>
      <c r="V1054" s="61"/>
      <c r="W1054" s="61"/>
      <c r="X1054" s="66"/>
      <c r="Y1054" s="57">
        <v>43073</v>
      </c>
      <c r="Z1054" s="75"/>
      <c r="AA1054" s="95" t="s">
        <v>10707</v>
      </c>
      <c r="AB1054" s="183"/>
      <c r="AC1054" s="175"/>
      <c r="AD1054" s="176"/>
      <c r="AE1054" s="67" t="str">
        <f t="shared" si="1"/>
        <v>May</v>
      </c>
      <c r="AF1054" s="68" t="str">
        <f t="shared" si="2"/>
        <v>Dec</v>
      </c>
      <c r="AG1054" s="177">
        <f t="shared" si="3"/>
        <v>203</v>
      </c>
      <c r="AH1054" s="70">
        <f t="shared" si="5"/>
        <v>42900</v>
      </c>
      <c r="AI1054" s="71">
        <f ca="1"/>
        <v>-1089</v>
      </c>
      <c r="AJ1054" s="71" t="str">
        <v>2017</v>
      </c>
      <c r="AK1054" s="70">
        <f t="shared" si="4"/>
        <v>42880</v>
      </c>
    </row>
    <row r="1055" spans="1:37" ht="14.4">
      <c r="A1055" s="239" t="s">
        <v>10712</v>
      </c>
      <c r="B1055" s="61" t="s">
        <v>89</v>
      </c>
      <c r="C1055" s="59">
        <v>42887</v>
      </c>
      <c r="D1055" s="66" t="s">
        <v>90</v>
      </c>
      <c r="E1055" s="184" t="s">
        <v>12</v>
      </c>
      <c r="F1055" s="240" t="s">
        <v>106</v>
      </c>
      <c r="G1055" s="168" t="s">
        <v>107</v>
      </c>
      <c r="H1055" s="184" t="s">
        <v>12</v>
      </c>
      <c r="I1055" s="181">
        <f t="shared" si="0"/>
        <v>42917</v>
      </c>
      <c r="J1055" s="61"/>
      <c r="K1055" s="184"/>
      <c r="L1055" s="241" t="s">
        <v>10713</v>
      </c>
      <c r="M1055" s="61" t="s">
        <v>10714</v>
      </c>
      <c r="N1055" s="61" t="s">
        <v>249</v>
      </c>
      <c r="O1055" s="61" t="s">
        <v>10716</v>
      </c>
      <c r="P1055" s="185" t="s">
        <v>96</v>
      </c>
      <c r="Q1055" s="182"/>
      <c r="R1055" s="61"/>
      <c r="S1055" s="61"/>
      <c r="T1055" s="61"/>
      <c r="U1055" s="66"/>
      <c r="V1055" s="61"/>
      <c r="W1055" s="61"/>
      <c r="X1055" s="66" t="s">
        <v>14</v>
      </c>
      <c r="Y1055" s="57">
        <v>43073</v>
      </c>
      <c r="Z1055" s="75">
        <v>5</v>
      </c>
      <c r="AA1055" s="95" t="s">
        <v>10718</v>
      </c>
      <c r="AB1055" s="183"/>
      <c r="AC1055" s="175"/>
      <c r="AD1055" s="176"/>
      <c r="AE1055" s="67" t="str">
        <f t="shared" si="1"/>
        <v>Jun</v>
      </c>
      <c r="AF1055" s="68" t="str">
        <f t="shared" si="2"/>
        <v>Dec</v>
      </c>
      <c r="AG1055" s="177">
        <f t="shared" si="3"/>
        <v>186</v>
      </c>
      <c r="AH1055" s="70">
        <f t="shared" si="5"/>
        <v>42917</v>
      </c>
      <c r="AI1055" s="71">
        <f ca="1"/>
        <v>-1072</v>
      </c>
      <c r="AJ1055" s="71" t="str">
        <v>2017</v>
      </c>
      <c r="AK1055" s="70">
        <f t="shared" si="4"/>
        <v>42897</v>
      </c>
    </row>
    <row r="1056" spans="1:37" ht="14.4">
      <c r="A1056" s="239" t="s">
        <v>10720</v>
      </c>
      <c r="B1056" s="61" t="s">
        <v>89</v>
      </c>
      <c r="C1056" s="59">
        <v>42892</v>
      </c>
      <c r="D1056" s="66" t="s">
        <v>131</v>
      </c>
      <c r="E1056" s="184" t="s">
        <v>12</v>
      </c>
      <c r="F1056" s="240" t="s">
        <v>106</v>
      </c>
      <c r="G1056" s="168" t="s">
        <v>107</v>
      </c>
      <c r="H1056" s="184" t="s">
        <v>12</v>
      </c>
      <c r="I1056" s="181">
        <f t="shared" si="0"/>
        <v>42922</v>
      </c>
      <c r="J1056" s="61"/>
      <c r="K1056" s="184"/>
      <c r="L1056" s="241" t="s">
        <v>10722</v>
      </c>
      <c r="M1056" s="61" t="s">
        <v>10723</v>
      </c>
      <c r="N1056" s="61" t="s">
        <v>137</v>
      </c>
      <c r="O1056" s="61" t="s">
        <v>10724</v>
      </c>
      <c r="P1056" s="185" t="s">
        <v>17</v>
      </c>
      <c r="Q1056" s="182"/>
      <c r="R1056" s="61"/>
      <c r="S1056" s="61"/>
      <c r="T1056" s="61"/>
      <c r="U1056" s="66"/>
      <c r="V1056" s="61"/>
      <c r="W1056" s="61"/>
      <c r="X1056" s="66" t="s">
        <v>18</v>
      </c>
      <c r="Y1056" s="57">
        <v>43073</v>
      </c>
      <c r="Z1056" s="75"/>
      <c r="AA1056" s="197"/>
      <c r="AB1056" s="183"/>
      <c r="AC1056" s="175"/>
      <c r="AD1056" s="176"/>
      <c r="AE1056" s="67" t="str">
        <f t="shared" si="1"/>
        <v>Jun</v>
      </c>
      <c r="AF1056" s="68" t="str">
        <f t="shared" si="2"/>
        <v>Dec</v>
      </c>
      <c r="AG1056" s="177">
        <f t="shared" si="3"/>
        <v>181</v>
      </c>
      <c r="AH1056" s="70">
        <f t="shared" si="5"/>
        <v>42922</v>
      </c>
      <c r="AI1056" s="71">
        <f ca="1"/>
        <v>-1067</v>
      </c>
      <c r="AJ1056" s="71" t="str">
        <v>2017</v>
      </c>
      <c r="AK1056" s="70">
        <f t="shared" si="4"/>
        <v>42902</v>
      </c>
    </row>
    <row r="1057" spans="1:37" ht="14.4">
      <c r="A1057" s="239" t="s">
        <v>10727</v>
      </c>
      <c r="B1057" s="61" t="s">
        <v>89</v>
      </c>
      <c r="C1057" s="59">
        <v>42815</v>
      </c>
      <c r="D1057" s="66" t="s">
        <v>90</v>
      </c>
      <c r="E1057" s="184" t="s">
        <v>12</v>
      </c>
      <c r="F1057" s="240" t="s">
        <v>106</v>
      </c>
      <c r="G1057" s="168" t="s">
        <v>107</v>
      </c>
      <c r="H1057" s="184" t="s">
        <v>12</v>
      </c>
      <c r="I1057" s="181">
        <f t="shared" si="0"/>
        <v>42845</v>
      </c>
      <c r="J1057" s="61"/>
      <c r="K1057" s="184"/>
      <c r="L1057" s="241" t="s">
        <v>10728</v>
      </c>
      <c r="M1057" s="61"/>
      <c r="N1057" s="61" t="s">
        <v>20</v>
      </c>
      <c r="O1057" s="61" t="s">
        <v>10729</v>
      </c>
      <c r="P1057" s="185" t="s">
        <v>17</v>
      </c>
      <c r="Q1057" s="182"/>
      <c r="R1057" s="61"/>
      <c r="S1057" s="61"/>
      <c r="T1057" s="61"/>
      <c r="U1057" s="66"/>
      <c r="V1057" s="61"/>
      <c r="W1057" s="61"/>
      <c r="X1057" s="66" t="s">
        <v>14</v>
      </c>
      <c r="Y1057" s="57">
        <v>43073</v>
      </c>
      <c r="Z1057" s="75"/>
      <c r="AA1057" s="95" t="s">
        <v>10730</v>
      </c>
      <c r="AB1057" s="183"/>
      <c r="AC1057" s="175"/>
      <c r="AD1057" s="176"/>
      <c r="AE1057" s="67" t="str">
        <f t="shared" si="1"/>
        <v>Mar</v>
      </c>
      <c r="AF1057" s="68" t="str">
        <f t="shared" si="2"/>
        <v>Dec</v>
      </c>
      <c r="AG1057" s="177">
        <f t="shared" si="3"/>
        <v>258</v>
      </c>
      <c r="AH1057" s="70">
        <f t="shared" si="5"/>
        <v>42845</v>
      </c>
      <c r="AI1057" s="71">
        <f ca="1"/>
        <v>-1144</v>
      </c>
      <c r="AJ1057" s="71" t="str">
        <v>2017</v>
      </c>
      <c r="AK1057" s="70">
        <f t="shared" si="4"/>
        <v>42825</v>
      </c>
    </row>
    <row r="1058" spans="1:37" ht="14.4">
      <c r="A1058" s="239" t="s">
        <v>10731</v>
      </c>
      <c r="B1058" s="61" t="s">
        <v>89</v>
      </c>
      <c r="C1058" s="59">
        <v>42815</v>
      </c>
      <c r="D1058" s="66" t="s">
        <v>90</v>
      </c>
      <c r="E1058" s="184" t="s">
        <v>12</v>
      </c>
      <c r="F1058" s="240" t="s">
        <v>106</v>
      </c>
      <c r="G1058" s="168" t="s">
        <v>107</v>
      </c>
      <c r="H1058" s="184" t="s">
        <v>12</v>
      </c>
      <c r="I1058" s="181">
        <f t="shared" si="0"/>
        <v>42845</v>
      </c>
      <c r="J1058" s="61"/>
      <c r="K1058" s="184"/>
      <c r="L1058" s="241" t="s">
        <v>10732</v>
      </c>
      <c r="M1058" s="61"/>
      <c r="N1058" s="61" t="s">
        <v>143</v>
      </c>
      <c r="O1058" s="61" t="s">
        <v>10733</v>
      </c>
      <c r="P1058" s="185" t="s">
        <v>17</v>
      </c>
      <c r="Q1058" s="182"/>
      <c r="R1058" s="61"/>
      <c r="S1058" s="61"/>
      <c r="T1058" s="61"/>
      <c r="U1058" s="66"/>
      <c r="V1058" s="61"/>
      <c r="W1058" s="61"/>
      <c r="X1058" s="66" t="s">
        <v>18</v>
      </c>
      <c r="Y1058" s="57">
        <v>43073</v>
      </c>
      <c r="Z1058" s="75"/>
      <c r="AA1058" s="95"/>
      <c r="AB1058" s="183"/>
      <c r="AC1058" s="175"/>
      <c r="AD1058" s="176"/>
      <c r="AE1058" s="67" t="str">
        <f t="shared" si="1"/>
        <v>Mar</v>
      </c>
      <c r="AF1058" s="68" t="str">
        <f t="shared" si="2"/>
        <v>Dec</v>
      </c>
      <c r="AG1058" s="177">
        <f t="shared" si="3"/>
        <v>258</v>
      </c>
      <c r="AH1058" s="70">
        <f t="shared" si="5"/>
        <v>42845</v>
      </c>
      <c r="AI1058" s="71">
        <f ca="1"/>
        <v>-1144</v>
      </c>
      <c r="AJ1058" s="71" t="str">
        <v>2017</v>
      </c>
      <c r="AK1058" s="70">
        <f t="shared" si="4"/>
        <v>42825</v>
      </c>
    </row>
    <row r="1059" spans="1:37" ht="14.4">
      <c r="A1059" s="239" t="s">
        <v>10735</v>
      </c>
      <c r="B1059" s="61" t="s">
        <v>89</v>
      </c>
      <c r="C1059" s="59">
        <v>42815</v>
      </c>
      <c r="D1059" s="66" t="s">
        <v>90</v>
      </c>
      <c r="E1059" s="184" t="s">
        <v>12</v>
      </c>
      <c r="F1059" s="240" t="s">
        <v>106</v>
      </c>
      <c r="G1059" s="168" t="s">
        <v>107</v>
      </c>
      <c r="H1059" s="184" t="s">
        <v>12</v>
      </c>
      <c r="I1059" s="181">
        <f t="shared" si="0"/>
        <v>42845</v>
      </c>
      <c r="J1059" s="61"/>
      <c r="K1059" s="184"/>
      <c r="L1059" s="241" t="s">
        <v>10736</v>
      </c>
      <c r="M1059" s="61"/>
      <c r="N1059" s="61"/>
      <c r="O1059" s="61"/>
      <c r="P1059" s="185" t="s">
        <v>28</v>
      </c>
      <c r="Q1059" s="182"/>
      <c r="R1059" s="61"/>
      <c r="S1059" s="61"/>
      <c r="T1059" s="61"/>
      <c r="U1059" s="66"/>
      <c r="V1059" s="61"/>
      <c r="W1059" s="61"/>
      <c r="X1059" s="66" t="s">
        <v>14</v>
      </c>
      <c r="Y1059" s="57">
        <v>43073</v>
      </c>
      <c r="Z1059" s="75"/>
      <c r="AA1059" s="95" t="s">
        <v>10738</v>
      </c>
      <c r="AB1059" s="183"/>
      <c r="AC1059" s="175"/>
      <c r="AD1059" s="176"/>
      <c r="AE1059" s="67" t="str">
        <f t="shared" si="1"/>
        <v>Mar</v>
      </c>
      <c r="AF1059" s="68" t="str">
        <f t="shared" si="2"/>
        <v>Dec</v>
      </c>
      <c r="AG1059" s="177">
        <f t="shared" si="3"/>
        <v>258</v>
      </c>
      <c r="AH1059" s="70">
        <f t="shared" si="5"/>
        <v>42845</v>
      </c>
      <c r="AI1059" s="71">
        <f ca="1"/>
        <v>-1144</v>
      </c>
      <c r="AJ1059" s="71" t="str">
        <v>2017</v>
      </c>
      <c r="AK1059" s="70">
        <f t="shared" si="4"/>
        <v>42825</v>
      </c>
    </row>
    <row r="1060" spans="1:37" ht="14.4">
      <c r="A1060" s="239" t="s">
        <v>10741</v>
      </c>
      <c r="B1060" s="61" t="s">
        <v>89</v>
      </c>
      <c r="C1060" s="59">
        <v>42838</v>
      </c>
      <c r="D1060" s="66" t="s">
        <v>90</v>
      </c>
      <c r="E1060" s="184" t="s">
        <v>12</v>
      </c>
      <c r="F1060" s="240" t="s">
        <v>106</v>
      </c>
      <c r="G1060" s="168" t="s">
        <v>107</v>
      </c>
      <c r="H1060" s="184" t="s">
        <v>12</v>
      </c>
      <c r="I1060" s="181">
        <f t="shared" si="0"/>
        <v>42868</v>
      </c>
      <c r="J1060" s="61"/>
      <c r="K1060" s="184"/>
      <c r="L1060" s="241" t="s">
        <v>10743</v>
      </c>
      <c r="M1060" s="61"/>
      <c r="N1060" s="61" t="s">
        <v>95</v>
      </c>
      <c r="O1060" s="61" t="s">
        <v>9305</v>
      </c>
      <c r="P1060" s="185" t="s">
        <v>17</v>
      </c>
      <c r="Q1060" s="182"/>
      <c r="R1060" s="61"/>
      <c r="S1060" s="61"/>
      <c r="T1060" s="61"/>
      <c r="U1060" s="66"/>
      <c r="V1060" s="61"/>
      <c r="W1060" s="61"/>
      <c r="X1060" s="66" t="s">
        <v>18</v>
      </c>
      <c r="Y1060" s="57">
        <v>43073</v>
      </c>
      <c r="Z1060" s="75"/>
      <c r="AA1060" s="95"/>
      <c r="AB1060" s="183"/>
      <c r="AC1060" s="175"/>
      <c r="AD1060" s="175"/>
      <c r="AE1060" s="67" t="str">
        <f t="shared" si="1"/>
        <v>Apr</v>
      </c>
      <c r="AF1060" s="68" t="str">
        <f t="shared" si="2"/>
        <v>Dec</v>
      </c>
      <c r="AG1060" s="177">
        <f t="shared" si="3"/>
        <v>235</v>
      </c>
      <c r="AH1060" s="70">
        <f t="shared" si="5"/>
        <v>42868</v>
      </c>
      <c r="AI1060" s="71">
        <f ca="1"/>
        <v>-1121</v>
      </c>
      <c r="AJ1060" s="71" t="str">
        <v>2017</v>
      </c>
      <c r="AK1060" s="70">
        <f t="shared" si="4"/>
        <v>42848</v>
      </c>
    </row>
    <row r="1061" spans="1:37" ht="14.4">
      <c r="A1061" s="239" t="s">
        <v>10745</v>
      </c>
      <c r="B1061" s="61" t="s">
        <v>89</v>
      </c>
      <c r="C1061" s="59">
        <v>42838</v>
      </c>
      <c r="D1061" s="66" t="s">
        <v>90</v>
      </c>
      <c r="E1061" s="184" t="s">
        <v>12</v>
      </c>
      <c r="F1061" s="240" t="s">
        <v>106</v>
      </c>
      <c r="G1061" s="168" t="s">
        <v>107</v>
      </c>
      <c r="H1061" s="184" t="s">
        <v>12</v>
      </c>
      <c r="I1061" s="181">
        <f t="shared" si="0"/>
        <v>42868</v>
      </c>
      <c r="J1061" s="61"/>
      <c r="K1061" s="184"/>
      <c r="L1061" s="241" t="s">
        <v>10748</v>
      </c>
      <c r="M1061" s="61"/>
      <c r="N1061" s="61"/>
      <c r="O1061" s="61"/>
      <c r="P1061" s="185" t="s">
        <v>17</v>
      </c>
      <c r="Q1061" s="182"/>
      <c r="R1061" s="61"/>
      <c r="S1061" s="61"/>
      <c r="T1061" s="61"/>
      <c r="U1061" s="66"/>
      <c r="V1061" s="61"/>
      <c r="W1061" s="61"/>
      <c r="X1061" s="66" t="s">
        <v>14</v>
      </c>
      <c r="Y1061" s="57">
        <v>43073</v>
      </c>
      <c r="Z1061" s="75"/>
      <c r="AA1061" s="95" t="s">
        <v>10749</v>
      </c>
      <c r="AB1061" s="183"/>
      <c r="AC1061" s="175"/>
      <c r="AD1061" s="175"/>
      <c r="AE1061" s="67" t="str">
        <f t="shared" si="1"/>
        <v>Apr</v>
      </c>
      <c r="AF1061" s="68" t="str">
        <f t="shared" si="2"/>
        <v>Dec</v>
      </c>
      <c r="AG1061" s="177">
        <f t="shared" si="3"/>
        <v>235</v>
      </c>
      <c r="AH1061" s="70">
        <f t="shared" si="5"/>
        <v>42868</v>
      </c>
      <c r="AI1061" s="71">
        <f ca="1"/>
        <v>-1121</v>
      </c>
      <c r="AJ1061" s="71" t="str">
        <v>2017</v>
      </c>
      <c r="AK1061" s="70">
        <f t="shared" si="4"/>
        <v>42848</v>
      </c>
    </row>
    <row r="1062" spans="1:37" ht="14.4">
      <c r="A1062" s="239" t="s">
        <v>10751</v>
      </c>
      <c r="B1062" s="61" t="s">
        <v>89</v>
      </c>
      <c r="C1062" s="59">
        <v>42859</v>
      </c>
      <c r="D1062" s="66" t="s">
        <v>90</v>
      </c>
      <c r="E1062" s="184" t="s">
        <v>12</v>
      </c>
      <c r="F1062" s="240" t="s">
        <v>106</v>
      </c>
      <c r="G1062" s="168" t="s">
        <v>107</v>
      </c>
      <c r="H1062" s="184" t="s">
        <v>12</v>
      </c>
      <c r="I1062" s="181">
        <f t="shared" si="0"/>
        <v>42889</v>
      </c>
      <c r="J1062" s="61"/>
      <c r="K1062" s="184"/>
      <c r="L1062" s="241" t="s">
        <v>10753</v>
      </c>
      <c r="M1062" s="61"/>
      <c r="N1062" s="61" t="s">
        <v>271</v>
      </c>
      <c r="O1062" s="61" t="s">
        <v>10754</v>
      </c>
      <c r="P1062" s="185" t="s">
        <v>17</v>
      </c>
      <c r="Q1062" s="182"/>
      <c r="R1062" s="61"/>
      <c r="S1062" s="61"/>
      <c r="T1062" s="61"/>
      <c r="U1062" s="66"/>
      <c r="V1062" s="61"/>
      <c r="W1062" s="61"/>
      <c r="X1062" s="66" t="s">
        <v>18</v>
      </c>
      <c r="Y1062" s="57">
        <v>43073</v>
      </c>
      <c r="Z1062" s="75"/>
      <c r="AA1062" s="95"/>
      <c r="AB1062" s="183"/>
      <c r="AC1062" s="175"/>
      <c r="AD1062" s="175"/>
      <c r="AE1062" s="67" t="str">
        <f t="shared" si="1"/>
        <v>May</v>
      </c>
      <c r="AF1062" s="68" t="str">
        <f t="shared" si="2"/>
        <v>Dec</v>
      </c>
      <c r="AG1062" s="177">
        <f t="shared" si="3"/>
        <v>214</v>
      </c>
      <c r="AH1062" s="70">
        <f t="shared" si="5"/>
        <v>42889</v>
      </c>
      <c r="AI1062" s="71">
        <f ca="1"/>
        <v>-1100</v>
      </c>
      <c r="AJ1062" s="71" t="str">
        <v>2017</v>
      </c>
      <c r="AK1062" s="70">
        <f t="shared" si="4"/>
        <v>42869</v>
      </c>
    </row>
    <row r="1063" spans="1:37" ht="14.4">
      <c r="A1063" s="239" t="s">
        <v>10758</v>
      </c>
      <c r="B1063" s="61" t="s">
        <v>89</v>
      </c>
      <c r="C1063" s="59">
        <v>42859</v>
      </c>
      <c r="D1063" s="66" t="s">
        <v>90</v>
      </c>
      <c r="E1063" s="184" t="s">
        <v>12</v>
      </c>
      <c r="F1063" s="240" t="s">
        <v>106</v>
      </c>
      <c r="G1063" s="168" t="s">
        <v>107</v>
      </c>
      <c r="H1063" s="184" t="s">
        <v>12</v>
      </c>
      <c r="I1063" s="181">
        <f t="shared" si="0"/>
        <v>42889</v>
      </c>
      <c r="J1063" s="61"/>
      <c r="K1063" s="184"/>
      <c r="L1063" s="241" t="s">
        <v>10760</v>
      </c>
      <c r="M1063" s="61"/>
      <c r="N1063" s="61" t="s">
        <v>33</v>
      </c>
      <c r="O1063" s="61" t="s">
        <v>10761</v>
      </c>
      <c r="P1063" s="185" t="s">
        <v>17</v>
      </c>
      <c r="Q1063" s="182"/>
      <c r="R1063" s="61"/>
      <c r="S1063" s="61"/>
      <c r="T1063" s="61"/>
      <c r="U1063" s="66"/>
      <c r="V1063" s="61"/>
      <c r="W1063" s="61"/>
      <c r="X1063" s="66" t="s">
        <v>18</v>
      </c>
      <c r="Y1063" s="57">
        <v>43073</v>
      </c>
      <c r="Z1063" s="75"/>
      <c r="AA1063" s="95"/>
      <c r="AB1063" s="183"/>
      <c r="AC1063" s="175"/>
      <c r="AD1063" s="175"/>
      <c r="AE1063" s="67" t="str">
        <f t="shared" si="1"/>
        <v>May</v>
      </c>
      <c r="AF1063" s="68" t="str">
        <f t="shared" si="2"/>
        <v>Dec</v>
      </c>
      <c r="AG1063" s="177">
        <f t="shared" si="3"/>
        <v>214</v>
      </c>
      <c r="AH1063" s="70">
        <f t="shared" si="5"/>
        <v>42889</v>
      </c>
      <c r="AI1063" s="71">
        <f ca="1"/>
        <v>-1100</v>
      </c>
      <c r="AJ1063" s="71" t="str">
        <v>2017</v>
      </c>
      <c r="AK1063" s="70">
        <f t="shared" si="4"/>
        <v>42869</v>
      </c>
    </row>
    <row r="1064" spans="1:37" ht="14.4">
      <c r="A1064" s="239" t="s">
        <v>10764</v>
      </c>
      <c r="B1064" s="61" t="s">
        <v>89</v>
      </c>
      <c r="C1064" s="59">
        <v>42825</v>
      </c>
      <c r="D1064" s="66" t="s">
        <v>131</v>
      </c>
      <c r="E1064" s="184" t="s">
        <v>12</v>
      </c>
      <c r="F1064" s="240" t="s">
        <v>106</v>
      </c>
      <c r="G1064" s="168" t="s">
        <v>107</v>
      </c>
      <c r="H1064" s="184" t="s">
        <v>12</v>
      </c>
      <c r="I1064" s="181">
        <f t="shared" si="0"/>
        <v>42855</v>
      </c>
      <c r="J1064" s="61"/>
      <c r="K1064" s="184"/>
      <c r="L1064" s="171" t="s">
        <v>10765</v>
      </c>
      <c r="M1064" s="61" t="s">
        <v>10766</v>
      </c>
      <c r="N1064" s="61" t="s">
        <v>27</v>
      </c>
      <c r="O1064" s="61" t="s">
        <v>10768</v>
      </c>
      <c r="P1064" s="185" t="s">
        <v>17</v>
      </c>
      <c r="Q1064" s="182"/>
      <c r="R1064" s="61"/>
      <c r="S1064" s="61"/>
      <c r="T1064" s="61"/>
      <c r="U1064" s="66"/>
      <c r="V1064" s="61"/>
      <c r="W1064" s="61"/>
      <c r="X1064" s="66" t="s">
        <v>18</v>
      </c>
      <c r="Y1064" s="57">
        <v>43073</v>
      </c>
      <c r="Z1064" s="75"/>
      <c r="AA1064" s="95"/>
      <c r="AB1064" s="183"/>
      <c r="AC1064" s="175"/>
      <c r="AD1064" s="175"/>
      <c r="AE1064" s="67" t="str">
        <f t="shared" si="1"/>
        <v>Mar</v>
      </c>
      <c r="AF1064" s="68" t="str">
        <f t="shared" si="2"/>
        <v>Dec</v>
      </c>
      <c r="AG1064" s="177">
        <f t="shared" si="3"/>
        <v>248</v>
      </c>
      <c r="AH1064" s="70">
        <f t="shared" si="5"/>
        <v>42855</v>
      </c>
      <c r="AI1064" s="71">
        <f ca="1"/>
        <v>-1134</v>
      </c>
      <c r="AJ1064" s="71" t="str">
        <v>2017</v>
      </c>
      <c r="AK1064" s="70">
        <f t="shared" si="4"/>
        <v>42835</v>
      </c>
    </row>
    <row r="1065" spans="1:37" ht="14.4">
      <c r="A1065" s="239" t="s">
        <v>10771</v>
      </c>
      <c r="B1065" s="61" t="s">
        <v>89</v>
      </c>
      <c r="C1065" s="59">
        <v>42860</v>
      </c>
      <c r="D1065" s="66" t="s">
        <v>90</v>
      </c>
      <c r="E1065" s="184" t="s">
        <v>12</v>
      </c>
      <c r="F1065" s="240" t="s">
        <v>106</v>
      </c>
      <c r="G1065" s="168" t="s">
        <v>107</v>
      </c>
      <c r="H1065" s="184" t="s">
        <v>12</v>
      </c>
      <c r="I1065" s="181">
        <f t="shared" si="0"/>
        <v>42890</v>
      </c>
      <c r="J1065" s="61"/>
      <c r="K1065" s="184"/>
      <c r="L1065" s="241" t="s">
        <v>10773</v>
      </c>
      <c r="M1065" s="61"/>
      <c r="N1065" s="61" t="s">
        <v>33</v>
      </c>
      <c r="O1065" s="61" t="s">
        <v>10774</v>
      </c>
      <c r="P1065" s="185" t="s">
        <v>17</v>
      </c>
      <c r="Q1065" s="182"/>
      <c r="R1065" s="61"/>
      <c r="S1065" s="61"/>
      <c r="T1065" s="61"/>
      <c r="U1065" s="66"/>
      <c r="V1065" s="61"/>
      <c r="W1065" s="61"/>
      <c r="X1065" s="66" t="s">
        <v>18</v>
      </c>
      <c r="Y1065" s="57">
        <v>43073</v>
      </c>
      <c r="Z1065" s="75"/>
      <c r="AA1065" s="95"/>
      <c r="AB1065" s="183"/>
      <c r="AC1065" s="175"/>
      <c r="AD1065" s="175"/>
      <c r="AE1065" s="67" t="str">
        <f t="shared" si="1"/>
        <v>May</v>
      </c>
      <c r="AF1065" s="68" t="str">
        <f t="shared" si="2"/>
        <v>Dec</v>
      </c>
      <c r="AG1065" s="177">
        <f t="shared" si="3"/>
        <v>213</v>
      </c>
      <c r="AH1065" s="70">
        <f t="shared" si="5"/>
        <v>42890</v>
      </c>
      <c r="AI1065" s="71">
        <f ca="1"/>
        <v>-1099</v>
      </c>
      <c r="AJ1065" s="71" t="str">
        <v>2017</v>
      </c>
      <c r="AK1065" s="70">
        <f t="shared" si="4"/>
        <v>42870</v>
      </c>
    </row>
    <row r="1066" spans="1:37" ht="14.4">
      <c r="A1066" s="239" t="s">
        <v>10778</v>
      </c>
      <c r="B1066" s="61" t="s">
        <v>89</v>
      </c>
      <c r="C1066" s="59">
        <v>42856</v>
      </c>
      <c r="D1066" s="66" t="s">
        <v>90</v>
      </c>
      <c r="E1066" s="184" t="s">
        <v>12</v>
      </c>
      <c r="F1066" s="240" t="s">
        <v>106</v>
      </c>
      <c r="G1066" s="168" t="s">
        <v>107</v>
      </c>
      <c r="H1066" s="184" t="s">
        <v>12</v>
      </c>
      <c r="I1066" s="181">
        <f t="shared" si="0"/>
        <v>42886</v>
      </c>
      <c r="J1066" s="61"/>
      <c r="K1066" s="184"/>
      <c r="L1066" s="241" t="s">
        <v>10780</v>
      </c>
      <c r="M1066" s="61"/>
      <c r="N1066" s="61" t="s">
        <v>95</v>
      </c>
      <c r="O1066" s="61" t="s">
        <v>10781</v>
      </c>
      <c r="P1066" s="185" t="s">
        <v>17</v>
      </c>
      <c r="Q1066" s="182"/>
      <c r="R1066" s="61"/>
      <c r="S1066" s="61"/>
      <c r="T1066" s="61"/>
      <c r="U1066" s="66"/>
      <c r="V1066" s="61"/>
      <c r="W1066" s="61"/>
      <c r="X1066" s="66" t="s">
        <v>18</v>
      </c>
      <c r="Y1066" s="57">
        <v>43073</v>
      </c>
      <c r="Z1066" s="75"/>
      <c r="AA1066" s="95"/>
      <c r="AB1066" s="183"/>
      <c r="AC1066" s="175"/>
      <c r="AD1066" s="175"/>
      <c r="AE1066" s="67" t="str">
        <f t="shared" si="1"/>
        <v>May</v>
      </c>
      <c r="AF1066" s="68" t="str">
        <f t="shared" si="2"/>
        <v>Dec</v>
      </c>
      <c r="AG1066" s="177">
        <f t="shared" si="3"/>
        <v>217</v>
      </c>
      <c r="AH1066" s="70">
        <f t="shared" si="5"/>
        <v>42886</v>
      </c>
      <c r="AI1066" s="71">
        <f ca="1"/>
        <v>-1103</v>
      </c>
      <c r="AJ1066" s="71" t="str">
        <v>2017</v>
      </c>
      <c r="AK1066" s="70">
        <f t="shared" si="4"/>
        <v>42866</v>
      </c>
    </row>
    <row r="1067" spans="1:37" ht="14.4">
      <c r="A1067" s="239" t="s">
        <v>10785</v>
      </c>
      <c r="B1067" s="61" t="s">
        <v>89</v>
      </c>
      <c r="C1067" s="59">
        <v>42870</v>
      </c>
      <c r="D1067" s="66" t="s">
        <v>131</v>
      </c>
      <c r="E1067" s="184" t="s">
        <v>12</v>
      </c>
      <c r="F1067" s="240" t="s">
        <v>106</v>
      </c>
      <c r="G1067" s="168" t="s">
        <v>107</v>
      </c>
      <c r="H1067" s="184" t="s">
        <v>12</v>
      </c>
      <c r="I1067" s="181">
        <f t="shared" si="0"/>
        <v>42900</v>
      </c>
      <c r="J1067" s="61"/>
      <c r="K1067" s="184"/>
      <c r="L1067" s="241" t="s">
        <v>4096</v>
      </c>
      <c r="M1067" s="61" t="s">
        <v>10786</v>
      </c>
      <c r="N1067" s="61" t="s">
        <v>22</v>
      </c>
      <c r="O1067" s="61"/>
      <c r="P1067" s="185" t="s">
        <v>28</v>
      </c>
      <c r="Q1067" s="182"/>
      <c r="R1067" s="61"/>
      <c r="S1067" s="61"/>
      <c r="T1067" s="61"/>
      <c r="U1067" s="66"/>
      <c r="V1067" s="61"/>
      <c r="W1067" s="61"/>
      <c r="X1067" s="66" t="s">
        <v>14</v>
      </c>
      <c r="Y1067" s="57">
        <v>43073</v>
      </c>
      <c r="Z1067" s="75"/>
      <c r="AA1067" s="95" t="s">
        <v>10738</v>
      </c>
      <c r="AB1067" s="183"/>
      <c r="AC1067" s="175"/>
      <c r="AD1067" s="175"/>
      <c r="AE1067" s="67" t="str">
        <f t="shared" si="1"/>
        <v>May</v>
      </c>
      <c r="AF1067" s="68" t="str">
        <f t="shared" si="2"/>
        <v>Dec</v>
      </c>
      <c r="AG1067" s="177">
        <f t="shared" si="3"/>
        <v>203</v>
      </c>
      <c r="AH1067" s="70">
        <f t="shared" si="5"/>
        <v>42900</v>
      </c>
      <c r="AI1067" s="71">
        <f ca="1"/>
        <v>-1089</v>
      </c>
      <c r="AJ1067" s="71" t="str">
        <v>2017</v>
      </c>
      <c r="AK1067" s="70">
        <f t="shared" si="4"/>
        <v>42880</v>
      </c>
    </row>
    <row r="1068" spans="1:37" ht="14.4">
      <c r="A1068" s="239" t="s">
        <v>10790</v>
      </c>
      <c r="B1068" s="61" t="s">
        <v>89</v>
      </c>
      <c r="C1068" s="59">
        <v>42867</v>
      </c>
      <c r="D1068" s="66" t="s">
        <v>90</v>
      </c>
      <c r="E1068" s="184" t="s">
        <v>12</v>
      </c>
      <c r="F1068" s="240" t="s">
        <v>106</v>
      </c>
      <c r="G1068" s="168" t="s">
        <v>107</v>
      </c>
      <c r="H1068" s="184" t="s">
        <v>12</v>
      </c>
      <c r="I1068" s="181">
        <f t="shared" si="0"/>
        <v>42897</v>
      </c>
      <c r="J1068" s="61"/>
      <c r="K1068" s="184"/>
      <c r="L1068" s="241" t="s">
        <v>10792</v>
      </c>
      <c r="M1068" s="61"/>
      <c r="N1068" s="61" t="s">
        <v>137</v>
      </c>
      <c r="O1068" s="61" t="s">
        <v>10793</v>
      </c>
      <c r="P1068" s="185" t="s">
        <v>17</v>
      </c>
      <c r="Q1068" s="182"/>
      <c r="R1068" s="61"/>
      <c r="S1068" s="61"/>
      <c r="T1068" s="61"/>
      <c r="U1068" s="66"/>
      <c r="V1068" s="61"/>
      <c r="W1068" s="61"/>
      <c r="X1068" s="66" t="s">
        <v>18</v>
      </c>
      <c r="Y1068" s="57">
        <v>43073</v>
      </c>
      <c r="Z1068" s="75"/>
      <c r="AA1068" s="95"/>
      <c r="AB1068" s="183"/>
      <c r="AC1068" s="175"/>
      <c r="AD1068" s="175"/>
      <c r="AE1068" s="67" t="str">
        <f t="shared" si="1"/>
        <v>May</v>
      </c>
      <c r="AF1068" s="68" t="str">
        <f t="shared" si="2"/>
        <v>Dec</v>
      </c>
      <c r="AG1068" s="177">
        <f t="shared" si="3"/>
        <v>206</v>
      </c>
      <c r="AH1068" s="70">
        <f t="shared" si="5"/>
        <v>42897</v>
      </c>
      <c r="AI1068" s="71">
        <f ca="1"/>
        <v>-1092</v>
      </c>
      <c r="AJ1068" s="71" t="str">
        <v>2017</v>
      </c>
      <c r="AK1068" s="70">
        <f t="shared" si="4"/>
        <v>42877</v>
      </c>
    </row>
    <row r="1069" spans="1:37" ht="14.4">
      <c r="A1069" s="239" t="s">
        <v>10796</v>
      </c>
      <c r="B1069" s="61" t="s">
        <v>89</v>
      </c>
      <c r="C1069" s="59">
        <v>42867</v>
      </c>
      <c r="D1069" s="66" t="s">
        <v>90</v>
      </c>
      <c r="E1069" s="184" t="s">
        <v>12</v>
      </c>
      <c r="F1069" s="240" t="s">
        <v>106</v>
      </c>
      <c r="G1069" s="168" t="s">
        <v>107</v>
      </c>
      <c r="H1069" s="184" t="s">
        <v>12</v>
      </c>
      <c r="I1069" s="181">
        <f t="shared" si="0"/>
        <v>42897</v>
      </c>
      <c r="J1069" s="61"/>
      <c r="K1069" s="184"/>
      <c r="L1069" s="241" t="s">
        <v>10792</v>
      </c>
      <c r="M1069" s="61"/>
      <c r="N1069" s="61" t="s">
        <v>137</v>
      </c>
      <c r="O1069" s="61" t="s">
        <v>10798</v>
      </c>
      <c r="P1069" s="185" t="s">
        <v>17</v>
      </c>
      <c r="Q1069" s="182"/>
      <c r="R1069" s="61"/>
      <c r="S1069" s="61"/>
      <c r="T1069" s="61"/>
      <c r="U1069" s="66"/>
      <c r="V1069" s="61"/>
      <c r="W1069" s="61"/>
      <c r="X1069" s="66" t="s">
        <v>18</v>
      </c>
      <c r="Y1069" s="57">
        <v>43073</v>
      </c>
      <c r="Z1069" s="75"/>
      <c r="AA1069" s="95"/>
      <c r="AB1069" s="183"/>
      <c r="AC1069" s="175"/>
      <c r="AD1069" s="175"/>
      <c r="AE1069" s="67" t="str">
        <f t="shared" si="1"/>
        <v>May</v>
      </c>
      <c r="AF1069" s="68" t="str">
        <f t="shared" si="2"/>
        <v>Dec</v>
      </c>
      <c r="AG1069" s="177">
        <f t="shared" si="3"/>
        <v>206</v>
      </c>
      <c r="AH1069" s="70">
        <f t="shared" si="5"/>
        <v>42897</v>
      </c>
      <c r="AI1069" s="71">
        <f ca="1"/>
        <v>-1092</v>
      </c>
      <c r="AJ1069" s="71" t="str">
        <v>2017</v>
      </c>
      <c r="AK1069" s="70">
        <f t="shared" si="4"/>
        <v>42877</v>
      </c>
    </row>
    <row r="1070" spans="1:37" ht="14.4">
      <c r="A1070" s="239" t="s">
        <v>10800</v>
      </c>
      <c r="B1070" s="61" t="s">
        <v>89</v>
      </c>
      <c r="C1070" s="59">
        <v>42867</v>
      </c>
      <c r="D1070" s="66" t="s">
        <v>90</v>
      </c>
      <c r="E1070" s="184" t="s">
        <v>12</v>
      </c>
      <c r="F1070" s="240" t="s">
        <v>106</v>
      </c>
      <c r="G1070" s="168" t="s">
        <v>107</v>
      </c>
      <c r="H1070" s="184" t="s">
        <v>12</v>
      </c>
      <c r="I1070" s="181">
        <f t="shared" si="0"/>
        <v>42897</v>
      </c>
      <c r="J1070" s="61"/>
      <c r="K1070" s="184"/>
      <c r="L1070" s="241" t="s">
        <v>10792</v>
      </c>
      <c r="M1070" s="61"/>
      <c r="N1070" s="61" t="s">
        <v>137</v>
      </c>
      <c r="O1070" s="61" t="s">
        <v>10803</v>
      </c>
      <c r="P1070" s="185" t="s">
        <v>17</v>
      </c>
      <c r="Q1070" s="182"/>
      <c r="R1070" s="61"/>
      <c r="S1070" s="61"/>
      <c r="T1070" s="61"/>
      <c r="U1070" s="66"/>
      <c r="V1070" s="61"/>
      <c r="W1070" s="61"/>
      <c r="X1070" s="66" t="s">
        <v>18</v>
      </c>
      <c r="Y1070" s="57">
        <v>43073</v>
      </c>
      <c r="Z1070" s="75"/>
      <c r="AA1070" s="95"/>
      <c r="AB1070" s="183"/>
      <c r="AC1070" s="175"/>
      <c r="AD1070" s="175"/>
      <c r="AE1070" s="67" t="str">
        <f t="shared" si="1"/>
        <v>May</v>
      </c>
      <c r="AF1070" s="68" t="str">
        <f t="shared" si="2"/>
        <v>Dec</v>
      </c>
      <c r="AG1070" s="177">
        <f t="shared" si="3"/>
        <v>206</v>
      </c>
      <c r="AH1070" s="70">
        <f t="shared" si="5"/>
        <v>42897</v>
      </c>
      <c r="AI1070" s="71">
        <f ca="1"/>
        <v>-1092</v>
      </c>
      <c r="AJ1070" s="71" t="str">
        <v>2017</v>
      </c>
      <c r="AK1070" s="70">
        <f t="shared" si="4"/>
        <v>42877</v>
      </c>
    </row>
    <row r="1071" spans="1:37" ht="14.4">
      <c r="A1071" s="239" t="s">
        <v>10806</v>
      </c>
      <c r="B1071" s="61" t="s">
        <v>89</v>
      </c>
      <c r="C1071" s="59">
        <v>42872</v>
      </c>
      <c r="D1071" s="66" t="s">
        <v>90</v>
      </c>
      <c r="E1071" s="184" t="s">
        <v>12</v>
      </c>
      <c r="F1071" s="240" t="s">
        <v>106</v>
      </c>
      <c r="G1071" s="168" t="s">
        <v>107</v>
      </c>
      <c r="H1071" s="184" t="s">
        <v>12</v>
      </c>
      <c r="I1071" s="181">
        <f t="shared" si="0"/>
        <v>42902</v>
      </c>
      <c r="J1071" s="61"/>
      <c r="K1071" s="184"/>
      <c r="L1071" s="241" t="s">
        <v>10809</v>
      </c>
      <c r="M1071" s="61"/>
      <c r="N1071" s="61" t="s">
        <v>95</v>
      </c>
      <c r="O1071" s="61" t="s">
        <v>10810</v>
      </c>
      <c r="P1071" s="185" t="s">
        <v>17</v>
      </c>
      <c r="Q1071" s="182"/>
      <c r="R1071" s="61"/>
      <c r="S1071" s="61"/>
      <c r="T1071" s="61"/>
      <c r="U1071" s="66"/>
      <c r="V1071" s="61"/>
      <c r="W1071" s="61"/>
      <c r="X1071" s="66" t="s">
        <v>18</v>
      </c>
      <c r="Y1071" s="57">
        <v>43073</v>
      </c>
      <c r="Z1071" s="75"/>
      <c r="AA1071" s="95"/>
      <c r="AB1071" s="183"/>
      <c r="AC1071" s="175"/>
      <c r="AD1071" s="175"/>
      <c r="AE1071" s="67" t="str">
        <f t="shared" si="1"/>
        <v>May</v>
      </c>
      <c r="AF1071" s="68" t="str">
        <f t="shared" si="2"/>
        <v>Dec</v>
      </c>
      <c r="AG1071" s="177">
        <f t="shared" si="3"/>
        <v>201</v>
      </c>
      <c r="AH1071" s="70">
        <f t="shared" si="5"/>
        <v>42902</v>
      </c>
      <c r="AI1071" s="71">
        <f ca="1"/>
        <v>-1087</v>
      </c>
      <c r="AJ1071" s="71" t="str">
        <v>2017</v>
      </c>
      <c r="AK1071" s="70">
        <f t="shared" si="4"/>
        <v>42882</v>
      </c>
    </row>
    <row r="1072" spans="1:37" ht="14.4">
      <c r="A1072" s="239" t="s">
        <v>10812</v>
      </c>
      <c r="B1072" s="61" t="s">
        <v>89</v>
      </c>
      <c r="C1072" s="59">
        <v>42868</v>
      </c>
      <c r="D1072" s="66" t="s">
        <v>90</v>
      </c>
      <c r="E1072" s="184" t="s">
        <v>12</v>
      </c>
      <c r="F1072" s="240" t="s">
        <v>106</v>
      </c>
      <c r="G1072" s="168" t="s">
        <v>107</v>
      </c>
      <c r="H1072" s="184" t="s">
        <v>12</v>
      </c>
      <c r="I1072" s="181">
        <f t="shared" si="0"/>
        <v>42898</v>
      </c>
      <c r="J1072" s="61"/>
      <c r="K1072" s="184"/>
      <c r="L1072" s="241" t="s">
        <v>10814</v>
      </c>
      <c r="M1072" s="61" t="s">
        <v>10815</v>
      </c>
      <c r="N1072" s="61" t="s">
        <v>395</v>
      </c>
      <c r="O1072" s="61" t="s">
        <v>10817</v>
      </c>
      <c r="P1072" s="185" t="s">
        <v>133</v>
      </c>
      <c r="Q1072" s="182"/>
      <c r="R1072" s="61"/>
      <c r="S1072" s="61"/>
      <c r="T1072" s="61"/>
      <c r="U1072" s="66"/>
      <c r="V1072" s="61"/>
      <c r="W1072" s="61"/>
      <c r="X1072" s="66" t="s">
        <v>18</v>
      </c>
      <c r="Y1072" s="57">
        <v>43073</v>
      </c>
      <c r="Z1072" s="75">
        <v>5</v>
      </c>
      <c r="AA1072" s="95"/>
      <c r="AB1072" s="183"/>
      <c r="AC1072" s="175"/>
      <c r="AD1072" s="175"/>
      <c r="AE1072" s="67" t="str">
        <f t="shared" si="1"/>
        <v>May</v>
      </c>
      <c r="AF1072" s="68" t="str">
        <f t="shared" si="2"/>
        <v>Dec</v>
      </c>
      <c r="AG1072" s="177">
        <f t="shared" si="3"/>
        <v>205</v>
      </c>
      <c r="AH1072" s="70">
        <f t="shared" si="5"/>
        <v>42898</v>
      </c>
      <c r="AI1072" s="71">
        <f ca="1"/>
        <v>-1091</v>
      </c>
      <c r="AJ1072" s="71" t="str">
        <v>2017</v>
      </c>
      <c r="AK1072" s="70">
        <f t="shared" si="4"/>
        <v>42878</v>
      </c>
    </row>
    <row r="1073" spans="1:37" ht="14.4">
      <c r="A1073" s="239" t="s">
        <v>10818</v>
      </c>
      <c r="B1073" s="61" t="s">
        <v>89</v>
      </c>
      <c r="C1073" s="59">
        <v>42868</v>
      </c>
      <c r="D1073" s="66" t="s">
        <v>90</v>
      </c>
      <c r="E1073" s="184" t="s">
        <v>12</v>
      </c>
      <c r="F1073" s="240" t="s">
        <v>106</v>
      </c>
      <c r="G1073" s="168" t="s">
        <v>107</v>
      </c>
      <c r="H1073" s="184" t="s">
        <v>12</v>
      </c>
      <c r="I1073" s="181">
        <f t="shared" si="0"/>
        <v>42898</v>
      </c>
      <c r="J1073" s="61"/>
      <c r="K1073" s="184"/>
      <c r="L1073" s="241" t="s">
        <v>10814</v>
      </c>
      <c r="M1073" s="61" t="s">
        <v>10819</v>
      </c>
      <c r="N1073" s="61" t="s">
        <v>355</v>
      </c>
      <c r="O1073" s="61" t="s">
        <v>10820</v>
      </c>
      <c r="P1073" s="185" t="s">
        <v>17</v>
      </c>
      <c r="Q1073" s="182"/>
      <c r="R1073" s="61"/>
      <c r="S1073" s="61"/>
      <c r="T1073" s="61"/>
      <c r="U1073" s="66"/>
      <c r="V1073" s="61"/>
      <c r="W1073" s="61"/>
      <c r="X1073" s="66" t="s">
        <v>18</v>
      </c>
      <c r="Y1073" s="57">
        <v>43073</v>
      </c>
      <c r="Z1073" s="75">
        <v>5</v>
      </c>
      <c r="AA1073" s="95"/>
      <c r="AB1073" s="183"/>
      <c r="AC1073" s="175"/>
      <c r="AD1073" s="175"/>
      <c r="AE1073" s="67" t="str">
        <f t="shared" si="1"/>
        <v>May</v>
      </c>
      <c r="AF1073" s="68" t="str">
        <f t="shared" si="2"/>
        <v>Dec</v>
      </c>
      <c r="AG1073" s="177">
        <f t="shared" si="3"/>
        <v>205</v>
      </c>
      <c r="AH1073" s="70">
        <f t="shared" si="5"/>
        <v>42898</v>
      </c>
      <c r="AI1073" s="71">
        <f ca="1"/>
        <v>-1091</v>
      </c>
      <c r="AJ1073" s="71" t="str">
        <v>2017</v>
      </c>
      <c r="AK1073" s="70">
        <f t="shared" si="4"/>
        <v>42878</v>
      </c>
    </row>
    <row r="1074" spans="1:37" ht="14.4">
      <c r="A1074" s="239" t="s">
        <v>10822</v>
      </c>
      <c r="B1074" s="61" t="s">
        <v>89</v>
      </c>
      <c r="C1074" s="59">
        <v>42865</v>
      </c>
      <c r="D1074" s="66" t="s">
        <v>1027</v>
      </c>
      <c r="E1074" s="184" t="s">
        <v>12</v>
      </c>
      <c r="F1074" s="240" t="s">
        <v>106</v>
      </c>
      <c r="G1074" s="168" t="s">
        <v>107</v>
      </c>
      <c r="H1074" s="184" t="s">
        <v>12</v>
      </c>
      <c r="I1074" s="181">
        <f t="shared" si="0"/>
        <v>42895</v>
      </c>
      <c r="J1074" s="61"/>
      <c r="K1074" s="184"/>
      <c r="L1074" s="241" t="s">
        <v>10824</v>
      </c>
      <c r="M1074" s="61"/>
      <c r="N1074" s="61" t="s">
        <v>436</v>
      </c>
      <c r="O1074" s="61" t="s">
        <v>10825</v>
      </c>
      <c r="P1074" s="185" t="s">
        <v>17</v>
      </c>
      <c r="Q1074" s="182"/>
      <c r="R1074" s="61"/>
      <c r="S1074" s="61"/>
      <c r="T1074" s="61"/>
      <c r="U1074" s="66"/>
      <c r="V1074" s="61"/>
      <c r="W1074" s="61"/>
      <c r="X1074" s="66" t="s">
        <v>18</v>
      </c>
      <c r="Y1074" s="57">
        <v>43073</v>
      </c>
      <c r="Z1074" s="75"/>
      <c r="AA1074" s="95"/>
      <c r="AB1074" s="183"/>
      <c r="AC1074" s="175"/>
      <c r="AD1074" s="175"/>
      <c r="AE1074" s="67" t="str">
        <f t="shared" si="1"/>
        <v>May</v>
      </c>
      <c r="AF1074" s="68" t="str">
        <f t="shared" si="2"/>
        <v>Dec</v>
      </c>
      <c r="AG1074" s="177">
        <f t="shared" si="3"/>
        <v>208</v>
      </c>
      <c r="AH1074" s="70">
        <f t="shared" si="5"/>
        <v>42895</v>
      </c>
      <c r="AI1074" s="71">
        <f ca="1"/>
        <v>-1094</v>
      </c>
      <c r="AJ1074" s="71" t="str">
        <v>2017</v>
      </c>
      <c r="AK1074" s="70">
        <f t="shared" si="4"/>
        <v>42875</v>
      </c>
    </row>
    <row r="1075" spans="1:37" ht="14.4">
      <c r="A1075" s="239" t="s">
        <v>10828</v>
      </c>
      <c r="B1075" s="61" t="s">
        <v>89</v>
      </c>
      <c r="C1075" s="59">
        <v>42873</v>
      </c>
      <c r="D1075" s="66" t="s">
        <v>90</v>
      </c>
      <c r="E1075" s="184" t="s">
        <v>12</v>
      </c>
      <c r="F1075" s="240" t="s">
        <v>106</v>
      </c>
      <c r="G1075" s="168" t="s">
        <v>107</v>
      </c>
      <c r="H1075" s="184" t="s">
        <v>12</v>
      </c>
      <c r="I1075" s="181">
        <f t="shared" si="0"/>
        <v>42903</v>
      </c>
      <c r="J1075" s="61"/>
      <c r="K1075" s="184"/>
      <c r="L1075" s="241" t="s">
        <v>10832</v>
      </c>
      <c r="M1075" s="61"/>
      <c r="N1075" s="61" t="s">
        <v>44</v>
      </c>
      <c r="O1075" s="61" t="s">
        <v>10833</v>
      </c>
      <c r="P1075" s="185" t="s">
        <v>17</v>
      </c>
      <c r="Q1075" s="182"/>
      <c r="R1075" s="61"/>
      <c r="S1075" s="61"/>
      <c r="T1075" s="61"/>
      <c r="U1075" s="66"/>
      <c r="V1075" s="61"/>
      <c r="W1075" s="61"/>
      <c r="X1075" s="66" t="s">
        <v>18</v>
      </c>
      <c r="Y1075" s="57">
        <v>43073</v>
      </c>
      <c r="Z1075" s="75"/>
      <c r="AA1075" s="95"/>
      <c r="AB1075" s="183"/>
      <c r="AC1075" s="175"/>
      <c r="AD1075" s="175"/>
      <c r="AE1075" s="67" t="str">
        <f t="shared" si="1"/>
        <v>May</v>
      </c>
      <c r="AF1075" s="68" t="str">
        <f t="shared" si="2"/>
        <v>Dec</v>
      </c>
      <c r="AG1075" s="177">
        <f t="shared" si="3"/>
        <v>200</v>
      </c>
      <c r="AH1075" s="70">
        <f t="shared" si="5"/>
        <v>42903</v>
      </c>
      <c r="AI1075" s="71">
        <f ca="1"/>
        <v>-1086</v>
      </c>
      <c r="AJ1075" s="71" t="str">
        <v>2017</v>
      </c>
      <c r="AK1075" s="70">
        <f t="shared" si="4"/>
        <v>42883</v>
      </c>
    </row>
    <row r="1076" spans="1:37" ht="14.4">
      <c r="A1076" s="239" t="s">
        <v>10835</v>
      </c>
      <c r="B1076" s="61" t="s">
        <v>89</v>
      </c>
      <c r="C1076" s="59">
        <v>42872</v>
      </c>
      <c r="D1076" s="66" t="s">
        <v>131</v>
      </c>
      <c r="E1076" s="184" t="s">
        <v>12</v>
      </c>
      <c r="F1076" s="240" t="s">
        <v>106</v>
      </c>
      <c r="G1076" s="168" t="s">
        <v>107</v>
      </c>
      <c r="H1076" s="184" t="s">
        <v>12</v>
      </c>
      <c r="I1076" s="181">
        <f t="shared" si="0"/>
        <v>42902</v>
      </c>
      <c r="J1076" s="61"/>
      <c r="K1076" s="184"/>
      <c r="L1076" s="241" t="s">
        <v>10838</v>
      </c>
      <c r="M1076" s="61" t="s">
        <v>10839</v>
      </c>
      <c r="N1076" s="61" t="s">
        <v>29</v>
      </c>
      <c r="O1076" s="61"/>
      <c r="P1076" s="185" t="s">
        <v>28</v>
      </c>
      <c r="Q1076" s="182"/>
      <c r="R1076" s="61"/>
      <c r="S1076" s="61"/>
      <c r="T1076" s="61"/>
      <c r="U1076" s="66"/>
      <c r="V1076" s="61"/>
      <c r="W1076" s="61"/>
      <c r="X1076" s="66" t="s">
        <v>14</v>
      </c>
      <c r="Y1076" s="57">
        <v>43073</v>
      </c>
      <c r="Z1076" s="75">
        <v>5</v>
      </c>
      <c r="AA1076" s="95" t="s">
        <v>10841</v>
      </c>
      <c r="AB1076" s="183"/>
      <c r="AC1076" s="175"/>
      <c r="AD1076" s="175"/>
      <c r="AE1076" s="67" t="str">
        <f t="shared" si="1"/>
        <v>May</v>
      </c>
      <c r="AF1076" s="68" t="str">
        <f t="shared" si="2"/>
        <v>Dec</v>
      </c>
      <c r="AG1076" s="177">
        <f t="shared" si="3"/>
        <v>201</v>
      </c>
      <c r="AH1076" s="70">
        <f t="shared" si="5"/>
        <v>42902</v>
      </c>
      <c r="AI1076" s="71">
        <f ca="1"/>
        <v>-1087</v>
      </c>
      <c r="AJ1076" s="71" t="str">
        <v>2017</v>
      </c>
      <c r="AK1076" s="70">
        <f t="shared" si="4"/>
        <v>42882</v>
      </c>
    </row>
    <row r="1077" spans="1:37" ht="14.4">
      <c r="A1077" s="239" t="s">
        <v>10842</v>
      </c>
      <c r="B1077" s="61" t="s">
        <v>89</v>
      </c>
      <c r="C1077" s="59">
        <v>42867</v>
      </c>
      <c r="D1077" s="66" t="s">
        <v>90</v>
      </c>
      <c r="E1077" s="184" t="s">
        <v>12</v>
      </c>
      <c r="F1077" s="240" t="s">
        <v>106</v>
      </c>
      <c r="G1077" s="168" t="s">
        <v>107</v>
      </c>
      <c r="H1077" s="184" t="s">
        <v>12</v>
      </c>
      <c r="I1077" s="181">
        <f t="shared" si="0"/>
        <v>42897</v>
      </c>
      <c r="J1077" s="61"/>
      <c r="K1077" s="184"/>
      <c r="L1077" s="241" t="s">
        <v>10844</v>
      </c>
      <c r="M1077" s="61" t="s">
        <v>10845</v>
      </c>
      <c r="N1077" s="61"/>
      <c r="O1077" s="61" t="s">
        <v>10847</v>
      </c>
      <c r="P1077" s="185" t="s">
        <v>96</v>
      </c>
      <c r="Q1077" s="182"/>
      <c r="R1077" s="61"/>
      <c r="S1077" s="61"/>
      <c r="T1077" s="61"/>
      <c r="U1077" s="66"/>
      <c r="V1077" s="61"/>
      <c r="W1077" s="61"/>
      <c r="X1077" s="66" t="s">
        <v>14</v>
      </c>
      <c r="Y1077" s="57">
        <v>43073</v>
      </c>
      <c r="Z1077" s="75">
        <v>5</v>
      </c>
      <c r="AA1077" s="95" t="s">
        <v>6863</v>
      </c>
      <c r="AB1077" s="183"/>
      <c r="AC1077" s="175"/>
      <c r="AD1077" s="175"/>
      <c r="AE1077" s="67" t="str">
        <f t="shared" si="1"/>
        <v>May</v>
      </c>
      <c r="AF1077" s="68" t="str">
        <f t="shared" si="2"/>
        <v>Dec</v>
      </c>
      <c r="AG1077" s="177">
        <f t="shared" si="3"/>
        <v>206</v>
      </c>
      <c r="AH1077" s="70">
        <f t="shared" si="5"/>
        <v>42897</v>
      </c>
      <c r="AI1077" s="71">
        <f ca="1"/>
        <v>-1092</v>
      </c>
      <c r="AJ1077" s="71" t="str">
        <v>2017</v>
      </c>
      <c r="AK1077" s="70">
        <f t="shared" si="4"/>
        <v>42877</v>
      </c>
    </row>
    <row r="1078" spans="1:37" ht="14.4">
      <c r="A1078" s="239" t="s">
        <v>10851</v>
      </c>
      <c r="B1078" s="61" t="s">
        <v>89</v>
      </c>
      <c r="C1078" s="59">
        <v>42863</v>
      </c>
      <c r="D1078" s="66" t="s">
        <v>1027</v>
      </c>
      <c r="E1078" s="184" t="s">
        <v>12</v>
      </c>
      <c r="F1078" s="240" t="s">
        <v>106</v>
      </c>
      <c r="G1078" s="168" t="s">
        <v>107</v>
      </c>
      <c r="H1078" s="184" t="s">
        <v>12</v>
      </c>
      <c r="I1078" s="181">
        <f t="shared" si="0"/>
        <v>42893</v>
      </c>
      <c r="J1078" s="61"/>
      <c r="K1078" s="184"/>
      <c r="L1078" s="241" t="s">
        <v>10852</v>
      </c>
      <c r="M1078" s="61" t="s">
        <v>10853</v>
      </c>
      <c r="N1078" s="61"/>
      <c r="O1078" s="61"/>
      <c r="P1078" s="185" t="s">
        <v>96</v>
      </c>
      <c r="Q1078" s="182"/>
      <c r="R1078" s="61"/>
      <c r="S1078" s="61"/>
      <c r="T1078" s="61"/>
      <c r="U1078" s="66"/>
      <c r="V1078" s="61"/>
      <c r="W1078" s="61"/>
      <c r="X1078" s="66" t="s">
        <v>14</v>
      </c>
      <c r="Y1078" s="57">
        <v>43073</v>
      </c>
      <c r="Z1078" s="75">
        <v>5</v>
      </c>
      <c r="AA1078" s="95" t="s">
        <v>6863</v>
      </c>
      <c r="AB1078" s="183"/>
      <c r="AC1078" s="175"/>
      <c r="AD1078" s="176"/>
      <c r="AE1078" s="67" t="str">
        <f t="shared" si="1"/>
        <v>May</v>
      </c>
      <c r="AF1078" s="68" t="str">
        <f t="shared" si="2"/>
        <v>Dec</v>
      </c>
      <c r="AG1078" s="177">
        <f t="shared" si="3"/>
        <v>210</v>
      </c>
      <c r="AH1078" s="70">
        <f t="shared" si="5"/>
        <v>42893</v>
      </c>
      <c r="AI1078" s="71">
        <f ca="1"/>
        <v>-1096</v>
      </c>
      <c r="AJ1078" s="71" t="str">
        <v>2017</v>
      </c>
      <c r="AK1078" s="70">
        <f t="shared" si="4"/>
        <v>42873</v>
      </c>
    </row>
    <row r="1079" spans="1:37" ht="14.4">
      <c r="A1079" s="239" t="s">
        <v>10856</v>
      </c>
      <c r="B1079" s="61" t="s">
        <v>89</v>
      </c>
      <c r="C1079" s="59">
        <v>42879</v>
      </c>
      <c r="D1079" s="66" t="s">
        <v>90</v>
      </c>
      <c r="E1079" s="184" t="s">
        <v>12</v>
      </c>
      <c r="F1079" s="240" t="s">
        <v>106</v>
      </c>
      <c r="G1079" s="168" t="s">
        <v>107</v>
      </c>
      <c r="H1079" s="184" t="s">
        <v>12</v>
      </c>
      <c r="I1079" s="181">
        <f t="shared" si="0"/>
        <v>42909</v>
      </c>
      <c r="J1079" s="61"/>
      <c r="K1079" s="184"/>
      <c r="L1079" s="241" t="s">
        <v>10180</v>
      </c>
      <c r="M1079" s="61"/>
      <c r="N1079" s="61"/>
      <c r="O1079" s="61" t="s">
        <v>10858</v>
      </c>
      <c r="P1079" s="185" t="s">
        <v>96</v>
      </c>
      <c r="Q1079" s="182"/>
      <c r="R1079" s="61"/>
      <c r="S1079" s="61"/>
      <c r="T1079" s="61"/>
      <c r="U1079" s="66"/>
      <c r="V1079" s="61"/>
      <c r="W1079" s="61"/>
      <c r="X1079" s="66" t="s">
        <v>18</v>
      </c>
      <c r="Y1079" s="57">
        <v>43073</v>
      </c>
      <c r="Z1079" s="75">
        <v>5</v>
      </c>
      <c r="AA1079" s="95"/>
      <c r="AB1079" s="183"/>
      <c r="AC1079" s="175"/>
      <c r="AD1079" s="175"/>
      <c r="AE1079" s="67" t="str">
        <f t="shared" si="1"/>
        <v>May</v>
      </c>
      <c r="AF1079" s="68" t="str">
        <f t="shared" si="2"/>
        <v>Dec</v>
      </c>
      <c r="AG1079" s="177">
        <f t="shared" si="3"/>
        <v>194</v>
      </c>
      <c r="AH1079" s="70">
        <f t="shared" si="5"/>
        <v>42909</v>
      </c>
      <c r="AI1079" s="71">
        <f ca="1"/>
        <v>-1080</v>
      </c>
      <c r="AJ1079" s="71" t="str">
        <v>2017</v>
      </c>
      <c r="AK1079" s="70">
        <f t="shared" si="4"/>
        <v>42889</v>
      </c>
    </row>
    <row r="1080" spans="1:37" ht="14.4">
      <c r="A1080" s="239" t="s">
        <v>10860</v>
      </c>
      <c r="B1080" s="61" t="s">
        <v>89</v>
      </c>
      <c r="C1080" s="59">
        <v>42871</v>
      </c>
      <c r="D1080" s="66" t="s">
        <v>90</v>
      </c>
      <c r="E1080" s="184" t="s">
        <v>12</v>
      </c>
      <c r="F1080" s="240" t="s">
        <v>106</v>
      </c>
      <c r="G1080" s="168" t="s">
        <v>107</v>
      </c>
      <c r="H1080" s="184" t="s">
        <v>12</v>
      </c>
      <c r="I1080" s="181">
        <f t="shared" si="0"/>
        <v>42901</v>
      </c>
      <c r="J1080" s="61"/>
      <c r="K1080" s="184"/>
      <c r="L1080" s="241" t="s">
        <v>10862</v>
      </c>
      <c r="M1080" s="61" t="s">
        <v>10863</v>
      </c>
      <c r="N1080" s="61" t="s">
        <v>44</v>
      </c>
      <c r="O1080" s="61" t="s">
        <v>10864</v>
      </c>
      <c r="P1080" s="185" t="s">
        <v>17</v>
      </c>
      <c r="Q1080" s="182"/>
      <c r="R1080" s="61"/>
      <c r="S1080" s="61"/>
      <c r="T1080" s="61"/>
      <c r="U1080" s="66"/>
      <c r="V1080" s="61"/>
      <c r="W1080" s="61"/>
      <c r="X1080" s="66" t="s">
        <v>18</v>
      </c>
      <c r="Y1080" s="57">
        <v>43073</v>
      </c>
      <c r="Z1080" s="75"/>
      <c r="AA1080" s="95"/>
      <c r="AB1080" s="183"/>
      <c r="AC1080" s="175"/>
      <c r="AD1080" s="175"/>
      <c r="AE1080" s="67" t="str">
        <f t="shared" si="1"/>
        <v>May</v>
      </c>
      <c r="AF1080" s="68" t="str">
        <f t="shared" si="2"/>
        <v>Dec</v>
      </c>
      <c r="AG1080" s="177">
        <f t="shared" si="3"/>
        <v>202</v>
      </c>
      <c r="AH1080" s="70">
        <f t="shared" si="5"/>
        <v>42901</v>
      </c>
      <c r="AI1080" s="71">
        <f ca="1"/>
        <v>-1088</v>
      </c>
      <c r="AJ1080" s="71" t="str">
        <v>2017</v>
      </c>
      <c r="AK1080" s="70">
        <f t="shared" si="4"/>
        <v>42881</v>
      </c>
    </row>
    <row r="1081" spans="1:37" ht="14.4">
      <c r="A1081" s="239" t="s">
        <v>10868</v>
      </c>
      <c r="B1081" s="61" t="s">
        <v>89</v>
      </c>
      <c r="C1081" s="59">
        <v>42871</v>
      </c>
      <c r="D1081" s="66" t="s">
        <v>90</v>
      </c>
      <c r="E1081" s="184" t="s">
        <v>12</v>
      </c>
      <c r="F1081" s="240" t="s">
        <v>106</v>
      </c>
      <c r="G1081" s="168" t="s">
        <v>107</v>
      </c>
      <c r="H1081" s="184" t="s">
        <v>12</v>
      </c>
      <c r="I1081" s="181">
        <f t="shared" si="0"/>
        <v>42901</v>
      </c>
      <c r="J1081" s="61"/>
      <c r="K1081" s="184"/>
      <c r="L1081" s="171" t="s">
        <v>10869</v>
      </c>
      <c r="M1081" s="61" t="s">
        <v>10871</v>
      </c>
      <c r="N1081" s="61" t="s">
        <v>39</v>
      </c>
      <c r="O1081" s="61" t="s">
        <v>10872</v>
      </c>
      <c r="P1081" s="185" t="s">
        <v>17</v>
      </c>
      <c r="Q1081" s="182"/>
      <c r="R1081" s="61"/>
      <c r="S1081" s="61"/>
      <c r="T1081" s="61"/>
      <c r="U1081" s="66"/>
      <c r="V1081" s="61"/>
      <c r="W1081" s="61"/>
      <c r="X1081" s="66" t="s">
        <v>18</v>
      </c>
      <c r="Y1081" s="57">
        <v>43073</v>
      </c>
      <c r="Z1081" s="75"/>
      <c r="AA1081" s="95"/>
      <c r="AB1081" s="183"/>
      <c r="AC1081" s="175"/>
      <c r="AD1081" s="175"/>
      <c r="AE1081" s="67" t="str">
        <f t="shared" si="1"/>
        <v>May</v>
      </c>
      <c r="AF1081" s="68" t="str">
        <f t="shared" si="2"/>
        <v>Dec</v>
      </c>
      <c r="AG1081" s="177">
        <f t="shared" si="3"/>
        <v>202</v>
      </c>
      <c r="AH1081" s="70">
        <f t="shared" si="5"/>
        <v>42901</v>
      </c>
      <c r="AI1081" s="71">
        <f ca="1"/>
        <v>-1088</v>
      </c>
      <c r="AJ1081" s="71" t="str">
        <v>2017</v>
      </c>
      <c r="AK1081" s="70">
        <f t="shared" si="4"/>
        <v>42881</v>
      </c>
    </row>
    <row r="1082" spans="1:37" ht="14.4">
      <c r="A1082" s="239" t="s">
        <v>10874</v>
      </c>
      <c r="B1082" s="61" t="s">
        <v>89</v>
      </c>
      <c r="C1082" s="59">
        <v>42878</v>
      </c>
      <c r="D1082" s="66" t="s">
        <v>229</v>
      </c>
      <c r="E1082" s="184" t="s">
        <v>12</v>
      </c>
      <c r="F1082" s="240" t="s">
        <v>106</v>
      </c>
      <c r="G1082" s="168" t="s">
        <v>107</v>
      </c>
      <c r="H1082" s="184" t="s">
        <v>12</v>
      </c>
      <c r="I1082" s="181">
        <f t="shared" si="0"/>
        <v>42908</v>
      </c>
      <c r="J1082" s="61"/>
      <c r="K1082" s="184"/>
      <c r="L1082" s="241" t="s">
        <v>10876</v>
      </c>
      <c r="M1082" s="61" t="s">
        <v>10877</v>
      </c>
      <c r="N1082" s="61"/>
      <c r="O1082" s="61" t="s">
        <v>10879</v>
      </c>
      <c r="P1082" s="185" t="s">
        <v>116</v>
      </c>
      <c r="Q1082" s="182"/>
      <c r="R1082" s="61"/>
      <c r="S1082" s="61"/>
      <c r="T1082" s="61"/>
      <c r="U1082" s="66"/>
      <c r="V1082" s="61"/>
      <c r="W1082" s="61"/>
      <c r="X1082" s="66" t="s">
        <v>14</v>
      </c>
      <c r="Y1082" s="57">
        <v>43073</v>
      </c>
      <c r="Z1082" s="75">
        <v>5</v>
      </c>
      <c r="AA1082" s="64" t="s">
        <v>10880</v>
      </c>
      <c r="AB1082" s="183"/>
      <c r="AC1082" s="175"/>
      <c r="AD1082" s="175"/>
      <c r="AE1082" s="67" t="str">
        <f t="shared" si="1"/>
        <v>May</v>
      </c>
      <c r="AF1082" s="68" t="str">
        <f t="shared" si="2"/>
        <v>Dec</v>
      </c>
      <c r="AG1082" s="177">
        <f t="shared" si="3"/>
        <v>195</v>
      </c>
      <c r="AH1082" s="70">
        <f t="shared" si="5"/>
        <v>42908</v>
      </c>
      <c r="AI1082" s="71">
        <f ca="1"/>
        <v>-1081</v>
      </c>
      <c r="AJ1082" s="71" t="str">
        <v>2017</v>
      </c>
      <c r="AK1082" s="70">
        <f t="shared" si="4"/>
        <v>42888</v>
      </c>
    </row>
    <row r="1083" spans="1:37" ht="14.4">
      <c r="A1083" s="239" t="s">
        <v>10882</v>
      </c>
      <c r="B1083" s="61" t="s">
        <v>89</v>
      </c>
      <c r="C1083" s="59">
        <v>42894</v>
      </c>
      <c r="D1083" s="66" t="s">
        <v>1027</v>
      </c>
      <c r="E1083" s="184" t="s">
        <v>112</v>
      </c>
      <c r="F1083" s="240" t="s">
        <v>106</v>
      </c>
      <c r="G1083" s="243" t="s">
        <v>113</v>
      </c>
      <c r="H1083" s="184" t="s">
        <v>112</v>
      </c>
      <c r="I1083" s="181">
        <f t="shared" si="0"/>
        <v>42924</v>
      </c>
      <c r="J1083" s="61"/>
      <c r="K1083" s="184"/>
      <c r="L1083" s="241" t="s">
        <v>6361</v>
      </c>
      <c r="M1083" s="61" t="s">
        <v>6362</v>
      </c>
      <c r="N1083" s="61"/>
      <c r="O1083" s="61" t="s">
        <v>6363</v>
      </c>
      <c r="P1083" s="185" t="s">
        <v>116</v>
      </c>
      <c r="Q1083" s="182">
        <v>42895</v>
      </c>
      <c r="R1083" s="61"/>
      <c r="S1083" s="61"/>
      <c r="T1083" s="61"/>
      <c r="U1083" s="66"/>
      <c r="V1083" s="61"/>
      <c r="W1083" s="61"/>
      <c r="X1083" s="56" t="s">
        <v>14</v>
      </c>
      <c r="Y1083" s="57">
        <v>43073</v>
      </c>
      <c r="Z1083" s="75"/>
      <c r="AA1083" s="95" t="s">
        <v>257</v>
      </c>
      <c r="AB1083" s="183"/>
      <c r="AC1083" s="175"/>
      <c r="AD1083" s="175"/>
      <c r="AE1083" s="67" t="str">
        <f t="shared" si="1"/>
        <v>Jun</v>
      </c>
      <c r="AF1083" s="68" t="str">
        <f t="shared" si="2"/>
        <v>Dec</v>
      </c>
      <c r="AG1083" s="177">
        <f t="shared" si="3"/>
        <v>179</v>
      </c>
      <c r="AH1083" s="70">
        <f t="shared" si="5"/>
        <v>42924</v>
      </c>
      <c r="AI1083" s="71">
        <f ca="1"/>
        <v>-1065</v>
      </c>
      <c r="AJ1083" s="71" t="str">
        <v>2017</v>
      </c>
      <c r="AK1083" s="70">
        <f t="shared" si="4"/>
        <v>42904</v>
      </c>
    </row>
    <row r="1084" spans="1:37" ht="14.4">
      <c r="A1084" s="239" t="s">
        <v>10885</v>
      </c>
      <c r="B1084" s="61" t="s">
        <v>89</v>
      </c>
      <c r="C1084" s="59">
        <v>42892</v>
      </c>
      <c r="D1084" s="66" t="s">
        <v>1027</v>
      </c>
      <c r="E1084" s="184" t="s">
        <v>129</v>
      </c>
      <c r="F1084" s="240" t="s">
        <v>214</v>
      </c>
      <c r="G1084" s="187" t="s">
        <v>214</v>
      </c>
      <c r="H1084" s="184" t="s">
        <v>3785</v>
      </c>
      <c r="I1084" s="181">
        <f t="shared" si="0"/>
        <v>42922</v>
      </c>
      <c r="J1084" s="61" t="s">
        <v>18</v>
      </c>
      <c r="K1084" s="184" t="s">
        <v>18</v>
      </c>
      <c r="L1084" s="241" t="s">
        <v>9541</v>
      </c>
      <c r="M1084" s="61" t="s">
        <v>9542</v>
      </c>
      <c r="N1084" s="61"/>
      <c r="O1084" s="61" t="s">
        <v>108</v>
      </c>
      <c r="P1084" s="185" t="s">
        <v>96</v>
      </c>
      <c r="Q1084" s="182"/>
      <c r="R1084" s="61" t="s">
        <v>18</v>
      </c>
      <c r="S1084" s="61"/>
      <c r="T1084" s="61"/>
      <c r="U1084" s="66" t="s">
        <v>108</v>
      </c>
      <c r="V1084" s="61" t="s">
        <v>108</v>
      </c>
      <c r="W1084" s="61"/>
      <c r="X1084" s="66" t="s">
        <v>14</v>
      </c>
      <c r="Y1084" s="57">
        <v>43073</v>
      </c>
      <c r="Z1084" s="75" t="s">
        <v>108</v>
      </c>
      <c r="AA1084" s="95" t="s">
        <v>10889</v>
      </c>
      <c r="AB1084" s="183" t="s">
        <v>224</v>
      </c>
      <c r="AC1084" s="175"/>
      <c r="AD1084" s="175"/>
      <c r="AE1084" s="67" t="str">
        <f t="shared" si="1"/>
        <v>Jun</v>
      </c>
      <c r="AF1084" s="68" t="str">
        <f t="shared" si="2"/>
        <v>Dec</v>
      </c>
      <c r="AG1084" s="177">
        <f t="shared" si="3"/>
        <v>181</v>
      </c>
      <c r="AH1084" s="70">
        <f t="shared" si="5"/>
        <v>42922</v>
      </c>
      <c r="AI1084" s="71">
        <f ca="1"/>
        <v>-1067</v>
      </c>
      <c r="AJ1084" s="71" t="str">
        <v>2017</v>
      </c>
      <c r="AK1084" s="70">
        <f t="shared" si="4"/>
        <v>42902</v>
      </c>
    </row>
    <row r="1085" spans="1:37" ht="14.4">
      <c r="A1085" s="239" t="s">
        <v>10890</v>
      </c>
      <c r="B1085" s="61" t="s">
        <v>89</v>
      </c>
      <c r="C1085" s="59">
        <v>42892</v>
      </c>
      <c r="D1085" s="66" t="s">
        <v>1027</v>
      </c>
      <c r="E1085" s="184" t="s">
        <v>129</v>
      </c>
      <c r="F1085" s="240" t="s">
        <v>214</v>
      </c>
      <c r="G1085" s="187" t="s">
        <v>10891</v>
      </c>
      <c r="H1085" s="184" t="s">
        <v>3785</v>
      </c>
      <c r="I1085" s="181">
        <f t="shared" si="0"/>
        <v>42922</v>
      </c>
      <c r="J1085" s="61" t="s">
        <v>18</v>
      </c>
      <c r="K1085" s="184" t="s">
        <v>18</v>
      </c>
      <c r="L1085" s="241" t="s">
        <v>10892</v>
      </c>
      <c r="M1085" s="61" t="s">
        <v>108</v>
      </c>
      <c r="N1085" s="61"/>
      <c r="O1085" s="61" t="s">
        <v>108</v>
      </c>
      <c r="P1085" s="185" t="s">
        <v>96</v>
      </c>
      <c r="Q1085" s="182"/>
      <c r="R1085" s="61" t="s">
        <v>18</v>
      </c>
      <c r="S1085" s="61"/>
      <c r="T1085" s="61"/>
      <c r="U1085" s="66" t="s">
        <v>108</v>
      </c>
      <c r="V1085" s="61" t="s">
        <v>108</v>
      </c>
      <c r="W1085" s="61"/>
      <c r="X1085" s="66" t="s">
        <v>18</v>
      </c>
      <c r="Y1085" s="57">
        <v>43073</v>
      </c>
      <c r="Z1085" s="75" t="s">
        <v>108</v>
      </c>
      <c r="AA1085" s="95" t="s">
        <v>10893</v>
      </c>
      <c r="AB1085" s="183" t="s">
        <v>97</v>
      </c>
      <c r="AC1085" s="175"/>
      <c r="AD1085" s="175"/>
      <c r="AE1085" s="67" t="str">
        <f t="shared" si="1"/>
        <v>Jun</v>
      </c>
      <c r="AF1085" s="68" t="str">
        <f t="shared" si="2"/>
        <v>Dec</v>
      </c>
      <c r="AG1085" s="177">
        <f t="shared" si="3"/>
        <v>181</v>
      </c>
      <c r="AH1085" s="70">
        <f t="shared" si="5"/>
        <v>42922</v>
      </c>
      <c r="AI1085" s="71">
        <f ca="1"/>
        <v>-1067</v>
      </c>
      <c r="AJ1085" s="71" t="str">
        <v>2017</v>
      </c>
      <c r="AK1085" s="70">
        <f t="shared" si="4"/>
        <v>42902</v>
      </c>
    </row>
    <row r="1086" spans="1:37" ht="14.4">
      <c r="A1086" s="239" t="s">
        <v>10894</v>
      </c>
      <c r="B1086" s="61" t="s">
        <v>89</v>
      </c>
      <c r="C1086" s="59">
        <v>42894</v>
      </c>
      <c r="D1086" s="66" t="s">
        <v>1027</v>
      </c>
      <c r="E1086" s="184" t="s">
        <v>30</v>
      </c>
      <c r="F1086" s="240" t="s">
        <v>106</v>
      </c>
      <c r="G1086" s="168" t="s">
        <v>107</v>
      </c>
      <c r="H1086" s="184" t="s">
        <v>129</v>
      </c>
      <c r="I1086" s="181">
        <f t="shared" si="0"/>
        <v>42924</v>
      </c>
      <c r="J1086" s="61"/>
      <c r="K1086" s="184"/>
      <c r="L1086" s="241" t="s">
        <v>302</v>
      </c>
      <c r="M1086" s="61" t="s">
        <v>10895</v>
      </c>
      <c r="N1086" s="61" t="s">
        <v>27</v>
      </c>
      <c r="O1086" s="61" t="s">
        <v>10896</v>
      </c>
      <c r="P1086" s="185"/>
      <c r="Q1086" s="182"/>
      <c r="R1086" s="61"/>
      <c r="S1086" s="61"/>
      <c r="T1086" s="61"/>
      <c r="U1086" s="66"/>
      <c r="V1086" s="61"/>
      <c r="W1086" s="61"/>
      <c r="X1086" s="66"/>
      <c r="Y1086" s="57">
        <v>43073</v>
      </c>
      <c r="Z1086" s="75">
        <v>5</v>
      </c>
      <c r="AA1086" s="64" t="s">
        <v>10899</v>
      </c>
      <c r="AB1086" s="183"/>
      <c r="AC1086" s="175"/>
      <c r="AD1086" s="175"/>
      <c r="AE1086" s="67" t="str">
        <f t="shared" si="1"/>
        <v>Jun</v>
      </c>
      <c r="AF1086" s="68" t="str">
        <f t="shared" si="2"/>
        <v>Dec</v>
      </c>
      <c r="AG1086" s="177">
        <f t="shared" si="3"/>
        <v>179</v>
      </c>
      <c r="AH1086" s="70">
        <f t="shared" si="5"/>
        <v>42924</v>
      </c>
      <c r="AI1086" s="71">
        <f ca="1"/>
        <v>-1065</v>
      </c>
      <c r="AJ1086" s="71" t="str">
        <v>2017</v>
      </c>
      <c r="AK1086" s="70">
        <f t="shared" si="4"/>
        <v>42904</v>
      </c>
    </row>
    <row r="1087" spans="1:37" ht="14.4">
      <c r="A1087" s="239" t="s">
        <v>10900</v>
      </c>
      <c r="B1087" s="61" t="s">
        <v>89</v>
      </c>
      <c r="C1087" s="59">
        <v>42894</v>
      </c>
      <c r="D1087" s="66" t="s">
        <v>1027</v>
      </c>
      <c r="E1087" s="184" t="s">
        <v>30</v>
      </c>
      <c r="F1087" s="240" t="s">
        <v>106</v>
      </c>
      <c r="G1087" s="168" t="s">
        <v>107</v>
      </c>
      <c r="H1087" s="184" t="s">
        <v>129</v>
      </c>
      <c r="I1087" s="181">
        <f t="shared" si="0"/>
        <v>42924</v>
      </c>
      <c r="J1087" s="61"/>
      <c r="K1087" s="184"/>
      <c r="L1087" s="241" t="s">
        <v>302</v>
      </c>
      <c r="M1087" s="61" t="s">
        <v>10901</v>
      </c>
      <c r="N1087" s="61" t="s">
        <v>95</v>
      </c>
      <c r="O1087" s="61" t="s">
        <v>10903</v>
      </c>
      <c r="P1087" s="185" t="s">
        <v>17</v>
      </c>
      <c r="Q1087" s="182"/>
      <c r="R1087" s="61"/>
      <c r="S1087" s="61"/>
      <c r="T1087" s="61"/>
      <c r="U1087" s="66"/>
      <c r="V1087" s="61"/>
      <c r="W1087" s="61"/>
      <c r="X1087" s="66" t="s">
        <v>18</v>
      </c>
      <c r="Y1087" s="57">
        <v>43073</v>
      </c>
      <c r="Z1087" s="75"/>
      <c r="AA1087" s="95" t="s">
        <v>10473</v>
      </c>
      <c r="AB1087" s="183"/>
      <c r="AC1087" s="175"/>
      <c r="AD1087" s="175"/>
      <c r="AE1087" s="67" t="str">
        <f t="shared" si="1"/>
        <v>Jun</v>
      </c>
      <c r="AF1087" s="68" t="str">
        <f t="shared" si="2"/>
        <v>Dec</v>
      </c>
      <c r="AG1087" s="177">
        <f t="shared" si="3"/>
        <v>179</v>
      </c>
      <c r="AH1087" s="70">
        <f t="shared" si="5"/>
        <v>42924</v>
      </c>
      <c r="AI1087" s="71">
        <f ca="1"/>
        <v>-1065</v>
      </c>
      <c r="AJ1087" s="71" t="str">
        <v>2017</v>
      </c>
      <c r="AK1087" s="70">
        <f t="shared" si="4"/>
        <v>42904</v>
      </c>
    </row>
    <row r="1088" spans="1:37" ht="14.4">
      <c r="A1088" s="239" t="s">
        <v>10905</v>
      </c>
      <c r="B1088" s="61" t="s">
        <v>89</v>
      </c>
      <c r="C1088" s="59">
        <v>42887</v>
      </c>
      <c r="D1088" s="66" t="s">
        <v>1027</v>
      </c>
      <c r="E1088" s="184" t="s">
        <v>30</v>
      </c>
      <c r="F1088" s="240" t="s">
        <v>106</v>
      </c>
      <c r="G1088" s="168" t="s">
        <v>107</v>
      </c>
      <c r="H1088" s="184" t="s">
        <v>129</v>
      </c>
      <c r="I1088" s="181">
        <f t="shared" si="0"/>
        <v>42917</v>
      </c>
      <c r="J1088" s="61"/>
      <c r="K1088" s="184"/>
      <c r="L1088" s="241" t="s">
        <v>745</v>
      </c>
      <c r="M1088" s="61"/>
      <c r="N1088" s="61"/>
      <c r="O1088" s="61" t="s">
        <v>10907</v>
      </c>
      <c r="P1088" s="185" t="s">
        <v>21</v>
      </c>
      <c r="Q1088" s="182"/>
      <c r="R1088" s="61"/>
      <c r="S1088" s="61"/>
      <c r="T1088" s="61"/>
      <c r="U1088" s="66"/>
      <c r="V1088" s="61"/>
      <c r="W1088" s="61"/>
      <c r="X1088" s="66"/>
      <c r="Y1088" s="57">
        <v>43073</v>
      </c>
      <c r="Z1088" s="75">
        <v>5</v>
      </c>
      <c r="AA1088" s="197" t="s">
        <v>8944</v>
      </c>
      <c r="AB1088" s="183"/>
      <c r="AC1088" s="175"/>
      <c r="AD1088" s="175"/>
      <c r="AE1088" s="67" t="str">
        <f t="shared" si="1"/>
        <v>Jun</v>
      </c>
      <c r="AF1088" s="68" t="str">
        <f t="shared" si="2"/>
        <v>Dec</v>
      </c>
      <c r="AG1088" s="177">
        <f t="shared" si="3"/>
        <v>186</v>
      </c>
      <c r="AH1088" s="70">
        <f t="shared" si="5"/>
        <v>42917</v>
      </c>
      <c r="AI1088" s="71">
        <f ca="1"/>
        <v>-1072</v>
      </c>
      <c r="AJ1088" s="71" t="str">
        <v>2017</v>
      </c>
      <c r="AK1088" s="70">
        <f t="shared" si="4"/>
        <v>42897</v>
      </c>
    </row>
    <row r="1089" spans="1:37" ht="14.4">
      <c r="A1089" s="239" t="s">
        <v>10911</v>
      </c>
      <c r="B1089" s="61" t="s">
        <v>89</v>
      </c>
      <c r="C1089" s="59">
        <v>42894</v>
      </c>
      <c r="D1089" s="66" t="s">
        <v>1027</v>
      </c>
      <c r="E1089" s="184" t="s">
        <v>30</v>
      </c>
      <c r="F1089" s="240" t="s">
        <v>106</v>
      </c>
      <c r="G1089" s="168" t="s">
        <v>107</v>
      </c>
      <c r="H1089" s="184" t="s">
        <v>129</v>
      </c>
      <c r="I1089" s="181">
        <f t="shared" si="0"/>
        <v>42924</v>
      </c>
      <c r="J1089" s="61"/>
      <c r="K1089" s="184"/>
      <c r="L1089" s="241" t="s">
        <v>302</v>
      </c>
      <c r="M1089" s="61" t="s">
        <v>10912</v>
      </c>
      <c r="N1089" s="61" t="s">
        <v>27</v>
      </c>
      <c r="O1089" s="61" t="s">
        <v>10914</v>
      </c>
      <c r="P1089" s="185" t="s">
        <v>21</v>
      </c>
      <c r="Q1089" s="182"/>
      <c r="R1089" s="61"/>
      <c r="S1089" s="61"/>
      <c r="T1089" s="61"/>
      <c r="U1089" s="66"/>
      <c r="V1089" s="61"/>
      <c r="W1089" s="61"/>
      <c r="X1089" s="66"/>
      <c r="Y1089" s="57">
        <v>43073</v>
      </c>
      <c r="Z1089" s="75">
        <v>5</v>
      </c>
      <c r="AA1089" s="95" t="s">
        <v>8944</v>
      </c>
      <c r="AB1089" s="183"/>
      <c r="AC1089" s="175"/>
      <c r="AD1089" s="176"/>
      <c r="AE1089" s="67" t="str">
        <f t="shared" si="1"/>
        <v>Jun</v>
      </c>
      <c r="AF1089" s="68" t="str">
        <f t="shared" si="2"/>
        <v>Dec</v>
      </c>
      <c r="AG1089" s="177">
        <f t="shared" si="3"/>
        <v>179</v>
      </c>
      <c r="AH1089" s="70">
        <f t="shared" si="5"/>
        <v>42924</v>
      </c>
      <c r="AI1089" s="71">
        <f ca="1"/>
        <v>-1065</v>
      </c>
      <c r="AJ1089" s="71" t="str">
        <v>2017</v>
      </c>
      <c r="AK1089" s="70">
        <f t="shared" si="4"/>
        <v>42904</v>
      </c>
    </row>
    <row r="1090" spans="1:37" ht="14.4">
      <c r="A1090" s="239" t="s">
        <v>10918</v>
      </c>
      <c r="B1090" s="61" t="s">
        <v>89</v>
      </c>
      <c r="C1090" s="59">
        <v>42891</v>
      </c>
      <c r="D1090" s="66" t="s">
        <v>1027</v>
      </c>
      <c r="E1090" s="184" t="s">
        <v>30</v>
      </c>
      <c r="F1090" s="240" t="s">
        <v>106</v>
      </c>
      <c r="G1090" s="168" t="s">
        <v>107</v>
      </c>
      <c r="H1090" s="184" t="s">
        <v>129</v>
      </c>
      <c r="I1090" s="181">
        <f t="shared" si="0"/>
        <v>42921</v>
      </c>
      <c r="J1090" s="61"/>
      <c r="K1090" s="184"/>
      <c r="L1090" s="241" t="s">
        <v>302</v>
      </c>
      <c r="M1090" s="61" t="s">
        <v>10920</v>
      </c>
      <c r="N1090" s="61" t="s">
        <v>249</v>
      </c>
      <c r="O1090" s="61" t="s">
        <v>10921</v>
      </c>
      <c r="P1090" s="185" t="s">
        <v>21</v>
      </c>
      <c r="Q1090" s="182"/>
      <c r="R1090" s="61"/>
      <c r="S1090" s="61"/>
      <c r="T1090" s="61"/>
      <c r="U1090" s="66"/>
      <c r="V1090" s="61"/>
      <c r="W1090" s="61"/>
      <c r="X1090" s="66" t="s">
        <v>18</v>
      </c>
      <c r="Y1090" s="57">
        <v>43073</v>
      </c>
      <c r="Z1090" s="75"/>
      <c r="AA1090" s="95" t="s">
        <v>10924</v>
      </c>
      <c r="AB1090" s="183"/>
      <c r="AC1090" s="175"/>
      <c r="AD1090" s="176"/>
      <c r="AE1090" s="67" t="str">
        <f t="shared" si="1"/>
        <v>Jun</v>
      </c>
      <c r="AF1090" s="68" t="str">
        <f t="shared" si="2"/>
        <v>Dec</v>
      </c>
      <c r="AG1090" s="177">
        <f t="shared" si="3"/>
        <v>182</v>
      </c>
      <c r="AH1090" s="70">
        <f t="shared" si="5"/>
        <v>42921</v>
      </c>
      <c r="AI1090" s="71">
        <f ca="1"/>
        <v>-1068</v>
      </c>
      <c r="AJ1090" s="71" t="str">
        <v>2017</v>
      </c>
      <c r="AK1090" s="70">
        <f t="shared" si="4"/>
        <v>42901</v>
      </c>
    </row>
    <row r="1091" spans="1:37" ht="14.4">
      <c r="A1091" s="239" t="s">
        <v>10926</v>
      </c>
      <c r="B1091" s="61" t="s">
        <v>89</v>
      </c>
      <c r="C1091" s="59">
        <v>42892</v>
      </c>
      <c r="D1091" s="66" t="s">
        <v>1027</v>
      </c>
      <c r="E1091" s="184" t="s">
        <v>30</v>
      </c>
      <c r="F1091" s="240" t="s">
        <v>106</v>
      </c>
      <c r="G1091" s="168" t="s">
        <v>107</v>
      </c>
      <c r="H1091" s="184" t="s">
        <v>129</v>
      </c>
      <c r="I1091" s="181">
        <f t="shared" si="0"/>
        <v>42922</v>
      </c>
      <c r="J1091" s="61"/>
      <c r="K1091" s="184"/>
      <c r="L1091" s="241" t="s">
        <v>302</v>
      </c>
      <c r="M1091" s="61" t="s">
        <v>10928</v>
      </c>
      <c r="N1091" s="61" t="s">
        <v>143</v>
      </c>
      <c r="O1091" s="61" t="s">
        <v>10929</v>
      </c>
      <c r="P1091" s="185" t="s">
        <v>21</v>
      </c>
      <c r="Q1091" s="182"/>
      <c r="R1091" s="61"/>
      <c r="S1091" s="61"/>
      <c r="T1091" s="61"/>
      <c r="U1091" s="66"/>
      <c r="V1091" s="61"/>
      <c r="W1091" s="61"/>
      <c r="X1091" s="66" t="s">
        <v>18</v>
      </c>
      <c r="Y1091" s="57">
        <v>43073</v>
      </c>
      <c r="Z1091" s="75"/>
      <c r="AA1091" s="95" t="s">
        <v>10924</v>
      </c>
      <c r="AB1091" s="183"/>
      <c r="AC1091" s="175"/>
      <c r="AD1091" s="175"/>
      <c r="AE1091" s="67" t="str">
        <f t="shared" si="1"/>
        <v>Jun</v>
      </c>
      <c r="AF1091" s="68" t="str">
        <f t="shared" si="2"/>
        <v>Dec</v>
      </c>
      <c r="AG1091" s="177">
        <f t="shared" si="3"/>
        <v>181</v>
      </c>
      <c r="AH1091" s="70">
        <f t="shared" si="5"/>
        <v>42922</v>
      </c>
      <c r="AI1091" s="71">
        <f ca="1"/>
        <v>-1067</v>
      </c>
      <c r="AJ1091" s="71" t="str">
        <v>2017</v>
      </c>
      <c r="AK1091" s="70">
        <f t="shared" si="4"/>
        <v>42902</v>
      </c>
    </row>
    <row r="1092" spans="1:37" ht="14.4">
      <c r="A1092" s="239" t="s">
        <v>10932</v>
      </c>
      <c r="B1092" s="61" t="s">
        <v>89</v>
      </c>
      <c r="C1092" s="59">
        <v>42887</v>
      </c>
      <c r="D1092" s="66" t="s">
        <v>90</v>
      </c>
      <c r="E1092" s="184" t="s">
        <v>30</v>
      </c>
      <c r="F1092" s="240" t="s">
        <v>106</v>
      </c>
      <c r="G1092" s="168" t="s">
        <v>107</v>
      </c>
      <c r="H1092" s="184" t="s">
        <v>129</v>
      </c>
      <c r="I1092" s="181">
        <f t="shared" si="0"/>
        <v>42917</v>
      </c>
      <c r="J1092" s="61"/>
      <c r="K1092" s="184"/>
      <c r="L1092" s="241" t="s">
        <v>10934</v>
      </c>
      <c r="M1092" s="61"/>
      <c r="N1092" s="61" t="s">
        <v>132</v>
      </c>
      <c r="O1092" s="61" t="s">
        <v>10935</v>
      </c>
      <c r="P1092" s="185" t="s">
        <v>17</v>
      </c>
      <c r="Q1092" s="182"/>
      <c r="R1092" s="61"/>
      <c r="S1092" s="61"/>
      <c r="T1092" s="61"/>
      <c r="U1092" s="66"/>
      <c r="V1092" s="61"/>
      <c r="W1092" s="61"/>
      <c r="X1092" s="66" t="s">
        <v>18</v>
      </c>
      <c r="Y1092" s="57">
        <v>43073</v>
      </c>
      <c r="Z1092" s="75"/>
      <c r="AA1092" s="95" t="s">
        <v>10473</v>
      </c>
      <c r="AB1092" s="183"/>
      <c r="AC1092" s="175"/>
      <c r="AD1092" s="175"/>
      <c r="AE1092" s="67" t="str">
        <f t="shared" si="1"/>
        <v>Jun</v>
      </c>
      <c r="AF1092" s="68" t="str">
        <f t="shared" si="2"/>
        <v>Dec</v>
      </c>
      <c r="AG1092" s="177">
        <f t="shared" si="3"/>
        <v>186</v>
      </c>
      <c r="AH1092" s="70">
        <f t="shared" si="5"/>
        <v>42917</v>
      </c>
      <c r="AI1092" s="71">
        <f ca="1"/>
        <v>-1072</v>
      </c>
      <c r="AJ1092" s="71" t="str">
        <v>2017</v>
      </c>
      <c r="AK1092" s="70">
        <f t="shared" si="4"/>
        <v>42897</v>
      </c>
    </row>
    <row r="1093" spans="1:37" ht="14.4">
      <c r="A1093" s="239" t="s">
        <v>10937</v>
      </c>
      <c r="B1093" s="61" t="s">
        <v>89</v>
      </c>
      <c r="C1093" s="59">
        <v>42874</v>
      </c>
      <c r="D1093" s="66" t="s">
        <v>1027</v>
      </c>
      <c r="E1093" s="184" t="s">
        <v>30</v>
      </c>
      <c r="F1093" s="240" t="s">
        <v>106</v>
      </c>
      <c r="G1093" s="168" t="s">
        <v>107</v>
      </c>
      <c r="H1093" s="184" t="s">
        <v>129</v>
      </c>
      <c r="I1093" s="181">
        <f t="shared" si="0"/>
        <v>42904</v>
      </c>
      <c r="J1093" s="61"/>
      <c r="K1093" s="184"/>
      <c r="L1093" s="241" t="s">
        <v>302</v>
      </c>
      <c r="M1093" s="61" t="s">
        <v>10944</v>
      </c>
      <c r="N1093" s="61" t="s">
        <v>249</v>
      </c>
      <c r="O1093" s="61" t="s">
        <v>10945</v>
      </c>
      <c r="P1093" s="185" t="s">
        <v>17</v>
      </c>
      <c r="Q1093" s="182"/>
      <c r="R1093" s="61"/>
      <c r="S1093" s="61"/>
      <c r="T1093" s="61"/>
      <c r="U1093" s="66"/>
      <c r="V1093" s="61"/>
      <c r="W1093" s="61"/>
      <c r="X1093" s="66" t="s">
        <v>18</v>
      </c>
      <c r="Y1093" s="57">
        <v>43073</v>
      </c>
      <c r="Z1093" s="75"/>
      <c r="AA1093" s="95" t="s">
        <v>10947</v>
      </c>
      <c r="AB1093" s="183"/>
      <c r="AC1093" s="175"/>
      <c r="AD1093" s="175"/>
      <c r="AE1093" s="67" t="str">
        <f t="shared" si="1"/>
        <v>May</v>
      </c>
      <c r="AF1093" s="68" t="str">
        <f t="shared" si="2"/>
        <v>Dec</v>
      </c>
      <c r="AG1093" s="177">
        <f t="shared" si="3"/>
        <v>199</v>
      </c>
      <c r="AH1093" s="70">
        <f t="shared" si="5"/>
        <v>42904</v>
      </c>
      <c r="AI1093" s="71">
        <f ca="1"/>
        <v>-1085</v>
      </c>
      <c r="AJ1093" s="71" t="str">
        <v>2017</v>
      </c>
      <c r="AK1093" s="70">
        <f t="shared" si="4"/>
        <v>42884</v>
      </c>
    </row>
    <row r="1094" spans="1:37" ht="14.4">
      <c r="A1094" s="239" t="s">
        <v>10950</v>
      </c>
      <c r="B1094" s="61" t="s">
        <v>89</v>
      </c>
      <c r="C1094" s="59">
        <v>42885</v>
      </c>
      <c r="D1094" s="66" t="s">
        <v>90</v>
      </c>
      <c r="E1094" s="184" t="s">
        <v>30</v>
      </c>
      <c r="F1094" s="240" t="s">
        <v>106</v>
      </c>
      <c r="G1094" s="168" t="s">
        <v>107</v>
      </c>
      <c r="H1094" s="184" t="s">
        <v>129</v>
      </c>
      <c r="I1094" s="181">
        <f t="shared" si="0"/>
        <v>42915</v>
      </c>
      <c r="J1094" s="61"/>
      <c r="K1094" s="184"/>
      <c r="L1094" s="241" t="s">
        <v>8603</v>
      </c>
      <c r="M1094" s="61"/>
      <c r="N1094" s="61" t="s">
        <v>22</v>
      </c>
      <c r="O1094" s="61" t="s">
        <v>8605</v>
      </c>
      <c r="P1094" s="185" t="s">
        <v>17</v>
      </c>
      <c r="Q1094" s="182"/>
      <c r="R1094" s="61"/>
      <c r="S1094" s="61"/>
      <c r="T1094" s="61"/>
      <c r="U1094" s="66"/>
      <c r="V1094" s="61"/>
      <c r="W1094" s="61"/>
      <c r="X1094" s="66" t="s">
        <v>18</v>
      </c>
      <c r="Y1094" s="57">
        <v>43073</v>
      </c>
      <c r="Z1094" s="75"/>
      <c r="AA1094" s="95" t="s">
        <v>10473</v>
      </c>
      <c r="AB1094" s="183"/>
      <c r="AC1094" s="175"/>
      <c r="AD1094" s="175"/>
      <c r="AE1094" s="67" t="str">
        <f t="shared" si="1"/>
        <v>May</v>
      </c>
      <c r="AF1094" s="68" t="str">
        <f t="shared" si="2"/>
        <v>Dec</v>
      </c>
      <c r="AG1094" s="177">
        <f t="shared" si="3"/>
        <v>188</v>
      </c>
      <c r="AH1094" s="70">
        <f t="shared" si="5"/>
        <v>42915</v>
      </c>
      <c r="AI1094" s="71">
        <f ca="1"/>
        <v>-1074</v>
      </c>
      <c r="AJ1094" s="71" t="str">
        <v>2017</v>
      </c>
      <c r="AK1094" s="70">
        <f t="shared" si="4"/>
        <v>42895</v>
      </c>
    </row>
    <row r="1095" spans="1:37" ht="14.4">
      <c r="A1095" s="239" t="s">
        <v>10952</v>
      </c>
      <c r="B1095" s="61" t="s">
        <v>89</v>
      </c>
      <c r="C1095" s="59">
        <v>42888</v>
      </c>
      <c r="D1095" s="66" t="s">
        <v>1027</v>
      </c>
      <c r="E1095" s="184" t="s">
        <v>30</v>
      </c>
      <c r="F1095" s="240" t="s">
        <v>106</v>
      </c>
      <c r="G1095" s="168" t="s">
        <v>107</v>
      </c>
      <c r="H1095" s="184" t="s">
        <v>129</v>
      </c>
      <c r="I1095" s="181">
        <f t="shared" si="0"/>
        <v>42918</v>
      </c>
      <c r="J1095" s="61"/>
      <c r="K1095" s="184"/>
      <c r="L1095" s="241" t="s">
        <v>302</v>
      </c>
      <c r="M1095" s="61" t="s">
        <v>10954</v>
      </c>
      <c r="N1095" s="61" t="s">
        <v>16</v>
      </c>
      <c r="O1095" s="61" t="s">
        <v>10955</v>
      </c>
      <c r="P1095" s="185" t="s">
        <v>17</v>
      </c>
      <c r="Q1095" s="182"/>
      <c r="R1095" s="61"/>
      <c r="S1095" s="61"/>
      <c r="T1095" s="61"/>
      <c r="U1095" s="66"/>
      <c r="V1095" s="61"/>
      <c r="W1095" s="61"/>
      <c r="X1095" s="66" t="s">
        <v>18</v>
      </c>
      <c r="Y1095" s="57">
        <v>43073</v>
      </c>
      <c r="Z1095" s="75"/>
      <c r="AA1095" s="95" t="s">
        <v>10947</v>
      </c>
      <c r="AB1095" s="183"/>
      <c r="AC1095" s="175"/>
      <c r="AD1095" s="175"/>
      <c r="AE1095" s="67" t="str">
        <f t="shared" si="1"/>
        <v>Jun</v>
      </c>
      <c r="AF1095" s="68" t="str">
        <f t="shared" si="2"/>
        <v>Dec</v>
      </c>
      <c r="AG1095" s="177">
        <f t="shared" si="3"/>
        <v>185</v>
      </c>
      <c r="AH1095" s="70">
        <f t="shared" si="5"/>
        <v>42918</v>
      </c>
      <c r="AI1095" s="71">
        <f ca="1"/>
        <v>-1071</v>
      </c>
      <c r="AJ1095" s="71" t="str">
        <v>2017</v>
      </c>
      <c r="AK1095" s="70">
        <f t="shared" si="4"/>
        <v>42898</v>
      </c>
    </row>
    <row r="1096" spans="1:37" ht="14.4">
      <c r="A1096" s="239" t="s">
        <v>10958</v>
      </c>
      <c r="B1096" s="61" t="s">
        <v>89</v>
      </c>
      <c r="C1096" s="59">
        <v>42871</v>
      </c>
      <c r="D1096" s="66" t="s">
        <v>1027</v>
      </c>
      <c r="E1096" s="184" t="s">
        <v>30</v>
      </c>
      <c r="F1096" s="240" t="s">
        <v>106</v>
      </c>
      <c r="G1096" s="168" t="s">
        <v>107</v>
      </c>
      <c r="H1096" s="184" t="s">
        <v>129</v>
      </c>
      <c r="I1096" s="181">
        <f t="shared" si="0"/>
        <v>42901</v>
      </c>
      <c r="J1096" s="61"/>
      <c r="K1096" s="184"/>
      <c r="L1096" s="241" t="s">
        <v>302</v>
      </c>
      <c r="M1096" s="61"/>
      <c r="N1096" s="61" t="s">
        <v>39</v>
      </c>
      <c r="O1096" s="61" t="s">
        <v>10960</v>
      </c>
      <c r="P1096" s="185" t="s">
        <v>17</v>
      </c>
      <c r="Q1096" s="182"/>
      <c r="R1096" s="61"/>
      <c r="S1096" s="61"/>
      <c r="T1096" s="61"/>
      <c r="U1096" s="66"/>
      <c r="V1096" s="61"/>
      <c r="W1096" s="61"/>
      <c r="X1096" s="66" t="s">
        <v>18</v>
      </c>
      <c r="Y1096" s="57">
        <v>43073</v>
      </c>
      <c r="Z1096" s="75"/>
      <c r="AA1096" s="95" t="s">
        <v>10473</v>
      </c>
      <c r="AB1096" s="183"/>
      <c r="AC1096" s="175"/>
      <c r="AD1096" s="175"/>
      <c r="AE1096" s="67" t="str">
        <f t="shared" si="1"/>
        <v>May</v>
      </c>
      <c r="AF1096" s="68" t="str">
        <f t="shared" si="2"/>
        <v>Dec</v>
      </c>
      <c r="AG1096" s="177">
        <f t="shared" si="3"/>
        <v>202</v>
      </c>
      <c r="AH1096" s="70">
        <f t="shared" si="5"/>
        <v>42901</v>
      </c>
      <c r="AI1096" s="71">
        <f ca="1"/>
        <v>-1088</v>
      </c>
      <c r="AJ1096" s="71" t="str">
        <v>2017</v>
      </c>
      <c r="AK1096" s="70">
        <f t="shared" si="4"/>
        <v>42881</v>
      </c>
    </row>
    <row r="1097" spans="1:37" ht="14.4">
      <c r="A1097" s="239" t="s">
        <v>10964</v>
      </c>
      <c r="B1097" s="61" t="s">
        <v>89</v>
      </c>
      <c r="C1097" s="59">
        <v>42892</v>
      </c>
      <c r="D1097" s="66" t="s">
        <v>90</v>
      </c>
      <c r="E1097" s="184" t="s">
        <v>30</v>
      </c>
      <c r="F1097" s="240" t="s">
        <v>106</v>
      </c>
      <c r="G1097" s="168" t="s">
        <v>107</v>
      </c>
      <c r="H1097" s="184" t="s">
        <v>30</v>
      </c>
      <c r="I1097" s="181">
        <f t="shared" si="0"/>
        <v>42922</v>
      </c>
      <c r="J1097" s="61"/>
      <c r="K1097" s="184"/>
      <c r="L1097" s="241" t="s">
        <v>10965</v>
      </c>
      <c r="M1097" s="61"/>
      <c r="N1097" s="61" t="s">
        <v>132</v>
      </c>
      <c r="O1097" s="61" t="s">
        <v>10967</v>
      </c>
      <c r="P1097" s="185" t="s">
        <v>17</v>
      </c>
      <c r="Q1097" s="182"/>
      <c r="R1097" s="61"/>
      <c r="S1097" s="61"/>
      <c r="T1097" s="61"/>
      <c r="U1097" s="66"/>
      <c r="V1097" s="61"/>
      <c r="W1097" s="61"/>
      <c r="X1097" s="66" t="s">
        <v>18</v>
      </c>
      <c r="Y1097" s="57">
        <v>43073</v>
      </c>
      <c r="Z1097" s="75"/>
      <c r="AA1097" s="95" t="s">
        <v>10968</v>
      </c>
      <c r="AB1097" s="183"/>
      <c r="AC1097" s="175"/>
      <c r="AD1097" s="175"/>
      <c r="AE1097" s="67" t="str">
        <f t="shared" si="1"/>
        <v>Jun</v>
      </c>
      <c r="AF1097" s="68" t="str">
        <f t="shared" si="2"/>
        <v>Dec</v>
      </c>
      <c r="AG1097" s="177">
        <f t="shared" si="3"/>
        <v>181</v>
      </c>
      <c r="AH1097" s="70">
        <f t="shared" si="5"/>
        <v>42922</v>
      </c>
      <c r="AI1097" s="71">
        <f ca="1"/>
        <v>-1067</v>
      </c>
      <c r="AJ1097" s="71" t="str">
        <v>2017</v>
      </c>
      <c r="AK1097" s="70">
        <f t="shared" si="4"/>
        <v>42902</v>
      </c>
    </row>
    <row r="1098" spans="1:37" ht="14.4">
      <c r="A1098" s="239" t="s">
        <v>10970</v>
      </c>
      <c r="B1098" s="61" t="s">
        <v>89</v>
      </c>
      <c r="C1098" s="57">
        <v>42893</v>
      </c>
      <c r="D1098" s="66" t="s">
        <v>90</v>
      </c>
      <c r="E1098" s="184" t="s">
        <v>12</v>
      </c>
      <c r="F1098" s="240" t="s">
        <v>106</v>
      </c>
      <c r="G1098" s="168" t="s">
        <v>107</v>
      </c>
      <c r="H1098" s="184" t="s">
        <v>12</v>
      </c>
      <c r="I1098" s="181">
        <f t="shared" si="0"/>
        <v>42923</v>
      </c>
      <c r="J1098" s="61"/>
      <c r="K1098" s="184"/>
      <c r="L1098" s="241" t="s">
        <v>10973</v>
      </c>
      <c r="M1098" s="61"/>
      <c r="N1098" s="61" t="s">
        <v>44</v>
      </c>
      <c r="O1098" s="61" t="s">
        <v>10974</v>
      </c>
      <c r="P1098" s="185" t="s">
        <v>17</v>
      </c>
      <c r="Q1098" s="182"/>
      <c r="R1098" s="61"/>
      <c r="S1098" s="61"/>
      <c r="T1098" s="61"/>
      <c r="U1098" s="66"/>
      <c r="V1098" s="61"/>
      <c r="W1098" s="61"/>
      <c r="X1098" s="66" t="s">
        <v>18</v>
      </c>
      <c r="Y1098" s="57">
        <v>43073</v>
      </c>
      <c r="Z1098" s="75"/>
      <c r="AA1098" s="95"/>
      <c r="AB1098" s="183"/>
      <c r="AC1098" s="175"/>
      <c r="AD1098" s="175"/>
      <c r="AE1098" s="67" t="str">
        <f t="shared" si="1"/>
        <v>Jun</v>
      </c>
      <c r="AF1098" s="68" t="str">
        <f t="shared" si="2"/>
        <v>Dec</v>
      </c>
      <c r="AG1098" s="177">
        <f t="shared" si="3"/>
        <v>180</v>
      </c>
      <c r="AH1098" s="70">
        <f t="shared" si="5"/>
        <v>42923</v>
      </c>
      <c r="AI1098" s="71">
        <f ca="1"/>
        <v>-1066</v>
      </c>
      <c r="AJ1098" s="71" t="str">
        <v>2017</v>
      </c>
      <c r="AK1098" s="70">
        <f t="shared" si="4"/>
        <v>42903</v>
      </c>
    </row>
    <row r="1099" spans="1:37" ht="14.4">
      <c r="A1099" s="239" t="s">
        <v>10976</v>
      </c>
      <c r="B1099" s="61" t="s">
        <v>89</v>
      </c>
      <c r="C1099" s="59">
        <v>42893</v>
      </c>
      <c r="D1099" s="66" t="s">
        <v>90</v>
      </c>
      <c r="E1099" s="184" t="s">
        <v>12</v>
      </c>
      <c r="F1099" s="240" t="s">
        <v>106</v>
      </c>
      <c r="G1099" s="168" t="s">
        <v>107</v>
      </c>
      <c r="H1099" s="184" t="s">
        <v>12</v>
      </c>
      <c r="I1099" s="181">
        <f t="shared" si="0"/>
        <v>42923</v>
      </c>
      <c r="J1099" s="61"/>
      <c r="K1099" s="184"/>
      <c r="L1099" s="241" t="s">
        <v>10978</v>
      </c>
      <c r="M1099" s="61" t="s">
        <v>10979</v>
      </c>
      <c r="N1099" s="61"/>
      <c r="O1099" s="61"/>
      <c r="P1099" s="185" t="s">
        <v>96</v>
      </c>
      <c r="Q1099" s="182"/>
      <c r="R1099" s="61"/>
      <c r="S1099" s="61"/>
      <c r="T1099" s="61"/>
      <c r="U1099" s="66"/>
      <c r="V1099" s="61"/>
      <c r="W1099" s="61"/>
      <c r="X1099" s="66" t="s">
        <v>14</v>
      </c>
      <c r="Y1099" s="57">
        <v>43073</v>
      </c>
      <c r="Z1099" s="75">
        <v>5</v>
      </c>
      <c r="AA1099" s="95" t="s">
        <v>6863</v>
      </c>
      <c r="AB1099" s="183"/>
      <c r="AC1099" s="175"/>
      <c r="AD1099" s="175"/>
      <c r="AE1099" s="67" t="str">
        <f t="shared" si="1"/>
        <v>Jun</v>
      </c>
      <c r="AF1099" s="68" t="str">
        <f t="shared" si="2"/>
        <v>Dec</v>
      </c>
      <c r="AG1099" s="177">
        <f t="shared" si="3"/>
        <v>180</v>
      </c>
      <c r="AH1099" s="70">
        <f t="shared" si="5"/>
        <v>42923</v>
      </c>
      <c r="AI1099" s="71">
        <f ca="1"/>
        <v>-1066</v>
      </c>
      <c r="AJ1099" s="71" t="str">
        <v>2017</v>
      </c>
      <c r="AK1099" s="70">
        <f t="shared" si="4"/>
        <v>42903</v>
      </c>
    </row>
    <row r="1100" spans="1:37" ht="14.4">
      <c r="A1100" s="239" t="s">
        <v>10981</v>
      </c>
      <c r="B1100" s="61" t="s">
        <v>89</v>
      </c>
      <c r="C1100" s="59">
        <v>42865</v>
      </c>
      <c r="D1100" s="66" t="s">
        <v>90</v>
      </c>
      <c r="E1100" s="184" t="s">
        <v>12</v>
      </c>
      <c r="F1100" s="240" t="s">
        <v>106</v>
      </c>
      <c r="G1100" s="168" t="s">
        <v>107</v>
      </c>
      <c r="H1100" s="184" t="s">
        <v>12</v>
      </c>
      <c r="I1100" s="181">
        <f t="shared" si="0"/>
        <v>42895</v>
      </c>
      <c r="J1100" s="61"/>
      <c r="K1100" s="184"/>
      <c r="L1100" s="241" t="s">
        <v>10983</v>
      </c>
      <c r="M1100" s="61"/>
      <c r="N1100" s="61"/>
      <c r="O1100" s="61"/>
      <c r="P1100" s="185" t="s">
        <v>96</v>
      </c>
      <c r="Q1100" s="182"/>
      <c r="R1100" s="61"/>
      <c r="S1100" s="61"/>
      <c r="T1100" s="61"/>
      <c r="U1100" s="66"/>
      <c r="V1100" s="61"/>
      <c r="W1100" s="61"/>
      <c r="X1100" s="66" t="s">
        <v>14</v>
      </c>
      <c r="Y1100" s="57">
        <v>43073</v>
      </c>
      <c r="Z1100" s="75">
        <v>5</v>
      </c>
      <c r="AA1100" s="95" t="s">
        <v>6863</v>
      </c>
      <c r="AB1100" s="183"/>
      <c r="AC1100" s="175"/>
      <c r="AD1100" s="175"/>
      <c r="AE1100" s="67" t="str">
        <f t="shared" si="1"/>
        <v>May</v>
      </c>
      <c r="AF1100" s="68" t="str">
        <f t="shared" si="2"/>
        <v>Dec</v>
      </c>
      <c r="AG1100" s="177">
        <f t="shared" si="3"/>
        <v>208</v>
      </c>
      <c r="AH1100" s="70">
        <f t="shared" si="5"/>
        <v>42895</v>
      </c>
      <c r="AI1100" s="71">
        <f ca="1"/>
        <v>-1094</v>
      </c>
      <c r="AJ1100" s="71" t="str">
        <v>2017</v>
      </c>
      <c r="AK1100" s="70">
        <f t="shared" si="4"/>
        <v>42875</v>
      </c>
    </row>
    <row r="1101" spans="1:37" ht="14.4">
      <c r="A1101" s="239" t="s">
        <v>10984</v>
      </c>
      <c r="B1101" s="61" t="s">
        <v>89</v>
      </c>
      <c r="C1101" s="59">
        <v>42865</v>
      </c>
      <c r="D1101" s="66" t="s">
        <v>90</v>
      </c>
      <c r="E1101" s="184" t="s">
        <v>12</v>
      </c>
      <c r="F1101" s="240" t="s">
        <v>106</v>
      </c>
      <c r="G1101" s="168" t="s">
        <v>107</v>
      </c>
      <c r="H1101" s="184" t="s">
        <v>12</v>
      </c>
      <c r="I1101" s="181">
        <f t="shared" si="0"/>
        <v>42895</v>
      </c>
      <c r="J1101" s="61"/>
      <c r="K1101" s="184"/>
      <c r="L1101" s="241" t="s">
        <v>10985</v>
      </c>
      <c r="M1101" s="61"/>
      <c r="N1101" s="61"/>
      <c r="O1101" s="61"/>
      <c r="P1101" s="185" t="s">
        <v>96</v>
      </c>
      <c r="Q1101" s="182"/>
      <c r="R1101" s="61"/>
      <c r="S1101" s="61"/>
      <c r="T1101" s="61"/>
      <c r="U1101" s="66"/>
      <c r="V1101" s="61"/>
      <c r="W1101" s="61"/>
      <c r="X1101" s="66" t="s">
        <v>14</v>
      </c>
      <c r="Y1101" s="57">
        <v>43073</v>
      </c>
      <c r="Z1101" s="75">
        <v>5</v>
      </c>
      <c r="AA1101" s="95" t="s">
        <v>537</v>
      </c>
      <c r="AB1101" s="183"/>
      <c r="AC1101" s="175"/>
      <c r="AD1101" s="175"/>
      <c r="AE1101" s="67" t="str">
        <f t="shared" si="1"/>
        <v>May</v>
      </c>
      <c r="AF1101" s="68" t="str">
        <f t="shared" si="2"/>
        <v>Dec</v>
      </c>
      <c r="AG1101" s="177">
        <f t="shared" si="3"/>
        <v>208</v>
      </c>
      <c r="AH1101" s="70">
        <f t="shared" si="5"/>
        <v>42895</v>
      </c>
      <c r="AI1101" s="71">
        <f ca="1"/>
        <v>-1094</v>
      </c>
      <c r="AJ1101" s="71" t="str">
        <v>2017</v>
      </c>
      <c r="AK1101" s="70">
        <f t="shared" si="4"/>
        <v>42875</v>
      </c>
    </row>
    <row r="1102" spans="1:37" ht="14.4">
      <c r="A1102" s="239" t="s">
        <v>10986</v>
      </c>
      <c r="B1102" s="61" t="s">
        <v>89</v>
      </c>
      <c r="C1102" s="59">
        <v>42893</v>
      </c>
      <c r="D1102" s="66" t="s">
        <v>90</v>
      </c>
      <c r="E1102" s="184" t="s">
        <v>12</v>
      </c>
      <c r="F1102" s="240" t="s">
        <v>106</v>
      </c>
      <c r="G1102" s="168" t="s">
        <v>107</v>
      </c>
      <c r="H1102" s="184" t="s">
        <v>12</v>
      </c>
      <c r="I1102" s="181">
        <f t="shared" si="0"/>
        <v>42923</v>
      </c>
      <c r="J1102" s="61"/>
      <c r="K1102" s="184"/>
      <c r="L1102" s="241" t="s">
        <v>10987</v>
      </c>
      <c r="M1102" s="61"/>
      <c r="N1102" s="61"/>
      <c r="O1102" s="61"/>
      <c r="P1102" s="185" t="s">
        <v>28</v>
      </c>
      <c r="Q1102" s="182"/>
      <c r="R1102" s="61"/>
      <c r="S1102" s="61"/>
      <c r="T1102" s="61"/>
      <c r="U1102" s="66"/>
      <c r="V1102" s="61"/>
      <c r="W1102" s="61"/>
      <c r="X1102" s="66" t="s">
        <v>14</v>
      </c>
      <c r="Y1102" s="57">
        <v>43073</v>
      </c>
      <c r="Z1102" s="75"/>
      <c r="AA1102" s="95" t="s">
        <v>10988</v>
      </c>
      <c r="AB1102" s="183"/>
      <c r="AC1102" s="175"/>
      <c r="AD1102" s="175"/>
      <c r="AE1102" s="67" t="str">
        <f t="shared" si="1"/>
        <v>Jun</v>
      </c>
      <c r="AF1102" s="68" t="str">
        <f t="shared" si="2"/>
        <v>Dec</v>
      </c>
      <c r="AG1102" s="177">
        <f t="shared" si="3"/>
        <v>180</v>
      </c>
      <c r="AH1102" s="70">
        <f t="shared" si="5"/>
        <v>42923</v>
      </c>
      <c r="AI1102" s="71">
        <f ca="1"/>
        <v>-1066</v>
      </c>
      <c r="AJ1102" s="71" t="str">
        <v>2017</v>
      </c>
      <c r="AK1102" s="70">
        <f t="shared" si="4"/>
        <v>42903</v>
      </c>
    </row>
    <row r="1103" spans="1:37" ht="14.4">
      <c r="A1103" s="239" t="s">
        <v>10990</v>
      </c>
      <c r="B1103" s="61" t="s">
        <v>89</v>
      </c>
      <c r="C1103" s="59">
        <v>42885</v>
      </c>
      <c r="D1103" s="66" t="s">
        <v>90</v>
      </c>
      <c r="E1103" s="184" t="s">
        <v>12</v>
      </c>
      <c r="F1103" s="240" t="s">
        <v>106</v>
      </c>
      <c r="G1103" s="168" t="s">
        <v>107</v>
      </c>
      <c r="H1103" s="184" t="s">
        <v>12</v>
      </c>
      <c r="I1103" s="181">
        <f t="shared" si="0"/>
        <v>42915</v>
      </c>
      <c r="J1103" s="61"/>
      <c r="K1103" s="184"/>
      <c r="L1103" s="241" t="s">
        <v>10991</v>
      </c>
      <c r="M1103" s="61" t="s">
        <v>10992</v>
      </c>
      <c r="N1103" s="61"/>
      <c r="O1103" s="61" t="s">
        <v>10993</v>
      </c>
      <c r="P1103" s="185" t="s">
        <v>96</v>
      </c>
      <c r="Q1103" s="182"/>
      <c r="R1103" s="61"/>
      <c r="S1103" s="61"/>
      <c r="T1103" s="61"/>
      <c r="U1103" s="66"/>
      <c r="V1103" s="61"/>
      <c r="W1103" s="61"/>
      <c r="X1103" s="66" t="s">
        <v>18</v>
      </c>
      <c r="Y1103" s="57">
        <v>43073</v>
      </c>
      <c r="Z1103" s="75"/>
      <c r="AA1103" s="95" t="s">
        <v>10996</v>
      </c>
      <c r="AB1103" s="183"/>
      <c r="AC1103" s="175"/>
      <c r="AD1103" s="175"/>
      <c r="AE1103" s="67" t="str">
        <f t="shared" si="1"/>
        <v>May</v>
      </c>
      <c r="AF1103" s="68" t="str">
        <f t="shared" si="2"/>
        <v>Dec</v>
      </c>
      <c r="AG1103" s="177">
        <f t="shared" si="3"/>
        <v>188</v>
      </c>
      <c r="AH1103" s="70">
        <f t="shared" si="5"/>
        <v>42915</v>
      </c>
      <c r="AI1103" s="71">
        <f ca="1"/>
        <v>-1074</v>
      </c>
      <c r="AJ1103" s="71" t="str">
        <v>2017</v>
      </c>
      <c r="AK1103" s="70">
        <f t="shared" si="4"/>
        <v>42895</v>
      </c>
    </row>
    <row r="1104" spans="1:37" ht="14.4">
      <c r="A1104" s="239" t="s">
        <v>10998</v>
      </c>
      <c r="B1104" s="61" t="s">
        <v>89</v>
      </c>
      <c r="C1104" s="59">
        <v>42892</v>
      </c>
      <c r="D1104" s="66" t="s">
        <v>90</v>
      </c>
      <c r="E1104" s="184" t="s">
        <v>12</v>
      </c>
      <c r="F1104" s="240" t="s">
        <v>106</v>
      </c>
      <c r="G1104" s="168" t="s">
        <v>107</v>
      </c>
      <c r="H1104" s="184" t="s">
        <v>12</v>
      </c>
      <c r="I1104" s="181">
        <f t="shared" si="0"/>
        <v>42922</v>
      </c>
      <c r="J1104" s="61"/>
      <c r="K1104" s="184"/>
      <c r="L1104" s="241" t="s">
        <v>10999</v>
      </c>
      <c r="M1104" s="61"/>
      <c r="N1104" s="61"/>
      <c r="O1104" s="61" t="s">
        <v>11000</v>
      </c>
      <c r="P1104" s="185" t="s">
        <v>17</v>
      </c>
      <c r="Q1104" s="182"/>
      <c r="R1104" s="61"/>
      <c r="S1104" s="61"/>
      <c r="T1104" s="61"/>
      <c r="U1104" s="66"/>
      <c r="V1104" s="61"/>
      <c r="W1104" s="91" t="s">
        <v>200</v>
      </c>
      <c r="X1104" s="66" t="s">
        <v>14</v>
      </c>
      <c r="Y1104" s="57">
        <v>43073</v>
      </c>
      <c r="Z1104" s="75"/>
      <c r="AA1104" s="95" t="s">
        <v>6873</v>
      </c>
      <c r="AB1104" s="183"/>
      <c r="AC1104" s="175"/>
      <c r="AD1104" s="175"/>
      <c r="AE1104" s="67" t="str">
        <f t="shared" si="1"/>
        <v>Jun</v>
      </c>
      <c r="AF1104" s="68" t="str">
        <f t="shared" si="2"/>
        <v>Dec</v>
      </c>
      <c r="AG1104" s="177">
        <f t="shared" si="3"/>
        <v>181</v>
      </c>
      <c r="AH1104" s="70">
        <f t="shared" si="5"/>
        <v>42922</v>
      </c>
      <c r="AI1104" s="71">
        <f ca="1"/>
        <v>-1067</v>
      </c>
      <c r="AJ1104" s="71" t="str">
        <v>2017</v>
      </c>
      <c r="AK1104" s="70">
        <f t="shared" si="4"/>
        <v>42902</v>
      </c>
    </row>
    <row r="1105" spans="1:37" ht="14.4">
      <c r="A1105" s="239" t="s">
        <v>11004</v>
      </c>
      <c r="B1105" s="61" t="s">
        <v>89</v>
      </c>
      <c r="C1105" s="59">
        <v>42860</v>
      </c>
      <c r="D1105" s="66" t="s">
        <v>90</v>
      </c>
      <c r="E1105" s="184" t="s">
        <v>12</v>
      </c>
      <c r="F1105" s="240" t="s">
        <v>106</v>
      </c>
      <c r="G1105" s="168" t="s">
        <v>107</v>
      </c>
      <c r="H1105" s="184" t="s">
        <v>12</v>
      </c>
      <c r="I1105" s="181">
        <f t="shared" si="0"/>
        <v>42890</v>
      </c>
      <c r="J1105" s="61"/>
      <c r="K1105" s="184"/>
      <c r="L1105" s="241" t="s">
        <v>11006</v>
      </c>
      <c r="M1105" s="61" t="s">
        <v>11007</v>
      </c>
      <c r="N1105" s="61"/>
      <c r="O1105" s="61" t="s">
        <v>11008</v>
      </c>
      <c r="P1105" s="185" t="s">
        <v>17</v>
      </c>
      <c r="Q1105" s="182"/>
      <c r="R1105" s="61"/>
      <c r="S1105" s="61"/>
      <c r="T1105" s="61"/>
      <c r="U1105" s="66"/>
      <c r="V1105" s="61"/>
      <c r="W1105" s="61"/>
      <c r="X1105" s="66" t="s">
        <v>18</v>
      </c>
      <c r="Y1105" s="57">
        <v>43073</v>
      </c>
      <c r="Z1105" s="75"/>
      <c r="AA1105" s="95"/>
      <c r="AB1105" s="183"/>
      <c r="AC1105" s="175"/>
      <c r="AD1105" s="175"/>
      <c r="AE1105" s="67" t="str">
        <f t="shared" si="1"/>
        <v>May</v>
      </c>
      <c r="AF1105" s="68" t="str">
        <f t="shared" si="2"/>
        <v>Dec</v>
      </c>
      <c r="AG1105" s="177">
        <f t="shared" si="3"/>
        <v>213</v>
      </c>
      <c r="AH1105" s="70">
        <f t="shared" si="5"/>
        <v>42890</v>
      </c>
      <c r="AI1105" s="71">
        <f ca="1"/>
        <v>-1099</v>
      </c>
      <c r="AJ1105" s="71" t="str">
        <v>2017</v>
      </c>
      <c r="AK1105" s="70">
        <f t="shared" si="4"/>
        <v>42870</v>
      </c>
    </row>
    <row r="1106" spans="1:37" ht="14.4">
      <c r="A1106" s="239" t="s">
        <v>11010</v>
      </c>
      <c r="B1106" s="61" t="s">
        <v>89</v>
      </c>
      <c r="C1106" s="59">
        <v>42863</v>
      </c>
      <c r="D1106" s="66" t="s">
        <v>90</v>
      </c>
      <c r="E1106" s="184" t="s">
        <v>12</v>
      </c>
      <c r="F1106" s="240" t="s">
        <v>106</v>
      </c>
      <c r="G1106" s="168" t="s">
        <v>107</v>
      </c>
      <c r="H1106" s="184" t="s">
        <v>12</v>
      </c>
      <c r="I1106" s="181">
        <f t="shared" si="0"/>
        <v>42893</v>
      </c>
      <c r="J1106" s="61"/>
      <c r="K1106" s="184"/>
      <c r="L1106" s="241" t="s">
        <v>3050</v>
      </c>
      <c r="M1106" s="61"/>
      <c r="N1106" s="61"/>
      <c r="O1106" s="61" t="s">
        <v>11012</v>
      </c>
      <c r="P1106" s="185" t="s">
        <v>96</v>
      </c>
      <c r="Q1106" s="182"/>
      <c r="R1106" s="61"/>
      <c r="S1106" s="61"/>
      <c r="T1106" s="61"/>
      <c r="U1106" s="66"/>
      <c r="V1106" s="61"/>
      <c r="W1106" s="61"/>
      <c r="X1106" s="66" t="s">
        <v>18</v>
      </c>
      <c r="Y1106" s="57">
        <v>43073</v>
      </c>
      <c r="Z1106" s="75">
        <v>5</v>
      </c>
      <c r="AA1106" s="95" t="s">
        <v>11014</v>
      </c>
      <c r="AB1106" s="183"/>
      <c r="AC1106" s="175"/>
      <c r="AD1106" s="175"/>
      <c r="AE1106" s="67" t="str">
        <f t="shared" si="1"/>
        <v>May</v>
      </c>
      <c r="AF1106" s="68" t="str">
        <f t="shared" si="2"/>
        <v>Dec</v>
      </c>
      <c r="AG1106" s="177">
        <f t="shared" si="3"/>
        <v>210</v>
      </c>
      <c r="AH1106" s="70">
        <f t="shared" si="5"/>
        <v>42893</v>
      </c>
      <c r="AI1106" s="71">
        <f ca="1"/>
        <v>-1096</v>
      </c>
      <c r="AJ1106" s="71" t="str">
        <v>2017</v>
      </c>
      <c r="AK1106" s="70">
        <f t="shared" si="4"/>
        <v>42873</v>
      </c>
    </row>
    <row r="1107" spans="1:37" ht="14.4">
      <c r="A1107" s="239" t="s">
        <v>11016</v>
      </c>
      <c r="B1107" s="61" t="s">
        <v>89</v>
      </c>
      <c r="C1107" s="59">
        <v>42863</v>
      </c>
      <c r="D1107" s="66" t="s">
        <v>90</v>
      </c>
      <c r="E1107" s="184" t="s">
        <v>12</v>
      </c>
      <c r="F1107" s="240" t="s">
        <v>106</v>
      </c>
      <c r="G1107" s="168" t="s">
        <v>107</v>
      </c>
      <c r="H1107" s="184" t="s">
        <v>12</v>
      </c>
      <c r="I1107" s="181">
        <f t="shared" si="0"/>
        <v>42893</v>
      </c>
      <c r="J1107" s="61"/>
      <c r="K1107" s="184"/>
      <c r="L1107" s="241" t="s">
        <v>11017</v>
      </c>
      <c r="M1107" s="61" t="s">
        <v>11018</v>
      </c>
      <c r="N1107" s="61"/>
      <c r="O1107" s="61" t="s">
        <v>11020</v>
      </c>
      <c r="P1107" s="185" t="s">
        <v>17</v>
      </c>
      <c r="Q1107" s="182"/>
      <c r="R1107" s="61"/>
      <c r="S1107" s="61"/>
      <c r="T1107" s="61"/>
      <c r="U1107" s="66"/>
      <c r="V1107" s="61"/>
      <c r="W1107" s="61"/>
      <c r="X1107" s="66" t="s">
        <v>18</v>
      </c>
      <c r="Y1107" s="57">
        <v>43073</v>
      </c>
      <c r="Z1107" s="75"/>
      <c r="AA1107" s="95"/>
      <c r="AB1107" s="183"/>
      <c r="AC1107" s="175"/>
      <c r="AD1107" s="175"/>
      <c r="AE1107" s="67" t="str">
        <f t="shared" si="1"/>
        <v>May</v>
      </c>
      <c r="AF1107" s="68" t="str">
        <f t="shared" si="2"/>
        <v>Dec</v>
      </c>
      <c r="AG1107" s="177">
        <f t="shared" si="3"/>
        <v>210</v>
      </c>
      <c r="AH1107" s="70">
        <f t="shared" si="5"/>
        <v>42893</v>
      </c>
      <c r="AI1107" s="71">
        <f ca="1"/>
        <v>-1096</v>
      </c>
      <c r="AJ1107" s="71" t="str">
        <v>2017</v>
      </c>
      <c r="AK1107" s="70">
        <f t="shared" si="4"/>
        <v>42873</v>
      </c>
    </row>
    <row r="1108" spans="1:37" ht="14.4">
      <c r="A1108" s="239" t="s">
        <v>11023</v>
      </c>
      <c r="B1108" s="61" t="s">
        <v>89</v>
      </c>
      <c r="C1108" s="59">
        <v>42895</v>
      </c>
      <c r="D1108" s="66" t="s">
        <v>90</v>
      </c>
      <c r="E1108" s="184" t="s">
        <v>12</v>
      </c>
      <c r="F1108" s="240" t="s">
        <v>106</v>
      </c>
      <c r="G1108" s="168" t="s">
        <v>107</v>
      </c>
      <c r="H1108" s="184" t="s">
        <v>12</v>
      </c>
      <c r="I1108" s="181">
        <f t="shared" si="0"/>
        <v>42925</v>
      </c>
      <c r="J1108" s="61"/>
      <c r="K1108" s="184"/>
      <c r="L1108" s="241" t="s">
        <v>10862</v>
      </c>
      <c r="M1108" s="61" t="s">
        <v>11025</v>
      </c>
      <c r="N1108" s="61"/>
      <c r="O1108" s="61" t="s">
        <v>11026</v>
      </c>
      <c r="P1108" s="185" t="s">
        <v>17</v>
      </c>
      <c r="Q1108" s="182"/>
      <c r="R1108" s="61"/>
      <c r="S1108" s="61"/>
      <c r="T1108" s="61"/>
      <c r="U1108" s="66"/>
      <c r="V1108" s="61"/>
      <c r="W1108" s="61"/>
      <c r="X1108" s="66" t="s">
        <v>18</v>
      </c>
      <c r="Y1108" s="57">
        <v>43073</v>
      </c>
      <c r="Z1108" s="75"/>
      <c r="AA1108" s="95"/>
      <c r="AB1108" s="183"/>
      <c r="AC1108" s="175"/>
      <c r="AD1108" s="175"/>
      <c r="AE1108" s="67" t="str">
        <f t="shared" si="1"/>
        <v>Jun</v>
      </c>
      <c r="AF1108" s="68" t="str">
        <f t="shared" si="2"/>
        <v>Dec</v>
      </c>
      <c r="AG1108" s="177">
        <f t="shared" si="3"/>
        <v>178</v>
      </c>
      <c r="AH1108" s="70">
        <f t="shared" si="5"/>
        <v>42925</v>
      </c>
      <c r="AI1108" s="71">
        <f ca="1"/>
        <v>-1064</v>
      </c>
      <c r="AJ1108" s="71" t="str">
        <v>2017</v>
      </c>
      <c r="AK1108" s="70">
        <f t="shared" si="4"/>
        <v>42905</v>
      </c>
    </row>
    <row r="1109" spans="1:37" ht="14.4">
      <c r="A1109" s="239" t="s">
        <v>11029</v>
      </c>
      <c r="B1109" s="61" t="s">
        <v>89</v>
      </c>
      <c r="C1109" s="59">
        <v>42887</v>
      </c>
      <c r="D1109" s="66" t="s">
        <v>90</v>
      </c>
      <c r="E1109" s="184" t="s">
        <v>12</v>
      </c>
      <c r="F1109" s="240" t="s">
        <v>106</v>
      </c>
      <c r="G1109" s="168" t="s">
        <v>107</v>
      </c>
      <c r="H1109" s="184" t="s">
        <v>12</v>
      </c>
      <c r="I1109" s="181">
        <f t="shared" si="0"/>
        <v>42917</v>
      </c>
      <c r="J1109" s="61"/>
      <c r="K1109" s="184"/>
      <c r="L1109" s="241" t="s">
        <v>11030</v>
      </c>
      <c r="M1109" s="61" t="s">
        <v>11031</v>
      </c>
      <c r="N1109" s="61"/>
      <c r="O1109" s="61"/>
      <c r="P1109" s="185" t="s">
        <v>28</v>
      </c>
      <c r="Q1109" s="182"/>
      <c r="R1109" s="61"/>
      <c r="S1109" s="61"/>
      <c r="T1109" s="61"/>
      <c r="U1109" s="66"/>
      <c r="V1109" s="61"/>
      <c r="W1109" s="61"/>
      <c r="X1109" s="66" t="s">
        <v>14</v>
      </c>
      <c r="Y1109" s="57">
        <v>43073</v>
      </c>
      <c r="Z1109" s="75">
        <v>5</v>
      </c>
      <c r="AA1109" s="95" t="s">
        <v>11033</v>
      </c>
      <c r="AB1109" s="183"/>
      <c r="AC1109" s="175"/>
      <c r="AD1109" s="175"/>
      <c r="AE1109" s="67" t="str">
        <f t="shared" si="1"/>
        <v>Jun</v>
      </c>
      <c r="AF1109" s="68" t="str">
        <f t="shared" si="2"/>
        <v>Dec</v>
      </c>
      <c r="AG1109" s="177">
        <f t="shared" si="3"/>
        <v>186</v>
      </c>
      <c r="AH1109" s="70">
        <f t="shared" si="5"/>
        <v>42917</v>
      </c>
      <c r="AI1109" s="71">
        <f ca="1"/>
        <v>-1072</v>
      </c>
      <c r="AJ1109" s="71" t="str">
        <v>2017</v>
      </c>
      <c r="AK1109" s="70">
        <f t="shared" si="4"/>
        <v>42897</v>
      </c>
    </row>
    <row r="1110" spans="1:37" ht="14.4">
      <c r="A1110" s="239" t="s">
        <v>11036</v>
      </c>
      <c r="B1110" s="61" t="s">
        <v>89</v>
      </c>
      <c r="C1110" s="59">
        <v>42878</v>
      </c>
      <c r="D1110" s="66" t="s">
        <v>90</v>
      </c>
      <c r="E1110" s="184" t="s">
        <v>12</v>
      </c>
      <c r="F1110" s="240" t="s">
        <v>106</v>
      </c>
      <c r="G1110" s="168" t="s">
        <v>107</v>
      </c>
      <c r="H1110" s="184" t="s">
        <v>12</v>
      </c>
      <c r="I1110" s="181">
        <f t="shared" si="0"/>
        <v>42908</v>
      </c>
      <c r="J1110" s="61"/>
      <c r="K1110" s="184"/>
      <c r="L1110" s="241" t="s">
        <v>11038</v>
      </c>
      <c r="M1110" s="61"/>
      <c r="N1110" s="61"/>
      <c r="O1110" s="61"/>
      <c r="P1110" s="185" t="s">
        <v>28</v>
      </c>
      <c r="Q1110" s="182"/>
      <c r="R1110" s="61"/>
      <c r="S1110" s="61"/>
      <c r="T1110" s="61"/>
      <c r="U1110" s="66"/>
      <c r="V1110" s="61"/>
      <c r="W1110" s="61"/>
      <c r="X1110" s="66" t="s">
        <v>14</v>
      </c>
      <c r="Y1110" s="57">
        <v>43073</v>
      </c>
      <c r="Z1110" s="75">
        <v>5</v>
      </c>
      <c r="AA1110" s="95" t="s">
        <v>11033</v>
      </c>
      <c r="AB1110" s="183"/>
      <c r="AC1110" s="175"/>
      <c r="AD1110" s="175"/>
      <c r="AE1110" s="67" t="str">
        <f t="shared" si="1"/>
        <v>May</v>
      </c>
      <c r="AF1110" s="68" t="str">
        <f t="shared" si="2"/>
        <v>Dec</v>
      </c>
      <c r="AG1110" s="177">
        <f t="shared" si="3"/>
        <v>195</v>
      </c>
      <c r="AH1110" s="70">
        <f t="shared" si="5"/>
        <v>42908</v>
      </c>
      <c r="AI1110" s="71">
        <f ca="1"/>
        <v>-1081</v>
      </c>
      <c r="AJ1110" s="71" t="str">
        <v>2017</v>
      </c>
      <c r="AK1110" s="70">
        <f t="shared" si="4"/>
        <v>42888</v>
      </c>
    </row>
    <row r="1111" spans="1:37" ht="14.4">
      <c r="A1111" s="239" t="s">
        <v>11040</v>
      </c>
      <c r="B1111" s="61" t="s">
        <v>89</v>
      </c>
      <c r="C1111" s="59">
        <v>42877</v>
      </c>
      <c r="D1111" s="66" t="s">
        <v>90</v>
      </c>
      <c r="E1111" s="184" t="s">
        <v>12</v>
      </c>
      <c r="F1111" s="240" t="s">
        <v>106</v>
      </c>
      <c r="G1111" s="168" t="s">
        <v>107</v>
      </c>
      <c r="H1111" s="184" t="s">
        <v>12</v>
      </c>
      <c r="I1111" s="181">
        <f t="shared" si="0"/>
        <v>42907</v>
      </c>
      <c r="J1111" s="61"/>
      <c r="K1111" s="184"/>
      <c r="L1111" s="241" t="s">
        <v>11041</v>
      </c>
      <c r="M1111" s="61" t="s">
        <v>11042</v>
      </c>
      <c r="N1111" s="61" t="s">
        <v>132</v>
      </c>
      <c r="O1111" s="61"/>
      <c r="P1111" s="185" t="s">
        <v>17</v>
      </c>
      <c r="Q1111" s="182"/>
      <c r="R1111" s="61"/>
      <c r="S1111" s="61"/>
      <c r="T1111" s="61"/>
      <c r="U1111" s="66"/>
      <c r="V1111" s="61"/>
      <c r="W1111" s="61"/>
      <c r="X1111" s="66" t="s">
        <v>14</v>
      </c>
      <c r="Y1111" s="57">
        <v>43073</v>
      </c>
      <c r="Z1111" s="75">
        <v>5</v>
      </c>
      <c r="AA1111" s="95" t="s">
        <v>11043</v>
      </c>
      <c r="AB1111" s="183"/>
      <c r="AC1111" s="175"/>
      <c r="AD1111" s="175"/>
      <c r="AE1111" s="67" t="str">
        <f t="shared" si="1"/>
        <v>May</v>
      </c>
      <c r="AF1111" s="68" t="str">
        <f t="shared" si="2"/>
        <v>Dec</v>
      </c>
      <c r="AG1111" s="177">
        <f t="shared" si="3"/>
        <v>196</v>
      </c>
      <c r="AH1111" s="70">
        <f t="shared" si="5"/>
        <v>42907</v>
      </c>
      <c r="AI1111" s="71">
        <f ca="1"/>
        <v>-1082</v>
      </c>
      <c r="AJ1111" s="71" t="str">
        <v>2017</v>
      </c>
      <c r="AK1111" s="70">
        <f t="shared" si="4"/>
        <v>42887</v>
      </c>
    </row>
    <row r="1112" spans="1:37" ht="14.4">
      <c r="A1112" s="239" t="s">
        <v>11044</v>
      </c>
      <c r="B1112" s="61" t="s">
        <v>89</v>
      </c>
      <c r="C1112" s="59">
        <v>42814</v>
      </c>
      <c r="D1112" s="66" t="s">
        <v>90</v>
      </c>
      <c r="E1112" s="184" t="s">
        <v>12</v>
      </c>
      <c r="F1112" s="240" t="s">
        <v>106</v>
      </c>
      <c r="G1112" s="168" t="s">
        <v>107</v>
      </c>
      <c r="H1112" s="184" t="s">
        <v>12</v>
      </c>
      <c r="I1112" s="181">
        <f t="shared" si="0"/>
        <v>42844</v>
      </c>
      <c r="J1112" s="61"/>
      <c r="K1112" s="184"/>
      <c r="L1112" s="241" t="s">
        <v>11045</v>
      </c>
      <c r="M1112" s="61" t="s">
        <v>11046</v>
      </c>
      <c r="N1112" s="61" t="s">
        <v>13</v>
      </c>
      <c r="O1112" s="61" t="s">
        <v>11047</v>
      </c>
      <c r="P1112" s="185" t="s">
        <v>17</v>
      </c>
      <c r="Q1112" s="182"/>
      <c r="R1112" s="61"/>
      <c r="S1112" s="61"/>
      <c r="T1112" s="61"/>
      <c r="U1112" s="66"/>
      <c r="V1112" s="61"/>
      <c r="W1112" s="61"/>
      <c r="X1112" s="66" t="s">
        <v>14</v>
      </c>
      <c r="Y1112" s="57">
        <v>43073</v>
      </c>
      <c r="Z1112" s="75"/>
      <c r="AA1112" s="95" t="s">
        <v>11049</v>
      </c>
      <c r="AB1112" s="183"/>
      <c r="AC1112" s="175"/>
      <c r="AD1112" s="175"/>
      <c r="AE1112" s="67" t="str">
        <f t="shared" si="1"/>
        <v>Mar</v>
      </c>
      <c r="AF1112" s="68" t="str">
        <f t="shared" si="2"/>
        <v>Dec</v>
      </c>
      <c r="AG1112" s="177">
        <f t="shared" si="3"/>
        <v>259</v>
      </c>
      <c r="AH1112" s="70">
        <f t="shared" si="5"/>
        <v>42844</v>
      </c>
      <c r="AI1112" s="71">
        <f ca="1"/>
        <v>-1145</v>
      </c>
      <c r="AJ1112" s="71" t="str">
        <v>2017</v>
      </c>
      <c r="AK1112" s="70">
        <f t="shared" si="4"/>
        <v>42824</v>
      </c>
    </row>
    <row r="1113" spans="1:37" ht="14.4">
      <c r="A1113" s="239" t="s">
        <v>11051</v>
      </c>
      <c r="B1113" s="61" t="s">
        <v>89</v>
      </c>
      <c r="C1113" s="59">
        <v>42804</v>
      </c>
      <c r="D1113" s="66" t="s">
        <v>90</v>
      </c>
      <c r="E1113" s="184" t="s">
        <v>12</v>
      </c>
      <c r="F1113" s="240" t="s">
        <v>106</v>
      </c>
      <c r="G1113" s="168" t="s">
        <v>107</v>
      </c>
      <c r="H1113" s="184" t="s">
        <v>12</v>
      </c>
      <c r="I1113" s="181">
        <f t="shared" si="0"/>
        <v>42834</v>
      </c>
      <c r="J1113" s="61"/>
      <c r="K1113" s="184"/>
      <c r="L1113" s="241" t="s">
        <v>11053</v>
      </c>
      <c r="M1113" s="61" t="s">
        <v>11054</v>
      </c>
      <c r="N1113" s="61"/>
      <c r="O1113" s="61"/>
      <c r="P1113" s="185" t="s">
        <v>17</v>
      </c>
      <c r="Q1113" s="182"/>
      <c r="R1113" s="61"/>
      <c r="S1113" s="61"/>
      <c r="T1113" s="61"/>
      <c r="U1113" s="66"/>
      <c r="V1113" s="61"/>
      <c r="W1113" s="61"/>
      <c r="X1113" s="66" t="s">
        <v>14</v>
      </c>
      <c r="Y1113" s="57">
        <v>43073</v>
      </c>
      <c r="Z1113" s="75"/>
      <c r="AA1113" s="64" t="s">
        <v>11055</v>
      </c>
      <c r="AB1113" s="183"/>
      <c r="AC1113" s="175"/>
      <c r="AD1113" s="175"/>
      <c r="AE1113" s="67" t="str">
        <f t="shared" si="1"/>
        <v>Mar</v>
      </c>
      <c r="AF1113" s="68" t="str">
        <f t="shared" si="2"/>
        <v>Dec</v>
      </c>
      <c r="AG1113" s="177">
        <f t="shared" si="3"/>
        <v>269</v>
      </c>
      <c r="AH1113" s="70">
        <f t="shared" si="5"/>
        <v>42834</v>
      </c>
      <c r="AI1113" s="71">
        <f ca="1"/>
        <v>-1155</v>
      </c>
      <c r="AJ1113" s="71" t="str">
        <v>2017</v>
      </c>
      <c r="AK1113" s="70">
        <f t="shared" si="4"/>
        <v>42814</v>
      </c>
    </row>
    <row r="1114" spans="1:37" ht="14.4">
      <c r="A1114" s="239" t="s">
        <v>11057</v>
      </c>
      <c r="B1114" s="61" t="s">
        <v>89</v>
      </c>
      <c r="C1114" s="59">
        <v>42864</v>
      </c>
      <c r="D1114" s="66" t="s">
        <v>90</v>
      </c>
      <c r="E1114" s="184" t="s">
        <v>12</v>
      </c>
      <c r="F1114" s="240" t="s">
        <v>106</v>
      </c>
      <c r="G1114" s="168" t="s">
        <v>107</v>
      </c>
      <c r="H1114" s="184" t="s">
        <v>12</v>
      </c>
      <c r="I1114" s="181">
        <f t="shared" si="0"/>
        <v>42894</v>
      </c>
      <c r="J1114" s="61"/>
      <c r="K1114" s="184"/>
      <c r="L1114" s="241" t="s">
        <v>11059</v>
      </c>
      <c r="M1114" s="61" t="s">
        <v>11060</v>
      </c>
      <c r="N1114" s="61" t="s">
        <v>22</v>
      </c>
      <c r="O1114" s="61" t="s">
        <v>9555</v>
      </c>
      <c r="P1114" s="185" t="s">
        <v>17</v>
      </c>
      <c r="Q1114" s="182"/>
      <c r="R1114" s="61"/>
      <c r="S1114" s="61"/>
      <c r="T1114" s="61"/>
      <c r="U1114" s="66"/>
      <c r="V1114" s="61"/>
      <c r="W1114" s="61"/>
      <c r="X1114" s="66" t="s">
        <v>14</v>
      </c>
      <c r="Y1114" s="57">
        <v>43073</v>
      </c>
      <c r="Z1114" s="75"/>
      <c r="AA1114" s="95" t="s">
        <v>11062</v>
      </c>
      <c r="AB1114" s="183"/>
      <c r="AC1114" s="175"/>
      <c r="AD1114" s="175"/>
      <c r="AE1114" s="67" t="str">
        <f t="shared" si="1"/>
        <v>May</v>
      </c>
      <c r="AF1114" s="68" t="str">
        <f t="shared" si="2"/>
        <v>Dec</v>
      </c>
      <c r="AG1114" s="177">
        <f t="shared" si="3"/>
        <v>209</v>
      </c>
      <c r="AH1114" s="70">
        <f t="shared" si="5"/>
        <v>42894</v>
      </c>
      <c r="AI1114" s="71">
        <f ca="1"/>
        <v>-1095</v>
      </c>
      <c r="AJ1114" s="71" t="str">
        <v>2017</v>
      </c>
      <c r="AK1114" s="70">
        <f t="shared" si="4"/>
        <v>42874</v>
      </c>
    </row>
    <row r="1115" spans="1:37" ht="14.4">
      <c r="A1115" s="239" t="s">
        <v>11063</v>
      </c>
      <c r="B1115" s="61" t="s">
        <v>89</v>
      </c>
      <c r="C1115" s="59">
        <v>42891</v>
      </c>
      <c r="D1115" s="66" t="s">
        <v>90</v>
      </c>
      <c r="E1115" s="184" t="s">
        <v>30</v>
      </c>
      <c r="F1115" s="240" t="s">
        <v>106</v>
      </c>
      <c r="G1115" s="168" t="s">
        <v>107</v>
      </c>
      <c r="H1115" s="184" t="s">
        <v>30</v>
      </c>
      <c r="I1115" s="181">
        <f t="shared" si="0"/>
        <v>42921</v>
      </c>
      <c r="J1115" s="61"/>
      <c r="K1115" s="184"/>
      <c r="L1115" s="241" t="s">
        <v>11065</v>
      </c>
      <c r="M1115" s="61"/>
      <c r="N1115" s="61"/>
      <c r="O1115" s="61" t="s">
        <v>11066</v>
      </c>
      <c r="P1115" s="185" t="s">
        <v>17</v>
      </c>
      <c r="Q1115" s="182"/>
      <c r="R1115" s="61"/>
      <c r="S1115" s="61"/>
      <c r="T1115" s="61"/>
      <c r="U1115" s="66"/>
      <c r="V1115" s="61"/>
      <c r="W1115" s="61"/>
      <c r="X1115" s="66" t="s">
        <v>18</v>
      </c>
      <c r="Y1115" s="57">
        <v>43073</v>
      </c>
      <c r="Z1115" s="75"/>
      <c r="AA1115" s="95" t="s">
        <v>11068</v>
      </c>
      <c r="AB1115" s="183"/>
      <c r="AC1115" s="175"/>
      <c r="AD1115" s="175"/>
      <c r="AE1115" s="67" t="str">
        <f t="shared" si="1"/>
        <v>Jun</v>
      </c>
      <c r="AF1115" s="68" t="str">
        <f t="shared" si="2"/>
        <v>Dec</v>
      </c>
      <c r="AG1115" s="177">
        <f t="shared" si="3"/>
        <v>182</v>
      </c>
      <c r="AH1115" s="70">
        <f t="shared" si="5"/>
        <v>42921</v>
      </c>
      <c r="AI1115" s="71">
        <f ca="1"/>
        <v>-1068</v>
      </c>
      <c r="AJ1115" s="71" t="str">
        <v>2017</v>
      </c>
      <c r="AK1115" s="70">
        <f t="shared" si="4"/>
        <v>42901</v>
      </c>
    </row>
    <row r="1116" spans="1:37" ht="14.4">
      <c r="A1116" s="239" t="s">
        <v>11070</v>
      </c>
      <c r="B1116" s="61" t="s">
        <v>89</v>
      </c>
      <c r="C1116" s="59">
        <v>42894</v>
      </c>
      <c r="D1116" s="66" t="s">
        <v>90</v>
      </c>
      <c r="E1116" s="184" t="s">
        <v>12</v>
      </c>
      <c r="F1116" s="240" t="s">
        <v>106</v>
      </c>
      <c r="G1116" s="168" t="s">
        <v>107</v>
      </c>
      <c r="H1116" s="184" t="s">
        <v>12</v>
      </c>
      <c r="I1116" s="181">
        <f t="shared" si="0"/>
        <v>42924</v>
      </c>
      <c r="J1116" s="61"/>
      <c r="K1116" s="184"/>
      <c r="L1116" s="241" t="s">
        <v>11072</v>
      </c>
      <c r="M1116" s="61"/>
      <c r="N1116" s="61" t="s">
        <v>249</v>
      </c>
      <c r="O1116" s="61" t="s">
        <v>11073</v>
      </c>
      <c r="P1116" s="185" t="s">
        <v>17</v>
      </c>
      <c r="Q1116" s="182"/>
      <c r="R1116" s="61"/>
      <c r="S1116" s="61"/>
      <c r="T1116" s="61"/>
      <c r="U1116" s="66"/>
      <c r="V1116" s="61"/>
      <c r="W1116" s="61"/>
      <c r="X1116" s="66" t="s">
        <v>14</v>
      </c>
      <c r="Y1116" s="57">
        <v>43073</v>
      </c>
      <c r="Z1116" s="75">
        <v>5</v>
      </c>
      <c r="AA1116" s="95" t="s">
        <v>11074</v>
      </c>
      <c r="AB1116" s="183"/>
      <c r="AC1116" s="175"/>
      <c r="AD1116" s="175"/>
      <c r="AE1116" s="67" t="str">
        <f t="shared" si="1"/>
        <v>Jun</v>
      </c>
      <c r="AF1116" s="68" t="str">
        <f t="shared" si="2"/>
        <v>Dec</v>
      </c>
      <c r="AG1116" s="177">
        <f t="shared" si="3"/>
        <v>179</v>
      </c>
      <c r="AH1116" s="70">
        <f t="shared" si="5"/>
        <v>42924</v>
      </c>
      <c r="AI1116" s="71">
        <f ca="1"/>
        <v>-1065</v>
      </c>
      <c r="AJ1116" s="71" t="str">
        <v>2017</v>
      </c>
      <c r="AK1116" s="70">
        <f t="shared" si="4"/>
        <v>42904</v>
      </c>
    </row>
    <row r="1117" spans="1:37" ht="14.4">
      <c r="A1117" s="239" t="s">
        <v>11075</v>
      </c>
      <c r="B1117" s="61" t="s">
        <v>89</v>
      </c>
      <c r="C1117" s="59">
        <v>42894</v>
      </c>
      <c r="D1117" s="66" t="s">
        <v>90</v>
      </c>
      <c r="E1117" s="184" t="s">
        <v>12</v>
      </c>
      <c r="F1117" s="240" t="s">
        <v>106</v>
      </c>
      <c r="G1117" s="168" t="s">
        <v>107</v>
      </c>
      <c r="H1117" s="184" t="s">
        <v>12</v>
      </c>
      <c r="I1117" s="181">
        <f t="shared" si="0"/>
        <v>42924</v>
      </c>
      <c r="J1117" s="61"/>
      <c r="K1117" s="184"/>
      <c r="L1117" s="241" t="s">
        <v>11077</v>
      </c>
      <c r="M1117" s="61"/>
      <c r="N1117" s="61" t="s">
        <v>44</v>
      </c>
      <c r="O1117" s="61" t="s">
        <v>11078</v>
      </c>
      <c r="P1117" s="185" t="s">
        <v>17</v>
      </c>
      <c r="Q1117" s="182"/>
      <c r="R1117" s="61"/>
      <c r="S1117" s="61"/>
      <c r="T1117" s="61"/>
      <c r="U1117" s="66"/>
      <c r="V1117" s="61"/>
      <c r="W1117" s="61"/>
      <c r="X1117" s="66" t="s">
        <v>18</v>
      </c>
      <c r="Y1117" s="57">
        <v>43073</v>
      </c>
      <c r="Z1117" s="75"/>
      <c r="AA1117" s="95"/>
      <c r="AB1117" s="183"/>
      <c r="AC1117" s="175"/>
      <c r="AD1117" s="176"/>
      <c r="AE1117" s="67" t="str">
        <f t="shared" si="1"/>
        <v>Jun</v>
      </c>
      <c r="AF1117" s="68" t="str">
        <f t="shared" si="2"/>
        <v>Dec</v>
      </c>
      <c r="AG1117" s="177">
        <f t="shared" si="3"/>
        <v>179</v>
      </c>
      <c r="AH1117" s="70">
        <f t="shared" si="5"/>
        <v>42924</v>
      </c>
      <c r="AI1117" s="71">
        <f ca="1"/>
        <v>-1065</v>
      </c>
      <c r="AJ1117" s="71" t="str">
        <v>2017</v>
      </c>
      <c r="AK1117" s="70">
        <f t="shared" si="4"/>
        <v>42904</v>
      </c>
    </row>
    <row r="1118" spans="1:37" ht="14.4">
      <c r="A1118" s="239" t="s">
        <v>11080</v>
      </c>
      <c r="B1118" s="61" t="s">
        <v>89</v>
      </c>
      <c r="C1118" s="59">
        <v>42880</v>
      </c>
      <c r="D1118" s="66" t="s">
        <v>90</v>
      </c>
      <c r="E1118" s="184" t="s">
        <v>3969</v>
      </c>
      <c r="F1118" s="240" t="s">
        <v>214</v>
      </c>
      <c r="G1118" s="187" t="s">
        <v>4260</v>
      </c>
      <c r="H1118" s="184" t="s">
        <v>3969</v>
      </c>
      <c r="I1118" s="181">
        <f t="shared" si="0"/>
        <v>42910</v>
      </c>
      <c r="J1118" s="61"/>
      <c r="K1118" s="184"/>
      <c r="L1118" s="241" t="s">
        <v>11082</v>
      </c>
      <c r="M1118" s="61" t="s">
        <v>11082</v>
      </c>
      <c r="N1118" s="61" t="s">
        <v>39</v>
      </c>
      <c r="O1118" s="61" t="s">
        <v>11083</v>
      </c>
      <c r="P1118" s="185" t="s">
        <v>96</v>
      </c>
      <c r="Q1118" s="182"/>
      <c r="R1118" s="61"/>
      <c r="S1118" s="61"/>
      <c r="T1118" s="61"/>
      <c r="U1118" s="66"/>
      <c r="V1118" s="61"/>
      <c r="W1118" s="61"/>
      <c r="X1118" s="66" t="s">
        <v>18</v>
      </c>
      <c r="Y1118" s="57">
        <v>43073</v>
      </c>
      <c r="Z1118" s="75"/>
      <c r="AA1118" s="95" t="s">
        <v>11084</v>
      </c>
      <c r="AB1118" s="183"/>
      <c r="AC1118" s="175"/>
      <c r="AD1118" s="176"/>
      <c r="AE1118" s="67" t="str">
        <f t="shared" si="1"/>
        <v>May</v>
      </c>
      <c r="AF1118" s="68" t="str">
        <f t="shared" si="2"/>
        <v>Dec</v>
      </c>
      <c r="AG1118" s="177">
        <f t="shared" si="3"/>
        <v>193</v>
      </c>
      <c r="AH1118" s="70">
        <f t="shared" si="5"/>
        <v>42910</v>
      </c>
      <c r="AI1118" s="71">
        <f ca="1"/>
        <v>-1079</v>
      </c>
      <c r="AJ1118" s="71" t="str">
        <v>2017</v>
      </c>
      <c r="AK1118" s="70">
        <f t="shared" si="4"/>
        <v>42890</v>
      </c>
    </row>
    <row r="1119" spans="1:37" ht="14.4">
      <c r="A1119" s="239" t="s">
        <v>11086</v>
      </c>
      <c r="B1119" s="61" t="s">
        <v>89</v>
      </c>
      <c r="C1119" s="59">
        <v>42907</v>
      </c>
      <c r="D1119" s="66" t="s">
        <v>90</v>
      </c>
      <c r="E1119" s="184" t="s">
        <v>327</v>
      </c>
      <c r="F1119" s="240" t="s">
        <v>214</v>
      </c>
      <c r="G1119" s="187" t="s">
        <v>4797</v>
      </c>
      <c r="H1119" s="184" t="s">
        <v>327</v>
      </c>
      <c r="I1119" s="181">
        <f t="shared" si="0"/>
        <v>42937</v>
      </c>
      <c r="J1119" s="61"/>
      <c r="K1119" s="184"/>
      <c r="L1119" s="241" t="s">
        <v>11089</v>
      </c>
      <c r="M1119" s="61" t="s">
        <v>11090</v>
      </c>
      <c r="N1119" s="61" t="s">
        <v>271</v>
      </c>
      <c r="O1119" s="61">
        <v>2117024</v>
      </c>
      <c r="P1119" s="185" t="s">
        <v>96</v>
      </c>
      <c r="Q1119" s="182"/>
      <c r="R1119" s="61"/>
      <c r="S1119" s="61"/>
      <c r="T1119" s="61"/>
      <c r="U1119" s="66"/>
      <c r="V1119" s="61"/>
      <c r="W1119" s="61"/>
      <c r="X1119" s="66" t="s">
        <v>18</v>
      </c>
      <c r="Y1119" s="57">
        <v>43073</v>
      </c>
      <c r="Z1119" s="75"/>
      <c r="AA1119" s="197" t="s">
        <v>8218</v>
      </c>
      <c r="AB1119" s="183"/>
      <c r="AC1119" s="175"/>
      <c r="AD1119" s="176"/>
      <c r="AE1119" s="67" t="str">
        <f t="shared" si="1"/>
        <v>Jun</v>
      </c>
      <c r="AF1119" s="68" t="str">
        <f t="shared" si="2"/>
        <v>Dec</v>
      </c>
      <c r="AG1119" s="177">
        <f t="shared" si="3"/>
        <v>166</v>
      </c>
      <c r="AH1119" s="70">
        <f t="shared" si="5"/>
        <v>42937</v>
      </c>
      <c r="AI1119" s="71">
        <f ca="1"/>
        <v>-1052</v>
      </c>
      <c r="AJ1119" s="71" t="str">
        <v>2017</v>
      </c>
      <c r="AK1119" s="70">
        <f t="shared" si="4"/>
        <v>42917</v>
      </c>
    </row>
    <row r="1120" spans="1:37" ht="14.4">
      <c r="A1120" s="239" t="s">
        <v>11092</v>
      </c>
      <c r="B1120" s="61" t="s">
        <v>89</v>
      </c>
      <c r="C1120" s="59">
        <v>42933</v>
      </c>
      <c r="D1120" s="66" t="s">
        <v>90</v>
      </c>
      <c r="E1120" s="184" t="s">
        <v>327</v>
      </c>
      <c r="F1120" s="240" t="s">
        <v>214</v>
      </c>
      <c r="G1120" s="187" t="s">
        <v>4797</v>
      </c>
      <c r="H1120" s="184" t="s">
        <v>327</v>
      </c>
      <c r="I1120" s="181">
        <f t="shared" si="0"/>
        <v>42963</v>
      </c>
      <c r="J1120" s="61"/>
      <c r="K1120" s="184"/>
      <c r="L1120" s="241" t="s">
        <v>11094</v>
      </c>
      <c r="M1120" s="61" t="s">
        <v>11095</v>
      </c>
      <c r="N1120" s="61" t="s">
        <v>271</v>
      </c>
      <c r="O1120" s="61"/>
      <c r="P1120" s="185" t="s">
        <v>96</v>
      </c>
      <c r="Q1120" s="182"/>
      <c r="R1120" s="61"/>
      <c r="S1120" s="61"/>
      <c r="T1120" s="61"/>
      <c r="U1120" s="66"/>
      <c r="V1120" s="61"/>
      <c r="W1120" s="61"/>
      <c r="X1120" s="66" t="s">
        <v>18</v>
      </c>
      <c r="Y1120" s="57">
        <v>43073</v>
      </c>
      <c r="Z1120" s="75"/>
      <c r="AA1120" s="95" t="s">
        <v>11097</v>
      </c>
      <c r="AB1120" s="183"/>
      <c r="AC1120" s="175"/>
      <c r="AD1120" s="175"/>
      <c r="AE1120" s="67" t="str">
        <f t="shared" si="1"/>
        <v>Jul</v>
      </c>
      <c r="AF1120" s="68" t="str">
        <f t="shared" si="2"/>
        <v>Dec</v>
      </c>
      <c r="AG1120" s="177">
        <f t="shared" si="3"/>
        <v>140</v>
      </c>
      <c r="AH1120" s="70">
        <f t="shared" si="5"/>
        <v>42963</v>
      </c>
      <c r="AI1120" s="71">
        <f ca="1"/>
        <v>-1026</v>
      </c>
      <c r="AJ1120" s="71" t="str">
        <v>2017</v>
      </c>
      <c r="AK1120" s="70">
        <f t="shared" si="4"/>
        <v>42943</v>
      </c>
    </row>
    <row r="1121" spans="1:37" ht="14.4">
      <c r="A1121" s="239" t="s">
        <v>11098</v>
      </c>
      <c r="B1121" s="61" t="s">
        <v>89</v>
      </c>
      <c r="C1121" s="59">
        <v>42926</v>
      </c>
      <c r="D1121" s="66" t="s">
        <v>90</v>
      </c>
      <c r="E1121" s="184" t="s">
        <v>327</v>
      </c>
      <c r="F1121" s="240" t="s">
        <v>214</v>
      </c>
      <c r="G1121" s="187" t="s">
        <v>4797</v>
      </c>
      <c r="H1121" s="184" t="s">
        <v>327</v>
      </c>
      <c r="I1121" s="181">
        <f t="shared" si="0"/>
        <v>42956</v>
      </c>
      <c r="J1121" s="61"/>
      <c r="K1121" s="184" t="s">
        <v>14</v>
      </c>
      <c r="L1121" s="241" t="s">
        <v>11099</v>
      </c>
      <c r="M1121" s="61" t="s">
        <v>11101</v>
      </c>
      <c r="N1121" s="61" t="s">
        <v>271</v>
      </c>
      <c r="O1121" s="61"/>
      <c r="P1121" s="185" t="s">
        <v>96</v>
      </c>
      <c r="Q1121" s="182"/>
      <c r="R1121" s="61"/>
      <c r="S1121" s="61"/>
      <c r="T1121" s="61"/>
      <c r="U1121" s="66"/>
      <c r="V1121" s="61"/>
      <c r="W1121" s="61"/>
      <c r="X1121" s="66" t="s">
        <v>14</v>
      </c>
      <c r="Y1121" s="57">
        <v>43073</v>
      </c>
      <c r="Z1121" s="75"/>
      <c r="AA1121" s="95" t="s">
        <v>11102</v>
      </c>
      <c r="AB1121" s="183"/>
      <c r="AC1121" s="175"/>
      <c r="AD1121" s="175"/>
      <c r="AE1121" s="67" t="str">
        <f t="shared" si="1"/>
        <v>Jul</v>
      </c>
      <c r="AF1121" s="68" t="str">
        <f t="shared" si="2"/>
        <v>Dec</v>
      </c>
      <c r="AG1121" s="177">
        <f t="shared" si="3"/>
        <v>147</v>
      </c>
      <c r="AH1121" s="70">
        <f t="shared" si="5"/>
        <v>42956</v>
      </c>
      <c r="AI1121" s="71">
        <f ca="1"/>
        <v>-1033</v>
      </c>
      <c r="AJ1121" s="71" t="str">
        <v>2017</v>
      </c>
      <c r="AK1121" s="70">
        <f t="shared" si="4"/>
        <v>42936</v>
      </c>
    </row>
    <row r="1122" spans="1:37" ht="14.4">
      <c r="A1122" s="239" t="s">
        <v>11104</v>
      </c>
      <c r="B1122" s="61" t="s">
        <v>89</v>
      </c>
      <c r="C1122" s="59">
        <v>42921</v>
      </c>
      <c r="D1122" s="66" t="s">
        <v>90</v>
      </c>
      <c r="E1122" s="184" t="s">
        <v>327</v>
      </c>
      <c r="F1122" s="240" t="s">
        <v>214</v>
      </c>
      <c r="G1122" s="187" t="s">
        <v>4797</v>
      </c>
      <c r="H1122" s="184" t="s">
        <v>327</v>
      </c>
      <c r="I1122" s="181">
        <f t="shared" si="0"/>
        <v>42951</v>
      </c>
      <c r="J1122" s="61"/>
      <c r="K1122" s="184"/>
      <c r="L1122" s="241" t="s">
        <v>7932</v>
      </c>
      <c r="M1122" s="61" t="s">
        <v>11106</v>
      </c>
      <c r="N1122" s="61" t="s">
        <v>271</v>
      </c>
      <c r="O1122" s="61">
        <v>2116067</v>
      </c>
      <c r="P1122" s="185" t="s">
        <v>96</v>
      </c>
      <c r="Q1122" s="182"/>
      <c r="R1122" s="61"/>
      <c r="S1122" s="61"/>
      <c r="T1122" s="61"/>
      <c r="U1122" s="66"/>
      <c r="V1122" s="61"/>
      <c r="W1122" s="61"/>
      <c r="X1122" s="66" t="s">
        <v>18</v>
      </c>
      <c r="Y1122" s="57">
        <v>43073</v>
      </c>
      <c r="Z1122" s="75"/>
      <c r="AA1122" s="95" t="s">
        <v>8218</v>
      </c>
      <c r="AB1122" s="183"/>
      <c r="AC1122" s="175"/>
      <c r="AD1122" s="175"/>
      <c r="AE1122" s="67" t="str">
        <f t="shared" si="1"/>
        <v>Jul</v>
      </c>
      <c r="AF1122" s="68" t="str">
        <f t="shared" si="2"/>
        <v>Dec</v>
      </c>
      <c r="AG1122" s="177">
        <f t="shared" si="3"/>
        <v>152</v>
      </c>
      <c r="AH1122" s="70">
        <f t="shared" si="5"/>
        <v>42951</v>
      </c>
      <c r="AI1122" s="71">
        <f ca="1"/>
        <v>-1038</v>
      </c>
      <c r="AJ1122" s="71" t="str">
        <v>2017</v>
      </c>
      <c r="AK1122" s="70">
        <f t="shared" si="4"/>
        <v>42931</v>
      </c>
    </row>
    <row r="1123" spans="1:37" ht="14.4">
      <c r="A1123" s="239" t="s">
        <v>11109</v>
      </c>
      <c r="B1123" s="61" t="s">
        <v>89</v>
      </c>
      <c r="C1123" s="59">
        <v>42905</v>
      </c>
      <c r="D1123" s="66" t="s">
        <v>90</v>
      </c>
      <c r="E1123" s="184" t="s">
        <v>327</v>
      </c>
      <c r="F1123" s="240" t="s">
        <v>214</v>
      </c>
      <c r="G1123" s="187" t="s">
        <v>4797</v>
      </c>
      <c r="H1123" s="184" t="s">
        <v>327</v>
      </c>
      <c r="I1123" s="181">
        <f t="shared" si="0"/>
        <v>42935</v>
      </c>
      <c r="J1123" s="61"/>
      <c r="K1123" s="184"/>
      <c r="L1123" s="241" t="s">
        <v>11111</v>
      </c>
      <c r="M1123" s="61" t="s">
        <v>11112</v>
      </c>
      <c r="N1123" s="61" t="s">
        <v>436</v>
      </c>
      <c r="O1123" s="61">
        <v>117014</v>
      </c>
      <c r="P1123" s="185" t="s">
        <v>96</v>
      </c>
      <c r="Q1123" s="182"/>
      <c r="R1123" s="61"/>
      <c r="S1123" s="61"/>
      <c r="T1123" s="61"/>
      <c r="U1123" s="66"/>
      <c r="V1123" s="61"/>
      <c r="W1123" s="61"/>
      <c r="X1123" s="66" t="s">
        <v>18</v>
      </c>
      <c r="Y1123" s="57">
        <v>43073</v>
      </c>
      <c r="Z1123" s="75"/>
      <c r="AA1123" s="95" t="s">
        <v>8218</v>
      </c>
      <c r="AB1123" s="183"/>
      <c r="AC1123" s="175"/>
      <c r="AD1123" s="175"/>
      <c r="AE1123" s="67" t="str">
        <f t="shared" si="1"/>
        <v>Jun</v>
      </c>
      <c r="AF1123" s="68" t="str">
        <f t="shared" si="2"/>
        <v>Dec</v>
      </c>
      <c r="AG1123" s="177">
        <f t="shared" si="3"/>
        <v>168</v>
      </c>
      <c r="AH1123" s="70">
        <f t="shared" si="5"/>
        <v>42935</v>
      </c>
      <c r="AI1123" s="71">
        <f ca="1"/>
        <v>-1054</v>
      </c>
      <c r="AJ1123" s="71" t="str">
        <v>2017</v>
      </c>
      <c r="AK1123" s="70">
        <f t="shared" si="4"/>
        <v>42915</v>
      </c>
    </row>
    <row r="1124" spans="1:37" ht="14.4">
      <c r="A1124" s="239" t="s">
        <v>11115</v>
      </c>
      <c r="B1124" s="274" t="s">
        <v>89</v>
      </c>
      <c r="C1124" s="275">
        <v>42887</v>
      </c>
      <c r="D1124" s="276"/>
      <c r="E1124" s="277" t="s">
        <v>11122</v>
      </c>
      <c r="F1124" s="278" t="s">
        <v>214</v>
      </c>
      <c r="G1124" s="279" t="s">
        <v>11124</v>
      </c>
      <c r="H1124" s="280"/>
      <c r="I1124" s="281">
        <f t="shared" si="0"/>
        <v>42917</v>
      </c>
      <c r="J1124" s="282"/>
      <c r="K1124" s="280"/>
      <c r="L1124" s="283"/>
      <c r="M1124" s="282"/>
      <c r="N1124" s="282"/>
      <c r="O1124" s="282"/>
      <c r="P1124" s="284"/>
      <c r="Q1124" s="285"/>
      <c r="R1124" s="282"/>
      <c r="S1124" s="282"/>
      <c r="T1124" s="282"/>
      <c r="U1124" s="66" t="s">
        <v>108</v>
      </c>
      <c r="V1124" s="282"/>
      <c r="W1124" s="282"/>
      <c r="X1124" s="276"/>
      <c r="Y1124" s="57">
        <v>43073</v>
      </c>
      <c r="Z1124" s="286"/>
      <c r="AA1124" s="287"/>
      <c r="AB1124" s="288"/>
      <c r="AC1124" s="289"/>
      <c r="AD1124" s="289"/>
      <c r="AE1124" s="67" t="str">
        <f t="shared" si="1"/>
        <v>Jun</v>
      </c>
      <c r="AF1124" s="68" t="str">
        <f t="shared" si="2"/>
        <v>Dec</v>
      </c>
      <c r="AG1124" s="177"/>
      <c r="AH1124" s="70">
        <f t="shared" si="5"/>
        <v>42917</v>
      </c>
      <c r="AI1124" s="71">
        <f ca="1"/>
        <v>-1072</v>
      </c>
      <c r="AJ1124" s="71" t="str">
        <v>2017</v>
      </c>
      <c r="AK1124" s="70">
        <f t="shared" si="4"/>
        <v>42897</v>
      </c>
    </row>
    <row r="1125" spans="1:37" ht="14.4">
      <c r="A1125" s="239" t="s">
        <v>11137</v>
      </c>
      <c r="B1125" s="282" t="s">
        <v>89</v>
      </c>
      <c r="C1125" s="275">
        <v>42887</v>
      </c>
      <c r="D1125" s="276"/>
      <c r="E1125" s="277" t="s">
        <v>11122</v>
      </c>
      <c r="F1125" s="278" t="s">
        <v>214</v>
      </c>
      <c r="G1125" s="279" t="s">
        <v>11124</v>
      </c>
      <c r="H1125" s="280"/>
      <c r="I1125" s="281">
        <f t="shared" si="0"/>
        <v>42917</v>
      </c>
      <c r="J1125" s="282"/>
      <c r="K1125" s="280"/>
      <c r="L1125" s="283"/>
      <c r="M1125" s="282"/>
      <c r="N1125" s="282"/>
      <c r="O1125" s="282"/>
      <c r="P1125" s="284"/>
      <c r="Q1125" s="285"/>
      <c r="R1125" s="282"/>
      <c r="S1125" s="282"/>
      <c r="T1125" s="282"/>
      <c r="U1125" s="66" t="s">
        <v>108</v>
      </c>
      <c r="V1125" s="282"/>
      <c r="W1125" s="282"/>
      <c r="X1125" s="276"/>
      <c r="Y1125" s="57">
        <v>43073</v>
      </c>
      <c r="Z1125" s="286"/>
      <c r="AA1125" s="287"/>
      <c r="AB1125" s="288"/>
      <c r="AC1125" s="289"/>
      <c r="AD1125" s="289"/>
      <c r="AE1125" s="67" t="str">
        <f t="shared" si="1"/>
        <v>Jun</v>
      </c>
      <c r="AF1125" s="68" t="str">
        <f t="shared" si="2"/>
        <v>Dec</v>
      </c>
      <c r="AG1125" s="177"/>
      <c r="AH1125" s="70">
        <f t="shared" si="5"/>
        <v>42917</v>
      </c>
      <c r="AI1125" s="71">
        <f ca="1"/>
        <v>-1072</v>
      </c>
      <c r="AJ1125" s="71" t="str">
        <v>2017</v>
      </c>
      <c r="AK1125" s="70">
        <f t="shared" si="4"/>
        <v>42897</v>
      </c>
    </row>
    <row r="1126" spans="1:37" ht="14.4">
      <c r="A1126" s="239" t="s">
        <v>11140</v>
      </c>
      <c r="B1126" s="282" t="s">
        <v>89</v>
      </c>
      <c r="C1126" s="275">
        <v>42887</v>
      </c>
      <c r="D1126" s="276"/>
      <c r="E1126" s="277" t="s">
        <v>11122</v>
      </c>
      <c r="F1126" s="278" t="s">
        <v>214</v>
      </c>
      <c r="G1126" s="279" t="s">
        <v>11124</v>
      </c>
      <c r="H1126" s="280"/>
      <c r="I1126" s="281">
        <f t="shared" si="0"/>
        <v>42917</v>
      </c>
      <c r="J1126" s="282"/>
      <c r="K1126" s="280"/>
      <c r="L1126" s="283"/>
      <c r="M1126" s="282"/>
      <c r="N1126" s="282"/>
      <c r="O1126" s="282"/>
      <c r="P1126" s="284"/>
      <c r="Q1126" s="285"/>
      <c r="R1126" s="282"/>
      <c r="S1126" s="282"/>
      <c r="T1126" s="282"/>
      <c r="U1126" s="66" t="s">
        <v>108</v>
      </c>
      <c r="V1126" s="282"/>
      <c r="W1126" s="282"/>
      <c r="X1126" s="276"/>
      <c r="Y1126" s="57">
        <v>43073</v>
      </c>
      <c r="Z1126" s="286"/>
      <c r="AA1126" s="287"/>
      <c r="AB1126" s="288"/>
      <c r="AC1126" s="289"/>
      <c r="AD1126" s="289"/>
      <c r="AE1126" s="67" t="str">
        <f t="shared" si="1"/>
        <v>Jun</v>
      </c>
      <c r="AF1126" s="68" t="str">
        <f t="shared" si="2"/>
        <v>Dec</v>
      </c>
      <c r="AG1126" s="177"/>
      <c r="AH1126" s="70">
        <f t="shared" si="5"/>
        <v>42917</v>
      </c>
      <c r="AI1126" s="71">
        <f ca="1"/>
        <v>-1072</v>
      </c>
      <c r="AJ1126" s="71" t="str">
        <v>2017</v>
      </c>
      <c r="AK1126" s="70">
        <f t="shared" si="4"/>
        <v>42897</v>
      </c>
    </row>
    <row r="1127" spans="1:37" ht="14.4">
      <c r="A1127" s="239" t="s">
        <v>11142</v>
      </c>
      <c r="B1127" s="282" t="s">
        <v>89</v>
      </c>
      <c r="C1127" s="275">
        <v>42887</v>
      </c>
      <c r="D1127" s="276"/>
      <c r="E1127" s="277" t="s">
        <v>11122</v>
      </c>
      <c r="F1127" s="278" t="s">
        <v>214</v>
      </c>
      <c r="G1127" s="279" t="s">
        <v>11124</v>
      </c>
      <c r="H1127" s="280"/>
      <c r="I1127" s="281">
        <f t="shared" si="0"/>
        <v>42917</v>
      </c>
      <c r="J1127" s="282"/>
      <c r="K1127" s="280"/>
      <c r="L1127" s="283"/>
      <c r="M1127" s="282"/>
      <c r="N1127" s="282"/>
      <c r="O1127" s="282"/>
      <c r="P1127" s="284"/>
      <c r="Q1127" s="285"/>
      <c r="R1127" s="282"/>
      <c r="S1127" s="282"/>
      <c r="T1127" s="282"/>
      <c r="U1127" s="66" t="s">
        <v>108</v>
      </c>
      <c r="V1127" s="282"/>
      <c r="W1127" s="282"/>
      <c r="X1127" s="276"/>
      <c r="Y1127" s="57">
        <v>43073</v>
      </c>
      <c r="Z1127" s="286"/>
      <c r="AA1127" s="287"/>
      <c r="AB1127" s="288"/>
      <c r="AC1127" s="289"/>
      <c r="AD1127" s="289"/>
      <c r="AE1127" s="67" t="str">
        <f t="shared" si="1"/>
        <v>Jun</v>
      </c>
      <c r="AF1127" s="68" t="str">
        <f t="shared" si="2"/>
        <v>Dec</v>
      </c>
      <c r="AG1127" s="177"/>
      <c r="AH1127" s="70">
        <f t="shared" si="5"/>
        <v>42917</v>
      </c>
      <c r="AI1127" s="71">
        <f ca="1"/>
        <v>-1072</v>
      </c>
      <c r="AJ1127" s="71" t="str">
        <v>2017</v>
      </c>
      <c r="AK1127" s="70">
        <f t="shared" si="4"/>
        <v>42897</v>
      </c>
    </row>
    <row r="1128" spans="1:37" ht="14.4">
      <c r="A1128" s="239" t="s">
        <v>11146</v>
      </c>
      <c r="B1128" s="282" t="s">
        <v>89</v>
      </c>
      <c r="C1128" s="275">
        <v>42887</v>
      </c>
      <c r="D1128" s="276"/>
      <c r="E1128" s="277" t="s">
        <v>11122</v>
      </c>
      <c r="F1128" s="278" t="s">
        <v>214</v>
      </c>
      <c r="G1128" s="279" t="s">
        <v>11124</v>
      </c>
      <c r="H1128" s="280"/>
      <c r="I1128" s="281">
        <f t="shared" si="0"/>
        <v>42917</v>
      </c>
      <c r="J1128" s="282"/>
      <c r="K1128" s="280"/>
      <c r="L1128" s="283"/>
      <c r="M1128" s="282"/>
      <c r="N1128" s="282"/>
      <c r="O1128" s="282"/>
      <c r="P1128" s="284"/>
      <c r="Q1128" s="285"/>
      <c r="R1128" s="282"/>
      <c r="S1128" s="282"/>
      <c r="T1128" s="282"/>
      <c r="U1128" s="66" t="s">
        <v>108</v>
      </c>
      <c r="V1128" s="282"/>
      <c r="W1128" s="282"/>
      <c r="X1128" s="276"/>
      <c r="Y1128" s="57">
        <v>43073</v>
      </c>
      <c r="Z1128" s="286"/>
      <c r="AA1128" s="287"/>
      <c r="AB1128" s="288"/>
      <c r="AC1128" s="289"/>
      <c r="AD1128" s="289"/>
      <c r="AE1128" s="67" t="str">
        <f t="shared" si="1"/>
        <v>Jun</v>
      </c>
      <c r="AF1128" s="68" t="str">
        <f t="shared" si="2"/>
        <v>Dec</v>
      </c>
      <c r="AG1128" s="177"/>
      <c r="AH1128" s="70">
        <f t="shared" si="5"/>
        <v>42917</v>
      </c>
      <c r="AI1128" s="71">
        <f ca="1"/>
        <v>-1072</v>
      </c>
      <c r="AJ1128" s="71" t="str">
        <v>2017</v>
      </c>
      <c r="AK1128" s="70">
        <f t="shared" si="4"/>
        <v>42897</v>
      </c>
    </row>
    <row r="1129" spans="1:37" ht="14.4">
      <c r="A1129" s="239" t="s">
        <v>11147</v>
      </c>
      <c r="B1129" s="282" t="s">
        <v>89</v>
      </c>
      <c r="C1129" s="275">
        <v>42887</v>
      </c>
      <c r="D1129" s="276"/>
      <c r="E1129" s="277" t="s">
        <v>11122</v>
      </c>
      <c r="F1129" s="278" t="s">
        <v>214</v>
      </c>
      <c r="G1129" s="279" t="s">
        <v>11124</v>
      </c>
      <c r="H1129" s="280"/>
      <c r="I1129" s="281">
        <f t="shared" si="0"/>
        <v>42917</v>
      </c>
      <c r="J1129" s="282"/>
      <c r="K1129" s="280"/>
      <c r="L1129" s="283"/>
      <c r="M1129" s="282"/>
      <c r="N1129" s="282"/>
      <c r="O1129" s="282"/>
      <c r="P1129" s="284"/>
      <c r="Q1129" s="285"/>
      <c r="R1129" s="282"/>
      <c r="S1129" s="282"/>
      <c r="T1129" s="282"/>
      <c r="U1129" s="66" t="s">
        <v>108</v>
      </c>
      <c r="V1129" s="282"/>
      <c r="W1129" s="282"/>
      <c r="X1129" s="276"/>
      <c r="Y1129" s="57">
        <v>43073</v>
      </c>
      <c r="Z1129" s="286"/>
      <c r="AA1129" s="287"/>
      <c r="AB1129" s="288"/>
      <c r="AC1129" s="289"/>
      <c r="AD1129" s="289"/>
      <c r="AE1129" s="67" t="str">
        <f t="shared" si="1"/>
        <v>Jun</v>
      </c>
      <c r="AF1129" s="68" t="str">
        <f t="shared" si="2"/>
        <v>Dec</v>
      </c>
      <c r="AG1129" s="177"/>
      <c r="AH1129" s="70">
        <f t="shared" si="5"/>
        <v>42917</v>
      </c>
      <c r="AI1129" s="71">
        <f ca="1"/>
        <v>-1072</v>
      </c>
      <c r="AJ1129" s="71" t="str">
        <v>2017</v>
      </c>
      <c r="AK1129" s="70">
        <f t="shared" si="4"/>
        <v>42897</v>
      </c>
    </row>
    <row r="1130" spans="1:37" ht="14.4">
      <c r="A1130" s="239" t="s">
        <v>11149</v>
      </c>
      <c r="B1130" s="282" t="s">
        <v>89</v>
      </c>
      <c r="C1130" s="275">
        <v>42887</v>
      </c>
      <c r="D1130" s="276"/>
      <c r="E1130" s="277" t="s">
        <v>11122</v>
      </c>
      <c r="F1130" s="278" t="s">
        <v>214</v>
      </c>
      <c r="G1130" s="279" t="s">
        <v>11124</v>
      </c>
      <c r="H1130" s="280"/>
      <c r="I1130" s="281">
        <f t="shared" si="0"/>
        <v>42917</v>
      </c>
      <c r="J1130" s="282"/>
      <c r="K1130" s="280"/>
      <c r="L1130" s="283"/>
      <c r="M1130" s="282"/>
      <c r="N1130" s="282"/>
      <c r="O1130" s="282"/>
      <c r="P1130" s="284"/>
      <c r="Q1130" s="285"/>
      <c r="R1130" s="282"/>
      <c r="S1130" s="282"/>
      <c r="T1130" s="282"/>
      <c r="U1130" s="66" t="s">
        <v>108</v>
      </c>
      <c r="V1130" s="282"/>
      <c r="W1130" s="282"/>
      <c r="X1130" s="276"/>
      <c r="Y1130" s="57">
        <v>43073</v>
      </c>
      <c r="Z1130" s="286"/>
      <c r="AA1130" s="287"/>
      <c r="AB1130" s="288"/>
      <c r="AC1130" s="289"/>
      <c r="AD1130" s="289"/>
      <c r="AE1130" s="67" t="str">
        <f t="shared" si="1"/>
        <v>Jun</v>
      </c>
      <c r="AF1130" s="68" t="str">
        <f t="shared" si="2"/>
        <v>Dec</v>
      </c>
      <c r="AG1130" s="177"/>
      <c r="AH1130" s="70">
        <f t="shared" si="5"/>
        <v>42917</v>
      </c>
      <c r="AI1130" s="71">
        <f ca="1"/>
        <v>-1072</v>
      </c>
      <c r="AJ1130" s="71" t="str">
        <v>2017</v>
      </c>
      <c r="AK1130" s="70">
        <f t="shared" si="4"/>
        <v>42897</v>
      </c>
    </row>
    <row r="1131" spans="1:37" ht="14.4">
      <c r="A1131" s="239" t="s">
        <v>11151</v>
      </c>
      <c r="B1131" s="282" t="s">
        <v>89</v>
      </c>
      <c r="C1131" s="275">
        <v>42887</v>
      </c>
      <c r="D1131" s="276"/>
      <c r="E1131" s="277" t="s">
        <v>11122</v>
      </c>
      <c r="F1131" s="278" t="s">
        <v>214</v>
      </c>
      <c r="G1131" s="279" t="s">
        <v>11124</v>
      </c>
      <c r="H1131" s="280"/>
      <c r="I1131" s="281">
        <f t="shared" si="0"/>
        <v>42917</v>
      </c>
      <c r="J1131" s="282"/>
      <c r="K1131" s="280"/>
      <c r="L1131" s="283"/>
      <c r="M1131" s="282"/>
      <c r="N1131" s="282"/>
      <c r="O1131" s="282"/>
      <c r="P1131" s="284"/>
      <c r="Q1131" s="285"/>
      <c r="R1131" s="282"/>
      <c r="S1131" s="282"/>
      <c r="T1131" s="282"/>
      <c r="U1131" s="66" t="s">
        <v>108</v>
      </c>
      <c r="V1131" s="282"/>
      <c r="W1131" s="282"/>
      <c r="X1131" s="276"/>
      <c r="Y1131" s="57">
        <v>43073</v>
      </c>
      <c r="Z1131" s="286"/>
      <c r="AA1131" s="287"/>
      <c r="AB1131" s="288"/>
      <c r="AC1131" s="289"/>
      <c r="AD1131" s="290"/>
      <c r="AE1131" s="67" t="str">
        <f t="shared" si="1"/>
        <v>Jun</v>
      </c>
      <c r="AF1131" s="68" t="str">
        <f t="shared" si="2"/>
        <v>Dec</v>
      </c>
      <c r="AG1131" s="177"/>
      <c r="AH1131" s="70">
        <f t="shared" si="5"/>
        <v>42917</v>
      </c>
      <c r="AI1131" s="71">
        <f ca="1"/>
        <v>-1072</v>
      </c>
      <c r="AJ1131" s="71" t="str">
        <v>2017</v>
      </c>
      <c r="AK1131" s="70">
        <f t="shared" si="4"/>
        <v>42897</v>
      </c>
    </row>
    <row r="1132" spans="1:37" ht="14.4">
      <c r="A1132" s="239" t="s">
        <v>11159</v>
      </c>
      <c r="B1132" s="282" t="s">
        <v>89</v>
      </c>
      <c r="C1132" s="275">
        <v>42887</v>
      </c>
      <c r="D1132" s="276"/>
      <c r="E1132" s="277" t="s">
        <v>11122</v>
      </c>
      <c r="F1132" s="278" t="s">
        <v>214</v>
      </c>
      <c r="G1132" s="279" t="s">
        <v>11124</v>
      </c>
      <c r="H1132" s="280"/>
      <c r="I1132" s="281">
        <f t="shared" si="0"/>
        <v>42917</v>
      </c>
      <c r="J1132" s="282"/>
      <c r="K1132" s="280"/>
      <c r="L1132" s="283"/>
      <c r="M1132" s="282"/>
      <c r="N1132" s="282"/>
      <c r="O1132" s="282"/>
      <c r="P1132" s="284"/>
      <c r="Q1132" s="285"/>
      <c r="R1132" s="282"/>
      <c r="S1132" s="282"/>
      <c r="T1132" s="282"/>
      <c r="U1132" s="66" t="s">
        <v>108</v>
      </c>
      <c r="V1132" s="282"/>
      <c r="W1132" s="282"/>
      <c r="X1132" s="276"/>
      <c r="Y1132" s="57">
        <v>43073</v>
      </c>
      <c r="Z1132" s="286"/>
      <c r="AA1132" s="287"/>
      <c r="AB1132" s="288"/>
      <c r="AC1132" s="289"/>
      <c r="AD1132" s="290"/>
      <c r="AE1132" s="67" t="str">
        <f t="shared" si="1"/>
        <v>Jun</v>
      </c>
      <c r="AF1132" s="68" t="str">
        <f t="shared" si="2"/>
        <v>Dec</v>
      </c>
      <c r="AG1132" s="177"/>
      <c r="AH1132" s="70">
        <f t="shared" si="5"/>
        <v>42917</v>
      </c>
      <c r="AI1132" s="71">
        <f ca="1"/>
        <v>-1072</v>
      </c>
      <c r="AJ1132" s="71" t="str">
        <v>2017</v>
      </c>
      <c r="AK1132" s="70">
        <f t="shared" si="4"/>
        <v>42897</v>
      </c>
    </row>
    <row r="1133" spans="1:37" ht="14.4">
      <c r="A1133" s="239" t="s">
        <v>11163</v>
      </c>
      <c r="B1133" s="282" t="s">
        <v>89</v>
      </c>
      <c r="C1133" s="275">
        <v>42887</v>
      </c>
      <c r="D1133" s="276"/>
      <c r="E1133" s="277" t="s">
        <v>11122</v>
      </c>
      <c r="F1133" s="278" t="s">
        <v>214</v>
      </c>
      <c r="G1133" s="279" t="s">
        <v>11124</v>
      </c>
      <c r="H1133" s="280"/>
      <c r="I1133" s="281">
        <f t="shared" si="0"/>
        <v>42917</v>
      </c>
      <c r="J1133" s="282"/>
      <c r="K1133" s="280"/>
      <c r="L1133" s="283"/>
      <c r="M1133" s="282"/>
      <c r="N1133" s="282"/>
      <c r="O1133" s="282"/>
      <c r="P1133" s="284"/>
      <c r="Q1133" s="285"/>
      <c r="R1133" s="282"/>
      <c r="S1133" s="282"/>
      <c r="T1133" s="282"/>
      <c r="U1133" s="66" t="s">
        <v>108</v>
      </c>
      <c r="V1133" s="282"/>
      <c r="W1133" s="282"/>
      <c r="X1133" s="276"/>
      <c r="Y1133" s="57">
        <v>43073</v>
      </c>
      <c r="Z1133" s="286"/>
      <c r="AA1133" s="287"/>
      <c r="AB1133" s="288"/>
      <c r="AC1133" s="289"/>
      <c r="AD1133" s="289"/>
      <c r="AE1133" s="67" t="str">
        <f t="shared" si="1"/>
        <v>Jun</v>
      </c>
      <c r="AF1133" s="68" t="str">
        <f t="shared" si="2"/>
        <v>Dec</v>
      </c>
      <c r="AG1133" s="177"/>
      <c r="AH1133" s="70">
        <f t="shared" si="5"/>
        <v>42917</v>
      </c>
      <c r="AI1133" s="71">
        <f ca="1"/>
        <v>-1072</v>
      </c>
      <c r="AJ1133" s="71" t="str">
        <v>2017</v>
      </c>
      <c r="AK1133" s="70">
        <f t="shared" si="4"/>
        <v>42897</v>
      </c>
    </row>
    <row r="1134" spans="1:37" ht="14.4">
      <c r="A1134" s="239" t="s">
        <v>11164</v>
      </c>
      <c r="B1134" s="282" t="s">
        <v>89</v>
      </c>
      <c r="C1134" s="275">
        <v>42887</v>
      </c>
      <c r="D1134" s="276"/>
      <c r="E1134" s="277" t="s">
        <v>11122</v>
      </c>
      <c r="F1134" s="278" t="s">
        <v>214</v>
      </c>
      <c r="G1134" s="279" t="s">
        <v>11124</v>
      </c>
      <c r="H1134" s="280"/>
      <c r="I1134" s="281">
        <f t="shared" si="0"/>
        <v>42917</v>
      </c>
      <c r="J1134" s="282"/>
      <c r="K1134" s="280"/>
      <c r="L1134" s="283"/>
      <c r="M1134" s="282"/>
      <c r="N1134" s="282"/>
      <c r="O1134" s="282"/>
      <c r="P1134" s="284"/>
      <c r="Q1134" s="285"/>
      <c r="R1134" s="282"/>
      <c r="S1134" s="282"/>
      <c r="T1134" s="282"/>
      <c r="U1134" s="66" t="s">
        <v>108</v>
      </c>
      <c r="V1134" s="282"/>
      <c r="W1134" s="282"/>
      <c r="X1134" s="276"/>
      <c r="Y1134" s="57">
        <v>43073</v>
      </c>
      <c r="Z1134" s="286"/>
      <c r="AA1134" s="287"/>
      <c r="AB1134" s="288"/>
      <c r="AC1134" s="289"/>
      <c r="AD1134" s="290"/>
      <c r="AE1134" s="67" t="str">
        <f t="shared" si="1"/>
        <v>Jun</v>
      </c>
      <c r="AF1134" s="68" t="str">
        <f t="shared" si="2"/>
        <v>Dec</v>
      </c>
      <c r="AG1134" s="177"/>
      <c r="AH1134" s="70">
        <f t="shared" si="5"/>
        <v>42917</v>
      </c>
      <c r="AI1134" s="71">
        <f ca="1"/>
        <v>-1072</v>
      </c>
      <c r="AJ1134" s="71" t="str">
        <v>2017</v>
      </c>
      <c r="AK1134" s="70">
        <f t="shared" si="4"/>
        <v>42897</v>
      </c>
    </row>
    <row r="1135" spans="1:37" ht="14.4">
      <c r="A1135" s="239" t="s">
        <v>11167</v>
      </c>
      <c r="B1135" s="282" t="s">
        <v>89</v>
      </c>
      <c r="C1135" s="275">
        <v>42887</v>
      </c>
      <c r="D1135" s="276"/>
      <c r="E1135" s="277" t="s">
        <v>11122</v>
      </c>
      <c r="F1135" s="278" t="s">
        <v>214</v>
      </c>
      <c r="G1135" s="279" t="s">
        <v>11124</v>
      </c>
      <c r="H1135" s="280"/>
      <c r="I1135" s="281">
        <f t="shared" si="0"/>
        <v>42917</v>
      </c>
      <c r="J1135" s="282"/>
      <c r="K1135" s="280"/>
      <c r="L1135" s="283"/>
      <c r="M1135" s="282"/>
      <c r="N1135" s="282"/>
      <c r="O1135" s="282"/>
      <c r="P1135" s="284"/>
      <c r="Q1135" s="285"/>
      <c r="R1135" s="282"/>
      <c r="S1135" s="282"/>
      <c r="T1135" s="282"/>
      <c r="U1135" s="66" t="s">
        <v>108</v>
      </c>
      <c r="V1135" s="282"/>
      <c r="W1135" s="282"/>
      <c r="X1135" s="276"/>
      <c r="Y1135" s="57">
        <v>43073</v>
      </c>
      <c r="Z1135" s="286"/>
      <c r="AA1135" s="287"/>
      <c r="AB1135" s="288"/>
      <c r="AC1135" s="289"/>
      <c r="AD1135" s="290"/>
      <c r="AE1135" s="67" t="str">
        <f t="shared" si="1"/>
        <v>Jun</v>
      </c>
      <c r="AF1135" s="68" t="str">
        <f t="shared" si="2"/>
        <v>Dec</v>
      </c>
      <c r="AG1135" s="177"/>
      <c r="AH1135" s="70">
        <f t="shared" si="5"/>
        <v>42917</v>
      </c>
      <c r="AI1135" s="71">
        <f ca="1"/>
        <v>-1072</v>
      </c>
      <c r="AJ1135" s="71" t="str">
        <v>2017</v>
      </c>
      <c r="AK1135" s="70">
        <f t="shared" si="4"/>
        <v>42897</v>
      </c>
    </row>
    <row r="1136" spans="1:37" ht="14.4">
      <c r="A1136" s="239" t="s">
        <v>11170</v>
      </c>
      <c r="B1136" s="282" t="s">
        <v>89</v>
      </c>
      <c r="C1136" s="275">
        <v>42887</v>
      </c>
      <c r="D1136" s="276"/>
      <c r="E1136" s="277" t="s">
        <v>11122</v>
      </c>
      <c r="F1136" s="278" t="s">
        <v>214</v>
      </c>
      <c r="G1136" s="279" t="s">
        <v>11124</v>
      </c>
      <c r="H1136" s="280"/>
      <c r="I1136" s="281">
        <f t="shared" si="0"/>
        <v>42917</v>
      </c>
      <c r="J1136" s="282"/>
      <c r="K1136" s="280"/>
      <c r="L1136" s="283"/>
      <c r="M1136" s="282"/>
      <c r="N1136" s="282"/>
      <c r="O1136" s="282"/>
      <c r="P1136" s="284"/>
      <c r="Q1136" s="285"/>
      <c r="R1136" s="282"/>
      <c r="S1136" s="282"/>
      <c r="T1136" s="282"/>
      <c r="U1136" s="66" t="s">
        <v>108</v>
      </c>
      <c r="V1136" s="282"/>
      <c r="W1136" s="282"/>
      <c r="X1136" s="276"/>
      <c r="Y1136" s="57">
        <v>43073</v>
      </c>
      <c r="Z1136" s="286"/>
      <c r="AA1136" s="287"/>
      <c r="AB1136" s="288"/>
      <c r="AC1136" s="289"/>
      <c r="AD1136" s="290"/>
      <c r="AE1136" s="67" t="str">
        <f t="shared" si="1"/>
        <v>Jun</v>
      </c>
      <c r="AF1136" s="68" t="str">
        <f t="shared" si="2"/>
        <v>Dec</v>
      </c>
      <c r="AG1136" s="177"/>
      <c r="AH1136" s="70">
        <f t="shared" si="5"/>
        <v>42917</v>
      </c>
      <c r="AI1136" s="71">
        <f ca="1"/>
        <v>-1072</v>
      </c>
      <c r="AJ1136" s="71" t="str">
        <v>2017</v>
      </c>
      <c r="AK1136" s="70">
        <f t="shared" si="4"/>
        <v>42897</v>
      </c>
    </row>
    <row r="1137" spans="1:37" ht="14.4">
      <c r="A1137" s="239" t="s">
        <v>11175</v>
      </c>
      <c r="B1137" s="282" t="s">
        <v>89</v>
      </c>
      <c r="C1137" s="275">
        <v>42887</v>
      </c>
      <c r="D1137" s="276"/>
      <c r="E1137" s="277" t="s">
        <v>11122</v>
      </c>
      <c r="F1137" s="278" t="s">
        <v>214</v>
      </c>
      <c r="G1137" s="279" t="s">
        <v>11124</v>
      </c>
      <c r="H1137" s="280"/>
      <c r="I1137" s="281">
        <f t="shared" si="0"/>
        <v>42917</v>
      </c>
      <c r="J1137" s="282"/>
      <c r="K1137" s="280"/>
      <c r="L1137" s="283"/>
      <c r="M1137" s="282"/>
      <c r="N1137" s="282"/>
      <c r="O1137" s="282"/>
      <c r="P1137" s="284"/>
      <c r="Q1137" s="285"/>
      <c r="R1137" s="282"/>
      <c r="S1137" s="282"/>
      <c r="T1137" s="282"/>
      <c r="U1137" s="66" t="s">
        <v>108</v>
      </c>
      <c r="V1137" s="282"/>
      <c r="W1137" s="282"/>
      <c r="X1137" s="276"/>
      <c r="Y1137" s="57">
        <v>43073</v>
      </c>
      <c r="Z1137" s="286"/>
      <c r="AA1137" s="287"/>
      <c r="AB1137" s="288"/>
      <c r="AC1137" s="289"/>
      <c r="AD1137" s="289"/>
      <c r="AE1137" s="67" t="str">
        <f t="shared" si="1"/>
        <v>Jun</v>
      </c>
      <c r="AF1137" s="68" t="str">
        <f t="shared" si="2"/>
        <v>Dec</v>
      </c>
      <c r="AG1137" s="177"/>
      <c r="AH1137" s="70">
        <f t="shared" si="5"/>
        <v>42917</v>
      </c>
      <c r="AI1137" s="71">
        <f ca="1"/>
        <v>-1072</v>
      </c>
      <c r="AJ1137" s="71" t="str">
        <v>2017</v>
      </c>
      <c r="AK1137" s="70">
        <f t="shared" si="4"/>
        <v>42897</v>
      </c>
    </row>
    <row r="1138" spans="1:37" ht="14.4">
      <c r="A1138" s="239" t="s">
        <v>11178</v>
      </c>
      <c r="B1138" s="282" t="s">
        <v>89</v>
      </c>
      <c r="C1138" s="275">
        <v>42887</v>
      </c>
      <c r="D1138" s="276"/>
      <c r="E1138" s="277" t="s">
        <v>11122</v>
      </c>
      <c r="F1138" s="278" t="s">
        <v>214</v>
      </c>
      <c r="G1138" s="279" t="s">
        <v>11124</v>
      </c>
      <c r="H1138" s="280"/>
      <c r="I1138" s="281">
        <f t="shared" si="0"/>
        <v>42917</v>
      </c>
      <c r="J1138" s="282"/>
      <c r="K1138" s="280"/>
      <c r="L1138" s="283"/>
      <c r="M1138" s="282"/>
      <c r="N1138" s="282"/>
      <c r="O1138" s="282"/>
      <c r="P1138" s="284"/>
      <c r="Q1138" s="285"/>
      <c r="R1138" s="282"/>
      <c r="S1138" s="282"/>
      <c r="T1138" s="282"/>
      <c r="U1138" s="66" t="s">
        <v>108</v>
      </c>
      <c r="V1138" s="282"/>
      <c r="W1138" s="282"/>
      <c r="X1138" s="276"/>
      <c r="Y1138" s="57">
        <v>43073</v>
      </c>
      <c r="Z1138" s="286"/>
      <c r="AA1138" s="287"/>
      <c r="AB1138" s="288"/>
      <c r="AC1138" s="289"/>
      <c r="AD1138" s="289"/>
      <c r="AE1138" s="67" t="str">
        <f t="shared" si="1"/>
        <v>Jun</v>
      </c>
      <c r="AF1138" s="68" t="str">
        <f t="shared" si="2"/>
        <v>Dec</v>
      </c>
      <c r="AG1138" s="177"/>
      <c r="AH1138" s="70">
        <f t="shared" si="5"/>
        <v>42917</v>
      </c>
      <c r="AI1138" s="71">
        <f ca="1"/>
        <v>-1072</v>
      </c>
      <c r="AJ1138" s="71" t="str">
        <v>2017</v>
      </c>
      <c r="AK1138" s="70">
        <f t="shared" si="4"/>
        <v>42897</v>
      </c>
    </row>
    <row r="1139" spans="1:37" ht="14.4">
      <c r="A1139" s="239" t="s">
        <v>11181</v>
      </c>
      <c r="B1139" s="282" t="s">
        <v>89</v>
      </c>
      <c r="C1139" s="275">
        <v>42887</v>
      </c>
      <c r="D1139" s="276"/>
      <c r="E1139" s="277" t="s">
        <v>11122</v>
      </c>
      <c r="F1139" s="278" t="s">
        <v>214</v>
      </c>
      <c r="G1139" s="279" t="s">
        <v>11124</v>
      </c>
      <c r="H1139" s="280"/>
      <c r="I1139" s="281">
        <f t="shared" si="0"/>
        <v>42917</v>
      </c>
      <c r="J1139" s="282"/>
      <c r="K1139" s="280"/>
      <c r="L1139" s="283"/>
      <c r="M1139" s="282"/>
      <c r="N1139" s="282"/>
      <c r="O1139" s="282"/>
      <c r="P1139" s="284"/>
      <c r="Q1139" s="285"/>
      <c r="R1139" s="282"/>
      <c r="S1139" s="282"/>
      <c r="T1139" s="282"/>
      <c r="U1139" s="66" t="s">
        <v>108</v>
      </c>
      <c r="V1139" s="282"/>
      <c r="W1139" s="282"/>
      <c r="X1139" s="276"/>
      <c r="Y1139" s="57">
        <v>43073</v>
      </c>
      <c r="Z1139" s="286"/>
      <c r="AA1139" s="287"/>
      <c r="AB1139" s="288"/>
      <c r="AC1139" s="289"/>
      <c r="AD1139" s="289"/>
      <c r="AE1139" s="67" t="str">
        <f t="shared" si="1"/>
        <v>Jun</v>
      </c>
      <c r="AF1139" s="68" t="str">
        <f t="shared" si="2"/>
        <v>Dec</v>
      </c>
      <c r="AG1139" s="177"/>
      <c r="AH1139" s="70">
        <f t="shared" si="5"/>
        <v>42917</v>
      </c>
      <c r="AI1139" s="71">
        <f ca="1"/>
        <v>-1072</v>
      </c>
      <c r="AJ1139" s="71" t="str">
        <v>2017</v>
      </c>
      <c r="AK1139" s="70">
        <f t="shared" si="4"/>
        <v>42897</v>
      </c>
    </row>
    <row r="1140" spans="1:37" ht="14.4">
      <c r="A1140" s="239" t="s">
        <v>11184</v>
      </c>
      <c r="B1140" s="282" t="s">
        <v>89</v>
      </c>
      <c r="C1140" s="275">
        <v>42887</v>
      </c>
      <c r="D1140" s="276"/>
      <c r="E1140" s="277" t="s">
        <v>11122</v>
      </c>
      <c r="F1140" s="278" t="s">
        <v>214</v>
      </c>
      <c r="G1140" s="279" t="s">
        <v>11124</v>
      </c>
      <c r="H1140" s="280"/>
      <c r="I1140" s="281">
        <f t="shared" si="0"/>
        <v>42917</v>
      </c>
      <c r="J1140" s="282"/>
      <c r="K1140" s="280"/>
      <c r="L1140" s="283"/>
      <c r="M1140" s="282"/>
      <c r="N1140" s="282"/>
      <c r="O1140" s="282"/>
      <c r="P1140" s="284"/>
      <c r="Q1140" s="285"/>
      <c r="R1140" s="282"/>
      <c r="S1140" s="282"/>
      <c r="T1140" s="282"/>
      <c r="U1140" s="66" t="s">
        <v>108</v>
      </c>
      <c r="V1140" s="282"/>
      <c r="W1140" s="282"/>
      <c r="X1140" s="276"/>
      <c r="Y1140" s="57">
        <v>43073</v>
      </c>
      <c r="Z1140" s="286"/>
      <c r="AA1140" s="287"/>
      <c r="AB1140" s="288"/>
      <c r="AC1140" s="289"/>
      <c r="AD1140" s="289"/>
      <c r="AE1140" s="67" t="str">
        <f t="shared" si="1"/>
        <v>Jun</v>
      </c>
      <c r="AF1140" s="68" t="str">
        <f t="shared" si="2"/>
        <v>Dec</v>
      </c>
      <c r="AG1140" s="177"/>
      <c r="AH1140" s="70">
        <f t="shared" si="5"/>
        <v>42917</v>
      </c>
      <c r="AI1140" s="71">
        <f ca="1"/>
        <v>-1072</v>
      </c>
      <c r="AJ1140" s="71" t="str">
        <v>2017</v>
      </c>
      <c r="AK1140" s="70">
        <f t="shared" si="4"/>
        <v>42897</v>
      </c>
    </row>
    <row r="1141" spans="1:37" ht="14.4">
      <c r="A1141" s="239" t="s">
        <v>11189</v>
      </c>
      <c r="B1141" s="282" t="s">
        <v>89</v>
      </c>
      <c r="C1141" s="275">
        <v>42887</v>
      </c>
      <c r="D1141" s="276"/>
      <c r="E1141" s="277" t="s">
        <v>11122</v>
      </c>
      <c r="F1141" s="278" t="s">
        <v>214</v>
      </c>
      <c r="G1141" s="279" t="s">
        <v>11124</v>
      </c>
      <c r="H1141" s="280"/>
      <c r="I1141" s="281">
        <f t="shared" si="0"/>
        <v>42917</v>
      </c>
      <c r="J1141" s="282"/>
      <c r="K1141" s="280"/>
      <c r="L1141" s="283"/>
      <c r="M1141" s="282"/>
      <c r="N1141" s="282"/>
      <c r="O1141" s="282"/>
      <c r="P1141" s="284"/>
      <c r="Q1141" s="285"/>
      <c r="R1141" s="282"/>
      <c r="S1141" s="282"/>
      <c r="T1141" s="282"/>
      <c r="U1141" s="66" t="s">
        <v>108</v>
      </c>
      <c r="V1141" s="282"/>
      <c r="W1141" s="282"/>
      <c r="X1141" s="276"/>
      <c r="Y1141" s="57">
        <v>43073</v>
      </c>
      <c r="Z1141" s="286"/>
      <c r="AA1141" s="287"/>
      <c r="AB1141" s="288"/>
      <c r="AC1141" s="289"/>
      <c r="AD1141" s="289"/>
      <c r="AE1141" s="67" t="str">
        <f t="shared" si="1"/>
        <v>Jun</v>
      </c>
      <c r="AF1141" s="68" t="str">
        <f t="shared" si="2"/>
        <v>Dec</v>
      </c>
      <c r="AG1141" s="177"/>
      <c r="AH1141" s="70">
        <f t="shared" si="5"/>
        <v>42917</v>
      </c>
      <c r="AI1141" s="71">
        <f ca="1"/>
        <v>-1072</v>
      </c>
      <c r="AJ1141" s="71" t="str">
        <v>2017</v>
      </c>
      <c r="AK1141" s="70">
        <f t="shared" si="4"/>
        <v>42897</v>
      </c>
    </row>
    <row r="1142" spans="1:37" ht="14.4">
      <c r="A1142" s="239" t="s">
        <v>11192</v>
      </c>
      <c r="B1142" s="282" t="s">
        <v>89</v>
      </c>
      <c r="C1142" s="275">
        <v>42887</v>
      </c>
      <c r="D1142" s="276"/>
      <c r="E1142" s="277" t="s">
        <v>11122</v>
      </c>
      <c r="F1142" s="278" t="s">
        <v>214</v>
      </c>
      <c r="G1142" s="279" t="s">
        <v>11124</v>
      </c>
      <c r="H1142" s="280"/>
      <c r="I1142" s="281">
        <f t="shared" si="0"/>
        <v>42917</v>
      </c>
      <c r="J1142" s="282"/>
      <c r="K1142" s="280"/>
      <c r="L1142" s="283"/>
      <c r="M1142" s="282"/>
      <c r="N1142" s="282"/>
      <c r="O1142" s="282"/>
      <c r="P1142" s="284"/>
      <c r="Q1142" s="285"/>
      <c r="R1142" s="282"/>
      <c r="S1142" s="282"/>
      <c r="T1142" s="282"/>
      <c r="U1142" s="66" t="s">
        <v>108</v>
      </c>
      <c r="V1142" s="282"/>
      <c r="W1142" s="282"/>
      <c r="X1142" s="276"/>
      <c r="Y1142" s="57">
        <v>43073</v>
      </c>
      <c r="Z1142" s="286"/>
      <c r="AA1142" s="287"/>
      <c r="AB1142" s="288"/>
      <c r="AC1142" s="289"/>
      <c r="AD1142" s="289"/>
      <c r="AE1142" s="67" t="str">
        <f t="shared" si="1"/>
        <v>Jun</v>
      </c>
      <c r="AF1142" s="68" t="str">
        <f t="shared" si="2"/>
        <v>Dec</v>
      </c>
      <c r="AG1142" s="177"/>
      <c r="AH1142" s="70">
        <f t="shared" si="5"/>
        <v>42917</v>
      </c>
      <c r="AI1142" s="71">
        <f ca="1"/>
        <v>-1072</v>
      </c>
      <c r="AJ1142" s="71" t="str">
        <v>2017</v>
      </c>
      <c r="AK1142" s="70">
        <f t="shared" si="4"/>
        <v>42897</v>
      </c>
    </row>
    <row r="1143" spans="1:37" ht="14.4">
      <c r="A1143" s="239" t="s">
        <v>11195</v>
      </c>
      <c r="B1143" s="282" t="s">
        <v>89</v>
      </c>
      <c r="C1143" s="275">
        <v>42887</v>
      </c>
      <c r="D1143" s="276"/>
      <c r="E1143" s="277" t="s">
        <v>11122</v>
      </c>
      <c r="F1143" s="278" t="s">
        <v>214</v>
      </c>
      <c r="G1143" s="279" t="s">
        <v>11124</v>
      </c>
      <c r="H1143" s="280"/>
      <c r="I1143" s="281">
        <f t="shared" si="0"/>
        <v>42917</v>
      </c>
      <c r="J1143" s="282"/>
      <c r="K1143" s="280"/>
      <c r="L1143" s="283"/>
      <c r="M1143" s="282"/>
      <c r="N1143" s="282"/>
      <c r="O1143" s="282"/>
      <c r="P1143" s="284"/>
      <c r="Q1143" s="285"/>
      <c r="R1143" s="282"/>
      <c r="S1143" s="282"/>
      <c r="T1143" s="282"/>
      <c r="U1143" s="66" t="s">
        <v>108</v>
      </c>
      <c r="V1143" s="282"/>
      <c r="W1143" s="282"/>
      <c r="X1143" s="276"/>
      <c r="Y1143" s="57">
        <v>43073</v>
      </c>
      <c r="Z1143" s="286"/>
      <c r="AA1143" s="287"/>
      <c r="AB1143" s="288"/>
      <c r="AC1143" s="289"/>
      <c r="AD1143" s="289"/>
      <c r="AE1143" s="67" t="str">
        <f t="shared" si="1"/>
        <v>Jun</v>
      </c>
      <c r="AF1143" s="68" t="str">
        <f t="shared" si="2"/>
        <v>Dec</v>
      </c>
      <c r="AG1143" s="177"/>
      <c r="AH1143" s="70">
        <f t="shared" si="5"/>
        <v>42917</v>
      </c>
      <c r="AI1143" s="71">
        <f ca="1"/>
        <v>-1072</v>
      </c>
      <c r="AJ1143" s="71" t="str">
        <v>2017</v>
      </c>
      <c r="AK1143" s="70">
        <f t="shared" si="4"/>
        <v>42897</v>
      </c>
    </row>
    <row r="1144" spans="1:37" ht="14.4">
      <c r="A1144" s="239" t="s">
        <v>11199</v>
      </c>
      <c r="B1144" s="282" t="s">
        <v>89</v>
      </c>
      <c r="C1144" s="275">
        <v>42887</v>
      </c>
      <c r="D1144" s="276"/>
      <c r="E1144" s="277" t="s">
        <v>11122</v>
      </c>
      <c r="F1144" s="278" t="s">
        <v>214</v>
      </c>
      <c r="G1144" s="279" t="s">
        <v>11124</v>
      </c>
      <c r="H1144" s="280"/>
      <c r="I1144" s="281">
        <f t="shared" si="0"/>
        <v>42917</v>
      </c>
      <c r="J1144" s="282"/>
      <c r="K1144" s="280"/>
      <c r="L1144" s="283"/>
      <c r="M1144" s="282"/>
      <c r="N1144" s="282"/>
      <c r="O1144" s="282"/>
      <c r="P1144" s="284"/>
      <c r="Q1144" s="285"/>
      <c r="R1144" s="282"/>
      <c r="S1144" s="282"/>
      <c r="T1144" s="282"/>
      <c r="U1144" s="66" t="s">
        <v>108</v>
      </c>
      <c r="V1144" s="282"/>
      <c r="W1144" s="282"/>
      <c r="X1144" s="276"/>
      <c r="Y1144" s="57">
        <v>43073</v>
      </c>
      <c r="Z1144" s="286"/>
      <c r="AA1144" s="287"/>
      <c r="AB1144" s="288"/>
      <c r="AC1144" s="289"/>
      <c r="AD1144" s="289"/>
      <c r="AE1144" s="67" t="str">
        <f t="shared" si="1"/>
        <v>Jun</v>
      </c>
      <c r="AF1144" s="68" t="str">
        <f t="shared" si="2"/>
        <v>Dec</v>
      </c>
      <c r="AG1144" s="177"/>
      <c r="AH1144" s="70">
        <f t="shared" si="5"/>
        <v>42917</v>
      </c>
      <c r="AI1144" s="71">
        <f ca="1"/>
        <v>-1072</v>
      </c>
      <c r="AJ1144" s="71" t="str">
        <v>2017</v>
      </c>
      <c r="AK1144" s="70">
        <f t="shared" si="4"/>
        <v>42897</v>
      </c>
    </row>
    <row r="1145" spans="1:37" ht="14.4">
      <c r="A1145" s="239" t="s">
        <v>11204</v>
      </c>
      <c r="B1145" s="282" t="s">
        <v>89</v>
      </c>
      <c r="C1145" s="275">
        <v>42887</v>
      </c>
      <c r="D1145" s="276"/>
      <c r="E1145" s="277" t="s">
        <v>11122</v>
      </c>
      <c r="F1145" s="278" t="s">
        <v>214</v>
      </c>
      <c r="G1145" s="279" t="s">
        <v>11124</v>
      </c>
      <c r="H1145" s="280"/>
      <c r="I1145" s="281">
        <f t="shared" si="0"/>
        <v>42917</v>
      </c>
      <c r="J1145" s="282"/>
      <c r="K1145" s="280"/>
      <c r="L1145" s="283"/>
      <c r="M1145" s="282"/>
      <c r="N1145" s="282"/>
      <c r="O1145" s="282"/>
      <c r="P1145" s="284"/>
      <c r="Q1145" s="285"/>
      <c r="R1145" s="282"/>
      <c r="S1145" s="282"/>
      <c r="T1145" s="282"/>
      <c r="U1145" s="66" t="s">
        <v>108</v>
      </c>
      <c r="V1145" s="282"/>
      <c r="W1145" s="282"/>
      <c r="X1145" s="276"/>
      <c r="Y1145" s="57">
        <v>43073</v>
      </c>
      <c r="Z1145" s="286"/>
      <c r="AA1145" s="287"/>
      <c r="AB1145" s="288"/>
      <c r="AC1145" s="289"/>
      <c r="AD1145" s="289"/>
      <c r="AE1145" s="67" t="str">
        <f t="shared" si="1"/>
        <v>Jun</v>
      </c>
      <c r="AF1145" s="68" t="str">
        <f t="shared" si="2"/>
        <v>Dec</v>
      </c>
      <c r="AG1145" s="177"/>
      <c r="AH1145" s="70">
        <f t="shared" si="5"/>
        <v>42917</v>
      </c>
      <c r="AI1145" s="71">
        <f ca="1"/>
        <v>-1072</v>
      </c>
      <c r="AJ1145" s="71" t="str">
        <v>2017</v>
      </c>
      <c r="AK1145" s="70">
        <f t="shared" si="4"/>
        <v>42897</v>
      </c>
    </row>
    <row r="1146" spans="1:37" ht="14.4">
      <c r="A1146" s="239" t="s">
        <v>11207</v>
      </c>
      <c r="B1146" s="282" t="s">
        <v>89</v>
      </c>
      <c r="C1146" s="275">
        <v>42887</v>
      </c>
      <c r="D1146" s="276"/>
      <c r="E1146" s="277" t="s">
        <v>11122</v>
      </c>
      <c r="F1146" s="278" t="s">
        <v>214</v>
      </c>
      <c r="G1146" s="279" t="s">
        <v>11124</v>
      </c>
      <c r="H1146" s="280"/>
      <c r="I1146" s="281">
        <f t="shared" si="0"/>
        <v>42917</v>
      </c>
      <c r="J1146" s="282"/>
      <c r="K1146" s="280"/>
      <c r="L1146" s="283"/>
      <c r="M1146" s="282"/>
      <c r="N1146" s="282"/>
      <c r="O1146" s="282"/>
      <c r="P1146" s="284"/>
      <c r="Q1146" s="285"/>
      <c r="R1146" s="282"/>
      <c r="S1146" s="282"/>
      <c r="T1146" s="282"/>
      <c r="U1146" s="66" t="s">
        <v>108</v>
      </c>
      <c r="V1146" s="282"/>
      <c r="W1146" s="282"/>
      <c r="X1146" s="276"/>
      <c r="Y1146" s="57">
        <v>43073</v>
      </c>
      <c r="Z1146" s="286"/>
      <c r="AA1146" s="287"/>
      <c r="AB1146" s="288"/>
      <c r="AC1146" s="289"/>
      <c r="AD1146" s="289"/>
      <c r="AE1146" s="67" t="str">
        <f t="shared" si="1"/>
        <v>Jun</v>
      </c>
      <c r="AF1146" s="68" t="str">
        <f t="shared" si="2"/>
        <v>Dec</v>
      </c>
      <c r="AG1146" s="177"/>
      <c r="AH1146" s="70">
        <f t="shared" si="5"/>
        <v>42917</v>
      </c>
      <c r="AI1146" s="71">
        <f ca="1"/>
        <v>-1072</v>
      </c>
      <c r="AJ1146" s="71" t="str">
        <v>2017</v>
      </c>
      <c r="AK1146" s="70">
        <f t="shared" si="4"/>
        <v>42897</v>
      </c>
    </row>
    <row r="1147" spans="1:37" ht="14.4">
      <c r="A1147" s="239" t="s">
        <v>11210</v>
      </c>
      <c r="B1147" s="282" t="s">
        <v>89</v>
      </c>
      <c r="C1147" s="275">
        <v>42887</v>
      </c>
      <c r="D1147" s="276"/>
      <c r="E1147" s="277" t="s">
        <v>11122</v>
      </c>
      <c r="F1147" s="278" t="s">
        <v>214</v>
      </c>
      <c r="G1147" s="279" t="s">
        <v>11124</v>
      </c>
      <c r="H1147" s="280"/>
      <c r="I1147" s="281">
        <f t="shared" si="0"/>
        <v>42917</v>
      </c>
      <c r="J1147" s="282"/>
      <c r="K1147" s="280"/>
      <c r="L1147" s="283"/>
      <c r="M1147" s="282"/>
      <c r="N1147" s="282"/>
      <c r="O1147" s="282"/>
      <c r="P1147" s="284"/>
      <c r="Q1147" s="285"/>
      <c r="R1147" s="282"/>
      <c r="S1147" s="282"/>
      <c r="T1147" s="282"/>
      <c r="U1147" s="66" t="s">
        <v>108</v>
      </c>
      <c r="V1147" s="282"/>
      <c r="W1147" s="282"/>
      <c r="X1147" s="276"/>
      <c r="Y1147" s="57">
        <v>43073</v>
      </c>
      <c r="Z1147" s="286"/>
      <c r="AA1147" s="287"/>
      <c r="AB1147" s="288"/>
      <c r="AC1147" s="289"/>
      <c r="AD1147" s="289"/>
      <c r="AE1147" s="67" t="str">
        <f t="shared" si="1"/>
        <v>Jun</v>
      </c>
      <c r="AF1147" s="68" t="str">
        <f t="shared" si="2"/>
        <v>Dec</v>
      </c>
      <c r="AG1147" s="177"/>
      <c r="AH1147" s="70">
        <f t="shared" si="5"/>
        <v>42917</v>
      </c>
      <c r="AI1147" s="71">
        <f ca="1"/>
        <v>-1072</v>
      </c>
      <c r="AJ1147" s="71" t="str">
        <v>2017</v>
      </c>
      <c r="AK1147" s="70">
        <f t="shared" si="4"/>
        <v>42897</v>
      </c>
    </row>
    <row r="1148" spans="1:37" ht="14.4">
      <c r="A1148" s="239" t="s">
        <v>11213</v>
      </c>
      <c r="B1148" s="282" t="s">
        <v>89</v>
      </c>
      <c r="C1148" s="275">
        <v>42887</v>
      </c>
      <c r="D1148" s="276"/>
      <c r="E1148" s="277" t="s">
        <v>11122</v>
      </c>
      <c r="F1148" s="278" t="s">
        <v>214</v>
      </c>
      <c r="G1148" s="279" t="s">
        <v>11124</v>
      </c>
      <c r="H1148" s="280"/>
      <c r="I1148" s="281">
        <f t="shared" si="0"/>
        <v>42917</v>
      </c>
      <c r="J1148" s="282"/>
      <c r="K1148" s="280"/>
      <c r="L1148" s="283"/>
      <c r="M1148" s="282"/>
      <c r="N1148" s="282"/>
      <c r="O1148" s="282"/>
      <c r="P1148" s="284"/>
      <c r="Q1148" s="285"/>
      <c r="R1148" s="282"/>
      <c r="S1148" s="282"/>
      <c r="T1148" s="282"/>
      <c r="U1148" s="66" t="s">
        <v>108</v>
      </c>
      <c r="V1148" s="282"/>
      <c r="W1148" s="282"/>
      <c r="X1148" s="276"/>
      <c r="Y1148" s="57">
        <v>43073</v>
      </c>
      <c r="Z1148" s="286"/>
      <c r="AA1148" s="287"/>
      <c r="AB1148" s="288"/>
      <c r="AC1148" s="289"/>
      <c r="AD1148" s="290"/>
      <c r="AE1148" s="67" t="str">
        <f t="shared" si="1"/>
        <v>Jun</v>
      </c>
      <c r="AF1148" s="68" t="str">
        <f t="shared" si="2"/>
        <v>Dec</v>
      </c>
      <c r="AG1148" s="177"/>
      <c r="AH1148" s="70">
        <f t="shared" si="5"/>
        <v>42917</v>
      </c>
      <c r="AI1148" s="71">
        <f ca="1"/>
        <v>-1072</v>
      </c>
      <c r="AJ1148" s="71" t="str">
        <v>2017</v>
      </c>
      <c r="AK1148" s="70">
        <f t="shared" si="4"/>
        <v>42897</v>
      </c>
    </row>
    <row r="1149" spans="1:37" ht="14.4">
      <c r="A1149" s="239" t="s">
        <v>11216</v>
      </c>
      <c r="B1149" s="282" t="s">
        <v>89</v>
      </c>
      <c r="C1149" s="275">
        <v>42887</v>
      </c>
      <c r="D1149" s="276"/>
      <c r="E1149" s="277" t="s">
        <v>11122</v>
      </c>
      <c r="F1149" s="278" t="s">
        <v>214</v>
      </c>
      <c r="G1149" s="279" t="s">
        <v>11124</v>
      </c>
      <c r="H1149" s="280"/>
      <c r="I1149" s="281">
        <f t="shared" si="0"/>
        <v>42917</v>
      </c>
      <c r="J1149" s="282"/>
      <c r="K1149" s="280"/>
      <c r="L1149" s="283"/>
      <c r="M1149" s="282"/>
      <c r="N1149" s="282"/>
      <c r="O1149" s="282"/>
      <c r="P1149" s="284"/>
      <c r="Q1149" s="285"/>
      <c r="R1149" s="282"/>
      <c r="S1149" s="282"/>
      <c r="T1149" s="282"/>
      <c r="U1149" s="66" t="s">
        <v>108</v>
      </c>
      <c r="V1149" s="282"/>
      <c r="W1149" s="282"/>
      <c r="X1149" s="276"/>
      <c r="Y1149" s="57">
        <v>43073</v>
      </c>
      <c r="Z1149" s="286"/>
      <c r="AA1149" s="287"/>
      <c r="AB1149" s="288"/>
      <c r="AC1149" s="289"/>
      <c r="AD1149" s="289"/>
      <c r="AE1149" s="67" t="str">
        <f t="shared" si="1"/>
        <v>Jun</v>
      </c>
      <c r="AF1149" s="68" t="str">
        <f t="shared" si="2"/>
        <v>Dec</v>
      </c>
      <c r="AG1149" s="177"/>
      <c r="AH1149" s="70">
        <f t="shared" si="5"/>
        <v>42917</v>
      </c>
      <c r="AI1149" s="71">
        <f ca="1"/>
        <v>-1072</v>
      </c>
      <c r="AJ1149" s="71" t="str">
        <v>2017</v>
      </c>
      <c r="AK1149" s="70">
        <f t="shared" si="4"/>
        <v>42897</v>
      </c>
    </row>
    <row r="1150" spans="1:37" ht="14.4">
      <c r="A1150" s="239" t="s">
        <v>11218</v>
      </c>
      <c r="B1150" s="282" t="s">
        <v>89</v>
      </c>
      <c r="C1150" s="275">
        <v>42887</v>
      </c>
      <c r="D1150" s="276"/>
      <c r="E1150" s="277" t="s">
        <v>11122</v>
      </c>
      <c r="F1150" s="278" t="s">
        <v>214</v>
      </c>
      <c r="G1150" s="279" t="s">
        <v>11124</v>
      </c>
      <c r="H1150" s="280"/>
      <c r="I1150" s="281">
        <f t="shared" si="0"/>
        <v>42917</v>
      </c>
      <c r="J1150" s="282"/>
      <c r="K1150" s="280"/>
      <c r="L1150" s="283"/>
      <c r="M1150" s="282"/>
      <c r="N1150" s="282"/>
      <c r="O1150" s="282"/>
      <c r="P1150" s="284"/>
      <c r="Q1150" s="285"/>
      <c r="R1150" s="282"/>
      <c r="S1150" s="282"/>
      <c r="T1150" s="282"/>
      <c r="U1150" s="66" t="s">
        <v>108</v>
      </c>
      <c r="V1150" s="282"/>
      <c r="W1150" s="282"/>
      <c r="X1150" s="276"/>
      <c r="Y1150" s="57">
        <v>43073</v>
      </c>
      <c r="Z1150" s="286"/>
      <c r="AA1150" s="287"/>
      <c r="AB1150" s="288"/>
      <c r="AC1150" s="289"/>
      <c r="AD1150" s="290"/>
      <c r="AE1150" s="67" t="str">
        <f t="shared" si="1"/>
        <v>Jun</v>
      </c>
      <c r="AF1150" s="68" t="str">
        <f t="shared" si="2"/>
        <v>Dec</v>
      </c>
      <c r="AG1150" s="177"/>
      <c r="AH1150" s="70">
        <f t="shared" si="5"/>
        <v>42917</v>
      </c>
      <c r="AI1150" s="71">
        <f ca="1"/>
        <v>-1072</v>
      </c>
      <c r="AJ1150" s="71" t="str">
        <v>2017</v>
      </c>
      <c r="AK1150" s="70">
        <f t="shared" si="4"/>
        <v>42897</v>
      </c>
    </row>
    <row r="1151" spans="1:37" ht="14.4">
      <c r="A1151" s="239" t="s">
        <v>11220</v>
      </c>
      <c r="B1151" s="282" t="s">
        <v>89</v>
      </c>
      <c r="C1151" s="275">
        <v>42887</v>
      </c>
      <c r="D1151" s="276"/>
      <c r="E1151" s="277" t="s">
        <v>11122</v>
      </c>
      <c r="F1151" s="278" t="s">
        <v>214</v>
      </c>
      <c r="G1151" s="279" t="s">
        <v>11124</v>
      </c>
      <c r="H1151" s="280"/>
      <c r="I1151" s="281">
        <f t="shared" si="0"/>
        <v>42917</v>
      </c>
      <c r="J1151" s="282"/>
      <c r="K1151" s="280"/>
      <c r="L1151" s="283"/>
      <c r="M1151" s="282"/>
      <c r="N1151" s="282"/>
      <c r="O1151" s="282"/>
      <c r="P1151" s="284"/>
      <c r="Q1151" s="285"/>
      <c r="R1151" s="282"/>
      <c r="S1151" s="282"/>
      <c r="T1151" s="282"/>
      <c r="U1151" s="66" t="s">
        <v>108</v>
      </c>
      <c r="V1151" s="282"/>
      <c r="W1151" s="282"/>
      <c r="X1151" s="276"/>
      <c r="Y1151" s="57">
        <v>43073</v>
      </c>
      <c r="Z1151" s="286"/>
      <c r="AA1151" s="287"/>
      <c r="AB1151" s="288"/>
      <c r="AC1151" s="289"/>
      <c r="AD1151" s="290"/>
      <c r="AE1151" s="67" t="str">
        <f t="shared" si="1"/>
        <v>Jun</v>
      </c>
      <c r="AF1151" s="68" t="str">
        <f t="shared" si="2"/>
        <v>Dec</v>
      </c>
      <c r="AG1151" s="177"/>
      <c r="AH1151" s="70">
        <f t="shared" si="5"/>
        <v>42917</v>
      </c>
      <c r="AI1151" s="71">
        <f ca="1"/>
        <v>-1072</v>
      </c>
      <c r="AJ1151" s="71" t="str">
        <v>2017</v>
      </c>
      <c r="AK1151" s="70">
        <f t="shared" si="4"/>
        <v>42897</v>
      </c>
    </row>
    <row r="1152" spans="1:37" ht="14.4">
      <c r="A1152" s="239" t="s">
        <v>11222</v>
      </c>
      <c r="B1152" s="282" t="s">
        <v>89</v>
      </c>
      <c r="C1152" s="275">
        <v>42887</v>
      </c>
      <c r="D1152" s="276"/>
      <c r="E1152" s="277" t="s">
        <v>11122</v>
      </c>
      <c r="F1152" s="278" t="s">
        <v>214</v>
      </c>
      <c r="G1152" s="279" t="s">
        <v>11124</v>
      </c>
      <c r="H1152" s="280"/>
      <c r="I1152" s="281">
        <f t="shared" si="0"/>
        <v>42917</v>
      </c>
      <c r="J1152" s="282"/>
      <c r="K1152" s="280"/>
      <c r="L1152" s="283"/>
      <c r="M1152" s="282"/>
      <c r="N1152" s="282"/>
      <c r="O1152" s="282"/>
      <c r="P1152" s="284"/>
      <c r="Q1152" s="285"/>
      <c r="R1152" s="282"/>
      <c r="S1152" s="282"/>
      <c r="T1152" s="282"/>
      <c r="U1152" s="66" t="s">
        <v>108</v>
      </c>
      <c r="V1152" s="282"/>
      <c r="W1152" s="282"/>
      <c r="X1152" s="276"/>
      <c r="Y1152" s="57">
        <v>43073</v>
      </c>
      <c r="Z1152" s="286"/>
      <c r="AA1152" s="287"/>
      <c r="AB1152" s="288"/>
      <c r="AC1152" s="289"/>
      <c r="AD1152" s="290"/>
      <c r="AE1152" s="67" t="str">
        <f t="shared" si="1"/>
        <v>Jun</v>
      </c>
      <c r="AF1152" s="68" t="str">
        <f t="shared" si="2"/>
        <v>Dec</v>
      </c>
      <c r="AG1152" s="177"/>
      <c r="AH1152" s="70">
        <f t="shared" si="5"/>
        <v>42917</v>
      </c>
      <c r="AI1152" s="71">
        <f ca="1"/>
        <v>-1072</v>
      </c>
      <c r="AJ1152" s="71" t="str">
        <v>2017</v>
      </c>
      <c r="AK1152" s="70">
        <f t="shared" si="4"/>
        <v>42897</v>
      </c>
    </row>
    <row r="1153" spans="1:37" ht="14.4">
      <c r="A1153" s="239" t="s">
        <v>11223</v>
      </c>
      <c r="B1153" s="282" t="s">
        <v>89</v>
      </c>
      <c r="C1153" s="275">
        <v>42887</v>
      </c>
      <c r="D1153" s="276"/>
      <c r="E1153" s="277" t="s">
        <v>11122</v>
      </c>
      <c r="F1153" s="278" t="s">
        <v>214</v>
      </c>
      <c r="G1153" s="279" t="s">
        <v>11124</v>
      </c>
      <c r="H1153" s="280"/>
      <c r="I1153" s="281">
        <f t="shared" si="0"/>
        <v>42917</v>
      </c>
      <c r="J1153" s="282"/>
      <c r="K1153" s="280"/>
      <c r="L1153" s="283"/>
      <c r="M1153" s="282"/>
      <c r="N1153" s="282"/>
      <c r="O1153" s="282"/>
      <c r="P1153" s="284"/>
      <c r="Q1153" s="285"/>
      <c r="R1153" s="282"/>
      <c r="S1153" s="282"/>
      <c r="T1153" s="282"/>
      <c r="U1153" s="66" t="s">
        <v>108</v>
      </c>
      <c r="V1153" s="282"/>
      <c r="W1153" s="282"/>
      <c r="X1153" s="276"/>
      <c r="Y1153" s="57">
        <v>43073</v>
      </c>
      <c r="Z1153" s="286"/>
      <c r="AA1153" s="287"/>
      <c r="AB1153" s="288"/>
      <c r="AC1153" s="289"/>
      <c r="AD1153" s="290"/>
      <c r="AE1153" s="67" t="str">
        <f t="shared" si="1"/>
        <v>Jun</v>
      </c>
      <c r="AF1153" s="68" t="str">
        <f t="shared" si="2"/>
        <v>Dec</v>
      </c>
      <c r="AG1153" s="177"/>
      <c r="AH1153" s="70">
        <f t="shared" si="5"/>
        <v>42917</v>
      </c>
      <c r="AI1153" s="71">
        <f ca="1"/>
        <v>-1072</v>
      </c>
      <c r="AJ1153" s="71" t="str">
        <v>2017</v>
      </c>
      <c r="AK1153" s="70">
        <f t="shared" si="4"/>
        <v>42897</v>
      </c>
    </row>
    <row r="1154" spans="1:37" ht="14.4">
      <c r="A1154" s="239" t="s">
        <v>11224</v>
      </c>
      <c r="B1154" s="282" t="s">
        <v>89</v>
      </c>
      <c r="C1154" s="275">
        <v>42887</v>
      </c>
      <c r="D1154" s="276"/>
      <c r="E1154" s="277" t="s">
        <v>11122</v>
      </c>
      <c r="F1154" s="278" t="s">
        <v>214</v>
      </c>
      <c r="G1154" s="279" t="s">
        <v>11124</v>
      </c>
      <c r="H1154" s="280"/>
      <c r="I1154" s="281">
        <f t="shared" si="0"/>
        <v>42917</v>
      </c>
      <c r="J1154" s="282"/>
      <c r="K1154" s="280"/>
      <c r="L1154" s="283"/>
      <c r="M1154" s="282"/>
      <c r="N1154" s="282"/>
      <c r="O1154" s="282"/>
      <c r="P1154" s="284"/>
      <c r="Q1154" s="285"/>
      <c r="R1154" s="282"/>
      <c r="S1154" s="282"/>
      <c r="T1154" s="282"/>
      <c r="U1154" s="66" t="s">
        <v>108</v>
      </c>
      <c r="V1154" s="282"/>
      <c r="W1154" s="282"/>
      <c r="X1154" s="276"/>
      <c r="Y1154" s="57">
        <v>43073</v>
      </c>
      <c r="Z1154" s="286"/>
      <c r="AA1154" s="287"/>
      <c r="AB1154" s="288"/>
      <c r="AC1154" s="289"/>
      <c r="AD1154" s="290"/>
      <c r="AE1154" s="67" t="str">
        <f t="shared" si="1"/>
        <v>Jun</v>
      </c>
      <c r="AF1154" s="68" t="str">
        <f t="shared" si="2"/>
        <v>Dec</v>
      </c>
      <c r="AG1154" s="177"/>
      <c r="AH1154" s="70">
        <f t="shared" si="5"/>
        <v>42917</v>
      </c>
      <c r="AI1154" s="71">
        <f ca="1"/>
        <v>-1072</v>
      </c>
      <c r="AJ1154" s="71" t="str">
        <v>2017</v>
      </c>
      <c r="AK1154" s="70">
        <f t="shared" si="4"/>
        <v>42897</v>
      </c>
    </row>
    <row r="1155" spans="1:37" ht="14.4">
      <c r="A1155" s="239" t="s">
        <v>11225</v>
      </c>
      <c r="B1155" s="282" t="s">
        <v>89</v>
      </c>
      <c r="C1155" s="275">
        <v>42887</v>
      </c>
      <c r="D1155" s="276"/>
      <c r="E1155" s="277" t="s">
        <v>11122</v>
      </c>
      <c r="F1155" s="278" t="s">
        <v>214</v>
      </c>
      <c r="G1155" s="279" t="s">
        <v>11124</v>
      </c>
      <c r="H1155" s="280"/>
      <c r="I1155" s="281">
        <f t="shared" si="0"/>
        <v>42917</v>
      </c>
      <c r="J1155" s="282"/>
      <c r="K1155" s="280"/>
      <c r="L1155" s="283"/>
      <c r="M1155" s="282"/>
      <c r="N1155" s="282"/>
      <c r="O1155" s="282"/>
      <c r="P1155" s="284"/>
      <c r="Q1155" s="285"/>
      <c r="R1155" s="282"/>
      <c r="S1155" s="282"/>
      <c r="T1155" s="282"/>
      <c r="U1155" s="66" t="s">
        <v>108</v>
      </c>
      <c r="V1155" s="282"/>
      <c r="W1155" s="282"/>
      <c r="X1155" s="276"/>
      <c r="Y1155" s="57">
        <v>43073</v>
      </c>
      <c r="Z1155" s="286"/>
      <c r="AA1155" s="287"/>
      <c r="AB1155" s="288"/>
      <c r="AC1155" s="289"/>
      <c r="AD1155" s="290"/>
      <c r="AE1155" s="67" t="str">
        <f t="shared" si="1"/>
        <v>Jun</v>
      </c>
      <c r="AF1155" s="68" t="str">
        <f t="shared" si="2"/>
        <v>Dec</v>
      </c>
      <c r="AG1155" s="177"/>
      <c r="AH1155" s="70">
        <f t="shared" si="5"/>
        <v>42917</v>
      </c>
      <c r="AI1155" s="71">
        <f ca="1"/>
        <v>-1072</v>
      </c>
      <c r="AJ1155" s="71" t="str">
        <v>2017</v>
      </c>
      <c r="AK1155" s="70">
        <f t="shared" si="4"/>
        <v>42897</v>
      </c>
    </row>
    <row r="1156" spans="1:37" ht="14.4">
      <c r="A1156" s="239" t="s">
        <v>11226</v>
      </c>
      <c r="B1156" s="282" t="s">
        <v>89</v>
      </c>
      <c r="C1156" s="275">
        <v>42887</v>
      </c>
      <c r="D1156" s="276"/>
      <c r="E1156" s="277" t="s">
        <v>11122</v>
      </c>
      <c r="F1156" s="278" t="s">
        <v>214</v>
      </c>
      <c r="G1156" s="279" t="s">
        <v>11124</v>
      </c>
      <c r="H1156" s="280"/>
      <c r="I1156" s="281">
        <f t="shared" si="0"/>
        <v>42917</v>
      </c>
      <c r="J1156" s="282"/>
      <c r="K1156" s="280"/>
      <c r="L1156" s="283"/>
      <c r="M1156" s="282"/>
      <c r="N1156" s="282"/>
      <c r="O1156" s="282"/>
      <c r="P1156" s="284"/>
      <c r="Q1156" s="285"/>
      <c r="R1156" s="282"/>
      <c r="S1156" s="282"/>
      <c r="T1156" s="282"/>
      <c r="U1156" s="66" t="s">
        <v>108</v>
      </c>
      <c r="V1156" s="282"/>
      <c r="W1156" s="282"/>
      <c r="X1156" s="276"/>
      <c r="Y1156" s="57">
        <v>43073</v>
      </c>
      <c r="Z1156" s="286"/>
      <c r="AA1156" s="287"/>
      <c r="AB1156" s="288"/>
      <c r="AC1156" s="289"/>
      <c r="AD1156" s="290"/>
      <c r="AE1156" s="67" t="str">
        <f t="shared" si="1"/>
        <v>Jun</v>
      </c>
      <c r="AF1156" s="68" t="str">
        <f t="shared" si="2"/>
        <v>Dec</v>
      </c>
      <c r="AG1156" s="177"/>
      <c r="AH1156" s="70">
        <f t="shared" si="5"/>
        <v>42917</v>
      </c>
      <c r="AI1156" s="71">
        <f ca="1"/>
        <v>-1072</v>
      </c>
      <c r="AJ1156" s="71" t="str">
        <v>2017</v>
      </c>
      <c r="AK1156" s="70">
        <f t="shared" si="4"/>
        <v>42897</v>
      </c>
    </row>
    <row r="1157" spans="1:37" ht="14.4">
      <c r="A1157" s="239" t="s">
        <v>11227</v>
      </c>
      <c r="B1157" s="282" t="s">
        <v>89</v>
      </c>
      <c r="C1157" s="275">
        <v>42887</v>
      </c>
      <c r="D1157" s="276"/>
      <c r="E1157" s="277" t="s">
        <v>11122</v>
      </c>
      <c r="F1157" s="278" t="s">
        <v>214</v>
      </c>
      <c r="G1157" s="279" t="s">
        <v>11124</v>
      </c>
      <c r="H1157" s="280"/>
      <c r="I1157" s="281">
        <f t="shared" si="0"/>
        <v>42917</v>
      </c>
      <c r="J1157" s="282"/>
      <c r="K1157" s="280"/>
      <c r="L1157" s="283"/>
      <c r="M1157" s="282"/>
      <c r="N1157" s="282"/>
      <c r="O1157" s="282"/>
      <c r="P1157" s="284"/>
      <c r="Q1157" s="285"/>
      <c r="R1157" s="282"/>
      <c r="S1157" s="282"/>
      <c r="T1157" s="282"/>
      <c r="U1157" s="66" t="s">
        <v>108</v>
      </c>
      <c r="V1157" s="282"/>
      <c r="W1157" s="282"/>
      <c r="X1157" s="276"/>
      <c r="Y1157" s="57">
        <v>43073</v>
      </c>
      <c r="Z1157" s="286"/>
      <c r="AA1157" s="287"/>
      <c r="AB1157" s="288"/>
      <c r="AC1157" s="289"/>
      <c r="AD1157" s="290"/>
      <c r="AE1157" s="67" t="str">
        <f t="shared" si="1"/>
        <v>Jun</v>
      </c>
      <c r="AF1157" s="68" t="str">
        <f t="shared" si="2"/>
        <v>Dec</v>
      </c>
      <c r="AG1157" s="177"/>
      <c r="AH1157" s="70">
        <f t="shared" si="5"/>
        <v>42917</v>
      </c>
      <c r="AI1157" s="71">
        <f ca="1"/>
        <v>-1072</v>
      </c>
      <c r="AJ1157" s="71" t="str">
        <v>2017</v>
      </c>
      <c r="AK1157" s="70">
        <f t="shared" si="4"/>
        <v>42897</v>
      </c>
    </row>
    <row r="1158" spans="1:37" ht="14.4">
      <c r="A1158" s="239" t="s">
        <v>11228</v>
      </c>
      <c r="B1158" s="282" t="s">
        <v>89</v>
      </c>
      <c r="C1158" s="275">
        <v>42887</v>
      </c>
      <c r="D1158" s="276"/>
      <c r="E1158" s="277" t="s">
        <v>11122</v>
      </c>
      <c r="F1158" s="278" t="s">
        <v>214</v>
      </c>
      <c r="G1158" s="279" t="s">
        <v>11124</v>
      </c>
      <c r="H1158" s="280"/>
      <c r="I1158" s="281">
        <f t="shared" si="0"/>
        <v>42917</v>
      </c>
      <c r="J1158" s="282"/>
      <c r="K1158" s="280"/>
      <c r="L1158" s="283"/>
      <c r="M1158" s="282"/>
      <c r="N1158" s="282"/>
      <c r="O1158" s="282"/>
      <c r="P1158" s="284"/>
      <c r="Q1158" s="285"/>
      <c r="R1158" s="282"/>
      <c r="S1158" s="282"/>
      <c r="T1158" s="282"/>
      <c r="U1158" s="66" t="s">
        <v>108</v>
      </c>
      <c r="V1158" s="282"/>
      <c r="W1158" s="282"/>
      <c r="X1158" s="276"/>
      <c r="Y1158" s="57">
        <v>43073</v>
      </c>
      <c r="Z1158" s="286"/>
      <c r="AA1158" s="287"/>
      <c r="AB1158" s="288"/>
      <c r="AC1158" s="289"/>
      <c r="AD1158" s="290"/>
      <c r="AE1158" s="67" t="str">
        <f t="shared" si="1"/>
        <v>Jun</v>
      </c>
      <c r="AF1158" s="68" t="str">
        <f t="shared" si="2"/>
        <v>Dec</v>
      </c>
      <c r="AG1158" s="177"/>
      <c r="AH1158" s="70">
        <f t="shared" si="5"/>
        <v>42917</v>
      </c>
      <c r="AI1158" s="71">
        <f ca="1"/>
        <v>-1072</v>
      </c>
      <c r="AJ1158" s="71" t="str">
        <v>2017</v>
      </c>
      <c r="AK1158" s="70">
        <f t="shared" si="4"/>
        <v>42897</v>
      </c>
    </row>
    <row r="1159" spans="1:37" ht="14.4">
      <c r="A1159" s="239" t="s">
        <v>11230</v>
      </c>
      <c r="B1159" s="282" t="s">
        <v>89</v>
      </c>
      <c r="C1159" s="275">
        <v>42887</v>
      </c>
      <c r="D1159" s="276"/>
      <c r="E1159" s="277" t="s">
        <v>11122</v>
      </c>
      <c r="F1159" s="278" t="s">
        <v>214</v>
      </c>
      <c r="G1159" s="279" t="s">
        <v>11124</v>
      </c>
      <c r="H1159" s="280"/>
      <c r="I1159" s="281">
        <f t="shared" si="0"/>
        <v>42917</v>
      </c>
      <c r="J1159" s="282"/>
      <c r="K1159" s="280"/>
      <c r="L1159" s="283"/>
      <c r="M1159" s="282"/>
      <c r="N1159" s="282"/>
      <c r="O1159" s="282"/>
      <c r="P1159" s="284"/>
      <c r="Q1159" s="285"/>
      <c r="R1159" s="282"/>
      <c r="S1159" s="282"/>
      <c r="T1159" s="282"/>
      <c r="U1159" s="66" t="s">
        <v>108</v>
      </c>
      <c r="V1159" s="282"/>
      <c r="W1159" s="282"/>
      <c r="X1159" s="276"/>
      <c r="Y1159" s="57">
        <v>43073</v>
      </c>
      <c r="Z1159" s="286"/>
      <c r="AA1159" s="287"/>
      <c r="AB1159" s="288"/>
      <c r="AC1159" s="289"/>
      <c r="AD1159" s="290"/>
      <c r="AE1159" s="67" t="str">
        <f t="shared" si="1"/>
        <v>Jun</v>
      </c>
      <c r="AF1159" s="68" t="str">
        <f t="shared" si="2"/>
        <v>Dec</v>
      </c>
      <c r="AG1159" s="177"/>
      <c r="AH1159" s="70">
        <f t="shared" si="5"/>
        <v>42917</v>
      </c>
      <c r="AI1159" s="71">
        <f ca="1"/>
        <v>-1072</v>
      </c>
      <c r="AJ1159" s="71" t="str">
        <v>2017</v>
      </c>
      <c r="AK1159" s="70">
        <f t="shared" si="4"/>
        <v>42897</v>
      </c>
    </row>
    <row r="1160" spans="1:37" ht="14.4">
      <c r="A1160" s="239" t="s">
        <v>11233</v>
      </c>
      <c r="B1160" s="282" t="s">
        <v>89</v>
      </c>
      <c r="C1160" s="275">
        <v>42887</v>
      </c>
      <c r="D1160" s="276"/>
      <c r="E1160" s="277" t="s">
        <v>11122</v>
      </c>
      <c r="F1160" s="278" t="s">
        <v>214</v>
      </c>
      <c r="G1160" s="279" t="s">
        <v>11124</v>
      </c>
      <c r="H1160" s="280"/>
      <c r="I1160" s="281">
        <f t="shared" si="0"/>
        <v>42917</v>
      </c>
      <c r="J1160" s="282"/>
      <c r="K1160" s="280"/>
      <c r="L1160" s="283"/>
      <c r="M1160" s="282"/>
      <c r="N1160" s="282"/>
      <c r="O1160" s="282"/>
      <c r="P1160" s="284"/>
      <c r="Q1160" s="285"/>
      <c r="R1160" s="282"/>
      <c r="S1160" s="282"/>
      <c r="T1160" s="282"/>
      <c r="U1160" s="66" t="s">
        <v>108</v>
      </c>
      <c r="V1160" s="282"/>
      <c r="W1160" s="282"/>
      <c r="X1160" s="276"/>
      <c r="Y1160" s="57">
        <v>43073</v>
      </c>
      <c r="Z1160" s="286"/>
      <c r="AA1160" s="287"/>
      <c r="AB1160" s="288"/>
      <c r="AC1160" s="289"/>
      <c r="AD1160" s="290"/>
      <c r="AE1160" s="67" t="str">
        <f t="shared" si="1"/>
        <v>Jun</v>
      </c>
      <c r="AF1160" s="68" t="str">
        <f t="shared" si="2"/>
        <v>Dec</v>
      </c>
      <c r="AG1160" s="177"/>
      <c r="AH1160" s="70">
        <f t="shared" si="5"/>
        <v>42917</v>
      </c>
      <c r="AI1160" s="71">
        <f ca="1"/>
        <v>-1072</v>
      </c>
      <c r="AJ1160" s="71" t="str">
        <v>2017</v>
      </c>
      <c r="AK1160" s="70">
        <f t="shared" si="4"/>
        <v>42897</v>
      </c>
    </row>
    <row r="1161" spans="1:37" ht="14.4">
      <c r="A1161" s="239" t="s">
        <v>11235</v>
      </c>
      <c r="B1161" s="282" t="s">
        <v>89</v>
      </c>
      <c r="C1161" s="275">
        <v>42887</v>
      </c>
      <c r="D1161" s="276"/>
      <c r="E1161" s="277" t="s">
        <v>11122</v>
      </c>
      <c r="F1161" s="278" t="s">
        <v>214</v>
      </c>
      <c r="G1161" s="279" t="s">
        <v>11124</v>
      </c>
      <c r="H1161" s="280"/>
      <c r="I1161" s="281">
        <f t="shared" si="0"/>
        <v>42917</v>
      </c>
      <c r="J1161" s="282"/>
      <c r="K1161" s="280"/>
      <c r="L1161" s="283"/>
      <c r="M1161" s="282"/>
      <c r="N1161" s="282"/>
      <c r="O1161" s="282"/>
      <c r="P1161" s="284"/>
      <c r="Q1161" s="285"/>
      <c r="R1161" s="282"/>
      <c r="S1161" s="282"/>
      <c r="T1161" s="282"/>
      <c r="U1161" s="66" t="s">
        <v>108</v>
      </c>
      <c r="V1161" s="282"/>
      <c r="W1161" s="282"/>
      <c r="X1161" s="276"/>
      <c r="Y1161" s="57">
        <v>43073</v>
      </c>
      <c r="Z1161" s="286"/>
      <c r="AA1161" s="287"/>
      <c r="AB1161" s="288"/>
      <c r="AC1161" s="289"/>
      <c r="AD1161" s="290"/>
      <c r="AE1161" s="67" t="str">
        <f t="shared" si="1"/>
        <v>Jun</v>
      </c>
      <c r="AF1161" s="68" t="str">
        <f t="shared" si="2"/>
        <v>Dec</v>
      </c>
      <c r="AG1161" s="177"/>
      <c r="AH1161" s="70">
        <f t="shared" si="5"/>
        <v>42917</v>
      </c>
      <c r="AI1161" s="71">
        <f ca="1"/>
        <v>-1072</v>
      </c>
      <c r="AJ1161" s="71" t="str">
        <v>2017</v>
      </c>
      <c r="AK1161" s="70">
        <f t="shared" si="4"/>
        <v>42897</v>
      </c>
    </row>
    <row r="1162" spans="1:37" ht="14.4">
      <c r="A1162" s="239" t="s">
        <v>11238</v>
      </c>
      <c r="B1162" s="282" t="s">
        <v>89</v>
      </c>
      <c r="C1162" s="275">
        <v>42887</v>
      </c>
      <c r="D1162" s="276"/>
      <c r="E1162" s="277" t="s">
        <v>11122</v>
      </c>
      <c r="F1162" s="278" t="s">
        <v>214</v>
      </c>
      <c r="G1162" s="279" t="s">
        <v>11124</v>
      </c>
      <c r="H1162" s="280"/>
      <c r="I1162" s="281">
        <f t="shared" si="0"/>
        <v>42917</v>
      </c>
      <c r="J1162" s="282"/>
      <c r="K1162" s="280"/>
      <c r="L1162" s="283"/>
      <c r="M1162" s="282"/>
      <c r="N1162" s="282"/>
      <c r="O1162" s="282"/>
      <c r="P1162" s="284"/>
      <c r="Q1162" s="285"/>
      <c r="R1162" s="282"/>
      <c r="S1162" s="282"/>
      <c r="T1162" s="282"/>
      <c r="U1162" s="66" t="s">
        <v>108</v>
      </c>
      <c r="V1162" s="282"/>
      <c r="W1162" s="282"/>
      <c r="X1162" s="276"/>
      <c r="Y1162" s="57">
        <v>43073</v>
      </c>
      <c r="Z1162" s="286"/>
      <c r="AA1162" s="291"/>
      <c r="AB1162" s="288"/>
      <c r="AC1162" s="289"/>
      <c r="AD1162" s="290"/>
      <c r="AE1162" s="67" t="str">
        <f t="shared" si="1"/>
        <v>Jun</v>
      </c>
      <c r="AF1162" s="68" t="str">
        <f t="shared" si="2"/>
        <v>Dec</v>
      </c>
      <c r="AG1162" s="177"/>
      <c r="AH1162" s="70">
        <f t="shared" si="5"/>
        <v>42917</v>
      </c>
      <c r="AI1162" s="71">
        <f ca="1"/>
        <v>-1072</v>
      </c>
      <c r="AJ1162" s="71" t="str">
        <v>2017</v>
      </c>
      <c r="AK1162" s="70">
        <f t="shared" si="4"/>
        <v>42897</v>
      </c>
    </row>
    <row r="1163" spans="1:37" ht="14.4">
      <c r="A1163" s="239" t="s">
        <v>11247</v>
      </c>
      <c r="B1163" s="282" t="s">
        <v>89</v>
      </c>
      <c r="C1163" s="275">
        <v>42887</v>
      </c>
      <c r="D1163" s="276"/>
      <c r="E1163" s="277" t="s">
        <v>11122</v>
      </c>
      <c r="F1163" s="278" t="s">
        <v>214</v>
      </c>
      <c r="G1163" s="279" t="s">
        <v>11124</v>
      </c>
      <c r="H1163" s="280"/>
      <c r="I1163" s="281">
        <f t="shared" si="0"/>
        <v>42917</v>
      </c>
      <c r="J1163" s="282"/>
      <c r="K1163" s="280"/>
      <c r="L1163" s="283"/>
      <c r="M1163" s="282"/>
      <c r="N1163" s="282"/>
      <c r="O1163" s="282"/>
      <c r="P1163" s="284"/>
      <c r="Q1163" s="285"/>
      <c r="R1163" s="282"/>
      <c r="S1163" s="282"/>
      <c r="T1163" s="282"/>
      <c r="U1163" s="66" t="s">
        <v>108</v>
      </c>
      <c r="V1163" s="282"/>
      <c r="W1163" s="282"/>
      <c r="X1163" s="276"/>
      <c r="Y1163" s="57">
        <v>43073</v>
      </c>
      <c r="Z1163" s="286"/>
      <c r="AA1163" s="287"/>
      <c r="AB1163" s="288"/>
      <c r="AC1163" s="289"/>
      <c r="AD1163" s="290"/>
      <c r="AE1163" s="67" t="str">
        <f t="shared" si="1"/>
        <v>Jun</v>
      </c>
      <c r="AF1163" s="68" t="str">
        <f t="shared" si="2"/>
        <v>Dec</v>
      </c>
      <c r="AG1163" s="177"/>
      <c r="AH1163" s="70">
        <f t="shared" si="5"/>
        <v>42917</v>
      </c>
      <c r="AI1163" s="71">
        <f ca="1"/>
        <v>-1072</v>
      </c>
      <c r="AJ1163" s="71" t="str">
        <v>2017</v>
      </c>
      <c r="AK1163" s="70">
        <f t="shared" si="4"/>
        <v>42897</v>
      </c>
    </row>
    <row r="1164" spans="1:37" ht="14.4">
      <c r="A1164" s="239" t="s">
        <v>11249</v>
      </c>
      <c r="B1164" s="282" t="s">
        <v>89</v>
      </c>
      <c r="C1164" s="275">
        <v>42887</v>
      </c>
      <c r="D1164" s="276"/>
      <c r="E1164" s="277" t="s">
        <v>11122</v>
      </c>
      <c r="F1164" s="278" t="s">
        <v>214</v>
      </c>
      <c r="G1164" s="279" t="s">
        <v>11124</v>
      </c>
      <c r="H1164" s="280"/>
      <c r="I1164" s="281">
        <f t="shared" si="0"/>
        <v>42917</v>
      </c>
      <c r="J1164" s="282"/>
      <c r="K1164" s="280"/>
      <c r="L1164" s="283"/>
      <c r="M1164" s="282"/>
      <c r="N1164" s="282"/>
      <c r="O1164" s="282"/>
      <c r="P1164" s="284"/>
      <c r="Q1164" s="285"/>
      <c r="R1164" s="282"/>
      <c r="S1164" s="282"/>
      <c r="T1164" s="282"/>
      <c r="U1164" s="66" t="s">
        <v>108</v>
      </c>
      <c r="V1164" s="282"/>
      <c r="W1164" s="282"/>
      <c r="X1164" s="276"/>
      <c r="Y1164" s="57">
        <v>43073</v>
      </c>
      <c r="Z1164" s="286"/>
      <c r="AA1164" s="287"/>
      <c r="AB1164" s="288"/>
      <c r="AC1164" s="289"/>
      <c r="AD1164" s="290"/>
      <c r="AE1164" s="67" t="str">
        <f t="shared" si="1"/>
        <v>Jun</v>
      </c>
      <c r="AF1164" s="68" t="str">
        <f t="shared" si="2"/>
        <v>Dec</v>
      </c>
      <c r="AG1164" s="177"/>
      <c r="AH1164" s="70">
        <f t="shared" si="5"/>
        <v>42917</v>
      </c>
      <c r="AI1164" s="71">
        <f ca="1"/>
        <v>-1072</v>
      </c>
      <c r="AJ1164" s="71" t="str">
        <v>2017</v>
      </c>
      <c r="AK1164" s="70">
        <f t="shared" si="4"/>
        <v>42897</v>
      </c>
    </row>
    <row r="1165" spans="1:37" ht="14.4">
      <c r="A1165" s="239" t="s">
        <v>11252</v>
      </c>
      <c r="B1165" s="282" t="s">
        <v>89</v>
      </c>
      <c r="C1165" s="275">
        <v>42887</v>
      </c>
      <c r="D1165" s="276"/>
      <c r="E1165" s="277" t="s">
        <v>11122</v>
      </c>
      <c r="F1165" s="278" t="s">
        <v>214</v>
      </c>
      <c r="G1165" s="279" t="s">
        <v>11124</v>
      </c>
      <c r="H1165" s="280"/>
      <c r="I1165" s="281">
        <f t="shared" si="0"/>
        <v>42917</v>
      </c>
      <c r="J1165" s="282"/>
      <c r="K1165" s="280"/>
      <c r="L1165" s="283"/>
      <c r="M1165" s="282"/>
      <c r="N1165" s="282"/>
      <c r="O1165" s="282"/>
      <c r="P1165" s="284"/>
      <c r="Q1165" s="285"/>
      <c r="R1165" s="282"/>
      <c r="S1165" s="282"/>
      <c r="T1165" s="282"/>
      <c r="U1165" s="66" t="s">
        <v>108</v>
      </c>
      <c r="V1165" s="282"/>
      <c r="W1165" s="282"/>
      <c r="X1165" s="276"/>
      <c r="Y1165" s="57">
        <v>43073</v>
      </c>
      <c r="Z1165" s="286"/>
      <c r="AA1165" s="287"/>
      <c r="AB1165" s="288"/>
      <c r="AC1165" s="289"/>
      <c r="AD1165" s="290"/>
      <c r="AE1165" s="67" t="str">
        <f t="shared" si="1"/>
        <v>Jun</v>
      </c>
      <c r="AF1165" s="68" t="str">
        <f t="shared" si="2"/>
        <v>Dec</v>
      </c>
      <c r="AG1165" s="177"/>
      <c r="AH1165" s="70">
        <f t="shared" si="5"/>
        <v>42917</v>
      </c>
      <c r="AI1165" s="71">
        <f ca="1"/>
        <v>-1072</v>
      </c>
      <c r="AJ1165" s="71" t="str">
        <v>2017</v>
      </c>
      <c r="AK1165" s="70">
        <f t="shared" si="4"/>
        <v>42897</v>
      </c>
    </row>
    <row r="1166" spans="1:37" ht="14.4">
      <c r="A1166" s="239" t="s">
        <v>11254</v>
      </c>
      <c r="B1166" s="282" t="s">
        <v>89</v>
      </c>
      <c r="C1166" s="275">
        <v>42887</v>
      </c>
      <c r="D1166" s="276"/>
      <c r="E1166" s="277" t="s">
        <v>11122</v>
      </c>
      <c r="F1166" s="278" t="s">
        <v>214</v>
      </c>
      <c r="G1166" s="279" t="s">
        <v>11124</v>
      </c>
      <c r="H1166" s="280"/>
      <c r="I1166" s="281">
        <f t="shared" si="0"/>
        <v>42917</v>
      </c>
      <c r="J1166" s="282"/>
      <c r="K1166" s="280"/>
      <c r="L1166" s="283"/>
      <c r="M1166" s="282"/>
      <c r="N1166" s="282"/>
      <c r="O1166" s="282"/>
      <c r="P1166" s="284"/>
      <c r="Q1166" s="285"/>
      <c r="R1166" s="282"/>
      <c r="S1166" s="282"/>
      <c r="T1166" s="282"/>
      <c r="U1166" s="66" t="s">
        <v>108</v>
      </c>
      <c r="V1166" s="282"/>
      <c r="W1166" s="282"/>
      <c r="X1166" s="276"/>
      <c r="Y1166" s="57">
        <v>43073</v>
      </c>
      <c r="Z1166" s="286"/>
      <c r="AA1166" s="287"/>
      <c r="AB1166" s="288"/>
      <c r="AC1166" s="289"/>
      <c r="AD1166" s="290"/>
      <c r="AE1166" s="67" t="str">
        <f t="shared" si="1"/>
        <v>Jun</v>
      </c>
      <c r="AF1166" s="68" t="str">
        <f t="shared" si="2"/>
        <v>Dec</v>
      </c>
      <c r="AG1166" s="177"/>
      <c r="AH1166" s="70">
        <f t="shared" si="5"/>
        <v>42917</v>
      </c>
      <c r="AI1166" s="71">
        <f ca="1"/>
        <v>-1072</v>
      </c>
      <c r="AJ1166" s="71" t="str">
        <v>2017</v>
      </c>
      <c r="AK1166" s="70">
        <f t="shared" si="4"/>
        <v>42897</v>
      </c>
    </row>
    <row r="1167" spans="1:37" ht="14.4">
      <c r="A1167" s="239" t="s">
        <v>11256</v>
      </c>
      <c r="B1167" s="282" t="s">
        <v>89</v>
      </c>
      <c r="C1167" s="275">
        <v>42887</v>
      </c>
      <c r="D1167" s="276"/>
      <c r="E1167" s="277" t="s">
        <v>11122</v>
      </c>
      <c r="F1167" s="278" t="s">
        <v>214</v>
      </c>
      <c r="G1167" s="279" t="s">
        <v>11124</v>
      </c>
      <c r="H1167" s="280"/>
      <c r="I1167" s="281">
        <f t="shared" si="0"/>
        <v>42917</v>
      </c>
      <c r="J1167" s="282"/>
      <c r="K1167" s="280"/>
      <c r="L1167" s="283"/>
      <c r="M1167" s="282"/>
      <c r="N1167" s="282"/>
      <c r="O1167" s="282"/>
      <c r="P1167" s="284"/>
      <c r="Q1167" s="285"/>
      <c r="R1167" s="282"/>
      <c r="S1167" s="282"/>
      <c r="T1167" s="282"/>
      <c r="U1167" s="66" t="s">
        <v>108</v>
      </c>
      <c r="V1167" s="282"/>
      <c r="W1167" s="282"/>
      <c r="X1167" s="276"/>
      <c r="Y1167" s="57">
        <v>43073</v>
      </c>
      <c r="Z1167" s="286"/>
      <c r="AA1167" s="287"/>
      <c r="AB1167" s="288"/>
      <c r="AC1167" s="289"/>
      <c r="AD1167" s="290"/>
      <c r="AE1167" s="67" t="str">
        <f t="shared" si="1"/>
        <v>Jun</v>
      </c>
      <c r="AF1167" s="68" t="str">
        <f t="shared" si="2"/>
        <v>Dec</v>
      </c>
      <c r="AG1167" s="177"/>
      <c r="AH1167" s="70">
        <f t="shared" si="5"/>
        <v>42917</v>
      </c>
      <c r="AI1167" s="71">
        <f ca="1"/>
        <v>-1072</v>
      </c>
      <c r="AJ1167" s="71" t="str">
        <v>2017</v>
      </c>
      <c r="AK1167" s="70">
        <f t="shared" si="4"/>
        <v>42897</v>
      </c>
    </row>
    <row r="1168" spans="1:37" ht="14.4">
      <c r="A1168" s="239" t="s">
        <v>11260</v>
      </c>
      <c r="B1168" s="282" t="s">
        <v>89</v>
      </c>
      <c r="C1168" s="275">
        <v>42887</v>
      </c>
      <c r="D1168" s="276"/>
      <c r="E1168" s="277" t="s">
        <v>11122</v>
      </c>
      <c r="F1168" s="278" t="s">
        <v>214</v>
      </c>
      <c r="G1168" s="279" t="s">
        <v>11124</v>
      </c>
      <c r="H1168" s="280"/>
      <c r="I1168" s="281">
        <f t="shared" si="0"/>
        <v>42917</v>
      </c>
      <c r="J1168" s="282"/>
      <c r="K1168" s="280"/>
      <c r="L1168" s="283"/>
      <c r="M1168" s="282"/>
      <c r="N1168" s="282"/>
      <c r="O1168" s="282"/>
      <c r="P1168" s="284"/>
      <c r="Q1168" s="285"/>
      <c r="R1168" s="282"/>
      <c r="S1168" s="282"/>
      <c r="T1168" s="282"/>
      <c r="U1168" s="66" t="s">
        <v>108</v>
      </c>
      <c r="V1168" s="282"/>
      <c r="W1168" s="282"/>
      <c r="X1168" s="276"/>
      <c r="Y1168" s="57">
        <v>43073</v>
      </c>
      <c r="Z1168" s="286"/>
      <c r="AA1168" s="287"/>
      <c r="AB1168" s="288"/>
      <c r="AC1168" s="289"/>
      <c r="AD1168" s="289"/>
      <c r="AE1168" s="67" t="str">
        <f t="shared" si="1"/>
        <v>Jun</v>
      </c>
      <c r="AF1168" s="68" t="str">
        <f t="shared" si="2"/>
        <v>Dec</v>
      </c>
      <c r="AG1168" s="177"/>
      <c r="AH1168" s="70">
        <f t="shared" si="5"/>
        <v>42917</v>
      </c>
      <c r="AI1168" s="71">
        <f ca="1"/>
        <v>-1072</v>
      </c>
      <c r="AJ1168" s="71" t="str">
        <v>2017</v>
      </c>
      <c r="AK1168" s="70">
        <f t="shared" si="4"/>
        <v>42897</v>
      </c>
    </row>
    <row r="1169" spans="1:37" ht="14.4">
      <c r="A1169" s="239" t="s">
        <v>11262</v>
      </c>
      <c r="B1169" s="282" t="s">
        <v>89</v>
      </c>
      <c r="C1169" s="275">
        <v>42887</v>
      </c>
      <c r="D1169" s="276"/>
      <c r="E1169" s="277" t="s">
        <v>11122</v>
      </c>
      <c r="F1169" s="278" t="s">
        <v>214</v>
      </c>
      <c r="G1169" s="279" t="s">
        <v>11124</v>
      </c>
      <c r="H1169" s="280"/>
      <c r="I1169" s="281">
        <f t="shared" si="0"/>
        <v>42917</v>
      </c>
      <c r="J1169" s="282"/>
      <c r="K1169" s="280"/>
      <c r="L1169" s="283"/>
      <c r="M1169" s="282"/>
      <c r="N1169" s="282"/>
      <c r="O1169" s="282"/>
      <c r="P1169" s="284"/>
      <c r="Q1169" s="285"/>
      <c r="R1169" s="282"/>
      <c r="S1169" s="282"/>
      <c r="T1169" s="282"/>
      <c r="U1169" s="66" t="s">
        <v>108</v>
      </c>
      <c r="V1169" s="282"/>
      <c r="W1169" s="282"/>
      <c r="X1169" s="276"/>
      <c r="Y1169" s="57">
        <v>43073</v>
      </c>
      <c r="Z1169" s="286"/>
      <c r="AA1169" s="287"/>
      <c r="AB1169" s="288"/>
      <c r="AC1169" s="289"/>
      <c r="AD1169" s="289"/>
      <c r="AE1169" s="67" t="str">
        <f t="shared" si="1"/>
        <v>Jun</v>
      </c>
      <c r="AF1169" s="68" t="str">
        <f t="shared" si="2"/>
        <v>Dec</v>
      </c>
      <c r="AG1169" s="177"/>
      <c r="AH1169" s="70">
        <f t="shared" si="5"/>
        <v>42917</v>
      </c>
      <c r="AI1169" s="71">
        <f ca="1"/>
        <v>-1072</v>
      </c>
      <c r="AJ1169" s="71" t="str">
        <v>2017</v>
      </c>
      <c r="AK1169" s="70">
        <f t="shared" si="4"/>
        <v>42897</v>
      </c>
    </row>
    <row r="1170" spans="1:37" ht="14.4">
      <c r="A1170" s="239" t="s">
        <v>11265</v>
      </c>
      <c r="B1170" s="282" t="s">
        <v>89</v>
      </c>
      <c r="C1170" s="275">
        <v>42887</v>
      </c>
      <c r="D1170" s="276"/>
      <c r="E1170" s="277" t="s">
        <v>11122</v>
      </c>
      <c r="F1170" s="278" t="s">
        <v>214</v>
      </c>
      <c r="G1170" s="279" t="s">
        <v>11124</v>
      </c>
      <c r="H1170" s="280"/>
      <c r="I1170" s="281">
        <f t="shared" si="0"/>
        <v>42917</v>
      </c>
      <c r="J1170" s="282"/>
      <c r="K1170" s="280"/>
      <c r="L1170" s="283"/>
      <c r="M1170" s="282"/>
      <c r="N1170" s="282"/>
      <c r="O1170" s="282"/>
      <c r="P1170" s="284"/>
      <c r="Q1170" s="285"/>
      <c r="R1170" s="282"/>
      <c r="S1170" s="282"/>
      <c r="T1170" s="282"/>
      <c r="U1170" s="66" t="s">
        <v>108</v>
      </c>
      <c r="V1170" s="282"/>
      <c r="W1170" s="282"/>
      <c r="X1170" s="276"/>
      <c r="Y1170" s="57">
        <v>43073</v>
      </c>
      <c r="Z1170" s="286"/>
      <c r="AA1170" s="287"/>
      <c r="AB1170" s="288"/>
      <c r="AC1170" s="289"/>
      <c r="AD1170" s="289"/>
      <c r="AE1170" s="67" t="str">
        <f t="shared" si="1"/>
        <v>Jun</v>
      </c>
      <c r="AF1170" s="68" t="str">
        <f t="shared" si="2"/>
        <v>Dec</v>
      </c>
      <c r="AG1170" s="177"/>
      <c r="AH1170" s="70">
        <f t="shared" si="5"/>
        <v>42917</v>
      </c>
      <c r="AI1170" s="71">
        <f ca="1"/>
        <v>-1072</v>
      </c>
      <c r="AJ1170" s="71" t="str">
        <v>2017</v>
      </c>
      <c r="AK1170" s="70">
        <f t="shared" si="4"/>
        <v>42897</v>
      </c>
    </row>
    <row r="1171" spans="1:37" ht="14.4">
      <c r="A1171" s="239" t="s">
        <v>11268</v>
      </c>
      <c r="B1171" s="282" t="s">
        <v>89</v>
      </c>
      <c r="C1171" s="275">
        <v>42887</v>
      </c>
      <c r="D1171" s="276"/>
      <c r="E1171" s="277" t="s">
        <v>11122</v>
      </c>
      <c r="F1171" s="278" t="s">
        <v>214</v>
      </c>
      <c r="G1171" s="279" t="s">
        <v>11124</v>
      </c>
      <c r="H1171" s="280"/>
      <c r="I1171" s="281">
        <f t="shared" si="0"/>
        <v>42917</v>
      </c>
      <c r="J1171" s="282"/>
      <c r="K1171" s="280"/>
      <c r="L1171" s="283"/>
      <c r="M1171" s="282"/>
      <c r="N1171" s="282"/>
      <c r="O1171" s="282"/>
      <c r="P1171" s="284"/>
      <c r="Q1171" s="285"/>
      <c r="R1171" s="282"/>
      <c r="S1171" s="282"/>
      <c r="T1171" s="282"/>
      <c r="U1171" s="66" t="s">
        <v>108</v>
      </c>
      <c r="V1171" s="282"/>
      <c r="W1171" s="282"/>
      <c r="X1171" s="276"/>
      <c r="Y1171" s="57">
        <v>43073</v>
      </c>
      <c r="Z1171" s="286"/>
      <c r="AA1171" s="287"/>
      <c r="AB1171" s="288"/>
      <c r="AC1171" s="289"/>
      <c r="AD1171" s="289"/>
      <c r="AE1171" s="67" t="str">
        <f t="shared" si="1"/>
        <v>Jun</v>
      </c>
      <c r="AF1171" s="68" t="str">
        <f t="shared" si="2"/>
        <v>Dec</v>
      </c>
      <c r="AG1171" s="177"/>
      <c r="AH1171" s="70">
        <f t="shared" si="5"/>
        <v>42917</v>
      </c>
      <c r="AI1171" s="71">
        <f ca="1"/>
        <v>-1072</v>
      </c>
      <c r="AJ1171" s="71" t="str">
        <v>2017</v>
      </c>
      <c r="AK1171" s="70">
        <f t="shared" si="4"/>
        <v>42897</v>
      </c>
    </row>
    <row r="1172" spans="1:37" ht="14.4">
      <c r="A1172" s="239" t="s">
        <v>11272</v>
      </c>
      <c r="B1172" s="282" t="s">
        <v>89</v>
      </c>
      <c r="C1172" s="275">
        <v>42887</v>
      </c>
      <c r="D1172" s="276"/>
      <c r="E1172" s="277" t="s">
        <v>11122</v>
      </c>
      <c r="F1172" s="278" t="s">
        <v>214</v>
      </c>
      <c r="G1172" s="279" t="s">
        <v>11124</v>
      </c>
      <c r="H1172" s="280"/>
      <c r="I1172" s="281">
        <f t="shared" si="0"/>
        <v>42917</v>
      </c>
      <c r="J1172" s="282"/>
      <c r="K1172" s="280"/>
      <c r="L1172" s="283"/>
      <c r="M1172" s="282"/>
      <c r="N1172" s="282"/>
      <c r="O1172" s="282"/>
      <c r="P1172" s="284"/>
      <c r="Q1172" s="285"/>
      <c r="R1172" s="282"/>
      <c r="S1172" s="282"/>
      <c r="T1172" s="282"/>
      <c r="U1172" s="66" t="s">
        <v>108</v>
      </c>
      <c r="V1172" s="282"/>
      <c r="W1172" s="282"/>
      <c r="X1172" s="276"/>
      <c r="Y1172" s="57">
        <v>43073</v>
      </c>
      <c r="Z1172" s="286"/>
      <c r="AA1172" s="287"/>
      <c r="AB1172" s="288"/>
      <c r="AC1172" s="289"/>
      <c r="AD1172" s="289"/>
      <c r="AE1172" s="67" t="str">
        <f t="shared" si="1"/>
        <v>Jun</v>
      </c>
      <c r="AF1172" s="68" t="str">
        <f t="shared" si="2"/>
        <v>Dec</v>
      </c>
      <c r="AG1172" s="177"/>
      <c r="AH1172" s="70">
        <f t="shared" si="5"/>
        <v>42917</v>
      </c>
      <c r="AI1172" s="71">
        <f ca="1"/>
        <v>-1072</v>
      </c>
      <c r="AJ1172" s="71" t="str">
        <v>2017</v>
      </c>
      <c r="AK1172" s="70">
        <f t="shared" si="4"/>
        <v>42897</v>
      </c>
    </row>
    <row r="1173" spans="1:37" ht="14.4">
      <c r="A1173" s="239" t="s">
        <v>11276</v>
      </c>
      <c r="B1173" s="282" t="s">
        <v>89</v>
      </c>
      <c r="C1173" s="275">
        <v>42887</v>
      </c>
      <c r="D1173" s="276"/>
      <c r="E1173" s="277" t="s">
        <v>11122</v>
      </c>
      <c r="F1173" s="278" t="s">
        <v>214</v>
      </c>
      <c r="G1173" s="279" t="s">
        <v>11124</v>
      </c>
      <c r="H1173" s="280"/>
      <c r="I1173" s="281">
        <f t="shared" si="0"/>
        <v>42917</v>
      </c>
      <c r="J1173" s="282"/>
      <c r="K1173" s="280"/>
      <c r="L1173" s="283"/>
      <c r="M1173" s="282"/>
      <c r="N1173" s="282"/>
      <c r="O1173" s="282"/>
      <c r="P1173" s="284"/>
      <c r="Q1173" s="285"/>
      <c r="R1173" s="282"/>
      <c r="S1173" s="282"/>
      <c r="T1173" s="282"/>
      <c r="U1173" s="66" t="s">
        <v>108</v>
      </c>
      <c r="V1173" s="282"/>
      <c r="W1173" s="282"/>
      <c r="X1173" s="276"/>
      <c r="Y1173" s="57">
        <v>43073</v>
      </c>
      <c r="Z1173" s="286"/>
      <c r="AA1173" s="287"/>
      <c r="AB1173" s="288"/>
      <c r="AC1173" s="289"/>
      <c r="AD1173" s="289"/>
      <c r="AE1173" s="67" t="str">
        <f t="shared" si="1"/>
        <v>Jun</v>
      </c>
      <c r="AF1173" s="68" t="str">
        <f t="shared" si="2"/>
        <v>Dec</v>
      </c>
      <c r="AG1173" s="177"/>
      <c r="AH1173" s="70">
        <f t="shared" si="5"/>
        <v>42917</v>
      </c>
      <c r="AI1173" s="71">
        <f ca="1"/>
        <v>-1072</v>
      </c>
      <c r="AJ1173" s="71" t="str">
        <v>2017</v>
      </c>
      <c r="AK1173" s="70">
        <f t="shared" si="4"/>
        <v>42897</v>
      </c>
    </row>
    <row r="1174" spans="1:37" ht="14.4">
      <c r="A1174" s="239" t="s">
        <v>11281</v>
      </c>
      <c r="B1174" s="282" t="s">
        <v>89</v>
      </c>
      <c r="C1174" s="275">
        <v>42887</v>
      </c>
      <c r="D1174" s="276"/>
      <c r="E1174" s="277" t="s">
        <v>11122</v>
      </c>
      <c r="F1174" s="278" t="s">
        <v>214</v>
      </c>
      <c r="G1174" s="279" t="s">
        <v>11124</v>
      </c>
      <c r="H1174" s="280"/>
      <c r="I1174" s="281">
        <f t="shared" si="0"/>
        <v>42917</v>
      </c>
      <c r="J1174" s="282"/>
      <c r="K1174" s="280"/>
      <c r="L1174" s="283"/>
      <c r="M1174" s="282"/>
      <c r="N1174" s="282"/>
      <c r="O1174" s="282"/>
      <c r="P1174" s="284"/>
      <c r="Q1174" s="285"/>
      <c r="R1174" s="282"/>
      <c r="S1174" s="282"/>
      <c r="T1174" s="282"/>
      <c r="U1174" s="66" t="s">
        <v>108</v>
      </c>
      <c r="V1174" s="282"/>
      <c r="W1174" s="282"/>
      <c r="X1174" s="276"/>
      <c r="Y1174" s="57">
        <v>43073</v>
      </c>
      <c r="Z1174" s="286"/>
      <c r="AA1174" s="287"/>
      <c r="AB1174" s="288"/>
      <c r="AC1174" s="289"/>
      <c r="AD1174" s="289"/>
      <c r="AE1174" s="67" t="str">
        <f t="shared" si="1"/>
        <v>Jun</v>
      </c>
      <c r="AF1174" s="68" t="str">
        <f t="shared" si="2"/>
        <v>Dec</v>
      </c>
      <c r="AG1174" s="177"/>
      <c r="AH1174" s="70">
        <f t="shared" si="5"/>
        <v>42917</v>
      </c>
      <c r="AI1174" s="71">
        <f ca="1"/>
        <v>-1072</v>
      </c>
      <c r="AJ1174" s="71" t="str">
        <v>2017</v>
      </c>
      <c r="AK1174" s="70">
        <f t="shared" si="4"/>
        <v>42897</v>
      </c>
    </row>
    <row r="1175" spans="1:37" ht="14.4">
      <c r="A1175" s="239" t="s">
        <v>11285</v>
      </c>
      <c r="B1175" s="282" t="s">
        <v>89</v>
      </c>
      <c r="C1175" s="275">
        <v>42887</v>
      </c>
      <c r="D1175" s="276"/>
      <c r="E1175" s="277" t="s">
        <v>11122</v>
      </c>
      <c r="F1175" s="278" t="s">
        <v>214</v>
      </c>
      <c r="G1175" s="279" t="s">
        <v>11124</v>
      </c>
      <c r="H1175" s="280"/>
      <c r="I1175" s="281">
        <f t="shared" si="0"/>
        <v>42917</v>
      </c>
      <c r="J1175" s="282"/>
      <c r="K1175" s="280"/>
      <c r="L1175" s="283"/>
      <c r="M1175" s="293"/>
      <c r="N1175" s="282"/>
      <c r="O1175" s="282"/>
      <c r="P1175" s="284"/>
      <c r="Q1175" s="285"/>
      <c r="R1175" s="282"/>
      <c r="S1175" s="282"/>
      <c r="T1175" s="282"/>
      <c r="U1175" s="66" t="s">
        <v>108</v>
      </c>
      <c r="V1175" s="282"/>
      <c r="W1175" s="282"/>
      <c r="X1175" s="276"/>
      <c r="Y1175" s="57">
        <v>43073</v>
      </c>
      <c r="Z1175" s="286"/>
      <c r="AA1175" s="294"/>
      <c r="AB1175" s="288"/>
      <c r="AC1175" s="289"/>
      <c r="AD1175" s="289"/>
      <c r="AE1175" s="67" t="str">
        <f t="shared" si="1"/>
        <v>Jun</v>
      </c>
      <c r="AF1175" s="68" t="str">
        <f t="shared" si="2"/>
        <v>Dec</v>
      </c>
      <c r="AG1175" s="177"/>
      <c r="AH1175" s="70">
        <f t="shared" si="5"/>
        <v>42917</v>
      </c>
      <c r="AI1175" s="71">
        <f ca="1"/>
        <v>-1072</v>
      </c>
      <c r="AJ1175" s="71" t="str">
        <v>2017</v>
      </c>
      <c r="AK1175" s="70">
        <f t="shared" si="4"/>
        <v>42897</v>
      </c>
    </row>
    <row r="1176" spans="1:37" ht="14.4">
      <c r="A1176" s="239" t="s">
        <v>11288</v>
      </c>
      <c r="B1176" s="282" t="s">
        <v>89</v>
      </c>
      <c r="C1176" s="275">
        <v>42887</v>
      </c>
      <c r="D1176" s="276"/>
      <c r="E1176" s="277" t="s">
        <v>11122</v>
      </c>
      <c r="F1176" s="278" t="s">
        <v>214</v>
      </c>
      <c r="G1176" s="279" t="s">
        <v>11124</v>
      </c>
      <c r="H1176" s="280"/>
      <c r="I1176" s="281">
        <f t="shared" si="0"/>
        <v>42917</v>
      </c>
      <c r="J1176" s="282"/>
      <c r="K1176" s="280"/>
      <c r="L1176" s="283"/>
      <c r="M1176" s="282"/>
      <c r="N1176" s="282"/>
      <c r="O1176" s="282"/>
      <c r="P1176" s="284"/>
      <c r="Q1176" s="285"/>
      <c r="R1176" s="282"/>
      <c r="S1176" s="282"/>
      <c r="T1176" s="282"/>
      <c r="U1176" s="66" t="s">
        <v>108</v>
      </c>
      <c r="V1176" s="282"/>
      <c r="W1176" s="282"/>
      <c r="X1176" s="276"/>
      <c r="Y1176" s="57">
        <v>43073</v>
      </c>
      <c r="Z1176" s="286"/>
      <c r="AA1176" s="287"/>
      <c r="AB1176" s="288"/>
      <c r="AC1176" s="289"/>
      <c r="AD1176" s="289"/>
      <c r="AE1176" s="67" t="str">
        <f t="shared" si="1"/>
        <v>Jun</v>
      </c>
      <c r="AF1176" s="68" t="str">
        <f t="shared" si="2"/>
        <v>Dec</v>
      </c>
      <c r="AG1176" s="177"/>
      <c r="AH1176" s="70">
        <f t="shared" si="5"/>
        <v>42917</v>
      </c>
      <c r="AI1176" s="71">
        <f ca="1"/>
        <v>-1072</v>
      </c>
      <c r="AJ1176" s="71" t="str">
        <v>2017</v>
      </c>
      <c r="AK1176" s="70">
        <f t="shared" si="4"/>
        <v>42897</v>
      </c>
    </row>
    <row r="1177" spans="1:37" ht="14.4">
      <c r="A1177" s="239" t="s">
        <v>11291</v>
      </c>
      <c r="B1177" s="282" t="s">
        <v>89</v>
      </c>
      <c r="C1177" s="275">
        <v>42887</v>
      </c>
      <c r="D1177" s="276"/>
      <c r="E1177" s="277" t="s">
        <v>11122</v>
      </c>
      <c r="F1177" s="278" t="s">
        <v>214</v>
      </c>
      <c r="G1177" s="279" t="s">
        <v>11124</v>
      </c>
      <c r="H1177" s="280"/>
      <c r="I1177" s="281">
        <f t="shared" si="0"/>
        <v>42917</v>
      </c>
      <c r="J1177" s="282"/>
      <c r="K1177" s="280"/>
      <c r="L1177" s="283"/>
      <c r="M1177" s="282"/>
      <c r="N1177" s="282"/>
      <c r="O1177" s="282"/>
      <c r="P1177" s="284"/>
      <c r="Q1177" s="285"/>
      <c r="R1177" s="282"/>
      <c r="S1177" s="282"/>
      <c r="T1177" s="282"/>
      <c r="U1177" s="66" t="s">
        <v>108</v>
      </c>
      <c r="V1177" s="282"/>
      <c r="W1177" s="282"/>
      <c r="X1177" s="276"/>
      <c r="Y1177" s="57">
        <v>43073</v>
      </c>
      <c r="Z1177" s="286"/>
      <c r="AA1177" s="287"/>
      <c r="AB1177" s="288"/>
      <c r="AC1177" s="289"/>
      <c r="AD1177" s="289"/>
      <c r="AE1177" s="67" t="str">
        <f t="shared" si="1"/>
        <v>Jun</v>
      </c>
      <c r="AF1177" s="68" t="str">
        <f t="shared" si="2"/>
        <v>Dec</v>
      </c>
      <c r="AG1177" s="177"/>
      <c r="AH1177" s="70">
        <f t="shared" si="5"/>
        <v>42917</v>
      </c>
      <c r="AI1177" s="71">
        <f ca="1"/>
        <v>-1072</v>
      </c>
      <c r="AJ1177" s="71" t="str">
        <v>2017</v>
      </c>
      <c r="AK1177" s="70">
        <f t="shared" si="4"/>
        <v>42897</v>
      </c>
    </row>
    <row r="1178" spans="1:37" ht="14.4">
      <c r="A1178" s="239" t="s">
        <v>11293</v>
      </c>
      <c r="B1178" s="282" t="s">
        <v>89</v>
      </c>
      <c r="C1178" s="275">
        <v>42887</v>
      </c>
      <c r="D1178" s="276"/>
      <c r="E1178" s="277" t="s">
        <v>11122</v>
      </c>
      <c r="F1178" s="278" t="s">
        <v>214</v>
      </c>
      <c r="G1178" s="279" t="s">
        <v>11124</v>
      </c>
      <c r="H1178" s="280"/>
      <c r="I1178" s="281">
        <f t="shared" si="0"/>
        <v>42917</v>
      </c>
      <c r="J1178" s="282"/>
      <c r="K1178" s="280"/>
      <c r="L1178" s="283"/>
      <c r="M1178" s="282"/>
      <c r="N1178" s="282"/>
      <c r="O1178" s="282"/>
      <c r="P1178" s="284"/>
      <c r="Q1178" s="285"/>
      <c r="R1178" s="282"/>
      <c r="S1178" s="282"/>
      <c r="T1178" s="282"/>
      <c r="U1178" s="66" t="s">
        <v>108</v>
      </c>
      <c r="V1178" s="282"/>
      <c r="W1178" s="282"/>
      <c r="X1178" s="276"/>
      <c r="Y1178" s="57">
        <v>43073</v>
      </c>
      <c r="Z1178" s="286"/>
      <c r="AA1178" s="287"/>
      <c r="AB1178" s="288"/>
      <c r="AC1178" s="289"/>
      <c r="AD1178" s="289"/>
      <c r="AE1178" s="67" t="str">
        <f t="shared" si="1"/>
        <v>Jun</v>
      </c>
      <c r="AF1178" s="68" t="str">
        <f t="shared" si="2"/>
        <v>Dec</v>
      </c>
      <c r="AG1178" s="177"/>
      <c r="AH1178" s="70">
        <f t="shared" si="5"/>
        <v>42917</v>
      </c>
      <c r="AI1178" s="71">
        <f ca="1"/>
        <v>-1072</v>
      </c>
      <c r="AJ1178" s="71" t="str">
        <v>2017</v>
      </c>
      <c r="AK1178" s="70">
        <f t="shared" si="4"/>
        <v>42897</v>
      </c>
    </row>
    <row r="1179" spans="1:37" ht="14.4">
      <c r="A1179" s="239" t="s">
        <v>11312</v>
      </c>
      <c r="B1179" s="282" t="s">
        <v>89</v>
      </c>
      <c r="C1179" s="275">
        <v>42887</v>
      </c>
      <c r="D1179" s="276"/>
      <c r="E1179" s="277" t="s">
        <v>11122</v>
      </c>
      <c r="F1179" s="278" t="s">
        <v>214</v>
      </c>
      <c r="G1179" s="279" t="s">
        <v>11124</v>
      </c>
      <c r="H1179" s="280"/>
      <c r="I1179" s="281">
        <f t="shared" si="0"/>
        <v>42917</v>
      </c>
      <c r="J1179" s="282"/>
      <c r="K1179" s="280"/>
      <c r="L1179" s="283"/>
      <c r="M1179" s="282"/>
      <c r="N1179" s="282"/>
      <c r="O1179" s="282"/>
      <c r="P1179" s="284"/>
      <c r="Q1179" s="285"/>
      <c r="R1179" s="282"/>
      <c r="S1179" s="282"/>
      <c r="T1179" s="282"/>
      <c r="U1179" s="66" t="s">
        <v>108</v>
      </c>
      <c r="V1179" s="282"/>
      <c r="W1179" s="282"/>
      <c r="X1179" s="276"/>
      <c r="Y1179" s="57">
        <v>43073</v>
      </c>
      <c r="Z1179" s="286"/>
      <c r="AA1179" s="287"/>
      <c r="AB1179" s="288"/>
      <c r="AC1179" s="289"/>
      <c r="AD1179" s="289"/>
      <c r="AE1179" s="67" t="str">
        <f t="shared" si="1"/>
        <v>Jun</v>
      </c>
      <c r="AF1179" s="68" t="str">
        <f t="shared" si="2"/>
        <v>Dec</v>
      </c>
      <c r="AG1179" s="177"/>
      <c r="AH1179" s="70">
        <f t="shared" si="5"/>
        <v>42917</v>
      </c>
      <c r="AI1179" s="71">
        <f ca="1"/>
        <v>-1072</v>
      </c>
      <c r="AJ1179" s="71" t="str">
        <v>2017</v>
      </c>
      <c r="AK1179" s="70">
        <f t="shared" si="4"/>
        <v>42897</v>
      </c>
    </row>
    <row r="1180" spans="1:37" ht="14.4">
      <c r="A1180" s="239" t="s">
        <v>11313</v>
      </c>
      <c r="B1180" s="282" t="s">
        <v>89</v>
      </c>
      <c r="C1180" s="275">
        <v>42887</v>
      </c>
      <c r="D1180" s="276"/>
      <c r="E1180" s="277" t="s">
        <v>11122</v>
      </c>
      <c r="F1180" s="278" t="s">
        <v>214</v>
      </c>
      <c r="G1180" s="279" t="s">
        <v>11124</v>
      </c>
      <c r="H1180" s="280"/>
      <c r="I1180" s="281">
        <f t="shared" si="0"/>
        <v>42917</v>
      </c>
      <c r="J1180" s="282"/>
      <c r="K1180" s="280"/>
      <c r="L1180" s="283"/>
      <c r="M1180" s="282"/>
      <c r="N1180" s="282"/>
      <c r="O1180" s="282"/>
      <c r="P1180" s="284"/>
      <c r="Q1180" s="285"/>
      <c r="R1180" s="282"/>
      <c r="S1180" s="282"/>
      <c r="T1180" s="282"/>
      <c r="U1180" s="66" t="s">
        <v>108</v>
      </c>
      <c r="V1180" s="282"/>
      <c r="W1180" s="282"/>
      <c r="X1180" s="276"/>
      <c r="Y1180" s="57">
        <v>43073</v>
      </c>
      <c r="Z1180" s="286"/>
      <c r="AA1180" s="287"/>
      <c r="AB1180" s="288"/>
      <c r="AC1180" s="289"/>
      <c r="AD1180" s="289"/>
      <c r="AE1180" s="67" t="str">
        <f t="shared" si="1"/>
        <v>Jun</v>
      </c>
      <c r="AF1180" s="68" t="str">
        <f t="shared" si="2"/>
        <v>Dec</v>
      </c>
      <c r="AG1180" s="177"/>
      <c r="AH1180" s="70">
        <f t="shared" si="5"/>
        <v>42917</v>
      </c>
      <c r="AI1180" s="71">
        <f ca="1"/>
        <v>-1072</v>
      </c>
      <c r="AJ1180" s="71" t="str">
        <v>2017</v>
      </c>
      <c r="AK1180" s="70">
        <f t="shared" si="4"/>
        <v>42897</v>
      </c>
    </row>
    <row r="1181" spans="1:37" ht="14.4">
      <c r="A1181" s="239" t="s">
        <v>11314</v>
      </c>
      <c r="B1181" s="282" t="s">
        <v>89</v>
      </c>
      <c r="C1181" s="275">
        <v>42887</v>
      </c>
      <c r="D1181" s="276"/>
      <c r="E1181" s="277" t="s">
        <v>11122</v>
      </c>
      <c r="F1181" s="278" t="s">
        <v>214</v>
      </c>
      <c r="G1181" s="279" t="s">
        <v>11124</v>
      </c>
      <c r="H1181" s="280"/>
      <c r="I1181" s="281">
        <f t="shared" si="0"/>
        <v>42917</v>
      </c>
      <c r="J1181" s="282"/>
      <c r="K1181" s="280"/>
      <c r="L1181" s="283"/>
      <c r="M1181" s="282"/>
      <c r="N1181" s="282"/>
      <c r="O1181" s="282"/>
      <c r="P1181" s="284"/>
      <c r="Q1181" s="285"/>
      <c r="R1181" s="282"/>
      <c r="S1181" s="282"/>
      <c r="T1181" s="282"/>
      <c r="U1181" s="66" t="s">
        <v>108</v>
      </c>
      <c r="V1181" s="282"/>
      <c r="W1181" s="282"/>
      <c r="X1181" s="276"/>
      <c r="Y1181" s="57">
        <v>43073</v>
      </c>
      <c r="Z1181" s="286"/>
      <c r="AA1181" s="287"/>
      <c r="AB1181" s="288"/>
      <c r="AC1181" s="289"/>
      <c r="AD1181" s="289"/>
      <c r="AE1181" s="67" t="str">
        <f t="shared" si="1"/>
        <v>Jun</v>
      </c>
      <c r="AF1181" s="68" t="str">
        <f t="shared" si="2"/>
        <v>Dec</v>
      </c>
      <c r="AG1181" s="177"/>
      <c r="AH1181" s="70">
        <f t="shared" si="5"/>
        <v>42917</v>
      </c>
      <c r="AI1181" s="71">
        <f ca="1"/>
        <v>-1072</v>
      </c>
      <c r="AJ1181" s="71" t="str">
        <v>2017</v>
      </c>
      <c r="AK1181" s="70">
        <f t="shared" si="4"/>
        <v>42897</v>
      </c>
    </row>
    <row r="1182" spans="1:37" ht="14.4">
      <c r="A1182" s="239" t="s">
        <v>11315</v>
      </c>
      <c r="B1182" s="282" t="s">
        <v>89</v>
      </c>
      <c r="C1182" s="275">
        <v>42887</v>
      </c>
      <c r="D1182" s="276"/>
      <c r="E1182" s="277" t="s">
        <v>11122</v>
      </c>
      <c r="F1182" s="278" t="s">
        <v>214</v>
      </c>
      <c r="G1182" s="279" t="s">
        <v>11124</v>
      </c>
      <c r="H1182" s="280"/>
      <c r="I1182" s="281">
        <f t="shared" si="0"/>
        <v>42917</v>
      </c>
      <c r="J1182" s="282"/>
      <c r="K1182" s="280"/>
      <c r="L1182" s="283"/>
      <c r="M1182" s="282"/>
      <c r="N1182" s="282"/>
      <c r="O1182" s="282"/>
      <c r="P1182" s="284"/>
      <c r="Q1182" s="285"/>
      <c r="R1182" s="282"/>
      <c r="S1182" s="282"/>
      <c r="T1182" s="282"/>
      <c r="U1182" s="66" t="s">
        <v>108</v>
      </c>
      <c r="V1182" s="282"/>
      <c r="W1182" s="282"/>
      <c r="X1182" s="276"/>
      <c r="Y1182" s="57">
        <v>43073</v>
      </c>
      <c r="Z1182" s="286"/>
      <c r="AA1182" s="287"/>
      <c r="AB1182" s="288"/>
      <c r="AC1182" s="289"/>
      <c r="AD1182" s="289"/>
      <c r="AE1182" s="67" t="str">
        <f t="shared" si="1"/>
        <v>Jun</v>
      </c>
      <c r="AF1182" s="68" t="str">
        <f t="shared" si="2"/>
        <v>Dec</v>
      </c>
      <c r="AG1182" s="177"/>
      <c r="AH1182" s="70">
        <f t="shared" si="5"/>
        <v>42917</v>
      </c>
      <c r="AI1182" s="71">
        <f ca="1"/>
        <v>-1072</v>
      </c>
      <c r="AJ1182" s="71" t="str">
        <v>2017</v>
      </c>
      <c r="AK1182" s="70">
        <f t="shared" si="4"/>
        <v>42897</v>
      </c>
    </row>
    <row r="1183" spans="1:37" ht="14.4">
      <c r="A1183" s="239" t="s">
        <v>11318</v>
      </c>
      <c r="B1183" s="282" t="s">
        <v>89</v>
      </c>
      <c r="C1183" s="275">
        <v>42887</v>
      </c>
      <c r="D1183" s="276"/>
      <c r="E1183" s="277" t="s">
        <v>11122</v>
      </c>
      <c r="F1183" s="278" t="s">
        <v>214</v>
      </c>
      <c r="G1183" s="279" t="s">
        <v>11124</v>
      </c>
      <c r="H1183" s="280"/>
      <c r="I1183" s="281">
        <f t="shared" si="0"/>
        <v>42917</v>
      </c>
      <c r="J1183" s="282"/>
      <c r="K1183" s="280"/>
      <c r="L1183" s="283"/>
      <c r="M1183" s="282"/>
      <c r="N1183" s="282"/>
      <c r="O1183" s="282"/>
      <c r="P1183" s="284"/>
      <c r="Q1183" s="285"/>
      <c r="R1183" s="282"/>
      <c r="S1183" s="282"/>
      <c r="T1183" s="282"/>
      <c r="U1183" s="66" t="s">
        <v>108</v>
      </c>
      <c r="V1183" s="282"/>
      <c r="W1183" s="282"/>
      <c r="X1183" s="276"/>
      <c r="Y1183" s="57">
        <v>43073</v>
      </c>
      <c r="Z1183" s="286"/>
      <c r="AA1183" s="287"/>
      <c r="AB1183" s="288"/>
      <c r="AC1183" s="289"/>
      <c r="AD1183" s="289"/>
      <c r="AE1183" s="67" t="str">
        <f t="shared" si="1"/>
        <v>Jun</v>
      </c>
      <c r="AF1183" s="68" t="str">
        <f t="shared" si="2"/>
        <v>Dec</v>
      </c>
      <c r="AG1183" s="177"/>
      <c r="AH1183" s="70">
        <f t="shared" si="5"/>
        <v>42917</v>
      </c>
      <c r="AI1183" s="71">
        <f ca="1"/>
        <v>-1072</v>
      </c>
      <c r="AJ1183" s="71" t="str">
        <v>2017</v>
      </c>
      <c r="AK1183" s="70">
        <f t="shared" si="4"/>
        <v>42897</v>
      </c>
    </row>
    <row r="1184" spans="1:37" ht="14.4">
      <c r="A1184" s="239" t="s">
        <v>11320</v>
      </c>
      <c r="B1184" s="282" t="s">
        <v>89</v>
      </c>
      <c r="C1184" s="275">
        <v>42887</v>
      </c>
      <c r="D1184" s="276"/>
      <c r="E1184" s="277" t="s">
        <v>11122</v>
      </c>
      <c r="F1184" s="278" t="s">
        <v>214</v>
      </c>
      <c r="G1184" s="279" t="s">
        <v>11124</v>
      </c>
      <c r="H1184" s="280"/>
      <c r="I1184" s="281">
        <f t="shared" si="0"/>
        <v>42917</v>
      </c>
      <c r="J1184" s="282"/>
      <c r="K1184" s="280"/>
      <c r="L1184" s="283"/>
      <c r="M1184" s="282"/>
      <c r="N1184" s="282"/>
      <c r="O1184" s="282"/>
      <c r="P1184" s="284"/>
      <c r="Q1184" s="285"/>
      <c r="R1184" s="282"/>
      <c r="S1184" s="282"/>
      <c r="T1184" s="282"/>
      <c r="U1184" s="66" t="s">
        <v>108</v>
      </c>
      <c r="V1184" s="282"/>
      <c r="W1184" s="282"/>
      <c r="X1184" s="276"/>
      <c r="Y1184" s="57">
        <v>43073</v>
      </c>
      <c r="Z1184" s="286"/>
      <c r="AA1184" s="287"/>
      <c r="AB1184" s="288"/>
      <c r="AC1184" s="289"/>
      <c r="AD1184" s="289"/>
      <c r="AE1184" s="67" t="str">
        <f t="shared" si="1"/>
        <v>Jun</v>
      </c>
      <c r="AF1184" s="68" t="str">
        <f t="shared" si="2"/>
        <v>Dec</v>
      </c>
      <c r="AG1184" s="177"/>
      <c r="AH1184" s="70">
        <f t="shared" si="5"/>
        <v>42917</v>
      </c>
      <c r="AI1184" s="71">
        <f ca="1"/>
        <v>-1072</v>
      </c>
      <c r="AJ1184" s="71" t="str">
        <v>2017</v>
      </c>
      <c r="AK1184" s="70">
        <f t="shared" si="4"/>
        <v>42897</v>
      </c>
    </row>
    <row r="1185" spans="1:37" ht="14.4">
      <c r="A1185" s="239" t="s">
        <v>11323</v>
      </c>
      <c r="B1185" s="282" t="s">
        <v>89</v>
      </c>
      <c r="C1185" s="275">
        <v>42887</v>
      </c>
      <c r="D1185" s="276"/>
      <c r="E1185" s="277" t="s">
        <v>11122</v>
      </c>
      <c r="F1185" s="278" t="s">
        <v>214</v>
      </c>
      <c r="G1185" s="279" t="s">
        <v>11124</v>
      </c>
      <c r="H1185" s="280"/>
      <c r="I1185" s="281">
        <f t="shared" si="0"/>
        <v>42917</v>
      </c>
      <c r="J1185" s="282"/>
      <c r="K1185" s="280"/>
      <c r="L1185" s="283"/>
      <c r="M1185" s="282"/>
      <c r="N1185" s="282"/>
      <c r="O1185" s="282"/>
      <c r="P1185" s="284"/>
      <c r="Q1185" s="285"/>
      <c r="R1185" s="282"/>
      <c r="S1185" s="282"/>
      <c r="T1185" s="282"/>
      <c r="U1185" s="66" t="s">
        <v>108</v>
      </c>
      <c r="V1185" s="282"/>
      <c r="W1185" s="282"/>
      <c r="X1185" s="276"/>
      <c r="Y1185" s="57">
        <v>43073</v>
      </c>
      <c r="Z1185" s="286"/>
      <c r="AA1185" s="287"/>
      <c r="AB1185" s="288"/>
      <c r="AC1185" s="289"/>
      <c r="AD1185" s="289"/>
      <c r="AE1185" s="67" t="str">
        <f t="shared" si="1"/>
        <v>Jun</v>
      </c>
      <c r="AF1185" s="68" t="str">
        <f t="shared" si="2"/>
        <v>Dec</v>
      </c>
      <c r="AG1185" s="177"/>
      <c r="AH1185" s="70">
        <f t="shared" si="5"/>
        <v>42917</v>
      </c>
      <c r="AI1185" s="71">
        <f ca="1"/>
        <v>-1072</v>
      </c>
      <c r="AJ1185" s="71" t="str">
        <v>2017</v>
      </c>
      <c r="AK1185" s="70">
        <f t="shared" si="4"/>
        <v>42897</v>
      </c>
    </row>
    <row r="1186" spans="1:37" ht="14.4">
      <c r="A1186" s="239" t="s">
        <v>11324</v>
      </c>
      <c r="B1186" s="282" t="s">
        <v>89</v>
      </c>
      <c r="C1186" s="275">
        <v>42887</v>
      </c>
      <c r="D1186" s="276"/>
      <c r="E1186" s="277" t="s">
        <v>11122</v>
      </c>
      <c r="F1186" s="278" t="s">
        <v>214</v>
      </c>
      <c r="G1186" s="279" t="s">
        <v>11124</v>
      </c>
      <c r="H1186" s="280"/>
      <c r="I1186" s="281">
        <f t="shared" si="0"/>
        <v>42917</v>
      </c>
      <c r="J1186" s="282"/>
      <c r="K1186" s="280"/>
      <c r="L1186" s="283"/>
      <c r="M1186" s="282"/>
      <c r="N1186" s="282"/>
      <c r="O1186" s="282"/>
      <c r="P1186" s="284"/>
      <c r="Q1186" s="285"/>
      <c r="R1186" s="282"/>
      <c r="S1186" s="282"/>
      <c r="T1186" s="282"/>
      <c r="U1186" s="66" t="s">
        <v>108</v>
      </c>
      <c r="V1186" s="282"/>
      <c r="W1186" s="282"/>
      <c r="X1186" s="276"/>
      <c r="Y1186" s="57">
        <v>43073</v>
      </c>
      <c r="Z1186" s="286"/>
      <c r="AA1186" s="287"/>
      <c r="AB1186" s="288"/>
      <c r="AC1186" s="289"/>
      <c r="AD1186" s="289"/>
      <c r="AE1186" s="67" t="str">
        <f t="shared" si="1"/>
        <v>Jun</v>
      </c>
      <c r="AF1186" s="68" t="str">
        <f t="shared" si="2"/>
        <v>Dec</v>
      </c>
      <c r="AG1186" s="177"/>
      <c r="AH1186" s="70">
        <f t="shared" si="5"/>
        <v>42917</v>
      </c>
      <c r="AI1186" s="71">
        <f ca="1"/>
        <v>-1072</v>
      </c>
      <c r="AJ1186" s="71" t="str">
        <v>2017</v>
      </c>
      <c r="AK1186" s="70">
        <f t="shared" si="4"/>
        <v>42897</v>
      </c>
    </row>
    <row r="1187" spans="1:37" ht="14.4">
      <c r="A1187" s="239" t="s">
        <v>11329</v>
      </c>
      <c r="B1187" s="282" t="s">
        <v>89</v>
      </c>
      <c r="C1187" s="275">
        <v>42887</v>
      </c>
      <c r="D1187" s="276"/>
      <c r="E1187" s="277" t="s">
        <v>11122</v>
      </c>
      <c r="F1187" s="278" t="s">
        <v>214</v>
      </c>
      <c r="G1187" s="279" t="s">
        <v>11124</v>
      </c>
      <c r="H1187" s="280"/>
      <c r="I1187" s="281">
        <f t="shared" si="0"/>
        <v>42917</v>
      </c>
      <c r="J1187" s="282"/>
      <c r="K1187" s="280"/>
      <c r="L1187" s="283"/>
      <c r="M1187" s="282"/>
      <c r="N1187" s="282"/>
      <c r="O1187" s="282"/>
      <c r="P1187" s="284"/>
      <c r="Q1187" s="285"/>
      <c r="R1187" s="282"/>
      <c r="S1187" s="282"/>
      <c r="T1187" s="282"/>
      <c r="U1187" s="66" t="s">
        <v>108</v>
      </c>
      <c r="V1187" s="282"/>
      <c r="W1187" s="282"/>
      <c r="X1187" s="276"/>
      <c r="Y1187" s="57">
        <v>43073</v>
      </c>
      <c r="Z1187" s="286"/>
      <c r="AA1187" s="287"/>
      <c r="AB1187" s="288"/>
      <c r="AC1187" s="289"/>
      <c r="AD1187" s="289"/>
      <c r="AE1187" s="67" t="str">
        <f t="shared" si="1"/>
        <v>Jun</v>
      </c>
      <c r="AF1187" s="68" t="str">
        <f t="shared" si="2"/>
        <v>Dec</v>
      </c>
      <c r="AG1187" s="177"/>
      <c r="AH1187" s="70">
        <f t="shared" si="5"/>
        <v>42917</v>
      </c>
      <c r="AI1187" s="71">
        <f ca="1"/>
        <v>-1072</v>
      </c>
      <c r="AJ1187" s="71" t="str">
        <v>2017</v>
      </c>
      <c r="AK1187" s="70">
        <f t="shared" si="4"/>
        <v>42897</v>
      </c>
    </row>
    <row r="1188" spans="1:37" ht="14.4">
      <c r="A1188" s="239" t="s">
        <v>11331</v>
      </c>
      <c r="B1188" s="282" t="s">
        <v>89</v>
      </c>
      <c r="C1188" s="275">
        <v>42887</v>
      </c>
      <c r="D1188" s="276"/>
      <c r="E1188" s="277" t="s">
        <v>11122</v>
      </c>
      <c r="F1188" s="278" t="s">
        <v>214</v>
      </c>
      <c r="G1188" s="279" t="s">
        <v>11124</v>
      </c>
      <c r="H1188" s="280"/>
      <c r="I1188" s="281">
        <f t="shared" si="0"/>
        <v>42917</v>
      </c>
      <c r="J1188" s="282"/>
      <c r="K1188" s="280"/>
      <c r="L1188" s="283"/>
      <c r="M1188" s="282"/>
      <c r="N1188" s="282"/>
      <c r="O1188" s="282"/>
      <c r="P1188" s="284"/>
      <c r="Q1188" s="285"/>
      <c r="R1188" s="282"/>
      <c r="S1188" s="282"/>
      <c r="T1188" s="282"/>
      <c r="U1188" s="66" t="s">
        <v>108</v>
      </c>
      <c r="V1188" s="282"/>
      <c r="W1188" s="282"/>
      <c r="X1188" s="276"/>
      <c r="Y1188" s="57">
        <v>43073</v>
      </c>
      <c r="Z1188" s="286"/>
      <c r="AA1188" s="287"/>
      <c r="AB1188" s="288"/>
      <c r="AC1188" s="289"/>
      <c r="AD1188" s="289"/>
      <c r="AE1188" s="67" t="str">
        <f t="shared" si="1"/>
        <v>Jun</v>
      </c>
      <c r="AF1188" s="68" t="str">
        <f t="shared" si="2"/>
        <v>Dec</v>
      </c>
      <c r="AG1188" s="177"/>
      <c r="AH1188" s="70">
        <f t="shared" si="5"/>
        <v>42917</v>
      </c>
      <c r="AI1188" s="71">
        <f ca="1"/>
        <v>-1072</v>
      </c>
      <c r="AJ1188" s="71" t="str">
        <v>2017</v>
      </c>
      <c r="AK1188" s="70">
        <f t="shared" si="4"/>
        <v>42897</v>
      </c>
    </row>
    <row r="1189" spans="1:37" ht="14.4">
      <c r="A1189" s="239" t="s">
        <v>11335</v>
      </c>
      <c r="B1189" s="282" t="s">
        <v>89</v>
      </c>
      <c r="C1189" s="275">
        <v>42887</v>
      </c>
      <c r="D1189" s="276"/>
      <c r="E1189" s="277" t="s">
        <v>11122</v>
      </c>
      <c r="F1189" s="278" t="s">
        <v>214</v>
      </c>
      <c r="G1189" s="279" t="s">
        <v>11124</v>
      </c>
      <c r="H1189" s="280"/>
      <c r="I1189" s="281">
        <f t="shared" si="0"/>
        <v>42917</v>
      </c>
      <c r="J1189" s="282"/>
      <c r="K1189" s="280"/>
      <c r="L1189" s="283"/>
      <c r="M1189" s="282"/>
      <c r="N1189" s="282"/>
      <c r="O1189" s="282"/>
      <c r="P1189" s="284"/>
      <c r="Q1189" s="285"/>
      <c r="R1189" s="282"/>
      <c r="S1189" s="282"/>
      <c r="T1189" s="282"/>
      <c r="U1189" s="66" t="s">
        <v>108</v>
      </c>
      <c r="V1189" s="282"/>
      <c r="W1189" s="282"/>
      <c r="X1189" s="276"/>
      <c r="Y1189" s="57">
        <v>43073</v>
      </c>
      <c r="Z1189" s="286"/>
      <c r="AA1189" s="287"/>
      <c r="AB1189" s="288"/>
      <c r="AC1189" s="289"/>
      <c r="AD1189" s="289"/>
      <c r="AE1189" s="67" t="str">
        <f t="shared" si="1"/>
        <v>Jun</v>
      </c>
      <c r="AF1189" s="68" t="str">
        <f t="shared" si="2"/>
        <v>Dec</v>
      </c>
      <c r="AG1189" s="177"/>
      <c r="AH1189" s="70">
        <f t="shared" si="5"/>
        <v>42917</v>
      </c>
      <c r="AI1189" s="71">
        <f ca="1"/>
        <v>-1072</v>
      </c>
      <c r="AJ1189" s="71" t="str">
        <v>2017</v>
      </c>
      <c r="AK1189" s="70">
        <f t="shared" si="4"/>
        <v>42897</v>
      </c>
    </row>
    <row r="1190" spans="1:37" ht="14.4">
      <c r="A1190" s="239" t="s">
        <v>11341</v>
      </c>
      <c r="B1190" s="282" t="s">
        <v>89</v>
      </c>
      <c r="C1190" s="275">
        <v>42887</v>
      </c>
      <c r="D1190" s="276"/>
      <c r="E1190" s="277" t="s">
        <v>11122</v>
      </c>
      <c r="F1190" s="278" t="s">
        <v>214</v>
      </c>
      <c r="G1190" s="279" t="s">
        <v>11124</v>
      </c>
      <c r="H1190" s="280"/>
      <c r="I1190" s="281">
        <f t="shared" si="0"/>
        <v>42917</v>
      </c>
      <c r="J1190" s="282"/>
      <c r="K1190" s="280"/>
      <c r="L1190" s="283"/>
      <c r="M1190" s="282"/>
      <c r="N1190" s="282"/>
      <c r="O1190" s="282"/>
      <c r="P1190" s="284"/>
      <c r="Q1190" s="285"/>
      <c r="R1190" s="282"/>
      <c r="S1190" s="282"/>
      <c r="T1190" s="282"/>
      <c r="U1190" s="66" t="s">
        <v>108</v>
      </c>
      <c r="V1190" s="282"/>
      <c r="W1190" s="282"/>
      <c r="X1190" s="276"/>
      <c r="Y1190" s="57">
        <v>43073</v>
      </c>
      <c r="Z1190" s="286"/>
      <c r="AA1190" s="287"/>
      <c r="AB1190" s="288"/>
      <c r="AC1190" s="289"/>
      <c r="AD1190" s="289"/>
      <c r="AE1190" s="67" t="str">
        <f t="shared" si="1"/>
        <v>Jun</v>
      </c>
      <c r="AF1190" s="68" t="str">
        <f t="shared" si="2"/>
        <v>Dec</v>
      </c>
      <c r="AG1190" s="177"/>
      <c r="AH1190" s="70">
        <f t="shared" si="5"/>
        <v>42917</v>
      </c>
      <c r="AI1190" s="71">
        <f ca="1"/>
        <v>-1072</v>
      </c>
      <c r="AJ1190" s="71" t="str">
        <v>2017</v>
      </c>
      <c r="AK1190" s="70">
        <f t="shared" si="4"/>
        <v>42897</v>
      </c>
    </row>
    <row r="1191" spans="1:37" ht="14.4">
      <c r="A1191" s="239" t="s">
        <v>11345</v>
      </c>
      <c r="B1191" s="282" t="s">
        <v>89</v>
      </c>
      <c r="C1191" s="275">
        <v>42887</v>
      </c>
      <c r="D1191" s="276"/>
      <c r="E1191" s="277" t="s">
        <v>11122</v>
      </c>
      <c r="F1191" s="278" t="s">
        <v>214</v>
      </c>
      <c r="G1191" s="279" t="s">
        <v>11124</v>
      </c>
      <c r="H1191" s="280"/>
      <c r="I1191" s="281">
        <f t="shared" si="0"/>
        <v>42917</v>
      </c>
      <c r="J1191" s="282"/>
      <c r="K1191" s="280"/>
      <c r="L1191" s="283"/>
      <c r="M1191" s="282"/>
      <c r="N1191" s="282"/>
      <c r="O1191" s="282"/>
      <c r="P1191" s="284"/>
      <c r="Q1191" s="285"/>
      <c r="R1191" s="282"/>
      <c r="S1191" s="282"/>
      <c r="T1191" s="282"/>
      <c r="U1191" s="66" t="s">
        <v>108</v>
      </c>
      <c r="V1191" s="282"/>
      <c r="W1191" s="282"/>
      <c r="X1191" s="276"/>
      <c r="Y1191" s="57">
        <v>43073</v>
      </c>
      <c r="Z1191" s="286"/>
      <c r="AA1191" s="287"/>
      <c r="AB1191" s="288"/>
      <c r="AC1191" s="289"/>
      <c r="AD1191" s="289"/>
      <c r="AE1191" s="67" t="str">
        <f t="shared" si="1"/>
        <v>Jun</v>
      </c>
      <c r="AF1191" s="68" t="str">
        <f t="shared" si="2"/>
        <v>Dec</v>
      </c>
      <c r="AG1191" s="177"/>
      <c r="AH1191" s="70">
        <f t="shared" si="5"/>
        <v>42917</v>
      </c>
      <c r="AI1191" s="71">
        <f ca="1"/>
        <v>-1072</v>
      </c>
      <c r="AJ1191" s="71" t="str">
        <v>2017</v>
      </c>
      <c r="AK1191" s="70">
        <f t="shared" si="4"/>
        <v>42897</v>
      </c>
    </row>
    <row r="1192" spans="1:37" ht="14.4">
      <c r="A1192" s="239" t="s">
        <v>11346</v>
      </c>
      <c r="B1192" s="282" t="s">
        <v>89</v>
      </c>
      <c r="C1192" s="275">
        <v>42887</v>
      </c>
      <c r="D1192" s="276"/>
      <c r="E1192" s="277" t="s">
        <v>11122</v>
      </c>
      <c r="F1192" s="278" t="s">
        <v>214</v>
      </c>
      <c r="G1192" s="279" t="s">
        <v>11124</v>
      </c>
      <c r="H1192" s="280"/>
      <c r="I1192" s="281">
        <f t="shared" si="0"/>
        <v>42917</v>
      </c>
      <c r="J1192" s="282"/>
      <c r="K1192" s="280"/>
      <c r="L1192" s="283"/>
      <c r="M1192" s="282"/>
      <c r="N1192" s="282"/>
      <c r="O1192" s="282"/>
      <c r="P1192" s="284"/>
      <c r="Q1192" s="285"/>
      <c r="R1192" s="282"/>
      <c r="S1192" s="282"/>
      <c r="T1192" s="282"/>
      <c r="U1192" s="66" t="s">
        <v>108</v>
      </c>
      <c r="V1192" s="282"/>
      <c r="W1192" s="282"/>
      <c r="X1192" s="276"/>
      <c r="Y1192" s="57">
        <v>43073</v>
      </c>
      <c r="Z1192" s="286"/>
      <c r="AA1192" s="287"/>
      <c r="AB1192" s="288"/>
      <c r="AC1192" s="289"/>
      <c r="AD1192" s="290"/>
      <c r="AE1192" s="67" t="str">
        <f t="shared" si="1"/>
        <v>Jun</v>
      </c>
      <c r="AF1192" s="68" t="str">
        <f t="shared" si="2"/>
        <v>Dec</v>
      </c>
      <c r="AG1192" s="177"/>
      <c r="AH1192" s="70">
        <f t="shared" si="5"/>
        <v>42917</v>
      </c>
      <c r="AI1192" s="71">
        <f ca="1"/>
        <v>-1072</v>
      </c>
      <c r="AJ1192" s="71" t="str">
        <v>2017</v>
      </c>
      <c r="AK1192" s="70">
        <f t="shared" si="4"/>
        <v>42897</v>
      </c>
    </row>
    <row r="1193" spans="1:37" ht="14.4">
      <c r="A1193" s="239" t="s">
        <v>11347</v>
      </c>
      <c r="B1193" s="282" t="s">
        <v>89</v>
      </c>
      <c r="C1193" s="275">
        <v>42887</v>
      </c>
      <c r="D1193" s="276"/>
      <c r="E1193" s="277" t="s">
        <v>11122</v>
      </c>
      <c r="F1193" s="278" t="s">
        <v>214</v>
      </c>
      <c r="G1193" s="279" t="s">
        <v>11124</v>
      </c>
      <c r="H1193" s="280"/>
      <c r="I1193" s="281">
        <f t="shared" si="0"/>
        <v>42917</v>
      </c>
      <c r="J1193" s="282"/>
      <c r="K1193" s="280"/>
      <c r="L1193" s="283"/>
      <c r="M1193" s="282"/>
      <c r="N1193" s="282"/>
      <c r="O1193" s="282"/>
      <c r="P1193" s="284"/>
      <c r="Q1193" s="285"/>
      <c r="R1193" s="282"/>
      <c r="S1193" s="282"/>
      <c r="T1193" s="282"/>
      <c r="U1193" s="66" t="s">
        <v>108</v>
      </c>
      <c r="V1193" s="282"/>
      <c r="W1193" s="282"/>
      <c r="X1193" s="276"/>
      <c r="Y1193" s="57">
        <v>43073</v>
      </c>
      <c r="Z1193" s="286"/>
      <c r="AA1193" s="287"/>
      <c r="AB1193" s="288"/>
      <c r="AC1193" s="289"/>
      <c r="AD1193" s="290"/>
      <c r="AE1193" s="67" t="str">
        <f t="shared" si="1"/>
        <v>Jun</v>
      </c>
      <c r="AF1193" s="68" t="str">
        <f t="shared" si="2"/>
        <v>Dec</v>
      </c>
      <c r="AG1193" s="177"/>
      <c r="AH1193" s="70">
        <f t="shared" si="5"/>
        <v>42917</v>
      </c>
      <c r="AI1193" s="71">
        <f ca="1"/>
        <v>-1072</v>
      </c>
      <c r="AJ1193" s="71" t="str">
        <v>2017</v>
      </c>
      <c r="AK1193" s="70">
        <f t="shared" si="4"/>
        <v>42897</v>
      </c>
    </row>
    <row r="1194" spans="1:37" ht="14.4">
      <c r="A1194" s="239" t="s">
        <v>11348</v>
      </c>
      <c r="B1194" s="282" t="s">
        <v>89</v>
      </c>
      <c r="C1194" s="275">
        <v>42887</v>
      </c>
      <c r="D1194" s="276"/>
      <c r="E1194" s="277" t="s">
        <v>11122</v>
      </c>
      <c r="F1194" s="278" t="s">
        <v>214</v>
      </c>
      <c r="G1194" s="279" t="s">
        <v>11124</v>
      </c>
      <c r="H1194" s="280"/>
      <c r="I1194" s="281">
        <f t="shared" si="0"/>
        <v>42917</v>
      </c>
      <c r="J1194" s="282"/>
      <c r="K1194" s="280"/>
      <c r="L1194" s="283"/>
      <c r="M1194" s="282"/>
      <c r="N1194" s="282"/>
      <c r="O1194" s="282"/>
      <c r="P1194" s="284"/>
      <c r="Q1194" s="285"/>
      <c r="R1194" s="282"/>
      <c r="S1194" s="282"/>
      <c r="T1194" s="282"/>
      <c r="U1194" s="66" t="s">
        <v>108</v>
      </c>
      <c r="V1194" s="282"/>
      <c r="W1194" s="282"/>
      <c r="X1194" s="276"/>
      <c r="Y1194" s="57">
        <v>43073</v>
      </c>
      <c r="Z1194" s="286"/>
      <c r="AA1194" s="287"/>
      <c r="AB1194" s="288"/>
      <c r="AC1194" s="289"/>
      <c r="AD1194" s="290"/>
      <c r="AE1194" s="67" t="str">
        <f t="shared" si="1"/>
        <v>Jun</v>
      </c>
      <c r="AF1194" s="68" t="str">
        <f t="shared" si="2"/>
        <v>Dec</v>
      </c>
      <c r="AG1194" s="177"/>
      <c r="AH1194" s="70">
        <f t="shared" si="5"/>
        <v>42917</v>
      </c>
      <c r="AI1194" s="71">
        <f ca="1"/>
        <v>-1072</v>
      </c>
      <c r="AJ1194" s="71" t="str">
        <v>2017</v>
      </c>
      <c r="AK1194" s="70">
        <f t="shared" si="4"/>
        <v>42897</v>
      </c>
    </row>
    <row r="1195" spans="1:37" ht="14.4">
      <c r="A1195" s="239" t="s">
        <v>11349</v>
      </c>
      <c r="B1195" s="282" t="s">
        <v>89</v>
      </c>
      <c r="C1195" s="275">
        <v>42887</v>
      </c>
      <c r="D1195" s="276"/>
      <c r="E1195" s="277" t="s">
        <v>11122</v>
      </c>
      <c r="F1195" s="278" t="s">
        <v>214</v>
      </c>
      <c r="G1195" s="279" t="s">
        <v>11124</v>
      </c>
      <c r="H1195" s="280"/>
      <c r="I1195" s="281">
        <f t="shared" si="0"/>
        <v>42917</v>
      </c>
      <c r="J1195" s="282"/>
      <c r="K1195" s="280"/>
      <c r="L1195" s="283"/>
      <c r="M1195" s="282"/>
      <c r="N1195" s="282"/>
      <c r="O1195" s="282"/>
      <c r="P1195" s="284"/>
      <c r="Q1195" s="285"/>
      <c r="R1195" s="282"/>
      <c r="S1195" s="282"/>
      <c r="T1195" s="282"/>
      <c r="U1195" s="66" t="s">
        <v>108</v>
      </c>
      <c r="V1195" s="282"/>
      <c r="W1195" s="282"/>
      <c r="X1195" s="276"/>
      <c r="Y1195" s="57">
        <v>43073</v>
      </c>
      <c r="Z1195" s="286"/>
      <c r="AA1195" s="287"/>
      <c r="AB1195" s="288"/>
      <c r="AC1195" s="289"/>
      <c r="AD1195" s="290"/>
      <c r="AE1195" s="67" t="str">
        <f t="shared" si="1"/>
        <v>Jun</v>
      </c>
      <c r="AF1195" s="68" t="str">
        <f t="shared" si="2"/>
        <v>Dec</v>
      </c>
      <c r="AG1195" s="177"/>
      <c r="AH1195" s="70">
        <f t="shared" si="5"/>
        <v>42917</v>
      </c>
      <c r="AI1195" s="71">
        <f ca="1"/>
        <v>-1072</v>
      </c>
      <c r="AJ1195" s="71" t="str">
        <v>2017</v>
      </c>
      <c r="AK1195" s="70">
        <f t="shared" si="4"/>
        <v>42897</v>
      </c>
    </row>
    <row r="1196" spans="1:37" ht="14.4">
      <c r="A1196" s="239" t="s">
        <v>11350</v>
      </c>
      <c r="B1196" s="282" t="s">
        <v>89</v>
      </c>
      <c r="C1196" s="275">
        <v>42887</v>
      </c>
      <c r="D1196" s="276"/>
      <c r="E1196" s="277" t="s">
        <v>11122</v>
      </c>
      <c r="F1196" s="278" t="s">
        <v>214</v>
      </c>
      <c r="G1196" s="279" t="s">
        <v>11124</v>
      </c>
      <c r="H1196" s="280"/>
      <c r="I1196" s="281">
        <f t="shared" si="0"/>
        <v>42917</v>
      </c>
      <c r="J1196" s="282"/>
      <c r="K1196" s="280"/>
      <c r="L1196" s="283"/>
      <c r="M1196" s="282"/>
      <c r="N1196" s="282"/>
      <c r="O1196" s="282"/>
      <c r="P1196" s="284"/>
      <c r="Q1196" s="285"/>
      <c r="R1196" s="282"/>
      <c r="S1196" s="282"/>
      <c r="T1196" s="282"/>
      <c r="U1196" s="66" t="s">
        <v>108</v>
      </c>
      <c r="V1196" s="282"/>
      <c r="W1196" s="282"/>
      <c r="X1196" s="276"/>
      <c r="Y1196" s="57">
        <v>43073</v>
      </c>
      <c r="Z1196" s="286"/>
      <c r="AA1196" s="287"/>
      <c r="AB1196" s="288"/>
      <c r="AC1196" s="289"/>
      <c r="AD1196" s="290"/>
      <c r="AE1196" s="67" t="str">
        <f t="shared" si="1"/>
        <v>Jun</v>
      </c>
      <c r="AF1196" s="68" t="str">
        <f t="shared" si="2"/>
        <v>Dec</v>
      </c>
      <c r="AG1196" s="177"/>
      <c r="AH1196" s="70">
        <f t="shared" si="5"/>
        <v>42917</v>
      </c>
      <c r="AI1196" s="71">
        <f ca="1"/>
        <v>-1072</v>
      </c>
      <c r="AJ1196" s="71" t="str">
        <v>2017</v>
      </c>
      <c r="AK1196" s="70">
        <f t="shared" si="4"/>
        <v>42897</v>
      </c>
    </row>
    <row r="1197" spans="1:37" ht="14.4">
      <c r="A1197" s="239" t="s">
        <v>11351</v>
      </c>
      <c r="B1197" s="282" t="s">
        <v>89</v>
      </c>
      <c r="C1197" s="275">
        <v>42887</v>
      </c>
      <c r="D1197" s="276"/>
      <c r="E1197" s="277" t="s">
        <v>11122</v>
      </c>
      <c r="F1197" s="278" t="s">
        <v>214</v>
      </c>
      <c r="G1197" s="279" t="s">
        <v>11124</v>
      </c>
      <c r="H1197" s="280"/>
      <c r="I1197" s="281">
        <f t="shared" si="0"/>
        <v>42917</v>
      </c>
      <c r="J1197" s="282"/>
      <c r="K1197" s="280"/>
      <c r="L1197" s="283"/>
      <c r="M1197" s="282"/>
      <c r="N1197" s="282"/>
      <c r="O1197" s="282"/>
      <c r="P1197" s="284"/>
      <c r="Q1197" s="285"/>
      <c r="R1197" s="282"/>
      <c r="S1197" s="282"/>
      <c r="T1197" s="282"/>
      <c r="U1197" s="66" t="s">
        <v>108</v>
      </c>
      <c r="V1197" s="282"/>
      <c r="W1197" s="282"/>
      <c r="X1197" s="276"/>
      <c r="Y1197" s="57">
        <v>43073</v>
      </c>
      <c r="Z1197" s="286"/>
      <c r="AA1197" s="287"/>
      <c r="AB1197" s="288"/>
      <c r="AC1197" s="289"/>
      <c r="AD1197" s="290"/>
      <c r="AE1197" s="67" t="str">
        <f t="shared" si="1"/>
        <v>Jun</v>
      </c>
      <c r="AF1197" s="68" t="str">
        <f t="shared" si="2"/>
        <v>Dec</v>
      </c>
      <c r="AG1197" s="177"/>
      <c r="AH1197" s="70">
        <f t="shared" si="5"/>
        <v>42917</v>
      </c>
      <c r="AI1197" s="71">
        <f ca="1"/>
        <v>-1072</v>
      </c>
      <c r="AJ1197" s="71" t="str">
        <v>2017</v>
      </c>
      <c r="AK1197" s="70">
        <f t="shared" si="4"/>
        <v>42897</v>
      </c>
    </row>
    <row r="1198" spans="1:37" ht="14.4">
      <c r="A1198" s="239" t="s">
        <v>11352</v>
      </c>
      <c r="B1198" s="282" t="s">
        <v>89</v>
      </c>
      <c r="C1198" s="275">
        <v>42887</v>
      </c>
      <c r="D1198" s="276"/>
      <c r="E1198" s="277" t="s">
        <v>11122</v>
      </c>
      <c r="F1198" s="278" t="s">
        <v>214</v>
      </c>
      <c r="G1198" s="279" t="s">
        <v>11124</v>
      </c>
      <c r="H1198" s="280"/>
      <c r="I1198" s="281">
        <f t="shared" si="0"/>
        <v>42917</v>
      </c>
      <c r="J1198" s="282"/>
      <c r="K1198" s="280"/>
      <c r="L1198" s="283"/>
      <c r="M1198" s="282"/>
      <c r="N1198" s="282"/>
      <c r="O1198" s="282"/>
      <c r="P1198" s="284"/>
      <c r="Q1198" s="285"/>
      <c r="R1198" s="282"/>
      <c r="S1198" s="282"/>
      <c r="T1198" s="282"/>
      <c r="U1198" s="66" t="s">
        <v>108</v>
      </c>
      <c r="V1198" s="282"/>
      <c r="W1198" s="282"/>
      <c r="X1198" s="276"/>
      <c r="Y1198" s="57">
        <v>43073</v>
      </c>
      <c r="Z1198" s="286"/>
      <c r="AA1198" s="287"/>
      <c r="AB1198" s="288"/>
      <c r="AC1198" s="289"/>
      <c r="AD1198" s="289"/>
      <c r="AE1198" s="67" t="str">
        <f t="shared" si="1"/>
        <v>Jun</v>
      </c>
      <c r="AF1198" s="68" t="str">
        <f t="shared" si="2"/>
        <v>Dec</v>
      </c>
      <c r="AG1198" s="177"/>
      <c r="AH1198" s="70">
        <f t="shared" si="5"/>
        <v>42917</v>
      </c>
      <c r="AI1198" s="71">
        <f ca="1"/>
        <v>-1072</v>
      </c>
      <c r="AJ1198" s="71" t="str">
        <v>2017</v>
      </c>
      <c r="AK1198" s="70">
        <f t="shared" si="4"/>
        <v>42897</v>
      </c>
    </row>
    <row r="1199" spans="1:37" ht="14.4">
      <c r="A1199" s="239" t="s">
        <v>11353</v>
      </c>
      <c r="B1199" s="282" t="s">
        <v>89</v>
      </c>
      <c r="C1199" s="275">
        <v>42887</v>
      </c>
      <c r="D1199" s="276"/>
      <c r="E1199" s="277" t="s">
        <v>11122</v>
      </c>
      <c r="F1199" s="278" t="s">
        <v>214</v>
      </c>
      <c r="G1199" s="279" t="s">
        <v>11124</v>
      </c>
      <c r="H1199" s="280"/>
      <c r="I1199" s="281">
        <f t="shared" si="0"/>
        <v>42917</v>
      </c>
      <c r="J1199" s="282"/>
      <c r="K1199" s="280"/>
      <c r="L1199" s="283"/>
      <c r="M1199" s="282"/>
      <c r="N1199" s="282"/>
      <c r="O1199" s="282"/>
      <c r="P1199" s="284"/>
      <c r="Q1199" s="285"/>
      <c r="R1199" s="282"/>
      <c r="S1199" s="282"/>
      <c r="T1199" s="282"/>
      <c r="U1199" s="66" t="s">
        <v>108</v>
      </c>
      <c r="V1199" s="282"/>
      <c r="W1199" s="282"/>
      <c r="X1199" s="276"/>
      <c r="Y1199" s="57">
        <v>43073</v>
      </c>
      <c r="Z1199" s="286"/>
      <c r="AA1199" s="287"/>
      <c r="AB1199" s="288"/>
      <c r="AC1199" s="289"/>
      <c r="AD1199" s="289"/>
      <c r="AE1199" s="67" t="str">
        <f t="shared" si="1"/>
        <v>Jun</v>
      </c>
      <c r="AF1199" s="68" t="str">
        <f t="shared" si="2"/>
        <v>Dec</v>
      </c>
      <c r="AG1199" s="177"/>
      <c r="AH1199" s="70">
        <f t="shared" si="5"/>
        <v>42917</v>
      </c>
      <c r="AI1199" s="71">
        <f ca="1"/>
        <v>-1072</v>
      </c>
      <c r="AJ1199" s="71" t="str">
        <v>2017</v>
      </c>
      <c r="AK1199" s="70">
        <f t="shared" si="4"/>
        <v>42897</v>
      </c>
    </row>
    <row r="1200" spans="1:37" ht="14.4">
      <c r="A1200" s="239" t="s">
        <v>11354</v>
      </c>
      <c r="B1200" s="282" t="s">
        <v>89</v>
      </c>
      <c r="C1200" s="275">
        <v>42887</v>
      </c>
      <c r="D1200" s="276"/>
      <c r="E1200" s="277" t="s">
        <v>11122</v>
      </c>
      <c r="F1200" s="278" t="s">
        <v>214</v>
      </c>
      <c r="G1200" s="279" t="s">
        <v>11124</v>
      </c>
      <c r="H1200" s="280"/>
      <c r="I1200" s="281">
        <f t="shared" si="0"/>
        <v>42917</v>
      </c>
      <c r="J1200" s="282"/>
      <c r="K1200" s="280"/>
      <c r="L1200" s="283"/>
      <c r="M1200" s="282"/>
      <c r="N1200" s="282"/>
      <c r="O1200" s="282"/>
      <c r="P1200" s="284"/>
      <c r="Q1200" s="285"/>
      <c r="R1200" s="282"/>
      <c r="S1200" s="282"/>
      <c r="T1200" s="282"/>
      <c r="U1200" s="66" t="s">
        <v>108</v>
      </c>
      <c r="V1200" s="282"/>
      <c r="W1200" s="282"/>
      <c r="X1200" s="276"/>
      <c r="Y1200" s="57">
        <v>43073</v>
      </c>
      <c r="Z1200" s="286"/>
      <c r="AA1200" s="287"/>
      <c r="AB1200" s="288"/>
      <c r="AC1200" s="289"/>
      <c r="AD1200" s="289"/>
      <c r="AE1200" s="67" t="str">
        <f t="shared" si="1"/>
        <v>Jun</v>
      </c>
      <c r="AF1200" s="68" t="str">
        <f t="shared" si="2"/>
        <v>Dec</v>
      </c>
      <c r="AG1200" s="177"/>
      <c r="AH1200" s="70">
        <f t="shared" si="5"/>
        <v>42917</v>
      </c>
      <c r="AI1200" s="71">
        <f ca="1"/>
        <v>-1072</v>
      </c>
      <c r="AJ1200" s="71" t="str">
        <v>2017</v>
      </c>
      <c r="AK1200" s="70">
        <f t="shared" si="4"/>
        <v>42897</v>
      </c>
    </row>
    <row r="1201" spans="1:37" ht="14.4">
      <c r="A1201" s="239" t="s">
        <v>11355</v>
      </c>
      <c r="B1201" s="282" t="s">
        <v>89</v>
      </c>
      <c r="C1201" s="275">
        <v>42887</v>
      </c>
      <c r="D1201" s="276"/>
      <c r="E1201" s="277" t="s">
        <v>11122</v>
      </c>
      <c r="F1201" s="278" t="s">
        <v>214</v>
      </c>
      <c r="G1201" s="279" t="s">
        <v>11124</v>
      </c>
      <c r="H1201" s="280"/>
      <c r="I1201" s="281">
        <f t="shared" si="0"/>
        <v>42917</v>
      </c>
      <c r="J1201" s="282"/>
      <c r="K1201" s="280"/>
      <c r="L1201" s="283"/>
      <c r="M1201" s="282"/>
      <c r="N1201" s="282"/>
      <c r="O1201" s="282"/>
      <c r="P1201" s="284"/>
      <c r="Q1201" s="285"/>
      <c r="R1201" s="282"/>
      <c r="S1201" s="282"/>
      <c r="T1201" s="282"/>
      <c r="U1201" s="66" t="s">
        <v>108</v>
      </c>
      <c r="V1201" s="282"/>
      <c r="W1201" s="282"/>
      <c r="X1201" s="276"/>
      <c r="Y1201" s="57">
        <v>43073</v>
      </c>
      <c r="Z1201" s="286"/>
      <c r="AA1201" s="287"/>
      <c r="AB1201" s="288"/>
      <c r="AC1201" s="289"/>
      <c r="AD1201" s="289"/>
      <c r="AE1201" s="67" t="str">
        <f t="shared" si="1"/>
        <v>Jun</v>
      </c>
      <c r="AF1201" s="68" t="str">
        <f t="shared" si="2"/>
        <v>Dec</v>
      </c>
      <c r="AG1201" s="177"/>
      <c r="AH1201" s="70">
        <f t="shared" si="5"/>
        <v>42917</v>
      </c>
      <c r="AI1201" s="71">
        <f ca="1"/>
        <v>-1072</v>
      </c>
      <c r="AJ1201" s="71" t="str">
        <v>2017</v>
      </c>
      <c r="AK1201" s="70">
        <f t="shared" si="4"/>
        <v>42897</v>
      </c>
    </row>
    <row r="1202" spans="1:37" ht="14.4">
      <c r="A1202" s="239" t="s">
        <v>11356</v>
      </c>
      <c r="B1202" s="282" t="s">
        <v>89</v>
      </c>
      <c r="C1202" s="275">
        <v>42887</v>
      </c>
      <c r="D1202" s="276"/>
      <c r="E1202" s="277" t="s">
        <v>11122</v>
      </c>
      <c r="F1202" s="278" t="s">
        <v>214</v>
      </c>
      <c r="G1202" s="279" t="s">
        <v>11124</v>
      </c>
      <c r="H1202" s="280"/>
      <c r="I1202" s="281">
        <f t="shared" si="0"/>
        <v>42917</v>
      </c>
      <c r="J1202" s="282"/>
      <c r="K1202" s="280"/>
      <c r="L1202" s="283"/>
      <c r="M1202" s="282"/>
      <c r="N1202" s="282"/>
      <c r="O1202" s="282"/>
      <c r="P1202" s="284"/>
      <c r="Q1202" s="285"/>
      <c r="R1202" s="282"/>
      <c r="S1202" s="282"/>
      <c r="T1202" s="282"/>
      <c r="U1202" s="66" t="s">
        <v>108</v>
      </c>
      <c r="V1202" s="282"/>
      <c r="W1202" s="282"/>
      <c r="X1202" s="276"/>
      <c r="Y1202" s="57">
        <v>43073</v>
      </c>
      <c r="Z1202" s="286"/>
      <c r="AA1202" s="287"/>
      <c r="AB1202" s="288"/>
      <c r="AC1202" s="289"/>
      <c r="AD1202" s="289"/>
      <c r="AE1202" s="67" t="str">
        <f t="shared" si="1"/>
        <v>Jun</v>
      </c>
      <c r="AF1202" s="68" t="str">
        <f t="shared" si="2"/>
        <v>Dec</v>
      </c>
      <c r="AG1202" s="177"/>
      <c r="AH1202" s="70">
        <f t="shared" si="5"/>
        <v>42917</v>
      </c>
      <c r="AI1202" s="71">
        <f ca="1"/>
        <v>-1072</v>
      </c>
      <c r="AJ1202" s="71" t="str">
        <v>2017</v>
      </c>
      <c r="AK1202" s="70">
        <f t="shared" si="4"/>
        <v>42897</v>
      </c>
    </row>
    <row r="1203" spans="1:37" ht="14.4">
      <c r="A1203" s="239" t="s">
        <v>11357</v>
      </c>
      <c r="B1203" s="282" t="s">
        <v>89</v>
      </c>
      <c r="C1203" s="275">
        <v>42887</v>
      </c>
      <c r="D1203" s="276"/>
      <c r="E1203" s="277" t="s">
        <v>11122</v>
      </c>
      <c r="F1203" s="278" t="s">
        <v>214</v>
      </c>
      <c r="G1203" s="279" t="s">
        <v>11124</v>
      </c>
      <c r="H1203" s="280"/>
      <c r="I1203" s="281">
        <f t="shared" si="0"/>
        <v>42917</v>
      </c>
      <c r="J1203" s="282"/>
      <c r="K1203" s="280"/>
      <c r="L1203" s="283"/>
      <c r="M1203" s="282"/>
      <c r="N1203" s="282"/>
      <c r="O1203" s="282"/>
      <c r="P1203" s="284"/>
      <c r="Q1203" s="285"/>
      <c r="R1203" s="282"/>
      <c r="S1203" s="282"/>
      <c r="T1203" s="282"/>
      <c r="U1203" s="66" t="s">
        <v>108</v>
      </c>
      <c r="V1203" s="282"/>
      <c r="W1203" s="282"/>
      <c r="X1203" s="276"/>
      <c r="Y1203" s="57">
        <v>43073</v>
      </c>
      <c r="Z1203" s="286"/>
      <c r="AA1203" s="287"/>
      <c r="AB1203" s="288"/>
      <c r="AC1203" s="289"/>
      <c r="AD1203" s="289"/>
      <c r="AE1203" s="67" t="str">
        <f t="shared" si="1"/>
        <v>Jun</v>
      </c>
      <c r="AF1203" s="68" t="str">
        <f t="shared" si="2"/>
        <v>Dec</v>
      </c>
      <c r="AG1203" s="177"/>
      <c r="AH1203" s="70">
        <f t="shared" si="5"/>
        <v>42917</v>
      </c>
      <c r="AI1203" s="71">
        <f ca="1"/>
        <v>-1072</v>
      </c>
      <c r="AJ1203" s="71" t="str">
        <v>2017</v>
      </c>
      <c r="AK1203" s="70">
        <f t="shared" si="4"/>
        <v>42897</v>
      </c>
    </row>
    <row r="1204" spans="1:37" ht="14.4">
      <c r="A1204" s="239" t="s">
        <v>11358</v>
      </c>
      <c r="B1204" s="282" t="s">
        <v>89</v>
      </c>
      <c r="C1204" s="275">
        <v>42887</v>
      </c>
      <c r="D1204" s="276"/>
      <c r="E1204" s="277" t="s">
        <v>11122</v>
      </c>
      <c r="F1204" s="278" t="s">
        <v>214</v>
      </c>
      <c r="G1204" s="279" t="s">
        <v>11124</v>
      </c>
      <c r="H1204" s="280"/>
      <c r="I1204" s="281">
        <f t="shared" si="0"/>
        <v>42917</v>
      </c>
      <c r="J1204" s="282"/>
      <c r="K1204" s="280"/>
      <c r="L1204" s="283"/>
      <c r="M1204" s="282"/>
      <c r="N1204" s="282"/>
      <c r="O1204" s="282"/>
      <c r="P1204" s="284"/>
      <c r="Q1204" s="285"/>
      <c r="R1204" s="282"/>
      <c r="S1204" s="282"/>
      <c r="T1204" s="282"/>
      <c r="U1204" s="66" t="s">
        <v>108</v>
      </c>
      <c r="V1204" s="282"/>
      <c r="W1204" s="282"/>
      <c r="X1204" s="276"/>
      <c r="Y1204" s="57">
        <v>43073</v>
      </c>
      <c r="Z1204" s="286"/>
      <c r="AA1204" s="287"/>
      <c r="AB1204" s="288"/>
      <c r="AC1204" s="289"/>
      <c r="AD1204" s="290"/>
      <c r="AE1204" s="67" t="str">
        <f t="shared" si="1"/>
        <v>Jun</v>
      </c>
      <c r="AF1204" s="68" t="str">
        <f t="shared" si="2"/>
        <v>Dec</v>
      </c>
      <c r="AG1204" s="177"/>
      <c r="AH1204" s="70">
        <f t="shared" si="5"/>
        <v>42917</v>
      </c>
      <c r="AI1204" s="71">
        <f ca="1"/>
        <v>-1072</v>
      </c>
      <c r="AJ1204" s="71" t="str">
        <v>2017</v>
      </c>
      <c r="AK1204" s="70">
        <f t="shared" si="4"/>
        <v>42897</v>
      </c>
    </row>
    <row r="1205" spans="1:37" ht="14.4">
      <c r="A1205" s="239" t="s">
        <v>11359</v>
      </c>
      <c r="B1205" s="282" t="s">
        <v>89</v>
      </c>
      <c r="C1205" s="275">
        <v>42887</v>
      </c>
      <c r="D1205" s="276"/>
      <c r="E1205" s="277" t="s">
        <v>11122</v>
      </c>
      <c r="F1205" s="278" t="s">
        <v>214</v>
      </c>
      <c r="G1205" s="279" t="s">
        <v>11124</v>
      </c>
      <c r="H1205" s="280"/>
      <c r="I1205" s="281">
        <f t="shared" si="0"/>
        <v>42917</v>
      </c>
      <c r="J1205" s="282"/>
      <c r="K1205" s="280"/>
      <c r="L1205" s="283"/>
      <c r="M1205" s="282"/>
      <c r="N1205" s="282"/>
      <c r="O1205" s="282"/>
      <c r="P1205" s="284"/>
      <c r="Q1205" s="285"/>
      <c r="R1205" s="282"/>
      <c r="S1205" s="282"/>
      <c r="T1205" s="282"/>
      <c r="U1205" s="66" t="s">
        <v>108</v>
      </c>
      <c r="V1205" s="282"/>
      <c r="W1205" s="282"/>
      <c r="X1205" s="276"/>
      <c r="Y1205" s="57">
        <v>43073</v>
      </c>
      <c r="Z1205" s="286"/>
      <c r="AA1205" s="287"/>
      <c r="AB1205" s="288"/>
      <c r="AC1205" s="289"/>
      <c r="AD1205" s="290"/>
      <c r="AE1205" s="67" t="str">
        <f t="shared" si="1"/>
        <v>Jun</v>
      </c>
      <c r="AF1205" s="68" t="str">
        <f t="shared" si="2"/>
        <v>Dec</v>
      </c>
      <c r="AG1205" s="177"/>
      <c r="AH1205" s="70">
        <f t="shared" si="5"/>
        <v>42917</v>
      </c>
      <c r="AI1205" s="71">
        <f ca="1"/>
        <v>-1072</v>
      </c>
      <c r="AJ1205" s="71" t="str">
        <v>2017</v>
      </c>
      <c r="AK1205" s="70">
        <f t="shared" si="4"/>
        <v>42897</v>
      </c>
    </row>
    <row r="1206" spans="1:37" ht="14.4">
      <c r="A1206" s="239" t="s">
        <v>11360</v>
      </c>
      <c r="B1206" s="282" t="s">
        <v>89</v>
      </c>
      <c r="C1206" s="275">
        <v>42887</v>
      </c>
      <c r="D1206" s="276"/>
      <c r="E1206" s="277" t="s">
        <v>11122</v>
      </c>
      <c r="F1206" s="278" t="s">
        <v>214</v>
      </c>
      <c r="G1206" s="279" t="s">
        <v>11124</v>
      </c>
      <c r="H1206" s="280"/>
      <c r="I1206" s="281">
        <f t="shared" si="0"/>
        <v>42917</v>
      </c>
      <c r="J1206" s="282"/>
      <c r="K1206" s="280"/>
      <c r="L1206" s="283"/>
      <c r="M1206" s="282"/>
      <c r="N1206" s="282"/>
      <c r="O1206" s="282"/>
      <c r="P1206" s="284"/>
      <c r="Q1206" s="285"/>
      <c r="R1206" s="282"/>
      <c r="S1206" s="282"/>
      <c r="T1206" s="282"/>
      <c r="U1206" s="66" t="s">
        <v>108</v>
      </c>
      <c r="V1206" s="282"/>
      <c r="W1206" s="282"/>
      <c r="X1206" s="276"/>
      <c r="Y1206" s="57">
        <v>43073</v>
      </c>
      <c r="Z1206" s="286"/>
      <c r="AA1206" s="287"/>
      <c r="AB1206" s="288"/>
      <c r="AC1206" s="289"/>
      <c r="AD1206" s="290"/>
      <c r="AE1206" s="67" t="str">
        <f t="shared" si="1"/>
        <v>Jun</v>
      </c>
      <c r="AF1206" s="68" t="str">
        <f t="shared" si="2"/>
        <v>Dec</v>
      </c>
      <c r="AG1206" s="177"/>
      <c r="AH1206" s="70">
        <f t="shared" si="5"/>
        <v>42917</v>
      </c>
      <c r="AI1206" s="71">
        <f ca="1"/>
        <v>-1072</v>
      </c>
      <c r="AJ1206" s="71" t="str">
        <v>2017</v>
      </c>
      <c r="AK1206" s="70">
        <f t="shared" si="4"/>
        <v>42897</v>
      </c>
    </row>
    <row r="1207" spans="1:37" ht="14.4">
      <c r="A1207" s="239" t="s">
        <v>11361</v>
      </c>
      <c r="B1207" s="282" t="s">
        <v>89</v>
      </c>
      <c r="C1207" s="275">
        <v>42887</v>
      </c>
      <c r="D1207" s="276"/>
      <c r="E1207" s="277" t="s">
        <v>11122</v>
      </c>
      <c r="F1207" s="278" t="s">
        <v>214</v>
      </c>
      <c r="G1207" s="279" t="s">
        <v>11124</v>
      </c>
      <c r="H1207" s="280"/>
      <c r="I1207" s="281">
        <f t="shared" si="0"/>
        <v>42917</v>
      </c>
      <c r="J1207" s="282"/>
      <c r="K1207" s="280"/>
      <c r="L1207" s="283"/>
      <c r="M1207" s="282"/>
      <c r="N1207" s="282"/>
      <c r="O1207" s="282"/>
      <c r="P1207" s="284"/>
      <c r="Q1207" s="285"/>
      <c r="R1207" s="282"/>
      <c r="S1207" s="282"/>
      <c r="T1207" s="282"/>
      <c r="U1207" s="66" t="s">
        <v>108</v>
      </c>
      <c r="V1207" s="282"/>
      <c r="W1207" s="282"/>
      <c r="X1207" s="276"/>
      <c r="Y1207" s="57">
        <v>43073</v>
      </c>
      <c r="Z1207" s="286"/>
      <c r="AA1207" s="287"/>
      <c r="AB1207" s="288"/>
      <c r="AC1207" s="289"/>
      <c r="AD1207" s="290"/>
      <c r="AE1207" s="67" t="str">
        <f t="shared" si="1"/>
        <v>Jun</v>
      </c>
      <c r="AF1207" s="68" t="str">
        <f t="shared" si="2"/>
        <v>Dec</v>
      </c>
      <c r="AG1207" s="177"/>
      <c r="AH1207" s="70">
        <f t="shared" si="5"/>
        <v>42917</v>
      </c>
      <c r="AI1207" s="71">
        <f ca="1"/>
        <v>-1072</v>
      </c>
      <c r="AJ1207" s="71" t="str">
        <v>2017</v>
      </c>
      <c r="AK1207" s="70">
        <f t="shared" si="4"/>
        <v>42897</v>
      </c>
    </row>
    <row r="1208" spans="1:37" ht="14.4">
      <c r="A1208" s="239" t="s">
        <v>11362</v>
      </c>
      <c r="B1208" s="282" t="s">
        <v>89</v>
      </c>
      <c r="C1208" s="275">
        <v>42887</v>
      </c>
      <c r="D1208" s="276"/>
      <c r="E1208" s="277" t="s">
        <v>11122</v>
      </c>
      <c r="F1208" s="278" t="s">
        <v>214</v>
      </c>
      <c r="G1208" s="279" t="s">
        <v>11124</v>
      </c>
      <c r="H1208" s="280"/>
      <c r="I1208" s="281">
        <f t="shared" si="0"/>
        <v>42917</v>
      </c>
      <c r="J1208" s="282"/>
      <c r="K1208" s="280"/>
      <c r="L1208" s="283"/>
      <c r="M1208" s="282"/>
      <c r="N1208" s="282"/>
      <c r="O1208" s="282"/>
      <c r="P1208" s="284"/>
      <c r="Q1208" s="285"/>
      <c r="R1208" s="282"/>
      <c r="S1208" s="282"/>
      <c r="T1208" s="282"/>
      <c r="U1208" s="66" t="s">
        <v>108</v>
      </c>
      <c r="V1208" s="282"/>
      <c r="W1208" s="282"/>
      <c r="X1208" s="276"/>
      <c r="Y1208" s="57">
        <v>43073</v>
      </c>
      <c r="Z1208" s="286"/>
      <c r="AA1208" s="287"/>
      <c r="AB1208" s="288"/>
      <c r="AC1208" s="289"/>
      <c r="AD1208" s="290"/>
      <c r="AE1208" s="67" t="str">
        <f t="shared" si="1"/>
        <v>Jun</v>
      </c>
      <c r="AF1208" s="68" t="str">
        <f t="shared" si="2"/>
        <v>Dec</v>
      </c>
      <c r="AG1208" s="177"/>
      <c r="AH1208" s="70">
        <f t="shared" si="5"/>
        <v>42917</v>
      </c>
      <c r="AI1208" s="71">
        <f ca="1"/>
        <v>-1072</v>
      </c>
      <c r="AJ1208" s="71" t="str">
        <v>2017</v>
      </c>
      <c r="AK1208" s="70">
        <f t="shared" si="4"/>
        <v>42897</v>
      </c>
    </row>
    <row r="1209" spans="1:37" ht="14.4">
      <c r="A1209" s="239" t="s">
        <v>11366</v>
      </c>
      <c r="B1209" s="282" t="s">
        <v>89</v>
      </c>
      <c r="C1209" s="275">
        <v>42887</v>
      </c>
      <c r="D1209" s="276"/>
      <c r="E1209" s="277" t="s">
        <v>11122</v>
      </c>
      <c r="F1209" s="278" t="s">
        <v>214</v>
      </c>
      <c r="G1209" s="279" t="s">
        <v>11124</v>
      </c>
      <c r="H1209" s="280"/>
      <c r="I1209" s="281">
        <f t="shared" si="0"/>
        <v>42917</v>
      </c>
      <c r="J1209" s="282"/>
      <c r="K1209" s="280"/>
      <c r="L1209" s="283"/>
      <c r="M1209" s="282"/>
      <c r="N1209" s="282"/>
      <c r="O1209" s="282"/>
      <c r="P1209" s="284"/>
      <c r="Q1209" s="285"/>
      <c r="R1209" s="282"/>
      <c r="S1209" s="282"/>
      <c r="T1209" s="282"/>
      <c r="U1209" s="66" t="s">
        <v>108</v>
      </c>
      <c r="V1209" s="282"/>
      <c r="W1209" s="282"/>
      <c r="X1209" s="276"/>
      <c r="Y1209" s="57">
        <v>43073</v>
      </c>
      <c r="Z1209" s="286"/>
      <c r="AA1209" s="287"/>
      <c r="AB1209" s="288"/>
      <c r="AC1209" s="289"/>
      <c r="AD1209" s="289"/>
      <c r="AE1209" s="67" t="str">
        <f t="shared" si="1"/>
        <v>Jun</v>
      </c>
      <c r="AF1209" s="68" t="str">
        <f t="shared" si="2"/>
        <v>Dec</v>
      </c>
      <c r="AG1209" s="177"/>
      <c r="AH1209" s="70">
        <f t="shared" si="5"/>
        <v>42917</v>
      </c>
      <c r="AI1209" s="71">
        <f ca="1"/>
        <v>-1072</v>
      </c>
      <c r="AJ1209" s="71" t="str">
        <v>2017</v>
      </c>
      <c r="AK1209" s="70">
        <f t="shared" si="4"/>
        <v>42897</v>
      </c>
    </row>
    <row r="1210" spans="1:37" ht="14.4">
      <c r="A1210" s="239" t="s">
        <v>11369</v>
      </c>
      <c r="B1210" s="282" t="s">
        <v>89</v>
      </c>
      <c r="C1210" s="275">
        <v>42887</v>
      </c>
      <c r="D1210" s="276"/>
      <c r="E1210" s="277" t="s">
        <v>11122</v>
      </c>
      <c r="F1210" s="278" t="s">
        <v>214</v>
      </c>
      <c r="G1210" s="279" t="s">
        <v>11124</v>
      </c>
      <c r="H1210" s="280"/>
      <c r="I1210" s="281">
        <f t="shared" si="0"/>
        <v>42917</v>
      </c>
      <c r="J1210" s="282"/>
      <c r="K1210" s="280"/>
      <c r="L1210" s="283"/>
      <c r="M1210" s="282"/>
      <c r="N1210" s="282"/>
      <c r="O1210" s="282"/>
      <c r="P1210" s="284"/>
      <c r="Q1210" s="285"/>
      <c r="R1210" s="282"/>
      <c r="S1210" s="282"/>
      <c r="T1210" s="282"/>
      <c r="U1210" s="66" t="s">
        <v>108</v>
      </c>
      <c r="V1210" s="282"/>
      <c r="W1210" s="282"/>
      <c r="X1210" s="276"/>
      <c r="Y1210" s="57">
        <v>43073</v>
      </c>
      <c r="Z1210" s="286"/>
      <c r="AA1210" s="287"/>
      <c r="AB1210" s="288"/>
      <c r="AC1210" s="289"/>
      <c r="AD1210" s="289"/>
      <c r="AE1210" s="67" t="str">
        <f t="shared" si="1"/>
        <v>Jun</v>
      </c>
      <c r="AF1210" s="68" t="str">
        <f t="shared" si="2"/>
        <v>Dec</v>
      </c>
      <c r="AG1210" s="177"/>
      <c r="AH1210" s="70">
        <f t="shared" si="5"/>
        <v>42917</v>
      </c>
      <c r="AI1210" s="71">
        <f ca="1"/>
        <v>-1072</v>
      </c>
      <c r="AJ1210" s="71" t="str">
        <v>2017</v>
      </c>
      <c r="AK1210" s="70">
        <f t="shared" si="4"/>
        <v>42897</v>
      </c>
    </row>
    <row r="1211" spans="1:37" ht="14.4">
      <c r="A1211" s="239" t="s">
        <v>11372</v>
      </c>
      <c r="B1211" s="282" t="s">
        <v>89</v>
      </c>
      <c r="C1211" s="275">
        <v>42887</v>
      </c>
      <c r="D1211" s="276"/>
      <c r="E1211" s="277" t="s">
        <v>11122</v>
      </c>
      <c r="F1211" s="278" t="s">
        <v>214</v>
      </c>
      <c r="G1211" s="279" t="s">
        <v>11124</v>
      </c>
      <c r="H1211" s="280"/>
      <c r="I1211" s="281">
        <f t="shared" si="0"/>
        <v>42917</v>
      </c>
      <c r="J1211" s="282"/>
      <c r="K1211" s="280"/>
      <c r="L1211" s="283"/>
      <c r="M1211" s="282"/>
      <c r="N1211" s="282"/>
      <c r="O1211" s="282"/>
      <c r="P1211" s="284"/>
      <c r="Q1211" s="285"/>
      <c r="R1211" s="282"/>
      <c r="S1211" s="282"/>
      <c r="T1211" s="282"/>
      <c r="U1211" s="66" t="s">
        <v>108</v>
      </c>
      <c r="V1211" s="282"/>
      <c r="W1211" s="282"/>
      <c r="X1211" s="276"/>
      <c r="Y1211" s="57">
        <v>43073</v>
      </c>
      <c r="Z1211" s="286"/>
      <c r="AA1211" s="287"/>
      <c r="AB1211" s="288"/>
      <c r="AC1211" s="289"/>
      <c r="AD1211" s="290"/>
      <c r="AE1211" s="67" t="str">
        <f t="shared" si="1"/>
        <v>Jun</v>
      </c>
      <c r="AF1211" s="68" t="str">
        <f t="shared" si="2"/>
        <v>Dec</v>
      </c>
      <c r="AG1211" s="177"/>
      <c r="AH1211" s="70">
        <f t="shared" si="5"/>
        <v>42917</v>
      </c>
      <c r="AI1211" s="71">
        <f ca="1"/>
        <v>-1072</v>
      </c>
      <c r="AJ1211" s="71" t="str">
        <v>2017</v>
      </c>
      <c r="AK1211" s="70">
        <f t="shared" si="4"/>
        <v>42897</v>
      </c>
    </row>
    <row r="1212" spans="1:37" ht="14.4">
      <c r="A1212" s="239" t="s">
        <v>11376</v>
      </c>
      <c r="B1212" s="282" t="s">
        <v>89</v>
      </c>
      <c r="C1212" s="275">
        <v>42887</v>
      </c>
      <c r="D1212" s="276"/>
      <c r="E1212" s="277" t="s">
        <v>11122</v>
      </c>
      <c r="F1212" s="278" t="s">
        <v>214</v>
      </c>
      <c r="G1212" s="279" t="s">
        <v>11124</v>
      </c>
      <c r="H1212" s="280"/>
      <c r="I1212" s="281">
        <f t="shared" si="0"/>
        <v>42917</v>
      </c>
      <c r="J1212" s="282"/>
      <c r="K1212" s="280"/>
      <c r="L1212" s="283"/>
      <c r="M1212" s="282"/>
      <c r="N1212" s="282"/>
      <c r="O1212" s="282"/>
      <c r="P1212" s="284"/>
      <c r="Q1212" s="285"/>
      <c r="R1212" s="282"/>
      <c r="S1212" s="282"/>
      <c r="T1212" s="282"/>
      <c r="U1212" s="66" t="s">
        <v>108</v>
      </c>
      <c r="V1212" s="282"/>
      <c r="W1212" s="282"/>
      <c r="X1212" s="276"/>
      <c r="Y1212" s="57">
        <v>43073</v>
      </c>
      <c r="Z1212" s="286"/>
      <c r="AA1212" s="295"/>
      <c r="AB1212" s="288"/>
      <c r="AC1212" s="289"/>
      <c r="AD1212" s="289"/>
      <c r="AE1212" s="67" t="str">
        <f t="shared" si="1"/>
        <v>Jun</v>
      </c>
      <c r="AF1212" s="68" t="str">
        <f t="shared" si="2"/>
        <v>Dec</v>
      </c>
      <c r="AG1212" s="177"/>
      <c r="AH1212" s="70">
        <f t="shared" si="5"/>
        <v>42917</v>
      </c>
      <c r="AI1212" s="71">
        <f ca="1"/>
        <v>-1072</v>
      </c>
      <c r="AJ1212" s="71" t="str">
        <v>2017</v>
      </c>
      <c r="AK1212" s="70">
        <f t="shared" si="4"/>
        <v>42897</v>
      </c>
    </row>
    <row r="1213" spans="1:37" ht="14.4">
      <c r="A1213" s="239" t="s">
        <v>11381</v>
      </c>
      <c r="B1213" s="282" t="s">
        <v>89</v>
      </c>
      <c r="C1213" s="275">
        <v>42887</v>
      </c>
      <c r="D1213" s="276"/>
      <c r="E1213" s="277" t="s">
        <v>11122</v>
      </c>
      <c r="F1213" s="278" t="s">
        <v>214</v>
      </c>
      <c r="G1213" s="279" t="s">
        <v>11124</v>
      </c>
      <c r="H1213" s="280"/>
      <c r="I1213" s="281">
        <f t="shared" si="0"/>
        <v>42917</v>
      </c>
      <c r="J1213" s="282"/>
      <c r="K1213" s="280"/>
      <c r="L1213" s="283"/>
      <c r="M1213" s="282"/>
      <c r="N1213" s="282"/>
      <c r="O1213" s="282"/>
      <c r="P1213" s="284"/>
      <c r="Q1213" s="285"/>
      <c r="R1213" s="282"/>
      <c r="S1213" s="282"/>
      <c r="T1213" s="282"/>
      <c r="U1213" s="66" t="s">
        <v>108</v>
      </c>
      <c r="V1213" s="282"/>
      <c r="W1213" s="282"/>
      <c r="X1213" s="276"/>
      <c r="Y1213" s="57">
        <v>43073</v>
      </c>
      <c r="Z1213" s="286"/>
      <c r="AA1213" s="287"/>
      <c r="AB1213" s="288"/>
      <c r="AC1213" s="289"/>
      <c r="AD1213" s="289"/>
      <c r="AE1213" s="67" t="str">
        <f t="shared" si="1"/>
        <v>Jun</v>
      </c>
      <c r="AF1213" s="68" t="str">
        <f t="shared" si="2"/>
        <v>Dec</v>
      </c>
      <c r="AG1213" s="177"/>
      <c r="AH1213" s="70">
        <f t="shared" si="5"/>
        <v>42917</v>
      </c>
      <c r="AI1213" s="71">
        <f ca="1"/>
        <v>-1072</v>
      </c>
      <c r="AJ1213" s="71" t="str">
        <v>2017</v>
      </c>
      <c r="AK1213" s="70">
        <f t="shared" si="4"/>
        <v>42897</v>
      </c>
    </row>
    <row r="1214" spans="1:37" ht="14.4">
      <c r="A1214" s="239" t="s">
        <v>11385</v>
      </c>
      <c r="B1214" s="282" t="s">
        <v>89</v>
      </c>
      <c r="C1214" s="275">
        <v>42887</v>
      </c>
      <c r="D1214" s="276"/>
      <c r="E1214" s="277" t="s">
        <v>11122</v>
      </c>
      <c r="F1214" s="278" t="s">
        <v>214</v>
      </c>
      <c r="G1214" s="279" t="s">
        <v>11124</v>
      </c>
      <c r="H1214" s="280"/>
      <c r="I1214" s="281">
        <f t="shared" si="0"/>
        <v>42917</v>
      </c>
      <c r="J1214" s="282"/>
      <c r="K1214" s="280"/>
      <c r="L1214" s="283"/>
      <c r="M1214" s="282"/>
      <c r="N1214" s="282"/>
      <c r="O1214" s="282"/>
      <c r="P1214" s="284"/>
      <c r="Q1214" s="285"/>
      <c r="R1214" s="282"/>
      <c r="S1214" s="282"/>
      <c r="T1214" s="282"/>
      <c r="U1214" s="66" t="s">
        <v>108</v>
      </c>
      <c r="V1214" s="282"/>
      <c r="W1214" s="282"/>
      <c r="X1214" s="276"/>
      <c r="Y1214" s="57">
        <v>43073</v>
      </c>
      <c r="Z1214" s="286"/>
      <c r="AA1214" s="287"/>
      <c r="AB1214" s="288"/>
      <c r="AC1214" s="289"/>
      <c r="AD1214" s="289"/>
      <c r="AE1214" s="67" t="str">
        <f t="shared" si="1"/>
        <v>Jun</v>
      </c>
      <c r="AF1214" s="68" t="str">
        <f t="shared" si="2"/>
        <v>Dec</v>
      </c>
      <c r="AG1214" s="177"/>
      <c r="AH1214" s="70">
        <f t="shared" si="5"/>
        <v>42917</v>
      </c>
      <c r="AI1214" s="71">
        <f ca="1"/>
        <v>-1072</v>
      </c>
      <c r="AJ1214" s="71" t="str">
        <v>2017</v>
      </c>
      <c r="AK1214" s="70">
        <f t="shared" si="4"/>
        <v>42897</v>
      </c>
    </row>
    <row r="1215" spans="1:37" ht="14.4">
      <c r="A1215" s="239" t="s">
        <v>11388</v>
      </c>
      <c r="B1215" s="282" t="s">
        <v>89</v>
      </c>
      <c r="C1215" s="275">
        <v>42887</v>
      </c>
      <c r="D1215" s="276"/>
      <c r="E1215" s="277" t="s">
        <v>11122</v>
      </c>
      <c r="F1215" s="278" t="s">
        <v>214</v>
      </c>
      <c r="G1215" s="279" t="s">
        <v>11124</v>
      </c>
      <c r="H1215" s="280"/>
      <c r="I1215" s="281">
        <f t="shared" si="0"/>
        <v>42917</v>
      </c>
      <c r="J1215" s="282"/>
      <c r="K1215" s="280"/>
      <c r="L1215" s="283"/>
      <c r="M1215" s="282"/>
      <c r="N1215" s="282"/>
      <c r="O1215" s="282"/>
      <c r="P1215" s="284"/>
      <c r="Q1215" s="285"/>
      <c r="R1215" s="282"/>
      <c r="S1215" s="282"/>
      <c r="T1215" s="282"/>
      <c r="U1215" s="66" t="s">
        <v>108</v>
      </c>
      <c r="V1215" s="282"/>
      <c r="W1215" s="282"/>
      <c r="X1215" s="276"/>
      <c r="Y1215" s="57">
        <v>43073</v>
      </c>
      <c r="Z1215" s="286"/>
      <c r="AA1215" s="287"/>
      <c r="AB1215" s="288"/>
      <c r="AC1215" s="289"/>
      <c r="AD1215" s="289"/>
      <c r="AE1215" s="67" t="str">
        <f t="shared" si="1"/>
        <v>Jun</v>
      </c>
      <c r="AF1215" s="68" t="str">
        <f t="shared" si="2"/>
        <v>Dec</v>
      </c>
      <c r="AG1215" s="177"/>
      <c r="AH1215" s="70">
        <f t="shared" si="5"/>
        <v>42917</v>
      </c>
      <c r="AI1215" s="71">
        <f ca="1"/>
        <v>-1072</v>
      </c>
      <c r="AJ1215" s="71" t="str">
        <v>2017</v>
      </c>
      <c r="AK1215" s="70">
        <f t="shared" si="4"/>
        <v>42897</v>
      </c>
    </row>
    <row r="1216" spans="1:37" ht="14.4">
      <c r="A1216" s="239" t="s">
        <v>11389</v>
      </c>
      <c r="B1216" s="282" t="s">
        <v>89</v>
      </c>
      <c r="C1216" s="275">
        <v>42887</v>
      </c>
      <c r="D1216" s="276"/>
      <c r="E1216" s="277" t="s">
        <v>11122</v>
      </c>
      <c r="F1216" s="278" t="s">
        <v>214</v>
      </c>
      <c r="G1216" s="279" t="s">
        <v>11124</v>
      </c>
      <c r="H1216" s="280"/>
      <c r="I1216" s="281">
        <f t="shared" si="0"/>
        <v>42917</v>
      </c>
      <c r="J1216" s="282"/>
      <c r="K1216" s="280"/>
      <c r="L1216" s="283"/>
      <c r="M1216" s="282"/>
      <c r="N1216" s="282"/>
      <c r="O1216" s="282"/>
      <c r="P1216" s="284"/>
      <c r="Q1216" s="285"/>
      <c r="R1216" s="282"/>
      <c r="S1216" s="282"/>
      <c r="T1216" s="282"/>
      <c r="U1216" s="66" t="s">
        <v>108</v>
      </c>
      <c r="V1216" s="282"/>
      <c r="W1216" s="282"/>
      <c r="X1216" s="276"/>
      <c r="Y1216" s="57">
        <v>43073</v>
      </c>
      <c r="Z1216" s="286"/>
      <c r="AA1216" s="287"/>
      <c r="AB1216" s="288"/>
      <c r="AC1216" s="289"/>
      <c r="AD1216" s="289"/>
      <c r="AE1216" s="67" t="str">
        <f t="shared" si="1"/>
        <v>Jun</v>
      </c>
      <c r="AF1216" s="68" t="str">
        <f t="shared" si="2"/>
        <v>Dec</v>
      </c>
      <c r="AG1216" s="177"/>
      <c r="AH1216" s="70">
        <f t="shared" si="5"/>
        <v>42917</v>
      </c>
      <c r="AI1216" s="71">
        <f ca="1"/>
        <v>-1072</v>
      </c>
      <c r="AJ1216" s="71" t="str">
        <v>2017</v>
      </c>
      <c r="AK1216" s="70">
        <f t="shared" si="4"/>
        <v>42897</v>
      </c>
    </row>
    <row r="1217" spans="1:37" ht="14.4">
      <c r="A1217" s="239" t="s">
        <v>11391</v>
      </c>
      <c r="B1217" s="282" t="s">
        <v>89</v>
      </c>
      <c r="C1217" s="275">
        <v>42887</v>
      </c>
      <c r="D1217" s="276"/>
      <c r="E1217" s="277" t="s">
        <v>11122</v>
      </c>
      <c r="F1217" s="278" t="s">
        <v>214</v>
      </c>
      <c r="G1217" s="279" t="s">
        <v>11124</v>
      </c>
      <c r="H1217" s="280"/>
      <c r="I1217" s="281">
        <f t="shared" si="0"/>
        <v>42917</v>
      </c>
      <c r="J1217" s="282"/>
      <c r="K1217" s="280"/>
      <c r="L1217" s="283"/>
      <c r="M1217" s="282"/>
      <c r="N1217" s="282"/>
      <c r="O1217" s="282"/>
      <c r="P1217" s="284"/>
      <c r="Q1217" s="285"/>
      <c r="R1217" s="282"/>
      <c r="S1217" s="282"/>
      <c r="T1217" s="282"/>
      <c r="U1217" s="66" t="s">
        <v>108</v>
      </c>
      <c r="V1217" s="282"/>
      <c r="W1217" s="282"/>
      <c r="X1217" s="276"/>
      <c r="Y1217" s="57">
        <v>43073</v>
      </c>
      <c r="Z1217" s="286"/>
      <c r="AA1217" s="287"/>
      <c r="AB1217" s="288"/>
      <c r="AC1217" s="289"/>
      <c r="AD1217" s="289"/>
      <c r="AE1217" s="67" t="str">
        <f t="shared" si="1"/>
        <v>Jun</v>
      </c>
      <c r="AF1217" s="68" t="str">
        <f t="shared" si="2"/>
        <v>Dec</v>
      </c>
      <c r="AG1217" s="177"/>
      <c r="AH1217" s="70">
        <f t="shared" si="5"/>
        <v>42917</v>
      </c>
      <c r="AI1217" s="71">
        <f ca="1"/>
        <v>-1072</v>
      </c>
      <c r="AJ1217" s="71" t="str">
        <v>2017</v>
      </c>
      <c r="AK1217" s="70">
        <f t="shared" si="4"/>
        <v>42897</v>
      </c>
    </row>
    <row r="1218" spans="1:37" ht="14.4">
      <c r="A1218" s="239" t="s">
        <v>11392</v>
      </c>
      <c r="B1218" s="282" t="s">
        <v>89</v>
      </c>
      <c r="C1218" s="275">
        <v>42887</v>
      </c>
      <c r="D1218" s="276"/>
      <c r="E1218" s="277" t="s">
        <v>11122</v>
      </c>
      <c r="F1218" s="278" t="s">
        <v>214</v>
      </c>
      <c r="G1218" s="279" t="s">
        <v>11124</v>
      </c>
      <c r="H1218" s="280"/>
      <c r="I1218" s="281">
        <f t="shared" si="0"/>
        <v>42917</v>
      </c>
      <c r="J1218" s="282"/>
      <c r="K1218" s="280"/>
      <c r="L1218" s="283"/>
      <c r="M1218" s="282"/>
      <c r="N1218" s="282"/>
      <c r="O1218" s="282"/>
      <c r="P1218" s="284"/>
      <c r="Q1218" s="285"/>
      <c r="R1218" s="282"/>
      <c r="S1218" s="282"/>
      <c r="T1218" s="282"/>
      <c r="U1218" s="66" t="s">
        <v>108</v>
      </c>
      <c r="V1218" s="282"/>
      <c r="W1218" s="282"/>
      <c r="X1218" s="276"/>
      <c r="Y1218" s="57">
        <v>43073</v>
      </c>
      <c r="Z1218" s="286"/>
      <c r="AA1218" s="287"/>
      <c r="AB1218" s="288"/>
      <c r="AC1218" s="289"/>
      <c r="AD1218" s="289"/>
      <c r="AE1218" s="67" t="str">
        <f t="shared" si="1"/>
        <v>Jun</v>
      </c>
      <c r="AF1218" s="68" t="str">
        <f t="shared" si="2"/>
        <v>Dec</v>
      </c>
      <c r="AG1218" s="177"/>
      <c r="AH1218" s="70">
        <f t="shared" si="5"/>
        <v>42917</v>
      </c>
      <c r="AI1218" s="71">
        <f ca="1"/>
        <v>-1072</v>
      </c>
      <c r="AJ1218" s="71" t="str">
        <v>2017</v>
      </c>
      <c r="AK1218" s="70">
        <f t="shared" si="4"/>
        <v>42897</v>
      </c>
    </row>
    <row r="1219" spans="1:37" ht="14.4">
      <c r="A1219" s="239" t="s">
        <v>11396</v>
      </c>
      <c r="B1219" s="282" t="s">
        <v>89</v>
      </c>
      <c r="C1219" s="275">
        <v>42887</v>
      </c>
      <c r="D1219" s="276"/>
      <c r="E1219" s="277" t="s">
        <v>11122</v>
      </c>
      <c r="F1219" s="278" t="s">
        <v>214</v>
      </c>
      <c r="G1219" s="279" t="s">
        <v>11124</v>
      </c>
      <c r="H1219" s="280"/>
      <c r="I1219" s="281">
        <f t="shared" si="0"/>
        <v>42917</v>
      </c>
      <c r="J1219" s="282"/>
      <c r="K1219" s="280"/>
      <c r="L1219" s="283"/>
      <c r="M1219" s="282"/>
      <c r="N1219" s="282"/>
      <c r="O1219" s="282"/>
      <c r="P1219" s="284"/>
      <c r="Q1219" s="285"/>
      <c r="R1219" s="282"/>
      <c r="S1219" s="282"/>
      <c r="T1219" s="282"/>
      <c r="U1219" s="66" t="s">
        <v>108</v>
      </c>
      <c r="V1219" s="282"/>
      <c r="W1219" s="282"/>
      <c r="X1219" s="276"/>
      <c r="Y1219" s="57">
        <v>43073</v>
      </c>
      <c r="Z1219" s="286"/>
      <c r="AA1219" s="287"/>
      <c r="AB1219" s="288"/>
      <c r="AC1219" s="289"/>
      <c r="AD1219" s="289"/>
      <c r="AE1219" s="67" t="str">
        <f t="shared" si="1"/>
        <v>Jun</v>
      </c>
      <c r="AF1219" s="68" t="str">
        <f t="shared" si="2"/>
        <v>Dec</v>
      </c>
      <c r="AG1219" s="177"/>
      <c r="AH1219" s="70">
        <f t="shared" si="5"/>
        <v>42917</v>
      </c>
      <c r="AI1219" s="71">
        <f ca="1"/>
        <v>-1072</v>
      </c>
      <c r="AJ1219" s="71" t="str">
        <v>2017</v>
      </c>
      <c r="AK1219" s="70">
        <f t="shared" si="4"/>
        <v>42897</v>
      </c>
    </row>
    <row r="1220" spans="1:37" ht="14.4">
      <c r="A1220" s="239" t="s">
        <v>11399</v>
      </c>
      <c r="B1220" s="282" t="s">
        <v>89</v>
      </c>
      <c r="C1220" s="275">
        <v>42887</v>
      </c>
      <c r="D1220" s="276"/>
      <c r="E1220" s="277" t="s">
        <v>11122</v>
      </c>
      <c r="F1220" s="278" t="s">
        <v>214</v>
      </c>
      <c r="G1220" s="279" t="s">
        <v>11124</v>
      </c>
      <c r="H1220" s="280"/>
      <c r="I1220" s="281">
        <f t="shared" si="0"/>
        <v>42917</v>
      </c>
      <c r="J1220" s="282"/>
      <c r="K1220" s="280"/>
      <c r="L1220" s="283"/>
      <c r="M1220" s="282"/>
      <c r="N1220" s="282"/>
      <c r="O1220" s="282"/>
      <c r="P1220" s="284"/>
      <c r="Q1220" s="285"/>
      <c r="R1220" s="282"/>
      <c r="S1220" s="282"/>
      <c r="T1220" s="282"/>
      <c r="U1220" s="66" t="s">
        <v>108</v>
      </c>
      <c r="V1220" s="282"/>
      <c r="W1220" s="282"/>
      <c r="X1220" s="276"/>
      <c r="Y1220" s="57">
        <v>43073</v>
      </c>
      <c r="Z1220" s="286"/>
      <c r="AA1220" s="287"/>
      <c r="AB1220" s="288"/>
      <c r="AC1220" s="289"/>
      <c r="AD1220" s="289"/>
      <c r="AE1220" s="67" t="str">
        <f t="shared" si="1"/>
        <v>Jun</v>
      </c>
      <c r="AF1220" s="68" t="str">
        <f t="shared" si="2"/>
        <v>Dec</v>
      </c>
      <c r="AG1220" s="177"/>
      <c r="AH1220" s="70">
        <f t="shared" si="5"/>
        <v>42917</v>
      </c>
      <c r="AI1220" s="71">
        <f ca="1"/>
        <v>-1072</v>
      </c>
      <c r="AJ1220" s="71" t="str">
        <v>2017</v>
      </c>
      <c r="AK1220" s="70">
        <f t="shared" si="4"/>
        <v>42897</v>
      </c>
    </row>
    <row r="1221" spans="1:37" ht="14.4">
      <c r="A1221" s="239" t="s">
        <v>11402</v>
      </c>
      <c r="B1221" s="282" t="s">
        <v>89</v>
      </c>
      <c r="C1221" s="275">
        <v>42887</v>
      </c>
      <c r="D1221" s="276"/>
      <c r="E1221" s="277" t="s">
        <v>11122</v>
      </c>
      <c r="F1221" s="278" t="s">
        <v>214</v>
      </c>
      <c r="G1221" s="279" t="s">
        <v>11124</v>
      </c>
      <c r="H1221" s="280"/>
      <c r="I1221" s="281">
        <f t="shared" si="0"/>
        <v>42917</v>
      </c>
      <c r="J1221" s="282"/>
      <c r="K1221" s="280"/>
      <c r="L1221" s="283"/>
      <c r="M1221" s="282"/>
      <c r="N1221" s="282"/>
      <c r="O1221" s="282"/>
      <c r="P1221" s="284"/>
      <c r="Q1221" s="285"/>
      <c r="R1221" s="282"/>
      <c r="S1221" s="282"/>
      <c r="T1221" s="282"/>
      <c r="U1221" s="66" t="s">
        <v>108</v>
      </c>
      <c r="V1221" s="282"/>
      <c r="W1221" s="282"/>
      <c r="X1221" s="276"/>
      <c r="Y1221" s="57">
        <v>43073</v>
      </c>
      <c r="Z1221" s="286"/>
      <c r="AA1221" s="287"/>
      <c r="AB1221" s="288"/>
      <c r="AC1221" s="289"/>
      <c r="AD1221" s="289"/>
      <c r="AE1221" s="67" t="str">
        <f t="shared" si="1"/>
        <v>Jun</v>
      </c>
      <c r="AF1221" s="68" t="str">
        <f t="shared" si="2"/>
        <v>Dec</v>
      </c>
      <c r="AG1221" s="177"/>
      <c r="AH1221" s="70">
        <f t="shared" si="5"/>
        <v>42917</v>
      </c>
      <c r="AI1221" s="71">
        <f ca="1"/>
        <v>-1072</v>
      </c>
      <c r="AJ1221" s="71" t="str">
        <v>2017</v>
      </c>
      <c r="AK1221" s="70">
        <f t="shared" si="4"/>
        <v>42897</v>
      </c>
    </row>
    <row r="1222" spans="1:37" ht="14.4">
      <c r="A1222" s="239" t="s">
        <v>11404</v>
      </c>
      <c r="B1222" s="282" t="s">
        <v>89</v>
      </c>
      <c r="C1222" s="275">
        <v>42887</v>
      </c>
      <c r="D1222" s="276"/>
      <c r="E1222" s="277" t="s">
        <v>11122</v>
      </c>
      <c r="F1222" s="278" t="s">
        <v>214</v>
      </c>
      <c r="G1222" s="279" t="s">
        <v>11124</v>
      </c>
      <c r="H1222" s="280"/>
      <c r="I1222" s="281">
        <f t="shared" si="0"/>
        <v>42917</v>
      </c>
      <c r="J1222" s="282"/>
      <c r="K1222" s="280"/>
      <c r="L1222" s="283"/>
      <c r="M1222" s="282"/>
      <c r="N1222" s="282"/>
      <c r="O1222" s="282"/>
      <c r="P1222" s="284"/>
      <c r="Q1222" s="285"/>
      <c r="R1222" s="282"/>
      <c r="S1222" s="282"/>
      <c r="T1222" s="282"/>
      <c r="U1222" s="66" t="s">
        <v>108</v>
      </c>
      <c r="V1222" s="282"/>
      <c r="W1222" s="282"/>
      <c r="X1222" s="276"/>
      <c r="Y1222" s="57">
        <v>43073</v>
      </c>
      <c r="Z1222" s="286"/>
      <c r="AA1222" s="287"/>
      <c r="AB1222" s="288"/>
      <c r="AC1222" s="289"/>
      <c r="AD1222" s="289"/>
      <c r="AE1222" s="67" t="str">
        <f t="shared" si="1"/>
        <v>Jun</v>
      </c>
      <c r="AF1222" s="68" t="str">
        <f t="shared" si="2"/>
        <v>Dec</v>
      </c>
      <c r="AG1222" s="177"/>
      <c r="AH1222" s="70">
        <f t="shared" si="5"/>
        <v>42917</v>
      </c>
      <c r="AI1222" s="71">
        <f ca="1"/>
        <v>-1072</v>
      </c>
      <c r="AJ1222" s="71" t="str">
        <v>2017</v>
      </c>
      <c r="AK1222" s="70">
        <f t="shared" si="4"/>
        <v>42897</v>
      </c>
    </row>
    <row r="1223" spans="1:37" ht="14.4">
      <c r="A1223" s="239" t="s">
        <v>11406</v>
      </c>
      <c r="B1223" s="282" t="s">
        <v>89</v>
      </c>
      <c r="C1223" s="275">
        <v>42887</v>
      </c>
      <c r="D1223" s="276"/>
      <c r="E1223" s="277" t="s">
        <v>11122</v>
      </c>
      <c r="F1223" s="278" t="s">
        <v>214</v>
      </c>
      <c r="G1223" s="279" t="s">
        <v>11124</v>
      </c>
      <c r="H1223" s="280"/>
      <c r="I1223" s="281">
        <f t="shared" si="0"/>
        <v>42917</v>
      </c>
      <c r="J1223" s="282"/>
      <c r="K1223" s="280"/>
      <c r="L1223" s="283"/>
      <c r="M1223" s="282"/>
      <c r="N1223" s="282"/>
      <c r="O1223" s="282"/>
      <c r="P1223" s="284"/>
      <c r="Q1223" s="285"/>
      <c r="R1223" s="282"/>
      <c r="S1223" s="282"/>
      <c r="T1223" s="282"/>
      <c r="U1223" s="66" t="s">
        <v>108</v>
      </c>
      <c r="V1223" s="282"/>
      <c r="W1223" s="282"/>
      <c r="X1223" s="276"/>
      <c r="Y1223" s="57">
        <v>43073</v>
      </c>
      <c r="Z1223" s="286"/>
      <c r="AA1223" s="287"/>
      <c r="AB1223" s="288"/>
      <c r="AC1223" s="289"/>
      <c r="AD1223" s="290"/>
      <c r="AE1223" s="67" t="str">
        <f t="shared" si="1"/>
        <v>Jun</v>
      </c>
      <c r="AF1223" s="68" t="str">
        <f t="shared" si="2"/>
        <v>Dec</v>
      </c>
      <c r="AG1223" s="177"/>
      <c r="AH1223" s="70">
        <f t="shared" si="5"/>
        <v>42917</v>
      </c>
      <c r="AI1223" s="71">
        <f ca="1"/>
        <v>-1072</v>
      </c>
      <c r="AJ1223" s="71" t="str">
        <v>2017</v>
      </c>
      <c r="AK1223" s="70">
        <f t="shared" si="4"/>
        <v>42897</v>
      </c>
    </row>
    <row r="1224" spans="1:37" ht="14.4">
      <c r="A1224" s="239" t="s">
        <v>11410</v>
      </c>
      <c r="B1224" s="282" t="s">
        <v>89</v>
      </c>
      <c r="C1224" s="275">
        <v>42887</v>
      </c>
      <c r="D1224" s="276"/>
      <c r="E1224" s="277" t="s">
        <v>11122</v>
      </c>
      <c r="F1224" s="278" t="s">
        <v>214</v>
      </c>
      <c r="G1224" s="279" t="s">
        <v>11124</v>
      </c>
      <c r="H1224" s="280"/>
      <c r="I1224" s="281">
        <f t="shared" si="0"/>
        <v>42917</v>
      </c>
      <c r="J1224" s="282"/>
      <c r="K1224" s="280"/>
      <c r="L1224" s="283"/>
      <c r="M1224" s="282"/>
      <c r="N1224" s="282"/>
      <c r="O1224" s="282"/>
      <c r="P1224" s="284"/>
      <c r="Q1224" s="285"/>
      <c r="R1224" s="282"/>
      <c r="S1224" s="282"/>
      <c r="T1224" s="282"/>
      <c r="U1224" s="66" t="s">
        <v>108</v>
      </c>
      <c r="V1224" s="282"/>
      <c r="W1224" s="282"/>
      <c r="X1224" s="276"/>
      <c r="Y1224" s="57">
        <v>43073</v>
      </c>
      <c r="Z1224" s="286"/>
      <c r="AA1224" s="287"/>
      <c r="AB1224" s="288"/>
      <c r="AC1224" s="289"/>
      <c r="AD1224" s="290"/>
      <c r="AE1224" s="67" t="str">
        <f t="shared" si="1"/>
        <v>Jun</v>
      </c>
      <c r="AF1224" s="68" t="str">
        <f t="shared" si="2"/>
        <v>Dec</v>
      </c>
      <c r="AG1224" s="177"/>
      <c r="AH1224" s="70">
        <f t="shared" si="5"/>
        <v>42917</v>
      </c>
      <c r="AI1224" s="71">
        <f ca="1"/>
        <v>-1072</v>
      </c>
      <c r="AJ1224" s="71" t="str">
        <v>2017</v>
      </c>
      <c r="AK1224" s="70">
        <f t="shared" si="4"/>
        <v>42897</v>
      </c>
    </row>
    <row r="1225" spans="1:37" ht="14.4">
      <c r="A1225" s="239" t="s">
        <v>11413</v>
      </c>
      <c r="B1225" s="282" t="s">
        <v>89</v>
      </c>
      <c r="C1225" s="275">
        <v>42887</v>
      </c>
      <c r="D1225" s="276"/>
      <c r="E1225" s="277" t="s">
        <v>11122</v>
      </c>
      <c r="F1225" s="278" t="s">
        <v>214</v>
      </c>
      <c r="G1225" s="279" t="s">
        <v>11124</v>
      </c>
      <c r="H1225" s="280"/>
      <c r="I1225" s="281">
        <f t="shared" si="0"/>
        <v>42917</v>
      </c>
      <c r="J1225" s="282"/>
      <c r="K1225" s="280"/>
      <c r="L1225" s="283"/>
      <c r="M1225" s="282"/>
      <c r="N1225" s="282"/>
      <c r="O1225" s="282"/>
      <c r="P1225" s="284"/>
      <c r="Q1225" s="285"/>
      <c r="R1225" s="282"/>
      <c r="S1225" s="282"/>
      <c r="T1225" s="282"/>
      <c r="U1225" s="66" t="s">
        <v>108</v>
      </c>
      <c r="V1225" s="282"/>
      <c r="W1225" s="282"/>
      <c r="X1225" s="276"/>
      <c r="Y1225" s="57">
        <v>43073</v>
      </c>
      <c r="Z1225" s="286"/>
      <c r="AA1225" s="291"/>
      <c r="AB1225" s="288"/>
      <c r="AC1225" s="289"/>
      <c r="AD1225" s="290"/>
      <c r="AE1225" s="67" t="str">
        <f t="shared" si="1"/>
        <v>Jun</v>
      </c>
      <c r="AF1225" s="68" t="str">
        <f t="shared" si="2"/>
        <v>Dec</v>
      </c>
      <c r="AG1225" s="177"/>
      <c r="AH1225" s="70">
        <f t="shared" si="5"/>
        <v>42917</v>
      </c>
      <c r="AI1225" s="71">
        <f ca="1"/>
        <v>-1072</v>
      </c>
      <c r="AJ1225" s="71" t="str">
        <v>2017</v>
      </c>
      <c r="AK1225" s="70">
        <f t="shared" si="4"/>
        <v>42897</v>
      </c>
    </row>
    <row r="1226" spans="1:37" ht="14.4">
      <c r="A1226" s="239" t="s">
        <v>11418</v>
      </c>
      <c r="B1226" s="282" t="s">
        <v>89</v>
      </c>
      <c r="C1226" s="275">
        <v>42887</v>
      </c>
      <c r="D1226" s="276"/>
      <c r="E1226" s="277" t="s">
        <v>11122</v>
      </c>
      <c r="F1226" s="278" t="s">
        <v>214</v>
      </c>
      <c r="G1226" s="279" t="s">
        <v>11124</v>
      </c>
      <c r="H1226" s="280"/>
      <c r="I1226" s="281">
        <f t="shared" si="0"/>
        <v>42917</v>
      </c>
      <c r="J1226" s="282"/>
      <c r="K1226" s="280"/>
      <c r="L1226" s="283"/>
      <c r="M1226" s="282"/>
      <c r="N1226" s="282"/>
      <c r="O1226" s="282"/>
      <c r="P1226" s="284"/>
      <c r="Q1226" s="285"/>
      <c r="R1226" s="282"/>
      <c r="S1226" s="282"/>
      <c r="T1226" s="282"/>
      <c r="U1226" s="66" t="s">
        <v>108</v>
      </c>
      <c r="V1226" s="282"/>
      <c r="W1226" s="282"/>
      <c r="X1226" s="276"/>
      <c r="Y1226" s="57">
        <v>43073</v>
      </c>
      <c r="Z1226" s="286"/>
      <c r="AA1226" s="287"/>
      <c r="AB1226" s="288"/>
      <c r="AC1226" s="289"/>
      <c r="AD1226" s="290"/>
      <c r="AE1226" s="67" t="str">
        <f t="shared" si="1"/>
        <v>Jun</v>
      </c>
      <c r="AF1226" s="68" t="str">
        <f t="shared" si="2"/>
        <v>Dec</v>
      </c>
      <c r="AG1226" s="177"/>
      <c r="AH1226" s="70">
        <f t="shared" si="5"/>
        <v>42917</v>
      </c>
      <c r="AI1226" s="71">
        <f ca="1"/>
        <v>-1072</v>
      </c>
      <c r="AJ1226" s="71" t="str">
        <v>2017</v>
      </c>
      <c r="AK1226" s="70">
        <f t="shared" si="4"/>
        <v>42897</v>
      </c>
    </row>
    <row r="1227" spans="1:37" ht="14.4">
      <c r="A1227" s="239" t="s">
        <v>11421</v>
      </c>
      <c r="B1227" s="282" t="s">
        <v>89</v>
      </c>
      <c r="C1227" s="275">
        <v>42887</v>
      </c>
      <c r="D1227" s="276"/>
      <c r="E1227" s="277" t="s">
        <v>11122</v>
      </c>
      <c r="F1227" s="278" t="s">
        <v>214</v>
      </c>
      <c r="G1227" s="279" t="s">
        <v>11124</v>
      </c>
      <c r="H1227" s="280"/>
      <c r="I1227" s="281">
        <f t="shared" si="0"/>
        <v>42917</v>
      </c>
      <c r="J1227" s="282"/>
      <c r="K1227" s="280"/>
      <c r="L1227" s="283"/>
      <c r="M1227" s="282"/>
      <c r="N1227" s="282"/>
      <c r="O1227" s="282"/>
      <c r="P1227" s="284"/>
      <c r="Q1227" s="285"/>
      <c r="R1227" s="282"/>
      <c r="S1227" s="282"/>
      <c r="T1227" s="282"/>
      <c r="U1227" s="66" t="s">
        <v>108</v>
      </c>
      <c r="V1227" s="282"/>
      <c r="W1227" s="282"/>
      <c r="X1227" s="276"/>
      <c r="Y1227" s="57">
        <v>43073</v>
      </c>
      <c r="Z1227" s="286"/>
      <c r="AA1227" s="287"/>
      <c r="AB1227" s="288"/>
      <c r="AC1227" s="289"/>
      <c r="AD1227" s="289"/>
      <c r="AE1227" s="67" t="str">
        <f t="shared" si="1"/>
        <v>Jun</v>
      </c>
      <c r="AF1227" s="68" t="str">
        <f t="shared" si="2"/>
        <v>Dec</v>
      </c>
      <c r="AG1227" s="177"/>
      <c r="AH1227" s="70">
        <f t="shared" si="5"/>
        <v>42917</v>
      </c>
      <c r="AI1227" s="71">
        <f ca="1"/>
        <v>-1072</v>
      </c>
      <c r="AJ1227" s="71" t="str">
        <v>2017</v>
      </c>
      <c r="AK1227" s="70">
        <f t="shared" si="4"/>
        <v>42897</v>
      </c>
    </row>
    <row r="1228" spans="1:37" ht="14.4">
      <c r="A1228" s="239" t="s">
        <v>11426</v>
      </c>
      <c r="B1228" s="282" t="s">
        <v>89</v>
      </c>
      <c r="C1228" s="275">
        <v>42887</v>
      </c>
      <c r="D1228" s="276"/>
      <c r="E1228" s="277" t="s">
        <v>11122</v>
      </c>
      <c r="F1228" s="278" t="s">
        <v>214</v>
      </c>
      <c r="G1228" s="279" t="s">
        <v>11124</v>
      </c>
      <c r="H1228" s="280"/>
      <c r="I1228" s="281">
        <f t="shared" si="0"/>
        <v>42917</v>
      </c>
      <c r="J1228" s="282"/>
      <c r="K1228" s="280"/>
      <c r="L1228" s="283"/>
      <c r="M1228" s="282"/>
      <c r="N1228" s="282"/>
      <c r="O1228" s="282"/>
      <c r="P1228" s="284"/>
      <c r="Q1228" s="285"/>
      <c r="R1228" s="282"/>
      <c r="S1228" s="282"/>
      <c r="T1228" s="282"/>
      <c r="U1228" s="66" t="s">
        <v>108</v>
      </c>
      <c r="V1228" s="282"/>
      <c r="W1228" s="282"/>
      <c r="X1228" s="276"/>
      <c r="Y1228" s="57">
        <v>43073</v>
      </c>
      <c r="Z1228" s="286"/>
      <c r="AA1228" s="287"/>
      <c r="AB1228" s="288"/>
      <c r="AC1228" s="289"/>
      <c r="AD1228" s="289"/>
      <c r="AE1228" s="67" t="str">
        <f t="shared" si="1"/>
        <v>Jun</v>
      </c>
      <c r="AF1228" s="68" t="str">
        <f t="shared" si="2"/>
        <v>Dec</v>
      </c>
      <c r="AG1228" s="177"/>
      <c r="AH1228" s="70">
        <f t="shared" si="5"/>
        <v>42917</v>
      </c>
      <c r="AI1228" s="71">
        <f ca="1"/>
        <v>-1072</v>
      </c>
      <c r="AJ1228" s="71" t="str">
        <v>2017</v>
      </c>
      <c r="AK1228" s="70">
        <f t="shared" si="4"/>
        <v>42897</v>
      </c>
    </row>
    <row r="1229" spans="1:37" ht="14.4">
      <c r="A1229" s="239" t="s">
        <v>11430</v>
      </c>
      <c r="B1229" s="282" t="s">
        <v>89</v>
      </c>
      <c r="C1229" s="275">
        <v>42887</v>
      </c>
      <c r="D1229" s="276"/>
      <c r="E1229" s="277" t="s">
        <v>11122</v>
      </c>
      <c r="F1229" s="278" t="s">
        <v>214</v>
      </c>
      <c r="G1229" s="279" t="s">
        <v>11124</v>
      </c>
      <c r="H1229" s="280"/>
      <c r="I1229" s="281">
        <f t="shared" si="0"/>
        <v>42917</v>
      </c>
      <c r="J1229" s="282"/>
      <c r="K1229" s="280"/>
      <c r="L1229" s="283"/>
      <c r="M1229" s="282"/>
      <c r="N1229" s="282"/>
      <c r="O1229" s="282"/>
      <c r="P1229" s="284"/>
      <c r="Q1229" s="285"/>
      <c r="R1229" s="282"/>
      <c r="S1229" s="282"/>
      <c r="T1229" s="282"/>
      <c r="U1229" s="66" t="s">
        <v>108</v>
      </c>
      <c r="V1229" s="282"/>
      <c r="W1229" s="282"/>
      <c r="X1229" s="276"/>
      <c r="Y1229" s="57">
        <v>43073</v>
      </c>
      <c r="Z1229" s="286"/>
      <c r="AA1229" s="287"/>
      <c r="AB1229" s="288"/>
      <c r="AC1229" s="289"/>
      <c r="AD1229" s="289"/>
      <c r="AE1229" s="67" t="str">
        <f t="shared" si="1"/>
        <v>Jun</v>
      </c>
      <c r="AF1229" s="68" t="str">
        <f t="shared" si="2"/>
        <v>Dec</v>
      </c>
      <c r="AG1229" s="177"/>
      <c r="AH1229" s="70">
        <f t="shared" si="5"/>
        <v>42917</v>
      </c>
      <c r="AI1229" s="71">
        <f ca="1"/>
        <v>-1072</v>
      </c>
      <c r="AJ1229" s="71" t="str">
        <v>2017</v>
      </c>
      <c r="AK1229" s="70">
        <f t="shared" si="4"/>
        <v>42897</v>
      </c>
    </row>
    <row r="1230" spans="1:37" ht="14.4">
      <c r="A1230" s="239" t="s">
        <v>11434</v>
      </c>
      <c r="B1230" s="282" t="s">
        <v>89</v>
      </c>
      <c r="C1230" s="275">
        <v>42887</v>
      </c>
      <c r="D1230" s="276"/>
      <c r="E1230" s="277" t="s">
        <v>11122</v>
      </c>
      <c r="F1230" s="278" t="s">
        <v>214</v>
      </c>
      <c r="G1230" s="279" t="s">
        <v>11124</v>
      </c>
      <c r="H1230" s="280"/>
      <c r="I1230" s="281">
        <f t="shared" si="0"/>
        <v>42917</v>
      </c>
      <c r="J1230" s="282"/>
      <c r="K1230" s="280"/>
      <c r="L1230" s="283"/>
      <c r="M1230" s="282"/>
      <c r="N1230" s="282"/>
      <c r="O1230" s="282"/>
      <c r="P1230" s="284"/>
      <c r="Q1230" s="285"/>
      <c r="R1230" s="282"/>
      <c r="S1230" s="282"/>
      <c r="T1230" s="282"/>
      <c r="U1230" s="66" t="s">
        <v>108</v>
      </c>
      <c r="V1230" s="282"/>
      <c r="W1230" s="282"/>
      <c r="X1230" s="276"/>
      <c r="Y1230" s="57">
        <v>43073</v>
      </c>
      <c r="Z1230" s="286"/>
      <c r="AA1230" s="287"/>
      <c r="AB1230" s="288"/>
      <c r="AC1230" s="289"/>
      <c r="AD1230" s="289"/>
      <c r="AE1230" s="67" t="str">
        <f t="shared" si="1"/>
        <v>Jun</v>
      </c>
      <c r="AF1230" s="68" t="str">
        <f t="shared" si="2"/>
        <v>Dec</v>
      </c>
      <c r="AG1230" s="177"/>
      <c r="AH1230" s="70">
        <f t="shared" si="5"/>
        <v>42917</v>
      </c>
      <c r="AI1230" s="71">
        <f ca="1"/>
        <v>-1072</v>
      </c>
      <c r="AJ1230" s="71" t="str">
        <v>2017</v>
      </c>
      <c r="AK1230" s="70">
        <f t="shared" si="4"/>
        <v>42897</v>
      </c>
    </row>
    <row r="1231" spans="1:37" ht="14.4">
      <c r="A1231" s="239" t="s">
        <v>11442</v>
      </c>
      <c r="B1231" s="282" t="s">
        <v>89</v>
      </c>
      <c r="C1231" s="275">
        <v>42887</v>
      </c>
      <c r="D1231" s="276"/>
      <c r="E1231" s="277" t="s">
        <v>11122</v>
      </c>
      <c r="F1231" s="278" t="s">
        <v>214</v>
      </c>
      <c r="G1231" s="279" t="s">
        <v>11124</v>
      </c>
      <c r="H1231" s="280"/>
      <c r="I1231" s="281">
        <f t="shared" si="0"/>
        <v>42917</v>
      </c>
      <c r="J1231" s="282"/>
      <c r="K1231" s="280"/>
      <c r="L1231" s="283"/>
      <c r="M1231" s="282"/>
      <c r="N1231" s="282"/>
      <c r="O1231" s="282"/>
      <c r="P1231" s="284"/>
      <c r="Q1231" s="285"/>
      <c r="R1231" s="282"/>
      <c r="S1231" s="282"/>
      <c r="T1231" s="282"/>
      <c r="U1231" s="66" t="s">
        <v>108</v>
      </c>
      <c r="V1231" s="282"/>
      <c r="W1231" s="282"/>
      <c r="X1231" s="276"/>
      <c r="Y1231" s="57">
        <v>43073</v>
      </c>
      <c r="Z1231" s="286"/>
      <c r="AA1231" s="287"/>
      <c r="AB1231" s="288"/>
      <c r="AC1231" s="289"/>
      <c r="AD1231" s="290"/>
      <c r="AE1231" s="67" t="str">
        <f t="shared" si="1"/>
        <v>Jun</v>
      </c>
      <c r="AF1231" s="68" t="str">
        <f t="shared" si="2"/>
        <v>Dec</v>
      </c>
      <c r="AG1231" s="177"/>
      <c r="AH1231" s="70">
        <f t="shared" si="5"/>
        <v>42917</v>
      </c>
      <c r="AI1231" s="71">
        <f ca="1"/>
        <v>-1072</v>
      </c>
      <c r="AJ1231" s="71" t="str">
        <v>2017</v>
      </c>
      <c r="AK1231" s="70">
        <f t="shared" si="4"/>
        <v>42897</v>
      </c>
    </row>
    <row r="1232" spans="1:37" ht="14.4">
      <c r="A1232" s="239" t="s">
        <v>11445</v>
      </c>
      <c r="B1232" s="282" t="s">
        <v>89</v>
      </c>
      <c r="C1232" s="275">
        <v>42887</v>
      </c>
      <c r="D1232" s="276"/>
      <c r="E1232" s="277" t="s">
        <v>11122</v>
      </c>
      <c r="F1232" s="278" t="s">
        <v>214</v>
      </c>
      <c r="G1232" s="279" t="s">
        <v>11124</v>
      </c>
      <c r="H1232" s="280"/>
      <c r="I1232" s="281">
        <f t="shared" si="0"/>
        <v>42917</v>
      </c>
      <c r="J1232" s="282"/>
      <c r="K1232" s="280"/>
      <c r="L1232" s="283"/>
      <c r="M1232" s="282"/>
      <c r="N1232" s="282"/>
      <c r="O1232" s="282"/>
      <c r="P1232" s="284"/>
      <c r="Q1232" s="285"/>
      <c r="R1232" s="282"/>
      <c r="S1232" s="282"/>
      <c r="T1232" s="282"/>
      <c r="U1232" s="66" t="s">
        <v>108</v>
      </c>
      <c r="V1232" s="282"/>
      <c r="W1232" s="282"/>
      <c r="X1232" s="276"/>
      <c r="Y1232" s="57">
        <v>43073</v>
      </c>
      <c r="Z1232" s="286"/>
      <c r="AA1232" s="287"/>
      <c r="AB1232" s="288"/>
      <c r="AC1232" s="289"/>
      <c r="AD1232" s="290"/>
      <c r="AE1232" s="67" t="str">
        <f t="shared" si="1"/>
        <v>Jun</v>
      </c>
      <c r="AF1232" s="68" t="str">
        <f t="shared" si="2"/>
        <v>Dec</v>
      </c>
      <c r="AG1232" s="177"/>
      <c r="AH1232" s="70">
        <f t="shared" si="5"/>
        <v>42917</v>
      </c>
      <c r="AI1232" s="71">
        <f ca="1"/>
        <v>-1072</v>
      </c>
      <c r="AJ1232" s="71" t="str">
        <v>2017</v>
      </c>
      <c r="AK1232" s="70">
        <f t="shared" si="4"/>
        <v>42897</v>
      </c>
    </row>
    <row r="1233" spans="1:37" ht="14.4">
      <c r="A1233" s="239" t="s">
        <v>11448</v>
      </c>
      <c r="B1233" s="282" t="s">
        <v>89</v>
      </c>
      <c r="C1233" s="275">
        <v>42887</v>
      </c>
      <c r="D1233" s="276"/>
      <c r="E1233" s="277" t="s">
        <v>11122</v>
      </c>
      <c r="F1233" s="278" t="s">
        <v>214</v>
      </c>
      <c r="G1233" s="279" t="s">
        <v>11124</v>
      </c>
      <c r="H1233" s="280"/>
      <c r="I1233" s="281">
        <f t="shared" si="0"/>
        <v>42917</v>
      </c>
      <c r="J1233" s="282"/>
      <c r="K1233" s="280"/>
      <c r="L1233" s="283"/>
      <c r="M1233" s="282"/>
      <c r="N1233" s="282"/>
      <c r="O1233" s="282"/>
      <c r="P1233" s="284"/>
      <c r="Q1233" s="285"/>
      <c r="R1233" s="282"/>
      <c r="S1233" s="282"/>
      <c r="T1233" s="282"/>
      <c r="U1233" s="66" t="s">
        <v>108</v>
      </c>
      <c r="V1233" s="282"/>
      <c r="W1233" s="282"/>
      <c r="X1233" s="276"/>
      <c r="Y1233" s="57">
        <v>43073</v>
      </c>
      <c r="Z1233" s="286"/>
      <c r="AA1233" s="287"/>
      <c r="AB1233" s="288"/>
      <c r="AC1233" s="289"/>
      <c r="AD1233" s="289"/>
      <c r="AE1233" s="67" t="str">
        <f t="shared" si="1"/>
        <v>Jun</v>
      </c>
      <c r="AF1233" s="68" t="str">
        <f t="shared" si="2"/>
        <v>Dec</v>
      </c>
      <c r="AG1233" s="177"/>
      <c r="AH1233" s="70">
        <f t="shared" si="5"/>
        <v>42917</v>
      </c>
      <c r="AI1233" s="71">
        <f ca="1"/>
        <v>-1072</v>
      </c>
      <c r="AJ1233" s="71" t="str">
        <v>2017</v>
      </c>
      <c r="AK1233" s="70">
        <f t="shared" si="4"/>
        <v>42897</v>
      </c>
    </row>
    <row r="1234" spans="1:37" ht="14.4">
      <c r="A1234" s="239" t="s">
        <v>11451</v>
      </c>
      <c r="B1234" s="282" t="s">
        <v>89</v>
      </c>
      <c r="C1234" s="275">
        <v>42887</v>
      </c>
      <c r="D1234" s="276"/>
      <c r="E1234" s="277" t="s">
        <v>11122</v>
      </c>
      <c r="F1234" s="278" t="s">
        <v>214</v>
      </c>
      <c r="G1234" s="279" t="s">
        <v>11124</v>
      </c>
      <c r="H1234" s="280"/>
      <c r="I1234" s="281">
        <f t="shared" si="0"/>
        <v>42917</v>
      </c>
      <c r="J1234" s="282"/>
      <c r="K1234" s="280"/>
      <c r="L1234" s="283"/>
      <c r="M1234" s="282"/>
      <c r="N1234" s="282"/>
      <c r="O1234" s="282"/>
      <c r="P1234" s="284"/>
      <c r="Q1234" s="285"/>
      <c r="R1234" s="282"/>
      <c r="S1234" s="282"/>
      <c r="T1234" s="282"/>
      <c r="U1234" s="66" t="s">
        <v>108</v>
      </c>
      <c r="V1234" s="282"/>
      <c r="W1234" s="282"/>
      <c r="X1234" s="276"/>
      <c r="Y1234" s="57">
        <v>43073</v>
      </c>
      <c r="Z1234" s="286"/>
      <c r="AA1234" s="296"/>
      <c r="AB1234" s="288"/>
      <c r="AC1234" s="289"/>
      <c r="AD1234" s="289"/>
      <c r="AE1234" s="67" t="str">
        <f t="shared" si="1"/>
        <v>Jun</v>
      </c>
      <c r="AF1234" s="68" t="str">
        <f t="shared" si="2"/>
        <v>Dec</v>
      </c>
      <c r="AG1234" s="177"/>
      <c r="AH1234" s="70">
        <f t="shared" si="5"/>
        <v>42917</v>
      </c>
      <c r="AI1234" s="71">
        <f ca="1"/>
        <v>-1072</v>
      </c>
      <c r="AJ1234" s="71" t="str">
        <v>2017</v>
      </c>
      <c r="AK1234" s="70">
        <f t="shared" si="4"/>
        <v>42897</v>
      </c>
    </row>
    <row r="1235" spans="1:37" ht="14.4">
      <c r="A1235" s="239" t="s">
        <v>11456</v>
      </c>
      <c r="B1235" s="282" t="s">
        <v>89</v>
      </c>
      <c r="C1235" s="275">
        <v>42887</v>
      </c>
      <c r="D1235" s="276"/>
      <c r="E1235" s="277" t="s">
        <v>11122</v>
      </c>
      <c r="F1235" s="278" t="s">
        <v>214</v>
      </c>
      <c r="G1235" s="279" t="s">
        <v>11124</v>
      </c>
      <c r="H1235" s="280"/>
      <c r="I1235" s="281">
        <f t="shared" si="0"/>
        <v>42917</v>
      </c>
      <c r="J1235" s="282"/>
      <c r="K1235" s="280"/>
      <c r="L1235" s="283"/>
      <c r="M1235" s="282"/>
      <c r="N1235" s="282"/>
      <c r="O1235" s="282"/>
      <c r="P1235" s="284"/>
      <c r="Q1235" s="285"/>
      <c r="R1235" s="282"/>
      <c r="S1235" s="282"/>
      <c r="T1235" s="282"/>
      <c r="U1235" s="66" t="s">
        <v>108</v>
      </c>
      <c r="V1235" s="282"/>
      <c r="W1235" s="282"/>
      <c r="X1235" s="276"/>
      <c r="Y1235" s="57">
        <v>43073</v>
      </c>
      <c r="Z1235" s="286"/>
      <c r="AA1235" s="287"/>
      <c r="AB1235" s="288"/>
      <c r="AC1235" s="289"/>
      <c r="AD1235" s="289"/>
      <c r="AE1235" s="67" t="str">
        <f t="shared" si="1"/>
        <v>Jun</v>
      </c>
      <c r="AF1235" s="68" t="str">
        <f t="shared" si="2"/>
        <v>Dec</v>
      </c>
      <c r="AG1235" s="177"/>
      <c r="AH1235" s="70">
        <f t="shared" si="5"/>
        <v>42917</v>
      </c>
      <c r="AI1235" s="71">
        <f ca="1"/>
        <v>-1072</v>
      </c>
      <c r="AJ1235" s="71" t="str">
        <v>2017</v>
      </c>
      <c r="AK1235" s="70">
        <f t="shared" si="4"/>
        <v>42897</v>
      </c>
    </row>
    <row r="1236" spans="1:37" ht="14.4">
      <c r="A1236" s="239" t="s">
        <v>11460</v>
      </c>
      <c r="B1236" s="282" t="s">
        <v>89</v>
      </c>
      <c r="C1236" s="275">
        <v>42887</v>
      </c>
      <c r="D1236" s="276"/>
      <c r="E1236" s="277" t="s">
        <v>11122</v>
      </c>
      <c r="F1236" s="278" t="s">
        <v>214</v>
      </c>
      <c r="G1236" s="279" t="s">
        <v>11124</v>
      </c>
      <c r="H1236" s="280"/>
      <c r="I1236" s="281">
        <f t="shared" si="0"/>
        <v>42917</v>
      </c>
      <c r="J1236" s="282"/>
      <c r="K1236" s="280"/>
      <c r="L1236" s="283"/>
      <c r="M1236" s="282"/>
      <c r="N1236" s="282"/>
      <c r="O1236" s="282"/>
      <c r="P1236" s="284"/>
      <c r="Q1236" s="285"/>
      <c r="R1236" s="282"/>
      <c r="S1236" s="282"/>
      <c r="T1236" s="282"/>
      <c r="U1236" s="66" t="s">
        <v>108</v>
      </c>
      <c r="V1236" s="282"/>
      <c r="W1236" s="282"/>
      <c r="X1236" s="276"/>
      <c r="Y1236" s="57">
        <v>43073</v>
      </c>
      <c r="Z1236" s="286"/>
      <c r="AA1236" s="287"/>
      <c r="AB1236" s="288"/>
      <c r="AC1236" s="289"/>
      <c r="AD1236" s="290"/>
      <c r="AE1236" s="67" t="str">
        <f t="shared" si="1"/>
        <v>Jun</v>
      </c>
      <c r="AF1236" s="68" t="str">
        <f t="shared" si="2"/>
        <v>Dec</v>
      </c>
      <c r="AG1236" s="177"/>
      <c r="AH1236" s="70">
        <f t="shared" si="5"/>
        <v>42917</v>
      </c>
      <c r="AI1236" s="71">
        <f ca="1"/>
        <v>-1072</v>
      </c>
      <c r="AJ1236" s="71" t="str">
        <v>2017</v>
      </c>
      <c r="AK1236" s="70">
        <f t="shared" si="4"/>
        <v>42897</v>
      </c>
    </row>
    <row r="1237" spans="1:37" ht="14.4">
      <c r="A1237" s="239" t="s">
        <v>11463</v>
      </c>
      <c r="B1237" s="282" t="s">
        <v>89</v>
      </c>
      <c r="C1237" s="275">
        <v>42887</v>
      </c>
      <c r="D1237" s="276"/>
      <c r="E1237" s="277" t="s">
        <v>11122</v>
      </c>
      <c r="F1237" s="278" t="s">
        <v>214</v>
      </c>
      <c r="G1237" s="279" t="s">
        <v>11124</v>
      </c>
      <c r="H1237" s="280"/>
      <c r="I1237" s="281">
        <f t="shared" si="0"/>
        <v>42917</v>
      </c>
      <c r="J1237" s="282"/>
      <c r="K1237" s="280"/>
      <c r="L1237" s="283"/>
      <c r="M1237" s="282"/>
      <c r="N1237" s="282"/>
      <c r="O1237" s="282"/>
      <c r="P1237" s="284"/>
      <c r="Q1237" s="285"/>
      <c r="R1237" s="282"/>
      <c r="S1237" s="282"/>
      <c r="T1237" s="282"/>
      <c r="U1237" s="66" t="s">
        <v>108</v>
      </c>
      <c r="V1237" s="282"/>
      <c r="W1237" s="282"/>
      <c r="X1237" s="276"/>
      <c r="Y1237" s="57">
        <v>43073</v>
      </c>
      <c r="Z1237" s="286"/>
      <c r="AA1237" s="287"/>
      <c r="AB1237" s="288"/>
      <c r="AC1237" s="289"/>
      <c r="AD1237" s="290"/>
      <c r="AE1237" s="67" t="str">
        <f t="shared" si="1"/>
        <v>Jun</v>
      </c>
      <c r="AF1237" s="68" t="str">
        <f t="shared" si="2"/>
        <v>Dec</v>
      </c>
      <c r="AG1237" s="177"/>
      <c r="AH1237" s="70">
        <f t="shared" si="5"/>
        <v>42917</v>
      </c>
      <c r="AI1237" s="71">
        <f ca="1"/>
        <v>-1072</v>
      </c>
      <c r="AJ1237" s="71" t="str">
        <v>2017</v>
      </c>
      <c r="AK1237" s="70">
        <f t="shared" si="4"/>
        <v>42897</v>
      </c>
    </row>
    <row r="1238" spans="1:37" ht="14.4">
      <c r="A1238" s="239" t="s">
        <v>11465</v>
      </c>
      <c r="B1238" s="282" t="s">
        <v>89</v>
      </c>
      <c r="C1238" s="275">
        <v>42887</v>
      </c>
      <c r="D1238" s="276"/>
      <c r="E1238" s="277" t="s">
        <v>11122</v>
      </c>
      <c r="F1238" s="278" t="s">
        <v>214</v>
      </c>
      <c r="G1238" s="279" t="s">
        <v>11124</v>
      </c>
      <c r="H1238" s="280"/>
      <c r="I1238" s="281">
        <f t="shared" si="0"/>
        <v>42917</v>
      </c>
      <c r="J1238" s="282"/>
      <c r="K1238" s="280"/>
      <c r="L1238" s="283"/>
      <c r="M1238" s="282"/>
      <c r="N1238" s="282"/>
      <c r="O1238" s="282"/>
      <c r="P1238" s="284"/>
      <c r="Q1238" s="285"/>
      <c r="R1238" s="282"/>
      <c r="S1238" s="282"/>
      <c r="T1238" s="282"/>
      <c r="U1238" s="66" t="s">
        <v>108</v>
      </c>
      <c r="V1238" s="282"/>
      <c r="W1238" s="282"/>
      <c r="X1238" s="276"/>
      <c r="Y1238" s="57">
        <v>43073</v>
      </c>
      <c r="Z1238" s="286"/>
      <c r="AA1238" s="287"/>
      <c r="AB1238" s="288"/>
      <c r="AC1238" s="289"/>
      <c r="AD1238" s="290"/>
      <c r="AE1238" s="67" t="str">
        <f t="shared" si="1"/>
        <v>Jun</v>
      </c>
      <c r="AF1238" s="68" t="str">
        <f t="shared" si="2"/>
        <v>Dec</v>
      </c>
      <c r="AG1238" s="177"/>
      <c r="AH1238" s="70">
        <f t="shared" si="5"/>
        <v>42917</v>
      </c>
      <c r="AI1238" s="71">
        <f ca="1"/>
        <v>-1072</v>
      </c>
      <c r="AJ1238" s="71" t="str">
        <v>2017</v>
      </c>
      <c r="AK1238" s="70">
        <f t="shared" si="4"/>
        <v>42897</v>
      </c>
    </row>
    <row r="1239" spans="1:37" ht="14.4">
      <c r="A1239" s="239" t="s">
        <v>11467</v>
      </c>
      <c r="B1239" s="282" t="s">
        <v>89</v>
      </c>
      <c r="C1239" s="275">
        <v>42887</v>
      </c>
      <c r="D1239" s="276"/>
      <c r="E1239" s="277" t="s">
        <v>11122</v>
      </c>
      <c r="F1239" s="278" t="s">
        <v>214</v>
      </c>
      <c r="G1239" s="279" t="s">
        <v>11124</v>
      </c>
      <c r="H1239" s="280"/>
      <c r="I1239" s="281">
        <f t="shared" si="0"/>
        <v>42917</v>
      </c>
      <c r="J1239" s="282"/>
      <c r="K1239" s="280"/>
      <c r="L1239" s="283"/>
      <c r="M1239" s="282"/>
      <c r="N1239" s="282"/>
      <c r="O1239" s="282"/>
      <c r="P1239" s="284"/>
      <c r="Q1239" s="285"/>
      <c r="R1239" s="282"/>
      <c r="S1239" s="282"/>
      <c r="T1239" s="282"/>
      <c r="U1239" s="66" t="s">
        <v>108</v>
      </c>
      <c r="V1239" s="282"/>
      <c r="W1239" s="282"/>
      <c r="X1239" s="276"/>
      <c r="Y1239" s="57">
        <v>43073</v>
      </c>
      <c r="Z1239" s="286"/>
      <c r="AA1239" s="287"/>
      <c r="AB1239" s="288"/>
      <c r="AC1239" s="289"/>
      <c r="AD1239" s="290"/>
      <c r="AE1239" s="67" t="str">
        <f t="shared" si="1"/>
        <v>Jun</v>
      </c>
      <c r="AF1239" s="68" t="str">
        <f t="shared" si="2"/>
        <v>Dec</v>
      </c>
      <c r="AG1239" s="177"/>
      <c r="AH1239" s="70">
        <f t="shared" si="5"/>
        <v>42917</v>
      </c>
      <c r="AI1239" s="71">
        <f ca="1"/>
        <v>-1072</v>
      </c>
      <c r="AJ1239" s="71" t="str">
        <v>2017</v>
      </c>
      <c r="AK1239" s="70">
        <f t="shared" si="4"/>
        <v>42897</v>
      </c>
    </row>
    <row r="1240" spans="1:37" ht="14.4">
      <c r="A1240" s="239" t="s">
        <v>11472</v>
      </c>
      <c r="B1240" s="282" t="s">
        <v>89</v>
      </c>
      <c r="C1240" s="275">
        <v>42887</v>
      </c>
      <c r="D1240" s="276"/>
      <c r="E1240" s="277" t="s">
        <v>11122</v>
      </c>
      <c r="F1240" s="278" t="s">
        <v>214</v>
      </c>
      <c r="G1240" s="279" t="s">
        <v>11124</v>
      </c>
      <c r="H1240" s="280"/>
      <c r="I1240" s="281">
        <f t="shared" si="0"/>
        <v>42917</v>
      </c>
      <c r="J1240" s="282"/>
      <c r="K1240" s="280"/>
      <c r="L1240" s="283"/>
      <c r="M1240" s="282"/>
      <c r="N1240" s="282"/>
      <c r="O1240" s="282"/>
      <c r="P1240" s="284"/>
      <c r="Q1240" s="285"/>
      <c r="R1240" s="282"/>
      <c r="S1240" s="282"/>
      <c r="T1240" s="282"/>
      <c r="U1240" s="66" t="s">
        <v>108</v>
      </c>
      <c r="V1240" s="282"/>
      <c r="W1240" s="282"/>
      <c r="X1240" s="276"/>
      <c r="Y1240" s="57">
        <v>43073</v>
      </c>
      <c r="Z1240" s="286"/>
      <c r="AA1240" s="287"/>
      <c r="AB1240" s="288"/>
      <c r="AC1240" s="289"/>
      <c r="AD1240" s="290"/>
      <c r="AE1240" s="67" t="str">
        <f t="shared" si="1"/>
        <v>Jun</v>
      </c>
      <c r="AF1240" s="68" t="str">
        <f t="shared" si="2"/>
        <v>Dec</v>
      </c>
      <c r="AG1240" s="177"/>
      <c r="AH1240" s="70">
        <f t="shared" si="5"/>
        <v>42917</v>
      </c>
      <c r="AI1240" s="71">
        <f ca="1"/>
        <v>-1072</v>
      </c>
      <c r="AJ1240" s="71" t="str">
        <v>2017</v>
      </c>
      <c r="AK1240" s="70">
        <f t="shared" si="4"/>
        <v>42897</v>
      </c>
    </row>
    <row r="1241" spans="1:37" ht="14.4">
      <c r="A1241" s="239" t="s">
        <v>11475</v>
      </c>
      <c r="B1241" s="282" t="s">
        <v>89</v>
      </c>
      <c r="C1241" s="275">
        <v>42887</v>
      </c>
      <c r="D1241" s="276"/>
      <c r="E1241" s="277" t="s">
        <v>11122</v>
      </c>
      <c r="F1241" s="278" t="s">
        <v>214</v>
      </c>
      <c r="G1241" s="279" t="s">
        <v>11124</v>
      </c>
      <c r="H1241" s="280"/>
      <c r="I1241" s="281">
        <f t="shared" si="0"/>
        <v>42917</v>
      </c>
      <c r="J1241" s="282"/>
      <c r="K1241" s="280"/>
      <c r="L1241" s="283"/>
      <c r="M1241" s="282"/>
      <c r="N1241" s="282"/>
      <c r="O1241" s="282"/>
      <c r="P1241" s="284"/>
      <c r="Q1241" s="285"/>
      <c r="R1241" s="282"/>
      <c r="S1241" s="282"/>
      <c r="T1241" s="282"/>
      <c r="U1241" s="66" t="s">
        <v>108</v>
      </c>
      <c r="V1241" s="282"/>
      <c r="W1241" s="282"/>
      <c r="X1241" s="276"/>
      <c r="Y1241" s="57">
        <v>43073</v>
      </c>
      <c r="Z1241" s="286"/>
      <c r="AA1241" s="287"/>
      <c r="AB1241" s="288"/>
      <c r="AC1241" s="289"/>
      <c r="AD1241" s="290"/>
      <c r="AE1241" s="67" t="str">
        <f t="shared" si="1"/>
        <v>Jun</v>
      </c>
      <c r="AF1241" s="68" t="str">
        <f t="shared" si="2"/>
        <v>Dec</v>
      </c>
      <c r="AG1241" s="177"/>
      <c r="AH1241" s="70">
        <f t="shared" si="5"/>
        <v>42917</v>
      </c>
      <c r="AI1241" s="71">
        <f ca="1"/>
        <v>-1072</v>
      </c>
      <c r="AJ1241" s="71" t="str">
        <v>2017</v>
      </c>
      <c r="AK1241" s="70">
        <f t="shared" si="4"/>
        <v>42897</v>
      </c>
    </row>
    <row r="1242" spans="1:37" ht="14.4">
      <c r="A1242" s="239" t="s">
        <v>11476</v>
      </c>
      <c r="B1242" s="282" t="s">
        <v>89</v>
      </c>
      <c r="C1242" s="275">
        <v>42887</v>
      </c>
      <c r="D1242" s="276"/>
      <c r="E1242" s="277" t="s">
        <v>11122</v>
      </c>
      <c r="F1242" s="278" t="s">
        <v>214</v>
      </c>
      <c r="G1242" s="279" t="s">
        <v>11124</v>
      </c>
      <c r="H1242" s="280"/>
      <c r="I1242" s="281">
        <f t="shared" si="0"/>
        <v>42917</v>
      </c>
      <c r="J1242" s="282"/>
      <c r="K1242" s="280"/>
      <c r="L1242" s="283"/>
      <c r="M1242" s="282"/>
      <c r="N1242" s="282"/>
      <c r="O1242" s="282"/>
      <c r="P1242" s="284"/>
      <c r="Q1242" s="285"/>
      <c r="R1242" s="282"/>
      <c r="S1242" s="282"/>
      <c r="T1242" s="282"/>
      <c r="U1242" s="66" t="s">
        <v>108</v>
      </c>
      <c r="V1242" s="282"/>
      <c r="W1242" s="282"/>
      <c r="X1242" s="276"/>
      <c r="Y1242" s="57">
        <v>43073</v>
      </c>
      <c r="Z1242" s="286"/>
      <c r="AA1242" s="287"/>
      <c r="AB1242" s="288"/>
      <c r="AC1242" s="289"/>
      <c r="AD1242" s="290"/>
      <c r="AE1242" s="67" t="str">
        <f t="shared" si="1"/>
        <v>Jun</v>
      </c>
      <c r="AF1242" s="68" t="str">
        <f t="shared" si="2"/>
        <v>Dec</v>
      </c>
      <c r="AG1242" s="177"/>
      <c r="AH1242" s="70">
        <f t="shared" si="5"/>
        <v>42917</v>
      </c>
      <c r="AI1242" s="71">
        <f ca="1"/>
        <v>-1072</v>
      </c>
      <c r="AJ1242" s="71" t="str">
        <v>2017</v>
      </c>
      <c r="AK1242" s="70">
        <f t="shared" si="4"/>
        <v>42897</v>
      </c>
    </row>
    <row r="1243" spans="1:37" ht="14.4">
      <c r="A1243" s="239" t="s">
        <v>11477</v>
      </c>
      <c r="B1243" s="282" t="s">
        <v>89</v>
      </c>
      <c r="C1243" s="275">
        <v>42887</v>
      </c>
      <c r="D1243" s="276"/>
      <c r="E1243" s="277" t="s">
        <v>11122</v>
      </c>
      <c r="F1243" s="278" t="s">
        <v>214</v>
      </c>
      <c r="G1243" s="279" t="s">
        <v>11124</v>
      </c>
      <c r="H1243" s="280"/>
      <c r="I1243" s="281">
        <f t="shared" si="0"/>
        <v>42917</v>
      </c>
      <c r="J1243" s="282"/>
      <c r="K1243" s="280"/>
      <c r="L1243" s="283"/>
      <c r="M1243" s="282"/>
      <c r="N1243" s="282"/>
      <c r="O1243" s="282"/>
      <c r="P1243" s="284"/>
      <c r="Q1243" s="285"/>
      <c r="R1243" s="282"/>
      <c r="S1243" s="282"/>
      <c r="T1243" s="282"/>
      <c r="U1243" s="66" t="s">
        <v>108</v>
      </c>
      <c r="V1243" s="282"/>
      <c r="W1243" s="282"/>
      <c r="X1243" s="276"/>
      <c r="Y1243" s="57">
        <v>43073</v>
      </c>
      <c r="Z1243" s="286"/>
      <c r="AA1243" s="287"/>
      <c r="AB1243" s="288"/>
      <c r="AC1243" s="289"/>
      <c r="AD1243" s="290"/>
      <c r="AE1243" s="67" t="str">
        <f t="shared" si="1"/>
        <v>Jun</v>
      </c>
      <c r="AF1243" s="68" t="str">
        <f t="shared" si="2"/>
        <v>Dec</v>
      </c>
      <c r="AG1243" s="177"/>
      <c r="AH1243" s="70">
        <f t="shared" si="5"/>
        <v>42917</v>
      </c>
      <c r="AI1243" s="71">
        <f ca="1"/>
        <v>-1072</v>
      </c>
      <c r="AJ1243" s="71" t="str">
        <v>2017</v>
      </c>
      <c r="AK1243" s="70">
        <f t="shared" si="4"/>
        <v>42897</v>
      </c>
    </row>
    <row r="1244" spans="1:37" ht="14.4">
      <c r="A1244" s="239" t="s">
        <v>11478</v>
      </c>
      <c r="B1244" s="282" t="s">
        <v>89</v>
      </c>
      <c r="C1244" s="275">
        <v>42887</v>
      </c>
      <c r="D1244" s="276"/>
      <c r="E1244" s="277" t="s">
        <v>11122</v>
      </c>
      <c r="F1244" s="278" t="s">
        <v>214</v>
      </c>
      <c r="G1244" s="279" t="s">
        <v>11124</v>
      </c>
      <c r="H1244" s="280"/>
      <c r="I1244" s="281">
        <f t="shared" si="0"/>
        <v>42917</v>
      </c>
      <c r="J1244" s="282"/>
      <c r="K1244" s="280"/>
      <c r="L1244" s="283"/>
      <c r="M1244" s="282"/>
      <c r="N1244" s="282"/>
      <c r="O1244" s="282"/>
      <c r="P1244" s="284"/>
      <c r="Q1244" s="285"/>
      <c r="R1244" s="282"/>
      <c r="S1244" s="282"/>
      <c r="T1244" s="282"/>
      <c r="U1244" s="66" t="s">
        <v>108</v>
      </c>
      <c r="V1244" s="282"/>
      <c r="W1244" s="282"/>
      <c r="X1244" s="276"/>
      <c r="Y1244" s="57">
        <v>43073</v>
      </c>
      <c r="Z1244" s="286"/>
      <c r="AA1244" s="287"/>
      <c r="AB1244" s="288"/>
      <c r="AC1244" s="289"/>
      <c r="AD1244" s="290"/>
      <c r="AE1244" s="67" t="str">
        <f t="shared" si="1"/>
        <v>Jun</v>
      </c>
      <c r="AF1244" s="68" t="str">
        <f t="shared" si="2"/>
        <v>Dec</v>
      </c>
      <c r="AG1244" s="177"/>
      <c r="AH1244" s="70">
        <f t="shared" si="5"/>
        <v>42917</v>
      </c>
      <c r="AI1244" s="71">
        <f ca="1"/>
        <v>-1072</v>
      </c>
      <c r="AJ1244" s="71" t="str">
        <v>2017</v>
      </c>
      <c r="AK1244" s="70">
        <f t="shared" si="4"/>
        <v>42897</v>
      </c>
    </row>
    <row r="1245" spans="1:37" ht="14.4">
      <c r="A1245" s="239" t="s">
        <v>11479</v>
      </c>
      <c r="B1245" s="282" t="s">
        <v>89</v>
      </c>
      <c r="C1245" s="275">
        <v>42887</v>
      </c>
      <c r="D1245" s="276"/>
      <c r="E1245" s="277" t="s">
        <v>11122</v>
      </c>
      <c r="F1245" s="278" t="s">
        <v>214</v>
      </c>
      <c r="G1245" s="279" t="s">
        <v>11124</v>
      </c>
      <c r="H1245" s="280"/>
      <c r="I1245" s="281">
        <f t="shared" si="0"/>
        <v>42917</v>
      </c>
      <c r="J1245" s="282"/>
      <c r="K1245" s="280"/>
      <c r="L1245" s="283"/>
      <c r="M1245" s="282"/>
      <c r="N1245" s="282"/>
      <c r="O1245" s="282"/>
      <c r="P1245" s="284"/>
      <c r="Q1245" s="285"/>
      <c r="R1245" s="282"/>
      <c r="S1245" s="282"/>
      <c r="T1245" s="282"/>
      <c r="U1245" s="66" t="s">
        <v>108</v>
      </c>
      <c r="V1245" s="282"/>
      <c r="W1245" s="282"/>
      <c r="X1245" s="276"/>
      <c r="Y1245" s="57">
        <v>43073</v>
      </c>
      <c r="Z1245" s="286"/>
      <c r="AA1245" s="287"/>
      <c r="AB1245" s="288"/>
      <c r="AC1245" s="289"/>
      <c r="AD1245" s="290"/>
      <c r="AE1245" s="67" t="str">
        <f t="shared" si="1"/>
        <v>Jun</v>
      </c>
      <c r="AF1245" s="68" t="str">
        <f t="shared" si="2"/>
        <v>Dec</v>
      </c>
      <c r="AG1245" s="177"/>
      <c r="AH1245" s="70">
        <f t="shared" si="5"/>
        <v>42917</v>
      </c>
      <c r="AI1245" s="71">
        <f ca="1"/>
        <v>-1072</v>
      </c>
      <c r="AJ1245" s="71" t="str">
        <v>2017</v>
      </c>
      <c r="AK1245" s="70">
        <f t="shared" si="4"/>
        <v>42897</v>
      </c>
    </row>
    <row r="1246" spans="1:37" ht="14.4">
      <c r="A1246" s="239" t="s">
        <v>11481</v>
      </c>
      <c r="B1246" s="282" t="s">
        <v>89</v>
      </c>
      <c r="C1246" s="275">
        <v>42887</v>
      </c>
      <c r="D1246" s="276"/>
      <c r="E1246" s="277" t="s">
        <v>11122</v>
      </c>
      <c r="F1246" s="278" t="s">
        <v>214</v>
      </c>
      <c r="G1246" s="279" t="s">
        <v>11124</v>
      </c>
      <c r="H1246" s="280"/>
      <c r="I1246" s="281">
        <f t="shared" si="0"/>
        <v>42917</v>
      </c>
      <c r="J1246" s="282"/>
      <c r="K1246" s="280"/>
      <c r="L1246" s="283"/>
      <c r="M1246" s="282"/>
      <c r="N1246" s="282"/>
      <c r="O1246" s="282"/>
      <c r="P1246" s="284"/>
      <c r="Q1246" s="285"/>
      <c r="R1246" s="282"/>
      <c r="S1246" s="282"/>
      <c r="T1246" s="282"/>
      <c r="U1246" s="66" t="s">
        <v>108</v>
      </c>
      <c r="V1246" s="282"/>
      <c r="W1246" s="282"/>
      <c r="X1246" s="276"/>
      <c r="Y1246" s="57">
        <v>43073</v>
      </c>
      <c r="Z1246" s="286"/>
      <c r="AA1246" s="287"/>
      <c r="AB1246" s="288"/>
      <c r="AC1246" s="289"/>
      <c r="AD1246" s="290"/>
      <c r="AE1246" s="67" t="str">
        <f t="shared" si="1"/>
        <v>Jun</v>
      </c>
      <c r="AF1246" s="68" t="str">
        <f t="shared" si="2"/>
        <v>Dec</v>
      </c>
      <c r="AG1246" s="177"/>
      <c r="AH1246" s="70">
        <f t="shared" si="5"/>
        <v>42917</v>
      </c>
      <c r="AI1246" s="71">
        <f ca="1"/>
        <v>-1072</v>
      </c>
      <c r="AJ1246" s="71" t="str">
        <v>2017</v>
      </c>
      <c r="AK1246" s="70">
        <f t="shared" si="4"/>
        <v>42897</v>
      </c>
    </row>
    <row r="1247" spans="1:37" ht="14.4">
      <c r="A1247" s="239" t="s">
        <v>11482</v>
      </c>
      <c r="B1247" s="282" t="s">
        <v>89</v>
      </c>
      <c r="C1247" s="275">
        <v>42887</v>
      </c>
      <c r="D1247" s="276"/>
      <c r="E1247" s="277" t="s">
        <v>11122</v>
      </c>
      <c r="F1247" s="278" t="s">
        <v>214</v>
      </c>
      <c r="G1247" s="279" t="s">
        <v>11124</v>
      </c>
      <c r="H1247" s="280"/>
      <c r="I1247" s="281">
        <f t="shared" si="0"/>
        <v>42917</v>
      </c>
      <c r="J1247" s="282"/>
      <c r="K1247" s="280"/>
      <c r="L1247" s="283"/>
      <c r="M1247" s="282"/>
      <c r="N1247" s="282"/>
      <c r="O1247" s="282"/>
      <c r="P1247" s="284"/>
      <c r="Q1247" s="285"/>
      <c r="R1247" s="282"/>
      <c r="S1247" s="282"/>
      <c r="T1247" s="282"/>
      <c r="U1247" s="66" t="s">
        <v>108</v>
      </c>
      <c r="V1247" s="282"/>
      <c r="W1247" s="282"/>
      <c r="X1247" s="276"/>
      <c r="Y1247" s="57">
        <v>43073</v>
      </c>
      <c r="Z1247" s="286"/>
      <c r="AA1247" s="287"/>
      <c r="AB1247" s="288"/>
      <c r="AC1247" s="289"/>
      <c r="AD1247" s="289"/>
      <c r="AE1247" s="67" t="str">
        <f t="shared" si="1"/>
        <v>Jun</v>
      </c>
      <c r="AF1247" s="68" t="str">
        <f t="shared" si="2"/>
        <v>Dec</v>
      </c>
      <c r="AG1247" s="177"/>
      <c r="AH1247" s="70">
        <f t="shared" si="5"/>
        <v>42917</v>
      </c>
      <c r="AI1247" s="71">
        <f ca="1"/>
        <v>-1072</v>
      </c>
      <c r="AJ1247" s="71" t="str">
        <v>2017</v>
      </c>
      <c r="AK1247" s="70">
        <f t="shared" si="4"/>
        <v>42897</v>
      </c>
    </row>
    <row r="1248" spans="1:37" ht="14.4">
      <c r="A1248" s="239" t="s">
        <v>11483</v>
      </c>
      <c r="B1248" s="282" t="s">
        <v>89</v>
      </c>
      <c r="C1248" s="275">
        <v>42887</v>
      </c>
      <c r="D1248" s="276"/>
      <c r="E1248" s="277" t="s">
        <v>11122</v>
      </c>
      <c r="F1248" s="278" t="s">
        <v>214</v>
      </c>
      <c r="G1248" s="279" t="s">
        <v>11124</v>
      </c>
      <c r="H1248" s="280"/>
      <c r="I1248" s="281">
        <f t="shared" si="0"/>
        <v>42917</v>
      </c>
      <c r="J1248" s="282"/>
      <c r="K1248" s="280"/>
      <c r="L1248" s="283"/>
      <c r="M1248" s="282"/>
      <c r="N1248" s="282"/>
      <c r="O1248" s="282"/>
      <c r="P1248" s="284"/>
      <c r="Q1248" s="285"/>
      <c r="R1248" s="282"/>
      <c r="S1248" s="282"/>
      <c r="T1248" s="282"/>
      <c r="U1248" s="66" t="s">
        <v>108</v>
      </c>
      <c r="V1248" s="282"/>
      <c r="W1248" s="282"/>
      <c r="X1248" s="276"/>
      <c r="Y1248" s="57">
        <v>43073</v>
      </c>
      <c r="Z1248" s="286"/>
      <c r="AA1248" s="287"/>
      <c r="AB1248" s="288"/>
      <c r="AC1248" s="289"/>
      <c r="AD1248" s="289"/>
      <c r="AE1248" s="67" t="str">
        <f t="shared" si="1"/>
        <v>Jun</v>
      </c>
      <c r="AF1248" s="68" t="str">
        <f t="shared" si="2"/>
        <v>Dec</v>
      </c>
      <c r="AG1248" s="177"/>
      <c r="AH1248" s="70">
        <f t="shared" si="5"/>
        <v>42917</v>
      </c>
      <c r="AI1248" s="71">
        <f ca="1"/>
        <v>-1072</v>
      </c>
      <c r="AJ1248" s="71" t="str">
        <v>2017</v>
      </c>
      <c r="AK1248" s="70">
        <f t="shared" si="4"/>
        <v>42897</v>
      </c>
    </row>
    <row r="1249" spans="1:37" ht="14.4">
      <c r="A1249" s="239" t="s">
        <v>11484</v>
      </c>
      <c r="B1249" s="282" t="s">
        <v>89</v>
      </c>
      <c r="C1249" s="275">
        <v>42887</v>
      </c>
      <c r="D1249" s="276"/>
      <c r="E1249" s="277" t="s">
        <v>11122</v>
      </c>
      <c r="F1249" s="278" t="s">
        <v>214</v>
      </c>
      <c r="G1249" s="279" t="s">
        <v>11124</v>
      </c>
      <c r="H1249" s="280"/>
      <c r="I1249" s="281">
        <f t="shared" si="0"/>
        <v>42917</v>
      </c>
      <c r="J1249" s="282"/>
      <c r="K1249" s="280"/>
      <c r="L1249" s="283"/>
      <c r="M1249" s="282"/>
      <c r="N1249" s="282"/>
      <c r="O1249" s="282"/>
      <c r="P1249" s="284"/>
      <c r="Q1249" s="285"/>
      <c r="R1249" s="282"/>
      <c r="S1249" s="282"/>
      <c r="T1249" s="282"/>
      <c r="U1249" s="66" t="s">
        <v>108</v>
      </c>
      <c r="V1249" s="282"/>
      <c r="W1249" s="282"/>
      <c r="X1249" s="276"/>
      <c r="Y1249" s="57">
        <v>43073</v>
      </c>
      <c r="Z1249" s="286"/>
      <c r="AA1249" s="287"/>
      <c r="AB1249" s="288"/>
      <c r="AC1249" s="289"/>
      <c r="AD1249" s="289"/>
      <c r="AE1249" s="67" t="str">
        <f t="shared" si="1"/>
        <v>Jun</v>
      </c>
      <c r="AF1249" s="68" t="str">
        <f t="shared" si="2"/>
        <v>Dec</v>
      </c>
      <c r="AG1249" s="177"/>
      <c r="AH1249" s="70">
        <f t="shared" si="5"/>
        <v>42917</v>
      </c>
      <c r="AI1249" s="71">
        <f ca="1"/>
        <v>-1072</v>
      </c>
      <c r="AJ1249" s="71" t="str">
        <v>2017</v>
      </c>
      <c r="AK1249" s="70">
        <f t="shared" si="4"/>
        <v>42897</v>
      </c>
    </row>
    <row r="1250" spans="1:37" ht="14.4">
      <c r="A1250" s="239" t="s">
        <v>11485</v>
      </c>
      <c r="B1250" s="282" t="s">
        <v>89</v>
      </c>
      <c r="C1250" s="275">
        <v>42887</v>
      </c>
      <c r="D1250" s="276"/>
      <c r="E1250" s="277" t="s">
        <v>11122</v>
      </c>
      <c r="F1250" s="278" t="s">
        <v>214</v>
      </c>
      <c r="G1250" s="279" t="s">
        <v>11124</v>
      </c>
      <c r="H1250" s="280"/>
      <c r="I1250" s="281">
        <f t="shared" si="0"/>
        <v>42917</v>
      </c>
      <c r="J1250" s="282"/>
      <c r="K1250" s="280"/>
      <c r="L1250" s="283"/>
      <c r="M1250" s="282"/>
      <c r="N1250" s="282"/>
      <c r="O1250" s="282"/>
      <c r="P1250" s="284"/>
      <c r="Q1250" s="285"/>
      <c r="R1250" s="282"/>
      <c r="S1250" s="282"/>
      <c r="T1250" s="282"/>
      <c r="U1250" s="66" t="s">
        <v>108</v>
      </c>
      <c r="V1250" s="282"/>
      <c r="W1250" s="282"/>
      <c r="X1250" s="276"/>
      <c r="Y1250" s="57">
        <v>43073</v>
      </c>
      <c r="Z1250" s="286"/>
      <c r="AA1250" s="287"/>
      <c r="AB1250" s="288"/>
      <c r="AC1250" s="289"/>
      <c r="AD1250" s="289"/>
      <c r="AE1250" s="67" t="str">
        <f t="shared" si="1"/>
        <v>Jun</v>
      </c>
      <c r="AF1250" s="68" t="str">
        <f t="shared" si="2"/>
        <v>Dec</v>
      </c>
      <c r="AG1250" s="177"/>
      <c r="AH1250" s="70">
        <f t="shared" si="5"/>
        <v>42917</v>
      </c>
      <c r="AI1250" s="71">
        <f ca="1"/>
        <v>-1072</v>
      </c>
      <c r="AJ1250" s="71" t="str">
        <v>2017</v>
      </c>
      <c r="AK1250" s="70">
        <f t="shared" si="4"/>
        <v>42897</v>
      </c>
    </row>
    <row r="1251" spans="1:37" ht="14.4">
      <c r="A1251" s="239" t="s">
        <v>11486</v>
      </c>
      <c r="B1251" s="282" t="s">
        <v>89</v>
      </c>
      <c r="C1251" s="275">
        <v>42887</v>
      </c>
      <c r="D1251" s="276"/>
      <c r="E1251" s="277" t="s">
        <v>11122</v>
      </c>
      <c r="F1251" s="278" t="s">
        <v>214</v>
      </c>
      <c r="G1251" s="279" t="s">
        <v>11124</v>
      </c>
      <c r="H1251" s="280"/>
      <c r="I1251" s="281">
        <f t="shared" si="0"/>
        <v>42917</v>
      </c>
      <c r="J1251" s="282"/>
      <c r="K1251" s="280"/>
      <c r="L1251" s="283"/>
      <c r="M1251" s="282"/>
      <c r="N1251" s="282"/>
      <c r="O1251" s="282"/>
      <c r="P1251" s="284"/>
      <c r="Q1251" s="285"/>
      <c r="R1251" s="282"/>
      <c r="S1251" s="282"/>
      <c r="T1251" s="282"/>
      <c r="U1251" s="66" t="s">
        <v>108</v>
      </c>
      <c r="V1251" s="282"/>
      <c r="W1251" s="282"/>
      <c r="X1251" s="276"/>
      <c r="Y1251" s="57">
        <v>43073</v>
      </c>
      <c r="Z1251" s="286"/>
      <c r="AA1251" s="287"/>
      <c r="AB1251" s="288"/>
      <c r="AC1251" s="289"/>
      <c r="AD1251" s="289"/>
      <c r="AE1251" s="67" t="str">
        <f t="shared" si="1"/>
        <v>Jun</v>
      </c>
      <c r="AF1251" s="68" t="str">
        <f t="shared" si="2"/>
        <v>Dec</v>
      </c>
      <c r="AG1251" s="177"/>
      <c r="AH1251" s="70">
        <f t="shared" si="5"/>
        <v>42917</v>
      </c>
      <c r="AI1251" s="71">
        <f ca="1"/>
        <v>-1072</v>
      </c>
      <c r="AJ1251" s="71" t="str">
        <v>2017</v>
      </c>
      <c r="AK1251" s="70">
        <f t="shared" si="4"/>
        <v>42897</v>
      </c>
    </row>
    <row r="1252" spans="1:37" ht="14.4">
      <c r="A1252" s="239" t="s">
        <v>11489</v>
      </c>
      <c r="B1252" s="282" t="s">
        <v>89</v>
      </c>
      <c r="C1252" s="275">
        <v>42887</v>
      </c>
      <c r="D1252" s="276"/>
      <c r="E1252" s="277" t="s">
        <v>11122</v>
      </c>
      <c r="F1252" s="278" t="s">
        <v>214</v>
      </c>
      <c r="G1252" s="279" t="s">
        <v>11124</v>
      </c>
      <c r="H1252" s="280"/>
      <c r="I1252" s="281">
        <f t="shared" si="0"/>
        <v>42917</v>
      </c>
      <c r="J1252" s="282"/>
      <c r="K1252" s="280"/>
      <c r="L1252" s="283"/>
      <c r="M1252" s="282"/>
      <c r="N1252" s="282"/>
      <c r="O1252" s="282"/>
      <c r="P1252" s="284"/>
      <c r="Q1252" s="285"/>
      <c r="R1252" s="282"/>
      <c r="S1252" s="282"/>
      <c r="T1252" s="282"/>
      <c r="U1252" s="66" t="s">
        <v>108</v>
      </c>
      <c r="V1252" s="282"/>
      <c r="W1252" s="282"/>
      <c r="X1252" s="276"/>
      <c r="Y1252" s="57">
        <v>43073</v>
      </c>
      <c r="Z1252" s="286"/>
      <c r="AA1252" s="287"/>
      <c r="AB1252" s="288"/>
      <c r="AC1252" s="289"/>
      <c r="AD1252" s="289"/>
      <c r="AE1252" s="67" t="str">
        <f t="shared" si="1"/>
        <v>Jun</v>
      </c>
      <c r="AF1252" s="68" t="str">
        <f t="shared" si="2"/>
        <v>Dec</v>
      </c>
      <c r="AG1252" s="177"/>
      <c r="AH1252" s="70">
        <f t="shared" si="5"/>
        <v>42917</v>
      </c>
      <c r="AI1252" s="71">
        <f ca="1"/>
        <v>-1072</v>
      </c>
      <c r="AJ1252" s="71" t="str">
        <v>2017</v>
      </c>
      <c r="AK1252" s="70">
        <f t="shared" si="4"/>
        <v>42897</v>
      </c>
    </row>
    <row r="1253" spans="1:37" ht="14.4">
      <c r="A1253" s="239" t="s">
        <v>11493</v>
      </c>
      <c r="B1253" s="282" t="s">
        <v>89</v>
      </c>
      <c r="C1253" s="275">
        <v>42887</v>
      </c>
      <c r="D1253" s="276"/>
      <c r="E1253" s="277" t="s">
        <v>11122</v>
      </c>
      <c r="F1253" s="278" t="s">
        <v>214</v>
      </c>
      <c r="G1253" s="279" t="s">
        <v>11124</v>
      </c>
      <c r="H1253" s="280"/>
      <c r="I1253" s="281">
        <f t="shared" si="0"/>
        <v>42917</v>
      </c>
      <c r="J1253" s="282"/>
      <c r="K1253" s="280"/>
      <c r="L1253" s="283"/>
      <c r="M1253" s="282"/>
      <c r="N1253" s="282"/>
      <c r="O1253" s="282"/>
      <c r="P1253" s="284"/>
      <c r="Q1253" s="285"/>
      <c r="R1253" s="282"/>
      <c r="S1253" s="282"/>
      <c r="T1253" s="282"/>
      <c r="U1253" s="66" t="s">
        <v>108</v>
      </c>
      <c r="V1253" s="282"/>
      <c r="W1253" s="282"/>
      <c r="X1253" s="276"/>
      <c r="Y1253" s="57">
        <v>43073</v>
      </c>
      <c r="Z1253" s="286"/>
      <c r="AA1253" s="287"/>
      <c r="AB1253" s="288"/>
      <c r="AC1253" s="289"/>
      <c r="AD1253" s="289"/>
      <c r="AE1253" s="67" t="str">
        <f t="shared" si="1"/>
        <v>Jun</v>
      </c>
      <c r="AF1253" s="68" t="str">
        <f t="shared" si="2"/>
        <v>Dec</v>
      </c>
      <c r="AG1253" s="177"/>
      <c r="AH1253" s="70">
        <f t="shared" si="5"/>
        <v>42917</v>
      </c>
      <c r="AI1253" s="71">
        <f ca="1"/>
        <v>-1072</v>
      </c>
      <c r="AJ1253" s="71" t="str">
        <v>2017</v>
      </c>
      <c r="AK1253" s="70">
        <f t="shared" si="4"/>
        <v>42897</v>
      </c>
    </row>
    <row r="1254" spans="1:37" ht="14.4">
      <c r="A1254" s="239" t="s">
        <v>11497</v>
      </c>
      <c r="B1254" s="282" t="s">
        <v>89</v>
      </c>
      <c r="C1254" s="275">
        <v>42887</v>
      </c>
      <c r="D1254" s="276"/>
      <c r="E1254" s="277" t="s">
        <v>11122</v>
      </c>
      <c r="F1254" s="278" t="s">
        <v>214</v>
      </c>
      <c r="G1254" s="279" t="s">
        <v>11124</v>
      </c>
      <c r="H1254" s="280"/>
      <c r="I1254" s="281">
        <f t="shared" si="0"/>
        <v>42917</v>
      </c>
      <c r="J1254" s="282"/>
      <c r="K1254" s="280"/>
      <c r="L1254" s="283"/>
      <c r="M1254" s="282"/>
      <c r="N1254" s="282"/>
      <c r="O1254" s="282"/>
      <c r="P1254" s="284"/>
      <c r="Q1254" s="285"/>
      <c r="R1254" s="282"/>
      <c r="S1254" s="282"/>
      <c r="T1254" s="282"/>
      <c r="U1254" s="66" t="s">
        <v>108</v>
      </c>
      <c r="V1254" s="282"/>
      <c r="W1254" s="282"/>
      <c r="X1254" s="276"/>
      <c r="Y1254" s="57">
        <v>43073</v>
      </c>
      <c r="Z1254" s="286"/>
      <c r="AA1254" s="297"/>
      <c r="AB1254" s="288"/>
      <c r="AC1254" s="289"/>
      <c r="AD1254" s="289"/>
      <c r="AE1254" s="67" t="str">
        <f t="shared" si="1"/>
        <v>Jun</v>
      </c>
      <c r="AF1254" s="68" t="str">
        <f t="shared" si="2"/>
        <v>Dec</v>
      </c>
      <c r="AG1254" s="177"/>
      <c r="AH1254" s="70">
        <f t="shared" si="5"/>
        <v>42917</v>
      </c>
      <c r="AI1254" s="71">
        <f ca="1"/>
        <v>-1072</v>
      </c>
      <c r="AJ1254" s="71" t="str">
        <v>2017</v>
      </c>
      <c r="AK1254" s="70">
        <f t="shared" si="4"/>
        <v>42897</v>
      </c>
    </row>
    <row r="1255" spans="1:37" ht="14.4">
      <c r="A1255" s="239" t="s">
        <v>11501</v>
      </c>
      <c r="B1255" s="282" t="s">
        <v>89</v>
      </c>
      <c r="C1255" s="275">
        <v>42887</v>
      </c>
      <c r="D1255" s="276"/>
      <c r="E1255" s="277" t="s">
        <v>11122</v>
      </c>
      <c r="F1255" s="278" t="s">
        <v>214</v>
      </c>
      <c r="G1255" s="279" t="s">
        <v>11124</v>
      </c>
      <c r="H1255" s="280"/>
      <c r="I1255" s="281">
        <f t="shared" si="0"/>
        <v>42917</v>
      </c>
      <c r="J1255" s="282"/>
      <c r="K1255" s="280"/>
      <c r="L1255" s="283"/>
      <c r="M1255" s="282"/>
      <c r="N1255" s="282"/>
      <c r="O1255" s="282"/>
      <c r="P1255" s="284"/>
      <c r="Q1255" s="285"/>
      <c r="R1255" s="282"/>
      <c r="S1255" s="282"/>
      <c r="T1255" s="282"/>
      <c r="U1255" s="66" t="s">
        <v>108</v>
      </c>
      <c r="V1255" s="282"/>
      <c r="W1255" s="282"/>
      <c r="X1255" s="276"/>
      <c r="Y1255" s="57">
        <v>43073</v>
      </c>
      <c r="Z1255" s="286"/>
      <c r="AA1255" s="298"/>
      <c r="AB1255" s="288"/>
      <c r="AC1255" s="289"/>
      <c r="AD1255" s="289"/>
      <c r="AE1255" s="67" t="str">
        <f t="shared" si="1"/>
        <v>Jun</v>
      </c>
      <c r="AF1255" s="68" t="str">
        <f t="shared" si="2"/>
        <v>Dec</v>
      </c>
      <c r="AG1255" s="177"/>
      <c r="AH1255" s="70">
        <f t="shared" si="5"/>
        <v>42917</v>
      </c>
      <c r="AI1255" s="71">
        <f ca="1"/>
        <v>-1072</v>
      </c>
      <c r="AJ1255" s="71" t="str">
        <v>2017</v>
      </c>
      <c r="AK1255" s="70">
        <f t="shared" si="4"/>
        <v>42897</v>
      </c>
    </row>
    <row r="1256" spans="1:37" ht="14.4">
      <c r="A1256" s="239" t="s">
        <v>11505</v>
      </c>
      <c r="B1256" s="282" t="s">
        <v>89</v>
      </c>
      <c r="C1256" s="275">
        <v>42887</v>
      </c>
      <c r="D1256" s="276"/>
      <c r="E1256" s="277" t="s">
        <v>11122</v>
      </c>
      <c r="F1256" s="278" t="s">
        <v>214</v>
      </c>
      <c r="G1256" s="279" t="s">
        <v>11124</v>
      </c>
      <c r="H1256" s="280"/>
      <c r="I1256" s="281">
        <f t="shared" si="0"/>
        <v>42917</v>
      </c>
      <c r="J1256" s="282"/>
      <c r="K1256" s="280"/>
      <c r="L1256" s="283"/>
      <c r="M1256" s="282"/>
      <c r="N1256" s="282"/>
      <c r="O1256" s="282"/>
      <c r="P1256" s="284"/>
      <c r="Q1256" s="285"/>
      <c r="R1256" s="282"/>
      <c r="S1256" s="282"/>
      <c r="T1256" s="282"/>
      <c r="U1256" s="66" t="s">
        <v>108</v>
      </c>
      <c r="V1256" s="282"/>
      <c r="W1256" s="282"/>
      <c r="X1256" s="276"/>
      <c r="Y1256" s="57">
        <v>43073</v>
      </c>
      <c r="Z1256" s="286"/>
      <c r="AA1256" s="287"/>
      <c r="AB1256" s="288"/>
      <c r="AC1256" s="289"/>
      <c r="AD1256" s="289"/>
      <c r="AE1256" s="67" t="str">
        <f t="shared" si="1"/>
        <v>Jun</v>
      </c>
      <c r="AF1256" s="68" t="str">
        <f t="shared" si="2"/>
        <v>Dec</v>
      </c>
      <c r="AG1256" s="177"/>
      <c r="AH1256" s="70">
        <f t="shared" si="5"/>
        <v>42917</v>
      </c>
      <c r="AI1256" s="71">
        <f ca="1"/>
        <v>-1072</v>
      </c>
      <c r="AJ1256" s="71" t="str">
        <v>2017</v>
      </c>
      <c r="AK1256" s="70">
        <f t="shared" si="4"/>
        <v>42897</v>
      </c>
    </row>
    <row r="1257" spans="1:37" ht="14.4">
      <c r="A1257" s="239" t="s">
        <v>11507</v>
      </c>
      <c r="B1257" s="282" t="s">
        <v>89</v>
      </c>
      <c r="C1257" s="275">
        <v>42887</v>
      </c>
      <c r="D1257" s="276"/>
      <c r="E1257" s="277" t="s">
        <v>11122</v>
      </c>
      <c r="F1257" s="278" t="s">
        <v>214</v>
      </c>
      <c r="G1257" s="279" t="s">
        <v>11124</v>
      </c>
      <c r="H1257" s="280"/>
      <c r="I1257" s="281">
        <f t="shared" si="0"/>
        <v>42917</v>
      </c>
      <c r="J1257" s="282"/>
      <c r="K1257" s="280"/>
      <c r="L1257" s="283"/>
      <c r="M1257" s="282"/>
      <c r="N1257" s="282"/>
      <c r="O1257" s="282"/>
      <c r="P1257" s="284"/>
      <c r="Q1257" s="285"/>
      <c r="R1257" s="282"/>
      <c r="S1257" s="282"/>
      <c r="T1257" s="282"/>
      <c r="U1257" s="66" t="s">
        <v>108</v>
      </c>
      <c r="V1257" s="282"/>
      <c r="W1257" s="282"/>
      <c r="X1257" s="276"/>
      <c r="Y1257" s="57">
        <v>43073</v>
      </c>
      <c r="Z1257" s="286"/>
      <c r="AA1257" s="287"/>
      <c r="AB1257" s="288"/>
      <c r="AC1257" s="289"/>
      <c r="AD1257" s="289"/>
      <c r="AE1257" s="67" t="str">
        <f t="shared" si="1"/>
        <v>Jun</v>
      </c>
      <c r="AF1257" s="68" t="str">
        <f t="shared" si="2"/>
        <v>Dec</v>
      </c>
      <c r="AG1257" s="177"/>
      <c r="AH1257" s="70">
        <f t="shared" si="5"/>
        <v>42917</v>
      </c>
      <c r="AI1257" s="71">
        <f ca="1"/>
        <v>-1072</v>
      </c>
      <c r="AJ1257" s="71" t="str">
        <v>2017</v>
      </c>
      <c r="AK1257" s="70">
        <f t="shared" si="4"/>
        <v>42897</v>
      </c>
    </row>
    <row r="1258" spans="1:37" ht="14.4">
      <c r="A1258" s="239" t="s">
        <v>11510</v>
      </c>
      <c r="B1258" s="282" t="s">
        <v>89</v>
      </c>
      <c r="C1258" s="275">
        <v>42887</v>
      </c>
      <c r="D1258" s="276"/>
      <c r="E1258" s="277" t="s">
        <v>11122</v>
      </c>
      <c r="F1258" s="278" t="s">
        <v>214</v>
      </c>
      <c r="G1258" s="279" t="s">
        <v>11124</v>
      </c>
      <c r="H1258" s="280"/>
      <c r="I1258" s="281">
        <f t="shared" si="0"/>
        <v>42917</v>
      </c>
      <c r="J1258" s="282"/>
      <c r="K1258" s="280"/>
      <c r="L1258" s="283"/>
      <c r="M1258" s="282"/>
      <c r="N1258" s="282"/>
      <c r="O1258" s="282"/>
      <c r="P1258" s="284"/>
      <c r="Q1258" s="285"/>
      <c r="R1258" s="282"/>
      <c r="S1258" s="282"/>
      <c r="T1258" s="282"/>
      <c r="U1258" s="66" t="s">
        <v>108</v>
      </c>
      <c r="V1258" s="282"/>
      <c r="W1258" s="282"/>
      <c r="X1258" s="276"/>
      <c r="Y1258" s="57">
        <v>43073</v>
      </c>
      <c r="Z1258" s="286"/>
      <c r="AA1258" s="287"/>
      <c r="AB1258" s="288"/>
      <c r="AC1258" s="289"/>
      <c r="AD1258" s="289"/>
      <c r="AE1258" s="67" t="str">
        <f t="shared" si="1"/>
        <v>Jun</v>
      </c>
      <c r="AF1258" s="68" t="str">
        <f t="shared" si="2"/>
        <v>Dec</v>
      </c>
      <c r="AG1258" s="177"/>
      <c r="AH1258" s="70">
        <f t="shared" si="5"/>
        <v>42917</v>
      </c>
      <c r="AI1258" s="71">
        <f ca="1"/>
        <v>-1072</v>
      </c>
      <c r="AJ1258" s="71" t="str">
        <v>2017</v>
      </c>
      <c r="AK1258" s="70">
        <f t="shared" si="4"/>
        <v>42897</v>
      </c>
    </row>
    <row r="1259" spans="1:37" ht="14.4">
      <c r="A1259" s="239" t="s">
        <v>11511</v>
      </c>
      <c r="B1259" s="282" t="s">
        <v>89</v>
      </c>
      <c r="C1259" s="275">
        <v>42887</v>
      </c>
      <c r="D1259" s="276"/>
      <c r="E1259" s="277" t="s">
        <v>11122</v>
      </c>
      <c r="F1259" s="278" t="s">
        <v>214</v>
      </c>
      <c r="G1259" s="279" t="s">
        <v>11124</v>
      </c>
      <c r="H1259" s="280"/>
      <c r="I1259" s="281">
        <f t="shared" si="0"/>
        <v>42917</v>
      </c>
      <c r="J1259" s="282"/>
      <c r="K1259" s="280"/>
      <c r="L1259" s="283"/>
      <c r="M1259" s="282"/>
      <c r="N1259" s="282"/>
      <c r="O1259" s="282"/>
      <c r="P1259" s="284"/>
      <c r="Q1259" s="285"/>
      <c r="R1259" s="282"/>
      <c r="S1259" s="282"/>
      <c r="T1259" s="282"/>
      <c r="U1259" s="66" t="s">
        <v>108</v>
      </c>
      <c r="V1259" s="282"/>
      <c r="W1259" s="282"/>
      <c r="X1259" s="276"/>
      <c r="Y1259" s="57">
        <v>43073</v>
      </c>
      <c r="Z1259" s="286"/>
      <c r="AA1259" s="287"/>
      <c r="AB1259" s="288"/>
      <c r="AC1259" s="289"/>
      <c r="AD1259" s="289"/>
      <c r="AE1259" s="67" t="str">
        <f t="shared" si="1"/>
        <v>Jun</v>
      </c>
      <c r="AF1259" s="68" t="str">
        <f t="shared" si="2"/>
        <v>Dec</v>
      </c>
      <c r="AG1259" s="177"/>
      <c r="AH1259" s="70">
        <f t="shared" si="5"/>
        <v>42917</v>
      </c>
      <c r="AI1259" s="71">
        <f ca="1"/>
        <v>-1072</v>
      </c>
      <c r="AJ1259" s="71" t="str">
        <v>2017</v>
      </c>
      <c r="AK1259" s="70">
        <f t="shared" si="4"/>
        <v>42897</v>
      </c>
    </row>
    <row r="1260" spans="1:37" ht="14.4">
      <c r="A1260" s="239" t="s">
        <v>11512</v>
      </c>
      <c r="B1260" s="282" t="s">
        <v>89</v>
      </c>
      <c r="C1260" s="275">
        <v>42887</v>
      </c>
      <c r="D1260" s="276"/>
      <c r="E1260" s="277" t="s">
        <v>11122</v>
      </c>
      <c r="F1260" s="278" t="s">
        <v>214</v>
      </c>
      <c r="G1260" s="279" t="s">
        <v>11124</v>
      </c>
      <c r="H1260" s="280"/>
      <c r="I1260" s="281">
        <f t="shared" si="0"/>
        <v>42917</v>
      </c>
      <c r="J1260" s="282"/>
      <c r="K1260" s="280"/>
      <c r="L1260" s="283"/>
      <c r="M1260" s="282"/>
      <c r="N1260" s="282"/>
      <c r="O1260" s="282"/>
      <c r="P1260" s="284"/>
      <c r="Q1260" s="285"/>
      <c r="R1260" s="282"/>
      <c r="S1260" s="282"/>
      <c r="T1260" s="282"/>
      <c r="U1260" s="66" t="s">
        <v>108</v>
      </c>
      <c r="V1260" s="282"/>
      <c r="W1260" s="282"/>
      <c r="X1260" s="276"/>
      <c r="Y1260" s="57">
        <v>43073</v>
      </c>
      <c r="Z1260" s="286"/>
      <c r="AA1260" s="287"/>
      <c r="AB1260" s="288"/>
      <c r="AC1260" s="289"/>
      <c r="AD1260" s="289"/>
      <c r="AE1260" s="67" t="str">
        <f t="shared" si="1"/>
        <v>Jun</v>
      </c>
      <c r="AF1260" s="68" t="str">
        <f t="shared" si="2"/>
        <v>Dec</v>
      </c>
      <c r="AG1260" s="177"/>
      <c r="AH1260" s="70">
        <f t="shared" si="5"/>
        <v>42917</v>
      </c>
      <c r="AI1260" s="71">
        <f ca="1"/>
        <v>-1072</v>
      </c>
      <c r="AJ1260" s="71" t="str">
        <v>2017</v>
      </c>
      <c r="AK1260" s="70">
        <f t="shared" si="4"/>
        <v>42897</v>
      </c>
    </row>
    <row r="1261" spans="1:37" ht="14.4">
      <c r="A1261" s="239" t="s">
        <v>11513</v>
      </c>
      <c r="B1261" s="282" t="s">
        <v>89</v>
      </c>
      <c r="C1261" s="275">
        <v>42887</v>
      </c>
      <c r="D1261" s="276"/>
      <c r="E1261" s="277" t="s">
        <v>11122</v>
      </c>
      <c r="F1261" s="278" t="s">
        <v>214</v>
      </c>
      <c r="G1261" s="279" t="s">
        <v>11124</v>
      </c>
      <c r="H1261" s="280"/>
      <c r="I1261" s="281">
        <f t="shared" si="0"/>
        <v>42917</v>
      </c>
      <c r="J1261" s="282"/>
      <c r="K1261" s="280"/>
      <c r="L1261" s="283"/>
      <c r="M1261" s="282"/>
      <c r="N1261" s="282"/>
      <c r="O1261" s="282"/>
      <c r="P1261" s="284"/>
      <c r="Q1261" s="285"/>
      <c r="R1261" s="282"/>
      <c r="S1261" s="282"/>
      <c r="T1261" s="282"/>
      <c r="U1261" s="66" t="s">
        <v>108</v>
      </c>
      <c r="V1261" s="282"/>
      <c r="W1261" s="282"/>
      <c r="X1261" s="276"/>
      <c r="Y1261" s="57">
        <v>43073</v>
      </c>
      <c r="Z1261" s="286"/>
      <c r="AA1261" s="291"/>
      <c r="AB1261" s="288"/>
      <c r="AC1261" s="289"/>
      <c r="AD1261" s="290"/>
      <c r="AE1261" s="67" t="str">
        <f t="shared" si="1"/>
        <v>Jun</v>
      </c>
      <c r="AF1261" s="68" t="str">
        <f t="shared" si="2"/>
        <v>Dec</v>
      </c>
      <c r="AG1261" s="177"/>
      <c r="AH1261" s="70">
        <f t="shared" si="5"/>
        <v>42917</v>
      </c>
      <c r="AI1261" s="71">
        <f ca="1"/>
        <v>-1072</v>
      </c>
      <c r="AJ1261" s="71" t="str">
        <v>2017</v>
      </c>
      <c r="AK1261" s="70">
        <f t="shared" si="4"/>
        <v>42897</v>
      </c>
    </row>
    <row r="1262" spans="1:37" ht="14.4">
      <c r="A1262" s="239" t="s">
        <v>11514</v>
      </c>
      <c r="B1262" s="282" t="s">
        <v>89</v>
      </c>
      <c r="C1262" s="275">
        <v>42887</v>
      </c>
      <c r="D1262" s="276"/>
      <c r="E1262" s="277" t="s">
        <v>11122</v>
      </c>
      <c r="F1262" s="278" t="s">
        <v>214</v>
      </c>
      <c r="G1262" s="279" t="s">
        <v>11124</v>
      </c>
      <c r="H1262" s="280"/>
      <c r="I1262" s="281">
        <f t="shared" si="0"/>
        <v>42917</v>
      </c>
      <c r="J1262" s="282"/>
      <c r="K1262" s="280"/>
      <c r="L1262" s="283"/>
      <c r="M1262" s="282"/>
      <c r="N1262" s="282"/>
      <c r="O1262" s="282"/>
      <c r="P1262" s="284"/>
      <c r="Q1262" s="285"/>
      <c r="R1262" s="282"/>
      <c r="S1262" s="282"/>
      <c r="T1262" s="282"/>
      <c r="U1262" s="66" t="s">
        <v>108</v>
      </c>
      <c r="V1262" s="282"/>
      <c r="W1262" s="282"/>
      <c r="X1262" s="276"/>
      <c r="Y1262" s="57">
        <v>43073</v>
      </c>
      <c r="Z1262" s="286"/>
      <c r="AA1262" s="287"/>
      <c r="AB1262" s="288"/>
      <c r="AC1262" s="289"/>
      <c r="AD1262" s="290"/>
      <c r="AE1262" s="67" t="str">
        <f t="shared" si="1"/>
        <v>Jun</v>
      </c>
      <c r="AF1262" s="68" t="str">
        <f t="shared" si="2"/>
        <v>Dec</v>
      </c>
      <c r="AG1262" s="177"/>
      <c r="AH1262" s="70">
        <f t="shared" si="5"/>
        <v>42917</v>
      </c>
      <c r="AI1262" s="71">
        <f ca="1"/>
        <v>-1072</v>
      </c>
      <c r="AJ1262" s="71" t="str">
        <v>2017</v>
      </c>
      <c r="AK1262" s="70">
        <f t="shared" si="4"/>
        <v>42897</v>
      </c>
    </row>
    <row r="1263" spans="1:37" ht="14.4">
      <c r="A1263" s="239" t="s">
        <v>11517</v>
      </c>
      <c r="B1263" s="282" t="s">
        <v>89</v>
      </c>
      <c r="C1263" s="275">
        <v>42887</v>
      </c>
      <c r="D1263" s="276"/>
      <c r="E1263" s="277" t="s">
        <v>11122</v>
      </c>
      <c r="F1263" s="278" t="s">
        <v>214</v>
      </c>
      <c r="G1263" s="279" t="s">
        <v>11124</v>
      </c>
      <c r="H1263" s="280"/>
      <c r="I1263" s="281">
        <f t="shared" si="0"/>
        <v>42917</v>
      </c>
      <c r="J1263" s="282"/>
      <c r="K1263" s="280"/>
      <c r="L1263" s="283"/>
      <c r="M1263" s="282"/>
      <c r="N1263" s="282"/>
      <c r="O1263" s="282"/>
      <c r="P1263" s="284"/>
      <c r="Q1263" s="285"/>
      <c r="R1263" s="282"/>
      <c r="S1263" s="282"/>
      <c r="T1263" s="282"/>
      <c r="U1263" s="66" t="s">
        <v>108</v>
      </c>
      <c r="V1263" s="282"/>
      <c r="W1263" s="282"/>
      <c r="X1263" s="276"/>
      <c r="Y1263" s="57">
        <v>43073</v>
      </c>
      <c r="Z1263" s="286"/>
      <c r="AA1263" s="287"/>
      <c r="AB1263" s="288"/>
      <c r="AC1263" s="289"/>
      <c r="AD1263" s="289"/>
      <c r="AE1263" s="67" t="str">
        <f t="shared" si="1"/>
        <v>Jun</v>
      </c>
      <c r="AF1263" s="68" t="str">
        <f t="shared" si="2"/>
        <v>Dec</v>
      </c>
      <c r="AG1263" s="177"/>
      <c r="AH1263" s="70">
        <f t="shared" si="5"/>
        <v>42917</v>
      </c>
      <c r="AI1263" s="71">
        <f ca="1"/>
        <v>-1072</v>
      </c>
      <c r="AJ1263" s="71" t="str">
        <v>2017</v>
      </c>
      <c r="AK1263" s="70">
        <f t="shared" si="4"/>
        <v>42897</v>
      </c>
    </row>
    <row r="1264" spans="1:37" ht="14.4">
      <c r="A1264" s="239" t="s">
        <v>11520</v>
      </c>
      <c r="B1264" s="282" t="s">
        <v>89</v>
      </c>
      <c r="C1264" s="275">
        <v>42887</v>
      </c>
      <c r="D1264" s="276"/>
      <c r="E1264" s="277" t="s">
        <v>11122</v>
      </c>
      <c r="F1264" s="278" t="s">
        <v>214</v>
      </c>
      <c r="G1264" s="279" t="s">
        <v>11124</v>
      </c>
      <c r="H1264" s="280"/>
      <c r="I1264" s="281">
        <f t="shared" si="0"/>
        <v>42917</v>
      </c>
      <c r="J1264" s="282"/>
      <c r="K1264" s="280"/>
      <c r="L1264" s="283"/>
      <c r="M1264" s="282"/>
      <c r="N1264" s="282"/>
      <c r="O1264" s="282"/>
      <c r="P1264" s="284"/>
      <c r="Q1264" s="285"/>
      <c r="R1264" s="282"/>
      <c r="S1264" s="282"/>
      <c r="T1264" s="282"/>
      <c r="U1264" s="66" t="s">
        <v>108</v>
      </c>
      <c r="V1264" s="282"/>
      <c r="W1264" s="282"/>
      <c r="X1264" s="276"/>
      <c r="Y1264" s="57">
        <v>43073</v>
      </c>
      <c r="Z1264" s="299"/>
      <c r="AA1264" s="300"/>
      <c r="AB1264" s="288"/>
      <c r="AC1264" s="289"/>
      <c r="AD1264" s="289"/>
      <c r="AE1264" s="67" t="str">
        <f t="shared" si="1"/>
        <v>Jun</v>
      </c>
      <c r="AF1264" s="68" t="str">
        <f t="shared" si="2"/>
        <v>Dec</v>
      </c>
      <c r="AG1264" s="177"/>
      <c r="AH1264" s="70">
        <f t="shared" si="5"/>
        <v>42917</v>
      </c>
      <c r="AI1264" s="71">
        <f ca="1"/>
        <v>-1072</v>
      </c>
      <c r="AJ1264" s="71" t="str">
        <v>2017</v>
      </c>
      <c r="AK1264" s="70">
        <f t="shared" si="4"/>
        <v>42897</v>
      </c>
    </row>
    <row r="1265" spans="1:37" ht="14.4">
      <c r="A1265" s="239" t="s">
        <v>11524</v>
      </c>
      <c r="B1265" s="282" t="s">
        <v>89</v>
      </c>
      <c r="C1265" s="275">
        <v>42887</v>
      </c>
      <c r="D1265" s="276"/>
      <c r="E1265" s="277" t="s">
        <v>11122</v>
      </c>
      <c r="F1265" s="278" t="s">
        <v>214</v>
      </c>
      <c r="G1265" s="279" t="s">
        <v>11124</v>
      </c>
      <c r="H1265" s="280"/>
      <c r="I1265" s="281">
        <f t="shared" si="0"/>
        <v>42917</v>
      </c>
      <c r="J1265" s="282"/>
      <c r="K1265" s="280"/>
      <c r="L1265" s="283"/>
      <c r="M1265" s="282"/>
      <c r="N1265" s="282"/>
      <c r="O1265" s="282"/>
      <c r="P1265" s="284"/>
      <c r="Q1265" s="285"/>
      <c r="R1265" s="282"/>
      <c r="S1265" s="282"/>
      <c r="T1265" s="282"/>
      <c r="U1265" s="66" t="s">
        <v>108</v>
      </c>
      <c r="V1265" s="282"/>
      <c r="W1265" s="282"/>
      <c r="X1265" s="276"/>
      <c r="Y1265" s="57">
        <v>43073</v>
      </c>
      <c r="Z1265" s="286"/>
      <c r="AA1265" s="287"/>
      <c r="AB1265" s="288"/>
      <c r="AC1265" s="289"/>
      <c r="AD1265" s="289"/>
      <c r="AE1265" s="67" t="str">
        <f t="shared" si="1"/>
        <v>Jun</v>
      </c>
      <c r="AF1265" s="68" t="str">
        <f t="shared" si="2"/>
        <v>Dec</v>
      </c>
      <c r="AG1265" s="177"/>
      <c r="AH1265" s="70">
        <f t="shared" si="5"/>
        <v>42917</v>
      </c>
      <c r="AI1265" s="71">
        <f ca="1"/>
        <v>-1072</v>
      </c>
      <c r="AJ1265" s="71" t="str">
        <v>2017</v>
      </c>
      <c r="AK1265" s="70">
        <f t="shared" si="4"/>
        <v>42897</v>
      </c>
    </row>
    <row r="1266" spans="1:37" ht="14.4">
      <c r="A1266" s="239" t="s">
        <v>11527</v>
      </c>
      <c r="B1266" s="282" t="s">
        <v>89</v>
      </c>
      <c r="C1266" s="275">
        <v>42887</v>
      </c>
      <c r="D1266" s="276"/>
      <c r="E1266" s="277" t="s">
        <v>11122</v>
      </c>
      <c r="F1266" s="278" t="s">
        <v>214</v>
      </c>
      <c r="G1266" s="279" t="s">
        <v>11124</v>
      </c>
      <c r="H1266" s="280"/>
      <c r="I1266" s="281">
        <f t="shared" si="0"/>
        <v>42917</v>
      </c>
      <c r="J1266" s="282"/>
      <c r="K1266" s="280"/>
      <c r="L1266" s="283"/>
      <c r="M1266" s="282"/>
      <c r="N1266" s="282"/>
      <c r="O1266" s="282"/>
      <c r="P1266" s="284"/>
      <c r="Q1266" s="285"/>
      <c r="R1266" s="282"/>
      <c r="S1266" s="282"/>
      <c r="T1266" s="282"/>
      <c r="U1266" s="66" t="s">
        <v>108</v>
      </c>
      <c r="V1266" s="282"/>
      <c r="W1266" s="282"/>
      <c r="X1266" s="276"/>
      <c r="Y1266" s="57">
        <v>43073</v>
      </c>
      <c r="Z1266" s="286"/>
      <c r="AA1266" s="287"/>
      <c r="AB1266" s="288"/>
      <c r="AC1266" s="289"/>
      <c r="AD1266" s="289"/>
      <c r="AE1266" s="67" t="str">
        <f t="shared" si="1"/>
        <v>Jun</v>
      </c>
      <c r="AF1266" s="68" t="str">
        <f t="shared" si="2"/>
        <v>Dec</v>
      </c>
      <c r="AG1266" s="177"/>
      <c r="AH1266" s="70">
        <f t="shared" si="5"/>
        <v>42917</v>
      </c>
      <c r="AI1266" s="71">
        <f ca="1"/>
        <v>-1072</v>
      </c>
      <c r="AJ1266" s="71" t="str">
        <v>2017</v>
      </c>
      <c r="AK1266" s="70">
        <f t="shared" si="4"/>
        <v>42897</v>
      </c>
    </row>
    <row r="1267" spans="1:37" ht="14.4">
      <c r="A1267" s="239" t="s">
        <v>11530</v>
      </c>
      <c r="B1267" s="282" t="s">
        <v>89</v>
      </c>
      <c r="C1267" s="275">
        <v>42887</v>
      </c>
      <c r="D1267" s="276"/>
      <c r="E1267" s="277" t="s">
        <v>11122</v>
      </c>
      <c r="F1267" s="278" t="s">
        <v>214</v>
      </c>
      <c r="G1267" s="279" t="s">
        <v>11124</v>
      </c>
      <c r="H1267" s="280"/>
      <c r="I1267" s="281">
        <f t="shared" si="0"/>
        <v>42917</v>
      </c>
      <c r="J1267" s="282"/>
      <c r="K1267" s="280"/>
      <c r="L1267" s="283"/>
      <c r="M1267" s="282"/>
      <c r="N1267" s="282"/>
      <c r="O1267" s="282"/>
      <c r="P1267" s="284"/>
      <c r="Q1267" s="285"/>
      <c r="R1267" s="282"/>
      <c r="S1267" s="282"/>
      <c r="T1267" s="282"/>
      <c r="U1267" s="66" t="s">
        <v>108</v>
      </c>
      <c r="V1267" s="282"/>
      <c r="W1267" s="282"/>
      <c r="X1267" s="276"/>
      <c r="Y1267" s="57">
        <v>43073</v>
      </c>
      <c r="Z1267" s="286"/>
      <c r="AA1267" s="287"/>
      <c r="AB1267" s="288"/>
      <c r="AC1267" s="289"/>
      <c r="AD1267" s="289"/>
      <c r="AE1267" s="67" t="str">
        <f t="shared" si="1"/>
        <v>Jun</v>
      </c>
      <c r="AF1267" s="68" t="str">
        <f t="shared" si="2"/>
        <v>Dec</v>
      </c>
      <c r="AG1267" s="177"/>
      <c r="AH1267" s="70">
        <f t="shared" si="5"/>
        <v>42917</v>
      </c>
      <c r="AI1267" s="71">
        <f ca="1"/>
        <v>-1072</v>
      </c>
      <c r="AJ1267" s="71" t="str">
        <v>2017</v>
      </c>
      <c r="AK1267" s="70">
        <f t="shared" si="4"/>
        <v>42897</v>
      </c>
    </row>
    <row r="1268" spans="1:37" ht="14.4">
      <c r="A1268" s="239" t="s">
        <v>11533</v>
      </c>
      <c r="B1268" s="282" t="s">
        <v>89</v>
      </c>
      <c r="C1268" s="275">
        <v>42887</v>
      </c>
      <c r="D1268" s="276"/>
      <c r="E1268" s="277" t="s">
        <v>11122</v>
      </c>
      <c r="F1268" s="278" t="s">
        <v>214</v>
      </c>
      <c r="G1268" s="279" t="s">
        <v>11124</v>
      </c>
      <c r="H1268" s="280"/>
      <c r="I1268" s="281">
        <f t="shared" si="0"/>
        <v>42917</v>
      </c>
      <c r="J1268" s="282"/>
      <c r="K1268" s="280"/>
      <c r="L1268" s="283"/>
      <c r="M1268" s="282"/>
      <c r="N1268" s="282"/>
      <c r="O1268" s="282"/>
      <c r="P1268" s="284"/>
      <c r="Q1268" s="285"/>
      <c r="R1268" s="282"/>
      <c r="S1268" s="282"/>
      <c r="T1268" s="282"/>
      <c r="U1268" s="66" t="s">
        <v>108</v>
      </c>
      <c r="V1268" s="282"/>
      <c r="W1268" s="282"/>
      <c r="X1268" s="276"/>
      <c r="Y1268" s="57">
        <v>43073</v>
      </c>
      <c r="Z1268" s="286"/>
      <c r="AA1268" s="287"/>
      <c r="AB1268" s="288"/>
      <c r="AC1268" s="289"/>
      <c r="AD1268" s="290"/>
      <c r="AE1268" s="67" t="str">
        <f t="shared" si="1"/>
        <v>Jun</v>
      </c>
      <c r="AF1268" s="68" t="str">
        <f t="shared" si="2"/>
        <v>Dec</v>
      </c>
      <c r="AG1268" s="177"/>
      <c r="AH1268" s="70">
        <f t="shared" si="5"/>
        <v>42917</v>
      </c>
      <c r="AI1268" s="71">
        <f ca="1"/>
        <v>-1072</v>
      </c>
      <c r="AJ1268" s="71" t="str">
        <v>2017</v>
      </c>
      <c r="AK1268" s="70">
        <f t="shared" si="4"/>
        <v>42897</v>
      </c>
    </row>
    <row r="1269" spans="1:37" ht="14.4">
      <c r="A1269" s="239" t="s">
        <v>11535</v>
      </c>
      <c r="B1269" s="282" t="s">
        <v>89</v>
      </c>
      <c r="C1269" s="275">
        <v>42887</v>
      </c>
      <c r="D1269" s="276"/>
      <c r="E1269" s="277" t="s">
        <v>11122</v>
      </c>
      <c r="F1269" s="278" t="s">
        <v>214</v>
      </c>
      <c r="G1269" s="279" t="s">
        <v>11124</v>
      </c>
      <c r="H1269" s="280"/>
      <c r="I1269" s="281">
        <f t="shared" si="0"/>
        <v>42917</v>
      </c>
      <c r="J1269" s="282"/>
      <c r="K1269" s="280"/>
      <c r="L1269" s="283"/>
      <c r="M1269" s="282"/>
      <c r="N1269" s="282"/>
      <c r="O1269" s="282"/>
      <c r="P1269" s="284"/>
      <c r="Q1269" s="285"/>
      <c r="R1269" s="282"/>
      <c r="S1269" s="282"/>
      <c r="T1269" s="282"/>
      <c r="U1269" s="66" t="s">
        <v>108</v>
      </c>
      <c r="V1269" s="282"/>
      <c r="W1269" s="282"/>
      <c r="X1269" s="276"/>
      <c r="Y1269" s="57">
        <v>43073</v>
      </c>
      <c r="Z1269" s="286"/>
      <c r="AA1269" s="287"/>
      <c r="AB1269" s="288"/>
      <c r="AC1269" s="289"/>
      <c r="AD1269" s="289"/>
      <c r="AE1269" s="67" t="str">
        <f t="shared" si="1"/>
        <v>Jun</v>
      </c>
      <c r="AF1269" s="68" t="str">
        <f t="shared" si="2"/>
        <v>Dec</v>
      </c>
      <c r="AG1269" s="177"/>
      <c r="AH1269" s="70">
        <f t="shared" si="5"/>
        <v>42917</v>
      </c>
      <c r="AI1269" s="71">
        <f ca="1"/>
        <v>-1072</v>
      </c>
      <c r="AJ1269" s="71" t="str">
        <v>2017</v>
      </c>
      <c r="AK1269" s="70">
        <f t="shared" si="4"/>
        <v>42897</v>
      </c>
    </row>
    <row r="1270" spans="1:37" ht="14.4">
      <c r="A1270" s="239" t="s">
        <v>11537</v>
      </c>
      <c r="B1270" s="282" t="s">
        <v>89</v>
      </c>
      <c r="C1270" s="275">
        <v>42887</v>
      </c>
      <c r="D1270" s="276"/>
      <c r="E1270" s="277" t="s">
        <v>11122</v>
      </c>
      <c r="F1270" s="278" t="s">
        <v>214</v>
      </c>
      <c r="G1270" s="279" t="s">
        <v>11124</v>
      </c>
      <c r="H1270" s="280"/>
      <c r="I1270" s="281">
        <f t="shared" si="0"/>
        <v>42917</v>
      </c>
      <c r="J1270" s="282"/>
      <c r="K1270" s="280"/>
      <c r="L1270" s="283"/>
      <c r="M1270" s="282"/>
      <c r="N1270" s="282"/>
      <c r="O1270" s="282"/>
      <c r="P1270" s="284"/>
      <c r="Q1270" s="285"/>
      <c r="R1270" s="282"/>
      <c r="S1270" s="282"/>
      <c r="T1270" s="282"/>
      <c r="U1270" s="66" t="s">
        <v>108</v>
      </c>
      <c r="V1270" s="282"/>
      <c r="W1270" s="282"/>
      <c r="X1270" s="276"/>
      <c r="Y1270" s="57">
        <v>43073</v>
      </c>
      <c r="Z1270" s="286"/>
      <c r="AA1270" s="287"/>
      <c r="AB1270" s="288"/>
      <c r="AC1270" s="289"/>
      <c r="AD1270" s="290"/>
      <c r="AE1270" s="67" t="str">
        <f t="shared" si="1"/>
        <v>Jun</v>
      </c>
      <c r="AF1270" s="68" t="str">
        <f t="shared" si="2"/>
        <v>Dec</v>
      </c>
      <c r="AG1270" s="177"/>
      <c r="AH1270" s="70">
        <f t="shared" si="5"/>
        <v>42917</v>
      </c>
      <c r="AI1270" s="71">
        <f ca="1"/>
        <v>-1072</v>
      </c>
      <c r="AJ1270" s="71" t="str">
        <v>2017</v>
      </c>
      <c r="AK1270" s="70">
        <f t="shared" si="4"/>
        <v>42897</v>
      </c>
    </row>
    <row r="1271" spans="1:37" ht="14.4">
      <c r="A1271" s="239" t="s">
        <v>11542</v>
      </c>
      <c r="B1271" s="282" t="s">
        <v>89</v>
      </c>
      <c r="C1271" s="275">
        <v>42887</v>
      </c>
      <c r="D1271" s="276"/>
      <c r="E1271" s="277" t="s">
        <v>11122</v>
      </c>
      <c r="F1271" s="278" t="s">
        <v>214</v>
      </c>
      <c r="G1271" s="279" t="s">
        <v>11124</v>
      </c>
      <c r="H1271" s="280"/>
      <c r="I1271" s="281">
        <f t="shared" si="0"/>
        <v>42917</v>
      </c>
      <c r="J1271" s="282"/>
      <c r="K1271" s="280"/>
      <c r="L1271" s="283"/>
      <c r="M1271" s="282"/>
      <c r="N1271" s="282"/>
      <c r="O1271" s="282"/>
      <c r="P1271" s="284"/>
      <c r="Q1271" s="285"/>
      <c r="R1271" s="282"/>
      <c r="S1271" s="282"/>
      <c r="T1271" s="282"/>
      <c r="U1271" s="66" t="s">
        <v>108</v>
      </c>
      <c r="V1271" s="282"/>
      <c r="W1271" s="282"/>
      <c r="X1271" s="276"/>
      <c r="Y1271" s="57">
        <v>43073</v>
      </c>
      <c r="Z1271" s="286"/>
      <c r="AA1271" s="287"/>
      <c r="AB1271" s="288"/>
      <c r="AC1271" s="289"/>
      <c r="AD1271" s="289"/>
      <c r="AE1271" s="67" t="str">
        <f t="shared" si="1"/>
        <v>Jun</v>
      </c>
      <c r="AF1271" s="68" t="str">
        <f t="shared" si="2"/>
        <v>Dec</v>
      </c>
      <c r="AG1271" s="177"/>
      <c r="AH1271" s="70">
        <f t="shared" si="5"/>
        <v>42917</v>
      </c>
      <c r="AI1271" s="71">
        <f ca="1"/>
        <v>-1072</v>
      </c>
      <c r="AJ1271" s="71" t="str">
        <v>2017</v>
      </c>
      <c r="AK1271" s="70">
        <f t="shared" si="4"/>
        <v>42897</v>
      </c>
    </row>
    <row r="1272" spans="1:37" ht="14.4">
      <c r="A1272" s="239" t="s">
        <v>11547</v>
      </c>
      <c r="B1272" s="282" t="s">
        <v>89</v>
      </c>
      <c r="C1272" s="275">
        <v>42887</v>
      </c>
      <c r="D1272" s="276"/>
      <c r="E1272" s="277" t="s">
        <v>11122</v>
      </c>
      <c r="F1272" s="278" t="s">
        <v>214</v>
      </c>
      <c r="G1272" s="279" t="s">
        <v>11124</v>
      </c>
      <c r="H1272" s="280"/>
      <c r="I1272" s="281">
        <f t="shared" si="0"/>
        <v>42917</v>
      </c>
      <c r="J1272" s="282"/>
      <c r="K1272" s="280"/>
      <c r="L1272" s="283"/>
      <c r="M1272" s="282"/>
      <c r="N1272" s="282"/>
      <c r="O1272" s="282"/>
      <c r="P1272" s="284"/>
      <c r="Q1272" s="285"/>
      <c r="R1272" s="282"/>
      <c r="S1272" s="282"/>
      <c r="T1272" s="282"/>
      <c r="U1272" s="66" t="s">
        <v>108</v>
      </c>
      <c r="V1272" s="282"/>
      <c r="W1272" s="282"/>
      <c r="X1272" s="276"/>
      <c r="Y1272" s="57">
        <v>43073</v>
      </c>
      <c r="Z1272" s="286"/>
      <c r="AA1272" s="287"/>
      <c r="AB1272" s="288"/>
      <c r="AC1272" s="289"/>
      <c r="AD1272" s="289"/>
      <c r="AE1272" s="67" t="str">
        <f t="shared" si="1"/>
        <v>Jun</v>
      </c>
      <c r="AF1272" s="68" t="str">
        <f t="shared" si="2"/>
        <v>Dec</v>
      </c>
      <c r="AG1272" s="177"/>
      <c r="AH1272" s="70">
        <f t="shared" si="5"/>
        <v>42917</v>
      </c>
      <c r="AI1272" s="71">
        <f ca="1"/>
        <v>-1072</v>
      </c>
      <c r="AJ1272" s="71" t="str">
        <v>2017</v>
      </c>
      <c r="AK1272" s="70">
        <f t="shared" si="4"/>
        <v>42897</v>
      </c>
    </row>
    <row r="1273" spans="1:37" ht="14.4">
      <c r="A1273" s="239" t="s">
        <v>11550</v>
      </c>
      <c r="B1273" s="282" t="s">
        <v>89</v>
      </c>
      <c r="C1273" s="275">
        <v>42887</v>
      </c>
      <c r="D1273" s="276"/>
      <c r="E1273" s="277" t="s">
        <v>11122</v>
      </c>
      <c r="F1273" s="278" t="s">
        <v>214</v>
      </c>
      <c r="G1273" s="279" t="s">
        <v>11124</v>
      </c>
      <c r="H1273" s="280"/>
      <c r="I1273" s="281">
        <f t="shared" si="0"/>
        <v>42917</v>
      </c>
      <c r="J1273" s="282"/>
      <c r="K1273" s="280"/>
      <c r="L1273" s="283"/>
      <c r="M1273" s="282"/>
      <c r="N1273" s="282"/>
      <c r="O1273" s="282"/>
      <c r="P1273" s="284"/>
      <c r="Q1273" s="285"/>
      <c r="R1273" s="282"/>
      <c r="S1273" s="282"/>
      <c r="T1273" s="282"/>
      <c r="U1273" s="66" t="s">
        <v>108</v>
      </c>
      <c r="V1273" s="282"/>
      <c r="W1273" s="282"/>
      <c r="X1273" s="276"/>
      <c r="Y1273" s="57">
        <v>43073</v>
      </c>
      <c r="Z1273" s="286"/>
      <c r="AA1273" s="287"/>
      <c r="AB1273" s="288"/>
      <c r="AC1273" s="289"/>
      <c r="AD1273" s="289"/>
      <c r="AE1273" s="67" t="str">
        <f t="shared" si="1"/>
        <v>Jun</v>
      </c>
      <c r="AF1273" s="68" t="str">
        <f t="shared" si="2"/>
        <v>Dec</v>
      </c>
      <c r="AG1273" s="177"/>
      <c r="AH1273" s="70">
        <f t="shared" si="5"/>
        <v>42917</v>
      </c>
      <c r="AI1273" s="71">
        <f ca="1"/>
        <v>-1072</v>
      </c>
      <c r="AJ1273" s="71" t="str">
        <v>2017</v>
      </c>
      <c r="AK1273" s="70">
        <f t="shared" si="4"/>
        <v>42897</v>
      </c>
    </row>
    <row r="1274" spans="1:37" ht="14.4">
      <c r="A1274" s="239" t="s">
        <v>11554</v>
      </c>
      <c r="B1274" s="282" t="s">
        <v>89</v>
      </c>
      <c r="C1274" s="275">
        <v>42887</v>
      </c>
      <c r="D1274" s="276"/>
      <c r="E1274" s="277" t="s">
        <v>11122</v>
      </c>
      <c r="F1274" s="278" t="s">
        <v>214</v>
      </c>
      <c r="G1274" s="279" t="s">
        <v>11124</v>
      </c>
      <c r="H1274" s="280"/>
      <c r="I1274" s="281">
        <f t="shared" si="0"/>
        <v>42917</v>
      </c>
      <c r="J1274" s="282"/>
      <c r="K1274" s="280"/>
      <c r="L1274" s="283"/>
      <c r="M1274" s="282"/>
      <c r="N1274" s="282"/>
      <c r="O1274" s="282"/>
      <c r="P1274" s="284"/>
      <c r="Q1274" s="285"/>
      <c r="R1274" s="282"/>
      <c r="S1274" s="282"/>
      <c r="T1274" s="282"/>
      <c r="U1274" s="66" t="s">
        <v>108</v>
      </c>
      <c r="V1274" s="282"/>
      <c r="W1274" s="282"/>
      <c r="X1274" s="276"/>
      <c r="Y1274" s="57">
        <v>43073</v>
      </c>
      <c r="Z1274" s="286"/>
      <c r="AA1274" s="287"/>
      <c r="AB1274" s="288"/>
      <c r="AC1274" s="289"/>
      <c r="AD1274" s="289"/>
      <c r="AE1274" s="67" t="str">
        <f t="shared" si="1"/>
        <v>Jun</v>
      </c>
      <c r="AF1274" s="68" t="str">
        <f t="shared" si="2"/>
        <v>Dec</v>
      </c>
      <c r="AG1274" s="177"/>
      <c r="AH1274" s="70">
        <f t="shared" si="5"/>
        <v>42917</v>
      </c>
      <c r="AI1274" s="71">
        <f ca="1"/>
        <v>-1072</v>
      </c>
      <c r="AJ1274" s="71" t="str">
        <v>2017</v>
      </c>
      <c r="AK1274" s="70">
        <f t="shared" si="4"/>
        <v>42897</v>
      </c>
    </row>
    <row r="1275" spans="1:37" ht="14.4">
      <c r="A1275" s="239" t="s">
        <v>11557</v>
      </c>
      <c r="B1275" s="282" t="s">
        <v>89</v>
      </c>
      <c r="C1275" s="275">
        <v>42887</v>
      </c>
      <c r="D1275" s="276"/>
      <c r="E1275" s="277" t="s">
        <v>11122</v>
      </c>
      <c r="F1275" s="278" t="s">
        <v>214</v>
      </c>
      <c r="G1275" s="279" t="s">
        <v>11124</v>
      </c>
      <c r="H1275" s="280"/>
      <c r="I1275" s="281">
        <f t="shared" si="0"/>
        <v>42917</v>
      </c>
      <c r="J1275" s="282"/>
      <c r="K1275" s="280"/>
      <c r="L1275" s="283"/>
      <c r="M1275" s="282"/>
      <c r="N1275" s="282"/>
      <c r="O1275" s="282"/>
      <c r="P1275" s="284"/>
      <c r="Q1275" s="285"/>
      <c r="R1275" s="282"/>
      <c r="S1275" s="282"/>
      <c r="T1275" s="282"/>
      <c r="U1275" s="66" t="s">
        <v>108</v>
      </c>
      <c r="V1275" s="282"/>
      <c r="W1275" s="282"/>
      <c r="X1275" s="276"/>
      <c r="Y1275" s="57">
        <v>43073</v>
      </c>
      <c r="Z1275" s="286"/>
      <c r="AA1275" s="287"/>
      <c r="AB1275" s="288"/>
      <c r="AC1275" s="289"/>
      <c r="AD1275" s="289"/>
      <c r="AE1275" s="67" t="str">
        <f t="shared" si="1"/>
        <v>Jun</v>
      </c>
      <c r="AF1275" s="68" t="str">
        <f t="shared" si="2"/>
        <v>Dec</v>
      </c>
      <c r="AG1275" s="177"/>
      <c r="AH1275" s="70">
        <f t="shared" si="5"/>
        <v>42917</v>
      </c>
      <c r="AI1275" s="71">
        <f ca="1"/>
        <v>-1072</v>
      </c>
      <c r="AJ1275" s="71" t="str">
        <v>2017</v>
      </c>
      <c r="AK1275" s="70">
        <f t="shared" si="4"/>
        <v>42897</v>
      </c>
    </row>
    <row r="1276" spans="1:37" ht="14.4">
      <c r="A1276" s="239" t="s">
        <v>11560</v>
      </c>
      <c r="B1276" s="282" t="s">
        <v>89</v>
      </c>
      <c r="C1276" s="275">
        <v>42887</v>
      </c>
      <c r="D1276" s="276"/>
      <c r="E1276" s="277" t="s">
        <v>11122</v>
      </c>
      <c r="F1276" s="278" t="s">
        <v>214</v>
      </c>
      <c r="G1276" s="279" t="s">
        <v>11124</v>
      </c>
      <c r="H1276" s="280"/>
      <c r="I1276" s="281">
        <f t="shared" si="0"/>
        <v>42917</v>
      </c>
      <c r="J1276" s="282"/>
      <c r="K1276" s="280"/>
      <c r="L1276" s="283"/>
      <c r="M1276" s="282"/>
      <c r="N1276" s="282"/>
      <c r="O1276" s="282"/>
      <c r="P1276" s="284"/>
      <c r="Q1276" s="285"/>
      <c r="R1276" s="282"/>
      <c r="S1276" s="282"/>
      <c r="T1276" s="282"/>
      <c r="U1276" s="66" t="s">
        <v>108</v>
      </c>
      <c r="V1276" s="282"/>
      <c r="W1276" s="282"/>
      <c r="X1276" s="276"/>
      <c r="Y1276" s="57">
        <v>43073</v>
      </c>
      <c r="Z1276" s="286"/>
      <c r="AA1276" s="287"/>
      <c r="AB1276" s="288"/>
      <c r="AC1276" s="289"/>
      <c r="AD1276" s="289"/>
      <c r="AE1276" s="67" t="str">
        <f t="shared" si="1"/>
        <v>Jun</v>
      </c>
      <c r="AF1276" s="68" t="str">
        <f t="shared" si="2"/>
        <v>Dec</v>
      </c>
      <c r="AG1276" s="177"/>
      <c r="AH1276" s="70">
        <f t="shared" si="5"/>
        <v>42917</v>
      </c>
      <c r="AI1276" s="71">
        <f ca="1"/>
        <v>-1072</v>
      </c>
      <c r="AJ1276" s="71" t="str">
        <v>2017</v>
      </c>
      <c r="AK1276" s="70">
        <f t="shared" si="4"/>
        <v>42897</v>
      </c>
    </row>
    <row r="1277" spans="1:37" ht="14.4">
      <c r="A1277" s="239" t="s">
        <v>11562</v>
      </c>
      <c r="B1277" s="282" t="s">
        <v>89</v>
      </c>
      <c r="C1277" s="275">
        <v>42887</v>
      </c>
      <c r="D1277" s="276"/>
      <c r="E1277" s="277" t="s">
        <v>11122</v>
      </c>
      <c r="F1277" s="278" t="s">
        <v>214</v>
      </c>
      <c r="G1277" s="279" t="s">
        <v>11124</v>
      </c>
      <c r="H1277" s="280"/>
      <c r="I1277" s="281">
        <f t="shared" si="0"/>
        <v>42917</v>
      </c>
      <c r="J1277" s="282"/>
      <c r="K1277" s="280"/>
      <c r="L1277" s="283"/>
      <c r="M1277" s="282"/>
      <c r="N1277" s="282"/>
      <c r="O1277" s="282"/>
      <c r="P1277" s="284"/>
      <c r="Q1277" s="285"/>
      <c r="R1277" s="282"/>
      <c r="S1277" s="282"/>
      <c r="T1277" s="282"/>
      <c r="U1277" s="66" t="s">
        <v>108</v>
      </c>
      <c r="V1277" s="282"/>
      <c r="W1277" s="282"/>
      <c r="X1277" s="276"/>
      <c r="Y1277" s="57">
        <v>43073</v>
      </c>
      <c r="Z1277" s="286"/>
      <c r="AA1277" s="287"/>
      <c r="AB1277" s="288"/>
      <c r="AC1277" s="289"/>
      <c r="AD1277" s="289"/>
      <c r="AE1277" s="67" t="str">
        <f t="shared" si="1"/>
        <v>Jun</v>
      </c>
      <c r="AF1277" s="68" t="str">
        <f t="shared" si="2"/>
        <v>Dec</v>
      </c>
      <c r="AG1277" s="177"/>
      <c r="AH1277" s="70">
        <f t="shared" si="5"/>
        <v>42917</v>
      </c>
      <c r="AI1277" s="71">
        <f ca="1"/>
        <v>-1072</v>
      </c>
      <c r="AJ1277" s="71" t="str">
        <v>2017</v>
      </c>
      <c r="AK1277" s="70">
        <f t="shared" si="4"/>
        <v>42897</v>
      </c>
    </row>
    <row r="1278" spans="1:37" ht="14.4">
      <c r="A1278" s="239" t="s">
        <v>11566</v>
      </c>
      <c r="B1278" s="282" t="s">
        <v>89</v>
      </c>
      <c r="C1278" s="275">
        <v>42887</v>
      </c>
      <c r="D1278" s="276"/>
      <c r="E1278" s="277" t="s">
        <v>11122</v>
      </c>
      <c r="F1278" s="278" t="s">
        <v>214</v>
      </c>
      <c r="G1278" s="279" t="s">
        <v>11124</v>
      </c>
      <c r="H1278" s="280"/>
      <c r="I1278" s="281">
        <f t="shared" si="0"/>
        <v>42917</v>
      </c>
      <c r="J1278" s="282"/>
      <c r="K1278" s="280"/>
      <c r="L1278" s="283"/>
      <c r="M1278" s="282"/>
      <c r="N1278" s="282"/>
      <c r="O1278" s="282"/>
      <c r="P1278" s="284"/>
      <c r="Q1278" s="285"/>
      <c r="R1278" s="282"/>
      <c r="S1278" s="282"/>
      <c r="T1278" s="282"/>
      <c r="U1278" s="66" t="s">
        <v>108</v>
      </c>
      <c r="V1278" s="282"/>
      <c r="W1278" s="282"/>
      <c r="X1278" s="276"/>
      <c r="Y1278" s="57">
        <v>43073</v>
      </c>
      <c r="Z1278" s="286"/>
      <c r="AA1278" s="287"/>
      <c r="AB1278" s="288"/>
      <c r="AC1278" s="289"/>
      <c r="AD1278" s="289"/>
      <c r="AE1278" s="67" t="str">
        <f t="shared" si="1"/>
        <v>Jun</v>
      </c>
      <c r="AF1278" s="68" t="str">
        <f t="shared" si="2"/>
        <v>Dec</v>
      </c>
      <c r="AG1278" s="177"/>
      <c r="AH1278" s="70">
        <f t="shared" si="5"/>
        <v>42917</v>
      </c>
      <c r="AI1278" s="71">
        <f ca="1"/>
        <v>-1072</v>
      </c>
      <c r="AJ1278" s="71" t="str">
        <v>2017</v>
      </c>
      <c r="AK1278" s="70">
        <f t="shared" si="4"/>
        <v>42897</v>
      </c>
    </row>
    <row r="1279" spans="1:37" ht="14.4">
      <c r="A1279" s="239" t="s">
        <v>11568</v>
      </c>
      <c r="B1279" s="282" t="s">
        <v>89</v>
      </c>
      <c r="C1279" s="275">
        <v>42887</v>
      </c>
      <c r="D1279" s="276"/>
      <c r="E1279" s="277" t="s">
        <v>11122</v>
      </c>
      <c r="F1279" s="278" t="s">
        <v>214</v>
      </c>
      <c r="G1279" s="279" t="s">
        <v>11124</v>
      </c>
      <c r="H1279" s="280"/>
      <c r="I1279" s="281">
        <f t="shared" si="0"/>
        <v>42917</v>
      </c>
      <c r="J1279" s="282"/>
      <c r="K1279" s="280"/>
      <c r="L1279" s="283"/>
      <c r="M1279" s="282"/>
      <c r="N1279" s="282"/>
      <c r="O1279" s="282"/>
      <c r="P1279" s="284"/>
      <c r="Q1279" s="285"/>
      <c r="R1279" s="282"/>
      <c r="S1279" s="282"/>
      <c r="T1279" s="282"/>
      <c r="U1279" s="66" t="s">
        <v>108</v>
      </c>
      <c r="V1279" s="282"/>
      <c r="W1279" s="282"/>
      <c r="X1279" s="276"/>
      <c r="Y1279" s="57">
        <v>43073</v>
      </c>
      <c r="Z1279" s="286"/>
      <c r="AA1279" s="287"/>
      <c r="AB1279" s="288"/>
      <c r="AC1279" s="289"/>
      <c r="AD1279" s="289"/>
      <c r="AE1279" s="67" t="str">
        <f t="shared" si="1"/>
        <v>Jun</v>
      </c>
      <c r="AF1279" s="68" t="str">
        <f t="shared" si="2"/>
        <v>Dec</v>
      </c>
      <c r="AG1279" s="177"/>
      <c r="AH1279" s="70">
        <f t="shared" si="5"/>
        <v>42917</v>
      </c>
      <c r="AI1279" s="71">
        <f ca="1"/>
        <v>-1072</v>
      </c>
      <c r="AJ1279" s="71" t="str">
        <v>2017</v>
      </c>
      <c r="AK1279" s="70">
        <f t="shared" si="4"/>
        <v>42897</v>
      </c>
    </row>
    <row r="1280" spans="1:37" ht="14.4">
      <c r="A1280" s="239" t="s">
        <v>11569</v>
      </c>
      <c r="B1280" s="282" t="s">
        <v>89</v>
      </c>
      <c r="C1280" s="275">
        <v>42887</v>
      </c>
      <c r="D1280" s="276"/>
      <c r="E1280" s="277" t="s">
        <v>11122</v>
      </c>
      <c r="F1280" s="278" t="s">
        <v>214</v>
      </c>
      <c r="G1280" s="279" t="s">
        <v>11124</v>
      </c>
      <c r="H1280" s="280"/>
      <c r="I1280" s="281">
        <f t="shared" si="0"/>
        <v>42917</v>
      </c>
      <c r="J1280" s="282"/>
      <c r="K1280" s="280"/>
      <c r="L1280" s="283"/>
      <c r="M1280" s="282"/>
      <c r="N1280" s="282"/>
      <c r="O1280" s="282"/>
      <c r="P1280" s="284"/>
      <c r="Q1280" s="285"/>
      <c r="R1280" s="282"/>
      <c r="S1280" s="282"/>
      <c r="T1280" s="282"/>
      <c r="U1280" s="66" t="s">
        <v>108</v>
      </c>
      <c r="V1280" s="282"/>
      <c r="W1280" s="282"/>
      <c r="X1280" s="276"/>
      <c r="Y1280" s="57">
        <v>43073</v>
      </c>
      <c r="Z1280" s="286"/>
      <c r="AA1280" s="287"/>
      <c r="AB1280" s="288"/>
      <c r="AC1280" s="289"/>
      <c r="AD1280" s="289"/>
      <c r="AE1280" s="67" t="str">
        <f t="shared" si="1"/>
        <v>Jun</v>
      </c>
      <c r="AF1280" s="68" t="str">
        <f t="shared" si="2"/>
        <v>Dec</v>
      </c>
      <c r="AG1280" s="177"/>
      <c r="AH1280" s="70">
        <f t="shared" si="5"/>
        <v>42917</v>
      </c>
      <c r="AI1280" s="71">
        <f ca="1"/>
        <v>-1072</v>
      </c>
      <c r="AJ1280" s="71" t="str">
        <v>2017</v>
      </c>
      <c r="AK1280" s="70">
        <f t="shared" si="4"/>
        <v>42897</v>
      </c>
    </row>
    <row r="1281" spans="1:37" ht="14.4">
      <c r="A1281" s="239" t="s">
        <v>11570</v>
      </c>
      <c r="B1281" s="282" t="s">
        <v>89</v>
      </c>
      <c r="C1281" s="275">
        <v>42887</v>
      </c>
      <c r="D1281" s="276"/>
      <c r="E1281" s="277" t="s">
        <v>11122</v>
      </c>
      <c r="F1281" s="278" t="s">
        <v>214</v>
      </c>
      <c r="G1281" s="279" t="s">
        <v>11124</v>
      </c>
      <c r="H1281" s="280"/>
      <c r="I1281" s="281">
        <f t="shared" si="0"/>
        <v>42917</v>
      </c>
      <c r="J1281" s="282"/>
      <c r="K1281" s="280"/>
      <c r="L1281" s="283"/>
      <c r="M1281" s="282"/>
      <c r="N1281" s="282"/>
      <c r="O1281" s="282"/>
      <c r="P1281" s="284"/>
      <c r="Q1281" s="285"/>
      <c r="R1281" s="282"/>
      <c r="S1281" s="282"/>
      <c r="T1281" s="282"/>
      <c r="U1281" s="66" t="s">
        <v>108</v>
      </c>
      <c r="V1281" s="282"/>
      <c r="W1281" s="282"/>
      <c r="X1281" s="276"/>
      <c r="Y1281" s="57">
        <v>43073</v>
      </c>
      <c r="Z1281" s="286"/>
      <c r="AA1281" s="287"/>
      <c r="AB1281" s="288"/>
      <c r="AC1281" s="289"/>
      <c r="AD1281" s="289"/>
      <c r="AE1281" s="67" t="str">
        <f t="shared" si="1"/>
        <v>Jun</v>
      </c>
      <c r="AF1281" s="68" t="str">
        <f t="shared" si="2"/>
        <v>Dec</v>
      </c>
      <c r="AG1281" s="177"/>
      <c r="AH1281" s="70">
        <f t="shared" si="5"/>
        <v>42917</v>
      </c>
      <c r="AI1281" s="71">
        <f ca="1"/>
        <v>-1072</v>
      </c>
      <c r="AJ1281" s="71" t="str">
        <v>2017</v>
      </c>
      <c r="AK1281" s="70">
        <f t="shared" si="4"/>
        <v>42897</v>
      </c>
    </row>
    <row r="1282" spans="1:37" ht="14.4">
      <c r="A1282" s="239" t="s">
        <v>11571</v>
      </c>
      <c r="B1282" s="282" t="s">
        <v>89</v>
      </c>
      <c r="C1282" s="275">
        <v>42887</v>
      </c>
      <c r="D1282" s="276"/>
      <c r="E1282" s="277" t="s">
        <v>11122</v>
      </c>
      <c r="F1282" s="278" t="s">
        <v>214</v>
      </c>
      <c r="G1282" s="279" t="s">
        <v>11124</v>
      </c>
      <c r="H1282" s="280"/>
      <c r="I1282" s="281">
        <f t="shared" si="0"/>
        <v>42917</v>
      </c>
      <c r="J1282" s="282"/>
      <c r="K1282" s="280"/>
      <c r="L1282" s="283"/>
      <c r="M1282" s="282"/>
      <c r="N1282" s="282"/>
      <c r="O1282" s="282"/>
      <c r="P1282" s="284"/>
      <c r="Q1282" s="285"/>
      <c r="R1282" s="282"/>
      <c r="S1282" s="282"/>
      <c r="T1282" s="282"/>
      <c r="U1282" s="66" t="s">
        <v>108</v>
      </c>
      <c r="V1282" s="282"/>
      <c r="W1282" s="282"/>
      <c r="X1282" s="276"/>
      <c r="Y1282" s="57">
        <v>43073</v>
      </c>
      <c r="Z1282" s="286"/>
      <c r="AA1282" s="287"/>
      <c r="AB1282" s="288"/>
      <c r="AC1282" s="289"/>
      <c r="AD1282" s="289"/>
      <c r="AE1282" s="67" t="str">
        <f t="shared" si="1"/>
        <v>Jun</v>
      </c>
      <c r="AF1282" s="68" t="str">
        <f t="shared" si="2"/>
        <v>Dec</v>
      </c>
      <c r="AG1282" s="177"/>
      <c r="AH1282" s="70">
        <f t="shared" si="5"/>
        <v>42917</v>
      </c>
      <c r="AI1282" s="71">
        <f ca="1"/>
        <v>-1072</v>
      </c>
      <c r="AJ1282" s="71" t="str">
        <v>2017</v>
      </c>
      <c r="AK1282" s="70">
        <f t="shared" si="4"/>
        <v>42897</v>
      </c>
    </row>
    <row r="1283" spans="1:37" ht="14.4">
      <c r="A1283" s="239" t="s">
        <v>11572</v>
      </c>
      <c r="B1283" s="282" t="s">
        <v>89</v>
      </c>
      <c r="C1283" s="275">
        <v>42887</v>
      </c>
      <c r="D1283" s="276"/>
      <c r="E1283" s="277" t="s">
        <v>11122</v>
      </c>
      <c r="F1283" s="278" t="s">
        <v>214</v>
      </c>
      <c r="G1283" s="279" t="s">
        <v>11124</v>
      </c>
      <c r="H1283" s="280"/>
      <c r="I1283" s="281">
        <f t="shared" si="0"/>
        <v>42917</v>
      </c>
      <c r="J1283" s="282"/>
      <c r="K1283" s="280"/>
      <c r="L1283" s="283"/>
      <c r="M1283" s="282"/>
      <c r="N1283" s="282"/>
      <c r="O1283" s="282"/>
      <c r="P1283" s="284"/>
      <c r="Q1283" s="285"/>
      <c r="R1283" s="282"/>
      <c r="S1283" s="282"/>
      <c r="T1283" s="282"/>
      <c r="U1283" s="66" t="s">
        <v>108</v>
      </c>
      <c r="V1283" s="282"/>
      <c r="W1283" s="282"/>
      <c r="X1283" s="276"/>
      <c r="Y1283" s="57">
        <v>43073</v>
      </c>
      <c r="Z1283" s="286"/>
      <c r="AA1283" s="287"/>
      <c r="AB1283" s="288"/>
      <c r="AC1283" s="289"/>
      <c r="AD1283" s="289"/>
      <c r="AE1283" s="67" t="str">
        <f t="shared" si="1"/>
        <v>Jun</v>
      </c>
      <c r="AF1283" s="68" t="str">
        <f t="shared" si="2"/>
        <v>Dec</v>
      </c>
      <c r="AG1283" s="177"/>
      <c r="AH1283" s="70">
        <f t="shared" si="5"/>
        <v>42917</v>
      </c>
      <c r="AI1283" s="71">
        <f ca="1"/>
        <v>-1072</v>
      </c>
      <c r="AJ1283" s="71" t="str">
        <v>2017</v>
      </c>
      <c r="AK1283" s="70">
        <f t="shared" si="4"/>
        <v>42897</v>
      </c>
    </row>
    <row r="1284" spans="1:37" ht="14.4">
      <c r="A1284" s="239" t="s">
        <v>11573</v>
      </c>
      <c r="B1284" s="282" t="s">
        <v>89</v>
      </c>
      <c r="C1284" s="275">
        <v>42887</v>
      </c>
      <c r="D1284" s="276"/>
      <c r="E1284" s="277" t="s">
        <v>11122</v>
      </c>
      <c r="F1284" s="278" t="s">
        <v>214</v>
      </c>
      <c r="G1284" s="279" t="s">
        <v>11124</v>
      </c>
      <c r="H1284" s="280"/>
      <c r="I1284" s="281">
        <f t="shared" si="0"/>
        <v>42917</v>
      </c>
      <c r="J1284" s="282"/>
      <c r="K1284" s="280"/>
      <c r="L1284" s="283"/>
      <c r="M1284" s="282"/>
      <c r="N1284" s="282"/>
      <c r="O1284" s="282"/>
      <c r="P1284" s="284"/>
      <c r="Q1284" s="285"/>
      <c r="R1284" s="282"/>
      <c r="S1284" s="282"/>
      <c r="T1284" s="282"/>
      <c r="U1284" s="66" t="s">
        <v>108</v>
      </c>
      <c r="V1284" s="282"/>
      <c r="W1284" s="282"/>
      <c r="X1284" s="276"/>
      <c r="Y1284" s="57">
        <v>43073</v>
      </c>
      <c r="Z1284" s="286"/>
      <c r="AA1284" s="287"/>
      <c r="AB1284" s="288"/>
      <c r="AC1284" s="289"/>
      <c r="AD1284" s="289"/>
      <c r="AE1284" s="67" t="str">
        <f t="shared" si="1"/>
        <v>Jun</v>
      </c>
      <c r="AF1284" s="68" t="str">
        <f t="shared" si="2"/>
        <v>Dec</v>
      </c>
      <c r="AG1284" s="177"/>
      <c r="AH1284" s="70">
        <f t="shared" si="5"/>
        <v>42917</v>
      </c>
      <c r="AI1284" s="71">
        <f ca="1"/>
        <v>-1072</v>
      </c>
      <c r="AJ1284" s="71" t="str">
        <v>2017</v>
      </c>
      <c r="AK1284" s="70">
        <f t="shared" si="4"/>
        <v>42897</v>
      </c>
    </row>
    <row r="1285" spans="1:37" ht="14.4">
      <c r="A1285" s="239" t="s">
        <v>11574</v>
      </c>
      <c r="B1285" s="282" t="s">
        <v>89</v>
      </c>
      <c r="C1285" s="275">
        <v>42887</v>
      </c>
      <c r="D1285" s="276"/>
      <c r="E1285" s="277" t="s">
        <v>11122</v>
      </c>
      <c r="F1285" s="278" t="s">
        <v>214</v>
      </c>
      <c r="G1285" s="279" t="s">
        <v>11124</v>
      </c>
      <c r="H1285" s="280"/>
      <c r="I1285" s="281">
        <f t="shared" si="0"/>
        <v>42917</v>
      </c>
      <c r="J1285" s="282"/>
      <c r="K1285" s="280"/>
      <c r="L1285" s="283"/>
      <c r="M1285" s="282"/>
      <c r="N1285" s="282"/>
      <c r="O1285" s="282"/>
      <c r="P1285" s="284"/>
      <c r="Q1285" s="285"/>
      <c r="R1285" s="282"/>
      <c r="S1285" s="282"/>
      <c r="T1285" s="282"/>
      <c r="U1285" s="66" t="s">
        <v>108</v>
      </c>
      <c r="V1285" s="282"/>
      <c r="W1285" s="282"/>
      <c r="X1285" s="276"/>
      <c r="Y1285" s="57">
        <v>43073</v>
      </c>
      <c r="Z1285" s="286"/>
      <c r="AA1285" s="287"/>
      <c r="AB1285" s="288"/>
      <c r="AC1285" s="289"/>
      <c r="AD1285" s="289"/>
      <c r="AE1285" s="67" t="str">
        <f t="shared" si="1"/>
        <v>Jun</v>
      </c>
      <c r="AF1285" s="68" t="str">
        <f t="shared" si="2"/>
        <v>Dec</v>
      </c>
      <c r="AG1285" s="177"/>
      <c r="AH1285" s="70">
        <f t="shared" si="5"/>
        <v>42917</v>
      </c>
      <c r="AI1285" s="71">
        <f ca="1"/>
        <v>-1072</v>
      </c>
      <c r="AJ1285" s="71" t="str">
        <v>2017</v>
      </c>
      <c r="AK1285" s="70">
        <f t="shared" si="4"/>
        <v>42897</v>
      </c>
    </row>
    <row r="1286" spans="1:37" ht="14.4">
      <c r="A1286" s="239" t="s">
        <v>11578</v>
      </c>
      <c r="B1286" s="282" t="s">
        <v>89</v>
      </c>
      <c r="C1286" s="275">
        <v>42887</v>
      </c>
      <c r="D1286" s="276"/>
      <c r="E1286" s="277" t="s">
        <v>11122</v>
      </c>
      <c r="F1286" s="278" t="s">
        <v>214</v>
      </c>
      <c r="G1286" s="279" t="s">
        <v>11124</v>
      </c>
      <c r="H1286" s="280"/>
      <c r="I1286" s="281">
        <f t="shared" si="0"/>
        <v>42917</v>
      </c>
      <c r="J1286" s="282"/>
      <c r="K1286" s="280"/>
      <c r="L1286" s="283"/>
      <c r="M1286" s="282"/>
      <c r="N1286" s="282"/>
      <c r="O1286" s="282"/>
      <c r="P1286" s="284"/>
      <c r="Q1286" s="285"/>
      <c r="R1286" s="282"/>
      <c r="S1286" s="282"/>
      <c r="T1286" s="282"/>
      <c r="U1286" s="66" t="s">
        <v>108</v>
      </c>
      <c r="V1286" s="282"/>
      <c r="W1286" s="282"/>
      <c r="X1286" s="276"/>
      <c r="Y1286" s="57">
        <v>43073</v>
      </c>
      <c r="Z1286" s="286"/>
      <c r="AA1286" s="287"/>
      <c r="AB1286" s="288"/>
      <c r="AC1286" s="289"/>
      <c r="AD1286" s="289"/>
      <c r="AE1286" s="67" t="str">
        <f t="shared" si="1"/>
        <v>Jun</v>
      </c>
      <c r="AF1286" s="68" t="str">
        <f t="shared" si="2"/>
        <v>Dec</v>
      </c>
      <c r="AG1286" s="177"/>
      <c r="AH1286" s="70">
        <f t="shared" si="5"/>
        <v>42917</v>
      </c>
      <c r="AI1286" s="71">
        <f ca="1"/>
        <v>-1072</v>
      </c>
      <c r="AJ1286" s="71" t="str">
        <v>2017</v>
      </c>
      <c r="AK1286" s="70">
        <f t="shared" si="4"/>
        <v>42897</v>
      </c>
    </row>
    <row r="1287" spans="1:37" ht="14.4">
      <c r="A1287" s="239" t="s">
        <v>11580</v>
      </c>
      <c r="B1287" s="282" t="s">
        <v>89</v>
      </c>
      <c r="C1287" s="275">
        <v>42887</v>
      </c>
      <c r="D1287" s="276"/>
      <c r="E1287" s="277" t="s">
        <v>11122</v>
      </c>
      <c r="F1287" s="278" t="s">
        <v>214</v>
      </c>
      <c r="G1287" s="279" t="s">
        <v>11124</v>
      </c>
      <c r="H1287" s="280"/>
      <c r="I1287" s="281">
        <f t="shared" si="0"/>
        <v>42917</v>
      </c>
      <c r="J1287" s="282"/>
      <c r="K1287" s="280"/>
      <c r="L1287" s="283"/>
      <c r="M1287" s="282"/>
      <c r="N1287" s="282"/>
      <c r="O1287" s="282"/>
      <c r="P1287" s="284"/>
      <c r="Q1287" s="285"/>
      <c r="R1287" s="282"/>
      <c r="S1287" s="282"/>
      <c r="T1287" s="282"/>
      <c r="U1287" s="66" t="s">
        <v>108</v>
      </c>
      <c r="V1287" s="282"/>
      <c r="W1287" s="282"/>
      <c r="X1287" s="276"/>
      <c r="Y1287" s="57">
        <v>43073</v>
      </c>
      <c r="Z1287" s="286"/>
      <c r="AA1287" s="287"/>
      <c r="AB1287" s="288"/>
      <c r="AC1287" s="289"/>
      <c r="AD1287" s="289"/>
      <c r="AE1287" s="67" t="str">
        <f t="shared" si="1"/>
        <v>Jun</v>
      </c>
      <c r="AF1287" s="68" t="str">
        <f t="shared" si="2"/>
        <v>Dec</v>
      </c>
      <c r="AG1287" s="177"/>
      <c r="AH1287" s="70">
        <f t="shared" si="5"/>
        <v>42917</v>
      </c>
      <c r="AI1287" s="71">
        <f ca="1"/>
        <v>-1072</v>
      </c>
      <c r="AJ1287" s="71" t="str">
        <v>2017</v>
      </c>
      <c r="AK1287" s="70">
        <f t="shared" si="4"/>
        <v>42897</v>
      </c>
    </row>
    <row r="1288" spans="1:37" ht="14.4">
      <c r="A1288" s="239" t="s">
        <v>11584</v>
      </c>
      <c r="B1288" s="282" t="s">
        <v>89</v>
      </c>
      <c r="C1288" s="275">
        <v>42887</v>
      </c>
      <c r="D1288" s="276"/>
      <c r="E1288" s="277" t="s">
        <v>11122</v>
      </c>
      <c r="F1288" s="278" t="s">
        <v>214</v>
      </c>
      <c r="G1288" s="279" t="s">
        <v>11124</v>
      </c>
      <c r="H1288" s="280"/>
      <c r="I1288" s="281">
        <f t="shared" si="0"/>
        <v>42917</v>
      </c>
      <c r="J1288" s="282"/>
      <c r="K1288" s="280"/>
      <c r="L1288" s="283"/>
      <c r="M1288" s="282"/>
      <c r="N1288" s="282"/>
      <c r="O1288" s="282"/>
      <c r="P1288" s="284"/>
      <c r="Q1288" s="285"/>
      <c r="R1288" s="282"/>
      <c r="S1288" s="282"/>
      <c r="T1288" s="282"/>
      <c r="U1288" s="66" t="s">
        <v>108</v>
      </c>
      <c r="V1288" s="282"/>
      <c r="W1288" s="282"/>
      <c r="X1288" s="276"/>
      <c r="Y1288" s="57">
        <v>43073</v>
      </c>
      <c r="Z1288" s="286"/>
      <c r="AA1288" s="287"/>
      <c r="AB1288" s="288"/>
      <c r="AC1288" s="289"/>
      <c r="AD1288" s="290"/>
      <c r="AE1288" s="67" t="str">
        <f t="shared" si="1"/>
        <v>Jun</v>
      </c>
      <c r="AF1288" s="68" t="str">
        <f t="shared" si="2"/>
        <v>Dec</v>
      </c>
      <c r="AG1288" s="177"/>
      <c r="AH1288" s="70">
        <f t="shared" si="5"/>
        <v>42917</v>
      </c>
      <c r="AI1288" s="71">
        <f ca="1"/>
        <v>-1072</v>
      </c>
      <c r="AJ1288" s="71" t="str">
        <v>2017</v>
      </c>
      <c r="AK1288" s="70">
        <f t="shared" si="4"/>
        <v>42897</v>
      </c>
    </row>
    <row r="1289" spans="1:37" ht="14.4">
      <c r="A1289" s="239" t="s">
        <v>11586</v>
      </c>
      <c r="B1289" s="282" t="s">
        <v>89</v>
      </c>
      <c r="C1289" s="275">
        <v>42887</v>
      </c>
      <c r="D1289" s="276"/>
      <c r="E1289" s="277" t="s">
        <v>11122</v>
      </c>
      <c r="F1289" s="278" t="s">
        <v>214</v>
      </c>
      <c r="G1289" s="279" t="s">
        <v>11124</v>
      </c>
      <c r="H1289" s="280"/>
      <c r="I1289" s="281">
        <f t="shared" si="0"/>
        <v>42917</v>
      </c>
      <c r="J1289" s="282"/>
      <c r="K1289" s="280"/>
      <c r="L1289" s="283"/>
      <c r="M1289" s="282"/>
      <c r="N1289" s="282"/>
      <c r="O1289" s="282"/>
      <c r="P1289" s="284"/>
      <c r="Q1289" s="285"/>
      <c r="R1289" s="282"/>
      <c r="S1289" s="282"/>
      <c r="T1289" s="282"/>
      <c r="U1289" s="66" t="s">
        <v>108</v>
      </c>
      <c r="V1289" s="282"/>
      <c r="W1289" s="282"/>
      <c r="X1289" s="276"/>
      <c r="Y1289" s="57">
        <v>43073</v>
      </c>
      <c r="Z1289" s="286"/>
      <c r="AA1289" s="287"/>
      <c r="AB1289" s="288"/>
      <c r="AC1289" s="289"/>
      <c r="AD1289" s="290"/>
      <c r="AE1289" s="67" t="str">
        <f t="shared" si="1"/>
        <v>Jun</v>
      </c>
      <c r="AF1289" s="68" t="str">
        <f t="shared" si="2"/>
        <v>Dec</v>
      </c>
      <c r="AG1289" s="177"/>
      <c r="AH1289" s="70">
        <f t="shared" si="5"/>
        <v>42917</v>
      </c>
      <c r="AI1289" s="71">
        <f ca="1"/>
        <v>-1072</v>
      </c>
      <c r="AJ1289" s="71" t="str">
        <v>2017</v>
      </c>
      <c r="AK1289" s="70">
        <f t="shared" si="4"/>
        <v>42897</v>
      </c>
    </row>
    <row r="1290" spans="1:37" ht="14.4">
      <c r="A1290" s="239" t="s">
        <v>11589</v>
      </c>
      <c r="B1290" s="282" t="s">
        <v>89</v>
      </c>
      <c r="C1290" s="275">
        <v>42887</v>
      </c>
      <c r="D1290" s="276"/>
      <c r="E1290" s="277" t="s">
        <v>11122</v>
      </c>
      <c r="F1290" s="278" t="s">
        <v>214</v>
      </c>
      <c r="G1290" s="279" t="s">
        <v>11124</v>
      </c>
      <c r="H1290" s="280"/>
      <c r="I1290" s="281">
        <f t="shared" si="0"/>
        <v>42917</v>
      </c>
      <c r="J1290" s="282"/>
      <c r="K1290" s="280"/>
      <c r="L1290" s="283"/>
      <c r="M1290" s="282"/>
      <c r="N1290" s="282"/>
      <c r="O1290" s="282"/>
      <c r="P1290" s="284"/>
      <c r="Q1290" s="285"/>
      <c r="R1290" s="282"/>
      <c r="S1290" s="282"/>
      <c r="T1290" s="282"/>
      <c r="U1290" s="66" t="s">
        <v>108</v>
      </c>
      <c r="V1290" s="282"/>
      <c r="W1290" s="282"/>
      <c r="X1290" s="276"/>
      <c r="Y1290" s="57">
        <v>43073</v>
      </c>
      <c r="Z1290" s="286"/>
      <c r="AA1290" s="287"/>
      <c r="AB1290" s="288"/>
      <c r="AC1290" s="289"/>
      <c r="AD1290" s="290"/>
      <c r="AE1290" s="67" t="str">
        <f t="shared" si="1"/>
        <v>Jun</v>
      </c>
      <c r="AF1290" s="68" t="str">
        <f t="shared" si="2"/>
        <v>Dec</v>
      </c>
      <c r="AG1290" s="177"/>
      <c r="AH1290" s="70">
        <f t="shared" si="5"/>
        <v>42917</v>
      </c>
      <c r="AI1290" s="71">
        <f ca="1"/>
        <v>-1072</v>
      </c>
      <c r="AJ1290" s="71" t="str">
        <v>2017</v>
      </c>
      <c r="AK1290" s="70">
        <f t="shared" si="4"/>
        <v>42897</v>
      </c>
    </row>
    <row r="1291" spans="1:37" ht="14.4">
      <c r="A1291" s="239" t="s">
        <v>11592</v>
      </c>
      <c r="B1291" s="282" t="s">
        <v>89</v>
      </c>
      <c r="C1291" s="275">
        <v>42887</v>
      </c>
      <c r="D1291" s="276"/>
      <c r="E1291" s="277" t="s">
        <v>11122</v>
      </c>
      <c r="F1291" s="278" t="s">
        <v>214</v>
      </c>
      <c r="G1291" s="279" t="s">
        <v>11124</v>
      </c>
      <c r="H1291" s="280"/>
      <c r="I1291" s="281">
        <f t="shared" si="0"/>
        <v>42917</v>
      </c>
      <c r="J1291" s="282"/>
      <c r="K1291" s="280"/>
      <c r="L1291" s="283"/>
      <c r="M1291" s="282"/>
      <c r="N1291" s="282"/>
      <c r="O1291" s="282"/>
      <c r="P1291" s="284"/>
      <c r="Q1291" s="285"/>
      <c r="R1291" s="282"/>
      <c r="S1291" s="282"/>
      <c r="T1291" s="282"/>
      <c r="U1291" s="66" t="s">
        <v>108</v>
      </c>
      <c r="V1291" s="282"/>
      <c r="W1291" s="282"/>
      <c r="X1291" s="276"/>
      <c r="Y1291" s="57">
        <v>43073</v>
      </c>
      <c r="Z1291" s="286"/>
      <c r="AA1291" s="287"/>
      <c r="AB1291" s="288"/>
      <c r="AC1291" s="289"/>
      <c r="AD1291" s="289"/>
      <c r="AE1291" s="67" t="str">
        <f t="shared" si="1"/>
        <v>Jun</v>
      </c>
      <c r="AF1291" s="68" t="str">
        <f t="shared" si="2"/>
        <v>Dec</v>
      </c>
      <c r="AG1291" s="177"/>
      <c r="AH1291" s="70">
        <f t="shared" si="5"/>
        <v>42917</v>
      </c>
      <c r="AI1291" s="71">
        <f ca="1"/>
        <v>-1072</v>
      </c>
      <c r="AJ1291" s="71" t="str">
        <v>2017</v>
      </c>
      <c r="AK1291" s="70">
        <f t="shared" si="4"/>
        <v>42897</v>
      </c>
    </row>
    <row r="1292" spans="1:37" ht="14.4">
      <c r="A1292" s="239" t="s">
        <v>11594</v>
      </c>
      <c r="B1292" s="282" t="s">
        <v>89</v>
      </c>
      <c r="C1292" s="275">
        <v>42887</v>
      </c>
      <c r="D1292" s="276"/>
      <c r="E1292" s="277" t="s">
        <v>11122</v>
      </c>
      <c r="F1292" s="278" t="s">
        <v>214</v>
      </c>
      <c r="G1292" s="279" t="s">
        <v>11124</v>
      </c>
      <c r="H1292" s="280"/>
      <c r="I1292" s="281">
        <f t="shared" si="0"/>
        <v>42917</v>
      </c>
      <c r="J1292" s="282"/>
      <c r="K1292" s="280"/>
      <c r="L1292" s="283"/>
      <c r="M1292" s="301"/>
      <c r="N1292" s="282"/>
      <c r="O1292" s="282"/>
      <c r="P1292" s="284"/>
      <c r="Q1292" s="285"/>
      <c r="R1292" s="282"/>
      <c r="S1292" s="282"/>
      <c r="T1292" s="282"/>
      <c r="U1292" s="66" t="s">
        <v>108</v>
      </c>
      <c r="V1292" s="282"/>
      <c r="W1292" s="282"/>
      <c r="X1292" s="276"/>
      <c r="Y1292" s="57">
        <v>43073</v>
      </c>
      <c r="Z1292" s="286"/>
      <c r="AA1292" s="287"/>
      <c r="AB1292" s="288"/>
      <c r="AC1292" s="289"/>
      <c r="AD1292" s="289"/>
      <c r="AE1292" s="67" t="str">
        <f t="shared" si="1"/>
        <v>Jun</v>
      </c>
      <c r="AF1292" s="68" t="str">
        <f t="shared" si="2"/>
        <v>Dec</v>
      </c>
      <c r="AG1292" s="177"/>
      <c r="AH1292" s="70">
        <f t="shared" si="5"/>
        <v>42917</v>
      </c>
      <c r="AI1292" s="71">
        <f ca="1"/>
        <v>-1072</v>
      </c>
      <c r="AJ1292" s="71" t="str">
        <v>2017</v>
      </c>
      <c r="AK1292" s="70">
        <f t="shared" si="4"/>
        <v>42897</v>
      </c>
    </row>
    <row r="1293" spans="1:37" ht="14.4">
      <c r="A1293" s="239" t="s">
        <v>11598</v>
      </c>
      <c r="B1293" s="282" t="s">
        <v>89</v>
      </c>
      <c r="C1293" s="275">
        <v>42887</v>
      </c>
      <c r="D1293" s="276"/>
      <c r="E1293" s="277" t="s">
        <v>11122</v>
      </c>
      <c r="F1293" s="278" t="s">
        <v>214</v>
      </c>
      <c r="G1293" s="279" t="s">
        <v>11124</v>
      </c>
      <c r="H1293" s="280"/>
      <c r="I1293" s="281">
        <f t="shared" si="0"/>
        <v>42917</v>
      </c>
      <c r="J1293" s="282"/>
      <c r="K1293" s="280"/>
      <c r="L1293" s="283"/>
      <c r="M1293" s="282"/>
      <c r="N1293" s="282"/>
      <c r="O1293" s="282"/>
      <c r="P1293" s="284"/>
      <c r="Q1293" s="285"/>
      <c r="R1293" s="282"/>
      <c r="S1293" s="282"/>
      <c r="T1293" s="282"/>
      <c r="U1293" s="66" t="s">
        <v>108</v>
      </c>
      <c r="V1293" s="282"/>
      <c r="W1293" s="282"/>
      <c r="X1293" s="276"/>
      <c r="Y1293" s="57">
        <v>43073</v>
      </c>
      <c r="Z1293" s="286"/>
      <c r="AA1293" s="287"/>
      <c r="AB1293" s="288"/>
      <c r="AC1293" s="289"/>
      <c r="AD1293" s="289"/>
      <c r="AE1293" s="67" t="str">
        <f t="shared" si="1"/>
        <v>Jun</v>
      </c>
      <c r="AF1293" s="68" t="str">
        <f t="shared" si="2"/>
        <v>Dec</v>
      </c>
      <c r="AG1293" s="177"/>
      <c r="AH1293" s="70">
        <f t="shared" si="5"/>
        <v>42917</v>
      </c>
      <c r="AI1293" s="71">
        <f ca="1"/>
        <v>-1072</v>
      </c>
      <c r="AJ1293" s="71" t="str">
        <v>2017</v>
      </c>
      <c r="AK1293" s="70">
        <f t="shared" si="4"/>
        <v>42897</v>
      </c>
    </row>
    <row r="1294" spans="1:37" ht="14.4">
      <c r="A1294" s="239" t="s">
        <v>11602</v>
      </c>
      <c r="B1294" s="282" t="s">
        <v>89</v>
      </c>
      <c r="C1294" s="275">
        <v>42887</v>
      </c>
      <c r="D1294" s="276"/>
      <c r="E1294" s="277" t="s">
        <v>11122</v>
      </c>
      <c r="F1294" s="278" t="s">
        <v>214</v>
      </c>
      <c r="G1294" s="279" t="s">
        <v>11124</v>
      </c>
      <c r="H1294" s="280"/>
      <c r="I1294" s="281">
        <f t="shared" si="0"/>
        <v>42917</v>
      </c>
      <c r="J1294" s="282"/>
      <c r="K1294" s="280"/>
      <c r="L1294" s="283"/>
      <c r="M1294" s="282"/>
      <c r="N1294" s="282"/>
      <c r="O1294" s="282"/>
      <c r="P1294" s="284"/>
      <c r="Q1294" s="285"/>
      <c r="R1294" s="282"/>
      <c r="S1294" s="282"/>
      <c r="T1294" s="282"/>
      <c r="U1294" s="66" t="s">
        <v>108</v>
      </c>
      <c r="V1294" s="282"/>
      <c r="W1294" s="282"/>
      <c r="X1294" s="276"/>
      <c r="Y1294" s="57">
        <v>43073</v>
      </c>
      <c r="Z1294" s="286"/>
      <c r="AA1294" s="287"/>
      <c r="AB1294" s="288"/>
      <c r="AC1294" s="289"/>
      <c r="AD1294" s="289"/>
      <c r="AE1294" s="67" t="str">
        <f t="shared" si="1"/>
        <v>Jun</v>
      </c>
      <c r="AF1294" s="68" t="str">
        <f t="shared" si="2"/>
        <v>Dec</v>
      </c>
      <c r="AG1294" s="177"/>
      <c r="AH1294" s="70">
        <f t="shared" si="5"/>
        <v>42917</v>
      </c>
      <c r="AI1294" s="71">
        <f ca="1"/>
        <v>-1072</v>
      </c>
      <c r="AJ1294" s="71" t="str">
        <v>2017</v>
      </c>
      <c r="AK1294" s="70">
        <f t="shared" si="4"/>
        <v>42897</v>
      </c>
    </row>
    <row r="1295" spans="1:37" ht="14.4">
      <c r="A1295" s="239" t="s">
        <v>11604</v>
      </c>
      <c r="B1295" s="282" t="s">
        <v>89</v>
      </c>
      <c r="C1295" s="275">
        <v>42887</v>
      </c>
      <c r="D1295" s="276"/>
      <c r="E1295" s="277" t="s">
        <v>11122</v>
      </c>
      <c r="F1295" s="278" t="s">
        <v>214</v>
      </c>
      <c r="G1295" s="279" t="s">
        <v>11124</v>
      </c>
      <c r="H1295" s="280"/>
      <c r="I1295" s="281">
        <f t="shared" si="0"/>
        <v>42917</v>
      </c>
      <c r="J1295" s="282"/>
      <c r="K1295" s="280"/>
      <c r="L1295" s="283"/>
      <c r="M1295" s="282"/>
      <c r="N1295" s="282"/>
      <c r="O1295" s="282"/>
      <c r="P1295" s="284"/>
      <c r="Q1295" s="285"/>
      <c r="R1295" s="282"/>
      <c r="S1295" s="282"/>
      <c r="T1295" s="282"/>
      <c r="U1295" s="66" t="s">
        <v>108</v>
      </c>
      <c r="V1295" s="282"/>
      <c r="W1295" s="282"/>
      <c r="X1295" s="276"/>
      <c r="Y1295" s="57">
        <v>43073</v>
      </c>
      <c r="Z1295" s="286"/>
      <c r="AA1295" s="287"/>
      <c r="AB1295" s="288"/>
      <c r="AC1295" s="289"/>
      <c r="AD1295" s="289"/>
      <c r="AE1295" s="67" t="str">
        <f t="shared" si="1"/>
        <v>Jun</v>
      </c>
      <c r="AF1295" s="68" t="str">
        <f t="shared" si="2"/>
        <v>Dec</v>
      </c>
      <c r="AG1295" s="177"/>
      <c r="AH1295" s="70">
        <f t="shared" si="5"/>
        <v>42917</v>
      </c>
      <c r="AI1295" s="71">
        <f ca="1"/>
        <v>-1072</v>
      </c>
      <c r="AJ1295" s="71" t="str">
        <v>2017</v>
      </c>
      <c r="AK1295" s="70">
        <f t="shared" si="4"/>
        <v>42897</v>
      </c>
    </row>
    <row r="1296" spans="1:37" ht="14.4">
      <c r="A1296" s="239" t="s">
        <v>11606</v>
      </c>
      <c r="B1296" s="282" t="s">
        <v>89</v>
      </c>
      <c r="C1296" s="275">
        <v>42887</v>
      </c>
      <c r="D1296" s="276"/>
      <c r="E1296" s="277" t="s">
        <v>11122</v>
      </c>
      <c r="F1296" s="278" t="s">
        <v>214</v>
      </c>
      <c r="G1296" s="279" t="s">
        <v>11124</v>
      </c>
      <c r="H1296" s="280"/>
      <c r="I1296" s="281">
        <f t="shared" si="0"/>
        <v>42917</v>
      </c>
      <c r="J1296" s="282"/>
      <c r="K1296" s="280"/>
      <c r="L1296" s="283"/>
      <c r="M1296" s="282"/>
      <c r="N1296" s="282"/>
      <c r="O1296" s="282"/>
      <c r="P1296" s="284"/>
      <c r="Q1296" s="285"/>
      <c r="R1296" s="282"/>
      <c r="S1296" s="282"/>
      <c r="T1296" s="282"/>
      <c r="U1296" s="66" t="s">
        <v>108</v>
      </c>
      <c r="V1296" s="282"/>
      <c r="W1296" s="282"/>
      <c r="X1296" s="276"/>
      <c r="Y1296" s="57">
        <v>43073</v>
      </c>
      <c r="Z1296" s="286"/>
      <c r="AA1296" s="287"/>
      <c r="AB1296" s="288"/>
      <c r="AC1296" s="289"/>
      <c r="AD1296" s="289"/>
      <c r="AE1296" s="67" t="str">
        <f t="shared" si="1"/>
        <v>Jun</v>
      </c>
      <c r="AF1296" s="68" t="str">
        <f t="shared" si="2"/>
        <v>Dec</v>
      </c>
      <c r="AG1296" s="177"/>
      <c r="AH1296" s="70">
        <f t="shared" si="5"/>
        <v>42917</v>
      </c>
      <c r="AI1296" s="71">
        <f ca="1"/>
        <v>-1072</v>
      </c>
      <c r="AJ1296" s="71" t="str">
        <v>2017</v>
      </c>
      <c r="AK1296" s="70">
        <f t="shared" si="4"/>
        <v>42897</v>
      </c>
    </row>
    <row r="1297" spans="1:37" ht="14.4">
      <c r="A1297" s="239" t="s">
        <v>11609</v>
      </c>
      <c r="B1297" s="282" t="s">
        <v>89</v>
      </c>
      <c r="C1297" s="275">
        <v>42887</v>
      </c>
      <c r="D1297" s="276"/>
      <c r="E1297" s="277" t="s">
        <v>11122</v>
      </c>
      <c r="F1297" s="278" t="s">
        <v>214</v>
      </c>
      <c r="G1297" s="279" t="s">
        <v>11124</v>
      </c>
      <c r="H1297" s="280"/>
      <c r="I1297" s="281">
        <f t="shared" si="0"/>
        <v>42917</v>
      </c>
      <c r="J1297" s="282"/>
      <c r="K1297" s="280"/>
      <c r="L1297" s="283"/>
      <c r="M1297" s="282"/>
      <c r="N1297" s="282"/>
      <c r="O1297" s="282"/>
      <c r="P1297" s="284"/>
      <c r="Q1297" s="285"/>
      <c r="R1297" s="282"/>
      <c r="S1297" s="282"/>
      <c r="T1297" s="282"/>
      <c r="U1297" s="66" t="s">
        <v>108</v>
      </c>
      <c r="V1297" s="282"/>
      <c r="W1297" s="282"/>
      <c r="X1297" s="276"/>
      <c r="Y1297" s="57">
        <v>43073</v>
      </c>
      <c r="Z1297" s="286"/>
      <c r="AA1297" s="287"/>
      <c r="AB1297" s="288"/>
      <c r="AC1297" s="289"/>
      <c r="AD1297" s="289"/>
      <c r="AE1297" s="67" t="str">
        <f t="shared" si="1"/>
        <v>Jun</v>
      </c>
      <c r="AF1297" s="68" t="str">
        <f t="shared" si="2"/>
        <v>Dec</v>
      </c>
      <c r="AG1297" s="177"/>
      <c r="AH1297" s="70">
        <f t="shared" si="5"/>
        <v>42917</v>
      </c>
      <c r="AI1297" s="71">
        <f ca="1"/>
        <v>-1072</v>
      </c>
      <c r="AJ1297" s="71" t="str">
        <v>2017</v>
      </c>
      <c r="AK1297" s="70">
        <f t="shared" si="4"/>
        <v>42897</v>
      </c>
    </row>
    <row r="1298" spans="1:37" ht="14.4">
      <c r="A1298" s="239" t="s">
        <v>11612</v>
      </c>
      <c r="B1298" s="282" t="s">
        <v>89</v>
      </c>
      <c r="C1298" s="275">
        <v>42887</v>
      </c>
      <c r="D1298" s="276"/>
      <c r="E1298" s="277" t="s">
        <v>11122</v>
      </c>
      <c r="F1298" s="278" t="s">
        <v>214</v>
      </c>
      <c r="G1298" s="279" t="s">
        <v>11124</v>
      </c>
      <c r="H1298" s="280"/>
      <c r="I1298" s="281">
        <f t="shared" si="0"/>
        <v>42917</v>
      </c>
      <c r="J1298" s="282"/>
      <c r="K1298" s="280"/>
      <c r="L1298" s="283"/>
      <c r="M1298" s="282"/>
      <c r="N1298" s="282"/>
      <c r="O1298" s="282"/>
      <c r="P1298" s="284"/>
      <c r="Q1298" s="285"/>
      <c r="R1298" s="282"/>
      <c r="S1298" s="282"/>
      <c r="T1298" s="282"/>
      <c r="U1298" s="66" t="s">
        <v>108</v>
      </c>
      <c r="V1298" s="282"/>
      <c r="W1298" s="282"/>
      <c r="X1298" s="276"/>
      <c r="Y1298" s="57">
        <v>43073</v>
      </c>
      <c r="Z1298" s="286"/>
      <c r="AA1298" s="287"/>
      <c r="AB1298" s="288"/>
      <c r="AC1298" s="289"/>
      <c r="AD1298" s="289"/>
      <c r="AE1298" s="67" t="str">
        <f t="shared" si="1"/>
        <v>Jun</v>
      </c>
      <c r="AF1298" s="68" t="str">
        <f t="shared" si="2"/>
        <v>Dec</v>
      </c>
      <c r="AG1298" s="177"/>
      <c r="AH1298" s="70">
        <f t="shared" si="5"/>
        <v>42917</v>
      </c>
      <c r="AI1298" s="71">
        <f ca="1"/>
        <v>-1072</v>
      </c>
      <c r="AJ1298" s="71" t="str">
        <v>2017</v>
      </c>
      <c r="AK1298" s="70">
        <f t="shared" si="4"/>
        <v>42897</v>
      </c>
    </row>
    <row r="1299" spans="1:37" ht="14.4">
      <c r="A1299" s="239" t="s">
        <v>11617</v>
      </c>
      <c r="B1299" s="282" t="s">
        <v>89</v>
      </c>
      <c r="C1299" s="275">
        <v>42887</v>
      </c>
      <c r="D1299" s="276"/>
      <c r="E1299" s="277" t="s">
        <v>11122</v>
      </c>
      <c r="F1299" s="278" t="s">
        <v>214</v>
      </c>
      <c r="G1299" s="279" t="s">
        <v>11124</v>
      </c>
      <c r="H1299" s="280"/>
      <c r="I1299" s="281">
        <f t="shared" si="0"/>
        <v>42917</v>
      </c>
      <c r="J1299" s="282"/>
      <c r="K1299" s="280"/>
      <c r="L1299" s="283"/>
      <c r="M1299" s="282"/>
      <c r="N1299" s="282"/>
      <c r="O1299" s="282"/>
      <c r="P1299" s="284"/>
      <c r="Q1299" s="285"/>
      <c r="R1299" s="282"/>
      <c r="S1299" s="282"/>
      <c r="T1299" s="282"/>
      <c r="U1299" s="66" t="s">
        <v>108</v>
      </c>
      <c r="V1299" s="282"/>
      <c r="W1299" s="282"/>
      <c r="X1299" s="276"/>
      <c r="Y1299" s="57">
        <v>43073</v>
      </c>
      <c r="Z1299" s="286"/>
      <c r="AA1299" s="287"/>
      <c r="AB1299" s="288"/>
      <c r="AC1299" s="289"/>
      <c r="AD1299" s="290"/>
      <c r="AE1299" s="67" t="str">
        <f t="shared" si="1"/>
        <v>Jun</v>
      </c>
      <c r="AF1299" s="68" t="str">
        <f t="shared" si="2"/>
        <v>Dec</v>
      </c>
      <c r="AG1299" s="177"/>
      <c r="AH1299" s="70">
        <f t="shared" si="5"/>
        <v>42917</v>
      </c>
      <c r="AI1299" s="71">
        <f ca="1"/>
        <v>-1072</v>
      </c>
      <c r="AJ1299" s="71" t="str">
        <v>2017</v>
      </c>
      <c r="AK1299" s="70">
        <f t="shared" si="4"/>
        <v>42897</v>
      </c>
    </row>
    <row r="1300" spans="1:37" ht="14.4">
      <c r="A1300" s="239" t="s">
        <v>11618</v>
      </c>
      <c r="B1300" s="282" t="s">
        <v>89</v>
      </c>
      <c r="C1300" s="275">
        <v>42887</v>
      </c>
      <c r="D1300" s="276"/>
      <c r="E1300" s="277" t="s">
        <v>11122</v>
      </c>
      <c r="F1300" s="278" t="s">
        <v>214</v>
      </c>
      <c r="G1300" s="279" t="s">
        <v>11124</v>
      </c>
      <c r="H1300" s="280"/>
      <c r="I1300" s="281">
        <f t="shared" si="0"/>
        <v>42917</v>
      </c>
      <c r="J1300" s="282"/>
      <c r="K1300" s="280"/>
      <c r="L1300" s="283"/>
      <c r="M1300" s="282"/>
      <c r="N1300" s="282"/>
      <c r="O1300" s="282"/>
      <c r="P1300" s="284"/>
      <c r="Q1300" s="285"/>
      <c r="R1300" s="282"/>
      <c r="S1300" s="282"/>
      <c r="T1300" s="282"/>
      <c r="U1300" s="66" t="s">
        <v>108</v>
      </c>
      <c r="V1300" s="282"/>
      <c r="W1300" s="282"/>
      <c r="X1300" s="276"/>
      <c r="Y1300" s="57">
        <v>43073</v>
      </c>
      <c r="Z1300" s="286"/>
      <c r="AA1300" s="287"/>
      <c r="AB1300" s="288"/>
      <c r="AC1300" s="289"/>
      <c r="AD1300" s="289"/>
      <c r="AE1300" s="67" t="str">
        <f t="shared" si="1"/>
        <v>Jun</v>
      </c>
      <c r="AF1300" s="68" t="str">
        <f t="shared" si="2"/>
        <v>Dec</v>
      </c>
      <c r="AG1300" s="177"/>
      <c r="AH1300" s="70">
        <f t="shared" si="5"/>
        <v>42917</v>
      </c>
      <c r="AI1300" s="71">
        <f ca="1"/>
        <v>-1072</v>
      </c>
      <c r="AJ1300" s="71" t="str">
        <v>2017</v>
      </c>
      <c r="AK1300" s="70">
        <f t="shared" si="4"/>
        <v>42897</v>
      </c>
    </row>
    <row r="1301" spans="1:37" ht="14.4">
      <c r="A1301" s="239" t="s">
        <v>11620</v>
      </c>
      <c r="B1301" s="282" t="s">
        <v>89</v>
      </c>
      <c r="C1301" s="275">
        <v>42887</v>
      </c>
      <c r="D1301" s="276"/>
      <c r="E1301" s="277" t="s">
        <v>11122</v>
      </c>
      <c r="F1301" s="278" t="s">
        <v>214</v>
      </c>
      <c r="G1301" s="279" t="s">
        <v>11124</v>
      </c>
      <c r="H1301" s="280"/>
      <c r="I1301" s="281">
        <f t="shared" si="0"/>
        <v>42917</v>
      </c>
      <c r="J1301" s="282"/>
      <c r="K1301" s="280"/>
      <c r="L1301" s="283"/>
      <c r="M1301" s="282"/>
      <c r="N1301" s="282"/>
      <c r="O1301" s="282"/>
      <c r="P1301" s="284"/>
      <c r="Q1301" s="285"/>
      <c r="R1301" s="282"/>
      <c r="S1301" s="282"/>
      <c r="T1301" s="282"/>
      <c r="U1301" s="66" t="s">
        <v>108</v>
      </c>
      <c r="V1301" s="282"/>
      <c r="W1301" s="282"/>
      <c r="X1301" s="276"/>
      <c r="Y1301" s="57">
        <v>43073</v>
      </c>
      <c r="Z1301" s="286"/>
      <c r="AA1301" s="287"/>
      <c r="AB1301" s="288"/>
      <c r="AC1301" s="289"/>
      <c r="AD1301" s="290"/>
      <c r="AE1301" s="67" t="str">
        <f t="shared" si="1"/>
        <v>Jun</v>
      </c>
      <c r="AF1301" s="68" t="str">
        <f t="shared" si="2"/>
        <v>Dec</v>
      </c>
      <c r="AG1301" s="177"/>
      <c r="AH1301" s="70">
        <f t="shared" si="5"/>
        <v>42917</v>
      </c>
      <c r="AI1301" s="71">
        <f ca="1"/>
        <v>-1072</v>
      </c>
      <c r="AJ1301" s="71" t="str">
        <v>2017</v>
      </c>
      <c r="AK1301" s="70">
        <f t="shared" si="4"/>
        <v>42897</v>
      </c>
    </row>
    <row r="1302" spans="1:37" ht="14.4">
      <c r="A1302" s="239" t="s">
        <v>11622</v>
      </c>
      <c r="B1302" s="282" t="s">
        <v>89</v>
      </c>
      <c r="C1302" s="275">
        <v>42887</v>
      </c>
      <c r="D1302" s="276"/>
      <c r="E1302" s="277" t="s">
        <v>11122</v>
      </c>
      <c r="F1302" s="278" t="s">
        <v>214</v>
      </c>
      <c r="G1302" s="279" t="s">
        <v>11124</v>
      </c>
      <c r="H1302" s="280"/>
      <c r="I1302" s="281">
        <f t="shared" si="0"/>
        <v>42917</v>
      </c>
      <c r="J1302" s="282"/>
      <c r="K1302" s="280"/>
      <c r="L1302" s="283"/>
      <c r="M1302" s="282"/>
      <c r="N1302" s="282"/>
      <c r="O1302" s="282"/>
      <c r="P1302" s="284"/>
      <c r="Q1302" s="285"/>
      <c r="R1302" s="282"/>
      <c r="S1302" s="282"/>
      <c r="T1302" s="282"/>
      <c r="U1302" s="66" t="s">
        <v>108</v>
      </c>
      <c r="V1302" s="282"/>
      <c r="W1302" s="282"/>
      <c r="X1302" s="276"/>
      <c r="Y1302" s="57">
        <v>43073</v>
      </c>
      <c r="Z1302" s="286"/>
      <c r="AA1302" s="287"/>
      <c r="AB1302" s="288"/>
      <c r="AC1302" s="289"/>
      <c r="AD1302" s="290"/>
      <c r="AE1302" s="67" t="str">
        <f t="shared" si="1"/>
        <v>Jun</v>
      </c>
      <c r="AF1302" s="68" t="str">
        <f t="shared" si="2"/>
        <v>Dec</v>
      </c>
      <c r="AG1302" s="177"/>
      <c r="AH1302" s="70">
        <f t="shared" si="5"/>
        <v>42917</v>
      </c>
      <c r="AI1302" s="71">
        <f ca="1"/>
        <v>-1072</v>
      </c>
      <c r="AJ1302" s="71" t="str">
        <v>2017</v>
      </c>
      <c r="AK1302" s="70">
        <f t="shared" si="4"/>
        <v>42897</v>
      </c>
    </row>
    <row r="1303" spans="1:37" ht="14.4">
      <c r="A1303" s="239" t="s">
        <v>11626</v>
      </c>
      <c r="B1303" s="282" t="s">
        <v>89</v>
      </c>
      <c r="C1303" s="275">
        <v>42887</v>
      </c>
      <c r="D1303" s="276"/>
      <c r="E1303" s="277" t="s">
        <v>11122</v>
      </c>
      <c r="F1303" s="278" t="s">
        <v>214</v>
      </c>
      <c r="G1303" s="279" t="s">
        <v>11124</v>
      </c>
      <c r="H1303" s="280"/>
      <c r="I1303" s="281">
        <f t="shared" si="0"/>
        <v>42917</v>
      </c>
      <c r="J1303" s="282"/>
      <c r="K1303" s="280"/>
      <c r="L1303" s="283"/>
      <c r="M1303" s="282"/>
      <c r="N1303" s="282"/>
      <c r="O1303" s="282"/>
      <c r="P1303" s="284"/>
      <c r="Q1303" s="285"/>
      <c r="R1303" s="282"/>
      <c r="S1303" s="282"/>
      <c r="T1303" s="282"/>
      <c r="U1303" s="66" t="s">
        <v>108</v>
      </c>
      <c r="V1303" s="282"/>
      <c r="W1303" s="282"/>
      <c r="X1303" s="276"/>
      <c r="Y1303" s="57">
        <v>43073</v>
      </c>
      <c r="Z1303" s="286"/>
      <c r="AA1303" s="287"/>
      <c r="AB1303" s="288"/>
      <c r="AC1303" s="289"/>
      <c r="AD1303" s="290"/>
      <c r="AE1303" s="67" t="str">
        <f t="shared" si="1"/>
        <v>Jun</v>
      </c>
      <c r="AF1303" s="68" t="str">
        <f t="shared" si="2"/>
        <v>Dec</v>
      </c>
      <c r="AG1303" s="177"/>
      <c r="AH1303" s="70">
        <f t="shared" si="5"/>
        <v>42917</v>
      </c>
      <c r="AI1303" s="71">
        <f ca="1"/>
        <v>-1072</v>
      </c>
      <c r="AJ1303" s="71" t="str">
        <v>2017</v>
      </c>
      <c r="AK1303" s="70">
        <f t="shared" si="4"/>
        <v>42897</v>
      </c>
    </row>
    <row r="1304" spans="1:37" ht="14.4">
      <c r="A1304" s="239" t="s">
        <v>11630</v>
      </c>
      <c r="B1304" s="282" t="s">
        <v>89</v>
      </c>
      <c r="C1304" s="275">
        <v>42887</v>
      </c>
      <c r="D1304" s="276"/>
      <c r="E1304" s="277" t="s">
        <v>11122</v>
      </c>
      <c r="F1304" s="278" t="s">
        <v>214</v>
      </c>
      <c r="G1304" s="279" t="s">
        <v>11124</v>
      </c>
      <c r="H1304" s="280"/>
      <c r="I1304" s="281">
        <f t="shared" si="0"/>
        <v>42917</v>
      </c>
      <c r="J1304" s="282"/>
      <c r="K1304" s="280"/>
      <c r="L1304" s="283"/>
      <c r="M1304" s="282"/>
      <c r="N1304" s="282"/>
      <c r="O1304" s="282"/>
      <c r="P1304" s="284"/>
      <c r="Q1304" s="285"/>
      <c r="R1304" s="282"/>
      <c r="S1304" s="282"/>
      <c r="T1304" s="282"/>
      <c r="U1304" s="66" t="s">
        <v>108</v>
      </c>
      <c r="V1304" s="282"/>
      <c r="W1304" s="282"/>
      <c r="X1304" s="276"/>
      <c r="Y1304" s="57">
        <v>43073</v>
      </c>
      <c r="Z1304" s="286"/>
      <c r="AA1304" s="287"/>
      <c r="AB1304" s="288"/>
      <c r="AC1304" s="289"/>
      <c r="AD1304" s="290"/>
      <c r="AE1304" s="67" t="str">
        <f t="shared" si="1"/>
        <v>Jun</v>
      </c>
      <c r="AF1304" s="68" t="str">
        <f t="shared" si="2"/>
        <v>Dec</v>
      </c>
      <c r="AG1304" s="177"/>
      <c r="AH1304" s="70">
        <f t="shared" si="5"/>
        <v>42917</v>
      </c>
      <c r="AI1304" s="71">
        <f ca="1"/>
        <v>-1072</v>
      </c>
      <c r="AJ1304" s="71" t="str">
        <v>2017</v>
      </c>
      <c r="AK1304" s="70">
        <f t="shared" si="4"/>
        <v>42897</v>
      </c>
    </row>
    <row r="1305" spans="1:37" ht="14.4">
      <c r="A1305" s="239" t="s">
        <v>11631</v>
      </c>
      <c r="B1305" s="282" t="s">
        <v>89</v>
      </c>
      <c r="C1305" s="275">
        <v>42887</v>
      </c>
      <c r="D1305" s="276"/>
      <c r="E1305" s="277" t="s">
        <v>11122</v>
      </c>
      <c r="F1305" s="278" t="s">
        <v>214</v>
      </c>
      <c r="G1305" s="279" t="s">
        <v>11124</v>
      </c>
      <c r="H1305" s="280"/>
      <c r="I1305" s="281">
        <f t="shared" si="0"/>
        <v>42917</v>
      </c>
      <c r="J1305" s="282"/>
      <c r="K1305" s="280"/>
      <c r="L1305" s="283"/>
      <c r="M1305" s="282"/>
      <c r="N1305" s="282"/>
      <c r="O1305" s="282"/>
      <c r="P1305" s="284"/>
      <c r="Q1305" s="285"/>
      <c r="R1305" s="282"/>
      <c r="S1305" s="282"/>
      <c r="T1305" s="282"/>
      <c r="U1305" s="66" t="s">
        <v>108</v>
      </c>
      <c r="V1305" s="282"/>
      <c r="W1305" s="282"/>
      <c r="X1305" s="276"/>
      <c r="Y1305" s="57">
        <v>43073</v>
      </c>
      <c r="Z1305" s="286"/>
      <c r="AA1305" s="287"/>
      <c r="AB1305" s="288"/>
      <c r="AC1305" s="289"/>
      <c r="AD1305" s="290"/>
      <c r="AE1305" s="67" t="str">
        <f t="shared" si="1"/>
        <v>Jun</v>
      </c>
      <c r="AF1305" s="68" t="str">
        <f t="shared" si="2"/>
        <v>Dec</v>
      </c>
      <c r="AG1305" s="177"/>
      <c r="AH1305" s="70">
        <f t="shared" si="5"/>
        <v>42917</v>
      </c>
      <c r="AI1305" s="71">
        <f ca="1"/>
        <v>-1072</v>
      </c>
      <c r="AJ1305" s="71" t="str">
        <v>2017</v>
      </c>
      <c r="AK1305" s="70">
        <f t="shared" si="4"/>
        <v>42897</v>
      </c>
    </row>
    <row r="1306" spans="1:37" ht="14.4">
      <c r="A1306" s="239" t="s">
        <v>11632</v>
      </c>
      <c r="B1306" s="282" t="s">
        <v>89</v>
      </c>
      <c r="C1306" s="275">
        <v>42887</v>
      </c>
      <c r="D1306" s="276"/>
      <c r="E1306" s="277" t="s">
        <v>11122</v>
      </c>
      <c r="F1306" s="278" t="s">
        <v>214</v>
      </c>
      <c r="G1306" s="279" t="s">
        <v>11124</v>
      </c>
      <c r="H1306" s="280"/>
      <c r="I1306" s="281">
        <f t="shared" si="0"/>
        <v>42917</v>
      </c>
      <c r="J1306" s="282"/>
      <c r="K1306" s="280"/>
      <c r="L1306" s="283"/>
      <c r="M1306" s="282"/>
      <c r="N1306" s="282"/>
      <c r="O1306" s="282"/>
      <c r="P1306" s="284"/>
      <c r="Q1306" s="285"/>
      <c r="R1306" s="282"/>
      <c r="S1306" s="282"/>
      <c r="T1306" s="282"/>
      <c r="U1306" s="66" t="s">
        <v>108</v>
      </c>
      <c r="V1306" s="282"/>
      <c r="W1306" s="282"/>
      <c r="X1306" s="276"/>
      <c r="Y1306" s="57">
        <v>43073</v>
      </c>
      <c r="Z1306" s="286"/>
      <c r="AA1306" s="287"/>
      <c r="AB1306" s="288"/>
      <c r="AC1306" s="289"/>
      <c r="AD1306" s="290"/>
      <c r="AE1306" s="67" t="str">
        <f t="shared" si="1"/>
        <v>Jun</v>
      </c>
      <c r="AF1306" s="68" t="str">
        <f t="shared" si="2"/>
        <v>Dec</v>
      </c>
      <c r="AG1306" s="177"/>
      <c r="AH1306" s="70">
        <f t="shared" si="5"/>
        <v>42917</v>
      </c>
      <c r="AI1306" s="71">
        <f ca="1"/>
        <v>-1072</v>
      </c>
      <c r="AJ1306" s="71" t="str">
        <v>2017</v>
      </c>
      <c r="AK1306" s="70">
        <f t="shared" si="4"/>
        <v>42897</v>
      </c>
    </row>
    <row r="1307" spans="1:37" ht="14.4">
      <c r="A1307" s="239" t="s">
        <v>11633</v>
      </c>
      <c r="B1307" s="282" t="s">
        <v>89</v>
      </c>
      <c r="C1307" s="275">
        <v>42887</v>
      </c>
      <c r="D1307" s="276"/>
      <c r="E1307" s="277" t="s">
        <v>11122</v>
      </c>
      <c r="F1307" s="278" t="s">
        <v>214</v>
      </c>
      <c r="G1307" s="279" t="s">
        <v>11124</v>
      </c>
      <c r="H1307" s="280"/>
      <c r="I1307" s="281">
        <f t="shared" si="0"/>
        <v>42917</v>
      </c>
      <c r="J1307" s="282"/>
      <c r="K1307" s="280"/>
      <c r="L1307" s="283"/>
      <c r="M1307" s="282"/>
      <c r="N1307" s="282"/>
      <c r="O1307" s="282"/>
      <c r="P1307" s="284"/>
      <c r="Q1307" s="285"/>
      <c r="R1307" s="282"/>
      <c r="S1307" s="282"/>
      <c r="T1307" s="282"/>
      <c r="U1307" s="66" t="s">
        <v>108</v>
      </c>
      <c r="V1307" s="282"/>
      <c r="W1307" s="282"/>
      <c r="X1307" s="276"/>
      <c r="Y1307" s="57">
        <v>43073</v>
      </c>
      <c r="Z1307" s="286"/>
      <c r="AA1307" s="287"/>
      <c r="AB1307" s="288"/>
      <c r="AC1307" s="289"/>
      <c r="AD1307" s="290"/>
      <c r="AE1307" s="67" t="str">
        <f t="shared" si="1"/>
        <v>Jun</v>
      </c>
      <c r="AF1307" s="68" t="str">
        <f t="shared" si="2"/>
        <v>Dec</v>
      </c>
      <c r="AG1307" s="177"/>
      <c r="AH1307" s="70">
        <f t="shared" si="5"/>
        <v>42917</v>
      </c>
      <c r="AI1307" s="71">
        <f ca="1"/>
        <v>-1072</v>
      </c>
      <c r="AJ1307" s="71" t="str">
        <v>2017</v>
      </c>
      <c r="AK1307" s="70">
        <f t="shared" si="4"/>
        <v>42897</v>
      </c>
    </row>
    <row r="1308" spans="1:37" ht="14.4">
      <c r="A1308" s="239" t="s">
        <v>11634</v>
      </c>
      <c r="B1308" s="282" t="s">
        <v>89</v>
      </c>
      <c r="C1308" s="275">
        <v>42887</v>
      </c>
      <c r="D1308" s="276"/>
      <c r="E1308" s="277" t="s">
        <v>11122</v>
      </c>
      <c r="F1308" s="278" t="s">
        <v>214</v>
      </c>
      <c r="G1308" s="279" t="s">
        <v>11124</v>
      </c>
      <c r="H1308" s="280"/>
      <c r="I1308" s="281">
        <f t="shared" si="0"/>
        <v>42917</v>
      </c>
      <c r="J1308" s="282"/>
      <c r="K1308" s="280"/>
      <c r="L1308" s="283"/>
      <c r="M1308" s="282"/>
      <c r="N1308" s="282"/>
      <c r="O1308" s="282"/>
      <c r="P1308" s="284"/>
      <c r="Q1308" s="285"/>
      <c r="R1308" s="282"/>
      <c r="S1308" s="282"/>
      <c r="T1308" s="282"/>
      <c r="U1308" s="66" t="s">
        <v>108</v>
      </c>
      <c r="V1308" s="282"/>
      <c r="W1308" s="282"/>
      <c r="X1308" s="276"/>
      <c r="Y1308" s="57">
        <v>43073</v>
      </c>
      <c r="Z1308" s="286"/>
      <c r="AA1308" s="287"/>
      <c r="AB1308" s="288"/>
      <c r="AC1308" s="289"/>
      <c r="AD1308" s="290"/>
      <c r="AE1308" s="67" t="str">
        <f t="shared" si="1"/>
        <v>Jun</v>
      </c>
      <c r="AF1308" s="68" t="str">
        <f t="shared" si="2"/>
        <v>Dec</v>
      </c>
      <c r="AG1308" s="177"/>
      <c r="AH1308" s="70">
        <f t="shared" si="5"/>
        <v>42917</v>
      </c>
      <c r="AI1308" s="71">
        <f ca="1"/>
        <v>-1072</v>
      </c>
      <c r="AJ1308" s="71" t="str">
        <v>2017</v>
      </c>
      <c r="AK1308" s="70">
        <f t="shared" si="4"/>
        <v>42897</v>
      </c>
    </row>
    <row r="1309" spans="1:37" ht="14.4">
      <c r="A1309" s="239" t="s">
        <v>11637</v>
      </c>
      <c r="B1309" s="282" t="s">
        <v>89</v>
      </c>
      <c r="C1309" s="275">
        <v>42887</v>
      </c>
      <c r="D1309" s="276"/>
      <c r="E1309" s="277" t="s">
        <v>11122</v>
      </c>
      <c r="F1309" s="278" t="s">
        <v>214</v>
      </c>
      <c r="G1309" s="279" t="s">
        <v>11124</v>
      </c>
      <c r="H1309" s="280"/>
      <c r="I1309" s="281">
        <f t="shared" si="0"/>
        <v>42917</v>
      </c>
      <c r="J1309" s="282"/>
      <c r="K1309" s="280"/>
      <c r="L1309" s="283"/>
      <c r="M1309" s="282"/>
      <c r="N1309" s="282"/>
      <c r="O1309" s="282"/>
      <c r="P1309" s="284"/>
      <c r="Q1309" s="285"/>
      <c r="R1309" s="282"/>
      <c r="S1309" s="282"/>
      <c r="T1309" s="282"/>
      <c r="U1309" s="66" t="s">
        <v>108</v>
      </c>
      <c r="V1309" s="282"/>
      <c r="W1309" s="282"/>
      <c r="X1309" s="276"/>
      <c r="Y1309" s="57">
        <v>43073</v>
      </c>
      <c r="Z1309" s="286"/>
      <c r="AA1309" s="287"/>
      <c r="AB1309" s="288"/>
      <c r="AC1309" s="289"/>
      <c r="AD1309" s="289"/>
      <c r="AE1309" s="67" t="str">
        <f t="shared" si="1"/>
        <v>Jun</v>
      </c>
      <c r="AF1309" s="68" t="str">
        <f t="shared" si="2"/>
        <v>Dec</v>
      </c>
      <c r="AG1309" s="177"/>
      <c r="AH1309" s="70">
        <f t="shared" si="5"/>
        <v>42917</v>
      </c>
      <c r="AI1309" s="71">
        <f ca="1"/>
        <v>-1072</v>
      </c>
      <c r="AJ1309" s="71" t="str">
        <v>2017</v>
      </c>
      <c r="AK1309" s="70">
        <f t="shared" si="4"/>
        <v>42897</v>
      </c>
    </row>
    <row r="1310" spans="1:37" ht="14.4">
      <c r="A1310" s="239" t="s">
        <v>11642</v>
      </c>
      <c r="B1310" s="282" t="s">
        <v>89</v>
      </c>
      <c r="C1310" s="275">
        <v>42887</v>
      </c>
      <c r="D1310" s="276"/>
      <c r="E1310" s="277" t="s">
        <v>11122</v>
      </c>
      <c r="F1310" s="278" t="s">
        <v>214</v>
      </c>
      <c r="G1310" s="279" t="s">
        <v>11124</v>
      </c>
      <c r="H1310" s="280"/>
      <c r="I1310" s="281">
        <f t="shared" si="0"/>
        <v>42917</v>
      </c>
      <c r="J1310" s="282"/>
      <c r="K1310" s="280"/>
      <c r="L1310" s="283"/>
      <c r="M1310" s="282"/>
      <c r="N1310" s="282"/>
      <c r="O1310" s="282"/>
      <c r="P1310" s="284"/>
      <c r="Q1310" s="285"/>
      <c r="R1310" s="282"/>
      <c r="S1310" s="282"/>
      <c r="T1310" s="282"/>
      <c r="U1310" s="66" t="s">
        <v>108</v>
      </c>
      <c r="V1310" s="282"/>
      <c r="W1310" s="282"/>
      <c r="X1310" s="276"/>
      <c r="Y1310" s="57">
        <v>43073</v>
      </c>
      <c r="Z1310" s="286"/>
      <c r="AA1310" s="287"/>
      <c r="AB1310" s="288"/>
      <c r="AC1310" s="289"/>
      <c r="AD1310" s="289"/>
      <c r="AE1310" s="67" t="str">
        <f t="shared" si="1"/>
        <v>Jun</v>
      </c>
      <c r="AF1310" s="68" t="str">
        <f t="shared" si="2"/>
        <v>Dec</v>
      </c>
      <c r="AG1310" s="177"/>
      <c r="AH1310" s="70">
        <f t="shared" si="5"/>
        <v>42917</v>
      </c>
      <c r="AI1310" s="71">
        <f ca="1"/>
        <v>-1072</v>
      </c>
      <c r="AJ1310" s="71" t="str">
        <v>2017</v>
      </c>
      <c r="AK1310" s="70">
        <f t="shared" si="4"/>
        <v>42897</v>
      </c>
    </row>
    <row r="1311" spans="1:37" ht="14.4">
      <c r="A1311" s="239" t="s">
        <v>11643</v>
      </c>
      <c r="B1311" s="282" t="s">
        <v>89</v>
      </c>
      <c r="C1311" s="275">
        <v>42887</v>
      </c>
      <c r="D1311" s="276"/>
      <c r="E1311" s="277" t="s">
        <v>11122</v>
      </c>
      <c r="F1311" s="278" t="s">
        <v>214</v>
      </c>
      <c r="G1311" s="279" t="s">
        <v>11124</v>
      </c>
      <c r="H1311" s="280"/>
      <c r="I1311" s="281">
        <f t="shared" si="0"/>
        <v>42917</v>
      </c>
      <c r="J1311" s="282"/>
      <c r="K1311" s="280"/>
      <c r="L1311" s="283"/>
      <c r="M1311" s="282"/>
      <c r="N1311" s="282"/>
      <c r="O1311" s="282"/>
      <c r="P1311" s="284"/>
      <c r="Q1311" s="285"/>
      <c r="R1311" s="282"/>
      <c r="S1311" s="282"/>
      <c r="T1311" s="282"/>
      <c r="U1311" s="66" t="s">
        <v>108</v>
      </c>
      <c r="V1311" s="282"/>
      <c r="W1311" s="282"/>
      <c r="X1311" s="276"/>
      <c r="Y1311" s="57">
        <v>43073</v>
      </c>
      <c r="Z1311" s="286"/>
      <c r="AA1311" s="287"/>
      <c r="AB1311" s="288"/>
      <c r="AC1311" s="289"/>
      <c r="AD1311" s="289"/>
      <c r="AE1311" s="67" t="str">
        <f t="shared" si="1"/>
        <v>Jun</v>
      </c>
      <c r="AF1311" s="68" t="str">
        <f t="shared" si="2"/>
        <v>Dec</v>
      </c>
      <c r="AG1311" s="177"/>
      <c r="AH1311" s="70">
        <f t="shared" si="5"/>
        <v>42917</v>
      </c>
      <c r="AI1311" s="71">
        <f ca="1"/>
        <v>-1072</v>
      </c>
      <c r="AJ1311" s="71" t="str">
        <v>2017</v>
      </c>
      <c r="AK1311" s="70">
        <f t="shared" si="4"/>
        <v>42897</v>
      </c>
    </row>
    <row r="1312" spans="1:37" ht="14.4">
      <c r="A1312" s="239" t="s">
        <v>11644</v>
      </c>
      <c r="B1312" s="282" t="s">
        <v>89</v>
      </c>
      <c r="C1312" s="275">
        <v>42887</v>
      </c>
      <c r="D1312" s="276"/>
      <c r="E1312" s="277" t="s">
        <v>11122</v>
      </c>
      <c r="F1312" s="278" t="s">
        <v>214</v>
      </c>
      <c r="G1312" s="279" t="s">
        <v>11124</v>
      </c>
      <c r="H1312" s="280"/>
      <c r="I1312" s="281">
        <f t="shared" si="0"/>
        <v>42917</v>
      </c>
      <c r="J1312" s="282"/>
      <c r="K1312" s="280"/>
      <c r="L1312" s="283"/>
      <c r="M1312" s="282"/>
      <c r="N1312" s="282"/>
      <c r="O1312" s="282"/>
      <c r="P1312" s="284"/>
      <c r="Q1312" s="285"/>
      <c r="R1312" s="282"/>
      <c r="S1312" s="282"/>
      <c r="T1312" s="282"/>
      <c r="U1312" s="66" t="s">
        <v>108</v>
      </c>
      <c r="V1312" s="282"/>
      <c r="W1312" s="282"/>
      <c r="X1312" s="276"/>
      <c r="Y1312" s="57">
        <v>43073</v>
      </c>
      <c r="Z1312" s="286"/>
      <c r="AA1312" s="287"/>
      <c r="AB1312" s="288"/>
      <c r="AC1312" s="289"/>
      <c r="AD1312" s="289"/>
      <c r="AE1312" s="67" t="str">
        <f t="shared" si="1"/>
        <v>Jun</v>
      </c>
      <c r="AF1312" s="68" t="str">
        <f t="shared" si="2"/>
        <v>Dec</v>
      </c>
      <c r="AG1312" s="177"/>
      <c r="AH1312" s="70">
        <f t="shared" si="5"/>
        <v>42917</v>
      </c>
      <c r="AI1312" s="71">
        <f ca="1"/>
        <v>-1072</v>
      </c>
      <c r="AJ1312" s="71" t="str">
        <v>2017</v>
      </c>
      <c r="AK1312" s="70">
        <f t="shared" si="4"/>
        <v>42897</v>
      </c>
    </row>
    <row r="1313" spans="1:37" ht="14.4">
      <c r="A1313" s="239" t="s">
        <v>11648</v>
      </c>
      <c r="B1313" s="282" t="s">
        <v>89</v>
      </c>
      <c r="C1313" s="275">
        <v>42887</v>
      </c>
      <c r="D1313" s="276"/>
      <c r="E1313" s="277" t="s">
        <v>11122</v>
      </c>
      <c r="F1313" s="278" t="s">
        <v>214</v>
      </c>
      <c r="G1313" s="279" t="s">
        <v>11124</v>
      </c>
      <c r="H1313" s="280"/>
      <c r="I1313" s="281">
        <f t="shared" si="0"/>
        <v>42917</v>
      </c>
      <c r="J1313" s="282"/>
      <c r="K1313" s="280"/>
      <c r="L1313" s="283"/>
      <c r="M1313" s="282"/>
      <c r="N1313" s="282"/>
      <c r="O1313" s="282"/>
      <c r="P1313" s="284"/>
      <c r="Q1313" s="285"/>
      <c r="R1313" s="282"/>
      <c r="S1313" s="282"/>
      <c r="T1313" s="282"/>
      <c r="U1313" s="66" t="s">
        <v>108</v>
      </c>
      <c r="V1313" s="282"/>
      <c r="W1313" s="282"/>
      <c r="X1313" s="276"/>
      <c r="Y1313" s="57">
        <v>43073</v>
      </c>
      <c r="Z1313" s="286"/>
      <c r="AA1313" s="287"/>
      <c r="AB1313" s="288"/>
      <c r="AC1313" s="289"/>
      <c r="AD1313" s="289"/>
      <c r="AE1313" s="67" t="str">
        <f t="shared" si="1"/>
        <v>Jun</v>
      </c>
      <c r="AF1313" s="68" t="str">
        <f t="shared" si="2"/>
        <v>Dec</v>
      </c>
      <c r="AG1313" s="177"/>
      <c r="AH1313" s="70">
        <f t="shared" si="5"/>
        <v>42917</v>
      </c>
      <c r="AI1313" s="71">
        <f ca="1"/>
        <v>-1072</v>
      </c>
      <c r="AJ1313" s="71" t="str">
        <v>2017</v>
      </c>
      <c r="AK1313" s="70">
        <f t="shared" si="4"/>
        <v>42897</v>
      </c>
    </row>
    <row r="1314" spans="1:37" ht="14.4">
      <c r="A1314" s="239" t="s">
        <v>11651</v>
      </c>
      <c r="B1314" s="282" t="s">
        <v>89</v>
      </c>
      <c r="C1314" s="275">
        <v>42887</v>
      </c>
      <c r="D1314" s="276"/>
      <c r="E1314" s="277" t="s">
        <v>11122</v>
      </c>
      <c r="F1314" s="278" t="s">
        <v>214</v>
      </c>
      <c r="G1314" s="279" t="s">
        <v>11124</v>
      </c>
      <c r="H1314" s="280"/>
      <c r="I1314" s="281">
        <f t="shared" si="0"/>
        <v>42917</v>
      </c>
      <c r="J1314" s="282"/>
      <c r="K1314" s="280"/>
      <c r="L1314" s="283"/>
      <c r="M1314" s="282"/>
      <c r="N1314" s="282"/>
      <c r="O1314" s="282"/>
      <c r="P1314" s="284"/>
      <c r="Q1314" s="285"/>
      <c r="R1314" s="282"/>
      <c r="S1314" s="282"/>
      <c r="T1314" s="282"/>
      <c r="U1314" s="66" t="s">
        <v>108</v>
      </c>
      <c r="V1314" s="282"/>
      <c r="W1314" s="282"/>
      <c r="X1314" s="276"/>
      <c r="Y1314" s="57">
        <v>43073</v>
      </c>
      <c r="Z1314" s="286"/>
      <c r="AA1314" s="287"/>
      <c r="AB1314" s="288"/>
      <c r="AC1314" s="289"/>
      <c r="AD1314" s="289"/>
      <c r="AE1314" s="67" t="str">
        <f t="shared" si="1"/>
        <v>Jun</v>
      </c>
      <c r="AF1314" s="68" t="str">
        <f t="shared" si="2"/>
        <v>Dec</v>
      </c>
      <c r="AG1314" s="177"/>
      <c r="AH1314" s="70">
        <f t="shared" si="5"/>
        <v>42917</v>
      </c>
      <c r="AI1314" s="71">
        <f ca="1"/>
        <v>-1072</v>
      </c>
      <c r="AJ1314" s="71" t="str">
        <v>2017</v>
      </c>
      <c r="AK1314" s="70">
        <f t="shared" si="4"/>
        <v>42897</v>
      </c>
    </row>
    <row r="1315" spans="1:37" ht="14.4">
      <c r="A1315" s="239" t="s">
        <v>11652</v>
      </c>
      <c r="B1315" s="282" t="s">
        <v>89</v>
      </c>
      <c r="C1315" s="275">
        <v>42887</v>
      </c>
      <c r="D1315" s="276"/>
      <c r="E1315" s="277" t="s">
        <v>11122</v>
      </c>
      <c r="F1315" s="278" t="s">
        <v>214</v>
      </c>
      <c r="G1315" s="279" t="s">
        <v>11124</v>
      </c>
      <c r="H1315" s="280"/>
      <c r="I1315" s="281">
        <f t="shared" si="0"/>
        <v>42917</v>
      </c>
      <c r="J1315" s="282"/>
      <c r="K1315" s="280"/>
      <c r="L1315" s="283"/>
      <c r="M1315" s="282"/>
      <c r="N1315" s="282"/>
      <c r="O1315" s="282"/>
      <c r="P1315" s="284"/>
      <c r="Q1315" s="285"/>
      <c r="R1315" s="282"/>
      <c r="S1315" s="282"/>
      <c r="T1315" s="282"/>
      <c r="U1315" s="66" t="s">
        <v>108</v>
      </c>
      <c r="V1315" s="282"/>
      <c r="W1315" s="282"/>
      <c r="X1315" s="276"/>
      <c r="Y1315" s="57">
        <v>43073</v>
      </c>
      <c r="Z1315" s="286"/>
      <c r="AA1315" s="287"/>
      <c r="AB1315" s="288"/>
      <c r="AC1315" s="289"/>
      <c r="AD1315" s="289"/>
      <c r="AE1315" s="67" t="str">
        <f t="shared" si="1"/>
        <v>Jun</v>
      </c>
      <c r="AF1315" s="68" t="str">
        <f t="shared" si="2"/>
        <v>Dec</v>
      </c>
      <c r="AG1315" s="177"/>
      <c r="AH1315" s="70">
        <f t="shared" si="5"/>
        <v>42917</v>
      </c>
      <c r="AI1315" s="71">
        <f ca="1"/>
        <v>-1072</v>
      </c>
      <c r="AJ1315" s="71" t="str">
        <v>2017</v>
      </c>
      <c r="AK1315" s="70">
        <f t="shared" si="4"/>
        <v>42897</v>
      </c>
    </row>
    <row r="1316" spans="1:37" ht="14.4">
      <c r="A1316" s="239" t="s">
        <v>11655</v>
      </c>
      <c r="B1316" s="282" t="s">
        <v>89</v>
      </c>
      <c r="C1316" s="275">
        <v>42887</v>
      </c>
      <c r="D1316" s="276"/>
      <c r="E1316" s="277" t="s">
        <v>11122</v>
      </c>
      <c r="F1316" s="278" t="s">
        <v>214</v>
      </c>
      <c r="G1316" s="279" t="s">
        <v>11124</v>
      </c>
      <c r="H1316" s="280"/>
      <c r="I1316" s="281">
        <f t="shared" si="0"/>
        <v>42917</v>
      </c>
      <c r="J1316" s="282"/>
      <c r="K1316" s="280"/>
      <c r="L1316" s="283"/>
      <c r="M1316" s="282"/>
      <c r="N1316" s="282"/>
      <c r="O1316" s="282"/>
      <c r="P1316" s="284"/>
      <c r="Q1316" s="285"/>
      <c r="R1316" s="282"/>
      <c r="S1316" s="282"/>
      <c r="T1316" s="282"/>
      <c r="U1316" s="66" t="s">
        <v>108</v>
      </c>
      <c r="V1316" s="282"/>
      <c r="W1316" s="282"/>
      <c r="X1316" s="276"/>
      <c r="Y1316" s="57">
        <v>43073</v>
      </c>
      <c r="Z1316" s="286"/>
      <c r="AA1316" s="287"/>
      <c r="AB1316" s="288"/>
      <c r="AC1316" s="289"/>
      <c r="AD1316" s="289"/>
      <c r="AE1316" s="67" t="str">
        <f t="shared" si="1"/>
        <v>Jun</v>
      </c>
      <c r="AF1316" s="68" t="str">
        <f t="shared" si="2"/>
        <v>Dec</v>
      </c>
      <c r="AG1316" s="177"/>
      <c r="AH1316" s="70">
        <f t="shared" si="5"/>
        <v>42917</v>
      </c>
      <c r="AI1316" s="71">
        <f ca="1"/>
        <v>-1072</v>
      </c>
      <c r="AJ1316" s="71" t="str">
        <v>2017</v>
      </c>
      <c r="AK1316" s="70">
        <f t="shared" si="4"/>
        <v>42897</v>
      </c>
    </row>
    <row r="1317" spans="1:37" ht="14.4">
      <c r="A1317" s="239" t="s">
        <v>11659</v>
      </c>
      <c r="B1317" s="282" t="s">
        <v>89</v>
      </c>
      <c r="C1317" s="275">
        <v>42887</v>
      </c>
      <c r="D1317" s="276"/>
      <c r="E1317" s="277" t="s">
        <v>11122</v>
      </c>
      <c r="F1317" s="278" t="s">
        <v>214</v>
      </c>
      <c r="G1317" s="279" t="s">
        <v>11124</v>
      </c>
      <c r="H1317" s="280"/>
      <c r="I1317" s="281">
        <f t="shared" si="0"/>
        <v>42917</v>
      </c>
      <c r="J1317" s="282"/>
      <c r="K1317" s="280"/>
      <c r="L1317" s="283"/>
      <c r="M1317" s="282"/>
      <c r="N1317" s="282"/>
      <c r="O1317" s="282"/>
      <c r="P1317" s="284"/>
      <c r="Q1317" s="285"/>
      <c r="R1317" s="282"/>
      <c r="S1317" s="282"/>
      <c r="T1317" s="282"/>
      <c r="U1317" s="66" t="s">
        <v>108</v>
      </c>
      <c r="V1317" s="282"/>
      <c r="W1317" s="282"/>
      <c r="X1317" s="276"/>
      <c r="Y1317" s="57">
        <v>43073</v>
      </c>
      <c r="Z1317" s="286"/>
      <c r="AA1317" s="287"/>
      <c r="AB1317" s="288"/>
      <c r="AC1317" s="289"/>
      <c r="AD1317" s="289"/>
      <c r="AE1317" s="67" t="str">
        <f t="shared" si="1"/>
        <v>Jun</v>
      </c>
      <c r="AF1317" s="68" t="str">
        <f t="shared" si="2"/>
        <v>Dec</v>
      </c>
      <c r="AG1317" s="177"/>
      <c r="AH1317" s="70">
        <f t="shared" si="5"/>
        <v>42917</v>
      </c>
      <c r="AI1317" s="71">
        <f ca="1"/>
        <v>-1072</v>
      </c>
      <c r="AJ1317" s="71" t="str">
        <v>2017</v>
      </c>
      <c r="AK1317" s="70">
        <f t="shared" si="4"/>
        <v>42897</v>
      </c>
    </row>
    <row r="1318" spans="1:37" ht="14.4">
      <c r="A1318" s="239" t="s">
        <v>11664</v>
      </c>
      <c r="B1318" s="282" t="s">
        <v>89</v>
      </c>
      <c r="C1318" s="275">
        <v>42887</v>
      </c>
      <c r="D1318" s="276"/>
      <c r="E1318" s="277" t="s">
        <v>11122</v>
      </c>
      <c r="F1318" s="278" t="s">
        <v>214</v>
      </c>
      <c r="G1318" s="279" t="s">
        <v>11124</v>
      </c>
      <c r="H1318" s="280"/>
      <c r="I1318" s="281">
        <f t="shared" si="0"/>
        <v>42917</v>
      </c>
      <c r="J1318" s="282"/>
      <c r="K1318" s="280"/>
      <c r="L1318" s="283"/>
      <c r="M1318" s="282"/>
      <c r="N1318" s="282"/>
      <c r="O1318" s="282"/>
      <c r="P1318" s="284"/>
      <c r="Q1318" s="285"/>
      <c r="R1318" s="282"/>
      <c r="S1318" s="282"/>
      <c r="T1318" s="282"/>
      <c r="U1318" s="66" t="s">
        <v>108</v>
      </c>
      <c r="V1318" s="282"/>
      <c r="W1318" s="282"/>
      <c r="X1318" s="276"/>
      <c r="Y1318" s="57">
        <v>43073</v>
      </c>
      <c r="Z1318" s="286"/>
      <c r="AA1318" s="287"/>
      <c r="AB1318" s="288"/>
      <c r="AC1318" s="289"/>
      <c r="AD1318" s="289"/>
      <c r="AE1318" s="67" t="str">
        <f t="shared" si="1"/>
        <v>Jun</v>
      </c>
      <c r="AF1318" s="68" t="str">
        <f t="shared" si="2"/>
        <v>Dec</v>
      </c>
      <c r="AG1318" s="177"/>
      <c r="AH1318" s="70">
        <f t="shared" si="5"/>
        <v>42917</v>
      </c>
      <c r="AI1318" s="71">
        <f ca="1"/>
        <v>-1072</v>
      </c>
      <c r="AJ1318" s="71" t="str">
        <v>2017</v>
      </c>
      <c r="AK1318" s="70">
        <f t="shared" si="4"/>
        <v>42897</v>
      </c>
    </row>
    <row r="1319" spans="1:37" ht="14.4">
      <c r="A1319" s="239" t="s">
        <v>11668</v>
      </c>
      <c r="B1319" s="282" t="s">
        <v>89</v>
      </c>
      <c r="C1319" s="275">
        <v>42887</v>
      </c>
      <c r="D1319" s="276"/>
      <c r="E1319" s="277" t="s">
        <v>11122</v>
      </c>
      <c r="F1319" s="278" t="s">
        <v>214</v>
      </c>
      <c r="G1319" s="279" t="s">
        <v>11124</v>
      </c>
      <c r="H1319" s="280"/>
      <c r="I1319" s="281">
        <f t="shared" si="0"/>
        <v>42917</v>
      </c>
      <c r="J1319" s="282"/>
      <c r="K1319" s="280"/>
      <c r="L1319" s="283"/>
      <c r="M1319" s="282"/>
      <c r="N1319" s="282"/>
      <c r="O1319" s="282"/>
      <c r="P1319" s="284"/>
      <c r="Q1319" s="285"/>
      <c r="R1319" s="282"/>
      <c r="S1319" s="282"/>
      <c r="T1319" s="282"/>
      <c r="U1319" s="66" t="s">
        <v>108</v>
      </c>
      <c r="V1319" s="282"/>
      <c r="W1319" s="282"/>
      <c r="X1319" s="276"/>
      <c r="Y1319" s="57">
        <v>43073</v>
      </c>
      <c r="Z1319" s="286"/>
      <c r="AA1319" s="287"/>
      <c r="AB1319" s="288"/>
      <c r="AC1319" s="289"/>
      <c r="AD1319" s="289"/>
      <c r="AE1319" s="67" t="str">
        <f t="shared" si="1"/>
        <v>Jun</v>
      </c>
      <c r="AF1319" s="68" t="str">
        <f t="shared" si="2"/>
        <v>Dec</v>
      </c>
      <c r="AG1319" s="177"/>
      <c r="AH1319" s="70">
        <f t="shared" si="5"/>
        <v>42917</v>
      </c>
      <c r="AI1319" s="71">
        <f ca="1"/>
        <v>-1072</v>
      </c>
      <c r="AJ1319" s="71" t="str">
        <v>2017</v>
      </c>
      <c r="AK1319" s="70">
        <f t="shared" si="4"/>
        <v>42897</v>
      </c>
    </row>
    <row r="1320" spans="1:37" ht="14.4">
      <c r="A1320" s="239" t="s">
        <v>11670</v>
      </c>
      <c r="B1320" s="282" t="s">
        <v>89</v>
      </c>
      <c r="C1320" s="275">
        <v>42887</v>
      </c>
      <c r="D1320" s="276"/>
      <c r="E1320" s="277" t="s">
        <v>11122</v>
      </c>
      <c r="F1320" s="278" t="s">
        <v>214</v>
      </c>
      <c r="G1320" s="279" t="s">
        <v>11124</v>
      </c>
      <c r="H1320" s="280"/>
      <c r="I1320" s="281">
        <f t="shared" si="0"/>
        <v>42917</v>
      </c>
      <c r="J1320" s="282"/>
      <c r="K1320" s="280"/>
      <c r="L1320" s="283"/>
      <c r="M1320" s="282"/>
      <c r="N1320" s="282"/>
      <c r="O1320" s="282"/>
      <c r="P1320" s="284"/>
      <c r="Q1320" s="285"/>
      <c r="R1320" s="282"/>
      <c r="S1320" s="282"/>
      <c r="T1320" s="282"/>
      <c r="U1320" s="66" t="s">
        <v>108</v>
      </c>
      <c r="V1320" s="282"/>
      <c r="W1320" s="282"/>
      <c r="X1320" s="276"/>
      <c r="Y1320" s="57">
        <v>43073</v>
      </c>
      <c r="Z1320" s="286"/>
      <c r="AA1320" s="287"/>
      <c r="AB1320" s="288"/>
      <c r="AC1320" s="289"/>
      <c r="AD1320" s="290"/>
      <c r="AE1320" s="67" t="str">
        <f t="shared" si="1"/>
        <v>Jun</v>
      </c>
      <c r="AF1320" s="68" t="str">
        <f t="shared" si="2"/>
        <v>Dec</v>
      </c>
      <c r="AG1320" s="177"/>
      <c r="AH1320" s="70">
        <f t="shared" si="5"/>
        <v>42917</v>
      </c>
      <c r="AI1320" s="71">
        <f ca="1"/>
        <v>-1072</v>
      </c>
      <c r="AJ1320" s="71" t="str">
        <v>2017</v>
      </c>
      <c r="AK1320" s="70">
        <f t="shared" si="4"/>
        <v>42897</v>
      </c>
    </row>
    <row r="1321" spans="1:37" ht="14.4">
      <c r="A1321" s="239" t="s">
        <v>11675</v>
      </c>
      <c r="B1321" s="282" t="s">
        <v>89</v>
      </c>
      <c r="C1321" s="275">
        <v>42887</v>
      </c>
      <c r="D1321" s="276"/>
      <c r="E1321" s="277" t="s">
        <v>11122</v>
      </c>
      <c r="F1321" s="278" t="s">
        <v>214</v>
      </c>
      <c r="G1321" s="279" t="s">
        <v>11124</v>
      </c>
      <c r="H1321" s="280"/>
      <c r="I1321" s="281">
        <f t="shared" si="0"/>
        <v>42917</v>
      </c>
      <c r="J1321" s="282"/>
      <c r="K1321" s="280"/>
      <c r="L1321" s="283"/>
      <c r="M1321" s="282"/>
      <c r="N1321" s="282"/>
      <c r="O1321" s="282"/>
      <c r="P1321" s="284"/>
      <c r="Q1321" s="285"/>
      <c r="R1321" s="282"/>
      <c r="S1321" s="282"/>
      <c r="T1321" s="282"/>
      <c r="U1321" s="66" t="s">
        <v>108</v>
      </c>
      <c r="V1321" s="282"/>
      <c r="W1321" s="282"/>
      <c r="X1321" s="276"/>
      <c r="Y1321" s="57">
        <v>43073</v>
      </c>
      <c r="Z1321" s="286"/>
      <c r="AA1321" s="287"/>
      <c r="AB1321" s="288"/>
      <c r="AC1321" s="289"/>
      <c r="AD1321" s="289"/>
      <c r="AE1321" s="67" t="str">
        <f t="shared" si="1"/>
        <v>Jun</v>
      </c>
      <c r="AF1321" s="68" t="str">
        <f t="shared" si="2"/>
        <v>Dec</v>
      </c>
      <c r="AG1321" s="177"/>
      <c r="AH1321" s="70">
        <f t="shared" si="5"/>
        <v>42917</v>
      </c>
      <c r="AI1321" s="71">
        <f ca="1"/>
        <v>-1072</v>
      </c>
      <c r="AJ1321" s="71" t="str">
        <v>2017</v>
      </c>
      <c r="AK1321" s="70">
        <f t="shared" si="4"/>
        <v>42897</v>
      </c>
    </row>
    <row r="1322" spans="1:37" ht="14.4">
      <c r="A1322" s="239" t="s">
        <v>11676</v>
      </c>
      <c r="B1322" s="282" t="s">
        <v>89</v>
      </c>
      <c r="C1322" s="275">
        <v>42887</v>
      </c>
      <c r="D1322" s="276"/>
      <c r="E1322" s="277" t="s">
        <v>11122</v>
      </c>
      <c r="F1322" s="278" t="s">
        <v>214</v>
      </c>
      <c r="G1322" s="279" t="s">
        <v>11124</v>
      </c>
      <c r="H1322" s="280"/>
      <c r="I1322" s="281">
        <f t="shared" si="0"/>
        <v>42917</v>
      </c>
      <c r="J1322" s="282"/>
      <c r="K1322" s="280"/>
      <c r="L1322" s="283"/>
      <c r="M1322" s="282"/>
      <c r="N1322" s="282"/>
      <c r="O1322" s="282"/>
      <c r="P1322" s="284"/>
      <c r="Q1322" s="285"/>
      <c r="R1322" s="282"/>
      <c r="S1322" s="282"/>
      <c r="T1322" s="282"/>
      <c r="U1322" s="66" t="s">
        <v>108</v>
      </c>
      <c r="V1322" s="282"/>
      <c r="W1322" s="282"/>
      <c r="X1322" s="276"/>
      <c r="Y1322" s="57">
        <v>43073</v>
      </c>
      <c r="Z1322" s="286"/>
      <c r="AA1322" s="287"/>
      <c r="AB1322" s="288"/>
      <c r="AC1322" s="289"/>
      <c r="AD1322" s="289"/>
      <c r="AE1322" s="67" t="str">
        <f t="shared" si="1"/>
        <v>Jun</v>
      </c>
      <c r="AF1322" s="68" t="str">
        <f t="shared" si="2"/>
        <v>Dec</v>
      </c>
      <c r="AG1322" s="177"/>
      <c r="AH1322" s="70">
        <f t="shared" si="5"/>
        <v>42917</v>
      </c>
      <c r="AI1322" s="71">
        <f ca="1"/>
        <v>-1072</v>
      </c>
      <c r="AJ1322" s="71" t="str">
        <v>2017</v>
      </c>
      <c r="AK1322" s="70">
        <f t="shared" si="4"/>
        <v>42897</v>
      </c>
    </row>
    <row r="1323" spans="1:37" ht="14.4">
      <c r="A1323" s="239" t="s">
        <v>11695</v>
      </c>
      <c r="B1323" s="282" t="s">
        <v>89</v>
      </c>
      <c r="C1323" s="275">
        <v>42887</v>
      </c>
      <c r="D1323" s="276"/>
      <c r="E1323" s="277" t="s">
        <v>11122</v>
      </c>
      <c r="F1323" s="278" t="s">
        <v>214</v>
      </c>
      <c r="G1323" s="279" t="s">
        <v>11124</v>
      </c>
      <c r="H1323" s="280"/>
      <c r="I1323" s="281">
        <f t="shared" si="0"/>
        <v>42917</v>
      </c>
      <c r="J1323" s="282"/>
      <c r="K1323" s="280"/>
      <c r="L1323" s="283"/>
      <c r="M1323" s="282"/>
      <c r="N1323" s="282"/>
      <c r="O1323" s="282"/>
      <c r="P1323" s="284"/>
      <c r="Q1323" s="285"/>
      <c r="R1323" s="282"/>
      <c r="S1323" s="282"/>
      <c r="T1323" s="282"/>
      <c r="U1323" s="66" t="s">
        <v>108</v>
      </c>
      <c r="V1323" s="282"/>
      <c r="W1323" s="282"/>
      <c r="X1323" s="276"/>
      <c r="Y1323" s="57">
        <v>43073</v>
      </c>
      <c r="Z1323" s="286"/>
      <c r="AA1323" s="287"/>
      <c r="AB1323" s="288"/>
      <c r="AC1323" s="289"/>
      <c r="AD1323" s="289"/>
      <c r="AE1323" s="67" t="str">
        <f t="shared" si="1"/>
        <v>Jun</v>
      </c>
      <c r="AF1323" s="68" t="str">
        <f t="shared" si="2"/>
        <v>Dec</v>
      </c>
      <c r="AG1323" s="177"/>
      <c r="AH1323" s="70">
        <f t="shared" si="5"/>
        <v>42917</v>
      </c>
      <c r="AI1323" s="71">
        <f ca="1"/>
        <v>-1072</v>
      </c>
      <c r="AJ1323" s="71" t="str">
        <v>2017</v>
      </c>
      <c r="AK1323" s="70">
        <f t="shared" si="4"/>
        <v>42897</v>
      </c>
    </row>
    <row r="1324" spans="1:37" ht="14.4">
      <c r="A1324" s="239" t="s">
        <v>11699</v>
      </c>
      <c r="B1324" s="282" t="s">
        <v>89</v>
      </c>
      <c r="C1324" s="275">
        <v>42887</v>
      </c>
      <c r="D1324" s="276"/>
      <c r="E1324" s="277" t="s">
        <v>11122</v>
      </c>
      <c r="F1324" s="278" t="s">
        <v>214</v>
      </c>
      <c r="G1324" s="279" t="s">
        <v>11124</v>
      </c>
      <c r="H1324" s="280"/>
      <c r="I1324" s="281">
        <f t="shared" si="0"/>
        <v>42917</v>
      </c>
      <c r="J1324" s="282"/>
      <c r="K1324" s="280"/>
      <c r="L1324" s="283"/>
      <c r="M1324" s="282"/>
      <c r="N1324" s="282"/>
      <c r="O1324" s="282"/>
      <c r="P1324" s="284"/>
      <c r="Q1324" s="285"/>
      <c r="R1324" s="282"/>
      <c r="S1324" s="282"/>
      <c r="T1324" s="282"/>
      <c r="U1324" s="66" t="s">
        <v>108</v>
      </c>
      <c r="V1324" s="282"/>
      <c r="W1324" s="282"/>
      <c r="X1324" s="276"/>
      <c r="Y1324" s="57">
        <v>43073</v>
      </c>
      <c r="Z1324" s="286"/>
      <c r="AA1324" s="287"/>
      <c r="AB1324" s="288"/>
      <c r="AC1324" s="289"/>
      <c r="AD1324" s="289"/>
      <c r="AE1324" s="67" t="str">
        <f t="shared" si="1"/>
        <v>Jun</v>
      </c>
      <c r="AF1324" s="68" t="str">
        <f t="shared" si="2"/>
        <v>Dec</v>
      </c>
      <c r="AG1324" s="177"/>
      <c r="AH1324" s="70">
        <f t="shared" si="5"/>
        <v>42917</v>
      </c>
      <c r="AI1324" s="71">
        <f ca="1"/>
        <v>-1072</v>
      </c>
      <c r="AJ1324" s="71" t="str">
        <v>2017</v>
      </c>
      <c r="AK1324" s="70">
        <f t="shared" si="4"/>
        <v>42897</v>
      </c>
    </row>
    <row r="1325" spans="1:37" ht="14.4">
      <c r="A1325" s="239" t="s">
        <v>11702</v>
      </c>
      <c r="B1325" s="282" t="s">
        <v>89</v>
      </c>
      <c r="C1325" s="275">
        <v>42887</v>
      </c>
      <c r="D1325" s="276"/>
      <c r="E1325" s="277" t="s">
        <v>11122</v>
      </c>
      <c r="F1325" s="278" t="s">
        <v>214</v>
      </c>
      <c r="G1325" s="279" t="s">
        <v>11124</v>
      </c>
      <c r="H1325" s="280"/>
      <c r="I1325" s="281">
        <f t="shared" si="0"/>
        <v>42917</v>
      </c>
      <c r="J1325" s="282"/>
      <c r="K1325" s="280"/>
      <c r="L1325" s="283"/>
      <c r="M1325" s="282"/>
      <c r="N1325" s="282"/>
      <c r="O1325" s="282"/>
      <c r="P1325" s="284"/>
      <c r="Q1325" s="285"/>
      <c r="R1325" s="282"/>
      <c r="S1325" s="282"/>
      <c r="T1325" s="282"/>
      <c r="U1325" s="66" t="s">
        <v>108</v>
      </c>
      <c r="V1325" s="282"/>
      <c r="W1325" s="282"/>
      <c r="X1325" s="276"/>
      <c r="Y1325" s="57">
        <v>43073</v>
      </c>
      <c r="Z1325" s="286"/>
      <c r="AA1325" s="287"/>
      <c r="AB1325" s="288"/>
      <c r="AC1325" s="289"/>
      <c r="AD1325" s="289"/>
      <c r="AE1325" s="67" t="str">
        <f t="shared" si="1"/>
        <v>Jun</v>
      </c>
      <c r="AF1325" s="68" t="str">
        <f t="shared" si="2"/>
        <v>Dec</v>
      </c>
      <c r="AG1325" s="177"/>
      <c r="AH1325" s="70">
        <f t="shared" si="5"/>
        <v>42917</v>
      </c>
      <c r="AI1325" s="71">
        <f ca="1"/>
        <v>-1072</v>
      </c>
      <c r="AJ1325" s="71" t="str">
        <v>2017</v>
      </c>
      <c r="AK1325" s="70">
        <f t="shared" si="4"/>
        <v>42897</v>
      </c>
    </row>
    <row r="1326" spans="1:37" ht="14.4">
      <c r="A1326" s="239" t="s">
        <v>11704</v>
      </c>
      <c r="B1326" s="282" t="s">
        <v>89</v>
      </c>
      <c r="C1326" s="275">
        <v>42887</v>
      </c>
      <c r="D1326" s="276"/>
      <c r="E1326" s="277" t="s">
        <v>11122</v>
      </c>
      <c r="F1326" s="278" t="s">
        <v>214</v>
      </c>
      <c r="G1326" s="279" t="s">
        <v>11124</v>
      </c>
      <c r="H1326" s="280"/>
      <c r="I1326" s="281">
        <f t="shared" si="0"/>
        <v>42917</v>
      </c>
      <c r="J1326" s="282"/>
      <c r="K1326" s="280"/>
      <c r="L1326" s="283"/>
      <c r="M1326" s="282"/>
      <c r="N1326" s="282"/>
      <c r="O1326" s="282"/>
      <c r="P1326" s="284"/>
      <c r="Q1326" s="285"/>
      <c r="R1326" s="282"/>
      <c r="S1326" s="282"/>
      <c r="T1326" s="282"/>
      <c r="U1326" s="66" t="s">
        <v>108</v>
      </c>
      <c r="V1326" s="282"/>
      <c r="W1326" s="282"/>
      <c r="X1326" s="276"/>
      <c r="Y1326" s="57">
        <v>43073</v>
      </c>
      <c r="Z1326" s="286"/>
      <c r="AA1326" s="287"/>
      <c r="AB1326" s="288"/>
      <c r="AC1326" s="289"/>
      <c r="AD1326" s="289"/>
      <c r="AE1326" s="67" t="str">
        <f t="shared" si="1"/>
        <v>Jun</v>
      </c>
      <c r="AF1326" s="68" t="str">
        <f t="shared" si="2"/>
        <v>Dec</v>
      </c>
      <c r="AG1326" s="177"/>
      <c r="AH1326" s="70">
        <f t="shared" si="5"/>
        <v>42917</v>
      </c>
      <c r="AI1326" s="71">
        <f ca="1"/>
        <v>-1072</v>
      </c>
      <c r="AJ1326" s="71" t="str">
        <v>2017</v>
      </c>
      <c r="AK1326" s="70">
        <f t="shared" si="4"/>
        <v>42897</v>
      </c>
    </row>
    <row r="1327" spans="1:37" ht="14.4">
      <c r="A1327" s="239" t="s">
        <v>11707</v>
      </c>
      <c r="B1327" s="282" t="s">
        <v>89</v>
      </c>
      <c r="C1327" s="275">
        <v>42887</v>
      </c>
      <c r="D1327" s="276"/>
      <c r="E1327" s="277" t="s">
        <v>11122</v>
      </c>
      <c r="F1327" s="278" t="s">
        <v>214</v>
      </c>
      <c r="G1327" s="279" t="s">
        <v>11124</v>
      </c>
      <c r="H1327" s="280"/>
      <c r="I1327" s="281">
        <f t="shared" si="0"/>
        <v>42917</v>
      </c>
      <c r="J1327" s="282"/>
      <c r="K1327" s="280"/>
      <c r="L1327" s="283"/>
      <c r="M1327" s="282"/>
      <c r="N1327" s="282"/>
      <c r="O1327" s="282"/>
      <c r="P1327" s="284"/>
      <c r="Q1327" s="285"/>
      <c r="R1327" s="282"/>
      <c r="S1327" s="282"/>
      <c r="T1327" s="282"/>
      <c r="U1327" s="66" t="s">
        <v>108</v>
      </c>
      <c r="V1327" s="282"/>
      <c r="W1327" s="282"/>
      <c r="X1327" s="276"/>
      <c r="Y1327" s="57">
        <v>43073</v>
      </c>
      <c r="Z1327" s="286"/>
      <c r="AA1327" s="287"/>
      <c r="AB1327" s="288"/>
      <c r="AC1327" s="289"/>
      <c r="AD1327" s="290"/>
      <c r="AE1327" s="67" t="str">
        <f t="shared" si="1"/>
        <v>Jun</v>
      </c>
      <c r="AF1327" s="68" t="str">
        <f t="shared" si="2"/>
        <v>Dec</v>
      </c>
      <c r="AG1327" s="177"/>
      <c r="AH1327" s="70">
        <f t="shared" si="5"/>
        <v>42917</v>
      </c>
      <c r="AI1327" s="71">
        <f ca="1"/>
        <v>-1072</v>
      </c>
      <c r="AJ1327" s="71" t="str">
        <v>2017</v>
      </c>
      <c r="AK1327" s="70">
        <f t="shared" si="4"/>
        <v>42897</v>
      </c>
    </row>
    <row r="1328" spans="1:37" ht="14.4">
      <c r="A1328" s="239" t="s">
        <v>11709</v>
      </c>
      <c r="B1328" s="282" t="s">
        <v>89</v>
      </c>
      <c r="C1328" s="275">
        <v>42887</v>
      </c>
      <c r="D1328" s="276"/>
      <c r="E1328" s="277" t="s">
        <v>11122</v>
      </c>
      <c r="F1328" s="278" t="s">
        <v>214</v>
      </c>
      <c r="G1328" s="279" t="s">
        <v>11124</v>
      </c>
      <c r="H1328" s="280"/>
      <c r="I1328" s="281">
        <f t="shared" si="0"/>
        <v>42917</v>
      </c>
      <c r="J1328" s="282"/>
      <c r="K1328" s="280"/>
      <c r="L1328" s="283"/>
      <c r="M1328" s="282"/>
      <c r="N1328" s="282"/>
      <c r="O1328" s="282"/>
      <c r="P1328" s="284"/>
      <c r="Q1328" s="285"/>
      <c r="R1328" s="282"/>
      <c r="S1328" s="282"/>
      <c r="T1328" s="282"/>
      <c r="U1328" s="66" t="s">
        <v>108</v>
      </c>
      <c r="V1328" s="282"/>
      <c r="W1328" s="282"/>
      <c r="X1328" s="276"/>
      <c r="Y1328" s="57">
        <v>43073</v>
      </c>
      <c r="Z1328" s="286"/>
      <c r="AA1328" s="294"/>
      <c r="AB1328" s="288"/>
      <c r="AC1328" s="289"/>
      <c r="AD1328" s="289"/>
      <c r="AE1328" s="67" t="str">
        <f t="shared" si="1"/>
        <v>Jun</v>
      </c>
      <c r="AF1328" s="68" t="str">
        <f t="shared" si="2"/>
        <v>Dec</v>
      </c>
      <c r="AG1328" s="177"/>
      <c r="AH1328" s="70">
        <f t="shared" si="5"/>
        <v>42917</v>
      </c>
      <c r="AI1328" s="71">
        <f ca="1"/>
        <v>-1072</v>
      </c>
      <c r="AJ1328" s="71" t="str">
        <v>2017</v>
      </c>
      <c r="AK1328" s="70">
        <f t="shared" si="4"/>
        <v>42897</v>
      </c>
    </row>
    <row r="1329" spans="1:37" ht="14.4">
      <c r="A1329" s="239" t="s">
        <v>11717</v>
      </c>
      <c r="B1329" s="282" t="s">
        <v>89</v>
      </c>
      <c r="C1329" s="275">
        <v>42887</v>
      </c>
      <c r="D1329" s="276"/>
      <c r="E1329" s="277" t="s">
        <v>11122</v>
      </c>
      <c r="F1329" s="278" t="s">
        <v>214</v>
      </c>
      <c r="G1329" s="279" t="s">
        <v>11124</v>
      </c>
      <c r="H1329" s="280"/>
      <c r="I1329" s="281">
        <f t="shared" si="0"/>
        <v>42917</v>
      </c>
      <c r="J1329" s="282"/>
      <c r="K1329" s="280"/>
      <c r="L1329" s="283"/>
      <c r="M1329" s="282"/>
      <c r="N1329" s="282"/>
      <c r="O1329" s="282"/>
      <c r="P1329" s="284"/>
      <c r="Q1329" s="285"/>
      <c r="R1329" s="282"/>
      <c r="S1329" s="282"/>
      <c r="T1329" s="282"/>
      <c r="U1329" s="66" t="s">
        <v>108</v>
      </c>
      <c r="V1329" s="282"/>
      <c r="W1329" s="282"/>
      <c r="X1329" s="276"/>
      <c r="Y1329" s="57">
        <v>43073</v>
      </c>
      <c r="Z1329" s="286"/>
      <c r="AA1329" s="287"/>
      <c r="AB1329" s="288"/>
      <c r="AC1329" s="289"/>
      <c r="AD1329" s="289"/>
      <c r="AE1329" s="67" t="str">
        <f t="shared" si="1"/>
        <v>Jun</v>
      </c>
      <c r="AF1329" s="68" t="str">
        <f t="shared" si="2"/>
        <v>Dec</v>
      </c>
      <c r="AG1329" s="177"/>
      <c r="AH1329" s="70">
        <f t="shared" si="5"/>
        <v>42917</v>
      </c>
      <c r="AI1329" s="71">
        <f ca="1"/>
        <v>-1072</v>
      </c>
      <c r="AJ1329" s="71" t="str">
        <v>2017</v>
      </c>
      <c r="AK1329" s="70">
        <f t="shared" si="4"/>
        <v>42897</v>
      </c>
    </row>
    <row r="1330" spans="1:37" ht="14.4">
      <c r="A1330" s="239" t="s">
        <v>11721</v>
      </c>
      <c r="B1330" s="282" t="s">
        <v>89</v>
      </c>
      <c r="C1330" s="275">
        <v>42887</v>
      </c>
      <c r="D1330" s="276"/>
      <c r="E1330" s="277" t="s">
        <v>11122</v>
      </c>
      <c r="F1330" s="278" t="s">
        <v>214</v>
      </c>
      <c r="G1330" s="279" t="s">
        <v>11124</v>
      </c>
      <c r="H1330" s="280"/>
      <c r="I1330" s="281">
        <f t="shared" si="0"/>
        <v>42917</v>
      </c>
      <c r="J1330" s="282"/>
      <c r="K1330" s="280"/>
      <c r="L1330" s="283"/>
      <c r="M1330" s="282"/>
      <c r="N1330" s="282"/>
      <c r="O1330" s="282"/>
      <c r="P1330" s="284"/>
      <c r="Q1330" s="285"/>
      <c r="R1330" s="282"/>
      <c r="S1330" s="282"/>
      <c r="T1330" s="282"/>
      <c r="U1330" s="66" t="s">
        <v>108</v>
      </c>
      <c r="V1330" s="282"/>
      <c r="W1330" s="282"/>
      <c r="X1330" s="276"/>
      <c r="Y1330" s="57">
        <v>43073</v>
      </c>
      <c r="Z1330" s="286"/>
      <c r="AA1330" s="287"/>
      <c r="AB1330" s="288"/>
      <c r="AC1330" s="289"/>
      <c r="AD1330" s="289"/>
      <c r="AE1330" s="67" t="str">
        <f t="shared" si="1"/>
        <v>Jun</v>
      </c>
      <c r="AF1330" s="68" t="str">
        <f t="shared" si="2"/>
        <v>Dec</v>
      </c>
      <c r="AG1330" s="177"/>
      <c r="AH1330" s="70">
        <f t="shared" si="5"/>
        <v>42917</v>
      </c>
      <c r="AI1330" s="71">
        <f ca="1"/>
        <v>-1072</v>
      </c>
      <c r="AJ1330" s="71" t="str">
        <v>2017</v>
      </c>
      <c r="AK1330" s="70">
        <f t="shared" si="4"/>
        <v>42897</v>
      </c>
    </row>
    <row r="1331" spans="1:37" ht="14.4">
      <c r="A1331" s="239" t="s">
        <v>11722</v>
      </c>
      <c r="B1331" s="282" t="s">
        <v>89</v>
      </c>
      <c r="C1331" s="275">
        <v>42887</v>
      </c>
      <c r="D1331" s="276"/>
      <c r="E1331" s="277" t="s">
        <v>11122</v>
      </c>
      <c r="F1331" s="278" t="s">
        <v>214</v>
      </c>
      <c r="G1331" s="279" t="s">
        <v>11124</v>
      </c>
      <c r="H1331" s="280"/>
      <c r="I1331" s="281">
        <f t="shared" si="0"/>
        <v>42917</v>
      </c>
      <c r="J1331" s="282"/>
      <c r="K1331" s="280"/>
      <c r="L1331" s="283"/>
      <c r="M1331" s="282"/>
      <c r="N1331" s="282"/>
      <c r="O1331" s="282"/>
      <c r="P1331" s="284"/>
      <c r="Q1331" s="285"/>
      <c r="R1331" s="282"/>
      <c r="S1331" s="282"/>
      <c r="T1331" s="282"/>
      <c r="U1331" s="66" t="s">
        <v>108</v>
      </c>
      <c r="V1331" s="282"/>
      <c r="W1331" s="282"/>
      <c r="X1331" s="276"/>
      <c r="Y1331" s="57">
        <v>43073</v>
      </c>
      <c r="Z1331" s="286"/>
      <c r="AA1331" s="287"/>
      <c r="AB1331" s="288"/>
      <c r="AC1331" s="289"/>
      <c r="AD1331" s="289"/>
      <c r="AE1331" s="67" t="str">
        <f t="shared" si="1"/>
        <v>Jun</v>
      </c>
      <c r="AF1331" s="68" t="str">
        <f t="shared" si="2"/>
        <v>Dec</v>
      </c>
      <c r="AG1331" s="177"/>
      <c r="AH1331" s="70">
        <f t="shared" si="5"/>
        <v>42917</v>
      </c>
      <c r="AI1331" s="71">
        <f ca="1"/>
        <v>-1072</v>
      </c>
      <c r="AJ1331" s="71" t="str">
        <v>2017</v>
      </c>
      <c r="AK1331" s="70">
        <f t="shared" si="4"/>
        <v>42897</v>
      </c>
    </row>
    <row r="1332" spans="1:37" ht="14.4">
      <c r="A1332" s="239" t="s">
        <v>11726</v>
      </c>
      <c r="B1332" s="282" t="s">
        <v>89</v>
      </c>
      <c r="C1332" s="275">
        <v>42887</v>
      </c>
      <c r="D1332" s="276"/>
      <c r="E1332" s="277" t="s">
        <v>11122</v>
      </c>
      <c r="F1332" s="278" t="s">
        <v>214</v>
      </c>
      <c r="G1332" s="279" t="s">
        <v>11124</v>
      </c>
      <c r="H1332" s="280"/>
      <c r="I1332" s="281">
        <f t="shared" si="0"/>
        <v>42917</v>
      </c>
      <c r="J1332" s="282"/>
      <c r="K1332" s="280"/>
      <c r="L1332" s="283"/>
      <c r="M1332" s="282"/>
      <c r="N1332" s="282"/>
      <c r="O1332" s="282"/>
      <c r="P1332" s="284"/>
      <c r="Q1332" s="285"/>
      <c r="R1332" s="282"/>
      <c r="S1332" s="282"/>
      <c r="T1332" s="282"/>
      <c r="U1332" s="66" t="s">
        <v>108</v>
      </c>
      <c r="V1332" s="282"/>
      <c r="W1332" s="282"/>
      <c r="X1332" s="276"/>
      <c r="Y1332" s="57">
        <v>43073</v>
      </c>
      <c r="Z1332" s="286"/>
      <c r="AA1332" s="287"/>
      <c r="AB1332" s="288"/>
      <c r="AC1332" s="289"/>
      <c r="AD1332" s="290"/>
      <c r="AE1332" s="67" t="str">
        <f t="shared" si="1"/>
        <v>Jun</v>
      </c>
      <c r="AF1332" s="68" t="str">
        <f t="shared" si="2"/>
        <v>Dec</v>
      </c>
      <c r="AG1332" s="177"/>
      <c r="AH1332" s="70">
        <f t="shared" si="5"/>
        <v>42917</v>
      </c>
      <c r="AI1332" s="71">
        <f ca="1"/>
        <v>-1072</v>
      </c>
      <c r="AJ1332" s="71" t="str">
        <v>2017</v>
      </c>
      <c r="AK1332" s="70">
        <f t="shared" si="4"/>
        <v>42897</v>
      </c>
    </row>
    <row r="1333" spans="1:37" ht="14.4">
      <c r="A1333" s="239" t="s">
        <v>11728</v>
      </c>
      <c r="B1333" s="282" t="s">
        <v>89</v>
      </c>
      <c r="C1333" s="275">
        <v>42887</v>
      </c>
      <c r="D1333" s="276"/>
      <c r="E1333" s="277" t="s">
        <v>11122</v>
      </c>
      <c r="F1333" s="278" t="s">
        <v>214</v>
      </c>
      <c r="G1333" s="279" t="s">
        <v>11124</v>
      </c>
      <c r="H1333" s="280"/>
      <c r="I1333" s="281">
        <f t="shared" si="0"/>
        <v>42917</v>
      </c>
      <c r="J1333" s="282"/>
      <c r="K1333" s="280"/>
      <c r="L1333" s="283"/>
      <c r="M1333" s="282"/>
      <c r="N1333" s="282"/>
      <c r="O1333" s="282"/>
      <c r="P1333" s="284"/>
      <c r="Q1333" s="285"/>
      <c r="R1333" s="282"/>
      <c r="S1333" s="282"/>
      <c r="T1333" s="282"/>
      <c r="U1333" s="66" t="s">
        <v>108</v>
      </c>
      <c r="V1333" s="282"/>
      <c r="W1333" s="282"/>
      <c r="X1333" s="276"/>
      <c r="Y1333" s="57">
        <v>43073</v>
      </c>
      <c r="Z1333" s="286"/>
      <c r="AA1333" s="287"/>
      <c r="AB1333" s="288"/>
      <c r="AC1333" s="289"/>
      <c r="AD1333" s="289"/>
      <c r="AE1333" s="67" t="str">
        <f t="shared" si="1"/>
        <v>Jun</v>
      </c>
      <c r="AF1333" s="68" t="str">
        <f t="shared" si="2"/>
        <v>Dec</v>
      </c>
      <c r="AG1333" s="177"/>
      <c r="AH1333" s="70">
        <f t="shared" si="5"/>
        <v>42917</v>
      </c>
      <c r="AI1333" s="71">
        <f ca="1"/>
        <v>-1072</v>
      </c>
      <c r="AJ1333" s="71" t="str">
        <v>2017</v>
      </c>
      <c r="AK1333" s="70">
        <f t="shared" si="4"/>
        <v>42897</v>
      </c>
    </row>
    <row r="1334" spans="1:37" ht="14.4">
      <c r="A1334" s="239" t="s">
        <v>11729</v>
      </c>
      <c r="B1334" s="282" t="s">
        <v>89</v>
      </c>
      <c r="C1334" s="275">
        <v>42887</v>
      </c>
      <c r="D1334" s="276"/>
      <c r="E1334" s="277" t="s">
        <v>11122</v>
      </c>
      <c r="F1334" s="278" t="s">
        <v>214</v>
      </c>
      <c r="G1334" s="279" t="s">
        <v>11124</v>
      </c>
      <c r="H1334" s="280"/>
      <c r="I1334" s="281">
        <f t="shared" si="0"/>
        <v>42917</v>
      </c>
      <c r="J1334" s="282"/>
      <c r="K1334" s="280"/>
      <c r="L1334" s="283"/>
      <c r="M1334" s="282"/>
      <c r="N1334" s="282"/>
      <c r="O1334" s="282"/>
      <c r="P1334" s="284"/>
      <c r="Q1334" s="285"/>
      <c r="R1334" s="282"/>
      <c r="S1334" s="282"/>
      <c r="T1334" s="282"/>
      <c r="U1334" s="66" t="s">
        <v>108</v>
      </c>
      <c r="V1334" s="282"/>
      <c r="W1334" s="282"/>
      <c r="X1334" s="276"/>
      <c r="Y1334" s="57">
        <v>43073</v>
      </c>
      <c r="Z1334" s="286"/>
      <c r="AA1334" s="287"/>
      <c r="AB1334" s="288"/>
      <c r="AC1334" s="289"/>
      <c r="AD1334" s="289"/>
      <c r="AE1334" s="67" t="str">
        <f t="shared" si="1"/>
        <v>Jun</v>
      </c>
      <c r="AF1334" s="68" t="str">
        <f t="shared" si="2"/>
        <v>Dec</v>
      </c>
      <c r="AG1334" s="177"/>
      <c r="AH1334" s="70">
        <f t="shared" si="5"/>
        <v>42917</v>
      </c>
      <c r="AI1334" s="71">
        <f ca="1"/>
        <v>-1072</v>
      </c>
      <c r="AJ1334" s="71" t="str">
        <v>2017</v>
      </c>
      <c r="AK1334" s="70">
        <f t="shared" si="4"/>
        <v>42897</v>
      </c>
    </row>
    <row r="1335" spans="1:37" ht="14.4">
      <c r="A1335" s="239" t="s">
        <v>11730</v>
      </c>
      <c r="B1335" s="282" t="s">
        <v>89</v>
      </c>
      <c r="C1335" s="275">
        <v>42887</v>
      </c>
      <c r="D1335" s="276"/>
      <c r="E1335" s="277" t="s">
        <v>11122</v>
      </c>
      <c r="F1335" s="278" t="s">
        <v>214</v>
      </c>
      <c r="G1335" s="279" t="s">
        <v>11124</v>
      </c>
      <c r="H1335" s="280"/>
      <c r="I1335" s="281">
        <f t="shared" si="0"/>
        <v>42917</v>
      </c>
      <c r="J1335" s="282"/>
      <c r="K1335" s="280"/>
      <c r="L1335" s="283"/>
      <c r="M1335" s="282"/>
      <c r="N1335" s="282"/>
      <c r="O1335" s="282"/>
      <c r="P1335" s="284"/>
      <c r="Q1335" s="285"/>
      <c r="R1335" s="282"/>
      <c r="S1335" s="282"/>
      <c r="T1335" s="282"/>
      <c r="U1335" s="66" t="s">
        <v>108</v>
      </c>
      <c r="V1335" s="282"/>
      <c r="W1335" s="282"/>
      <c r="X1335" s="276"/>
      <c r="Y1335" s="57">
        <v>43073</v>
      </c>
      <c r="Z1335" s="286"/>
      <c r="AA1335" s="287"/>
      <c r="AB1335" s="288"/>
      <c r="AC1335" s="289"/>
      <c r="AD1335" s="289"/>
      <c r="AE1335" s="67" t="str">
        <f t="shared" si="1"/>
        <v>Jun</v>
      </c>
      <c r="AF1335" s="68" t="str">
        <f t="shared" si="2"/>
        <v>Dec</v>
      </c>
      <c r="AG1335" s="177"/>
      <c r="AH1335" s="70">
        <f t="shared" si="5"/>
        <v>42917</v>
      </c>
      <c r="AI1335" s="71">
        <f ca="1"/>
        <v>-1072</v>
      </c>
      <c r="AJ1335" s="71" t="str">
        <v>2017</v>
      </c>
      <c r="AK1335" s="70">
        <f t="shared" si="4"/>
        <v>42897</v>
      </c>
    </row>
    <row r="1336" spans="1:37" ht="14.4">
      <c r="A1336" s="239" t="s">
        <v>11731</v>
      </c>
      <c r="B1336" s="282" t="s">
        <v>89</v>
      </c>
      <c r="C1336" s="275">
        <v>42887</v>
      </c>
      <c r="D1336" s="276"/>
      <c r="E1336" s="277" t="s">
        <v>11122</v>
      </c>
      <c r="F1336" s="278" t="s">
        <v>214</v>
      </c>
      <c r="G1336" s="279" t="s">
        <v>11124</v>
      </c>
      <c r="H1336" s="280"/>
      <c r="I1336" s="281">
        <f t="shared" si="0"/>
        <v>42917</v>
      </c>
      <c r="J1336" s="282"/>
      <c r="K1336" s="280"/>
      <c r="L1336" s="283"/>
      <c r="M1336" s="282"/>
      <c r="N1336" s="282"/>
      <c r="O1336" s="282"/>
      <c r="P1336" s="284"/>
      <c r="Q1336" s="285"/>
      <c r="R1336" s="282"/>
      <c r="S1336" s="282"/>
      <c r="T1336" s="282"/>
      <c r="U1336" s="66" t="s">
        <v>108</v>
      </c>
      <c r="V1336" s="282"/>
      <c r="W1336" s="282"/>
      <c r="X1336" s="276"/>
      <c r="Y1336" s="57">
        <v>43073</v>
      </c>
      <c r="Z1336" s="286"/>
      <c r="AA1336" s="287"/>
      <c r="AB1336" s="288"/>
      <c r="AC1336" s="289"/>
      <c r="AD1336" s="289"/>
      <c r="AE1336" s="67" t="str">
        <f t="shared" si="1"/>
        <v>Jun</v>
      </c>
      <c r="AF1336" s="68" t="str">
        <f t="shared" si="2"/>
        <v>Dec</v>
      </c>
      <c r="AG1336" s="177"/>
      <c r="AH1336" s="70">
        <f t="shared" si="5"/>
        <v>42917</v>
      </c>
      <c r="AI1336" s="71">
        <f ca="1"/>
        <v>-1072</v>
      </c>
      <c r="AJ1336" s="71" t="str">
        <v>2017</v>
      </c>
      <c r="AK1336" s="70">
        <f t="shared" si="4"/>
        <v>42897</v>
      </c>
    </row>
    <row r="1337" spans="1:37" ht="14.4">
      <c r="A1337" s="239" t="s">
        <v>11732</v>
      </c>
      <c r="B1337" s="282" t="s">
        <v>89</v>
      </c>
      <c r="C1337" s="275">
        <v>42887</v>
      </c>
      <c r="D1337" s="276"/>
      <c r="E1337" s="277" t="s">
        <v>11122</v>
      </c>
      <c r="F1337" s="278" t="s">
        <v>214</v>
      </c>
      <c r="G1337" s="279" t="s">
        <v>11124</v>
      </c>
      <c r="H1337" s="280"/>
      <c r="I1337" s="281">
        <f t="shared" si="0"/>
        <v>42917</v>
      </c>
      <c r="J1337" s="282"/>
      <c r="K1337" s="280"/>
      <c r="L1337" s="283"/>
      <c r="M1337" s="282"/>
      <c r="N1337" s="282"/>
      <c r="O1337" s="282"/>
      <c r="P1337" s="284"/>
      <c r="Q1337" s="285"/>
      <c r="R1337" s="282"/>
      <c r="S1337" s="282"/>
      <c r="T1337" s="282"/>
      <c r="U1337" s="66" t="s">
        <v>108</v>
      </c>
      <c r="V1337" s="282"/>
      <c r="W1337" s="282"/>
      <c r="X1337" s="276"/>
      <c r="Y1337" s="57">
        <v>43073</v>
      </c>
      <c r="Z1337" s="286"/>
      <c r="AA1337" s="287"/>
      <c r="AB1337" s="288"/>
      <c r="AC1337" s="289"/>
      <c r="AD1337" s="289"/>
      <c r="AE1337" s="67" t="str">
        <f t="shared" si="1"/>
        <v>Jun</v>
      </c>
      <c r="AF1337" s="68" t="str">
        <f t="shared" si="2"/>
        <v>Dec</v>
      </c>
      <c r="AG1337" s="177"/>
      <c r="AH1337" s="70">
        <f t="shared" si="5"/>
        <v>42917</v>
      </c>
      <c r="AI1337" s="71">
        <f ca="1"/>
        <v>-1072</v>
      </c>
      <c r="AJ1337" s="71" t="str">
        <v>2017</v>
      </c>
      <c r="AK1337" s="70">
        <f t="shared" si="4"/>
        <v>42897</v>
      </c>
    </row>
    <row r="1338" spans="1:37" ht="14.4">
      <c r="A1338" s="239" t="s">
        <v>11733</v>
      </c>
      <c r="B1338" s="282" t="s">
        <v>89</v>
      </c>
      <c r="C1338" s="275">
        <v>42887</v>
      </c>
      <c r="D1338" s="276"/>
      <c r="E1338" s="277" t="s">
        <v>11122</v>
      </c>
      <c r="F1338" s="278" t="s">
        <v>214</v>
      </c>
      <c r="G1338" s="279" t="s">
        <v>11124</v>
      </c>
      <c r="H1338" s="280"/>
      <c r="I1338" s="281">
        <f t="shared" si="0"/>
        <v>42917</v>
      </c>
      <c r="J1338" s="282"/>
      <c r="K1338" s="280"/>
      <c r="L1338" s="283"/>
      <c r="M1338" s="282"/>
      <c r="N1338" s="282"/>
      <c r="O1338" s="282"/>
      <c r="P1338" s="284"/>
      <c r="Q1338" s="285"/>
      <c r="R1338" s="282"/>
      <c r="S1338" s="282"/>
      <c r="T1338" s="282"/>
      <c r="U1338" s="66" t="s">
        <v>108</v>
      </c>
      <c r="V1338" s="282"/>
      <c r="W1338" s="282"/>
      <c r="X1338" s="276"/>
      <c r="Y1338" s="57">
        <v>43073</v>
      </c>
      <c r="Z1338" s="286"/>
      <c r="AA1338" s="287"/>
      <c r="AB1338" s="288"/>
      <c r="AC1338" s="289"/>
      <c r="AD1338" s="289"/>
      <c r="AE1338" s="67" t="str">
        <f t="shared" si="1"/>
        <v>Jun</v>
      </c>
      <c r="AF1338" s="68" t="str">
        <f t="shared" si="2"/>
        <v>Dec</v>
      </c>
      <c r="AG1338" s="177"/>
      <c r="AH1338" s="70">
        <f t="shared" si="5"/>
        <v>42917</v>
      </c>
      <c r="AI1338" s="71">
        <f ca="1"/>
        <v>-1072</v>
      </c>
      <c r="AJ1338" s="71" t="str">
        <v>2017</v>
      </c>
      <c r="AK1338" s="70">
        <f t="shared" si="4"/>
        <v>42897</v>
      </c>
    </row>
    <row r="1339" spans="1:37" ht="14.4">
      <c r="A1339" s="239" t="s">
        <v>11734</v>
      </c>
      <c r="B1339" s="282" t="s">
        <v>89</v>
      </c>
      <c r="C1339" s="275">
        <v>42887</v>
      </c>
      <c r="D1339" s="276"/>
      <c r="E1339" s="277" t="s">
        <v>11122</v>
      </c>
      <c r="F1339" s="278" t="s">
        <v>214</v>
      </c>
      <c r="G1339" s="279" t="s">
        <v>11124</v>
      </c>
      <c r="H1339" s="280"/>
      <c r="I1339" s="281">
        <f t="shared" si="0"/>
        <v>42917</v>
      </c>
      <c r="J1339" s="282"/>
      <c r="K1339" s="280"/>
      <c r="L1339" s="283"/>
      <c r="M1339" s="282"/>
      <c r="N1339" s="282"/>
      <c r="O1339" s="282"/>
      <c r="P1339" s="284"/>
      <c r="Q1339" s="285"/>
      <c r="R1339" s="282"/>
      <c r="S1339" s="282"/>
      <c r="T1339" s="282"/>
      <c r="U1339" s="66" t="s">
        <v>108</v>
      </c>
      <c r="V1339" s="282"/>
      <c r="W1339" s="282"/>
      <c r="X1339" s="276"/>
      <c r="Y1339" s="57">
        <v>43073</v>
      </c>
      <c r="Z1339" s="286"/>
      <c r="AA1339" s="287"/>
      <c r="AB1339" s="288"/>
      <c r="AC1339" s="289"/>
      <c r="AD1339" s="289"/>
      <c r="AE1339" s="67" t="str">
        <f t="shared" si="1"/>
        <v>Jun</v>
      </c>
      <c r="AF1339" s="68" t="str">
        <f t="shared" si="2"/>
        <v>Dec</v>
      </c>
      <c r="AG1339" s="177"/>
      <c r="AH1339" s="70">
        <f t="shared" si="5"/>
        <v>42917</v>
      </c>
      <c r="AI1339" s="71">
        <f ca="1"/>
        <v>-1072</v>
      </c>
      <c r="AJ1339" s="71" t="str">
        <v>2017</v>
      </c>
      <c r="AK1339" s="70">
        <f t="shared" si="4"/>
        <v>42897</v>
      </c>
    </row>
    <row r="1340" spans="1:37" ht="14.4">
      <c r="A1340" s="239" t="s">
        <v>11735</v>
      </c>
      <c r="B1340" s="282" t="s">
        <v>89</v>
      </c>
      <c r="C1340" s="275">
        <v>42887</v>
      </c>
      <c r="D1340" s="276"/>
      <c r="E1340" s="277" t="s">
        <v>11122</v>
      </c>
      <c r="F1340" s="278" t="s">
        <v>214</v>
      </c>
      <c r="G1340" s="279" t="s">
        <v>11124</v>
      </c>
      <c r="H1340" s="280"/>
      <c r="I1340" s="281">
        <f t="shared" si="0"/>
        <v>42917</v>
      </c>
      <c r="J1340" s="282"/>
      <c r="K1340" s="280"/>
      <c r="L1340" s="283"/>
      <c r="M1340" s="282"/>
      <c r="N1340" s="282"/>
      <c r="O1340" s="282"/>
      <c r="P1340" s="284"/>
      <c r="Q1340" s="285"/>
      <c r="R1340" s="282"/>
      <c r="S1340" s="282"/>
      <c r="T1340" s="282"/>
      <c r="U1340" s="66" t="s">
        <v>108</v>
      </c>
      <c r="V1340" s="282"/>
      <c r="W1340" s="282"/>
      <c r="X1340" s="276"/>
      <c r="Y1340" s="57">
        <v>43073</v>
      </c>
      <c r="Z1340" s="286"/>
      <c r="AA1340" s="287"/>
      <c r="AB1340" s="288"/>
      <c r="AC1340" s="289"/>
      <c r="AD1340" s="289"/>
      <c r="AE1340" s="67" t="str">
        <f t="shared" si="1"/>
        <v>Jun</v>
      </c>
      <c r="AF1340" s="68" t="str">
        <f t="shared" si="2"/>
        <v>Dec</v>
      </c>
      <c r="AG1340" s="177"/>
      <c r="AH1340" s="70">
        <f t="shared" si="5"/>
        <v>42917</v>
      </c>
      <c r="AI1340" s="71">
        <f ca="1"/>
        <v>-1072</v>
      </c>
      <c r="AJ1340" s="71" t="str">
        <v>2017</v>
      </c>
      <c r="AK1340" s="70">
        <f t="shared" si="4"/>
        <v>42897</v>
      </c>
    </row>
    <row r="1341" spans="1:37" ht="14.4">
      <c r="A1341" s="239" t="s">
        <v>11736</v>
      </c>
      <c r="B1341" s="282" t="s">
        <v>89</v>
      </c>
      <c r="C1341" s="275">
        <v>42887</v>
      </c>
      <c r="D1341" s="276"/>
      <c r="E1341" s="277" t="s">
        <v>11122</v>
      </c>
      <c r="F1341" s="278" t="s">
        <v>214</v>
      </c>
      <c r="G1341" s="279" t="s">
        <v>11124</v>
      </c>
      <c r="H1341" s="280"/>
      <c r="I1341" s="281">
        <f t="shared" si="0"/>
        <v>42917</v>
      </c>
      <c r="J1341" s="282"/>
      <c r="K1341" s="280"/>
      <c r="L1341" s="283"/>
      <c r="M1341" s="282"/>
      <c r="N1341" s="282"/>
      <c r="O1341" s="282"/>
      <c r="P1341" s="284"/>
      <c r="Q1341" s="285"/>
      <c r="R1341" s="282"/>
      <c r="S1341" s="282"/>
      <c r="T1341" s="282"/>
      <c r="U1341" s="66" t="s">
        <v>108</v>
      </c>
      <c r="V1341" s="282"/>
      <c r="W1341" s="282"/>
      <c r="X1341" s="276"/>
      <c r="Y1341" s="57">
        <v>43073</v>
      </c>
      <c r="Z1341" s="286"/>
      <c r="AA1341" s="287"/>
      <c r="AB1341" s="288"/>
      <c r="AC1341" s="289"/>
      <c r="AD1341" s="289"/>
      <c r="AE1341" s="67" t="str">
        <f t="shared" si="1"/>
        <v>Jun</v>
      </c>
      <c r="AF1341" s="68" t="str">
        <f t="shared" si="2"/>
        <v>Dec</v>
      </c>
      <c r="AG1341" s="177"/>
      <c r="AH1341" s="70">
        <f t="shared" si="5"/>
        <v>42917</v>
      </c>
      <c r="AI1341" s="71">
        <f ca="1"/>
        <v>-1072</v>
      </c>
      <c r="AJ1341" s="71" t="str">
        <v>2017</v>
      </c>
      <c r="AK1341" s="70">
        <f t="shared" si="4"/>
        <v>42897</v>
      </c>
    </row>
    <row r="1342" spans="1:37" ht="14.4">
      <c r="A1342" s="239" t="s">
        <v>11739</v>
      </c>
      <c r="B1342" s="282" t="s">
        <v>89</v>
      </c>
      <c r="C1342" s="275">
        <v>42887</v>
      </c>
      <c r="D1342" s="276"/>
      <c r="E1342" s="277" t="s">
        <v>11122</v>
      </c>
      <c r="F1342" s="278" t="s">
        <v>214</v>
      </c>
      <c r="G1342" s="279" t="s">
        <v>11124</v>
      </c>
      <c r="H1342" s="280"/>
      <c r="I1342" s="281">
        <f t="shared" si="0"/>
        <v>42917</v>
      </c>
      <c r="J1342" s="282"/>
      <c r="K1342" s="280"/>
      <c r="L1342" s="283"/>
      <c r="M1342" s="282"/>
      <c r="N1342" s="282"/>
      <c r="O1342" s="282"/>
      <c r="P1342" s="284"/>
      <c r="Q1342" s="285"/>
      <c r="R1342" s="282"/>
      <c r="S1342" s="282"/>
      <c r="T1342" s="282"/>
      <c r="U1342" s="66" t="s">
        <v>108</v>
      </c>
      <c r="V1342" s="282"/>
      <c r="W1342" s="282"/>
      <c r="X1342" s="276"/>
      <c r="Y1342" s="57">
        <v>43073</v>
      </c>
      <c r="Z1342" s="286"/>
      <c r="AA1342" s="287"/>
      <c r="AB1342" s="288"/>
      <c r="AC1342" s="289"/>
      <c r="AD1342" s="289"/>
      <c r="AE1342" s="67" t="str">
        <f t="shared" si="1"/>
        <v>Jun</v>
      </c>
      <c r="AF1342" s="68" t="str">
        <f t="shared" si="2"/>
        <v>Dec</v>
      </c>
      <c r="AG1342" s="177"/>
      <c r="AH1342" s="70">
        <f t="shared" si="5"/>
        <v>42917</v>
      </c>
      <c r="AI1342" s="71">
        <f ca="1"/>
        <v>-1072</v>
      </c>
      <c r="AJ1342" s="71" t="str">
        <v>2017</v>
      </c>
      <c r="AK1342" s="70">
        <f t="shared" si="4"/>
        <v>42897</v>
      </c>
    </row>
    <row r="1343" spans="1:37" ht="14.4">
      <c r="A1343" s="239" t="s">
        <v>11742</v>
      </c>
      <c r="B1343" s="282" t="s">
        <v>89</v>
      </c>
      <c r="C1343" s="275">
        <v>42887</v>
      </c>
      <c r="D1343" s="276"/>
      <c r="E1343" s="277" t="s">
        <v>11122</v>
      </c>
      <c r="F1343" s="278" t="s">
        <v>214</v>
      </c>
      <c r="G1343" s="279" t="s">
        <v>11124</v>
      </c>
      <c r="H1343" s="280"/>
      <c r="I1343" s="281">
        <f t="shared" si="0"/>
        <v>42917</v>
      </c>
      <c r="J1343" s="282"/>
      <c r="K1343" s="280"/>
      <c r="L1343" s="283"/>
      <c r="M1343" s="282"/>
      <c r="N1343" s="282"/>
      <c r="O1343" s="282"/>
      <c r="P1343" s="284"/>
      <c r="Q1343" s="285"/>
      <c r="R1343" s="282"/>
      <c r="S1343" s="282"/>
      <c r="T1343" s="282"/>
      <c r="U1343" s="66" t="s">
        <v>108</v>
      </c>
      <c r="V1343" s="282"/>
      <c r="W1343" s="282"/>
      <c r="X1343" s="276"/>
      <c r="Y1343" s="57">
        <v>43073</v>
      </c>
      <c r="Z1343" s="286"/>
      <c r="AA1343" s="287"/>
      <c r="AB1343" s="288"/>
      <c r="AC1343" s="289"/>
      <c r="AD1343" s="289"/>
      <c r="AE1343" s="67" t="str">
        <f t="shared" si="1"/>
        <v>Jun</v>
      </c>
      <c r="AF1343" s="68" t="str">
        <f t="shared" si="2"/>
        <v>Dec</v>
      </c>
      <c r="AG1343" s="177"/>
      <c r="AH1343" s="70">
        <f t="shared" si="5"/>
        <v>42917</v>
      </c>
      <c r="AI1343" s="71">
        <f ca="1"/>
        <v>-1072</v>
      </c>
      <c r="AJ1343" s="71" t="str">
        <v>2017</v>
      </c>
      <c r="AK1343" s="70">
        <f t="shared" si="4"/>
        <v>42897</v>
      </c>
    </row>
    <row r="1344" spans="1:37" ht="14.4">
      <c r="A1344" s="239" t="s">
        <v>11746</v>
      </c>
      <c r="B1344" s="282" t="s">
        <v>89</v>
      </c>
      <c r="C1344" s="275">
        <v>42887</v>
      </c>
      <c r="D1344" s="276"/>
      <c r="E1344" s="277" t="s">
        <v>11122</v>
      </c>
      <c r="F1344" s="278" t="s">
        <v>214</v>
      </c>
      <c r="G1344" s="279" t="s">
        <v>11124</v>
      </c>
      <c r="H1344" s="280"/>
      <c r="I1344" s="281">
        <f t="shared" si="0"/>
        <v>42917</v>
      </c>
      <c r="J1344" s="282"/>
      <c r="K1344" s="280"/>
      <c r="L1344" s="283"/>
      <c r="M1344" s="282"/>
      <c r="N1344" s="282"/>
      <c r="O1344" s="282"/>
      <c r="P1344" s="284"/>
      <c r="Q1344" s="285"/>
      <c r="R1344" s="282"/>
      <c r="S1344" s="282"/>
      <c r="T1344" s="282"/>
      <c r="U1344" s="66" t="s">
        <v>108</v>
      </c>
      <c r="V1344" s="282"/>
      <c r="W1344" s="282"/>
      <c r="X1344" s="276"/>
      <c r="Y1344" s="57">
        <v>43073</v>
      </c>
      <c r="Z1344" s="286"/>
      <c r="AA1344" s="287"/>
      <c r="AB1344" s="288"/>
      <c r="AC1344" s="289"/>
      <c r="AD1344" s="289"/>
      <c r="AE1344" s="67" t="str">
        <f t="shared" si="1"/>
        <v>Jun</v>
      </c>
      <c r="AF1344" s="68" t="str">
        <f t="shared" si="2"/>
        <v>Dec</v>
      </c>
      <c r="AG1344" s="177"/>
      <c r="AH1344" s="70">
        <f t="shared" si="5"/>
        <v>42917</v>
      </c>
      <c r="AI1344" s="71">
        <f ca="1"/>
        <v>-1072</v>
      </c>
      <c r="AJ1344" s="71" t="str">
        <v>2017</v>
      </c>
      <c r="AK1344" s="70">
        <f t="shared" si="4"/>
        <v>42897</v>
      </c>
    </row>
    <row r="1345" spans="1:37" ht="14.4">
      <c r="A1345" s="239" t="s">
        <v>11749</v>
      </c>
      <c r="B1345" s="282" t="s">
        <v>89</v>
      </c>
      <c r="C1345" s="275">
        <v>42887</v>
      </c>
      <c r="D1345" s="276"/>
      <c r="E1345" s="277" t="s">
        <v>11122</v>
      </c>
      <c r="F1345" s="278" t="s">
        <v>214</v>
      </c>
      <c r="G1345" s="279" t="s">
        <v>11124</v>
      </c>
      <c r="H1345" s="280"/>
      <c r="I1345" s="281">
        <f t="shared" si="0"/>
        <v>42917</v>
      </c>
      <c r="J1345" s="282"/>
      <c r="K1345" s="280"/>
      <c r="L1345" s="283"/>
      <c r="M1345" s="282"/>
      <c r="N1345" s="282"/>
      <c r="O1345" s="282"/>
      <c r="P1345" s="284"/>
      <c r="Q1345" s="285"/>
      <c r="R1345" s="282"/>
      <c r="S1345" s="282"/>
      <c r="T1345" s="282"/>
      <c r="U1345" s="66" t="s">
        <v>108</v>
      </c>
      <c r="V1345" s="282"/>
      <c r="W1345" s="282"/>
      <c r="X1345" s="276"/>
      <c r="Y1345" s="57">
        <v>43073</v>
      </c>
      <c r="Z1345" s="286"/>
      <c r="AA1345" s="287"/>
      <c r="AB1345" s="288"/>
      <c r="AC1345" s="289"/>
      <c r="AD1345" s="289"/>
      <c r="AE1345" s="67" t="str">
        <f t="shared" si="1"/>
        <v>Jun</v>
      </c>
      <c r="AF1345" s="68" t="str">
        <f t="shared" si="2"/>
        <v>Dec</v>
      </c>
      <c r="AG1345" s="177"/>
      <c r="AH1345" s="70">
        <f t="shared" si="5"/>
        <v>42917</v>
      </c>
      <c r="AI1345" s="71">
        <f ca="1"/>
        <v>-1072</v>
      </c>
      <c r="AJ1345" s="71" t="str">
        <v>2017</v>
      </c>
      <c r="AK1345" s="70">
        <f t="shared" si="4"/>
        <v>42897</v>
      </c>
    </row>
    <row r="1346" spans="1:37" ht="14.4">
      <c r="A1346" s="239" t="s">
        <v>11753</v>
      </c>
      <c r="B1346" s="282" t="s">
        <v>89</v>
      </c>
      <c r="C1346" s="275">
        <v>42887</v>
      </c>
      <c r="D1346" s="276"/>
      <c r="E1346" s="277" t="s">
        <v>11122</v>
      </c>
      <c r="F1346" s="278" t="s">
        <v>214</v>
      </c>
      <c r="G1346" s="279" t="s">
        <v>11124</v>
      </c>
      <c r="H1346" s="280"/>
      <c r="I1346" s="281">
        <f t="shared" si="0"/>
        <v>42917</v>
      </c>
      <c r="J1346" s="282"/>
      <c r="K1346" s="280"/>
      <c r="L1346" s="283"/>
      <c r="M1346" s="282"/>
      <c r="N1346" s="282"/>
      <c r="O1346" s="282"/>
      <c r="P1346" s="284"/>
      <c r="Q1346" s="285"/>
      <c r="R1346" s="282"/>
      <c r="S1346" s="282"/>
      <c r="T1346" s="282"/>
      <c r="U1346" s="66" t="s">
        <v>108</v>
      </c>
      <c r="V1346" s="282"/>
      <c r="W1346" s="282"/>
      <c r="X1346" s="276"/>
      <c r="Y1346" s="57">
        <v>43073</v>
      </c>
      <c r="Z1346" s="286"/>
      <c r="AA1346" s="287"/>
      <c r="AB1346" s="288"/>
      <c r="AC1346" s="289"/>
      <c r="AD1346" s="289"/>
      <c r="AE1346" s="67" t="str">
        <f t="shared" si="1"/>
        <v>Jun</v>
      </c>
      <c r="AF1346" s="68" t="str">
        <f t="shared" si="2"/>
        <v>Dec</v>
      </c>
      <c r="AG1346" s="177"/>
      <c r="AH1346" s="70">
        <f t="shared" si="5"/>
        <v>42917</v>
      </c>
      <c r="AI1346" s="71">
        <f ca="1"/>
        <v>-1072</v>
      </c>
      <c r="AJ1346" s="71" t="str">
        <v>2017</v>
      </c>
      <c r="AK1346" s="70">
        <f t="shared" si="4"/>
        <v>42897</v>
      </c>
    </row>
    <row r="1347" spans="1:37" ht="14.4">
      <c r="A1347" s="239" t="s">
        <v>11755</v>
      </c>
      <c r="B1347" s="282" t="s">
        <v>89</v>
      </c>
      <c r="C1347" s="275">
        <v>42887</v>
      </c>
      <c r="D1347" s="276"/>
      <c r="E1347" s="277" t="s">
        <v>11122</v>
      </c>
      <c r="F1347" s="278" t="s">
        <v>214</v>
      </c>
      <c r="G1347" s="279" t="s">
        <v>11124</v>
      </c>
      <c r="H1347" s="280"/>
      <c r="I1347" s="281">
        <f t="shared" si="0"/>
        <v>42917</v>
      </c>
      <c r="J1347" s="282"/>
      <c r="K1347" s="280"/>
      <c r="L1347" s="283"/>
      <c r="M1347" s="282"/>
      <c r="N1347" s="282"/>
      <c r="O1347" s="282"/>
      <c r="P1347" s="284"/>
      <c r="Q1347" s="285"/>
      <c r="R1347" s="282"/>
      <c r="S1347" s="282"/>
      <c r="T1347" s="282"/>
      <c r="U1347" s="66" t="s">
        <v>108</v>
      </c>
      <c r="V1347" s="282"/>
      <c r="W1347" s="282"/>
      <c r="X1347" s="276"/>
      <c r="Y1347" s="57">
        <v>43073</v>
      </c>
      <c r="Z1347" s="286"/>
      <c r="AA1347" s="287"/>
      <c r="AB1347" s="288"/>
      <c r="AC1347" s="289"/>
      <c r="AD1347" s="290"/>
      <c r="AE1347" s="67" t="str">
        <f t="shared" si="1"/>
        <v>Jun</v>
      </c>
      <c r="AF1347" s="68" t="str">
        <f t="shared" si="2"/>
        <v>Dec</v>
      </c>
      <c r="AG1347" s="177"/>
      <c r="AH1347" s="70">
        <f t="shared" si="5"/>
        <v>42917</v>
      </c>
      <c r="AI1347" s="71">
        <f ca="1"/>
        <v>-1072</v>
      </c>
      <c r="AJ1347" s="71" t="str">
        <v>2017</v>
      </c>
      <c r="AK1347" s="70">
        <f t="shared" si="4"/>
        <v>42897</v>
      </c>
    </row>
    <row r="1348" spans="1:37" ht="14.4">
      <c r="A1348" s="239" t="s">
        <v>11758</v>
      </c>
      <c r="B1348" s="282" t="s">
        <v>89</v>
      </c>
      <c r="C1348" s="275">
        <v>42887</v>
      </c>
      <c r="D1348" s="276"/>
      <c r="E1348" s="277" t="s">
        <v>11122</v>
      </c>
      <c r="F1348" s="278" t="s">
        <v>214</v>
      </c>
      <c r="G1348" s="279" t="s">
        <v>11124</v>
      </c>
      <c r="H1348" s="280"/>
      <c r="I1348" s="281">
        <f t="shared" si="0"/>
        <v>42917</v>
      </c>
      <c r="J1348" s="282"/>
      <c r="K1348" s="280"/>
      <c r="L1348" s="283"/>
      <c r="M1348" s="282"/>
      <c r="N1348" s="282"/>
      <c r="O1348" s="282"/>
      <c r="P1348" s="284"/>
      <c r="Q1348" s="285"/>
      <c r="R1348" s="282"/>
      <c r="S1348" s="282"/>
      <c r="T1348" s="282"/>
      <c r="U1348" s="66" t="s">
        <v>108</v>
      </c>
      <c r="V1348" s="282"/>
      <c r="W1348" s="282"/>
      <c r="X1348" s="276"/>
      <c r="Y1348" s="57">
        <v>43073</v>
      </c>
      <c r="Z1348" s="286"/>
      <c r="AA1348" s="287"/>
      <c r="AB1348" s="288"/>
      <c r="AC1348" s="289"/>
      <c r="AD1348" s="289"/>
      <c r="AE1348" s="67" t="str">
        <f t="shared" si="1"/>
        <v>Jun</v>
      </c>
      <c r="AF1348" s="68" t="str">
        <f t="shared" si="2"/>
        <v>Dec</v>
      </c>
      <c r="AG1348" s="177"/>
      <c r="AH1348" s="70">
        <f t="shared" si="5"/>
        <v>42917</v>
      </c>
      <c r="AI1348" s="71">
        <f ca="1"/>
        <v>-1072</v>
      </c>
      <c r="AJ1348" s="71" t="str">
        <v>2017</v>
      </c>
      <c r="AK1348" s="70">
        <f t="shared" si="4"/>
        <v>42897</v>
      </c>
    </row>
    <row r="1349" spans="1:37" ht="14.4">
      <c r="A1349" s="239" t="s">
        <v>11760</v>
      </c>
      <c r="B1349" s="282" t="s">
        <v>89</v>
      </c>
      <c r="C1349" s="275">
        <v>42887</v>
      </c>
      <c r="D1349" s="276"/>
      <c r="E1349" s="277" t="s">
        <v>11122</v>
      </c>
      <c r="F1349" s="278" t="s">
        <v>214</v>
      </c>
      <c r="G1349" s="279" t="s">
        <v>11124</v>
      </c>
      <c r="H1349" s="280"/>
      <c r="I1349" s="281">
        <f t="shared" si="0"/>
        <v>42917</v>
      </c>
      <c r="J1349" s="282"/>
      <c r="K1349" s="280"/>
      <c r="L1349" s="283"/>
      <c r="M1349" s="282"/>
      <c r="N1349" s="282"/>
      <c r="O1349" s="282"/>
      <c r="P1349" s="284"/>
      <c r="Q1349" s="285"/>
      <c r="R1349" s="282"/>
      <c r="S1349" s="282"/>
      <c r="T1349" s="282"/>
      <c r="U1349" s="66" t="s">
        <v>108</v>
      </c>
      <c r="V1349" s="282"/>
      <c r="W1349" s="282"/>
      <c r="X1349" s="276"/>
      <c r="Y1349" s="57">
        <v>43073</v>
      </c>
      <c r="Z1349" s="286"/>
      <c r="AA1349" s="287"/>
      <c r="AB1349" s="288"/>
      <c r="AC1349" s="289"/>
      <c r="AD1349" s="290"/>
      <c r="AE1349" s="67" t="str">
        <f t="shared" si="1"/>
        <v>Jun</v>
      </c>
      <c r="AF1349" s="68" t="str">
        <f t="shared" si="2"/>
        <v>Dec</v>
      </c>
      <c r="AG1349" s="177"/>
      <c r="AH1349" s="70">
        <f t="shared" si="5"/>
        <v>42917</v>
      </c>
      <c r="AI1349" s="71">
        <f ca="1"/>
        <v>-1072</v>
      </c>
      <c r="AJ1349" s="71" t="str">
        <v>2017</v>
      </c>
      <c r="AK1349" s="70">
        <f t="shared" si="4"/>
        <v>42897</v>
      </c>
    </row>
    <row r="1350" spans="1:37" ht="14.4">
      <c r="A1350" s="239" t="s">
        <v>11763</v>
      </c>
      <c r="B1350" s="282" t="s">
        <v>89</v>
      </c>
      <c r="C1350" s="275">
        <v>42887</v>
      </c>
      <c r="D1350" s="276"/>
      <c r="E1350" s="277" t="s">
        <v>11122</v>
      </c>
      <c r="F1350" s="278" t="s">
        <v>214</v>
      </c>
      <c r="G1350" s="279" t="s">
        <v>11124</v>
      </c>
      <c r="H1350" s="280"/>
      <c r="I1350" s="281">
        <f t="shared" si="0"/>
        <v>42917</v>
      </c>
      <c r="J1350" s="282"/>
      <c r="K1350" s="280"/>
      <c r="L1350" s="283"/>
      <c r="M1350" s="282"/>
      <c r="N1350" s="282"/>
      <c r="O1350" s="282"/>
      <c r="P1350" s="284"/>
      <c r="Q1350" s="285"/>
      <c r="R1350" s="282"/>
      <c r="S1350" s="282"/>
      <c r="T1350" s="282"/>
      <c r="U1350" s="66" t="s">
        <v>108</v>
      </c>
      <c r="V1350" s="282"/>
      <c r="W1350" s="282"/>
      <c r="X1350" s="276"/>
      <c r="Y1350" s="57">
        <v>43073</v>
      </c>
      <c r="Z1350" s="286"/>
      <c r="AA1350" s="287"/>
      <c r="AB1350" s="288"/>
      <c r="AC1350" s="289"/>
      <c r="AD1350" s="290"/>
      <c r="AE1350" s="67" t="str">
        <f t="shared" si="1"/>
        <v>Jun</v>
      </c>
      <c r="AF1350" s="68" t="str">
        <f t="shared" si="2"/>
        <v>Dec</v>
      </c>
      <c r="AG1350" s="177"/>
      <c r="AH1350" s="70">
        <f t="shared" si="5"/>
        <v>42917</v>
      </c>
      <c r="AI1350" s="71">
        <f ca="1"/>
        <v>-1072</v>
      </c>
      <c r="AJ1350" s="71" t="str">
        <v>2017</v>
      </c>
      <c r="AK1350" s="70">
        <f t="shared" si="4"/>
        <v>42897</v>
      </c>
    </row>
    <row r="1351" spans="1:37" ht="14.4">
      <c r="A1351" s="239" t="s">
        <v>11766</v>
      </c>
      <c r="B1351" s="282" t="s">
        <v>89</v>
      </c>
      <c r="C1351" s="275">
        <v>42887</v>
      </c>
      <c r="D1351" s="276"/>
      <c r="E1351" s="277" t="s">
        <v>11122</v>
      </c>
      <c r="F1351" s="278" t="s">
        <v>214</v>
      </c>
      <c r="G1351" s="279" t="s">
        <v>11124</v>
      </c>
      <c r="H1351" s="280"/>
      <c r="I1351" s="281">
        <f t="shared" si="0"/>
        <v>42917</v>
      </c>
      <c r="J1351" s="282"/>
      <c r="K1351" s="280"/>
      <c r="L1351" s="283"/>
      <c r="M1351" s="282"/>
      <c r="N1351" s="282"/>
      <c r="O1351" s="282"/>
      <c r="P1351" s="284"/>
      <c r="Q1351" s="285"/>
      <c r="R1351" s="282"/>
      <c r="S1351" s="282"/>
      <c r="T1351" s="282"/>
      <c r="U1351" s="66" t="s">
        <v>108</v>
      </c>
      <c r="V1351" s="282"/>
      <c r="W1351" s="282"/>
      <c r="X1351" s="276"/>
      <c r="Y1351" s="57">
        <v>43073</v>
      </c>
      <c r="Z1351" s="286"/>
      <c r="AA1351" s="287"/>
      <c r="AB1351" s="288"/>
      <c r="AC1351" s="289"/>
      <c r="AD1351" s="289"/>
      <c r="AE1351" s="67" t="str">
        <f t="shared" si="1"/>
        <v>Jun</v>
      </c>
      <c r="AF1351" s="68" t="str">
        <f t="shared" si="2"/>
        <v>Dec</v>
      </c>
      <c r="AG1351" s="177"/>
      <c r="AH1351" s="70">
        <f t="shared" si="5"/>
        <v>42917</v>
      </c>
      <c r="AI1351" s="71">
        <f ca="1"/>
        <v>-1072</v>
      </c>
      <c r="AJ1351" s="71" t="str">
        <v>2017</v>
      </c>
      <c r="AK1351" s="70">
        <f t="shared" si="4"/>
        <v>42897</v>
      </c>
    </row>
    <row r="1352" spans="1:37" ht="14.4">
      <c r="A1352" s="239" t="s">
        <v>11768</v>
      </c>
      <c r="B1352" s="282" t="s">
        <v>89</v>
      </c>
      <c r="C1352" s="275">
        <v>42887</v>
      </c>
      <c r="D1352" s="276"/>
      <c r="E1352" s="277" t="s">
        <v>11122</v>
      </c>
      <c r="F1352" s="278" t="s">
        <v>214</v>
      </c>
      <c r="G1352" s="279" t="s">
        <v>11124</v>
      </c>
      <c r="H1352" s="280"/>
      <c r="I1352" s="281">
        <f t="shared" si="0"/>
        <v>42917</v>
      </c>
      <c r="J1352" s="282"/>
      <c r="K1352" s="280"/>
      <c r="L1352" s="283"/>
      <c r="M1352" s="282"/>
      <c r="N1352" s="282"/>
      <c r="O1352" s="282"/>
      <c r="P1352" s="284"/>
      <c r="Q1352" s="285"/>
      <c r="R1352" s="282"/>
      <c r="S1352" s="282"/>
      <c r="T1352" s="282"/>
      <c r="U1352" s="66" t="s">
        <v>108</v>
      </c>
      <c r="V1352" s="282"/>
      <c r="W1352" s="282"/>
      <c r="X1352" s="276"/>
      <c r="Y1352" s="57">
        <v>43073</v>
      </c>
      <c r="Z1352" s="286"/>
      <c r="AA1352" s="287"/>
      <c r="AB1352" s="288"/>
      <c r="AC1352" s="289"/>
      <c r="AD1352" s="289"/>
      <c r="AE1352" s="67" t="str">
        <f t="shared" si="1"/>
        <v>Jun</v>
      </c>
      <c r="AF1352" s="68" t="str">
        <f t="shared" si="2"/>
        <v>Dec</v>
      </c>
      <c r="AG1352" s="177"/>
      <c r="AH1352" s="70">
        <f t="shared" si="5"/>
        <v>42917</v>
      </c>
      <c r="AI1352" s="71">
        <f ca="1"/>
        <v>-1072</v>
      </c>
      <c r="AJ1352" s="71" t="str">
        <v>2017</v>
      </c>
      <c r="AK1352" s="70">
        <f t="shared" si="4"/>
        <v>42897</v>
      </c>
    </row>
    <row r="1353" spans="1:37" ht="14.4">
      <c r="A1353" s="239" t="s">
        <v>11771</v>
      </c>
      <c r="B1353" s="282" t="s">
        <v>89</v>
      </c>
      <c r="C1353" s="275">
        <v>42887</v>
      </c>
      <c r="D1353" s="276"/>
      <c r="E1353" s="277" t="s">
        <v>11122</v>
      </c>
      <c r="F1353" s="278" t="s">
        <v>214</v>
      </c>
      <c r="G1353" s="279" t="s">
        <v>11124</v>
      </c>
      <c r="H1353" s="280"/>
      <c r="I1353" s="281">
        <f t="shared" si="0"/>
        <v>42917</v>
      </c>
      <c r="J1353" s="282"/>
      <c r="K1353" s="280"/>
      <c r="L1353" s="283"/>
      <c r="M1353" s="282"/>
      <c r="N1353" s="282"/>
      <c r="O1353" s="282"/>
      <c r="P1353" s="284"/>
      <c r="Q1353" s="285"/>
      <c r="R1353" s="282"/>
      <c r="S1353" s="282"/>
      <c r="T1353" s="282"/>
      <c r="U1353" s="66" t="s">
        <v>108</v>
      </c>
      <c r="V1353" s="282"/>
      <c r="W1353" s="282"/>
      <c r="X1353" s="276"/>
      <c r="Y1353" s="57">
        <v>43073</v>
      </c>
      <c r="Z1353" s="286"/>
      <c r="AA1353" s="287"/>
      <c r="AB1353" s="288"/>
      <c r="AC1353" s="289"/>
      <c r="AD1353" s="289"/>
      <c r="AE1353" s="67" t="str">
        <f t="shared" si="1"/>
        <v>Jun</v>
      </c>
      <c r="AF1353" s="68" t="str">
        <f t="shared" si="2"/>
        <v>Dec</v>
      </c>
      <c r="AG1353" s="177"/>
      <c r="AH1353" s="70">
        <f t="shared" si="5"/>
        <v>42917</v>
      </c>
      <c r="AI1353" s="71">
        <f ca="1"/>
        <v>-1072</v>
      </c>
      <c r="AJ1353" s="71" t="str">
        <v>2017</v>
      </c>
      <c r="AK1353" s="70">
        <f t="shared" si="4"/>
        <v>42897</v>
      </c>
    </row>
    <row r="1354" spans="1:37" ht="14.4">
      <c r="A1354" s="239" t="s">
        <v>11775</v>
      </c>
      <c r="B1354" s="282" t="s">
        <v>89</v>
      </c>
      <c r="C1354" s="275">
        <v>42887</v>
      </c>
      <c r="D1354" s="276"/>
      <c r="E1354" s="277" t="s">
        <v>11122</v>
      </c>
      <c r="F1354" s="278" t="s">
        <v>214</v>
      </c>
      <c r="G1354" s="279" t="s">
        <v>11124</v>
      </c>
      <c r="H1354" s="280"/>
      <c r="I1354" s="281">
        <f t="shared" si="0"/>
        <v>42917</v>
      </c>
      <c r="J1354" s="282"/>
      <c r="K1354" s="280"/>
      <c r="L1354" s="283"/>
      <c r="M1354" s="282"/>
      <c r="N1354" s="282"/>
      <c r="O1354" s="282"/>
      <c r="P1354" s="284"/>
      <c r="Q1354" s="285"/>
      <c r="R1354" s="282"/>
      <c r="S1354" s="282"/>
      <c r="T1354" s="282"/>
      <c r="U1354" s="66" t="s">
        <v>108</v>
      </c>
      <c r="V1354" s="282"/>
      <c r="W1354" s="282"/>
      <c r="X1354" s="276"/>
      <c r="Y1354" s="57">
        <v>43073</v>
      </c>
      <c r="Z1354" s="286"/>
      <c r="AA1354" s="287"/>
      <c r="AB1354" s="288"/>
      <c r="AC1354" s="289"/>
      <c r="AD1354" s="289"/>
      <c r="AE1354" s="67" t="str">
        <f t="shared" si="1"/>
        <v>Jun</v>
      </c>
      <c r="AF1354" s="68" t="str">
        <f t="shared" si="2"/>
        <v>Dec</v>
      </c>
      <c r="AG1354" s="177"/>
      <c r="AH1354" s="70">
        <f t="shared" si="5"/>
        <v>42917</v>
      </c>
      <c r="AI1354" s="71">
        <f ca="1"/>
        <v>-1072</v>
      </c>
      <c r="AJ1354" s="71" t="str">
        <v>2017</v>
      </c>
      <c r="AK1354" s="70">
        <f t="shared" si="4"/>
        <v>42897</v>
      </c>
    </row>
    <row r="1355" spans="1:37" ht="14.4">
      <c r="A1355" s="239" t="s">
        <v>11776</v>
      </c>
      <c r="B1355" s="282" t="s">
        <v>89</v>
      </c>
      <c r="C1355" s="275">
        <v>42887</v>
      </c>
      <c r="D1355" s="276"/>
      <c r="E1355" s="277" t="s">
        <v>11122</v>
      </c>
      <c r="F1355" s="278" t="s">
        <v>214</v>
      </c>
      <c r="G1355" s="279" t="s">
        <v>11124</v>
      </c>
      <c r="H1355" s="280"/>
      <c r="I1355" s="281">
        <f t="shared" si="0"/>
        <v>42917</v>
      </c>
      <c r="J1355" s="282"/>
      <c r="K1355" s="280"/>
      <c r="L1355" s="283"/>
      <c r="M1355" s="282"/>
      <c r="N1355" s="282"/>
      <c r="O1355" s="282"/>
      <c r="P1355" s="284"/>
      <c r="Q1355" s="285"/>
      <c r="R1355" s="282"/>
      <c r="S1355" s="282"/>
      <c r="T1355" s="282"/>
      <c r="U1355" s="66" t="s">
        <v>108</v>
      </c>
      <c r="V1355" s="282"/>
      <c r="W1355" s="282"/>
      <c r="X1355" s="276"/>
      <c r="Y1355" s="57">
        <v>43073</v>
      </c>
      <c r="Z1355" s="286"/>
      <c r="AA1355" s="287"/>
      <c r="AB1355" s="288"/>
      <c r="AC1355" s="289"/>
      <c r="AD1355" s="289"/>
      <c r="AE1355" s="67" t="str">
        <f t="shared" si="1"/>
        <v>Jun</v>
      </c>
      <c r="AF1355" s="68" t="str">
        <f t="shared" si="2"/>
        <v>Dec</v>
      </c>
      <c r="AG1355" s="177"/>
      <c r="AH1355" s="70">
        <f t="shared" si="5"/>
        <v>42917</v>
      </c>
      <c r="AI1355" s="71">
        <f ca="1"/>
        <v>-1072</v>
      </c>
      <c r="AJ1355" s="71" t="str">
        <v>2017</v>
      </c>
      <c r="AK1355" s="70">
        <f t="shared" si="4"/>
        <v>42897</v>
      </c>
    </row>
    <row r="1356" spans="1:37" ht="14.4">
      <c r="A1356" s="239" t="s">
        <v>11777</v>
      </c>
      <c r="B1356" s="282" t="s">
        <v>89</v>
      </c>
      <c r="C1356" s="275">
        <v>42887</v>
      </c>
      <c r="D1356" s="276"/>
      <c r="E1356" s="277" t="s">
        <v>11122</v>
      </c>
      <c r="F1356" s="278" t="s">
        <v>214</v>
      </c>
      <c r="G1356" s="279" t="s">
        <v>11124</v>
      </c>
      <c r="H1356" s="280"/>
      <c r="I1356" s="281">
        <f t="shared" si="0"/>
        <v>42917</v>
      </c>
      <c r="J1356" s="282"/>
      <c r="K1356" s="280"/>
      <c r="L1356" s="283"/>
      <c r="M1356" s="282"/>
      <c r="N1356" s="282"/>
      <c r="O1356" s="282"/>
      <c r="P1356" s="284"/>
      <c r="Q1356" s="285"/>
      <c r="R1356" s="282"/>
      <c r="S1356" s="282"/>
      <c r="T1356" s="282"/>
      <c r="U1356" s="66" t="s">
        <v>108</v>
      </c>
      <c r="V1356" s="282"/>
      <c r="W1356" s="282"/>
      <c r="X1356" s="276"/>
      <c r="Y1356" s="57">
        <v>43073</v>
      </c>
      <c r="Z1356" s="286"/>
      <c r="AA1356" s="287"/>
      <c r="AB1356" s="288"/>
      <c r="AC1356" s="289"/>
      <c r="AD1356" s="290"/>
      <c r="AE1356" s="67" t="str">
        <f t="shared" si="1"/>
        <v>Jun</v>
      </c>
      <c r="AF1356" s="68" t="str">
        <f t="shared" si="2"/>
        <v>Dec</v>
      </c>
      <c r="AG1356" s="177"/>
      <c r="AH1356" s="70">
        <f t="shared" si="5"/>
        <v>42917</v>
      </c>
      <c r="AI1356" s="71">
        <f ca="1"/>
        <v>-1072</v>
      </c>
      <c r="AJ1356" s="71" t="str">
        <v>2017</v>
      </c>
      <c r="AK1356" s="70">
        <f t="shared" si="4"/>
        <v>42897</v>
      </c>
    </row>
    <row r="1357" spans="1:37" ht="14.4">
      <c r="A1357" s="239" t="s">
        <v>11778</v>
      </c>
      <c r="B1357" s="282" t="s">
        <v>89</v>
      </c>
      <c r="C1357" s="275">
        <v>42887</v>
      </c>
      <c r="D1357" s="276"/>
      <c r="E1357" s="277" t="s">
        <v>11122</v>
      </c>
      <c r="F1357" s="278" t="s">
        <v>214</v>
      </c>
      <c r="G1357" s="279" t="s">
        <v>11124</v>
      </c>
      <c r="H1357" s="280"/>
      <c r="I1357" s="281">
        <f t="shared" si="0"/>
        <v>42917</v>
      </c>
      <c r="J1357" s="282"/>
      <c r="K1357" s="280"/>
      <c r="L1357" s="283"/>
      <c r="M1357" s="282"/>
      <c r="N1357" s="282"/>
      <c r="O1357" s="282"/>
      <c r="P1357" s="284"/>
      <c r="Q1357" s="285"/>
      <c r="R1357" s="282"/>
      <c r="S1357" s="282"/>
      <c r="T1357" s="282"/>
      <c r="U1357" s="66" t="s">
        <v>108</v>
      </c>
      <c r="V1357" s="282"/>
      <c r="W1357" s="282"/>
      <c r="X1357" s="276"/>
      <c r="Y1357" s="57">
        <v>43073</v>
      </c>
      <c r="Z1357" s="286"/>
      <c r="AA1357" s="287"/>
      <c r="AB1357" s="288"/>
      <c r="AC1357" s="289"/>
      <c r="AD1357" s="290"/>
      <c r="AE1357" s="67" t="str">
        <f t="shared" si="1"/>
        <v>Jun</v>
      </c>
      <c r="AF1357" s="68" t="str">
        <f t="shared" si="2"/>
        <v>Dec</v>
      </c>
      <c r="AG1357" s="177"/>
      <c r="AH1357" s="70">
        <f t="shared" si="5"/>
        <v>42917</v>
      </c>
      <c r="AI1357" s="71">
        <f ca="1"/>
        <v>-1072</v>
      </c>
      <c r="AJ1357" s="71" t="str">
        <v>2017</v>
      </c>
      <c r="AK1357" s="70">
        <f t="shared" si="4"/>
        <v>42897</v>
      </c>
    </row>
    <row r="1358" spans="1:37" ht="14.4">
      <c r="A1358" s="239" t="s">
        <v>11780</v>
      </c>
      <c r="B1358" s="282" t="s">
        <v>89</v>
      </c>
      <c r="C1358" s="275">
        <v>42887</v>
      </c>
      <c r="D1358" s="276"/>
      <c r="E1358" s="277" t="s">
        <v>11122</v>
      </c>
      <c r="F1358" s="278" t="s">
        <v>214</v>
      </c>
      <c r="G1358" s="279" t="s">
        <v>11124</v>
      </c>
      <c r="H1358" s="280"/>
      <c r="I1358" s="281">
        <f t="shared" si="0"/>
        <v>42917</v>
      </c>
      <c r="J1358" s="282"/>
      <c r="K1358" s="280"/>
      <c r="L1358" s="283"/>
      <c r="M1358" s="282"/>
      <c r="N1358" s="282"/>
      <c r="O1358" s="282"/>
      <c r="P1358" s="284"/>
      <c r="Q1358" s="285"/>
      <c r="R1358" s="282"/>
      <c r="S1358" s="282"/>
      <c r="T1358" s="282"/>
      <c r="U1358" s="66" t="s">
        <v>108</v>
      </c>
      <c r="V1358" s="282"/>
      <c r="W1358" s="282"/>
      <c r="X1358" s="276"/>
      <c r="Y1358" s="57">
        <v>43073</v>
      </c>
      <c r="Z1358" s="286"/>
      <c r="AA1358" s="287"/>
      <c r="AB1358" s="288"/>
      <c r="AC1358" s="289"/>
      <c r="AD1358" s="290"/>
      <c r="AE1358" s="67" t="str">
        <f t="shared" si="1"/>
        <v>Jun</v>
      </c>
      <c r="AF1358" s="68" t="str">
        <f t="shared" si="2"/>
        <v>Dec</v>
      </c>
      <c r="AG1358" s="177"/>
      <c r="AH1358" s="70">
        <f t="shared" si="5"/>
        <v>42917</v>
      </c>
      <c r="AI1358" s="71">
        <f ca="1"/>
        <v>-1072</v>
      </c>
      <c r="AJ1358" s="71" t="str">
        <v>2017</v>
      </c>
      <c r="AK1358" s="70">
        <f t="shared" si="4"/>
        <v>42897</v>
      </c>
    </row>
    <row r="1359" spans="1:37" ht="14.4">
      <c r="A1359" s="239" t="s">
        <v>11783</v>
      </c>
      <c r="B1359" s="282" t="s">
        <v>89</v>
      </c>
      <c r="C1359" s="275">
        <v>42887</v>
      </c>
      <c r="D1359" s="276"/>
      <c r="E1359" s="277" t="s">
        <v>11122</v>
      </c>
      <c r="F1359" s="278" t="s">
        <v>214</v>
      </c>
      <c r="G1359" s="279" t="s">
        <v>11124</v>
      </c>
      <c r="H1359" s="280"/>
      <c r="I1359" s="281">
        <f t="shared" si="0"/>
        <v>42917</v>
      </c>
      <c r="J1359" s="282"/>
      <c r="K1359" s="280"/>
      <c r="L1359" s="283"/>
      <c r="M1359" s="282"/>
      <c r="N1359" s="282"/>
      <c r="O1359" s="282"/>
      <c r="P1359" s="284"/>
      <c r="Q1359" s="285"/>
      <c r="R1359" s="282"/>
      <c r="S1359" s="282"/>
      <c r="T1359" s="282"/>
      <c r="U1359" s="66" t="s">
        <v>108</v>
      </c>
      <c r="V1359" s="282"/>
      <c r="W1359" s="282"/>
      <c r="X1359" s="276"/>
      <c r="Y1359" s="57">
        <v>43073</v>
      </c>
      <c r="Z1359" s="286"/>
      <c r="AA1359" s="287"/>
      <c r="AB1359" s="288"/>
      <c r="AC1359" s="289"/>
      <c r="AD1359" s="289"/>
      <c r="AE1359" s="67" t="str">
        <f t="shared" si="1"/>
        <v>Jun</v>
      </c>
      <c r="AF1359" s="68" t="str">
        <f t="shared" si="2"/>
        <v>Dec</v>
      </c>
      <c r="AG1359" s="177"/>
      <c r="AH1359" s="70">
        <f t="shared" si="5"/>
        <v>42917</v>
      </c>
      <c r="AI1359" s="71">
        <f ca="1"/>
        <v>-1072</v>
      </c>
      <c r="AJ1359" s="71" t="str">
        <v>2017</v>
      </c>
      <c r="AK1359" s="70">
        <f t="shared" si="4"/>
        <v>42897</v>
      </c>
    </row>
    <row r="1360" spans="1:37" ht="14.4">
      <c r="A1360" s="239" t="s">
        <v>11786</v>
      </c>
      <c r="B1360" s="282" t="s">
        <v>89</v>
      </c>
      <c r="C1360" s="275">
        <v>42887</v>
      </c>
      <c r="D1360" s="276"/>
      <c r="E1360" s="277" t="s">
        <v>11122</v>
      </c>
      <c r="F1360" s="278" t="s">
        <v>214</v>
      </c>
      <c r="G1360" s="279" t="s">
        <v>11124</v>
      </c>
      <c r="H1360" s="280"/>
      <c r="I1360" s="281">
        <f t="shared" si="0"/>
        <v>42917</v>
      </c>
      <c r="J1360" s="282"/>
      <c r="K1360" s="280"/>
      <c r="L1360" s="283"/>
      <c r="M1360" s="282"/>
      <c r="N1360" s="282"/>
      <c r="O1360" s="282"/>
      <c r="P1360" s="284"/>
      <c r="Q1360" s="285"/>
      <c r="R1360" s="282"/>
      <c r="S1360" s="282"/>
      <c r="T1360" s="282"/>
      <c r="U1360" s="66" t="s">
        <v>108</v>
      </c>
      <c r="V1360" s="282"/>
      <c r="W1360" s="282"/>
      <c r="X1360" s="276"/>
      <c r="Y1360" s="57">
        <v>43073</v>
      </c>
      <c r="Z1360" s="286"/>
      <c r="AA1360" s="287"/>
      <c r="AB1360" s="288"/>
      <c r="AC1360" s="289"/>
      <c r="AD1360" s="289"/>
      <c r="AE1360" s="67" t="str">
        <f t="shared" si="1"/>
        <v>Jun</v>
      </c>
      <c r="AF1360" s="68" t="str">
        <f t="shared" si="2"/>
        <v>Dec</v>
      </c>
      <c r="AG1360" s="177"/>
      <c r="AH1360" s="70">
        <f t="shared" si="5"/>
        <v>42917</v>
      </c>
      <c r="AI1360" s="71">
        <f ca="1"/>
        <v>-1072</v>
      </c>
      <c r="AJ1360" s="71" t="str">
        <v>2017</v>
      </c>
      <c r="AK1360" s="70">
        <f t="shared" si="4"/>
        <v>42897</v>
      </c>
    </row>
    <row r="1361" spans="1:37" ht="14.4">
      <c r="A1361" s="239" t="s">
        <v>11788</v>
      </c>
      <c r="B1361" s="282" t="s">
        <v>89</v>
      </c>
      <c r="C1361" s="275">
        <v>42887</v>
      </c>
      <c r="D1361" s="276"/>
      <c r="E1361" s="277" t="s">
        <v>11122</v>
      </c>
      <c r="F1361" s="278" t="s">
        <v>214</v>
      </c>
      <c r="G1361" s="279" t="s">
        <v>11124</v>
      </c>
      <c r="H1361" s="280"/>
      <c r="I1361" s="281">
        <f t="shared" si="0"/>
        <v>42917</v>
      </c>
      <c r="J1361" s="282"/>
      <c r="K1361" s="280"/>
      <c r="L1361" s="283"/>
      <c r="M1361" s="282"/>
      <c r="N1361" s="282"/>
      <c r="O1361" s="282"/>
      <c r="P1361" s="284"/>
      <c r="Q1361" s="285"/>
      <c r="R1361" s="282"/>
      <c r="S1361" s="282"/>
      <c r="T1361" s="282"/>
      <c r="U1361" s="66" t="s">
        <v>108</v>
      </c>
      <c r="V1361" s="282"/>
      <c r="W1361" s="282"/>
      <c r="X1361" s="276"/>
      <c r="Y1361" s="57">
        <v>43073</v>
      </c>
      <c r="Z1361" s="286"/>
      <c r="AA1361" s="287"/>
      <c r="AB1361" s="288"/>
      <c r="AC1361" s="289"/>
      <c r="AD1361" s="290"/>
      <c r="AE1361" s="67" t="str">
        <f t="shared" si="1"/>
        <v>Jun</v>
      </c>
      <c r="AF1361" s="68" t="str">
        <f t="shared" si="2"/>
        <v>Dec</v>
      </c>
      <c r="AG1361" s="177"/>
      <c r="AH1361" s="70">
        <f t="shared" si="5"/>
        <v>42917</v>
      </c>
      <c r="AI1361" s="71">
        <f ca="1"/>
        <v>-1072</v>
      </c>
      <c r="AJ1361" s="71" t="str">
        <v>2017</v>
      </c>
      <c r="AK1361" s="70">
        <f t="shared" si="4"/>
        <v>42897</v>
      </c>
    </row>
    <row r="1362" spans="1:37" ht="14.4">
      <c r="A1362" s="239" t="s">
        <v>11792</v>
      </c>
      <c r="B1362" s="282" t="s">
        <v>89</v>
      </c>
      <c r="C1362" s="275">
        <v>42887</v>
      </c>
      <c r="D1362" s="276"/>
      <c r="E1362" s="277" t="s">
        <v>11122</v>
      </c>
      <c r="F1362" s="278" t="s">
        <v>214</v>
      </c>
      <c r="G1362" s="279" t="s">
        <v>11124</v>
      </c>
      <c r="H1362" s="280"/>
      <c r="I1362" s="281">
        <f t="shared" si="0"/>
        <v>42917</v>
      </c>
      <c r="J1362" s="282"/>
      <c r="K1362" s="280"/>
      <c r="L1362" s="283"/>
      <c r="M1362" s="282"/>
      <c r="N1362" s="282"/>
      <c r="O1362" s="282"/>
      <c r="P1362" s="284"/>
      <c r="Q1362" s="285"/>
      <c r="R1362" s="282"/>
      <c r="S1362" s="282"/>
      <c r="T1362" s="282"/>
      <c r="U1362" s="66" t="s">
        <v>108</v>
      </c>
      <c r="V1362" s="282"/>
      <c r="W1362" s="282"/>
      <c r="X1362" s="276"/>
      <c r="Y1362" s="57">
        <v>43073</v>
      </c>
      <c r="Z1362" s="286"/>
      <c r="AA1362" s="287"/>
      <c r="AB1362" s="288"/>
      <c r="AC1362" s="289"/>
      <c r="AD1362" s="289"/>
      <c r="AE1362" s="67" t="str">
        <f t="shared" si="1"/>
        <v>Jun</v>
      </c>
      <c r="AF1362" s="68" t="str">
        <f t="shared" si="2"/>
        <v>Dec</v>
      </c>
      <c r="AG1362" s="177"/>
      <c r="AH1362" s="70">
        <f t="shared" si="5"/>
        <v>42917</v>
      </c>
      <c r="AI1362" s="71">
        <f ca="1"/>
        <v>-1072</v>
      </c>
      <c r="AJ1362" s="71" t="str">
        <v>2017</v>
      </c>
      <c r="AK1362" s="70">
        <f t="shared" si="4"/>
        <v>42897</v>
      </c>
    </row>
    <row r="1363" spans="1:37" ht="14.4">
      <c r="A1363" s="239" t="s">
        <v>11796</v>
      </c>
      <c r="B1363" s="282" t="s">
        <v>89</v>
      </c>
      <c r="C1363" s="275">
        <v>42887</v>
      </c>
      <c r="D1363" s="276"/>
      <c r="E1363" s="277" t="s">
        <v>11122</v>
      </c>
      <c r="F1363" s="278" t="s">
        <v>214</v>
      </c>
      <c r="G1363" s="279" t="s">
        <v>11124</v>
      </c>
      <c r="H1363" s="280"/>
      <c r="I1363" s="281">
        <f t="shared" si="0"/>
        <v>42917</v>
      </c>
      <c r="J1363" s="282"/>
      <c r="K1363" s="280"/>
      <c r="L1363" s="283"/>
      <c r="M1363" s="282"/>
      <c r="N1363" s="282"/>
      <c r="O1363" s="282"/>
      <c r="P1363" s="284"/>
      <c r="Q1363" s="285"/>
      <c r="R1363" s="282"/>
      <c r="S1363" s="282"/>
      <c r="T1363" s="282"/>
      <c r="U1363" s="66" t="s">
        <v>108</v>
      </c>
      <c r="V1363" s="282"/>
      <c r="W1363" s="282"/>
      <c r="X1363" s="276"/>
      <c r="Y1363" s="57">
        <v>43073</v>
      </c>
      <c r="Z1363" s="286"/>
      <c r="AA1363" s="287"/>
      <c r="AB1363" s="288"/>
      <c r="AC1363" s="289"/>
      <c r="AD1363" s="290"/>
      <c r="AE1363" s="67" t="str">
        <f t="shared" si="1"/>
        <v>Jun</v>
      </c>
      <c r="AF1363" s="68" t="str">
        <f t="shared" si="2"/>
        <v>Dec</v>
      </c>
      <c r="AG1363" s="177"/>
      <c r="AH1363" s="70">
        <f t="shared" si="5"/>
        <v>42917</v>
      </c>
      <c r="AI1363" s="71">
        <f ca="1"/>
        <v>-1072</v>
      </c>
      <c r="AJ1363" s="71" t="str">
        <v>2017</v>
      </c>
      <c r="AK1363" s="70">
        <f t="shared" si="4"/>
        <v>42897</v>
      </c>
    </row>
    <row r="1364" spans="1:37" ht="14.4">
      <c r="A1364" s="239" t="s">
        <v>11800</v>
      </c>
      <c r="B1364" s="282" t="s">
        <v>89</v>
      </c>
      <c r="C1364" s="275">
        <v>42887</v>
      </c>
      <c r="D1364" s="276"/>
      <c r="E1364" s="277" t="s">
        <v>11122</v>
      </c>
      <c r="F1364" s="278" t="s">
        <v>214</v>
      </c>
      <c r="G1364" s="279" t="s">
        <v>11124</v>
      </c>
      <c r="H1364" s="280"/>
      <c r="I1364" s="281">
        <f t="shared" si="0"/>
        <v>42917</v>
      </c>
      <c r="J1364" s="282"/>
      <c r="K1364" s="280"/>
      <c r="L1364" s="283"/>
      <c r="M1364" s="282"/>
      <c r="N1364" s="282"/>
      <c r="O1364" s="282"/>
      <c r="P1364" s="284"/>
      <c r="Q1364" s="285"/>
      <c r="R1364" s="282"/>
      <c r="S1364" s="282"/>
      <c r="T1364" s="282"/>
      <c r="U1364" s="66" t="s">
        <v>108</v>
      </c>
      <c r="V1364" s="282"/>
      <c r="W1364" s="282"/>
      <c r="X1364" s="276"/>
      <c r="Y1364" s="57">
        <v>43073</v>
      </c>
      <c r="Z1364" s="286"/>
      <c r="AA1364" s="287"/>
      <c r="AB1364" s="288"/>
      <c r="AC1364" s="289"/>
      <c r="AD1364" s="289"/>
      <c r="AE1364" s="67" t="str">
        <f t="shared" si="1"/>
        <v>Jun</v>
      </c>
      <c r="AF1364" s="68" t="str">
        <f t="shared" si="2"/>
        <v>Dec</v>
      </c>
      <c r="AG1364" s="177"/>
      <c r="AH1364" s="70">
        <f t="shared" si="5"/>
        <v>42917</v>
      </c>
      <c r="AI1364" s="71">
        <f ca="1"/>
        <v>-1072</v>
      </c>
      <c r="AJ1364" s="71" t="str">
        <v>2017</v>
      </c>
      <c r="AK1364" s="70">
        <f t="shared" si="4"/>
        <v>42897</v>
      </c>
    </row>
    <row r="1365" spans="1:37" ht="14.4">
      <c r="A1365" s="239" t="s">
        <v>11802</v>
      </c>
      <c r="B1365" s="282" t="s">
        <v>89</v>
      </c>
      <c r="C1365" s="275">
        <v>42887</v>
      </c>
      <c r="D1365" s="276"/>
      <c r="E1365" s="277" t="s">
        <v>11122</v>
      </c>
      <c r="F1365" s="278" t="s">
        <v>214</v>
      </c>
      <c r="G1365" s="279" t="s">
        <v>11124</v>
      </c>
      <c r="H1365" s="280"/>
      <c r="I1365" s="281">
        <f t="shared" si="0"/>
        <v>42917</v>
      </c>
      <c r="J1365" s="282"/>
      <c r="K1365" s="280"/>
      <c r="L1365" s="283"/>
      <c r="M1365" s="282"/>
      <c r="N1365" s="282"/>
      <c r="O1365" s="282"/>
      <c r="P1365" s="284"/>
      <c r="Q1365" s="285"/>
      <c r="R1365" s="282"/>
      <c r="S1365" s="282"/>
      <c r="T1365" s="282"/>
      <c r="U1365" s="66" t="s">
        <v>108</v>
      </c>
      <c r="V1365" s="282"/>
      <c r="W1365" s="282"/>
      <c r="X1365" s="276"/>
      <c r="Y1365" s="57">
        <v>43073</v>
      </c>
      <c r="Z1365" s="286"/>
      <c r="AA1365" s="287"/>
      <c r="AB1365" s="288"/>
      <c r="AC1365" s="289"/>
      <c r="AD1365" s="289"/>
      <c r="AE1365" s="67" t="str">
        <f t="shared" si="1"/>
        <v>Jun</v>
      </c>
      <c r="AF1365" s="68" t="str">
        <f t="shared" si="2"/>
        <v>Dec</v>
      </c>
      <c r="AG1365" s="177"/>
      <c r="AH1365" s="70">
        <f t="shared" si="5"/>
        <v>42917</v>
      </c>
      <c r="AI1365" s="71">
        <f ca="1"/>
        <v>-1072</v>
      </c>
      <c r="AJ1365" s="71" t="str">
        <v>2017</v>
      </c>
      <c r="AK1365" s="70">
        <f t="shared" si="4"/>
        <v>42897</v>
      </c>
    </row>
    <row r="1366" spans="1:37" ht="14.4">
      <c r="A1366" s="239" t="s">
        <v>11805</v>
      </c>
      <c r="B1366" s="282" t="s">
        <v>89</v>
      </c>
      <c r="C1366" s="275">
        <v>42887</v>
      </c>
      <c r="D1366" s="276"/>
      <c r="E1366" s="277" t="s">
        <v>11122</v>
      </c>
      <c r="F1366" s="278" t="s">
        <v>214</v>
      </c>
      <c r="G1366" s="279" t="s">
        <v>11124</v>
      </c>
      <c r="H1366" s="280"/>
      <c r="I1366" s="281">
        <f t="shared" si="0"/>
        <v>42917</v>
      </c>
      <c r="J1366" s="282"/>
      <c r="K1366" s="280"/>
      <c r="L1366" s="283"/>
      <c r="M1366" s="282"/>
      <c r="N1366" s="282"/>
      <c r="O1366" s="282"/>
      <c r="P1366" s="284"/>
      <c r="Q1366" s="285"/>
      <c r="R1366" s="282"/>
      <c r="S1366" s="282"/>
      <c r="T1366" s="282"/>
      <c r="U1366" s="66" t="s">
        <v>108</v>
      </c>
      <c r="V1366" s="282"/>
      <c r="W1366" s="282"/>
      <c r="X1366" s="276"/>
      <c r="Y1366" s="57">
        <v>43073</v>
      </c>
      <c r="Z1366" s="286"/>
      <c r="AA1366" s="287"/>
      <c r="AB1366" s="288"/>
      <c r="AC1366" s="289"/>
      <c r="AD1366" s="289"/>
      <c r="AE1366" s="67" t="str">
        <f t="shared" si="1"/>
        <v>Jun</v>
      </c>
      <c r="AF1366" s="68" t="str">
        <f t="shared" si="2"/>
        <v>Dec</v>
      </c>
      <c r="AG1366" s="177"/>
      <c r="AH1366" s="70">
        <f t="shared" si="5"/>
        <v>42917</v>
      </c>
      <c r="AI1366" s="71">
        <f ca="1"/>
        <v>-1072</v>
      </c>
      <c r="AJ1366" s="71" t="str">
        <v>2017</v>
      </c>
      <c r="AK1366" s="70">
        <f t="shared" si="4"/>
        <v>42897</v>
      </c>
    </row>
    <row r="1367" spans="1:37" ht="14.4">
      <c r="A1367" s="239" t="s">
        <v>11807</v>
      </c>
      <c r="B1367" s="282" t="s">
        <v>89</v>
      </c>
      <c r="C1367" s="275">
        <v>42887</v>
      </c>
      <c r="D1367" s="276"/>
      <c r="E1367" s="277" t="s">
        <v>11122</v>
      </c>
      <c r="F1367" s="278" t="s">
        <v>214</v>
      </c>
      <c r="G1367" s="279" t="s">
        <v>11124</v>
      </c>
      <c r="H1367" s="280"/>
      <c r="I1367" s="281">
        <f t="shared" si="0"/>
        <v>42917</v>
      </c>
      <c r="J1367" s="282"/>
      <c r="K1367" s="280"/>
      <c r="L1367" s="283"/>
      <c r="M1367" s="282"/>
      <c r="N1367" s="282"/>
      <c r="O1367" s="282"/>
      <c r="P1367" s="284"/>
      <c r="Q1367" s="285"/>
      <c r="R1367" s="282"/>
      <c r="S1367" s="282"/>
      <c r="T1367" s="282"/>
      <c r="U1367" s="66" t="s">
        <v>108</v>
      </c>
      <c r="V1367" s="282"/>
      <c r="W1367" s="282"/>
      <c r="X1367" s="276"/>
      <c r="Y1367" s="57">
        <v>43073</v>
      </c>
      <c r="Z1367" s="286"/>
      <c r="AA1367" s="287"/>
      <c r="AB1367" s="288"/>
      <c r="AC1367" s="289"/>
      <c r="AD1367" s="290"/>
      <c r="AE1367" s="67" t="str">
        <f t="shared" si="1"/>
        <v>Jun</v>
      </c>
      <c r="AF1367" s="68" t="str">
        <f t="shared" si="2"/>
        <v>Dec</v>
      </c>
      <c r="AG1367" s="177"/>
      <c r="AH1367" s="70">
        <f t="shared" si="5"/>
        <v>42917</v>
      </c>
      <c r="AI1367" s="71">
        <f ca="1"/>
        <v>-1072</v>
      </c>
      <c r="AJ1367" s="71" t="str">
        <v>2017</v>
      </c>
      <c r="AK1367" s="70">
        <f t="shared" si="4"/>
        <v>42897</v>
      </c>
    </row>
    <row r="1368" spans="1:37" ht="14.4">
      <c r="A1368" s="239" t="s">
        <v>11811</v>
      </c>
      <c r="B1368" s="282" t="s">
        <v>89</v>
      </c>
      <c r="C1368" s="275">
        <v>42887</v>
      </c>
      <c r="D1368" s="276"/>
      <c r="E1368" s="277" t="s">
        <v>11122</v>
      </c>
      <c r="F1368" s="278" t="s">
        <v>214</v>
      </c>
      <c r="G1368" s="279" t="s">
        <v>11124</v>
      </c>
      <c r="H1368" s="280"/>
      <c r="I1368" s="281">
        <f t="shared" si="0"/>
        <v>42917</v>
      </c>
      <c r="J1368" s="282"/>
      <c r="K1368" s="280"/>
      <c r="L1368" s="283"/>
      <c r="M1368" s="282"/>
      <c r="N1368" s="282"/>
      <c r="O1368" s="282"/>
      <c r="P1368" s="284"/>
      <c r="Q1368" s="285"/>
      <c r="R1368" s="282"/>
      <c r="S1368" s="282"/>
      <c r="T1368" s="282"/>
      <c r="U1368" s="66" t="s">
        <v>108</v>
      </c>
      <c r="V1368" s="282"/>
      <c r="W1368" s="282"/>
      <c r="X1368" s="276"/>
      <c r="Y1368" s="57">
        <v>43073</v>
      </c>
      <c r="Z1368" s="286"/>
      <c r="AA1368" s="287"/>
      <c r="AB1368" s="288"/>
      <c r="AC1368" s="289"/>
      <c r="AD1368" s="290"/>
      <c r="AE1368" s="67" t="str">
        <f t="shared" si="1"/>
        <v>Jun</v>
      </c>
      <c r="AF1368" s="68" t="str">
        <f t="shared" si="2"/>
        <v>Dec</v>
      </c>
      <c r="AG1368" s="177"/>
      <c r="AH1368" s="70">
        <f t="shared" si="5"/>
        <v>42917</v>
      </c>
      <c r="AI1368" s="71">
        <f ca="1"/>
        <v>-1072</v>
      </c>
      <c r="AJ1368" s="71" t="str">
        <v>2017</v>
      </c>
      <c r="AK1368" s="70">
        <f t="shared" si="4"/>
        <v>42897</v>
      </c>
    </row>
    <row r="1369" spans="1:37" ht="14.4">
      <c r="A1369" s="239" t="s">
        <v>11813</v>
      </c>
      <c r="B1369" s="282" t="s">
        <v>89</v>
      </c>
      <c r="C1369" s="275">
        <v>42887</v>
      </c>
      <c r="D1369" s="276"/>
      <c r="E1369" s="277" t="s">
        <v>11122</v>
      </c>
      <c r="F1369" s="278" t="s">
        <v>214</v>
      </c>
      <c r="G1369" s="279" t="s">
        <v>11124</v>
      </c>
      <c r="H1369" s="280"/>
      <c r="I1369" s="281">
        <f t="shared" si="0"/>
        <v>42917</v>
      </c>
      <c r="J1369" s="282"/>
      <c r="K1369" s="280"/>
      <c r="L1369" s="283"/>
      <c r="M1369" s="282"/>
      <c r="N1369" s="282"/>
      <c r="O1369" s="282"/>
      <c r="P1369" s="284"/>
      <c r="Q1369" s="285"/>
      <c r="R1369" s="282"/>
      <c r="S1369" s="282"/>
      <c r="T1369" s="282"/>
      <c r="U1369" s="66" t="s">
        <v>108</v>
      </c>
      <c r="V1369" s="282"/>
      <c r="W1369" s="282"/>
      <c r="X1369" s="276"/>
      <c r="Y1369" s="57">
        <v>43073</v>
      </c>
      <c r="Z1369" s="286"/>
      <c r="AA1369" s="287"/>
      <c r="AB1369" s="288"/>
      <c r="AC1369" s="289"/>
      <c r="AD1369" s="290"/>
      <c r="AE1369" s="67" t="str">
        <f t="shared" si="1"/>
        <v>Jun</v>
      </c>
      <c r="AF1369" s="68" t="str">
        <f t="shared" si="2"/>
        <v>Dec</v>
      </c>
      <c r="AG1369" s="177"/>
      <c r="AH1369" s="70">
        <f t="shared" si="5"/>
        <v>42917</v>
      </c>
      <c r="AI1369" s="71">
        <f ca="1"/>
        <v>-1072</v>
      </c>
      <c r="AJ1369" s="71" t="str">
        <v>2017</v>
      </c>
      <c r="AK1369" s="70">
        <f t="shared" si="4"/>
        <v>42897</v>
      </c>
    </row>
    <row r="1370" spans="1:37" ht="14.4">
      <c r="A1370" s="239" t="s">
        <v>11817</v>
      </c>
      <c r="B1370" s="282" t="s">
        <v>89</v>
      </c>
      <c r="C1370" s="275">
        <v>42887</v>
      </c>
      <c r="D1370" s="276"/>
      <c r="E1370" s="277" t="s">
        <v>11122</v>
      </c>
      <c r="F1370" s="278" t="s">
        <v>214</v>
      </c>
      <c r="G1370" s="279" t="s">
        <v>11124</v>
      </c>
      <c r="H1370" s="280"/>
      <c r="I1370" s="281">
        <f t="shared" si="0"/>
        <v>42917</v>
      </c>
      <c r="J1370" s="282"/>
      <c r="K1370" s="280"/>
      <c r="L1370" s="283"/>
      <c r="M1370" s="282"/>
      <c r="N1370" s="282"/>
      <c r="O1370" s="282"/>
      <c r="P1370" s="284"/>
      <c r="Q1370" s="285"/>
      <c r="R1370" s="282"/>
      <c r="S1370" s="282"/>
      <c r="T1370" s="282"/>
      <c r="U1370" s="66" t="s">
        <v>108</v>
      </c>
      <c r="V1370" s="282"/>
      <c r="W1370" s="282"/>
      <c r="X1370" s="276"/>
      <c r="Y1370" s="57">
        <v>43073</v>
      </c>
      <c r="Z1370" s="286"/>
      <c r="AA1370" s="287"/>
      <c r="AB1370" s="288"/>
      <c r="AC1370" s="289"/>
      <c r="AD1370" s="290"/>
      <c r="AE1370" s="67" t="str">
        <f t="shared" si="1"/>
        <v>Jun</v>
      </c>
      <c r="AF1370" s="68" t="str">
        <f t="shared" si="2"/>
        <v>Dec</v>
      </c>
      <c r="AG1370" s="177"/>
      <c r="AH1370" s="70">
        <f t="shared" si="5"/>
        <v>42917</v>
      </c>
      <c r="AI1370" s="71">
        <f ca="1"/>
        <v>-1072</v>
      </c>
      <c r="AJ1370" s="71" t="str">
        <v>2017</v>
      </c>
      <c r="AK1370" s="70">
        <f t="shared" si="4"/>
        <v>42897</v>
      </c>
    </row>
    <row r="1371" spans="1:37" ht="14.4">
      <c r="A1371" s="239" t="s">
        <v>11819</v>
      </c>
      <c r="B1371" s="282" t="s">
        <v>89</v>
      </c>
      <c r="C1371" s="275">
        <v>42887</v>
      </c>
      <c r="D1371" s="276"/>
      <c r="E1371" s="277" t="s">
        <v>11122</v>
      </c>
      <c r="F1371" s="278" t="s">
        <v>214</v>
      </c>
      <c r="G1371" s="279" t="s">
        <v>11124</v>
      </c>
      <c r="H1371" s="280"/>
      <c r="I1371" s="281">
        <f t="shared" si="0"/>
        <v>42917</v>
      </c>
      <c r="J1371" s="282"/>
      <c r="K1371" s="280"/>
      <c r="L1371" s="283"/>
      <c r="M1371" s="282"/>
      <c r="N1371" s="282"/>
      <c r="O1371" s="282"/>
      <c r="P1371" s="284"/>
      <c r="Q1371" s="285"/>
      <c r="R1371" s="282"/>
      <c r="S1371" s="282"/>
      <c r="T1371" s="282"/>
      <c r="U1371" s="66" t="s">
        <v>108</v>
      </c>
      <c r="V1371" s="282"/>
      <c r="W1371" s="282"/>
      <c r="X1371" s="276"/>
      <c r="Y1371" s="57">
        <v>43073</v>
      </c>
      <c r="Z1371" s="286"/>
      <c r="AA1371" s="287"/>
      <c r="AB1371" s="288"/>
      <c r="AC1371" s="289"/>
      <c r="AD1371" s="290"/>
      <c r="AE1371" s="67" t="str">
        <f t="shared" si="1"/>
        <v>Jun</v>
      </c>
      <c r="AF1371" s="68" t="str">
        <f t="shared" si="2"/>
        <v>Dec</v>
      </c>
      <c r="AG1371" s="177"/>
      <c r="AH1371" s="70">
        <f t="shared" si="5"/>
        <v>42917</v>
      </c>
      <c r="AI1371" s="71">
        <f ca="1"/>
        <v>-1072</v>
      </c>
      <c r="AJ1371" s="71" t="str">
        <v>2017</v>
      </c>
      <c r="AK1371" s="70">
        <f t="shared" si="4"/>
        <v>42897</v>
      </c>
    </row>
    <row r="1372" spans="1:37" ht="14.4">
      <c r="A1372" s="239" t="s">
        <v>11821</v>
      </c>
      <c r="B1372" s="282" t="s">
        <v>89</v>
      </c>
      <c r="C1372" s="275">
        <v>42887</v>
      </c>
      <c r="D1372" s="276"/>
      <c r="E1372" s="277" t="s">
        <v>11122</v>
      </c>
      <c r="F1372" s="278" t="s">
        <v>214</v>
      </c>
      <c r="G1372" s="279" t="s">
        <v>11124</v>
      </c>
      <c r="H1372" s="280"/>
      <c r="I1372" s="281">
        <f t="shared" si="0"/>
        <v>42917</v>
      </c>
      <c r="J1372" s="282"/>
      <c r="K1372" s="280"/>
      <c r="L1372" s="283"/>
      <c r="M1372" s="282"/>
      <c r="N1372" s="282"/>
      <c r="O1372" s="282"/>
      <c r="P1372" s="284"/>
      <c r="Q1372" s="285"/>
      <c r="R1372" s="282"/>
      <c r="S1372" s="282"/>
      <c r="T1372" s="282"/>
      <c r="U1372" s="66" t="s">
        <v>108</v>
      </c>
      <c r="V1372" s="282"/>
      <c r="W1372" s="282"/>
      <c r="X1372" s="276"/>
      <c r="Y1372" s="57">
        <v>43073</v>
      </c>
      <c r="Z1372" s="286"/>
      <c r="AA1372" s="287"/>
      <c r="AB1372" s="288"/>
      <c r="AC1372" s="289"/>
      <c r="AD1372" s="290"/>
      <c r="AE1372" s="67" t="str">
        <f t="shared" si="1"/>
        <v>Jun</v>
      </c>
      <c r="AF1372" s="68" t="str">
        <f t="shared" si="2"/>
        <v>Dec</v>
      </c>
      <c r="AG1372" s="177"/>
      <c r="AH1372" s="70">
        <f t="shared" si="5"/>
        <v>42917</v>
      </c>
      <c r="AI1372" s="71">
        <f ca="1"/>
        <v>-1072</v>
      </c>
      <c r="AJ1372" s="71" t="str">
        <v>2017</v>
      </c>
      <c r="AK1372" s="70">
        <f t="shared" si="4"/>
        <v>42897</v>
      </c>
    </row>
    <row r="1373" spans="1:37" ht="14.4">
      <c r="A1373" s="239" t="s">
        <v>11823</v>
      </c>
      <c r="B1373" s="282" t="s">
        <v>89</v>
      </c>
      <c r="C1373" s="275">
        <v>42887</v>
      </c>
      <c r="D1373" s="276"/>
      <c r="E1373" s="277" t="s">
        <v>11122</v>
      </c>
      <c r="F1373" s="278" t="s">
        <v>214</v>
      </c>
      <c r="G1373" s="279" t="s">
        <v>11124</v>
      </c>
      <c r="H1373" s="280"/>
      <c r="I1373" s="281">
        <f t="shared" si="0"/>
        <v>42917</v>
      </c>
      <c r="J1373" s="282"/>
      <c r="K1373" s="280"/>
      <c r="L1373" s="283"/>
      <c r="M1373" s="282"/>
      <c r="N1373" s="282"/>
      <c r="O1373" s="282"/>
      <c r="P1373" s="284"/>
      <c r="Q1373" s="285"/>
      <c r="R1373" s="282"/>
      <c r="S1373" s="282"/>
      <c r="T1373" s="282"/>
      <c r="U1373" s="66" t="s">
        <v>108</v>
      </c>
      <c r="V1373" s="282"/>
      <c r="W1373" s="282"/>
      <c r="X1373" s="276"/>
      <c r="Y1373" s="57">
        <v>43073</v>
      </c>
      <c r="Z1373" s="286"/>
      <c r="AA1373" s="287"/>
      <c r="AB1373" s="288"/>
      <c r="AC1373" s="289"/>
      <c r="AD1373" s="290"/>
      <c r="AE1373" s="67" t="str">
        <f t="shared" si="1"/>
        <v>Jun</v>
      </c>
      <c r="AF1373" s="68" t="str">
        <f t="shared" si="2"/>
        <v>Dec</v>
      </c>
      <c r="AG1373" s="177"/>
      <c r="AH1373" s="70">
        <f t="shared" si="5"/>
        <v>42917</v>
      </c>
      <c r="AI1373" s="71">
        <f ca="1"/>
        <v>-1072</v>
      </c>
      <c r="AJ1373" s="71" t="str">
        <v>2017</v>
      </c>
      <c r="AK1373" s="70">
        <f t="shared" si="4"/>
        <v>42897</v>
      </c>
    </row>
    <row r="1374" spans="1:37" ht="14.4">
      <c r="A1374" s="239" t="s">
        <v>11826</v>
      </c>
      <c r="B1374" s="282" t="s">
        <v>89</v>
      </c>
      <c r="C1374" s="275">
        <v>42887</v>
      </c>
      <c r="D1374" s="276"/>
      <c r="E1374" s="277" t="s">
        <v>11122</v>
      </c>
      <c r="F1374" s="278" t="s">
        <v>214</v>
      </c>
      <c r="G1374" s="279" t="s">
        <v>11124</v>
      </c>
      <c r="H1374" s="280"/>
      <c r="I1374" s="281">
        <f t="shared" si="0"/>
        <v>42917</v>
      </c>
      <c r="J1374" s="282"/>
      <c r="K1374" s="280"/>
      <c r="L1374" s="283"/>
      <c r="M1374" s="282"/>
      <c r="N1374" s="282"/>
      <c r="O1374" s="282"/>
      <c r="P1374" s="284"/>
      <c r="Q1374" s="285"/>
      <c r="R1374" s="282"/>
      <c r="S1374" s="282"/>
      <c r="T1374" s="282"/>
      <c r="U1374" s="66" t="s">
        <v>108</v>
      </c>
      <c r="V1374" s="282"/>
      <c r="W1374" s="282"/>
      <c r="X1374" s="276"/>
      <c r="Y1374" s="57">
        <v>43073</v>
      </c>
      <c r="Z1374" s="286"/>
      <c r="AA1374" s="287"/>
      <c r="AB1374" s="288"/>
      <c r="AC1374" s="289"/>
      <c r="AD1374" s="290"/>
      <c r="AE1374" s="67" t="str">
        <f t="shared" si="1"/>
        <v>Jun</v>
      </c>
      <c r="AF1374" s="68" t="str">
        <f t="shared" si="2"/>
        <v>Dec</v>
      </c>
      <c r="AG1374" s="177"/>
      <c r="AH1374" s="70">
        <f t="shared" si="5"/>
        <v>42917</v>
      </c>
      <c r="AI1374" s="71">
        <f ca="1"/>
        <v>-1072</v>
      </c>
      <c r="AJ1374" s="71" t="str">
        <v>2017</v>
      </c>
      <c r="AK1374" s="70">
        <f t="shared" si="4"/>
        <v>42897</v>
      </c>
    </row>
    <row r="1375" spans="1:37" ht="14.4">
      <c r="A1375" s="239" t="s">
        <v>11828</v>
      </c>
      <c r="B1375" s="282" t="s">
        <v>89</v>
      </c>
      <c r="C1375" s="275">
        <v>42887</v>
      </c>
      <c r="D1375" s="276"/>
      <c r="E1375" s="277" t="s">
        <v>11122</v>
      </c>
      <c r="F1375" s="278" t="s">
        <v>214</v>
      </c>
      <c r="G1375" s="279" t="s">
        <v>11124</v>
      </c>
      <c r="H1375" s="280"/>
      <c r="I1375" s="281">
        <f t="shared" si="0"/>
        <v>42917</v>
      </c>
      <c r="J1375" s="282"/>
      <c r="K1375" s="280"/>
      <c r="L1375" s="283"/>
      <c r="M1375" s="282"/>
      <c r="N1375" s="282"/>
      <c r="O1375" s="282"/>
      <c r="P1375" s="284"/>
      <c r="Q1375" s="285"/>
      <c r="R1375" s="282"/>
      <c r="S1375" s="282"/>
      <c r="T1375" s="282"/>
      <c r="U1375" s="66" t="s">
        <v>108</v>
      </c>
      <c r="V1375" s="282"/>
      <c r="W1375" s="282"/>
      <c r="X1375" s="276"/>
      <c r="Y1375" s="57">
        <v>43073</v>
      </c>
      <c r="Z1375" s="286"/>
      <c r="AA1375" s="287"/>
      <c r="AB1375" s="288"/>
      <c r="AC1375" s="289"/>
      <c r="AD1375" s="290"/>
      <c r="AE1375" s="67" t="str">
        <f t="shared" si="1"/>
        <v>Jun</v>
      </c>
      <c r="AF1375" s="68" t="str">
        <f t="shared" si="2"/>
        <v>Dec</v>
      </c>
      <c r="AG1375" s="177"/>
      <c r="AH1375" s="70">
        <f t="shared" si="5"/>
        <v>42917</v>
      </c>
      <c r="AI1375" s="71">
        <f ca="1"/>
        <v>-1072</v>
      </c>
      <c r="AJ1375" s="71" t="str">
        <v>2017</v>
      </c>
      <c r="AK1375" s="70">
        <f t="shared" si="4"/>
        <v>42897</v>
      </c>
    </row>
    <row r="1376" spans="1:37" ht="14.4">
      <c r="A1376" s="239" t="s">
        <v>11833</v>
      </c>
      <c r="B1376" s="282" t="s">
        <v>89</v>
      </c>
      <c r="C1376" s="275">
        <v>42887</v>
      </c>
      <c r="D1376" s="276"/>
      <c r="E1376" s="277" t="s">
        <v>11122</v>
      </c>
      <c r="F1376" s="278" t="s">
        <v>214</v>
      </c>
      <c r="G1376" s="279" t="s">
        <v>11124</v>
      </c>
      <c r="H1376" s="280"/>
      <c r="I1376" s="281">
        <f t="shared" si="0"/>
        <v>42917</v>
      </c>
      <c r="J1376" s="282"/>
      <c r="K1376" s="280"/>
      <c r="L1376" s="283"/>
      <c r="M1376" s="282"/>
      <c r="N1376" s="282"/>
      <c r="O1376" s="282"/>
      <c r="P1376" s="284"/>
      <c r="Q1376" s="285"/>
      <c r="R1376" s="282"/>
      <c r="S1376" s="282"/>
      <c r="T1376" s="282"/>
      <c r="U1376" s="66" t="s">
        <v>108</v>
      </c>
      <c r="V1376" s="282"/>
      <c r="W1376" s="282"/>
      <c r="X1376" s="276"/>
      <c r="Y1376" s="57">
        <v>43073</v>
      </c>
      <c r="Z1376" s="286"/>
      <c r="AA1376" s="287"/>
      <c r="AB1376" s="288"/>
      <c r="AC1376" s="289"/>
      <c r="AD1376" s="290"/>
      <c r="AE1376" s="67" t="str">
        <f t="shared" si="1"/>
        <v>Jun</v>
      </c>
      <c r="AF1376" s="68" t="str">
        <f t="shared" si="2"/>
        <v>Dec</v>
      </c>
      <c r="AG1376" s="177"/>
      <c r="AH1376" s="70">
        <f t="shared" si="5"/>
        <v>42917</v>
      </c>
      <c r="AI1376" s="71">
        <f ca="1"/>
        <v>-1072</v>
      </c>
      <c r="AJ1376" s="71" t="str">
        <v>2017</v>
      </c>
      <c r="AK1376" s="70">
        <f t="shared" si="4"/>
        <v>42897</v>
      </c>
    </row>
    <row r="1377" spans="1:37" ht="14.4">
      <c r="A1377" s="239" t="s">
        <v>11837</v>
      </c>
      <c r="B1377" s="282" t="s">
        <v>89</v>
      </c>
      <c r="C1377" s="275">
        <v>42887</v>
      </c>
      <c r="D1377" s="276"/>
      <c r="E1377" s="277" t="s">
        <v>11122</v>
      </c>
      <c r="F1377" s="278" t="s">
        <v>214</v>
      </c>
      <c r="G1377" s="279" t="s">
        <v>11124</v>
      </c>
      <c r="H1377" s="280"/>
      <c r="I1377" s="281">
        <f t="shared" si="0"/>
        <v>42917</v>
      </c>
      <c r="J1377" s="282"/>
      <c r="K1377" s="280"/>
      <c r="L1377" s="283"/>
      <c r="M1377" s="282"/>
      <c r="N1377" s="282"/>
      <c r="O1377" s="282"/>
      <c r="P1377" s="284"/>
      <c r="Q1377" s="285"/>
      <c r="R1377" s="282"/>
      <c r="S1377" s="282"/>
      <c r="T1377" s="282"/>
      <c r="U1377" s="66" t="s">
        <v>108</v>
      </c>
      <c r="V1377" s="282"/>
      <c r="W1377" s="282"/>
      <c r="X1377" s="276"/>
      <c r="Y1377" s="57">
        <v>43073</v>
      </c>
      <c r="Z1377" s="286"/>
      <c r="AA1377" s="287"/>
      <c r="AB1377" s="288"/>
      <c r="AC1377" s="289"/>
      <c r="AD1377" s="290"/>
      <c r="AE1377" s="67" t="str">
        <f t="shared" si="1"/>
        <v>Jun</v>
      </c>
      <c r="AF1377" s="68" t="str">
        <f t="shared" si="2"/>
        <v>Dec</v>
      </c>
      <c r="AG1377" s="177"/>
      <c r="AH1377" s="70">
        <f t="shared" si="5"/>
        <v>42917</v>
      </c>
      <c r="AI1377" s="71">
        <f ca="1"/>
        <v>-1072</v>
      </c>
      <c r="AJ1377" s="71" t="str">
        <v>2017</v>
      </c>
      <c r="AK1377" s="70">
        <f t="shared" si="4"/>
        <v>42897</v>
      </c>
    </row>
    <row r="1378" spans="1:37" ht="14.4">
      <c r="A1378" s="239" t="s">
        <v>11839</v>
      </c>
      <c r="B1378" s="282" t="s">
        <v>89</v>
      </c>
      <c r="C1378" s="275">
        <v>42887</v>
      </c>
      <c r="D1378" s="276"/>
      <c r="E1378" s="277" t="s">
        <v>11122</v>
      </c>
      <c r="F1378" s="278" t="s">
        <v>214</v>
      </c>
      <c r="G1378" s="279" t="s">
        <v>11124</v>
      </c>
      <c r="H1378" s="280"/>
      <c r="I1378" s="281">
        <f t="shared" si="0"/>
        <v>42917</v>
      </c>
      <c r="J1378" s="282"/>
      <c r="K1378" s="280"/>
      <c r="L1378" s="283"/>
      <c r="M1378" s="282"/>
      <c r="N1378" s="282"/>
      <c r="O1378" s="282"/>
      <c r="P1378" s="284"/>
      <c r="Q1378" s="285"/>
      <c r="R1378" s="282"/>
      <c r="S1378" s="282"/>
      <c r="T1378" s="282"/>
      <c r="U1378" s="66" t="s">
        <v>108</v>
      </c>
      <c r="V1378" s="282"/>
      <c r="W1378" s="282"/>
      <c r="X1378" s="276"/>
      <c r="Y1378" s="57">
        <v>43073</v>
      </c>
      <c r="Z1378" s="286"/>
      <c r="AA1378" s="287"/>
      <c r="AB1378" s="288"/>
      <c r="AC1378" s="289"/>
      <c r="AD1378" s="290"/>
      <c r="AE1378" s="67" t="str">
        <f t="shared" si="1"/>
        <v>Jun</v>
      </c>
      <c r="AF1378" s="68" t="str">
        <f t="shared" si="2"/>
        <v>Dec</v>
      </c>
      <c r="AG1378" s="177"/>
      <c r="AH1378" s="70">
        <f t="shared" si="5"/>
        <v>42917</v>
      </c>
      <c r="AI1378" s="71">
        <f ca="1"/>
        <v>-1072</v>
      </c>
      <c r="AJ1378" s="71" t="str">
        <v>2017</v>
      </c>
      <c r="AK1378" s="70">
        <f t="shared" si="4"/>
        <v>42897</v>
      </c>
    </row>
    <row r="1379" spans="1:37" ht="14.4">
      <c r="A1379" s="239" t="s">
        <v>11841</v>
      </c>
      <c r="B1379" s="282" t="s">
        <v>89</v>
      </c>
      <c r="C1379" s="275">
        <v>42887</v>
      </c>
      <c r="D1379" s="276"/>
      <c r="E1379" s="277" t="s">
        <v>11122</v>
      </c>
      <c r="F1379" s="278" t="s">
        <v>214</v>
      </c>
      <c r="G1379" s="279" t="s">
        <v>11124</v>
      </c>
      <c r="H1379" s="280"/>
      <c r="I1379" s="281">
        <f t="shared" si="0"/>
        <v>42917</v>
      </c>
      <c r="J1379" s="282"/>
      <c r="K1379" s="280"/>
      <c r="L1379" s="283"/>
      <c r="M1379" s="282"/>
      <c r="N1379" s="282"/>
      <c r="O1379" s="282"/>
      <c r="P1379" s="284"/>
      <c r="Q1379" s="285"/>
      <c r="R1379" s="282"/>
      <c r="S1379" s="282"/>
      <c r="T1379" s="282"/>
      <c r="U1379" s="66" t="s">
        <v>108</v>
      </c>
      <c r="V1379" s="282"/>
      <c r="W1379" s="282"/>
      <c r="X1379" s="276"/>
      <c r="Y1379" s="57">
        <v>43073</v>
      </c>
      <c r="Z1379" s="286"/>
      <c r="AA1379" s="287"/>
      <c r="AB1379" s="288"/>
      <c r="AC1379" s="289"/>
      <c r="AD1379" s="290"/>
      <c r="AE1379" s="67" t="str">
        <f t="shared" si="1"/>
        <v>Jun</v>
      </c>
      <c r="AF1379" s="68" t="str">
        <f t="shared" si="2"/>
        <v>Dec</v>
      </c>
      <c r="AG1379" s="177"/>
      <c r="AH1379" s="70">
        <f t="shared" si="5"/>
        <v>42917</v>
      </c>
      <c r="AI1379" s="71">
        <f ca="1"/>
        <v>-1072</v>
      </c>
      <c r="AJ1379" s="71" t="str">
        <v>2017</v>
      </c>
      <c r="AK1379" s="70">
        <f t="shared" si="4"/>
        <v>42897</v>
      </c>
    </row>
    <row r="1380" spans="1:37" ht="14.4">
      <c r="A1380" s="239" t="s">
        <v>11844</v>
      </c>
      <c r="B1380" s="282" t="s">
        <v>89</v>
      </c>
      <c r="C1380" s="275">
        <v>42887</v>
      </c>
      <c r="D1380" s="276"/>
      <c r="E1380" s="277" t="s">
        <v>11122</v>
      </c>
      <c r="F1380" s="278" t="s">
        <v>214</v>
      </c>
      <c r="G1380" s="279" t="s">
        <v>11124</v>
      </c>
      <c r="H1380" s="280"/>
      <c r="I1380" s="281">
        <f t="shared" si="0"/>
        <v>42917</v>
      </c>
      <c r="J1380" s="282"/>
      <c r="K1380" s="280"/>
      <c r="L1380" s="283"/>
      <c r="M1380" s="282"/>
      <c r="N1380" s="282"/>
      <c r="O1380" s="282"/>
      <c r="P1380" s="284"/>
      <c r="Q1380" s="285"/>
      <c r="R1380" s="282"/>
      <c r="S1380" s="282"/>
      <c r="T1380" s="282"/>
      <c r="U1380" s="66" t="s">
        <v>108</v>
      </c>
      <c r="V1380" s="282"/>
      <c r="W1380" s="282"/>
      <c r="X1380" s="276"/>
      <c r="Y1380" s="57">
        <v>43073</v>
      </c>
      <c r="Z1380" s="286"/>
      <c r="AA1380" s="287"/>
      <c r="AB1380" s="288"/>
      <c r="AC1380" s="289"/>
      <c r="AD1380" s="290"/>
      <c r="AE1380" s="67" t="str">
        <f t="shared" si="1"/>
        <v>Jun</v>
      </c>
      <c r="AF1380" s="68" t="str">
        <f t="shared" si="2"/>
        <v>Dec</v>
      </c>
      <c r="AG1380" s="177"/>
      <c r="AH1380" s="70">
        <f t="shared" si="5"/>
        <v>42917</v>
      </c>
      <c r="AI1380" s="71">
        <f ca="1"/>
        <v>-1072</v>
      </c>
      <c r="AJ1380" s="71" t="str">
        <v>2017</v>
      </c>
      <c r="AK1380" s="70">
        <f t="shared" si="4"/>
        <v>42897</v>
      </c>
    </row>
    <row r="1381" spans="1:37" ht="14.4">
      <c r="A1381" s="239" t="s">
        <v>11846</v>
      </c>
      <c r="B1381" s="282" t="s">
        <v>89</v>
      </c>
      <c r="C1381" s="275">
        <v>42887</v>
      </c>
      <c r="D1381" s="276"/>
      <c r="E1381" s="277" t="s">
        <v>11122</v>
      </c>
      <c r="F1381" s="278" t="s">
        <v>214</v>
      </c>
      <c r="G1381" s="279" t="s">
        <v>11124</v>
      </c>
      <c r="H1381" s="280"/>
      <c r="I1381" s="281">
        <f t="shared" si="0"/>
        <v>42917</v>
      </c>
      <c r="J1381" s="282"/>
      <c r="K1381" s="280"/>
      <c r="L1381" s="283"/>
      <c r="M1381" s="282"/>
      <c r="N1381" s="282"/>
      <c r="O1381" s="282"/>
      <c r="P1381" s="284"/>
      <c r="Q1381" s="285"/>
      <c r="R1381" s="282"/>
      <c r="S1381" s="282"/>
      <c r="T1381" s="282"/>
      <c r="U1381" s="66" t="s">
        <v>108</v>
      </c>
      <c r="V1381" s="282"/>
      <c r="W1381" s="282"/>
      <c r="X1381" s="276"/>
      <c r="Y1381" s="57">
        <v>43073</v>
      </c>
      <c r="Z1381" s="286"/>
      <c r="AA1381" s="287"/>
      <c r="AB1381" s="288"/>
      <c r="AC1381" s="289"/>
      <c r="AD1381" s="290"/>
      <c r="AE1381" s="67" t="str">
        <f t="shared" si="1"/>
        <v>Jun</v>
      </c>
      <c r="AF1381" s="68" t="str">
        <f t="shared" si="2"/>
        <v>Dec</v>
      </c>
      <c r="AG1381" s="177"/>
      <c r="AH1381" s="70">
        <f t="shared" si="5"/>
        <v>42917</v>
      </c>
      <c r="AI1381" s="71">
        <f ca="1"/>
        <v>-1072</v>
      </c>
      <c r="AJ1381" s="71" t="str">
        <v>2017</v>
      </c>
      <c r="AK1381" s="70">
        <f t="shared" si="4"/>
        <v>42897</v>
      </c>
    </row>
    <row r="1382" spans="1:37" ht="14.4">
      <c r="A1382" s="239" t="s">
        <v>11849</v>
      </c>
      <c r="B1382" s="282" t="s">
        <v>89</v>
      </c>
      <c r="C1382" s="275">
        <v>42887</v>
      </c>
      <c r="D1382" s="276"/>
      <c r="E1382" s="277" t="s">
        <v>11122</v>
      </c>
      <c r="F1382" s="278" t="s">
        <v>214</v>
      </c>
      <c r="G1382" s="279" t="s">
        <v>11124</v>
      </c>
      <c r="H1382" s="280"/>
      <c r="I1382" s="281">
        <f t="shared" si="0"/>
        <v>42917</v>
      </c>
      <c r="J1382" s="282"/>
      <c r="K1382" s="280"/>
      <c r="L1382" s="283"/>
      <c r="M1382" s="282"/>
      <c r="N1382" s="282"/>
      <c r="O1382" s="282"/>
      <c r="P1382" s="284"/>
      <c r="Q1382" s="285"/>
      <c r="R1382" s="282"/>
      <c r="S1382" s="282"/>
      <c r="T1382" s="282"/>
      <c r="U1382" s="66" t="s">
        <v>108</v>
      </c>
      <c r="V1382" s="282"/>
      <c r="W1382" s="282"/>
      <c r="X1382" s="276"/>
      <c r="Y1382" s="57">
        <v>43073</v>
      </c>
      <c r="Z1382" s="286"/>
      <c r="AA1382" s="287"/>
      <c r="AB1382" s="288"/>
      <c r="AC1382" s="289"/>
      <c r="AD1382" s="290"/>
      <c r="AE1382" s="67" t="str">
        <f t="shared" si="1"/>
        <v>Jun</v>
      </c>
      <c r="AF1382" s="68" t="str">
        <f t="shared" si="2"/>
        <v>Dec</v>
      </c>
      <c r="AG1382" s="177"/>
      <c r="AH1382" s="70">
        <f t="shared" si="5"/>
        <v>42917</v>
      </c>
      <c r="AI1382" s="71">
        <f ca="1"/>
        <v>-1072</v>
      </c>
      <c r="AJ1382" s="71" t="str">
        <v>2017</v>
      </c>
      <c r="AK1382" s="70">
        <f t="shared" si="4"/>
        <v>42897</v>
      </c>
    </row>
    <row r="1383" spans="1:37" ht="14.4">
      <c r="A1383" s="239" t="s">
        <v>11854</v>
      </c>
      <c r="B1383" s="282" t="s">
        <v>89</v>
      </c>
      <c r="C1383" s="275">
        <v>42887</v>
      </c>
      <c r="D1383" s="276"/>
      <c r="E1383" s="277" t="s">
        <v>11122</v>
      </c>
      <c r="F1383" s="278" t="s">
        <v>214</v>
      </c>
      <c r="G1383" s="279" t="s">
        <v>11124</v>
      </c>
      <c r="H1383" s="280"/>
      <c r="I1383" s="281">
        <f t="shared" si="0"/>
        <v>42917</v>
      </c>
      <c r="J1383" s="282"/>
      <c r="K1383" s="280"/>
      <c r="L1383" s="283"/>
      <c r="M1383" s="282"/>
      <c r="N1383" s="282"/>
      <c r="O1383" s="282"/>
      <c r="P1383" s="284"/>
      <c r="Q1383" s="285"/>
      <c r="R1383" s="282"/>
      <c r="S1383" s="282"/>
      <c r="T1383" s="282"/>
      <c r="U1383" s="66" t="s">
        <v>108</v>
      </c>
      <c r="V1383" s="282"/>
      <c r="W1383" s="282"/>
      <c r="X1383" s="276"/>
      <c r="Y1383" s="57">
        <v>43073</v>
      </c>
      <c r="Z1383" s="286"/>
      <c r="AA1383" s="287"/>
      <c r="AB1383" s="288"/>
      <c r="AC1383" s="289"/>
      <c r="AD1383" s="290"/>
      <c r="AE1383" s="67" t="str">
        <f t="shared" si="1"/>
        <v>Jun</v>
      </c>
      <c r="AF1383" s="68" t="str">
        <f t="shared" si="2"/>
        <v>Dec</v>
      </c>
      <c r="AG1383" s="177"/>
      <c r="AH1383" s="70">
        <f t="shared" si="5"/>
        <v>42917</v>
      </c>
      <c r="AI1383" s="71">
        <f ca="1"/>
        <v>-1072</v>
      </c>
      <c r="AJ1383" s="71" t="str">
        <v>2017</v>
      </c>
      <c r="AK1383" s="70">
        <f t="shared" si="4"/>
        <v>42897</v>
      </c>
    </row>
    <row r="1384" spans="1:37" ht="14.4">
      <c r="A1384" s="239" t="s">
        <v>11857</v>
      </c>
      <c r="B1384" s="282" t="s">
        <v>89</v>
      </c>
      <c r="C1384" s="275">
        <v>42887</v>
      </c>
      <c r="D1384" s="276"/>
      <c r="E1384" s="277" t="s">
        <v>11122</v>
      </c>
      <c r="F1384" s="278" t="s">
        <v>214</v>
      </c>
      <c r="G1384" s="279" t="s">
        <v>11124</v>
      </c>
      <c r="H1384" s="280"/>
      <c r="I1384" s="281">
        <f t="shared" si="0"/>
        <v>42917</v>
      </c>
      <c r="J1384" s="282"/>
      <c r="K1384" s="280"/>
      <c r="L1384" s="283"/>
      <c r="M1384" s="282"/>
      <c r="N1384" s="282"/>
      <c r="O1384" s="282"/>
      <c r="P1384" s="284"/>
      <c r="Q1384" s="285"/>
      <c r="R1384" s="282"/>
      <c r="S1384" s="282"/>
      <c r="T1384" s="282"/>
      <c r="U1384" s="66" t="s">
        <v>108</v>
      </c>
      <c r="V1384" s="282"/>
      <c r="W1384" s="282"/>
      <c r="X1384" s="276"/>
      <c r="Y1384" s="57">
        <v>43073</v>
      </c>
      <c r="Z1384" s="286"/>
      <c r="AA1384" s="287"/>
      <c r="AB1384" s="288"/>
      <c r="AC1384" s="289"/>
      <c r="AD1384" s="290"/>
      <c r="AE1384" s="67" t="str">
        <f t="shared" si="1"/>
        <v>Jun</v>
      </c>
      <c r="AF1384" s="68" t="str">
        <f t="shared" si="2"/>
        <v>Dec</v>
      </c>
      <c r="AG1384" s="177"/>
      <c r="AH1384" s="70">
        <f t="shared" si="5"/>
        <v>42917</v>
      </c>
      <c r="AI1384" s="71">
        <f ca="1"/>
        <v>-1072</v>
      </c>
      <c r="AJ1384" s="71" t="str">
        <v>2017</v>
      </c>
      <c r="AK1384" s="70">
        <f t="shared" si="4"/>
        <v>42897</v>
      </c>
    </row>
    <row r="1385" spans="1:37" ht="14.4">
      <c r="A1385" s="239" t="s">
        <v>11858</v>
      </c>
      <c r="B1385" s="282" t="s">
        <v>89</v>
      </c>
      <c r="C1385" s="275">
        <v>42887</v>
      </c>
      <c r="D1385" s="276"/>
      <c r="E1385" s="277" t="s">
        <v>11122</v>
      </c>
      <c r="F1385" s="278" t="s">
        <v>214</v>
      </c>
      <c r="G1385" s="279" t="s">
        <v>11124</v>
      </c>
      <c r="H1385" s="280"/>
      <c r="I1385" s="281">
        <f t="shared" si="0"/>
        <v>42917</v>
      </c>
      <c r="J1385" s="282"/>
      <c r="K1385" s="280"/>
      <c r="L1385" s="283"/>
      <c r="M1385" s="282"/>
      <c r="N1385" s="282"/>
      <c r="O1385" s="282"/>
      <c r="P1385" s="284"/>
      <c r="Q1385" s="285"/>
      <c r="R1385" s="282"/>
      <c r="S1385" s="282"/>
      <c r="T1385" s="282"/>
      <c r="U1385" s="66" t="s">
        <v>108</v>
      </c>
      <c r="V1385" s="282"/>
      <c r="W1385" s="282"/>
      <c r="X1385" s="276"/>
      <c r="Y1385" s="57">
        <v>43073</v>
      </c>
      <c r="Z1385" s="286"/>
      <c r="AA1385" s="287"/>
      <c r="AB1385" s="288"/>
      <c r="AC1385" s="289"/>
      <c r="AD1385" s="290"/>
      <c r="AE1385" s="67" t="str">
        <f t="shared" si="1"/>
        <v>Jun</v>
      </c>
      <c r="AF1385" s="68" t="str">
        <f t="shared" si="2"/>
        <v>Dec</v>
      </c>
      <c r="AG1385" s="177"/>
      <c r="AH1385" s="70">
        <f t="shared" si="5"/>
        <v>42917</v>
      </c>
      <c r="AI1385" s="71">
        <f ca="1"/>
        <v>-1072</v>
      </c>
      <c r="AJ1385" s="71" t="str">
        <v>2017</v>
      </c>
      <c r="AK1385" s="70">
        <f t="shared" si="4"/>
        <v>42897</v>
      </c>
    </row>
    <row r="1386" spans="1:37" ht="14.4">
      <c r="A1386" s="239" t="s">
        <v>11859</v>
      </c>
      <c r="B1386" s="282" t="s">
        <v>89</v>
      </c>
      <c r="C1386" s="275">
        <v>42887</v>
      </c>
      <c r="D1386" s="276"/>
      <c r="E1386" s="277" t="s">
        <v>11122</v>
      </c>
      <c r="F1386" s="278" t="s">
        <v>214</v>
      </c>
      <c r="G1386" s="279" t="s">
        <v>11124</v>
      </c>
      <c r="H1386" s="280"/>
      <c r="I1386" s="281">
        <f t="shared" si="0"/>
        <v>42917</v>
      </c>
      <c r="J1386" s="282"/>
      <c r="K1386" s="280"/>
      <c r="L1386" s="283"/>
      <c r="M1386" s="282"/>
      <c r="N1386" s="282"/>
      <c r="O1386" s="282"/>
      <c r="P1386" s="284"/>
      <c r="Q1386" s="285"/>
      <c r="R1386" s="282"/>
      <c r="S1386" s="282"/>
      <c r="T1386" s="282"/>
      <c r="U1386" s="66" t="s">
        <v>108</v>
      </c>
      <c r="V1386" s="282"/>
      <c r="W1386" s="282"/>
      <c r="X1386" s="276"/>
      <c r="Y1386" s="57">
        <v>43073</v>
      </c>
      <c r="Z1386" s="286"/>
      <c r="AA1386" s="287"/>
      <c r="AB1386" s="288"/>
      <c r="AC1386" s="289"/>
      <c r="AD1386" s="290"/>
      <c r="AE1386" s="67" t="str">
        <f t="shared" si="1"/>
        <v>Jun</v>
      </c>
      <c r="AF1386" s="68" t="str">
        <f t="shared" si="2"/>
        <v>Dec</v>
      </c>
      <c r="AG1386" s="177"/>
      <c r="AH1386" s="70">
        <f t="shared" si="5"/>
        <v>42917</v>
      </c>
      <c r="AI1386" s="71">
        <f ca="1"/>
        <v>-1072</v>
      </c>
      <c r="AJ1386" s="71" t="str">
        <v>2017</v>
      </c>
      <c r="AK1386" s="70">
        <f t="shared" si="4"/>
        <v>42897</v>
      </c>
    </row>
    <row r="1387" spans="1:37" ht="14.4">
      <c r="A1387" s="239" t="s">
        <v>11863</v>
      </c>
      <c r="B1387" s="282" t="s">
        <v>89</v>
      </c>
      <c r="C1387" s="275">
        <v>42887</v>
      </c>
      <c r="D1387" s="276"/>
      <c r="E1387" s="277" t="s">
        <v>11122</v>
      </c>
      <c r="F1387" s="278" t="s">
        <v>214</v>
      </c>
      <c r="G1387" s="279" t="s">
        <v>11124</v>
      </c>
      <c r="H1387" s="280"/>
      <c r="I1387" s="281">
        <f t="shared" si="0"/>
        <v>42917</v>
      </c>
      <c r="J1387" s="282"/>
      <c r="K1387" s="280"/>
      <c r="L1387" s="283"/>
      <c r="M1387" s="282"/>
      <c r="N1387" s="282"/>
      <c r="O1387" s="282"/>
      <c r="P1387" s="284"/>
      <c r="Q1387" s="285"/>
      <c r="R1387" s="282"/>
      <c r="S1387" s="282"/>
      <c r="T1387" s="282"/>
      <c r="U1387" s="66" t="s">
        <v>108</v>
      </c>
      <c r="V1387" s="282"/>
      <c r="W1387" s="282"/>
      <c r="X1387" s="276"/>
      <c r="Y1387" s="57">
        <v>43073</v>
      </c>
      <c r="Z1387" s="286"/>
      <c r="AA1387" s="287"/>
      <c r="AB1387" s="288"/>
      <c r="AC1387" s="289"/>
      <c r="AD1387" s="290"/>
      <c r="AE1387" s="67" t="str">
        <f t="shared" si="1"/>
        <v>Jun</v>
      </c>
      <c r="AF1387" s="68" t="str">
        <f t="shared" si="2"/>
        <v>Dec</v>
      </c>
      <c r="AG1387" s="177"/>
      <c r="AH1387" s="70">
        <f t="shared" si="5"/>
        <v>42917</v>
      </c>
      <c r="AI1387" s="71">
        <f ca="1"/>
        <v>-1072</v>
      </c>
      <c r="AJ1387" s="71" t="str">
        <v>2017</v>
      </c>
      <c r="AK1387" s="70">
        <f t="shared" si="4"/>
        <v>42897</v>
      </c>
    </row>
    <row r="1388" spans="1:37" ht="14.4">
      <c r="A1388" s="239" t="s">
        <v>11867</v>
      </c>
      <c r="B1388" s="282" t="s">
        <v>89</v>
      </c>
      <c r="C1388" s="275">
        <v>42887</v>
      </c>
      <c r="D1388" s="276"/>
      <c r="E1388" s="277" t="s">
        <v>11122</v>
      </c>
      <c r="F1388" s="278" t="s">
        <v>214</v>
      </c>
      <c r="G1388" s="279" t="s">
        <v>11124</v>
      </c>
      <c r="H1388" s="280"/>
      <c r="I1388" s="281">
        <f t="shared" si="0"/>
        <v>42917</v>
      </c>
      <c r="J1388" s="282"/>
      <c r="K1388" s="280"/>
      <c r="L1388" s="283"/>
      <c r="M1388" s="282"/>
      <c r="N1388" s="282"/>
      <c r="O1388" s="282"/>
      <c r="P1388" s="284"/>
      <c r="Q1388" s="285"/>
      <c r="R1388" s="282"/>
      <c r="S1388" s="282"/>
      <c r="T1388" s="282"/>
      <c r="U1388" s="66" t="s">
        <v>108</v>
      </c>
      <c r="V1388" s="282"/>
      <c r="W1388" s="282"/>
      <c r="X1388" s="276"/>
      <c r="Y1388" s="57">
        <v>43073</v>
      </c>
      <c r="Z1388" s="286"/>
      <c r="AA1388" s="287"/>
      <c r="AB1388" s="288"/>
      <c r="AC1388" s="289"/>
      <c r="AD1388" s="290"/>
      <c r="AE1388" s="67" t="str">
        <f t="shared" si="1"/>
        <v>Jun</v>
      </c>
      <c r="AF1388" s="68" t="str">
        <f t="shared" si="2"/>
        <v>Dec</v>
      </c>
      <c r="AG1388" s="177"/>
      <c r="AH1388" s="70">
        <f t="shared" si="5"/>
        <v>42917</v>
      </c>
      <c r="AI1388" s="71">
        <f ca="1"/>
        <v>-1072</v>
      </c>
      <c r="AJ1388" s="71" t="str">
        <v>2017</v>
      </c>
      <c r="AK1388" s="70">
        <f t="shared" si="4"/>
        <v>42897</v>
      </c>
    </row>
    <row r="1389" spans="1:37" ht="14.4">
      <c r="A1389" s="239" t="s">
        <v>11870</v>
      </c>
      <c r="B1389" s="282" t="s">
        <v>89</v>
      </c>
      <c r="C1389" s="275">
        <v>42887</v>
      </c>
      <c r="D1389" s="276"/>
      <c r="E1389" s="277" t="s">
        <v>11122</v>
      </c>
      <c r="F1389" s="278" t="s">
        <v>214</v>
      </c>
      <c r="G1389" s="279" t="s">
        <v>11124</v>
      </c>
      <c r="H1389" s="280"/>
      <c r="I1389" s="281">
        <f t="shared" si="0"/>
        <v>42917</v>
      </c>
      <c r="J1389" s="282"/>
      <c r="K1389" s="280"/>
      <c r="L1389" s="283"/>
      <c r="M1389" s="282"/>
      <c r="N1389" s="282"/>
      <c r="O1389" s="282"/>
      <c r="P1389" s="284"/>
      <c r="Q1389" s="285"/>
      <c r="R1389" s="282"/>
      <c r="S1389" s="282"/>
      <c r="T1389" s="282"/>
      <c r="U1389" s="66" t="s">
        <v>108</v>
      </c>
      <c r="V1389" s="282"/>
      <c r="W1389" s="282"/>
      <c r="X1389" s="276"/>
      <c r="Y1389" s="57">
        <v>43073</v>
      </c>
      <c r="Z1389" s="286"/>
      <c r="AA1389" s="287"/>
      <c r="AB1389" s="288"/>
      <c r="AC1389" s="289"/>
      <c r="AD1389" s="290"/>
      <c r="AE1389" s="67" t="str">
        <f t="shared" si="1"/>
        <v>Jun</v>
      </c>
      <c r="AF1389" s="68" t="str">
        <f t="shared" si="2"/>
        <v>Dec</v>
      </c>
      <c r="AG1389" s="177"/>
      <c r="AH1389" s="70">
        <f t="shared" si="5"/>
        <v>42917</v>
      </c>
      <c r="AI1389" s="71">
        <f ca="1"/>
        <v>-1072</v>
      </c>
      <c r="AJ1389" s="71" t="str">
        <v>2017</v>
      </c>
      <c r="AK1389" s="70">
        <f t="shared" si="4"/>
        <v>42897</v>
      </c>
    </row>
    <row r="1390" spans="1:37" ht="14.4">
      <c r="A1390" s="239" t="s">
        <v>11872</v>
      </c>
      <c r="B1390" s="282" t="s">
        <v>89</v>
      </c>
      <c r="C1390" s="275">
        <v>42887</v>
      </c>
      <c r="D1390" s="276"/>
      <c r="E1390" s="277" t="s">
        <v>11122</v>
      </c>
      <c r="F1390" s="278" t="s">
        <v>214</v>
      </c>
      <c r="G1390" s="279" t="s">
        <v>11124</v>
      </c>
      <c r="H1390" s="280"/>
      <c r="I1390" s="281">
        <f t="shared" si="0"/>
        <v>42917</v>
      </c>
      <c r="J1390" s="282"/>
      <c r="K1390" s="280"/>
      <c r="L1390" s="283"/>
      <c r="M1390" s="282"/>
      <c r="N1390" s="282"/>
      <c r="O1390" s="282"/>
      <c r="P1390" s="284"/>
      <c r="Q1390" s="285"/>
      <c r="R1390" s="282"/>
      <c r="S1390" s="282"/>
      <c r="T1390" s="282"/>
      <c r="U1390" s="66" t="s">
        <v>108</v>
      </c>
      <c r="V1390" s="282"/>
      <c r="W1390" s="282"/>
      <c r="X1390" s="276"/>
      <c r="Y1390" s="57">
        <v>43073</v>
      </c>
      <c r="Z1390" s="286"/>
      <c r="AA1390" s="287"/>
      <c r="AB1390" s="288"/>
      <c r="AC1390" s="289"/>
      <c r="AD1390" s="290"/>
      <c r="AE1390" s="67" t="str">
        <f t="shared" si="1"/>
        <v>Jun</v>
      </c>
      <c r="AF1390" s="68" t="str">
        <f t="shared" si="2"/>
        <v>Dec</v>
      </c>
      <c r="AG1390" s="177"/>
      <c r="AH1390" s="70">
        <f t="shared" si="5"/>
        <v>42917</v>
      </c>
      <c r="AI1390" s="71">
        <f ca="1"/>
        <v>-1072</v>
      </c>
      <c r="AJ1390" s="71" t="str">
        <v>2017</v>
      </c>
      <c r="AK1390" s="70">
        <f t="shared" si="4"/>
        <v>42897</v>
      </c>
    </row>
    <row r="1391" spans="1:37" ht="14.4">
      <c r="A1391" s="239" t="s">
        <v>11875</v>
      </c>
      <c r="B1391" s="282" t="s">
        <v>89</v>
      </c>
      <c r="C1391" s="275">
        <v>42887</v>
      </c>
      <c r="D1391" s="276"/>
      <c r="E1391" s="277" t="s">
        <v>11122</v>
      </c>
      <c r="F1391" s="278" t="s">
        <v>214</v>
      </c>
      <c r="G1391" s="279" t="s">
        <v>11124</v>
      </c>
      <c r="H1391" s="280"/>
      <c r="I1391" s="281">
        <f t="shared" si="0"/>
        <v>42917</v>
      </c>
      <c r="J1391" s="282"/>
      <c r="K1391" s="280"/>
      <c r="L1391" s="283"/>
      <c r="M1391" s="282"/>
      <c r="N1391" s="282"/>
      <c r="O1391" s="282"/>
      <c r="P1391" s="284"/>
      <c r="Q1391" s="285"/>
      <c r="R1391" s="282"/>
      <c r="S1391" s="282"/>
      <c r="T1391" s="282"/>
      <c r="U1391" s="66" t="s">
        <v>108</v>
      </c>
      <c r="V1391" s="282"/>
      <c r="W1391" s="282"/>
      <c r="X1391" s="276"/>
      <c r="Y1391" s="57">
        <v>43073</v>
      </c>
      <c r="Z1391" s="286"/>
      <c r="AA1391" s="287"/>
      <c r="AB1391" s="288"/>
      <c r="AC1391" s="289"/>
      <c r="AD1391" s="290"/>
      <c r="AE1391" s="67" t="str">
        <f t="shared" si="1"/>
        <v>Jun</v>
      </c>
      <c r="AF1391" s="68" t="str">
        <f t="shared" si="2"/>
        <v>Dec</v>
      </c>
      <c r="AG1391" s="177"/>
      <c r="AH1391" s="70">
        <f t="shared" si="5"/>
        <v>42917</v>
      </c>
      <c r="AI1391" s="71">
        <f ca="1"/>
        <v>-1072</v>
      </c>
      <c r="AJ1391" s="71" t="str">
        <v>2017</v>
      </c>
      <c r="AK1391" s="70">
        <f t="shared" si="4"/>
        <v>42897</v>
      </c>
    </row>
    <row r="1392" spans="1:37" ht="14.4">
      <c r="A1392" s="239" t="s">
        <v>11879</v>
      </c>
      <c r="B1392" s="282" t="s">
        <v>89</v>
      </c>
      <c r="C1392" s="275">
        <v>42887</v>
      </c>
      <c r="D1392" s="276"/>
      <c r="E1392" s="277" t="s">
        <v>11122</v>
      </c>
      <c r="F1392" s="278" t="s">
        <v>214</v>
      </c>
      <c r="G1392" s="279" t="s">
        <v>11124</v>
      </c>
      <c r="H1392" s="280"/>
      <c r="I1392" s="281">
        <f t="shared" si="0"/>
        <v>42917</v>
      </c>
      <c r="J1392" s="282"/>
      <c r="K1392" s="280"/>
      <c r="L1392" s="283"/>
      <c r="M1392" s="282"/>
      <c r="N1392" s="282"/>
      <c r="O1392" s="282"/>
      <c r="P1392" s="284"/>
      <c r="Q1392" s="285"/>
      <c r="R1392" s="282"/>
      <c r="S1392" s="282"/>
      <c r="T1392" s="282"/>
      <c r="U1392" s="66" t="s">
        <v>108</v>
      </c>
      <c r="V1392" s="282"/>
      <c r="W1392" s="282"/>
      <c r="X1392" s="276"/>
      <c r="Y1392" s="57">
        <v>43073</v>
      </c>
      <c r="Z1392" s="286"/>
      <c r="AA1392" s="287"/>
      <c r="AB1392" s="288"/>
      <c r="AC1392" s="289"/>
      <c r="AD1392" s="290"/>
      <c r="AE1392" s="67" t="str">
        <f t="shared" si="1"/>
        <v>Jun</v>
      </c>
      <c r="AF1392" s="68" t="str">
        <f t="shared" si="2"/>
        <v>Dec</v>
      </c>
      <c r="AG1392" s="177"/>
      <c r="AH1392" s="70">
        <f t="shared" si="5"/>
        <v>42917</v>
      </c>
      <c r="AI1392" s="71">
        <f ca="1"/>
        <v>-1072</v>
      </c>
      <c r="AJ1392" s="71" t="str">
        <v>2017</v>
      </c>
      <c r="AK1392" s="70">
        <f t="shared" si="4"/>
        <v>42897</v>
      </c>
    </row>
    <row r="1393" spans="1:37" ht="14.4">
      <c r="A1393" s="239" t="s">
        <v>11880</v>
      </c>
      <c r="B1393" s="282" t="s">
        <v>89</v>
      </c>
      <c r="C1393" s="275">
        <v>42887</v>
      </c>
      <c r="D1393" s="276"/>
      <c r="E1393" s="277" t="s">
        <v>11122</v>
      </c>
      <c r="F1393" s="278" t="s">
        <v>214</v>
      </c>
      <c r="G1393" s="279" t="s">
        <v>11124</v>
      </c>
      <c r="H1393" s="280"/>
      <c r="I1393" s="281">
        <f t="shared" si="0"/>
        <v>42917</v>
      </c>
      <c r="J1393" s="282"/>
      <c r="K1393" s="280"/>
      <c r="L1393" s="283"/>
      <c r="M1393" s="282"/>
      <c r="N1393" s="282"/>
      <c r="O1393" s="282"/>
      <c r="P1393" s="284"/>
      <c r="Q1393" s="285"/>
      <c r="R1393" s="282"/>
      <c r="S1393" s="282"/>
      <c r="T1393" s="282"/>
      <c r="U1393" s="66" t="s">
        <v>108</v>
      </c>
      <c r="V1393" s="282"/>
      <c r="W1393" s="282"/>
      <c r="X1393" s="276"/>
      <c r="Y1393" s="57">
        <v>43073</v>
      </c>
      <c r="Z1393" s="286"/>
      <c r="AA1393" s="287"/>
      <c r="AB1393" s="288"/>
      <c r="AC1393" s="289"/>
      <c r="AD1393" s="290"/>
      <c r="AE1393" s="67" t="str">
        <f t="shared" si="1"/>
        <v>Jun</v>
      </c>
      <c r="AF1393" s="68" t="str">
        <f t="shared" si="2"/>
        <v>Dec</v>
      </c>
      <c r="AG1393" s="177"/>
      <c r="AH1393" s="70">
        <f t="shared" si="5"/>
        <v>42917</v>
      </c>
      <c r="AI1393" s="71">
        <f ca="1"/>
        <v>-1072</v>
      </c>
      <c r="AJ1393" s="71" t="str">
        <v>2017</v>
      </c>
      <c r="AK1393" s="70">
        <f t="shared" si="4"/>
        <v>42897</v>
      </c>
    </row>
    <row r="1394" spans="1:37" ht="14.4">
      <c r="A1394" s="239" t="s">
        <v>11882</v>
      </c>
      <c r="B1394" s="282" t="s">
        <v>89</v>
      </c>
      <c r="C1394" s="275">
        <v>42887</v>
      </c>
      <c r="D1394" s="276"/>
      <c r="E1394" s="277" t="s">
        <v>11122</v>
      </c>
      <c r="F1394" s="278" t="s">
        <v>214</v>
      </c>
      <c r="G1394" s="279" t="s">
        <v>11124</v>
      </c>
      <c r="H1394" s="280"/>
      <c r="I1394" s="281">
        <f t="shared" si="0"/>
        <v>42917</v>
      </c>
      <c r="J1394" s="282"/>
      <c r="K1394" s="280"/>
      <c r="L1394" s="283"/>
      <c r="M1394" s="282"/>
      <c r="N1394" s="282"/>
      <c r="O1394" s="282"/>
      <c r="P1394" s="284"/>
      <c r="Q1394" s="285"/>
      <c r="R1394" s="282"/>
      <c r="S1394" s="282"/>
      <c r="T1394" s="282"/>
      <c r="U1394" s="66" t="s">
        <v>108</v>
      </c>
      <c r="V1394" s="282"/>
      <c r="W1394" s="282"/>
      <c r="X1394" s="276"/>
      <c r="Y1394" s="57">
        <v>43073</v>
      </c>
      <c r="Z1394" s="286"/>
      <c r="AA1394" s="287"/>
      <c r="AB1394" s="288"/>
      <c r="AC1394" s="289"/>
      <c r="AD1394" s="290"/>
      <c r="AE1394" s="67" t="str">
        <f t="shared" si="1"/>
        <v>Jun</v>
      </c>
      <c r="AF1394" s="68" t="str">
        <f t="shared" si="2"/>
        <v>Dec</v>
      </c>
      <c r="AG1394" s="177"/>
      <c r="AH1394" s="70">
        <f t="shared" si="5"/>
        <v>42917</v>
      </c>
      <c r="AI1394" s="71">
        <f ca="1"/>
        <v>-1072</v>
      </c>
      <c r="AJ1394" s="71" t="str">
        <v>2017</v>
      </c>
      <c r="AK1394" s="70">
        <f t="shared" si="4"/>
        <v>42897</v>
      </c>
    </row>
    <row r="1395" spans="1:37" ht="14.4">
      <c r="A1395" s="239" t="s">
        <v>11883</v>
      </c>
      <c r="B1395" s="282" t="s">
        <v>89</v>
      </c>
      <c r="C1395" s="275">
        <v>42887</v>
      </c>
      <c r="D1395" s="276"/>
      <c r="E1395" s="277" t="s">
        <v>11122</v>
      </c>
      <c r="F1395" s="278" t="s">
        <v>214</v>
      </c>
      <c r="G1395" s="279" t="s">
        <v>11124</v>
      </c>
      <c r="H1395" s="280"/>
      <c r="I1395" s="281">
        <f t="shared" si="0"/>
        <v>42917</v>
      </c>
      <c r="J1395" s="282"/>
      <c r="K1395" s="280"/>
      <c r="L1395" s="283"/>
      <c r="M1395" s="282"/>
      <c r="N1395" s="282"/>
      <c r="O1395" s="282"/>
      <c r="P1395" s="284"/>
      <c r="Q1395" s="285"/>
      <c r="R1395" s="282"/>
      <c r="S1395" s="282"/>
      <c r="T1395" s="282"/>
      <c r="U1395" s="66" t="s">
        <v>108</v>
      </c>
      <c r="V1395" s="282"/>
      <c r="W1395" s="282"/>
      <c r="X1395" s="276"/>
      <c r="Y1395" s="57">
        <v>43073</v>
      </c>
      <c r="Z1395" s="286"/>
      <c r="AA1395" s="287"/>
      <c r="AB1395" s="288"/>
      <c r="AC1395" s="289"/>
      <c r="AD1395" s="290"/>
      <c r="AE1395" s="67" t="str">
        <f t="shared" si="1"/>
        <v>Jun</v>
      </c>
      <c r="AF1395" s="68" t="str">
        <f t="shared" si="2"/>
        <v>Dec</v>
      </c>
      <c r="AG1395" s="177"/>
      <c r="AH1395" s="70">
        <f t="shared" si="5"/>
        <v>42917</v>
      </c>
      <c r="AI1395" s="71">
        <f ca="1"/>
        <v>-1072</v>
      </c>
      <c r="AJ1395" s="71" t="str">
        <v>2017</v>
      </c>
      <c r="AK1395" s="70">
        <f t="shared" si="4"/>
        <v>42897</v>
      </c>
    </row>
    <row r="1396" spans="1:37" ht="14.4">
      <c r="A1396" s="239" t="s">
        <v>11884</v>
      </c>
      <c r="B1396" s="282" t="s">
        <v>89</v>
      </c>
      <c r="C1396" s="275">
        <v>42887</v>
      </c>
      <c r="D1396" s="276"/>
      <c r="E1396" s="277" t="s">
        <v>11122</v>
      </c>
      <c r="F1396" s="278" t="s">
        <v>214</v>
      </c>
      <c r="G1396" s="279" t="s">
        <v>11124</v>
      </c>
      <c r="H1396" s="280"/>
      <c r="I1396" s="281">
        <f t="shared" si="0"/>
        <v>42917</v>
      </c>
      <c r="J1396" s="282"/>
      <c r="K1396" s="280"/>
      <c r="L1396" s="283"/>
      <c r="M1396" s="282"/>
      <c r="N1396" s="282"/>
      <c r="O1396" s="282"/>
      <c r="P1396" s="284"/>
      <c r="Q1396" s="285"/>
      <c r="R1396" s="282"/>
      <c r="S1396" s="282"/>
      <c r="T1396" s="282"/>
      <c r="U1396" s="66" t="s">
        <v>108</v>
      </c>
      <c r="V1396" s="282"/>
      <c r="W1396" s="282"/>
      <c r="X1396" s="276"/>
      <c r="Y1396" s="57">
        <v>43073</v>
      </c>
      <c r="Z1396" s="286"/>
      <c r="AA1396" s="287"/>
      <c r="AB1396" s="288"/>
      <c r="AC1396" s="289"/>
      <c r="AD1396" s="290"/>
      <c r="AE1396" s="67" t="str">
        <f t="shared" si="1"/>
        <v>Jun</v>
      </c>
      <c r="AF1396" s="68" t="str">
        <f t="shared" si="2"/>
        <v>Dec</v>
      </c>
      <c r="AG1396" s="177"/>
      <c r="AH1396" s="70">
        <f t="shared" si="5"/>
        <v>42917</v>
      </c>
      <c r="AI1396" s="71">
        <f ca="1"/>
        <v>-1072</v>
      </c>
      <c r="AJ1396" s="71" t="str">
        <v>2017</v>
      </c>
      <c r="AK1396" s="70">
        <f t="shared" si="4"/>
        <v>42897</v>
      </c>
    </row>
    <row r="1397" spans="1:37" ht="14.4">
      <c r="A1397" s="239" t="s">
        <v>11888</v>
      </c>
      <c r="B1397" s="282" t="s">
        <v>89</v>
      </c>
      <c r="C1397" s="275">
        <v>42887</v>
      </c>
      <c r="D1397" s="276"/>
      <c r="E1397" s="277" t="s">
        <v>11122</v>
      </c>
      <c r="F1397" s="278" t="s">
        <v>214</v>
      </c>
      <c r="G1397" s="279" t="s">
        <v>11124</v>
      </c>
      <c r="H1397" s="280"/>
      <c r="I1397" s="281">
        <f t="shared" si="0"/>
        <v>42917</v>
      </c>
      <c r="J1397" s="282"/>
      <c r="K1397" s="280"/>
      <c r="L1397" s="283"/>
      <c r="M1397" s="282"/>
      <c r="N1397" s="282"/>
      <c r="O1397" s="282"/>
      <c r="P1397" s="284"/>
      <c r="Q1397" s="285"/>
      <c r="R1397" s="282"/>
      <c r="S1397" s="282"/>
      <c r="T1397" s="282"/>
      <c r="U1397" s="276"/>
      <c r="V1397" s="282"/>
      <c r="W1397" s="282"/>
      <c r="X1397" s="276"/>
      <c r="Y1397" s="57">
        <v>43073</v>
      </c>
      <c r="Z1397" s="286"/>
      <c r="AA1397" s="287"/>
      <c r="AB1397" s="288"/>
      <c r="AC1397" s="289"/>
      <c r="AD1397" s="290"/>
      <c r="AE1397" s="67" t="str">
        <f t="shared" si="1"/>
        <v>Jun</v>
      </c>
      <c r="AF1397" s="68" t="str">
        <f t="shared" si="2"/>
        <v>Dec</v>
      </c>
      <c r="AG1397" s="177"/>
      <c r="AH1397" s="70">
        <f t="shared" si="5"/>
        <v>42917</v>
      </c>
      <c r="AI1397" s="71">
        <f ca="1"/>
        <v>-1072</v>
      </c>
      <c r="AJ1397" s="71" t="str">
        <v>2017</v>
      </c>
      <c r="AK1397" s="70">
        <f t="shared" si="4"/>
        <v>42897</v>
      </c>
    </row>
    <row r="1398" spans="1:37" ht="14.4">
      <c r="A1398" s="239" t="s">
        <v>11890</v>
      </c>
      <c r="B1398" s="282" t="s">
        <v>89</v>
      </c>
      <c r="C1398" s="275">
        <v>42887</v>
      </c>
      <c r="D1398" s="276"/>
      <c r="E1398" s="277" t="s">
        <v>11122</v>
      </c>
      <c r="F1398" s="278" t="s">
        <v>214</v>
      </c>
      <c r="G1398" s="279" t="s">
        <v>11124</v>
      </c>
      <c r="H1398" s="280"/>
      <c r="I1398" s="281">
        <f t="shared" si="0"/>
        <v>42917</v>
      </c>
      <c r="J1398" s="282"/>
      <c r="K1398" s="280"/>
      <c r="L1398" s="283"/>
      <c r="M1398" s="282"/>
      <c r="N1398" s="282"/>
      <c r="O1398" s="282"/>
      <c r="P1398" s="284"/>
      <c r="Q1398" s="285"/>
      <c r="R1398" s="282"/>
      <c r="S1398" s="282"/>
      <c r="T1398" s="282"/>
      <c r="U1398" s="276"/>
      <c r="V1398" s="282"/>
      <c r="W1398" s="282"/>
      <c r="X1398" s="276"/>
      <c r="Y1398" s="57">
        <v>43073</v>
      </c>
      <c r="Z1398" s="286"/>
      <c r="AA1398" s="287"/>
      <c r="AB1398" s="288"/>
      <c r="AC1398" s="289"/>
      <c r="AD1398" s="290"/>
      <c r="AE1398" s="67" t="str">
        <f t="shared" si="1"/>
        <v>Jun</v>
      </c>
      <c r="AF1398" s="68" t="str">
        <f t="shared" si="2"/>
        <v>Dec</v>
      </c>
      <c r="AG1398" s="177"/>
      <c r="AH1398" s="70">
        <f t="shared" si="5"/>
        <v>42917</v>
      </c>
      <c r="AI1398" s="71">
        <f ca="1"/>
        <v>-1072</v>
      </c>
      <c r="AJ1398" s="71" t="str">
        <v>2017</v>
      </c>
      <c r="AK1398" s="70">
        <f t="shared" si="4"/>
        <v>42897</v>
      </c>
    </row>
    <row r="1399" spans="1:37" ht="14.4">
      <c r="A1399" s="239" t="s">
        <v>11891</v>
      </c>
      <c r="B1399" s="282" t="s">
        <v>89</v>
      </c>
      <c r="C1399" s="275">
        <v>42887</v>
      </c>
      <c r="D1399" s="276"/>
      <c r="E1399" s="277" t="s">
        <v>11122</v>
      </c>
      <c r="F1399" s="278" t="s">
        <v>214</v>
      </c>
      <c r="G1399" s="279" t="s">
        <v>11124</v>
      </c>
      <c r="H1399" s="280"/>
      <c r="I1399" s="281">
        <f t="shared" si="0"/>
        <v>42917</v>
      </c>
      <c r="J1399" s="282"/>
      <c r="K1399" s="280"/>
      <c r="L1399" s="283"/>
      <c r="M1399" s="282"/>
      <c r="N1399" s="282"/>
      <c r="O1399" s="282"/>
      <c r="P1399" s="284"/>
      <c r="Q1399" s="285"/>
      <c r="R1399" s="282"/>
      <c r="S1399" s="282"/>
      <c r="T1399" s="282"/>
      <c r="U1399" s="276"/>
      <c r="V1399" s="282"/>
      <c r="W1399" s="282"/>
      <c r="X1399" s="276"/>
      <c r="Y1399" s="57">
        <v>43073</v>
      </c>
      <c r="Z1399" s="286"/>
      <c r="AA1399" s="287"/>
      <c r="AB1399" s="288"/>
      <c r="AC1399" s="289"/>
      <c r="AD1399" s="290"/>
      <c r="AE1399" s="67" t="str">
        <f t="shared" si="1"/>
        <v>Jun</v>
      </c>
      <c r="AF1399" s="68" t="str">
        <f t="shared" si="2"/>
        <v>Dec</v>
      </c>
      <c r="AG1399" s="177"/>
      <c r="AH1399" s="70">
        <f t="shared" si="5"/>
        <v>42917</v>
      </c>
      <c r="AI1399" s="71">
        <f ca="1"/>
        <v>-1072</v>
      </c>
      <c r="AJ1399" s="71" t="str">
        <v>2017</v>
      </c>
      <c r="AK1399" s="70">
        <f t="shared" si="4"/>
        <v>42897</v>
      </c>
    </row>
    <row r="1400" spans="1:37" ht="14.4">
      <c r="A1400" s="239" t="s">
        <v>11893</v>
      </c>
      <c r="B1400" s="282" t="s">
        <v>89</v>
      </c>
      <c r="C1400" s="275">
        <v>42887</v>
      </c>
      <c r="D1400" s="276"/>
      <c r="E1400" s="277" t="s">
        <v>11122</v>
      </c>
      <c r="F1400" s="278" t="s">
        <v>214</v>
      </c>
      <c r="G1400" s="279" t="s">
        <v>11124</v>
      </c>
      <c r="H1400" s="280"/>
      <c r="I1400" s="281">
        <f t="shared" si="0"/>
        <v>42917</v>
      </c>
      <c r="J1400" s="282"/>
      <c r="K1400" s="280"/>
      <c r="L1400" s="283"/>
      <c r="M1400" s="282"/>
      <c r="N1400" s="282"/>
      <c r="O1400" s="282"/>
      <c r="P1400" s="284"/>
      <c r="Q1400" s="285"/>
      <c r="R1400" s="282"/>
      <c r="S1400" s="282"/>
      <c r="T1400" s="282"/>
      <c r="U1400" s="276"/>
      <c r="V1400" s="282"/>
      <c r="W1400" s="282"/>
      <c r="X1400" s="276"/>
      <c r="Y1400" s="57">
        <v>43073</v>
      </c>
      <c r="Z1400" s="286"/>
      <c r="AA1400" s="287"/>
      <c r="AB1400" s="288"/>
      <c r="AC1400" s="289"/>
      <c r="AD1400" s="290"/>
      <c r="AE1400" s="67" t="str">
        <f t="shared" si="1"/>
        <v>Jun</v>
      </c>
      <c r="AF1400" s="68" t="str">
        <f t="shared" si="2"/>
        <v>Dec</v>
      </c>
      <c r="AG1400" s="177"/>
      <c r="AH1400" s="70">
        <f t="shared" si="5"/>
        <v>42917</v>
      </c>
      <c r="AI1400" s="71">
        <f ca="1"/>
        <v>-1072</v>
      </c>
      <c r="AJ1400" s="71" t="str">
        <v>2017</v>
      </c>
      <c r="AK1400" s="70">
        <f t="shared" si="4"/>
        <v>42897</v>
      </c>
    </row>
    <row r="1401" spans="1:37" ht="14.4">
      <c r="A1401" s="239" t="s">
        <v>11894</v>
      </c>
      <c r="B1401" s="282" t="s">
        <v>89</v>
      </c>
      <c r="C1401" s="275">
        <v>42887</v>
      </c>
      <c r="D1401" s="276"/>
      <c r="E1401" s="277" t="s">
        <v>11122</v>
      </c>
      <c r="F1401" s="278" t="s">
        <v>214</v>
      </c>
      <c r="G1401" s="279" t="s">
        <v>11124</v>
      </c>
      <c r="H1401" s="280"/>
      <c r="I1401" s="281">
        <f t="shared" si="0"/>
        <v>42917</v>
      </c>
      <c r="J1401" s="282"/>
      <c r="K1401" s="280"/>
      <c r="L1401" s="283"/>
      <c r="M1401" s="282"/>
      <c r="N1401" s="282"/>
      <c r="O1401" s="282"/>
      <c r="P1401" s="284"/>
      <c r="Q1401" s="285"/>
      <c r="R1401" s="282"/>
      <c r="S1401" s="282"/>
      <c r="T1401" s="282"/>
      <c r="U1401" s="276"/>
      <c r="V1401" s="282"/>
      <c r="W1401" s="282"/>
      <c r="X1401" s="276"/>
      <c r="Y1401" s="57">
        <v>43073</v>
      </c>
      <c r="Z1401" s="286"/>
      <c r="AA1401" s="287"/>
      <c r="AB1401" s="288"/>
      <c r="AC1401" s="289"/>
      <c r="AD1401" s="290"/>
      <c r="AE1401" s="67" t="str">
        <f t="shared" si="1"/>
        <v>Jun</v>
      </c>
      <c r="AF1401" s="68" t="str">
        <f t="shared" si="2"/>
        <v>Dec</v>
      </c>
      <c r="AG1401" s="177"/>
      <c r="AH1401" s="70">
        <f t="shared" si="5"/>
        <v>42917</v>
      </c>
      <c r="AI1401" s="71">
        <f ca="1"/>
        <v>-1072</v>
      </c>
      <c r="AJ1401" s="71" t="str">
        <v>2017</v>
      </c>
      <c r="AK1401" s="70">
        <f t="shared" si="4"/>
        <v>42897</v>
      </c>
    </row>
    <row r="1402" spans="1:37" ht="14.4">
      <c r="A1402" s="239" t="s">
        <v>11895</v>
      </c>
      <c r="B1402" s="282" t="s">
        <v>89</v>
      </c>
      <c r="C1402" s="275">
        <v>42887</v>
      </c>
      <c r="D1402" s="276"/>
      <c r="E1402" s="277" t="s">
        <v>11122</v>
      </c>
      <c r="F1402" s="278" t="s">
        <v>214</v>
      </c>
      <c r="G1402" s="279" t="s">
        <v>11124</v>
      </c>
      <c r="H1402" s="280"/>
      <c r="I1402" s="281">
        <f t="shared" si="0"/>
        <v>42917</v>
      </c>
      <c r="J1402" s="282"/>
      <c r="K1402" s="280"/>
      <c r="L1402" s="283"/>
      <c r="M1402" s="282"/>
      <c r="N1402" s="282"/>
      <c r="O1402" s="282"/>
      <c r="P1402" s="284"/>
      <c r="Q1402" s="285"/>
      <c r="R1402" s="282"/>
      <c r="S1402" s="282"/>
      <c r="T1402" s="282"/>
      <c r="U1402" s="276"/>
      <c r="V1402" s="282"/>
      <c r="W1402" s="282"/>
      <c r="X1402" s="276"/>
      <c r="Y1402" s="57">
        <v>43073</v>
      </c>
      <c r="Z1402" s="286"/>
      <c r="AA1402" s="287"/>
      <c r="AB1402" s="288"/>
      <c r="AC1402" s="289"/>
      <c r="AD1402" s="290"/>
      <c r="AE1402" s="67" t="str">
        <f t="shared" si="1"/>
        <v>Jun</v>
      </c>
      <c r="AF1402" s="68" t="str">
        <f t="shared" si="2"/>
        <v>Dec</v>
      </c>
      <c r="AG1402" s="177"/>
      <c r="AH1402" s="70">
        <f t="shared" si="5"/>
        <v>42917</v>
      </c>
      <c r="AI1402" s="71">
        <f ca="1"/>
        <v>-1072</v>
      </c>
      <c r="AJ1402" s="71" t="str">
        <v>2017</v>
      </c>
      <c r="AK1402" s="70">
        <f t="shared" si="4"/>
        <v>42897</v>
      </c>
    </row>
    <row r="1403" spans="1:37" ht="14.4">
      <c r="A1403" s="239" t="s">
        <v>11896</v>
      </c>
      <c r="B1403" s="282" t="s">
        <v>89</v>
      </c>
      <c r="C1403" s="275">
        <v>42887</v>
      </c>
      <c r="D1403" s="276"/>
      <c r="E1403" s="277" t="s">
        <v>11122</v>
      </c>
      <c r="F1403" s="278" t="s">
        <v>214</v>
      </c>
      <c r="G1403" s="279" t="s">
        <v>11124</v>
      </c>
      <c r="H1403" s="280"/>
      <c r="I1403" s="281">
        <f t="shared" si="0"/>
        <v>42917</v>
      </c>
      <c r="J1403" s="282"/>
      <c r="K1403" s="280"/>
      <c r="L1403" s="283"/>
      <c r="M1403" s="282"/>
      <c r="N1403" s="282"/>
      <c r="O1403" s="282"/>
      <c r="P1403" s="284"/>
      <c r="Q1403" s="285"/>
      <c r="R1403" s="282"/>
      <c r="S1403" s="282"/>
      <c r="T1403" s="282"/>
      <c r="U1403" s="276"/>
      <c r="V1403" s="282"/>
      <c r="W1403" s="282"/>
      <c r="X1403" s="276"/>
      <c r="Y1403" s="57">
        <v>43073</v>
      </c>
      <c r="Z1403" s="286"/>
      <c r="AA1403" s="287"/>
      <c r="AB1403" s="288"/>
      <c r="AC1403" s="289"/>
      <c r="AD1403" s="290"/>
      <c r="AE1403" s="67" t="str">
        <f t="shared" si="1"/>
        <v>Jun</v>
      </c>
      <c r="AF1403" s="68" t="str">
        <f t="shared" si="2"/>
        <v>Dec</v>
      </c>
      <c r="AG1403" s="177"/>
      <c r="AH1403" s="70">
        <f t="shared" si="5"/>
        <v>42917</v>
      </c>
      <c r="AI1403" s="71">
        <f ca="1"/>
        <v>-1072</v>
      </c>
      <c r="AJ1403" s="71" t="str">
        <v>2017</v>
      </c>
      <c r="AK1403" s="70">
        <f t="shared" si="4"/>
        <v>42897</v>
      </c>
    </row>
    <row r="1404" spans="1:37" ht="14.4">
      <c r="A1404" s="239" t="s">
        <v>11897</v>
      </c>
      <c r="B1404" s="282" t="s">
        <v>89</v>
      </c>
      <c r="C1404" s="275">
        <v>42887</v>
      </c>
      <c r="D1404" s="276"/>
      <c r="E1404" s="277" t="s">
        <v>11122</v>
      </c>
      <c r="F1404" s="278" t="s">
        <v>214</v>
      </c>
      <c r="G1404" s="279" t="s">
        <v>11124</v>
      </c>
      <c r="H1404" s="280"/>
      <c r="I1404" s="281">
        <f t="shared" si="0"/>
        <v>42917</v>
      </c>
      <c r="J1404" s="282"/>
      <c r="K1404" s="280"/>
      <c r="L1404" s="283"/>
      <c r="M1404" s="282"/>
      <c r="N1404" s="282"/>
      <c r="O1404" s="282"/>
      <c r="P1404" s="284"/>
      <c r="Q1404" s="285"/>
      <c r="R1404" s="282"/>
      <c r="S1404" s="282"/>
      <c r="T1404" s="282"/>
      <c r="U1404" s="276"/>
      <c r="V1404" s="282"/>
      <c r="W1404" s="282"/>
      <c r="X1404" s="276"/>
      <c r="Y1404" s="57">
        <v>43073</v>
      </c>
      <c r="Z1404" s="286"/>
      <c r="AA1404" s="287"/>
      <c r="AB1404" s="288"/>
      <c r="AC1404" s="289"/>
      <c r="AD1404" s="290"/>
      <c r="AE1404" s="67" t="str">
        <f t="shared" si="1"/>
        <v>Jun</v>
      </c>
      <c r="AF1404" s="68" t="str">
        <f t="shared" si="2"/>
        <v>Dec</v>
      </c>
      <c r="AG1404" s="177"/>
      <c r="AH1404" s="70">
        <f t="shared" si="5"/>
        <v>42917</v>
      </c>
      <c r="AI1404" s="71">
        <f ca="1"/>
        <v>-1072</v>
      </c>
      <c r="AJ1404" s="71" t="str">
        <v>2017</v>
      </c>
      <c r="AK1404" s="70">
        <f t="shared" si="4"/>
        <v>42897</v>
      </c>
    </row>
    <row r="1405" spans="1:37" ht="14.4">
      <c r="A1405" s="239" t="s">
        <v>11899</v>
      </c>
      <c r="B1405" s="282" t="s">
        <v>89</v>
      </c>
      <c r="C1405" s="275">
        <v>42887</v>
      </c>
      <c r="D1405" s="276"/>
      <c r="E1405" s="277" t="s">
        <v>11122</v>
      </c>
      <c r="F1405" s="278" t="s">
        <v>214</v>
      </c>
      <c r="G1405" s="279" t="s">
        <v>11124</v>
      </c>
      <c r="H1405" s="280"/>
      <c r="I1405" s="281">
        <f t="shared" si="0"/>
        <v>42917</v>
      </c>
      <c r="J1405" s="282"/>
      <c r="K1405" s="280"/>
      <c r="L1405" s="313"/>
      <c r="M1405" s="314"/>
      <c r="N1405" s="282"/>
      <c r="O1405" s="282"/>
      <c r="P1405" s="284"/>
      <c r="Q1405" s="285"/>
      <c r="R1405" s="282"/>
      <c r="S1405" s="282"/>
      <c r="T1405" s="282"/>
      <c r="U1405" s="276"/>
      <c r="V1405" s="282"/>
      <c r="W1405" s="282"/>
      <c r="X1405" s="276"/>
      <c r="Y1405" s="57">
        <v>43073</v>
      </c>
      <c r="Z1405" s="286"/>
      <c r="AA1405" s="287"/>
      <c r="AB1405" s="288"/>
      <c r="AC1405" s="289"/>
      <c r="AD1405" s="290"/>
      <c r="AE1405" s="67" t="str">
        <f t="shared" si="1"/>
        <v>Jun</v>
      </c>
      <c r="AF1405" s="68" t="str">
        <f t="shared" si="2"/>
        <v>Dec</v>
      </c>
      <c r="AG1405" s="177"/>
      <c r="AH1405" s="70">
        <f t="shared" si="5"/>
        <v>42917</v>
      </c>
      <c r="AI1405" s="71">
        <f ca="1"/>
        <v>-1072</v>
      </c>
      <c r="AJ1405" s="71" t="str">
        <v>2017</v>
      </c>
      <c r="AK1405" s="70">
        <f t="shared" si="4"/>
        <v>42897</v>
      </c>
    </row>
    <row r="1406" spans="1:37" ht="14.4">
      <c r="A1406" s="239" t="s">
        <v>11903</v>
      </c>
      <c r="B1406" s="282" t="s">
        <v>89</v>
      </c>
      <c r="C1406" s="275">
        <v>42887</v>
      </c>
      <c r="D1406" s="276"/>
      <c r="E1406" s="277" t="s">
        <v>11122</v>
      </c>
      <c r="F1406" s="278" t="s">
        <v>214</v>
      </c>
      <c r="G1406" s="279" t="s">
        <v>11124</v>
      </c>
      <c r="H1406" s="280"/>
      <c r="I1406" s="281">
        <f t="shared" si="0"/>
        <v>42917</v>
      </c>
      <c r="J1406" s="282"/>
      <c r="K1406" s="280"/>
      <c r="L1406" s="283"/>
      <c r="M1406" s="282"/>
      <c r="N1406" s="282"/>
      <c r="O1406" s="282"/>
      <c r="P1406" s="284"/>
      <c r="Q1406" s="285"/>
      <c r="R1406" s="282"/>
      <c r="S1406" s="282"/>
      <c r="T1406" s="282"/>
      <c r="U1406" s="276"/>
      <c r="V1406" s="282"/>
      <c r="W1406" s="282"/>
      <c r="X1406" s="276"/>
      <c r="Y1406" s="57">
        <v>43073</v>
      </c>
      <c r="Z1406" s="286"/>
      <c r="AA1406" s="287"/>
      <c r="AB1406" s="288"/>
      <c r="AC1406" s="289"/>
      <c r="AD1406" s="290"/>
      <c r="AE1406" s="67" t="str">
        <f t="shared" si="1"/>
        <v>Jun</v>
      </c>
      <c r="AF1406" s="68" t="str">
        <f t="shared" si="2"/>
        <v>Dec</v>
      </c>
      <c r="AG1406" s="177"/>
      <c r="AH1406" s="70">
        <f t="shared" si="5"/>
        <v>42917</v>
      </c>
      <c r="AI1406" s="71">
        <f ca="1"/>
        <v>-1072</v>
      </c>
      <c r="AJ1406" s="71" t="str">
        <v>2017</v>
      </c>
      <c r="AK1406" s="70">
        <f t="shared" si="4"/>
        <v>42897</v>
      </c>
    </row>
    <row r="1407" spans="1:37" ht="14.4">
      <c r="A1407" s="239" t="s">
        <v>11905</v>
      </c>
      <c r="B1407" s="282" t="s">
        <v>89</v>
      </c>
      <c r="C1407" s="275">
        <v>42887</v>
      </c>
      <c r="D1407" s="276"/>
      <c r="E1407" s="277" t="s">
        <v>11122</v>
      </c>
      <c r="F1407" s="278" t="s">
        <v>214</v>
      </c>
      <c r="G1407" s="279" t="s">
        <v>11124</v>
      </c>
      <c r="H1407" s="280"/>
      <c r="I1407" s="281">
        <f t="shared" si="0"/>
        <v>42917</v>
      </c>
      <c r="J1407" s="282"/>
      <c r="K1407" s="280"/>
      <c r="L1407" s="283"/>
      <c r="M1407" s="282"/>
      <c r="N1407" s="282"/>
      <c r="O1407" s="282"/>
      <c r="P1407" s="284"/>
      <c r="Q1407" s="285"/>
      <c r="R1407" s="282"/>
      <c r="S1407" s="282"/>
      <c r="T1407" s="282"/>
      <c r="U1407" s="276"/>
      <c r="V1407" s="282"/>
      <c r="W1407" s="282"/>
      <c r="X1407" s="276"/>
      <c r="Y1407" s="57">
        <v>43073</v>
      </c>
      <c r="Z1407" s="286"/>
      <c r="AA1407" s="287"/>
      <c r="AB1407" s="288"/>
      <c r="AC1407" s="289"/>
      <c r="AD1407" s="290"/>
      <c r="AE1407" s="67" t="str">
        <f t="shared" si="1"/>
        <v>Jun</v>
      </c>
      <c r="AF1407" s="68" t="str">
        <f t="shared" si="2"/>
        <v>Dec</v>
      </c>
      <c r="AG1407" s="177"/>
      <c r="AH1407" s="70">
        <f t="shared" si="5"/>
        <v>42917</v>
      </c>
      <c r="AI1407" s="71">
        <f ca="1"/>
        <v>-1072</v>
      </c>
      <c r="AJ1407" s="71" t="str">
        <v>2017</v>
      </c>
      <c r="AK1407" s="70">
        <f t="shared" si="4"/>
        <v>42897</v>
      </c>
    </row>
    <row r="1408" spans="1:37" ht="14.4">
      <c r="A1408" s="239" t="s">
        <v>11908</v>
      </c>
      <c r="B1408" s="282" t="s">
        <v>89</v>
      </c>
      <c r="C1408" s="275">
        <v>42887</v>
      </c>
      <c r="D1408" s="276"/>
      <c r="E1408" s="277" t="s">
        <v>11122</v>
      </c>
      <c r="F1408" s="278" t="s">
        <v>214</v>
      </c>
      <c r="G1408" s="279" t="s">
        <v>11124</v>
      </c>
      <c r="H1408" s="280"/>
      <c r="I1408" s="281">
        <f t="shared" si="0"/>
        <v>42917</v>
      </c>
      <c r="J1408" s="282"/>
      <c r="K1408" s="280"/>
      <c r="L1408" s="283"/>
      <c r="M1408" s="282"/>
      <c r="N1408" s="282"/>
      <c r="O1408" s="282"/>
      <c r="P1408" s="284"/>
      <c r="Q1408" s="285"/>
      <c r="R1408" s="282"/>
      <c r="S1408" s="282"/>
      <c r="T1408" s="282"/>
      <c r="U1408" s="276"/>
      <c r="V1408" s="282"/>
      <c r="W1408" s="282"/>
      <c r="X1408" s="315"/>
      <c r="Y1408" s="57">
        <v>43073</v>
      </c>
      <c r="Z1408" s="299"/>
      <c r="AA1408" s="287"/>
      <c r="AB1408" s="288"/>
      <c r="AC1408" s="289"/>
      <c r="AD1408" s="290"/>
      <c r="AE1408" s="67" t="str">
        <f t="shared" si="1"/>
        <v>Jun</v>
      </c>
      <c r="AF1408" s="68" t="str">
        <f t="shared" si="2"/>
        <v>Dec</v>
      </c>
      <c r="AG1408" s="177"/>
      <c r="AH1408" s="70">
        <f t="shared" si="5"/>
        <v>42917</v>
      </c>
      <c r="AI1408" s="71">
        <f ca="1"/>
        <v>-1072</v>
      </c>
      <c r="AJ1408" s="71" t="str">
        <v>2017</v>
      </c>
      <c r="AK1408" s="70">
        <f t="shared" si="4"/>
        <v>42897</v>
      </c>
    </row>
    <row r="1409" spans="1:37" ht="14.4">
      <c r="A1409" s="239" t="s">
        <v>11909</v>
      </c>
      <c r="B1409" s="282" t="s">
        <v>89</v>
      </c>
      <c r="C1409" s="275">
        <v>42887</v>
      </c>
      <c r="D1409" s="276"/>
      <c r="E1409" s="277" t="s">
        <v>11122</v>
      </c>
      <c r="F1409" s="278" t="s">
        <v>214</v>
      </c>
      <c r="G1409" s="279" t="s">
        <v>11124</v>
      </c>
      <c r="H1409" s="280"/>
      <c r="I1409" s="281">
        <f t="shared" si="0"/>
        <v>42917</v>
      </c>
      <c r="J1409" s="282"/>
      <c r="K1409" s="280"/>
      <c r="L1409" s="283"/>
      <c r="M1409" s="282"/>
      <c r="N1409" s="282"/>
      <c r="O1409" s="282"/>
      <c r="P1409" s="284"/>
      <c r="Q1409" s="285"/>
      <c r="R1409" s="282"/>
      <c r="S1409" s="282"/>
      <c r="T1409" s="282"/>
      <c r="U1409" s="276"/>
      <c r="V1409" s="282"/>
      <c r="W1409" s="282"/>
      <c r="X1409" s="276"/>
      <c r="Y1409" s="57">
        <v>43073</v>
      </c>
      <c r="Z1409" s="299"/>
      <c r="AA1409" s="316"/>
      <c r="AB1409" s="288"/>
      <c r="AC1409" s="289"/>
      <c r="AD1409" s="290"/>
      <c r="AE1409" s="67" t="str">
        <f t="shared" si="1"/>
        <v>Jun</v>
      </c>
      <c r="AF1409" s="68" t="str">
        <f t="shared" si="2"/>
        <v>Dec</v>
      </c>
      <c r="AG1409" s="177"/>
      <c r="AH1409" s="70">
        <f t="shared" si="5"/>
        <v>42917</v>
      </c>
      <c r="AI1409" s="71">
        <f ca="1"/>
        <v>-1072</v>
      </c>
      <c r="AJ1409" s="71" t="str">
        <v>2017</v>
      </c>
      <c r="AK1409" s="70">
        <f t="shared" si="4"/>
        <v>42897</v>
      </c>
    </row>
    <row r="1410" spans="1:37" ht="14.4">
      <c r="A1410" s="239" t="s">
        <v>11914</v>
      </c>
      <c r="B1410" s="282" t="s">
        <v>89</v>
      </c>
      <c r="C1410" s="275">
        <v>42887</v>
      </c>
      <c r="D1410" s="276"/>
      <c r="E1410" s="277" t="s">
        <v>11122</v>
      </c>
      <c r="F1410" s="278" t="s">
        <v>214</v>
      </c>
      <c r="G1410" s="279" t="s">
        <v>11124</v>
      </c>
      <c r="H1410" s="280"/>
      <c r="I1410" s="281">
        <f t="shared" si="0"/>
        <v>42917</v>
      </c>
      <c r="J1410" s="282"/>
      <c r="K1410" s="280"/>
      <c r="L1410" s="283"/>
      <c r="M1410" s="282"/>
      <c r="N1410" s="282"/>
      <c r="O1410" s="282"/>
      <c r="P1410" s="284"/>
      <c r="Q1410" s="285"/>
      <c r="R1410" s="282"/>
      <c r="S1410" s="282"/>
      <c r="T1410" s="282"/>
      <c r="U1410" s="276"/>
      <c r="V1410" s="282"/>
      <c r="W1410" s="282"/>
      <c r="X1410" s="276"/>
      <c r="Y1410" s="57">
        <v>43073</v>
      </c>
      <c r="Z1410" s="286"/>
      <c r="AA1410" s="287"/>
      <c r="AB1410" s="288"/>
      <c r="AC1410" s="289"/>
      <c r="AD1410" s="290"/>
      <c r="AE1410" s="67" t="str">
        <f t="shared" si="1"/>
        <v>Jun</v>
      </c>
      <c r="AF1410" s="68" t="str">
        <f t="shared" si="2"/>
        <v>Dec</v>
      </c>
      <c r="AG1410" s="177"/>
      <c r="AH1410" s="70">
        <f t="shared" si="5"/>
        <v>42917</v>
      </c>
      <c r="AI1410" s="71">
        <f ca="1"/>
        <v>-1072</v>
      </c>
      <c r="AJ1410" s="71" t="str">
        <v>2017</v>
      </c>
      <c r="AK1410" s="70">
        <f t="shared" si="4"/>
        <v>42897</v>
      </c>
    </row>
    <row r="1411" spans="1:37" ht="14.4">
      <c r="A1411" s="239" t="s">
        <v>11917</v>
      </c>
      <c r="B1411" s="282" t="s">
        <v>89</v>
      </c>
      <c r="C1411" s="275">
        <v>42887</v>
      </c>
      <c r="D1411" s="276"/>
      <c r="E1411" s="277" t="s">
        <v>11122</v>
      </c>
      <c r="F1411" s="278" t="s">
        <v>214</v>
      </c>
      <c r="G1411" s="279" t="s">
        <v>11124</v>
      </c>
      <c r="H1411" s="280"/>
      <c r="I1411" s="281">
        <f t="shared" si="0"/>
        <v>42917</v>
      </c>
      <c r="J1411" s="282"/>
      <c r="K1411" s="280"/>
      <c r="L1411" s="283"/>
      <c r="M1411" s="282"/>
      <c r="N1411" s="282"/>
      <c r="O1411" s="282"/>
      <c r="P1411" s="284"/>
      <c r="Q1411" s="285"/>
      <c r="R1411" s="282"/>
      <c r="S1411" s="282"/>
      <c r="T1411" s="282"/>
      <c r="U1411" s="276"/>
      <c r="V1411" s="282"/>
      <c r="W1411" s="282"/>
      <c r="X1411" s="276"/>
      <c r="Y1411" s="57">
        <v>43073</v>
      </c>
      <c r="Z1411" s="286"/>
      <c r="AA1411" s="287"/>
      <c r="AB1411" s="288"/>
      <c r="AC1411" s="289"/>
      <c r="AD1411" s="290"/>
      <c r="AE1411" s="67" t="str">
        <f t="shared" si="1"/>
        <v>Jun</v>
      </c>
      <c r="AF1411" s="68" t="str">
        <f t="shared" si="2"/>
        <v>Dec</v>
      </c>
      <c r="AG1411" s="177"/>
      <c r="AH1411" s="70">
        <f t="shared" si="5"/>
        <v>42917</v>
      </c>
      <c r="AI1411" s="71">
        <f ca="1"/>
        <v>-1072</v>
      </c>
      <c r="AJ1411" s="71" t="str">
        <v>2017</v>
      </c>
      <c r="AK1411" s="70">
        <f t="shared" si="4"/>
        <v>42897</v>
      </c>
    </row>
    <row r="1412" spans="1:37" ht="14.4">
      <c r="A1412" s="239" t="s">
        <v>11919</v>
      </c>
      <c r="B1412" s="282" t="s">
        <v>89</v>
      </c>
      <c r="C1412" s="275">
        <v>42887</v>
      </c>
      <c r="D1412" s="276"/>
      <c r="E1412" s="277" t="s">
        <v>11122</v>
      </c>
      <c r="F1412" s="278" t="s">
        <v>214</v>
      </c>
      <c r="G1412" s="279" t="s">
        <v>11124</v>
      </c>
      <c r="H1412" s="280"/>
      <c r="I1412" s="281">
        <f t="shared" si="0"/>
        <v>42917</v>
      </c>
      <c r="J1412" s="282"/>
      <c r="K1412" s="280"/>
      <c r="L1412" s="283"/>
      <c r="M1412" s="282"/>
      <c r="N1412" s="282"/>
      <c r="O1412" s="282"/>
      <c r="P1412" s="284"/>
      <c r="Q1412" s="285"/>
      <c r="R1412" s="282"/>
      <c r="S1412" s="282"/>
      <c r="T1412" s="282"/>
      <c r="U1412" s="276"/>
      <c r="V1412" s="282"/>
      <c r="W1412" s="282"/>
      <c r="X1412" s="276"/>
      <c r="Y1412" s="57">
        <v>43073</v>
      </c>
      <c r="Z1412" s="286"/>
      <c r="AA1412" s="287"/>
      <c r="AB1412" s="288"/>
      <c r="AC1412" s="289"/>
      <c r="AD1412" s="290"/>
      <c r="AE1412" s="67" t="str">
        <f t="shared" si="1"/>
        <v>Jun</v>
      </c>
      <c r="AF1412" s="68" t="str">
        <f t="shared" si="2"/>
        <v>Dec</v>
      </c>
      <c r="AG1412" s="177"/>
      <c r="AH1412" s="70">
        <f t="shared" si="5"/>
        <v>42917</v>
      </c>
      <c r="AI1412" s="71">
        <f ca="1"/>
        <v>-1072</v>
      </c>
      <c r="AJ1412" s="71" t="str">
        <v>2017</v>
      </c>
      <c r="AK1412" s="70">
        <f t="shared" si="4"/>
        <v>42897</v>
      </c>
    </row>
    <row r="1413" spans="1:37" ht="14.4">
      <c r="A1413" s="239" t="s">
        <v>11928</v>
      </c>
      <c r="B1413" s="282" t="s">
        <v>89</v>
      </c>
      <c r="C1413" s="275">
        <v>42887</v>
      </c>
      <c r="D1413" s="276"/>
      <c r="E1413" s="277" t="s">
        <v>11122</v>
      </c>
      <c r="F1413" s="278" t="s">
        <v>214</v>
      </c>
      <c r="G1413" s="279" t="s">
        <v>11124</v>
      </c>
      <c r="H1413" s="280"/>
      <c r="I1413" s="281">
        <f t="shared" si="0"/>
        <v>42917</v>
      </c>
      <c r="J1413" s="282"/>
      <c r="K1413" s="280"/>
      <c r="L1413" s="283"/>
      <c r="M1413" s="282"/>
      <c r="N1413" s="282"/>
      <c r="O1413" s="282"/>
      <c r="P1413" s="284"/>
      <c r="Q1413" s="285"/>
      <c r="R1413" s="282"/>
      <c r="S1413" s="282"/>
      <c r="T1413" s="282"/>
      <c r="U1413" s="276"/>
      <c r="V1413" s="282"/>
      <c r="W1413" s="282"/>
      <c r="X1413" s="276"/>
      <c r="Y1413" s="57">
        <v>43073</v>
      </c>
      <c r="Z1413" s="286"/>
      <c r="AA1413" s="287"/>
      <c r="AB1413" s="288"/>
      <c r="AC1413" s="289"/>
      <c r="AD1413" s="290"/>
      <c r="AE1413" s="67" t="str">
        <f t="shared" si="1"/>
        <v>Jun</v>
      </c>
      <c r="AF1413" s="68" t="str">
        <f t="shared" si="2"/>
        <v>Dec</v>
      </c>
      <c r="AG1413" s="177"/>
      <c r="AH1413" s="70">
        <f t="shared" si="5"/>
        <v>42917</v>
      </c>
      <c r="AI1413" s="71">
        <f ca="1"/>
        <v>-1072</v>
      </c>
      <c r="AJ1413" s="71" t="str">
        <v>2017</v>
      </c>
      <c r="AK1413" s="70">
        <f t="shared" si="4"/>
        <v>42897</v>
      </c>
    </row>
    <row r="1414" spans="1:37" ht="14.4">
      <c r="A1414" s="239" t="s">
        <v>11931</v>
      </c>
      <c r="B1414" s="282" t="s">
        <v>89</v>
      </c>
      <c r="C1414" s="275">
        <v>42887</v>
      </c>
      <c r="D1414" s="276"/>
      <c r="E1414" s="277" t="s">
        <v>11122</v>
      </c>
      <c r="F1414" s="278" t="s">
        <v>214</v>
      </c>
      <c r="G1414" s="279" t="s">
        <v>11124</v>
      </c>
      <c r="H1414" s="280"/>
      <c r="I1414" s="281">
        <f t="shared" si="0"/>
        <v>42917</v>
      </c>
      <c r="J1414" s="282"/>
      <c r="K1414" s="280"/>
      <c r="L1414" s="283"/>
      <c r="M1414" s="282"/>
      <c r="N1414" s="282"/>
      <c r="O1414" s="282"/>
      <c r="P1414" s="284"/>
      <c r="Q1414" s="285"/>
      <c r="R1414" s="282"/>
      <c r="S1414" s="282"/>
      <c r="T1414" s="282"/>
      <c r="U1414" s="276"/>
      <c r="V1414" s="282"/>
      <c r="W1414" s="282"/>
      <c r="X1414" s="276"/>
      <c r="Y1414" s="57">
        <v>43073</v>
      </c>
      <c r="Z1414" s="286"/>
      <c r="AA1414" s="287"/>
      <c r="AB1414" s="288"/>
      <c r="AC1414" s="289"/>
      <c r="AD1414" s="290"/>
      <c r="AE1414" s="67" t="str">
        <f t="shared" si="1"/>
        <v>Jun</v>
      </c>
      <c r="AF1414" s="68" t="str">
        <f t="shared" si="2"/>
        <v>Dec</v>
      </c>
      <c r="AG1414" s="177"/>
      <c r="AH1414" s="70">
        <f t="shared" si="5"/>
        <v>42917</v>
      </c>
      <c r="AI1414" s="71">
        <f ca="1"/>
        <v>-1072</v>
      </c>
      <c r="AJ1414" s="71" t="str">
        <v>2017</v>
      </c>
      <c r="AK1414" s="70">
        <f t="shared" si="4"/>
        <v>42897</v>
      </c>
    </row>
    <row r="1415" spans="1:37" ht="14.4">
      <c r="A1415" s="239" t="s">
        <v>11937</v>
      </c>
      <c r="B1415" s="282" t="s">
        <v>89</v>
      </c>
      <c r="C1415" s="275">
        <v>42887</v>
      </c>
      <c r="D1415" s="276"/>
      <c r="E1415" s="277" t="s">
        <v>11122</v>
      </c>
      <c r="F1415" s="278" t="s">
        <v>214</v>
      </c>
      <c r="G1415" s="279" t="s">
        <v>11124</v>
      </c>
      <c r="H1415" s="280"/>
      <c r="I1415" s="281">
        <f t="shared" si="0"/>
        <v>42917</v>
      </c>
      <c r="J1415" s="282"/>
      <c r="K1415" s="280"/>
      <c r="L1415" s="283"/>
      <c r="M1415" s="282"/>
      <c r="N1415" s="282"/>
      <c r="O1415" s="282"/>
      <c r="P1415" s="284"/>
      <c r="Q1415" s="285"/>
      <c r="R1415" s="282"/>
      <c r="S1415" s="282"/>
      <c r="T1415" s="282"/>
      <c r="U1415" s="276"/>
      <c r="V1415" s="282"/>
      <c r="W1415" s="282"/>
      <c r="X1415" s="276"/>
      <c r="Y1415" s="57">
        <v>43073</v>
      </c>
      <c r="Z1415" s="286"/>
      <c r="AA1415" s="287"/>
      <c r="AB1415" s="288"/>
      <c r="AC1415" s="289"/>
      <c r="AD1415" s="290"/>
      <c r="AE1415" s="67" t="str">
        <f t="shared" si="1"/>
        <v>Jun</v>
      </c>
      <c r="AF1415" s="68" t="str">
        <f t="shared" si="2"/>
        <v>Dec</v>
      </c>
      <c r="AG1415" s="177"/>
      <c r="AH1415" s="70">
        <f t="shared" si="5"/>
        <v>42917</v>
      </c>
      <c r="AI1415" s="71">
        <f ca="1"/>
        <v>-1072</v>
      </c>
      <c r="AJ1415" s="71" t="str">
        <v>2017</v>
      </c>
      <c r="AK1415" s="70">
        <f t="shared" si="4"/>
        <v>42897</v>
      </c>
    </row>
    <row r="1416" spans="1:37" ht="14.4">
      <c r="A1416" s="239" t="s">
        <v>11939</v>
      </c>
      <c r="B1416" s="282" t="s">
        <v>89</v>
      </c>
      <c r="C1416" s="275">
        <v>42887</v>
      </c>
      <c r="D1416" s="276"/>
      <c r="E1416" s="277" t="s">
        <v>11122</v>
      </c>
      <c r="F1416" s="278" t="s">
        <v>214</v>
      </c>
      <c r="G1416" s="279" t="s">
        <v>11124</v>
      </c>
      <c r="H1416" s="280"/>
      <c r="I1416" s="281">
        <f t="shared" si="0"/>
        <v>42917</v>
      </c>
      <c r="J1416" s="282"/>
      <c r="K1416" s="280"/>
      <c r="L1416" s="283"/>
      <c r="M1416" s="282"/>
      <c r="N1416" s="282"/>
      <c r="O1416" s="282"/>
      <c r="P1416" s="284"/>
      <c r="Q1416" s="285"/>
      <c r="R1416" s="282"/>
      <c r="S1416" s="282"/>
      <c r="T1416" s="282"/>
      <c r="U1416" s="276"/>
      <c r="V1416" s="282"/>
      <c r="W1416" s="282"/>
      <c r="X1416" s="276"/>
      <c r="Y1416" s="57">
        <v>43073</v>
      </c>
      <c r="Z1416" s="286"/>
      <c r="AA1416" s="287"/>
      <c r="AB1416" s="288"/>
      <c r="AC1416" s="289"/>
      <c r="AD1416" s="290"/>
      <c r="AE1416" s="67" t="str">
        <f t="shared" si="1"/>
        <v>Jun</v>
      </c>
      <c r="AF1416" s="68" t="str">
        <f t="shared" si="2"/>
        <v>Dec</v>
      </c>
      <c r="AG1416" s="177"/>
      <c r="AH1416" s="70">
        <f t="shared" si="5"/>
        <v>42917</v>
      </c>
      <c r="AI1416" s="71">
        <f ca="1"/>
        <v>-1072</v>
      </c>
      <c r="AJ1416" s="71" t="str">
        <v>2017</v>
      </c>
      <c r="AK1416" s="70">
        <f t="shared" si="4"/>
        <v>42897</v>
      </c>
    </row>
    <row r="1417" spans="1:37" ht="14.4">
      <c r="A1417" s="239" t="s">
        <v>11941</v>
      </c>
      <c r="B1417" s="282" t="s">
        <v>89</v>
      </c>
      <c r="C1417" s="275">
        <v>42887</v>
      </c>
      <c r="D1417" s="276"/>
      <c r="E1417" s="277" t="s">
        <v>11122</v>
      </c>
      <c r="F1417" s="278" t="s">
        <v>214</v>
      </c>
      <c r="G1417" s="279" t="s">
        <v>11124</v>
      </c>
      <c r="H1417" s="280"/>
      <c r="I1417" s="281">
        <f t="shared" si="0"/>
        <v>42917</v>
      </c>
      <c r="J1417" s="282"/>
      <c r="K1417" s="280"/>
      <c r="L1417" s="283"/>
      <c r="M1417" s="282"/>
      <c r="N1417" s="282"/>
      <c r="O1417" s="282"/>
      <c r="P1417" s="284"/>
      <c r="Q1417" s="285"/>
      <c r="R1417" s="282"/>
      <c r="S1417" s="282"/>
      <c r="T1417" s="282"/>
      <c r="U1417" s="276"/>
      <c r="V1417" s="282"/>
      <c r="W1417" s="282"/>
      <c r="X1417" s="276"/>
      <c r="Y1417" s="57">
        <v>43073</v>
      </c>
      <c r="Z1417" s="286"/>
      <c r="AA1417" s="287"/>
      <c r="AB1417" s="288"/>
      <c r="AC1417" s="289"/>
      <c r="AD1417" s="290"/>
      <c r="AE1417" s="67" t="str">
        <f t="shared" si="1"/>
        <v>Jun</v>
      </c>
      <c r="AF1417" s="68" t="str">
        <f t="shared" si="2"/>
        <v>Dec</v>
      </c>
      <c r="AG1417" s="177"/>
      <c r="AH1417" s="70">
        <f t="shared" si="5"/>
        <v>42917</v>
      </c>
      <c r="AI1417" s="71">
        <f ca="1"/>
        <v>-1072</v>
      </c>
      <c r="AJ1417" s="71" t="str">
        <v>2017</v>
      </c>
      <c r="AK1417" s="70">
        <f t="shared" si="4"/>
        <v>42897</v>
      </c>
    </row>
    <row r="1418" spans="1:37" ht="14.4">
      <c r="A1418" s="239" t="s">
        <v>11951</v>
      </c>
      <c r="B1418" s="282" t="s">
        <v>89</v>
      </c>
      <c r="C1418" s="275">
        <v>42887</v>
      </c>
      <c r="D1418" s="276"/>
      <c r="E1418" s="277" t="s">
        <v>11122</v>
      </c>
      <c r="F1418" s="278" t="s">
        <v>214</v>
      </c>
      <c r="G1418" s="279" t="s">
        <v>11124</v>
      </c>
      <c r="H1418" s="280"/>
      <c r="I1418" s="281">
        <f t="shared" si="0"/>
        <v>42917</v>
      </c>
      <c r="J1418" s="282"/>
      <c r="K1418" s="280"/>
      <c r="L1418" s="283"/>
      <c r="M1418" s="282"/>
      <c r="N1418" s="282"/>
      <c r="O1418" s="282"/>
      <c r="P1418" s="284"/>
      <c r="Q1418" s="285"/>
      <c r="R1418" s="282"/>
      <c r="S1418" s="282"/>
      <c r="T1418" s="282"/>
      <c r="U1418" s="276"/>
      <c r="V1418" s="282"/>
      <c r="W1418" s="282"/>
      <c r="X1418" s="276"/>
      <c r="Y1418" s="57">
        <v>43073</v>
      </c>
      <c r="Z1418" s="286"/>
      <c r="AA1418" s="287"/>
      <c r="AB1418" s="288"/>
      <c r="AC1418" s="289"/>
      <c r="AD1418" s="290"/>
      <c r="AE1418" s="67" t="str">
        <f t="shared" si="1"/>
        <v>Jun</v>
      </c>
      <c r="AF1418" s="68" t="str">
        <f t="shared" si="2"/>
        <v>Dec</v>
      </c>
      <c r="AG1418" s="177"/>
      <c r="AH1418" s="70">
        <f t="shared" si="5"/>
        <v>42917</v>
      </c>
      <c r="AI1418" s="71">
        <f ca="1"/>
        <v>-1072</v>
      </c>
      <c r="AJ1418" s="71" t="str">
        <v>2017</v>
      </c>
      <c r="AK1418" s="70">
        <f t="shared" si="4"/>
        <v>42897</v>
      </c>
    </row>
    <row r="1419" spans="1:37" ht="14.4">
      <c r="A1419" s="239" t="s">
        <v>11952</v>
      </c>
      <c r="B1419" s="282" t="s">
        <v>89</v>
      </c>
      <c r="C1419" s="275">
        <v>42887</v>
      </c>
      <c r="D1419" s="276"/>
      <c r="E1419" s="277" t="s">
        <v>11122</v>
      </c>
      <c r="F1419" s="278" t="s">
        <v>214</v>
      </c>
      <c r="G1419" s="279" t="s">
        <v>11124</v>
      </c>
      <c r="H1419" s="280"/>
      <c r="I1419" s="281">
        <f t="shared" si="0"/>
        <v>42917</v>
      </c>
      <c r="J1419" s="282"/>
      <c r="K1419" s="280"/>
      <c r="L1419" s="283"/>
      <c r="M1419" s="282"/>
      <c r="N1419" s="282"/>
      <c r="O1419" s="282"/>
      <c r="P1419" s="284"/>
      <c r="Q1419" s="285"/>
      <c r="R1419" s="282"/>
      <c r="S1419" s="282"/>
      <c r="T1419" s="282"/>
      <c r="U1419" s="276"/>
      <c r="V1419" s="282"/>
      <c r="W1419" s="282"/>
      <c r="X1419" s="276"/>
      <c r="Y1419" s="57">
        <v>43073</v>
      </c>
      <c r="Z1419" s="286"/>
      <c r="AA1419" s="287"/>
      <c r="AB1419" s="288"/>
      <c r="AC1419" s="289"/>
      <c r="AD1419" s="290"/>
      <c r="AE1419" s="67" t="str">
        <f t="shared" si="1"/>
        <v>Jun</v>
      </c>
      <c r="AF1419" s="68" t="str">
        <f t="shared" si="2"/>
        <v>Dec</v>
      </c>
      <c r="AG1419" s="177"/>
      <c r="AH1419" s="70">
        <f t="shared" si="5"/>
        <v>42917</v>
      </c>
      <c r="AI1419" s="71">
        <f ca="1"/>
        <v>-1072</v>
      </c>
      <c r="AJ1419" s="71" t="str">
        <v>2017</v>
      </c>
      <c r="AK1419" s="70">
        <f t="shared" si="4"/>
        <v>42897</v>
      </c>
    </row>
    <row r="1420" spans="1:37" ht="14.4">
      <c r="A1420" s="239" t="s">
        <v>11957</v>
      </c>
      <c r="B1420" s="282" t="s">
        <v>89</v>
      </c>
      <c r="C1420" s="275">
        <v>42887</v>
      </c>
      <c r="D1420" s="276"/>
      <c r="E1420" s="277" t="s">
        <v>11122</v>
      </c>
      <c r="F1420" s="278" t="s">
        <v>214</v>
      </c>
      <c r="G1420" s="279" t="s">
        <v>11124</v>
      </c>
      <c r="H1420" s="280"/>
      <c r="I1420" s="281">
        <f t="shared" si="0"/>
        <v>42917</v>
      </c>
      <c r="J1420" s="282"/>
      <c r="K1420" s="280"/>
      <c r="L1420" s="283"/>
      <c r="M1420" s="282"/>
      <c r="N1420" s="282"/>
      <c r="O1420" s="282"/>
      <c r="P1420" s="284"/>
      <c r="Q1420" s="285"/>
      <c r="R1420" s="282"/>
      <c r="S1420" s="282"/>
      <c r="T1420" s="282"/>
      <c r="U1420" s="276"/>
      <c r="V1420" s="282"/>
      <c r="W1420" s="282"/>
      <c r="X1420" s="276"/>
      <c r="Y1420" s="57">
        <v>43073</v>
      </c>
      <c r="Z1420" s="286"/>
      <c r="AA1420" s="287"/>
      <c r="AB1420" s="288"/>
      <c r="AC1420" s="289"/>
      <c r="AD1420" s="290"/>
      <c r="AE1420" s="67" t="str">
        <f t="shared" si="1"/>
        <v>Jun</v>
      </c>
      <c r="AF1420" s="68" t="str">
        <f t="shared" si="2"/>
        <v>Dec</v>
      </c>
      <c r="AG1420" s="177"/>
      <c r="AH1420" s="70">
        <f t="shared" si="5"/>
        <v>42917</v>
      </c>
      <c r="AI1420" s="71">
        <f ca="1"/>
        <v>-1072</v>
      </c>
      <c r="AJ1420" s="71" t="str">
        <v>2017</v>
      </c>
      <c r="AK1420" s="70">
        <f t="shared" si="4"/>
        <v>42897</v>
      </c>
    </row>
    <row r="1421" spans="1:37" ht="14.4">
      <c r="A1421" s="239" t="s">
        <v>11959</v>
      </c>
      <c r="B1421" s="282" t="s">
        <v>89</v>
      </c>
      <c r="C1421" s="275">
        <v>42887</v>
      </c>
      <c r="D1421" s="276"/>
      <c r="E1421" s="277" t="s">
        <v>11122</v>
      </c>
      <c r="F1421" s="278" t="s">
        <v>214</v>
      </c>
      <c r="G1421" s="279" t="s">
        <v>11124</v>
      </c>
      <c r="H1421" s="280"/>
      <c r="I1421" s="281">
        <f t="shared" si="0"/>
        <v>42917</v>
      </c>
      <c r="J1421" s="282"/>
      <c r="K1421" s="280"/>
      <c r="L1421" s="283"/>
      <c r="M1421" s="282"/>
      <c r="N1421" s="282"/>
      <c r="O1421" s="282"/>
      <c r="P1421" s="284"/>
      <c r="Q1421" s="285"/>
      <c r="R1421" s="282"/>
      <c r="S1421" s="282"/>
      <c r="T1421" s="282"/>
      <c r="U1421" s="276"/>
      <c r="V1421" s="282"/>
      <c r="W1421" s="282"/>
      <c r="X1421" s="276"/>
      <c r="Y1421" s="57">
        <v>43073</v>
      </c>
      <c r="Z1421" s="286"/>
      <c r="AA1421" s="287"/>
      <c r="AB1421" s="288"/>
      <c r="AC1421" s="289"/>
      <c r="AD1421" s="290"/>
      <c r="AE1421" s="67" t="str">
        <f t="shared" si="1"/>
        <v>Jun</v>
      </c>
      <c r="AF1421" s="68" t="str">
        <f t="shared" si="2"/>
        <v>Dec</v>
      </c>
      <c r="AG1421" s="177"/>
      <c r="AH1421" s="70">
        <f t="shared" si="5"/>
        <v>42917</v>
      </c>
      <c r="AI1421" s="71">
        <f ca="1"/>
        <v>-1072</v>
      </c>
      <c r="AJ1421" s="71" t="str">
        <v>2017</v>
      </c>
      <c r="AK1421" s="70">
        <f t="shared" si="4"/>
        <v>42897</v>
      </c>
    </row>
    <row r="1422" spans="1:37" ht="14.4">
      <c r="A1422" s="239" t="s">
        <v>11963</v>
      </c>
      <c r="B1422" s="282" t="s">
        <v>89</v>
      </c>
      <c r="C1422" s="275">
        <v>42887</v>
      </c>
      <c r="D1422" s="276"/>
      <c r="E1422" s="277" t="s">
        <v>11122</v>
      </c>
      <c r="F1422" s="278" t="s">
        <v>214</v>
      </c>
      <c r="G1422" s="279" t="s">
        <v>11124</v>
      </c>
      <c r="H1422" s="280"/>
      <c r="I1422" s="281">
        <f t="shared" si="0"/>
        <v>42917</v>
      </c>
      <c r="J1422" s="282"/>
      <c r="K1422" s="280"/>
      <c r="L1422" s="283"/>
      <c r="M1422" s="282"/>
      <c r="N1422" s="282"/>
      <c r="O1422" s="282"/>
      <c r="P1422" s="284"/>
      <c r="Q1422" s="285"/>
      <c r="R1422" s="282"/>
      <c r="S1422" s="282"/>
      <c r="T1422" s="282"/>
      <c r="U1422" s="276"/>
      <c r="V1422" s="282"/>
      <c r="W1422" s="282"/>
      <c r="X1422" s="276"/>
      <c r="Y1422" s="57">
        <v>43073</v>
      </c>
      <c r="Z1422" s="286"/>
      <c r="AA1422" s="287"/>
      <c r="AB1422" s="288"/>
      <c r="AC1422" s="289"/>
      <c r="AD1422" s="290"/>
      <c r="AE1422" s="67" t="str">
        <f t="shared" si="1"/>
        <v>Jun</v>
      </c>
      <c r="AF1422" s="68" t="str">
        <f t="shared" si="2"/>
        <v>Dec</v>
      </c>
      <c r="AG1422" s="177"/>
      <c r="AH1422" s="70">
        <f t="shared" si="5"/>
        <v>42917</v>
      </c>
      <c r="AI1422" s="71">
        <f ca="1"/>
        <v>-1072</v>
      </c>
      <c r="AJ1422" s="71" t="str">
        <v>2017</v>
      </c>
      <c r="AK1422" s="70">
        <f t="shared" si="4"/>
        <v>42897</v>
      </c>
    </row>
    <row r="1423" spans="1:37" ht="14.4">
      <c r="A1423" s="239" t="s">
        <v>11967</v>
      </c>
      <c r="B1423" s="282" t="s">
        <v>89</v>
      </c>
      <c r="C1423" s="275">
        <v>42887</v>
      </c>
      <c r="D1423" s="276"/>
      <c r="E1423" s="277" t="s">
        <v>11122</v>
      </c>
      <c r="F1423" s="278" t="s">
        <v>214</v>
      </c>
      <c r="G1423" s="279" t="s">
        <v>11124</v>
      </c>
      <c r="H1423" s="280"/>
      <c r="I1423" s="281">
        <f t="shared" si="0"/>
        <v>42917</v>
      </c>
      <c r="J1423" s="282"/>
      <c r="K1423" s="280"/>
      <c r="L1423" s="283"/>
      <c r="M1423" s="282"/>
      <c r="N1423" s="282"/>
      <c r="O1423" s="282"/>
      <c r="P1423" s="284"/>
      <c r="Q1423" s="285"/>
      <c r="R1423" s="282"/>
      <c r="S1423" s="282"/>
      <c r="T1423" s="282"/>
      <c r="U1423" s="276"/>
      <c r="V1423" s="282"/>
      <c r="W1423" s="282"/>
      <c r="X1423" s="276"/>
      <c r="Y1423" s="57">
        <v>43073</v>
      </c>
      <c r="Z1423" s="286"/>
      <c r="AA1423" s="287"/>
      <c r="AB1423" s="288"/>
      <c r="AC1423" s="289"/>
      <c r="AD1423" s="290"/>
      <c r="AE1423" s="67" t="str">
        <f t="shared" si="1"/>
        <v>Jun</v>
      </c>
      <c r="AF1423" s="68" t="str">
        <f t="shared" si="2"/>
        <v>Dec</v>
      </c>
      <c r="AG1423" s="177"/>
      <c r="AH1423" s="70">
        <f t="shared" si="5"/>
        <v>42917</v>
      </c>
      <c r="AI1423" s="71">
        <f ca="1"/>
        <v>-1072</v>
      </c>
      <c r="AJ1423" s="71" t="str">
        <v>2017</v>
      </c>
      <c r="AK1423" s="70">
        <f t="shared" si="4"/>
        <v>42897</v>
      </c>
    </row>
    <row r="1424" spans="1:37" ht="14.4">
      <c r="A1424" s="239" t="s">
        <v>11971</v>
      </c>
      <c r="B1424" s="282" t="s">
        <v>89</v>
      </c>
      <c r="C1424" s="275">
        <v>42887</v>
      </c>
      <c r="D1424" s="276"/>
      <c r="E1424" s="277" t="s">
        <v>11122</v>
      </c>
      <c r="F1424" s="278" t="s">
        <v>214</v>
      </c>
      <c r="G1424" s="279" t="s">
        <v>11124</v>
      </c>
      <c r="H1424" s="280"/>
      <c r="I1424" s="281">
        <f t="shared" si="0"/>
        <v>42917</v>
      </c>
      <c r="J1424" s="282"/>
      <c r="K1424" s="280"/>
      <c r="L1424" s="283"/>
      <c r="M1424" s="282"/>
      <c r="N1424" s="282"/>
      <c r="O1424" s="282"/>
      <c r="P1424" s="284"/>
      <c r="Q1424" s="285"/>
      <c r="R1424" s="282"/>
      <c r="S1424" s="282"/>
      <c r="T1424" s="282"/>
      <c r="U1424" s="276"/>
      <c r="V1424" s="282"/>
      <c r="W1424" s="282"/>
      <c r="X1424" s="276"/>
      <c r="Y1424" s="57">
        <v>43073</v>
      </c>
      <c r="Z1424" s="286"/>
      <c r="AA1424" s="287"/>
      <c r="AB1424" s="288"/>
      <c r="AC1424" s="289"/>
      <c r="AD1424" s="290"/>
      <c r="AE1424" s="67" t="str">
        <f t="shared" si="1"/>
        <v>Jun</v>
      </c>
      <c r="AF1424" s="68" t="str">
        <f t="shared" si="2"/>
        <v>Dec</v>
      </c>
      <c r="AG1424" s="177"/>
      <c r="AH1424" s="70">
        <f t="shared" si="5"/>
        <v>42917</v>
      </c>
      <c r="AI1424" s="71">
        <f ca="1"/>
        <v>-1072</v>
      </c>
      <c r="AJ1424" s="71" t="str">
        <v>2017</v>
      </c>
      <c r="AK1424" s="70">
        <f t="shared" si="4"/>
        <v>42897</v>
      </c>
    </row>
    <row r="1425" spans="1:37" ht="14.4">
      <c r="A1425" s="239" t="s">
        <v>11973</v>
      </c>
      <c r="B1425" s="282" t="s">
        <v>89</v>
      </c>
      <c r="C1425" s="275">
        <v>42887</v>
      </c>
      <c r="D1425" s="276"/>
      <c r="E1425" s="277" t="s">
        <v>11122</v>
      </c>
      <c r="F1425" s="278" t="s">
        <v>214</v>
      </c>
      <c r="G1425" s="279" t="s">
        <v>11124</v>
      </c>
      <c r="H1425" s="280"/>
      <c r="I1425" s="281">
        <f t="shared" si="0"/>
        <v>42917</v>
      </c>
      <c r="J1425" s="282"/>
      <c r="K1425" s="280"/>
      <c r="L1425" s="283"/>
      <c r="M1425" s="282"/>
      <c r="N1425" s="282"/>
      <c r="O1425" s="282"/>
      <c r="P1425" s="284"/>
      <c r="Q1425" s="285"/>
      <c r="R1425" s="282"/>
      <c r="S1425" s="282"/>
      <c r="T1425" s="282"/>
      <c r="U1425" s="276"/>
      <c r="V1425" s="282"/>
      <c r="W1425" s="282"/>
      <c r="X1425" s="276"/>
      <c r="Y1425" s="57">
        <v>43073</v>
      </c>
      <c r="Z1425" s="286"/>
      <c r="AA1425" s="287"/>
      <c r="AB1425" s="288"/>
      <c r="AC1425" s="289"/>
      <c r="AD1425" s="290"/>
      <c r="AE1425" s="67" t="str">
        <f t="shared" si="1"/>
        <v>Jun</v>
      </c>
      <c r="AF1425" s="68" t="str">
        <f t="shared" si="2"/>
        <v>Dec</v>
      </c>
      <c r="AG1425" s="177"/>
      <c r="AH1425" s="70">
        <f t="shared" si="5"/>
        <v>42917</v>
      </c>
      <c r="AI1425" s="71">
        <f ca="1"/>
        <v>-1072</v>
      </c>
      <c r="AJ1425" s="71" t="str">
        <v>2017</v>
      </c>
      <c r="AK1425" s="70">
        <f t="shared" si="4"/>
        <v>42897</v>
      </c>
    </row>
    <row r="1426" spans="1:37" ht="14.4">
      <c r="A1426" s="239" t="s">
        <v>11979</v>
      </c>
      <c r="B1426" s="282" t="s">
        <v>89</v>
      </c>
      <c r="C1426" s="275">
        <v>42887</v>
      </c>
      <c r="D1426" s="276"/>
      <c r="E1426" s="277" t="s">
        <v>11122</v>
      </c>
      <c r="F1426" s="278" t="s">
        <v>214</v>
      </c>
      <c r="G1426" s="279" t="s">
        <v>11124</v>
      </c>
      <c r="H1426" s="280"/>
      <c r="I1426" s="281">
        <f t="shared" si="0"/>
        <v>42917</v>
      </c>
      <c r="J1426" s="282"/>
      <c r="K1426" s="280"/>
      <c r="L1426" s="283"/>
      <c r="M1426" s="282"/>
      <c r="N1426" s="282"/>
      <c r="O1426" s="282"/>
      <c r="P1426" s="284"/>
      <c r="Q1426" s="285"/>
      <c r="R1426" s="282"/>
      <c r="S1426" s="282"/>
      <c r="T1426" s="282"/>
      <c r="U1426" s="276"/>
      <c r="V1426" s="282"/>
      <c r="W1426" s="282"/>
      <c r="X1426" s="276"/>
      <c r="Y1426" s="57">
        <v>43073</v>
      </c>
      <c r="Z1426" s="286"/>
      <c r="AA1426" s="287"/>
      <c r="AB1426" s="288"/>
      <c r="AC1426" s="289"/>
      <c r="AD1426" s="290"/>
      <c r="AE1426" s="67" t="str">
        <f t="shared" si="1"/>
        <v>Jun</v>
      </c>
      <c r="AF1426" s="68" t="str">
        <f t="shared" si="2"/>
        <v>Dec</v>
      </c>
      <c r="AG1426" s="177"/>
      <c r="AH1426" s="70">
        <f t="shared" si="5"/>
        <v>42917</v>
      </c>
      <c r="AI1426" s="71">
        <f ca="1"/>
        <v>-1072</v>
      </c>
      <c r="AJ1426" s="71" t="str">
        <v>2017</v>
      </c>
      <c r="AK1426" s="70">
        <f t="shared" si="4"/>
        <v>42897</v>
      </c>
    </row>
    <row r="1427" spans="1:37" ht="14.4">
      <c r="A1427" s="239" t="s">
        <v>11983</v>
      </c>
      <c r="B1427" s="282" t="s">
        <v>89</v>
      </c>
      <c r="C1427" s="275">
        <v>42887</v>
      </c>
      <c r="D1427" s="276"/>
      <c r="E1427" s="277" t="s">
        <v>11122</v>
      </c>
      <c r="F1427" s="278" t="s">
        <v>214</v>
      </c>
      <c r="G1427" s="279" t="s">
        <v>11124</v>
      </c>
      <c r="H1427" s="280"/>
      <c r="I1427" s="281">
        <f t="shared" si="0"/>
        <v>42917</v>
      </c>
      <c r="J1427" s="282"/>
      <c r="K1427" s="280"/>
      <c r="L1427" s="283"/>
      <c r="M1427" s="282"/>
      <c r="N1427" s="282"/>
      <c r="O1427" s="282"/>
      <c r="P1427" s="284"/>
      <c r="Q1427" s="285"/>
      <c r="R1427" s="282"/>
      <c r="S1427" s="282"/>
      <c r="T1427" s="282"/>
      <c r="U1427" s="276"/>
      <c r="V1427" s="282"/>
      <c r="W1427" s="282"/>
      <c r="X1427" s="276"/>
      <c r="Y1427" s="57">
        <v>43073</v>
      </c>
      <c r="Z1427" s="286"/>
      <c r="AA1427" s="287"/>
      <c r="AB1427" s="288"/>
      <c r="AC1427" s="289"/>
      <c r="AD1427" s="290"/>
      <c r="AE1427" s="67" t="str">
        <f t="shared" si="1"/>
        <v>Jun</v>
      </c>
      <c r="AF1427" s="68" t="str">
        <f t="shared" si="2"/>
        <v>Dec</v>
      </c>
      <c r="AG1427" s="177"/>
      <c r="AH1427" s="70">
        <f t="shared" si="5"/>
        <v>42917</v>
      </c>
      <c r="AI1427" s="71">
        <f ca="1"/>
        <v>-1072</v>
      </c>
      <c r="AJ1427" s="71" t="str">
        <v>2017</v>
      </c>
      <c r="AK1427" s="70">
        <f t="shared" si="4"/>
        <v>42897</v>
      </c>
    </row>
    <row r="1428" spans="1:37" ht="14.4">
      <c r="A1428" s="239" t="s">
        <v>11985</v>
      </c>
      <c r="B1428" s="282" t="s">
        <v>89</v>
      </c>
      <c r="C1428" s="275">
        <v>42887</v>
      </c>
      <c r="D1428" s="276"/>
      <c r="E1428" s="277" t="s">
        <v>11122</v>
      </c>
      <c r="F1428" s="278" t="s">
        <v>214</v>
      </c>
      <c r="G1428" s="279" t="s">
        <v>11124</v>
      </c>
      <c r="H1428" s="280"/>
      <c r="I1428" s="281">
        <f t="shared" si="0"/>
        <v>42917</v>
      </c>
      <c r="J1428" s="282"/>
      <c r="K1428" s="280"/>
      <c r="L1428" s="283"/>
      <c r="M1428" s="282"/>
      <c r="N1428" s="282"/>
      <c r="O1428" s="282"/>
      <c r="P1428" s="284"/>
      <c r="Q1428" s="285"/>
      <c r="R1428" s="282"/>
      <c r="S1428" s="282"/>
      <c r="T1428" s="282"/>
      <c r="U1428" s="276"/>
      <c r="V1428" s="282"/>
      <c r="W1428" s="282"/>
      <c r="X1428" s="276"/>
      <c r="Y1428" s="57">
        <v>43073</v>
      </c>
      <c r="Z1428" s="286"/>
      <c r="AA1428" s="287"/>
      <c r="AB1428" s="288"/>
      <c r="AC1428" s="289"/>
      <c r="AD1428" s="290"/>
      <c r="AE1428" s="67" t="str">
        <f t="shared" si="1"/>
        <v>Jun</v>
      </c>
      <c r="AF1428" s="68" t="str">
        <f t="shared" si="2"/>
        <v>Dec</v>
      </c>
      <c r="AG1428" s="177"/>
      <c r="AH1428" s="70">
        <f t="shared" si="5"/>
        <v>42917</v>
      </c>
      <c r="AI1428" s="71">
        <f ca="1"/>
        <v>-1072</v>
      </c>
      <c r="AJ1428" s="71" t="str">
        <v>2017</v>
      </c>
      <c r="AK1428" s="70">
        <f t="shared" si="4"/>
        <v>42897</v>
      </c>
    </row>
    <row r="1429" spans="1:37" ht="14.4">
      <c r="A1429" s="239" t="s">
        <v>11989</v>
      </c>
      <c r="B1429" s="282" t="s">
        <v>89</v>
      </c>
      <c r="C1429" s="275">
        <v>42887</v>
      </c>
      <c r="D1429" s="276"/>
      <c r="E1429" s="277" t="s">
        <v>11122</v>
      </c>
      <c r="F1429" s="278" t="s">
        <v>214</v>
      </c>
      <c r="G1429" s="279" t="s">
        <v>11124</v>
      </c>
      <c r="H1429" s="280"/>
      <c r="I1429" s="281">
        <f t="shared" si="0"/>
        <v>42917</v>
      </c>
      <c r="J1429" s="282"/>
      <c r="K1429" s="280"/>
      <c r="L1429" s="283"/>
      <c r="M1429" s="282"/>
      <c r="N1429" s="282"/>
      <c r="O1429" s="282"/>
      <c r="P1429" s="284"/>
      <c r="Q1429" s="285"/>
      <c r="R1429" s="282"/>
      <c r="S1429" s="282"/>
      <c r="T1429" s="282"/>
      <c r="U1429" s="276"/>
      <c r="V1429" s="282"/>
      <c r="W1429" s="282"/>
      <c r="X1429" s="276"/>
      <c r="Y1429" s="57">
        <v>43073</v>
      </c>
      <c r="Z1429" s="286"/>
      <c r="AA1429" s="287"/>
      <c r="AB1429" s="288"/>
      <c r="AC1429" s="289"/>
      <c r="AD1429" s="290"/>
      <c r="AE1429" s="67" t="str">
        <f t="shared" si="1"/>
        <v>Jun</v>
      </c>
      <c r="AF1429" s="68" t="str">
        <f t="shared" si="2"/>
        <v>Dec</v>
      </c>
      <c r="AG1429" s="177"/>
      <c r="AH1429" s="70">
        <f t="shared" si="5"/>
        <v>42917</v>
      </c>
      <c r="AI1429" s="71">
        <f ca="1"/>
        <v>-1072</v>
      </c>
      <c r="AJ1429" s="71" t="str">
        <v>2017</v>
      </c>
      <c r="AK1429" s="70">
        <f t="shared" si="4"/>
        <v>42897</v>
      </c>
    </row>
    <row r="1430" spans="1:37" ht="14.4">
      <c r="A1430" s="239" t="s">
        <v>11993</v>
      </c>
      <c r="B1430" s="282" t="s">
        <v>89</v>
      </c>
      <c r="C1430" s="275">
        <v>42887</v>
      </c>
      <c r="D1430" s="276"/>
      <c r="E1430" s="277" t="s">
        <v>11122</v>
      </c>
      <c r="F1430" s="278" t="s">
        <v>214</v>
      </c>
      <c r="G1430" s="279" t="s">
        <v>11124</v>
      </c>
      <c r="H1430" s="280"/>
      <c r="I1430" s="281">
        <f t="shared" si="0"/>
        <v>42917</v>
      </c>
      <c r="J1430" s="282"/>
      <c r="K1430" s="280"/>
      <c r="L1430" s="283"/>
      <c r="M1430" s="282"/>
      <c r="N1430" s="282"/>
      <c r="O1430" s="282"/>
      <c r="P1430" s="284"/>
      <c r="Q1430" s="285"/>
      <c r="R1430" s="282"/>
      <c r="S1430" s="282"/>
      <c r="T1430" s="282"/>
      <c r="U1430" s="276"/>
      <c r="V1430" s="282"/>
      <c r="W1430" s="282"/>
      <c r="X1430" s="276"/>
      <c r="Y1430" s="57">
        <v>43073</v>
      </c>
      <c r="Z1430" s="286"/>
      <c r="AA1430" s="287"/>
      <c r="AB1430" s="288"/>
      <c r="AC1430" s="289"/>
      <c r="AD1430" s="290"/>
      <c r="AE1430" s="67" t="str">
        <f t="shared" si="1"/>
        <v>Jun</v>
      </c>
      <c r="AF1430" s="68" t="str">
        <f t="shared" si="2"/>
        <v>Dec</v>
      </c>
      <c r="AG1430" s="177"/>
      <c r="AH1430" s="70">
        <f t="shared" si="5"/>
        <v>42917</v>
      </c>
      <c r="AI1430" s="71">
        <f ca="1"/>
        <v>-1072</v>
      </c>
      <c r="AJ1430" s="71" t="str">
        <v>2017</v>
      </c>
      <c r="AK1430" s="70">
        <f t="shared" si="4"/>
        <v>42897</v>
      </c>
    </row>
    <row r="1431" spans="1:37" ht="14.4">
      <c r="A1431" s="239" t="s">
        <v>11996</v>
      </c>
      <c r="B1431" s="282" t="s">
        <v>89</v>
      </c>
      <c r="C1431" s="275">
        <v>42887</v>
      </c>
      <c r="D1431" s="276"/>
      <c r="E1431" s="277" t="s">
        <v>11122</v>
      </c>
      <c r="F1431" s="278" t="s">
        <v>214</v>
      </c>
      <c r="G1431" s="279" t="s">
        <v>11124</v>
      </c>
      <c r="H1431" s="280"/>
      <c r="I1431" s="281">
        <f t="shared" si="0"/>
        <v>42917</v>
      </c>
      <c r="J1431" s="282"/>
      <c r="K1431" s="280"/>
      <c r="L1431" s="283"/>
      <c r="M1431" s="282"/>
      <c r="N1431" s="282"/>
      <c r="O1431" s="282"/>
      <c r="P1431" s="284"/>
      <c r="Q1431" s="285"/>
      <c r="R1431" s="282"/>
      <c r="S1431" s="282"/>
      <c r="T1431" s="282"/>
      <c r="U1431" s="276"/>
      <c r="V1431" s="282"/>
      <c r="W1431" s="282"/>
      <c r="X1431" s="276"/>
      <c r="Y1431" s="57">
        <v>43073</v>
      </c>
      <c r="Z1431" s="286"/>
      <c r="AA1431" s="287"/>
      <c r="AB1431" s="288"/>
      <c r="AC1431" s="289"/>
      <c r="AD1431" s="290"/>
      <c r="AE1431" s="67" t="str">
        <f t="shared" si="1"/>
        <v>Jun</v>
      </c>
      <c r="AF1431" s="68" t="str">
        <f t="shared" si="2"/>
        <v>Dec</v>
      </c>
      <c r="AG1431" s="177"/>
      <c r="AH1431" s="70">
        <f t="shared" si="5"/>
        <v>42917</v>
      </c>
      <c r="AI1431" s="71">
        <f ca="1"/>
        <v>-1072</v>
      </c>
      <c r="AJ1431" s="71" t="str">
        <v>2017</v>
      </c>
      <c r="AK1431" s="70">
        <f t="shared" si="4"/>
        <v>42897</v>
      </c>
    </row>
    <row r="1432" spans="1:37" ht="14.4">
      <c r="A1432" s="239" t="s">
        <v>11999</v>
      </c>
      <c r="B1432" s="282" t="s">
        <v>89</v>
      </c>
      <c r="C1432" s="275">
        <v>42887</v>
      </c>
      <c r="D1432" s="276"/>
      <c r="E1432" s="277" t="s">
        <v>11122</v>
      </c>
      <c r="F1432" s="278" t="s">
        <v>214</v>
      </c>
      <c r="G1432" s="279" t="s">
        <v>11124</v>
      </c>
      <c r="H1432" s="280"/>
      <c r="I1432" s="281">
        <f t="shared" si="0"/>
        <v>42917</v>
      </c>
      <c r="J1432" s="282"/>
      <c r="K1432" s="280"/>
      <c r="L1432" s="283"/>
      <c r="M1432" s="282"/>
      <c r="N1432" s="282"/>
      <c r="O1432" s="282"/>
      <c r="P1432" s="284"/>
      <c r="Q1432" s="285"/>
      <c r="R1432" s="282"/>
      <c r="S1432" s="282"/>
      <c r="T1432" s="282"/>
      <c r="U1432" s="276"/>
      <c r="V1432" s="282"/>
      <c r="W1432" s="282"/>
      <c r="X1432" s="276"/>
      <c r="Y1432" s="57">
        <v>43073</v>
      </c>
      <c r="Z1432" s="286"/>
      <c r="AA1432" s="287"/>
      <c r="AB1432" s="288"/>
      <c r="AC1432" s="289"/>
      <c r="AD1432" s="290"/>
      <c r="AE1432" s="67" t="str">
        <f t="shared" si="1"/>
        <v>Jun</v>
      </c>
      <c r="AF1432" s="68" t="str">
        <f t="shared" si="2"/>
        <v>Dec</v>
      </c>
      <c r="AG1432" s="177"/>
      <c r="AH1432" s="70">
        <f t="shared" si="5"/>
        <v>42917</v>
      </c>
      <c r="AI1432" s="71">
        <f ca="1"/>
        <v>-1072</v>
      </c>
      <c r="AJ1432" s="71" t="str">
        <v>2017</v>
      </c>
      <c r="AK1432" s="70">
        <f t="shared" si="4"/>
        <v>42897</v>
      </c>
    </row>
    <row r="1433" spans="1:37" ht="14.4">
      <c r="A1433" s="239" t="s">
        <v>12002</v>
      </c>
      <c r="B1433" s="282" t="s">
        <v>89</v>
      </c>
      <c r="C1433" s="275">
        <v>42887</v>
      </c>
      <c r="D1433" s="276"/>
      <c r="E1433" s="277" t="s">
        <v>11122</v>
      </c>
      <c r="F1433" s="278" t="s">
        <v>214</v>
      </c>
      <c r="G1433" s="279" t="s">
        <v>11124</v>
      </c>
      <c r="H1433" s="280"/>
      <c r="I1433" s="281">
        <f t="shared" si="0"/>
        <v>42917</v>
      </c>
      <c r="J1433" s="282"/>
      <c r="K1433" s="280"/>
      <c r="L1433" s="283"/>
      <c r="M1433" s="282"/>
      <c r="N1433" s="282"/>
      <c r="O1433" s="282"/>
      <c r="P1433" s="284"/>
      <c r="Q1433" s="285"/>
      <c r="R1433" s="282"/>
      <c r="S1433" s="282"/>
      <c r="T1433" s="282"/>
      <c r="U1433" s="276"/>
      <c r="V1433" s="282"/>
      <c r="W1433" s="282"/>
      <c r="X1433" s="276"/>
      <c r="Y1433" s="57">
        <v>43073</v>
      </c>
      <c r="Z1433" s="286"/>
      <c r="AA1433" s="287"/>
      <c r="AB1433" s="288"/>
      <c r="AC1433" s="289"/>
      <c r="AD1433" s="290"/>
      <c r="AE1433" s="67" t="str">
        <f t="shared" si="1"/>
        <v>Jun</v>
      </c>
      <c r="AF1433" s="68" t="str">
        <f t="shared" si="2"/>
        <v>Dec</v>
      </c>
      <c r="AG1433" s="177"/>
      <c r="AH1433" s="70">
        <f t="shared" si="5"/>
        <v>42917</v>
      </c>
      <c r="AI1433" s="71">
        <f ca="1"/>
        <v>-1072</v>
      </c>
      <c r="AJ1433" s="71" t="str">
        <v>2017</v>
      </c>
      <c r="AK1433" s="70">
        <f t="shared" si="4"/>
        <v>42897</v>
      </c>
    </row>
    <row r="1434" spans="1:37" ht="14.4">
      <c r="A1434" s="239" t="s">
        <v>12006</v>
      </c>
      <c r="B1434" s="282" t="s">
        <v>89</v>
      </c>
      <c r="C1434" s="275">
        <v>42887</v>
      </c>
      <c r="D1434" s="276"/>
      <c r="E1434" s="277" t="s">
        <v>11122</v>
      </c>
      <c r="F1434" s="278" t="s">
        <v>214</v>
      </c>
      <c r="G1434" s="279" t="s">
        <v>11124</v>
      </c>
      <c r="H1434" s="280"/>
      <c r="I1434" s="281">
        <f t="shared" si="0"/>
        <v>42917</v>
      </c>
      <c r="J1434" s="282"/>
      <c r="K1434" s="280"/>
      <c r="L1434" s="283"/>
      <c r="M1434" s="282"/>
      <c r="N1434" s="282"/>
      <c r="O1434" s="282"/>
      <c r="P1434" s="284"/>
      <c r="Q1434" s="285"/>
      <c r="R1434" s="282"/>
      <c r="S1434" s="282"/>
      <c r="T1434" s="282"/>
      <c r="U1434" s="276"/>
      <c r="V1434" s="282"/>
      <c r="W1434" s="282"/>
      <c r="X1434" s="276"/>
      <c r="Y1434" s="57">
        <v>43073</v>
      </c>
      <c r="Z1434" s="286"/>
      <c r="AA1434" s="287"/>
      <c r="AB1434" s="288"/>
      <c r="AC1434" s="289"/>
      <c r="AD1434" s="290"/>
      <c r="AE1434" s="67" t="str">
        <f t="shared" si="1"/>
        <v>Jun</v>
      </c>
      <c r="AF1434" s="68" t="str">
        <f t="shared" si="2"/>
        <v>Dec</v>
      </c>
      <c r="AG1434" s="177"/>
      <c r="AH1434" s="70">
        <f t="shared" si="5"/>
        <v>42917</v>
      </c>
      <c r="AI1434" s="71">
        <f ca="1"/>
        <v>-1072</v>
      </c>
      <c r="AJ1434" s="71" t="str">
        <v>2017</v>
      </c>
      <c r="AK1434" s="70">
        <f t="shared" si="4"/>
        <v>42897</v>
      </c>
    </row>
    <row r="1435" spans="1:37" ht="14.4">
      <c r="A1435" s="239" t="s">
        <v>12009</v>
      </c>
      <c r="B1435" s="282" t="s">
        <v>89</v>
      </c>
      <c r="C1435" s="275">
        <v>42887</v>
      </c>
      <c r="D1435" s="276"/>
      <c r="E1435" s="277" t="s">
        <v>11122</v>
      </c>
      <c r="F1435" s="278" t="s">
        <v>214</v>
      </c>
      <c r="G1435" s="279" t="s">
        <v>11124</v>
      </c>
      <c r="H1435" s="280"/>
      <c r="I1435" s="281">
        <f t="shared" si="0"/>
        <v>42917</v>
      </c>
      <c r="J1435" s="282"/>
      <c r="K1435" s="280"/>
      <c r="L1435" s="283"/>
      <c r="M1435" s="282"/>
      <c r="N1435" s="282"/>
      <c r="O1435" s="282"/>
      <c r="P1435" s="284"/>
      <c r="Q1435" s="285"/>
      <c r="R1435" s="282"/>
      <c r="S1435" s="282"/>
      <c r="T1435" s="282"/>
      <c r="U1435" s="276"/>
      <c r="V1435" s="282"/>
      <c r="W1435" s="282"/>
      <c r="X1435" s="276"/>
      <c r="Y1435" s="57">
        <v>43073</v>
      </c>
      <c r="Z1435" s="286"/>
      <c r="AA1435" s="287"/>
      <c r="AB1435" s="288"/>
      <c r="AC1435" s="289"/>
      <c r="AD1435" s="290"/>
      <c r="AE1435" s="67" t="str">
        <f t="shared" si="1"/>
        <v>Jun</v>
      </c>
      <c r="AF1435" s="68" t="str">
        <f t="shared" si="2"/>
        <v>Dec</v>
      </c>
      <c r="AG1435" s="177"/>
      <c r="AH1435" s="70">
        <f t="shared" si="5"/>
        <v>42917</v>
      </c>
      <c r="AI1435" s="71">
        <f ca="1"/>
        <v>-1072</v>
      </c>
      <c r="AJ1435" s="71" t="str">
        <v>2017</v>
      </c>
      <c r="AK1435" s="70">
        <f t="shared" si="4"/>
        <v>42897</v>
      </c>
    </row>
    <row r="1436" spans="1:37" ht="14.4">
      <c r="A1436" s="239" t="s">
        <v>12091</v>
      </c>
      <c r="B1436" s="282" t="s">
        <v>89</v>
      </c>
      <c r="C1436" s="275">
        <v>42887</v>
      </c>
      <c r="D1436" s="276"/>
      <c r="E1436" s="277" t="s">
        <v>11122</v>
      </c>
      <c r="F1436" s="278" t="s">
        <v>214</v>
      </c>
      <c r="G1436" s="279" t="s">
        <v>11124</v>
      </c>
      <c r="H1436" s="280"/>
      <c r="I1436" s="281">
        <f t="shared" si="0"/>
        <v>42917</v>
      </c>
      <c r="J1436" s="282"/>
      <c r="K1436" s="280"/>
      <c r="L1436" s="283"/>
      <c r="M1436" s="282"/>
      <c r="N1436" s="282"/>
      <c r="O1436" s="282"/>
      <c r="P1436" s="284"/>
      <c r="Q1436" s="285"/>
      <c r="R1436" s="282"/>
      <c r="S1436" s="282"/>
      <c r="T1436" s="282"/>
      <c r="U1436" s="276"/>
      <c r="V1436" s="282"/>
      <c r="W1436" s="282"/>
      <c r="X1436" s="276"/>
      <c r="Y1436" s="57">
        <v>43073</v>
      </c>
      <c r="Z1436" s="286"/>
      <c r="AA1436" s="287"/>
      <c r="AB1436" s="288"/>
      <c r="AC1436" s="289"/>
      <c r="AD1436" s="290"/>
      <c r="AE1436" s="67" t="str">
        <f t="shared" si="1"/>
        <v>Jun</v>
      </c>
      <c r="AF1436" s="68" t="str">
        <f t="shared" si="2"/>
        <v>Dec</v>
      </c>
      <c r="AG1436" s="177"/>
      <c r="AH1436" s="70">
        <f t="shared" si="5"/>
        <v>42917</v>
      </c>
      <c r="AI1436" s="71">
        <f ca="1"/>
        <v>-1072</v>
      </c>
      <c r="AJ1436" s="71" t="str">
        <v>2017</v>
      </c>
      <c r="AK1436" s="70">
        <f t="shared" si="4"/>
        <v>42897</v>
      </c>
    </row>
    <row r="1437" spans="1:37" ht="14.4">
      <c r="A1437" s="239" t="s">
        <v>12096</v>
      </c>
      <c r="B1437" s="282" t="s">
        <v>89</v>
      </c>
      <c r="C1437" s="275">
        <v>42887</v>
      </c>
      <c r="D1437" s="276"/>
      <c r="E1437" s="277" t="s">
        <v>11122</v>
      </c>
      <c r="F1437" s="278" t="s">
        <v>214</v>
      </c>
      <c r="G1437" s="279" t="s">
        <v>11124</v>
      </c>
      <c r="H1437" s="280"/>
      <c r="I1437" s="281">
        <f t="shared" si="0"/>
        <v>42917</v>
      </c>
      <c r="J1437" s="282"/>
      <c r="K1437" s="280"/>
      <c r="L1437" s="283"/>
      <c r="M1437" s="282"/>
      <c r="N1437" s="282"/>
      <c r="O1437" s="282"/>
      <c r="P1437" s="284"/>
      <c r="Q1437" s="285"/>
      <c r="R1437" s="282"/>
      <c r="S1437" s="282"/>
      <c r="T1437" s="282"/>
      <c r="U1437" s="276"/>
      <c r="V1437" s="282"/>
      <c r="W1437" s="282"/>
      <c r="X1437" s="276"/>
      <c r="Y1437" s="57">
        <v>43073</v>
      </c>
      <c r="Z1437" s="286"/>
      <c r="AA1437" s="287"/>
      <c r="AB1437" s="288"/>
      <c r="AC1437" s="289"/>
      <c r="AD1437" s="290"/>
      <c r="AE1437" s="67" t="str">
        <f t="shared" si="1"/>
        <v>Jun</v>
      </c>
      <c r="AF1437" s="68" t="str">
        <f t="shared" si="2"/>
        <v>Dec</v>
      </c>
      <c r="AG1437" s="177"/>
      <c r="AH1437" s="70">
        <f t="shared" si="5"/>
        <v>42917</v>
      </c>
      <c r="AI1437" s="71">
        <f ca="1"/>
        <v>-1072</v>
      </c>
      <c r="AJ1437" s="71" t="str">
        <v>2017</v>
      </c>
      <c r="AK1437" s="70">
        <f t="shared" si="4"/>
        <v>42897</v>
      </c>
    </row>
    <row r="1438" spans="1:37" ht="14.4">
      <c r="A1438" s="239" t="s">
        <v>12101</v>
      </c>
      <c r="B1438" s="282" t="s">
        <v>89</v>
      </c>
      <c r="C1438" s="275">
        <v>42887</v>
      </c>
      <c r="D1438" s="276"/>
      <c r="E1438" s="277" t="s">
        <v>11122</v>
      </c>
      <c r="F1438" s="278" t="s">
        <v>214</v>
      </c>
      <c r="G1438" s="279" t="s">
        <v>11124</v>
      </c>
      <c r="H1438" s="280"/>
      <c r="I1438" s="281">
        <f t="shared" si="0"/>
        <v>42917</v>
      </c>
      <c r="J1438" s="282"/>
      <c r="K1438" s="280"/>
      <c r="L1438" s="283"/>
      <c r="M1438" s="282"/>
      <c r="N1438" s="282"/>
      <c r="O1438" s="282"/>
      <c r="P1438" s="284"/>
      <c r="Q1438" s="285"/>
      <c r="R1438" s="282"/>
      <c r="S1438" s="282"/>
      <c r="T1438" s="282"/>
      <c r="U1438" s="276"/>
      <c r="V1438" s="282"/>
      <c r="W1438" s="282"/>
      <c r="X1438" s="276"/>
      <c r="Y1438" s="57">
        <v>43073</v>
      </c>
      <c r="Z1438" s="286"/>
      <c r="AA1438" s="287"/>
      <c r="AB1438" s="288"/>
      <c r="AC1438" s="289"/>
      <c r="AD1438" s="290"/>
      <c r="AE1438" s="67" t="str">
        <f t="shared" si="1"/>
        <v>Jun</v>
      </c>
      <c r="AF1438" s="68" t="str">
        <f t="shared" si="2"/>
        <v>Dec</v>
      </c>
      <c r="AG1438" s="177"/>
      <c r="AH1438" s="70">
        <f t="shared" si="5"/>
        <v>42917</v>
      </c>
      <c r="AI1438" s="71">
        <f ca="1"/>
        <v>-1072</v>
      </c>
      <c r="AJ1438" s="71" t="str">
        <v>2017</v>
      </c>
      <c r="AK1438" s="70">
        <f t="shared" si="4"/>
        <v>42897</v>
      </c>
    </row>
    <row r="1439" spans="1:37" ht="14.4">
      <c r="A1439" s="239" t="s">
        <v>12103</v>
      </c>
      <c r="B1439" s="282" t="s">
        <v>89</v>
      </c>
      <c r="C1439" s="275">
        <v>42887</v>
      </c>
      <c r="D1439" s="276"/>
      <c r="E1439" s="277" t="s">
        <v>11122</v>
      </c>
      <c r="F1439" s="278" t="s">
        <v>214</v>
      </c>
      <c r="G1439" s="279" t="s">
        <v>11124</v>
      </c>
      <c r="H1439" s="280"/>
      <c r="I1439" s="281">
        <f t="shared" si="0"/>
        <v>42917</v>
      </c>
      <c r="J1439" s="282"/>
      <c r="K1439" s="280"/>
      <c r="L1439" s="283"/>
      <c r="M1439" s="282"/>
      <c r="N1439" s="282"/>
      <c r="O1439" s="282"/>
      <c r="P1439" s="284"/>
      <c r="Q1439" s="285"/>
      <c r="R1439" s="282"/>
      <c r="S1439" s="282"/>
      <c r="T1439" s="282"/>
      <c r="U1439" s="276"/>
      <c r="V1439" s="282"/>
      <c r="W1439" s="282"/>
      <c r="X1439" s="276"/>
      <c r="Y1439" s="57">
        <v>43073</v>
      </c>
      <c r="Z1439" s="286"/>
      <c r="AA1439" s="287"/>
      <c r="AB1439" s="288"/>
      <c r="AC1439" s="289"/>
      <c r="AD1439" s="290"/>
      <c r="AE1439" s="67" t="str">
        <f t="shared" si="1"/>
        <v>Jun</v>
      </c>
      <c r="AF1439" s="68" t="str">
        <f t="shared" si="2"/>
        <v>Dec</v>
      </c>
      <c r="AG1439" s="177"/>
      <c r="AH1439" s="70">
        <f t="shared" si="5"/>
        <v>42917</v>
      </c>
      <c r="AI1439" s="71">
        <f ca="1"/>
        <v>-1072</v>
      </c>
      <c r="AJ1439" s="71" t="str">
        <v>2017</v>
      </c>
      <c r="AK1439" s="70">
        <f t="shared" si="4"/>
        <v>42897</v>
      </c>
    </row>
    <row r="1440" spans="1:37" ht="14.4">
      <c r="A1440" s="239" t="s">
        <v>12104</v>
      </c>
      <c r="B1440" s="282" t="s">
        <v>89</v>
      </c>
      <c r="C1440" s="275">
        <v>42887</v>
      </c>
      <c r="D1440" s="276"/>
      <c r="E1440" s="277" t="s">
        <v>11122</v>
      </c>
      <c r="F1440" s="278" t="s">
        <v>214</v>
      </c>
      <c r="G1440" s="279" t="s">
        <v>11124</v>
      </c>
      <c r="H1440" s="280"/>
      <c r="I1440" s="281">
        <f t="shared" si="0"/>
        <v>42917</v>
      </c>
      <c r="J1440" s="282"/>
      <c r="K1440" s="280"/>
      <c r="L1440" s="283"/>
      <c r="M1440" s="282"/>
      <c r="N1440" s="282"/>
      <c r="O1440" s="282"/>
      <c r="P1440" s="284"/>
      <c r="Q1440" s="285"/>
      <c r="R1440" s="282"/>
      <c r="S1440" s="282"/>
      <c r="T1440" s="282"/>
      <c r="U1440" s="276"/>
      <c r="V1440" s="282"/>
      <c r="W1440" s="282"/>
      <c r="X1440" s="276"/>
      <c r="Y1440" s="57">
        <v>43073</v>
      </c>
      <c r="Z1440" s="286"/>
      <c r="AA1440" s="287"/>
      <c r="AB1440" s="288"/>
      <c r="AC1440" s="289"/>
      <c r="AD1440" s="290"/>
      <c r="AE1440" s="67" t="str">
        <f t="shared" si="1"/>
        <v>Jun</v>
      </c>
      <c r="AF1440" s="68" t="str">
        <f t="shared" si="2"/>
        <v>Dec</v>
      </c>
      <c r="AG1440" s="177"/>
      <c r="AH1440" s="70">
        <f t="shared" si="5"/>
        <v>42917</v>
      </c>
      <c r="AI1440" s="71">
        <f ca="1"/>
        <v>-1072</v>
      </c>
      <c r="AJ1440" s="71" t="str">
        <v>2017</v>
      </c>
      <c r="AK1440" s="70">
        <f t="shared" si="4"/>
        <v>42897</v>
      </c>
    </row>
    <row r="1441" spans="1:37" ht="14.4">
      <c r="A1441" s="239" t="s">
        <v>12133</v>
      </c>
      <c r="B1441" s="282" t="s">
        <v>89</v>
      </c>
      <c r="C1441" s="275">
        <v>42887</v>
      </c>
      <c r="D1441" s="276"/>
      <c r="E1441" s="277" t="s">
        <v>11122</v>
      </c>
      <c r="F1441" s="278" t="s">
        <v>214</v>
      </c>
      <c r="G1441" s="279" t="s">
        <v>11124</v>
      </c>
      <c r="H1441" s="280"/>
      <c r="I1441" s="281">
        <f t="shared" si="0"/>
        <v>42917</v>
      </c>
      <c r="J1441" s="282"/>
      <c r="K1441" s="280"/>
      <c r="L1441" s="283"/>
      <c r="M1441" s="282"/>
      <c r="N1441" s="282"/>
      <c r="O1441" s="282"/>
      <c r="P1441" s="284"/>
      <c r="Q1441" s="285"/>
      <c r="R1441" s="282"/>
      <c r="S1441" s="282"/>
      <c r="T1441" s="282"/>
      <c r="U1441" s="276"/>
      <c r="V1441" s="282"/>
      <c r="W1441" s="282"/>
      <c r="X1441" s="276"/>
      <c r="Y1441" s="57">
        <v>43073</v>
      </c>
      <c r="Z1441" s="286"/>
      <c r="AA1441" s="287"/>
      <c r="AB1441" s="288"/>
      <c r="AC1441" s="289"/>
      <c r="AD1441" s="290"/>
      <c r="AE1441" s="67" t="str">
        <f t="shared" si="1"/>
        <v>Jun</v>
      </c>
      <c r="AF1441" s="68" t="str">
        <f t="shared" si="2"/>
        <v>Dec</v>
      </c>
      <c r="AG1441" s="177"/>
      <c r="AH1441" s="70">
        <f t="shared" si="5"/>
        <v>42917</v>
      </c>
      <c r="AI1441" s="71">
        <f ca="1"/>
        <v>-1072</v>
      </c>
      <c r="AJ1441" s="71" t="str">
        <v>2017</v>
      </c>
      <c r="AK1441" s="70">
        <f t="shared" si="4"/>
        <v>42897</v>
      </c>
    </row>
    <row r="1442" spans="1:37" ht="14.4">
      <c r="A1442" s="239" t="s">
        <v>12137</v>
      </c>
      <c r="B1442" s="282" t="s">
        <v>89</v>
      </c>
      <c r="C1442" s="275">
        <v>42887</v>
      </c>
      <c r="D1442" s="276"/>
      <c r="E1442" s="277" t="s">
        <v>11122</v>
      </c>
      <c r="F1442" s="278" t="s">
        <v>214</v>
      </c>
      <c r="G1442" s="279" t="s">
        <v>11124</v>
      </c>
      <c r="H1442" s="280"/>
      <c r="I1442" s="281">
        <f t="shared" si="0"/>
        <v>42917</v>
      </c>
      <c r="J1442" s="282"/>
      <c r="K1442" s="280"/>
      <c r="L1442" s="283"/>
      <c r="M1442" s="282"/>
      <c r="N1442" s="282"/>
      <c r="O1442" s="282"/>
      <c r="P1442" s="284"/>
      <c r="Q1442" s="285"/>
      <c r="R1442" s="282"/>
      <c r="S1442" s="282"/>
      <c r="T1442" s="282"/>
      <c r="U1442" s="276"/>
      <c r="V1442" s="282"/>
      <c r="W1442" s="282"/>
      <c r="X1442" s="276"/>
      <c r="Y1442" s="57">
        <v>43073</v>
      </c>
      <c r="Z1442" s="286"/>
      <c r="AA1442" s="287"/>
      <c r="AB1442" s="288"/>
      <c r="AC1442" s="289"/>
      <c r="AD1442" s="290"/>
      <c r="AE1442" s="67" t="str">
        <f t="shared" si="1"/>
        <v>Jun</v>
      </c>
      <c r="AF1442" s="68" t="str">
        <f t="shared" si="2"/>
        <v>Dec</v>
      </c>
      <c r="AG1442" s="177"/>
      <c r="AH1442" s="70">
        <f t="shared" si="5"/>
        <v>42917</v>
      </c>
      <c r="AI1442" s="71">
        <f ca="1"/>
        <v>-1072</v>
      </c>
      <c r="AJ1442" s="71" t="str">
        <v>2017</v>
      </c>
      <c r="AK1442" s="70">
        <f t="shared" si="4"/>
        <v>42897</v>
      </c>
    </row>
    <row r="1443" spans="1:37" ht="14.4">
      <c r="A1443" s="239" t="s">
        <v>12140</v>
      </c>
      <c r="B1443" s="282" t="s">
        <v>89</v>
      </c>
      <c r="C1443" s="275">
        <v>42887</v>
      </c>
      <c r="D1443" s="276"/>
      <c r="E1443" s="277" t="s">
        <v>11122</v>
      </c>
      <c r="F1443" s="278" t="s">
        <v>214</v>
      </c>
      <c r="G1443" s="279" t="s">
        <v>11124</v>
      </c>
      <c r="H1443" s="280"/>
      <c r="I1443" s="281">
        <f t="shared" si="0"/>
        <v>42917</v>
      </c>
      <c r="J1443" s="282"/>
      <c r="K1443" s="280"/>
      <c r="L1443" s="283"/>
      <c r="M1443" s="282"/>
      <c r="N1443" s="282"/>
      <c r="O1443" s="282"/>
      <c r="P1443" s="284"/>
      <c r="Q1443" s="285"/>
      <c r="R1443" s="282"/>
      <c r="S1443" s="282"/>
      <c r="T1443" s="282"/>
      <c r="U1443" s="276"/>
      <c r="V1443" s="282"/>
      <c r="W1443" s="282"/>
      <c r="X1443" s="276"/>
      <c r="Y1443" s="57">
        <v>43073</v>
      </c>
      <c r="Z1443" s="286"/>
      <c r="AA1443" s="287"/>
      <c r="AB1443" s="288"/>
      <c r="AC1443" s="289"/>
      <c r="AD1443" s="290"/>
      <c r="AE1443" s="67" t="str">
        <f t="shared" si="1"/>
        <v>Jun</v>
      </c>
      <c r="AF1443" s="68" t="str">
        <f t="shared" si="2"/>
        <v>Dec</v>
      </c>
      <c r="AG1443" s="177"/>
      <c r="AH1443" s="70">
        <f t="shared" si="5"/>
        <v>42917</v>
      </c>
      <c r="AI1443" s="71">
        <f ca="1"/>
        <v>-1072</v>
      </c>
      <c r="AJ1443" s="71" t="str">
        <v>2017</v>
      </c>
      <c r="AK1443" s="70">
        <f t="shared" si="4"/>
        <v>42897</v>
      </c>
    </row>
    <row r="1444" spans="1:37" ht="14.4">
      <c r="A1444" s="239" t="s">
        <v>12142</v>
      </c>
      <c r="B1444" s="282" t="s">
        <v>89</v>
      </c>
      <c r="C1444" s="275">
        <v>42887</v>
      </c>
      <c r="D1444" s="276"/>
      <c r="E1444" s="277" t="s">
        <v>11122</v>
      </c>
      <c r="F1444" s="278" t="s">
        <v>214</v>
      </c>
      <c r="G1444" s="279" t="s">
        <v>11124</v>
      </c>
      <c r="H1444" s="280"/>
      <c r="I1444" s="281">
        <f t="shared" si="0"/>
        <v>42917</v>
      </c>
      <c r="J1444" s="282"/>
      <c r="K1444" s="280"/>
      <c r="L1444" s="283"/>
      <c r="M1444" s="282"/>
      <c r="N1444" s="282"/>
      <c r="O1444" s="282"/>
      <c r="P1444" s="284"/>
      <c r="Q1444" s="285"/>
      <c r="R1444" s="282"/>
      <c r="S1444" s="282"/>
      <c r="T1444" s="282"/>
      <c r="U1444" s="276"/>
      <c r="V1444" s="282"/>
      <c r="W1444" s="282"/>
      <c r="X1444" s="276"/>
      <c r="Y1444" s="57">
        <v>43073</v>
      </c>
      <c r="Z1444" s="286"/>
      <c r="AA1444" s="287"/>
      <c r="AB1444" s="288"/>
      <c r="AC1444" s="289"/>
      <c r="AD1444" s="290"/>
      <c r="AE1444" s="67" t="str">
        <f t="shared" si="1"/>
        <v>Jun</v>
      </c>
      <c r="AF1444" s="68" t="str">
        <f t="shared" si="2"/>
        <v>Dec</v>
      </c>
      <c r="AG1444" s="177"/>
      <c r="AH1444" s="70">
        <f t="shared" si="5"/>
        <v>42917</v>
      </c>
      <c r="AI1444" s="71">
        <f ca="1"/>
        <v>-1072</v>
      </c>
      <c r="AJ1444" s="71" t="str">
        <v>2017</v>
      </c>
      <c r="AK1444" s="70">
        <f t="shared" si="4"/>
        <v>42897</v>
      </c>
    </row>
    <row r="1445" spans="1:37" ht="14.4">
      <c r="A1445" s="239" t="s">
        <v>12144</v>
      </c>
      <c r="B1445" s="282" t="s">
        <v>89</v>
      </c>
      <c r="C1445" s="275">
        <v>42887</v>
      </c>
      <c r="D1445" s="276"/>
      <c r="E1445" s="277" t="s">
        <v>11122</v>
      </c>
      <c r="F1445" s="278" t="s">
        <v>214</v>
      </c>
      <c r="G1445" s="279" t="s">
        <v>11124</v>
      </c>
      <c r="H1445" s="280"/>
      <c r="I1445" s="281">
        <f t="shared" si="0"/>
        <v>42917</v>
      </c>
      <c r="J1445" s="282"/>
      <c r="K1445" s="280"/>
      <c r="L1445" s="283"/>
      <c r="M1445" s="282"/>
      <c r="N1445" s="282"/>
      <c r="O1445" s="282"/>
      <c r="P1445" s="284"/>
      <c r="Q1445" s="285"/>
      <c r="R1445" s="282"/>
      <c r="S1445" s="282"/>
      <c r="T1445" s="282"/>
      <c r="U1445" s="276"/>
      <c r="V1445" s="282"/>
      <c r="W1445" s="282"/>
      <c r="X1445" s="276"/>
      <c r="Y1445" s="57">
        <v>43073</v>
      </c>
      <c r="Z1445" s="286"/>
      <c r="AA1445" s="287"/>
      <c r="AB1445" s="288"/>
      <c r="AC1445" s="289"/>
      <c r="AD1445" s="290"/>
      <c r="AE1445" s="67" t="str">
        <f t="shared" si="1"/>
        <v>Jun</v>
      </c>
      <c r="AF1445" s="68" t="str">
        <f t="shared" si="2"/>
        <v>Dec</v>
      </c>
      <c r="AG1445" s="177"/>
      <c r="AH1445" s="70">
        <f t="shared" si="5"/>
        <v>42917</v>
      </c>
      <c r="AI1445" s="71">
        <f ca="1"/>
        <v>-1072</v>
      </c>
      <c r="AJ1445" s="71" t="str">
        <v>2017</v>
      </c>
      <c r="AK1445" s="70">
        <f t="shared" si="4"/>
        <v>42897</v>
      </c>
    </row>
    <row r="1446" spans="1:37" ht="14.4">
      <c r="A1446" s="239" t="s">
        <v>12148</v>
      </c>
      <c r="B1446" s="282" t="s">
        <v>89</v>
      </c>
      <c r="C1446" s="275">
        <v>42887</v>
      </c>
      <c r="D1446" s="276"/>
      <c r="E1446" s="277" t="s">
        <v>11122</v>
      </c>
      <c r="F1446" s="278" t="s">
        <v>214</v>
      </c>
      <c r="G1446" s="279" t="s">
        <v>11124</v>
      </c>
      <c r="H1446" s="280"/>
      <c r="I1446" s="281">
        <f t="shared" si="0"/>
        <v>42917</v>
      </c>
      <c r="J1446" s="282"/>
      <c r="K1446" s="280"/>
      <c r="L1446" s="283"/>
      <c r="M1446" s="282"/>
      <c r="N1446" s="282"/>
      <c r="O1446" s="282"/>
      <c r="P1446" s="284"/>
      <c r="Q1446" s="285"/>
      <c r="R1446" s="282"/>
      <c r="S1446" s="282"/>
      <c r="T1446" s="282"/>
      <c r="U1446" s="276"/>
      <c r="V1446" s="282"/>
      <c r="W1446" s="282"/>
      <c r="X1446" s="276"/>
      <c r="Y1446" s="57">
        <v>43073</v>
      </c>
      <c r="Z1446" s="286"/>
      <c r="AA1446" s="287"/>
      <c r="AB1446" s="288"/>
      <c r="AC1446" s="289"/>
      <c r="AD1446" s="290"/>
      <c r="AE1446" s="67" t="str">
        <f t="shared" si="1"/>
        <v>Jun</v>
      </c>
      <c r="AF1446" s="68" t="str">
        <f t="shared" si="2"/>
        <v>Dec</v>
      </c>
      <c r="AG1446" s="177"/>
      <c r="AH1446" s="70">
        <f t="shared" si="5"/>
        <v>42917</v>
      </c>
      <c r="AI1446" s="71">
        <f ca="1"/>
        <v>-1072</v>
      </c>
      <c r="AJ1446" s="71" t="str">
        <v>2017</v>
      </c>
      <c r="AK1446" s="70">
        <f t="shared" si="4"/>
        <v>42897</v>
      </c>
    </row>
    <row r="1447" spans="1:37" ht="14.4">
      <c r="A1447" s="239" t="s">
        <v>12151</v>
      </c>
      <c r="B1447" s="282" t="s">
        <v>89</v>
      </c>
      <c r="C1447" s="275">
        <v>42887</v>
      </c>
      <c r="D1447" s="276"/>
      <c r="E1447" s="277" t="s">
        <v>11122</v>
      </c>
      <c r="F1447" s="278" t="s">
        <v>214</v>
      </c>
      <c r="G1447" s="279" t="s">
        <v>11124</v>
      </c>
      <c r="H1447" s="280"/>
      <c r="I1447" s="281">
        <f t="shared" si="0"/>
        <v>42917</v>
      </c>
      <c r="J1447" s="282"/>
      <c r="K1447" s="280"/>
      <c r="L1447" s="283"/>
      <c r="M1447" s="282"/>
      <c r="N1447" s="282"/>
      <c r="O1447" s="282"/>
      <c r="P1447" s="284"/>
      <c r="Q1447" s="285"/>
      <c r="R1447" s="282"/>
      <c r="S1447" s="282"/>
      <c r="T1447" s="282"/>
      <c r="U1447" s="276"/>
      <c r="V1447" s="282"/>
      <c r="W1447" s="282"/>
      <c r="X1447" s="276"/>
      <c r="Y1447" s="57">
        <v>43073</v>
      </c>
      <c r="Z1447" s="286"/>
      <c r="AA1447" s="287"/>
      <c r="AB1447" s="288"/>
      <c r="AC1447" s="289"/>
      <c r="AD1447" s="290"/>
      <c r="AE1447" s="67" t="str">
        <f t="shared" si="1"/>
        <v>Jun</v>
      </c>
      <c r="AF1447" s="68" t="str">
        <f t="shared" si="2"/>
        <v>Dec</v>
      </c>
      <c r="AG1447" s="177"/>
      <c r="AH1447" s="70">
        <f t="shared" si="5"/>
        <v>42917</v>
      </c>
      <c r="AI1447" s="71">
        <f ca="1"/>
        <v>-1072</v>
      </c>
      <c r="AJ1447" s="71" t="str">
        <v>2017</v>
      </c>
      <c r="AK1447" s="70">
        <f t="shared" si="4"/>
        <v>42897</v>
      </c>
    </row>
    <row r="1448" spans="1:37" ht="14.4">
      <c r="A1448" s="239" t="s">
        <v>12184</v>
      </c>
      <c r="B1448" s="282" t="s">
        <v>89</v>
      </c>
      <c r="C1448" s="275">
        <v>42887</v>
      </c>
      <c r="D1448" s="276"/>
      <c r="E1448" s="277" t="s">
        <v>11122</v>
      </c>
      <c r="F1448" s="278" t="s">
        <v>214</v>
      </c>
      <c r="G1448" s="279" t="s">
        <v>11124</v>
      </c>
      <c r="H1448" s="280"/>
      <c r="I1448" s="281">
        <f t="shared" si="0"/>
        <v>42917</v>
      </c>
      <c r="J1448" s="282"/>
      <c r="K1448" s="280"/>
      <c r="L1448" s="283"/>
      <c r="M1448" s="282"/>
      <c r="N1448" s="282"/>
      <c r="O1448" s="282"/>
      <c r="P1448" s="284"/>
      <c r="Q1448" s="285"/>
      <c r="R1448" s="282"/>
      <c r="S1448" s="282"/>
      <c r="T1448" s="282"/>
      <c r="U1448" s="276"/>
      <c r="V1448" s="282"/>
      <c r="W1448" s="282"/>
      <c r="X1448" s="276"/>
      <c r="Y1448" s="57">
        <v>43073</v>
      </c>
      <c r="Z1448" s="286"/>
      <c r="AA1448" s="287"/>
      <c r="AB1448" s="288"/>
      <c r="AC1448" s="289"/>
      <c r="AD1448" s="290"/>
      <c r="AE1448" s="67" t="str">
        <f t="shared" si="1"/>
        <v>Jun</v>
      </c>
      <c r="AF1448" s="68" t="str">
        <f t="shared" si="2"/>
        <v>Dec</v>
      </c>
      <c r="AG1448" s="177"/>
      <c r="AH1448" s="70">
        <f t="shared" si="5"/>
        <v>42917</v>
      </c>
      <c r="AI1448" s="71">
        <f ca="1"/>
        <v>-1072</v>
      </c>
      <c r="AJ1448" s="71" t="str">
        <v>2017</v>
      </c>
      <c r="AK1448" s="70">
        <f t="shared" si="4"/>
        <v>42897</v>
      </c>
    </row>
    <row r="1449" spans="1:37" ht="14.4">
      <c r="A1449" s="239" t="s">
        <v>12186</v>
      </c>
      <c r="B1449" s="282" t="s">
        <v>89</v>
      </c>
      <c r="C1449" s="275">
        <v>42887</v>
      </c>
      <c r="D1449" s="276"/>
      <c r="E1449" s="277" t="s">
        <v>11122</v>
      </c>
      <c r="F1449" s="278" t="s">
        <v>214</v>
      </c>
      <c r="G1449" s="279" t="s">
        <v>11124</v>
      </c>
      <c r="H1449" s="280"/>
      <c r="I1449" s="281">
        <f t="shared" si="0"/>
        <v>42917</v>
      </c>
      <c r="J1449" s="282"/>
      <c r="K1449" s="280"/>
      <c r="L1449" s="283"/>
      <c r="M1449" s="282"/>
      <c r="N1449" s="282"/>
      <c r="O1449" s="282"/>
      <c r="P1449" s="284"/>
      <c r="Q1449" s="285"/>
      <c r="R1449" s="282"/>
      <c r="S1449" s="282"/>
      <c r="T1449" s="282"/>
      <c r="U1449" s="276"/>
      <c r="V1449" s="282"/>
      <c r="W1449" s="282"/>
      <c r="X1449" s="276"/>
      <c r="Y1449" s="57">
        <v>43073</v>
      </c>
      <c r="Z1449" s="286"/>
      <c r="AA1449" s="287"/>
      <c r="AB1449" s="288"/>
      <c r="AC1449" s="289"/>
      <c r="AD1449" s="290"/>
      <c r="AE1449" s="67" t="str">
        <f t="shared" si="1"/>
        <v>Jun</v>
      </c>
      <c r="AF1449" s="68" t="str">
        <f t="shared" si="2"/>
        <v>Dec</v>
      </c>
      <c r="AG1449" s="177"/>
      <c r="AH1449" s="70">
        <f t="shared" si="5"/>
        <v>42917</v>
      </c>
      <c r="AI1449" s="71">
        <f ca="1"/>
        <v>-1072</v>
      </c>
      <c r="AJ1449" s="71" t="str">
        <v>2017</v>
      </c>
      <c r="AK1449" s="70">
        <f t="shared" si="4"/>
        <v>42897</v>
      </c>
    </row>
    <row r="1450" spans="1:37" ht="14.4">
      <c r="A1450" s="239" t="s">
        <v>12190</v>
      </c>
      <c r="B1450" s="282" t="s">
        <v>89</v>
      </c>
      <c r="C1450" s="275">
        <v>42887</v>
      </c>
      <c r="D1450" s="276"/>
      <c r="E1450" s="277" t="s">
        <v>11122</v>
      </c>
      <c r="F1450" s="278" t="s">
        <v>214</v>
      </c>
      <c r="G1450" s="279" t="s">
        <v>11124</v>
      </c>
      <c r="H1450" s="280"/>
      <c r="I1450" s="281">
        <f t="shared" si="0"/>
        <v>42917</v>
      </c>
      <c r="J1450" s="282"/>
      <c r="K1450" s="280"/>
      <c r="L1450" s="283"/>
      <c r="M1450" s="282"/>
      <c r="N1450" s="282"/>
      <c r="O1450" s="282"/>
      <c r="P1450" s="284"/>
      <c r="Q1450" s="285"/>
      <c r="R1450" s="282"/>
      <c r="S1450" s="282"/>
      <c r="T1450" s="282"/>
      <c r="U1450" s="276"/>
      <c r="V1450" s="282"/>
      <c r="W1450" s="282"/>
      <c r="X1450" s="276"/>
      <c r="Y1450" s="57">
        <v>43073</v>
      </c>
      <c r="Z1450" s="286"/>
      <c r="AA1450" s="287"/>
      <c r="AB1450" s="288"/>
      <c r="AC1450" s="289"/>
      <c r="AD1450" s="290"/>
      <c r="AE1450" s="67" t="str">
        <f t="shared" si="1"/>
        <v>Jun</v>
      </c>
      <c r="AF1450" s="68" t="str">
        <f t="shared" si="2"/>
        <v>Dec</v>
      </c>
      <c r="AG1450" s="177"/>
      <c r="AH1450" s="70">
        <f t="shared" si="5"/>
        <v>42917</v>
      </c>
      <c r="AI1450" s="71">
        <f ca="1"/>
        <v>-1072</v>
      </c>
      <c r="AJ1450" s="71" t="str">
        <v>2017</v>
      </c>
      <c r="AK1450" s="70">
        <f t="shared" si="4"/>
        <v>42897</v>
      </c>
    </row>
    <row r="1451" spans="1:37" ht="14.4">
      <c r="A1451" s="239" t="s">
        <v>12192</v>
      </c>
      <c r="B1451" s="282" t="s">
        <v>89</v>
      </c>
      <c r="C1451" s="275">
        <v>42887</v>
      </c>
      <c r="D1451" s="276"/>
      <c r="E1451" s="277" t="s">
        <v>11122</v>
      </c>
      <c r="F1451" s="278" t="s">
        <v>214</v>
      </c>
      <c r="G1451" s="279" t="s">
        <v>11124</v>
      </c>
      <c r="H1451" s="280"/>
      <c r="I1451" s="281">
        <f t="shared" si="0"/>
        <v>42917</v>
      </c>
      <c r="J1451" s="282"/>
      <c r="K1451" s="280"/>
      <c r="L1451" s="283"/>
      <c r="M1451" s="282"/>
      <c r="N1451" s="282"/>
      <c r="O1451" s="282"/>
      <c r="P1451" s="284"/>
      <c r="Q1451" s="285"/>
      <c r="R1451" s="282"/>
      <c r="S1451" s="282"/>
      <c r="T1451" s="282"/>
      <c r="U1451" s="276"/>
      <c r="V1451" s="282"/>
      <c r="W1451" s="282"/>
      <c r="X1451" s="276"/>
      <c r="Y1451" s="57">
        <v>43073</v>
      </c>
      <c r="Z1451" s="286"/>
      <c r="AA1451" s="287"/>
      <c r="AB1451" s="288"/>
      <c r="AC1451" s="289"/>
      <c r="AD1451" s="290"/>
      <c r="AE1451" s="67" t="str">
        <f t="shared" si="1"/>
        <v>Jun</v>
      </c>
      <c r="AF1451" s="68" t="str">
        <f t="shared" si="2"/>
        <v>Dec</v>
      </c>
      <c r="AG1451" s="177"/>
      <c r="AH1451" s="70">
        <f t="shared" si="5"/>
        <v>42917</v>
      </c>
      <c r="AI1451" s="71">
        <f ca="1"/>
        <v>-1072</v>
      </c>
      <c r="AJ1451" s="71" t="str">
        <v>2017</v>
      </c>
      <c r="AK1451" s="70">
        <f t="shared" si="4"/>
        <v>42897</v>
      </c>
    </row>
    <row r="1452" spans="1:37" ht="14.4">
      <c r="A1452" s="239" t="s">
        <v>12195</v>
      </c>
      <c r="B1452" s="282" t="s">
        <v>89</v>
      </c>
      <c r="C1452" s="275">
        <v>42887</v>
      </c>
      <c r="D1452" s="276"/>
      <c r="E1452" s="277" t="s">
        <v>11122</v>
      </c>
      <c r="F1452" s="278" t="s">
        <v>214</v>
      </c>
      <c r="G1452" s="279" t="s">
        <v>11124</v>
      </c>
      <c r="H1452" s="280"/>
      <c r="I1452" s="281">
        <f t="shared" si="0"/>
        <v>42917</v>
      </c>
      <c r="J1452" s="282"/>
      <c r="K1452" s="280"/>
      <c r="L1452" s="283"/>
      <c r="M1452" s="282"/>
      <c r="N1452" s="282"/>
      <c r="O1452" s="282"/>
      <c r="P1452" s="284"/>
      <c r="Q1452" s="285"/>
      <c r="R1452" s="282"/>
      <c r="S1452" s="282"/>
      <c r="T1452" s="282"/>
      <c r="U1452" s="276"/>
      <c r="V1452" s="282"/>
      <c r="W1452" s="282"/>
      <c r="X1452" s="276"/>
      <c r="Y1452" s="57">
        <v>43073</v>
      </c>
      <c r="Z1452" s="286"/>
      <c r="AA1452" s="287"/>
      <c r="AB1452" s="288"/>
      <c r="AC1452" s="289"/>
      <c r="AD1452" s="290"/>
      <c r="AE1452" s="67" t="str">
        <f t="shared" si="1"/>
        <v>Jun</v>
      </c>
      <c r="AF1452" s="68" t="str">
        <f t="shared" si="2"/>
        <v>Dec</v>
      </c>
      <c r="AG1452" s="177"/>
      <c r="AH1452" s="70">
        <f t="shared" si="5"/>
        <v>42917</v>
      </c>
      <c r="AI1452" s="71">
        <f ca="1"/>
        <v>-1072</v>
      </c>
      <c r="AJ1452" s="71" t="str">
        <v>2017</v>
      </c>
      <c r="AK1452" s="70">
        <f t="shared" si="4"/>
        <v>42897</v>
      </c>
    </row>
    <row r="1453" spans="1:37" ht="14.4">
      <c r="A1453" s="239" t="s">
        <v>12199</v>
      </c>
      <c r="B1453" s="282" t="s">
        <v>89</v>
      </c>
      <c r="C1453" s="275">
        <v>42887</v>
      </c>
      <c r="D1453" s="276"/>
      <c r="E1453" s="277" t="s">
        <v>11122</v>
      </c>
      <c r="F1453" s="278" t="s">
        <v>214</v>
      </c>
      <c r="G1453" s="279" t="s">
        <v>11124</v>
      </c>
      <c r="H1453" s="280"/>
      <c r="I1453" s="281">
        <f t="shared" si="0"/>
        <v>42917</v>
      </c>
      <c r="J1453" s="282"/>
      <c r="K1453" s="280"/>
      <c r="L1453" s="283"/>
      <c r="M1453" s="282"/>
      <c r="N1453" s="282"/>
      <c r="O1453" s="282"/>
      <c r="P1453" s="284"/>
      <c r="Q1453" s="285"/>
      <c r="R1453" s="282"/>
      <c r="S1453" s="282"/>
      <c r="T1453" s="282"/>
      <c r="U1453" s="276"/>
      <c r="V1453" s="282"/>
      <c r="W1453" s="282"/>
      <c r="X1453" s="276"/>
      <c r="Y1453" s="57">
        <v>43073</v>
      </c>
      <c r="Z1453" s="286"/>
      <c r="AA1453" s="287"/>
      <c r="AB1453" s="288"/>
      <c r="AC1453" s="289"/>
      <c r="AD1453" s="290"/>
      <c r="AE1453" s="67" t="str">
        <f t="shared" si="1"/>
        <v>Jun</v>
      </c>
      <c r="AF1453" s="68" t="str">
        <f t="shared" si="2"/>
        <v>Dec</v>
      </c>
      <c r="AG1453" s="177"/>
      <c r="AH1453" s="70">
        <f t="shared" si="5"/>
        <v>42917</v>
      </c>
      <c r="AI1453" s="71">
        <f ca="1"/>
        <v>-1072</v>
      </c>
      <c r="AJ1453" s="71" t="str">
        <v>2017</v>
      </c>
      <c r="AK1453" s="70">
        <f t="shared" si="4"/>
        <v>42897</v>
      </c>
    </row>
    <row r="1454" spans="1:37" ht="14.4">
      <c r="A1454" s="239" t="s">
        <v>12202</v>
      </c>
      <c r="B1454" s="282" t="s">
        <v>89</v>
      </c>
      <c r="C1454" s="275">
        <v>42887</v>
      </c>
      <c r="D1454" s="276"/>
      <c r="E1454" s="277" t="s">
        <v>11122</v>
      </c>
      <c r="F1454" s="278" t="s">
        <v>214</v>
      </c>
      <c r="G1454" s="279" t="s">
        <v>11124</v>
      </c>
      <c r="H1454" s="280"/>
      <c r="I1454" s="281">
        <f t="shared" si="0"/>
        <v>42917</v>
      </c>
      <c r="J1454" s="282"/>
      <c r="K1454" s="280"/>
      <c r="L1454" s="283"/>
      <c r="M1454" s="282"/>
      <c r="N1454" s="282"/>
      <c r="O1454" s="282"/>
      <c r="P1454" s="284"/>
      <c r="Q1454" s="285"/>
      <c r="R1454" s="282"/>
      <c r="S1454" s="282"/>
      <c r="T1454" s="282"/>
      <c r="U1454" s="276"/>
      <c r="V1454" s="282"/>
      <c r="W1454" s="282"/>
      <c r="X1454" s="276"/>
      <c r="Y1454" s="57">
        <v>43073</v>
      </c>
      <c r="Z1454" s="286"/>
      <c r="AA1454" s="287"/>
      <c r="AB1454" s="288"/>
      <c r="AC1454" s="289"/>
      <c r="AD1454" s="290"/>
      <c r="AE1454" s="67" t="str">
        <f t="shared" si="1"/>
        <v>Jun</v>
      </c>
      <c r="AF1454" s="68" t="str">
        <f t="shared" si="2"/>
        <v>Dec</v>
      </c>
      <c r="AG1454" s="177"/>
      <c r="AH1454" s="70">
        <f t="shared" si="5"/>
        <v>42917</v>
      </c>
      <c r="AI1454" s="71">
        <f ca="1"/>
        <v>-1072</v>
      </c>
      <c r="AJ1454" s="71" t="str">
        <v>2017</v>
      </c>
      <c r="AK1454" s="70">
        <f t="shared" si="4"/>
        <v>42897</v>
      </c>
    </row>
    <row r="1455" spans="1:37" ht="14.4">
      <c r="A1455" s="239" t="s">
        <v>12205</v>
      </c>
      <c r="B1455" s="282" t="s">
        <v>89</v>
      </c>
      <c r="C1455" s="275">
        <v>42887</v>
      </c>
      <c r="D1455" s="276"/>
      <c r="E1455" s="277" t="s">
        <v>11122</v>
      </c>
      <c r="F1455" s="278" t="s">
        <v>214</v>
      </c>
      <c r="G1455" s="279" t="s">
        <v>11124</v>
      </c>
      <c r="H1455" s="280"/>
      <c r="I1455" s="281">
        <f t="shared" si="0"/>
        <v>42917</v>
      </c>
      <c r="J1455" s="282"/>
      <c r="K1455" s="280"/>
      <c r="L1455" s="283"/>
      <c r="M1455" s="282"/>
      <c r="N1455" s="282"/>
      <c r="O1455" s="282"/>
      <c r="P1455" s="284"/>
      <c r="Q1455" s="285"/>
      <c r="R1455" s="282"/>
      <c r="S1455" s="282"/>
      <c r="T1455" s="282"/>
      <c r="U1455" s="276"/>
      <c r="V1455" s="282"/>
      <c r="W1455" s="282"/>
      <c r="X1455" s="276"/>
      <c r="Y1455" s="57">
        <v>43073</v>
      </c>
      <c r="Z1455" s="286"/>
      <c r="AA1455" s="287"/>
      <c r="AB1455" s="288"/>
      <c r="AC1455" s="289"/>
      <c r="AD1455" s="290"/>
      <c r="AE1455" s="67" t="str">
        <f t="shared" si="1"/>
        <v>Jun</v>
      </c>
      <c r="AF1455" s="68" t="str">
        <f t="shared" si="2"/>
        <v>Dec</v>
      </c>
      <c r="AG1455" s="177"/>
      <c r="AH1455" s="70">
        <f t="shared" si="5"/>
        <v>42917</v>
      </c>
      <c r="AI1455" s="71">
        <f ca="1"/>
        <v>-1072</v>
      </c>
      <c r="AJ1455" s="71" t="str">
        <v>2017</v>
      </c>
      <c r="AK1455" s="70">
        <f t="shared" si="4"/>
        <v>42897</v>
      </c>
    </row>
    <row r="1456" spans="1:37" ht="14.4">
      <c r="A1456" s="239" t="s">
        <v>12207</v>
      </c>
      <c r="B1456" s="282" t="s">
        <v>89</v>
      </c>
      <c r="C1456" s="275">
        <v>42887</v>
      </c>
      <c r="D1456" s="276"/>
      <c r="E1456" s="277" t="s">
        <v>11122</v>
      </c>
      <c r="F1456" s="278" t="s">
        <v>214</v>
      </c>
      <c r="G1456" s="279" t="s">
        <v>11124</v>
      </c>
      <c r="H1456" s="280"/>
      <c r="I1456" s="281">
        <f t="shared" si="0"/>
        <v>42917</v>
      </c>
      <c r="J1456" s="282"/>
      <c r="K1456" s="280"/>
      <c r="L1456" s="283"/>
      <c r="M1456" s="282"/>
      <c r="N1456" s="282"/>
      <c r="O1456" s="282"/>
      <c r="P1456" s="284"/>
      <c r="Q1456" s="285"/>
      <c r="R1456" s="282"/>
      <c r="S1456" s="282"/>
      <c r="T1456" s="282"/>
      <c r="U1456" s="276"/>
      <c r="V1456" s="282"/>
      <c r="W1456" s="282"/>
      <c r="X1456" s="276"/>
      <c r="Y1456" s="57">
        <v>43073</v>
      </c>
      <c r="Z1456" s="286"/>
      <c r="AA1456" s="287"/>
      <c r="AB1456" s="288"/>
      <c r="AC1456" s="289"/>
      <c r="AD1456" s="290"/>
      <c r="AE1456" s="67" t="str">
        <f t="shared" si="1"/>
        <v>Jun</v>
      </c>
      <c r="AF1456" s="68" t="str">
        <f t="shared" si="2"/>
        <v>Dec</v>
      </c>
      <c r="AG1456" s="177"/>
      <c r="AH1456" s="70">
        <f t="shared" si="5"/>
        <v>42917</v>
      </c>
      <c r="AI1456" s="71">
        <f ca="1"/>
        <v>-1072</v>
      </c>
      <c r="AJ1456" s="71" t="str">
        <v>2017</v>
      </c>
      <c r="AK1456" s="70">
        <f t="shared" si="4"/>
        <v>42897</v>
      </c>
    </row>
    <row r="1457" spans="1:37" ht="14.4">
      <c r="A1457" s="239" t="s">
        <v>12211</v>
      </c>
      <c r="B1457" s="282" t="s">
        <v>89</v>
      </c>
      <c r="C1457" s="275">
        <v>42887</v>
      </c>
      <c r="D1457" s="276"/>
      <c r="E1457" s="277" t="s">
        <v>11122</v>
      </c>
      <c r="F1457" s="278" t="s">
        <v>214</v>
      </c>
      <c r="G1457" s="279" t="s">
        <v>11124</v>
      </c>
      <c r="H1457" s="280"/>
      <c r="I1457" s="281">
        <f t="shared" si="0"/>
        <v>42917</v>
      </c>
      <c r="J1457" s="282"/>
      <c r="K1457" s="280"/>
      <c r="L1457" s="283"/>
      <c r="M1457" s="282"/>
      <c r="N1457" s="282"/>
      <c r="O1457" s="282"/>
      <c r="P1457" s="284"/>
      <c r="Q1457" s="285"/>
      <c r="R1457" s="282"/>
      <c r="S1457" s="282"/>
      <c r="T1457" s="282"/>
      <c r="U1457" s="276"/>
      <c r="V1457" s="282"/>
      <c r="W1457" s="282"/>
      <c r="X1457" s="276"/>
      <c r="Y1457" s="57">
        <v>43073</v>
      </c>
      <c r="Z1457" s="286"/>
      <c r="AA1457" s="287"/>
      <c r="AB1457" s="288"/>
      <c r="AC1457" s="289"/>
      <c r="AD1457" s="290"/>
      <c r="AE1457" s="67" t="str">
        <f t="shared" si="1"/>
        <v>Jun</v>
      </c>
      <c r="AF1457" s="68" t="str">
        <f t="shared" si="2"/>
        <v>Dec</v>
      </c>
      <c r="AG1457" s="177"/>
      <c r="AH1457" s="70">
        <f t="shared" si="5"/>
        <v>42917</v>
      </c>
      <c r="AI1457" s="71">
        <f ca="1"/>
        <v>-1072</v>
      </c>
      <c r="AJ1457" s="71" t="str">
        <v>2017</v>
      </c>
      <c r="AK1457" s="70">
        <f t="shared" si="4"/>
        <v>42897</v>
      </c>
    </row>
    <row r="1458" spans="1:37" ht="14.4">
      <c r="A1458" s="239" t="s">
        <v>12214</v>
      </c>
      <c r="B1458" s="282" t="s">
        <v>89</v>
      </c>
      <c r="C1458" s="275">
        <v>42887</v>
      </c>
      <c r="D1458" s="276"/>
      <c r="E1458" s="277" t="s">
        <v>11122</v>
      </c>
      <c r="F1458" s="278" t="s">
        <v>214</v>
      </c>
      <c r="G1458" s="279" t="s">
        <v>11124</v>
      </c>
      <c r="H1458" s="280"/>
      <c r="I1458" s="281">
        <f t="shared" si="0"/>
        <v>42917</v>
      </c>
      <c r="J1458" s="282"/>
      <c r="K1458" s="280"/>
      <c r="L1458" s="283"/>
      <c r="M1458" s="282"/>
      <c r="N1458" s="282"/>
      <c r="O1458" s="282"/>
      <c r="P1458" s="284"/>
      <c r="Q1458" s="285"/>
      <c r="R1458" s="282"/>
      <c r="S1458" s="282"/>
      <c r="T1458" s="282"/>
      <c r="U1458" s="276"/>
      <c r="V1458" s="282"/>
      <c r="W1458" s="282"/>
      <c r="X1458" s="276"/>
      <c r="Y1458" s="57">
        <v>43073</v>
      </c>
      <c r="Z1458" s="286"/>
      <c r="AA1458" s="287"/>
      <c r="AB1458" s="288"/>
      <c r="AC1458" s="289"/>
      <c r="AD1458" s="290"/>
      <c r="AE1458" s="67" t="str">
        <f t="shared" si="1"/>
        <v>Jun</v>
      </c>
      <c r="AF1458" s="68" t="str">
        <f t="shared" si="2"/>
        <v>Dec</v>
      </c>
      <c r="AG1458" s="177"/>
      <c r="AH1458" s="70">
        <f t="shared" si="5"/>
        <v>42917</v>
      </c>
      <c r="AI1458" s="71">
        <f ca="1"/>
        <v>-1072</v>
      </c>
      <c r="AJ1458" s="71" t="str">
        <v>2017</v>
      </c>
      <c r="AK1458" s="70">
        <f t="shared" si="4"/>
        <v>42897</v>
      </c>
    </row>
    <row r="1459" spans="1:37" ht="14.4">
      <c r="A1459" s="239" t="s">
        <v>12218</v>
      </c>
      <c r="B1459" s="282" t="s">
        <v>89</v>
      </c>
      <c r="C1459" s="275">
        <v>42887</v>
      </c>
      <c r="D1459" s="276"/>
      <c r="E1459" s="277" t="s">
        <v>11122</v>
      </c>
      <c r="F1459" s="278" t="s">
        <v>214</v>
      </c>
      <c r="G1459" s="279" t="s">
        <v>11124</v>
      </c>
      <c r="H1459" s="280"/>
      <c r="I1459" s="281">
        <f t="shared" si="0"/>
        <v>42917</v>
      </c>
      <c r="J1459" s="282"/>
      <c r="K1459" s="280"/>
      <c r="L1459" s="283"/>
      <c r="M1459" s="282"/>
      <c r="N1459" s="282"/>
      <c r="O1459" s="282"/>
      <c r="P1459" s="284"/>
      <c r="Q1459" s="285"/>
      <c r="R1459" s="282"/>
      <c r="S1459" s="282"/>
      <c r="T1459" s="282"/>
      <c r="U1459" s="276"/>
      <c r="V1459" s="282"/>
      <c r="W1459" s="282"/>
      <c r="X1459" s="276"/>
      <c r="Y1459" s="57">
        <v>43073</v>
      </c>
      <c r="Z1459" s="286"/>
      <c r="AA1459" s="287"/>
      <c r="AB1459" s="288"/>
      <c r="AC1459" s="289"/>
      <c r="AD1459" s="290"/>
      <c r="AE1459" s="67" t="str">
        <f t="shared" si="1"/>
        <v>Jun</v>
      </c>
      <c r="AF1459" s="68" t="str">
        <f t="shared" si="2"/>
        <v>Dec</v>
      </c>
      <c r="AG1459" s="177"/>
      <c r="AH1459" s="70">
        <f t="shared" si="5"/>
        <v>42917</v>
      </c>
      <c r="AI1459" s="71">
        <f ca="1"/>
        <v>-1072</v>
      </c>
      <c r="AJ1459" s="71" t="str">
        <v>2017</v>
      </c>
      <c r="AK1459" s="70">
        <f t="shared" si="4"/>
        <v>42897</v>
      </c>
    </row>
    <row r="1460" spans="1:37" ht="14.4">
      <c r="A1460" s="239" t="s">
        <v>12220</v>
      </c>
      <c r="B1460" s="282" t="s">
        <v>89</v>
      </c>
      <c r="C1460" s="275">
        <v>42887</v>
      </c>
      <c r="D1460" s="276"/>
      <c r="E1460" s="277" t="s">
        <v>11122</v>
      </c>
      <c r="F1460" s="278" t="s">
        <v>214</v>
      </c>
      <c r="G1460" s="279" t="s">
        <v>11124</v>
      </c>
      <c r="H1460" s="280"/>
      <c r="I1460" s="281">
        <f t="shared" si="0"/>
        <v>42917</v>
      </c>
      <c r="J1460" s="282"/>
      <c r="K1460" s="280"/>
      <c r="L1460" s="283"/>
      <c r="M1460" s="282"/>
      <c r="N1460" s="282"/>
      <c r="O1460" s="282"/>
      <c r="P1460" s="284"/>
      <c r="Q1460" s="285"/>
      <c r="R1460" s="282"/>
      <c r="S1460" s="282"/>
      <c r="T1460" s="282"/>
      <c r="U1460" s="276"/>
      <c r="V1460" s="282"/>
      <c r="W1460" s="282"/>
      <c r="X1460" s="276"/>
      <c r="Y1460" s="57">
        <v>43073</v>
      </c>
      <c r="Z1460" s="286"/>
      <c r="AA1460" s="287"/>
      <c r="AB1460" s="288"/>
      <c r="AC1460" s="289"/>
      <c r="AD1460" s="290"/>
      <c r="AE1460" s="67" t="str">
        <f t="shared" si="1"/>
        <v>Jun</v>
      </c>
      <c r="AF1460" s="68" t="str">
        <f t="shared" si="2"/>
        <v>Dec</v>
      </c>
      <c r="AG1460" s="177"/>
      <c r="AH1460" s="70">
        <f t="shared" si="5"/>
        <v>42917</v>
      </c>
      <c r="AI1460" s="71">
        <f ca="1"/>
        <v>-1072</v>
      </c>
      <c r="AJ1460" s="71" t="str">
        <v>2017</v>
      </c>
      <c r="AK1460" s="70">
        <f t="shared" si="4"/>
        <v>42897</v>
      </c>
    </row>
    <row r="1461" spans="1:37" ht="14.4">
      <c r="A1461" s="239" t="s">
        <v>12224</v>
      </c>
      <c r="B1461" s="282" t="s">
        <v>89</v>
      </c>
      <c r="C1461" s="275">
        <v>42887</v>
      </c>
      <c r="D1461" s="276"/>
      <c r="E1461" s="277" t="s">
        <v>11122</v>
      </c>
      <c r="F1461" s="278" t="s">
        <v>214</v>
      </c>
      <c r="G1461" s="279" t="s">
        <v>11124</v>
      </c>
      <c r="H1461" s="280"/>
      <c r="I1461" s="281">
        <f t="shared" si="0"/>
        <v>42917</v>
      </c>
      <c r="J1461" s="282"/>
      <c r="K1461" s="280"/>
      <c r="L1461" s="283"/>
      <c r="M1461" s="282"/>
      <c r="N1461" s="282"/>
      <c r="O1461" s="282"/>
      <c r="P1461" s="284"/>
      <c r="Q1461" s="285"/>
      <c r="R1461" s="282"/>
      <c r="S1461" s="282"/>
      <c r="T1461" s="282"/>
      <c r="U1461" s="276"/>
      <c r="V1461" s="282"/>
      <c r="W1461" s="282"/>
      <c r="X1461" s="276"/>
      <c r="Y1461" s="57">
        <v>43073</v>
      </c>
      <c r="Z1461" s="286"/>
      <c r="AA1461" s="287"/>
      <c r="AB1461" s="288"/>
      <c r="AC1461" s="289"/>
      <c r="AD1461" s="290"/>
      <c r="AE1461" s="67" t="str">
        <f t="shared" si="1"/>
        <v>Jun</v>
      </c>
      <c r="AF1461" s="68" t="str">
        <f t="shared" si="2"/>
        <v>Dec</v>
      </c>
      <c r="AG1461" s="177"/>
      <c r="AH1461" s="70">
        <f t="shared" si="5"/>
        <v>42917</v>
      </c>
      <c r="AI1461" s="71">
        <f ca="1"/>
        <v>-1072</v>
      </c>
      <c r="AJ1461" s="71" t="str">
        <v>2017</v>
      </c>
      <c r="AK1461" s="70">
        <f t="shared" si="4"/>
        <v>42897</v>
      </c>
    </row>
    <row r="1462" spans="1:37" ht="14.4">
      <c r="A1462" s="239" t="s">
        <v>12226</v>
      </c>
      <c r="B1462" s="282" t="s">
        <v>89</v>
      </c>
      <c r="C1462" s="275">
        <v>42887</v>
      </c>
      <c r="D1462" s="276"/>
      <c r="E1462" s="277" t="s">
        <v>11122</v>
      </c>
      <c r="F1462" s="278" t="s">
        <v>214</v>
      </c>
      <c r="G1462" s="279" t="s">
        <v>11124</v>
      </c>
      <c r="H1462" s="280"/>
      <c r="I1462" s="281">
        <f t="shared" si="0"/>
        <v>42917</v>
      </c>
      <c r="J1462" s="282"/>
      <c r="K1462" s="280"/>
      <c r="L1462" s="283"/>
      <c r="M1462" s="282"/>
      <c r="N1462" s="282"/>
      <c r="O1462" s="282"/>
      <c r="P1462" s="284"/>
      <c r="Q1462" s="285"/>
      <c r="R1462" s="282"/>
      <c r="S1462" s="282"/>
      <c r="T1462" s="282"/>
      <c r="U1462" s="276"/>
      <c r="V1462" s="282"/>
      <c r="W1462" s="282"/>
      <c r="X1462" s="276"/>
      <c r="Y1462" s="57">
        <v>43073</v>
      </c>
      <c r="Z1462" s="286"/>
      <c r="AA1462" s="287"/>
      <c r="AB1462" s="288"/>
      <c r="AC1462" s="289"/>
      <c r="AD1462" s="290"/>
      <c r="AE1462" s="67" t="str">
        <f t="shared" si="1"/>
        <v>Jun</v>
      </c>
      <c r="AF1462" s="68" t="str">
        <f t="shared" si="2"/>
        <v>Dec</v>
      </c>
      <c r="AG1462" s="177"/>
      <c r="AH1462" s="70">
        <f t="shared" si="5"/>
        <v>42917</v>
      </c>
      <c r="AI1462" s="71">
        <f ca="1"/>
        <v>-1072</v>
      </c>
      <c r="AJ1462" s="71" t="str">
        <v>2017</v>
      </c>
      <c r="AK1462" s="70">
        <f t="shared" si="4"/>
        <v>42897</v>
      </c>
    </row>
    <row r="1463" spans="1:37" ht="14.4">
      <c r="A1463" s="239" t="s">
        <v>12230</v>
      </c>
      <c r="B1463" s="282" t="s">
        <v>89</v>
      </c>
      <c r="C1463" s="275">
        <v>42887</v>
      </c>
      <c r="D1463" s="276"/>
      <c r="E1463" s="277" t="s">
        <v>11122</v>
      </c>
      <c r="F1463" s="278" t="s">
        <v>214</v>
      </c>
      <c r="G1463" s="279" t="s">
        <v>11124</v>
      </c>
      <c r="H1463" s="280"/>
      <c r="I1463" s="281">
        <f t="shared" si="0"/>
        <v>42917</v>
      </c>
      <c r="J1463" s="282"/>
      <c r="K1463" s="280"/>
      <c r="L1463" s="283"/>
      <c r="M1463" s="282"/>
      <c r="N1463" s="282"/>
      <c r="O1463" s="282"/>
      <c r="P1463" s="284"/>
      <c r="Q1463" s="285"/>
      <c r="R1463" s="282"/>
      <c r="S1463" s="282"/>
      <c r="T1463" s="282"/>
      <c r="U1463" s="276"/>
      <c r="V1463" s="282"/>
      <c r="W1463" s="282"/>
      <c r="X1463" s="276"/>
      <c r="Y1463" s="57">
        <v>43073</v>
      </c>
      <c r="Z1463" s="286"/>
      <c r="AA1463" s="287"/>
      <c r="AB1463" s="288"/>
      <c r="AC1463" s="289"/>
      <c r="AD1463" s="290"/>
      <c r="AE1463" s="67" t="str">
        <f t="shared" si="1"/>
        <v>Jun</v>
      </c>
      <c r="AF1463" s="68" t="str">
        <f t="shared" si="2"/>
        <v>Dec</v>
      </c>
      <c r="AG1463" s="177"/>
      <c r="AH1463" s="70">
        <f t="shared" si="5"/>
        <v>42917</v>
      </c>
      <c r="AI1463" s="71">
        <f ca="1"/>
        <v>-1072</v>
      </c>
      <c r="AJ1463" s="71" t="str">
        <v>2017</v>
      </c>
      <c r="AK1463" s="70">
        <f t="shared" si="4"/>
        <v>42897</v>
      </c>
    </row>
    <row r="1464" spans="1:37" ht="14.4">
      <c r="A1464" s="239" t="s">
        <v>12233</v>
      </c>
      <c r="B1464" s="282" t="s">
        <v>89</v>
      </c>
      <c r="C1464" s="275">
        <v>42887</v>
      </c>
      <c r="D1464" s="276"/>
      <c r="E1464" s="277" t="s">
        <v>11122</v>
      </c>
      <c r="F1464" s="278" t="s">
        <v>214</v>
      </c>
      <c r="G1464" s="279" t="s">
        <v>11124</v>
      </c>
      <c r="H1464" s="280"/>
      <c r="I1464" s="281">
        <f t="shared" si="0"/>
        <v>42917</v>
      </c>
      <c r="J1464" s="282"/>
      <c r="K1464" s="280"/>
      <c r="L1464" s="283"/>
      <c r="M1464" s="282"/>
      <c r="N1464" s="282"/>
      <c r="O1464" s="282"/>
      <c r="P1464" s="284"/>
      <c r="Q1464" s="285"/>
      <c r="R1464" s="282"/>
      <c r="S1464" s="282"/>
      <c r="T1464" s="282"/>
      <c r="U1464" s="276"/>
      <c r="V1464" s="282"/>
      <c r="W1464" s="282"/>
      <c r="X1464" s="276"/>
      <c r="Y1464" s="57">
        <v>43073</v>
      </c>
      <c r="Z1464" s="286"/>
      <c r="AA1464" s="287"/>
      <c r="AB1464" s="288"/>
      <c r="AC1464" s="289"/>
      <c r="AD1464" s="290"/>
      <c r="AE1464" s="67" t="str">
        <f t="shared" si="1"/>
        <v>Jun</v>
      </c>
      <c r="AF1464" s="68" t="str">
        <f t="shared" si="2"/>
        <v>Dec</v>
      </c>
      <c r="AG1464" s="177"/>
      <c r="AH1464" s="70">
        <f t="shared" si="5"/>
        <v>42917</v>
      </c>
      <c r="AI1464" s="71">
        <f ca="1"/>
        <v>-1072</v>
      </c>
      <c r="AJ1464" s="71" t="str">
        <v>2017</v>
      </c>
      <c r="AK1464" s="70">
        <f t="shared" si="4"/>
        <v>42897</v>
      </c>
    </row>
    <row r="1465" spans="1:37" ht="14.4">
      <c r="A1465" s="239" t="s">
        <v>12235</v>
      </c>
      <c r="B1465" s="282" t="s">
        <v>89</v>
      </c>
      <c r="C1465" s="275">
        <v>42887</v>
      </c>
      <c r="D1465" s="276"/>
      <c r="E1465" s="277" t="s">
        <v>11122</v>
      </c>
      <c r="F1465" s="278" t="s">
        <v>214</v>
      </c>
      <c r="G1465" s="279" t="s">
        <v>11124</v>
      </c>
      <c r="H1465" s="280"/>
      <c r="I1465" s="281">
        <f t="shared" si="0"/>
        <v>42917</v>
      </c>
      <c r="J1465" s="282"/>
      <c r="K1465" s="280"/>
      <c r="L1465" s="283"/>
      <c r="M1465" s="282"/>
      <c r="N1465" s="282"/>
      <c r="O1465" s="282"/>
      <c r="P1465" s="284"/>
      <c r="Q1465" s="285"/>
      <c r="R1465" s="282"/>
      <c r="S1465" s="282"/>
      <c r="T1465" s="282"/>
      <c r="U1465" s="276"/>
      <c r="V1465" s="282"/>
      <c r="W1465" s="282"/>
      <c r="X1465" s="276"/>
      <c r="Y1465" s="57">
        <v>43073</v>
      </c>
      <c r="Z1465" s="286"/>
      <c r="AA1465" s="287"/>
      <c r="AB1465" s="288"/>
      <c r="AC1465" s="289"/>
      <c r="AD1465" s="290"/>
      <c r="AE1465" s="67" t="str">
        <f t="shared" si="1"/>
        <v>Jun</v>
      </c>
      <c r="AF1465" s="68" t="str">
        <f t="shared" si="2"/>
        <v>Dec</v>
      </c>
      <c r="AG1465" s="177"/>
      <c r="AH1465" s="70">
        <f t="shared" si="5"/>
        <v>42917</v>
      </c>
      <c r="AI1465" s="71">
        <f ca="1"/>
        <v>-1072</v>
      </c>
      <c r="AJ1465" s="71" t="str">
        <v>2017</v>
      </c>
      <c r="AK1465" s="70">
        <f t="shared" si="4"/>
        <v>42897</v>
      </c>
    </row>
    <row r="1466" spans="1:37" ht="14.4">
      <c r="A1466" s="239" t="s">
        <v>12237</v>
      </c>
      <c r="B1466" s="282" t="s">
        <v>89</v>
      </c>
      <c r="C1466" s="275">
        <v>42887</v>
      </c>
      <c r="D1466" s="276"/>
      <c r="E1466" s="277" t="s">
        <v>11122</v>
      </c>
      <c r="F1466" s="278" t="s">
        <v>214</v>
      </c>
      <c r="G1466" s="279" t="s">
        <v>11124</v>
      </c>
      <c r="H1466" s="280"/>
      <c r="I1466" s="281">
        <f t="shared" si="0"/>
        <v>42917</v>
      </c>
      <c r="J1466" s="282"/>
      <c r="K1466" s="280"/>
      <c r="L1466" s="283"/>
      <c r="M1466" s="282"/>
      <c r="N1466" s="282"/>
      <c r="O1466" s="282"/>
      <c r="P1466" s="284"/>
      <c r="Q1466" s="285"/>
      <c r="R1466" s="282"/>
      <c r="S1466" s="282"/>
      <c r="T1466" s="282"/>
      <c r="U1466" s="276"/>
      <c r="V1466" s="282"/>
      <c r="W1466" s="282"/>
      <c r="X1466" s="276"/>
      <c r="Y1466" s="57">
        <v>43073</v>
      </c>
      <c r="Z1466" s="286"/>
      <c r="AA1466" s="287"/>
      <c r="AB1466" s="288"/>
      <c r="AC1466" s="289"/>
      <c r="AD1466" s="290"/>
      <c r="AE1466" s="67" t="str">
        <f t="shared" si="1"/>
        <v>Jun</v>
      </c>
      <c r="AF1466" s="68" t="str">
        <f t="shared" si="2"/>
        <v>Dec</v>
      </c>
      <c r="AG1466" s="177"/>
      <c r="AH1466" s="70">
        <f t="shared" si="5"/>
        <v>42917</v>
      </c>
      <c r="AI1466" s="71">
        <f ca="1"/>
        <v>-1072</v>
      </c>
      <c r="AJ1466" s="71" t="str">
        <v>2017</v>
      </c>
      <c r="AK1466" s="70">
        <f t="shared" si="4"/>
        <v>42897</v>
      </c>
    </row>
    <row r="1467" spans="1:37" ht="14.4">
      <c r="A1467" s="239" t="s">
        <v>12238</v>
      </c>
      <c r="B1467" s="282" t="s">
        <v>89</v>
      </c>
      <c r="C1467" s="275">
        <v>42887</v>
      </c>
      <c r="D1467" s="276"/>
      <c r="E1467" s="277" t="s">
        <v>11122</v>
      </c>
      <c r="F1467" s="278" t="s">
        <v>214</v>
      </c>
      <c r="G1467" s="279" t="s">
        <v>11124</v>
      </c>
      <c r="H1467" s="280"/>
      <c r="I1467" s="281">
        <f t="shared" si="0"/>
        <v>42917</v>
      </c>
      <c r="J1467" s="282"/>
      <c r="K1467" s="280"/>
      <c r="L1467" s="283"/>
      <c r="M1467" s="282"/>
      <c r="N1467" s="282"/>
      <c r="O1467" s="282"/>
      <c r="P1467" s="284"/>
      <c r="Q1467" s="285"/>
      <c r="R1467" s="282"/>
      <c r="S1467" s="282"/>
      <c r="T1467" s="282"/>
      <c r="U1467" s="276"/>
      <c r="V1467" s="282"/>
      <c r="W1467" s="282"/>
      <c r="X1467" s="276"/>
      <c r="Y1467" s="57">
        <v>43073</v>
      </c>
      <c r="Z1467" s="286"/>
      <c r="AA1467" s="287"/>
      <c r="AB1467" s="288"/>
      <c r="AC1467" s="289"/>
      <c r="AD1467" s="290"/>
      <c r="AE1467" s="67" t="str">
        <f t="shared" si="1"/>
        <v>Jun</v>
      </c>
      <c r="AF1467" s="68" t="str">
        <f t="shared" si="2"/>
        <v>Dec</v>
      </c>
      <c r="AG1467" s="177"/>
      <c r="AH1467" s="70">
        <f t="shared" si="5"/>
        <v>42917</v>
      </c>
      <c r="AI1467" s="71">
        <f ca="1"/>
        <v>-1072</v>
      </c>
      <c r="AJ1467" s="71" t="str">
        <v>2017</v>
      </c>
      <c r="AK1467" s="70">
        <f t="shared" si="4"/>
        <v>42897</v>
      </c>
    </row>
    <row r="1468" spans="1:37" ht="14.4">
      <c r="A1468" s="239" t="s">
        <v>12239</v>
      </c>
      <c r="B1468" s="282" t="s">
        <v>89</v>
      </c>
      <c r="C1468" s="275">
        <v>42887</v>
      </c>
      <c r="D1468" s="276"/>
      <c r="E1468" s="277" t="s">
        <v>11122</v>
      </c>
      <c r="F1468" s="278" t="s">
        <v>214</v>
      </c>
      <c r="G1468" s="279" t="s">
        <v>11124</v>
      </c>
      <c r="H1468" s="280"/>
      <c r="I1468" s="281">
        <f t="shared" si="0"/>
        <v>42917</v>
      </c>
      <c r="J1468" s="282"/>
      <c r="K1468" s="280"/>
      <c r="L1468" s="283"/>
      <c r="M1468" s="282"/>
      <c r="N1468" s="282"/>
      <c r="O1468" s="282"/>
      <c r="P1468" s="284"/>
      <c r="Q1468" s="285"/>
      <c r="R1468" s="282"/>
      <c r="S1468" s="282"/>
      <c r="T1468" s="282"/>
      <c r="U1468" s="276"/>
      <c r="V1468" s="282"/>
      <c r="W1468" s="282"/>
      <c r="X1468" s="276"/>
      <c r="Y1468" s="57">
        <v>43073</v>
      </c>
      <c r="Z1468" s="286"/>
      <c r="AA1468" s="287"/>
      <c r="AB1468" s="288"/>
      <c r="AC1468" s="289"/>
      <c r="AD1468" s="290"/>
      <c r="AE1468" s="67" t="str">
        <f t="shared" si="1"/>
        <v>Jun</v>
      </c>
      <c r="AF1468" s="68" t="str">
        <f t="shared" si="2"/>
        <v>Dec</v>
      </c>
      <c r="AG1468" s="177"/>
      <c r="AH1468" s="70">
        <f t="shared" si="5"/>
        <v>42917</v>
      </c>
      <c r="AI1468" s="71">
        <f ca="1"/>
        <v>-1072</v>
      </c>
      <c r="AJ1468" s="71" t="str">
        <v>2017</v>
      </c>
      <c r="AK1468" s="70">
        <f t="shared" si="4"/>
        <v>42897</v>
      </c>
    </row>
    <row r="1469" spans="1:37" ht="14.4">
      <c r="A1469" s="239" t="s">
        <v>12243</v>
      </c>
      <c r="B1469" s="282" t="s">
        <v>89</v>
      </c>
      <c r="C1469" s="275">
        <v>42887</v>
      </c>
      <c r="D1469" s="276"/>
      <c r="E1469" s="277" t="s">
        <v>11122</v>
      </c>
      <c r="F1469" s="278" t="s">
        <v>214</v>
      </c>
      <c r="G1469" s="279" t="s">
        <v>11124</v>
      </c>
      <c r="H1469" s="280"/>
      <c r="I1469" s="281">
        <f t="shared" si="0"/>
        <v>42917</v>
      </c>
      <c r="J1469" s="282"/>
      <c r="K1469" s="280"/>
      <c r="L1469" s="283"/>
      <c r="M1469" s="282"/>
      <c r="N1469" s="282"/>
      <c r="O1469" s="282"/>
      <c r="P1469" s="284"/>
      <c r="Q1469" s="285"/>
      <c r="R1469" s="282"/>
      <c r="S1469" s="282"/>
      <c r="T1469" s="282"/>
      <c r="U1469" s="276"/>
      <c r="V1469" s="282"/>
      <c r="W1469" s="282"/>
      <c r="X1469" s="276"/>
      <c r="Y1469" s="57">
        <v>43073</v>
      </c>
      <c r="Z1469" s="286"/>
      <c r="AA1469" s="287"/>
      <c r="AB1469" s="288"/>
      <c r="AC1469" s="289"/>
      <c r="AD1469" s="290"/>
      <c r="AE1469" s="67" t="str">
        <f t="shared" si="1"/>
        <v>Jun</v>
      </c>
      <c r="AF1469" s="68" t="str">
        <f t="shared" si="2"/>
        <v>Dec</v>
      </c>
      <c r="AG1469" s="177"/>
      <c r="AH1469" s="70">
        <f t="shared" si="5"/>
        <v>42917</v>
      </c>
      <c r="AI1469" s="71">
        <f ca="1"/>
        <v>-1072</v>
      </c>
      <c r="AJ1469" s="71" t="str">
        <v>2017</v>
      </c>
      <c r="AK1469" s="70">
        <f t="shared" si="4"/>
        <v>42897</v>
      </c>
    </row>
    <row r="1470" spans="1:37" ht="14.4">
      <c r="A1470" s="239" t="s">
        <v>12247</v>
      </c>
      <c r="B1470" s="282" t="s">
        <v>89</v>
      </c>
      <c r="C1470" s="275">
        <v>42887</v>
      </c>
      <c r="D1470" s="276"/>
      <c r="E1470" s="277" t="s">
        <v>11122</v>
      </c>
      <c r="F1470" s="278" t="s">
        <v>214</v>
      </c>
      <c r="G1470" s="279" t="s">
        <v>11124</v>
      </c>
      <c r="H1470" s="280"/>
      <c r="I1470" s="281">
        <f t="shared" si="0"/>
        <v>42917</v>
      </c>
      <c r="J1470" s="282"/>
      <c r="K1470" s="280"/>
      <c r="L1470" s="283"/>
      <c r="M1470" s="282"/>
      <c r="N1470" s="282"/>
      <c r="O1470" s="282"/>
      <c r="P1470" s="284"/>
      <c r="Q1470" s="285"/>
      <c r="R1470" s="282"/>
      <c r="S1470" s="282"/>
      <c r="T1470" s="282"/>
      <c r="U1470" s="276"/>
      <c r="V1470" s="282"/>
      <c r="W1470" s="282"/>
      <c r="X1470" s="276"/>
      <c r="Y1470" s="57">
        <v>43073</v>
      </c>
      <c r="Z1470" s="286"/>
      <c r="AA1470" s="287"/>
      <c r="AB1470" s="288"/>
      <c r="AC1470" s="289"/>
      <c r="AD1470" s="290"/>
      <c r="AE1470" s="67" t="str">
        <f t="shared" si="1"/>
        <v>Jun</v>
      </c>
      <c r="AF1470" s="68" t="str">
        <f t="shared" si="2"/>
        <v>Dec</v>
      </c>
      <c r="AG1470" s="177"/>
      <c r="AH1470" s="70">
        <f t="shared" si="5"/>
        <v>42917</v>
      </c>
      <c r="AI1470" s="71">
        <f ca="1"/>
        <v>-1072</v>
      </c>
      <c r="AJ1470" s="71" t="str">
        <v>2017</v>
      </c>
      <c r="AK1470" s="70">
        <f t="shared" si="4"/>
        <v>42897</v>
      </c>
    </row>
    <row r="1471" spans="1:37" ht="14.4">
      <c r="A1471" s="239" t="s">
        <v>12249</v>
      </c>
      <c r="B1471" s="282" t="s">
        <v>89</v>
      </c>
      <c r="C1471" s="275">
        <v>42887</v>
      </c>
      <c r="D1471" s="276"/>
      <c r="E1471" s="277" t="s">
        <v>11122</v>
      </c>
      <c r="F1471" s="278" t="s">
        <v>214</v>
      </c>
      <c r="G1471" s="279" t="s">
        <v>11124</v>
      </c>
      <c r="H1471" s="280"/>
      <c r="I1471" s="281">
        <f t="shared" si="0"/>
        <v>42917</v>
      </c>
      <c r="J1471" s="282"/>
      <c r="K1471" s="280"/>
      <c r="L1471" s="283"/>
      <c r="M1471" s="282"/>
      <c r="N1471" s="282"/>
      <c r="O1471" s="282"/>
      <c r="P1471" s="284"/>
      <c r="Q1471" s="285"/>
      <c r="R1471" s="282"/>
      <c r="S1471" s="282"/>
      <c r="T1471" s="282"/>
      <c r="U1471" s="276"/>
      <c r="V1471" s="282"/>
      <c r="W1471" s="282"/>
      <c r="X1471" s="276"/>
      <c r="Y1471" s="57">
        <v>43073</v>
      </c>
      <c r="Z1471" s="286"/>
      <c r="AA1471" s="287"/>
      <c r="AB1471" s="288"/>
      <c r="AC1471" s="289"/>
      <c r="AD1471" s="290"/>
      <c r="AE1471" s="67" t="str">
        <f t="shared" si="1"/>
        <v>Jun</v>
      </c>
      <c r="AF1471" s="68" t="str">
        <f t="shared" si="2"/>
        <v>Dec</v>
      </c>
      <c r="AG1471" s="177"/>
      <c r="AH1471" s="70">
        <f t="shared" si="5"/>
        <v>42917</v>
      </c>
      <c r="AI1471" s="71">
        <f ca="1"/>
        <v>-1072</v>
      </c>
      <c r="AJ1471" s="71" t="str">
        <v>2017</v>
      </c>
      <c r="AK1471" s="70">
        <f t="shared" si="4"/>
        <v>42897</v>
      </c>
    </row>
    <row r="1472" spans="1:37" ht="14.4">
      <c r="A1472" s="239" t="s">
        <v>12256</v>
      </c>
      <c r="B1472" s="282" t="s">
        <v>89</v>
      </c>
      <c r="C1472" s="275">
        <v>42887</v>
      </c>
      <c r="D1472" s="276"/>
      <c r="E1472" s="277" t="s">
        <v>11122</v>
      </c>
      <c r="F1472" s="278" t="s">
        <v>214</v>
      </c>
      <c r="G1472" s="279" t="s">
        <v>11124</v>
      </c>
      <c r="H1472" s="280"/>
      <c r="I1472" s="281">
        <f t="shared" si="0"/>
        <v>42917</v>
      </c>
      <c r="J1472" s="282"/>
      <c r="K1472" s="280"/>
      <c r="L1472" s="283"/>
      <c r="M1472" s="282"/>
      <c r="N1472" s="282"/>
      <c r="O1472" s="282"/>
      <c r="P1472" s="284"/>
      <c r="Q1472" s="285"/>
      <c r="R1472" s="282"/>
      <c r="S1472" s="282"/>
      <c r="T1472" s="282"/>
      <c r="U1472" s="276"/>
      <c r="V1472" s="282"/>
      <c r="W1472" s="282"/>
      <c r="X1472" s="276"/>
      <c r="Y1472" s="57">
        <v>43073</v>
      </c>
      <c r="Z1472" s="286"/>
      <c r="AA1472" s="287"/>
      <c r="AB1472" s="288"/>
      <c r="AC1472" s="289"/>
      <c r="AD1472" s="290"/>
      <c r="AE1472" s="67" t="str">
        <f t="shared" si="1"/>
        <v>Jun</v>
      </c>
      <c r="AF1472" s="68" t="str">
        <f t="shared" si="2"/>
        <v>Dec</v>
      </c>
      <c r="AG1472" s="177"/>
      <c r="AH1472" s="70">
        <f t="shared" si="5"/>
        <v>42917</v>
      </c>
      <c r="AI1472" s="71">
        <f ca="1"/>
        <v>-1072</v>
      </c>
      <c r="AJ1472" s="71" t="str">
        <v>2017</v>
      </c>
      <c r="AK1472" s="70">
        <f t="shared" si="4"/>
        <v>42897</v>
      </c>
    </row>
    <row r="1473" spans="1:37" ht="14.4">
      <c r="A1473" s="239" t="s">
        <v>12257</v>
      </c>
      <c r="B1473" s="282" t="s">
        <v>89</v>
      </c>
      <c r="C1473" s="275">
        <v>42887</v>
      </c>
      <c r="D1473" s="276"/>
      <c r="E1473" s="277" t="s">
        <v>11122</v>
      </c>
      <c r="F1473" s="278" t="s">
        <v>214</v>
      </c>
      <c r="G1473" s="279" t="s">
        <v>11124</v>
      </c>
      <c r="H1473" s="280"/>
      <c r="I1473" s="281">
        <f t="shared" si="0"/>
        <v>42917</v>
      </c>
      <c r="J1473" s="282"/>
      <c r="K1473" s="280"/>
      <c r="L1473" s="283"/>
      <c r="M1473" s="282"/>
      <c r="N1473" s="282"/>
      <c r="O1473" s="282"/>
      <c r="P1473" s="284"/>
      <c r="Q1473" s="285"/>
      <c r="R1473" s="282"/>
      <c r="S1473" s="282"/>
      <c r="T1473" s="282"/>
      <c r="U1473" s="276"/>
      <c r="V1473" s="282"/>
      <c r="W1473" s="282"/>
      <c r="X1473" s="276"/>
      <c r="Y1473" s="57">
        <v>43073</v>
      </c>
      <c r="Z1473" s="286"/>
      <c r="AA1473" s="287"/>
      <c r="AB1473" s="288"/>
      <c r="AC1473" s="289"/>
      <c r="AD1473" s="290"/>
      <c r="AE1473" s="67" t="str">
        <f t="shared" si="1"/>
        <v>Jun</v>
      </c>
      <c r="AF1473" s="68" t="str">
        <f t="shared" si="2"/>
        <v>Dec</v>
      </c>
      <c r="AG1473" s="177"/>
      <c r="AH1473" s="70">
        <f t="shared" si="5"/>
        <v>42917</v>
      </c>
      <c r="AI1473" s="71">
        <f ca="1"/>
        <v>-1072</v>
      </c>
      <c r="AJ1473" s="71" t="str">
        <v>2017</v>
      </c>
      <c r="AK1473" s="70">
        <f t="shared" si="4"/>
        <v>42897</v>
      </c>
    </row>
    <row r="1474" spans="1:37" ht="14.4">
      <c r="A1474" s="239" t="s">
        <v>12258</v>
      </c>
      <c r="B1474" s="282" t="s">
        <v>89</v>
      </c>
      <c r="C1474" s="275">
        <v>42887</v>
      </c>
      <c r="D1474" s="276"/>
      <c r="E1474" s="277" t="s">
        <v>11122</v>
      </c>
      <c r="F1474" s="278" t="s">
        <v>214</v>
      </c>
      <c r="G1474" s="279" t="s">
        <v>11124</v>
      </c>
      <c r="H1474" s="280"/>
      <c r="I1474" s="281">
        <f t="shared" si="0"/>
        <v>42917</v>
      </c>
      <c r="J1474" s="282"/>
      <c r="K1474" s="280"/>
      <c r="L1474" s="283"/>
      <c r="M1474" s="282"/>
      <c r="N1474" s="282"/>
      <c r="O1474" s="282"/>
      <c r="P1474" s="284"/>
      <c r="Q1474" s="285"/>
      <c r="R1474" s="282"/>
      <c r="S1474" s="282"/>
      <c r="T1474" s="282"/>
      <c r="U1474" s="276"/>
      <c r="V1474" s="282"/>
      <c r="W1474" s="282"/>
      <c r="X1474" s="276"/>
      <c r="Y1474" s="57">
        <v>43073</v>
      </c>
      <c r="Z1474" s="286"/>
      <c r="AA1474" s="287"/>
      <c r="AB1474" s="288"/>
      <c r="AC1474" s="289"/>
      <c r="AD1474" s="290"/>
      <c r="AE1474" s="67" t="str">
        <f t="shared" si="1"/>
        <v>Jun</v>
      </c>
      <c r="AF1474" s="68" t="str">
        <f t="shared" si="2"/>
        <v>Dec</v>
      </c>
      <c r="AG1474" s="177"/>
      <c r="AH1474" s="70">
        <f t="shared" si="5"/>
        <v>42917</v>
      </c>
      <c r="AI1474" s="71">
        <f ca="1"/>
        <v>-1072</v>
      </c>
      <c r="AJ1474" s="71" t="str">
        <v>2017</v>
      </c>
      <c r="AK1474" s="70">
        <f t="shared" si="4"/>
        <v>42897</v>
      </c>
    </row>
    <row r="1475" spans="1:37" ht="14.4">
      <c r="A1475" s="239" t="s">
        <v>12259</v>
      </c>
      <c r="B1475" s="282" t="s">
        <v>89</v>
      </c>
      <c r="C1475" s="275">
        <v>42887</v>
      </c>
      <c r="D1475" s="276"/>
      <c r="E1475" s="277" t="s">
        <v>11122</v>
      </c>
      <c r="F1475" s="278" t="s">
        <v>214</v>
      </c>
      <c r="G1475" s="279" t="s">
        <v>11124</v>
      </c>
      <c r="H1475" s="280"/>
      <c r="I1475" s="281">
        <f t="shared" si="0"/>
        <v>42917</v>
      </c>
      <c r="J1475" s="282"/>
      <c r="K1475" s="280"/>
      <c r="L1475" s="283"/>
      <c r="M1475" s="282"/>
      <c r="N1475" s="282"/>
      <c r="O1475" s="282"/>
      <c r="P1475" s="284"/>
      <c r="Q1475" s="285"/>
      <c r="R1475" s="282"/>
      <c r="S1475" s="282"/>
      <c r="T1475" s="282"/>
      <c r="U1475" s="276"/>
      <c r="V1475" s="282"/>
      <c r="W1475" s="282"/>
      <c r="X1475" s="276"/>
      <c r="Y1475" s="57">
        <v>43073</v>
      </c>
      <c r="Z1475" s="286"/>
      <c r="AA1475" s="287"/>
      <c r="AB1475" s="288"/>
      <c r="AC1475" s="289"/>
      <c r="AD1475" s="290"/>
      <c r="AE1475" s="67" t="str">
        <f t="shared" si="1"/>
        <v>Jun</v>
      </c>
      <c r="AF1475" s="68" t="str">
        <f t="shared" si="2"/>
        <v>Dec</v>
      </c>
      <c r="AG1475" s="177"/>
      <c r="AH1475" s="70">
        <f t="shared" si="5"/>
        <v>42917</v>
      </c>
      <c r="AI1475" s="71">
        <f ca="1"/>
        <v>-1072</v>
      </c>
      <c r="AJ1475" s="71" t="str">
        <v>2017</v>
      </c>
      <c r="AK1475" s="70">
        <f t="shared" si="4"/>
        <v>42897</v>
      </c>
    </row>
    <row r="1476" spans="1:37" ht="14.4">
      <c r="A1476" s="239" t="s">
        <v>12260</v>
      </c>
      <c r="B1476" s="282" t="s">
        <v>89</v>
      </c>
      <c r="C1476" s="275">
        <v>42887</v>
      </c>
      <c r="D1476" s="276"/>
      <c r="E1476" s="277" t="s">
        <v>11122</v>
      </c>
      <c r="F1476" s="278" t="s">
        <v>214</v>
      </c>
      <c r="G1476" s="279" t="s">
        <v>11124</v>
      </c>
      <c r="H1476" s="280"/>
      <c r="I1476" s="281">
        <f t="shared" si="0"/>
        <v>42917</v>
      </c>
      <c r="J1476" s="282"/>
      <c r="K1476" s="280"/>
      <c r="L1476" s="283"/>
      <c r="M1476" s="282"/>
      <c r="N1476" s="282"/>
      <c r="O1476" s="282"/>
      <c r="P1476" s="284"/>
      <c r="Q1476" s="285"/>
      <c r="R1476" s="282"/>
      <c r="S1476" s="282"/>
      <c r="T1476" s="282"/>
      <c r="U1476" s="276"/>
      <c r="V1476" s="282"/>
      <c r="W1476" s="282"/>
      <c r="X1476" s="276"/>
      <c r="Y1476" s="57">
        <v>43073</v>
      </c>
      <c r="Z1476" s="286"/>
      <c r="AA1476" s="287"/>
      <c r="AB1476" s="288"/>
      <c r="AC1476" s="289"/>
      <c r="AD1476" s="290"/>
      <c r="AE1476" s="67" t="str">
        <f t="shared" si="1"/>
        <v>Jun</v>
      </c>
      <c r="AF1476" s="68" t="str">
        <f t="shared" si="2"/>
        <v>Dec</v>
      </c>
      <c r="AG1476" s="177"/>
      <c r="AH1476" s="70">
        <f t="shared" si="5"/>
        <v>42917</v>
      </c>
      <c r="AI1476" s="71">
        <f ca="1"/>
        <v>-1072</v>
      </c>
      <c r="AJ1476" s="71" t="str">
        <v>2017</v>
      </c>
      <c r="AK1476" s="70">
        <f t="shared" si="4"/>
        <v>42897</v>
      </c>
    </row>
    <row r="1477" spans="1:37" ht="14.4">
      <c r="A1477" s="239" t="s">
        <v>12261</v>
      </c>
      <c r="B1477" s="282" t="s">
        <v>89</v>
      </c>
      <c r="C1477" s="275">
        <v>42887</v>
      </c>
      <c r="D1477" s="276"/>
      <c r="E1477" s="277" t="s">
        <v>11122</v>
      </c>
      <c r="F1477" s="278" t="s">
        <v>214</v>
      </c>
      <c r="G1477" s="279" t="s">
        <v>11124</v>
      </c>
      <c r="H1477" s="280"/>
      <c r="I1477" s="281">
        <f t="shared" si="0"/>
        <v>42917</v>
      </c>
      <c r="J1477" s="282"/>
      <c r="K1477" s="280"/>
      <c r="L1477" s="283"/>
      <c r="M1477" s="282"/>
      <c r="N1477" s="282"/>
      <c r="O1477" s="282"/>
      <c r="P1477" s="284"/>
      <c r="Q1477" s="285"/>
      <c r="R1477" s="282"/>
      <c r="S1477" s="282"/>
      <c r="T1477" s="282"/>
      <c r="U1477" s="276"/>
      <c r="V1477" s="282"/>
      <c r="W1477" s="282"/>
      <c r="X1477" s="276"/>
      <c r="Y1477" s="57">
        <v>43073</v>
      </c>
      <c r="Z1477" s="286"/>
      <c r="AA1477" s="287"/>
      <c r="AB1477" s="288"/>
      <c r="AC1477" s="289"/>
      <c r="AD1477" s="290"/>
      <c r="AE1477" s="67" t="str">
        <f t="shared" si="1"/>
        <v>Jun</v>
      </c>
      <c r="AF1477" s="68" t="str">
        <f t="shared" si="2"/>
        <v>Dec</v>
      </c>
      <c r="AG1477" s="177"/>
      <c r="AH1477" s="70">
        <f t="shared" si="5"/>
        <v>42917</v>
      </c>
      <c r="AI1477" s="71">
        <f ca="1"/>
        <v>-1072</v>
      </c>
      <c r="AJ1477" s="71" t="str">
        <v>2017</v>
      </c>
      <c r="AK1477" s="70">
        <f t="shared" si="4"/>
        <v>42897</v>
      </c>
    </row>
    <row r="1478" spans="1:37" ht="14.4">
      <c r="A1478" s="239" t="s">
        <v>12262</v>
      </c>
      <c r="B1478" s="282" t="s">
        <v>89</v>
      </c>
      <c r="C1478" s="275">
        <v>42887</v>
      </c>
      <c r="D1478" s="276"/>
      <c r="E1478" s="277" t="s">
        <v>11122</v>
      </c>
      <c r="F1478" s="278" t="s">
        <v>214</v>
      </c>
      <c r="G1478" s="279" t="s">
        <v>11124</v>
      </c>
      <c r="H1478" s="280"/>
      <c r="I1478" s="281">
        <f t="shared" si="0"/>
        <v>42917</v>
      </c>
      <c r="J1478" s="282"/>
      <c r="K1478" s="280"/>
      <c r="L1478" s="283"/>
      <c r="M1478" s="282"/>
      <c r="N1478" s="282"/>
      <c r="O1478" s="282"/>
      <c r="P1478" s="284"/>
      <c r="Q1478" s="285"/>
      <c r="R1478" s="282"/>
      <c r="S1478" s="282"/>
      <c r="T1478" s="282"/>
      <c r="U1478" s="276"/>
      <c r="V1478" s="282"/>
      <c r="W1478" s="282"/>
      <c r="X1478" s="276"/>
      <c r="Y1478" s="57">
        <v>43073</v>
      </c>
      <c r="Z1478" s="286"/>
      <c r="AA1478" s="287"/>
      <c r="AB1478" s="288"/>
      <c r="AC1478" s="289"/>
      <c r="AD1478" s="290"/>
      <c r="AE1478" s="67" t="str">
        <f t="shared" si="1"/>
        <v>Jun</v>
      </c>
      <c r="AF1478" s="68" t="str">
        <f t="shared" si="2"/>
        <v>Dec</v>
      </c>
      <c r="AG1478" s="177"/>
      <c r="AH1478" s="70">
        <f t="shared" si="5"/>
        <v>42917</v>
      </c>
      <c r="AI1478" s="71">
        <f ca="1"/>
        <v>-1072</v>
      </c>
      <c r="AJ1478" s="71" t="str">
        <v>2017</v>
      </c>
      <c r="AK1478" s="70">
        <f t="shared" si="4"/>
        <v>42897</v>
      </c>
    </row>
    <row r="1479" spans="1:37" ht="14.4">
      <c r="A1479" s="239" t="s">
        <v>12263</v>
      </c>
      <c r="B1479" s="282" t="s">
        <v>89</v>
      </c>
      <c r="C1479" s="275">
        <v>42887</v>
      </c>
      <c r="D1479" s="276"/>
      <c r="E1479" s="277" t="s">
        <v>11122</v>
      </c>
      <c r="F1479" s="278" t="s">
        <v>214</v>
      </c>
      <c r="G1479" s="279" t="s">
        <v>11124</v>
      </c>
      <c r="H1479" s="280"/>
      <c r="I1479" s="281">
        <f t="shared" si="0"/>
        <v>42917</v>
      </c>
      <c r="J1479" s="282"/>
      <c r="K1479" s="280"/>
      <c r="L1479" s="319"/>
      <c r="M1479" s="282"/>
      <c r="N1479" s="282"/>
      <c r="O1479" s="282"/>
      <c r="P1479" s="284"/>
      <c r="Q1479" s="285"/>
      <c r="R1479" s="282"/>
      <c r="S1479" s="282"/>
      <c r="T1479" s="282"/>
      <c r="U1479" s="276"/>
      <c r="V1479" s="282"/>
      <c r="W1479" s="282"/>
      <c r="X1479" s="276"/>
      <c r="Y1479" s="57">
        <v>43073</v>
      </c>
      <c r="Z1479" s="286"/>
      <c r="AA1479" s="287"/>
      <c r="AB1479" s="288"/>
      <c r="AC1479" s="289"/>
      <c r="AD1479" s="290"/>
      <c r="AE1479" s="67" t="str">
        <f t="shared" si="1"/>
        <v>Jun</v>
      </c>
      <c r="AF1479" s="68" t="str">
        <f t="shared" si="2"/>
        <v>Dec</v>
      </c>
      <c r="AG1479" s="177"/>
      <c r="AH1479" s="70">
        <f t="shared" si="5"/>
        <v>42917</v>
      </c>
      <c r="AI1479" s="71">
        <f ca="1"/>
        <v>-1072</v>
      </c>
      <c r="AJ1479" s="71" t="str">
        <v>2017</v>
      </c>
      <c r="AK1479" s="70">
        <f t="shared" si="4"/>
        <v>42897</v>
      </c>
    </row>
    <row r="1480" spans="1:37" ht="14.4">
      <c r="A1480" s="239" t="s">
        <v>12268</v>
      </c>
      <c r="B1480" s="282" t="s">
        <v>89</v>
      </c>
      <c r="C1480" s="275">
        <v>42887</v>
      </c>
      <c r="D1480" s="276"/>
      <c r="E1480" s="277" t="s">
        <v>11122</v>
      </c>
      <c r="F1480" s="278" t="s">
        <v>214</v>
      </c>
      <c r="G1480" s="279" t="s">
        <v>11124</v>
      </c>
      <c r="H1480" s="280"/>
      <c r="I1480" s="281">
        <f t="shared" si="0"/>
        <v>42917</v>
      </c>
      <c r="J1480" s="282"/>
      <c r="K1480" s="280"/>
      <c r="L1480" s="283"/>
      <c r="M1480" s="282"/>
      <c r="N1480" s="282"/>
      <c r="O1480" s="282"/>
      <c r="P1480" s="284"/>
      <c r="Q1480" s="285"/>
      <c r="R1480" s="282"/>
      <c r="S1480" s="282"/>
      <c r="T1480" s="282"/>
      <c r="U1480" s="276"/>
      <c r="V1480" s="282"/>
      <c r="W1480" s="282"/>
      <c r="X1480" s="276"/>
      <c r="Y1480" s="57">
        <v>43073</v>
      </c>
      <c r="Z1480" s="286"/>
      <c r="AA1480" s="287"/>
      <c r="AB1480" s="288"/>
      <c r="AC1480" s="289"/>
      <c r="AD1480" s="290"/>
      <c r="AE1480" s="67" t="str">
        <f t="shared" si="1"/>
        <v>Jun</v>
      </c>
      <c r="AF1480" s="68" t="str">
        <f t="shared" si="2"/>
        <v>Dec</v>
      </c>
      <c r="AG1480" s="177"/>
      <c r="AH1480" s="70">
        <f t="shared" si="5"/>
        <v>42917</v>
      </c>
      <c r="AI1480" s="71">
        <f ca="1"/>
        <v>-1072</v>
      </c>
      <c r="AJ1480" s="71" t="str">
        <v>2017</v>
      </c>
      <c r="AK1480" s="70">
        <f t="shared" si="4"/>
        <v>42897</v>
      </c>
    </row>
    <row r="1481" spans="1:37" ht="14.4">
      <c r="A1481" s="239" t="s">
        <v>12272</v>
      </c>
      <c r="B1481" s="282" t="s">
        <v>89</v>
      </c>
      <c r="C1481" s="275">
        <v>42887</v>
      </c>
      <c r="D1481" s="276"/>
      <c r="E1481" s="277" t="s">
        <v>11122</v>
      </c>
      <c r="F1481" s="278" t="s">
        <v>214</v>
      </c>
      <c r="G1481" s="279" t="s">
        <v>11124</v>
      </c>
      <c r="H1481" s="280"/>
      <c r="I1481" s="281">
        <f t="shared" si="0"/>
        <v>42917</v>
      </c>
      <c r="J1481" s="282"/>
      <c r="K1481" s="280"/>
      <c r="L1481" s="283"/>
      <c r="M1481" s="282"/>
      <c r="N1481" s="282"/>
      <c r="O1481" s="282"/>
      <c r="P1481" s="284"/>
      <c r="Q1481" s="285"/>
      <c r="R1481" s="282"/>
      <c r="S1481" s="282"/>
      <c r="T1481" s="282"/>
      <c r="U1481" s="276"/>
      <c r="V1481" s="282"/>
      <c r="W1481" s="282"/>
      <c r="X1481" s="276"/>
      <c r="Y1481" s="57">
        <v>43073</v>
      </c>
      <c r="Z1481" s="286"/>
      <c r="AA1481" s="287"/>
      <c r="AB1481" s="288"/>
      <c r="AC1481" s="289"/>
      <c r="AD1481" s="290"/>
      <c r="AE1481" s="67" t="str">
        <f t="shared" si="1"/>
        <v>Jun</v>
      </c>
      <c r="AF1481" s="68" t="str">
        <f t="shared" si="2"/>
        <v>Dec</v>
      </c>
      <c r="AG1481" s="177"/>
      <c r="AH1481" s="70">
        <f t="shared" si="5"/>
        <v>42917</v>
      </c>
      <c r="AI1481" s="71">
        <f ca="1"/>
        <v>-1072</v>
      </c>
      <c r="AJ1481" s="71" t="str">
        <v>2017</v>
      </c>
      <c r="AK1481" s="70">
        <f t="shared" si="4"/>
        <v>42897</v>
      </c>
    </row>
    <row r="1482" spans="1:37" ht="14.4">
      <c r="A1482" s="239" t="s">
        <v>12275</v>
      </c>
      <c r="B1482" s="282" t="s">
        <v>89</v>
      </c>
      <c r="C1482" s="275">
        <v>42887</v>
      </c>
      <c r="D1482" s="276"/>
      <c r="E1482" s="277" t="s">
        <v>11122</v>
      </c>
      <c r="F1482" s="278" t="s">
        <v>214</v>
      </c>
      <c r="G1482" s="279" t="s">
        <v>11124</v>
      </c>
      <c r="H1482" s="280"/>
      <c r="I1482" s="281">
        <f t="shared" si="0"/>
        <v>42917</v>
      </c>
      <c r="J1482" s="282"/>
      <c r="K1482" s="280"/>
      <c r="L1482" s="283"/>
      <c r="M1482" s="282"/>
      <c r="N1482" s="282"/>
      <c r="O1482" s="282"/>
      <c r="P1482" s="284"/>
      <c r="Q1482" s="285"/>
      <c r="R1482" s="282"/>
      <c r="S1482" s="282"/>
      <c r="T1482" s="282"/>
      <c r="U1482" s="276"/>
      <c r="V1482" s="282"/>
      <c r="W1482" s="282"/>
      <c r="X1482" s="276"/>
      <c r="Y1482" s="57">
        <v>43073</v>
      </c>
      <c r="Z1482" s="286"/>
      <c r="AA1482" s="287"/>
      <c r="AB1482" s="288"/>
      <c r="AC1482" s="289"/>
      <c r="AD1482" s="290"/>
      <c r="AE1482" s="67" t="str">
        <f t="shared" si="1"/>
        <v>Jun</v>
      </c>
      <c r="AF1482" s="68" t="str">
        <f t="shared" si="2"/>
        <v>Dec</v>
      </c>
      <c r="AG1482" s="177"/>
      <c r="AH1482" s="70">
        <f t="shared" si="5"/>
        <v>42917</v>
      </c>
      <c r="AI1482" s="71">
        <f ca="1"/>
        <v>-1072</v>
      </c>
      <c r="AJ1482" s="71" t="str">
        <v>2017</v>
      </c>
      <c r="AK1482" s="70">
        <f t="shared" si="4"/>
        <v>42897</v>
      </c>
    </row>
    <row r="1483" spans="1:37" ht="14.4">
      <c r="A1483" s="239" t="s">
        <v>12278</v>
      </c>
      <c r="B1483" s="282" t="s">
        <v>89</v>
      </c>
      <c r="C1483" s="275">
        <v>42887</v>
      </c>
      <c r="D1483" s="276"/>
      <c r="E1483" s="277" t="s">
        <v>11122</v>
      </c>
      <c r="F1483" s="278" t="s">
        <v>214</v>
      </c>
      <c r="G1483" s="279" t="s">
        <v>11124</v>
      </c>
      <c r="H1483" s="280"/>
      <c r="I1483" s="281">
        <f t="shared" si="0"/>
        <v>42917</v>
      </c>
      <c r="J1483" s="282"/>
      <c r="K1483" s="280"/>
      <c r="L1483" s="283"/>
      <c r="M1483" s="282"/>
      <c r="N1483" s="282"/>
      <c r="O1483" s="282"/>
      <c r="P1483" s="284"/>
      <c r="Q1483" s="285"/>
      <c r="R1483" s="282"/>
      <c r="S1483" s="282"/>
      <c r="T1483" s="282"/>
      <c r="U1483" s="276"/>
      <c r="V1483" s="282"/>
      <c r="W1483" s="282"/>
      <c r="X1483" s="276"/>
      <c r="Y1483" s="57">
        <v>43073</v>
      </c>
      <c r="Z1483" s="286"/>
      <c r="AA1483" s="287"/>
      <c r="AB1483" s="288"/>
      <c r="AC1483" s="289"/>
      <c r="AD1483" s="290"/>
      <c r="AE1483" s="67" t="str">
        <f t="shared" si="1"/>
        <v>Jun</v>
      </c>
      <c r="AF1483" s="68" t="str">
        <f t="shared" si="2"/>
        <v>Dec</v>
      </c>
      <c r="AG1483" s="177"/>
      <c r="AH1483" s="70">
        <f t="shared" si="5"/>
        <v>42917</v>
      </c>
      <c r="AI1483" s="71">
        <f ca="1"/>
        <v>-1072</v>
      </c>
      <c r="AJ1483" s="71" t="str">
        <v>2017</v>
      </c>
      <c r="AK1483" s="70">
        <f t="shared" si="4"/>
        <v>42897</v>
      </c>
    </row>
    <row r="1484" spans="1:37" ht="14.4">
      <c r="A1484" s="239" t="s">
        <v>12280</v>
      </c>
      <c r="B1484" s="282" t="s">
        <v>89</v>
      </c>
      <c r="C1484" s="275">
        <v>42887</v>
      </c>
      <c r="D1484" s="276"/>
      <c r="E1484" s="277" t="s">
        <v>11122</v>
      </c>
      <c r="F1484" s="278" t="s">
        <v>214</v>
      </c>
      <c r="G1484" s="279" t="s">
        <v>11124</v>
      </c>
      <c r="H1484" s="280"/>
      <c r="I1484" s="281">
        <f t="shared" si="0"/>
        <v>42917</v>
      </c>
      <c r="J1484" s="282"/>
      <c r="K1484" s="280"/>
      <c r="L1484" s="283"/>
      <c r="M1484" s="282"/>
      <c r="N1484" s="282"/>
      <c r="O1484" s="282"/>
      <c r="P1484" s="284"/>
      <c r="Q1484" s="285"/>
      <c r="R1484" s="282"/>
      <c r="S1484" s="282"/>
      <c r="T1484" s="282"/>
      <c r="U1484" s="276"/>
      <c r="V1484" s="282"/>
      <c r="W1484" s="282"/>
      <c r="X1484" s="276"/>
      <c r="Y1484" s="57">
        <v>43073</v>
      </c>
      <c r="Z1484" s="286"/>
      <c r="AA1484" s="287"/>
      <c r="AB1484" s="288"/>
      <c r="AC1484" s="289"/>
      <c r="AD1484" s="290"/>
      <c r="AE1484" s="67" t="str">
        <f t="shared" si="1"/>
        <v>Jun</v>
      </c>
      <c r="AF1484" s="68" t="str">
        <f t="shared" si="2"/>
        <v>Dec</v>
      </c>
      <c r="AG1484" s="177"/>
      <c r="AH1484" s="70">
        <f t="shared" si="5"/>
        <v>42917</v>
      </c>
      <c r="AI1484" s="71">
        <f ca="1"/>
        <v>-1072</v>
      </c>
      <c r="AJ1484" s="71" t="str">
        <v>2017</v>
      </c>
      <c r="AK1484" s="70">
        <f t="shared" si="4"/>
        <v>42897</v>
      </c>
    </row>
    <row r="1485" spans="1:37" ht="14.4">
      <c r="A1485" s="239" t="s">
        <v>12284</v>
      </c>
      <c r="B1485" s="282" t="s">
        <v>89</v>
      </c>
      <c r="C1485" s="275">
        <v>42887</v>
      </c>
      <c r="D1485" s="276"/>
      <c r="E1485" s="277" t="s">
        <v>11122</v>
      </c>
      <c r="F1485" s="278" t="s">
        <v>214</v>
      </c>
      <c r="G1485" s="279" t="s">
        <v>11124</v>
      </c>
      <c r="H1485" s="280"/>
      <c r="I1485" s="281">
        <f t="shared" si="0"/>
        <v>42917</v>
      </c>
      <c r="J1485" s="282"/>
      <c r="K1485" s="280"/>
      <c r="L1485" s="283"/>
      <c r="M1485" s="282"/>
      <c r="N1485" s="282"/>
      <c r="O1485" s="282"/>
      <c r="P1485" s="284"/>
      <c r="Q1485" s="285"/>
      <c r="R1485" s="282"/>
      <c r="S1485" s="282"/>
      <c r="T1485" s="282"/>
      <c r="U1485" s="276"/>
      <c r="V1485" s="282"/>
      <c r="W1485" s="282"/>
      <c r="X1485" s="276"/>
      <c r="Y1485" s="57">
        <v>43073</v>
      </c>
      <c r="Z1485" s="286"/>
      <c r="AA1485" s="287"/>
      <c r="AB1485" s="288"/>
      <c r="AC1485" s="289"/>
      <c r="AD1485" s="290"/>
      <c r="AE1485" s="67" t="str">
        <f t="shared" si="1"/>
        <v>Jun</v>
      </c>
      <c r="AF1485" s="68" t="str">
        <f t="shared" si="2"/>
        <v>Dec</v>
      </c>
      <c r="AG1485" s="177"/>
      <c r="AH1485" s="70">
        <f t="shared" si="5"/>
        <v>42917</v>
      </c>
      <c r="AI1485" s="71">
        <f ca="1"/>
        <v>-1072</v>
      </c>
      <c r="AJ1485" s="71" t="str">
        <v>2017</v>
      </c>
      <c r="AK1485" s="70">
        <f t="shared" si="4"/>
        <v>42897</v>
      </c>
    </row>
    <row r="1486" spans="1:37" ht="14.4">
      <c r="A1486" s="239" t="s">
        <v>12299</v>
      </c>
      <c r="B1486" s="282" t="s">
        <v>89</v>
      </c>
      <c r="C1486" s="275">
        <v>42887</v>
      </c>
      <c r="D1486" s="276"/>
      <c r="E1486" s="277" t="s">
        <v>11122</v>
      </c>
      <c r="F1486" s="278" t="s">
        <v>214</v>
      </c>
      <c r="G1486" s="279" t="s">
        <v>11124</v>
      </c>
      <c r="H1486" s="280"/>
      <c r="I1486" s="281">
        <f t="shared" si="0"/>
        <v>42917</v>
      </c>
      <c r="J1486" s="282"/>
      <c r="K1486" s="280"/>
      <c r="L1486" s="283"/>
      <c r="M1486" s="282"/>
      <c r="N1486" s="282"/>
      <c r="O1486" s="282"/>
      <c r="P1486" s="284"/>
      <c r="Q1486" s="285"/>
      <c r="R1486" s="282"/>
      <c r="S1486" s="282"/>
      <c r="T1486" s="282"/>
      <c r="U1486" s="276"/>
      <c r="V1486" s="282"/>
      <c r="W1486" s="282"/>
      <c r="X1486" s="276"/>
      <c r="Y1486" s="57">
        <v>43073</v>
      </c>
      <c r="Z1486" s="286"/>
      <c r="AA1486" s="287"/>
      <c r="AB1486" s="288"/>
      <c r="AC1486" s="289"/>
      <c r="AD1486" s="290"/>
      <c r="AE1486" s="67" t="str">
        <f t="shared" si="1"/>
        <v>Jun</v>
      </c>
      <c r="AF1486" s="68" t="str">
        <f t="shared" si="2"/>
        <v>Dec</v>
      </c>
      <c r="AG1486" s="177"/>
      <c r="AH1486" s="70">
        <f t="shared" si="5"/>
        <v>42917</v>
      </c>
      <c r="AI1486" s="71">
        <f ca="1"/>
        <v>-1072</v>
      </c>
      <c r="AJ1486" s="71" t="str">
        <v>2017</v>
      </c>
      <c r="AK1486" s="70">
        <f t="shared" si="4"/>
        <v>42897</v>
      </c>
    </row>
    <row r="1487" spans="1:37" ht="14.4">
      <c r="A1487" s="239" t="s">
        <v>12301</v>
      </c>
      <c r="B1487" s="282" t="s">
        <v>89</v>
      </c>
      <c r="C1487" s="275">
        <v>42887</v>
      </c>
      <c r="D1487" s="276"/>
      <c r="E1487" s="277" t="s">
        <v>11122</v>
      </c>
      <c r="F1487" s="278" t="s">
        <v>214</v>
      </c>
      <c r="G1487" s="279" t="s">
        <v>11124</v>
      </c>
      <c r="H1487" s="280"/>
      <c r="I1487" s="281">
        <f t="shared" si="0"/>
        <v>42917</v>
      </c>
      <c r="J1487" s="282"/>
      <c r="K1487" s="280"/>
      <c r="L1487" s="283"/>
      <c r="M1487" s="282"/>
      <c r="N1487" s="282"/>
      <c r="O1487" s="282"/>
      <c r="P1487" s="284"/>
      <c r="Q1487" s="285"/>
      <c r="R1487" s="282"/>
      <c r="S1487" s="282"/>
      <c r="T1487" s="282"/>
      <c r="U1487" s="276"/>
      <c r="V1487" s="282"/>
      <c r="W1487" s="282"/>
      <c r="X1487" s="276"/>
      <c r="Y1487" s="57">
        <v>43073</v>
      </c>
      <c r="Z1487" s="286"/>
      <c r="AA1487" s="287"/>
      <c r="AB1487" s="288"/>
      <c r="AC1487" s="289"/>
      <c r="AD1487" s="290"/>
      <c r="AE1487" s="67" t="str">
        <f t="shared" si="1"/>
        <v>Jun</v>
      </c>
      <c r="AF1487" s="68" t="str">
        <f t="shared" si="2"/>
        <v>Dec</v>
      </c>
      <c r="AG1487" s="177"/>
      <c r="AH1487" s="70">
        <f t="shared" si="5"/>
        <v>42917</v>
      </c>
      <c r="AI1487" s="71">
        <f ca="1"/>
        <v>-1072</v>
      </c>
      <c r="AJ1487" s="71" t="str">
        <v>2017</v>
      </c>
      <c r="AK1487" s="70">
        <f t="shared" si="4"/>
        <v>42897</v>
      </c>
    </row>
    <row r="1488" spans="1:37" ht="14.4">
      <c r="A1488" s="239" t="s">
        <v>12305</v>
      </c>
      <c r="B1488" s="282" t="s">
        <v>89</v>
      </c>
      <c r="C1488" s="275">
        <v>42887</v>
      </c>
      <c r="D1488" s="276"/>
      <c r="E1488" s="277" t="s">
        <v>11122</v>
      </c>
      <c r="F1488" s="278" t="s">
        <v>214</v>
      </c>
      <c r="G1488" s="279" t="s">
        <v>11124</v>
      </c>
      <c r="H1488" s="280"/>
      <c r="I1488" s="281">
        <f t="shared" si="0"/>
        <v>42917</v>
      </c>
      <c r="J1488" s="282"/>
      <c r="K1488" s="280"/>
      <c r="L1488" s="283"/>
      <c r="M1488" s="282"/>
      <c r="N1488" s="282"/>
      <c r="O1488" s="282"/>
      <c r="P1488" s="284"/>
      <c r="Q1488" s="285"/>
      <c r="R1488" s="282"/>
      <c r="S1488" s="282"/>
      <c r="T1488" s="282"/>
      <c r="U1488" s="276"/>
      <c r="V1488" s="282"/>
      <c r="W1488" s="282"/>
      <c r="X1488" s="276"/>
      <c r="Y1488" s="57">
        <v>43073</v>
      </c>
      <c r="Z1488" s="286"/>
      <c r="AA1488" s="287"/>
      <c r="AB1488" s="288"/>
      <c r="AC1488" s="289"/>
      <c r="AD1488" s="290"/>
      <c r="AE1488" s="67" t="str">
        <f t="shared" si="1"/>
        <v>Jun</v>
      </c>
      <c r="AF1488" s="68" t="str">
        <f t="shared" si="2"/>
        <v>Dec</v>
      </c>
      <c r="AG1488" s="177"/>
      <c r="AH1488" s="70">
        <f t="shared" si="5"/>
        <v>42917</v>
      </c>
      <c r="AI1488" s="71">
        <f ca="1"/>
        <v>-1072</v>
      </c>
      <c r="AJ1488" s="71" t="str">
        <v>2017</v>
      </c>
      <c r="AK1488" s="70">
        <f t="shared" si="4"/>
        <v>42897</v>
      </c>
    </row>
    <row r="1489" spans="1:37" ht="14.4">
      <c r="A1489" s="239" t="s">
        <v>12307</v>
      </c>
      <c r="B1489" s="282" t="s">
        <v>89</v>
      </c>
      <c r="C1489" s="275">
        <v>42887</v>
      </c>
      <c r="D1489" s="276"/>
      <c r="E1489" s="277" t="s">
        <v>11122</v>
      </c>
      <c r="F1489" s="278" t="s">
        <v>214</v>
      </c>
      <c r="G1489" s="279" t="s">
        <v>11124</v>
      </c>
      <c r="H1489" s="280"/>
      <c r="I1489" s="281">
        <f t="shared" si="0"/>
        <v>42917</v>
      </c>
      <c r="J1489" s="282"/>
      <c r="K1489" s="280"/>
      <c r="L1489" s="283"/>
      <c r="M1489" s="282"/>
      <c r="N1489" s="282"/>
      <c r="O1489" s="282"/>
      <c r="P1489" s="284"/>
      <c r="Q1489" s="285"/>
      <c r="R1489" s="282"/>
      <c r="S1489" s="282"/>
      <c r="T1489" s="282"/>
      <c r="U1489" s="276"/>
      <c r="V1489" s="282"/>
      <c r="W1489" s="282"/>
      <c r="X1489" s="276"/>
      <c r="Y1489" s="57">
        <v>43073</v>
      </c>
      <c r="Z1489" s="286"/>
      <c r="AA1489" s="287"/>
      <c r="AB1489" s="288"/>
      <c r="AC1489" s="289"/>
      <c r="AD1489" s="290"/>
      <c r="AE1489" s="67" t="str">
        <f t="shared" si="1"/>
        <v>Jun</v>
      </c>
      <c r="AF1489" s="68" t="str">
        <f t="shared" si="2"/>
        <v>Dec</v>
      </c>
      <c r="AG1489" s="177"/>
      <c r="AH1489" s="70">
        <f t="shared" si="5"/>
        <v>42917</v>
      </c>
      <c r="AI1489" s="71">
        <f ca="1"/>
        <v>-1072</v>
      </c>
      <c r="AJ1489" s="71" t="str">
        <v>2017</v>
      </c>
      <c r="AK1489" s="70">
        <f t="shared" si="4"/>
        <v>42897</v>
      </c>
    </row>
    <row r="1490" spans="1:37" ht="14.4">
      <c r="A1490" s="239" t="s">
        <v>12309</v>
      </c>
      <c r="B1490" s="282" t="s">
        <v>89</v>
      </c>
      <c r="C1490" s="275">
        <v>42887</v>
      </c>
      <c r="D1490" s="276"/>
      <c r="E1490" s="277" t="s">
        <v>11122</v>
      </c>
      <c r="F1490" s="278" t="s">
        <v>214</v>
      </c>
      <c r="G1490" s="279" t="s">
        <v>11124</v>
      </c>
      <c r="H1490" s="280"/>
      <c r="I1490" s="281">
        <f t="shared" si="0"/>
        <v>42917</v>
      </c>
      <c r="J1490" s="282"/>
      <c r="K1490" s="280"/>
      <c r="L1490" s="283"/>
      <c r="M1490" s="282"/>
      <c r="N1490" s="282"/>
      <c r="O1490" s="282"/>
      <c r="P1490" s="284"/>
      <c r="Q1490" s="285"/>
      <c r="R1490" s="282"/>
      <c r="S1490" s="282"/>
      <c r="T1490" s="282"/>
      <c r="U1490" s="276"/>
      <c r="V1490" s="282"/>
      <c r="W1490" s="282"/>
      <c r="X1490" s="276"/>
      <c r="Y1490" s="57">
        <v>43073</v>
      </c>
      <c r="Z1490" s="286"/>
      <c r="AA1490" s="287"/>
      <c r="AB1490" s="288"/>
      <c r="AC1490" s="289"/>
      <c r="AD1490" s="290"/>
      <c r="AE1490" s="67" t="str">
        <f t="shared" si="1"/>
        <v>Jun</v>
      </c>
      <c r="AF1490" s="68" t="str">
        <f t="shared" si="2"/>
        <v>Dec</v>
      </c>
      <c r="AG1490" s="177"/>
      <c r="AH1490" s="70">
        <f t="shared" si="5"/>
        <v>42917</v>
      </c>
      <c r="AI1490" s="71">
        <f ca="1"/>
        <v>-1072</v>
      </c>
      <c r="AJ1490" s="71" t="str">
        <v>2017</v>
      </c>
      <c r="AK1490" s="70">
        <f t="shared" si="4"/>
        <v>42897</v>
      </c>
    </row>
    <row r="1491" spans="1:37" ht="14.4">
      <c r="A1491" s="239" t="s">
        <v>12313</v>
      </c>
      <c r="B1491" s="282" t="s">
        <v>89</v>
      </c>
      <c r="C1491" s="275">
        <v>42887</v>
      </c>
      <c r="D1491" s="276"/>
      <c r="E1491" s="277" t="s">
        <v>11122</v>
      </c>
      <c r="F1491" s="278" t="s">
        <v>214</v>
      </c>
      <c r="G1491" s="279" t="s">
        <v>11124</v>
      </c>
      <c r="H1491" s="280"/>
      <c r="I1491" s="281">
        <f t="shared" si="0"/>
        <v>42917</v>
      </c>
      <c r="J1491" s="282"/>
      <c r="K1491" s="280"/>
      <c r="L1491" s="283"/>
      <c r="M1491" s="282"/>
      <c r="N1491" s="282"/>
      <c r="O1491" s="282"/>
      <c r="P1491" s="284"/>
      <c r="Q1491" s="285"/>
      <c r="R1491" s="282"/>
      <c r="S1491" s="282"/>
      <c r="T1491" s="282"/>
      <c r="U1491" s="276"/>
      <c r="V1491" s="282"/>
      <c r="W1491" s="282"/>
      <c r="X1491" s="276"/>
      <c r="Y1491" s="57">
        <v>43073</v>
      </c>
      <c r="Z1491" s="286"/>
      <c r="AA1491" s="287"/>
      <c r="AB1491" s="288"/>
      <c r="AC1491" s="289"/>
      <c r="AD1491" s="290"/>
      <c r="AE1491" s="67" t="str">
        <f t="shared" si="1"/>
        <v>Jun</v>
      </c>
      <c r="AF1491" s="68" t="str">
        <f t="shared" si="2"/>
        <v>Dec</v>
      </c>
      <c r="AG1491" s="177"/>
      <c r="AH1491" s="70">
        <f t="shared" si="5"/>
        <v>42917</v>
      </c>
      <c r="AI1491" s="71">
        <f ca="1"/>
        <v>-1072</v>
      </c>
      <c r="AJ1491" s="71" t="str">
        <v>2017</v>
      </c>
      <c r="AK1491" s="70">
        <f t="shared" si="4"/>
        <v>42897</v>
      </c>
    </row>
    <row r="1492" spans="1:37" ht="14.4">
      <c r="A1492" s="239" t="s">
        <v>12315</v>
      </c>
      <c r="B1492" s="282" t="s">
        <v>89</v>
      </c>
      <c r="C1492" s="275">
        <v>42887</v>
      </c>
      <c r="D1492" s="276"/>
      <c r="E1492" s="277" t="s">
        <v>11122</v>
      </c>
      <c r="F1492" s="278" t="s">
        <v>214</v>
      </c>
      <c r="G1492" s="279" t="s">
        <v>11124</v>
      </c>
      <c r="H1492" s="280"/>
      <c r="I1492" s="281">
        <f t="shared" si="0"/>
        <v>42917</v>
      </c>
      <c r="J1492" s="282"/>
      <c r="K1492" s="280"/>
      <c r="L1492" s="283"/>
      <c r="M1492" s="282"/>
      <c r="N1492" s="282"/>
      <c r="O1492" s="282"/>
      <c r="P1492" s="284"/>
      <c r="Q1492" s="285"/>
      <c r="R1492" s="282"/>
      <c r="S1492" s="282"/>
      <c r="T1492" s="282"/>
      <c r="U1492" s="276"/>
      <c r="V1492" s="282"/>
      <c r="W1492" s="282"/>
      <c r="X1492" s="276"/>
      <c r="Y1492" s="57">
        <v>43073</v>
      </c>
      <c r="Z1492" s="286"/>
      <c r="AA1492" s="287"/>
      <c r="AB1492" s="288"/>
      <c r="AC1492" s="289"/>
      <c r="AD1492" s="290"/>
      <c r="AE1492" s="67" t="str">
        <f t="shared" si="1"/>
        <v>Jun</v>
      </c>
      <c r="AF1492" s="68" t="str">
        <f t="shared" si="2"/>
        <v>Dec</v>
      </c>
      <c r="AG1492" s="177"/>
      <c r="AH1492" s="70">
        <f t="shared" si="5"/>
        <v>42917</v>
      </c>
      <c r="AI1492" s="71">
        <f ca="1"/>
        <v>-1072</v>
      </c>
      <c r="AJ1492" s="71" t="str">
        <v>2017</v>
      </c>
      <c r="AK1492" s="70">
        <f t="shared" si="4"/>
        <v>42897</v>
      </c>
    </row>
    <row r="1493" spans="1:37" ht="14.4">
      <c r="A1493" s="239" t="s">
        <v>12317</v>
      </c>
      <c r="B1493" s="282" t="s">
        <v>89</v>
      </c>
      <c r="C1493" s="275">
        <v>42887</v>
      </c>
      <c r="D1493" s="276"/>
      <c r="E1493" s="277" t="s">
        <v>11122</v>
      </c>
      <c r="F1493" s="278" t="s">
        <v>214</v>
      </c>
      <c r="G1493" s="279" t="s">
        <v>11124</v>
      </c>
      <c r="H1493" s="280"/>
      <c r="I1493" s="281">
        <f t="shared" si="0"/>
        <v>42917</v>
      </c>
      <c r="J1493" s="282"/>
      <c r="K1493" s="280"/>
      <c r="L1493" s="283"/>
      <c r="M1493" s="282"/>
      <c r="N1493" s="282"/>
      <c r="O1493" s="282"/>
      <c r="P1493" s="284"/>
      <c r="Q1493" s="285"/>
      <c r="R1493" s="282"/>
      <c r="S1493" s="282"/>
      <c r="T1493" s="282"/>
      <c r="U1493" s="276"/>
      <c r="V1493" s="282"/>
      <c r="W1493" s="282"/>
      <c r="X1493" s="276"/>
      <c r="Y1493" s="57">
        <v>43073</v>
      </c>
      <c r="Z1493" s="286"/>
      <c r="AA1493" s="287"/>
      <c r="AB1493" s="288"/>
      <c r="AC1493" s="289"/>
      <c r="AD1493" s="290"/>
      <c r="AE1493" s="67" t="str">
        <f t="shared" si="1"/>
        <v>Jun</v>
      </c>
      <c r="AF1493" s="68" t="str">
        <f t="shared" si="2"/>
        <v>Dec</v>
      </c>
      <c r="AG1493" s="177"/>
      <c r="AH1493" s="70">
        <f t="shared" si="5"/>
        <v>42917</v>
      </c>
      <c r="AI1493" s="71">
        <f ca="1"/>
        <v>-1072</v>
      </c>
      <c r="AJ1493" s="71" t="str">
        <v>2017</v>
      </c>
      <c r="AK1493" s="70">
        <f t="shared" si="4"/>
        <v>42897</v>
      </c>
    </row>
    <row r="1494" spans="1:37" ht="14.4">
      <c r="A1494" s="239" t="s">
        <v>12319</v>
      </c>
      <c r="B1494" s="282" t="s">
        <v>89</v>
      </c>
      <c r="C1494" s="275">
        <v>42887</v>
      </c>
      <c r="D1494" s="276"/>
      <c r="E1494" s="277" t="s">
        <v>11122</v>
      </c>
      <c r="F1494" s="278" t="s">
        <v>214</v>
      </c>
      <c r="G1494" s="279" t="s">
        <v>11124</v>
      </c>
      <c r="H1494" s="280"/>
      <c r="I1494" s="281">
        <f t="shared" si="0"/>
        <v>42917</v>
      </c>
      <c r="J1494" s="282"/>
      <c r="K1494" s="280"/>
      <c r="L1494" s="283"/>
      <c r="M1494" s="282"/>
      <c r="N1494" s="282"/>
      <c r="O1494" s="282"/>
      <c r="P1494" s="284"/>
      <c r="Q1494" s="285"/>
      <c r="R1494" s="282"/>
      <c r="S1494" s="282"/>
      <c r="T1494" s="282"/>
      <c r="U1494" s="276"/>
      <c r="V1494" s="282"/>
      <c r="W1494" s="282"/>
      <c r="X1494" s="276"/>
      <c r="Y1494" s="57">
        <v>43073</v>
      </c>
      <c r="Z1494" s="286"/>
      <c r="AA1494" s="287"/>
      <c r="AB1494" s="288"/>
      <c r="AC1494" s="289"/>
      <c r="AD1494" s="290"/>
      <c r="AE1494" s="67" t="str">
        <f t="shared" si="1"/>
        <v>Jun</v>
      </c>
      <c r="AF1494" s="68" t="str">
        <f t="shared" si="2"/>
        <v>Dec</v>
      </c>
      <c r="AG1494" s="177"/>
      <c r="AH1494" s="70">
        <f t="shared" si="5"/>
        <v>42917</v>
      </c>
      <c r="AI1494" s="71">
        <f ca="1"/>
        <v>-1072</v>
      </c>
      <c r="AJ1494" s="71" t="str">
        <v>2017</v>
      </c>
      <c r="AK1494" s="70">
        <f t="shared" si="4"/>
        <v>42897</v>
      </c>
    </row>
    <row r="1495" spans="1:37" ht="14.4">
      <c r="A1495" s="239" t="s">
        <v>12320</v>
      </c>
      <c r="B1495" s="282" t="s">
        <v>89</v>
      </c>
      <c r="C1495" s="275">
        <v>42887</v>
      </c>
      <c r="D1495" s="276"/>
      <c r="E1495" s="277" t="s">
        <v>11122</v>
      </c>
      <c r="F1495" s="278" t="s">
        <v>214</v>
      </c>
      <c r="G1495" s="279" t="s">
        <v>11124</v>
      </c>
      <c r="H1495" s="280"/>
      <c r="I1495" s="281">
        <f t="shared" si="0"/>
        <v>42917</v>
      </c>
      <c r="J1495" s="282"/>
      <c r="K1495" s="280"/>
      <c r="L1495" s="283"/>
      <c r="M1495" s="282"/>
      <c r="N1495" s="282"/>
      <c r="O1495" s="282"/>
      <c r="P1495" s="284"/>
      <c r="Q1495" s="285"/>
      <c r="R1495" s="282"/>
      <c r="S1495" s="282"/>
      <c r="T1495" s="282"/>
      <c r="U1495" s="276"/>
      <c r="V1495" s="282"/>
      <c r="W1495" s="282"/>
      <c r="X1495" s="276"/>
      <c r="Y1495" s="57">
        <v>43073</v>
      </c>
      <c r="Z1495" s="286"/>
      <c r="AA1495" s="287"/>
      <c r="AB1495" s="288"/>
      <c r="AC1495" s="289"/>
      <c r="AD1495" s="290"/>
      <c r="AE1495" s="67" t="str">
        <f t="shared" si="1"/>
        <v>Jun</v>
      </c>
      <c r="AF1495" s="68" t="str">
        <f t="shared" si="2"/>
        <v>Dec</v>
      </c>
      <c r="AG1495" s="177"/>
      <c r="AH1495" s="70">
        <f t="shared" si="5"/>
        <v>42917</v>
      </c>
      <c r="AI1495" s="71">
        <f ca="1"/>
        <v>-1072</v>
      </c>
      <c r="AJ1495" s="71" t="str">
        <v>2017</v>
      </c>
      <c r="AK1495" s="70">
        <f t="shared" si="4"/>
        <v>42897</v>
      </c>
    </row>
    <row r="1496" spans="1:37" ht="14.4">
      <c r="A1496" s="239" t="s">
        <v>12321</v>
      </c>
      <c r="B1496" s="282" t="s">
        <v>89</v>
      </c>
      <c r="C1496" s="275">
        <v>42887</v>
      </c>
      <c r="D1496" s="276"/>
      <c r="E1496" s="277" t="s">
        <v>11122</v>
      </c>
      <c r="F1496" s="278" t="s">
        <v>214</v>
      </c>
      <c r="G1496" s="279" t="s">
        <v>11124</v>
      </c>
      <c r="H1496" s="280"/>
      <c r="I1496" s="281">
        <f t="shared" si="0"/>
        <v>42917</v>
      </c>
      <c r="J1496" s="282"/>
      <c r="K1496" s="280"/>
      <c r="L1496" s="283"/>
      <c r="M1496" s="282"/>
      <c r="N1496" s="282"/>
      <c r="O1496" s="282"/>
      <c r="P1496" s="284"/>
      <c r="Q1496" s="285"/>
      <c r="R1496" s="282"/>
      <c r="S1496" s="282"/>
      <c r="T1496" s="282"/>
      <c r="U1496" s="276"/>
      <c r="V1496" s="282"/>
      <c r="W1496" s="282"/>
      <c r="X1496" s="276"/>
      <c r="Y1496" s="57">
        <v>43073</v>
      </c>
      <c r="Z1496" s="286"/>
      <c r="AA1496" s="287"/>
      <c r="AB1496" s="288"/>
      <c r="AC1496" s="289"/>
      <c r="AD1496" s="290"/>
      <c r="AE1496" s="67" t="str">
        <f t="shared" si="1"/>
        <v>Jun</v>
      </c>
      <c r="AF1496" s="68" t="str">
        <f t="shared" si="2"/>
        <v>Dec</v>
      </c>
      <c r="AG1496" s="177"/>
      <c r="AH1496" s="70">
        <f t="shared" si="5"/>
        <v>42917</v>
      </c>
      <c r="AI1496" s="71">
        <f ca="1"/>
        <v>-1072</v>
      </c>
      <c r="AJ1496" s="71" t="str">
        <v>2017</v>
      </c>
      <c r="AK1496" s="70">
        <f t="shared" si="4"/>
        <v>42897</v>
      </c>
    </row>
    <row r="1497" spans="1:37" ht="14.4">
      <c r="A1497" s="239" t="s">
        <v>12322</v>
      </c>
      <c r="B1497" s="282" t="s">
        <v>89</v>
      </c>
      <c r="C1497" s="275">
        <v>42887</v>
      </c>
      <c r="D1497" s="276"/>
      <c r="E1497" s="277" t="s">
        <v>11122</v>
      </c>
      <c r="F1497" s="278" t="s">
        <v>214</v>
      </c>
      <c r="G1497" s="279" t="s">
        <v>11124</v>
      </c>
      <c r="H1497" s="280"/>
      <c r="I1497" s="281">
        <f t="shared" si="0"/>
        <v>42917</v>
      </c>
      <c r="J1497" s="282"/>
      <c r="K1497" s="280"/>
      <c r="L1497" s="283"/>
      <c r="M1497" s="282"/>
      <c r="N1497" s="282"/>
      <c r="O1497" s="282"/>
      <c r="P1497" s="284"/>
      <c r="Q1497" s="285"/>
      <c r="R1497" s="282"/>
      <c r="S1497" s="282"/>
      <c r="T1497" s="282"/>
      <c r="U1497" s="276"/>
      <c r="V1497" s="282"/>
      <c r="W1497" s="282"/>
      <c r="X1497" s="276"/>
      <c r="Y1497" s="57">
        <v>43073</v>
      </c>
      <c r="Z1497" s="286"/>
      <c r="AA1497" s="287"/>
      <c r="AB1497" s="288"/>
      <c r="AC1497" s="289"/>
      <c r="AD1497" s="290"/>
      <c r="AE1497" s="67" t="str">
        <f t="shared" si="1"/>
        <v>Jun</v>
      </c>
      <c r="AF1497" s="68" t="str">
        <f t="shared" si="2"/>
        <v>Dec</v>
      </c>
      <c r="AG1497" s="177"/>
      <c r="AH1497" s="70">
        <f t="shared" si="5"/>
        <v>42917</v>
      </c>
      <c r="AI1497" s="71">
        <f ca="1"/>
        <v>-1072</v>
      </c>
      <c r="AJ1497" s="71" t="str">
        <v>2017</v>
      </c>
      <c r="AK1497" s="70">
        <f t="shared" si="4"/>
        <v>42897</v>
      </c>
    </row>
    <row r="1498" spans="1:37" ht="14.4">
      <c r="A1498" s="239" t="s">
        <v>12324</v>
      </c>
      <c r="B1498" s="282" t="s">
        <v>89</v>
      </c>
      <c r="C1498" s="275">
        <v>42887</v>
      </c>
      <c r="D1498" s="276"/>
      <c r="E1498" s="277" t="s">
        <v>11122</v>
      </c>
      <c r="F1498" s="278" t="s">
        <v>214</v>
      </c>
      <c r="G1498" s="279" t="s">
        <v>11124</v>
      </c>
      <c r="H1498" s="280"/>
      <c r="I1498" s="281">
        <f t="shared" si="0"/>
        <v>42917</v>
      </c>
      <c r="J1498" s="282"/>
      <c r="K1498" s="280"/>
      <c r="L1498" s="283"/>
      <c r="M1498" s="282"/>
      <c r="N1498" s="282"/>
      <c r="O1498" s="282"/>
      <c r="P1498" s="284"/>
      <c r="Q1498" s="285"/>
      <c r="R1498" s="282"/>
      <c r="S1498" s="282"/>
      <c r="T1498" s="282"/>
      <c r="U1498" s="276"/>
      <c r="V1498" s="282"/>
      <c r="W1498" s="282"/>
      <c r="X1498" s="276"/>
      <c r="Y1498" s="57">
        <v>43073</v>
      </c>
      <c r="Z1498" s="286"/>
      <c r="AA1498" s="287"/>
      <c r="AB1498" s="288"/>
      <c r="AC1498" s="289"/>
      <c r="AD1498" s="290"/>
      <c r="AE1498" s="67" t="str">
        <f t="shared" si="1"/>
        <v>Jun</v>
      </c>
      <c r="AF1498" s="68" t="str">
        <f t="shared" si="2"/>
        <v>Dec</v>
      </c>
      <c r="AG1498" s="177"/>
      <c r="AH1498" s="70">
        <f t="shared" si="5"/>
        <v>42917</v>
      </c>
      <c r="AI1498" s="71">
        <f ca="1"/>
        <v>-1072</v>
      </c>
      <c r="AJ1498" s="71" t="str">
        <v>2017</v>
      </c>
      <c r="AK1498" s="70">
        <f t="shared" si="4"/>
        <v>42897</v>
      </c>
    </row>
    <row r="1499" spans="1:37" ht="14.4">
      <c r="A1499" s="239" t="s">
        <v>12327</v>
      </c>
      <c r="B1499" s="282" t="s">
        <v>89</v>
      </c>
      <c r="C1499" s="275">
        <v>42887</v>
      </c>
      <c r="D1499" s="276"/>
      <c r="E1499" s="277" t="s">
        <v>11122</v>
      </c>
      <c r="F1499" s="278" t="s">
        <v>214</v>
      </c>
      <c r="G1499" s="279" t="s">
        <v>11124</v>
      </c>
      <c r="H1499" s="280"/>
      <c r="I1499" s="281">
        <f t="shared" si="0"/>
        <v>42917</v>
      </c>
      <c r="J1499" s="282"/>
      <c r="K1499" s="280"/>
      <c r="L1499" s="283"/>
      <c r="M1499" s="282"/>
      <c r="N1499" s="282"/>
      <c r="O1499" s="282"/>
      <c r="P1499" s="284"/>
      <c r="Q1499" s="285"/>
      <c r="R1499" s="282"/>
      <c r="S1499" s="282"/>
      <c r="T1499" s="282"/>
      <c r="U1499" s="276"/>
      <c r="V1499" s="282"/>
      <c r="W1499" s="282"/>
      <c r="X1499" s="276"/>
      <c r="Y1499" s="57">
        <v>43073</v>
      </c>
      <c r="Z1499" s="286"/>
      <c r="AA1499" s="287"/>
      <c r="AB1499" s="288"/>
      <c r="AC1499" s="289"/>
      <c r="AD1499" s="290"/>
      <c r="AE1499" s="67" t="str">
        <f t="shared" si="1"/>
        <v>Jun</v>
      </c>
      <c r="AF1499" s="68" t="str">
        <f t="shared" si="2"/>
        <v>Dec</v>
      </c>
      <c r="AG1499" s="177"/>
      <c r="AH1499" s="70">
        <f t="shared" si="5"/>
        <v>42917</v>
      </c>
      <c r="AI1499" s="71">
        <f ca="1"/>
        <v>-1072</v>
      </c>
      <c r="AJ1499" s="71" t="str">
        <v>2017</v>
      </c>
      <c r="AK1499" s="70">
        <f t="shared" si="4"/>
        <v>42897</v>
      </c>
    </row>
    <row r="1500" spans="1:37" ht="14.4">
      <c r="A1500" s="239" t="s">
        <v>12330</v>
      </c>
      <c r="B1500" s="282" t="s">
        <v>89</v>
      </c>
      <c r="C1500" s="275">
        <v>42887</v>
      </c>
      <c r="D1500" s="276"/>
      <c r="E1500" s="277" t="s">
        <v>11122</v>
      </c>
      <c r="F1500" s="278" t="s">
        <v>214</v>
      </c>
      <c r="G1500" s="279" t="s">
        <v>11124</v>
      </c>
      <c r="H1500" s="280"/>
      <c r="I1500" s="281">
        <f t="shared" si="0"/>
        <v>42917</v>
      </c>
      <c r="J1500" s="282"/>
      <c r="K1500" s="280"/>
      <c r="L1500" s="283"/>
      <c r="M1500" s="282"/>
      <c r="N1500" s="282"/>
      <c r="O1500" s="282"/>
      <c r="P1500" s="284"/>
      <c r="Q1500" s="285"/>
      <c r="R1500" s="282"/>
      <c r="S1500" s="282"/>
      <c r="T1500" s="282"/>
      <c r="U1500" s="276"/>
      <c r="V1500" s="282"/>
      <c r="W1500" s="282"/>
      <c r="X1500" s="276"/>
      <c r="Y1500" s="57">
        <v>43073</v>
      </c>
      <c r="Z1500" s="286"/>
      <c r="AA1500" s="287"/>
      <c r="AB1500" s="288"/>
      <c r="AC1500" s="289"/>
      <c r="AD1500" s="290"/>
      <c r="AE1500" s="67" t="str">
        <f t="shared" si="1"/>
        <v>Jun</v>
      </c>
      <c r="AF1500" s="68" t="str">
        <f t="shared" si="2"/>
        <v>Dec</v>
      </c>
      <c r="AG1500" s="177"/>
      <c r="AH1500" s="70">
        <f t="shared" si="5"/>
        <v>42917</v>
      </c>
      <c r="AI1500" s="71">
        <f ca="1"/>
        <v>-1072</v>
      </c>
      <c r="AJ1500" s="71" t="str">
        <v>2017</v>
      </c>
      <c r="AK1500" s="70">
        <f t="shared" si="4"/>
        <v>42897</v>
      </c>
    </row>
    <row r="1501" spans="1:37" ht="14.4">
      <c r="A1501" s="239" t="s">
        <v>12334</v>
      </c>
      <c r="B1501" s="282" t="s">
        <v>89</v>
      </c>
      <c r="C1501" s="275">
        <v>42887</v>
      </c>
      <c r="D1501" s="276"/>
      <c r="E1501" s="277" t="s">
        <v>11122</v>
      </c>
      <c r="F1501" s="278" t="s">
        <v>214</v>
      </c>
      <c r="G1501" s="279" t="s">
        <v>11124</v>
      </c>
      <c r="H1501" s="280"/>
      <c r="I1501" s="281">
        <f t="shared" si="0"/>
        <v>42917</v>
      </c>
      <c r="J1501" s="282"/>
      <c r="K1501" s="280"/>
      <c r="L1501" s="283"/>
      <c r="M1501" s="282"/>
      <c r="N1501" s="282"/>
      <c r="O1501" s="282"/>
      <c r="P1501" s="284"/>
      <c r="Q1501" s="285"/>
      <c r="R1501" s="282"/>
      <c r="S1501" s="282"/>
      <c r="T1501" s="282"/>
      <c r="U1501" s="276"/>
      <c r="V1501" s="282"/>
      <c r="W1501" s="282"/>
      <c r="X1501" s="276"/>
      <c r="Y1501" s="57">
        <v>43073</v>
      </c>
      <c r="Z1501" s="286"/>
      <c r="AA1501" s="287"/>
      <c r="AB1501" s="288"/>
      <c r="AC1501" s="289"/>
      <c r="AD1501" s="290"/>
      <c r="AE1501" s="67" t="str">
        <f t="shared" si="1"/>
        <v>Jun</v>
      </c>
      <c r="AF1501" s="68" t="str">
        <f t="shared" si="2"/>
        <v>Dec</v>
      </c>
      <c r="AG1501" s="177"/>
      <c r="AH1501" s="70">
        <f t="shared" si="5"/>
        <v>42917</v>
      </c>
      <c r="AI1501" s="71">
        <f ca="1"/>
        <v>-1072</v>
      </c>
      <c r="AJ1501" s="71" t="str">
        <v>2017</v>
      </c>
      <c r="AK1501" s="70">
        <f t="shared" si="4"/>
        <v>42897</v>
      </c>
    </row>
    <row r="1502" spans="1:37" ht="14.4">
      <c r="A1502" s="239" t="s">
        <v>12335</v>
      </c>
      <c r="B1502" s="282" t="s">
        <v>89</v>
      </c>
      <c r="C1502" s="275">
        <v>42887</v>
      </c>
      <c r="D1502" s="276"/>
      <c r="E1502" s="277" t="s">
        <v>11122</v>
      </c>
      <c r="F1502" s="278" t="s">
        <v>214</v>
      </c>
      <c r="G1502" s="279" t="s">
        <v>11124</v>
      </c>
      <c r="H1502" s="280"/>
      <c r="I1502" s="281">
        <f t="shared" si="0"/>
        <v>42917</v>
      </c>
      <c r="J1502" s="282"/>
      <c r="K1502" s="280"/>
      <c r="L1502" s="283"/>
      <c r="M1502" s="282"/>
      <c r="N1502" s="282"/>
      <c r="O1502" s="282"/>
      <c r="P1502" s="284"/>
      <c r="Q1502" s="285"/>
      <c r="R1502" s="282"/>
      <c r="S1502" s="282"/>
      <c r="T1502" s="282"/>
      <c r="U1502" s="276"/>
      <c r="V1502" s="282"/>
      <c r="W1502" s="282"/>
      <c r="X1502" s="276"/>
      <c r="Y1502" s="57">
        <v>43073</v>
      </c>
      <c r="Z1502" s="286"/>
      <c r="AA1502" s="287"/>
      <c r="AB1502" s="288"/>
      <c r="AC1502" s="289"/>
      <c r="AD1502" s="290"/>
      <c r="AE1502" s="67" t="str">
        <f t="shared" si="1"/>
        <v>Jun</v>
      </c>
      <c r="AF1502" s="68" t="str">
        <f t="shared" si="2"/>
        <v>Dec</v>
      </c>
      <c r="AG1502" s="177"/>
      <c r="AH1502" s="70">
        <f t="shared" si="5"/>
        <v>42917</v>
      </c>
      <c r="AI1502" s="71">
        <f ca="1"/>
        <v>-1072</v>
      </c>
      <c r="AJ1502" s="71" t="str">
        <v>2017</v>
      </c>
      <c r="AK1502" s="70">
        <f t="shared" si="4"/>
        <v>42897</v>
      </c>
    </row>
    <row r="1503" spans="1:37" ht="14.4">
      <c r="A1503" s="239" t="s">
        <v>12337</v>
      </c>
      <c r="B1503" s="282" t="s">
        <v>89</v>
      </c>
      <c r="C1503" s="275">
        <v>42887</v>
      </c>
      <c r="D1503" s="276"/>
      <c r="E1503" s="277" t="s">
        <v>11122</v>
      </c>
      <c r="F1503" s="278" t="s">
        <v>214</v>
      </c>
      <c r="G1503" s="279" t="s">
        <v>11124</v>
      </c>
      <c r="H1503" s="280"/>
      <c r="I1503" s="281">
        <f t="shared" si="0"/>
        <v>42917</v>
      </c>
      <c r="J1503" s="282"/>
      <c r="K1503" s="280"/>
      <c r="L1503" s="283"/>
      <c r="M1503" s="282"/>
      <c r="N1503" s="282"/>
      <c r="O1503" s="282"/>
      <c r="P1503" s="284"/>
      <c r="Q1503" s="285"/>
      <c r="R1503" s="282"/>
      <c r="S1503" s="282"/>
      <c r="T1503" s="282"/>
      <c r="U1503" s="276"/>
      <c r="V1503" s="282"/>
      <c r="W1503" s="282"/>
      <c r="X1503" s="276"/>
      <c r="Y1503" s="57">
        <v>43073</v>
      </c>
      <c r="Z1503" s="286"/>
      <c r="AA1503" s="287"/>
      <c r="AB1503" s="288"/>
      <c r="AC1503" s="289"/>
      <c r="AD1503" s="290"/>
      <c r="AE1503" s="67" t="str">
        <f t="shared" si="1"/>
        <v>Jun</v>
      </c>
      <c r="AF1503" s="68" t="str">
        <f t="shared" si="2"/>
        <v>Dec</v>
      </c>
      <c r="AG1503" s="177"/>
      <c r="AH1503" s="70">
        <f t="shared" si="5"/>
        <v>42917</v>
      </c>
      <c r="AI1503" s="71">
        <f ca="1"/>
        <v>-1072</v>
      </c>
      <c r="AJ1503" s="71" t="str">
        <v>2017</v>
      </c>
      <c r="AK1503" s="70">
        <f t="shared" si="4"/>
        <v>42897</v>
      </c>
    </row>
    <row r="1504" spans="1:37" ht="14.4">
      <c r="A1504" s="239" t="s">
        <v>12338</v>
      </c>
      <c r="B1504" s="282" t="s">
        <v>89</v>
      </c>
      <c r="C1504" s="275">
        <v>42887</v>
      </c>
      <c r="D1504" s="276"/>
      <c r="E1504" s="277" t="s">
        <v>11122</v>
      </c>
      <c r="F1504" s="278" t="s">
        <v>214</v>
      </c>
      <c r="G1504" s="279" t="s">
        <v>11124</v>
      </c>
      <c r="H1504" s="280"/>
      <c r="I1504" s="281">
        <f t="shared" si="0"/>
        <v>42917</v>
      </c>
      <c r="J1504" s="282"/>
      <c r="K1504" s="280"/>
      <c r="L1504" s="283"/>
      <c r="M1504" s="282"/>
      <c r="N1504" s="282"/>
      <c r="O1504" s="282"/>
      <c r="P1504" s="284"/>
      <c r="Q1504" s="285"/>
      <c r="R1504" s="282"/>
      <c r="S1504" s="282"/>
      <c r="T1504" s="282"/>
      <c r="U1504" s="276"/>
      <c r="V1504" s="282"/>
      <c r="W1504" s="282"/>
      <c r="X1504" s="276"/>
      <c r="Y1504" s="57">
        <v>43073</v>
      </c>
      <c r="Z1504" s="286"/>
      <c r="AA1504" s="287"/>
      <c r="AB1504" s="288"/>
      <c r="AC1504" s="289"/>
      <c r="AD1504" s="290"/>
      <c r="AE1504" s="67" t="str">
        <f t="shared" si="1"/>
        <v>Jun</v>
      </c>
      <c r="AF1504" s="68" t="str">
        <f t="shared" si="2"/>
        <v>Dec</v>
      </c>
      <c r="AG1504" s="177"/>
      <c r="AH1504" s="70">
        <f t="shared" si="5"/>
        <v>42917</v>
      </c>
      <c r="AI1504" s="71">
        <f ca="1"/>
        <v>-1072</v>
      </c>
      <c r="AJ1504" s="71" t="str">
        <v>2017</v>
      </c>
      <c r="AK1504" s="70">
        <f t="shared" si="4"/>
        <v>42897</v>
      </c>
    </row>
    <row r="1505" spans="1:37" ht="14.4">
      <c r="A1505" s="239" t="s">
        <v>12342</v>
      </c>
      <c r="B1505" s="282" t="s">
        <v>89</v>
      </c>
      <c r="C1505" s="275">
        <v>42887</v>
      </c>
      <c r="D1505" s="276"/>
      <c r="E1505" s="277" t="s">
        <v>11122</v>
      </c>
      <c r="F1505" s="278" t="s">
        <v>214</v>
      </c>
      <c r="G1505" s="279" t="s">
        <v>11124</v>
      </c>
      <c r="H1505" s="280"/>
      <c r="I1505" s="281">
        <f t="shared" si="0"/>
        <v>42917</v>
      </c>
      <c r="J1505" s="282"/>
      <c r="K1505" s="280"/>
      <c r="L1505" s="283"/>
      <c r="M1505" s="282"/>
      <c r="N1505" s="282"/>
      <c r="O1505" s="282"/>
      <c r="P1505" s="284"/>
      <c r="Q1505" s="285"/>
      <c r="R1505" s="282"/>
      <c r="S1505" s="282"/>
      <c r="T1505" s="282"/>
      <c r="U1505" s="276"/>
      <c r="V1505" s="282"/>
      <c r="W1505" s="282"/>
      <c r="X1505" s="276"/>
      <c r="Y1505" s="57">
        <v>43073</v>
      </c>
      <c r="Z1505" s="286"/>
      <c r="AA1505" s="287"/>
      <c r="AB1505" s="288"/>
      <c r="AC1505" s="289"/>
      <c r="AD1505" s="290"/>
      <c r="AE1505" s="67" t="str">
        <f t="shared" si="1"/>
        <v>Jun</v>
      </c>
      <c r="AF1505" s="68" t="str">
        <f t="shared" si="2"/>
        <v>Dec</v>
      </c>
      <c r="AG1505" s="177"/>
      <c r="AH1505" s="70">
        <f t="shared" si="5"/>
        <v>42917</v>
      </c>
      <c r="AI1505" s="71">
        <f ca="1"/>
        <v>-1072</v>
      </c>
      <c r="AJ1505" s="71" t="str">
        <v>2017</v>
      </c>
      <c r="AK1505" s="70">
        <f t="shared" si="4"/>
        <v>42897</v>
      </c>
    </row>
    <row r="1506" spans="1:37" ht="14.4">
      <c r="A1506" s="239" t="s">
        <v>12354</v>
      </c>
      <c r="B1506" s="282" t="s">
        <v>89</v>
      </c>
      <c r="C1506" s="275">
        <v>42887</v>
      </c>
      <c r="D1506" s="276"/>
      <c r="E1506" s="277" t="s">
        <v>11122</v>
      </c>
      <c r="F1506" s="278" t="s">
        <v>214</v>
      </c>
      <c r="G1506" s="279" t="s">
        <v>11124</v>
      </c>
      <c r="H1506" s="280"/>
      <c r="I1506" s="281">
        <f t="shared" si="0"/>
        <v>42917</v>
      </c>
      <c r="J1506" s="282"/>
      <c r="K1506" s="280"/>
      <c r="L1506" s="283"/>
      <c r="M1506" s="282"/>
      <c r="N1506" s="282"/>
      <c r="O1506" s="282"/>
      <c r="P1506" s="284"/>
      <c r="Q1506" s="285"/>
      <c r="R1506" s="282"/>
      <c r="S1506" s="282"/>
      <c r="T1506" s="282"/>
      <c r="U1506" s="276"/>
      <c r="V1506" s="282"/>
      <c r="W1506" s="282"/>
      <c r="X1506" s="276"/>
      <c r="Y1506" s="57">
        <v>43073</v>
      </c>
      <c r="Z1506" s="286"/>
      <c r="AA1506" s="297"/>
      <c r="AB1506" s="288"/>
      <c r="AC1506" s="289"/>
      <c r="AD1506" s="290"/>
      <c r="AE1506" s="67" t="str">
        <f t="shared" si="1"/>
        <v>Jun</v>
      </c>
      <c r="AF1506" s="68" t="str">
        <f t="shared" si="2"/>
        <v>Dec</v>
      </c>
      <c r="AG1506" s="177"/>
      <c r="AH1506" s="70">
        <f t="shared" si="5"/>
        <v>42917</v>
      </c>
      <c r="AI1506" s="71">
        <f ca="1"/>
        <v>-1072</v>
      </c>
      <c r="AJ1506" s="71" t="str">
        <v>2017</v>
      </c>
      <c r="AK1506" s="70">
        <f t="shared" si="4"/>
        <v>42897</v>
      </c>
    </row>
    <row r="1507" spans="1:37" ht="14.4">
      <c r="A1507" s="239" t="s">
        <v>12356</v>
      </c>
      <c r="B1507" s="282" t="s">
        <v>89</v>
      </c>
      <c r="C1507" s="275">
        <v>42887</v>
      </c>
      <c r="D1507" s="276"/>
      <c r="E1507" s="277" t="s">
        <v>11122</v>
      </c>
      <c r="F1507" s="278" t="s">
        <v>214</v>
      </c>
      <c r="G1507" s="279" t="s">
        <v>11124</v>
      </c>
      <c r="H1507" s="280"/>
      <c r="I1507" s="281">
        <f t="shared" si="0"/>
        <v>42917</v>
      </c>
      <c r="J1507" s="282"/>
      <c r="K1507" s="280"/>
      <c r="L1507" s="283"/>
      <c r="M1507" s="282"/>
      <c r="N1507" s="282"/>
      <c r="O1507" s="282"/>
      <c r="P1507" s="284"/>
      <c r="Q1507" s="285"/>
      <c r="R1507" s="282"/>
      <c r="S1507" s="282"/>
      <c r="T1507" s="282"/>
      <c r="U1507" s="276"/>
      <c r="V1507" s="282"/>
      <c r="W1507" s="282"/>
      <c r="X1507" s="276"/>
      <c r="Y1507" s="57">
        <v>43073</v>
      </c>
      <c r="Z1507" s="286"/>
      <c r="AA1507" s="287"/>
      <c r="AB1507" s="288"/>
      <c r="AC1507" s="289"/>
      <c r="AD1507" s="290"/>
      <c r="AE1507" s="67" t="str">
        <f t="shared" si="1"/>
        <v>Jun</v>
      </c>
      <c r="AF1507" s="68" t="str">
        <f t="shared" si="2"/>
        <v>Dec</v>
      </c>
      <c r="AG1507" s="177"/>
      <c r="AH1507" s="70">
        <f t="shared" si="5"/>
        <v>42917</v>
      </c>
      <c r="AI1507" s="71">
        <f ca="1"/>
        <v>-1072</v>
      </c>
      <c r="AJ1507" s="71" t="str">
        <v>2017</v>
      </c>
      <c r="AK1507" s="70">
        <f t="shared" si="4"/>
        <v>42897</v>
      </c>
    </row>
    <row r="1508" spans="1:37" ht="14.4">
      <c r="A1508" s="239" t="s">
        <v>12358</v>
      </c>
      <c r="B1508" s="282" t="s">
        <v>89</v>
      </c>
      <c r="C1508" s="275">
        <v>42887</v>
      </c>
      <c r="D1508" s="276"/>
      <c r="E1508" s="277" t="s">
        <v>11122</v>
      </c>
      <c r="F1508" s="278" t="s">
        <v>214</v>
      </c>
      <c r="G1508" s="279" t="s">
        <v>11124</v>
      </c>
      <c r="H1508" s="280"/>
      <c r="I1508" s="281">
        <f t="shared" si="0"/>
        <v>42917</v>
      </c>
      <c r="J1508" s="282"/>
      <c r="K1508" s="280"/>
      <c r="L1508" s="283"/>
      <c r="M1508" s="282"/>
      <c r="N1508" s="282"/>
      <c r="O1508" s="282"/>
      <c r="P1508" s="284"/>
      <c r="Q1508" s="285"/>
      <c r="R1508" s="282"/>
      <c r="S1508" s="282"/>
      <c r="T1508" s="282"/>
      <c r="U1508" s="276"/>
      <c r="V1508" s="282"/>
      <c r="W1508" s="282"/>
      <c r="X1508" s="276"/>
      <c r="Y1508" s="57">
        <v>43073</v>
      </c>
      <c r="Z1508" s="286"/>
      <c r="AA1508" s="287"/>
      <c r="AB1508" s="288"/>
      <c r="AC1508" s="289"/>
      <c r="AD1508" s="290"/>
      <c r="AE1508" s="67" t="str">
        <f t="shared" si="1"/>
        <v>Jun</v>
      </c>
      <c r="AF1508" s="68" t="str">
        <f t="shared" si="2"/>
        <v>Dec</v>
      </c>
      <c r="AG1508" s="177"/>
      <c r="AH1508" s="70">
        <f t="shared" si="5"/>
        <v>42917</v>
      </c>
      <c r="AI1508" s="71">
        <f ca="1"/>
        <v>-1072</v>
      </c>
      <c r="AJ1508" s="71" t="str">
        <v>2017</v>
      </c>
      <c r="AK1508" s="70">
        <f t="shared" si="4"/>
        <v>42897</v>
      </c>
    </row>
    <row r="1509" spans="1:37" ht="14.4">
      <c r="A1509" s="239" t="s">
        <v>12359</v>
      </c>
      <c r="B1509" s="282" t="s">
        <v>89</v>
      </c>
      <c r="C1509" s="275">
        <v>42887</v>
      </c>
      <c r="D1509" s="276"/>
      <c r="E1509" s="277" t="s">
        <v>11122</v>
      </c>
      <c r="F1509" s="278" t="s">
        <v>214</v>
      </c>
      <c r="G1509" s="279" t="s">
        <v>11124</v>
      </c>
      <c r="H1509" s="280"/>
      <c r="I1509" s="281">
        <f t="shared" si="0"/>
        <v>42917</v>
      </c>
      <c r="J1509" s="282"/>
      <c r="K1509" s="280"/>
      <c r="L1509" s="283"/>
      <c r="M1509" s="282"/>
      <c r="N1509" s="282"/>
      <c r="O1509" s="282"/>
      <c r="P1509" s="284"/>
      <c r="Q1509" s="285"/>
      <c r="R1509" s="282"/>
      <c r="S1509" s="282"/>
      <c r="T1509" s="282"/>
      <c r="U1509" s="276"/>
      <c r="V1509" s="282"/>
      <c r="W1509" s="282"/>
      <c r="X1509" s="276"/>
      <c r="Y1509" s="57">
        <v>43073</v>
      </c>
      <c r="Z1509" s="286"/>
      <c r="AA1509" s="287"/>
      <c r="AB1509" s="288"/>
      <c r="AC1509" s="289"/>
      <c r="AD1509" s="290"/>
      <c r="AE1509" s="67" t="str">
        <f t="shared" si="1"/>
        <v>Jun</v>
      </c>
      <c r="AF1509" s="68" t="str">
        <f t="shared" si="2"/>
        <v>Dec</v>
      </c>
      <c r="AG1509" s="177"/>
      <c r="AH1509" s="70">
        <f t="shared" si="5"/>
        <v>42917</v>
      </c>
      <c r="AI1509" s="71">
        <f ca="1"/>
        <v>-1072</v>
      </c>
      <c r="AJ1509" s="71" t="str">
        <v>2017</v>
      </c>
      <c r="AK1509" s="70">
        <f t="shared" si="4"/>
        <v>42897</v>
      </c>
    </row>
    <row r="1510" spans="1:37" ht="14.4">
      <c r="A1510" s="239" t="s">
        <v>12360</v>
      </c>
      <c r="B1510" s="282" t="s">
        <v>89</v>
      </c>
      <c r="C1510" s="275">
        <v>42887</v>
      </c>
      <c r="D1510" s="276"/>
      <c r="E1510" s="277" t="s">
        <v>11122</v>
      </c>
      <c r="F1510" s="278" t="s">
        <v>214</v>
      </c>
      <c r="G1510" s="279" t="s">
        <v>11124</v>
      </c>
      <c r="H1510" s="280"/>
      <c r="I1510" s="281">
        <f t="shared" si="0"/>
        <v>42917</v>
      </c>
      <c r="J1510" s="282"/>
      <c r="K1510" s="280"/>
      <c r="L1510" s="283"/>
      <c r="M1510" s="282"/>
      <c r="N1510" s="282"/>
      <c r="O1510" s="282"/>
      <c r="P1510" s="284"/>
      <c r="Q1510" s="285"/>
      <c r="R1510" s="282"/>
      <c r="S1510" s="282"/>
      <c r="T1510" s="282"/>
      <c r="U1510" s="276"/>
      <c r="V1510" s="282"/>
      <c r="W1510" s="282"/>
      <c r="X1510" s="276"/>
      <c r="Y1510" s="57">
        <v>43073</v>
      </c>
      <c r="Z1510" s="286"/>
      <c r="AA1510" s="287"/>
      <c r="AB1510" s="288"/>
      <c r="AC1510" s="289"/>
      <c r="AD1510" s="290"/>
      <c r="AE1510" s="67" t="str">
        <f t="shared" si="1"/>
        <v>Jun</v>
      </c>
      <c r="AF1510" s="68" t="str">
        <f t="shared" si="2"/>
        <v>Dec</v>
      </c>
      <c r="AG1510" s="177"/>
      <c r="AH1510" s="70">
        <f t="shared" si="5"/>
        <v>42917</v>
      </c>
      <c r="AI1510" s="71">
        <f ca="1"/>
        <v>-1072</v>
      </c>
      <c r="AJ1510" s="71" t="str">
        <v>2017</v>
      </c>
      <c r="AK1510" s="70">
        <f t="shared" si="4"/>
        <v>42897</v>
      </c>
    </row>
    <row r="1511" spans="1:37" ht="14.4">
      <c r="A1511" s="239" t="s">
        <v>12361</v>
      </c>
      <c r="B1511" s="282" t="s">
        <v>89</v>
      </c>
      <c r="C1511" s="275">
        <v>42887</v>
      </c>
      <c r="D1511" s="276"/>
      <c r="E1511" s="277" t="s">
        <v>11122</v>
      </c>
      <c r="F1511" s="278" t="s">
        <v>214</v>
      </c>
      <c r="G1511" s="279" t="s">
        <v>11124</v>
      </c>
      <c r="H1511" s="280"/>
      <c r="I1511" s="281">
        <f t="shared" si="0"/>
        <v>42917</v>
      </c>
      <c r="J1511" s="282"/>
      <c r="K1511" s="280"/>
      <c r="L1511" s="283"/>
      <c r="M1511" s="282"/>
      <c r="N1511" s="282"/>
      <c r="O1511" s="282"/>
      <c r="P1511" s="284"/>
      <c r="Q1511" s="285"/>
      <c r="R1511" s="282"/>
      <c r="S1511" s="282"/>
      <c r="T1511" s="282"/>
      <c r="U1511" s="276"/>
      <c r="V1511" s="282"/>
      <c r="W1511" s="282"/>
      <c r="X1511" s="276"/>
      <c r="Y1511" s="57">
        <v>43073</v>
      </c>
      <c r="Z1511" s="286"/>
      <c r="AA1511" s="287"/>
      <c r="AB1511" s="288"/>
      <c r="AC1511" s="289"/>
      <c r="AD1511" s="290"/>
      <c r="AE1511" s="67" t="str">
        <f t="shared" si="1"/>
        <v>Jun</v>
      </c>
      <c r="AF1511" s="68" t="str">
        <f t="shared" si="2"/>
        <v>Dec</v>
      </c>
      <c r="AG1511" s="177"/>
      <c r="AH1511" s="70">
        <f t="shared" si="5"/>
        <v>42917</v>
      </c>
      <c r="AI1511" s="71">
        <f ca="1"/>
        <v>-1072</v>
      </c>
      <c r="AJ1511" s="71" t="str">
        <v>2017</v>
      </c>
      <c r="AK1511" s="70">
        <f t="shared" si="4"/>
        <v>42897</v>
      </c>
    </row>
    <row r="1512" spans="1:37" ht="14.4">
      <c r="A1512" s="239" t="s">
        <v>12362</v>
      </c>
      <c r="B1512" s="282" t="s">
        <v>89</v>
      </c>
      <c r="C1512" s="275">
        <v>42887</v>
      </c>
      <c r="D1512" s="276"/>
      <c r="E1512" s="277" t="s">
        <v>11122</v>
      </c>
      <c r="F1512" s="278" t="s">
        <v>214</v>
      </c>
      <c r="G1512" s="279" t="s">
        <v>11124</v>
      </c>
      <c r="H1512" s="280"/>
      <c r="I1512" s="281">
        <f t="shared" si="0"/>
        <v>42917</v>
      </c>
      <c r="J1512" s="282"/>
      <c r="K1512" s="280"/>
      <c r="L1512" s="283"/>
      <c r="M1512" s="282"/>
      <c r="N1512" s="282"/>
      <c r="O1512" s="282"/>
      <c r="P1512" s="284"/>
      <c r="Q1512" s="285"/>
      <c r="R1512" s="282"/>
      <c r="S1512" s="282"/>
      <c r="T1512" s="282"/>
      <c r="U1512" s="276"/>
      <c r="V1512" s="282"/>
      <c r="W1512" s="282"/>
      <c r="X1512" s="276"/>
      <c r="Y1512" s="57">
        <v>43073</v>
      </c>
      <c r="Z1512" s="286"/>
      <c r="AA1512" s="287"/>
      <c r="AB1512" s="288"/>
      <c r="AC1512" s="289"/>
      <c r="AD1512" s="290"/>
      <c r="AE1512" s="67" t="str">
        <f t="shared" si="1"/>
        <v>Jun</v>
      </c>
      <c r="AF1512" s="68" t="str">
        <f t="shared" si="2"/>
        <v>Dec</v>
      </c>
      <c r="AG1512" s="177"/>
      <c r="AH1512" s="70">
        <f t="shared" si="5"/>
        <v>42917</v>
      </c>
      <c r="AI1512" s="71">
        <f ca="1"/>
        <v>-1072</v>
      </c>
      <c r="AJ1512" s="71" t="str">
        <v>2017</v>
      </c>
      <c r="AK1512" s="70">
        <f t="shared" si="4"/>
        <v>42897</v>
      </c>
    </row>
    <row r="1513" spans="1:37" ht="14.4">
      <c r="A1513" s="239" t="s">
        <v>12363</v>
      </c>
      <c r="B1513" s="282" t="s">
        <v>89</v>
      </c>
      <c r="C1513" s="275">
        <v>42887</v>
      </c>
      <c r="D1513" s="276"/>
      <c r="E1513" s="277" t="s">
        <v>11122</v>
      </c>
      <c r="F1513" s="278" t="s">
        <v>214</v>
      </c>
      <c r="G1513" s="279" t="s">
        <v>11124</v>
      </c>
      <c r="H1513" s="280"/>
      <c r="I1513" s="281">
        <f t="shared" si="0"/>
        <v>42917</v>
      </c>
      <c r="J1513" s="282"/>
      <c r="K1513" s="280"/>
      <c r="L1513" s="283"/>
      <c r="M1513" s="282"/>
      <c r="N1513" s="282"/>
      <c r="O1513" s="282"/>
      <c r="P1513" s="284"/>
      <c r="Q1513" s="285"/>
      <c r="R1513" s="282"/>
      <c r="S1513" s="282"/>
      <c r="T1513" s="282"/>
      <c r="U1513" s="276"/>
      <c r="V1513" s="282"/>
      <c r="W1513" s="282"/>
      <c r="X1513" s="276"/>
      <c r="Y1513" s="57">
        <v>43073</v>
      </c>
      <c r="Z1513" s="286"/>
      <c r="AA1513" s="287"/>
      <c r="AB1513" s="288"/>
      <c r="AC1513" s="289"/>
      <c r="AD1513" s="290"/>
      <c r="AE1513" s="67" t="str">
        <f t="shared" si="1"/>
        <v>Jun</v>
      </c>
      <c r="AF1513" s="68" t="str">
        <f t="shared" si="2"/>
        <v>Dec</v>
      </c>
      <c r="AG1513" s="177"/>
      <c r="AH1513" s="70">
        <f t="shared" si="5"/>
        <v>42917</v>
      </c>
      <c r="AI1513" s="71">
        <f ca="1"/>
        <v>-1072</v>
      </c>
      <c r="AJ1513" s="71" t="str">
        <v>2017</v>
      </c>
      <c r="AK1513" s="70">
        <f t="shared" si="4"/>
        <v>42897</v>
      </c>
    </row>
    <row r="1514" spans="1:37" ht="14.4">
      <c r="A1514" s="239" t="s">
        <v>12367</v>
      </c>
      <c r="B1514" s="282" t="s">
        <v>89</v>
      </c>
      <c r="C1514" s="275">
        <v>42887</v>
      </c>
      <c r="D1514" s="276"/>
      <c r="E1514" s="277" t="s">
        <v>11122</v>
      </c>
      <c r="F1514" s="278" t="s">
        <v>214</v>
      </c>
      <c r="G1514" s="279" t="s">
        <v>11124</v>
      </c>
      <c r="H1514" s="280"/>
      <c r="I1514" s="281">
        <f t="shared" si="0"/>
        <v>42917</v>
      </c>
      <c r="J1514" s="282"/>
      <c r="K1514" s="280"/>
      <c r="L1514" s="283"/>
      <c r="M1514" s="282"/>
      <c r="N1514" s="282"/>
      <c r="O1514" s="282"/>
      <c r="P1514" s="284"/>
      <c r="Q1514" s="285"/>
      <c r="R1514" s="282"/>
      <c r="S1514" s="282"/>
      <c r="T1514" s="282"/>
      <c r="U1514" s="276"/>
      <c r="V1514" s="282"/>
      <c r="W1514" s="282"/>
      <c r="X1514" s="276"/>
      <c r="Y1514" s="57">
        <v>43073</v>
      </c>
      <c r="Z1514" s="286"/>
      <c r="AA1514" s="287"/>
      <c r="AB1514" s="288"/>
      <c r="AC1514" s="289"/>
      <c r="AD1514" s="290"/>
      <c r="AE1514" s="67" t="str">
        <f t="shared" si="1"/>
        <v>Jun</v>
      </c>
      <c r="AF1514" s="68" t="str">
        <f t="shared" si="2"/>
        <v>Dec</v>
      </c>
      <c r="AG1514" s="177"/>
      <c r="AH1514" s="70">
        <f t="shared" si="5"/>
        <v>42917</v>
      </c>
      <c r="AI1514" s="71">
        <f ca="1"/>
        <v>-1072</v>
      </c>
      <c r="AJ1514" s="71" t="str">
        <v>2017</v>
      </c>
      <c r="AK1514" s="70">
        <f t="shared" si="4"/>
        <v>42897</v>
      </c>
    </row>
    <row r="1515" spans="1:37" ht="14.4">
      <c r="A1515" s="239" t="s">
        <v>12369</v>
      </c>
      <c r="B1515" s="282" t="s">
        <v>89</v>
      </c>
      <c r="C1515" s="275">
        <v>42887</v>
      </c>
      <c r="D1515" s="276"/>
      <c r="E1515" s="277" t="s">
        <v>11122</v>
      </c>
      <c r="F1515" s="278" t="s">
        <v>214</v>
      </c>
      <c r="G1515" s="279" t="s">
        <v>11124</v>
      </c>
      <c r="H1515" s="280"/>
      <c r="I1515" s="281">
        <f t="shared" si="0"/>
        <v>42917</v>
      </c>
      <c r="J1515" s="282"/>
      <c r="K1515" s="280"/>
      <c r="L1515" s="283"/>
      <c r="M1515" s="282"/>
      <c r="N1515" s="282"/>
      <c r="O1515" s="282"/>
      <c r="P1515" s="284"/>
      <c r="Q1515" s="285"/>
      <c r="R1515" s="282"/>
      <c r="S1515" s="282"/>
      <c r="T1515" s="282"/>
      <c r="U1515" s="276"/>
      <c r="V1515" s="282"/>
      <c r="W1515" s="282"/>
      <c r="X1515" s="276"/>
      <c r="Y1515" s="57">
        <v>43073</v>
      </c>
      <c r="Z1515" s="286"/>
      <c r="AA1515" s="287"/>
      <c r="AB1515" s="288"/>
      <c r="AC1515" s="289"/>
      <c r="AD1515" s="290"/>
      <c r="AE1515" s="67" t="str">
        <f t="shared" si="1"/>
        <v>Jun</v>
      </c>
      <c r="AF1515" s="68" t="str">
        <f t="shared" si="2"/>
        <v>Dec</v>
      </c>
      <c r="AG1515" s="177"/>
      <c r="AH1515" s="70">
        <f t="shared" si="5"/>
        <v>42917</v>
      </c>
      <c r="AI1515" s="71">
        <f ca="1"/>
        <v>-1072</v>
      </c>
      <c r="AJ1515" s="71" t="str">
        <v>2017</v>
      </c>
      <c r="AK1515" s="70">
        <f t="shared" si="4"/>
        <v>42897</v>
      </c>
    </row>
    <row r="1516" spans="1:37" ht="14.4">
      <c r="A1516" s="239" t="s">
        <v>12371</v>
      </c>
      <c r="B1516" s="282" t="s">
        <v>89</v>
      </c>
      <c r="C1516" s="275">
        <v>42887</v>
      </c>
      <c r="D1516" s="276"/>
      <c r="E1516" s="277" t="s">
        <v>11122</v>
      </c>
      <c r="F1516" s="278" t="s">
        <v>214</v>
      </c>
      <c r="G1516" s="279" t="s">
        <v>11124</v>
      </c>
      <c r="H1516" s="280"/>
      <c r="I1516" s="281">
        <f t="shared" si="0"/>
        <v>42917</v>
      </c>
      <c r="J1516" s="282"/>
      <c r="K1516" s="280"/>
      <c r="L1516" s="283"/>
      <c r="M1516" s="282"/>
      <c r="N1516" s="282"/>
      <c r="O1516" s="282"/>
      <c r="P1516" s="284"/>
      <c r="Q1516" s="285"/>
      <c r="R1516" s="282"/>
      <c r="S1516" s="282"/>
      <c r="T1516" s="282"/>
      <c r="U1516" s="276"/>
      <c r="V1516" s="282"/>
      <c r="W1516" s="282"/>
      <c r="X1516" s="276"/>
      <c r="Y1516" s="57">
        <v>43073</v>
      </c>
      <c r="Z1516" s="286"/>
      <c r="AA1516" s="287"/>
      <c r="AB1516" s="288"/>
      <c r="AC1516" s="289"/>
      <c r="AD1516" s="290"/>
      <c r="AE1516" s="67" t="str">
        <f t="shared" si="1"/>
        <v>Jun</v>
      </c>
      <c r="AF1516" s="68" t="str">
        <f t="shared" si="2"/>
        <v>Dec</v>
      </c>
      <c r="AG1516" s="177"/>
      <c r="AH1516" s="70">
        <f t="shared" si="5"/>
        <v>42917</v>
      </c>
      <c r="AI1516" s="71">
        <f ca="1"/>
        <v>-1072</v>
      </c>
      <c r="AJ1516" s="71" t="str">
        <v>2017</v>
      </c>
      <c r="AK1516" s="70">
        <f t="shared" si="4"/>
        <v>42897</v>
      </c>
    </row>
    <row r="1517" spans="1:37" ht="14.4">
      <c r="A1517" s="239" t="s">
        <v>12372</v>
      </c>
      <c r="B1517" s="282" t="s">
        <v>89</v>
      </c>
      <c r="C1517" s="275">
        <v>42887</v>
      </c>
      <c r="D1517" s="276"/>
      <c r="E1517" s="277" t="s">
        <v>11122</v>
      </c>
      <c r="F1517" s="278" t="s">
        <v>214</v>
      </c>
      <c r="G1517" s="279" t="s">
        <v>11124</v>
      </c>
      <c r="H1517" s="280"/>
      <c r="I1517" s="281">
        <f t="shared" si="0"/>
        <v>42917</v>
      </c>
      <c r="J1517" s="282"/>
      <c r="K1517" s="280"/>
      <c r="L1517" s="283"/>
      <c r="M1517" s="282"/>
      <c r="N1517" s="282"/>
      <c r="O1517" s="282"/>
      <c r="P1517" s="284"/>
      <c r="Q1517" s="285"/>
      <c r="R1517" s="282"/>
      <c r="S1517" s="282"/>
      <c r="T1517" s="282"/>
      <c r="U1517" s="276"/>
      <c r="V1517" s="282"/>
      <c r="W1517" s="282"/>
      <c r="X1517" s="276"/>
      <c r="Y1517" s="57">
        <v>43073</v>
      </c>
      <c r="Z1517" s="286"/>
      <c r="AA1517" s="287"/>
      <c r="AB1517" s="288"/>
      <c r="AC1517" s="289"/>
      <c r="AD1517" s="290"/>
      <c r="AE1517" s="67" t="str">
        <f t="shared" si="1"/>
        <v>Jun</v>
      </c>
      <c r="AF1517" s="68" t="str">
        <f t="shared" si="2"/>
        <v>Dec</v>
      </c>
      <c r="AG1517" s="177"/>
      <c r="AH1517" s="70">
        <f t="shared" si="5"/>
        <v>42917</v>
      </c>
      <c r="AI1517" s="71">
        <f ca="1"/>
        <v>-1072</v>
      </c>
      <c r="AJ1517" s="71" t="str">
        <v>2017</v>
      </c>
      <c r="AK1517" s="70">
        <f t="shared" si="4"/>
        <v>42897</v>
      </c>
    </row>
    <row r="1518" spans="1:37" ht="14.4">
      <c r="A1518" s="239" t="s">
        <v>12373</v>
      </c>
      <c r="B1518" s="282" t="s">
        <v>89</v>
      </c>
      <c r="C1518" s="275">
        <v>42887</v>
      </c>
      <c r="D1518" s="276"/>
      <c r="E1518" s="277" t="s">
        <v>11122</v>
      </c>
      <c r="F1518" s="278" t="s">
        <v>214</v>
      </c>
      <c r="G1518" s="279" t="s">
        <v>11124</v>
      </c>
      <c r="H1518" s="280"/>
      <c r="I1518" s="281">
        <f t="shared" si="0"/>
        <v>42917</v>
      </c>
      <c r="J1518" s="282"/>
      <c r="K1518" s="280"/>
      <c r="L1518" s="283"/>
      <c r="M1518" s="282"/>
      <c r="N1518" s="282"/>
      <c r="O1518" s="282"/>
      <c r="P1518" s="284"/>
      <c r="Q1518" s="285"/>
      <c r="R1518" s="282"/>
      <c r="S1518" s="282"/>
      <c r="T1518" s="282"/>
      <c r="U1518" s="276"/>
      <c r="V1518" s="282"/>
      <c r="W1518" s="282"/>
      <c r="X1518" s="276"/>
      <c r="Y1518" s="57">
        <v>43073</v>
      </c>
      <c r="Z1518" s="286"/>
      <c r="AA1518" s="287"/>
      <c r="AB1518" s="288"/>
      <c r="AC1518" s="289"/>
      <c r="AD1518" s="290"/>
      <c r="AE1518" s="67" t="str">
        <f t="shared" si="1"/>
        <v>Jun</v>
      </c>
      <c r="AF1518" s="68" t="str">
        <f t="shared" si="2"/>
        <v>Dec</v>
      </c>
      <c r="AG1518" s="177"/>
      <c r="AH1518" s="70">
        <f t="shared" si="5"/>
        <v>42917</v>
      </c>
      <c r="AI1518" s="71">
        <f ca="1"/>
        <v>-1072</v>
      </c>
      <c r="AJ1518" s="71" t="str">
        <v>2017</v>
      </c>
      <c r="AK1518" s="70">
        <f t="shared" si="4"/>
        <v>42897</v>
      </c>
    </row>
    <row r="1519" spans="1:37" ht="14.4">
      <c r="A1519" s="239" t="s">
        <v>12374</v>
      </c>
      <c r="B1519" s="282" t="s">
        <v>89</v>
      </c>
      <c r="C1519" s="275">
        <v>42887</v>
      </c>
      <c r="D1519" s="276"/>
      <c r="E1519" s="277" t="s">
        <v>11122</v>
      </c>
      <c r="F1519" s="278" t="s">
        <v>214</v>
      </c>
      <c r="G1519" s="279" t="s">
        <v>11124</v>
      </c>
      <c r="H1519" s="280"/>
      <c r="I1519" s="281">
        <f t="shared" si="0"/>
        <v>42917</v>
      </c>
      <c r="J1519" s="282"/>
      <c r="K1519" s="280"/>
      <c r="L1519" s="283"/>
      <c r="M1519" s="282"/>
      <c r="N1519" s="282"/>
      <c r="O1519" s="282"/>
      <c r="P1519" s="284"/>
      <c r="Q1519" s="285"/>
      <c r="R1519" s="282"/>
      <c r="S1519" s="282"/>
      <c r="T1519" s="282"/>
      <c r="U1519" s="276"/>
      <c r="V1519" s="282"/>
      <c r="W1519" s="282"/>
      <c r="X1519" s="276"/>
      <c r="Y1519" s="57">
        <v>43073</v>
      </c>
      <c r="Z1519" s="286"/>
      <c r="AA1519" s="287"/>
      <c r="AB1519" s="288"/>
      <c r="AC1519" s="289"/>
      <c r="AD1519" s="290"/>
      <c r="AE1519" s="67" t="str">
        <f t="shared" si="1"/>
        <v>Jun</v>
      </c>
      <c r="AF1519" s="68" t="str">
        <f t="shared" si="2"/>
        <v>Dec</v>
      </c>
      <c r="AG1519" s="177"/>
      <c r="AH1519" s="70">
        <f t="shared" si="5"/>
        <v>42917</v>
      </c>
      <c r="AI1519" s="71">
        <f ca="1"/>
        <v>-1072</v>
      </c>
      <c r="AJ1519" s="71" t="str">
        <v>2017</v>
      </c>
      <c r="AK1519" s="70">
        <f t="shared" si="4"/>
        <v>42897</v>
      </c>
    </row>
    <row r="1520" spans="1:37" ht="14.4">
      <c r="A1520" s="239" t="s">
        <v>12375</v>
      </c>
      <c r="B1520" s="282" t="s">
        <v>89</v>
      </c>
      <c r="C1520" s="275">
        <v>42887</v>
      </c>
      <c r="D1520" s="276"/>
      <c r="E1520" s="277" t="s">
        <v>11122</v>
      </c>
      <c r="F1520" s="278" t="s">
        <v>214</v>
      </c>
      <c r="G1520" s="279" t="s">
        <v>11124</v>
      </c>
      <c r="H1520" s="280"/>
      <c r="I1520" s="281">
        <f t="shared" si="0"/>
        <v>42917</v>
      </c>
      <c r="J1520" s="282"/>
      <c r="K1520" s="280"/>
      <c r="L1520" s="283"/>
      <c r="M1520" s="282"/>
      <c r="N1520" s="282"/>
      <c r="O1520" s="282"/>
      <c r="P1520" s="284"/>
      <c r="Q1520" s="285"/>
      <c r="R1520" s="282"/>
      <c r="S1520" s="282"/>
      <c r="T1520" s="282"/>
      <c r="U1520" s="276"/>
      <c r="V1520" s="282"/>
      <c r="W1520" s="282"/>
      <c r="X1520" s="276"/>
      <c r="Y1520" s="57">
        <v>43073</v>
      </c>
      <c r="Z1520" s="286"/>
      <c r="AA1520" s="287"/>
      <c r="AB1520" s="288"/>
      <c r="AC1520" s="289"/>
      <c r="AD1520" s="290"/>
      <c r="AE1520" s="67" t="str">
        <f t="shared" si="1"/>
        <v>Jun</v>
      </c>
      <c r="AF1520" s="68" t="str">
        <f t="shared" si="2"/>
        <v>Dec</v>
      </c>
      <c r="AG1520" s="177"/>
      <c r="AH1520" s="70">
        <f t="shared" si="5"/>
        <v>42917</v>
      </c>
      <c r="AI1520" s="71">
        <f ca="1"/>
        <v>-1072</v>
      </c>
      <c r="AJ1520" s="71" t="str">
        <v>2017</v>
      </c>
      <c r="AK1520" s="70">
        <f t="shared" si="4"/>
        <v>42897</v>
      </c>
    </row>
    <row r="1521" spans="1:37" ht="14.4">
      <c r="A1521" s="239" t="s">
        <v>12376</v>
      </c>
      <c r="B1521" s="282" t="s">
        <v>89</v>
      </c>
      <c r="C1521" s="275">
        <v>42887</v>
      </c>
      <c r="D1521" s="276"/>
      <c r="E1521" s="277" t="s">
        <v>11122</v>
      </c>
      <c r="F1521" s="278" t="s">
        <v>214</v>
      </c>
      <c r="G1521" s="279" t="s">
        <v>11124</v>
      </c>
      <c r="H1521" s="280"/>
      <c r="I1521" s="281">
        <f t="shared" si="0"/>
        <v>42917</v>
      </c>
      <c r="J1521" s="282"/>
      <c r="K1521" s="280"/>
      <c r="L1521" s="283"/>
      <c r="M1521" s="282"/>
      <c r="N1521" s="282"/>
      <c r="O1521" s="282"/>
      <c r="P1521" s="284"/>
      <c r="Q1521" s="285"/>
      <c r="R1521" s="282"/>
      <c r="S1521" s="282"/>
      <c r="T1521" s="282"/>
      <c r="U1521" s="276"/>
      <c r="V1521" s="282"/>
      <c r="W1521" s="282"/>
      <c r="X1521" s="276"/>
      <c r="Y1521" s="57">
        <v>43073</v>
      </c>
      <c r="Z1521" s="286"/>
      <c r="AA1521" s="287"/>
      <c r="AB1521" s="288"/>
      <c r="AC1521" s="289"/>
      <c r="AD1521" s="290"/>
      <c r="AE1521" s="67" t="str">
        <f t="shared" si="1"/>
        <v>Jun</v>
      </c>
      <c r="AF1521" s="68" t="str">
        <f t="shared" si="2"/>
        <v>Dec</v>
      </c>
      <c r="AG1521" s="177"/>
      <c r="AH1521" s="70">
        <f t="shared" si="5"/>
        <v>42917</v>
      </c>
      <c r="AI1521" s="71">
        <f ca="1"/>
        <v>-1072</v>
      </c>
      <c r="AJ1521" s="71" t="str">
        <v>2017</v>
      </c>
      <c r="AK1521" s="70">
        <f t="shared" si="4"/>
        <v>42897</v>
      </c>
    </row>
    <row r="1522" spans="1:37" ht="14.4">
      <c r="A1522" s="239" t="s">
        <v>12377</v>
      </c>
      <c r="B1522" s="282" t="s">
        <v>89</v>
      </c>
      <c r="C1522" s="275">
        <v>42887</v>
      </c>
      <c r="D1522" s="276"/>
      <c r="E1522" s="277" t="s">
        <v>11122</v>
      </c>
      <c r="F1522" s="278" t="s">
        <v>214</v>
      </c>
      <c r="G1522" s="279" t="s">
        <v>11124</v>
      </c>
      <c r="H1522" s="280"/>
      <c r="I1522" s="281">
        <f t="shared" si="0"/>
        <v>42917</v>
      </c>
      <c r="J1522" s="282"/>
      <c r="K1522" s="280"/>
      <c r="L1522" s="283"/>
      <c r="M1522" s="282"/>
      <c r="N1522" s="282"/>
      <c r="O1522" s="282"/>
      <c r="P1522" s="284"/>
      <c r="Q1522" s="285"/>
      <c r="R1522" s="282"/>
      <c r="S1522" s="282"/>
      <c r="T1522" s="282"/>
      <c r="U1522" s="276"/>
      <c r="V1522" s="282"/>
      <c r="W1522" s="282"/>
      <c r="X1522" s="276"/>
      <c r="Y1522" s="57">
        <v>43073</v>
      </c>
      <c r="Z1522" s="286"/>
      <c r="AA1522" s="287"/>
      <c r="AB1522" s="288"/>
      <c r="AC1522" s="289"/>
      <c r="AD1522" s="290"/>
      <c r="AE1522" s="67" t="str">
        <f t="shared" si="1"/>
        <v>Jun</v>
      </c>
      <c r="AF1522" s="68" t="str">
        <f t="shared" si="2"/>
        <v>Dec</v>
      </c>
      <c r="AG1522" s="177"/>
      <c r="AH1522" s="70">
        <f t="shared" si="5"/>
        <v>42917</v>
      </c>
      <c r="AI1522" s="71">
        <f ca="1"/>
        <v>-1072</v>
      </c>
      <c r="AJ1522" s="71" t="str">
        <v>2017</v>
      </c>
      <c r="AK1522" s="70">
        <f t="shared" si="4"/>
        <v>42897</v>
      </c>
    </row>
    <row r="1523" spans="1:37" ht="14.4">
      <c r="A1523" s="239" t="s">
        <v>12378</v>
      </c>
      <c r="B1523" s="282" t="s">
        <v>89</v>
      </c>
      <c r="C1523" s="275">
        <v>42887</v>
      </c>
      <c r="D1523" s="276"/>
      <c r="E1523" s="277" t="s">
        <v>11122</v>
      </c>
      <c r="F1523" s="278" t="s">
        <v>214</v>
      </c>
      <c r="G1523" s="279" t="s">
        <v>11124</v>
      </c>
      <c r="H1523" s="280"/>
      <c r="I1523" s="281">
        <f t="shared" si="0"/>
        <v>42917</v>
      </c>
      <c r="J1523" s="282"/>
      <c r="K1523" s="280"/>
      <c r="L1523" s="283"/>
      <c r="M1523" s="282"/>
      <c r="N1523" s="282"/>
      <c r="O1523" s="282"/>
      <c r="P1523" s="284"/>
      <c r="Q1523" s="285"/>
      <c r="R1523" s="282"/>
      <c r="S1523" s="282"/>
      <c r="T1523" s="282"/>
      <c r="U1523" s="276"/>
      <c r="V1523" s="282"/>
      <c r="W1523" s="282"/>
      <c r="X1523" s="276"/>
      <c r="Y1523" s="57">
        <v>43073</v>
      </c>
      <c r="Z1523" s="286"/>
      <c r="AA1523" s="287"/>
      <c r="AB1523" s="288"/>
      <c r="AC1523" s="289"/>
      <c r="AD1523" s="290"/>
      <c r="AE1523" s="67" t="str">
        <f t="shared" si="1"/>
        <v>Jun</v>
      </c>
      <c r="AF1523" s="68" t="str">
        <f t="shared" si="2"/>
        <v>Dec</v>
      </c>
      <c r="AG1523" s="177"/>
      <c r="AH1523" s="70">
        <f t="shared" si="5"/>
        <v>42917</v>
      </c>
      <c r="AI1523" s="71">
        <f ca="1"/>
        <v>-1072</v>
      </c>
      <c r="AJ1523" s="71" t="str">
        <v>2017</v>
      </c>
      <c r="AK1523" s="70">
        <f t="shared" si="4"/>
        <v>42897</v>
      </c>
    </row>
    <row r="1524" spans="1:37" ht="14.4">
      <c r="A1524" s="239" t="s">
        <v>12379</v>
      </c>
      <c r="B1524" s="282" t="s">
        <v>89</v>
      </c>
      <c r="C1524" s="275">
        <v>42887</v>
      </c>
      <c r="D1524" s="276"/>
      <c r="E1524" s="277" t="s">
        <v>11122</v>
      </c>
      <c r="F1524" s="278" t="s">
        <v>214</v>
      </c>
      <c r="G1524" s="279" t="s">
        <v>11124</v>
      </c>
      <c r="H1524" s="280"/>
      <c r="I1524" s="281">
        <f t="shared" si="0"/>
        <v>42917</v>
      </c>
      <c r="J1524" s="282"/>
      <c r="K1524" s="280"/>
      <c r="L1524" s="283"/>
      <c r="M1524" s="282"/>
      <c r="N1524" s="282"/>
      <c r="O1524" s="282"/>
      <c r="P1524" s="284"/>
      <c r="Q1524" s="285"/>
      <c r="R1524" s="282"/>
      <c r="S1524" s="282"/>
      <c r="T1524" s="282"/>
      <c r="U1524" s="276"/>
      <c r="V1524" s="282"/>
      <c r="W1524" s="282"/>
      <c r="X1524" s="276"/>
      <c r="Y1524" s="57">
        <v>43073</v>
      </c>
      <c r="Z1524" s="286"/>
      <c r="AA1524" s="287"/>
      <c r="AB1524" s="288"/>
      <c r="AC1524" s="289"/>
      <c r="AD1524" s="290"/>
      <c r="AE1524" s="67" t="str">
        <f t="shared" si="1"/>
        <v>Jun</v>
      </c>
      <c r="AF1524" s="68" t="str">
        <f t="shared" si="2"/>
        <v>Dec</v>
      </c>
      <c r="AG1524" s="177"/>
      <c r="AH1524" s="70">
        <f t="shared" si="5"/>
        <v>42917</v>
      </c>
      <c r="AI1524" s="71">
        <f ca="1"/>
        <v>-1072</v>
      </c>
      <c r="AJ1524" s="71" t="str">
        <v>2017</v>
      </c>
      <c r="AK1524" s="70">
        <f t="shared" si="4"/>
        <v>42897</v>
      </c>
    </row>
    <row r="1525" spans="1:37" ht="14.4">
      <c r="A1525" s="239" t="s">
        <v>12380</v>
      </c>
      <c r="B1525" s="282" t="s">
        <v>89</v>
      </c>
      <c r="C1525" s="275">
        <v>42887</v>
      </c>
      <c r="D1525" s="276"/>
      <c r="E1525" s="277" t="s">
        <v>11122</v>
      </c>
      <c r="F1525" s="278" t="s">
        <v>214</v>
      </c>
      <c r="G1525" s="279" t="s">
        <v>11124</v>
      </c>
      <c r="H1525" s="280"/>
      <c r="I1525" s="281">
        <f t="shared" si="0"/>
        <v>42917</v>
      </c>
      <c r="J1525" s="282"/>
      <c r="K1525" s="280"/>
      <c r="L1525" s="283"/>
      <c r="M1525" s="282"/>
      <c r="N1525" s="282"/>
      <c r="O1525" s="282"/>
      <c r="P1525" s="284"/>
      <c r="Q1525" s="285"/>
      <c r="R1525" s="282"/>
      <c r="S1525" s="282"/>
      <c r="T1525" s="282"/>
      <c r="U1525" s="276"/>
      <c r="V1525" s="282"/>
      <c r="W1525" s="282"/>
      <c r="X1525" s="276"/>
      <c r="Y1525" s="57">
        <v>43073</v>
      </c>
      <c r="Z1525" s="286"/>
      <c r="AA1525" s="287"/>
      <c r="AB1525" s="288"/>
      <c r="AC1525" s="289"/>
      <c r="AD1525" s="290"/>
      <c r="AE1525" s="67" t="str">
        <f t="shared" si="1"/>
        <v>Jun</v>
      </c>
      <c r="AF1525" s="68" t="str">
        <f t="shared" si="2"/>
        <v>Dec</v>
      </c>
      <c r="AG1525" s="177"/>
      <c r="AH1525" s="70">
        <f t="shared" si="5"/>
        <v>42917</v>
      </c>
      <c r="AI1525" s="71">
        <f ca="1"/>
        <v>-1072</v>
      </c>
      <c r="AJ1525" s="71" t="str">
        <v>2017</v>
      </c>
      <c r="AK1525" s="70">
        <f t="shared" si="4"/>
        <v>42897</v>
      </c>
    </row>
    <row r="1526" spans="1:37" ht="14.4">
      <c r="A1526" s="239" t="s">
        <v>12381</v>
      </c>
      <c r="B1526" s="282" t="s">
        <v>89</v>
      </c>
      <c r="C1526" s="275">
        <v>42887</v>
      </c>
      <c r="D1526" s="276"/>
      <c r="E1526" s="277" t="s">
        <v>11122</v>
      </c>
      <c r="F1526" s="278" t="s">
        <v>214</v>
      </c>
      <c r="G1526" s="279" t="s">
        <v>11124</v>
      </c>
      <c r="H1526" s="280"/>
      <c r="I1526" s="281">
        <f t="shared" si="0"/>
        <v>42917</v>
      </c>
      <c r="J1526" s="282"/>
      <c r="K1526" s="280"/>
      <c r="L1526" s="283"/>
      <c r="M1526" s="282"/>
      <c r="N1526" s="282"/>
      <c r="O1526" s="282"/>
      <c r="P1526" s="284"/>
      <c r="Q1526" s="285"/>
      <c r="R1526" s="282"/>
      <c r="S1526" s="282"/>
      <c r="T1526" s="282"/>
      <c r="U1526" s="276"/>
      <c r="V1526" s="282"/>
      <c r="W1526" s="282"/>
      <c r="X1526" s="276"/>
      <c r="Y1526" s="57">
        <v>43073</v>
      </c>
      <c r="Z1526" s="286"/>
      <c r="AA1526" s="291"/>
      <c r="AB1526" s="288"/>
      <c r="AC1526" s="289"/>
      <c r="AD1526" s="290"/>
      <c r="AE1526" s="67" t="str">
        <f t="shared" si="1"/>
        <v>Jun</v>
      </c>
      <c r="AF1526" s="68" t="str">
        <f t="shared" si="2"/>
        <v>Dec</v>
      </c>
      <c r="AG1526" s="177"/>
      <c r="AH1526" s="70">
        <f t="shared" si="5"/>
        <v>42917</v>
      </c>
      <c r="AI1526" s="71">
        <f ca="1"/>
        <v>-1072</v>
      </c>
      <c r="AJ1526" s="71" t="str">
        <v>2017</v>
      </c>
      <c r="AK1526" s="70">
        <f t="shared" si="4"/>
        <v>42897</v>
      </c>
    </row>
    <row r="1527" spans="1:37" ht="14.4">
      <c r="A1527" s="239" t="s">
        <v>12382</v>
      </c>
      <c r="B1527" s="282" t="s">
        <v>89</v>
      </c>
      <c r="C1527" s="275">
        <v>42887</v>
      </c>
      <c r="D1527" s="276"/>
      <c r="E1527" s="277" t="s">
        <v>11122</v>
      </c>
      <c r="F1527" s="278" t="s">
        <v>214</v>
      </c>
      <c r="G1527" s="279" t="s">
        <v>11124</v>
      </c>
      <c r="H1527" s="280"/>
      <c r="I1527" s="281">
        <f t="shared" si="0"/>
        <v>42917</v>
      </c>
      <c r="J1527" s="282"/>
      <c r="K1527" s="280"/>
      <c r="L1527" s="283"/>
      <c r="M1527" s="282"/>
      <c r="N1527" s="282"/>
      <c r="O1527" s="282"/>
      <c r="P1527" s="284"/>
      <c r="Q1527" s="285"/>
      <c r="R1527" s="282"/>
      <c r="S1527" s="282"/>
      <c r="T1527" s="282"/>
      <c r="U1527" s="276"/>
      <c r="V1527" s="282"/>
      <c r="W1527" s="282"/>
      <c r="X1527" s="276"/>
      <c r="Y1527" s="57">
        <v>43073</v>
      </c>
      <c r="Z1527" s="286"/>
      <c r="AA1527" s="287"/>
      <c r="AB1527" s="288"/>
      <c r="AC1527" s="289"/>
      <c r="AD1527" s="290"/>
      <c r="AE1527" s="67" t="str">
        <f t="shared" si="1"/>
        <v>Jun</v>
      </c>
      <c r="AF1527" s="68" t="str">
        <f t="shared" si="2"/>
        <v>Dec</v>
      </c>
      <c r="AG1527" s="177"/>
      <c r="AH1527" s="70">
        <f t="shared" si="5"/>
        <v>42917</v>
      </c>
      <c r="AI1527" s="71">
        <f ca="1"/>
        <v>-1072</v>
      </c>
      <c r="AJ1527" s="71" t="str">
        <v>2017</v>
      </c>
      <c r="AK1527" s="70">
        <f t="shared" si="4"/>
        <v>42897</v>
      </c>
    </row>
    <row r="1528" spans="1:37" ht="14.4">
      <c r="A1528" s="239" t="s">
        <v>12383</v>
      </c>
      <c r="B1528" s="282" t="s">
        <v>89</v>
      </c>
      <c r="C1528" s="275">
        <v>42887</v>
      </c>
      <c r="D1528" s="276"/>
      <c r="E1528" s="277" t="s">
        <v>11122</v>
      </c>
      <c r="F1528" s="278" t="s">
        <v>214</v>
      </c>
      <c r="G1528" s="279" t="s">
        <v>11124</v>
      </c>
      <c r="H1528" s="280"/>
      <c r="I1528" s="281">
        <f t="shared" si="0"/>
        <v>42917</v>
      </c>
      <c r="J1528" s="282"/>
      <c r="K1528" s="280"/>
      <c r="L1528" s="283"/>
      <c r="M1528" s="282"/>
      <c r="N1528" s="282"/>
      <c r="O1528" s="282"/>
      <c r="P1528" s="284"/>
      <c r="Q1528" s="285"/>
      <c r="R1528" s="282"/>
      <c r="S1528" s="282"/>
      <c r="T1528" s="282"/>
      <c r="U1528" s="276"/>
      <c r="V1528" s="282"/>
      <c r="W1528" s="282"/>
      <c r="X1528" s="276"/>
      <c r="Y1528" s="57">
        <v>43073</v>
      </c>
      <c r="Z1528" s="286"/>
      <c r="AA1528" s="287"/>
      <c r="AB1528" s="288"/>
      <c r="AC1528" s="289"/>
      <c r="AD1528" s="290"/>
      <c r="AE1528" s="67" t="str">
        <f t="shared" si="1"/>
        <v>Jun</v>
      </c>
      <c r="AF1528" s="68" t="str">
        <f t="shared" si="2"/>
        <v>Dec</v>
      </c>
      <c r="AG1528" s="177"/>
      <c r="AH1528" s="70">
        <f t="shared" si="5"/>
        <v>42917</v>
      </c>
      <c r="AI1528" s="71">
        <f ca="1"/>
        <v>-1072</v>
      </c>
      <c r="AJ1528" s="71" t="str">
        <v>2017</v>
      </c>
      <c r="AK1528" s="70">
        <f t="shared" si="4"/>
        <v>42897</v>
      </c>
    </row>
    <row r="1529" spans="1:37" ht="14.4">
      <c r="A1529" s="239" t="s">
        <v>12384</v>
      </c>
      <c r="B1529" s="282" t="s">
        <v>89</v>
      </c>
      <c r="C1529" s="275">
        <v>42887</v>
      </c>
      <c r="D1529" s="276"/>
      <c r="E1529" s="277" t="s">
        <v>11122</v>
      </c>
      <c r="F1529" s="278" t="s">
        <v>214</v>
      </c>
      <c r="G1529" s="279" t="s">
        <v>11124</v>
      </c>
      <c r="H1529" s="280"/>
      <c r="I1529" s="281">
        <f t="shared" si="0"/>
        <v>42917</v>
      </c>
      <c r="J1529" s="282"/>
      <c r="K1529" s="280"/>
      <c r="L1529" s="283"/>
      <c r="M1529" s="282"/>
      <c r="N1529" s="282"/>
      <c r="O1529" s="282"/>
      <c r="P1529" s="284"/>
      <c r="Q1529" s="285"/>
      <c r="R1529" s="282"/>
      <c r="S1529" s="282"/>
      <c r="T1529" s="282"/>
      <c r="U1529" s="276"/>
      <c r="V1529" s="282"/>
      <c r="W1529" s="282"/>
      <c r="X1529" s="276"/>
      <c r="Y1529" s="57">
        <v>43073</v>
      </c>
      <c r="Z1529" s="286"/>
      <c r="AA1529" s="287"/>
      <c r="AB1529" s="288"/>
      <c r="AC1529" s="289"/>
      <c r="AD1529" s="290"/>
      <c r="AE1529" s="67" t="str">
        <f t="shared" si="1"/>
        <v>Jun</v>
      </c>
      <c r="AF1529" s="68" t="str">
        <f t="shared" si="2"/>
        <v>Dec</v>
      </c>
      <c r="AG1529" s="177"/>
      <c r="AH1529" s="70">
        <f t="shared" si="5"/>
        <v>42917</v>
      </c>
      <c r="AI1529" s="71">
        <f ca="1"/>
        <v>-1072</v>
      </c>
      <c r="AJ1529" s="71" t="str">
        <v>2017</v>
      </c>
      <c r="AK1529" s="70">
        <f t="shared" si="4"/>
        <v>42897</v>
      </c>
    </row>
    <row r="1530" spans="1:37" ht="14.4">
      <c r="A1530" s="239" t="s">
        <v>12385</v>
      </c>
      <c r="B1530" s="282" t="s">
        <v>89</v>
      </c>
      <c r="C1530" s="275">
        <v>42887</v>
      </c>
      <c r="D1530" s="276"/>
      <c r="E1530" s="277" t="s">
        <v>11122</v>
      </c>
      <c r="F1530" s="278" t="s">
        <v>214</v>
      </c>
      <c r="G1530" s="279" t="s">
        <v>11124</v>
      </c>
      <c r="H1530" s="280"/>
      <c r="I1530" s="281">
        <f t="shared" si="0"/>
        <v>42917</v>
      </c>
      <c r="J1530" s="282"/>
      <c r="K1530" s="280"/>
      <c r="L1530" s="283"/>
      <c r="M1530" s="282"/>
      <c r="N1530" s="282"/>
      <c r="O1530" s="282"/>
      <c r="P1530" s="284"/>
      <c r="Q1530" s="285"/>
      <c r="R1530" s="282"/>
      <c r="S1530" s="282"/>
      <c r="T1530" s="282"/>
      <c r="U1530" s="276"/>
      <c r="V1530" s="282"/>
      <c r="W1530" s="282"/>
      <c r="X1530" s="276"/>
      <c r="Y1530" s="57">
        <v>43073</v>
      </c>
      <c r="Z1530" s="286"/>
      <c r="AA1530" s="287"/>
      <c r="AB1530" s="288"/>
      <c r="AC1530" s="289"/>
      <c r="AD1530" s="290"/>
      <c r="AE1530" s="67" t="str">
        <f t="shared" si="1"/>
        <v>Jun</v>
      </c>
      <c r="AF1530" s="68" t="str">
        <f t="shared" si="2"/>
        <v>Dec</v>
      </c>
      <c r="AG1530" s="177"/>
      <c r="AH1530" s="70">
        <f t="shared" si="5"/>
        <v>42917</v>
      </c>
      <c r="AI1530" s="71">
        <f ca="1"/>
        <v>-1072</v>
      </c>
      <c r="AJ1530" s="71" t="str">
        <v>2017</v>
      </c>
      <c r="AK1530" s="70">
        <f t="shared" si="4"/>
        <v>42897</v>
      </c>
    </row>
    <row r="1531" spans="1:37" ht="14.4">
      <c r="A1531" s="239" t="s">
        <v>12386</v>
      </c>
      <c r="B1531" s="282" t="s">
        <v>89</v>
      </c>
      <c r="C1531" s="275">
        <v>42887</v>
      </c>
      <c r="D1531" s="276"/>
      <c r="E1531" s="277" t="s">
        <v>11122</v>
      </c>
      <c r="F1531" s="278" t="s">
        <v>214</v>
      </c>
      <c r="G1531" s="279" t="s">
        <v>11124</v>
      </c>
      <c r="H1531" s="280"/>
      <c r="I1531" s="281">
        <f t="shared" si="0"/>
        <v>42917</v>
      </c>
      <c r="J1531" s="282"/>
      <c r="K1531" s="280"/>
      <c r="L1531" s="283"/>
      <c r="M1531" s="282"/>
      <c r="N1531" s="282"/>
      <c r="O1531" s="282"/>
      <c r="P1531" s="284"/>
      <c r="Q1531" s="285"/>
      <c r="R1531" s="282"/>
      <c r="S1531" s="282"/>
      <c r="T1531" s="282"/>
      <c r="U1531" s="276"/>
      <c r="V1531" s="282"/>
      <c r="W1531" s="282"/>
      <c r="X1531" s="276"/>
      <c r="Y1531" s="57">
        <v>43073</v>
      </c>
      <c r="Z1531" s="286"/>
      <c r="AA1531" s="287"/>
      <c r="AB1531" s="288"/>
      <c r="AC1531" s="289"/>
      <c r="AD1531" s="290"/>
      <c r="AE1531" s="67" t="str">
        <f t="shared" si="1"/>
        <v>Jun</v>
      </c>
      <c r="AF1531" s="68" t="str">
        <f t="shared" si="2"/>
        <v>Dec</v>
      </c>
      <c r="AG1531" s="177"/>
      <c r="AH1531" s="70">
        <f t="shared" si="5"/>
        <v>42917</v>
      </c>
      <c r="AI1531" s="71">
        <f ca="1"/>
        <v>-1072</v>
      </c>
      <c r="AJ1531" s="71" t="str">
        <v>2017</v>
      </c>
      <c r="AK1531" s="70">
        <f t="shared" si="4"/>
        <v>42897</v>
      </c>
    </row>
    <row r="1532" spans="1:37" ht="14.4">
      <c r="A1532" s="239" t="s">
        <v>12387</v>
      </c>
      <c r="B1532" s="282" t="s">
        <v>89</v>
      </c>
      <c r="C1532" s="275">
        <v>42887</v>
      </c>
      <c r="D1532" s="276"/>
      <c r="E1532" s="277" t="s">
        <v>11122</v>
      </c>
      <c r="F1532" s="278" t="s">
        <v>214</v>
      </c>
      <c r="G1532" s="279" t="s">
        <v>11124</v>
      </c>
      <c r="H1532" s="280"/>
      <c r="I1532" s="281">
        <f t="shared" si="0"/>
        <v>42917</v>
      </c>
      <c r="J1532" s="282"/>
      <c r="K1532" s="280"/>
      <c r="L1532" s="283"/>
      <c r="M1532" s="282"/>
      <c r="N1532" s="282"/>
      <c r="O1532" s="282"/>
      <c r="P1532" s="284"/>
      <c r="Q1532" s="285"/>
      <c r="R1532" s="282"/>
      <c r="S1532" s="282"/>
      <c r="T1532" s="282"/>
      <c r="U1532" s="276"/>
      <c r="V1532" s="282"/>
      <c r="W1532" s="282"/>
      <c r="X1532" s="276"/>
      <c r="Y1532" s="57">
        <v>43073</v>
      </c>
      <c r="Z1532" s="286"/>
      <c r="AA1532" s="287"/>
      <c r="AB1532" s="288"/>
      <c r="AC1532" s="289"/>
      <c r="AD1532" s="290"/>
      <c r="AE1532" s="67" t="str">
        <f t="shared" si="1"/>
        <v>Jun</v>
      </c>
      <c r="AF1532" s="68" t="str">
        <f t="shared" si="2"/>
        <v>Dec</v>
      </c>
      <c r="AG1532" s="177"/>
      <c r="AH1532" s="70">
        <f t="shared" si="5"/>
        <v>42917</v>
      </c>
      <c r="AI1532" s="71">
        <f ca="1"/>
        <v>-1072</v>
      </c>
      <c r="AJ1532" s="71" t="str">
        <v>2017</v>
      </c>
      <c r="AK1532" s="70">
        <f t="shared" si="4"/>
        <v>42897</v>
      </c>
    </row>
    <row r="1533" spans="1:37" ht="14.4">
      <c r="A1533" s="239" t="s">
        <v>12388</v>
      </c>
      <c r="B1533" s="282" t="s">
        <v>89</v>
      </c>
      <c r="C1533" s="275">
        <v>42887</v>
      </c>
      <c r="D1533" s="276"/>
      <c r="E1533" s="277" t="s">
        <v>11122</v>
      </c>
      <c r="F1533" s="278" t="s">
        <v>214</v>
      </c>
      <c r="G1533" s="279" t="s">
        <v>11124</v>
      </c>
      <c r="H1533" s="280"/>
      <c r="I1533" s="281">
        <f t="shared" si="0"/>
        <v>42917</v>
      </c>
      <c r="J1533" s="282"/>
      <c r="K1533" s="280"/>
      <c r="L1533" s="283"/>
      <c r="M1533" s="282"/>
      <c r="N1533" s="282"/>
      <c r="O1533" s="282"/>
      <c r="P1533" s="284"/>
      <c r="Q1533" s="285"/>
      <c r="R1533" s="282"/>
      <c r="S1533" s="282"/>
      <c r="T1533" s="282"/>
      <c r="U1533" s="276"/>
      <c r="V1533" s="282"/>
      <c r="W1533" s="282"/>
      <c r="X1533" s="276"/>
      <c r="Y1533" s="57">
        <v>43073</v>
      </c>
      <c r="Z1533" s="286"/>
      <c r="AA1533" s="287"/>
      <c r="AB1533" s="288"/>
      <c r="AC1533" s="289"/>
      <c r="AD1533" s="290"/>
      <c r="AE1533" s="67" t="str">
        <f t="shared" si="1"/>
        <v>Jun</v>
      </c>
      <c r="AF1533" s="68" t="str">
        <f t="shared" si="2"/>
        <v>Dec</v>
      </c>
      <c r="AG1533" s="177"/>
      <c r="AH1533" s="70">
        <f t="shared" si="5"/>
        <v>42917</v>
      </c>
      <c r="AI1533" s="71">
        <f ca="1"/>
        <v>-1072</v>
      </c>
      <c r="AJ1533" s="71" t="str">
        <v>2017</v>
      </c>
      <c r="AK1533" s="70">
        <f t="shared" si="4"/>
        <v>42897</v>
      </c>
    </row>
    <row r="1534" spans="1:37" ht="14.4">
      <c r="A1534" s="239" t="s">
        <v>12389</v>
      </c>
      <c r="B1534" s="282" t="s">
        <v>89</v>
      </c>
      <c r="C1534" s="275">
        <v>42887</v>
      </c>
      <c r="D1534" s="276"/>
      <c r="E1534" s="277" t="s">
        <v>11122</v>
      </c>
      <c r="F1534" s="278" t="s">
        <v>214</v>
      </c>
      <c r="G1534" s="279" t="s">
        <v>11124</v>
      </c>
      <c r="H1534" s="280"/>
      <c r="I1534" s="281">
        <f t="shared" si="0"/>
        <v>42917</v>
      </c>
      <c r="J1534" s="282"/>
      <c r="K1534" s="280"/>
      <c r="L1534" s="283"/>
      <c r="M1534" s="282"/>
      <c r="N1534" s="282"/>
      <c r="O1534" s="282"/>
      <c r="P1534" s="284"/>
      <c r="Q1534" s="285"/>
      <c r="R1534" s="282"/>
      <c r="S1534" s="282"/>
      <c r="T1534" s="282"/>
      <c r="U1534" s="276"/>
      <c r="V1534" s="282"/>
      <c r="W1534" s="282"/>
      <c r="X1534" s="276"/>
      <c r="Y1534" s="57">
        <v>43073</v>
      </c>
      <c r="Z1534" s="286"/>
      <c r="AA1534" s="287"/>
      <c r="AB1534" s="288"/>
      <c r="AC1534" s="289"/>
      <c r="AD1534" s="290"/>
      <c r="AE1534" s="67" t="str">
        <f t="shared" si="1"/>
        <v>Jun</v>
      </c>
      <c r="AF1534" s="68" t="str">
        <f t="shared" si="2"/>
        <v>Dec</v>
      </c>
      <c r="AG1534" s="177"/>
      <c r="AH1534" s="70">
        <f t="shared" si="5"/>
        <v>42917</v>
      </c>
      <c r="AI1534" s="71">
        <f ca="1"/>
        <v>-1072</v>
      </c>
      <c r="AJ1534" s="71" t="str">
        <v>2017</v>
      </c>
      <c r="AK1534" s="70">
        <f t="shared" si="4"/>
        <v>42897</v>
      </c>
    </row>
    <row r="1535" spans="1:37" ht="14.4">
      <c r="A1535" s="239" t="s">
        <v>12390</v>
      </c>
      <c r="B1535" s="282" t="s">
        <v>89</v>
      </c>
      <c r="C1535" s="275">
        <v>42887</v>
      </c>
      <c r="D1535" s="276"/>
      <c r="E1535" s="277" t="s">
        <v>11122</v>
      </c>
      <c r="F1535" s="278" t="s">
        <v>214</v>
      </c>
      <c r="G1535" s="279" t="s">
        <v>11124</v>
      </c>
      <c r="H1535" s="280"/>
      <c r="I1535" s="281">
        <f t="shared" si="0"/>
        <v>42917</v>
      </c>
      <c r="J1535" s="282"/>
      <c r="K1535" s="280"/>
      <c r="L1535" s="283"/>
      <c r="M1535" s="282"/>
      <c r="N1535" s="282"/>
      <c r="O1535" s="282"/>
      <c r="P1535" s="284"/>
      <c r="Q1535" s="285"/>
      <c r="R1535" s="282"/>
      <c r="S1535" s="282"/>
      <c r="T1535" s="282"/>
      <c r="U1535" s="276"/>
      <c r="V1535" s="282"/>
      <c r="W1535" s="282"/>
      <c r="X1535" s="276"/>
      <c r="Y1535" s="57">
        <v>43073</v>
      </c>
      <c r="Z1535" s="286"/>
      <c r="AA1535" s="287"/>
      <c r="AB1535" s="288"/>
      <c r="AC1535" s="289"/>
      <c r="AD1535" s="290"/>
      <c r="AE1535" s="67" t="str">
        <f t="shared" si="1"/>
        <v>Jun</v>
      </c>
      <c r="AF1535" s="68" t="str">
        <f t="shared" si="2"/>
        <v>Dec</v>
      </c>
      <c r="AG1535" s="177"/>
      <c r="AH1535" s="70">
        <f t="shared" si="5"/>
        <v>42917</v>
      </c>
      <c r="AI1535" s="71">
        <f ca="1"/>
        <v>-1072</v>
      </c>
      <c r="AJ1535" s="71" t="str">
        <v>2017</v>
      </c>
      <c r="AK1535" s="70">
        <f t="shared" si="4"/>
        <v>42897</v>
      </c>
    </row>
    <row r="1536" spans="1:37" ht="14.4">
      <c r="A1536" s="239" t="s">
        <v>12414</v>
      </c>
      <c r="B1536" s="282" t="s">
        <v>89</v>
      </c>
      <c r="C1536" s="275">
        <v>42887</v>
      </c>
      <c r="D1536" s="276"/>
      <c r="E1536" s="277" t="s">
        <v>11122</v>
      </c>
      <c r="F1536" s="278" t="s">
        <v>214</v>
      </c>
      <c r="G1536" s="279" t="s">
        <v>11124</v>
      </c>
      <c r="H1536" s="280"/>
      <c r="I1536" s="281">
        <f t="shared" si="0"/>
        <v>42917</v>
      </c>
      <c r="J1536" s="282"/>
      <c r="K1536" s="280"/>
      <c r="L1536" s="283"/>
      <c r="M1536" s="282"/>
      <c r="N1536" s="282"/>
      <c r="O1536" s="282"/>
      <c r="P1536" s="284"/>
      <c r="Q1536" s="285"/>
      <c r="R1536" s="282"/>
      <c r="S1536" s="282"/>
      <c r="T1536" s="282"/>
      <c r="U1536" s="276"/>
      <c r="V1536" s="282"/>
      <c r="W1536" s="282"/>
      <c r="X1536" s="276"/>
      <c r="Y1536" s="57">
        <v>43073</v>
      </c>
      <c r="Z1536" s="286"/>
      <c r="AA1536" s="287"/>
      <c r="AB1536" s="288"/>
      <c r="AC1536" s="289"/>
      <c r="AD1536" s="290"/>
      <c r="AE1536" s="67" t="str">
        <f t="shared" si="1"/>
        <v>Jun</v>
      </c>
      <c r="AF1536" s="68" t="str">
        <f t="shared" si="2"/>
        <v>Dec</v>
      </c>
      <c r="AG1536" s="177"/>
      <c r="AH1536" s="70">
        <f t="shared" si="5"/>
        <v>42917</v>
      </c>
      <c r="AI1536" s="71">
        <f ca="1"/>
        <v>-1072</v>
      </c>
      <c r="AJ1536" s="71" t="str">
        <v>2017</v>
      </c>
      <c r="AK1536" s="70">
        <f t="shared" si="4"/>
        <v>42897</v>
      </c>
    </row>
    <row r="1537" spans="1:37" ht="14.4">
      <c r="A1537" s="239" t="s">
        <v>12417</v>
      </c>
      <c r="B1537" s="282" t="s">
        <v>89</v>
      </c>
      <c r="C1537" s="275">
        <v>42887</v>
      </c>
      <c r="D1537" s="276"/>
      <c r="E1537" s="277" t="s">
        <v>11122</v>
      </c>
      <c r="F1537" s="278" t="s">
        <v>214</v>
      </c>
      <c r="G1537" s="279" t="s">
        <v>11124</v>
      </c>
      <c r="H1537" s="280"/>
      <c r="I1537" s="281">
        <f t="shared" si="0"/>
        <v>42917</v>
      </c>
      <c r="J1537" s="282"/>
      <c r="K1537" s="280"/>
      <c r="L1537" s="283"/>
      <c r="M1537" s="282"/>
      <c r="N1537" s="282"/>
      <c r="O1537" s="282"/>
      <c r="P1537" s="284"/>
      <c r="Q1537" s="285"/>
      <c r="R1537" s="282"/>
      <c r="S1537" s="282"/>
      <c r="T1537" s="282"/>
      <c r="U1537" s="276"/>
      <c r="V1537" s="282"/>
      <c r="W1537" s="282"/>
      <c r="X1537" s="276"/>
      <c r="Y1537" s="57">
        <v>43073</v>
      </c>
      <c r="Z1537" s="286"/>
      <c r="AA1537" s="287"/>
      <c r="AB1537" s="288"/>
      <c r="AC1537" s="289"/>
      <c r="AD1537" s="290"/>
      <c r="AE1537" s="67" t="str">
        <f t="shared" si="1"/>
        <v>Jun</v>
      </c>
      <c r="AF1537" s="68" t="str">
        <f t="shared" si="2"/>
        <v>Dec</v>
      </c>
      <c r="AG1537" s="177"/>
      <c r="AH1537" s="70">
        <f t="shared" si="5"/>
        <v>42917</v>
      </c>
      <c r="AI1537" s="71">
        <f ca="1"/>
        <v>-1072</v>
      </c>
      <c r="AJ1537" s="71" t="str">
        <v>2017</v>
      </c>
      <c r="AK1537" s="70">
        <f t="shared" si="4"/>
        <v>42897</v>
      </c>
    </row>
    <row r="1538" spans="1:37" ht="14.4">
      <c r="A1538" s="239" t="s">
        <v>12425</v>
      </c>
      <c r="B1538" s="282" t="s">
        <v>89</v>
      </c>
      <c r="C1538" s="275">
        <v>42887</v>
      </c>
      <c r="D1538" s="276"/>
      <c r="E1538" s="277" t="s">
        <v>11122</v>
      </c>
      <c r="F1538" s="278" t="s">
        <v>214</v>
      </c>
      <c r="G1538" s="279" t="s">
        <v>11124</v>
      </c>
      <c r="H1538" s="280"/>
      <c r="I1538" s="281">
        <f t="shared" si="0"/>
        <v>42917</v>
      </c>
      <c r="J1538" s="282"/>
      <c r="K1538" s="280"/>
      <c r="L1538" s="283"/>
      <c r="M1538" s="282"/>
      <c r="N1538" s="282"/>
      <c r="O1538" s="282"/>
      <c r="P1538" s="284"/>
      <c r="Q1538" s="285"/>
      <c r="R1538" s="282"/>
      <c r="S1538" s="282"/>
      <c r="T1538" s="282"/>
      <c r="U1538" s="276"/>
      <c r="V1538" s="282"/>
      <c r="W1538" s="282"/>
      <c r="X1538" s="276"/>
      <c r="Y1538" s="57">
        <v>43073</v>
      </c>
      <c r="Z1538" s="286"/>
      <c r="AA1538" s="287"/>
      <c r="AB1538" s="288"/>
      <c r="AC1538" s="289"/>
      <c r="AD1538" s="290"/>
      <c r="AE1538" s="67" t="str">
        <f t="shared" si="1"/>
        <v>Jun</v>
      </c>
      <c r="AF1538" s="68" t="str">
        <f t="shared" si="2"/>
        <v>Dec</v>
      </c>
      <c r="AG1538" s="177"/>
      <c r="AH1538" s="70">
        <f t="shared" si="5"/>
        <v>42917</v>
      </c>
      <c r="AI1538" s="71">
        <f ca="1"/>
        <v>-1072</v>
      </c>
      <c r="AJ1538" s="71" t="str">
        <v>2017</v>
      </c>
      <c r="AK1538" s="70">
        <f t="shared" si="4"/>
        <v>42897</v>
      </c>
    </row>
    <row r="1539" spans="1:37" ht="14.4">
      <c r="A1539" s="239" t="s">
        <v>12426</v>
      </c>
      <c r="B1539" s="282" t="s">
        <v>89</v>
      </c>
      <c r="C1539" s="275">
        <v>42887</v>
      </c>
      <c r="D1539" s="276"/>
      <c r="E1539" s="277" t="s">
        <v>11122</v>
      </c>
      <c r="F1539" s="278" t="s">
        <v>214</v>
      </c>
      <c r="G1539" s="279" t="s">
        <v>11124</v>
      </c>
      <c r="H1539" s="280"/>
      <c r="I1539" s="281">
        <f t="shared" si="0"/>
        <v>42917</v>
      </c>
      <c r="J1539" s="282"/>
      <c r="K1539" s="280"/>
      <c r="L1539" s="283"/>
      <c r="M1539" s="282"/>
      <c r="N1539" s="282"/>
      <c r="O1539" s="282"/>
      <c r="P1539" s="284"/>
      <c r="Q1539" s="285"/>
      <c r="R1539" s="282"/>
      <c r="S1539" s="282"/>
      <c r="T1539" s="282"/>
      <c r="U1539" s="276"/>
      <c r="V1539" s="282"/>
      <c r="W1539" s="282"/>
      <c r="X1539" s="276"/>
      <c r="Y1539" s="57">
        <v>43073</v>
      </c>
      <c r="Z1539" s="286"/>
      <c r="AA1539" s="287"/>
      <c r="AB1539" s="288"/>
      <c r="AC1539" s="289"/>
      <c r="AD1539" s="290"/>
      <c r="AE1539" s="67" t="str">
        <f t="shared" si="1"/>
        <v>Jun</v>
      </c>
      <c r="AF1539" s="68" t="str">
        <f t="shared" si="2"/>
        <v>Dec</v>
      </c>
      <c r="AG1539" s="177"/>
      <c r="AH1539" s="70">
        <f t="shared" si="5"/>
        <v>42917</v>
      </c>
      <c r="AI1539" s="71">
        <f ca="1"/>
        <v>-1072</v>
      </c>
      <c r="AJ1539" s="71" t="str">
        <v>2017</v>
      </c>
      <c r="AK1539" s="70">
        <f t="shared" si="4"/>
        <v>42897</v>
      </c>
    </row>
    <row r="1540" spans="1:37" ht="14.4">
      <c r="A1540" s="239" t="s">
        <v>12434</v>
      </c>
      <c r="B1540" s="282" t="s">
        <v>89</v>
      </c>
      <c r="C1540" s="275">
        <v>42887</v>
      </c>
      <c r="D1540" s="276"/>
      <c r="E1540" s="277" t="s">
        <v>11122</v>
      </c>
      <c r="F1540" s="278" t="s">
        <v>214</v>
      </c>
      <c r="G1540" s="279" t="s">
        <v>11124</v>
      </c>
      <c r="H1540" s="280"/>
      <c r="I1540" s="281">
        <f t="shared" si="0"/>
        <v>42917</v>
      </c>
      <c r="J1540" s="282"/>
      <c r="K1540" s="280"/>
      <c r="L1540" s="283"/>
      <c r="M1540" s="282"/>
      <c r="N1540" s="282"/>
      <c r="O1540" s="282"/>
      <c r="P1540" s="284"/>
      <c r="Q1540" s="285"/>
      <c r="R1540" s="282"/>
      <c r="S1540" s="282"/>
      <c r="T1540" s="282"/>
      <c r="U1540" s="276"/>
      <c r="V1540" s="282"/>
      <c r="W1540" s="282"/>
      <c r="X1540" s="276"/>
      <c r="Y1540" s="57">
        <v>43073</v>
      </c>
      <c r="Z1540" s="286"/>
      <c r="AA1540" s="287"/>
      <c r="AB1540" s="288"/>
      <c r="AC1540" s="289"/>
      <c r="AD1540" s="290"/>
      <c r="AE1540" s="67" t="str">
        <f t="shared" si="1"/>
        <v>Jun</v>
      </c>
      <c r="AF1540" s="68" t="str">
        <f t="shared" si="2"/>
        <v>Dec</v>
      </c>
      <c r="AG1540" s="177"/>
      <c r="AH1540" s="70">
        <f t="shared" si="5"/>
        <v>42917</v>
      </c>
      <c r="AI1540" s="71">
        <f ca="1"/>
        <v>-1072</v>
      </c>
      <c r="AJ1540" s="71" t="str">
        <v>2017</v>
      </c>
      <c r="AK1540" s="70">
        <f t="shared" si="4"/>
        <v>42897</v>
      </c>
    </row>
    <row r="1541" spans="1:37" ht="14.4">
      <c r="A1541" s="239" t="s">
        <v>12436</v>
      </c>
      <c r="B1541" s="282" t="s">
        <v>89</v>
      </c>
      <c r="C1541" s="275">
        <v>42887</v>
      </c>
      <c r="D1541" s="276"/>
      <c r="E1541" s="277" t="s">
        <v>11122</v>
      </c>
      <c r="F1541" s="278" t="s">
        <v>214</v>
      </c>
      <c r="G1541" s="279" t="s">
        <v>11124</v>
      </c>
      <c r="H1541" s="280"/>
      <c r="I1541" s="281">
        <f t="shared" si="0"/>
        <v>42917</v>
      </c>
      <c r="J1541" s="282"/>
      <c r="K1541" s="280"/>
      <c r="L1541" s="283"/>
      <c r="M1541" s="282"/>
      <c r="N1541" s="282"/>
      <c r="O1541" s="282"/>
      <c r="P1541" s="284"/>
      <c r="Q1541" s="285"/>
      <c r="R1541" s="282"/>
      <c r="S1541" s="282"/>
      <c r="T1541" s="282"/>
      <c r="U1541" s="276"/>
      <c r="V1541" s="282"/>
      <c r="W1541" s="282"/>
      <c r="X1541" s="276"/>
      <c r="Y1541" s="57">
        <v>43073</v>
      </c>
      <c r="Z1541" s="286"/>
      <c r="AA1541" s="287"/>
      <c r="AB1541" s="288"/>
      <c r="AC1541" s="289"/>
      <c r="AD1541" s="290"/>
      <c r="AE1541" s="67" t="str">
        <f t="shared" si="1"/>
        <v>Jun</v>
      </c>
      <c r="AF1541" s="68" t="str">
        <f t="shared" si="2"/>
        <v>Dec</v>
      </c>
      <c r="AG1541" s="177"/>
      <c r="AH1541" s="70">
        <f t="shared" si="5"/>
        <v>42917</v>
      </c>
      <c r="AI1541" s="71">
        <f ca="1"/>
        <v>-1072</v>
      </c>
      <c r="AJ1541" s="71" t="str">
        <v>2017</v>
      </c>
      <c r="AK1541" s="70">
        <f t="shared" si="4"/>
        <v>42897</v>
      </c>
    </row>
    <row r="1542" spans="1:37" ht="14.4">
      <c r="A1542" s="239" t="s">
        <v>12440</v>
      </c>
      <c r="B1542" s="282" t="s">
        <v>89</v>
      </c>
      <c r="C1542" s="275">
        <v>42887</v>
      </c>
      <c r="D1542" s="276"/>
      <c r="E1542" s="277" t="s">
        <v>11122</v>
      </c>
      <c r="F1542" s="278" t="s">
        <v>214</v>
      </c>
      <c r="G1542" s="279" t="s">
        <v>11124</v>
      </c>
      <c r="H1542" s="280"/>
      <c r="I1542" s="281">
        <f t="shared" si="0"/>
        <v>42917</v>
      </c>
      <c r="J1542" s="282"/>
      <c r="K1542" s="280"/>
      <c r="L1542" s="283"/>
      <c r="M1542" s="282"/>
      <c r="N1542" s="282"/>
      <c r="O1542" s="282"/>
      <c r="P1542" s="284"/>
      <c r="Q1542" s="285"/>
      <c r="R1542" s="282"/>
      <c r="S1542" s="282"/>
      <c r="T1542" s="282"/>
      <c r="U1542" s="276"/>
      <c r="V1542" s="282"/>
      <c r="W1542" s="282"/>
      <c r="X1542" s="276"/>
      <c r="Y1542" s="57">
        <v>43073</v>
      </c>
      <c r="Z1542" s="286"/>
      <c r="AA1542" s="287"/>
      <c r="AB1542" s="288"/>
      <c r="AC1542" s="289"/>
      <c r="AD1542" s="290"/>
      <c r="AE1542" s="67" t="str">
        <f t="shared" si="1"/>
        <v>Jun</v>
      </c>
      <c r="AF1542" s="68" t="str">
        <f t="shared" si="2"/>
        <v>Dec</v>
      </c>
      <c r="AG1542" s="177"/>
      <c r="AH1542" s="70">
        <f t="shared" si="5"/>
        <v>42917</v>
      </c>
      <c r="AI1542" s="71">
        <f ca="1"/>
        <v>-1072</v>
      </c>
      <c r="AJ1542" s="71" t="str">
        <v>2017</v>
      </c>
      <c r="AK1542" s="70">
        <f t="shared" si="4"/>
        <v>42897</v>
      </c>
    </row>
    <row r="1543" spans="1:37" ht="14.4">
      <c r="A1543" s="239" t="s">
        <v>12442</v>
      </c>
      <c r="B1543" s="282" t="s">
        <v>89</v>
      </c>
      <c r="C1543" s="275">
        <v>42887</v>
      </c>
      <c r="D1543" s="276"/>
      <c r="E1543" s="277" t="s">
        <v>11122</v>
      </c>
      <c r="F1543" s="278" t="s">
        <v>214</v>
      </c>
      <c r="G1543" s="279" t="s">
        <v>11124</v>
      </c>
      <c r="H1543" s="280"/>
      <c r="I1543" s="281">
        <f t="shared" si="0"/>
        <v>42917</v>
      </c>
      <c r="J1543" s="282"/>
      <c r="K1543" s="280"/>
      <c r="L1543" s="283"/>
      <c r="M1543" s="282"/>
      <c r="N1543" s="282"/>
      <c r="O1543" s="282"/>
      <c r="P1543" s="284"/>
      <c r="Q1543" s="285"/>
      <c r="R1543" s="282"/>
      <c r="S1543" s="282"/>
      <c r="T1543" s="282"/>
      <c r="U1543" s="276"/>
      <c r="V1543" s="282"/>
      <c r="W1543" s="282"/>
      <c r="X1543" s="276"/>
      <c r="Y1543" s="57">
        <v>43073</v>
      </c>
      <c r="Z1543" s="286"/>
      <c r="AA1543" s="287"/>
      <c r="AB1543" s="288"/>
      <c r="AC1543" s="289"/>
      <c r="AD1543" s="290"/>
      <c r="AE1543" s="67" t="str">
        <f t="shared" si="1"/>
        <v>Jun</v>
      </c>
      <c r="AF1543" s="68" t="str">
        <f t="shared" si="2"/>
        <v>Dec</v>
      </c>
      <c r="AG1543" s="177"/>
      <c r="AH1543" s="70">
        <f t="shared" si="5"/>
        <v>42917</v>
      </c>
      <c r="AI1543" s="71">
        <f ca="1"/>
        <v>-1072</v>
      </c>
      <c r="AJ1543" s="71" t="str">
        <v>2017</v>
      </c>
      <c r="AK1543" s="70">
        <f t="shared" si="4"/>
        <v>42897</v>
      </c>
    </row>
    <row r="1544" spans="1:37" ht="14.4">
      <c r="A1544" s="239" t="s">
        <v>12443</v>
      </c>
      <c r="B1544" s="282" t="s">
        <v>89</v>
      </c>
      <c r="C1544" s="275">
        <v>42887</v>
      </c>
      <c r="D1544" s="276"/>
      <c r="E1544" s="277" t="s">
        <v>11122</v>
      </c>
      <c r="F1544" s="278" t="s">
        <v>214</v>
      </c>
      <c r="G1544" s="279" t="s">
        <v>11124</v>
      </c>
      <c r="H1544" s="280"/>
      <c r="I1544" s="281">
        <f t="shared" si="0"/>
        <v>42917</v>
      </c>
      <c r="J1544" s="282"/>
      <c r="K1544" s="280"/>
      <c r="L1544" s="283"/>
      <c r="M1544" s="282"/>
      <c r="N1544" s="282"/>
      <c r="O1544" s="282"/>
      <c r="P1544" s="284"/>
      <c r="Q1544" s="285"/>
      <c r="R1544" s="282"/>
      <c r="S1544" s="282"/>
      <c r="T1544" s="282"/>
      <c r="U1544" s="276"/>
      <c r="V1544" s="282"/>
      <c r="W1544" s="282"/>
      <c r="X1544" s="276"/>
      <c r="Y1544" s="57">
        <v>43073</v>
      </c>
      <c r="Z1544" s="286"/>
      <c r="AA1544" s="287"/>
      <c r="AB1544" s="288"/>
      <c r="AC1544" s="289"/>
      <c r="AD1544" s="290"/>
      <c r="AE1544" s="67" t="str">
        <f t="shared" si="1"/>
        <v>Jun</v>
      </c>
      <c r="AF1544" s="68" t="str">
        <f t="shared" si="2"/>
        <v>Dec</v>
      </c>
      <c r="AG1544" s="177"/>
      <c r="AH1544" s="70">
        <f t="shared" si="5"/>
        <v>42917</v>
      </c>
      <c r="AI1544" s="71">
        <f ca="1"/>
        <v>-1072</v>
      </c>
      <c r="AJ1544" s="71" t="str">
        <v>2017</v>
      </c>
      <c r="AK1544" s="70">
        <f t="shared" si="4"/>
        <v>42897</v>
      </c>
    </row>
    <row r="1545" spans="1:37" ht="14.4">
      <c r="A1545" s="239" t="s">
        <v>12444</v>
      </c>
      <c r="B1545" s="282" t="s">
        <v>89</v>
      </c>
      <c r="C1545" s="275">
        <v>42887</v>
      </c>
      <c r="D1545" s="276"/>
      <c r="E1545" s="277" t="s">
        <v>11122</v>
      </c>
      <c r="F1545" s="278" t="s">
        <v>214</v>
      </c>
      <c r="G1545" s="279" t="s">
        <v>11124</v>
      </c>
      <c r="H1545" s="280"/>
      <c r="I1545" s="281">
        <f t="shared" si="0"/>
        <v>42917</v>
      </c>
      <c r="J1545" s="282"/>
      <c r="K1545" s="280"/>
      <c r="L1545" s="283"/>
      <c r="M1545" s="282"/>
      <c r="N1545" s="282"/>
      <c r="O1545" s="282"/>
      <c r="P1545" s="284"/>
      <c r="Q1545" s="285"/>
      <c r="R1545" s="282"/>
      <c r="S1545" s="282"/>
      <c r="T1545" s="282"/>
      <c r="U1545" s="276"/>
      <c r="V1545" s="282"/>
      <c r="W1545" s="282"/>
      <c r="X1545" s="276"/>
      <c r="Y1545" s="57">
        <v>43073</v>
      </c>
      <c r="Z1545" s="286"/>
      <c r="AA1545" s="287"/>
      <c r="AB1545" s="288"/>
      <c r="AC1545" s="289"/>
      <c r="AD1545" s="290"/>
      <c r="AE1545" s="67" t="str">
        <f t="shared" si="1"/>
        <v>Jun</v>
      </c>
      <c r="AF1545" s="68" t="str">
        <f t="shared" si="2"/>
        <v>Dec</v>
      </c>
      <c r="AG1545" s="177"/>
      <c r="AH1545" s="70">
        <f t="shared" si="5"/>
        <v>42917</v>
      </c>
      <c r="AI1545" s="71">
        <f ca="1"/>
        <v>-1072</v>
      </c>
      <c r="AJ1545" s="71" t="str">
        <v>2017</v>
      </c>
      <c r="AK1545" s="70">
        <f t="shared" si="4"/>
        <v>42897</v>
      </c>
    </row>
    <row r="1546" spans="1:37" ht="14.4">
      <c r="A1546" s="239" t="s">
        <v>12445</v>
      </c>
      <c r="B1546" s="282" t="s">
        <v>89</v>
      </c>
      <c r="C1546" s="275">
        <v>42887</v>
      </c>
      <c r="D1546" s="276"/>
      <c r="E1546" s="277" t="s">
        <v>11122</v>
      </c>
      <c r="F1546" s="278" t="s">
        <v>214</v>
      </c>
      <c r="G1546" s="279" t="s">
        <v>11124</v>
      </c>
      <c r="H1546" s="280"/>
      <c r="I1546" s="281">
        <f t="shared" si="0"/>
        <v>42917</v>
      </c>
      <c r="J1546" s="282"/>
      <c r="K1546" s="280"/>
      <c r="L1546" s="283"/>
      <c r="M1546" s="282"/>
      <c r="N1546" s="282"/>
      <c r="O1546" s="282"/>
      <c r="P1546" s="284"/>
      <c r="Q1546" s="285"/>
      <c r="R1546" s="282"/>
      <c r="S1546" s="282"/>
      <c r="T1546" s="282"/>
      <c r="U1546" s="276"/>
      <c r="V1546" s="282"/>
      <c r="W1546" s="282"/>
      <c r="X1546" s="276"/>
      <c r="Y1546" s="57">
        <v>43073</v>
      </c>
      <c r="Z1546" s="286"/>
      <c r="AA1546" s="287"/>
      <c r="AB1546" s="288"/>
      <c r="AC1546" s="289"/>
      <c r="AD1546" s="290"/>
      <c r="AE1546" s="67" t="str">
        <f t="shared" si="1"/>
        <v>Jun</v>
      </c>
      <c r="AF1546" s="68" t="str">
        <f t="shared" si="2"/>
        <v>Dec</v>
      </c>
      <c r="AG1546" s="177"/>
      <c r="AH1546" s="70">
        <f t="shared" si="5"/>
        <v>42917</v>
      </c>
      <c r="AI1546" s="71">
        <f ca="1"/>
        <v>-1072</v>
      </c>
      <c r="AJ1546" s="71" t="str">
        <v>2017</v>
      </c>
      <c r="AK1546" s="70">
        <f t="shared" si="4"/>
        <v>42897</v>
      </c>
    </row>
    <row r="1547" spans="1:37" ht="14.4">
      <c r="A1547" s="239" t="s">
        <v>12446</v>
      </c>
      <c r="B1547" s="282" t="s">
        <v>89</v>
      </c>
      <c r="C1547" s="275">
        <v>42887</v>
      </c>
      <c r="D1547" s="276"/>
      <c r="E1547" s="277" t="s">
        <v>11122</v>
      </c>
      <c r="F1547" s="278" t="s">
        <v>214</v>
      </c>
      <c r="G1547" s="279" t="s">
        <v>11124</v>
      </c>
      <c r="H1547" s="280"/>
      <c r="I1547" s="281">
        <f t="shared" si="0"/>
        <v>42917</v>
      </c>
      <c r="J1547" s="282"/>
      <c r="K1547" s="280"/>
      <c r="L1547" s="283"/>
      <c r="M1547" s="282"/>
      <c r="N1547" s="282"/>
      <c r="O1547" s="282"/>
      <c r="P1547" s="284"/>
      <c r="Q1547" s="285"/>
      <c r="R1547" s="282"/>
      <c r="S1547" s="282"/>
      <c r="T1547" s="282"/>
      <c r="U1547" s="276"/>
      <c r="V1547" s="282"/>
      <c r="W1547" s="282"/>
      <c r="X1547" s="276"/>
      <c r="Y1547" s="57">
        <v>43073</v>
      </c>
      <c r="Z1547" s="286"/>
      <c r="AA1547" s="287"/>
      <c r="AB1547" s="288"/>
      <c r="AC1547" s="289"/>
      <c r="AD1547" s="290"/>
      <c r="AE1547" s="67" t="str">
        <f t="shared" si="1"/>
        <v>Jun</v>
      </c>
      <c r="AF1547" s="68" t="str">
        <f t="shared" si="2"/>
        <v>Dec</v>
      </c>
      <c r="AG1547" s="177"/>
      <c r="AH1547" s="70">
        <f t="shared" si="5"/>
        <v>42917</v>
      </c>
      <c r="AI1547" s="71">
        <f ca="1"/>
        <v>-1072</v>
      </c>
      <c r="AJ1547" s="71" t="str">
        <v>2017</v>
      </c>
      <c r="AK1547" s="70">
        <f t="shared" si="4"/>
        <v>42897</v>
      </c>
    </row>
    <row r="1548" spans="1:37" ht="14.4">
      <c r="A1548" s="239" t="s">
        <v>12447</v>
      </c>
      <c r="B1548" s="282" t="s">
        <v>89</v>
      </c>
      <c r="C1548" s="275">
        <v>42887</v>
      </c>
      <c r="D1548" s="276"/>
      <c r="E1548" s="277" t="s">
        <v>11122</v>
      </c>
      <c r="F1548" s="278" t="s">
        <v>214</v>
      </c>
      <c r="G1548" s="279" t="s">
        <v>11124</v>
      </c>
      <c r="H1548" s="280"/>
      <c r="I1548" s="281">
        <f t="shared" si="0"/>
        <v>42917</v>
      </c>
      <c r="J1548" s="282"/>
      <c r="K1548" s="280"/>
      <c r="L1548" s="283"/>
      <c r="M1548" s="282"/>
      <c r="N1548" s="282"/>
      <c r="O1548" s="282"/>
      <c r="P1548" s="284"/>
      <c r="Q1548" s="285"/>
      <c r="R1548" s="282"/>
      <c r="S1548" s="282"/>
      <c r="T1548" s="282"/>
      <c r="U1548" s="276"/>
      <c r="V1548" s="282"/>
      <c r="W1548" s="282"/>
      <c r="X1548" s="276"/>
      <c r="Y1548" s="57">
        <v>43073</v>
      </c>
      <c r="Z1548" s="286"/>
      <c r="AA1548" s="287"/>
      <c r="AB1548" s="288"/>
      <c r="AC1548" s="289"/>
      <c r="AD1548" s="290"/>
      <c r="AE1548" s="67" t="str">
        <f t="shared" si="1"/>
        <v>Jun</v>
      </c>
      <c r="AF1548" s="68" t="str">
        <f t="shared" si="2"/>
        <v>Dec</v>
      </c>
      <c r="AG1548" s="177"/>
      <c r="AH1548" s="70">
        <f t="shared" si="5"/>
        <v>42917</v>
      </c>
      <c r="AI1548" s="71">
        <f ca="1"/>
        <v>-1072</v>
      </c>
      <c r="AJ1548" s="71" t="str">
        <v>2017</v>
      </c>
      <c r="AK1548" s="70">
        <f t="shared" si="4"/>
        <v>42897</v>
      </c>
    </row>
    <row r="1549" spans="1:37" ht="14.4">
      <c r="A1549" s="239" t="s">
        <v>12448</v>
      </c>
      <c r="B1549" s="282" t="s">
        <v>89</v>
      </c>
      <c r="C1549" s="275">
        <v>42887</v>
      </c>
      <c r="D1549" s="276"/>
      <c r="E1549" s="277" t="s">
        <v>11122</v>
      </c>
      <c r="F1549" s="278" t="s">
        <v>214</v>
      </c>
      <c r="G1549" s="279" t="s">
        <v>11124</v>
      </c>
      <c r="H1549" s="280"/>
      <c r="I1549" s="281">
        <f t="shared" si="0"/>
        <v>42917</v>
      </c>
      <c r="J1549" s="282"/>
      <c r="K1549" s="280"/>
      <c r="L1549" s="283"/>
      <c r="M1549" s="282"/>
      <c r="N1549" s="282"/>
      <c r="O1549" s="282"/>
      <c r="P1549" s="284"/>
      <c r="Q1549" s="285"/>
      <c r="R1549" s="282"/>
      <c r="S1549" s="282"/>
      <c r="T1549" s="282"/>
      <c r="U1549" s="276"/>
      <c r="V1549" s="282"/>
      <c r="W1549" s="282"/>
      <c r="X1549" s="276"/>
      <c r="Y1549" s="57">
        <v>43073</v>
      </c>
      <c r="Z1549" s="286"/>
      <c r="AA1549" s="287"/>
      <c r="AB1549" s="288"/>
      <c r="AC1549" s="289"/>
      <c r="AD1549" s="290"/>
      <c r="AE1549" s="67" t="str">
        <f t="shared" si="1"/>
        <v>Jun</v>
      </c>
      <c r="AF1549" s="68" t="str">
        <f t="shared" si="2"/>
        <v>Dec</v>
      </c>
      <c r="AG1549" s="177"/>
      <c r="AH1549" s="70">
        <f t="shared" si="5"/>
        <v>42917</v>
      </c>
      <c r="AI1549" s="71">
        <f ca="1"/>
        <v>-1072</v>
      </c>
      <c r="AJ1549" s="71" t="str">
        <v>2017</v>
      </c>
      <c r="AK1549" s="70">
        <f t="shared" si="4"/>
        <v>42897</v>
      </c>
    </row>
    <row r="1550" spans="1:37" ht="14.4">
      <c r="A1550" s="239" t="s">
        <v>12449</v>
      </c>
      <c r="B1550" s="282" t="s">
        <v>89</v>
      </c>
      <c r="C1550" s="275">
        <v>42887</v>
      </c>
      <c r="D1550" s="276"/>
      <c r="E1550" s="277" t="s">
        <v>11122</v>
      </c>
      <c r="F1550" s="278" t="s">
        <v>214</v>
      </c>
      <c r="G1550" s="279" t="s">
        <v>11124</v>
      </c>
      <c r="H1550" s="280"/>
      <c r="I1550" s="281">
        <f t="shared" si="0"/>
        <v>42917</v>
      </c>
      <c r="J1550" s="282"/>
      <c r="K1550" s="280"/>
      <c r="L1550" s="283"/>
      <c r="M1550" s="282"/>
      <c r="N1550" s="282"/>
      <c r="O1550" s="282"/>
      <c r="P1550" s="284"/>
      <c r="Q1550" s="285"/>
      <c r="R1550" s="282"/>
      <c r="S1550" s="282"/>
      <c r="T1550" s="282"/>
      <c r="U1550" s="276"/>
      <c r="V1550" s="282"/>
      <c r="W1550" s="282"/>
      <c r="X1550" s="276"/>
      <c r="Y1550" s="57">
        <v>43073</v>
      </c>
      <c r="Z1550" s="286"/>
      <c r="AA1550" s="287"/>
      <c r="AB1550" s="288"/>
      <c r="AC1550" s="289"/>
      <c r="AD1550" s="290"/>
      <c r="AE1550" s="67" t="str">
        <f t="shared" si="1"/>
        <v>Jun</v>
      </c>
      <c r="AF1550" s="68" t="str">
        <f t="shared" si="2"/>
        <v>Dec</v>
      </c>
      <c r="AG1550" s="177"/>
      <c r="AH1550" s="70">
        <f t="shared" si="5"/>
        <v>42917</v>
      </c>
      <c r="AI1550" s="71">
        <f ca="1"/>
        <v>-1072</v>
      </c>
      <c r="AJ1550" s="71" t="str">
        <v>2017</v>
      </c>
      <c r="AK1550" s="70">
        <f t="shared" si="4"/>
        <v>42897</v>
      </c>
    </row>
    <row r="1551" spans="1:37" ht="14.4">
      <c r="A1551" s="239" t="s">
        <v>12450</v>
      </c>
      <c r="B1551" s="282" t="s">
        <v>89</v>
      </c>
      <c r="C1551" s="275">
        <v>42887</v>
      </c>
      <c r="D1551" s="276"/>
      <c r="E1551" s="277" t="s">
        <v>11122</v>
      </c>
      <c r="F1551" s="278" t="s">
        <v>214</v>
      </c>
      <c r="G1551" s="279" t="s">
        <v>11124</v>
      </c>
      <c r="H1551" s="280"/>
      <c r="I1551" s="281">
        <f t="shared" si="0"/>
        <v>42917</v>
      </c>
      <c r="J1551" s="282"/>
      <c r="K1551" s="280"/>
      <c r="L1551" s="283"/>
      <c r="M1551" s="282"/>
      <c r="N1551" s="282"/>
      <c r="O1551" s="282"/>
      <c r="P1551" s="284"/>
      <c r="Q1551" s="285"/>
      <c r="R1551" s="282"/>
      <c r="S1551" s="282"/>
      <c r="T1551" s="282"/>
      <c r="U1551" s="276"/>
      <c r="V1551" s="282"/>
      <c r="W1551" s="282"/>
      <c r="X1551" s="276"/>
      <c r="Y1551" s="57">
        <v>43073</v>
      </c>
      <c r="Z1551" s="286"/>
      <c r="AA1551" s="287"/>
      <c r="AB1551" s="288"/>
      <c r="AC1551" s="289"/>
      <c r="AD1551" s="290"/>
      <c r="AE1551" s="67" t="str">
        <f t="shared" si="1"/>
        <v>Jun</v>
      </c>
      <c r="AF1551" s="68" t="str">
        <f t="shared" si="2"/>
        <v>Dec</v>
      </c>
      <c r="AG1551" s="177"/>
      <c r="AH1551" s="70">
        <f t="shared" si="5"/>
        <v>42917</v>
      </c>
      <c r="AI1551" s="71">
        <f ca="1"/>
        <v>-1072</v>
      </c>
      <c r="AJ1551" s="71" t="str">
        <v>2017</v>
      </c>
      <c r="AK1551" s="70">
        <f t="shared" si="4"/>
        <v>42897</v>
      </c>
    </row>
    <row r="1552" spans="1:37" ht="14.4">
      <c r="A1552" s="239" t="s">
        <v>12451</v>
      </c>
      <c r="B1552" s="282" t="s">
        <v>89</v>
      </c>
      <c r="C1552" s="275">
        <v>42887</v>
      </c>
      <c r="D1552" s="276"/>
      <c r="E1552" s="277" t="s">
        <v>11122</v>
      </c>
      <c r="F1552" s="278" t="s">
        <v>214</v>
      </c>
      <c r="G1552" s="279" t="s">
        <v>11124</v>
      </c>
      <c r="H1552" s="280"/>
      <c r="I1552" s="281">
        <f t="shared" si="0"/>
        <v>42917</v>
      </c>
      <c r="J1552" s="282"/>
      <c r="K1552" s="280"/>
      <c r="L1552" s="283"/>
      <c r="M1552" s="282"/>
      <c r="N1552" s="282"/>
      <c r="O1552" s="282"/>
      <c r="P1552" s="284"/>
      <c r="Q1552" s="285"/>
      <c r="R1552" s="282"/>
      <c r="S1552" s="282"/>
      <c r="T1552" s="282"/>
      <c r="U1552" s="276"/>
      <c r="V1552" s="282"/>
      <c r="W1552" s="282"/>
      <c r="X1552" s="276"/>
      <c r="Y1552" s="57">
        <v>43073</v>
      </c>
      <c r="Z1552" s="286"/>
      <c r="AA1552" s="287"/>
      <c r="AB1552" s="288"/>
      <c r="AC1552" s="289"/>
      <c r="AD1552" s="290"/>
      <c r="AE1552" s="67" t="str">
        <f t="shared" si="1"/>
        <v>Jun</v>
      </c>
      <c r="AF1552" s="68" t="str">
        <f t="shared" si="2"/>
        <v>Dec</v>
      </c>
      <c r="AG1552" s="177"/>
      <c r="AH1552" s="70">
        <f t="shared" si="5"/>
        <v>42917</v>
      </c>
      <c r="AI1552" s="71">
        <f ca="1"/>
        <v>-1072</v>
      </c>
      <c r="AJ1552" s="71" t="str">
        <v>2017</v>
      </c>
      <c r="AK1552" s="70">
        <f t="shared" si="4"/>
        <v>42897</v>
      </c>
    </row>
    <row r="1553" spans="1:37" ht="14.4">
      <c r="A1553" s="239" t="s">
        <v>12452</v>
      </c>
      <c r="B1553" s="282" t="s">
        <v>89</v>
      </c>
      <c r="C1553" s="275">
        <v>42887</v>
      </c>
      <c r="D1553" s="276"/>
      <c r="E1553" s="277" t="s">
        <v>11122</v>
      </c>
      <c r="F1553" s="278" t="s">
        <v>214</v>
      </c>
      <c r="G1553" s="279" t="s">
        <v>11124</v>
      </c>
      <c r="H1553" s="280"/>
      <c r="I1553" s="281">
        <f t="shared" si="0"/>
        <v>42917</v>
      </c>
      <c r="J1553" s="282"/>
      <c r="K1553" s="280"/>
      <c r="L1553" s="283"/>
      <c r="M1553" s="282"/>
      <c r="N1553" s="282"/>
      <c r="O1553" s="282"/>
      <c r="P1553" s="284"/>
      <c r="Q1553" s="285"/>
      <c r="R1553" s="282"/>
      <c r="S1553" s="282"/>
      <c r="T1553" s="282"/>
      <c r="U1553" s="276"/>
      <c r="V1553" s="282"/>
      <c r="W1553" s="282"/>
      <c r="X1553" s="276"/>
      <c r="Y1553" s="57">
        <v>43073</v>
      </c>
      <c r="Z1553" s="286"/>
      <c r="AA1553" s="287"/>
      <c r="AB1553" s="288"/>
      <c r="AC1553" s="289"/>
      <c r="AD1553" s="290"/>
      <c r="AE1553" s="67" t="str">
        <f t="shared" si="1"/>
        <v>Jun</v>
      </c>
      <c r="AF1553" s="68" t="str">
        <f t="shared" si="2"/>
        <v>Dec</v>
      </c>
      <c r="AG1553" s="177"/>
      <c r="AH1553" s="70">
        <f t="shared" si="5"/>
        <v>42917</v>
      </c>
      <c r="AI1553" s="71">
        <f ca="1"/>
        <v>-1072</v>
      </c>
      <c r="AJ1553" s="71" t="str">
        <v>2017</v>
      </c>
      <c r="AK1553" s="70">
        <f t="shared" si="4"/>
        <v>42897</v>
      </c>
    </row>
    <row r="1554" spans="1:37" ht="14.4">
      <c r="A1554" s="239" t="s">
        <v>12453</v>
      </c>
      <c r="B1554" s="282" t="s">
        <v>89</v>
      </c>
      <c r="C1554" s="275">
        <v>42887</v>
      </c>
      <c r="D1554" s="276"/>
      <c r="E1554" s="277" t="s">
        <v>11122</v>
      </c>
      <c r="F1554" s="278" t="s">
        <v>214</v>
      </c>
      <c r="G1554" s="279" t="s">
        <v>11124</v>
      </c>
      <c r="H1554" s="280"/>
      <c r="I1554" s="281">
        <f t="shared" si="0"/>
        <v>42917</v>
      </c>
      <c r="J1554" s="282"/>
      <c r="K1554" s="280"/>
      <c r="L1554" s="283"/>
      <c r="M1554" s="282"/>
      <c r="N1554" s="282"/>
      <c r="O1554" s="282"/>
      <c r="P1554" s="284"/>
      <c r="Q1554" s="285"/>
      <c r="R1554" s="282"/>
      <c r="S1554" s="282"/>
      <c r="T1554" s="282"/>
      <c r="U1554" s="276"/>
      <c r="V1554" s="282"/>
      <c r="W1554" s="282"/>
      <c r="X1554" s="276"/>
      <c r="Y1554" s="57">
        <v>43073</v>
      </c>
      <c r="Z1554" s="286"/>
      <c r="AA1554" s="287"/>
      <c r="AB1554" s="288"/>
      <c r="AC1554" s="289"/>
      <c r="AD1554" s="290"/>
      <c r="AE1554" s="67" t="str">
        <f t="shared" si="1"/>
        <v>Jun</v>
      </c>
      <c r="AF1554" s="68" t="str">
        <f t="shared" si="2"/>
        <v>Dec</v>
      </c>
      <c r="AG1554" s="177"/>
      <c r="AH1554" s="70">
        <f t="shared" si="5"/>
        <v>42917</v>
      </c>
      <c r="AI1554" s="71">
        <f ca="1"/>
        <v>-1072</v>
      </c>
      <c r="AJ1554" s="71" t="str">
        <v>2017</v>
      </c>
      <c r="AK1554" s="70">
        <f t="shared" si="4"/>
        <v>42897</v>
      </c>
    </row>
    <row r="1555" spans="1:37" ht="14.4">
      <c r="A1555" s="239" t="s">
        <v>12454</v>
      </c>
      <c r="B1555" s="282" t="s">
        <v>89</v>
      </c>
      <c r="C1555" s="275">
        <v>42887</v>
      </c>
      <c r="D1555" s="276"/>
      <c r="E1555" s="277" t="s">
        <v>11122</v>
      </c>
      <c r="F1555" s="278" t="s">
        <v>214</v>
      </c>
      <c r="G1555" s="279" t="s">
        <v>11124</v>
      </c>
      <c r="H1555" s="280"/>
      <c r="I1555" s="281">
        <f t="shared" si="0"/>
        <v>42917</v>
      </c>
      <c r="J1555" s="282"/>
      <c r="K1555" s="280"/>
      <c r="L1555" s="283"/>
      <c r="M1555" s="282"/>
      <c r="N1555" s="282"/>
      <c r="O1555" s="282"/>
      <c r="P1555" s="284"/>
      <c r="Q1555" s="285"/>
      <c r="R1555" s="282"/>
      <c r="S1555" s="282"/>
      <c r="T1555" s="282"/>
      <c r="U1555" s="276"/>
      <c r="V1555" s="282"/>
      <c r="W1555" s="282"/>
      <c r="X1555" s="276"/>
      <c r="Y1555" s="57">
        <v>43073</v>
      </c>
      <c r="Z1555" s="286"/>
      <c r="AA1555" s="287"/>
      <c r="AB1555" s="288"/>
      <c r="AC1555" s="289"/>
      <c r="AD1555" s="290"/>
      <c r="AE1555" s="67" t="str">
        <f t="shared" si="1"/>
        <v>Jun</v>
      </c>
      <c r="AF1555" s="68" t="str">
        <f t="shared" si="2"/>
        <v>Dec</v>
      </c>
      <c r="AG1555" s="177"/>
      <c r="AH1555" s="70">
        <f t="shared" si="5"/>
        <v>42917</v>
      </c>
      <c r="AI1555" s="71">
        <f ca="1"/>
        <v>-1072</v>
      </c>
      <c r="AJ1555" s="71" t="str">
        <v>2017</v>
      </c>
      <c r="AK1555" s="70">
        <f t="shared" si="4"/>
        <v>42897</v>
      </c>
    </row>
    <row r="1556" spans="1:37" ht="14.4">
      <c r="A1556" s="239" t="s">
        <v>12455</v>
      </c>
      <c r="B1556" s="282" t="s">
        <v>89</v>
      </c>
      <c r="C1556" s="275">
        <v>42887</v>
      </c>
      <c r="D1556" s="276"/>
      <c r="E1556" s="277" t="s">
        <v>11122</v>
      </c>
      <c r="F1556" s="278" t="s">
        <v>214</v>
      </c>
      <c r="G1556" s="279" t="s">
        <v>11124</v>
      </c>
      <c r="H1556" s="280"/>
      <c r="I1556" s="281">
        <f t="shared" si="0"/>
        <v>42917</v>
      </c>
      <c r="J1556" s="282"/>
      <c r="K1556" s="280"/>
      <c r="L1556" s="283"/>
      <c r="M1556" s="282"/>
      <c r="N1556" s="282"/>
      <c r="O1556" s="282"/>
      <c r="P1556" s="284"/>
      <c r="Q1556" s="285"/>
      <c r="R1556" s="282"/>
      <c r="S1556" s="282"/>
      <c r="T1556" s="282"/>
      <c r="U1556" s="276"/>
      <c r="V1556" s="282"/>
      <c r="W1556" s="282"/>
      <c r="X1556" s="276"/>
      <c r="Y1556" s="57">
        <v>43073</v>
      </c>
      <c r="Z1556" s="286"/>
      <c r="AA1556" s="287"/>
      <c r="AB1556" s="288"/>
      <c r="AC1556" s="289"/>
      <c r="AD1556" s="290"/>
      <c r="AE1556" s="67" t="str">
        <f t="shared" si="1"/>
        <v>Jun</v>
      </c>
      <c r="AF1556" s="68" t="str">
        <f t="shared" si="2"/>
        <v>Dec</v>
      </c>
      <c r="AG1556" s="177"/>
      <c r="AH1556" s="70">
        <f t="shared" si="5"/>
        <v>42917</v>
      </c>
      <c r="AI1556" s="71">
        <f ca="1"/>
        <v>-1072</v>
      </c>
      <c r="AJ1556" s="71" t="str">
        <v>2017</v>
      </c>
      <c r="AK1556" s="70">
        <f t="shared" si="4"/>
        <v>42897</v>
      </c>
    </row>
    <row r="1557" spans="1:37" ht="14.4">
      <c r="A1557" s="239" t="s">
        <v>12456</v>
      </c>
      <c r="B1557" s="282" t="s">
        <v>89</v>
      </c>
      <c r="C1557" s="275">
        <v>42887</v>
      </c>
      <c r="D1557" s="276"/>
      <c r="E1557" s="277" t="s">
        <v>11122</v>
      </c>
      <c r="F1557" s="278" t="s">
        <v>214</v>
      </c>
      <c r="G1557" s="279" t="s">
        <v>11124</v>
      </c>
      <c r="H1557" s="280"/>
      <c r="I1557" s="281">
        <f t="shared" si="0"/>
        <v>42917</v>
      </c>
      <c r="J1557" s="282"/>
      <c r="K1557" s="280"/>
      <c r="L1557" s="283"/>
      <c r="M1557" s="282"/>
      <c r="N1557" s="282"/>
      <c r="O1557" s="282"/>
      <c r="P1557" s="284"/>
      <c r="Q1557" s="285"/>
      <c r="R1557" s="282"/>
      <c r="S1557" s="282"/>
      <c r="T1557" s="282"/>
      <c r="U1557" s="276"/>
      <c r="V1557" s="282"/>
      <c r="W1557" s="282"/>
      <c r="X1557" s="276"/>
      <c r="Y1557" s="57">
        <v>43073</v>
      </c>
      <c r="Z1557" s="286"/>
      <c r="AA1557" s="287"/>
      <c r="AB1557" s="320"/>
      <c r="AC1557" s="289"/>
      <c r="AD1557" s="290"/>
      <c r="AE1557" s="67" t="str">
        <f t="shared" si="1"/>
        <v>Jun</v>
      </c>
      <c r="AF1557" s="68" t="str">
        <f t="shared" si="2"/>
        <v>Dec</v>
      </c>
      <c r="AG1557" s="177"/>
      <c r="AH1557" s="70">
        <f t="shared" si="5"/>
        <v>42917</v>
      </c>
      <c r="AI1557" s="71">
        <f ca="1"/>
        <v>-1072</v>
      </c>
      <c r="AJ1557" s="71" t="str">
        <v>2017</v>
      </c>
      <c r="AK1557" s="70">
        <f t="shared" si="4"/>
        <v>42897</v>
      </c>
    </row>
    <row r="1558" spans="1:37" ht="14.4">
      <c r="A1558" s="239" t="s">
        <v>12462</v>
      </c>
      <c r="B1558" s="282" t="s">
        <v>89</v>
      </c>
      <c r="C1558" s="275">
        <v>42887</v>
      </c>
      <c r="D1558" s="276"/>
      <c r="E1558" s="277" t="s">
        <v>11122</v>
      </c>
      <c r="F1558" s="278" t="s">
        <v>214</v>
      </c>
      <c r="G1558" s="279" t="s">
        <v>11124</v>
      </c>
      <c r="H1558" s="280"/>
      <c r="I1558" s="281">
        <f t="shared" si="0"/>
        <v>42917</v>
      </c>
      <c r="J1558" s="282"/>
      <c r="K1558" s="280"/>
      <c r="L1558" s="283"/>
      <c r="M1558" s="282"/>
      <c r="N1558" s="282"/>
      <c r="O1558" s="282"/>
      <c r="P1558" s="284"/>
      <c r="Q1558" s="285"/>
      <c r="R1558" s="282"/>
      <c r="S1558" s="282"/>
      <c r="T1558" s="282"/>
      <c r="U1558" s="276"/>
      <c r="V1558" s="282"/>
      <c r="W1558" s="282"/>
      <c r="X1558" s="276"/>
      <c r="Y1558" s="57">
        <v>43073</v>
      </c>
      <c r="Z1558" s="286"/>
      <c r="AA1558" s="287"/>
      <c r="AB1558" s="288"/>
      <c r="AC1558" s="289"/>
      <c r="AD1558" s="290"/>
      <c r="AE1558" s="67" t="str">
        <f t="shared" si="1"/>
        <v>Jun</v>
      </c>
      <c r="AF1558" s="68" t="str">
        <f t="shared" si="2"/>
        <v>Dec</v>
      </c>
      <c r="AG1558" s="177"/>
      <c r="AH1558" s="70">
        <f t="shared" si="5"/>
        <v>42917</v>
      </c>
      <c r="AI1558" s="71">
        <f ca="1"/>
        <v>-1072</v>
      </c>
      <c r="AJ1558" s="71" t="str">
        <v>2017</v>
      </c>
      <c r="AK1558" s="70">
        <f t="shared" si="4"/>
        <v>42897</v>
      </c>
    </row>
    <row r="1559" spans="1:37" ht="14.4">
      <c r="A1559" s="239" t="s">
        <v>12466</v>
      </c>
      <c r="B1559" s="282" t="s">
        <v>89</v>
      </c>
      <c r="C1559" s="275">
        <v>42887</v>
      </c>
      <c r="D1559" s="276"/>
      <c r="E1559" s="277" t="s">
        <v>11122</v>
      </c>
      <c r="F1559" s="278" t="s">
        <v>214</v>
      </c>
      <c r="G1559" s="279" t="s">
        <v>11124</v>
      </c>
      <c r="H1559" s="280"/>
      <c r="I1559" s="281">
        <f t="shared" si="0"/>
        <v>42917</v>
      </c>
      <c r="J1559" s="282"/>
      <c r="K1559" s="280"/>
      <c r="L1559" s="283"/>
      <c r="M1559" s="282"/>
      <c r="N1559" s="282"/>
      <c r="O1559" s="282"/>
      <c r="P1559" s="284"/>
      <c r="Q1559" s="285"/>
      <c r="R1559" s="282"/>
      <c r="S1559" s="282"/>
      <c r="T1559" s="282"/>
      <c r="U1559" s="276"/>
      <c r="V1559" s="282"/>
      <c r="W1559" s="282"/>
      <c r="X1559" s="276"/>
      <c r="Y1559" s="57">
        <v>43073</v>
      </c>
      <c r="Z1559" s="286"/>
      <c r="AA1559" s="287"/>
      <c r="AB1559" s="288"/>
      <c r="AC1559" s="289"/>
      <c r="AD1559" s="290"/>
      <c r="AE1559" s="67" t="str">
        <f t="shared" si="1"/>
        <v>Jun</v>
      </c>
      <c r="AF1559" s="68" t="str">
        <f t="shared" si="2"/>
        <v>Dec</v>
      </c>
      <c r="AG1559" s="177"/>
      <c r="AH1559" s="70">
        <f t="shared" si="5"/>
        <v>42917</v>
      </c>
      <c r="AI1559" s="71">
        <f ca="1"/>
        <v>-1072</v>
      </c>
      <c r="AJ1559" s="71" t="str">
        <v>2017</v>
      </c>
      <c r="AK1559" s="70">
        <f t="shared" si="4"/>
        <v>42897</v>
      </c>
    </row>
    <row r="1560" spans="1:37" ht="14.4">
      <c r="A1560" s="239" t="s">
        <v>12469</v>
      </c>
      <c r="B1560" s="282" t="s">
        <v>89</v>
      </c>
      <c r="C1560" s="275">
        <v>42887</v>
      </c>
      <c r="D1560" s="276"/>
      <c r="E1560" s="277" t="s">
        <v>11122</v>
      </c>
      <c r="F1560" s="278" t="s">
        <v>214</v>
      </c>
      <c r="G1560" s="279" t="s">
        <v>11124</v>
      </c>
      <c r="H1560" s="280"/>
      <c r="I1560" s="281">
        <f t="shared" si="0"/>
        <v>42917</v>
      </c>
      <c r="J1560" s="282"/>
      <c r="K1560" s="280"/>
      <c r="L1560" s="283"/>
      <c r="M1560" s="282"/>
      <c r="N1560" s="282"/>
      <c r="O1560" s="282"/>
      <c r="P1560" s="284"/>
      <c r="Q1560" s="285"/>
      <c r="R1560" s="282"/>
      <c r="S1560" s="282"/>
      <c r="T1560" s="282"/>
      <c r="U1560" s="276"/>
      <c r="V1560" s="282"/>
      <c r="W1560" s="282"/>
      <c r="X1560" s="276"/>
      <c r="Y1560" s="57">
        <v>43073</v>
      </c>
      <c r="Z1560" s="286"/>
      <c r="AA1560" s="287"/>
      <c r="AB1560" s="288"/>
      <c r="AC1560" s="289"/>
      <c r="AD1560" s="290"/>
      <c r="AE1560" s="67" t="str">
        <f t="shared" si="1"/>
        <v>Jun</v>
      </c>
      <c r="AF1560" s="68" t="str">
        <f t="shared" si="2"/>
        <v>Dec</v>
      </c>
      <c r="AG1560" s="177"/>
      <c r="AH1560" s="70">
        <f t="shared" si="5"/>
        <v>42917</v>
      </c>
      <c r="AI1560" s="71">
        <f ca="1"/>
        <v>-1072</v>
      </c>
      <c r="AJ1560" s="71" t="str">
        <v>2017</v>
      </c>
      <c r="AK1560" s="70">
        <f t="shared" si="4"/>
        <v>42897</v>
      </c>
    </row>
    <row r="1561" spans="1:37" ht="14.4">
      <c r="A1561" s="239" t="s">
        <v>12471</v>
      </c>
      <c r="B1561" s="282" t="s">
        <v>89</v>
      </c>
      <c r="C1561" s="275">
        <v>42887</v>
      </c>
      <c r="D1561" s="276"/>
      <c r="E1561" s="277" t="s">
        <v>11122</v>
      </c>
      <c r="F1561" s="278" t="s">
        <v>214</v>
      </c>
      <c r="G1561" s="279" t="s">
        <v>11124</v>
      </c>
      <c r="H1561" s="280"/>
      <c r="I1561" s="281">
        <f t="shared" si="0"/>
        <v>42917</v>
      </c>
      <c r="J1561" s="282"/>
      <c r="K1561" s="280"/>
      <c r="L1561" s="283"/>
      <c r="M1561" s="282"/>
      <c r="N1561" s="282"/>
      <c r="O1561" s="282"/>
      <c r="P1561" s="284"/>
      <c r="Q1561" s="285"/>
      <c r="R1561" s="282"/>
      <c r="S1561" s="282"/>
      <c r="T1561" s="282"/>
      <c r="U1561" s="276"/>
      <c r="V1561" s="282"/>
      <c r="W1561" s="282"/>
      <c r="X1561" s="276"/>
      <c r="Y1561" s="57">
        <v>43073</v>
      </c>
      <c r="Z1561" s="286"/>
      <c r="AA1561" s="287"/>
      <c r="AB1561" s="288"/>
      <c r="AC1561" s="289"/>
      <c r="AD1561" s="290"/>
      <c r="AE1561" s="67" t="str">
        <f t="shared" si="1"/>
        <v>Jun</v>
      </c>
      <c r="AF1561" s="68" t="str">
        <f t="shared" si="2"/>
        <v>Dec</v>
      </c>
      <c r="AG1561" s="177"/>
      <c r="AH1561" s="70">
        <f t="shared" si="5"/>
        <v>42917</v>
      </c>
      <c r="AI1561" s="71">
        <f ca="1"/>
        <v>-1072</v>
      </c>
      <c r="AJ1561" s="71" t="str">
        <v>2017</v>
      </c>
      <c r="AK1561" s="70">
        <f t="shared" si="4"/>
        <v>42897</v>
      </c>
    </row>
    <row r="1562" spans="1:37" ht="14.4">
      <c r="A1562" s="239" t="s">
        <v>12473</v>
      </c>
      <c r="B1562" s="282" t="s">
        <v>89</v>
      </c>
      <c r="C1562" s="275">
        <v>42887</v>
      </c>
      <c r="D1562" s="276"/>
      <c r="E1562" s="277" t="s">
        <v>11122</v>
      </c>
      <c r="F1562" s="278" t="s">
        <v>214</v>
      </c>
      <c r="G1562" s="279" t="s">
        <v>11124</v>
      </c>
      <c r="H1562" s="280"/>
      <c r="I1562" s="281">
        <f t="shared" si="0"/>
        <v>42917</v>
      </c>
      <c r="J1562" s="282"/>
      <c r="K1562" s="280"/>
      <c r="L1562" s="283"/>
      <c r="M1562" s="282"/>
      <c r="N1562" s="282"/>
      <c r="O1562" s="282"/>
      <c r="P1562" s="284"/>
      <c r="Q1562" s="285"/>
      <c r="R1562" s="282"/>
      <c r="S1562" s="282"/>
      <c r="T1562" s="282"/>
      <c r="U1562" s="276"/>
      <c r="V1562" s="282"/>
      <c r="W1562" s="282"/>
      <c r="X1562" s="276"/>
      <c r="Y1562" s="57">
        <v>43073</v>
      </c>
      <c r="Z1562" s="286"/>
      <c r="AA1562" s="287"/>
      <c r="AB1562" s="288"/>
      <c r="AC1562" s="289"/>
      <c r="AD1562" s="290"/>
      <c r="AE1562" s="67" t="str">
        <f t="shared" si="1"/>
        <v>Jun</v>
      </c>
      <c r="AF1562" s="68" t="str">
        <f t="shared" si="2"/>
        <v>Dec</v>
      </c>
      <c r="AG1562" s="177"/>
      <c r="AH1562" s="70">
        <f t="shared" si="5"/>
        <v>42917</v>
      </c>
      <c r="AI1562" s="71">
        <f ca="1"/>
        <v>-1072</v>
      </c>
      <c r="AJ1562" s="71" t="str">
        <v>2017</v>
      </c>
      <c r="AK1562" s="70">
        <f t="shared" si="4"/>
        <v>42897</v>
      </c>
    </row>
    <row r="1563" spans="1:37" ht="14.4">
      <c r="A1563" s="239" t="s">
        <v>12476</v>
      </c>
      <c r="B1563" s="282" t="s">
        <v>89</v>
      </c>
      <c r="C1563" s="275">
        <v>42887</v>
      </c>
      <c r="D1563" s="276"/>
      <c r="E1563" s="277" t="s">
        <v>11122</v>
      </c>
      <c r="F1563" s="278" t="s">
        <v>214</v>
      </c>
      <c r="G1563" s="279" t="s">
        <v>11124</v>
      </c>
      <c r="H1563" s="280"/>
      <c r="I1563" s="281">
        <f t="shared" si="0"/>
        <v>42917</v>
      </c>
      <c r="J1563" s="282"/>
      <c r="K1563" s="280"/>
      <c r="L1563" s="283"/>
      <c r="M1563" s="282"/>
      <c r="N1563" s="282"/>
      <c r="O1563" s="282"/>
      <c r="P1563" s="284"/>
      <c r="Q1563" s="285"/>
      <c r="R1563" s="282"/>
      <c r="S1563" s="282"/>
      <c r="T1563" s="282"/>
      <c r="U1563" s="276"/>
      <c r="V1563" s="282"/>
      <c r="W1563" s="282"/>
      <c r="X1563" s="276"/>
      <c r="Y1563" s="57">
        <v>43073</v>
      </c>
      <c r="Z1563" s="286"/>
      <c r="AA1563" s="287"/>
      <c r="AB1563" s="288"/>
      <c r="AC1563" s="289"/>
      <c r="AD1563" s="290"/>
      <c r="AE1563" s="67" t="str">
        <f t="shared" si="1"/>
        <v>Jun</v>
      </c>
      <c r="AF1563" s="68" t="str">
        <f t="shared" si="2"/>
        <v>Dec</v>
      </c>
      <c r="AG1563" s="177"/>
      <c r="AH1563" s="70">
        <f t="shared" si="5"/>
        <v>42917</v>
      </c>
      <c r="AI1563" s="71">
        <f ca="1"/>
        <v>-1072</v>
      </c>
      <c r="AJ1563" s="71" t="str">
        <v>2017</v>
      </c>
      <c r="AK1563" s="70">
        <f t="shared" si="4"/>
        <v>42897</v>
      </c>
    </row>
    <row r="1564" spans="1:37" ht="14.4">
      <c r="A1564" s="239" t="s">
        <v>12477</v>
      </c>
      <c r="B1564" s="282" t="s">
        <v>89</v>
      </c>
      <c r="C1564" s="275">
        <v>42887</v>
      </c>
      <c r="D1564" s="276"/>
      <c r="E1564" s="277" t="s">
        <v>11122</v>
      </c>
      <c r="F1564" s="278" t="s">
        <v>214</v>
      </c>
      <c r="G1564" s="279" t="s">
        <v>11124</v>
      </c>
      <c r="H1564" s="280"/>
      <c r="I1564" s="281">
        <f t="shared" si="0"/>
        <v>42917</v>
      </c>
      <c r="J1564" s="282"/>
      <c r="K1564" s="280"/>
      <c r="L1564" s="283"/>
      <c r="M1564" s="282"/>
      <c r="N1564" s="282"/>
      <c r="O1564" s="282"/>
      <c r="P1564" s="284"/>
      <c r="Q1564" s="285"/>
      <c r="R1564" s="282"/>
      <c r="S1564" s="282"/>
      <c r="T1564" s="282"/>
      <c r="U1564" s="276"/>
      <c r="V1564" s="282"/>
      <c r="W1564" s="282"/>
      <c r="X1564" s="276"/>
      <c r="Y1564" s="57">
        <v>43073</v>
      </c>
      <c r="Z1564" s="286"/>
      <c r="AA1564" s="287"/>
      <c r="AB1564" s="288"/>
      <c r="AC1564" s="289"/>
      <c r="AD1564" s="290"/>
      <c r="AE1564" s="67" t="str">
        <f t="shared" si="1"/>
        <v>Jun</v>
      </c>
      <c r="AF1564" s="68" t="str">
        <f t="shared" si="2"/>
        <v>Dec</v>
      </c>
      <c r="AG1564" s="177"/>
      <c r="AH1564" s="70">
        <f t="shared" si="5"/>
        <v>42917</v>
      </c>
      <c r="AI1564" s="71">
        <f ca="1"/>
        <v>-1072</v>
      </c>
      <c r="AJ1564" s="71" t="str">
        <v>2017</v>
      </c>
      <c r="AK1564" s="70">
        <f t="shared" si="4"/>
        <v>42897</v>
      </c>
    </row>
    <row r="1565" spans="1:37" ht="14.4">
      <c r="A1565" s="239" t="s">
        <v>12478</v>
      </c>
      <c r="B1565" s="282" t="s">
        <v>89</v>
      </c>
      <c r="C1565" s="275">
        <v>42887</v>
      </c>
      <c r="D1565" s="276"/>
      <c r="E1565" s="277" t="s">
        <v>11122</v>
      </c>
      <c r="F1565" s="278" t="s">
        <v>214</v>
      </c>
      <c r="G1565" s="279" t="s">
        <v>11124</v>
      </c>
      <c r="H1565" s="280"/>
      <c r="I1565" s="281">
        <f t="shared" si="0"/>
        <v>42917</v>
      </c>
      <c r="J1565" s="282"/>
      <c r="K1565" s="280"/>
      <c r="L1565" s="283"/>
      <c r="M1565" s="282"/>
      <c r="N1565" s="282"/>
      <c r="O1565" s="282"/>
      <c r="P1565" s="284"/>
      <c r="Q1565" s="285"/>
      <c r="R1565" s="282"/>
      <c r="S1565" s="282"/>
      <c r="T1565" s="282"/>
      <c r="U1565" s="276"/>
      <c r="V1565" s="282"/>
      <c r="W1565" s="282"/>
      <c r="X1565" s="276"/>
      <c r="Y1565" s="57">
        <v>43073</v>
      </c>
      <c r="Z1565" s="286"/>
      <c r="AA1565" s="287"/>
      <c r="AB1565" s="288"/>
      <c r="AC1565" s="289"/>
      <c r="AD1565" s="290"/>
      <c r="AE1565" s="67" t="str">
        <f t="shared" si="1"/>
        <v>Jun</v>
      </c>
      <c r="AF1565" s="68" t="str">
        <f t="shared" si="2"/>
        <v>Dec</v>
      </c>
      <c r="AG1565" s="177"/>
      <c r="AH1565" s="70">
        <f t="shared" si="5"/>
        <v>42917</v>
      </c>
      <c r="AI1565" s="71">
        <f ca="1"/>
        <v>-1072</v>
      </c>
      <c r="AJ1565" s="71" t="str">
        <v>2017</v>
      </c>
      <c r="AK1565" s="70">
        <f t="shared" si="4"/>
        <v>42897</v>
      </c>
    </row>
    <row r="1566" spans="1:37" ht="14.4">
      <c r="A1566" s="239" t="s">
        <v>12479</v>
      </c>
      <c r="B1566" s="282" t="s">
        <v>89</v>
      </c>
      <c r="C1566" s="275">
        <v>42887</v>
      </c>
      <c r="D1566" s="276"/>
      <c r="E1566" s="277" t="s">
        <v>11122</v>
      </c>
      <c r="F1566" s="278" t="s">
        <v>214</v>
      </c>
      <c r="G1566" s="279" t="s">
        <v>11124</v>
      </c>
      <c r="H1566" s="280"/>
      <c r="I1566" s="281">
        <f t="shared" si="0"/>
        <v>42917</v>
      </c>
      <c r="J1566" s="282"/>
      <c r="K1566" s="280"/>
      <c r="L1566" s="283"/>
      <c r="M1566" s="282"/>
      <c r="N1566" s="282"/>
      <c r="O1566" s="282"/>
      <c r="P1566" s="284"/>
      <c r="Q1566" s="285"/>
      <c r="R1566" s="282"/>
      <c r="S1566" s="282"/>
      <c r="T1566" s="282"/>
      <c r="U1566" s="276"/>
      <c r="V1566" s="282"/>
      <c r="W1566" s="282"/>
      <c r="X1566" s="276"/>
      <c r="Y1566" s="57">
        <v>43073</v>
      </c>
      <c r="Z1566" s="286"/>
      <c r="AA1566" s="287"/>
      <c r="AB1566" s="288"/>
      <c r="AC1566" s="289"/>
      <c r="AD1566" s="290"/>
      <c r="AE1566" s="67" t="str">
        <f t="shared" si="1"/>
        <v>Jun</v>
      </c>
      <c r="AF1566" s="68" t="str">
        <f t="shared" si="2"/>
        <v>Dec</v>
      </c>
      <c r="AG1566" s="177"/>
      <c r="AH1566" s="70">
        <f t="shared" si="5"/>
        <v>42917</v>
      </c>
      <c r="AI1566" s="71">
        <f ca="1"/>
        <v>-1072</v>
      </c>
      <c r="AJ1566" s="71" t="str">
        <v>2017</v>
      </c>
      <c r="AK1566" s="70">
        <f t="shared" si="4"/>
        <v>42897</v>
      </c>
    </row>
    <row r="1567" spans="1:37" ht="14.4">
      <c r="A1567" s="239" t="s">
        <v>12480</v>
      </c>
      <c r="B1567" s="282" t="s">
        <v>89</v>
      </c>
      <c r="C1567" s="275">
        <v>42887</v>
      </c>
      <c r="D1567" s="276"/>
      <c r="E1567" s="277" t="s">
        <v>11122</v>
      </c>
      <c r="F1567" s="278" t="s">
        <v>214</v>
      </c>
      <c r="G1567" s="279" t="s">
        <v>11124</v>
      </c>
      <c r="H1567" s="280"/>
      <c r="I1567" s="281">
        <f t="shared" si="0"/>
        <v>42917</v>
      </c>
      <c r="J1567" s="282"/>
      <c r="K1567" s="280"/>
      <c r="L1567" s="283"/>
      <c r="M1567" s="282"/>
      <c r="N1567" s="282"/>
      <c r="O1567" s="282"/>
      <c r="P1567" s="284"/>
      <c r="Q1567" s="285"/>
      <c r="R1567" s="282"/>
      <c r="S1567" s="282"/>
      <c r="T1567" s="282"/>
      <c r="U1567" s="276"/>
      <c r="V1567" s="282"/>
      <c r="W1567" s="282"/>
      <c r="X1567" s="276"/>
      <c r="Y1567" s="57">
        <v>43073</v>
      </c>
      <c r="Z1567" s="286"/>
      <c r="AA1567" s="287"/>
      <c r="AB1567" s="288"/>
      <c r="AC1567" s="289"/>
      <c r="AD1567" s="290"/>
      <c r="AE1567" s="67" t="str">
        <f t="shared" si="1"/>
        <v>Jun</v>
      </c>
      <c r="AF1567" s="68" t="str">
        <f t="shared" si="2"/>
        <v>Dec</v>
      </c>
      <c r="AG1567" s="177"/>
      <c r="AH1567" s="70">
        <f t="shared" si="5"/>
        <v>42917</v>
      </c>
      <c r="AI1567" s="71">
        <f ca="1"/>
        <v>-1072</v>
      </c>
      <c r="AJ1567" s="71" t="str">
        <v>2017</v>
      </c>
      <c r="AK1567" s="70">
        <f t="shared" si="4"/>
        <v>42897</v>
      </c>
    </row>
    <row r="1568" spans="1:37" ht="14.4">
      <c r="A1568" s="239" t="s">
        <v>12481</v>
      </c>
      <c r="B1568" s="282" t="s">
        <v>89</v>
      </c>
      <c r="C1568" s="275">
        <v>42887</v>
      </c>
      <c r="D1568" s="276"/>
      <c r="E1568" s="277" t="s">
        <v>11122</v>
      </c>
      <c r="F1568" s="278" t="s">
        <v>214</v>
      </c>
      <c r="G1568" s="279" t="s">
        <v>11124</v>
      </c>
      <c r="H1568" s="280"/>
      <c r="I1568" s="281">
        <f t="shared" si="0"/>
        <v>42917</v>
      </c>
      <c r="J1568" s="282"/>
      <c r="K1568" s="280"/>
      <c r="L1568" s="283"/>
      <c r="M1568" s="282"/>
      <c r="N1568" s="282"/>
      <c r="O1568" s="282"/>
      <c r="P1568" s="284"/>
      <c r="Q1568" s="285"/>
      <c r="R1568" s="282"/>
      <c r="S1568" s="282"/>
      <c r="T1568" s="282"/>
      <c r="U1568" s="276"/>
      <c r="V1568" s="282"/>
      <c r="W1568" s="282"/>
      <c r="X1568" s="276"/>
      <c r="Y1568" s="57">
        <v>43073</v>
      </c>
      <c r="Z1568" s="286"/>
      <c r="AA1568" s="287"/>
      <c r="AB1568" s="288"/>
      <c r="AC1568" s="289"/>
      <c r="AD1568" s="290"/>
      <c r="AE1568" s="67" t="str">
        <f t="shared" si="1"/>
        <v>Jun</v>
      </c>
      <c r="AF1568" s="68" t="str">
        <f t="shared" si="2"/>
        <v>Dec</v>
      </c>
      <c r="AG1568" s="177"/>
      <c r="AH1568" s="70">
        <f t="shared" si="5"/>
        <v>42917</v>
      </c>
      <c r="AI1568" s="71">
        <f ca="1"/>
        <v>-1072</v>
      </c>
      <c r="AJ1568" s="71" t="str">
        <v>2017</v>
      </c>
      <c r="AK1568" s="70">
        <f t="shared" si="4"/>
        <v>42897</v>
      </c>
    </row>
    <row r="1569" spans="1:37" ht="14.4">
      <c r="A1569" s="239" t="s">
        <v>12482</v>
      </c>
      <c r="B1569" s="282" t="s">
        <v>89</v>
      </c>
      <c r="C1569" s="275">
        <v>42887</v>
      </c>
      <c r="D1569" s="276"/>
      <c r="E1569" s="277" t="s">
        <v>11122</v>
      </c>
      <c r="F1569" s="278" t="s">
        <v>214</v>
      </c>
      <c r="G1569" s="279" t="s">
        <v>11124</v>
      </c>
      <c r="H1569" s="280"/>
      <c r="I1569" s="281">
        <f t="shared" si="0"/>
        <v>42917</v>
      </c>
      <c r="J1569" s="282"/>
      <c r="K1569" s="280"/>
      <c r="L1569" s="283"/>
      <c r="M1569" s="282"/>
      <c r="N1569" s="282"/>
      <c r="O1569" s="282"/>
      <c r="P1569" s="284"/>
      <c r="Q1569" s="285"/>
      <c r="R1569" s="282"/>
      <c r="S1569" s="282"/>
      <c r="T1569" s="282"/>
      <c r="U1569" s="276"/>
      <c r="V1569" s="282"/>
      <c r="W1569" s="282"/>
      <c r="X1569" s="276"/>
      <c r="Y1569" s="57">
        <v>43073</v>
      </c>
      <c r="Z1569" s="286"/>
      <c r="AA1569" s="287"/>
      <c r="AB1569" s="288"/>
      <c r="AC1569" s="289"/>
      <c r="AD1569" s="290"/>
      <c r="AE1569" s="67" t="str">
        <f t="shared" si="1"/>
        <v>Jun</v>
      </c>
      <c r="AF1569" s="68" t="str">
        <f t="shared" si="2"/>
        <v>Dec</v>
      </c>
      <c r="AG1569" s="177"/>
      <c r="AH1569" s="70">
        <f t="shared" si="5"/>
        <v>42917</v>
      </c>
      <c r="AI1569" s="71">
        <f ca="1"/>
        <v>-1072</v>
      </c>
      <c r="AJ1569" s="71" t="str">
        <v>2017</v>
      </c>
      <c r="AK1569" s="70">
        <f t="shared" si="4"/>
        <v>42897</v>
      </c>
    </row>
    <row r="1570" spans="1:37" ht="14.4">
      <c r="A1570" s="239" t="s">
        <v>12483</v>
      </c>
      <c r="B1570" s="282" t="s">
        <v>89</v>
      </c>
      <c r="C1570" s="275">
        <v>42887</v>
      </c>
      <c r="D1570" s="276"/>
      <c r="E1570" s="277" t="s">
        <v>11122</v>
      </c>
      <c r="F1570" s="278" t="s">
        <v>214</v>
      </c>
      <c r="G1570" s="279" t="s">
        <v>11124</v>
      </c>
      <c r="H1570" s="280"/>
      <c r="I1570" s="281">
        <f t="shared" si="0"/>
        <v>42917</v>
      </c>
      <c r="J1570" s="282"/>
      <c r="K1570" s="280"/>
      <c r="L1570" s="283"/>
      <c r="M1570" s="282"/>
      <c r="N1570" s="282"/>
      <c r="O1570" s="282"/>
      <c r="P1570" s="284"/>
      <c r="Q1570" s="285"/>
      <c r="R1570" s="282"/>
      <c r="S1570" s="282"/>
      <c r="T1570" s="282"/>
      <c r="U1570" s="276"/>
      <c r="V1570" s="282"/>
      <c r="W1570" s="282"/>
      <c r="X1570" s="276"/>
      <c r="Y1570" s="57">
        <v>43073</v>
      </c>
      <c r="Z1570" s="286"/>
      <c r="AA1570" s="287"/>
      <c r="AB1570" s="288"/>
      <c r="AC1570" s="289"/>
      <c r="AD1570" s="290"/>
      <c r="AE1570" s="67" t="str">
        <f t="shared" si="1"/>
        <v>Jun</v>
      </c>
      <c r="AF1570" s="68" t="str">
        <f t="shared" si="2"/>
        <v>Dec</v>
      </c>
      <c r="AG1570" s="177"/>
      <c r="AH1570" s="70">
        <f t="shared" si="5"/>
        <v>42917</v>
      </c>
      <c r="AI1570" s="71">
        <f ca="1"/>
        <v>-1072</v>
      </c>
      <c r="AJ1570" s="71" t="str">
        <v>2017</v>
      </c>
      <c r="AK1570" s="70">
        <f t="shared" si="4"/>
        <v>42897</v>
      </c>
    </row>
    <row r="1571" spans="1:37" ht="14.4">
      <c r="A1571" s="239" t="s">
        <v>12484</v>
      </c>
      <c r="B1571" s="282" t="s">
        <v>89</v>
      </c>
      <c r="C1571" s="275">
        <v>42887</v>
      </c>
      <c r="D1571" s="276"/>
      <c r="E1571" s="277" t="s">
        <v>11122</v>
      </c>
      <c r="F1571" s="278" t="s">
        <v>214</v>
      </c>
      <c r="G1571" s="279" t="s">
        <v>11124</v>
      </c>
      <c r="H1571" s="280"/>
      <c r="I1571" s="281">
        <f t="shared" si="0"/>
        <v>42917</v>
      </c>
      <c r="J1571" s="282"/>
      <c r="K1571" s="280"/>
      <c r="L1571" s="283"/>
      <c r="M1571" s="282"/>
      <c r="N1571" s="282"/>
      <c r="O1571" s="282"/>
      <c r="P1571" s="284"/>
      <c r="Q1571" s="285"/>
      <c r="R1571" s="282"/>
      <c r="S1571" s="282"/>
      <c r="T1571" s="282"/>
      <c r="U1571" s="276"/>
      <c r="V1571" s="282"/>
      <c r="W1571" s="282"/>
      <c r="X1571" s="276"/>
      <c r="Y1571" s="57">
        <v>43073</v>
      </c>
      <c r="Z1571" s="286"/>
      <c r="AA1571" s="287"/>
      <c r="AB1571" s="288"/>
      <c r="AC1571" s="289"/>
      <c r="AD1571" s="290"/>
      <c r="AE1571" s="67" t="str">
        <f t="shared" si="1"/>
        <v>Jun</v>
      </c>
      <c r="AF1571" s="68" t="str">
        <f t="shared" si="2"/>
        <v>Dec</v>
      </c>
      <c r="AG1571" s="177"/>
      <c r="AH1571" s="70">
        <f t="shared" si="5"/>
        <v>42917</v>
      </c>
      <c r="AI1571" s="71">
        <f ca="1"/>
        <v>-1072</v>
      </c>
      <c r="AJ1571" s="71" t="str">
        <v>2017</v>
      </c>
      <c r="AK1571" s="70">
        <f t="shared" si="4"/>
        <v>42897</v>
      </c>
    </row>
    <row r="1572" spans="1:37" ht="14.4">
      <c r="A1572" s="239" t="s">
        <v>12485</v>
      </c>
      <c r="B1572" s="282" t="s">
        <v>89</v>
      </c>
      <c r="C1572" s="275">
        <v>42887</v>
      </c>
      <c r="D1572" s="276"/>
      <c r="E1572" s="277" t="s">
        <v>11122</v>
      </c>
      <c r="F1572" s="278" t="s">
        <v>214</v>
      </c>
      <c r="G1572" s="279" t="s">
        <v>11124</v>
      </c>
      <c r="H1572" s="280"/>
      <c r="I1572" s="281">
        <f t="shared" si="0"/>
        <v>42917</v>
      </c>
      <c r="J1572" s="282"/>
      <c r="K1572" s="280"/>
      <c r="L1572" s="283"/>
      <c r="M1572" s="282"/>
      <c r="N1572" s="282"/>
      <c r="O1572" s="282"/>
      <c r="P1572" s="284"/>
      <c r="Q1572" s="285"/>
      <c r="R1572" s="282"/>
      <c r="S1572" s="282"/>
      <c r="T1572" s="282"/>
      <c r="U1572" s="276"/>
      <c r="V1572" s="282"/>
      <c r="W1572" s="282"/>
      <c r="X1572" s="276"/>
      <c r="Y1572" s="57">
        <v>43073</v>
      </c>
      <c r="Z1572" s="286"/>
      <c r="AA1572" s="287"/>
      <c r="AB1572" s="288"/>
      <c r="AC1572" s="289"/>
      <c r="AD1572" s="290"/>
      <c r="AE1572" s="67" t="str">
        <f t="shared" si="1"/>
        <v>Jun</v>
      </c>
      <c r="AF1572" s="68" t="str">
        <f t="shared" si="2"/>
        <v>Dec</v>
      </c>
      <c r="AG1572" s="177"/>
      <c r="AH1572" s="70">
        <f t="shared" si="5"/>
        <v>42917</v>
      </c>
      <c r="AI1572" s="71">
        <f ca="1"/>
        <v>-1072</v>
      </c>
      <c r="AJ1572" s="71" t="str">
        <v>2017</v>
      </c>
      <c r="AK1572" s="70">
        <f t="shared" si="4"/>
        <v>42897</v>
      </c>
    </row>
    <row r="1573" spans="1:37" ht="14.4">
      <c r="A1573" s="239" t="s">
        <v>12486</v>
      </c>
      <c r="B1573" s="282" t="s">
        <v>89</v>
      </c>
      <c r="C1573" s="275">
        <v>42887</v>
      </c>
      <c r="D1573" s="276"/>
      <c r="E1573" s="277" t="s">
        <v>11122</v>
      </c>
      <c r="F1573" s="278" t="s">
        <v>214</v>
      </c>
      <c r="G1573" s="279" t="s">
        <v>11124</v>
      </c>
      <c r="H1573" s="280"/>
      <c r="I1573" s="281">
        <f t="shared" si="0"/>
        <v>42917</v>
      </c>
      <c r="J1573" s="282"/>
      <c r="K1573" s="280"/>
      <c r="L1573" s="283"/>
      <c r="M1573" s="282"/>
      <c r="N1573" s="282"/>
      <c r="O1573" s="282"/>
      <c r="P1573" s="284"/>
      <c r="Q1573" s="285"/>
      <c r="R1573" s="282"/>
      <c r="S1573" s="282"/>
      <c r="T1573" s="282"/>
      <c r="U1573" s="276"/>
      <c r="V1573" s="282"/>
      <c r="W1573" s="282"/>
      <c r="X1573" s="276"/>
      <c r="Y1573" s="57">
        <v>43073</v>
      </c>
      <c r="Z1573" s="286"/>
      <c r="AA1573" s="287"/>
      <c r="AB1573" s="288"/>
      <c r="AC1573" s="289"/>
      <c r="AD1573" s="290"/>
      <c r="AE1573" s="67" t="str">
        <f t="shared" si="1"/>
        <v>Jun</v>
      </c>
      <c r="AF1573" s="68" t="str">
        <f t="shared" si="2"/>
        <v>Dec</v>
      </c>
      <c r="AG1573" s="177"/>
      <c r="AH1573" s="70">
        <f t="shared" si="5"/>
        <v>42917</v>
      </c>
      <c r="AI1573" s="71">
        <f ca="1"/>
        <v>-1072</v>
      </c>
      <c r="AJ1573" s="71" t="str">
        <v>2017</v>
      </c>
      <c r="AK1573" s="70">
        <f t="shared" si="4"/>
        <v>42897</v>
      </c>
    </row>
    <row r="1574" spans="1:37" ht="14.4">
      <c r="A1574" s="239" t="s">
        <v>12487</v>
      </c>
      <c r="B1574" s="282" t="s">
        <v>89</v>
      </c>
      <c r="C1574" s="275">
        <v>42887</v>
      </c>
      <c r="D1574" s="276"/>
      <c r="E1574" s="277" t="s">
        <v>11122</v>
      </c>
      <c r="F1574" s="278" t="s">
        <v>214</v>
      </c>
      <c r="G1574" s="279" t="s">
        <v>11124</v>
      </c>
      <c r="H1574" s="280"/>
      <c r="I1574" s="281">
        <f t="shared" si="0"/>
        <v>42917</v>
      </c>
      <c r="J1574" s="282"/>
      <c r="K1574" s="280"/>
      <c r="L1574" s="283"/>
      <c r="M1574" s="282"/>
      <c r="N1574" s="282"/>
      <c r="O1574" s="282"/>
      <c r="P1574" s="284"/>
      <c r="Q1574" s="285"/>
      <c r="R1574" s="282"/>
      <c r="S1574" s="282"/>
      <c r="T1574" s="282"/>
      <c r="U1574" s="276"/>
      <c r="V1574" s="282"/>
      <c r="W1574" s="282"/>
      <c r="X1574" s="276"/>
      <c r="Y1574" s="57">
        <v>43073</v>
      </c>
      <c r="Z1574" s="286"/>
      <c r="AA1574" s="287"/>
      <c r="AB1574" s="288"/>
      <c r="AC1574" s="289"/>
      <c r="AD1574" s="290"/>
      <c r="AE1574" s="67" t="str">
        <f t="shared" si="1"/>
        <v>Jun</v>
      </c>
      <c r="AF1574" s="68" t="str">
        <f t="shared" si="2"/>
        <v>Dec</v>
      </c>
      <c r="AG1574" s="177"/>
      <c r="AH1574" s="70">
        <f t="shared" si="5"/>
        <v>42917</v>
      </c>
      <c r="AI1574" s="71">
        <f ca="1"/>
        <v>-1072</v>
      </c>
      <c r="AJ1574" s="71" t="str">
        <v>2017</v>
      </c>
      <c r="AK1574" s="70">
        <f t="shared" si="4"/>
        <v>42897</v>
      </c>
    </row>
    <row r="1575" spans="1:37" ht="14.4">
      <c r="A1575" s="239" t="s">
        <v>12488</v>
      </c>
      <c r="B1575" s="282" t="s">
        <v>89</v>
      </c>
      <c r="C1575" s="275">
        <v>42887</v>
      </c>
      <c r="D1575" s="276"/>
      <c r="E1575" s="277" t="s">
        <v>11122</v>
      </c>
      <c r="F1575" s="278" t="s">
        <v>214</v>
      </c>
      <c r="G1575" s="279" t="s">
        <v>11124</v>
      </c>
      <c r="H1575" s="280"/>
      <c r="I1575" s="281">
        <f t="shared" si="0"/>
        <v>42917</v>
      </c>
      <c r="J1575" s="282"/>
      <c r="K1575" s="280"/>
      <c r="L1575" s="283"/>
      <c r="M1575" s="282"/>
      <c r="N1575" s="282"/>
      <c r="O1575" s="282"/>
      <c r="P1575" s="284"/>
      <c r="Q1575" s="285"/>
      <c r="R1575" s="282"/>
      <c r="S1575" s="282"/>
      <c r="T1575" s="282"/>
      <c r="U1575" s="276"/>
      <c r="V1575" s="282"/>
      <c r="W1575" s="282"/>
      <c r="X1575" s="276"/>
      <c r="Y1575" s="57">
        <v>43073</v>
      </c>
      <c r="Z1575" s="286"/>
      <c r="AA1575" s="287"/>
      <c r="AB1575" s="288"/>
      <c r="AC1575" s="289"/>
      <c r="AD1575" s="290"/>
      <c r="AE1575" s="67" t="str">
        <f t="shared" si="1"/>
        <v>Jun</v>
      </c>
      <c r="AF1575" s="68" t="str">
        <f t="shared" si="2"/>
        <v>Dec</v>
      </c>
      <c r="AG1575" s="177"/>
      <c r="AH1575" s="70">
        <f t="shared" si="5"/>
        <v>42917</v>
      </c>
      <c r="AI1575" s="71">
        <f ca="1"/>
        <v>-1072</v>
      </c>
      <c r="AJ1575" s="71" t="str">
        <v>2017</v>
      </c>
      <c r="AK1575" s="70">
        <f t="shared" si="4"/>
        <v>42897</v>
      </c>
    </row>
    <row r="1576" spans="1:37" ht="14.4">
      <c r="A1576" s="239" t="s">
        <v>12489</v>
      </c>
      <c r="B1576" s="282" t="s">
        <v>89</v>
      </c>
      <c r="C1576" s="275">
        <v>42887</v>
      </c>
      <c r="D1576" s="276"/>
      <c r="E1576" s="277" t="s">
        <v>11122</v>
      </c>
      <c r="F1576" s="278" t="s">
        <v>214</v>
      </c>
      <c r="G1576" s="279" t="s">
        <v>11124</v>
      </c>
      <c r="H1576" s="280"/>
      <c r="I1576" s="281">
        <f t="shared" si="0"/>
        <v>42917</v>
      </c>
      <c r="J1576" s="282"/>
      <c r="K1576" s="280"/>
      <c r="L1576" s="283"/>
      <c r="M1576" s="282"/>
      <c r="N1576" s="282"/>
      <c r="O1576" s="282"/>
      <c r="P1576" s="284"/>
      <c r="Q1576" s="285"/>
      <c r="R1576" s="282"/>
      <c r="S1576" s="282"/>
      <c r="T1576" s="282"/>
      <c r="U1576" s="276"/>
      <c r="V1576" s="282"/>
      <c r="W1576" s="282"/>
      <c r="X1576" s="276"/>
      <c r="Y1576" s="57">
        <v>43073</v>
      </c>
      <c r="Z1576" s="286"/>
      <c r="AA1576" s="287"/>
      <c r="AB1576" s="288"/>
      <c r="AC1576" s="289"/>
      <c r="AD1576" s="290"/>
      <c r="AE1576" s="67" t="str">
        <f t="shared" si="1"/>
        <v>Jun</v>
      </c>
      <c r="AF1576" s="68" t="str">
        <f t="shared" si="2"/>
        <v>Dec</v>
      </c>
      <c r="AG1576" s="177"/>
      <c r="AH1576" s="70">
        <f t="shared" si="5"/>
        <v>42917</v>
      </c>
      <c r="AI1576" s="71">
        <f ca="1"/>
        <v>-1072</v>
      </c>
      <c r="AJ1576" s="71" t="str">
        <v>2017</v>
      </c>
      <c r="AK1576" s="70">
        <f t="shared" si="4"/>
        <v>42897</v>
      </c>
    </row>
    <row r="1577" spans="1:37" ht="14.4">
      <c r="A1577" s="239" t="s">
        <v>12490</v>
      </c>
      <c r="B1577" s="282" t="s">
        <v>89</v>
      </c>
      <c r="C1577" s="275">
        <v>42887</v>
      </c>
      <c r="D1577" s="276"/>
      <c r="E1577" s="277" t="s">
        <v>11122</v>
      </c>
      <c r="F1577" s="278" t="s">
        <v>214</v>
      </c>
      <c r="G1577" s="279" t="s">
        <v>11124</v>
      </c>
      <c r="H1577" s="280"/>
      <c r="I1577" s="281">
        <f t="shared" si="0"/>
        <v>42917</v>
      </c>
      <c r="J1577" s="282"/>
      <c r="K1577" s="280"/>
      <c r="L1577" s="283"/>
      <c r="M1577" s="282"/>
      <c r="N1577" s="282"/>
      <c r="O1577" s="282"/>
      <c r="P1577" s="284"/>
      <c r="Q1577" s="285"/>
      <c r="R1577" s="282"/>
      <c r="S1577" s="282"/>
      <c r="T1577" s="282"/>
      <c r="U1577" s="276"/>
      <c r="V1577" s="282"/>
      <c r="W1577" s="282"/>
      <c r="X1577" s="276"/>
      <c r="Y1577" s="57">
        <v>43073</v>
      </c>
      <c r="Z1577" s="286"/>
      <c r="AA1577" s="287"/>
      <c r="AB1577" s="288"/>
      <c r="AC1577" s="289"/>
      <c r="AD1577" s="290"/>
      <c r="AE1577" s="67" t="str">
        <f t="shared" si="1"/>
        <v>Jun</v>
      </c>
      <c r="AF1577" s="68" t="str">
        <f t="shared" si="2"/>
        <v>Dec</v>
      </c>
      <c r="AG1577" s="177"/>
      <c r="AH1577" s="70">
        <f t="shared" si="5"/>
        <v>42917</v>
      </c>
      <c r="AI1577" s="71">
        <f ca="1"/>
        <v>-1072</v>
      </c>
      <c r="AJ1577" s="71" t="str">
        <v>2017</v>
      </c>
      <c r="AK1577" s="70">
        <f t="shared" si="4"/>
        <v>42897</v>
      </c>
    </row>
    <row r="1578" spans="1:37" ht="14.4">
      <c r="A1578" s="239" t="s">
        <v>12503</v>
      </c>
      <c r="B1578" s="282" t="s">
        <v>89</v>
      </c>
      <c r="C1578" s="275">
        <v>42887</v>
      </c>
      <c r="D1578" s="276"/>
      <c r="E1578" s="277" t="s">
        <v>11122</v>
      </c>
      <c r="F1578" s="278" t="s">
        <v>214</v>
      </c>
      <c r="G1578" s="279" t="s">
        <v>11124</v>
      </c>
      <c r="H1578" s="280"/>
      <c r="I1578" s="281">
        <f t="shared" si="0"/>
        <v>42917</v>
      </c>
      <c r="J1578" s="282"/>
      <c r="K1578" s="280"/>
      <c r="L1578" s="283"/>
      <c r="M1578" s="282"/>
      <c r="N1578" s="282"/>
      <c r="O1578" s="282"/>
      <c r="P1578" s="284"/>
      <c r="Q1578" s="285"/>
      <c r="R1578" s="282"/>
      <c r="S1578" s="282"/>
      <c r="T1578" s="282"/>
      <c r="U1578" s="276"/>
      <c r="V1578" s="282"/>
      <c r="W1578" s="282"/>
      <c r="X1578" s="276"/>
      <c r="Y1578" s="57">
        <v>43073</v>
      </c>
      <c r="Z1578" s="286"/>
      <c r="AA1578" s="287"/>
      <c r="AB1578" s="288"/>
      <c r="AC1578" s="289"/>
      <c r="AD1578" s="290"/>
      <c r="AE1578" s="67" t="str">
        <f t="shared" si="1"/>
        <v>Jun</v>
      </c>
      <c r="AF1578" s="68" t="str">
        <f t="shared" si="2"/>
        <v>Dec</v>
      </c>
      <c r="AG1578" s="177"/>
      <c r="AH1578" s="70">
        <f t="shared" si="5"/>
        <v>42917</v>
      </c>
      <c r="AI1578" s="71">
        <f ca="1"/>
        <v>-1072</v>
      </c>
      <c r="AJ1578" s="71" t="str">
        <v>2017</v>
      </c>
      <c r="AK1578" s="70">
        <f t="shared" si="4"/>
        <v>42897</v>
      </c>
    </row>
    <row r="1579" spans="1:37" ht="14.4">
      <c r="A1579" s="239" t="s">
        <v>12504</v>
      </c>
      <c r="B1579" s="282" t="s">
        <v>89</v>
      </c>
      <c r="C1579" s="275">
        <v>42887</v>
      </c>
      <c r="D1579" s="276"/>
      <c r="E1579" s="277" t="s">
        <v>11122</v>
      </c>
      <c r="F1579" s="278" t="s">
        <v>214</v>
      </c>
      <c r="G1579" s="279" t="s">
        <v>11124</v>
      </c>
      <c r="H1579" s="280"/>
      <c r="I1579" s="281">
        <f t="shared" si="0"/>
        <v>42917</v>
      </c>
      <c r="J1579" s="282"/>
      <c r="K1579" s="280"/>
      <c r="L1579" s="283"/>
      <c r="M1579" s="282"/>
      <c r="N1579" s="282"/>
      <c r="O1579" s="282"/>
      <c r="P1579" s="284"/>
      <c r="Q1579" s="285"/>
      <c r="R1579" s="282"/>
      <c r="S1579" s="282"/>
      <c r="T1579" s="282"/>
      <c r="U1579" s="276"/>
      <c r="V1579" s="282"/>
      <c r="W1579" s="282"/>
      <c r="X1579" s="276"/>
      <c r="Y1579" s="57">
        <v>43073</v>
      </c>
      <c r="Z1579" s="286"/>
      <c r="AA1579" s="287"/>
      <c r="AB1579" s="288"/>
      <c r="AC1579" s="289"/>
      <c r="AD1579" s="290"/>
      <c r="AE1579" s="67" t="str">
        <f t="shared" si="1"/>
        <v>Jun</v>
      </c>
      <c r="AF1579" s="68" t="str">
        <f t="shared" si="2"/>
        <v>Dec</v>
      </c>
      <c r="AG1579" s="177"/>
      <c r="AH1579" s="70">
        <f t="shared" si="5"/>
        <v>42917</v>
      </c>
      <c r="AI1579" s="71">
        <f ca="1"/>
        <v>-1072</v>
      </c>
      <c r="AJ1579" s="71" t="str">
        <v>2017</v>
      </c>
      <c r="AK1579" s="70">
        <f t="shared" si="4"/>
        <v>42897</v>
      </c>
    </row>
    <row r="1580" spans="1:37" ht="14.4">
      <c r="A1580" s="239" t="s">
        <v>12508</v>
      </c>
      <c r="B1580" s="282" t="s">
        <v>89</v>
      </c>
      <c r="C1580" s="275">
        <v>42887</v>
      </c>
      <c r="D1580" s="276"/>
      <c r="E1580" s="277" t="s">
        <v>11122</v>
      </c>
      <c r="F1580" s="278" t="s">
        <v>214</v>
      </c>
      <c r="G1580" s="279" t="s">
        <v>11124</v>
      </c>
      <c r="H1580" s="280"/>
      <c r="I1580" s="281">
        <f t="shared" si="0"/>
        <v>42917</v>
      </c>
      <c r="J1580" s="282"/>
      <c r="K1580" s="280"/>
      <c r="L1580" s="283"/>
      <c r="M1580" s="282"/>
      <c r="N1580" s="282"/>
      <c r="O1580" s="282"/>
      <c r="P1580" s="284"/>
      <c r="Q1580" s="285"/>
      <c r="R1580" s="282"/>
      <c r="S1580" s="282"/>
      <c r="T1580" s="282"/>
      <c r="U1580" s="276"/>
      <c r="V1580" s="282"/>
      <c r="W1580" s="282"/>
      <c r="X1580" s="276"/>
      <c r="Y1580" s="57">
        <v>43073</v>
      </c>
      <c r="Z1580" s="286"/>
      <c r="AA1580" s="287"/>
      <c r="AB1580" s="288"/>
      <c r="AC1580" s="289"/>
      <c r="AD1580" s="290"/>
      <c r="AE1580" s="67" t="str">
        <f t="shared" si="1"/>
        <v>Jun</v>
      </c>
      <c r="AF1580" s="68" t="str">
        <f t="shared" si="2"/>
        <v>Dec</v>
      </c>
      <c r="AG1580" s="177"/>
      <c r="AH1580" s="70">
        <f t="shared" si="5"/>
        <v>42917</v>
      </c>
      <c r="AI1580" s="71">
        <f ca="1"/>
        <v>-1072</v>
      </c>
      <c r="AJ1580" s="71" t="str">
        <v>2017</v>
      </c>
      <c r="AK1580" s="70">
        <f t="shared" si="4"/>
        <v>42897</v>
      </c>
    </row>
    <row r="1581" spans="1:37" ht="14.4">
      <c r="A1581" s="239" t="s">
        <v>12511</v>
      </c>
      <c r="B1581" s="282" t="s">
        <v>89</v>
      </c>
      <c r="C1581" s="275">
        <v>42887</v>
      </c>
      <c r="D1581" s="276"/>
      <c r="E1581" s="277" t="s">
        <v>11122</v>
      </c>
      <c r="F1581" s="278" t="s">
        <v>214</v>
      </c>
      <c r="G1581" s="279" t="s">
        <v>11124</v>
      </c>
      <c r="H1581" s="280"/>
      <c r="I1581" s="281">
        <f t="shared" si="0"/>
        <v>42917</v>
      </c>
      <c r="J1581" s="282"/>
      <c r="K1581" s="280"/>
      <c r="L1581" s="283"/>
      <c r="M1581" s="282"/>
      <c r="N1581" s="282"/>
      <c r="O1581" s="282"/>
      <c r="P1581" s="284"/>
      <c r="Q1581" s="285"/>
      <c r="R1581" s="282"/>
      <c r="S1581" s="282"/>
      <c r="T1581" s="282"/>
      <c r="U1581" s="276"/>
      <c r="V1581" s="282"/>
      <c r="W1581" s="282"/>
      <c r="X1581" s="276"/>
      <c r="Y1581" s="57">
        <v>43073</v>
      </c>
      <c r="Z1581" s="286"/>
      <c r="AA1581" s="287"/>
      <c r="AB1581" s="288"/>
      <c r="AC1581" s="289"/>
      <c r="AD1581" s="290"/>
      <c r="AE1581" s="67" t="str">
        <f t="shared" si="1"/>
        <v>Jun</v>
      </c>
      <c r="AF1581" s="68" t="str">
        <f t="shared" si="2"/>
        <v>Dec</v>
      </c>
      <c r="AG1581" s="177"/>
      <c r="AH1581" s="70">
        <f t="shared" si="5"/>
        <v>42917</v>
      </c>
      <c r="AI1581" s="71">
        <f ca="1"/>
        <v>-1072</v>
      </c>
      <c r="AJ1581" s="71" t="str">
        <v>2017</v>
      </c>
      <c r="AK1581" s="70">
        <f t="shared" si="4"/>
        <v>42897</v>
      </c>
    </row>
    <row r="1582" spans="1:37" ht="14.4">
      <c r="A1582" s="239" t="s">
        <v>12513</v>
      </c>
      <c r="B1582" s="282" t="s">
        <v>89</v>
      </c>
      <c r="C1582" s="275">
        <v>42887</v>
      </c>
      <c r="D1582" s="276"/>
      <c r="E1582" s="277" t="s">
        <v>11122</v>
      </c>
      <c r="F1582" s="278" t="s">
        <v>214</v>
      </c>
      <c r="G1582" s="279" t="s">
        <v>11124</v>
      </c>
      <c r="H1582" s="280"/>
      <c r="I1582" s="281">
        <f t="shared" si="0"/>
        <v>42917</v>
      </c>
      <c r="J1582" s="282"/>
      <c r="K1582" s="280"/>
      <c r="L1582" s="283"/>
      <c r="M1582" s="282"/>
      <c r="N1582" s="282"/>
      <c r="O1582" s="282"/>
      <c r="P1582" s="284"/>
      <c r="Q1582" s="285"/>
      <c r="R1582" s="282"/>
      <c r="S1582" s="282"/>
      <c r="T1582" s="282"/>
      <c r="U1582" s="276"/>
      <c r="V1582" s="282"/>
      <c r="W1582" s="282"/>
      <c r="X1582" s="276"/>
      <c r="Y1582" s="57">
        <v>43073</v>
      </c>
      <c r="Z1582" s="286"/>
      <c r="AA1582" s="287"/>
      <c r="AB1582" s="288"/>
      <c r="AC1582" s="289"/>
      <c r="AD1582" s="290"/>
      <c r="AE1582" s="67" t="str">
        <f t="shared" si="1"/>
        <v>Jun</v>
      </c>
      <c r="AF1582" s="68" t="str">
        <f t="shared" si="2"/>
        <v>Dec</v>
      </c>
      <c r="AG1582" s="177"/>
      <c r="AH1582" s="70">
        <f t="shared" si="5"/>
        <v>42917</v>
      </c>
      <c r="AI1582" s="71">
        <f ca="1"/>
        <v>-1072</v>
      </c>
      <c r="AJ1582" s="71" t="str">
        <v>2017</v>
      </c>
      <c r="AK1582" s="70">
        <f t="shared" si="4"/>
        <v>42897</v>
      </c>
    </row>
    <row r="1583" spans="1:37" ht="14.4">
      <c r="A1583" s="239" t="s">
        <v>12517</v>
      </c>
      <c r="B1583" s="282" t="s">
        <v>89</v>
      </c>
      <c r="C1583" s="275">
        <v>42887</v>
      </c>
      <c r="D1583" s="276"/>
      <c r="E1583" s="277" t="s">
        <v>11122</v>
      </c>
      <c r="F1583" s="278" t="s">
        <v>214</v>
      </c>
      <c r="G1583" s="279" t="s">
        <v>11124</v>
      </c>
      <c r="H1583" s="280"/>
      <c r="I1583" s="281">
        <f t="shared" si="0"/>
        <v>42917</v>
      </c>
      <c r="J1583" s="282"/>
      <c r="K1583" s="280"/>
      <c r="L1583" s="283"/>
      <c r="M1583" s="282"/>
      <c r="N1583" s="282"/>
      <c r="O1583" s="282"/>
      <c r="P1583" s="284"/>
      <c r="Q1583" s="285"/>
      <c r="R1583" s="282"/>
      <c r="S1583" s="282"/>
      <c r="T1583" s="282"/>
      <c r="U1583" s="276"/>
      <c r="V1583" s="282"/>
      <c r="W1583" s="282"/>
      <c r="X1583" s="276"/>
      <c r="Y1583" s="57">
        <v>43073</v>
      </c>
      <c r="Z1583" s="286"/>
      <c r="AA1583" s="287"/>
      <c r="AB1583" s="288"/>
      <c r="AC1583" s="289"/>
      <c r="AD1583" s="290"/>
      <c r="AE1583" s="67" t="str">
        <f t="shared" si="1"/>
        <v>Jun</v>
      </c>
      <c r="AF1583" s="68" t="str">
        <f t="shared" si="2"/>
        <v>Dec</v>
      </c>
      <c r="AG1583" s="177"/>
      <c r="AH1583" s="70">
        <f t="shared" si="5"/>
        <v>42917</v>
      </c>
      <c r="AI1583" s="71">
        <f ca="1"/>
        <v>-1072</v>
      </c>
      <c r="AJ1583" s="71" t="str">
        <v>2017</v>
      </c>
      <c r="AK1583" s="70">
        <f t="shared" si="4"/>
        <v>42897</v>
      </c>
    </row>
    <row r="1584" spans="1:37" ht="14.4">
      <c r="A1584" s="239" t="s">
        <v>12518</v>
      </c>
      <c r="B1584" s="282" t="s">
        <v>89</v>
      </c>
      <c r="C1584" s="275">
        <v>42887</v>
      </c>
      <c r="D1584" s="276"/>
      <c r="E1584" s="277" t="s">
        <v>11122</v>
      </c>
      <c r="F1584" s="278" t="s">
        <v>214</v>
      </c>
      <c r="G1584" s="279" t="s">
        <v>11124</v>
      </c>
      <c r="H1584" s="280"/>
      <c r="I1584" s="281">
        <f t="shared" si="0"/>
        <v>42917</v>
      </c>
      <c r="J1584" s="282"/>
      <c r="K1584" s="280"/>
      <c r="L1584" s="283"/>
      <c r="M1584" s="282"/>
      <c r="N1584" s="282"/>
      <c r="O1584" s="282"/>
      <c r="P1584" s="284"/>
      <c r="Q1584" s="285"/>
      <c r="R1584" s="282"/>
      <c r="S1584" s="282"/>
      <c r="T1584" s="282"/>
      <c r="U1584" s="276"/>
      <c r="V1584" s="282"/>
      <c r="W1584" s="282"/>
      <c r="X1584" s="276"/>
      <c r="Y1584" s="57">
        <v>43073</v>
      </c>
      <c r="Z1584" s="286"/>
      <c r="AA1584" s="291"/>
      <c r="AB1584" s="288"/>
      <c r="AC1584" s="289"/>
      <c r="AD1584" s="290"/>
      <c r="AE1584" s="67" t="str">
        <f t="shared" si="1"/>
        <v>Jun</v>
      </c>
      <c r="AF1584" s="68" t="str">
        <f t="shared" si="2"/>
        <v>Dec</v>
      </c>
      <c r="AG1584" s="177"/>
      <c r="AH1584" s="70">
        <f t="shared" si="5"/>
        <v>42917</v>
      </c>
      <c r="AI1584" s="71">
        <f ca="1"/>
        <v>-1072</v>
      </c>
      <c r="AJ1584" s="71" t="str">
        <v>2017</v>
      </c>
      <c r="AK1584" s="70">
        <f t="shared" si="4"/>
        <v>42897</v>
      </c>
    </row>
    <row r="1585" spans="1:37" ht="14.4">
      <c r="A1585" s="239" t="s">
        <v>12520</v>
      </c>
      <c r="B1585" s="282" t="s">
        <v>89</v>
      </c>
      <c r="C1585" s="275">
        <v>42887</v>
      </c>
      <c r="D1585" s="276"/>
      <c r="E1585" s="277" t="s">
        <v>11122</v>
      </c>
      <c r="F1585" s="278" t="s">
        <v>214</v>
      </c>
      <c r="G1585" s="279" t="s">
        <v>11124</v>
      </c>
      <c r="H1585" s="280"/>
      <c r="I1585" s="281">
        <f t="shared" si="0"/>
        <v>42917</v>
      </c>
      <c r="J1585" s="282"/>
      <c r="K1585" s="280"/>
      <c r="L1585" s="283"/>
      <c r="M1585" s="282"/>
      <c r="N1585" s="282"/>
      <c r="O1585" s="282"/>
      <c r="P1585" s="284"/>
      <c r="Q1585" s="285"/>
      <c r="R1585" s="282"/>
      <c r="S1585" s="282"/>
      <c r="T1585" s="282"/>
      <c r="U1585" s="276"/>
      <c r="V1585" s="282"/>
      <c r="W1585" s="282"/>
      <c r="X1585" s="276"/>
      <c r="Y1585" s="57">
        <v>43073</v>
      </c>
      <c r="Z1585" s="286"/>
      <c r="AA1585" s="287"/>
      <c r="AB1585" s="288"/>
      <c r="AC1585" s="289"/>
      <c r="AD1585" s="290"/>
      <c r="AE1585" s="67" t="str">
        <f t="shared" si="1"/>
        <v>Jun</v>
      </c>
      <c r="AF1585" s="68" t="str">
        <f t="shared" si="2"/>
        <v>Dec</v>
      </c>
      <c r="AG1585" s="177"/>
      <c r="AH1585" s="70">
        <f t="shared" si="5"/>
        <v>42917</v>
      </c>
      <c r="AI1585" s="71">
        <f ca="1"/>
        <v>-1072</v>
      </c>
      <c r="AJ1585" s="71" t="str">
        <v>2017</v>
      </c>
      <c r="AK1585" s="70">
        <f t="shared" si="4"/>
        <v>42897</v>
      </c>
    </row>
    <row r="1586" spans="1:37" ht="14.4">
      <c r="A1586" s="239" t="s">
        <v>12523</v>
      </c>
      <c r="B1586" s="282" t="s">
        <v>89</v>
      </c>
      <c r="C1586" s="275">
        <v>42887</v>
      </c>
      <c r="D1586" s="276"/>
      <c r="E1586" s="277" t="s">
        <v>11122</v>
      </c>
      <c r="F1586" s="278" t="s">
        <v>214</v>
      </c>
      <c r="G1586" s="279" t="s">
        <v>11124</v>
      </c>
      <c r="H1586" s="280"/>
      <c r="I1586" s="281">
        <f t="shared" si="0"/>
        <v>42917</v>
      </c>
      <c r="J1586" s="282"/>
      <c r="K1586" s="280"/>
      <c r="L1586" s="283"/>
      <c r="M1586" s="282"/>
      <c r="N1586" s="282"/>
      <c r="O1586" s="282"/>
      <c r="P1586" s="284"/>
      <c r="Q1586" s="285"/>
      <c r="R1586" s="282"/>
      <c r="S1586" s="282"/>
      <c r="T1586" s="282"/>
      <c r="U1586" s="276"/>
      <c r="V1586" s="282"/>
      <c r="W1586" s="282"/>
      <c r="X1586" s="276"/>
      <c r="Y1586" s="57">
        <v>43073</v>
      </c>
      <c r="Z1586" s="286"/>
      <c r="AA1586" s="287"/>
      <c r="AB1586" s="288"/>
      <c r="AC1586" s="289"/>
      <c r="AD1586" s="290"/>
      <c r="AE1586" s="67" t="str">
        <f t="shared" si="1"/>
        <v>Jun</v>
      </c>
      <c r="AF1586" s="68" t="str">
        <f t="shared" si="2"/>
        <v>Dec</v>
      </c>
      <c r="AG1586" s="177"/>
      <c r="AH1586" s="70">
        <f t="shared" si="5"/>
        <v>42917</v>
      </c>
      <c r="AI1586" s="71">
        <f ca="1"/>
        <v>-1072</v>
      </c>
      <c r="AJ1586" s="71" t="str">
        <v>2017</v>
      </c>
      <c r="AK1586" s="70">
        <f t="shared" si="4"/>
        <v>42897</v>
      </c>
    </row>
    <row r="1587" spans="1:37" ht="14.4">
      <c r="A1587" s="239" t="s">
        <v>12526</v>
      </c>
      <c r="B1587" s="282" t="s">
        <v>89</v>
      </c>
      <c r="C1587" s="275">
        <v>42887</v>
      </c>
      <c r="D1587" s="276"/>
      <c r="E1587" s="277" t="s">
        <v>11122</v>
      </c>
      <c r="F1587" s="278" t="s">
        <v>214</v>
      </c>
      <c r="G1587" s="279" t="s">
        <v>11124</v>
      </c>
      <c r="H1587" s="280"/>
      <c r="I1587" s="281">
        <f t="shared" si="0"/>
        <v>42917</v>
      </c>
      <c r="J1587" s="282"/>
      <c r="K1587" s="280"/>
      <c r="L1587" s="283"/>
      <c r="M1587" s="282"/>
      <c r="N1587" s="282"/>
      <c r="O1587" s="282"/>
      <c r="P1587" s="284"/>
      <c r="Q1587" s="285"/>
      <c r="R1587" s="282"/>
      <c r="S1587" s="282"/>
      <c r="T1587" s="282"/>
      <c r="U1587" s="276"/>
      <c r="V1587" s="282"/>
      <c r="W1587" s="282"/>
      <c r="X1587" s="276"/>
      <c r="Y1587" s="57">
        <v>43073</v>
      </c>
      <c r="Z1587" s="286"/>
      <c r="AA1587" s="287"/>
      <c r="AB1587" s="288"/>
      <c r="AC1587" s="289"/>
      <c r="AD1587" s="290"/>
      <c r="AE1587" s="67" t="str">
        <f t="shared" si="1"/>
        <v>Jun</v>
      </c>
      <c r="AF1587" s="68" t="str">
        <f t="shared" si="2"/>
        <v>Dec</v>
      </c>
      <c r="AG1587" s="177"/>
      <c r="AH1587" s="70">
        <f t="shared" si="5"/>
        <v>42917</v>
      </c>
      <c r="AI1587" s="71">
        <f ca="1"/>
        <v>-1072</v>
      </c>
      <c r="AJ1587" s="71" t="str">
        <v>2017</v>
      </c>
      <c r="AK1587" s="70">
        <f t="shared" si="4"/>
        <v>42897</v>
      </c>
    </row>
    <row r="1588" spans="1:37" ht="14.4">
      <c r="A1588" s="239" t="s">
        <v>12528</v>
      </c>
      <c r="B1588" s="282" t="s">
        <v>89</v>
      </c>
      <c r="C1588" s="275">
        <v>42887</v>
      </c>
      <c r="D1588" s="276"/>
      <c r="E1588" s="277" t="s">
        <v>11122</v>
      </c>
      <c r="F1588" s="278" t="s">
        <v>214</v>
      </c>
      <c r="G1588" s="279" t="s">
        <v>11124</v>
      </c>
      <c r="H1588" s="280"/>
      <c r="I1588" s="281">
        <f t="shared" si="0"/>
        <v>42917</v>
      </c>
      <c r="J1588" s="282"/>
      <c r="K1588" s="280"/>
      <c r="L1588" s="283"/>
      <c r="M1588" s="282"/>
      <c r="N1588" s="282"/>
      <c r="O1588" s="282"/>
      <c r="P1588" s="284"/>
      <c r="Q1588" s="285"/>
      <c r="R1588" s="282"/>
      <c r="S1588" s="282"/>
      <c r="T1588" s="282"/>
      <c r="U1588" s="276"/>
      <c r="V1588" s="282"/>
      <c r="W1588" s="282"/>
      <c r="X1588" s="276"/>
      <c r="Y1588" s="57">
        <v>43073</v>
      </c>
      <c r="Z1588" s="286"/>
      <c r="AA1588" s="291"/>
      <c r="AB1588" s="288"/>
      <c r="AC1588" s="289"/>
      <c r="AD1588" s="290"/>
      <c r="AE1588" s="67" t="str">
        <f t="shared" si="1"/>
        <v>Jun</v>
      </c>
      <c r="AF1588" s="68" t="str">
        <f t="shared" si="2"/>
        <v>Dec</v>
      </c>
      <c r="AG1588" s="177"/>
      <c r="AH1588" s="70">
        <f t="shared" si="5"/>
        <v>42917</v>
      </c>
      <c r="AI1588" s="71">
        <f ca="1"/>
        <v>-1072</v>
      </c>
      <c r="AJ1588" s="71" t="str">
        <v>2017</v>
      </c>
      <c r="AK1588" s="70">
        <f t="shared" si="4"/>
        <v>42897</v>
      </c>
    </row>
    <row r="1589" spans="1:37" ht="14.4">
      <c r="A1589" s="239" t="s">
        <v>12531</v>
      </c>
      <c r="B1589" s="282" t="s">
        <v>89</v>
      </c>
      <c r="C1589" s="275">
        <v>42887</v>
      </c>
      <c r="D1589" s="276"/>
      <c r="E1589" s="277" t="s">
        <v>11122</v>
      </c>
      <c r="F1589" s="278" t="s">
        <v>214</v>
      </c>
      <c r="G1589" s="279" t="s">
        <v>11124</v>
      </c>
      <c r="H1589" s="280"/>
      <c r="I1589" s="281">
        <f t="shared" si="0"/>
        <v>42917</v>
      </c>
      <c r="J1589" s="282"/>
      <c r="K1589" s="280"/>
      <c r="L1589" s="283"/>
      <c r="M1589" s="282"/>
      <c r="N1589" s="282"/>
      <c r="O1589" s="282"/>
      <c r="P1589" s="284"/>
      <c r="Q1589" s="285"/>
      <c r="R1589" s="282"/>
      <c r="S1589" s="282"/>
      <c r="T1589" s="282"/>
      <c r="U1589" s="276"/>
      <c r="V1589" s="282"/>
      <c r="W1589" s="282"/>
      <c r="X1589" s="276"/>
      <c r="Y1589" s="57">
        <v>43073</v>
      </c>
      <c r="Z1589" s="286"/>
      <c r="AA1589" s="287"/>
      <c r="AB1589" s="288"/>
      <c r="AC1589" s="289"/>
      <c r="AD1589" s="290"/>
      <c r="AE1589" s="67" t="str">
        <f t="shared" si="1"/>
        <v>Jun</v>
      </c>
      <c r="AF1589" s="68" t="str">
        <f t="shared" si="2"/>
        <v>Dec</v>
      </c>
      <c r="AG1589" s="177"/>
      <c r="AH1589" s="70">
        <f t="shared" si="5"/>
        <v>42917</v>
      </c>
      <c r="AI1589" s="71">
        <f ca="1"/>
        <v>-1072</v>
      </c>
      <c r="AJ1589" s="71" t="str">
        <v>2017</v>
      </c>
      <c r="AK1589" s="70">
        <f t="shared" si="4"/>
        <v>42897</v>
      </c>
    </row>
    <row r="1590" spans="1:37" ht="14.4">
      <c r="A1590" s="239" t="s">
        <v>12534</v>
      </c>
      <c r="B1590" s="282" t="s">
        <v>89</v>
      </c>
      <c r="C1590" s="275">
        <v>42887</v>
      </c>
      <c r="D1590" s="276"/>
      <c r="E1590" s="277" t="s">
        <v>11122</v>
      </c>
      <c r="F1590" s="278" t="s">
        <v>214</v>
      </c>
      <c r="G1590" s="279" t="s">
        <v>11124</v>
      </c>
      <c r="H1590" s="280"/>
      <c r="I1590" s="281">
        <f t="shared" si="0"/>
        <v>42917</v>
      </c>
      <c r="J1590" s="282"/>
      <c r="K1590" s="280"/>
      <c r="L1590" s="283"/>
      <c r="M1590" s="282"/>
      <c r="N1590" s="282"/>
      <c r="O1590" s="282"/>
      <c r="P1590" s="284"/>
      <c r="Q1590" s="285"/>
      <c r="R1590" s="282"/>
      <c r="S1590" s="282"/>
      <c r="T1590" s="282"/>
      <c r="U1590" s="276"/>
      <c r="V1590" s="282"/>
      <c r="W1590" s="282"/>
      <c r="X1590" s="276"/>
      <c r="Y1590" s="57">
        <v>43073</v>
      </c>
      <c r="Z1590" s="286"/>
      <c r="AA1590" s="287"/>
      <c r="AB1590" s="288"/>
      <c r="AC1590" s="289"/>
      <c r="AD1590" s="290"/>
      <c r="AE1590" s="67" t="str">
        <f t="shared" si="1"/>
        <v>Jun</v>
      </c>
      <c r="AF1590" s="68" t="str">
        <f t="shared" si="2"/>
        <v>Dec</v>
      </c>
      <c r="AG1590" s="177"/>
      <c r="AH1590" s="70">
        <f t="shared" si="5"/>
        <v>42917</v>
      </c>
      <c r="AI1590" s="71">
        <f ca="1"/>
        <v>-1072</v>
      </c>
      <c r="AJ1590" s="71" t="str">
        <v>2017</v>
      </c>
      <c r="AK1590" s="70">
        <f t="shared" si="4"/>
        <v>42897</v>
      </c>
    </row>
    <row r="1591" spans="1:37" ht="14.4">
      <c r="A1591" s="239" t="s">
        <v>12537</v>
      </c>
      <c r="B1591" s="282" t="s">
        <v>89</v>
      </c>
      <c r="C1591" s="275">
        <v>42887</v>
      </c>
      <c r="D1591" s="276"/>
      <c r="E1591" s="277" t="s">
        <v>11122</v>
      </c>
      <c r="F1591" s="278" t="s">
        <v>214</v>
      </c>
      <c r="G1591" s="279" t="s">
        <v>11124</v>
      </c>
      <c r="H1591" s="280"/>
      <c r="I1591" s="281">
        <f t="shared" si="0"/>
        <v>42917</v>
      </c>
      <c r="J1591" s="282"/>
      <c r="K1591" s="280"/>
      <c r="L1591" s="283"/>
      <c r="M1591" s="282"/>
      <c r="N1591" s="282"/>
      <c r="O1591" s="282"/>
      <c r="P1591" s="284"/>
      <c r="Q1591" s="285"/>
      <c r="R1591" s="282"/>
      <c r="S1591" s="282"/>
      <c r="T1591" s="282"/>
      <c r="U1591" s="276"/>
      <c r="V1591" s="282"/>
      <c r="W1591" s="282"/>
      <c r="X1591" s="276"/>
      <c r="Y1591" s="57">
        <v>43073</v>
      </c>
      <c r="Z1591" s="286"/>
      <c r="AA1591" s="287"/>
      <c r="AB1591" s="288"/>
      <c r="AC1591" s="289"/>
      <c r="AD1591" s="290"/>
      <c r="AE1591" s="67" t="str">
        <f t="shared" si="1"/>
        <v>Jun</v>
      </c>
      <c r="AF1591" s="68" t="str">
        <f t="shared" si="2"/>
        <v>Dec</v>
      </c>
      <c r="AG1591" s="177"/>
      <c r="AH1591" s="70">
        <f t="shared" si="5"/>
        <v>42917</v>
      </c>
      <c r="AI1591" s="71">
        <f ca="1"/>
        <v>-1072</v>
      </c>
      <c r="AJ1591" s="71" t="str">
        <v>2017</v>
      </c>
      <c r="AK1591" s="70">
        <f t="shared" si="4"/>
        <v>42897</v>
      </c>
    </row>
    <row r="1592" spans="1:37" ht="14.4">
      <c r="A1592" s="239" t="s">
        <v>12540</v>
      </c>
      <c r="B1592" s="282" t="s">
        <v>89</v>
      </c>
      <c r="C1592" s="275">
        <v>42887</v>
      </c>
      <c r="D1592" s="276"/>
      <c r="E1592" s="277" t="s">
        <v>11122</v>
      </c>
      <c r="F1592" s="278" t="s">
        <v>214</v>
      </c>
      <c r="G1592" s="279" t="s">
        <v>11124</v>
      </c>
      <c r="H1592" s="280"/>
      <c r="I1592" s="281">
        <f t="shared" si="0"/>
        <v>42917</v>
      </c>
      <c r="J1592" s="282"/>
      <c r="K1592" s="280"/>
      <c r="L1592" s="283"/>
      <c r="M1592" s="282"/>
      <c r="N1592" s="282"/>
      <c r="O1592" s="282"/>
      <c r="P1592" s="284"/>
      <c r="Q1592" s="285"/>
      <c r="R1592" s="282"/>
      <c r="S1592" s="282"/>
      <c r="T1592" s="282"/>
      <c r="U1592" s="276"/>
      <c r="V1592" s="282"/>
      <c r="W1592" s="282"/>
      <c r="X1592" s="276"/>
      <c r="Y1592" s="57">
        <v>43073</v>
      </c>
      <c r="Z1592" s="286"/>
      <c r="AA1592" s="287"/>
      <c r="AB1592" s="288"/>
      <c r="AC1592" s="289"/>
      <c r="AD1592" s="290"/>
      <c r="AE1592" s="67" t="str">
        <f t="shared" si="1"/>
        <v>Jun</v>
      </c>
      <c r="AF1592" s="68" t="str">
        <f t="shared" si="2"/>
        <v>Dec</v>
      </c>
      <c r="AG1592" s="177"/>
      <c r="AH1592" s="70">
        <f t="shared" si="5"/>
        <v>42917</v>
      </c>
      <c r="AI1592" s="71">
        <f ca="1"/>
        <v>-1072</v>
      </c>
      <c r="AJ1592" s="71" t="str">
        <v>2017</v>
      </c>
      <c r="AK1592" s="70">
        <f t="shared" si="4"/>
        <v>42897</v>
      </c>
    </row>
    <row r="1593" spans="1:37" ht="14.4">
      <c r="A1593" s="239" t="s">
        <v>12544</v>
      </c>
      <c r="B1593" s="282" t="s">
        <v>89</v>
      </c>
      <c r="C1593" s="275">
        <v>42887</v>
      </c>
      <c r="D1593" s="276"/>
      <c r="E1593" s="277" t="s">
        <v>11122</v>
      </c>
      <c r="F1593" s="278" t="s">
        <v>214</v>
      </c>
      <c r="G1593" s="279" t="s">
        <v>11124</v>
      </c>
      <c r="H1593" s="280"/>
      <c r="I1593" s="281">
        <f t="shared" si="0"/>
        <v>42917</v>
      </c>
      <c r="J1593" s="282"/>
      <c r="K1593" s="280"/>
      <c r="L1593" s="283"/>
      <c r="M1593" s="282"/>
      <c r="N1593" s="282"/>
      <c r="O1593" s="282"/>
      <c r="P1593" s="284"/>
      <c r="Q1593" s="285"/>
      <c r="R1593" s="282"/>
      <c r="S1593" s="282"/>
      <c r="T1593" s="282"/>
      <c r="U1593" s="276"/>
      <c r="V1593" s="282"/>
      <c r="W1593" s="282"/>
      <c r="X1593" s="276"/>
      <c r="Y1593" s="57">
        <v>43073</v>
      </c>
      <c r="Z1593" s="286"/>
      <c r="AA1593" s="287"/>
      <c r="AB1593" s="288"/>
      <c r="AC1593" s="289"/>
      <c r="AD1593" s="290"/>
      <c r="AE1593" s="67" t="str">
        <f t="shared" si="1"/>
        <v>Jun</v>
      </c>
      <c r="AF1593" s="68" t="str">
        <f t="shared" si="2"/>
        <v>Dec</v>
      </c>
      <c r="AG1593" s="177"/>
      <c r="AH1593" s="70">
        <f t="shared" si="5"/>
        <v>42917</v>
      </c>
      <c r="AI1593" s="71">
        <f ca="1"/>
        <v>-1072</v>
      </c>
      <c r="AJ1593" s="71" t="str">
        <v>2017</v>
      </c>
      <c r="AK1593" s="70">
        <f t="shared" si="4"/>
        <v>42897</v>
      </c>
    </row>
    <row r="1594" spans="1:37" ht="14.4">
      <c r="A1594" s="239" t="s">
        <v>12545</v>
      </c>
      <c r="B1594" s="282" t="s">
        <v>89</v>
      </c>
      <c r="C1594" s="275">
        <v>42887</v>
      </c>
      <c r="D1594" s="276"/>
      <c r="E1594" s="277" t="s">
        <v>11122</v>
      </c>
      <c r="F1594" s="278" t="s">
        <v>214</v>
      </c>
      <c r="G1594" s="279" t="s">
        <v>11124</v>
      </c>
      <c r="H1594" s="280"/>
      <c r="I1594" s="281">
        <f t="shared" si="0"/>
        <v>42917</v>
      </c>
      <c r="J1594" s="282"/>
      <c r="K1594" s="280"/>
      <c r="L1594" s="283"/>
      <c r="M1594" s="282"/>
      <c r="N1594" s="282"/>
      <c r="O1594" s="282"/>
      <c r="P1594" s="284"/>
      <c r="Q1594" s="285"/>
      <c r="R1594" s="282"/>
      <c r="S1594" s="282"/>
      <c r="T1594" s="282"/>
      <c r="U1594" s="276"/>
      <c r="V1594" s="282"/>
      <c r="W1594" s="282"/>
      <c r="X1594" s="276"/>
      <c r="Y1594" s="57">
        <v>43073</v>
      </c>
      <c r="Z1594" s="286"/>
      <c r="AA1594" s="287"/>
      <c r="AB1594" s="288"/>
      <c r="AC1594" s="289"/>
      <c r="AD1594" s="290"/>
      <c r="AE1594" s="67" t="str">
        <f t="shared" si="1"/>
        <v>Jun</v>
      </c>
      <c r="AF1594" s="68" t="str">
        <f t="shared" si="2"/>
        <v>Dec</v>
      </c>
      <c r="AG1594" s="177"/>
      <c r="AH1594" s="70">
        <f t="shared" si="5"/>
        <v>42917</v>
      </c>
      <c r="AI1594" s="71">
        <f ca="1"/>
        <v>-1072</v>
      </c>
      <c r="AJ1594" s="71" t="str">
        <v>2017</v>
      </c>
      <c r="AK1594" s="70">
        <f t="shared" si="4"/>
        <v>42897</v>
      </c>
    </row>
    <row r="1595" spans="1:37" ht="14.4">
      <c r="A1595" s="239" t="s">
        <v>12546</v>
      </c>
      <c r="B1595" s="282" t="s">
        <v>89</v>
      </c>
      <c r="C1595" s="275">
        <v>42887</v>
      </c>
      <c r="D1595" s="276"/>
      <c r="E1595" s="277" t="s">
        <v>11122</v>
      </c>
      <c r="F1595" s="278" t="s">
        <v>214</v>
      </c>
      <c r="G1595" s="279" t="s">
        <v>11124</v>
      </c>
      <c r="H1595" s="280"/>
      <c r="I1595" s="281">
        <f t="shared" si="0"/>
        <v>42917</v>
      </c>
      <c r="J1595" s="282"/>
      <c r="K1595" s="280"/>
      <c r="L1595" s="283"/>
      <c r="M1595" s="282"/>
      <c r="N1595" s="282"/>
      <c r="O1595" s="282"/>
      <c r="P1595" s="284"/>
      <c r="Q1595" s="285"/>
      <c r="R1595" s="282"/>
      <c r="S1595" s="282"/>
      <c r="T1595" s="282"/>
      <c r="U1595" s="276"/>
      <c r="V1595" s="282"/>
      <c r="W1595" s="282"/>
      <c r="X1595" s="276"/>
      <c r="Y1595" s="57">
        <v>43073</v>
      </c>
      <c r="Z1595" s="286"/>
      <c r="AA1595" s="287"/>
      <c r="AB1595" s="288"/>
      <c r="AC1595" s="289"/>
      <c r="AD1595" s="290"/>
      <c r="AE1595" s="67" t="str">
        <f t="shared" si="1"/>
        <v>Jun</v>
      </c>
      <c r="AF1595" s="68" t="str">
        <f t="shared" si="2"/>
        <v>Dec</v>
      </c>
      <c r="AG1595" s="177"/>
      <c r="AH1595" s="70">
        <f t="shared" si="5"/>
        <v>42917</v>
      </c>
      <c r="AI1595" s="71">
        <f ca="1"/>
        <v>-1072</v>
      </c>
      <c r="AJ1595" s="71" t="str">
        <v>2017</v>
      </c>
      <c r="AK1595" s="70">
        <f t="shared" si="4"/>
        <v>42897</v>
      </c>
    </row>
    <row r="1596" spans="1:37" ht="14.4">
      <c r="A1596" s="239" t="s">
        <v>12547</v>
      </c>
      <c r="B1596" s="282" t="s">
        <v>89</v>
      </c>
      <c r="C1596" s="275">
        <v>42887</v>
      </c>
      <c r="D1596" s="276"/>
      <c r="E1596" s="277" t="s">
        <v>11122</v>
      </c>
      <c r="F1596" s="278" t="s">
        <v>214</v>
      </c>
      <c r="G1596" s="279" t="s">
        <v>11124</v>
      </c>
      <c r="H1596" s="280"/>
      <c r="I1596" s="281">
        <f t="shared" si="0"/>
        <v>42917</v>
      </c>
      <c r="J1596" s="282"/>
      <c r="K1596" s="280"/>
      <c r="L1596" s="283"/>
      <c r="M1596" s="282"/>
      <c r="N1596" s="282"/>
      <c r="O1596" s="282"/>
      <c r="P1596" s="284"/>
      <c r="Q1596" s="285"/>
      <c r="R1596" s="282"/>
      <c r="S1596" s="282"/>
      <c r="T1596" s="282"/>
      <c r="U1596" s="276"/>
      <c r="V1596" s="282"/>
      <c r="W1596" s="282"/>
      <c r="X1596" s="276"/>
      <c r="Y1596" s="57">
        <v>43073</v>
      </c>
      <c r="Z1596" s="286"/>
      <c r="AA1596" s="287"/>
      <c r="AB1596" s="288"/>
      <c r="AC1596" s="289"/>
      <c r="AD1596" s="290"/>
      <c r="AE1596" s="67" t="str">
        <f t="shared" si="1"/>
        <v>Jun</v>
      </c>
      <c r="AF1596" s="68" t="str">
        <f t="shared" si="2"/>
        <v>Dec</v>
      </c>
      <c r="AG1596" s="177"/>
      <c r="AH1596" s="70">
        <f t="shared" si="5"/>
        <v>42917</v>
      </c>
      <c r="AI1596" s="71">
        <f ca="1"/>
        <v>-1072</v>
      </c>
      <c r="AJ1596" s="71" t="str">
        <v>2017</v>
      </c>
      <c r="AK1596" s="70">
        <f t="shared" si="4"/>
        <v>42897</v>
      </c>
    </row>
    <row r="1597" spans="1:37" ht="14.4">
      <c r="A1597" s="239" t="s">
        <v>12548</v>
      </c>
      <c r="B1597" s="282" t="s">
        <v>89</v>
      </c>
      <c r="C1597" s="275">
        <v>42887</v>
      </c>
      <c r="D1597" s="276"/>
      <c r="E1597" s="277" t="s">
        <v>11122</v>
      </c>
      <c r="F1597" s="278" t="s">
        <v>214</v>
      </c>
      <c r="G1597" s="279" t="s">
        <v>11124</v>
      </c>
      <c r="H1597" s="280"/>
      <c r="I1597" s="281">
        <f t="shared" si="0"/>
        <v>42917</v>
      </c>
      <c r="J1597" s="282"/>
      <c r="K1597" s="280"/>
      <c r="L1597" s="283"/>
      <c r="M1597" s="282"/>
      <c r="N1597" s="282"/>
      <c r="O1597" s="282"/>
      <c r="P1597" s="284"/>
      <c r="Q1597" s="285"/>
      <c r="R1597" s="282"/>
      <c r="S1597" s="282"/>
      <c r="T1597" s="282"/>
      <c r="U1597" s="276"/>
      <c r="V1597" s="282"/>
      <c r="W1597" s="282"/>
      <c r="X1597" s="276"/>
      <c r="Y1597" s="57">
        <v>43073</v>
      </c>
      <c r="Z1597" s="286"/>
      <c r="AA1597" s="287"/>
      <c r="AB1597" s="288"/>
      <c r="AC1597" s="289"/>
      <c r="AD1597" s="290"/>
      <c r="AE1597" s="67" t="str">
        <f t="shared" si="1"/>
        <v>Jun</v>
      </c>
      <c r="AF1597" s="68" t="str">
        <f t="shared" si="2"/>
        <v>Dec</v>
      </c>
      <c r="AG1597" s="177"/>
      <c r="AH1597" s="70">
        <f t="shared" si="5"/>
        <v>42917</v>
      </c>
      <c r="AI1597" s="71">
        <f ca="1"/>
        <v>-1072</v>
      </c>
      <c r="AJ1597" s="71" t="str">
        <v>2017</v>
      </c>
      <c r="AK1597" s="70">
        <f t="shared" si="4"/>
        <v>42897</v>
      </c>
    </row>
    <row r="1598" spans="1:37" ht="14.4">
      <c r="A1598" s="239" t="s">
        <v>12549</v>
      </c>
      <c r="B1598" s="282" t="s">
        <v>89</v>
      </c>
      <c r="C1598" s="275">
        <v>42887</v>
      </c>
      <c r="D1598" s="276"/>
      <c r="E1598" s="277" t="s">
        <v>11122</v>
      </c>
      <c r="F1598" s="278" t="s">
        <v>214</v>
      </c>
      <c r="G1598" s="279" t="s">
        <v>11124</v>
      </c>
      <c r="H1598" s="280"/>
      <c r="I1598" s="281">
        <f t="shared" si="0"/>
        <v>42917</v>
      </c>
      <c r="J1598" s="282"/>
      <c r="K1598" s="280"/>
      <c r="L1598" s="283"/>
      <c r="M1598" s="282"/>
      <c r="N1598" s="282"/>
      <c r="O1598" s="282"/>
      <c r="P1598" s="284"/>
      <c r="Q1598" s="285"/>
      <c r="R1598" s="282"/>
      <c r="S1598" s="282"/>
      <c r="T1598" s="282"/>
      <c r="U1598" s="276"/>
      <c r="V1598" s="282"/>
      <c r="W1598" s="282"/>
      <c r="X1598" s="276"/>
      <c r="Y1598" s="57">
        <v>43073</v>
      </c>
      <c r="Z1598" s="286"/>
      <c r="AA1598" s="287"/>
      <c r="AB1598" s="288"/>
      <c r="AC1598" s="289"/>
      <c r="AD1598" s="290"/>
      <c r="AE1598" s="67" t="str">
        <f t="shared" si="1"/>
        <v>Jun</v>
      </c>
      <c r="AF1598" s="68" t="str">
        <f t="shared" si="2"/>
        <v>Dec</v>
      </c>
      <c r="AG1598" s="177"/>
      <c r="AH1598" s="70">
        <f t="shared" si="5"/>
        <v>42917</v>
      </c>
      <c r="AI1598" s="71">
        <f ca="1"/>
        <v>-1072</v>
      </c>
      <c r="AJ1598" s="71" t="str">
        <v>2017</v>
      </c>
      <c r="AK1598" s="70">
        <f t="shared" si="4"/>
        <v>42897</v>
      </c>
    </row>
    <row r="1599" spans="1:37" ht="14.4">
      <c r="A1599" s="239" t="s">
        <v>12552</v>
      </c>
      <c r="B1599" s="282" t="s">
        <v>89</v>
      </c>
      <c r="C1599" s="275">
        <v>42887</v>
      </c>
      <c r="D1599" s="276"/>
      <c r="E1599" s="277" t="s">
        <v>11122</v>
      </c>
      <c r="F1599" s="278" t="s">
        <v>214</v>
      </c>
      <c r="G1599" s="279" t="s">
        <v>11124</v>
      </c>
      <c r="H1599" s="280"/>
      <c r="I1599" s="281">
        <f t="shared" si="0"/>
        <v>42917</v>
      </c>
      <c r="J1599" s="282"/>
      <c r="K1599" s="280"/>
      <c r="L1599" s="283"/>
      <c r="M1599" s="282"/>
      <c r="N1599" s="282"/>
      <c r="O1599" s="282"/>
      <c r="P1599" s="284"/>
      <c r="Q1599" s="285"/>
      <c r="R1599" s="282"/>
      <c r="S1599" s="282"/>
      <c r="T1599" s="282"/>
      <c r="U1599" s="276"/>
      <c r="V1599" s="282"/>
      <c r="W1599" s="282"/>
      <c r="X1599" s="276"/>
      <c r="Y1599" s="57">
        <v>43073</v>
      </c>
      <c r="Z1599" s="286"/>
      <c r="AA1599" s="287"/>
      <c r="AB1599" s="288"/>
      <c r="AC1599" s="289"/>
      <c r="AD1599" s="290"/>
      <c r="AE1599" s="67" t="str">
        <f t="shared" si="1"/>
        <v>Jun</v>
      </c>
      <c r="AF1599" s="68" t="str">
        <f t="shared" si="2"/>
        <v>Dec</v>
      </c>
      <c r="AG1599" s="177"/>
      <c r="AH1599" s="70">
        <f t="shared" si="5"/>
        <v>42917</v>
      </c>
      <c r="AI1599" s="71">
        <f ca="1"/>
        <v>-1072</v>
      </c>
      <c r="AJ1599" s="71" t="str">
        <v>2017</v>
      </c>
      <c r="AK1599" s="70">
        <f t="shared" si="4"/>
        <v>42897</v>
      </c>
    </row>
    <row r="1600" spans="1:37" ht="14.4">
      <c r="A1600" s="239" t="s">
        <v>12555</v>
      </c>
      <c r="B1600" s="282" t="s">
        <v>89</v>
      </c>
      <c r="C1600" s="275">
        <v>42887</v>
      </c>
      <c r="D1600" s="276"/>
      <c r="E1600" s="277" t="s">
        <v>11122</v>
      </c>
      <c r="F1600" s="278" t="s">
        <v>214</v>
      </c>
      <c r="G1600" s="279" t="s">
        <v>11124</v>
      </c>
      <c r="H1600" s="280"/>
      <c r="I1600" s="281">
        <f t="shared" si="0"/>
        <v>42917</v>
      </c>
      <c r="J1600" s="282"/>
      <c r="K1600" s="280"/>
      <c r="L1600" s="283"/>
      <c r="M1600" s="282"/>
      <c r="N1600" s="282"/>
      <c r="O1600" s="282"/>
      <c r="P1600" s="284"/>
      <c r="Q1600" s="285"/>
      <c r="R1600" s="282"/>
      <c r="S1600" s="282"/>
      <c r="T1600" s="282"/>
      <c r="U1600" s="276"/>
      <c r="V1600" s="282"/>
      <c r="W1600" s="282"/>
      <c r="X1600" s="276"/>
      <c r="Y1600" s="57">
        <v>43073</v>
      </c>
      <c r="Z1600" s="286"/>
      <c r="AA1600" s="287"/>
      <c r="AB1600" s="288"/>
      <c r="AC1600" s="289"/>
      <c r="AD1600" s="290"/>
      <c r="AE1600" s="67" t="str">
        <f t="shared" si="1"/>
        <v>Jun</v>
      </c>
      <c r="AF1600" s="68" t="str">
        <f t="shared" si="2"/>
        <v>Dec</v>
      </c>
      <c r="AG1600" s="177"/>
      <c r="AH1600" s="70">
        <f t="shared" si="5"/>
        <v>42917</v>
      </c>
      <c r="AI1600" s="71">
        <f ca="1"/>
        <v>-1072</v>
      </c>
      <c r="AJ1600" s="71" t="str">
        <v>2017</v>
      </c>
      <c r="AK1600" s="70">
        <f t="shared" si="4"/>
        <v>42897</v>
      </c>
    </row>
    <row r="1601" spans="1:37" ht="14.4">
      <c r="A1601" s="239" t="s">
        <v>12557</v>
      </c>
      <c r="B1601" s="282" t="s">
        <v>89</v>
      </c>
      <c r="C1601" s="275">
        <v>42887</v>
      </c>
      <c r="D1601" s="276"/>
      <c r="E1601" s="277" t="s">
        <v>11122</v>
      </c>
      <c r="F1601" s="278" t="s">
        <v>214</v>
      </c>
      <c r="G1601" s="279" t="s">
        <v>11124</v>
      </c>
      <c r="H1601" s="280"/>
      <c r="I1601" s="281">
        <f t="shared" si="0"/>
        <v>42917</v>
      </c>
      <c r="J1601" s="282"/>
      <c r="K1601" s="280"/>
      <c r="L1601" s="283"/>
      <c r="M1601" s="282"/>
      <c r="N1601" s="282"/>
      <c r="O1601" s="282"/>
      <c r="P1601" s="284"/>
      <c r="Q1601" s="285"/>
      <c r="R1601" s="282"/>
      <c r="S1601" s="282"/>
      <c r="T1601" s="282"/>
      <c r="U1601" s="276"/>
      <c r="V1601" s="282"/>
      <c r="W1601" s="282"/>
      <c r="X1601" s="276"/>
      <c r="Y1601" s="57">
        <v>43073</v>
      </c>
      <c r="Z1601" s="286"/>
      <c r="AA1601" s="287"/>
      <c r="AB1601" s="288"/>
      <c r="AC1601" s="289"/>
      <c r="AD1601" s="290"/>
      <c r="AE1601" s="67" t="str">
        <f t="shared" si="1"/>
        <v>Jun</v>
      </c>
      <c r="AF1601" s="68" t="str">
        <f t="shared" si="2"/>
        <v>Dec</v>
      </c>
      <c r="AG1601" s="177"/>
      <c r="AH1601" s="70">
        <f t="shared" si="5"/>
        <v>42917</v>
      </c>
      <c r="AI1601" s="71">
        <f ca="1"/>
        <v>-1072</v>
      </c>
      <c r="AJ1601" s="71" t="str">
        <v>2017</v>
      </c>
      <c r="AK1601" s="70">
        <f t="shared" si="4"/>
        <v>42897</v>
      </c>
    </row>
    <row r="1602" spans="1:37" ht="14.4">
      <c r="A1602" s="239" t="s">
        <v>12560</v>
      </c>
      <c r="B1602" s="282" t="s">
        <v>89</v>
      </c>
      <c r="C1602" s="275">
        <v>42887</v>
      </c>
      <c r="D1602" s="276"/>
      <c r="E1602" s="277" t="s">
        <v>11122</v>
      </c>
      <c r="F1602" s="278" t="s">
        <v>214</v>
      </c>
      <c r="G1602" s="279" t="s">
        <v>11124</v>
      </c>
      <c r="H1602" s="280"/>
      <c r="I1602" s="281">
        <f t="shared" si="0"/>
        <v>42917</v>
      </c>
      <c r="J1602" s="282"/>
      <c r="K1602" s="280"/>
      <c r="L1602" s="283"/>
      <c r="M1602" s="282"/>
      <c r="N1602" s="282"/>
      <c r="O1602" s="282"/>
      <c r="P1602" s="284"/>
      <c r="Q1602" s="285"/>
      <c r="R1602" s="282"/>
      <c r="S1602" s="282"/>
      <c r="T1602" s="282"/>
      <c r="U1602" s="276"/>
      <c r="V1602" s="282"/>
      <c r="W1602" s="282"/>
      <c r="X1602" s="276"/>
      <c r="Y1602" s="57">
        <v>43073</v>
      </c>
      <c r="Z1602" s="286"/>
      <c r="AA1602" s="287"/>
      <c r="AB1602" s="288"/>
      <c r="AC1602" s="289"/>
      <c r="AD1602" s="290"/>
      <c r="AE1602" s="67" t="str">
        <f t="shared" si="1"/>
        <v>Jun</v>
      </c>
      <c r="AF1602" s="68" t="str">
        <f t="shared" si="2"/>
        <v>Dec</v>
      </c>
      <c r="AG1602" s="177"/>
      <c r="AH1602" s="70">
        <f t="shared" si="5"/>
        <v>42917</v>
      </c>
      <c r="AI1602" s="71">
        <f ca="1"/>
        <v>-1072</v>
      </c>
      <c r="AJ1602" s="71" t="str">
        <v>2017</v>
      </c>
      <c r="AK1602" s="70">
        <f t="shared" si="4"/>
        <v>42897</v>
      </c>
    </row>
    <row r="1603" spans="1:37" ht="14.4">
      <c r="A1603" s="239" t="s">
        <v>12564</v>
      </c>
      <c r="B1603" s="282" t="s">
        <v>89</v>
      </c>
      <c r="C1603" s="275">
        <v>42887</v>
      </c>
      <c r="D1603" s="276"/>
      <c r="E1603" s="277" t="s">
        <v>11122</v>
      </c>
      <c r="F1603" s="278" t="s">
        <v>214</v>
      </c>
      <c r="G1603" s="279" t="s">
        <v>11124</v>
      </c>
      <c r="H1603" s="280"/>
      <c r="I1603" s="281">
        <f t="shared" si="0"/>
        <v>42917</v>
      </c>
      <c r="J1603" s="282"/>
      <c r="K1603" s="280"/>
      <c r="L1603" s="283"/>
      <c r="M1603" s="282"/>
      <c r="N1603" s="282"/>
      <c r="O1603" s="282"/>
      <c r="P1603" s="284"/>
      <c r="Q1603" s="285"/>
      <c r="R1603" s="282"/>
      <c r="S1603" s="282"/>
      <c r="T1603" s="282"/>
      <c r="U1603" s="276"/>
      <c r="V1603" s="282"/>
      <c r="W1603" s="282"/>
      <c r="X1603" s="276"/>
      <c r="Y1603" s="57">
        <v>43073</v>
      </c>
      <c r="Z1603" s="286"/>
      <c r="AA1603" s="287"/>
      <c r="AB1603" s="288"/>
      <c r="AC1603" s="289"/>
      <c r="AD1603" s="290"/>
      <c r="AE1603" s="67" t="str">
        <f t="shared" si="1"/>
        <v>Jun</v>
      </c>
      <c r="AF1603" s="68" t="str">
        <f t="shared" si="2"/>
        <v>Dec</v>
      </c>
      <c r="AG1603" s="177"/>
      <c r="AH1603" s="70">
        <f t="shared" si="5"/>
        <v>42917</v>
      </c>
      <c r="AI1603" s="71">
        <f ca="1"/>
        <v>-1072</v>
      </c>
      <c r="AJ1603" s="71" t="str">
        <v>2017</v>
      </c>
      <c r="AK1603" s="70">
        <f t="shared" si="4"/>
        <v>42897</v>
      </c>
    </row>
    <row r="1604" spans="1:37" ht="14.4">
      <c r="A1604" s="239" t="s">
        <v>12570</v>
      </c>
      <c r="B1604" s="282" t="s">
        <v>89</v>
      </c>
      <c r="C1604" s="275">
        <v>42887</v>
      </c>
      <c r="D1604" s="276"/>
      <c r="E1604" s="277" t="s">
        <v>11122</v>
      </c>
      <c r="F1604" s="278" t="s">
        <v>214</v>
      </c>
      <c r="G1604" s="279" t="s">
        <v>11124</v>
      </c>
      <c r="H1604" s="280"/>
      <c r="I1604" s="281">
        <f t="shared" si="0"/>
        <v>42917</v>
      </c>
      <c r="J1604" s="282"/>
      <c r="K1604" s="280"/>
      <c r="L1604" s="283"/>
      <c r="M1604" s="282"/>
      <c r="N1604" s="282"/>
      <c r="O1604" s="282"/>
      <c r="P1604" s="284"/>
      <c r="Q1604" s="285"/>
      <c r="R1604" s="282"/>
      <c r="S1604" s="282"/>
      <c r="T1604" s="282"/>
      <c r="U1604" s="276"/>
      <c r="V1604" s="282"/>
      <c r="W1604" s="282"/>
      <c r="X1604" s="276"/>
      <c r="Y1604" s="57">
        <v>43073</v>
      </c>
      <c r="Z1604" s="286"/>
      <c r="AA1604" s="287"/>
      <c r="AB1604" s="288"/>
      <c r="AC1604" s="289"/>
      <c r="AD1604" s="290"/>
      <c r="AE1604" s="67" t="str">
        <f t="shared" si="1"/>
        <v>Jun</v>
      </c>
      <c r="AF1604" s="68" t="str">
        <f t="shared" si="2"/>
        <v>Dec</v>
      </c>
      <c r="AG1604" s="177"/>
      <c r="AH1604" s="70">
        <f t="shared" si="5"/>
        <v>42917</v>
      </c>
      <c r="AI1604" s="71">
        <f ca="1"/>
        <v>-1072</v>
      </c>
      <c r="AJ1604" s="71" t="str">
        <v>2017</v>
      </c>
      <c r="AK1604" s="70">
        <f t="shared" si="4"/>
        <v>42897</v>
      </c>
    </row>
    <row r="1605" spans="1:37" ht="14.4">
      <c r="A1605" s="239" t="s">
        <v>12573</v>
      </c>
      <c r="B1605" s="282" t="s">
        <v>89</v>
      </c>
      <c r="C1605" s="275">
        <v>42887</v>
      </c>
      <c r="D1605" s="276"/>
      <c r="E1605" s="277" t="s">
        <v>11122</v>
      </c>
      <c r="F1605" s="278" t="s">
        <v>214</v>
      </c>
      <c r="G1605" s="279" t="s">
        <v>11124</v>
      </c>
      <c r="H1605" s="280"/>
      <c r="I1605" s="281">
        <f t="shared" si="0"/>
        <v>42917</v>
      </c>
      <c r="J1605" s="282"/>
      <c r="K1605" s="280"/>
      <c r="L1605" s="283"/>
      <c r="M1605" s="282"/>
      <c r="N1605" s="282"/>
      <c r="O1605" s="282"/>
      <c r="P1605" s="284"/>
      <c r="Q1605" s="285"/>
      <c r="R1605" s="282"/>
      <c r="S1605" s="282"/>
      <c r="T1605" s="282"/>
      <c r="U1605" s="276"/>
      <c r="V1605" s="282"/>
      <c r="W1605" s="282"/>
      <c r="X1605" s="276"/>
      <c r="Y1605" s="57">
        <v>43073</v>
      </c>
      <c r="Z1605" s="286"/>
      <c r="AA1605" s="287"/>
      <c r="AB1605" s="288"/>
      <c r="AC1605" s="289"/>
      <c r="AD1605" s="290"/>
      <c r="AE1605" s="67" t="str">
        <f t="shared" si="1"/>
        <v>Jun</v>
      </c>
      <c r="AF1605" s="68" t="str">
        <f t="shared" si="2"/>
        <v>Dec</v>
      </c>
      <c r="AG1605" s="177"/>
      <c r="AH1605" s="70">
        <f t="shared" si="5"/>
        <v>42917</v>
      </c>
      <c r="AI1605" s="71">
        <f ca="1"/>
        <v>-1072</v>
      </c>
      <c r="AJ1605" s="71" t="str">
        <v>2017</v>
      </c>
      <c r="AK1605" s="70">
        <f t="shared" si="4"/>
        <v>42897</v>
      </c>
    </row>
    <row r="1606" spans="1:37" ht="14.4">
      <c r="A1606" s="239" t="s">
        <v>12574</v>
      </c>
      <c r="B1606" s="282" t="s">
        <v>89</v>
      </c>
      <c r="C1606" s="275">
        <v>42887</v>
      </c>
      <c r="D1606" s="276"/>
      <c r="E1606" s="277" t="s">
        <v>11122</v>
      </c>
      <c r="F1606" s="278" t="s">
        <v>214</v>
      </c>
      <c r="G1606" s="279" t="s">
        <v>11124</v>
      </c>
      <c r="H1606" s="280"/>
      <c r="I1606" s="281">
        <f t="shared" si="0"/>
        <v>42917</v>
      </c>
      <c r="J1606" s="282"/>
      <c r="K1606" s="280"/>
      <c r="L1606" s="283"/>
      <c r="M1606" s="282"/>
      <c r="N1606" s="282"/>
      <c r="O1606" s="282"/>
      <c r="P1606" s="284"/>
      <c r="Q1606" s="285"/>
      <c r="R1606" s="282"/>
      <c r="S1606" s="282"/>
      <c r="T1606" s="282"/>
      <c r="U1606" s="276"/>
      <c r="V1606" s="282"/>
      <c r="W1606" s="282"/>
      <c r="X1606" s="276"/>
      <c r="Y1606" s="57">
        <v>43073</v>
      </c>
      <c r="Z1606" s="286"/>
      <c r="AA1606" s="287"/>
      <c r="AB1606" s="288"/>
      <c r="AC1606" s="289"/>
      <c r="AD1606" s="290"/>
      <c r="AE1606" s="67" t="str">
        <f t="shared" si="1"/>
        <v>Jun</v>
      </c>
      <c r="AF1606" s="68" t="str">
        <f t="shared" si="2"/>
        <v>Dec</v>
      </c>
      <c r="AG1606" s="177"/>
      <c r="AH1606" s="70">
        <f t="shared" si="5"/>
        <v>42917</v>
      </c>
      <c r="AI1606" s="71">
        <f ca="1"/>
        <v>-1072</v>
      </c>
      <c r="AJ1606" s="71" t="str">
        <v>2017</v>
      </c>
      <c r="AK1606" s="70">
        <f t="shared" si="4"/>
        <v>42897</v>
      </c>
    </row>
    <row r="1607" spans="1:37" ht="14.4">
      <c r="A1607" s="239" t="s">
        <v>12577</v>
      </c>
      <c r="B1607" s="282" t="s">
        <v>89</v>
      </c>
      <c r="C1607" s="275">
        <v>42887</v>
      </c>
      <c r="D1607" s="276"/>
      <c r="E1607" s="277" t="s">
        <v>11122</v>
      </c>
      <c r="F1607" s="278" t="s">
        <v>214</v>
      </c>
      <c r="G1607" s="279" t="s">
        <v>11124</v>
      </c>
      <c r="H1607" s="280"/>
      <c r="I1607" s="281">
        <f t="shared" si="0"/>
        <v>42917</v>
      </c>
      <c r="J1607" s="282"/>
      <c r="K1607" s="280"/>
      <c r="L1607" s="283"/>
      <c r="M1607" s="282"/>
      <c r="N1607" s="282"/>
      <c r="O1607" s="282"/>
      <c r="P1607" s="284"/>
      <c r="Q1607" s="285"/>
      <c r="R1607" s="282"/>
      <c r="S1607" s="282"/>
      <c r="T1607" s="282"/>
      <c r="U1607" s="276"/>
      <c r="V1607" s="282"/>
      <c r="W1607" s="282"/>
      <c r="X1607" s="276"/>
      <c r="Y1607" s="57">
        <v>43073</v>
      </c>
      <c r="Z1607" s="286"/>
      <c r="AA1607" s="287"/>
      <c r="AB1607" s="288"/>
      <c r="AC1607" s="289"/>
      <c r="AD1607" s="290"/>
      <c r="AE1607" s="67" t="str">
        <f t="shared" si="1"/>
        <v>Jun</v>
      </c>
      <c r="AF1607" s="68" t="str">
        <f t="shared" si="2"/>
        <v>Dec</v>
      </c>
      <c r="AG1607" s="177"/>
      <c r="AH1607" s="70">
        <f t="shared" si="5"/>
        <v>42917</v>
      </c>
      <c r="AI1607" s="71">
        <f ca="1"/>
        <v>-1072</v>
      </c>
      <c r="AJ1607" s="71" t="str">
        <v>2017</v>
      </c>
      <c r="AK1607" s="70">
        <f t="shared" si="4"/>
        <v>42897</v>
      </c>
    </row>
    <row r="1608" spans="1:37" ht="14.4">
      <c r="A1608" s="239" t="s">
        <v>12580</v>
      </c>
      <c r="B1608" s="282" t="s">
        <v>89</v>
      </c>
      <c r="C1608" s="275">
        <v>42887</v>
      </c>
      <c r="D1608" s="276"/>
      <c r="E1608" s="277" t="s">
        <v>11122</v>
      </c>
      <c r="F1608" s="278" t="s">
        <v>214</v>
      </c>
      <c r="G1608" s="279" t="s">
        <v>11124</v>
      </c>
      <c r="H1608" s="280"/>
      <c r="I1608" s="281">
        <f t="shared" si="0"/>
        <v>42917</v>
      </c>
      <c r="J1608" s="282"/>
      <c r="K1608" s="280"/>
      <c r="L1608" s="283"/>
      <c r="M1608" s="282"/>
      <c r="N1608" s="282"/>
      <c r="O1608" s="282"/>
      <c r="P1608" s="284"/>
      <c r="Q1608" s="285"/>
      <c r="R1608" s="282"/>
      <c r="S1608" s="282"/>
      <c r="T1608" s="282"/>
      <c r="U1608" s="276"/>
      <c r="V1608" s="282"/>
      <c r="W1608" s="282"/>
      <c r="X1608" s="276"/>
      <c r="Y1608" s="57">
        <v>43073</v>
      </c>
      <c r="Z1608" s="286"/>
      <c r="AA1608" s="287"/>
      <c r="AB1608" s="288"/>
      <c r="AC1608" s="289"/>
      <c r="AD1608" s="290"/>
      <c r="AE1608" s="67" t="str">
        <f t="shared" si="1"/>
        <v>Jun</v>
      </c>
      <c r="AF1608" s="68" t="str">
        <f t="shared" si="2"/>
        <v>Dec</v>
      </c>
      <c r="AG1608" s="177"/>
      <c r="AH1608" s="70">
        <f t="shared" si="5"/>
        <v>42917</v>
      </c>
      <c r="AI1608" s="71">
        <f ca="1"/>
        <v>-1072</v>
      </c>
      <c r="AJ1608" s="71" t="str">
        <v>2017</v>
      </c>
      <c r="AK1608" s="70">
        <f t="shared" si="4"/>
        <v>42897</v>
      </c>
    </row>
    <row r="1609" spans="1:37" ht="14.4">
      <c r="A1609" s="239" t="s">
        <v>12584</v>
      </c>
      <c r="B1609" s="282" t="s">
        <v>89</v>
      </c>
      <c r="C1609" s="275">
        <v>42887</v>
      </c>
      <c r="D1609" s="276"/>
      <c r="E1609" s="277" t="s">
        <v>11122</v>
      </c>
      <c r="F1609" s="278" t="s">
        <v>214</v>
      </c>
      <c r="G1609" s="279" t="s">
        <v>11124</v>
      </c>
      <c r="H1609" s="280"/>
      <c r="I1609" s="281">
        <f t="shared" si="0"/>
        <v>42917</v>
      </c>
      <c r="J1609" s="282"/>
      <c r="K1609" s="280"/>
      <c r="L1609" s="283"/>
      <c r="M1609" s="282"/>
      <c r="N1609" s="282"/>
      <c r="O1609" s="282"/>
      <c r="P1609" s="284"/>
      <c r="Q1609" s="285"/>
      <c r="R1609" s="282"/>
      <c r="S1609" s="282"/>
      <c r="T1609" s="282"/>
      <c r="U1609" s="276"/>
      <c r="V1609" s="282"/>
      <c r="W1609" s="282"/>
      <c r="X1609" s="276"/>
      <c r="Y1609" s="57">
        <v>43073</v>
      </c>
      <c r="Z1609" s="286"/>
      <c r="AA1609" s="287"/>
      <c r="AB1609" s="288"/>
      <c r="AC1609" s="289"/>
      <c r="AD1609" s="290"/>
      <c r="AE1609" s="67" t="str">
        <f t="shared" si="1"/>
        <v>Jun</v>
      </c>
      <c r="AF1609" s="68" t="str">
        <f t="shared" si="2"/>
        <v>Dec</v>
      </c>
      <c r="AG1609" s="177"/>
      <c r="AH1609" s="70">
        <f t="shared" si="5"/>
        <v>42917</v>
      </c>
      <c r="AI1609" s="71">
        <f ca="1"/>
        <v>-1072</v>
      </c>
      <c r="AJ1609" s="71" t="str">
        <v>2017</v>
      </c>
      <c r="AK1609" s="70">
        <f t="shared" si="4"/>
        <v>42897</v>
      </c>
    </row>
    <row r="1610" spans="1:37" ht="14.4">
      <c r="A1610" s="239" t="s">
        <v>12588</v>
      </c>
      <c r="B1610" s="282" t="s">
        <v>89</v>
      </c>
      <c r="C1610" s="275">
        <v>42887</v>
      </c>
      <c r="D1610" s="276"/>
      <c r="E1610" s="277" t="s">
        <v>11122</v>
      </c>
      <c r="F1610" s="278" t="s">
        <v>214</v>
      </c>
      <c r="G1610" s="279" t="s">
        <v>11124</v>
      </c>
      <c r="H1610" s="280"/>
      <c r="I1610" s="281">
        <f t="shared" si="0"/>
        <v>42917</v>
      </c>
      <c r="J1610" s="282"/>
      <c r="K1610" s="280"/>
      <c r="L1610" s="313"/>
      <c r="M1610" s="301"/>
      <c r="N1610" s="282"/>
      <c r="O1610" s="282"/>
      <c r="P1610" s="284"/>
      <c r="Q1610" s="285"/>
      <c r="R1610" s="282"/>
      <c r="S1610" s="282"/>
      <c r="T1610" s="282"/>
      <c r="U1610" s="276"/>
      <c r="V1610" s="282"/>
      <c r="W1610" s="282"/>
      <c r="X1610" s="276"/>
      <c r="Y1610" s="57">
        <v>43073</v>
      </c>
      <c r="Z1610" s="286"/>
      <c r="AA1610" s="287"/>
      <c r="AB1610" s="288"/>
      <c r="AC1610" s="289"/>
      <c r="AD1610" s="290"/>
      <c r="AE1610" s="67" t="str">
        <f t="shared" si="1"/>
        <v>Jun</v>
      </c>
      <c r="AF1610" s="68" t="str">
        <f t="shared" si="2"/>
        <v>Dec</v>
      </c>
      <c r="AG1610" s="177"/>
      <c r="AH1610" s="70">
        <f t="shared" si="5"/>
        <v>42917</v>
      </c>
      <c r="AI1610" s="71">
        <f ca="1"/>
        <v>-1072</v>
      </c>
      <c r="AJ1610" s="71" t="str">
        <v>2017</v>
      </c>
      <c r="AK1610" s="70">
        <f t="shared" si="4"/>
        <v>42897</v>
      </c>
    </row>
    <row r="1611" spans="1:37" ht="14.4">
      <c r="A1611" s="239" t="s">
        <v>12591</v>
      </c>
      <c r="B1611" s="282" t="s">
        <v>89</v>
      </c>
      <c r="C1611" s="275">
        <v>42887</v>
      </c>
      <c r="D1611" s="276"/>
      <c r="E1611" s="277" t="s">
        <v>11122</v>
      </c>
      <c r="F1611" s="278" t="s">
        <v>214</v>
      </c>
      <c r="G1611" s="279" t="s">
        <v>11124</v>
      </c>
      <c r="H1611" s="280"/>
      <c r="I1611" s="281">
        <f t="shared" si="0"/>
        <v>42917</v>
      </c>
      <c r="J1611" s="282"/>
      <c r="K1611" s="280"/>
      <c r="L1611" s="283"/>
      <c r="M1611" s="282"/>
      <c r="N1611" s="282"/>
      <c r="O1611" s="282"/>
      <c r="P1611" s="284"/>
      <c r="Q1611" s="285"/>
      <c r="R1611" s="282"/>
      <c r="S1611" s="282"/>
      <c r="T1611" s="282"/>
      <c r="U1611" s="276"/>
      <c r="V1611" s="282"/>
      <c r="W1611" s="282"/>
      <c r="X1611" s="276"/>
      <c r="Y1611" s="57">
        <v>43073</v>
      </c>
      <c r="Z1611" s="286"/>
      <c r="AA1611" s="287"/>
      <c r="AB1611" s="288"/>
      <c r="AC1611" s="289"/>
      <c r="AD1611" s="290"/>
      <c r="AE1611" s="67" t="str">
        <f t="shared" si="1"/>
        <v>Jun</v>
      </c>
      <c r="AF1611" s="68" t="str">
        <f t="shared" si="2"/>
        <v>Dec</v>
      </c>
      <c r="AG1611" s="177"/>
      <c r="AH1611" s="70">
        <f t="shared" si="5"/>
        <v>42917</v>
      </c>
      <c r="AI1611" s="71">
        <f ca="1"/>
        <v>-1072</v>
      </c>
      <c r="AJ1611" s="71" t="str">
        <v>2017</v>
      </c>
      <c r="AK1611" s="70">
        <f t="shared" si="4"/>
        <v>42897</v>
      </c>
    </row>
    <row r="1612" spans="1:37" ht="14.4">
      <c r="A1612" s="239" t="s">
        <v>12592</v>
      </c>
      <c r="B1612" s="282" t="s">
        <v>89</v>
      </c>
      <c r="C1612" s="275">
        <v>42887</v>
      </c>
      <c r="D1612" s="276"/>
      <c r="E1612" s="277" t="s">
        <v>11122</v>
      </c>
      <c r="F1612" s="278" t="s">
        <v>214</v>
      </c>
      <c r="G1612" s="279" t="s">
        <v>11124</v>
      </c>
      <c r="H1612" s="280"/>
      <c r="I1612" s="281">
        <f t="shared" si="0"/>
        <v>42917</v>
      </c>
      <c r="J1612" s="282"/>
      <c r="K1612" s="280"/>
      <c r="L1612" s="283"/>
      <c r="M1612" s="282"/>
      <c r="N1612" s="282"/>
      <c r="O1612" s="282"/>
      <c r="P1612" s="284"/>
      <c r="Q1612" s="285"/>
      <c r="R1612" s="282"/>
      <c r="S1612" s="282"/>
      <c r="T1612" s="282"/>
      <c r="U1612" s="276"/>
      <c r="V1612" s="282"/>
      <c r="W1612" s="282"/>
      <c r="X1612" s="276"/>
      <c r="Y1612" s="57">
        <v>43073</v>
      </c>
      <c r="Z1612" s="286"/>
      <c r="AA1612" s="287"/>
      <c r="AB1612" s="288"/>
      <c r="AC1612" s="289"/>
      <c r="AD1612" s="290"/>
      <c r="AE1612" s="67" t="str">
        <f t="shared" si="1"/>
        <v>Jun</v>
      </c>
      <c r="AF1612" s="68" t="str">
        <f t="shared" si="2"/>
        <v>Dec</v>
      </c>
      <c r="AG1612" s="177"/>
      <c r="AH1612" s="70">
        <f t="shared" si="5"/>
        <v>42917</v>
      </c>
      <c r="AI1612" s="71">
        <f ca="1"/>
        <v>-1072</v>
      </c>
      <c r="AJ1612" s="71" t="str">
        <v>2017</v>
      </c>
      <c r="AK1612" s="70">
        <f t="shared" si="4"/>
        <v>42897</v>
      </c>
    </row>
    <row r="1613" spans="1:37" ht="14.4">
      <c r="A1613" s="239" t="s">
        <v>12594</v>
      </c>
      <c r="B1613" s="282" t="s">
        <v>89</v>
      </c>
      <c r="C1613" s="275">
        <v>42887</v>
      </c>
      <c r="D1613" s="276"/>
      <c r="E1613" s="277" t="s">
        <v>11122</v>
      </c>
      <c r="F1613" s="278" t="s">
        <v>214</v>
      </c>
      <c r="G1613" s="279" t="s">
        <v>11124</v>
      </c>
      <c r="H1613" s="280"/>
      <c r="I1613" s="281">
        <f t="shared" si="0"/>
        <v>42917</v>
      </c>
      <c r="J1613" s="282"/>
      <c r="K1613" s="280"/>
      <c r="L1613" s="283"/>
      <c r="M1613" s="282"/>
      <c r="N1613" s="282"/>
      <c r="O1613" s="282"/>
      <c r="P1613" s="284"/>
      <c r="Q1613" s="285"/>
      <c r="R1613" s="282"/>
      <c r="S1613" s="282"/>
      <c r="T1613" s="282"/>
      <c r="U1613" s="276"/>
      <c r="V1613" s="282"/>
      <c r="W1613" s="282"/>
      <c r="X1613" s="276"/>
      <c r="Y1613" s="57">
        <v>43073</v>
      </c>
      <c r="Z1613" s="286"/>
      <c r="AA1613" s="287"/>
      <c r="AB1613" s="288"/>
      <c r="AC1613" s="289"/>
      <c r="AD1613" s="290"/>
      <c r="AE1613" s="67" t="str">
        <f t="shared" si="1"/>
        <v>Jun</v>
      </c>
      <c r="AF1613" s="68" t="str">
        <f t="shared" si="2"/>
        <v>Dec</v>
      </c>
      <c r="AG1613" s="177"/>
      <c r="AH1613" s="70">
        <f t="shared" si="5"/>
        <v>42917</v>
      </c>
      <c r="AI1613" s="71">
        <f ca="1"/>
        <v>-1072</v>
      </c>
      <c r="AJ1613" s="71" t="str">
        <v>2017</v>
      </c>
      <c r="AK1613" s="70">
        <f t="shared" si="4"/>
        <v>42897</v>
      </c>
    </row>
    <row r="1614" spans="1:37" ht="14.4">
      <c r="A1614" s="239" t="s">
        <v>12597</v>
      </c>
      <c r="B1614" s="282" t="s">
        <v>89</v>
      </c>
      <c r="C1614" s="275">
        <v>42887</v>
      </c>
      <c r="D1614" s="276"/>
      <c r="E1614" s="277" t="s">
        <v>11122</v>
      </c>
      <c r="F1614" s="278" t="s">
        <v>214</v>
      </c>
      <c r="G1614" s="279" t="s">
        <v>11124</v>
      </c>
      <c r="H1614" s="280"/>
      <c r="I1614" s="281">
        <f t="shared" si="0"/>
        <v>42917</v>
      </c>
      <c r="J1614" s="282"/>
      <c r="K1614" s="280"/>
      <c r="L1614" s="283"/>
      <c r="M1614" s="282"/>
      <c r="N1614" s="282"/>
      <c r="O1614" s="282"/>
      <c r="P1614" s="284"/>
      <c r="Q1614" s="285"/>
      <c r="R1614" s="282"/>
      <c r="S1614" s="282"/>
      <c r="T1614" s="282"/>
      <c r="U1614" s="276"/>
      <c r="V1614" s="282"/>
      <c r="W1614" s="282"/>
      <c r="X1614" s="276"/>
      <c r="Y1614" s="57">
        <v>43073</v>
      </c>
      <c r="Z1614" s="286"/>
      <c r="AA1614" s="287"/>
      <c r="AB1614" s="288"/>
      <c r="AC1614" s="289"/>
      <c r="AD1614" s="290"/>
      <c r="AE1614" s="67" t="str">
        <f t="shared" si="1"/>
        <v>Jun</v>
      </c>
      <c r="AF1614" s="68" t="str">
        <f t="shared" si="2"/>
        <v>Dec</v>
      </c>
      <c r="AG1614" s="177"/>
      <c r="AH1614" s="70">
        <f t="shared" si="5"/>
        <v>42917</v>
      </c>
      <c r="AI1614" s="71">
        <f ca="1"/>
        <v>-1072</v>
      </c>
      <c r="AJ1614" s="71" t="str">
        <v>2017</v>
      </c>
      <c r="AK1614" s="70">
        <f t="shared" si="4"/>
        <v>42897</v>
      </c>
    </row>
    <row r="1615" spans="1:37" ht="14.4">
      <c r="A1615" s="239" t="s">
        <v>12598</v>
      </c>
      <c r="B1615" s="282" t="s">
        <v>89</v>
      </c>
      <c r="C1615" s="275">
        <v>42887</v>
      </c>
      <c r="D1615" s="276"/>
      <c r="E1615" s="277" t="s">
        <v>11122</v>
      </c>
      <c r="F1615" s="278" t="s">
        <v>214</v>
      </c>
      <c r="G1615" s="279" t="s">
        <v>11124</v>
      </c>
      <c r="H1615" s="280"/>
      <c r="I1615" s="281">
        <f t="shared" si="0"/>
        <v>42917</v>
      </c>
      <c r="J1615" s="282"/>
      <c r="K1615" s="280"/>
      <c r="L1615" s="283"/>
      <c r="M1615" s="282"/>
      <c r="N1615" s="282"/>
      <c r="O1615" s="282"/>
      <c r="P1615" s="284"/>
      <c r="Q1615" s="285"/>
      <c r="R1615" s="282"/>
      <c r="S1615" s="282"/>
      <c r="T1615" s="282"/>
      <c r="U1615" s="276"/>
      <c r="V1615" s="282"/>
      <c r="W1615" s="282"/>
      <c r="X1615" s="276"/>
      <c r="Y1615" s="57">
        <v>43073</v>
      </c>
      <c r="Z1615" s="286"/>
      <c r="AA1615" s="287"/>
      <c r="AB1615" s="288"/>
      <c r="AC1615" s="289"/>
      <c r="AD1615" s="290"/>
      <c r="AE1615" s="67" t="str">
        <f t="shared" si="1"/>
        <v>Jun</v>
      </c>
      <c r="AF1615" s="68" t="str">
        <f t="shared" si="2"/>
        <v>Dec</v>
      </c>
      <c r="AG1615" s="177"/>
      <c r="AH1615" s="70">
        <f t="shared" si="5"/>
        <v>42917</v>
      </c>
      <c r="AI1615" s="71">
        <f ca="1"/>
        <v>-1072</v>
      </c>
      <c r="AJ1615" s="71" t="str">
        <v>2017</v>
      </c>
      <c r="AK1615" s="70">
        <f t="shared" si="4"/>
        <v>42897</v>
      </c>
    </row>
    <row r="1616" spans="1:37" ht="14.4">
      <c r="A1616" s="239" t="s">
        <v>12600</v>
      </c>
      <c r="B1616" s="282" t="s">
        <v>89</v>
      </c>
      <c r="C1616" s="275">
        <v>42887</v>
      </c>
      <c r="D1616" s="276"/>
      <c r="E1616" s="277" t="s">
        <v>11122</v>
      </c>
      <c r="F1616" s="278" t="s">
        <v>214</v>
      </c>
      <c r="G1616" s="279" t="s">
        <v>11124</v>
      </c>
      <c r="H1616" s="280"/>
      <c r="I1616" s="281">
        <f t="shared" si="0"/>
        <v>42917</v>
      </c>
      <c r="J1616" s="282"/>
      <c r="K1616" s="280"/>
      <c r="L1616" s="283"/>
      <c r="M1616" s="282"/>
      <c r="N1616" s="282"/>
      <c r="O1616" s="282"/>
      <c r="P1616" s="284"/>
      <c r="Q1616" s="285"/>
      <c r="R1616" s="282"/>
      <c r="S1616" s="282"/>
      <c r="T1616" s="282"/>
      <c r="U1616" s="276"/>
      <c r="V1616" s="282"/>
      <c r="W1616" s="282"/>
      <c r="X1616" s="276"/>
      <c r="Y1616" s="57">
        <v>43073</v>
      </c>
      <c r="Z1616" s="286"/>
      <c r="AA1616" s="287"/>
      <c r="AB1616" s="288"/>
      <c r="AC1616" s="289"/>
      <c r="AD1616" s="290"/>
      <c r="AE1616" s="67" t="str">
        <f t="shared" si="1"/>
        <v>Jun</v>
      </c>
      <c r="AF1616" s="68" t="str">
        <f t="shared" si="2"/>
        <v>Dec</v>
      </c>
      <c r="AG1616" s="177"/>
      <c r="AH1616" s="70">
        <f t="shared" si="5"/>
        <v>42917</v>
      </c>
      <c r="AI1616" s="71">
        <f ca="1"/>
        <v>-1072</v>
      </c>
      <c r="AJ1616" s="71" t="str">
        <v>2017</v>
      </c>
      <c r="AK1616" s="70">
        <f t="shared" si="4"/>
        <v>42897</v>
      </c>
    </row>
    <row r="1617" spans="1:37" ht="14.4">
      <c r="A1617" s="239" t="s">
        <v>12605</v>
      </c>
      <c r="B1617" s="282" t="s">
        <v>89</v>
      </c>
      <c r="C1617" s="275">
        <v>42887</v>
      </c>
      <c r="D1617" s="276"/>
      <c r="E1617" s="277" t="s">
        <v>11122</v>
      </c>
      <c r="F1617" s="278" t="s">
        <v>214</v>
      </c>
      <c r="G1617" s="279" t="s">
        <v>11124</v>
      </c>
      <c r="H1617" s="280"/>
      <c r="I1617" s="281">
        <f t="shared" si="0"/>
        <v>42917</v>
      </c>
      <c r="J1617" s="282"/>
      <c r="K1617" s="280"/>
      <c r="L1617" s="283"/>
      <c r="M1617" s="282"/>
      <c r="N1617" s="282"/>
      <c r="O1617" s="282"/>
      <c r="P1617" s="284"/>
      <c r="Q1617" s="285"/>
      <c r="R1617" s="282"/>
      <c r="S1617" s="282"/>
      <c r="T1617" s="282"/>
      <c r="U1617" s="276"/>
      <c r="V1617" s="282"/>
      <c r="W1617" s="282"/>
      <c r="X1617" s="276"/>
      <c r="Y1617" s="57">
        <v>43073</v>
      </c>
      <c r="Z1617" s="286"/>
      <c r="AA1617" s="287"/>
      <c r="AB1617" s="288"/>
      <c r="AC1617" s="289"/>
      <c r="AD1617" s="290"/>
      <c r="AE1617" s="67" t="str">
        <f t="shared" si="1"/>
        <v>Jun</v>
      </c>
      <c r="AF1617" s="68" t="str">
        <f t="shared" si="2"/>
        <v>Dec</v>
      </c>
      <c r="AG1617" s="177"/>
      <c r="AH1617" s="70">
        <f t="shared" si="5"/>
        <v>42917</v>
      </c>
      <c r="AI1617" s="71">
        <f ca="1"/>
        <v>-1072</v>
      </c>
      <c r="AJ1617" s="71" t="str">
        <v>2017</v>
      </c>
      <c r="AK1617" s="70">
        <f t="shared" si="4"/>
        <v>42897</v>
      </c>
    </row>
    <row r="1618" spans="1:37" ht="14.4">
      <c r="A1618" s="239" t="s">
        <v>12607</v>
      </c>
      <c r="B1618" s="282" t="s">
        <v>89</v>
      </c>
      <c r="C1618" s="275">
        <v>42887</v>
      </c>
      <c r="D1618" s="276"/>
      <c r="E1618" s="277" t="s">
        <v>11122</v>
      </c>
      <c r="F1618" s="278" t="s">
        <v>214</v>
      </c>
      <c r="G1618" s="279" t="s">
        <v>11124</v>
      </c>
      <c r="H1618" s="280"/>
      <c r="I1618" s="281">
        <f t="shared" si="0"/>
        <v>42917</v>
      </c>
      <c r="J1618" s="282"/>
      <c r="K1618" s="280"/>
      <c r="L1618" s="283"/>
      <c r="M1618" s="282"/>
      <c r="N1618" s="282"/>
      <c r="O1618" s="282"/>
      <c r="P1618" s="284"/>
      <c r="Q1618" s="285"/>
      <c r="R1618" s="282"/>
      <c r="S1618" s="282"/>
      <c r="T1618" s="282"/>
      <c r="U1618" s="276"/>
      <c r="V1618" s="282"/>
      <c r="W1618" s="282"/>
      <c r="X1618" s="276"/>
      <c r="Y1618" s="57">
        <v>43073</v>
      </c>
      <c r="Z1618" s="286"/>
      <c r="AA1618" s="287"/>
      <c r="AB1618" s="288"/>
      <c r="AC1618" s="289"/>
      <c r="AD1618" s="290"/>
      <c r="AE1618" s="67" t="str">
        <f t="shared" si="1"/>
        <v>Jun</v>
      </c>
      <c r="AF1618" s="68" t="str">
        <f t="shared" si="2"/>
        <v>Dec</v>
      </c>
      <c r="AG1618" s="177"/>
      <c r="AH1618" s="70">
        <f t="shared" si="5"/>
        <v>42917</v>
      </c>
      <c r="AI1618" s="71">
        <f ca="1"/>
        <v>-1072</v>
      </c>
      <c r="AJ1618" s="71" t="str">
        <v>2017</v>
      </c>
      <c r="AK1618" s="70">
        <f t="shared" si="4"/>
        <v>42897</v>
      </c>
    </row>
    <row r="1619" spans="1:37" ht="14.4">
      <c r="A1619" s="239" t="s">
        <v>12611</v>
      </c>
      <c r="B1619" s="282" t="s">
        <v>89</v>
      </c>
      <c r="C1619" s="275">
        <v>42887</v>
      </c>
      <c r="D1619" s="276"/>
      <c r="E1619" s="277" t="s">
        <v>11122</v>
      </c>
      <c r="F1619" s="278" t="s">
        <v>214</v>
      </c>
      <c r="G1619" s="279" t="s">
        <v>11124</v>
      </c>
      <c r="H1619" s="280"/>
      <c r="I1619" s="281">
        <f t="shared" si="0"/>
        <v>42917</v>
      </c>
      <c r="J1619" s="282"/>
      <c r="K1619" s="280"/>
      <c r="L1619" s="283"/>
      <c r="M1619" s="282"/>
      <c r="N1619" s="282"/>
      <c r="O1619" s="282"/>
      <c r="P1619" s="284"/>
      <c r="Q1619" s="285"/>
      <c r="R1619" s="282"/>
      <c r="S1619" s="282"/>
      <c r="T1619" s="282"/>
      <c r="U1619" s="276"/>
      <c r="V1619" s="282"/>
      <c r="W1619" s="282"/>
      <c r="X1619" s="276"/>
      <c r="Y1619" s="57">
        <v>43073</v>
      </c>
      <c r="Z1619" s="286"/>
      <c r="AA1619" s="287"/>
      <c r="AB1619" s="288"/>
      <c r="AC1619" s="289"/>
      <c r="AD1619" s="290"/>
      <c r="AE1619" s="67" t="str">
        <f t="shared" si="1"/>
        <v>Jun</v>
      </c>
      <c r="AF1619" s="68" t="str">
        <f t="shared" si="2"/>
        <v>Dec</v>
      </c>
      <c r="AG1619" s="177"/>
      <c r="AH1619" s="70">
        <f t="shared" si="5"/>
        <v>42917</v>
      </c>
      <c r="AI1619" s="71">
        <f ca="1"/>
        <v>-1072</v>
      </c>
      <c r="AJ1619" s="71" t="str">
        <v>2017</v>
      </c>
      <c r="AK1619" s="70">
        <f t="shared" si="4"/>
        <v>42897</v>
      </c>
    </row>
    <row r="1620" spans="1:37" ht="14.4">
      <c r="A1620" s="239" t="s">
        <v>12612</v>
      </c>
      <c r="B1620" s="282" t="s">
        <v>89</v>
      </c>
      <c r="C1620" s="275">
        <v>42887</v>
      </c>
      <c r="D1620" s="276"/>
      <c r="E1620" s="277" t="s">
        <v>11122</v>
      </c>
      <c r="F1620" s="278" t="s">
        <v>214</v>
      </c>
      <c r="G1620" s="279" t="s">
        <v>11124</v>
      </c>
      <c r="H1620" s="280"/>
      <c r="I1620" s="281">
        <f t="shared" si="0"/>
        <v>42917</v>
      </c>
      <c r="J1620" s="282"/>
      <c r="K1620" s="280"/>
      <c r="L1620" s="283"/>
      <c r="M1620" s="282"/>
      <c r="N1620" s="282"/>
      <c r="O1620" s="282"/>
      <c r="P1620" s="284"/>
      <c r="Q1620" s="285"/>
      <c r="R1620" s="282"/>
      <c r="S1620" s="282"/>
      <c r="T1620" s="282"/>
      <c r="U1620" s="276"/>
      <c r="V1620" s="282"/>
      <c r="W1620" s="282"/>
      <c r="X1620" s="276"/>
      <c r="Y1620" s="57">
        <v>43073</v>
      </c>
      <c r="Z1620" s="286"/>
      <c r="AA1620" s="287"/>
      <c r="AB1620" s="288"/>
      <c r="AC1620" s="289"/>
      <c r="AD1620" s="290"/>
      <c r="AE1620" s="67" t="str">
        <f t="shared" si="1"/>
        <v>Jun</v>
      </c>
      <c r="AF1620" s="68" t="str">
        <f t="shared" si="2"/>
        <v>Dec</v>
      </c>
      <c r="AG1620" s="177"/>
      <c r="AH1620" s="70">
        <f t="shared" si="5"/>
        <v>42917</v>
      </c>
      <c r="AI1620" s="71">
        <f ca="1"/>
        <v>-1072</v>
      </c>
      <c r="AJ1620" s="71" t="str">
        <v>2017</v>
      </c>
      <c r="AK1620" s="70">
        <f t="shared" si="4"/>
        <v>42897</v>
      </c>
    </row>
    <row r="1621" spans="1:37" ht="14.4">
      <c r="A1621" s="239" t="s">
        <v>12613</v>
      </c>
      <c r="B1621" s="282" t="s">
        <v>89</v>
      </c>
      <c r="C1621" s="275">
        <v>42887</v>
      </c>
      <c r="D1621" s="276"/>
      <c r="E1621" s="277" t="s">
        <v>11122</v>
      </c>
      <c r="F1621" s="278" t="s">
        <v>214</v>
      </c>
      <c r="G1621" s="279" t="s">
        <v>11124</v>
      </c>
      <c r="H1621" s="280"/>
      <c r="I1621" s="281">
        <f t="shared" si="0"/>
        <v>42917</v>
      </c>
      <c r="J1621" s="282"/>
      <c r="K1621" s="280"/>
      <c r="L1621" s="283"/>
      <c r="M1621" s="282"/>
      <c r="N1621" s="282"/>
      <c r="O1621" s="282"/>
      <c r="P1621" s="284"/>
      <c r="Q1621" s="285"/>
      <c r="R1621" s="282"/>
      <c r="S1621" s="282"/>
      <c r="T1621" s="282"/>
      <c r="U1621" s="276"/>
      <c r="V1621" s="282"/>
      <c r="W1621" s="282"/>
      <c r="X1621" s="276"/>
      <c r="Y1621" s="57">
        <v>43073</v>
      </c>
      <c r="Z1621" s="286"/>
      <c r="AA1621" s="287"/>
      <c r="AB1621" s="288"/>
      <c r="AC1621" s="289"/>
      <c r="AD1621" s="290"/>
      <c r="AE1621" s="67" t="str">
        <f t="shared" si="1"/>
        <v>Jun</v>
      </c>
      <c r="AF1621" s="68" t="str">
        <f t="shared" si="2"/>
        <v>Dec</v>
      </c>
      <c r="AG1621" s="177"/>
      <c r="AH1621" s="70">
        <f t="shared" si="5"/>
        <v>42917</v>
      </c>
      <c r="AI1621" s="71">
        <f ca="1"/>
        <v>-1072</v>
      </c>
      <c r="AJ1621" s="71" t="str">
        <v>2017</v>
      </c>
      <c r="AK1621" s="70">
        <f t="shared" si="4"/>
        <v>42897</v>
      </c>
    </row>
    <row r="1622" spans="1:37" ht="14.4">
      <c r="A1622" s="239" t="s">
        <v>12614</v>
      </c>
      <c r="B1622" s="282" t="s">
        <v>89</v>
      </c>
      <c r="C1622" s="275">
        <v>42887</v>
      </c>
      <c r="D1622" s="276"/>
      <c r="E1622" s="277" t="s">
        <v>11122</v>
      </c>
      <c r="F1622" s="278" t="s">
        <v>214</v>
      </c>
      <c r="G1622" s="279" t="s">
        <v>11124</v>
      </c>
      <c r="H1622" s="280"/>
      <c r="I1622" s="281">
        <f t="shared" si="0"/>
        <v>42917</v>
      </c>
      <c r="J1622" s="282"/>
      <c r="K1622" s="280"/>
      <c r="L1622" s="283"/>
      <c r="M1622" s="282"/>
      <c r="N1622" s="282"/>
      <c r="O1622" s="282"/>
      <c r="P1622" s="284"/>
      <c r="Q1622" s="285"/>
      <c r="R1622" s="282"/>
      <c r="S1622" s="282"/>
      <c r="T1622" s="282"/>
      <c r="U1622" s="276"/>
      <c r="V1622" s="282"/>
      <c r="W1622" s="282"/>
      <c r="X1622" s="276"/>
      <c r="Y1622" s="57">
        <v>43073</v>
      </c>
      <c r="Z1622" s="286"/>
      <c r="AA1622" s="287"/>
      <c r="AB1622" s="288"/>
      <c r="AC1622" s="289"/>
      <c r="AD1622" s="290"/>
      <c r="AE1622" s="67" t="str">
        <f t="shared" si="1"/>
        <v>Jun</v>
      </c>
      <c r="AF1622" s="68" t="str">
        <f t="shared" si="2"/>
        <v>Dec</v>
      </c>
      <c r="AG1622" s="177"/>
      <c r="AH1622" s="70">
        <f t="shared" si="5"/>
        <v>42917</v>
      </c>
      <c r="AI1622" s="71">
        <f ca="1"/>
        <v>-1072</v>
      </c>
      <c r="AJ1622" s="71" t="str">
        <v>2017</v>
      </c>
      <c r="AK1622" s="70">
        <f t="shared" si="4"/>
        <v>42897</v>
      </c>
    </row>
    <row r="1623" spans="1:37" ht="14.4">
      <c r="A1623" s="239" t="s">
        <v>12615</v>
      </c>
      <c r="B1623" s="282" t="s">
        <v>89</v>
      </c>
      <c r="C1623" s="275">
        <v>42887</v>
      </c>
      <c r="D1623" s="276"/>
      <c r="E1623" s="277" t="s">
        <v>11122</v>
      </c>
      <c r="F1623" s="278" t="s">
        <v>214</v>
      </c>
      <c r="G1623" s="279" t="s">
        <v>11124</v>
      </c>
      <c r="H1623" s="280"/>
      <c r="I1623" s="281">
        <f t="shared" si="0"/>
        <v>42917</v>
      </c>
      <c r="J1623" s="282"/>
      <c r="K1623" s="280"/>
      <c r="L1623" s="283"/>
      <c r="M1623" s="282"/>
      <c r="N1623" s="282"/>
      <c r="O1623" s="282"/>
      <c r="P1623" s="284"/>
      <c r="Q1623" s="285"/>
      <c r="R1623" s="282"/>
      <c r="S1623" s="282"/>
      <c r="T1623" s="282"/>
      <c r="U1623" s="276"/>
      <c r="V1623" s="282"/>
      <c r="W1623" s="282"/>
      <c r="X1623" s="276"/>
      <c r="Y1623" s="57">
        <v>43073</v>
      </c>
      <c r="Z1623" s="286"/>
      <c r="AA1623" s="287"/>
      <c r="AB1623" s="288"/>
      <c r="AC1623" s="289"/>
      <c r="AD1623" s="290"/>
      <c r="AE1623" s="67" t="str">
        <f t="shared" si="1"/>
        <v>Jun</v>
      </c>
      <c r="AF1623" s="68" t="str">
        <f t="shared" si="2"/>
        <v>Dec</v>
      </c>
      <c r="AG1623" s="177"/>
      <c r="AH1623" s="70">
        <f t="shared" si="5"/>
        <v>42917</v>
      </c>
      <c r="AI1623" s="71">
        <f ca="1"/>
        <v>-1072</v>
      </c>
      <c r="AJ1623" s="71" t="str">
        <v>2017</v>
      </c>
      <c r="AK1623" s="70">
        <f t="shared" si="4"/>
        <v>42897</v>
      </c>
    </row>
    <row r="1624" spans="1:37" ht="14.4">
      <c r="A1624" s="239" t="s">
        <v>12616</v>
      </c>
      <c r="B1624" s="282" t="s">
        <v>89</v>
      </c>
      <c r="C1624" s="275">
        <v>42887</v>
      </c>
      <c r="D1624" s="276"/>
      <c r="E1624" s="277" t="s">
        <v>11122</v>
      </c>
      <c r="F1624" s="278" t="s">
        <v>214</v>
      </c>
      <c r="G1624" s="279" t="s">
        <v>11124</v>
      </c>
      <c r="H1624" s="280"/>
      <c r="I1624" s="281">
        <f t="shared" si="0"/>
        <v>42917</v>
      </c>
      <c r="J1624" s="282"/>
      <c r="K1624" s="280"/>
      <c r="L1624" s="283"/>
      <c r="M1624" s="282"/>
      <c r="N1624" s="282"/>
      <c r="O1624" s="282"/>
      <c r="P1624" s="284"/>
      <c r="Q1624" s="285"/>
      <c r="R1624" s="282"/>
      <c r="S1624" s="282"/>
      <c r="T1624" s="282"/>
      <c r="U1624" s="276"/>
      <c r="V1624" s="282"/>
      <c r="W1624" s="282"/>
      <c r="X1624" s="276"/>
      <c r="Y1624" s="57">
        <v>43073</v>
      </c>
      <c r="Z1624" s="286"/>
      <c r="AA1624" s="287"/>
      <c r="AB1624" s="288"/>
      <c r="AC1624" s="289"/>
      <c r="AD1624" s="290"/>
      <c r="AE1624" s="67" t="str">
        <f t="shared" si="1"/>
        <v>Jun</v>
      </c>
      <c r="AF1624" s="68" t="str">
        <f t="shared" si="2"/>
        <v>Dec</v>
      </c>
      <c r="AG1624" s="177"/>
      <c r="AH1624" s="70">
        <f t="shared" si="5"/>
        <v>42917</v>
      </c>
      <c r="AI1624" s="71">
        <f ca="1"/>
        <v>-1072</v>
      </c>
      <c r="AJ1624" s="71" t="str">
        <v>2017</v>
      </c>
      <c r="AK1624" s="70">
        <f t="shared" si="4"/>
        <v>42897</v>
      </c>
    </row>
    <row r="1625" spans="1:37" ht="14.4">
      <c r="A1625" s="239" t="s">
        <v>12617</v>
      </c>
      <c r="B1625" s="282" t="s">
        <v>89</v>
      </c>
      <c r="C1625" s="275">
        <v>42887</v>
      </c>
      <c r="D1625" s="276"/>
      <c r="E1625" s="277" t="s">
        <v>11122</v>
      </c>
      <c r="F1625" s="278" t="s">
        <v>214</v>
      </c>
      <c r="G1625" s="279" t="s">
        <v>11124</v>
      </c>
      <c r="H1625" s="280"/>
      <c r="I1625" s="281">
        <f t="shared" si="0"/>
        <v>42917</v>
      </c>
      <c r="J1625" s="282"/>
      <c r="K1625" s="280"/>
      <c r="L1625" s="283"/>
      <c r="M1625" s="282"/>
      <c r="N1625" s="282"/>
      <c r="O1625" s="282"/>
      <c r="P1625" s="284"/>
      <c r="Q1625" s="285"/>
      <c r="R1625" s="282"/>
      <c r="S1625" s="282"/>
      <c r="T1625" s="282"/>
      <c r="U1625" s="276"/>
      <c r="V1625" s="282"/>
      <c r="W1625" s="282"/>
      <c r="X1625" s="276"/>
      <c r="Y1625" s="57">
        <v>43073</v>
      </c>
      <c r="Z1625" s="286"/>
      <c r="AA1625" s="287"/>
      <c r="AB1625" s="288"/>
      <c r="AC1625" s="289"/>
      <c r="AD1625" s="290"/>
      <c r="AE1625" s="67" t="str">
        <f t="shared" si="1"/>
        <v>Jun</v>
      </c>
      <c r="AF1625" s="68" t="str">
        <f t="shared" si="2"/>
        <v>Dec</v>
      </c>
      <c r="AG1625" s="177"/>
      <c r="AH1625" s="70">
        <f t="shared" si="5"/>
        <v>42917</v>
      </c>
      <c r="AI1625" s="71">
        <f ca="1"/>
        <v>-1072</v>
      </c>
      <c r="AJ1625" s="71" t="str">
        <v>2017</v>
      </c>
      <c r="AK1625" s="70">
        <f t="shared" si="4"/>
        <v>42897</v>
      </c>
    </row>
    <row r="1626" spans="1:37" ht="14.4">
      <c r="A1626" s="239" t="s">
        <v>12618</v>
      </c>
      <c r="B1626" s="282" t="s">
        <v>89</v>
      </c>
      <c r="C1626" s="275">
        <v>42887</v>
      </c>
      <c r="D1626" s="276"/>
      <c r="E1626" s="277" t="s">
        <v>11122</v>
      </c>
      <c r="F1626" s="278" t="s">
        <v>214</v>
      </c>
      <c r="G1626" s="279" t="s">
        <v>11124</v>
      </c>
      <c r="H1626" s="280"/>
      <c r="I1626" s="281">
        <f t="shared" si="0"/>
        <v>42917</v>
      </c>
      <c r="J1626" s="282"/>
      <c r="K1626" s="280"/>
      <c r="L1626" s="283"/>
      <c r="M1626" s="282"/>
      <c r="N1626" s="282"/>
      <c r="O1626" s="282"/>
      <c r="P1626" s="284"/>
      <c r="Q1626" s="285"/>
      <c r="R1626" s="282"/>
      <c r="S1626" s="282"/>
      <c r="T1626" s="282"/>
      <c r="U1626" s="276"/>
      <c r="V1626" s="282"/>
      <c r="W1626" s="282"/>
      <c r="X1626" s="276"/>
      <c r="Y1626" s="57">
        <v>43073</v>
      </c>
      <c r="Z1626" s="286"/>
      <c r="AA1626" s="287"/>
      <c r="AB1626" s="288"/>
      <c r="AC1626" s="289"/>
      <c r="AD1626" s="290"/>
      <c r="AE1626" s="67" t="str">
        <f t="shared" si="1"/>
        <v>Jun</v>
      </c>
      <c r="AF1626" s="68" t="str">
        <f t="shared" si="2"/>
        <v>Dec</v>
      </c>
      <c r="AG1626" s="177"/>
      <c r="AH1626" s="70">
        <f t="shared" si="5"/>
        <v>42917</v>
      </c>
      <c r="AI1626" s="71">
        <f ca="1"/>
        <v>-1072</v>
      </c>
      <c r="AJ1626" s="71" t="str">
        <v>2017</v>
      </c>
      <c r="AK1626" s="70">
        <f t="shared" si="4"/>
        <v>42897</v>
      </c>
    </row>
    <row r="1627" spans="1:37" ht="14.4">
      <c r="A1627" s="239" t="s">
        <v>12619</v>
      </c>
      <c r="B1627" s="282" t="s">
        <v>89</v>
      </c>
      <c r="C1627" s="275">
        <v>42887</v>
      </c>
      <c r="D1627" s="276"/>
      <c r="E1627" s="277" t="s">
        <v>11122</v>
      </c>
      <c r="F1627" s="278" t="s">
        <v>214</v>
      </c>
      <c r="G1627" s="279" t="s">
        <v>11124</v>
      </c>
      <c r="H1627" s="280"/>
      <c r="I1627" s="281">
        <f t="shared" si="0"/>
        <v>42917</v>
      </c>
      <c r="J1627" s="282"/>
      <c r="K1627" s="280"/>
      <c r="L1627" s="283"/>
      <c r="M1627" s="282"/>
      <c r="N1627" s="282"/>
      <c r="O1627" s="282"/>
      <c r="P1627" s="284"/>
      <c r="Q1627" s="285"/>
      <c r="R1627" s="282"/>
      <c r="S1627" s="282"/>
      <c r="T1627" s="282"/>
      <c r="U1627" s="276"/>
      <c r="V1627" s="282"/>
      <c r="W1627" s="282"/>
      <c r="X1627" s="276"/>
      <c r="Y1627" s="57">
        <v>43073</v>
      </c>
      <c r="Z1627" s="286"/>
      <c r="AA1627" s="287"/>
      <c r="AB1627" s="288"/>
      <c r="AC1627" s="289"/>
      <c r="AD1627" s="290"/>
      <c r="AE1627" s="67" t="str">
        <f t="shared" si="1"/>
        <v>Jun</v>
      </c>
      <c r="AF1627" s="68" t="str">
        <f t="shared" si="2"/>
        <v>Dec</v>
      </c>
      <c r="AG1627" s="177"/>
      <c r="AH1627" s="70">
        <f t="shared" si="5"/>
        <v>42917</v>
      </c>
      <c r="AI1627" s="71">
        <f ca="1"/>
        <v>-1072</v>
      </c>
      <c r="AJ1627" s="71" t="str">
        <v>2017</v>
      </c>
      <c r="AK1627" s="70">
        <f t="shared" si="4"/>
        <v>42897</v>
      </c>
    </row>
    <row r="1628" spans="1:37" ht="14.4">
      <c r="A1628" s="239" t="s">
        <v>12620</v>
      </c>
      <c r="B1628" s="282" t="s">
        <v>89</v>
      </c>
      <c r="C1628" s="275">
        <v>42887</v>
      </c>
      <c r="D1628" s="276"/>
      <c r="E1628" s="277" t="s">
        <v>11122</v>
      </c>
      <c r="F1628" s="278" t="s">
        <v>214</v>
      </c>
      <c r="G1628" s="279" t="s">
        <v>11124</v>
      </c>
      <c r="H1628" s="280"/>
      <c r="I1628" s="281">
        <f t="shared" si="0"/>
        <v>42917</v>
      </c>
      <c r="J1628" s="282"/>
      <c r="K1628" s="280"/>
      <c r="L1628" s="283"/>
      <c r="M1628" s="282"/>
      <c r="N1628" s="282"/>
      <c r="O1628" s="282"/>
      <c r="P1628" s="284"/>
      <c r="Q1628" s="285"/>
      <c r="R1628" s="282"/>
      <c r="S1628" s="282"/>
      <c r="T1628" s="282"/>
      <c r="U1628" s="276"/>
      <c r="V1628" s="282"/>
      <c r="W1628" s="282"/>
      <c r="X1628" s="276"/>
      <c r="Y1628" s="57">
        <v>43073</v>
      </c>
      <c r="Z1628" s="286"/>
      <c r="AA1628" s="287"/>
      <c r="AB1628" s="288"/>
      <c r="AC1628" s="289"/>
      <c r="AD1628" s="290"/>
      <c r="AE1628" s="67" t="str">
        <f t="shared" si="1"/>
        <v>Jun</v>
      </c>
      <c r="AF1628" s="68" t="str">
        <f t="shared" si="2"/>
        <v>Dec</v>
      </c>
      <c r="AG1628" s="177"/>
      <c r="AH1628" s="70">
        <f t="shared" si="5"/>
        <v>42917</v>
      </c>
      <c r="AI1628" s="71">
        <f ca="1"/>
        <v>-1072</v>
      </c>
      <c r="AJ1628" s="71" t="str">
        <v>2017</v>
      </c>
      <c r="AK1628" s="70">
        <f t="shared" si="4"/>
        <v>42897</v>
      </c>
    </row>
    <row r="1629" spans="1:37" ht="14.4">
      <c r="A1629" s="239" t="s">
        <v>12621</v>
      </c>
      <c r="B1629" s="282" t="s">
        <v>89</v>
      </c>
      <c r="C1629" s="275">
        <v>42887</v>
      </c>
      <c r="D1629" s="276"/>
      <c r="E1629" s="277" t="s">
        <v>11122</v>
      </c>
      <c r="F1629" s="278" t="s">
        <v>214</v>
      </c>
      <c r="G1629" s="279" t="s">
        <v>11124</v>
      </c>
      <c r="H1629" s="280"/>
      <c r="I1629" s="281">
        <f t="shared" si="0"/>
        <v>42917</v>
      </c>
      <c r="J1629" s="282"/>
      <c r="K1629" s="280"/>
      <c r="L1629" s="283"/>
      <c r="M1629" s="282"/>
      <c r="N1629" s="282"/>
      <c r="O1629" s="282"/>
      <c r="P1629" s="284"/>
      <c r="Q1629" s="285"/>
      <c r="R1629" s="282"/>
      <c r="S1629" s="282"/>
      <c r="T1629" s="282"/>
      <c r="U1629" s="276"/>
      <c r="V1629" s="282"/>
      <c r="W1629" s="282"/>
      <c r="X1629" s="276"/>
      <c r="Y1629" s="57">
        <v>43073</v>
      </c>
      <c r="Z1629" s="286"/>
      <c r="AA1629" s="287"/>
      <c r="AB1629" s="288"/>
      <c r="AC1629" s="289"/>
      <c r="AD1629" s="290"/>
      <c r="AE1629" s="67" t="str">
        <f t="shared" si="1"/>
        <v>Jun</v>
      </c>
      <c r="AF1629" s="68" t="str">
        <f t="shared" si="2"/>
        <v>Dec</v>
      </c>
      <c r="AG1629" s="177"/>
      <c r="AH1629" s="70">
        <f t="shared" si="5"/>
        <v>42917</v>
      </c>
      <c r="AI1629" s="71">
        <f ca="1"/>
        <v>-1072</v>
      </c>
      <c r="AJ1629" s="71" t="str">
        <v>2017</v>
      </c>
      <c r="AK1629" s="70">
        <f t="shared" si="4"/>
        <v>42897</v>
      </c>
    </row>
    <row r="1630" spans="1:37" ht="14.4">
      <c r="A1630" s="239" t="s">
        <v>12622</v>
      </c>
      <c r="B1630" s="282" t="s">
        <v>89</v>
      </c>
      <c r="C1630" s="275">
        <v>42887</v>
      </c>
      <c r="D1630" s="276"/>
      <c r="E1630" s="277" t="s">
        <v>11122</v>
      </c>
      <c r="F1630" s="278" t="s">
        <v>214</v>
      </c>
      <c r="G1630" s="279" t="s">
        <v>11124</v>
      </c>
      <c r="H1630" s="280"/>
      <c r="I1630" s="281">
        <f t="shared" si="0"/>
        <v>42917</v>
      </c>
      <c r="J1630" s="282"/>
      <c r="K1630" s="280"/>
      <c r="L1630" s="283"/>
      <c r="M1630" s="282"/>
      <c r="N1630" s="282"/>
      <c r="O1630" s="282"/>
      <c r="P1630" s="284"/>
      <c r="Q1630" s="285"/>
      <c r="R1630" s="282"/>
      <c r="S1630" s="282"/>
      <c r="T1630" s="282"/>
      <c r="U1630" s="276"/>
      <c r="V1630" s="282"/>
      <c r="W1630" s="282"/>
      <c r="X1630" s="276"/>
      <c r="Y1630" s="57">
        <v>43073</v>
      </c>
      <c r="Z1630" s="286"/>
      <c r="AA1630" s="287"/>
      <c r="AB1630" s="288"/>
      <c r="AC1630" s="289"/>
      <c r="AD1630" s="290"/>
      <c r="AE1630" s="67" t="str">
        <f t="shared" si="1"/>
        <v>Jun</v>
      </c>
      <c r="AF1630" s="68" t="str">
        <f t="shared" si="2"/>
        <v>Dec</v>
      </c>
      <c r="AG1630" s="177"/>
      <c r="AH1630" s="70">
        <f t="shared" si="5"/>
        <v>42917</v>
      </c>
      <c r="AI1630" s="71">
        <f ca="1"/>
        <v>-1072</v>
      </c>
      <c r="AJ1630" s="71" t="str">
        <v>2017</v>
      </c>
      <c r="AK1630" s="70">
        <f t="shared" si="4"/>
        <v>42897</v>
      </c>
    </row>
    <row r="1631" spans="1:37" ht="14.4">
      <c r="A1631" s="239" t="s">
        <v>12623</v>
      </c>
      <c r="B1631" s="282" t="s">
        <v>89</v>
      </c>
      <c r="C1631" s="275">
        <v>42887</v>
      </c>
      <c r="D1631" s="276"/>
      <c r="E1631" s="277" t="s">
        <v>11122</v>
      </c>
      <c r="F1631" s="278" t="s">
        <v>214</v>
      </c>
      <c r="G1631" s="279" t="s">
        <v>11124</v>
      </c>
      <c r="H1631" s="280"/>
      <c r="I1631" s="281">
        <f t="shared" si="0"/>
        <v>42917</v>
      </c>
      <c r="J1631" s="282"/>
      <c r="K1631" s="280"/>
      <c r="L1631" s="283"/>
      <c r="M1631" s="282"/>
      <c r="N1631" s="282"/>
      <c r="O1631" s="282"/>
      <c r="P1631" s="284"/>
      <c r="Q1631" s="285"/>
      <c r="R1631" s="282"/>
      <c r="S1631" s="282"/>
      <c r="T1631" s="282"/>
      <c r="U1631" s="276"/>
      <c r="V1631" s="282"/>
      <c r="W1631" s="282"/>
      <c r="X1631" s="276"/>
      <c r="Y1631" s="57">
        <v>43073</v>
      </c>
      <c r="Z1631" s="286"/>
      <c r="AA1631" s="287"/>
      <c r="AB1631" s="288"/>
      <c r="AC1631" s="289"/>
      <c r="AD1631" s="290"/>
      <c r="AE1631" s="67" t="str">
        <f t="shared" si="1"/>
        <v>Jun</v>
      </c>
      <c r="AF1631" s="68" t="str">
        <f t="shared" si="2"/>
        <v>Dec</v>
      </c>
      <c r="AG1631" s="177"/>
      <c r="AH1631" s="70">
        <f t="shared" si="5"/>
        <v>42917</v>
      </c>
      <c r="AI1631" s="71">
        <f ca="1"/>
        <v>-1072</v>
      </c>
      <c r="AJ1631" s="71" t="str">
        <v>2017</v>
      </c>
      <c r="AK1631" s="70">
        <f t="shared" si="4"/>
        <v>42897</v>
      </c>
    </row>
    <row r="1632" spans="1:37" ht="14.4">
      <c r="A1632" s="239" t="s">
        <v>12624</v>
      </c>
      <c r="B1632" s="282" t="s">
        <v>89</v>
      </c>
      <c r="C1632" s="275">
        <v>42887</v>
      </c>
      <c r="D1632" s="276"/>
      <c r="E1632" s="277" t="s">
        <v>11122</v>
      </c>
      <c r="F1632" s="278" t="s">
        <v>214</v>
      </c>
      <c r="G1632" s="279" t="s">
        <v>11124</v>
      </c>
      <c r="H1632" s="280"/>
      <c r="I1632" s="281">
        <f t="shared" si="0"/>
        <v>42917</v>
      </c>
      <c r="J1632" s="282"/>
      <c r="K1632" s="280"/>
      <c r="L1632" s="283"/>
      <c r="M1632" s="282"/>
      <c r="N1632" s="282"/>
      <c r="O1632" s="282"/>
      <c r="P1632" s="284"/>
      <c r="Q1632" s="285"/>
      <c r="R1632" s="282"/>
      <c r="S1632" s="282"/>
      <c r="T1632" s="282"/>
      <c r="U1632" s="276"/>
      <c r="V1632" s="282"/>
      <c r="W1632" s="282"/>
      <c r="X1632" s="276"/>
      <c r="Y1632" s="57">
        <v>43073</v>
      </c>
      <c r="Z1632" s="286"/>
      <c r="AA1632" s="287"/>
      <c r="AB1632" s="288"/>
      <c r="AC1632" s="289"/>
      <c r="AD1632" s="290"/>
      <c r="AE1632" s="67" t="str">
        <f t="shared" si="1"/>
        <v>Jun</v>
      </c>
      <c r="AF1632" s="68" t="str">
        <f t="shared" si="2"/>
        <v>Dec</v>
      </c>
      <c r="AG1632" s="177"/>
      <c r="AH1632" s="70">
        <f t="shared" si="5"/>
        <v>42917</v>
      </c>
      <c r="AI1632" s="71">
        <f ca="1"/>
        <v>-1072</v>
      </c>
      <c r="AJ1632" s="71" t="str">
        <v>2017</v>
      </c>
      <c r="AK1632" s="70">
        <f t="shared" si="4"/>
        <v>42897</v>
      </c>
    </row>
    <row r="1633" spans="1:37" ht="14.4">
      <c r="A1633" s="239" t="s">
        <v>12627</v>
      </c>
      <c r="B1633" s="282" t="s">
        <v>89</v>
      </c>
      <c r="C1633" s="275">
        <v>42887</v>
      </c>
      <c r="D1633" s="276"/>
      <c r="E1633" s="277" t="s">
        <v>11122</v>
      </c>
      <c r="F1633" s="278" t="s">
        <v>214</v>
      </c>
      <c r="G1633" s="279" t="s">
        <v>11124</v>
      </c>
      <c r="H1633" s="280"/>
      <c r="I1633" s="281">
        <f t="shared" si="0"/>
        <v>42917</v>
      </c>
      <c r="J1633" s="282"/>
      <c r="K1633" s="280"/>
      <c r="L1633" s="283"/>
      <c r="M1633" s="282"/>
      <c r="N1633" s="282"/>
      <c r="O1633" s="282"/>
      <c r="P1633" s="284"/>
      <c r="Q1633" s="285"/>
      <c r="R1633" s="282"/>
      <c r="S1633" s="282"/>
      <c r="T1633" s="282"/>
      <c r="U1633" s="276"/>
      <c r="V1633" s="282"/>
      <c r="W1633" s="282"/>
      <c r="X1633" s="276"/>
      <c r="Y1633" s="57">
        <v>43073</v>
      </c>
      <c r="Z1633" s="286"/>
      <c r="AA1633" s="287"/>
      <c r="AB1633" s="288"/>
      <c r="AC1633" s="289"/>
      <c r="AD1633" s="290"/>
      <c r="AE1633" s="67" t="str">
        <f t="shared" si="1"/>
        <v>Jun</v>
      </c>
      <c r="AF1633" s="68" t="str">
        <f t="shared" si="2"/>
        <v>Dec</v>
      </c>
      <c r="AG1633" s="177"/>
      <c r="AH1633" s="70">
        <f t="shared" si="5"/>
        <v>42917</v>
      </c>
      <c r="AI1633" s="71">
        <f ca="1"/>
        <v>-1072</v>
      </c>
      <c r="AJ1633" s="71" t="str">
        <v>2017</v>
      </c>
      <c r="AK1633" s="70">
        <f t="shared" si="4"/>
        <v>42897</v>
      </c>
    </row>
    <row r="1634" spans="1:37" ht="14.4">
      <c r="A1634" s="239" t="s">
        <v>12629</v>
      </c>
      <c r="B1634" s="282" t="s">
        <v>89</v>
      </c>
      <c r="C1634" s="275">
        <v>42887</v>
      </c>
      <c r="D1634" s="276"/>
      <c r="E1634" s="277" t="s">
        <v>11122</v>
      </c>
      <c r="F1634" s="278" t="s">
        <v>214</v>
      </c>
      <c r="G1634" s="279" t="s">
        <v>11124</v>
      </c>
      <c r="H1634" s="280"/>
      <c r="I1634" s="281">
        <f t="shared" si="0"/>
        <v>42917</v>
      </c>
      <c r="J1634" s="282"/>
      <c r="K1634" s="280"/>
      <c r="L1634" s="283"/>
      <c r="M1634" s="282"/>
      <c r="N1634" s="282"/>
      <c r="O1634" s="282"/>
      <c r="P1634" s="284"/>
      <c r="Q1634" s="285"/>
      <c r="R1634" s="282"/>
      <c r="S1634" s="282"/>
      <c r="T1634" s="282"/>
      <c r="U1634" s="276"/>
      <c r="V1634" s="282"/>
      <c r="W1634" s="282"/>
      <c r="X1634" s="276"/>
      <c r="Y1634" s="57">
        <v>43073</v>
      </c>
      <c r="Z1634" s="286"/>
      <c r="AA1634" s="287"/>
      <c r="AB1634" s="288"/>
      <c r="AC1634" s="289"/>
      <c r="AD1634" s="290"/>
      <c r="AE1634" s="67" t="str">
        <f t="shared" si="1"/>
        <v>Jun</v>
      </c>
      <c r="AF1634" s="68" t="str">
        <f t="shared" si="2"/>
        <v>Dec</v>
      </c>
      <c r="AG1634" s="177"/>
      <c r="AH1634" s="70">
        <f t="shared" si="5"/>
        <v>42917</v>
      </c>
      <c r="AI1634" s="71">
        <f ca="1"/>
        <v>-1072</v>
      </c>
      <c r="AJ1634" s="71" t="str">
        <v>2017</v>
      </c>
      <c r="AK1634" s="70">
        <f t="shared" si="4"/>
        <v>42897</v>
      </c>
    </row>
    <row r="1635" spans="1:37" ht="14.4">
      <c r="A1635" s="239" t="s">
        <v>12635</v>
      </c>
      <c r="B1635" s="282" t="s">
        <v>89</v>
      </c>
      <c r="C1635" s="275">
        <v>42887</v>
      </c>
      <c r="D1635" s="276"/>
      <c r="E1635" s="277" t="s">
        <v>11122</v>
      </c>
      <c r="F1635" s="278" t="s">
        <v>214</v>
      </c>
      <c r="G1635" s="279" t="s">
        <v>11124</v>
      </c>
      <c r="H1635" s="280"/>
      <c r="I1635" s="281">
        <f t="shared" si="0"/>
        <v>42917</v>
      </c>
      <c r="J1635" s="282"/>
      <c r="K1635" s="280"/>
      <c r="L1635" s="283"/>
      <c r="M1635" s="282"/>
      <c r="N1635" s="282"/>
      <c r="O1635" s="282"/>
      <c r="P1635" s="284"/>
      <c r="Q1635" s="285"/>
      <c r="R1635" s="282"/>
      <c r="S1635" s="282"/>
      <c r="T1635" s="282"/>
      <c r="U1635" s="276"/>
      <c r="V1635" s="282"/>
      <c r="W1635" s="282"/>
      <c r="X1635" s="276"/>
      <c r="Y1635" s="57">
        <v>43073</v>
      </c>
      <c r="Z1635" s="286"/>
      <c r="AA1635" s="287"/>
      <c r="AB1635" s="288"/>
      <c r="AC1635" s="289"/>
      <c r="AD1635" s="290"/>
      <c r="AE1635" s="67" t="str">
        <f t="shared" si="1"/>
        <v>Jun</v>
      </c>
      <c r="AF1635" s="68" t="str">
        <f t="shared" si="2"/>
        <v>Dec</v>
      </c>
      <c r="AG1635" s="177"/>
      <c r="AH1635" s="70">
        <f t="shared" si="5"/>
        <v>42917</v>
      </c>
      <c r="AI1635" s="71">
        <f ca="1"/>
        <v>-1072</v>
      </c>
      <c r="AJ1635" s="71" t="str">
        <v>2017</v>
      </c>
      <c r="AK1635" s="70">
        <f t="shared" si="4"/>
        <v>42897</v>
      </c>
    </row>
    <row r="1636" spans="1:37" ht="14.4">
      <c r="A1636" s="239" t="s">
        <v>12639</v>
      </c>
      <c r="B1636" s="282" t="s">
        <v>89</v>
      </c>
      <c r="C1636" s="275">
        <v>42887</v>
      </c>
      <c r="D1636" s="276"/>
      <c r="E1636" s="277" t="s">
        <v>11122</v>
      </c>
      <c r="F1636" s="278" t="s">
        <v>214</v>
      </c>
      <c r="G1636" s="279" t="s">
        <v>11124</v>
      </c>
      <c r="H1636" s="280"/>
      <c r="I1636" s="281">
        <f t="shared" si="0"/>
        <v>42917</v>
      </c>
      <c r="J1636" s="282"/>
      <c r="K1636" s="280"/>
      <c r="L1636" s="283"/>
      <c r="M1636" s="282"/>
      <c r="N1636" s="282"/>
      <c r="O1636" s="282"/>
      <c r="P1636" s="284"/>
      <c r="Q1636" s="285"/>
      <c r="R1636" s="282"/>
      <c r="S1636" s="282"/>
      <c r="T1636" s="282"/>
      <c r="U1636" s="276"/>
      <c r="V1636" s="282"/>
      <c r="W1636" s="282"/>
      <c r="X1636" s="276"/>
      <c r="Y1636" s="57">
        <v>43073</v>
      </c>
      <c r="Z1636" s="286"/>
      <c r="AA1636" s="287"/>
      <c r="AB1636" s="288"/>
      <c r="AC1636" s="289"/>
      <c r="AD1636" s="290"/>
      <c r="AE1636" s="67" t="str">
        <f t="shared" si="1"/>
        <v>Jun</v>
      </c>
      <c r="AF1636" s="68" t="str">
        <f t="shared" si="2"/>
        <v>Dec</v>
      </c>
      <c r="AG1636" s="177"/>
      <c r="AH1636" s="70">
        <f t="shared" si="5"/>
        <v>42917</v>
      </c>
      <c r="AI1636" s="71">
        <f ca="1"/>
        <v>-1072</v>
      </c>
      <c r="AJ1636" s="71" t="str">
        <v>2017</v>
      </c>
      <c r="AK1636" s="70">
        <f t="shared" si="4"/>
        <v>42897</v>
      </c>
    </row>
    <row r="1637" spans="1:37" ht="14.4">
      <c r="A1637" s="239" t="s">
        <v>12645</v>
      </c>
      <c r="B1637" s="282" t="s">
        <v>89</v>
      </c>
      <c r="C1637" s="275">
        <v>42887</v>
      </c>
      <c r="D1637" s="276"/>
      <c r="E1637" s="277" t="s">
        <v>11122</v>
      </c>
      <c r="F1637" s="278" t="s">
        <v>214</v>
      </c>
      <c r="G1637" s="279" t="s">
        <v>11124</v>
      </c>
      <c r="H1637" s="280"/>
      <c r="I1637" s="281">
        <f t="shared" si="0"/>
        <v>42917</v>
      </c>
      <c r="J1637" s="282"/>
      <c r="K1637" s="280"/>
      <c r="L1637" s="283"/>
      <c r="M1637" s="282"/>
      <c r="N1637" s="282"/>
      <c r="O1637" s="282"/>
      <c r="P1637" s="284"/>
      <c r="Q1637" s="285"/>
      <c r="R1637" s="282"/>
      <c r="S1637" s="282"/>
      <c r="T1637" s="282"/>
      <c r="U1637" s="276"/>
      <c r="V1637" s="282"/>
      <c r="W1637" s="282"/>
      <c r="X1637" s="276"/>
      <c r="Y1637" s="57">
        <v>43073</v>
      </c>
      <c r="Z1637" s="286"/>
      <c r="AA1637" s="287"/>
      <c r="AB1637" s="288"/>
      <c r="AC1637" s="289"/>
      <c r="AD1637" s="290"/>
      <c r="AE1637" s="67" t="str">
        <f t="shared" si="1"/>
        <v>Jun</v>
      </c>
      <c r="AF1637" s="68" t="str">
        <f t="shared" si="2"/>
        <v>Dec</v>
      </c>
      <c r="AG1637" s="177"/>
      <c r="AH1637" s="70">
        <f t="shared" si="5"/>
        <v>42917</v>
      </c>
      <c r="AI1637" s="71">
        <f ca="1"/>
        <v>-1072</v>
      </c>
      <c r="AJ1637" s="71" t="str">
        <v>2017</v>
      </c>
      <c r="AK1637" s="70">
        <f t="shared" si="4"/>
        <v>42897</v>
      </c>
    </row>
    <row r="1638" spans="1:37" ht="14.4">
      <c r="A1638" s="239" t="s">
        <v>12649</v>
      </c>
      <c r="B1638" s="282" t="s">
        <v>89</v>
      </c>
      <c r="C1638" s="275">
        <v>42887</v>
      </c>
      <c r="D1638" s="276"/>
      <c r="E1638" s="277" t="s">
        <v>11122</v>
      </c>
      <c r="F1638" s="278" t="s">
        <v>214</v>
      </c>
      <c r="G1638" s="279" t="s">
        <v>11124</v>
      </c>
      <c r="H1638" s="280"/>
      <c r="I1638" s="281">
        <f t="shared" si="0"/>
        <v>42917</v>
      </c>
      <c r="J1638" s="282"/>
      <c r="K1638" s="280"/>
      <c r="L1638" s="283"/>
      <c r="M1638" s="282"/>
      <c r="N1638" s="282"/>
      <c r="O1638" s="282"/>
      <c r="P1638" s="284"/>
      <c r="Q1638" s="285"/>
      <c r="R1638" s="282"/>
      <c r="S1638" s="282"/>
      <c r="T1638" s="282"/>
      <c r="U1638" s="276"/>
      <c r="V1638" s="282"/>
      <c r="W1638" s="282"/>
      <c r="X1638" s="276"/>
      <c r="Y1638" s="57">
        <v>43073</v>
      </c>
      <c r="Z1638" s="286"/>
      <c r="AA1638" s="296"/>
      <c r="AB1638" s="288"/>
      <c r="AC1638" s="289"/>
      <c r="AD1638" s="290"/>
      <c r="AE1638" s="67" t="str">
        <f t="shared" si="1"/>
        <v>Jun</v>
      </c>
      <c r="AF1638" s="68" t="str">
        <f t="shared" si="2"/>
        <v>Dec</v>
      </c>
      <c r="AG1638" s="177"/>
      <c r="AH1638" s="70">
        <f t="shared" si="5"/>
        <v>42917</v>
      </c>
      <c r="AI1638" s="71">
        <f ca="1"/>
        <v>-1072</v>
      </c>
      <c r="AJ1638" s="71" t="str">
        <v>2017</v>
      </c>
      <c r="AK1638" s="70">
        <f t="shared" si="4"/>
        <v>42897</v>
      </c>
    </row>
    <row r="1639" spans="1:37" ht="14.4">
      <c r="A1639" s="239" t="s">
        <v>12651</v>
      </c>
      <c r="B1639" s="282" t="s">
        <v>89</v>
      </c>
      <c r="C1639" s="275">
        <v>42887</v>
      </c>
      <c r="D1639" s="276"/>
      <c r="E1639" s="277" t="s">
        <v>11122</v>
      </c>
      <c r="F1639" s="278" t="s">
        <v>214</v>
      </c>
      <c r="G1639" s="279" t="s">
        <v>11124</v>
      </c>
      <c r="H1639" s="280"/>
      <c r="I1639" s="281">
        <f t="shared" si="0"/>
        <v>42917</v>
      </c>
      <c r="J1639" s="282"/>
      <c r="K1639" s="280"/>
      <c r="L1639" s="283"/>
      <c r="M1639" s="282"/>
      <c r="N1639" s="282"/>
      <c r="O1639" s="282"/>
      <c r="P1639" s="284"/>
      <c r="Q1639" s="285"/>
      <c r="R1639" s="282"/>
      <c r="S1639" s="282"/>
      <c r="T1639" s="282"/>
      <c r="U1639" s="276"/>
      <c r="V1639" s="282"/>
      <c r="W1639" s="282"/>
      <c r="X1639" s="276"/>
      <c r="Y1639" s="57">
        <v>43073</v>
      </c>
      <c r="Z1639" s="286"/>
      <c r="AA1639" s="287"/>
      <c r="AB1639" s="288"/>
      <c r="AC1639" s="289"/>
      <c r="AD1639" s="290"/>
      <c r="AE1639" s="67" t="str">
        <f t="shared" si="1"/>
        <v>Jun</v>
      </c>
      <c r="AF1639" s="68" t="str">
        <f t="shared" si="2"/>
        <v>Dec</v>
      </c>
      <c r="AG1639" s="177"/>
      <c r="AH1639" s="70">
        <f t="shared" si="5"/>
        <v>42917</v>
      </c>
      <c r="AI1639" s="71">
        <f ca="1"/>
        <v>-1072</v>
      </c>
      <c r="AJ1639" s="71" t="str">
        <v>2017</v>
      </c>
      <c r="AK1639" s="70">
        <f t="shared" si="4"/>
        <v>42897</v>
      </c>
    </row>
    <row r="1640" spans="1:37" ht="14.4">
      <c r="A1640" s="239" t="s">
        <v>12652</v>
      </c>
      <c r="B1640" s="282" t="s">
        <v>89</v>
      </c>
      <c r="C1640" s="275">
        <v>42887</v>
      </c>
      <c r="D1640" s="276"/>
      <c r="E1640" s="277" t="s">
        <v>11122</v>
      </c>
      <c r="F1640" s="278" t="s">
        <v>214</v>
      </c>
      <c r="G1640" s="279" t="s">
        <v>11124</v>
      </c>
      <c r="H1640" s="280"/>
      <c r="I1640" s="281">
        <f t="shared" si="0"/>
        <v>42917</v>
      </c>
      <c r="J1640" s="282"/>
      <c r="K1640" s="280"/>
      <c r="L1640" s="283"/>
      <c r="M1640" s="282"/>
      <c r="N1640" s="282"/>
      <c r="O1640" s="282"/>
      <c r="P1640" s="284"/>
      <c r="Q1640" s="285"/>
      <c r="R1640" s="282"/>
      <c r="S1640" s="282"/>
      <c r="T1640" s="282"/>
      <c r="U1640" s="276"/>
      <c r="V1640" s="282"/>
      <c r="W1640" s="282"/>
      <c r="X1640" s="276"/>
      <c r="Y1640" s="57">
        <v>43073</v>
      </c>
      <c r="Z1640" s="286"/>
      <c r="AA1640" s="291"/>
      <c r="AB1640" s="288"/>
      <c r="AC1640" s="289"/>
      <c r="AD1640" s="290"/>
      <c r="AE1640" s="67" t="str">
        <f t="shared" si="1"/>
        <v>Jun</v>
      </c>
      <c r="AF1640" s="68" t="str">
        <f t="shared" si="2"/>
        <v>Dec</v>
      </c>
      <c r="AG1640" s="177"/>
      <c r="AH1640" s="70">
        <f t="shared" si="5"/>
        <v>42917</v>
      </c>
      <c r="AI1640" s="71">
        <f ca="1"/>
        <v>-1072</v>
      </c>
      <c r="AJ1640" s="71" t="str">
        <v>2017</v>
      </c>
      <c r="AK1640" s="70">
        <f t="shared" si="4"/>
        <v>42897</v>
      </c>
    </row>
    <row r="1641" spans="1:37" ht="14.4">
      <c r="A1641" s="239" t="s">
        <v>12654</v>
      </c>
      <c r="B1641" s="282" t="s">
        <v>89</v>
      </c>
      <c r="C1641" s="275">
        <v>42887</v>
      </c>
      <c r="D1641" s="276"/>
      <c r="E1641" s="277" t="s">
        <v>11122</v>
      </c>
      <c r="F1641" s="278" t="s">
        <v>214</v>
      </c>
      <c r="G1641" s="279" t="s">
        <v>11124</v>
      </c>
      <c r="H1641" s="280"/>
      <c r="I1641" s="281">
        <f t="shared" si="0"/>
        <v>42917</v>
      </c>
      <c r="J1641" s="282"/>
      <c r="K1641" s="280"/>
      <c r="L1641" s="283"/>
      <c r="M1641" s="282"/>
      <c r="N1641" s="282"/>
      <c r="O1641" s="282"/>
      <c r="P1641" s="284"/>
      <c r="Q1641" s="285"/>
      <c r="R1641" s="282"/>
      <c r="S1641" s="282"/>
      <c r="T1641" s="282"/>
      <c r="U1641" s="276"/>
      <c r="V1641" s="282"/>
      <c r="W1641" s="282"/>
      <c r="X1641" s="276"/>
      <c r="Y1641" s="57">
        <v>43073</v>
      </c>
      <c r="Z1641" s="286"/>
      <c r="AA1641" s="287"/>
      <c r="AB1641" s="288"/>
      <c r="AC1641" s="289"/>
      <c r="AD1641" s="290"/>
      <c r="AE1641" s="67" t="str">
        <f t="shared" si="1"/>
        <v>Jun</v>
      </c>
      <c r="AF1641" s="68" t="str">
        <f t="shared" si="2"/>
        <v>Dec</v>
      </c>
      <c r="AG1641" s="177"/>
      <c r="AH1641" s="70">
        <f t="shared" si="5"/>
        <v>42917</v>
      </c>
      <c r="AI1641" s="71">
        <f ca="1"/>
        <v>-1072</v>
      </c>
      <c r="AJ1641" s="71" t="str">
        <v>2017</v>
      </c>
      <c r="AK1641" s="70">
        <f t="shared" si="4"/>
        <v>42897</v>
      </c>
    </row>
    <row r="1642" spans="1:37" ht="14.4">
      <c r="A1642" s="239" t="s">
        <v>12655</v>
      </c>
      <c r="B1642" s="282" t="s">
        <v>89</v>
      </c>
      <c r="C1642" s="275">
        <v>42887</v>
      </c>
      <c r="D1642" s="276"/>
      <c r="E1642" s="277" t="s">
        <v>11122</v>
      </c>
      <c r="F1642" s="278" t="s">
        <v>214</v>
      </c>
      <c r="G1642" s="279" t="s">
        <v>11124</v>
      </c>
      <c r="H1642" s="280"/>
      <c r="I1642" s="281">
        <f t="shared" si="0"/>
        <v>42917</v>
      </c>
      <c r="J1642" s="282"/>
      <c r="K1642" s="280"/>
      <c r="L1642" s="283"/>
      <c r="M1642" s="282"/>
      <c r="N1642" s="282"/>
      <c r="O1642" s="282"/>
      <c r="P1642" s="284"/>
      <c r="Q1642" s="285"/>
      <c r="R1642" s="282"/>
      <c r="S1642" s="282"/>
      <c r="T1642" s="282"/>
      <c r="U1642" s="276"/>
      <c r="V1642" s="282"/>
      <c r="W1642" s="282"/>
      <c r="X1642" s="276"/>
      <c r="Y1642" s="57">
        <v>43073</v>
      </c>
      <c r="Z1642" s="286"/>
      <c r="AA1642" s="287"/>
      <c r="AB1642" s="288"/>
      <c r="AC1642" s="289"/>
      <c r="AD1642" s="290"/>
      <c r="AE1642" s="67" t="str">
        <f t="shared" si="1"/>
        <v>Jun</v>
      </c>
      <c r="AF1642" s="68" t="str">
        <f t="shared" si="2"/>
        <v>Dec</v>
      </c>
      <c r="AG1642" s="177"/>
      <c r="AH1642" s="70">
        <f t="shared" si="5"/>
        <v>42917</v>
      </c>
      <c r="AI1642" s="71">
        <f ca="1"/>
        <v>-1072</v>
      </c>
      <c r="AJ1642" s="71" t="str">
        <v>2017</v>
      </c>
      <c r="AK1642" s="70">
        <f t="shared" si="4"/>
        <v>42897</v>
      </c>
    </row>
    <row r="1643" spans="1:37" ht="14.4">
      <c r="A1643" s="239" t="s">
        <v>12676</v>
      </c>
      <c r="B1643" s="282" t="s">
        <v>89</v>
      </c>
      <c r="C1643" s="275">
        <v>42887</v>
      </c>
      <c r="D1643" s="276"/>
      <c r="E1643" s="277" t="s">
        <v>11122</v>
      </c>
      <c r="F1643" s="278" t="s">
        <v>214</v>
      </c>
      <c r="G1643" s="279" t="s">
        <v>11124</v>
      </c>
      <c r="H1643" s="280"/>
      <c r="I1643" s="281">
        <f t="shared" si="0"/>
        <v>42917</v>
      </c>
      <c r="J1643" s="282"/>
      <c r="K1643" s="280"/>
      <c r="L1643" s="283"/>
      <c r="M1643" s="282"/>
      <c r="N1643" s="282"/>
      <c r="O1643" s="282"/>
      <c r="P1643" s="284"/>
      <c r="Q1643" s="285"/>
      <c r="R1643" s="282"/>
      <c r="S1643" s="282"/>
      <c r="T1643" s="282"/>
      <c r="U1643" s="276"/>
      <c r="V1643" s="282"/>
      <c r="W1643" s="282"/>
      <c r="X1643" s="276"/>
      <c r="Y1643" s="57">
        <v>43073</v>
      </c>
      <c r="Z1643" s="286"/>
      <c r="AA1643" s="287"/>
      <c r="AB1643" s="288"/>
      <c r="AC1643" s="289"/>
      <c r="AD1643" s="290"/>
      <c r="AE1643" s="67" t="str">
        <f t="shared" si="1"/>
        <v>Jun</v>
      </c>
      <c r="AF1643" s="68" t="str">
        <f t="shared" si="2"/>
        <v>Dec</v>
      </c>
      <c r="AG1643" s="177"/>
      <c r="AH1643" s="70">
        <f t="shared" si="5"/>
        <v>42917</v>
      </c>
      <c r="AI1643" s="71">
        <f ca="1"/>
        <v>-1072</v>
      </c>
      <c r="AJ1643" s="71" t="str">
        <v>2017</v>
      </c>
      <c r="AK1643" s="70">
        <f t="shared" si="4"/>
        <v>42897</v>
      </c>
    </row>
    <row r="1644" spans="1:37" ht="14.4">
      <c r="A1644" s="239" t="s">
        <v>12677</v>
      </c>
      <c r="B1644" s="282" t="s">
        <v>89</v>
      </c>
      <c r="C1644" s="275">
        <v>42887</v>
      </c>
      <c r="D1644" s="276"/>
      <c r="E1644" s="277" t="s">
        <v>11122</v>
      </c>
      <c r="F1644" s="278" t="s">
        <v>214</v>
      </c>
      <c r="G1644" s="279" t="s">
        <v>11124</v>
      </c>
      <c r="H1644" s="280"/>
      <c r="I1644" s="281">
        <f t="shared" si="0"/>
        <v>42917</v>
      </c>
      <c r="J1644" s="282"/>
      <c r="K1644" s="280"/>
      <c r="L1644" s="283"/>
      <c r="M1644" s="282"/>
      <c r="N1644" s="282"/>
      <c r="O1644" s="282"/>
      <c r="P1644" s="284"/>
      <c r="Q1644" s="285"/>
      <c r="R1644" s="282"/>
      <c r="S1644" s="282"/>
      <c r="T1644" s="282"/>
      <c r="U1644" s="276"/>
      <c r="V1644" s="282"/>
      <c r="W1644" s="282"/>
      <c r="X1644" s="276"/>
      <c r="Y1644" s="57">
        <v>43073</v>
      </c>
      <c r="Z1644" s="286"/>
      <c r="AA1644" s="287"/>
      <c r="AB1644" s="288"/>
      <c r="AC1644" s="289"/>
      <c r="AD1644" s="290"/>
      <c r="AE1644" s="67" t="str">
        <f t="shared" si="1"/>
        <v>Jun</v>
      </c>
      <c r="AF1644" s="68" t="str">
        <f t="shared" si="2"/>
        <v>Dec</v>
      </c>
      <c r="AG1644" s="177"/>
      <c r="AH1644" s="70">
        <f t="shared" si="5"/>
        <v>42917</v>
      </c>
      <c r="AI1644" s="71">
        <f ca="1"/>
        <v>-1072</v>
      </c>
      <c r="AJ1644" s="71" t="str">
        <v>2017</v>
      </c>
      <c r="AK1644" s="70">
        <f t="shared" si="4"/>
        <v>42897</v>
      </c>
    </row>
    <row r="1645" spans="1:37" ht="14.4">
      <c r="A1645" s="239" t="s">
        <v>12678</v>
      </c>
      <c r="B1645" s="56" t="s">
        <v>89</v>
      </c>
      <c r="C1645" s="59">
        <v>42928</v>
      </c>
      <c r="D1645" s="66" t="s">
        <v>1027</v>
      </c>
      <c r="E1645" s="184" t="s">
        <v>112</v>
      </c>
      <c r="F1645" s="240" t="s">
        <v>106</v>
      </c>
      <c r="G1645" s="168" t="s">
        <v>113</v>
      </c>
      <c r="H1645" s="184" t="s">
        <v>112</v>
      </c>
      <c r="I1645" s="181">
        <f t="shared" si="0"/>
        <v>42958</v>
      </c>
      <c r="J1645" s="61" t="s">
        <v>18</v>
      </c>
      <c r="K1645" s="184" t="s">
        <v>18</v>
      </c>
      <c r="L1645" s="241" t="s">
        <v>12679</v>
      </c>
      <c r="M1645" s="61" t="s">
        <v>12680</v>
      </c>
      <c r="N1645" s="61" t="s">
        <v>271</v>
      </c>
      <c r="O1645" s="321" t="str">
        <f>HYPERLINK("https://drive.google.com/drive/my-drive","17 MSP 007154")</f>
        <v>17 MSP 007154</v>
      </c>
      <c r="P1645" s="185"/>
      <c r="Q1645" s="182"/>
      <c r="R1645" s="61"/>
      <c r="S1645" s="61"/>
      <c r="T1645" s="61" t="s">
        <v>18</v>
      </c>
      <c r="U1645" s="66"/>
      <c r="V1645" s="61"/>
      <c r="W1645" s="61"/>
      <c r="X1645" s="66"/>
      <c r="Y1645" s="57">
        <v>43073</v>
      </c>
      <c r="Z1645" s="75"/>
      <c r="AA1645" s="95"/>
      <c r="AB1645" s="183"/>
      <c r="AC1645" s="175"/>
      <c r="AD1645" s="176"/>
      <c r="AE1645" s="67" t="str">
        <f t="shared" si="1"/>
        <v>Jul</v>
      </c>
      <c r="AF1645" s="68" t="str">
        <f t="shared" si="2"/>
        <v>Dec</v>
      </c>
      <c r="AG1645" s="177">
        <f t="shared" ref="AG1645:AG2766" si="6">IF(Y1645="","",SUM(Y1645-C1645))</f>
        <v>145</v>
      </c>
      <c r="AH1645" s="70">
        <f t="shared" si="5"/>
        <v>42958</v>
      </c>
      <c r="AI1645" s="71">
        <f ca="1"/>
        <v>-1031</v>
      </c>
      <c r="AJ1645" s="71" t="str">
        <v>2017</v>
      </c>
      <c r="AK1645" s="70">
        <f t="shared" si="4"/>
        <v>42938</v>
      </c>
    </row>
    <row r="1646" spans="1:37" ht="14.4">
      <c r="A1646" s="239" t="s">
        <v>12694</v>
      </c>
      <c r="B1646" s="56" t="s">
        <v>89</v>
      </c>
      <c r="C1646" s="59">
        <v>42940</v>
      </c>
      <c r="D1646" s="66" t="s">
        <v>131</v>
      </c>
      <c r="E1646" s="184" t="s">
        <v>112</v>
      </c>
      <c r="F1646" s="240" t="s">
        <v>106</v>
      </c>
      <c r="G1646" s="168" t="s">
        <v>113</v>
      </c>
      <c r="H1646" s="184" t="s">
        <v>112</v>
      </c>
      <c r="I1646" s="181">
        <f t="shared" si="0"/>
        <v>42970</v>
      </c>
      <c r="J1646" s="61" t="s">
        <v>18</v>
      </c>
      <c r="K1646" s="184" t="s">
        <v>18</v>
      </c>
      <c r="L1646" s="241" t="s">
        <v>12697</v>
      </c>
      <c r="M1646" s="61" t="s">
        <v>12698</v>
      </c>
      <c r="N1646" s="61"/>
      <c r="O1646" s="61" t="s">
        <v>12699</v>
      </c>
      <c r="P1646" s="185"/>
      <c r="Q1646" s="182"/>
      <c r="R1646" s="61"/>
      <c r="S1646" s="61"/>
      <c r="T1646" s="61" t="s">
        <v>18</v>
      </c>
      <c r="U1646" s="66"/>
      <c r="V1646" s="61"/>
      <c r="W1646" s="61"/>
      <c r="X1646" s="66"/>
      <c r="Y1646" s="57">
        <v>43073</v>
      </c>
      <c r="Z1646" s="75"/>
      <c r="AA1646" s="95"/>
      <c r="AB1646" s="183"/>
      <c r="AC1646" s="175"/>
      <c r="AD1646" s="176"/>
      <c r="AE1646" s="67" t="str">
        <f t="shared" si="1"/>
        <v>Jul</v>
      </c>
      <c r="AF1646" s="68" t="str">
        <f t="shared" si="2"/>
        <v>Dec</v>
      </c>
      <c r="AG1646" s="177">
        <f t="shared" si="6"/>
        <v>133</v>
      </c>
      <c r="AH1646" s="70">
        <f t="shared" si="5"/>
        <v>42970</v>
      </c>
      <c r="AI1646" s="71">
        <f ca="1"/>
        <v>-1019</v>
      </c>
      <c r="AJ1646" s="71" t="str">
        <v>2017</v>
      </c>
      <c r="AK1646" s="70">
        <f t="shared" si="4"/>
        <v>42950</v>
      </c>
    </row>
    <row r="1647" spans="1:37" ht="14.4">
      <c r="A1647" s="239" t="s">
        <v>12700</v>
      </c>
      <c r="B1647" s="61" t="s">
        <v>89</v>
      </c>
      <c r="C1647" s="59">
        <v>42943</v>
      </c>
      <c r="D1647" s="66" t="s">
        <v>1027</v>
      </c>
      <c r="E1647" s="184" t="s">
        <v>112</v>
      </c>
      <c r="F1647" s="240" t="s">
        <v>106</v>
      </c>
      <c r="G1647" s="168" t="s">
        <v>113</v>
      </c>
      <c r="H1647" s="184" t="s">
        <v>112</v>
      </c>
      <c r="I1647" s="181">
        <f t="shared" si="0"/>
        <v>42973</v>
      </c>
      <c r="J1647" s="61" t="s">
        <v>18</v>
      </c>
      <c r="K1647" s="184" t="s">
        <v>18</v>
      </c>
      <c r="L1647" s="241" t="s">
        <v>642</v>
      </c>
      <c r="M1647" s="61" t="s">
        <v>12701</v>
      </c>
      <c r="N1647" s="61" t="s">
        <v>436</v>
      </c>
      <c r="O1647" s="61" t="s">
        <v>12702</v>
      </c>
      <c r="P1647" s="185"/>
      <c r="Q1647" s="182"/>
      <c r="R1647" s="61"/>
      <c r="S1647" s="61"/>
      <c r="T1647" s="61" t="s">
        <v>18</v>
      </c>
      <c r="U1647" s="66"/>
      <c r="V1647" s="61"/>
      <c r="W1647" s="61"/>
      <c r="X1647" s="66"/>
      <c r="Y1647" s="57">
        <v>43073</v>
      </c>
      <c r="Z1647" s="75"/>
      <c r="AA1647" s="95"/>
      <c r="AB1647" s="183" t="s">
        <v>12703</v>
      </c>
      <c r="AC1647" s="175"/>
      <c r="AD1647" s="176"/>
      <c r="AE1647" s="67" t="str">
        <f t="shared" si="1"/>
        <v>Jul</v>
      </c>
      <c r="AF1647" s="68" t="str">
        <f t="shared" si="2"/>
        <v>Dec</v>
      </c>
      <c r="AG1647" s="177">
        <f t="shared" si="6"/>
        <v>130</v>
      </c>
      <c r="AH1647" s="70">
        <f t="shared" si="5"/>
        <v>42973</v>
      </c>
      <c r="AI1647" s="71">
        <f ca="1"/>
        <v>-1016</v>
      </c>
      <c r="AJ1647" s="71" t="str">
        <v>2017</v>
      </c>
      <c r="AK1647" s="70">
        <f t="shared" si="4"/>
        <v>42953</v>
      </c>
    </row>
    <row r="1648" spans="1:37" ht="14.4">
      <c r="A1648" s="239" t="s">
        <v>12704</v>
      </c>
      <c r="B1648" s="56" t="s">
        <v>89</v>
      </c>
      <c r="C1648" s="59">
        <v>42919</v>
      </c>
      <c r="D1648" s="66" t="s">
        <v>1027</v>
      </c>
      <c r="E1648" s="184" t="s">
        <v>112</v>
      </c>
      <c r="F1648" s="240" t="s">
        <v>106</v>
      </c>
      <c r="G1648" s="168" t="s">
        <v>113</v>
      </c>
      <c r="H1648" s="184" t="s">
        <v>112</v>
      </c>
      <c r="I1648" s="181">
        <f t="shared" si="0"/>
        <v>42949</v>
      </c>
      <c r="J1648" s="61" t="s">
        <v>18</v>
      </c>
      <c r="K1648" s="184" t="s">
        <v>18</v>
      </c>
      <c r="L1648" s="241" t="s">
        <v>745</v>
      </c>
      <c r="M1648" s="61" t="s">
        <v>12705</v>
      </c>
      <c r="N1648" s="61"/>
      <c r="O1648" s="61" t="s">
        <v>12706</v>
      </c>
      <c r="P1648" s="185"/>
      <c r="Q1648" s="182"/>
      <c r="R1648" s="61"/>
      <c r="S1648" s="61"/>
      <c r="T1648" s="61" t="s">
        <v>18</v>
      </c>
      <c r="U1648" s="66"/>
      <c r="V1648" s="61"/>
      <c r="W1648" s="61"/>
      <c r="X1648" s="66"/>
      <c r="Y1648" s="57">
        <v>43073</v>
      </c>
      <c r="Z1648" s="75"/>
      <c r="AA1648" s="95"/>
      <c r="AB1648" s="183"/>
      <c r="AC1648" s="175"/>
      <c r="AD1648" s="176"/>
      <c r="AE1648" s="67" t="str">
        <f t="shared" si="1"/>
        <v>Jul</v>
      </c>
      <c r="AF1648" s="68" t="str">
        <f t="shared" si="2"/>
        <v>Dec</v>
      </c>
      <c r="AG1648" s="177">
        <f t="shared" si="6"/>
        <v>154</v>
      </c>
      <c r="AH1648" s="70">
        <f t="shared" si="5"/>
        <v>42949</v>
      </c>
      <c r="AI1648" s="71">
        <f ca="1"/>
        <v>-1040</v>
      </c>
      <c r="AJ1648" s="71" t="str">
        <v>2017</v>
      </c>
      <c r="AK1648" s="70">
        <f t="shared" si="4"/>
        <v>42929</v>
      </c>
    </row>
    <row r="1649" spans="1:37" ht="14.4">
      <c r="A1649" s="239" t="s">
        <v>12711</v>
      </c>
      <c r="B1649" s="56" t="s">
        <v>89</v>
      </c>
      <c r="C1649" s="59">
        <v>42921</v>
      </c>
      <c r="D1649" s="66" t="s">
        <v>1027</v>
      </c>
      <c r="E1649" s="184" t="s">
        <v>112</v>
      </c>
      <c r="F1649" s="240" t="s">
        <v>106</v>
      </c>
      <c r="G1649" s="168" t="s">
        <v>113</v>
      </c>
      <c r="H1649" s="184" t="s">
        <v>112</v>
      </c>
      <c r="I1649" s="181">
        <f t="shared" si="0"/>
        <v>42951</v>
      </c>
      <c r="J1649" s="61" t="s">
        <v>18</v>
      </c>
      <c r="K1649" s="184" t="s">
        <v>18</v>
      </c>
      <c r="L1649" s="241" t="s">
        <v>12712</v>
      </c>
      <c r="M1649" s="61" t="s">
        <v>12713</v>
      </c>
      <c r="N1649" s="61"/>
      <c r="O1649" s="61" t="s">
        <v>12714</v>
      </c>
      <c r="P1649" s="185"/>
      <c r="Q1649" s="182"/>
      <c r="R1649" s="61"/>
      <c r="S1649" s="61"/>
      <c r="T1649" s="61" t="s">
        <v>18</v>
      </c>
      <c r="U1649" s="66"/>
      <c r="V1649" s="61"/>
      <c r="W1649" s="61"/>
      <c r="X1649" s="66"/>
      <c r="Y1649" s="57">
        <v>43073</v>
      </c>
      <c r="Z1649" s="75"/>
      <c r="AA1649" s="95"/>
      <c r="AB1649" s="183"/>
      <c r="AC1649" s="175"/>
      <c r="AD1649" s="176"/>
      <c r="AE1649" s="67" t="str">
        <f t="shared" si="1"/>
        <v>Jul</v>
      </c>
      <c r="AF1649" s="68" t="str">
        <f t="shared" si="2"/>
        <v>Dec</v>
      </c>
      <c r="AG1649" s="177">
        <f t="shared" si="6"/>
        <v>152</v>
      </c>
      <c r="AH1649" s="70">
        <f t="shared" si="5"/>
        <v>42951</v>
      </c>
      <c r="AI1649" s="71">
        <f ca="1"/>
        <v>-1038</v>
      </c>
      <c r="AJ1649" s="71" t="str">
        <v>2017</v>
      </c>
      <c r="AK1649" s="70">
        <f t="shared" si="4"/>
        <v>42931</v>
      </c>
    </row>
    <row r="1650" spans="1:37" ht="14.4">
      <c r="A1650" s="239" t="s">
        <v>12716</v>
      </c>
      <c r="B1650" s="56" t="s">
        <v>89</v>
      </c>
      <c r="C1650" s="59">
        <v>42923</v>
      </c>
      <c r="D1650" s="66" t="s">
        <v>131</v>
      </c>
      <c r="E1650" s="184" t="s">
        <v>112</v>
      </c>
      <c r="F1650" s="240" t="s">
        <v>106</v>
      </c>
      <c r="G1650" s="243" t="s">
        <v>113</v>
      </c>
      <c r="H1650" s="184" t="s">
        <v>112</v>
      </c>
      <c r="I1650" s="181">
        <f t="shared" si="0"/>
        <v>42953</v>
      </c>
      <c r="J1650" s="61" t="s">
        <v>18</v>
      </c>
      <c r="K1650" s="184" t="s">
        <v>18</v>
      </c>
      <c r="L1650" s="241" t="s">
        <v>12717</v>
      </c>
      <c r="M1650" s="61" t="s">
        <v>12718</v>
      </c>
      <c r="N1650" s="61" t="s">
        <v>16</v>
      </c>
      <c r="O1650" s="61" t="s">
        <v>12719</v>
      </c>
      <c r="P1650" s="185"/>
      <c r="Q1650" s="182"/>
      <c r="R1650" s="61"/>
      <c r="S1650" s="61"/>
      <c r="T1650" s="61" t="s">
        <v>18</v>
      </c>
      <c r="U1650" s="66"/>
      <c r="V1650" s="61"/>
      <c r="W1650" s="61"/>
      <c r="X1650" s="66"/>
      <c r="Y1650" s="57">
        <v>43073</v>
      </c>
      <c r="Z1650" s="75"/>
      <c r="AA1650" s="95"/>
      <c r="AB1650" s="183"/>
      <c r="AC1650" s="175"/>
      <c r="AD1650" s="176"/>
      <c r="AE1650" s="67" t="str">
        <f t="shared" si="1"/>
        <v>Jul</v>
      </c>
      <c r="AF1650" s="68" t="str">
        <f t="shared" si="2"/>
        <v>Dec</v>
      </c>
      <c r="AG1650" s="177">
        <f t="shared" si="6"/>
        <v>150</v>
      </c>
      <c r="AH1650" s="70">
        <f t="shared" si="5"/>
        <v>42953</v>
      </c>
      <c r="AI1650" s="71">
        <f ca="1"/>
        <v>-1036</v>
      </c>
      <c r="AJ1650" s="71" t="str">
        <v>2017</v>
      </c>
      <c r="AK1650" s="70">
        <f t="shared" si="4"/>
        <v>42933</v>
      </c>
    </row>
    <row r="1651" spans="1:37" ht="14.4">
      <c r="A1651" s="239" t="s">
        <v>12720</v>
      </c>
      <c r="B1651" s="61" t="s">
        <v>89</v>
      </c>
      <c r="C1651" s="59">
        <v>42930</v>
      </c>
      <c r="D1651" s="66" t="s">
        <v>131</v>
      </c>
      <c r="E1651" s="184" t="s">
        <v>112</v>
      </c>
      <c r="F1651" s="240" t="s">
        <v>106</v>
      </c>
      <c r="G1651" s="243" t="s">
        <v>113</v>
      </c>
      <c r="H1651" s="184" t="s">
        <v>112</v>
      </c>
      <c r="I1651" s="181">
        <f t="shared" si="0"/>
        <v>42960</v>
      </c>
      <c r="J1651" s="61" t="s">
        <v>18</v>
      </c>
      <c r="K1651" s="184" t="s">
        <v>14</v>
      </c>
      <c r="L1651" s="241" t="s">
        <v>12697</v>
      </c>
      <c r="M1651" s="61" t="s">
        <v>8284</v>
      </c>
      <c r="N1651" s="61"/>
      <c r="O1651" s="61" t="s">
        <v>8285</v>
      </c>
      <c r="P1651" s="185"/>
      <c r="Q1651" s="182">
        <v>42931</v>
      </c>
      <c r="R1651" s="61"/>
      <c r="S1651" s="61"/>
      <c r="T1651" s="61"/>
      <c r="U1651" s="66"/>
      <c r="V1651" s="61"/>
      <c r="W1651" s="61"/>
      <c r="X1651" s="66"/>
      <c r="Y1651" s="57">
        <v>43073</v>
      </c>
      <c r="Z1651" s="75"/>
      <c r="AA1651" s="95" t="s">
        <v>257</v>
      </c>
      <c r="AB1651" s="183"/>
      <c r="AC1651" s="175"/>
      <c r="AD1651" s="176"/>
      <c r="AE1651" s="67" t="str">
        <f t="shared" si="1"/>
        <v>Jul</v>
      </c>
      <c r="AF1651" s="68" t="str">
        <f t="shared" si="2"/>
        <v>Dec</v>
      </c>
      <c r="AG1651" s="177">
        <f t="shared" si="6"/>
        <v>143</v>
      </c>
      <c r="AH1651" s="70">
        <f t="shared" si="5"/>
        <v>42960</v>
      </c>
      <c r="AI1651" s="71">
        <f ca="1"/>
        <v>-1029</v>
      </c>
      <c r="AJ1651" s="71" t="str">
        <v>2017</v>
      </c>
      <c r="AK1651" s="70">
        <f t="shared" si="4"/>
        <v>42940</v>
      </c>
    </row>
    <row r="1652" spans="1:37" ht="14.4">
      <c r="A1652" s="239" t="s">
        <v>12721</v>
      </c>
      <c r="B1652" s="61" t="s">
        <v>89</v>
      </c>
      <c r="C1652" s="59">
        <v>42930</v>
      </c>
      <c r="D1652" s="66" t="s">
        <v>1027</v>
      </c>
      <c r="E1652" s="184" t="s">
        <v>112</v>
      </c>
      <c r="F1652" s="240" t="s">
        <v>106</v>
      </c>
      <c r="G1652" s="243" t="s">
        <v>113</v>
      </c>
      <c r="H1652" s="184" t="s">
        <v>112</v>
      </c>
      <c r="I1652" s="181">
        <f t="shared" si="0"/>
        <v>42960</v>
      </c>
      <c r="J1652" s="61" t="s">
        <v>18</v>
      </c>
      <c r="K1652" s="184" t="s">
        <v>14</v>
      </c>
      <c r="L1652" s="241" t="s">
        <v>642</v>
      </c>
      <c r="M1652" s="61" t="s">
        <v>12722</v>
      </c>
      <c r="N1652" s="61" t="s">
        <v>22</v>
      </c>
      <c r="O1652" s="61" t="s">
        <v>12723</v>
      </c>
      <c r="P1652" s="185"/>
      <c r="Q1652" s="182">
        <v>42933</v>
      </c>
      <c r="R1652" s="61"/>
      <c r="S1652" s="61"/>
      <c r="T1652" s="61"/>
      <c r="U1652" s="66"/>
      <c r="V1652" s="61"/>
      <c r="W1652" s="61"/>
      <c r="X1652" s="66"/>
      <c r="Y1652" s="57">
        <v>43073</v>
      </c>
      <c r="Z1652" s="75"/>
      <c r="AA1652" s="95" t="s">
        <v>257</v>
      </c>
      <c r="AB1652" s="183"/>
      <c r="AC1652" s="175"/>
      <c r="AD1652" s="176"/>
      <c r="AE1652" s="67" t="str">
        <f t="shared" si="1"/>
        <v>Jul</v>
      </c>
      <c r="AF1652" s="68" t="str">
        <f t="shared" si="2"/>
        <v>Dec</v>
      </c>
      <c r="AG1652" s="177">
        <f t="shared" si="6"/>
        <v>143</v>
      </c>
      <c r="AH1652" s="70">
        <f t="shared" si="5"/>
        <v>42960</v>
      </c>
      <c r="AI1652" s="71">
        <f ca="1"/>
        <v>-1029</v>
      </c>
      <c r="AJ1652" s="71" t="str">
        <v>2017</v>
      </c>
      <c r="AK1652" s="70">
        <f t="shared" si="4"/>
        <v>42940</v>
      </c>
    </row>
    <row r="1653" spans="1:37" ht="14.4">
      <c r="A1653" s="239" t="s">
        <v>12724</v>
      </c>
      <c r="B1653" s="61" t="s">
        <v>89</v>
      </c>
      <c r="C1653" s="59">
        <v>42927</v>
      </c>
      <c r="D1653" s="66" t="s">
        <v>1027</v>
      </c>
      <c r="E1653" s="184" t="s">
        <v>112</v>
      </c>
      <c r="F1653" s="240" t="s">
        <v>106</v>
      </c>
      <c r="G1653" s="243" t="s">
        <v>113</v>
      </c>
      <c r="H1653" s="184" t="s">
        <v>112</v>
      </c>
      <c r="I1653" s="181">
        <f t="shared" si="0"/>
        <v>42957</v>
      </c>
      <c r="J1653" s="61" t="s">
        <v>18</v>
      </c>
      <c r="K1653" s="184" t="s">
        <v>14</v>
      </c>
      <c r="L1653" s="241" t="s">
        <v>12725</v>
      </c>
      <c r="M1653" s="61" t="s">
        <v>12726</v>
      </c>
      <c r="N1653" s="61"/>
      <c r="O1653" s="61" t="s">
        <v>12727</v>
      </c>
      <c r="P1653" s="185"/>
      <c r="Q1653" s="182">
        <v>42947</v>
      </c>
      <c r="R1653" s="61"/>
      <c r="S1653" s="61"/>
      <c r="T1653" s="61"/>
      <c r="U1653" s="66"/>
      <c r="V1653" s="61"/>
      <c r="W1653" s="61"/>
      <c r="X1653" s="66"/>
      <c r="Y1653" s="57">
        <v>43073</v>
      </c>
      <c r="Z1653" s="75"/>
      <c r="AA1653" s="95" t="s">
        <v>257</v>
      </c>
      <c r="AB1653" s="183"/>
      <c r="AC1653" s="175"/>
      <c r="AD1653" s="176"/>
      <c r="AE1653" s="67" t="str">
        <f t="shared" si="1"/>
        <v>Jul</v>
      </c>
      <c r="AF1653" s="68" t="str">
        <f t="shared" si="2"/>
        <v>Dec</v>
      </c>
      <c r="AG1653" s="177">
        <f t="shared" si="6"/>
        <v>146</v>
      </c>
      <c r="AH1653" s="70">
        <f t="shared" si="5"/>
        <v>42957</v>
      </c>
      <c r="AI1653" s="71">
        <f ca="1"/>
        <v>-1032</v>
      </c>
      <c r="AJ1653" s="71" t="str">
        <v>2017</v>
      </c>
      <c r="AK1653" s="70">
        <f t="shared" si="4"/>
        <v>42937</v>
      </c>
    </row>
    <row r="1654" spans="1:37" ht="14.4">
      <c r="A1654" s="239" t="s">
        <v>12728</v>
      </c>
      <c r="B1654" s="61" t="s">
        <v>89</v>
      </c>
      <c r="C1654" s="59">
        <v>42919</v>
      </c>
      <c r="D1654" s="66" t="s">
        <v>1027</v>
      </c>
      <c r="E1654" s="184" t="s">
        <v>112</v>
      </c>
      <c r="F1654" s="240" t="s">
        <v>106</v>
      </c>
      <c r="G1654" s="243" t="s">
        <v>113</v>
      </c>
      <c r="H1654" s="184" t="s">
        <v>112</v>
      </c>
      <c r="I1654" s="181">
        <f t="shared" si="0"/>
        <v>42949</v>
      </c>
      <c r="J1654" s="61" t="s">
        <v>18</v>
      </c>
      <c r="K1654" s="184" t="s">
        <v>14</v>
      </c>
      <c r="L1654" s="241" t="s">
        <v>642</v>
      </c>
      <c r="M1654" s="61" t="s">
        <v>12729</v>
      </c>
      <c r="N1654" s="61" t="s">
        <v>249</v>
      </c>
      <c r="O1654" s="61" t="s">
        <v>12730</v>
      </c>
      <c r="P1654" s="185"/>
      <c r="Q1654" s="182">
        <v>42933</v>
      </c>
      <c r="R1654" s="61"/>
      <c r="S1654" s="61"/>
      <c r="T1654" s="61"/>
      <c r="U1654" s="66"/>
      <c r="V1654" s="61"/>
      <c r="W1654" s="61"/>
      <c r="X1654" s="66"/>
      <c r="Y1654" s="57">
        <v>43073</v>
      </c>
      <c r="Z1654" s="75"/>
      <c r="AA1654" s="95" t="s">
        <v>257</v>
      </c>
      <c r="AB1654" s="183"/>
      <c r="AC1654" s="175"/>
      <c r="AD1654" s="176"/>
      <c r="AE1654" s="67" t="str">
        <f t="shared" si="1"/>
        <v>Jul</v>
      </c>
      <c r="AF1654" s="68" t="str">
        <f t="shared" si="2"/>
        <v>Dec</v>
      </c>
      <c r="AG1654" s="177">
        <f t="shared" si="6"/>
        <v>154</v>
      </c>
      <c r="AH1654" s="70">
        <f t="shared" si="5"/>
        <v>42949</v>
      </c>
      <c r="AI1654" s="71">
        <f ca="1"/>
        <v>-1040</v>
      </c>
      <c r="AJ1654" s="71" t="str">
        <v>2017</v>
      </c>
      <c r="AK1654" s="70">
        <f t="shared" si="4"/>
        <v>42929</v>
      </c>
    </row>
    <row r="1655" spans="1:37" ht="14.4">
      <c r="A1655" s="239" t="s">
        <v>12731</v>
      </c>
      <c r="B1655" s="61" t="s">
        <v>89</v>
      </c>
      <c r="C1655" s="59">
        <v>42933</v>
      </c>
      <c r="D1655" s="66" t="s">
        <v>1027</v>
      </c>
      <c r="E1655" s="184" t="s">
        <v>112</v>
      </c>
      <c r="F1655" s="240" t="s">
        <v>106</v>
      </c>
      <c r="G1655" s="243" t="s">
        <v>113</v>
      </c>
      <c r="H1655" s="184" t="s">
        <v>112</v>
      </c>
      <c r="I1655" s="181">
        <f t="shared" si="0"/>
        <v>42963</v>
      </c>
      <c r="J1655" s="61" t="s">
        <v>18</v>
      </c>
      <c r="K1655" s="184" t="s">
        <v>14</v>
      </c>
      <c r="L1655" s="241" t="s">
        <v>642</v>
      </c>
      <c r="M1655" s="61" t="s">
        <v>9132</v>
      </c>
      <c r="N1655" s="61" t="s">
        <v>249</v>
      </c>
      <c r="O1655" s="61" t="s">
        <v>5859</v>
      </c>
      <c r="P1655" s="185"/>
      <c r="Q1655" s="182">
        <v>42935</v>
      </c>
      <c r="R1655" s="61"/>
      <c r="S1655" s="61"/>
      <c r="T1655" s="61"/>
      <c r="U1655" s="66"/>
      <c r="V1655" s="61"/>
      <c r="W1655" s="61"/>
      <c r="X1655" s="66"/>
      <c r="Y1655" s="57">
        <v>43073</v>
      </c>
      <c r="Z1655" s="75"/>
      <c r="AA1655" s="95" t="s">
        <v>257</v>
      </c>
      <c r="AB1655" s="183"/>
      <c r="AC1655" s="175"/>
      <c r="AD1655" s="176"/>
      <c r="AE1655" s="67" t="str">
        <f t="shared" si="1"/>
        <v>Jul</v>
      </c>
      <c r="AF1655" s="68" t="str">
        <f t="shared" si="2"/>
        <v>Dec</v>
      </c>
      <c r="AG1655" s="177">
        <f t="shared" si="6"/>
        <v>140</v>
      </c>
      <c r="AH1655" s="70">
        <f t="shared" si="5"/>
        <v>42963</v>
      </c>
      <c r="AI1655" s="71">
        <f ca="1"/>
        <v>-1026</v>
      </c>
      <c r="AJ1655" s="71" t="str">
        <v>2017</v>
      </c>
      <c r="AK1655" s="70">
        <f t="shared" si="4"/>
        <v>42943</v>
      </c>
    </row>
    <row r="1656" spans="1:37" ht="14.4">
      <c r="A1656" s="239" t="s">
        <v>12733</v>
      </c>
      <c r="B1656" s="61" t="s">
        <v>89</v>
      </c>
      <c r="C1656" s="59">
        <v>42933</v>
      </c>
      <c r="D1656" s="66" t="s">
        <v>1027</v>
      </c>
      <c r="E1656" s="184" t="s">
        <v>112</v>
      </c>
      <c r="F1656" s="240" t="s">
        <v>106</v>
      </c>
      <c r="G1656" s="243" t="s">
        <v>113</v>
      </c>
      <c r="H1656" s="184" t="s">
        <v>112</v>
      </c>
      <c r="I1656" s="181">
        <f t="shared" si="0"/>
        <v>42963</v>
      </c>
      <c r="J1656" s="61" t="s">
        <v>18</v>
      </c>
      <c r="K1656" s="184" t="s">
        <v>14</v>
      </c>
      <c r="L1656" s="241" t="s">
        <v>12734</v>
      </c>
      <c r="M1656" s="61" t="s">
        <v>12735</v>
      </c>
      <c r="N1656" s="61" t="s">
        <v>189</v>
      </c>
      <c r="O1656" s="61" t="s">
        <v>12736</v>
      </c>
      <c r="P1656" s="185"/>
      <c r="Q1656" s="182">
        <v>42935</v>
      </c>
      <c r="R1656" s="61"/>
      <c r="S1656" s="61"/>
      <c r="T1656" s="61"/>
      <c r="U1656" s="66"/>
      <c r="V1656" s="61"/>
      <c r="W1656" s="61"/>
      <c r="X1656" s="66"/>
      <c r="Y1656" s="57">
        <v>43073</v>
      </c>
      <c r="Z1656" s="75"/>
      <c r="AA1656" s="95" t="s">
        <v>257</v>
      </c>
      <c r="AB1656" s="183"/>
      <c r="AC1656" s="175"/>
      <c r="AD1656" s="176"/>
      <c r="AE1656" s="67" t="str">
        <f t="shared" si="1"/>
        <v>Jul</v>
      </c>
      <c r="AF1656" s="68" t="str">
        <f t="shared" si="2"/>
        <v>Dec</v>
      </c>
      <c r="AG1656" s="177">
        <f t="shared" si="6"/>
        <v>140</v>
      </c>
      <c r="AH1656" s="70">
        <f t="shared" si="5"/>
        <v>42963</v>
      </c>
      <c r="AI1656" s="71">
        <f ca="1"/>
        <v>-1026</v>
      </c>
      <c r="AJ1656" s="71" t="str">
        <v>2017</v>
      </c>
      <c r="AK1656" s="70">
        <f t="shared" si="4"/>
        <v>42943</v>
      </c>
    </row>
    <row r="1657" spans="1:37" ht="14.4">
      <c r="A1657" s="239" t="s">
        <v>12737</v>
      </c>
      <c r="B1657" s="61" t="s">
        <v>89</v>
      </c>
      <c r="C1657" s="59">
        <v>42935</v>
      </c>
      <c r="D1657" s="66" t="s">
        <v>1027</v>
      </c>
      <c r="E1657" s="184" t="s">
        <v>112</v>
      </c>
      <c r="F1657" s="240" t="s">
        <v>106</v>
      </c>
      <c r="G1657" s="243" t="s">
        <v>113</v>
      </c>
      <c r="H1657" s="184" t="s">
        <v>112</v>
      </c>
      <c r="I1657" s="181">
        <f t="shared" si="0"/>
        <v>42965</v>
      </c>
      <c r="J1657" s="61" t="s">
        <v>18</v>
      </c>
      <c r="K1657" s="184" t="s">
        <v>14</v>
      </c>
      <c r="L1657" s="241" t="s">
        <v>642</v>
      </c>
      <c r="M1657" s="61" t="s">
        <v>12738</v>
      </c>
      <c r="N1657" s="61" t="s">
        <v>20</v>
      </c>
      <c r="O1657" s="61" t="s">
        <v>12740</v>
      </c>
      <c r="P1657" s="185"/>
      <c r="Q1657" s="182">
        <v>42937</v>
      </c>
      <c r="R1657" s="61"/>
      <c r="S1657" s="61"/>
      <c r="T1657" s="61"/>
      <c r="U1657" s="66"/>
      <c r="V1657" s="61"/>
      <c r="W1657" s="61"/>
      <c r="X1657" s="66"/>
      <c r="Y1657" s="57">
        <v>43073</v>
      </c>
      <c r="Z1657" s="75"/>
      <c r="AA1657" s="95" t="s">
        <v>3338</v>
      </c>
      <c r="AB1657" s="183"/>
      <c r="AC1657" s="175"/>
      <c r="AD1657" s="176"/>
      <c r="AE1657" s="67" t="str">
        <f t="shared" si="1"/>
        <v>Jul</v>
      </c>
      <c r="AF1657" s="68" t="str">
        <f t="shared" si="2"/>
        <v>Dec</v>
      </c>
      <c r="AG1657" s="177">
        <f t="shared" si="6"/>
        <v>138</v>
      </c>
      <c r="AH1657" s="70">
        <f t="shared" si="5"/>
        <v>42965</v>
      </c>
      <c r="AI1657" s="71">
        <f ca="1"/>
        <v>-1024</v>
      </c>
      <c r="AJ1657" s="71" t="str">
        <v>2017</v>
      </c>
      <c r="AK1657" s="70">
        <f t="shared" si="4"/>
        <v>42945</v>
      </c>
    </row>
    <row r="1658" spans="1:37" ht="14.4">
      <c r="A1658" s="239" t="s">
        <v>12743</v>
      </c>
      <c r="B1658" s="61" t="s">
        <v>89</v>
      </c>
      <c r="C1658" s="59">
        <v>42935</v>
      </c>
      <c r="D1658" s="66" t="s">
        <v>1027</v>
      </c>
      <c r="E1658" s="184" t="s">
        <v>112</v>
      </c>
      <c r="F1658" s="240" t="s">
        <v>106</v>
      </c>
      <c r="G1658" s="243" t="s">
        <v>113</v>
      </c>
      <c r="H1658" s="184" t="s">
        <v>112</v>
      </c>
      <c r="I1658" s="181">
        <f t="shared" si="0"/>
        <v>42965</v>
      </c>
      <c r="J1658" s="61" t="s">
        <v>18</v>
      </c>
      <c r="K1658" s="184" t="s">
        <v>14</v>
      </c>
      <c r="L1658" s="241" t="s">
        <v>642</v>
      </c>
      <c r="M1658" s="61" t="s">
        <v>8284</v>
      </c>
      <c r="N1658" s="61" t="s">
        <v>355</v>
      </c>
      <c r="O1658" s="61" t="s">
        <v>8285</v>
      </c>
      <c r="P1658" s="185"/>
      <c r="Q1658" s="182">
        <v>42937</v>
      </c>
      <c r="R1658" s="61"/>
      <c r="S1658" s="61"/>
      <c r="T1658" s="61"/>
      <c r="U1658" s="66"/>
      <c r="V1658" s="61"/>
      <c r="W1658" s="61"/>
      <c r="X1658" s="66"/>
      <c r="Y1658" s="57">
        <v>43073</v>
      </c>
      <c r="Z1658" s="75"/>
      <c r="AA1658" s="95" t="s">
        <v>12744</v>
      </c>
      <c r="AB1658" s="183"/>
      <c r="AC1658" s="175"/>
      <c r="AD1658" s="176"/>
      <c r="AE1658" s="67" t="str">
        <f t="shared" si="1"/>
        <v>Jul</v>
      </c>
      <c r="AF1658" s="68" t="str">
        <f t="shared" si="2"/>
        <v>Dec</v>
      </c>
      <c r="AG1658" s="177">
        <f t="shared" si="6"/>
        <v>138</v>
      </c>
      <c r="AH1658" s="70">
        <f t="shared" si="5"/>
        <v>42965</v>
      </c>
      <c r="AI1658" s="71">
        <f ca="1"/>
        <v>-1024</v>
      </c>
      <c r="AJ1658" s="71" t="str">
        <v>2017</v>
      </c>
      <c r="AK1658" s="70">
        <f t="shared" si="4"/>
        <v>42945</v>
      </c>
    </row>
    <row r="1659" spans="1:37" ht="14.4">
      <c r="A1659" s="239" t="s">
        <v>12745</v>
      </c>
      <c r="B1659" s="61" t="s">
        <v>89</v>
      </c>
      <c r="C1659" s="59">
        <v>42940</v>
      </c>
      <c r="D1659" s="66" t="s">
        <v>1027</v>
      </c>
      <c r="E1659" s="184" t="s">
        <v>112</v>
      </c>
      <c r="F1659" s="240" t="s">
        <v>106</v>
      </c>
      <c r="G1659" s="243" t="s">
        <v>113</v>
      </c>
      <c r="H1659" s="184" t="s">
        <v>112</v>
      </c>
      <c r="I1659" s="181">
        <f t="shared" si="0"/>
        <v>42970</v>
      </c>
      <c r="J1659" s="61" t="s">
        <v>18</v>
      </c>
      <c r="K1659" s="184" t="s">
        <v>14</v>
      </c>
      <c r="L1659" s="241" t="s">
        <v>642</v>
      </c>
      <c r="M1659" s="61" t="s">
        <v>12747</v>
      </c>
      <c r="N1659" s="61" t="s">
        <v>33</v>
      </c>
      <c r="O1659" s="61" t="s">
        <v>12749</v>
      </c>
      <c r="P1659" s="185"/>
      <c r="Q1659" s="182">
        <v>42941</v>
      </c>
      <c r="R1659" s="61"/>
      <c r="S1659" s="61"/>
      <c r="T1659" s="61"/>
      <c r="U1659" s="66"/>
      <c r="V1659" s="61"/>
      <c r="W1659" s="61"/>
      <c r="X1659" s="66"/>
      <c r="Y1659" s="57">
        <v>43073</v>
      </c>
      <c r="Z1659" s="75"/>
      <c r="AA1659" s="95" t="s">
        <v>12751</v>
      </c>
      <c r="AB1659" s="183"/>
      <c r="AC1659" s="175"/>
      <c r="AD1659" s="176"/>
      <c r="AE1659" s="67" t="str">
        <f t="shared" si="1"/>
        <v>Jul</v>
      </c>
      <c r="AF1659" s="68" t="str">
        <f t="shared" si="2"/>
        <v>Dec</v>
      </c>
      <c r="AG1659" s="177">
        <f t="shared" si="6"/>
        <v>133</v>
      </c>
      <c r="AH1659" s="70">
        <f t="shared" si="5"/>
        <v>42970</v>
      </c>
      <c r="AI1659" s="71">
        <f ca="1"/>
        <v>-1019</v>
      </c>
      <c r="AJ1659" s="71" t="str">
        <v>2017</v>
      </c>
      <c r="AK1659" s="70">
        <f t="shared" si="4"/>
        <v>42950</v>
      </c>
    </row>
    <row r="1660" spans="1:37" ht="14.4">
      <c r="A1660" s="239" t="s">
        <v>12752</v>
      </c>
      <c r="B1660" s="61" t="s">
        <v>89</v>
      </c>
      <c r="C1660" s="59">
        <v>42867</v>
      </c>
      <c r="D1660" s="66" t="s">
        <v>90</v>
      </c>
      <c r="E1660" s="184" t="s">
        <v>91</v>
      </c>
      <c r="F1660" s="240" t="s">
        <v>214</v>
      </c>
      <c r="G1660" s="168" t="s">
        <v>3693</v>
      </c>
      <c r="H1660" s="242" t="s">
        <v>3694</v>
      </c>
      <c r="I1660" s="181">
        <f t="shared" si="0"/>
        <v>42897</v>
      </c>
      <c r="J1660" s="61" t="s">
        <v>18</v>
      </c>
      <c r="K1660" s="184" t="s">
        <v>14</v>
      </c>
      <c r="L1660" s="241" t="s">
        <v>12753</v>
      </c>
      <c r="M1660" s="61" t="s">
        <v>12754</v>
      </c>
      <c r="N1660" s="61" t="s">
        <v>355</v>
      </c>
      <c r="O1660" s="61" t="s">
        <v>12755</v>
      </c>
      <c r="P1660" s="185" t="s">
        <v>96</v>
      </c>
      <c r="Q1660" s="182"/>
      <c r="R1660" s="61"/>
      <c r="S1660" s="61"/>
      <c r="T1660" s="61"/>
      <c r="U1660" s="66"/>
      <c r="V1660" s="61"/>
      <c r="W1660" s="61"/>
      <c r="X1660" s="66" t="s">
        <v>18</v>
      </c>
      <c r="Y1660" s="57">
        <v>43073</v>
      </c>
      <c r="Z1660" s="75"/>
      <c r="AA1660" s="95" t="s">
        <v>12760</v>
      </c>
      <c r="AB1660" s="174" t="s">
        <v>3709</v>
      </c>
      <c r="AC1660" s="175"/>
      <c r="AD1660" s="176"/>
      <c r="AE1660" s="67" t="str">
        <f t="shared" si="1"/>
        <v>May</v>
      </c>
      <c r="AF1660" s="68" t="str">
        <f t="shared" si="2"/>
        <v>Dec</v>
      </c>
      <c r="AG1660" s="177">
        <f t="shared" si="6"/>
        <v>206</v>
      </c>
      <c r="AH1660" s="70">
        <f t="shared" si="5"/>
        <v>42897</v>
      </c>
      <c r="AI1660" s="71">
        <f ca="1"/>
        <v>-1092</v>
      </c>
      <c r="AJ1660" s="71" t="str">
        <v>2017</v>
      </c>
      <c r="AK1660" s="70">
        <f t="shared" si="4"/>
        <v>42877</v>
      </c>
    </row>
    <row r="1661" spans="1:37" ht="14.4">
      <c r="A1661" s="239" t="s">
        <v>12761</v>
      </c>
      <c r="B1661" s="61" t="s">
        <v>89</v>
      </c>
      <c r="C1661" s="59">
        <v>42944</v>
      </c>
      <c r="D1661" s="66" t="s">
        <v>90</v>
      </c>
      <c r="E1661" s="184" t="s">
        <v>91</v>
      </c>
      <c r="F1661" s="240" t="s">
        <v>214</v>
      </c>
      <c r="G1661" s="168" t="s">
        <v>3693</v>
      </c>
      <c r="H1661" s="242" t="s">
        <v>3694</v>
      </c>
      <c r="I1661" s="181">
        <f t="shared" si="0"/>
        <v>42974</v>
      </c>
      <c r="J1661" s="61" t="s">
        <v>18</v>
      </c>
      <c r="K1661" s="184" t="s">
        <v>18</v>
      </c>
      <c r="L1661" s="241" t="s">
        <v>12762</v>
      </c>
      <c r="M1661" s="61" t="s">
        <v>12763</v>
      </c>
      <c r="N1661" s="61" t="s">
        <v>114</v>
      </c>
      <c r="O1661" s="61" t="s">
        <v>12764</v>
      </c>
      <c r="P1661" s="185" t="s">
        <v>96</v>
      </c>
      <c r="Q1661" s="182"/>
      <c r="R1661" s="61"/>
      <c r="S1661" s="61"/>
      <c r="T1661" s="61"/>
      <c r="U1661" s="66"/>
      <c r="V1661" s="61"/>
      <c r="W1661" s="61"/>
      <c r="X1661" s="66" t="s">
        <v>18</v>
      </c>
      <c r="Y1661" s="57">
        <v>43073</v>
      </c>
      <c r="Z1661" s="75"/>
      <c r="AA1661" s="95" t="s">
        <v>12765</v>
      </c>
      <c r="AB1661" s="174" t="s">
        <v>3709</v>
      </c>
      <c r="AC1661" s="175"/>
      <c r="AD1661" s="176"/>
      <c r="AE1661" s="67" t="str">
        <f t="shared" si="1"/>
        <v>Jul</v>
      </c>
      <c r="AF1661" s="68" t="str">
        <f t="shared" si="2"/>
        <v>Dec</v>
      </c>
      <c r="AG1661" s="177">
        <f t="shared" si="6"/>
        <v>129</v>
      </c>
      <c r="AH1661" s="70">
        <f t="shared" si="5"/>
        <v>42974</v>
      </c>
      <c r="AI1661" s="71">
        <f ca="1"/>
        <v>-1015</v>
      </c>
      <c r="AJ1661" s="71" t="str">
        <v>2017</v>
      </c>
      <c r="AK1661" s="70">
        <f t="shared" si="4"/>
        <v>42954</v>
      </c>
    </row>
    <row r="1662" spans="1:37" ht="14.4">
      <c r="A1662" s="239" t="s">
        <v>12766</v>
      </c>
      <c r="B1662" s="61" t="s">
        <v>89</v>
      </c>
      <c r="C1662" s="59">
        <v>42948</v>
      </c>
      <c r="D1662" s="66" t="s">
        <v>90</v>
      </c>
      <c r="E1662" s="184" t="s">
        <v>91</v>
      </c>
      <c r="F1662" s="240" t="s">
        <v>214</v>
      </c>
      <c r="G1662" s="168" t="s">
        <v>3693</v>
      </c>
      <c r="H1662" s="242" t="s">
        <v>3694</v>
      </c>
      <c r="I1662" s="181">
        <f t="shared" si="0"/>
        <v>42978</v>
      </c>
      <c r="J1662" s="61" t="s">
        <v>18</v>
      </c>
      <c r="K1662" s="184" t="s">
        <v>18</v>
      </c>
      <c r="L1662" s="241" t="s">
        <v>745</v>
      </c>
      <c r="M1662" s="61" t="s">
        <v>12767</v>
      </c>
      <c r="N1662" s="61" t="s">
        <v>95</v>
      </c>
      <c r="O1662" s="61" t="s">
        <v>12768</v>
      </c>
      <c r="P1662" s="185" t="s">
        <v>96</v>
      </c>
      <c r="Q1662" s="182"/>
      <c r="R1662" s="61"/>
      <c r="S1662" s="61"/>
      <c r="T1662" s="61"/>
      <c r="U1662" s="66"/>
      <c r="V1662" s="61"/>
      <c r="W1662" s="61"/>
      <c r="X1662" s="66" t="s">
        <v>18</v>
      </c>
      <c r="Y1662" s="57">
        <v>43073</v>
      </c>
      <c r="Z1662" s="75"/>
      <c r="AA1662" s="95" t="s">
        <v>12769</v>
      </c>
      <c r="AB1662" s="174" t="s">
        <v>3709</v>
      </c>
      <c r="AC1662" s="175"/>
      <c r="AD1662" s="176"/>
      <c r="AE1662" s="67" t="str">
        <f t="shared" si="1"/>
        <v>Aug</v>
      </c>
      <c r="AF1662" s="68" t="str">
        <f t="shared" si="2"/>
        <v>Dec</v>
      </c>
      <c r="AG1662" s="177">
        <f t="shared" si="6"/>
        <v>125</v>
      </c>
      <c r="AH1662" s="70">
        <f t="shared" si="5"/>
        <v>42978</v>
      </c>
      <c r="AI1662" s="71">
        <f ca="1"/>
        <v>-1011</v>
      </c>
      <c r="AJ1662" s="71" t="str">
        <v>2017</v>
      </c>
      <c r="AK1662" s="70">
        <f t="shared" si="4"/>
        <v>42958</v>
      </c>
    </row>
    <row r="1663" spans="1:37" ht="14.4">
      <c r="A1663" s="239" t="s">
        <v>12770</v>
      </c>
      <c r="B1663" s="61" t="s">
        <v>89</v>
      </c>
      <c r="C1663" s="59">
        <v>42947</v>
      </c>
      <c r="D1663" s="66" t="s">
        <v>1027</v>
      </c>
      <c r="E1663" s="184" t="s">
        <v>112</v>
      </c>
      <c r="F1663" s="240" t="s">
        <v>106</v>
      </c>
      <c r="G1663" s="243" t="s">
        <v>113</v>
      </c>
      <c r="H1663" s="184" t="s">
        <v>112</v>
      </c>
      <c r="I1663" s="181">
        <f t="shared" si="0"/>
        <v>42977</v>
      </c>
      <c r="J1663" s="61" t="s">
        <v>18</v>
      </c>
      <c r="K1663" s="184" t="s">
        <v>14</v>
      </c>
      <c r="L1663" s="241" t="s">
        <v>12771</v>
      </c>
      <c r="M1663" s="61" t="s">
        <v>12772</v>
      </c>
      <c r="N1663" s="61"/>
      <c r="O1663" s="61" t="s">
        <v>2442</v>
      </c>
      <c r="P1663" s="185" t="s">
        <v>116</v>
      </c>
      <c r="Q1663" s="182">
        <v>42950</v>
      </c>
      <c r="R1663" s="61"/>
      <c r="S1663" s="61"/>
      <c r="T1663" s="61"/>
      <c r="U1663" s="66"/>
      <c r="V1663" s="61"/>
      <c r="W1663" s="61"/>
      <c r="X1663" s="66"/>
      <c r="Y1663" s="57">
        <v>43073</v>
      </c>
      <c r="Z1663" s="75"/>
      <c r="AA1663" s="95" t="s">
        <v>257</v>
      </c>
      <c r="AB1663" s="183"/>
      <c r="AC1663" s="175"/>
      <c r="AD1663" s="176"/>
      <c r="AE1663" s="67" t="str">
        <f t="shared" si="1"/>
        <v>Jul</v>
      </c>
      <c r="AF1663" s="68" t="str">
        <f t="shared" si="2"/>
        <v>Dec</v>
      </c>
      <c r="AG1663" s="177">
        <f t="shared" si="6"/>
        <v>126</v>
      </c>
      <c r="AH1663" s="70">
        <f t="shared" si="5"/>
        <v>42977</v>
      </c>
      <c r="AI1663" s="71">
        <f ca="1"/>
        <v>-1012</v>
      </c>
      <c r="AJ1663" s="71" t="str">
        <v>2017</v>
      </c>
      <c r="AK1663" s="70">
        <f t="shared" si="4"/>
        <v>42957</v>
      </c>
    </row>
    <row r="1664" spans="1:37" ht="14.4">
      <c r="A1664" s="239" t="s">
        <v>12773</v>
      </c>
      <c r="B1664" s="61" t="s">
        <v>89</v>
      </c>
      <c r="C1664" s="59">
        <v>42947</v>
      </c>
      <c r="D1664" s="66" t="s">
        <v>1027</v>
      </c>
      <c r="E1664" s="184" t="s">
        <v>112</v>
      </c>
      <c r="F1664" s="240" t="s">
        <v>106</v>
      </c>
      <c r="G1664" s="243" t="s">
        <v>113</v>
      </c>
      <c r="H1664" s="184" t="s">
        <v>112</v>
      </c>
      <c r="I1664" s="181">
        <f t="shared" si="0"/>
        <v>42977</v>
      </c>
      <c r="J1664" s="61" t="s">
        <v>18</v>
      </c>
      <c r="K1664" s="184" t="s">
        <v>14</v>
      </c>
      <c r="L1664" s="241" t="s">
        <v>745</v>
      </c>
      <c r="M1664" s="61" t="s">
        <v>12786</v>
      </c>
      <c r="N1664" s="61"/>
      <c r="O1664" s="61" t="s">
        <v>12787</v>
      </c>
      <c r="P1664" s="185" t="s">
        <v>116</v>
      </c>
      <c r="Q1664" s="182">
        <v>42950</v>
      </c>
      <c r="R1664" s="61"/>
      <c r="S1664" s="61"/>
      <c r="T1664" s="61"/>
      <c r="U1664" s="66"/>
      <c r="V1664" s="61"/>
      <c r="W1664" s="61"/>
      <c r="X1664" s="66"/>
      <c r="Y1664" s="57">
        <v>43073</v>
      </c>
      <c r="Z1664" s="75"/>
      <c r="AA1664" s="64" t="s">
        <v>257</v>
      </c>
      <c r="AB1664" s="183"/>
      <c r="AC1664" s="175"/>
      <c r="AD1664" s="176"/>
      <c r="AE1664" s="67" t="str">
        <f t="shared" si="1"/>
        <v>Jul</v>
      </c>
      <c r="AF1664" s="68" t="str">
        <f t="shared" si="2"/>
        <v>Dec</v>
      </c>
      <c r="AG1664" s="177">
        <f t="shared" si="6"/>
        <v>126</v>
      </c>
      <c r="AH1664" s="70">
        <f t="shared" si="5"/>
        <v>42977</v>
      </c>
      <c r="AI1664" s="71">
        <f ca="1"/>
        <v>-1012</v>
      </c>
      <c r="AJ1664" s="71" t="str">
        <v>2017</v>
      </c>
      <c r="AK1664" s="70">
        <f t="shared" si="4"/>
        <v>42957</v>
      </c>
    </row>
    <row r="1665" spans="1:37" ht="14.4">
      <c r="A1665" s="239" t="s">
        <v>12788</v>
      </c>
      <c r="B1665" s="61" t="s">
        <v>89</v>
      </c>
      <c r="C1665" s="59">
        <v>42947</v>
      </c>
      <c r="D1665" s="66" t="s">
        <v>1027</v>
      </c>
      <c r="E1665" s="184" t="s">
        <v>112</v>
      </c>
      <c r="F1665" s="240" t="s">
        <v>106</v>
      </c>
      <c r="G1665" s="243" t="s">
        <v>113</v>
      </c>
      <c r="H1665" s="184" t="s">
        <v>112</v>
      </c>
      <c r="I1665" s="181">
        <f t="shared" si="0"/>
        <v>42977</v>
      </c>
      <c r="J1665" s="61" t="s">
        <v>18</v>
      </c>
      <c r="K1665" s="184" t="s">
        <v>14</v>
      </c>
      <c r="L1665" s="241" t="s">
        <v>7537</v>
      </c>
      <c r="M1665" s="61" t="s">
        <v>12789</v>
      </c>
      <c r="N1665" s="61"/>
      <c r="O1665" s="61" t="s">
        <v>12790</v>
      </c>
      <c r="P1665" s="185" t="s">
        <v>116</v>
      </c>
      <c r="Q1665" s="182">
        <v>42950</v>
      </c>
      <c r="R1665" s="61"/>
      <c r="S1665" s="61"/>
      <c r="T1665" s="61"/>
      <c r="U1665" s="66"/>
      <c r="V1665" s="61"/>
      <c r="W1665" s="61"/>
      <c r="X1665" s="66"/>
      <c r="Y1665" s="57">
        <v>43073</v>
      </c>
      <c r="Z1665" s="75"/>
      <c r="AA1665" s="95" t="s">
        <v>257</v>
      </c>
      <c r="AB1665" s="183"/>
      <c r="AC1665" s="175"/>
      <c r="AD1665" s="176"/>
      <c r="AE1665" s="67" t="str">
        <f t="shared" si="1"/>
        <v>Jul</v>
      </c>
      <c r="AF1665" s="68" t="str">
        <f t="shared" si="2"/>
        <v>Dec</v>
      </c>
      <c r="AG1665" s="177">
        <f t="shared" si="6"/>
        <v>126</v>
      </c>
      <c r="AH1665" s="70">
        <f t="shared" si="5"/>
        <v>42977</v>
      </c>
      <c r="AI1665" s="71">
        <f ca="1"/>
        <v>-1012</v>
      </c>
      <c r="AJ1665" s="71" t="str">
        <v>2017</v>
      </c>
      <c r="AK1665" s="70">
        <f t="shared" si="4"/>
        <v>42957</v>
      </c>
    </row>
    <row r="1666" spans="1:37" ht="14.4">
      <c r="A1666" s="239" t="s">
        <v>12791</v>
      </c>
      <c r="B1666" s="61" t="s">
        <v>89</v>
      </c>
      <c r="C1666" s="59">
        <v>42947</v>
      </c>
      <c r="D1666" s="66" t="s">
        <v>1027</v>
      </c>
      <c r="E1666" s="184" t="s">
        <v>112</v>
      </c>
      <c r="F1666" s="240" t="s">
        <v>106</v>
      </c>
      <c r="G1666" s="243" t="s">
        <v>113</v>
      </c>
      <c r="H1666" s="184" t="s">
        <v>112</v>
      </c>
      <c r="I1666" s="181">
        <f t="shared" si="0"/>
        <v>42977</v>
      </c>
      <c r="J1666" s="61" t="s">
        <v>18</v>
      </c>
      <c r="K1666" s="184" t="s">
        <v>14</v>
      </c>
      <c r="L1666" s="241" t="s">
        <v>642</v>
      </c>
      <c r="M1666" s="61" t="s">
        <v>12792</v>
      </c>
      <c r="N1666" s="61" t="s">
        <v>13</v>
      </c>
      <c r="O1666" s="61" t="s">
        <v>12793</v>
      </c>
      <c r="P1666" s="185" t="s">
        <v>116</v>
      </c>
      <c r="Q1666" s="182">
        <v>42950</v>
      </c>
      <c r="R1666" s="61"/>
      <c r="S1666" s="61"/>
      <c r="T1666" s="61"/>
      <c r="U1666" s="66"/>
      <c r="V1666" s="61"/>
      <c r="W1666" s="61"/>
      <c r="X1666" s="66"/>
      <c r="Y1666" s="57">
        <v>43073</v>
      </c>
      <c r="Z1666" s="75"/>
      <c r="AA1666" s="64" t="s">
        <v>257</v>
      </c>
      <c r="AB1666" s="183"/>
      <c r="AC1666" s="175"/>
      <c r="AD1666" s="176"/>
      <c r="AE1666" s="67" t="str">
        <f t="shared" si="1"/>
        <v>Jul</v>
      </c>
      <c r="AF1666" s="68" t="str">
        <f t="shared" si="2"/>
        <v>Dec</v>
      </c>
      <c r="AG1666" s="177">
        <f t="shared" si="6"/>
        <v>126</v>
      </c>
      <c r="AH1666" s="70">
        <f t="shared" si="5"/>
        <v>42977</v>
      </c>
      <c r="AI1666" s="71">
        <f ca="1"/>
        <v>-1012</v>
      </c>
      <c r="AJ1666" s="71" t="str">
        <v>2017</v>
      </c>
      <c r="AK1666" s="70">
        <f t="shared" si="4"/>
        <v>42957</v>
      </c>
    </row>
    <row r="1667" spans="1:37" ht="14.4">
      <c r="A1667" s="239" t="s">
        <v>12794</v>
      </c>
      <c r="B1667" s="61" t="s">
        <v>89</v>
      </c>
      <c r="C1667" s="59">
        <v>42948</v>
      </c>
      <c r="D1667" s="66" t="s">
        <v>1027</v>
      </c>
      <c r="E1667" s="184" t="s">
        <v>112</v>
      </c>
      <c r="F1667" s="240" t="s">
        <v>106</v>
      </c>
      <c r="G1667" s="243" t="s">
        <v>113</v>
      </c>
      <c r="H1667" s="184" t="s">
        <v>112</v>
      </c>
      <c r="I1667" s="181">
        <f t="shared" si="0"/>
        <v>42978</v>
      </c>
      <c r="J1667" s="61" t="s">
        <v>18</v>
      </c>
      <c r="K1667" s="184"/>
      <c r="L1667" s="241" t="s">
        <v>12795</v>
      </c>
      <c r="M1667" s="61" t="s">
        <v>9797</v>
      </c>
      <c r="N1667" s="61"/>
      <c r="O1667" s="61" t="s">
        <v>12796</v>
      </c>
      <c r="P1667" s="185" t="s">
        <v>116</v>
      </c>
      <c r="Q1667" s="182"/>
      <c r="R1667" s="61"/>
      <c r="S1667" s="61"/>
      <c r="T1667" s="61" t="s">
        <v>18</v>
      </c>
      <c r="U1667" s="66"/>
      <c r="V1667" s="61"/>
      <c r="W1667" s="61"/>
      <c r="X1667" s="66" t="s">
        <v>18</v>
      </c>
      <c r="Y1667" s="57">
        <v>43073</v>
      </c>
      <c r="Z1667" s="75"/>
      <c r="AA1667" s="95"/>
      <c r="AB1667" s="183"/>
      <c r="AC1667" s="175"/>
      <c r="AD1667" s="176"/>
      <c r="AE1667" s="67" t="str">
        <f t="shared" si="1"/>
        <v>Aug</v>
      </c>
      <c r="AF1667" s="68" t="str">
        <f t="shared" si="2"/>
        <v>Dec</v>
      </c>
      <c r="AG1667" s="177">
        <f t="shared" si="6"/>
        <v>125</v>
      </c>
      <c r="AH1667" s="70">
        <f t="shared" si="5"/>
        <v>42978</v>
      </c>
      <c r="AI1667" s="71">
        <f ca="1"/>
        <v>-1011</v>
      </c>
      <c r="AJ1667" s="71" t="str">
        <v>2017</v>
      </c>
      <c r="AK1667" s="70">
        <f t="shared" si="4"/>
        <v>42958</v>
      </c>
    </row>
    <row r="1668" spans="1:37" ht="14.4">
      <c r="A1668" s="239" t="s">
        <v>12797</v>
      </c>
      <c r="B1668" s="61" t="s">
        <v>89</v>
      </c>
      <c r="C1668" s="59">
        <v>42914</v>
      </c>
      <c r="D1668" s="66" t="s">
        <v>131</v>
      </c>
      <c r="E1668" s="184" t="s">
        <v>12</v>
      </c>
      <c r="F1668" s="240" t="s">
        <v>106</v>
      </c>
      <c r="G1668" s="168" t="s">
        <v>107</v>
      </c>
      <c r="H1668" s="184" t="s">
        <v>12</v>
      </c>
      <c r="I1668" s="181">
        <f t="shared" si="0"/>
        <v>42944</v>
      </c>
      <c r="J1668" s="61"/>
      <c r="K1668" s="184"/>
      <c r="L1668" s="241" t="s">
        <v>6916</v>
      </c>
      <c r="M1668" s="61" t="s">
        <v>12798</v>
      </c>
      <c r="N1668" s="61" t="s">
        <v>137</v>
      </c>
      <c r="O1668" s="61" t="s">
        <v>12799</v>
      </c>
      <c r="P1668" s="185" t="s">
        <v>17</v>
      </c>
      <c r="Q1668" s="182"/>
      <c r="R1668" s="61"/>
      <c r="S1668" s="61"/>
      <c r="T1668" s="61"/>
      <c r="U1668" s="66"/>
      <c r="V1668" s="61"/>
      <c r="W1668" s="61"/>
      <c r="X1668" s="66" t="s">
        <v>18</v>
      </c>
      <c r="Y1668" s="57">
        <v>43073</v>
      </c>
      <c r="Z1668" s="75">
        <v>6</v>
      </c>
      <c r="AA1668" s="95"/>
      <c r="AB1668" s="183"/>
      <c r="AC1668" s="175"/>
      <c r="AD1668" s="176"/>
      <c r="AE1668" s="67" t="str">
        <f t="shared" si="1"/>
        <v>Jun</v>
      </c>
      <c r="AF1668" s="68" t="str">
        <f t="shared" si="2"/>
        <v>Dec</v>
      </c>
      <c r="AG1668" s="177">
        <f t="shared" si="6"/>
        <v>159</v>
      </c>
      <c r="AH1668" s="70">
        <f t="shared" si="5"/>
        <v>42944</v>
      </c>
      <c r="AI1668" s="71">
        <f ca="1"/>
        <v>-1045</v>
      </c>
      <c r="AJ1668" s="71" t="str">
        <v>2017</v>
      </c>
      <c r="AK1668" s="70">
        <f t="shared" si="4"/>
        <v>42924</v>
      </c>
    </row>
    <row r="1669" spans="1:37" ht="14.4">
      <c r="A1669" s="239" t="s">
        <v>12800</v>
      </c>
      <c r="B1669" s="61" t="s">
        <v>89</v>
      </c>
      <c r="C1669" s="59">
        <v>42902</v>
      </c>
      <c r="D1669" s="66" t="s">
        <v>90</v>
      </c>
      <c r="E1669" s="184" t="s">
        <v>12</v>
      </c>
      <c r="F1669" s="240" t="s">
        <v>106</v>
      </c>
      <c r="G1669" s="168" t="s">
        <v>107</v>
      </c>
      <c r="H1669" s="184" t="s">
        <v>12</v>
      </c>
      <c r="I1669" s="181">
        <f t="shared" si="0"/>
        <v>42932</v>
      </c>
      <c r="J1669" s="61"/>
      <c r="K1669" s="184"/>
      <c r="L1669" s="241" t="s">
        <v>12801</v>
      </c>
      <c r="M1669" s="61"/>
      <c r="N1669" s="61" t="s">
        <v>37</v>
      </c>
      <c r="O1669" s="61" t="s">
        <v>12802</v>
      </c>
      <c r="P1669" s="185" t="s">
        <v>17</v>
      </c>
      <c r="Q1669" s="182"/>
      <c r="R1669" s="61"/>
      <c r="S1669" s="61"/>
      <c r="T1669" s="61"/>
      <c r="U1669" s="66"/>
      <c r="V1669" s="61"/>
      <c r="W1669" s="61"/>
      <c r="X1669" s="66" t="s">
        <v>18</v>
      </c>
      <c r="Y1669" s="57">
        <v>43073</v>
      </c>
      <c r="Z1669" s="75"/>
      <c r="AA1669" s="95"/>
      <c r="AB1669" s="183"/>
      <c r="AC1669" s="175"/>
      <c r="AD1669" s="176"/>
      <c r="AE1669" s="67" t="str">
        <f t="shared" si="1"/>
        <v>Jun</v>
      </c>
      <c r="AF1669" s="68" t="str">
        <f t="shared" si="2"/>
        <v>Dec</v>
      </c>
      <c r="AG1669" s="177">
        <f t="shared" si="6"/>
        <v>171</v>
      </c>
      <c r="AH1669" s="70">
        <f t="shared" si="5"/>
        <v>42932</v>
      </c>
      <c r="AI1669" s="71">
        <f ca="1"/>
        <v>-1057</v>
      </c>
      <c r="AJ1669" s="71" t="str">
        <v>2017</v>
      </c>
      <c r="AK1669" s="70">
        <f t="shared" si="4"/>
        <v>42912</v>
      </c>
    </row>
    <row r="1670" spans="1:37" ht="14.4">
      <c r="A1670" s="239" t="s">
        <v>12830</v>
      </c>
      <c r="B1670" s="61" t="s">
        <v>89</v>
      </c>
      <c r="C1670" s="59">
        <v>42913</v>
      </c>
      <c r="D1670" s="66" t="s">
        <v>90</v>
      </c>
      <c r="E1670" s="184" t="s">
        <v>12</v>
      </c>
      <c r="F1670" s="240" t="s">
        <v>106</v>
      </c>
      <c r="G1670" s="168" t="s">
        <v>107</v>
      </c>
      <c r="H1670" s="184" t="s">
        <v>12</v>
      </c>
      <c r="I1670" s="181">
        <f t="shared" si="0"/>
        <v>42943</v>
      </c>
      <c r="J1670" s="61"/>
      <c r="K1670" s="184"/>
      <c r="L1670" s="241" t="s">
        <v>12831</v>
      </c>
      <c r="M1670" s="61"/>
      <c r="N1670" s="61" t="s">
        <v>13</v>
      </c>
      <c r="O1670" s="61" t="s">
        <v>12832</v>
      </c>
      <c r="P1670" s="185" t="s">
        <v>28</v>
      </c>
      <c r="Q1670" s="182"/>
      <c r="R1670" s="61"/>
      <c r="S1670" s="61"/>
      <c r="T1670" s="61"/>
      <c r="U1670" s="66"/>
      <c r="V1670" s="61"/>
      <c r="W1670" s="61"/>
      <c r="X1670" s="66" t="s">
        <v>18</v>
      </c>
      <c r="Y1670" s="57">
        <v>43073</v>
      </c>
      <c r="Z1670" s="75">
        <v>6</v>
      </c>
      <c r="AA1670" s="95"/>
      <c r="AB1670" s="183"/>
      <c r="AC1670" s="175"/>
      <c r="AD1670" s="176"/>
      <c r="AE1670" s="67" t="str">
        <f t="shared" si="1"/>
        <v>Jun</v>
      </c>
      <c r="AF1670" s="68" t="str">
        <f t="shared" si="2"/>
        <v>Dec</v>
      </c>
      <c r="AG1670" s="177">
        <f t="shared" si="6"/>
        <v>160</v>
      </c>
      <c r="AH1670" s="70">
        <f t="shared" si="5"/>
        <v>42943</v>
      </c>
      <c r="AI1670" s="71">
        <f ca="1"/>
        <v>-1046</v>
      </c>
      <c r="AJ1670" s="71" t="str">
        <v>2017</v>
      </c>
      <c r="AK1670" s="70">
        <f t="shared" si="4"/>
        <v>42923</v>
      </c>
    </row>
    <row r="1671" spans="1:37" ht="14.4">
      <c r="A1671" s="239" t="s">
        <v>12833</v>
      </c>
      <c r="B1671" s="61" t="s">
        <v>89</v>
      </c>
      <c r="C1671" s="59">
        <v>42912</v>
      </c>
      <c r="D1671" s="66" t="s">
        <v>90</v>
      </c>
      <c r="E1671" s="184" t="s">
        <v>12</v>
      </c>
      <c r="F1671" s="240" t="s">
        <v>106</v>
      </c>
      <c r="G1671" s="168" t="s">
        <v>107</v>
      </c>
      <c r="H1671" s="184" t="s">
        <v>12</v>
      </c>
      <c r="I1671" s="181">
        <f t="shared" si="0"/>
        <v>42942</v>
      </c>
      <c r="J1671" s="61"/>
      <c r="K1671" s="184"/>
      <c r="L1671" s="241" t="s">
        <v>745</v>
      </c>
      <c r="M1671" s="61"/>
      <c r="N1671" s="61"/>
      <c r="O1671" s="61" t="s">
        <v>12834</v>
      </c>
      <c r="P1671" s="185" t="s">
        <v>21</v>
      </c>
      <c r="Q1671" s="182"/>
      <c r="R1671" s="61"/>
      <c r="S1671" s="61"/>
      <c r="T1671" s="61"/>
      <c r="U1671" s="66"/>
      <c r="V1671" s="61"/>
      <c r="W1671" s="61"/>
      <c r="X1671" s="66" t="s">
        <v>18</v>
      </c>
      <c r="Y1671" s="57">
        <v>43073</v>
      </c>
      <c r="Z1671" s="75">
        <v>6</v>
      </c>
      <c r="AA1671" s="197"/>
      <c r="AB1671" s="183"/>
      <c r="AC1671" s="175"/>
      <c r="AD1671" s="176"/>
      <c r="AE1671" s="67" t="str">
        <f t="shared" si="1"/>
        <v>Jun</v>
      </c>
      <c r="AF1671" s="68" t="str">
        <f t="shared" si="2"/>
        <v>Dec</v>
      </c>
      <c r="AG1671" s="177">
        <f t="shared" si="6"/>
        <v>161</v>
      </c>
      <c r="AH1671" s="70">
        <f t="shared" si="5"/>
        <v>42942</v>
      </c>
      <c r="AI1671" s="71">
        <f ca="1"/>
        <v>-1047</v>
      </c>
      <c r="AJ1671" s="71" t="str">
        <v>2017</v>
      </c>
      <c r="AK1671" s="70">
        <f t="shared" si="4"/>
        <v>42922</v>
      </c>
    </row>
    <row r="1672" spans="1:37" ht="14.4">
      <c r="A1672" s="239" t="s">
        <v>12835</v>
      </c>
      <c r="B1672" s="61" t="s">
        <v>89</v>
      </c>
      <c r="C1672" s="59">
        <v>42913</v>
      </c>
      <c r="D1672" s="66" t="s">
        <v>90</v>
      </c>
      <c r="E1672" s="184" t="s">
        <v>12</v>
      </c>
      <c r="F1672" s="240" t="s">
        <v>106</v>
      </c>
      <c r="G1672" s="168" t="s">
        <v>107</v>
      </c>
      <c r="H1672" s="184" t="s">
        <v>12</v>
      </c>
      <c r="I1672" s="181">
        <f t="shared" si="0"/>
        <v>42943</v>
      </c>
      <c r="J1672" s="61"/>
      <c r="K1672" s="184"/>
      <c r="L1672" s="241" t="s">
        <v>745</v>
      </c>
      <c r="M1672" s="56"/>
      <c r="N1672" s="61" t="s">
        <v>436</v>
      </c>
      <c r="O1672" s="61" t="s">
        <v>12838</v>
      </c>
      <c r="P1672" s="185" t="s">
        <v>17</v>
      </c>
      <c r="Q1672" s="182"/>
      <c r="R1672" s="61"/>
      <c r="S1672" s="61"/>
      <c r="T1672" s="61"/>
      <c r="U1672" s="66"/>
      <c r="V1672" s="61"/>
      <c r="W1672" s="61"/>
      <c r="X1672" s="66" t="s">
        <v>18</v>
      </c>
      <c r="Y1672" s="57">
        <v>43073</v>
      </c>
      <c r="Z1672" s="75"/>
      <c r="AA1672" s="95"/>
      <c r="AB1672" s="183"/>
      <c r="AC1672" s="175"/>
      <c r="AD1672" s="176"/>
      <c r="AE1672" s="67" t="str">
        <f t="shared" si="1"/>
        <v>Jun</v>
      </c>
      <c r="AF1672" s="68" t="str">
        <f t="shared" si="2"/>
        <v>Dec</v>
      </c>
      <c r="AG1672" s="177">
        <f t="shared" si="6"/>
        <v>160</v>
      </c>
      <c r="AH1672" s="70">
        <f t="shared" si="5"/>
        <v>42943</v>
      </c>
      <c r="AI1672" s="71">
        <f ca="1"/>
        <v>-1046</v>
      </c>
      <c r="AJ1672" s="71" t="str">
        <v>2017</v>
      </c>
      <c r="AK1672" s="70">
        <f t="shared" si="4"/>
        <v>42923</v>
      </c>
    </row>
    <row r="1673" spans="1:37" ht="14.4">
      <c r="A1673" s="239" t="s">
        <v>12840</v>
      </c>
      <c r="B1673" s="61" t="s">
        <v>89</v>
      </c>
      <c r="C1673" s="59">
        <v>42911</v>
      </c>
      <c r="D1673" s="66" t="s">
        <v>90</v>
      </c>
      <c r="E1673" s="184" t="s">
        <v>12</v>
      </c>
      <c r="F1673" s="240" t="s">
        <v>106</v>
      </c>
      <c r="G1673" s="168" t="s">
        <v>107</v>
      </c>
      <c r="H1673" s="184" t="s">
        <v>12</v>
      </c>
      <c r="I1673" s="181">
        <f t="shared" si="0"/>
        <v>42941</v>
      </c>
      <c r="J1673" s="61"/>
      <c r="K1673" s="184"/>
      <c r="L1673" s="241" t="s">
        <v>12841</v>
      </c>
      <c r="M1673" s="61"/>
      <c r="N1673" s="61" t="s">
        <v>189</v>
      </c>
      <c r="O1673" s="61" t="s">
        <v>12842</v>
      </c>
      <c r="P1673" s="185" t="s">
        <v>17</v>
      </c>
      <c r="Q1673" s="182"/>
      <c r="R1673" s="61"/>
      <c r="S1673" s="61"/>
      <c r="T1673" s="61"/>
      <c r="U1673" s="66"/>
      <c r="V1673" s="61"/>
      <c r="W1673" s="61"/>
      <c r="X1673" s="66" t="s">
        <v>18</v>
      </c>
      <c r="Y1673" s="57">
        <v>43073</v>
      </c>
      <c r="Z1673" s="75">
        <v>6</v>
      </c>
      <c r="AA1673" s="95"/>
      <c r="AB1673" s="183"/>
      <c r="AC1673" s="175"/>
      <c r="AD1673" s="176"/>
      <c r="AE1673" s="67" t="str">
        <f t="shared" si="1"/>
        <v>Jun</v>
      </c>
      <c r="AF1673" s="68" t="str">
        <f t="shared" si="2"/>
        <v>Dec</v>
      </c>
      <c r="AG1673" s="177">
        <f t="shared" si="6"/>
        <v>162</v>
      </c>
      <c r="AH1673" s="70">
        <f t="shared" si="5"/>
        <v>42941</v>
      </c>
      <c r="AI1673" s="71">
        <f ca="1"/>
        <v>-1048</v>
      </c>
      <c r="AJ1673" s="71" t="str">
        <v>2017</v>
      </c>
      <c r="AK1673" s="70">
        <f t="shared" si="4"/>
        <v>42921</v>
      </c>
    </row>
    <row r="1674" spans="1:37" ht="14.4">
      <c r="A1674" s="239" t="s">
        <v>12845</v>
      </c>
      <c r="B1674" s="61" t="s">
        <v>89</v>
      </c>
      <c r="C1674" s="59">
        <v>42913</v>
      </c>
      <c r="D1674" s="66" t="s">
        <v>90</v>
      </c>
      <c r="E1674" s="184" t="s">
        <v>12</v>
      </c>
      <c r="F1674" s="240" t="s">
        <v>106</v>
      </c>
      <c r="G1674" s="168" t="s">
        <v>107</v>
      </c>
      <c r="H1674" s="184" t="s">
        <v>12</v>
      </c>
      <c r="I1674" s="181">
        <f t="shared" si="0"/>
        <v>42943</v>
      </c>
      <c r="J1674" s="61"/>
      <c r="K1674" s="184"/>
      <c r="L1674" s="241" t="s">
        <v>12846</v>
      </c>
      <c r="M1674" s="61"/>
      <c r="N1674" s="61" t="s">
        <v>266</v>
      </c>
      <c r="O1674" s="61" t="s">
        <v>12847</v>
      </c>
      <c r="P1674" s="185" t="s">
        <v>17</v>
      </c>
      <c r="Q1674" s="182"/>
      <c r="R1674" s="61"/>
      <c r="S1674" s="61"/>
      <c r="T1674" s="61"/>
      <c r="U1674" s="66"/>
      <c r="V1674" s="61"/>
      <c r="W1674" s="61"/>
      <c r="X1674" s="66" t="s">
        <v>18</v>
      </c>
      <c r="Y1674" s="57">
        <v>43073</v>
      </c>
      <c r="Z1674" s="75">
        <v>6</v>
      </c>
      <c r="AA1674" s="95"/>
      <c r="AB1674" s="183"/>
      <c r="AC1674" s="175"/>
      <c r="AD1674" s="176"/>
      <c r="AE1674" s="67" t="str">
        <f t="shared" si="1"/>
        <v>Jun</v>
      </c>
      <c r="AF1674" s="68" t="str">
        <f t="shared" si="2"/>
        <v>Dec</v>
      </c>
      <c r="AG1674" s="177">
        <f t="shared" si="6"/>
        <v>160</v>
      </c>
      <c r="AH1674" s="70">
        <f t="shared" si="5"/>
        <v>42943</v>
      </c>
      <c r="AI1674" s="71">
        <f ca="1"/>
        <v>-1046</v>
      </c>
      <c r="AJ1674" s="71" t="str">
        <v>2017</v>
      </c>
      <c r="AK1674" s="70">
        <f t="shared" si="4"/>
        <v>42923</v>
      </c>
    </row>
    <row r="1675" spans="1:37" ht="14.4">
      <c r="A1675" s="239" t="s">
        <v>12849</v>
      </c>
      <c r="B1675" s="61" t="s">
        <v>89</v>
      </c>
      <c r="C1675" s="59">
        <v>42913</v>
      </c>
      <c r="D1675" s="66" t="s">
        <v>90</v>
      </c>
      <c r="E1675" s="184" t="s">
        <v>12</v>
      </c>
      <c r="F1675" s="240" t="s">
        <v>106</v>
      </c>
      <c r="G1675" s="168" t="s">
        <v>107</v>
      </c>
      <c r="H1675" s="184" t="s">
        <v>12</v>
      </c>
      <c r="I1675" s="181">
        <f t="shared" si="0"/>
        <v>42943</v>
      </c>
      <c r="J1675" s="61"/>
      <c r="K1675" s="184"/>
      <c r="L1675" s="241" t="s">
        <v>10862</v>
      </c>
      <c r="M1675" s="61"/>
      <c r="N1675" s="61" t="s">
        <v>44</v>
      </c>
      <c r="O1675" s="61" t="s">
        <v>12853</v>
      </c>
      <c r="P1675" s="185" t="s">
        <v>17</v>
      </c>
      <c r="Q1675" s="182"/>
      <c r="R1675" s="61"/>
      <c r="S1675" s="61"/>
      <c r="T1675" s="61"/>
      <c r="U1675" s="66"/>
      <c r="V1675" s="61"/>
      <c r="W1675" s="61"/>
      <c r="X1675" s="66" t="s">
        <v>18</v>
      </c>
      <c r="Y1675" s="57">
        <v>43073</v>
      </c>
      <c r="Z1675" s="75"/>
      <c r="AA1675" s="95"/>
      <c r="AB1675" s="183"/>
      <c r="AC1675" s="175"/>
      <c r="AD1675" s="176"/>
      <c r="AE1675" s="67" t="str">
        <f t="shared" si="1"/>
        <v>Jun</v>
      </c>
      <c r="AF1675" s="68" t="str">
        <f t="shared" si="2"/>
        <v>Dec</v>
      </c>
      <c r="AG1675" s="177">
        <f t="shared" si="6"/>
        <v>160</v>
      </c>
      <c r="AH1675" s="70">
        <f t="shared" si="5"/>
        <v>42943</v>
      </c>
      <c r="AI1675" s="71">
        <f ca="1"/>
        <v>-1046</v>
      </c>
      <c r="AJ1675" s="71" t="str">
        <v>2017</v>
      </c>
      <c r="AK1675" s="70">
        <f t="shared" si="4"/>
        <v>42923</v>
      </c>
    </row>
    <row r="1676" spans="1:37" ht="14.4">
      <c r="A1676" s="239" t="s">
        <v>12856</v>
      </c>
      <c r="B1676" s="61" t="s">
        <v>89</v>
      </c>
      <c r="C1676" s="59">
        <v>42929</v>
      </c>
      <c r="D1676" s="66" t="s">
        <v>90</v>
      </c>
      <c r="E1676" s="184" t="s">
        <v>12</v>
      </c>
      <c r="F1676" s="240" t="s">
        <v>106</v>
      </c>
      <c r="G1676" s="168" t="s">
        <v>107</v>
      </c>
      <c r="H1676" s="184" t="s">
        <v>12</v>
      </c>
      <c r="I1676" s="181">
        <f t="shared" si="0"/>
        <v>42959</v>
      </c>
      <c r="J1676" s="61"/>
      <c r="K1676" s="184"/>
      <c r="L1676" s="241" t="s">
        <v>145</v>
      </c>
      <c r="M1676" s="61" t="s">
        <v>12860</v>
      </c>
      <c r="N1676" s="61" t="s">
        <v>143</v>
      </c>
      <c r="O1676" s="61" t="s">
        <v>12861</v>
      </c>
      <c r="P1676" s="185" t="s">
        <v>116</v>
      </c>
      <c r="Q1676" s="182"/>
      <c r="R1676" s="61"/>
      <c r="S1676" s="61"/>
      <c r="T1676" s="61"/>
      <c r="U1676" s="66"/>
      <c r="V1676" s="61"/>
      <c r="W1676" s="61"/>
      <c r="X1676" s="66" t="s">
        <v>18</v>
      </c>
      <c r="Y1676" s="57">
        <v>43073</v>
      </c>
      <c r="Z1676" s="75">
        <v>6</v>
      </c>
      <c r="AA1676" s="95"/>
      <c r="AB1676" s="183"/>
      <c r="AC1676" s="175"/>
      <c r="AD1676" s="176"/>
      <c r="AE1676" s="67" t="str">
        <f t="shared" si="1"/>
        <v>Jul</v>
      </c>
      <c r="AF1676" s="68" t="str">
        <f t="shared" si="2"/>
        <v>Dec</v>
      </c>
      <c r="AG1676" s="177">
        <f t="shared" si="6"/>
        <v>144</v>
      </c>
      <c r="AH1676" s="70">
        <f t="shared" si="5"/>
        <v>42959</v>
      </c>
      <c r="AI1676" s="71">
        <f ca="1"/>
        <v>-1030</v>
      </c>
      <c r="AJ1676" s="71" t="str">
        <v>2017</v>
      </c>
      <c r="AK1676" s="70">
        <f t="shared" si="4"/>
        <v>42939</v>
      </c>
    </row>
    <row r="1677" spans="1:37" ht="14.4">
      <c r="A1677" s="239" t="s">
        <v>12864</v>
      </c>
      <c r="B1677" s="61" t="s">
        <v>89</v>
      </c>
      <c r="C1677" s="59">
        <v>42931</v>
      </c>
      <c r="D1677" s="66" t="s">
        <v>90</v>
      </c>
      <c r="E1677" s="184" t="s">
        <v>12</v>
      </c>
      <c r="F1677" s="240" t="s">
        <v>106</v>
      </c>
      <c r="G1677" s="168" t="s">
        <v>107</v>
      </c>
      <c r="H1677" s="184" t="s">
        <v>12</v>
      </c>
      <c r="I1677" s="181">
        <f t="shared" si="0"/>
        <v>42961</v>
      </c>
      <c r="J1677" s="61"/>
      <c r="K1677" s="184"/>
      <c r="L1677" s="241" t="s">
        <v>145</v>
      </c>
      <c r="M1677" s="61" t="s">
        <v>12866</v>
      </c>
      <c r="N1677" s="61" t="s">
        <v>13</v>
      </c>
      <c r="O1677" s="61" t="s">
        <v>12867</v>
      </c>
      <c r="P1677" s="185" t="s">
        <v>116</v>
      </c>
      <c r="Q1677" s="182"/>
      <c r="R1677" s="61"/>
      <c r="S1677" s="61"/>
      <c r="T1677" s="61"/>
      <c r="U1677" s="66"/>
      <c r="V1677" s="61"/>
      <c r="W1677" s="61"/>
      <c r="X1677" s="66" t="s">
        <v>18</v>
      </c>
      <c r="Y1677" s="57">
        <v>43073</v>
      </c>
      <c r="Z1677" s="75">
        <v>6</v>
      </c>
      <c r="AA1677" s="95"/>
      <c r="AB1677" s="183"/>
      <c r="AC1677" s="175"/>
      <c r="AD1677" s="176"/>
      <c r="AE1677" s="67" t="str">
        <f t="shared" si="1"/>
        <v>Jul</v>
      </c>
      <c r="AF1677" s="68" t="str">
        <f t="shared" si="2"/>
        <v>Dec</v>
      </c>
      <c r="AG1677" s="177">
        <f t="shared" si="6"/>
        <v>142</v>
      </c>
      <c r="AH1677" s="70">
        <f t="shared" si="5"/>
        <v>42961</v>
      </c>
      <c r="AI1677" s="71">
        <f ca="1"/>
        <v>-1028</v>
      </c>
      <c r="AJ1677" s="71" t="str">
        <v>2017</v>
      </c>
      <c r="AK1677" s="70">
        <f t="shared" si="4"/>
        <v>42941</v>
      </c>
    </row>
    <row r="1678" spans="1:37" ht="14.4">
      <c r="A1678" s="239" t="s">
        <v>12868</v>
      </c>
      <c r="B1678" s="61" t="s">
        <v>89</v>
      </c>
      <c r="C1678" s="59">
        <v>42884</v>
      </c>
      <c r="D1678" s="66" t="s">
        <v>90</v>
      </c>
      <c r="E1678" s="184" t="s">
        <v>12</v>
      </c>
      <c r="F1678" s="240" t="s">
        <v>106</v>
      </c>
      <c r="G1678" s="168" t="s">
        <v>107</v>
      </c>
      <c r="H1678" s="184" t="s">
        <v>12</v>
      </c>
      <c r="I1678" s="181">
        <f t="shared" si="0"/>
        <v>42914</v>
      </c>
      <c r="J1678" s="61"/>
      <c r="K1678" s="184"/>
      <c r="L1678" s="171" t="s">
        <v>145</v>
      </c>
      <c r="M1678" s="61" t="s">
        <v>12869</v>
      </c>
      <c r="N1678" s="61" t="s">
        <v>436</v>
      </c>
      <c r="O1678" s="61" t="s">
        <v>12870</v>
      </c>
      <c r="P1678" s="185" t="s">
        <v>17</v>
      </c>
      <c r="Q1678" s="182"/>
      <c r="R1678" s="61"/>
      <c r="S1678" s="61"/>
      <c r="T1678" s="61"/>
      <c r="U1678" s="66"/>
      <c r="V1678" s="61"/>
      <c r="W1678" s="61"/>
      <c r="X1678" s="66" t="s">
        <v>18</v>
      </c>
      <c r="Y1678" s="57">
        <v>43073</v>
      </c>
      <c r="Z1678" s="63">
        <v>8</v>
      </c>
      <c r="AA1678" s="95"/>
      <c r="AB1678" s="183"/>
      <c r="AC1678" s="175"/>
      <c r="AD1678" s="176"/>
      <c r="AE1678" s="67" t="str">
        <f t="shared" si="1"/>
        <v>May</v>
      </c>
      <c r="AF1678" s="68" t="str">
        <f t="shared" si="2"/>
        <v>Dec</v>
      </c>
      <c r="AG1678" s="177">
        <f t="shared" si="6"/>
        <v>189</v>
      </c>
      <c r="AH1678" s="70">
        <f t="shared" si="5"/>
        <v>42914</v>
      </c>
      <c r="AI1678" s="71">
        <f ca="1"/>
        <v>-1075</v>
      </c>
      <c r="AJ1678" s="71" t="str">
        <v>2017</v>
      </c>
      <c r="AK1678" s="70">
        <f t="shared" si="4"/>
        <v>42894</v>
      </c>
    </row>
    <row r="1679" spans="1:37" ht="14.4">
      <c r="A1679" s="239" t="s">
        <v>12871</v>
      </c>
      <c r="B1679" s="61" t="s">
        <v>89</v>
      </c>
      <c r="C1679" s="59">
        <v>42881</v>
      </c>
      <c r="D1679" s="66" t="s">
        <v>90</v>
      </c>
      <c r="E1679" s="184" t="s">
        <v>12</v>
      </c>
      <c r="F1679" s="240" t="s">
        <v>106</v>
      </c>
      <c r="G1679" s="168" t="s">
        <v>107</v>
      </c>
      <c r="H1679" s="184" t="s">
        <v>12</v>
      </c>
      <c r="I1679" s="181">
        <f t="shared" si="0"/>
        <v>42911</v>
      </c>
      <c r="J1679" s="61"/>
      <c r="K1679" s="184"/>
      <c r="L1679" s="241" t="s">
        <v>145</v>
      </c>
      <c r="M1679" s="61" t="s">
        <v>12872</v>
      </c>
      <c r="N1679" s="61" t="s">
        <v>189</v>
      </c>
      <c r="O1679" s="61" t="s">
        <v>12873</v>
      </c>
      <c r="P1679" s="185" t="s">
        <v>17</v>
      </c>
      <c r="Q1679" s="182"/>
      <c r="R1679" s="61"/>
      <c r="S1679" s="61"/>
      <c r="T1679" s="61"/>
      <c r="U1679" s="66"/>
      <c r="V1679" s="61"/>
      <c r="W1679" s="61"/>
      <c r="X1679" s="66" t="s">
        <v>18</v>
      </c>
      <c r="Y1679" s="57">
        <v>43073</v>
      </c>
      <c r="Z1679" s="63">
        <v>8</v>
      </c>
      <c r="AA1679" s="95"/>
      <c r="AB1679" s="183"/>
      <c r="AC1679" s="175"/>
      <c r="AD1679" s="176"/>
      <c r="AE1679" s="67" t="str">
        <f t="shared" si="1"/>
        <v>May</v>
      </c>
      <c r="AF1679" s="68" t="str">
        <f t="shared" si="2"/>
        <v>Dec</v>
      </c>
      <c r="AG1679" s="177">
        <f t="shared" si="6"/>
        <v>192</v>
      </c>
      <c r="AH1679" s="70">
        <f t="shared" si="5"/>
        <v>42911</v>
      </c>
      <c r="AI1679" s="71">
        <f ca="1"/>
        <v>-1078</v>
      </c>
      <c r="AJ1679" s="71" t="str">
        <v>2017</v>
      </c>
      <c r="AK1679" s="70">
        <f t="shared" si="4"/>
        <v>42891</v>
      </c>
    </row>
    <row r="1680" spans="1:37" ht="14.4">
      <c r="A1680" s="239" t="s">
        <v>12874</v>
      </c>
      <c r="B1680" s="61" t="s">
        <v>89</v>
      </c>
      <c r="C1680" s="59">
        <v>42885</v>
      </c>
      <c r="D1680" s="66" t="s">
        <v>90</v>
      </c>
      <c r="E1680" s="184" t="s">
        <v>12</v>
      </c>
      <c r="F1680" s="240" t="s">
        <v>106</v>
      </c>
      <c r="G1680" s="168" t="s">
        <v>107</v>
      </c>
      <c r="H1680" s="184" t="s">
        <v>12</v>
      </c>
      <c r="I1680" s="181">
        <f t="shared" si="0"/>
        <v>42915</v>
      </c>
      <c r="J1680" s="61"/>
      <c r="K1680" s="184"/>
      <c r="L1680" s="241" t="s">
        <v>145</v>
      </c>
      <c r="M1680" s="61" t="s">
        <v>12875</v>
      </c>
      <c r="N1680" s="61" t="s">
        <v>29</v>
      </c>
      <c r="O1680" s="61" t="s">
        <v>12876</v>
      </c>
      <c r="P1680" s="185" t="s">
        <v>17</v>
      </c>
      <c r="Q1680" s="182"/>
      <c r="R1680" s="61"/>
      <c r="S1680" s="61"/>
      <c r="T1680" s="61"/>
      <c r="U1680" s="66"/>
      <c r="V1680" s="61"/>
      <c r="W1680" s="61"/>
      <c r="X1680" s="66" t="s">
        <v>18</v>
      </c>
      <c r="Y1680" s="57">
        <v>43073</v>
      </c>
      <c r="Z1680" s="63">
        <v>8</v>
      </c>
      <c r="AA1680" s="95"/>
      <c r="AB1680" s="183"/>
      <c r="AC1680" s="175"/>
      <c r="AD1680" s="176"/>
      <c r="AE1680" s="67" t="str">
        <f t="shared" si="1"/>
        <v>May</v>
      </c>
      <c r="AF1680" s="68" t="str">
        <f t="shared" si="2"/>
        <v>Dec</v>
      </c>
      <c r="AG1680" s="177">
        <f t="shared" si="6"/>
        <v>188</v>
      </c>
      <c r="AH1680" s="70">
        <f t="shared" si="5"/>
        <v>42915</v>
      </c>
      <c r="AI1680" s="71">
        <f ca="1"/>
        <v>-1074</v>
      </c>
      <c r="AJ1680" s="71" t="str">
        <v>2017</v>
      </c>
      <c r="AK1680" s="70">
        <f t="shared" si="4"/>
        <v>42895</v>
      </c>
    </row>
    <row r="1681" spans="1:37" ht="14.4">
      <c r="A1681" s="239" t="s">
        <v>12877</v>
      </c>
      <c r="B1681" s="61" t="s">
        <v>89</v>
      </c>
      <c r="C1681" s="59">
        <v>42885</v>
      </c>
      <c r="D1681" s="66" t="s">
        <v>90</v>
      </c>
      <c r="E1681" s="184" t="s">
        <v>12</v>
      </c>
      <c r="F1681" s="240" t="s">
        <v>106</v>
      </c>
      <c r="G1681" s="168" t="s">
        <v>107</v>
      </c>
      <c r="H1681" s="184" t="s">
        <v>12</v>
      </c>
      <c r="I1681" s="181">
        <f t="shared" si="0"/>
        <v>42915</v>
      </c>
      <c r="J1681" s="61"/>
      <c r="K1681" s="184"/>
      <c r="L1681" s="241" t="s">
        <v>145</v>
      </c>
      <c r="M1681" s="61" t="s">
        <v>12878</v>
      </c>
      <c r="N1681" s="61" t="s">
        <v>114</v>
      </c>
      <c r="O1681" s="61" t="s">
        <v>12879</v>
      </c>
      <c r="P1681" s="185" t="s">
        <v>17</v>
      </c>
      <c r="Q1681" s="182"/>
      <c r="R1681" s="61"/>
      <c r="S1681" s="61"/>
      <c r="T1681" s="61"/>
      <c r="U1681" s="66"/>
      <c r="V1681" s="61"/>
      <c r="W1681" s="61"/>
      <c r="X1681" s="66" t="s">
        <v>18</v>
      </c>
      <c r="Y1681" s="57">
        <v>43073</v>
      </c>
      <c r="Z1681" s="63">
        <v>8</v>
      </c>
      <c r="AA1681" s="95"/>
      <c r="AB1681" s="183"/>
      <c r="AC1681" s="175"/>
      <c r="AD1681" s="176"/>
      <c r="AE1681" s="67" t="str">
        <f t="shared" si="1"/>
        <v>May</v>
      </c>
      <c r="AF1681" s="68" t="str">
        <f t="shared" si="2"/>
        <v>Dec</v>
      </c>
      <c r="AG1681" s="177">
        <f t="shared" si="6"/>
        <v>188</v>
      </c>
      <c r="AH1681" s="70">
        <f t="shared" si="5"/>
        <v>42915</v>
      </c>
      <c r="AI1681" s="71">
        <f ca="1"/>
        <v>-1074</v>
      </c>
      <c r="AJ1681" s="71" t="str">
        <v>2017</v>
      </c>
      <c r="AK1681" s="70">
        <f t="shared" si="4"/>
        <v>42895</v>
      </c>
    </row>
    <row r="1682" spans="1:37" ht="14.4">
      <c r="A1682" s="239" t="s">
        <v>12880</v>
      </c>
      <c r="B1682" s="61" t="s">
        <v>89</v>
      </c>
      <c r="C1682" s="59">
        <v>42885</v>
      </c>
      <c r="D1682" s="66" t="s">
        <v>90</v>
      </c>
      <c r="E1682" s="184" t="s">
        <v>12</v>
      </c>
      <c r="F1682" s="240" t="s">
        <v>106</v>
      </c>
      <c r="G1682" s="168" t="s">
        <v>107</v>
      </c>
      <c r="H1682" s="184" t="s">
        <v>12</v>
      </c>
      <c r="I1682" s="181">
        <f t="shared" si="0"/>
        <v>42915</v>
      </c>
      <c r="J1682" s="61"/>
      <c r="K1682" s="184"/>
      <c r="L1682" s="241" t="s">
        <v>145</v>
      </c>
      <c r="M1682" s="61" t="s">
        <v>12881</v>
      </c>
      <c r="N1682" s="61" t="s">
        <v>95</v>
      </c>
      <c r="O1682" s="61" t="s">
        <v>12882</v>
      </c>
      <c r="P1682" s="185" t="s">
        <v>17</v>
      </c>
      <c r="Q1682" s="182"/>
      <c r="R1682" s="61"/>
      <c r="S1682" s="61"/>
      <c r="T1682" s="61"/>
      <c r="U1682" s="66"/>
      <c r="V1682" s="61"/>
      <c r="W1682" s="61"/>
      <c r="X1682" s="66" t="s">
        <v>18</v>
      </c>
      <c r="Y1682" s="57">
        <v>43073</v>
      </c>
      <c r="Z1682" s="63">
        <v>8</v>
      </c>
      <c r="AA1682" s="197"/>
      <c r="AB1682" s="183"/>
      <c r="AC1682" s="175"/>
      <c r="AD1682" s="176"/>
      <c r="AE1682" s="67" t="str">
        <f t="shared" si="1"/>
        <v>May</v>
      </c>
      <c r="AF1682" s="68" t="str">
        <f t="shared" si="2"/>
        <v>Dec</v>
      </c>
      <c r="AG1682" s="177">
        <f t="shared" si="6"/>
        <v>188</v>
      </c>
      <c r="AH1682" s="70">
        <f t="shared" si="5"/>
        <v>42915</v>
      </c>
      <c r="AI1682" s="71">
        <f ca="1"/>
        <v>-1074</v>
      </c>
      <c r="AJ1682" s="71" t="str">
        <v>2017</v>
      </c>
      <c r="AK1682" s="70">
        <f t="shared" si="4"/>
        <v>42895</v>
      </c>
    </row>
    <row r="1683" spans="1:37" ht="14.4">
      <c r="A1683" s="239" t="s">
        <v>12883</v>
      </c>
      <c r="B1683" s="61" t="s">
        <v>89</v>
      </c>
      <c r="C1683" s="59">
        <v>42885</v>
      </c>
      <c r="D1683" s="66" t="s">
        <v>90</v>
      </c>
      <c r="E1683" s="184" t="s">
        <v>12</v>
      </c>
      <c r="F1683" s="240" t="s">
        <v>106</v>
      </c>
      <c r="G1683" s="168" t="s">
        <v>107</v>
      </c>
      <c r="H1683" s="184" t="s">
        <v>12</v>
      </c>
      <c r="I1683" s="181">
        <f t="shared" si="0"/>
        <v>42915</v>
      </c>
      <c r="J1683" s="61"/>
      <c r="K1683" s="184"/>
      <c r="L1683" s="241" t="s">
        <v>145</v>
      </c>
      <c r="M1683" s="61" t="s">
        <v>12884</v>
      </c>
      <c r="N1683" s="61" t="s">
        <v>436</v>
      </c>
      <c r="O1683" s="61" t="s">
        <v>12885</v>
      </c>
      <c r="P1683" s="185" t="s">
        <v>17</v>
      </c>
      <c r="Q1683" s="182"/>
      <c r="R1683" s="61"/>
      <c r="S1683" s="61"/>
      <c r="T1683" s="61"/>
      <c r="U1683" s="66"/>
      <c r="V1683" s="61"/>
      <c r="W1683" s="61"/>
      <c r="X1683" s="66" t="s">
        <v>18</v>
      </c>
      <c r="Y1683" s="57">
        <v>43073</v>
      </c>
      <c r="Z1683" s="63">
        <v>8</v>
      </c>
      <c r="AA1683" s="95"/>
      <c r="AB1683" s="183"/>
      <c r="AC1683" s="175"/>
      <c r="AD1683" s="176"/>
      <c r="AE1683" s="67" t="str">
        <f t="shared" si="1"/>
        <v>May</v>
      </c>
      <c r="AF1683" s="68" t="str">
        <f t="shared" si="2"/>
        <v>Dec</v>
      </c>
      <c r="AG1683" s="177">
        <f t="shared" si="6"/>
        <v>188</v>
      </c>
      <c r="AH1683" s="70">
        <f t="shared" si="5"/>
        <v>42915</v>
      </c>
      <c r="AI1683" s="71">
        <f ca="1"/>
        <v>-1074</v>
      </c>
      <c r="AJ1683" s="71" t="str">
        <v>2017</v>
      </c>
      <c r="AK1683" s="70">
        <f t="shared" si="4"/>
        <v>42895</v>
      </c>
    </row>
    <row r="1684" spans="1:37" ht="14.4">
      <c r="A1684" s="239" t="s">
        <v>12886</v>
      </c>
      <c r="B1684" s="61" t="s">
        <v>89</v>
      </c>
      <c r="C1684" s="59">
        <v>42896</v>
      </c>
      <c r="D1684" s="66" t="s">
        <v>90</v>
      </c>
      <c r="E1684" s="184" t="s">
        <v>12</v>
      </c>
      <c r="F1684" s="240" t="s">
        <v>106</v>
      </c>
      <c r="G1684" s="168" t="s">
        <v>107</v>
      </c>
      <c r="H1684" s="184" t="s">
        <v>12</v>
      </c>
      <c r="I1684" s="181">
        <f t="shared" si="0"/>
        <v>42926</v>
      </c>
      <c r="J1684" s="61"/>
      <c r="K1684" s="184"/>
      <c r="L1684" s="241" t="s">
        <v>145</v>
      </c>
      <c r="M1684" s="61" t="s">
        <v>12888</v>
      </c>
      <c r="N1684" s="61" t="s">
        <v>355</v>
      </c>
      <c r="O1684" s="61" t="s">
        <v>12889</v>
      </c>
      <c r="P1684" s="185" t="s">
        <v>17</v>
      </c>
      <c r="Q1684" s="182"/>
      <c r="R1684" s="61"/>
      <c r="S1684" s="61"/>
      <c r="T1684" s="61"/>
      <c r="U1684" s="66"/>
      <c r="V1684" s="61"/>
      <c r="W1684" s="61"/>
      <c r="X1684" s="66" t="s">
        <v>18</v>
      </c>
      <c r="Y1684" s="57">
        <v>43073</v>
      </c>
      <c r="Z1684" s="63">
        <v>8</v>
      </c>
      <c r="AA1684" s="95"/>
      <c r="AB1684" s="183"/>
      <c r="AC1684" s="175"/>
      <c r="AD1684" s="176"/>
      <c r="AE1684" s="67" t="str">
        <f t="shared" si="1"/>
        <v>Jun</v>
      </c>
      <c r="AF1684" s="68" t="str">
        <f t="shared" si="2"/>
        <v>Dec</v>
      </c>
      <c r="AG1684" s="177">
        <f t="shared" si="6"/>
        <v>177</v>
      </c>
      <c r="AH1684" s="70">
        <f t="shared" si="5"/>
        <v>42926</v>
      </c>
      <c r="AI1684" s="71">
        <f ca="1"/>
        <v>-1063</v>
      </c>
      <c r="AJ1684" s="71" t="str">
        <v>2017</v>
      </c>
      <c r="AK1684" s="70">
        <f t="shared" si="4"/>
        <v>42906</v>
      </c>
    </row>
    <row r="1685" spans="1:37" ht="14.4">
      <c r="A1685" s="239" t="s">
        <v>12891</v>
      </c>
      <c r="B1685" s="61" t="s">
        <v>89</v>
      </c>
      <c r="C1685" s="59">
        <v>42927</v>
      </c>
      <c r="D1685" s="66" t="s">
        <v>90</v>
      </c>
      <c r="E1685" s="184" t="s">
        <v>12</v>
      </c>
      <c r="F1685" s="240" t="s">
        <v>106</v>
      </c>
      <c r="G1685" s="168" t="s">
        <v>107</v>
      </c>
      <c r="H1685" s="184" t="s">
        <v>12</v>
      </c>
      <c r="I1685" s="181">
        <f t="shared" si="0"/>
        <v>42957</v>
      </c>
      <c r="J1685" s="61"/>
      <c r="K1685" s="184"/>
      <c r="L1685" s="241" t="s">
        <v>145</v>
      </c>
      <c r="M1685" s="61" t="s">
        <v>12895</v>
      </c>
      <c r="N1685" s="61" t="s">
        <v>29</v>
      </c>
      <c r="O1685" s="61" t="s">
        <v>12896</v>
      </c>
      <c r="P1685" s="185" t="s">
        <v>17</v>
      </c>
      <c r="Q1685" s="182"/>
      <c r="R1685" s="61"/>
      <c r="S1685" s="61"/>
      <c r="T1685" s="61"/>
      <c r="U1685" s="66"/>
      <c r="V1685" s="61"/>
      <c r="W1685" s="61"/>
      <c r="X1685" s="66" t="s">
        <v>18</v>
      </c>
      <c r="Y1685" s="57">
        <v>43073</v>
      </c>
      <c r="Z1685" s="63">
        <v>8</v>
      </c>
      <c r="AA1685" s="95" t="s">
        <v>12898</v>
      </c>
      <c r="AB1685" s="183"/>
      <c r="AC1685" s="175"/>
      <c r="AD1685" s="176"/>
      <c r="AE1685" s="67" t="str">
        <f t="shared" si="1"/>
        <v>Jul</v>
      </c>
      <c r="AF1685" s="68" t="str">
        <f t="shared" si="2"/>
        <v>Dec</v>
      </c>
      <c r="AG1685" s="177">
        <f t="shared" si="6"/>
        <v>146</v>
      </c>
      <c r="AH1685" s="70">
        <f t="shared" si="5"/>
        <v>42957</v>
      </c>
      <c r="AI1685" s="71">
        <f ca="1"/>
        <v>-1032</v>
      </c>
      <c r="AJ1685" s="71" t="str">
        <v>2017</v>
      </c>
      <c r="AK1685" s="70">
        <f t="shared" si="4"/>
        <v>42937</v>
      </c>
    </row>
    <row r="1686" spans="1:37" ht="14.4">
      <c r="A1686" s="239" t="s">
        <v>12899</v>
      </c>
      <c r="B1686" s="61" t="s">
        <v>89</v>
      </c>
      <c r="C1686" s="59">
        <v>42919</v>
      </c>
      <c r="D1686" s="66" t="s">
        <v>90</v>
      </c>
      <c r="E1686" s="184" t="s">
        <v>12</v>
      </c>
      <c r="F1686" s="240" t="s">
        <v>106</v>
      </c>
      <c r="G1686" s="168" t="s">
        <v>107</v>
      </c>
      <c r="H1686" s="184" t="s">
        <v>12</v>
      </c>
      <c r="I1686" s="181">
        <f t="shared" si="0"/>
        <v>42949</v>
      </c>
      <c r="J1686" s="61"/>
      <c r="K1686" s="184"/>
      <c r="L1686" s="241" t="s">
        <v>145</v>
      </c>
      <c r="M1686" s="61" t="s">
        <v>12900</v>
      </c>
      <c r="N1686" s="61" t="s">
        <v>20</v>
      </c>
      <c r="O1686" s="61" t="s">
        <v>12901</v>
      </c>
      <c r="P1686" s="185" t="s">
        <v>17</v>
      </c>
      <c r="Q1686" s="182"/>
      <c r="R1686" s="61"/>
      <c r="S1686" s="61"/>
      <c r="T1686" s="61"/>
      <c r="U1686" s="66"/>
      <c r="V1686" s="61"/>
      <c r="W1686" s="61"/>
      <c r="X1686" s="66" t="s">
        <v>18</v>
      </c>
      <c r="Y1686" s="57">
        <v>43073</v>
      </c>
      <c r="Z1686" s="63">
        <v>8</v>
      </c>
      <c r="AA1686" s="95" t="s">
        <v>12898</v>
      </c>
      <c r="AB1686" s="183"/>
      <c r="AC1686" s="175"/>
      <c r="AD1686" s="176"/>
      <c r="AE1686" s="67" t="str">
        <f t="shared" si="1"/>
        <v>Jul</v>
      </c>
      <c r="AF1686" s="68" t="str">
        <f t="shared" si="2"/>
        <v>Dec</v>
      </c>
      <c r="AG1686" s="177">
        <f t="shared" si="6"/>
        <v>154</v>
      </c>
      <c r="AH1686" s="70">
        <f t="shared" si="5"/>
        <v>42949</v>
      </c>
      <c r="AI1686" s="71">
        <f ca="1"/>
        <v>-1040</v>
      </c>
      <c r="AJ1686" s="71" t="str">
        <v>2017</v>
      </c>
      <c r="AK1686" s="70">
        <f t="shared" si="4"/>
        <v>42929</v>
      </c>
    </row>
    <row r="1687" spans="1:37" ht="14.4">
      <c r="A1687" s="239" t="s">
        <v>12902</v>
      </c>
      <c r="B1687" s="61" t="s">
        <v>89</v>
      </c>
      <c r="C1687" s="59">
        <v>42909</v>
      </c>
      <c r="D1687" s="66" t="s">
        <v>90</v>
      </c>
      <c r="E1687" s="184" t="s">
        <v>12</v>
      </c>
      <c r="F1687" s="240" t="s">
        <v>106</v>
      </c>
      <c r="G1687" s="168" t="s">
        <v>107</v>
      </c>
      <c r="H1687" s="184" t="s">
        <v>12</v>
      </c>
      <c r="I1687" s="181">
        <f t="shared" si="0"/>
        <v>42939</v>
      </c>
      <c r="J1687" s="61"/>
      <c r="K1687" s="184"/>
      <c r="L1687" s="241" t="s">
        <v>145</v>
      </c>
      <c r="M1687" s="61" t="s">
        <v>12903</v>
      </c>
      <c r="N1687" s="61"/>
      <c r="O1687" s="61" t="s">
        <v>12904</v>
      </c>
      <c r="P1687" s="185" t="s">
        <v>17</v>
      </c>
      <c r="Q1687" s="182"/>
      <c r="R1687" s="61"/>
      <c r="S1687" s="61"/>
      <c r="T1687" s="61"/>
      <c r="U1687" s="66"/>
      <c r="V1687" s="61"/>
      <c r="W1687" s="61"/>
      <c r="X1687" s="66" t="s">
        <v>18</v>
      </c>
      <c r="Y1687" s="57">
        <v>43073</v>
      </c>
      <c r="Z1687" s="63">
        <v>8</v>
      </c>
      <c r="AA1687" s="95"/>
      <c r="AB1687" s="183"/>
      <c r="AC1687" s="175"/>
      <c r="AD1687" s="176"/>
      <c r="AE1687" s="67" t="str">
        <f t="shared" si="1"/>
        <v>Jun</v>
      </c>
      <c r="AF1687" s="68" t="str">
        <f t="shared" si="2"/>
        <v>Dec</v>
      </c>
      <c r="AG1687" s="177">
        <f t="shared" si="6"/>
        <v>164</v>
      </c>
      <c r="AH1687" s="70">
        <f t="shared" si="5"/>
        <v>42939</v>
      </c>
      <c r="AI1687" s="71">
        <f ca="1"/>
        <v>-1050</v>
      </c>
      <c r="AJ1687" s="71" t="str">
        <v>2017</v>
      </c>
      <c r="AK1687" s="70">
        <f t="shared" si="4"/>
        <v>42919</v>
      </c>
    </row>
    <row r="1688" spans="1:37" ht="14.4">
      <c r="A1688" s="239" t="s">
        <v>12905</v>
      </c>
      <c r="B1688" s="61" t="s">
        <v>89</v>
      </c>
      <c r="C1688" s="59">
        <v>42907</v>
      </c>
      <c r="D1688" s="66" t="s">
        <v>90</v>
      </c>
      <c r="E1688" s="184" t="s">
        <v>12</v>
      </c>
      <c r="F1688" s="240" t="s">
        <v>106</v>
      </c>
      <c r="G1688" s="168" t="s">
        <v>107</v>
      </c>
      <c r="H1688" s="184" t="s">
        <v>12</v>
      </c>
      <c r="I1688" s="181">
        <f t="shared" si="0"/>
        <v>42937</v>
      </c>
      <c r="J1688" s="61"/>
      <c r="K1688" s="184"/>
      <c r="L1688" s="241" t="s">
        <v>145</v>
      </c>
      <c r="M1688" s="61" t="s">
        <v>12866</v>
      </c>
      <c r="N1688" s="61" t="s">
        <v>13</v>
      </c>
      <c r="O1688" s="61" t="s">
        <v>12867</v>
      </c>
      <c r="P1688" s="185" t="s">
        <v>116</v>
      </c>
      <c r="Q1688" s="182"/>
      <c r="R1688" s="61"/>
      <c r="S1688" s="61"/>
      <c r="T1688" s="61"/>
      <c r="U1688" s="66"/>
      <c r="V1688" s="61"/>
      <c r="W1688" s="61"/>
      <c r="X1688" s="66" t="s">
        <v>18</v>
      </c>
      <c r="Y1688" s="57">
        <v>43073</v>
      </c>
      <c r="Z1688" s="75">
        <v>6</v>
      </c>
      <c r="AA1688" s="95"/>
      <c r="AB1688" s="183"/>
      <c r="AC1688" s="175"/>
      <c r="AD1688" s="176"/>
      <c r="AE1688" s="67" t="str">
        <f t="shared" si="1"/>
        <v>Jun</v>
      </c>
      <c r="AF1688" s="68" t="str">
        <f t="shared" si="2"/>
        <v>Dec</v>
      </c>
      <c r="AG1688" s="177">
        <f t="shared" si="6"/>
        <v>166</v>
      </c>
      <c r="AH1688" s="70">
        <f t="shared" si="5"/>
        <v>42937</v>
      </c>
      <c r="AI1688" s="71">
        <f ca="1"/>
        <v>-1052</v>
      </c>
      <c r="AJ1688" s="71" t="str">
        <v>2017</v>
      </c>
      <c r="AK1688" s="70">
        <f t="shared" si="4"/>
        <v>42917</v>
      </c>
    </row>
    <row r="1689" spans="1:37" ht="14.4">
      <c r="A1689" s="239" t="s">
        <v>12906</v>
      </c>
      <c r="B1689" s="61" t="s">
        <v>89</v>
      </c>
      <c r="C1689" s="59">
        <v>42907</v>
      </c>
      <c r="D1689" s="66" t="s">
        <v>90</v>
      </c>
      <c r="E1689" s="184" t="s">
        <v>12</v>
      </c>
      <c r="F1689" s="240" t="s">
        <v>106</v>
      </c>
      <c r="G1689" s="168" t="s">
        <v>107</v>
      </c>
      <c r="H1689" s="184" t="s">
        <v>12</v>
      </c>
      <c r="I1689" s="181">
        <f t="shared" si="0"/>
        <v>42937</v>
      </c>
      <c r="J1689" s="61"/>
      <c r="K1689" s="184"/>
      <c r="L1689" s="241" t="s">
        <v>145</v>
      </c>
      <c r="M1689" s="61" t="s">
        <v>12907</v>
      </c>
      <c r="N1689" s="61" t="s">
        <v>29</v>
      </c>
      <c r="O1689" s="61" t="s">
        <v>12908</v>
      </c>
      <c r="P1689" s="185" t="s">
        <v>17</v>
      </c>
      <c r="Q1689" s="182"/>
      <c r="R1689" s="61"/>
      <c r="S1689" s="61"/>
      <c r="T1689" s="61"/>
      <c r="U1689" s="66"/>
      <c r="V1689" s="61"/>
      <c r="W1689" s="61"/>
      <c r="X1689" s="66" t="s">
        <v>18</v>
      </c>
      <c r="Y1689" s="57">
        <v>43073</v>
      </c>
      <c r="Z1689" s="63">
        <v>8</v>
      </c>
      <c r="AA1689" s="269"/>
      <c r="AB1689" s="183"/>
      <c r="AC1689" s="175"/>
      <c r="AD1689" s="176"/>
      <c r="AE1689" s="67" t="str">
        <f t="shared" si="1"/>
        <v>Jun</v>
      </c>
      <c r="AF1689" s="68" t="str">
        <f t="shared" si="2"/>
        <v>Dec</v>
      </c>
      <c r="AG1689" s="177">
        <f t="shared" si="6"/>
        <v>166</v>
      </c>
      <c r="AH1689" s="70">
        <f t="shared" si="5"/>
        <v>42937</v>
      </c>
      <c r="AI1689" s="71">
        <f ca="1"/>
        <v>-1052</v>
      </c>
      <c r="AJ1689" s="71" t="str">
        <v>2017</v>
      </c>
      <c r="AK1689" s="70">
        <f t="shared" si="4"/>
        <v>42917</v>
      </c>
    </row>
    <row r="1690" spans="1:37" ht="14.4">
      <c r="A1690" s="239" t="s">
        <v>12909</v>
      </c>
      <c r="B1690" s="61" t="s">
        <v>89</v>
      </c>
      <c r="C1690" s="59">
        <v>42909</v>
      </c>
      <c r="D1690" s="66" t="s">
        <v>131</v>
      </c>
      <c r="E1690" s="184" t="s">
        <v>12</v>
      </c>
      <c r="F1690" s="240" t="s">
        <v>106</v>
      </c>
      <c r="G1690" s="168" t="s">
        <v>107</v>
      </c>
      <c r="H1690" s="184" t="s">
        <v>12</v>
      </c>
      <c r="I1690" s="181">
        <f t="shared" si="0"/>
        <v>42939</v>
      </c>
      <c r="J1690" s="61"/>
      <c r="K1690" s="184"/>
      <c r="L1690" s="241" t="s">
        <v>12910</v>
      </c>
      <c r="M1690" s="61"/>
      <c r="N1690" s="61"/>
      <c r="O1690" s="61" t="s">
        <v>12911</v>
      </c>
      <c r="P1690" s="185" t="s">
        <v>116</v>
      </c>
      <c r="Q1690" s="182"/>
      <c r="R1690" s="61"/>
      <c r="S1690" s="61"/>
      <c r="T1690" s="61"/>
      <c r="U1690" s="66"/>
      <c r="V1690" s="61"/>
      <c r="W1690" s="61"/>
      <c r="X1690" s="66" t="s">
        <v>14</v>
      </c>
      <c r="Y1690" s="57">
        <v>43073</v>
      </c>
      <c r="Z1690" s="75">
        <v>6</v>
      </c>
      <c r="AA1690" s="95" t="s">
        <v>12912</v>
      </c>
      <c r="AB1690" s="183"/>
      <c r="AC1690" s="175"/>
      <c r="AD1690" s="176"/>
      <c r="AE1690" s="67" t="str">
        <f t="shared" si="1"/>
        <v>Jun</v>
      </c>
      <c r="AF1690" s="68" t="str">
        <f t="shared" si="2"/>
        <v>Dec</v>
      </c>
      <c r="AG1690" s="177">
        <f t="shared" si="6"/>
        <v>164</v>
      </c>
      <c r="AH1690" s="70">
        <f t="shared" si="5"/>
        <v>42939</v>
      </c>
      <c r="AI1690" s="71">
        <f ca="1"/>
        <v>-1050</v>
      </c>
      <c r="AJ1690" s="71" t="str">
        <v>2017</v>
      </c>
      <c r="AK1690" s="70">
        <f t="shared" si="4"/>
        <v>42919</v>
      </c>
    </row>
    <row r="1691" spans="1:37" ht="14.4">
      <c r="A1691" s="239" t="s">
        <v>12913</v>
      </c>
      <c r="B1691" s="61" t="s">
        <v>89</v>
      </c>
      <c r="C1691" s="59">
        <v>42907</v>
      </c>
      <c r="D1691" s="66" t="s">
        <v>90</v>
      </c>
      <c r="E1691" s="184" t="s">
        <v>12</v>
      </c>
      <c r="F1691" s="240" t="s">
        <v>106</v>
      </c>
      <c r="G1691" s="168" t="s">
        <v>107</v>
      </c>
      <c r="H1691" s="184" t="s">
        <v>12</v>
      </c>
      <c r="I1691" s="181">
        <f t="shared" si="0"/>
        <v>42937</v>
      </c>
      <c r="J1691" s="61"/>
      <c r="K1691" s="184"/>
      <c r="L1691" s="241" t="s">
        <v>12914</v>
      </c>
      <c r="M1691" s="61"/>
      <c r="N1691" s="61" t="s">
        <v>37</v>
      </c>
      <c r="O1691" s="61"/>
      <c r="P1691" s="185" t="s">
        <v>96</v>
      </c>
      <c r="Q1691" s="182"/>
      <c r="R1691" s="61"/>
      <c r="S1691" s="61"/>
      <c r="T1691" s="61"/>
      <c r="U1691" s="66"/>
      <c r="V1691" s="61"/>
      <c r="W1691" s="61"/>
      <c r="X1691" s="66" t="s">
        <v>14</v>
      </c>
      <c r="Y1691" s="57">
        <v>43073</v>
      </c>
      <c r="Z1691" s="75">
        <v>6</v>
      </c>
      <c r="AA1691" s="95" t="s">
        <v>12915</v>
      </c>
      <c r="AB1691" s="183"/>
      <c r="AC1691" s="175"/>
      <c r="AD1691" s="176"/>
      <c r="AE1691" s="67" t="str">
        <f t="shared" si="1"/>
        <v>Jun</v>
      </c>
      <c r="AF1691" s="68" t="str">
        <f t="shared" si="2"/>
        <v>Dec</v>
      </c>
      <c r="AG1691" s="177">
        <f t="shared" si="6"/>
        <v>166</v>
      </c>
      <c r="AH1691" s="70">
        <f t="shared" si="5"/>
        <v>42937</v>
      </c>
      <c r="AI1691" s="71">
        <f ca="1"/>
        <v>-1052</v>
      </c>
      <c r="AJ1691" s="71" t="str">
        <v>2017</v>
      </c>
      <c r="AK1691" s="70">
        <f t="shared" si="4"/>
        <v>42917</v>
      </c>
    </row>
    <row r="1692" spans="1:37" ht="14.4">
      <c r="A1692" s="239" t="s">
        <v>12916</v>
      </c>
      <c r="B1692" s="61" t="s">
        <v>89</v>
      </c>
      <c r="C1692" s="59">
        <v>42906</v>
      </c>
      <c r="D1692" s="66" t="s">
        <v>90</v>
      </c>
      <c r="E1692" s="184" t="s">
        <v>12</v>
      </c>
      <c r="F1692" s="240" t="s">
        <v>106</v>
      </c>
      <c r="G1692" s="168" t="s">
        <v>107</v>
      </c>
      <c r="H1692" s="184" t="s">
        <v>12</v>
      </c>
      <c r="I1692" s="181">
        <f t="shared" si="0"/>
        <v>42936</v>
      </c>
      <c r="J1692" s="61"/>
      <c r="K1692" s="184"/>
      <c r="L1692" s="241" t="s">
        <v>12917</v>
      </c>
      <c r="M1692" s="61"/>
      <c r="N1692" s="61"/>
      <c r="O1692" s="61"/>
      <c r="P1692" s="185" t="s">
        <v>96</v>
      </c>
      <c r="Q1692" s="182"/>
      <c r="R1692" s="61"/>
      <c r="S1692" s="61"/>
      <c r="T1692" s="61"/>
      <c r="U1692" s="66"/>
      <c r="V1692" s="61"/>
      <c r="W1692" s="61"/>
      <c r="X1692" s="66" t="s">
        <v>14</v>
      </c>
      <c r="Y1692" s="57">
        <v>43073</v>
      </c>
      <c r="Z1692" s="75">
        <v>6</v>
      </c>
      <c r="AA1692" s="95" t="s">
        <v>6863</v>
      </c>
      <c r="AB1692" s="183"/>
      <c r="AC1692" s="175"/>
      <c r="AD1692" s="176"/>
      <c r="AE1692" s="67" t="str">
        <f t="shared" si="1"/>
        <v>Jun</v>
      </c>
      <c r="AF1692" s="68" t="str">
        <f t="shared" si="2"/>
        <v>Dec</v>
      </c>
      <c r="AG1692" s="177">
        <f t="shared" si="6"/>
        <v>167</v>
      </c>
      <c r="AH1692" s="70">
        <f t="shared" si="5"/>
        <v>42936</v>
      </c>
      <c r="AI1692" s="71">
        <f ca="1"/>
        <v>-1053</v>
      </c>
      <c r="AJ1692" s="71" t="str">
        <v>2017</v>
      </c>
      <c r="AK1692" s="70">
        <f t="shared" si="4"/>
        <v>42916</v>
      </c>
    </row>
    <row r="1693" spans="1:37" ht="14.4">
      <c r="A1693" s="239" t="s">
        <v>12918</v>
      </c>
      <c r="B1693" s="61" t="s">
        <v>89</v>
      </c>
      <c r="C1693" s="59">
        <v>42905</v>
      </c>
      <c r="D1693" s="66" t="s">
        <v>90</v>
      </c>
      <c r="E1693" s="184" t="s">
        <v>12</v>
      </c>
      <c r="F1693" s="240" t="s">
        <v>106</v>
      </c>
      <c r="G1693" s="168" t="s">
        <v>107</v>
      </c>
      <c r="H1693" s="184" t="s">
        <v>12</v>
      </c>
      <c r="I1693" s="181">
        <f t="shared" si="0"/>
        <v>42935</v>
      </c>
      <c r="J1693" s="61"/>
      <c r="K1693" s="184"/>
      <c r="L1693" s="241" t="s">
        <v>12919</v>
      </c>
      <c r="M1693" s="61"/>
      <c r="N1693" s="61" t="s">
        <v>16</v>
      </c>
      <c r="O1693" s="61"/>
      <c r="P1693" s="185" t="s">
        <v>96</v>
      </c>
      <c r="Q1693" s="182"/>
      <c r="R1693" s="61"/>
      <c r="S1693" s="61"/>
      <c r="T1693" s="61"/>
      <c r="U1693" s="66"/>
      <c r="V1693" s="61"/>
      <c r="W1693" s="61"/>
      <c r="X1693" s="66" t="s">
        <v>14</v>
      </c>
      <c r="Y1693" s="57">
        <v>43073</v>
      </c>
      <c r="Z1693" s="75">
        <v>6</v>
      </c>
      <c r="AA1693" s="95" t="s">
        <v>12921</v>
      </c>
      <c r="AB1693" s="183"/>
      <c r="AC1693" s="175"/>
      <c r="AD1693" s="176"/>
      <c r="AE1693" s="67" t="str">
        <f t="shared" si="1"/>
        <v>Jun</v>
      </c>
      <c r="AF1693" s="68" t="str">
        <f t="shared" si="2"/>
        <v>Dec</v>
      </c>
      <c r="AG1693" s="177">
        <f t="shared" si="6"/>
        <v>168</v>
      </c>
      <c r="AH1693" s="70">
        <f t="shared" si="5"/>
        <v>42935</v>
      </c>
      <c r="AI1693" s="71">
        <f ca="1"/>
        <v>-1054</v>
      </c>
      <c r="AJ1693" s="71" t="str">
        <v>2017</v>
      </c>
      <c r="AK1693" s="70">
        <f t="shared" si="4"/>
        <v>42915</v>
      </c>
    </row>
    <row r="1694" spans="1:37" ht="14.4">
      <c r="A1694" s="239" t="s">
        <v>12922</v>
      </c>
      <c r="B1694" s="61" t="s">
        <v>89</v>
      </c>
      <c r="C1694" s="59">
        <v>42905</v>
      </c>
      <c r="D1694" s="66" t="s">
        <v>90</v>
      </c>
      <c r="E1694" s="184" t="s">
        <v>12</v>
      </c>
      <c r="F1694" s="240" t="s">
        <v>106</v>
      </c>
      <c r="G1694" s="168" t="s">
        <v>107</v>
      </c>
      <c r="H1694" s="184" t="s">
        <v>12</v>
      </c>
      <c r="I1694" s="181">
        <f t="shared" si="0"/>
        <v>42935</v>
      </c>
      <c r="J1694" s="61"/>
      <c r="K1694" s="184"/>
      <c r="L1694" s="241" t="s">
        <v>12923</v>
      </c>
      <c r="M1694" s="61" t="s">
        <v>11046</v>
      </c>
      <c r="N1694" s="61" t="s">
        <v>13</v>
      </c>
      <c r="O1694" s="61" t="s">
        <v>11047</v>
      </c>
      <c r="P1694" s="185" t="s">
        <v>17</v>
      </c>
      <c r="Q1694" s="182"/>
      <c r="R1694" s="61"/>
      <c r="S1694" s="61"/>
      <c r="T1694" s="61"/>
      <c r="U1694" s="66"/>
      <c r="V1694" s="61"/>
      <c r="W1694" s="61"/>
      <c r="X1694" s="66" t="s">
        <v>14</v>
      </c>
      <c r="Y1694" s="57">
        <v>43073</v>
      </c>
      <c r="Z1694" s="75">
        <v>6</v>
      </c>
      <c r="AA1694" s="95" t="s">
        <v>12924</v>
      </c>
      <c r="AB1694" s="183"/>
      <c r="AC1694" s="175"/>
      <c r="AD1694" s="176"/>
      <c r="AE1694" s="67" t="str">
        <f t="shared" si="1"/>
        <v>Jun</v>
      </c>
      <c r="AF1694" s="68" t="str">
        <f t="shared" si="2"/>
        <v>Dec</v>
      </c>
      <c r="AG1694" s="177">
        <f t="shared" si="6"/>
        <v>168</v>
      </c>
      <c r="AH1694" s="70">
        <f t="shared" si="5"/>
        <v>42935</v>
      </c>
      <c r="AI1694" s="71">
        <f ca="1"/>
        <v>-1054</v>
      </c>
      <c r="AJ1694" s="71" t="str">
        <v>2017</v>
      </c>
      <c r="AK1694" s="70">
        <f t="shared" si="4"/>
        <v>42915</v>
      </c>
    </row>
    <row r="1695" spans="1:37" ht="14.4">
      <c r="A1695" s="239" t="s">
        <v>12925</v>
      </c>
      <c r="B1695" s="61" t="s">
        <v>89</v>
      </c>
      <c r="C1695" s="59">
        <v>42897</v>
      </c>
      <c r="D1695" s="66" t="s">
        <v>90</v>
      </c>
      <c r="E1695" s="184" t="s">
        <v>3794</v>
      </c>
      <c r="F1695" s="240" t="s">
        <v>106</v>
      </c>
      <c r="G1695" s="168" t="s">
        <v>177</v>
      </c>
      <c r="H1695" s="184" t="s">
        <v>2445</v>
      </c>
      <c r="I1695" s="181">
        <f t="shared" si="0"/>
        <v>42927</v>
      </c>
      <c r="J1695" s="61"/>
      <c r="K1695" s="184"/>
      <c r="L1695" s="241" t="s">
        <v>12926</v>
      </c>
      <c r="M1695" s="61"/>
      <c r="N1695" s="61"/>
      <c r="O1695" s="61"/>
      <c r="P1695" s="185"/>
      <c r="Q1695" s="182"/>
      <c r="R1695" s="61"/>
      <c r="S1695" s="61"/>
      <c r="T1695" s="61"/>
      <c r="U1695" s="66"/>
      <c r="V1695" s="61"/>
      <c r="W1695" s="61"/>
      <c r="X1695" s="66"/>
      <c r="Y1695" s="57">
        <v>43073</v>
      </c>
      <c r="Z1695" s="75"/>
      <c r="AA1695" s="64" t="s">
        <v>12927</v>
      </c>
      <c r="AB1695" s="183" t="s">
        <v>12928</v>
      </c>
      <c r="AC1695" s="175"/>
      <c r="AD1695" s="176"/>
      <c r="AE1695" s="67" t="str">
        <f t="shared" si="1"/>
        <v>Jun</v>
      </c>
      <c r="AF1695" s="68" t="str">
        <f t="shared" si="2"/>
        <v>Dec</v>
      </c>
      <c r="AG1695" s="177">
        <f t="shared" si="6"/>
        <v>176</v>
      </c>
      <c r="AH1695" s="70">
        <f t="shared" si="5"/>
        <v>42927</v>
      </c>
      <c r="AI1695" s="71">
        <f ca="1"/>
        <v>-1062</v>
      </c>
      <c r="AJ1695" s="71" t="str">
        <v>2017</v>
      </c>
      <c r="AK1695" s="70">
        <f t="shared" si="4"/>
        <v>42907</v>
      </c>
    </row>
    <row r="1696" spans="1:37" ht="14.4">
      <c r="A1696" s="239" t="s">
        <v>12929</v>
      </c>
      <c r="B1696" s="61" t="s">
        <v>89</v>
      </c>
      <c r="C1696" s="59">
        <v>42928</v>
      </c>
      <c r="D1696" s="66" t="s">
        <v>90</v>
      </c>
      <c r="E1696" s="184" t="s">
        <v>3794</v>
      </c>
      <c r="F1696" s="240" t="s">
        <v>214</v>
      </c>
      <c r="G1696" s="168" t="s">
        <v>5916</v>
      </c>
      <c r="H1696" s="184" t="s">
        <v>12930</v>
      </c>
      <c r="I1696" s="181">
        <f t="shared" si="0"/>
        <v>42958</v>
      </c>
      <c r="J1696" s="61" t="s">
        <v>18</v>
      </c>
      <c r="K1696" s="184" t="s">
        <v>18</v>
      </c>
      <c r="L1696" s="241" t="s">
        <v>12931</v>
      </c>
      <c r="M1696" s="61" t="s">
        <v>108</v>
      </c>
      <c r="N1696" s="61" t="s">
        <v>96</v>
      </c>
      <c r="O1696" s="61" t="s">
        <v>108</v>
      </c>
      <c r="P1696" s="185" t="s">
        <v>96</v>
      </c>
      <c r="Q1696" s="182"/>
      <c r="R1696" s="61" t="s">
        <v>18</v>
      </c>
      <c r="S1696" s="61"/>
      <c r="T1696" s="61"/>
      <c r="U1696" s="66" t="s">
        <v>108</v>
      </c>
      <c r="V1696" s="61" t="s">
        <v>108</v>
      </c>
      <c r="W1696" s="61"/>
      <c r="X1696" s="66" t="s">
        <v>18</v>
      </c>
      <c r="Y1696" s="57">
        <v>43073</v>
      </c>
      <c r="Z1696" s="75"/>
      <c r="AA1696" s="95" t="s">
        <v>12932</v>
      </c>
      <c r="AB1696" s="183" t="s">
        <v>97</v>
      </c>
      <c r="AC1696" s="175"/>
      <c r="AD1696" s="176"/>
      <c r="AE1696" s="67" t="str">
        <f t="shared" si="1"/>
        <v>Jul</v>
      </c>
      <c r="AF1696" s="68" t="str">
        <f t="shared" si="2"/>
        <v>Dec</v>
      </c>
      <c r="AG1696" s="177">
        <f t="shared" si="6"/>
        <v>145</v>
      </c>
      <c r="AH1696" s="70">
        <f t="shared" si="5"/>
        <v>42958</v>
      </c>
      <c r="AI1696" s="71">
        <f ca="1"/>
        <v>-1031</v>
      </c>
      <c r="AJ1696" s="71" t="str">
        <v>2017</v>
      </c>
      <c r="AK1696" s="70">
        <f t="shared" si="4"/>
        <v>42938</v>
      </c>
    </row>
    <row r="1697" spans="1:37" ht="14.4">
      <c r="A1697" s="239" t="s">
        <v>12933</v>
      </c>
      <c r="B1697" s="61" t="s">
        <v>89</v>
      </c>
      <c r="C1697" s="59">
        <v>42928</v>
      </c>
      <c r="D1697" s="66" t="s">
        <v>90</v>
      </c>
      <c r="E1697" s="184" t="s">
        <v>3794</v>
      </c>
      <c r="F1697" s="240" t="s">
        <v>214</v>
      </c>
      <c r="G1697" s="187" t="s">
        <v>9972</v>
      </c>
      <c r="H1697" s="184" t="s">
        <v>12934</v>
      </c>
      <c r="I1697" s="181">
        <f t="shared" si="0"/>
        <v>42958</v>
      </c>
      <c r="J1697" s="61" t="s">
        <v>18</v>
      </c>
      <c r="K1697" s="184" t="s">
        <v>18</v>
      </c>
      <c r="L1697" s="241" t="s">
        <v>12935</v>
      </c>
      <c r="M1697" s="61" t="s">
        <v>108</v>
      </c>
      <c r="N1697" s="61" t="s">
        <v>395</v>
      </c>
      <c r="O1697" s="61" t="s">
        <v>108</v>
      </c>
      <c r="P1697" s="185" t="s">
        <v>96</v>
      </c>
      <c r="Q1697" s="182"/>
      <c r="R1697" s="61" t="s">
        <v>18</v>
      </c>
      <c r="S1697" s="61"/>
      <c r="T1697" s="61"/>
      <c r="U1697" s="66" t="s">
        <v>108</v>
      </c>
      <c r="V1697" s="61" t="s">
        <v>108</v>
      </c>
      <c r="W1697" s="61"/>
      <c r="X1697" s="66" t="s">
        <v>18</v>
      </c>
      <c r="Y1697" s="57">
        <v>43073</v>
      </c>
      <c r="Z1697" s="75" t="s">
        <v>108</v>
      </c>
      <c r="AA1697" s="95" t="s">
        <v>12936</v>
      </c>
      <c r="AB1697" s="183" t="s">
        <v>97</v>
      </c>
      <c r="AC1697" s="175"/>
      <c r="AD1697" s="176"/>
      <c r="AE1697" s="67" t="str">
        <f t="shared" si="1"/>
        <v>Jul</v>
      </c>
      <c r="AF1697" s="68" t="str">
        <f t="shared" si="2"/>
        <v>Dec</v>
      </c>
      <c r="AG1697" s="177">
        <f t="shared" si="6"/>
        <v>145</v>
      </c>
      <c r="AH1697" s="70">
        <f t="shared" si="5"/>
        <v>42958</v>
      </c>
      <c r="AI1697" s="71">
        <f ca="1"/>
        <v>-1031</v>
      </c>
      <c r="AJ1697" s="71" t="str">
        <v>2017</v>
      </c>
      <c r="AK1697" s="70">
        <f t="shared" si="4"/>
        <v>42938</v>
      </c>
    </row>
    <row r="1698" spans="1:37" ht="14.4">
      <c r="A1698" s="239" t="s">
        <v>12937</v>
      </c>
      <c r="B1698" s="61" t="s">
        <v>89</v>
      </c>
      <c r="C1698" s="59">
        <v>42929</v>
      </c>
      <c r="D1698" s="66" t="s">
        <v>90</v>
      </c>
      <c r="E1698" s="184" t="s">
        <v>3794</v>
      </c>
      <c r="F1698" s="240" t="s">
        <v>214</v>
      </c>
      <c r="G1698" s="168" t="s">
        <v>4271</v>
      </c>
      <c r="H1698" s="184" t="s">
        <v>12938</v>
      </c>
      <c r="I1698" s="181">
        <f t="shared" si="0"/>
        <v>42959</v>
      </c>
      <c r="J1698" s="61" t="s">
        <v>18</v>
      </c>
      <c r="K1698" s="184" t="s">
        <v>18</v>
      </c>
      <c r="L1698" s="241" t="s">
        <v>12939</v>
      </c>
      <c r="M1698" s="61" t="s">
        <v>12940</v>
      </c>
      <c r="N1698" s="61" t="s">
        <v>395</v>
      </c>
      <c r="O1698" s="61" t="s">
        <v>108</v>
      </c>
      <c r="P1698" s="185" t="s">
        <v>96</v>
      </c>
      <c r="Q1698" s="182"/>
      <c r="R1698" s="61" t="s">
        <v>18</v>
      </c>
      <c r="S1698" s="61"/>
      <c r="T1698" s="61"/>
      <c r="U1698" s="66" t="s">
        <v>108</v>
      </c>
      <c r="V1698" s="61" t="s">
        <v>108</v>
      </c>
      <c r="W1698" s="61"/>
      <c r="X1698" s="66" t="s">
        <v>18</v>
      </c>
      <c r="Y1698" s="57">
        <v>43073</v>
      </c>
      <c r="Z1698" s="75" t="s">
        <v>108</v>
      </c>
      <c r="AA1698" s="95" t="s">
        <v>12941</v>
      </c>
      <c r="AB1698" s="183" t="s">
        <v>97</v>
      </c>
      <c r="AC1698" s="175"/>
      <c r="AD1698" s="176"/>
      <c r="AE1698" s="67" t="str">
        <f t="shared" si="1"/>
        <v>Jul</v>
      </c>
      <c r="AF1698" s="68" t="str">
        <f t="shared" si="2"/>
        <v>Dec</v>
      </c>
      <c r="AG1698" s="177">
        <f t="shared" si="6"/>
        <v>144</v>
      </c>
      <c r="AH1698" s="70">
        <f t="shared" si="5"/>
        <v>42959</v>
      </c>
      <c r="AI1698" s="71">
        <f ca="1"/>
        <v>-1030</v>
      </c>
      <c r="AJ1698" s="71" t="str">
        <v>2017</v>
      </c>
      <c r="AK1698" s="70">
        <f t="shared" si="4"/>
        <v>42939</v>
      </c>
    </row>
    <row r="1699" spans="1:37" ht="14.4">
      <c r="A1699" s="239" t="s">
        <v>12942</v>
      </c>
      <c r="B1699" s="61" t="s">
        <v>89</v>
      </c>
      <c r="C1699" s="59">
        <v>42929</v>
      </c>
      <c r="D1699" s="66" t="s">
        <v>90</v>
      </c>
      <c r="E1699" s="184" t="s">
        <v>3794</v>
      </c>
      <c r="F1699" s="240" t="s">
        <v>214</v>
      </c>
      <c r="G1699" s="187" t="s">
        <v>4109</v>
      </c>
      <c r="H1699" s="184" t="s">
        <v>4110</v>
      </c>
      <c r="I1699" s="181">
        <f t="shared" si="0"/>
        <v>42959</v>
      </c>
      <c r="J1699" s="61" t="s">
        <v>18</v>
      </c>
      <c r="K1699" s="184" t="s">
        <v>18</v>
      </c>
      <c r="L1699" s="241" t="s">
        <v>12943</v>
      </c>
      <c r="M1699" s="61" t="s">
        <v>108</v>
      </c>
      <c r="N1699" s="61" t="s">
        <v>395</v>
      </c>
      <c r="O1699" s="61" t="s">
        <v>108</v>
      </c>
      <c r="P1699" s="185" t="s">
        <v>96</v>
      </c>
      <c r="Q1699" s="182"/>
      <c r="R1699" s="61" t="s">
        <v>18</v>
      </c>
      <c r="S1699" s="61"/>
      <c r="T1699" s="61"/>
      <c r="U1699" s="66" t="s">
        <v>108</v>
      </c>
      <c r="V1699" s="61" t="s">
        <v>108</v>
      </c>
      <c r="W1699" s="61"/>
      <c r="X1699" s="66"/>
      <c r="Y1699" s="57">
        <v>43073</v>
      </c>
      <c r="Z1699" s="75" t="s">
        <v>108</v>
      </c>
      <c r="AA1699" s="64" t="s">
        <v>12944</v>
      </c>
      <c r="AB1699" s="183"/>
      <c r="AC1699" s="175"/>
      <c r="AD1699" s="176"/>
      <c r="AE1699" s="67" t="str">
        <f t="shared" si="1"/>
        <v>Jul</v>
      </c>
      <c r="AF1699" s="68" t="str">
        <f t="shared" si="2"/>
        <v>Dec</v>
      </c>
      <c r="AG1699" s="177">
        <f t="shared" si="6"/>
        <v>144</v>
      </c>
      <c r="AH1699" s="70">
        <f t="shared" si="5"/>
        <v>42959</v>
      </c>
      <c r="AI1699" s="71">
        <f ca="1"/>
        <v>-1030</v>
      </c>
      <c r="AJ1699" s="71" t="str">
        <v>2017</v>
      </c>
      <c r="AK1699" s="70">
        <f t="shared" si="4"/>
        <v>42939</v>
      </c>
    </row>
    <row r="1700" spans="1:37" ht="14.4">
      <c r="A1700" s="239" t="s">
        <v>12945</v>
      </c>
      <c r="B1700" s="61" t="s">
        <v>89</v>
      </c>
      <c r="C1700" s="59">
        <v>42912</v>
      </c>
      <c r="D1700" s="66" t="s">
        <v>90</v>
      </c>
      <c r="E1700" s="184" t="s">
        <v>3794</v>
      </c>
      <c r="F1700" s="240" t="s">
        <v>214</v>
      </c>
      <c r="G1700" s="187" t="s">
        <v>3858</v>
      </c>
      <c r="H1700" s="184" t="s">
        <v>5430</v>
      </c>
      <c r="I1700" s="181">
        <f t="shared" si="0"/>
        <v>42942</v>
      </c>
      <c r="J1700" s="61" t="s">
        <v>18</v>
      </c>
      <c r="K1700" s="184" t="s">
        <v>18</v>
      </c>
      <c r="L1700" s="241" t="s">
        <v>12946</v>
      </c>
      <c r="M1700" s="61" t="s">
        <v>2052</v>
      </c>
      <c r="N1700" s="61" t="s">
        <v>395</v>
      </c>
      <c r="O1700" s="61" t="s">
        <v>108</v>
      </c>
      <c r="P1700" s="185" t="s">
        <v>96</v>
      </c>
      <c r="Q1700" s="182"/>
      <c r="R1700" s="61" t="s">
        <v>18</v>
      </c>
      <c r="S1700" s="61"/>
      <c r="T1700" s="61"/>
      <c r="U1700" s="66" t="s">
        <v>108</v>
      </c>
      <c r="V1700" s="61" t="s">
        <v>108</v>
      </c>
      <c r="W1700" s="61"/>
      <c r="X1700" s="66" t="s">
        <v>18</v>
      </c>
      <c r="Y1700" s="57">
        <v>43073</v>
      </c>
      <c r="Z1700" s="75" t="s">
        <v>108</v>
      </c>
      <c r="AA1700" s="95" t="s">
        <v>12947</v>
      </c>
      <c r="AB1700" s="183" t="s">
        <v>97</v>
      </c>
      <c r="AC1700" s="175"/>
      <c r="AD1700" s="176"/>
      <c r="AE1700" s="67" t="str">
        <f t="shared" si="1"/>
        <v>Jun</v>
      </c>
      <c r="AF1700" s="68" t="str">
        <f t="shared" si="2"/>
        <v>Dec</v>
      </c>
      <c r="AG1700" s="177">
        <f t="shared" si="6"/>
        <v>161</v>
      </c>
      <c r="AH1700" s="70">
        <f t="shared" si="5"/>
        <v>42942</v>
      </c>
      <c r="AI1700" s="71">
        <f ca="1"/>
        <v>-1047</v>
      </c>
      <c r="AJ1700" s="71" t="str">
        <v>2017</v>
      </c>
      <c r="AK1700" s="70">
        <f t="shared" si="4"/>
        <v>42922</v>
      </c>
    </row>
    <row r="1701" spans="1:37" ht="14.4">
      <c r="A1701" s="239" t="s">
        <v>12948</v>
      </c>
      <c r="B1701" s="61" t="s">
        <v>89</v>
      </c>
      <c r="C1701" s="59">
        <v>42933</v>
      </c>
      <c r="D1701" s="66" t="s">
        <v>90</v>
      </c>
      <c r="E1701" s="184" t="s">
        <v>3794</v>
      </c>
      <c r="F1701" s="240" t="s">
        <v>214</v>
      </c>
      <c r="G1701" s="187" t="s">
        <v>10236</v>
      </c>
      <c r="H1701" s="184" t="s">
        <v>10237</v>
      </c>
      <c r="I1701" s="181">
        <f t="shared" si="0"/>
        <v>42963</v>
      </c>
      <c r="J1701" s="61" t="s">
        <v>18</v>
      </c>
      <c r="K1701" s="184" t="s">
        <v>14</v>
      </c>
      <c r="L1701" s="241" t="s">
        <v>12949</v>
      </c>
      <c r="M1701" s="61" t="s">
        <v>12950</v>
      </c>
      <c r="N1701" s="61" t="s">
        <v>132</v>
      </c>
      <c r="O1701" s="61" t="s">
        <v>12951</v>
      </c>
      <c r="P1701" s="185" t="s">
        <v>96</v>
      </c>
      <c r="Q1701" s="182"/>
      <c r="R1701" s="61" t="s">
        <v>18</v>
      </c>
      <c r="S1701" s="61"/>
      <c r="T1701" s="61"/>
      <c r="U1701" s="66" t="s">
        <v>108</v>
      </c>
      <c r="V1701" s="61" t="s">
        <v>108</v>
      </c>
      <c r="W1701" s="61"/>
      <c r="X1701" s="66" t="s">
        <v>14</v>
      </c>
      <c r="Y1701" s="57">
        <v>43073</v>
      </c>
      <c r="Z1701" s="75" t="s">
        <v>108</v>
      </c>
      <c r="AA1701" s="95" t="s">
        <v>12952</v>
      </c>
      <c r="AB1701" s="183" t="s">
        <v>3872</v>
      </c>
      <c r="AC1701" s="175"/>
      <c r="AD1701" s="176"/>
      <c r="AE1701" s="67" t="str">
        <f t="shared" si="1"/>
        <v>Jul</v>
      </c>
      <c r="AF1701" s="68" t="str">
        <f t="shared" si="2"/>
        <v>Dec</v>
      </c>
      <c r="AG1701" s="177">
        <f t="shared" si="6"/>
        <v>140</v>
      </c>
      <c r="AH1701" s="70">
        <f t="shared" si="5"/>
        <v>42963</v>
      </c>
      <c r="AI1701" s="71">
        <f ca="1"/>
        <v>-1026</v>
      </c>
      <c r="AJ1701" s="71" t="str">
        <v>2017</v>
      </c>
      <c r="AK1701" s="70">
        <f t="shared" si="4"/>
        <v>42943</v>
      </c>
    </row>
    <row r="1702" spans="1:37" ht="14.4">
      <c r="A1702" s="239" t="s">
        <v>12953</v>
      </c>
      <c r="B1702" s="61" t="s">
        <v>89</v>
      </c>
      <c r="C1702" s="59">
        <v>42934</v>
      </c>
      <c r="D1702" s="66" t="s">
        <v>90</v>
      </c>
      <c r="E1702" s="184" t="s">
        <v>3794</v>
      </c>
      <c r="F1702" s="240" t="s">
        <v>214</v>
      </c>
      <c r="G1702" s="187" t="s">
        <v>6345</v>
      </c>
      <c r="H1702" s="184" t="s">
        <v>9381</v>
      </c>
      <c r="I1702" s="181">
        <f t="shared" si="0"/>
        <v>42964</v>
      </c>
      <c r="J1702" s="61" t="s">
        <v>18</v>
      </c>
      <c r="K1702" s="184" t="s">
        <v>18</v>
      </c>
      <c r="L1702" s="241" t="s">
        <v>668</v>
      </c>
      <c r="M1702" s="61" t="s">
        <v>108</v>
      </c>
      <c r="N1702" s="61" t="s">
        <v>395</v>
      </c>
      <c r="O1702" s="61" t="s">
        <v>108</v>
      </c>
      <c r="P1702" s="185" t="s">
        <v>96</v>
      </c>
      <c r="Q1702" s="182"/>
      <c r="R1702" s="61" t="s">
        <v>18</v>
      </c>
      <c r="S1702" s="61" t="s">
        <v>18</v>
      </c>
      <c r="T1702" s="61"/>
      <c r="U1702" s="66" t="s">
        <v>108</v>
      </c>
      <c r="V1702" s="61" t="s">
        <v>108</v>
      </c>
      <c r="W1702" s="61"/>
      <c r="X1702" s="66" t="s">
        <v>14</v>
      </c>
      <c r="Y1702" s="57">
        <v>43073</v>
      </c>
      <c r="Z1702" s="75" t="s">
        <v>108</v>
      </c>
      <c r="AA1702" s="95" t="s">
        <v>12954</v>
      </c>
      <c r="AB1702" s="183" t="s">
        <v>3872</v>
      </c>
      <c r="AC1702" s="175"/>
      <c r="AD1702" s="176"/>
      <c r="AE1702" s="67" t="str">
        <f t="shared" si="1"/>
        <v>Jul</v>
      </c>
      <c r="AF1702" s="68" t="str">
        <f t="shared" si="2"/>
        <v>Dec</v>
      </c>
      <c r="AG1702" s="177">
        <f t="shared" si="6"/>
        <v>139</v>
      </c>
      <c r="AH1702" s="70">
        <f t="shared" si="5"/>
        <v>42964</v>
      </c>
      <c r="AI1702" s="71">
        <f ca="1"/>
        <v>-1025</v>
      </c>
      <c r="AJ1702" s="71" t="str">
        <v>2017</v>
      </c>
      <c r="AK1702" s="70">
        <f t="shared" si="4"/>
        <v>42944</v>
      </c>
    </row>
    <row r="1703" spans="1:37" ht="14.4">
      <c r="A1703" s="239" t="s">
        <v>12955</v>
      </c>
      <c r="B1703" s="61" t="s">
        <v>89</v>
      </c>
      <c r="C1703" s="59">
        <v>42936</v>
      </c>
      <c r="D1703" s="66" t="s">
        <v>90</v>
      </c>
      <c r="E1703" s="184" t="s">
        <v>3794</v>
      </c>
      <c r="F1703" s="240" t="s">
        <v>214</v>
      </c>
      <c r="G1703" s="187" t="s">
        <v>214</v>
      </c>
      <c r="H1703" s="184" t="s">
        <v>3785</v>
      </c>
      <c r="I1703" s="181">
        <f t="shared" si="0"/>
        <v>42966</v>
      </c>
      <c r="J1703" s="61" t="s">
        <v>18</v>
      </c>
      <c r="K1703" s="184" t="s">
        <v>18</v>
      </c>
      <c r="L1703" s="241" t="s">
        <v>12956</v>
      </c>
      <c r="M1703" s="61" t="s">
        <v>108</v>
      </c>
      <c r="N1703" s="61" t="s">
        <v>266</v>
      </c>
      <c r="O1703" s="61" t="s">
        <v>108</v>
      </c>
      <c r="P1703" s="185" t="s">
        <v>96</v>
      </c>
      <c r="Q1703" s="182"/>
      <c r="R1703" s="61" t="s">
        <v>18</v>
      </c>
      <c r="S1703" s="61"/>
      <c r="T1703" s="61"/>
      <c r="U1703" s="66" t="s">
        <v>108</v>
      </c>
      <c r="V1703" s="61" t="s">
        <v>108</v>
      </c>
      <c r="W1703" s="91" t="s">
        <v>200</v>
      </c>
      <c r="X1703" s="66" t="s">
        <v>18</v>
      </c>
      <c r="Y1703" s="57">
        <v>43073</v>
      </c>
      <c r="Z1703" s="75" t="s">
        <v>108</v>
      </c>
      <c r="AA1703" s="95" t="s">
        <v>12957</v>
      </c>
      <c r="AB1703" s="183" t="s">
        <v>294</v>
      </c>
      <c r="AC1703" s="175"/>
      <c r="AD1703" s="176"/>
      <c r="AE1703" s="67" t="str">
        <f t="shared" si="1"/>
        <v>Jul</v>
      </c>
      <c r="AF1703" s="68" t="str">
        <f t="shared" si="2"/>
        <v>Dec</v>
      </c>
      <c r="AG1703" s="177">
        <f t="shared" si="6"/>
        <v>137</v>
      </c>
      <c r="AH1703" s="70">
        <f t="shared" si="5"/>
        <v>42966</v>
      </c>
      <c r="AI1703" s="71">
        <f ca="1"/>
        <v>-1023</v>
      </c>
      <c r="AJ1703" s="71" t="str">
        <v>2017</v>
      </c>
      <c r="AK1703" s="70">
        <f t="shared" si="4"/>
        <v>42946</v>
      </c>
    </row>
    <row r="1704" spans="1:37" ht="14.4">
      <c r="A1704" s="239" t="s">
        <v>12958</v>
      </c>
      <c r="B1704" s="61" t="s">
        <v>89</v>
      </c>
      <c r="C1704" s="59">
        <v>42928</v>
      </c>
      <c r="D1704" s="66" t="s">
        <v>90</v>
      </c>
      <c r="E1704" s="184" t="s">
        <v>3969</v>
      </c>
      <c r="F1704" s="240" t="s">
        <v>214</v>
      </c>
      <c r="G1704" s="187" t="s">
        <v>4260</v>
      </c>
      <c r="H1704" s="184" t="s">
        <v>3969</v>
      </c>
      <c r="I1704" s="181">
        <f t="shared" si="0"/>
        <v>42958</v>
      </c>
      <c r="J1704" s="61"/>
      <c r="K1704" s="184"/>
      <c r="L1704" s="241" t="s">
        <v>12959</v>
      </c>
      <c r="M1704" s="61" t="s">
        <v>12960</v>
      </c>
      <c r="N1704" s="61" t="s">
        <v>137</v>
      </c>
      <c r="O1704" s="61" t="s">
        <v>12961</v>
      </c>
      <c r="P1704" s="185" t="s">
        <v>96</v>
      </c>
      <c r="Q1704" s="182"/>
      <c r="R1704" s="61"/>
      <c r="S1704" s="61"/>
      <c r="T1704" s="61"/>
      <c r="U1704" s="66"/>
      <c r="V1704" s="61"/>
      <c r="W1704" s="61"/>
      <c r="X1704" s="66" t="s">
        <v>18</v>
      </c>
      <c r="Y1704" s="57">
        <v>43073</v>
      </c>
      <c r="Z1704" s="75"/>
      <c r="AA1704" s="95" t="s">
        <v>12962</v>
      </c>
      <c r="AB1704" s="183"/>
      <c r="AC1704" s="175"/>
      <c r="AD1704" s="176"/>
      <c r="AE1704" s="67" t="str">
        <f t="shared" si="1"/>
        <v>Jul</v>
      </c>
      <c r="AF1704" s="68" t="str">
        <f t="shared" si="2"/>
        <v>Dec</v>
      </c>
      <c r="AG1704" s="177">
        <f t="shared" si="6"/>
        <v>145</v>
      </c>
      <c r="AH1704" s="70">
        <f t="shared" si="5"/>
        <v>42958</v>
      </c>
      <c r="AI1704" s="71">
        <f ca="1"/>
        <v>-1031</v>
      </c>
      <c r="AJ1704" s="71" t="str">
        <v>2017</v>
      </c>
      <c r="AK1704" s="70">
        <f t="shared" si="4"/>
        <v>42938</v>
      </c>
    </row>
    <row r="1705" spans="1:37" ht="14.4">
      <c r="A1705" s="239" t="s">
        <v>12963</v>
      </c>
      <c r="B1705" s="61" t="s">
        <v>89</v>
      </c>
      <c r="C1705" s="59">
        <v>42942</v>
      </c>
      <c r="D1705" s="66" t="s">
        <v>90</v>
      </c>
      <c r="E1705" s="169" t="s">
        <v>140</v>
      </c>
      <c r="F1705" s="180" t="s">
        <v>106</v>
      </c>
      <c r="G1705" s="168" t="s">
        <v>107</v>
      </c>
      <c r="H1705" s="242" t="s">
        <v>140</v>
      </c>
      <c r="I1705" s="181">
        <f t="shared" si="0"/>
        <v>42972</v>
      </c>
      <c r="J1705" s="61"/>
      <c r="K1705" s="184"/>
      <c r="L1705" s="241" t="s">
        <v>12964</v>
      </c>
      <c r="M1705" s="61" t="s">
        <v>12965</v>
      </c>
      <c r="N1705" s="61" t="s">
        <v>436</v>
      </c>
      <c r="O1705" s="61" t="s">
        <v>12966</v>
      </c>
      <c r="P1705" s="185" t="s">
        <v>17</v>
      </c>
      <c r="Q1705" s="182"/>
      <c r="R1705" s="61"/>
      <c r="S1705" s="61"/>
      <c r="T1705" s="61"/>
      <c r="U1705" s="66"/>
      <c r="V1705" s="61"/>
      <c r="W1705" s="91" t="s">
        <v>200</v>
      </c>
      <c r="X1705" s="66" t="s">
        <v>14</v>
      </c>
      <c r="Y1705" s="57">
        <v>43073</v>
      </c>
      <c r="Z1705" s="75"/>
      <c r="AA1705" s="95"/>
      <c r="AB1705" s="183"/>
      <c r="AC1705" s="175"/>
      <c r="AD1705" s="176"/>
      <c r="AE1705" s="67" t="str">
        <f t="shared" si="1"/>
        <v>Jul</v>
      </c>
      <c r="AF1705" s="68" t="str">
        <f t="shared" si="2"/>
        <v>Dec</v>
      </c>
      <c r="AG1705" s="177">
        <f t="shared" si="6"/>
        <v>131</v>
      </c>
      <c r="AH1705" s="70">
        <f t="shared" si="5"/>
        <v>42972</v>
      </c>
      <c r="AI1705" s="71">
        <f ca="1"/>
        <v>-1017</v>
      </c>
      <c r="AJ1705" s="71" t="str">
        <v>2017</v>
      </c>
      <c r="AK1705" s="70">
        <f t="shared" si="4"/>
        <v>42952</v>
      </c>
    </row>
    <row r="1706" spans="1:37" ht="14.4">
      <c r="A1706" s="239" t="s">
        <v>12967</v>
      </c>
      <c r="B1706" s="61" t="s">
        <v>89</v>
      </c>
      <c r="C1706" s="59">
        <v>42940</v>
      </c>
      <c r="D1706" s="66" t="s">
        <v>90</v>
      </c>
      <c r="E1706" s="169" t="s">
        <v>140</v>
      </c>
      <c r="F1706" s="180" t="s">
        <v>106</v>
      </c>
      <c r="G1706" s="168" t="s">
        <v>107</v>
      </c>
      <c r="H1706" s="242" t="s">
        <v>140</v>
      </c>
      <c r="I1706" s="181">
        <f t="shared" si="0"/>
        <v>42970</v>
      </c>
      <c r="J1706" s="61"/>
      <c r="K1706" s="184"/>
      <c r="L1706" s="241" t="s">
        <v>12968</v>
      </c>
      <c r="M1706" s="61" t="s">
        <v>12969</v>
      </c>
      <c r="N1706" s="61" t="s">
        <v>189</v>
      </c>
      <c r="O1706" s="61" t="s">
        <v>12970</v>
      </c>
      <c r="P1706" s="185" t="s">
        <v>28</v>
      </c>
      <c r="Q1706" s="182"/>
      <c r="R1706" s="61"/>
      <c r="S1706" s="61"/>
      <c r="T1706" s="61"/>
      <c r="U1706" s="66"/>
      <c r="V1706" s="61"/>
      <c r="W1706" s="91" t="s">
        <v>200</v>
      </c>
      <c r="X1706" s="66" t="s">
        <v>14</v>
      </c>
      <c r="Y1706" s="57">
        <v>43073</v>
      </c>
      <c r="Z1706" s="75"/>
      <c r="AA1706" s="95"/>
      <c r="AB1706" s="183"/>
      <c r="AC1706" s="175"/>
      <c r="AD1706" s="176"/>
      <c r="AE1706" s="67" t="str">
        <f t="shared" si="1"/>
        <v>Jul</v>
      </c>
      <c r="AF1706" s="68" t="str">
        <f t="shared" si="2"/>
        <v>Dec</v>
      </c>
      <c r="AG1706" s="177">
        <f t="shared" si="6"/>
        <v>133</v>
      </c>
      <c r="AH1706" s="70">
        <f t="shared" si="5"/>
        <v>42970</v>
      </c>
      <c r="AI1706" s="71">
        <f ca="1"/>
        <v>-1019</v>
      </c>
      <c r="AJ1706" s="71" t="str">
        <v>2017</v>
      </c>
      <c r="AK1706" s="70">
        <f t="shared" si="4"/>
        <v>42950</v>
      </c>
    </row>
    <row r="1707" spans="1:37" ht="14.4">
      <c r="A1707" s="239" t="s">
        <v>12971</v>
      </c>
      <c r="B1707" s="61" t="s">
        <v>89</v>
      </c>
      <c r="C1707" s="59">
        <v>42930</v>
      </c>
      <c r="D1707" s="66" t="s">
        <v>1027</v>
      </c>
      <c r="E1707" s="169" t="s">
        <v>140</v>
      </c>
      <c r="F1707" s="180" t="s">
        <v>106</v>
      </c>
      <c r="G1707" s="168" t="s">
        <v>107</v>
      </c>
      <c r="H1707" s="242" t="s">
        <v>140</v>
      </c>
      <c r="I1707" s="181">
        <f t="shared" si="0"/>
        <v>42960</v>
      </c>
      <c r="J1707" s="61"/>
      <c r="K1707" s="184"/>
      <c r="L1707" s="241" t="s">
        <v>1365</v>
      </c>
      <c r="M1707" s="61" t="s">
        <v>12972</v>
      </c>
      <c r="N1707" s="61" t="s">
        <v>114</v>
      </c>
      <c r="O1707" s="61" t="s">
        <v>2367</v>
      </c>
      <c r="P1707" s="185" t="s">
        <v>17</v>
      </c>
      <c r="Q1707" s="182"/>
      <c r="R1707" s="61"/>
      <c r="S1707" s="61"/>
      <c r="T1707" s="61"/>
      <c r="U1707" s="66"/>
      <c r="V1707" s="61"/>
      <c r="W1707" s="91" t="s">
        <v>200</v>
      </c>
      <c r="X1707" s="66" t="s">
        <v>14</v>
      </c>
      <c r="Y1707" s="57">
        <v>43073</v>
      </c>
      <c r="Z1707" s="75"/>
      <c r="AA1707" s="95"/>
      <c r="AB1707" s="183"/>
      <c r="AC1707" s="175"/>
      <c r="AD1707" s="176"/>
      <c r="AE1707" s="67" t="str">
        <f t="shared" si="1"/>
        <v>Jul</v>
      </c>
      <c r="AF1707" s="68" t="str">
        <f t="shared" si="2"/>
        <v>Dec</v>
      </c>
      <c r="AG1707" s="177">
        <f t="shared" si="6"/>
        <v>143</v>
      </c>
      <c r="AH1707" s="70">
        <f t="shared" si="5"/>
        <v>42960</v>
      </c>
      <c r="AI1707" s="71">
        <f ca="1"/>
        <v>-1029</v>
      </c>
      <c r="AJ1707" s="71" t="str">
        <v>2017</v>
      </c>
      <c r="AK1707" s="70">
        <f t="shared" si="4"/>
        <v>42940</v>
      </c>
    </row>
    <row r="1708" spans="1:37" ht="14.4">
      <c r="A1708" s="239" t="s">
        <v>12974</v>
      </c>
      <c r="B1708" s="61" t="s">
        <v>89</v>
      </c>
      <c r="C1708" s="59">
        <v>42947</v>
      </c>
      <c r="D1708" s="66" t="s">
        <v>1027</v>
      </c>
      <c r="E1708" s="184" t="s">
        <v>112</v>
      </c>
      <c r="F1708" s="240" t="s">
        <v>106</v>
      </c>
      <c r="G1708" s="243" t="s">
        <v>113</v>
      </c>
      <c r="H1708" s="184" t="s">
        <v>112</v>
      </c>
      <c r="I1708" s="181">
        <f t="shared" si="0"/>
        <v>42977</v>
      </c>
      <c r="J1708" s="61" t="s">
        <v>18</v>
      </c>
      <c r="K1708" s="184" t="s">
        <v>14</v>
      </c>
      <c r="L1708" s="241" t="s">
        <v>12976</v>
      </c>
      <c r="M1708" s="61" t="s">
        <v>12977</v>
      </c>
      <c r="N1708" s="61"/>
      <c r="O1708" s="61" t="s">
        <v>12978</v>
      </c>
      <c r="P1708" s="185" t="s">
        <v>116</v>
      </c>
      <c r="Q1708" s="182">
        <v>42951</v>
      </c>
      <c r="R1708" s="61"/>
      <c r="S1708" s="61"/>
      <c r="T1708" s="61"/>
      <c r="U1708" s="66"/>
      <c r="V1708" s="61"/>
      <c r="W1708" s="61"/>
      <c r="X1708" s="66"/>
      <c r="Y1708" s="57">
        <v>43073</v>
      </c>
      <c r="Z1708" s="75"/>
      <c r="AA1708" s="95" t="s">
        <v>257</v>
      </c>
      <c r="AB1708" s="183"/>
      <c r="AC1708" s="175"/>
      <c r="AD1708" s="176"/>
      <c r="AE1708" s="67" t="str">
        <f t="shared" si="1"/>
        <v>Jul</v>
      </c>
      <c r="AF1708" s="68" t="str">
        <f t="shared" si="2"/>
        <v>Dec</v>
      </c>
      <c r="AG1708" s="177">
        <f t="shared" si="6"/>
        <v>126</v>
      </c>
      <c r="AH1708" s="70">
        <f t="shared" si="5"/>
        <v>42977</v>
      </c>
      <c r="AI1708" s="71">
        <f ca="1"/>
        <v>-1012</v>
      </c>
      <c r="AJ1708" s="71" t="str">
        <v>2017</v>
      </c>
      <c r="AK1708" s="70">
        <f t="shared" si="4"/>
        <v>42957</v>
      </c>
    </row>
    <row r="1709" spans="1:37" ht="14.4">
      <c r="A1709" s="239" t="s">
        <v>12980</v>
      </c>
      <c r="B1709" s="61" t="s">
        <v>89</v>
      </c>
      <c r="C1709" s="59">
        <v>42950</v>
      </c>
      <c r="D1709" s="66" t="s">
        <v>1027</v>
      </c>
      <c r="E1709" s="184" t="s">
        <v>112</v>
      </c>
      <c r="F1709" s="240" t="s">
        <v>106</v>
      </c>
      <c r="G1709" s="243" t="s">
        <v>113</v>
      </c>
      <c r="H1709" s="184" t="s">
        <v>112</v>
      </c>
      <c r="I1709" s="181">
        <f t="shared" si="0"/>
        <v>42980</v>
      </c>
      <c r="J1709" s="61" t="s">
        <v>18</v>
      </c>
      <c r="K1709" s="184" t="s">
        <v>14</v>
      </c>
      <c r="L1709" s="241" t="s">
        <v>6616</v>
      </c>
      <c r="M1709" s="61" t="s">
        <v>12981</v>
      </c>
      <c r="N1709" s="61"/>
      <c r="O1709" s="61" t="s">
        <v>12982</v>
      </c>
      <c r="P1709" s="185" t="s">
        <v>116</v>
      </c>
      <c r="Q1709" s="182">
        <v>42955</v>
      </c>
      <c r="R1709" s="61"/>
      <c r="S1709" s="61"/>
      <c r="T1709" s="61"/>
      <c r="U1709" s="66"/>
      <c r="V1709" s="61"/>
      <c r="W1709" s="61"/>
      <c r="X1709" s="66"/>
      <c r="Y1709" s="57">
        <v>43073</v>
      </c>
      <c r="Z1709" s="75"/>
      <c r="AA1709" s="95" t="s">
        <v>257</v>
      </c>
      <c r="AB1709" s="183"/>
      <c r="AC1709" s="175"/>
      <c r="AD1709" s="176"/>
      <c r="AE1709" s="67" t="str">
        <f t="shared" si="1"/>
        <v>Aug</v>
      </c>
      <c r="AF1709" s="68" t="str">
        <f t="shared" si="2"/>
        <v>Dec</v>
      </c>
      <c r="AG1709" s="177">
        <f t="shared" si="6"/>
        <v>123</v>
      </c>
      <c r="AH1709" s="70">
        <f t="shared" si="5"/>
        <v>42980</v>
      </c>
      <c r="AI1709" s="71">
        <f ca="1"/>
        <v>-1009</v>
      </c>
      <c r="AJ1709" s="71" t="str">
        <v>2017</v>
      </c>
      <c r="AK1709" s="70">
        <f t="shared" si="4"/>
        <v>42960</v>
      </c>
    </row>
    <row r="1710" spans="1:37" ht="14.4">
      <c r="A1710" s="239" t="s">
        <v>13008</v>
      </c>
      <c r="B1710" s="56" t="s">
        <v>89</v>
      </c>
      <c r="C1710" s="59">
        <v>42950</v>
      </c>
      <c r="D1710" s="66" t="s">
        <v>1027</v>
      </c>
      <c r="E1710" s="184" t="s">
        <v>112</v>
      </c>
      <c r="F1710" s="240" t="s">
        <v>106</v>
      </c>
      <c r="G1710" s="168" t="s">
        <v>113</v>
      </c>
      <c r="H1710" s="184" t="s">
        <v>112</v>
      </c>
      <c r="I1710" s="181">
        <f t="shared" si="0"/>
        <v>42980</v>
      </c>
      <c r="J1710" s="61" t="s">
        <v>18</v>
      </c>
      <c r="K1710" s="184" t="s">
        <v>18</v>
      </c>
      <c r="L1710" s="241" t="s">
        <v>13009</v>
      </c>
      <c r="M1710" s="61" t="s">
        <v>13010</v>
      </c>
      <c r="N1710" s="61" t="s">
        <v>20</v>
      </c>
      <c r="O1710" s="61" t="s">
        <v>5127</v>
      </c>
      <c r="P1710" s="185" t="s">
        <v>116</v>
      </c>
      <c r="Q1710" s="182"/>
      <c r="R1710" s="61"/>
      <c r="S1710" s="61"/>
      <c r="T1710" s="61" t="s">
        <v>18</v>
      </c>
      <c r="U1710" s="66"/>
      <c r="V1710" s="61"/>
      <c r="W1710" s="61"/>
      <c r="X1710" s="66"/>
      <c r="Y1710" s="57">
        <v>43073</v>
      </c>
      <c r="Z1710" s="75"/>
      <c r="AA1710" s="95"/>
      <c r="AB1710" s="183"/>
      <c r="AC1710" s="175"/>
      <c r="AD1710" s="176"/>
      <c r="AE1710" s="67" t="str">
        <f t="shared" si="1"/>
        <v>Aug</v>
      </c>
      <c r="AF1710" s="68" t="str">
        <f t="shared" si="2"/>
        <v>Dec</v>
      </c>
      <c r="AG1710" s="177">
        <f t="shared" si="6"/>
        <v>123</v>
      </c>
      <c r="AH1710" s="70">
        <f t="shared" si="5"/>
        <v>42980</v>
      </c>
      <c r="AI1710" s="71">
        <f ca="1"/>
        <v>-1009</v>
      </c>
      <c r="AJ1710" s="71" t="str">
        <v>2017</v>
      </c>
      <c r="AK1710" s="70">
        <f t="shared" si="4"/>
        <v>42960</v>
      </c>
    </row>
    <row r="1711" spans="1:37" ht="14.4">
      <c r="A1711" s="239" t="s">
        <v>13012</v>
      </c>
      <c r="B1711" s="61" t="s">
        <v>89</v>
      </c>
      <c r="C1711" s="59">
        <v>42934</v>
      </c>
      <c r="D1711" s="66" t="s">
        <v>90</v>
      </c>
      <c r="E1711" s="169" t="s">
        <v>140</v>
      </c>
      <c r="F1711" s="180" t="s">
        <v>106</v>
      </c>
      <c r="G1711" s="168" t="s">
        <v>107</v>
      </c>
      <c r="H1711" s="242" t="s">
        <v>140</v>
      </c>
      <c r="I1711" s="181">
        <f t="shared" si="0"/>
        <v>42964</v>
      </c>
      <c r="J1711" s="61"/>
      <c r="K1711" s="184"/>
      <c r="L1711" s="241" t="s">
        <v>13017</v>
      </c>
      <c r="M1711" s="61" t="s">
        <v>13017</v>
      </c>
      <c r="N1711" s="61" t="s">
        <v>137</v>
      </c>
      <c r="O1711" s="61" t="s">
        <v>13018</v>
      </c>
      <c r="P1711" s="185" t="s">
        <v>17</v>
      </c>
      <c r="Q1711" s="182"/>
      <c r="R1711" s="61"/>
      <c r="S1711" s="61"/>
      <c r="T1711" s="61"/>
      <c r="U1711" s="66"/>
      <c r="V1711" s="61"/>
      <c r="W1711" s="91" t="s">
        <v>200</v>
      </c>
      <c r="X1711" s="66" t="s">
        <v>14</v>
      </c>
      <c r="Y1711" s="57">
        <v>43073</v>
      </c>
      <c r="Z1711" s="75"/>
      <c r="AA1711" s="95"/>
      <c r="AB1711" s="183"/>
      <c r="AC1711" s="175"/>
      <c r="AD1711" s="176"/>
      <c r="AE1711" s="67" t="str">
        <f t="shared" si="1"/>
        <v>Jul</v>
      </c>
      <c r="AF1711" s="68" t="str">
        <f t="shared" si="2"/>
        <v>Dec</v>
      </c>
      <c r="AG1711" s="177">
        <f t="shared" si="6"/>
        <v>139</v>
      </c>
      <c r="AH1711" s="70">
        <f t="shared" si="5"/>
        <v>42964</v>
      </c>
      <c r="AI1711" s="71">
        <f ca="1"/>
        <v>-1025</v>
      </c>
      <c r="AJ1711" s="71" t="str">
        <v>2017</v>
      </c>
      <c r="AK1711" s="70">
        <f t="shared" si="4"/>
        <v>42944</v>
      </c>
    </row>
    <row r="1712" spans="1:37" ht="14.4">
      <c r="A1712" s="239" t="s">
        <v>13019</v>
      </c>
      <c r="B1712" s="61" t="s">
        <v>89</v>
      </c>
      <c r="C1712" s="59">
        <v>42934</v>
      </c>
      <c r="D1712" s="66" t="s">
        <v>90</v>
      </c>
      <c r="E1712" s="169" t="s">
        <v>140</v>
      </c>
      <c r="F1712" s="180" t="s">
        <v>106</v>
      </c>
      <c r="G1712" s="168" t="s">
        <v>107</v>
      </c>
      <c r="H1712" s="242" t="s">
        <v>140</v>
      </c>
      <c r="I1712" s="181">
        <f t="shared" si="0"/>
        <v>42964</v>
      </c>
      <c r="J1712" s="61"/>
      <c r="K1712" s="184"/>
      <c r="L1712" s="241" t="s">
        <v>11077</v>
      </c>
      <c r="M1712" s="61" t="s">
        <v>13020</v>
      </c>
      <c r="N1712" s="61" t="s">
        <v>44</v>
      </c>
      <c r="O1712" s="61" t="s">
        <v>11078</v>
      </c>
      <c r="P1712" s="185" t="s">
        <v>17</v>
      </c>
      <c r="Q1712" s="182"/>
      <c r="R1712" s="61"/>
      <c r="S1712" s="61"/>
      <c r="T1712" s="61"/>
      <c r="U1712" s="66"/>
      <c r="V1712" s="61"/>
      <c r="W1712" s="91" t="s">
        <v>200</v>
      </c>
      <c r="X1712" s="66" t="s">
        <v>14</v>
      </c>
      <c r="Y1712" s="57">
        <v>43073</v>
      </c>
      <c r="Z1712" s="75"/>
      <c r="AA1712" s="197"/>
      <c r="AB1712" s="183"/>
      <c r="AC1712" s="175"/>
      <c r="AD1712" s="176"/>
      <c r="AE1712" s="67" t="str">
        <f t="shared" si="1"/>
        <v>Jul</v>
      </c>
      <c r="AF1712" s="68" t="str">
        <f t="shared" si="2"/>
        <v>Dec</v>
      </c>
      <c r="AG1712" s="177">
        <f t="shared" si="6"/>
        <v>139</v>
      </c>
      <c r="AH1712" s="70">
        <f t="shared" si="5"/>
        <v>42964</v>
      </c>
      <c r="AI1712" s="71">
        <f ca="1"/>
        <v>-1025</v>
      </c>
      <c r="AJ1712" s="71" t="str">
        <v>2017</v>
      </c>
      <c r="AK1712" s="70">
        <f t="shared" si="4"/>
        <v>42944</v>
      </c>
    </row>
    <row r="1713" spans="1:37" ht="14.4">
      <c r="A1713" s="239" t="s">
        <v>13021</v>
      </c>
      <c r="B1713" s="61" t="s">
        <v>89</v>
      </c>
      <c r="C1713" s="59">
        <v>42934</v>
      </c>
      <c r="D1713" s="66" t="s">
        <v>1027</v>
      </c>
      <c r="E1713" s="169" t="s">
        <v>140</v>
      </c>
      <c r="F1713" s="180" t="s">
        <v>106</v>
      </c>
      <c r="G1713" s="168" t="s">
        <v>107</v>
      </c>
      <c r="H1713" s="242" t="s">
        <v>140</v>
      </c>
      <c r="I1713" s="181">
        <f t="shared" si="0"/>
        <v>42964</v>
      </c>
      <c r="J1713" s="61"/>
      <c r="K1713" s="184"/>
      <c r="L1713" s="241" t="s">
        <v>13022</v>
      </c>
      <c r="M1713" s="61" t="s">
        <v>13023</v>
      </c>
      <c r="N1713" s="61" t="s">
        <v>20</v>
      </c>
      <c r="O1713" s="61" t="s">
        <v>13024</v>
      </c>
      <c r="P1713" s="185" t="s">
        <v>17</v>
      </c>
      <c r="Q1713" s="182"/>
      <c r="R1713" s="61"/>
      <c r="S1713" s="61"/>
      <c r="T1713" s="61"/>
      <c r="U1713" s="66"/>
      <c r="V1713" s="61"/>
      <c r="W1713" s="91" t="s">
        <v>200</v>
      </c>
      <c r="X1713" s="66" t="s">
        <v>14</v>
      </c>
      <c r="Y1713" s="57">
        <v>43073</v>
      </c>
      <c r="Z1713" s="75"/>
      <c r="AA1713" s="95"/>
      <c r="AB1713" s="183"/>
      <c r="AC1713" s="175"/>
      <c r="AD1713" s="176"/>
      <c r="AE1713" s="67" t="str">
        <f t="shared" si="1"/>
        <v>Jul</v>
      </c>
      <c r="AF1713" s="68" t="str">
        <f t="shared" si="2"/>
        <v>Dec</v>
      </c>
      <c r="AG1713" s="177">
        <f t="shared" si="6"/>
        <v>139</v>
      </c>
      <c r="AH1713" s="70">
        <f t="shared" si="5"/>
        <v>42964</v>
      </c>
      <c r="AI1713" s="71">
        <f ca="1"/>
        <v>-1025</v>
      </c>
      <c r="AJ1713" s="71" t="str">
        <v>2017</v>
      </c>
      <c r="AK1713" s="70">
        <f t="shared" si="4"/>
        <v>42944</v>
      </c>
    </row>
    <row r="1714" spans="1:37" ht="14.4">
      <c r="A1714" s="239" t="s">
        <v>13025</v>
      </c>
      <c r="B1714" s="61" t="s">
        <v>89</v>
      </c>
      <c r="C1714" s="59">
        <v>42936</v>
      </c>
      <c r="D1714" s="66" t="s">
        <v>90</v>
      </c>
      <c r="E1714" s="169" t="s">
        <v>140</v>
      </c>
      <c r="F1714" s="180" t="s">
        <v>106</v>
      </c>
      <c r="G1714" s="168" t="s">
        <v>107</v>
      </c>
      <c r="H1714" s="242" t="s">
        <v>140</v>
      </c>
      <c r="I1714" s="181">
        <f t="shared" si="0"/>
        <v>42966</v>
      </c>
      <c r="J1714" s="61"/>
      <c r="K1714" s="184"/>
      <c r="L1714" s="241" t="s">
        <v>13028</v>
      </c>
      <c r="M1714" s="61" t="s">
        <v>13029</v>
      </c>
      <c r="N1714" s="61" t="s">
        <v>27</v>
      </c>
      <c r="O1714" s="61" t="s">
        <v>13030</v>
      </c>
      <c r="P1714" s="185" t="s">
        <v>17</v>
      </c>
      <c r="Q1714" s="182"/>
      <c r="R1714" s="61"/>
      <c r="S1714" s="61"/>
      <c r="T1714" s="61"/>
      <c r="U1714" s="66"/>
      <c r="V1714" s="61"/>
      <c r="W1714" s="91" t="s">
        <v>200</v>
      </c>
      <c r="X1714" s="66" t="s">
        <v>14</v>
      </c>
      <c r="Y1714" s="57">
        <v>43073</v>
      </c>
      <c r="Z1714" s="75"/>
      <c r="AA1714" s="95" t="s">
        <v>13032</v>
      </c>
      <c r="AB1714" s="183"/>
      <c r="AC1714" s="175"/>
      <c r="AD1714" s="176"/>
      <c r="AE1714" s="67" t="str">
        <f t="shared" si="1"/>
        <v>Jul</v>
      </c>
      <c r="AF1714" s="68" t="str">
        <f t="shared" si="2"/>
        <v>Dec</v>
      </c>
      <c r="AG1714" s="177">
        <f t="shared" si="6"/>
        <v>137</v>
      </c>
      <c r="AH1714" s="70">
        <f t="shared" si="5"/>
        <v>42966</v>
      </c>
      <c r="AI1714" s="71">
        <f ca="1"/>
        <v>-1023</v>
      </c>
      <c r="AJ1714" s="71" t="str">
        <v>2017</v>
      </c>
      <c r="AK1714" s="70">
        <f t="shared" si="4"/>
        <v>42946</v>
      </c>
    </row>
    <row r="1715" spans="1:37" ht="14.4">
      <c r="A1715" s="239" t="s">
        <v>13033</v>
      </c>
      <c r="B1715" s="61" t="s">
        <v>89</v>
      </c>
      <c r="C1715" s="59">
        <v>42950</v>
      </c>
      <c r="D1715" s="66" t="s">
        <v>90</v>
      </c>
      <c r="E1715" s="169" t="s">
        <v>140</v>
      </c>
      <c r="F1715" s="180" t="s">
        <v>106</v>
      </c>
      <c r="G1715" s="168" t="s">
        <v>107</v>
      </c>
      <c r="H1715" s="242" t="s">
        <v>140</v>
      </c>
      <c r="I1715" s="181">
        <f t="shared" si="0"/>
        <v>42980</v>
      </c>
      <c r="J1715" s="61"/>
      <c r="K1715" s="184"/>
      <c r="L1715" s="241" t="s">
        <v>13035</v>
      </c>
      <c r="M1715" s="61" t="s">
        <v>13036</v>
      </c>
      <c r="N1715" s="61" t="s">
        <v>16</v>
      </c>
      <c r="O1715" s="61" t="s">
        <v>13037</v>
      </c>
      <c r="P1715" s="185" t="s">
        <v>17</v>
      </c>
      <c r="Q1715" s="182"/>
      <c r="R1715" s="61"/>
      <c r="S1715" s="61"/>
      <c r="T1715" s="61"/>
      <c r="U1715" s="66"/>
      <c r="V1715" s="61"/>
      <c r="W1715" s="91" t="s">
        <v>200</v>
      </c>
      <c r="X1715" s="66" t="s">
        <v>14</v>
      </c>
      <c r="Y1715" s="57">
        <v>43073</v>
      </c>
      <c r="Z1715" s="75"/>
      <c r="AA1715" s="64" t="s">
        <v>13038</v>
      </c>
      <c r="AB1715" s="183"/>
      <c r="AC1715" s="175"/>
      <c r="AD1715" s="176"/>
      <c r="AE1715" s="67" t="str">
        <f t="shared" si="1"/>
        <v>Aug</v>
      </c>
      <c r="AF1715" s="68" t="str">
        <f t="shared" si="2"/>
        <v>Dec</v>
      </c>
      <c r="AG1715" s="177">
        <f t="shared" si="6"/>
        <v>123</v>
      </c>
      <c r="AH1715" s="70">
        <f t="shared" si="5"/>
        <v>42980</v>
      </c>
      <c r="AI1715" s="71">
        <f ca="1"/>
        <v>-1009</v>
      </c>
      <c r="AJ1715" s="71" t="str">
        <v>2017</v>
      </c>
      <c r="AK1715" s="70">
        <f t="shared" si="4"/>
        <v>42960</v>
      </c>
    </row>
    <row r="1716" spans="1:37" ht="14.4">
      <c r="A1716" s="239" t="s">
        <v>13041</v>
      </c>
      <c r="B1716" s="61" t="s">
        <v>89</v>
      </c>
      <c r="C1716" s="59">
        <v>42949</v>
      </c>
      <c r="D1716" s="66" t="s">
        <v>90</v>
      </c>
      <c r="E1716" s="169" t="s">
        <v>140</v>
      </c>
      <c r="F1716" s="180" t="s">
        <v>106</v>
      </c>
      <c r="G1716" s="168" t="s">
        <v>107</v>
      </c>
      <c r="H1716" s="242" t="s">
        <v>140</v>
      </c>
      <c r="I1716" s="181">
        <f t="shared" si="0"/>
        <v>42979</v>
      </c>
      <c r="J1716" s="61"/>
      <c r="K1716" s="184"/>
      <c r="L1716" s="241" t="s">
        <v>13042</v>
      </c>
      <c r="M1716" s="322" t="s">
        <v>13043</v>
      </c>
      <c r="N1716" s="61" t="s">
        <v>27</v>
      </c>
      <c r="O1716" s="61" t="s">
        <v>13049</v>
      </c>
      <c r="P1716" s="185" t="s">
        <v>17</v>
      </c>
      <c r="Q1716" s="182"/>
      <c r="R1716" s="61"/>
      <c r="S1716" s="61"/>
      <c r="T1716" s="61"/>
      <c r="U1716" s="66"/>
      <c r="V1716" s="61"/>
      <c r="W1716" s="61"/>
      <c r="X1716" s="66" t="s">
        <v>18</v>
      </c>
      <c r="Y1716" s="57">
        <v>43073</v>
      </c>
      <c r="Z1716" s="75"/>
      <c r="AA1716" s="268" t="s">
        <v>13050</v>
      </c>
      <c r="AB1716" s="183"/>
      <c r="AC1716" s="175"/>
      <c r="AD1716" s="176"/>
      <c r="AE1716" s="67" t="str">
        <f t="shared" si="1"/>
        <v>Aug</v>
      </c>
      <c r="AF1716" s="68" t="str">
        <f t="shared" si="2"/>
        <v>Dec</v>
      </c>
      <c r="AG1716" s="177">
        <f t="shared" si="6"/>
        <v>124</v>
      </c>
      <c r="AH1716" s="70">
        <f t="shared" si="5"/>
        <v>42979</v>
      </c>
      <c r="AI1716" s="71">
        <f ca="1"/>
        <v>-1010</v>
      </c>
      <c r="AJ1716" s="71" t="str">
        <v>2017</v>
      </c>
      <c r="AK1716" s="70">
        <f t="shared" si="4"/>
        <v>42959</v>
      </c>
    </row>
    <row r="1717" spans="1:37" ht="14.4">
      <c r="A1717" s="239" t="s">
        <v>13053</v>
      </c>
      <c r="B1717" s="61" t="s">
        <v>89</v>
      </c>
      <c r="C1717" s="59">
        <v>42934</v>
      </c>
      <c r="D1717" s="66" t="s">
        <v>1027</v>
      </c>
      <c r="E1717" s="184" t="s">
        <v>3794</v>
      </c>
      <c r="F1717" s="240" t="s">
        <v>214</v>
      </c>
      <c r="G1717" s="187" t="s">
        <v>7964</v>
      </c>
      <c r="H1717" s="184" t="s">
        <v>13054</v>
      </c>
      <c r="I1717" s="181">
        <f t="shared" si="0"/>
        <v>42964</v>
      </c>
      <c r="J1717" s="61" t="s">
        <v>18</v>
      </c>
      <c r="K1717" s="184" t="s">
        <v>18</v>
      </c>
      <c r="L1717" s="241" t="s">
        <v>13056</v>
      </c>
      <c r="M1717" s="61" t="s">
        <v>13057</v>
      </c>
      <c r="N1717" s="61" t="s">
        <v>16</v>
      </c>
      <c r="O1717" s="61" t="s">
        <v>12796</v>
      </c>
      <c r="P1717" s="185" t="s">
        <v>17</v>
      </c>
      <c r="Q1717" s="182"/>
      <c r="R1717" s="61" t="s">
        <v>18</v>
      </c>
      <c r="S1717" s="61"/>
      <c r="T1717" s="61"/>
      <c r="U1717" s="66" t="s">
        <v>108</v>
      </c>
      <c r="V1717" s="61" t="s">
        <v>108</v>
      </c>
      <c r="W1717" s="61"/>
      <c r="X1717" s="66"/>
      <c r="Y1717" s="57">
        <v>43073</v>
      </c>
      <c r="Z1717" s="75" t="s">
        <v>108</v>
      </c>
      <c r="AA1717" s="95" t="s">
        <v>13059</v>
      </c>
      <c r="AB1717" s="183" t="s">
        <v>97</v>
      </c>
      <c r="AC1717" s="175"/>
      <c r="AD1717" s="176"/>
      <c r="AE1717" s="67" t="str">
        <f t="shared" si="1"/>
        <v>Jul</v>
      </c>
      <c r="AF1717" s="68" t="str">
        <f t="shared" si="2"/>
        <v>Dec</v>
      </c>
      <c r="AG1717" s="177">
        <f t="shared" si="6"/>
        <v>139</v>
      </c>
      <c r="AH1717" s="70">
        <f t="shared" si="5"/>
        <v>42964</v>
      </c>
      <c r="AI1717" s="71">
        <f ca="1"/>
        <v>-1025</v>
      </c>
      <c r="AJ1717" s="71" t="str">
        <v>2017</v>
      </c>
      <c r="AK1717" s="70">
        <f t="shared" si="4"/>
        <v>42944</v>
      </c>
    </row>
    <row r="1718" spans="1:37" ht="14.4">
      <c r="A1718" s="239" t="s">
        <v>13061</v>
      </c>
      <c r="B1718" s="61" t="s">
        <v>89</v>
      </c>
      <c r="C1718" s="59">
        <v>42942</v>
      </c>
      <c r="D1718" s="66" t="s">
        <v>90</v>
      </c>
      <c r="E1718" s="184" t="s">
        <v>3794</v>
      </c>
      <c r="F1718" s="240" t="s">
        <v>214</v>
      </c>
      <c r="G1718" s="187" t="s">
        <v>6600</v>
      </c>
      <c r="H1718" s="184" t="s">
        <v>5987</v>
      </c>
      <c r="I1718" s="181">
        <f t="shared" si="0"/>
        <v>42972</v>
      </c>
      <c r="J1718" s="61" t="s">
        <v>18</v>
      </c>
      <c r="K1718" s="184" t="s">
        <v>18</v>
      </c>
      <c r="L1718" s="241" t="s">
        <v>13063</v>
      </c>
      <c r="M1718" s="61" t="s">
        <v>13064</v>
      </c>
      <c r="N1718" s="61" t="s">
        <v>395</v>
      </c>
      <c r="O1718" s="61" t="s">
        <v>108</v>
      </c>
      <c r="P1718" s="185" t="s">
        <v>96</v>
      </c>
      <c r="Q1718" s="182"/>
      <c r="R1718" s="61" t="s">
        <v>18</v>
      </c>
      <c r="S1718" s="61" t="s">
        <v>18</v>
      </c>
      <c r="T1718" s="61"/>
      <c r="U1718" s="66" t="s">
        <v>108</v>
      </c>
      <c r="V1718" s="61" t="s">
        <v>108</v>
      </c>
      <c r="W1718" s="91" t="s">
        <v>200</v>
      </c>
      <c r="X1718" s="66" t="s">
        <v>14</v>
      </c>
      <c r="Y1718" s="57">
        <v>43073</v>
      </c>
      <c r="Z1718" s="75" t="s">
        <v>108</v>
      </c>
      <c r="AA1718" s="64" t="s">
        <v>13067</v>
      </c>
      <c r="AB1718" s="183" t="s">
        <v>294</v>
      </c>
      <c r="AC1718" s="175"/>
      <c r="AD1718" s="176"/>
      <c r="AE1718" s="67" t="str">
        <f t="shared" si="1"/>
        <v>Jul</v>
      </c>
      <c r="AF1718" s="68" t="str">
        <f t="shared" si="2"/>
        <v>Dec</v>
      </c>
      <c r="AG1718" s="177">
        <f t="shared" si="6"/>
        <v>131</v>
      </c>
      <c r="AH1718" s="70">
        <f t="shared" si="5"/>
        <v>42972</v>
      </c>
      <c r="AI1718" s="71">
        <f ca="1"/>
        <v>-1017</v>
      </c>
      <c r="AJ1718" s="71" t="str">
        <v>2017</v>
      </c>
      <c r="AK1718" s="70">
        <f t="shared" si="4"/>
        <v>42952</v>
      </c>
    </row>
    <row r="1719" spans="1:37" ht="14.4">
      <c r="A1719" s="239" t="s">
        <v>13069</v>
      </c>
      <c r="B1719" s="61" t="s">
        <v>89</v>
      </c>
      <c r="C1719" s="59">
        <v>42942</v>
      </c>
      <c r="D1719" s="66" t="s">
        <v>90</v>
      </c>
      <c r="E1719" s="184" t="s">
        <v>3794</v>
      </c>
      <c r="F1719" s="240" t="s">
        <v>106</v>
      </c>
      <c r="G1719" s="168" t="s">
        <v>177</v>
      </c>
      <c r="H1719" s="184" t="s">
        <v>2445</v>
      </c>
      <c r="I1719" s="181">
        <f t="shared" si="0"/>
        <v>42972</v>
      </c>
      <c r="J1719" s="61"/>
      <c r="K1719" s="184"/>
      <c r="L1719" s="241" t="s">
        <v>13071</v>
      </c>
      <c r="M1719" s="61" t="s">
        <v>13072</v>
      </c>
      <c r="N1719" s="61" t="s">
        <v>249</v>
      </c>
      <c r="O1719" s="61" t="s">
        <v>13073</v>
      </c>
      <c r="P1719" s="185" t="s">
        <v>96</v>
      </c>
      <c r="Q1719" s="182"/>
      <c r="R1719" s="61" t="s">
        <v>18</v>
      </c>
      <c r="S1719" s="61"/>
      <c r="T1719" s="61"/>
      <c r="U1719" s="66" t="s">
        <v>108</v>
      </c>
      <c r="V1719" s="61" t="s">
        <v>108</v>
      </c>
      <c r="W1719" s="61"/>
      <c r="X1719" s="66"/>
      <c r="Y1719" s="57">
        <v>43073</v>
      </c>
      <c r="Z1719" s="75" t="s">
        <v>108</v>
      </c>
      <c r="AA1719" s="95" t="s">
        <v>13075</v>
      </c>
      <c r="AB1719" s="183"/>
      <c r="AC1719" s="175"/>
      <c r="AD1719" s="176"/>
      <c r="AE1719" s="67" t="str">
        <f t="shared" si="1"/>
        <v>Jul</v>
      </c>
      <c r="AF1719" s="68" t="str">
        <f t="shared" si="2"/>
        <v>Dec</v>
      </c>
      <c r="AG1719" s="177">
        <f t="shared" si="6"/>
        <v>131</v>
      </c>
      <c r="AH1719" s="70">
        <f t="shared" si="5"/>
        <v>42972</v>
      </c>
      <c r="AI1719" s="71">
        <f ca="1"/>
        <v>-1017</v>
      </c>
      <c r="AJ1719" s="71" t="str">
        <v>2017</v>
      </c>
      <c r="AK1719" s="70">
        <f t="shared" si="4"/>
        <v>42952</v>
      </c>
    </row>
    <row r="1720" spans="1:37" ht="14.4">
      <c r="A1720" s="239" t="s">
        <v>13077</v>
      </c>
      <c r="B1720" s="61" t="s">
        <v>89</v>
      </c>
      <c r="C1720" s="59">
        <v>42942</v>
      </c>
      <c r="D1720" s="66" t="s">
        <v>90</v>
      </c>
      <c r="E1720" s="184" t="s">
        <v>3794</v>
      </c>
      <c r="F1720" s="240" t="s">
        <v>214</v>
      </c>
      <c r="G1720" s="187" t="s">
        <v>13078</v>
      </c>
      <c r="H1720" s="184" t="s">
        <v>13079</v>
      </c>
      <c r="I1720" s="181">
        <f t="shared" si="0"/>
        <v>42972</v>
      </c>
      <c r="J1720" s="61" t="s">
        <v>18</v>
      </c>
      <c r="K1720" s="184" t="s">
        <v>18</v>
      </c>
      <c r="L1720" s="241" t="s">
        <v>13080</v>
      </c>
      <c r="M1720" s="61" t="s">
        <v>13081</v>
      </c>
      <c r="N1720" s="61" t="s">
        <v>172</v>
      </c>
      <c r="O1720" s="61" t="s">
        <v>13082</v>
      </c>
      <c r="P1720" s="185" t="s">
        <v>96</v>
      </c>
      <c r="Q1720" s="182"/>
      <c r="R1720" s="61" t="s">
        <v>18</v>
      </c>
      <c r="S1720" s="61"/>
      <c r="T1720" s="61"/>
      <c r="U1720" s="66" t="s">
        <v>108</v>
      </c>
      <c r="V1720" s="61" t="s">
        <v>108</v>
      </c>
      <c r="W1720" s="61"/>
      <c r="X1720" s="66" t="s">
        <v>14</v>
      </c>
      <c r="Y1720" s="57">
        <v>43073</v>
      </c>
      <c r="Z1720" s="75" t="s">
        <v>108</v>
      </c>
      <c r="AA1720" s="95" t="s">
        <v>13083</v>
      </c>
      <c r="AB1720" s="183" t="s">
        <v>3872</v>
      </c>
      <c r="AC1720" s="175"/>
      <c r="AD1720" s="176"/>
      <c r="AE1720" s="67" t="str">
        <f t="shared" si="1"/>
        <v>Jul</v>
      </c>
      <c r="AF1720" s="68" t="str">
        <f t="shared" si="2"/>
        <v>Dec</v>
      </c>
      <c r="AG1720" s="177">
        <f t="shared" si="6"/>
        <v>131</v>
      </c>
      <c r="AH1720" s="70">
        <f t="shared" si="5"/>
        <v>42972</v>
      </c>
      <c r="AI1720" s="71">
        <f ca="1"/>
        <v>-1017</v>
      </c>
      <c r="AJ1720" s="71" t="str">
        <v>2017</v>
      </c>
      <c r="AK1720" s="70">
        <f t="shared" si="4"/>
        <v>42952</v>
      </c>
    </row>
    <row r="1721" spans="1:37" ht="14.4">
      <c r="A1721" s="239" t="s">
        <v>13084</v>
      </c>
      <c r="B1721" s="61" t="s">
        <v>89</v>
      </c>
      <c r="C1721" s="59">
        <v>42943</v>
      </c>
      <c r="D1721" s="66" t="s">
        <v>90</v>
      </c>
      <c r="E1721" s="184" t="s">
        <v>3794</v>
      </c>
      <c r="F1721" s="240" t="s">
        <v>214</v>
      </c>
      <c r="G1721" s="187" t="s">
        <v>214</v>
      </c>
      <c r="H1721" s="184" t="s">
        <v>3785</v>
      </c>
      <c r="I1721" s="181">
        <f t="shared" si="0"/>
        <v>42973</v>
      </c>
      <c r="J1721" s="61" t="s">
        <v>18</v>
      </c>
      <c r="K1721" s="184" t="s">
        <v>18</v>
      </c>
      <c r="L1721" s="241" t="s">
        <v>13085</v>
      </c>
      <c r="M1721" s="61" t="s">
        <v>108</v>
      </c>
      <c r="N1721" s="61" t="s">
        <v>395</v>
      </c>
      <c r="O1721" s="61" t="s">
        <v>13086</v>
      </c>
      <c r="P1721" s="185" t="s">
        <v>96</v>
      </c>
      <c r="Q1721" s="182"/>
      <c r="R1721" s="61" t="s">
        <v>18</v>
      </c>
      <c r="S1721" s="61"/>
      <c r="T1721" s="61"/>
      <c r="U1721" s="66" t="s">
        <v>108</v>
      </c>
      <c r="V1721" s="61" t="s">
        <v>108</v>
      </c>
      <c r="W1721" s="91" t="s">
        <v>200</v>
      </c>
      <c r="X1721" s="66" t="s">
        <v>14</v>
      </c>
      <c r="Y1721" s="57">
        <v>43073</v>
      </c>
      <c r="Z1721" s="75" t="s">
        <v>108</v>
      </c>
      <c r="AA1721" s="95" t="s">
        <v>13088</v>
      </c>
      <c r="AB1721" s="183" t="s">
        <v>294</v>
      </c>
      <c r="AC1721" s="175"/>
      <c r="AD1721" s="176"/>
      <c r="AE1721" s="67" t="str">
        <f t="shared" si="1"/>
        <v>Jul</v>
      </c>
      <c r="AF1721" s="68" t="str">
        <f t="shared" si="2"/>
        <v>Dec</v>
      </c>
      <c r="AG1721" s="177">
        <f t="shared" si="6"/>
        <v>130</v>
      </c>
      <c r="AH1721" s="70">
        <f t="shared" si="5"/>
        <v>42973</v>
      </c>
      <c r="AI1721" s="71">
        <f ca="1"/>
        <v>-1016</v>
      </c>
      <c r="AJ1721" s="71" t="str">
        <v>2017</v>
      </c>
      <c r="AK1721" s="70">
        <f t="shared" si="4"/>
        <v>42953</v>
      </c>
    </row>
    <row r="1722" spans="1:37" ht="14.4">
      <c r="A1722" s="239" t="s">
        <v>13090</v>
      </c>
      <c r="B1722" s="61" t="s">
        <v>89</v>
      </c>
      <c r="C1722" s="59">
        <v>42951</v>
      </c>
      <c r="D1722" s="66" t="s">
        <v>1027</v>
      </c>
      <c r="E1722" s="184" t="s">
        <v>13091</v>
      </c>
      <c r="F1722" s="240" t="s">
        <v>214</v>
      </c>
      <c r="G1722" s="168" t="s">
        <v>4271</v>
      </c>
      <c r="H1722" s="184" t="s">
        <v>12938</v>
      </c>
      <c r="I1722" s="181">
        <f t="shared" si="0"/>
        <v>42981</v>
      </c>
      <c r="J1722" s="61" t="s">
        <v>18</v>
      </c>
      <c r="K1722" s="184" t="s">
        <v>18</v>
      </c>
      <c r="L1722" s="241" t="s">
        <v>13092</v>
      </c>
      <c r="M1722" s="61" t="s">
        <v>13093</v>
      </c>
      <c r="N1722" s="61"/>
      <c r="O1722" s="61" t="s">
        <v>13095</v>
      </c>
      <c r="P1722" s="185" t="s">
        <v>96</v>
      </c>
      <c r="Q1722" s="182"/>
      <c r="R1722" s="61" t="s">
        <v>18</v>
      </c>
      <c r="S1722" s="61"/>
      <c r="T1722" s="61"/>
      <c r="U1722" s="66" t="s">
        <v>108</v>
      </c>
      <c r="V1722" s="61" t="s">
        <v>108</v>
      </c>
      <c r="W1722" s="61"/>
      <c r="X1722" s="66" t="s">
        <v>18</v>
      </c>
      <c r="Y1722" s="57">
        <v>43073</v>
      </c>
      <c r="Z1722" s="75" t="s">
        <v>108</v>
      </c>
      <c r="AA1722" s="95" t="s">
        <v>13096</v>
      </c>
      <c r="AB1722" s="183" t="s">
        <v>97</v>
      </c>
      <c r="AC1722" s="175"/>
      <c r="AD1722" s="176"/>
      <c r="AE1722" s="67" t="str">
        <f t="shared" si="1"/>
        <v>Aug</v>
      </c>
      <c r="AF1722" s="68" t="str">
        <f t="shared" si="2"/>
        <v>Dec</v>
      </c>
      <c r="AG1722" s="177">
        <f t="shared" si="6"/>
        <v>122</v>
      </c>
      <c r="AH1722" s="70">
        <f t="shared" si="5"/>
        <v>42981</v>
      </c>
      <c r="AI1722" s="71">
        <f ca="1"/>
        <v>-1008</v>
      </c>
      <c r="AJ1722" s="71" t="str">
        <v>2017</v>
      </c>
      <c r="AK1722" s="70">
        <f t="shared" si="4"/>
        <v>42961</v>
      </c>
    </row>
    <row r="1723" spans="1:37" ht="14.4">
      <c r="A1723" s="239" t="s">
        <v>13098</v>
      </c>
      <c r="B1723" s="61" t="s">
        <v>89</v>
      </c>
      <c r="C1723" s="59">
        <v>42951</v>
      </c>
      <c r="D1723" s="66" t="s">
        <v>90</v>
      </c>
      <c r="E1723" s="184" t="s">
        <v>327</v>
      </c>
      <c r="F1723" s="240" t="s">
        <v>214</v>
      </c>
      <c r="G1723" s="187" t="s">
        <v>4797</v>
      </c>
      <c r="H1723" s="184" t="s">
        <v>327</v>
      </c>
      <c r="I1723" s="181">
        <f t="shared" si="0"/>
        <v>42981</v>
      </c>
      <c r="J1723" s="61"/>
      <c r="K1723" s="184"/>
      <c r="L1723" s="241" t="s">
        <v>13105</v>
      </c>
      <c r="M1723" s="61" t="s">
        <v>13106</v>
      </c>
      <c r="N1723" s="61" t="s">
        <v>436</v>
      </c>
      <c r="O1723" s="323">
        <v>114034</v>
      </c>
      <c r="P1723" s="185" t="s">
        <v>96</v>
      </c>
      <c r="Q1723" s="182"/>
      <c r="R1723" s="61"/>
      <c r="S1723" s="61"/>
      <c r="T1723" s="61"/>
      <c r="U1723" s="66"/>
      <c r="V1723" s="61"/>
      <c r="W1723" s="61"/>
      <c r="X1723" s="66" t="s">
        <v>18</v>
      </c>
      <c r="Y1723" s="57">
        <v>43073</v>
      </c>
      <c r="Z1723" s="75"/>
      <c r="AA1723" s="95" t="s">
        <v>2766</v>
      </c>
      <c r="AB1723" s="183"/>
      <c r="AC1723" s="175"/>
      <c r="AD1723" s="176"/>
      <c r="AE1723" s="67" t="str">
        <f t="shared" si="1"/>
        <v>Aug</v>
      </c>
      <c r="AF1723" s="68" t="str">
        <f t="shared" si="2"/>
        <v>Dec</v>
      </c>
      <c r="AG1723" s="177">
        <f t="shared" si="6"/>
        <v>122</v>
      </c>
      <c r="AH1723" s="70">
        <f t="shared" si="5"/>
        <v>42981</v>
      </c>
      <c r="AI1723" s="71">
        <f ca="1"/>
        <v>-1008</v>
      </c>
      <c r="AJ1723" s="71" t="str">
        <v>2017</v>
      </c>
      <c r="AK1723" s="70">
        <f t="shared" si="4"/>
        <v>42961</v>
      </c>
    </row>
    <row r="1724" spans="1:37" ht="14.4">
      <c r="A1724" s="239" t="s">
        <v>13111</v>
      </c>
      <c r="B1724" s="61" t="s">
        <v>89</v>
      </c>
      <c r="C1724" s="59">
        <v>42943</v>
      </c>
      <c r="D1724" s="66" t="s">
        <v>90</v>
      </c>
      <c r="E1724" s="184" t="s">
        <v>3794</v>
      </c>
      <c r="F1724" s="240" t="s">
        <v>214</v>
      </c>
      <c r="G1724" s="187" t="s">
        <v>8311</v>
      </c>
      <c r="H1724" s="184" t="s">
        <v>13112</v>
      </c>
      <c r="I1724" s="181">
        <f t="shared" si="0"/>
        <v>42973</v>
      </c>
      <c r="J1724" s="61" t="s">
        <v>18</v>
      </c>
      <c r="K1724" s="184" t="s">
        <v>18</v>
      </c>
      <c r="L1724" s="241" t="s">
        <v>13113</v>
      </c>
      <c r="M1724" s="61" t="s">
        <v>13114</v>
      </c>
      <c r="N1724" s="61" t="s">
        <v>249</v>
      </c>
      <c r="O1724" s="61" t="s">
        <v>108</v>
      </c>
      <c r="P1724" s="185" t="s">
        <v>96</v>
      </c>
      <c r="Q1724" s="182"/>
      <c r="R1724" s="61" t="s">
        <v>18</v>
      </c>
      <c r="S1724" s="61"/>
      <c r="T1724" s="61"/>
      <c r="U1724" s="66" t="s">
        <v>108</v>
      </c>
      <c r="V1724" s="61" t="s">
        <v>108</v>
      </c>
      <c r="W1724" s="61"/>
      <c r="X1724" s="66" t="s">
        <v>18</v>
      </c>
      <c r="Y1724" s="57">
        <v>43073</v>
      </c>
      <c r="Z1724" s="75" t="s">
        <v>108</v>
      </c>
      <c r="AA1724" s="95" t="s">
        <v>13115</v>
      </c>
      <c r="AB1724" s="183" t="s">
        <v>97</v>
      </c>
      <c r="AC1724" s="175"/>
      <c r="AD1724" s="176"/>
      <c r="AE1724" s="67" t="str">
        <f t="shared" si="1"/>
        <v>Jul</v>
      </c>
      <c r="AF1724" s="68" t="str">
        <f t="shared" si="2"/>
        <v>Dec</v>
      </c>
      <c r="AG1724" s="177">
        <f t="shared" si="6"/>
        <v>130</v>
      </c>
      <c r="AH1724" s="70">
        <f t="shared" si="5"/>
        <v>42973</v>
      </c>
      <c r="AI1724" s="71">
        <f ca="1"/>
        <v>-1016</v>
      </c>
      <c r="AJ1724" s="71" t="str">
        <v>2017</v>
      </c>
      <c r="AK1724" s="70">
        <f t="shared" si="4"/>
        <v>42953</v>
      </c>
    </row>
    <row r="1725" spans="1:37" ht="14.4">
      <c r="A1725" s="239" t="s">
        <v>13116</v>
      </c>
      <c r="B1725" s="61" t="s">
        <v>89</v>
      </c>
      <c r="C1725" s="59">
        <v>42943</v>
      </c>
      <c r="D1725" s="66" t="s">
        <v>90</v>
      </c>
      <c r="E1725" s="184" t="s">
        <v>3794</v>
      </c>
      <c r="F1725" s="240" t="s">
        <v>214</v>
      </c>
      <c r="G1725" s="187" t="s">
        <v>10236</v>
      </c>
      <c r="H1725" s="184" t="s">
        <v>10237</v>
      </c>
      <c r="I1725" s="181">
        <f t="shared" si="0"/>
        <v>42973</v>
      </c>
      <c r="J1725" s="61" t="s">
        <v>18</v>
      </c>
      <c r="K1725" s="184" t="s">
        <v>14</v>
      </c>
      <c r="L1725" s="241" t="s">
        <v>13117</v>
      </c>
      <c r="M1725" s="61" t="s">
        <v>13118</v>
      </c>
      <c r="N1725" s="61" t="s">
        <v>22</v>
      </c>
      <c r="O1725" s="61" t="s">
        <v>108</v>
      </c>
      <c r="P1725" s="185" t="s">
        <v>96</v>
      </c>
      <c r="Q1725" s="182"/>
      <c r="R1725" s="61" t="s">
        <v>18</v>
      </c>
      <c r="S1725" s="61"/>
      <c r="T1725" s="61"/>
      <c r="U1725" s="66" t="s">
        <v>108</v>
      </c>
      <c r="V1725" s="61" t="s">
        <v>108</v>
      </c>
      <c r="W1725" s="61"/>
      <c r="X1725" s="66" t="s">
        <v>14</v>
      </c>
      <c r="Y1725" s="57">
        <v>43073</v>
      </c>
      <c r="Z1725" s="75" t="s">
        <v>108</v>
      </c>
      <c r="AA1725" s="95" t="s">
        <v>13119</v>
      </c>
      <c r="AB1725" s="183" t="s">
        <v>3872</v>
      </c>
      <c r="AC1725" s="175"/>
      <c r="AD1725" s="176"/>
      <c r="AE1725" s="67" t="str">
        <f t="shared" si="1"/>
        <v>Jul</v>
      </c>
      <c r="AF1725" s="68" t="str">
        <f t="shared" si="2"/>
        <v>Dec</v>
      </c>
      <c r="AG1725" s="177">
        <f t="shared" si="6"/>
        <v>130</v>
      </c>
      <c r="AH1725" s="70">
        <f t="shared" si="5"/>
        <v>42973</v>
      </c>
      <c r="AI1725" s="71">
        <f ca="1"/>
        <v>-1016</v>
      </c>
      <c r="AJ1725" s="71" t="str">
        <v>2017</v>
      </c>
      <c r="AK1725" s="70">
        <f t="shared" si="4"/>
        <v>42953</v>
      </c>
    </row>
    <row r="1726" spans="1:37" ht="14.4">
      <c r="A1726" s="239" t="s">
        <v>13120</v>
      </c>
      <c r="B1726" s="61" t="s">
        <v>89</v>
      </c>
      <c r="C1726" s="59">
        <v>42944</v>
      </c>
      <c r="D1726" s="66" t="s">
        <v>90</v>
      </c>
      <c r="E1726" s="184" t="s">
        <v>3794</v>
      </c>
      <c r="F1726" s="240" t="s">
        <v>214</v>
      </c>
      <c r="G1726" s="168" t="s">
        <v>5916</v>
      </c>
      <c r="H1726" s="184" t="s">
        <v>13121</v>
      </c>
      <c r="I1726" s="181">
        <f t="shared" si="0"/>
        <v>42974</v>
      </c>
      <c r="J1726" s="61" t="s">
        <v>18</v>
      </c>
      <c r="K1726" s="184" t="s">
        <v>18</v>
      </c>
      <c r="L1726" s="171" t="s">
        <v>13122</v>
      </c>
      <c r="M1726" s="61" t="s">
        <v>108</v>
      </c>
      <c r="N1726" s="61" t="s">
        <v>395</v>
      </c>
      <c r="O1726" s="61" t="s">
        <v>108</v>
      </c>
      <c r="P1726" s="185" t="s">
        <v>96</v>
      </c>
      <c r="Q1726" s="182"/>
      <c r="R1726" s="61" t="s">
        <v>18</v>
      </c>
      <c r="S1726" s="61"/>
      <c r="T1726" s="61"/>
      <c r="U1726" s="66" t="s">
        <v>108</v>
      </c>
      <c r="V1726" s="61" t="s">
        <v>108</v>
      </c>
      <c r="W1726" s="61"/>
      <c r="X1726" s="66" t="s">
        <v>14</v>
      </c>
      <c r="Y1726" s="57">
        <v>43073</v>
      </c>
      <c r="Z1726" s="75" t="s">
        <v>108</v>
      </c>
      <c r="AA1726" s="95" t="s">
        <v>13123</v>
      </c>
      <c r="AB1726" s="183" t="s">
        <v>3872</v>
      </c>
      <c r="AC1726" s="175"/>
      <c r="AD1726" s="176"/>
      <c r="AE1726" s="67" t="str">
        <f t="shared" si="1"/>
        <v>Jul</v>
      </c>
      <c r="AF1726" s="68" t="str">
        <f t="shared" si="2"/>
        <v>Dec</v>
      </c>
      <c r="AG1726" s="177">
        <f t="shared" si="6"/>
        <v>129</v>
      </c>
      <c r="AH1726" s="70">
        <f t="shared" si="5"/>
        <v>42974</v>
      </c>
      <c r="AI1726" s="71">
        <f ca="1"/>
        <v>-1015</v>
      </c>
      <c r="AJ1726" s="71" t="str">
        <v>2017</v>
      </c>
      <c r="AK1726" s="70">
        <f t="shared" si="4"/>
        <v>42954</v>
      </c>
    </row>
    <row r="1727" spans="1:37" ht="14.4">
      <c r="A1727" s="239" t="s">
        <v>13124</v>
      </c>
      <c r="B1727" s="61" t="s">
        <v>89</v>
      </c>
      <c r="C1727" s="59">
        <v>42944</v>
      </c>
      <c r="D1727" s="66" t="s">
        <v>90</v>
      </c>
      <c r="E1727" s="184" t="s">
        <v>3794</v>
      </c>
      <c r="F1727" s="240" t="s">
        <v>106</v>
      </c>
      <c r="G1727" s="168" t="s">
        <v>177</v>
      </c>
      <c r="H1727" s="184" t="s">
        <v>5818</v>
      </c>
      <c r="I1727" s="181">
        <f t="shared" si="0"/>
        <v>42974</v>
      </c>
      <c r="J1727" s="61" t="s">
        <v>18</v>
      </c>
      <c r="K1727" s="184" t="s">
        <v>18</v>
      </c>
      <c r="L1727" s="241" t="s">
        <v>13125</v>
      </c>
      <c r="M1727" s="61" t="s">
        <v>108</v>
      </c>
      <c r="N1727" s="61" t="s">
        <v>143</v>
      </c>
      <c r="O1727" s="61" t="s">
        <v>108</v>
      </c>
      <c r="P1727" s="185" t="s">
        <v>96</v>
      </c>
      <c r="Q1727" s="182"/>
      <c r="R1727" s="61" t="s">
        <v>18</v>
      </c>
      <c r="S1727" s="61"/>
      <c r="T1727" s="61"/>
      <c r="U1727" s="66" t="s">
        <v>108</v>
      </c>
      <c r="V1727" s="61" t="s">
        <v>108</v>
      </c>
      <c r="W1727" s="61"/>
      <c r="X1727" s="66"/>
      <c r="Y1727" s="57">
        <v>43073</v>
      </c>
      <c r="Z1727" s="75" t="s">
        <v>108</v>
      </c>
      <c r="AA1727" s="64" t="s">
        <v>13126</v>
      </c>
      <c r="AB1727" s="183"/>
      <c r="AC1727" s="175"/>
      <c r="AD1727" s="176"/>
      <c r="AE1727" s="67" t="str">
        <f t="shared" si="1"/>
        <v>Jul</v>
      </c>
      <c r="AF1727" s="68" t="str">
        <f t="shared" si="2"/>
        <v>Dec</v>
      </c>
      <c r="AG1727" s="177">
        <f t="shared" si="6"/>
        <v>129</v>
      </c>
      <c r="AH1727" s="70">
        <f t="shared" si="5"/>
        <v>42974</v>
      </c>
      <c r="AI1727" s="71">
        <f ca="1"/>
        <v>-1015</v>
      </c>
      <c r="AJ1727" s="71" t="str">
        <v>2017</v>
      </c>
      <c r="AK1727" s="70">
        <f t="shared" si="4"/>
        <v>42954</v>
      </c>
    </row>
    <row r="1728" spans="1:37" ht="14.4">
      <c r="A1728" s="239" t="s">
        <v>13127</v>
      </c>
      <c r="B1728" s="61" t="s">
        <v>89</v>
      </c>
      <c r="C1728" s="59">
        <v>42944</v>
      </c>
      <c r="D1728" s="66" t="s">
        <v>90</v>
      </c>
      <c r="E1728" s="184" t="s">
        <v>3794</v>
      </c>
      <c r="F1728" s="240" t="s">
        <v>106</v>
      </c>
      <c r="G1728" s="168" t="s">
        <v>177</v>
      </c>
      <c r="H1728" s="184" t="s">
        <v>5818</v>
      </c>
      <c r="I1728" s="181">
        <f t="shared" si="0"/>
        <v>42974</v>
      </c>
      <c r="J1728" s="61" t="s">
        <v>18</v>
      </c>
      <c r="K1728" s="184" t="s">
        <v>18</v>
      </c>
      <c r="L1728" s="241" t="s">
        <v>668</v>
      </c>
      <c r="M1728" s="61"/>
      <c r="N1728" s="61"/>
      <c r="O1728" s="61"/>
      <c r="P1728" s="185" t="s">
        <v>96</v>
      </c>
      <c r="Q1728" s="182"/>
      <c r="R1728" s="61" t="s">
        <v>18</v>
      </c>
      <c r="S1728" s="61"/>
      <c r="T1728" s="61"/>
      <c r="U1728" s="66" t="s">
        <v>108</v>
      </c>
      <c r="V1728" s="61" t="s">
        <v>108</v>
      </c>
      <c r="W1728" s="61"/>
      <c r="X1728" s="66"/>
      <c r="Y1728" s="57">
        <v>43073</v>
      </c>
      <c r="Z1728" s="75" t="s">
        <v>108</v>
      </c>
      <c r="AA1728" s="95" t="s">
        <v>13128</v>
      </c>
      <c r="AB1728" s="183"/>
      <c r="AC1728" s="175"/>
      <c r="AD1728" s="176"/>
      <c r="AE1728" s="67" t="str">
        <f t="shared" si="1"/>
        <v>Jul</v>
      </c>
      <c r="AF1728" s="68" t="str">
        <f t="shared" si="2"/>
        <v>Dec</v>
      </c>
      <c r="AG1728" s="177">
        <f t="shared" si="6"/>
        <v>129</v>
      </c>
      <c r="AH1728" s="70">
        <f t="shared" si="5"/>
        <v>42974</v>
      </c>
      <c r="AI1728" s="71">
        <f ca="1"/>
        <v>-1015</v>
      </c>
      <c r="AJ1728" s="71" t="str">
        <v>2017</v>
      </c>
      <c r="AK1728" s="70">
        <f t="shared" si="4"/>
        <v>42954</v>
      </c>
    </row>
    <row r="1729" spans="1:37" ht="27.8" customHeight="1">
      <c r="A1729" s="239" t="s">
        <v>13129</v>
      </c>
      <c r="B1729" s="61" t="s">
        <v>89</v>
      </c>
      <c r="C1729" s="15">
        <v>42947</v>
      </c>
      <c r="D1729" s="66" t="s">
        <v>90</v>
      </c>
      <c r="E1729" s="10" t="s">
        <v>3794</v>
      </c>
      <c r="F1729" s="324" t="s">
        <v>214</v>
      </c>
      <c r="G1729" s="187" t="s">
        <v>5043</v>
      </c>
      <c r="H1729" s="10" t="s">
        <v>13130</v>
      </c>
      <c r="I1729" s="181">
        <f t="shared" si="0"/>
        <v>42977</v>
      </c>
      <c r="J1729" s="61" t="s">
        <v>18</v>
      </c>
      <c r="K1729" s="184" t="s">
        <v>18</v>
      </c>
      <c r="L1729" s="254" t="s">
        <v>13131</v>
      </c>
      <c r="M1729" s="10" t="s">
        <v>13132</v>
      </c>
      <c r="N1729" s="61" t="s">
        <v>143</v>
      </c>
      <c r="O1729" s="61" t="s">
        <v>13133</v>
      </c>
      <c r="P1729" s="185" t="s">
        <v>96</v>
      </c>
      <c r="Q1729" s="182"/>
      <c r="R1729" s="61" t="s">
        <v>18</v>
      </c>
      <c r="S1729" s="61"/>
      <c r="T1729" s="61"/>
      <c r="U1729" s="66" t="s">
        <v>108</v>
      </c>
      <c r="V1729" s="61" t="s">
        <v>108</v>
      </c>
      <c r="W1729" s="61"/>
      <c r="X1729" s="66" t="s">
        <v>14</v>
      </c>
      <c r="Y1729" s="57">
        <v>43073</v>
      </c>
      <c r="Z1729" s="75" t="s">
        <v>108</v>
      </c>
      <c r="AA1729" s="325" t="s">
        <v>13134</v>
      </c>
      <c r="AB1729" s="183" t="s">
        <v>179</v>
      </c>
      <c r="AC1729" s="175"/>
      <c r="AD1729" s="176"/>
      <c r="AE1729" s="67" t="str">
        <f t="shared" si="1"/>
        <v>Jul</v>
      </c>
      <c r="AF1729" s="68" t="str">
        <f t="shared" si="2"/>
        <v>Dec</v>
      </c>
      <c r="AG1729" s="177">
        <f t="shared" si="6"/>
        <v>126</v>
      </c>
      <c r="AH1729" s="70">
        <f t="shared" si="5"/>
        <v>42977</v>
      </c>
      <c r="AI1729" s="71">
        <f ca="1"/>
        <v>-1012</v>
      </c>
      <c r="AJ1729" s="71" t="str">
        <v>2017</v>
      </c>
      <c r="AK1729" s="70">
        <f t="shared" si="4"/>
        <v>42957</v>
      </c>
    </row>
    <row r="1730" spans="1:37" ht="14.4">
      <c r="A1730" s="239" t="s">
        <v>13135</v>
      </c>
      <c r="B1730" s="61" t="s">
        <v>89</v>
      </c>
      <c r="C1730" s="59">
        <v>42949</v>
      </c>
      <c r="D1730" s="66" t="s">
        <v>90</v>
      </c>
      <c r="E1730" s="184" t="s">
        <v>3794</v>
      </c>
      <c r="F1730" s="240" t="s">
        <v>214</v>
      </c>
      <c r="G1730" s="187" t="s">
        <v>4281</v>
      </c>
      <c r="H1730" s="184" t="s">
        <v>3796</v>
      </c>
      <c r="I1730" s="181">
        <f t="shared" si="0"/>
        <v>42979</v>
      </c>
      <c r="J1730" s="61" t="s">
        <v>18</v>
      </c>
      <c r="K1730" s="184" t="s">
        <v>14</v>
      </c>
      <c r="L1730" s="241" t="s">
        <v>13136</v>
      </c>
      <c r="M1730" s="61" t="s">
        <v>13137</v>
      </c>
      <c r="N1730" s="61" t="s">
        <v>395</v>
      </c>
      <c r="O1730" s="61" t="s">
        <v>108</v>
      </c>
      <c r="P1730" s="185" t="s">
        <v>96</v>
      </c>
      <c r="Q1730" s="182"/>
      <c r="R1730" s="61" t="s">
        <v>18</v>
      </c>
      <c r="S1730" s="61"/>
      <c r="T1730" s="61"/>
      <c r="U1730" s="66" t="s">
        <v>108</v>
      </c>
      <c r="V1730" s="61" t="s">
        <v>108</v>
      </c>
      <c r="W1730" s="61"/>
      <c r="X1730" s="66" t="s">
        <v>14</v>
      </c>
      <c r="Y1730" s="57">
        <v>43073</v>
      </c>
      <c r="Z1730" s="75" t="s">
        <v>108</v>
      </c>
      <c r="AA1730" s="64" t="s">
        <v>13138</v>
      </c>
      <c r="AB1730" s="183" t="s">
        <v>3872</v>
      </c>
      <c r="AC1730" s="175"/>
      <c r="AD1730" s="176"/>
      <c r="AE1730" s="67" t="str">
        <f t="shared" si="1"/>
        <v>Aug</v>
      </c>
      <c r="AF1730" s="68" t="str">
        <f t="shared" si="2"/>
        <v>Dec</v>
      </c>
      <c r="AG1730" s="177">
        <f t="shared" si="6"/>
        <v>124</v>
      </c>
      <c r="AH1730" s="70">
        <f t="shared" si="5"/>
        <v>42979</v>
      </c>
      <c r="AI1730" s="71">
        <f ca="1"/>
        <v>-1010</v>
      </c>
      <c r="AJ1730" s="71" t="str">
        <v>2017</v>
      </c>
      <c r="AK1730" s="70">
        <f t="shared" si="4"/>
        <v>42959</v>
      </c>
    </row>
    <row r="1731" spans="1:37" ht="14.4">
      <c r="A1731" s="239" t="s">
        <v>13139</v>
      </c>
      <c r="B1731" s="61" t="s">
        <v>89</v>
      </c>
      <c r="C1731" s="59">
        <v>42944</v>
      </c>
      <c r="D1731" s="66" t="s">
        <v>90</v>
      </c>
      <c r="E1731" s="184" t="s">
        <v>30</v>
      </c>
      <c r="F1731" s="240" t="s">
        <v>106</v>
      </c>
      <c r="G1731" s="168" t="s">
        <v>177</v>
      </c>
      <c r="H1731" s="184" t="s">
        <v>32</v>
      </c>
      <c r="I1731" s="181">
        <f t="shared" si="0"/>
        <v>42974</v>
      </c>
      <c r="J1731" s="61"/>
      <c r="K1731" s="184"/>
      <c r="L1731" s="241" t="s">
        <v>668</v>
      </c>
      <c r="M1731" s="61" t="s">
        <v>13140</v>
      </c>
      <c r="N1731" s="61"/>
      <c r="O1731" s="61"/>
      <c r="P1731" s="185" t="s">
        <v>96</v>
      </c>
      <c r="Q1731" s="182"/>
      <c r="R1731" s="61"/>
      <c r="S1731" s="61"/>
      <c r="T1731" s="61"/>
      <c r="U1731" s="66"/>
      <c r="V1731" s="61"/>
      <c r="W1731" s="61"/>
      <c r="X1731" s="66" t="s">
        <v>18</v>
      </c>
      <c r="Y1731" s="57">
        <v>43073</v>
      </c>
      <c r="Z1731" s="75"/>
      <c r="AA1731" s="95" t="s">
        <v>13141</v>
      </c>
      <c r="AB1731" s="183"/>
      <c r="AC1731" s="175"/>
      <c r="AD1731" s="176"/>
      <c r="AE1731" s="67" t="str">
        <f t="shared" si="1"/>
        <v>Jul</v>
      </c>
      <c r="AF1731" s="68" t="str">
        <f t="shared" si="2"/>
        <v>Dec</v>
      </c>
      <c r="AG1731" s="177">
        <f t="shared" si="6"/>
        <v>129</v>
      </c>
      <c r="AH1731" s="70">
        <f t="shared" si="5"/>
        <v>42974</v>
      </c>
      <c r="AI1731" s="71">
        <f ca="1"/>
        <v>-1015</v>
      </c>
      <c r="AJ1731" s="71" t="str">
        <v>2017</v>
      </c>
      <c r="AK1731" s="70">
        <f t="shared" si="4"/>
        <v>42954</v>
      </c>
    </row>
    <row r="1732" spans="1:37" ht="14.4">
      <c r="A1732" s="239" t="s">
        <v>13142</v>
      </c>
      <c r="B1732" s="61" t="s">
        <v>89</v>
      </c>
      <c r="C1732" s="59">
        <v>42947</v>
      </c>
      <c r="D1732" s="66" t="s">
        <v>90</v>
      </c>
      <c r="E1732" s="169" t="s">
        <v>140</v>
      </c>
      <c r="F1732" s="180" t="s">
        <v>106</v>
      </c>
      <c r="G1732" s="168" t="s">
        <v>107</v>
      </c>
      <c r="H1732" s="242" t="s">
        <v>140</v>
      </c>
      <c r="I1732" s="181">
        <f t="shared" si="0"/>
        <v>42977</v>
      </c>
      <c r="J1732" s="61"/>
      <c r="K1732" s="184"/>
      <c r="L1732" s="241" t="s">
        <v>13143</v>
      </c>
      <c r="M1732" s="61" t="s">
        <v>13143</v>
      </c>
      <c r="N1732" s="61" t="s">
        <v>20</v>
      </c>
      <c r="O1732" s="61" t="s">
        <v>13144</v>
      </c>
      <c r="P1732" s="185" t="s">
        <v>17</v>
      </c>
      <c r="Q1732" s="182"/>
      <c r="R1732" s="61"/>
      <c r="S1732" s="61"/>
      <c r="T1732" s="61"/>
      <c r="U1732" s="66"/>
      <c r="V1732" s="61"/>
      <c r="W1732" s="91" t="s">
        <v>200</v>
      </c>
      <c r="X1732" s="66" t="s">
        <v>14</v>
      </c>
      <c r="Y1732" s="57">
        <v>43073</v>
      </c>
      <c r="Z1732" s="75"/>
      <c r="AA1732" s="64" t="s">
        <v>13145</v>
      </c>
      <c r="AB1732" s="183"/>
      <c r="AC1732" s="175"/>
      <c r="AD1732" s="176"/>
      <c r="AE1732" s="67" t="str">
        <f t="shared" si="1"/>
        <v>Jul</v>
      </c>
      <c r="AF1732" s="68" t="str">
        <f t="shared" si="2"/>
        <v>Dec</v>
      </c>
      <c r="AG1732" s="177">
        <f t="shared" si="6"/>
        <v>126</v>
      </c>
      <c r="AH1732" s="70">
        <f t="shared" si="5"/>
        <v>42977</v>
      </c>
      <c r="AI1732" s="71">
        <f ca="1"/>
        <v>-1012</v>
      </c>
      <c r="AJ1732" s="71" t="str">
        <v>2017</v>
      </c>
      <c r="AK1732" s="70">
        <f t="shared" si="4"/>
        <v>42957</v>
      </c>
    </row>
    <row r="1733" spans="1:37" ht="14.4">
      <c r="A1733" s="239" t="s">
        <v>13146</v>
      </c>
      <c r="B1733" s="56" t="s">
        <v>89</v>
      </c>
      <c r="C1733" s="59">
        <v>42951</v>
      </c>
      <c r="D1733" s="66" t="s">
        <v>90</v>
      </c>
      <c r="E1733" s="169" t="s">
        <v>140</v>
      </c>
      <c r="F1733" s="180" t="s">
        <v>106</v>
      </c>
      <c r="G1733" s="168" t="s">
        <v>107</v>
      </c>
      <c r="H1733" s="242" t="s">
        <v>140</v>
      </c>
      <c r="I1733" s="181">
        <f t="shared" si="0"/>
        <v>42981</v>
      </c>
      <c r="J1733" s="61"/>
      <c r="K1733" s="184"/>
      <c r="L1733" s="241" t="s">
        <v>13147</v>
      </c>
      <c r="M1733" s="61" t="s">
        <v>13147</v>
      </c>
      <c r="N1733" s="61" t="s">
        <v>20</v>
      </c>
      <c r="O1733" s="61"/>
      <c r="P1733" s="185" t="s">
        <v>133</v>
      </c>
      <c r="Q1733" s="182"/>
      <c r="R1733" s="61"/>
      <c r="S1733" s="61"/>
      <c r="T1733" s="61"/>
      <c r="U1733" s="66"/>
      <c r="V1733" s="61"/>
      <c r="W1733" s="61"/>
      <c r="X1733" s="66"/>
      <c r="Y1733" s="57">
        <v>43073</v>
      </c>
      <c r="Z1733" s="75"/>
      <c r="AA1733" s="95" t="s">
        <v>13148</v>
      </c>
      <c r="AB1733" s="183"/>
      <c r="AC1733" s="175"/>
      <c r="AD1733" s="176"/>
      <c r="AE1733" s="67" t="str">
        <f t="shared" si="1"/>
        <v>Aug</v>
      </c>
      <c r="AF1733" s="68" t="str">
        <f t="shared" si="2"/>
        <v>Dec</v>
      </c>
      <c r="AG1733" s="177">
        <f t="shared" si="6"/>
        <v>122</v>
      </c>
      <c r="AH1733" s="70">
        <f t="shared" si="5"/>
        <v>42981</v>
      </c>
      <c r="AI1733" s="71">
        <f ca="1"/>
        <v>-1008</v>
      </c>
      <c r="AJ1733" s="71" t="str">
        <v>2017</v>
      </c>
      <c r="AK1733" s="70">
        <f t="shared" si="4"/>
        <v>42961</v>
      </c>
    </row>
    <row r="1734" spans="1:37" ht="14.4">
      <c r="A1734" s="239" t="s">
        <v>13149</v>
      </c>
      <c r="B1734" s="61" t="s">
        <v>89</v>
      </c>
      <c r="C1734" s="59">
        <v>42935</v>
      </c>
      <c r="D1734" s="66" t="s">
        <v>90</v>
      </c>
      <c r="E1734" s="169" t="s">
        <v>140</v>
      </c>
      <c r="F1734" s="180" t="s">
        <v>106</v>
      </c>
      <c r="G1734" s="168" t="s">
        <v>107</v>
      </c>
      <c r="H1734" s="242" t="s">
        <v>140</v>
      </c>
      <c r="I1734" s="181">
        <f t="shared" si="0"/>
        <v>42965</v>
      </c>
      <c r="J1734" s="61"/>
      <c r="K1734" s="184"/>
      <c r="L1734" s="241" t="s">
        <v>13150</v>
      </c>
      <c r="M1734" s="61" t="s">
        <v>13150</v>
      </c>
      <c r="N1734" s="61" t="s">
        <v>20</v>
      </c>
      <c r="O1734" s="61" t="s">
        <v>13151</v>
      </c>
      <c r="P1734" s="185" t="s">
        <v>17</v>
      </c>
      <c r="Q1734" s="182"/>
      <c r="R1734" s="61"/>
      <c r="S1734" s="61"/>
      <c r="T1734" s="61"/>
      <c r="U1734" s="66"/>
      <c r="V1734" s="61"/>
      <c r="W1734" s="61"/>
      <c r="X1734" s="66" t="s">
        <v>18</v>
      </c>
      <c r="Y1734" s="57">
        <v>43073</v>
      </c>
      <c r="Z1734" s="75"/>
      <c r="AA1734" s="64" t="s">
        <v>13152</v>
      </c>
      <c r="AB1734" s="183"/>
      <c r="AC1734" s="175"/>
      <c r="AD1734" s="176"/>
      <c r="AE1734" s="67" t="str">
        <f t="shared" si="1"/>
        <v>Jul</v>
      </c>
      <c r="AF1734" s="68" t="str">
        <f t="shared" si="2"/>
        <v>Dec</v>
      </c>
      <c r="AG1734" s="177">
        <f t="shared" si="6"/>
        <v>138</v>
      </c>
      <c r="AH1734" s="70">
        <f t="shared" si="5"/>
        <v>42965</v>
      </c>
      <c r="AI1734" s="71">
        <f ca="1"/>
        <v>-1024</v>
      </c>
      <c r="AJ1734" s="71" t="str">
        <v>2017</v>
      </c>
      <c r="AK1734" s="70">
        <f t="shared" si="4"/>
        <v>42945</v>
      </c>
    </row>
    <row r="1735" spans="1:37" ht="14.4">
      <c r="A1735" s="239" t="s">
        <v>13153</v>
      </c>
      <c r="B1735" s="61" t="s">
        <v>89</v>
      </c>
      <c r="C1735" s="59">
        <v>42951</v>
      </c>
      <c r="D1735" s="66" t="s">
        <v>90</v>
      </c>
      <c r="E1735" s="169" t="s">
        <v>140</v>
      </c>
      <c r="F1735" s="180" t="s">
        <v>106</v>
      </c>
      <c r="G1735" s="168" t="s">
        <v>107</v>
      </c>
      <c r="H1735" s="242" t="s">
        <v>140</v>
      </c>
      <c r="I1735" s="181">
        <f t="shared" si="0"/>
        <v>42981</v>
      </c>
      <c r="J1735" s="61"/>
      <c r="K1735" s="184"/>
      <c r="L1735" s="241" t="s">
        <v>13154</v>
      </c>
      <c r="M1735" s="61" t="s">
        <v>13154</v>
      </c>
      <c r="N1735" s="61" t="s">
        <v>29</v>
      </c>
      <c r="O1735" s="61" t="s">
        <v>13155</v>
      </c>
      <c r="P1735" s="185" t="s">
        <v>17</v>
      </c>
      <c r="Q1735" s="182"/>
      <c r="R1735" s="61"/>
      <c r="S1735" s="61"/>
      <c r="T1735" s="61"/>
      <c r="U1735" s="66"/>
      <c r="V1735" s="61"/>
      <c r="W1735" s="61"/>
      <c r="X1735" s="66" t="s">
        <v>18</v>
      </c>
      <c r="Y1735" s="57">
        <v>43073</v>
      </c>
      <c r="Z1735" s="75"/>
      <c r="AA1735" s="95" t="s">
        <v>4585</v>
      </c>
      <c r="AB1735" s="183"/>
      <c r="AC1735" s="175"/>
      <c r="AD1735" s="176"/>
      <c r="AE1735" s="67" t="str">
        <f t="shared" si="1"/>
        <v>Aug</v>
      </c>
      <c r="AF1735" s="68" t="str">
        <f t="shared" si="2"/>
        <v>Dec</v>
      </c>
      <c r="AG1735" s="177">
        <f t="shared" si="6"/>
        <v>122</v>
      </c>
      <c r="AH1735" s="70">
        <f t="shared" si="5"/>
        <v>42981</v>
      </c>
      <c r="AI1735" s="71">
        <f ca="1"/>
        <v>-1008</v>
      </c>
      <c r="AJ1735" s="71" t="str">
        <v>2017</v>
      </c>
      <c r="AK1735" s="70">
        <f t="shared" si="4"/>
        <v>42961</v>
      </c>
    </row>
    <row r="1736" spans="1:37" ht="14.4">
      <c r="A1736" s="239" t="s">
        <v>13156</v>
      </c>
      <c r="B1736" s="61" t="s">
        <v>89</v>
      </c>
      <c r="C1736" s="59">
        <v>42954</v>
      </c>
      <c r="D1736" s="66" t="s">
        <v>90</v>
      </c>
      <c r="E1736" s="169" t="s">
        <v>140</v>
      </c>
      <c r="F1736" s="180" t="s">
        <v>106</v>
      </c>
      <c r="G1736" s="168" t="s">
        <v>107</v>
      </c>
      <c r="H1736" s="242" t="s">
        <v>140</v>
      </c>
      <c r="I1736" s="181">
        <f t="shared" si="0"/>
        <v>42984</v>
      </c>
      <c r="J1736" s="61"/>
      <c r="K1736" s="184"/>
      <c r="L1736" s="241" t="s">
        <v>745</v>
      </c>
      <c r="M1736" s="61" t="s">
        <v>13157</v>
      </c>
      <c r="N1736" s="61"/>
      <c r="O1736" s="61"/>
      <c r="P1736" s="185"/>
      <c r="Q1736" s="182"/>
      <c r="R1736" s="61"/>
      <c r="S1736" s="61"/>
      <c r="T1736" s="61"/>
      <c r="U1736" s="66"/>
      <c r="V1736" s="61"/>
      <c r="W1736" s="61"/>
      <c r="X1736" s="66" t="s">
        <v>14</v>
      </c>
      <c r="Y1736" s="57">
        <v>43073</v>
      </c>
      <c r="Z1736" s="75"/>
      <c r="AA1736" s="64" t="s">
        <v>13158</v>
      </c>
      <c r="AB1736" s="183"/>
      <c r="AC1736" s="175"/>
      <c r="AD1736" s="176"/>
      <c r="AE1736" s="67" t="str">
        <f t="shared" si="1"/>
        <v>Aug</v>
      </c>
      <c r="AF1736" s="68" t="str">
        <f t="shared" si="2"/>
        <v>Dec</v>
      </c>
      <c r="AG1736" s="177">
        <f t="shared" si="6"/>
        <v>119</v>
      </c>
      <c r="AH1736" s="70">
        <f t="shared" si="5"/>
        <v>42984</v>
      </c>
      <c r="AI1736" s="71">
        <f ca="1"/>
        <v>-1005</v>
      </c>
      <c r="AJ1736" s="71" t="str">
        <v>2017</v>
      </c>
      <c r="AK1736" s="70">
        <f t="shared" si="4"/>
        <v>42964</v>
      </c>
    </row>
    <row r="1737" spans="1:37" ht="14.4">
      <c r="A1737" s="239" t="s">
        <v>13159</v>
      </c>
      <c r="B1737" s="61" t="s">
        <v>89</v>
      </c>
      <c r="C1737" s="59">
        <v>42954</v>
      </c>
      <c r="D1737" s="66" t="s">
        <v>90</v>
      </c>
      <c r="E1737" s="169" t="s">
        <v>140</v>
      </c>
      <c r="F1737" s="180" t="s">
        <v>106</v>
      </c>
      <c r="G1737" s="168" t="s">
        <v>107</v>
      </c>
      <c r="H1737" s="242" t="s">
        <v>140</v>
      </c>
      <c r="I1737" s="181">
        <f t="shared" si="0"/>
        <v>42984</v>
      </c>
      <c r="J1737" s="61"/>
      <c r="K1737" s="184"/>
      <c r="L1737" s="241" t="s">
        <v>13160</v>
      </c>
      <c r="M1737" s="61" t="s">
        <v>13161</v>
      </c>
      <c r="N1737" s="61"/>
      <c r="O1737" s="61"/>
      <c r="P1737" s="185" t="s">
        <v>96</v>
      </c>
      <c r="Q1737" s="182"/>
      <c r="R1737" s="61"/>
      <c r="S1737" s="61"/>
      <c r="T1737" s="61"/>
      <c r="U1737" s="66"/>
      <c r="V1737" s="61"/>
      <c r="W1737" s="61"/>
      <c r="X1737" s="66" t="s">
        <v>14</v>
      </c>
      <c r="Y1737" s="57">
        <v>43073</v>
      </c>
      <c r="Z1737" s="75"/>
      <c r="AA1737" s="95" t="s">
        <v>537</v>
      </c>
      <c r="AB1737" s="183"/>
      <c r="AC1737" s="175"/>
      <c r="AD1737" s="176"/>
      <c r="AE1737" s="67" t="str">
        <f t="shared" si="1"/>
        <v>Aug</v>
      </c>
      <c r="AF1737" s="68" t="str">
        <f t="shared" si="2"/>
        <v>Dec</v>
      </c>
      <c r="AG1737" s="177">
        <f t="shared" si="6"/>
        <v>119</v>
      </c>
      <c r="AH1737" s="70">
        <f t="shared" si="5"/>
        <v>42984</v>
      </c>
      <c r="AI1737" s="71">
        <f ca="1"/>
        <v>-1005</v>
      </c>
      <c r="AJ1737" s="71" t="str">
        <v>2017</v>
      </c>
      <c r="AK1737" s="70">
        <f t="shared" si="4"/>
        <v>42964</v>
      </c>
    </row>
    <row r="1738" spans="1:37" ht="14.4">
      <c r="A1738" s="239" t="s">
        <v>13162</v>
      </c>
      <c r="B1738" s="61" t="s">
        <v>89</v>
      </c>
      <c r="C1738" s="59">
        <v>42954</v>
      </c>
      <c r="D1738" s="66" t="s">
        <v>1027</v>
      </c>
      <c r="E1738" s="169" t="s">
        <v>140</v>
      </c>
      <c r="F1738" s="180" t="s">
        <v>106</v>
      </c>
      <c r="G1738" s="168" t="s">
        <v>107</v>
      </c>
      <c r="H1738" s="242" t="s">
        <v>140</v>
      </c>
      <c r="I1738" s="181">
        <f t="shared" si="0"/>
        <v>42984</v>
      </c>
      <c r="J1738" s="61"/>
      <c r="K1738" s="184"/>
      <c r="L1738" s="241" t="s">
        <v>12964</v>
      </c>
      <c r="M1738" s="61" t="s">
        <v>12965</v>
      </c>
      <c r="N1738" s="61" t="s">
        <v>436</v>
      </c>
      <c r="O1738" s="61" t="s">
        <v>12966</v>
      </c>
      <c r="P1738" s="185" t="s">
        <v>133</v>
      </c>
      <c r="Q1738" s="182"/>
      <c r="R1738" s="61"/>
      <c r="S1738" s="61"/>
      <c r="T1738" s="61"/>
      <c r="U1738" s="66"/>
      <c r="V1738" s="61"/>
      <c r="W1738" s="61"/>
      <c r="X1738" s="66" t="s">
        <v>18</v>
      </c>
      <c r="Y1738" s="57">
        <v>43073</v>
      </c>
      <c r="Z1738" s="75"/>
      <c r="AA1738" s="95" t="s">
        <v>13163</v>
      </c>
      <c r="AB1738" s="183"/>
      <c r="AC1738" s="175"/>
      <c r="AD1738" s="176"/>
      <c r="AE1738" s="67" t="str">
        <f t="shared" si="1"/>
        <v>Aug</v>
      </c>
      <c r="AF1738" s="68" t="str">
        <f t="shared" si="2"/>
        <v>Dec</v>
      </c>
      <c r="AG1738" s="177">
        <f t="shared" si="6"/>
        <v>119</v>
      </c>
      <c r="AH1738" s="70">
        <f t="shared" si="5"/>
        <v>42984</v>
      </c>
      <c r="AI1738" s="71">
        <f ca="1"/>
        <v>-1005</v>
      </c>
      <c r="AJ1738" s="71" t="str">
        <v>2017</v>
      </c>
      <c r="AK1738" s="70">
        <f t="shared" si="4"/>
        <v>42964</v>
      </c>
    </row>
    <row r="1739" spans="1:37" ht="14.4">
      <c r="A1739" s="239" t="s">
        <v>13164</v>
      </c>
      <c r="B1739" s="61" t="s">
        <v>89</v>
      </c>
      <c r="C1739" s="59">
        <v>42954</v>
      </c>
      <c r="D1739" s="66" t="s">
        <v>1027</v>
      </c>
      <c r="E1739" s="169" t="s">
        <v>140</v>
      </c>
      <c r="F1739" s="180" t="s">
        <v>106</v>
      </c>
      <c r="G1739" s="168" t="s">
        <v>107</v>
      </c>
      <c r="H1739" s="242" t="s">
        <v>140</v>
      </c>
      <c r="I1739" s="181">
        <f t="shared" si="0"/>
        <v>42984</v>
      </c>
      <c r="J1739" s="61"/>
      <c r="K1739" s="184"/>
      <c r="L1739" s="241" t="s">
        <v>642</v>
      </c>
      <c r="M1739" s="61" t="s">
        <v>13165</v>
      </c>
      <c r="N1739" s="61" t="s">
        <v>27</v>
      </c>
      <c r="O1739" s="61" t="s">
        <v>13166</v>
      </c>
      <c r="P1739" s="185" t="s">
        <v>17</v>
      </c>
      <c r="Q1739" s="182"/>
      <c r="R1739" s="61"/>
      <c r="S1739" s="61"/>
      <c r="T1739" s="61"/>
      <c r="U1739" s="66"/>
      <c r="V1739" s="61"/>
      <c r="W1739" s="61"/>
      <c r="X1739" s="66" t="s">
        <v>18</v>
      </c>
      <c r="Y1739" s="57">
        <v>43073</v>
      </c>
      <c r="Z1739" s="75"/>
      <c r="AA1739" s="95" t="s">
        <v>13050</v>
      </c>
      <c r="AB1739" s="183"/>
      <c r="AC1739" s="175"/>
      <c r="AD1739" s="176"/>
      <c r="AE1739" s="67" t="str">
        <f t="shared" si="1"/>
        <v>Aug</v>
      </c>
      <c r="AF1739" s="68" t="str">
        <f t="shared" si="2"/>
        <v>Dec</v>
      </c>
      <c r="AG1739" s="177">
        <f t="shared" si="6"/>
        <v>119</v>
      </c>
      <c r="AH1739" s="70">
        <f t="shared" si="5"/>
        <v>42984</v>
      </c>
      <c r="AI1739" s="71">
        <f ca="1"/>
        <v>-1005</v>
      </c>
      <c r="AJ1739" s="71" t="str">
        <v>2017</v>
      </c>
      <c r="AK1739" s="70">
        <f t="shared" si="4"/>
        <v>42964</v>
      </c>
    </row>
    <row r="1740" spans="1:37" ht="14.4">
      <c r="A1740" s="239" t="s">
        <v>13167</v>
      </c>
      <c r="B1740" s="61" t="s">
        <v>89</v>
      </c>
      <c r="C1740" s="59">
        <v>42948</v>
      </c>
      <c r="D1740" s="66" t="s">
        <v>1027</v>
      </c>
      <c r="E1740" s="169" t="s">
        <v>140</v>
      </c>
      <c r="F1740" s="180" t="s">
        <v>106</v>
      </c>
      <c r="G1740" s="168" t="s">
        <v>107</v>
      </c>
      <c r="H1740" s="242" t="s">
        <v>140</v>
      </c>
      <c r="I1740" s="181">
        <f t="shared" si="0"/>
        <v>42978</v>
      </c>
      <c r="J1740" s="61"/>
      <c r="K1740" s="184"/>
      <c r="L1740" s="241" t="s">
        <v>642</v>
      </c>
      <c r="M1740" s="61" t="s">
        <v>13168</v>
      </c>
      <c r="N1740" s="61" t="s">
        <v>436</v>
      </c>
      <c r="O1740" s="61" t="s">
        <v>13169</v>
      </c>
      <c r="P1740" s="185" t="s">
        <v>17</v>
      </c>
      <c r="Q1740" s="182"/>
      <c r="R1740" s="61"/>
      <c r="S1740" s="61"/>
      <c r="T1740" s="61"/>
      <c r="U1740" s="66"/>
      <c r="V1740" s="61"/>
      <c r="W1740" s="61"/>
      <c r="X1740" s="66" t="s">
        <v>18</v>
      </c>
      <c r="Y1740" s="57">
        <v>43073</v>
      </c>
      <c r="Z1740" s="75"/>
      <c r="AA1740" s="95" t="s">
        <v>13050</v>
      </c>
      <c r="AB1740" s="183"/>
      <c r="AC1740" s="175"/>
      <c r="AD1740" s="176"/>
      <c r="AE1740" s="67" t="str">
        <f t="shared" si="1"/>
        <v>Aug</v>
      </c>
      <c r="AF1740" s="68" t="str">
        <f t="shared" si="2"/>
        <v>Dec</v>
      </c>
      <c r="AG1740" s="177">
        <f t="shared" si="6"/>
        <v>125</v>
      </c>
      <c r="AH1740" s="70">
        <f t="shared" si="5"/>
        <v>42978</v>
      </c>
      <c r="AI1740" s="71">
        <f ca="1"/>
        <v>-1011</v>
      </c>
      <c r="AJ1740" s="71" t="str">
        <v>2017</v>
      </c>
      <c r="AK1740" s="70">
        <f t="shared" si="4"/>
        <v>42958</v>
      </c>
    </row>
    <row r="1741" spans="1:37" ht="14.4">
      <c r="A1741" s="239" t="s">
        <v>13170</v>
      </c>
      <c r="B1741" s="61" t="s">
        <v>89</v>
      </c>
      <c r="C1741" s="59">
        <v>42948</v>
      </c>
      <c r="D1741" s="66" t="s">
        <v>1027</v>
      </c>
      <c r="E1741" s="169" t="s">
        <v>140</v>
      </c>
      <c r="F1741" s="180" t="s">
        <v>106</v>
      </c>
      <c r="G1741" s="168" t="s">
        <v>107</v>
      </c>
      <c r="H1741" s="242" t="s">
        <v>140</v>
      </c>
      <c r="I1741" s="181">
        <f t="shared" si="0"/>
        <v>42978</v>
      </c>
      <c r="J1741" s="61"/>
      <c r="K1741" s="184"/>
      <c r="L1741" s="241" t="s">
        <v>642</v>
      </c>
      <c r="M1741" s="61" t="s">
        <v>13171</v>
      </c>
      <c r="N1741" s="61" t="s">
        <v>249</v>
      </c>
      <c r="O1741" s="61" t="s">
        <v>13172</v>
      </c>
      <c r="P1741" s="185" t="s">
        <v>17</v>
      </c>
      <c r="Q1741" s="182"/>
      <c r="R1741" s="61"/>
      <c r="S1741" s="61"/>
      <c r="T1741" s="61"/>
      <c r="U1741" s="66"/>
      <c r="V1741" s="61"/>
      <c r="W1741" s="61"/>
      <c r="X1741" s="66" t="s">
        <v>18</v>
      </c>
      <c r="Y1741" s="57">
        <v>43073</v>
      </c>
      <c r="Z1741" s="75"/>
      <c r="AA1741" s="95" t="s">
        <v>13050</v>
      </c>
      <c r="AB1741" s="183"/>
      <c r="AC1741" s="175"/>
      <c r="AD1741" s="176"/>
      <c r="AE1741" s="67" t="str">
        <f t="shared" si="1"/>
        <v>Aug</v>
      </c>
      <c r="AF1741" s="68" t="str">
        <f t="shared" si="2"/>
        <v>Dec</v>
      </c>
      <c r="AG1741" s="177">
        <f t="shared" si="6"/>
        <v>125</v>
      </c>
      <c r="AH1741" s="70">
        <f t="shared" si="5"/>
        <v>42978</v>
      </c>
      <c r="AI1741" s="71">
        <f ca="1"/>
        <v>-1011</v>
      </c>
      <c r="AJ1741" s="71" t="str">
        <v>2017</v>
      </c>
      <c r="AK1741" s="70">
        <f t="shared" si="4"/>
        <v>42958</v>
      </c>
    </row>
    <row r="1742" spans="1:37" ht="14.4">
      <c r="A1742" s="239" t="s">
        <v>13174</v>
      </c>
      <c r="B1742" s="61" t="s">
        <v>89</v>
      </c>
      <c r="C1742" s="59">
        <v>42948</v>
      </c>
      <c r="D1742" s="66" t="s">
        <v>1027</v>
      </c>
      <c r="E1742" s="169" t="s">
        <v>140</v>
      </c>
      <c r="F1742" s="180" t="s">
        <v>106</v>
      </c>
      <c r="G1742" s="168" t="s">
        <v>107</v>
      </c>
      <c r="H1742" s="242" t="s">
        <v>140</v>
      </c>
      <c r="I1742" s="181">
        <f t="shared" si="0"/>
        <v>42978</v>
      </c>
      <c r="J1742" s="61"/>
      <c r="K1742" s="184"/>
      <c r="L1742" s="241" t="s">
        <v>642</v>
      </c>
      <c r="M1742" s="61" t="s">
        <v>13176</v>
      </c>
      <c r="N1742" s="61" t="s">
        <v>33</v>
      </c>
      <c r="O1742" s="61" t="s">
        <v>13178</v>
      </c>
      <c r="P1742" s="185" t="s">
        <v>17</v>
      </c>
      <c r="Q1742" s="182"/>
      <c r="R1742" s="61"/>
      <c r="S1742" s="61"/>
      <c r="T1742" s="61"/>
      <c r="U1742" s="66"/>
      <c r="V1742" s="61"/>
      <c r="W1742" s="61"/>
      <c r="X1742" s="66" t="s">
        <v>18</v>
      </c>
      <c r="Y1742" s="57">
        <v>43073</v>
      </c>
      <c r="Z1742" s="75"/>
      <c r="AA1742" s="95" t="s">
        <v>13179</v>
      </c>
      <c r="AB1742" s="183"/>
      <c r="AC1742" s="175"/>
      <c r="AD1742" s="176"/>
      <c r="AE1742" s="67" t="str">
        <f t="shared" si="1"/>
        <v>Aug</v>
      </c>
      <c r="AF1742" s="68" t="str">
        <f t="shared" si="2"/>
        <v>Dec</v>
      </c>
      <c r="AG1742" s="177">
        <f t="shared" si="6"/>
        <v>125</v>
      </c>
      <c r="AH1742" s="70">
        <f t="shared" si="5"/>
        <v>42978</v>
      </c>
      <c r="AI1742" s="71">
        <f ca="1"/>
        <v>-1011</v>
      </c>
      <c r="AJ1742" s="71" t="str">
        <v>2017</v>
      </c>
      <c r="AK1742" s="70">
        <f t="shared" si="4"/>
        <v>42958</v>
      </c>
    </row>
    <row r="1743" spans="1:37" ht="14.4">
      <c r="A1743" s="239" t="s">
        <v>13181</v>
      </c>
      <c r="B1743" s="61" t="s">
        <v>89</v>
      </c>
      <c r="C1743" s="59">
        <v>42949</v>
      </c>
      <c r="D1743" s="66" t="s">
        <v>131</v>
      </c>
      <c r="E1743" s="169" t="s">
        <v>140</v>
      </c>
      <c r="F1743" s="180" t="s">
        <v>106</v>
      </c>
      <c r="G1743" s="168" t="s">
        <v>107</v>
      </c>
      <c r="H1743" s="242" t="s">
        <v>140</v>
      </c>
      <c r="I1743" s="181">
        <f t="shared" si="0"/>
        <v>42979</v>
      </c>
      <c r="J1743" s="61"/>
      <c r="K1743" s="184"/>
      <c r="L1743" s="171" t="s">
        <v>13183</v>
      </c>
      <c r="M1743" s="61" t="s">
        <v>13185</v>
      </c>
      <c r="N1743" s="61"/>
      <c r="O1743" s="61"/>
      <c r="P1743" s="185"/>
      <c r="Q1743" s="182"/>
      <c r="R1743" s="61"/>
      <c r="S1743" s="61"/>
      <c r="T1743" s="61"/>
      <c r="U1743" s="66"/>
      <c r="V1743" s="61"/>
      <c r="W1743" s="61"/>
      <c r="X1743" s="66" t="s">
        <v>14</v>
      </c>
      <c r="Y1743" s="57">
        <v>43073</v>
      </c>
      <c r="Z1743" s="75"/>
      <c r="AA1743" s="95" t="s">
        <v>537</v>
      </c>
      <c r="AB1743" s="183"/>
      <c r="AC1743" s="175"/>
      <c r="AD1743" s="176"/>
      <c r="AE1743" s="67" t="str">
        <f t="shared" si="1"/>
        <v>Aug</v>
      </c>
      <c r="AF1743" s="68" t="str">
        <f t="shared" si="2"/>
        <v>Dec</v>
      </c>
      <c r="AG1743" s="177">
        <f t="shared" si="6"/>
        <v>124</v>
      </c>
      <c r="AH1743" s="70">
        <f t="shared" si="5"/>
        <v>42979</v>
      </c>
      <c r="AI1743" s="71">
        <f ca="1"/>
        <v>-1010</v>
      </c>
      <c r="AJ1743" s="71" t="str">
        <v>2017</v>
      </c>
      <c r="AK1743" s="70">
        <f t="shared" si="4"/>
        <v>42959</v>
      </c>
    </row>
    <row r="1744" spans="1:37" ht="14.4">
      <c r="A1744" s="239" t="s">
        <v>13187</v>
      </c>
      <c r="B1744" s="61" t="s">
        <v>89</v>
      </c>
      <c r="C1744" s="59">
        <v>42948</v>
      </c>
      <c r="D1744" s="66" t="s">
        <v>1027</v>
      </c>
      <c r="E1744" s="169" t="s">
        <v>140</v>
      </c>
      <c r="F1744" s="180" t="s">
        <v>106</v>
      </c>
      <c r="G1744" s="168" t="s">
        <v>107</v>
      </c>
      <c r="H1744" s="242" t="s">
        <v>140</v>
      </c>
      <c r="I1744" s="181">
        <f t="shared" si="0"/>
        <v>42978</v>
      </c>
      <c r="J1744" s="61"/>
      <c r="K1744" s="184"/>
      <c r="L1744" s="241" t="s">
        <v>7537</v>
      </c>
      <c r="M1744" s="61" t="s">
        <v>13188</v>
      </c>
      <c r="N1744" s="61" t="s">
        <v>436</v>
      </c>
      <c r="O1744" s="61" t="s">
        <v>13190</v>
      </c>
      <c r="P1744" s="185" t="s">
        <v>17</v>
      </c>
      <c r="Q1744" s="182"/>
      <c r="R1744" s="61"/>
      <c r="S1744" s="61"/>
      <c r="T1744" s="61"/>
      <c r="U1744" s="66"/>
      <c r="V1744" s="61"/>
      <c r="W1744" s="61"/>
      <c r="X1744" s="66" t="s">
        <v>18</v>
      </c>
      <c r="Y1744" s="57">
        <v>43073</v>
      </c>
      <c r="Z1744" s="75"/>
      <c r="AA1744" s="95" t="s">
        <v>13050</v>
      </c>
      <c r="AB1744" s="183"/>
      <c r="AC1744" s="175"/>
      <c r="AD1744" s="176"/>
      <c r="AE1744" s="67" t="str">
        <f t="shared" si="1"/>
        <v>Aug</v>
      </c>
      <c r="AF1744" s="68" t="str">
        <f t="shared" si="2"/>
        <v>Dec</v>
      </c>
      <c r="AG1744" s="177">
        <f t="shared" si="6"/>
        <v>125</v>
      </c>
      <c r="AH1744" s="70">
        <f t="shared" si="5"/>
        <v>42978</v>
      </c>
      <c r="AI1744" s="71">
        <f ca="1"/>
        <v>-1011</v>
      </c>
      <c r="AJ1744" s="71" t="str">
        <v>2017</v>
      </c>
      <c r="AK1744" s="70">
        <f t="shared" si="4"/>
        <v>42958</v>
      </c>
    </row>
    <row r="1745" spans="1:37" ht="14.4">
      <c r="A1745" s="239" t="s">
        <v>13192</v>
      </c>
      <c r="B1745" s="61" t="s">
        <v>89</v>
      </c>
      <c r="C1745" s="59">
        <v>42949</v>
      </c>
      <c r="D1745" s="66" t="s">
        <v>131</v>
      </c>
      <c r="E1745" s="169" t="s">
        <v>140</v>
      </c>
      <c r="F1745" s="180" t="s">
        <v>106</v>
      </c>
      <c r="G1745" s="168" t="s">
        <v>107</v>
      </c>
      <c r="H1745" s="242" t="s">
        <v>140</v>
      </c>
      <c r="I1745" s="181">
        <f t="shared" si="0"/>
        <v>42979</v>
      </c>
      <c r="J1745" s="61"/>
      <c r="K1745" s="184"/>
      <c r="L1745" s="241" t="s">
        <v>13194</v>
      </c>
      <c r="M1745" s="61" t="s">
        <v>13195</v>
      </c>
      <c r="N1745" s="61" t="s">
        <v>132</v>
      </c>
      <c r="O1745" s="61" t="s">
        <v>9997</v>
      </c>
      <c r="P1745" s="185" t="s">
        <v>17</v>
      </c>
      <c r="Q1745" s="182"/>
      <c r="R1745" s="61"/>
      <c r="S1745" s="61"/>
      <c r="T1745" s="61"/>
      <c r="U1745" s="66"/>
      <c r="V1745" s="61"/>
      <c r="W1745" s="61"/>
      <c r="X1745" s="66" t="s">
        <v>18</v>
      </c>
      <c r="Y1745" s="57">
        <v>43073</v>
      </c>
      <c r="Z1745" s="75"/>
      <c r="AA1745" s="95" t="s">
        <v>4585</v>
      </c>
      <c r="AB1745" s="183"/>
      <c r="AC1745" s="175"/>
      <c r="AD1745" s="176"/>
      <c r="AE1745" s="67" t="str">
        <f t="shared" si="1"/>
        <v>Aug</v>
      </c>
      <c r="AF1745" s="68" t="str">
        <f t="shared" si="2"/>
        <v>Dec</v>
      </c>
      <c r="AG1745" s="177">
        <f t="shared" si="6"/>
        <v>124</v>
      </c>
      <c r="AH1745" s="70">
        <f t="shared" si="5"/>
        <v>42979</v>
      </c>
      <c r="AI1745" s="71">
        <f ca="1"/>
        <v>-1010</v>
      </c>
      <c r="AJ1745" s="71" t="str">
        <v>2017</v>
      </c>
      <c r="AK1745" s="70">
        <f t="shared" si="4"/>
        <v>42959</v>
      </c>
    </row>
    <row r="1746" spans="1:37" ht="14.4">
      <c r="A1746" s="239" t="s">
        <v>13196</v>
      </c>
      <c r="B1746" s="61" t="s">
        <v>89</v>
      </c>
      <c r="C1746" s="59">
        <v>42949</v>
      </c>
      <c r="D1746" s="66" t="s">
        <v>1027</v>
      </c>
      <c r="E1746" s="169" t="s">
        <v>140</v>
      </c>
      <c r="F1746" s="180" t="s">
        <v>106</v>
      </c>
      <c r="G1746" s="168" t="s">
        <v>107</v>
      </c>
      <c r="H1746" s="242" t="s">
        <v>140</v>
      </c>
      <c r="I1746" s="181">
        <f t="shared" si="0"/>
        <v>42979</v>
      </c>
      <c r="J1746" s="61"/>
      <c r="K1746" s="184"/>
      <c r="L1746" s="241" t="s">
        <v>642</v>
      </c>
      <c r="M1746" s="61" t="s">
        <v>13197</v>
      </c>
      <c r="N1746" s="61" t="s">
        <v>143</v>
      </c>
      <c r="O1746" s="61" t="s">
        <v>13198</v>
      </c>
      <c r="P1746" s="185"/>
      <c r="Q1746" s="182"/>
      <c r="R1746" s="61"/>
      <c r="S1746" s="61"/>
      <c r="T1746" s="61"/>
      <c r="U1746" s="66"/>
      <c r="V1746" s="61"/>
      <c r="W1746" s="61"/>
      <c r="X1746" s="66" t="s">
        <v>14</v>
      </c>
      <c r="Y1746" s="57">
        <v>43073</v>
      </c>
      <c r="Z1746" s="75"/>
      <c r="AA1746" s="95" t="s">
        <v>13199</v>
      </c>
      <c r="AB1746" s="183"/>
      <c r="AC1746" s="175"/>
      <c r="AD1746" s="176"/>
      <c r="AE1746" s="67" t="str">
        <f t="shared" si="1"/>
        <v>Aug</v>
      </c>
      <c r="AF1746" s="68" t="str">
        <f t="shared" si="2"/>
        <v>Dec</v>
      </c>
      <c r="AG1746" s="177">
        <f t="shared" si="6"/>
        <v>124</v>
      </c>
      <c r="AH1746" s="70">
        <f t="shared" si="5"/>
        <v>42979</v>
      </c>
      <c r="AI1746" s="71">
        <f ca="1"/>
        <v>-1010</v>
      </c>
      <c r="AJ1746" s="71" t="str">
        <v>2017</v>
      </c>
      <c r="AK1746" s="70">
        <f t="shared" si="4"/>
        <v>42959</v>
      </c>
    </row>
    <row r="1747" spans="1:37" ht="14.4">
      <c r="A1747" s="239" t="s">
        <v>13200</v>
      </c>
      <c r="B1747" s="61" t="s">
        <v>89</v>
      </c>
      <c r="C1747" s="59">
        <v>42949</v>
      </c>
      <c r="D1747" s="66" t="s">
        <v>90</v>
      </c>
      <c r="E1747" s="169" t="s">
        <v>140</v>
      </c>
      <c r="F1747" s="180" t="s">
        <v>106</v>
      </c>
      <c r="G1747" s="168" t="s">
        <v>107</v>
      </c>
      <c r="H1747" s="242" t="s">
        <v>140</v>
      </c>
      <c r="I1747" s="181">
        <f t="shared" si="0"/>
        <v>42979</v>
      </c>
      <c r="J1747" s="61"/>
      <c r="K1747" s="184"/>
      <c r="L1747" s="241" t="s">
        <v>745</v>
      </c>
      <c r="M1747" s="61" t="s">
        <v>13201</v>
      </c>
      <c r="N1747" s="61" t="s">
        <v>20</v>
      </c>
      <c r="O1747" s="61"/>
      <c r="P1747" s="185" t="s">
        <v>133</v>
      </c>
      <c r="Q1747" s="182"/>
      <c r="R1747" s="61"/>
      <c r="S1747" s="61"/>
      <c r="T1747" s="61"/>
      <c r="U1747" s="66"/>
      <c r="V1747" s="61"/>
      <c r="W1747" s="61"/>
      <c r="X1747" s="66" t="s">
        <v>14</v>
      </c>
      <c r="Y1747" s="57">
        <v>43073</v>
      </c>
      <c r="Z1747" s="75"/>
      <c r="AA1747" s="95" t="s">
        <v>13202</v>
      </c>
      <c r="AB1747" s="183"/>
      <c r="AC1747" s="175"/>
      <c r="AD1747" s="176"/>
      <c r="AE1747" s="67" t="str">
        <f t="shared" si="1"/>
        <v>Aug</v>
      </c>
      <c r="AF1747" s="68" t="str">
        <f t="shared" si="2"/>
        <v>Dec</v>
      </c>
      <c r="AG1747" s="177">
        <f t="shared" si="6"/>
        <v>124</v>
      </c>
      <c r="AH1747" s="70">
        <f t="shared" si="5"/>
        <v>42979</v>
      </c>
      <c r="AI1747" s="71">
        <f ca="1"/>
        <v>-1010</v>
      </c>
      <c r="AJ1747" s="71" t="str">
        <v>2017</v>
      </c>
      <c r="AK1747" s="70">
        <f t="shared" si="4"/>
        <v>42959</v>
      </c>
    </row>
    <row r="1748" spans="1:37" ht="14.4">
      <c r="A1748" s="239" t="s">
        <v>13203</v>
      </c>
      <c r="B1748" s="61" t="s">
        <v>89</v>
      </c>
      <c r="C1748" s="59">
        <v>42949</v>
      </c>
      <c r="D1748" s="66" t="s">
        <v>90</v>
      </c>
      <c r="E1748" s="169" t="s">
        <v>140</v>
      </c>
      <c r="F1748" s="180" t="s">
        <v>106</v>
      </c>
      <c r="G1748" s="168" t="s">
        <v>107</v>
      </c>
      <c r="H1748" s="242" t="s">
        <v>140</v>
      </c>
      <c r="I1748" s="181">
        <f t="shared" si="0"/>
        <v>42979</v>
      </c>
      <c r="J1748" s="61"/>
      <c r="K1748" s="184"/>
      <c r="L1748" s="241" t="s">
        <v>13204</v>
      </c>
      <c r="M1748" s="61" t="s">
        <v>13205</v>
      </c>
      <c r="N1748" s="61" t="s">
        <v>271</v>
      </c>
      <c r="O1748" s="61" t="s">
        <v>13206</v>
      </c>
      <c r="P1748" s="185" t="s">
        <v>17</v>
      </c>
      <c r="Q1748" s="182"/>
      <c r="R1748" s="61"/>
      <c r="S1748" s="61"/>
      <c r="T1748" s="61"/>
      <c r="U1748" s="66"/>
      <c r="V1748" s="61"/>
      <c r="W1748" s="61"/>
      <c r="X1748" s="66" t="s">
        <v>18</v>
      </c>
      <c r="Y1748" s="57">
        <v>43073</v>
      </c>
      <c r="Z1748" s="75"/>
      <c r="AA1748" s="95" t="s">
        <v>6089</v>
      </c>
      <c r="AB1748" s="183"/>
      <c r="AC1748" s="175"/>
      <c r="AD1748" s="176"/>
      <c r="AE1748" s="67" t="str">
        <f t="shared" si="1"/>
        <v>Aug</v>
      </c>
      <c r="AF1748" s="68" t="str">
        <f t="shared" si="2"/>
        <v>Dec</v>
      </c>
      <c r="AG1748" s="177">
        <f t="shared" si="6"/>
        <v>124</v>
      </c>
      <c r="AH1748" s="70">
        <f t="shared" si="5"/>
        <v>42979</v>
      </c>
      <c r="AI1748" s="71">
        <f ca="1"/>
        <v>-1010</v>
      </c>
      <c r="AJ1748" s="71" t="str">
        <v>2017</v>
      </c>
      <c r="AK1748" s="70">
        <f t="shared" si="4"/>
        <v>42959</v>
      </c>
    </row>
    <row r="1749" spans="1:37" ht="14.4">
      <c r="A1749" s="239" t="s">
        <v>13207</v>
      </c>
      <c r="B1749" s="61" t="s">
        <v>89</v>
      </c>
      <c r="C1749" s="59">
        <v>42949</v>
      </c>
      <c r="D1749" s="66" t="s">
        <v>1027</v>
      </c>
      <c r="E1749" s="169" t="s">
        <v>140</v>
      </c>
      <c r="F1749" s="180" t="s">
        <v>106</v>
      </c>
      <c r="G1749" s="168" t="s">
        <v>107</v>
      </c>
      <c r="H1749" s="242" t="s">
        <v>140</v>
      </c>
      <c r="I1749" s="181">
        <f t="shared" si="0"/>
        <v>42979</v>
      </c>
      <c r="J1749" s="61"/>
      <c r="K1749" s="184"/>
      <c r="L1749" s="241" t="s">
        <v>642</v>
      </c>
      <c r="M1749" s="61" t="s">
        <v>13208</v>
      </c>
      <c r="N1749" s="61" t="s">
        <v>33</v>
      </c>
      <c r="O1749" s="61" t="s">
        <v>13209</v>
      </c>
      <c r="P1749" s="185" t="s">
        <v>17</v>
      </c>
      <c r="Q1749" s="182"/>
      <c r="R1749" s="61"/>
      <c r="S1749" s="61"/>
      <c r="T1749" s="61"/>
      <c r="U1749" s="66"/>
      <c r="V1749" s="61"/>
      <c r="W1749" s="61"/>
      <c r="X1749" s="66" t="s">
        <v>18</v>
      </c>
      <c r="Y1749" s="57">
        <v>43073</v>
      </c>
      <c r="Z1749" s="75"/>
      <c r="AA1749" s="95" t="s">
        <v>13210</v>
      </c>
      <c r="AB1749" s="183"/>
      <c r="AC1749" s="175"/>
      <c r="AD1749" s="176"/>
      <c r="AE1749" s="67" t="str">
        <f t="shared" si="1"/>
        <v>Aug</v>
      </c>
      <c r="AF1749" s="68" t="str">
        <f t="shared" si="2"/>
        <v>Dec</v>
      </c>
      <c r="AG1749" s="177">
        <f t="shared" si="6"/>
        <v>124</v>
      </c>
      <c r="AH1749" s="70">
        <f t="shared" si="5"/>
        <v>42979</v>
      </c>
      <c r="AI1749" s="71">
        <f ca="1"/>
        <v>-1010</v>
      </c>
      <c r="AJ1749" s="71" t="str">
        <v>2017</v>
      </c>
      <c r="AK1749" s="70">
        <f t="shared" si="4"/>
        <v>42959</v>
      </c>
    </row>
    <row r="1750" spans="1:37" ht="14.4">
      <c r="A1750" s="239" t="s">
        <v>13211</v>
      </c>
      <c r="B1750" s="61" t="s">
        <v>89</v>
      </c>
      <c r="C1750" s="59">
        <v>42950</v>
      </c>
      <c r="D1750" s="66" t="s">
        <v>131</v>
      </c>
      <c r="E1750" s="169" t="s">
        <v>140</v>
      </c>
      <c r="F1750" s="180" t="s">
        <v>106</v>
      </c>
      <c r="G1750" s="168" t="s">
        <v>107</v>
      </c>
      <c r="H1750" s="242" t="s">
        <v>140</v>
      </c>
      <c r="I1750" s="181">
        <f t="shared" si="0"/>
        <v>42980</v>
      </c>
      <c r="J1750" s="61"/>
      <c r="K1750" s="184"/>
      <c r="L1750" s="241" t="s">
        <v>5959</v>
      </c>
      <c r="M1750" s="61" t="s">
        <v>13212</v>
      </c>
      <c r="N1750" s="61" t="s">
        <v>249</v>
      </c>
      <c r="O1750" s="61" t="s">
        <v>9755</v>
      </c>
      <c r="P1750" s="185" t="s">
        <v>28</v>
      </c>
      <c r="Q1750" s="182"/>
      <c r="R1750" s="61"/>
      <c r="S1750" s="61"/>
      <c r="T1750" s="61"/>
      <c r="U1750" s="66"/>
      <c r="V1750" s="61"/>
      <c r="W1750" s="61"/>
      <c r="X1750" s="66" t="s">
        <v>18</v>
      </c>
      <c r="Y1750" s="57">
        <v>43073</v>
      </c>
      <c r="Z1750" s="75"/>
      <c r="AA1750" s="95" t="s">
        <v>5500</v>
      </c>
      <c r="AB1750" s="183"/>
      <c r="AC1750" s="175"/>
      <c r="AD1750" s="176"/>
      <c r="AE1750" s="67" t="str">
        <f t="shared" si="1"/>
        <v>Aug</v>
      </c>
      <c r="AF1750" s="68" t="str">
        <f t="shared" si="2"/>
        <v>Dec</v>
      </c>
      <c r="AG1750" s="177">
        <f t="shared" si="6"/>
        <v>123</v>
      </c>
      <c r="AH1750" s="70">
        <f t="shared" si="5"/>
        <v>42980</v>
      </c>
      <c r="AI1750" s="71">
        <f ca="1"/>
        <v>-1009</v>
      </c>
      <c r="AJ1750" s="71" t="str">
        <v>2017</v>
      </c>
      <c r="AK1750" s="70">
        <f t="shared" si="4"/>
        <v>42960</v>
      </c>
    </row>
    <row r="1751" spans="1:37" ht="14.4">
      <c r="A1751" s="239" t="s">
        <v>13213</v>
      </c>
      <c r="B1751" s="61" t="s">
        <v>89</v>
      </c>
      <c r="C1751" s="59">
        <v>42950</v>
      </c>
      <c r="D1751" s="66" t="s">
        <v>90</v>
      </c>
      <c r="E1751" s="169" t="s">
        <v>140</v>
      </c>
      <c r="F1751" s="180" t="s">
        <v>106</v>
      </c>
      <c r="G1751" s="168" t="s">
        <v>107</v>
      </c>
      <c r="H1751" s="242" t="s">
        <v>140</v>
      </c>
      <c r="I1751" s="181">
        <f t="shared" si="0"/>
        <v>42980</v>
      </c>
      <c r="J1751" s="61"/>
      <c r="K1751" s="184"/>
      <c r="L1751" s="241" t="s">
        <v>7214</v>
      </c>
      <c r="M1751" s="61" t="s">
        <v>7214</v>
      </c>
      <c r="N1751" s="61" t="s">
        <v>436</v>
      </c>
      <c r="O1751" s="61" t="s">
        <v>7215</v>
      </c>
      <c r="P1751" s="185" t="s">
        <v>17</v>
      </c>
      <c r="Q1751" s="182"/>
      <c r="R1751" s="61"/>
      <c r="S1751" s="61"/>
      <c r="T1751" s="61"/>
      <c r="U1751" s="66"/>
      <c r="V1751" s="61"/>
      <c r="W1751" s="61"/>
      <c r="X1751" s="66" t="s">
        <v>18</v>
      </c>
      <c r="Y1751" s="57">
        <v>43073</v>
      </c>
      <c r="Z1751" s="75"/>
      <c r="AA1751" s="95" t="s">
        <v>4585</v>
      </c>
      <c r="AB1751" s="183"/>
      <c r="AC1751" s="175"/>
      <c r="AD1751" s="176"/>
      <c r="AE1751" s="67" t="str">
        <f t="shared" si="1"/>
        <v>Aug</v>
      </c>
      <c r="AF1751" s="68" t="str">
        <f t="shared" si="2"/>
        <v>Dec</v>
      </c>
      <c r="AG1751" s="177">
        <f t="shared" si="6"/>
        <v>123</v>
      </c>
      <c r="AH1751" s="70">
        <f t="shared" si="5"/>
        <v>42980</v>
      </c>
      <c r="AI1751" s="71">
        <f ca="1"/>
        <v>-1009</v>
      </c>
      <c r="AJ1751" s="71" t="str">
        <v>2017</v>
      </c>
      <c r="AK1751" s="70">
        <f t="shared" si="4"/>
        <v>42960</v>
      </c>
    </row>
    <row r="1752" spans="1:37" ht="14.4">
      <c r="A1752" s="239" t="s">
        <v>13214</v>
      </c>
      <c r="B1752" s="61" t="s">
        <v>89</v>
      </c>
      <c r="C1752" s="59">
        <v>42947</v>
      </c>
      <c r="D1752" s="66" t="s">
        <v>1027</v>
      </c>
      <c r="E1752" s="169" t="s">
        <v>140</v>
      </c>
      <c r="F1752" s="180" t="s">
        <v>106</v>
      </c>
      <c r="G1752" s="168" t="s">
        <v>107</v>
      </c>
      <c r="H1752" s="242" t="s">
        <v>140</v>
      </c>
      <c r="I1752" s="181">
        <f t="shared" si="0"/>
        <v>42977</v>
      </c>
      <c r="J1752" s="61"/>
      <c r="K1752" s="184"/>
      <c r="L1752" s="241" t="s">
        <v>13215</v>
      </c>
      <c r="M1752" s="61" t="s">
        <v>13216</v>
      </c>
      <c r="N1752" s="61" t="s">
        <v>355</v>
      </c>
      <c r="O1752" s="61" t="s">
        <v>13217</v>
      </c>
      <c r="P1752" s="185" t="s">
        <v>17</v>
      </c>
      <c r="Q1752" s="182"/>
      <c r="R1752" s="61"/>
      <c r="S1752" s="61"/>
      <c r="T1752" s="61"/>
      <c r="U1752" s="66"/>
      <c r="V1752" s="61"/>
      <c r="W1752" s="61"/>
      <c r="X1752" s="66" t="s">
        <v>18</v>
      </c>
      <c r="Y1752" s="57">
        <v>43073</v>
      </c>
      <c r="Z1752" s="75"/>
      <c r="AA1752" s="95" t="s">
        <v>4585</v>
      </c>
      <c r="AB1752" s="183"/>
      <c r="AC1752" s="175"/>
      <c r="AD1752" s="176"/>
      <c r="AE1752" s="67" t="str">
        <f t="shared" si="1"/>
        <v>Jul</v>
      </c>
      <c r="AF1752" s="68" t="str">
        <f t="shared" si="2"/>
        <v>Dec</v>
      </c>
      <c r="AG1752" s="177">
        <f t="shared" si="6"/>
        <v>126</v>
      </c>
      <c r="AH1752" s="70">
        <f t="shared" si="5"/>
        <v>42977</v>
      </c>
      <c r="AI1752" s="71">
        <f ca="1"/>
        <v>-1012</v>
      </c>
      <c r="AJ1752" s="71" t="str">
        <v>2017</v>
      </c>
      <c r="AK1752" s="70">
        <f t="shared" si="4"/>
        <v>42957</v>
      </c>
    </row>
    <row r="1753" spans="1:37" ht="14.4">
      <c r="A1753" s="239" t="s">
        <v>13218</v>
      </c>
      <c r="B1753" s="61" t="s">
        <v>89</v>
      </c>
      <c r="C1753" s="59">
        <v>42955</v>
      </c>
      <c r="D1753" s="66" t="s">
        <v>90</v>
      </c>
      <c r="E1753" s="184" t="s">
        <v>30</v>
      </c>
      <c r="F1753" s="240" t="s">
        <v>106</v>
      </c>
      <c r="G1753" s="168" t="s">
        <v>107</v>
      </c>
      <c r="H1753" s="184" t="s">
        <v>30</v>
      </c>
      <c r="I1753" s="181">
        <f t="shared" si="0"/>
        <v>42985</v>
      </c>
      <c r="J1753" s="61"/>
      <c r="K1753" s="184"/>
      <c r="L1753" s="241" t="s">
        <v>13219</v>
      </c>
      <c r="M1753" s="61" t="s">
        <v>13220</v>
      </c>
      <c r="N1753" s="61" t="s">
        <v>44</v>
      </c>
      <c r="O1753" s="61" t="s">
        <v>13221</v>
      </c>
      <c r="P1753" s="185" t="s">
        <v>28</v>
      </c>
      <c r="Q1753" s="182"/>
      <c r="R1753" s="61"/>
      <c r="S1753" s="61"/>
      <c r="T1753" s="61"/>
      <c r="U1753" s="66"/>
      <c r="V1753" s="61"/>
      <c r="W1753" s="61"/>
      <c r="X1753" s="66" t="s">
        <v>18</v>
      </c>
      <c r="Y1753" s="57">
        <v>43073</v>
      </c>
      <c r="Z1753" s="75"/>
      <c r="AA1753" s="95" t="s">
        <v>6089</v>
      </c>
      <c r="AB1753" s="183"/>
      <c r="AC1753" s="175"/>
      <c r="AD1753" s="176"/>
      <c r="AE1753" s="67" t="str">
        <f t="shared" si="1"/>
        <v>Aug</v>
      </c>
      <c r="AF1753" s="68" t="str">
        <f t="shared" si="2"/>
        <v>Dec</v>
      </c>
      <c r="AG1753" s="177">
        <f t="shared" si="6"/>
        <v>118</v>
      </c>
      <c r="AH1753" s="70">
        <f t="shared" si="5"/>
        <v>42985</v>
      </c>
      <c r="AI1753" s="71">
        <f ca="1"/>
        <v>-1004</v>
      </c>
      <c r="AJ1753" s="71" t="str">
        <v>2017</v>
      </c>
      <c r="AK1753" s="70">
        <f t="shared" si="4"/>
        <v>42965</v>
      </c>
    </row>
    <row r="1754" spans="1:37" ht="14.4">
      <c r="A1754" s="239" t="s">
        <v>13222</v>
      </c>
      <c r="B1754" s="61" t="s">
        <v>89</v>
      </c>
      <c r="C1754" s="59">
        <v>42950</v>
      </c>
      <c r="D1754" s="66" t="s">
        <v>90</v>
      </c>
      <c r="E1754" s="169" t="s">
        <v>140</v>
      </c>
      <c r="F1754" s="180" t="s">
        <v>106</v>
      </c>
      <c r="G1754" s="168" t="s">
        <v>107</v>
      </c>
      <c r="H1754" s="242" t="s">
        <v>140</v>
      </c>
      <c r="I1754" s="181">
        <f t="shared" si="0"/>
        <v>42980</v>
      </c>
      <c r="J1754" s="61"/>
      <c r="K1754" s="184"/>
      <c r="L1754" s="241" t="s">
        <v>745</v>
      </c>
      <c r="M1754" s="61" t="s">
        <v>13223</v>
      </c>
      <c r="N1754" s="61" t="s">
        <v>266</v>
      </c>
      <c r="O1754" s="61" t="s">
        <v>13224</v>
      </c>
      <c r="P1754" s="185" t="s">
        <v>133</v>
      </c>
      <c r="Q1754" s="182"/>
      <c r="R1754" s="61"/>
      <c r="S1754" s="61"/>
      <c r="T1754" s="61"/>
      <c r="U1754" s="66"/>
      <c r="V1754" s="61"/>
      <c r="W1754" s="61"/>
      <c r="X1754" s="66" t="s">
        <v>18</v>
      </c>
      <c r="Y1754" s="57">
        <v>43073</v>
      </c>
      <c r="Z1754" s="75"/>
      <c r="AA1754" s="95" t="s">
        <v>13225</v>
      </c>
      <c r="AB1754" s="183"/>
      <c r="AC1754" s="175"/>
      <c r="AD1754" s="176"/>
      <c r="AE1754" s="67" t="str">
        <f t="shared" si="1"/>
        <v>Aug</v>
      </c>
      <c r="AF1754" s="68" t="str">
        <f t="shared" si="2"/>
        <v>Dec</v>
      </c>
      <c r="AG1754" s="177">
        <f t="shared" si="6"/>
        <v>123</v>
      </c>
      <c r="AH1754" s="70">
        <f t="shared" si="5"/>
        <v>42980</v>
      </c>
      <c r="AI1754" s="71">
        <f ca="1"/>
        <v>-1009</v>
      </c>
      <c r="AJ1754" s="71" t="str">
        <v>2017</v>
      </c>
      <c r="AK1754" s="70">
        <f t="shared" si="4"/>
        <v>42960</v>
      </c>
    </row>
    <row r="1755" spans="1:37" ht="14.4">
      <c r="A1755" s="239" t="s">
        <v>13226</v>
      </c>
      <c r="B1755" s="61" t="s">
        <v>89</v>
      </c>
      <c r="C1755" s="59">
        <v>42950</v>
      </c>
      <c r="D1755" s="66" t="s">
        <v>131</v>
      </c>
      <c r="E1755" s="169" t="s">
        <v>140</v>
      </c>
      <c r="F1755" s="180" t="s">
        <v>106</v>
      </c>
      <c r="G1755" s="168" t="s">
        <v>107</v>
      </c>
      <c r="H1755" s="242" t="s">
        <v>140</v>
      </c>
      <c r="I1755" s="181">
        <f t="shared" si="0"/>
        <v>42980</v>
      </c>
      <c r="J1755" s="61"/>
      <c r="K1755" s="184"/>
      <c r="L1755" s="241" t="s">
        <v>3716</v>
      </c>
      <c r="M1755" s="61" t="s">
        <v>13227</v>
      </c>
      <c r="N1755" s="61" t="s">
        <v>44</v>
      </c>
      <c r="O1755" s="61" t="s">
        <v>13228</v>
      </c>
      <c r="P1755" s="185" t="s">
        <v>17</v>
      </c>
      <c r="Q1755" s="182"/>
      <c r="R1755" s="61"/>
      <c r="S1755" s="61"/>
      <c r="T1755" s="61"/>
      <c r="U1755" s="66"/>
      <c r="V1755" s="61"/>
      <c r="W1755" s="61"/>
      <c r="X1755" s="66" t="s">
        <v>18</v>
      </c>
      <c r="Y1755" s="57">
        <v>43073</v>
      </c>
      <c r="Z1755" s="75"/>
      <c r="AA1755" s="269" t="s">
        <v>6089</v>
      </c>
      <c r="AB1755" s="183"/>
      <c r="AC1755" s="175"/>
      <c r="AD1755" s="176"/>
      <c r="AE1755" s="67" t="str">
        <f t="shared" si="1"/>
        <v>Aug</v>
      </c>
      <c r="AF1755" s="68" t="str">
        <f t="shared" si="2"/>
        <v>Dec</v>
      </c>
      <c r="AG1755" s="177">
        <f t="shared" si="6"/>
        <v>123</v>
      </c>
      <c r="AH1755" s="70">
        <f t="shared" si="5"/>
        <v>42980</v>
      </c>
      <c r="AI1755" s="71">
        <f ca="1"/>
        <v>-1009</v>
      </c>
      <c r="AJ1755" s="71" t="str">
        <v>2017</v>
      </c>
      <c r="AK1755" s="70">
        <f t="shared" si="4"/>
        <v>42960</v>
      </c>
    </row>
    <row r="1756" spans="1:37" ht="14.4">
      <c r="A1756" s="239" t="s">
        <v>13229</v>
      </c>
      <c r="B1756" s="61" t="s">
        <v>89</v>
      </c>
      <c r="C1756" s="59">
        <v>42950</v>
      </c>
      <c r="D1756" s="66" t="s">
        <v>1027</v>
      </c>
      <c r="E1756" s="169" t="s">
        <v>140</v>
      </c>
      <c r="F1756" s="180" t="s">
        <v>106</v>
      </c>
      <c r="G1756" s="168" t="s">
        <v>107</v>
      </c>
      <c r="H1756" s="242" t="s">
        <v>140</v>
      </c>
      <c r="I1756" s="181">
        <f t="shared" si="0"/>
        <v>42980</v>
      </c>
      <c r="J1756" s="61"/>
      <c r="K1756" s="184"/>
      <c r="L1756" s="241" t="s">
        <v>7537</v>
      </c>
      <c r="M1756" s="61" t="s">
        <v>13232</v>
      </c>
      <c r="N1756" s="61" t="s">
        <v>44</v>
      </c>
      <c r="O1756" s="61"/>
      <c r="P1756" s="185"/>
      <c r="Q1756" s="182"/>
      <c r="R1756" s="61"/>
      <c r="S1756" s="61"/>
      <c r="T1756" s="61"/>
      <c r="U1756" s="66"/>
      <c r="V1756" s="61"/>
      <c r="W1756" s="61"/>
      <c r="X1756" s="66" t="s">
        <v>14</v>
      </c>
      <c r="Y1756" s="57">
        <v>43073</v>
      </c>
      <c r="Z1756" s="75"/>
      <c r="AA1756" s="95" t="s">
        <v>13199</v>
      </c>
      <c r="AB1756" s="183"/>
      <c r="AC1756" s="175"/>
      <c r="AD1756" s="176"/>
      <c r="AE1756" s="67" t="str">
        <f t="shared" si="1"/>
        <v>Aug</v>
      </c>
      <c r="AF1756" s="68" t="str">
        <f t="shared" si="2"/>
        <v>Dec</v>
      </c>
      <c r="AG1756" s="177">
        <f t="shared" si="6"/>
        <v>123</v>
      </c>
      <c r="AH1756" s="70">
        <f t="shared" si="5"/>
        <v>42980</v>
      </c>
      <c r="AI1756" s="71">
        <f ca="1"/>
        <v>-1009</v>
      </c>
      <c r="AJ1756" s="71" t="str">
        <v>2017</v>
      </c>
      <c r="AK1756" s="70">
        <f t="shared" si="4"/>
        <v>42960</v>
      </c>
    </row>
    <row r="1757" spans="1:37" ht="14.4">
      <c r="A1757" s="239" t="s">
        <v>13233</v>
      </c>
      <c r="B1757" s="61" t="s">
        <v>89</v>
      </c>
      <c r="C1757" s="59">
        <v>42951</v>
      </c>
      <c r="D1757" s="66" t="s">
        <v>90</v>
      </c>
      <c r="E1757" s="169" t="s">
        <v>140</v>
      </c>
      <c r="F1757" s="180" t="s">
        <v>106</v>
      </c>
      <c r="G1757" s="168" t="s">
        <v>107</v>
      </c>
      <c r="H1757" s="242" t="s">
        <v>140</v>
      </c>
      <c r="I1757" s="181">
        <f t="shared" si="0"/>
        <v>42981</v>
      </c>
      <c r="J1757" s="61"/>
      <c r="K1757" s="184"/>
      <c r="L1757" s="241" t="s">
        <v>13234</v>
      </c>
      <c r="M1757" s="61" t="s">
        <v>13234</v>
      </c>
      <c r="N1757" s="61"/>
      <c r="O1757" s="61"/>
      <c r="P1757" s="185"/>
      <c r="Q1757" s="182"/>
      <c r="R1757" s="61"/>
      <c r="S1757" s="61"/>
      <c r="T1757" s="61"/>
      <c r="U1757" s="66"/>
      <c r="V1757" s="61"/>
      <c r="W1757" s="61"/>
      <c r="X1757" s="66" t="s">
        <v>14</v>
      </c>
      <c r="Y1757" s="57">
        <v>43073</v>
      </c>
      <c r="Z1757" s="75"/>
      <c r="AA1757" s="95" t="s">
        <v>13236</v>
      </c>
      <c r="AB1757" s="183"/>
      <c r="AC1757" s="175"/>
      <c r="AD1757" s="176"/>
      <c r="AE1757" s="67" t="str">
        <f t="shared" si="1"/>
        <v>Aug</v>
      </c>
      <c r="AF1757" s="68" t="str">
        <f t="shared" si="2"/>
        <v>Dec</v>
      </c>
      <c r="AG1757" s="177">
        <f t="shared" si="6"/>
        <v>122</v>
      </c>
      <c r="AH1757" s="70">
        <f t="shared" si="5"/>
        <v>42981</v>
      </c>
      <c r="AI1757" s="71">
        <f ca="1"/>
        <v>-1008</v>
      </c>
      <c r="AJ1757" s="71" t="str">
        <v>2017</v>
      </c>
      <c r="AK1757" s="70">
        <f t="shared" si="4"/>
        <v>42961</v>
      </c>
    </row>
    <row r="1758" spans="1:37" ht="14.4">
      <c r="A1758" s="239" t="s">
        <v>13239</v>
      </c>
      <c r="B1758" s="61" t="s">
        <v>89</v>
      </c>
      <c r="C1758" s="59">
        <v>42948</v>
      </c>
      <c r="D1758" s="66" t="s">
        <v>90</v>
      </c>
      <c r="E1758" s="169" t="s">
        <v>140</v>
      </c>
      <c r="F1758" s="180" t="s">
        <v>106</v>
      </c>
      <c r="G1758" s="168" t="s">
        <v>107</v>
      </c>
      <c r="H1758" s="242" t="s">
        <v>140</v>
      </c>
      <c r="I1758" s="181">
        <f t="shared" si="0"/>
        <v>42978</v>
      </c>
      <c r="J1758" s="61"/>
      <c r="K1758" s="184"/>
      <c r="L1758" s="171" t="s">
        <v>13240</v>
      </c>
      <c r="M1758" s="56" t="s">
        <v>13241</v>
      </c>
      <c r="N1758" s="61" t="s">
        <v>236</v>
      </c>
      <c r="O1758" s="61"/>
      <c r="P1758" s="185"/>
      <c r="Q1758" s="182"/>
      <c r="R1758" s="61"/>
      <c r="S1758" s="61"/>
      <c r="T1758" s="61"/>
      <c r="U1758" s="66"/>
      <c r="V1758" s="61"/>
      <c r="W1758" s="61"/>
      <c r="X1758" s="66" t="s">
        <v>14</v>
      </c>
      <c r="Y1758" s="57">
        <v>43073</v>
      </c>
      <c r="Z1758" s="75"/>
      <c r="AA1758" s="95" t="s">
        <v>13202</v>
      </c>
      <c r="AB1758" s="183"/>
      <c r="AC1758" s="175"/>
      <c r="AD1758" s="176"/>
      <c r="AE1758" s="67" t="str">
        <f t="shared" si="1"/>
        <v>Aug</v>
      </c>
      <c r="AF1758" s="68" t="str">
        <f t="shared" si="2"/>
        <v>Dec</v>
      </c>
      <c r="AG1758" s="177">
        <f t="shared" si="6"/>
        <v>125</v>
      </c>
      <c r="AH1758" s="70">
        <f t="shared" si="5"/>
        <v>42978</v>
      </c>
      <c r="AI1758" s="71">
        <f ca="1"/>
        <v>-1011</v>
      </c>
      <c r="AJ1758" s="71" t="str">
        <v>2017</v>
      </c>
      <c r="AK1758" s="70">
        <f t="shared" si="4"/>
        <v>42958</v>
      </c>
    </row>
    <row r="1759" spans="1:37" ht="14.4">
      <c r="A1759" s="239" t="s">
        <v>13245</v>
      </c>
      <c r="B1759" s="61" t="s">
        <v>89</v>
      </c>
      <c r="C1759" s="59">
        <v>42948</v>
      </c>
      <c r="D1759" s="66" t="s">
        <v>1027</v>
      </c>
      <c r="E1759" s="169" t="s">
        <v>140</v>
      </c>
      <c r="F1759" s="180" t="s">
        <v>106</v>
      </c>
      <c r="G1759" s="168" t="s">
        <v>107</v>
      </c>
      <c r="H1759" s="242" t="s">
        <v>140</v>
      </c>
      <c r="I1759" s="181">
        <f t="shared" si="0"/>
        <v>42978</v>
      </c>
      <c r="J1759" s="61"/>
      <c r="K1759" s="184"/>
      <c r="L1759" s="241" t="s">
        <v>642</v>
      </c>
      <c r="M1759" s="61" t="s">
        <v>13246</v>
      </c>
      <c r="N1759" s="61" t="s">
        <v>249</v>
      </c>
      <c r="O1759" s="61"/>
      <c r="P1759" s="185"/>
      <c r="Q1759" s="182"/>
      <c r="R1759" s="61"/>
      <c r="S1759" s="61"/>
      <c r="T1759" s="61"/>
      <c r="U1759" s="66"/>
      <c r="V1759" s="61"/>
      <c r="W1759" s="61"/>
      <c r="X1759" s="66" t="s">
        <v>14</v>
      </c>
      <c r="Y1759" s="57">
        <v>43073</v>
      </c>
      <c r="Z1759" s="75"/>
      <c r="AA1759" s="95" t="s">
        <v>13199</v>
      </c>
      <c r="AB1759" s="183"/>
      <c r="AC1759" s="175"/>
      <c r="AD1759" s="176"/>
      <c r="AE1759" s="67" t="str">
        <f t="shared" si="1"/>
        <v>Aug</v>
      </c>
      <c r="AF1759" s="68" t="str">
        <f t="shared" si="2"/>
        <v>Dec</v>
      </c>
      <c r="AG1759" s="177">
        <f t="shared" si="6"/>
        <v>125</v>
      </c>
      <c r="AH1759" s="70">
        <f t="shared" si="5"/>
        <v>42978</v>
      </c>
      <c r="AI1759" s="71">
        <f ca="1"/>
        <v>-1011</v>
      </c>
      <c r="AJ1759" s="71" t="str">
        <v>2017</v>
      </c>
      <c r="AK1759" s="70">
        <f t="shared" si="4"/>
        <v>42958</v>
      </c>
    </row>
    <row r="1760" spans="1:37" ht="14.4">
      <c r="A1760" s="239" t="s">
        <v>13248</v>
      </c>
      <c r="B1760" s="61" t="s">
        <v>89</v>
      </c>
      <c r="C1760" s="59">
        <v>42947</v>
      </c>
      <c r="D1760" s="66" t="s">
        <v>90</v>
      </c>
      <c r="E1760" s="169" t="s">
        <v>140</v>
      </c>
      <c r="F1760" s="180" t="s">
        <v>106</v>
      </c>
      <c r="G1760" s="168" t="s">
        <v>107</v>
      </c>
      <c r="H1760" s="242" t="s">
        <v>140</v>
      </c>
      <c r="I1760" s="181">
        <f t="shared" si="0"/>
        <v>42977</v>
      </c>
      <c r="J1760" s="61"/>
      <c r="K1760" s="184"/>
      <c r="L1760" s="241" t="s">
        <v>13249</v>
      </c>
      <c r="M1760" s="61" t="s">
        <v>13249</v>
      </c>
      <c r="N1760" s="61"/>
      <c r="O1760" s="61"/>
      <c r="P1760" s="185"/>
      <c r="Q1760" s="182"/>
      <c r="R1760" s="61"/>
      <c r="S1760" s="61"/>
      <c r="T1760" s="61"/>
      <c r="U1760" s="66"/>
      <c r="V1760" s="61"/>
      <c r="W1760" s="61"/>
      <c r="X1760" s="66" t="s">
        <v>14</v>
      </c>
      <c r="Y1760" s="57">
        <v>43073</v>
      </c>
      <c r="Z1760" s="75"/>
      <c r="AA1760" s="95" t="s">
        <v>537</v>
      </c>
      <c r="AB1760" s="183"/>
      <c r="AC1760" s="175"/>
      <c r="AD1760" s="176"/>
      <c r="AE1760" s="67" t="str">
        <f t="shared" si="1"/>
        <v>Jul</v>
      </c>
      <c r="AF1760" s="68" t="str">
        <f t="shared" si="2"/>
        <v>Dec</v>
      </c>
      <c r="AG1760" s="177">
        <f t="shared" si="6"/>
        <v>126</v>
      </c>
      <c r="AH1760" s="70">
        <f t="shared" si="5"/>
        <v>42977</v>
      </c>
      <c r="AI1760" s="71">
        <f ca="1"/>
        <v>-1012</v>
      </c>
      <c r="AJ1760" s="71" t="str">
        <v>2017</v>
      </c>
      <c r="AK1760" s="70">
        <f t="shared" si="4"/>
        <v>42957</v>
      </c>
    </row>
    <row r="1761" spans="1:37" ht="14.4">
      <c r="A1761" s="239" t="s">
        <v>13252</v>
      </c>
      <c r="B1761" s="61" t="s">
        <v>89</v>
      </c>
      <c r="C1761" s="59">
        <v>42950</v>
      </c>
      <c r="D1761" s="66" t="s">
        <v>90</v>
      </c>
      <c r="E1761" s="184" t="s">
        <v>3794</v>
      </c>
      <c r="F1761" s="240" t="s">
        <v>214</v>
      </c>
      <c r="G1761" s="187" t="s">
        <v>214</v>
      </c>
      <c r="H1761" s="184" t="s">
        <v>3785</v>
      </c>
      <c r="I1761" s="181">
        <f t="shared" si="0"/>
        <v>42980</v>
      </c>
      <c r="J1761" s="61" t="s">
        <v>108</v>
      </c>
      <c r="K1761" s="184" t="s">
        <v>108</v>
      </c>
      <c r="L1761" s="241" t="s">
        <v>13257</v>
      </c>
      <c r="M1761" s="61" t="s">
        <v>13258</v>
      </c>
      <c r="N1761" s="61" t="s">
        <v>13</v>
      </c>
      <c r="O1761" s="61" t="s">
        <v>108</v>
      </c>
      <c r="P1761" s="185" t="s">
        <v>96</v>
      </c>
      <c r="Q1761" s="182"/>
      <c r="R1761" s="61" t="s">
        <v>18</v>
      </c>
      <c r="S1761" s="61"/>
      <c r="T1761" s="61"/>
      <c r="U1761" s="66" t="s">
        <v>108</v>
      </c>
      <c r="V1761" s="61" t="s">
        <v>108</v>
      </c>
      <c r="W1761" s="61"/>
      <c r="X1761" s="66" t="s">
        <v>14</v>
      </c>
      <c r="Y1761" s="57">
        <v>43073</v>
      </c>
      <c r="Z1761" s="75" t="s">
        <v>108</v>
      </c>
      <c r="AA1761" s="95" t="s">
        <v>13260</v>
      </c>
      <c r="AB1761" s="183" t="s">
        <v>633</v>
      </c>
      <c r="AC1761" s="175"/>
      <c r="AD1761" s="176"/>
      <c r="AE1761" s="67" t="str">
        <f t="shared" si="1"/>
        <v>Aug</v>
      </c>
      <c r="AF1761" s="68" t="str">
        <f t="shared" si="2"/>
        <v>Dec</v>
      </c>
      <c r="AG1761" s="177">
        <f t="shared" si="6"/>
        <v>123</v>
      </c>
      <c r="AH1761" s="70">
        <f t="shared" si="5"/>
        <v>42980</v>
      </c>
      <c r="AI1761" s="71">
        <f ca="1"/>
        <v>-1009</v>
      </c>
      <c r="AJ1761" s="71" t="str">
        <v>2017</v>
      </c>
      <c r="AK1761" s="70">
        <f t="shared" si="4"/>
        <v>42960</v>
      </c>
    </row>
    <row r="1762" spans="1:37" ht="14.4">
      <c r="A1762" s="239" t="s">
        <v>13262</v>
      </c>
      <c r="B1762" s="61" t="s">
        <v>89</v>
      </c>
      <c r="C1762" s="59">
        <v>42950</v>
      </c>
      <c r="D1762" s="66" t="s">
        <v>90</v>
      </c>
      <c r="E1762" s="184" t="s">
        <v>3794</v>
      </c>
      <c r="F1762" s="240" t="s">
        <v>214</v>
      </c>
      <c r="G1762" s="187" t="s">
        <v>214</v>
      </c>
      <c r="H1762" s="184" t="s">
        <v>3785</v>
      </c>
      <c r="I1762" s="181">
        <f t="shared" si="0"/>
        <v>42980</v>
      </c>
      <c r="J1762" s="61" t="s">
        <v>18</v>
      </c>
      <c r="K1762" s="184" t="s">
        <v>18</v>
      </c>
      <c r="L1762" s="241" t="s">
        <v>13264</v>
      </c>
      <c r="M1762" s="61" t="s">
        <v>108</v>
      </c>
      <c r="N1762" s="61" t="s">
        <v>395</v>
      </c>
      <c r="O1762" s="61" t="s">
        <v>108</v>
      </c>
      <c r="P1762" s="185" t="s">
        <v>96</v>
      </c>
      <c r="Q1762" s="182"/>
      <c r="R1762" s="61" t="s">
        <v>18</v>
      </c>
      <c r="S1762" s="61"/>
      <c r="T1762" s="61"/>
      <c r="U1762" s="66" t="s">
        <v>108</v>
      </c>
      <c r="V1762" s="61" t="s">
        <v>108</v>
      </c>
      <c r="W1762" s="61"/>
      <c r="X1762" s="66" t="s">
        <v>14</v>
      </c>
      <c r="Y1762" s="57">
        <v>43073</v>
      </c>
      <c r="Z1762" s="75" t="s">
        <v>108</v>
      </c>
      <c r="AA1762" s="95" t="s">
        <v>13265</v>
      </c>
      <c r="AB1762" s="183" t="s">
        <v>224</v>
      </c>
      <c r="AC1762" s="175"/>
      <c r="AD1762" s="176"/>
      <c r="AE1762" s="67" t="str">
        <f t="shared" si="1"/>
        <v>Aug</v>
      </c>
      <c r="AF1762" s="68" t="str">
        <f t="shared" si="2"/>
        <v>Dec</v>
      </c>
      <c r="AG1762" s="177">
        <f t="shared" si="6"/>
        <v>123</v>
      </c>
      <c r="AH1762" s="70">
        <f t="shared" si="5"/>
        <v>42980</v>
      </c>
      <c r="AI1762" s="71">
        <f ca="1"/>
        <v>-1009</v>
      </c>
      <c r="AJ1762" s="71" t="str">
        <v>2017</v>
      </c>
      <c r="AK1762" s="70">
        <f t="shared" si="4"/>
        <v>42960</v>
      </c>
    </row>
    <row r="1763" spans="1:37" ht="14.4">
      <c r="A1763" s="239" t="s">
        <v>13266</v>
      </c>
      <c r="B1763" s="61" t="s">
        <v>89</v>
      </c>
      <c r="C1763" s="59">
        <v>42950</v>
      </c>
      <c r="D1763" s="66" t="s">
        <v>90</v>
      </c>
      <c r="E1763" s="184" t="s">
        <v>3794</v>
      </c>
      <c r="F1763" s="240" t="s">
        <v>214</v>
      </c>
      <c r="G1763" s="187" t="s">
        <v>214</v>
      </c>
      <c r="H1763" s="184" t="s">
        <v>3785</v>
      </c>
      <c r="I1763" s="181">
        <f t="shared" si="0"/>
        <v>42980</v>
      </c>
      <c r="J1763" s="61" t="s">
        <v>18</v>
      </c>
      <c r="K1763" s="184" t="s">
        <v>14</v>
      </c>
      <c r="L1763" s="241" t="s">
        <v>13264</v>
      </c>
      <c r="M1763" s="61" t="s">
        <v>108</v>
      </c>
      <c r="N1763" s="61" t="s">
        <v>395</v>
      </c>
      <c r="O1763" s="10" t="s">
        <v>108</v>
      </c>
      <c r="P1763" s="185" t="s">
        <v>96</v>
      </c>
      <c r="Q1763" s="182"/>
      <c r="R1763" s="61" t="s">
        <v>18</v>
      </c>
      <c r="S1763" s="61"/>
      <c r="T1763" s="61"/>
      <c r="U1763" s="66" t="s">
        <v>108</v>
      </c>
      <c r="V1763" s="61" t="s">
        <v>108</v>
      </c>
      <c r="W1763" s="61"/>
      <c r="X1763" s="66" t="s">
        <v>14</v>
      </c>
      <c r="Y1763" s="57">
        <v>43073</v>
      </c>
      <c r="Z1763" s="75" t="s">
        <v>108</v>
      </c>
      <c r="AA1763" s="95" t="s">
        <v>13268</v>
      </c>
      <c r="AB1763" s="183" t="s">
        <v>3872</v>
      </c>
      <c r="AC1763" s="175"/>
      <c r="AD1763" s="176"/>
      <c r="AE1763" s="67" t="str">
        <f t="shared" si="1"/>
        <v>Aug</v>
      </c>
      <c r="AF1763" s="68" t="str">
        <f t="shared" si="2"/>
        <v>Dec</v>
      </c>
      <c r="AG1763" s="177">
        <f t="shared" si="6"/>
        <v>123</v>
      </c>
      <c r="AH1763" s="70">
        <f t="shared" si="5"/>
        <v>42980</v>
      </c>
      <c r="AI1763" s="71">
        <f ca="1"/>
        <v>-1009</v>
      </c>
      <c r="AJ1763" s="71" t="str">
        <v>2017</v>
      </c>
      <c r="AK1763" s="70">
        <f t="shared" si="4"/>
        <v>42960</v>
      </c>
    </row>
    <row r="1764" spans="1:37" ht="14.4">
      <c r="A1764" s="239" t="s">
        <v>13270</v>
      </c>
      <c r="B1764" s="61" t="s">
        <v>89</v>
      </c>
      <c r="C1764" s="59">
        <v>42951</v>
      </c>
      <c r="D1764" s="66" t="s">
        <v>90</v>
      </c>
      <c r="E1764" s="184" t="s">
        <v>3794</v>
      </c>
      <c r="F1764" s="240" t="s">
        <v>214</v>
      </c>
      <c r="G1764" s="187" t="s">
        <v>3858</v>
      </c>
      <c r="H1764" s="184" t="s">
        <v>5430</v>
      </c>
      <c r="I1764" s="181">
        <f t="shared" si="0"/>
        <v>42981</v>
      </c>
      <c r="J1764" s="61" t="s">
        <v>18</v>
      </c>
      <c r="K1764" s="184" t="s">
        <v>18</v>
      </c>
      <c r="L1764" s="241" t="s">
        <v>13272</v>
      </c>
      <c r="M1764" s="61" t="s">
        <v>13273</v>
      </c>
      <c r="N1764" s="61" t="s">
        <v>395</v>
      </c>
      <c r="O1764" s="61" t="s">
        <v>13274</v>
      </c>
      <c r="P1764" s="185" t="s">
        <v>96</v>
      </c>
      <c r="Q1764" s="182"/>
      <c r="R1764" s="61" t="s">
        <v>18</v>
      </c>
      <c r="S1764" s="61"/>
      <c r="T1764" s="61"/>
      <c r="U1764" s="66" t="s">
        <v>108</v>
      </c>
      <c r="V1764" s="61" t="s">
        <v>108</v>
      </c>
      <c r="W1764" s="61"/>
      <c r="X1764" s="66" t="s">
        <v>18</v>
      </c>
      <c r="Y1764" s="57">
        <v>43073</v>
      </c>
      <c r="Z1764" s="75" t="s">
        <v>108</v>
      </c>
      <c r="AA1764" s="95" t="s">
        <v>13275</v>
      </c>
      <c r="AB1764" s="183" t="s">
        <v>97</v>
      </c>
      <c r="AC1764" s="175"/>
      <c r="AD1764" s="176"/>
      <c r="AE1764" s="67" t="str">
        <f t="shared" si="1"/>
        <v>Aug</v>
      </c>
      <c r="AF1764" s="68" t="str">
        <f t="shared" si="2"/>
        <v>Dec</v>
      </c>
      <c r="AG1764" s="177">
        <f t="shared" si="6"/>
        <v>122</v>
      </c>
      <c r="AH1764" s="70">
        <f t="shared" si="5"/>
        <v>42981</v>
      </c>
      <c r="AI1764" s="71">
        <f ca="1"/>
        <v>-1008</v>
      </c>
      <c r="AJ1764" s="71" t="str">
        <v>2017</v>
      </c>
      <c r="AK1764" s="70">
        <f t="shared" si="4"/>
        <v>42961</v>
      </c>
    </row>
    <row r="1765" spans="1:37" ht="14.4">
      <c r="A1765" s="239" t="s">
        <v>13277</v>
      </c>
      <c r="B1765" s="56" t="s">
        <v>89</v>
      </c>
      <c r="C1765" s="59">
        <v>42953</v>
      </c>
      <c r="D1765" s="66" t="s">
        <v>90</v>
      </c>
      <c r="E1765" s="184" t="s">
        <v>3794</v>
      </c>
      <c r="F1765" s="240" t="s">
        <v>214</v>
      </c>
      <c r="G1765" s="187" t="s">
        <v>214</v>
      </c>
      <c r="H1765" s="184" t="s">
        <v>2445</v>
      </c>
      <c r="I1765" s="170">
        <f t="shared" si="0"/>
        <v>42983</v>
      </c>
      <c r="J1765" s="56" t="s">
        <v>14</v>
      </c>
      <c r="K1765" s="184" t="s">
        <v>18</v>
      </c>
      <c r="L1765" s="171" t="s">
        <v>13279</v>
      </c>
      <c r="M1765" s="56" t="s">
        <v>13280</v>
      </c>
      <c r="N1765" s="56" t="s">
        <v>13</v>
      </c>
      <c r="O1765" s="56" t="s">
        <v>108</v>
      </c>
      <c r="P1765" s="185" t="s">
        <v>96</v>
      </c>
      <c r="Q1765" s="182"/>
      <c r="R1765" s="56" t="s">
        <v>108</v>
      </c>
      <c r="S1765" s="56" t="s">
        <v>18</v>
      </c>
      <c r="T1765" s="61"/>
      <c r="U1765" s="66" t="s">
        <v>108</v>
      </c>
      <c r="V1765" s="61" t="s">
        <v>108</v>
      </c>
      <c r="W1765" s="61"/>
      <c r="X1765" s="56" t="s">
        <v>18</v>
      </c>
      <c r="Y1765" s="57">
        <v>43073</v>
      </c>
      <c r="Z1765" s="75"/>
      <c r="AA1765" s="95" t="s">
        <v>13282</v>
      </c>
      <c r="AB1765" s="174" t="s">
        <v>5415</v>
      </c>
      <c r="AC1765" s="175"/>
      <c r="AD1765" s="176"/>
      <c r="AE1765" s="67" t="str">
        <f t="shared" si="1"/>
        <v>Aug</v>
      </c>
      <c r="AF1765" s="68" t="str">
        <f t="shared" si="2"/>
        <v>Dec</v>
      </c>
      <c r="AG1765" s="177">
        <f t="shared" si="6"/>
        <v>120</v>
      </c>
      <c r="AH1765" s="70">
        <f t="shared" si="5"/>
        <v>42983</v>
      </c>
      <c r="AI1765" s="71">
        <f ca="1"/>
        <v>-1006</v>
      </c>
      <c r="AJ1765" s="71" t="str">
        <v>2017</v>
      </c>
      <c r="AK1765" s="70">
        <f t="shared" si="4"/>
        <v>42963</v>
      </c>
    </row>
    <row r="1766" spans="1:37" ht="14.4">
      <c r="A1766" s="239" t="s">
        <v>13284</v>
      </c>
      <c r="B1766" s="61" t="s">
        <v>89</v>
      </c>
      <c r="C1766" s="59">
        <v>42934</v>
      </c>
      <c r="D1766" s="66" t="s">
        <v>90</v>
      </c>
      <c r="E1766" s="184" t="s">
        <v>3794</v>
      </c>
      <c r="F1766" s="240" t="s">
        <v>214</v>
      </c>
      <c r="G1766" s="187" t="s">
        <v>13285</v>
      </c>
      <c r="H1766" s="184" t="s">
        <v>3785</v>
      </c>
      <c r="I1766" s="181">
        <f t="shared" si="0"/>
        <v>42964</v>
      </c>
      <c r="J1766" s="61" t="s">
        <v>108</v>
      </c>
      <c r="K1766" s="184" t="s">
        <v>108</v>
      </c>
      <c r="L1766" s="241" t="s">
        <v>13288</v>
      </c>
      <c r="M1766" s="61" t="s">
        <v>13289</v>
      </c>
      <c r="N1766" s="61" t="s">
        <v>395</v>
      </c>
      <c r="O1766" s="61" t="s">
        <v>108</v>
      </c>
      <c r="P1766" s="185" t="s">
        <v>96</v>
      </c>
      <c r="Q1766" s="182"/>
      <c r="R1766" s="61" t="s">
        <v>18</v>
      </c>
      <c r="S1766" s="61"/>
      <c r="T1766" s="61"/>
      <c r="U1766" s="66" t="s">
        <v>108</v>
      </c>
      <c r="V1766" s="61" t="s">
        <v>108</v>
      </c>
      <c r="W1766" s="61"/>
      <c r="X1766" s="66" t="s">
        <v>14</v>
      </c>
      <c r="Y1766" s="57">
        <v>43073</v>
      </c>
      <c r="Z1766" s="75" t="s">
        <v>108</v>
      </c>
      <c r="AA1766" s="95" t="s">
        <v>13291</v>
      </c>
      <c r="AB1766" s="183" t="s">
        <v>179</v>
      </c>
      <c r="AC1766" s="175"/>
      <c r="AD1766" s="176"/>
      <c r="AE1766" s="67" t="str">
        <f t="shared" si="1"/>
        <v>Jul</v>
      </c>
      <c r="AF1766" s="68" t="str">
        <f t="shared" si="2"/>
        <v>Dec</v>
      </c>
      <c r="AG1766" s="177">
        <f t="shared" si="6"/>
        <v>139</v>
      </c>
      <c r="AH1766" s="70">
        <f t="shared" si="5"/>
        <v>42964</v>
      </c>
      <c r="AI1766" s="71">
        <f ca="1"/>
        <v>-1025</v>
      </c>
      <c r="AJ1766" s="71" t="str">
        <v>2017</v>
      </c>
      <c r="AK1766" s="70">
        <f t="shared" si="4"/>
        <v>42944</v>
      </c>
    </row>
    <row r="1767" spans="1:37" ht="14.4">
      <c r="A1767" s="239" t="s">
        <v>13293</v>
      </c>
      <c r="B1767" s="61" t="s">
        <v>89</v>
      </c>
      <c r="C1767" s="59">
        <v>42948</v>
      </c>
      <c r="D1767" s="66" t="s">
        <v>131</v>
      </c>
      <c r="E1767" s="169" t="s">
        <v>140</v>
      </c>
      <c r="F1767" s="180" t="s">
        <v>106</v>
      </c>
      <c r="G1767" s="168" t="s">
        <v>107</v>
      </c>
      <c r="H1767" s="242" t="s">
        <v>140</v>
      </c>
      <c r="I1767" s="181">
        <f t="shared" si="0"/>
        <v>42978</v>
      </c>
      <c r="J1767" s="61"/>
      <c r="K1767" s="184"/>
      <c r="L1767" s="241" t="s">
        <v>13294</v>
      </c>
      <c r="M1767" s="61" t="s">
        <v>13295</v>
      </c>
      <c r="N1767" s="61" t="s">
        <v>13</v>
      </c>
      <c r="O1767" s="61">
        <v>5710007</v>
      </c>
      <c r="P1767" s="185" t="s">
        <v>17</v>
      </c>
      <c r="Q1767" s="182"/>
      <c r="R1767" s="61"/>
      <c r="S1767" s="61"/>
      <c r="T1767" s="61"/>
      <c r="U1767" s="66"/>
      <c r="V1767" s="61"/>
      <c r="W1767" s="61"/>
      <c r="X1767" s="66" t="s">
        <v>18</v>
      </c>
      <c r="Y1767" s="57">
        <v>43073</v>
      </c>
      <c r="Z1767" s="75"/>
      <c r="AA1767" s="95" t="s">
        <v>13297</v>
      </c>
      <c r="AB1767" s="183"/>
      <c r="AC1767" s="175"/>
      <c r="AD1767" s="176"/>
      <c r="AE1767" s="67" t="str">
        <f t="shared" si="1"/>
        <v>Aug</v>
      </c>
      <c r="AF1767" s="68" t="str">
        <f t="shared" si="2"/>
        <v>Dec</v>
      </c>
      <c r="AG1767" s="177">
        <f t="shared" si="6"/>
        <v>125</v>
      </c>
      <c r="AH1767" s="70">
        <f t="shared" si="5"/>
        <v>42978</v>
      </c>
      <c r="AI1767" s="71">
        <f ca="1"/>
        <v>-1011</v>
      </c>
      <c r="AJ1767" s="71" t="str">
        <v>2017</v>
      </c>
      <c r="AK1767" s="70">
        <f t="shared" si="4"/>
        <v>42958</v>
      </c>
    </row>
    <row r="1768" spans="1:37" ht="14.4">
      <c r="A1768" s="239" t="s">
        <v>13299</v>
      </c>
      <c r="B1768" s="61" t="s">
        <v>89</v>
      </c>
      <c r="C1768" s="59">
        <v>42936</v>
      </c>
      <c r="D1768" s="66" t="s">
        <v>131</v>
      </c>
      <c r="E1768" s="169" t="s">
        <v>140</v>
      </c>
      <c r="F1768" s="180" t="s">
        <v>106</v>
      </c>
      <c r="G1768" s="168" t="s">
        <v>107</v>
      </c>
      <c r="H1768" s="242" t="s">
        <v>140</v>
      </c>
      <c r="I1768" s="181">
        <f t="shared" si="0"/>
        <v>42966</v>
      </c>
      <c r="J1768" s="61"/>
      <c r="K1768" s="184"/>
      <c r="L1768" s="241" t="s">
        <v>745</v>
      </c>
      <c r="M1768" s="61" t="s">
        <v>13301</v>
      </c>
      <c r="N1768" s="61" t="s">
        <v>22</v>
      </c>
      <c r="O1768" s="61" t="s">
        <v>13302</v>
      </c>
      <c r="P1768" s="185" t="s">
        <v>17</v>
      </c>
      <c r="Q1768" s="182"/>
      <c r="R1768" s="61"/>
      <c r="S1768" s="61"/>
      <c r="T1768" s="61"/>
      <c r="U1768" s="66"/>
      <c r="V1768" s="61"/>
      <c r="W1768" s="61"/>
      <c r="X1768" s="66" t="s">
        <v>18</v>
      </c>
      <c r="Y1768" s="57">
        <v>43073</v>
      </c>
      <c r="Z1768" s="75"/>
      <c r="AA1768" s="95" t="s">
        <v>13305</v>
      </c>
      <c r="AB1768" s="183"/>
      <c r="AC1768" s="175"/>
      <c r="AD1768" s="176"/>
      <c r="AE1768" s="67" t="str">
        <f t="shared" si="1"/>
        <v>Jul</v>
      </c>
      <c r="AF1768" s="68" t="str">
        <f t="shared" si="2"/>
        <v>Dec</v>
      </c>
      <c r="AG1768" s="177">
        <f t="shared" si="6"/>
        <v>137</v>
      </c>
      <c r="AH1768" s="70">
        <f t="shared" si="5"/>
        <v>42966</v>
      </c>
      <c r="AI1768" s="71">
        <f ca="1"/>
        <v>-1023</v>
      </c>
      <c r="AJ1768" s="71" t="str">
        <v>2017</v>
      </c>
      <c r="AK1768" s="70">
        <f t="shared" si="4"/>
        <v>42946</v>
      </c>
    </row>
    <row r="1769" spans="1:37" ht="14.4">
      <c r="A1769" s="239" t="s">
        <v>13308</v>
      </c>
      <c r="B1769" s="61" t="s">
        <v>89</v>
      </c>
      <c r="C1769" s="59">
        <v>42947</v>
      </c>
      <c r="D1769" s="66" t="s">
        <v>90</v>
      </c>
      <c r="E1769" s="169" t="s">
        <v>140</v>
      </c>
      <c r="F1769" s="180" t="s">
        <v>106</v>
      </c>
      <c r="G1769" s="168" t="s">
        <v>107</v>
      </c>
      <c r="H1769" s="242" t="s">
        <v>140</v>
      </c>
      <c r="I1769" s="181">
        <f t="shared" si="0"/>
        <v>42977</v>
      </c>
      <c r="J1769" s="61"/>
      <c r="K1769" s="184"/>
      <c r="L1769" s="241" t="s">
        <v>745</v>
      </c>
      <c r="M1769" s="61" t="s">
        <v>13309</v>
      </c>
      <c r="N1769" s="61" t="s">
        <v>266</v>
      </c>
      <c r="O1769" s="61"/>
      <c r="P1769" s="185"/>
      <c r="Q1769" s="182"/>
      <c r="R1769" s="61"/>
      <c r="S1769" s="61"/>
      <c r="T1769" s="61"/>
      <c r="U1769" s="66"/>
      <c r="V1769" s="61"/>
      <c r="W1769" s="61"/>
      <c r="X1769" s="66" t="s">
        <v>14</v>
      </c>
      <c r="Y1769" s="57">
        <v>43073</v>
      </c>
      <c r="Z1769" s="75"/>
      <c r="AA1769" s="95" t="s">
        <v>13311</v>
      </c>
      <c r="AB1769" s="183"/>
      <c r="AC1769" s="175"/>
      <c r="AD1769" s="176"/>
      <c r="AE1769" s="67" t="str">
        <f t="shared" si="1"/>
        <v>Jul</v>
      </c>
      <c r="AF1769" s="68" t="str">
        <f t="shared" si="2"/>
        <v>Dec</v>
      </c>
      <c r="AG1769" s="177">
        <f t="shared" si="6"/>
        <v>126</v>
      </c>
      <c r="AH1769" s="70">
        <f t="shared" si="5"/>
        <v>42977</v>
      </c>
      <c r="AI1769" s="71">
        <f ca="1"/>
        <v>-1012</v>
      </c>
      <c r="AJ1769" s="71" t="str">
        <v>2017</v>
      </c>
      <c r="AK1769" s="70">
        <f t="shared" si="4"/>
        <v>42957</v>
      </c>
    </row>
    <row r="1770" spans="1:37" ht="14.4">
      <c r="A1770" s="239" t="s">
        <v>13314</v>
      </c>
      <c r="B1770" s="61" t="s">
        <v>89</v>
      </c>
      <c r="C1770" s="59">
        <v>42942</v>
      </c>
      <c r="D1770" s="66" t="s">
        <v>1027</v>
      </c>
      <c r="E1770" s="169" t="s">
        <v>140</v>
      </c>
      <c r="F1770" s="180" t="s">
        <v>106</v>
      </c>
      <c r="G1770" s="168" t="s">
        <v>107</v>
      </c>
      <c r="H1770" s="242" t="s">
        <v>140</v>
      </c>
      <c r="I1770" s="181">
        <f t="shared" si="0"/>
        <v>42972</v>
      </c>
      <c r="J1770" s="61"/>
      <c r="K1770" s="184"/>
      <c r="L1770" s="241" t="s">
        <v>13316</v>
      </c>
      <c r="M1770" s="61" t="s">
        <v>13317</v>
      </c>
      <c r="N1770" s="61" t="s">
        <v>29</v>
      </c>
      <c r="O1770" s="61" t="s">
        <v>9762</v>
      </c>
      <c r="P1770" s="185" t="s">
        <v>17</v>
      </c>
      <c r="Q1770" s="182"/>
      <c r="R1770" s="61"/>
      <c r="S1770" s="61"/>
      <c r="T1770" s="61"/>
      <c r="U1770" s="66"/>
      <c r="V1770" s="61"/>
      <c r="W1770" s="61"/>
      <c r="X1770" s="66" t="s">
        <v>18</v>
      </c>
      <c r="Y1770" s="57">
        <v>43073</v>
      </c>
      <c r="Z1770" s="75"/>
      <c r="AA1770" s="95" t="s">
        <v>4585</v>
      </c>
      <c r="AB1770" s="183"/>
      <c r="AC1770" s="175"/>
      <c r="AD1770" s="176"/>
      <c r="AE1770" s="67" t="str">
        <f t="shared" si="1"/>
        <v>Jul</v>
      </c>
      <c r="AF1770" s="68" t="str">
        <f t="shared" si="2"/>
        <v>Dec</v>
      </c>
      <c r="AG1770" s="177">
        <f t="shared" si="6"/>
        <v>131</v>
      </c>
      <c r="AH1770" s="70">
        <f t="shared" si="5"/>
        <v>42972</v>
      </c>
      <c r="AI1770" s="71">
        <f ca="1"/>
        <v>-1017</v>
      </c>
      <c r="AJ1770" s="71" t="str">
        <v>2017</v>
      </c>
      <c r="AK1770" s="70">
        <f t="shared" si="4"/>
        <v>42952</v>
      </c>
    </row>
    <row r="1771" spans="1:37" ht="14.4">
      <c r="A1771" s="239" t="s">
        <v>13322</v>
      </c>
      <c r="B1771" s="61" t="s">
        <v>89</v>
      </c>
      <c r="C1771" s="59">
        <v>42944</v>
      </c>
      <c r="D1771" s="66" t="s">
        <v>131</v>
      </c>
      <c r="E1771" s="169" t="s">
        <v>140</v>
      </c>
      <c r="F1771" s="180" t="s">
        <v>106</v>
      </c>
      <c r="G1771" s="168" t="s">
        <v>107</v>
      </c>
      <c r="H1771" s="242" t="s">
        <v>140</v>
      </c>
      <c r="I1771" s="181">
        <f t="shared" si="0"/>
        <v>42974</v>
      </c>
      <c r="J1771" s="61"/>
      <c r="K1771" s="184"/>
      <c r="L1771" s="241" t="s">
        <v>3716</v>
      </c>
      <c r="M1771" s="61" t="s">
        <v>13323</v>
      </c>
      <c r="N1771" s="61" t="s">
        <v>44</v>
      </c>
      <c r="O1771" s="61" t="s">
        <v>13324</v>
      </c>
      <c r="P1771" s="185" t="s">
        <v>17</v>
      </c>
      <c r="Q1771" s="182"/>
      <c r="R1771" s="61"/>
      <c r="S1771" s="61"/>
      <c r="T1771" s="61"/>
      <c r="U1771" s="66"/>
      <c r="V1771" s="61"/>
      <c r="W1771" s="61"/>
      <c r="X1771" s="66" t="s">
        <v>18</v>
      </c>
      <c r="Y1771" s="57">
        <v>43073</v>
      </c>
      <c r="Z1771" s="75"/>
      <c r="AA1771" s="95" t="s">
        <v>6089</v>
      </c>
      <c r="AB1771" s="183"/>
      <c r="AC1771" s="175"/>
      <c r="AD1771" s="176"/>
      <c r="AE1771" s="67" t="str">
        <f t="shared" si="1"/>
        <v>Jul</v>
      </c>
      <c r="AF1771" s="68" t="str">
        <f t="shared" si="2"/>
        <v>Dec</v>
      </c>
      <c r="AG1771" s="177">
        <f t="shared" si="6"/>
        <v>129</v>
      </c>
      <c r="AH1771" s="70">
        <f t="shared" si="5"/>
        <v>42974</v>
      </c>
      <c r="AI1771" s="71">
        <f ca="1"/>
        <v>-1015</v>
      </c>
      <c r="AJ1771" s="71" t="str">
        <v>2017</v>
      </c>
      <c r="AK1771" s="70">
        <f t="shared" si="4"/>
        <v>42954</v>
      </c>
    </row>
    <row r="1772" spans="1:37" ht="14.4">
      <c r="A1772" s="239" t="s">
        <v>13325</v>
      </c>
      <c r="B1772" s="61" t="s">
        <v>89</v>
      </c>
      <c r="C1772" s="59">
        <v>42944</v>
      </c>
      <c r="D1772" s="66" t="s">
        <v>90</v>
      </c>
      <c r="E1772" s="169" t="s">
        <v>140</v>
      </c>
      <c r="F1772" s="180" t="s">
        <v>106</v>
      </c>
      <c r="G1772" s="168" t="s">
        <v>107</v>
      </c>
      <c r="H1772" s="242" t="s">
        <v>140</v>
      </c>
      <c r="I1772" s="181">
        <f t="shared" si="0"/>
        <v>42974</v>
      </c>
      <c r="J1772" s="61"/>
      <c r="K1772" s="184"/>
      <c r="L1772" s="241" t="s">
        <v>13326</v>
      </c>
      <c r="M1772" s="61" t="s">
        <v>13327</v>
      </c>
      <c r="N1772" s="61"/>
      <c r="O1772" s="61"/>
      <c r="P1772" s="185"/>
      <c r="Q1772" s="182"/>
      <c r="R1772" s="61"/>
      <c r="S1772" s="61"/>
      <c r="T1772" s="61"/>
      <c r="U1772" s="66"/>
      <c r="V1772" s="61"/>
      <c r="W1772" s="61"/>
      <c r="X1772" s="66" t="s">
        <v>14</v>
      </c>
      <c r="Y1772" s="57">
        <v>43073</v>
      </c>
      <c r="Z1772" s="75"/>
      <c r="AA1772" s="95" t="s">
        <v>13328</v>
      </c>
      <c r="AB1772" s="183"/>
      <c r="AC1772" s="175"/>
      <c r="AD1772" s="176"/>
      <c r="AE1772" s="67" t="str">
        <f t="shared" si="1"/>
        <v>Jul</v>
      </c>
      <c r="AF1772" s="68" t="str">
        <f t="shared" si="2"/>
        <v>Dec</v>
      </c>
      <c r="AG1772" s="177">
        <f t="shared" si="6"/>
        <v>129</v>
      </c>
      <c r="AH1772" s="70">
        <f t="shared" si="5"/>
        <v>42974</v>
      </c>
      <c r="AI1772" s="71">
        <f ca="1"/>
        <v>-1015</v>
      </c>
      <c r="AJ1772" s="71" t="str">
        <v>2017</v>
      </c>
      <c r="AK1772" s="70">
        <f t="shared" si="4"/>
        <v>42954</v>
      </c>
    </row>
    <row r="1773" spans="1:37" ht="14.4">
      <c r="A1773" s="239" t="s">
        <v>13329</v>
      </c>
      <c r="B1773" s="61" t="s">
        <v>89</v>
      </c>
      <c r="C1773" s="59">
        <v>42944</v>
      </c>
      <c r="D1773" s="66" t="s">
        <v>90</v>
      </c>
      <c r="E1773" s="169" t="s">
        <v>140</v>
      </c>
      <c r="F1773" s="180" t="s">
        <v>106</v>
      </c>
      <c r="G1773" s="168" t="s">
        <v>107</v>
      </c>
      <c r="H1773" s="242" t="s">
        <v>140</v>
      </c>
      <c r="I1773" s="181">
        <f t="shared" si="0"/>
        <v>42974</v>
      </c>
      <c r="J1773" s="61"/>
      <c r="K1773" s="184"/>
      <c r="L1773" s="241" t="s">
        <v>745</v>
      </c>
      <c r="M1773" s="61" t="s">
        <v>13330</v>
      </c>
      <c r="N1773" s="61" t="s">
        <v>189</v>
      </c>
      <c r="O1773" s="61" t="s">
        <v>13331</v>
      </c>
      <c r="P1773" s="185" t="s">
        <v>17</v>
      </c>
      <c r="Q1773" s="182"/>
      <c r="R1773" s="61"/>
      <c r="S1773" s="61"/>
      <c r="T1773" s="61"/>
      <c r="U1773" s="66"/>
      <c r="V1773" s="61"/>
      <c r="W1773" s="61"/>
      <c r="X1773" s="66" t="s">
        <v>18</v>
      </c>
      <c r="Y1773" s="57">
        <v>43073</v>
      </c>
      <c r="Z1773" s="75"/>
      <c r="AA1773" s="95" t="s">
        <v>13305</v>
      </c>
      <c r="AB1773" s="183"/>
      <c r="AC1773" s="175"/>
      <c r="AD1773" s="176"/>
      <c r="AE1773" s="67" t="str">
        <f t="shared" si="1"/>
        <v>Jul</v>
      </c>
      <c r="AF1773" s="68" t="str">
        <f t="shared" si="2"/>
        <v>Dec</v>
      </c>
      <c r="AG1773" s="177">
        <f t="shared" si="6"/>
        <v>129</v>
      </c>
      <c r="AH1773" s="70">
        <f t="shared" si="5"/>
        <v>42974</v>
      </c>
      <c r="AI1773" s="71">
        <f ca="1"/>
        <v>-1015</v>
      </c>
      <c r="AJ1773" s="71" t="str">
        <v>2017</v>
      </c>
      <c r="AK1773" s="70">
        <f t="shared" si="4"/>
        <v>42954</v>
      </c>
    </row>
    <row r="1774" spans="1:37" ht="14.4">
      <c r="A1774" s="239" t="s">
        <v>13332</v>
      </c>
      <c r="B1774" s="61" t="s">
        <v>89</v>
      </c>
      <c r="C1774" s="59">
        <v>42944</v>
      </c>
      <c r="D1774" s="66" t="s">
        <v>90</v>
      </c>
      <c r="E1774" s="169" t="s">
        <v>140</v>
      </c>
      <c r="F1774" s="180" t="s">
        <v>106</v>
      </c>
      <c r="G1774" s="168" t="s">
        <v>107</v>
      </c>
      <c r="H1774" s="242" t="s">
        <v>140</v>
      </c>
      <c r="I1774" s="181">
        <f t="shared" si="0"/>
        <v>42974</v>
      </c>
      <c r="J1774" s="61"/>
      <c r="K1774" s="184"/>
      <c r="L1774" s="241" t="s">
        <v>745</v>
      </c>
      <c r="M1774" s="61" t="s">
        <v>13333</v>
      </c>
      <c r="N1774" s="61" t="s">
        <v>236</v>
      </c>
      <c r="O1774" s="61"/>
      <c r="P1774" s="185"/>
      <c r="Q1774" s="182"/>
      <c r="R1774" s="61"/>
      <c r="S1774" s="61"/>
      <c r="T1774" s="61"/>
      <c r="U1774" s="66"/>
      <c r="V1774" s="61"/>
      <c r="W1774" s="61"/>
      <c r="X1774" s="66" t="s">
        <v>14</v>
      </c>
      <c r="Y1774" s="57">
        <v>43073</v>
      </c>
      <c r="Z1774" s="75"/>
      <c r="AA1774" s="95" t="s">
        <v>13202</v>
      </c>
      <c r="AB1774" s="183"/>
      <c r="AC1774" s="175"/>
      <c r="AD1774" s="176"/>
      <c r="AE1774" s="67" t="str">
        <f t="shared" si="1"/>
        <v>Jul</v>
      </c>
      <c r="AF1774" s="68" t="str">
        <f t="shared" si="2"/>
        <v>Dec</v>
      </c>
      <c r="AG1774" s="177">
        <f t="shared" si="6"/>
        <v>129</v>
      </c>
      <c r="AH1774" s="70">
        <f t="shared" si="5"/>
        <v>42974</v>
      </c>
      <c r="AI1774" s="71">
        <f ca="1"/>
        <v>-1015</v>
      </c>
      <c r="AJ1774" s="71" t="str">
        <v>2017</v>
      </c>
      <c r="AK1774" s="70">
        <f t="shared" si="4"/>
        <v>42954</v>
      </c>
    </row>
    <row r="1775" spans="1:37" ht="14.4">
      <c r="A1775" s="239" t="s">
        <v>13334</v>
      </c>
      <c r="B1775" s="61" t="s">
        <v>89</v>
      </c>
      <c r="C1775" s="59">
        <v>42943</v>
      </c>
      <c r="D1775" s="66" t="s">
        <v>1027</v>
      </c>
      <c r="E1775" s="169" t="s">
        <v>140</v>
      </c>
      <c r="F1775" s="180" t="s">
        <v>106</v>
      </c>
      <c r="G1775" s="168" t="s">
        <v>107</v>
      </c>
      <c r="H1775" s="242" t="s">
        <v>140</v>
      </c>
      <c r="I1775" s="181">
        <f t="shared" si="0"/>
        <v>42973</v>
      </c>
      <c r="J1775" s="61"/>
      <c r="K1775" s="184"/>
      <c r="L1775" s="241" t="s">
        <v>13335</v>
      </c>
      <c r="M1775" s="61" t="s">
        <v>13336</v>
      </c>
      <c r="N1775" s="61"/>
      <c r="O1775" s="61"/>
      <c r="P1775" s="185"/>
      <c r="Q1775" s="182"/>
      <c r="R1775" s="61"/>
      <c r="S1775" s="61"/>
      <c r="T1775" s="61"/>
      <c r="U1775" s="66"/>
      <c r="V1775" s="61"/>
      <c r="W1775" s="61"/>
      <c r="X1775" s="66" t="s">
        <v>14</v>
      </c>
      <c r="Y1775" s="57">
        <v>43073</v>
      </c>
      <c r="Z1775" s="75"/>
      <c r="AA1775" s="95" t="s">
        <v>537</v>
      </c>
      <c r="AB1775" s="183"/>
      <c r="AC1775" s="175"/>
      <c r="AD1775" s="176"/>
      <c r="AE1775" s="67" t="str">
        <f t="shared" si="1"/>
        <v>Jul</v>
      </c>
      <c r="AF1775" s="68" t="str">
        <f t="shared" si="2"/>
        <v>Dec</v>
      </c>
      <c r="AG1775" s="177">
        <f t="shared" si="6"/>
        <v>130</v>
      </c>
      <c r="AH1775" s="70">
        <f t="shared" si="5"/>
        <v>42973</v>
      </c>
      <c r="AI1775" s="71">
        <f ca="1"/>
        <v>-1016</v>
      </c>
      <c r="AJ1775" s="71" t="str">
        <v>2017</v>
      </c>
      <c r="AK1775" s="70">
        <f t="shared" si="4"/>
        <v>42953</v>
      </c>
    </row>
    <row r="1776" spans="1:37" ht="14.4">
      <c r="A1776" s="239" t="s">
        <v>13338</v>
      </c>
      <c r="B1776" s="61" t="s">
        <v>89</v>
      </c>
      <c r="C1776" s="59">
        <v>42943</v>
      </c>
      <c r="D1776" s="66" t="s">
        <v>1027</v>
      </c>
      <c r="E1776" s="169" t="s">
        <v>140</v>
      </c>
      <c r="F1776" s="180" t="s">
        <v>106</v>
      </c>
      <c r="G1776" s="168" t="s">
        <v>107</v>
      </c>
      <c r="H1776" s="242" t="s">
        <v>140</v>
      </c>
      <c r="I1776" s="181">
        <f t="shared" si="0"/>
        <v>42973</v>
      </c>
      <c r="J1776" s="61"/>
      <c r="K1776" s="184"/>
      <c r="L1776" s="241" t="s">
        <v>13339</v>
      </c>
      <c r="M1776" s="61" t="s">
        <v>13339</v>
      </c>
      <c r="N1776" s="61"/>
      <c r="O1776" s="61"/>
      <c r="P1776" s="185"/>
      <c r="Q1776" s="182"/>
      <c r="R1776" s="61"/>
      <c r="S1776" s="61"/>
      <c r="T1776" s="61"/>
      <c r="U1776" s="66"/>
      <c r="V1776" s="61"/>
      <c r="W1776" s="61"/>
      <c r="X1776" s="66" t="s">
        <v>14</v>
      </c>
      <c r="Y1776" s="57">
        <v>43073</v>
      </c>
      <c r="Z1776" s="75"/>
      <c r="AA1776" s="95" t="s">
        <v>13341</v>
      </c>
      <c r="AB1776" s="183"/>
      <c r="AC1776" s="175"/>
      <c r="AD1776" s="176"/>
      <c r="AE1776" s="67" t="str">
        <f t="shared" si="1"/>
        <v>Jul</v>
      </c>
      <c r="AF1776" s="68" t="str">
        <f t="shared" si="2"/>
        <v>Dec</v>
      </c>
      <c r="AG1776" s="177">
        <f t="shared" si="6"/>
        <v>130</v>
      </c>
      <c r="AH1776" s="70">
        <f t="shared" si="5"/>
        <v>42973</v>
      </c>
      <c r="AI1776" s="71">
        <f ca="1"/>
        <v>-1016</v>
      </c>
      <c r="AJ1776" s="71" t="str">
        <v>2017</v>
      </c>
      <c r="AK1776" s="70">
        <f t="shared" si="4"/>
        <v>42953</v>
      </c>
    </row>
    <row r="1777" spans="1:37" ht="14.4">
      <c r="A1777" s="239" t="s">
        <v>13343</v>
      </c>
      <c r="B1777" s="61" t="s">
        <v>89</v>
      </c>
      <c r="C1777" s="59">
        <v>42933</v>
      </c>
      <c r="D1777" s="66" t="s">
        <v>131</v>
      </c>
      <c r="E1777" s="169" t="s">
        <v>140</v>
      </c>
      <c r="F1777" s="180" t="s">
        <v>106</v>
      </c>
      <c r="G1777" s="168" t="s">
        <v>107</v>
      </c>
      <c r="H1777" s="242" t="s">
        <v>140</v>
      </c>
      <c r="I1777" s="181">
        <f t="shared" si="0"/>
        <v>42963</v>
      </c>
      <c r="J1777" s="61"/>
      <c r="K1777" s="184"/>
      <c r="L1777" s="241" t="s">
        <v>13344</v>
      </c>
      <c r="M1777" s="61" t="s">
        <v>13345</v>
      </c>
      <c r="N1777" s="61"/>
      <c r="O1777" s="61"/>
      <c r="P1777" s="185"/>
      <c r="Q1777" s="182"/>
      <c r="R1777" s="61"/>
      <c r="S1777" s="61"/>
      <c r="T1777" s="61"/>
      <c r="U1777" s="66"/>
      <c r="V1777" s="61"/>
      <c r="W1777" s="61"/>
      <c r="X1777" s="66" t="s">
        <v>14</v>
      </c>
      <c r="Y1777" s="57">
        <v>43073</v>
      </c>
      <c r="Z1777" s="75"/>
      <c r="AA1777" s="95" t="s">
        <v>13346</v>
      </c>
      <c r="AB1777" s="183"/>
      <c r="AC1777" s="175"/>
      <c r="AD1777" s="176"/>
      <c r="AE1777" s="67" t="str">
        <f t="shared" si="1"/>
        <v>Jul</v>
      </c>
      <c r="AF1777" s="68" t="str">
        <f t="shared" si="2"/>
        <v>Dec</v>
      </c>
      <c r="AG1777" s="177">
        <f t="shared" si="6"/>
        <v>140</v>
      </c>
      <c r="AH1777" s="70">
        <f t="shared" si="5"/>
        <v>42963</v>
      </c>
      <c r="AI1777" s="71">
        <f ca="1"/>
        <v>-1026</v>
      </c>
      <c r="AJ1777" s="71" t="str">
        <v>2017</v>
      </c>
      <c r="AK1777" s="70">
        <f t="shared" si="4"/>
        <v>42943</v>
      </c>
    </row>
    <row r="1778" spans="1:37" ht="14.4">
      <c r="A1778" s="239" t="s">
        <v>13348</v>
      </c>
      <c r="B1778" s="61" t="s">
        <v>89</v>
      </c>
      <c r="C1778" s="59">
        <v>42943</v>
      </c>
      <c r="D1778" s="66" t="s">
        <v>90</v>
      </c>
      <c r="E1778" s="169" t="s">
        <v>140</v>
      </c>
      <c r="F1778" s="180" t="s">
        <v>106</v>
      </c>
      <c r="G1778" s="168" t="s">
        <v>107</v>
      </c>
      <c r="H1778" s="242" t="s">
        <v>140</v>
      </c>
      <c r="I1778" s="181">
        <f t="shared" si="0"/>
        <v>42973</v>
      </c>
      <c r="J1778" s="61"/>
      <c r="K1778" s="184"/>
      <c r="L1778" s="241" t="s">
        <v>13350</v>
      </c>
      <c r="M1778" s="61" t="s">
        <v>13351</v>
      </c>
      <c r="N1778" s="61"/>
      <c r="O1778" s="61"/>
      <c r="P1778" s="185" t="s">
        <v>28</v>
      </c>
      <c r="Q1778" s="182"/>
      <c r="R1778" s="61"/>
      <c r="S1778" s="61"/>
      <c r="T1778" s="61"/>
      <c r="U1778" s="66"/>
      <c r="V1778" s="61"/>
      <c r="W1778" s="61"/>
      <c r="X1778" s="66" t="s">
        <v>14</v>
      </c>
      <c r="Y1778" s="57">
        <v>43073</v>
      </c>
      <c r="Z1778" s="75"/>
      <c r="AA1778" s="95" t="s">
        <v>13352</v>
      </c>
      <c r="AB1778" s="183"/>
      <c r="AC1778" s="175"/>
      <c r="AD1778" s="176"/>
      <c r="AE1778" s="67" t="str">
        <f t="shared" si="1"/>
        <v>Jul</v>
      </c>
      <c r="AF1778" s="68" t="str">
        <f t="shared" si="2"/>
        <v>Dec</v>
      </c>
      <c r="AG1778" s="177">
        <f t="shared" si="6"/>
        <v>130</v>
      </c>
      <c r="AH1778" s="70">
        <f t="shared" si="5"/>
        <v>42973</v>
      </c>
      <c r="AI1778" s="71">
        <f ca="1"/>
        <v>-1016</v>
      </c>
      <c r="AJ1778" s="71" t="str">
        <v>2017</v>
      </c>
      <c r="AK1778" s="70">
        <f t="shared" si="4"/>
        <v>42953</v>
      </c>
    </row>
    <row r="1779" spans="1:37" ht="14.4">
      <c r="A1779" s="239" t="s">
        <v>13355</v>
      </c>
      <c r="B1779" s="61" t="s">
        <v>89</v>
      </c>
      <c r="C1779" s="59">
        <v>42943</v>
      </c>
      <c r="D1779" s="66" t="s">
        <v>90</v>
      </c>
      <c r="E1779" s="169" t="s">
        <v>140</v>
      </c>
      <c r="F1779" s="180" t="s">
        <v>106</v>
      </c>
      <c r="G1779" s="168" t="s">
        <v>107</v>
      </c>
      <c r="H1779" s="242" t="s">
        <v>140</v>
      </c>
      <c r="I1779" s="181">
        <f t="shared" si="0"/>
        <v>42973</v>
      </c>
      <c r="J1779" s="61"/>
      <c r="K1779" s="184"/>
      <c r="L1779" s="241" t="s">
        <v>3914</v>
      </c>
      <c r="M1779" s="61" t="s">
        <v>13357</v>
      </c>
      <c r="N1779" s="61" t="s">
        <v>22</v>
      </c>
      <c r="O1779" s="61" t="s">
        <v>13358</v>
      </c>
      <c r="P1779" s="185" t="s">
        <v>17</v>
      </c>
      <c r="Q1779" s="182"/>
      <c r="R1779" s="61"/>
      <c r="S1779" s="61"/>
      <c r="T1779" s="61"/>
      <c r="U1779" s="66"/>
      <c r="V1779" s="61"/>
      <c r="W1779" s="61"/>
      <c r="X1779" s="66" t="s">
        <v>18</v>
      </c>
      <c r="Y1779" s="57">
        <v>43073</v>
      </c>
      <c r="Z1779" s="75"/>
      <c r="AA1779" s="95" t="s">
        <v>13305</v>
      </c>
      <c r="AB1779" s="183"/>
      <c r="AC1779" s="175"/>
      <c r="AD1779" s="176"/>
      <c r="AE1779" s="67" t="str">
        <f t="shared" si="1"/>
        <v>Jul</v>
      </c>
      <c r="AF1779" s="68" t="str">
        <f t="shared" si="2"/>
        <v>Dec</v>
      </c>
      <c r="AG1779" s="177">
        <f t="shared" si="6"/>
        <v>130</v>
      </c>
      <c r="AH1779" s="70">
        <f t="shared" si="5"/>
        <v>42973</v>
      </c>
      <c r="AI1779" s="71">
        <f ca="1"/>
        <v>-1016</v>
      </c>
      <c r="AJ1779" s="71" t="str">
        <v>2017</v>
      </c>
      <c r="AK1779" s="70">
        <f t="shared" si="4"/>
        <v>42953</v>
      </c>
    </row>
    <row r="1780" spans="1:37" ht="14.4">
      <c r="A1780" s="239" t="s">
        <v>13363</v>
      </c>
      <c r="B1780" s="61" t="s">
        <v>89</v>
      </c>
      <c r="C1780" s="59">
        <v>42930</v>
      </c>
      <c r="D1780" s="66" t="s">
        <v>1027</v>
      </c>
      <c r="E1780" s="169" t="s">
        <v>140</v>
      </c>
      <c r="F1780" s="180" t="s">
        <v>106</v>
      </c>
      <c r="G1780" s="168" t="s">
        <v>107</v>
      </c>
      <c r="H1780" s="242" t="s">
        <v>140</v>
      </c>
      <c r="I1780" s="181">
        <f t="shared" si="0"/>
        <v>42960</v>
      </c>
      <c r="J1780" s="61"/>
      <c r="K1780" s="184"/>
      <c r="L1780" s="241" t="s">
        <v>642</v>
      </c>
      <c r="M1780" s="61" t="s">
        <v>13364</v>
      </c>
      <c r="N1780" s="61" t="s">
        <v>33</v>
      </c>
      <c r="O1780" s="61" t="s">
        <v>13365</v>
      </c>
      <c r="P1780" s="185" t="s">
        <v>17</v>
      </c>
      <c r="Q1780" s="182"/>
      <c r="R1780" s="61"/>
      <c r="S1780" s="61"/>
      <c r="T1780" s="61"/>
      <c r="U1780" s="66"/>
      <c r="V1780" s="61"/>
      <c r="W1780" s="61"/>
      <c r="X1780" s="66" t="s">
        <v>18</v>
      </c>
      <c r="Y1780" s="57">
        <v>43073</v>
      </c>
      <c r="Z1780" s="75"/>
      <c r="AA1780" s="95" t="s">
        <v>13179</v>
      </c>
      <c r="AB1780" s="183"/>
      <c r="AC1780" s="175"/>
      <c r="AD1780" s="176"/>
      <c r="AE1780" s="67" t="str">
        <f t="shared" si="1"/>
        <v>Jul</v>
      </c>
      <c r="AF1780" s="68" t="str">
        <f t="shared" si="2"/>
        <v>Dec</v>
      </c>
      <c r="AG1780" s="177">
        <f t="shared" si="6"/>
        <v>143</v>
      </c>
      <c r="AH1780" s="70">
        <f t="shared" si="5"/>
        <v>42960</v>
      </c>
      <c r="AI1780" s="71">
        <f ca="1"/>
        <v>-1029</v>
      </c>
      <c r="AJ1780" s="71" t="str">
        <v>2017</v>
      </c>
      <c r="AK1780" s="70">
        <f t="shared" si="4"/>
        <v>42940</v>
      </c>
    </row>
    <row r="1781" spans="1:37" ht="14.4">
      <c r="A1781" s="239" t="s">
        <v>13368</v>
      </c>
      <c r="B1781" s="61" t="s">
        <v>89</v>
      </c>
      <c r="C1781" s="59">
        <v>42930</v>
      </c>
      <c r="D1781" s="66" t="s">
        <v>131</v>
      </c>
      <c r="E1781" s="169" t="s">
        <v>140</v>
      </c>
      <c r="F1781" s="180" t="s">
        <v>106</v>
      </c>
      <c r="G1781" s="168" t="s">
        <v>107</v>
      </c>
      <c r="H1781" s="242" t="s">
        <v>140</v>
      </c>
      <c r="I1781" s="181">
        <f t="shared" si="0"/>
        <v>42960</v>
      </c>
      <c r="J1781" s="61"/>
      <c r="K1781" s="184"/>
      <c r="L1781" s="241" t="s">
        <v>13370</v>
      </c>
      <c r="M1781" s="61" t="s">
        <v>13371</v>
      </c>
      <c r="N1781" s="61" t="s">
        <v>39</v>
      </c>
      <c r="O1781" s="61">
        <v>1358004487</v>
      </c>
      <c r="P1781" s="185" t="s">
        <v>17</v>
      </c>
      <c r="Q1781" s="182"/>
      <c r="R1781" s="61"/>
      <c r="S1781" s="61"/>
      <c r="T1781" s="61"/>
      <c r="U1781" s="66"/>
      <c r="V1781" s="61"/>
      <c r="W1781" s="61"/>
      <c r="X1781" s="66" t="s">
        <v>18</v>
      </c>
      <c r="Y1781" s="57">
        <v>43073</v>
      </c>
      <c r="Z1781" s="75"/>
      <c r="AA1781" s="95" t="s">
        <v>13373</v>
      </c>
      <c r="AB1781" s="183"/>
      <c r="AC1781" s="175"/>
      <c r="AD1781" s="176"/>
      <c r="AE1781" s="67" t="str">
        <f t="shared" si="1"/>
        <v>Jul</v>
      </c>
      <c r="AF1781" s="68" t="str">
        <f t="shared" si="2"/>
        <v>Dec</v>
      </c>
      <c r="AG1781" s="177">
        <f t="shared" si="6"/>
        <v>143</v>
      </c>
      <c r="AH1781" s="70">
        <f t="shared" si="5"/>
        <v>42960</v>
      </c>
      <c r="AI1781" s="71">
        <f ca="1"/>
        <v>-1029</v>
      </c>
      <c r="AJ1781" s="71" t="str">
        <v>2017</v>
      </c>
      <c r="AK1781" s="70">
        <f t="shared" si="4"/>
        <v>42940</v>
      </c>
    </row>
    <row r="1782" spans="1:37" ht="14.4">
      <c r="A1782" s="239" t="s">
        <v>13375</v>
      </c>
      <c r="B1782" s="61" t="s">
        <v>89</v>
      </c>
      <c r="C1782" s="59">
        <v>42943</v>
      </c>
      <c r="D1782" s="66" t="s">
        <v>131</v>
      </c>
      <c r="E1782" s="169" t="s">
        <v>140</v>
      </c>
      <c r="F1782" s="180" t="s">
        <v>106</v>
      </c>
      <c r="G1782" s="168" t="s">
        <v>107</v>
      </c>
      <c r="H1782" s="242" t="s">
        <v>140</v>
      </c>
      <c r="I1782" s="181">
        <f t="shared" si="0"/>
        <v>42973</v>
      </c>
      <c r="J1782" s="61"/>
      <c r="K1782" s="184"/>
      <c r="L1782" s="241" t="s">
        <v>13376</v>
      </c>
      <c r="M1782" s="61" t="s">
        <v>13377</v>
      </c>
      <c r="N1782" s="61"/>
      <c r="O1782" s="61"/>
      <c r="P1782" s="185"/>
      <c r="Q1782" s="182"/>
      <c r="R1782" s="61"/>
      <c r="S1782" s="61"/>
      <c r="T1782" s="61"/>
      <c r="U1782" s="66"/>
      <c r="V1782" s="61"/>
      <c r="W1782" s="61"/>
      <c r="X1782" s="66" t="s">
        <v>14</v>
      </c>
      <c r="Y1782" s="57">
        <v>43073</v>
      </c>
      <c r="Z1782" s="75"/>
      <c r="AA1782" s="95" t="s">
        <v>537</v>
      </c>
      <c r="AB1782" s="183"/>
      <c r="AC1782" s="175"/>
      <c r="AD1782" s="176"/>
      <c r="AE1782" s="67" t="str">
        <f t="shared" si="1"/>
        <v>Jul</v>
      </c>
      <c r="AF1782" s="68" t="str">
        <f t="shared" si="2"/>
        <v>Dec</v>
      </c>
      <c r="AG1782" s="177">
        <f t="shared" si="6"/>
        <v>130</v>
      </c>
      <c r="AH1782" s="70">
        <f t="shared" si="5"/>
        <v>42973</v>
      </c>
      <c r="AI1782" s="71">
        <f ca="1"/>
        <v>-1016</v>
      </c>
      <c r="AJ1782" s="71" t="str">
        <v>2017</v>
      </c>
      <c r="AK1782" s="70">
        <f t="shared" si="4"/>
        <v>42953</v>
      </c>
    </row>
    <row r="1783" spans="1:37" ht="14.4">
      <c r="A1783" s="239" t="s">
        <v>13380</v>
      </c>
      <c r="B1783" s="61" t="s">
        <v>89</v>
      </c>
      <c r="C1783" s="59">
        <v>42942</v>
      </c>
      <c r="D1783" s="66" t="s">
        <v>1027</v>
      </c>
      <c r="E1783" s="169" t="s">
        <v>140</v>
      </c>
      <c r="F1783" s="180" t="s">
        <v>106</v>
      </c>
      <c r="G1783" s="168" t="s">
        <v>107</v>
      </c>
      <c r="H1783" s="242" t="s">
        <v>140</v>
      </c>
      <c r="I1783" s="181">
        <f t="shared" si="0"/>
        <v>42972</v>
      </c>
      <c r="J1783" s="61"/>
      <c r="K1783" s="184"/>
      <c r="L1783" s="241" t="s">
        <v>13381</v>
      </c>
      <c r="M1783" s="61" t="s">
        <v>13382</v>
      </c>
      <c r="N1783" s="61" t="s">
        <v>271</v>
      </c>
      <c r="O1783" s="61"/>
      <c r="P1783" s="185"/>
      <c r="Q1783" s="182"/>
      <c r="R1783" s="61"/>
      <c r="S1783" s="61"/>
      <c r="T1783" s="61"/>
      <c r="U1783" s="66"/>
      <c r="V1783" s="61"/>
      <c r="W1783" s="61"/>
      <c r="X1783" s="66" t="s">
        <v>14</v>
      </c>
      <c r="Y1783" s="57">
        <v>43073</v>
      </c>
      <c r="Z1783" s="75"/>
      <c r="AA1783" s="95" t="s">
        <v>3956</v>
      </c>
      <c r="AB1783" s="183"/>
      <c r="AC1783" s="175"/>
      <c r="AD1783" s="176"/>
      <c r="AE1783" s="67" t="str">
        <f t="shared" si="1"/>
        <v>Jul</v>
      </c>
      <c r="AF1783" s="68" t="str">
        <f t="shared" si="2"/>
        <v>Dec</v>
      </c>
      <c r="AG1783" s="177">
        <f t="shared" si="6"/>
        <v>131</v>
      </c>
      <c r="AH1783" s="70">
        <f t="shared" si="5"/>
        <v>42972</v>
      </c>
      <c r="AI1783" s="71">
        <f ca="1"/>
        <v>-1017</v>
      </c>
      <c r="AJ1783" s="71" t="str">
        <v>2017</v>
      </c>
      <c r="AK1783" s="70">
        <f t="shared" si="4"/>
        <v>42952</v>
      </c>
    </row>
    <row r="1784" spans="1:37" ht="14.4">
      <c r="A1784" s="239" t="s">
        <v>13384</v>
      </c>
      <c r="B1784" s="61" t="s">
        <v>89</v>
      </c>
      <c r="C1784" s="59">
        <v>42942</v>
      </c>
      <c r="D1784" s="66" t="s">
        <v>1027</v>
      </c>
      <c r="E1784" s="169" t="s">
        <v>140</v>
      </c>
      <c r="F1784" s="180" t="s">
        <v>106</v>
      </c>
      <c r="G1784" s="168" t="s">
        <v>107</v>
      </c>
      <c r="H1784" s="242" t="s">
        <v>140</v>
      </c>
      <c r="I1784" s="181">
        <f t="shared" si="0"/>
        <v>42972</v>
      </c>
      <c r="J1784" s="61"/>
      <c r="K1784" s="184"/>
      <c r="L1784" s="241" t="s">
        <v>642</v>
      </c>
      <c r="M1784" s="61" t="s">
        <v>13386</v>
      </c>
      <c r="N1784" s="61" t="s">
        <v>266</v>
      </c>
      <c r="O1784" s="61"/>
      <c r="P1784" s="185"/>
      <c r="Q1784" s="182"/>
      <c r="R1784" s="61"/>
      <c r="S1784" s="61"/>
      <c r="T1784" s="61"/>
      <c r="U1784" s="66"/>
      <c r="V1784" s="61"/>
      <c r="W1784" s="61"/>
      <c r="X1784" s="66" t="s">
        <v>14</v>
      </c>
      <c r="Y1784" s="57">
        <v>43073</v>
      </c>
      <c r="Z1784" s="75"/>
      <c r="AA1784" s="95" t="s">
        <v>13346</v>
      </c>
      <c r="AB1784" s="183"/>
      <c r="AC1784" s="175"/>
      <c r="AD1784" s="176"/>
      <c r="AE1784" s="67" t="str">
        <f t="shared" si="1"/>
        <v>Jul</v>
      </c>
      <c r="AF1784" s="68" t="str">
        <f t="shared" si="2"/>
        <v>Dec</v>
      </c>
      <c r="AG1784" s="177">
        <f t="shared" si="6"/>
        <v>131</v>
      </c>
      <c r="AH1784" s="70">
        <f t="shared" si="5"/>
        <v>42972</v>
      </c>
      <c r="AI1784" s="71">
        <f ca="1"/>
        <v>-1017</v>
      </c>
      <c r="AJ1784" s="71" t="str">
        <v>2017</v>
      </c>
      <c r="AK1784" s="70">
        <f t="shared" si="4"/>
        <v>42952</v>
      </c>
    </row>
    <row r="1785" spans="1:37" ht="14.4">
      <c r="A1785" s="239" t="s">
        <v>13388</v>
      </c>
      <c r="B1785" s="61" t="s">
        <v>89</v>
      </c>
      <c r="C1785" s="59">
        <v>42942</v>
      </c>
      <c r="D1785" s="66" t="s">
        <v>90</v>
      </c>
      <c r="E1785" s="169" t="s">
        <v>140</v>
      </c>
      <c r="F1785" s="180" t="s">
        <v>106</v>
      </c>
      <c r="G1785" s="168" t="s">
        <v>107</v>
      </c>
      <c r="H1785" s="242" t="s">
        <v>140</v>
      </c>
      <c r="I1785" s="181">
        <f t="shared" si="0"/>
        <v>42972</v>
      </c>
      <c r="J1785" s="61"/>
      <c r="K1785" s="184"/>
      <c r="L1785" s="241" t="s">
        <v>745</v>
      </c>
      <c r="M1785" s="61" t="s">
        <v>13389</v>
      </c>
      <c r="N1785" s="61" t="s">
        <v>95</v>
      </c>
      <c r="O1785" s="61" t="s">
        <v>13390</v>
      </c>
      <c r="P1785" s="185" t="s">
        <v>17</v>
      </c>
      <c r="Q1785" s="182"/>
      <c r="R1785" s="61"/>
      <c r="S1785" s="61"/>
      <c r="T1785" s="61"/>
      <c r="U1785" s="66"/>
      <c r="V1785" s="61"/>
      <c r="W1785" s="61"/>
      <c r="X1785" s="66" t="s">
        <v>18</v>
      </c>
      <c r="Y1785" s="57">
        <v>43073</v>
      </c>
      <c r="Z1785" s="75"/>
      <c r="AA1785" s="95" t="s">
        <v>13392</v>
      </c>
      <c r="AB1785" s="183"/>
      <c r="AC1785" s="175"/>
      <c r="AD1785" s="176"/>
      <c r="AE1785" s="67" t="str">
        <f t="shared" si="1"/>
        <v>Jul</v>
      </c>
      <c r="AF1785" s="68" t="str">
        <f t="shared" si="2"/>
        <v>Dec</v>
      </c>
      <c r="AG1785" s="177">
        <f t="shared" si="6"/>
        <v>131</v>
      </c>
      <c r="AH1785" s="70">
        <f t="shared" si="5"/>
        <v>42972</v>
      </c>
      <c r="AI1785" s="71">
        <f ca="1"/>
        <v>-1017</v>
      </c>
      <c r="AJ1785" s="71" t="str">
        <v>2017</v>
      </c>
      <c r="AK1785" s="70">
        <f t="shared" si="4"/>
        <v>42952</v>
      </c>
    </row>
    <row r="1786" spans="1:37" ht="14.4">
      <c r="A1786" s="239" t="s">
        <v>13394</v>
      </c>
      <c r="B1786" s="61" t="s">
        <v>89</v>
      </c>
      <c r="C1786" s="59">
        <v>42941</v>
      </c>
      <c r="D1786" s="66" t="s">
        <v>1027</v>
      </c>
      <c r="E1786" s="169" t="s">
        <v>140</v>
      </c>
      <c r="F1786" s="180" t="s">
        <v>106</v>
      </c>
      <c r="G1786" s="168" t="s">
        <v>107</v>
      </c>
      <c r="H1786" s="242" t="s">
        <v>140</v>
      </c>
      <c r="I1786" s="181">
        <f t="shared" si="0"/>
        <v>42971</v>
      </c>
      <c r="J1786" s="61"/>
      <c r="K1786" s="184"/>
      <c r="L1786" s="241" t="s">
        <v>642</v>
      </c>
      <c r="M1786" s="61" t="s">
        <v>13396</v>
      </c>
      <c r="N1786" s="61" t="s">
        <v>436</v>
      </c>
      <c r="O1786" s="61" t="s">
        <v>13397</v>
      </c>
      <c r="P1786" s="185" t="s">
        <v>17</v>
      </c>
      <c r="Q1786" s="182"/>
      <c r="R1786" s="61"/>
      <c r="S1786" s="61"/>
      <c r="T1786" s="61"/>
      <c r="U1786" s="66"/>
      <c r="V1786" s="61"/>
      <c r="W1786" s="61"/>
      <c r="X1786" s="66" t="s">
        <v>18</v>
      </c>
      <c r="Y1786" s="57">
        <v>43073</v>
      </c>
      <c r="Z1786" s="75"/>
      <c r="AA1786" s="95" t="s">
        <v>13179</v>
      </c>
      <c r="AB1786" s="183"/>
      <c r="AC1786" s="175"/>
      <c r="AD1786" s="176"/>
      <c r="AE1786" s="67" t="str">
        <f t="shared" si="1"/>
        <v>Jul</v>
      </c>
      <c r="AF1786" s="68" t="str">
        <f t="shared" si="2"/>
        <v>Dec</v>
      </c>
      <c r="AG1786" s="177">
        <f t="shared" si="6"/>
        <v>132</v>
      </c>
      <c r="AH1786" s="70">
        <f t="shared" si="5"/>
        <v>42971</v>
      </c>
      <c r="AI1786" s="71">
        <f ca="1"/>
        <v>-1018</v>
      </c>
      <c r="AJ1786" s="71" t="str">
        <v>2017</v>
      </c>
      <c r="AK1786" s="70">
        <f t="shared" si="4"/>
        <v>42951</v>
      </c>
    </row>
    <row r="1787" spans="1:37" ht="14.4">
      <c r="A1787" s="239" t="s">
        <v>13401</v>
      </c>
      <c r="B1787" s="61" t="s">
        <v>89</v>
      </c>
      <c r="C1787" s="59">
        <v>42942</v>
      </c>
      <c r="D1787" s="66" t="s">
        <v>131</v>
      </c>
      <c r="E1787" s="169" t="s">
        <v>140</v>
      </c>
      <c r="F1787" s="180" t="s">
        <v>106</v>
      </c>
      <c r="G1787" s="168" t="s">
        <v>107</v>
      </c>
      <c r="H1787" s="242" t="s">
        <v>140</v>
      </c>
      <c r="I1787" s="181">
        <f t="shared" si="0"/>
        <v>42972</v>
      </c>
      <c r="J1787" s="61"/>
      <c r="K1787" s="184"/>
      <c r="L1787" s="241" t="s">
        <v>10862</v>
      </c>
      <c r="M1787" s="61" t="s">
        <v>13403</v>
      </c>
      <c r="N1787" s="61" t="s">
        <v>44</v>
      </c>
      <c r="O1787" s="61" t="s">
        <v>13404</v>
      </c>
      <c r="P1787" s="185" t="s">
        <v>17</v>
      </c>
      <c r="Q1787" s="182"/>
      <c r="R1787" s="61"/>
      <c r="S1787" s="61"/>
      <c r="T1787" s="61"/>
      <c r="U1787" s="66"/>
      <c r="V1787" s="61"/>
      <c r="W1787" s="61"/>
      <c r="X1787" s="66" t="s">
        <v>18</v>
      </c>
      <c r="Y1787" s="57">
        <v>43073</v>
      </c>
      <c r="Z1787" s="75"/>
      <c r="AA1787" s="95" t="s">
        <v>13406</v>
      </c>
      <c r="AB1787" s="183"/>
      <c r="AC1787" s="175"/>
      <c r="AD1787" s="176"/>
      <c r="AE1787" s="67" t="str">
        <f t="shared" si="1"/>
        <v>Jul</v>
      </c>
      <c r="AF1787" s="68" t="str">
        <f t="shared" si="2"/>
        <v>Dec</v>
      </c>
      <c r="AG1787" s="177">
        <f t="shared" si="6"/>
        <v>131</v>
      </c>
      <c r="AH1787" s="70">
        <f t="shared" si="5"/>
        <v>42972</v>
      </c>
      <c r="AI1787" s="71">
        <f ca="1"/>
        <v>-1017</v>
      </c>
      <c r="AJ1787" s="71" t="str">
        <v>2017</v>
      </c>
      <c r="AK1787" s="70">
        <f t="shared" si="4"/>
        <v>42952</v>
      </c>
    </row>
    <row r="1788" spans="1:37" ht="14.4">
      <c r="A1788" s="239" t="s">
        <v>13407</v>
      </c>
      <c r="B1788" s="61" t="s">
        <v>89</v>
      </c>
      <c r="C1788" s="59">
        <v>42942</v>
      </c>
      <c r="D1788" s="66" t="s">
        <v>131</v>
      </c>
      <c r="E1788" s="169" t="s">
        <v>140</v>
      </c>
      <c r="F1788" s="180" t="s">
        <v>106</v>
      </c>
      <c r="G1788" s="168" t="s">
        <v>107</v>
      </c>
      <c r="H1788" s="242" t="s">
        <v>140</v>
      </c>
      <c r="I1788" s="181">
        <f t="shared" si="0"/>
        <v>42972</v>
      </c>
      <c r="J1788" s="61"/>
      <c r="K1788" s="184"/>
      <c r="L1788" s="241" t="s">
        <v>13411</v>
      </c>
      <c r="M1788" s="61" t="s">
        <v>13412</v>
      </c>
      <c r="N1788" s="61" t="s">
        <v>22</v>
      </c>
      <c r="O1788" s="61" t="s">
        <v>13413</v>
      </c>
      <c r="P1788" s="185" t="s">
        <v>28</v>
      </c>
      <c r="Q1788" s="182"/>
      <c r="R1788" s="61"/>
      <c r="S1788" s="61"/>
      <c r="T1788" s="61"/>
      <c r="U1788" s="66"/>
      <c r="V1788" s="61"/>
      <c r="W1788" s="61"/>
      <c r="X1788" s="66" t="s">
        <v>18</v>
      </c>
      <c r="Y1788" s="57">
        <v>43073</v>
      </c>
      <c r="Z1788" s="75"/>
      <c r="AA1788" s="95" t="s">
        <v>13415</v>
      </c>
      <c r="AB1788" s="183"/>
      <c r="AC1788" s="175"/>
      <c r="AD1788" s="176"/>
      <c r="AE1788" s="67" t="str">
        <f t="shared" si="1"/>
        <v>Jul</v>
      </c>
      <c r="AF1788" s="68" t="str">
        <f t="shared" si="2"/>
        <v>Dec</v>
      </c>
      <c r="AG1788" s="177">
        <f t="shared" si="6"/>
        <v>131</v>
      </c>
      <c r="AH1788" s="70">
        <f t="shared" si="5"/>
        <v>42972</v>
      </c>
      <c r="AI1788" s="71">
        <f ca="1"/>
        <v>-1017</v>
      </c>
      <c r="AJ1788" s="71" t="str">
        <v>2017</v>
      </c>
      <c r="AK1788" s="70">
        <f t="shared" si="4"/>
        <v>42952</v>
      </c>
    </row>
    <row r="1789" spans="1:37" ht="14.4">
      <c r="A1789" s="239" t="s">
        <v>13417</v>
      </c>
      <c r="B1789" s="61" t="s">
        <v>89</v>
      </c>
      <c r="C1789" s="59">
        <v>42942</v>
      </c>
      <c r="D1789" s="66" t="s">
        <v>131</v>
      </c>
      <c r="E1789" s="169" t="s">
        <v>140</v>
      </c>
      <c r="F1789" s="180" t="s">
        <v>106</v>
      </c>
      <c r="G1789" s="168" t="s">
        <v>107</v>
      </c>
      <c r="H1789" s="242" t="s">
        <v>140</v>
      </c>
      <c r="I1789" s="181">
        <f t="shared" si="0"/>
        <v>42972</v>
      </c>
      <c r="J1789" s="61"/>
      <c r="K1789" s="184"/>
      <c r="L1789" s="241" t="s">
        <v>10862</v>
      </c>
      <c r="M1789" s="61" t="s">
        <v>13418</v>
      </c>
      <c r="N1789" s="61" t="s">
        <v>44</v>
      </c>
      <c r="O1789" s="61" t="s">
        <v>13419</v>
      </c>
      <c r="P1789" s="185" t="s">
        <v>17</v>
      </c>
      <c r="Q1789" s="182"/>
      <c r="R1789" s="61"/>
      <c r="S1789" s="61"/>
      <c r="T1789" s="61"/>
      <c r="U1789" s="66"/>
      <c r="V1789" s="61"/>
      <c r="W1789" s="61"/>
      <c r="X1789" s="66" t="s">
        <v>18</v>
      </c>
      <c r="Y1789" s="57">
        <v>43073</v>
      </c>
      <c r="Z1789" s="75"/>
      <c r="AA1789" s="95" t="s">
        <v>4585</v>
      </c>
      <c r="AB1789" s="183"/>
      <c r="AC1789" s="175"/>
      <c r="AD1789" s="176"/>
      <c r="AE1789" s="67" t="str">
        <f t="shared" si="1"/>
        <v>Jul</v>
      </c>
      <c r="AF1789" s="68" t="str">
        <f t="shared" si="2"/>
        <v>Dec</v>
      </c>
      <c r="AG1789" s="177">
        <f t="shared" si="6"/>
        <v>131</v>
      </c>
      <c r="AH1789" s="70">
        <f t="shared" si="5"/>
        <v>42972</v>
      </c>
      <c r="AI1789" s="71">
        <f ca="1"/>
        <v>-1017</v>
      </c>
      <c r="AJ1789" s="71" t="str">
        <v>2017</v>
      </c>
      <c r="AK1789" s="70">
        <f t="shared" si="4"/>
        <v>42952</v>
      </c>
    </row>
    <row r="1790" spans="1:37" ht="14.4">
      <c r="A1790" s="239" t="s">
        <v>13420</v>
      </c>
      <c r="B1790" s="61" t="s">
        <v>89</v>
      </c>
      <c r="C1790" s="59">
        <v>42941</v>
      </c>
      <c r="D1790" s="66" t="s">
        <v>1027</v>
      </c>
      <c r="E1790" s="169" t="s">
        <v>140</v>
      </c>
      <c r="F1790" s="180" t="s">
        <v>106</v>
      </c>
      <c r="G1790" s="168" t="s">
        <v>107</v>
      </c>
      <c r="H1790" s="242" t="s">
        <v>140</v>
      </c>
      <c r="I1790" s="181">
        <f t="shared" si="0"/>
        <v>42971</v>
      </c>
      <c r="J1790" s="61"/>
      <c r="K1790" s="184"/>
      <c r="L1790" s="241" t="s">
        <v>642</v>
      </c>
      <c r="M1790" s="61" t="s">
        <v>13421</v>
      </c>
      <c r="N1790" s="61" t="s">
        <v>249</v>
      </c>
      <c r="O1790" s="61" t="s">
        <v>13422</v>
      </c>
      <c r="P1790" s="185" t="s">
        <v>17</v>
      </c>
      <c r="Q1790" s="182"/>
      <c r="R1790" s="61"/>
      <c r="S1790" s="61"/>
      <c r="T1790" s="61"/>
      <c r="U1790" s="66"/>
      <c r="V1790" s="61"/>
      <c r="W1790" s="61"/>
      <c r="X1790" s="66" t="s">
        <v>18</v>
      </c>
      <c r="Y1790" s="57">
        <v>43073</v>
      </c>
      <c r="Z1790" s="75"/>
      <c r="AA1790" s="95" t="s">
        <v>13210</v>
      </c>
      <c r="AB1790" s="183"/>
      <c r="AC1790" s="175"/>
      <c r="AD1790" s="176"/>
      <c r="AE1790" s="67" t="str">
        <f t="shared" si="1"/>
        <v>Jul</v>
      </c>
      <c r="AF1790" s="68" t="str">
        <f t="shared" si="2"/>
        <v>Dec</v>
      </c>
      <c r="AG1790" s="177">
        <f t="shared" si="6"/>
        <v>132</v>
      </c>
      <c r="AH1790" s="70">
        <f t="shared" si="5"/>
        <v>42971</v>
      </c>
      <c r="AI1790" s="71">
        <f ca="1"/>
        <v>-1018</v>
      </c>
      <c r="AJ1790" s="71" t="str">
        <v>2017</v>
      </c>
      <c r="AK1790" s="70">
        <f t="shared" si="4"/>
        <v>42951</v>
      </c>
    </row>
    <row r="1791" spans="1:37" ht="14.4">
      <c r="A1791" s="239" t="s">
        <v>13423</v>
      </c>
      <c r="B1791" s="61" t="s">
        <v>89</v>
      </c>
      <c r="C1791" s="59">
        <v>42941</v>
      </c>
      <c r="D1791" s="66" t="s">
        <v>1027</v>
      </c>
      <c r="E1791" s="169" t="s">
        <v>140</v>
      </c>
      <c r="F1791" s="180" t="s">
        <v>106</v>
      </c>
      <c r="G1791" s="168" t="s">
        <v>107</v>
      </c>
      <c r="H1791" s="242" t="s">
        <v>140</v>
      </c>
      <c r="I1791" s="181">
        <f t="shared" si="0"/>
        <v>42971</v>
      </c>
      <c r="J1791" s="61"/>
      <c r="K1791" s="184"/>
      <c r="L1791" s="241" t="s">
        <v>642</v>
      </c>
      <c r="M1791" s="61" t="s">
        <v>13424</v>
      </c>
      <c r="N1791" s="61" t="s">
        <v>22</v>
      </c>
      <c r="O1791" s="61" t="s">
        <v>13425</v>
      </c>
      <c r="P1791" s="185" t="s">
        <v>17</v>
      </c>
      <c r="Q1791" s="182"/>
      <c r="R1791" s="61"/>
      <c r="S1791" s="61"/>
      <c r="T1791" s="61"/>
      <c r="U1791" s="66"/>
      <c r="V1791" s="61"/>
      <c r="W1791" s="61"/>
      <c r="X1791" s="66" t="s">
        <v>18</v>
      </c>
      <c r="Y1791" s="57">
        <v>43073</v>
      </c>
      <c r="Z1791" s="75"/>
      <c r="AA1791" s="95" t="s">
        <v>13179</v>
      </c>
      <c r="AB1791" s="183"/>
      <c r="AC1791" s="175"/>
      <c r="AD1791" s="176"/>
      <c r="AE1791" s="67" t="str">
        <f t="shared" si="1"/>
        <v>Jul</v>
      </c>
      <c r="AF1791" s="68" t="str">
        <f t="shared" si="2"/>
        <v>Dec</v>
      </c>
      <c r="AG1791" s="177">
        <f t="shared" si="6"/>
        <v>132</v>
      </c>
      <c r="AH1791" s="70">
        <f t="shared" si="5"/>
        <v>42971</v>
      </c>
      <c r="AI1791" s="71">
        <f ca="1"/>
        <v>-1018</v>
      </c>
      <c r="AJ1791" s="71" t="str">
        <v>2017</v>
      </c>
      <c r="AK1791" s="70">
        <f t="shared" si="4"/>
        <v>42951</v>
      </c>
    </row>
    <row r="1792" spans="1:37" ht="14.4">
      <c r="A1792" s="239" t="s">
        <v>13426</v>
      </c>
      <c r="B1792" s="61" t="s">
        <v>89</v>
      </c>
      <c r="C1792" s="59">
        <v>42941</v>
      </c>
      <c r="D1792" s="66" t="s">
        <v>90</v>
      </c>
      <c r="E1792" s="169" t="s">
        <v>140</v>
      </c>
      <c r="F1792" s="180" t="s">
        <v>106</v>
      </c>
      <c r="G1792" s="168" t="s">
        <v>107</v>
      </c>
      <c r="H1792" s="242" t="s">
        <v>140</v>
      </c>
      <c r="I1792" s="181">
        <f t="shared" si="0"/>
        <v>42971</v>
      </c>
      <c r="J1792" s="61"/>
      <c r="K1792" s="184"/>
      <c r="L1792" s="241" t="s">
        <v>13427</v>
      </c>
      <c r="M1792" s="61" t="s">
        <v>13428</v>
      </c>
      <c r="N1792" s="61"/>
      <c r="O1792" s="61"/>
      <c r="P1792" s="185"/>
      <c r="Q1792" s="182"/>
      <c r="R1792" s="61"/>
      <c r="S1792" s="61"/>
      <c r="T1792" s="61"/>
      <c r="U1792" s="66"/>
      <c r="V1792" s="61"/>
      <c r="W1792" s="61"/>
      <c r="X1792" s="66" t="s">
        <v>14</v>
      </c>
      <c r="Y1792" s="57">
        <v>43073</v>
      </c>
      <c r="Z1792" s="75"/>
      <c r="AA1792" s="95" t="s">
        <v>130</v>
      </c>
      <c r="AB1792" s="183"/>
      <c r="AC1792" s="175"/>
      <c r="AD1792" s="176"/>
      <c r="AE1792" s="67" t="str">
        <f t="shared" si="1"/>
        <v>Jul</v>
      </c>
      <c r="AF1792" s="68" t="str">
        <f t="shared" si="2"/>
        <v>Dec</v>
      </c>
      <c r="AG1792" s="177">
        <f t="shared" si="6"/>
        <v>132</v>
      </c>
      <c r="AH1792" s="70">
        <f t="shared" si="5"/>
        <v>42971</v>
      </c>
      <c r="AI1792" s="71">
        <f ca="1"/>
        <v>-1018</v>
      </c>
      <c r="AJ1792" s="71" t="str">
        <v>2017</v>
      </c>
      <c r="AK1792" s="70">
        <f t="shared" si="4"/>
        <v>42951</v>
      </c>
    </row>
    <row r="1793" spans="1:37" ht="14.4">
      <c r="A1793" s="239" t="s">
        <v>13429</v>
      </c>
      <c r="B1793" s="56" t="s">
        <v>89</v>
      </c>
      <c r="C1793" s="59">
        <v>42947</v>
      </c>
      <c r="D1793" s="66" t="s">
        <v>1027</v>
      </c>
      <c r="E1793" s="184" t="s">
        <v>112</v>
      </c>
      <c r="F1793" s="240" t="s">
        <v>106</v>
      </c>
      <c r="G1793" s="243" t="s">
        <v>113</v>
      </c>
      <c r="H1793" s="184" t="s">
        <v>112</v>
      </c>
      <c r="I1793" s="181">
        <f t="shared" si="0"/>
        <v>42977</v>
      </c>
      <c r="J1793" s="61" t="s">
        <v>18</v>
      </c>
      <c r="K1793" s="184" t="s">
        <v>18</v>
      </c>
      <c r="L1793" s="241" t="s">
        <v>642</v>
      </c>
      <c r="M1793" s="61" t="s">
        <v>13430</v>
      </c>
      <c r="N1793" s="61" t="s">
        <v>137</v>
      </c>
      <c r="O1793" s="61" t="s">
        <v>13431</v>
      </c>
      <c r="P1793" s="185" t="s">
        <v>116</v>
      </c>
      <c r="Q1793" s="182"/>
      <c r="R1793" s="61"/>
      <c r="S1793" s="61"/>
      <c r="T1793" s="61" t="s">
        <v>18</v>
      </c>
      <c r="U1793" s="66"/>
      <c r="V1793" s="61"/>
      <c r="W1793" s="61"/>
      <c r="X1793" s="66"/>
      <c r="Y1793" s="57">
        <v>43073</v>
      </c>
      <c r="Z1793" s="75"/>
      <c r="AA1793" s="95"/>
      <c r="AB1793" s="183"/>
      <c r="AC1793" s="175"/>
      <c r="AD1793" s="176"/>
      <c r="AE1793" s="67" t="str">
        <f t="shared" si="1"/>
        <v>Jul</v>
      </c>
      <c r="AF1793" s="68" t="str">
        <f t="shared" si="2"/>
        <v>Dec</v>
      </c>
      <c r="AG1793" s="177">
        <f t="shared" si="6"/>
        <v>126</v>
      </c>
      <c r="AH1793" s="70">
        <f t="shared" si="5"/>
        <v>42977</v>
      </c>
      <c r="AI1793" s="71">
        <f ca="1"/>
        <v>-1012</v>
      </c>
      <c r="AJ1793" s="71" t="str">
        <v>2017</v>
      </c>
      <c r="AK1793" s="70">
        <f t="shared" si="4"/>
        <v>42957</v>
      </c>
    </row>
    <row r="1794" spans="1:37" ht="14.4">
      <c r="A1794" s="239" t="s">
        <v>13433</v>
      </c>
      <c r="B1794" s="61" t="s">
        <v>89</v>
      </c>
      <c r="C1794" s="59">
        <v>42954</v>
      </c>
      <c r="D1794" s="66" t="s">
        <v>1027</v>
      </c>
      <c r="E1794" s="184" t="s">
        <v>112</v>
      </c>
      <c r="F1794" s="240" t="s">
        <v>106</v>
      </c>
      <c r="G1794" s="243" t="s">
        <v>113</v>
      </c>
      <c r="H1794" s="184" t="s">
        <v>112</v>
      </c>
      <c r="I1794" s="181">
        <f t="shared" si="0"/>
        <v>42984</v>
      </c>
      <c r="J1794" s="61" t="s">
        <v>18</v>
      </c>
      <c r="K1794" s="184" t="s">
        <v>14</v>
      </c>
      <c r="L1794" s="241" t="s">
        <v>1193</v>
      </c>
      <c r="M1794" s="61" t="s">
        <v>13434</v>
      </c>
      <c r="N1794" s="61"/>
      <c r="O1794" s="61" t="s">
        <v>13436</v>
      </c>
      <c r="P1794" s="185" t="s">
        <v>116</v>
      </c>
      <c r="Q1794" s="182">
        <v>42957</v>
      </c>
      <c r="R1794" s="61"/>
      <c r="S1794" s="61"/>
      <c r="T1794" s="61"/>
      <c r="U1794" s="66"/>
      <c r="V1794" s="61"/>
      <c r="W1794" s="61"/>
      <c r="X1794" s="66"/>
      <c r="Y1794" s="57">
        <v>43073</v>
      </c>
      <c r="Z1794" s="75"/>
      <c r="AA1794" s="95" t="s">
        <v>257</v>
      </c>
      <c r="AB1794" s="183"/>
      <c r="AC1794" s="175"/>
      <c r="AD1794" s="176"/>
      <c r="AE1794" s="67" t="str">
        <f t="shared" si="1"/>
        <v>Aug</v>
      </c>
      <c r="AF1794" s="68" t="str">
        <f t="shared" si="2"/>
        <v>Dec</v>
      </c>
      <c r="AG1794" s="177">
        <f t="shared" si="6"/>
        <v>119</v>
      </c>
      <c r="AH1794" s="70">
        <f t="shared" si="5"/>
        <v>42984</v>
      </c>
      <c r="AI1794" s="71">
        <f ca="1"/>
        <v>-1005</v>
      </c>
      <c r="AJ1794" s="71" t="str">
        <v>2017</v>
      </c>
      <c r="AK1794" s="70">
        <f t="shared" si="4"/>
        <v>42964</v>
      </c>
    </row>
    <row r="1795" spans="1:37" ht="14.4">
      <c r="A1795" s="239" t="s">
        <v>13439</v>
      </c>
      <c r="B1795" s="56" t="s">
        <v>89</v>
      </c>
      <c r="C1795" s="59">
        <v>42954</v>
      </c>
      <c r="D1795" s="66" t="s">
        <v>1027</v>
      </c>
      <c r="E1795" s="184" t="s">
        <v>112</v>
      </c>
      <c r="F1795" s="240" t="s">
        <v>106</v>
      </c>
      <c r="G1795" s="243" t="s">
        <v>113</v>
      </c>
      <c r="H1795" s="184" t="s">
        <v>112</v>
      </c>
      <c r="I1795" s="181">
        <f t="shared" si="0"/>
        <v>42984</v>
      </c>
      <c r="J1795" s="61" t="s">
        <v>18</v>
      </c>
      <c r="K1795" s="184" t="s">
        <v>18</v>
      </c>
      <c r="L1795" s="241" t="s">
        <v>13440</v>
      </c>
      <c r="M1795" s="61" t="s">
        <v>13441</v>
      </c>
      <c r="N1795" s="61"/>
      <c r="O1795" s="61" t="s">
        <v>8790</v>
      </c>
      <c r="P1795" s="185" t="s">
        <v>116</v>
      </c>
      <c r="Q1795" s="182"/>
      <c r="R1795" s="61"/>
      <c r="S1795" s="61"/>
      <c r="T1795" s="61" t="s">
        <v>18</v>
      </c>
      <c r="U1795" s="66"/>
      <c r="V1795" s="61"/>
      <c r="W1795" s="61"/>
      <c r="X1795" s="66"/>
      <c r="Y1795" s="57">
        <v>43073</v>
      </c>
      <c r="Z1795" s="75"/>
      <c r="AA1795" s="95" t="s">
        <v>257</v>
      </c>
      <c r="AB1795" s="183"/>
      <c r="AC1795" s="175"/>
      <c r="AD1795" s="176"/>
      <c r="AE1795" s="67" t="str">
        <f t="shared" si="1"/>
        <v>Aug</v>
      </c>
      <c r="AF1795" s="68" t="str">
        <f t="shared" si="2"/>
        <v>Dec</v>
      </c>
      <c r="AG1795" s="177">
        <f t="shared" si="6"/>
        <v>119</v>
      </c>
      <c r="AH1795" s="70">
        <f t="shared" si="5"/>
        <v>42984</v>
      </c>
      <c r="AI1795" s="71">
        <f ca="1"/>
        <v>-1005</v>
      </c>
      <c r="AJ1795" s="71" t="str">
        <v>2017</v>
      </c>
      <c r="AK1795" s="70">
        <f t="shared" si="4"/>
        <v>42964</v>
      </c>
    </row>
    <row r="1796" spans="1:37" ht="14.4">
      <c r="A1796" s="239" t="s">
        <v>13443</v>
      </c>
      <c r="B1796" s="56" t="s">
        <v>89</v>
      </c>
      <c r="C1796" s="59">
        <v>42954</v>
      </c>
      <c r="D1796" s="66" t="s">
        <v>1027</v>
      </c>
      <c r="E1796" s="184" t="s">
        <v>112</v>
      </c>
      <c r="F1796" s="240" t="s">
        <v>106</v>
      </c>
      <c r="G1796" s="243" t="s">
        <v>113</v>
      </c>
      <c r="H1796" s="184" t="s">
        <v>112</v>
      </c>
      <c r="I1796" s="181">
        <f t="shared" si="0"/>
        <v>42984</v>
      </c>
      <c r="J1796" s="61" t="s">
        <v>18</v>
      </c>
      <c r="K1796" s="184" t="s">
        <v>18</v>
      </c>
      <c r="L1796" s="241" t="s">
        <v>10666</v>
      </c>
      <c r="M1796" s="61" t="s">
        <v>13444</v>
      </c>
      <c r="N1796" s="61"/>
      <c r="O1796" s="61" t="s">
        <v>10037</v>
      </c>
      <c r="P1796" s="185" t="s">
        <v>116</v>
      </c>
      <c r="Q1796" s="182"/>
      <c r="R1796" s="61"/>
      <c r="S1796" s="61"/>
      <c r="T1796" s="61" t="s">
        <v>18</v>
      </c>
      <c r="U1796" s="66"/>
      <c r="V1796" s="61"/>
      <c r="W1796" s="61"/>
      <c r="X1796" s="66"/>
      <c r="Y1796" s="57">
        <v>43073</v>
      </c>
      <c r="Z1796" s="75"/>
      <c r="AA1796" s="95" t="s">
        <v>257</v>
      </c>
      <c r="AB1796" s="183"/>
      <c r="AC1796" s="175"/>
      <c r="AD1796" s="176"/>
      <c r="AE1796" s="67" t="str">
        <f t="shared" si="1"/>
        <v>Aug</v>
      </c>
      <c r="AF1796" s="68" t="str">
        <f t="shared" si="2"/>
        <v>Dec</v>
      </c>
      <c r="AG1796" s="177">
        <f t="shared" si="6"/>
        <v>119</v>
      </c>
      <c r="AH1796" s="70">
        <f t="shared" si="5"/>
        <v>42984</v>
      </c>
      <c r="AI1796" s="71">
        <f ca="1"/>
        <v>-1005</v>
      </c>
      <c r="AJ1796" s="71" t="str">
        <v>2017</v>
      </c>
      <c r="AK1796" s="70">
        <f t="shared" si="4"/>
        <v>42964</v>
      </c>
    </row>
    <row r="1797" spans="1:37" ht="14.4">
      <c r="A1797" s="239" t="s">
        <v>13447</v>
      </c>
      <c r="B1797" s="61" t="s">
        <v>89</v>
      </c>
      <c r="C1797" s="59">
        <v>42954</v>
      </c>
      <c r="D1797" s="66" t="s">
        <v>1027</v>
      </c>
      <c r="E1797" s="184" t="s">
        <v>112</v>
      </c>
      <c r="F1797" s="240" t="s">
        <v>106</v>
      </c>
      <c r="G1797" s="243" t="s">
        <v>113</v>
      </c>
      <c r="H1797" s="184" t="s">
        <v>112</v>
      </c>
      <c r="I1797" s="181">
        <f t="shared" si="0"/>
        <v>42984</v>
      </c>
      <c r="J1797" s="61" t="s">
        <v>18</v>
      </c>
      <c r="K1797" s="184" t="s">
        <v>14</v>
      </c>
      <c r="L1797" s="241" t="s">
        <v>13450</v>
      </c>
      <c r="M1797" s="61" t="s">
        <v>13451</v>
      </c>
      <c r="N1797" s="61"/>
      <c r="O1797" s="61" t="s">
        <v>13453</v>
      </c>
      <c r="P1797" s="185" t="s">
        <v>116</v>
      </c>
      <c r="Q1797" s="182">
        <v>42957</v>
      </c>
      <c r="R1797" s="61"/>
      <c r="S1797" s="61"/>
      <c r="T1797" s="61"/>
      <c r="U1797" s="66"/>
      <c r="V1797" s="61"/>
      <c r="W1797" s="61"/>
      <c r="X1797" s="66"/>
      <c r="Y1797" s="57">
        <v>43073</v>
      </c>
      <c r="Z1797" s="75"/>
      <c r="AA1797" s="95" t="s">
        <v>257</v>
      </c>
      <c r="AB1797" s="183"/>
      <c r="AC1797" s="175"/>
      <c r="AD1797" s="176"/>
      <c r="AE1797" s="67" t="str">
        <f t="shared" si="1"/>
        <v>Aug</v>
      </c>
      <c r="AF1797" s="68" t="str">
        <f t="shared" si="2"/>
        <v>Dec</v>
      </c>
      <c r="AG1797" s="177">
        <f t="shared" si="6"/>
        <v>119</v>
      </c>
      <c r="AH1797" s="70">
        <f t="shared" si="5"/>
        <v>42984</v>
      </c>
      <c r="AI1797" s="71">
        <f ca="1"/>
        <v>-1005</v>
      </c>
      <c r="AJ1797" s="71" t="str">
        <v>2017</v>
      </c>
      <c r="AK1797" s="70">
        <f t="shared" si="4"/>
        <v>42964</v>
      </c>
    </row>
    <row r="1798" spans="1:37" ht="14.4">
      <c r="A1798" s="239" t="s">
        <v>13456</v>
      </c>
      <c r="B1798" s="61" t="s">
        <v>89</v>
      </c>
      <c r="C1798" s="59">
        <v>42941</v>
      </c>
      <c r="D1798" s="66" t="s">
        <v>1027</v>
      </c>
      <c r="E1798" s="169" t="s">
        <v>140</v>
      </c>
      <c r="F1798" s="180" t="s">
        <v>106</v>
      </c>
      <c r="G1798" s="168" t="s">
        <v>107</v>
      </c>
      <c r="H1798" s="242" t="s">
        <v>140</v>
      </c>
      <c r="I1798" s="181">
        <f t="shared" si="0"/>
        <v>42971</v>
      </c>
      <c r="J1798" s="61"/>
      <c r="K1798" s="184"/>
      <c r="L1798" s="241" t="s">
        <v>642</v>
      </c>
      <c r="M1798" s="61" t="s">
        <v>13458</v>
      </c>
      <c r="N1798" s="61"/>
      <c r="O1798" s="61"/>
      <c r="P1798" s="185"/>
      <c r="Q1798" s="182"/>
      <c r="R1798" s="61"/>
      <c r="S1798" s="61"/>
      <c r="T1798" s="61"/>
      <c r="U1798" s="66"/>
      <c r="V1798" s="61"/>
      <c r="W1798" s="61"/>
      <c r="X1798" s="66" t="s">
        <v>14</v>
      </c>
      <c r="Y1798" s="57">
        <v>43073</v>
      </c>
      <c r="Z1798" s="75"/>
      <c r="AA1798" s="95" t="s">
        <v>4435</v>
      </c>
      <c r="AB1798" s="183"/>
      <c r="AC1798" s="175"/>
      <c r="AD1798" s="176"/>
      <c r="AE1798" s="67" t="str">
        <f t="shared" si="1"/>
        <v>Jul</v>
      </c>
      <c r="AF1798" s="68" t="str">
        <f t="shared" si="2"/>
        <v>Dec</v>
      </c>
      <c r="AG1798" s="177">
        <f t="shared" si="6"/>
        <v>132</v>
      </c>
      <c r="AH1798" s="70">
        <f t="shared" si="5"/>
        <v>42971</v>
      </c>
      <c r="AI1798" s="71">
        <f ca="1"/>
        <v>-1018</v>
      </c>
      <c r="AJ1798" s="71" t="str">
        <v>2017</v>
      </c>
      <c r="AK1798" s="70">
        <f t="shared" si="4"/>
        <v>42951</v>
      </c>
    </row>
    <row r="1799" spans="1:37" ht="14.4">
      <c r="A1799" s="239" t="s">
        <v>13461</v>
      </c>
      <c r="B1799" s="61" t="s">
        <v>89</v>
      </c>
      <c r="C1799" s="59">
        <v>42941</v>
      </c>
      <c r="D1799" s="66" t="s">
        <v>90</v>
      </c>
      <c r="E1799" s="169" t="s">
        <v>140</v>
      </c>
      <c r="F1799" s="180" t="s">
        <v>106</v>
      </c>
      <c r="G1799" s="168" t="s">
        <v>107</v>
      </c>
      <c r="H1799" s="242" t="s">
        <v>140</v>
      </c>
      <c r="I1799" s="181">
        <f t="shared" si="0"/>
        <v>42971</v>
      </c>
      <c r="J1799" s="61"/>
      <c r="K1799" s="184"/>
      <c r="L1799" s="241" t="s">
        <v>745</v>
      </c>
      <c r="M1799" s="61" t="s">
        <v>13463</v>
      </c>
      <c r="N1799" s="61" t="s">
        <v>189</v>
      </c>
      <c r="O1799" s="61" t="s">
        <v>13464</v>
      </c>
      <c r="P1799" s="185" t="s">
        <v>133</v>
      </c>
      <c r="Q1799" s="182"/>
      <c r="R1799" s="61"/>
      <c r="S1799" s="61"/>
      <c r="T1799" s="61"/>
      <c r="U1799" s="66"/>
      <c r="V1799" s="61"/>
      <c r="W1799" s="61"/>
      <c r="X1799" s="66" t="s">
        <v>18</v>
      </c>
      <c r="Y1799" s="57">
        <v>43073</v>
      </c>
      <c r="Z1799" s="75"/>
      <c r="AA1799" s="95" t="s">
        <v>13210</v>
      </c>
      <c r="AB1799" s="183"/>
      <c r="AC1799" s="175"/>
      <c r="AD1799" s="176"/>
      <c r="AE1799" s="67" t="str">
        <f t="shared" si="1"/>
        <v>Jul</v>
      </c>
      <c r="AF1799" s="68" t="str">
        <f t="shared" si="2"/>
        <v>Dec</v>
      </c>
      <c r="AG1799" s="177">
        <f t="shared" si="6"/>
        <v>132</v>
      </c>
      <c r="AH1799" s="70">
        <f t="shared" si="5"/>
        <v>42971</v>
      </c>
      <c r="AI1799" s="71">
        <f ca="1"/>
        <v>-1018</v>
      </c>
      <c r="AJ1799" s="71" t="str">
        <v>2017</v>
      </c>
      <c r="AK1799" s="70">
        <f t="shared" si="4"/>
        <v>42951</v>
      </c>
    </row>
    <row r="1800" spans="1:37" ht="14.4">
      <c r="A1800" s="239" t="s">
        <v>13465</v>
      </c>
      <c r="B1800" s="61" t="s">
        <v>89</v>
      </c>
      <c r="C1800" s="59">
        <v>42941</v>
      </c>
      <c r="D1800" s="66" t="s">
        <v>90</v>
      </c>
      <c r="E1800" s="169" t="s">
        <v>140</v>
      </c>
      <c r="F1800" s="180" t="s">
        <v>106</v>
      </c>
      <c r="G1800" s="168" t="s">
        <v>107</v>
      </c>
      <c r="H1800" s="242" t="s">
        <v>140</v>
      </c>
      <c r="I1800" s="181">
        <f t="shared" si="0"/>
        <v>42971</v>
      </c>
      <c r="J1800" s="61"/>
      <c r="K1800" s="184"/>
      <c r="L1800" s="241" t="s">
        <v>745</v>
      </c>
      <c r="M1800" s="61" t="s">
        <v>13467</v>
      </c>
      <c r="N1800" s="61" t="s">
        <v>137</v>
      </c>
      <c r="O1800" s="61" t="s">
        <v>13469</v>
      </c>
      <c r="P1800" s="185" t="s">
        <v>17</v>
      </c>
      <c r="Q1800" s="182"/>
      <c r="R1800" s="61"/>
      <c r="S1800" s="61"/>
      <c r="T1800" s="61"/>
      <c r="U1800" s="66"/>
      <c r="V1800" s="61"/>
      <c r="W1800" s="61"/>
      <c r="X1800" s="66" t="s">
        <v>18</v>
      </c>
      <c r="Y1800" s="57">
        <v>43073</v>
      </c>
      <c r="Z1800" s="75"/>
      <c r="AA1800" s="95" t="s">
        <v>13210</v>
      </c>
      <c r="AB1800" s="183"/>
      <c r="AC1800" s="175"/>
      <c r="AD1800" s="176"/>
      <c r="AE1800" s="67" t="str">
        <f t="shared" si="1"/>
        <v>Jul</v>
      </c>
      <c r="AF1800" s="68" t="str">
        <f t="shared" si="2"/>
        <v>Dec</v>
      </c>
      <c r="AG1800" s="177">
        <f t="shared" si="6"/>
        <v>132</v>
      </c>
      <c r="AH1800" s="70">
        <f t="shared" si="5"/>
        <v>42971</v>
      </c>
      <c r="AI1800" s="71">
        <f ca="1"/>
        <v>-1018</v>
      </c>
      <c r="AJ1800" s="71" t="str">
        <v>2017</v>
      </c>
      <c r="AK1800" s="70">
        <f t="shared" si="4"/>
        <v>42951</v>
      </c>
    </row>
    <row r="1801" spans="1:37" ht="14.4">
      <c r="A1801" s="239" t="s">
        <v>13472</v>
      </c>
      <c r="B1801" s="61" t="s">
        <v>89</v>
      </c>
      <c r="C1801" s="59">
        <v>42940</v>
      </c>
      <c r="D1801" s="66" t="s">
        <v>90</v>
      </c>
      <c r="E1801" s="169" t="s">
        <v>140</v>
      </c>
      <c r="F1801" s="180" t="s">
        <v>106</v>
      </c>
      <c r="G1801" s="168" t="s">
        <v>107</v>
      </c>
      <c r="H1801" s="242" t="s">
        <v>140</v>
      </c>
      <c r="I1801" s="181">
        <f t="shared" si="0"/>
        <v>42970</v>
      </c>
      <c r="J1801" s="61"/>
      <c r="K1801" s="184"/>
      <c r="L1801" s="241" t="s">
        <v>13474</v>
      </c>
      <c r="M1801" s="61" t="s">
        <v>13475</v>
      </c>
      <c r="N1801" s="61" t="s">
        <v>266</v>
      </c>
      <c r="O1801" s="61"/>
      <c r="P1801" s="185"/>
      <c r="Q1801" s="182"/>
      <c r="R1801" s="61"/>
      <c r="S1801" s="61"/>
      <c r="T1801" s="61"/>
      <c r="U1801" s="66"/>
      <c r="V1801" s="61"/>
      <c r="W1801" s="61"/>
      <c r="X1801" s="66" t="s">
        <v>14</v>
      </c>
      <c r="Y1801" s="57">
        <v>43073</v>
      </c>
      <c r="Z1801" s="75"/>
      <c r="AA1801" s="95" t="s">
        <v>3956</v>
      </c>
      <c r="AB1801" s="183"/>
      <c r="AC1801" s="175"/>
      <c r="AD1801" s="176"/>
      <c r="AE1801" s="67" t="str">
        <f t="shared" si="1"/>
        <v>Jul</v>
      </c>
      <c r="AF1801" s="68" t="str">
        <f t="shared" si="2"/>
        <v>Dec</v>
      </c>
      <c r="AG1801" s="177">
        <f t="shared" si="6"/>
        <v>133</v>
      </c>
      <c r="AH1801" s="70">
        <f t="shared" si="5"/>
        <v>42970</v>
      </c>
      <c r="AI1801" s="71">
        <f ca="1"/>
        <v>-1019</v>
      </c>
      <c r="AJ1801" s="71" t="str">
        <v>2017</v>
      </c>
      <c r="AK1801" s="70">
        <f t="shared" si="4"/>
        <v>42950</v>
      </c>
    </row>
    <row r="1802" spans="1:37" ht="14.4">
      <c r="A1802" s="239" t="s">
        <v>13477</v>
      </c>
      <c r="B1802" s="61" t="s">
        <v>89</v>
      </c>
      <c r="C1802" s="59">
        <v>42940</v>
      </c>
      <c r="D1802" s="66" t="s">
        <v>131</v>
      </c>
      <c r="E1802" s="169" t="s">
        <v>140</v>
      </c>
      <c r="F1802" s="180" t="s">
        <v>106</v>
      </c>
      <c r="G1802" s="168" t="s">
        <v>107</v>
      </c>
      <c r="H1802" s="242" t="s">
        <v>140</v>
      </c>
      <c r="I1802" s="181">
        <f t="shared" si="0"/>
        <v>42970</v>
      </c>
      <c r="J1802" s="61"/>
      <c r="K1802" s="184"/>
      <c r="L1802" s="241" t="s">
        <v>13479</v>
      </c>
      <c r="M1802" s="61" t="s">
        <v>13480</v>
      </c>
      <c r="N1802" s="61" t="s">
        <v>44</v>
      </c>
      <c r="O1802" s="61" t="s">
        <v>13481</v>
      </c>
      <c r="P1802" s="185" t="s">
        <v>28</v>
      </c>
      <c r="Q1802" s="182"/>
      <c r="R1802" s="61"/>
      <c r="S1802" s="61"/>
      <c r="T1802" s="61"/>
      <c r="U1802" s="66"/>
      <c r="V1802" s="61"/>
      <c r="W1802" s="61"/>
      <c r="X1802" s="66" t="s">
        <v>18</v>
      </c>
      <c r="Y1802" s="57">
        <v>43073</v>
      </c>
      <c r="Z1802" s="75"/>
      <c r="AA1802" s="95" t="s">
        <v>4585</v>
      </c>
      <c r="AB1802" s="183"/>
      <c r="AC1802" s="175"/>
      <c r="AD1802" s="176"/>
      <c r="AE1802" s="67" t="str">
        <f t="shared" si="1"/>
        <v>Jul</v>
      </c>
      <c r="AF1802" s="68" t="str">
        <f t="shared" si="2"/>
        <v>Dec</v>
      </c>
      <c r="AG1802" s="177">
        <f t="shared" si="6"/>
        <v>133</v>
      </c>
      <c r="AH1802" s="70">
        <f t="shared" si="5"/>
        <v>42970</v>
      </c>
      <c r="AI1802" s="71">
        <f ca="1"/>
        <v>-1019</v>
      </c>
      <c r="AJ1802" s="71" t="str">
        <v>2017</v>
      </c>
      <c r="AK1802" s="70">
        <f t="shared" si="4"/>
        <v>42950</v>
      </c>
    </row>
    <row r="1803" spans="1:37" ht="14.4">
      <c r="A1803" s="239" t="s">
        <v>13484</v>
      </c>
      <c r="B1803" s="61" t="s">
        <v>89</v>
      </c>
      <c r="C1803" s="59">
        <v>42940</v>
      </c>
      <c r="D1803" s="66" t="s">
        <v>90</v>
      </c>
      <c r="E1803" s="169" t="s">
        <v>140</v>
      </c>
      <c r="F1803" s="180" t="s">
        <v>106</v>
      </c>
      <c r="G1803" s="168" t="s">
        <v>107</v>
      </c>
      <c r="H1803" s="242" t="s">
        <v>140</v>
      </c>
      <c r="I1803" s="181">
        <f t="shared" si="0"/>
        <v>42970</v>
      </c>
      <c r="J1803" s="61"/>
      <c r="K1803" s="184"/>
      <c r="L1803" s="171" t="s">
        <v>13486</v>
      </c>
      <c r="M1803" s="56" t="s">
        <v>13486</v>
      </c>
      <c r="N1803" s="61" t="s">
        <v>33</v>
      </c>
      <c r="O1803" s="61" t="s">
        <v>8985</v>
      </c>
      <c r="P1803" s="185" t="s">
        <v>17</v>
      </c>
      <c r="Q1803" s="182"/>
      <c r="R1803" s="61"/>
      <c r="S1803" s="61"/>
      <c r="T1803" s="61"/>
      <c r="U1803" s="66"/>
      <c r="V1803" s="61"/>
      <c r="W1803" s="61"/>
      <c r="X1803" s="66" t="s">
        <v>18</v>
      </c>
      <c r="Y1803" s="57">
        <v>43073</v>
      </c>
      <c r="Z1803" s="75"/>
      <c r="AA1803" s="95" t="s">
        <v>4585</v>
      </c>
      <c r="AB1803" s="183"/>
      <c r="AC1803" s="175"/>
      <c r="AD1803" s="176"/>
      <c r="AE1803" s="67" t="str">
        <f t="shared" si="1"/>
        <v>Jul</v>
      </c>
      <c r="AF1803" s="68" t="str">
        <f t="shared" si="2"/>
        <v>Dec</v>
      </c>
      <c r="AG1803" s="177">
        <f t="shared" si="6"/>
        <v>133</v>
      </c>
      <c r="AH1803" s="70">
        <f t="shared" si="5"/>
        <v>42970</v>
      </c>
      <c r="AI1803" s="71">
        <f ca="1"/>
        <v>-1019</v>
      </c>
      <c r="AJ1803" s="71" t="str">
        <v>2017</v>
      </c>
      <c r="AK1803" s="70">
        <f t="shared" si="4"/>
        <v>42950</v>
      </c>
    </row>
    <row r="1804" spans="1:37" ht="14.4">
      <c r="A1804" s="239" t="s">
        <v>13489</v>
      </c>
      <c r="B1804" s="61" t="s">
        <v>89</v>
      </c>
      <c r="C1804" s="59">
        <v>42940</v>
      </c>
      <c r="D1804" s="66" t="s">
        <v>90</v>
      </c>
      <c r="E1804" s="169" t="s">
        <v>140</v>
      </c>
      <c r="F1804" s="180" t="s">
        <v>106</v>
      </c>
      <c r="G1804" s="168" t="s">
        <v>107</v>
      </c>
      <c r="H1804" s="242" t="s">
        <v>140</v>
      </c>
      <c r="I1804" s="181">
        <f t="shared" si="0"/>
        <v>42970</v>
      </c>
      <c r="J1804" s="61"/>
      <c r="K1804" s="184"/>
      <c r="L1804" s="241" t="s">
        <v>13492</v>
      </c>
      <c r="M1804" s="61" t="s">
        <v>12917</v>
      </c>
      <c r="N1804" s="61"/>
      <c r="O1804" s="61"/>
      <c r="P1804" s="185"/>
      <c r="Q1804" s="182"/>
      <c r="R1804" s="61"/>
      <c r="S1804" s="61"/>
      <c r="T1804" s="61"/>
      <c r="U1804" s="66"/>
      <c r="V1804" s="61"/>
      <c r="W1804" s="61"/>
      <c r="X1804" s="66" t="s">
        <v>14</v>
      </c>
      <c r="Y1804" s="57">
        <v>43073</v>
      </c>
      <c r="Z1804" s="75"/>
      <c r="AA1804" s="95" t="s">
        <v>13202</v>
      </c>
      <c r="AB1804" s="183"/>
      <c r="AC1804" s="175"/>
      <c r="AD1804" s="176"/>
      <c r="AE1804" s="67" t="str">
        <f t="shared" si="1"/>
        <v>Jul</v>
      </c>
      <c r="AF1804" s="68" t="str">
        <f t="shared" si="2"/>
        <v>Dec</v>
      </c>
      <c r="AG1804" s="177">
        <f t="shared" si="6"/>
        <v>133</v>
      </c>
      <c r="AH1804" s="70">
        <f t="shared" si="5"/>
        <v>42970</v>
      </c>
      <c r="AI1804" s="71">
        <f ca="1"/>
        <v>-1019</v>
      </c>
      <c r="AJ1804" s="71" t="str">
        <v>2017</v>
      </c>
      <c r="AK1804" s="70">
        <f t="shared" si="4"/>
        <v>42950</v>
      </c>
    </row>
    <row r="1805" spans="1:37" ht="14.4">
      <c r="A1805" s="239" t="s">
        <v>13494</v>
      </c>
      <c r="B1805" s="61" t="s">
        <v>89</v>
      </c>
      <c r="C1805" s="59">
        <v>42937</v>
      </c>
      <c r="D1805" s="66" t="s">
        <v>131</v>
      </c>
      <c r="E1805" s="169" t="s">
        <v>140</v>
      </c>
      <c r="F1805" s="180" t="s">
        <v>106</v>
      </c>
      <c r="G1805" s="168" t="s">
        <v>107</v>
      </c>
      <c r="H1805" s="242" t="s">
        <v>140</v>
      </c>
      <c r="I1805" s="181">
        <f t="shared" si="0"/>
        <v>42967</v>
      </c>
      <c r="J1805" s="61"/>
      <c r="K1805" s="184"/>
      <c r="L1805" s="171" t="s">
        <v>13561</v>
      </c>
      <c r="M1805" s="61" t="s">
        <v>13562</v>
      </c>
      <c r="N1805" s="61"/>
      <c r="O1805" s="61"/>
      <c r="P1805" s="185"/>
      <c r="Q1805" s="182"/>
      <c r="R1805" s="61"/>
      <c r="S1805" s="61"/>
      <c r="T1805" s="61"/>
      <c r="U1805" s="66"/>
      <c r="V1805" s="61"/>
      <c r="W1805" s="61"/>
      <c r="X1805" s="66" t="s">
        <v>14</v>
      </c>
      <c r="Y1805" s="57">
        <v>43073</v>
      </c>
      <c r="Z1805" s="75"/>
      <c r="AA1805" s="95" t="s">
        <v>130</v>
      </c>
      <c r="AB1805" s="183"/>
      <c r="AC1805" s="175"/>
      <c r="AD1805" s="176"/>
      <c r="AE1805" s="67" t="str">
        <f t="shared" si="1"/>
        <v>Jul</v>
      </c>
      <c r="AF1805" s="68" t="str">
        <f t="shared" si="2"/>
        <v>Dec</v>
      </c>
      <c r="AG1805" s="177">
        <f t="shared" si="6"/>
        <v>136</v>
      </c>
      <c r="AH1805" s="70">
        <f t="shared" si="5"/>
        <v>42967</v>
      </c>
      <c r="AI1805" s="71">
        <f ca="1"/>
        <v>-1022</v>
      </c>
      <c r="AJ1805" s="71" t="str">
        <v>2017</v>
      </c>
      <c r="AK1805" s="70">
        <f t="shared" si="4"/>
        <v>42947</v>
      </c>
    </row>
    <row r="1806" spans="1:37" ht="14.4">
      <c r="A1806" s="239" t="s">
        <v>13563</v>
      </c>
      <c r="B1806" s="61" t="s">
        <v>89</v>
      </c>
      <c r="C1806" s="59">
        <v>42937</v>
      </c>
      <c r="D1806" s="66" t="s">
        <v>90</v>
      </c>
      <c r="E1806" s="169" t="s">
        <v>140</v>
      </c>
      <c r="F1806" s="180" t="s">
        <v>106</v>
      </c>
      <c r="G1806" s="168" t="s">
        <v>107</v>
      </c>
      <c r="H1806" s="242" t="s">
        <v>140</v>
      </c>
      <c r="I1806" s="181">
        <f t="shared" si="0"/>
        <v>42967</v>
      </c>
      <c r="J1806" s="61"/>
      <c r="K1806" s="184"/>
      <c r="L1806" s="241" t="s">
        <v>13564</v>
      </c>
      <c r="M1806" s="61" t="s">
        <v>13565</v>
      </c>
      <c r="N1806" s="61" t="s">
        <v>436</v>
      </c>
      <c r="O1806" s="61" t="s">
        <v>13566</v>
      </c>
      <c r="P1806" s="185" t="s">
        <v>17</v>
      </c>
      <c r="Q1806" s="182"/>
      <c r="R1806" s="61"/>
      <c r="S1806" s="61"/>
      <c r="T1806" s="61"/>
      <c r="U1806" s="66"/>
      <c r="V1806" s="61"/>
      <c r="W1806" s="61"/>
      <c r="X1806" s="66" t="s">
        <v>18</v>
      </c>
      <c r="Y1806" s="57">
        <v>43073</v>
      </c>
      <c r="Z1806" s="75"/>
      <c r="AA1806" s="95" t="s">
        <v>4585</v>
      </c>
      <c r="AB1806" s="183"/>
      <c r="AC1806" s="175"/>
      <c r="AD1806" s="176"/>
      <c r="AE1806" s="67" t="str">
        <f t="shared" si="1"/>
        <v>Jul</v>
      </c>
      <c r="AF1806" s="68" t="str">
        <f t="shared" si="2"/>
        <v>Dec</v>
      </c>
      <c r="AG1806" s="177">
        <f t="shared" si="6"/>
        <v>136</v>
      </c>
      <c r="AH1806" s="70">
        <f t="shared" si="5"/>
        <v>42967</v>
      </c>
      <c r="AI1806" s="71">
        <f ca="1"/>
        <v>-1022</v>
      </c>
      <c r="AJ1806" s="71" t="str">
        <v>2017</v>
      </c>
      <c r="AK1806" s="70">
        <f t="shared" si="4"/>
        <v>42947</v>
      </c>
    </row>
    <row r="1807" spans="1:37" ht="14.4">
      <c r="A1807" s="239" t="s">
        <v>13567</v>
      </c>
      <c r="B1807" s="61" t="s">
        <v>89</v>
      </c>
      <c r="C1807" s="59">
        <v>42940</v>
      </c>
      <c r="D1807" s="66" t="s">
        <v>1027</v>
      </c>
      <c r="E1807" s="169" t="s">
        <v>140</v>
      </c>
      <c r="F1807" s="180" t="s">
        <v>106</v>
      </c>
      <c r="G1807" s="168" t="s">
        <v>107</v>
      </c>
      <c r="H1807" s="242" t="s">
        <v>140</v>
      </c>
      <c r="I1807" s="181">
        <f t="shared" si="0"/>
        <v>42970</v>
      </c>
      <c r="J1807" s="61"/>
      <c r="K1807" s="184"/>
      <c r="L1807" s="241" t="s">
        <v>13568</v>
      </c>
      <c r="M1807" s="61" t="s">
        <v>13569</v>
      </c>
      <c r="N1807" s="61" t="s">
        <v>236</v>
      </c>
      <c r="O1807" s="61"/>
      <c r="P1807" s="185"/>
      <c r="Q1807" s="182"/>
      <c r="R1807" s="61"/>
      <c r="S1807" s="61"/>
      <c r="T1807" s="61"/>
      <c r="U1807" s="66"/>
      <c r="V1807" s="61"/>
      <c r="W1807" s="61"/>
      <c r="X1807" s="66" t="s">
        <v>14</v>
      </c>
      <c r="Y1807" s="57">
        <v>43073</v>
      </c>
      <c r="Z1807" s="75"/>
      <c r="AA1807" s="95" t="s">
        <v>3956</v>
      </c>
      <c r="AB1807" s="183"/>
      <c r="AC1807" s="175"/>
      <c r="AD1807" s="176"/>
      <c r="AE1807" s="67" t="str">
        <f t="shared" si="1"/>
        <v>Jul</v>
      </c>
      <c r="AF1807" s="68" t="str">
        <f t="shared" si="2"/>
        <v>Dec</v>
      </c>
      <c r="AG1807" s="177">
        <f t="shared" si="6"/>
        <v>133</v>
      </c>
      <c r="AH1807" s="70">
        <f t="shared" si="5"/>
        <v>42970</v>
      </c>
      <c r="AI1807" s="71">
        <f ca="1"/>
        <v>-1019</v>
      </c>
      <c r="AJ1807" s="71" t="str">
        <v>2017</v>
      </c>
      <c r="AK1807" s="70">
        <f t="shared" si="4"/>
        <v>42950</v>
      </c>
    </row>
    <row r="1808" spans="1:37" ht="14.4">
      <c r="A1808" s="239" t="s">
        <v>13570</v>
      </c>
      <c r="B1808" s="61" t="s">
        <v>89</v>
      </c>
      <c r="C1808" s="59">
        <v>42937</v>
      </c>
      <c r="D1808" s="66" t="s">
        <v>90</v>
      </c>
      <c r="E1808" s="169" t="s">
        <v>140</v>
      </c>
      <c r="F1808" s="180" t="s">
        <v>106</v>
      </c>
      <c r="G1808" s="168" t="s">
        <v>107</v>
      </c>
      <c r="H1808" s="242" t="s">
        <v>140</v>
      </c>
      <c r="I1808" s="181">
        <f t="shared" si="0"/>
        <v>42967</v>
      </c>
      <c r="J1808" s="61"/>
      <c r="K1808" s="184"/>
      <c r="L1808" s="241" t="s">
        <v>13577</v>
      </c>
      <c r="M1808" s="61" t="s">
        <v>13578</v>
      </c>
      <c r="N1808" s="61" t="s">
        <v>143</v>
      </c>
      <c r="O1808" s="61" t="s">
        <v>13579</v>
      </c>
      <c r="P1808" s="185" t="s">
        <v>28</v>
      </c>
      <c r="Q1808" s="182"/>
      <c r="R1808" s="61"/>
      <c r="S1808" s="61"/>
      <c r="T1808" s="61"/>
      <c r="U1808" s="66"/>
      <c r="V1808" s="61"/>
      <c r="W1808" s="61"/>
      <c r="X1808" s="66" t="s">
        <v>14</v>
      </c>
      <c r="Y1808" s="57">
        <v>43073</v>
      </c>
      <c r="Z1808" s="75"/>
      <c r="AA1808" s="197" t="s">
        <v>13202</v>
      </c>
      <c r="AB1808" s="183"/>
      <c r="AC1808" s="175"/>
      <c r="AD1808" s="176"/>
      <c r="AE1808" s="67" t="str">
        <f t="shared" si="1"/>
        <v>Jul</v>
      </c>
      <c r="AF1808" s="68" t="str">
        <f t="shared" si="2"/>
        <v>Dec</v>
      </c>
      <c r="AG1808" s="177">
        <f t="shared" si="6"/>
        <v>136</v>
      </c>
      <c r="AH1808" s="70">
        <f t="shared" si="5"/>
        <v>42967</v>
      </c>
      <c r="AI1808" s="71">
        <f ca="1"/>
        <v>-1022</v>
      </c>
      <c r="AJ1808" s="71" t="str">
        <v>2017</v>
      </c>
      <c r="AK1808" s="70">
        <f t="shared" si="4"/>
        <v>42947</v>
      </c>
    </row>
    <row r="1809" spans="1:37" ht="14.4">
      <c r="A1809" s="239" t="s">
        <v>13580</v>
      </c>
      <c r="B1809" s="61" t="s">
        <v>89</v>
      </c>
      <c r="C1809" s="59">
        <v>42937</v>
      </c>
      <c r="D1809" s="66" t="s">
        <v>90</v>
      </c>
      <c r="E1809" s="169" t="s">
        <v>140</v>
      </c>
      <c r="F1809" s="180" t="s">
        <v>106</v>
      </c>
      <c r="G1809" s="168" t="s">
        <v>107</v>
      </c>
      <c r="H1809" s="242" t="s">
        <v>140</v>
      </c>
      <c r="I1809" s="181">
        <f t="shared" si="0"/>
        <v>42967</v>
      </c>
      <c r="J1809" s="61"/>
      <c r="K1809" s="184"/>
      <c r="L1809" s="241" t="s">
        <v>13581</v>
      </c>
      <c r="M1809" s="61" t="s">
        <v>13582</v>
      </c>
      <c r="N1809" s="61" t="s">
        <v>236</v>
      </c>
      <c r="O1809" s="61"/>
      <c r="P1809" s="185"/>
      <c r="Q1809" s="182"/>
      <c r="R1809" s="61"/>
      <c r="S1809" s="61"/>
      <c r="T1809" s="61"/>
      <c r="U1809" s="66"/>
      <c r="V1809" s="61"/>
      <c r="W1809" s="61"/>
      <c r="X1809" s="66" t="s">
        <v>14</v>
      </c>
      <c r="Y1809" s="57">
        <v>43073</v>
      </c>
      <c r="Z1809" s="75"/>
      <c r="AA1809" s="95" t="s">
        <v>3956</v>
      </c>
      <c r="AB1809" s="183"/>
      <c r="AC1809" s="175"/>
      <c r="AD1809" s="176"/>
      <c r="AE1809" s="67" t="str">
        <f t="shared" si="1"/>
        <v>Jul</v>
      </c>
      <c r="AF1809" s="68" t="str">
        <f t="shared" si="2"/>
        <v>Dec</v>
      </c>
      <c r="AG1809" s="177">
        <f t="shared" si="6"/>
        <v>136</v>
      </c>
      <c r="AH1809" s="70">
        <f t="shared" si="5"/>
        <v>42967</v>
      </c>
      <c r="AI1809" s="71">
        <f ca="1"/>
        <v>-1022</v>
      </c>
      <c r="AJ1809" s="71" t="str">
        <v>2017</v>
      </c>
      <c r="AK1809" s="70">
        <f t="shared" si="4"/>
        <v>42947</v>
      </c>
    </row>
    <row r="1810" spans="1:37" ht="14.4">
      <c r="A1810" s="239" t="s">
        <v>13583</v>
      </c>
      <c r="B1810" s="61" t="s">
        <v>89</v>
      </c>
      <c r="C1810" s="59">
        <v>42937</v>
      </c>
      <c r="D1810" s="66" t="s">
        <v>90</v>
      </c>
      <c r="E1810" s="169" t="s">
        <v>140</v>
      </c>
      <c r="F1810" s="180" t="s">
        <v>106</v>
      </c>
      <c r="G1810" s="168" t="s">
        <v>107</v>
      </c>
      <c r="H1810" s="242" t="s">
        <v>140</v>
      </c>
      <c r="I1810" s="181">
        <f t="shared" si="0"/>
        <v>42967</v>
      </c>
      <c r="J1810" s="61"/>
      <c r="K1810" s="184"/>
      <c r="L1810" s="241" t="s">
        <v>745</v>
      </c>
      <c r="M1810" s="61" t="s">
        <v>13584</v>
      </c>
      <c r="N1810" s="61" t="s">
        <v>249</v>
      </c>
      <c r="O1810" s="61" t="s">
        <v>9374</v>
      </c>
      <c r="P1810" s="185" t="s">
        <v>17</v>
      </c>
      <c r="Q1810" s="182"/>
      <c r="R1810" s="61"/>
      <c r="S1810" s="61"/>
      <c r="T1810" s="61"/>
      <c r="U1810" s="66"/>
      <c r="V1810" s="61"/>
      <c r="W1810" s="61"/>
      <c r="X1810" s="66" t="s">
        <v>18</v>
      </c>
      <c r="Y1810" s="57">
        <v>43073</v>
      </c>
      <c r="Z1810" s="75"/>
      <c r="AA1810" s="95" t="s">
        <v>4585</v>
      </c>
      <c r="AB1810" s="183"/>
      <c r="AC1810" s="175"/>
      <c r="AD1810" s="176"/>
      <c r="AE1810" s="67" t="str">
        <f t="shared" si="1"/>
        <v>Jul</v>
      </c>
      <c r="AF1810" s="68" t="str">
        <f t="shared" si="2"/>
        <v>Dec</v>
      </c>
      <c r="AG1810" s="177">
        <f t="shared" si="6"/>
        <v>136</v>
      </c>
      <c r="AH1810" s="70">
        <f t="shared" si="5"/>
        <v>42967</v>
      </c>
      <c r="AI1810" s="71">
        <f ca="1"/>
        <v>-1022</v>
      </c>
      <c r="AJ1810" s="71" t="str">
        <v>2017</v>
      </c>
      <c r="AK1810" s="70">
        <f t="shared" si="4"/>
        <v>42947</v>
      </c>
    </row>
    <row r="1811" spans="1:37" ht="14.4">
      <c r="A1811" s="239" t="s">
        <v>13585</v>
      </c>
      <c r="B1811" s="61" t="s">
        <v>89</v>
      </c>
      <c r="C1811" s="59">
        <v>42936</v>
      </c>
      <c r="D1811" s="66" t="s">
        <v>90</v>
      </c>
      <c r="E1811" s="169" t="s">
        <v>140</v>
      </c>
      <c r="F1811" s="180" t="s">
        <v>106</v>
      </c>
      <c r="G1811" s="168" t="s">
        <v>107</v>
      </c>
      <c r="H1811" s="242" t="s">
        <v>140</v>
      </c>
      <c r="I1811" s="181">
        <f t="shared" si="0"/>
        <v>42966</v>
      </c>
      <c r="J1811" s="61"/>
      <c r="K1811" s="184"/>
      <c r="L1811" s="241" t="s">
        <v>745</v>
      </c>
      <c r="M1811" s="61" t="s">
        <v>13586</v>
      </c>
      <c r="N1811" s="61" t="s">
        <v>132</v>
      </c>
      <c r="O1811" s="61" t="s">
        <v>9151</v>
      </c>
      <c r="P1811" s="185" t="s">
        <v>17</v>
      </c>
      <c r="Q1811" s="182"/>
      <c r="R1811" s="61"/>
      <c r="S1811" s="61"/>
      <c r="T1811" s="61"/>
      <c r="U1811" s="66"/>
      <c r="V1811" s="61"/>
      <c r="W1811" s="61"/>
      <c r="X1811" s="66" t="s">
        <v>18</v>
      </c>
      <c r="Y1811" s="57">
        <v>43073</v>
      </c>
      <c r="Z1811" s="75"/>
      <c r="AA1811" s="95" t="s">
        <v>4585</v>
      </c>
      <c r="AB1811" s="183"/>
      <c r="AC1811" s="175"/>
      <c r="AD1811" s="176"/>
      <c r="AE1811" s="67" t="str">
        <f t="shared" si="1"/>
        <v>Jul</v>
      </c>
      <c r="AF1811" s="68" t="str">
        <f t="shared" si="2"/>
        <v>Dec</v>
      </c>
      <c r="AG1811" s="177">
        <f t="shared" si="6"/>
        <v>137</v>
      </c>
      <c r="AH1811" s="70">
        <f t="shared" si="5"/>
        <v>42966</v>
      </c>
      <c r="AI1811" s="71">
        <f ca="1"/>
        <v>-1023</v>
      </c>
      <c r="AJ1811" s="71" t="str">
        <v>2017</v>
      </c>
      <c r="AK1811" s="70">
        <f t="shared" si="4"/>
        <v>42946</v>
      </c>
    </row>
    <row r="1812" spans="1:37" ht="14.4">
      <c r="A1812" s="239" t="s">
        <v>13587</v>
      </c>
      <c r="B1812" s="61" t="s">
        <v>89</v>
      </c>
      <c r="C1812" s="59">
        <v>42929</v>
      </c>
      <c r="D1812" s="66" t="s">
        <v>90</v>
      </c>
      <c r="E1812" s="169" t="s">
        <v>140</v>
      </c>
      <c r="F1812" s="180" t="s">
        <v>106</v>
      </c>
      <c r="G1812" s="168" t="s">
        <v>107</v>
      </c>
      <c r="H1812" s="242" t="s">
        <v>140</v>
      </c>
      <c r="I1812" s="181">
        <f t="shared" si="0"/>
        <v>42959</v>
      </c>
      <c r="J1812" s="61"/>
      <c r="K1812" s="184"/>
      <c r="L1812" s="241" t="s">
        <v>13588</v>
      </c>
      <c r="M1812" s="61" t="s">
        <v>13589</v>
      </c>
      <c r="N1812" s="61"/>
      <c r="O1812" s="61"/>
      <c r="P1812" s="185"/>
      <c r="Q1812" s="182"/>
      <c r="R1812" s="61"/>
      <c r="S1812" s="61"/>
      <c r="T1812" s="61"/>
      <c r="U1812" s="66"/>
      <c r="V1812" s="61"/>
      <c r="W1812" s="61"/>
      <c r="X1812" s="66" t="s">
        <v>14</v>
      </c>
      <c r="Y1812" s="57">
        <v>43073</v>
      </c>
      <c r="Z1812" s="75"/>
      <c r="AA1812" s="95" t="s">
        <v>3956</v>
      </c>
      <c r="AB1812" s="183"/>
      <c r="AC1812" s="175"/>
      <c r="AD1812" s="176"/>
      <c r="AE1812" s="67" t="str">
        <f t="shared" si="1"/>
        <v>Jul</v>
      </c>
      <c r="AF1812" s="68" t="str">
        <f t="shared" si="2"/>
        <v>Dec</v>
      </c>
      <c r="AG1812" s="177">
        <f t="shared" si="6"/>
        <v>144</v>
      </c>
      <c r="AH1812" s="70">
        <f t="shared" si="5"/>
        <v>42959</v>
      </c>
      <c r="AI1812" s="71">
        <f ca="1"/>
        <v>-1030</v>
      </c>
      <c r="AJ1812" s="71" t="str">
        <v>2017</v>
      </c>
      <c r="AK1812" s="70">
        <f t="shared" si="4"/>
        <v>42939</v>
      </c>
    </row>
    <row r="1813" spans="1:37" ht="14.4">
      <c r="A1813" s="239" t="s">
        <v>13590</v>
      </c>
      <c r="B1813" s="61" t="s">
        <v>89</v>
      </c>
      <c r="C1813" s="59">
        <v>42929</v>
      </c>
      <c r="D1813" s="66" t="s">
        <v>90</v>
      </c>
      <c r="E1813" s="169" t="s">
        <v>140</v>
      </c>
      <c r="F1813" s="180" t="s">
        <v>106</v>
      </c>
      <c r="G1813" s="168" t="s">
        <v>107</v>
      </c>
      <c r="H1813" s="242" t="s">
        <v>140</v>
      </c>
      <c r="I1813" s="181">
        <f t="shared" si="0"/>
        <v>42959</v>
      </c>
      <c r="J1813" s="61"/>
      <c r="K1813" s="184"/>
      <c r="L1813" s="241" t="s">
        <v>13591</v>
      </c>
      <c r="M1813" s="330" t="s">
        <v>13591</v>
      </c>
      <c r="N1813" s="61" t="s">
        <v>355</v>
      </c>
      <c r="O1813" s="61" t="s">
        <v>13592</v>
      </c>
      <c r="P1813" s="185" t="s">
        <v>17</v>
      </c>
      <c r="Q1813" s="182"/>
      <c r="R1813" s="61"/>
      <c r="S1813" s="61"/>
      <c r="T1813" s="61"/>
      <c r="U1813" s="66"/>
      <c r="V1813" s="61"/>
      <c r="W1813" s="61"/>
      <c r="X1813" s="66" t="s">
        <v>18</v>
      </c>
      <c r="Y1813" s="57">
        <v>43073</v>
      </c>
      <c r="Z1813" s="75"/>
      <c r="AA1813" s="95" t="s">
        <v>4585</v>
      </c>
      <c r="AB1813" s="183"/>
      <c r="AC1813" s="175"/>
      <c r="AD1813" s="176"/>
      <c r="AE1813" s="67" t="str">
        <f t="shared" si="1"/>
        <v>Jul</v>
      </c>
      <c r="AF1813" s="68" t="str">
        <f t="shared" si="2"/>
        <v>Dec</v>
      </c>
      <c r="AG1813" s="177">
        <f t="shared" si="6"/>
        <v>144</v>
      </c>
      <c r="AH1813" s="70">
        <f t="shared" si="5"/>
        <v>42959</v>
      </c>
      <c r="AI1813" s="71">
        <f ca="1"/>
        <v>-1030</v>
      </c>
      <c r="AJ1813" s="71" t="str">
        <v>2017</v>
      </c>
      <c r="AK1813" s="70">
        <f t="shared" si="4"/>
        <v>42939</v>
      </c>
    </row>
    <row r="1814" spans="1:37" ht="14.4">
      <c r="A1814" s="239" t="s">
        <v>13593</v>
      </c>
      <c r="B1814" s="61" t="s">
        <v>89</v>
      </c>
      <c r="C1814" s="59">
        <v>42923</v>
      </c>
      <c r="D1814" s="66" t="s">
        <v>90</v>
      </c>
      <c r="E1814" s="169" t="s">
        <v>140</v>
      </c>
      <c r="F1814" s="180" t="s">
        <v>106</v>
      </c>
      <c r="G1814" s="168" t="s">
        <v>107</v>
      </c>
      <c r="H1814" s="242" t="s">
        <v>140</v>
      </c>
      <c r="I1814" s="181">
        <f t="shared" si="0"/>
        <v>42953</v>
      </c>
      <c r="J1814" s="61"/>
      <c r="K1814" s="184"/>
      <c r="L1814" s="241" t="s">
        <v>13594</v>
      </c>
      <c r="M1814" s="61" t="s">
        <v>13595</v>
      </c>
      <c r="N1814" s="61" t="s">
        <v>16</v>
      </c>
      <c r="O1814" s="61">
        <v>758013447</v>
      </c>
      <c r="P1814" s="185" t="s">
        <v>17</v>
      </c>
      <c r="Q1814" s="182"/>
      <c r="R1814" s="61"/>
      <c r="S1814" s="61"/>
      <c r="T1814" s="61"/>
      <c r="U1814" s="66"/>
      <c r="V1814" s="61"/>
      <c r="W1814" s="61"/>
      <c r="X1814" s="66" t="s">
        <v>18</v>
      </c>
      <c r="Y1814" s="57">
        <v>43073</v>
      </c>
      <c r="Z1814" s="75"/>
      <c r="AA1814" s="95" t="s">
        <v>4585</v>
      </c>
      <c r="AB1814" s="183"/>
      <c r="AC1814" s="175"/>
      <c r="AD1814" s="176"/>
      <c r="AE1814" s="67" t="str">
        <f t="shared" si="1"/>
        <v>Jul</v>
      </c>
      <c r="AF1814" s="68" t="str">
        <f t="shared" si="2"/>
        <v>Dec</v>
      </c>
      <c r="AG1814" s="177">
        <f t="shared" si="6"/>
        <v>150</v>
      </c>
      <c r="AH1814" s="70">
        <f t="shared" si="5"/>
        <v>42953</v>
      </c>
      <c r="AI1814" s="71">
        <f ca="1"/>
        <v>-1036</v>
      </c>
      <c r="AJ1814" s="71" t="str">
        <v>2017</v>
      </c>
      <c r="AK1814" s="70">
        <f t="shared" si="4"/>
        <v>42933</v>
      </c>
    </row>
    <row r="1815" spans="1:37" ht="14.4">
      <c r="A1815" s="239" t="s">
        <v>13596</v>
      </c>
      <c r="B1815" s="61" t="s">
        <v>89</v>
      </c>
      <c r="C1815" s="59">
        <v>42929</v>
      </c>
      <c r="D1815" s="66" t="s">
        <v>90</v>
      </c>
      <c r="E1815" s="169" t="s">
        <v>140</v>
      </c>
      <c r="F1815" s="180" t="s">
        <v>106</v>
      </c>
      <c r="G1815" s="168" t="s">
        <v>107</v>
      </c>
      <c r="H1815" s="242" t="s">
        <v>140</v>
      </c>
      <c r="I1815" s="181">
        <f t="shared" si="0"/>
        <v>42959</v>
      </c>
      <c r="J1815" s="61"/>
      <c r="K1815" s="184"/>
      <c r="L1815" s="241" t="s">
        <v>13597</v>
      </c>
      <c r="M1815" s="61" t="s">
        <v>13598</v>
      </c>
      <c r="N1815" s="61" t="s">
        <v>33</v>
      </c>
      <c r="O1815" s="61" t="s">
        <v>13599</v>
      </c>
      <c r="P1815" s="185" t="s">
        <v>96</v>
      </c>
      <c r="Q1815" s="182"/>
      <c r="R1815" s="61"/>
      <c r="S1815" s="61"/>
      <c r="T1815" s="61"/>
      <c r="U1815" s="66"/>
      <c r="V1815" s="61"/>
      <c r="W1815" s="61"/>
      <c r="X1815" s="66" t="s">
        <v>18</v>
      </c>
      <c r="Y1815" s="57">
        <v>43073</v>
      </c>
      <c r="Z1815" s="75"/>
      <c r="AA1815" s="95" t="s">
        <v>4585</v>
      </c>
      <c r="AB1815" s="183"/>
      <c r="AC1815" s="175"/>
      <c r="AD1815" s="176"/>
      <c r="AE1815" s="67" t="str">
        <f t="shared" si="1"/>
        <v>Jul</v>
      </c>
      <c r="AF1815" s="68" t="str">
        <f t="shared" si="2"/>
        <v>Dec</v>
      </c>
      <c r="AG1815" s="177">
        <f t="shared" si="6"/>
        <v>144</v>
      </c>
      <c r="AH1815" s="70">
        <f t="shared" si="5"/>
        <v>42959</v>
      </c>
      <c r="AI1815" s="71">
        <f ca="1"/>
        <v>-1030</v>
      </c>
      <c r="AJ1815" s="71" t="str">
        <v>2017</v>
      </c>
      <c r="AK1815" s="70">
        <f t="shared" si="4"/>
        <v>42939</v>
      </c>
    </row>
    <row r="1816" spans="1:37" ht="14.4">
      <c r="A1816" s="239" t="s">
        <v>13600</v>
      </c>
      <c r="B1816" s="61" t="s">
        <v>89</v>
      </c>
      <c r="C1816" s="59">
        <v>42929</v>
      </c>
      <c r="D1816" s="66" t="s">
        <v>1027</v>
      </c>
      <c r="E1816" s="169" t="s">
        <v>140</v>
      </c>
      <c r="F1816" s="180" t="s">
        <v>106</v>
      </c>
      <c r="G1816" s="168" t="s">
        <v>107</v>
      </c>
      <c r="H1816" s="242" t="s">
        <v>140</v>
      </c>
      <c r="I1816" s="181">
        <f t="shared" si="0"/>
        <v>42959</v>
      </c>
      <c r="J1816" s="61"/>
      <c r="K1816" s="184"/>
      <c r="L1816" s="241" t="s">
        <v>13601</v>
      </c>
      <c r="M1816" s="61" t="s">
        <v>13601</v>
      </c>
      <c r="N1816" s="61"/>
      <c r="O1816" s="61"/>
      <c r="P1816" s="185"/>
      <c r="Q1816" s="182"/>
      <c r="R1816" s="61"/>
      <c r="S1816" s="61"/>
      <c r="T1816" s="61"/>
      <c r="U1816" s="66"/>
      <c r="V1816" s="61"/>
      <c r="W1816" s="61"/>
      <c r="X1816" s="66" t="s">
        <v>14</v>
      </c>
      <c r="Y1816" s="57">
        <v>43073</v>
      </c>
      <c r="Z1816" s="75"/>
      <c r="AA1816" s="95" t="s">
        <v>3956</v>
      </c>
      <c r="AB1816" s="183"/>
      <c r="AC1816" s="175"/>
      <c r="AD1816" s="176"/>
      <c r="AE1816" s="67" t="str">
        <f t="shared" si="1"/>
        <v>Jul</v>
      </c>
      <c r="AF1816" s="68" t="str">
        <f t="shared" si="2"/>
        <v>Dec</v>
      </c>
      <c r="AG1816" s="177">
        <f t="shared" si="6"/>
        <v>144</v>
      </c>
      <c r="AH1816" s="70">
        <f t="shared" si="5"/>
        <v>42959</v>
      </c>
      <c r="AI1816" s="71">
        <f ca="1"/>
        <v>-1030</v>
      </c>
      <c r="AJ1816" s="71" t="str">
        <v>2017</v>
      </c>
      <c r="AK1816" s="70">
        <f t="shared" si="4"/>
        <v>42939</v>
      </c>
    </row>
    <row r="1817" spans="1:37" ht="14.4">
      <c r="A1817" s="239" t="s">
        <v>13602</v>
      </c>
      <c r="B1817" s="61" t="s">
        <v>89</v>
      </c>
      <c r="C1817" s="59">
        <v>42930</v>
      </c>
      <c r="D1817" s="66" t="s">
        <v>1027</v>
      </c>
      <c r="E1817" s="169" t="s">
        <v>140</v>
      </c>
      <c r="F1817" s="180" t="s">
        <v>106</v>
      </c>
      <c r="G1817" s="168" t="s">
        <v>107</v>
      </c>
      <c r="H1817" s="242" t="s">
        <v>140</v>
      </c>
      <c r="I1817" s="181">
        <f t="shared" si="0"/>
        <v>42960</v>
      </c>
      <c r="J1817" s="61"/>
      <c r="K1817" s="184"/>
      <c r="L1817" s="241" t="s">
        <v>642</v>
      </c>
      <c r="M1817" s="56" t="s">
        <v>13603</v>
      </c>
      <c r="N1817" s="61" t="s">
        <v>271</v>
      </c>
      <c r="O1817" s="61"/>
      <c r="P1817" s="185"/>
      <c r="Q1817" s="182"/>
      <c r="R1817" s="61"/>
      <c r="S1817" s="61"/>
      <c r="T1817" s="61"/>
      <c r="U1817" s="66"/>
      <c r="V1817" s="61"/>
      <c r="W1817" s="61"/>
      <c r="X1817" s="66" t="s">
        <v>14</v>
      </c>
      <c r="Y1817" s="57">
        <v>43073</v>
      </c>
      <c r="Z1817" s="75"/>
      <c r="AA1817" s="95" t="s">
        <v>8944</v>
      </c>
      <c r="AB1817" s="183"/>
      <c r="AC1817" s="175"/>
      <c r="AD1817" s="176"/>
      <c r="AE1817" s="67" t="str">
        <f t="shared" si="1"/>
        <v>Jul</v>
      </c>
      <c r="AF1817" s="68" t="str">
        <f t="shared" si="2"/>
        <v>Dec</v>
      </c>
      <c r="AG1817" s="177">
        <f t="shared" si="6"/>
        <v>143</v>
      </c>
      <c r="AH1817" s="70">
        <f t="shared" si="5"/>
        <v>42960</v>
      </c>
      <c r="AI1817" s="71">
        <f ca="1"/>
        <v>-1029</v>
      </c>
      <c r="AJ1817" s="71" t="str">
        <v>2017</v>
      </c>
      <c r="AK1817" s="70">
        <f t="shared" si="4"/>
        <v>42940</v>
      </c>
    </row>
    <row r="1818" spans="1:37" ht="14.4">
      <c r="A1818" s="239" t="s">
        <v>13604</v>
      </c>
      <c r="B1818" s="61" t="s">
        <v>89</v>
      </c>
      <c r="C1818" s="59">
        <v>42930</v>
      </c>
      <c r="D1818" s="66" t="s">
        <v>1027</v>
      </c>
      <c r="E1818" s="169" t="s">
        <v>140</v>
      </c>
      <c r="F1818" s="180" t="s">
        <v>106</v>
      </c>
      <c r="G1818" s="168" t="s">
        <v>107</v>
      </c>
      <c r="H1818" s="242" t="s">
        <v>140</v>
      </c>
      <c r="I1818" s="181">
        <f t="shared" si="0"/>
        <v>42960</v>
      </c>
      <c r="J1818" s="61"/>
      <c r="K1818" s="184"/>
      <c r="L1818" s="241" t="s">
        <v>642</v>
      </c>
      <c r="M1818" s="61" t="s">
        <v>13605</v>
      </c>
      <c r="N1818" s="61" t="s">
        <v>27</v>
      </c>
      <c r="O1818" s="61"/>
      <c r="P1818" s="185"/>
      <c r="Q1818" s="182"/>
      <c r="R1818" s="61"/>
      <c r="S1818" s="61"/>
      <c r="T1818" s="61"/>
      <c r="U1818" s="66"/>
      <c r="V1818" s="61"/>
      <c r="W1818" s="61"/>
      <c r="X1818" s="66" t="s">
        <v>14</v>
      </c>
      <c r="Y1818" s="57">
        <v>43073</v>
      </c>
      <c r="Z1818" s="75"/>
      <c r="AA1818" s="95" t="s">
        <v>8944</v>
      </c>
      <c r="AB1818" s="183"/>
      <c r="AC1818" s="175"/>
      <c r="AD1818" s="176"/>
      <c r="AE1818" s="67" t="str">
        <f t="shared" si="1"/>
        <v>Jul</v>
      </c>
      <c r="AF1818" s="68" t="str">
        <f t="shared" si="2"/>
        <v>Dec</v>
      </c>
      <c r="AG1818" s="177">
        <f t="shared" si="6"/>
        <v>143</v>
      </c>
      <c r="AH1818" s="70">
        <f t="shared" si="5"/>
        <v>42960</v>
      </c>
      <c r="AI1818" s="71">
        <f ca="1"/>
        <v>-1029</v>
      </c>
      <c r="AJ1818" s="71" t="str">
        <v>2017</v>
      </c>
      <c r="AK1818" s="70">
        <f t="shared" si="4"/>
        <v>42940</v>
      </c>
    </row>
    <row r="1819" spans="1:37" ht="14.4">
      <c r="A1819" s="239" t="s">
        <v>13606</v>
      </c>
      <c r="B1819" s="61" t="s">
        <v>89</v>
      </c>
      <c r="C1819" s="59">
        <v>42930</v>
      </c>
      <c r="D1819" s="66" t="s">
        <v>1027</v>
      </c>
      <c r="E1819" s="169" t="s">
        <v>140</v>
      </c>
      <c r="F1819" s="180" t="s">
        <v>106</v>
      </c>
      <c r="G1819" s="168" t="s">
        <v>107</v>
      </c>
      <c r="H1819" s="242" t="s">
        <v>140</v>
      </c>
      <c r="I1819" s="181">
        <f t="shared" si="0"/>
        <v>42960</v>
      </c>
      <c r="J1819" s="61"/>
      <c r="K1819" s="184"/>
      <c r="L1819" s="241" t="s">
        <v>642</v>
      </c>
      <c r="M1819" s="61" t="s">
        <v>13607</v>
      </c>
      <c r="N1819" s="61" t="s">
        <v>271</v>
      </c>
      <c r="O1819" s="61" t="s">
        <v>13608</v>
      </c>
      <c r="P1819" s="185"/>
      <c r="Q1819" s="182"/>
      <c r="R1819" s="61"/>
      <c r="S1819" s="61"/>
      <c r="T1819" s="61"/>
      <c r="U1819" s="66"/>
      <c r="V1819" s="61"/>
      <c r="W1819" s="61"/>
      <c r="X1819" s="66" t="s">
        <v>14</v>
      </c>
      <c r="Y1819" s="57">
        <v>43073</v>
      </c>
      <c r="Z1819" s="75"/>
      <c r="AA1819" s="197" t="s">
        <v>4435</v>
      </c>
      <c r="AB1819" s="183"/>
      <c r="AC1819" s="175"/>
      <c r="AD1819" s="176"/>
      <c r="AE1819" s="67" t="str">
        <f t="shared" si="1"/>
        <v>Jul</v>
      </c>
      <c r="AF1819" s="68" t="str">
        <f t="shared" si="2"/>
        <v>Dec</v>
      </c>
      <c r="AG1819" s="177">
        <f t="shared" si="6"/>
        <v>143</v>
      </c>
      <c r="AH1819" s="70">
        <f t="shared" si="5"/>
        <v>42960</v>
      </c>
      <c r="AI1819" s="71">
        <f ca="1"/>
        <v>-1029</v>
      </c>
      <c r="AJ1819" s="71" t="str">
        <v>2017</v>
      </c>
      <c r="AK1819" s="70">
        <f t="shared" si="4"/>
        <v>42940</v>
      </c>
    </row>
    <row r="1820" spans="1:37" ht="14.4">
      <c r="A1820" s="239" t="s">
        <v>13609</v>
      </c>
      <c r="B1820" s="61" t="s">
        <v>89</v>
      </c>
      <c r="C1820" s="59">
        <v>42930</v>
      </c>
      <c r="D1820" s="66" t="s">
        <v>1027</v>
      </c>
      <c r="E1820" s="169" t="s">
        <v>140</v>
      </c>
      <c r="F1820" s="180" t="s">
        <v>106</v>
      </c>
      <c r="G1820" s="168" t="s">
        <v>107</v>
      </c>
      <c r="H1820" s="242" t="s">
        <v>140</v>
      </c>
      <c r="I1820" s="181">
        <f t="shared" si="0"/>
        <v>42960</v>
      </c>
      <c r="J1820" s="61"/>
      <c r="K1820" s="184"/>
      <c r="L1820" s="241" t="s">
        <v>642</v>
      </c>
      <c r="M1820" s="61" t="s">
        <v>13610</v>
      </c>
      <c r="N1820" s="61" t="s">
        <v>20</v>
      </c>
      <c r="O1820" s="61" t="s">
        <v>13611</v>
      </c>
      <c r="P1820" s="185" t="s">
        <v>21</v>
      </c>
      <c r="Q1820" s="182"/>
      <c r="R1820" s="61"/>
      <c r="S1820" s="61"/>
      <c r="T1820" s="61"/>
      <c r="U1820" s="66"/>
      <c r="V1820" s="61"/>
      <c r="W1820" s="61"/>
      <c r="X1820" s="66" t="s">
        <v>18</v>
      </c>
      <c r="Y1820" s="57">
        <v>43073</v>
      </c>
      <c r="Z1820" s="75"/>
      <c r="AA1820" s="95" t="s">
        <v>13612</v>
      </c>
      <c r="AB1820" s="183"/>
      <c r="AC1820" s="175"/>
      <c r="AD1820" s="176"/>
      <c r="AE1820" s="67" t="str">
        <f t="shared" si="1"/>
        <v>Jul</v>
      </c>
      <c r="AF1820" s="68" t="str">
        <f t="shared" si="2"/>
        <v>Dec</v>
      </c>
      <c r="AG1820" s="177">
        <f t="shared" si="6"/>
        <v>143</v>
      </c>
      <c r="AH1820" s="70">
        <f t="shared" si="5"/>
        <v>42960</v>
      </c>
      <c r="AI1820" s="71">
        <f ca="1"/>
        <v>-1029</v>
      </c>
      <c r="AJ1820" s="71" t="str">
        <v>2017</v>
      </c>
      <c r="AK1820" s="70">
        <f t="shared" si="4"/>
        <v>42940</v>
      </c>
    </row>
    <row r="1821" spans="1:37" ht="14.4">
      <c r="A1821" s="239" t="s">
        <v>13613</v>
      </c>
      <c r="B1821" s="61" t="s">
        <v>89</v>
      </c>
      <c r="C1821" s="59">
        <v>42930</v>
      </c>
      <c r="D1821" s="66" t="s">
        <v>1027</v>
      </c>
      <c r="E1821" s="169" t="s">
        <v>140</v>
      </c>
      <c r="F1821" s="180" t="s">
        <v>106</v>
      </c>
      <c r="G1821" s="168" t="s">
        <v>107</v>
      </c>
      <c r="H1821" s="242" t="s">
        <v>140</v>
      </c>
      <c r="I1821" s="181">
        <f t="shared" si="0"/>
        <v>42960</v>
      </c>
      <c r="J1821" s="61"/>
      <c r="K1821" s="184"/>
      <c r="L1821" s="241" t="s">
        <v>642</v>
      </c>
      <c r="M1821" s="61" t="s">
        <v>13614</v>
      </c>
      <c r="N1821" s="61" t="s">
        <v>22</v>
      </c>
      <c r="O1821" s="61" t="s">
        <v>13615</v>
      </c>
      <c r="P1821" s="185" t="s">
        <v>17</v>
      </c>
      <c r="Q1821" s="182"/>
      <c r="R1821" s="61"/>
      <c r="S1821" s="61"/>
      <c r="T1821" s="61"/>
      <c r="U1821" s="66"/>
      <c r="V1821" s="61"/>
      <c r="W1821" s="61"/>
      <c r="X1821" s="66" t="s">
        <v>18</v>
      </c>
      <c r="Y1821" s="57">
        <v>43073</v>
      </c>
      <c r="Z1821" s="75"/>
      <c r="AA1821" s="268" t="s">
        <v>13616</v>
      </c>
      <c r="AB1821" s="183"/>
      <c r="AC1821" s="175"/>
      <c r="AD1821" s="176"/>
      <c r="AE1821" s="67" t="str">
        <f t="shared" si="1"/>
        <v>Jul</v>
      </c>
      <c r="AF1821" s="68" t="str">
        <f t="shared" si="2"/>
        <v>Dec</v>
      </c>
      <c r="AG1821" s="177">
        <f t="shared" si="6"/>
        <v>143</v>
      </c>
      <c r="AH1821" s="70">
        <f t="shared" si="5"/>
        <v>42960</v>
      </c>
      <c r="AI1821" s="71">
        <f ca="1"/>
        <v>-1029</v>
      </c>
      <c r="AJ1821" s="71" t="str">
        <v>2017</v>
      </c>
      <c r="AK1821" s="70">
        <f t="shared" si="4"/>
        <v>42940</v>
      </c>
    </row>
    <row r="1822" spans="1:37" ht="14.4">
      <c r="A1822" s="239" t="s">
        <v>13617</v>
      </c>
      <c r="B1822" s="61" t="s">
        <v>89</v>
      </c>
      <c r="C1822" s="59">
        <v>42929</v>
      </c>
      <c r="D1822" s="66" t="s">
        <v>90</v>
      </c>
      <c r="E1822" s="169" t="s">
        <v>140</v>
      </c>
      <c r="F1822" s="180" t="s">
        <v>106</v>
      </c>
      <c r="G1822" s="168" t="s">
        <v>107</v>
      </c>
      <c r="H1822" s="242" t="s">
        <v>140</v>
      </c>
      <c r="I1822" s="181">
        <f t="shared" si="0"/>
        <v>42959</v>
      </c>
      <c r="J1822" s="61"/>
      <c r="K1822" s="184"/>
      <c r="L1822" s="241" t="s">
        <v>13618</v>
      </c>
      <c r="M1822" s="61" t="s">
        <v>13619</v>
      </c>
      <c r="N1822" s="61" t="s">
        <v>22</v>
      </c>
      <c r="O1822" s="61">
        <v>753010097</v>
      </c>
      <c r="P1822" s="185" t="s">
        <v>21</v>
      </c>
      <c r="Q1822" s="182"/>
      <c r="R1822" s="61"/>
      <c r="S1822" s="61"/>
      <c r="T1822" s="61"/>
      <c r="U1822" s="66"/>
      <c r="V1822" s="61"/>
      <c r="W1822" s="61"/>
      <c r="X1822" s="66" t="s">
        <v>18</v>
      </c>
      <c r="Y1822" s="57">
        <v>43073</v>
      </c>
      <c r="Z1822" s="75"/>
      <c r="AA1822" s="95" t="s">
        <v>13620</v>
      </c>
      <c r="AB1822" s="183"/>
      <c r="AC1822" s="175"/>
      <c r="AD1822" s="176"/>
      <c r="AE1822" s="67" t="str">
        <f t="shared" si="1"/>
        <v>Jul</v>
      </c>
      <c r="AF1822" s="68" t="str">
        <f t="shared" si="2"/>
        <v>Dec</v>
      </c>
      <c r="AG1822" s="177">
        <f t="shared" si="6"/>
        <v>144</v>
      </c>
      <c r="AH1822" s="70">
        <f t="shared" si="5"/>
        <v>42959</v>
      </c>
      <c r="AI1822" s="71">
        <f ca="1"/>
        <v>-1030</v>
      </c>
      <c r="AJ1822" s="71" t="str">
        <v>2017</v>
      </c>
      <c r="AK1822" s="70">
        <f t="shared" si="4"/>
        <v>42939</v>
      </c>
    </row>
    <row r="1823" spans="1:37" ht="14.4">
      <c r="A1823" s="239" t="s">
        <v>13621</v>
      </c>
      <c r="B1823" s="61" t="s">
        <v>89</v>
      </c>
      <c r="C1823" s="59">
        <v>42930</v>
      </c>
      <c r="D1823" s="66" t="s">
        <v>131</v>
      </c>
      <c r="E1823" s="169" t="s">
        <v>140</v>
      </c>
      <c r="F1823" s="180" t="s">
        <v>106</v>
      </c>
      <c r="G1823" s="168" t="s">
        <v>107</v>
      </c>
      <c r="H1823" s="242" t="s">
        <v>140</v>
      </c>
      <c r="I1823" s="181">
        <f t="shared" si="0"/>
        <v>42960</v>
      </c>
      <c r="J1823" s="61"/>
      <c r="K1823" s="184"/>
      <c r="L1823" s="241" t="s">
        <v>13622</v>
      </c>
      <c r="M1823" s="61" t="s">
        <v>13623</v>
      </c>
      <c r="N1823" s="61" t="s">
        <v>13</v>
      </c>
      <c r="O1823" s="61" t="s">
        <v>13624</v>
      </c>
      <c r="P1823" s="185" t="s">
        <v>17</v>
      </c>
      <c r="Q1823" s="182"/>
      <c r="R1823" s="61"/>
      <c r="S1823" s="61"/>
      <c r="T1823" s="61"/>
      <c r="U1823" s="66"/>
      <c r="V1823" s="61"/>
      <c r="W1823" s="61"/>
      <c r="X1823" s="66" t="s">
        <v>18</v>
      </c>
      <c r="Y1823" s="57">
        <v>43073</v>
      </c>
      <c r="Z1823" s="75"/>
      <c r="AA1823" s="95" t="s">
        <v>13625</v>
      </c>
      <c r="AB1823" s="183"/>
      <c r="AC1823" s="175"/>
      <c r="AD1823" s="176"/>
      <c r="AE1823" s="67" t="str">
        <f t="shared" si="1"/>
        <v>Jul</v>
      </c>
      <c r="AF1823" s="68" t="str">
        <f t="shared" si="2"/>
        <v>Dec</v>
      </c>
      <c r="AG1823" s="177">
        <f t="shared" si="6"/>
        <v>143</v>
      </c>
      <c r="AH1823" s="70">
        <f t="shared" si="5"/>
        <v>42960</v>
      </c>
      <c r="AI1823" s="71">
        <f ca="1"/>
        <v>-1029</v>
      </c>
      <c r="AJ1823" s="71" t="str">
        <v>2017</v>
      </c>
      <c r="AK1823" s="70">
        <f t="shared" si="4"/>
        <v>42940</v>
      </c>
    </row>
    <row r="1824" spans="1:37" ht="14.4">
      <c r="A1824" s="239" t="s">
        <v>13626</v>
      </c>
      <c r="B1824" s="61" t="s">
        <v>89</v>
      </c>
      <c r="C1824" s="59">
        <v>42933</v>
      </c>
      <c r="D1824" s="66" t="s">
        <v>131</v>
      </c>
      <c r="E1824" s="169" t="s">
        <v>140</v>
      </c>
      <c r="F1824" s="180" t="s">
        <v>106</v>
      </c>
      <c r="G1824" s="168" t="s">
        <v>107</v>
      </c>
      <c r="H1824" s="242" t="s">
        <v>140</v>
      </c>
      <c r="I1824" s="181">
        <f t="shared" si="0"/>
        <v>42963</v>
      </c>
      <c r="J1824" s="61"/>
      <c r="K1824" s="184"/>
      <c r="L1824" s="241" t="s">
        <v>13627</v>
      </c>
      <c r="M1824" s="61" t="s">
        <v>13628</v>
      </c>
      <c r="N1824" s="61" t="s">
        <v>22</v>
      </c>
      <c r="O1824" s="61" t="s">
        <v>13629</v>
      </c>
      <c r="P1824" s="185" t="s">
        <v>17</v>
      </c>
      <c r="Q1824" s="182"/>
      <c r="R1824" s="61"/>
      <c r="S1824" s="61"/>
      <c r="T1824" s="61"/>
      <c r="U1824" s="66"/>
      <c r="V1824" s="61"/>
      <c r="W1824" s="61"/>
      <c r="X1824" s="66" t="s">
        <v>18</v>
      </c>
      <c r="Y1824" s="57">
        <v>43073</v>
      </c>
      <c r="Z1824" s="75"/>
      <c r="AA1824" s="64" t="s">
        <v>13625</v>
      </c>
      <c r="AB1824" s="183"/>
      <c r="AC1824" s="175"/>
      <c r="AD1824" s="176"/>
      <c r="AE1824" s="67" t="str">
        <f t="shared" si="1"/>
        <v>Jul</v>
      </c>
      <c r="AF1824" s="68" t="str">
        <f t="shared" si="2"/>
        <v>Dec</v>
      </c>
      <c r="AG1824" s="177">
        <f t="shared" si="6"/>
        <v>140</v>
      </c>
      <c r="AH1824" s="70">
        <f t="shared" si="5"/>
        <v>42963</v>
      </c>
      <c r="AI1824" s="71">
        <f ca="1"/>
        <v>-1026</v>
      </c>
      <c r="AJ1824" s="71" t="str">
        <v>2017</v>
      </c>
      <c r="AK1824" s="70">
        <f t="shared" si="4"/>
        <v>42943</v>
      </c>
    </row>
    <row r="1825" spans="1:37" ht="14.4">
      <c r="A1825" s="239" t="s">
        <v>13630</v>
      </c>
      <c r="B1825" s="61" t="s">
        <v>89</v>
      </c>
      <c r="C1825" s="59">
        <v>42933</v>
      </c>
      <c r="D1825" s="66" t="s">
        <v>1027</v>
      </c>
      <c r="E1825" s="169" t="s">
        <v>140</v>
      </c>
      <c r="F1825" s="180" t="s">
        <v>106</v>
      </c>
      <c r="G1825" s="168" t="s">
        <v>107</v>
      </c>
      <c r="H1825" s="242" t="s">
        <v>140</v>
      </c>
      <c r="I1825" s="181">
        <f t="shared" si="0"/>
        <v>42963</v>
      </c>
      <c r="J1825" s="61"/>
      <c r="K1825" s="184"/>
      <c r="L1825" s="241" t="s">
        <v>642</v>
      </c>
      <c r="M1825" s="61" t="s">
        <v>13605</v>
      </c>
      <c r="N1825" s="61" t="s">
        <v>27</v>
      </c>
      <c r="O1825" s="61"/>
      <c r="P1825" s="185"/>
      <c r="Q1825" s="182"/>
      <c r="R1825" s="61"/>
      <c r="S1825" s="61"/>
      <c r="T1825" s="61"/>
      <c r="U1825" s="66"/>
      <c r="V1825" s="61"/>
      <c r="W1825" s="61"/>
      <c r="X1825" s="66" t="s">
        <v>14</v>
      </c>
      <c r="Y1825" s="57">
        <v>43073</v>
      </c>
      <c r="Z1825" s="75"/>
      <c r="AA1825" s="95" t="s">
        <v>4435</v>
      </c>
      <c r="AB1825" s="183"/>
      <c r="AC1825" s="175"/>
      <c r="AD1825" s="176"/>
      <c r="AE1825" s="67" t="str">
        <f t="shared" si="1"/>
        <v>Jul</v>
      </c>
      <c r="AF1825" s="68" t="str">
        <f t="shared" si="2"/>
        <v>Dec</v>
      </c>
      <c r="AG1825" s="177">
        <f t="shared" si="6"/>
        <v>140</v>
      </c>
      <c r="AH1825" s="70">
        <f t="shared" si="5"/>
        <v>42963</v>
      </c>
      <c r="AI1825" s="71">
        <f ca="1"/>
        <v>-1026</v>
      </c>
      <c r="AJ1825" s="71" t="str">
        <v>2017</v>
      </c>
      <c r="AK1825" s="70">
        <f t="shared" si="4"/>
        <v>42943</v>
      </c>
    </row>
    <row r="1826" spans="1:37" ht="14.4">
      <c r="A1826" s="239" t="s">
        <v>13631</v>
      </c>
      <c r="B1826" s="61" t="s">
        <v>89</v>
      </c>
      <c r="C1826" s="59">
        <v>42933</v>
      </c>
      <c r="D1826" s="66" t="s">
        <v>1027</v>
      </c>
      <c r="E1826" s="169" t="s">
        <v>140</v>
      </c>
      <c r="F1826" s="180" t="s">
        <v>106</v>
      </c>
      <c r="G1826" s="168" t="s">
        <v>107</v>
      </c>
      <c r="H1826" s="242" t="s">
        <v>140</v>
      </c>
      <c r="I1826" s="181">
        <f t="shared" si="0"/>
        <v>42963</v>
      </c>
      <c r="J1826" s="61"/>
      <c r="K1826" s="184"/>
      <c r="L1826" s="241" t="s">
        <v>642</v>
      </c>
      <c r="M1826" s="61" t="s">
        <v>13632</v>
      </c>
      <c r="N1826" s="61" t="s">
        <v>27</v>
      </c>
      <c r="O1826" s="61" t="s">
        <v>13633</v>
      </c>
      <c r="P1826" s="185" t="s">
        <v>21</v>
      </c>
      <c r="Q1826" s="182"/>
      <c r="R1826" s="61"/>
      <c r="S1826" s="61"/>
      <c r="T1826" s="61"/>
      <c r="U1826" s="66"/>
      <c r="V1826" s="61"/>
      <c r="W1826" s="61"/>
      <c r="X1826" s="66" t="s">
        <v>18</v>
      </c>
      <c r="Y1826" s="57">
        <v>43073</v>
      </c>
      <c r="Z1826" s="75"/>
      <c r="AA1826" s="95" t="s">
        <v>13612</v>
      </c>
      <c r="AB1826" s="183"/>
      <c r="AC1826" s="175"/>
      <c r="AD1826" s="176"/>
      <c r="AE1826" s="67" t="str">
        <f t="shared" si="1"/>
        <v>Jul</v>
      </c>
      <c r="AF1826" s="68" t="str">
        <f t="shared" si="2"/>
        <v>Dec</v>
      </c>
      <c r="AG1826" s="177">
        <f t="shared" si="6"/>
        <v>140</v>
      </c>
      <c r="AH1826" s="70">
        <f t="shared" si="5"/>
        <v>42963</v>
      </c>
      <c r="AI1826" s="71">
        <f ca="1"/>
        <v>-1026</v>
      </c>
      <c r="AJ1826" s="71" t="str">
        <v>2017</v>
      </c>
      <c r="AK1826" s="70">
        <f t="shared" si="4"/>
        <v>42943</v>
      </c>
    </row>
    <row r="1827" spans="1:37" ht="14.4">
      <c r="A1827" s="239" t="s">
        <v>13634</v>
      </c>
      <c r="B1827" s="61" t="s">
        <v>89</v>
      </c>
      <c r="C1827" s="59">
        <v>42933</v>
      </c>
      <c r="D1827" s="66" t="s">
        <v>90</v>
      </c>
      <c r="E1827" s="169" t="s">
        <v>140</v>
      </c>
      <c r="F1827" s="180" t="s">
        <v>106</v>
      </c>
      <c r="G1827" s="168" t="s">
        <v>107</v>
      </c>
      <c r="H1827" s="242" t="s">
        <v>140</v>
      </c>
      <c r="I1827" s="181">
        <f t="shared" si="0"/>
        <v>42963</v>
      </c>
      <c r="J1827" s="61"/>
      <c r="K1827" s="184"/>
      <c r="L1827" s="241" t="s">
        <v>13635</v>
      </c>
      <c r="M1827" s="61" t="s">
        <v>13636</v>
      </c>
      <c r="N1827" s="61" t="s">
        <v>95</v>
      </c>
      <c r="O1827" s="61" t="s">
        <v>13637</v>
      </c>
      <c r="P1827" s="185" t="s">
        <v>17</v>
      </c>
      <c r="Q1827" s="182"/>
      <c r="R1827" s="61"/>
      <c r="S1827" s="61"/>
      <c r="T1827" s="61"/>
      <c r="U1827" s="66"/>
      <c r="V1827" s="61"/>
      <c r="W1827" s="61"/>
      <c r="X1827" s="66" t="s">
        <v>18</v>
      </c>
      <c r="Y1827" s="57">
        <v>43073</v>
      </c>
      <c r="Z1827" s="75"/>
      <c r="AA1827" s="95" t="s">
        <v>4585</v>
      </c>
      <c r="AB1827" s="183"/>
      <c r="AC1827" s="175"/>
      <c r="AD1827" s="176"/>
      <c r="AE1827" s="67" t="str">
        <f t="shared" si="1"/>
        <v>Jul</v>
      </c>
      <c r="AF1827" s="68" t="str">
        <f t="shared" si="2"/>
        <v>Dec</v>
      </c>
      <c r="AG1827" s="177">
        <f t="shared" si="6"/>
        <v>140</v>
      </c>
      <c r="AH1827" s="70">
        <f t="shared" si="5"/>
        <v>42963</v>
      </c>
      <c r="AI1827" s="71">
        <f ca="1"/>
        <v>-1026</v>
      </c>
      <c r="AJ1827" s="71" t="str">
        <v>2017</v>
      </c>
      <c r="AK1827" s="70">
        <f t="shared" si="4"/>
        <v>42943</v>
      </c>
    </row>
    <row r="1828" spans="1:37" ht="14.4">
      <c r="A1828" s="239" t="s">
        <v>13638</v>
      </c>
      <c r="B1828" s="61" t="s">
        <v>89</v>
      </c>
      <c r="C1828" s="59">
        <v>42933</v>
      </c>
      <c r="D1828" s="66" t="s">
        <v>1027</v>
      </c>
      <c r="E1828" s="169" t="s">
        <v>140</v>
      </c>
      <c r="F1828" s="180" t="s">
        <v>106</v>
      </c>
      <c r="G1828" s="168" t="s">
        <v>107</v>
      </c>
      <c r="H1828" s="242" t="s">
        <v>140</v>
      </c>
      <c r="I1828" s="181">
        <f t="shared" si="0"/>
        <v>42963</v>
      </c>
      <c r="J1828" s="61"/>
      <c r="K1828" s="184"/>
      <c r="L1828" s="241" t="s">
        <v>642</v>
      </c>
      <c r="M1828" s="61" t="s">
        <v>13639</v>
      </c>
      <c r="N1828" s="61" t="s">
        <v>137</v>
      </c>
      <c r="O1828" s="61" t="s">
        <v>13640</v>
      </c>
      <c r="P1828" s="185" t="s">
        <v>17</v>
      </c>
      <c r="Q1828" s="182"/>
      <c r="R1828" s="61"/>
      <c r="S1828" s="61"/>
      <c r="T1828" s="61"/>
      <c r="U1828" s="66"/>
      <c r="V1828" s="61"/>
      <c r="W1828" s="61"/>
      <c r="X1828" s="66" t="s">
        <v>18</v>
      </c>
      <c r="Y1828" s="57">
        <v>43073</v>
      </c>
      <c r="Z1828" s="75"/>
      <c r="AA1828" s="95" t="s">
        <v>13641</v>
      </c>
      <c r="AB1828" s="183"/>
      <c r="AC1828" s="175"/>
      <c r="AD1828" s="176"/>
      <c r="AE1828" s="67" t="str">
        <f t="shared" si="1"/>
        <v>Jul</v>
      </c>
      <c r="AF1828" s="68" t="str">
        <f t="shared" si="2"/>
        <v>Dec</v>
      </c>
      <c r="AG1828" s="177">
        <f t="shared" si="6"/>
        <v>140</v>
      </c>
      <c r="AH1828" s="70">
        <f t="shared" si="5"/>
        <v>42963</v>
      </c>
      <c r="AI1828" s="71">
        <f ca="1"/>
        <v>-1026</v>
      </c>
      <c r="AJ1828" s="71" t="str">
        <v>2017</v>
      </c>
      <c r="AK1828" s="70">
        <f t="shared" si="4"/>
        <v>42943</v>
      </c>
    </row>
    <row r="1829" spans="1:37" ht="14.4">
      <c r="A1829" s="239" t="s">
        <v>13642</v>
      </c>
      <c r="B1829" s="61" t="s">
        <v>89</v>
      </c>
      <c r="C1829" s="59">
        <v>42933</v>
      </c>
      <c r="D1829" s="66" t="s">
        <v>1027</v>
      </c>
      <c r="E1829" s="169" t="s">
        <v>140</v>
      </c>
      <c r="F1829" s="180" t="s">
        <v>106</v>
      </c>
      <c r="G1829" s="168" t="s">
        <v>107</v>
      </c>
      <c r="H1829" s="242" t="s">
        <v>140</v>
      </c>
      <c r="I1829" s="181">
        <f t="shared" si="0"/>
        <v>42963</v>
      </c>
      <c r="J1829" s="61"/>
      <c r="K1829" s="184"/>
      <c r="L1829" s="241" t="s">
        <v>642</v>
      </c>
      <c r="M1829" s="61" t="s">
        <v>13643</v>
      </c>
      <c r="N1829" s="61" t="s">
        <v>33</v>
      </c>
      <c r="O1829" s="61" t="s">
        <v>13644</v>
      </c>
      <c r="P1829" s="185" t="s">
        <v>17</v>
      </c>
      <c r="Q1829" s="182"/>
      <c r="R1829" s="61"/>
      <c r="S1829" s="61"/>
      <c r="T1829" s="61"/>
      <c r="U1829" s="66"/>
      <c r="V1829" s="61"/>
      <c r="W1829" s="61"/>
      <c r="X1829" s="66" t="s">
        <v>18</v>
      </c>
      <c r="Y1829" s="57">
        <v>43073</v>
      </c>
      <c r="Z1829" s="75"/>
      <c r="AA1829" s="95" t="s">
        <v>13179</v>
      </c>
      <c r="AB1829" s="183"/>
      <c r="AC1829" s="175"/>
      <c r="AD1829" s="176"/>
      <c r="AE1829" s="67" t="str">
        <f t="shared" si="1"/>
        <v>Jul</v>
      </c>
      <c r="AF1829" s="68" t="str">
        <f t="shared" si="2"/>
        <v>Dec</v>
      </c>
      <c r="AG1829" s="177">
        <f t="shared" si="6"/>
        <v>140</v>
      </c>
      <c r="AH1829" s="70">
        <f t="shared" si="5"/>
        <v>42963</v>
      </c>
      <c r="AI1829" s="71">
        <f ca="1"/>
        <v>-1026</v>
      </c>
      <c r="AJ1829" s="71" t="str">
        <v>2017</v>
      </c>
      <c r="AK1829" s="70">
        <f t="shared" si="4"/>
        <v>42943</v>
      </c>
    </row>
    <row r="1830" spans="1:37" ht="14.4">
      <c r="A1830" s="239" t="s">
        <v>13645</v>
      </c>
      <c r="B1830" s="61" t="s">
        <v>89</v>
      </c>
      <c r="C1830" s="59">
        <v>42933</v>
      </c>
      <c r="D1830" s="66" t="s">
        <v>1027</v>
      </c>
      <c r="E1830" s="169" t="s">
        <v>140</v>
      </c>
      <c r="F1830" s="180" t="s">
        <v>106</v>
      </c>
      <c r="G1830" s="168" t="s">
        <v>107</v>
      </c>
      <c r="H1830" s="242" t="s">
        <v>140</v>
      </c>
      <c r="I1830" s="181">
        <f t="shared" si="0"/>
        <v>42963</v>
      </c>
      <c r="J1830" s="61"/>
      <c r="K1830" s="184"/>
      <c r="L1830" s="241" t="s">
        <v>642</v>
      </c>
      <c r="M1830" s="61" t="s">
        <v>13646</v>
      </c>
      <c r="N1830" s="61" t="s">
        <v>436</v>
      </c>
      <c r="O1830" s="61" t="s">
        <v>13647</v>
      </c>
      <c r="P1830" s="185" t="s">
        <v>17</v>
      </c>
      <c r="Q1830" s="182"/>
      <c r="R1830" s="61"/>
      <c r="S1830" s="61"/>
      <c r="T1830" s="61"/>
      <c r="U1830" s="66"/>
      <c r="V1830" s="61"/>
      <c r="W1830" s="61"/>
      <c r="X1830" s="66" t="s">
        <v>18</v>
      </c>
      <c r="Y1830" s="57">
        <v>43073</v>
      </c>
      <c r="Z1830" s="75"/>
      <c r="AA1830" s="95" t="s">
        <v>13210</v>
      </c>
      <c r="AB1830" s="183"/>
      <c r="AC1830" s="175"/>
      <c r="AD1830" s="176"/>
      <c r="AE1830" s="67" t="str">
        <f t="shared" si="1"/>
        <v>Jul</v>
      </c>
      <c r="AF1830" s="68" t="str">
        <f t="shared" si="2"/>
        <v>Dec</v>
      </c>
      <c r="AG1830" s="177">
        <f t="shared" si="6"/>
        <v>140</v>
      </c>
      <c r="AH1830" s="70">
        <f t="shared" si="5"/>
        <v>42963</v>
      </c>
      <c r="AI1830" s="71">
        <f ca="1"/>
        <v>-1026</v>
      </c>
      <c r="AJ1830" s="71" t="str">
        <v>2017</v>
      </c>
      <c r="AK1830" s="70">
        <f t="shared" si="4"/>
        <v>42943</v>
      </c>
    </row>
    <row r="1831" spans="1:37" ht="14.4">
      <c r="A1831" s="239" t="s">
        <v>13648</v>
      </c>
      <c r="B1831" s="61" t="s">
        <v>89</v>
      </c>
      <c r="C1831" s="59">
        <v>42934</v>
      </c>
      <c r="D1831" s="66" t="s">
        <v>131</v>
      </c>
      <c r="E1831" s="169" t="s">
        <v>140</v>
      </c>
      <c r="F1831" s="180" t="s">
        <v>106</v>
      </c>
      <c r="G1831" s="168" t="s">
        <v>107</v>
      </c>
      <c r="H1831" s="242" t="s">
        <v>140</v>
      </c>
      <c r="I1831" s="181">
        <f t="shared" si="0"/>
        <v>42964</v>
      </c>
      <c r="J1831" s="61"/>
      <c r="K1831" s="184"/>
      <c r="L1831" s="241" t="s">
        <v>13649</v>
      </c>
      <c r="M1831" s="61" t="s">
        <v>13650</v>
      </c>
      <c r="N1831" s="61"/>
      <c r="O1831" s="61"/>
      <c r="P1831" s="185"/>
      <c r="Q1831" s="182"/>
      <c r="R1831" s="61"/>
      <c r="S1831" s="61"/>
      <c r="T1831" s="61"/>
      <c r="U1831" s="66"/>
      <c r="V1831" s="61"/>
      <c r="W1831" s="61"/>
      <c r="X1831" s="66" t="s">
        <v>14</v>
      </c>
      <c r="Y1831" s="57">
        <v>43073</v>
      </c>
      <c r="Z1831" s="75"/>
      <c r="AA1831" s="95" t="s">
        <v>130</v>
      </c>
      <c r="AB1831" s="183"/>
      <c r="AC1831" s="175"/>
      <c r="AD1831" s="176"/>
      <c r="AE1831" s="67" t="str">
        <f t="shared" si="1"/>
        <v>Jul</v>
      </c>
      <c r="AF1831" s="68" t="str">
        <f t="shared" si="2"/>
        <v>Dec</v>
      </c>
      <c r="AG1831" s="177">
        <f t="shared" si="6"/>
        <v>139</v>
      </c>
      <c r="AH1831" s="70">
        <f t="shared" si="5"/>
        <v>42964</v>
      </c>
      <c r="AI1831" s="71">
        <f ca="1"/>
        <v>-1025</v>
      </c>
      <c r="AJ1831" s="71" t="str">
        <v>2017</v>
      </c>
      <c r="AK1831" s="70">
        <f t="shared" si="4"/>
        <v>42944</v>
      </c>
    </row>
    <row r="1832" spans="1:37" ht="14.4">
      <c r="A1832" s="239" t="s">
        <v>13651</v>
      </c>
      <c r="B1832" s="61" t="s">
        <v>89</v>
      </c>
      <c r="C1832" s="59">
        <v>42934</v>
      </c>
      <c r="D1832" s="66" t="s">
        <v>1027</v>
      </c>
      <c r="E1832" s="169" t="s">
        <v>140</v>
      </c>
      <c r="F1832" s="180" t="s">
        <v>106</v>
      </c>
      <c r="G1832" s="168" t="s">
        <v>107</v>
      </c>
      <c r="H1832" s="242" t="s">
        <v>140</v>
      </c>
      <c r="I1832" s="181">
        <f t="shared" si="0"/>
        <v>42964</v>
      </c>
      <c r="J1832" s="61"/>
      <c r="K1832" s="184"/>
      <c r="L1832" s="241" t="s">
        <v>6625</v>
      </c>
      <c r="M1832" s="61" t="s">
        <v>13652</v>
      </c>
      <c r="N1832" s="61" t="s">
        <v>143</v>
      </c>
      <c r="O1832" s="61" t="s">
        <v>13653</v>
      </c>
      <c r="P1832" s="185" t="s">
        <v>133</v>
      </c>
      <c r="Q1832" s="182"/>
      <c r="R1832" s="61"/>
      <c r="S1832" s="61"/>
      <c r="T1832" s="61"/>
      <c r="U1832" s="66"/>
      <c r="V1832" s="61"/>
      <c r="W1832" s="61"/>
      <c r="X1832" s="66" t="s">
        <v>18</v>
      </c>
      <c r="Y1832" s="57">
        <v>43073</v>
      </c>
      <c r="Z1832" s="75"/>
      <c r="AA1832" s="95" t="s">
        <v>13654</v>
      </c>
      <c r="AB1832" s="183"/>
      <c r="AC1832" s="175"/>
      <c r="AD1832" s="176"/>
      <c r="AE1832" s="67" t="str">
        <f t="shared" si="1"/>
        <v>Jul</v>
      </c>
      <c r="AF1832" s="68" t="str">
        <f t="shared" si="2"/>
        <v>Dec</v>
      </c>
      <c r="AG1832" s="177">
        <f t="shared" si="6"/>
        <v>139</v>
      </c>
      <c r="AH1832" s="70">
        <f t="shared" si="5"/>
        <v>42964</v>
      </c>
      <c r="AI1832" s="71">
        <f ca="1"/>
        <v>-1025</v>
      </c>
      <c r="AJ1832" s="71" t="str">
        <v>2017</v>
      </c>
      <c r="AK1832" s="70">
        <f t="shared" si="4"/>
        <v>42944</v>
      </c>
    </row>
    <row r="1833" spans="1:37" ht="14.4">
      <c r="A1833" s="239" t="s">
        <v>13655</v>
      </c>
      <c r="B1833" s="61" t="s">
        <v>89</v>
      </c>
      <c r="C1833" s="59">
        <v>42935</v>
      </c>
      <c r="D1833" s="66" t="s">
        <v>131</v>
      </c>
      <c r="E1833" s="169" t="s">
        <v>140</v>
      </c>
      <c r="F1833" s="180" t="s">
        <v>106</v>
      </c>
      <c r="G1833" s="168" t="s">
        <v>107</v>
      </c>
      <c r="H1833" s="242" t="s">
        <v>140</v>
      </c>
      <c r="I1833" s="181">
        <f t="shared" si="0"/>
        <v>42965</v>
      </c>
      <c r="J1833" s="61"/>
      <c r="K1833" s="184"/>
      <c r="L1833" s="241" t="s">
        <v>13656</v>
      </c>
      <c r="M1833" s="61" t="s">
        <v>13657</v>
      </c>
      <c r="N1833" s="61" t="s">
        <v>249</v>
      </c>
      <c r="O1833" s="61" t="s">
        <v>13658</v>
      </c>
      <c r="P1833" s="185" t="s">
        <v>28</v>
      </c>
      <c r="Q1833" s="182"/>
      <c r="R1833" s="61"/>
      <c r="S1833" s="61"/>
      <c r="T1833" s="61"/>
      <c r="U1833" s="66"/>
      <c r="V1833" s="61"/>
      <c r="W1833" s="61"/>
      <c r="X1833" s="66" t="s">
        <v>18</v>
      </c>
      <c r="Y1833" s="57">
        <v>43073</v>
      </c>
      <c r="Z1833" s="75"/>
      <c r="AA1833" s="95" t="s">
        <v>6089</v>
      </c>
      <c r="AB1833" s="183"/>
      <c r="AC1833" s="175"/>
      <c r="AD1833" s="176"/>
      <c r="AE1833" s="67" t="str">
        <f t="shared" si="1"/>
        <v>Jul</v>
      </c>
      <c r="AF1833" s="68" t="str">
        <f t="shared" si="2"/>
        <v>Dec</v>
      </c>
      <c r="AG1833" s="177">
        <f t="shared" si="6"/>
        <v>138</v>
      </c>
      <c r="AH1833" s="70">
        <f t="shared" si="5"/>
        <v>42965</v>
      </c>
      <c r="AI1833" s="71">
        <f ca="1"/>
        <v>-1024</v>
      </c>
      <c r="AJ1833" s="71" t="str">
        <v>2017</v>
      </c>
      <c r="AK1833" s="70">
        <f t="shared" si="4"/>
        <v>42945</v>
      </c>
    </row>
    <row r="1834" spans="1:37" ht="14.4">
      <c r="A1834" s="239" t="s">
        <v>13659</v>
      </c>
      <c r="B1834" s="61" t="s">
        <v>89</v>
      </c>
      <c r="C1834" s="59">
        <v>42935</v>
      </c>
      <c r="D1834" s="66" t="s">
        <v>131</v>
      </c>
      <c r="E1834" s="169" t="s">
        <v>140</v>
      </c>
      <c r="F1834" s="180" t="s">
        <v>106</v>
      </c>
      <c r="G1834" s="168" t="s">
        <v>107</v>
      </c>
      <c r="H1834" s="242" t="s">
        <v>140</v>
      </c>
      <c r="I1834" s="181">
        <f t="shared" si="0"/>
        <v>42965</v>
      </c>
      <c r="J1834" s="61"/>
      <c r="K1834" s="184"/>
      <c r="L1834" s="241" t="s">
        <v>10862</v>
      </c>
      <c r="M1834" s="61" t="s">
        <v>13660</v>
      </c>
      <c r="N1834" s="61" t="s">
        <v>44</v>
      </c>
      <c r="O1834" s="61" t="s">
        <v>13661</v>
      </c>
      <c r="P1834" s="185" t="s">
        <v>17</v>
      </c>
      <c r="Q1834" s="182"/>
      <c r="R1834" s="61"/>
      <c r="S1834" s="61"/>
      <c r="T1834" s="61"/>
      <c r="U1834" s="66"/>
      <c r="V1834" s="61"/>
      <c r="W1834" s="61"/>
      <c r="X1834" s="66" t="s">
        <v>18</v>
      </c>
      <c r="Y1834" s="57">
        <v>43073</v>
      </c>
      <c r="Z1834" s="75"/>
      <c r="AA1834" s="95" t="s">
        <v>4585</v>
      </c>
      <c r="AB1834" s="183"/>
      <c r="AC1834" s="175"/>
      <c r="AD1834" s="176"/>
      <c r="AE1834" s="67" t="str">
        <f t="shared" si="1"/>
        <v>Jul</v>
      </c>
      <c r="AF1834" s="68" t="str">
        <f t="shared" si="2"/>
        <v>Dec</v>
      </c>
      <c r="AG1834" s="177">
        <f t="shared" si="6"/>
        <v>138</v>
      </c>
      <c r="AH1834" s="70">
        <f t="shared" si="5"/>
        <v>42965</v>
      </c>
      <c r="AI1834" s="71">
        <f ca="1"/>
        <v>-1024</v>
      </c>
      <c r="AJ1834" s="71" t="str">
        <v>2017</v>
      </c>
      <c r="AK1834" s="70">
        <f t="shared" si="4"/>
        <v>42945</v>
      </c>
    </row>
    <row r="1835" spans="1:37" ht="14.4">
      <c r="A1835" s="239" t="s">
        <v>13662</v>
      </c>
      <c r="B1835" s="61" t="s">
        <v>89</v>
      </c>
      <c r="C1835" s="59">
        <v>42935</v>
      </c>
      <c r="D1835" s="66" t="s">
        <v>90</v>
      </c>
      <c r="E1835" s="169" t="s">
        <v>140</v>
      </c>
      <c r="F1835" s="180" t="s">
        <v>106</v>
      </c>
      <c r="G1835" s="168" t="s">
        <v>107</v>
      </c>
      <c r="H1835" s="242" t="s">
        <v>140</v>
      </c>
      <c r="I1835" s="181">
        <f t="shared" si="0"/>
        <v>42965</v>
      </c>
      <c r="J1835" s="61"/>
      <c r="K1835" s="184"/>
      <c r="L1835" s="241" t="s">
        <v>13663</v>
      </c>
      <c r="M1835" s="61" t="s">
        <v>13664</v>
      </c>
      <c r="N1835" s="61" t="s">
        <v>33</v>
      </c>
      <c r="O1835" s="61" t="s">
        <v>13665</v>
      </c>
      <c r="P1835" s="185" t="s">
        <v>17</v>
      </c>
      <c r="Q1835" s="182"/>
      <c r="R1835" s="61"/>
      <c r="S1835" s="61"/>
      <c r="T1835" s="61"/>
      <c r="U1835" s="66"/>
      <c r="V1835" s="61"/>
      <c r="W1835" s="61"/>
      <c r="X1835" s="66" t="s">
        <v>18</v>
      </c>
      <c r="Y1835" s="57">
        <v>43073</v>
      </c>
      <c r="Z1835" s="75"/>
      <c r="AA1835" s="95" t="s">
        <v>4585</v>
      </c>
      <c r="AB1835" s="183"/>
      <c r="AC1835" s="175"/>
      <c r="AD1835" s="176"/>
      <c r="AE1835" s="67" t="str">
        <f t="shared" si="1"/>
        <v>Jul</v>
      </c>
      <c r="AF1835" s="68" t="str">
        <f t="shared" si="2"/>
        <v>Dec</v>
      </c>
      <c r="AG1835" s="177">
        <f t="shared" si="6"/>
        <v>138</v>
      </c>
      <c r="AH1835" s="70">
        <f t="shared" si="5"/>
        <v>42965</v>
      </c>
      <c r="AI1835" s="71">
        <f ca="1"/>
        <v>-1024</v>
      </c>
      <c r="AJ1835" s="71" t="str">
        <v>2017</v>
      </c>
      <c r="AK1835" s="70">
        <f t="shared" si="4"/>
        <v>42945</v>
      </c>
    </row>
    <row r="1836" spans="1:37" ht="14.4">
      <c r="A1836" s="239" t="s">
        <v>13666</v>
      </c>
      <c r="B1836" s="61" t="s">
        <v>89</v>
      </c>
      <c r="C1836" s="59">
        <v>42930</v>
      </c>
      <c r="D1836" s="66" t="s">
        <v>131</v>
      </c>
      <c r="E1836" s="169" t="s">
        <v>140</v>
      </c>
      <c r="F1836" s="180" t="s">
        <v>106</v>
      </c>
      <c r="G1836" s="168" t="s">
        <v>107</v>
      </c>
      <c r="H1836" s="242" t="s">
        <v>140</v>
      </c>
      <c r="I1836" s="181">
        <f t="shared" si="0"/>
        <v>42960</v>
      </c>
      <c r="J1836" s="61"/>
      <c r="K1836" s="184"/>
      <c r="L1836" s="241" t="s">
        <v>1723</v>
      </c>
      <c r="M1836" s="61" t="s">
        <v>13667</v>
      </c>
      <c r="N1836" s="61" t="s">
        <v>20</v>
      </c>
      <c r="O1836" s="61" t="s">
        <v>13668</v>
      </c>
      <c r="P1836" s="185" t="s">
        <v>17</v>
      </c>
      <c r="Q1836" s="182"/>
      <c r="R1836" s="61"/>
      <c r="S1836" s="61"/>
      <c r="T1836" s="61"/>
      <c r="U1836" s="66"/>
      <c r="V1836" s="61"/>
      <c r="W1836" s="61"/>
      <c r="X1836" s="66" t="s">
        <v>18</v>
      </c>
      <c r="Y1836" s="57">
        <v>43073</v>
      </c>
      <c r="Z1836" s="75"/>
      <c r="AA1836" s="95" t="s">
        <v>6089</v>
      </c>
      <c r="AB1836" s="183"/>
      <c r="AC1836" s="175"/>
      <c r="AD1836" s="176"/>
      <c r="AE1836" s="67" t="str">
        <f t="shared" si="1"/>
        <v>Jul</v>
      </c>
      <c r="AF1836" s="68" t="str">
        <f t="shared" si="2"/>
        <v>Dec</v>
      </c>
      <c r="AG1836" s="177">
        <f t="shared" si="6"/>
        <v>143</v>
      </c>
      <c r="AH1836" s="70">
        <f t="shared" si="5"/>
        <v>42960</v>
      </c>
      <c r="AI1836" s="71">
        <f ca="1"/>
        <v>-1029</v>
      </c>
      <c r="AJ1836" s="71" t="str">
        <v>2017</v>
      </c>
      <c r="AK1836" s="70">
        <f t="shared" si="4"/>
        <v>42940</v>
      </c>
    </row>
    <row r="1837" spans="1:37" ht="14.4">
      <c r="A1837" s="239" t="s">
        <v>13670</v>
      </c>
      <c r="B1837" s="61" t="s">
        <v>89</v>
      </c>
      <c r="C1837" s="59">
        <v>42935</v>
      </c>
      <c r="D1837" s="66" t="s">
        <v>90</v>
      </c>
      <c r="E1837" s="169" t="s">
        <v>140</v>
      </c>
      <c r="F1837" s="180" t="s">
        <v>106</v>
      </c>
      <c r="G1837" s="168" t="s">
        <v>107</v>
      </c>
      <c r="H1837" s="242" t="s">
        <v>140</v>
      </c>
      <c r="I1837" s="181">
        <f t="shared" si="0"/>
        <v>42965</v>
      </c>
      <c r="J1837" s="61"/>
      <c r="K1837" s="184"/>
      <c r="L1837" s="241" t="s">
        <v>13673</v>
      </c>
      <c r="M1837" s="61" t="s">
        <v>13674</v>
      </c>
      <c r="N1837" s="61" t="s">
        <v>27</v>
      </c>
      <c r="O1837" s="61"/>
      <c r="P1837" s="185"/>
      <c r="Q1837" s="182"/>
      <c r="R1837" s="61"/>
      <c r="S1837" s="61"/>
      <c r="T1837" s="61"/>
      <c r="U1837" s="66"/>
      <c r="V1837" s="61"/>
      <c r="W1837" s="61"/>
      <c r="X1837" s="66" t="s">
        <v>14</v>
      </c>
      <c r="Y1837" s="57">
        <v>43073</v>
      </c>
      <c r="Z1837" s="75"/>
      <c r="AA1837" s="95" t="s">
        <v>3956</v>
      </c>
      <c r="AB1837" s="183"/>
      <c r="AC1837" s="175"/>
      <c r="AD1837" s="176"/>
      <c r="AE1837" s="67" t="str">
        <f t="shared" si="1"/>
        <v>Jul</v>
      </c>
      <c r="AF1837" s="68" t="str">
        <f t="shared" si="2"/>
        <v>Dec</v>
      </c>
      <c r="AG1837" s="177">
        <f t="shared" si="6"/>
        <v>138</v>
      </c>
      <c r="AH1837" s="70">
        <f t="shared" si="5"/>
        <v>42965</v>
      </c>
      <c r="AI1837" s="71">
        <f ca="1"/>
        <v>-1024</v>
      </c>
      <c r="AJ1837" s="71" t="str">
        <v>2017</v>
      </c>
      <c r="AK1837" s="70">
        <f t="shared" si="4"/>
        <v>42945</v>
      </c>
    </row>
    <row r="1838" spans="1:37" ht="14.4">
      <c r="A1838" s="239" t="s">
        <v>13676</v>
      </c>
      <c r="B1838" s="61" t="s">
        <v>89</v>
      </c>
      <c r="C1838" s="59">
        <v>42935</v>
      </c>
      <c r="D1838" s="66" t="s">
        <v>1027</v>
      </c>
      <c r="E1838" s="169" t="s">
        <v>140</v>
      </c>
      <c r="F1838" s="180" t="s">
        <v>106</v>
      </c>
      <c r="G1838" s="168" t="s">
        <v>107</v>
      </c>
      <c r="H1838" s="242" t="s">
        <v>140</v>
      </c>
      <c r="I1838" s="181">
        <f t="shared" si="0"/>
        <v>42965</v>
      </c>
      <c r="J1838" s="61"/>
      <c r="K1838" s="184"/>
      <c r="L1838" s="241" t="s">
        <v>642</v>
      </c>
      <c r="M1838" s="61" t="s">
        <v>13677</v>
      </c>
      <c r="N1838" s="61" t="s">
        <v>29</v>
      </c>
      <c r="O1838" s="61" t="s">
        <v>13678</v>
      </c>
      <c r="P1838" s="185" t="s">
        <v>17</v>
      </c>
      <c r="Q1838" s="182"/>
      <c r="R1838" s="61"/>
      <c r="S1838" s="61"/>
      <c r="T1838" s="61"/>
      <c r="U1838" s="66"/>
      <c r="V1838" s="61"/>
      <c r="W1838" s="61"/>
      <c r="X1838" s="66" t="s">
        <v>18</v>
      </c>
      <c r="Y1838" s="57">
        <v>43073</v>
      </c>
      <c r="Z1838" s="75"/>
      <c r="AA1838" s="95" t="s">
        <v>13210</v>
      </c>
      <c r="AB1838" s="183"/>
      <c r="AC1838" s="175"/>
      <c r="AD1838" s="176"/>
      <c r="AE1838" s="67" t="str">
        <f t="shared" si="1"/>
        <v>Jul</v>
      </c>
      <c r="AF1838" s="68" t="str">
        <f t="shared" si="2"/>
        <v>Dec</v>
      </c>
      <c r="AG1838" s="177">
        <f t="shared" si="6"/>
        <v>138</v>
      </c>
      <c r="AH1838" s="70">
        <f t="shared" si="5"/>
        <v>42965</v>
      </c>
      <c r="AI1838" s="71">
        <f ca="1"/>
        <v>-1024</v>
      </c>
      <c r="AJ1838" s="71" t="str">
        <v>2017</v>
      </c>
      <c r="AK1838" s="70">
        <f t="shared" si="4"/>
        <v>42945</v>
      </c>
    </row>
    <row r="1839" spans="1:37" ht="14.4">
      <c r="A1839" s="239" t="s">
        <v>13681</v>
      </c>
      <c r="B1839" s="61" t="s">
        <v>89</v>
      </c>
      <c r="C1839" s="59">
        <v>42935</v>
      </c>
      <c r="D1839" s="66" t="s">
        <v>1027</v>
      </c>
      <c r="E1839" s="169" t="s">
        <v>140</v>
      </c>
      <c r="F1839" s="180" t="s">
        <v>106</v>
      </c>
      <c r="G1839" s="168" t="s">
        <v>107</v>
      </c>
      <c r="H1839" s="242" t="s">
        <v>140</v>
      </c>
      <c r="I1839" s="181">
        <f t="shared" si="0"/>
        <v>42965</v>
      </c>
      <c r="J1839" s="61"/>
      <c r="K1839" s="184"/>
      <c r="L1839" s="241" t="s">
        <v>13683</v>
      </c>
      <c r="M1839" s="61" t="s">
        <v>13684</v>
      </c>
      <c r="N1839" s="61"/>
      <c r="O1839" s="61"/>
      <c r="P1839" s="185"/>
      <c r="Q1839" s="182"/>
      <c r="R1839" s="61"/>
      <c r="S1839" s="61"/>
      <c r="T1839" s="61"/>
      <c r="U1839" s="66"/>
      <c r="V1839" s="61"/>
      <c r="W1839" s="61"/>
      <c r="X1839" s="66" t="s">
        <v>14</v>
      </c>
      <c r="Y1839" s="57">
        <v>43073</v>
      </c>
      <c r="Z1839" s="75"/>
      <c r="AA1839" s="95" t="s">
        <v>13202</v>
      </c>
      <c r="AB1839" s="183"/>
      <c r="AC1839" s="175"/>
      <c r="AD1839" s="176"/>
      <c r="AE1839" s="67" t="str">
        <f t="shared" si="1"/>
        <v>Jul</v>
      </c>
      <c r="AF1839" s="68" t="str">
        <f t="shared" si="2"/>
        <v>Dec</v>
      </c>
      <c r="AG1839" s="177">
        <f t="shared" si="6"/>
        <v>138</v>
      </c>
      <c r="AH1839" s="70">
        <f t="shared" si="5"/>
        <v>42965</v>
      </c>
      <c r="AI1839" s="71">
        <f ca="1"/>
        <v>-1024</v>
      </c>
      <c r="AJ1839" s="71" t="str">
        <v>2017</v>
      </c>
      <c r="AK1839" s="70">
        <f t="shared" si="4"/>
        <v>42945</v>
      </c>
    </row>
    <row r="1840" spans="1:37" ht="14.4">
      <c r="A1840" s="239" t="s">
        <v>13687</v>
      </c>
      <c r="B1840" s="61" t="s">
        <v>89</v>
      </c>
      <c r="C1840" s="59">
        <v>42935</v>
      </c>
      <c r="D1840" s="66" t="s">
        <v>90</v>
      </c>
      <c r="E1840" s="169" t="s">
        <v>140</v>
      </c>
      <c r="F1840" s="180" t="s">
        <v>106</v>
      </c>
      <c r="G1840" s="168" t="s">
        <v>107</v>
      </c>
      <c r="H1840" s="242" t="s">
        <v>140</v>
      </c>
      <c r="I1840" s="181">
        <f t="shared" si="0"/>
        <v>42965</v>
      </c>
      <c r="J1840" s="61"/>
      <c r="K1840" s="184"/>
      <c r="L1840" s="241" t="s">
        <v>13689</v>
      </c>
      <c r="M1840" s="61" t="s">
        <v>13689</v>
      </c>
      <c r="N1840" s="61" t="s">
        <v>266</v>
      </c>
      <c r="O1840" s="61" t="s">
        <v>13690</v>
      </c>
      <c r="P1840" s="185" t="s">
        <v>28</v>
      </c>
      <c r="Q1840" s="182"/>
      <c r="R1840" s="61"/>
      <c r="S1840" s="61"/>
      <c r="T1840" s="61"/>
      <c r="U1840" s="66"/>
      <c r="V1840" s="61"/>
      <c r="W1840" s="61"/>
      <c r="X1840" s="66" t="s">
        <v>14</v>
      </c>
      <c r="Y1840" s="57">
        <v>43073</v>
      </c>
      <c r="Z1840" s="75"/>
      <c r="AA1840" s="95" t="s">
        <v>13352</v>
      </c>
      <c r="AB1840" s="183"/>
      <c r="AC1840" s="175"/>
      <c r="AD1840" s="176"/>
      <c r="AE1840" s="67" t="str">
        <f t="shared" si="1"/>
        <v>Jul</v>
      </c>
      <c r="AF1840" s="68" t="str">
        <f t="shared" si="2"/>
        <v>Dec</v>
      </c>
      <c r="AG1840" s="177">
        <f t="shared" si="6"/>
        <v>138</v>
      </c>
      <c r="AH1840" s="70">
        <f t="shared" si="5"/>
        <v>42965</v>
      </c>
      <c r="AI1840" s="71">
        <f ca="1"/>
        <v>-1024</v>
      </c>
      <c r="AJ1840" s="71" t="str">
        <v>2017</v>
      </c>
      <c r="AK1840" s="70">
        <f t="shared" si="4"/>
        <v>42945</v>
      </c>
    </row>
    <row r="1841" spans="1:37" ht="14.4">
      <c r="A1841" s="239" t="s">
        <v>13692</v>
      </c>
      <c r="B1841" s="61" t="s">
        <v>89</v>
      </c>
      <c r="C1841" s="59">
        <v>42936</v>
      </c>
      <c r="D1841" s="66" t="s">
        <v>90</v>
      </c>
      <c r="E1841" s="169" t="s">
        <v>140</v>
      </c>
      <c r="F1841" s="180" t="s">
        <v>106</v>
      </c>
      <c r="G1841" s="168" t="s">
        <v>107</v>
      </c>
      <c r="H1841" s="242" t="s">
        <v>140</v>
      </c>
      <c r="I1841" s="181">
        <f t="shared" si="0"/>
        <v>42966</v>
      </c>
      <c r="J1841" s="61"/>
      <c r="K1841" s="184"/>
      <c r="L1841" s="241" t="s">
        <v>13694</v>
      </c>
      <c r="M1841" s="61" t="s">
        <v>13695</v>
      </c>
      <c r="N1841" s="61"/>
      <c r="O1841" s="61" t="s">
        <v>13696</v>
      </c>
      <c r="P1841" s="185" t="s">
        <v>96</v>
      </c>
      <c r="Q1841" s="182"/>
      <c r="R1841" s="61"/>
      <c r="S1841" s="61"/>
      <c r="T1841" s="61"/>
      <c r="U1841" s="66"/>
      <c r="V1841" s="61"/>
      <c r="W1841" s="61"/>
      <c r="X1841" s="66" t="s">
        <v>14</v>
      </c>
      <c r="Y1841" s="57">
        <v>43073</v>
      </c>
      <c r="Z1841" s="75"/>
      <c r="AA1841" s="95" t="s">
        <v>13698</v>
      </c>
      <c r="AB1841" s="183"/>
      <c r="AC1841" s="175"/>
      <c r="AD1841" s="176"/>
      <c r="AE1841" s="67" t="str">
        <f t="shared" si="1"/>
        <v>Jul</v>
      </c>
      <c r="AF1841" s="68" t="str">
        <f t="shared" si="2"/>
        <v>Dec</v>
      </c>
      <c r="AG1841" s="177">
        <f t="shared" si="6"/>
        <v>137</v>
      </c>
      <c r="AH1841" s="70">
        <f t="shared" si="5"/>
        <v>42966</v>
      </c>
      <c r="AI1841" s="71">
        <f ca="1"/>
        <v>-1023</v>
      </c>
      <c r="AJ1841" s="71" t="str">
        <v>2017</v>
      </c>
      <c r="AK1841" s="70">
        <f t="shared" si="4"/>
        <v>42946</v>
      </c>
    </row>
    <row r="1842" spans="1:37" ht="14.4">
      <c r="A1842" s="239" t="s">
        <v>13700</v>
      </c>
      <c r="B1842" s="61" t="s">
        <v>89</v>
      </c>
      <c r="C1842" s="59">
        <v>42936</v>
      </c>
      <c r="D1842" s="66" t="s">
        <v>1027</v>
      </c>
      <c r="E1842" s="169" t="s">
        <v>140</v>
      </c>
      <c r="F1842" s="180" t="s">
        <v>106</v>
      </c>
      <c r="G1842" s="168" t="s">
        <v>107</v>
      </c>
      <c r="H1842" s="242" t="s">
        <v>140</v>
      </c>
      <c r="I1842" s="181">
        <f t="shared" si="0"/>
        <v>42966</v>
      </c>
      <c r="J1842" s="61"/>
      <c r="K1842" s="184"/>
      <c r="L1842" s="241" t="s">
        <v>13701</v>
      </c>
      <c r="M1842" s="61" t="s">
        <v>13702</v>
      </c>
      <c r="N1842" s="61" t="s">
        <v>189</v>
      </c>
      <c r="O1842" s="61" t="s">
        <v>13703</v>
      </c>
      <c r="P1842" s="185" t="s">
        <v>17</v>
      </c>
      <c r="Q1842" s="182"/>
      <c r="R1842" s="61"/>
      <c r="S1842" s="61"/>
      <c r="T1842" s="61"/>
      <c r="U1842" s="66"/>
      <c r="V1842" s="61"/>
      <c r="W1842" s="61"/>
      <c r="X1842" s="66" t="s">
        <v>18</v>
      </c>
      <c r="Y1842" s="57">
        <v>43073</v>
      </c>
      <c r="Z1842" s="75"/>
      <c r="AA1842" s="95" t="s">
        <v>13179</v>
      </c>
      <c r="AB1842" s="183"/>
      <c r="AC1842" s="175"/>
      <c r="AD1842" s="176"/>
      <c r="AE1842" s="67" t="str">
        <f t="shared" si="1"/>
        <v>Jul</v>
      </c>
      <c r="AF1842" s="68" t="str">
        <f t="shared" si="2"/>
        <v>Dec</v>
      </c>
      <c r="AG1842" s="177">
        <f t="shared" si="6"/>
        <v>137</v>
      </c>
      <c r="AH1842" s="70">
        <f t="shared" si="5"/>
        <v>42966</v>
      </c>
      <c r="AI1842" s="71">
        <f ca="1"/>
        <v>-1023</v>
      </c>
      <c r="AJ1842" s="71" t="str">
        <v>2017</v>
      </c>
      <c r="AK1842" s="70">
        <f t="shared" si="4"/>
        <v>42946</v>
      </c>
    </row>
    <row r="1843" spans="1:37" ht="14.4">
      <c r="A1843" s="239" t="s">
        <v>13705</v>
      </c>
      <c r="B1843" s="61" t="s">
        <v>89</v>
      </c>
      <c r="C1843" s="59">
        <v>42941</v>
      </c>
      <c r="D1843" s="66" t="s">
        <v>1027</v>
      </c>
      <c r="E1843" s="169" t="s">
        <v>140</v>
      </c>
      <c r="F1843" s="180" t="s">
        <v>106</v>
      </c>
      <c r="G1843" s="168" t="s">
        <v>107</v>
      </c>
      <c r="H1843" s="242" t="s">
        <v>140</v>
      </c>
      <c r="I1843" s="181">
        <f t="shared" si="0"/>
        <v>42971</v>
      </c>
      <c r="J1843" s="61"/>
      <c r="K1843" s="184"/>
      <c r="L1843" s="241" t="s">
        <v>642</v>
      </c>
      <c r="M1843" s="61" t="s">
        <v>13708</v>
      </c>
      <c r="N1843" s="61" t="s">
        <v>20</v>
      </c>
      <c r="O1843" s="61" t="s">
        <v>13709</v>
      </c>
      <c r="P1843" s="185" t="s">
        <v>17</v>
      </c>
      <c r="Q1843" s="182"/>
      <c r="R1843" s="61"/>
      <c r="S1843" s="61"/>
      <c r="T1843" s="61"/>
      <c r="U1843" s="66"/>
      <c r="V1843" s="61"/>
      <c r="W1843" s="61"/>
      <c r="X1843" s="66" t="s">
        <v>18</v>
      </c>
      <c r="Y1843" s="57">
        <v>43073</v>
      </c>
      <c r="Z1843" s="75"/>
      <c r="AA1843" s="95" t="s">
        <v>13210</v>
      </c>
      <c r="AB1843" s="183"/>
      <c r="AC1843" s="175"/>
      <c r="AD1843" s="176"/>
      <c r="AE1843" s="67" t="str">
        <f t="shared" si="1"/>
        <v>Jul</v>
      </c>
      <c r="AF1843" s="68" t="str">
        <f t="shared" si="2"/>
        <v>Dec</v>
      </c>
      <c r="AG1843" s="177">
        <f t="shared" si="6"/>
        <v>132</v>
      </c>
      <c r="AH1843" s="70">
        <f t="shared" si="5"/>
        <v>42971</v>
      </c>
      <c r="AI1843" s="71">
        <f ca="1"/>
        <v>-1018</v>
      </c>
      <c r="AJ1843" s="71" t="str">
        <v>2017</v>
      </c>
      <c r="AK1843" s="70">
        <f t="shared" si="4"/>
        <v>42951</v>
      </c>
    </row>
    <row r="1844" spans="1:37" ht="14.4">
      <c r="A1844" s="239" t="s">
        <v>13712</v>
      </c>
      <c r="B1844" s="61" t="s">
        <v>89</v>
      </c>
      <c r="C1844" s="59">
        <v>42929</v>
      </c>
      <c r="D1844" s="66" t="s">
        <v>1027</v>
      </c>
      <c r="E1844" s="169" t="s">
        <v>140</v>
      </c>
      <c r="F1844" s="180" t="s">
        <v>106</v>
      </c>
      <c r="G1844" s="168" t="s">
        <v>107</v>
      </c>
      <c r="H1844" s="242" t="s">
        <v>140</v>
      </c>
      <c r="I1844" s="181">
        <f t="shared" si="0"/>
        <v>42959</v>
      </c>
      <c r="J1844" s="61"/>
      <c r="K1844" s="184"/>
      <c r="L1844" s="241" t="s">
        <v>13714</v>
      </c>
      <c r="M1844" s="61" t="s">
        <v>13715</v>
      </c>
      <c r="N1844" s="61" t="s">
        <v>137</v>
      </c>
      <c r="O1844" s="61" t="s">
        <v>2120</v>
      </c>
      <c r="P1844" s="185" t="s">
        <v>17</v>
      </c>
      <c r="Q1844" s="182"/>
      <c r="R1844" s="61"/>
      <c r="S1844" s="61"/>
      <c r="T1844" s="61"/>
      <c r="U1844" s="66"/>
      <c r="V1844" s="61"/>
      <c r="W1844" s="61"/>
      <c r="X1844" s="66" t="s">
        <v>18</v>
      </c>
      <c r="Y1844" s="57">
        <v>43073</v>
      </c>
      <c r="Z1844" s="75"/>
      <c r="AA1844" s="95" t="s">
        <v>13179</v>
      </c>
      <c r="AB1844" s="183"/>
      <c r="AC1844" s="175"/>
      <c r="AD1844" s="176"/>
      <c r="AE1844" s="67" t="str">
        <f t="shared" si="1"/>
        <v>Jul</v>
      </c>
      <c r="AF1844" s="68" t="str">
        <f t="shared" si="2"/>
        <v>Dec</v>
      </c>
      <c r="AG1844" s="177">
        <f t="shared" si="6"/>
        <v>144</v>
      </c>
      <c r="AH1844" s="70">
        <f t="shared" si="5"/>
        <v>42959</v>
      </c>
      <c r="AI1844" s="71">
        <f ca="1"/>
        <v>-1030</v>
      </c>
      <c r="AJ1844" s="71" t="str">
        <v>2017</v>
      </c>
      <c r="AK1844" s="70">
        <f t="shared" si="4"/>
        <v>42939</v>
      </c>
    </row>
    <row r="1845" spans="1:37" ht="14.4">
      <c r="A1845" s="239" t="s">
        <v>13717</v>
      </c>
      <c r="B1845" s="61" t="s">
        <v>89</v>
      </c>
      <c r="C1845" s="59">
        <v>42957</v>
      </c>
      <c r="D1845" s="66" t="s">
        <v>90</v>
      </c>
      <c r="E1845" s="184" t="s">
        <v>3969</v>
      </c>
      <c r="F1845" s="240" t="s">
        <v>214</v>
      </c>
      <c r="G1845" s="187" t="s">
        <v>4260</v>
      </c>
      <c r="H1845" s="184" t="s">
        <v>3969</v>
      </c>
      <c r="I1845" s="181">
        <f t="shared" si="0"/>
        <v>42987</v>
      </c>
      <c r="J1845" s="61"/>
      <c r="K1845" s="184"/>
      <c r="L1845" s="241" t="s">
        <v>13719</v>
      </c>
      <c r="M1845" s="61" t="s">
        <v>13720</v>
      </c>
      <c r="N1845" s="61" t="s">
        <v>1143</v>
      </c>
      <c r="O1845" s="61" t="s">
        <v>13721</v>
      </c>
      <c r="P1845" s="185" t="s">
        <v>96</v>
      </c>
      <c r="Q1845" s="182"/>
      <c r="R1845" s="61"/>
      <c r="S1845" s="61"/>
      <c r="T1845" s="61"/>
      <c r="U1845" s="66"/>
      <c r="V1845" s="61"/>
      <c r="W1845" s="61"/>
      <c r="X1845" s="66" t="s">
        <v>18</v>
      </c>
      <c r="Y1845" s="57">
        <v>43073</v>
      </c>
      <c r="Z1845" s="75"/>
      <c r="AA1845" s="95" t="s">
        <v>13723</v>
      </c>
      <c r="AB1845" s="183"/>
      <c r="AC1845" s="175"/>
      <c r="AD1845" s="176"/>
      <c r="AE1845" s="67" t="str">
        <f t="shared" si="1"/>
        <v>Aug</v>
      </c>
      <c r="AF1845" s="68" t="str">
        <f t="shared" si="2"/>
        <v>Dec</v>
      </c>
      <c r="AG1845" s="177">
        <f t="shared" si="6"/>
        <v>116</v>
      </c>
      <c r="AH1845" s="70">
        <f t="shared" si="5"/>
        <v>42987</v>
      </c>
      <c r="AI1845" s="71">
        <f ca="1"/>
        <v>-1002</v>
      </c>
      <c r="AJ1845" s="71" t="str">
        <v>2017</v>
      </c>
      <c r="AK1845" s="70">
        <f t="shared" si="4"/>
        <v>42967</v>
      </c>
    </row>
    <row r="1846" spans="1:37" ht="14.4">
      <c r="A1846" s="239" t="s">
        <v>13725</v>
      </c>
      <c r="B1846" s="61" t="s">
        <v>89</v>
      </c>
      <c r="C1846" s="59">
        <v>42950</v>
      </c>
      <c r="D1846" s="66" t="s">
        <v>90</v>
      </c>
      <c r="E1846" s="184" t="s">
        <v>91</v>
      </c>
      <c r="F1846" s="240" t="s">
        <v>214</v>
      </c>
      <c r="G1846" s="168" t="s">
        <v>3693</v>
      </c>
      <c r="H1846" s="242" t="s">
        <v>3694</v>
      </c>
      <c r="I1846" s="181">
        <f t="shared" si="0"/>
        <v>42980</v>
      </c>
      <c r="J1846" s="61" t="s">
        <v>18</v>
      </c>
      <c r="K1846" s="184" t="s">
        <v>18</v>
      </c>
      <c r="L1846" s="241" t="s">
        <v>13727</v>
      </c>
      <c r="M1846" s="61" t="s">
        <v>12767</v>
      </c>
      <c r="N1846" s="61" t="s">
        <v>95</v>
      </c>
      <c r="O1846" s="61" t="s">
        <v>12768</v>
      </c>
      <c r="P1846" s="185" t="s">
        <v>96</v>
      </c>
      <c r="Q1846" s="182"/>
      <c r="R1846" s="61"/>
      <c r="S1846" s="61"/>
      <c r="T1846" s="61"/>
      <c r="U1846" s="66"/>
      <c r="V1846" s="61"/>
      <c r="W1846" s="61"/>
      <c r="X1846" s="66" t="s">
        <v>18</v>
      </c>
      <c r="Y1846" s="57">
        <v>43073</v>
      </c>
      <c r="Z1846" s="75"/>
      <c r="AA1846" s="95" t="s">
        <v>13729</v>
      </c>
      <c r="AB1846" s="174" t="s">
        <v>3709</v>
      </c>
      <c r="AC1846" s="175"/>
      <c r="AD1846" s="176"/>
      <c r="AE1846" s="67" t="str">
        <f t="shared" si="1"/>
        <v>Aug</v>
      </c>
      <c r="AF1846" s="68" t="str">
        <f t="shared" si="2"/>
        <v>Dec</v>
      </c>
      <c r="AG1846" s="177">
        <f t="shared" si="6"/>
        <v>123</v>
      </c>
      <c r="AH1846" s="70">
        <f t="shared" si="5"/>
        <v>42980</v>
      </c>
      <c r="AI1846" s="71">
        <f ca="1"/>
        <v>-1009</v>
      </c>
      <c r="AJ1846" s="71" t="str">
        <v>2017</v>
      </c>
      <c r="AK1846" s="70">
        <f t="shared" si="4"/>
        <v>42960</v>
      </c>
    </row>
    <row r="1847" spans="1:37" ht="14.4">
      <c r="A1847" s="239" t="s">
        <v>13732</v>
      </c>
      <c r="B1847" s="61" t="s">
        <v>89</v>
      </c>
      <c r="C1847" s="59">
        <v>42957</v>
      </c>
      <c r="D1847" s="66" t="s">
        <v>90</v>
      </c>
      <c r="E1847" s="184" t="s">
        <v>3969</v>
      </c>
      <c r="F1847" s="240" t="s">
        <v>214</v>
      </c>
      <c r="G1847" s="168" t="s">
        <v>13733</v>
      </c>
      <c r="H1847" s="184" t="s">
        <v>3969</v>
      </c>
      <c r="I1847" s="181">
        <f t="shared" si="0"/>
        <v>42987</v>
      </c>
      <c r="J1847" s="61" t="s">
        <v>18</v>
      </c>
      <c r="K1847" s="184" t="s">
        <v>108</v>
      </c>
      <c r="L1847" s="171" t="s">
        <v>13734</v>
      </c>
      <c r="M1847" s="61" t="s">
        <v>13735</v>
      </c>
      <c r="N1847" s="61" t="s">
        <v>39</v>
      </c>
      <c r="O1847" s="61" t="s">
        <v>13737</v>
      </c>
      <c r="P1847" s="185" t="s">
        <v>96</v>
      </c>
      <c r="Q1847" s="182"/>
      <c r="R1847" s="61"/>
      <c r="S1847" s="61"/>
      <c r="T1847" s="61"/>
      <c r="U1847" s="66"/>
      <c r="V1847" s="61"/>
      <c r="W1847" s="61"/>
      <c r="X1847" s="66" t="s">
        <v>108</v>
      </c>
      <c r="Y1847" s="57">
        <v>43073</v>
      </c>
      <c r="Z1847" s="75"/>
      <c r="AA1847" s="95" t="s">
        <v>13738</v>
      </c>
      <c r="AB1847" s="174" t="s">
        <v>3709</v>
      </c>
      <c r="AC1847" s="175"/>
      <c r="AD1847" s="176"/>
      <c r="AE1847" s="67" t="str">
        <f t="shared" si="1"/>
        <v>Aug</v>
      </c>
      <c r="AF1847" s="68" t="str">
        <f t="shared" si="2"/>
        <v>Dec</v>
      </c>
      <c r="AG1847" s="177">
        <f t="shared" si="6"/>
        <v>116</v>
      </c>
      <c r="AH1847" s="70">
        <f t="shared" si="5"/>
        <v>42987</v>
      </c>
      <c r="AI1847" s="71">
        <f ca="1"/>
        <v>-1002</v>
      </c>
      <c r="AJ1847" s="71" t="str">
        <v>2017</v>
      </c>
      <c r="AK1847" s="70">
        <f t="shared" si="4"/>
        <v>42967</v>
      </c>
    </row>
    <row r="1848" spans="1:37" ht="14.4">
      <c r="A1848" s="239" t="s">
        <v>13740</v>
      </c>
      <c r="B1848" s="61" t="s">
        <v>89</v>
      </c>
      <c r="C1848" s="59">
        <v>42957</v>
      </c>
      <c r="D1848" s="66" t="s">
        <v>90</v>
      </c>
      <c r="E1848" s="184" t="s">
        <v>91</v>
      </c>
      <c r="F1848" s="240" t="s">
        <v>214</v>
      </c>
      <c r="G1848" s="168" t="s">
        <v>3693</v>
      </c>
      <c r="H1848" s="242" t="s">
        <v>3694</v>
      </c>
      <c r="I1848" s="181">
        <f t="shared" si="0"/>
        <v>42987</v>
      </c>
      <c r="J1848" s="61" t="s">
        <v>18</v>
      </c>
      <c r="K1848" s="184" t="s">
        <v>18</v>
      </c>
      <c r="L1848" s="241" t="s">
        <v>13742</v>
      </c>
      <c r="M1848" s="61" t="s">
        <v>13743</v>
      </c>
      <c r="N1848" s="61" t="s">
        <v>95</v>
      </c>
      <c r="O1848" s="61" t="s">
        <v>13744</v>
      </c>
      <c r="P1848" s="185" t="s">
        <v>96</v>
      </c>
      <c r="Q1848" s="182"/>
      <c r="R1848" s="61"/>
      <c r="S1848" s="61"/>
      <c r="T1848" s="61"/>
      <c r="U1848" s="66"/>
      <c r="V1848" s="61"/>
      <c r="W1848" s="61"/>
      <c r="X1848" s="66" t="s">
        <v>18</v>
      </c>
      <c r="Y1848" s="57">
        <v>43073</v>
      </c>
      <c r="Z1848" s="75"/>
      <c r="AA1848" s="64" t="s">
        <v>13745</v>
      </c>
      <c r="AB1848" s="174" t="s">
        <v>3709</v>
      </c>
      <c r="AC1848" s="175"/>
      <c r="AD1848" s="176"/>
      <c r="AE1848" s="67" t="str">
        <f t="shared" si="1"/>
        <v>Aug</v>
      </c>
      <c r="AF1848" s="68" t="str">
        <f t="shared" si="2"/>
        <v>Dec</v>
      </c>
      <c r="AG1848" s="177">
        <f t="shared" si="6"/>
        <v>116</v>
      </c>
      <c r="AH1848" s="70">
        <f t="shared" si="5"/>
        <v>42987</v>
      </c>
      <c r="AI1848" s="71">
        <f ca="1"/>
        <v>-1002</v>
      </c>
      <c r="AJ1848" s="71" t="str">
        <v>2017</v>
      </c>
      <c r="AK1848" s="70">
        <f t="shared" si="4"/>
        <v>42967</v>
      </c>
    </row>
    <row r="1849" spans="1:37" ht="14.4">
      <c r="A1849" s="239" t="s">
        <v>13747</v>
      </c>
      <c r="B1849" s="61" t="s">
        <v>89</v>
      </c>
      <c r="C1849" s="59">
        <v>42956</v>
      </c>
      <c r="D1849" s="66" t="s">
        <v>90</v>
      </c>
      <c r="E1849" s="184" t="s">
        <v>30</v>
      </c>
      <c r="F1849" s="240" t="s">
        <v>106</v>
      </c>
      <c r="G1849" s="168" t="s">
        <v>107</v>
      </c>
      <c r="H1849" s="184" t="s">
        <v>30</v>
      </c>
      <c r="I1849" s="181">
        <f t="shared" si="0"/>
        <v>42986</v>
      </c>
      <c r="J1849" s="61"/>
      <c r="K1849" s="184"/>
      <c r="L1849" s="241" t="s">
        <v>13749</v>
      </c>
      <c r="M1849" s="61"/>
      <c r="N1849" s="61" t="s">
        <v>249</v>
      </c>
      <c r="O1849" s="61" t="s">
        <v>13750</v>
      </c>
      <c r="P1849" s="185" t="s">
        <v>17</v>
      </c>
      <c r="Q1849" s="182"/>
      <c r="R1849" s="61"/>
      <c r="S1849" s="61"/>
      <c r="T1849" s="61"/>
      <c r="U1849" s="66"/>
      <c r="V1849" s="61"/>
      <c r="W1849" s="61"/>
      <c r="X1849" s="66" t="s">
        <v>14</v>
      </c>
      <c r="Y1849" s="57">
        <v>43073</v>
      </c>
      <c r="Z1849" s="75"/>
      <c r="AA1849" s="95" t="s">
        <v>13753</v>
      </c>
      <c r="AB1849" s="183"/>
      <c r="AC1849" s="175"/>
      <c r="AD1849" s="176"/>
      <c r="AE1849" s="67" t="str">
        <f t="shared" si="1"/>
        <v>Aug</v>
      </c>
      <c r="AF1849" s="68" t="str">
        <f t="shared" si="2"/>
        <v>Dec</v>
      </c>
      <c r="AG1849" s="177">
        <f t="shared" si="6"/>
        <v>117</v>
      </c>
      <c r="AH1849" s="70">
        <f t="shared" si="5"/>
        <v>42986</v>
      </c>
      <c r="AI1849" s="71">
        <f ca="1"/>
        <v>-1003</v>
      </c>
      <c r="AJ1849" s="71" t="str">
        <v>2017</v>
      </c>
      <c r="AK1849" s="70">
        <f t="shared" si="4"/>
        <v>42966</v>
      </c>
    </row>
    <row r="1850" spans="1:37" ht="14.4">
      <c r="A1850" s="239" t="s">
        <v>13754</v>
      </c>
      <c r="B1850" s="61" t="s">
        <v>89</v>
      </c>
      <c r="C1850" s="59">
        <v>42958</v>
      </c>
      <c r="D1850" s="66" t="s">
        <v>1027</v>
      </c>
      <c r="E1850" s="184" t="s">
        <v>30</v>
      </c>
      <c r="F1850" s="240" t="s">
        <v>106</v>
      </c>
      <c r="G1850" s="168" t="s">
        <v>107</v>
      </c>
      <c r="H1850" s="184" t="s">
        <v>129</v>
      </c>
      <c r="I1850" s="181">
        <f t="shared" si="0"/>
        <v>42988</v>
      </c>
      <c r="J1850" s="61"/>
      <c r="K1850" s="184"/>
      <c r="L1850" s="171" t="s">
        <v>13755</v>
      </c>
      <c r="M1850" s="56" t="s">
        <v>13757</v>
      </c>
      <c r="N1850" s="61" t="s">
        <v>355</v>
      </c>
      <c r="O1850" s="61" t="s">
        <v>1429</v>
      </c>
      <c r="P1850" s="185" t="s">
        <v>17</v>
      </c>
      <c r="Q1850" s="182"/>
      <c r="R1850" s="61"/>
      <c r="S1850" s="61"/>
      <c r="T1850" s="61"/>
      <c r="U1850" s="66"/>
      <c r="V1850" s="61"/>
      <c r="W1850" s="61"/>
      <c r="X1850" s="66" t="s">
        <v>18</v>
      </c>
      <c r="Y1850" s="57">
        <v>43073</v>
      </c>
      <c r="Z1850" s="75"/>
      <c r="AA1850" s="95" t="s">
        <v>924</v>
      </c>
      <c r="AB1850" s="183"/>
      <c r="AC1850" s="175"/>
      <c r="AD1850" s="176"/>
      <c r="AE1850" s="67" t="str">
        <f t="shared" si="1"/>
        <v>Aug</v>
      </c>
      <c r="AF1850" s="68" t="str">
        <f t="shared" si="2"/>
        <v>Dec</v>
      </c>
      <c r="AG1850" s="177">
        <f t="shared" si="6"/>
        <v>115</v>
      </c>
      <c r="AH1850" s="70">
        <f t="shared" si="5"/>
        <v>42988</v>
      </c>
      <c r="AI1850" s="71">
        <f ca="1"/>
        <v>-1001</v>
      </c>
      <c r="AJ1850" s="71" t="str">
        <v>2017</v>
      </c>
      <c r="AK1850" s="70">
        <f t="shared" si="4"/>
        <v>42968</v>
      </c>
    </row>
    <row r="1851" spans="1:37" ht="14.4">
      <c r="A1851" s="239" t="s">
        <v>13758</v>
      </c>
      <c r="B1851" s="61" t="s">
        <v>89</v>
      </c>
      <c r="C1851" s="59">
        <v>42871</v>
      </c>
      <c r="D1851" s="66" t="s">
        <v>1027</v>
      </c>
      <c r="E1851" s="184" t="s">
        <v>30</v>
      </c>
      <c r="F1851" s="240" t="s">
        <v>106</v>
      </c>
      <c r="G1851" s="168" t="s">
        <v>107</v>
      </c>
      <c r="H1851" s="184" t="s">
        <v>129</v>
      </c>
      <c r="I1851" s="181">
        <f t="shared" si="0"/>
        <v>42901</v>
      </c>
      <c r="J1851" s="61"/>
      <c r="K1851" s="184"/>
      <c r="L1851" s="241" t="s">
        <v>642</v>
      </c>
      <c r="M1851" s="61" t="s">
        <v>13760</v>
      </c>
      <c r="N1851" s="61" t="s">
        <v>436</v>
      </c>
      <c r="O1851" s="61" t="s">
        <v>13761</v>
      </c>
      <c r="P1851" s="185" t="s">
        <v>17</v>
      </c>
      <c r="Q1851" s="182"/>
      <c r="R1851" s="61"/>
      <c r="S1851" s="61"/>
      <c r="T1851" s="61"/>
      <c r="U1851" s="66"/>
      <c r="V1851" s="61"/>
      <c r="W1851" s="61"/>
      <c r="X1851" s="66" t="s">
        <v>18</v>
      </c>
      <c r="Y1851" s="57">
        <v>43073</v>
      </c>
      <c r="Z1851" s="75"/>
      <c r="AA1851" s="95" t="s">
        <v>13763</v>
      </c>
      <c r="AB1851" s="183"/>
      <c r="AC1851" s="175"/>
      <c r="AD1851" s="176"/>
      <c r="AE1851" s="67" t="str">
        <f t="shared" si="1"/>
        <v>May</v>
      </c>
      <c r="AF1851" s="68" t="str">
        <f t="shared" si="2"/>
        <v>Dec</v>
      </c>
      <c r="AG1851" s="177">
        <f t="shared" si="6"/>
        <v>202</v>
      </c>
      <c r="AH1851" s="70">
        <f t="shared" si="5"/>
        <v>42901</v>
      </c>
      <c r="AI1851" s="71">
        <f ca="1"/>
        <v>-1088</v>
      </c>
      <c r="AJ1851" s="71" t="str">
        <v>2017</v>
      </c>
      <c r="AK1851" s="70">
        <f t="shared" si="4"/>
        <v>42881</v>
      </c>
    </row>
    <row r="1852" spans="1:37" ht="14.4">
      <c r="A1852" s="239" t="s">
        <v>13765</v>
      </c>
      <c r="B1852" s="61" t="s">
        <v>89</v>
      </c>
      <c r="C1852" s="59">
        <v>42912</v>
      </c>
      <c r="D1852" s="66" t="s">
        <v>1027</v>
      </c>
      <c r="E1852" s="184" t="s">
        <v>30</v>
      </c>
      <c r="F1852" s="240" t="s">
        <v>106</v>
      </c>
      <c r="G1852" s="168" t="s">
        <v>107</v>
      </c>
      <c r="H1852" s="184" t="s">
        <v>129</v>
      </c>
      <c r="I1852" s="181">
        <f t="shared" si="0"/>
        <v>42942</v>
      </c>
      <c r="J1852" s="61"/>
      <c r="K1852" s="184"/>
      <c r="L1852" s="241" t="s">
        <v>745</v>
      </c>
      <c r="M1852" s="61" t="s">
        <v>13767</v>
      </c>
      <c r="N1852" s="61"/>
      <c r="O1852" s="61" t="s">
        <v>13768</v>
      </c>
      <c r="P1852" s="185" t="s">
        <v>17</v>
      </c>
      <c r="Q1852" s="182"/>
      <c r="R1852" s="61"/>
      <c r="S1852" s="61"/>
      <c r="T1852" s="61"/>
      <c r="U1852" s="66"/>
      <c r="V1852" s="61"/>
      <c r="W1852" s="61"/>
      <c r="X1852" s="66"/>
      <c r="Y1852" s="57">
        <v>43073</v>
      </c>
      <c r="Z1852" s="75">
        <v>6</v>
      </c>
      <c r="AA1852" s="64" t="s">
        <v>13769</v>
      </c>
      <c r="AB1852" s="183"/>
      <c r="AC1852" s="175"/>
      <c r="AD1852" s="176"/>
      <c r="AE1852" s="67" t="str">
        <f t="shared" si="1"/>
        <v>Jun</v>
      </c>
      <c r="AF1852" s="68" t="str">
        <f t="shared" si="2"/>
        <v>Dec</v>
      </c>
      <c r="AG1852" s="177">
        <f t="shared" si="6"/>
        <v>161</v>
      </c>
      <c r="AH1852" s="70">
        <f t="shared" si="5"/>
        <v>42942</v>
      </c>
      <c r="AI1852" s="71">
        <f ca="1"/>
        <v>-1047</v>
      </c>
      <c r="AJ1852" s="71" t="str">
        <v>2017</v>
      </c>
      <c r="AK1852" s="70">
        <f t="shared" si="4"/>
        <v>42922</v>
      </c>
    </row>
    <row r="1853" spans="1:37" ht="14.4">
      <c r="A1853" s="239" t="s">
        <v>13771</v>
      </c>
      <c r="B1853" s="56" t="s">
        <v>89</v>
      </c>
      <c r="C1853" s="59">
        <v>42957</v>
      </c>
      <c r="D1853" s="66" t="s">
        <v>1027</v>
      </c>
      <c r="E1853" s="184" t="s">
        <v>112</v>
      </c>
      <c r="F1853" s="240" t="s">
        <v>106</v>
      </c>
      <c r="G1853" s="168" t="s">
        <v>113</v>
      </c>
      <c r="H1853" s="184" t="s">
        <v>112</v>
      </c>
      <c r="I1853" s="181">
        <f t="shared" si="0"/>
        <v>42987</v>
      </c>
      <c r="J1853" s="61" t="s">
        <v>18</v>
      </c>
      <c r="K1853" s="184" t="s">
        <v>18</v>
      </c>
      <c r="L1853" s="241" t="s">
        <v>13773</v>
      </c>
      <c r="M1853" s="61" t="s">
        <v>13774</v>
      </c>
      <c r="N1853" s="61"/>
      <c r="O1853" s="61" t="s">
        <v>13775</v>
      </c>
      <c r="P1853" s="185" t="s">
        <v>116</v>
      </c>
      <c r="Q1853" s="182"/>
      <c r="R1853" s="61"/>
      <c r="S1853" s="61"/>
      <c r="T1853" s="61" t="s">
        <v>18</v>
      </c>
      <c r="U1853" s="66"/>
      <c r="V1853" s="61"/>
      <c r="W1853" s="61"/>
      <c r="X1853" s="66"/>
      <c r="Y1853" s="57">
        <v>43073</v>
      </c>
      <c r="Z1853" s="75"/>
      <c r="AA1853" s="95"/>
      <c r="AB1853" s="183"/>
      <c r="AC1853" s="175"/>
      <c r="AD1853" s="176"/>
      <c r="AE1853" s="67" t="str">
        <f t="shared" si="1"/>
        <v>Aug</v>
      </c>
      <c r="AF1853" s="68" t="str">
        <f t="shared" si="2"/>
        <v>Dec</v>
      </c>
      <c r="AG1853" s="177">
        <f t="shared" si="6"/>
        <v>116</v>
      </c>
      <c r="AH1853" s="70">
        <f t="shared" si="5"/>
        <v>42987</v>
      </c>
      <c r="AI1853" s="71">
        <f ca="1"/>
        <v>-1002</v>
      </c>
      <c r="AJ1853" s="71" t="str">
        <v>2017</v>
      </c>
      <c r="AK1853" s="70">
        <f t="shared" si="4"/>
        <v>42967</v>
      </c>
    </row>
    <row r="1854" spans="1:37" ht="14.4">
      <c r="A1854" s="239" t="s">
        <v>13776</v>
      </c>
      <c r="B1854" s="61" t="s">
        <v>89</v>
      </c>
      <c r="C1854" s="59">
        <v>42892</v>
      </c>
      <c r="D1854" s="66" t="s">
        <v>90</v>
      </c>
      <c r="E1854" s="184" t="s">
        <v>30</v>
      </c>
      <c r="F1854" s="240" t="s">
        <v>106</v>
      </c>
      <c r="G1854" s="168" t="s">
        <v>107</v>
      </c>
      <c r="H1854" s="184" t="s">
        <v>129</v>
      </c>
      <c r="I1854" s="181">
        <f t="shared" si="0"/>
        <v>42922</v>
      </c>
      <c r="J1854" s="61"/>
      <c r="K1854" s="184"/>
      <c r="L1854" s="241" t="s">
        <v>13778</v>
      </c>
      <c r="M1854" s="61"/>
      <c r="N1854" s="61"/>
      <c r="O1854" s="61"/>
      <c r="P1854" s="185"/>
      <c r="Q1854" s="182"/>
      <c r="R1854" s="61"/>
      <c r="S1854" s="61"/>
      <c r="T1854" s="61"/>
      <c r="U1854" s="66"/>
      <c r="V1854" s="61"/>
      <c r="W1854" s="61"/>
      <c r="X1854" s="66"/>
      <c r="Y1854" s="57">
        <v>43073</v>
      </c>
      <c r="Z1854" s="75">
        <v>6</v>
      </c>
      <c r="AA1854" s="95" t="s">
        <v>5094</v>
      </c>
      <c r="AB1854" s="183"/>
      <c r="AC1854" s="175"/>
      <c r="AD1854" s="176"/>
      <c r="AE1854" s="67" t="str">
        <f t="shared" si="1"/>
        <v>Jun</v>
      </c>
      <c r="AF1854" s="68" t="str">
        <f t="shared" si="2"/>
        <v>Dec</v>
      </c>
      <c r="AG1854" s="177">
        <f t="shared" si="6"/>
        <v>181</v>
      </c>
      <c r="AH1854" s="70">
        <f t="shared" si="5"/>
        <v>42922</v>
      </c>
      <c r="AI1854" s="71">
        <f ca="1"/>
        <v>-1067</v>
      </c>
      <c r="AJ1854" s="71" t="str">
        <v>2017</v>
      </c>
      <c r="AK1854" s="70">
        <f t="shared" si="4"/>
        <v>42902</v>
      </c>
    </row>
    <row r="1855" spans="1:37" ht="14.4">
      <c r="A1855" s="239" t="s">
        <v>13782</v>
      </c>
      <c r="B1855" s="61" t="s">
        <v>89</v>
      </c>
      <c r="C1855" s="59">
        <v>42912</v>
      </c>
      <c r="D1855" s="66" t="s">
        <v>1027</v>
      </c>
      <c r="E1855" s="184" t="s">
        <v>30</v>
      </c>
      <c r="F1855" s="240" t="s">
        <v>106</v>
      </c>
      <c r="G1855" s="168" t="s">
        <v>107</v>
      </c>
      <c r="H1855" s="184" t="s">
        <v>129</v>
      </c>
      <c r="I1855" s="181">
        <f t="shared" si="0"/>
        <v>42942</v>
      </c>
      <c r="J1855" s="61"/>
      <c r="K1855" s="184"/>
      <c r="L1855" s="241" t="s">
        <v>642</v>
      </c>
      <c r="M1855" s="61" t="s">
        <v>13783</v>
      </c>
      <c r="N1855" s="61" t="s">
        <v>29</v>
      </c>
      <c r="O1855" s="61" t="s">
        <v>2224</v>
      </c>
      <c r="P1855" s="185"/>
      <c r="Q1855" s="182"/>
      <c r="R1855" s="61"/>
      <c r="S1855" s="61"/>
      <c r="T1855" s="61"/>
      <c r="U1855" s="66"/>
      <c r="V1855" s="61"/>
      <c r="W1855" s="61"/>
      <c r="X1855" s="66"/>
      <c r="Y1855" s="57">
        <v>43073</v>
      </c>
      <c r="Z1855" s="75">
        <v>6</v>
      </c>
      <c r="AA1855" s="64" t="s">
        <v>13785</v>
      </c>
      <c r="AB1855" s="183"/>
      <c r="AC1855" s="175"/>
      <c r="AD1855" s="176"/>
      <c r="AE1855" s="67" t="str">
        <f t="shared" si="1"/>
        <v>Jun</v>
      </c>
      <c r="AF1855" s="68" t="str">
        <f t="shared" si="2"/>
        <v>Dec</v>
      </c>
      <c r="AG1855" s="177">
        <f t="shared" si="6"/>
        <v>161</v>
      </c>
      <c r="AH1855" s="70">
        <f t="shared" si="5"/>
        <v>42942</v>
      </c>
      <c r="AI1855" s="71">
        <f ca="1"/>
        <v>-1047</v>
      </c>
      <c r="AJ1855" s="71" t="str">
        <v>2017</v>
      </c>
      <c r="AK1855" s="70">
        <f t="shared" si="4"/>
        <v>42922</v>
      </c>
    </row>
    <row r="1856" spans="1:37" ht="14.4">
      <c r="A1856" s="239" t="s">
        <v>13786</v>
      </c>
      <c r="B1856" s="61" t="s">
        <v>89</v>
      </c>
      <c r="C1856" s="59">
        <v>42919</v>
      </c>
      <c r="D1856" s="66" t="s">
        <v>1027</v>
      </c>
      <c r="E1856" s="184" t="s">
        <v>30</v>
      </c>
      <c r="F1856" s="240" t="s">
        <v>106</v>
      </c>
      <c r="G1856" s="168" t="s">
        <v>107</v>
      </c>
      <c r="H1856" s="184" t="s">
        <v>129</v>
      </c>
      <c r="I1856" s="181">
        <f t="shared" si="0"/>
        <v>42949</v>
      </c>
      <c r="J1856" s="61"/>
      <c r="K1856" s="184"/>
      <c r="L1856" s="241" t="s">
        <v>642</v>
      </c>
      <c r="M1856" s="61" t="s">
        <v>13788</v>
      </c>
      <c r="N1856" s="61" t="s">
        <v>271</v>
      </c>
      <c r="O1856" s="61" t="s">
        <v>13789</v>
      </c>
      <c r="P1856" s="185"/>
      <c r="Q1856" s="182"/>
      <c r="R1856" s="61"/>
      <c r="S1856" s="61"/>
      <c r="T1856" s="61"/>
      <c r="U1856" s="66"/>
      <c r="V1856" s="61"/>
      <c r="W1856" s="61"/>
      <c r="X1856" s="66"/>
      <c r="Y1856" s="57">
        <v>43073</v>
      </c>
      <c r="Z1856" s="75">
        <v>6</v>
      </c>
      <c r="AA1856" s="64" t="s">
        <v>13785</v>
      </c>
      <c r="AB1856" s="183"/>
      <c r="AC1856" s="175"/>
      <c r="AD1856" s="176"/>
      <c r="AE1856" s="67" t="str">
        <f t="shared" si="1"/>
        <v>Jul</v>
      </c>
      <c r="AF1856" s="68" t="str">
        <f t="shared" si="2"/>
        <v>Dec</v>
      </c>
      <c r="AG1856" s="177">
        <f t="shared" si="6"/>
        <v>154</v>
      </c>
      <c r="AH1856" s="70">
        <f t="shared" si="5"/>
        <v>42949</v>
      </c>
      <c r="AI1856" s="71">
        <f ca="1"/>
        <v>-1040</v>
      </c>
      <c r="AJ1856" s="71" t="str">
        <v>2017</v>
      </c>
      <c r="AK1856" s="70">
        <f t="shared" si="4"/>
        <v>42929</v>
      </c>
    </row>
    <row r="1857" spans="1:37" ht="14.4">
      <c r="A1857" s="239" t="s">
        <v>13793</v>
      </c>
      <c r="B1857" s="61" t="s">
        <v>89</v>
      </c>
      <c r="C1857" s="59">
        <v>42916</v>
      </c>
      <c r="D1857" s="66" t="s">
        <v>1027</v>
      </c>
      <c r="E1857" s="184" t="s">
        <v>30</v>
      </c>
      <c r="F1857" s="240" t="s">
        <v>106</v>
      </c>
      <c r="G1857" s="168" t="s">
        <v>107</v>
      </c>
      <c r="H1857" s="184" t="s">
        <v>129</v>
      </c>
      <c r="I1857" s="181">
        <f t="shared" si="0"/>
        <v>42946</v>
      </c>
      <c r="J1857" s="61"/>
      <c r="K1857" s="184"/>
      <c r="L1857" s="241" t="s">
        <v>642</v>
      </c>
      <c r="M1857" s="61" t="s">
        <v>13795</v>
      </c>
      <c r="N1857" s="61" t="s">
        <v>355</v>
      </c>
      <c r="O1857" s="61" t="s">
        <v>13796</v>
      </c>
      <c r="P1857" s="185"/>
      <c r="Q1857" s="182"/>
      <c r="R1857" s="61"/>
      <c r="S1857" s="61"/>
      <c r="T1857" s="61"/>
      <c r="U1857" s="66"/>
      <c r="V1857" s="61"/>
      <c r="W1857" s="61"/>
      <c r="X1857" s="66"/>
      <c r="Y1857" s="57">
        <v>43073</v>
      </c>
      <c r="Z1857" s="75">
        <v>6</v>
      </c>
      <c r="AA1857" s="64" t="s">
        <v>13785</v>
      </c>
      <c r="AB1857" s="183"/>
      <c r="AC1857" s="175"/>
      <c r="AD1857" s="176"/>
      <c r="AE1857" s="67" t="str">
        <f t="shared" si="1"/>
        <v>Jun</v>
      </c>
      <c r="AF1857" s="68" t="str">
        <f t="shared" si="2"/>
        <v>Dec</v>
      </c>
      <c r="AG1857" s="177">
        <f t="shared" si="6"/>
        <v>157</v>
      </c>
      <c r="AH1857" s="70">
        <f t="shared" si="5"/>
        <v>42946</v>
      </c>
      <c r="AI1857" s="71">
        <f ca="1"/>
        <v>-1043</v>
      </c>
      <c r="AJ1857" s="71" t="str">
        <v>2017</v>
      </c>
      <c r="AK1857" s="70">
        <f t="shared" si="4"/>
        <v>42926</v>
      </c>
    </row>
    <row r="1858" spans="1:37" ht="14.4">
      <c r="A1858" s="239" t="s">
        <v>13799</v>
      </c>
      <c r="B1858" s="61" t="s">
        <v>89</v>
      </c>
      <c r="C1858" s="59">
        <v>42912</v>
      </c>
      <c r="D1858" s="66" t="s">
        <v>1027</v>
      </c>
      <c r="E1858" s="184" t="s">
        <v>30</v>
      </c>
      <c r="F1858" s="240" t="s">
        <v>106</v>
      </c>
      <c r="G1858" s="168" t="s">
        <v>107</v>
      </c>
      <c r="H1858" s="184" t="s">
        <v>129</v>
      </c>
      <c r="I1858" s="181">
        <f t="shared" si="0"/>
        <v>42942</v>
      </c>
      <c r="J1858" s="61"/>
      <c r="K1858" s="184"/>
      <c r="L1858" s="241" t="s">
        <v>642</v>
      </c>
      <c r="M1858" s="61" t="s">
        <v>8841</v>
      </c>
      <c r="N1858" s="61" t="s">
        <v>355</v>
      </c>
      <c r="O1858" s="61" t="s">
        <v>4419</v>
      </c>
      <c r="P1858" s="185"/>
      <c r="Q1858" s="182"/>
      <c r="R1858" s="61"/>
      <c r="S1858" s="61"/>
      <c r="T1858" s="61"/>
      <c r="U1858" s="66"/>
      <c r="V1858" s="61"/>
      <c r="W1858" s="61"/>
      <c r="X1858" s="66"/>
      <c r="Y1858" s="57">
        <v>43073</v>
      </c>
      <c r="Z1858" s="75">
        <v>6</v>
      </c>
      <c r="AA1858" s="64" t="s">
        <v>13785</v>
      </c>
      <c r="AB1858" s="183"/>
      <c r="AC1858" s="175"/>
      <c r="AD1858" s="176"/>
      <c r="AE1858" s="67" t="str">
        <f t="shared" si="1"/>
        <v>Jun</v>
      </c>
      <c r="AF1858" s="68" t="str">
        <f t="shared" si="2"/>
        <v>Dec</v>
      </c>
      <c r="AG1858" s="177">
        <f t="shared" si="6"/>
        <v>161</v>
      </c>
      <c r="AH1858" s="70">
        <f t="shared" si="5"/>
        <v>42942</v>
      </c>
      <c r="AI1858" s="71">
        <f ca="1"/>
        <v>-1047</v>
      </c>
      <c r="AJ1858" s="71" t="str">
        <v>2017</v>
      </c>
      <c r="AK1858" s="70">
        <f t="shared" si="4"/>
        <v>42922</v>
      </c>
    </row>
    <row r="1859" spans="1:37" ht="14.4">
      <c r="A1859" s="239" t="s">
        <v>13800</v>
      </c>
      <c r="B1859" s="61" t="s">
        <v>89</v>
      </c>
      <c r="C1859" s="57">
        <v>42908</v>
      </c>
      <c r="D1859" s="66" t="s">
        <v>131</v>
      </c>
      <c r="E1859" s="184" t="s">
        <v>30</v>
      </c>
      <c r="F1859" s="240" t="s">
        <v>106</v>
      </c>
      <c r="G1859" s="168" t="s">
        <v>107</v>
      </c>
      <c r="H1859" s="184" t="s">
        <v>129</v>
      </c>
      <c r="I1859" s="181">
        <f t="shared" si="0"/>
        <v>42938</v>
      </c>
      <c r="J1859" s="61"/>
      <c r="K1859" s="184"/>
      <c r="L1859" s="241" t="s">
        <v>13801</v>
      </c>
      <c r="M1859" s="61" t="s">
        <v>13802</v>
      </c>
      <c r="N1859" s="61"/>
      <c r="O1859" s="61"/>
      <c r="P1859" s="185"/>
      <c r="Q1859" s="182"/>
      <c r="R1859" s="61"/>
      <c r="S1859" s="61"/>
      <c r="T1859" s="61"/>
      <c r="U1859" s="66"/>
      <c r="V1859" s="61"/>
      <c r="W1859" s="61"/>
      <c r="X1859" s="66"/>
      <c r="Y1859" s="57">
        <v>43073</v>
      </c>
      <c r="Z1859" s="75">
        <v>6</v>
      </c>
      <c r="AA1859" s="95" t="s">
        <v>537</v>
      </c>
      <c r="AB1859" s="183"/>
      <c r="AC1859" s="175"/>
      <c r="AD1859" s="176"/>
      <c r="AE1859" s="67" t="str">
        <f t="shared" si="1"/>
        <v>Jun</v>
      </c>
      <c r="AF1859" s="68" t="str">
        <f t="shared" si="2"/>
        <v>Dec</v>
      </c>
      <c r="AG1859" s="177">
        <f t="shared" si="6"/>
        <v>165</v>
      </c>
      <c r="AH1859" s="70">
        <f t="shared" si="5"/>
        <v>42938</v>
      </c>
      <c r="AI1859" s="71">
        <f ca="1"/>
        <v>-1051</v>
      </c>
      <c r="AJ1859" s="71" t="str">
        <v>2017</v>
      </c>
      <c r="AK1859" s="70">
        <f t="shared" si="4"/>
        <v>42918</v>
      </c>
    </row>
    <row r="1860" spans="1:37" ht="14.4">
      <c r="A1860" s="239" t="s">
        <v>13803</v>
      </c>
      <c r="B1860" s="61" t="s">
        <v>89</v>
      </c>
      <c r="C1860" s="59">
        <v>42915</v>
      </c>
      <c r="D1860" s="66" t="s">
        <v>131</v>
      </c>
      <c r="E1860" s="184" t="s">
        <v>30</v>
      </c>
      <c r="F1860" s="240" t="s">
        <v>106</v>
      </c>
      <c r="G1860" s="168" t="s">
        <v>107</v>
      </c>
      <c r="H1860" s="184" t="s">
        <v>129</v>
      </c>
      <c r="I1860" s="181">
        <f t="shared" si="0"/>
        <v>42945</v>
      </c>
      <c r="J1860" s="61"/>
      <c r="K1860" s="184"/>
      <c r="L1860" s="241" t="s">
        <v>13804</v>
      </c>
      <c r="M1860" s="61" t="s">
        <v>13805</v>
      </c>
      <c r="N1860" s="61"/>
      <c r="O1860" s="61"/>
      <c r="P1860" s="185"/>
      <c r="Q1860" s="182"/>
      <c r="R1860" s="61"/>
      <c r="S1860" s="61"/>
      <c r="T1860" s="61"/>
      <c r="U1860" s="66"/>
      <c r="V1860" s="61"/>
      <c r="W1860" s="61"/>
      <c r="X1860" s="66"/>
      <c r="Y1860" s="57">
        <v>43073</v>
      </c>
      <c r="Z1860" s="75">
        <v>6</v>
      </c>
      <c r="AA1860" s="95" t="s">
        <v>13806</v>
      </c>
      <c r="AB1860" s="183"/>
      <c r="AC1860" s="175"/>
      <c r="AD1860" s="176"/>
      <c r="AE1860" s="67" t="str">
        <f t="shared" si="1"/>
        <v>Jun</v>
      </c>
      <c r="AF1860" s="68" t="str">
        <f t="shared" si="2"/>
        <v>Dec</v>
      </c>
      <c r="AG1860" s="177">
        <f t="shared" si="6"/>
        <v>158</v>
      </c>
      <c r="AH1860" s="70">
        <f t="shared" si="5"/>
        <v>42945</v>
      </c>
      <c r="AI1860" s="71">
        <f ca="1"/>
        <v>-1044</v>
      </c>
      <c r="AJ1860" s="71" t="str">
        <v>2017</v>
      </c>
      <c r="AK1860" s="70">
        <f t="shared" si="4"/>
        <v>42925</v>
      </c>
    </row>
    <row r="1861" spans="1:37" ht="14.4">
      <c r="A1861" s="239" t="s">
        <v>13807</v>
      </c>
      <c r="B1861" s="61" t="s">
        <v>89</v>
      </c>
      <c r="C1861" s="59">
        <v>42907</v>
      </c>
      <c r="D1861" s="66" t="s">
        <v>1027</v>
      </c>
      <c r="E1861" s="184" t="s">
        <v>30</v>
      </c>
      <c r="F1861" s="240" t="s">
        <v>106</v>
      </c>
      <c r="G1861" s="168" t="s">
        <v>107</v>
      </c>
      <c r="H1861" s="184" t="s">
        <v>129</v>
      </c>
      <c r="I1861" s="181">
        <f t="shared" si="0"/>
        <v>42937</v>
      </c>
      <c r="J1861" s="61"/>
      <c r="K1861" s="184"/>
      <c r="L1861" s="241" t="s">
        <v>13808</v>
      </c>
      <c r="M1861" s="61" t="s">
        <v>13808</v>
      </c>
      <c r="N1861" s="61" t="s">
        <v>132</v>
      </c>
      <c r="O1861" s="61" t="s">
        <v>13810</v>
      </c>
      <c r="P1861" s="185" t="s">
        <v>17</v>
      </c>
      <c r="Q1861" s="182"/>
      <c r="R1861" s="61"/>
      <c r="S1861" s="61"/>
      <c r="T1861" s="61"/>
      <c r="U1861" s="66"/>
      <c r="V1861" s="61"/>
      <c r="W1861" s="61"/>
      <c r="X1861" s="66"/>
      <c r="Y1861" s="57">
        <v>43073</v>
      </c>
      <c r="Z1861" s="75"/>
      <c r="AA1861" s="64" t="s">
        <v>13811</v>
      </c>
      <c r="AB1861" s="183"/>
      <c r="AC1861" s="175"/>
      <c r="AD1861" s="176"/>
      <c r="AE1861" s="67" t="str">
        <f t="shared" si="1"/>
        <v>Jun</v>
      </c>
      <c r="AF1861" s="68" t="str">
        <f t="shared" si="2"/>
        <v>Dec</v>
      </c>
      <c r="AG1861" s="177">
        <f t="shared" si="6"/>
        <v>166</v>
      </c>
      <c r="AH1861" s="70">
        <f t="shared" si="5"/>
        <v>42937</v>
      </c>
      <c r="AI1861" s="71">
        <f ca="1"/>
        <v>-1052</v>
      </c>
      <c r="AJ1861" s="71" t="str">
        <v>2017</v>
      </c>
      <c r="AK1861" s="70">
        <f t="shared" si="4"/>
        <v>42917</v>
      </c>
    </row>
    <row r="1862" spans="1:37" ht="14.4">
      <c r="A1862" s="239" t="s">
        <v>13813</v>
      </c>
      <c r="B1862" s="61" t="s">
        <v>89</v>
      </c>
      <c r="C1862" s="59">
        <v>42906</v>
      </c>
      <c r="D1862" s="66" t="s">
        <v>1027</v>
      </c>
      <c r="E1862" s="184" t="s">
        <v>30</v>
      </c>
      <c r="F1862" s="240" t="s">
        <v>106</v>
      </c>
      <c r="G1862" s="168" t="s">
        <v>107</v>
      </c>
      <c r="H1862" s="184" t="s">
        <v>129</v>
      </c>
      <c r="I1862" s="181">
        <f t="shared" si="0"/>
        <v>42936</v>
      </c>
      <c r="J1862" s="61"/>
      <c r="K1862" s="184"/>
      <c r="L1862" s="241" t="s">
        <v>13022</v>
      </c>
      <c r="M1862" s="61" t="s">
        <v>13816</v>
      </c>
      <c r="N1862" s="61" t="s">
        <v>355</v>
      </c>
      <c r="O1862" s="61" t="s">
        <v>9195</v>
      </c>
      <c r="P1862" s="185" t="s">
        <v>17</v>
      </c>
      <c r="Q1862" s="182"/>
      <c r="R1862" s="61"/>
      <c r="S1862" s="61"/>
      <c r="T1862" s="61"/>
      <c r="U1862" s="66"/>
      <c r="V1862" s="61"/>
      <c r="W1862" s="61"/>
      <c r="X1862" s="66"/>
      <c r="Y1862" s="57">
        <v>43073</v>
      </c>
      <c r="Z1862" s="75"/>
      <c r="AA1862" s="95" t="s">
        <v>13818</v>
      </c>
      <c r="AB1862" s="183"/>
      <c r="AC1862" s="175"/>
      <c r="AD1862" s="176"/>
      <c r="AE1862" s="67" t="str">
        <f t="shared" si="1"/>
        <v>Jun</v>
      </c>
      <c r="AF1862" s="68" t="str">
        <f t="shared" si="2"/>
        <v>Dec</v>
      </c>
      <c r="AG1862" s="177">
        <f t="shared" si="6"/>
        <v>167</v>
      </c>
      <c r="AH1862" s="70">
        <f t="shared" si="5"/>
        <v>42936</v>
      </c>
      <c r="AI1862" s="71">
        <f ca="1"/>
        <v>-1053</v>
      </c>
      <c r="AJ1862" s="71" t="str">
        <v>2017</v>
      </c>
      <c r="AK1862" s="70">
        <f t="shared" si="4"/>
        <v>42916</v>
      </c>
    </row>
    <row r="1863" spans="1:37" ht="14.4">
      <c r="A1863" s="239" t="s">
        <v>13820</v>
      </c>
      <c r="B1863" s="61" t="s">
        <v>89</v>
      </c>
      <c r="C1863" s="59">
        <v>42891</v>
      </c>
      <c r="D1863" s="66" t="s">
        <v>90</v>
      </c>
      <c r="E1863" s="184" t="s">
        <v>30</v>
      </c>
      <c r="F1863" s="240" t="s">
        <v>106</v>
      </c>
      <c r="G1863" s="168" t="s">
        <v>107</v>
      </c>
      <c r="H1863" s="184" t="s">
        <v>129</v>
      </c>
      <c r="I1863" s="181">
        <f t="shared" si="0"/>
        <v>42921</v>
      </c>
      <c r="J1863" s="61"/>
      <c r="K1863" s="184"/>
      <c r="L1863" s="241" t="s">
        <v>13822</v>
      </c>
      <c r="M1863" s="61"/>
      <c r="N1863" s="61" t="s">
        <v>27</v>
      </c>
      <c r="O1863" s="61" t="s">
        <v>11066</v>
      </c>
      <c r="P1863" s="185" t="s">
        <v>17</v>
      </c>
      <c r="Q1863" s="182"/>
      <c r="R1863" s="61"/>
      <c r="S1863" s="61"/>
      <c r="T1863" s="61"/>
      <c r="U1863" s="66"/>
      <c r="V1863" s="61"/>
      <c r="W1863" s="61"/>
      <c r="X1863" s="66"/>
      <c r="Y1863" s="57">
        <v>43073</v>
      </c>
      <c r="Z1863" s="75"/>
      <c r="AA1863" s="95" t="s">
        <v>13831</v>
      </c>
      <c r="AB1863" s="183"/>
      <c r="AC1863" s="175"/>
      <c r="AD1863" s="176"/>
      <c r="AE1863" s="67" t="str">
        <f t="shared" si="1"/>
        <v>Jun</v>
      </c>
      <c r="AF1863" s="68" t="str">
        <f t="shared" si="2"/>
        <v>Dec</v>
      </c>
      <c r="AG1863" s="177">
        <f t="shared" si="6"/>
        <v>182</v>
      </c>
      <c r="AH1863" s="70">
        <f t="shared" si="5"/>
        <v>42921</v>
      </c>
      <c r="AI1863" s="71">
        <f ca="1"/>
        <v>-1068</v>
      </c>
      <c r="AJ1863" s="71" t="str">
        <v>2017</v>
      </c>
      <c r="AK1863" s="70">
        <f t="shared" si="4"/>
        <v>42901</v>
      </c>
    </row>
    <row r="1864" spans="1:37" ht="14.4">
      <c r="A1864" s="239" t="s">
        <v>13832</v>
      </c>
      <c r="B1864" s="61" t="s">
        <v>89</v>
      </c>
      <c r="C1864" s="59">
        <v>42909</v>
      </c>
      <c r="D1864" s="66" t="s">
        <v>90</v>
      </c>
      <c r="E1864" s="184" t="s">
        <v>30</v>
      </c>
      <c r="F1864" s="240" t="s">
        <v>106</v>
      </c>
      <c r="G1864" s="168" t="s">
        <v>107</v>
      </c>
      <c r="H1864" s="184" t="s">
        <v>129</v>
      </c>
      <c r="I1864" s="181">
        <f t="shared" si="0"/>
        <v>42939</v>
      </c>
      <c r="J1864" s="61"/>
      <c r="K1864" s="184"/>
      <c r="L1864" s="241" t="s">
        <v>13833</v>
      </c>
      <c r="M1864" s="61" t="s">
        <v>13834</v>
      </c>
      <c r="N1864" s="61"/>
      <c r="O1864" s="61"/>
      <c r="P1864" s="185"/>
      <c r="Q1864" s="182"/>
      <c r="R1864" s="61"/>
      <c r="S1864" s="61"/>
      <c r="T1864" s="61"/>
      <c r="U1864" s="66"/>
      <c r="V1864" s="61"/>
      <c r="W1864" s="61"/>
      <c r="X1864" s="66"/>
      <c r="Y1864" s="57">
        <v>43073</v>
      </c>
      <c r="Z1864" s="75">
        <v>6</v>
      </c>
      <c r="AA1864" s="95" t="s">
        <v>13836</v>
      </c>
      <c r="AB1864" s="183"/>
      <c r="AC1864" s="175"/>
      <c r="AD1864" s="176"/>
      <c r="AE1864" s="67" t="str">
        <f t="shared" si="1"/>
        <v>Jun</v>
      </c>
      <c r="AF1864" s="68" t="str">
        <f t="shared" si="2"/>
        <v>Dec</v>
      </c>
      <c r="AG1864" s="177">
        <f t="shared" si="6"/>
        <v>164</v>
      </c>
      <c r="AH1864" s="70">
        <f t="shared" si="5"/>
        <v>42939</v>
      </c>
      <c r="AI1864" s="71">
        <f ca="1"/>
        <v>-1050</v>
      </c>
      <c r="AJ1864" s="71" t="str">
        <v>2017</v>
      </c>
      <c r="AK1864" s="70">
        <f t="shared" si="4"/>
        <v>42919</v>
      </c>
    </row>
    <row r="1865" spans="1:37" ht="26.5">
      <c r="A1865" s="239" t="s">
        <v>13838</v>
      </c>
      <c r="B1865" s="61" t="s">
        <v>89</v>
      </c>
      <c r="C1865" s="59">
        <v>42951</v>
      </c>
      <c r="D1865" s="66" t="s">
        <v>131</v>
      </c>
      <c r="E1865" s="169" t="s">
        <v>140</v>
      </c>
      <c r="F1865" s="180" t="s">
        <v>106</v>
      </c>
      <c r="G1865" s="168" t="s">
        <v>107</v>
      </c>
      <c r="H1865" s="242" t="s">
        <v>140</v>
      </c>
      <c r="I1865" s="181">
        <f t="shared" si="0"/>
        <v>42981</v>
      </c>
      <c r="J1865" s="61"/>
      <c r="K1865" s="184"/>
      <c r="L1865" s="241" t="s">
        <v>5252</v>
      </c>
      <c r="M1865" s="61" t="s">
        <v>13839</v>
      </c>
      <c r="N1865" s="61" t="s">
        <v>20</v>
      </c>
      <c r="O1865" s="61" t="s">
        <v>13840</v>
      </c>
      <c r="P1865" s="185" t="s">
        <v>17</v>
      </c>
      <c r="Q1865" s="182"/>
      <c r="R1865" s="61"/>
      <c r="S1865" s="61"/>
      <c r="T1865" s="61"/>
      <c r="U1865" s="66"/>
      <c r="V1865" s="61"/>
      <c r="W1865" s="61"/>
      <c r="X1865" s="66"/>
      <c r="Y1865" s="57">
        <v>43073</v>
      </c>
      <c r="Z1865" s="75">
        <v>6</v>
      </c>
      <c r="AA1865" s="197" t="s">
        <v>13841</v>
      </c>
      <c r="AB1865" s="183"/>
      <c r="AC1865" s="175"/>
      <c r="AD1865" s="176"/>
      <c r="AE1865" s="67" t="str">
        <f t="shared" si="1"/>
        <v>Aug</v>
      </c>
      <c r="AF1865" s="68" t="str">
        <f t="shared" si="2"/>
        <v>Dec</v>
      </c>
      <c r="AG1865" s="177">
        <f t="shared" si="6"/>
        <v>122</v>
      </c>
      <c r="AH1865" s="70">
        <f t="shared" si="5"/>
        <v>42981</v>
      </c>
      <c r="AI1865" s="71">
        <f ca="1"/>
        <v>-1008</v>
      </c>
      <c r="AJ1865" s="71" t="str">
        <v>2017</v>
      </c>
      <c r="AK1865" s="70">
        <f t="shared" si="4"/>
        <v>42961</v>
      </c>
    </row>
    <row r="1866" spans="1:37" ht="14.4">
      <c r="A1866" s="239" t="s">
        <v>13842</v>
      </c>
      <c r="B1866" s="61" t="s">
        <v>89</v>
      </c>
      <c r="C1866" s="59">
        <v>42958</v>
      </c>
      <c r="D1866" s="66" t="s">
        <v>1027</v>
      </c>
      <c r="E1866" s="169" t="s">
        <v>140</v>
      </c>
      <c r="F1866" s="180" t="s">
        <v>106</v>
      </c>
      <c r="G1866" s="168" t="s">
        <v>107</v>
      </c>
      <c r="H1866" s="242" t="s">
        <v>140</v>
      </c>
      <c r="I1866" s="181">
        <f t="shared" si="0"/>
        <v>42988</v>
      </c>
      <c r="J1866" s="61"/>
      <c r="K1866" s="184"/>
      <c r="L1866" s="241" t="s">
        <v>13844</v>
      </c>
      <c r="M1866" s="61" t="s">
        <v>13845</v>
      </c>
      <c r="N1866" s="61" t="s">
        <v>355</v>
      </c>
      <c r="O1866" s="61" t="s">
        <v>13846</v>
      </c>
      <c r="P1866" s="185" t="s">
        <v>96</v>
      </c>
      <c r="Q1866" s="182"/>
      <c r="R1866" s="61"/>
      <c r="S1866" s="61"/>
      <c r="T1866" s="61"/>
      <c r="U1866" s="66"/>
      <c r="V1866" s="61"/>
      <c r="W1866" s="61"/>
      <c r="X1866" s="66"/>
      <c r="Y1866" s="57">
        <v>43073</v>
      </c>
      <c r="Z1866" s="75">
        <v>6</v>
      </c>
      <c r="AA1866" s="95" t="s">
        <v>13179</v>
      </c>
      <c r="AB1866" s="183"/>
      <c r="AC1866" s="175"/>
      <c r="AD1866" s="176"/>
      <c r="AE1866" s="67" t="str">
        <f t="shared" si="1"/>
        <v>Aug</v>
      </c>
      <c r="AF1866" s="68" t="str">
        <f t="shared" si="2"/>
        <v>Dec</v>
      </c>
      <c r="AG1866" s="177">
        <f t="shared" si="6"/>
        <v>115</v>
      </c>
      <c r="AH1866" s="70">
        <f t="shared" si="5"/>
        <v>42988</v>
      </c>
      <c r="AI1866" s="71">
        <f ca="1"/>
        <v>-1001</v>
      </c>
      <c r="AJ1866" s="71" t="str">
        <v>2017</v>
      </c>
      <c r="AK1866" s="70">
        <f t="shared" si="4"/>
        <v>42968</v>
      </c>
    </row>
    <row r="1867" spans="1:37" ht="14.4">
      <c r="A1867" s="239" t="s">
        <v>13849</v>
      </c>
      <c r="B1867" s="61" t="s">
        <v>89</v>
      </c>
      <c r="C1867" s="59">
        <v>42958</v>
      </c>
      <c r="D1867" s="66" t="s">
        <v>90</v>
      </c>
      <c r="E1867" s="169" t="s">
        <v>140</v>
      </c>
      <c r="F1867" s="180" t="s">
        <v>106</v>
      </c>
      <c r="G1867" s="168" t="s">
        <v>107</v>
      </c>
      <c r="H1867" s="242" t="s">
        <v>140</v>
      </c>
      <c r="I1867" s="181">
        <f t="shared" si="0"/>
        <v>42988</v>
      </c>
      <c r="J1867" s="61"/>
      <c r="K1867" s="184"/>
      <c r="L1867" s="241" t="s">
        <v>745</v>
      </c>
      <c r="M1867" s="61" t="s">
        <v>13851</v>
      </c>
      <c r="N1867" s="61" t="s">
        <v>33</v>
      </c>
      <c r="O1867" s="61" t="s">
        <v>13853</v>
      </c>
      <c r="P1867" s="185" t="s">
        <v>17</v>
      </c>
      <c r="Q1867" s="182"/>
      <c r="R1867" s="61"/>
      <c r="S1867" s="61"/>
      <c r="T1867" s="61"/>
      <c r="U1867" s="66"/>
      <c r="V1867" s="61"/>
      <c r="W1867" s="61"/>
      <c r="X1867" s="66"/>
      <c r="Y1867" s="57">
        <v>43073</v>
      </c>
      <c r="Z1867" s="75"/>
      <c r="AA1867" s="95" t="s">
        <v>13305</v>
      </c>
      <c r="AB1867" s="183"/>
      <c r="AC1867" s="175"/>
      <c r="AD1867" s="176"/>
      <c r="AE1867" s="67" t="str">
        <f t="shared" si="1"/>
        <v>Aug</v>
      </c>
      <c r="AF1867" s="68" t="str">
        <f t="shared" si="2"/>
        <v>Dec</v>
      </c>
      <c r="AG1867" s="177">
        <f t="shared" si="6"/>
        <v>115</v>
      </c>
      <c r="AH1867" s="70">
        <f t="shared" si="5"/>
        <v>42988</v>
      </c>
      <c r="AI1867" s="71">
        <f ca="1"/>
        <v>-1001</v>
      </c>
      <c r="AJ1867" s="71" t="str">
        <v>2017</v>
      </c>
      <c r="AK1867" s="70">
        <f t="shared" si="4"/>
        <v>42968</v>
      </c>
    </row>
    <row r="1868" spans="1:37" ht="14.4">
      <c r="A1868" s="239" t="s">
        <v>13855</v>
      </c>
      <c r="B1868" s="61" t="s">
        <v>89</v>
      </c>
      <c r="C1868" s="59">
        <v>42958</v>
      </c>
      <c r="D1868" s="66" t="s">
        <v>90</v>
      </c>
      <c r="E1868" s="169" t="s">
        <v>140</v>
      </c>
      <c r="F1868" s="180" t="s">
        <v>106</v>
      </c>
      <c r="G1868" s="168" t="s">
        <v>107</v>
      </c>
      <c r="H1868" s="242" t="s">
        <v>140</v>
      </c>
      <c r="I1868" s="181">
        <f t="shared" si="0"/>
        <v>42988</v>
      </c>
      <c r="J1868" s="61"/>
      <c r="K1868" s="184"/>
      <c r="L1868" s="241" t="s">
        <v>13857</v>
      </c>
      <c r="M1868" s="61" t="s">
        <v>13858</v>
      </c>
      <c r="N1868" s="61" t="s">
        <v>44</v>
      </c>
      <c r="O1868" s="61" t="s">
        <v>13859</v>
      </c>
      <c r="P1868" s="185" t="s">
        <v>28</v>
      </c>
      <c r="Q1868" s="182"/>
      <c r="R1868" s="61"/>
      <c r="S1868" s="61"/>
      <c r="T1868" s="61"/>
      <c r="U1868" s="66"/>
      <c r="V1868" s="61"/>
      <c r="W1868" s="61"/>
      <c r="X1868" s="66"/>
      <c r="Y1868" s="57">
        <v>43073</v>
      </c>
      <c r="Z1868" s="75"/>
      <c r="AA1868" s="95" t="s">
        <v>4585</v>
      </c>
      <c r="AB1868" s="183"/>
      <c r="AC1868" s="175"/>
      <c r="AD1868" s="176"/>
      <c r="AE1868" s="67" t="str">
        <f t="shared" si="1"/>
        <v>Aug</v>
      </c>
      <c r="AF1868" s="68" t="str">
        <f t="shared" si="2"/>
        <v>Dec</v>
      </c>
      <c r="AG1868" s="177">
        <f t="shared" si="6"/>
        <v>115</v>
      </c>
      <c r="AH1868" s="70">
        <f t="shared" si="5"/>
        <v>42988</v>
      </c>
      <c r="AI1868" s="71">
        <f ca="1"/>
        <v>-1001</v>
      </c>
      <c r="AJ1868" s="71" t="str">
        <v>2017</v>
      </c>
      <c r="AK1868" s="70">
        <f t="shared" si="4"/>
        <v>42968</v>
      </c>
    </row>
    <row r="1869" spans="1:37" ht="14.4">
      <c r="A1869" s="239" t="s">
        <v>13862</v>
      </c>
      <c r="B1869" s="61" t="s">
        <v>89</v>
      </c>
      <c r="C1869" s="59">
        <v>42958</v>
      </c>
      <c r="D1869" s="66" t="s">
        <v>90</v>
      </c>
      <c r="E1869" s="184" t="s">
        <v>13864</v>
      </c>
      <c r="F1869" s="240" t="s">
        <v>106</v>
      </c>
      <c r="G1869" s="168" t="s">
        <v>177</v>
      </c>
      <c r="H1869" s="184" t="s">
        <v>5818</v>
      </c>
      <c r="I1869" s="181">
        <f t="shared" si="0"/>
        <v>42988</v>
      </c>
      <c r="J1869" s="61" t="s">
        <v>18</v>
      </c>
      <c r="K1869" s="184" t="s">
        <v>18</v>
      </c>
      <c r="L1869" s="241" t="s">
        <v>13866</v>
      </c>
      <c r="M1869" s="61" t="s">
        <v>13867</v>
      </c>
      <c r="N1869" s="61" t="s">
        <v>95</v>
      </c>
      <c r="O1869" s="61" t="s">
        <v>13868</v>
      </c>
      <c r="P1869" s="185" t="s">
        <v>17</v>
      </c>
      <c r="Q1869" s="182"/>
      <c r="R1869" s="61" t="s">
        <v>18</v>
      </c>
      <c r="S1869" s="61"/>
      <c r="T1869" s="61"/>
      <c r="U1869" s="66" t="s">
        <v>108</v>
      </c>
      <c r="V1869" s="61" t="s">
        <v>108</v>
      </c>
      <c r="W1869" s="61"/>
      <c r="X1869" s="66" t="s">
        <v>14</v>
      </c>
      <c r="Y1869" s="57">
        <v>43073</v>
      </c>
      <c r="Z1869" s="75">
        <v>8</v>
      </c>
      <c r="AA1869" s="95" t="s">
        <v>13869</v>
      </c>
      <c r="AB1869" s="183"/>
      <c r="AC1869" s="175"/>
      <c r="AD1869" s="176"/>
      <c r="AE1869" s="67" t="str">
        <f t="shared" si="1"/>
        <v>Aug</v>
      </c>
      <c r="AF1869" s="68" t="str">
        <f t="shared" si="2"/>
        <v>Dec</v>
      </c>
      <c r="AG1869" s="177">
        <f t="shared" si="6"/>
        <v>115</v>
      </c>
      <c r="AH1869" s="70">
        <f t="shared" si="5"/>
        <v>42988</v>
      </c>
      <c r="AI1869" s="71">
        <f ca="1"/>
        <v>-1001</v>
      </c>
      <c r="AJ1869" s="71" t="str">
        <v>2017</v>
      </c>
      <c r="AK1869" s="70">
        <f t="shared" si="4"/>
        <v>42968</v>
      </c>
    </row>
    <row r="1870" spans="1:37" ht="27.1" customHeight="1">
      <c r="A1870" s="239" t="s">
        <v>13871</v>
      </c>
      <c r="B1870" s="61" t="s">
        <v>89</v>
      </c>
      <c r="C1870" s="59">
        <v>42958</v>
      </c>
      <c r="D1870" s="66" t="s">
        <v>90</v>
      </c>
      <c r="E1870" s="184" t="s">
        <v>13864</v>
      </c>
      <c r="F1870" s="240" t="s">
        <v>214</v>
      </c>
      <c r="G1870" s="187" t="s">
        <v>10236</v>
      </c>
      <c r="H1870" s="184" t="s">
        <v>10237</v>
      </c>
      <c r="I1870" s="181">
        <f t="shared" si="0"/>
        <v>42988</v>
      </c>
      <c r="J1870" s="61" t="s">
        <v>18</v>
      </c>
      <c r="K1870" s="184" t="s">
        <v>18</v>
      </c>
      <c r="L1870" s="241" t="s">
        <v>13872</v>
      </c>
      <c r="M1870" s="61" t="s">
        <v>13873</v>
      </c>
      <c r="N1870" s="61" t="s">
        <v>33</v>
      </c>
      <c r="O1870" s="61" t="s">
        <v>108</v>
      </c>
      <c r="P1870" s="185" t="s">
        <v>96</v>
      </c>
      <c r="Q1870" s="182"/>
      <c r="R1870" s="61" t="s">
        <v>18</v>
      </c>
      <c r="S1870" s="61"/>
      <c r="T1870" s="61"/>
      <c r="U1870" s="66" t="s">
        <v>108</v>
      </c>
      <c r="V1870" s="61" t="s">
        <v>108</v>
      </c>
      <c r="W1870" s="61"/>
      <c r="X1870" s="66"/>
      <c r="Y1870" s="57">
        <v>43073</v>
      </c>
      <c r="Z1870" s="75" t="s">
        <v>108</v>
      </c>
      <c r="AA1870" s="197" t="s">
        <v>13875</v>
      </c>
      <c r="AB1870" s="183" t="s">
        <v>179</v>
      </c>
      <c r="AC1870" s="175"/>
      <c r="AD1870" s="176"/>
      <c r="AE1870" s="67" t="str">
        <f t="shared" si="1"/>
        <v>Aug</v>
      </c>
      <c r="AF1870" s="68" t="str">
        <f t="shared" si="2"/>
        <v>Dec</v>
      </c>
      <c r="AG1870" s="177">
        <f t="shared" si="6"/>
        <v>115</v>
      </c>
      <c r="AH1870" s="70">
        <f t="shared" si="5"/>
        <v>42988</v>
      </c>
      <c r="AI1870" s="71">
        <f ca="1"/>
        <v>-1001</v>
      </c>
      <c r="AJ1870" s="71" t="str">
        <v>2017</v>
      </c>
      <c r="AK1870" s="70">
        <f t="shared" si="4"/>
        <v>42968</v>
      </c>
    </row>
    <row r="1871" spans="1:37" ht="14.4">
      <c r="A1871" s="239" t="s">
        <v>13876</v>
      </c>
      <c r="B1871" s="61" t="s">
        <v>89</v>
      </c>
      <c r="C1871" s="59">
        <v>42958</v>
      </c>
      <c r="D1871" s="66" t="s">
        <v>90</v>
      </c>
      <c r="E1871" s="184" t="s">
        <v>13864</v>
      </c>
      <c r="F1871" s="240" t="s">
        <v>214</v>
      </c>
      <c r="G1871" s="168" t="s">
        <v>4611</v>
      </c>
      <c r="H1871" s="184" t="s">
        <v>5909</v>
      </c>
      <c r="I1871" s="181">
        <f t="shared" si="0"/>
        <v>42988</v>
      </c>
      <c r="J1871" s="61" t="s">
        <v>18</v>
      </c>
      <c r="K1871" s="184" t="s">
        <v>18</v>
      </c>
      <c r="L1871" s="241" t="s">
        <v>13878</v>
      </c>
      <c r="M1871" s="61" t="s">
        <v>108</v>
      </c>
      <c r="N1871" s="61" t="s">
        <v>395</v>
      </c>
      <c r="O1871" s="61" t="s">
        <v>108</v>
      </c>
      <c r="P1871" s="185" t="s">
        <v>96</v>
      </c>
      <c r="Q1871" s="182"/>
      <c r="R1871" s="61" t="s">
        <v>18</v>
      </c>
      <c r="S1871" s="61"/>
      <c r="T1871" s="61"/>
      <c r="U1871" s="66" t="s">
        <v>108</v>
      </c>
      <c r="V1871" s="61" t="s">
        <v>108</v>
      </c>
      <c r="W1871" s="61"/>
      <c r="X1871" s="66" t="s">
        <v>18</v>
      </c>
      <c r="Y1871" s="57">
        <v>43073</v>
      </c>
      <c r="Z1871" s="75" t="s">
        <v>108</v>
      </c>
      <c r="AA1871" s="95" t="s">
        <v>13880</v>
      </c>
      <c r="AB1871" s="183" t="s">
        <v>97</v>
      </c>
      <c r="AC1871" s="175"/>
      <c r="AD1871" s="176"/>
      <c r="AE1871" s="67" t="str">
        <f t="shared" si="1"/>
        <v>Aug</v>
      </c>
      <c r="AF1871" s="68" t="str">
        <f t="shared" si="2"/>
        <v>Dec</v>
      </c>
      <c r="AG1871" s="177">
        <f t="shared" si="6"/>
        <v>115</v>
      </c>
      <c r="AH1871" s="70">
        <f t="shared" si="5"/>
        <v>42988</v>
      </c>
      <c r="AI1871" s="71">
        <f ca="1"/>
        <v>-1001</v>
      </c>
      <c r="AJ1871" s="71" t="str">
        <v>2017</v>
      </c>
      <c r="AK1871" s="70">
        <f t="shared" si="4"/>
        <v>42968</v>
      </c>
    </row>
    <row r="1872" spans="1:37" ht="14.4">
      <c r="A1872" s="239" t="s">
        <v>13882</v>
      </c>
      <c r="B1872" s="61" t="s">
        <v>89</v>
      </c>
      <c r="C1872" s="59">
        <v>42958</v>
      </c>
      <c r="D1872" s="66" t="s">
        <v>1027</v>
      </c>
      <c r="E1872" s="169" t="s">
        <v>140</v>
      </c>
      <c r="F1872" s="180" t="s">
        <v>106</v>
      </c>
      <c r="G1872" s="168" t="s">
        <v>107</v>
      </c>
      <c r="H1872" s="242" t="s">
        <v>140</v>
      </c>
      <c r="I1872" s="181">
        <f t="shared" si="0"/>
        <v>42988</v>
      </c>
      <c r="J1872" s="61"/>
      <c r="K1872" s="184"/>
      <c r="L1872" s="241" t="s">
        <v>642</v>
      </c>
      <c r="M1872" s="61" t="s">
        <v>13885</v>
      </c>
      <c r="N1872" s="61" t="s">
        <v>29</v>
      </c>
      <c r="O1872" s="61" t="s">
        <v>13886</v>
      </c>
      <c r="P1872" s="185" t="s">
        <v>21</v>
      </c>
      <c r="Q1872" s="182"/>
      <c r="R1872" s="61"/>
      <c r="S1872" s="61"/>
      <c r="T1872" s="61"/>
      <c r="U1872" s="66"/>
      <c r="V1872" s="61"/>
      <c r="W1872" s="61"/>
      <c r="X1872" s="66"/>
      <c r="Y1872" s="57">
        <v>43073</v>
      </c>
      <c r="Z1872" s="75">
        <v>6</v>
      </c>
      <c r="AA1872" s="95" t="s">
        <v>13612</v>
      </c>
      <c r="AB1872" s="183"/>
      <c r="AC1872" s="175"/>
      <c r="AD1872" s="176"/>
      <c r="AE1872" s="67" t="str">
        <f t="shared" si="1"/>
        <v>Aug</v>
      </c>
      <c r="AF1872" s="68" t="str">
        <f t="shared" si="2"/>
        <v>Dec</v>
      </c>
      <c r="AG1872" s="177">
        <f t="shared" si="6"/>
        <v>115</v>
      </c>
      <c r="AH1872" s="70">
        <f t="shared" si="5"/>
        <v>42988</v>
      </c>
      <c r="AI1872" s="71">
        <f ca="1"/>
        <v>-1001</v>
      </c>
      <c r="AJ1872" s="71" t="str">
        <v>2017</v>
      </c>
      <c r="AK1872" s="70">
        <f t="shared" si="4"/>
        <v>42968</v>
      </c>
    </row>
    <row r="1873" spans="1:37" ht="14.4">
      <c r="A1873" s="239" t="s">
        <v>13889</v>
      </c>
      <c r="B1873" s="61" t="s">
        <v>89</v>
      </c>
      <c r="C1873" s="59">
        <v>42958</v>
      </c>
      <c r="D1873" s="66" t="s">
        <v>1027</v>
      </c>
      <c r="E1873" s="169" t="s">
        <v>140</v>
      </c>
      <c r="F1873" s="180" t="s">
        <v>106</v>
      </c>
      <c r="G1873" s="168" t="s">
        <v>107</v>
      </c>
      <c r="H1873" s="242" t="s">
        <v>140</v>
      </c>
      <c r="I1873" s="181">
        <f t="shared" si="0"/>
        <v>42988</v>
      </c>
      <c r="J1873" s="61"/>
      <c r="K1873" s="184"/>
      <c r="L1873" s="241" t="s">
        <v>642</v>
      </c>
      <c r="M1873" s="61" t="s">
        <v>13891</v>
      </c>
      <c r="N1873" s="61" t="s">
        <v>20</v>
      </c>
      <c r="O1873" s="61" t="s">
        <v>13892</v>
      </c>
      <c r="P1873" s="185" t="s">
        <v>21</v>
      </c>
      <c r="Q1873" s="182"/>
      <c r="R1873" s="61"/>
      <c r="S1873" s="61"/>
      <c r="T1873" s="61"/>
      <c r="U1873" s="66"/>
      <c r="V1873" s="61"/>
      <c r="W1873" s="61"/>
      <c r="X1873" s="66"/>
      <c r="Y1873" s="57">
        <v>43073</v>
      </c>
      <c r="Z1873" s="75">
        <v>6</v>
      </c>
      <c r="AA1873" s="95" t="s">
        <v>13612</v>
      </c>
      <c r="AB1873" s="183"/>
      <c r="AC1873" s="175"/>
      <c r="AD1873" s="176"/>
      <c r="AE1873" s="67" t="str">
        <f t="shared" si="1"/>
        <v>Aug</v>
      </c>
      <c r="AF1873" s="68" t="str">
        <f t="shared" si="2"/>
        <v>Dec</v>
      </c>
      <c r="AG1873" s="177">
        <f t="shared" si="6"/>
        <v>115</v>
      </c>
      <c r="AH1873" s="70">
        <f t="shared" si="5"/>
        <v>42988</v>
      </c>
      <c r="AI1873" s="71">
        <f ca="1"/>
        <v>-1001</v>
      </c>
      <c r="AJ1873" s="71" t="str">
        <v>2017</v>
      </c>
      <c r="AK1873" s="70">
        <f t="shared" si="4"/>
        <v>42968</v>
      </c>
    </row>
    <row r="1874" spans="1:37" ht="14.4">
      <c r="A1874" s="239" t="s">
        <v>13895</v>
      </c>
      <c r="B1874" s="61" t="s">
        <v>89</v>
      </c>
      <c r="C1874" s="59">
        <v>42961</v>
      </c>
      <c r="D1874" s="66" t="s">
        <v>1027</v>
      </c>
      <c r="E1874" s="169" t="s">
        <v>140</v>
      </c>
      <c r="F1874" s="180" t="s">
        <v>106</v>
      </c>
      <c r="G1874" s="168" t="s">
        <v>107</v>
      </c>
      <c r="H1874" s="242" t="s">
        <v>140</v>
      </c>
      <c r="I1874" s="181">
        <f t="shared" si="0"/>
        <v>42991</v>
      </c>
      <c r="J1874" s="61"/>
      <c r="K1874" s="184"/>
      <c r="L1874" s="241" t="s">
        <v>642</v>
      </c>
      <c r="M1874" s="61" t="s">
        <v>13897</v>
      </c>
      <c r="N1874" s="61" t="s">
        <v>249</v>
      </c>
      <c r="O1874" s="61"/>
      <c r="P1874" s="185"/>
      <c r="Q1874" s="182"/>
      <c r="R1874" s="61"/>
      <c r="S1874" s="61"/>
      <c r="T1874" s="61"/>
      <c r="U1874" s="66"/>
      <c r="V1874" s="61"/>
      <c r="W1874" s="61"/>
      <c r="X1874" s="66"/>
      <c r="Y1874" s="57">
        <v>43073</v>
      </c>
      <c r="Z1874" s="75">
        <v>6</v>
      </c>
      <c r="AA1874" s="95" t="s">
        <v>5094</v>
      </c>
      <c r="AB1874" s="183"/>
      <c r="AC1874" s="175"/>
      <c r="AD1874" s="176"/>
      <c r="AE1874" s="67" t="str">
        <f t="shared" si="1"/>
        <v>Aug</v>
      </c>
      <c r="AF1874" s="68" t="str">
        <f t="shared" si="2"/>
        <v>Dec</v>
      </c>
      <c r="AG1874" s="177">
        <f t="shared" si="6"/>
        <v>112</v>
      </c>
      <c r="AH1874" s="70">
        <f t="shared" si="5"/>
        <v>42991</v>
      </c>
      <c r="AI1874" s="71">
        <f ca="1"/>
        <v>-998</v>
      </c>
      <c r="AJ1874" s="71" t="str">
        <v>2017</v>
      </c>
      <c r="AK1874" s="70">
        <f t="shared" si="4"/>
        <v>42971</v>
      </c>
    </row>
    <row r="1875" spans="1:37" ht="14.4">
      <c r="A1875" s="239" t="s">
        <v>13900</v>
      </c>
      <c r="B1875" s="61" t="s">
        <v>89</v>
      </c>
      <c r="C1875" s="59">
        <v>42961</v>
      </c>
      <c r="D1875" s="66" t="s">
        <v>1027</v>
      </c>
      <c r="E1875" s="169" t="s">
        <v>140</v>
      </c>
      <c r="F1875" s="180" t="s">
        <v>106</v>
      </c>
      <c r="G1875" s="168" t="s">
        <v>107</v>
      </c>
      <c r="H1875" s="242" t="s">
        <v>140</v>
      </c>
      <c r="I1875" s="181">
        <f t="shared" si="0"/>
        <v>42991</v>
      </c>
      <c r="J1875" s="61"/>
      <c r="K1875" s="184"/>
      <c r="L1875" s="241" t="s">
        <v>642</v>
      </c>
      <c r="M1875" s="61" t="s">
        <v>13901</v>
      </c>
      <c r="N1875" s="61" t="s">
        <v>22</v>
      </c>
      <c r="O1875" s="61"/>
      <c r="P1875" s="185"/>
      <c r="Q1875" s="182"/>
      <c r="R1875" s="61"/>
      <c r="S1875" s="61"/>
      <c r="T1875" s="61"/>
      <c r="U1875" s="66"/>
      <c r="V1875" s="61"/>
      <c r="W1875" s="61"/>
      <c r="X1875" s="66"/>
      <c r="Y1875" s="57">
        <v>43073</v>
      </c>
      <c r="Z1875" s="75">
        <v>6</v>
      </c>
      <c r="AA1875" s="95" t="s">
        <v>5094</v>
      </c>
      <c r="AB1875" s="183"/>
      <c r="AC1875" s="175"/>
      <c r="AD1875" s="176"/>
      <c r="AE1875" s="67" t="str">
        <f t="shared" si="1"/>
        <v>Aug</v>
      </c>
      <c r="AF1875" s="68" t="str">
        <f t="shared" si="2"/>
        <v>Dec</v>
      </c>
      <c r="AG1875" s="177">
        <f t="shared" si="6"/>
        <v>112</v>
      </c>
      <c r="AH1875" s="70">
        <f t="shared" si="5"/>
        <v>42991</v>
      </c>
      <c r="AI1875" s="71">
        <f ca="1"/>
        <v>-998</v>
      </c>
      <c r="AJ1875" s="71" t="str">
        <v>2017</v>
      </c>
      <c r="AK1875" s="70">
        <f t="shared" si="4"/>
        <v>42971</v>
      </c>
    </row>
    <row r="1876" spans="1:37" ht="14.4">
      <c r="A1876" s="239" t="s">
        <v>13903</v>
      </c>
      <c r="B1876" s="56" t="s">
        <v>89</v>
      </c>
      <c r="C1876" s="59">
        <v>42961</v>
      </c>
      <c r="D1876" s="66" t="s">
        <v>90</v>
      </c>
      <c r="E1876" s="169" t="s">
        <v>140</v>
      </c>
      <c r="F1876" s="180" t="s">
        <v>106</v>
      </c>
      <c r="G1876" s="168" t="s">
        <v>107</v>
      </c>
      <c r="H1876" s="242" t="s">
        <v>140</v>
      </c>
      <c r="I1876" s="181">
        <f t="shared" si="0"/>
        <v>42991</v>
      </c>
      <c r="J1876" s="61"/>
      <c r="K1876" s="184"/>
      <c r="L1876" s="241" t="s">
        <v>13905</v>
      </c>
      <c r="M1876" s="61" t="s">
        <v>13906</v>
      </c>
      <c r="N1876" s="61"/>
      <c r="O1876" s="61"/>
      <c r="P1876" s="185"/>
      <c r="Q1876" s="182"/>
      <c r="R1876" s="61"/>
      <c r="S1876" s="61"/>
      <c r="T1876" s="61"/>
      <c r="U1876" s="66"/>
      <c r="V1876" s="61"/>
      <c r="W1876" s="61"/>
      <c r="X1876" s="56" t="s">
        <v>14</v>
      </c>
      <c r="Y1876" s="57">
        <v>43073</v>
      </c>
      <c r="Z1876" s="75"/>
      <c r="AA1876" s="95" t="s">
        <v>13202</v>
      </c>
      <c r="AB1876" s="183"/>
      <c r="AC1876" s="175"/>
      <c r="AD1876" s="176"/>
      <c r="AE1876" s="67" t="str">
        <f t="shared" si="1"/>
        <v>Aug</v>
      </c>
      <c r="AF1876" s="68" t="str">
        <f t="shared" si="2"/>
        <v>Dec</v>
      </c>
      <c r="AG1876" s="177">
        <f t="shared" si="6"/>
        <v>112</v>
      </c>
      <c r="AH1876" s="70">
        <f t="shared" si="5"/>
        <v>42991</v>
      </c>
      <c r="AI1876" s="71">
        <f ca="1"/>
        <v>-998</v>
      </c>
      <c r="AJ1876" s="71" t="str">
        <v>2017</v>
      </c>
      <c r="AK1876" s="70">
        <f t="shared" si="4"/>
        <v>42971</v>
      </c>
    </row>
    <row r="1877" spans="1:37" ht="14.4">
      <c r="A1877" s="239" t="s">
        <v>13916</v>
      </c>
      <c r="B1877" s="56" t="s">
        <v>89</v>
      </c>
      <c r="C1877" s="59">
        <v>42961</v>
      </c>
      <c r="D1877" s="66" t="s">
        <v>90</v>
      </c>
      <c r="E1877" s="169" t="s">
        <v>140</v>
      </c>
      <c r="F1877" s="180" t="s">
        <v>106</v>
      </c>
      <c r="G1877" s="168" t="s">
        <v>107</v>
      </c>
      <c r="H1877" s="169" t="s">
        <v>13917</v>
      </c>
      <c r="I1877" s="181">
        <f t="shared" si="0"/>
        <v>42991</v>
      </c>
      <c r="J1877" s="61"/>
      <c r="K1877" s="184"/>
      <c r="L1877" s="241" t="s">
        <v>13918</v>
      </c>
      <c r="M1877" s="61" t="s">
        <v>13919</v>
      </c>
      <c r="N1877" s="61" t="s">
        <v>33</v>
      </c>
      <c r="O1877" s="61" t="s">
        <v>13921</v>
      </c>
      <c r="P1877" s="185" t="s">
        <v>17</v>
      </c>
      <c r="Q1877" s="182">
        <v>42969</v>
      </c>
      <c r="R1877" s="61"/>
      <c r="S1877" s="61"/>
      <c r="T1877" s="61"/>
      <c r="U1877" s="66"/>
      <c r="V1877" s="61"/>
      <c r="W1877" s="61"/>
      <c r="X1877" s="56" t="s">
        <v>18</v>
      </c>
      <c r="Y1877" s="57">
        <v>43073</v>
      </c>
      <c r="Z1877" s="75">
        <v>6</v>
      </c>
      <c r="AA1877" s="95" t="s">
        <v>13922</v>
      </c>
      <c r="AB1877" s="183"/>
      <c r="AC1877" s="175"/>
      <c r="AD1877" s="176"/>
      <c r="AE1877" s="67" t="str">
        <f t="shared" si="1"/>
        <v>Aug</v>
      </c>
      <c r="AF1877" s="68" t="str">
        <f t="shared" si="2"/>
        <v>Dec</v>
      </c>
      <c r="AG1877" s="177">
        <f t="shared" si="6"/>
        <v>112</v>
      </c>
      <c r="AH1877" s="70">
        <f t="shared" si="5"/>
        <v>42991</v>
      </c>
      <c r="AI1877" s="71">
        <f ca="1"/>
        <v>-998</v>
      </c>
      <c r="AJ1877" s="71" t="str">
        <v>2017</v>
      </c>
      <c r="AK1877" s="70">
        <f t="shared" si="4"/>
        <v>42971</v>
      </c>
    </row>
    <row r="1878" spans="1:37" ht="14.4">
      <c r="A1878" s="239" t="s">
        <v>13924</v>
      </c>
      <c r="B1878" s="61" t="s">
        <v>89</v>
      </c>
      <c r="C1878" s="59">
        <v>42962</v>
      </c>
      <c r="D1878" s="66" t="s">
        <v>90</v>
      </c>
      <c r="E1878" s="169" t="s">
        <v>140</v>
      </c>
      <c r="F1878" s="180" t="s">
        <v>106</v>
      </c>
      <c r="G1878" s="168" t="s">
        <v>107</v>
      </c>
      <c r="H1878" s="242" t="s">
        <v>140</v>
      </c>
      <c r="I1878" s="181">
        <f t="shared" si="0"/>
        <v>42992</v>
      </c>
      <c r="J1878" s="61"/>
      <c r="K1878" s="184"/>
      <c r="L1878" s="241" t="s">
        <v>13929</v>
      </c>
      <c r="M1878" s="61" t="s">
        <v>13930</v>
      </c>
      <c r="N1878" s="61"/>
      <c r="O1878" s="61"/>
      <c r="P1878" s="185"/>
      <c r="Q1878" s="182"/>
      <c r="R1878" s="61"/>
      <c r="S1878" s="61"/>
      <c r="T1878" s="61"/>
      <c r="U1878" s="66"/>
      <c r="V1878" s="61"/>
      <c r="W1878" s="61"/>
      <c r="X1878" s="66"/>
      <c r="Y1878" s="57">
        <v>43073</v>
      </c>
      <c r="Z1878" s="75"/>
      <c r="AA1878" s="95" t="s">
        <v>3956</v>
      </c>
      <c r="AB1878" s="183"/>
      <c r="AC1878" s="175"/>
      <c r="AD1878" s="176"/>
      <c r="AE1878" s="67" t="str">
        <f t="shared" si="1"/>
        <v>Aug</v>
      </c>
      <c r="AF1878" s="68" t="str">
        <f t="shared" si="2"/>
        <v>Dec</v>
      </c>
      <c r="AG1878" s="177">
        <f t="shared" si="6"/>
        <v>111</v>
      </c>
      <c r="AH1878" s="70">
        <f t="shared" si="5"/>
        <v>42992</v>
      </c>
      <c r="AI1878" s="71">
        <f ca="1"/>
        <v>-997</v>
      </c>
      <c r="AJ1878" s="71" t="str">
        <v>2017</v>
      </c>
      <c r="AK1878" s="70">
        <f t="shared" si="4"/>
        <v>42972</v>
      </c>
    </row>
    <row r="1879" spans="1:37" ht="14.4">
      <c r="A1879" s="239" t="s">
        <v>13933</v>
      </c>
      <c r="B1879" s="61" t="s">
        <v>89</v>
      </c>
      <c r="C1879" s="59">
        <v>42962</v>
      </c>
      <c r="D1879" s="66" t="s">
        <v>90</v>
      </c>
      <c r="E1879" s="169" t="s">
        <v>140</v>
      </c>
      <c r="F1879" s="180" t="s">
        <v>106</v>
      </c>
      <c r="G1879" s="168" t="s">
        <v>107</v>
      </c>
      <c r="H1879" s="242" t="s">
        <v>140</v>
      </c>
      <c r="I1879" s="181">
        <f t="shared" si="0"/>
        <v>42992</v>
      </c>
      <c r="J1879" s="61"/>
      <c r="K1879" s="184"/>
      <c r="L1879" s="241" t="s">
        <v>13934</v>
      </c>
      <c r="M1879" s="61" t="s">
        <v>13935</v>
      </c>
      <c r="N1879" s="61"/>
      <c r="O1879" s="61"/>
      <c r="P1879" s="185"/>
      <c r="Q1879" s="182"/>
      <c r="R1879" s="61"/>
      <c r="S1879" s="61"/>
      <c r="T1879" s="61"/>
      <c r="U1879" s="66"/>
      <c r="V1879" s="61"/>
      <c r="W1879" s="61"/>
      <c r="X1879" s="66"/>
      <c r="Y1879" s="57">
        <v>43073</v>
      </c>
      <c r="Z1879" s="75">
        <v>6</v>
      </c>
      <c r="AA1879" s="95" t="s">
        <v>13936</v>
      </c>
      <c r="AB1879" s="183"/>
      <c r="AC1879" s="175"/>
      <c r="AD1879" s="176"/>
      <c r="AE1879" s="67" t="str">
        <f t="shared" si="1"/>
        <v>Aug</v>
      </c>
      <c r="AF1879" s="68" t="str">
        <f t="shared" si="2"/>
        <v>Dec</v>
      </c>
      <c r="AG1879" s="177">
        <f t="shared" si="6"/>
        <v>111</v>
      </c>
      <c r="AH1879" s="70">
        <f t="shared" si="5"/>
        <v>42992</v>
      </c>
      <c r="AI1879" s="71">
        <f ca="1"/>
        <v>-997</v>
      </c>
      <c r="AJ1879" s="71" t="str">
        <v>2017</v>
      </c>
      <c r="AK1879" s="70">
        <f t="shared" si="4"/>
        <v>42972</v>
      </c>
    </row>
    <row r="1880" spans="1:37" ht="14.4">
      <c r="A1880" s="239" t="s">
        <v>13937</v>
      </c>
      <c r="B1880" s="56" t="s">
        <v>89</v>
      </c>
      <c r="C1880" s="59">
        <v>42936</v>
      </c>
      <c r="D1880" s="66" t="s">
        <v>90</v>
      </c>
      <c r="E1880" s="169" t="s">
        <v>140</v>
      </c>
      <c r="F1880" s="180" t="s">
        <v>106</v>
      </c>
      <c r="G1880" s="168" t="s">
        <v>107</v>
      </c>
      <c r="H1880" s="242" t="s">
        <v>140</v>
      </c>
      <c r="I1880" s="181">
        <f t="shared" si="0"/>
        <v>42966</v>
      </c>
      <c r="J1880" s="61"/>
      <c r="K1880" s="184"/>
      <c r="L1880" s="241" t="s">
        <v>13938</v>
      </c>
      <c r="M1880" s="61" t="s">
        <v>10897</v>
      </c>
      <c r="N1880" s="61" t="s">
        <v>22</v>
      </c>
      <c r="O1880" s="61" t="s">
        <v>10898</v>
      </c>
      <c r="P1880" s="185" t="s">
        <v>17</v>
      </c>
      <c r="Q1880" s="182"/>
      <c r="R1880" s="61"/>
      <c r="S1880" s="61"/>
      <c r="T1880" s="61"/>
      <c r="U1880" s="66"/>
      <c r="V1880" s="61"/>
      <c r="W1880" s="56" t="s">
        <v>200</v>
      </c>
      <c r="X1880" s="56" t="s">
        <v>14</v>
      </c>
      <c r="Y1880" s="57">
        <v>43073</v>
      </c>
      <c r="Z1880" s="75"/>
      <c r="AA1880" s="64" t="s">
        <v>13939</v>
      </c>
      <c r="AB1880" s="183"/>
      <c r="AC1880" s="175"/>
      <c r="AD1880" s="176"/>
      <c r="AE1880" s="67" t="str">
        <f t="shared" si="1"/>
        <v>Jul</v>
      </c>
      <c r="AF1880" s="68" t="str">
        <f t="shared" si="2"/>
        <v>Dec</v>
      </c>
      <c r="AG1880" s="177">
        <f t="shared" si="6"/>
        <v>137</v>
      </c>
      <c r="AH1880" s="70">
        <f t="shared" si="5"/>
        <v>42966</v>
      </c>
      <c r="AI1880" s="71">
        <f ca="1"/>
        <v>-1023</v>
      </c>
      <c r="AJ1880" s="71" t="str">
        <v>2017</v>
      </c>
      <c r="AK1880" s="70">
        <f t="shared" si="4"/>
        <v>42946</v>
      </c>
    </row>
    <row r="1881" spans="1:37" ht="14.4">
      <c r="A1881" s="239" t="s">
        <v>13940</v>
      </c>
      <c r="B1881" s="61" t="s">
        <v>89</v>
      </c>
      <c r="C1881" s="59">
        <v>42950</v>
      </c>
      <c r="D1881" s="66" t="s">
        <v>1027</v>
      </c>
      <c r="E1881" s="169" t="s">
        <v>140</v>
      </c>
      <c r="F1881" s="180" t="s">
        <v>106</v>
      </c>
      <c r="G1881" s="168" t="s">
        <v>107</v>
      </c>
      <c r="H1881" s="242" t="s">
        <v>140</v>
      </c>
      <c r="I1881" s="181">
        <f t="shared" si="0"/>
        <v>42980</v>
      </c>
      <c r="J1881" s="61"/>
      <c r="K1881" s="184"/>
      <c r="L1881" s="241" t="s">
        <v>7537</v>
      </c>
      <c r="M1881" s="61" t="s">
        <v>13941</v>
      </c>
      <c r="N1881" s="61" t="s">
        <v>33</v>
      </c>
      <c r="O1881" s="61" t="s">
        <v>13942</v>
      </c>
      <c r="P1881" s="185" t="s">
        <v>17</v>
      </c>
      <c r="Q1881" s="182"/>
      <c r="R1881" s="61"/>
      <c r="S1881" s="61"/>
      <c r="T1881" s="61"/>
      <c r="U1881" s="66"/>
      <c r="V1881" s="61"/>
      <c r="W1881" s="61"/>
      <c r="X1881" s="66"/>
      <c r="Y1881" s="57">
        <v>43073</v>
      </c>
      <c r="Z1881" s="75"/>
      <c r="AA1881" s="95" t="s">
        <v>13943</v>
      </c>
      <c r="AB1881" s="183"/>
      <c r="AC1881" s="175"/>
      <c r="AD1881" s="176"/>
      <c r="AE1881" s="67" t="str">
        <f t="shared" si="1"/>
        <v>Aug</v>
      </c>
      <c r="AF1881" s="68" t="str">
        <f t="shared" si="2"/>
        <v>Dec</v>
      </c>
      <c r="AG1881" s="177">
        <f t="shared" si="6"/>
        <v>123</v>
      </c>
      <c r="AH1881" s="70">
        <f t="shared" si="5"/>
        <v>42980</v>
      </c>
      <c r="AI1881" s="71">
        <f ca="1"/>
        <v>-1009</v>
      </c>
      <c r="AJ1881" s="71" t="str">
        <v>2017</v>
      </c>
      <c r="AK1881" s="70">
        <f t="shared" si="4"/>
        <v>42960</v>
      </c>
    </row>
    <row r="1882" spans="1:37" ht="14.4">
      <c r="A1882" s="239" t="s">
        <v>13944</v>
      </c>
      <c r="B1882" s="61" t="s">
        <v>89</v>
      </c>
      <c r="C1882" s="59">
        <v>42958</v>
      </c>
      <c r="D1882" s="66" t="s">
        <v>1027</v>
      </c>
      <c r="E1882" s="169" t="s">
        <v>140</v>
      </c>
      <c r="F1882" s="180" t="s">
        <v>106</v>
      </c>
      <c r="G1882" s="168" t="s">
        <v>107</v>
      </c>
      <c r="H1882" s="242" t="s">
        <v>140</v>
      </c>
      <c r="I1882" s="181">
        <f t="shared" si="0"/>
        <v>42988</v>
      </c>
      <c r="J1882" s="61"/>
      <c r="K1882" s="184"/>
      <c r="L1882" s="241" t="s">
        <v>642</v>
      </c>
      <c r="M1882" s="61" t="s">
        <v>13945</v>
      </c>
      <c r="N1882" s="61" t="s">
        <v>33</v>
      </c>
      <c r="O1882" s="61" t="s">
        <v>13946</v>
      </c>
      <c r="P1882" s="185" t="s">
        <v>17</v>
      </c>
      <c r="Q1882" s="182"/>
      <c r="R1882" s="61"/>
      <c r="S1882" s="61"/>
      <c r="T1882" s="61"/>
      <c r="U1882" s="66"/>
      <c r="V1882" s="61"/>
      <c r="W1882" s="61"/>
      <c r="X1882" s="66"/>
      <c r="Y1882" s="57">
        <v>43073</v>
      </c>
      <c r="Z1882" s="75"/>
      <c r="AA1882" s="95" t="s">
        <v>13947</v>
      </c>
      <c r="AB1882" s="183"/>
      <c r="AC1882" s="175"/>
      <c r="AD1882" s="176"/>
      <c r="AE1882" s="67" t="str">
        <f t="shared" si="1"/>
        <v>Aug</v>
      </c>
      <c r="AF1882" s="68" t="str">
        <f t="shared" si="2"/>
        <v>Dec</v>
      </c>
      <c r="AG1882" s="177">
        <f t="shared" si="6"/>
        <v>115</v>
      </c>
      <c r="AH1882" s="70">
        <f t="shared" si="5"/>
        <v>42988</v>
      </c>
      <c r="AI1882" s="71">
        <f ca="1"/>
        <v>-1001</v>
      </c>
      <c r="AJ1882" s="71" t="str">
        <v>2017</v>
      </c>
      <c r="AK1882" s="70">
        <f t="shared" si="4"/>
        <v>42968</v>
      </c>
    </row>
    <row r="1883" spans="1:37" ht="14.4">
      <c r="A1883" s="239" t="s">
        <v>13948</v>
      </c>
      <c r="B1883" s="61" t="s">
        <v>89</v>
      </c>
      <c r="C1883" s="59">
        <v>42958</v>
      </c>
      <c r="D1883" s="66" t="s">
        <v>1027</v>
      </c>
      <c r="E1883" s="169" t="s">
        <v>140</v>
      </c>
      <c r="F1883" s="180" t="s">
        <v>106</v>
      </c>
      <c r="G1883" s="168" t="s">
        <v>107</v>
      </c>
      <c r="H1883" s="242" t="s">
        <v>140</v>
      </c>
      <c r="I1883" s="181">
        <f t="shared" si="0"/>
        <v>42988</v>
      </c>
      <c r="J1883" s="61"/>
      <c r="K1883" s="184"/>
      <c r="L1883" s="241" t="s">
        <v>642</v>
      </c>
      <c r="M1883" s="61" t="s">
        <v>8841</v>
      </c>
      <c r="N1883" s="61" t="s">
        <v>355</v>
      </c>
      <c r="O1883" s="61" t="s">
        <v>13956</v>
      </c>
      <c r="P1883" s="185" t="s">
        <v>17</v>
      </c>
      <c r="Q1883" s="182"/>
      <c r="R1883" s="61"/>
      <c r="S1883" s="61"/>
      <c r="T1883" s="61"/>
      <c r="U1883" s="66"/>
      <c r="V1883" s="61"/>
      <c r="W1883" s="61"/>
      <c r="X1883" s="66" t="s">
        <v>18</v>
      </c>
      <c r="Y1883" s="57">
        <v>43073</v>
      </c>
      <c r="Z1883" s="75"/>
      <c r="AA1883" s="95" t="s">
        <v>13957</v>
      </c>
      <c r="AB1883" s="183"/>
      <c r="AC1883" s="175"/>
      <c r="AD1883" s="176"/>
      <c r="AE1883" s="67" t="str">
        <f t="shared" si="1"/>
        <v>Aug</v>
      </c>
      <c r="AF1883" s="68" t="str">
        <f t="shared" si="2"/>
        <v>Dec</v>
      </c>
      <c r="AG1883" s="177">
        <f t="shared" si="6"/>
        <v>115</v>
      </c>
      <c r="AH1883" s="70">
        <f t="shared" si="5"/>
        <v>42988</v>
      </c>
      <c r="AI1883" s="71">
        <f ca="1"/>
        <v>-1001</v>
      </c>
      <c r="AJ1883" s="71" t="str">
        <v>2017</v>
      </c>
      <c r="AK1883" s="70">
        <f t="shared" si="4"/>
        <v>42968</v>
      </c>
    </row>
    <row r="1884" spans="1:37" ht="14.4">
      <c r="A1884" s="239" t="s">
        <v>13958</v>
      </c>
      <c r="B1884" s="61" t="s">
        <v>89</v>
      </c>
      <c r="C1884" s="59">
        <v>42958</v>
      </c>
      <c r="D1884" s="66" t="s">
        <v>1027</v>
      </c>
      <c r="E1884" s="169" t="s">
        <v>140</v>
      </c>
      <c r="F1884" s="180" t="s">
        <v>106</v>
      </c>
      <c r="G1884" s="168" t="s">
        <v>107</v>
      </c>
      <c r="H1884" s="242" t="s">
        <v>140</v>
      </c>
      <c r="I1884" s="181">
        <f t="shared" si="0"/>
        <v>42988</v>
      </c>
      <c r="J1884" s="61"/>
      <c r="K1884" s="184"/>
      <c r="L1884" s="241" t="s">
        <v>642</v>
      </c>
      <c r="M1884" s="61" t="s">
        <v>13962</v>
      </c>
      <c r="N1884" s="61" t="s">
        <v>114</v>
      </c>
      <c r="O1884" s="61" t="s">
        <v>13963</v>
      </c>
      <c r="P1884" s="185" t="s">
        <v>17</v>
      </c>
      <c r="Q1884" s="182"/>
      <c r="R1884" s="61"/>
      <c r="S1884" s="61"/>
      <c r="T1884" s="61"/>
      <c r="U1884" s="66"/>
      <c r="V1884" s="61"/>
      <c r="W1884" s="61"/>
      <c r="X1884" s="66"/>
      <c r="Y1884" s="57">
        <v>43073</v>
      </c>
      <c r="Z1884" s="75"/>
      <c r="AA1884" s="95" t="s">
        <v>13964</v>
      </c>
      <c r="AB1884" s="183"/>
      <c r="AC1884" s="175"/>
      <c r="AD1884" s="176"/>
      <c r="AE1884" s="67" t="str">
        <f t="shared" si="1"/>
        <v>Aug</v>
      </c>
      <c r="AF1884" s="68" t="str">
        <f t="shared" si="2"/>
        <v>Dec</v>
      </c>
      <c r="AG1884" s="177">
        <f t="shared" si="6"/>
        <v>115</v>
      </c>
      <c r="AH1884" s="70">
        <f t="shared" si="5"/>
        <v>42988</v>
      </c>
      <c r="AI1884" s="71">
        <f ca="1"/>
        <v>-1001</v>
      </c>
      <c r="AJ1884" s="71" t="str">
        <v>2017</v>
      </c>
      <c r="AK1884" s="70">
        <f t="shared" si="4"/>
        <v>42968</v>
      </c>
    </row>
    <row r="1885" spans="1:37" ht="14.4">
      <c r="A1885" s="239" t="s">
        <v>13965</v>
      </c>
      <c r="B1885" s="61" t="s">
        <v>89</v>
      </c>
      <c r="C1885" s="59">
        <v>42958</v>
      </c>
      <c r="D1885" s="66" t="s">
        <v>1027</v>
      </c>
      <c r="E1885" s="169" t="s">
        <v>140</v>
      </c>
      <c r="F1885" s="180" t="s">
        <v>106</v>
      </c>
      <c r="G1885" s="168" t="s">
        <v>107</v>
      </c>
      <c r="H1885" s="242" t="s">
        <v>140</v>
      </c>
      <c r="I1885" s="181">
        <f t="shared" si="0"/>
        <v>42988</v>
      </c>
      <c r="J1885" s="61"/>
      <c r="K1885" s="184"/>
      <c r="L1885" s="241" t="s">
        <v>642</v>
      </c>
      <c r="M1885" s="61" t="s">
        <v>13966</v>
      </c>
      <c r="N1885" s="61" t="s">
        <v>137</v>
      </c>
      <c r="O1885" s="61" t="s">
        <v>13967</v>
      </c>
      <c r="P1885" s="185" t="s">
        <v>17</v>
      </c>
      <c r="Q1885" s="182"/>
      <c r="R1885" s="61"/>
      <c r="S1885" s="61"/>
      <c r="T1885" s="61"/>
      <c r="U1885" s="66"/>
      <c r="V1885" s="61"/>
      <c r="W1885" s="61"/>
      <c r="X1885" s="66"/>
      <c r="Y1885" s="57">
        <v>43073</v>
      </c>
      <c r="Z1885" s="75"/>
      <c r="AA1885" s="95" t="s">
        <v>13968</v>
      </c>
      <c r="AB1885" s="183"/>
      <c r="AC1885" s="175"/>
      <c r="AD1885" s="176"/>
      <c r="AE1885" s="67" t="str">
        <f t="shared" si="1"/>
        <v>Aug</v>
      </c>
      <c r="AF1885" s="68" t="str">
        <f t="shared" si="2"/>
        <v>Dec</v>
      </c>
      <c r="AG1885" s="177">
        <f t="shared" si="6"/>
        <v>115</v>
      </c>
      <c r="AH1885" s="70">
        <f t="shared" si="5"/>
        <v>42988</v>
      </c>
      <c r="AI1885" s="71">
        <f ca="1"/>
        <v>-1001</v>
      </c>
      <c r="AJ1885" s="71" t="str">
        <v>2017</v>
      </c>
      <c r="AK1885" s="70">
        <f t="shared" si="4"/>
        <v>42968</v>
      </c>
    </row>
    <row r="1886" spans="1:37" ht="14.4">
      <c r="A1886" s="239" t="s">
        <v>13969</v>
      </c>
      <c r="B1886" s="61" t="s">
        <v>89</v>
      </c>
      <c r="C1886" s="59">
        <v>42947</v>
      </c>
      <c r="D1886" s="66" t="s">
        <v>131</v>
      </c>
      <c r="E1886" s="169" t="s">
        <v>140</v>
      </c>
      <c r="F1886" s="180" t="s">
        <v>106</v>
      </c>
      <c r="G1886" s="168" t="s">
        <v>107</v>
      </c>
      <c r="H1886" s="242" t="s">
        <v>140</v>
      </c>
      <c r="I1886" s="181">
        <f t="shared" si="0"/>
        <v>42977</v>
      </c>
      <c r="J1886" s="61"/>
      <c r="K1886" s="184"/>
      <c r="L1886" s="241" t="s">
        <v>145</v>
      </c>
      <c r="M1886" s="61" t="s">
        <v>13970</v>
      </c>
      <c r="N1886" s="61"/>
      <c r="O1886" s="61" t="s">
        <v>13971</v>
      </c>
      <c r="P1886" s="185"/>
      <c r="Q1886" s="182"/>
      <c r="R1886" s="61"/>
      <c r="S1886" s="61"/>
      <c r="T1886" s="61"/>
      <c r="U1886" s="66"/>
      <c r="V1886" s="61"/>
      <c r="W1886" s="61"/>
      <c r="X1886" s="66" t="s">
        <v>14</v>
      </c>
      <c r="Y1886" s="57">
        <v>43073</v>
      </c>
      <c r="Z1886" s="75"/>
      <c r="AA1886" s="95" t="s">
        <v>13972</v>
      </c>
      <c r="AB1886" s="183"/>
      <c r="AC1886" s="175"/>
      <c r="AD1886" s="176"/>
      <c r="AE1886" s="67" t="str">
        <f t="shared" si="1"/>
        <v>Jul</v>
      </c>
      <c r="AF1886" s="68" t="str">
        <f t="shared" si="2"/>
        <v>Dec</v>
      </c>
      <c r="AG1886" s="177">
        <f t="shared" si="6"/>
        <v>126</v>
      </c>
      <c r="AH1886" s="70">
        <f t="shared" si="5"/>
        <v>42977</v>
      </c>
      <c r="AI1886" s="71">
        <f ca="1"/>
        <v>-1012</v>
      </c>
      <c r="AJ1886" s="71" t="str">
        <v>2017</v>
      </c>
      <c r="AK1886" s="70">
        <f t="shared" si="4"/>
        <v>42957</v>
      </c>
    </row>
    <row r="1887" spans="1:37" ht="14.4">
      <c r="A1887" s="239" t="s">
        <v>13973</v>
      </c>
      <c r="B1887" s="61" t="s">
        <v>89</v>
      </c>
      <c r="C1887" s="59">
        <v>42961</v>
      </c>
      <c r="D1887" s="66" t="s">
        <v>90</v>
      </c>
      <c r="E1887" s="169" t="s">
        <v>140</v>
      </c>
      <c r="F1887" s="180" t="s">
        <v>106</v>
      </c>
      <c r="G1887" s="168" t="s">
        <v>107</v>
      </c>
      <c r="H1887" s="242" t="s">
        <v>140</v>
      </c>
      <c r="I1887" s="181">
        <f t="shared" si="0"/>
        <v>42991</v>
      </c>
      <c r="J1887" s="61"/>
      <c r="K1887" s="184"/>
      <c r="L1887" s="241" t="s">
        <v>13974</v>
      </c>
      <c r="M1887" s="61" t="s">
        <v>13974</v>
      </c>
      <c r="N1887" s="61" t="s">
        <v>33</v>
      </c>
      <c r="O1887" s="61" t="s">
        <v>13975</v>
      </c>
      <c r="P1887" s="185" t="s">
        <v>17</v>
      </c>
      <c r="Q1887" s="182"/>
      <c r="R1887" s="61"/>
      <c r="S1887" s="61"/>
      <c r="T1887" s="61"/>
      <c r="U1887" s="66"/>
      <c r="V1887" s="61"/>
      <c r="W1887" s="61"/>
      <c r="X1887" s="66" t="s">
        <v>14</v>
      </c>
      <c r="Y1887" s="57">
        <v>43073</v>
      </c>
      <c r="Z1887" s="75">
        <v>6</v>
      </c>
      <c r="AA1887" s="95" t="s">
        <v>13976</v>
      </c>
      <c r="AB1887" s="183"/>
      <c r="AC1887" s="175"/>
      <c r="AD1887" s="176"/>
      <c r="AE1887" s="67" t="str">
        <f t="shared" si="1"/>
        <v>Aug</v>
      </c>
      <c r="AF1887" s="68" t="str">
        <f t="shared" si="2"/>
        <v>Dec</v>
      </c>
      <c r="AG1887" s="177">
        <f t="shared" si="6"/>
        <v>112</v>
      </c>
      <c r="AH1887" s="70">
        <f t="shared" si="5"/>
        <v>42991</v>
      </c>
      <c r="AI1887" s="71">
        <f ca="1"/>
        <v>-998</v>
      </c>
      <c r="AJ1887" s="71" t="str">
        <v>2017</v>
      </c>
      <c r="AK1887" s="70">
        <f t="shared" si="4"/>
        <v>42971</v>
      </c>
    </row>
    <row r="1888" spans="1:37" ht="14.4">
      <c r="A1888" s="239" t="s">
        <v>13977</v>
      </c>
      <c r="B1888" s="61" t="s">
        <v>89</v>
      </c>
      <c r="C1888" s="59">
        <v>42962</v>
      </c>
      <c r="D1888" s="66" t="s">
        <v>90</v>
      </c>
      <c r="E1888" s="169" t="s">
        <v>140</v>
      </c>
      <c r="F1888" s="180" t="s">
        <v>106</v>
      </c>
      <c r="G1888" s="168" t="s">
        <v>107</v>
      </c>
      <c r="H1888" s="242" t="s">
        <v>140</v>
      </c>
      <c r="I1888" s="181">
        <f t="shared" si="0"/>
        <v>42992</v>
      </c>
      <c r="J1888" s="61"/>
      <c r="K1888" s="184"/>
      <c r="L1888" s="241" t="s">
        <v>13440</v>
      </c>
      <c r="M1888" s="61" t="s">
        <v>13978</v>
      </c>
      <c r="N1888" s="61" t="s">
        <v>16</v>
      </c>
      <c r="O1888" s="61" t="s">
        <v>8790</v>
      </c>
      <c r="P1888" s="185" t="s">
        <v>28</v>
      </c>
      <c r="Q1888" s="182"/>
      <c r="R1888" s="61"/>
      <c r="S1888" s="61"/>
      <c r="T1888" s="61"/>
      <c r="U1888" s="66"/>
      <c r="V1888" s="61"/>
      <c r="W1888" s="61"/>
      <c r="X1888" s="66"/>
      <c r="Y1888" s="57">
        <v>43073</v>
      </c>
      <c r="Z1888" s="75"/>
      <c r="AA1888" s="197" t="s">
        <v>13979</v>
      </c>
      <c r="AB1888" s="183"/>
      <c r="AC1888" s="175"/>
      <c r="AD1888" s="176"/>
      <c r="AE1888" s="67" t="str">
        <f t="shared" si="1"/>
        <v>Aug</v>
      </c>
      <c r="AF1888" s="68" t="str">
        <f t="shared" si="2"/>
        <v>Dec</v>
      </c>
      <c r="AG1888" s="177">
        <f t="shared" si="6"/>
        <v>111</v>
      </c>
      <c r="AH1888" s="70">
        <f t="shared" si="5"/>
        <v>42992</v>
      </c>
      <c r="AI1888" s="71">
        <f ca="1"/>
        <v>-997</v>
      </c>
      <c r="AJ1888" s="71" t="str">
        <v>2017</v>
      </c>
      <c r="AK1888" s="70">
        <f t="shared" si="4"/>
        <v>42972</v>
      </c>
    </row>
    <row r="1889" spans="1:37" ht="14.4">
      <c r="A1889" s="239" t="s">
        <v>13980</v>
      </c>
      <c r="B1889" s="61" t="s">
        <v>89</v>
      </c>
      <c r="C1889" s="59">
        <v>42962</v>
      </c>
      <c r="D1889" s="66" t="s">
        <v>131</v>
      </c>
      <c r="E1889" s="169" t="s">
        <v>140</v>
      </c>
      <c r="F1889" s="180" t="s">
        <v>106</v>
      </c>
      <c r="G1889" s="168" t="s">
        <v>107</v>
      </c>
      <c r="H1889" s="242" t="s">
        <v>140</v>
      </c>
      <c r="I1889" s="181">
        <f t="shared" si="0"/>
        <v>42992</v>
      </c>
      <c r="J1889" s="61"/>
      <c r="K1889" s="184"/>
      <c r="L1889" s="241" t="s">
        <v>1723</v>
      </c>
      <c r="M1889" s="61" t="s">
        <v>13982</v>
      </c>
      <c r="N1889" s="61" t="s">
        <v>143</v>
      </c>
      <c r="O1889" s="61"/>
      <c r="P1889" s="185"/>
      <c r="Q1889" s="182"/>
      <c r="R1889" s="61"/>
      <c r="S1889" s="61"/>
      <c r="T1889" s="61"/>
      <c r="U1889" s="66"/>
      <c r="V1889" s="61"/>
      <c r="W1889" s="61"/>
      <c r="X1889" s="66"/>
      <c r="Y1889" s="57">
        <v>43073</v>
      </c>
      <c r="Z1889" s="75">
        <v>6</v>
      </c>
      <c r="AA1889" s="95" t="s">
        <v>3956</v>
      </c>
      <c r="AB1889" s="183"/>
      <c r="AC1889" s="175"/>
      <c r="AD1889" s="176"/>
      <c r="AE1889" s="67" t="str">
        <f t="shared" si="1"/>
        <v>Aug</v>
      </c>
      <c r="AF1889" s="68" t="str">
        <f t="shared" si="2"/>
        <v>Dec</v>
      </c>
      <c r="AG1889" s="177">
        <f t="shared" si="6"/>
        <v>111</v>
      </c>
      <c r="AH1889" s="70">
        <f t="shared" si="5"/>
        <v>42992</v>
      </c>
      <c r="AI1889" s="71">
        <f ca="1"/>
        <v>-997</v>
      </c>
      <c r="AJ1889" s="71" t="str">
        <v>2017</v>
      </c>
      <c r="AK1889" s="70">
        <f t="shared" si="4"/>
        <v>42972</v>
      </c>
    </row>
    <row r="1890" spans="1:37" ht="14.4">
      <c r="A1890" s="239" t="s">
        <v>13984</v>
      </c>
      <c r="B1890" s="61" t="s">
        <v>89</v>
      </c>
      <c r="C1890" s="59">
        <v>42962</v>
      </c>
      <c r="D1890" s="66" t="s">
        <v>131</v>
      </c>
      <c r="E1890" s="169" t="s">
        <v>140</v>
      </c>
      <c r="F1890" s="180" t="s">
        <v>106</v>
      </c>
      <c r="G1890" s="168" t="s">
        <v>107</v>
      </c>
      <c r="H1890" s="242" t="s">
        <v>140</v>
      </c>
      <c r="I1890" s="181">
        <f t="shared" si="0"/>
        <v>42992</v>
      </c>
      <c r="J1890" s="61"/>
      <c r="K1890" s="184"/>
      <c r="L1890" s="241" t="s">
        <v>13986</v>
      </c>
      <c r="M1890" s="61" t="s">
        <v>13988</v>
      </c>
      <c r="N1890" s="61"/>
      <c r="O1890" s="61"/>
      <c r="P1890" s="185"/>
      <c r="Q1890" s="182"/>
      <c r="R1890" s="61"/>
      <c r="S1890" s="61"/>
      <c r="T1890" s="61"/>
      <c r="U1890" s="66"/>
      <c r="V1890" s="61"/>
      <c r="W1890" s="61"/>
      <c r="X1890" s="66"/>
      <c r="Y1890" s="57">
        <v>43073</v>
      </c>
      <c r="Z1890" s="75">
        <v>6</v>
      </c>
      <c r="AA1890" s="95" t="s">
        <v>13989</v>
      </c>
      <c r="AB1890" s="183"/>
      <c r="AC1890" s="175"/>
      <c r="AD1890" s="176"/>
      <c r="AE1890" s="67" t="str">
        <f t="shared" si="1"/>
        <v>Aug</v>
      </c>
      <c r="AF1890" s="68" t="str">
        <f t="shared" si="2"/>
        <v>Dec</v>
      </c>
      <c r="AG1890" s="177">
        <f t="shared" si="6"/>
        <v>111</v>
      </c>
      <c r="AH1890" s="70">
        <f t="shared" si="5"/>
        <v>42992</v>
      </c>
      <c r="AI1890" s="71">
        <f ca="1"/>
        <v>-997</v>
      </c>
      <c r="AJ1890" s="71" t="str">
        <v>2017</v>
      </c>
      <c r="AK1890" s="70">
        <f t="shared" si="4"/>
        <v>42972</v>
      </c>
    </row>
    <row r="1891" spans="1:37" ht="14.4">
      <c r="A1891" s="239" t="s">
        <v>13990</v>
      </c>
      <c r="B1891" s="61" t="s">
        <v>89</v>
      </c>
      <c r="C1891" s="59">
        <v>42962</v>
      </c>
      <c r="D1891" s="66" t="s">
        <v>1027</v>
      </c>
      <c r="E1891" s="169" t="s">
        <v>140</v>
      </c>
      <c r="F1891" s="180" t="s">
        <v>106</v>
      </c>
      <c r="G1891" s="168" t="s">
        <v>107</v>
      </c>
      <c r="H1891" s="242" t="s">
        <v>140</v>
      </c>
      <c r="I1891" s="181">
        <f t="shared" si="0"/>
        <v>42992</v>
      </c>
      <c r="J1891" s="61"/>
      <c r="K1891" s="184"/>
      <c r="L1891" s="241" t="s">
        <v>13992</v>
      </c>
      <c r="M1891" s="61" t="s">
        <v>13993</v>
      </c>
      <c r="N1891" s="61" t="s">
        <v>44</v>
      </c>
      <c r="O1891" s="61"/>
      <c r="P1891" s="185"/>
      <c r="Q1891" s="182"/>
      <c r="R1891" s="61"/>
      <c r="S1891" s="61"/>
      <c r="T1891" s="61"/>
      <c r="U1891" s="66"/>
      <c r="V1891" s="61"/>
      <c r="W1891" s="61"/>
      <c r="X1891" s="66"/>
      <c r="Y1891" s="57">
        <v>43073</v>
      </c>
      <c r="Z1891" s="75">
        <v>6</v>
      </c>
      <c r="AA1891" s="95" t="s">
        <v>3956</v>
      </c>
      <c r="AB1891" s="183"/>
      <c r="AC1891" s="175"/>
      <c r="AD1891" s="176"/>
      <c r="AE1891" s="67" t="str">
        <f t="shared" si="1"/>
        <v>Aug</v>
      </c>
      <c r="AF1891" s="68" t="str">
        <f t="shared" si="2"/>
        <v>Dec</v>
      </c>
      <c r="AG1891" s="177">
        <f t="shared" si="6"/>
        <v>111</v>
      </c>
      <c r="AH1891" s="70">
        <f t="shared" si="5"/>
        <v>42992</v>
      </c>
      <c r="AI1891" s="71">
        <f ca="1"/>
        <v>-997</v>
      </c>
      <c r="AJ1891" s="71" t="str">
        <v>2017</v>
      </c>
      <c r="AK1891" s="70">
        <f t="shared" si="4"/>
        <v>42972</v>
      </c>
    </row>
    <row r="1892" spans="1:37" ht="14.4">
      <c r="A1892" s="239" t="s">
        <v>13994</v>
      </c>
      <c r="B1892" s="56" t="s">
        <v>89</v>
      </c>
      <c r="C1892" s="59">
        <v>42962</v>
      </c>
      <c r="D1892" s="66" t="s">
        <v>90</v>
      </c>
      <c r="E1892" s="169" t="s">
        <v>140</v>
      </c>
      <c r="F1892" s="180" t="s">
        <v>106</v>
      </c>
      <c r="G1892" s="168" t="s">
        <v>107</v>
      </c>
      <c r="H1892" s="242" t="s">
        <v>140</v>
      </c>
      <c r="I1892" s="181">
        <f t="shared" si="0"/>
        <v>42992</v>
      </c>
      <c r="J1892" s="61"/>
      <c r="K1892" s="184"/>
      <c r="L1892" s="241" t="s">
        <v>10862</v>
      </c>
      <c r="M1892" s="61" t="s">
        <v>13997</v>
      </c>
      <c r="N1892" s="61" t="s">
        <v>44</v>
      </c>
      <c r="O1892" s="56" t="s">
        <v>13998</v>
      </c>
      <c r="P1892" s="185"/>
      <c r="Q1892" s="182"/>
      <c r="R1892" s="61"/>
      <c r="S1892" s="61"/>
      <c r="T1892" s="61"/>
      <c r="U1892" s="66"/>
      <c r="V1892" s="61"/>
      <c r="W1892" s="61"/>
      <c r="X1892" s="56" t="s">
        <v>18</v>
      </c>
      <c r="Y1892" s="57">
        <v>43073</v>
      </c>
      <c r="Z1892" s="75"/>
      <c r="AA1892" s="64" t="s">
        <v>13999</v>
      </c>
      <c r="AB1892" s="183"/>
      <c r="AC1892" s="175"/>
      <c r="AD1892" s="176"/>
      <c r="AE1892" s="67" t="str">
        <f t="shared" si="1"/>
        <v>Aug</v>
      </c>
      <c r="AF1892" s="68" t="str">
        <f t="shared" si="2"/>
        <v>Dec</v>
      </c>
      <c r="AG1892" s="177">
        <f t="shared" si="6"/>
        <v>111</v>
      </c>
      <c r="AH1892" s="70">
        <f t="shared" si="5"/>
        <v>42992</v>
      </c>
      <c r="AI1892" s="71">
        <f ca="1"/>
        <v>-997</v>
      </c>
      <c r="AJ1892" s="71" t="str">
        <v>2017</v>
      </c>
      <c r="AK1892" s="70">
        <f t="shared" si="4"/>
        <v>42972</v>
      </c>
    </row>
    <row r="1893" spans="1:37" ht="14.4">
      <c r="A1893" s="239" t="s">
        <v>14001</v>
      </c>
      <c r="B1893" s="61" t="s">
        <v>89</v>
      </c>
      <c r="C1893" s="59">
        <v>42962</v>
      </c>
      <c r="D1893" s="66" t="s">
        <v>1027</v>
      </c>
      <c r="E1893" s="169" t="s">
        <v>140</v>
      </c>
      <c r="F1893" s="180" t="s">
        <v>106</v>
      </c>
      <c r="G1893" s="168" t="s">
        <v>107</v>
      </c>
      <c r="H1893" s="242" t="s">
        <v>140</v>
      </c>
      <c r="I1893" s="181">
        <f t="shared" si="0"/>
        <v>42992</v>
      </c>
      <c r="J1893" s="61"/>
      <c r="K1893" s="184"/>
      <c r="L1893" s="241" t="s">
        <v>7537</v>
      </c>
      <c r="M1893" s="61" t="s">
        <v>14003</v>
      </c>
      <c r="N1893" s="61" t="s">
        <v>1143</v>
      </c>
      <c r="O1893" s="61" t="s">
        <v>14004</v>
      </c>
      <c r="P1893" s="185" t="s">
        <v>17</v>
      </c>
      <c r="Q1893" s="182"/>
      <c r="R1893" s="61"/>
      <c r="S1893" s="61"/>
      <c r="T1893" s="61"/>
      <c r="U1893" s="66"/>
      <c r="V1893" s="61"/>
      <c r="W1893" s="61"/>
      <c r="X1893" s="66"/>
      <c r="Y1893" s="57">
        <v>43073</v>
      </c>
      <c r="Z1893" s="75">
        <v>6</v>
      </c>
      <c r="AA1893" s="95" t="s">
        <v>13179</v>
      </c>
      <c r="AB1893" s="183"/>
      <c r="AC1893" s="175"/>
      <c r="AD1893" s="176"/>
      <c r="AE1893" s="67" t="str">
        <f t="shared" si="1"/>
        <v>Aug</v>
      </c>
      <c r="AF1893" s="68" t="str">
        <f t="shared" si="2"/>
        <v>Dec</v>
      </c>
      <c r="AG1893" s="177">
        <f t="shared" si="6"/>
        <v>111</v>
      </c>
      <c r="AH1893" s="70">
        <f t="shared" si="5"/>
        <v>42992</v>
      </c>
      <c r="AI1893" s="71">
        <f ca="1"/>
        <v>-997</v>
      </c>
      <c r="AJ1893" s="71" t="str">
        <v>2017</v>
      </c>
      <c r="AK1893" s="70">
        <f t="shared" si="4"/>
        <v>42972</v>
      </c>
    </row>
    <row r="1894" spans="1:37" ht="14.4">
      <c r="A1894" s="239" t="s">
        <v>14007</v>
      </c>
      <c r="B1894" s="61" t="s">
        <v>89</v>
      </c>
      <c r="C1894" s="59">
        <v>42962</v>
      </c>
      <c r="D1894" s="66" t="s">
        <v>90</v>
      </c>
      <c r="E1894" s="169" t="s">
        <v>140</v>
      </c>
      <c r="F1894" s="180" t="s">
        <v>106</v>
      </c>
      <c r="G1894" s="168" t="s">
        <v>107</v>
      </c>
      <c r="H1894" s="242" t="s">
        <v>140</v>
      </c>
      <c r="I1894" s="181">
        <f t="shared" si="0"/>
        <v>42992</v>
      </c>
      <c r="J1894" s="61"/>
      <c r="K1894" s="184"/>
      <c r="L1894" s="241" t="s">
        <v>10862</v>
      </c>
      <c r="M1894" s="61" t="s">
        <v>14009</v>
      </c>
      <c r="N1894" s="61" t="s">
        <v>44</v>
      </c>
      <c r="O1894" s="61" t="s">
        <v>14010</v>
      </c>
      <c r="P1894" s="185" t="s">
        <v>17</v>
      </c>
      <c r="Q1894" s="182"/>
      <c r="R1894" s="61"/>
      <c r="S1894" s="61"/>
      <c r="T1894" s="61"/>
      <c r="U1894" s="66"/>
      <c r="V1894" s="61"/>
      <c r="W1894" s="61"/>
      <c r="X1894" s="66"/>
      <c r="Y1894" s="57">
        <v>43073</v>
      </c>
      <c r="Z1894" s="75"/>
      <c r="AA1894" s="95" t="s">
        <v>4585</v>
      </c>
      <c r="AB1894" s="183"/>
      <c r="AC1894" s="175"/>
      <c r="AD1894" s="176"/>
      <c r="AE1894" s="67" t="str">
        <f t="shared" si="1"/>
        <v>Aug</v>
      </c>
      <c r="AF1894" s="68" t="str">
        <f t="shared" si="2"/>
        <v>Dec</v>
      </c>
      <c r="AG1894" s="177">
        <f t="shared" si="6"/>
        <v>111</v>
      </c>
      <c r="AH1894" s="70">
        <f t="shared" si="5"/>
        <v>42992</v>
      </c>
      <c r="AI1894" s="71">
        <f ca="1"/>
        <v>-997</v>
      </c>
      <c r="AJ1894" s="71" t="str">
        <v>2017</v>
      </c>
      <c r="AK1894" s="70">
        <f t="shared" si="4"/>
        <v>42972</v>
      </c>
    </row>
    <row r="1895" spans="1:37" ht="14.4">
      <c r="A1895" s="239" t="s">
        <v>14013</v>
      </c>
      <c r="B1895" s="61" t="s">
        <v>89</v>
      </c>
      <c r="C1895" s="59">
        <v>42961</v>
      </c>
      <c r="D1895" s="66" t="s">
        <v>90</v>
      </c>
      <c r="E1895" s="169" t="s">
        <v>140</v>
      </c>
      <c r="F1895" s="180" t="s">
        <v>106</v>
      </c>
      <c r="G1895" s="168" t="s">
        <v>107</v>
      </c>
      <c r="H1895" s="242" t="s">
        <v>140</v>
      </c>
      <c r="I1895" s="181">
        <f t="shared" si="0"/>
        <v>42991</v>
      </c>
      <c r="J1895" s="61"/>
      <c r="K1895" s="184"/>
      <c r="L1895" s="241" t="s">
        <v>14014</v>
      </c>
      <c r="M1895" s="61" t="s">
        <v>14015</v>
      </c>
      <c r="N1895" s="61" t="s">
        <v>137</v>
      </c>
      <c r="O1895" s="61" t="s">
        <v>14016</v>
      </c>
      <c r="P1895" s="185" t="s">
        <v>133</v>
      </c>
      <c r="Q1895" s="182"/>
      <c r="R1895" s="61"/>
      <c r="S1895" s="61"/>
      <c r="T1895" s="61"/>
      <c r="U1895" s="66"/>
      <c r="V1895" s="61"/>
      <c r="W1895" s="61"/>
      <c r="X1895" s="66"/>
      <c r="Y1895" s="57">
        <v>43073</v>
      </c>
      <c r="Z1895" s="75"/>
      <c r="AA1895" s="95" t="s">
        <v>4585</v>
      </c>
      <c r="AB1895" s="183"/>
      <c r="AC1895" s="175"/>
      <c r="AD1895" s="176"/>
      <c r="AE1895" s="67" t="str">
        <f t="shared" si="1"/>
        <v>Aug</v>
      </c>
      <c r="AF1895" s="68" t="str">
        <f t="shared" si="2"/>
        <v>Dec</v>
      </c>
      <c r="AG1895" s="177">
        <f t="shared" si="6"/>
        <v>112</v>
      </c>
      <c r="AH1895" s="70">
        <f t="shared" si="5"/>
        <v>42991</v>
      </c>
      <c r="AI1895" s="71">
        <f ca="1"/>
        <v>-998</v>
      </c>
      <c r="AJ1895" s="71" t="str">
        <v>2017</v>
      </c>
      <c r="AK1895" s="70">
        <f t="shared" si="4"/>
        <v>42971</v>
      </c>
    </row>
    <row r="1896" spans="1:37" ht="14.4">
      <c r="A1896" s="239" t="s">
        <v>14020</v>
      </c>
      <c r="B1896" s="61" t="s">
        <v>89</v>
      </c>
      <c r="C1896" s="59">
        <v>42961</v>
      </c>
      <c r="D1896" s="66" t="s">
        <v>90</v>
      </c>
      <c r="E1896" s="169" t="s">
        <v>140</v>
      </c>
      <c r="F1896" s="180" t="s">
        <v>106</v>
      </c>
      <c r="G1896" s="168" t="s">
        <v>107</v>
      </c>
      <c r="H1896" s="242" t="s">
        <v>140</v>
      </c>
      <c r="I1896" s="181">
        <f t="shared" si="0"/>
        <v>42991</v>
      </c>
      <c r="J1896" s="61"/>
      <c r="K1896" s="184"/>
      <c r="L1896" s="241" t="s">
        <v>14014</v>
      </c>
      <c r="M1896" s="61" t="s">
        <v>14015</v>
      </c>
      <c r="N1896" s="61" t="s">
        <v>137</v>
      </c>
      <c r="O1896" s="61" t="s">
        <v>14022</v>
      </c>
      <c r="P1896" s="185" t="s">
        <v>133</v>
      </c>
      <c r="Q1896" s="182"/>
      <c r="R1896" s="61"/>
      <c r="S1896" s="61"/>
      <c r="T1896" s="61"/>
      <c r="U1896" s="66"/>
      <c r="V1896" s="61"/>
      <c r="W1896" s="61"/>
      <c r="X1896" s="66"/>
      <c r="Y1896" s="57">
        <v>43073</v>
      </c>
      <c r="Z1896" s="75"/>
      <c r="AA1896" s="95" t="s">
        <v>4585</v>
      </c>
      <c r="AB1896" s="183"/>
      <c r="AC1896" s="175"/>
      <c r="AD1896" s="176"/>
      <c r="AE1896" s="67" t="str">
        <f t="shared" si="1"/>
        <v>Aug</v>
      </c>
      <c r="AF1896" s="68" t="str">
        <f t="shared" si="2"/>
        <v>Dec</v>
      </c>
      <c r="AG1896" s="177">
        <f t="shared" si="6"/>
        <v>112</v>
      </c>
      <c r="AH1896" s="70">
        <f t="shared" si="5"/>
        <v>42991</v>
      </c>
      <c r="AI1896" s="71">
        <f ca="1"/>
        <v>-998</v>
      </c>
      <c r="AJ1896" s="71" t="str">
        <v>2017</v>
      </c>
      <c r="AK1896" s="70">
        <f t="shared" si="4"/>
        <v>42971</v>
      </c>
    </row>
    <row r="1897" spans="1:37" ht="14.4">
      <c r="A1897" s="239" t="s">
        <v>14024</v>
      </c>
      <c r="B1897" s="61" t="s">
        <v>89</v>
      </c>
      <c r="C1897" s="59">
        <v>42963</v>
      </c>
      <c r="D1897" s="66" t="s">
        <v>1027</v>
      </c>
      <c r="E1897" s="169" t="s">
        <v>140</v>
      </c>
      <c r="F1897" s="180" t="s">
        <v>106</v>
      </c>
      <c r="G1897" s="168" t="s">
        <v>107</v>
      </c>
      <c r="H1897" s="242" t="s">
        <v>140</v>
      </c>
      <c r="I1897" s="181">
        <f t="shared" si="0"/>
        <v>42993</v>
      </c>
      <c r="J1897" s="61"/>
      <c r="K1897" s="184"/>
      <c r="L1897" s="241" t="s">
        <v>642</v>
      </c>
      <c r="M1897" s="61" t="s">
        <v>14028</v>
      </c>
      <c r="N1897" s="61" t="s">
        <v>27</v>
      </c>
      <c r="O1897" s="61" t="s">
        <v>14029</v>
      </c>
      <c r="P1897" s="185" t="s">
        <v>21</v>
      </c>
      <c r="Q1897" s="182"/>
      <c r="R1897" s="61"/>
      <c r="S1897" s="61"/>
      <c r="T1897" s="61"/>
      <c r="U1897" s="66"/>
      <c r="V1897" s="61"/>
      <c r="W1897" s="61"/>
      <c r="X1897" s="66"/>
      <c r="Y1897" s="57">
        <v>43073</v>
      </c>
      <c r="Z1897" s="75">
        <v>6</v>
      </c>
      <c r="AA1897" s="95" t="s">
        <v>13612</v>
      </c>
      <c r="AB1897" s="183"/>
      <c r="AC1897" s="175"/>
      <c r="AD1897" s="176"/>
      <c r="AE1897" s="67" t="str">
        <f t="shared" si="1"/>
        <v>Aug</v>
      </c>
      <c r="AF1897" s="68" t="str">
        <f t="shared" si="2"/>
        <v>Dec</v>
      </c>
      <c r="AG1897" s="177">
        <f t="shared" si="6"/>
        <v>110</v>
      </c>
      <c r="AH1897" s="70">
        <f t="shared" si="5"/>
        <v>42993</v>
      </c>
      <c r="AI1897" s="71">
        <f ca="1"/>
        <v>-996</v>
      </c>
      <c r="AJ1897" s="71" t="str">
        <v>2017</v>
      </c>
      <c r="AK1897" s="70">
        <f t="shared" si="4"/>
        <v>42973</v>
      </c>
    </row>
    <row r="1898" spans="1:37" ht="14.4">
      <c r="A1898" s="239" t="s">
        <v>14031</v>
      </c>
      <c r="B1898" s="61" t="s">
        <v>89</v>
      </c>
      <c r="C1898" s="59">
        <v>42964</v>
      </c>
      <c r="D1898" s="66" t="s">
        <v>1027</v>
      </c>
      <c r="E1898" s="184" t="s">
        <v>5751</v>
      </c>
      <c r="F1898" s="240" t="s">
        <v>214</v>
      </c>
      <c r="G1898" s="187" t="s">
        <v>14032</v>
      </c>
      <c r="H1898" s="184" t="s">
        <v>5751</v>
      </c>
      <c r="I1898" s="181">
        <f t="shared" si="0"/>
        <v>42994</v>
      </c>
      <c r="J1898" s="61"/>
      <c r="K1898" s="184"/>
      <c r="L1898" s="241" t="s">
        <v>14033</v>
      </c>
      <c r="M1898" s="61"/>
      <c r="N1898" s="61"/>
      <c r="O1898" s="61"/>
      <c r="P1898" s="185"/>
      <c r="Q1898" s="182"/>
      <c r="R1898" s="61"/>
      <c r="S1898" s="61"/>
      <c r="T1898" s="61"/>
      <c r="U1898" s="66"/>
      <c r="V1898" s="61"/>
      <c r="W1898" s="61"/>
      <c r="X1898" s="66"/>
      <c r="Y1898" s="57">
        <v>43073</v>
      </c>
      <c r="Z1898" s="75"/>
      <c r="AA1898" s="95" t="s">
        <v>14034</v>
      </c>
      <c r="AB1898" s="183"/>
      <c r="AC1898" s="175"/>
      <c r="AD1898" s="176"/>
      <c r="AE1898" s="67" t="str">
        <f t="shared" si="1"/>
        <v>Aug</v>
      </c>
      <c r="AF1898" s="68" t="str">
        <f t="shared" si="2"/>
        <v>Dec</v>
      </c>
      <c r="AG1898" s="177">
        <f t="shared" si="6"/>
        <v>109</v>
      </c>
      <c r="AH1898" s="70">
        <f t="shared" si="5"/>
        <v>42994</v>
      </c>
      <c r="AI1898" s="71">
        <f ca="1"/>
        <v>-995</v>
      </c>
      <c r="AJ1898" s="71" t="str">
        <v>2017</v>
      </c>
      <c r="AK1898" s="70">
        <f t="shared" si="4"/>
        <v>42974</v>
      </c>
    </row>
    <row r="1899" spans="1:37" ht="14.4">
      <c r="A1899" s="239" t="s">
        <v>14035</v>
      </c>
      <c r="B1899" s="61" t="s">
        <v>89</v>
      </c>
      <c r="C1899" s="59">
        <v>42964</v>
      </c>
      <c r="D1899" s="66" t="s">
        <v>1027</v>
      </c>
      <c r="E1899" s="184" t="s">
        <v>5751</v>
      </c>
      <c r="F1899" s="240" t="s">
        <v>214</v>
      </c>
      <c r="G1899" s="187" t="s">
        <v>14032</v>
      </c>
      <c r="H1899" s="184" t="s">
        <v>5751</v>
      </c>
      <c r="I1899" s="181">
        <f t="shared" si="0"/>
        <v>42994</v>
      </c>
      <c r="J1899" s="61"/>
      <c r="K1899" s="184"/>
      <c r="L1899" s="241" t="s">
        <v>14036</v>
      </c>
      <c r="M1899" s="61" t="s">
        <v>14038</v>
      </c>
      <c r="N1899" s="61"/>
      <c r="O1899" s="61"/>
      <c r="P1899" s="185"/>
      <c r="Q1899" s="182"/>
      <c r="R1899" s="61"/>
      <c r="S1899" s="61"/>
      <c r="T1899" s="61"/>
      <c r="U1899" s="66"/>
      <c r="V1899" s="61"/>
      <c r="W1899" s="61"/>
      <c r="X1899" s="66"/>
      <c r="Y1899" s="57">
        <v>43073</v>
      </c>
      <c r="Z1899" s="75"/>
      <c r="AA1899" s="95" t="s">
        <v>14039</v>
      </c>
      <c r="AB1899" s="183"/>
      <c r="AC1899" s="175"/>
      <c r="AD1899" s="176"/>
      <c r="AE1899" s="67" t="str">
        <f t="shared" si="1"/>
        <v>Aug</v>
      </c>
      <c r="AF1899" s="68" t="str">
        <f t="shared" si="2"/>
        <v>Dec</v>
      </c>
      <c r="AG1899" s="177">
        <f t="shared" si="6"/>
        <v>109</v>
      </c>
      <c r="AH1899" s="70">
        <f t="shared" si="5"/>
        <v>42994</v>
      </c>
      <c r="AI1899" s="71">
        <f ca="1"/>
        <v>-995</v>
      </c>
      <c r="AJ1899" s="71" t="str">
        <v>2017</v>
      </c>
      <c r="AK1899" s="70">
        <f t="shared" si="4"/>
        <v>42974</v>
      </c>
    </row>
    <row r="1900" spans="1:37" ht="14.4">
      <c r="A1900" s="239" t="s">
        <v>14042</v>
      </c>
      <c r="B1900" s="61" t="s">
        <v>89</v>
      </c>
      <c r="C1900" s="59">
        <v>42964</v>
      </c>
      <c r="D1900" s="66" t="s">
        <v>1027</v>
      </c>
      <c r="E1900" s="184" t="s">
        <v>13864</v>
      </c>
      <c r="F1900" s="240" t="s">
        <v>214</v>
      </c>
      <c r="G1900" s="187" t="s">
        <v>14043</v>
      </c>
      <c r="H1900" s="184" t="s">
        <v>2445</v>
      </c>
      <c r="I1900" s="181">
        <f t="shared" si="0"/>
        <v>42994</v>
      </c>
      <c r="J1900" s="61" t="s">
        <v>108</v>
      </c>
      <c r="K1900" s="184" t="s">
        <v>108</v>
      </c>
      <c r="L1900" s="241" t="s">
        <v>14044</v>
      </c>
      <c r="M1900" s="61" t="s">
        <v>13132</v>
      </c>
      <c r="N1900" s="61" t="s">
        <v>143</v>
      </c>
      <c r="O1900" s="61" t="s">
        <v>13133</v>
      </c>
      <c r="P1900" s="185" t="s">
        <v>96</v>
      </c>
      <c r="Q1900" s="182"/>
      <c r="R1900" s="61" t="s">
        <v>18</v>
      </c>
      <c r="S1900" s="61"/>
      <c r="T1900" s="61"/>
      <c r="U1900" s="66" t="s">
        <v>108</v>
      </c>
      <c r="V1900" s="61" t="s">
        <v>108</v>
      </c>
      <c r="W1900" s="61"/>
      <c r="X1900" s="66"/>
      <c r="Y1900" s="57">
        <v>43073</v>
      </c>
      <c r="Z1900" s="75" t="s">
        <v>108</v>
      </c>
      <c r="AA1900" s="95" t="s">
        <v>14046</v>
      </c>
      <c r="AB1900" s="183" t="s">
        <v>179</v>
      </c>
      <c r="AC1900" s="175"/>
      <c r="AD1900" s="176"/>
      <c r="AE1900" s="67" t="str">
        <f t="shared" si="1"/>
        <v>Aug</v>
      </c>
      <c r="AF1900" s="68" t="str">
        <f t="shared" si="2"/>
        <v>Dec</v>
      </c>
      <c r="AG1900" s="177">
        <f t="shared" si="6"/>
        <v>109</v>
      </c>
      <c r="AH1900" s="70">
        <f t="shared" si="5"/>
        <v>42994</v>
      </c>
      <c r="AI1900" s="71">
        <f ca="1"/>
        <v>-995</v>
      </c>
      <c r="AJ1900" s="71" t="str">
        <v>2017</v>
      </c>
      <c r="AK1900" s="70">
        <f t="shared" si="4"/>
        <v>42974</v>
      </c>
    </row>
    <row r="1901" spans="1:37" ht="14.4">
      <c r="A1901" s="239" t="s">
        <v>14048</v>
      </c>
      <c r="B1901" s="61" t="s">
        <v>89</v>
      </c>
      <c r="C1901" s="59">
        <v>42964</v>
      </c>
      <c r="D1901" s="66" t="s">
        <v>1027</v>
      </c>
      <c r="E1901" s="184" t="s">
        <v>13864</v>
      </c>
      <c r="F1901" s="240" t="s">
        <v>214</v>
      </c>
      <c r="G1901" s="187" t="s">
        <v>214</v>
      </c>
      <c r="H1901" s="184" t="s">
        <v>2445</v>
      </c>
      <c r="I1901" s="181">
        <f t="shared" si="0"/>
        <v>42994</v>
      </c>
      <c r="J1901" s="61" t="s">
        <v>18</v>
      </c>
      <c r="K1901" s="184" t="s">
        <v>18</v>
      </c>
      <c r="L1901" s="241" t="s">
        <v>14050</v>
      </c>
      <c r="M1901" s="61" t="s">
        <v>14051</v>
      </c>
      <c r="N1901" s="61" t="s">
        <v>271</v>
      </c>
      <c r="O1901" s="61" t="s">
        <v>13453</v>
      </c>
      <c r="P1901" s="185" t="s">
        <v>96</v>
      </c>
      <c r="Q1901" s="182"/>
      <c r="R1901" s="61" t="s">
        <v>18</v>
      </c>
      <c r="S1901" s="61"/>
      <c r="T1901" s="61"/>
      <c r="U1901" s="66" t="s">
        <v>108</v>
      </c>
      <c r="V1901" s="61" t="s">
        <v>108</v>
      </c>
      <c r="W1901" s="61"/>
      <c r="X1901" s="66"/>
      <c r="Y1901" s="57">
        <v>43073</v>
      </c>
      <c r="Z1901" s="75" t="s">
        <v>108</v>
      </c>
      <c r="AA1901" s="95" t="s">
        <v>14052</v>
      </c>
      <c r="AB1901" s="183"/>
      <c r="AC1901" s="175"/>
      <c r="AD1901" s="176"/>
      <c r="AE1901" s="67" t="str">
        <f t="shared" si="1"/>
        <v>Aug</v>
      </c>
      <c r="AF1901" s="68" t="str">
        <f t="shared" si="2"/>
        <v>Dec</v>
      </c>
      <c r="AG1901" s="177">
        <f t="shared" si="6"/>
        <v>109</v>
      </c>
      <c r="AH1901" s="70">
        <f t="shared" si="5"/>
        <v>42994</v>
      </c>
      <c r="AI1901" s="71">
        <f ca="1"/>
        <v>-995</v>
      </c>
      <c r="AJ1901" s="71" t="str">
        <v>2017</v>
      </c>
      <c r="AK1901" s="70">
        <f t="shared" si="4"/>
        <v>42974</v>
      </c>
    </row>
    <row r="1902" spans="1:37" ht="14.4">
      <c r="A1902" s="239" t="s">
        <v>14054</v>
      </c>
      <c r="B1902" s="61" t="s">
        <v>7094</v>
      </c>
      <c r="C1902" s="59">
        <v>42964</v>
      </c>
      <c r="D1902" s="66" t="s">
        <v>1027</v>
      </c>
      <c r="E1902" s="184" t="s">
        <v>13864</v>
      </c>
      <c r="F1902" s="240" t="s">
        <v>214</v>
      </c>
      <c r="G1902" s="187" t="s">
        <v>7964</v>
      </c>
      <c r="H1902" s="184" t="s">
        <v>13054</v>
      </c>
      <c r="I1902" s="181">
        <f t="shared" si="0"/>
        <v>42994</v>
      </c>
      <c r="J1902" s="61" t="s">
        <v>18</v>
      </c>
      <c r="K1902" s="184"/>
      <c r="L1902" s="241" t="s">
        <v>14060</v>
      </c>
      <c r="M1902" s="61" t="s">
        <v>14061</v>
      </c>
      <c r="N1902" s="61" t="s">
        <v>20</v>
      </c>
      <c r="O1902" s="61" t="s">
        <v>5127</v>
      </c>
      <c r="P1902" s="185" t="s">
        <v>96</v>
      </c>
      <c r="Q1902" s="182"/>
      <c r="R1902" s="61" t="s">
        <v>18</v>
      </c>
      <c r="S1902" s="61"/>
      <c r="T1902" s="61"/>
      <c r="U1902" s="66" t="s">
        <v>108</v>
      </c>
      <c r="V1902" s="61" t="s">
        <v>108</v>
      </c>
      <c r="W1902" s="61"/>
      <c r="X1902" s="66"/>
      <c r="Y1902" s="57">
        <v>43073</v>
      </c>
      <c r="Z1902" s="75" t="s">
        <v>108</v>
      </c>
      <c r="AA1902" s="95" t="s">
        <v>14062</v>
      </c>
      <c r="AB1902" s="183"/>
      <c r="AC1902" s="175"/>
      <c r="AD1902" s="176"/>
      <c r="AE1902" s="67" t="str">
        <f t="shared" si="1"/>
        <v>Aug</v>
      </c>
      <c r="AF1902" s="68" t="str">
        <f t="shared" si="2"/>
        <v>Dec</v>
      </c>
      <c r="AG1902" s="177">
        <f t="shared" si="6"/>
        <v>109</v>
      </c>
      <c r="AH1902" s="70">
        <f t="shared" si="5"/>
        <v>42994</v>
      </c>
      <c r="AI1902" s="71">
        <f ca="1"/>
        <v>-995</v>
      </c>
      <c r="AJ1902" s="71" t="str">
        <v>2017</v>
      </c>
      <c r="AK1902" s="70">
        <f t="shared" si="4"/>
        <v>42974</v>
      </c>
    </row>
    <row r="1903" spans="1:37" ht="14.4">
      <c r="A1903" s="239" t="s">
        <v>14063</v>
      </c>
      <c r="B1903" s="61" t="s">
        <v>89</v>
      </c>
      <c r="C1903" s="59">
        <v>42964</v>
      </c>
      <c r="D1903" s="66" t="s">
        <v>1027</v>
      </c>
      <c r="E1903" s="184" t="s">
        <v>13864</v>
      </c>
      <c r="F1903" s="240" t="s">
        <v>214</v>
      </c>
      <c r="G1903" s="187" t="s">
        <v>14064</v>
      </c>
      <c r="H1903" s="184" t="s">
        <v>14065</v>
      </c>
      <c r="I1903" s="181">
        <f t="shared" si="0"/>
        <v>42994</v>
      </c>
      <c r="J1903" s="61" t="s">
        <v>18</v>
      </c>
      <c r="K1903" s="184" t="s">
        <v>14</v>
      </c>
      <c r="L1903" s="241" t="s">
        <v>14066</v>
      </c>
      <c r="M1903" s="61" t="s">
        <v>14067</v>
      </c>
      <c r="N1903" s="61" t="s">
        <v>27</v>
      </c>
      <c r="O1903" s="61" t="s">
        <v>12978</v>
      </c>
      <c r="P1903" s="185" t="s">
        <v>96</v>
      </c>
      <c r="Q1903" s="182"/>
      <c r="R1903" s="61" t="s">
        <v>18</v>
      </c>
      <c r="S1903" s="61"/>
      <c r="T1903" s="61"/>
      <c r="U1903" s="66" t="s">
        <v>108</v>
      </c>
      <c r="V1903" s="61" t="s">
        <v>108</v>
      </c>
      <c r="W1903" s="61"/>
      <c r="X1903" s="66" t="s">
        <v>14</v>
      </c>
      <c r="Y1903" s="57">
        <v>43073</v>
      </c>
      <c r="Z1903" s="75" t="s">
        <v>108</v>
      </c>
      <c r="AA1903" s="95" t="s">
        <v>14068</v>
      </c>
      <c r="AB1903" s="183" t="s">
        <v>3872</v>
      </c>
      <c r="AC1903" s="175"/>
      <c r="AD1903" s="176"/>
      <c r="AE1903" s="67" t="str">
        <f t="shared" si="1"/>
        <v>Aug</v>
      </c>
      <c r="AF1903" s="68" t="str">
        <f t="shared" si="2"/>
        <v>Dec</v>
      </c>
      <c r="AG1903" s="177">
        <f t="shared" si="6"/>
        <v>109</v>
      </c>
      <c r="AH1903" s="70">
        <f t="shared" si="5"/>
        <v>42994</v>
      </c>
      <c r="AI1903" s="71">
        <f ca="1"/>
        <v>-995</v>
      </c>
      <c r="AJ1903" s="71" t="str">
        <v>2017</v>
      </c>
      <c r="AK1903" s="70">
        <f t="shared" si="4"/>
        <v>42974</v>
      </c>
    </row>
    <row r="1904" spans="1:37" ht="14.4">
      <c r="A1904" s="239" t="s">
        <v>14069</v>
      </c>
      <c r="B1904" s="61" t="s">
        <v>89</v>
      </c>
      <c r="C1904" s="59">
        <v>42964</v>
      </c>
      <c r="D1904" s="66" t="s">
        <v>90</v>
      </c>
      <c r="E1904" s="184" t="s">
        <v>13864</v>
      </c>
      <c r="F1904" s="240" t="s">
        <v>214</v>
      </c>
      <c r="G1904" s="168" t="s">
        <v>5916</v>
      </c>
      <c r="H1904" s="184" t="s">
        <v>5917</v>
      </c>
      <c r="I1904" s="181">
        <f t="shared" si="0"/>
        <v>42994</v>
      </c>
      <c r="J1904" s="61" t="s">
        <v>18</v>
      </c>
      <c r="K1904" s="184" t="s">
        <v>18</v>
      </c>
      <c r="L1904" s="241" t="s">
        <v>14070</v>
      </c>
      <c r="M1904" s="61" t="s">
        <v>108</v>
      </c>
      <c r="N1904" s="61" t="s">
        <v>395</v>
      </c>
      <c r="O1904" s="61" t="s">
        <v>108</v>
      </c>
      <c r="P1904" s="185" t="s">
        <v>96</v>
      </c>
      <c r="Q1904" s="182"/>
      <c r="R1904" s="61" t="s">
        <v>18</v>
      </c>
      <c r="S1904" s="61"/>
      <c r="T1904" s="61"/>
      <c r="U1904" s="66" t="s">
        <v>108</v>
      </c>
      <c r="V1904" s="61" t="s">
        <v>108</v>
      </c>
      <c r="W1904" s="61"/>
      <c r="X1904" s="66" t="s">
        <v>18</v>
      </c>
      <c r="Y1904" s="57">
        <v>43073</v>
      </c>
      <c r="Z1904" s="75" t="s">
        <v>108</v>
      </c>
      <c r="AA1904" s="64" t="s">
        <v>14071</v>
      </c>
      <c r="AB1904" s="183" t="s">
        <v>97</v>
      </c>
      <c r="AC1904" s="175"/>
      <c r="AD1904" s="176"/>
      <c r="AE1904" s="67" t="str">
        <f t="shared" si="1"/>
        <v>Aug</v>
      </c>
      <c r="AF1904" s="68" t="str">
        <f t="shared" si="2"/>
        <v>Dec</v>
      </c>
      <c r="AG1904" s="177">
        <f t="shared" si="6"/>
        <v>109</v>
      </c>
      <c r="AH1904" s="70">
        <f t="shared" si="5"/>
        <v>42994</v>
      </c>
      <c r="AI1904" s="71">
        <f ca="1"/>
        <v>-995</v>
      </c>
      <c r="AJ1904" s="71" t="str">
        <v>2017</v>
      </c>
      <c r="AK1904" s="70">
        <f t="shared" si="4"/>
        <v>42974</v>
      </c>
    </row>
    <row r="1905" spans="1:37" ht="14.4">
      <c r="A1905" s="239" t="s">
        <v>14072</v>
      </c>
      <c r="B1905" s="61" t="s">
        <v>89</v>
      </c>
      <c r="C1905" s="59">
        <v>42964</v>
      </c>
      <c r="D1905" s="66" t="s">
        <v>90</v>
      </c>
      <c r="E1905" s="184" t="s">
        <v>13864</v>
      </c>
      <c r="F1905" s="240" t="s">
        <v>214</v>
      </c>
      <c r="G1905" s="187" t="s">
        <v>214</v>
      </c>
      <c r="H1905" s="184" t="s">
        <v>3785</v>
      </c>
      <c r="I1905" s="181">
        <f t="shared" si="0"/>
        <v>42994</v>
      </c>
      <c r="J1905" s="61" t="s">
        <v>108</v>
      </c>
      <c r="K1905" s="184" t="s">
        <v>14</v>
      </c>
      <c r="L1905" s="241" t="s">
        <v>14073</v>
      </c>
      <c r="M1905" s="61" t="s">
        <v>108</v>
      </c>
      <c r="N1905" s="61" t="s">
        <v>395</v>
      </c>
      <c r="O1905" s="61" t="s">
        <v>108</v>
      </c>
      <c r="P1905" s="185" t="s">
        <v>96</v>
      </c>
      <c r="Q1905" s="182"/>
      <c r="R1905" s="61" t="s">
        <v>108</v>
      </c>
      <c r="S1905" s="61"/>
      <c r="T1905" s="61"/>
      <c r="U1905" s="66" t="s">
        <v>108</v>
      </c>
      <c r="V1905" s="61" t="s">
        <v>108</v>
      </c>
      <c r="W1905" s="61"/>
      <c r="X1905" s="66" t="s">
        <v>14</v>
      </c>
      <c r="Y1905" s="57">
        <v>43073</v>
      </c>
      <c r="Z1905" s="75" t="s">
        <v>108</v>
      </c>
      <c r="AA1905" s="95" t="s">
        <v>14074</v>
      </c>
      <c r="AB1905" s="183" t="s">
        <v>224</v>
      </c>
      <c r="AC1905" s="175"/>
      <c r="AD1905" s="176"/>
      <c r="AE1905" s="67" t="str">
        <f t="shared" si="1"/>
        <v>Aug</v>
      </c>
      <c r="AF1905" s="68" t="str">
        <f t="shared" si="2"/>
        <v>Dec</v>
      </c>
      <c r="AG1905" s="177">
        <f t="shared" si="6"/>
        <v>109</v>
      </c>
      <c r="AH1905" s="70">
        <f t="shared" si="5"/>
        <v>42994</v>
      </c>
      <c r="AI1905" s="71">
        <f ca="1"/>
        <v>-995</v>
      </c>
      <c r="AJ1905" s="71" t="str">
        <v>2017</v>
      </c>
      <c r="AK1905" s="70">
        <f t="shared" si="4"/>
        <v>42974</v>
      </c>
    </row>
    <row r="1906" spans="1:37" ht="14.4">
      <c r="A1906" s="239" t="s">
        <v>14075</v>
      </c>
      <c r="B1906" s="61" t="s">
        <v>89</v>
      </c>
      <c r="C1906" s="59">
        <v>42961</v>
      </c>
      <c r="D1906" s="66" t="s">
        <v>1027</v>
      </c>
      <c r="E1906" s="184" t="s">
        <v>112</v>
      </c>
      <c r="F1906" s="240" t="s">
        <v>106</v>
      </c>
      <c r="G1906" s="243" t="s">
        <v>113</v>
      </c>
      <c r="H1906" s="184" t="s">
        <v>112</v>
      </c>
      <c r="I1906" s="181">
        <f t="shared" si="0"/>
        <v>42991</v>
      </c>
      <c r="J1906" s="61" t="s">
        <v>18</v>
      </c>
      <c r="K1906" s="184" t="s">
        <v>14</v>
      </c>
      <c r="L1906" s="241" t="s">
        <v>14076</v>
      </c>
      <c r="M1906" s="61" t="s">
        <v>13132</v>
      </c>
      <c r="N1906" s="61"/>
      <c r="O1906" s="61" t="s">
        <v>13133</v>
      </c>
      <c r="P1906" s="185" t="s">
        <v>116</v>
      </c>
      <c r="Q1906" s="182">
        <v>42963</v>
      </c>
      <c r="R1906" s="61"/>
      <c r="S1906" s="61"/>
      <c r="T1906" s="61"/>
      <c r="U1906" s="66"/>
      <c r="V1906" s="61"/>
      <c r="W1906" s="61"/>
      <c r="X1906" s="66"/>
      <c r="Y1906" s="57">
        <v>43073</v>
      </c>
      <c r="Z1906" s="75"/>
      <c r="AA1906" s="95" t="s">
        <v>257</v>
      </c>
      <c r="AB1906" s="183"/>
      <c r="AC1906" s="175"/>
      <c r="AD1906" s="176"/>
      <c r="AE1906" s="67" t="str">
        <f t="shared" si="1"/>
        <v>Aug</v>
      </c>
      <c r="AF1906" s="68" t="str">
        <f t="shared" si="2"/>
        <v>Dec</v>
      </c>
      <c r="AG1906" s="177">
        <f t="shared" si="6"/>
        <v>112</v>
      </c>
      <c r="AH1906" s="70">
        <f t="shared" si="5"/>
        <v>42991</v>
      </c>
      <c r="AI1906" s="71">
        <f ca="1"/>
        <v>-998</v>
      </c>
      <c r="AJ1906" s="71" t="str">
        <v>2017</v>
      </c>
      <c r="AK1906" s="70">
        <f t="shared" si="4"/>
        <v>42971</v>
      </c>
    </row>
    <row r="1907" spans="1:37" ht="14.4">
      <c r="A1907" s="239" t="s">
        <v>14077</v>
      </c>
      <c r="B1907" s="61" t="s">
        <v>89</v>
      </c>
      <c r="C1907" s="59">
        <v>42961</v>
      </c>
      <c r="D1907" s="66" t="s">
        <v>1027</v>
      </c>
      <c r="E1907" s="184" t="s">
        <v>112</v>
      </c>
      <c r="F1907" s="240" t="s">
        <v>106</v>
      </c>
      <c r="G1907" s="243" t="s">
        <v>113</v>
      </c>
      <c r="H1907" s="184" t="s">
        <v>112</v>
      </c>
      <c r="I1907" s="181">
        <f t="shared" si="0"/>
        <v>42991</v>
      </c>
      <c r="J1907" s="61" t="s">
        <v>18</v>
      </c>
      <c r="K1907" s="184" t="s">
        <v>14</v>
      </c>
      <c r="L1907" s="241" t="s">
        <v>1193</v>
      </c>
      <c r="M1907" s="61" t="s">
        <v>14078</v>
      </c>
      <c r="N1907" s="61" t="s">
        <v>271</v>
      </c>
      <c r="O1907" s="61" t="s">
        <v>14079</v>
      </c>
      <c r="P1907" s="185" t="s">
        <v>116</v>
      </c>
      <c r="Q1907" s="182">
        <v>42963</v>
      </c>
      <c r="R1907" s="61"/>
      <c r="S1907" s="61"/>
      <c r="T1907" s="61"/>
      <c r="U1907" s="66"/>
      <c r="V1907" s="61"/>
      <c r="W1907" s="61"/>
      <c r="X1907" s="66"/>
      <c r="Y1907" s="57">
        <v>43073</v>
      </c>
      <c r="Z1907" s="250"/>
      <c r="AA1907" s="332" t="s">
        <v>257</v>
      </c>
      <c r="AB1907" s="183"/>
      <c r="AC1907" s="175"/>
      <c r="AD1907" s="176"/>
      <c r="AE1907" s="67" t="str">
        <f t="shared" si="1"/>
        <v>Aug</v>
      </c>
      <c r="AF1907" s="68" t="str">
        <f t="shared" si="2"/>
        <v>Dec</v>
      </c>
      <c r="AG1907" s="177">
        <f t="shared" si="6"/>
        <v>112</v>
      </c>
      <c r="AH1907" s="70">
        <f t="shared" si="5"/>
        <v>42991</v>
      </c>
      <c r="AI1907" s="71">
        <f ca="1"/>
        <v>-998</v>
      </c>
      <c r="AJ1907" s="71" t="str">
        <v>2017</v>
      </c>
      <c r="AK1907" s="70">
        <f t="shared" si="4"/>
        <v>42971</v>
      </c>
    </row>
    <row r="1908" spans="1:37" ht="14.4">
      <c r="A1908" s="239" t="s">
        <v>14080</v>
      </c>
      <c r="B1908" s="61" t="s">
        <v>89</v>
      </c>
      <c r="C1908" s="59">
        <v>42962</v>
      </c>
      <c r="D1908" s="66" t="s">
        <v>1027</v>
      </c>
      <c r="E1908" s="184" t="s">
        <v>112</v>
      </c>
      <c r="F1908" s="240" t="s">
        <v>106</v>
      </c>
      <c r="G1908" s="243" t="s">
        <v>113</v>
      </c>
      <c r="H1908" s="184" t="s">
        <v>112</v>
      </c>
      <c r="I1908" s="181">
        <f t="shared" si="0"/>
        <v>42992</v>
      </c>
      <c r="J1908" s="61" t="s">
        <v>18</v>
      </c>
      <c r="K1908" s="184" t="s">
        <v>14</v>
      </c>
      <c r="L1908" s="241" t="s">
        <v>642</v>
      </c>
      <c r="M1908" s="61" t="s">
        <v>12729</v>
      </c>
      <c r="N1908" s="61" t="s">
        <v>249</v>
      </c>
      <c r="O1908" s="61" t="s">
        <v>14081</v>
      </c>
      <c r="P1908" s="185" t="s">
        <v>116</v>
      </c>
      <c r="Q1908" s="182">
        <v>42963</v>
      </c>
      <c r="R1908" s="61"/>
      <c r="S1908" s="61"/>
      <c r="T1908" s="61"/>
      <c r="U1908" s="66"/>
      <c r="V1908" s="61"/>
      <c r="W1908" s="61"/>
      <c r="X1908" s="66"/>
      <c r="Y1908" s="57">
        <v>43073</v>
      </c>
      <c r="Z1908" s="75"/>
      <c r="AA1908" s="95" t="s">
        <v>257</v>
      </c>
      <c r="AB1908" s="183"/>
      <c r="AC1908" s="175"/>
      <c r="AD1908" s="176"/>
      <c r="AE1908" s="67" t="str">
        <f t="shared" si="1"/>
        <v>Aug</v>
      </c>
      <c r="AF1908" s="68" t="str">
        <f t="shared" si="2"/>
        <v>Dec</v>
      </c>
      <c r="AG1908" s="177">
        <f t="shared" si="6"/>
        <v>111</v>
      </c>
      <c r="AH1908" s="70">
        <f t="shared" si="5"/>
        <v>42992</v>
      </c>
      <c r="AI1908" s="71">
        <f ca="1"/>
        <v>-997</v>
      </c>
      <c r="AJ1908" s="71" t="str">
        <v>2017</v>
      </c>
      <c r="AK1908" s="70">
        <f t="shared" si="4"/>
        <v>42972</v>
      </c>
    </row>
    <row r="1909" spans="1:37" ht="14.4">
      <c r="A1909" s="239" t="s">
        <v>14082</v>
      </c>
      <c r="B1909" s="56" t="s">
        <v>89</v>
      </c>
      <c r="C1909" s="59">
        <v>42962</v>
      </c>
      <c r="D1909" s="66" t="s">
        <v>131</v>
      </c>
      <c r="E1909" s="184" t="s">
        <v>112</v>
      </c>
      <c r="F1909" s="240" t="s">
        <v>106</v>
      </c>
      <c r="G1909" s="168" t="s">
        <v>113</v>
      </c>
      <c r="H1909" s="184" t="s">
        <v>112</v>
      </c>
      <c r="I1909" s="181">
        <f t="shared" si="0"/>
        <v>42992</v>
      </c>
      <c r="J1909" s="61" t="s">
        <v>18</v>
      </c>
      <c r="K1909" s="184" t="s">
        <v>18</v>
      </c>
      <c r="L1909" s="241" t="s">
        <v>9742</v>
      </c>
      <c r="M1909" s="61" t="s">
        <v>14083</v>
      </c>
      <c r="N1909" s="61" t="s">
        <v>137</v>
      </c>
      <c r="O1909" s="61" t="s">
        <v>716</v>
      </c>
      <c r="P1909" s="185" t="s">
        <v>116</v>
      </c>
      <c r="Q1909" s="182"/>
      <c r="R1909" s="61"/>
      <c r="S1909" s="61"/>
      <c r="T1909" s="61" t="s">
        <v>18</v>
      </c>
      <c r="U1909" s="66"/>
      <c r="V1909" s="61"/>
      <c r="W1909" s="61"/>
      <c r="X1909" s="66"/>
      <c r="Y1909" s="57">
        <v>43073</v>
      </c>
      <c r="Z1909" s="75"/>
      <c r="AA1909" s="95"/>
      <c r="AB1909" s="183"/>
      <c r="AC1909" s="175"/>
      <c r="AD1909" s="176"/>
      <c r="AE1909" s="67" t="str">
        <f t="shared" si="1"/>
        <v>Aug</v>
      </c>
      <c r="AF1909" s="68" t="str">
        <f t="shared" si="2"/>
        <v>Dec</v>
      </c>
      <c r="AG1909" s="177">
        <f t="shared" si="6"/>
        <v>111</v>
      </c>
      <c r="AH1909" s="70">
        <f t="shared" si="5"/>
        <v>42992</v>
      </c>
      <c r="AI1909" s="71">
        <f ca="1"/>
        <v>-997</v>
      </c>
      <c r="AJ1909" s="71" t="str">
        <v>2017</v>
      </c>
      <c r="AK1909" s="70">
        <f t="shared" si="4"/>
        <v>42972</v>
      </c>
    </row>
    <row r="1910" spans="1:37" ht="14.4">
      <c r="A1910" s="239" t="s">
        <v>14084</v>
      </c>
      <c r="B1910" s="56" t="s">
        <v>89</v>
      </c>
      <c r="C1910" s="59">
        <v>42963</v>
      </c>
      <c r="D1910" s="66" t="s">
        <v>1027</v>
      </c>
      <c r="E1910" s="184" t="s">
        <v>112</v>
      </c>
      <c r="F1910" s="240" t="s">
        <v>106</v>
      </c>
      <c r="G1910" s="168" t="s">
        <v>113</v>
      </c>
      <c r="H1910" s="184" t="s">
        <v>112</v>
      </c>
      <c r="I1910" s="181">
        <f t="shared" si="0"/>
        <v>42993</v>
      </c>
      <c r="J1910" s="61" t="s">
        <v>18</v>
      </c>
      <c r="K1910" s="184"/>
      <c r="L1910" s="241" t="s">
        <v>14085</v>
      </c>
      <c r="M1910" s="61" t="s">
        <v>14086</v>
      </c>
      <c r="N1910" s="61"/>
      <c r="O1910" s="61" t="s">
        <v>14087</v>
      </c>
      <c r="P1910" s="185" t="s">
        <v>116</v>
      </c>
      <c r="Q1910" s="182">
        <v>42964</v>
      </c>
      <c r="R1910" s="61"/>
      <c r="S1910" s="61"/>
      <c r="T1910" s="61"/>
      <c r="U1910" s="66"/>
      <c r="V1910" s="61"/>
      <c r="W1910" s="61"/>
      <c r="X1910" s="66"/>
      <c r="Y1910" s="57">
        <v>43073</v>
      </c>
      <c r="Z1910" s="75"/>
      <c r="AA1910" s="95"/>
      <c r="AB1910" s="183"/>
      <c r="AC1910" s="175"/>
      <c r="AD1910" s="176"/>
      <c r="AE1910" s="67" t="str">
        <f t="shared" si="1"/>
        <v>Aug</v>
      </c>
      <c r="AF1910" s="68" t="str">
        <f t="shared" si="2"/>
        <v>Dec</v>
      </c>
      <c r="AG1910" s="177">
        <f t="shared" si="6"/>
        <v>110</v>
      </c>
      <c r="AH1910" s="70">
        <f t="shared" si="5"/>
        <v>42993</v>
      </c>
      <c r="AI1910" s="71">
        <f ca="1"/>
        <v>-996</v>
      </c>
      <c r="AJ1910" s="71" t="str">
        <v>2017</v>
      </c>
      <c r="AK1910" s="70">
        <f t="shared" si="4"/>
        <v>42973</v>
      </c>
    </row>
    <row r="1911" spans="1:37" ht="14.4">
      <c r="A1911" s="239" t="s">
        <v>14088</v>
      </c>
      <c r="B1911" s="61" t="s">
        <v>89</v>
      </c>
      <c r="C1911" s="59">
        <v>42963</v>
      </c>
      <c r="D1911" s="66" t="s">
        <v>1027</v>
      </c>
      <c r="E1911" s="184" t="s">
        <v>112</v>
      </c>
      <c r="F1911" s="240" t="s">
        <v>106</v>
      </c>
      <c r="G1911" s="243" t="s">
        <v>113</v>
      </c>
      <c r="H1911" s="184" t="s">
        <v>112</v>
      </c>
      <c r="I1911" s="181">
        <f t="shared" si="0"/>
        <v>42993</v>
      </c>
      <c r="J1911" s="61" t="s">
        <v>18</v>
      </c>
      <c r="K1911" s="184"/>
      <c r="L1911" s="241" t="s">
        <v>4206</v>
      </c>
      <c r="M1911" s="61" t="s">
        <v>14089</v>
      </c>
      <c r="N1911" s="61" t="s">
        <v>29</v>
      </c>
      <c r="O1911" s="61" t="s">
        <v>14090</v>
      </c>
      <c r="P1911" s="185" t="s">
        <v>116</v>
      </c>
      <c r="Q1911" s="182"/>
      <c r="R1911" s="61"/>
      <c r="S1911" s="61"/>
      <c r="T1911" s="61"/>
      <c r="U1911" s="66"/>
      <c r="V1911" s="61"/>
      <c r="W1911" s="61"/>
      <c r="X1911" s="66"/>
      <c r="Y1911" s="57">
        <v>43073</v>
      </c>
      <c r="Z1911" s="75"/>
      <c r="AA1911" s="95"/>
      <c r="AB1911" s="183"/>
      <c r="AC1911" s="175"/>
      <c r="AD1911" s="176"/>
      <c r="AE1911" s="67" t="str">
        <f t="shared" si="1"/>
        <v>Aug</v>
      </c>
      <c r="AF1911" s="68" t="str">
        <f t="shared" si="2"/>
        <v>Dec</v>
      </c>
      <c r="AG1911" s="177">
        <f t="shared" si="6"/>
        <v>110</v>
      </c>
      <c r="AH1911" s="70">
        <f t="shared" si="5"/>
        <v>42993</v>
      </c>
      <c r="AI1911" s="71">
        <f ca="1"/>
        <v>-996</v>
      </c>
      <c r="AJ1911" s="71" t="str">
        <v>2017</v>
      </c>
      <c r="AK1911" s="70">
        <f t="shared" si="4"/>
        <v>42973</v>
      </c>
    </row>
    <row r="1912" spans="1:37" ht="14.4">
      <c r="A1912" s="239" t="s">
        <v>14091</v>
      </c>
      <c r="B1912" s="61" t="s">
        <v>89</v>
      </c>
      <c r="C1912" s="59">
        <v>42964</v>
      </c>
      <c r="D1912" s="66" t="s">
        <v>1027</v>
      </c>
      <c r="E1912" s="184" t="s">
        <v>196</v>
      </c>
      <c r="F1912" s="240" t="s">
        <v>214</v>
      </c>
      <c r="G1912" s="187" t="s">
        <v>214</v>
      </c>
      <c r="H1912" s="184" t="s">
        <v>3785</v>
      </c>
      <c r="I1912" s="181">
        <f t="shared" si="0"/>
        <v>42994</v>
      </c>
      <c r="J1912" s="61" t="s">
        <v>18</v>
      </c>
      <c r="K1912" s="184" t="s">
        <v>18</v>
      </c>
      <c r="L1912" s="241" t="s">
        <v>14092</v>
      </c>
      <c r="M1912" s="61" t="s">
        <v>14093</v>
      </c>
      <c r="N1912" s="61" t="s">
        <v>44</v>
      </c>
      <c r="O1912" s="61" t="s">
        <v>14094</v>
      </c>
      <c r="P1912" s="185" t="s">
        <v>96</v>
      </c>
      <c r="Q1912" s="182"/>
      <c r="R1912" s="61" t="s">
        <v>108</v>
      </c>
      <c r="S1912" s="61"/>
      <c r="T1912" s="61"/>
      <c r="U1912" s="66" t="s">
        <v>108</v>
      </c>
      <c r="V1912" s="61" t="s">
        <v>108</v>
      </c>
      <c r="W1912" s="61"/>
      <c r="X1912" s="66" t="s">
        <v>14</v>
      </c>
      <c r="Y1912" s="57">
        <v>43073</v>
      </c>
      <c r="Z1912" s="75" t="s">
        <v>108</v>
      </c>
      <c r="AA1912" s="95" t="s">
        <v>14095</v>
      </c>
      <c r="AB1912" s="183" t="s">
        <v>3872</v>
      </c>
      <c r="AC1912" s="175"/>
      <c r="AD1912" s="176"/>
      <c r="AE1912" s="67" t="str">
        <f t="shared" si="1"/>
        <v>Aug</v>
      </c>
      <c r="AF1912" s="68" t="str">
        <f t="shared" si="2"/>
        <v>Dec</v>
      </c>
      <c r="AG1912" s="177">
        <f t="shared" si="6"/>
        <v>109</v>
      </c>
      <c r="AH1912" s="70">
        <f t="shared" si="5"/>
        <v>42994</v>
      </c>
      <c r="AI1912" s="71">
        <f ca="1"/>
        <v>-995</v>
      </c>
      <c r="AJ1912" s="71" t="str">
        <v>2017</v>
      </c>
      <c r="AK1912" s="70">
        <f t="shared" si="4"/>
        <v>42974</v>
      </c>
    </row>
    <row r="1913" spans="1:37" ht="14.4">
      <c r="A1913" s="239" t="s">
        <v>14096</v>
      </c>
      <c r="B1913" s="56" t="s">
        <v>89</v>
      </c>
      <c r="C1913" s="59">
        <v>42963</v>
      </c>
      <c r="D1913" s="66" t="s">
        <v>90</v>
      </c>
      <c r="E1913" s="184" t="s">
        <v>3969</v>
      </c>
      <c r="F1913" s="240" t="s">
        <v>214</v>
      </c>
      <c r="G1913" s="187" t="s">
        <v>4260</v>
      </c>
      <c r="H1913" s="184" t="s">
        <v>3969</v>
      </c>
      <c r="I1913" s="181">
        <f t="shared" si="0"/>
        <v>42993</v>
      </c>
      <c r="J1913" s="61"/>
      <c r="K1913" s="184"/>
      <c r="L1913" s="241" t="s">
        <v>14097</v>
      </c>
      <c r="M1913" s="61" t="s">
        <v>14098</v>
      </c>
      <c r="N1913" s="61" t="s">
        <v>137</v>
      </c>
      <c r="O1913" s="61" t="s">
        <v>14099</v>
      </c>
      <c r="P1913" s="185" t="s">
        <v>96</v>
      </c>
      <c r="Q1913" s="182"/>
      <c r="R1913" s="61"/>
      <c r="S1913" s="61"/>
      <c r="T1913" s="61"/>
      <c r="U1913" s="66"/>
      <c r="V1913" s="61"/>
      <c r="W1913" s="61"/>
      <c r="X1913" s="56" t="s">
        <v>18</v>
      </c>
      <c r="Y1913" s="57">
        <v>43073</v>
      </c>
      <c r="Z1913" s="75"/>
      <c r="AA1913" s="64" t="s">
        <v>14100</v>
      </c>
      <c r="AB1913" s="174" t="s">
        <v>5415</v>
      </c>
      <c r="AC1913" s="175"/>
      <c r="AD1913" s="176"/>
      <c r="AE1913" s="67" t="str">
        <f t="shared" si="1"/>
        <v>Aug</v>
      </c>
      <c r="AF1913" s="68" t="str">
        <f t="shared" si="2"/>
        <v>Dec</v>
      </c>
      <c r="AG1913" s="177">
        <f t="shared" si="6"/>
        <v>110</v>
      </c>
      <c r="AH1913" s="70">
        <f t="shared" si="5"/>
        <v>42993</v>
      </c>
      <c r="AI1913" s="71">
        <f ca="1"/>
        <v>-996</v>
      </c>
      <c r="AJ1913" s="71" t="str">
        <v>2017</v>
      </c>
      <c r="AK1913" s="70">
        <f t="shared" si="4"/>
        <v>42973</v>
      </c>
    </row>
    <row r="1914" spans="1:37" ht="14.4">
      <c r="A1914" s="239" t="s">
        <v>14101</v>
      </c>
      <c r="B1914" s="61" t="s">
        <v>89</v>
      </c>
      <c r="C1914" s="59">
        <v>42964</v>
      </c>
      <c r="D1914" s="66" t="s">
        <v>90</v>
      </c>
      <c r="E1914" s="169" t="s">
        <v>140</v>
      </c>
      <c r="F1914" s="180" t="s">
        <v>106</v>
      </c>
      <c r="G1914" s="168" t="s">
        <v>107</v>
      </c>
      <c r="H1914" s="242" t="s">
        <v>140</v>
      </c>
      <c r="I1914" s="181">
        <f t="shared" si="0"/>
        <v>42994</v>
      </c>
      <c r="J1914" s="61"/>
      <c r="K1914" s="184"/>
      <c r="L1914" s="241" t="s">
        <v>14102</v>
      </c>
      <c r="M1914" s="61" t="s">
        <v>14103</v>
      </c>
      <c r="N1914" s="61" t="s">
        <v>13</v>
      </c>
      <c r="O1914" s="61"/>
      <c r="P1914" s="185"/>
      <c r="Q1914" s="182">
        <v>42970</v>
      </c>
      <c r="R1914" s="61"/>
      <c r="S1914" s="61"/>
      <c r="T1914" s="61"/>
      <c r="U1914" s="66"/>
      <c r="V1914" s="61"/>
      <c r="W1914" s="61"/>
      <c r="X1914" s="66"/>
      <c r="Y1914" s="57">
        <v>43073</v>
      </c>
      <c r="Z1914" s="75"/>
      <c r="AA1914" s="64" t="s">
        <v>14104</v>
      </c>
      <c r="AB1914" s="183"/>
      <c r="AC1914" s="175"/>
      <c r="AD1914" s="176"/>
      <c r="AE1914" s="67" t="str">
        <f t="shared" si="1"/>
        <v>Aug</v>
      </c>
      <c r="AF1914" s="68" t="str">
        <f t="shared" si="2"/>
        <v>Dec</v>
      </c>
      <c r="AG1914" s="177">
        <f t="shared" si="6"/>
        <v>109</v>
      </c>
      <c r="AH1914" s="70">
        <f t="shared" si="5"/>
        <v>42994</v>
      </c>
      <c r="AI1914" s="71">
        <f ca="1"/>
        <v>-995</v>
      </c>
      <c r="AJ1914" s="71" t="str">
        <v>2017</v>
      </c>
      <c r="AK1914" s="70">
        <f t="shared" si="4"/>
        <v>42974</v>
      </c>
    </row>
    <row r="1915" spans="1:37" ht="14.4">
      <c r="A1915" s="239" t="s">
        <v>14105</v>
      </c>
      <c r="B1915" s="56" t="s">
        <v>89</v>
      </c>
      <c r="C1915" s="59">
        <v>42964</v>
      </c>
      <c r="D1915" s="66" t="s">
        <v>90</v>
      </c>
      <c r="E1915" s="169" t="s">
        <v>140</v>
      </c>
      <c r="F1915" s="180" t="s">
        <v>106</v>
      </c>
      <c r="G1915" s="168" t="s">
        <v>107</v>
      </c>
      <c r="H1915" s="242" t="s">
        <v>140</v>
      </c>
      <c r="I1915" s="181">
        <f t="shared" si="0"/>
        <v>42994</v>
      </c>
      <c r="J1915" s="61"/>
      <c r="K1915" s="184"/>
      <c r="L1915" s="241" t="s">
        <v>14106</v>
      </c>
      <c r="M1915" s="61" t="s">
        <v>14106</v>
      </c>
      <c r="N1915" s="61" t="s">
        <v>249</v>
      </c>
      <c r="O1915" s="61"/>
      <c r="P1915" s="185"/>
      <c r="Q1915" s="182"/>
      <c r="R1915" s="61"/>
      <c r="S1915" s="61"/>
      <c r="T1915" s="61"/>
      <c r="U1915" s="66"/>
      <c r="V1915" s="61"/>
      <c r="W1915" s="61"/>
      <c r="X1915" s="56" t="s">
        <v>14</v>
      </c>
      <c r="Y1915" s="57">
        <v>43073</v>
      </c>
      <c r="Z1915" s="75"/>
      <c r="AA1915" s="95" t="s">
        <v>6165</v>
      </c>
      <c r="AB1915" s="183"/>
      <c r="AC1915" s="175"/>
      <c r="AD1915" s="176"/>
      <c r="AE1915" s="67" t="str">
        <f t="shared" si="1"/>
        <v>Aug</v>
      </c>
      <c r="AF1915" s="68" t="str">
        <f t="shared" si="2"/>
        <v>Dec</v>
      </c>
      <c r="AG1915" s="177">
        <f t="shared" si="6"/>
        <v>109</v>
      </c>
      <c r="AH1915" s="70">
        <f t="shared" si="5"/>
        <v>42994</v>
      </c>
      <c r="AI1915" s="71">
        <f ca="1"/>
        <v>-995</v>
      </c>
      <c r="AJ1915" s="71" t="str">
        <v>2017</v>
      </c>
      <c r="AK1915" s="70">
        <f t="shared" si="4"/>
        <v>42974</v>
      </c>
    </row>
    <row r="1916" spans="1:37" ht="14.4">
      <c r="A1916" s="239" t="s">
        <v>14107</v>
      </c>
      <c r="B1916" s="61" t="s">
        <v>89</v>
      </c>
      <c r="C1916" s="59">
        <v>42963</v>
      </c>
      <c r="D1916" s="66" t="s">
        <v>90</v>
      </c>
      <c r="E1916" s="169" t="s">
        <v>140</v>
      </c>
      <c r="F1916" s="180" t="s">
        <v>106</v>
      </c>
      <c r="G1916" s="168" t="s">
        <v>107</v>
      </c>
      <c r="H1916" s="242" t="s">
        <v>140</v>
      </c>
      <c r="I1916" s="181">
        <f t="shared" si="0"/>
        <v>42993</v>
      </c>
      <c r="J1916" s="61"/>
      <c r="K1916" s="184"/>
      <c r="L1916" s="241" t="s">
        <v>14108</v>
      </c>
      <c r="M1916" s="61" t="s">
        <v>14109</v>
      </c>
      <c r="N1916" s="61" t="s">
        <v>95</v>
      </c>
      <c r="O1916" s="61" t="s">
        <v>2411</v>
      </c>
      <c r="P1916" s="185" t="s">
        <v>17</v>
      </c>
      <c r="Q1916" s="182"/>
      <c r="R1916" s="61"/>
      <c r="S1916" s="61"/>
      <c r="T1916" s="61"/>
      <c r="U1916" s="66"/>
      <c r="V1916" s="61"/>
      <c r="W1916" s="61"/>
      <c r="X1916" s="66"/>
      <c r="Y1916" s="57">
        <v>43073</v>
      </c>
      <c r="Z1916" s="75"/>
      <c r="AA1916" s="95" t="s">
        <v>4585</v>
      </c>
      <c r="AB1916" s="183"/>
      <c r="AC1916" s="175"/>
      <c r="AD1916" s="176"/>
      <c r="AE1916" s="67" t="str">
        <f t="shared" si="1"/>
        <v>Aug</v>
      </c>
      <c r="AF1916" s="68" t="str">
        <f t="shared" si="2"/>
        <v>Dec</v>
      </c>
      <c r="AG1916" s="177">
        <f t="shared" si="6"/>
        <v>110</v>
      </c>
      <c r="AH1916" s="70">
        <f t="shared" si="5"/>
        <v>42993</v>
      </c>
      <c r="AI1916" s="71">
        <f ca="1"/>
        <v>-996</v>
      </c>
      <c r="AJ1916" s="71" t="str">
        <v>2017</v>
      </c>
      <c r="AK1916" s="70">
        <f t="shared" si="4"/>
        <v>42973</v>
      </c>
    </row>
    <row r="1917" spans="1:37" ht="14.4">
      <c r="A1917" s="239" t="s">
        <v>14110</v>
      </c>
      <c r="B1917" s="61" t="s">
        <v>89</v>
      </c>
      <c r="C1917" s="59">
        <v>42964</v>
      </c>
      <c r="D1917" s="66" t="s">
        <v>90</v>
      </c>
      <c r="E1917" s="169" t="s">
        <v>140</v>
      </c>
      <c r="F1917" s="180" t="s">
        <v>106</v>
      </c>
      <c r="G1917" s="168" t="s">
        <v>107</v>
      </c>
      <c r="H1917" s="242" t="s">
        <v>140</v>
      </c>
      <c r="I1917" s="181">
        <f t="shared" si="0"/>
        <v>42994</v>
      </c>
      <c r="J1917" s="61"/>
      <c r="K1917" s="184"/>
      <c r="L1917" s="241" t="s">
        <v>745</v>
      </c>
      <c r="M1917" s="61" t="s">
        <v>14111</v>
      </c>
      <c r="N1917" s="61"/>
      <c r="O1917" s="61"/>
      <c r="P1917" s="185"/>
      <c r="Q1917" s="182"/>
      <c r="R1917" s="61"/>
      <c r="S1917" s="61"/>
      <c r="T1917" s="61"/>
      <c r="U1917" s="66"/>
      <c r="V1917" s="61"/>
      <c r="W1917" s="61"/>
      <c r="X1917" s="66"/>
      <c r="Y1917" s="57">
        <v>43073</v>
      </c>
      <c r="Z1917" s="75"/>
      <c r="AA1917" s="95" t="s">
        <v>5094</v>
      </c>
      <c r="AB1917" s="183"/>
      <c r="AC1917" s="175"/>
      <c r="AD1917" s="176"/>
      <c r="AE1917" s="67" t="str">
        <f t="shared" si="1"/>
        <v>Aug</v>
      </c>
      <c r="AF1917" s="68" t="str">
        <f t="shared" si="2"/>
        <v>Dec</v>
      </c>
      <c r="AG1917" s="177">
        <f t="shared" si="6"/>
        <v>109</v>
      </c>
      <c r="AH1917" s="70">
        <f t="shared" si="5"/>
        <v>42994</v>
      </c>
      <c r="AI1917" s="71">
        <f ca="1"/>
        <v>-995</v>
      </c>
      <c r="AJ1917" s="71" t="str">
        <v>2017</v>
      </c>
      <c r="AK1917" s="70">
        <f t="shared" si="4"/>
        <v>42974</v>
      </c>
    </row>
    <row r="1918" spans="1:37" ht="14.4">
      <c r="A1918" s="239" t="s">
        <v>14114</v>
      </c>
      <c r="B1918" s="61" t="s">
        <v>89</v>
      </c>
      <c r="C1918" s="333">
        <v>42963</v>
      </c>
      <c r="D1918" s="334" t="s">
        <v>90</v>
      </c>
      <c r="E1918" s="169" t="s">
        <v>140</v>
      </c>
      <c r="F1918" s="180" t="s">
        <v>106</v>
      </c>
      <c r="G1918" s="168" t="s">
        <v>107</v>
      </c>
      <c r="H1918" s="242" t="s">
        <v>140</v>
      </c>
      <c r="I1918" s="335">
        <f t="shared" si="0"/>
        <v>42993</v>
      </c>
      <c r="J1918" s="336"/>
      <c r="K1918" s="337"/>
      <c r="L1918" s="338" t="s">
        <v>14158</v>
      </c>
      <c r="M1918" s="336"/>
      <c r="N1918" s="336" t="s">
        <v>33</v>
      </c>
      <c r="O1918" s="61" t="s">
        <v>14159</v>
      </c>
      <c r="P1918" s="339" t="s">
        <v>21</v>
      </c>
      <c r="Q1918" s="340"/>
      <c r="R1918" s="336"/>
      <c r="S1918" s="336"/>
      <c r="T1918" s="336"/>
      <c r="U1918" s="334"/>
      <c r="V1918" s="336"/>
      <c r="W1918" s="336"/>
      <c r="X1918" s="334"/>
      <c r="Y1918" s="57">
        <v>43073</v>
      </c>
      <c r="Z1918" s="341"/>
      <c r="AA1918" s="342" t="s">
        <v>4585</v>
      </c>
      <c r="AB1918" s="343"/>
      <c r="AC1918" s="344"/>
      <c r="AD1918" s="345"/>
      <c r="AE1918" s="67" t="str">
        <f t="shared" si="1"/>
        <v>Aug</v>
      </c>
      <c r="AF1918" s="68" t="str">
        <f t="shared" si="2"/>
        <v>Dec</v>
      </c>
      <c r="AG1918" s="177">
        <f t="shared" si="6"/>
        <v>110</v>
      </c>
      <c r="AH1918" s="70">
        <f t="shared" si="5"/>
        <v>42993</v>
      </c>
      <c r="AI1918" s="71">
        <f ca="1"/>
        <v>-996</v>
      </c>
      <c r="AJ1918" s="71" t="str">
        <v>2017</v>
      </c>
      <c r="AK1918" s="70">
        <f t="shared" si="4"/>
        <v>42973</v>
      </c>
    </row>
    <row r="1919" spans="1:37" ht="14.4">
      <c r="A1919" s="239" t="s">
        <v>14160</v>
      </c>
      <c r="B1919" s="61" t="s">
        <v>89</v>
      </c>
      <c r="C1919" s="59">
        <v>42964</v>
      </c>
      <c r="D1919" s="66" t="s">
        <v>1027</v>
      </c>
      <c r="E1919" s="169" t="s">
        <v>140</v>
      </c>
      <c r="F1919" s="180" t="s">
        <v>106</v>
      </c>
      <c r="G1919" s="168" t="s">
        <v>107</v>
      </c>
      <c r="H1919" s="242" t="s">
        <v>140</v>
      </c>
      <c r="I1919" s="59">
        <f t="shared" si="0"/>
        <v>42994</v>
      </c>
      <c r="J1919" s="61"/>
      <c r="K1919" s="61"/>
      <c r="L1919" s="197" t="s">
        <v>14161</v>
      </c>
      <c r="M1919" s="61" t="s">
        <v>14162</v>
      </c>
      <c r="N1919" s="61" t="s">
        <v>27</v>
      </c>
      <c r="O1919" s="61" t="s">
        <v>14163</v>
      </c>
      <c r="P1919" s="61" t="s">
        <v>28</v>
      </c>
      <c r="Q1919" s="59"/>
      <c r="R1919" s="61"/>
      <c r="S1919" s="61"/>
      <c r="T1919" s="61"/>
      <c r="U1919" s="66"/>
      <c r="V1919" s="61"/>
      <c r="W1919" s="61"/>
      <c r="X1919" s="66"/>
      <c r="Y1919" s="57">
        <v>43073</v>
      </c>
      <c r="Z1919" s="75"/>
      <c r="AA1919" s="95" t="s">
        <v>14166</v>
      </c>
      <c r="AB1919" s="96"/>
      <c r="AC1919" s="66"/>
      <c r="AD1919" s="66"/>
      <c r="AE1919" s="67" t="str">
        <f t="shared" si="1"/>
        <v>Aug</v>
      </c>
      <c r="AF1919" s="68" t="str">
        <f t="shared" si="2"/>
        <v>Dec</v>
      </c>
      <c r="AG1919" s="177">
        <f t="shared" si="6"/>
        <v>109</v>
      </c>
      <c r="AH1919" s="70">
        <f t="shared" si="5"/>
        <v>42994</v>
      </c>
      <c r="AI1919" s="71">
        <f ca="1"/>
        <v>-995</v>
      </c>
      <c r="AJ1919" s="71" t="str">
        <v>2017</v>
      </c>
      <c r="AK1919" s="70">
        <f t="shared" si="4"/>
        <v>42974</v>
      </c>
    </row>
    <row r="1920" spans="1:37" ht="14.4">
      <c r="A1920" s="239" t="s">
        <v>14167</v>
      </c>
      <c r="B1920" s="61" t="s">
        <v>89</v>
      </c>
      <c r="C1920" s="59">
        <v>42963</v>
      </c>
      <c r="D1920" s="61" t="s">
        <v>1027</v>
      </c>
      <c r="E1920" s="169" t="s">
        <v>140</v>
      </c>
      <c r="F1920" s="180" t="s">
        <v>106</v>
      </c>
      <c r="G1920" s="168" t="s">
        <v>107</v>
      </c>
      <c r="H1920" s="242" t="s">
        <v>140</v>
      </c>
      <c r="I1920" s="59">
        <f t="shared" si="0"/>
        <v>42993</v>
      </c>
      <c r="J1920" s="61"/>
      <c r="K1920" s="61"/>
      <c r="L1920" s="197" t="s">
        <v>642</v>
      </c>
      <c r="M1920" s="61" t="s">
        <v>13788</v>
      </c>
      <c r="N1920" s="61" t="s">
        <v>271</v>
      </c>
      <c r="O1920" s="61" t="s">
        <v>13789</v>
      </c>
      <c r="P1920" s="61" t="s">
        <v>17</v>
      </c>
      <c r="Q1920" s="59"/>
      <c r="R1920" s="61"/>
      <c r="S1920" s="61"/>
      <c r="T1920" s="61"/>
      <c r="U1920" s="66"/>
      <c r="V1920" s="61"/>
      <c r="W1920" s="61"/>
      <c r="X1920" s="61"/>
      <c r="Y1920" s="57">
        <v>43073</v>
      </c>
      <c r="Z1920" s="75"/>
      <c r="AA1920" s="95" t="s">
        <v>13179</v>
      </c>
      <c r="AB1920" s="61"/>
      <c r="AC1920" s="61"/>
      <c r="AD1920" s="61"/>
      <c r="AE1920" s="67" t="str">
        <f t="shared" si="1"/>
        <v>Aug</v>
      </c>
      <c r="AF1920" s="68" t="str">
        <f t="shared" si="2"/>
        <v>Dec</v>
      </c>
      <c r="AG1920" s="177">
        <f t="shared" si="6"/>
        <v>110</v>
      </c>
      <c r="AH1920" s="70">
        <f t="shared" si="5"/>
        <v>42993</v>
      </c>
      <c r="AI1920" s="71">
        <f ca="1"/>
        <v>-996</v>
      </c>
      <c r="AJ1920" s="71" t="str">
        <v>2017</v>
      </c>
      <c r="AK1920" s="70">
        <f t="shared" si="4"/>
        <v>42973</v>
      </c>
    </row>
    <row r="1921" spans="1:37" ht="14.4">
      <c r="A1921" s="239" t="s">
        <v>14168</v>
      </c>
      <c r="B1921" s="61" t="s">
        <v>89</v>
      </c>
      <c r="C1921" s="59">
        <v>42963</v>
      </c>
      <c r="D1921" s="61" t="s">
        <v>1027</v>
      </c>
      <c r="E1921" s="169" t="s">
        <v>140</v>
      </c>
      <c r="F1921" s="180" t="s">
        <v>106</v>
      </c>
      <c r="G1921" s="168" t="s">
        <v>107</v>
      </c>
      <c r="H1921" s="242" t="s">
        <v>140</v>
      </c>
      <c r="I1921" s="59">
        <f t="shared" si="0"/>
        <v>42993</v>
      </c>
      <c r="J1921" s="61"/>
      <c r="K1921" s="61"/>
      <c r="L1921" s="197" t="s">
        <v>642</v>
      </c>
      <c r="M1921" s="61" t="s">
        <v>14169</v>
      </c>
      <c r="N1921" s="61" t="s">
        <v>33</v>
      </c>
      <c r="O1921" s="61" t="s">
        <v>13209</v>
      </c>
      <c r="P1921" s="61" t="s">
        <v>17</v>
      </c>
      <c r="Q1921" s="59"/>
      <c r="R1921" s="61"/>
      <c r="S1921" s="61"/>
      <c r="T1921" s="61"/>
      <c r="U1921" s="66"/>
      <c r="V1921" s="204"/>
      <c r="W1921" s="61"/>
      <c r="X1921" s="61"/>
      <c r="Y1921" s="57">
        <v>43073</v>
      </c>
      <c r="Z1921" s="75"/>
      <c r="AA1921" s="95" t="s">
        <v>13179</v>
      </c>
      <c r="AB1921" s="61"/>
      <c r="AC1921" s="61"/>
      <c r="AD1921" s="61"/>
      <c r="AE1921" s="67" t="str">
        <f t="shared" si="1"/>
        <v>Aug</v>
      </c>
      <c r="AF1921" s="68" t="str">
        <f t="shared" si="2"/>
        <v>Dec</v>
      </c>
      <c r="AG1921" s="177">
        <f t="shared" si="6"/>
        <v>110</v>
      </c>
      <c r="AH1921" s="70">
        <f t="shared" si="5"/>
        <v>42993</v>
      </c>
      <c r="AI1921" s="71">
        <f ca="1"/>
        <v>-996</v>
      </c>
      <c r="AJ1921" s="71" t="str">
        <v>2017</v>
      </c>
      <c r="AK1921" s="70">
        <f t="shared" si="4"/>
        <v>42973</v>
      </c>
    </row>
    <row r="1922" spans="1:37" ht="14.4">
      <c r="A1922" s="239" t="s">
        <v>14170</v>
      </c>
      <c r="B1922" s="61" t="s">
        <v>89</v>
      </c>
      <c r="C1922" s="59">
        <v>42963</v>
      </c>
      <c r="D1922" s="61" t="s">
        <v>1027</v>
      </c>
      <c r="E1922" s="169" t="s">
        <v>140</v>
      </c>
      <c r="F1922" s="180" t="s">
        <v>106</v>
      </c>
      <c r="G1922" s="168" t="s">
        <v>107</v>
      </c>
      <c r="H1922" s="242" t="s">
        <v>140</v>
      </c>
      <c r="I1922" s="59">
        <f t="shared" si="0"/>
        <v>42993</v>
      </c>
      <c r="J1922" s="61"/>
      <c r="K1922" s="61"/>
      <c r="L1922" s="197" t="s">
        <v>642</v>
      </c>
      <c r="M1922" s="61" t="s">
        <v>14171</v>
      </c>
      <c r="N1922" s="61" t="s">
        <v>27</v>
      </c>
      <c r="O1922" s="61" t="s">
        <v>14172</v>
      </c>
      <c r="P1922" s="61" t="s">
        <v>21</v>
      </c>
      <c r="Q1922" s="59"/>
      <c r="R1922" s="61"/>
      <c r="S1922" s="61"/>
      <c r="T1922" s="61"/>
      <c r="U1922" s="66"/>
      <c r="V1922" s="61"/>
      <c r="W1922" s="61"/>
      <c r="X1922" s="61"/>
      <c r="Y1922" s="57">
        <v>43073</v>
      </c>
      <c r="Z1922" s="75"/>
      <c r="AA1922" s="95" t="s">
        <v>13612</v>
      </c>
      <c r="AB1922" s="61"/>
      <c r="AC1922" s="61"/>
      <c r="AD1922" s="61"/>
      <c r="AE1922" s="67" t="str">
        <f t="shared" si="1"/>
        <v>Aug</v>
      </c>
      <c r="AF1922" s="68" t="str">
        <f t="shared" si="2"/>
        <v>Dec</v>
      </c>
      <c r="AG1922" s="177">
        <f t="shared" si="6"/>
        <v>110</v>
      </c>
      <c r="AH1922" s="70">
        <f t="shared" si="5"/>
        <v>42993</v>
      </c>
      <c r="AI1922" s="71">
        <f ca="1"/>
        <v>-996</v>
      </c>
      <c r="AJ1922" s="71" t="str">
        <v>2017</v>
      </c>
      <c r="AK1922" s="70">
        <f t="shared" si="4"/>
        <v>42973</v>
      </c>
    </row>
    <row r="1923" spans="1:37" ht="14.4">
      <c r="A1923" s="239" t="s">
        <v>14173</v>
      </c>
      <c r="B1923" s="61" t="s">
        <v>89</v>
      </c>
      <c r="C1923" s="59">
        <v>42963</v>
      </c>
      <c r="D1923" s="61" t="s">
        <v>1027</v>
      </c>
      <c r="E1923" s="169" t="s">
        <v>140</v>
      </c>
      <c r="F1923" s="180" t="s">
        <v>106</v>
      </c>
      <c r="G1923" s="168" t="s">
        <v>107</v>
      </c>
      <c r="H1923" s="242" t="s">
        <v>140</v>
      </c>
      <c r="I1923" s="59">
        <f t="shared" si="0"/>
        <v>42993</v>
      </c>
      <c r="J1923" s="61"/>
      <c r="K1923" s="61"/>
      <c r="L1923" s="197" t="s">
        <v>642</v>
      </c>
      <c r="M1923" s="61" t="s">
        <v>14174</v>
      </c>
      <c r="N1923" s="61"/>
      <c r="O1923" s="61"/>
      <c r="P1923" s="61"/>
      <c r="Q1923" s="59"/>
      <c r="R1923" s="61"/>
      <c r="S1923" s="61"/>
      <c r="T1923" s="61"/>
      <c r="U1923" s="66"/>
      <c r="V1923" s="61"/>
      <c r="W1923" s="61"/>
      <c r="X1923" s="61"/>
      <c r="Y1923" s="57">
        <v>43073</v>
      </c>
      <c r="Z1923" s="75"/>
      <c r="AA1923" s="95" t="s">
        <v>3956</v>
      </c>
      <c r="AB1923" s="61"/>
      <c r="AC1923" s="61"/>
      <c r="AD1923" s="61"/>
      <c r="AE1923" s="67" t="str">
        <f t="shared" si="1"/>
        <v>Aug</v>
      </c>
      <c r="AF1923" s="68" t="str">
        <f t="shared" si="2"/>
        <v>Dec</v>
      </c>
      <c r="AG1923" s="177">
        <f t="shared" si="6"/>
        <v>110</v>
      </c>
      <c r="AH1923" s="70">
        <f t="shared" si="5"/>
        <v>42993</v>
      </c>
      <c r="AI1923" s="71">
        <f ca="1"/>
        <v>-996</v>
      </c>
      <c r="AJ1923" s="71" t="str">
        <v>2017</v>
      </c>
      <c r="AK1923" s="70">
        <f t="shared" si="4"/>
        <v>42973</v>
      </c>
    </row>
    <row r="1924" spans="1:37" ht="14.4">
      <c r="A1924" s="239" t="s">
        <v>14175</v>
      </c>
      <c r="B1924" s="61" t="s">
        <v>89</v>
      </c>
      <c r="C1924" s="59">
        <v>42963</v>
      </c>
      <c r="D1924" s="61" t="s">
        <v>1027</v>
      </c>
      <c r="E1924" s="169" t="s">
        <v>140</v>
      </c>
      <c r="F1924" s="180" t="s">
        <v>106</v>
      </c>
      <c r="G1924" s="168" t="s">
        <v>107</v>
      </c>
      <c r="H1924" s="242" t="s">
        <v>140</v>
      </c>
      <c r="I1924" s="59">
        <f t="shared" si="0"/>
        <v>42993</v>
      </c>
      <c r="J1924" s="61"/>
      <c r="K1924" s="61"/>
      <c r="L1924" s="197" t="s">
        <v>7537</v>
      </c>
      <c r="M1924" s="61" t="s">
        <v>14176</v>
      </c>
      <c r="N1924" s="61" t="s">
        <v>44</v>
      </c>
      <c r="O1924" s="61" t="s">
        <v>14177</v>
      </c>
      <c r="P1924" s="61" t="s">
        <v>21</v>
      </c>
      <c r="Q1924" s="59"/>
      <c r="R1924" s="61"/>
      <c r="S1924" s="61"/>
      <c r="T1924" s="61"/>
      <c r="U1924" s="66"/>
      <c r="V1924" s="61"/>
      <c r="W1924" s="61"/>
      <c r="X1924" s="61"/>
      <c r="Y1924" s="57">
        <v>43073</v>
      </c>
      <c r="Z1924" s="75"/>
      <c r="AA1924" s="95" t="s">
        <v>13612</v>
      </c>
      <c r="AB1924" s="61"/>
      <c r="AC1924" s="61"/>
      <c r="AD1924" s="61"/>
      <c r="AE1924" s="67" t="str">
        <f t="shared" si="1"/>
        <v>Aug</v>
      </c>
      <c r="AF1924" s="68" t="str">
        <f t="shared" si="2"/>
        <v>Dec</v>
      </c>
      <c r="AG1924" s="177">
        <f t="shared" si="6"/>
        <v>110</v>
      </c>
      <c r="AH1924" s="70">
        <f t="shared" si="5"/>
        <v>42993</v>
      </c>
      <c r="AI1924" s="71">
        <f ca="1"/>
        <v>-996</v>
      </c>
      <c r="AJ1924" s="71" t="str">
        <v>2017</v>
      </c>
      <c r="AK1924" s="70">
        <f t="shared" si="4"/>
        <v>42973</v>
      </c>
    </row>
    <row r="1925" spans="1:37" ht="14.4">
      <c r="A1925" s="239" t="s">
        <v>14178</v>
      </c>
      <c r="B1925" s="61" t="s">
        <v>89</v>
      </c>
      <c r="C1925" s="59">
        <v>42963</v>
      </c>
      <c r="D1925" s="61" t="s">
        <v>1027</v>
      </c>
      <c r="E1925" s="169" t="s">
        <v>140</v>
      </c>
      <c r="F1925" s="180" t="s">
        <v>106</v>
      </c>
      <c r="G1925" s="168" t="s">
        <v>107</v>
      </c>
      <c r="H1925" s="242" t="s">
        <v>140</v>
      </c>
      <c r="I1925" s="346">
        <f t="shared" si="0"/>
        <v>42993</v>
      </c>
      <c r="J1925" s="61"/>
      <c r="K1925" s="61"/>
      <c r="L1925" s="197" t="s">
        <v>7537</v>
      </c>
      <c r="M1925" s="61" t="s">
        <v>14179</v>
      </c>
      <c r="N1925" s="61" t="s">
        <v>271</v>
      </c>
      <c r="O1925" s="61" t="s">
        <v>14180</v>
      </c>
      <c r="P1925" s="61" t="s">
        <v>17</v>
      </c>
      <c r="Q1925" s="59"/>
      <c r="R1925" s="61"/>
      <c r="S1925" s="61"/>
      <c r="T1925" s="61"/>
      <c r="U1925" s="66"/>
      <c r="V1925" s="61"/>
      <c r="W1925" s="61"/>
      <c r="X1925" s="61"/>
      <c r="Y1925" s="57">
        <v>43073</v>
      </c>
      <c r="Z1925" s="75"/>
      <c r="AA1925" s="95" t="s">
        <v>14181</v>
      </c>
      <c r="AB1925" s="61"/>
      <c r="AC1925" s="61"/>
      <c r="AD1925" s="61"/>
      <c r="AE1925" s="67" t="str">
        <f t="shared" si="1"/>
        <v>Aug</v>
      </c>
      <c r="AF1925" s="68" t="str">
        <f t="shared" si="2"/>
        <v>Dec</v>
      </c>
      <c r="AG1925" s="177">
        <f t="shared" si="6"/>
        <v>110</v>
      </c>
      <c r="AH1925" s="70">
        <f t="shared" si="5"/>
        <v>42993</v>
      </c>
      <c r="AI1925" s="71">
        <f ca="1"/>
        <v>-996</v>
      </c>
      <c r="AJ1925" s="71" t="str">
        <v>2017</v>
      </c>
      <c r="AK1925" s="70">
        <f t="shared" si="4"/>
        <v>42973</v>
      </c>
    </row>
    <row r="1926" spans="1:37" ht="14.4">
      <c r="A1926" s="239" t="s">
        <v>14182</v>
      </c>
      <c r="B1926" s="61" t="s">
        <v>89</v>
      </c>
      <c r="C1926" s="59">
        <v>42963</v>
      </c>
      <c r="D1926" s="61" t="s">
        <v>131</v>
      </c>
      <c r="E1926" s="169" t="s">
        <v>140</v>
      </c>
      <c r="F1926" s="180" t="s">
        <v>106</v>
      </c>
      <c r="G1926" s="168" t="s">
        <v>107</v>
      </c>
      <c r="H1926" s="242" t="s">
        <v>140</v>
      </c>
      <c r="I1926" s="347">
        <f t="shared" si="0"/>
        <v>42993</v>
      </c>
      <c r="J1926" s="61"/>
      <c r="K1926" s="61"/>
      <c r="L1926" s="197" t="s">
        <v>13649</v>
      </c>
      <c r="M1926" s="61" t="s">
        <v>14183</v>
      </c>
      <c r="N1926" s="61" t="s">
        <v>249</v>
      </c>
      <c r="O1926" s="61" t="s">
        <v>14184</v>
      </c>
      <c r="P1926" s="61" t="s">
        <v>28</v>
      </c>
      <c r="Q1926" s="59"/>
      <c r="R1926" s="61"/>
      <c r="S1926" s="61"/>
      <c r="T1926" s="61"/>
      <c r="U1926" s="66"/>
      <c r="V1926" s="61"/>
      <c r="W1926" s="61"/>
      <c r="X1926" s="61"/>
      <c r="Y1926" s="57">
        <v>43073</v>
      </c>
      <c r="Z1926" s="75"/>
      <c r="AA1926" s="95" t="s">
        <v>6089</v>
      </c>
      <c r="AB1926" s="61"/>
      <c r="AC1926" s="61"/>
      <c r="AD1926" s="61"/>
      <c r="AE1926" s="67" t="str">
        <f t="shared" si="1"/>
        <v>Aug</v>
      </c>
      <c r="AF1926" s="68" t="str">
        <f t="shared" si="2"/>
        <v>Dec</v>
      </c>
      <c r="AG1926" s="177">
        <f t="shared" si="6"/>
        <v>110</v>
      </c>
      <c r="AH1926" s="70">
        <f t="shared" si="5"/>
        <v>42993</v>
      </c>
      <c r="AI1926" s="71">
        <f ca="1"/>
        <v>-996</v>
      </c>
      <c r="AJ1926" s="71" t="str">
        <v>2017</v>
      </c>
      <c r="AK1926" s="70">
        <f t="shared" si="4"/>
        <v>42973</v>
      </c>
    </row>
    <row r="1927" spans="1:37" ht="14.4">
      <c r="A1927" s="239" t="s">
        <v>14185</v>
      </c>
      <c r="B1927" s="61" t="s">
        <v>89</v>
      </c>
      <c r="C1927" s="59">
        <v>42963</v>
      </c>
      <c r="D1927" s="61" t="s">
        <v>90</v>
      </c>
      <c r="E1927" s="169" t="s">
        <v>140</v>
      </c>
      <c r="F1927" s="180" t="s">
        <v>106</v>
      </c>
      <c r="G1927" s="168" t="s">
        <v>107</v>
      </c>
      <c r="H1927" s="242" t="s">
        <v>140</v>
      </c>
      <c r="I1927" s="347">
        <f t="shared" si="0"/>
        <v>42993</v>
      </c>
      <c r="J1927" s="61"/>
      <c r="K1927" s="61"/>
      <c r="L1927" s="197" t="s">
        <v>745</v>
      </c>
      <c r="M1927" s="96" t="s">
        <v>14186</v>
      </c>
      <c r="N1927" s="61" t="s">
        <v>189</v>
      </c>
      <c r="O1927" s="61" t="s">
        <v>14187</v>
      </c>
      <c r="P1927" s="61" t="s">
        <v>17</v>
      </c>
      <c r="Q1927" s="59"/>
      <c r="R1927" s="61"/>
      <c r="S1927" s="61"/>
      <c r="T1927" s="61"/>
      <c r="U1927" s="66"/>
      <c r="V1927" s="61"/>
      <c r="W1927" s="61"/>
      <c r="X1927" s="61"/>
      <c r="Y1927" s="57">
        <v>43073</v>
      </c>
      <c r="Z1927" s="75"/>
      <c r="AA1927" s="95" t="s">
        <v>13305</v>
      </c>
      <c r="AB1927" s="61"/>
      <c r="AC1927" s="61"/>
      <c r="AD1927" s="61"/>
      <c r="AE1927" s="67" t="str">
        <f t="shared" si="1"/>
        <v>Aug</v>
      </c>
      <c r="AF1927" s="68" t="str">
        <f t="shared" si="2"/>
        <v>Dec</v>
      </c>
      <c r="AG1927" s="177">
        <f t="shared" si="6"/>
        <v>110</v>
      </c>
      <c r="AH1927" s="70">
        <f t="shared" si="5"/>
        <v>42993</v>
      </c>
      <c r="AI1927" s="71">
        <f ca="1"/>
        <v>-996</v>
      </c>
      <c r="AJ1927" s="71" t="str">
        <v>2017</v>
      </c>
      <c r="AK1927" s="70">
        <f t="shared" si="4"/>
        <v>42973</v>
      </c>
    </row>
    <row r="1928" spans="1:37" ht="14.4">
      <c r="A1928" s="239" t="s">
        <v>14188</v>
      </c>
      <c r="B1928" s="61" t="s">
        <v>89</v>
      </c>
      <c r="C1928" s="59">
        <v>42964</v>
      </c>
      <c r="D1928" s="61" t="s">
        <v>1027</v>
      </c>
      <c r="E1928" s="169" t="s">
        <v>140</v>
      </c>
      <c r="F1928" s="180" t="s">
        <v>106</v>
      </c>
      <c r="G1928" s="168" t="s">
        <v>107</v>
      </c>
      <c r="H1928" s="242" t="s">
        <v>140</v>
      </c>
      <c r="I1928" s="59">
        <f t="shared" si="0"/>
        <v>42994</v>
      </c>
      <c r="J1928" s="61"/>
      <c r="K1928" s="61"/>
      <c r="L1928" s="197" t="s">
        <v>642</v>
      </c>
      <c r="M1928" s="61" t="s">
        <v>14189</v>
      </c>
      <c r="N1928" s="61" t="s">
        <v>436</v>
      </c>
      <c r="O1928" s="61" t="s">
        <v>14190</v>
      </c>
      <c r="P1928" s="61" t="s">
        <v>17</v>
      </c>
      <c r="Q1928" s="59"/>
      <c r="R1928" s="61"/>
      <c r="S1928" s="61"/>
      <c r="T1928" s="61"/>
      <c r="U1928" s="66"/>
      <c r="V1928" s="61"/>
      <c r="W1928" s="61"/>
      <c r="X1928" s="61"/>
      <c r="Y1928" s="57">
        <v>43073</v>
      </c>
      <c r="Z1928" s="75"/>
      <c r="AA1928" s="95" t="s">
        <v>14191</v>
      </c>
      <c r="AB1928" s="61"/>
      <c r="AC1928" s="61"/>
      <c r="AD1928" s="61"/>
      <c r="AE1928" s="67" t="str">
        <f t="shared" si="1"/>
        <v>Aug</v>
      </c>
      <c r="AF1928" s="68" t="str">
        <f t="shared" si="2"/>
        <v>Dec</v>
      </c>
      <c r="AG1928" s="177">
        <f t="shared" si="6"/>
        <v>109</v>
      </c>
      <c r="AH1928" s="70">
        <f t="shared" si="5"/>
        <v>42994</v>
      </c>
      <c r="AI1928" s="71">
        <f ca="1"/>
        <v>-995</v>
      </c>
      <c r="AJ1928" s="71" t="str">
        <v>2017</v>
      </c>
      <c r="AK1928" s="70">
        <f t="shared" si="4"/>
        <v>42974</v>
      </c>
    </row>
    <row r="1929" spans="1:37" ht="14.4">
      <c r="A1929" s="239" t="s">
        <v>14192</v>
      </c>
      <c r="B1929" s="61" t="s">
        <v>89</v>
      </c>
      <c r="C1929" s="59">
        <v>42964</v>
      </c>
      <c r="D1929" s="61" t="s">
        <v>1027</v>
      </c>
      <c r="E1929" s="169" t="s">
        <v>140</v>
      </c>
      <c r="F1929" s="180" t="s">
        <v>106</v>
      </c>
      <c r="G1929" s="168" t="s">
        <v>107</v>
      </c>
      <c r="H1929" s="242" t="s">
        <v>140</v>
      </c>
      <c r="I1929" s="59">
        <f t="shared" si="0"/>
        <v>42994</v>
      </c>
      <c r="J1929" s="61"/>
      <c r="K1929" s="61"/>
      <c r="L1929" s="197" t="s">
        <v>642</v>
      </c>
      <c r="M1929" s="61" t="s">
        <v>14193</v>
      </c>
      <c r="N1929" s="61" t="s">
        <v>20</v>
      </c>
      <c r="O1929" s="61"/>
      <c r="P1929" s="61"/>
      <c r="Q1929" s="59"/>
      <c r="R1929" s="61"/>
      <c r="S1929" s="61"/>
      <c r="T1929" s="61"/>
      <c r="U1929" s="66"/>
      <c r="V1929" s="61"/>
      <c r="W1929" s="61"/>
      <c r="X1929" s="61"/>
      <c r="Y1929" s="57">
        <v>43073</v>
      </c>
      <c r="Z1929" s="75"/>
      <c r="AA1929" s="95" t="s">
        <v>5094</v>
      </c>
      <c r="AB1929" s="61"/>
      <c r="AC1929" s="61"/>
      <c r="AD1929" s="61"/>
      <c r="AE1929" s="67" t="str">
        <f t="shared" si="1"/>
        <v>Aug</v>
      </c>
      <c r="AF1929" s="68" t="str">
        <f t="shared" si="2"/>
        <v>Dec</v>
      </c>
      <c r="AG1929" s="177">
        <f t="shared" si="6"/>
        <v>109</v>
      </c>
      <c r="AH1929" s="70">
        <f t="shared" si="5"/>
        <v>42994</v>
      </c>
      <c r="AI1929" s="71">
        <f ca="1"/>
        <v>-995</v>
      </c>
      <c r="AJ1929" s="71" t="str">
        <v>2017</v>
      </c>
      <c r="AK1929" s="70">
        <f t="shared" si="4"/>
        <v>42974</v>
      </c>
    </row>
    <row r="1930" spans="1:37" ht="14.4">
      <c r="A1930" s="239" t="s">
        <v>14194</v>
      </c>
      <c r="B1930" s="61" t="s">
        <v>89</v>
      </c>
      <c r="C1930" s="59">
        <v>42964</v>
      </c>
      <c r="D1930" s="61" t="s">
        <v>1027</v>
      </c>
      <c r="E1930" s="169" t="s">
        <v>140</v>
      </c>
      <c r="F1930" s="180" t="s">
        <v>106</v>
      </c>
      <c r="G1930" s="168" t="s">
        <v>107</v>
      </c>
      <c r="H1930" s="242" t="s">
        <v>140</v>
      </c>
      <c r="I1930" s="59">
        <f t="shared" si="0"/>
        <v>42994</v>
      </c>
      <c r="J1930" s="61"/>
      <c r="K1930" s="61"/>
      <c r="L1930" s="197" t="s">
        <v>642</v>
      </c>
      <c r="M1930" s="61" t="s">
        <v>13783</v>
      </c>
      <c r="N1930" s="61" t="s">
        <v>29</v>
      </c>
      <c r="O1930" s="61" t="s">
        <v>2224</v>
      </c>
      <c r="P1930" s="61" t="s">
        <v>17</v>
      </c>
      <c r="Q1930" s="59"/>
      <c r="R1930" s="61"/>
      <c r="S1930" s="61"/>
      <c r="T1930" s="61"/>
      <c r="U1930" s="66"/>
      <c r="V1930" s="61"/>
      <c r="W1930" s="61"/>
      <c r="X1930" s="61"/>
      <c r="Y1930" s="57">
        <v>43073</v>
      </c>
      <c r="Z1930" s="75"/>
      <c r="AA1930" s="95" t="s">
        <v>14195</v>
      </c>
      <c r="AB1930" s="61"/>
      <c r="AC1930" s="61"/>
      <c r="AD1930" s="61"/>
      <c r="AE1930" s="67" t="str">
        <f t="shared" si="1"/>
        <v>Aug</v>
      </c>
      <c r="AF1930" s="68" t="str">
        <f t="shared" si="2"/>
        <v>Dec</v>
      </c>
      <c r="AG1930" s="177">
        <f t="shared" si="6"/>
        <v>109</v>
      </c>
      <c r="AH1930" s="70">
        <f t="shared" si="5"/>
        <v>42994</v>
      </c>
      <c r="AI1930" s="71">
        <f ca="1"/>
        <v>-995</v>
      </c>
      <c r="AJ1930" s="71" t="str">
        <v>2017</v>
      </c>
      <c r="AK1930" s="70">
        <f t="shared" si="4"/>
        <v>42974</v>
      </c>
    </row>
    <row r="1931" spans="1:37" ht="14.4">
      <c r="A1931" s="239" t="s">
        <v>14196</v>
      </c>
      <c r="B1931" s="61" t="s">
        <v>89</v>
      </c>
      <c r="C1931" s="59">
        <v>42965</v>
      </c>
      <c r="D1931" s="61" t="s">
        <v>1027</v>
      </c>
      <c r="E1931" s="169" t="s">
        <v>140</v>
      </c>
      <c r="F1931" s="180" t="s">
        <v>106</v>
      </c>
      <c r="G1931" s="168" t="s">
        <v>107</v>
      </c>
      <c r="H1931" s="242" t="s">
        <v>140</v>
      </c>
      <c r="I1931" s="59">
        <f t="shared" si="0"/>
        <v>42995</v>
      </c>
      <c r="J1931" s="61"/>
      <c r="K1931" s="61"/>
      <c r="L1931" s="197" t="s">
        <v>642</v>
      </c>
      <c r="M1931" s="61" t="s">
        <v>14197</v>
      </c>
      <c r="N1931" s="61" t="s">
        <v>29</v>
      </c>
      <c r="O1931" s="61"/>
      <c r="P1931" s="61"/>
      <c r="Q1931" s="59"/>
      <c r="R1931" s="61"/>
      <c r="S1931" s="61"/>
      <c r="T1931" s="61"/>
      <c r="U1931" s="66"/>
      <c r="V1931" s="61"/>
      <c r="W1931" s="61"/>
      <c r="X1931" s="61" t="s">
        <v>14</v>
      </c>
      <c r="Y1931" s="57">
        <v>43073</v>
      </c>
      <c r="Z1931" s="75"/>
      <c r="AA1931" s="95" t="s">
        <v>14199</v>
      </c>
      <c r="AB1931" s="61"/>
      <c r="AC1931" s="61"/>
      <c r="AD1931" s="61"/>
      <c r="AE1931" s="67" t="str">
        <f t="shared" si="1"/>
        <v>Aug</v>
      </c>
      <c r="AF1931" s="68" t="str">
        <f t="shared" si="2"/>
        <v>Dec</v>
      </c>
      <c r="AG1931" s="177">
        <f t="shared" si="6"/>
        <v>108</v>
      </c>
      <c r="AH1931" s="70">
        <f t="shared" si="5"/>
        <v>42995</v>
      </c>
      <c r="AI1931" s="71">
        <f ca="1"/>
        <v>-994</v>
      </c>
      <c r="AJ1931" s="71" t="str">
        <v>2017</v>
      </c>
      <c r="AK1931" s="70">
        <f t="shared" si="4"/>
        <v>42975</v>
      </c>
    </row>
    <row r="1932" spans="1:37" ht="14.4">
      <c r="A1932" s="239" t="s">
        <v>14200</v>
      </c>
      <c r="B1932" s="61" t="s">
        <v>89</v>
      </c>
      <c r="C1932" s="59">
        <v>42965</v>
      </c>
      <c r="D1932" s="61" t="s">
        <v>1027</v>
      </c>
      <c r="E1932" s="169" t="s">
        <v>140</v>
      </c>
      <c r="F1932" s="180" t="s">
        <v>106</v>
      </c>
      <c r="G1932" s="168" t="s">
        <v>107</v>
      </c>
      <c r="H1932" s="242" t="s">
        <v>140</v>
      </c>
      <c r="I1932" s="59">
        <f t="shared" si="0"/>
        <v>42995</v>
      </c>
      <c r="J1932" s="61"/>
      <c r="K1932" s="61"/>
      <c r="L1932" s="197" t="s">
        <v>642</v>
      </c>
      <c r="M1932" s="61" t="s">
        <v>14202</v>
      </c>
      <c r="N1932" s="61" t="s">
        <v>249</v>
      </c>
      <c r="O1932" s="61" t="s">
        <v>14203</v>
      </c>
      <c r="P1932" s="61" t="s">
        <v>17</v>
      </c>
      <c r="Q1932" s="59"/>
      <c r="R1932" s="61"/>
      <c r="S1932" s="61"/>
      <c r="T1932" s="61"/>
      <c r="U1932" s="66"/>
      <c r="V1932" s="61"/>
      <c r="W1932" s="61"/>
      <c r="X1932" s="61"/>
      <c r="Y1932" s="57">
        <v>43073</v>
      </c>
      <c r="Z1932" s="75"/>
      <c r="AA1932" s="95" t="s">
        <v>13179</v>
      </c>
      <c r="AB1932" s="61"/>
      <c r="AC1932" s="61"/>
      <c r="AD1932" s="61"/>
      <c r="AE1932" s="67" t="str">
        <f t="shared" si="1"/>
        <v>Aug</v>
      </c>
      <c r="AF1932" s="68" t="str">
        <f t="shared" si="2"/>
        <v>Dec</v>
      </c>
      <c r="AG1932" s="177">
        <f t="shared" si="6"/>
        <v>108</v>
      </c>
      <c r="AH1932" s="70">
        <f t="shared" si="5"/>
        <v>42995</v>
      </c>
      <c r="AI1932" s="71">
        <f ca="1"/>
        <v>-994</v>
      </c>
      <c r="AJ1932" s="71" t="str">
        <v>2017</v>
      </c>
      <c r="AK1932" s="70">
        <f t="shared" si="4"/>
        <v>42975</v>
      </c>
    </row>
    <row r="1933" spans="1:37" ht="14.4">
      <c r="A1933" s="239" t="s">
        <v>14207</v>
      </c>
      <c r="B1933" s="61" t="s">
        <v>89</v>
      </c>
      <c r="C1933" s="59">
        <v>42965</v>
      </c>
      <c r="D1933" s="61" t="s">
        <v>1027</v>
      </c>
      <c r="E1933" s="169" t="s">
        <v>140</v>
      </c>
      <c r="F1933" s="180" t="s">
        <v>106</v>
      </c>
      <c r="G1933" s="168" t="s">
        <v>107</v>
      </c>
      <c r="H1933" s="242" t="s">
        <v>140</v>
      </c>
      <c r="I1933" s="59">
        <f t="shared" si="0"/>
        <v>42995</v>
      </c>
      <c r="J1933" s="61"/>
      <c r="K1933" s="61"/>
      <c r="L1933" s="197" t="s">
        <v>642</v>
      </c>
      <c r="M1933" s="61" t="s">
        <v>14209</v>
      </c>
      <c r="N1933" s="61" t="s">
        <v>29</v>
      </c>
      <c r="O1933" s="61" t="s">
        <v>14210</v>
      </c>
      <c r="P1933" s="61" t="s">
        <v>17</v>
      </c>
      <c r="Q1933" s="59"/>
      <c r="R1933" s="61"/>
      <c r="S1933" s="61"/>
      <c r="T1933" s="61"/>
      <c r="U1933" s="66"/>
      <c r="V1933" s="348"/>
      <c r="W1933" s="61"/>
      <c r="X1933" s="61"/>
      <c r="Y1933" s="57">
        <v>43073</v>
      </c>
      <c r="Z1933" s="75"/>
      <c r="AA1933" s="95" t="s">
        <v>5094</v>
      </c>
      <c r="AB1933" s="61"/>
      <c r="AC1933" s="61"/>
      <c r="AD1933" s="61"/>
      <c r="AE1933" s="67" t="str">
        <f t="shared" si="1"/>
        <v>Aug</v>
      </c>
      <c r="AF1933" s="68" t="str">
        <f t="shared" si="2"/>
        <v>Dec</v>
      </c>
      <c r="AG1933" s="177">
        <f t="shared" si="6"/>
        <v>108</v>
      </c>
      <c r="AH1933" s="70">
        <f t="shared" si="5"/>
        <v>42995</v>
      </c>
      <c r="AI1933" s="71">
        <f ca="1"/>
        <v>-994</v>
      </c>
      <c r="AJ1933" s="71" t="str">
        <v>2017</v>
      </c>
      <c r="AK1933" s="70">
        <f t="shared" si="4"/>
        <v>42975</v>
      </c>
    </row>
    <row r="1934" spans="1:37" ht="14.4">
      <c r="A1934" s="239" t="s">
        <v>14215</v>
      </c>
      <c r="B1934" s="61" t="s">
        <v>89</v>
      </c>
      <c r="C1934" s="59">
        <v>42965</v>
      </c>
      <c r="D1934" s="61" t="s">
        <v>90</v>
      </c>
      <c r="E1934" s="169" t="s">
        <v>140</v>
      </c>
      <c r="F1934" s="180" t="s">
        <v>106</v>
      </c>
      <c r="G1934" s="168" t="s">
        <v>107</v>
      </c>
      <c r="H1934" s="242" t="s">
        <v>140</v>
      </c>
      <c r="I1934" s="59">
        <f t="shared" si="0"/>
        <v>42995</v>
      </c>
      <c r="J1934" s="61"/>
      <c r="K1934" s="61"/>
      <c r="L1934" s="197" t="s">
        <v>14216</v>
      </c>
      <c r="M1934" s="61" t="s">
        <v>14217</v>
      </c>
      <c r="N1934" s="61" t="s">
        <v>20</v>
      </c>
      <c r="O1934" s="61" t="s">
        <v>14218</v>
      </c>
      <c r="P1934" s="61" t="s">
        <v>17</v>
      </c>
      <c r="Q1934" s="59"/>
      <c r="R1934" s="61"/>
      <c r="S1934" s="61"/>
      <c r="T1934" s="61"/>
      <c r="U1934" s="66"/>
      <c r="V1934" s="61"/>
      <c r="W1934" s="61"/>
      <c r="X1934" s="61" t="s">
        <v>18</v>
      </c>
      <c r="Y1934" s="57">
        <v>43073</v>
      </c>
      <c r="Z1934" s="75">
        <v>6</v>
      </c>
      <c r="AA1934" s="95" t="s">
        <v>14219</v>
      </c>
      <c r="AB1934" s="61"/>
      <c r="AC1934" s="61"/>
      <c r="AD1934" s="61"/>
      <c r="AE1934" s="67" t="str">
        <f t="shared" si="1"/>
        <v>Aug</v>
      </c>
      <c r="AF1934" s="68" t="str">
        <f t="shared" si="2"/>
        <v>Dec</v>
      </c>
      <c r="AG1934" s="177">
        <f t="shared" si="6"/>
        <v>108</v>
      </c>
      <c r="AH1934" s="70">
        <f t="shared" si="5"/>
        <v>42995</v>
      </c>
      <c r="AI1934" s="71">
        <f ca="1"/>
        <v>-994</v>
      </c>
      <c r="AJ1934" s="71" t="str">
        <v>2017</v>
      </c>
      <c r="AK1934" s="70">
        <f t="shared" si="4"/>
        <v>42975</v>
      </c>
    </row>
    <row r="1935" spans="1:37" ht="14.4">
      <c r="A1935" s="239" t="s">
        <v>14220</v>
      </c>
      <c r="B1935" s="61" t="s">
        <v>89</v>
      </c>
      <c r="C1935" s="59">
        <v>42965</v>
      </c>
      <c r="D1935" s="61" t="s">
        <v>1027</v>
      </c>
      <c r="E1935" s="169" t="s">
        <v>140</v>
      </c>
      <c r="F1935" s="180" t="s">
        <v>106</v>
      </c>
      <c r="G1935" s="168" t="s">
        <v>107</v>
      </c>
      <c r="H1935" s="242" t="s">
        <v>140</v>
      </c>
      <c r="I1935" s="59">
        <f t="shared" si="0"/>
        <v>42995</v>
      </c>
      <c r="J1935" s="61"/>
      <c r="K1935" s="61"/>
      <c r="L1935" s="197" t="s">
        <v>3704</v>
      </c>
      <c r="M1935" s="61" t="s">
        <v>14221</v>
      </c>
      <c r="N1935" s="61" t="s">
        <v>39</v>
      </c>
      <c r="O1935" s="61" t="s">
        <v>14222</v>
      </c>
      <c r="P1935" s="61" t="s">
        <v>17</v>
      </c>
      <c r="Q1935" s="59"/>
      <c r="R1935" s="61"/>
      <c r="S1935" s="61"/>
      <c r="T1935" s="61"/>
      <c r="U1935" s="66"/>
      <c r="V1935" s="61"/>
      <c r="W1935" s="61"/>
      <c r="X1935" s="61"/>
      <c r="Y1935" s="57">
        <v>43073</v>
      </c>
      <c r="Z1935" s="75"/>
      <c r="AA1935" s="95" t="s">
        <v>13179</v>
      </c>
      <c r="AB1935" s="61"/>
      <c r="AC1935" s="61"/>
      <c r="AD1935" s="61"/>
      <c r="AE1935" s="67" t="str">
        <f t="shared" si="1"/>
        <v>Aug</v>
      </c>
      <c r="AF1935" s="68" t="str">
        <f t="shared" si="2"/>
        <v>Dec</v>
      </c>
      <c r="AG1935" s="177">
        <f t="shared" si="6"/>
        <v>108</v>
      </c>
      <c r="AH1935" s="70">
        <f t="shared" si="5"/>
        <v>42995</v>
      </c>
      <c r="AI1935" s="71">
        <f ca="1"/>
        <v>-994</v>
      </c>
      <c r="AJ1935" s="71" t="str">
        <v>2017</v>
      </c>
      <c r="AK1935" s="70">
        <f t="shared" si="4"/>
        <v>42975</v>
      </c>
    </row>
    <row r="1936" spans="1:37" ht="14.4">
      <c r="A1936" s="239" t="s">
        <v>14224</v>
      </c>
      <c r="B1936" s="61" t="s">
        <v>89</v>
      </c>
      <c r="C1936" s="59">
        <v>42965</v>
      </c>
      <c r="D1936" s="61" t="s">
        <v>90</v>
      </c>
      <c r="E1936" s="61" t="s">
        <v>91</v>
      </c>
      <c r="F1936" s="349" t="s">
        <v>214</v>
      </c>
      <c r="G1936" s="168" t="s">
        <v>3693</v>
      </c>
      <c r="H1936" s="242" t="s">
        <v>3694</v>
      </c>
      <c r="I1936" s="346">
        <f t="shared" si="0"/>
        <v>42995</v>
      </c>
      <c r="J1936" s="61" t="s">
        <v>18</v>
      </c>
      <c r="K1936" s="61" t="s">
        <v>14</v>
      </c>
      <c r="L1936" s="197" t="s">
        <v>14230</v>
      </c>
      <c r="M1936" s="61" t="s">
        <v>14231</v>
      </c>
      <c r="N1936" s="61" t="s">
        <v>95</v>
      </c>
      <c r="O1936" s="61" t="s">
        <v>14232</v>
      </c>
      <c r="P1936" s="61" t="s">
        <v>96</v>
      </c>
      <c r="Q1936" s="59"/>
      <c r="R1936" s="61"/>
      <c r="S1936" s="61"/>
      <c r="T1936" s="61"/>
      <c r="U1936" s="66"/>
      <c r="V1936" s="211"/>
      <c r="W1936" s="61"/>
      <c r="X1936" s="61" t="s">
        <v>18</v>
      </c>
      <c r="Y1936" s="57">
        <v>43073</v>
      </c>
      <c r="Z1936" s="75"/>
      <c r="AA1936" s="64" t="s">
        <v>14233</v>
      </c>
      <c r="AB1936" s="174" t="s">
        <v>3709</v>
      </c>
      <c r="AC1936" s="61"/>
      <c r="AD1936" s="61"/>
      <c r="AE1936" s="67" t="str">
        <f t="shared" si="1"/>
        <v>Aug</v>
      </c>
      <c r="AF1936" s="68" t="str">
        <f t="shared" si="2"/>
        <v>Dec</v>
      </c>
      <c r="AG1936" s="177">
        <f t="shared" si="6"/>
        <v>108</v>
      </c>
      <c r="AH1936" s="70">
        <f t="shared" si="5"/>
        <v>42995</v>
      </c>
      <c r="AI1936" s="71">
        <f ca="1"/>
        <v>-994</v>
      </c>
      <c r="AJ1936" s="71" t="str">
        <v>2017</v>
      </c>
      <c r="AK1936" s="70">
        <f t="shared" si="4"/>
        <v>42975</v>
      </c>
    </row>
    <row r="1937" spans="1:37" ht="14.4">
      <c r="A1937" s="239" t="s">
        <v>14239</v>
      </c>
      <c r="B1937" s="61" t="s">
        <v>89</v>
      </c>
      <c r="C1937" s="59">
        <v>42965</v>
      </c>
      <c r="D1937" s="61" t="s">
        <v>90</v>
      </c>
      <c r="E1937" s="61" t="s">
        <v>30</v>
      </c>
      <c r="F1937" s="349" t="s">
        <v>106</v>
      </c>
      <c r="G1937" s="168" t="s">
        <v>107</v>
      </c>
      <c r="H1937" s="184" t="s">
        <v>129</v>
      </c>
      <c r="I1937" s="347">
        <f t="shared" si="0"/>
        <v>42995</v>
      </c>
      <c r="J1937" s="61"/>
      <c r="K1937" s="61"/>
      <c r="L1937" s="197" t="s">
        <v>14241</v>
      </c>
      <c r="M1937" s="61"/>
      <c r="N1937" s="61" t="s">
        <v>33</v>
      </c>
      <c r="O1937" s="61" t="s">
        <v>14242</v>
      </c>
      <c r="P1937" s="61" t="s">
        <v>17</v>
      </c>
      <c r="Q1937" s="59"/>
      <c r="R1937" s="61"/>
      <c r="S1937" s="61"/>
      <c r="T1937" s="61"/>
      <c r="U1937" s="66"/>
      <c r="V1937" s="61"/>
      <c r="W1937" s="61"/>
      <c r="X1937" s="61" t="s">
        <v>18</v>
      </c>
      <c r="Y1937" s="57">
        <v>43073</v>
      </c>
      <c r="Z1937" s="75"/>
      <c r="AA1937" s="95" t="s">
        <v>13179</v>
      </c>
      <c r="AB1937" s="61"/>
      <c r="AC1937" s="61"/>
      <c r="AD1937" s="61"/>
      <c r="AE1937" s="67" t="str">
        <f t="shared" si="1"/>
        <v>Aug</v>
      </c>
      <c r="AF1937" s="68" t="str">
        <f t="shared" si="2"/>
        <v>Dec</v>
      </c>
      <c r="AG1937" s="177">
        <f t="shared" si="6"/>
        <v>108</v>
      </c>
      <c r="AH1937" s="70">
        <f t="shared" si="5"/>
        <v>42995</v>
      </c>
      <c r="AI1937" s="71">
        <f ca="1"/>
        <v>-994</v>
      </c>
      <c r="AJ1937" s="71" t="str">
        <v>2017</v>
      </c>
      <c r="AK1937" s="70">
        <f t="shared" si="4"/>
        <v>42975</v>
      </c>
    </row>
    <row r="1938" spans="1:37" ht="14.4">
      <c r="A1938" s="239" t="s">
        <v>14251</v>
      </c>
      <c r="B1938" s="61" t="s">
        <v>89</v>
      </c>
      <c r="C1938" s="59">
        <v>42968</v>
      </c>
      <c r="D1938" s="61" t="s">
        <v>90</v>
      </c>
      <c r="E1938" s="61" t="s">
        <v>30</v>
      </c>
      <c r="F1938" s="349" t="s">
        <v>106</v>
      </c>
      <c r="G1938" s="168" t="s">
        <v>107</v>
      </c>
      <c r="H1938" s="184" t="s">
        <v>129</v>
      </c>
      <c r="I1938" s="181">
        <f t="shared" si="0"/>
        <v>42998</v>
      </c>
      <c r="J1938" s="61"/>
      <c r="K1938" s="61"/>
      <c r="L1938" s="197" t="s">
        <v>745</v>
      </c>
      <c r="M1938" s="61" t="s">
        <v>14253</v>
      </c>
      <c r="N1938" s="61"/>
      <c r="O1938" s="61" t="s">
        <v>14254</v>
      </c>
      <c r="P1938" s="61" t="s">
        <v>17</v>
      </c>
      <c r="Q1938" s="59"/>
      <c r="R1938" s="61"/>
      <c r="S1938" s="61"/>
      <c r="T1938" s="61"/>
      <c r="U1938" s="66"/>
      <c r="V1938" s="61"/>
      <c r="W1938" s="61"/>
      <c r="X1938" s="61" t="s">
        <v>18</v>
      </c>
      <c r="Y1938" s="57">
        <v>43073</v>
      </c>
      <c r="Z1938" s="75"/>
      <c r="AA1938" s="95" t="s">
        <v>13179</v>
      </c>
      <c r="AB1938" s="61"/>
      <c r="AC1938" s="61"/>
      <c r="AD1938" s="61"/>
      <c r="AE1938" s="67" t="str">
        <f t="shared" si="1"/>
        <v>Aug</v>
      </c>
      <c r="AF1938" s="68" t="str">
        <f t="shared" si="2"/>
        <v>Dec</v>
      </c>
      <c r="AG1938" s="177">
        <f t="shared" si="6"/>
        <v>105</v>
      </c>
      <c r="AH1938" s="70">
        <f t="shared" si="5"/>
        <v>42998</v>
      </c>
      <c r="AI1938" s="71">
        <f ca="1"/>
        <v>-991</v>
      </c>
      <c r="AJ1938" s="71" t="str">
        <v>2017</v>
      </c>
      <c r="AK1938" s="70">
        <f t="shared" si="4"/>
        <v>42978</v>
      </c>
    </row>
    <row r="1939" spans="1:37" ht="14.4">
      <c r="A1939" s="239" t="s">
        <v>14258</v>
      </c>
      <c r="B1939" s="61" t="s">
        <v>89</v>
      </c>
      <c r="C1939" s="59">
        <v>42965</v>
      </c>
      <c r="D1939" s="61" t="s">
        <v>90</v>
      </c>
      <c r="E1939" s="61" t="s">
        <v>30</v>
      </c>
      <c r="F1939" s="349" t="s">
        <v>106</v>
      </c>
      <c r="G1939" s="168" t="s">
        <v>107</v>
      </c>
      <c r="H1939" s="184" t="s">
        <v>129</v>
      </c>
      <c r="I1939" s="59">
        <f t="shared" si="0"/>
        <v>42995</v>
      </c>
      <c r="J1939" s="61"/>
      <c r="K1939" s="61"/>
      <c r="L1939" s="197" t="s">
        <v>14259</v>
      </c>
      <c r="M1939" s="61"/>
      <c r="N1939" s="61"/>
      <c r="O1939" s="61" t="s">
        <v>14261</v>
      </c>
      <c r="P1939" s="61"/>
      <c r="Q1939" s="59"/>
      <c r="R1939" s="61"/>
      <c r="S1939" s="61"/>
      <c r="T1939" s="61"/>
      <c r="U1939" s="66"/>
      <c r="V1939" s="61"/>
      <c r="W1939" s="61"/>
      <c r="X1939" s="61"/>
      <c r="Y1939" s="57">
        <v>43073</v>
      </c>
      <c r="Z1939" s="75"/>
      <c r="AA1939" s="95" t="s">
        <v>14262</v>
      </c>
      <c r="AB1939" s="61"/>
      <c r="AC1939" s="61"/>
      <c r="AD1939" s="61"/>
      <c r="AE1939" s="67" t="str">
        <f t="shared" si="1"/>
        <v>Aug</v>
      </c>
      <c r="AF1939" s="68" t="str">
        <f t="shared" si="2"/>
        <v>Dec</v>
      </c>
      <c r="AG1939" s="177">
        <f t="shared" si="6"/>
        <v>108</v>
      </c>
      <c r="AH1939" s="70">
        <f t="shared" si="5"/>
        <v>42995</v>
      </c>
      <c r="AI1939" s="71">
        <f ca="1"/>
        <v>-994</v>
      </c>
      <c r="AJ1939" s="71" t="str">
        <v>2017</v>
      </c>
      <c r="AK1939" s="70">
        <f t="shared" si="4"/>
        <v>42975</v>
      </c>
    </row>
    <row r="1940" spans="1:37" ht="14.4">
      <c r="A1940" s="239" t="s">
        <v>14266</v>
      </c>
      <c r="B1940" s="61" t="s">
        <v>700</v>
      </c>
      <c r="C1940" s="59">
        <v>42965</v>
      </c>
      <c r="D1940" s="61" t="s">
        <v>90</v>
      </c>
      <c r="E1940" s="61" t="s">
        <v>30</v>
      </c>
      <c r="F1940" s="349" t="s">
        <v>106</v>
      </c>
      <c r="G1940" s="168" t="s">
        <v>107</v>
      </c>
      <c r="H1940" s="184" t="s">
        <v>129</v>
      </c>
      <c r="I1940" s="59">
        <f t="shared" si="0"/>
        <v>42995</v>
      </c>
      <c r="J1940" s="61"/>
      <c r="K1940" s="61"/>
      <c r="L1940" s="197" t="s">
        <v>14268</v>
      </c>
      <c r="M1940" s="61" t="s">
        <v>14269</v>
      </c>
      <c r="N1940" s="61"/>
      <c r="O1940" s="61"/>
      <c r="P1940" s="61"/>
      <c r="Q1940" s="59"/>
      <c r="R1940" s="61"/>
      <c r="S1940" s="61"/>
      <c r="T1940" s="61"/>
      <c r="U1940" s="66"/>
      <c r="V1940" s="61"/>
      <c r="W1940" s="61"/>
      <c r="X1940" s="61"/>
      <c r="Y1940" s="57">
        <v>43073</v>
      </c>
      <c r="Z1940" s="75"/>
      <c r="AA1940" s="95" t="s">
        <v>14270</v>
      </c>
      <c r="AB1940" s="61"/>
      <c r="AC1940" s="61"/>
      <c r="AD1940" s="61"/>
      <c r="AE1940" s="67" t="str">
        <f t="shared" si="1"/>
        <v>Aug</v>
      </c>
      <c r="AF1940" s="68" t="str">
        <f t="shared" si="2"/>
        <v>Dec</v>
      </c>
      <c r="AG1940" s="177">
        <f t="shared" si="6"/>
        <v>108</v>
      </c>
      <c r="AH1940" s="70">
        <f t="shared" si="5"/>
        <v>42995</v>
      </c>
      <c r="AI1940" s="71">
        <f ca="1"/>
        <v>-994</v>
      </c>
      <c r="AJ1940" s="71" t="str">
        <v>2017</v>
      </c>
      <c r="AK1940" s="70">
        <f t="shared" si="4"/>
        <v>42975</v>
      </c>
    </row>
    <row r="1941" spans="1:37" ht="14.4">
      <c r="A1941" s="239" t="s">
        <v>14272</v>
      </c>
      <c r="B1941" s="61" t="s">
        <v>89</v>
      </c>
      <c r="C1941" s="59">
        <v>42965</v>
      </c>
      <c r="D1941" s="61" t="s">
        <v>90</v>
      </c>
      <c r="E1941" s="61" t="s">
        <v>30</v>
      </c>
      <c r="F1941" s="349" t="s">
        <v>106</v>
      </c>
      <c r="G1941" s="168" t="s">
        <v>107</v>
      </c>
      <c r="H1941" s="184" t="s">
        <v>129</v>
      </c>
      <c r="I1941" s="59">
        <f t="shared" si="0"/>
        <v>42995</v>
      </c>
      <c r="J1941" s="61"/>
      <c r="K1941" s="61"/>
      <c r="L1941" s="197" t="s">
        <v>14273</v>
      </c>
      <c r="M1941" s="61" t="s">
        <v>14274</v>
      </c>
      <c r="N1941" s="61"/>
      <c r="O1941" s="61"/>
      <c r="P1941" s="61"/>
      <c r="Q1941" s="59"/>
      <c r="R1941" s="61"/>
      <c r="S1941" s="61"/>
      <c r="T1941" s="61"/>
      <c r="U1941" s="66"/>
      <c r="V1941" s="61"/>
      <c r="W1941" s="61"/>
      <c r="X1941" s="61"/>
      <c r="Y1941" s="57">
        <v>43073</v>
      </c>
      <c r="Z1941" s="75"/>
      <c r="AA1941" s="95" t="s">
        <v>14276</v>
      </c>
      <c r="AB1941" s="61"/>
      <c r="AC1941" s="61"/>
      <c r="AD1941" s="61"/>
      <c r="AE1941" s="67" t="str">
        <f t="shared" si="1"/>
        <v>Aug</v>
      </c>
      <c r="AF1941" s="68" t="str">
        <f t="shared" si="2"/>
        <v>Dec</v>
      </c>
      <c r="AG1941" s="177">
        <f t="shared" si="6"/>
        <v>108</v>
      </c>
      <c r="AH1941" s="70">
        <f t="shared" si="5"/>
        <v>42995</v>
      </c>
      <c r="AI1941" s="71">
        <f ca="1"/>
        <v>-994</v>
      </c>
      <c r="AJ1941" s="71" t="str">
        <v>2017</v>
      </c>
      <c r="AK1941" s="70">
        <f t="shared" si="4"/>
        <v>42975</v>
      </c>
    </row>
    <row r="1942" spans="1:37" ht="14.4">
      <c r="A1942" s="239" t="s">
        <v>14278</v>
      </c>
      <c r="B1942" s="61" t="s">
        <v>89</v>
      </c>
      <c r="C1942" s="59">
        <v>42968</v>
      </c>
      <c r="D1942" s="61" t="s">
        <v>90</v>
      </c>
      <c r="E1942" s="56" t="s">
        <v>140</v>
      </c>
      <c r="F1942" s="271" t="s">
        <v>106</v>
      </c>
      <c r="G1942" s="168" t="s">
        <v>107</v>
      </c>
      <c r="H1942" s="242" t="s">
        <v>140</v>
      </c>
      <c r="I1942" s="59">
        <f t="shared" si="0"/>
        <v>42998</v>
      </c>
      <c r="J1942" s="61"/>
      <c r="K1942" s="61"/>
      <c r="L1942" s="197" t="s">
        <v>745</v>
      </c>
      <c r="M1942" s="61" t="s">
        <v>14279</v>
      </c>
      <c r="N1942" s="61" t="s">
        <v>33</v>
      </c>
      <c r="O1942" s="61" t="s">
        <v>14280</v>
      </c>
      <c r="P1942" s="61" t="s">
        <v>17</v>
      </c>
      <c r="Q1942" s="59"/>
      <c r="R1942" s="61"/>
      <c r="S1942" s="61"/>
      <c r="T1942" s="61"/>
      <c r="U1942" s="66"/>
      <c r="V1942" s="61"/>
      <c r="W1942" s="61"/>
      <c r="X1942" s="61"/>
      <c r="Y1942" s="57">
        <v>43073</v>
      </c>
      <c r="Z1942" s="75"/>
      <c r="AA1942" s="95" t="s">
        <v>13210</v>
      </c>
      <c r="AB1942" s="61"/>
      <c r="AC1942" s="61"/>
      <c r="AD1942" s="61"/>
      <c r="AE1942" s="67" t="str">
        <f t="shared" si="1"/>
        <v>Aug</v>
      </c>
      <c r="AF1942" s="68" t="str">
        <f t="shared" si="2"/>
        <v>Dec</v>
      </c>
      <c r="AG1942" s="177">
        <f t="shared" si="6"/>
        <v>105</v>
      </c>
      <c r="AH1942" s="70">
        <f t="shared" si="5"/>
        <v>42998</v>
      </c>
      <c r="AI1942" s="71">
        <f ca="1"/>
        <v>-991</v>
      </c>
      <c r="AJ1942" s="71" t="str">
        <v>2017</v>
      </c>
      <c r="AK1942" s="70">
        <f t="shared" si="4"/>
        <v>42978</v>
      </c>
    </row>
    <row r="1943" spans="1:37" ht="14.4">
      <c r="A1943" s="239" t="s">
        <v>14285</v>
      </c>
      <c r="B1943" s="61" t="s">
        <v>89</v>
      </c>
      <c r="C1943" s="59">
        <v>42968</v>
      </c>
      <c r="D1943" s="61" t="s">
        <v>90</v>
      </c>
      <c r="E1943" s="56" t="s">
        <v>140</v>
      </c>
      <c r="F1943" s="271" t="s">
        <v>106</v>
      </c>
      <c r="G1943" s="168" t="s">
        <v>107</v>
      </c>
      <c r="H1943" s="242" t="s">
        <v>140</v>
      </c>
      <c r="I1943" s="59">
        <f t="shared" si="0"/>
        <v>42998</v>
      </c>
      <c r="J1943" s="61"/>
      <c r="K1943" s="61"/>
      <c r="L1943" s="197" t="s">
        <v>745</v>
      </c>
      <c r="M1943" s="61" t="s">
        <v>6132</v>
      </c>
      <c r="N1943" s="61" t="s">
        <v>95</v>
      </c>
      <c r="O1943" s="61" t="s">
        <v>14287</v>
      </c>
      <c r="P1943" s="61" t="s">
        <v>17</v>
      </c>
      <c r="Q1943" s="59"/>
      <c r="R1943" s="61"/>
      <c r="S1943" s="61"/>
      <c r="T1943" s="61"/>
      <c r="U1943" s="66"/>
      <c r="V1943" s="61"/>
      <c r="W1943" s="61"/>
      <c r="X1943" s="61"/>
      <c r="Y1943" s="57">
        <v>43073</v>
      </c>
      <c r="Z1943" s="75"/>
      <c r="AA1943" s="95" t="s">
        <v>13210</v>
      </c>
      <c r="AB1943" s="61"/>
      <c r="AC1943" s="61"/>
      <c r="AD1943" s="61"/>
      <c r="AE1943" s="67" t="str">
        <f t="shared" si="1"/>
        <v>Aug</v>
      </c>
      <c r="AF1943" s="68" t="str">
        <f t="shared" si="2"/>
        <v>Dec</v>
      </c>
      <c r="AG1943" s="177">
        <f t="shared" si="6"/>
        <v>105</v>
      </c>
      <c r="AH1943" s="70">
        <f t="shared" si="5"/>
        <v>42998</v>
      </c>
      <c r="AI1943" s="71">
        <f ca="1"/>
        <v>-991</v>
      </c>
      <c r="AJ1943" s="71" t="str">
        <v>2017</v>
      </c>
      <c r="AK1943" s="70">
        <f t="shared" si="4"/>
        <v>42978</v>
      </c>
    </row>
    <row r="1944" spans="1:37" ht="14.4">
      <c r="A1944" s="239" t="s">
        <v>14288</v>
      </c>
      <c r="B1944" s="61" t="s">
        <v>89</v>
      </c>
      <c r="C1944" s="59">
        <v>42965</v>
      </c>
      <c r="D1944" s="61" t="s">
        <v>1027</v>
      </c>
      <c r="E1944" s="61" t="s">
        <v>112</v>
      </c>
      <c r="F1944" s="349" t="s">
        <v>106</v>
      </c>
      <c r="G1944" s="243" t="s">
        <v>113</v>
      </c>
      <c r="H1944" s="184" t="s">
        <v>112</v>
      </c>
      <c r="I1944" s="59">
        <f t="shared" si="0"/>
        <v>42995</v>
      </c>
      <c r="J1944" s="61" t="s">
        <v>1946</v>
      </c>
      <c r="K1944" s="61" t="s">
        <v>6453</v>
      </c>
      <c r="L1944" s="197" t="s">
        <v>14289</v>
      </c>
      <c r="M1944" s="61" t="s">
        <v>14290</v>
      </c>
      <c r="N1944" s="61" t="s">
        <v>16</v>
      </c>
      <c r="O1944" s="61" t="s">
        <v>14291</v>
      </c>
      <c r="P1944" s="61" t="s">
        <v>116</v>
      </c>
      <c r="Q1944" s="59">
        <v>42969</v>
      </c>
      <c r="R1944" s="61"/>
      <c r="S1944" s="61"/>
      <c r="T1944" s="61"/>
      <c r="U1944" s="66"/>
      <c r="V1944" s="61"/>
      <c r="W1944" s="61"/>
      <c r="X1944" s="61"/>
      <c r="Y1944" s="57">
        <v>43073</v>
      </c>
      <c r="Z1944" s="75"/>
      <c r="AA1944" s="95" t="s">
        <v>257</v>
      </c>
      <c r="AB1944" s="61"/>
      <c r="AC1944" s="61"/>
      <c r="AD1944" s="61"/>
      <c r="AE1944" s="67" t="str">
        <f t="shared" si="1"/>
        <v>Aug</v>
      </c>
      <c r="AF1944" s="68" t="str">
        <f t="shared" si="2"/>
        <v>Dec</v>
      </c>
      <c r="AG1944" s="177">
        <f t="shared" si="6"/>
        <v>108</v>
      </c>
      <c r="AH1944" s="70">
        <f t="shared" si="5"/>
        <v>42995</v>
      </c>
      <c r="AI1944" s="71">
        <f ca="1"/>
        <v>-994</v>
      </c>
      <c r="AJ1944" s="71" t="str">
        <v>2017</v>
      </c>
      <c r="AK1944" s="70">
        <f t="shared" si="4"/>
        <v>42975</v>
      </c>
    </row>
    <row r="1945" spans="1:37" ht="14.4">
      <c r="A1945" s="239" t="s">
        <v>14292</v>
      </c>
      <c r="B1945" s="56" t="s">
        <v>89</v>
      </c>
      <c r="C1945" s="59">
        <v>42968</v>
      </c>
      <c r="D1945" s="61" t="s">
        <v>131</v>
      </c>
      <c r="E1945" s="61" t="s">
        <v>112</v>
      </c>
      <c r="F1945" s="349" t="s">
        <v>106</v>
      </c>
      <c r="G1945" s="243" t="s">
        <v>113</v>
      </c>
      <c r="H1945" s="184" t="s">
        <v>112</v>
      </c>
      <c r="I1945" s="59">
        <f t="shared" si="0"/>
        <v>42998</v>
      </c>
      <c r="J1945" s="61" t="s">
        <v>1946</v>
      </c>
      <c r="K1945" s="61" t="s">
        <v>1946</v>
      </c>
      <c r="L1945" s="197" t="s">
        <v>642</v>
      </c>
      <c r="M1945" s="61" t="s">
        <v>14293</v>
      </c>
      <c r="N1945" s="61" t="s">
        <v>27</v>
      </c>
      <c r="O1945" s="61" t="s">
        <v>13431</v>
      </c>
      <c r="P1945" s="61" t="s">
        <v>116</v>
      </c>
      <c r="Q1945" s="59"/>
      <c r="R1945" s="61"/>
      <c r="S1945" s="61"/>
      <c r="T1945" s="61" t="s">
        <v>1946</v>
      </c>
      <c r="U1945" s="66"/>
      <c r="V1945" s="61"/>
      <c r="W1945" s="61"/>
      <c r="X1945" s="61"/>
      <c r="Y1945" s="57">
        <v>43073</v>
      </c>
      <c r="Z1945" s="75"/>
      <c r="AA1945" s="95"/>
      <c r="AB1945" s="61"/>
      <c r="AC1945" s="61"/>
      <c r="AD1945" s="61"/>
      <c r="AE1945" s="67" t="str">
        <f t="shared" si="1"/>
        <v>Aug</v>
      </c>
      <c r="AF1945" s="68" t="str">
        <f t="shared" si="2"/>
        <v>Dec</v>
      </c>
      <c r="AG1945" s="177">
        <f t="shared" si="6"/>
        <v>105</v>
      </c>
      <c r="AH1945" s="70">
        <f t="shared" si="5"/>
        <v>42998</v>
      </c>
      <c r="AI1945" s="71">
        <f ca="1"/>
        <v>-991</v>
      </c>
      <c r="AJ1945" s="71" t="str">
        <v>2017</v>
      </c>
      <c r="AK1945" s="70">
        <f t="shared" si="4"/>
        <v>42978</v>
      </c>
    </row>
    <row r="1946" spans="1:37" ht="14.4">
      <c r="A1946" s="239" t="s">
        <v>14294</v>
      </c>
      <c r="B1946" s="61" t="s">
        <v>89</v>
      </c>
      <c r="C1946" s="59">
        <v>42968</v>
      </c>
      <c r="D1946" s="61" t="s">
        <v>131</v>
      </c>
      <c r="E1946" s="61" t="s">
        <v>112</v>
      </c>
      <c r="F1946" s="349" t="s">
        <v>106</v>
      </c>
      <c r="G1946" s="243" t="s">
        <v>113</v>
      </c>
      <c r="H1946" s="184" t="s">
        <v>14295</v>
      </c>
      <c r="I1946" s="59">
        <f t="shared" si="0"/>
        <v>42998</v>
      </c>
      <c r="J1946" s="61" t="s">
        <v>1946</v>
      </c>
      <c r="K1946" s="61" t="s">
        <v>1946</v>
      </c>
      <c r="L1946" s="197" t="s">
        <v>14296</v>
      </c>
      <c r="M1946" s="61" t="s">
        <v>14297</v>
      </c>
      <c r="N1946" s="61"/>
      <c r="O1946" s="61" t="s">
        <v>5127</v>
      </c>
      <c r="P1946" s="61" t="s">
        <v>116</v>
      </c>
      <c r="Q1946" s="59"/>
      <c r="R1946" s="61"/>
      <c r="S1946" s="61"/>
      <c r="T1946" s="61" t="s">
        <v>1946</v>
      </c>
      <c r="U1946" s="66"/>
      <c r="V1946" s="348">
        <v>35.5</v>
      </c>
      <c r="W1946" s="61"/>
      <c r="X1946" s="61"/>
      <c r="Y1946" s="57">
        <v>43073</v>
      </c>
      <c r="Z1946" s="75"/>
      <c r="AA1946" s="95"/>
      <c r="AB1946" s="61"/>
      <c r="AC1946" s="61"/>
      <c r="AD1946" s="61"/>
      <c r="AE1946" s="67" t="str">
        <f t="shared" si="1"/>
        <v>Aug</v>
      </c>
      <c r="AF1946" s="68" t="str">
        <f t="shared" si="2"/>
        <v>Dec</v>
      </c>
      <c r="AG1946" s="177">
        <f t="shared" si="6"/>
        <v>105</v>
      </c>
      <c r="AH1946" s="70">
        <f t="shared" si="5"/>
        <v>42998</v>
      </c>
      <c r="AI1946" s="71">
        <f ca="1"/>
        <v>-991</v>
      </c>
      <c r="AJ1946" s="71" t="str">
        <v>2017</v>
      </c>
      <c r="AK1946" s="70">
        <f t="shared" si="4"/>
        <v>42978</v>
      </c>
    </row>
    <row r="1947" spans="1:37" ht="14.4">
      <c r="A1947" s="239" t="s">
        <v>14298</v>
      </c>
      <c r="B1947" s="61" t="s">
        <v>89</v>
      </c>
      <c r="C1947" s="59">
        <v>42968</v>
      </c>
      <c r="D1947" s="61" t="s">
        <v>90</v>
      </c>
      <c r="E1947" s="61" t="s">
        <v>13864</v>
      </c>
      <c r="F1947" s="349" t="s">
        <v>214</v>
      </c>
      <c r="G1947" s="168" t="s">
        <v>5916</v>
      </c>
      <c r="H1947" s="184" t="s">
        <v>5917</v>
      </c>
      <c r="I1947" s="350">
        <f t="shared" si="0"/>
        <v>42998</v>
      </c>
      <c r="J1947" s="61" t="s">
        <v>18</v>
      </c>
      <c r="K1947" s="184" t="s">
        <v>18</v>
      </c>
      <c r="L1947" s="197" t="s">
        <v>14299</v>
      </c>
      <c r="M1947" s="61" t="s">
        <v>108</v>
      </c>
      <c r="N1947" s="61" t="s">
        <v>395</v>
      </c>
      <c r="O1947" s="61" t="s">
        <v>108</v>
      </c>
      <c r="P1947" s="185" t="s">
        <v>96</v>
      </c>
      <c r="Q1947" s="182"/>
      <c r="R1947" s="61" t="s">
        <v>18</v>
      </c>
      <c r="S1947" s="61"/>
      <c r="T1947" s="61"/>
      <c r="U1947" s="66" t="s">
        <v>108</v>
      </c>
      <c r="V1947" s="61" t="s">
        <v>108</v>
      </c>
      <c r="W1947" s="61"/>
      <c r="X1947" s="61" t="s">
        <v>18</v>
      </c>
      <c r="Y1947" s="57">
        <v>43073</v>
      </c>
      <c r="Z1947" s="75" t="s">
        <v>108</v>
      </c>
      <c r="AA1947" s="64" t="s">
        <v>14300</v>
      </c>
      <c r="AB1947" s="61" t="s">
        <v>97</v>
      </c>
      <c r="AC1947" s="61"/>
      <c r="AD1947" s="61"/>
      <c r="AE1947" s="67" t="str">
        <f t="shared" si="1"/>
        <v>Aug</v>
      </c>
      <c r="AF1947" s="68" t="str">
        <f t="shared" si="2"/>
        <v>Dec</v>
      </c>
      <c r="AG1947" s="177">
        <f t="shared" si="6"/>
        <v>105</v>
      </c>
      <c r="AH1947" s="70">
        <f t="shared" si="5"/>
        <v>42998</v>
      </c>
      <c r="AI1947" s="71">
        <f ca="1"/>
        <v>-991</v>
      </c>
      <c r="AJ1947" s="71" t="str">
        <v>2017</v>
      </c>
      <c r="AK1947" s="70">
        <f t="shared" si="4"/>
        <v>42978</v>
      </c>
    </row>
    <row r="1948" spans="1:37" ht="14.4">
      <c r="A1948" s="239" t="s">
        <v>14301</v>
      </c>
      <c r="B1948" s="61" t="s">
        <v>89</v>
      </c>
      <c r="C1948" s="59">
        <v>42968</v>
      </c>
      <c r="D1948" s="61" t="s">
        <v>90</v>
      </c>
      <c r="E1948" s="61" t="s">
        <v>13864</v>
      </c>
      <c r="F1948" s="349" t="s">
        <v>214</v>
      </c>
      <c r="G1948" s="187" t="s">
        <v>214</v>
      </c>
      <c r="H1948" s="184" t="s">
        <v>3785</v>
      </c>
      <c r="I1948" s="351">
        <f t="shared" si="0"/>
        <v>42998</v>
      </c>
      <c r="J1948" s="61" t="s">
        <v>18</v>
      </c>
      <c r="K1948" s="184" t="s">
        <v>18</v>
      </c>
      <c r="L1948" s="197" t="s">
        <v>14302</v>
      </c>
      <c r="M1948" s="61" t="s">
        <v>14303</v>
      </c>
      <c r="N1948" s="61" t="s">
        <v>395</v>
      </c>
      <c r="O1948" s="61" t="s">
        <v>108</v>
      </c>
      <c r="P1948" s="185" t="s">
        <v>96</v>
      </c>
      <c r="Q1948" s="182"/>
      <c r="R1948" s="61" t="s">
        <v>14</v>
      </c>
      <c r="S1948" s="61"/>
      <c r="T1948" s="61"/>
      <c r="U1948" s="66" t="s">
        <v>108</v>
      </c>
      <c r="V1948" s="61" t="s">
        <v>108</v>
      </c>
      <c r="W1948" s="61"/>
      <c r="X1948" s="61" t="s">
        <v>14</v>
      </c>
      <c r="Y1948" s="57">
        <v>43073</v>
      </c>
      <c r="Z1948" s="75" t="s">
        <v>108</v>
      </c>
      <c r="AA1948" s="95" t="s">
        <v>14304</v>
      </c>
      <c r="AB1948" s="61" t="s">
        <v>179</v>
      </c>
      <c r="AC1948" s="61"/>
      <c r="AD1948" s="61"/>
      <c r="AE1948" s="67" t="str">
        <f t="shared" si="1"/>
        <v>Aug</v>
      </c>
      <c r="AF1948" s="68" t="str">
        <f t="shared" si="2"/>
        <v>Dec</v>
      </c>
      <c r="AG1948" s="177">
        <f t="shared" si="6"/>
        <v>105</v>
      </c>
      <c r="AH1948" s="70">
        <f t="shared" si="5"/>
        <v>42998</v>
      </c>
      <c r="AI1948" s="71">
        <f ca="1"/>
        <v>-991</v>
      </c>
      <c r="AJ1948" s="71" t="str">
        <v>2017</v>
      </c>
      <c r="AK1948" s="70">
        <f t="shared" si="4"/>
        <v>42978</v>
      </c>
    </row>
    <row r="1949" spans="1:37" ht="14.4">
      <c r="A1949" s="239" t="s">
        <v>14305</v>
      </c>
      <c r="B1949" s="61" t="s">
        <v>89</v>
      </c>
      <c r="C1949" s="59">
        <v>42968</v>
      </c>
      <c r="D1949" s="61" t="s">
        <v>90</v>
      </c>
      <c r="E1949" s="61" t="s">
        <v>13864</v>
      </c>
      <c r="F1949" s="349" t="s">
        <v>214</v>
      </c>
      <c r="G1949" s="187" t="s">
        <v>214</v>
      </c>
      <c r="H1949" s="184" t="s">
        <v>3785</v>
      </c>
      <c r="I1949" s="350">
        <f t="shared" si="0"/>
        <v>42998</v>
      </c>
      <c r="J1949" s="61" t="s">
        <v>18</v>
      </c>
      <c r="K1949" s="184" t="s">
        <v>18</v>
      </c>
      <c r="L1949" s="197" t="s">
        <v>14306</v>
      </c>
      <c r="M1949" s="61" t="s">
        <v>108</v>
      </c>
      <c r="N1949" s="61" t="s">
        <v>395</v>
      </c>
      <c r="O1949" s="61" t="s">
        <v>108</v>
      </c>
      <c r="P1949" s="185" t="s">
        <v>96</v>
      </c>
      <c r="Q1949" s="182"/>
      <c r="R1949" s="61" t="s">
        <v>18</v>
      </c>
      <c r="S1949" s="61"/>
      <c r="T1949" s="61"/>
      <c r="U1949" s="66" t="s">
        <v>108</v>
      </c>
      <c r="V1949" s="61" t="s">
        <v>108</v>
      </c>
      <c r="W1949" s="61"/>
      <c r="X1949" s="61" t="s">
        <v>18</v>
      </c>
      <c r="Y1949" s="57">
        <v>43073</v>
      </c>
      <c r="Z1949" s="75" t="s">
        <v>108</v>
      </c>
      <c r="AA1949" s="64" t="s">
        <v>14307</v>
      </c>
      <c r="AB1949" s="61" t="s">
        <v>97</v>
      </c>
      <c r="AC1949" s="61"/>
      <c r="AD1949" s="61"/>
      <c r="AE1949" s="67" t="str">
        <f t="shared" si="1"/>
        <v>Aug</v>
      </c>
      <c r="AF1949" s="68" t="str">
        <f t="shared" si="2"/>
        <v>Dec</v>
      </c>
      <c r="AG1949" s="177">
        <f t="shared" si="6"/>
        <v>105</v>
      </c>
      <c r="AH1949" s="70">
        <f t="shared" si="5"/>
        <v>42998</v>
      </c>
      <c r="AI1949" s="71">
        <f ca="1"/>
        <v>-991</v>
      </c>
      <c r="AJ1949" s="71" t="str">
        <v>2017</v>
      </c>
      <c r="AK1949" s="70">
        <f t="shared" si="4"/>
        <v>42978</v>
      </c>
    </row>
    <row r="1950" spans="1:37" ht="14.4">
      <c r="A1950" s="239" t="s">
        <v>14309</v>
      </c>
      <c r="B1950" s="61" t="s">
        <v>89</v>
      </c>
      <c r="C1950" s="59">
        <v>42968</v>
      </c>
      <c r="D1950" s="61" t="s">
        <v>90</v>
      </c>
      <c r="E1950" s="61" t="s">
        <v>13864</v>
      </c>
      <c r="F1950" s="349" t="s">
        <v>214</v>
      </c>
      <c r="G1950" s="187" t="s">
        <v>8820</v>
      </c>
      <c r="H1950" s="184" t="s">
        <v>8821</v>
      </c>
      <c r="I1950" s="350">
        <f t="shared" si="0"/>
        <v>42998</v>
      </c>
      <c r="J1950" s="61" t="s">
        <v>18</v>
      </c>
      <c r="K1950" s="184" t="s">
        <v>18</v>
      </c>
      <c r="L1950" s="197" t="s">
        <v>14314</v>
      </c>
      <c r="M1950" s="61" t="s">
        <v>108</v>
      </c>
      <c r="N1950" s="61" t="s">
        <v>395</v>
      </c>
      <c r="O1950" s="61" t="s">
        <v>108</v>
      </c>
      <c r="P1950" s="185" t="s">
        <v>96</v>
      </c>
      <c r="Q1950" s="182"/>
      <c r="R1950" s="61" t="s">
        <v>18</v>
      </c>
      <c r="S1950" s="61"/>
      <c r="T1950" s="61"/>
      <c r="U1950" s="66" t="s">
        <v>108</v>
      </c>
      <c r="V1950" s="61" t="s">
        <v>108</v>
      </c>
      <c r="W1950" s="61"/>
      <c r="X1950" s="61" t="s">
        <v>18</v>
      </c>
      <c r="Y1950" s="57">
        <v>43073</v>
      </c>
      <c r="Z1950" s="75" t="s">
        <v>108</v>
      </c>
      <c r="AA1950" s="95" t="s">
        <v>14317</v>
      </c>
      <c r="AB1950" s="61" t="s">
        <v>97</v>
      </c>
      <c r="AC1950" s="61"/>
      <c r="AD1950" s="61"/>
      <c r="AE1950" s="67" t="str">
        <f t="shared" si="1"/>
        <v>Aug</v>
      </c>
      <c r="AF1950" s="68" t="str">
        <f t="shared" si="2"/>
        <v>Dec</v>
      </c>
      <c r="AG1950" s="177">
        <f t="shared" si="6"/>
        <v>105</v>
      </c>
      <c r="AH1950" s="70">
        <f t="shared" si="5"/>
        <v>42998</v>
      </c>
      <c r="AI1950" s="71">
        <f ca="1"/>
        <v>-991</v>
      </c>
      <c r="AJ1950" s="71" t="str">
        <v>2017</v>
      </c>
      <c r="AK1950" s="70">
        <f t="shared" si="4"/>
        <v>42978</v>
      </c>
    </row>
    <row r="1951" spans="1:37" ht="14.4">
      <c r="A1951" s="239" t="s">
        <v>14318</v>
      </c>
      <c r="B1951" s="61" t="s">
        <v>7094</v>
      </c>
      <c r="C1951" s="59">
        <v>42968</v>
      </c>
      <c r="D1951" s="61" t="s">
        <v>1027</v>
      </c>
      <c r="E1951" s="61" t="s">
        <v>13864</v>
      </c>
      <c r="F1951" s="349" t="s">
        <v>214</v>
      </c>
      <c r="G1951" s="168" t="s">
        <v>5916</v>
      </c>
      <c r="H1951" s="184" t="s">
        <v>5917</v>
      </c>
      <c r="I1951" s="350">
        <f t="shared" si="0"/>
        <v>42998</v>
      </c>
      <c r="J1951" s="61" t="s">
        <v>18</v>
      </c>
      <c r="K1951" s="184" t="s">
        <v>18</v>
      </c>
      <c r="L1951" s="197" t="s">
        <v>14319</v>
      </c>
      <c r="M1951" s="61" t="s">
        <v>108</v>
      </c>
      <c r="N1951" s="61" t="s">
        <v>395</v>
      </c>
      <c r="O1951" s="61" t="s">
        <v>108</v>
      </c>
      <c r="P1951" s="185" t="s">
        <v>96</v>
      </c>
      <c r="Q1951" s="182"/>
      <c r="R1951" s="61" t="s">
        <v>18</v>
      </c>
      <c r="S1951" s="61"/>
      <c r="T1951" s="61"/>
      <c r="U1951" s="66" t="s">
        <v>108</v>
      </c>
      <c r="V1951" s="61" t="s">
        <v>108</v>
      </c>
      <c r="W1951" s="61"/>
      <c r="X1951" s="61"/>
      <c r="Y1951" s="57">
        <v>43073</v>
      </c>
      <c r="Z1951" s="75" t="s">
        <v>108</v>
      </c>
      <c r="AA1951" s="95" t="s">
        <v>14320</v>
      </c>
      <c r="AB1951" s="61"/>
      <c r="AC1951" s="61"/>
      <c r="AD1951" s="61"/>
      <c r="AE1951" s="67" t="str">
        <f t="shared" si="1"/>
        <v>Aug</v>
      </c>
      <c r="AF1951" s="68" t="str">
        <f t="shared" si="2"/>
        <v>Dec</v>
      </c>
      <c r="AG1951" s="177">
        <f t="shared" si="6"/>
        <v>105</v>
      </c>
      <c r="AH1951" s="70">
        <f t="shared" si="5"/>
        <v>42998</v>
      </c>
      <c r="AI1951" s="71">
        <f ca="1"/>
        <v>-991</v>
      </c>
      <c r="AJ1951" s="71" t="str">
        <v>2017</v>
      </c>
      <c r="AK1951" s="70">
        <f t="shared" si="4"/>
        <v>42978</v>
      </c>
    </row>
    <row r="1952" spans="1:37" ht="14.4">
      <c r="A1952" s="239" t="s">
        <v>14321</v>
      </c>
      <c r="B1952" s="61" t="s">
        <v>89</v>
      </c>
      <c r="C1952" s="59">
        <v>42968</v>
      </c>
      <c r="D1952" s="61" t="s">
        <v>1027</v>
      </c>
      <c r="E1952" s="61" t="s">
        <v>13864</v>
      </c>
      <c r="F1952" s="349" t="s">
        <v>214</v>
      </c>
      <c r="G1952" s="187" t="s">
        <v>214</v>
      </c>
      <c r="H1952" s="184" t="s">
        <v>3785</v>
      </c>
      <c r="I1952" s="350">
        <f t="shared" si="0"/>
        <v>42998</v>
      </c>
      <c r="J1952" s="61" t="s">
        <v>18</v>
      </c>
      <c r="K1952" s="184" t="s">
        <v>18</v>
      </c>
      <c r="L1952" s="197" t="s">
        <v>14323</v>
      </c>
      <c r="M1952" s="61" t="s">
        <v>108</v>
      </c>
      <c r="N1952" s="61" t="s">
        <v>395</v>
      </c>
      <c r="O1952" s="61" t="s">
        <v>108</v>
      </c>
      <c r="P1952" s="185" t="s">
        <v>96</v>
      </c>
      <c r="Q1952" s="182"/>
      <c r="R1952" s="61" t="s">
        <v>18</v>
      </c>
      <c r="S1952" s="61"/>
      <c r="T1952" s="61"/>
      <c r="U1952" s="66" t="s">
        <v>108</v>
      </c>
      <c r="V1952" s="61" t="s">
        <v>108</v>
      </c>
      <c r="W1952" s="61"/>
      <c r="X1952" s="61" t="s">
        <v>14</v>
      </c>
      <c r="Y1952" s="57">
        <v>43073</v>
      </c>
      <c r="Z1952" s="75" t="s">
        <v>108</v>
      </c>
      <c r="AA1952" s="95" t="s">
        <v>14324</v>
      </c>
      <c r="AB1952" s="61" t="s">
        <v>224</v>
      </c>
      <c r="AC1952" s="61"/>
      <c r="AD1952" s="61"/>
      <c r="AE1952" s="67" t="str">
        <f t="shared" si="1"/>
        <v>Aug</v>
      </c>
      <c r="AF1952" s="68" t="str">
        <f t="shared" si="2"/>
        <v>Dec</v>
      </c>
      <c r="AG1952" s="177">
        <f t="shared" si="6"/>
        <v>105</v>
      </c>
      <c r="AH1952" s="70">
        <f t="shared" si="5"/>
        <v>42998</v>
      </c>
      <c r="AI1952" s="71">
        <f ca="1"/>
        <v>-991</v>
      </c>
      <c r="AJ1952" s="71" t="str">
        <v>2017</v>
      </c>
      <c r="AK1952" s="70">
        <f t="shared" si="4"/>
        <v>42978</v>
      </c>
    </row>
    <row r="1953" spans="1:37" ht="14.4">
      <c r="A1953" s="239" t="s">
        <v>14326</v>
      </c>
      <c r="B1953" s="61" t="s">
        <v>89</v>
      </c>
      <c r="C1953" s="59">
        <v>42968</v>
      </c>
      <c r="D1953" s="61" t="s">
        <v>1027</v>
      </c>
      <c r="E1953" s="61" t="s">
        <v>13864</v>
      </c>
      <c r="F1953" s="349" t="s">
        <v>214</v>
      </c>
      <c r="G1953" s="187" t="s">
        <v>3868</v>
      </c>
      <c r="H1953" s="184" t="s">
        <v>10541</v>
      </c>
      <c r="I1953" s="350">
        <f t="shared" si="0"/>
        <v>42998</v>
      </c>
      <c r="J1953" s="61" t="s">
        <v>18</v>
      </c>
      <c r="K1953" s="184" t="s">
        <v>18</v>
      </c>
      <c r="L1953" s="60" t="s">
        <v>14327</v>
      </c>
      <c r="M1953" s="61" t="s">
        <v>108</v>
      </c>
      <c r="N1953" s="61" t="s">
        <v>95</v>
      </c>
      <c r="O1953" s="61" t="s">
        <v>108</v>
      </c>
      <c r="P1953" s="185" t="s">
        <v>96</v>
      </c>
      <c r="Q1953" s="182"/>
      <c r="R1953" s="61" t="s">
        <v>18</v>
      </c>
      <c r="S1953" s="61"/>
      <c r="T1953" s="61"/>
      <c r="U1953" s="66" t="s">
        <v>108</v>
      </c>
      <c r="V1953" s="61" t="s">
        <v>108</v>
      </c>
      <c r="W1953" s="61"/>
      <c r="X1953" s="61" t="s">
        <v>18</v>
      </c>
      <c r="Y1953" s="57">
        <v>43073</v>
      </c>
      <c r="Z1953" s="75" t="s">
        <v>108</v>
      </c>
      <c r="AA1953" s="95" t="s">
        <v>14329</v>
      </c>
      <c r="AB1953" s="61" t="s">
        <v>97</v>
      </c>
      <c r="AC1953" s="61"/>
      <c r="AD1953" s="61"/>
      <c r="AE1953" s="67" t="str">
        <f t="shared" si="1"/>
        <v>Aug</v>
      </c>
      <c r="AF1953" s="68" t="str">
        <f t="shared" si="2"/>
        <v>Dec</v>
      </c>
      <c r="AG1953" s="177">
        <f t="shared" si="6"/>
        <v>105</v>
      </c>
      <c r="AH1953" s="70">
        <f t="shared" si="5"/>
        <v>42998</v>
      </c>
      <c r="AI1953" s="71">
        <f ca="1"/>
        <v>-991</v>
      </c>
      <c r="AJ1953" s="71" t="str">
        <v>2017</v>
      </c>
      <c r="AK1953" s="70">
        <f t="shared" si="4"/>
        <v>42978</v>
      </c>
    </row>
    <row r="1954" spans="1:37" ht="14.4">
      <c r="A1954" s="239" t="s">
        <v>14330</v>
      </c>
      <c r="B1954" s="61" t="s">
        <v>89</v>
      </c>
      <c r="C1954" s="59">
        <v>42968</v>
      </c>
      <c r="D1954" s="61" t="s">
        <v>90</v>
      </c>
      <c r="E1954" s="56" t="s">
        <v>140</v>
      </c>
      <c r="F1954" s="271" t="s">
        <v>106</v>
      </c>
      <c r="G1954" s="168" t="s">
        <v>107</v>
      </c>
      <c r="H1954" s="242" t="s">
        <v>140</v>
      </c>
      <c r="I1954" s="59">
        <f t="shared" si="0"/>
        <v>42998</v>
      </c>
      <c r="J1954" s="61"/>
      <c r="K1954" s="61"/>
      <c r="L1954" s="197" t="s">
        <v>14331</v>
      </c>
      <c r="M1954" s="61" t="s">
        <v>14332</v>
      </c>
      <c r="N1954" s="61" t="s">
        <v>37</v>
      </c>
      <c r="O1954" s="61" t="s">
        <v>14333</v>
      </c>
      <c r="P1954" s="61" t="s">
        <v>17</v>
      </c>
      <c r="Q1954" s="59"/>
      <c r="R1954" s="61"/>
      <c r="S1954" s="61"/>
      <c r="T1954" s="61"/>
      <c r="U1954" s="66"/>
      <c r="V1954" s="61"/>
      <c r="W1954" s="91" t="s">
        <v>200</v>
      </c>
      <c r="X1954" s="61"/>
      <c r="Y1954" s="57">
        <v>43073</v>
      </c>
      <c r="Z1954" s="75"/>
      <c r="AA1954" s="95" t="s">
        <v>14334</v>
      </c>
      <c r="AB1954" s="61"/>
      <c r="AC1954" s="61"/>
      <c r="AD1954" s="61"/>
      <c r="AE1954" s="67" t="str">
        <f t="shared" si="1"/>
        <v>Aug</v>
      </c>
      <c r="AF1954" s="68" t="str">
        <f t="shared" si="2"/>
        <v>Dec</v>
      </c>
      <c r="AG1954" s="177">
        <f t="shared" si="6"/>
        <v>105</v>
      </c>
      <c r="AH1954" s="70">
        <f t="shared" si="5"/>
        <v>42998</v>
      </c>
      <c r="AI1954" s="71">
        <f ca="1"/>
        <v>-991</v>
      </c>
      <c r="AJ1954" s="71" t="str">
        <v>2017</v>
      </c>
      <c r="AK1954" s="70">
        <f t="shared" si="4"/>
        <v>42978</v>
      </c>
    </row>
    <row r="1955" spans="1:37" ht="14.4">
      <c r="A1955" s="239" t="s">
        <v>14335</v>
      </c>
      <c r="B1955" s="61" t="s">
        <v>89</v>
      </c>
      <c r="C1955" s="59">
        <v>42968</v>
      </c>
      <c r="D1955" s="61" t="s">
        <v>90</v>
      </c>
      <c r="E1955" s="56" t="s">
        <v>140</v>
      </c>
      <c r="F1955" s="271" t="s">
        <v>106</v>
      </c>
      <c r="G1955" s="168" t="s">
        <v>107</v>
      </c>
      <c r="H1955" s="242" t="s">
        <v>140</v>
      </c>
      <c r="I1955" s="59">
        <f t="shared" si="0"/>
        <v>42998</v>
      </c>
      <c r="J1955" s="61"/>
      <c r="K1955" s="61"/>
      <c r="L1955" s="197" t="s">
        <v>12968</v>
      </c>
      <c r="M1955" s="61" t="s">
        <v>12969</v>
      </c>
      <c r="N1955" s="61" t="s">
        <v>189</v>
      </c>
      <c r="O1955" s="61" t="s">
        <v>12970</v>
      </c>
      <c r="P1955" s="61" t="s">
        <v>28</v>
      </c>
      <c r="Q1955" s="59"/>
      <c r="R1955" s="61"/>
      <c r="S1955" s="61"/>
      <c r="T1955" s="61"/>
      <c r="U1955" s="66"/>
      <c r="V1955" s="61"/>
      <c r="W1955" s="61"/>
      <c r="X1955" s="61" t="s">
        <v>14</v>
      </c>
      <c r="Y1955" s="57">
        <v>43073</v>
      </c>
      <c r="Z1955" s="75"/>
      <c r="AA1955" s="95" t="s">
        <v>13352</v>
      </c>
      <c r="AB1955" s="61"/>
      <c r="AC1955" s="61"/>
      <c r="AD1955" s="61"/>
      <c r="AE1955" s="67" t="str">
        <f t="shared" si="1"/>
        <v>Aug</v>
      </c>
      <c r="AF1955" s="68" t="str">
        <f t="shared" si="2"/>
        <v>Dec</v>
      </c>
      <c r="AG1955" s="177">
        <f t="shared" si="6"/>
        <v>105</v>
      </c>
      <c r="AH1955" s="70">
        <f t="shared" si="5"/>
        <v>42998</v>
      </c>
      <c r="AI1955" s="71">
        <f ca="1"/>
        <v>-991</v>
      </c>
      <c r="AJ1955" s="71" t="str">
        <v>2017</v>
      </c>
      <c r="AK1955" s="70">
        <f t="shared" si="4"/>
        <v>42978</v>
      </c>
    </row>
    <row r="1956" spans="1:37" ht="14.4">
      <c r="A1956" s="239" t="s">
        <v>14336</v>
      </c>
      <c r="B1956" s="61" t="s">
        <v>89</v>
      </c>
      <c r="C1956" s="59">
        <v>42968</v>
      </c>
      <c r="D1956" s="61" t="s">
        <v>90</v>
      </c>
      <c r="E1956" s="56" t="s">
        <v>140</v>
      </c>
      <c r="F1956" s="271" t="s">
        <v>106</v>
      </c>
      <c r="G1956" s="168" t="s">
        <v>107</v>
      </c>
      <c r="H1956" s="242" t="s">
        <v>140</v>
      </c>
      <c r="I1956" s="59">
        <f t="shared" si="0"/>
        <v>42998</v>
      </c>
      <c r="J1956" s="61"/>
      <c r="K1956" s="61"/>
      <c r="L1956" s="197" t="s">
        <v>14337</v>
      </c>
      <c r="M1956" s="61" t="s">
        <v>14338</v>
      </c>
      <c r="N1956" s="61" t="s">
        <v>249</v>
      </c>
      <c r="O1956" s="61" t="s">
        <v>14339</v>
      </c>
      <c r="P1956" s="61" t="s">
        <v>96</v>
      </c>
      <c r="Q1956" s="59"/>
      <c r="R1956" s="61"/>
      <c r="S1956" s="61"/>
      <c r="T1956" s="61"/>
      <c r="U1956" s="66"/>
      <c r="V1956" s="61"/>
      <c r="W1956" s="61"/>
      <c r="X1956" s="61" t="s">
        <v>14</v>
      </c>
      <c r="Y1956" s="57">
        <v>43073</v>
      </c>
      <c r="Z1956" s="75"/>
      <c r="AA1956" s="95" t="s">
        <v>14340</v>
      </c>
      <c r="AB1956" s="61"/>
      <c r="AC1956" s="61"/>
      <c r="AD1956" s="61"/>
      <c r="AE1956" s="67" t="str">
        <f t="shared" si="1"/>
        <v>Aug</v>
      </c>
      <c r="AF1956" s="68" t="str">
        <f t="shared" si="2"/>
        <v>Dec</v>
      </c>
      <c r="AG1956" s="177">
        <f t="shared" si="6"/>
        <v>105</v>
      </c>
      <c r="AH1956" s="70">
        <f t="shared" si="5"/>
        <v>42998</v>
      </c>
      <c r="AI1956" s="71">
        <f ca="1"/>
        <v>-991</v>
      </c>
      <c r="AJ1956" s="71" t="str">
        <v>2017</v>
      </c>
      <c r="AK1956" s="70">
        <f t="shared" si="4"/>
        <v>42978</v>
      </c>
    </row>
    <row r="1957" spans="1:37" ht="14.4">
      <c r="A1957" s="239" t="s">
        <v>14341</v>
      </c>
      <c r="B1957" s="61" t="s">
        <v>89</v>
      </c>
      <c r="C1957" s="59">
        <v>42968</v>
      </c>
      <c r="D1957" s="61" t="s">
        <v>1027</v>
      </c>
      <c r="E1957" s="56" t="s">
        <v>140</v>
      </c>
      <c r="F1957" s="271" t="s">
        <v>106</v>
      </c>
      <c r="G1957" s="168" t="s">
        <v>107</v>
      </c>
      <c r="H1957" s="242" t="s">
        <v>140</v>
      </c>
      <c r="I1957" s="59">
        <f t="shared" si="0"/>
        <v>42998</v>
      </c>
      <c r="J1957" s="61"/>
      <c r="K1957" s="61"/>
      <c r="L1957" s="197" t="s">
        <v>642</v>
      </c>
      <c r="M1957" s="61" t="s">
        <v>14342</v>
      </c>
      <c r="N1957" s="61" t="s">
        <v>172</v>
      </c>
      <c r="O1957" s="61" t="s">
        <v>2528</v>
      </c>
      <c r="P1957" s="61" t="s">
        <v>28</v>
      </c>
      <c r="Q1957" s="59"/>
      <c r="R1957" s="61"/>
      <c r="S1957" s="61"/>
      <c r="T1957" s="61"/>
      <c r="U1957" s="66"/>
      <c r="V1957" s="61"/>
      <c r="W1957" s="61"/>
      <c r="X1957" s="61" t="s">
        <v>18</v>
      </c>
      <c r="Y1957" s="57">
        <v>43073</v>
      </c>
      <c r="Z1957" s="75"/>
      <c r="AA1957" s="95" t="s">
        <v>13179</v>
      </c>
      <c r="AB1957" s="61"/>
      <c r="AC1957" s="61"/>
      <c r="AD1957" s="61"/>
      <c r="AE1957" s="67" t="str">
        <f t="shared" si="1"/>
        <v>Aug</v>
      </c>
      <c r="AF1957" s="68" t="str">
        <f t="shared" si="2"/>
        <v>Dec</v>
      </c>
      <c r="AG1957" s="177">
        <f t="shared" si="6"/>
        <v>105</v>
      </c>
      <c r="AH1957" s="70">
        <f t="shared" si="5"/>
        <v>42998</v>
      </c>
      <c r="AI1957" s="71">
        <f ca="1"/>
        <v>-991</v>
      </c>
      <c r="AJ1957" s="71" t="str">
        <v>2017</v>
      </c>
      <c r="AK1957" s="70">
        <f t="shared" si="4"/>
        <v>42978</v>
      </c>
    </row>
    <row r="1958" spans="1:37" ht="14.4">
      <c r="A1958" s="239" t="s">
        <v>14343</v>
      </c>
      <c r="B1958" s="61" t="s">
        <v>89</v>
      </c>
      <c r="C1958" s="59">
        <v>42968</v>
      </c>
      <c r="D1958" s="61" t="s">
        <v>1027</v>
      </c>
      <c r="E1958" s="56" t="s">
        <v>140</v>
      </c>
      <c r="F1958" s="271" t="s">
        <v>106</v>
      </c>
      <c r="G1958" s="168" t="s">
        <v>107</v>
      </c>
      <c r="H1958" s="242" t="s">
        <v>140</v>
      </c>
      <c r="I1958" s="346">
        <f t="shared" si="0"/>
        <v>42998</v>
      </c>
      <c r="J1958" s="61"/>
      <c r="K1958" s="61"/>
      <c r="L1958" s="197" t="s">
        <v>642</v>
      </c>
      <c r="M1958" s="61" t="s">
        <v>14344</v>
      </c>
      <c r="N1958" s="61" t="s">
        <v>29</v>
      </c>
      <c r="O1958" s="61" t="s">
        <v>14345</v>
      </c>
      <c r="P1958" s="61" t="s">
        <v>17</v>
      </c>
      <c r="Q1958" s="59"/>
      <c r="R1958" s="61"/>
      <c r="S1958" s="61"/>
      <c r="T1958" s="61"/>
      <c r="U1958" s="66"/>
      <c r="V1958" s="61"/>
      <c r="W1958" s="61"/>
      <c r="X1958" s="61" t="s">
        <v>18</v>
      </c>
      <c r="Y1958" s="57">
        <v>43073</v>
      </c>
      <c r="Z1958" s="75"/>
      <c r="AA1958" s="95" t="s">
        <v>14346</v>
      </c>
      <c r="AB1958" s="61"/>
      <c r="AC1958" s="61"/>
      <c r="AD1958" s="61"/>
      <c r="AE1958" s="67" t="str">
        <f t="shared" si="1"/>
        <v>Aug</v>
      </c>
      <c r="AF1958" s="68" t="str">
        <f t="shared" si="2"/>
        <v>Dec</v>
      </c>
      <c r="AG1958" s="177">
        <f t="shared" si="6"/>
        <v>105</v>
      </c>
      <c r="AH1958" s="70">
        <f t="shared" si="5"/>
        <v>42998</v>
      </c>
      <c r="AI1958" s="71">
        <f ca="1"/>
        <v>-991</v>
      </c>
      <c r="AJ1958" s="71" t="str">
        <v>2017</v>
      </c>
      <c r="AK1958" s="70">
        <f t="shared" si="4"/>
        <v>42978</v>
      </c>
    </row>
    <row r="1959" spans="1:37" ht="14.4">
      <c r="A1959" s="239" t="s">
        <v>14347</v>
      </c>
      <c r="B1959" s="61" t="s">
        <v>89</v>
      </c>
      <c r="C1959" s="59">
        <v>42968</v>
      </c>
      <c r="D1959" s="61" t="s">
        <v>1027</v>
      </c>
      <c r="E1959" s="56" t="s">
        <v>140</v>
      </c>
      <c r="F1959" s="271" t="s">
        <v>106</v>
      </c>
      <c r="G1959" s="168" t="s">
        <v>107</v>
      </c>
      <c r="H1959" s="242" t="s">
        <v>140</v>
      </c>
      <c r="I1959" s="347">
        <f t="shared" si="0"/>
        <v>42998</v>
      </c>
      <c r="J1959" s="61"/>
      <c r="K1959" s="61"/>
      <c r="L1959" s="197" t="s">
        <v>14348</v>
      </c>
      <c r="M1959" s="61" t="s">
        <v>14348</v>
      </c>
      <c r="N1959" s="61" t="s">
        <v>44</v>
      </c>
      <c r="O1959" s="61" t="s">
        <v>14349</v>
      </c>
      <c r="P1959" s="61" t="s">
        <v>28</v>
      </c>
      <c r="Q1959" s="59"/>
      <c r="R1959" s="61"/>
      <c r="S1959" s="61"/>
      <c r="T1959" s="61"/>
      <c r="U1959" s="66"/>
      <c r="V1959" s="61"/>
      <c r="W1959" s="61"/>
      <c r="X1959" s="61" t="s">
        <v>18</v>
      </c>
      <c r="Y1959" s="57">
        <v>43073</v>
      </c>
      <c r="Z1959" s="75"/>
      <c r="AA1959" s="95" t="s">
        <v>13179</v>
      </c>
      <c r="AB1959" s="61"/>
      <c r="AC1959" s="61"/>
      <c r="AD1959" s="61"/>
      <c r="AE1959" s="67" t="str">
        <f t="shared" si="1"/>
        <v>Aug</v>
      </c>
      <c r="AF1959" s="68" t="str">
        <f t="shared" si="2"/>
        <v>Dec</v>
      </c>
      <c r="AG1959" s="177">
        <f t="shared" si="6"/>
        <v>105</v>
      </c>
      <c r="AH1959" s="70">
        <f t="shared" si="5"/>
        <v>42998</v>
      </c>
      <c r="AI1959" s="71">
        <f ca="1"/>
        <v>-991</v>
      </c>
      <c r="AJ1959" s="71" t="str">
        <v>2017</v>
      </c>
      <c r="AK1959" s="70">
        <f t="shared" si="4"/>
        <v>42978</v>
      </c>
    </row>
    <row r="1960" spans="1:37" ht="14.4">
      <c r="A1960" s="239" t="s">
        <v>14350</v>
      </c>
      <c r="B1960" s="61" t="s">
        <v>89</v>
      </c>
      <c r="C1960" s="59">
        <v>42968</v>
      </c>
      <c r="D1960" s="61" t="s">
        <v>1027</v>
      </c>
      <c r="E1960" s="56" t="s">
        <v>140</v>
      </c>
      <c r="F1960" s="271" t="s">
        <v>106</v>
      </c>
      <c r="G1960" s="168" t="s">
        <v>107</v>
      </c>
      <c r="H1960" s="242" t="s">
        <v>140</v>
      </c>
      <c r="I1960" s="347">
        <f t="shared" si="0"/>
        <v>42998</v>
      </c>
      <c r="J1960" s="61"/>
      <c r="K1960" s="61"/>
      <c r="L1960" s="197" t="s">
        <v>642</v>
      </c>
      <c r="M1960" s="61" t="s">
        <v>14351</v>
      </c>
      <c r="N1960" s="61" t="s">
        <v>436</v>
      </c>
      <c r="O1960" s="61" t="s">
        <v>14352</v>
      </c>
      <c r="P1960" s="61" t="s">
        <v>17</v>
      </c>
      <c r="Q1960" s="59"/>
      <c r="R1960" s="61"/>
      <c r="S1960" s="61"/>
      <c r="T1960" s="61"/>
      <c r="U1960" s="66"/>
      <c r="V1960" s="61"/>
      <c r="W1960" s="61"/>
      <c r="X1960" s="61" t="s">
        <v>18</v>
      </c>
      <c r="Y1960" s="57">
        <v>43073</v>
      </c>
      <c r="Z1960" s="75"/>
      <c r="AA1960" s="95" t="s">
        <v>13179</v>
      </c>
      <c r="AB1960" s="61"/>
      <c r="AC1960" s="61"/>
      <c r="AD1960" s="61"/>
      <c r="AE1960" s="67" t="str">
        <f t="shared" si="1"/>
        <v>Aug</v>
      </c>
      <c r="AF1960" s="68" t="str">
        <f t="shared" si="2"/>
        <v>Dec</v>
      </c>
      <c r="AG1960" s="177">
        <f t="shared" si="6"/>
        <v>105</v>
      </c>
      <c r="AH1960" s="70">
        <f t="shared" si="5"/>
        <v>42998</v>
      </c>
      <c r="AI1960" s="71">
        <f ca="1"/>
        <v>-991</v>
      </c>
      <c r="AJ1960" s="71" t="str">
        <v>2017</v>
      </c>
      <c r="AK1960" s="70">
        <f t="shared" si="4"/>
        <v>42978</v>
      </c>
    </row>
    <row r="1961" spans="1:37" ht="14.4">
      <c r="A1961" s="239" t="s">
        <v>14355</v>
      </c>
      <c r="B1961" s="61" t="s">
        <v>89</v>
      </c>
      <c r="C1961" s="59">
        <v>42968</v>
      </c>
      <c r="D1961" s="61" t="s">
        <v>1027</v>
      </c>
      <c r="E1961" s="56" t="s">
        <v>140</v>
      </c>
      <c r="F1961" s="271" t="s">
        <v>106</v>
      </c>
      <c r="G1961" s="168" t="s">
        <v>107</v>
      </c>
      <c r="H1961" s="242" t="s">
        <v>140</v>
      </c>
      <c r="I1961" s="59">
        <f t="shared" si="0"/>
        <v>42998</v>
      </c>
      <c r="J1961" s="61"/>
      <c r="K1961" s="61"/>
      <c r="L1961" s="197" t="s">
        <v>642</v>
      </c>
      <c r="M1961" s="61" t="s">
        <v>14356</v>
      </c>
      <c r="N1961" s="61" t="s">
        <v>27</v>
      </c>
      <c r="O1961" s="61"/>
      <c r="P1961" s="61"/>
      <c r="Q1961" s="59"/>
      <c r="R1961" s="61"/>
      <c r="S1961" s="61"/>
      <c r="T1961" s="61"/>
      <c r="U1961" s="66"/>
      <c r="V1961" s="61"/>
      <c r="W1961" s="61"/>
      <c r="X1961" s="61" t="s">
        <v>14</v>
      </c>
      <c r="Y1961" s="57">
        <v>43073</v>
      </c>
      <c r="Z1961" s="75"/>
      <c r="AA1961" s="95" t="s">
        <v>14357</v>
      </c>
      <c r="AB1961" s="61"/>
      <c r="AC1961" s="61"/>
      <c r="AD1961" s="61"/>
      <c r="AE1961" s="67" t="str">
        <f t="shared" si="1"/>
        <v>Aug</v>
      </c>
      <c r="AF1961" s="68" t="str">
        <f t="shared" si="2"/>
        <v>Dec</v>
      </c>
      <c r="AG1961" s="177">
        <f t="shared" si="6"/>
        <v>105</v>
      </c>
      <c r="AH1961" s="70">
        <f t="shared" si="5"/>
        <v>42998</v>
      </c>
      <c r="AI1961" s="71">
        <f ca="1"/>
        <v>-991</v>
      </c>
      <c r="AJ1961" s="71" t="str">
        <v>2017</v>
      </c>
      <c r="AK1961" s="70">
        <f t="shared" si="4"/>
        <v>42978</v>
      </c>
    </row>
    <row r="1962" spans="1:37" ht="14.4">
      <c r="A1962" s="239" t="s">
        <v>14359</v>
      </c>
      <c r="B1962" s="61" t="s">
        <v>89</v>
      </c>
      <c r="C1962" s="59">
        <v>42968</v>
      </c>
      <c r="D1962" s="61" t="s">
        <v>1027</v>
      </c>
      <c r="E1962" s="56" t="s">
        <v>140</v>
      </c>
      <c r="F1962" s="271" t="s">
        <v>106</v>
      </c>
      <c r="G1962" s="168" t="s">
        <v>107</v>
      </c>
      <c r="H1962" s="242" t="s">
        <v>140</v>
      </c>
      <c r="I1962" s="59">
        <f t="shared" si="0"/>
        <v>42998</v>
      </c>
      <c r="J1962" s="61"/>
      <c r="K1962" s="61"/>
      <c r="L1962" s="197" t="s">
        <v>642</v>
      </c>
      <c r="M1962" s="61" t="s">
        <v>14361</v>
      </c>
      <c r="N1962" s="61" t="s">
        <v>143</v>
      </c>
      <c r="O1962" s="61" t="s">
        <v>14362</v>
      </c>
      <c r="P1962" s="61" t="s">
        <v>17</v>
      </c>
      <c r="Q1962" s="59"/>
      <c r="R1962" s="61"/>
      <c r="S1962" s="61"/>
      <c r="T1962" s="61"/>
      <c r="U1962" s="66"/>
      <c r="V1962" s="61"/>
      <c r="W1962" s="61"/>
      <c r="X1962" s="61" t="s">
        <v>18</v>
      </c>
      <c r="Y1962" s="57">
        <v>43073</v>
      </c>
      <c r="Z1962" s="75"/>
      <c r="AA1962" s="95" t="s">
        <v>13210</v>
      </c>
      <c r="AB1962" s="61"/>
      <c r="AC1962" s="61"/>
      <c r="AD1962" s="61"/>
      <c r="AE1962" s="67" t="str">
        <f t="shared" si="1"/>
        <v>Aug</v>
      </c>
      <c r="AF1962" s="68" t="str">
        <f t="shared" si="2"/>
        <v>Dec</v>
      </c>
      <c r="AG1962" s="177">
        <f t="shared" si="6"/>
        <v>105</v>
      </c>
      <c r="AH1962" s="70">
        <f t="shared" si="5"/>
        <v>42998</v>
      </c>
      <c r="AI1962" s="71">
        <f ca="1"/>
        <v>-991</v>
      </c>
      <c r="AJ1962" s="71" t="str">
        <v>2017</v>
      </c>
      <c r="AK1962" s="70">
        <f t="shared" si="4"/>
        <v>42978</v>
      </c>
    </row>
    <row r="1963" spans="1:37" ht="14.4">
      <c r="A1963" s="239" t="s">
        <v>14364</v>
      </c>
      <c r="B1963" s="61" t="s">
        <v>89</v>
      </c>
      <c r="C1963" s="59">
        <v>42969</v>
      </c>
      <c r="D1963" s="61" t="s">
        <v>131</v>
      </c>
      <c r="E1963" s="56" t="s">
        <v>140</v>
      </c>
      <c r="F1963" s="271" t="s">
        <v>106</v>
      </c>
      <c r="G1963" s="168" t="s">
        <v>107</v>
      </c>
      <c r="H1963" s="242" t="s">
        <v>140</v>
      </c>
      <c r="I1963" s="59">
        <f t="shared" si="0"/>
        <v>42999</v>
      </c>
      <c r="J1963" s="61"/>
      <c r="K1963" s="61"/>
      <c r="L1963" s="197" t="s">
        <v>642</v>
      </c>
      <c r="M1963" s="61" t="s">
        <v>14365</v>
      </c>
      <c r="N1963" s="61" t="s">
        <v>44</v>
      </c>
      <c r="O1963" s="61" t="s">
        <v>14366</v>
      </c>
      <c r="P1963" s="61" t="s">
        <v>21</v>
      </c>
      <c r="Q1963" s="59"/>
      <c r="R1963" s="61"/>
      <c r="S1963" s="61"/>
      <c r="T1963" s="61"/>
      <c r="U1963" s="66"/>
      <c r="V1963" s="61"/>
      <c r="W1963" s="61"/>
      <c r="X1963" s="61" t="s">
        <v>18</v>
      </c>
      <c r="Y1963" s="57">
        <v>43073</v>
      </c>
      <c r="Z1963" s="75"/>
      <c r="AA1963" s="95" t="s">
        <v>13612</v>
      </c>
      <c r="AB1963" s="61"/>
      <c r="AC1963" s="61"/>
      <c r="AD1963" s="61"/>
      <c r="AE1963" s="67" t="str">
        <f t="shared" si="1"/>
        <v>Aug</v>
      </c>
      <c r="AF1963" s="68" t="str">
        <f t="shared" si="2"/>
        <v>Dec</v>
      </c>
      <c r="AG1963" s="177">
        <f t="shared" si="6"/>
        <v>104</v>
      </c>
      <c r="AH1963" s="70">
        <f t="shared" si="5"/>
        <v>42999</v>
      </c>
      <c r="AI1963" s="71">
        <f ca="1"/>
        <v>-990</v>
      </c>
      <c r="AJ1963" s="71" t="str">
        <v>2017</v>
      </c>
      <c r="AK1963" s="70">
        <f t="shared" si="4"/>
        <v>42979</v>
      </c>
    </row>
    <row r="1964" spans="1:37" ht="14.4">
      <c r="A1964" s="239" t="s">
        <v>14368</v>
      </c>
      <c r="B1964" s="61" t="s">
        <v>89</v>
      </c>
      <c r="C1964" s="59">
        <v>42969</v>
      </c>
      <c r="D1964" s="61" t="s">
        <v>131</v>
      </c>
      <c r="E1964" s="56" t="s">
        <v>140</v>
      </c>
      <c r="F1964" s="271" t="s">
        <v>106</v>
      </c>
      <c r="G1964" s="168" t="s">
        <v>107</v>
      </c>
      <c r="H1964" s="242" t="s">
        <v>140</v>
      </c>
      <c r="I1964" s="59">
        <f t="shared" si="0"/>
        <v>42999</v>
      </c>
      <c r="J1964" s="61"/>
      <c r="K1964" s="61"/>
      <c r="L1964" s="197" t="s">
        <v>1723</v>
      </c>
      <c r="M1964" s="61" t="s">
        <v>14369</v>
      </c>
      <c r="N1964" s="61" t="s">
        <v>236</v>
      </c>
      <c r="O1964" s="61"/>
      <c r="P1964" s="61"/>
      <c r="Q1964" s="59"/>
      <c r="R1964" s="61"/>
      <c r="S1964" s="61"/>
      <c r="T1964" s="61"/>
      <c r="U1964" s="66"/>
      <c r="V1964" s="61"/>
      <c r="W1964" s="61"/>
      <c r="X1964" s="61" t="s">
        <v>14</v>
      </c>
      <c r="Y1964" s="57">
        <v>43073</v>
      </c>
      <c r="Z1964" s="75"/>
      <c r="AA1964" s="95" t="s">
        <v>3956</v>
      </c>
      <c r="AB1964" s="61"/>
      <c r="AC1964" s="61"/>
      <c r="AD1964" s="61"/>
      <c r="AE1964" s="67" t="str">
        <f t="shared" si="1"/>
        <v>Aug</v>
      </c>
      <c r="AF1964" s="68" t="str">
        <f t="shared" si="2"/>
        <v>Dec</v>
      </c>
      <c r="AG1964" s="177">
        <f t="shared" si="6"/>
        <v>104</v>
      </c>
      <c r="AH1964" s="70">
        <f t="shared" si="5"/>
        <v>42999</v>
      </c>
      <c r="AI1964" s="71">
        <f ca="1"/>
        <v>-990</v>
      </c>
      <c r="AJ1964" s="71" t="str">
        <v>2017</v>
      </c>
      <c r="AK1964" s="70">
        <f t="shared" si="4"/>
        <v>42979</v>
      </c>
    </row>
    <row r="1965" spans="1:37" ht="14.4">
      <c r="A1965" s="239" t="s">
        <v>14370</v>
      </c>
      <c r="B1965" s="61" t="s">
        <v>89</v>
      </c>
      <c r="C1965" s="59">
        <v>42969</v>
      </c>
      <c r="D1965" s="61" t="s">
        <v>131</v>
      </c>
      <c r="E1965" s="56" t="s">
        <v>140</v>
      </c>
      <c r="F1965" s="271" t="s">
        <v>106</v>
      </c>
      <c r="G1965" s="168" t="s">
        <v>107</v>
      </c>
      <c r="H1965" s="242" t="s">
        <v>140</v>
      </c>
      <c r="I1965" s="59">
        <f t="shared" si="0"/>
        <v>42999</v>
      </c>
      <c r="J1965" s="61"/>
      <c r="K1965" s="61"/>
      <c r="L1965" s="197" t="s">
        <v>14371</v>
      </c>
      <c r="M1965" s="61" t="s">
        <v>14372</v>
      </c>
      <c r="N1965" s="61" t="s">
        <v>132</v>
      </c>
      <c r="O1965" s="61" t="s">
        <v>14373</v>
      </c>
      <c r="P1965" s="61" t="s">
        <v>17</v>
      </c>
      <c r="Q1965" s="59"/>
      <c r="R1965" s="61"/>
      <c r="S1965" s="61"/>
      <c r="T1965" s="61"/>
      <c r="U1965" s="66"/>
      <c r="V1965" s="61"/>
      <c r="W1965" s="61"/>
      <c r="X1965" s="61"/>
      <c r="Y1965" s="57">
        <v>43073</v>
      </c>
      <c r="Z1965" s="75"/>
      <c r="AA1965" s="95" t="s">
        <v>14374</v>
      </c>
      <c r="AB1965" s="61"/>
      <c r="AC1965" s="61"/>
      <c r="AD1965" s="61"/>
      <c r="AE1965" s="67" t="str">
        <f t="shared" si="1"/>
        <v>Aug</v>
      </c>
      <c r="AF1965" s="68" t="str">
        <f t="shared" si="2"/>
        <v>Dec</v>
      </c>
      <c r="AG1965" s="177">
        <f t="shared" si="6"/>
        <v>104</v>
      </c>
      <c r="AH1965" s="70">
        <f t="shared" si="5"/>
        <v>42999</v>
      </c>
      <c r="AI1965" s="71">
        <f ca="1"/>
        <v>-990</v>
      </c>
      <c r="AJ1965" s="71" t="str">
        <v>2017</v>
      </c>
      <c r="AK1965" s="70">
        <f t="shared" si="4"/>
        <v>42979</v>
      </c>
    </row>
    <row r="1966" spans="1:37" ht="14.4">
      <c r="A1966" s="239" t="s">
        <v>14375</v>
      </c>
      <c r="B1966" s="61" t="s">
        <v>89</v>
      </c>
      <c r="C1966" s="59">
        <v>42969</v>
      </c>
      <c r="D1966" s="61" t="s">
        <v>90</v>
      </c>
      <c r="E1966" s="56" t="s">
        <v>140</v>
      </c>
      <c r="F1966" s="271" t="s">
        <v>106</v>
      </c>
      <c r="G1966" s="168" t="s">
        <v>107</v>
      </c>
      <c r="H1966" s="242" t="s">
        <v>140</v>
      </c>
      <c r="I1966" s="59">
        <f t="shared" si="0"/>
        <v>42999</v>
      </c>
      <c r="J1966" s="61"/>
      <c r="K1966" s="61"/>
      <c r="L1966" s="197" t="s">
        <v>14376</v>
      </c>
      <c r="M1966" s="61" t="s">
        <v>14376</v>
      </c>
      <c r="N1966" s="61" t="s">
        <v>137</v>
      </c>
      <c r="O1966" s="61" t="s">
        <v>14377</v>
      </c>
      <c r="P1966" s="61" t="s">
        <v>17</v>
      </c>
      <c r="Q1966" s="59">
        <v>42969</v>
      </c>
      <c r="R1966" s="61"/>
      <c r="S1966" s="61"/>
      <c r="T1966" s="61"/>
      <c r="U1966" s="66"/>
      <c r="V1966" s="61"/>
      <c r="W1966" s="61"/>
      <c r="X1966" s="61" t="s">
        <v>18</v>
      </c>
      <c r="Y1966" s="57">
        <v>43073</v>
      </c>
      <c r="Z1966" s="75"/>
      <c r="AA1966" s="95" t="s">
        <v>14378</v>
      </c>
      <c r="AB1966" s="61"/>
      <c r="AC1966" s="61"/>
      <c r="AD1966" s="61"/>
      <c r="AE1966" s="67" t="str">
        <f t="shared" si="1"/>
        <v>Aug</v>
      </c>
      <c r="AF1966" s="68" t="str">
        <f t="shared" si="2"/>
        <v>Dec</v>
      </c>
      <c r="AG1966" s="177">
        <f t="shared" si="6"/>
        <v>104</v>
      </c>
      <c r="AH1966" s="70">
        <f t="shared" si="5"/>
        <v>42999</v>
      </c>
      <c r="AI1966" s="71">
        <f ca="1"/>
        <v>-990</v>
      </c>
      <c r="AJ1966" s="71" t="str">
        <v>2017</v>
      </c>
      <c r="AK1966" s="70">
        <f t="shared" si="4"/>
        <v>42979</v>
      </c>
    </row>
    <row r="1967" spans="1:37" ht="14.4">
      <c r="A1967" s="239" t="s">
        <v>14379</v>
      </c>
      <c r="B1967" s="61" t="s">
        <v>89</v>
      </c>
      <c r="C1967" s="59">
        <v>42969</v>
      </c>
      <c r="D1967" s="61" t="s">
        <v>90</v>
      </c>
      <c r="E1967" s="56" t="s">
        <v>140</v>
      </c>
      <c r="F1967" s="271" t="s">
        <v>106</v>
      </c>
      <c r="G1967" s="168" t="s">
        <v>107</v>
      </c>
      <c r="H1967" s="242" t="s">
        <v>140</v>
      </c>
      <c r="I1967" s="59">
        <f t="shared" si="0"/>
        <v>42999</v>
      </c>
      <c r="J1967" s="61"/>
      <c r="K1967" s="61"/>
      <c r="L1967" s="197" t="s">
        <v>14380</v>
      </c>
      <c r="M1967" s="61" t="s">
        <v>14380</v>
      </c>
      <c r="N1967" s="61"/>
      <c r="O1967" s="61"/>
      <c r="P1967" s="61"/>
      <c r="Q1967" s="59"/>
      <c r="R1967" s="61"/>
      <c r="S1967" s="61"/>
      <c r="T1967" s="61"/>
      <c r="U1967" s="66"/>
      <c r="V1967" s="61"/>
      <c r="W1967" s="61"/>
      <c r="X1967" s="61" t="s">
        <v>14</v>
      </c>
      <c r="Y1967" s="57">
        <v>43073</v>
      </c>
      <c r="Z1967" s="75"/>
      <c r="AA1967" s="95"/>
      <c r="AB1967" s="61"/>
      <c r="AC1967" s="61"/>
      <c r="AD1967" s="61"/>
      <c r="AE1967" s="67" t="str">
        <f t="shared" si="1"/>
        <v>Aug</v>
      </c>
      <c r="AF1967" s="68" t="str">
        <f t="shared" si="2"/>
        <v>Dec</v>
      </c>
      <c r="AG1967" s="177">
        <f t="shared" si="6"/>
        <v>104</v>
      </c>
      <c r="AH1967" s="70">
        <f t="shared" si="5"/>
        <v>42999</v>
      </c>
      <c r="AI1967" s="71">
        <f ca="1"/>
        <v>-990</v>
      </c>
      <c r="AJ1967" s="71" t="str">
        <v>2017</v>
      </c>
      <c r="AK1967" s="70">
        <f t="shared" si="4"/>
        <v>42979</v>
      </c>
    </row>
    <row r="1968" spans="1:37" ht="14.4">
      <c r="A1968" s="239" t="s">
        <v>14381</v>
      </c>
      <c r="B1968" s="56" t="s">
        <v>89</v>
      </c>
      <c r="C1968" s="59">
        <v>42969</v>
      </c>
      <c r="D1968" s="61" t="s">
        <v>90</v>
      </c>
      <c r="E1968" s="56" t="s">
        <v>140</v>
      </c>
      <c r="F1968" s="271" t="s">
        <v>106</v>
      </c>
      <c r="G1968" s="168" t="s">
        <v>107</v>
      </c>
      <c r="H1968" s="242" t="s">
        <v>140</v>
      </c>
      <c r="I1968" s="59">
        <f t="shared" si="0"/>
        <v>42999</v>
      </c>
      <c r="J1968" s="61"/>
      <c r="K1968" s="61"/>
      <c r="L1968" s="197" t="s">
        <v>14382</v>
      </c>
      <c r="M1968" s="61" t="s">
        <v>14383</v>
      </c>
      <c r="N1968" s="61"/>
      <c r="O1968" s="61"/>
      <c r="P1968" s="61"/>
      <c r="Q1968" s="59"/>
      <c r="R1968" s="61"/>
      <c r="S1968" s="61"/>
      <c r="T1968" s="61"/>
      <c r="U1968" s="66"/>
      <c r="V1968" s="61"/>
      <c r="W1968" s="61"/>
      <c r="X1968" s="61" t="s">
        <v>14</v>
      </c>
      <c r="Y1968" s="57">
        <v>43073</v>
      </c>
      <c r="Z1968" s="75"/>
      <c r="AA1968" s="95" t="s">
        <v>14384</v>
      </c>
      <c r="AB1968" s="61"/>
      <c r="AC1968" s="61"/>
      <c r="AD1968" s="61"/>
      <c r="AE1968" s="67" t="str">
        <f t="shared" si="1"/>
        <v>Aug</v>
      </c>
      <c r="AF1968" s="68" t="str">
        <f t="shared" si="2"/>
        <v>Dec</v>
      </c>
      <c r="AG1968" s="177">
        <f t="shared" si="6"/>
        <v>104</v>
      </c>
      <c r="AH1968" s="70">
        <f t="shared" si="5"/>
        <v>42999</v>
      </c>
      <c r="AI1968" s="71">
        <f ca="1"/>
        <v>-990</v>
      </c>
      <c r="AJ1968" s="71" t="str">
        <v>2017</v>
      </c>
      <c r="AK1968" s="70">
        <f t="shared" si="4"/>
        <v>42979</v>
      </c>
    </row>
    <row r="1969" spans="1:37" ht="14.4">
      <c r="A1969" s="239" t="s">
        <v>14385</v>
      </c>
      <c r="B1969" s="61" t="s">
        <v>89</v>
      </c>
      <c r="C1969" s="59">
        <v>42969</v>
      </c>
      <c r="D1969" s="61" t="s">
        <v>90</v>
      </c>
      <c r="E1969" s="56" t="s">
        <v>140</v>
      </c>
      <c r="F1969" s="271" t="s">
        <v>106</v>
      </c>
      <c r="G1969" s="168" t="s">
        <v>107</v>
      </c>
      <c r="H1969" s="242" t="s">
        <v>140</v>
      </c>
      <c r="I1969" s="346">
        <f t="shared" si="0"/>
        <v>42999</v>
      </c>
      <c r="J1969" s="61"/>
      <c r="K1969" s="61"/>
      <c r="L1969" s="197" t="s">
        <v>14386</v>
      </c>
      <c r="M1969" s="111" t="s">
        <v>14387</v>
      </c>
      <c r="N1969" s="61" t="s">
        <v>22</v>
      </c>
      <c r="O1969" s="61" t="s">
        <v>2144</v>
      </c>
      <c r="P1969" s="61" t="s">
        <v>17</v>
      </c>
      <c r="Q1969" s="59">
        <v>42969</v>
      </c>
      <c r="R1969" s="61"/>
      <c r="S1969" s="61"/>
      <c r="T1969" s="61"/>
      <c r="U1969" s="66"/>
      <c r="V1969" s="61"/>
      <c r="W1969" s="91" t="s">
        <v>200</v>
      </c>
      <c r="X1969" s="61" t="s">
        <v>14</v>
      </c>
      <c r="Y1969" s="57">
        <v>43073</v>
      </c>
      <c r="Z1969" s="75"/>
      <c r="AA1969" s="95" t="s">
        <v>14388</v>
      </c>
      <c r="AB1969" s="61"/>
      <c r="AC1969" s="61"/>
      <c r="AD1969" s="61"/>
      <c r="AE1969" s="67" t="str">
        <f t="shared" si="1"/>
        <v>Aug</v>
      </c>
      <c r="AF1969" s="68" t="str">
        <f t="shared" si="2"/>
        <v>Dec</v>
      </c>
      <c r="AG1969" s="177">
        <f t="shared" si="6"/>
        <v>104</v>
      </c>
      <c r="AH1969" s="70">
        <f t="shared" si="5"/>
        <v>42999</v>
      </c>
      <c r="AI1969" s="71">
        <f ca="1"/>
        <v>-990</v>
      </c>
      <c r="AJ1969" s="71" t="str">
        <v>2017</v>
      </c>
      <c r="AK1969" s="70">
        <f t="shared" si="4"/>
        <v>42979</v>
      </c>
    </row>
    <row r="1970" spans="1:37" ht="14.4">
      <c r="A1970" s="239" t="s">
        <v>14389</v>
      </c>
      <c r="B1970" s="61" t="s">
        <v>89</v>
      </c>
      <c r="C1970" s="59">
        <v>42969</v>
      </c>
      <c r="D1970" s="61" t="s">
        <v>90</v>
      </c>
      <c r="E1970" s="56" t="s">
        <v>140</v>
      </c>
      <c r="F1970" s="271" t="s">
        <v>106</v>
      </c>
      <c r="G1970" s="168" t="s">
        <v>107</v>
      </c>
      <c r="H1970" s="242" t="s">
        <v>140</v>
      </c>
      <c r="I1970" s="347">
        <f t="shared" si="0"/>
        <v>42999</v>
      </c>
      <c r="J1970" s="61"/>
      <c r="K1970" s="61"/>
      <c r="L1970" s="197" t="s">
        <v>1139</v>
      </c>
      <c r="M1970" s="61" t="s">
        <v>2525</v>
      </c>
      <c r="N1970" s="61" t="s">
        <v>16</v>
      </c>
      <c r="O1970" s="61" t="s">
        <v>2526</v>
      </c>
      <c r="P1970" s="61" t="s">
        <v>28</v>
      </c>
      <c r="Q1970" s="59"/>
      <c r="R1970" s="61"/>
      <c r="S1970" s="61"/>
      <c r="T1970" s="61"/>
      <c r="U1970" s="66"/>
      <c r="V1970" s="61"/>
      <c r="W1970" s="61"/>
      <c r="X1970" s="61" t="s">
        <v>18</v>
      </c>
      <c r="Y1970" s="57">
        <v>43073</v>
      </c>
      <c r="Z1970" s="75"/>
      <c r="AA1970" s="95" t="s">
        <v>4585</v>
      </c>
      <c r="AB1970" s="61"/>
      <c r="AC1970" s="61"/>
      <c r="AD1970" s="61"/>
      <c r="AE1970" s="67" t="str">
        <f t="shared" si="1"/>
        <v>Aug</v>
      </c>
      <c r="AF1970" s="68" t="str">
        <f t="shared" si="2"/>
        <v>Dec</v>
      </c>
      <c r="AG1970" s="177">
        <f t="shared" si="6"/>
        <v>104</v>
      </c>
      <c r="AH1970" s="70">
        <f t="shared" si="5"/>
        <v>42999</v>
      </c>
      <c r="AI1970" s="71">
        <f ca="1"/>
        <v>-990</v>
      </c>
      <c r="AJ1970" s="71" t="str">
        <v>2017</v>
      </c>
      <c r="AK1970" s="70">
        <f t="shared" si="4"/>
        <v>42979</v>
      </c>
    </row>
    <row r="1971" spans="1:37" ht="14.4">
      <c r="A1971" s="239" t="s">
        <v>14390</v>
      </c>
      <c r="B1971" s="56" t="s">
        <v>89</v>
      </c>
      <c r="C1971" s="59">
        <v>42969</v>
      </c>
      <c r="D1971" s="61" t="s">
        <v>90</v>
      </c>
      <c r="E1971" s="56" t="s">
        <v>140</v>
      </c>
      <c r="F1971" s="271" t="s">
        <v>106</v>
      </c>
      <c r="G1971" s="168" t="s">
        <v>107</v>
      </c>
      <c r="H1971" s="242" t="s">
        <v>140</v>
      </c>
      <c r="I1971" s="347">
        <f t="shared" si="0"/>
        <v>42999</v>
      </c>
      <c r="J1971" s="61"/>
      <c r="K1971" s="61"/>
      <c r="L1971" s="197" t="s">
        <v>14391</v>
      </c>
      <c r="M1971" s="61" t="s">
        <v>14391</v>
      </c>
      <c r="N1971" s="61" t="s">
        <v>33</v>
      </c>
      <c r="O1971" s="61" t="s">
        <v>14392</v>
      </c>
      <c r="P1971" s="61" t="s">
        <v>17</v>
      </c>
      <c r="Q1971" s="59"/>
      <c r="R1971" s="61"/>
      <c r="S1971" s="61"/>
      <c r="T1971" s="61"/>
      <c r="U1971" s="66"/>
      <c r="V1971" s="61"/>
      <c r="W1971" s="61"/>
      <c r="X1971" s="61" t="s">
        <v>18</v>
      </c>
      <c r="Y1971" s="57">
        <v>43073</v>
      </c>
      <c r="Z1971" s="75"/>
      <c r="AA1971" s="64" t="s">
        <v>14393</v>
      </c>
      <c r="AB1971" s="61"/>
      <c r="AC1971" s="61"/>
      <c r="AD1971" s="61"/>
      <c r="AE1971" s="67" t="str">
        <f t="shared" si="1"/>
        <v>Aug</v>
      </c>
      <c r="AF1971" s="68" t="str">
        <f t="shared" si="2"/>
        <v>Dec</v>
      </c>
      <c r="AG1971" s="177">
        <f t="shared" si="6"/>
        <v>104</v>
      </c>
      <c r="AH1971" s="70">
        <f t="shared" si="5"/>
        <v>42999</v>
      </c>
      <c r="AI1971" s="71">
        <f ca="1"/>
        <v>-990</v>
      </c>
      <c r="AJ1971" s="71" t="str">
        <v>2017</v>
      </c>
      <c r="AK1971" s="70">
        <f t="shared" si="4"/>
        <v>42979</v>
      </c>
    </row>
    <row r="1972" spans="1:37" ht="14.4">
      <c r="A1972" s="239" t="s">
        <v>14394</v>
      </c>
      <c r="B1972" s="61" t="s">
        <v>89</v>
      </c>
      <c r="C1972" s="59">
        <v>42969</v>
      </c>
      <c r="D1972" s="61" t="s">
        <v>90</v>
      </c>
      <c r="E1972" s="61" t="s">
        <v>30</v>
      </c>
      <c r="F1972" s="349" t="s">
        <v>106</v>
      </c>
      <c r="G1972" s="168" t="s">
        <v>107</v>
      </c>
      <c r="H1972" s="184" t="s">
        <v>30</v>
      </c>
      <c r="I1972" s="59">
        <f t="shared" si="0"/>
        <v>42999</v>
      </c>
      <c r="J1972" s="61"/>
      <c r="K1972" s="61"/>
      <c r="L1972" s="197" t="s">
        <v>14395</v>
      </c>
      <c r="M1972" s="61" t="s">
        <v>14396</v>
      </c>
      <c r="N1972" s="61" t="s">
        <v>33</v>
      </c>
      <c r="O1972" s="61" t="s">
        <v>14397</v>
      </c>
      <c r="P1972" s="61" t="s">
        <v>28</v>
      </c>
      <c r="Q1972" s="59"/>
      <c r="R1972" s="61"/>
      <c r="S1972" s="61"/>
      <c r="T1972" s="61"/>
      <c r="U1972" s="66"/>
      <c r="V1972" s="61"/>
      <c r="W1972" s="61"/>
      <c r="X1972" s="61" t="s">
        <v>18</v>
      </c>
      <c r="Y1972" s="57">
        <v>43073</v>
      </c>
      <c r="Z1972" s="75"/>
      <c r="AA1972" s="95" t="s">
        <v>14398</v>
      </c>
      <c r="AB1972" s="61"/>
      <c r="AC1972" s="61"/>
      <c r="AD1972" s="61"/>
      <c r="AE1972" s="67" t="str">
        <f t="shared" si="1"/>
        <v>Aug</v>
      </c>
      <c r="AF1972" s="68" t="str">
        <f t="shared" si="2"/>
        <v>Dec</v>
      </c>
      <c r="AG1972" s="177">
        <f t="shared" si="6"/>
        <v>104</v>
      </c>
      <c r="AH1972" s="70">
        <f t="shared" si="5"/>
        <v>42999</v>
      </c>
      <c r="AI1972" s="71">
        <f ca="1"/>
        <v>-990</v>
      </c>
      <c r="AJ1972" s="71" t="str">
        <v>2017</v>
      </c>
      <c r="AK1972" s="70">
        <f t="shared" si="4"/>
        <v>42979</v>
      </c>
    </row>
    <row r="1973" spans="1:37" ht="14.4">
      <c r="A1973" s="239" t="s">
        <v>14399</v>
      </c>
      <c r="B1973" s="61" t="s">
        <v>89</v>
      </c>
      <c r="C1973" s="59">
        <v>42969</v>
      </c>
      <c r="D1973" s="61" t="s">
        <v>1027</v>
      </c>
      <c r="E1973" s="61" t="s">
        <v>112</v>
      </c>
      <c r="F1973" s="349" t="s">
        <v>106</v>
      </c>
      <c r="G1973" s="243" t="s">
        <v>113</v>
      </c>
      <c r="H1973" s="184" t="s">
        <v>112</v>
      </c>
      <c r="I1973" s="59">
        <f t="shared" si="0"/>
        <v>42999</v>
      </c>
      <c r="J1973" s="61" t="s">
        <v>1946</v>
      </c>
      <c r="K1973" s="61" t="s">
        <v>6453</v>
      </c>
      <c r="L1973" s="197" t="s">
        <v>14400</v>
      </c>
      <c r="M1973" s="61" t="s">
        <v>14401</v>
      </c>
      <c r="N1973" s="61"/>
      <c r="O1973" s="61" t="s">
        <v>14402</v>
      </c>
      <c r="P1973" s="61" t="s">
        <v>116</v>
      </c>
      <c r="Q1973" s="59">
        <v>42971</v>
      </c>
      <c r="R1973" s="61"/>
      <c r="S1973" s="61"/>
      <c r="T1973" s="61"/>
      <c r="U1973" s="66"/>
      <c r="V1973" s="61"/>
      <c r="W1973" s="61"/>
      <c r="X1973" s="61"/>
      <c r="Y1973" s="57">
        <v>43073</v>
      </c>
      <c r="Z1973" s="75"/>
      <c r="AA1973" s="95" t="s">
        <v>3338</v>
      </c>
      <c r="AB1973" s="61"/>
      <c r="AC1973" s="61"/>
      <c r="AD1973" s="61"/>
      <c r="AE1973" s="67" t="str">
        <f t="shared" si="1"/>
        <v>Aug</v>
      </c>
      <c r="AF1973" s="68" t="str">
        <f t="shared" si="2"/>
        <v>Dec</v>
      </c>
      <c r="AG1973" s="177">
        <f t="shared" si="6"/>
        <v>104</v>
      </c>
      <c r="AH1973" s="70">
        <f t="shared" si="5"/>
        <v>42999</v>
      </c>
      <c r="AI1973" s="71">
        <f ca="1"/>
        <v>-990</v>
      </c>
      <c r="AJ1973" s="71" t="str">
        <v>2017</v>
      </c>
      <c r="AK1973" s="70">
        <f t="shared" si="4"/>
        <v>42979</v>
      </c>
    </row>
    <row r="1974" spans="1:37" ht="14.4">
      <c r="A1974" s="239" t="s">
        <v>14403</v>
      </c>
      <c r="B1974" s="61" t="s">
        <v>89</v>
      </c>
      <c r="C1974" s="59">
        <v>42968</v>
      </c>
      <c r="D1974" s="61" t="s">
        <v>1027</v>
      </c>
      <c r="E1974" s="61" t="s">
        <v>112</v>
      </c>
      <c r="F1974" s="349" t="s">
        <v>106</v>
      </c>
      <c r="G1974" s="243" t="s">
        <v>113</v>
      </c>
      <c r="H1974" s="184" t="s">
        <v>112</v>
      </c>
      <c r="I1974" s="59">
        <f t="shared" si="0"/>
        <v>42998</v>
      </c>
      <c r="J1974" s="61" t="s">
        <v>1946</v>
      </c>
      <c r="K1974" s="61" t="s">
        <v>6453</v>
      </c>
      <c r="L1974" s="197" t="s">
        <v>14404</v>
      </c>
      <c r="M1974" s="61" t="s">
        <v>14405</v>
      </c>
      <c r="N1974" s="61"/>
      <c r="O1974" s="61" t="s">
        <v>14406</v>
      </c>
      <c r="P1974" s="61" t="s">
        <v>116</v>
      </c>
      <c r="Q1974" s="59">
        <v>42971</v>
      </c>
      <c r="R1974" s="61"/>
      <c r="S1974" s="61"/>
      <c r="T1974" s="61"/>
      <c r="U1974" s="66"/>
      <c r="V1974" s="61"/>
      <c r="W1974" s="61"/>
      <c r="X1974" s="61"/>
      <c r="Y1974" s="57">
        <v>43073</v>
      </c>
      <c r="Z1974" s="75"/>
      <c r="AA1974" s="95" t="s">
        <v>3338</v>
      </c>
      <c r="AB1974" s="61"/>
      <c r="AC1974" s="61"/>
      <c r="AD1974" s="61"/>
      <c r="AE1974" s="67" t="str">
        <f t="shared" si="1"/>
        <v>Aug</v>
      </c>
      <c r="AF1974" s="68" t="str">
        <f t="shared" si="2"/>
        <v>Dec</v>
      </c>
      <c r="AG1974" s="177">
        <f t="shared" si="6"/>
        <v>105</v>
      </c>
      <c r="AH1974" s="70">
        <f t="shared" si="5"/>
        <v>42998</v>
      </c>
      <c r="AI1974" s="71">
        <f ca="1"/>
        <v>-991</v>
      </c>
      <c r="AJ1974" s="71" t="str">
        <v>2017</v>
      </c>
      <c r="AK1974" s="70">
        <f t="shared" si="4"/>
        <v>42978</v>
      </c>
    </row>
    <row r="1975" spans="1:37" ht="14.4">
      <c r="A1975" s="239" t="s">
        <v>14407</v>
      </c>
      <c r="B1975" s="56" t="s">
        <v>89</v>
      </c>
      <c r="C1975" s="59">
        <v>42968</v>
      </c>
      <c r="D1975" s="61" t="s">
        <v>1027</v>
      </c>
      <c r="E1975" s="61" t="s">
        <v>112</v>
      </c>
      <c r="F1975" s="349" t="s">
        <v>106</v>
      </c>
      <c r="G1975" s="243" t="s">
        <v>113</v>
      </c>
      <c r="H1975" s="184" t="s">
        <v>112</v>
      </c>
      <c r="I1975" s="59">
        <f t="shared" si="0"/>
        <v>42998</v>
      </c>
      <c r="J1975" s="61" t="s">
        <v>1946</v>
      </c>
      <c r="K1975" s="61" t="s">
        <v>1946</v>
      </c>
      <c r="L1975" s="197" t="s">
        <v>4934</v>
      </c>
      <c r="M1975" s="61" t="s">
        <v>14408</v>
      </c>
      <c r="N1975" s="61" t="s">
        <v>44</v>
      </c>
      <c r="O1975" s="61" t="s">
        <v>14409</v>
      </c>
      <c r="P1975" s="61" t="s">
        <v>116</v>
      </c>
      <c r="Q1975" s="59">
        <v>42971</v>
      </c>
      <c r="R1975" s="61"/>
      <c r="S1975" s="61"/>
      <c r="T1975" s="61"/>
      <c r="U1975" s="66"/>
      <c r="V1975" s="61"/>
      <c r="W1975" s="61"/>
      <c r="X1975" s="61"/>
      <c r="Y1975" s="57">
        <v>43073</v>
      </c>
      <c r="Z1975" s="75"/>
      <c r="AA1975" s="95" t="s">
        <v>3338</v>
      </c>
      <c r="AB1975" s="61"/>
      <c r="AC1975" s="61"/>
      <c r="AD1975" s="61"/>
      <c r="AE1975" s="67" t="str">
        <f t="shared" si="1"/>
        <v>Aug</v>
      </c>
      <c r="AF1975" s="68" t="str">
        <f t="shared" si="2"/>
        <v>Dec</v>
      </c>
      <c r="AG1975" s="177">
        <f t="shared" si="6"/>
        <v>105</v>
      </c>
      <c r="AH1975" s="70">
        <f t="shared" si="5"/>
        <v>42998</v>
      </c>
      <c r="AI1975" s="71">
        <f ca="1"/>
        <v>-991</v>
      </c>
      <c r="AJ1975" s="71" t="str">
        <v>2017</v>
      </c>
      <c r="AK1975" s="70">
        <f t="shared" si="4"/>
        <v>42978</v>
      </c>
    </row>
    <row r="1976" spans="1:37" ht="14.4">
      <c r="A1976" s="239" t="s">
        <v>14410</v>
      </c>
      <c r="B1976" s="61" t="s">
        <v>89</v>
      </c>
      <c r="C1976" s="59">
        <v>42964</v>
      </c>
      <c r="D1976" s="61" t="s">
        <v>1027</v>
      </c>
      <c r="E1976" s="61" t="s">
        <v>112</v>
      </c>
      <c r="F1976" s="349" t="s">
        <v>106</v>
      </c>
      <c r="G1976" s="243" t="s">
        <v>113</v>
      </c>
      <c r="H1976" s="184" t="s">
        <v>112</v>
      </c>
      <c r="I1976" s="352">
        <f t="shared" si="0"/>
        <v>42994</v>
      </c>
      <c r="J1976" s="61" t="s">
        <v>1946</v>
      </c>
      <c r="K1976" s="61" t="s">
        <v>6453</v>
      </c>
      <c r="L1976" s="197" t="s">
        <v>14411</v>
      </c>
      <c r="M1976" s="61" t="s">
        <v>14412</v>
      </c>
      <c r="N1976" s="61"/>
      <c r="O1976" s="61" t="s">
        <v>14414</v>
      </c>
      <c r="P1976" s="61" t="s">
        <v>116</v>
      </c>
      <c r="Q1976" s="59">
        <v>42971</v>
      </c>
      <c r="R1976" s="61"/>
      <c r="S1976" s="61"/>
      <c r="T1976" s="61"/>
      <c r="U1976" s="66"/>
      <c r="V1976" s="61"/>
      <c r="W1976" s="61"/>
      <c r="X1976" s="61"/>
      <c r="Y1976" s="57">
        <v>43073</v>
      </c>
      <c r="Z1976" s="75"/>
      <c r="AA1976" s="95" t="s">
        <v>3338</v>
      </c>
      <c r="AB1976" s="61"/>
      <c r="AC1976" s="61"/>
      <c r="AD1976" s="61"/>
      <c r="AE1976" s="67" t="str">
        <f t="shared" si="1"/>
        <v>Aug</v>
      </c>
      <c r="AF1976" s="68" t="str">
        <f t="shared" si="2"/>
        <v>Dec</v>
      </c>
      <c r="AG1976" s="177">
        <f t="shared" si="6"/>
        <v>109</v>
      </c>
      <c r="AH1976" s="70">
        <f t="shared" si="5"/>
        <v>42994</v>
      </c>
      <c r="AI1976" s="71">
        <f ca="1"/>
        <v>-995</v>
      </c>
      <c r="AJ1976" s="71" t="str">
        <v>2017</v>
      </c>
      <c r="AK1976" s="70">
        <f t="shared" si="4"/>
        <v>42974</v>
      </c>
    </row>
    <row r="1977" spans="1:37" ht="14.4">
      <c r="A1977" s="239" t="s">
        <v>14416</v>
      </c>
      <c r="B1977" s="61" t="s">
        <v>89</v>
      </c>
      <c r="C1977" s="59">
        <v>42964</v>
      </c>
      <c r="D1977" s="61" t="s">
        <v>131</v>
      </c>
      <c r="E1977" s="61" t="s">
        <v>112</v>
      </c>
      <c r="F1977" s="349" t="s">
        <v>106</v>
      </c>
      <c r="G1977" s="243" t="s">
        <v>113</v>
      </c>
      <c r="H1977" s="184" t="s">
        <v>112</v>
      </c>
      <c r="I1977" s="352">
        <f t="shared" si="0"/>
        <v>42994</v>
      </c>
      <c r="J1977" s="61" t="s">
        <v>1946</v>
      </c>
      <c r="K1977" s="61" t="s">
        <v>1946</v>
      </c>
      <c r="L1977" s="197" t="s">
        <v>14417</v>
      </c>
      <c r="M1977" s="61" t="s">
        <v>6626</v>
      </c>
      <c r="N1977" s="61" t="s">
        <v>20</v>
      </c>
      <c r="O1977" s="61" t="s">
        <v>3997</v>
      </c>
      <c r="P1977" s="61" t="s">
        <v>116</v>
      </c>
      <c r="Q1977" s="59"/>
      <c r="R1977" s="61"/>
      <c r="S1977" s="61"/>
      <c r="T1977" s="61" t="s">
        <v>1946</v>
      </c>
      <c r="U1977" s="66"/>
      <c r="V1977" s="204">
        <v>42975</v>
      </c>
      <c r="W1977" s="61"/>
      <c r="X1977" s="61"/>
      <c r="Y1977" s="57">
        <v>43073</v>
      </c>
      <c r="Z1977" s="75"/>
      <c r="AA1977" s="95"/>
      <c r="AB1977" s="61"/>
      <c r="AC1977" s="61"/>
      <c r="AD1977" s="61"/>
      <c r="AE1977" s="67" t="str">
        <f t="shared" si="1"/>
        <v>Aug</v>
      </c>
      <c r="AF1977" s="68" t="str">
        <f t="shared" si="2"/>
        <v>Dec</v>
      </c>
      <c r="AG1977" s="177">
        <f t="shared" si="6"/>
        <v>109</v>
      </c>
      <c r="AH1977" s="70">
        <f t="shared" si="5"/>
        <v>42994</v>
      </c>
      <c r="AI1977" s="71">
        <f ca="1"/>
        <v>-995</v>
      </c>
      <c r="AJ1977" s="71" t="str">
        <v>2017</v>
      </c>
      <c r="AK1977" s="70">
        <f t="shared" si="4"/>
        <v>42974</v>
      </c>
    </row>
    <row r="1978" spans="1:37" ht="14.4">
      <c r="A1978" s="239" t="s">
        <v>14419</v>
      </c>
      <c r="B1978" s="56" t="s">
        <v>89</v>
      </c>
      <c r="C1978" s="59">
        <v>42969</v>
      </c>
      <c r="D1978" s="61" t="s">
        <v>90</v>
      </c>
      <c r="E1978" s="61" t="s">
        <v>112</v>
      </c>
      <c r="F1978" s="349" t="s">
        <v>106</v>
      </c>
      <c r="G1978" s="243" t="s">
        <v>113</v>
      </c>
      <c r="H1978" s="184" t="s">
        <v>112</v>
      </c>
      <c r="I1978" s="59">
        <f t="shared" si="0"/>
        <v>42999</v>
      </c>
      <c r="J1978" s="61" t="s">
        <v>1946</v>
      </c>
      <c r="K1978" s="61" t="s">
        <v>1946</v>
      </c>
      <c r="L1978" s="197" t="s">
        <v>14423</v>
      </c>
      <c r="M1978" s="61" t="s">
        <v>5521</v>
      </c>
      <c r="N1978" s="61"/>
      <c r="O1978" s="61" t="s">
        <v>5529</v>
      </c>
      <c r="P1978" s="61" t="s">
        <v>116</v>
      </c>
      <c r="Q1978" s="59"/>
      <c r="R1978" s="61"/>
      <c r="S1978" s="61"/>
      <c r="T1978" s="61" t="s">
        <v>1946</v>
      </c>
      <c r="U1978" s="66"/>
      <c r="V1978" s="61"/>
      <c r="W1978" s="61"/>
      <c r="X1978" s="61"/>
      <c r="Y1978" s="57">
        <v>43073</v>
      </c>
      <c r="Z1978" s="75"/>
      <c r="AA1978" s="95"/>
      <c r="AB1978" s="61"/>
      <c r="AC1978" s="61"/>
      <c r="AD1978" s="61"/>
      <c r="AE1978" s="67" t="str">
        <f t="shared" si="1"/>
        <v>Aug</v>
      </c>
      <c r="AF1978" s="68" t="str">
        <f t="shared" si="2"/>
        <v>Dec</v>
      </c>
      <c r="AG1978" s="177">
        <f t="shared" si="6"/>
        <v>104</v>
      </c>
      <c r="AH1978" s="70">
        <f t="shared" si="5"/>
        <v>42999</v>
      </c>
      <c r="AI1978" s="71">
        <f ca="1"/>
        <v>-990</v>
      </c>
      <c r="AJ1978" s="71" t="str">
        <v>2017</v>
      </c>
      <c r="AK1978" s="70">
        <f t="shared" si="4"/>
        <v>42979</v>
      </c>
    </row>
    <row r="1979" spans="1:37" ht="14.4">
      <c r="A1979" s="239" t="s">
        <v>14425</v>
      </c>
      <c r="B1979" s="61" t="s">
        <v>89</v>
      </c>
      <c r="C1979" s="59">
        <v>42970</v>
      </c>
      <c r="D1979" s="61" t="s">
        <v>90</v>
      </c>
      <c r="E1979" s="56" t="s">
        <v>140</v>
      </c>
      <c r="F1979" s="271" t="s">
        <v>106</v>
      </c>
      <c r="G1979" s="168" t="s">
        <v>107</v>
      </c>
      <c r="H1979" s="242" t="s">
        <v>140</v>
      </c>
      <c r="I1979" s="59">
        <f t="shared" si="0"/>
        <v>43000</v>
      </c>
      <c r="J1979" s="61"/>
      <c r="K1979" s="61"/>
      <c r="L1979" s="197" t="s">
        <v>14428</v>
      </c>
      <c r="M1979" s="61" t="s">
        <v>14428</v>
      </c>
      <c r="N1979" s="61" t="s">
        <v>249</v>
      </c>
      <c r="O1979" s="61"/>
      <c r="P1979" s="61" t="s">
        <v>17</v>
      </c>
      <c r="Q1979" s="59"/>
      <c r="R1979" s="61"/>
      <c r="S1979" s="61"/>
      <c r="T1979" s="61"/>
      <c r="U1979" s="66"/>
      <c r="V1979" s="61"/>
      <c r="W1979" s="61"/>
      <c r="X1979" s="61" t="s">
        <v>14</v>
      </c>
      <c r="Y1979" s="57">
        <v>43073</v>
      </c>
      <c r="Z1979" s="75">
        <v>6</v>
      </c>
      <c r="AA1979" s="95" t="s">
        <v>14429</v>
      </c>
      <c r="AB1979" s="61"/>
      <c r="AC1979" s="61"/>
      <c r="AD1979" s="61"/>
      <c r="AE1979" s="67" t="str">
        <f t="shared" si="1"/>
        <v>Aug</v>
      </c>
      <c r="AF1979" s="68" t="str">
        <f t="shared" si="2"/>
        <v>Dec</v>
      </c>
      <c r="AG1979" s="177">
        <f t="shared" si="6"/>
        <v>103</v>
      </c>
      <c r="AH1979" s="70">
        <f t="shared" si="5"/>
        <v>43000</v>
      </c>
      <c r="AI1979" s="71">
        <f ca="1"/>
        <v>-989</v>
      </c>
      <c r="AJ1979" s="71" t="str">
        <v>2017</v>
      </c>
      <c r="AK1979" s="70">
        <f t="shared" si="4"/>
        <v>42980</v>
      </c>
    </row>
    <row r="1980" spans="1:37" ht="14.4">
      <c r="A1980" s="239" t="s">
        <v>14431</v>
      </c>
      <c r="B1980" s="61" t="s">
        <v>89</v>
      </c>
      <c r="C1980" s="59">
        <v>42970</v>
      </c>
      <c r="D1980" s="61" t="s">
        <v>90</v>
      </c>
      <c r="E1980" s="56" t="s">
        <v>140</v>
      </c>
      <c r="F1980" s="271" t="s">
        <v>106</v>
      </c>
      <c r="G1980" s="168" t="s">
        <v>107</v>
      </c>
      <c r="H1980" s="242" t="s">
        <v>140</v>
      </c>
      <c r="I1980" s="59">
        <f t="shared" si="0"/>
        <v>43000</v>
      </c>
      <c r="J1980" s="61"/>
      <c r="K1980" s="61"/>
      <c r="L1980" s="197" t="s">
        <v>14432</v>
      </c>
      <c r="M1980" s="61" t="s">
        <v>14433</v>
      </c>
      <c r="N1980" s="61"/>
      <c r="O1980" s="61"/>
      <c r="P1980" s="61"/>
      <c r="Q1980" s="59">
        <v>42970</v>
      </c>
      <c r="R1980" s="61"/>
      <c r="S1980" s="61"/>
      <c r="T1980" s="61"/>
      <c r="U1980" s="66"/>
      <c r="V1980" s="61"/>
      <c r="W1980" s="61"/>
      <c r="X1980" s="61" t="s">
        <v>14</v>
      </c>
      <c r="Y1980" s="57">
        <v>43073</v>
      </c>
      <c r="Z1980" s="75"/>
      <c r="AA1980" s="197" t="s">
        <v>14435</v>
      </c>
      <c r="AB1980" s="61"/>
      <c r="AC1980" s="61"/>
      <c r="AD1980" s="61"/>
      <c r="AE1980" s="67" t="str">
        <f t="shared" si="1"/>
        <v>Aug</v>
      </c>
      <c r="AF1980" s="68" t="str">
        <f t="shared" si="2"/>
        <v>Dec</v>
      </c>
      <c r="AG1980" s="177">
        <f t="shared" si="6"/>
        <v>103</v>
      </c>
      <c r="AH1980" s="70">
        <f t="shared" si="5"/>
        <v>43000</v>
      </c>
      <c r="AI1980" s="71">
        <f ca="1"/>
        <v>-989</v>
      </c>
      <c r="AJ1980" s="71" t="str">
        <v>2017</v>
      </c>
      <c r="AK1980" s="70">
        <f t="shared" si="4"/>
        <v>42980</v>
      </c>
    </row>
    <row r="1981" spans="1:37" ht="14.4">
      <c r="A1981" s="239" t="s">
        <v>14437</v>
      </c>
      <c r="B1981" s="61" t="s">
        <v>89</v>
      </c>
      <c r="C1981" s="59">
        <v>42970</v>
      </c>
      <c r="D1981" s="61" t="s">
        <v>90</v>
      </c>
      <c r="E1981" s="61" t="s">
        <v>91</v>
      </c>
      <c r="F1981" s="349" t="s">
        <v>214</v>
      </c>
      <c r="G1981" s="168" t="s">
        <v>3693</v>
      </c>
      <c r="H1981" s="242" t="s">
        <v>3694</v>
      </c>
      <c r="I1981" s="59">
        <f t="shared" si="0"/>
        <v>43000</v>
      </c>
      <c r="J1981" s="61" t="s">
        <v>18</v>
      </c>
      <c r="K1981" s="61" t="s">
        <v>18</v>
      </c>
      <c r="L1981" s="197" t="s">
        <v>8788</v>
      </c>
      <c r="M1981" s="61" t="s">
        <v>14438</v>
      </c>
      <c r="N1981" s="61" t="s">
        <v>95</v>
      </c>
      <c r="O1981" s="61" t="s">
        <v>14440</v>
      </c>
      <c r="P1981" s="61" t="s">
        <v>96</v>
      </c>
      <c r="Q1981" s="59"/>
      <c r="R1981" s="61"/>
      <c r="S1981" s="61"/>
      <c r="T1981" s="61"/>
      <c r="U1981" s="66"/>
      <c r="V1981" s="61"/>
      <c r="W1981" s="61"/>
      <c r="X1981" s="61" t="s">
        <v>18</v>
      </c>
      <c r="Y1981" s="57">
        <v>43073</v>
      </c>
      <c r="Z1981" s="75"/>
      <c r="AA1981" s="64" t="s">
        <v>14441</v>
      </c>
      <c r="AB1981" s="174" t="s">
        <v>3709</v>
      </c>
      <c r="AC1981" s="61"/>
      <c r="AD1981" s="61"/>
      <c r="AE1981" s="67" t="str">
        <f t="shared" si="1"/>
        <v>Aug</v>
      </c>
      <c r="AF1981" s="68" t="str">
        <f t="shared" si="2"/>
        <v>Dec</v>
      </c>
      <c r="AG1981" s="177">
        <f t="shared" si="6"/>
        <v>103</v>
      </c>
      <c r="AH1981" s="70">
        <f t="shared" si="5"/>
        <v>43000</v>
      </c>
      <c r="AI1981" s="71">
        <f ca="1"/>
        <v>-989</v>
      </c>
      <c r="AJ1981" s="71" t="str">
        <v>2017</v>
      </c>
      <c r="AK1981" s="70">
        <f t="shared" si="4"/>
        <v>42980</v>
      </c>
    </row>
    <row r="1982" spans="1:37" ht="14.4">
      <c r="A1982" s="239" t="s">
        <v>14442</v>
      </c>
      <c r="B1982" s="61" t="s">
        <v>89</v>
      </c>
      <c r="C1982" s="59">
        <v>42970</v>
      </c>
      <c r="D1982" s="61" t="s">
        <v>131</v>
      </c>
      <c r="E1982" s="56" t="s">
        <v>140</v>
      </c>
      <c r="F1982" s="271" t="s">
        <v>106</v>
      </c>
      <c r="G1982" s="168" t="s">
        <v>107</v>
      </c>
      <c r="H1982" s="242" t="s">
        <v>140</v>
      </c>
      <c r="I1982" s="59">
        <f t="shared" si="0"/>
        <v>43000</v>
      </c>
      <c r="J1982" s="61"/>
      <c r="K1982" s="61"/>
      <c r="L1982" s="197" t="s">
        <v>14444</v>
      </c>
      <c r="M1982" s="61" t="s">
        <v>14445</v>
      </c>
      <c r="N1982" s="61" t="s">
        <v>189</v>
      </c>
      <c r="O1982" s="61" t="s">
        <v>14446</v>
      </c>
      <c r="P1982" s="61" t="s">
        <v>17</v>
      </c>
      <c r="Q1982" s="59"/>
      <c r="R1982" s="61"/>
      <c r="S1982" s="61"/>
      <c r="T1982" s="61"/>
      <c r="U1982" s="66"/>
      <c r="V1982" s="61"/>
      <c r="W1982" s="61"/>
      <c r="X1982" s="61" t="s">
        <v>18</v>
      </c>
      <c r="Y1982" s="57">
        <v>43073</v>
      </c>
      <c r="Z1982" s="75"/>
      <c r="AA1982" s="95" t="s">
        <v>14450</v>
      </c>
      <c r="AB1982" s="61"/>
      <c r="AC1982" s="61"/>
      <c r="AD1982" s="61"/>
      <c r="AE1982" s="67" t="str">
        <f t="shared" si="1"/>
        <v>Aug</v>
      </c>
      <c r="AF1982" s="68" t="str">
        <f t="shared" si="2"/>
        <v>Dec</v>
      </c>
      <c r="AG1982" s="177">
        <f t="shared" si="6"/>
        <v>103</v>
      </c>
      <c r="AH1982" s="70">
        <f t="shared" si="5"/>
        <v>43000</v>
      </c>
      <c r="AI1982" s="71">
        <f ca="1"/>
        <v>-989</v>
      </c>
      <c r="AJ1982" s="71" t="str">
        <v>2017</v>
      </c>
      <c r="AK1982" s="70">
        <f t="shared" si="4"/>
        <v>42980</v>
      </c>
    </row>
    <row r="1983" spans="1:37" ht="14.4">
      <c r="A1983" s="239" t="s">
        <v>14451</v>
      </c>
      <c r="B1983" s="61" t="s">
        <v>89</v>
      </c>
      <c r="C1983" s="59">
        <v>42970</v>
      </c>
      <c r="D1983" s="61" t="s">
        <v>90</v>
      </c>
      <c r="E1983" s="61" t="s">
        <v>13864</v>
      </c>
      <c r="F1983" s="349" t="s">
        <v>106</v>
      </c>
      <c r="G1983" s="168" t="s">
        <v>177</v>
      </c>
      <c r="H1983" s="184" t="s">
        <v>2445</v>
      </c>
      <c r="I1983" s="59">
        <f t="shared" si="0"/>
        <v>43000</v>
      </c>
      <c r="J1983" s="61"/>
      <c r="K1983" s="61"/>
      <c r="L1983" s="197" t="s">
        <v>13288</v>
      </c>
      <c r="M1983" s="61" t="s">
        <v>13140</v>
      </c>
      <c r="N1983" s="61"/>
      <c r="O1983" s="61"/>
      <c r="P1983" s="61"/>
      <c r="Q1983" s="59"/>
      <c r="R1983" s="61"/>
      <c r="S1983" s="61"/>
      <c r="T1983" s="61"/>
      <c r="U1983" s="66"/>
      <c r="V1983" s="61"/>
      <c r="W1983" s="61"/>
      <c r="X1983" s="61"/>
      <c r="Y1983" s="57">
        <v>43073</v>
      </c>
      <c r="Z1983" s="75"/>
      <c r="AA1983" s="246" t="s">
        <v>14452</v>
      </c>
      <c r="AB1983" s="61"/>
      <c r="AC1983" s="61"/>
      <c r="AD1983" s="61"/>
      <c r="AE1983" s="67" t="str">
        <f t="shared" si="1"/>
        <v>Aug</v>
      </c>
      <c r="AF1983" s="68" t="str">
        <f t="shared" si="2"/>
        <v>Dec</v>
      </c>
      <c r="AG1983" s="177">
        <f t="shared" si="6"/>
        <v>103</v>
      </c>
      <c r="AH1983" s="70">
        <f t="shared" si="5"/>
        <v>43000</v>
      </c>
      <c r="AI1983" s="71">
        <f ca="1"/>
        <v>-989</v>
      </c>
      <c r="AJ1983" s="71" t="str">
        <v>2017</v>
      </c>
      <c r="AK1983" s="70">
        <f t="shared" si="4"/>
        <v>42980</v>
      </c>
    </row>
    <row r="1984" spans="1:37" ht="14.4">
      <c r="A1984" s="239" t="s">
        <v>14453</v>
      </c>
      <c r="B1984" s="61" t="s">
        <v>89</v>
      </c>
      <c r="C1984" s="59">
        <v>42970</v>
      </c>
      <c r="D1984" s="61" t="s">
        <v>90</v>
      </c>
      <c r="E1984" s="61" t="s">
        <v>13864</v>
      </c>
      <c r="F1984" s="349" t="s">
        <v>214</v>
      </c>
      <c r="G1984" s="187" t="s">
        <v>214</v>
      </c>
      <c r="H1984" s="184" t="s">
        <v>3785</v>
      </c>
      <c r="I1984" s="59">
        <f t="shared" si="0"/>
        <v>43000</v>
      </c>
      <c r="J1984" s="61" t="s">
        <v>18</v>
      </c>
      <c r="K1984" s="184" t="s">
        <v>18</v>
      </c>
      <c r="L1984" s="197" t="s">
        <v>14455</v>
      </c>
      <c r="M1984" s="61" t="s">
        <v>108</v>
      </c>
      <c r="N1984" s="61" t="s">
        <v>266</v>
      </c>
      <c r="O1984" s="61" t="s">
        <v>108</v>
      </c>
      <c r="P1984" s="185" t="s">
        <v>96</v>
      </c>
      <c r="Q1984" s="182"/>
      <c r="R1984" s="61" t="s">
        <v>18</v>
      </c>
      <c r="S1984" s="61"/>
      <c r="T1984" s="61"/>
      <c r="U1984" s="66" t="s">
        <v>108</v>
      </c>
      <c r="V1984" s="61" t="s">
        <v>108</v>
      </c>
      <c r="W1984" s="61"/>
      <c r="X1984" s="61" t="s">
        <v>14</v>
      </c>
      <c r="Y1984" s="57">
        <v>43073</v>
      </c>
      <c r="Z1984" s="75" t="s">
        <v>108</v>
      </c>
      <c r="AA1984" s="95" t="s">
        <v>14459</v>
      </c>
      <c r="AB1984" s="61" t="s">
        <v>179</v>
      </c>
      <c r="AC1984" s="61"/>
      <c r="AD1984" s="61"/>
      <c r="AE1984" s="67" t="str">
        <f t="shared" si="1"/>
        <v>Aug</v>
      </c>
      <c r="AF1984" s="68" t="str">
        <f t="shared" si="2"/>
        <v>Dec</v>
      </c>
      <c r="AG1984" s="177">
        <f t="shared" si="6"/>
        <v>103</v>
      </c>
      <c r="AH1984" s="70">
        <f t="shared" si="5"/>
        <v>43000</v>
      </c>
      <c r="AI1984" s="71">
        <f ca="1"/>
        <v>-989</v>
      </c>
      <c r="AJ1984" s="71" t="str">
        <v>2017</v>
      </c>
      <c r="AK1984" s="70">
        <f t="shared" si="4"/>
        <v>42980</v>
      </c>
    </row>
    <row r="1985" spans="1:37" ht="14.4">
      <c r="A1985" s="239" t="s">
        <v>14460</v>
      </c>
      <c r="B1985" s="61" t="s">
        <v>89</v>
      </c>
      <c r="C1985" s="59">
        <v>42969</v>
      </c>
      <c r="D1985" s="61" t="s">
        <v>90</v>
      </c>
      <c r="E1985" s="56" t="s">
        <v>140</v>
      </c>
      <c r="F1985" s="271" t="s">
        <v>106</v>
      </c>
      <c r="G1985" s="168" t="s">
        <v>107</v>
      </c>
      <c r="H1985" s="242" t="s">
        <v>140</v>
      </c>
      <c r="I1985" s="59">
        <f t="shared" si="0"/>
        <v>42999</v>
      </c>
      <c r="J1985" s="61"/>
      <c r="K1985" s="61"/>
      <c r="L1985" s="197" t="s">
        <v>14371</v>
      </c>
      <c r="M1985" s="61" t="s">
        <v>14372</v>
      </c>
      <c r="N1985" s="61" t="s">
        <v>132</v>
      </c>
      <c r="O1985" s="61" t="s">
        <v>14462</v>
      </c>
      <c r="P1985" s="61" t="s">
        <v>17</v>
      </c>
      <c r="Q1985" s="59">
        <v>42971</v>
      </c>
      <c r="R1985" s="61"/>
      <c r="S1985" s="61"/>
      <c r="T1985" s="61"/>
      <c r="U1985" s="66"/>
      <c r="V1985" s="61"/>
      <c r="W1985" s="61"/>
      <c r="X1985" s="61"/>
      <c r="Y1985" s="57">
        <v>43073</v>
      </c>
      <c r="Z1985" s="75"/>
      <c r="AA1985" s="95" t="s">
        <v>13922</v>
      </c>
      <c r="AB1985" s="61"/>
      <c r="AC1985" s="61"/>
      <c r="AD1985" s="61"/>
      <c r="AE1985" s="67" t="str">
        <f t="shared" si="1"/>
        <v>Aug</v>
      </c>
      <c r="AF1985" s="68" t="str">
        <f t="shared" si="2"/>
        <v>Dec</v>
      </c>
      <c r="AG1985" s="177">
        <f t="shared" si="6"/>
        <v>104</v>
      </c>
      <c r="AH1985" s="70">
        <f t="shared" si="5"/>
        <v>42999</v>
      </c>
      <c r="AI1985" s="71">
        <f ca="1"/>
        <v>-990</v>
      </c>
      <c r="AJ1985" s="71" t="str">
        <v>2017</v>
      </c>
      <c r="AK1985" s="70">
        <f t="shared" si="4"/>
        <v>42979</v>
      </c>
    </row>
    <row r="1986" spans="1:37" ht="14.4">
      <c r="A1986" s="239" t="s">
        <v>14464</v>
      </c>
      <c r="B1986" s="61" t="s">
        <v>89</v>
      </c>
      <c r="C1986" s="59">
        <v>42958</v>
      </c>
      <c r="D1986" s="61" t="s">
        <v>90</v>
      </c>
      <c r="E1986" s="61" t="s">
        <v>327</v>
      </c>
      <c r="F1986" s="349" t="s">
        <v>214</v>
      </c>
      <c r="G1986" s="187" t="s">
        <v>4797</v>
      </c>
      <c r="H1986" s="184" t="s">
        <v>327</v>
      </c>
      <c r="I1986" s="59">
        <f t="shared" si="0"/>
        <v>42988</v>
      </c>
      <c r="J1986" s="61"/>
      <c r="K1986" s="61" t="s">
        <v>18</v>
      </c>
      <c r="L1986" s="197" t="s">
        <v>14466</v>
      </c>
      <c r="M1986" s="61" t="s">
        <v>14467</v>
      </c>
      <c r="N1986" s="61" t="s">
        <v>436</v>
      </c>
      <c r="O1986" s="323">
        <v>114034</v>
      </c>
      <c r="P1986" s="61" t="s">
        <v>117</v>
      </c>
      <c r="Q1986" s="59">
        <v>42958</v>
      </c>
      <c r="R1986" s="61"/>
      <c r="S1986" s="61"/>
      <c r="T1986" s="61" t="s">
        <v>18</v>
      </c>
      <c r="U1986" s="66"/>
      <c r="V1986" s="211">
        <v>25</v>
      </c>
      <c r="W1986" s="61"/>
      <c r="X1986" s="61" t="s">
        <v>18</v>
      </c>
      <c r="Y1986" s="57">
        <v>43073</v>
      </c>
      <c r="Z1986" s="75"/>
      <c r="AA1986" s="95"/>
      <c r="AB1986" s="61" t="s">
        <v>14469</v>
      </c>
      <c r="AC1986" s="61"/>
      <c r="AD1986" s="61"/>
      <c r="AE1986" s="67" t="str">
        <f t="shared" si="1"/>
        <v>Aug</v>
      </c>
      <c r="AF1986" s="68" t="str">
        <f t="shared" si="2"/>
        <v>Dec</v>
      </c>
      <c r="AG1986" s="177">
        <f t="shared" si="6"/>
        <v>115</v>
      </c>
      <c r="AH1986" s="70">
        <f t="shared" si="5"/>
        <v>42988</v>
      </c>
      <c r="AI1986" s="71">
        <f ca="1"/>
        <v>-1001</v>
      </c>
      <c r="AJ1986" s="71" t="str">
        <v>2017</v>
      </c>
      <c r="AK1986" s="70">
        <f t="shared" si="4"/>
        <v>42968</v>
      </c>
    </row>
    <row r="1987" spans="1:37" ht="14.4">
      <c r="A1987" s="239" t="s">
        <v>14473</v>
      </c>
      <c r="B1987" s="61" t="s">
        <v>89</v>
      </c>
      <c r="C1987" s="59">
        <v>42961</v>
      </c>
      <c r="D1987" s="61" t="s">
        <v>90</v>
      </c>
      <c r="E1987" s="61" t="s">
        <v>327</v>
      </c>
      <c r="F1987" s="349" t="s">
        <v>214</v>
      </c>
      <c r="G1987" s="187" t="s">
        <v>4797</v>
      </c>
      <c r="H1987" s="184" t="s">
        <v>327</v>
      </c>
      <c r="I1987" s="346">
        <f t="shared" si="0"/>
        <v>42991</v>
      </c>
      <c r="J1987" s="61"/>
      <c r="K1987" s="61" t="s">
        <v>18</v>
      </c>
      <c r="L1987" s="197" t="s">
        <v>14475</v>
      </c>
      <c r="M1987" s="61" t="s">
        <v>14476</v>
      </c>
      <c r="N1987" s="61" t="s">
        <v>271</v>
      </c>
      <c r="O1987" s="61">
        <v>2117033</v>
      </c>
      <c r="P1987" s="61" t="s">
        <v>96</v>
      </c>
      <c r="Q1987" s="59">
        <v>42961</v>
      </c>
      <c r="R1987" s="61"/>
      <c r="S1987" s="61"/>
      <c r="T1987" s="61"/>
      <c r="U1987" s="66"/>
      <c r="V1987" s="61"/>
      <c r="W1987" s="61"/>
      <c r="X1987" s="61" t="s">
        <v>18</v>
      </c>
      <c r="Y1987" s="57">
        <v>43073</v>
      </c>
      <c r="Z1987" s="75"/>
      <c r="AA1987" s="95" t="s">
        <v>437</v>
      </c>
      <c r="AB1987" s="61"/>
      <c r="AC1987" s="61"/>
      <c r="AD1987" s="61"/>
      <c r="AE1987" s="67" t="str">
        <f t="shared" si="1"/>
        <v>Aug</v>
      </c>
      <c r="AF1987" s="68" t="str">
        <f t="shared" si="2"/>
        <v>Dec</v>
      </c>
      <c r="AG1987" s="177">
        <f t="shared" si="6"/>
        <v>112</v>
      </c>
      <c r="AH1987" s="70">
        <f t="shared" si="5"/>
        <v>42991</v>
      </c>
      <c r="AI1987" s="71">
        <f ca="1"/>
        <v>-998</v>
      </c>
      <c r="AJ1987" s="71" t="str">
        <v>2017</v>
      </c>
      <c r="AK1987" s="70">
        <f t="shared" si="4"/>
        <v>42971</v>
      </c>
    </row>
    <row r="1988" spans="1:37" ht="14.4">
      <c r="A1988" s="239" t="s">
        <v>14478</v>
      </c>
      <c r="B1988" s="61" t="s">
        <v>89</v>
      </c>
      <c r="C1988" s="59">
        <v>42961</v>
      </c>
      <c r="D1988" s="61" t="s">
        <v>90</v>
      </c>
      <c r="E1988" s="61" t="s">
        <v>327</v>
      </c>
      <c r="F1988" s="349" t="s">
        <v>214</v>
      </c>
      <c r="G1988" s="187" t="s">
        <v>4797</v>
      </c>
      <c r="H1988" s="184" t="s">
        <v>327</v>
      </c>
      <c r="I1988" s="59">
        <f t="shared" si="0"/>
        <v>42991</v>
      </c>
      <c r="J1988" s="61"/>
      <c r="K1988" s="61" t="s">
        <v>18</v>
      </c>
      <c r="L1988" s="197" t="s">
        <v>14475</v>
      </c>
      <c r="M1988" s="61" t="s">
        <v>14480</v>
      </c>
      <c r="N1988" s="61" t="s">
        <v>436</v>
      </c>
      <c r="O1988" s="323">
        <v>117015</v>
      </c>
      <c r="P1988" s="61" t="s">
        <v>96</v>
      </c>
      <c r="Q1988" s="59">
        <v>42961</v>
      </c>
      <c r="R1988" s="61"/>
      <c r="S1988" s="61"/>
      <c r="T1988" s="61"/>
      <c r="U1988" s="66"/>
      <c r="V1988" s="61"/>
      <c r="W1988" s="61"/>
      <c r="X1988" s="61" t="s">
        <v>18</v>
      </c>
      <c r="Y1988" s="57">
        <v>43073</v>
      </c>
      <c r="Z1988" s="75"/>
      <c r="AA1988" s="95" t="s">
        <v>437</v>
      </c>
      <c r="AB1988" s="61"/>
      <c r="AC1988" s="61"/>
      <c r="AD1988" s="61"/>
      <c r="AE1988" s="67" t="str">
        <f t="shared" si="1"/>
        <v>Aug</v>
      </c>
      <c r="AF1988" s="68" t="str">
        <f t="shared" si="2"/>
        <v>Dec</v>
      </c>
      <c r="AG1988" s="177">
        <f t="shared" si="6"/>
        <v>112</v>
      </c>
      <c r="AH1988" s="70">
        <f t="shared" si="5"/>
        <v>42991</v>
      </c>
      <c r="AI1988" s="71">
        <f ca="1"/>
        <v>-998</v>
      </c>
      <c r="AJ1988" s="71" t="str">
        <v>2017</v>
      </c>
      <c r="AK1988" s="70">
        <f t="shared" si="4"/>
        <v>42971</v>
      </c>
    </row>
    <row r="1989" spans="1:37" ht="14.4">
      <c r="A1989" s="239" t="s">
        <v>14483</v>
      </c>
      <c r="B1989" s="61" t="s">
        <v>89</v>
      </c>
      <c r="C1989" s="59">
        <v>42949</v>
      </c>
      <c r="D1989" s="61" t="s">
        <v>90</v>
      </c>
      <c r="E1989" s="56" t="s">
        <v>140</v>
      </c>
      <c r="F1989" s="271" t="s">
        <v>106</v>
      </c>
      <c r="G1989" s="168" t="s">
        <v>107</v>
      </c>
      <c r="H1989" s="242" t="s">
        <v>140</v>
      </c>
      <c r="I1989" s="59">
        <f t="shared" si="0"/>
        <v>42979</v>
      </c>
      <c r="J1989" s="61"/>
      <c r="K1989" s="61"/>
      <c r="L1989" s="197" t="s">
        <v>14484</v>
      </c>
      <c r="M1989" s="61" t="s">
        <v>14484</v>
      </c>
      <c r="N1989" s="61" t="s">
        <v>27</v>
      </c>
      <c r="O1989" s="61" t="s">
        <v>13049</v>
      </c>
      <c r="P1989" s="61"/>
      <c r="Q1989" s="59"/>
      <c r="R1989" s="61"/>
      <c r="S1989" s="61"/>
      <c r="T1989" s="61"/>
      <c r="U1989" s="66"/>
      <c r="V1989" s="61"/>
      <c r="W1989" s="61"/>
      <c r="X1989" s="61" t="s">
        <v>18</v>
      </c>
      <c r="Y1989" s="57">
        <v>43073</v>
      </c>
      <c r="Z1989" s="75"/>
      <c r="AA1989" s="95" t="s">
        <v>14487</v>
      </c>
      <c r="AB1989" s="61"/>
      <c r="AC1989" s="61"/>
      <c r="AD1989" s="61"/>
      <c r="AE1989" s="67" t="str">
        <f t="shared" si="1"/>
        <v>Aug</v>
      </c>
      <c r="AF1989" s="68" t="str">
        <f t="shared" si="2"/>
        <v>Dec</v>
      </c>
      <c r="AG1989" s="177">
        <f t="shared" si="6"/>
        <v>124</v>
      </c>
      <c r="AH1989" s="70">
        <f t="shared" si="5"/>
        <v>42979</v>
      </c>
      <c r="AI1989" s="71">
        <f ca="1"/>
        <v>-1010</v>
      </c>
      <c r="AJ1989" s="71" t="str">
        <v>2017</v>
      </c>
      <c r="AK1989" s="70">
        <f t="shared" si="4"/>
        <v>42959</v>
      </c>
    </row>
    <row r="1990" spans="1:37" ht="14.4">
      <c r="A1990" s="239" t="s">
        <v>14489</v>
      </c>
      <c r="B1990" s="61" t="s">
        <v>89</v>
      </c>
      <c r="C1990" s="59">
        <v>42971</v>
      </c>
      <c r="D1990" s="61" t="s">
        <v>131</v>
      </c>
      <c r="E1990" s="56" t="s">
        <v>140</v>
      </c>
      <c r="F1990" s="271" t="s">
        <v>106</v>
      </c>
      <c r="G1990" s="168" t="s">
        <v>107</v>
      </c>
      <c r="H1990" s="242" t="s">
        <v>140</v>
      </c>
      <c r="I1990" s="59">
        <f t="shared" si="0"/>
        <v>43001</v>
      </c>
      <c r="J1990" s="61"/>
      <c r="K1990" s="61"/>
      <c r="L1990" s="197" t="s">
        <v>14490</v>
      </c>
      <c r="M1990" s="61" t="s">
        <v>14491</v>
      </c>
      <c r="N1990" s="61"/>
      <c r="O1990" s="61"/>
      <c r="P1990" s="61"/>
      <c r="Q1990" s="59"/>
      <c r="R1990" s="61"/>
      <c r="S1990" s="61"/>
      <c r="T1990" s="61"/>
      <c r="U1990" s="66"/>
      <c r="V1990" s="61"/>
      <c r="W1990" s="61"/>
      <c r="X1990" s="61" t="s">
        <v>14</v>
      </c>
      <c r="Y1990" s="57">
        <v>43073</v>
      </c>
      <c r="Z1990" s="75"/>
      <c r="AA1990" s="95" t="s">
        <v>14493</v>
      </c>
      <c r="AB1990" s="61"/>
      <c r="AC1990" s="61"/>
      <c r="AD1990" s="61"/>
      <c r="AE1990" s="67" t="str">
        <f t="shared" si="1"/>
        <v>Aug</v>
      </c>
      <c r="AF1990" s="68" t="str">
        <f t="shared" si="2"/>
        <v>Dec</v>
      </c>
      <c r="AG1990" s="177">
        <f t="shared" si="6"/>
        <v>102</v>
      </c>
      <c r="AH1990" s="70">
        <f t="shared" si="5"/>
        <v>43001</v>
      </c>
      <c r="AI1990" s="71">
        <f ca="1"/>
        <v>-988</v>
      </c>
      <c r="AJ1990" s="71" t="str">
        <v>2017</v>
      </c>
      <c r="AK1990" s="70">
        <f t="shared" si="4"/>
        <v>42981</v>
      </c>
    </row>
    <row r="1991" spans="1:37" ht="14.4">
      <c r="A1991" s="239" t="s">
        <v>14495</v>
      </c>
      <c r="B1991" s="61" t="s">
        <v>89</v>
      </c>
      <c r="C1991" s="59">
        <v>42971</v>
      </c>
      <c r="D1991" s="61" t="s">
        <v>90</v>
      </c>
      <c r="E1991" s="56" t="s">
        <v>140</v>
      </c>
      <c r="F1991" s="271" t="s">
        <v>106</v>
      </c>
      <c r="G1991" s="168" t="s">
        <v>107</v>
      </c>
      <c r="H1991" s="242" t="s">
        <v>140</v>
      </c>
      <c r="I1991" s="59">
        <f t="shared" si="0"/>
        <v>43001</v>
      </c>
      <c r="J1991" s="61"/>
      <c r="K1991" s="61"/>
      <c r="L1991" s="197" t="s">
        <v>14497</v>
      </c>
      <c r="M1991" s="61" t="s">
        <v>14498</v>
      </c>
      <c r="N1991" s="61" t="s">
        <v>236</v>
      </c>
      <c r="O1991" s="61"/>
      <c r="P1991" s="61"/>
      <c r="Q1991" s="59"/>
      <c r="R1991" s="61"/>
      <c r="S1991" s="61"/>
      <c r="T1991" s="61"/>
      <c r="U1991" s="66"/>
      <c r="V1991" s="61"/>
      <c r="W1991" s="61"/>
      <c r="X1991" s="61" t="s">
        <v>14</v>
      </c>
      <c r="Y1991" s="57">
        <v>43073</v>
      </c>
      <c r="Z1991" s="75"/>
      <c r="AA1991" s="95" t="s">
        <v>3956</v>
      </c>
      <c r="AB1991" s="61"/>
      <c r="AC1991" s="61"/>
      <c r="AD1991" s="61"/>
      <c r="AE1991" s="67" t="str">
        <f t="shared" si="1"/>
        <v>Aug</v>
      </c>
      <c r="AF1991" s="68" t="str">
        <f t="shared" si="2"/>
        <v>Dec</v>
      </c>
      <c r="AG1991" s="177">
        <f t="shared" si="6"/>
        <v>102</v>
      </c>
      <c r="AH1991" s="70">
        <f t="shared" si="5"/>
        <v>43001</v>
      </c>
      <c r="AI1991" s="71">
        <f ca="1"/>
        <v>-988</v>
      </c>
      <c r="AJ1991" s="71" t="str">
        <v>2017</v>
      </c>
      <c r="AK1991" s="70">
        <f t="shared" si="4"/>
        <v>42981</v>
      </c>
    </row>
    <row r="1992" spans="1:37" ht="14.4">
      <c r="A1992" s="239" t="s">
        <v>14500</v>
      </c>
      <c r="B1992" s="61" t="s">
        <v>89</v>
      </c>
      <c r="C1992" s="59">
        <v>42971</v>
      </c>
      <c r="D1992" s="61" t="s">
        <v>1027</v>
      </c>
      <c r="E1992" s="56" t="s">
        <v>140</v>
      </c>
      <c r="F1992" s="271" t="s">
        <v>106</v>
      </c>
      <c r="G1992" s="168" t="s">
        <v>107</v>
      </c>
      <c r="H1992" s="242" t="s">
        <v>140</v>
      </c>
      <c r="I1992" s="347">
        <f t="shared" si="0"/>
        <v>43001</v>
      </c>
      <c r="J1992" s="61"/>
      <c r="K1992" s="61"/>
      <c r="L1992" s="197" t="s">
        <v>4387</v>
      </c>
      <c r="M1992" s="61" t="s">
        <v>14503</v>
      </c>
      <c r="N1992" s="61" t="s">
        <v>137</v>
      </c>
      <c r="O1992" s="61" t="s">
        <v>13967</v>
      </c>
      <c r="P1992" s="61" t="s">
        <v>17</v>
      </c>
      <c r="Q1992" s="59"/>
      <c r="R1992" s="61"/>
      <c r="S1992" s="61"/>
      <c r="T1992" s="61"/>
      <c r="U1992" s="66"/>
      <c r="V1992" s="61"/>
      <c r="W1992" s="61"/>
      <c r="X1992" s="61" t="s">
        <v>18</v>
      </c>
      <c r="Y1992" s="57">
        <v>43073</v>
      </c>
      <c r="Z1992" s="75"/>
      <c r="AA1992" s="95" t="s">
        <v>13179</v>
      </c>
      <c r="AB1992" s="61"/>
      <c r="AC1992" s="61"/>
      <c r="AD1992" s="61"/>
      <c r="AE1992" s="67" t="str">
        <f t="shared" si="1"/>
        <v>Aug</v>
      </c>
      <c r="AF1992" s="68" t="str">
        <f t="shared" si="2"/>
        <v>Dec</v>
      </c>
      <c r="AG1992" s="177">
        <f t="shared" si="6"/>
        <v>102</v>
      </c>
      <c r="AH1992" s="70">
        <f t="shared" si="5"/>
        <v>43001</v>
      </c>
      <c r="AI1992" s="71">
        <f ca="1"/>
        <v>-988</v>
      </c>
      <c r="AJ1992" s="71" t="str">
        <v>2017</v>
      </c>
      <c r="AK1992" s="70">
        <f t="shared" si="4"/>
        <v>42981</v>
      </c>
    </row>
    <row r="1993" spans="1:37" ht="14.4">
      <c r="A1993" s="239" t="s">
        <v>14505</v>
      </c>
      <c r="B1993" s="61" t="s">
        <v>89</v>
      </c>
      <c r="C1993" s="59">
        <v>42971</v>
      </c>
      <c r="D1993" s="61" t="s">
        <v>90</v>
      </c>
      <c r="E1993" s="56" t="s">
        <v>140</v>
      </c>
      <c r="F1993" s="271" t="s">
        <v>106</v>
      </c>
      <c r="G1993" s="168" t="s">
        <v>107</v>
      </c>
      <c r="H1993" s="242" t="s">
        <v>140</v>
      </c>
      <c r="I1993" s="347">
        <f t="shared" si="0"/>
        <v>43001</v>
      </c>
      <c r="J1993" s="61"/>
      <c r="K1993" s="61"/>
      <c r="L1993" s="197" t="s">
        <v>745</v>
      </c>
      <c r="M1993" s="61" t="s">
        <v>14508</v>
      </c>
      <c r="N1993" s="61" t="s">
        <v>95</v>
      </c>
      <c r="O1993" s="61" t="s">
        <v>14510</v>
      </c>
      <c r="P1993" s="61" t="s">
        <v>17</v>
      </c>
      <c r="Q1993" s="59"/>
      <c r="R1993" s="61"/>
      <c r="S1993" s="61"/>
      <c r="T1993" s="61"/>
      <c r="U1993" s="66"/>
      <c r="V1993" s="61"/>
      <c r="W1993" s="61"/>
      <c r="X1993" s="61" t="s">
        <v>18</v>
      </c>
      <c r="Y1993" s="57">
        <v>43073</v>
      </c>
      <c r="Z1993" s="75"/>
      <c r="AA1993" s="95" t="s">
        <v>14511</v>
      </c>
      <c r="AB1993" s="61"/>
      <c r="AC1993" s="61"/>
      <c r="AD1993" s="61"/>
      <c r="AE1993" s="67" t="str">
        <f t="shared" si="1"/>
        <v>Aug</v>
      </c>
      <c r="AF1993" s="68" t="str">
        <f t="shared" si="2"/>
        <v>Dec</v>
      </c>
      <c r="AG1993" s="177">
        <f t="shared" si="6"/>
        <v>102</v>
      </c>
      <c r="AH1993" s="70">
        <f t="shared" si="5"/>
        <v>43001</v>
      </c>
      <c r="AI1993" s="71">
        <f ca="1"/>
        <v>-988</v>
      </c>
      <c r="AJ1993" s="71" t="str">
        <v>2017</v>
      </c>
      <c r="AK1993" s="70">
        <f t="shared" si="4"/>
        <v>42981</v>
      </c>
    </row>
    <row r="1994" spans="1:37" ht="14.4">
      <c r="A1994" s="239" t="s">
        <v>14513</v>
      </c>
      <c r="B1994" s="61" t="s">
        <v>89</v>
      </c>
      <c r="C1994" s="59">
        <v>42971</v>
      </c>
      <c r="D1994" s="61" t="s">
        <v>131</v>
      </c>
      <c r="E1994" s="56" t="s">
        <v>140</v>
      </c>
      <c r="F1994" s="271" t="s">
        <v>106</v>
      </c>
      <c r="G1994" s="168" t="s">
        <v>107</v>
      </c>
      <c r="H1994" s="242" t="s">
        <v>140</v>
      </c>
      <c r="I1994" s="59">
        <f t="shared" si="0"/>
        <v>43001</v>
      </c>
      <c r="J1994" s="61"/>
      <c r="K1994" s="61"/>
      <c r="L1994" s="197" t="s">
        <v>3716</v>
      </c>
      <c r="M1994" s="61" t="s">
        <v>14515</v>
      </c>
      <c r="N1994" s="61" t="s">
        <v>33</v>
      </c>
      <c r="O1994" s="61" t="s">
        <v>13853</v>
      </c>
      <c r="P1994" s="61" t="s">
        <v>96</v>
      </c>
      <c r="Q1994" s="59"/>
      <c r="R1994" s="61"/>
      <c r="S1994" s="61"/>
      <c r="T1994" s="61"/>
      <c r="U1994" s="66"/>
      <c r="V1994" s="61"/>
      <c r="W1994" s="61"/>
      <c r="X1994" s="61" t="s">
        <v>18</v>
      </c>
      <c r="Y1994" s="57">
        <v>43073</v>
      </c>
      <c r="Z1994" s="75"/>
      <c r="AA1994" s="64" t="s">
        <v>6089</v>
      </c>
      <c r="AB1994" s="61"/>
      <c r="AC1994" s="61"/>
      <c r="AD1994" s="61"/>
      <c r="AE1994" s="67" t="str">
        <f t="shared" si="1"/>
        <v>Aug</v>
      </c>
      <c r="AF1994" s="68" t="str">
        <f t="shared" si="2"/>
        <v>Dec</v>
      </c>
      <c r="AG1994" s="177">
        <f t="shared" si="6"/>
        <v>102</v>
      </c>
      <c r="AH1994" s="70">
        <f t="shared" si="5"/>
        <v>43001</v>
      </c>
      <c r="AI1994" s="71">
        <f ca="1"/>
        <v>-988</v>
      </c>
      <c r="AJ1994" s="71" t="str">
        <v>2017</v>
      </c>
      <c r="AK1994" s="70">
        <f t="shared" si="4"/>
        <v>42981</v>
      </c>
    </row>
    <row r="1995" spans="1:37" ht="14.4">
      <c r="A1995" s="239" t="s">
        <v>14520</v>
      </c>
      <c r="B1995" s="56" t="s">
        <v>89</v>
      </c>
      <c r="C1995" s="59">
        <v>42971</v>
      </c>
      <c r="D1995" s="61" t="s">
        <v>90</v>
      </c>
      <c r="E1995" s="61" t="s">
        <v>91</v>
      </c>
      <c r="F1995" s="349" t="s">
        <v>214</v>
      </c>
      <c r="G1995" s="168" t="s">
        <v>3693</v>
      </c>
      <c r="H1995" s="242" t="s">
        <v>3694</v>
      </c>
      <c r="I1995" s="59">
        <f t="shared" si="0"/>
        <v>43001</v>
      </c>
      <c r="J1995" s="61" t="s">
        <v>18</v>
      </c>
      <c r="K1995" s="61" t="s">
        <v>14</v>
      </c>
      <c r="L1995" s="197" t="s">
        <v>9742</v>
      </c>
      <c r="M1995" s="61" t="s">
        <v>14522</v>
      </c>
      <c r="N1995" s="61" t="s">
        <v>95</v>
      </c>
      <c r="O1995" s="61" t="s">
        <v>14523</v>
      </c>
      <c r="P1995" s="61" t="s">
        <v>96</v>
      </c>
      <c r="Q1995" s="59"/>
      <c r="R1995" s="61"/>
      <c r="S1995" s="61"/>
      <c r="T1995" s="61"/>
      <c r="U1995" s="66"/>
      <c r="V1995" s="61"/>
      <c r="W1995" s="61"/>
      <c r="X1995" s="56" t="s">
        <v>18</v>
      </c>
      <c r="Y1995" s="57">
        <v>43073</v>
      </c>
      <c r="Z1995" s="75"/>
      <c r="AA1995" s="200" t="s">
        <v>14525</v>
      </c>
      <c r="AB1995" s="174" t="s">
        <v>3709</v>
      </c>
      <c r="AC1995" s="61"/>
      <c r="AD1995" s="61"/>
      <c r="AE1995" s="67" t="str">
        <f t="shared" si="1"/>
        <v>Aug</v>
      </c>
      <c r="AF1995" s="68" t="str">
        <f t="shared" si="2"/>
        <v>Dec</v>
      </c>
      <c r="AG1995" s="177">
        <f t="shared" si="6"/>
        <v>102</v>
      </c>
      <c r="AH1995" s="70">
        <f t="shared" si="5"/>
        <v>43001</v>
      </c>
      <c r="AI1995" s="71">
        <f ca="1"/>
        <v>-988</v>
      </c>
      <c r="AJ1995" s="71" t="str">
        <v>2017</v>
      </c>
      <c r="AK1995" s="70">
        <f t="shared" si="4"/>
        <v>42981</v>
      </c>
    </row>
    <row r="1996" spans="1:37" ht="14.4">
      <c r="A1996" s="239" t="s">
        <v>14527</v>
      </c>
      <c r="B1996" s="61" t="s">
        <v>89</v>
      </c>
      <c r="C1996" s="59">
        <v>42971</v>
      </c>
      <c r="D1996" s="61" t="s">
        <v>1027</v>
      </c>
      <c r="E1996" s="61" t="s">
        <v>112</v>
      </c>
      <c r="F1996" s="349" t="s">
        <v>106</v>
      </c>
      <c r="G1996" s="243" t="s">
        <v>113</v>
      </c>
      <c r="H1996" s="184" t="s">
        <v>112</v>
      </c>
      <c r="I1996" s="59">
        <f t="shared" si="0"/>
        <v>43001</v>
      </c>
      <c r="J1996" s="61" t="s">
        <v>1946</v>
      </c>
      <c r="K1996" s="61" t="s">
        <v>6453</v>
      </c>
      <c r="L1996" s="197" t="s">
        <v>14528</v>
      </c>
      <c r="M1996" s="61" t="s">
        <v>14529</v>
      </c>
      <c r="N1996" s="61"/>
      <c r="O1996" s="61" t="s">
        <v>14530</v>
      </c>
      <c r="P1996" s="61" t="s">
        <v>116</v>
      </c>
      <c r="Q1996" s="59">
        <v>42975</v>
      </c>
      <c r="R1996" s="61"/>
      <c r="S1996" s="61"/>
      <c r="T1996" s="61"/>
      <c r="U1996" s="66"/>
      <c r="V1996" s="61"/>
      <c r="W1996" s="61"/>
      <c r="X1996" s="61"/>
      <c r="Y1996" s="57">
        <v>43073</v>
      </c>
      <c r="Z1996" s="75"/>
      <c r="AA1996" s="95"/>
      <c r="AB1996" s="61"/>
      <c r="AC1996" s="61"/>
      <c r="AD1996" s="61"/>
      <c r="AE1996" s="67" t="str">
        <f t="shared" si="1"/>
        <v>Aug</v>
      </c>
      <c r="AF1996" s="68" t="str">
        <f t="shared" si="2"/>
        <v>Dec</v>
      </c>
      <c r="AG1996" s="177">
        <f t="shared" si="6"/>
        <v>102</v>
      </c>
      <c r="AH1996" s="70">
        <f t="shared" si="5"/>
        <v>43001</v>
      </c>
      <c r="AI1996" s="71">
        <f ca="1"/>
        <v>-988</v>
      </c>
      <c r="AJ1996" s="71" t="str">
        <v>2017</v>
      </c>
      <c r="AK1996" s="70">
        <f t="shared" si="4"/>
        <v>42981</v>
      </c>
    </row>
    <row r="1997" spans="1:37" ht="14.4">
      <c r="A1997" s="239" t="s">
        <v>14531</v>
      </c>
      <c r="B1997" s="56" t="s">
        <v>89</v>
      </c>
      <c r="C1997" s="59">
        <v>42972</v>
      </c>
      <c r="D1997" s="61" t="s">
        <v>1027</v>
      </c>
      <c r="E1997" s="61" t="s">
        <v>112</v>
      </c>
      <c r="F1997" s="349" t="s">
        <v>106</v>
      </c>
      <c r="G1997" s="243" t="s">
        <v>113</v>
      </c>
      <c r="H1997" s="184" t="s">
        <v>112</v>
      </c>
      <c r="I1997" s="59">
        <f t="shared" si="0"/>
        <v>43002</v>
      </c>
      <c r="J1997" s="61" t="s">
        <v>1946</v>
      </c>
      <c r="K1997" s="61" t="s">
        <v>1946</v>
      </c>
      <c r="L1997" s="197" t="s">
        <v>5139</v>
      </c>
      <c r="M1997" s="61" t="s">
        <v>14533</v>
      </c>
      <c r="N1997" s="61"/>
      <c r="O1997" s="61" t="s">
        <v>7293</v>
      </c>
      <c r="P1997" s="61" t="s">
        <v>116</v>
      </c>
      <c r="Q1997" s="59"/>
      <c r="R1997" s="61"/>
      <c r="S1997" s="61"/>
      <c r="T1997" s="61"/>
      <c r="U1997" s="66"/>
      <c r="V1997" s="61"/>
      <c r="W1997" s="61"/>
      <c r="X1997" s="61"/>
      <c r="Y1997" s="57">
        <v>43073</v>
      </c>
      <c r="Z1997" s="75"/>
      <c r="AA1997" s="95"/>
      <c r="AB1997" s="61"/>
      <c r="AC1997" s="61"/>
      <c r="AD1997" s="61"/>
      <c r="AE1997" s="67" t="str">
        <f t="shared" si="1"/>
        <v>Aug</v>
      </c>
      <c r="AF1997" s="68" t="str">
        <f t="shared" si="2"/>
        <v>Dec</v>
      </c>
      <c r="AG1997" s="177">
        <f t="shared" si="6"/>
        <v>101</v>
      </c>
      <c r="AH1997" s="70">
        <f t="shared" si="5"/>
        <v>43002</v>
      </c>
      <c r="AI1997" s="71">
        <f ca="1"/>
        <v>-987</v>
      </c>
      <c r="AJ1997" s="71" t="str">
        <v>2017</v>
      </c>
      <c r="AK1997" s="70">
        <f t="shared" si="4"/>
        <v>42982</v>
      </c>
    </row>
    <row r="1998" spans="1:37" ht="14.4">
      <c r="A1998" s="239" t="s">
        <v>14534</v>
      </c>
      <c r="B1998" s="56" t="s">
        <v>89</v>
      </c>
      <c r="C1998" s="59">
        <v>42972</v>
      </c>
      <c r="D1998" s="61" t="s">
        <v>90</v>
      </c>
      <c r="E1998" s="56" t="s">
        <v>140</v>
      </c>
      <c r="F1998" s="271" t="s">
        <v>106</v>
      </c>
      <c r="G1998" s="168" t="s">
        <v>107</v>
      </c>
      <c r="H1998" s="242" t="s">
        <v>140</v>
      </c>
      <c r="I1998" s="59">
        <f t="shared" si="0"/>
        <v>43002</v>
      </c>
      <c r="J1998" s="61"/>
      <c r="K1998" s="61"/>
      <c r="L1998" s="197" t="s">
        <v>14535</v>
      </c>
      <c r="M1998" s="61" t="s">
        <v>14536</v>
      </c>
      <c r="N1998" s="61" t="s">
        <v>22</v>
      </c>
      <c r="O1998" s="61" t="s">
        <v>14537</v>
      </c>
      <c r="P1998" s="61" t="s">
        <v>17</v>
      </c>
      <c r="Q1998" s="59">
        <v>42972</v>
      </c>
      <c r="R1998" s="61"/>
      <c r="S1998" s="61"/>
      <c r="T1998" s="61"/>
      <c r="U1998" s="66"/>
      <c r="V1998" s="61"/>
      <c r="W1998" s="61"/>
      <c r="X1998" s="56" t="s">
        <v>18</v>
      </c>
      <c r="Y1998" s="57">
        <v>43073</v>
      </c>
      <c r="Z1998" s="75"/>
      <c r="AA1998" s="64" t="s">
        <v>14538</v>
      </c>
      <c r="AB1998" s="61"/>
      <c r="AC1998" s="61"/>
      <c r="AD1998" s="61"/>
      <c r="AE1998" s="67" t="str">
        <f t="shared" si="1"/>
        <v>Aug</v>
      </c>
      <c r="AF1998" s="68" t="str">
        <f t="shared" si="2"/>
        <v>Dec</v>
      </c>
      <c r="AG1998" s="177">
        <f t="shared" si="6"/>
        <v>101</v>
      </c>
      <c r="AH1998" s="70">
        <f t="shared" si="5"/>
        <v>43002</v>
      </c>
      <c r="AI1998" s="71">
        <f ca="1"/>
        <v>-987</v>
      </c>
      <c r="AJ1998" s="71" t="str">
        <v>2017</v>
      </c>
      <c r="AK1998" s="70">
        <f t="shared" si="4"/>
        <v>42982</v>
      </c>
    </row>
    <row r="1999" spans="1:37" ht="14.4">
      <c r="A1999" s="239" t="s">
        <v>14539</v>
      </c>
      <c r="B1999" s="56" t="s">
        <v>89</v>
      </c>
      <c r="C1999" s="59">
        <v>42972</v>
      </c>
      <c r="D1999" s="61" t="s">
        <v>90</v>
      </c>
      <c r="E1999" s="56" t="s">
        <v>140</v>
      </c>
      <c r="F1999" s="271" t="s">
        <v>106</v>
      </c>
      <c r="G1999" s="168" t="s">
        <v>107</v>
      </c>
      <c r="H1999" s="242" t="s">
        <v>140</v>
      </c>
      <c r="I1999" s="59">
        <f t="shared" si="0"/>
        <v>43002</v>
      </c>
      <c r="J1999" s="61"/>
      <c r="K1999" s="61"/>
      <c r="L1999" s="197" t="s">
        <v>14544</v>
      </c>
      <c r="M1999" s="61"/>
      <c r="N1999" s="61" t="s">
        <v>132</v>
      </c>
      <c r="O1999" s="61" t="s">
        <v>14545</v>
      </c>
      <c r="P1999" s="61" t="s">
        <v>17</v>
      </c>
      <c r="Q1999" s="59"/>
      <c r="R1999" s="61"/>
      <c r="S1999" s="61"/>
      <c r="T1999" s="61"/>
      <c r="U1999" s="66"/>
      <c r="V1999" s="61"/>
      <c r="W1999" s="61"/>
      <c r="X1999" s="56" t="s">
        <v>18</v>
      </c>
      <c r="Y1999" s="57">
        <v>43073</v>
      </c>
      <c r="Z1999" s="75"/>
      <c r="AA1999" s="64" t="s">
        <v>14547</v>
      </c>
      <c r="AB1999" s="61"/>
      <c r="AC1999" s="61"/>
      <c r="AD1999" s="61"/>
      <c r="AE1999" s="67" t="str">
        <f t="shared" si="1"/>
        <v>Aug</v>
      </c>
      <c r="AF1999" s="68" t="str">
        <f t="shared" si="2"/>
        <v>Dec</v>
      </c>
      <c r="AG1999" s="177">
        <f t="shared" si="6"/>
        <v>101</v>
      </c>
      <c r="AH1999" s="70">
        <f t="shared" si="5"/>
        <v>43002</v>
      </c>
      <c r="AI1999" s="71">
        <f ca="1"/>
        <v>-987</v>
      </c>
      <c r="AJ1999" s="71" t="str">
        <v>2017</v>
      </c>
      <c r="AK1999" s="70">
        <f t="shared" si="4"/>
        <v>42982</v>
      </c>
    </row>
    <row r="2000" spans="1:37" ht="14.4">
      <c r="A2000" s="239" t="s">
        <v>14549</v>
      </c>
      <c r="B2000" s="61" t="s">
        <v>89</v>
      </c>
      <c r="C2000" s="59">
        <v>42972</v>
      </c>
      <c r="D2000" s="61" t="s">
        <v>1027</v>
      </c>
      <c r="E2000" s="56" t="s">
        <v>140</v>
      </c>
      <c r="F2000" s="271" t="s">
        <v>106</v>
      </c>
      <c r="G2000" s="168" t="s">
        <v>107</v>
      </c>
      <c r="H2000" s="242" t="s">
        <v>140</v>
      </c>
      <c r="I2000" s="59">
        <f t="shared" si="0"/>
        <v>43002</v>
      </c>
      <c r="J2000" s="61"/>
      <c r="K2000" s="61"/>
      <c r="L2000" s="197" t="s">
        <v>642</v>
      </c>
      <c r="M2000" s="61" t="s">
        <v>8934</v>
      </c>
      <c r="N2000" s="61" t="s">
        <v>29</v>
      </c>
      <c r="O2000" s="61" t="s">
        <v>14550</v>
      </c>
      <c r="P2000" s="61" t="s">
        <v>17</v>
      </c>
      <c r="Q2000" s="59"/>
      <c r="R2000" s="61"/>
      <c r="S2000" s="61"/>
      <c r="T2000" s="61"/>
      <c r="U2000" s="66"/>
      <c r="V2000" s="61"/>
      <c r="W2000" s="61"/>
      <c r="X2000" s="61" t="s">
        <v>18</v>
      </c>
      <c r="Y2000" s="57">
        <v>43073</v>
      </c>
      <c r="Z2000" s="75"/>
      <c r="AA2000" s="95" t="s">
        <v>14551</v>
      </c>
      <c r="AB2000" s="61"/>
      <c r="AC2000" s="61"/>
      <c r="AD2000" s="61"/>
      <c r="AE2000" s="67" t="str">
        <f t="shared" si="1"/>
        <v>Aug</v>
      </c>
      <c r="AF2000" s="68" t="str">
        <f t="shared" si="2"/>
        <v>Dec</v>
      </c>
      <c r="AG2000" s="177">
        <f t="shared" si="6"/>
        <v>101</v>
      </c>
      <c r="AH2000" s="70">
        <f t="shared" si="5"/>
        <v>43002</v>
      </c>
      <c r="AI2000" s="71">
        <f ca="1"/>
        <v>-987</v>
      </c>
      <c r="AJ2000" s="71" t="str">
        <v>2017</v>
      </c>
      <c r="AK2000" s="70">
        <f t="shared" si="4"/>
        <v>42982</v>
      </c>
    </row>
    <row r="2001" spans="1:37" ht="14.4">
      <c r="A2001" s="239" t="s">
        <v>14552</v>
      </c>
      <c r="B2001" s="61" t="s">
        <v>89</v>
      </c>
      <c r="C2001" s="59">
        <v>42972</v>
      </c>
      <c r="D2001" s="61" t="s">
        <v>1027</v>
      </c>
      <c r="E2001" s="56" t="s">
        <v>140</v>
      </c>
      <c r="F2001" s="271" t="s">
        <v>106</v>
      </c>
      <c r="G2001" s="168" t="s">
        <v>107</v>
      </c>
      <c r="H2001" s="242" t="s">
        <v>140</v>
      </c>
      <c r="I2001" s="59">
        <f t="shared" si="0"/>
        <v>43002</v>
      </c>
      <c r="J2001" s="61"/>
      <c r="K2001" s="61"/>
      <c r="L2001" s="197" t="s">
        <v>642</v>
      </c>
      <c r="M2001" s="61" t="s">
        <v>14553</v>
      </c>
      <c r="N2001" s="61" t="s">
        <v>13</v>
      </c>
      <c r="O2001" s="61"/>
      <c r="P2001" s="61"/>
      <c r="Q2001" s="59"/>
      <c r="R2001" s="61"/>
      <c r="S2001" s="61"/>
      <c r="T2001" s="61"/>
      <c r="U2001" s="66"/>
      <c r="V2001" s="61"/>
      <c r="W2001" s="61"/>
      <c r="X2001" s="61" t="s">
        <v>14</v>
      </c>
      <c r="Y2001" s="57">
        <v>43073</v>
      </c>
      <c r="Z2001" s="75"/>
      <c r="AA2001" s="95" t="s">
        <v>14357</v>
      </c>
      <c r="AB2001" s="61"/>
      <c r="AC2001" s="61"/>
      <c r="AD2001" s="61"/>
      <c r="AE2001" s="67" t="str">
        <f t="shared" si="1"/>
        <v>Aug</v>
      </c>
      <c r="AF2001" s="68" t="str">
        <f t="shared" si="2"/>
        <v>Dec</v>
      </c>
      <c r="AG2001" s="177">
        <f t="shared" si="6"/>
        <v>101</v>
      </c>
      <c r="AH2001" s="70">
        <f t="shared" si="5"/>
        <v>43002</v>
      </c>
      <c r="AI2001" s="71">
        <f ca="1"/>
        <v>-987</v>
      </c>
      <c r="AJ2001" s="71" t="str">
        <v>2017</v>
      </c>
      <c r="AK2001" s="70">
        <f t="shared" si="4"/>
        <v>42982</v>
      </c>
    </row>
    <row r="2002" spans="1:37" ht="14.4">
      <c r="A2002" s="239" t="s">
        <v>14557</v>
      </c>
      <c r="B2002" s="61" t="s">
        <v>7094</v>
      </c>
      <c r="C2002" s="59">
        <v>42972</v>
      </c>
      <c r="D2002" s="61" t="s">
        <v>90</v>
      </c>
      <c r="E2002" s="61" t="s">
        <v>13864</v>
      </c>
      <c r="F2002" s="349" t="s">
        <v>214</v>
      </c>
      <c r="G2002" s="168" t="s">
        <v>5916</v>
      </c>
      <c r="H2002" s="184" t="s">
        <v>5917</v>
      </c>
      <c r="I2002" s="59">
        <f t="shared" si="0"/>
        <v>43002</v>
      </c>
      <c r="J2002" s="61" t="s">
        <v>18</v>
      </c>
      <c r="K2002" s="184" t="s">
        <v>18</v>
      </c>
      <c r="L2002" s="197" t="s">
        <v>14558</v>
      </c>
      <c r="M2002" s="61" t="s">
        <v>14558</v>
      </c>
      <c r="N2002" s="61" t="s">
        <v>395</v>
      </c>
      <c r="O2002" s="61" t="s">
        <v>108</v>
      </c>
      <c r="P2002" s="185" t="s">
        <v>96</v>
      </c>
      <c r="Q2002" s="182"/>
      <c r="R2002" s="61" t="s">
        <v>18</v>
      </c>
      <c r="S2002" s="61"/>
      <c r="T2002" s="61"/>
      <c r="U2002" s="66" t="s">
        <v>108</v>
      </c>
      <c r="V2002" s="61" t="s">
        <v>108</v>
      </c>
      <c r="W2002" s="61"/>
      <c r="X2002" s="61"/>
      <c r="Y2002" s="57">
        <v>43073</v>
      </c>
      <c r="Z2002" s="75" t="s">
        <v>108</v>
      </c>
      <c r="AA2002" s="95" t="s">
        <v>14559</v>
      </c>
      <c r="AB2002" s="61"/>
      <c r="AC2002" s="61"/>
      <c r="AD2002" s="61"/>
      <c r="AE2002" s="67" t="str">
        <f t="shared" si="1"/>
        <v>Aug</v>
      </c>
      <c r="AF2002" s="68" t="str">
        <f t="shared" si="2"/>
        <v>Dec</v>
      </c>
      <c r="AG2002" s="177">
        <f t="shared" si="6"/>
        <v>101</v>
      </c>
      <c r="AH2002" s="70">
        <f t="shared" si="5"/>
        <v>43002</v>
      </c>
      <c r="AI2002" s="71">
        <f ca="1"/>
        <v>-987</v>
      </c>
      <c r="AJ2002" s="71" t="str">
        <v>2017</v>
      </c>
      <c r="AK2002" s="70">
        <f t="shared" si="4"/>
        <v>42982</v>
      </c>
    </row>
    <row r="2003" spans="1:37" ht="14.4">
      <c r="A2003" s="239" t="s">
        <v>14561</v>
      </c>
      <c r="B2003" s="61" t="s">
        <v>7094</v>
      </c>
      <c r="C2003" s="59">
        <v>42972</v>
      </c>
      <c r="D2003" s="61" t="s">
        <v>90</v>
      </c>
      <c r="E2003" s="61" t="s">
        <v>13864</v>
      </c>
      <c r="F2003" s="349" t="s">
        <v>214</v>
      </c>
      <c r="G2003" s="168" t="s">
        <v>5916</v>
      </c>
      <c r="H2003" s="184" t="s">
        <v>5917</v>
      </c>
      <c r="I2003" s="59">
        <f t="shared" si="0"/>
        <v>43002</v>
      </c>
      <c r="J2003" s="61" t="s">
        <v>18</v>
      </c>
      <c r="K2003" s="184" t="s">
        <v>18</v>
      </c>
      <c r="L2003" s="197" t="s">
        <v>14562</v>
      </c>
      <c r="M2003" s="61" t="s">
        <v>108</v>
      </c>
      <c r="N2003" s="61" t="s">
        <v>395</v>
      </c>
      <c r="O2003" s="61" t="s">
        <v>108</v>
      </c>
      <c r="P2003" s="185" t="s">
        <v>96</v>
      </c>
      <c r="Q2003" s="182"/>
      <c r="R2003" s="61" t="s">
        <v>18</v>
      </c>
      <c r="S2003" s="61"/>
      <c r="T2003" s="61"/>
      <c r="U2003" s="66" t="s">
        <v>108</v>
      </c>
      <c r="V2003" s="61" t="s">
        <v>108</v>
      </c>
      <c r="W2003" s="61"/>
      <c r="X2003" s="61"/>
      <c r="Y2003" s="57">
        <v>43073</v>
      </c>
      <c r="Z2003" s="75" t="s">
        <v>108</v>
      </c>
      <c r="AA2003" s="95" t="s">
        <v>14565</v>
      </c>
      <c r="AB2003" s="61"/>
      <c r="AC2003" s="61"/>
      <c r="AD2003" s="61"/>
      <c r="AE2003" s="67" t="str">
        <f t="shared" si="1"/>
        <v>Aug</v>
      </c>
      <c r="AF2003" s="68" t="str">
        <f t="shared" si="2"/>
        <v>Dec</v>
      </c>
      <c r="AG2003" s="177">
        <f t="shared" si="6"/>
        <v>101</v>
      </c>
      <c r="AH2003" s="70">
        <f t="shared" si="5"/>
        <v>43002</v>
      </c>
      <c r="AI2003" s="71">
        <f ca="1"/>
        <v>-987</v>
      </c>
      <c r="AJ2003" s="71" t="str">
        <v>2017</v>
      </c>
      <c r="AK2003" s="70">
        <f t="shared" si="4"/>
        <v>42982</v>
      </c>
    </row>
    <row r="2004" spans="1:37" ht="14.4">
      <c r="A2004" s="239" t="s">
        <v>14567</v>
      </c>
      <c r="B2004" s="61" t="s">
        <v>7094</v>
      </c>
      <c r="C2004" s="59">
        <v>42972</v>
      </c>
      <c r="D2004" s="61" t="s">
        <v>90</v>
      </c>
      <c r="E2004" s="61" t="s">
        <v>13864</v>
      </c>
      <c r="F2004" s="349" t="s">
        <v>214</v>
      </c>
      <c r="G2004" s="168" t="s">
        <v>5916</v>
      </c>
      <c r="H2004" s="184" t="s">
        <v>5917</v>
      </c>
      <c r="I2004" s="59">
        <f t="shared" si="0"/>
        <v>43002</v>
      </c>
      <c r="J2004" s="61" t="s">
        <v>18</v>
      </c>
      <c r="K2004" s="184" t="s">
        <v>18</v>
      </c>
      <c r="L2004" s="197" t="s">
        <v>14569</v>
      </c>
      <c r="M2004" s="61" t="s">
        <v>108</v>
      </c>
      <c r="N2004" s="61" t="s">
        <v>395</v>
      </c>
      <c r="O2004" s="61" t="s">
        <v>108</v>
      </c>
      <c r="P2004" s="185" t="s">
        <v>96</v>
      </c>
      <c r="Q2004" s="182"/>
      <c r="R2004" s="61" t="s">
        <v>18</v>
      </c>
      <c r="S2004" s="61"/>
      <c r="T2004" s="61"/>
      <c r="U2004" s="66" t="s">
        <v>108</v>
      </c>
      <c r="V2004" s="61" t="s">
        <v>108</v>
      </c>
      <c r="W2004" s="61"/>
      <c r="X2004" s="61"/>
      <c r="Y2004" s="57">
        <v>43073</v>
      </c>
      <c r="Z2004" s="75" t="s">
        <v>108</v>
      </c>
      <c r="AA2004" s="95" t="s">
        <v>14571</v>
      </c>
      <c r="AB2004" s="61"/>
      <c r="AC2004" s="61"/>
      <c r="AD2004" s="61"/>
      <c r="AE2004" s="67" t="str">
        <f t="shared" si="1"/>
        <v>Aug</v>
      </c>
      <c r="AF2004" s="68" t="str">
        <f t="shared" si="2"/>
        <v>Dec</v>
      </c>
      <c r="AG2004" s="177">
        <f t="shared" si="6"/>
        <v>101</v>
      </c>
      <c r="AH2004" s="70">
        <f t="shared" si="5"/>
        <v>43002</v>
      </c>
      <c r="AI2004" s="71">
        <f ca="1"/>
        <v>-987</v>
      </c>
      <c r="AJ2004" s="71" t="str">
        <v>2017</v>
      </c>
      <c r="AK2004" s="70">
        <f t="shared" si="4"/>
        <v>42982</v>
      </c>
    </row>
    <row r="2005" spans="1:37" ht="14.4">
      <c r="A2005" s="239" t="s">
        <v>14573</v>
      </c>
      <c r="B2005" s="61" t="s">
        <v>89</v>
      </c>
      <c r="C2005" s="59">
        <v>42975</v>
      </c>
      <c r="D2005" s="61" t="s">
        <v>90</v>
      </c>
      <c r="E2005" s="56" t="s">
        <v>140</v>
      </c>
      <c r="F2005" s="271" t="s">
        <v>106</v>
      </c>
      <c r="G2005" s="168" t="s">
        <v>107</v>
      </c>
      <c r="H2005" s="242" t="s">
        <v>140</v>
      </c>
      <c r="I2005" s="59">
        <f t="shared" si="0"/>
        <v>43005</v>
      </c>
      <c r="J2005" s="61"/>
      <c r="K2005" s="61"/>
      <c r="L2005" s="197" t="s">
        <v>14574</v>
      </c>
      <c r="M2005" s="61" t="s">
        <v>14575</v>
      </c>
      <c r="N2005" s="61" t="s">
        <v>20</v>
      </c>
      <c r="O2005" s="61" t="s">
        <v>14576</v>
      </c>
      <c r="P2005" s="61"/>
      <c r="Q2005" s="59">
        <v>42977</v>
      </c>
      <c r="R2005" s="66"/>
      <c r="S2005" s="66"/>
      <c r="T2005" s="66"/>
      <c r="U2005" s="66"/>
      <c r="V2005" s="66"/>
      <c r="W2005" s="353" t="s">
        <v>200</v>
      </c>
      <c r="X2005" s="66" t="s">
        <v>14</v>
      </c>
      <c r="Y2005" s="57">
        <v>43073</v>
      </c>
      <c r="Z2005" s="75"/>
      <c r="AA2005" s="95" t="s">
        <v>14595</v>
      </c>
      <c r="AB2005" s="61"/>
      <c r="AC2005" s="61"/>
      <c r="AD2005" s="61"/>
      <c r="AE2005" s="67" t="str">
        <f t="shared" si="1"/>
        <v>Aug</v>
      </c>
      <c r="AF2005" s="68" t="str">
        <f t="shared" si="2"/>
        <v>Dec</v>
      </c>
      <c r="AG2005" s="177">
        <f t="shared" si="6"/>
        <v>98</v>
      </c>
      <c r="AH2005" s="70">
        <f t="shared" si="5"/>
        <v>43005</v>
      </c>
      <c r="AI2005" s="71">
        <f ca="1"/>
        <v>-984</v>
      </c>
      <c r="AJ2005" s="71" t="str">
        <v>2017</v>
      </c>
      <c r="AK2005" s="70">
        <f t="shared" si="4"/>
        <v>42985</v>
      </c>
    </row>
    <row r="2006" spans="1:37" ht="14.4">
      <c r="A2006" s="239" t="s">
        <v>14597</v>
      </c>
      <c r="B2006" s="61" t="s">
        <v>89</v>
      </c>
      <c r="C2006" s="59">
        <v>42975</v>
      </c>
      <c r="D2006" s="61" t="s">
        <v>90</v>
      </c>
      <c r="E2006" s="61" t="s">
        <v>13864</v>
      </c>
      <c r="F2006" s="349" t="s">
        <v>214</v>
      </c>
      <c r="G2006" s="187" t="s">
        <v>8311</v>
      </c>
      <c r="H2006" s="184" t="s">
        <v>8312</v>
      </c>
      <c r="I2006" s="59">
        <f t="shared" si="0"/>
        <v>43005</v>
      </c>
      <c r="J2006" s="61" t="s">
        <v>18</v>
      </c>
      <c r="K2006" s="184" t="s">
        <v>14</v>
      </c>
      <c r="L2006" s="197" t="s">
        <v>14314</v>
      </c>
      <c r="M2006" s="61" t="s">
        <v>108</v>
      </c>
      <c r="N2006" s="61" t="s">
        <v>249</v>
      </c>
      <c r="O2006" s="61" t="s">
        <v>108</v>
      </c>
      <c r="P2006" s="185" t="s">
        <v>96</v>
      </c>
      <c r="Q2006" s="182"/>
      <c r="R2006" s="61" t="s">
        <v>18</v>
      </c>
      <c r="S2006" s="61"/>
      <c r="T2006" s="61"/>
      <c r="U2006" s="66" t="s">
        <v>108</v>
      </c>
      <c r="V2006" s="61" t="s">
        <v>108</v>
      </c>
      <c r="W2006" s="61"/>
      <c r="X2006" s="61" t="s">
        <v>14</v>
      </c>
      <c r="Y2006" s="57">
        <v>43073</v>
      </c>
      <c r="Z2006" s="75" t="s">
        <v>108</v>
      </c>
      <c r="AA2006" s="95" t="s">
        <v>14598</v>
      </c>
      <c r="AB2006" s="61" t="s">
        <v>3872</v>
      </c>
      <c r="AC2006" s="61"/>
      <c r="AD2006" s="61"/>
      <c r="AE2006" s="67" t="str">
        <f t="shared" si="1"/>
        <v>Aug</v>
      </c>
      <c r="AF2006" s="68" t="str">
        <f t="shared" si="2"/>
        <v>Dec</v>
      </c>
      <c r="AG2006" s="177">
        <f t="shared" si="6"/>
        <v>98</v>
      </c>
      <c r="AH2006" s="70">
        <f t="shared" si="5"/>
        <v>43005</v>
      </c>
      <c r="AI2006" s="71">
        <f ca="1"/>
        <v>-984</v>
      </c>
      <c r="AJ2006" s="71" t="str">
        <v>2017</v>
      </c>
      <c r="AK2006" s="70">
        <f t="shared" si="4"/>
        <v>42985</v>
      </c>
    </row>
    <row r="2007" spans="1:37" ht="14.4">
      <c r="A2007" s="239" t="s">
        <v>14600</v>
      </c>
      <c r="B2007" s="61" t="s">
        <v>89</v>
      </c>
      <c r="C2007" s="59">
        <v>42975</v>
      </c>
      <c r="D2007" s="61" t="s">
        <v>131</v>
      </c>
      <c r="E2007" s="56" t="s">
        <v>140</v>
      </c>
      <c r="F2007" s="271" t="s">
        <v>106</v>
      </c>
      <c r="G2007" s="168" t="s">
        <v>107</v>
      </c>
      <c r="H2007" s="242" t="s">
        <v>140</v>
      </c>
      <c r="I2007" s="59">
        <f t="shared" si="0"/>
        <v>43005</v>
      </c>
      <c r="J2007" s="61"/>
      <c r="K2007" s="61"/>
      <c r="L2007" s="197" t="s">
        <v>1723</v>
      </c>
      <c r="M2007" s="61" t="s">
        <v>14603</v>
      </c>
      <c r="N2007" s="61"/>
      <c r="O2007" s="61"/>
      <c r="P2007" s="61"/>
      <c r="Q2007" s="59"/>
      <c r="R2007" s="61"/>
      <c r="S2007" s="61"/>
      <c r="T2007" s="61"/>
      <c r="U2007" s="66"/>
      <c r="V2007" s="61"/>
      <c r="W2007" s="61"/>
      <c r="X2007" s="61" t="s">
        <v>14</v>
      </c>
      <c r="Y2007" s="57">
        <v>43073</v>
      </c>
      <c r="Z2007" s="75"/>
      <c r="AA2007" s="95" t="s">
        <v>14604</v>
      </c>
      <c r="AB2007" s="61"/>
      <c r="AC2007" s="61"/>
      <c r="AD2007" s="61"/>
      <c r="AE2007" s="67" t="str">
        <f t="shared" si="1"/>
        <v>Aug</v>
      </c>
      <c r="AF2007" s="68" t="str">
        <f t="shared" si="2"/>
        <v>Dec</v>
      </c>
      <c r="AG2007" s="177">
        <f t="shared" si="6"/>
        <v>98</v>
      </c>
      <c r="AH2007" s="70">
        <f t="shared" si="5"/>
        <v>43005</v>
      </c>
      <c r="AI2007" s="71">
        <f ca="1"/>
        <v>-984</v>
      </c>
      <c r="AJ2007" s="71" t="str">
        <v>2017</v>
      </c>
      <c r="AK2007" s="70">
        <f t="shared" si="4"/>
        <v>42985</v>
      </c>
    </row>
    <row r="2008" spans="1:37" ht="14.4">
      <c r="A2008" s="239" t="s">
        <v>14605</v>
      </c>
      <c r="B2008" s="61" t="s">
        <v>89</v>
      </c>
      <c r="C2008" s="59">
        <v>42975</v>
      </c>
      <c r="D2008" s="61" t="s">
        <v>90</v>
      </c>
      <c r="E2008" s="56" t="s">
        <v>140</v>
      </c>
      <c r="F2008" s="271" t="s">
        <v>106</v>
      </c>
      <c r="G2008" s="168" t="s">
        <v>107</v>
      </c>
      <c r="H2008" s="242" t="s">
        <v>140</v>
      </c>
      <c r="I2008" s="59">
        <f t="shared" si="0"/>
        <v>43005</v>
      </c>
      <c r="J2008" s="61"/>
      <c r="K2008" s="61"/>
      <c r="L2008" s="197" t="s">
        <v>10862</v>
      </c>
      <c r="M2008" s="61" t="s">
        <v>14607</v>
      </c>
      <c r="N2008" s="61" t="s">
        <v>44</v>
      </c>
      <c r="O2008" s="61" t="s">
        <v>14608</v>
      </c>
      <c r="P2008" s="61" t="s">
        <v>17</v>
      </c>
      <c r="Q2008" s="59"/>
      <c r="R2008" s="61"/>
      <c r="S2008" s="61"/>
      <c r="T2008" s="61"/>
      <c r="U2008" s="66"/>
      <c r="V2008" s="61"/>
      <c r="W2008" s="61"/>
      <c r="X2008" s="61" t="s">
        <v>18</v>
      </c>
      <c r="Y2008" s="57">
        <v>43073</v>
      </c>
      <c r="Z2008" s="75"/>
      <c r="AA2008" s="95" t="s">
        <v>4585</v>
      </c>
      <c r="AB2008" s="61"/>
      <c r="AC2008" s="61"/>
      <c r="AD2008" s="61"/>
      <c r="AE2008" s="67" t="str">
        <f t="shared" si="1"/>
        <v>Aug</v>
      </c>
      <c r="AF2008" s="68" t="str">
        <f t="shared" si="2"/>
        <v>Dec</v>
      </c>
      <c r="AG2008" s="177">
        <f t="shared" si="6"/>
        <v>98</v>
      </c>
      <c r="AH2008" s="70">
        <f t="shared" si="5"/>
        <v>43005</v>
      </c>
      <c r="AI2008" s="71">
        <f ca="1"/>
        <v>-984</v>
      </c>
      <c r="AJ2008" s="71" t="str">
        <v>2017</v>
      </c>
      <c r="AK2008" s="70">
        <f t="shared" si="4"/>
        <v>42985</v>
      </c>
    </row>
    <row r="2009" spans="1:37" ht="14.4">
      <c r="A2009" s="239" t="s">
        <v>14612</v>
      </c>
      <c r="B2009" s="61" t="s">
        <v>89</v>
      </c>
      <c r="C2009" s="59">
        <v>42975</v>
      </c>
      <c r="D2009" s="61" t="s">
        <v>1027</v>
      </c>
      <c r="E2009" s="56" t="s">
        <v>140</v>
      </c>
      <c r="F2009" s="271" t="s">
        <v>106</v>
      </c>
      <c r="G2009" s="168" t="s">
        <v>107</v>
      </c>
      <c r="H2009" s="242" t="s">
        <v>140</v>
      </c>
      <c r="I2009" s="59">
        <f t="shared" si="0"/>
        <v>43005</v>
      </c>
      <c r="J2009" s="61"/>
      <c r="K2009" s="61"/>
      <c r="L2009" s="197" t="s">
        <v>642</v>
      </c>
      <c r="M2009" s="61" t="s">
        <v>14614</v>
      </c>
      <c r="N2009" s="61" t="s">
        <v>355</v>
      </c>
      <c r="O2009" s="61" t="s">
        <v>14617</v>
      </c>
      <c r="P2009" s="61" t="s">
        <v>17</v>
      </c>
      <c r="Q2009" s="59"/>
      <c r="R2009" s="61"/>
      <c r="S2009" s="61"/>
      <c r="T2009" s="61"/>
      <c r="U2009" s="66"/>
      <c r="V2009" s="61"/>
      <c r="W2009" s="61"/>
      <c r="X2009" s="61" t="s">
        <v>18</v>
      </c>
      <c r="Y2009" s="57">
        <v>43073</v>
      </c>
      <c r="Z2009" s="75"/>
      <c r="AA2009" s="95" t="s">
        <v>14551</v>
      </c>
      <c r="AB2009" s="61"/>
      <c r="AC2009" s="61"/>
      <c r="AD2009" s="61"/>
      <c r="AE2009" s="67" t="str">
        <f t="shared" si="1"/>
        <v>Aug</v>
      </c>
      <c r="AF2009" s="68" t="str">
        <f t="shared" si="2"/>
        <v>Dec</v>
      </c>
      <c r="AG2009" s="177">
        <f t="shared" si="6"/>
        <v>98</v>
      </c>
      <c r="AH2009" s="70">
        <f t="shared" si="5"/>
        <v>43005</v>
      </c>
      <c r="AI2009" s="71">
        <f ca="1"/>
        <v>-984</v>
      </c>
      <c r="AJ2009" s="71" t="str">
        <v>2017</v>
      </c>
      <c r="AK2009" s="70">
        <f t="shared" si="4"/>
        <v>42985</v>
      </c>
    </row>
    <row r="2010" spans="1:37" ht="14.4">
      <c r="A2010" s="239" t="s">
        <v>14620</v>
      </c>
      <c r="B2010" s="61" t="s">
        <v>89</v>
      </c>
      <c r="C2010" s="59">
        <v>42975</v>
      </c>
      <c r="D2010" s="61" t="s">
        <v>1027</v>
      </c>
      <c r="E2010" s="56" t="s">
        <v>140</v>
      </c>
      <c r="F2010" s="271" t="s">
        <v>106</v>
      </c>
      <c r="G2010" s="168" t="s">
        <v>107</v>
      </c>
      <c r="H2010" s="242" t="s">
        <v>140</v>
      </c>
      <c r="I2010" s="59">
        <f t="shared" si="0"/>
        <v>43005</v>
      </c>
      <c r="J2010" s="61"/>
      <c r="K2010" s="61"/>
      <c r="L2010" s="197" t="s">
        <v>642</v>
      </c>
      <c r="M2010" s="61" t="s">
        <v>14624</v>
      </c>
      <c r="N2010" s="61" t="s">
        <v>172</v>
      </c>
      <c r="O2010" s="61" t="s">
        <v>14625</v>
      </c>
      <c r="P2010" s="61" t="s">
        <v>17</v>
      </c>
      <c r="Q2010" s="59"/>
      <c r="R2010" s="61"/>
      <c r="S2010" s="61"/>
      <c r="T2010" s="61"/>
      <c r="U2010" s="66"/>
      <c r="V2010" s="61"/>
      <c r="W2010" s="61"/>
      <c r="X2010" s="61" t="s">
        <v>18</v>
      </c>
      <c r="Y2010" s="57">
        <v>43073</v>
      </c>
      <c r="Z2010" s="75"/>
      <c r="AA2010" s="95" t="s">
        <v>14551</v>
      </c>
      <c r="AB2010" s="61"/>
      <c r="AC2010" s="61"/>
      <c r="AD2010" s="61"/>
      <c r="AE2010" s="67" t="str">
        <f t="shared" si="1"/>
        <v>Aug</v>
      </c>
      <c r="AF2010" s="68" t="str">
        <f t="shared" si="2"/>
        <v>Dec</v>
      </c>
      <c r="AG2010" s="177">
        <f t="shared" si="6"/>
        <v>98</v>
      </c>
      <c r="AH2010" s="70">
        <f t="shared" si="5"/>
        <v>43005</v>
      </c>
      <c r="AI2010" s="71">
        <f ca="1"/>
        <v>-984</v>
      </c>
      <c r="AJ2010" s="71" t="str">
        <v>2017</v>
      </c>
      <c r="AK2010" s="70">
        <f t="shared" si="4"/>
        <v>42985</v>
      </c>
    </row>
    <row r="2011" spans="1:37" ht="14.4">
      <c r="A2011" s="239" t="s">
        <v>14634</v>
      </c>
      <c r="B2011" s="61" t="s">
        <v>89</v>
      </c>
      <c r="C2011" s="59">
        <v>42975</v>
      </c>
      <c r="D2011" s="61" t="s">
        <v>1027</v>
      </c>
      <c r="E2011" s="56" t="s">
        <v>140</v>
      </c>
      <c r="F2011" s="271" t="s">
        <v>106</v>
      </c>
      <c r="G2011" s="168" t="s">
        <v>107</v>
      </c>
      <c r="H2011" s="242" t="s">
        <v>140</v>
      </c>
      <c r="I2011" s="59">
        <f t="shared" si="0"/>
        <v>43005</v>
      </c>
      <c r="J2011" s="61"/>
      <c r="K2011" s="61"/>
      <c r="L2011" s="197" t="s">
        <v>642</v>
      </c>
      <c r="M2011" s="61" t="s">
        <v>14209</v>
      </c>
      <c r="N2011" s="61"/>
      <c r="O2011" s="61"/>
      <c r="P2011" s="61"/>
      <c r="Q2011" s="59"/>
      <c r="R2011" s="61"/>
      <c r="S2011" s="61"/>
      <c r="T2011" s="61"/>
      <c r="U2011" s="66"/>
      <c r="V2011" s="61"/>
      <c r="W2011" s="61"/>
      <c r="X2011" s="61" t="s">
        <v>14</v>
      </c>
      <c r="Y2011" s="57">
        <v>43073</v>
      </c>
      <c r="Z2011" s="75"/>
      <c r="AA2011" s="95" t="s">
        <v>14664</v>
      </c>
      <c r="AB2011" s="61"/>
      <c r="AC2011" s="61"/>
      <c r="AD2011" s="61"/>
      <c r="AE2011" s="67" t="str">
        <f t="shared" si="1"/>
        <v>Aug</v>
      </c>
      <c r="AF2011" s="68" t="str">
        <f t="shared" si="2"/>
        <v>Dec</v>
      </c>
      <c r="AG2011" s="177">
        <f t="shared" si="6"/>
        <v>98</v>
      </c>
      <c r="AH2011" s="70">
        <f t="shared" si="5"/>
        <v>43005</v>
      </c>
      <c r="AI2011" s="71">
        <f ca="1"/>
        <v>-984</v>
      </c>
      <c r="AJ2011" s="71" t="str">
        <v>2017</v>
      </c>
      <c r="AK2011" s="70">
        <f t="shared" si="4"/>
        <v>42985</v>
      </c>
    </row>
    <row r="2012" spans="1:37" ht="14.4">
      <c r="A2012" s="239" t="s">
        <v>14666</v>
      </c>
      <c r="B2012" s="61" t="s">
        <v>89</v>
      </c>
      <c r="C2012" s="59">
        <v>42975</v>
      </c>
      <c r="D2012" s="61" t="s">
        <v>1027</v>
      </c>
      <c r="E2012" s="56" t="s">
        <v>140</v>
      </c>
      <c r="F2012" s="271" t="s">
        <v>106</v>
      </c>
      <c r="G2012" s="168" t="s">
        <v>107</v>
      </c>
      <c r="H2012" s="242" t="s">
        <v>140</v>
      </c>
      <c r="I2012" s="59">
        <f t="shared" si="0"/>
        <v>43005</v>
      </c>
      <c r="J2012" s="61"/>
      <c r="K2012" s="61"/>
      <c r="L2012" s="197" t="s">
        <v>642</v>
      </c>
      <c r="M2012" s="61" t="s">
        <v>14667</v>
      </c>
      <c r="N2012" s="61" t="s">
        <v>436</v>
      </c>
      <c r="O2012" s="61" t="s">
        <v>14668</v>
      </c>
      <c r="P2012" s="61" t="s">
        <v>17</v>
      </c>
      <c r="Q2012" s="59"/>
      <c r="R2012" s="61"/>
      <c r="S2012" s="61"/>
      <c r="T2012" s="61"/>
      <c r="U2012" s="66"/>
      <c r="V2012" s="61"/>
      <c r="W2012" s="61"/>
      <c r="X2012" s="61"/>
      <c r="Y2012" s="57">
        <v>43073</v>
      </c>
      <c r="Z2012" s="75"/>
      <c r="AA2012" s="95" t="s">
        <v>14669</v>
      </c>
      <c r="AB2012" s="61"/>
      <c r="AC2012" s="61"/>
      <c r="AD2012" s="61"/>
      <c r="AE2012" s="67" t="str">
        <f t="shared" si="1"/>
        <v>Aug</v>
      </c>
      <c r="AF2012" s="68" t="str">
        <f t="shared" si="2"/>
        <v>Dec</v>
      </c>
      <c r="AG2012" s="177">
        <f t="shared" si="6"/>
        <v>98</v>
      </c>
      <c r="AH2012" s="70">
        <f t="shared" si="5"/>
        <v>43005</v>
      </c>
      <c r="AI2012" s="71">
        <f ca="1"/>
        <v>-984</v>
      </c>
      <c r="AJ2012" s="71" t="str">
        <v>2017</v>
      </c>
      <c r="AK2012" s="70">
        <f t="shared" si="4"/>
        <v>42985</v>
      </c>
    </row>
    <row r="2013" spans="1:37" ht="14.4">
      <c r="A2013" s="239" t="s">
        <v>14679</v>
      </c>
      <c r="B2013" s="61" t="s">
        <v>89</v>
      </c>
      <c r="C2013" s="59">
        <v>42975</v>
      </c>
      <c r="D2013" s="61" t="s">
        <v>1027</v>
      </c>
      <c r="E2013" s="56" t="s">
        <v>140</v>
      </c>
      <c r="F2013" s="271" t="s">
        <v>106</v>
      </c>
      <c r="G2013" s="168" t="s">
        <v>107</v>
      </c>
      <c r="H2013" s="242" t="s">
        <v>140</v>
      </c>
      <c r="I2013" s="59">
        <f t="shared" si="0"/>
        <v>43005</v>
      </c>
      <c r="J2013" s="61"/>
      <c r="K2013" s="61"/>
      <c r="L2013" s="197" t="s">
        <v>642</v>
      </c>
      <c r="M2013" s="61" t="s">
        <v>14680</v>
      </c>
      <c r="N2013" s="61"/>
      <c r="O2013" s="61"/>
      <c r="P2013" s="61"/>
      <c r="Q2013" s="59"/>
      <c r="R2013" s="61"/>
      <c r="S2013" s="61"/>
      <c r="T2013" s="61"/>
      <c r="U2013" s="66"/>
      <c r="V2013" s="61"/>
      <c r="W2013" s="61"/>
      <c r="X2013" s="61" t="s">
        <v>14</v>
      </c>
      <c r="Y2013" s="57">
        <v>43073</v>
      </c>
      <c r="Z2013" s="75"/>
      <c r="AA2013" s="95" t="s">
        <v>14681</v>
      </c>
      <c r="AB2013" s="61"/>
      <c r="AC2013" s="61"/>
      <c r="AD2013" s="61"/>
      <c r="AE2013" s="67" t="str">
        <f t="shared" si="1"/>
        <v>Aug</v>
      </c>
      <c r="AF2013" s="68" t="str">
        <f t="shared" si="2"/>
        <v>Dec</v>
      </c>
      <c r="AG2013" s="177">
        <f t="shared" si="6"/>
        <v>98</v>
      </c>
      <c r="AH2013" s="70">
        <f t="shared" si="5"/>
        <v>43005</v>
      </c>
      <c r="AI2013" s="71">
        <f ca="1"/>
        <v>-984</v>
      </c>
      <c r="AJ2013" s="71" t="str">
        <v>2017</v>
      </c>
      <c r="AK2013" s="70">
        <f t="shared" si="4"/>
        <v>42985</v>
      </c>
    </row>
    <row r="2014" spans="1:37" ht="14.4">
      <c r="A2014" s="239" t="s">
        <v>14683</v>
      </c>
      <c r="B2014" s="61" t="s">
        <v>89</v>
      </c>
      <c r="C2014" s="59">
        <v>42975</v>
      </c>
      <c r="D2014" s="61" t="s">
        <v>1027</v>
      </c>
      <c r="E2014" s="56" t="s">
        <v>140</v>
      </c>
      <c r="F2014" s="271" t="s">
        <v>106</v>
      </c>
      <c r="G2014" s="168" t="s">
        <v>107</v>
      </c>
      <c r="H2014" s="242" t="s">
        <v>140</v>
      </c>
      <c r="I2014" s="59">
        <f t="shared" si="0"/>
        <v>43005</v>
      </c>
      <c r="J2014" s="61"/>
      <c r="K2014" s="61"/>
      <c r="L2014" s="197" t="s">
        <v>642</v>
      </c>
      <c r="M2014" s="61" t="s">
        <v>14684</v>
      </c>
      <c r="N2014" s="61" t="s">
        <v>436</v>
      </c>
      <c r="O2014" s="61" t="s">
        <v>14685</v>
      </c>
      <c r="P2014" s="61" t="s">
        <v>17</v>
      </c>
      <c r="Q2014" s="59"/>
      <c r="R2014" s="61"/>
      <c r="S2014" s="61"/>
      <c r="T2014" s="61"/>
      <c r="U2014" s="66"/>
      <c r="V2014" s="61"/>
      <c r="W2014" s="61"/>
      <c r="X2014" s="61" t="s">
        <v>18</v>
      </c>
      <c r="Y2014" s="57">
        <v>43073</v>
      </c>
      <c r="Z2014" s="75"/>
      <c r="AA2014" s="95" t="s">
        <v>14669</v>
      </c>
      <c r="AB2014" s="61"/>
      <c r="AC2014" s="61"/>
      <c r="AD2014" s="61"/>
      <c r="AE2014" s="67" t="str">
        <f t="shared" si="1"/>
        <v>Aug</v>
      </c>
      <c r="AF2014" s="68" t="str">
        <f t="shared" si="2"/>
        <v>Dec</v>
      </c>
      <c r="AG2014" s="177">
        <f t="shared" si="6"/>
        <v>98</v>
      </c>
      <c r="AH2014" s="70">
        <f t="shared" si="5"/>
        <v>43005</v>
      </c>
      <c r="AI2014" s="71">
        <f ca="1"/>
        <v>-984</v>
      </c>
      <c r="AJ2014" s="71" t="str">
        <v>2017</v>
      </c>
      <c r="AK2014" s="70">
        <f t="shared" si="4"/>
        <v>42985</v>
      </c>
    </row>
    <row r="2015" spans="1:37" ht="14.4">
      <c r="A2015" s="239" t="s">
        <v>14689</v>
      </c>
      <c r="B2015" s="61" t="s">
        <v>89</v>
      </c>
      <c r="C2015" s="59">
        <v>42975</v>
      </c>
      <c r="D2015" s="61" t="s">
        <v>90</v>
      </c>
      <c r="E2015" s="56" t="s">
        <v>140</v>
      </c>
      <c r="F2015" s="271" t="s">
        <v>106</v>
      </c>
      <c r="G2015" s="168" t="s">
        <v>107</v>
      </c>
      <c r="H2015" s="242" t="s">
        <v>140</v>
      </c>
      <c r="I2015" s="59">
        <f t="shared" si="0"/>
        <v>43005</v>
      </c>
      <c r="J2015" s="61"/>
      <c r="K2015" s="61"/>
      <c r="L2015" s="197" t="s">
        <v>14691</v>
      </c>
      <c r="M2015" s="61" t="s">
        <v>14692</v>
      </c>
      <c r="N2015" s="61" t="s">
        <v>22</v>
      </c>
      <c r="O2015" s="61" t="s">
        <v>14693</v>
      </c>
      <c r="P2015" s="61" t="s">
        <v>17</v>
      </c>
      <c r="Q2015" s="59"/>
      <c r="R2015" s="61"/>
      <c r="S2015" s="61"/>
      <c r="T2015" s="61"/>
      <c r="U2015" s="66"/>
      <c r="V2015" s="61"/>
      <c r="W2015" s="61"/>
      <c r="X2015" s="61" t="s">
        <v>18</v>
      </c>
      <c r="Y2015" s="57">
        <v>43073</v>
      </c>
      <c r="Z2015" s="75"/>
      <c r="AA2015" s="95" t="s">
        <v>14694</v>
      </c>
      <c r="AB2015" s="61"/>
      <c r="AC2015" s="61"/>
      <c r="AD2015" s="61"/>
      <c r="AE2015" s="67" t="str">
        <f t="shared" si="1"/>
        <v>Aug</v>
      </c>
      <c r="AF2015" s="68" t="str">
        <f t="shared" si="2"/>
        <v>Dec</v>
      </c>
      <c r="AG2015" s="177">
        <f t="shared" si="6"/>
        <v>98</v>
      </c>
      <c r="AH2015" s="70">
        <f t="shared" si="5"/>
        <v>43005</v>
      </c>
      <c r="AI2015" s="71">
        <f ca="1"/>
        <v>-984</v>
      </c>
      <c r="AJ2015" s="71" t="str">
        <v>2017</v>
      </c>
      <c r="AK2015" s="70">
        <f t="shared" si="4"/>
        <v>42985</v>
      </c>
    </row>
    <row r="2016" spans="1:37" ht="14.4">
      <c r="A2016" s="239" t="s">
        <v>14699</v>
      </c>
      <c r="B2016" s="61" t="s">
        <v>89</v>
      </c>
      <c r="C2016" s="59">
        <v>42975</v>
      </c>
      <c r="D2016" s="61" t="s">
        <v>90</v>
      </c>
      <c r="E2016" s="61" t="s">
        <v>13864</v>
      </c>
      <c r="F2016" s="349" t="s">
        <v>214</v>
      </c>
      <c r="G2016" s="187" t="s">
        <v>7052</v>
      </c>
      <c r="H2016" s="184" t="s">
        <v>7053</v>
      </c>
      <c r="I2016" s="59">
        <f t="shared" si="0"/>
        <v>43005</v>
      </c>
      <c r="J2016" s="61" t="s">
        <v>18</v>
      </c>
      <c r="K2016" s="184" t="s">
        <v>18</v>
      </c>
      <c r="L2016" s="60" t="s">
        <v>14701</v>
      </c>
      <c r="M2016" s="61" t="s">
        <v>14702</v>
      </c>
      <c r="N2016" s="61" t="s">
        <v>249</v>
      </c>
      <c r="O2016" s="61" t="s">
        <v>14704</v>
      </c>
      <c r="P2016" s="185" t="s">
        <v>96</v>
      </c>
      <c r="Q2016" s="182"/>
      <c r="R2016" s="61" t="s">
        <v>18</v>
      </c>
      <c r="S2016" s="61"/>
      <c r="T2016" s="61"/>
      <c r="U2016" s="66" t="s">
        <v>108</v>
      </c>
      <c r="V2016" s="61" t="s">
        <v>108</v>
      </c>
      <c r="W2016" s="61"/>
      <c r="X2016" s="61" t="s">
        <v>18</v>
      </c>
      <c r="Y2016" s="57">
        <v>43073</v>
      </c>
      <c r="Z2016" s="75" t="s">
        <v>108</v>
      </c>
      <c r="AA2016" s="95" t="s">
        <v>14705</v>
      </c>
      <c r="AB2016" s="61" t="s">
        <v>97</v>
      </c>
      <c r="AC2016" s="61"/>
      <c r="AD2016" s="61"/>
      <c r="AE2016" s="67" t="str">
        <f t="shared" si="1"/>
        <v>Aug</v>
      </c>
      <c r="AF2016" s="68" t="str">
        <f t="shared" si="2"/>
        <v>Dec</v>
      </c>
      <c r="AG2016" s="177">
        <f t="shared" si="6"/>
        <v>98</v>
      </c>
      <c r="AH2016" s="70">
        <f t="shared" si="5"/>
        <v>43005</v>
      </c>
      <c r="AI2016" s="71">
        <f ca="1"/>
        <v>-984</v>
      </c>
      <c r="AJ2016" s="71" t="str">
        <v>2017</v>
      </c>
      <c r="AK2016" s="70">
        <f t="shared" si="4"/>
        <v>42985</v>
      </c>
    </row>
    <row r="2017" spans="1:37" ht="14.4">
      <c r="A2017" s="239" t="s">
        <v>14717</v>
      </c>
      <c r="B2017" s="61" t="s">
        <v>89</v>
      </c>
      <c r="C2017" s="59">
        <v>42975</v>
      </c>
      <c r="D2017" s="61" t="s">
        <v>90</v>
      </c>
      <c r="E2017" s="61" t="s">
        <v>13864</v>
      </c>
      <c r="F2017" s="349" t="s">
        <v>214</v>
      </c>
      <c r="G2017" s="187" t="s">
        <v>7444</v>
      </c>
      <c r="H2017" s="184" t="s">
        <v>7445</v>
      </c>
      <c r="I2017" s="59">
        <f t="shared" si="0"/>
        <v>43005</v>
      </c>
      <c r="J2017" s="61" t="s">
        <v>18</v>
      </c>
      <c r="K2017" s="184" t="s">
        <v>18</v>
      </c>
      <c r="L2017" s="197" t="s">
        <v>14720</v>
      </c>
      <c r="M2017" s="61" t="s">
        <v>14529</v>
      </c>
      <c r="N2017" s="61" t="s">
        <v>33</v>
      </c>
      <c r="O2017" s="61" t="s">
        <v>14530</v>
      </c>
      <c r="P2017" s="185" t="s">
        <v>96</v>
      </c>
      <c r="Q2017" s="182"/>
      <c r="R2017" s="61" t="s">
        <v>18</v>
      </c>
      <c r="S2017" s="61"/>
      <c r="T2017" s="61"/>
      <c r="U2017" s="66" t="s">
        <v>108</v>
      </c>
      <c r="V2017" s="61" t="s">
        <v>108</v>
      </c>
      <c r="W2017" s="61"/>
      <c r="X2017" s="61" t="s">
        <v>14</v>
      </c>
      <c r="Y2017" s="57">
        <v>43073</v>
      </c>
      <c r="Z2017" s="75" t="s">
        <v>108</v>
      </c>
      <c r="AA2017" s="95" t="s">
        <v>14723</v>
      </c>
      <c r="AB2017" s="61" t="s">
        <v>3872</v>
      </c>
      <c r="AC2017" s="61"/>
      <c r="AD2017" s="61"/>
      <c r="AE2017" s="67" t="str">
        <f t="shared" si="1"/>
        <v>Aug</v>
      </c>
      <c r="AF2017" s="68" t="str">
        <f t="shared" si="2"/>
        <v>Dec</v>
      </c>
      <c r="AG2017" s="177">
        <f t="shared" si="6"/>
        <v>98</v>
      </c>
      <c r="AH2017" s="70">
        <f t="shared" si="5"/>
        <v>43005</v>
      </c>
      <c r="AI2017" s="71">
        <f ca="1"/>
        <v>-984</v>
      </c>
      <c r="AJ2017" s="71" t="str">
        <v>2017</v>
      </c>
      <c r="AK2017" s="70">
        <f t="shared" si="4"/>
        <v>42985</v>
      </c>
    </row>
    <row r="2018" spans="1:37" ht="14.4">
      <c r="A2018" s="239" t="s">
        <v>14724</v>
      </c>
      <c r="B2018" s="61" t="s">
        <v>89</v>
      </c>
      <c r="C2018" s="59">
        <v>42975</v>
      </c>
      <c r="D2018" s="61" t="s">
        <v>90</v>
      </c>
      <c r="E2018" s="61" t="s">
        <v>13864</v>
      </c>
      <c r="F2018" s="349" t="s">
        <v>214</v>
      </c>
      <c r="G2018" s="187" t="s">
        <v>5411</v>
      </c>
      <c r="H2018" s="184" t="s">
        <v>5412</v>
      </c>
      <c r="I2018" s="59">
        <f t="shared" si="0"/>
        <v>43005</v>
      </c>
      <c r="J2018" s="61" t="s">
        <v>18</v>
      </c>
      <c r="K2018" s="184" t="s">
        <v>18</v>
      </c>
      <c r="L2018" s="197" t="s">
        <v>14691</v>
      </c>
      <c r="M2018" s="61" t="s">
        <v>14692</v>
      </c>
      <c r="N2018" s="61" t="s">
        <v>22</v>
      </c>
      <c r="O2018" s="61" t="s">
        <v>108</v>
      </c>
      <c r="P2018" s="185" t="s">
        <v>96</v>
      </c>
      <c r="Q2018" s="182"/>
      <c r="R2018" s="61" t="s">
        <v>18</v>
      </c>
      <c r="S2018" s="61"/>
      <c r="T2018" s="61"/>
      <c r="U2018" s="66" t="s">
        <v>108</v>
      </c>
      <c r="V2018" s="61" t="s">
        <v>108</v>
      </c>
      <c r="W2018" s="61"/>
      <c r="X2018" s="61"/>
      <c r="Y2018" s="57">
        <v>43073</v>
      </c>
      <c r="Z2018" s="75" t="s">
        <v>108</v>
      </c>
      <c r="AA2018" s="95" t="s">
        <v>14726</v>
      </c>
      <c r="AB2018" s="61" t="s">
        <v>97</v>
      </c>
      <c r="AC2018" s="61"/>
      <c r="AD2018" s="61"/>
      <c r="AE2018" s="67" t="str">
        <f t="shared" si="1"/>
        <v>Aug</v>
      </c>
      <c r="AF2018" s="68" t="str">
        <f t="shared" si="2"/>
        <v>Dec</v>
      </c>
      <c r="AG2018" s="177">
        <f t="shared" si="6"/>
        <v>98</v>
      </c>
      <c r="AH2018" s="70">
        <f t="shared" si="5"/>
        <v>43005</v>
      </c>
      <c r="AI2018" s="71">
        <f ca="1"/>
        <v>-984</v>
      </c>
      <c r="AJ2018" s="71" t="str">
        <v>2017</v>
      </c>
      <c r="AK2018" s="70">
        <f t="shared" si="4"/>
        <v>42985</v>
      </c>
    </row>
    <row r="2019" spans="1:37" ht="14.4">
      <c r="A2019" s="239" t="s">
        <v>14729</v>
      </c>
      <c r="B2019" s="61" t="s">
        <v>89</v>
      </c>
      <c r="C2019" s="59">
        <v>42976</v>
      </c>
      <c r="D2019" s="61" t="s">
        <v>90</v>
      </c>
      <c r="E2019" s="61" t="s">
        <v>91</v>
      </c>
      <c r="F2019" s="349" t="s">
        <v>214</v>
      </c>
      <c r="G2019" s="168" t="s">
        <v>3693</v>
      </c>
      <c r="H2019" s="242" t="s">
        <v>3694</v>
      </c>
      <c r="I2019" s="59">
        <f t="shared" si="0"/>
        <v>43006</v>
      </c>
      <c r="J2019" s="61" t="s">
        <v>18</v>
      </c>
      <c r="K2019" s="61" t="s">
        <v>14</v>
      </c>
      <c r="L2019" s="197" t="s">
        <v>3914</v>
      </c>
      <c r="M2019" s="61" t="s">
        <v>14731</v>
      </c>
      <c r="N2019" s="61" t="s">
        <v>95</v>
      </c>
      <c r="O2019" s="61" t="s">
        <v>14732</v>
      </c>
      <c r="P2019" s="61" t="s">
        <v>96</v>
      </c>
      <c r="Q2019" s="59"/>
      <c r="R2019" s="61"/>
      <c r="S2019" s="61"/>
      <c r="T2019" s="61"/>
      <c r="U2019" s="66"/>
      <c r="V2019" s="61"/>
      <c r="W2019" s="61"/>
      <c r="X2019" s="61" t="s">
        <v>18</v>
      </c>
      <c r="Y2019" s="57">
        <v>43073</v>
      </c>
      <c r="Z2019" s="75"/>
      <c r="AA2019" s="95" t="s">
        <v>14822</v>
      </c>
      <c r="AB2019" s="174" t="s">
        <v>3709</v>
      </c>
      <c r="AC2019" s="61"/>
      <c r="AD2019" s="61"/>
      <c r="AE2019" s="67" t="str">
        <f t="shared" si="1"/>
        <v>Aug</v>
      </c>
      <c r="AF2019" s="68" t="str">
        <f t="shared" si="2"/>
        <v>Dec</v>
      </c>
      <c r="AG2019" s="177">
        <f t="shared" si="6"/>
        <v>97</v>
      </c>
      <c r="AH2019" s="70">
        <f t="shared" si="5"/>
        <v>43006</v>
      </c>
      <c r="AI2019" s="71">
        <f ca="1"/>
        <v>-983</v>
      </c>
      <c r="AJ2019" s="71" t="str">
        <v>2017</v>
      </c>
      <c r="AK2019" s="70">
        <f t="shared" si="4"/>
        <v>42986</v>
      </c>
    </row>
    <row r="2020" spans="1:37" ht="14.4">
      <c r="A2020" s="239" t="s">
        <v>14831</v>
      </c>
      <c r="B2020" s="61" t="s">
        <v>89</v>
      </c>
      <c r="C2020" s="59">
        <v>42976</v>
      </c>
      <c r="D2020" s="61" t="s">
        <v>131</v>
      </c>
      <c r="E2020" s="56" t="s">
        <v>140</v>
      </c>
      <c r="F2020" s="271" t="s">
        <v>106</v>
      </c>
      <c r="G2020" s="168" t="s">
        <v>107</v>
      </c>
      <c r="H2020" s="242" t="s">
        <v>140</v>
      </c>
      <c r="I2020" s="59">
        <f t="shared" si="0"/>
        <v>43006</v>
      </c>
      <c r="J2020" s="61"/>
      <c r="K2020" s="61"/>
      <c r="L2020" s="197" t="s">
        <v>14837</v>
      </c>
      <c r="M2020" s="61" t="s">
        <v>14838</v>
      </c>
      <c r="N2020" s="61" t="s">
        <v>266</v>
      </c>
      <c r="O2020" s="61" t="s">
        <v>14840</v>
      </c>
      <c r="P2020" s="61" t="s">
        <v>17</v>
      </c>
      <c r="Q2020" s="59"/>
      <c r="R2020" s="61"/>
      <c r="S2020" s="61"/>
      <c r="T2020" s="61"/>
      <c r="U2020" s="66"/>
      <c r="V2020" s="61"/>
      <c r="W2020" s="61"/>
      <c r="X2020" s="61" t="s">
        <v>18</v>
      </c>
      <c r="Y2020" s="57">
        <v>43073</v>
      </c>
      <c r="Z2020" s="75"/>
      <c r="AA2020" s="95" t="s">
        <v>14841</v>
      </c>
      <c r="AB2020" s="61"/>
      <c r="AC2020" s="61"/>
      <c r="AD2020" s="61"/>
      <c r="AE2020" s="67" t="str">
        <f t="shared" si="1"/>
        <v>Aug</v>
      </c>
      <c r="AF2020" s="68" t="str">
        <f t="shared" si="2"/>
        <v>Dec</v>
      </c>
      <c r="AG2020" s="177">
        <f t="shared" si="6"/>
        <v>97</v>
      </c>
      <c r="AH2020" s="70">
        <f t="shared" si="5"/>
        <v>43006</v>
      </c>
      <c r="AI2020" s="71">
        <f ca="1"/>
        <v>-983</v>
      </c>
      <c r="AJ2020" s="71" t="str">
        <v>2017</v>
      </c>
      <c r="AK2020" s="70">
        <f t="shared" si="4"/>
        <v>42986</v>
      </c>
    </row>
    <row r="2021" spans="1:37" ht="14.4">
      <c r="A2021" s="239" t="s">
        <v>14845</v>
      </c>
      <c r="B2021" s="61" t="s">
        <v>89</v>
      </c>
      <c r="C2021" s="59">
        <v>42976</v>
      </c>
      <c r="D2021" s="61" t="s">
        <v>131</v>
      </c>
      <c r="E2021" s="56" t="s">
        <v>140</v>
      </c>
      <c r="F2021" s="271" t="s">
        <v>106</v>
      </c>
      <c r="G2021" s="168" t="s">
        <v>107</v>
      </c>
      <c r="H2021" s="242" t="s">
        <v>140</v>
      </c>
      <c r="I2021" s="59">
        <f t="shared" si="0"/>
        <v>43006</v>
      </c>
      <c r="J2021" s="61"/>
      <c r="K2021" s="61"/>
      <c r="L2021" s="197" t="s">
        <v>14837</v>
      </c>
      <c r="M2021" s="61" t="s">
        <v>14838</v>
      </c>
      <c r="N2021" s="61" t="s">
        <v>27</v>
      </c>
      <c r="O2021" s="61" t="s">
        <v>14849</v>
      </c>
      <c r="P2021" s="61" t="s">
        <v>17</v>
      </c>
      <c r="Q2021" s="59"/>
      <c r="R2021" s="61"/>
      <c r="S2021" s="61"/>
      <c r="T2021" s="61"/>
      <c r="U2021" s="66"/>
      <c r="V2021" s="61"/>
      <c r="W2021" s="61"/>
      <c r="X2021" s="61" t="s">
        <v>18</v>
      </c>
      <c r="Y2021" s="57">
        <v>43073</v>
      </c>
      <c r="Z2021" s="75"/>
      <c r="AA2021" s="95" t="s">
        <v>14841</v>
      </c>
      <c r="AB2021" s="61"/>
      <c r="AC2021" s="61"/>
      <c r="AD2021" s="61"/>
      <c r="AE2021" s="67" t="str">
        <f t="shared" si="1"/>
        <v>Aug</v>
      </c>
      <c r="AF2021" s="68" t="str">
        <f t="shared" si="2"/>
        <v>Dec</v>
      </c>
      <c r="AG2021" s="177">
        <f t="shared" si="6"/>
        <v>97</v>
      </c>
      <c r="AH2021" s="70">
        <f t="shared" si="5"/>
        <v>43006</v>
      </c>
      <c r="AI2021" s="71">
        <f ca="1"/>
        <v>-983</v>
      </c>
      <c r="AJ2021" s="71" t="str">
        <v>2017</v>
      </c>
      <c r="AK2021" s="70">
        <f t="shared" si="4"/>
        <v>42986</v>
      </c>
    </row>
    <row r="2022" spans="1:37" ht="14.4">
      <c r="A2022" s="239" t="s">
        <v>14854</v>
      </c>
      <c r="B2022" s="61" t="s">
        <v>89</v>
      </c>
      <c r="C2022" s="59">
        <v>42976</v>
      </c>
      <c r="D2022" s="61" t="s">
        <v>90</v>
      </c>
      <c r="E2022" s="56" t="s">
        <v>140</v>
      </c>
      <c r="F2022" s="271" t="s">
        <v>106</v>
      </c>
      <c r="G2022" s="168" t="s">
        <v>107</v>
      </c>
      <c r="H2022" s="242" t="s">
        <v>140</v>
      </c>
      <c r="I2022" s="59">
        <f t="shared" si="0"/>
        <v>43006</v>
      </c>
      <c r="J2022" s="61"/>
      <c r="K2022" s="61"/>
      <c r="L2022" s="197" t="s">
        <v>14857</v>
      </c>
      <c r="M2022" s="61" t="s">
        <v>14859</v>
      </c>
      <c r="N2022" s="61" t="s">
        <v>27</v>
      </c>
      <c r="O2022" s="61" t="s">
        <v>5399</v>
      </c>
      <c r="P2022" s="61" t="s">
        <v>96</v>
      </c>
      <c r="Q2022" s="59"/>
      <c r="R2022" s="61"/>
      <c r="S2022" s="61"/>
      <c r="T2022" s="61"/>
      <c r="U2022" s="66"/>
      <c r="V2022" s="61"/>
      <c r="W2022" s="61"/>
      <c r="X2022" s="61" t="s">
        <v>18</v>
      </c>
      <c r="Y2022" s="57">
        <v>43073</v>
      </c>
      <c r="Z2022" s="75"/>
      <c r="AA2022" s="95" t="s">
        <v>4585</v>
      </c>
      <c r="AB2022" s="61"/>
      <c r="AC2022" s="61"/>
      <c r="AD2022" s="61"/>
      <c r="AE2022" s="67" t="str">
        <f t="shared" si="1"/>
        <v>Aug</v>
      </c>
      <c r="AF2022" s="68" t="str">
        <f t="shared" si="2"/>
        <v>Dec</v>
      </c>
      <c r="AG2022" s="177">
        <f t="shared" si="6"/>
        <v>97</v>
      </c>
      <c r="AH2022" s="70">
        <f t="shared" si="5"/>
        <v>43006</v>
      </c>
      <c r="AI2022" s="71">
        <f ca="1"/>
        <v>-983</v>
      </c>
      <c r="AJ2022" s="71" t="str">
        <v>2017</v>
      </c>
      <c r="AK2022" s="70">
        <f t="shared" si="4"/>
        <v>42986</v>
      </c>
    </row>
    <row r="2023" spans="1:37" ht="14.4">
      <c r="A2023" s="239" t="s">
        <v>14862</v>
      </c>
      <c r="B2023" s="61" t="s">
        <v>89</v>
      </c>
      <c r="C2023" s="59">
        <v>42976</v>
      </c>
      <c r="D2023" s="61" t="s">
        <v>90</v>
      </c>
      <c r="E2023" s="61" t="s">
        <v>91</v>
      </c>
      <c r="F2023" s="349" t="s">
        <v>214</v>
      </c>
      <c r="G2023" s="168" t="s">
        <v>3693</v>
      </c>
      <c r="H2023" s="242" t="s">
        <v>3694</v>
      </c>
      <c r="I2023" s="59">
        <f t="shared" si="0"/>
        <v>43006</v>
      </c>
      <c r="J2023" s="61" t="s">
        <v>18</v>
      </c>
      <c r="K2023" s="61" t="s">
        <v>14</v>
      </c>
      <c r="L2023" s="197" t="s">
        <v>14731</v>
      </c>
      <c r="M2023" s="61" t="s">
        <v>14731</v>
      </c>
      <c r="N2023" s="61" t="s">
        <v>95</v>
      </c>
      <c r="O2023" s="61" t="s">
        <v>14732</v>
      </c>
      <c r="P2023" s="61" t="s">
        <v>96</v>
      </c>
      <c r="Q2023" s="59"/>
      <c r="R2023" s="61"/>
      <c r="S2023" s="61"/>
      <c r="T2023" s="61"/>
      <c r="U2023" s="66"/>
      <c r="V2023" s="61"/>
      <c r="W2023" s="61"/>
      <c r="X2023" s="61" t="s">
        <v>18</v>
      </c>
      <c r="Y2023" s="57">
        <v>43073</v>
      </c>
      <c r="Z2023" s="75"/>
      <c r="AA2023" s="95" t="s">
        <v>14822</v>
      </c>
      <c r="AB2023" s="174" t="s">
        <v>3709</v>
      </c>
      <c r="AC2023" s="61"/>
      <c r="AD2023" s="61"/>
      <c r="AE2023" s="67" t="str">
        <f t="shared" si="1"/>
        <v>Aug</v>
      </c>
      <c r="AF2023" s="68" t="str">
        <f t="shared" si="2"/>
        <v>Dec</v>
      </c>
      <c r="AG2023" s="177">
        <f t="shared" si="6"/>
        <v>97</v>
      </c>
      <c r="AH2023" s="70">
        <f t="shared" si="5"/>
        <v>43006</v>
      </c>
      <c r="AI2023" s="71">
        <f ca="1"/>
        <v>-983</v>
      </c>
      <c r="AJ2023" s="71" t="str">
        <v>2017</v>
      </c>
      <c r="AK2023" s="70">
        <f t="shared" si="4"/>
        <v>42986</v>
      </c>
    </row>
    <row r="2024" spans="1:37" ht="14.4">
      <c r="A2024" s="239" t="s">
        <v>14868</v>
      </c>
      <c r="B2024" s="61" t="s">
        <v>89</v>
      </c>
      <c r="C2024" s="59">
        <v>42976</v>
      </c>
      <c r="D2024" s="61" t="s">
        <v>90</v>
      </c>
      <c r="E2024" s="56" t="s">
        <v>140</v>
      </c>
      <c r="F2024" s="271" t="s">
        <v>106</v>
      </c>
      <c r="G2024" s="168" t="s">
        <v>107</v>
      </c>
      <c r="H2024" s="242" t="s">
        <v>140</v>
      </c>
      <c r="I2024" s="59">
        <f t="shared" si="0"/>
        <v>43006</v>
      </c>
      <c r="J2024" s="61"/>
      <c r="K2024" s="61"/>
      <c r="L2024" s="197" t="s">
        <v>14877</v>
      </c>
      <c r="M2024" s="61" t="s">
        <v>14877</v>
      </c>
      <c r="N2024" s="61" t="s">
        <v>249</v>
      </c>
      <c r="O2024" s="61"/>
      <c r="P2024" s="61"/>
      <c r="Q2024" s="59">
        <v>42976</v>
      </c>
      <c r="R2024" s="61"/>
      <c r="S2024" s="61"/>
      <c r="T2024" s="61"/>
      <c r="U2024" s="66"/>
      <c r="V2024" s="61"/>
      <c r="W2024" s="61"/>
      <c r="X2024" s="61" t="s">
        <v>14</v>
      </c>
      <c r="Y2024" s="57">
        <v>43073</v>
      </c>
      <c r="Z2024" s="75"/>
      <c r="AA2024" s="95" t="s">
        <v>14878</v>
      </c>
      <c r="AB2024" s="61"/>
      <c r="AC2024" s="61"/>
      <c r="AD2024" s="61"/>
      <c r="AE2024" s="67" t="str">
        <f t="shared" si="1"/>
        <v>Aug</v>
      </c>
      <c r="AF2024" s="68" t="str">
        <f t="shared" si="2"/>
        <v>Dec</v>
      </c>
      <c r="AG2024" s="177">
        <f t="shared" si="6"/>
        <v>97</v>
      </c>
      <c r="AH2024" s="70">
        <f t="shared" si="5"/>
        <v>43006</v>
      </c>
      <c r="AI2024" s="71">
        <f ca="1"/>
        <v>-983</v>
      </c>
      <c r="AJ2024" s="71" t="str">
        <v>2017</v>
      </c>
      <c r="AK2024" s="70">
        <f t="shared" si="4"/>
        <v>42986</v>
      </c>
    </row>
    <row r="2025" spans="1:37" ht="14.4">
      <c r="A2025" s="239" t="s">
        <v>14899</v>
      </c>
      <c r="B2025" s="61" t="s">
        <v>89</v>
      </c>
      <c r="C2025" s="59">
        <v>42976</v>
      </c>
      <c r="D2025" s="61" t="s">
        <v>90</v>
      </c>
      <c r="E2025" s="56" t="s">
        <v>140</v>
      </c>
      <c r="F2025" s="271" t="s">
        <v>106</v>
      </c>
      <c r="G2025" s="168" t="s">
        <v>107</v>
      </c>
      <c r="H2025" s="242" t="s">
        <v>140</v>
      </c>
      <c r="I2025" s="59">
        <f t="shared" si="0"/>
        <v>43006</v>
      </c>
      <c r="J2025" s="61"/>
      <c r="K2025" s="61"/>
      <c r="L2025" s="197" t="s">
        <v>14901</v>
      </c>
      <c r="M2025" s="61" t="s">
        <v>14901</v>
      </c>
      <c r="N2025" s="61" t="s">
        <v>22</v>
      </c>
      <c r="O2025" s="61" t="s">
        <v>14902</v>
      </c>
      <c r="P2025" s="61" t="s">
        <v>17</v>
      </c>
      <c r="Q2025" s="59"/>
      <c r="R2025" s="61"/>
      <c r="S2025" s="61"/>
      <c r="T2025" s="61"/>
      <c r="U2025" s="66"/>
      <c r="V2025" s="61"/>
      <c r="W2025" s="61"/>
      <c r="X2025" s="61" t="s">
        <v>18</v>
      </c>
      <c r="Y2025" s="57">
        <v>43073</v>
      </c>
      <c r="Z2025" s="75"/>
      <c r="AA2025" s="95" t="s">
        <v>4585</v>
      </c>
      <c r="AB2025" s="61"/>
      <c r="AC2025" s="61"/>
      <c r="AD2025" s="61"/>
      <c r="AE2025" s="67" t="str">
        <f t="shared" si="1"/>
        <v>Aug</v>
      </c>
      <c r="AF2025" s="68" t="str">
        <f t="shared" si="2"/>
        <v>Dec</v>
      </c>
      <c r="AG2025" s="177">
        <f t="shared" si="6"/>
        <v>97</v>
      </c>
      <c r="AH2025" s="70">
        <f t="shared" si="5"/>
        <v>43006</v>
      </c>
      <c r="AI2025" s="71">
        <f ca="1"/>
        <v>-983</v>
      </c>
      <c r="AJ2025" s="71" t="str">
        <v>2017</v>
      </c>
      <c r="AK2025" s="70">
        <f t="shared" si="4"/>
        <v>42986</v>
      </c>
    </row>
    <row r="2026" spans="1:37" ht="14.4">
      <c r="A2026" s="239" t="s">
        <v>14903</v>
      </c>
      <c r="B2026" s="61" t="s">
        <v>89</v>
      </c>
      <c r="C2026" s="59">
        <v>42977</v>
      </c>
      <c r="D2026" s="61" t="s">
        <v>90</v>
      </c>
      <c r="E2026" s="56" t="s">
        <v>140</v>
      </c>
      <c r="F2026" s="271" t="s">
        <v>106</v>
      </c>
      <c r="G2026" s="168" t="s">
        <v>107</v>
      </c>
      <c r="H2026" s="242" t="s">
        <v>140</v>
      </c>
      <c r="I2026" s="59">
        <f t="shared" si="0"/>
        <v>43007</v>
      </c>
      <c r="J2026" s="61"/>
      <c r="K2026" s="61"/>
      <c r="L2026" s="197" t="s">
        <v>14904</v>
      </c>
      <c r="M2026" s="61" t="s">
        <v>14904</v>
      </c>
      <c r="N2026" s="61" t="s">
        <v>44</v>
      </c>
      <c r="O2026" s="61"/>
      <c r="P2026" s="61" t="s">
        <v>28</v>
      </c>
      <c r="Q2026" s="59"/>
      <c r="R2026" s="61"/>
      <c r="S2026" s="61"/>
      <c r="T2026" s="61"/>
      <c r="U2026" s="66"/>
      <c r="V2026" s="61"/>
      <c r="W2026" s="61"/>
      <c r="X2026" s="61" t="s">
        <v>14</v>
      </c>
      <c r="Y2026" s="57">
        <v>43073</v>
      </c>
      <c r="Z2026" s="75"/>
      <c r="AA2026" s="64" t="s">
        <v>14905</v>
      </c>
      <c r="AB2026" s="61"/>
      <c r="AC2026" s="61"/>
      <c r="AD2026" s="61"/>
      <c r="AE2026" s="67" t="str">
        <f t="shared" si="1"/>
        <v>Aug</v>
      </c>
      <c r="AF2026" s="68" t="str">
        <f t="shared" si="2"/>
        <v>Dec</v>
      </c>
      <c r="AG2026" s="177">
        <f t="shared" si="6"/>
        <v>96</v>
      </c>
      <c r="AH2026" s="70">
        <f t="shared" si="5"/>
        <v>43007</v>
      </c>
      <c r="AI2026" s="71">
        <f ca="1"/>
        <v>-982</v>
      </c>
      <c r="AJ2026" s="71" t="str">
        <v>2017</v>
      </c>
      <c r="AK2026" s="70">
        <f t="shared" si="4"/>
        <v>42987</v>
      </c>
    </row>
    <row r="2027" spans="1:37" ht="14.4">
      <c r="A2027" s="239" t="s">
        <v>14906</v>
      </c>
      <c r="B2027" s="61" t="s">
        <v>89</v>
      </c>
      <c r="C2027" s="59">
        <v>42977</v>
      </c>
      <c r="D2027" s="61" t="s">
        <v>90</v>
      </c>
      <c r="E2027" s="56" t="s">
        <v>140</v>
      </c>
      <c r="F2027" s="271" t="s">
        <v>106</v>
      </c>
      <c r="G2027" s="168" t="s">
        <v>107</v>
      </c>
      <c r="H2027" s="242" t="s">
        <v>140</v>
      </c>
      <c r="I2027" s="59">
        <f t="shared" si="0"/>
        <v>43007</v>
      </c>
      <c r="J2027" s="61"/>
      <c r="K2027" s="61"/>
      <c r="L2027" s="197" t="s">
        <v>14907</v>
      </c>
      <c r="M2027" s="61" t="s">
        <v>14908</v>
      </c>
      <c r="N2027" s="61" t="s">
        <v>44</v>
      </c>
      <c r="O2027" s="61" t="s">
        <v>14909</v>
      </c>
      <c r="P2027" s="61" t="s">
        <v>17</v>
      </c>
      <c r="Q2027" s="59"/>
      <c r="R2027" s="61"/>
      <c r="S2027" s="61"/>
      <c r="T2027" s="61"/>
      <c r="U2027" s="66"/>
      <c r="V2027" s="61"/>
      <c r="W2027" s="61"/>
      <c r="X2027" s="61" t="s">
        <v>18</v>
      </c>
      <c r="Y2027" s="57">
        <v>43073</v>
      </c>
      <c r="Z2027" s="75"/>
      <c r="AA2027" s="95" t="s">
        <v>14910</v>
      </c>
      <c r="AB2027" s="61"/>
      <c r="AC2027" s="61"/>
      <c r="AD2027" s="61"/>
      <c r="AE2027" s="67" t="str">
        <f t="shared" si="1"/>
        <v>Aug</v>
      </c>
      <c r="AF2027" s="68" t="str">
        <f t="shared" si="2"/>
        <v>Dec</v>
      </c>
      <c r="AG2027" s="177">
        <f t="shared" si="6"/>
        <v>96</v>
      </c>
      <c r="AH2027" s="70">
        <f t="shared" si="5"/>
        <v>43007</v>
      </c>
      <c r="AI2027" s="71">
        <f ca="1"/>
        <v>-982</v>
      </c>
      <c r="AJ2027" s="71" t="str">
        <v>2017</v>
      </c>
      <c r="AK2027" s="70">
        <f t="shared" si="4"/>
        <v>42987</v>
      </c>
    </row>
    <row r="2028" spans="1:37" ht="14.4">
      <c r="A2028" s="239" t="s">
        <v>14911</v>
      </c>
      <c r="B2028" s="61" t="s">
        <v>89</v>
      </c>
      <c r="C2028" s="59">
        <v>42977</v>
      </c>
      <c r="D2028" s="61" t="s">
        <v>90</v>
      </c>
      <c r="E2028" s="56" t="s">
        <v>140</v>
      </c>
      <c r="F2028" s="271" t="s">
        <v>106</v>
      </c>
      <c r="G2028" s="168" t="s">
        <v>107</v>
      </c>
      <c r="H2028" s="242" t="s">
        <v>140</v>
      </c>
      <c r="I2028" s="59">
        <f t="shared" si="0"/>
        <v>43007</v>
      </c>
      <c r="J2028" s="61"/>
      <c r="K2028" s="61"/>
      <c r="L2028" s="197" t="s">
        <v>745</v>
      </c>
      <c r="M2028" s="61" t="s">
        <v>14912</v>
      </c>
      <c r="N2028" s="61" t="s">
        <v>114</v>
      </c>
      <c r="O2028" s="61" t="s">
        <v>14913</v>
      </c>
      <c r="P2028" s="61" t="s">
        <v>17</v>
      </c>
      <c r="Q2028" s="59"/>
      <c r="R2028" s="61"/>
      <c r="S2028" s="61"/>
      <c r="T2028" s="61"/>
      <c r="U2028" s="66"/>
      <c r="V2028" s="61"/>
      <c r="W2028" s="61"/>
      <c r="X2028" s="61" t="s">
        <v>18</v>
      </c>
      <c r="Y2028" s="57">
        <v>43073</v>
      </c>
      <c r="Z2028" s="75"/>
      <c r="AA2028" s="95" t="s">
        <v>14915</v>
      </c>
      <c r="AB2028" s="61"/>
      <c r="AC2028" s="61"/>
      <c r="AD2028" s="61"/>
      <c r="AE2028" s="67" t="str">
        <f t="shared" si="1"/>
        <v>Aug</v>
      </c>
      <c r="AF2028" s="68" t="str">
        <f t="shared" si="2"/>
        <v>Dec</v>
      </c>
      <c r="AG2028" s="177">
        <f t="shared" si="6"/>
        <v>96</v>
      </c>
      <c r="AH2028" s="70">
        <f t="shared" si="5"/>
        <v>43007</v>
      </c>
      <c r="AI2028" s="71">
        <f ca="1"/>
        <v>-982</v>
      </c>
      <c r="AJ2028" s="71" t="str">
        <v>2017</v>
      </c>
      <c r="AK2028" s="70">
        <f t="shared" si="4"/>
        <v>42987</v>
      </c>
    </row>
    <row r="2029" spans="1:37" ht="14.4">
      <c r="A2029" s="239" t="s">
        <v>14916</v>
      </c>
      <c r="B2029" s="61" t="s">
        <v>89</v>
      </c>
      <c r="C2029" s="59">
        <v>42958</v>
      </c>
      <c r="D2029" s="61" t="s">
        <v>131</v>
      </c>
      <c r="E2029" s="56" t="s">
        <v>140</v>
      </c>
      <c r="F2029" s="271" t="s">
        <v>106</v>
      </c>
      <c r="G2029" s="168" t="s">
        <v>107</v>
      </c>
      <c r="H2029" s="242" t="s">
        <v>140</v>
      </c>
      <c r="I2029" s="59">
        <f t="shared" si="0"/>
        <v>42988</v>
      </c>
      <c r="J2029" s="61"/>
      <c r="K2029" s="61"/>
      <c r="L2029" s="197" t="s">
        <v>14917</v>
      </c>
      <c r="M2029" s="56" t="s">
        <v>14918</v>
      </c>
      <c r="N2029" s="61"/>
      <c r="O2029" s="61"/>
      <c r="P2029" s="61"/>
      <c r="Q2029" s="59"/>
      <c r="R2029" s="61"/>
      <c r="S2029" s="61"/>
      <c r="T2029" s="61"/>
      <c r="U2029" s="66"/>
      <c r="V2029" s="61"/>
      <c r="W2029" s="61"/>
      <c r="X2029" s="61" t="s">
        <v>14</v>
      </c>
      <c r="Y2029" s="57">
        <v>43073</v>
      </c>
      <c r="Z2029" s="75"/>
      <c r="AA2029" s="95" t="s">
        <v>3956</v>
      </c>
      <c r="AB2029" s="61"/>
      <c r="AC2029" s="61"/>
      <c r="AD2029" s="61"/>
      <c r="AE2029" s="67" t="str">
        <f t="shared" si="1"/>
        <v>Aug</v>
      </c>
      <c r="AF2029" s="68" t="str">
        <f t="shared" si="2"/>
        <v>Dec</v>
      </c>
      <c r="AG2029" s="177">
        <f t="shared" si="6"/>
        <v>115</v>
      </c>
      <c r="AH2029" s="70">
        <f t="shared" si="5"/>
        <v>42988</v>
      </c>
      <c r="AI2029" s="71">
        <f ca="1"/>
        <v>-1001</v>
      </c>
      <c r="AJ2029" s="71" t="str">
        <v>2017</v>
      </c>
      <c r="AK2029" s="70">
        <f t="shared" si="4"/>
        <v>42968</v>
      </c>
    </row>
    <row r="2030" spans="1:37" ht="14.4">
      <c r="A2030" s="239" t="s">
        <v>14919</v>
      </c>
      <c r="B2030" s="61" t="s">
        <v>89</v>
      </c>
      <c r="C2030" s="59">
        <v>42977</v>
      </c>
      <c r="D2030" s="61" t="s">
        <v>131</v>
      </c>
      <c r="E2030" s="56" t="s">
        <v>140</v>
      </c>
      <c r="F2030" s="271" t="s">
        <v>106</v>
      </c>
      <c r="G2030" s="168" t="s">
        <v>107</v>
      </c>
      <c r="H2030" s="242" t="s">
        <v>140</v>
      </c>
      <c r="I2030" s="59">
        <f t="shared" si="0"/>
        <v>43007</v>
      </c>
      <c r="J2030" s="61"/>
      <c r="K2030" s="61"/>
      <c r="L2030" s="197" t="s">
        <v>14920</v>
      </c>
      <c r="M2030" s="61" t="s">
        <v>14921</v>
      </c>
      <c r="N2030" s="61" t="s">
        <v>132</v>
      </c>
      <c r="O2030" s="61" t="s">
        <v>14922</v>
      </c>
      <c r="P2030" s="61" t="s">
        <v>28</v>
      </c>
      <c r="Q2030" s="59"/>
      <c r="R2030" s="61"/>
      <c r="S2030" s="61"/>
      <c r="T2030" s="61"/>
      <c r="U2030" s="66"/>
      <c r="V2030" s="61"/>
      <c r="W2030" s="61"/>
      <c r="X2030" s="61" t="s">
        <v>18</v>
      </c>
      <c r="Y2030" s="57">
        <v>43073</v>
      </c>
      <c r="Z2030" s="75"/>
      <c r="AA2030" s="95" t="s">
        <v>6089</v>
      </c>
      <c r="AB2030" s="61"/>
      <c r="AC2030" s="61"/>
      <c r="AD2030" s="61"/>
      <c r="AE2030" s="67" t="str">
        <f t="shared" si="1"/>
        <v>Aug</v>
      </c>
      <c r="AF2030" s="68" t="str">
        <f t="shared" si="2"/>
        <v>Dec</v>
      </c>
      <c r="AG2030" s="177">
        <f t="shared" si="6"/>
        <v>96</v>
      </c>
      <c r="AH2030" s="70">
        <f t="shared" si="5"/>
        <v>43007</v>
      </c>
      <c r="AI2030" s="71">
        <f ca="1"/>
        <v>-982</v>
      </c>
      <c r="AJ2030" s="71" t="str">
        <v>2017</v>
      </c>
      <c r="AK2030" s="70">
        <f t="shared" si="4"/>
        <v>42987</v>
      </c>
    </row>
    <row r="2031" spans="1:37" ht="14.4">
      <c r="A2031" s="239" t="s">
        <v>14923</v>
      </c>
      <c r="B2031" s="61" t="s">
        <v>89</v>
      </c>
      <c r="C2031" s="59">
        <v>42977</v>
      </c>
      <c r="D2031" s="61" t="s">
        <v>90</v>
      </c>
      <c r="E2031" s="61" t="s">
        <v>327</v>
      </c>
      <c r="F2031" s="349" t="s">
        <v>214</v>
      </c>
      <c r="G2031" s="187" t="s">
        <v>4797</v>
      </c>
      <c r="H2031" s="184" t="s">
        <v>327</v>
      </c>
      <c r="I2031" s="59">
        <f t="shared" si="0"/>
        <v>43007</v>
      </c>
      <c r="J2031" s="61"/>
      <c r="K2031" s="61" t="s">
        <v>18</v>
      </c>
      <c r="L2031" s="197" t="s">
        <v>14925</v>
      </c>
      <c r="M2031" s="61" t="s">
        <v>14925</v>
      </c>
      <c r="N2031" s="61" t="s">
        <v>436</v>
      </c>
      <c r="O2031" s="323">
        <v>117023</v>
      </c>
      <c r="P2031" s="61" t="s">
        <v>96</v>
      </c>
      <c r="Q2031" s="59">
        <v>42977</v>
      </c>
      <c r="R2031" s="61"/>
      <c r="S2031" s="61"/>
      <c r="T2031" s="61"/>
      <c r="U2031" s="66"/>
      <c r="V2031" s="61"/>
      <c r="W2031" s="61"/>
      <c r="X2031" s="61" t="s">
        <v>18</v>
      </c>
      <c r="Y2031" s="57">
        <v>43073</v>
      </c>
      <c r="Z2031" s="75"/>
      <c r="AA2031" s="95" t="s">
        <v>437</v>
      </c>
      <c r="AB2031" s="61"/>
      <c r="AC2031" s="61"/>
      <c r="AD2031" s="61"/>
      <c r="AE2031" s="67" t="str">
        <f t="shared" si="1"/>
        <v>Aug</v>
      </c>
      <c r="AF2031" s="68" t="str">
        <f t="shared" si="2"/>
        <v>Dec</v>
      </c>
      <c r="AG2031" s="177">
        <f t="shared" si="6"/>
        <v>96</v>
      </c>
      <c r="AH2031" s="70">
        <f t="shared" si="5"/>
        <v>43007</v>
      </c>
      <c r="AI2031" s="71">
        <f ca="1"/>
        <v>-982</v>
      </c>
      <c r="AJ2031" s="71" t="str">
        <v>2017</v>
      </c>
      <c r="AK2031" s="70">
        <f t="shared" si="4"/>
        <v>42987</v>
      </c>
    </row>
    <row r="2032" spans="1:37" ht="14.4">
      <c r="A2032" s="239" t="s">
        <v>14928</v>
      </c>
      <c r="B2032" s="61" t="s">
        <v>89</v>
      </c>
      <c r="C2032" s="59">
        <v>42972</v>
      </c>
      <c r="D2032" s="61" t="s">
        <v>90</v>
      </c>
      <c r="E2032" s="61" t="s">
        <v>327</v>
      </c>
      <c r="F2032" s="349" t="s">
        <v>214</v>
      </c>
      <c r="G2032" s="187" t="s">
        <v>4797</v>
      </c>
      <c r="H2032" s="184" t="s">
        <v>327</v>
      </c>
      <c r="I2032" s="59">
        <f t="shared" si="0"/>
        <v>43002</v>
      </c>
      <c r="J2032" s="61"/>
      <c r="K2032" s="61"/>
      <c r="L2032" s="197" t="s">
        <v>14930</v>
      </c>
      <c r="M2032" s="61" t="s">
        <v>14930</v>
      </c>
      <c r="N2032" s="61" t="s">
        <v>436</v>
      </c>
      <c r="O2032" s="323">
        <v>117021</v>
      </c>
      <c r="P2032" s="61" t="s">
        <v>96</v>
      </c>
      <c r="Q2032" s="59">
        <v>42972</v>
      </c>
      <c r="R2032" s="61"/>
      <c r="S2032" s="61"/>
      <c r="T2032" s="61"/>
      <c r="U2032" s="66"/>
      <c r="V2032" s="61"/>
      <c r="W2032" s="61"/>
      <c r="X2032" s="61" t="s">
        <v>14</v>
      </c>
      <c r="Y2032" s="57">
        <v>43073</v>
      </c>
      <c r="Z2032" s="75"/>
      <c r="AA2032" s="95" t="s">
        <v>14931</v>
      </c>
      <c r="AB2032" s="61"/>
      <c r="AC2032" s="61"/>
      <c r="AD2032" s="61"/>
      <c r="AE2032" s="67" t="str">
        <f t="shared" si="1"/>
        <v>Aug</v>
      </c>
      <c r="AF2032" s="68" t="str">
        <f t="shared" si="2"/>
        <v>Dec</v>
      </c>
      <c r="AG2032" s="177">
        <f t="shared" si="6"/>
        <v>101</v>
      </c>
      <c r="AH2032" s="70">
        <f t="shared" si="5"/>
        <v>43002</v>
      </c>
      <c r="AI2032" s="71">
        <f ca="1"/>
        <v>-987</v>
      </c>
      <c r="AJ2032" s="71" t="str">
        <v>2017</v>
      </c>
      <c r="AK2032" s="70">
        <f t="shared" si="4"/>
        <v>42982</v>
      </c>
    </row>
    <row r="2033" spans="1:37" ht="14.4">
      <c r="A2033" s="239" t="s">
        <v>14932</v>
      </c>
      <c r="B2033" s="61" t="s">
        <v>89</v>
      </c>
      <c r="C2033" s="59">
        <v>42978</v>
      </c>
      <c r="D2033" s="61" t="s">
        <v>90</v>
      </c>
      <c r="E2033" s="56" t="s">
        <v>140</v>
      </c>
      <c r="F2033" s="271" t="s">
        <v>106</v>
      </c>
      <c r="G2033" s="168" t="s">
        <v>107</v>
      </c>
      <c r="H2033" s="242" t="s">
        <v>140</v>
      </c>
      <c r="I2033" s="59">
        <f t="shared" si="0"/>
        <v>43008</v>
      </c>
      <c r="J2033" s="61"/>
      <c r="K2033" s="61"/>
      <c r="L2033" s="197" t="s">
        <v>745</v>
      </c>
      <c r="M2033" s="61" t="s">
        <v>14934</v>
      </c>
      <c r="N2033" s="61" t="s">
        <v>29</v>
      </c>
      <c r="O2033" s="61" t="s">
        <v>14935</v>
      </c>
      <c r="P2033" s="61" t="s">
        <v>17</v>
      </c>
      <c r="Q2033" s="59"/>
      <c r="R2033" s="61"/>
      <c r="S2033" s="61"/>
      <c r="T2033" s="61"/>
      <c r="U2033" s="66"/>
      <c r="V2033" s="61"/>
      <c r="W2033" s="61"/>
      <c r="X2033" s="61" t="s">
        <v>18</v>
      </c>
      <c r="Y2033" s="57">
        <v>43073</v>
      </c>
      <c r="Z2033" s="75"/>
      <c r="AA2033" s="95" t="s">
        <v>14936</v>
      </c>
      <c r="AB2033" s="61"/>
      <c r="AC2033" s="61"/>
      <c r="AD2033" s="61"/>
      <c r="AE2033" s="67" t="str">
        <f t="shared" si="1"/>
        <v>Aug</v>
      </c>
      <c r="AF2033" s="68" t="str">
        <f t="shared" si="2"/>
        <v>Dec</v>
      </c>
      <c r="AG2033" s="177">
        <f t="shared" si="6"/>
        <v>95</v>
      </c>
      <c r="AH2033" s="70">
        <f t="shared" si="5"/>
        <v>43008</v>
      </c>
      <c r="AI2033" s="71">
        <f ca="1"/>
        <v>-981</v>
      </c>
      <c r="AJ2033" s="71" t="str">
        <v>2017</v>
      </c>
      <c r="AK2033" s="70">
        <f t="shared" si="4"/>
        <v>42988</v>
      </c>
    </row>
    <row r="2034" spans="1:37" ht="14.4">
      <c r="A2034" s="239" t="s">
        <v>14939</v>
      </c>
      <c r="B2034" s="61" t="s">
        <v>89</v>
      </c>
      <c r="C2034" s="59">
        <v>42977</v>
      </c>
      <c r="D2034" s="61" t="s">
        <v>90</v>
      </c>
      <c r="E2034" s="61" t="s">
        <v>32</v>
      </c>
      <c r="F2034" s="349" t="s">
        <v>106</v>
      </c>
      <c r="G2034" s="168" t="s">
        <v>177</v>
      </c>
      <c r="H2034" s="184" t="s">
        <v>32</v>
      </c>
      <c r="I2034" s="59">
        <f t="shared" si="0"/>
        <v>43007</v>
      </c>
      <c r="J2034" s="61"/>
      <c r="K2034" s="61"/>
      <c r="L2034" s="197" t="s">
        <v>14314</v>
      </c>
      <c r="M2034" s="61" t="s">
        <v>14941</v>
      </c>
      <c r="N2034" s="61"/>
      <c r="O2034" s="61"/>
      <c r="P2034" s="61" t="s">
        <v>96</v>
      </c>
      <c r="Q2034" s="59"/>
      <c r="R2034" s="61"/>
      <c r="S2034" s="61"/>
      <c r="T2034" s="61"/>
      <c r="U2034" s="66"/>
      <c r="V2034" s="61"/>
      <c r="W2034" s="61"/>
      <c r="X2034" s="61"/>
      <c r="Y2034" s="57">
        <v>43073</v>
      </c>
      <c r="Z2034" s="75"/>
      <c r="AA2034" s="246" t="s">
        <v>14942</v>
      </c>
      <c r="AB2034" s="61"/>
      <c r="AC2034" s="61"/>
      <c r="AD2034" s="61"/>
      <c r="AE2034" s="67" t="str">
        <f t="shared" si="1"/>
        <v>Aug</v>
      </c>
      <c r="AF2034" s="68" t="str">
        <f t="shared" si="2"/>
        <v>Dec</v>
      </c>
      <c r="AG2034" s="177">
        <f t="shared" si="6"/>
        <v>96</v>
      </c>
      <c r="AH2034" s="70">
        <f t="shared" si="5"/>
        <v>43007</v>
      </c>
      <c r="AI2034" s="71">
        <f ca="1"/>
        <v>-982</v>
      </c>
      <c r="AJ2034" s="71" t="str">
        <v>2017</v>
      </c>
      <c r="AK2034" s="70">
        <f t="shared" si="4"/>
        <v>42987</v>
      </c>
    </row>
    <row r="2035" spans="1:37" ht="14.4">
      <c r="A2035" s="239" t="s">
        <v>14943</v>
      </c>
      <c r="B2035" s="61" t="s">
        <v>89</v>
      </c>
      <c r="C2035" s="59">
        <v>42978</v>
      </c>
      <c r="D2035" s="61" t="s">
        <v>90</v>
      </c>
      <c r="E2035" s="61" t="s">
        <v>13864</v>
      </c>
      <c r="F2035" s="349" t="s">
        <v>214</v>
      </c>
      <c r="G2035" s="187" t="s">
        <v>4109</v>
      </c>
      <c r="H2035" s="184" t="s">
        <v>14950</v>
      </c>
      <c r="I2035" s="59">
        <f t="shared" si="0"/>
        <v>43008</v>
      </c>
      <c r="J2035" s="61" t="s">
        <v>18</v>
      </c>
      <c r="K2035" s="184" t="s">
        <v>18</v>
      </c>
      <c r="L2035" s="60" t="s">
        <v>14951</v>
      </c>
      <c r="M2035" s="61" t="s">
        <v>108</v>
      </c>
      <c r="N2035" s="61" t="s">
        <v>395</v>
      </c>
      <c r="O2035" s="61" t="s">
        <v>108</v>
      </c>
      <c r="P2035" s="185" t="s">
        <v>96</v>
      </c>
      <c r="Q2035" s="182"/>
      <c r="R2035" s="61" t="s">
        <v>18</v>
      </c>
      <c r="S2035" s="61"/>
      <c r="T2035" s="61"/>
      <c r="U2035" s="66" t="s">
        <v>108</v>
      </c>
      <c r="V2035" s="61" t="s">
        <v>108</v>
      </c>
      <c r="W2035" s="61"/>
      <c r="X2035" s="61" t="s">
        <v>18</v>
      </c>
      <c r="Y2035" s="57">
        <v>43073</v>
      </c>
      <c r="Z2035" s="75" t="s">
        <v>108</v>
      </c>
      <c r="AA2035" s="197" t="s">
        <v>14953</v>
      </c>
      <c r="AB2035" s="61" t="s">
        <v>97</v>
      </c>
      <c r="AC2035" s="61"/>
      <c r="AD2035" s="61"/>
      <c r="AE2035" s="67" t="str">
        <f t="shared" si="1"/>
        <v>Aug</v>
      </c>
      <c r="AF2035" s="68" t="str">
        <f t="shared" si="2"/>
        <v>Dec</v>
      </c>
      <c r="AG2035" s="177">
        <f t="shared" si="6"/>
        <v>95</v>
      </c>
      <c r="AH2035" s="70">
        <f t="shared" si="5"/>
        <v>43008</v>
      </c>
      <c r="AI2035" s="71">
        <f ca="1"/>
        <v>-981</v>
      </c>
      <c r="AJ2035" s="71" t="str">
        <v>2017</v>
      </c>
      <c r="AK2035" s="70">
        <f t="shared" si="4"/>
        <v>42988</v>
      </c>
    </row>
    <row r="2036" spans="1:37" ht="14.4">
      <c r="A2036" s="239" t="s">
        <v>14954</v>
      </c>
      <c r="B2036" s="61" t="s">
        <v>89</v>
      </c>
      <c r="C2036" s="59">
        <v>42978</v>
      </c>
      <c r="D2036" s="61" t="s">
        <v>90</v>
      </c>
      <c r="E2036" s="61" t="s">
        <v>13864</v>
      </c>
      <c r="F2036" s="349" t="s">
        <v>214</v>
      </c>
      <c r="G2036" s="187" t="s">
        <v>14956</v>
      </c>
      <c r="H2036" s="184" t="s">
        <v>14957</v>
      </c>
      <c r="I2036" s="59">
        <f t="shared" si="0"/>
        <v>43008</v>
      </c>
      <c r="J2036" s="61" t="s">
        <v>18</v>
      </c>
      <c r="K2036" s="184" t="s">
        <v>18</v>
      </c>
      <c r="L2036" s="197" t="s">
        <v>14958</v>
      </c>
      <c r="M2036" s="61" t="s">
        <v>14959</v>
      </c>
      <c r="N2036" s="61" t="s">
        <v>271</v>
      </c>
      <c r="O2036" s="61" t="s">
        <v>14960</v>
      </c>
      <c r="P2036" s="185" t="s">
        <v>96</v>
      </c>
      <c r="Q2036" s="182"/>
      <c r="R2036" s="61" t="s">
        <v>18</v>
      </c>
      <c r="S2036" s="61"/>
      <c r="T2036" s="61"/>
      <c r="U2036" s="66" t="s">
        <v>108</v>
      </c>
      <c r="V2036" s="61" t="s">
        <v>108</v>
      </c>
      <c r="W2036" s="61"/>
      <c r="X2036" s="61" t="s">
        <v>14</v>
      </c>
      <c r="Y2036" s="57">
        <v>43073</v>
      </c>
      <c r="Z2036" s="75" t="s">
        <v>108</v>
      </c>
      <c r="AA2036" s="95" t="s">
        <v>14962</v>
      </c>
      <c r="AB2036" s="61" t="s">
        <v>3872</v>
      </c>
      <c r="AC2036" s="61"/>
      <c r="AD2036" s="61"/>
      <c r="AE2036" s="67" t="str">
        <f t="shared" si="1"/>
        <v>Aug</v>
      </c>
      <c r="AF2036" s="68" t="str">
        <f t="shared" si="2"/>
        <v>Dec</v>
      </c>
      <c r="AG2036" s="177">
        <f t="shared" si="6"/>
        <v>95</v>
      </c>
      <c r="AH2036" s="70">
        <f t="shared" si="5"/>
        <v>43008</v>
      </c>
      <c r="AI2036" s="71">
        <f ca="1"/>
        <v>-981</v>
      </c>
      <c r="AJ2036" s="71" t="str">
        <v>2017</v>
      </c>
      <c r="AK2036" s="70">
        <f t="shared" si="4"/>
        <v>42988</v>
      </c>
    </row>
    <row r="2037" spans="1:37" ht="14.4">
      <c r="A2037" s="239" t="s">
        <v>14976</v>
      </c>
      <c r="B2037" s="61" t="s">
        <v>89</v>
      </c>
      <c r="C2037" s="59">
        <v>42978</v>
      </c>
      <c r="D2037" s="61" t="s">
        <v>90</v>
      </c>
      <c r="E2037" s="61" t="s">
        <v>13864</v>
      </c>
      <c r="F2037" s="349" t="s">
        <v>214</v>
      </c>
      <c r="G2037" s="187" t="s">
        <v>214</v>
      </c>
      <c r="H2037" s="184" t="s">
        <v>3785</v>
      </c>
      <c r="I2037" s="59">
        <f t="shared" si="0"/>
        <v>43008</v>
      </c>
      <c r="J2037" s="61" t="s">
        <v>18</v>
      </c>
      <c r="K2037" s="184" t="s">
        <v>18</v>
      </c>
      <c r="L2037" s="197" t="s">
        <v>14978</v>
      </c>
      <c r="M2037" s="61" t="s">
        <v>14979</v>
      </c>
      <c r="N2037" s="61" t="s">
        <v>266</v>
      </c>
      <c r="O2037" s="61" t="s">
        <v>14980</v>
      </c>
      <c r="P2037" s="185" t="s">
        <v>96</v>
      </c>
      <c r="Q2037" s="182"/>
      <c r="R2037" s="61" t="s">
        <v>18</v>
      </c>
      <c r="S2037" s="61"/>
      <c r="T2037" s="61"/>
      <c r="U2037" s="66" t="s">
        <v>108</v>
      </c>
      <c r="V2037" s="61" t="s">
        <v>108</v>
      </c>
      <c r="W2037" s="61"/>
      <c r="X2037" s="61" t="s">
        <v>14</v>
      </c>
      <c r="Y2037" s="57">
        <v>43073</v>
      </c>
      <c r="Z2037" s="75" t="s">
        <v>108</v>
      </c>
      <c r="AA2037" s="95" t="s">
        <v>14982</v>
      </c>
      <c r="AB2037" s="61" t="s">
        <v>3872</v>
      </c>
      <c r="AC2037" s="61"/>
      <c r="AD2037" s="61"/>
      <c r="AE2037" s="67" t="str">
        <f t="shared" si="1"/>
        <v>Aug</v>
      </c>
      <c r="AF2037" s="68" t="str">
        <f t="shared" si="2"/>
        <v>Dec</v>
      </c>
      <c r="AG2037" s="177">
        <f t="shared" si="6"/>
        <v>95</v>
      </c>
      <c r="AH2037" s="70">
        <f t="shared" si="5"/>
        <v>43008</v>
      </c>
      <c r="AI2037" s="71">
        <f ca="1"/>
        <v>-981</v>
      </c>
      <c r="AJ2037" s="71" t="str">
        <v>2017</v>
      </c>
      <c r="AK2037" s="70">
        <f t="shared" si="4"/>
        <v>42988</v>
      </c>
    </row>
    <row r="2038" spans="1:37" ht="14.4">
      <c r="A2038" s="239" t="s">
        <v>14987</v>
      </c>
      <c r="B2038" s="61" t="s">
        <v>89</v>
      </c>
      <c r="C2038" s="59">
        <v>42978</v>
      </c>
      <c r="D2038" s="61" t="s">
        <v>90</v>
      </c>
      <c r="E2038" s="61" t="s">
        <v>13864</v>
      </c>
      <c r="F2038" s="349" t="s">
        <v>214</v>
      </c>
      <c r="G2038" s="187" t="s">
        <v>8820</v>
      </c>
      <c r="H2038" s="184" t="s">
        <v>8821</v>
      </c>
      <c r="I2038" s="59">
        <f t="shared" si="0"/>
        <v>43008</v>
      </c>
      <c r="J2038" s="61" t="s">
        <v>18</v>
      </c>
      <c r="K2038" s="184" t="s">
        <v>18</v>
      </c>
      <c r="L2038" s="197" t="s">
        <v>14991</v>
      </c>
      <c r="M2038" s="61" t="s">
        <v>108</v>
      </c>
      <c r="N2038" s="61" t="s">
        <v>20</v>
      </c>
      <c r="O2038" s="61" t="s">
        <v>108</v>
      </c>
      <c r="P2038" s="185" t="s">
        <v>96</v>
      </c>
      <c r="Q2038" s="182"/>
      <c r="R2038" s="61" t="s">
        <v>18</v>
      </c>
      <c r="S2038" s="61"/>
      <c r="T2038" s="61"/>
      <c r="U2038" s="66" t="s">
        <v>108</v>
      </c>
      <c r="V2038" s="61" t="s">
        <v>108</v>
      </c>
      <c r="W2038" s="66"/>
      <c r="X2038" s="66" t="s">
        <v>18</v>
      </c>
      <c r="Y2038" s="57">
        <v>43073</v>
      </c>
      <c r="Z2038" s="75" t="s">
        <v>108</v>
      </c>
      <c r="AA2038" s="95" t="s">
        <v>14992</v>
      </c>
      <c r="AB2038" s="61" t="s">
        <v>97</v>
      </c>
      <c r="AC2038" s="61"/>
      <c r="AD2038" s="61"/>
      <c r="AE2038" s="67" t="str">
        <f t="shared" si="1"/>
        <v>Aug</v>
      </c>
      <c r="AF2038" s="68" t="str">
        <f t="shared" si="2"/>
        <v>Dec</v>
      </c>
      <c r="AG2038" s="177">
        <f t="shared" si="6"/>
        <v>95</v>
      </c>
      <c r="AH2038" s="70">
        <f t="shared" si="5"/>
        <v>43008</v>
      </c>
      <c r="AI2038" s="71">
        <f ca="1"/>
        <v>-981</v>
      </c>
      <c r="AJ2038" s="71" t="str">
        <v>2017</v>
      </c>
      <c r="AK2038" s="70">
        <f t="shared" si="4"/>
        <v>42988</v>
      </c>
    </row>
    <row r="2039" spans="1:37" ht="14.4">
      <c r="A2039" s="239" t="s">
        <v>14993</v>
      </c>
      <c r="B2039" s="61" t="s">
        <v>89</v>
      </c>
      <c r="C2039" s="59">
        <v>42978</v>
      </c>
      <c r="D2039" s="61" t="s">
        <v>1027</v>
      </c>
      <c r="E2039" s="61" t="s">
        <v>13864</v>
      </c>
      <c r="F2039" s="349" t="s">
        <v>214</v>
      </c>
      <c r="G2039" s="187" t="s">
        <v>7052</v>
      </c>
      <c r="H2039" s="184" t="s">
        <v>7053</v>
      </c>
      <c r="I2039" s="59">
        <f t="shared" si="0"/>
        <v>43008</v>
      </c>
      <c r="J2039" s="61" t="s">
        <v>18</v>
      </c>
      <c r="K2039" s="184" t="s">
        <v>14</v>
      </c>
      <c r="L2039" s="197" t="s">
        <v>14994</v>
      </c>
      <c r="M2039" s="61" t="s">
        <v>14995</v>
      </c>
      <c r="N2039" s="61" t="s">
        <v>249</v>
      </c>
      <c r="O2039" s="61" t="s">
        <v>108</v>
      </c>
      <c r="P2039" s="185" t="s">
        <v>96</v>
      </c>
      <c r="Q2039" s="182"/>
      <c r="R2039" s="61" t="s">
        <v>18</v>
      </c>
      <c r="S2039" s="61"/>
      <c r="T2039" s="61"/>
      <c r="U2039" s="66" t="s">
        <v>108</v>
      </c>
      <c r="V2039" s="61" t="s">
        <v>108</v>
      </c>
      <c r="W2039" s="66"/>
      <c r="X2039" s="61" t="s">
        <v>14</v>
      </c>
      <c r="Y2039" s="57">
        <v>43073</v>
      </c>
      <c r="Z2039" s="75" t="s">
        <v>108</v>
      </c>
      <c r="AA2039" s="95" t="s">
        <v>14996</v>
      </c>
      <c r="AB2039" s="61" t="s">
        <v>3872</v>
      </c>
      <c r="AC2039" s="61"/>
      <c r="AD2039" s="61"/>
      <c r="AE2039" s="67" t="str">
        <f t="shared" si="1"/>
        <v>Aug</v>
      </c>
      <c r="AF2039" s="68" t="str">
        <f t="shared" si="2"/>
        <v>Dec</v>
      </c>
      <c r="AG2039" s="177">
        <f t="shared" si="6"/>
        <v>95</v>
      </c>
      <c r="AH2039" s="70">
        <f t="shared" si="5"/>
        <v>43008</v>
      </c>
      <c r="AI2039" s="71">
        <f ca="1"/>
        <v>-981</v>
      </c>
      <c r="AJ2039" s="71" t="str">
        <v>2017</v>
      </c>
      <c r="AK2039" s="70">
        <f t="shared" si="4"/>
        <v>42988</v>
      </c>
    </row>
    <row r="2040" spans="1:37" ht="14.4">
      <c r="A2040" s="239" t="s">
        <v>14997</v>
      </c>
      <c r="B2040" s="61" t="s">
        <v>89</v>
      </c>
      <c r="C2040" s="59">
        <v>42978</v>
      </c>
      <c r="D2040" s="66" t="s">
        <v>90</v>
      </c>
      <c r="E2040" s="56" t="s">
        <v>140</v>
      </c>
      <c r="F2040" s="271" t="s">
        <v>106</v>
      </c>
      <c r="G2040" s="168" t="s">
        <v>107</v>
      </c>
      <c r="H2040" s="242" t="s">
        <v>140</v>
      </c>
      <c r="I2040" s="181">
        <f t="shared" si="0"/>
        <v>43008</v>
      </c>
      <c r="J2040" s="61"/>
      <c r="K2040" s="184"/>
      <c r="L2040" s="241" t="s">
        <v>14998</v>
      </c>
      <c r="M2040" s="61" t="s">
        <v>14998</v>
      </c>
      <c r="N2040" s="61" t="s">
        <v>20</v>
      </c>
      <c r="O2040" s="61" t="s">
        <v>14999</v>
      </c>
      <c r="P2040" s="61"/>
      <c r="Q2040" s="59">
        <v>42978</v>
      </c>
      <c r="R2040" s="61"/>
      <c r="S2040" s="61"/>
      <c r="T2040" s="61"/>
      <c r="U2040" s="66"/>
      <c r="V2040" s="61"/>
      <c r="W2040" s="61"/>
      <c r="X2040" s="61" t="s">
        <v>18</v>
      </c>
      <c r="Y2040" s="57">
        <v>43073</v>
      </c>
      <c r="Z2040" s="75"/>
      <c r="AA2040" s="95" t="s">
        <v>15000</v>
      </c>
      <c r="AB2040" s="61"/>
      <c r="AC2040" s="61"/>
      <c r="AD2040" s="61"/>
      <c r="AE2040" s="67" t="str">
        <f t="shared" si="1"/>
        <v>Aug</v>
      </c>
      <c r="AF2040" s="68" t="str">
        <f t="shared" si="2"/>
        <v>Dec</v>
      </c>
      <c r="AG2040" s="177">
        <f t="shared" si="6"/>
        <v>95</v>
      </c>
      <c r="AH2040" s="70">
        <f t="shared" si="5"/>
        <v>43008</v>
      </c>
      <c r="AI2040" s="71">
        <f ca="1"/>
        <v>-981</v>
      </c>
      <c r="AJ2040" s="71" t="str">
        <v>2017</v>
      </c>
      <c r="AK2040" s="70">
        <f t="shared" si="4"/>
        <v>42988</v>
      </c>
    </row>
    <row r="2041" spans="1:37" ht="14.4">
      <c r="A2041" s="239" t="s">
        <v>15001</v>
      </c>
      <c r="B2041" s="56" t="s">
        <v>89</v>
      </c>
      <c r="C2041" s="59">
        <v>42978</v>
      </c>
      <c r="D2041" s="66" t="s">
        <v>90</v>
      </c>
      <c r="E2041" s="56" t="s">
        <v>140</v>
      </c>
      <c r="F2041" s="271" t="s">
        <v>106</v>
      </c>
      <c r="G2041" s="168" t="s">
        <v>107</v>
      </c>
      <c r="H2041" s="242" t="s">
        <v>140</v>
      </c>
      <c r="I2041" s="181">
        <f t="shared" si="0"/>
        <v>43008</v>
      </c>
      <c r="J2041" s="61"/>
      <c r="K2041" s="184"/>
      <c r="L2041" s="241" t="s">
        <v>15002</v>
      </c>
      <c r="M2041" s="61" t="s">
        <v>15003</v>
      </c>
      <c r="N2041" s="61" t="s">
        <v>29</v>
      </c>
      <c r="O2041" s="61" t="s">
        <v>15004</v>
      </c>
      <c r="P2041" s="61" t="s">
        <v>17</v>
      </c>
      <c r="Q2041" s="59">
        <v>42978</v>
      </c>
      <c r="R2041" s="61"/>
      <c r="S2041" s="61"/>
      <c r="T2041" s="61"/>
      <c r="U2041" s="66"/>
      <c r="V2041" s="61"/>
      <c r="W2041" s="61"/>
      <c r="X2041" s="56" t="s">
        <v>18</v>
      </c>
      <c r="Y2041" s="57">
        <v>43073</v>
      </c>
      <c r="Z2041" s="75"/>
      <c r="AA2041" s="64" t="s">
        <v>15005</v>
      </c>
      <c r="AB2041" s="61"/>
      <c r="AC2041" s="61"/>
      <c r="AD2041" s="61"/>
      <c r="AE2041" s="67" t="str">
        <f t="shared" si="1"/>
        <v>Aug</v>
      </c>
      <c r="AF2041" s="68" t="str">
        <f t="shared" si="2"/>
        <v>Dec</v>
      </c>
      <c r="AG2041" s="177">
        <f t="shared" si="6"/>
        <v>95</v>
      </c>
      <c r="AH2041" s="70">
        <f t="shared" si="5"/>
        <v>43008</v>
      </c>
      <c r="AI2041" s="71">
        <f ca="1"/>
        <v>-981</v>
      </c>
      <c r="AJ2041" s="71" t="str">
        <v>2017</v>
      </c>
      <c r="AK2041" s="70">
        <f t="shared" si="4"/>
        <v>42988</v>
      </c>
    </row>
    <row r="2042" spans="1:37" ht="14.4">
      <c r="A2042" s="239" t="s">
        <v>15006</v>
      </c>
      <c r="B2042" s="61" t="s">
        <v>89</v>
      </c>
      <c r="C2042" s="59">
        <v>42978</v>
      </c>
      <c r="D2042" s="66" t="s">
        <v>90</v>
      </c>
      <c r="E2042" s="56" t="s">
        <v>140</v>
      </c>
      <c r="F2042" s="271" t="s">
        <v>106</v>
      </c>
      <c r="G2042" s="168" t="s">
        <v>107</v>
      </c>
      <c r="H2042" s="242" t="s">
        <v>140</v>
      </c>
      <c r="I2042" s="181">
        <f t="shared" si="0"/>
        <v>43008</v>
      </c>
      <c r="J2042" s="61"/>
      <c r="K2042" s="184"/>
      <c r="L2042" s="241" t="s">
        <v>15028</v>
      </c>
      <c r="M2042" s="61" t="s">
        <v>15028</v>
      </c>
      <c r="N2042" s="61" t="s">
        <v>249</v>
      </c>
      <c r="O2042" s="61"/>
      <c r="P2042" s="61" t="s">
        <v>17</v>
      </c>
      <c r="Q2042" s="59">
        <v>42978</v>
      </c>
      <c r="R2042" s="61"/>
      <c r="S2042" s="61"/>
      <c r="T2042" s="61"/>
      <c r="U2042" s="66"/>
      <c r="V2042" s="61"/>
      <c r="W2042" s="61"/>
      <c r="X2042" s="61"/>
      <c r="Y2042" s="57">
        <v>43073</v>
      </c>
      <c r="Z2042" s="75"/>
      <c r="AA2042" s="64" t="s">
        <v>5094</v>
      </c>
      <c r="AB2042" s="61"/>
      <c r="AC2042" s="61"/>
      <c r="AD2042" s="61"/>
      <c r="AE2042" s="67" t="str">
        <f t="shared" si="1"/>
        <v>Aug</v>
      </c>
      <c r="AF2042" s="68" t="str">
        <f t="shared" si="2"/>
        <v>Dec</v>
      </c>
      <c r="AG2042" s="177">
        <f t="shared" si="6"/>
        <v>95</v>
      </c>
      <c r="AH2042" s="70">
        <f t="shared" si="5"/>
        <v>43008</v>
      </c>
      <c r="AI2042" s="71">
        <f ca="1"/>
        <v>-981</v>
      </c>
      <c r="AJ2042" s="71" t="str">
        <v>2017</v>
      </c>
      <c r="AK2042" s="70">
        <f t="shared" si="4"/>
        <v>42988</v>
      </c>
    </row>
    <row r="2043" spans="1:37" ht="14.4">
      <c r="A2043" s="239" t="s">
        <v>15033</v>
      </c>
      <c r="B2043" s="61" t="s">
        <v>89</v>
      </c>
      <c r="C2043" s="59">
        <v>42971</v>
      </c>
      <c r="D2043" s="66" t="s">
        <v>1027</v>
      </c>
      <c r="E2043" s="184" t="s">
        <v>112</v>
      </c>
      <c r="F2043" s="240" t="s">
        <v>106</v>
      </c>
      <c r="G2043" s="243" t="s">
        <v>113</v>
      </c>
      <c r="H2043" s="184" t="s">
        <v>112</v>
      </c>
      <c r="I2043" s="181">
        <f t="shared" si="0"/>
        <v>43001</v>
      </c>
      <c r="J2043" s="61" t="s">
        <v>18</v>
      </c>
      <c r="K2043" s="184" t="s">
        <v>14</v>
      </c>
      <c r="L2043" s="241" t="s">
        <v>15035</v>
      </c>
      <c r="M2043" s="61" t="s">
        <v>15036</v>
      </c>
      <c r="N2043" s="61" t="s">
        <v>44</v>
      </c>
      <c r="O2043" s="61" t="s">
        <v>15039</v>
      </c>
      <c r="P2043" s="61" t="s">
        <v>116</v>
      </c>
      <c r="Q2043" s="59">
        <v>42979</v>
      </c>
      <c r="R2043" s="61"/>
      <c r="S2043" s="61"/>
      <c r="T2043" s="61"/>
      <c r="U2043" s="66"/>
      <c r="V2043" s="61"/>
      <c r="W2043" s="61"/>
      <c r="X2043" s="61"/>
      <c r="Y2043" s="57">
        <v>43073</v>
      </c>
      <c r="Z2043" s="75"/>
      <c r="AA2043" s="95" t="s">
        <v>257</v>
      </c>
      <c r="AB2043" s="61"/>
      <c r="AC2043" s="61"/>
      <c r="AD2043" s="61"/>
      <c r="AE2043" s="67" t="str">
        <f t="shared" si="1"/>
        <v>Aug</v>
      </c>
      <c r="AF2043" s="68" t="str">
        <f t="shared" si="2"/>
        <v>Dec</v>
      </c>
      <c r="AG2043" s="177">
        <f t="shared" si="6"/>
        <v>102</v>
      </c>
      <c r="AH2043" s="70">
        <f t="shared" si="5"/>
        <v>43001</v>
      </c>
      <c r="AI2043" s="71">
        <f ca="1"/>
        <v>-988</v>
      </c>
      <c r="AJ2043" s="71" t="str">
        <v>2017</v>
      </c>
      <c r="AK2043" s="70">
        <f t="shared" si="4"/>
        <v>42981</v>
      </c>
    </row>
    <row r="2044" spans="1:37" ht="14.4">
      <c r="A2044" s="239" t="s">
        <v>15040</v>
      </c>
      <c r="B2044" s="61" t="s">
        <v>89</v>
      </c>
      <c r="C2044" s="59">
        <v>42978</v>
      </c>
      <c r="D2044" s="66" t="s">
        <v>1027</v>
      </c>
      <c r="E2044" s="184" t="s">
        <v>112</v>
      </c>
      <c r="F2044" s="240" t="s">
        <v>106</v>
      </c>
      <c r="G2044" s="243" t="s">
        <v>113</v>
      </c>
      <c r="H2044" s="184" t="s">
        <v>112</v>
      </c>
      <c r="I2044" s="181">
        <f t="shared" si="0"/>
        <v>43008</v>
      </c>
      <c r="J2044" s="61" t="s">
        <v>18</v>
      </c>
      <c r="K2044" s="184" t="s">
        <v>14</v>
      </c>
      <c r="L2044" s="241" t="s">
        <v>1760</v>
      </c>
      <c r="M2044" s="61" t="s">
        <v>7344</v>
      </c>
      <c r="N2044" s="61"/>
      <c r="O2044" s="61" t="s">
        <v>7345</v>
      </c>
      <c r="P2044" s="61" t="s">
        <v>116</v>
      </c>
      <c r="Q2044" s="59">
        <v>42983</v>
      </c>
      <c r="R2044" s="61"/>
      <c r="S2044" s="61"/>
      <c r="T2044" s="61"/>
      <c r="U2044" s="66"/>
      <c r="V2044" s="61"/>
      <c r="W2044" s="61"/>
      <c r="X2044" s="61"/>
      <c r="Y2044" s="57">
        <v>43073</v>
      </c>
      <c r="Z2044" s="75"/>
      <c r="AA2044" s="95" t="s">
        <v>257</v>
      </c>
      <c r="AB2044" s="61"/>
      <c r="AC2044" s="61"/>
      <c r="AD2044" s="61"/>
      <c r="AE2044" s="67" t="str">
        <f t="shared" si="1"/>
        <v>Aug</v>
      </c>
      <c r="AF2044" s="68" t="str">
        <f t="shared" si="2"/>
        <v>Dec</v>
      </c>
      <c r="AG2044" s="177">
        <f t="shared" si="6"/>
        <v>95</v>
      </c>
      <c r="AH2044" s="70">
        <f t="shared" si="5"/>
        <v>43008</v>
      </c>
      <c r="AI2044" s="71">
        <f ca="1"/>
        <v>-981</v>
      </c>
      <c r="AJ2044" s="71" t="str">
        <v>2017</v>
      </c>
      <c r="AK2044" s="70">
        <f t="shared" si="4"/>
        <v>42988</v>
      </c>
    </row>
    <row r="2045" spans="1:37" ht="14.4">
      <c r="A2045" s="239" t="s">
        <v>15041</v>
      </c>
      <c r="B2045" s="61" t="s">
        <v>89</v>
      </c>
      <c r="C2045" s="59">
        <v>42979</v>
      </c>
      <c r="D2045" s="66" t="s">
        <v>90</v>
      </c>
      <c r="E2045" s="184" t="s">
        <v>91</v>
      </c>
      <c r="F2045" s="240" t="s">
        <v>214</v>
      </c>
      <c r="G2045" s="168" t="s">
        <v>3693</v>
      </c>
      <c r="H2045" s="242" t="s">
        <v>3694</v>
      </c>
      <c r="I2045" s="181">
        <f t="shared" si="0"/>
        <v>43009</v>
      </c>
      <c r="J2045" s="61" t="s">
        <v>18</v>
      </c>
      <c r="K2045" s="184" t="s">
        <v>18</v>
      </c>
      <c r="L2045" s="241" t="s">
        <v>15043</v>
      </c>
      <c r="M2045" s="61" t="s">
        <v>12763</v>
      </c>
      <c r="N2045" s="61" t="s">
        <v>114</v>
      </c>
      <c r="O2045" s="61" t="s">
        <v>12764</v>
      </c>
      <c r="P2045" s="61" t="s">
        <v>96</v>
      </c>
      <c r="Q2045" s="59"/>
      <c r="R2045" s="61"/>
      <c r="S2045" s="61"/>
      <c r="T2045" s="61"/>
      <c r="U2045" s="66"/>
      <c r="V2045" s="61"/>
      <c r="W2045" s="61"/>
      <c r="X2045" s="61" t="s">
        <v>18</v>
      </c>
      <c r="Y2045" s="57">
        <v>43073</v>
      </c>
      <c r="Z2045" s="75"/>
      <c r="AA2045" s="95" t="s">
        <v>15046</v>
      </c>
      <c r="AB2045" s="174" t="s">
        <v>3709</v>
      </c>
      <c r="AC2045" s="61"/>
      <c r="AD2045" s="61"/>
      <c r="AE2045" s="67" t="str">
        <f t="shared" si="1"/>
        <v>Sep</v>
      </c>
      <c r="AF2045" s="68" t="str">
        <f t="shared" si="2"/>
        <v>Dec</v>
      </c>
      <c r="AG2045" s="177">
        <f t="shared" si="6"/>
        <v>94</v>
      </c>
      <c r="AH2045" s="70">
        <f t="shared" si="5"/>
        <v>43009</v>
      </c>
      <c r="AI2045" s="71">
        <f ca="1"/>
        <v>-980</v>
      </c>
      <c r="AJ2045" s="71" t="str">
        <v>2017</v>
      </c>
      <c r="AK2045" s="70">
        <f t="shared" si="4"/>
        <v>42989</v>
      </c>
    </row>
    <row r="2046" spans="1:37" ht="14.4">
      <c r="A2046" s="239" t="s">
        <v>15050</v>
      </c>
      <c r="B2046" s="61" t="s">
        <v>89</v>
      </c>
      <c r="C2046" s="59">
        <v>42919</v>
      </c>
      <c r="D2046" s="61" t="s">
        <v>90</v>
      </c>
      <c r="E2046" s="61" t="s">
        <v>3969</v>
      </c>
      <c r="F2046" s="349" t="s">
        <v>214</v>
      </c>
      <c r="G2046" s="187" t="s">
        <v>4260</v>
      </c>
      <c r="H2046" s="184" t="s">
        <v>3969</v>
      </c>
      <c r="I2046" s="59">
        <f t="shared" si="0"/>
        <v>42949</v>
      </c>
      <c r="J2046" s="61"/>
      <c r="K2046" s="61"/>
      <c r="L2046" s="197" t="s">
        <v>15052</v>
      </c>
      <c r="M2046" s="61" t="s">
        <v>15053</v>
      </c>
      <c r="N2046" s="61" t="s">
        <v>39</v>
      </c>
      <c r="O2046" s="61" t="s">
        <v>15054</v>
      </c>
      <c r="P2046" s="61" t="s">
        <v>96</v>
      </c>
      <c r="Q2046" s="59"/>
      <c r="R2046" s="61"/>
      <c r="S2046" s="61"/>
      <c r="T2046" s="61"/>
      <c r="U2046" s="66"/>
      <c r="V2046" s="61"/>
      <c r="W2046" s="61"/>
      <c r="X2046" s="61" t="s">
        <v>18</v>
      </c>
      <c r="Y2046" s="57">
        <v>43073</v>
      </c>
      <c r="Z2046" s="75"/>
      <c r="AA2046" s="95" t="s">
        <v>15057</v>
      </c>
      <c r="AB2046" s="61" t="s">
        <v>15046</v>
      </c>
      <c r="AC2046" s="61"/>
      <c r="AD2046" s="61"/>
      <c r="AE2046" s="67" t="str">
        <f t="shared" si="1"/>
        <v>Jul</v>
      </c>
      <c r="AF2046" s="68" t="str">
        <f t="shared" si="2"/>
        <v>Dec</v>
      </c>
      <c r="AG2046" s="177">
        <f t="shared" si="6"/>
        <v>154</v>
      </c>
      <c r="AH2046" s="70">
        <f t="shared" si="5"/>
        <v>42949</v>
      </c>
      <c r="AI2046" s="71">
        <f ca="1"/>
        <v>-1040</v>
      </c>
      <c r="AJ2046" s="71" t="str">
        <v>2017</v>
      </c>
      <c r="AK2046" s="70">
        <f t="shared" si="4"/>
        <v>42929</v>
      </c>
    </row>
    <row r="2047" spans="1:37" ht="14.4">
      <c r="A2047" s="239" t="s">
        <v>15059</v>
      </c>
      <c r="B2047" s="61" t="s">
        <v>89</v>
      </c>
      <c r="C2047" s="59">
        <v>42979</v>
      </c>
      <c r="D2047" s="61" t="s">
        <v>90</v>
      </c>
      <c r="E2047" s="56" t="s">
        <v>140</v>
      </c>
      <c r="F2047" s="271" t="s">
        <v>106</v>
      </c>
      <c r="G2047" s="168" t="s">
        <v>107</v>
      </c>
      <c r="H2047" s="242" t="s">
        <v>140</v>
      </c>
      <c r="I2047" s="59">
        <f t="shared" si="0"/>
        <v>43009</v>
      </c>
      <c r="J2047" s="61"/>
      <c r="K2047" s="61"/>
      <c r="L2047" s="197" t="s">
        <v>15062</v>
      </c>
      <c r="M2047" s="61" t="s">
        <v>15063</v>
      </c>
      <c r="N2047" s="61" t="s">
        <v>44</v>
      </c>
      <c r="O2047" s="61" t="s">
        <v>15064</v>
      </c>
      <c r="P2047" s="61" t="s">
        <v>17</v>
      </c>
      <c r="Q2047" s="59">
        <v>42979</v>
      </c>
      <c r="R2047" s="61"/>
      <c r="S2047" s="61"/>
      <c r="T2047" s="61"/>
      <c r="U2047" s="66"/>
      <c r="V2047" s="61"/>
      <c r="W2047" s="91" t="s">
        <v>200</v>
      </c>
      <c r="X2047" s="61" t="s">
        <v>14</v>
      </c>
      <c r="Y2047" s="57">
        <v>43073</v>
      </c>
      <c r="Z2047" s="75"/>
      <c r="AA2047" s="95" t="s">
        <v>15066</v>
      </c>
      <c r="AB2047" s="61"/>
      <c r="AC2047" s="61"/>
      <c r="AD2047" s="61"/>
      <c r="AE2047" s="67" t="str">
        <f t="shared" si="1"/>
        <v>Sep</v>
      </c>
      <c r="AF2047" s="68" t="str">
        <f t="shared" si="2"/>
        <v>Dec</v>
      </c>
      <c r="AG2047" s="177">
        <f t="shared" si="6"/>
        <v>94</v>
      </c>
      <c r="AH2047" s="70">
        <f t="shared" si="5"/>
        <v>43009</v>
      </c>
      <c r="AI2047" s="71">
        <f ca="1"/>
        <v>-980</v>
      </c>
      <c r="AJ2047" s="71" t="str">
        <v>2017</v>
      </c>
      <c r="AK2047" s="70">
        <f t="shared" si="4"/>
        <v>42989</v>
      </c>
    </row>
    <row r="2048" spans="1:37" ht="14.4">
      <c r="A2048" s="239" t="s">
        <v>15068</v>
      </c>
      <c r="B2048" s="61" t="s">
        <v>89</v>
      </c>
      <c r="C2048" s="59">
        <v>42979</v>
      </c>
      <c r="D2048" s="61" t="s">
        <v>90</v>
      </c>
      <c r="E2048" s="56" t="s">
        <v>140</v>
      </c>
      <c r="F2048" s="271" t="s">
        <v>106</v>
      </c>
      <c r="G2048" s="168" t="s">
        <v>107</v>
      </c>
      <c r="H2048" s="242" t="s">
        <v>140</v>
      </c>
      <c r="I2048" s="59">
        <f t="shared" si="0"/>
        <v>43009</v>
      </c>
      <c r="J2048" s="61"/>
      <c r="K2048" s="61"/>
      <c r="L2048" s="197" t="s">
        <v>15069</v>
      </c>
      <c r="M2048" s="61" t="s">
        <v>15069</v>
      </c>
      <c r="N2048" s="61" t="s">
        <v>132</v>
      </c>
      <c r="O2048" s="61" t="s">
        <v>15070</v>
      </c>
      <c r="P2048" s="61" t="s">
        <v>17</v>
      </c>
      <c r="Q2048" s="59">
        <v>42979</v>
      </c>
      <c r="R2048" s="61"/>
      <c r="S2048" s="61"/>
      <c r="T2048" s="61"/>
      <c r="U2048" s="66"/>
      <c r="V2048" s="61"/>
      <c r="W2048" s="61"/>
      <c r="X2048" s="61" t="s">
        <v>18</v>
      </c>
      <c r="Y2048" s="57">
        <v>43073</v>
      </c>
      <c r="Z2048" s="75"/>
      <c r="AA2048" s="95" t="s">
        <v>14915</v>
      </c>
      <c r="AB2048" s="61"/>
      <c r="AC2048" s="61"/>
      <c r="AD2048" s="61"/>
      <c r="AE2048" s="67" t="str">
        <f t="shared" si="1"/>
        <v>Sep</v>
      </c>
      <c r="AF2048" s="68" t="str">
        <f t="shared" si="2"/>
        <v>Dec</v>
      </c>
      <c r="AG2048" s="177">
        <f t="shared" si="6"/>
        <v>94</v>
      </c>
      <c r="AH2048" s="70">
        <f t="shared" si="5"/>
        <v>43009</v>
      </c>
      <c r="AI2048" s="71">
        <f ca="1"/>
        <v>-980</v>
      </c>
      <c r="AJ2048" s="71" t="str">
        <v>2017</v>
      </c>
      <c r="AK2048" s="70">
        <f t="shared" si="4"/>
        <v>42989</v>
      </c>
    </row>
    <row r="2049" spans="1:37" ht="14.4">
      <c r="A2049" s="239" t="s">
        <v>15073</v>
      </c>
      <c r="B2049" s="61" t="s">
        <v>89</v>
      </c>
      <c r="C2049" s="59">
        <v>42979</v>
      </c>
      <c r="D2049" s="61" t="s">
        <v>90</v>
      </c>
      <c r="E2049" s="61" t="s">
        <v>13864</v>
      </c>
      <c r="F2049" s="349" t="s">
        <v>214</v>
      </c>
      <c r="G2049" s="187" t="s">
        <v>3858</v>
      </c>
      <c r="H2049" s="184" t="s">
        <v>15075</v>
      </c>
      <c r="I2049" s="59">
        <f t="shared" si="0"/>
        <v>43009</v>
      </c>
      <c r="J2049" s="61" t="s">
        <v>18</v>
      </c>
      <c r="K2049" s="184" t="s">
        <v>18</v>
      </c>
      <c r="L2049" s="197" t="s">
        <v>15076</v>
      </c>
      <c r="M2049" s="61" t="s">
        <v>15077</v>
      </c>
      <c r="N2049" s="61"/>
      <c r="O2049" s="61" t="s">
        <v>108</v>
      </c>
      <c r="P2049" s="185" t="s">
        <v>96</v>
      </c>
      <c r="Q2049" s="182"/>
      <c r="R2049" s="61" t="s">
        <v>18</v>
      </c>
      <c r="S2049" s="61"/>
      <c r="T2049" s="61"/>
      <c r="U2049" s="66" t="s">
        <v>108</v>
      </c>
      <c r="V2049" s="61" t="s">
        <v>108</v>
      </c>
      <c r="W2049" s="61"/>
      <c r="X2049" s="61" t="s">
        <v>18</v>
      </c>
      <c r="Y2049" s="57">
        <v>43073</v>
      </c>
      <c r="Z2049" s="75" t="s">
        <v>108</v>
      </c>
      <c r="AA2049" s="95" t="s">
        <v>15079</v>
      </c>
      <c r="AB2049" s="61" t="s">
        <v>97</v>
      </c>
      <c r="AC2049" s="61"/>
      <c r="AD2049" s="61"/>
      <c r="AE2049" s="67" t="str">
        <f t="shared" si="1"/>
        <v>Sep</v>
      </c>
      <c r="AF2049" s="68" t="str">
        <f t="shared" si="2"/>
        <v>Dec</v>
      </c>
      <c r="AG2049" s="177">
        <f t="shared" si="6"/>
        <v>94</v>
      </c>
      <c r="AH2049" s="70">
        <f t="shared" si="5"/>
        <v>43009</v>
      </c>
      <c r="AI2049" s="71">
        <f ca="1"/>
        <v>-980</v>
      </c>
      <c r="AJ2049" s="71" t="str">
        <v>2017</v>
      </c>
      <c r="AK2049" s="70">
        <f t="shared" si="4"/>
        <v>42989</v>
      </c>
    </row>
    <row r="2050" spans="1:37" ht="14.4">
      <c r="A2050" s="239" t="s">
        <v>15082</v>
      </c>
      <c r="B2050" s="61" t="s">
        <v>89</v>
      </c>
      <c r="C2050" s="59">
        <v>42983</v>
      </c>
      <c r="D2050" s="61" t="s">
        <v>1027</v>
      </c>
      <c r="E2050" s="61" t="s">
        <v>196</v>
      </c>
      <c r="F2050" s="349" t="s">
        <v>214</v>
      </c>
      <c r="G2050" s="187" t="s">
        <v>214</v>
      </c>
      <c r="H2050" s="184" t="s">
        <v>3785</v>
      </c>
      <c r="I2050" s="59">
        <f t="shared" si="0"/>
        <v>43013</v>
      </c>
      <c r="J2050" s="61" t="s">
        <v>18</v>
      </c>
      <c r="K2050" s="184" t="s">
        <v>18</v>
      </c>
      <c r="L2050" s="197" t="s">
        <v>15084</v>
      </c>
      <c r="M2050" s="61" t="s">
        <v>15085</v>
      </c>
      <c r="N2050" s="61" t="s">
        <v>44</v>
      </c>
      <c r="O2050" s="61">
        <v>171361600</v>
      </c>
      <c r="P2050" s="185" t="s">
        <v>96</v>
      </c>
      <c r="Q2050" s="182"/>
      <c r="R2050" s="61" t="s">
        <v>18</v>
      </c>
      <c r="S2050" s="61"/>
      <c r="T2050" s="61"/>
      <c r="U2050" s="66" t="s">
        <v>108</v>
      </c>
      <c r="V2050" s="61" t="s">
        <v>108</v>
      </c>
      <c r="W2050" s="61"/>
      <c r="X2050" s="61"/>
      <c r="Y2050" s="57">
        <v>43073</v>
      </c>
      <c r="Z2050" s="75" t="s">
        <v>108</v>
      </c>
      <c r="AA2050" s="64" t="s">
        <v>15087</v>
      </c>
      <c r="AB2050" s="61" t="s">
        <v>224</v>
      </c>
      <c r="AC2050" s="61"/>
      <c r="AD2050" s="61"/>
      <c r="AE2050" s="67" t="str">
        <f t="shared" si="1"/>
        <v>Sep</v>
      </c>
      <c r="AF2050" s="68" t="str">
        <f t="shared" si="2"/>
        <v>Dec</v>
      </c>
      <c r="AG2050" s="177">
        <f t="shared" si="6"/>
        <v>90</v>
      </c>
      <c r="AH2050" s="70">
        <f t="shared" si="5"/>
        <v>43013</v>
      </c>
      <c r="AI2050" s="71">
        <f ca="1"/>
        <v>-976</v>
      </c>
      <c r="AJ2050" s="71" t="str">
        <v>2017</v>
      </c>
      <c r="AK2050" s="70">
        <f t="shared" si="4"/>
        <v>42993</v>
      </c>
    </row>
    <row r="2051" spans="1:37" ht="14.4">
      <c r="A2051" s="239" t="s">
        <v>15089</v>
      </c>
      <c r="B2051" s="61" t="s">
        <v>89</v>
      </c>
      <c r="C2051" s="59">
        <v>42983</v>
      </c>
      <c r="D2051" s="61" t="s">
        <v>1027</v>
      </c>
      <c r="E2051" s="61" t="s">
        <v>112</v>
      </c>
      <c r="F2051" s="349" t="s">
        <v>106</v>
      </c>
      <c r="G2051" s="243" t="s">
        <v>113</v>
      </c>
      <c r="H2051" s="184" t="s">
        <v>112</v>
      </c>
      <c r="I2051" s="59">
        <f t="shared" si="0"/>
        <v>43013</v>
      </c>
      <c r="J2051" s="61" t="s">
        <v>1946</v>
      </c>
      <c r="K2051" s="61" t="s">
        <v>6453</v>
      </c>
      <c r="L2051" s="197" t="s">
        <v>15091</v>
      </c>
      <c r="M2051" s="61" t="s">
        <v>15092</v>
      </c>
      <c r="N2051" s="61" t="s">
        <v>143</v>
      </c>
      <c r="O2051" s="61" t="s">
        <v>15093</v>
      </c>
      <c r="P2051" s="61" t="s">
        <v>116</v>
      </c>
      <c r="Q2051" s="59">
        <v>42983</v>
      </c>
      <c r="R2051" s="61"/>
      <c r="S2051" s="61"/>
      <c r="T2051" s="61"/>
      <c r="U2051" s="66"/>
      <c r="V2051" s="61"/>
      <c r="W2051" s="61"/>
      <c r="X2051" s="61"/>
      <c r="Y2051" s="57">
        <v>43073</v>
      </c>
      <c r="Z2051" s="75"/>
      <c r="AA2051" s="95" t="s">
        <v>257</v>
      </c>
      <c r="AB2051" s="61"/>
      <c r="AC2051" s="61"/>
      <c r="AD2051" s="61"/>
      <c r="AE2051" s="67" t="str">
        <f t="shared" si="1"/>
        <v>Sep</v>
      </c>
      <c r="AF2051" s="68" t="str">
        <f t="shared" si="2"/>
        <v>Dec</v>
      </c>
      <c r="AG2051" s="177">
        <f t="shared" si="6"/>
        <v>90</v>
      </c>
      <c r="AH2051" s="70">
        <f t="shared" si="5"/>
        <v>43013</v>
      </c>
      <c r="AI2051" s="71">
        <f ca="1"/>
        <v>-976</v>
      </c>
      <c r="AJ2051" s="71" t="str">
        <v>2017</v>
      </c>
      <c r="AK2051" s="70">
        <f t="shared" si="4"/>
        <v>42993</v>
      </c>
    </row>
    <row r="2052" spans="1:37" ht="14.4">
      <c r="A2052" s="239" t="s">
        <v>15095</v>
      </c>
      <c r="B2052" s="56" t="s">
        <v>89</v>
      </c>
      <c r="C2052" s="59">
        <v>42983</v>
      </c>
      <c r="D2052" s="61" t="s">
        <v>1027</v>
      </c>
      <c r="E2052" s="61" t="s">
        <v>112</v>
      </c>
      <c r="F2052" s="349" t="s">
        <v>106</v>
      </c>
      <c r="G2052" s="243" t="s">
        <v>113</v>
      </c>
      <c r="H2052" s="184" t="s">
        <v>112</v>
      </c>
      <c r="I2052" s="59">
        <f t="shared" si="0"/>
        <v>43013</v>
      </c>
      <c r="J2052" s="61" t="s">
        <v>1946</v>
      </c>
      <c r="K2052" s="61" t="s">
        <v>1946</v>
      </c>
      <c r="L2052" s="197" t="s">
        <v>15098</v>
      </c>
      <c r="M2052" s="61" t="s">
        <v>15099</v>
      </c>
      <c r="N2052" s="61" t="s">
        <v>44</v>
      </c>
      <c r="O2052" s="61" t="s">
        <v>15100</v>
      </c>
      <c r="P2052" s="61" t="s">
        <v>116</v>
      </c>
      <c r="Q2052" s="59"/>
      <c r="R2052" s="61"/>
      <c r="S2052" s="61"/>
      <c r="T2052" s="61" t="s">
        <v>1946</v>
      </c>
      <c r="U2052" s="66"/>
      <c r="V2052" s="61"/>
      <c r="W2052" s="61"/>
      <c r="X2052" s="61"/>
      <c r="Y2052" s="57">
        <v>43073</v>
      </c>
      <c r="Z2052" s="75"/>
      <c r="AA2052" s="269"/>
      <c r="AB2052" s="61"/>
      <c r="AC2052" s="61"/>
      <c r="AD2052" s="61"/>
      <c r="AE2052" s="67" t="str">
        <f t="shared" si="1"/>
        <v>Sep</v>
      </c>
      <c r="AF2052" s="68" t="str">
        <f t="shared" si="2"/>
        <v>Dec</v>
      </c>
      <c r="AG2052" s="177">
        <f t="shared" si="6"/>
        <v>90</v>
      </c>
      <c r="AH2052" s="70">
        <f t="shared" si="5"/>
        <v>43013</v>
      </c>
      <c r="AI2052" s="71">
        <f ca="1"/>
        <v>-976</v>
      </c>
      <c r="AJ2052" s="71" t="str">
        <v>2017</v>
      </c>
      <c r="AK2052" s="70">
        <f t="shared" si="4"/>
        <v>42993</v>
      </c>
    </row>
    <row r="2053" spans="1:37" ht="14.4">
      <c r="A2053" s="239" t="s">
        <v>15102</v>
      </c>
      <c r="B2053" s="61" t="s">
        <v>89</v>
      </c>
      <c r="C2053" s="59">
        <v>42983</v>
      </c>
      <c r="D2053" s="61" t="s">
        <v>1027</v>
      </c>
      <c r="E2053" s="61" t="s">
        <v>30</v>
      </c>
      <c r="F2053" s="349" t="s">
        <v>106</v>
      </c>
      <c r="G2053" s="168" t="s">
        <v>107</v>
      </c>
      <c r="H2053" s="184" t="s">
        <v>129</v>
      </c>
      <c r="I2053" s="59">
        <f t="shared" si="0"/>
        <v>43013</v>
      </c>
      <c r="J2053" s="61"/>
      <c r="K2053" s="61"/>
      <c r="L2053" s="197" t="s">
        <v>642</v>
      </c>
      <c r="M2053" s="61" t="s">
        <v>14241</v>
      </c>
      <c r="N2053" s="61" t="s">
        <v>16</v>
      </c>
      <c r="O2053" s="61" t="s">
        <v>14242</v>
      </c>
      <c r="P2053" s="61" t="s">
        <v>17</v>
      </c>
      <c r="Q2053" s="59"/>
      <c r="R2053" s="61"/>
      <c r="S2053" s="61"/>
      <c r="T2053" s="61"/>
      <c r="U2053" s="66"/>
      <c r="V2053" s="61"/>
      <c r="W2053" s="61"/>
      <c r="X2053" s="61"/>
      <c r="Y2053" s="57">
        <v>43073</v>
      </c>
      <c r="Z2053" s="75"/>
      <c r="AA2053" s="95" t="s">
        <v>15106</v>
      </c>
      <c r="AB2053" s="61"/>
      <c r="AC2053" s="61"/>
      <c r="AD2053" s="61"/>
      <c r="AE2053" s="67" t="str">
        <f t="shared" si="1"/>
        <v>Sep</v>
      </c>
      <c r="AF2053" s="68" t="str">
        <f t="shared" si="2"/>
        <v>Dec</v>
      </c>
      <c r="AG2053" s="177">
        <f t="shared" si="6"/>
        <v>90</v>
      </c>
      <c r="AH2053" s="70">
        <f t="shared" si="5"/>
        <v>43013</v>
      </c>
      <c r="AI2053" s="71">
        <f ca="1"/>
        <v>-976</v>
      </c>
      <c r="AJ2053" s="71" t="str">
        <v>2017</v>
      </c>
      <c r="AK2053" s="70">
        <f t="shared" si="4"/>
        <v>42993</v>
      </c>
    </row>
    <row r="2054" spans="1:37" ht="14.4">
      <c r="A2054" s="239" t="s">
        <v>15107</v>
      </c>
      <c r="B2054" s="61" t="s">
        <v>89</v>
      </c>
      <c r="C2054" s="59">
        <v>42983</v>
      </c>
      <c r="D2054" s="61" t="s">
        <v>1027</v>
      </c>
      <c r="E2054" s="61" t="s">
        <v>30</v>
      </c>
      <c r="F2054" s="349" t="s">
        <v>106</v>
      </c>
      <c r="G2054" s="168" t="s">
        <v>107</v>
      </c>
      <c r="H2054" s="184" t="s">
        <v>129</v>
      </c>
      <c r="I2054" s="59">
        <f t="shared" si="0"/>
        <v>43013</v>
      </c>
      <c r="J2054" s="61"/>
      <c r="K2054" s="61"/>
      <c r="L2054" s="197" t="s">
        <v>7537</v>
      </c>
      <c r="M2054" s="61" t="s">
        <v>15108</v>
      </c>
      <c r="N2054" s="61"/>
      <c r="O2054" s="61" t="s">
        <v>15109</v>
      </c>
      <c r="P2054" s="61"/>
      <c r="Q2054" s="59"/>
      <c r="R2054" s="61"/>
      <c r="S2054" s="61"/>
      <c r="T2054" s="61"/>
      <c r="U2054" s="66"/>
      <c r="V2054" s="61"/>
      <c r="W2054" s="61"/>
      <c r="X2054" s="61"/>
      <c r="Y2054" s="57">
        <v>43073</v>
      </c>
      <c r="Z2054" s="75"/>
      <c r="AA2054" s="95" t="s">
        <v>10298</v>
      </c>
      <c r="AB2054" s="61"/>
      <c r="AC2054" s="61"/>
      <c r="AD2054" s="61"/>
      <c r="AE2054" s="67" t="str">
        <f t="shared" si="1"/>
        <v>Sep</v>
      </c>
      <c r="AF2054" s="68" t="str">
        <f t="shared" si="2"/>
        <v>Dec</v>
      </c>
      <c r="AG2054" s="177">
        <f t="shared" si="6"/>
        <v>90</v>
      </c>
      <c r="AH2054" s="70">
        <f t="shared" si="5"/>
        <v>43013</v>
      </c>
      <c r="AI2054" s="71">
        <f ca="1"/>
        <v>-976</v>
      </c>
      <c r="AJ2054" s="71" t="str">
        <v>2017</v>
      </c>
      <c r="AK2054" s="70">
        <f t="shared" si="4"/>
        <v>42993</v>
      </c>
    </row>
    <row r="2055" spans="1:37" ht="14.4">
      <c r="A2055" s="239" t="s">
        <v>15110</v>
      </c>
      <c r="B2055" s="61" t="s">
        <v>89</v>
      </c>
      <c r="C2055" s="59">
        <v>42983</v>
      </c>
      <c r="D2055" s="61" t="s">
        <v>1027</v>
      </c>
      <c r="E2055" s="61" t="s">
        <v>30</v>
      </c>
      <c r="F2055" s="349" t="s">
        <v>106</v>
      </c>
      <c r="G2055" s="168" t="s">
        <v>107</v>
      </c>
      <c r="H2055" s="184" t="s">
        <v>129</v>
      </c>
      <c r="I2055" s="59">
        <f t="shared" si="0"/>
        <v>43013</v>
      </c>
      <c r="J2055" s="61"/>
      <c r="K2055" s="61"/>
      <c r="L2055" s="197" t="s">
        <v>642</v>
      </c>
      <c r="M2055" s="61" t="s">
        <v>15111</v>
      </c>
      <c r="N2055" s="61" t="s">
        <v>271</v>
      </c>
      <c r="O2055" s="61" t="s">
        <v>15112</v>
      </c>
      <c r="P2055" s="61" t="s">
        <v>21</v>
      </c>
      <c r="Q2055" s="59"/>
      <c r="R2055" s="61"/>
      <c r="S2055" s="61"/>
      <c r="T2055" s="61"/>
      <c r="U2055" s="66"/>
      <c r="V2055" s="61"/>
      <c r="W2055" s="61"/>
      <c r="X2055" s="61"/>
      <c r="Y2055" s="57">
        <v>43073</v>
      </c>
      <c r="Z2055" s="75"/>
      <c r="AA2055" s="95" t="s">
        <v>15113</v>
      </c>
      <c r="AB2055" s="61"/>
      <c r="AC2055" s="61"/>
      <c r="AD2055" s="61"/>
      <c r="AE2055" s="67" t="str">
        <f t="shared" si="1"/>
        <v>Sep</v>
      </c>
      <c r="AF2055" s="68" t="str">
        <f t="shared" si="2"/>
        <v>Dec</v>
      </c>
      <c r="AG2055" s="177">
        <f t="shared" si="6"/>
        <v>90</v>
      </c>
      <c r="AH2055" s="70">
        <f t="shared" si="5"/>
        <v>43013</v>
      </c>
      <c r="AI2055" s="71">
        <f ca="1"/>
        <v>-976</v>
      </c>
      <c r="AJ2055" s="71" t="str">
        <v>2017</v>
      </c>
      <c r="AK2055" s="70">
        <f t="shared" si="4"/>
        <v>42993</v>
      </c>
    </row>
    <row r="2056" spans="1:37" ht="14.4">
      <c r="A2056" s="239" t="s">
        <v>15114</v>
      </c>
      <c r="B2056" s="61" t="s">
        <v>89</v>
      </c>
      <c r="C2056" s="59">
        <v>42983</v>
      </c>
      <c r="D2056" s="61" t="s">
        <v>1027</v>
      </c>
      <c r="E2056" s="61" t="s">
        <v>30</v>
      </c>
      <c r="F2056" s="349" t="s">
        <v>106</v>
      </c>
      <c r="G2056" s="168" t="s">
        <v>107</v>
      </c>
      <c r="H2056" s="184" t="s">
        <v>129</v>
      </c>
      <c r="I2056" s="59">
        <f t="shared" si="0"/>
        <v>43013</v>
      </c>
      <c r="J2056" s="61"/>
      <c r="K2056" s="61"/>
      <c r="L2056" s="197" t="s">
        <v>642</v>
      </c>
      <c r="M2056" s="61" t="s">
        <v>15115</v>
      </c>
      <c r="N2056" s="61" t="s">
        <v>29</v>
      </c>
      <c r="O2056" s="61" t="s">
        <v>15116</v>
      </c>
      <c r="P2056" s="61" t="s">
        <v>21</v>
      </c>
      <c r="Q2056" s="59"/>
      <c r="R2056" s="61"/>
      <c r="S2056" s="61"/>
      <c r="T2056" s="61"/>
      <c r="U2056" s="66"/>
      <c r="V2056" s="61"/>
      <c r="W2056" s="61"/>
      <c r="X2056" s="61"/>
      <c r="Y2056" s="57">
        <v>43073</v>
      </c>
      <c r="Z2056" s="75"/>
      <c r="AA2056" s="95" t="s">
        <v>15113</v>
      </c>
      <c r="AB2056" s="61"/>
      <c r="AC2056" s="61"/>
      <c r="AD2056" s="61"/>
      <c r="AE2056" s="67" t="str">
        <f t="shared" si="1"/>
        <v>Sep</v>
      </c>
      <c r="AF2056" s="68" t="str">
        <f t="shared" si="2"/>
        <v>Dec</v>
      </c>
      <c r="AG2056" s="177">
        <f t="shared" si="6"/>
        <v>90</v>
      </c>
      <c r="AH2056" s="70">
        <f t="shared" si="5"/>
        <v>43013</v>
      </c>
      <c r="AI2056" s="71">
        <f ca="1"/>
        <v>-976</v>
      </c>
      <c r="AJ2056" s="71" t="str">
        <v>2017</v>
      </c>
      <c r="AK2056" s="70">
        <f t="shared" si="4"/>
        <v>42993</v>
      </c>
    </row>
    <row r="2057" spans="1:37" ht="14.4">
      <c r="A2057" s="239" t="s">
        <v>15117</v>
      </c>
      <c r="B2057" s="61" t="s">
        <v>89</v>
      </c>
      <c r="C2057" s="59">
        <v>42983</v>
      </c>
      <c r="D2057" s="61" t="s">
        <v>1027</v>
      </c>
      <c r="E2057" s="61" t="s">
        <v>30</v>
      </c>
      <c r="F2057" s="349" t="s">
        <v>106</v>
      </c>
      <c r="G2057" s="168" t="s">
        <v>107</v>
      </c>
      <c r="H2057" s="184" t="s">
        <v>129</v>
      </c>
      <c r="I2057" s="59">
        <f t="shared" si="0"/>
        <v>43013</v>
      </c>
      <c r="J2057" s="61"/>
      <c r="K2057" s="61"/>
      <c r="L2057" s="197" t="s">
        <v>642</v>
      </c>
      <c r="M2057" s="61" t="s">
        <v>15118</v>
      </c>
      <c r="N2057" s="61" t="s">
        <v>355</v>
      </c>
      <c r="O2057" s="61"/>
      <c r="P2057" s="61"/>
      <c r="Q2057" s="59"/>
      <c r="R2057" s="61"/>
      <c r="S2057" s="61"/>
      <c r="T2057" s="61"/>
      <c r="U2057" s="66"/>
      <c r="V2057" s="61"/>
      <c r="W2057" s="61"/>
      <c r="X2057" s="61"/>
      <c r="Y2057" s="57">
        <v>43073</v>
      </c>
      <c r="Z2057" s="75"/>
      <c r="AA2057" s="95" t="s">
        <v>15119</v>
      </c>
      <c r="AB2057" s="61"/>
      <c r="AC2057" s="61"/>
      <c r="AD2057" s="61"/>
      <c r="AE2057" s="67" t="str">
        <f t="shared" si="1"/>
        <v>Sep</v>
      </c>
      <c r="AF2057" s="68" t="str">
        <f t="shared" si="2"/>
        <v>Dec</v>
      </c>
      <c r="AG2057" s="177">
        <f t="shared" si="6"/>
        <v>90</v>
      </c>
      <c r="AH2057" s="70">
        <f t="shared" si="5"/>
        <v>43013</v>
      </c>
      <c r="AI2057" s="71">
        <f ca="1"/>
        <v>-976</v>
      </c>
      <c r="AJ2057" s="71" t="str">
        <v>2017</v>
      </c>
      <c r="AK2057" s="70">
        <f t="shared" si="4"/>
        <v>42993</v>
      </c>
    </row>
    <row r="2058" spans="1:37" ht="14.4">
      <c r="A2058" s="239" t="s">
        <v>15120</v>
      </c>
      <c r="B2058" s="61" t="s">
        <v>700</v>
      </c>
      <c r="C2058" s="59">
        <v>42982</v>
      </c>
      <c r="D2058" s="61" t="s">
        <v>131</v>
      </c>
      <c r="E2058" s="61" t="s">
        <v>30</v>
      </c>
      <c r="F2058" s="349" t="s">
        <v>106</v>
      </c>
      <c r="G2058" s="168" t="s">
        <v>107</v>
      </c>
      <c r="H2058" s="184" t="s">
        <v>129</v>
      </c>
      <c r="I2058" s="59">
        <f t="shared" si="0"/>
        <v>43012</v>
      </c>
      <c r="J2058" s="61"/>
      <c r="K2058" s="61"/>
      <c r="L2058" s="197" t="s">
        <v>15121</v>
      </c>
      <c r="M2058" s="61" t="s">
        <v>15122</v>
      </c>
      <c r="N2058" s="61"/>
      <c r="O2058" s="61"/>
      <c r="P2058" s="61"/>
      <c r="Q2058" s="59"/>
      <c r="R2058" s="61"/>
      <c r="S2058" s="61"/>
      <c r="T2058" s="61"/>
      <c r="U2058" s="66"/>
      <c r="V2058" s="61"/>
      <c r="W2058" s="61"/>
      <c r="X2058" s="61"/>
      <c r="Y2058" s="57">
        <v>43073</v>
      </c>
      <c r="Z2058" s="75"/>
      <c r="AA2058" s="95" t="s">
        <v>15123</v>
      </c>
      <c r="AB2058" s="61"/>
      <c r="AC2058" s="61"/>
      <c r="AD2058" s="61"/>
      <c r="AE2058" s="67" t="str">
        <f t="shared" si="1"/>
        <v>Sep</v>
      </c>
      <c r="AF2058" s="68" t="str">
        <f t="shared" si="2"/>
        <v>Dec</v>
      </c>
      <c r="AG2058" s="177">
        <f t="shared" si="6"/>
        <v>91</v>
      </c>
      <c r="AH2058" s="70">
        <f t="shared" si="5"/>
        <v>43012</v>
      </c>
      <c r="AI2058" s="71">
        <f ca="1"/>
        <v>-977</v>
      </c>
      <c r="AJ2058" s="71" t="str">
        <v>2017</v>
      </c>
      <c r="AK2058" s="70">
        <f t="shared" si="4"/>
        <v>42992</v>
      </c>
    </row>
    <row r="2059" spans="1:37" ht="14.4">
      <c r="A2059" s="239" t="s">
        <v>15124</v>
      </c>
      <c r="B2059" s="61" t="s">
        <v>89</v>
      </c>
      <c r="C2059" s="59">
        <v>42983</v>
      </c>
      <c r="D2059" s="61" t="s">
        <v>1027</v>
      </c>
      <c r="E2059" s="61" t="s">
        <v>30</v>
      </c>
      <c r="F2059" s="349" t="s">
        <v>106</v>
      </c>
      <c r="G2059" s="168" t="s">
        <v>107</v>
      </c>
      <c r="H2059" s="184" t="s">
        <v>129</v>
      </c>
      <c r="I2059" s="59">
        <f t="shared" si="0"/>
        <v>43013</v>
      </c>
      <c r="J2059" s="61"/>
      <c r="K2059" s="61"/>
      <c r="L2059" s="197" t="s">
        <v>15125</v>
      </c>
      <c r="M2059" s="61" t="s">
        <v>15126</v>
      </c>
      <c r="N2059" s="61" t="s">
        <v>236</v>
      </c>
      <c r="O2059" s="61"/>
      <c r="P2059" s="61"/>
      <c r="Q2059" s="59"/>
      <c r="R2059" s="66"/>
      <c r="S2059" s="66"/>
      <c r="T2059" s="66"/>
      <c r="U2059" s="66"/>
      <c r="V2059" s="66"/>
      <c r="W2059" s="66"/>
      <c r="X2059" s="66"/>
      <c r="Y2059" s="57">
        <v>43073</v>
      </c>
      <c r="Z2059" s="75"/>
      <c r="AA2059" s="95" t="s">
        <v>9222</v>
      </c>
      <c r="AB2059" s="61"/>
      <c r="AC2059" s="61"/>
      <c r="AD2059" s="61"/>
      <c r="AE2059" s="67" t="str">
        <f t="shared" si="1"/>
        <v>Sep</v>
      </c>
      <c r="AF2059" s="68" t="str">
        <f t="shared" si="2"/>
        <v>Dec</v>
      </c>
      <c r="AG2059" s="177">
        <f t="shared" si="6"/>
        <v>90</v>
      </c>
      <c r="AH2059" s="70">
        <f t="shared" si="5"/>
        <v>43013</v>
      </c>
      <c r="AI2059" s="71">
        <f ca="1"/>
        <v>-976</v>
      </c>
      <c r="AJ2059" s="71" t="str">
        <v>2017</v>
      </c>
      <c r="AK2059" s="70">
        <f t="shared" si="4"/>
        <v>42993</v>
      </c>
    </row>
    <row r="2060" spans="1:37" ht="14.4">
      <c r="A2060" s="239" t="s">
        <v>15127</v>
      </c>
      <c r="B2060" s="61" t="s">
        <v>89</v>
      </c>
      <c r="C2060" s="59">
        <v>42983</v>
      </c>
      <c r="D2060" s="61" t="s">
        <v>1027</v>
      </c>
      <c r="E2060" s="61" t="s">
        <v>30</v>
      </c>
      <c r="F2060" s="349" t="s">
        <v>106</v>
      </c>
      <c r="G2060" s="168" t="s">
        <v>107</v>
      </c>
      <c r="H2060" s="184" t="s">
        <v>129</v>
      </c>
      <c r="I2060" s="59">
        <f t="shared" si="0"/>
        <v>43013</v>
      </c>
      <c r="J2060" s="61"/>
      <c r="K2060" s="61"/>
      <c r="L2060" s="197" t="s">
        <v>15128</v>
      </c>
      <c r="M2060" s="61" t="s">
        <v>15129</v>
      </c>
      <c r="N2060" s="61" t="s">
        <v>22</v>
      </c>
      <c r="O2060" s="61" t="s">
        <v>15130</v>
      </c>
      <c r="P2060" s="61" t="s">
        <v>17</v>
      </c>
      <c r="Q2060" s="59"/>
      <c r="R2060" s="61"/>
      <c r="S2060" s="61"/>
      <c r="T2060" s="61"/>
      <c r="U2060" s="66"/>
      <c r="V2060" s="61"/>
      <c r="W2060" s="61"/>
      <c r="X2060" s="61"/>
      <c r="Y2060" s="57">
        <v>43073</v>
      </c>
      <c r="Z2060" s="75"/>
      <c r="AA2060" s="95" t="s">
        <v>15131</v>
      </c>
      <c r="AB2060" s="61"/>
      <c r="AC2060" s="61"/>
      <c r="AD2060" s="61"/>
      <c r="AE2060" s="67" t="str">
        <f t="shared" si="1"/>
        <v>Sep</v>
      </c>
      <c r="AF2060" s="68" t="str">
        <f t="shared" si="2"/>
        <v>Dec</v>
      </c>
      <c r="AG2060" s="177">
        <f t="shared" si="6"/>
        <v>90</v>
      </c>
      <c r="AH2060" s="70">
        <f t="shared" si="5"/>
        <v>43013</v>
      </c>
      <c r="AI2060" s="71">
        <f ca="1"/>
        <v>-976</v>
      </c>
      <c r="AJ2060" s="71" t="str">
        <v>2017</v>
      </c>
      <c r="AK2060" s="70">
        <f t="shared" si="4"/>
        <v>42993</v>
      </c>
    </row>
    <row r="2061" spans="1:37" ht="14.4">
      <c r="A2061" s="239" t="s">
        <v>15132</v>
      </c>
      <c r="B2061" s="61" t="s">
        <v>89</v>
      </c>
      <c r="C2061" s="59">
        <v>42983</v>
      </c>
      <c r="D2061" s="61" t="s">
        <v>90</v>
      </c>
      <c r="E2061" s="61" t="s">
        <v>12</v>
      </c>
      <c r="F2061" s="349" t="s">
        <v>106</v>
      </c>
      <c r="G2061" s="168" t="s">
        <v>107</v>
      </c>
      <c r="H2061" s="184" t="s">
        <v>12</v>
      </c>
      <c r="I2061" s="59">
        <f t="shared" si="0"/>
        <v>43013</v>
      </c>
      <c r="J2061" s="61"/>
      <c r="K2061" s="61"/>
      <c r="L2061" s="197" t="s">
        <v>15133</v>
      </c>
      <c r="M2061" s="61" t="s">
        <v>15134</v>
      </c>
      <c r="N2061" s="61" t="s">
        <v>132</v>
      </c>
      <c r="O2061" s="61" t="s">
        <v>15135</v>
      </c>
      <c r="P2061" s="61" t="s">
        <v>17</v>
      </c>
      <c r="Q2061" s="59"/>
      <c r="R2061" s="61"/>
      <c r="S2061" s="61"/>
      <c r="T2061" s="61"/>
      <c r="U2061" s="66"/>
      <c r="V2061" s="61"/>
      <c r="W2061" s="61"/>
      <c r="X2061" s="61" t="s">
        <v>18</v>
      </c>
      <c r="Y2061" s="57">
        <v>43073</v>
      </c>
      <c r="Z2061" s="75"/>
      <c r="AA2061" s="95"/>
      <c r="AB2061" s="61"/>
      <c r="AC2061" s="61"/>
      <c r="AD2061" s="61"/>
      <c r="AE2061" s="67" t="str">
        <f t="shared" si="1"/>
        <v>Sep</v>
      </c>
      <c r="AF2061" s="68" t="str">
        <f t="shared" si="2"/>
        <v>Dec</v>
      </c>
      <c r="AG2061" s="177">
        <f t="shared" si="6"/>
        <v>90</v>
      </c>
      <c r="AH2061" s="70">
        <f t="shared" si="5"/>
        <v>43013</v>
      </c>
      <c r="AI2061" s="71">
        <f ca="1"/>
        <v>-976</v>
      </c>
      <c r="AJ2061" s="71" t="str">
        <v>2017</v>
      </c>
      <c r="AK2061" s="70">
        <f t="shared" si="4"/>
        <v>42993</v>
      </c>
    </row>
    <row r="2062" spans="1:37" ht="14.4">
      <c r="A2062" s="239" t="s">
        <v>15136</v>
      </c>
      <c r="B2062" s="61" t="s">
        <v>89</v>
      </c>
      <c r="C2062" s="59">
        <v>42983</v>
      </c>
      <c r="D2062" s="61" t="s">
        <v>1027</v>
      </c>
      <c r="E2062" s="61" t="s">
        <v>112</v>
      </c>
      <c r="F2062" s="349" t="s">
        <v>106</v>
      </c>
      <c r="G2062" s="243" t="s">
        <v>113</v>
      </c>
      <c r="H2062" s="184" t="s">
        <v>112</v>
      </c>
      <c r="I2062" s="59">
        <f t="shared" si="0"/>
        <v>43013</v>
      </c>
      <c r="J2062" s="61" t="s">
        <v>1946</v>
      </c>
      <c r="K2062" s="61" t="s">
        <v>6453</v>
      </c>
      <c r="L2062" s="197" t="s">
        <v>10666</v>
      </c>
      <c r="M2062" s="61" t="s">
        <v>15137</v>
      </c>
      <c r="N2062" s="61" t="s">
        <v>271</v>
      </c>
      <c r="O2062" s="61" t="s">
        <v>15138</v>
      </c>
      <c r="P2062" s="61" t="s">
        <v>116</v>
      </c>
      <c r="Q2062" s="59">
        <v>42986</v>
      </c>
      <c r="R2062" s="61"/>
      <c r="S2062" s="61"/>
      <c r="T2062" s="61"/>
      <c r="U2062" s="66"/>
      <c r="V2062" s="61"/>
      <c r="W2062" s="61"/>
      <c r="X2062" s="61"/>
      <c r="Y2062" s="57">
        <v>43073</v>
      </c>
      <c r="Z2062" s="75"/>
      <c r="AA2062" s="95" t="s">
        <v>257</v>
      </c>
      <c r="AB2062" s="61"/>
      <c r="AC2062" s="61"/>
      <c r="AD2062" s="61"/>
      <c r="AE2062" s="67" t="str">
        <f t="shared" si="1"/>
        <v>Sep</v>
      </c>
      <c r="AF2062" s="68" t="str">
        <f t="shared" si="2"/>
        <v>Dec</v>
      </c>
      <c r="AG2062" s="177">
        <f t="shared" si="6"/>
        <v>90</v>
      </c>
      <c r="AH2062" s="70">
        <f t="shared" si="5"/>
        <v>43013</v>
      </c>
      <c r="AI2062" s="71">
        <f ca="1"/>
        <v>-976</v>
      </c>
      <c r="AJ2062" s="71" t="str">
        <v>2017</v>
      </c>
      <c r="AK2062" s="70">
        <f t="shared" si="4"/>
        <v>42993</v>
      </c>
    </row>
    <row r="2063" spans="1:37" ht="14.4">
      <c r="A2063" s="239" t="s">
        <v>15139</v>
      </c>
      <c r="B2063" s="61" t="s">
        <v>89</v>
      </c>
      <c r="C2063" s="59">
        <v>42983</v>
      </c>
      <c r="D2063" s="61" t="s">
        <v>1027</v>
      </c>
      <c r="E2063" s="61" t="s">
        <v>112</v>
      </c>
      <c r="F2063" s="349" t="s">
        <v>106</v>
      </c>
      <c r="G2063" s="243" t="s">
        <v>113</v>
      </c>
      <c r="H2063" s="184" t="s">
        <v>112</v>
      </c>
      <c r="I2063" s="59">
        <f t="shared" si="0"/>
        <v>43013</v>
      </c>
      <c r="J2063" s="61" t="s">
        <v>1946</v>
      </c>
      <c r="K2063" s="61" t="s">
        <v>6453</v>
      </c>
      <c r="L2063" s="197" t="s">
        <v>12795</v>
      </c>
      <c r="M2063" s="61" t="s">
        <v>15140</v>
      </c>
      <c r="N2063" s="61" t="s">
        <v>355</v>
      </c>
      <c r="O2063" s="61" t="s">
        <v>8285</v>
      </c>
      <c r="P2063" s="61" t="s">
        <v>116</v>
      </c>
      <c r="Q2063" s="59">
        <v>42986</v>
      </c>
      <c r="R2063" s="61"/>
      <c r="S2063" s="61"/>
      <c r="T2063" s="61"/>
      <c r="U2063" s="66"/>
      <c r="V2063" s="61"/>
      <c r="W2063" s="61"/>
      <c r="X2063" s="61"/>
      <c r="Y2063" s="57">
        <v>43073</v>
      </c>
      <c r="Z2063" s="75"/>
      <c r="AA2063" s="95" t="s">
        <v>257</v>
      </c>
      <c r="AB2063" s="61"/>
      <c r="AC2063" s="61"/>
      <c r="AD2063" s="61"/>
      <c r="AE2063" s="67" t="str">
        <f t="shared" si="1"/>
        <v>Sep</v>
      </c>
      <c r="AF2063" s="68" t="str">
        <f t="shared" si="2"/>
        <v>Dec</v>
      </c>
      <c r="AG2063" s="177">
        <f t="shared" si="6"/>
        <v>90</v>
      </c>
      <c r="AH2063" s="70">
        <f t="shared" si="5"/>
        <v>43013</v>
      </c>
      <c r="AI2063" s="71">
        <f ca="1"/>
        <v>-976</v>
      </c>
      <c r="AJ2063" s="71" t="str">
        <v>2017</v>
      </c>
      <c r="AK2063" s="70">
        <f t="shared" si="4"/>
        <v>42993</v>
      </c>
    </row>
    <row r="2064" spans="1:37" ht="14.4">
      <c r="A2064" s="239" t="s">
        <v>15141</v>
      </c>
      <c r="B2064" s="61" t="s">
        <v>89</v>
      </c>
      <c r="C2064" s="59">
        <v>42983</v>
      </c>
      <c r="D2064" s="61" t="s">
        <v>1027</v>
      </c>
      <c r="E2064" s="61" t="s">
        <v>112</v>
      </c>
      <c r="F2064" s="349" t="s">
        <v>106</v>
      </c>
      <c r="G2064" s="243" t="s">
        <v>113</v>
      </c>
      <c r="H2064" s="184" t="s">
        <v>112</v>
      </c>
      <c r="I2064" s="59">
        <f t="shared" si="0"/>
        <v>43013</v>
      </c>
      <c r="J2064" s="61" t="s">
        <v>1946</v>
      </c>
      <c r="K2064" s="61" t="s">
        <v>6453</v>
      </c>
      <c r="L2064" s="197" t="s">
        <v>745</v>
      </c>
      <c r="M2064" s="61" t="s">
        <v>15142</v>
      </c>
      <c r="N2064" s="61"/>
      <c r="O2064" s="61" t="s">
        <v>15143</v>
      </c>
      <c r="P2064" s="61" t="s">
        <v>116</v>
      </c>
      <c r="Q2064" s="59"/>
      <c r="R2064" s="61"/>
      <c r="S2064" s="61"/>
      <c r="T2064" s="61"/>
      <c r="U2064" s="66"/>
      <c r="V2064" s="61"/>
      <c r="W2064" s="61"/>
      <c r="X2064" s="61"/>
      <c r="Y2064" s="57">
        <v>43073</v>
      </c>
      <c r="Z2064" s="75"/>
      <c r="AA2064" s="95" t="s">
        <v>3956</v>
      </c>
      <c r="AB2064" s="61"/>
      <c r="AC2064" s="61"/>
      <c r="AD2064" s="61"/>
      <c r="AE2064" s="67" t="str">
        <f t="shared" si="1"/>
        <v>Sep</v>
      </c>
      <c r="AF2064" s="68" t="str">
        <f t="shared" si="2"/>
        <v>Dec</v>
      </c>
      <c r="AG2064" s="177">
        <f t="shared" si="6"/>
        <v>90</v>
      </c>
      <c r="AH2064" s="70">
        <f t="shared" si="5"/>
        <v>43013</v>
      </c>
      <c r="AI2064" s="71">
        <f ca="1"/>
        <v>-976</v>
      </c>
      <c r="AJ2064" s="71" t="str">
        <v>2017</v>
      </c>
      <c r="AK2064" s="70">
        <f t="shared" si="4"/>
        <v>42993</v>
      </c>
    </row>
    <row r="2065" spans="1:37" ht="14.4">
      <c r="A2065" s="239" t="s">
        <v>15144</v>
      </c>
      <c r="B2065" s="61" t="s">
        <v>89</v>
      </c>
      <c r="C2065" s="59">
        <v>42983</v>
      </c>
      <c r="D2065" s="61" t="s">
        <v>1027</v>
      </c>
      <c r="E2065" s="61" t="s">
        <v>112</v>
      </c>
      <c r="F2065" s="349" t="s">
        <v>106</v>
      </c>
      <c r="G2065" s="243" t="s">
        <v>113</v>
      </c>
      <c r="H2065" s="184" t="s">
        <v>112</v>
      </c>
      <c r="I2065" s="59">
        <f t="shared" si="0"/>
        <v>43013</v>
      </c>
      <c r="J2065" s="61" t="s">
        <v>1946</v>
      </c>
      <c r="K2065" s="61" t="s">
        <v>1946</v>
      </c>
      <c r="L2065" s="197" t="s">
        <v>12795</v>
      </c>
      <c r="M2065" s="61" t="s">
        <v>15145</v>
      </c>
      <c r="N2065" s="61" t="s">
        <v>29</v>
      </c>
      <c r="O2065" s="61" t="s">
        <v>15146</v>
      </c>
      <c r="P2065" s="61" t="s">
        <v>116</v>
      </c>
      <c r="Q2065" s="59"/>
      <c r="R2065" s="61"/>
      <c r="S2065" s="61"/>
      <c r="T2065" s="61"/>
      <c r="U2065" s="66"/>
      <c r="V2065" s="61"/>
      <c r="W2065" s="61"/>
      <c r="X2065" s="61"/>
      <c r="Y2065" s="57">
        <v>43073</v>
      </c>
      <c r="Z2065" s="75"/>
      <c r="AA2065" s="95"/>
      <c r="AB2065" s="61"/>
      <c r="AC2065" s="61"/>
      <c r="AD2065" s="61"/>
      <c r="AE2065" s="67" t="str">
        <f t="shared" si="1"/>
        <v>Sep</v>
      </c>
      <c r="AF2065" s="68" t="str">
        <f t="shared" si="2"/>
        <v>Dec</v>
      </c>
      <c r="AG2065" s="177">
        <f t="shared" si="6"/>
        <v>90</v>
      </c>
      <c r="AH2065" s="70">
        <f t="shared" si="5"/>
        <v>43013</v>
      </c>
      <c r="AI2065" s="71">
        <f ca="1"/>
        <v>-976</v>
      </c>
      <c r="AJ2065" s="71" t="str">
        <v>2017</v>
      </c>
      <c r="AK2065" s="70">
        <f t="shared" si="4"/>
        <v>42993</v>
      </c>
    </row>
    <row r="2066" spans="1:37" ht="14.4">
      <c r="A2066" s="239" t="s">
        <v>15147</v>
      </c>
      <c r="B2066" s="56" t="s">
        <v>89</v>
      </c>
      <c r="C2066" s="59">
        <v>42979</v>
      </c>
      <c r="D2066" s="61" t="s">
        <v>1027</v>
      </c>
      <c r="E2066" s="61" t="s">
        <v>30</v>
      </c>
      <c r="F2066" s="349" t="s">
        <v>106</v>
      </c>
      <c r="G2066" s="168" t="s">
        <v>113</v>
      </c>
      <c r="H2066" s="169" t="s">
        <v>196</v>
      </c>
      <c r="I2066" s="59">
        <f t="shared" si="0"/>
        <v>43009</v>
      </c>
      <c r="J2066" s="61"/>
      <c r="K2066" s="61"/>
      <c r="L2066" s="197" t="s">
        <v>15148</v>
      </c>
      <c r="M2066" s="61" t="s">
        <v>15149</v>
      </c>
      <c r="N2066" s="61" t="s">
        <v>29</v>
      </c>
      <c r="O2066" s="61" t="s">
        <v>1251</v>
      </c>
      <c r="P2066" s="56" t="s">
        <v>116</v>
      </c>
      <c r="Q2066" s="59">
        <v>42985</v>
      </c>
      <c r="R2066" s="61"/>
      <c r="S2066" s="61"/>
      <c r="T2066" s="61"/>
      <c r="U2066" s="66"/>
      <c r="V2066" s="61"/>
      <c r="W2066" s="56"/>
      <c r="X2066" s="56"/>
      <c r="Y2066" s="57">
        <v>43073</v>
      </c>
      <c r="Z2066" s="75"/>
      <c r="AA2066" s="64" t="s">
        <v>2431</v>
      </c>
      <c r="AB2066" s="61"/>
      <c r="AC2066" s="61"/>
      <c r="AD2066" s="61"/>
      <c r="AE2066" s="67" t="str">
        <f t="shared" si="1"/>
        <v>Sep</v>
      </c>
      <c r="AF2066" s="68" t="str">
        <f t="shared" si="2"/>
        <v>Dec</v>
      </c>
      <c r="AG2066" s="177">
        <f t="shared" si="6"/>
        <v>94</v>
      </c>
      <c r="AH2066" s="70">
        <f t="shared" si="5"/>
        <v>43009</v>
      </c>
      <c r="AI2066" s="71">
        <f ca="1"/>
        <v>-980</v>
      </c>
      <c r="AJ2066" s="71" t="str">
        <v>2017</v>
      </c>
      <c r="AK2066" s="70">
        <f t="shared" si="4"/>
        <v>42989</v>
      </c>
    </row>
    <row r="2067" spans="1:37" ht="14.4">
      <c r="A2067" s="239" t="s">
        <v>15150</v>
      </c>
      <c r="B2067" s="61" t="s">
        <v>89</v>
      </c>
      <c r="C2067" s="59">
        <v>42986</v>
      </c>
      <c r="D2067" s="61" t="s">
        <v>90</v>
      </c>
      <c r="E2067" s="61" t="s">
        <v>30</v>
      </c>
      <c r="F2067" s="349" t="s">
        <v>106</v>
      </c>
      <c r="G2067" s="168" t="s">
        <v>107</v>
      </c>
      <c r="H2067" s="184" t="s">
        <v>30</v>
      </c>
      <c r="I2067" s="59">
        <f t="shared" si="0"/>
        <v>43016</v>
      </c>
      <c r="J2067" s="61"/>
      <c r="K2067" s="61"/>
      <c r="L2067" s="197" t="s">
        <v>15151</v>
      </c>
      <c r="M2067" s="61"/>
      <c r="N2067" s="61" t="s">
        <v>95</v>
      </c>
      <c r="O2067" s="61" t="s">
        <v>15152</v>
      </c>
      <c r="P2067" s="61" t="s">
        <v>17</v>
      </c>
      <c r="Q2067" s="59"/>
      <c r="R2067" s="61"/>
      <c r="S2067" s="61"/>
      <c r="T2067" s="61"/>
      <c r="U2067" s="66"/>
      <c r="V2067" s="61"/>
      <c r="W2067" s="61"/>
      <c r="X2067" s="61" t="s">
        <v>18</v>
      </c>
      <c r="Y2067" s="57">
        <v>43073</v>
      </c>
      <c r="Z2067" s="75">
        <v>7</v>
      </c>
      <c r="AA2067" s="95"/>
      <c r="AB2067" s="61"/>
      <c r="AC2067" s="61"/>
      <c r="AD2067" s="61"/>
      <c r="AE2067" s="67" t="str">
        <f t="shared" si="1"/>
        <v>Sep</v>
      </c>
      <c r="AF2067" s="68" t="str">
        <f t="shared" si="2"/>
        <v>Dec</v>
      </c>
      <c r="AG2067" s="177">
        <f t="shared" si="6"/>
        <v>87</v>
      </c>
      <c r="AH2067" s="70">
        <f t="shared" si="5"/>
        <v>43016</v>
      </c>
      <c r="AI2067" s="71">
        <f ca="1"/>
        <v>-973</v>
      </c>
      <c r="AJ2067" s="71" t="str">
        <v>2017</v>
      </c>
      <c r="AK2067" s="70">
        <f t="shared" si="4"/>
        <v>42996</v>
      </c>
    </row>
    <row r="2068" spans="1:37" ht="14.4">
      <c r="A2068" s="239" t="s">
        <v>15153</v>
      </c>
      <c r="B2068" s="56" t="s">
        <v>89</v>
      </c>
      <c r="C2068" s="59">
        <v>42986</v>
      </c>
      <c r="D2068" s="61" t="s">
        <v>1027</v>
      </c>
      <c r="E2068" s="61" t="s">
        <v>112</v>
      </c>
      <c r="F2068" s="349" t="s">
        <v>106</v>
      </c>
      <c r="G2068" s="243" t="s">
        <v>113</v>
      </c>
      <c r="H2068" s="184" t="s">
        <v>112</v>
      </c>
      <c r="I2068" s="59">
        <f t="shared" si="0"/>
        <v>43016</v>
      </c>
      <c r="J2068" s="61" t="s">
        <v>1946</v>
      </c>
      <c r="K2068" s="61" t="s">
        <v>1946</v>
      </c>
      <c r="L2068" s="197" t="s">
        <v>15154</v>
      </c>
      <c r="M2068" s="61" t="s">
        <v>12981</v>
      </c>
      <c r="N2068" s="61"/>
      <c r="O2068" s="61" t="s">
        <v>12982</v>
      </c>
      <c r="P2068" s="61" t="s">
        <v>116</v>
      </c>
      <c r="Q2068" s="59"/>
      <c r="R2068" s="61"/>
      <c r="S2068" s="61"/>
      <c r="T2068" s="61" t="s">
        <v>1946</v>
      </c>
      <c r="U2068" s="66"/>
      <c r="V2068" s="61"/>
      <c r="W2068" s="61"/>
      <c r="X2068" s="61"/>
      <c r="Y2068" s="57">
        <v>43073</v>
      </c>
      <c r="Z2068" s="75"/>
      <c r="AA2068" s="95"/>
      <c r="AB2068" s="61"/>
      <c r="AC2068" s="61"/>
      <c r="AD2068" s="61"/>
      <c r="AE2068" s="67" t="str">
        <f t="shared" si="1"/>
        <v>Sep</v>
      </c>
      <c r="AF2068" s="68" t="str">
        <f t="shared" si="2"/>
        <v>Dec</v>
      </c>
      <c r="AG2068" s="177">
        <f t="shared" si="6"/>
        <v>87</v>
      </c>
      <c r="AH2068" s="70">
        <f t="shared" si="5"/>
        <v>43016</v>
      </c>
      <c r="AI2068" s="71">
        <f ca="1"/>
        <v>-973</v>
      </c>
      <c r="AJ2068" s="71" t="str">
        <v>2017</v>
      </c>
      <c r="AK2068" s="70">
        <f t="shared" si="4"/>
        <v>42996</v>
      </c>
    </row>
    <row r="2069" spans="1:37" ht="14.4">
      <c r="A2069" s="239" t="s">
        <v>15155</v>
      </c>
      <c r="B2069" s="61" t="s">
        <v>89</v>
      </c>
      <c r="C2069" s="59">
        <v>42989</v>
      </c>
      <c r="D2069" s="61" t="s">
        <v>90</v>
      </c>
      <c r="E2069" s="56" t="s">
        <v>140</v>
      </c>
      <c r="F2069" s="271" t="s">
        <v>106</v>
      </c>
      <c r="G2069" s="168" t="s">
        <v>107</v>
      </c>
      <c r="H2069" s="242" t="s">
        <v>140</v>
      </c>
      <c r="I2069" s="59">
        <f t="shared" si="0"/>
        <v>43019</v>
      </c>
      <c r="J2069" s="61"/>
      <c r="K2069" s="61"/>
      <c r="L2069" s="197" t="s">
        <v>15156</v>
      </c>
      <c r="M2069" s="61" t="s">
        <v>15157</v>
      </c>
      <c r="N2069" s="61" t="s">
        <v>20</v>
      </c>
      <c r="O2069" s="61" t="s">
        <v>15158</v>
      </c>
      <c r="P2069" s="61" t="s">
        <v>17</v>
      </c>
      <c r="Q2069" s="59"/>
      <c r="R2069" s="61"/>
      <c r="S2069" s="61"/>
      <c r="T2069" s="61"/>
      <c r="U2069" s="66"/>
      <c r="V2069" s="61"/>
      <c r="W2069" s="61"/>
      <c r="X2069" s="61" t="s">
        <v>18</v>
      </c>
      <c r="Y2069" s="57">
        <v>43073</v>
      </c>
      <c r="Z2069" s="75"/>
      <c r="AA2069" s="95" t="s">
        <v>4585</v>
      </c>
      <c r="AB2069" s="61"/>
      <c r="AC2069" s="61"/>
      <c r="AD2069" s="61"/>
      <c r="AE2069" s="67" t="str">
        <f t="shared" si="1"/>
        <v>Sep</v>
      </c>
      <c r="AF2069" s="68" t="str">
        <f t="shared" si="2"/>
        <v>Dec</v>
      </c>
      <c r="AG2069" s="177">
        <f t="shared" si="6"/>
        <v>84</v>
      </c>
      <c r="AH2069" s="70">
        <f t="shared" si="5"/>
        <v>43019</v>
      </c>
      <c r="AI2069" s="71">
        <f ca="1"/>
        <v>-970</v>
      </c>
      <c r="AJ2069" s="71" t="str">
        <v>2017</v>
      </c>
      <c r="AK2069" s="70">
        <f t="shared" si="4"/>
        <v>42999</v>
      </c>
    </row>
    <row r="2070" spans="1:37" ht="14.4">
      <c r="A2070" s="239" t="s">
        <v>15159</v>
      </c>
      <c r="B2070" s="61" t="s">
        <v>89</v>
      </c>
      <c r="C2070" s="59">
        <v>42989</v>
      </c>
      <c r="D2070" s="61" t="s">
        <v>90</v>
      </c>
      <c r="E2070" s="56" t="s">
        <v>140</v>
      </c>
      <c r="F2070" s="271" t="s">
        <v>106</v>
      </c>
      <c r="G2070" s="168" t="s">
        <v>107</v>
      </c>
      <c r="H2070" s="242" t="s">
        <v>140</v>
      </c>
      <c r="I2070" s="59">
        <f t="shared" si="0"/>
        <v>43019</v>
      </c>
      <c r="J2070" s="61"/>
      <c r="K2070" s="61"/>
      <c r="L2070" s="197" t="s">
        <v>15160</v>
      </c>
      <c r="M2070" s="61" t="s">
        <v>15161</v>
      </c>
      <c r="N2070" s="61" t="s">
        <v>44</v>
      </c>
      <c r="O2070" s="61" t="s">
        <v>15162</v>
      </c>
      <c r="P2070" s="61" t="s">
        <v>17</v>
      </c>
      <c r="Q2070" s="59"/>
      <c r="R2070" s="61"/>
      <c r="S2070" s="61"/>
      <c r="T2070" s="61"/>
      <c r="U2070" s="66"/>
      <c r="V2070" s="61"/>
      <c r="W2070" s="61"/>
      <c r="X2070" s="61" t="s">
        <v>18</v>
      </c>
      <c r="Y2070" s="57">
        <v>43073</v>
      </c>
      <c r="Z2070" s="75"/>
      <c r="AA2070" s="95" t="s">
        <v>4585</v>
      </c>
      <c r="AB2070" s="61"/>
      <c r="AC2070" s="61"/>
      <c r="AD2070" s="61"/>
      <c r="AE2070" s="67" t="str">
        <f t="shared" si="1"/>
        <v>Sep</v>
      </c>
      <c r="AF2070" s="68" t="str">
        <f t="shared" si="2"/>
        <v>Dec</v>
      </c>
      <c r="AG2070" s="177">
        <f t="shared" si="6"/>
        <v>84</v>
      </c>
      <c r="AH2070" s="70">
        <f t="shared" si="5"/>
        <v>43019</v>
      </c>
      <c r="AI2070" s="71">
        <f ca="1"/>
        <v>-970</v>
      </c>
      <c r="AJ2070" s="71" t="str">
        <v>2017</v>
      </c>
      <c r="AK2070" s="70">
        <f t="shared" si="4"/>
        <v>42999</v>
      </c>
    </row>
    <row r="2071" spans="1:37" ht="14.4">
      <c r="A2071" s="239" t="s">
        <v>15163</v>
      </c>
      <c r="B2071" s="61" t="s">
        <v>89</v>
      </c>
      <c r="C2071" s="59">
        <v>42990</v>
      </c>
      <c r="D2071" s="61" t="s">
        <v>90</v>
      </c>
      <c r="E2071" s="56" t="s">
        <v>140</v>
      </c>
      <c r="F2071" s="271" t="s">
        <v>106</v>
      </c>
      <c r="G2071" s="168" t="s">
        <v>107</v>
      </c>
      <c r="H2071" s="242" t="s">
        <v>140</v>
      </c>
      <c r="I2071" s="59">
        <f t="shared" si="0"/>
        <v>43020</v>
      </c>
      <c r="J2071" s="61"/>
      <c r="K2071" s="61"/>
      <c r="L2071" s="197" t="s">
        <v>15164</v>
      </c>
      <c r="M2071" s="56" t="s">
        <v>15165</v>
      </c>
      <c r="N2071" s="61" t="s">
        <v>132</v>
      </c>
      <c r="O2071" s="61" t="s">
        <v>15166</v>
      </c>
      <c r="P2071" s="61" t="s">
        <v>17</v>
      </c>
      <c r="Q2071" s="59"/>
      <c r="R2071" s="61"/>
      <c r="S2071" s="61"/>
      <c r="T2071" s="61"/>
      <c r="U2071" s="66"/>
      <c r="V2071" s="61"/>
      <c r="W2071" s="61"/>
      <c r="X2071" s="61" t="s">
        <v>18</v>
      </c>
      <c r="Y2071" s="57">
        <v>43073</v>
      </c>
      <c r="Z2071" s="75"/>
      <c r="AA2071" s="95" t="s">
        <v>15167</v>
      </c>
      <c r="AB2071" s="61"/>
      <c r="AC2071" s="61"/>
      <c r="AD2071" s="61"/>
      <c r="AE2071" s="67" t="str">
        <f t="shared" si="1"/>
        <v>Sep</v>
      </c>
      <c r="AF2071" s="68" t="str">
        <f t="shared" si="2"/>
        <v>Dec</v>
      </c>
      <c r="AG2071" s="177">
        <f t="shared" si="6"/>
        <v>83</v>
      </c>
      <c r="AH2071" s="70">
        <f t="shared" si="5"/>
        <v>43020</v>
      </c>
      <c r="AI2071" s="71">
        <f ca="1"/>
        <v>-969</v>
      </c>
      <c r="AJ2071" s="71" t="str">
        <v>2017</v>
      </c>
      <c r="AK2071" s="70">
        <f t="shared" si="4"/>
        <v>43000</v>
      </c>
    </row>
    <row r="2072" spans="1:37" ht="14.4">
      <c r="A2072" s="239" t="s">
        <v>15168</v>
      </c>
      <c r="B2072" s="61" t="s">
        <v>89</v>
      </c>
      <c r="C2072" s="59">
        <v>42990</v>
      </c>
      <c r="D2072" s="61" t="s">
        <v>90</v>
      </c>
      <c r="E2072" s="56" t="s">
        <v>140</v>
      </c>
      <c r="F2072" s="271" t="s">
        <v>106</v>
      </c>
      <c r="G2072" s="168" t="s">
        <v>107</v>
      </c>
      <c r="H2072" s="242" t="s">
        <v>140</v>
      </c>
      <c r="I2072" s="59">
        <f t="shared" si="0"/>
        <v>43020</v>
      </c>
      <c r="J2072" s="61"/>
      <c r="K2072" s="61"/>
      <c r="L2072" s="197" t="s">
        <v>15169</v>
      </c>
      <c r="M2072" s="61" t="s">
        <v>15169</v>
      </c>
      <c r="N2072" s="61" t="s">
        <v>95</v>
      </c>
      <c r="O2072" s="61" t="s">
        <v>15170</v>
      </c>
      <c r="P2072" s="61" t="s">
        <v>28</v>
      </c>
      <c r="Q2072" s="59"/>
      <c r="R2072" s="61"/>
      <c r="S2072" s="61"/>
      <c r="T2072" s="61"/>
      <c r="U2072" s="66"/>
      <c r="V2072" s="61"/>
      <c r="W2072" s="61"/>
      <c r="X2072" s="61" t="s">
        <v>18</v>
      </c>
      <c r="Y2072" s="57">
        <v>43073</v>
      </c>
      <c r="Z2072" s="75"/>
      <c r="AA2072" s="95" t="s">
        <v>4585</v>
      </c>
      <c r="AB2072" s="61"/>
      <c r="AC2072" s="61"/>
      <c r="AD2072" s="61"/>
      <c r="AE2072" s="67" t="str">
        <f t="shared" si="1"/>
        <v>Sep</v>
      </c>
      <c r="AF2072" s="68" t="str">
        <f t="shared" si="2"/>
        <v>Dec</v>
      </c>
      <c r="AG2072" s="177">
        <f t="shared" si="6"/>
        <v>83</v>
      </c>
      <c r="AH2072" s="70">
        <f t="shared" si="5"/>
        <v>43020</v>
      </c>
      <c r="AI2072" s="71">
        <f ca="1"/>
        <v>-969</v>
      </c>
      <c r="AJ2072" s="71" t="str">
        <v>2017</v>
      </c>
      <c r="AK2072" s="70">
        <f t="shared" si="4"/>
        <v>43000</v>
      </c>
    </row>
    <row r="2073" spans="1:37" ht="14.4">
      <c r="A2073" s="239" t="s">
        <v>15171</v>
      </c>
      <c r="B2073" s="61" t="s">
        <v>89</v>
      </c>
      <c r="C2073" s="59">
        <v>42989</v>
      </c>
      <c r="D2073" s="61" t="s">
        <v>131</v>
      </c>
      <c r="E2073" s="56" t="s">
        <v>140</v>
      </c>
      <c r="F2073" s="271" t="s">
        <v>106</v>
      </c>
      <c r="G2073" s="168" t="s">
        <v>107</v>
      </c>
      <c r="H2073" s="242" t="s">
        <v>140</v>
      </c>
      <c r="I2073" s="59">
        <f t="shared" si="0"/>
        <v>43019</v>
      </c>
      <c r="J2073" s="61"/>
      <c r="K2073" s="61"/>
      <c r="L2073" s="197" t="s">
        <v>15172</v>
      </c>
      <c r="M2073" s="61" t="s">
        <v>15173</v>
      </c>
      <c r="N2073" s="61" t="s">
        <v>37</v>
      </c>
      <c r="O2073" s="61" t="s">
        <v>15174</v>
      </c>
      <c r="P2073" s="61" t="s">
        <v>17</v>
      </c>
      <c r="Q2073" s="59">
        <v>42996</v>
      </c>
      <c r="R2073" s="61"/>
      <c r="S2073" s="61"/>
      <c r="T2073" s="61"/>
      <c r="U2073" s="66"/>
      <c r="V2073" s="61"/>
      <c r="W2073" s="61"/>
      <c r="X2073" s="61" t="s">
        <v>18</v>
      </c>
      <c r="Y2073" s="57">
        <v>43073</v>
      </c>
      <c r="Z2073" s="75"/>
      <c r="AA2073" s="95" t="s">
        <v>15175</v>
      </c>
      <c r="AB2073" s="61"/>
      <c r="AC2073" s="61"/>
      <c r="AD2073" s="61"/>
      <c r="AE2073" s="67" t="str">
        <f t="shared" si="1"/>
        <v>Sep</v>
      </c>
      <c r="AF2073" s="68" t="str">
        <f t="shared" si="2"/>
        <v>Dec</v>
      </c>
      <c r="AG2073" s="177">
        <f t="shared" si="6"/>
        <v>84</v>
      </c>
      <c r="AH2073" s="70">
        <f t="shared" si="5"/>
        <v>43019</v>
      </c>
      <c r="AI2073" s="71">
        <f ca="1"/>
        <v>-970</v>
      </c>
      <c r="AJ2073" s="71" t="str">
        <v>2017</v>
      </c>
      <c r="AK2073" s="70">
        <f t="shared" si="4"/>
        <v>42999</v>
      </c>
    </row>
    <row r="2074" spans="1:37" ht="14.4">
      <c r="A2074" s="239" t="s">
        <v>15176</v>
      </c>
      <c r="B2074" s="61" t="s">
        <v>7094</v>
      </c>
      <c r="C2074" s="59">
        <v>42990</v>
      </c>
      <c r="D2074" s="61" t="s">
        <v>90</v>
      </c>
      <c r="E2074" s="61" t="s">
        <v>13864</v>
      </c>
      <c r="F2074" s="349" t="s">
        <v>214</v>
      </c>
      <c r="G2074" s="168" t="s">
        <v>15177</v>
      </c>
      <c r="H2074" s="184" t="s">
        <v>15178</v>
      </c>
      <c r="I2074" s="59">
        <f t="shared" si="0"/>
        <v>43020</v>
      </c>
      <c r="J2074" s="61" t="s">
        <v>18</v>
      </c>
      <c r="K2074" s="61"/>
      <c r="L2074" s="197" t="s">
        <v>9061</v>
      </c>
      <c r="M2074" s="61" t="s">
        <v>108</v>
      </c>
      <c r="N2074" s="61" t="s">
        <v>395</v>
      </c>
      <c r="O2074" s="61" t="s">
        <v>108</v>
      </c>
      <c r="P2074" s="61" t="s">
        <v>96</v>
      </c>
      <c r="Q2074" s="182"/>
      <c r="R2074" s="61" t="s">
        <v>18</v>
      </c>
      <c r="S2074" s="61"/>
      <c r="T2074" s="61"/>
      <c r="U2074" s="66" t="s">
        <v>108</v>
      </c>
      <c r="V2074" s="61" t="s">
        <v>108</v>
      </c>
      <c r="W2074" s="61"/>
      <c r="X2074" s="61"/>
      <c r="Y2074" s="57">
        <v>43073</v>
      </c>
      <c r="Z2074" s="75" t="s">
        <v>108</v>
      </c>
      <c r="AA2074" s="95" t="s">
        <v>15179</v>
      </c>
      <c r="AB2074" s="61"/>
      <c r="AC2074" s="61"/>
      <c r="AD2074" s="61"/>
      <c r="AE2074" s="67" t="str">
        <f t="shared" si="1"/>
        <v>Sep</v>
      </c>
      <c r="AF2074" s="68" t="str">
        <f t="shared" si="2"/>
        <v>Dec</v>
      </c>
      <c r="AG2074" s="177">
        <f t="shared" si="6"/>
        <v>83</v>
      </c>
      <c r="AH2074" s="70">
        <f t="shared" si="5"/>
        <v>43020</v>
      </c>
      <c r="AI2074" s="71">
        <f ca="1"/>
        <v>-969</v>
      </c>
      <c r="AJ2074" s="71" t="str">
        <v>2017</v>
      </c>
      <c r="AK2074" s="70">
        <f t="shared" si="4"/>
        <v>43000</v>
      </c>
    </row>
    <row r="2075" spans="1:37" ht="14.4">
      <c r="A2075" s="239" t="s">
        <v>15180</v>
      </c>
      <c r="B2075" s="56" t="s">
        <v>89</v>
      </c>
      <c r="C2075" s="59">
        <v>42990</v>
      </c>
      <c r="D2075" s="61" t="s">
        <v>90</v>
      </c>
      <c r="E2075" s="61" t="s">
        <v>13864</v>
      </c>
      <c r="F2075" s="349" t="s">
        <v>214</v>
      </c>
      <c r="G2075" s="168" t="s">
        <v>4611</v>
      </c>
      <c r="H2075" s="184" t="s">
        <v>5909</v>
      </c>
      <c r="I2075" s="59">
        <f t="shared" si="0"/>
        <v>43020</v>
      </c>
      <c r="J2075" s="61" t="s">
        <v>18</v>
      </c>
      <c r="K2075" s="56" t="s">
        <v>18</v>
      </c>
      <c r="L2075" s="197" t="s">
        <v>15181</v>
      </c>
      <c r="M2075" s="61" t="s">
        <v>108</v>
      </c>
      <c r="N2075" s="61" t="s">
        <v>143</v>
      </c>
      <c r="O2075" s="61" t="s">
        <v>108</v>
      </c>
      <c r="P2075" s="61" t="s">
        <v>96</v>
      </c>
      <c r="Q2075" s="182"/>
      <c r="R2075" s="61" t="s">
        <v>18</v>
      </c>
      <c r="S2075" s="61"/>
      <c r="T2075" s="61"/>
      <c r="U2075" s="66" t="s">
        <v>108</v>
      </c>
      <c r="V2075" s="61" t="s">
        <v>108</v>
      </c>
      <c r="W2075" s="61"/>
      <c r="X2075" s="56" t="s">
        <v>18</v>
      </c>
      <c r="Y2075" s="57">
        <v>43073</v>
      </c>
      <c r="Z2075" s="75" t="s">
        <v>108</v>
      </c>
      <c r="AA2075" s="95" t="s">
        <v>15182</v>
      </c>
      <c r="AB2075" s="56" t="s">
        <v>5415</v>
      </c>
      <c r="AC2075" s="61"/>
      <c r="AD2075" s="61"/>
      <c r="AE2075" s="67" t="str">
        <f t="shared" si="1"/>
        <v>Sep</v>
      </c>
      <c r="AF2075" s="68" t="str">
        <f t="shared" si="2"/>
        <v>Dec</v>
      </c>
      <c r="AG2075" s="177">
        <f t="shared" si="6"/>
        <v>83</v>
      </c>
      <c r="AH2075" s="70">
        <f t="shared" si="5"/>
        <v>43020</v>
      </c>
      <c r="AI2075" s="71">
        <f ca="1"/>
        <v>-969</v>
      </c>
      <c r="AJ2075" s="71" t="str">
        <v>2017</v>
      </c>
      <c r="AK2075" s="70">
        <f t="shared" si="4"/>
        <v>43000</v>
      </c>
    </row>
    <row r="2076" spans="1:37" ht="14.4">
      <c r="A2076" s="239" t="s">
        <v>15183</v>
      </c>
      <c r="B2076" s="61" t="s">
        <v>89</v>
      </c>
      <c r="C2076" s="59">
        <v>42985</v>
      </c>
      <c r="D2076" s="61" t="s">
        <v>90</v>
      </c>
      <c r="E2076" s="61" t="s">
        <v>30</v>
      </c>
      <c r="F2076" s="349" t="s">
        <v>106</v>
      </c>
      <c r="G2076" s="168" t="s">
        <v>107</v>
      </c>
      <c r="H2076" s="184" t="s">
        <v>30</v>
      </c>
      <c r="I2076" s="59">
        <f t="shared" si="0"/>
        <v>43015</v>
      </c>
      <c r="J2076" s="61"/>
      <c r="K2076" s="61"/>
      <c r="L2076" s="197" t="s">
        <v>15184</v>
      </c>
      <c r="M2076" s="61" t="s">
        <v>15185</v>
      </c>
      <c r="N2076" s="61"/>
      <c r="O2076" s="61"/>
      <c r="P2076" s="61" t="s">
        <v>96</v>
      </c>
      <c r="Q2076" s="59"/>
      <c r="R2076" s="61"/>
      <c r="S2076" s="61"/>
      <c r="T2076" s="61"/>
      <c r="U2076" s="66"/>
      <c r="V2076" s="61"/>
      <c r="W2076" s="61"/>
      <c r="X2076" s="61" t="s">
        <v>14</v>
      </c>
      <c r="Y2076" s="57">
        <v>43073</v>
      </c>
      <c r="Z2076" s="75">
        <v>7</v>
      </c>
      <c r="AA2076" s="95" t="s">
        <v>15186</v>
      </c>
      <c r="AB2076" s="61"/>
      <c r="AC2076" s="61"/>
      <c r="AD2076" s="61"/>
      <c r="AE2076" s="67" t="str">
        <f t="shared" si="1"/>
        <v>Sep</v>
      </c>
      <c r="AF2076" s="68" t="str">
        <f t="shared" si="2"/>
        <v>Dec</v>
      </c>
      <c r="AG2076" s="177">
        <f t="shared" si="6"/>
        <v>88</v>
      </c>
      <c r="AH2076" s="70">
        <f t="shared" si="5"/>
        <v>43015</v>
      </c>
      <c r="AI2076" s="71">
        <f ca="1"/>
        <v>-974</v>
      </c>
      <c r="AJ2076" s="71" t="str">
        <v>2017</v>
      </c>
      <c r="AK2076" s="70">
        <f t="shared" si="4"/>
        <v>42995</v>
      </c>
    </row>
    <row r="2077" spans="1:37" ht="14.25" customHeight="1">
      <c r="A2077" s="239" t="s">
        <v>15187</v>
      </c>
      <c r="B2077" s="61" t="s">
        <v>89</v>
      </c>
      <c r="C2077" s="59">
        <v>42989</v>
      </c>
      <c r="D2077" s="61" t="s">
        <v>90</v>
      </c>
      <c r="E2077" s="61" t="s">
        <v>30</v>
      </c>
      <c r="F2077" s="349" t="s">
        <v>106</v>
      </c>
      <c r="G2077" s="168" t="s">
        <v>107</v>
      </c>
      <c r="H2077" s="184" t="s">
        <v>30</v>
      </c>
      <c r="I2077" s="59">
        <f t="shared" si="0"/>
        <v>43019</v>
      </c>
      <c r="J2077" s="61"/>
      <c r="K2077" s="61"/>
      <c r="L2077" s="197" t="s">
        <v>15188</v>
      </c>
      <c r="M2077" s="61" t="s">
        <v>15189</v>
      </c>
      <c r="N2077" s="61" t="s">
        <v>271</v>
      </c>
      <c r="O2077" s="61" t="s">
        <v>15190</v>
      </c>
      <c r="P2077" s="61" t="s">
        <v>17</v>
      </c>
      <c r="Q2077" s="59"/>
      <c r="R2077" s="61"/>
      <c r="S2077" s="61"/>
      <c r="T2077" s="61"/>
      <c r="U2077" s="66"/>
      <c r="V2077" s="61"/>
      <c r="W2077" s="61"/>
      <c r="X2077" s="61" t="s">
        <v>18</v>
      </c>
      <c r="Y2077" s="57">
        <v>43073</v>
      </c>
      <c r="Z2077" s="75"/>
      <c r="AA2077" s="95"/>
      <c r="AB2077" s="61"/>
      <c r="AC2077" s="61"/>
      <c r="AD2077" s="61"/>
      <c r="AE2077" s="67" t="str">
        <f t="shared" si="1"/>
        <v>Sep</v>
      </c>
      <c r="AF2077" s="68" t="str">
        <f t="shared" si="2"/>
        <v>Dec</v>
      </c>
      <c r="AG2077" s="177">
        <f t="shared" si="6"/>
        <v>84</v>
      </c>
      <c r="AH2077" s="70">
        <f t="shared" si="5"/>
        <v>43019</v>
      </c>
      <c r="AI2077" s="71">
        <f ca="1"/>
        <v>-970</v>
      </c>
      <c r="AJ2077" s="71" t="str">
        <v>2017</v>
      </c>
      <c r="AK2077" s="70">
        <f t="shared" si="4"/>
        <v>42999</v>
      </c>
    </row>
    <row r="2078" spans="1:37" ht="14.4">
      <c r="A2078" s="239" t="s">
        <v>15191</v>
      </c>
      <c r="B2078" s="61" t="s">
        <v>89</v>
      </c>
      <c r="C2078" s="59">
        <v>42986</v>
      </c>
      <c r="D2078" s="61" t="s">
        <v>90</v>
      </c>
      <c r="E2078" s="61" t="s">
        <v>30</v>
      </c>
      <c r="F2078" s="349" t="s">
        <v>106</v>
      </c>
      <c r="G2078" s="168" t="s">
        <v>107</v>
      </c>
      <c r="H2078" s="184" t="s">
        <v>30</v>
      </c>
      <c r="I2078" s="59">
        <f t="shared" si="0"/>
        <v>43016</v>
      </c>
      <c r="J2078" s="61"/>
      <c r="K2078" s="61"/>
      <c r="L2078" s="197" t="s">
        <v>15192</v>
      </c>
      <c r="M2078" s="61"/>
      <c r="N2078" s="61" t="s">
        <v>137</v>
      </c>
      <c r="O2078" s="61" t="s">
        <v>15193</v>
      </c>
      <c r="P2078" s="61" t="s">
        <v>17</v>
      </c>
      <c r="Q2078" s="59"/>
      <c r="R2078" s="61"/>
      <c r="S2078" s="61"/>
      <c r="T2078" s="61"/>
      <c r="U2078" s="66"/>
      <c r="V2078" s="61"/>
      <c r="W2078" s="91" t="s">
        <v>200</v>
      </c>
      <c r="X2078" s="61" t="s">
        <v>14</v>
      </c>
      <c r="Y2078" s="57">
        <v>43073</v>
      </c>
      <c r="Z2078" s="75"/>
      <c r="AA2078" s="95" t="s">
        <v>15194</v>
      </c>
      <c r="AB2078" s="61"/>
      <c r="AC2078" s="61"/>
      <c r="AD2078" s="61"/>
      <c r="AE2078" s="67" t="str">
        <f t="shared" si="1"/>
        <v>Sep</v>
      </c>
      <c r="AF2078" s="68" t="str">
        <f t="shared" si="2"/>
        <v>Dec</v>
      </c>
      <c r="AG2078" s="177">
        <f t="shared" si="6"/>
        <v>87</v>
      </c>
      <c r="AH2078" s="70">
        <f t="shared" si="5"/>
        <v>43016</v>
      </c>
      <c r="AI2078" s="71">
        <f ca="1"/>
        <v>-973</v>
      </c>
      <c r="AJ2078" s="71" t="str">
        <v>2017</v>
      </c>
      <c r="AK2078" s="70">
        <f t="shared" si="4"/>
        <v>42996</v>
      </c>
    </row>
    <row r="2079" spans="1:37" ht="14.4">
      <c r="A2079" s="239" t="s">
        <v>15195</v>
      </c>
      <c r="B2079" s="61" t="s">
        <v>89</v>
      </c>
      <c r="C2079" s="59">
        <v>42984</v>
      </c>
      <c r="D2079" s="61" t="s">
        <v>90</v>
      </c>
      <c r="E2079" s="61" t="s">
        <v>30</v>
      </c>
      <c r="F2079" s="349" t="s">
        <v>106</v>
      </c>
      <c r="G2079" s="168" t="s">
        <v>107</v>
      </c>
      <c r="H2079" s="184" t="s">
        <v>30</v>
      </c>
      <c r="I2079" s="59">
        <f t="shared" si="0"/>
        <v>43014</v>
      </c>
      <c r="J2079" s="61"/>
      <c r="K2079" s="61"/>
      <c r="L2079" s="197" t="s">
        <v>15196</v>
      </c>
      <c r="M2079" s="61"/>
      <c r="N2079" s="61" t="s">
        <v>29</v>
      </c>
      <c r="O2079" s="61" t="s">
        <v>15197</v>
      </c>
      <c r="P2079" s="61" t="s">
        <v>17</v>
      </c>
      <c r="Q2079" s="59"/>
      <c r="R2079" s="61"/>
      <c r="S2079" s="61"/>
      <c r="T2079" s="61"/>
      <c r="U2079" s="66"/>
      <c r="V2079" s="61"/>
      <c r="W2079" s="56" t="s">
        <v>200</v>
      </c>
      <c r="X2079" s="61" t="s">
        <v>14</v>
      </c>
      <c r="Y2079" s="57">
        <v>43073</v>
      </c>
      <c r="Z2079" s="75"/>
      <c r="AA2079" s="95" t="s">
        <v>200</v>
      </c>
      <c r="AB2079" s="61"/>
      <c r="AC2079" s="61"/>
      <c r="AD2079" s="61"/>
      <c r="AE2079" s="67" t="str">
        <f t="shared" si="1"/>
        <v>Sep</v>
      </c>
      <c r="AF2079" s="68" t="str">
        <f t="shared" si="2"/>
        <v>Dec</v>
      </c>
      <c r="AG2079" s="177">
        <f t="shared" si="6"/>
        <v>89</v>
      </c>
      <c r="AH2079" s="70">
        <f t="shared" si="5"/>
        <v>43014</v>
      </c>
      <c r="AI2079" s="71">
        <f ca="1"/>
        <v>-975</v>
      </c>
      <c r="AJ2079" s="71" t="str">
        <v>2017</v>
      </c>
      <c r="AK2079" s="70">
        <f t="shared" si="4"/>
        <v>42994</v>
      </c>
    </row>
    <row r="2080" spans="1:37" ht="14.4">
      <c r="A2080" s="239" t="s">
        <v>15198</v>
      </c>
      <c r="B2080" s="61" t="s">
        <v>89</v>
      </c>
      <c r="C2080" s="59">
        <v>42980</v>
      </c>
      <c r="D2080" s="61" t="s">
        <v>90</v>
      </c>
      <c r="E2080" s="61" t="s">
        <v>30</v>
      </c>
      <c r="F2080" s="349" t="s">
        <v>106</v>
      </c>
      <c r="G2080" s="168" t="s">
        <v>107</v>
      </c>
      <c r="H2080" s="184" t="s">
        <v>30</v>
      </c>
      <c r="I2080" s="59">
        <f t="shared" si="0"/>
        <v>43010</v>
      </c>
      <c r="J2080" s="61"/>
      <c r="K2080" s="61"/>
      <c r="L2080" s="197" t="s">
        <v>1723</v>
      </c>
      <c r="M2080" s="61" t="s">
        <v>15199</v>
      </c>
      <c r="N2080" s="61"/>
      <c r="O2080" s="61"/>
      <c r="P2080" s="61"/>
      <c r="Q2080" s="59"/>
      <c r="R2080" s="61"/>
      <c r="S2080" s="61"/>
      <c r="T2080" s="61"/>
      <c r="U2080" s="66"/>
      <c r="V2080" s="61"/>
      <c r="W2080" s="61"/>
      <c r="X2080" s="61" t="s">
        <v>14</v>
      </c>
      <c r="Y2080" s="57">
        <v>43073</v>
      </c>
      <c r="Z2080" s="75">
        <v>7</v>
      </c>
      <c r="AA2080" s="95" t="s">
        <v>13753</v>
      </c>
      <c r="AB2080" s="61"/>
      <c r="AC2080" s="61"/>
      <c r="AD2080" s="61"/>
      <c r="AE2080" s="67" t="str">
        <f t="shared" si="1"/>
        <v>Sep</v>
      </c>
      <c r="AF2080" s="68" t="str">
        <f t="shared" si="2"/>
        <v>Dec</v>
      </c>
      <c r="AG2080" s="177">
        <f t="shared" si="6"/>
        <v>93</v>
      </c>
      <c r="AH2080" s="70">
        <f t="shared" si="5"/>
        <v>43010</v>
      </c>
      <c r="AI2080" s="71">
        <f ca="1"/>
        <v>-979</v>
      </c>
      <c r="AJ2080" s="71" t="str">
        <v>2017</v>
      </c>
      <c r="AK2080" s="70">
        <f t="shared" si="4"/>
        <v>42990</v>
      </c>
    </row>
    <row r="2081" spans="1:37" ht="14.4">
      <c r="A2081" s="239" t="s">
        <v>15200</v>
      </c>
      <c r="B2081" s="61" t="s">
        <v>89</v>
      </c>
      <c r="C2081" s="59">
        <v>42979</v>
      </c>
      <c r="D2081" s="61" t="s">
        <v>90</v>
      </c>
      <c r="E2081" s="61" t="s">
        <v>30</v>
      </c>
      <c r="F2081" s="349" t="s">
        <v>106</v>
      </c>
      <c r="G2081" s="168" t="s">
        <v>107</v>
      </c>
      <c r="H2081" s="184" t="s">
        <v>30</v>
      </c>
      <c r="I2081" s="59">
        <f t="shared" si="0"/>
        <v>43009</v>
      </c>
      <c r="J2081" s="61"/>
      <c r="K2081" s="61"/>
      <c r="L2081" s="197" t="s">
        <v>15201</v>
      </c>
      <c r="M2081" s="61" t="s">
        <v>15202</v>
      </c>
      <c r="N2081" s="61" t="s">
        <v>143</v>
      </c>
      <c r="O2081" s="61" t="s">
        <v>15203</v>
      </c>
      <c r="P2081" s="61" t="s">
        <v>17</v>
      </c>
      <c r="Q2081" s="59"/>
      <c r="R2081" s="61"/>
      <c r="S2081" s="61"/>
      <c r="T2081" s="61"/>
      <c r="U2081" s="66"/>
      <c r="V2081" s="61"/>
      <c r="W2081" s="61"/>
      <c r="X2081" s="61" t="s">
        <v>18</v>
      </c>
      <c r="Y2081" s="57">
        <v>43073</v>
      </c>
      <c r="Z2081" s="75"/>
      <c r="AA2081" s="95"/>
      <c r="AB2081" s="61"/>
      <c r="AC2081" s="61"/>
      <c r="AD2081" s="61"/>
      <c r="AE2081" s="67" t="str">
        <f t="shared" si="1"/>
        <v>Sep</v>
      </c>
      <c r="AF2081" s="68" t="str">
        <f t="shared" si="2"/>
        <v>Dec</v>
      </c>
      <c r="AG2081" s="177">
        <f t="shared" si="6"/>
        <v>94</v>
      </c>
      <c r="AH2081" s="70">
        <f t="shared" si="5"/>
        <v>43009</v>
      </c>
      <c r="AI2081" s="71">
        <f ca="1"/>
        <v>-980</v>
      </c>
      <c r="AJ2081" s="71" t="str">
        <v>2017</v>
      </c>
      <c r="AK2081" s="70">
        <f t="shared" si="4"/>
        <v>42989</v>
      </c>
    </row>
    <row r="2082" spans="1:37" ht="14.4">
      <c r="A2082" s="239" t="s">
        <v>15204</v>
      </c>
      <c r="B2082" s="61" t="s">
        <v>89</v>
      </c>
      <c r="C2082" s="59">
        <v>42979</v>
      </c>
      <c r="D2082" s="61" t="s">
        <v>90</v>
      </c>
      <c r="E2082" s="61" t="s">
        <v>30</v>
      </c>
      <c r="F2082" s="349" t="s">
        <v>106</v>
      </c>
      <c r="G2082" s="168" t="s">
        <v>107</v>
      </c>
      <c r="H2082" s="184" t="s">
        <v>30</v>
      </c>
      <c r="I2082" s="59">
        <f t="shared" si="0"/>
        <v>43009</v>
      </c>
      <c r="J2082" s="61"/>
      <c r="K2082" s="61"/>
      <c r="L2082" s="197" t="s">
        <v>15201</v>
      </c>
      <c r="M2082" s="61" t="s">
        <v>15205</v>
      </c>
      <c r="N2082" s="61" t="s">
        <v>143</v>
      </c>
      <c r="O2082" s="61" t="s">
        <v>15206</v>
      </c>
      <c r="P2082" s="61" t="s">
        <v>17</v>
      </c>
      <c r="Q2082" s="59"/>
      <c r="R2082" s="61"/>
      <c r="S2082" s="61"/>
      <c r="T2082" s="61"/>
      <c r="U2082" s="66"/>
      <c r="V2082" s="61"/>
      <c r="W2082" s="61"/>
      <c r="X2082" s="61" t="s">
        <v>18</v>
      </c>
      <c r="Y2082" s="57">
        <v>43073</v>
      </c>
      <c r="Z2082" s="75"/>
      <c r="AA2082" s="95"/>
      <c r="AB2082" s="61"/>
      <c r="AC2082" s="61"/>
      <c r="AD2082" s="61"/>
      <c r="AE2082" s="67" t="str">
        <f t="shared" si="1"/>
        <v>Sep</v>
      </c>
      <c r="AF2082" s="68" t="str">
        <f t="shared" si="2"/>
        <v>Dec</v>
      </c>
      <c r="AG2082" s="177">
        <f t="shared" si="6"/>
        <v>94</v>
      </c>
      <c r="AH2082" s="70">
        <f t="shared" si="5"/>
        <v>43009</v>
      </c>
      <c r="AI2082" s="71">
        <f ca="1"/>
        <v>-980</v>
      </c>
      <c r="AJ2082" s="71" t="str">
        <v>2017</v>
      </c>
      <c r="AK2082" s="70">
        <f t="shared" si="4"/>
        <v>42989</v>
      </c>
    </row>
    <row r="2083" spans="1:37" ht="14.4">
      <c r="A2083" s="239" t="s">
        <v>15207</v>
      </c>
      <c r="B2083" s="61" t="s">
        <v>89</v>
      </c>
      <c r="C2083" s="59">
        <v>42985</v>
      </c>
      <c r="D2083" s="61" t="s">
        <v>1027</v>
      </c>
      <c r="E2083" s="61" t="s">
        <v>30</v>
      </c>
      <c r="F2083" s="349" t="s">
        <v>106</v>
      </c>
      <c r="G2083" s="168" t="s">
        <v>107</v>
      </c>
      <c r="H2083" s="184" t="s">
        <v>30</v>
      </c>
      <c r="I2083" s="59">
        <f t="shared" si="0"/>
        <v>43015</v>
      </c>
      <c r="J2083" s="61"/>
      <c r="K2083" s="61"/>
      <c r="L2083" s="197" t="s">
        <v>15208</v>
      </c>
      <c r="M2083" s="61"/>
      <c r="N2083" s="61" t="s">
        <v>27</v>
      </c>
      <c r="O2083" s="61" t="s">
        <v>15209</v>
      </c>
      <c r="P2083" s="61" t="s">
        <v>17</v>
      </c>
      <c r="Q2083" s="59">
        <v>42991</v>
      </c>
      <c r="R2083" s="61"/>
      <c r="S2083" s="61"/>
      <c r="T2083" s="61"/>
      <c r="U2083" s="66"/>
      <c r="V2083" s="61"/>
      <c r="W2083" s="61"/>
      <c r="X2083" s="61" t="s">
        <v>18</v>
      </c>
      <c r="Y2083" s="57">
        <v>43073</v>
      </c>
      <c r="Z2083" s="75"/>
      <c r="AA2083" s="95" t="s">
        <v>15210</v>
      </c>
      <c r="AB2083" s="61"/>
      <c r="AC2083" s="61"/>
      <c r="AD2083" s="61"/>
      <c r="AE2083" s="67" t="str">
        <f t="shared" si="1"/>
        <v>Sep</v>
      </c>
      <c r="AF2083" s="68" t="str">
        <f t="shared" si="2"/>
        <v>Dec</v>
      </c>
      <c r="AG2083" s="177">
        <f t="shared" si="6"/>
        <v>88</v>
      </c>
      <c r="AH2083" s="70">
        <f t="shared" si="5"/>
        <v>43015</v>
      </c>
      <c r="AI2083" s="71">
        <f ca="1"/>
        <v>-974</v>
      </c>
      <c r="AJ2083" s="71" t="str">
        <v>2017</v>
      </c>
      <c r="AK2083" s="70">
        <f t="shared" si="4"/>
        <v>42995</v>
      </c>
    </row>
    <row r="2084" spans="1:37" ht="14.4">
      <c r="A2084" s="239" t="s">
        <v>15211</v>
      </c>
      <c r="B2084" s="61" t="s">
        <v>89</v>
      </c>
      <c r="C2084" s="59">
        <v>42983</v>
      </c>
      <c r="D2084" s="61" t="s">
        <v>1027</v>
      </c>
      <c r="E2084" s="61" t="s">
        <v>30</v>
      </c>
      <c r="F2084" s="349" t="s">
        <v>106</v>
      </c>
      <c r="G2084" s="243" t="s">
        <v>107</v>
      </c>
      <c r="H2084" s="184" t="s">
        <v>30</v>
      </c>
      <c r="I2084" s="59">
        <f t="shared" si="0"/>
        <v>43013</v>
      </c>
      <c r="J2084" s="61"/>
      <c r="K2084" s="61"/>
      <c r="L2084" s="197" t="s">
        <v>642</v>
      </c>
      <c r="M2084" s="61"/>
      <c r="N2084" s="61" t="s">
        <v>27</v>
      </c>
      <c r="O2084" s="61"/>
      <c r="P2084" s="61" t="s">
        <v>17</v>
      </c>
      <c r="Q2084" s="59"/>
      <c r="R2084" s="61"/>
      <c r="S2084" s="61"/>
      <c r="T2084" s="61"/>
      <c r="U2084" s="66"/>
      <c r="V2084" s="61"/>
      <c r="W2084" s="61"/>
      <c r="X2084" s="61" t="s">
        <v>14</v>
      </c>
      <c r="Y2084" s="57">
        <v>43073</v>
      </c>
      <c r="Z2084" s="75">
        <v>7</v>
      </c>
      <c r="AA2084" s="95" t="s">
        <v>4028</v>
      </c>
      <c r="AB2084" s="61"/>
      <c r="AC2084" s="61"/>
      <c r="AD2084" s="61"/>
      <c r="AE2084" s="67" t="str">
        <f t="shared" si="1"/>
        <v>Sep</v>
      </c>
      <c r="AF2084" s="68" t="str">
        <f t="shared" si="2"/>
        <v>Dec</v>
      </c>
      <c r="AG2084" s="177">
        <f t="shared" si="6"/>
        <v>90</v>
      </c>
      <c r="AH2084" s="70">
        <f t="shared" si="5"/>
        <v>43013</v>
      </c>
      <c r="AI2084" s="71">
        <f ca="1"/>
        <v>-976</v>
      </c>
      <c r="AJ2084" s="71" t="str">
        <v>2017</v>
      </c>
      <c r="AK2084" s="70">
        <f t="shared" si="4"/>
        <v>42993</v>
      </c>
    </row>
    <row r="2085" spans="1:37" ht="14.4">
      <c r="A2085" s="239" t="s">
        <v>15212</v>
      </c>
      <c r="B2085" s="61" t="s">
        <v>89</v>
      </c>
      <c r="C2085" s="59">
        <v>42983</v>
      </c>
      <c r="D2085" s="61" t="s">
        <v>1027</v>
      </c>
      <c r="E2085" s="61" t="s">
        <v>30</v>
      </c>
      <c r="F2085" s="349" t="s">
        <v>106</v>
      </c>
      <c r="G2085" s="168" t="s">
        <v>107</v>
      </c>
      <c r="H2085" s="184" t="s">
        <v>30</v>
      </c>
      <c r="I2085" s="59">
        <f t="shared" si="0"/>
        <v>43013</v>
      </c>
      <c r="J2085" s="61"/>
      <c r="K2085" s="61"/>
      <c r="L2085" s="197" t="s">
        <v>642</v>
      </c>
      <c r="M2085" s="61"/>
      <c r="N2085" s="61" t="s">
        <v>44</v>
      </c>
      <c r="O2085" s="61" t="s">
        <v>15213</v>
      </c>
      <c r="P2085" s="61" t="s">
        <v>21</v>
      </c>
      <c r="Q2085" s="59"/>
      <c r="R2085" s="61"/>
      <c r="S2085" s="61"/>
      <c r="T2085" s="61"/>
      <c r="U2085" s="66"/>
      <c r="V2085" s="61"/>
      <c r="W2085" s="61"/>
      <c r="X2085" s="61" t="s">
        <v>18</v>
      </c>
      <c r="Y2085" s="57">
        <v>43073</v>
      </c>
      <c r="Z2085" s="75">
        <v>7</v>
      </c>
      <c r="AA2085" s="95"/>
      <c r="AB2085" s="61"/>
      <c r="AC2085" s="61"/>
      <c r="AD2085" s="61"/>
      <c r="AE2085" s="67" t="str">
        <f t="shared" si="1"/>
        <v>Sep</v>
      </c>
      <c r="AF2085" s="68" t="str">
        <f t="shared" si="2"/>
        <v>Dec</v>
      </c>
      <c r="AG2085" s="177">
        <f t="shared" si="6"/>
        <v>90</v>
      </c>
      <c r="AH2085" s="70">
        <f t="shared" si="5"/>
        <v>43013</v>
      </c>
      <c r="AI2085" s="71">
        <f ca="1"/>
        <v>-976</v>
      </c>
      <c r="AJ2085" s="71" t="str">
        <v>2017</v>
      </c>
      <c r="AK2085" s="70">
        <f t="shared" si="4"/>
        <v>42993</v>
      </c>
    </row>
    <row r="2086" spans="1:37" ht="14.4">
      <c r="A2086" s="239" t="s">
        <v>15214</v>
      </c>
      <c r="B2086" s="61" t="s">
        <v>89</v>
      </c>
      <c r="C2086" s="59">
        <v>42983</v>
      </c>
      <c r="D2086" s="61" t="s">
        <v>1027</v>
      </c>
      <c r="E2086" s="61" t="s">
        <v>30</v>
      </c>
      <c r="F2086" s="349" t="s">
        <v>106</v>
      </c>
      <c r="G2086" s="168" t="s">
        <v>107</v>
      </c>
      <c r="H2086" s="184" t="s">
        <v>30</v>
      </c>
      <c r="I2086" s="59">
        <f t="shared" si="0"/>
        <v>43013</v>
      </c>
      <c r="J2086" s="61"/>
      <c r="K2086" s="61"/>
      <c r="L2086" s="197" t="s">
        <v>642</v>
      </c>
      <c r="M2086" s="61"/>
      <c r="N2086" s="61" t="s">
        <v>271</v>
      </c>
      <c r="O2086" s="61" t="s">
        <v>15112</v>
      </c>
      <c r="P2086" s="61" t="s">
        <v>21</v>
      </c>
      <c r="Q2086" s="59"/>
      <c r="R2086" s="61"/>
      <c r="S2086" s="61"/>
      <c r="T2086" s="61"/>
      <c r="U2086" s="66"/>
      <c r="V2086" s="61"/>
      <c r="W2086" s="61"/>
      <c r="X2086" s="61" t="s">
        <v>18</v>
      </c>
      <c r="Y2086" s="57">
        <v>43073</v>
      </c>
      <c r="Z2086" s="75">
        <v>7</v>
      </c>
      <c r="AA2086" s="95"/>
      <c r="AB2086" s="61"/>
      <c r="AC2086" s="61"/>
      <c r="AD2086" s="61"/>
      <c r="AE2086" s="67" t="str">
        <f t="shared" si="1"/>
        <v>Sep</v>
      </c>
      <c r="AF2086" s="68" t="str">
        <f t="shared" si="2"/>
        <v>Dec</v>
      </c>
      <c r="AG2086" s="177">
        <f t="shared" si="6"/>
        <v>90</v>
      </c>
      <c r="AH2086" s="70">
        <f t="shared" si="5"/>
        <v>43013</v>
      </c>
      <c r="AI2086" s="71">
        <f ca="1"/>
        <v>-976</v>
      </c>
      <c r="AJ2086" s="71" t="str">
        <v>2017</v>
      </c>
      <c r="AK2086" s="70">
        <f t="shared" si="4"/>
        <v>42993</v>
      </c>
    </row>
    <row r="2087" spans="1:37" ht="14.4">
      <c r="A2087" s="239" t="s">
        <v>15215</v>
      </c>
      <c r="B2087" s="61" t="s">
        <v>89</v>
      </c>
      <c r="C2087" s="59">
        <v>42984</v>
      </c>
      <c r="D2087" s="61" t="s">
        <v>90</v>
      </c>
      <c r="E2087" s="61" t="s">
        <v>30</v>
      </c>
      <c r="F2087" s="349" t="s">
        <v>106</v>
      </c>
      <c r="G2087" s="243" t="s">
        <v>107</v>
      </c>
      <c r="H2087" s="184" t="s">
        <v>129</v>
      </c>
      <c r="I2087" s="59">
        <f t="shared" si="0"/>
        <v>43014</v>
      </c>
      <c r="J2087" s="61"/>
      <c r="K2087" s="61"/>
      <c r="L2087" s="197" t="s">
        <v>745</v>
      </c>
      <c r="M2087" s="61" t="s">
        <v>15216</v>
      </c>
      <c r="N2087" s="61"/>
      <c r="O2087" s="61" t="s">
        <v>15217</v>
      </c>
      <c r="P2087" s="61" t="s">
        <v>17</v>
      </c>
      <c r="Q2087" s="59"/>
      <c r="R2087" s="61"/>
      <c r="S2087" s="61"/>
      <c r="T2087" s="61"/>
      <c r="U2087" s="66"/>
      <c r="V2087" s="61"/>
      <c r="W2087" s="61"/>
      <c r="X2087" s="61" t="s">
        <v>18</v>
      </c>
      <c r="Y2087" s="57">
        <v>43073</v>
      </c>
      <c r="Z2087" s="75"/>
      <c r="AA2087" s="197" t="s">
        <v>15218</v>
      </c>
      <c r="AB2087" s="61"/>
      <c r="AC2087" s="61"/>
      <c r="AD2087" s="61"/>
      <c r="AE2087" s="67" t="str">
        <f t="shared" si="1"/>
        <v>Sep</v>
      </c>
      <c r="AF2087" s="68" t="str">
        <f t="shared" si="2"/>
        <v>Dec</v>
      </c>
      <c r="AG2087" s="177">
        <f t="shared" si="6"/>
        <v>89</v>
      </c>
      <c r="AH2087" s="70">
        <f t="shared" si="5"/>
        <v>43014</v>
      </c>
      <c r="AI2087" s="71">
        <f ca="1"/>
        <v>-975</v>
      </c>
      <c r="AJ2087" s="71" t="str">
        <v>2017</v>
      </c>
      <c r="AK2087" s="70">
        <f t="shared" si="4"/>
        <v>42994</v>
      </c>
    </row>
    <row r="2088" spans="1:37" ht="14.4">
      <c r="A2088" s="239" t="s">
        <v>15219</v>
      </c>
      <c r="B2088" s="56" t="s">
        <v>89</v>
      </c>
      <c r="C2088" s="59">
        <v>42985</v>
      </c>
      <c r="D2088" s="61" t="s">
        <v>90</v>
      </c>
      <c r="E2088" s="61" t="s">
        <v>30</v>
      </c>
      <c r="F2088" s="349" t="s">
        <v>106</v>
      </c>
      <c r="G2088" s="168" t="s">
        <v>107</v>
      </c>
      <c r="H2088" s="184" t="s">
        <v>129</v>
      </c>
      <c r="I2088" s="59">
        <f t="shared" si="0"/>
        <v>43015</v>
      </c>
      <c r="J2088" s="61"/>
      <c r="K2088" s="61"/>
      <c r="L2088" s="197" t="s">
        <v>745</v>
      </c>
      <c r="M2088" s="61" t="s">
        <v>15220</v>
      </c>
      <c r="N2088" s="61" t="s">
        <v>29</v>
      </c>
      <c r="O2088" s="61" t="s">
        <v>15221</v>
      </c>
      <c r="P2088" s="61" t="s">
        <v>17</v>
      </c>
      <c r="Q2088" s="59"/>
      <c r="R2088" s="61"/>
      <c r="S2088" s="61"/>
      <c r="T2088" s="61"/>
      <c r="U2088" s="61"/>
      <c r="V2088" s="61"/>
      <c r="W2088" s="61"/>
      <c r="X2088" s="61" t="s">
        <v>18</v>
      </c>
      <c r="Y2088" s="57">
        <v>43073</v>
      </c>
      <c r="Z2088" s="75">
        <v>7</v>
      </c>
      <c r="AA2088" s="197" t="s">
        <v>15222</v>
      </c>
      <c r="AB2088" s="61"/>
      <c r="AC2088" s="61"/>
      <c r="AD2088" s="61"/>
      <c r="AE2088" s="67" t="str">
        <f t="shared" si="1"/>
        <v>Sep</v>
      </c>
      <c r="AF2088" s="68" t="str">
        <f t="shared" si="2"/>
        <v>Dec</v>
      </c>
      <c r="AG2088" s="177">
        <f t="shared" si="6"/>
        <v>88</v>
      </c>
      <c r="AH2088" s="70">
        <f t="shared" si="5"/>
        <v>43015</v>
      </c>
      <c r="AI2088" s="71">
        <f ca="1"/>
        <v>-974</v>
      </c>
      <c r="AJ2088" s="71" t="str">
        <v>2017</v>
      </c>
      <c r="AK2088" s="70">
        <f t="shared" si="4"/>
        <v>42995</v>
      </c>
    </row>
    <row r="2089" spans="1:37" ht="14.4">
      <c r="A2089" s="239" t="s">
        <v>15223</v>
      </c>
      <c r="B2089" s="61" t="s">
        <v>89</v>
      </c>
      <c r="C2089" s="59">
        <v>42992</v>
      </c>
      <c r="D2089" s="61" t="s">
        <v>1027</v>
      </c>
      <c r="E2089" s="56" t="s">
        <v>140</v>
      </c>
      <c r="F2089" s="271" t="s">
        <v>106</v>
      </c>
      <c r="G2089" s="168" t="s">
        <v>107</v>
      </c>
      <c r="H2089" s="242" t="s">
        <v>140</v>
      </c>
      <c r="I2089" s="59">
        <f t="shared" si="0"/>
        <v>43022</v>
      </c>
      <c r="J2089" s="61"/>
      <c r="K2089" s="61"/>
      <c r="L2089" s="197" t="s">
        <v>642</v>
      </c>
      <c r="M2089" s="61" t="s">
        <v>13962</v>
      </c>
      <c r="N2089" s="61" t="s">
        <v>114</v>
      </c>
      <c r="O2089" s="61" t="s">
        <v>13963</v>
      </c>
      <c r="P2089" s="61" t="s">
        <v>17</v>
      </c>
      <c r="Q2089" s="59"/>
      <c r="R2089" s="61"/>
      <c r="S2089" s="61"/>
      <c r="T2089" s="61"/>
      <c r="U2089" s="66"/>
      <c r="V2089" s="61"/>
      <c r="W2089" s="61"/>
      <c r="X2089" s="61" t="s">
        <v>18</v>
      </c>
      <c r="Y2089" s="57">
        <v>43073</v>
      </c>
      <c r="Z2089" s="75"/>
      <c r="AA2089" s="95" t="s">
        <v>13210</v>
      </c>
      <c r="AB2089" s="61"/>
      <c r="AC2089" s="61"/>
      <c r="AD2089" s="61"/>
      <c r="AE2089" s="67" t="str">
        <f t="shared" si="1"/>
        <v>Sep</v>
      </c>
      <c r="AF2089" s="68" t="str">
        <f t="shared" si="2"/>
        <v>Dec</v>
      </c>
      <c r="AG2089" s="177">
        <f t="shared" si="6"/>
        <v>81</v>
      </c>
      <c r="AH2089" s="70">
        <f t="shared" si="5"/>
        <v>43022</v>
      </c>
      <c r="AI2089" s="71">
        <f ca="1"/>
        <v>-967</v>
      </c>
      <c r="AJ2089" s="71" t="str">
        <v>2017</v>
      </c>
      <c r="AK2089" s="70">
        <f t="shared" si="4"/>
        <v>43002</v>
      </c>
    </row>
    <row r="2090" spans="1:37" ht="14.4">
      <c r="A2090" s="239" t="s">
        <v>15224</v>
      </c>
      <c r="B2090" s="61" t="s">
        <v>89</v>
      </c>
      <c r="C2090" s="59">
        <v>42992</v>
      </c>
      <c r="D2090" s="61" t="s">
        <v>131</v>
      </c>
      <c r="E2090" s="56" t="s">
        <v>140</v>
      </c>
      <c r="F2090" s="271" t="s">
        <v>106</v>
      </c>
      <c r="G2090" s="168" t="s">
        <v>107</v>
      </c>
      <c r="H2090" s="242" t="s">
        <v>140</v>
      </c>
      <c r="I2090" s="59">
        <f t="shared" si="0"/>
        <v>43022</v>
      </c>
      <c r="J2090" s="61"/>
      <c r="K2090" s="61"/>
      <c r="L2090" s="197" t="s">
        <v>10862</v>
      </c>
      <c r="M2090" s="61" t="s">
        <v>15225</v>
      </c>
      <c r="N2090" s="61" t="s">
        <v>44</v>
      </c>
      <c r="O2090" s="61" t="s">
        <v>15226</v>
      </c>
      <c r="P2090" s="61" t="s">
        <v>17</v>
      </c>
      <c r="Q2090" s="59"/>
      <c r="R2090" s="61"/>
      <c r="S2090" s="61"/>
      <c r="T2090" s="61"/>
      <c r="U2090" s="66"/>
      <c r="V2090" s="61"/>
      <c r="W2090" s="61"/>
      <c r="X2090" s="61" t="s">
        <v>18</v>
      </c>
      <c r="Y2090" s="57">
        <v>43073</v>
      </c>
      <c r="Z2090" s="75"/>
      <c r="AA2090" s="95" t="s">
        <v>15227</v>
      </c>
      <c r="AB2090" s="61"/>
      <c r="AC2090" s="61"/>
      <c r="AD2090" s="61"/>
      <c r="AE2090" s="67" t="str">
        <f t="shared" si="1"/>
        <v>Sep</v>
      </c>
      <c r="AF2090" s="68" t="str">
        <f t="shared" si="2"/>
        <v>Dec</v>
      </c>
      <c r="AG2090" s="177">
        <f t="shared" si="6"/>
        <v>81</v>
      </c>
      <c r="AH2090" s="70">
        <f t="shared" si="5"/>
        <v>43022</v>
      </c>
      <c r="AI2090" s="71">
        <f ca="1"/>
        <v>-967</v>
      </c>
      <c r="AJ2090" s="71" t="str">
        <v>2017</v>
      </c>
      <c r="AK2090" s="70">
        <f t="shared" si="4"/>
        <v>43002</v>
      </c>
    </row>
    <row r="2091" spans="1:37" ht="14.4">
      <c r="A2091" s="239" t="s">
        <v>15228</v>
      </c>
      <c r="B2091" s="61" t="s">
        <v>89</v>
      </c>
      <c r="C2091" s="59">
        <v>42992</v>
      </c>
      <c r="D2091" s="61" t="s">
        <v>131</v>
      </c>
      <c r="E2091" s="56" t="s">
        <v>140</v>
      </c>
      <c r="F2091" s="271" t="s">
        <v>106</v>
      </c>
      <c r="G2091" s="168" t="s">
        <v>107</v>
      </c>
      <c r="H2091" s="242" t="s">
        <v>140</v>
      </c>
      <c r="I2091" s="59">
        <f t="shared" si="0"/>
        <v>43022</v>
      </c>
      <c r="J2091" s="61"/>
      <c r="K2091" s="61"/>
      <c r="L2091" s="197" t="s">
        <v>1723</v>
      </c>
      <c r="M2091" s="61" t="s">
        <v>15229</v>
      </c>
      <c r="N2091" s="61"/>
      <c r="O2091" s="61"/>
      <c r="P2091" s="61"/>
      <c r="Q2091" s="59"/>
      <c r="R2091" s="61"/>
      <c r="S2091" s="61"/>
      <c r="T2091" s="61"/>
      <c r="U2091" s="66"/>
      <c r="V2091" s="61"/>
      <c r="W2091" s="61"/>
      <c r="X2091" s="61" t="s">
        <v>14</v>
      </c>
      <c r="Y2091" s="57">
        <v>43073</v>
      </c>
      <c r="Z2091" s="75"/>
      <c r="AA2091" s="95" t="s">
        <v>3956</v>
      </c>
      <c r="AB2091" s="61"/>
      <c r="AC2091" s="61"/>
      <c r="AD2091" s="61"/>
      <c r="AE2091" s="67" t="str">
        <f t="shared" si="1"/>
        <v>Sep</v>
      </c>
      <c r="AF2091" s="68" t="str">
        <f t="shared" si="2"/>
        <v>Dec</v>
      </c>
      <c r="AG2091" s="177">
        <f t="shared" si="6"/>
        <v>81</v>
      </c>
      <c r="AH2091" s="70">
        <f t="shared" si="5"/>
        <v>43022</v>
      </c>
      <c r="AI2091" s="71">
        <f ca="1"/>
        <v>-967</v>
      </c>
      <c r="AJ2091" s="71" t="str">
        <v>2017</v>
      </c>
      <c r="AK2091" s="70">
        <f t="shared" si="4"/>
        <v>43002</v>
      </c>
    </row>
    <row r="2092" spans="1:37" ht="14.4">
      <c r="A2092" s="239" t="s">
        <v>15230</v>
      </c>
      <c r="B2092" s="56" t="s">
        <v>89</v>
      </c>
      <c r="C2092" s="59">
        <v>42990</v>
      </c>
      <c r="D2092" s="61" t="s">
        <v>1027</v>
      </c>
      <c r="E2092" s="61" t="s">
        <v>112</v>
      </c>
      <c r="F2092" s="349" t="s">
        <v>106</v>
      </c>
      <c r="G2092" s="243" t="s">
        <v>113</v>
      </c>
      <c r="H2092" s="184" t="s">
        <v>112</v>
      </c>
      <c r="I2092" s="59">
        <f t="shared" si="0"/>
        <v>43020</v>
      </c>
      <c r="J2092" s="61" t="s">
        <v>1946</v>
      </c>
      <c r="K2092" s="61" t="s">
        <v>1946</v>
      </c>
      <c r="L2092" s="197" t="s">
        <v>642</v>
      </c>
      <c r="M2092" s="61" t="s">
        <v>12738</v>
      </c>
      <c r="N2092" s="61" t="s">
        <v>20</v>
      </c>
      <c r="O2092" s="61" t="s">
        <v>8229</v>
      </c>
      <c r="P2092" s="61" t="s">
        <v>116</v>
      </c>
      <c r="Q2092" s="59"/>
      <c r="R2092" s="61"/>
      <c r="S2092" s="61"/>
      <c r="T2092" s="61" t="s">
        <v>1946</v>
      </c>
      <c r="U2092" s="66"/>
      <c r="V2092" s="61"/>
      <c r="W2092" s="61"/>
      <c r="X2092" s="61"/>
      <c r="Y2092" s="57">
        <v>43073</v>
      </c>
      <c r="Z2092" s="75"/>
      <c r="AA2092" s="95"/>
      <c r="AB2092" s="61"/>
      <c r="AC2092" s="61"/>
      <c r="AD2092" s="61"/>
      <c r="AE2092" s="67" t="str">
        <f t="shared" si="1"/>
        <v>Sep</v>
      </c>
      <c r="AF2092" s="68" t="str">
        <f t="shared" si="2"/>
        <v>Dec</v>
      </c>
      <c r="AG2092" s="177">
        <f t="shared" si="6"/>
        <v>83</v>
      </c>
      <c r="AH2092" s="70">
        <f t="shared" si="5"/>
        <v>43020</v>
      </c>
      <c r="AI2092" s="71">
        <f ca="1"/>
        <v>-969</v>
      </c>
      <c r="AJ2092" s="71" t="str">
        <v>2017</v>
      </c>
      <c r="AK2092" s="70">
        <f t="shared" si="4"/>
        <v>43000</v>
      </c>
    </row>
    <row r="2093" spans="1:37" ht="14.4">
      <c r="A2093" s="239" t="s">
        <v>15231</v>
      </c>
      <c r="B2093" s="61" t="s">
        <v>89</v>
      </c>
      <c r="C2093" s="59">
        <v>42991</v>
      </c>
      <c r="D2093" s="61" t="s">
        <v>1027</v>
      </c>
      <c r="E2093" s="61" t="s">
        <v>112</v>
      </c>
      <c r="F2093" s="349" t="s">
        <v>106</v>
      </c>
      <c r="G2093" s="243" t="s">
        <v>113</v>
      </c>
      <c r="H2093" s="184" t="s">
        <v>112</v>
      </c>
      <c r="I2093" s="59">
        <f t="shared" si="0"/>
        <v>43021</v>
      </c>
      <c r="J2093" s="61" t="s">
        <v>1946</v>
      </c>
      <c r="K2093" s="61" t="s">
        <v>6453</v>
      </c>
      <c r="L2093" s="197" t="s">
        <v>15232</v>
      </c>
      <c r="M2093" s="61" t="s">
        <v>15233</v>
      </c>
      <c r="N2093" s="61"/>
      <c r="O2093" s="61" t="s">
        <v>15234</v>
      </c>
      <c r="P2093" s="61" t="s">
        <v>116</v>
      </c>
      <c r="Q2093" s="59">
        <v>42993</v>
      </c>
      <c r="R2093" s="61"/>
      <c r="S2093" s="61"/>
      <c r="T2093" s="61"/>
      <c r="U2093" s="66"/>
      <c r="V2093" s="61"/>
      <c r="W2093" s="61"/>
      <c r="X2093" s="61"/>
      <c r="Y2093" s="57">
        <v>43073</v>
      </c>
      <c r="Z2093" s="75"/>
      <c r="AA2093" s="95" t="s">
        <v>257</v>
      </c>
      <c r="AB2093" s="61"/>
      <c r="AC2093" s="61"/>
      <c r="AD2093" s="61"/>
      <c r="AE2093" s="67" t="str">
        <f t="shared" si="1"/>
        <v>Sep</v>
      </c>
      <c r="AF2093" s="68" t="str">
        <f t="shared" si="2"/>
        <v>Dec</v>
      </c>
      <c r="AG2093" s="177">
        <f t="shared" si="6"/>
        <v>82</v>
      </c>
      <c r="AH2093" s="70">
        <f t="shared" si="5"/>
        <v>43021</v>
      </c>
      <c r="AI2093" s="71">
        <f ca="1"/>
        <v>-968</v>
      </c>
      <c r="AJ2093" s="71" t="str">
        <v>2017</v>
      </c>
      <c r="AK2093" s="70">
        <f t="shared" si="4"/>
        <v>43001</v>
      </c>
    </row>
    <row r="2094" spans="1:37" ht="14.4">
      <c r="A2094" s="239" t="s">
        <v>15235</v>
      </c>
      <c r="B2094" s="61" t="s">
        <v>89</v>
      </c>
      <c r="C2094" s="59">
        <v>42992</v>
      </c>
      <c r="D2094" s="61" t="s">
        <v>90</v>
      </c>
      <c r="E2094" s="56" t="s">
        <v>140</v>
      </c>
      <c r="F2094" s="271" t="s">
        <v>106</v>
      </c>
      <c r="G2094" s="168" t="s">
        <v>107</v>
      </c>
      <c r="H2094" s="242" t="s">
        <v>140</v>
      </c>
      <c r="I2094" s="59">
        <f t="shared" si="0"/>
        <v>43022</v>
      </c>
      <c r="J2094" s="61"/>
      <c r="K2094" s="61"/>
      <c r="L2094" s="197" t="s">
        <v>15236</v>
      </c>
      <c r="M2094" s="61" t="s">
        <v>15237</v>
      </c>
      <c r="N2094" s="61" t="s">
        <v>95</v>
      </c>
      <c r="O2094" s="61"/>
      <c r="P2094" s="61" t="s">
        <v>96</v>
      </c>
      <c r="Q2094" s="59"/>
      <c r="R2094" s="61"/>
      <c r="S2094" s="61"/>
      <c r="T2094" s="61"/>
      <c r="U2094" s="66"/>
      <c r="V2094" s="61"/>
      <c r="W2094" s="91" t="s">
        <v>200</v>
      </c>
      <c r="X2094" s="61" t="s">
        <v>14</v>
      </c>
      <c r="Y2094" s="57">
        <v>43073</v>
      </c>
      <c r="Z2094" s="75"/>
      <c r="AA2094" s="95" t="s">
        <v>15238</v>
      </c>
      <c r="AB2094" s="61"/>
      <c r="AC2094" s="61"/>
      <c r="AD2094" s="61"/>
      <c r="AE2094" s="67" t="str">
        <f t="shared" si="1"/>
        <v>Sep</v>
      </c>
      <c r="AF2094" s="68" t="str">
        <f t="shared" si="2"/>
        <v>Dec</v>
      </c>
      <c r="AG2094" s="177">
        <f t="shared" si="6"/>
        <v>81</v>
      </c>
      <c r="AH2094" s="70">
        <f t="shared" si="5"/>
        <v>43022</v>
      </c>
      <c r="AI2094" s="71">
        <f ca="1"/>
        <v>-967</v>
      </c>
      <c r="AJ2094" s="71" t="str">
        <v>2017</v>
      </c>
      <c r="AK2094" s="70">
        <f t="shared" si="4"/>
        <v>43002</v>
      </c>
    </row>
    <row r="2095" spans="1:37" ht="14.4">
      <c r="A2095" s="239" t="s">
        <v>15239</v>
      </c>
      <c r="B2095" s="61" t="s">
        <v>89</v>
      </c>
      <c r="C2095" s="59">
        <v>42992</v>
      </c>
      <c r="D2095" s="61" t="s">
        <v>131</v>
      </c>
      <c r="E2095" s="56" t="s">
        <v>140</v>
      </c>
      <c r="F2095" s="271" t="s">
        <v>106</v>
      </c>
      <c r="G2095" s="168" t="s">
        <v>107</v>
      </c>
      <c r="H2095" s="242" t="s">
        <v>140</v>
      </c>
      <c r="I2095" s="59">
        <f t="shared" si="0"/>
        <v>43022</v>
      </c>
      <c r="J2095" s="61"/>
      <c r="K2095" s="61"/>
      <c r="L2095" s="197" t="s">
        <v>15240</v>
      </c>
      <c r="M2095" s="61" t="s">
        <v>15241</v>
      </c>
      <c r="N2095" s="61" t="s">
        <v>20</v>
      </c>
      <c r="O2095" s="61"/>
      <c r="P2095" s="61"/>
      <c r="Q2095" s="59"/>
      <c r="R2095" s="61"/>
      <c r="S2095" s="61"/>
      <c r="T2095" s="61"/>
      <c r="U2095" s="66"/>
      <c r="V2095" s="61"/>
      <c r="W2095" s="61"/>
      <c r="X2095" s="61" t="s">
        <v>14</v>
      </c>
      <c r="Y2095" s="57">
        <v>43073</v>
      </c>
      <c r="Z2095" s="75"/>
      <c r="AA2095" s="95" t="s">
        <v>15242</v>
      </c>
      <c r="AB2095" s="61"/>
      <c r="AC2095" s="61"/>
      <c r="AD2095" s="61"/>
      <c r="AE2095" s="67" t="str">
        <f t="shared" si="1"/>
        <v>Sep</v>
      </c>
      <c r="AF2095" s="68" t="str">
        <f t="shared" si="2"/>
        <v>Dec</v>
      </c>
      <c r="AG2095" s="177">
        <f t="shared" si="6"/>
        <v>81</v>
      </c>
      <c r="AH2095" s="70">
        <f t="shared" si="5"/>
        <v>43022</v>
      </c>
      <c r="AI2095" s="71">
        <f ca="1"/>
        <v>-967</v>
      </c>
      <c r="AJ2095" s="71" t="str">
        <v>2017</v>
      </c>
      <c r="AK2095" s="70">
        <f t="shared" si="4"/>
        <v>43002</v>
      </c>
    </row>
    <row r="2096" spans="1:37" ht="14.4">
      <c r="A2096" s="239" t="s">
        <v>15243</v>
      </c>
      <c r="B2096" s="61" t="s">
        <v>89</v>
      </c>
      <c r="C2096" s="59">
        <v>42992</v>
      </c>
      <c r="D2096" s="61" t="s">
        <v>1027</v>
      </c>
      <c r="E2096" s="56" t="s">
        <v>140</v>
      </c>
      <c r="F2096" s="271" t="s">
        <v>106</v>
      </c>
      <c r="G2096" s="168" t="s">
        <v>107</v>
      </c>
      <c r="H2096" s="242" t="s">
        <v>140</v>
      </c>
      <c r="I2096" s="59">
        <f t="shared" si="0"/>
        <v>43022</v>
      </c>
      <c r="J2096" s="61"/>
      <c r="K2096" s="61"/>
      <c r="L2096" s="197" t="s">
        <v>642</v>
      </c>
      <c r="M2096" s="61" t="s">
        <v>15244</v>
      </c>
      <c r="N2096" s="61" t="s">
        <v>436</v>
      </c>
      <c r="O2096" s="61"/>
      <c r="P2096" s="61"/>
      <c r="Q2096" s="59"/>
      <c r="R2096" s="61"/>
      <c r="S2096" s="61"/>
      <c r="T2096" s="61"/>
      <c r="U2096" s="66"/>
      <c r="V2096" s="61"/>
      <c r="W2096" s="61"/>
      <c r="X2096" s="61" t="s">
        <v>14</v>
      </c>
      <c r="Y2096" s="57">
        <v>43073</v>
      </c>
      <c r="Z2096" s="75"/>
      <c r="AA2096" s="95" t="s">
        <v>15245</v>
      </c>
      <c r="AB2096" s="61"/>
      <c r="AC2096" s="61"/>
      <c r="AD2096" s="61"/>
      <c r="AE2096" s="67" t="str">
        <f t="shared" si="1"/>
        <v>Sep</v>
      </c>
      <c r="AF2096" s="68" t="str">
        <f t="shared" si="2"/>
        <v>Dec</v>
      </c>
      <c r="AG2096" s="177">
        <f t="shared" si="6"/>
        <v>81</v>
      </c>
      <c r="AH2096" s="70">
        <f t="shared" si="5"/>
        <v>43022</v>
      </c>
      <c r="AI2096" s="71">
        <f ca="1"/>
        <v>-967</v>
      </c>
      <c r="AJ2096" s="71" t="str">
        <v>2017</v>
      </c>
      <c r="AK2096" s="70">
        <f t="shared" si="4"/>
        <v>43002</v>
      </c>
    </row>
    <row r="2097" spans="1:37" ht="14.4">
      <c r="A2097" s="239" t="s">
        <v>15246</v>
      </c>
      <c r="B2097" s="61" t="s">
        <v>89</v>
      </c>
      <c r="C2097" s="59">
        <v>42992</v>
      </c>
      <c r="D2097" s="61" t="s">
        <v>90</v>
      </c>
      <c r="E2097" s="61" t="s">
        <v>13864</v>
      </c>
      <c r="F2097" s="349" t="s">
        <v>214</v>
      </c>
      <c r="G2097" s="187" t="s">
        <v>214</v>
      </c>
      <c r="H2097" s="184" t="s">
        <v>3785</v>
      </c>
      <c r="I2097" s="59">
        <f t="shared" si="0"/>
        <v>43022</v>
      </c>
      <c r="J2097" s="61" t="s">
        <v>18</v>
      </c>
      <c r="K2097" s="61" t="s">
        <v>14</v>
      </c>
      <c r="L2097" s="60" t="s">
        <v>15247</v>
      </c>
      <c r="M2097" s="61" t="s">
        <v>108</v>
      </c>
      <c r="N2097" s="61" t="s">
        <v>27</v>
      </c>
      <c r="O2097" s="61" t="s">
        <v>108</v>
      </c>
      <c r="P2097" s="61" t="s">
        <v>96</v>
      </c>
      <c r="Q2097" s="182"/>
      <c r="R2097" s="61" t="s">
        <v>18</v>
      </c>
      <c r="S2097" s="61"/>
      <c r="T2097" s="61"/>
      <c r="U2097" s="66" t="s">
        <v>108</v>
      </c>
      <c r="V2097" s="61" t="s">
        <v>108</v>
      </c>
      <c r="W2097" s="61"/>
      <c r="X2097" s="61" t="s">
        <v>14</v>
      </c>
      <c r="Y2097" s="57">
        <v>43073</v>
      </c>
      <c r="Z2097" s="75" t="s">
        <v>108</v>
      </c>
      <c r="AA2097" s="95" t="s">
        <v>15248</v>
      </c>
      <c r="AB2097" s="61" t="s">
        <v>3872</v>
      </c>
      <c r="AC2097" s="61"/>
      <c r="AD2097" s="61"/>
      <c r="AE2097" s="67" t="str">
        <f t="shared" si="1"/>
        <v>Sep</v>
      </c>
      <c r="AF2097" s="68" t="str">
        <f t="shared" si="2"/>
        <v>Dec</v>
      </c>
      <c r="AG2097" s="177">
        <f t="shared" si="6"/>
        <v>81</v>
      </c>
      <c r="AH2097" s="70">
        <f t="shared" si="5"/>
        <v>43022</v>
      </c>
      <c r="AI2097" s="71">
        <f ca="1"/>
        <v>-967</v>
      </c>
      <c r="AJ2097" s="71" t="str">
        <v>2017</v>
      </c>
      <c r="AK2097" s="70">
        <f t="shared" si="4"/>
        <v>43002</v>
      </c>
    </row>
    <row r="2098" spans="1:37" ht="14.4">
      <c r="A2098" s="239" t="s">
        <v>15249</v>
      </c>
      <c r="B2098" s="61" t="s">
        <v>89</v>
      </c>
      <c r="C2098" s="59">
        <v>42984</v>
      </c>
      <c r="D2098" s="61" t="s">
        <v>90</v>
      </c>
      <c r="E2098" s="61" t="s">
        <v>30</v>
      </c>
      <c r="F2098" s="349" t="s">
        <v>106</v>
      </c>
      <c r="G2098" s="168" t="s">
        <v>107</v>
      </c>
      <c r="H2098" s="184" t="s">
        <v>30</v>
      </c>
      <c r="I2098" s="59">
        <f t="shared" si="0"/>
        <v>43014</v>
      </c>
      <c r="J2098" s="61"/>
      <c r="K2098" s="61"/>
      <c r="L2098" s="197" t="s">
        <v>15250</v>
      </c>
      <c r="M2098" s="61"/>
      <c r="N2098" s="61" t="s">
        <v>95</v>
      </c>
      <c r="O2098" s="61"/>
      <c r="P2098" s="61" t="s">
        <v>17</v>
      </c>
      <c r="Q2098" s="59"/>
      <c r="R2098" s="61"/>
      <c r="S2098" s="61"/>
      <c r="T2098" s="61"/>
      <c r="U2098" s="66"/>
      <c r="V2098" s="61"/>
      <c r="W2098" s="61"/>
      <c r="X2098" s="61" t="s">
        <v>14</v>
      </c>
      <c r="Y2098" s="57">
        <v>43073</v>
      </c>
      <c r="Z2098" s="75">
        <v>8</v>
      </c>
      <c r="AA2098" s="95" t="s">
        <v>8198</v>
      </c>
      <c r="AB2098" s="61"/>
      <c r="AC2098" s="61"/>
      <c r="AD2098" s="61"/>
      <c r="AE2098" s="67" t="str">
        <f t="shared" si="1"/>
        <v>Sep</v>
      </c>
      <c r="AF2098" s="68" t="str">
        <f t="shared" si="2"/>
        <v>Dec</v>
      </c>
      <c r="AG2098" s="177">
        <f t="shared" si="6"/>
        <v>89</v>
      </c>
      <c r="AH2098" s="70">
        <f t="shared" si="5"/>
        <v>43014</v>
      </c>
      <c r="AI2098" s="71">
        <f ca="1"/>
        <v>-975</v>
      </c>
      <c r="AJ2098" s="71" t="str">
        <v>2017</v>
      </c>
      <c r="AK2098" s="70">
        <f t="shared" si="4"/>
        <v>42994</v>
      </c>
    </row>
    <row r="2099" spans="1:37" ht="14.4">
      <c r="A2099" s="239" t="s">
        <v>15251</v>
      </c>
      <c r="B2099" s="61" t="s">
        <v>89</v>
      </c>
      <c r="C2099" s="59">
        <v>42980</v>
      </c>
      <c r="D2099" s="61" t="s">
        <v>90</v>
      </c>
      <c r="E2099" s="61" t="s">
        <v>30</v>
      </c>
      <c r="F2099" s="349" t="s">
        <v>106</v>
      </c>
      <c r="G2099" s="168" t="s">
        <v>107</v>
      </c>
      <c r="H2099" s="184" t="s">
        <v>30</v>
      </c>
      <c r="I2099" s="59">
        <f t="shared" si="0"/>
        <v>43010</v>
      </c>
      <c r="J2099" s="61"/>
      <c r="K2099" s="61"/>
      <c r="L2099" s="197" t="s">
        <v>1723</v>
      </c>
      <c r="M2099" s="61" t="s">
        <v>15252</v>
      </c>
      <c r="N2099" s="61" t="s">
        <v>22</v>
      </c>
      <c r="O2099" s="61" t="s">
        <v>15253</v>
      </c>
      <c r="P2099" s="61" t="s">
        <v>17</v>
      </c>
      <c r="Q2099" s="59"/>
      <c r="R2099" s="61"/>
      <c r="S2099" s="61"/>
      <c r="T2099" s="61"/>
      <c r="U2099" s="66"/>
      <c r="V2099" s="61"/>
      <c r="W2099" s="61"/>
      <c r="X2099" s="61" t="s">
        <v>14</v>
      </c>
      <c r="Y2099" s="57">
        <v>43073</v>
      </c>
      <c r="Z2099" s="75">
        <v>8</v>
      </c>
      <c r="AA2099" s="95" t="s">
        <v>7606</v>
      </c>
      <c r="AB2099" s="61"/>
      <c r="AC2099" s="61"/>
      <c r="AD2099" s="61"/>
      <c r="AE2099" s="67" t="str">
        <f t="shared" si="1"/>
        <v>Sep</v>
      </c>
      <c r="AF2099" s="68" t="str">
        <f t="shared" si="2"/>
        <v>Dec</v>
      </c>
      <c r="AG2099" s="177">
        <f t="shared" si="6"/>
        <v>93</v>
      </c>
      <c r="AH2099" s="70">
        <f t="shared" si="5"/>
        <v>43010</v>
      </c>
      <c r="AI2099" s="71">
        <f ca="1"/>
        <v>-979</v>
      </c>
      <c r="AJ2099" s="71" t="str">
        <v>2017</v>
      </c>
      <c r="AK2099" s="70">
        <f t="shared" si="4"/>
        <v>42990</v>
      </c>
    </row>
    <row r="2100" spans="1:37" ht="14.4">
      <c r="A2100" s="239" t="s">
        <v>15254</v>
      </c>
      <c r="B2100" s="61" t="s">
        <v>89</v>
      </c>
      <c r="C2100" s="59">
        <v>42993</v>
      </c>
      <c r="D2100" s="61" t="s">
        <v>131</v>
      </c>
      <c r="E2100" s="56" t="s">
        <v>140</v>
      </c>
      <c r="F2100" s="271" t="s">
        <v>106</v>
      </c>
      <c r="G2100" s="168" t="s">
        <v>107</v>
      </c>
      <c r="H2100" s="242" t="s">
        <v>140</v>
      </c>
      <c r="I2100" s="59">
        <f t="shared" si="0"/>
        <v>43023</v>
      </c>
      <c r="J2100" s="61"/>
      <c r="K2100" s="61"/>
      <c r="L2100" s="197" t="s">
        <v>1723</v>
      </c>
      <c r="M2100" s="61" t="s">
        <v>15255</v>
      </c>
      <c r="N2100" s="61" t="s">
        <v>29</v>
      </c>
      <c r="O2100" s="61" t="s">
        <v>15256</v>
      </c>
      <c r="P2100" s="61" t="s">
        <v>17</v>
      </c>
      <c r="Q2100" s="59"/>
      <c r="R2100" s="61"/>
      <c r="S2100" s="61"/>
      <c r="T2100" s="61"/>
      <c r="U2100" s="66"/>
      <c r="V2100" s="61"/>
      <c r="W2100" s="61"/>
      <c r="X2100" s="61" t="s">
        <v>18</v>
      </c>
      <c r="Y2100" s="57">
        <v>43073</v>
      </c>
      <c r="Z2100" s="75"/>
      <c r="AA2100" s="95" t="s">
        <v>6089</v>
      </c>
      <c r="AB2100" s="61"/>
      <c r="AC2100" s="61"/>
      <c r="AD2100" s="61"/>
      <c r="AE2100" s="67" t="str">
        <f t="shared" si="1"/>
        <v>Sep</v>
      </c>
      <c r="AF2100" s="68" t="str">
        <f t="shared" si="2"/>
        <v>Dec</v>
      </c>
      <c r="AG2100" s="177">
        <f t="shared" si="6"/>
        <v>80</v>
      </c>
      <c r="AH2100" s="70">
        <f t="shared" si="5"/>
        <v>43023</v>
      </c>
      <c r="AI2100" s="71">
        <f ca="1"/>
        <v>-966</v>
      </c>
      <c r="AJ2100" s="71" t="str">
        <v>2017</v>
      </c>
      <c r="AK2100" s="70">
        <f t="shared" si="4"/>
        <v>43003</v>
      </c>
    </row>
    <row r="2101" spans="1:37" ht="14.4">
      <c r="A2101" s="239" t="s">
        <v>15257</v>
      </c>
      <c r="B2101" s="61" t="s">
        <v>89</v>
      </c>
      <c r="C2101" s="59">
        <v>42993</v>
      </c>
      <c r="D2101" s="61" t="s">
        <v>1027</v>
      </c>
      <c r="E2101" s="56" t="s">
        <v>140</v>
      </c>
      <c r="F2101" s="271" t="s">
        <v>106</v>
      </c>
      <c r="G2101" s="168" t="s">
        <v>107</v>
      </c>
      <c r="H2101" s="242" t="s">
        <v>140</v>
      </c>
      <c r="I2101" s="59">
        <f t="shared" si="0"/>
        <v>43023</v>
      </c>
      <c r="J2101" s="61"/>
      <c r="K2101" s="61"/>
      <c r="L2101" s="197" t="s">
        <v>15258</v>
      </c>
      <c r="M2101" s="61" t="s">
        <v>15259</v>
      </c>
      <c r="N2101" s="61" t="s">
        <v>27</v>
      </c>
      <c r="O2101" s="61" t="s">
        <v>15260</v>
      </c>
      <c r="P2101" s="61" t="s">
        <v>17</v>
      </c>
      <c r="Q2101" s="59"/>
      <c r="R2101" s="61"/>
      <c r="S2101" s="61"/>
      <c r="T2101" s="61"/>
      <c r="U2101" s="66"/>
      <c r="V2101" s="61"/>
      <c r="W2101" s="61"/>
      <c r="X2101" s="61" t="s">
        <v>18</v>
      </c>
      <c r="Y2101" s="57">
        <v>43073</v>
      </c>
      <c r="Z2101" s="75"/>
      <c r="AA2101" s="95" t="s">
        <v>13179</v>
      </c>
      <c r="AB2101" s="61"/>
      <c r="AC2101" s="61"/>
      <c r="AD2101" s="61"/>
      <c r="AE2101" s="67" t="str">
        <f t="shared" si="1"/>
        <v>Sep</v>
      </c>
      <c r="AF2101" s="68" t="str">
        <f t="shared" si="2"/>
        <v>Dec</v>
      </c>
      <c r="AG2101" s="177">
        <f t="shared" si="6"/>
        <v>80</v>
      </c>
      <c r="AH2101" s="70">
        <f t="shared" si="5"/>
        <v>43023</v>
      </c>
      <c r="AI2101" s="71">
        <f ca="1"/>
        <v>-966</v>
      </c>
      <c r="AJ2101" s="71" t="str">
        <v>2017</v>
      </c>
      <c r="AK2101" s="70">
        <f t="shared" si="4"/>
        <v>43003</v>
      </c>
    </row>
    <row r="2102" spans="1:37" ht="14.4">
      <c r="A2102" s="239" t="s">
        <v>15261</v>
      </c>
      <c r="B2102" s="61" t="s">
        <v>89</v>
      </c>
      <c r="C2102" s="59">
        <v>42993</v>
      </c>
      <c r="D2102" s="61" t="s">
        <v>131</v>
      </c>
      <c r="E2102" s="56" t="s">
        <v>140</v>
      </c>
      <c r="F2102" s="271" t="s">
        <v>106</v>
      </c>
      <c r="G2102" s="168" t="s">
        <v>107</v>
      </c>
      <c r="H2102" s="242" t="s">
        <v>140</v>
      </c>
      <c r="I2102" s="59">
        <f t="shared" si="0"/>
        <v>43023</v>
      </c>
      <c r="J2102" s="61"/>
      <c r="K2102" s="61"/>
      <c r="L2102" s="197" t="s">
        <v>15262</v>
      </c>
      <c r="M2102" s="61" t="s">
        <v>15263</v>
      </c>
      <c r="N2102" s="61" t="s">
        <v>33</v>
      </c>
      <c r="O2102" s="61" t="s">
        <v>15264</v>
      </c>
      <c r="P2102" s="61" t="s">
        <v>17</v>
      </c>
      <c r="Q2102" s="59"/>
      <c r="R2102" s="61"/>
      <c r="S2102" s="61"/>
      <c r="T2102" s="61"/>
      <c r="U2102" s="66"/>
      <c r="V2102" s="61"/>
      <c r="W2102" s="61"/>
      <c r="X2102" s="61" t="s">
        <v>14</v>
      </c>
      <c r="Y2102" s="57">
        <v>43073</v>
      </c>
      <c r="Z2102" s="75"/>
      <c r="AA2102" s="95" t="s">
        <v>15265</v>
      </c>
      <c r="AB2102" s="61"/>
      <c r="AC2102" s="61"/>
      <c r="AD2102" s="61"/>
      <c r="AE2102" s="67" t="str">
        <f t="shared" si="1"/>
        <v>Sep</v>
      </c>
      <c r="AF2102" s="68" t="str">
        <f t="shared" si="2"/>
        <v>Dec</v>
      </c>
      <c r="AG2102" s="177">
        <f t="shared" si="6"/>
        <v>80</v>
      </c>
      <c r="AH2102" s="70">
        <f t="shared" si="5"/>
        <v>43023</v>
      </c>
      <c r="AI2102" s="71">
        <f ca="1"/>
        <v>-966</v>
      </c>
      <c r="AJ2102" s="71" t="str">
        <v>2017</v>
      </c>
      <c r="AK2102" s="70">
        <f t="shared" si="4"/>
        <v>43003</v>
      </c>
    </row>
    <row r="2103" spans="1:37" ht="14.4">
      <c r="A2103" s="239" t="s">
        <v>15266</v>
      </c>
      <c r="B2103" s="61" t="s">
        <v>89</v>
      </c>
      <c r="C2103" s="59">
        <v>42993</v>
      </c>
      <c r="D2103" s="61" t="s">
        <v>1027</v>
      </c>
      <c r="E2103" s="56" t="s">
        <v>140</v>
      </c>
      <c r="F2103" s="271" t="s">
        <v>106</v>
      </c>
      <c r="G2103" s="168" t="s">
        <v>107</v>
      </c>
      <c r="H2103" s="242" t="s">
        <v>140</v>
      </c>
      <c r="I2103" s="59">
        <f t="shared" si="0"/>
        <v>43023</v>
      </c>
      <c r="J2103" s="61"/>
      <c r="K2103" s="61"/>
      <c r="L2103" s="197" t="s">
        <v>15267</v>
      </c>
      <c r="M2103" s="61" t="s">
        <v>15267</v>
      </c>
      <c r="N2103" s="61"/>
      <c r="O2103" s="61"/>
      <c r="P2103" s="61"/>
      <c r="Q2103" s="59"/>
      <c r="R2103" s="61"/>
      <c r="S2103" s="61"/>
      <c r="T2103" s="61"/>
      <c r="U2103" s="66"/>
      <c r="V2103" s="61"/>
      <c r="W2103" s="61"/>
      <c r="X2103" s="61"/>
      <c r="Y2103" s="57">
        <v>43073</v>
      </c>
      <c r="Z2103" s="75"/>
      <c r="AA2103" s="95" t="s">
        <v>8198</v>
      </c>
      <c r="AB2103" s="61"/>
      <c r="AC2103" s="61"/>
      <c r="AD2103" s="61"/>
      <c r="AE2103" s="67" t="str">
        <f t="shared" si="1"/>
        <v>Sep</v>
      </c>
      <c r="AF2103" s="68" t="str">
        <f t="shared" si="2"/>
        <v>Dec</v>
      </c>
      <c r="AG2103" s="177">
        <f t="shared" si="6"/>
        <v>80</v>
      </c>
      <c r="AH2103" s="70">
        <f t="shared" si="5"/>
        <v>43023</v>
      </c>
      <c r="AI2103" s="71">
        <f ca="1"/>
        <v>-966</v>
      </c>
      <c r="AJ2103" s="71" t="str">
        <v>2017</v>
      </c>
      <c r="AK2103" s="70">
        <f t="shared" si="4"/>
        <v>43003</v>
      </c>
    </row>
    <row r="2104" spans="1:37" ht="14.4">
      <c r="A2104" s="239" t="s">
        <v>15268</v>
      </c>
      <c r="B2104" s="61" t="s">
        <v>89</v>
      </c>
      <c r="C2104" s="59">
        <v>42993</v>
      </c>
      <c r="D2104" s="61" t="s">
        <v>1027</v>
      </c>
      <c r="E2104" s="56" t="s">
        <v>140</v>
      </c>
      <c r="F2104" s="271" t="s">
        <v>106</v>
      </c>
      <c r="G2104" s="168" t="s">
        <v>107</v>
      </c>
      <c r="H2104" s="242" t="s">
        <v>140</v>
      </c>
      <c r="I2104" s="59">
        <f t="shared" si="0"/>
        <v>43023</v>
      </c>
      <c r="J2104" s="61"/>
      <c r="K2104" s="61"/>
      <c r="L2104" s="197" t="s">
        <v>15269</v>
      </c>
      <c r="M2104" s="61" t="s">
        <v>15269</v>
      </c>
      <c r="N2104" s="61" t="s">
        <v>189</v>
      </c>
      <c r="O2104" s="61" t="s">
        <v>15270</v>
      </c>
      <c r="P2104" s="61" t="s">
        <v>17</v>
      </c>
      <c r="Q2104" s="59"/>
      <c r="R2104" s="61"/>
      <c r="S2104" s="61"/>
      <c r="T2104" s="61"/>
      <c r="U2104" s="66"/>
      <c r="V2104" s="61"/>
      <c r="W2104" s="61"/>
      <c r="X2104" s="61" t="s">
        <v>18</v>
      </c>
      <c r="Y2104" s="57">
        <v>43073</v>
      </c>
      <c r="Z2104" s="75"/>
      <c r="AA2104" s="95" t="s">
        <v>13179</v>
      </c>
      <c r="AB2104" s="61"/>
      <c r="AC2104" s="61"/>
      <c r="AD2104" s="61"/>
      <c r="AE2104" s="67" t="str">
        <f t="shared" si="1"/>
        <v>Sep</v>
      </c>
      <c r="AF2104" s="68" t="str">
        <f t="shared" si="2"/>
        <v>Dec</v>
      </c>
      <c r="AG2104" s="177">
        <f t="shared" si="6"/>
        <v>80</v>
      </c>
      <c r="AH2104" s="70">
        <f t="shared" si="5"/>
        <v>43023</v>
      </c>
      <c r="AI2104" s="71">
        <f ca="1"/>
        <v>-966</v>
      </c>
      <c r="AJ2104" s="71" t="str">
        <v>2017</v>
      </c>
      <c r="AK2104" s="70">
        <f t="shared" si="4"/>
        <v>43003</v>
      </c>
    </row>
    <row r="2105" spans="1:37" ht="14.4">
      <c r="A2105" s="239" t="s">
        <v>15271</v>
      </c>
      <c r="B2105" s="61" t="s">
        <v>89</v>
      </c>
      <c r="C2105" s="59">
        <v>42993</v>
      </c>
      <c r="D2105" s="61" t="s">
        <v>131</v>
      </c>
      <c r="E2105" s="56" t="s">
        <v>140</v>
      </c>
      <c r="F2105" s="271" t="s">
        <v>106</v>
      </c>
      <c r="G2105" s="168" t="s">
        <v>107</v>
      </c>
      <c r="H2105" s="242" t="s">
        <v>140</v>
      </c>
      <c r="I2105" s="59">
        <f t="shared" si="0"/>
        <v>43023</v>
      </c>
      <c r="J2105" s="61"/>
      <c r="K2105" s="61"/>
      <c r="L2105" s="197" t="s">
        <v>15272</v>
      </c>
      <c r="M2105" s="61" t="s">
        <v>15273</v>
      </c>
      <c r="N2105" s="61"/>
      <c r="O2105" s="61"/>
      <c r="P2105" s="61"/>
      <c r="Q2105" s="59"/>
      <c r="R2105" s="61"/>
      <c r="S2105" s="61"/>
      <c r="T2105" s="61"/>
      <c r="U2105" s="66"/>
      <c r="V2105" s="61"/>
      <c r="W2105" s="61"/>
      <c r="X2105" s="61" t="s">
        <v>14</v>
      </c>
      <c r="Y2105" s="57">
        <v>43073</v>
      </c>
      <c r="Z2105" s="75"/>
      <c r="AA2105" s="95" t="s">
        <v>3956</v>
      </c>
      <c r="AB2105" s="61"/>
      <c r="AC2105" s="61"/>
      <c r="AD2105" s="61"/>
      <c r="AE2105" s="67" t="str">
        <f t="shared" si="1"/>
        <v>Sep</v>
      </c>
      <c r="AF2105" s="68" t="str">
        <f t="shared" si="2"/>
        <v>Dec</v>
      </c>
      <c r="AG2105" s="177">
        <f t="shared" si="6"/>
        <v>80</v>
      </c>
      <c r="AH2105" s="70">
        <f t="shared" si="5"/>
        <v>43023</v>
      </c>
      <c r="AI2105" s="71">
        <f ca="1"/>
        <v>-966</v>
      </c>
      <c r="AJ2105" s="71" t="str">
        <v>2017</v>
      </c>
      <c r="AK2105" s="70">
        <f t="shared" si="4"/>
        <v>43003</v>
      </c>
    </row>
    <row r="2106" spans="1:37" ht="14.4">
      <c r="A2106" s="239" t="s">
        <v>15274</v>
      </c>
      <c r="B2106" s="61" t="s">
        <v>89</v>
      </c>
      <c r="C2106" s="59">
        <v>42993</v>
      </c>
      <c r="D2106" s="61" t="s">
        <v>90</v>
      </c>
      <c r="E2106" s="56" t="s">
        <v>140</v>
      </c>
      <c r="F2106" s="271" t="s">
        <v>106</v>
      </c>
      <c r="G2106" s="168" t="s">
        <v>107</v>
      </c>
      <c r="H2106" s="242" t="s">
        <v>140</v>
      </c>
      <c r="I2106" s="59">
        <f t="shared" si="0"/>
        <v>43023</v>
      </c>
      <c r="J2106" s="61"/>
      <c r="K2106" s="61"/>
      <c r="L2106" s="197" t="s">
        <v>15275</v>
      </c>
      <c r="M2106" s="61" t="s">
        <v>15276</v>
      </c>
      <c r="N2106" s="61" t="s">
        <v>266</v>
      </c>
      <c r="O2106" s="61"/>
      <c r="P2106" s="61"/>
      <c r="Q2106" s="59">
        <v>42999</v>
      </c>
      <c r="R2106" s="61"/>
      <c r="S2106" s="61"/>
      <c r="T2106" s="61"/>
      <c r="U2106" s="66"/>
      <c r="V2106" s="61"/>
      <c r="W2106" s="61"/>
      <c r="X2106" s="61"/>
      <c r="Y2106" s="57">
        <v>43073</v>
      </c>
      <c r="Z2106" s="75"/>
      <c r="AA2106" s="95" t="s">
        <v>6165</v>
      </c>
      <c r="AB2106" s="61"/>
      <c r="AC2106" s="61"/>
      <c r="AD2106" s="61"/>
      <c r="AE2106" s="67" t="str">
        <f t="shared" si="1"/>
        <v>Sep</v>
      </c>
      <c r="AF2106" s="68" t="str">
        <f t="shared" si="2"/>
        <v>Dec</v>
      </c>
      <c r="AG2106" s="177">
        <f t="shared" si="6"/>
        <v>80</v>
      </c>
      <c r="AH2106" s="70">
        <f t="shared" si="5"/>
        <v>43023</v>
      </c>
      <c r="AI2106" s="71">
        <f ca="1"/>
        <v>-966</v>
      </c>
      <c r="AJ2106" s="71" t="str">
        <v>2017</v>
      </c>
      <c r="AK2106" s="70">
        <f t="shared" si="4"/>
        <v>43003</v>
      </c>
    </row>
    <row r="2107" spans="1:37" ht="14.4">
      <c r="A2107" s="239" t="s">
        <v>15277</v>
      </c>
      <c r="B2107" s="61" t="s">
        <v>7094</v>
      </c>
      <c r="C2107" s="59">
        <v>42996</v>
      </c>
      <c r="D2107" s="61" t="s">
        <v>1027</v>
      </c>
      <c r="E2107" s="61" t="s">
        <v>196</v>
      </c>
      <c r="F2107" s="349" t="s">
        <v>214</v>
      </c>
      <c r="G2107" s="187" t="s">
        <v>4281</v>
      </c>
      <c r="H2107" s="184" t="s">
        <v>15278</v>
      </c>
      <c r="I2107" s="59">
        <f t="shared" si="0"/>
        <v>43026</v>
      </c>
      <c r="J2107" s="61" t="s">
        <v>18</v>
      </c>
      <c r="K2107" s="61"/>
      <c r="L2107" s="197" t="s">
        <v>15279</v>
      </c>
      <c r="M2107" s="61" t="s">
        <v>15280</v>
      </c>
      <c r="N2107" s="61" t="s">
        <v>44</v>
      </c>
      <c r="O2107" s="61" t="s">
        <v>3557</v>
      </c>
      <c r="P2107" s="61" t="s">
        <v>96</v>
      </c>
      <c r="Q2107" s="182"/>
      <c r="R2107" s="61" t="s">
        <v>18</v>
      </c>
      <c r="S2107" s="61"/>
      <c r="T2107" s="61"/>
      <c r="U2107" s="66" t="s">
        <v>108</v>
      </c>
      <c r="V2107" s="61" t="s">
        <v>108</v>
      </c>
      <c r="W2107" s="61"/>
      <c r="X2107" s="61"/>
      <c r="Y2107" s="57">
        <v>43073</v>
      </c>
      <c r="Z2107" s="75" t="s">
        <v>108</v>
      </c>
      <c r="AA2107" s="95" t="s">
        <v>15281</v>
      </c>
      <c r="AB2107" s="61"/>
      <c r="AC2107" s="61"/>
      <c r="AD2107" s="61"/>
      <c r="AE2107" s="67" t="str">
        <f t="shared" si="1"/>
        <v>Sep</v>
      </c>
      <c r="AF2107" s="68" t="str">
        <f t="shared" si="2"/>
        <v>Dec</v>
      </c>
      <c r="AG2107" s="177">
        <f t="shared" si="6"/>
        <v>77</v>
      </c>
      <c r="AH2107" s="70">
        <f t="shared" si="5"/>
        <v>43026</v>
      </c>
      <c r="AI2107" s="71">
        <f ca="1"/>
        <v>-963</v>
      </c>
      <c r="AJ2107" s="71" t="str">
        <v>2017</v>
      </c>
      <c r="AK2107" s="70">
        <f t="shared" si="4"/>
        <v>43006</v>
      </c>
    </row>
    <row r="2108" spans="1:37" ht="14.4">
      <c r="A2108" s="239" t="s">
        <v>15282</v>
      </c>
      <c r="B2108" s="61" t="s">
        <v>89</v>
      </c>
      <c r="C2108" s="59">
        <v>42996</v>
      </c>
      <c r="D2108" s="61" t="s">
        <v>90</v>
      </c>
      <c r="E2108" s="56" t="s">
        <v>140</v>
      </c>
      <c r="F2108" s="271" t="s">
        <v>106</v>
      </c>
      <c r="G2108" s="168" t="s">
        <v>107</v>
      </c>
      <c r="H2108" s="242" t="s">
        <v>140</v>
      </c>
      <c r="I2108" s="59">
        <f t="shared" si="0"/>
        <v>43026</v>
      </c>
      <c r="J2108" s="61"/>
      <c r="K2108" s="61"/>
      <c r="L2108" s="197" t="s">
        <v>15283</v>
      </c>
      <c r="M2108" s="61" t="s">
        <v>15284</v>
      </c>
      <c r="N2108" s="61"/>
      <c r="O2108" s="61" t="s">
        <v>15285</v>
      </c>
      <c r="P2108" s="61" t="s">
        <v>21</v>
      </c>
      <c r="Q2108" s="59"/>
      <c r="R2108" s="61"/>
      <c r="S2108" s="61"/>
      <c r="T2108" s="61"/>
      <c r="U2108" s="66"/>
      <c r="V2108" s="61"/>
      <c r="W2108" s="61"/>
      <c r="X2108" s="61" t="s">
        <v>18</v>
      </c>
      <c r="Y2108" s="57">
        <v>43073</v>
      </c>
      <c r="Z2108" s="75"/>
      <c r="AA2108" s="95" t="s">
        <v>13620</v>
      </c>
      <c r="AB2108" s="61"/>
      <c r="AC2108" s="61"/>
      <c r="AD2108" s="61"/>
      <c r="AE2108" s="67" t="str">
        <f t="shared" si="1"/>
        <v>Sep</v>
      </c>
      <c r="AF2108" s="68" t="str">
        <f t="shared" si="2"/>
        <v>Dec</v>
      </c>
      <c r="AG2108" s="177">
        <f t="shared" si="6"/>
        <v>77</v>
      </c>
      <c r="AH2108" s="70">
        <f t="shared" si="5"/>
        <v>43026</v>
      </c>
      <c r="AI2108" s="71">
        <f ca="1"/>
        <v>-963</v>
      </c>
      <c r="AJ2108" s="71" t="str">
        <v>2017</v>
      </c>
      <c r="AK2108" s="70">
        <f t="shared" si="4"/>
        <v>43006</v>
      </c>
    </row>
    <row r="2109" spans="1:37" ht="14.4">
      <c r="A2109" s="239" t="s">
        <v>15286</v>
      </c>
      <c r="B2109" s="61" t="s">
        <v>89</v>
      </c>
      <c r="C2109" s="59">
        <v>42993</v>
      </c>
      <c r="D2109" s="61" t="s">
        <v>1027</v>
      </c>
      <c r="E2109" s="61" t="s">
        <v>112</v>
      </c>
      <c r="F2109" s="349" t="s">
        <v>106</v>
      </c>
      <c r="G2109" s="168" t="s">
        <v>113</v>
      </c>
      <c r="H2109" s="184" t="s">
        <v>112</v>
      </c>
      <c r="I2109" s="59">
        <f t="shared" si="0"/>
        <v>43023</v>
      </c>
      <c r="J2109" s="61" t="s">
        <v>1946</v>
      </c>
      <c r="K2109" s="61" t="s">
        <v>6453</v>
      </c>
      <c r="L2109" s="197" t="s">
        <v>15287</v>
      </c>
      <c r="M2109" s="61" t="s">
        <v>15288</v>
      </c>
      <c r="N2109" s="61" t="s">
        <v>22</v>
      </c>
      <c r="O2109" s="61"/>
      <c r="P2109" s="61" t="s">
        <v>116</v>
      </c>
      <c r="Q2109" s="59">
        <v>42997</v>
      </c>
      <c r="R2109" s="61"/>
      <c r="S2109" s="61"/>
      <c r="T2109" s="61"/>
      <c r="U2109" s="66"/>
      <c r="V2109" s="61"/>
      <c r="W2109" s="61"/>
      <c r="X2109" s="61"/>
      <c r="Y2109" s="57">
        <v>43073</v>
      </c>
      <c r="Z2109" s="75"/>
      <c r="AA2109" s="95" t="s">
        <v>257</v>
      </c>
      <c r="AB2109" s="61"/>
      <c r="AC2109" s="61"/>
      <c r="AD2109" s="61"/>
      <c r="AE2109" s="67" t="str">
        <f t="shared" si="1"/>
        <v>Sep</v>
      </c>
      <c r="AF2109" s="68" t="str">
        <f t="shared" si="2"/>
        <v>Dec</v>
      </c>
      <c r="AG2109" s="177">
        <f t="shared" si="6"/>
        <v>80</v>
      </c>
      <c r="AH2109" s="70">
        <f t="shared" si="5"/>
        <v>43023</v>
      </c>
      <c r="AI2109" s="71">
        <f ca="1"/>
        <v>-966</v>
      </c>
      <c r="AJ2109" s="71" t="str">
        <v>2017</v>
      </c>
      <c r="AK2109" s="70">
        <f t="shared" si="4"/>
        <v>43003</v>
      </c>
    </row>
    <row r="2110" spans="1:37" ht="14.4">
      <c r="A2110" s="239" t="s">
        <v>15289</v>
      </c>
      <c r="B2110" s="61" t="s">
        <v>89</v>
      </c>
      <c r="C2110" s="59">
        <v>42992</v>
      </c>
      <c r="D2110" s="61" t="s">
        <v>1027</v>
      </c>
      <c r="E2110" s="61" t="s">
        <v>112</v>
      </c>
      <c r="F2110" s="349" t="s">
        <v>106</v>
      </c>
      <c r="G2110" s="243" t="s">
        <v>113</v>
      </c>
      <c r="H2110" s="184" t="s">
        <v>112</v>
      </c>
      <c r="I2110" s="59">
        <f t="shared" si="0"/>
        <v>43022</v>
      </c>
      <c r="J2110" s="61" t="s">
        <v>1946</v>
      </c>
      <c r="K2110" s="61" t="s">
        <v>6453</v>
      </c>
      <c r="L2110" s="197" t="s">
        <v>1669</v>
      </c>
      <c r="M2110" s="61" t="s">
        <v>12722</v>
      </c>
      <c r="N2110" s="61" t="s">
        <v>22</v>
      </c>
      <c r="O2110" s="61"/>
      <c r="P2110" s="61" t="s">
        <v>116</v>
      </c>
      <c r="Q2110" s="59">
        <v>42997</v>
      </c>
      <c r="R2110" s="61"/>
      <c r="S2110" s="61"/>
      <c r="T2110" s="61"/>
      <c r="U2110" s="66"/>
      <c r="V2110" s="61"/>
      <c r="W2110" s="61"/>
      <c r="X2110" s="61"/>
      <c r="Y2110" s="57">
        <v>43073</v>
      </c>
      <c r="Z2110" s="75"/>
      <c r="AA2110" s="95" t="s">
        <v>257</v>
      </c>
      <c r="AB2110" s="61"/>
      <c r="AC2110" s="61"/>
      <c r="AD2110" s="61"/>
      <c r="AE2110" s="67" t="str">
        <f t="shared" si="1"/>
        <v>Sep</v>
      </c>
      <c r="AF2110" s="68" t="str">
        <f t="shared" si="2"/>
        <v>Dec</v>
      </c>
      <c r="AG2110" s="177">
        <f t="shared" si="6"/>
        <v>81</v>
      </c>
      <c r="AH2110" s="70">
        <f t="shared" si="5"/>
        <v>43022</v>
      </c>
      <c r="AI2110" s="71">
        <f ca="1"/>
        <v>-967</v>
      </c>
      <c r="AJ2110" s="71" t="str">
        <v>2017</v>
      </c>
      <c r="AK2110" s="70">
        <f t="shared" si="4"/>
        <v>43002</v>
      </c>
    </row>
    <row r="2111" spans="1:37" ht="14.4">
      <c r="A2111" s="239" t="s">
        <v>15290</v>
      </c>
      <c r="B2111" s="56" t="s">
        <v>89</v>
      </c>
      <c r="C2111" s="59">
        <v>42993</v>
      </c>
      <c r="D2111" s="61" t="s">
        <v>1027</v>
      </c>
      <c r="E2111" s="61" t="s">
        <v>112</v>
      </c>
      <c r="F2111" s="349" t="s">
        <v>106</v>
      </c>
      <c r="G2111" s="243" t="s">
        <v>113</v>
      </c>
      <c r="H2111" s="184" t="s">
        <v>112</v>
      </c>
      <c r="I2111" s="59">
        <f t="shared" si="0"/>
        <v>43023</v>
      </c>
      <c r="J2111" s="61" t="s">
        <v>1946</v>
      </c>
      <c r="K2111" s="61" t="s">
        <v>1946</v>
      </c>
      <c r="L2111" s="197" t="s">
        <v>15291</v>
      </c>
      <c r="M2111" s="61" t="s">
        <v>15292</v>
      </c>
      <c r="N2111" s="61" t="s">
        <v>143</v>
      </c>
      <c r="O2111" s="61" t="s">
        <v>9956</v>
      </c>
      <c r="P2111" s="61" t="s">
        <v>116</v>
      </c>
      <c r="Q2111" s="59"/>
      <c r="R2111" s="61"/>
      <c r="S2111" s="61"/>
      <c r="T2111" s="61" t="s">
        <v>1946</v>
      </c>
      <c r="U2111" s="66"/>
      <c r="V2111" s="61"/>
      <c r="W2111" s="61"/>
      <c r="X2111" s="61"/>
      <c r="Y2111" s="57">
        <v>43073</v>
      </c>
      <c r="Z2111" s="75"/>
      <c r="AA2111" s="95"/>
      <c r="AB2111" s="61"/>
      <c r="AC2111" s="61"/>
      <c r="AD2111" s="61"/>
      <c r="AE2111" s="67" t="str">
        <f t="shared" si="1"/>
        <v>Sep</v>
      </c>
      <c r="AF2111" s="68" t="str">
        <f t="shared" si="2"/>
        <v>Dec</v>
      </c>
      <c r="AG2111" s="177">
        <f t="shared" si="6"/>
        <v>80</v>
      </c>
      <c r="AH2111" s="70">
        <f t="shared" si="5"/>
        <v>43023</v>
      </c>
      <c r="AI2111" s="71">
        <f ca="1"/>
        <v>-966</v>
      </c>
      <c r="AJ2111" s="71" t="str">
        <v>2017</v>
      </c>
      <c r="AK2111" s="70">
        <f t="shared" si="4"/>
        <v>43003</v>
      </c>
    </row>
    <row r="2112" spans="1:37" ht="14.4">
      <c r="A2112" s="239" t="s">
        <v>15293</v>
      </c>
      <c r="B2112" s="61" t="s">
        <v>89</v>
      </c>
      <c r="C2112" s="59">
        <v>42985</v>
      </c>
      <c r="D2112" s="61" t="s">
        <v>1027</v>
      </c>
      <c r="E2112" s="61" t="s">
        <v>112</v>
      </c>
      <c r="F2112" s="349" t="s">
        <v>106</v>
      </c>
      <c r="G2112" s="243" t="s">
        <v>113</v>
      </c>
      <c r="H2112" s="184" t="s">
        <v>112</v>
      </c>
      <c r="I2112" s="59">
        <f t="shared" si="0"/>
        <v>43015</v>
      </c>
      <c r="J2112" s="61" t="s">
        <v>1946</v>
      </c>
      <c r="K2112" s="61" t="s">
        <v>6453</v>
      </c>
      <c r="L2112" s="197" t="s">
        <v>15294</v>
      </c>
      <c r="M2112" s="61" t="s">
        <v>15295</v>
      </c>
      <c r="N2112" s="61" t="s">
        <v>271</v>
      </c>
      <c r="O2112" s="61" t="s">
        <v>15296</v>
      </c>
      <c r="P2112" s="61" t="s">
        <v>116</v>
      </c>
      <c r="Q2112" s="59">
        <v>42996</v>
      </c>
      <c r="R2112" s="61"/>
      <c r="S2112" s="61"/>
      <c r="T2112" s="61"/>
      <c r="U2112" s="66"/>
      <c r="V2112" s="61"/>
      <c r="W2112" s="61"/>
      <c r="X2112" s="61"/>
      <c r="Y2112" s="57">
        <v>43073</v>
      </c>
      <c r="Z2112" s="75"/>
      <c r="AA2112" s="95" t="s">
        <v>257</v>
      </c>
      <c r="AB2112" s="61"/>
      <c r="AC2112" s="61"/>
      <c r="AD2112" s="61"/>
      <c r="AE2112" s="67" t="str">
        <f t="shared" si="1"/>
        <v>Sep</v>
      </c>
      <c r="AF2112" s="68" t="str">
        <f t="shared" si="2"/>
        <v>Dec</v>
      </c>
      <c r="AG2112" s="177">
        <f t="shared" si="6"/>
        <v>88</v>
      </c>
      <c r="AH2112" s="70">
        <f t="shared" si="5"/>
        <v>43015</v>
      </c>
      <c r="AI2112" s="71">
        <f ca="1"/>
        <v>-974</v>
      </c>
      <c r="AJ2112" s="71" t="str">
        <v>2017</v>
      </c>
      <c r="AK2112" s="70">
        <f t="shared" si="4"/>
        <v>42995</v>
      </c>
    </row>
    <row r="2113" spans="1:37" ht="14.4">
      <c r="A2113" s="239" t="s">
        <v>15297</v>
      </c>
      <c r="B2113" s="61" t="s">
        <v>89</v>
      </c>
      <c r="C2113" s="59">
        <v>42993</v>
      </c>
      <c r="D2113" s="61" t="s">
        <v>1027</v>
      </c>
      <c r="E2113" s="61" t="s">
        <v>91</v>
      </c>
      <c r="F2113" s="349" t="s">
        <v>214</v>
      </c>
      <c r="G2113" s="168" t="s">
        <v>3693</v>
      </c>
      <c r="H2113" s="242" t="s">
        <v>3694</v>
      </c>
      <c r="I2113" s="59">
        <f t="shared" si="0"/>
        <v>43023</v>
      </c>
      <c r="J2113" s="61" t="s">
        <v>1946</v>
      </c>
      <c r="K2113" s="61" t="s">
        <v>1946</v>
      </c>
      <c r="L2113" s="197" t="s">
        <v>15298</v>
      </c>
      <c r="M2113" s="61" t="s">
        <v>12763</v>
      </c>
      <c r="N2113" s="61" t="s">
        <v>114</v>
      </c>
      <c r="O2113" s="61" t="s">
        <v>12764</v>
      </c>
      <c r="P2113" s="61" t="s">
        <v>96</v>
      </c>
      <c r="Q2113" s="59"/>
      <c r="R2113" s="61"/>
      <c r="S2113" s="61"/>
      <c r="T2113" s="61"/>
      <c r="U2113" s="66"/>
      <c r="V2113" s="61"/>
      <c r="W2113" s="61"/>
      <c r="X2113" s="61" t="s">
        <v>18</v>
      </c>
      <c r="Y2113" s="57">
        <v>43073</v>
      </c>
      <c r="Z2113" s="75"/>
      <c r="AA2113" s="95" t="s">
        <v>15299</v>
      </c>
      <c r="AB2113" s="174" t="s">
        <v>3709</v>
      </c>
      <c r="AC2113" s="61"/>
      <c r="AD2113" s="61"/>
      <c r="AE2113" s="67" t="str">
        <f t="shared" si="1"/>
        <v>Sep</v>
      </c>
      <c r="AF2113" s="68" t="str">
        <f t="shared" si="2"/>
        <v>Dec</v>
      </c>
      <c r="AG2113" s="177">
        <f t="shared" si="6"/>
        <v>80</v>
      </c>
      <c r="AH2113" s="70">
        <f t="shared" si="5"/>
        <v>43023</v>
      </c>
      <c r="AI2113" s="71">
        <f ca="1"/>
        <v>-966</v>
      </c>
      <c r="AJ2113" s="71" t="str">
        <v>2017</v>
      </c>
      <c r="AK2113" s="70">
        <f t="shared" si="4"/>
        <v>43003</v>
      </c>
    </row>
    <row r="2114" spans="1:37" ht="14.4">
      <c r="A2114" s="239" t="s">
        <v>15300</v>
      </c>
      <c r="B2114" s="61" t="s">
        <v>89</v>
      </c>
      <c r="C2114" s="59">
        <v>42995</v>
      </c>
      <c r="D2114" s="61" t="s">
        <v>90</v>
      </c>
      <c r="E2114" s="61" t="s">
        <v>91</v>
      </c>
      <c r="F2114" s="349" t="s">
        <v>214</v>
      </c>
      <c r="G2114" s="168" t="s">
        <v>3693</v>
      </c>
      <c r="H2114" s="242" t="s">
        <v>3694</v>
      </c>
      <c r="I2114" s="59">
        <f t="shared" si="0"/>
        <v>43025</v>
      </c>
      <c r="J2114" s="61" t="s">
        <v>1946</v>
      </c>
      <c r="K2114" s="61" t="s">
        <v>1946</v>
      </c>
      <c r="L2114" s="197" t="s">
        <v>15301</v>
      </c>
      <c r="M2114" s="61" t="s">
        <v>12767</v>
      </c>
      <c r="N2114" s="61" t="s">
        <v>95</v>
      </c>
      <c r="O2114" s="61" t="s">
        <v>12768</v>
      </c>
      <c r="P2114" s="61" t="s">
        <v>96</v>
      </c>
      <c r="Q2114" s="59"/>
      <c r="R2114" s="61"/>
      <c r="S2114" s="61"/>
      <c r="T2114" s="61"/>
      <c r="U2114" s="66"/>
      <c r="V2114" s="61"/>
      <c r="W2114" s="61"/>
      <c r="X2114" s="61" t="s">
        <v>18</v>
      </c>
      <c r="Y2114" s="57">
        <v>43073</v>
      </c>
      <c r="Z2114" s="75"/>
      <c r="AA2114" s="95" t="s">
        <v>15302</v>
      </c>
      <c r="AB2114" s="174" t="s">
        <v>3709</v>
      </c>
      <c r="AC2114" s="61"/>
      <c r="AD2114" s="61"/>
      <c r="AE2114" s="67" t="str">
        <f t="shared" si="1"/>
        <v>Sep</v>
      </c>
      <c r="AF2114" s="68" t="str">
        <f t="shared" si="2"/>
        <v>Dec</v>
      </c>
      <c r="AG2114" s="177">
        <f t="shared" si="6"/>
        <v>78</v>
      </c>
      <c r="AH2114" s="70">
        <f t="shared" si="5"/>
        <v>43025</v>
      </c>
      <c r="AI2114" s="71">
        <f ca="1"/>
        <v>-964</v>
      </c>
      <c r="AJ2114" s="71" t="str">
        <v>2017</v>
      </c>
      <c r="AK2114" s="70">
        <f t="shared" si="4"/>
        <v>43005</v>
      </c>
    </row>
    <row r="2115" spans="1:37" ht="14.4">
      <c r="A2115" s="239" t="s">
        <v>15303</v>
      </c>
      <c r="B2115" s="61" t="s">
        <v>89</v>
      </c>
      <c r="C2115" s="59">
        <v>42997</v>
      </c>
      <c r="D2115" s="61" t="s">
        <v>1027</v>
      </c>
      <c r="E2115" s="56" t="s">
        <v>140</v>
      </c>
      <c r="F2115" s="271" t="s">
        <v>106</v>
      </c>
      <c r="G2115" s="168" t="s">
        <v>107</v>
      </c>
      <c r="H2115" s="242" t="s">
        <v>140</v>
      </c>
      <c r="I2115" s="59">
        <f t="shared" si="0"/>
        <v>43027</v>
      </c>
      <c r="J2115" s="61"/>
      <c r="K2115" s="61"/>
      <c r="L2115" s="197" t="s">
        <v>642</v>
      </c>
      <c r="M2115" s="61" t="s">
        <v>15304</v>
      </c>
      <c r="N2115" s="61" t="s">
        <v>143</v>
      </c>
      <c r="O2115" s="61" t="s">
        <v>15305</v>
      </c>
      <c r="P2115" s="61" t="s">
        <v>21</v>
      </c>
      <c r="Q2115" s="59"/>
      <c r="R2115" s="61"/>
      <c r="S2115" s="61"/>
      <c r="T2115" s="61"/>
      <c r="U2115" s="66"/>
      <c r="V2115" s="61"/>
      <c r="W2115" s="61"/>
      <c r="X2115" s="61" t="s">
        <v>18</v>
      </c>
      <c r="Y2115" s="57">
        <v>43073</v>
      </c>
      <c r="Z2115" s="75"/>
      <c r="AA2115" s="95" t="s">
        <v>13612</v>
      </c>
      <c r="AB2115" s="61"/>
      <c r="AC2115" s="61"/>
      <c r="AD2115" s="61"/>
      <c r="AE2115" s="67" t="str">
        <f t="shared" si="1"/>
        <v>Sep</v>
      </c>
      <c r="AF2115" s="68" t="str">
        <f t="shared" si="2"/>
        <v>Dec</v>
      </c>
      <c r="AG2115" s="177">
        <f t="shared" si="6"/>
        <v>76</v>
      </c>
      <c r="AH2115" s="70">
        <f t="shared" si="5"/>
        <v>43027</v>
      </c>
      <c r="AI2115" s="71">
        <f ca="1"/>
        <v>-962</v>
      </c>
      <c r="AJ2115" s="71" t="str">
        <v>2017</v>
      </c>
      <c r="AK2115" s="70">
        <f t="shared" si="4"/>
        <v>43007</v>
      </c>
    </row>
    <row r="2116" spans="1:37" ht="14.4">
      <c r="A2116" s="239" t="s">
        <v>15306</v>
      </c>
      <c r="B2116" s="61" t="s">
        <v>89</v>
      </c>
      <c r="C2116" s="59">
        <v>42997</v>
      </c>
      <c r="D2116" s="61" t="s">
        <v>1027</v>
      </c>
      <c r="E2116" s="56" t="s">
        <v>140</v>
      </c>
      <c r="F2116" s="271" t="s">
        <v>106</v>
      </c>
      <c r="G2116" s="243" t="s">
        <v>107</v>
      </c>
      <c r="H2116" s="242" t="s">
        <v>140</v>
      </c>
      <c r="I2116" s="59">
        <f t="shared" si="0"/>
        <v>43027</v>
      </c>
      <c r="J2116" s="61"/>
      <c r="K2116" s="61"/>
      <c r="L2116" s="197" t="s">
        <v>642</v>
      </c>
      <c r="M2116" s="61" t="s">
        <v>15307</v>
      </c>
      <c r="N2116" s="61" t="s">
        <v>143</v>
      </c>
      <c r="O2116" s="61"/>
      <c r="P2116" s="61"/>
      <c r="Q2116" s="59"/>
      <c r="R2116" s="61"/>
      <c r="S2116" s="61"/>
      <c r="T2116" s="61"/>
      <c r="U2116" s="66"/>
      <c r="V2116" s="61"/>
      <c r="W2116" s="61"/>
      <c r="X2116" s="61" t="s">
        <v>14</v>
      </c>
      <c r="Y2116" s="57">
        <v>43073</v>
      </c>
      <c r="Z2116" s="75"/>
      <c r="AA2116" s="95" t="s">
        <v>257</v>
      </c>
      <c r="AB2116" s="61"/>
      <c r="AC2116" s="61"/>
      <c r="AD2116" s="61"/>
      <c r="AE2116" s="67" t="str">
        <f t="shared" si="1"/>
        <v>Sep</v>
      </c>
      <c r="AF2116" s="68" t="str">
        <f t="shared" si="2"/>
        <v>Dec</v>
      </c>
      <c r="AG2116" s="177">
        <f t="shared" si="6"/>
        <v>76</v>
      </c>
      <c r="AH2116" s="70">
        <f t="shared" si="5"/>
        <v>43027</v>
      </c>
      <c r="AI2116" s="71">
        <f ca="1"/>
        <v>-962</v>
      </c>
      <c r="AJ2116" s="71" t="str">
        <v>2017</v>
      </c>
      <c r="AK2116" s="70">
        <f t="shared" si="4"/>
        <v>43007</v>
      </c>
    </row>
    <row r="2117" spans="1:37" ht="14.4">
      <c r="A2117" s="239" t="s">
        <v>15308</v>
      </c>
      <c r="B2117" s="61" t="s">
        <v>89</v>
      </c>
      <c r="C2117" s="59">
        <v>42997</v>
      </c>
      <c r="D2117" s="61" t="s">
        <v>1027</v>
      </c>
      <c r="E2117" s="56" t="s">
        <v>140</v>
      </c>
      <c r="F2117" s="271" t="s">
        <v>106</v>
      </c>
      <c r="G2117" s="243" t="s">
        <v>107</v>
      </c>
      <c r="H2117" s="242" t="s">
        <v>140</v>
      </c>
      <c r="I2117" s="59">
        <f t="shared" si="0"/>
        <v>43027</v>
      </c>
      <c r="J2117" s="61"/>
      <c r="K2117" s="61"/>
      <c r="L2117" s="197" t="s">
        <v>642</v>
      </c>
      <c r="M2117" s="61" t="s">
        <v>14189</v>
      </c>
      <c r="N2117" s="61" t="s">
        <v>436</v>
      </c>
      <c r="O2117" s="61" t="s">
        <v>15309</v>
      </c>
      <c r="P2117" s="61" t="s">
        <v>17</v>
      </c>
      <c r="Q2117" s="59"/>
      <c r="R2117" s="61"/>
      <c r="S2117" s="61"/>
      <c r="T2117" s="61"/>
      <c r="U2117" s="66"/>
      <c r="V2117" s="61"/>
      <c r="W2117" s="61"/>
      <c r="X2117" s="61"/>
      <c r="Y2117" s="57">
        <v>43073</v>
      </c>
      <c r="Z2117" s="75"/>
      <c r="AA2117" s="95" t="s">
        <v>15310</v>
      </c>
      <c r="AB2117" s="61"/>
      <c r="AC2117" s="61"/>
      <c r="AD2117" s="61"/>
      <c r="AE2117" s="67" t="str">
        <f t="shared" si="1"/>
        <v>Sep</v>
      </c>
      <c r="AF2117" s="68" t="str">
        <f t="shared" si="2"/>
        <v>Dec</v>
      </c>
      <c r="AG2117" s="177">
        <f t="shared" si="6"/>
        <v>76</v>
      </c>
      <c r="AH2117" s="70">
        <f t="shared" si="5"/>
        <v>43027</v>
      </c>
      <c r="AI2117" s="71">
        <f ca="1"/>
        <v>-962</v>
      </c>
      <c r="AJ2117" s="71" t="str">
        <v>2017</v>
      </c>
      <c r="AK2117" s="70">
        <f t="shared" si="4"/>
        <v>43007</v>
      </c>
    </row>
    <row r="2118" spans="1:37" ht="14.4">
      <c r="A2118" s="239" t="s">
        <v>15311</v>
      </c>
      <c r="B2118" s="61" t="s">
        <v>89</v>
      </c>
      <c r="C2118" s="59">
        <v>42997</v>
      </c>
      <c r="D2118" s="61" t="s">
        <v>131</v>
      </c>
      <c r="E2118" s="56" t="s">
        <v>140</v>
      </c>
      <c r="F2118" s="271" t="s">
        <v>106</v>
      </c>
      <c r="G2118" s="243" t="s">
        <v>107</v>
      </c>
      <c r="H2118" s="242" t="s">
        <v>140</v>
      </c>
      <c r="I2118" s="59">
        <f t="shared" si="0"/>
        <v>43027</v>
      </c>
      <c r="J2118" s="61"/>
      <c r="K2118" s="61"/>
      <c r="L2118" s="197" t="s">
        <v>5252</v>
      </c>
      <c r="M2118" s="61" t="s">
        <v>15312</v>
      </c>
      <c r="N2118" s="61"/>
      <c r="O2118" s="61"/>
      <c r="P2118" s="61"/>
      <c r="Q2118" s="59"/>
      <c r="R2118" s="61"/>
      <c r="S2118" s="61"/>
      <c r="T2118" s="61"/>
      <c r="U2118" s="66"/>
      <c r="V2118" s="61"/>
      <c r="W2118" s="61"/>
      <c r="X2118" s="61" t="s">
        <v>14</v>
      </c>
      <c r="Y2118" s="57">
        <v>43073</v>
      </c>
      <c r="Z2118" s="75"/>
      <c r="AA2118" s="95" t="s">
        <v>3956</v>
      </c>
      <c r="AB2118" s="61"/>
      <c r="AC2118" s="61"/>
      <c r="AD2118" s="61"/>
      <c r="AE2118" s="67" t="str">
        <f t="shared" si="1"/>
        <v>Sep</v>
      </c>
      <c r="AF2118" s="68" t="str">
        <f t="shared" si="2"/>
        <v>Dec</v>
      </c>
      <c r="AG2118" s="177">
        <f t="shared" si="6"/>
        <v>76</v>
      </c>
      <c r="AH2118" s="70">
        <f t="shared" si="5"/>
        <v>43027</v>
      </c>
      <c r="AI2118" s="71">
        <f ca="1"/>
        <v>-962</v>
      </c>
      <c r="AJ2118" s="71" t="str">
        <v>2017</v>
      </c>
      <c r="AK2118" s="70">
        <f t="shared" si="4"/>
        <v>43007</v>
      </c>
    </row>
    <row r="2119" spans="1:37" ht="14.4">
      <c r="A2119" s="239" t="s">
        <v>15313</v>
      </c>
      <c r="B2119" s="61" t="s">
        <v>89</v>
      </c>
      <c r="C2119" s="59">
        <v>42997</v>
      </c>
      <c r="D2119" s="61" t="s">
        <v>131</v>
      </c>
      <c r="E2119" s="56" t="s">
        <v>140</v>
      </c>
      <c r="F2119" s="271" t="s">
        <v>106</v>
      </c>
      <c r="G2119" s="243" t="s">
        <v>107</v>
      </c>
      <c r="H2119" s="242" t="s">
        <v>140</v>
      </c>
      <c r="I2119" s="59">
        <f t="shared" si="0"/>
        <v>43027</v>
      </c>
      <c r="J2119" s="61"/>
      <c r="K2119" s="61"/>
      <c r="L2119" s="197" t="s">
        <v>5252</v>
      </c>
      <c r="M2119" s="61" t="s">
        <v>15312</v>
      </c>
      <c r="N2119" s="61"/>
      <c r="O2119" s="61"/>
      <c r="P2119" s="61"/>
      <c r="Q2119" s="59"/>
      <c r="R2119" s="61"/>
      <c r="S2119" s="61"/>
      <c r="T2119" s="61"/>
      <c r="U2119" s="66"/>
      <c r="V2119" s="61"/>
      <c r="W2119" s="61"/>
      <c r="X2119" s="61" t="s">
        <v>14</v>
      </c>
      <c r="Y2119" s="57">
        <v>43073</v>
      </c>
      <c r="Z2119" s="75"/>
      <c r="AA2119" s="95" t="s">
        <v>3956</v>
      </c>
      <c r="AB2119" s="61"/>
      <c r="AC2119" s="61"/>
      <c r="AD2119" s="61"/>
      <c r="AE2119" s="67" t="str">
        <f t="shared" si="1"/>
        <v>Sep</v>
      </c>
      <c r="AF2119" s="68" t="str">
        <f t="shared" si="2"/>
        <v>Dec</v>
      </c>
      <c r="AG2119" s="177">
        <f t="shared" si="6"/>
        <v>76</v>
      </c>
      <c r="AH2119" s="70">
        <f t="shared" si="5"/>
        <v>43027</v>
      </c>
      <c r="AI2119" s="71">
        <f ca="1"/>
        <v>-962</v>
      </c>
      <c r="AJ2119" s="71" t="str">
        <v>2017</v>
      </c>
      <c r="AK2119" s="70">
        <f t="shared" si="4"/>
        <v>43007</v>
      </c>
    </row>
    <row r="2120" spans="1:37" ht="14.4">
      <c r="A2120" s="239" t="s">
        <v>15314</v>
      </c>
      <c r="B2120" s="61" t="s">
        <v>89</v>
      </c>
      <c r="C2120" s="59">
        <v>42997</v>
      </c>
      <c r="D2120" s="61" t="s">
        <v>131</v>
      </c>
      <c r="E2120" s="56" t="s">
        <v>140</v>
      </c>
      <c r="F2120" s="271" t="s">
        <v>106</v>
      </c>
      <c r="G2120" s="243" t="s">
        <v>107</v>
      </c>
      <c r="H2120" s="242" t="s">
        <v>140</v>
      </c>
      <c r="I2120" s="59">
        <f t="shared" si="0"/>
        <v>43027</v>
      </c>
      <c r="J2120" s="61"/>
      <c r="K2120" s="61"/>
      <c r="L2120" s="197" t="s">
        <v>5252</v>
      </c>
      <c r="M2120" s="61" t="s">
        <v>15312</v>
      </c>
      <c r="N2120" s="61"/>
      <c r="O2120" s="61"/>
      <c r="P2120" s="61"/>
      <c r="Q2120" s="59"/>
      <c r="R2120" s="61"/>
      <c r="S2120" s="61"/>
      <c r="T2120" s="61"/>
      <c r="U2120" s="66"/>
      <c r="V2120" s="61"/>
      <c r="W2120" s="61"/>
      <c r="X2120" s="61" t="s">
        <v>14</v>
      </c>
      <c r="Y2120" s="57">
        <v>43073</v>
      </c>
      <c r="Z2120" s="75"/>
      <c r="AA2120" s="95" t="s">
        <v>3956</v>
      </c>
      <c r="AB2120" s="61"/>
      <c r="AC2120" s="61"/>
      <c r="AD2120" s="61"/>
      <c r="AE2120" s="67" t="str">
        <f t="shared" si="1"/>
        <v>Sep</v>
      </c>
      <c r="AF2120" s="68" t="str">
        <f t="shared" si="2"/>
        <v>Dec</v>
      </c>
      <c r="AG2120" s="177">
        <f t="shared" si="6"/>
        <v>76</v>
      </c>
      <c r="AH2120" s="70">
        <f t="shared" si="5"/>
        <v>43027</v>
      </c>
      <c r="AI2120" s="71">
        <f ca="1"/>
        <v>-962</v>
      </c>
      <c r="AJ2120" s="71" t="str">
        <v>2017</v>
      </c>
      <c r="AK2120" s="70">
        <f t="shared" si="4"/>
        <v>43007</v>
      </c>
    </row>
    <row r="2121" spans="1:37" ht="14.4">
      <c r="A2121" s="239" t="s">
        <v>15316</v>
      </c>
      <c r="B2121" s="61" t="s">
        <v>89</v>
      </c>
      <c r="C2121" s="59">
        <v>42997</v>
      </c>
      <c r="D2121" s="61" t="s">
        <v>131</v>
      </c>
      <c r="E2121" s="56" t="s">
        <v>140</v>
      </c>
      <c r="F2121" s="271" t="s">
        <v>106</v>
      </c>
      <c r="G2121" s="243" t="s">
        <v>107</v>
      </c>
      <c r="H2121" s="242" t="s">
        <v>140</v>
      </c>
      <c r="I2121" s="59">
        <f t="shared" si="0"/>
        <v>43027</v>
      </c>
      <c r="J2121" s="61"/>
      <c r="K2121" s="61"/>
      <c r="L2121" s="197" t="s">
        <v>5252</v>
      </c>
      <c r="M2121" s="61" t="s">
        <v>15317</v>
      </c>
      <c r="N2121" s="61"/>
      <c r="O2121" s="61"/>
      <c r="P2121" s="61"/>
      <c r="Q2121" s="59"/>
      <c r="R2121" s="61"/>
      <c r="S2121" s="61"/>
      <c r="T2121" s="61"/>
      <c r="U2121" s="66"/>
      <c r="V2121" s="61"/>
      <c r="W2121" s="61"/>
      <c r="X2121" s="61" t="s">
        <v>14</v>
      </c>
      <c r="Y2121" s="57">
        <v>43073</v>
      </c>
      <c r="Z2121" s="75"/>
      <c r="AA2121" s="95" t="s">
        <v>3956</v>
      </c>
      <c r="AB2121" s="61"/>
      <c r="AC2121" s="61"/>
      <c r="AD2121" s="61"/>
      <c r="AE2121" s="67" t="str">
        <f t="shared" si="1"/>
        <v>Sep</v>
      </c>
      <c r="AF2121" s="68" t="str">
        <f t="shared" si="2"/>
        <v>Dec</v>
      </c>
      <c r="AG2121" s="177">
        <f t="shared" si="6"/>
        <v>76</v>
      </c>
      <c r="AH2121" s="70">
        <f t="shared" si="5"/>
        <v>43027</v>
      </c>
      <c r="AI2121" s="71">
        <f ca="1"/>
        <v>-962</v>
      </c>
      <c r="AJ2121" s="71" t="str">
        <v>2017</v>
      </c>
      <c r="AK2121" s="70">
        <f t="shared" si="4"/>
        <v>43007</v>
      </c>
    </row>
    <row r="2122" spans="1:37" ht="14.4">
      <c r="A2122" s="239" t="s">
        <v>15318</v>
      </c>
      <c r="B2122" s="61" t="s">
        <v>89</v>
      </c>
      <c r="C2122" s="59">
        <v>42997</v>
      </c>
      <c r="D2122" s="61" t="s">
        <v>131</v>
      </c>
      <c r="E2122" s="56" t="s">
        <v>140</v>
      </c>
      <c r="F2122" s="271" t="s">
        <v>106</v>
      </c>
      <c r="G2122" s="243" t="s">
        <v>107</v>
      </c>
      <c r="H2122" s="242" t="s">
        <v>140</v>
      </c>
      <c r="I2122" s="59">
        <f t="shared" si="0"/>
        <v>43027</v>
      </c>
      <c r="J2122" s="61"/>
      <c r="K2122" s="61"/>
      <c r="L2122" s="197" t="s">
        <v>5252</v>
      </c>
      <c r="M2122" s="61" t="s">
        <v>15317</v>
      </c>
      <c r="N2122" s="61"/>
      <c r="O2122" s="61"/>
      <c r="P2122" s="61"/>
      <c r="Q2122" s="59"/>
      <c r="R2122" s="61"/>
      <c r="S2122" s="61"/>
      <c r="T2122" s="61"/>
      <c r="U2122" s="66"/>
      <c r="V2122" s="61"/>
      <c r="W2122" s="61"/>
      <c r="X2122" s="61" t="s">
        <v>14</v>
      </c>
      <c r="Y2122" s="57">
        <v>43073</v>
      </c>
      <c r="Z2122" s="75"/>
      <c r="AA2122" s="95" t="s">
        <v>3956</v>
      </c>
      <c r="AB2122" s="61"/>
      <c r="AC2122" s="61"/>
      <c r="AD2122" s="61"/>
      <c r="AE2122" s="67" t="str">
        <f t="shared" si="1"/>
        <v>Sep</v>
      </c>
      <c r="AF2122" s="68" t="str">
        <f t="shared" si="2"/>
        <v>Dec</v>
      </c>
      <c r="AG2122" s="177">
        <f t="shared" si="6"/>
        <v>76</v>
      </c>
      <c r="AH2122" s="70">
        <f t="shared" si="5"/>
        <v>43027</v>
      </c>
      <c r="AI2122" s="71">
        <f ca="1"/>
        <v>-962</v>
      </c>
      <c r="AJ2122" s="71" t="str">
        <v>2017</v>
      </c>
      <c r="AK2122" s="70">
        <f t="shared" si="4"/>
        <v>43007</v>
      </c>
    </row>
    <row r="2123" spans="1:37" ht="14.4">
      <c r="A2123" s="239" t="s">
        <v>15319</v>
      </c>
      <c r="B2123" s="61" t="s">
        <v>89</v>
      </c>
      <c r="C2123" s="59">
        <v>42997</v>
      </c>
      <c r="D2123" s="61" t="s">
        <v>90</v>
      </c>
      <c r="E2123" s="56" t="s">
        <v>140</v>
      </c>
      <c r="F2123" s="271" t="s">
        <v>106</v>
      </c>
      <c r="G2123" s="243" t="s">
        <v>107</v>
      </c>
      <c r="H2123" s="242" t="s">
        <v>140</v>
      </c>
      <c r="I2123" s="59">
        <f t="shared" si="0"/>
        <v>43027</v>
      </c>
      <c r="J2123" s="61"/>
      <c r="K2123" s="61"/>
      <c r="L2123" s="197" t="s">
        <v>15320</v>
      </c>
      <c r="M2123" s="61" t="s">
        <v>15321</v>
      </c>
      <c r="N2123" s="61" t="s">
        <v>266</v>
      </c>
      <c r="O2123" s="61"/>
      <c r="P2123" s="61"/>
      <c r="Q2123" s="59"/>
      <c r="R2123" s="61"/>
      <c r="S2123" s="61"/>
      <c r="T2123" s="61"/>
      <c r="U2123" s="66"/>
      <c r="V2123" s="61"/>
      <c r="W2123" s="61"/>
      <c r="X2123" s="61" t="s">
        <v>14</v>
      </c>
      <c r="Y2123" s="57">
        <v>43073</v>
      </c>
      <c r="Z2123" s="75"/>
      <c r="AA2123" s="95" t="s">
        <v>15322</v>
      </c>
      <c r="AB2123" s="61"/>
      <c r="AC2123" s="61"/>
      <c r="AD2123" s="61"/>
      <c r="AE2123" s="67" t="str">
        <f t="shared" si="1"/>
        <v>Sep</v>
      </c>
      <c r="AF2123" s="68" t="str">
        <f t="shared" si="2"/>
        <v>Dec</v>
      </c>
      <c r="AG2123" s="177">
        <f t="shared" si="6"/>
        <v>76</v>
      </c>
      <c r="AH2123" s="70">
        <f t="shared" si="5"/>
        <v>43027</v>
      </c>
      <c r="AI2123" s="71">
        <f ca="1"/>
        <v>-962</v>
      </c>
      <c r="AJ2123" s="71" t="str">
        <v>2017</v>
      </c>
      <c r="AK2123" s="70">
        <f t="shared" si="4"/>
        <v>43007</v>
      </c>
    </row>
    <row r="2124" spans="1:37" ht="14.4">
      <c r="A2124" s="239" t="s">
        <v>15323</v>
      </c>
      <c r="B2124" s="61" t="s">
        <v>89</v>
      </c>
      <c r="C2124" s="59">
        <v>42996</v>
      </c>
      <c r="D2124" s="61" t="s">
        <v>90</v>
      </c>
      <c r="E2124" s="61" t="s">
        <v>30</v>
      </c>
      <c r="F2124" s="349" t="s">
        <v>106</v>
      </c>
      <c r="G2124" s="243" t="s">
        <v>107</v>
      </c>
      <c r="H2124" s="184" t="s">
        <v>30</v>
      </c>
      <c r="I2124" s="59">
        <f t="shared" si="0"/>
        <v>43026</v>
      </c>
      <c r="J2124" s="61"/>
      <c r="K2124" s="61"/>
      <c r="L2124" s="197" t="s">
        <v>15324</v>
      </c>
      <c r="M2124" s="61" t="s">
        <v>15325</v>
      </c>
      <c r="N2124" s="61" t="s">
        <v>172</v>
      </c>
      <c r="O2124" s="61" t="s">
        <v>15326</v>
      </c>
      <c r="P2124" s="61" t="s">
        <v>17</v>
      </c>
      <c r="Q2124" s="59"/>
      <c r="R2124" s="61"/>
      <c r="S2124" s="61"/>
      <c r="T2124" s="61"/>
      <c r="U2124" s="66"/>
      <c r="V2124" s="61"/>
      <c r="W2124" s="91" t="s">
        <v>200</v>
      </c>
      <c r="X2124" s="61" t="s">
        <v>14</v>
      </c>
      <c r="Y2124" s="57">
        <v>43073</v>
      </c>
      <c r="Z2124" s="75"/>
      <c r="AA2124" s="95" t="s">
        <v>8343</v>
      </c>
      <c r="AB2124" s="61"/>
      <c r="AC2124" s="61"/>
      <c r="AD2124" s="61"/>
      <c r="AE2124" s="67" t="str">
        <f t="shared" si="1"/>
        <v>Sep</v>
      </c>
      <c r="AF2124" s="68" t="str">
        <f t="shared" si="2"/>
        <v>Dec</v>
      </c>
      <c r="AG2124" s="177">
        <f t="shared" si="6"/>
        <v>77</v>
      </c>
      <c r="AH2124" s="70">
        <f t="shared" si="5"/>
        <v>43026</v>
      </c>
      <c r="AI2124" s="71">
        <f ca="1"/>
        <v>-963</v>
      </c>
      <c r="AJ2124" s="71" t="str">
        <v>2017</v>
      </c>
      <c r="AK2124" s="70">
        <f t="shared" si="4"/>
        <v>43006</v>
      </c>
    </row>
    <row r="2125" spans="1:37" ht="14.4">
      <c r="A2125" s="239" t="s">
        <v>15327</v>
      </c>
      <c r="B2125" s="61" t="s">
        <v>89</v>
      </c>
      <c r="C2125" s="59">
        <v>42991</v>
      </c>
      <c r="D2125" s="61" t="s">
        <v>90</v>
      </c>
      <c r="E2125" s="61" t="s">
        <v>30</v>
      </c>
      <c r="F2125" s="349" t="s">
        <v>106</v>
      </c>
      <c r="G2125" s="243" t="s">
        <v>107</v>
      </c>
      <c r="H2125" s="184" t="s">
        <v>129</v>
      </c>
      <c r="I2125" s="59">
        <f t="shared" si="0"/>
        <v>43021</v>
      </c>
      <c r="J2125" s="61"/>
      <c r="K2125" s="61"/>
      <c r="L2125" s="197" t="s">
        <v>745</v>
      </c>
      <c r="M2125" s="61" t="s">
        <v>15328</v>
      </c>
      <c r="N2125" s="61" t="s">
        <v>27</v>
      </c>
      <c r="O2125" s="61"/>
      <c r="P2125" s="61"/>
      <c r="Q2125" s="59"/>
      <c r="R2125" s="61"/>
      <c r="S2125" s="61"/>
      <c r="T2125" s="61"/>
      <c r="U2125" s="66"/>
      <c r="V2125" s="61"/>
      <c r="W2125" s="61"/>
      <c r="X2125" s="61"/>
      <c r="Y2125" s="57">
        <v>43073</v>
      </c>
      <c r="Z2125" s="75">
        <v>8</v>
      </c>
      <c r="AA2125" s="95" t="s">
        <v>10899</v>
      </c>
      <c r="AB2125" s="61"/>
      <c r="AC2125" s="61"/>
      <c r="AD2125" s="61"/>
      <c r="AE2125" s="67" t="str">
        <f t="shared" si="1"/>
        <v>Sep</v>
      </c>
      <c r="AF2125" s="68" t="str">
        <f t="shared" si="2"/>
        <v>Dec</v>
      </c>
      <c r="AG2125" s="177">
        <f t="shared" si="6"/>
        <v>82</v>
      </c>
      <c r="AH2125" s="70">
        <f t="shared" si="5"/>
        <v>43021</v>
      </c>
      <c r="AI2125" s="71">
        <f ca="1"/>
        <v>-968</v>
      </c>
      <c r="AJ2125" s="71" t="str">
        <v>2017</v>
      </c>
      <c r="AK2125" s="70">
        <f t="shared" si="4"/>
        <v>43001</v>
      </c>
    </row>
    <row r="2126" spans="1:37" ht="14.4">
      <c r="A2126" s="239" t="s">
        <v>15330</v>
      </c>
      <c r="B2126" s="61" t="s">
        <v>89</v>
      </c>
      <c r="C2126" s="59">
        <v>42991</v>
      </c>
      <c r="D2126" s="61" t="s">
        <v>90</v>
      </c>
      <c r="E2126" s="61" t="s">
        <v>30</v>
      </c>
      <c r="F2126" s="349" t="s">
        <v>106</v>
      </c>
      <c r="G2126" s="243" t="s">
        <v>107</v>
      </c>
      <c r="H2126" s="184" t="s">
        <v>129</v>
      </c>
      <c r="I2126" s="59">
        <f t="shared" si="0"/>
        <v>43021</v>
      </c>
      <c r="J2126" s="61"/>
      <c r="K2126" s="61"/>
      <c r="L2126" s="197" t="s">
        <v>15331</v>
      </c>
      <c r="M2126" s="61" t="s">
        <v>15332</v>
      </c>
      <c r="N2126" s="61" t="s">
        <v>20</v>
      </c>
      <c r="O2126" s="61"/>
      <c r="P2126" s="61"/>
      <c r="Q2126" s="59"/>
      <c r="R2126" s="61"/>
      <c r="S2126" s="61"/>
      <c r="T2126" s="61"/>
      <c r="U2126" s="66"/>
      <c r="V2126" s="61"/>
      <c r="W2126" s="61"/>
      <c r="X2126" s="61" t="s">
        <v>14</v>
      </c>
      <c r="Y2126" s="57">
        <v>43073</v>
      </c>
      <c r="Z2126" s="75">
        <v>8</v>
      </c>
      <c r="AA2126" s="95" t="s">
        <v>15335</v>
      </c>
      <c r="AB2126" s="61"/>
      <c r="AC2126" s="61"/>
      <c r="AD2126" s="61"/>
      <c r="AE2126" s="67" t="str">
        <f t="shared" si="1"/>
        <v>Sep</v>
      </c>
      <c r="AF2126" s="68" t="str">
        <f t="shared" si="2"/>
        <v>Dec</v>
      </c>
      <c r="AG2126" s="177">
        <f t="shared" si="6"/>
        <v>82</v>
      </c>
      <c r="AH2126" s="70">
        <f t="shared" si="5"/>
        <v>43021</v>
      </c>
      <c r="AI2126" s="71">
        <f ca="1"/>
        <v>-968</v>
      </c>
      <c r="AJ2126" s="71" t="str">
        <v>2017</v>
      </c>
      <c r="AK2126" s="70">
        <f t="shared" si="4"/>
        <v>43001</v>
      </c>
    </row>
    <row r="2127" spans="1:37" ht="14.4">
      <c r="A2127" s="239" t="s">
        <v>15336</v>
      </c>
      <c r="B2127" s="61" t="s">
        <v>89</v>
      </c>
      <c r="C2127" s="59">
        <v>42992</v>
      </c>
      <c r="D2127" s="61" t="s">
        <v>90</v>
      </c>
      <c r="E2127" s="61" t="s">
        <v>30</v>
      </c>
      <c r="F2127" s="349" t="s">
        <v>106</v>
      </c>
      <c r="G2127" s="243" t="s">
        <v>107</v>
      </c>
      <c r="H2127" s="184" t="s">
        <v>129</v>
      </c>
      <c r="I2127" s="59">
        <f t="shared" si="0"/>
        <v>43022</v>
      </c>
      <c r="J2127" s="61"/>
      <c r="K2127" s="61"/>
      <c r="L2127" s="197" t="s">
        <v>15337</v>
      </c>
      <c r="M2127" s="61" t="s">
        <v>15338</v>
      </c>
      <c r="N2127" s="61" t="s">
        <v>236</v>
      </c>
      <c r="O2127" s="61"/>
      <c r="P2127" s="61"/>
      <c r="Q2127" s="59"/>
      <c r="R2127" s="61"/>
      <c r="S2127" s="61"/>
      <c r="T2127" s="61"/>
      <c r="U2127" s="66"/>
      <c r="V2127" s="61"/>
      <c r="W2127" s="61"/>
      <c r="X2127" s="61" t="s">
        <v>14</v>
      </c>
      <c r="Y2127" s="57">
        <v>43073</v>
      </c>
      <c r="Z2127" s="75">
        <v>8</v>
      </c>
      <c r="AA2127" s="95" t="s">
        <v>9222</v>
      </c>
      <c r="AB2127" s="61"/>
      <c r="AC2127" s="61"/>
      <c r="AD2127" s="61"/>
      <c r="AE2127" s="67" t="str">
        <f t="shared" si="1"/>
        <v>Sep</v>
      </c>
      <c r="AF2127" s="68" t="str">
        <f t="shared" si="2"/>
        <v>Dec</v>
      </c>
      <c r="AG2127" s="177">
        <f t="shared" si="6"/>
        <v>81</v>
      </c>
      <c r="AH2127" s="70">
        <f t="shared" si="5"/>
        <v>43022</v>
      </c>
      <c r="AI2127" s="71">
        <f ca="1"/>
        <v>-967</v>
      </c>
      <c r="AJ2127" s="71" t="str">
        <v>2017</v>
      </c>
      <c r="AK2127" s="70">
        <f t="shared" si="4"/>
        <v>43002</v>
      </c>
    </row>
    <row r="2128" spans="1:37" ht="14.4">
      <c r="A2128" s="239" t="s">
        <v>15339</v>
      </c>
      <c r="B2128" s="61" t="s">
        <v>89</v>
      </c>
      <c r="C2128" s="59">
        <v>42985</v>
      </c>
      <c r="D2128" s="61" t="s">
        <v>90</v>
      </c>
      <c r="E2128" s="61" t="s">
        <v>30</v>
      </c>
      <c r="F2128" s="349" t="s">
        <v>106</v>
      </c>
      <c r="G2128" s="243" t="s">
        <v>107</v>
      </c>
      <c r="H2128" s="184" t="s">
        <v>129</v>
      </c>
      <c r="I2128" s="59">
        <f t="shared" si="0"/>
        <v>43015</v>
      </c>
      <c r="J2128" s="61"/>
      <c r="K2128" s="61"/>
      <c r="L2128" s="197" t="s">
        <v>15128</v>
      </c>
      <c r="M2128" s="61" t="s">
        <v>15129</v>
      </c>
      <c r="N2128" s="61"/>
      <c r="O2128" s="61"/>
      <c r="P2128" s="61"/>
      <c r="Q2128" s="59"/>
      <c r="R2128" s="61"/>
      <c r="S2128" s="61"/>
      <c r="T2128" s="61"/>
      <c r="U2128" s="66"/>
      <c r="V2128" s="61"/>
      <c r="W2128" s="61"/>
      <c r="X2128" s="61"/>
      <c r="Y2128" s="57">
        <v>43073</v>
      </c>
      <c r="Z2128" s="75">
        <v>8</v>
      </c>
      <c r="AA2128" s="95" t="s">
        <v>15340</v>
      </c>
      <c r="AB2128" s="61"/>
      <c r="AC2128" s="61"/>
      <c r="AD2128" s="61"/>
      <c r="AE2128" s="67" t="str">
        <f t="shared" si="1"/>
        <v>Sep</v>
      </c>
      <c r="AF2128" s="68" t="str">
        <f t="shared" si="2"/>
        <v>Dec</v>
      </c>
      <c r="AG2128" s="177">
        <f t="shared" si="6"/>
        <v>88</v>
      </c>
      <c r="AH2128" s="70">
        <f t="shared" si="5"/>
        <v>43015</v>
      </c>
      <c r="AI2128" s="71">
        <f ca="1"/>
        <v>-974</v>
      </c>
      <c r="AJ2128" s="71" t="str">
        <v>2017</v>
      </c>
      <c r="AK2128" s="70">
        <f t="shared" si="4"/>
        <v>42995</v>
      </c>
    </row>
    <row r="2129" spans="1:37" ht="14.4">
      <c r="A2129" s="239" t="s">
        <v>15342</v>
      </c>
      <c r="B2129" s="61" t="s">
        <v>89</v>
      </c>
      <c r="C2129" s="59">
        <v>42996</v>
      </c>
      <c r="D2129" s="61" t="s">
        <v>1027</v>
      </c>
      <c r="E2129" s="61" t="s">
        <v>112</v>
      </c>
      <c r="F2129" s="349" t="s">
        <v>106</v>
      </c>
      <c r="G2129" s="168" t="s">
        <v>113</v>
      </c>
      <c r="H2129" s="184" t="s">
        <v>112</v>
      </c>
      <c r="I2129" s="59">
        <f t="shared" si="0"/>
        <v>43026</v>
      </c>
      <c r="J2129" s="61" t="s">
        <v>1946</v>
      </c>
      <c r="K2129" s="61" t="s">
        <v>6453</v>
      </c>
      <c r="L2129" s="197" t="s">
        <v>15343</v>
      </c>
      <c r="M2129" s="61" t="s">
        <v>15344</v>
      </c>
      <c r="N2129" s="61"/>
      <c r="O2129" s="61" t="s">
        <v>15345</v>
      </c>
      <c r="P2129" s="61" t="s">
        <v>116</v>
      </c>
      <c r="Q2129" s="59">
        <v>42999</v>
      </c>
      <c r="R2129" s="61"/>
      <c r="S2129" s="61"/>
      <c r="T2129" s="61"/>
      <c r="U2129" s="66"/>
      <c r="V2129" s="61"/>
      <c r="W2129" s="61"/>
      <c r="X2129" s="61"/>
      <c r="Y2129" s="57">
        <v>43073</v>
      </c>
      <c r="Z2129" s="75"/>
      <c r="AA2129" s="95" t="s">
        <v>257</v>
      </c>
      <c r="AB2129" s="61"/>
      <c r="AC2129" s="61"/>
      <c r="AD2129" s="61"/>
      <c r="AE2129" s="67" t="str">
        <f t="shared" si="1"/>
        <v>Sep</v>
      </c>
      <c r="AF2129" s="68" t="str">
        <f t="shared" si="2"/>
        <v>Dec</v>
      </c>
      <c r="AG2129" s="177">
        <f t="shared" si="6"/>
        <v>77</v>
      </c>
      <c r="AH2129" s="70">
        <f t="shared" si="5"/>
        <v>43026</v>
      </c>
      <c r="AI2129" s="71">
        <f ca="1"/>
        <v>-963</v>
      </c>
      <c r="AJ2129" s="71" t="str">
        <v>2017</v>
      </c>
      <c r="AK2129" s="70">
        <f t="shared" si="4"/>
        <v>43006</v>
      </c>
    </row>
    <row r="2130" spans="1:37" ht="14.4">
      <c r="A2130" s="239" t="s">
        <v>15346</v>
      </c>
      <c r="B2130" s="61" t="s">
        <v>89</v>
      </c>
      <c r="C2130" s="59">
        <v>42996</v>
      </c>
      <c r="D2130" s="61" t="s">
        <v>1027</v>
      </c>
      <c r="E2130" s="61" t="s">
        <v>112</v>
      </c>
      <c r="F2130" s="349" t="s">
        <v>106</v>
      </c>
      <c r="G2130" s="168" t="s">
        <v>113</v>
      </c>
      <c r="H2130" s="184" t="s">
        <v>112</v>
      </c>
      <c r="I2130" s="59">
        <f t="shared" si="0"/>
        <v>43026</v>
      </c>
      <c r="J2130" s="61" t="s">
        <v>1946</v>
      </c>
      <c r="K2130" s="61" t="s">
        <v>6453</v>
      </c>
      <c r="L2130" s="197" t="s">
        <v>642</v>
      </c>
      <c r="M2130" s="61" t="s">
        <v>15347</v>
      </c>
      <c r="N2130" s="61" t="s">
        <v>27</v>
      </c>
      <c r="O2130" s="61" t="s">
        <v>692</v>
      </c>
      <c r="P2130" s="61" t="s">
        <v>116</v>
      </c>
      <c r="Q2130" s="59">
        <v>42999</v>
      </c>
      <c r="R2130" s="61"/>
      <c r="S2130" s="61"/>
      <c r="T2130" s="61"/>
      <c r="U2130" s="66"/>
      <c r="V2130" s="61"/>
      <c r="W2130" s="61"/>
      <c r="X2130" s="61"/>
      <c r="Y2130" s="57">
        <v>43073</v>
      </c>
      <c r="Z2130" s="75"/>
      <c r="AA2130" s="95" t="s">
        <v>257</v>
      </c>
      <c r="AB2130" s="61"/>
      <c r="AC2130" s="61"/>
      <c r="AD2130" s="61"/>
      <c r="AE2130" s="67" t="str">
        <f t="shared" si="1"/>
        <v>Sep</v>
      </c>
      <c r="AF2130" s="68" t="str">
        <f t="shared" si="2"/>
        <v>Dec</v>
      </c>
      <c r="AG2130" s="177">
        <f t="shared" si="6"/>
        <v>77</v>
      </c>
      <c r="AH2130" s="70">
        <f t="shared" si="5"/>
        <v>43026</v>
      </c>
      <c r="AI2130" s="71">
        <f ca="1"/>
        <v>-963</v>
      </c>
      <c r="AJ2130" s="71" t="str">
        <v>2017</v>
      </c>
      <c r="AK2130" s="70">
        <f t="shared" si="4"/>
        <v>43006</v>
      </c>
    </row>
    <row r="2131" spans="1:37" ht="14.4">
      <c r="A2131" s="239" t="s">
        <v>15348</v>
      </c>
      <c r="B2131" s="56" t="s">
        <v>89</v>
      </c>
      <c r="C2131" s="59">
        <v>42996</v>
      </c>
      <c r="D2131" s="61" t="s">
        <v>1027</v>
      </c>
      <c r="E2131" s="61" t="s">
        <v>112</v>
      </c>
      <c r="F2131" s="349" t="s">
        <v>106</v>
      </c>
      <c r="G2131" s="168" t="s">
        <v>113</v>
      </c>
      <c r="H2131" s="184" t="s">
        <v>112</v>
      </c>
      <c r="I2131" s="59">
        <f t="shared" si="0"/>
        <v>43026</v>
      </c>
      <c r="J2131" s="61" t="s">
        <v>1946</v>
      </c>
      <c r="K2131" s="61" t="s">
        <v>1946</v>
      </c>
      <c r="L2131" s="197" t="s">
        <v>15349</v>
      </c>
      <c r="M2131" s="61" t="s">
        <v>7335</v>
      </c>
      <c r="N2131" s="61" t="s">
        <v>37</v>
      </c>
      <c r="O2131" s="61" t="s">
        <v>7336</v>
      </c>
      <c r="P2131" s="61" t="s">
        <v>116</v>
      </c>
      <c r="Q2131" s="59"/>
      <c r="R2131" s="61"/>
      <c r="S2131" s="61"/>
      <c r="T2131" s="61" t="s">
        <v>1946</v>
      </c>
      <c r="U2131" s="66"/>
      <c r="V2131" s="61"/>
      <c r="W2131" s="61"/>
      <c r="X2131" s="61"/>
      <c r="Y2131" s="57">
        <v>43073</v>
      </c>
      <c r="Z2131" s="75"/>
      <c r="AA2131" s="95"/>
      <c r="AB2131" s="61"/>
      <c r="AC2131" s="61"/>
      <c r="AD2131" s="61"/>
      <c r="AE2131" s="67" t="str">
        <f t="shared" si="1"/>
        <v>Sep</v>
      </c>
      <c r="AF2131" s="68" t="str">
        <f t="shared" si="2"/>
        <v>Dec</v>
      </c>
      <c r="AG2131" s="177">
        <f t="shared" si="6"/>
        <v>77</v>
      </c>
      <c r="AH2131" s="70">
        <f t="shared" si="5"/>
        <v>43026</v>
      </c>
      <c r="AI2131" s="71">
        <f ca="1"/>
        <v>-963</v>
      </c>
      <c r="AJ2131" s="71" t="str">
        <v>2017</v>
      </c>
      <c r="AK2131" s="70">
        <f t="shared" si="4"/>
        <v>43006</v>
      </c>
    </row>
    <row r="2132" spans="1:37" ht="14.4">
      <c r="A2132" s="239" t="s">
        <v>15350</v>
      </c>
      <c r="B2132" s="61" t="s">
        <v>89</v>
      </c>
      <c r="C2132" s="59">
        <v>42986</v>
      </c>
      <c r="D2132" s="61" t="s">
        <v>90</v>
      </c>
      <c r="E2132" s="61" t="s">
        <v>327</v>
      </c>
      <c r="F2132" s="349" t="s">
        <v>214</v>
      </c>
      <c r="G2132" s="187" t="s">
        <v>4797</v>
      </c>
      <c r="H2132" s="184" t="s">
        <v>327</v>
      </c>
      <c r="I2132" s="59">
        <f t="shared" si="0"/>
        <v>43016</v>
      </c>
      <c r="J2132" s="61"/>
      <c r="K2132" s="61" t="s">
        <v>1946</v>
      </c>
      <c r="L2132" s="197" t="s">
        <v>4803</v>
      </c>
      <c r="M2132" s="61" t="s">
        <v>15351</v>
      </c>
      <c r="N2132" s="61" t="s">
        <v>436</v>
      </c>
      <c r="O2132" s="61">
        <v>117023</v>
      </c>
      <c r="P2132" s="61" t="s">
        <v>96</v>
      </c>
      <c r="Q2132" s="59"/>
      <c r="R2132" s="61"/>
      <c r="S2132" s="61"/>
      <c r="T2132" s="61"/>
      <c r="U2132" s="66"/>
      <c r="V2132" s="61"/>
      <c r="W2132" s="61"/>
      <c r="X2132" s="61" t="s">
        <v>18</v>
      </c>
      <c r="Y2132" s="57">
        <v>43073</v>
      </c>
      <c r="Z2132" s="75"/>
      <c r="AA2132" s="95" t="s">
        <v>15352</v>
      </c>
      <c r="AB2132" s="61"/>
      <c r="AC2132" s="61"/>
      <c r="AD2132" s="61"/>
      <c r="AE2132" s="67" t="str">
        <f t="shared" si="1"/>
        <v>Sep</v>
      </c>
      <c r="AF2132" s="68" t="str">
        <f t="shared" si="2"/>
        <v>Dec</v>
      </c>
      <c r="AG2132" s="177">
        <f t="shared" si="6"/>
        <v>87</v>
      </c>
      <c r="AH2132" s="70">
        <f t="shared" si="5"/>
        <v>43016</v>
      </c>
      <c r="AI2132" s="71">
        <f ca="1"/>
        <v>-973</v>
      </c>
      <c r="AJ2132" s="71" t="str">
        <v>2017</v>
      </c>
      <c r="AK2132" s="70">
        <f t="shared" si="4"/>
        <v>42996</v>
      </c>
    </row>
    <row r="2133" spans="1:37" ht="14.4">
      <c r="A2133" s="239" t="s">
        <v>15353</v>
      </c>
      <c r="B2133" s="56" t="s">
        <v>89</v>
      </c>
      <c r="C2133" s="59">
        <v>42997</v>
      </c>
      <c r="D2133" s="61" t="s">
        <v>1027</v>
      </c>
      <c r="E2133" s="61" t="s">
        <v>327</v>
      </c>
      <c r="F2133" s="349" t="s">
        <v>214</v>
      </c>
      <c r="G2133" s="187" t="s">
        <v>4797</v>
      </c>
      <c r="H2133" s="184" t="s">
        <v>327</v>
      </c>
      <c r="I2133" s="59">
        <f t="shared" si="0"/>
        <v>43027</v>
      </c>
      <c r="J2133" s="61"/>
      <c r="K2133" s="61" t="s">
        <v>18</v>
      </c>
      <c r="L2133" s="197" t="s">
        <v>745</v>
      </c>
      <c r="M2133" s="61" t="s">
        <v>15354</v>
      </c>
      <c r="N2133" s="61" t="s">
        <v>271</v>
      </c>
      <c r="O2133" s="61">
        <v>2117036</v>
      </c>
      <c r="P2133" s="61" t="s">
        <v>96</v>
      </c>
      <c r="Q2133" s="59"/>
      <c r="R2133" s="61"/>
      <c r="S2133" s="61"/>
      <c r="T2133" s="61"/>
      <c r="U2133" s="66"/>
      <c r="V2133" s="61"/>
      <c r="W2133" s="61"/>
      <c r="X2133" s="56" t="s">
        <v>18</v>
      </c>
      <c r="Y2133" s="57">
        <v>43073</v>
      </c>
      <c r="Z2133" s="75"/>
      <c r="AA2133" s="64" t="s">
        <v>15352</v>
      </c>
      <c r="AB2133" s="61"/>
      <c r="AC2133" s="61"/>
      <c r="AD2133" s="61"/>
      <c r="AE2133" s="67" t="str">
        <f t="shared" si="1"/>
        <v>Sep</v>
      </c>
      <c r="AF2133" s="68" t="str">
        <f t="shared" si="2"/>
        <v>Dec</v>
      </c>
      <c r="AG2133" s="177">
        <f t="shared" si="6"/>
        <v>76</v>
      </c>
      <c r="AH2133" s="70">
        <f t="shared" si="5"/>
        <v>43027</v>
      </c>
      <c r="AI2133" s="71">
        <f ca="1"/>
        <v>-962</v>
      </c>
      <c r="AJ2133" s="71" t="str">
        <v>2017</v>
      </c>
      <c r="AK2133" s="70">
        <f t="shared" si="4"/>
        <v>43007</v>
      </c>
    </row>
    <row r="2134" spans="1:37" ht="14.4">
      <c r="A2134" s="239" t="s">
        <v>15355</v>
      </c>
      <c r="B2134" s="61" t="s">
        <v>89</v>
      </c>
      <c r="C2134" s="59">
        <v>42997</v>
      </c>
      <c r="D2134" s="61" t="s">
        <v>131</v>
      </c>
      <c r="E2134" s="61" t="s">
        <v>112</v>
      </c>
      <c r="F2134" s="349" t="s">
        <v>106</v>
      </c>
      <c r="G2134" s="168" t="s">
        <v>113</v>
      </c>
      <c r="H2134" s="184" t="s">
        <v>112</v>
      </c>
      <c r="I2134" s="59">
        <f t="shared" si="0"/>
        <v>43027</v>
      </c>
      <c r="J2134" s="61" t="s">
        <v>1946</v>
      </c>
      <c r="K2134" s="61" t="s">
        <v>6453</v>
      </c>
      <c r="L2134" s="197" t="s">
        <v>15356</v>
      </c>
      <c r="M2134" s="61" t="s">
        <v>15357</v>
      </c>
      <c r="N2134" s="61"/>
      <c r="O2134" s="61" t="s">
        <v>15358</v>
      </c>
      <c r="P2134" s="61" t="s">
        <v>116</v>
      </c>
      <c r="Q2134" s="59">
        <v>42999</v>
      </c>
      <c r="R2134" s="61"/>
      <c r="S2134" s="61"/>
      <c r="T2134" s="61"/>
      <c r="U2134" s="66"/>
      <c r="V2134" s="61"/>
      <c r="W2134" s="61"/>
      <c r="X2134" s="61"/>
      <c r="Y2134" s="57">
        <v>43073</v>
      </c>
      <c r="Z2134" s="75"/>
      <c r="AA2134" s="95" t="s">
        <v>257</v>
      </c>
      <c r="AB2134" s="61"/>
      <c r="AC2134" s="61"/>
      <c r="AD2134" s="61"/>
      <c r="AE2134" s="67" t="str">
        <f t="shared" si="1"/>
        <v>Sep</v>
      </c>
      <c r="AF2134" s="68" t="str">
        <f t="shared" si="2"/>
        <v>Dec</v>
      </c>
      <c r="AG2134" s="177">
        <f t="shared" si="6"/>
        <v>76</v>
      </c>
      <c r="AH2134" s="70">
        <f t="shared" si="5"/>
        <v>43027</v>
      </c>
      <c r="AI2134" s="71">
        <f ca="1"/>
        <v>-962</v>
      </c>
      <c r="AJ2134" s="71" t="str">
        <v>2017</v>
      </c>
      <c r="AK2134" s="70">
        <f t="shared" si="4"/>
        <v>43007</v>
      </c>
    </row>
    <row r="2135" spans="1:37" ht="14.4">
      <c r="A2135" s="239" t="s">
        <v>15359</v>
      </c>
      <c r="B2135" s="61" t="s">
        <v>89</v>
      </c>
      <c r="C2135" s="59">
        <v>42993</v>
      </c>
      <c r="D2135" s="61" t="s">
        <v>1027</v>
      </c>
      <c r="E2135" s="56" t="s">
        <v>140</v>
      </c>
      <c r="F2135" s="271" t="s">
        <v>106</v>
      </c>
      <c r="G2135" s="243" t="s">
        <v>107</v>
      </c>
      <c r="H2135" s="242" t="s">
        <v>140</v>
      </c>
      <c r="I2135" s="59">
        <f t="shared" si="0"/>
        <v>43023</v>
      </c>
      <c r="J2135" s="61"/>
      <c r="K2135" s="61"/>
      <c r="L2135" s="197" t="s">
        <v>642</v>
      </c>
      <c r="M2135" s="61" t="s">
        <v>15360</v>
      </c>
      <c r="N2135" s="61" t="s">
        <v>27</v>
      </c>
      <c r="O2135" s="61" t="s">
        <v>15209</v>
      </c>
      <c r="P2135" s="61" t="s">
        <v>17</v>
      </c>
      <c r="Q2135" s="59"/>
      <c r="R2135" s="61"/>
      <c r="S2135" s="61"/>
      <c r="T2135" s="61"/>
      <c r="U2135" s="66"/>
      <c r="V2135" s="61"/>
      <c r="W2135" s="61"/>
      <c r="X2135" s="61" t="s">
        <v>18</v>
      </c>
      <c r="Y2135" s="57">
        <v>43073</v>
      </c>
      <c r="Z2135" s="75"/>
      <c r="AA2135" s="95" t="s">
        <v>15362</v>
      </c>
      <c r="AB2135" s="61"/>
      <c r="AC2135" s="61"/>
      <c r="AD2135" s="61"/>
      <c r="AE2135" s="67" t="str">
        <f t="shared" si="1"/>
        <v>Sep</v>
      </c>
      <c r="AF2135" s="68" t="str">
        <f t="shared" si="2"/>
        <v>Dec</v>
      </c>
      <c r="AG2135" s="177">
        <f t="shared" si="6"/>
        <v>80</v>
      </c>
      <c r="AH2135" s="70">
        <f t="shared" si="5"/>
        <v>43023</v>
      </c>
      <c r="AI2135" s="71">
        <f ca="1"/>
        <v>-966</v>
      </c>
      <c r="AJ2135" s="71" t="str">
        <v>2017</v>
      </c>
      <c r="AK2135" s="70">
        <f t="shared" si="4"/>
        <v>43003</v>
      </c>
    </row>
    <row r="2136" spans="1:37" ht="14.4">
      <c r="A2136" s="239" t="s">
        <v>15364</v>
      </c>
      <c r="B2136" s="61" t="s">
        <v>89</v>
      </c>
      <c r="C2136" s="59">
        <v>42997</v>
      </c>
      <c r="D2136" s="61" t="s">
        <v>90</v>
      </c>
      <c r="E2136" s="56" t="s">
        <v>140</v>
      </c>
      <c r="F2136" s="271" t="s">
        <v>106</v>
      </c>
      <c r="G2136" s="243" t="s">
        <v>107</v>
      </c>
      <c r="H2136" s="242" t="s">
        <v>140</v>
      </c>
      <c r="I2136" s="59">
        <f t="shared" si="0"/>
        <v>43027</v>
      </c>
      <c r="J2136" s="61"/>
      <c r="K2136" s="61"/>
      <c r="L2136" s="197" t="s">
        <v>15365</v>
      </c>
      <c r="M2136" s="61" t="s">
        <v>15366</v>
      </c>
      <c r="N2136" s="61" t="s">
        <v>249</v>
      </c>
      <c r="O2136" s="61" t="s">
        <v>15367</v>
      </c>
      <c r="P2136" s="61" t="s">
        <v>21</v>
      </c>
      <c r="Q2136" s="59"/>
      <c r="R2136" s="61"/>
      <c r="S2136" s="61"/>
      <c r="T2136" s="61"/>
      <c r="U2136" s="66"/>
      <c r="V2136" s="61"/>
      <c r="W2136" s="61"/>
      <c r="X2136" s="61" t="s">
        <v>18</v>
      </c>
      <c r="Y2136" s="57">
        <v>43073</v>
      </c>
      <c r="Z2136" s="75"/>
      <c r="AA2136" s="95" t="s">
        <v>13620</v>
      </c>
      <c r="AB2136" s="61"/>
      <c r="AC2136" s="61"/>
      <c r="AD2136" s="61"/>
      <c r="AE2136" s="67" t="str">
        <f t="shared" si="1"/>
        <v>Sep</v>
      </c>
      <c r="AF2136" s="68" t="str">
        <f t="shared" si="2"/>
        <v>Dec</v>
      </c>
      <c r="AG2136" s="177">
        <f t="shared" si="6"/>
        <v>76</v>
      </c>
      <c r="AH2136" s="70">
        <f t="shared" si="5"/>
        <v>43027</v>
      </c>
      <c r="AI2136" s="71">
        <f ca="1"/>
        <v>-962</v>
      </c>
      <c r="AJ2136" s="71" t="str">
        <v>2017</v>
      </c>
      <c r="AK2136" s="70">
        <f t="shared" si="4"/>
        <v>43007</v>
      </c>
    </row>
    <row r="2137" spans="1:37" ht="14.4">
      <c r="A2137" s="239" t="s">
        <v>15369</v>
      </c>
      <c r="B2137" s="61" t="s">
        <v>89</v>
      </c>
      <c r="C2137" s="59">
        <v>42998</v>
      </c>
      <c r="D2137" s="61" t="s">
        <v>131</v>
      </c>
      <c r="E2137" s="56" t="s">
        <v>140</v>
      </c>
      <c r="F2137" s="271" t="s">
        <v>106</v>
      </c>
      <c r="G2137" s="243" t="s">
        <v>107</v>
      </c>
      <c r="H2137" s="242" t="s">
        <v>140</v>
      </c>
      <c r="I2137" s="59">
        <f t="shared" si="0"/>
        <v>43028</v>
      </c>
      <c r="J2137" s="61"/>
      <c r="K2137" s="61"/>
      <c r="L2137" s="197" t="s">
        <v>15372</v>
      </c>
      <c r="M2137" s="61" t="s">
        <v>15373</v>
      </c>
      <c r="N2137" s="61" t="s">
        <v>20</v>
      </c>
      <c r="O2137" s="61" t="s">
        <v>15374</v>
      </c>
      <c r="P2137" s="61" t="s">
        <v>17</v>
      </c>
      <c r="Q2137" s="59"/>
      <c r="R2137" s="61"/>
      <c r="S2137" s="61"/>
      <c r="T2137" s="61"/>
      <c r="U2137" s="66"/>
      <c r="V2137" s="61"/>
      <c r="W2137" s="61"/>
      <c r="X2137" s="61" t="s">
        <v>18</v>
      </c>
      <c r="Y2137" s="57">
        <v>43073</v>
      </c>
      <c r="Z2137" s="75"/>
      <c r="AA2137" s="95" t="s">
        <v>15375</v>
      </c>
      <c r="AB2137" s="61"/>
      <c r="AC2137" s="61"/>
      <c r="AD2137" s="61"/>
      <c r="AE2137" s="67" t="str">
        <f t="shared" si="1"/>
        <v>Sep</v>
      </c>
      <c r="AF2137" s="68" t="str">
        <f t="shared" si="2"/>
        <v>Dec</v>
      </c>
      <c r="AG2137" s="177">
        <f t="shared" si="6"/>
        <v>75</v>
      </c>
      <c r="AH2137" s="70">
        <f t="shared" si="5"/>
        <v>43028</v>
      </c>
      <c r="AI2137" s="71">
        <f ca="1"/>
        <v>-961</v>
      </c>
      <c r="AJ2137" s="71" t="str">
        <v>2017</v>
      </c>
      <c r="AK2137" s="70">
        <f t="shared" si="4"/>
        <v>43008</v>
      </c>
    </row>
    <row r="2138" spans="1:37" ht="14.4">
      <c r="A2138" s="239" t="s">
        <v>15376</v>
      </c>
      <c r="B2138" s="61" t="s">
        <v>89</v>
      </c>
      <c r="C2138" s="59">
        <v>42998</v>
      </c>
      <c r="D2138" s="61" t="s">
        <v>90</v>
      </c>
      <c r="E2138" s="56" t="s">
        <v>140</v>
      </c>
      <c r="F2138" s="271" t="s">
        <v>106</v>
      </c>
      <c r="G2138" s="243" t="s">
        <v>107</v>
      </c>
      <c r="H2138" s="242" t="s">
        <v>140</v>
      </c>
      <c r="I2138" s="59">
        <f t="shared" si="0"/>
        <v>43028</v>
      </c>
      <c r="J2138" s="61"/>
      <c r="K2138" s="61"/>
      <c r="L2138" s="197" t="s">
        <v>15378</v>
      </c>
      <c r="M2138" s="61" t="s">
        <v>15379</v>
      </c>
      <c r="N2138" s="61"/>
      <c r="O2138" s="61"/>
      <c r="P2138" s="61"/>
      <c r="Q2138" s="59"/>
      <c r="R2138" s="61"/>
      <c r="S2138" s="61"/>
      <c r="T2138" s="61"/>
      <c r="U2138" s="66"/>
      <c r="V2138" s="61"/>
      <c r="W2138" s="61"/>
      <c r="X2138" s="61" t="s">
        <v>14</v>
      </c>
      <c r="Y2138" s="57">
        <v>43073</v>
      </c>
      <c r="Z2138" s="75"/>
      <c r="AA2138" s="95" t="s">
        <v>3956</v>
      </c>
      <c r="AB2138" s="61"/>
      <c r="AC2138" s="61"/>
      <c r="AD2138" s="61"/>
      <c r="AE2138" s="67" t="str">
        <f t="shared" si="1"/>
        <v>Sep</v>
      </c>
      <c r="AF2138" s="68" t="str">
        <f t="shared" si="2"/>
        <v>Dec</v>
      </c>
      <c r="AG2138" s="177">
        <f t="shared" si="6"/>
        <v>75</v>
      </c>
      <c r="AH2138" s="70">
        <f t="shared" si="5"/>
        <v>43028</v>
      </c>
      <c r="AI2138" s="71">
        <f ca="1"/>
        <v>-961</v>
      </c>
      <c r="AJ2138" s="71" t="str">
        <v>2017</v>
      </c>
      <c r="AK2138" s="70">
        <f t="shared" si="4"/>
        <v>43008</v>
      </c>
    </row>
    <row r="2139" spans="1:37" ht="14.4">
      <c r="A2139" s="239" t="s">
        <v>15380</v>
      </c>
      <c r="B2139" s="61" t="s">
        <v>89</v>
      </c>
      <c r="C2139" s="59">
        <v>42998</v>
      </c>
      <c r="D2139" s="61" t="s">
        <v>90</v>
      </c>
      <c r="E2139" s="56" t="s">
        <v>140</v>
      </c>
      <c r="F2139" s="271" t="s">
        <v>106</v>
      </c>
      <c r="G2139" s="243" t="s">
        <v>107</v>
      </c>
      <c r="H2139" s="242" t="s">
        <v>140</v>
      </c>
      <c r="I2139" s="59">
        <f t="shared" si="0"/>
        <v>43028</v>
      </c>
      <c r="J2139" s="61"/>
      <c r="K2139" s="61"/>
      <c r="L2139" s="197" t="s">
        <v>10862</v>
      </c>
      <c r="M2139" s="61" t="s">
        <v>15381</v>
      </c>
      <c r="N2139" s="61"/>
      <c r="O2139" s="61" t="s">
        <v>15382</v>
      </c>
      <c r="P2139" s="61"/>
      <c r="Q2139" s="59"/>
      <c r="R2139" s="61"/>
      <c r="S2139" s="61"/>
      <c r="T2139" s="61"/>
      <c r="U2139" s="66"/>
      <c r="V2139" s="61"/>
      <c r="W2139" s="61"/>
      <c r="X2139" s="61" t="s">
        <v>18</v>
      </c>
      <c r="Y2139" s="57">
        <v>43073</v>
      </c>
      <c r="Z2139" s="75"/>
      <c r="AA2139" s="95" t="s">
        <v>4585</v>
      </c>
      <c r="AB2139" s="61"/>
      <c r="AC2139" s="61"/>
      <c r="AD2139" s="61"/>
      <c r="AE2139" s="67" t="str">
        <f t="shared" si="1"/>
        <v>Sep</v>
      </c>
      <c r="AF2139" s="68" t="str">
        <f t="shared" si="2"/>
        <v>Dec</v>
      </c>
      <c r="AG2139" s="177">
        <f t="shared" si="6"/>
        <v>75</v>
      </c>
      <c r="AH2139" s="70">
        <f t="shared" si="5"/>
        <v>43028</v>
      </c>
      <c r="AI2139" s="71">
        <f ca="1"/>
        <v>-961</v>
      </c>
      <c r="AJ2139" s="71" t="str">
        <v>2017</v>
      </c>
      <c r="AK2139" s="70">
        <f t="shared" si="4"/>
        <v>43008</v>
      </c>
    </row>
    <row r="2140" spans="1:37" ht="14.4">
      <c r="A2140" s="239" t="s">
        <v>15383</v>
      </c>
      <c r="B2140" s="61" t="s">
        <v>89</v>
      </c>
      <c r="C2140" s="59">
        <v>42998</v>
      </c>
      <c r="D2140" s="61" t="s">
        <v>90</v>
      </c>
      <c r="E2140" s="56" t="s">
        <v>140</v>
      </c>
      <c r="F2140" s="271" t="s">
        <v>106</v>
      </c>
      <c r="G2140" s="243" t="s">
        <v>107</v>
      </c>
      <c r="H2140" s="242" t="s">
        <v>140</v>
      </c>
      <c r="I2140" s="59">
        <f t="shared" si="0"/>
        <v>43028</v>
      </c>
      <c r="J2140" s="61"/>
      <c r="K2140" s="61"/>
      <c r="L2140" s="197" t="s">
        <v>15384</v>
      </c>
      <c r="M2140" s="61" t="s">
        <v>15385</v>
      </c>
      <c r="N2140" s="61" t="s">
        <v>22</v>
      </c>
      <c r="O2140" s="61" t="s">
        <v>15386</v>
      </c>
      <c r="P2140" s="61" t="s">
        <v>17</v>
      </c>
      <c r="Q2140" s="59"/>
      <c r="R2140" s="61"/>
      <c r="S2140" s="61"/>
      <c r="T2140" s="61"/>
      <c r="U2140" s="66"/>
      <c r="V2140" s="61"/>
      <c r="W2140" s="61"/>
      <c r="X2140" s="61" t="s">
        <v>18</v>
      </c>
      <c r="Y2140" s="57">
        <v>43073</v>
      </c>
      <c r="Z2140" s="75"/>
      <c r="AA2140" s="95" t="s">
        <v>4585</v>
      </c>
      <c r="AB2140" s="61"/>
      <c r="AC2140" s="61"/>
      <c r="AD2140" s="61"/>
      <c r="AE2140" s="67" t="str">
        <f t="shared" si="1"/>
        <v>Sep</v>
      </c>
      <c r="AF2140" s="68" t="str">
        <f t="shared" si="2"/>
        <v>Dec</v>
      </c>
      <c r="AG2140" s="177">
        <f t="shared" si="6"/>
        <v>75</v>
      </c>
      <c r="AH2140" s="70">
        <f t="shared" si="5"/>
        <v>43028</v>
      </c>
      <c r="AI2140" s="71">
        <f ca="1"/>
        <v>-961</v>
      </c>
      <c r="AJ2140" s="71" t="str">
        <v>2017</v>
      </c>
      <c r="AK2140" s="70">
        <f t="shared" si="4"/>
        <v>43008</v>
      </c>
    </row>
    <row r="2141" spans="1:37" ht="14.4">
      <c r="A2141" s="239" t="s">
        <v>15387</v>
      </c>
      <c r="B2141" s="56" t="s">
        <v>89</v>
      </c>
      <c r="C2141" s="59">
        <v>42979</v>
      </c>
      <c r="D2141" s="61" t="s">
        <v>90</v>
      </c>
      <c r="E2141" s="61" t="s">
        <v>32</v>
      </c>
      <c r="F2141" s="349" t="s">
        <v>106</v>
      </c>
      <c r="G2141" s="243" t="s">
        <v>107</v>
      </c>
      <c r="H2141" s="184" t="s">
        <v>12</v>
      </c>
      <c r="I2141" s="59">
        <f t="shared" si="0"/>
        <v>43009</v>
      </c>
      <c r="J2141" s="61"/>
      <c r="K2141" s="61"/>
      <c r="L2141" s="197" t="s">
        <v>15388</v>
      </c>
      <c r="M2141" s="61" t="s">
        <v>15389</v>
      </c>
      <c r="N2141" s="61" t="s">
        <v>39</v>
      </c>
      <c r="O2141" s="56" t="s">
        <v>2111</v>
      </c>
      <c r="P2141" s="61" t="s">
        <v>17</v>
      </c>
      <c r="Q2141" s="59"/>
      <c r="R2141" s="61"/>
      <c r="S2141" s="61"/>
      <c r="T2141" s="61"/>
      <c r="U2141" s="66"/>
      <c r="V2141" s="61"/>
      <c r="W2141" s="61"/>
      <c r="X2141" s="56" t="s">
        <v>14</v>
      </c>
      <c r="Y2141" s="57">
        <v>43087</v>
      </c>
      <c r="Z2141" s="75"/>
      <c r="AA2141" s="60" t="s">
        <v>15391</v>
      </c>
      <c r="AB2141" s="61"/>
      <c r="AC2141" s="61"/>
      <c r="AD2141" s="61"/>
      <c r="AE2141" s="67" t="str">
        <f t="shared" si="1"/>
        <v>Sep</v>
      </c>
      <c r="AF2141" s="68" t="str">
        <f t="shared" si="2"/>
        <v>Dec</v>
      </c>
      <c r="AG2141" s="177">
        <f t="shared" si="6"/>
        <v>108</v>
      </c>
      <c r="AH2141" s="70">
        <f t="shared" si="5"/>
        <v>43009</v>
      </c>
      <c r="AI2141" s="71">
        <f ca="1"/>
        <v>-980</v>
      </c>
      <c r="AJ2141" s="71" t="str">
        <v>2017</v>
      </c>
      <c r="AK2141" s="70">
        <f t="shared" si="4"/>
        <v>42989</v>
      </c>
    </row>
    <row r="2142" spans="1:37" ht="14.4">
      <c r="A2142" s="239" t="s">
        <v>15392</v>
      </c>
      <c r="B2142" s="61" t="s">
        <v>89</v>
      </c>
      <c r="C2142" s="59">
        <v>42999</v>
      </c>
      <c r="D2142" s="61" t="s">
        <v>90</v>
      </c>
      <c r="E2142" s="61" t="s">
        <v>13864</v>
      </c>
      <c r="F2142" s="349" t="s">
        <v>214</v>
      </c>
      <c r="G2142" s="187" t="s">
        <v>15394</v>
      </c>
      <c r="H2142" s="184" t="s">
        <v>15178</v>
      </c>
      <c r="I2142" s="59">
        <f t="shared" si="0"/>
        <v>43029</v>
      </c>
      <c r="J2142" s="61" t="s">
        <v>18</v>
      </c>
      <c r="K2142" s="61" t="s">
        <v>14</v>
      </c>
      <c r="L2142" s="197" t="s">
        <v>15395</v>
      </c>
      <c r="M2142" s="61" t="s">
        <v>108</v>
      </c>
      <c r="N2142" s="61" t="s">
        <v>395</v>
      </c>
      <c r="O2142" s="61" t="s">
        <v>108</v>
      </c>
      <c r="P2142" s="61" t="s">
        <v>96</v>
      </c>
      <c r="Q2142" s="182"/>
      <c r="R2142" s="61" t="s">
        <v>18</v>
      </c>
      <c r="S2142" s="61"/>
      <c r="T2142" s="61"/>
      <c r="U2142" s="66" t="s">
        <v>108</v>
      </c>
      <c r="V2142" s="61" t="s">
        <v>108</v>
      </c>
      <c r="W2142" s="61"/>
      <c r="X2142" s="61" t="s">
        <v>14</v>
      </c>
      <c r="Y2142" s="57">
        <v>43073</v>
      </c>
      <c r="Z2142" s="75" t="s">
        <v>108</v>
      </c>
      <c r="AA2142" s="95" t="s">
        <v>15397</v>
      </c>
      <c r="AB2142" s="61" t="s">
        <v>3872</v>
      </c>
      <c r="AC2142" s="61"/>
      <c r="AD2142" s="61"/>
      <c r="AE2142" s="67" t="str">
        <f t="shared" si="1"/>
        <v>Sep</v>
      </c>
      <c r="AF2142" s="68" t="str">
        <f t="shared" si="2"/>
        <v>Dec</v>
      </c>
      <c r="AG2142" s="177">
        <f t="shared" si="6"/>
        <v>74</v>
      </c>
      <c r="AH2142" s="70">
        <f t="shared" si="5"/>
        <v>43029</v>
      </c>
      <c r="AI2142" s="71">
        <f ca="1"/>
        <v>-960</v>
      </c>
      <c r="AJ2142" s="71" t="str">
        <v>2017</v>
      </c>
      <c r="AK2142" s="70">
        <f t="shared" si="4"/>
        <v>43009</v>
      </c>
    </row>
    <row r="2143" spans="1:37" ht="14.4">
      <c r="A2143" s="239" t="s">
        <v>15398</v>
      </c>
      <c r="B2143" s="56" t="s">
        <v>89</v>
      </c>
      <c r="C2143" s="59">
        <v>42999</v>
      </c>
      <c r="D2143" s="61" t="s">
        <v>90</v>
      </c>
      <c r="E2143" s="61" t="s">
        <v>13864</v>
      </c>
      <c r="F2143" s="349" t="s">
        <v>214</v>
      </c>
      <c r="G2143" s="187" t="s">
        <v>214</v>
      </c>
      <c r="H2143" s="184" t="s">
        <v>2445</v>
      </c>
      <c r="I2143" s="59">
        <f t="shared" si="0"/>
        <v>43029</v>
      </c>
      <c r="J2143" s="61" t="s">
        <v>18</v>
      </c>
      <c r="K2143" s="56" t="s">
        <v>14</v>
      </c>
      <c r="L2143" s="197" t="s">
        <v>15399</v>
      </c>
      <c r="M2143" s="61"/>
      <c r="N2143" s="61"/>
      <c r="O2143" s="61"/>
      <c r="P2143" s="61" t="s">
        <v>96</v>
      </c>
      <c r="Q2143" s="182"/>
      <c r="R2143" s="61" t="s">
        <v>18</v>
      </c>
      <c r="S2143" s="61"/>
      <c r="T2143" s="61"/>
      <c r="U2143" s="66" t="s">
        <v>108</v>
      </c>
      <c r="V2143" s="61" t="s">
        <v>108</v>
      </c>
      <c r="W2143" s="61"/>
      <c r="X2143" s="61"/>
      <c r="Y2143" s="57">
        <v>43073</v>
      </c>
      <c r="Z2143" s="75" t="s">
        <v>108</v>
      </c>
      <c r="AA2143" s="95" t="s">
        <v>15400</v>
      </c>
      <c r="AB2143" s="61"/>
      <c r="AC2143" s="61"/>
      <c r="AD2143" s="61"/>
      <c r="AE2143" s="67" t="str">
        <f t="shared" si="1"/>
        <v>Sep</v>
      </c>
      <c r="AF2143" s="68" t="str">
        <f t="shared" si="2"/>
        <v>Dec</v>
      </c>
      <c r="AG2143" s="177">
        <f t="shared" si="6"/>
        <v>74</v>
      </c>
      <c r="AH2143" s="70">
        <f t="shared" si="5"/>
        <v>43029</v>
      </c>
      <c r="AI2143" s="71">
        <f ca="1"/>
        <v>-960</v>
      </c>
      <c r="AJ2143" s="71" t="str">
        <v>2017</v>
      </c>
      <c r="AK2143" s="70">
        <f t="shared" si="4"/>
        <v>43009</v>
      </c>
    </row>
    <row r="2144" spans="1:37" ht="14.4">
      <c r="A2144" s="239" t="s">
        <v>15403</v>
      </c>
      <c r="B2144" s="61" t="s">
        <v>89</v>
      </c>
      <c r="C2144" s="59">
        <v>42999</v>
      </c>
      <c r="D2144" s="61" t="s">
        <v>90</v>
      </c>
      <c r="E2144" s="61" t="s">
        <v>13864</v>
      </c>
      <c r="F2144" s="349" t="s">
        <v>214</v>
      </c>
      <c r="G2144" s="168" t="s">
        <v>5916</v>
      </c>
      <c r="H2144" s="184" t="s">
        <v>3785</v>
      </c>
      <c r="I2144" s="59">
        <f t="shared" si="0"/>
        <v>43029</v>
      </c>
      <c r="J2144" s="61" t="s">
        <v>18</v>
      </c>
      <c r="K2144" s="61" t="s">
        <v>18</v>
      </c>
      <c r="L2144" s="197" t="s">
        <v>15399</v>
      </c>
      <c r="M2144" s="61" t="s">
        <v>108</v>
      </c>
      <c r="N2144" s="61" t="s">
        <v>395</v>
      </c>
      <c r="O2144" s="61" t="s">
        <v>108</v>
      </c>
      <c r="P2144" s="61" t="s">
        <v>96</v>
      </c>
      <c r="Q2144" s="182"/>
      <c r="R2144" s="61" t="s">
        <v>18</v>
      </c>
      <c r="S2144" s="61"/>
      <c r="T2144" s="61"/>
      <c r="U2144" s="66" t="s">
        <v>108</v>
      </c>
      <c r="V2144" s="61" t="s">
        <v>108</v>
      </c>
      <c r="W2144" s="61"/>
      <c r="X2144" s="61" t="s">
        <v>18</v>
      </c>
      <c r="Y2144" s="57">
        <v>43073</v>
      </c>
      <c r="Z2144" s="75" t="s">
        <v>108</v>
      </c>
      <c r="AA2144" s="95" t="s">
        <v>15404</v>
      </c>
      <c r="AB2144" s="61" t="s">
        <v>97</v>
      </c>
      <c r="AC2144" s="61"/>
      <c r="AD2144" s="61"/>
      <c r="AE2144" s="67" t="str">
        <f t="shared" si="1"/>
        <v>Sep</v>
      </c>
      <c r="AF2144" s="68" t="str">
        <f t="shared" si="2"/>
        <v>Dec</v>
      </c>
      <c r="AG2144" s="177">
        <f t="shared" si="6"/>
        <v>74</v>
      </c>
      <c r="AH2144" s="70">
        <f t="shared" si="5"/>
        <v>43029</v>
      </c>
      <c r="AI2144" s="71">
        <f ca="1"/>
        <v>-960</v>
      </c>
      <c r="AJ2144" s="71" t="str">
        <v>2017</v>
      </c>
      <c r="AK2144" s="70">
        <f t="shared" si="4"/>
        <v>43009</v>
      </c>
    </row>
    <row r="2145" spans="1:37" ht="14.4">
      <c r="A2145" s="239" t="s">
        <v>15406</v>
      </c>
      <c r="B2145" s="56" t="s">
        <v>89</v>
      </c>
      <c r="C2145" s="59">
        <v>42999</v>
      </c>
      <c r="D2145" s="61" t="s">
        <v>90</v>
      </c>
      <c r="E2145" s="61" t="s">
        <v>13864</v>
      </c>
      <c r="F2145" s="349" t="s">
        <v>214</v>
      </c>
      <c r="G2145" s="187" t="s">
        <v>4281</v>
      </c>
      <c r="H2145" s="184" t="s">
        <v>2779</v>
      </c>
      <c r="I2145" s="59">
        <f t="shared" si="0"/>
        <v>43029</v>
      </c>
      <c r="J2145" s="61" t="s">
        <v>18</v>
      </c>
      <c r="K2145" s="56" t="s">
        <v>18</v>
      </c>
      <c r="L2145" s="197" t="s">
        <v>15410</v>
      </c>
      <c r="M2145" s="61" t="s">
        <v>108</v>
      </c>
      <c r="N2145" s="61" t="s">
        <v>395</v>
      </c>
      <c r="O2145" s="61" t="s">
        <v>108</v>
      </c>
      <c r="P2145" s="61" t="s">
        <v>96</v>
      </c>
      <c r="Q2145" s="182"/>
      <c r="R2145" s="61" t="s">
        <v>18</v>
      </c>
      <c r="S2145" s="61"/>
      <c r="T2145" s="61"/>
      <c r="U2145" s="66" t="s">
        <v>108</v>
      </c>
      <c r="V2145" s="61" t="s">
        <v>108</v>
      </c>
      <c r="W2145" s="61"/>
      <c r="X2145" s="56" t="s">
        <v>18</v>
      </c>
      <c r="Y2145" s="57">
        <v>43073</v>
      </c>
      <c r="Z2145" s="75" t="s">
        <v>108</v>
      </c>
      <c r="AA2145" s="95" t="s">
        <v>15411</v>
      </c>
      <c r="AB2145" s="56" t="s">
        <v>15412</v>
      </c>
      <c r="AC2145" s="61"/>
      <c r="AD2145" s="61"/>
      <c r="AE2145" s="67" t="str">
        <f t="shared" si="1"/>
        <v>Sep</v>
      </c>
      <c r="AF2145" s="68" t="str">
        <f t="shared" si="2"/>
        <v>Dec</v>
      </c>
      <c r="AG2145" s="177">
        <f t="shared" si="6"/>
        <v>74</v>
      </c>
      <c r="AH2145" s="70">
        <f t="shared" si="5"/>
        <v>43029</v>
      </c>
      <c r="AI2145" s="71">
        <f ca="1"/>
        <v>-960</v>
      </c>
      <c r="AJ2145" s="71" t="str">
        <v>2017</v>
      </c>
      <c r="AK2145" s="70">
        <f t="shared" si="4"/>
        <v>43009</v>
      </c>
    </row>
    <row r="2146" spans="1:37" ht="14.4">
      <c r="A2146" s="239" t="s">
        <v>15414</v>
      </c>
      <c r="B2146" s="61" t="s">
        <v>89</v>
      </c>
      <c r="C2146" s="59">
        <v>42999</v>
      </c>
      <c r="D2146" s="61" t="s">
        <v>90</v>
      </c>
      <c r="E2146" s="61" t="s">
        <v>13864</v>
      </c>
      <c r="F2146" s="349" t="s">
        <v>214</v>
      </c>
      <c r="G2146" s="187" t="s">
        <v>214</v>
      </c>
      <c r="H2146" s="184" t="s">
        <v>3785</v>
      </c>
      <c r="I2146" s="59">
        <f t="shared" si="0"/>
        <v>43029</v>
      </c>
      <c r="J2146" s="61" t="s">
        <v>18</v>
      </c>
      <c r="K2146" s="61" t="s">
        <v>14</v>
      </c>
      <c r="L2146" s="197" t="s">
        <v>15417</v>
      </c>
      <c r="M2146" s="61" t="s">
        <v>15418</v>
      </c>
      <c r="N2146" s="61" t="s">
        <v>143</v>
      </c>
      <c r="O2146" s="61" t="s">
        <v>14980</v>
      </c>
      <c r="P2146" s="61" t="s">
        <v>96</v>
      </c>
      <c r="Q2146" s="182"/>
      <c r="R2146" s="61" t="s">
        <v>18</v>
      </c>
      <c r="S2146" s="61"/>
      <c r="T2146" s="61"/>
      <c r="U2146" s="66" t="s">
        <v>108</v>
      </c>
      <c r="V2146" s="61" t="s">
        <v>108</v>
      </c>
      <c r="W2146" s="61"/>
      <c r="X2146" s="61" t="s">
        <v>14</v>
      </c>
      <c r="Y2146" s="57">
        <v>43073</v>
      </c>
      <c r="Z2146" s="75" t="s">
        <v>108</v>
      </c>
      <c r="AA2146" s="95" t="s">
        <v>15420</v>
      </c>
      <c r="AB2146" s="61" t="s">
        <v>3872</v>
      </c>
      <c r="AC2146" s="61"/>
      <c r="AD2146" s="61"/>
      <c r="AE2146" s="67" t="str">
        <f t="shared" si="1"/>
        <v>Sep</v>
      </c>
      <c r="AF2146" s="68" t="str">
        <f t="shared" si="2"/>
        <v>Dec</v>
      </c>
      <c r="AG2146" s="177">
        <f t="shared" si="6"/>
        <v>74</v>
      </c>
      <c r="AH2146" s="70">
        <f t="shared" si="5"/>
        <v>43029</v>
      </c>
      <c r="AI2146" s="71">
        <f ca="1"/>
        <v>-960</v>
      </c>
      <c r="AJ2146" s="71" t="str">
        <v>2017</v>
      </c>
      <c r="AK2146" s="70">
        <f t="shared" si="4"/>
        <v>43009</v>
      </c>
    </row>
    <row r="2147" spans="1:37" ht="14.4">
      <c r="A2147" s="239" t="s">
        <v>15422</v>
      </c>
      <c r="B2147" s="61" t="s">
        <v>89</v>
      </c>
      <c r="C2147" s="59">
        <v>42999</v>
      </c>
      <c r="D2147" s="61" t="s">
        <v>90</v>
      </c>
      <c r="E2147" s="61" t="s">
        <v>13864</v>
      </c>
      <c r="F2147" s="349" t="s">
        <v>214</v>
      </c>
      <c r="G2147" s="187" t="s">
        <v>8820</v>
      </c>
      <c r="H2147" s="184" t="s">
        <v>15423</v>
      </c>
      <c r="I2147" s="59">
        <f t="shared" si="0"/>
        <v>43029</v>
      </c>
      <c r="J2147" s="61" t="s">
        <v>18</v>
      </c>
      <c r="K2147" s="61" t="s">
        <v>18</v>
      </c>
      <c r="L2147" s="197" t="s">
        <v>15426</v>
      </c>
      <c r="M2147" s="61" t="s">
        <v>108</v>
      </c>
      <c r="N2147" s="61" t="s">
        <v>395</v>
      </c>
      <c r="O2147" s="61" t="s">
        <v>108</v>
      </c>
      <c r="P2147" s="61" t="s">
        <v>96</v>
      </c>
      <c r="Q2147" s="182"/>
      <c r="R2147" s="61" t="s">
        <v>18</v>
      </c>
      <c r="S2147" s="61"/>
      <c r="T2147" s="61"/>
      <c r="U2147" s="66" t="s">
        <v>108</v>
      </c>
      <c r="V2147" s="61" t="s">
        <v>108</v>
      </c>
      <c r="W2147" s="61"/>
      <c r="X2147" s="61" t="s">
        <v>18</v>
      </c>
      <c r="Y2147" s="57">
        <v>43073</v>
      </c>
      <c r="Z2147" s="75" t="s">
        <v>108</v>
      </c>
      <c r="AA2147" s="95" t="s">
        <v>15427</v>
      </c>
      <c r="AB2147" s="61" t="s">
        <v>97</v>
      </c>
      <c r="AC2147" s="61"/>
      <c r="AD2147" s="61"/>
      <c r="AE2147" s="67" t="str">
        <f t="shared" si="1"/>
        <v>Sep</v>
      </c>
      <c r="AF2147" s="68" t="str">
        <f t="shared" si="2"/>
        <v>Dec</v>
      </c>
      <c r="AG2147" s="177">
        <f t="shared" si="6"/>
        <v>74</v>
      </c>
      <c r="AH2147" s="70">
        <f t="shared" si="5"/>
        <v>43029</v>
      </c>
      <c r="AI2147" s="71">
        <f ca="1"/>
        <v>-960</v>
      </c>
      <c r="AJ2147" s="71" t="str">
        <v>2017</v>
      </c>
      <c r="AK2147" s="70">
        <f t="shared" si="4"/>
        <v>43009</v>
      </c>
    </row>
    <row r="2148" spans="1:37" ht="14.4">
      <c r="A2148" s="239" t="s">
        <v>15428</v>
      </c>
      <c r="B2148" s="56" t="s">
        <v>89</v>
      </c>
      <c r="C2148" s="59">
        <v>42999</v>
      </c>
      <c r="D2148" s="61" t="s">
        <v>90</v>
      </c>
      <c r="E2148" s="61" t="s">
        <v>13864</v>
      </c>
      <c r="F2148" s="349" t="s">
        <v>214</v>
      </c>
      <c r="G2148" s="187" t="s">
        <v>214</v>
      </c>
      <c r="H2148" s="184" t="s">
        <v>2445</v>
      </c>
      <c r="I2148" s="59">
        <f t="shared" si="0"/>
        <v>43029</v>
      </c>
      <c r="J2148" s="61" t="s">
        <v>18</v>
      </c>
      <c r="K2148" s="56" t="s">
        <v>14</v>
      </c>
      <c r="L2148" s="197" t="s">
        <v>15429</v>
      </c>
      <c r="M2148" s="61" t="s">
        <v>15430</v>
      </c>
      <c r="N2148" s="61"/>
      <c r="O2148" s="61" t="s">
        <v>15431</v>
      </c>
      <c r="P2148" s="61" t="s">
        <v>96</v>
      </c>
      <c r="Q2148" s="182"/>
      <c r="R2148" s="61" t="s">
        <v>18</v>
      </c>
      <c r="S2148" s="61"/>
      <c r="T2148" s="61"/>
      <c r="U2148" s="66" t="s">
        <v>108</v>
      </c>
      <c r="V2148" s="61" t="s">
        <v>108</v>
      </c>
      <c r="W2148" s="61"/>
      <c r="X2148" s="56" t="s">
        <v>14</v>
      </c>
      <c r="Y2148" s="57">
        <v>43073</v>
      </c>
      <c r="Z2148" s="75" t="s">
        <v>108</v>
      </c>
      <c r="AA2148" s="95" t="s">
        <v>15432</v>
      </c>
      <c r="AB2148" s="56" t="s">
        <v>3872</v>
      </c>
      <c r="AC2148" s="61"/>
      <c r="AD2148" s="61"/>
      <c r="AE2148" s="67" t="str">
        <f t="shared" si="1"/>
        <v>Sep</v>
      </c>
      <c r="AF2148" s="68" t="str">
        <f t="shared" si="2"/>
        <v>Dec</v>
      </c>
      <c r="AG2148" s="177">
        <f t="shared" si="6"/>
        <v>74</v>
      </c>
      <c r="AH2148" s="70">
        <f t="shared" si="5"/>
        <v>43029</v>
      </c>
      <c r="AI2148" s="71">
        <f ca="1"/>
        <v>-960</v>
      </c>
      <c r="AJ2148" s="71" t="str">
        <v>2017</v>
      </c>
      <c r="AK2148" s="70">
        <f t="shared" si="4"/>
        <v>43009</v>
      </c>
    </row>
    <row r="2149" spans="1:37" ht="14.4">
      <c r="A2149" s="239" t="s">
        <v>15434</v>
      </c>
      <c r="B2149" s="61" t="s">
        <v>89</v>
      </c>
      <c r="C2149" s="59">
        <v>43000</v>
      </c>
      <c r="D2149" s="61" t="s">
        <v>131</v>
      </c>
      <c r="E2149" s="56" t="s">
        <v>140</v>
      </c>
      <c r="F2149" s="271" t="s">
        <v>106</v>
      </c>
      <c r="G2149" s="243" t="s">
        <v>107</v>
      </c>
      <c r="H2149" s="242" t="s">
        <v>140</v>
      </c>
      <c r="I2149" s="59">
        <f t="shared" si="0"/>
        <v>43030</v>
      </c>
      <c r="J2149" s="61"/>
      <c r="K2149" s="61"/>
      <c r="L2149" s="197" t="s">
        <v>15435</v>
      </c>
      <c r="M2149" s="61" t="s">
        <v>15437</v>
      </c>
      <c r="N2149" s="61"/>
      <c r="O2149" s="61"/>
      <c r="P2149" s="61"/>
      <c r="Q2149" s="59"/>
      <c r="R2149" s="61"/>
      <c r="S2149" s="61"/>
      <c r="T2149" s="61"/>
      <c r="U2149" s="66"/>
      <c r="V2149" s="61"/>
      <c r="W2149" s="61"/>
      <c r="X2149" s="61" t="s">
        <v>18</v>
      </c>
      <c r="Y2149" s="57">
        <v>43073</v>
      </c>
      <c r="Z2149" s="75"/>
      <c r="AA2149" s="95" t="s">
        <v>15438</v>
      </c>
      <c r="AB2149" s="61"/>
      <c r="AC2149" s="61"/>
      <c r="AD2149" s="61"/>
      <c r="AE2149" s="67" t="str">
        <f t="shared" si="1"/>
        <v>Sep</v>
      </c>
      <c r="AF2149" s="68" t="str">
        <f t="shared" si="2"/>
        <v>Dec</v>
      </c>
      <c r="AG2149" s="177">
        <f t="shared" si="6"/>
        <v>73</v>
      </c>
      <c r="AH2149" s="70">
        <f t="shared" si="5"/>
        <v>43030</v>
      </c>
      <c r="AI2149" s="71">
        <f ca="1"/>
        <v>-959</v>
      </c>
      <c r="AJ2149" s="71" t="str">
        <v>2017</v>
      </c>
      <c r="AK2149" s="70">
        <f t="shared" si="4"/>
        <v>43010</v>
      </c>
    </row>
    <row r="2150" spans="1:37" ht="14.4">
      <c r="A2150" s="239" t="s">
        <v>15441</v>
      </c>
      <c r="B2150" s="61" t="s">
        <v>89</v>
      </c>
      <c r="C2150" s="59">
        <v>42999</v>
      </c>
      <c r="D2150" s="61" t="s">
        <v>90</v>
      </c>
      <c r="E2150" s="61" t="s">
        <v>112</v>
      </c>
      <c r="F2150" s="349" t="s">
        <v>106</v>
      </c>
      <c r="G2150" s="168" t="s">
        <v>113</v>
      </c>
      <c r="H2150" s="184" t="s">
        <v>112</v>
      </c>
      <c r="I2150" s="59">
        <f t="shared" si="0"/>
        <v>43029</v>
      </c>
      <c r="J2150" s="61" t="s">
        <v>18</v>
      </c>
      <c r="K2150" s="61" t="s">
        <v>6453</v>
      </c>
      <c r="L2150" s="197" t="s">
        <v>15443</v>
      </c>
      <c r="M2150" s="61"/>
      <c r="N2150" s="61"/>
      <c r="O2150" s="61"/>
      <c r="P2150" s="61" t="s">
        <v>116</v>
      </c>
      <c r="Q2150" s="59">
        <v>43004</v>
      </c>
      <c r="R2150" s="61"/>
      <c r="S2150" s="61"/>
      <c r="T2150" s="61"/>
      <c r="U2150" s="66"/>
      <c r="V2150" s="61"/>
      <c r="W2150" s="61"/>
      <c r="X2150" s="61"/>
      <c r="Y2150" s="57">
        <v>43073</v>
      </c>
      <c r="Z2150" s="75"/>
      <c r="AA2150" s="95" t="s">
        <v>257</v>
      </c>
      <c r="AB2150" s="61"/>
      <c r="AC2150" s="61"/>
      <c r="AD2150" s="61"/>
      <c r="AE2150" s="67" t="str">
        <f t="shared" si="1"/>
        <v>Sep</v>
      </c>
      <c r="AF2150" s="68" t="str">
        <f t="shared" si="2"/>
        <v>Dec</v>
      </c>
      <c r="AG2150" s="177">
        <f t="shared" si="6"/>
        <v>74</v>
      </c>
      <c r="AH2150" s="70">
        <f t="shared" si="5"/>
        <v>43029</v>
      </c>
      <c r="AI2150" s="71">
        <f ca="1"/>
        <v>-960</v>
      </c>
      <c r="AJ2150" s="71" t="str">
        <v>2017</v>
      </c>
      <c r="AK2150" s="70">
        <f t="shared" si="4"/>
        <v>43009</v>
      </c>
    </row>
    <row r="2151" spans="1:37" ht="14.4">
      <c r="A2151" s="239" t="s">
        <v>15445</v>
      </c>
      <c r="B2151" s="61" t="s">
        <v>89</v>
      </c>
      <c r="C2151" s="59">
        <v>42999</v>
      </c>
      <c r="D2151" s="61" t="s">
        <v>1027</v>
      </c>
      <c r="E2151" s="61" t="s">
        <v>112</v>
      </c>
      <c r="F2151" s="349" t="s">
        <v>106</v>
      </c>
      <c r="G2151" s="168" t="s">
        <v>113</v>
      </c>
      <c r="H2151" s="184" t="s">
        <v>112</v>
      </c>
      <c r="I2151" s="59">
        <f t="shared" si="0"/>
        <v>43029</v>
      </c>
      <c r="J2151" s="61" t="s">
        <v>18</v>
      </c>
      <c r="K2151" s="61" t="s">
        <v>6453</v>
      </c>
      <c r="L2151" s="197" t="s">
        <v>12795</v>
      </c>
      <c r="M2151" s="61" t="s">
        <v>15447</v>
      </c>
      <c r="N2151" s="61"/>
      <c r="O2151" s="61" t="s">
        <v>15448</v>
      </c>
      <c r="P2151" s="61" t="s">
        <v>116</v>
      </c>
      <c r="Q2151" s="59">
        <v>43004</v>
      </c>
      <c r="R2151" s="61"/>
      <c r="S2151" s="61"/>
      <c r="T2151" s="61"/>
      <c r="U2151" s="66"/>
      <c r="V2151" s="61"/>
      <c r="W2151" s="61"/>
      <c r="X2151" s="61"/>
      <c r="Y2151" s="57">
        <v>43073</v>
      </c>
      <c r="Z2151" s="75"/>
      <c r="AA2151" s="95" t="s">
        <v>257</v>
      </c>
      <c r="AB2151" s="61"/>
      <c r="AC2151" s="61"/>
      <c r="AD2151" s="61"/>
      <c r="AE2151" s="67" t="str">
        <f t="shared" si="1"/>
        <v>Sep</v>
      </c>
      <c r="AF2151" s="68" t="str">
        <f t="shared" si="2"/>
        <v>Dec</v>
      </c>
      <c r="AG2151" s="177">
        <f t="shared" si="6"/>
        <v>74</v>
      </c>
      <c r="AH2151" s="70">
        <f t="shared" si="5"/>
        <v>43029</v>
      </c>
      <c r="AI2151" s="71">
        <f ca="1"/>
        <v>-960</v>
      </c>
      <c r="AJ2151" s="71" t="str">
        <v>2017</v>
      </c>
      <c r="AK2151" s="70">
        <f t="shared" si="4"/>
        <v>43009</v>
      </c>
    </row>
    <row r="2152" spans="1:37" ht="14.4">
      <c r="A2152" s="239" t="s">
        <v>15450</v>
      </c>
      <c r="B2152" s="61" t="s">
        <v>89</v>
      </c>
      <c r="C2152" s="59">
        <v>43000</v>
      </c>
      <c r="D2152" s="61" t="s">
        <v>90</v>
      </c>
      <c r="E2152" s="61" t="s">
        <v>112</v>
      </c>
      <c r="F2152" s="349" t="s">
        <v>106</v>
      </c>
      <c r="G2152" s="243" t="s">
        <v>113</v>
      </c>
      <c r="H2152" s="184" t="s">
        <v>112</v>
      </c>
      <c r="I2152" s="59">
        <f t="shared" si="0"/>
        <v>43030</v>
      </c>
      <c r="J2152" s="61" t="s">
        <v>1946</v>
      </c>
      <c r="K2152" s="61" t="s">
        <v>6453</v>
      </c>
      <c r="L2152" s="197" t="s">
        <v>15451</v>
      </c>
      <c r="M2152" s="61"/>
      <c r="N2152" s="61"/>
      <c r="O2152" s="61" t="s">
        <v>15452</v>
      </c>
      <c r="P2152" s="61" t="s">
        <v>116</v>
      </c>
      <c r="Q2152" s="59">
        <v>43004</v>
      </c>
      <c r="R2152" s="61"/>
      <c r="S2152" s="61"/>
      <c r="T2152" s="61"/>
      <c r="U2152" s="66"/>
      <c r="V2152" s="61"/>
      <c r="W2152" s="61"/>
      <c r="X2152" s="61"/>
      <c r="Y2152" s="57">
        <v>43073</v>
      </c>
      <c r="Z2152" s="75"/>
      <c r="AA2152" s="95" t="s">
        <v>257</v>
      </c>
      <c r="AB2152" s="61"/>
      <c r="AC2152" s="61"/>
      <c r="AD2152" s="61"/>
      <c r="AE2152" s="67" t="str">
        <f t="shared" si="1"/>
        <v>Sep</v>
      </c>
      <c r="AF2152" s="68" t="str">
        <f t="shared" si="2"/>
        <v>Dec</v>
      </c>
      <c r="AG2152" s="177">
        <f t="shared" si="6"/>
        <v>73</v>
      </c>
      <c r="AH2152" s="70">
        <f t="shared" si="5"/>
        <v>43030</v>
      </c>
      <c r="AI2152" s="71">
        <f ca="1"/>
        <v>-959</v>
      </c>
      <c r="AJ2152" s="71" t="str">
        <v>2017</v>
      </c>
      <c r="AK2152" s="70">
        <f t="shared" si="4"/>
        <v>43010</v>
      </c>
    </row>
    <row r="2153" spans="1:37" ht="14.4">
      <c r="A2153" s="239" t="s">
        <v>15455</v>
      </c>
      <c r="B2153" s="61" t="s">
        <v>89</v>
      </c>
      <c r="C2153" s="59">
        <v>42998</v>
      </c>
      <c r="D2153" s="61" t="s">
        <v>1027</v>
      </c>
      <c r="E2153" s="61" t="s">
        <v>112</v>
      </c>
      <c r="F2153" s="349" t="s">
        <v>106</v>
      </c>
      <c r="G2153" s="243" t="s">
        <v>113</v>
      </c>
      <c r="H2153" s="184" t="s">
        <v>112</v>
      </c>
      <c r="I2153" s="59">
        <f t="shared" si="0"/>
        <v>43028</v>
      </c>
      <c r="J2153" s="61" t="s">
        <v>1946</v>
      </c>
      <c r="K2153" s="61" t="s">
        <v>6453</v>
      </c>
      <c r="L2153" s="197" t="s">
        <v>14404</v>
      </c>
      <c r="M2153" s="61" t="s">
        <v>15457</v>
      </c>
      <c r="N2153" s="61"/>
      <c r="O2153" s="61" t="s">
        <v>15458</v>
      </c>
      <c r="P2153" s="61" t="s">
        <v>116</v>
      </c>
      <c r="Q2153" s="59">
        <v>43004</v>
      </c>
      <c r="R2153" s="61"/>
      <c r="S2153" s="61"/>
      <c r="T2153" s="61"/>
      <c r="U2153" s="66"/>
      <c r="V2153" s="61"/>
      <c r="W2153" s="61"/>
      <c r="X2153" s="61"/>
      <c r="Y2153" s="57">
        <v>43073</v>
      </c>
      <c r="Z2153" s="75"/>
      <c r="AA2153" s="95" t="s">
        <v>257</v>
      </c>
      <c r="AB2153" s="61"/>
      <c r="AC2153" s="61"/>
      <c r="AD2153" s="61"/>
      <c r="AE2153" s="67" t="str">
        <f t="shared" si="1"/>
        <v>Sep</v>
      </c>
      <c r="AF2153" s="68" t="str">
        <f t="shared" si="2"/>
        <v>Dec</v>
      </c>
      <c r="AG2153" s="177">
        <f t="shared" si="6"/>
        <v>75</v>
      </c>
      <c r="AH2153" s="70">
        <f t="shared" si="5"/>
        <v>43028</v>
      </c>
      <c r="AI2153" s="71">
        <f ca="1"/>
        <v>-961</v>
      </c>
      <c r="AJ2153" s="71" t="str">
        <v>2017</v>
      </c>
      <c r="AK2153" s="70">
        <f t="shared" si="4"/>
        <v>43008</v>
      </c>
    </row>
    <row r="2154" spans="1:37" ht="14.4">
      <c r="A2154" s="239" t="s">
        <v>15461</v>
      </c>
      <c r="B2154" s="61" t="s">
        <v>89</v>
      </c>
      <c r="C2154" s="59">
        <v>42989</v>
      </c>
      <c r="D2154" s="61" t="s">
        <v>1027</v>
      </c>
      <c r="E2154" s="61" t="s">
        <v>112</v>
      </c>
      <c r="F2154" s="349" t="s">
        <v>106</v>
      </c>
      <c r="G2154" s="243" t="s">
        <v>113</v>
      </c>
      <c r="H2154" s="184" t="s">
        <v>112</v>
      </c>
      <c r="I2154" s="59">
        <f t="shared" si="0"/>
        <v>43019</v>
      </c>
      <c r="J2154" s="61" t="s">
        <v>1946</v>
      </c>
      <c r="K2154" s="61" t="s">
        <v>6453</v>
      </c>
      <c r="L2154" s="197" t="s">
        <v>15462</v>
      </c>
      <c r="M2154" s="61" t="s">
        <v>15463</v>
      </c>
      <c r="N2154" s="61"/>
      <c r="O2154" s="61" t="s">
        <v>15465</v>
      </c>
      <c r="P2154" s="61" t="s">
        <v>116</v>
      </c>
      <c r="Q2154" s="59">
        <v>43004</v>
      </c>
      <c r="R2154" s="61"/>
      <c r="S2154" s="61"/>
      <c r="T2154" s="61"/>
      <c r="U2154" s="66"/>
      <c r="V2154" s="61"/>
      <c r="W2154" s="61"/>
      <c r="X2154" s="61"/>
      <c r="Y2154" s="57">
        <v>43073</v>
      </c>
      <c r="Z2154" s="75"/>
      <c r="AA2154" s="95" t="s">
        <v>257</v>
      </c>
      <c r="AB2154" s="61"/>
      <c r="AC2154" s="61"/>
      <c r="AD2154" s="61"/>
      <c r="AE2154" s="67" t="str">
        <f t="shared" si="1"/>
        <v>Sep</v>
      </c>
      <c r="AF2154" s="68" t="str">
        <f t="shared" si="2"/>
        <v>Dec</v>
      </c>
      <c r="AG2154" s="177">
        <f t="shared" si="6"/>
        <v>84</v>
      </c>
      <c r="AH2154" s="70">
        <f t="shared" si="5"/>
        <v>43019</v>
      </c>
      <c r="AI2154" s="71">
        <f ca="1"/>
        <v>-970</v>
      </c>
      <c r="AJ2154" s="71" t="str">
        <v>2017</v>
      </c>
      <c r="AK2154" s="70">
        <f t="shared" si="4"/>
        <v>42999</v>
      </c>
    </row>
    <row r="2155" spans="1:37" ht="14.4">
      <c r="A2155" s="239" t="s">
        <v>15468</v>
      </c>
      <c r="B2155" s="61" t="s">
        <v>89</v>
      </c>
      <c r="C2155" s="59">
        <v>42991</v>
      </c>
      <c r="D2155" s="61" t="s">
        <v>90</v>
      </c>
      <c r="E2155" s="61" t="s">
        <v>30</v>
      </c>
      <c r="F2155" s="349" t="s">
        <v>106</v>
      </c>
      <c r="G2155" s="243" t="s">
        <v>107</v>
      </c>
      <c r="H2155" s="184" t="s">
        <v>129</v>
      </c>
      <c r="I2155" s="59">
        <f t="shared" si="0"/>
        <v>43021</v>
      </c>
      <c r="J2155" s="61"/>
      <c r="K2155" s="61"/>
      <c r="L2155" s="197" t="s">
        <v>15469</v>
      </c>
      <c r="M2155" s="61"/>
      <c r="N2155" s="61" t="s">
        <v>29</v>
      </c>
      <c r="O2155" s="61" t="s">
        <v>15470</v>
      </c>
      <c r="P2155" s="61" t="s">
        <v>17</v>
      </c>
      <c r="Q2155" s="59"/>
      <c r="R2155" s="61"/>
      <c r="S2155" s="61"/>
      <c r="T2155" s="61"/>
      <c r="U2155" s="66"/>
      <c r="V2155" s="61"/>
      <c r="W2155" s="61"/>
      <c r="X2155" s="61"/>
      <c r="Y2155" s="57">
        <v>43073</v>
      </c>
      <c r="Z2155" s="75">
        <v>8</v>
      </c>
      <c r="AA2155" s="95" t="s">
        <v>15471</v>
      </c>
      <c r="AB2155" s="61"/>
      <c r="AC2155" s="61"/>
      <c r="AD2155" s="61"/>
      <c r="AE2155" s="67" t="str">
        <f t="shared" si="1"/>
        <v>Sep</v>
      </c>
      <c r="AF2155" s="68" t="str">
        <f t="shared" si="2"/>
        <v>Dec</v>
      </c>
      <c r="AG2155" s="177">
        <f t="shared" si="6"/>
        <v>82</v>
      </c>
      <c r="AH2155" s="70">
        <f t="shared" si="5"/>
        <v>43021</v>
      </c>
      <c r="AI2155" s="71">
        <f ca="1"/>
        <v>-968</v>
      </c>
      <c r="AJ2155" s="71" t="str">
        <v>2017</v>
      </c>
      <c r="AK2155" s="70">
        <f t="shared" si="4"/>
        <v>43001</v>
      </c>
    </row>
    <row r="2156" spans="1:37" ht="14.4">
      <c r="A2156" s="239" t="s">
        <v>15472</v>
      </c>
      <c r="B2156" s="61" t="s">
        <v>89</v>
      </c>
      <c r="C2156" s="59">
        <v>42997</v>
      </c>
      <c r="D2156" s="61" t="s">
        <v>90</v>
      </c>
      <c r="E2156" s="61" t="s">
        <v>30</v>
      </c>
      <c r="F2156" s="349" t="s">
        <v>106</v>
      </c>
      <c r="G2156" s="243" t="s">
        <v>107</v>
      </c>
      <c r="H2156" s="184" t="s">
        <v>129</v>
      </c>
      <c r="I2156" s="59">
        <f t="shared" si="0"/>
        <v>43027</v>
      </c>
      <c r="J2156" s="61"/>
      <c r="K2156" s="61"/>
      <c r="L2156" s="197" t="s">
        <v>15473</v>
      </c>
      <c r="M2156" s="61"/>
      <c r="N2156" s="61"/>
      <c r="O2156" s="61" t="s">
        <v>15474</v>
      </c>
      <c r="P2156" s="61"/>
      <c r="Q2156" s="59"/>
      <c r="R2156" s="61"/>
      <c r="S2156" s="61"/>
      <c r="T2156" s="61"/>
      <c r="U2156" s="66"/>
      <c r="V2156" s="61"/>
      <c r="W2156" s="61"/>
      <c r="X2156" s="61"/>
      <c r="Y2156" s="57">
        <v>43073</v>
      </c>
      <c r="Z2156" s="75">
        <v>8</v>
      </c>
      <c r="AA2156" s="95" t="s">
        <v>15475</v>
      </c>
      <c r="AB2156" s="61"/>
      <c r="AC2156" s="61"/>
      <c r="AD2156" s="61"/>
      <c r="AE2156" s="67" t="str">
        <f t="shared" si="1"/>
        <v>Sep</v>
      </c>
      <c r="AF2156" s="68" t="str">
        <f t="shared" si="2"/>
        <v>Dec</v>
      </c>
      <c r="AG2156" s="177">
        <f t="shared" si="6"/>
        <v>76</v>
      </c>
      <c r="AH2156" s="70">
        <f t="shared" si="5"/>
        <v>43027</v>
      </c>
      <c r="AI2156" s="71">
        <f ca="1"/>
        <v>-962</v>
      </c>
      <c r="AJ2156" s="71" t="str">
        <v>2017</v>
      </c>
      <c r="AK2156" s="70">
        <f t="shared" si="4"/>
        <v>43007</v>
      </c>
    </row>
    <row r="2157" spans="1:37" ht="14.4">
      <c r="A2157" s="239" t="s">
        <v>15476</v>
      </c>
      <c r="B2157" s="61" t="s">
        <v>89</v>
      </c>
      <c r="C2157" s="59">
        <v>43003</v>
      </c>
      <c r="D2157" s="61" t="s">
        <v>90</v>
      </c>
      <c r="E2157" s="56" t="s">
        <v>140</v>
      </c>
      <c r="F2157" s="271" t="s">
        <v>106</v>
      </c>
      <c r="G2157" s="243" t="s">
        <v>107</v>
      </c>
      <c r="H2157" s="242" t="s">
        <v>140</v>
      </c>
      <c r="I2157" s="59">
        <f t="shared" si="0"/>
        <v>43033</v>
      </c>
      <c r="J2157" s="61"/>
      <c r="K2157" s="61"/>
      <c r="L2157" s="197" t="s">
        <v>15477</v>
      </c>
      <c r="M2157" s="61"/>
      <c r="N2157" s="61"/>
      <c r="O2157" s="61" t="s">
        <v>15197</v>
      </c>
      <c r="P2157" s="61" t="s">
        <v>96</v>
      </c>
      <c r="Q2157" s="59"/>
      <c r="R2157" s="61"/>
      <c r="S2157" s="61"/>
      <c r="T2157" s="61"/>
      <c r="U2157" s="66"/>
      <c r="V2157" s="61"/>
      <c r="W2157" s="61"/>
      <c r="X2157" s="61" t="s">
        <v>18</v>
      </c>
      <c r="Y2157" s="57">
        <v>43073</v>
      </c>
      <c r="Z2157" s="75"/>
      <c r="AA2157" s="95" t="s">
        <v>4585</v>
      </c>
      <c r="AB2157" s="61"/>
      <c r="AC2157" s="61"/>
      <c r="AD2157" s="61"/>
      <c r="AE2157" s="67" t="str">
        <f t="shared" si="1"/>
        <v>Sep</v>
      </c>
      <c r="AF2157" s="68" t="str">
        <f t="shared" si="2"/>
        <v>Dec</v>
      </c>
      <c r="AG2157" s="177">
        <f t="shared" si="6"/>
        <v>70</v>
      </c>
      <c r="AH2157" s="70">
        <f t="shared" si="5"/>
        <v>43033</v>
      </c>
      <c r="AI2157" s="71">
        <f ca="1"/>
        <v>-956</v>
      </c>
      <c r="AJ2157" s="71" t="str">
        <v>2017</v>
      </c>
      <c r="AK2157" s="70">
        <f t="shared" si="4"/>
        <v>43013</v>
      </c>
    </row>
    <row r="2158" spans="1:37" ht="14.4">
      <c r="A2158" s="239" t="s">
        <v>15479</v>
      </c>
      <c r="B2158" s="56" t="s">
        <v>89</v>
      </c>
      <c r="C2158" s="59">
        <v>43004</v>
      </c>
      <c r="D2158" s="61" t="s">
        <v>90</v>
      </c>
      <c r="E2158" s="56" t="s">
        <v>140</v>
      </c>
      <c r="F2158" s="271" t="s">
        <v>106</v>
      </c>
      <c r="G2158" s="243" t="s">
        <v>107</v>
      </c>
      <c r="H2158" s="242" t="s">
        <v>140</v>
      </c>
      <c r="I2158" s="59">
        <f t="shared" si="0"/>
        <v>43034</v>
      </c>
      <c r="J2158" s="61"/>
      <c r="K2158" s="61"/>
      <c r="L2158" s="197" t="s">
        <v>15480</v>
      </c>
      <c r="M2158" s="61" t="s">
        <v>15482</v>
      </c>
      <c r="N2158" s="61"/>
      <c r="O2158" s="61"/>
      <c r="P2158" s="61"/>
      <c r="Q2158" s="59">
        <v>43006</v>
      </c>
      <c r="R2158" s="61"/>
      <c r="S2158" s="61"/>
      <c r="T2158" s="61"/>
      <c r="U2158" s="66"/>
      <c r="V2158" s="61"/>
      <c r="W2158" s="61"/>
      <c r="X2158" s="56" t="s">
        <v>14</v>
      </c>
      <c r="Y2158" s="57">
        <v>43073</v>
      </c>
      <c r="Z2158" s="75"/>
      <c r="AA2158" s="60" t="s">
        <v>15484</v>
      </c>
      <c r="AB2158" s="61"/>
      <c r="AC2158" s="61"/>
      <c r="AD2158" s="61"/>
      <c r="AE2158" s="67" t="str">
        <f t="shared" si="1"/>
        <v>Sep</v>
      </c>
      <c r="AF2158" s="68" t="str">
        <f t="shared" si="2"/>
        <v>Dec</v>
      </c>
      <c r="AG2158" s="177">
        <f t="shared" si="6"/>
        <v>69</v>
      </c>
      <c r="AH2158" s="70">
        <f t="shared" si="5"/>
        <v>43034</v>
      </c>
      <c r="AI2158" s="71">
        <f ca="1"/>
        <v>-955</v>
      </c>
      <c r="AJ2158" s="71" t="str">
        <v>2017</v>
      </c>
      <c r="AK2158" s="70">
        <f t="shared" si="4"/>
        <v>43014</v>
      </c>
    </row>
    <row r="2159" spans="1:37" ht="14.4">
      <c r="A2159" s="239" t="s">
        <v>15485</v>
      </c>
      <c r="B2159" s="355" t="s">
        <v>89</v>
      </c>
      <c r="C2159" s="59">
        <v>43004</v>
      </c>
      <c r="D2159" s="61" t="s">
        <v>90</v>
      </c>
      <c r="E2159" s="56" t="s">
        <v>140</v>
      </c>
      <c r="F2159" s="271" t="s">
        <v>106</v>
      </c>
      <c r="G2159" s="243" t="s">
        <v>107</v>
      </c>
      <c r="H2159" s="242" t="s">
        <v>140</v>
      </c>
      <c r="I2159" s="59">
        <f t="shared" si="0"/>
        <v>43034</v>
      </c>
      <c r="J2159" s="61"/>
      <c r="K2159" s="61"/>
      <c r="L2159" s="197" t="s">
        <v>15490</v>
      </c>
      <c r="M2159" s="61" t="s">
        <v>15490</v>
      </c>
      <c r="N2159" s="61"/>
      <c r="O2159" s="61" t="s">
        <v>15491</v>
      </c>
      <c r="P2159" s="61" t="s">
        <v>17</v>
      </c>
      <c r="Q2159" s="59"/>
      <c r="R2159" s="61"/>
      <c r="S2159" s="61"/>
      <c r="T2159" s="61"/>
      <c r="U2159" s="66"/>
      <c r="V2159" s="61"/>
      <c r="W2159" s="61"/>
      <c r="X2159" s="61" t="s">
        <v>18</v>
      </c>
      <c r="Y2159" s="57">
        <v>43073</v>
      </c>
      <c r="Z2159" s="75"/>
      <c r="AA2159" s="95" t="s">
        <v>4585</v>
      </c>
      <c r="AB2159" s="61"/>
      <c r="AC2159" s="61"/>
      <c r="AD2159" s="61"/>
      <c r="AE2159" s="67" t="str">
        <f t="shared" si="1"/>
        <v>Sep</v>
      </c>
      <c r="AF2159" s="68" t="str">
        <f t="shared" si="2"/>
        <v>Dec</v>
      </c>
      <c r="AG2159" s="177">
        <f t="shared" si="6"/>
        <v>69</v>
      </c>
      <c r="AH2159" s="70">
        <f t="shared" si="5"/>
        <v>43034</v>
      </c>
      <c r="AI2159" s="71">
        <f ca="1"/>
        <v>-955</v>
      </c>
      <c r="AJ2159" s="71" t="str">
        <v>2017</v>
      </c>
      <c r="AK2159" s="70">
        <f t="shared" si="4"/>
        <v>43014</v>
      </c>
    </row>
    <row r="2160" spans="1:37" ht="14.4">
      <c r="A2160" s="239" t="s">
        <v>15493</v>
      </c>
      <c r="B2160" s="61" t="s">
        <v>89</v>
      </c>
      <c r="C2160" s="59">
        <v>43004</v>
      </c>
      <c r="D2160" s="61" t="s">
        <v>1027</v>
      </c>
      <c r="E2160" s="56" t="s">
        <v>140</v>
      </c>
      <c r="F2160" s="271" t="s">
        <v>106</v>
      </c>
      <c r="G2160" s="243" t="s">
        <v>107</v>
      </c>
      <c r="H2160" s="242" t="s">
        <v>140</v>
      </c>
      <c r="I2160" s="59">
        <f t="shared" si="0"/>
        <v>43034</v>
      </c>
      <c r="J2160" s="61"/>
      <c r="K2160" s="61"/>
      <c r="L2160" s="197" t="s">
        <v>15495</v>
      </c>
      <c r="M2160" s="61" t="s">
        <v>15496</v>
      </c>
      <c r="N2160" s="61"/>
      <c r="O2160" s="61"/>
      <c r="P2160" s="61"/>
      <c r="Q2160" s="59"/>
      <c r="R2160" s="61"/>
      <c r="S2160" s="61"/>
      <c r="T2160" s="61"/>
      <c r="U2160" s="66"/>
      <c r="V2160" s="61"/>
      <c r="W2160" s="61"/>
      <c r="X2160" s="61" t="s">
        <v>14</v>
      </c>
      <c r="Y2160" s="57">
        <v>43073</v>
      </c>
      <c r="Z2160" s="75"/>
      <c r="AA2160" s="95" t="s">
        <v>3956</v>
      </c>
      <c r="AB2160" s="61"/>
      <c r="AC2160" s="61"/>
      <c r="AD2160" s="61"/>
      <c r="AE2160" s="67" t="str">
        <f t="shared" si="1"/>
        <v>Sep</v>
      </c>
      <c r="AF2160" s="68" t="str">
        <f t="shared" si="2"/>
        <v>Dec</v>
      </c>
      <c r="AG2160" s="177">
        <f t="shared" si="6"/>
        <v>69</v>
      </c>
      <c r="AH2160" s="70">
        <f t="shared" si="5"/>
        <v>43034</v>
      </c>
      <c r="AI2160" s="71">
        <f ca="1"/>
        <v>-955</v>
      </c>
      <c r="AJ2160" s="71" t="str">
        <v>2017</v>
      </c>
      <c r="AK2160" s="70">
        <f t="shared" si="4"/>
        <v>43014</v>
      </c>
    </row>
    <row r="2161" spans="1:37" ht="14.4">
      <c r="A2161" s="239" t="s">
        <v>15499</v>
      </c>
      <c r="B2161" s="61" t="s">
        <v>89</v>
      </c>
      <c r="C2161" s="59">
        <v>43004</v>
      </c>
      <c r="D2161" s="61" t="s">
        <v>1027</v>
      </c>
      <c r="E2161" s="61" t="s">
        <v>13864</v>
      </c>
      <c r="F2161" s="349" t="s">
        <v>214</v>
      </c>
      <c r="G2161" s="187" t="s">
        <v>14956</v>
      </c>
      <c r="H2161" s="184" t="s">
        <v>14957</v>
      </c>
      <c r="I2161" s="59">
        <f t="shared" si="0"/>
        <v>43034</v>
      </c>
      <c r="J2161" s="61" t="s">
        <v>18</v>
      </c>
      <c r="K2161" s="61" t="s">
        <v>14</v>
      </c>
      <c r="L2161" s="197" t="s">
        <v>14720</v>
      </c>
      <c r="M2161" s="61" t="s">
        <v>15500</v>
      </c>
      <c r="N2161" s="61" t="s">
        <v>271</v>
      </c>
      <c r="O2161" s="61" t="s">
        <v>15502</v>
      </c>
      <c r="P2161" s="61" t="s">
        <v>96</v>
      </c>
      <c r="Q2161" s="182"/>
      <c r="R2161" s="61" t="s">
        <v>18</v>
      </c>
      <c r="S2161" s="61"/>
      <c r="T2161" s="61"/>
      <c r="U2161" s="66" t="s">
        <v>108</v>
      </c>
      <c r="V2161" s="61" t="s">
        <v>108</v>
      </c>
      <c r="W2161" s="61"/>
      <c r="X2161" s="61" t="s">
        <v>14</v>
      </c>
      <c r="Y2161" s="57">
        <v>43073</v>
      </c>
      <c r="Z2161" s="75" t="s">
        <v>108</v>
      </c>
      <c r="AA2161" s="64" t="s">
        <v>15504</v>
      </c>
      <c r="AB2161" s="61" t="s">
        <v>3872</v>
      </c>
      <c r="AC2161" s="61"/>
      <c r="AD2161" s="61"/>
      <c r="AE2161" s="67" t="str">
        <f t="shared" si="1"/>
        <v>Sep</v>
      </c>
      <c r="AF2161" s="68" t="str">
        <f t="shared" si="2"/>
        <v>Dec</v>
      </c>
      <c r="AG2161" s="177">
        <f t="shared" si="6"/>
        <v>69</v>
      </c>
      <c r="AH2161" s="70">
        <f t="shared" si="5"/>
        <v>43034</v>
      </c>
      <c r="AI2161" s="71">
        <f ca="1"/>
        <v>-955</v>
      </c>
      <c r="AJ2161" s="71" t="str">
        <v>2017</v>
      </c>
      <c r="AK2161" s="70">
        <f t="shared" si="4"/>
        <v>43014</v>
      </c>
    </row>
    <row r="2162" spans="1:37" ht="14.4">
      <c r="A2162" s="239" t="s">
        <v>15506</v>
      </c>
      <c r="B2162" s="61" t="s">
        <v>89</v>
      </c>
      <c r="C2162" s="59">
        <v>43004</v>
      </c>
      <c r="D2162" s="61" t="s">
        <v>1027</v>
      </c>
      <c r="E2162" s="61" t="s">
        <v>13864</v>
      </c>
      <c r="F2162" s="349" t="s">
        <v>214</v>
      </c>
      <c r="G2162" s="187" t="s">
        <v>15507</v>
      </c>
      <c r="H2162" s="184" t="s">
        <v>2445</v>
      </c>
      <c r="I2162" s="59">
        <f t="shared" si="0"/>
        <v>43034</v>
      </c>
      <c r="J2162" s="61" t="s">
        <v>18</v>
      </c>
      <c r="K2162" s="61" t="s">
        <v>14</v>
      </c>
      <c r="L2162" s="197" t="s">
        <v>15509</v>
      </c>
      <c r="M2162" s="61" t="s">
        <v>14959</v>
      </c>
      <c r="N2162" s="61" t="s">
        <v>271</v>
      </c>
      <c r="O2162" s="61" t="s">
        <v>15510</v>
      </c>
      <c r="P2162" s="61" t="s">
        <v>96</v>
      </c>
      <c r="Q2162" s="182"/>
      <c r="R2162" s="61" t="s">
        <v>18</v>
      </c>
      <c r="S2162" s="61"/>
      <c r="T2162" s="61"/>
      <c r="U2162" s="66" t="s">
        <v>108</v>
      </c>
      <c r="V2162" s="61" t="s">
        <v>108</v>
      </c>
      <c r="W2162" s="61"/>
      <c r="X2162" s="61" t="s">
        <v>14</v>
      </c>
      <c r="Y2162" s="57">
        <v>43073</v>
      </c>
      <c r="Z2162" s="75" t="s">
        <v>108</v>
      </c>
      <c r="AA2162" s="95" t="s">
        <v>15512</v>
      </c>
      <c r="AB2162" s="61" t="s">
        <v>3872</v>
      </c>
      <c r="AC2162" s="61"/>
      <c r="AD2162" s="61"/>
      <c r="AE2162" s="67" t="str">
        <f t="shared" si="1"/>
        <v>Sep</v>
      </c>
      <c r="AF2162" s="68" t="str">
        <f t="shared" si="2"/>
        <v>Dec</v>
      </c>
      <c r="AG2162" s="177">
        <f t="shared" si="6"/>
        <v>69</v>
      </c>
      <c r="AH2162" s="70">
        <f t="shared" si="5"/>
        <v>43034</v>
      </c>
      <c r="AI2162" s="71">
        <f ca="1"/>
        <v>-955</v>
      </c>
      <c r="AJ2162" s="71" t="str">
        <v>2017</v>
      </c>
      <c r="AK2162" s="70">
        <f t="shared" si="4"/>
        <v>43014</v>
      </c>
    </row>
    <row r="2163" spans="1:37" ht="14.4">
      <c r="A2163" s="239" t="s">
        <v>15514</v>
      </c>
      <c r="B2163" s="61" t="s">
        <v>89</v>
      </c>
      <c r="C2163" s="59">
        <v>43004</v>
      </c>
      <c r="D2163" s="61" t="s">
        <v>1027</v>
      </c>
      <c r="E2163" s="61" t="s">
        <v>13864</v>
      </c>
      <c r="F2163" s="349" t="s">
        <v>214</v>
      </c>
      <c r="G2163" s="187" t="s">
        <v>214</v>
      </c>
      <c r="H2163" s="184" t="s">
        <v>3785</v>
      </c>
      <c r="I2163" s="59">
        <f t="shared" si="0"/>
        <v>43034</v>
      </c>
      <c r="J2163" s="61" t="s">
        <v>18</v>
      </c>
      <c r="K2163" s="61" t="s">
        <v>14</v>
      </c>
      <c r="L2163" s="197" t="s">
        <v>15516</v>
      </c>
      <c r="M2163" s="61" t="s">
        <v>15517</v>
      </c>
      <c r="N2163" s="61" t="s">
        <v>33</v>
      </c>
      <c r="O2163" s="61" t="s">
        <v>15518</v>
      </c>
      <c r="P2163" s="61" t="s">
        <v>96</v>
      </c>
      <c r="Q2163" s="182"/>
      <c r="R2163" s="61" t="s">
        <v>18</v>
      </c>
      <c r="S2163" s="61"/>
      <c r="T2163" s="61"/>
      <c r="U2163" s="66" t="s">
        <v>108</v>
      </c>
      <c r="V2163" s="61" t="s">
        <v>108</v>
      </c>
      <c r="W2163" s="61"/>
      <c r="X2163" s="61" t="s">
        <v>14</v>
      </c>
      <c r="Y2163" s="57">
        <v>43073</v>
      </c>
      <c r="Z2163" s="75" t="s">
        <v>108</v>
      </c>
      <c r="AA2163" s="95" t="s">
        <v>15520</v>
      </c>
      <c r="AB2163" s="61" t="s">
        <v>3872</v>
      </c>
      <c r="AC2163" s="61"/>
      <c r="AD2163" s="61"/>
      <c r="AE2163" s="67" t="str">
        <f t="shared" si="1"/>
        <v>Sep</v>
      </c>
      <c r="AF2163" s="68" t="str">
        <f t="shared" si="2"/>
        <v>Dec</v>
      </c>
      <c r="AG2163" s="177">
        <f t="shared" si="6"/>
        <v>69</v>
      </c>
      <c r="AH2163" s="70">
        <f t="shared" si="5"/>
        <v>43034</v>
      </c>
      <c r="AI2163" s="71">
        <f ca="1"/>
        <v>-955</v>
      </c>
      <c r="AJ2163" s="71" t="str">
        <v>2017</v>
      </c>
      <c r="AK2163" s="70">
        <f t="shared" si="4"/>
        <v>43014</v>
      </c>
    </row>
    <row r="2164" spans="1:37" ht="14.4">
      <c r="A2164" s="239" t="s">
        <v>15522</v>
      </c>
      <c r="B2164" s="61" t="s">
        <v>7094</v>
      </c>
      <c r="C2164" s="59">
        <v>43004</v>
      </c>
      <c r="D2164" s="61" t="s">
        <v>1027</v>
      </c>
      <c r="E2164" s="61" t="s">
        <v>13864</v>
      </c>
      <c r="F2164" s="349" t="s">
        <v>214</v>
      </c>
      <c r="G2164" s="187" t="s">
        <v>7964</v>
      </c>
      <c r="H2164" s="184" t="s">
        <v>13054</v>
      </c>
      <c r="I2164" s="59">
        <f t="shared" si="0"/>
        <v>43034</v>
      </c>
      <c r="J2164" s="61" t="s">
        <v>18</v>
      </c>
      <c r="K2164" s="61"/>
      <c r="L2164" s="197" t="s">
        <v>15524</v>
      </c>
      <c r="M2164" s="61" t="s">
        <v>15525</v>
      </c>
      <c r="N2164" s="61"/>
      <c r="O2164" s="61" t="s">
        <v>15296</v>
      </c>
      <c r="P2164" s="61" t="s">
        <v>96</v>
      </c>
      <c r="Q2164" s="182"/>
      <c r="R2164" s="61" t="s">
        <v>18</v>
      </c>
      <c r="S2164" s="61"/>
      <c r="T2164" s="61"/>
      <c r="U2164" s="66" t="s">
        <v>108</v>
      </c>
      <c r="V2164" s="61" t="s">
        <v>108</v>
      </c>
      <c r="W2164" s="61"/>
      <c r="X2164" s="61"/>
      <c r="Y2164" s="57">
        <v>43073</v>
      </c>
      <c r="Z2164" s="75" t="s">
        <v>108</v>
      </c>
      <c r="AA2164" s="197" t="s">
        <v>15527</v>
      </c>
      <c r="AB2164" s="61"/>
      <c r="AC2164" s="61"/>
      <c r="AD2164" s="61"/>
      <c r="AE2164" s="67" t="str">
        <f t="shared" si="1"/>
        <v>Sep</v>
      </c>
      <c r="AF2164" s="68" t="str">
        <f t="shared" si="2"/>
        <v>Dec</v>
      </c>
      <c r="AG2164" s="177">
        <f t="shared" si="6"/>
        <v>69</v>
      </c>
      <c r="AH2164" s="70">
        <f t="shared" si="5"/>
        <v>43034</v>
      </c>
      <c r="AI2164" s="71">
        <f ca="1"/>
        <v>-955</v>
      </c>
      <c r="AJ2164" s="71" t="str">
        <v>2017</v>
      </c>
      <c r="AK2164" s="70">
        <f t="shared" si="4"/>
        <v>43014</v>
      </c>
    </row>
    <row r="2165" spans="1:37" ht="14.4">
      <c r="A2165" s="239" t="s">
        <v>15529</v>
      </c>
      <c r="B2165" s="61" t="s">
        <v>7094</v>
      </c>
      <c r="C2165" s="59">
        <v>43004</v>
      </c>
      <c r="D2165" s="61" t="s">
        <v>1027</v>
      </c>
      <c r="E2165" s="61" t="s">
        <v>13864</v>
      </c>
      <c r="F2165" s="349" t="s">
        <v>214</v>
      </c>
      <c r="G2165" s="187" t="s">
        <v>10236</v>
      </c>
      <c r="H2165" s="184" t="s">
        <v>10237</v>
      </c>
      <c r="I2165" s="59">
        <f t="shared" si="0"/>
        <v>43034</v>
      </c>
      <c r="J2165" s="61" t="s">
        <v>18</v>
      </c>
      <c r="K2165" s="61"/>
      <c r="L2165" s="197" t="s">
        <v>15530</v>
      </c>
      <c r="M2165" s="61" t="s">
        <v>15237</v>
      </c>
      <c r="N2165" s="61" t="s">
        <v>95</v>
      </c>
      <c r="O2165" s="61" t="s">
        <v>108</v>
      </c>
      <c r="P2165" s="61" t="s">
        <v>96</v>
      </c>
      <c r="Q2165" s="182"/>
      <c r="R2165" s="61" t="s">
        <v>18</v>
      </c>
      <c r="S2165" s="61"/>
      <c r="T2165" s="61"/>
      <c r="U2165" s="66" t="s">
        <v>108</v>
      </c>
      <c r="V2165" s="61" t="s">
        <v>108</v>
      </c>
      <c r="W2165" s="61"/>
      <c r="X2165" s="61"/>
      <c r="Y2165" s="57">
        <v>43073</v>
      </c>
      <c r="Z2165" s="75" t="s">
        <v>108</v>
      </c>
      <c r="AA2165" s="95" t="s">
        <v>15531</v>
      </c>
      <c r="AB2165" s="61"/>
      <c r="AC2165" s="61"/>
      <c r="AD2165" s="61"/>
      <c r="AE2165" s="67" t="str">
        <f t="shared" si="1"/>
        <v>Sep</v>
      </c>
      <c r="AF2165" s="68" t="str">
        <f t="shared" si="2"/>
        <v>Dec</v>
      </c>
      <c r="AG2165" s="177">
        <f t="shared" si="6"/>
        <v>69</v>
      </c>
      <c r="AH2165" s="70">
        <f t="shared" si="5"/>
        <v>43034</v>
      </c>
      <c r="AI2165" s="71">
        <f ca="1"/>
        <v>-955</v>
      </c>
      <c r="AJ2165" s="71" t="str">
        <v>2017</v>
      </c>
      <c r="AK2165" s="70">
        <f t="shared" si="4"/>
        <v>43014</v>
      </c>
    </row>
    <row r="2166" spans="1:37" ht="14.4">
      <c r="A2166" s="239" t="s">
        <v>15532</v>
      </c>
      <c r="B2166" s="61" t="s">
        <v>7094</v>
      </c>
      <c r="C2166" s="59">
        <v>43004</v>
      </c>
      <c r="D2166" s="61" t="s">
        <v>1027</v>
      </c>
      <c r="E2166" s="61" t="s">
        <v>13864</v>
      </c>
      <c r="F2166" s="349" t="s">
        <v>214</v>
      </c>
      <c r="G2166" s="187" t="s">
        <v>4281</v>
      </c>
      <c r="H2166" s="184" t="s">
        <v>3796</v>
      </c>
      <c r="I2166" s="59">
        <f t="shared" si="0"/>
        <v>43034</v>
      </c>
      <c r="J2166" s="61" t="s">
        <v>18</v>
      </c>
      <c r="K2166" s="61"/>
      <c r="L2166" s="197" t="s">
        <v>15269</v>
      </c>
      <c r="M2166" s="61" t="s">
        <v>15269</v>
      </c>
      <c r="N2166" s="61" t="s">
        <v>189</v>
      </c>
      <c r="O2166" s="61" t="s">
        <v>15270</v>
      </c>
      <c r="P2166" s="61" t="s">
        <v>96</v>
      </c>
      <c r="Q2166" s="182"/>
      <c r="R2166" s="61" t="s">
        <v>18</v>
      </c>
      <c r="S2166" s="61"/>
      <c r="T2166" s="61"/>
      <c r="U2166" s="66" t="s">
        <v>108</v>
      </c>
      <c r="V2166" s="61" t="s">
        <v>108</v>
      </c>
      <c r="W2166" s="61"/>
      <c r="X2166" s="61"/>
      <c r="Y2166" s="57">
        <v>43073</v>
      </c>
      <c r="Z2166" s="75" t="s">
        <v>108</v>
      </c>
      <c r="AA2166" s="95" t="s">
        <v>15533</v>
      </c>
      <c r="AB2166" s="61"/>
      <c r="AC2166" s="61"/>
      <c r="AD2166" s="61"/>
      <c r="AE2166" s="67" t="str">
        <f t="shared" si="1"/>
        <v>Sep</v>
      </c>
      <c r="AF2166" s="68" t="str">
        <f t="shared" si="2"/>
        <v>Dec</v>
      </c>
      <c r="AG2166" s="177">
        <f t="shared" si="6"/>
        <v>69</v>
      </c>
      <c r="AH2166" s="70">
        <f t="shared" si="5"/>
        <v>43034</v>
      </c>
      <c r="AI2166" s="71">
        <f ca="1"/>
        <v>-955</v>
      </c>
      <c r="AJ2166" s="71" t="str">
        <v>2017</v>
      </c>
      <c r="AK2166" s="70">
        <f t="shared" si="4"/>
        <v>43014</v>
      </c>
    </row>
    <row r="2167" spans="1:37" ht="14.4">
      <c r="A2167" s="239" t="s">
        <v>15534</v>
      </c>
      <c r="B2167" s="61" t="s">
        <v>89</v>
      </c>
      <c r="C2167" s="59">
        <v>43004</v>
      </c>
      <c r="D2167" s="61" t="s">
        <v>90</v>
      </c>
      <c r="E2167" s="61" t="s">
        <v>13864</v>
      </c>
      <c r="F2167" s="349" t="s">
        <v>214</v>
      </c>
      <c r="G2167" s="187" t="s">
        <v>214</v>
      </c>
      <c r="H2167" s="184" t="s">
        <v>3785</v>
      </c>
      <c r="I2167" s="59">
        <f t="shared" si="0"/>
        <v>43034</v>
      </c>
      <c r="J2167" s="61" t="s">
        <v>18</v>
      </c>
      <c r="K2167" s="61" t="s">
        <v>14</v>
      </c>
      <c r="L2167" s="197" t="s">
        <v>15535</v>
      </c>
      <c r="M2167" s="61" t="s">
        <v>15535</v>
      </c>
      <c r="N2167" s="61"/>
      <c r="O2167" s="61" t="s">
        <v>108</v>
      </c>
      <c r="P2167" s="61" t="s">
        <v>96</v>
      </c>
      <c r="Q2167" s="182"/>
      <c r="R2167" s="61" t="s">
        <v>18</v>
      </c>
      <c r="S2167" s="61"/>
      <c r="T2167" s="61"/>
      <c r="U2167" s="66" t="s">
        <v>108</v>
      </c>
      <c r="V2167" s="61" t="s">
        <v>108</v>
      </c>
      <c r="W2167" s="61"/>
      <c r="X2167" s="61" t="s">
        <v>14</v>
      </c>
      <c r="Y2167" s="57">
        <v>43073</v>
      </c>
      <c r="Z2167" s="75" t="s">
        <v>108</v>
      </c>
      <c r="AA2167" s="95" t="s">
        <v>15536</v>
      </c>
      <c r="AB2167" s="61" t="s">
        <v>3872</v>
      </c>
      <c r="AC2167" s="61"/>
      <c r="AD2167" s="61"/>
      <c r="AE2167" s="67" t="str">
        <f t="shared" si="1"/>
        <v>Sep</v>
      </c>
      <c r="AF2167" s="68" t="str">
        <f t="shared" si="2"/>
        <v>Dec</v>
      </c>
      <c r="AG2167" s="177">
        <f t="shared" si="6"/>
        <v>69</v>
      </c>
      <c r="AH2167" s="70">
        <f t="shared" si="5"/>
        <v>43034</v>
      </c>
      <c r="AI2167" s="71">
        <f ca="1"/>
        <v>-955</v>
      </c>
      <c r="AJ2167" s="71" t="str">
        <v>2017</v>
      </c>
      <c r="AK2167" s="70">
        <f t="shared" si="4"/>
        <v>43014</v>
      </c>
    </row>
    <row r="2168" spans="1:37" ht="14.4">
      <c r="A2168" s="239" t="s">
        <v>15537</v>
      </c>
      <c r="B2168" s="61" t="s">
        <v>89</v>
      </c>
      <c r="C2168" s="59">
        <v>43003</v>
      </c>
      <c r="D2168" s="61" t="s">
        <v>90</v>
      </c>
      <c r="E2168" s="61" t="s">
        <v>30</v>
      </c>
      <c r="F2168" s="349" t="s">
        <v>106</v>
      </c>
      <c r="G2168" s="243" t="s">
        <v>107</v>
      </c>
      <c r="H2168" s="184" t="s">
        <v>30</v>
      </c>
      <c r="I2168" s="59">
        <f t="shared" si="0"/>
        <v>43033</v>
      </c>
      <c r="J2168" s="61"/>
      <c r="K2168" s="61"/>
      <c r="L2168" s="197" t="s">
        <v>15538</v>
      </c>
      <c r="M2168" s="61" t="s">
        <v>15539</v>
      </c>
      <c r="N2168" s="61" t="s">
        <v>137</v>
      </c>
      <c r="O2168" s="61" t="s">
        <v>15540</v>
      </c>
      <c r="P2168" s="61" t="s">
        <v>17</v>
      </c>
      <c r="Q2168" s="59"/>
      <c r="R2168" s="61"/>
      <c r="S2168" s="61"/>
      <c r="T2168" s="61"/>
      <c r="U2168" s="66"/>
      <c r="V2168" s="61"/>
      <c r="W2168" s="91" t="s">
        <v>200</v>
      </c>
      <c r="X2168" s="61" t="s">
        <v>14</v>
      </c>
      <c r="Y2168" s="57">
        <v>43073</v>
      </c>
      <c r="Z2168" s="75"/>
      <c r="AA2168" s="95" t="s">
        <v>200</v>
      </c>
      <c r="AB2168" s="61"/>
      <c r="AC2168" s="61"/>
      <c r="AD2168" s="61"/>
      <c r="AE2168" s="67" t="str">
        <f t="shared" si="1"/>
        <v>Sep</v>
      </c>
      <c r="AF2168" s="68" t="str">
        <f t="shared" si="2"/>
        <v>Dec</v>
      </c>
      <c r="AG2168" s="177">
        <f t="shared" si="6"/>
        <v>70</v>
      </c>
      <c r="AH2168" s="70">
        <f t="shared" si="5"/>
        <v>43033</v>
      </c>
      <c r="AI2168" s="71">
        <f ca="1"/>
        <v>-956</v>
      </c>
      <c r="AJ2168" s="71" t="str">
        <v>2017</v>
      </c>
      <c r="AK2168" s="70">
        <f t="shared" si="4"/>
        <v>43013</v>
      </c>
    </row>
    <row r="2169" spans="1:37" ht="14.4">
      <c r="A2169" s="239" t="s">
        <v>15541</v>
      </c>
      <c r="B2169" s="61" t="s">
        <v>89</v>
      </c>
      <c r="C2169" s="59">
        <v>43004</v>
      </c>
      <c r="D2169" s="61" t="s">
        <v>90</v>
      </c>
      <c r="E2169" s="61" t="s">
        <v>30</v>
      </c>
      <c r="F2169" s="349" t="s">
        <v>106</v>
      </c>
      <c r="G2169" s="243" t="s">
        <v>107</v>
      </c>
      <c r="H2169" s="184" t="s">
        <v>30</v>
      </c>
      <c r="I2169" s="59">
        <f t="shared" si="0"/>
        <v>43034</v>
      </c>
      <c r="J2169" s="61"/>
      <c r="K2169" s="61"/>
      <c r="L2169" s="197" t="s">
        <v>15542</v>
      </c>
      <c r="M2169" s="61" t="s">
        <v>15543</v>
      </c>
      <c r="N2169" s="61" t="s">
        <v>132</v>
      </c>
      <c r="O2169" s="61" t="s">
        <v>15544</v>
      </c>
      <c r="P2169" s="61" t="s">
        <v>17</v>
      </c>
      <c r="Q2169" s="59"/>
      <c r="R2169" s="61"/>
      <c r="S2169" s="61"/>
      <c r="T2169" s="61"/>
      <c r="U2169" s="66"/>
      <c r="V2169" s="61"/>
      <c r="W2169" s="91" t="s">
        <v>200</v>
      </c>
      <c r="X2169" s="61" t="s">
        <v>14</v>
      </c>
      <c r="Y2169" s="57">
        <v>43073</v>
      </c>
      <c r="Z2169" s="75"/>
      <c r="AA2169" s="95" t="s">
        <v>361</v>
      </c>
      <c r="AB2169" s="61"/>
      <c r="AC2169" s="61"/>
      <c r="AD2169" s="61"/>
      <c r="AE2169" s="67" t="str">
        <f t="shared" si="1"/>
        <v>Sep</v>
      </c>
      <c r="AF2169" s="68" t="str">
        <f t="shared" si="2"/>
        <v>Dec</v>
      </c>
      <c r="AG2169" s="177">
        <f t="shared" si="6"/>
        <v>69</v>
      </c>
      <c r="AH2169" s="70">
        <f t="shared" si="5"/>
        <v>43034</v>
      </c>
      <c r="AI2169" s="71">
        <f ca="1"/>
        <v>-955</v>
      </c>
      <c r="AJ2169" s="71" t="str">
        <v>2017</v>
      </c>
      <c r="AK2169" s="70">
        <f t="shared" si="4"/>
        <v>43014</v>
      </c>
    </row>
    <row r="2170" spans="1:37" ht="14.4">
      <c r="A2170" s="239" t="s">
        <v>15545</v>
      </c>
      <c r="B2170" s="61" t="s">
        <v>89</v>
      </c>
      <c r="C2170" s="59">
        <v>43005</v>
      </c>
      <c r="D2170" s="61" t="s">
        <v>1027</v>
      </c>
      <c r="E2170" s="56" t="s">
        <v>140</v>
      </c>
      <c r="F2170" s="271" t="s">
        <v>106</v>
      </c>
      <c r="G2170" s="243" t="s">
        <v>107</v>
      </c>
      <c r="H2170" s="242" t="s">
        <v>140</v>
      </c>
      <c r="I2170" s="59">
        <f t="shared" si="0"/>
        <v>43035</v>
      </c>
      <c r="J2170" s="61"/>
      <c r="K2170" s="61"/>
      <c r="L2170" s="197" t="s">
        <v>642</v>
      </c>
      <c r="M2170" s="61" t="s">
        <v>15546</v>
      </c>
      <c r="N2170" s="61" t="s">
        <v>44</v>
      </c>
      <c r="O2170" s="61"/>
      <c r="P2170" s="61"/>
      <c r="Q2170" s="59"/>
      <c r="R2170" s="61"/>
      <c r="S2170" s="61"/>
      <c r="T2170" s="61"/>
      <c r="U2170" s="66"/>
      <c r="V2170" s="61"/>
      <c r="W2170" s="61"/>
      <c r="X2170" s="61" t="s">
        <v>14</v>
      </c>
      <c r="Y2170" s="57">
        <v>43073</v>
      </c>
      <c r="Z2170" s="75"/>
      <c r="AA2170" s="95" t="s">
        <v>257</v>
      </c>
      <c r="AB2170" s="61"/>
      <c r="AC2170" s="61"/>
      <c r="AD2170" s="61"/>
      <c r="AE2170" s="67" t="str">
        <f t="shared" si="1"/>
        <v>Sep</v>
      </c>
      <c r="AF2170" s="68" t="str">
        <f t="shared" si="2"/>
        <v>Dec</v>
      </c>
      <c r="AG2170" s="177">
        <f t="shared" si="6"/>
        <v>68</v>
      </c>
      <c r="AH2170" s="70">
        <f t="shared" si="5"/>
        <v>43035</v>
      </c>
      <c r="AI2170" s="71">
        <f ca="1"/>
        <v>-954</v>
      </c>
      <c r="AJ2170" s="71" t="str">
        <v>2017</v>
      </c>
      <c r="AK2170" s="70">
        <f t="shared" si="4"/>
        <v>43015</v>
      </c>
    </row>
    <row r="2171" spans="1:37" ht="14.4">
      <c r="A2171" s="239" t="s">
        <v>15547</v>
      </c>
      <c r="B2171" s="61" t="s">
        <v>89</v>
      </c>
      <c r="C2171" s="59">
        <v>43005</v>
      </c>
      <c r="D2171" s="61" t="s">
        <v>1027</v>
      </c>
      <c r="E2171" s="56" t="s">
        <v>140</v>
      </c>
      <c r="F2171" s="271" t="s">
        <v>106</v>
      </c>
      <c r="G2171" s="243" t="s">
        <v>107</v>
      </c>
      <c r="H2171" s="242" t="s">
        <v>140</v>
      </c>
      <c r="I2171" s="59">
        <f t="shared" si="0"/>
        <v>43035</v>
      </c>
      <c r="J2171" s="61"/>
      <c r="K2171" s="61"/>
      <c r="L2171" s="197" t="s">
        <v>642</v>
      </c>
      <c r="M2171" s="61" t="s">
        <v>15548</v>
      </c>
      <c r="N2171" s="61" t="s">
        <v>249</v>
      </c>
      <c r="O2171" s="61"/>
      <c r="P2171" s="61"/>
      <c r="Q2171" s="59"/>
      <c r="R2171" s="61"/>
      <c r="S2171" s="61"/>
      <c r="T2171" s="61"/>
      <c r="U2171" s="66"/>
      <c r="V2171" s="61"/>
      <c r="W2171" s="61"/>
      <c r="X2171" s="61" t="s">
        <v>14</v>
      </c>
      <c r="Y2171" s="57">
        <v>43073</v>
      </c>
      <c r="Z2171" s="75"/>
      <c r="AA2171" s="95" t="s">
        <v>257</v>
      </c>
      <c r="AB2171" s="61"/>
      <c r="AC2171" s="61"/>
      <c r="AD2171" s="61"/>
      <c r="AE2171" s="67" t="str">
        <f t="shared" si="1"/>
        <v>Sep</v>
      </c>
      <c r="AF2171" s="68" t="str">
        <f t="shared" si="2"/>
        <v>Dec</v>
      </c>
      <c r="AG2171" s="177">
        <f t="shared" si="6"/>
        <v>68</v>
      </c>
      <c r="AH2171" s="70">
        <f t="shared" si="5"/>
        <v>43035</v>
      </c>
      <c r="AI2171" s="71">
        <f ca="1"/>
        <v>-954</v>
      </c>
      <c r="AJ2171" s="71" t="str">
        <v>2017</v>
      </c>
      <c r="AK2171" s="70">
        <f t="shared" si="4"/>
        <v>43015</v>
      </c>
    </row>
    <row r="2172" spans="1:37" ht="14.4">
      <c r="A2172" s="239" t="s">
        <v>15549</v>
      </c>
      <c r="B2172" s="61" t="s">
        <v>89</v>
      </c>
      <c r="C2172" s="59">
        <v>43005</v>
      </c>
      <c r="D2172" s="61" t="s">
        <v>1027</v>
      </c>
      <c r="E2172" s="56" t="s">
        <v>140</v>
      </c>
      <c r="F2172" s="271" t="s">
        <v>106</v>
      </c>
      <c r="G2172" s="243" t="s">
        <v>107</v>
      </c>
      <c r="H2172" s="242" t="s">
        <v>140</v>
      </c>
      <c r="I2172" s="59">
        <f t="shared" si="0"/>
        <v>43035</v>
      </c>
      <c r="J2172" s="61"/>
      <c r="K2172" s="61"/>
      <c r="L2172" s="197" t="s">
        <v>642</v>
      </c>
      <c r="M2172" s="61" t="s">
        <v>15550</v>
      </c>
      <c r="N2172" s="61" t="s">
        <v>33</v>
      </c>
      <c r="O2172" s="61"/>
      <c r="P2172" s="61"/>
      <c r="Q2172" s="59"/>
      <c r="R2172" s="61"/>
      <c r="S2172" s="61"/>
      <c r="T2172" s="61"/>
      <c r="U2172" s="66"/>
      <c r="V2172" s="61"/>
      <c r="W2172" s="61"/>
      <c r="X2172" s="61" t="s">
        <v>14</v>
      </c>
      <c r="Y2172" s="57">
        <v>43073</v>
      </c>
      <c r="Z2172" s="75"/>
      <c r="AA2172" s="95" t="s">
        <v>257</v>
      </c>
      <c r="AB2172" s="61"/>
      <c r="AC2172" s="61"/>
      <c r="AD2172" s="61"/>
      <c r="AE2172" s="67" t="str">
        <f t="shared" si="1"/>
        <v>Sep</v>
      </c>
      <c r="AF2172" s="68" t="str">
        <f t="shared" si="2"/>
        <v>Dec</v>
      </c>
      <c r="AG2172" s="177">
        <f t="shared" si="6"/>
        <v>68</v>
      </c>
      <c r="AH2172" s="70">
        <f t="shared" si="5"/>
        <v>43035</v>
      </c>
      <c r="AI2172" s="71">
        <f ca="1"/>
        <v>-954</v>
      </c>
      <c r="AJ2172" s="71" t="str">
        <v>2017</v>
      </c>
      <c r="AK2172" s="70">
        <f t="shared" si="4"/>
        <v>43015</v>
      </c>
    </row>
    <row r="2173" spans="1:37" ht="14.4">
      <c r="A2173" s="239" t="s">
        <v>15551</v>
      </c>
      <c r="B2173" s="61" t="s">
        <v>89</v>
      </c>
      <c r="C2173" s="59">
        <v>43005</v>
      </c>
      <c r="D2173" s="61" t="s">
        <v>1027</v>
      </c>
      <c r="E2173" s="56" t="s">
        <v>140</v>
      </c>
      <c r="F2173" s="271" t="s">
        <v>106</v>
      </c>
      <c r="G2173" s="243" t="s">
        <v>107</v>
      </c>
      <c r="H2173" s="242" t="s">
        <v>140</v>
      </c>
      <c r="I2173" s="59">
        <f t="shared" si="0"/>
        <v>43035</v>
      </c>
      <c r="J2173" s="61"/>
      <c r="K2173" s="61"/>
      <c r="L2173" s="197" t="s">
        <v>642</v>
      </c>
      <c r="M2173" s="61" t="s">
        <v>15552</v>
      </c>
      <c r="N2173" s="61" t="s">
        <v>143</v>
      </c>
      <c r="O2173" s="61" t="s">
        <v>15553</v>
      </c>
      <c r="P2173" s="61" t="s">
        <v>21</v>
      </c>
      <c r="Q2173" s="59"/>
      <c r="R2173" s="61"/>
      <c r="S2173" s="61"/>
      <c r="T2173" s="61"/>
      <c r="U2173" s="66"/>
      <c r="V2173" s="61"/>
      <c r="W2173" s="61"/>
      <c r="X2173" s="61" t="s">
        <v>18</v>
      </c>
      <c r="Y2173" s="57">
        <v>43073</v>
      </c>
      <c r="Z2173" s="75"/>
      <c r="AA2173" s="95" t="s">
        <v>15554</v>
      </c>
      <c r="AB2173" s="61"/>
      <c r="AC2173" s="61"/>
      <c r="AD2173" s="61"/>
      <c r="AE2173" s="67" t="str">
        <f t="shared" si="1"/>
        <v>Sep</v>
      </c>
      <c r="AF2173" s="68" t="str">
        <f t="shared" si="2"/>
        <v>Dec</v>
      </c>
      <c r="AG2173" s="177">
        <f t="shared" si="6"/>
        <v>68</v>
      </c>
      <c r="AH2173" s="70">
        <f t="shared" si="5"/>
        <v>43035</v>
      </c>
      <c r="AI2173" s="71">
        <f ca="1"/>
        <v>-954</v>
      </c>
      <c r="AJ2173" s="71" t="str">
        <v>2017</v>
      </c>
      <c r="AK2173" s="70">
        <f t="shared" si="4"/>
        <v>43015</v>
      </c>
    </row>
    <row r="2174" spans="1:37" ht="14.4">
      <c r="A2174" s="239" t="s">
        <v>15555</v>
      </c>
      <c r="B2174" s="61" t="s">
        <v>89</v>
      </c>
      <c r="C2174" s="59">
        <v>43005</v>
      </c>
      <c r="D2174" s="61" t="s">
        <v>1027</v>
      </c>
      <c r="E2174" s="56" t="s">
        <v>140</v>
      </c>
      <c r="F2174" s="271" t="s">
        <v>106</v>
      </c>
      <c r="G2174" s="243" t="s">
        <v>107</v>
      </c>
      <c r="H2174" s="242" t="s">
        <v>140</v>
      </c>
      <c r="I2174" s="59">
        <f t="shared" si="0"/>
        <v>43035</v>
      </c>
      <c r="J2174" s="61"/>
      <c r="K2174" s="61"/>
      <c r="L2174" s="197" t="s">
        <v>642</v>
      </c>
      <c r="M2174" s="61" t="s">
        <v>15556</v>
      </c>
      <c r="N2174" s="61" t="s">
        <v>44</v>
      </c>
      <c r="O2174" s="61" t="s">
        <v>14366</v>
      </c>
      <c r="P2174" s="61" t="s">
        <v>21</v>
      </c>
      <c r="Q2174" s="59"/>
      <c r="R2174" s="61"/>
      <c r="S2174" s="61"/>
      <c r="T2174" s="61"/>
      <c r="U2174" s="66"/>
      <c r="V2174" s="61"/>
      <c r="W2174" s="61"/>
      <c r="X2174" s="61" t="s">
        <v>18</v>
      </c>
      <c r="Y2174" s="57">
        <v>43073</v>
      </c>
      <c r="Z2174" s="75"/>
      <c r="AA2174" s="95" t="s">
        <v>15554</v>
      </c>
      <c r="AB2174" s="61"/>
      <c r="AC2174" s="61"/>
      <c r="AD2174" s="61"/>
      <c r="AE2174" s="67" t="str">
        <f t="shared" si="1"/>
        <v>Sep</v>
      </c>
      <c r="AF2174" s="68" t="str">
        <f t="shared" si="2"/>
        <v>Dec</v>
      </c>
      <c r="AG2174" s="177">
        <f t="shared" si="6"/>
        <v>68</v>
      </c>
      <c r="AH2174" s="70">
        <f t="shared" si="5"/>
        <v>43035</v>
      </c>
      <c r="AI2174" s="71">
        <f ca="1"/>
        <v>-954</v>
      </c>
      <c r="AJ2174" s="71" t="str">
        <v>2017</v>
      </c>
      <c r="AK2174" s="70">
        <f t="shared" si="4"/>
        <v>43015</v>
      </c>
    </row>
    <row r="2175" spans="1:37" ht="14.4">
      <c r="A2175" s="239" t="s">
        <v>15557</v>
      </c>
      <c r="B2175" s="61" t="s">
        <v>89</v>
      </c>
      <c r="C2175" s="59">
        <v>43005</v>
      </c>
      <c r="D2175" s="61" t="s">
        <v>1027</v>
      </c>
      <c r="E2175" s="56" t="s">
        <v>140</v>
      </c>
      <c r="F2175" s="271" t="s">
        <v>106</v>
      </c>
      <c r="G2175" s="243" t="s">
        <v>107</v>
      </c>
      <c r="H2175" s="242" t="s">
        <v>140</v>
      </c>
      <c r="I2175" s="59">
        <f t="shared" si="0"/>
        <v>43035</v>
      </c>
      <c r="J2175" s="61"/>
      <c r="K2175" s="61"/>
      <c r="L2175" s="197" t="s">
        <v>642</v>
      </c>
      <c r="M2175" s="61" t="s">
        <v>15118</v>
      </c>
      <c r="N2175" s="61" t="s">
        <v>355</v>
      </c>
      <c r="O2175" s="61" t="s">
        <v>15558</v>
      </c>
      <c r="P2175" s="61" t="s">
        <v>21</v>
      </c>
      <c r="Q2175" s="59"/>
      <c r="R2175" s="61"/>
      <c r="S2175" s="61"/>
      <c r="T2175" s="61"/>
      <c r="U2175" s="66"/>
      <c r="V2175" s="61"/>
      <c r="W2175" s="61"/>
      <c r="X2175" s="61" t="s">
        <v>18</v>
      </c>
      <c r="Y2175" s="57">
        <v>43073</v>
      </c>
      <c r="Z2175" s="75"/>
      <c r="AA2175" s="95" t="s">
        <v>15554</v>
      </c>
      <c r="AB2175" s="61"/>
      <c r="AC2175" s="61"/>
      <c r="AD2175" s="61"/>
      <c r="AE2175" s="67" t="str">
        <f t="shared" si="1"/>
        <v>Sep</v>
      </c>
      <c r="AF2175" s="68" t="str">
        <f t="shared" si="2"/>
        <v>Dec</v>
      </c>
      <c r="AG2175" s="177">
        <f t="shared" si="6"/>
        <v>68</v>
      </c>
      <c r="AH2175" s="70">
        <f t="shared" si="5"/>
        <v>43035</v>
      </c>
      <c r="AI2175" s="71">
        <f ca="1"/>
        <v>-954</v>
      </c>
      <c r="AJ2175" s="71" t="str">
        <v>2017</v>
      </c>
      <c r="AK2175" s="70">
        <f t="shared" si="4"/>
        <v>43015</v>
      </c>
    </row>
    <row r="2176" spans="1:37" ht="14.4">
      <c r="A2176" s="239" t="s">
        <v>15559</v>
      </c>
      <c r="B2176" s="61" t="s">
        <v>89</v>
      </c>
      <c r="C2176" s="59">
        <v>43005</v>
      </c>
      <c r="D2176" s="61" t="s">
        <v>1027</v>
      </c>
      <c r="E2176" s="56" t="s">
        <v>140</v>
      </c>
      <c r="F2176" s="271" t="s">
        <v>106</v>
      </c>
      <c r="G2176" s="243" t="s">
        <v>107</v>
      </c>
      <c r="H2176" s="242" t="s">
        <v>140</v>
      </c>
      <c r="I2176" s="59">
        <f t="shared" si="0"/>
        <v>43035</v>
      </c>
      <c r="J2176" s="61"/>
      <c r="K2176" s="61"/>
      <c r="L2176" s="197" t="s">
        <v>642</v>
      </c>
      <c r="M2176" s="61" t="s">
        <v>15560</v>
      </c>
      <c r="N2176" s="61" t="s">
        <v>27</v>
      </c>
      <c r="O2176" s="61" t="s">
        <v>15561</v>
      </c>
      <c r="P2176" s="61" t="s">
        <v>96</v>
      </c>
      <c r="Q2176" s="59"/>
      <c r="R2176" s="61"/>
      <c r="S2176" s="61"/>
      <c r="T2176" s="61"/>
      <c r="U2176" s="66"/>
      <c r="V2176" s="61"/>
      <c r="W2176" s="61"/>
      <c r="X2176" s="61" t="s">
        <v>18</v>
      </c>
      <c r="Y2176" s="57">
        <v>43073</v>
      </c>
      <c r="Z2176" s="75"/>
      <c r="AA2176" s="95" t="s">
        <v>15554</v>
      </c>
      <c r="AB2176" s="61"/>
      <c r="AC2176" s="61"/>
      <c r="AD2176" s="61"/>
      <c r="AE2176" s="67" t="str">
        <f t="shared" si="1"/>
        <v>Sep</v>
      </c>
      <c r="AF2176" s="68" t="str">
        <f t="shared" si="2"/>
        <v>Dec</v>
      </c>
      <c r="AG2176" s="177">
        <f t="shared" si="6"/>
        <v>68</v>
      </c>
      <c r="AH2176" s="70">
        <f t="shared" si="5"/>
        <v>43035</v>
      </c>
      <c r="AI2176" s="71">
        <f ca="1"/>
        <v>-954</v>
      </c>
      <c r="AJ2176" s="71" t="str">
        <v>2017</v>
      </c>
      <c r="AK2176" s="70">
        <f t="shared" si="4"/>
        <v>43015</v>
      </c>
    </row>
    <row r="2177" spans="1:37" ht="14.4">
      <c r="A2177" s="239" t="s">
        <v>15562</v>
      </c>
      <c r="B2177" s="61" t="s">
        <v>89</v>
      </c>
      <c r="C2177" s="59">
        <v>43005</v>
      </c>
      <c r="D2177" s="61" t="s">
        <v>90</v>
      </c>
      <c r="E2177" s="56" t="s">
        <v>140</v>
      </c>
      <c r="F2177" s="271" t="s">
        <v>106</v>
      </c>
      <c r="G2177" s="243" t="s">
        <v>107</v>
      </c>
      <c r="H2177" s="242" t="s">
        <v>140</v>
      </c>
      <c r="I2177" s="59">
        <f t="shared" si="0"/>
        <v>43035</v>
      </c>
      <c r="J2177" s="61"/>
      <c r="K2177" s="61"/>
      <c r="L2177" s="197" t="s">
        <v>15563</v>
      </c>
      <c r="M2177" s="61" t="s">
        <v>15564</v>
      </c>
      <c r="N2177" s="61" t="s">
        <v>95</v>
      </c>
      <c r="O2177" s="61" t="s">
        <v>15565</v>
      </c>
      <c r="P2177" s="61" t="s">
        <v>17</v>
      </c>
      <c r="Q2177" s="59"/>
      <c r="R2177" s="61"/>
      <c r="S2177" s="61"/>
      <c r="T2177" s="61"/>
      <c r="U2177" s="66"/>
      <c r="V2177" s="61"/>
      <c r="W2177" s="91" t="s">
        <v>200</v>
      </c>
      <c r="X2177" s="61" t="s">
        <v>14</v>
      </c>
      <c r="Y2177" s="57">
        <v>43073</v>
      </c>
      <c r="Z2177" s="75"/>
      <c r="AA2177" s="95" t="s">
        <v>15566</v>
      </c>
      <c r="AB2177" s="61"/>
      <c r="AC2177" s="61"/>
      <c r="AD2177" s="61"/>
      <c r="AE2177" s="67" t="str">
        <f t="shared" si="1"/>
        <v>Sep</v>
      </c>
      <c r="AF2177" s="68" t="str">
        <f t="shared" si="2"/>
        <v>Dec</v>
      </c>
      <c r="AG2177" s="177">
        <f t="shared" si="6"/>
        <v>68</v>
      </c>
      <c r="AH2177" s="70">
        <f t="shared" si="5"/>
        <v>43035</v>
      </c>
      <c r="AI2177" s="71">
        <f ca="1"/>
        <v>-954</v>
      </c>
      <c r="AJ2177" s="71" t="str">
        <v>2017</v>
      </c>
      <c r="AK2177" s="70">
        <f t="shared" si="4"/>
        <v>43015</v>
      </c>
    </row>
    <row r="2178" spans="1:37" ht="14.4">
      <c r="A2178" s="239" t="s">
        <v>15567</v>
      </c>
      <c r="B2178" s="56" t="s">
        <v>89</v>
      </c>
      <c r="C2178" s="59">
        <v>43005</v>
      </c>
      <c r="D2178" s="61" t="s">
        <v>90</v>
      </c>
      <c r="E2178" s="61" t="s">
        <v>13864</v>
      </c>
      <c r="F2178" s="349" t="s">
        <v>214</v>
      </c>
      <c r="G2178" s="187" t="s">
        <v>214</v>
      </c>
      <c r="H2178" s="184" t="s">
        <v>2445</v>
      </c>
      <c r="I2178" s="59">
        <f t="shared" si="0"/>
        <v>43035</v>
      </c>
      <c r="J2178" s="61" t="s">
        <v>18</v>
      </c>
      <c r="K2178" s="56" t="s">
        <v>18</v>
      </c>
      <c r="L2178" s="197" t="s">
        <v>15568</v>
      </c>
      <c r="M2178" s="61"/>
      <c r="N2178" s="61"/>
      <c r="O2178" s="61" t="s">
        <v>15569</v>
      </c>
      <c r="P2178" s="61" t="s">
        <v>96</v>
      </c>
      <c r="Q2178" s="182"/>
      <c r="R2178" s="61" t="s">
        <v>18</v>
      </c>
      <c r="S2178" s="61"/>
      <c r="T2178" s="61"/>
      <c r="U2178" s="66" t="s">
        <v>108</v>
      </c>
      <c r="V2178" s="61" t="s">
        <v>108</v>
      </c>
      <c r="W2178" s="61"/>
      <c r="X2178" s="56" t="s">
        <v>18</v>
      </c>
      <c r="Y2178" s="57">
        <v>43073</v>
      </c>
      <c r="Z2178" s="75" t="s">
        <v>108</v>
      </c>
      <c r="AA2178" s="95" t="s">
        <v>15570</v>
      </c>
      <c r="AB2178" s="56" t="s">
        <v>15571</v>
      </c>
      <c r="AC2178" s="61"/>
      <c r="AD2178" s="61"/>
      <c r="AE2178" s="67" t="str">
        <f t="shared" si="1"/>
        <v>Sep</v>
      </c>
      <c r="AF2178" s="68" t="str">
        <f t="shared" si="2"/>
        <v>Dec</v>
      </c>
      <c r="AG2178" s="177">
        <f t="shared" si="6"/>
        <v>68</v>
      </c>
      <c r="AH2178" s="70">
        <f t="shared" si="5"/>
        <v>43035</v>
      </c>
      <c r="AI2178" s="71">
        <f ca="1"/>
        <v>-954</v>
      </c>
      <c r="AJ2178" s="71" t="str">
        <v>2017</v>
      </c>
      <c r="AK2178" s="70">
        <f t="shared" si="4"/>
        <v>43015</v>
      </c>
    </row>
    <row r="2179" spans="1:37" ht="14.4">
      <c r="A2179" s="239" t="s">
        <v>15572</v>
      </c>
      <c r="B2179" s="61" t="s">
        <v>89</v>
      </c>
      <c r="C2179" s="59">
        <v>43005</v>
      </c>
      <c r="D2179" s="61" t="s">
        <v>90</v>
      </c>
      <c r="E2179" s="61" t="s">
        <v>13864</v>
      </c>
      <c r="F2179" s="349" t="s">
        <v>214</v>
      </c>
      <c r="G2179" s="187" t="s">
        <v>214</v>
      </c>
      <c r="H2179" s="184" t="s">
        <v>3785</v>
      </c>
      <c r="I2179" s="59">
        <f t="shared" si="0"/>
        <v>43035</v>
      </c>
      <c r="J2179" s="61" t="s">
        <v>18</v>
      </c>
      <c r="K2179" s="61" t="s">
        <v>108</v>
      </c>
      <c r="L2179" s="197" t="s">
        <v>15573</v>
      </c>
      <c r="M2179" s="61" t="s">
        <v>108</v>
      </c>
      <c r="N2179" s="61" t="s">
        <v>132</v>
      </c>
      <c r="O2179" s="61" t="s">
        <v>108</v>
      </c>
      <c r="P2179" s="61" t="s">
        <v>96</v>
      </c>
      <c r="Q2179" s="182"/>
      <c r="R2179" s="61" t="s">
        <v>18</v>
      </c>
      <c r="S2179" s="61"/>
      <c r="T2179" s="61"/>
      <c r="U2179" s="66" t="s">
        <v>108</v>
      </c>
      <c r="V2179" s="61" t="s">
        <v>108</v>
      </c>
      <c r="W2179" s="61"/>
      <c r="X2179" s="61" t="s">
        <v>108</v>
      </c>
      <c r="Y2179" s="57">
        <v>43073</v>
      </c>
      <c r="Z2179" s="75" t="s">
        <v>108</v>
      </c>
      <c r="AA2179" s="95" t="s">
        <v>15574</v>
      </c>
      <c r="AB2179" s="61" t="s">
        <v>179</v>
      </c>
      <c r="AC2179" s="61"/>
      <c r="AD2179" s="61"/>
      <c r="AE2179" s="67" t="str">
        <f t="shared" si="1"/>
        <v>Sep</v>
      </c>
      <c r="AF2179" s="68" t="str">
        <f t="shared" si="2"/>
        <v>Dec</v>
      </c>
      <c r="AG2179" s="177">
        <f t="shared" si="6"/>
        <v>68</v>
      </c>
      <c r="AH2179" s="70">
        <f t="shared" si="5"/>
        <v>43035</v>
      </c>
      <c r="AI2179" s="71">
        <f ca="1"/>
        <v>-954</v>
      </c>
      <c r="AJ2179" s="71" t="str">
        <v>2017</v>
      </c>
      <c r="AK2179" s="70">
        <f t="shared" si="4"/>
        <v>43015</v>
      </c>
    </row>
    <row r="2180" spans="1:37" ht="14.4">
      <c r="A2180" s="239" t="s">
        <v>15575</v>
      </c>
      <c r="B2180" s="61" t="s">
        <v>7094</v>
      </c>
      <c r="C2180" s="59">
        <v>43005</v>
      </c>
      <c r="D2180" s="61" t="s">
        <v>1027</v>
      </c>
      <c r="E2180" s="61" t="s">
        <v>13864</v>
      </c>
      <c r="F2180" s="349" t="s">
        <v>214</v>
      </c>
      <c r="G2180" s="187" t="s">
        <v>7964</v>
      </c>
      <c r="H2180" s="184" t="s">
        <v>13054</v>
      </c>
      <c r="I2180" s="59">
        <f t="shared" si="0"/>
        <v>43035</v>
      </c>
      <c r="J2180" s="61" t="s">
        <v>18</v>
      </c>
      <c r="K2180" s="61"/>
      <c r="L2180" s="197" t="s">
        <v>15576</v>
      </c>
      <c r="M2180" s="61" t="s">
        <v>15149</v>
      </c>
      <c r="N2180" s="61" t="s">
        <v>29</v>
      </c>
      <c r="O2180" s="61" t="s">
        <v>15577</v>
      </c>
      <c r="P2180" s="61" t="s">
        <v>96</v>
      </c>
      <c r="Q2180" s="182"/>
      <c r="R2180" s="61" t="s">
        <v>18</v>
      </c>
      <c r="S2180" s="61"/>
      <c r="T2180" s="61"/>
      <c r="U2180" s="66" t="s">
        <v>108</v>
      </c>
      <c r="V2180" s="61" t="s">
        <v>108</v>
      </c>
      <c r="W2180" s="61"/>
      <c r="X2180" s="61"/>
      <c r="Y2180" s="57">
        <v>43073</v>
      </c>
      <c r="Z2180" s="75" t="s">
        <v>108</v>
      </c>
      <c r="AA2180" s="95" t="s">
        <v>15578</v>
      </c>
      <c r="AB2180" s="61"/>
      <c r="AC2180" s="61"/>
      <c r="AD2180" s="61"/>
      <c r="AE2180" s="67" t="str">
        <f t="shared" si="1"/>
        <v>Sep</v>
      </c>
      <c r="AF2180" s="68" t="str">
        <f t="shared" si="2"/>
        <v>Dec</v>
      </c>
      <c r="AG2180" s="177">
        <f t="shared" si="6"/>
        <v>68</v>
      </c>
      <c r="AH2180" s="70">
        <f t="shared" si="5"/>
        <v>43035</v>
      </c>
      <c r="AI2180" s="71">
        <f ca="1"/>
        <v>-954</v>
      </c>
      <c r="AJ2180" s="71" t="str">
        <v>2017</v>
      </c>
      <c r="AK2180" s="70">
        <f t="shared" si="4"/>
        <v>43015</v>
      </c>
    </row>
    <row r="2181" spans="1:37" ht="14.4">
      <c r="A2181" s="239" t="s">
        <v>15579</v>
      </c>
      <c r="B2181" s="61" t="s">
        <v>89</v>
      </c>
      <c r="C2181" s="59">
        <v>43006</v>
      </c>
      <c r="D2181" s="61" t="s">
        <v>90</v>
      </c>
      <c r="E2181" s="61" t="s">
        <v>13864</v>
      </c>
      <c r="F2181" s="349" t="s">
        <v>214</v>
      </c>
      <c r="G2181" s="187" t="s">
        <v>214</v>
      </c>
      <c r="H2181" s="184" t="s">
        <v>15580</v>
      </c>
      <c r="I2181" s="59">
        <f t="shared" si="0"/>
        <v>43036</v>
      </c>
      <c r="J2181" s="61" t="s">
        <v>18</v>
      </c>
      <c r="K2181" s="61" t="s">
        <v>14</v>
      </c>
      <c r="L2181" s="197" t="s">
        <v>15581</v>
      </c>
      <c r="M2181" s="61" t="s">
        <v>108</v>
      </c>
      <c r="N2181" s="61" t="s">
        <v>266</v>
      </c>
      <c r="O2181" s="61"/>
      <c r="P2181" s="61" t="s">
        <v>96</v>
      </c>
      <c r="Q2181" s="59"/>
      <c r="R2181" s="61" t="s">
        <v>14</v>
      </c>
      <c r="S2181" s="61"/>
      <c r="T2181" s="61"/>
      <c r="U2181" s="66" t="s">
        <v>108</v>
      </c>
      <c r="V2181" s="61" t="s">
        <v>108</v>
      </c>
      <c r="W2181" s="61"/>
      <c r="X2181" s="61" t="s">
        <v>14</v>
      </c>
      <c r="Y2181" s="57">
        <v>43073</v>
      </c>
      <c r="Z2181" s="75" t="s">
        <v>108</v>
      </c>
      <c r="AA2181" s="95" t="s">
        <v>15582</v>
      </c>
      <c r="AB2181" s="61" t="s">
        <v>15583</v>
      </c>
      <c r="AC2181" s="61"/>
      <c r="AD2181" s="61"/>
      <c r="AE2181" s="67" t="str">
        <f t="shared" si="1"/>
        <v>Sep</v>
      </c>
      <c r="AF2181" s="68" t="str">
        <f t="shared" si="2"/>
        <v>Dec</v>
      </c>
      <c r="AG2181" s="177">
        <f t="shared" si="6"/>
        <v>67</v>
      </c>
      <c r="AH2181" s="70">
        <f t="shared" si="5"/>
        <v>43036</v>
      </c>
      <c r="AI2181" s="71">
        <f ca="1"/>
        <v>-953</v>
      </c>
      <c r="AJ2181" s="71" t="str">
        <v>2017</v>
      </c>
      <c r="AK2181" s="70">
        <f t="shared" si="4"/>
        <v>43016</v>
      </c>
    </row>
    <row r="2182" spans="1:37" ht="14.4">
      <c r="A2182" s="239" t="s">
        <v>15584</v>
      </c>
      <c r="B2182" s="61" t="s">
        <v>89</v>
      </c>
      <c r="C2182" s="59">
        <v>43006</v>
      </c>
      <c r="D2182" s="61" t="s">
        <v>1027</v>
      </c>
      <c r="E2182" s="56" t="s">
        <v>140</v>
      </c>
      <c r="F2182" s="271" t="s">
        <v>106</v>
      </c>
      <c r="G2182" s="243" t="s">
        <v>107</v>
      </c>
      <c r="H2182" s="242" t="s">
        <v>140</v>
      </c>
      <c r="I2182" s="59">
        <f t="shared" si="0"/>
        <v>43036</v>
      </c>
      <c r="J2182" s="61"/>
      <c r="K2182" s="61"/>
      <c r="L2182" s="60" t="s">
        <v>2963</v>
      </c>
      <c r="M2182" s="61" t="s">
        <v>9198</v>
      </c>
      <c r="N2182" s="61" t="s">
        <v>37</v>
      </c>
      <c r="O2182" s="61" t="s">
        <v>9199</v>
      </c>
      <c r="P2182" s="61" t="s">
        <v>17</v>
      </c>
      <c r="Q2182" s="59"/>
      <c r="R2182" s="61"/>
      <c r="S2182" s="61"/>
      <c r="T2182" s="61"/>
      <c r="U2182" s="66"/>
      <c r="V2182" s="61"/>
      <c r="W2182" s="61"/>
      <c r="X2182" s="61" t="s">
        <v>18</v>
      </c>
      <c r="Y2182" s="57">
        <v>43073</v>
      </c>
      <c r="Z2182" s="75"/>
      <c r="AA2182" s="64" t="s">
        <v>15585</v>
      </c>
      <c r="AB2182" s="61"/>
      <c r="AC2182" s="61"/>
      <c r="AD2182" s="61"/>
      <c r="AE2182" s="67" t="str">
        <f t="shared" si="1"/>
        <v>Sep</v>
      </c>
      <c r="AF2182" s="68" t="str">
        <f t="shared" si="2"/>
        <v>Dec</v>
      </c>
      <c r="AG2182" s="177">
        <f t="shared" si="6"/>
        <v>67</v>
      </c>
      <c r="AH2182" s="70">
        <f t="shared" si="5"/>
        <v>43036</v>
      </c>
      <c r="AI2182" s="71">
        <f ca="1"/>
        <v>-953</v>
      </c>
      <c r="AJ2182" s="71" t="str">
        <v>2017</v>
      </c>
      <c r="AK2182" s="70">
        <f t="shared" si="4"/>
        <v>43016</v>
      </c>
    </row>
    <row r="2183" spans="1:37" ht="14.4">
      <c r="A2183" s="239" t="s">
        <v>15586</v>
      </c>
      <c r="B2183" s="61" t="s">
        <v>89</v>
      </c>
      <c r="C2183" s="59">
        <v>43006</v>
      </c>
      <c r="D2183" s="61" t="s">
        <v>1027</v>
      </c>
      <c r="E2183" s="56" t="s">
        <v>140</v>
      </c>
      <c r="F2183" s="271" t="s">
        <v>106</v>
      </c>
      <c r="G2183" s="243" t="s">
        <v>107</v>
      </c>
      <c r="H2183" s="242" t="s">
        <v>140</v>
      </c>
      <c r="I2183" s="59">
        <f t="shared" si="0"/>
        <v>43036</v>
      </c>
      <c r="J2183" s="61"/>
      <c r="K2183" s="61"/>
      <c r="L2183" s="197" t="s">
        <v>15587</v>
      </c>
      <c r="M2183" s="61" t="s">
        <v>15588</v>
      </c>
      <c r="N2183" s="61" t="s">
        <v>355</v>
      </c>
      <c r="O2183" s="61" t="s">
        <v>15589</v>
      </c>
      <c r="P2183" s="61" t="s">
        <v>17</v>
      </c>
      <c r="Q2183" s="59"/>
      <c r="R2183" s="61"/>
      <c r="S2183" s="61"/>
      <c r="T2183" s="61"/>
      <c r="U2183" s="66"/>
      <c r="V2183" s="61"/>
      <c r="W2183" s="61"/>
      <c r="X2183" s="61" t="s">
        <v>18</v>
      </c>
      <c r="Y2183" s="57">
        <v>43073</v>
      </c>
      <c r="Z2183" s="75"/>
      <c r="AA2183" s="197" t="s">
        <v>15590</v>
      </c>
      <c r="AB2183" s="61"/>
      <c r="AC2183" s="61"/>
      <c r="AD2183" s="61"/>
      <c r="AE2183" s="67" t="str">
        <f t="shared" si="1"/>
        <v>Sep</v>
      </c>
      <c r="AF2183" s="68" t="str">
        <f t="shared" si="2"/>
        <v>Dec</v>
      </c>
      <c r="AG2183" s="177">
        <f t="shared" si="6"/>
        <v>67</v>
      </c>
      <c r="AH2183" s="70">
        <f t="shared" si="5"/>
        <v>43036</v>
      </c>
      <c r="AI2183" s="71">
        <f ca="1"/>
        <v>-953</v>
      </c>
      <c r="AJ2183" s="71" t="str">
        <v>2017</v>
      </c>
      <c r="AK2183" s="70">
        <f t="shared" si="4"/>
        <v>43016</v>
      </c>
    </row>
    <row r="2184" spans="1:37" ht="14.4">
      <c r="A2184" s="239" t="s">
        <v>15591</v>
      </c>
      <c r="B2184" s="61" t="s">
        <v>89</v>
      </c>
      <c r="C2184" s="59">
        <v>43003</v>
      </c>
      <c r="D2184" s="61" t="s">
        <v>2397</v>
      </c>
      <c r="E2184" s="61" t="s">
        <v>30</v>
      </c>
      <c r="F2184" s="349" t="s">
        <v>106</v>
      </c>
      <c r="G2184" s="243" t="s">
        <v>107</v>
      </c>
      <c r="H2184" s="184" t="s">
        <v>30</v>
      </c>
      <c r="I2184" s="59">
        <f t="shared" si="0"/>
        <v>43033</v>
      </c>
      <c r="J2184" s="61"/>
      <c r="K2184" s="61"/>
      <c r="L2184" s="197" t="s">
        <v>15592</v>
      </c>
      <c r="M2184" s="61" t="s">
        <v>15593</v>
      </c>
      <c r="N2184" s="61" t="s">
        <v>13</v>
      </c>
      <c r="O2184" s="61" t="s">
        <v>15594</v>
      </c>
      <c r="P2184" s="61" t="s">
        <v>28</v>
      </c>
      <c r="Q2184" s="59"/>
      <c r="R2184" s="61"/>
      <c r="S2184" s="61"/>
      <c r="T2184" s="61"/>
      <c r="U2184" s="66"/>
      <c r="V2184" s="61"/>
      <c r="W2184" s="61"/>
      <c r="X2184" s="61" t="s">
        <v>18</v>
      </c>
      <c r="Y2184" s="57">
        <v>43073</v>
      </c>
      <c r="Z2184" s="75">
        <v>8</v>
      </c>
      <c r="AA2184" s="95"/>
      <c r="AB2184" s="61"/>
      <c r="AC2184" s="61"/>
      <c r="AD2184" s="61"/>
      <c r="AE2184" s="67" t="str">
        <f t="shared" si="1"/>
        <v>Sep</v>
      </c>
      <c r="AF2184" s="68" t="str">
        <f t="shared" si="2"/>
        <v>Dec</v>
      </c>
      <c r="AG2184" s="177">
        <f t="shared" si="6"/>
        <v>70</v>
      </c>
      <c r="AH2184" s="70">
        <f t="shared" si="5"/>
        <v>43033</v>
      </c>
      <c r="AI2184" s="71">
        <f ca="1"/>
        <v>-956</v>
      </c>
      <c r="AJ2184" s="71" t="str">
        <v>2017</v>
      </c>
      <c r="AK2184" s="70">
        <f t="shared" si="4"/>
        <v>43013</v>
      </c>
    </row>
    <row r="2185" spans="1:37" ht="14.4">
      <c r="A2185" s="239" t="s">
        <v>15595</v>
      </c>
      <c r="B2185" s="61" t="s">
        <v>89</v>
      </c>
      <c r="C2185" s="59">
        <v>43004</v>
      </c>
      <c r="D2185" s="61" t="s">
        <v>90</v>
      </c>
      <c r="E2185" s="61" t="s">
        <v>30</v>
      </c>
      <c r="F2185" s="349" t="s">
        <v>106</v>
      </c>
      <c r="G2185" s="243" t="s">
        <v>107</v>
      </c>
      <c r="H2185" s="184" t="s">
        <v>30</v>
      </c>
      <c r="I2185" s="59">
        <f t="shared" si="0"/>
        <v>43034</v>
      </c>
      <c r="J2185" s="61"/>
      <c r="K2185" s="61"/>
      <c r="L2185" s="197" t="s">
        <v>745</v>
      </c>
      <c r="M2185" s="61" t="s">
        <v>15596</v>
      </c>
      <c r="N2185" s="61" t="s">
        <v>22</v>
      </c>
      <c r="O2185" s="61" t="s">
        <v>15597</v>
      </c>
      <c r="P2185" s="61" t="s">
        <v>17</v>
      </c>
      <c r="Q2185" s="59"/>
      <c r="R2185" s="61"/>
      <c r="S2185" s="61"/>
      <c r="T2185" s="61"/>
      <c r="U2185" s="66"/>
      <c r="V2185" s="61"/>
      <c r="W2185" s="61"/>
      <c r="X2185" s="61" t="s">
        <v>18</v>
      </c>
      <c r="Y2185" s="57">
        <v>43073</v>
      </c>
      <c r="Z2185" s="75">
        <v>8</v>
      </c>
      <c r="AA2185" s="95"/>
      <c r="AB2185" s="61"/>
      <c r="AC2185" s="61"/>
      <c r="AD2185" s="61"/>
      <c r="AE2185" s="67" t="str">
        <f t="shared" si="1"/>
        <v>Sep</v>
      </c>
      <c r="AF2185" s="68" t="str">
        <f t="shared" si="2"/>
        <v>Dec</v>
      </c>
      <c r="AG2185" s="177">
        <f t="shared" si="6"/>
        <v>69</v>
      </c>
      <c r="AH2185" s="70">
        <f t="shared" si="5"/>
        <v>43034</v>
      </c>
      <c r="AI2185" s="71">
        <f ca="1"/>
        <v>-955</v>
      </c>
      <c r="AJ2185" s="71" t="str">
        <v>2017</v>
      </c>
      <c r="AK2185" s="70">
        <f t="shared" si="4"/>
        <v>43014</v>
      </c>
    </row>
    <row r="2186" spans="1:37" ht="14.4">
      <c r="A2186" s="239" t="s">
        <v>15598</v>
      </c>
      <c r="B2186" s="61" t="s">
        <v>89</v>
      </c>
      <c r="C2186" s="59">
        <v>43005</v>
      </c>
      <c r="D2186" s="61" t="s">
        <v>2397</v>
      </c>
      <c r="E2186" s="61" t="s">
        <v>30</v>
      </c>
      <c r="F2186" s="349" t="s">
        <v>106</v>
      </c>
      <c r="G2186" s="243" t="s">
        <v>107</v>
      </c>
      <c r="H2186" s="184" t="s">
        <v>30</v>
      </c>
      <c r="I2186" s="59">
        <f t="shared" si="0"/>
        <v>43035</v>
      </c>
      <c r="J2186" s="61"/>
      <c r="K2186" s="61"/>
      <c r="L2186" s="197" t="s">
        <v>7868</v>
      </c>
      <c r="M2186" s="61" t="s">
        <v>15599</v>
      </c>
      <c r="N2186" s="61" t="s">
        <v>13</v>
      </c>
      <c r="O2186" s="61" t="s">
        <v>15600</v>
      </c>
      <c r="P2186" s="61" t="s">
        <v>28</v>
      </c>
      <c r="Q2186" s="59"/>
      <c r="R2186" s="61"/>
      <c r="S2186" s="61"/>
      <c r="T2186" s="61"/>
      <c r="U2186" s="66"/>
      <c r="V2186" s="61"/>
      <c r="W2186" s="61"/>
      <c r="X2186" s="61" t="s">
        <v>18</v>
      </c>
      <c r="Y2186" s="57">
        <v>43073</v>
      </c>
      <c r="Z2186" s="75">
        <v>8</v>
      </c>
      <c r="AA2186" s="95" t="s">
        <v>15601</v>
      </c>
      <c r="AB2186" s="61"/>
      <c r="AC2186" s="61"/>
      <c r="AD2186" s="61"/>
      <c r="AE2186" s="67" t="str">
        <f t="shared" si="1"/>
        <v>Sep</v>
      </c>
      <c r="AF2186" s="68" t="str">
        <f t="shared" si="2"/>
        <v>Dec</v>
      </c>
      <c r="AG2186" s="177">
        <f t="shared" si="6"/>
        <v>68</v>
      </c>
      <c r="AH2186" s="70">
        <f t="shared" si="5"/>
        <v>43035</v>
      </c>
      <c r="AI2186" s="71">
        <f ca="1"/>
        <v>-954</v>
      </c>
      <c r="AJ2186" s="71" t="str">
        <v>2017</v>
      </c>
      <c r="AK2186" s="70">
        <f t="shared" si="4"/>
        <v>43015</v>
      </c>
    </row>
    <row r="2187" spans="1:37" ht="14.4">
      <c r="A2187" s="239" t="s">
        <v>15602</v>
      </c>
      <c r="B2187" s="61" t="s">
        <v>89</v>
      </c>
      <c r="C2187" s="59">
        <v>43004</v>
      </c>
      <c r="D2187" s="61" t="s">
        <v>90</v>
      </c>
      <c r="E2187" s="61" t="s">
        <v>30</v>
      </c>
      <c r="F2187" s="349" t="s">
        <v>106</v>
      </c>
      <c r="G2187" s="243" t="s">
        <v>107</v>
      </c>
      <c r="H2187" s="184" t="s">
        <v>30</v>
      </c>
      <c r="I2187" s="59">
        <f t="shared" si="0"/>
        <v>43034</v>
      </c>
      <c r="J2187" s="61"/>
      <c r="K2187" s="61"/>
      <c r="L2187" s="197" t="s">
        <v>15603</v>
      </c>
      <c r="M2187" s="61" t="s">
        <v>15604</v>
      </c>
      <c r="N2187" s="61" t="s">
        <v>249</v>
      </c>
      <c r="O2187" s="61" t="s">
        <v>15605</v>
      </c>
      <c r="P2187" s="61" t="s">
        <v>17</v>
      </c>
      <c r="Q2187" s="59"/>
      <c r="R2187" s="61"/>
      <c r="S2187" s="61"/>
      <c r="T2187" s="61"/>
      <c r="U2187" s="66"/>
      <c r="V2187" s="61"/>
      <c r="W2187" s="61"/>
      <c r="X2187" s="61" t="s">
        <v>18</v>
      </c>
      <c r="Y2187" s="57">
        <v>43073</v>
      </c>
      <c r="Z2187" s="75">
        <v>8</v>
      </c>
      <c r="AA2187" s="95"/>
      <c r="AB2187" s="61"/>
      <c r="AC2187" s="61"/>
      <c r="AD2187" s="61"/>
      <c r="AE2187" s="67" t="str">
        <f t="shared" si="1"/>
        <v>Sep</v>
      </c>
      <c r="AF2187" s="68" t="str">
        <f t="shared" si="2"/>
        <v>Dec</v>
      </c>
      <c r="AG2187" s="177">
        <f t="shared" si="6"/>
        <v>69</v>
      </c>
      <c r="AH2187" s="70">
        <f t="shared" si="5"/>
        <v>43034</v>
      </c>
      <c r="AI2187" s="71">
        <f ca="1"/>
        <v>-955</v>
      </c>
      <c r="AJ2187" s="71" t="str">
        <v>2017</v>
      </c>
      <c r="AK2187" s="70">
        <f t="shared" si="4"/>
        <v>43014</v>
      </c>
    </row>
    <row r="2188" spans="1:37" ht="14.4">
      <c r="A2188" s="239" t="s">
        <v>15606</v>
      </c>
      <c r="B2188" s="56" t="s">
        <v>89</v>
      </c>
      <c r="C2188" s="59">
        <v>42995</v>
      </c>
      <c r="D2188" s="61" t="s">
        <v>90</v>
      </c>
      <c r="E2188" s="61" t="s">
        <v>30</v>
      </c>
      <c r="F2188" s="349" t="s">
        <v>106</v>
      </c>
      <c r="G2188" s="243" t="s">
        <v>107</v>
      </c>
      <c r="H2188" s="184" t="s">
        <v>30</v>
      </c>
      <c r="I2188" s="59">
        <f t="shared" si="0"/>
        <v>43025</v>
      </c>
      <c r="J2188" s="61"/>
      <c r="K2188" s="61"/>
      <c r="L2188" s="197" t="s">
        <v>15607</v>
      </c>
      <c r="M2188" s="61"/>
      <c r="N2188" s="61"/>
      <c r="O2188" s="61"/>
      <c r="P2188" s="61"/>
      <c r="Q2188" s="59"/>
      <c r="R2188" s="61"/>
      <c r="S2188" s="61"/>
      <c r="T2188" s="61"/>
      <c r="U2188" s="66"/>
      <c r="V2188" s="61"/>
      <c r="W2188" s="61"/>
      <c r="X2188" s="56" t="s">
        <v>14</v>
      </c>
      <c r="Y2188" s="57">
        <v>43073</v>
      </c>
      <c r="Z2188" s="63">
        <v>10</v>
      </c>
      <c r="AA2188" s="64" t="s">
        <v>15608</v>
      </c>
      <c r="AB2188" s="61"/>
      <c r="AC2188" s="61"/>
      <c r="AD2188" s="61"/>
      <c r="AE2188" s="67" t="str">
        <f t="shared" si="1"/>
        <v>Sep</v>
      </c>
      <c r="AF2188" s="68" t="str">
        <f t="shared" si="2"/>
        <v>Dec</v>
      </c>
      <c r="AG2188" s="177">
        <f t="shared" si="6"/>
        <v>78</v>
      </c>
      <c r="AH2188" s="70">
        <f t="shared" si="5"/>
        <v>43025</v>
      </c>
      <c r="AI2188" s="71">
        <f ca="1"/>
        <v>-964</v>
      </c>
      <c r="AJ2188" s="71" t="str">
        <v>2017</v>
      </c>
      <c r="AK2188" s="70">
        <f t="shared" si="4"/>
        <v>43005</v>
      </c>
    </row>
    <row r="2189" spans="1:37" ht="14.4">
      <c r="A2189" s="239" t="s">
        <v>15609</v>
      </c>
      <c r="B2189" s="56" t="s">
        <v>89</v>
      </c>
      <c r="C2189" s="59">
        <v>43005</v>
      </c>
      <c r="D2189" s="61" t="s">
        <v>90</v>
      </c>
      <c r="E2189" s="61" t="s">
        <v>30</v>
      </c>
      <c r="F2189" s="349" t="s">
        <v>106</v>
      </c>
      <c r="G2189" s="243" t="s">
        <v>107</v>
      </c>
      <c r="H2189" s="184" t="s">
        <v>30</v>
      </c>
      <c r="I2189" s="59">
        <f t="shared" si="0"/>
        <v>43035</v>
      </c>
      <c r="J2189" s="61"/>
      <c r="K2189" s="61"/>
      <c r="L2189" s="197" t="s">
        <v>14691</v>
      </c>
      <c r="M2189" s="61"/>
      <c r="N2189" s="61" t="s">
        <v>137</v>
      </c>
      <c r="O2189" s="61" t="s">
        <v>15610</v>
      </c>
      <c r="P2189" s="61" t="s">
        <v>17</v>
      </c>
      <c r="Q2189" s="59">
        <v>43007</v>
      </c>
      <c r="R2189" s="61"/>
      <c r="S2189" s="61"/>
      <c r="T2189" s="61"/>
      <c r="U2189" s="66"/>
      <c r="V2189" s="61"/>
      <c r="W2189" s="61"/>
      <c r="X2189" s="56" t="s">
        <v>18</v>
      </c>
      <c r="Y2189" s="57">
        <v>43073</v>
      </c>
      <c r="Z2189" s="63">
        <v>9</v>
      </c>
      <c r="AA2189" s="64" t="s">
        <v>15611</v>
      </c>
      <c r="AB2189" s="61"/>
      <c r="AC2189" s="61"/>
      <c r="AD2189" s="61"/>
      <c r="AE2189" s="67" t="str">
        <f t="shared" si="1"/>
        <v>Sep</v>
      </c>
      <c r="AF2189" s="68" t="str">
        <f t="shared" si="2"/>
        <v>Dec</v>
      </c>
      <c r="AG2189" s="177">
        <f t="shared" si="6"/>
        <v>68</v>
      </c>
      <c r="AH2189" s="70">
        <f t="shared" si="5"/>
        <v>43035</v>
      </c>
      <c r="AI2189" s="71">
        <f ca="1"/>
        <v>-954</v>
      </c>
      <c r="AJ2189" s="71" t="str">
        <v>2017</v>
      </c>
      <c r="AK2189" s="70">
        <f t="shared" si="4"/>
        <v>43015</v>
      </c>
    </row>
    <row r="2190" spans="1:37" ht="14.4">
      <c r="A2190" s="239" t="s">
        <v>15612</v>
      </c>
      <c r="B2190" s="56" t="s">
        <v>89</v>
      </c>
      <c r="C2190" s="59">
        <v>43005</v>
      </c>
      <c r="D2190" s="61" t="s">
        <v>90</v>
      </c>
      <c r="E2190" s="61" t="s">
        <v>30</v>
      </c>
      <c r="F2190" s="349" t="s">
        <v>106</v>
      </c>
      <c r="G2190" s="243" t="s">
        <v>107</v>
      </c>
      <c r="H2190" s="184" t="s">
        <v>30</v>
      </c>
      <c r="I2190" s="59">
        <f t="shared" si="0"/>
        <v>43035</v>
      </c>
      <c r="J2190" s="61"/>
      <c r="K2190" s="61"/>
      <c r="L2190" s="197" t="s">
        <v>14691</v>
      </c>
      <c r="M2190" s="61"/>
      <c r="N2190" s="61" t="s">
        <v>137</v>
      </c>
      <c r="O2190" s="61" t="s">
        <v>15613</v>
      </c>
      <c r="P2190" s="61" t="s">
        <v>17</v>
      </c>
      <c r="Q2190" s="59">
        <v>43007</v>
      </c>
      <c r="R2190" s="61"/>
      <c r="S2190" s="61"/>
      <c r="T2190" s="61"/>
      <c r="U2190" s="66"/>
      <c r="V2190" s="61"/>
      <c r="W2190" s="61"/>
      <c r="X2190" s="56" t="s">
        <v>18</v>
      </c>
      <c r="Y2190" s="57">
        <v>43073</v>
      </c>
      <c r="Z2190" s="63">
        <v>9</v>
      </c>
      <c r="AA2190" s="64" t="s">
        <v>15611</v>
      </c>
      <c r="AB2190" s="61"/>
      <c r="AC2190" s="61"/>
      <c r="AD2190" s="61"/>
      <c r="AE2190" s="67" t="str">
        <f t="shared" si="1"/>
        <v>Sep</v>
      </c>
      <c r="AF2190" s="68" t="str">
        <f t="shared" si="2"/>
        <v>Dec</v>
      </c>
      <c r="AG2190" s="177">
        <f t="shared" si="6"/>
        <v>68</v>
      </c>
      <c r="AH2190" s="70">
        <f t="shared" si="5"/>
        <v>43035</v>
      </c>
      <c r="AI2190" s="71">
        <f ca="1"/>
        <v>-954</v>
      </c>
      <c r="AJ2190" s="71" t="str">
        <v>2017</v>
      </c>
      <c r="AK2190" s="70">
        <f t="shared" si="4"/>
        <v>43015</v>
      </c>
    </row>
    <row r="2191" spans="1:37" ht="14.4">
      <c r="A2191" s="239" t="s">
        <v>15614</v>
      </c>
      <c r="B2191" s="56" t="s">
        <v>89</v>
      </c>
      <c r="C2191" s="59">
        <v>43005</v>
      </c>
      <c r="D2191" s="61" t="s">
        <v>90</v>
      </c>
      <c r="E2191" s="61" t="s">
        <v>30</v>
      </c>
      <c r="F2191" s="349" t="s">
        <v>106</v>
      </c>
      <c r="G2191" s="243" t="s">
        <v>107</v>
      </c>
      <c r="H2191" s="184" t="s">
        <v>30</v>
      </c>
      <c r="I2191" s="59">
        <f t="shared" si="0"/>
        <v>43035</v>
      </c>
      <c r="J2191" s="61"/>
      <c r="K2191" s="61"/>
      <c r="L2191" s="197" t="s">
        <v>14691</v>
      </c>
      <c r="M2191" s="61"/>
      <c r="N2191" s="61" t="s">
        <v>137</v>
      </c>
      <c r="O2191" s="61" t="s">
        <v>15615</v>
      </c>
      <c r="P2191" s="61" t="s">
        <v>17</v>
      </c>
      <c r="Q2191" s="59">
        <v>43007</v>
      </c>
      <c r="R2191" s="61"/>
      <c r="S2191" s="61"/>
      <c r="T2191" s="61"/>
      <c r="U2191" s="66"/>
      <c r="V2191" s="61"/>
      <c r="W2191" s="61"/>
      <c r="X2191" s="56" t="s">
        <v>18</v>
      </c>
      <c r="Y2191" s="57">
        <v>43073</v>
      </c>
      <c r="Z2191" s="63">
        <v>9</v>
      </c>
      <c r="AA2191" s="64" t="s">
        <v>15611</v>
      </c>
      <c r="AB2191" s="61"/>
      <c r="AC2191" s="61"/>
      <c r="AD2191" s="61"/>
      <c r="AE2191" s="67" t="str">
        <f t="shared" si="1"/>
        <v>Sep</v>
      </c>
      <c r="AF2191" s="68" t="str">
        <f t="shared" si="2"/>
        <v>Dec</v>
      </c>
      <c r="AG2191" s="177">
        <f t="shared" si="6"/>
        <v>68</v>
      </c>
      <c r="AH2191" s="70">
        <f t="shared" si="5"/>
        <v>43035</v>
      </c>
      <c r="AI2191" s="71">
        <f ca="1"/>
        <v>-954</v>
      </c>
      <c r="AJ2191" s="71" t="str">
        <v>2017</v>
      </c>
      <c r="AK2191" s="70">
        <f t="shared" si="4"/>
        <v>43015</v>
      </c>
    </row>
    <row r="2192" spans="1:37" ht="14.4">
      <c r="A2192" s="239" t="s">
        <v>15616</v>
      </c>
      <c r="B2192" s="56" t="s">
        <v>89</v>
      </c>
      <c r="C2192" s="59">
        <v>43005</v>
      </c>
      <c r="D2192" s="61" t="s">
        <v>90</v>
      </c>
      <c r="E2192" s="61" t="s">
        <v>30</v>
      </c>
      <c r="F2192" s="349" t="s">
        <v>106</v>
      </c>
      <c r="G2192" s="243" t="s">
        <v>107</v>
      </c>
      <c r="H2192" s="184" t="s">
        <v>30</v>
      </c>
      <c r="I2192" s="59">
        <f t="shared" si="0"/>
        <v>43035</v>
      </c>
      <c r="J2192" s="61"/>
      <c r="K2192" s="61"/>
      <c r="L2192" s="197" t="s">
        <v>14691</v>
      </c>
      <c r="M2192" s="61"/>
      <c r="N2192" s="61" t="s">
        <v>137</v>
      </c>
      <c r="O2192" s="61" t="s">
        <v>15617</v>
      </c>
      <c r="P2192" s="61" t="s">
        <v>17</v>
      </c>
      <c r="Q2192" s="59">
        <v>43007</v>
      </c>
      <c r="R2192" s="61"/>
      <c r="S2192" s="61"/>
      <c r="T2192" s="61"/>
      <c r="U2192" s="66"/>
      <c r="V2192" s="61"/>
      <c r="W2192" s="61"/>
      <c r="X2192" s="56" t="s">
        <v>18</v>
      </c>
      <c r="Y2192" s="57">
        <v>43073</v>
      </c>
      <c r="Z2192" s="63">
        <v>9</v>
      </c>
      <c r="AA2192" s="64" t="s">
        <v>15611</v>
      </c>
      <c r="AB2192" s="61"/>
      <c r="AC2192" s="61"/>
      <c r="AD2192" s="61"/>
      <c r="AE2192" s="67" t="str">
        <f t="shared" si="1"/>
        <v>Sep</v>
      </c>
      <c r="AF2192" s="68" t="str">
        <f t="shared" si="2"/>
        <v>Dec</v>
      </c>
      <c r="AG2192" s="177">
        <f t="shared" si="6"/>
        <v>68</v>
      </c>
      <c r="AH2192" s="70">
        <f t="shared" si="5"/>
        <v>43035</v>
      </c>
      <c r="AI2192" s="71">
        <f ca="1"/>
        <v>-954</v>
      </c>
      <c r="AJ2192" s="71" t="str">
        <v>2017</v>
      </c>
      <c r="AK2192" s="70">
        <f t="shared" si="4"/>
        <v>43015</v>
      </c>
    </row>
    <row r="2193" spans="1:37" ht="14.4">
      <c r="A2193" s="239" t="s">
        <v>15618</v>
      </c>
      <c r="B2193" s="56" t="s">
        <v>89</v>
      </c>
      <c r="C2193" s="59">
        <v>43005</v>
      </c>
      <c r="D2193" s="61" t="s">
        <v>90</v>
      </c>
      <c r="E2193" s="61" t="s">
        <v>30</v>
      </c>
      <c r="F2193" s="349" t="s">
        <v>106</v>
      </c>
      <c r="G2193" s="243" t="s">
        <v>107</v>
      </c>
      <c r="H2193" s="184" t="s">
        <v>30</v>
      </c>
      <c r="I2193" s="59">
        <f t="shared" si="0"/>
        <v>43035</v>
      </c>
      <c r="J2193" s="61"/>
      <c r="K2193" s="61"/>
      <c r="L2193" s="197" t="s">
        <v>14691</v>
      </c>
      <c r="M2193" s="61"/>
      <c r="N2193" s="61" t="s">
        <v>137</v>
      </c>
      <c r="O2193" s="61" t="s">
        <v>15619</v>
      </c>
      <c r="P2193" s="61" t="s">
        <v>17</v>
      </c>
      <c r="Q2193" s="59">
        <v>43007</v>
      </c>
      <c r="R2193" s="61"/>
      <c r="S2193" s="61"/>
      <c r="T2193" s="61"/>
      <c r="U2193" s="66"/>
      <c r="V2193" s="61"/>
      <c r="W2193" s="61"/>
      <c r="X2193" s="56" t="s">
        <v>18</v>
      </c>
      <c r="Y2193" s="57">
        <v>43073</v>
      </c>
      <c r="Z2193" s="63">
        <v>9</v>
      </c>
      <c r="AA2193" s="64" t="s">
        <v>15611</v>
      </c>
      <c r="AB2193" s="61"/>
      <c r="AC2193" s="61"/>
      <c r="AD2193" s="61"/>
      <c r="AE2193" s="67" t="str">
        <f t="shared" si="1"/>
        <v>Sep</v>
      </c>
      <c r="AF2193" s="68" t="str">
        <f t="shared" si="2"/>
        <v>Dec</v>
      </c>
      <c r="AG2193" s="177">
        <f t="shared" si="6"/>
        <v>68</v>
      </c>
      <c r="AH2193" s="70">
        <f t="shared" si="5"/>
        <v>43035</v>
      </c>
      <c r="AI2193" s="71">
        <f ca="1"/>
        <v>-954</v>
      </c>
      <c r="AJ2193" s="71" t="str">
        <v>2017</v>
      </c>
      <c r="AK2193" s="70">
        <f t="shared" si="4"/>
        <v>43015</v>
      </c>
    </row>
    <row r="2194" spans="1:37" ht="14.4">
      <c r="A2194" s="239" t="s">
        <v>15620</v>
      </c>
      <c r="B2194" s="56" t="s">
        <v>89</v>
      </c>
      <c r="C2194" s="59">
        <v>43005</v>
      </c>
      <c r="D2194" s="61" t="s">
        <v>90</v>
      </c>
      <c r="E2194" s="61" t="s">
        <v>30</v>
      </c>
      <c r="F2194" s="349" t="s">
        <v>106</v>
      </c>
      <c r="G2194" s="243" t="s">
        <v>107</v>
      </c>
      <c r="H2194" s="184" t="s">
        <v>30</v>
      </c>
      <c r="I2194" s="59">
        <f t="shared" si="0"/>
        <v>43035</v>
      </c>
      <c r="J2194" s="61"/>
      <c r="K2194" s="61"/>
      <c r="L2194" s="197" t="s">
        <v>14691</v>
      </c>
      <c r="M2194" s="61"/>
      <c r="N2194" s="61" t="s">
        <v>137</v>
      </c>
      <c r="O2194" s="61" t="s">
        <v>15621</v>
      </c>
      <c r="P2194" s="61" t="s">
        <v>17</v>
      </c>
      <c r="Q2194" s="59">
        <v>43007</v>
      </c>
      <c r="R2194" s="61"/>
      <c r="S2194" s="61"/>
      <c r="T2194" s="61"/>
      <c r="U2194" s="66"/>
      <c r="V2194" s="61"/>
      <c r="W2194" s="61"/>
      <c r="X2194" s="56" t="s">
        <v>18</v>
      </c>
      <c r="Y2194" s="57">
        <v>43073</v>
      </c>
      <c r="Z2194" s="63">
        <v>9</v>
      </c>
      <c r="AA2194" s="64" t="s">
        <v>15611</v>
      </c>
      <c r="AB2194" s="61"/>
      <c r="AC2194" s="61"/>
      <c r="AD2194" s="61"/>
      <c r="AE2194" s="67" t="str">
        <f t="shared" si="1"/>
        <v>Sep</v>
      </c>
      <c r="AF2194" s="68" t="str">
        <f t="shared" si="2"/>
        <v>Dec</v>
      </c>
      <c r="AG2194" s="177">
        <f t="shared" si="6"/>
        <v>68</v>
      </c>
      <c r="AH2194" s="70">
        <f t="shared" si="5"/>
        <v>43035</v>
      </c>
      <c r="AI2194" s="71">
        <f ca="1"/>
        <v>-954</v>
      </c>
      <c r="AJ2194" s="71" t="str">
        <v>2017</v>
      </c>
      <c r="AK2194" s="70">
        <f t="shared" si="4"/>
        <v>43015</v>
      </c>
    </row>
    <row r="2195" spans="1:37" ht="14.4">
      <c r="A2195" s="239" t="s">
        <v>15622</v>
      </c>
      <c r="B2195" s="56" t="s">
        <v>89</v>
      </c>
      <c r="C2195" s="59">
        <v>43005</v>
      </c>
      <c r="D2195" s="61" t="s">
        <v>90</v>
      </c>
      <c r="E2195" s="61" t="s">
        <v>30</v>
      </c>
      <c r="F2195" s="349" t="s">
        <v>106</v>
      </c>
      <c r="G2195" s="243" t="s">
        <v>107</v>
      </c>
      <c r="H2195" s="184" t="s">
        <v>30</v>
      </c>
      <c r="I2195" s="59">
        <f t="shared" si="0"/>
        <v>43035</v>
      </c>
      <c r="J2195" s="61"/>
      <c r="K2195" s="61"/>
      <c r="L2195" s="197" t="s">
        <v>14691</v>
      </c>
      <c r="M2195" s="61"/>
      <c r="N2195" s="61" t="s">
        <v>137</v>
      </c>
      <c r="O2195" s="61" t="s">
        <v>15624</v>
      </c>
      <c r="P2195" s="61" t="s">
        <v>17</v>
      </c>
      <c r="Q2195" s="59">
        <v>43007</v>
      </c>
      <c r="R2195" s="61"/>
      <c r="S2195" s="61"/>
      <c r="T2195" s="61"/>
      <c r="U2195" s="66"/>
      <c r="V2195" s="61"/>
      <c r="W2195" s="61"/>
      <c r="X2195" s="56" t="s">
        <v>18</v>
      </c>
      <c r="Y2195" s="57">
        <v>43073</v>
      </c>
      <c r="Z2195" s="63">
        <v>9</v>
      </c>
      <c r="AA2195" s="64" t="s">
        <v>15611</v>
      </c>
      <c r="AB2195" s="61"/>
      <c r="AC2195" s="61"/>
      <c r="AD2195" s="61"/>
      <c r="AE2195" s="67" t="str">
        <f t="shared" si="1"/>
        <v>Sep</v>
      </c>
      <c r="AF2195" s="68" t="str">
        <f t="shared" si="2"/>
        <v>Dec</v>
      </c>
      <c r="AG2195" s="177">
        <f t="shared" si="6"/>
        <v>68</v>
      </c>
      <c r="AH2195" s="70">
        <f t="shared" si="5"/>
        <v>43035</v>
      </c>
      <c r="AI2195" s="71">
        <f ca="1"/>
        <v>-954</v>
      </c>
      <c r="AJ2195" s="71" t="str">
        <v>2017</v>
      </c>
      <c r="AK2195" s="70">
        <f t="shared" si="4"/>
        <v>43015</v>
      </c>
    </row>
    <row r="2196" spans="1:37" ht="14.4">
      <c r="A2196" s="239" t="s">
        <v>15625</v>
      </c>
      <c r="B2196" s="56" t="s">
        <v>89</v>
      </c>
      <c r="C2196" s="59">
        <v>43005</v>
      </c>
      <c r="D2196" s="61" t="s">
        <v>90</v>
      </c>
      <c r="E2196" s="61" t="s">
        <v>30</v>
      </c>
      <c r="F2196" s="349" t="s">
        <v>106</v>
      </c>
      <c r="G2196" s="243" t="s">
        <v>107</v>
      </c>
      <c r="H2196" s="184" t="s">
        <v>30</v>
      </c>
      <c r="I2196" s="59">
        <f t="shared" si="0"/>
        <v>43035</v>
      </c>
      <c r="J2196" s="61"/>
      <c r="K2196" s="61"/>
      <c r="L2196" s="197" t="s">
        <v>14691</v>
      </c>
      <c r="M2196" s="61"/>
      <c r="N2196" s="61" t="s">
        <v>137</v>
      </c>
      <c r="O2196" s="61" t="s">
        <v>15627</v>
      </c>
      <c r="P2196" s="61" t="s">
        <v>17</v>
      </c>
      <c r="Q2196" s="59">
        <v>43007</v>
      </c>
      <c r="R2196" s="61"/>
      <c r="S2196" s="61"/>
      <c r="T2196" s="61"/>
      <c r="U2196" s="66"/>
      <c r="V2196" s="61"/>
      <c r="W2196" s="61"/>
      <c r="X2196" s="56" t="s">
        <v>18</v>
      </c>
      <c r="Y2196" s="57">
        <v>43073</v>
      </c>
      <c r="Z2196" s="63">
        <v>9</v>
      </c>
      <c r="AA2196" s="64" t="s">
        <v>15611</v>
      </c>
      <c r="AB2196" s="61"/>
      <c r="AC2196" s="61"/>
      <c r="AD2196" s="61"/>
      <c r="AE2196" s="67" t="str">
        <f t="shared" si="1"/>
        <v>Sep</v>
      </c>
      <c r="AF2196" s="68" t="str">
        <f t="shared" si="2"/>
        <v>Dec</v>
      </c>
      <c r="AG2196" s="177">
        <f t="shared" si="6"/>
        <v>68</v>
      </c>
      <c r="AH2196" s="70">
        <f t="shared" si="5"/>
        <v>43035</v>
      </c>
      <c r="AI2196" s="71">
        <f ca="1"/>
        <v>-954</v>
      </c>
      <c r="AJ2196" s="71" t="str">
        <v>2017</v>
      </c>
      <c r="AK2196" s="70">
        <f t="shared" si="4"/>
        <v>43015</v>
      </c>
    </row>
    <row r="2197" spans="1:37" ht="14.4">
      <c r="A2197" s="239" t="s">
        <v>15628</v>
      </c>
      <c r="B2197" s="61" t="s">
        <v>89</v>
      </c>
      <c r="C2197" s="59">
        <v>42981</v>
      </c>
      <c r="D2197" s="61" t="s">
        <v>131</v>
      </c>
      <c r="E2197" s="61" t="s">
        <v>12</v>
      </c>
      <c r="F2197" s="349" t="s">
        <v>106</v>
      </c>
      <c r="G2197" s="243" t="s">
        <v>107</v>
      </c>
      <c r="H2197" s="61" t="s">
        <v>12</v>
      </c>
      <c r="I2197" s="59">
        <f t="shared" si="0"/>
        <v>43011</v>
      </c>
      <c r="J2197" s="61"/>
      <c r="K2197" s="61"/>
      <c r="L2197" s="197" t="s">
        <v>145</v>
      </c>
      <c r="M2197" s="61" t="s">
        <v>15629</v>
      </c>
      <c r="N2197" s="61" t="s">
        <v>266</v>
      </c>
      <c r="O2197" s="61" t="s">
        <v>15631</v>
      </c>
      <c r="P2197" s="61" t="s">
        <v>17</v>
      </c>
      <c r="Q2197" s="59"/>
      <c r="R2197" s="61"/>
      <c r="S2197" s="61"/>
      <c r="T2197" s="61"/>
      <c r="U2197" s="66"/>
      <c r="V2197" s="61"/>
      <c r="W2197" s="61"/>
      <c r="X2197" s="61" t="s">
        <v>18</v>
      </c>
      <c r="Y2197" s="57">
        <v>43073</v>
      </c>
      <c r="Z2197" s="75">
        <v>8</v>
      </c>
      <c r="AA2197" s="95"/>
      <c r="AB2197" s="61"/>
      <c r="AC2197" s="61"/>
      <c r="AD2197" s="61"/>
      <c r="AE2197" s="67" t="str">
        <f t="shared" si="1"/>
        <v>Sep</v>
      </c>
      <c r="AF2197" s="68" t="str">
        <f t="shared" si="2"/>
        <v>Dec</v>
      </c>
      <c r="AG2197" s="177">
        <f t="shared" si="6"/>
        <v>92</v>
      </c>
      <c r="AH2197" s="70">
        <f t="shared" si="5"/>
        <v>43011</v>
      </c>
      <c r="AI2197" s="71">
        <f ca="1"/>
        <v>-978</v>
      </c>
      <c r="AJ2197" s="71" t="str">
        <v>2017</v>
      </c>
      <c r="AK2197" s="70">
        <f t="shared" si="4"/>
        <v>42991</v>
      </c>
    </row>
    <row r="2198" spans="1:37" ht="14.4">
      <c r="A2198" s="239" t="s">
        <v>15633</v>
      </c>
      <c r="B2198" s="61" t="s">
        <v>89</v>
      </c>
      <c r="C2198" s="59">
        <v>42984</v>
      </c>
      <c r="D2198" s="61" t="s">
        <v>131</v>
      </c>
      <c r="E2198" s="61" t="s">
        <v>12</v>
      </c>
      <c r="F2198" s="349" t="s">
        <v>106</v>
      </c>
      <c r="G2198" s="243" t="s">
        <v>107</v>
      </c>
      <c r="H2198" s="61" t="s">
        <v>12</v>
      </c>
      <c r="I2198" s="59">
        <f t="shared" si="0"/>
        <v>43014</v>
      </c>
      <c r="J2198" s="61"/>
      <c r="K2198" s="61"/>
      <c r="L2198" s="197" t="s">
        <v>145</v>
      </c>
      <c r="M2198" s="61" t="s">
        <v>15635</v>
      </c>
      <c r="N2198" s="61" t="s">
        <v>95</v>
      </c>
      <c r="O2198" s="61" t="s">
        <v>15636</v>
      </c>
      <c r="P2198" s="61" t="s">
        <v>17</v>
      </c>
      <c r="Q2198" s="59"/>
      <c r="R2198" s="61"/>
      <c r="S2198" s="61"/>
      <c r="T2198" s="61"/>
      <c r="U2198" s="66"/>
      <c r="V2198" s="61"/>
      <c r="W2198" s="61"/>
      <c r="X2198" s="61" t="s">
        <v>18</v>
      </c>
      <c r="Y2198" s="57">
        <v>43073</v>
      </c>
      <c r="Z2198" s="75">
        <v>8</v>
      </c>
      <c r="AA2198" s="95"/>
      <c r="AB2198" s="61"/>
      <c r="AC2198" s="61"/>
      <c r="AD2198" s="61"/>
      <c r="AE2198" s="67" t="str">
        <f t="shared" si="1"/>
        <v>Sep</v>
      </c>
      <c r="AF2198" s="68" t="str">
        <f t="shared" si="2"/>
        <v>Dec</v>
      </c>
      <c r="AG2198" s="177">
        <f t="shared" si="6"/>
        <v>89</v>
      </c>
      <c r="AH2198" s="70">
        <f t="shared" si="5"/>
        <v>43014</v>
      </c>
      <c r="AI2198" s="71">
        <f ca="1"/>
        <v>-975</v>
      </c>
      <c r="AJ2198" s="71" t="str">
        <v>2017</v>
      </c>
      <c r="AK2198" s="70">
        <f t="shared" si="4"/>
        <v>42994</v>
      </c>
    </row>
    <row r="2199" spans="1:37" ht="14.4">
      <c r="A2199" s="239" t="s">
        <v>15638</v>
      </c>
      <c r="B2199" s="61" t="s">
        <v>89</v>
      </c>
      <c r="C2199" s="59">
        <v>42984</v>
      </c>
      <c r="D2199" s="61" t="s">
        <v>131</v>
      </c>
      <c r="E2199" s="61" t="s">
        <v>12</v>
      </c>
      <c r="F2199" s="349" t="s">
        <v>106</v>
      </c>
      <c r="G2199" s="243" t="s">
        <v>107</v>
      </c>
      <c r="H2199" s="61" t="s">
        <v>12</v>
      </c>
      <c r="I2199" s="59">
        <f t="shared" si="0"/>
        <v>43014</v>
      </c>
      <c r="J2199" s="61"/>
      <c r="K2199" s="61"/>
      <c r="L2199" s="197" t="s">
        <v>145</v>
      </c>
      <c r="M2199" s="61" t="s">
        <v>15640</v>
      </c>
      <c r="N2199" s="61" t="s">
        <v>436</v>
      </c>
      <c r="O2199" s="61" t="s">
        <v>15641</v>
      </c>
      <c r="P2199" s="61" t="s">
        <v>17</v>
      </c>
      <c r="Q2199" s="59"/>
      <c r="R2199" s="61"/>
      <c r="S2199" s="61"/>
      <c r="T2199" s="61"/>
      <c r="U2199" s="66"/>
      <c r="V2199" s="61"/>
      <c r="W2199" s="61"/>
      <c r="X2199" s="61" t="s">
        <v>18</v>
      </c>
      <c r="Y2199" s="57">
        <v>43073</v>
      </c>
      <c r="Z2199" s="75">
        <v>8</v>
      </c>
      <c r="AA2199" s="95"/>
      <c r="AB2199" s="61"/>
      <c r="AC2199" s="61"/>
      <c r="AD2199" s="61"/>
      <c r="AE2199" s="67" t="str">
        <f t="shared" si="1"/>
        <v>Sep</v>
      </c>
      <c r="AF2199" s="68" t="str">
        <f t="shared" si="2"/>
        <v>Dec</v>
      </c>
      <c r="AG2199" s="177">
        <f t="shared" si="6"/>
        <v>89</v>
      </c>
      <c r="AH2199" s="70">
        <f t="shared" si="5"/>
        <v>43014</v>
      </c>
      <c r="AI2199" s="71">
        <f ca="1"/>
        <v>-975</v>
      </c>
      <c r="AJ2199" s="71" t="str">
        <v>2017</v>
      </c>
      <c r="AK2199" s="70">
        <f t="shared" si="4"/>
        <v>42994</v>
      </c>
    </row>
    <row r="2200" spans="1:37" ht="14.4">
      <c r="A2200" s="239" t="s">
        <v>15643</v>
      </c>
      <c r="B2200" s="61" t="s">
        <v>89</v>
      </c>
      <c r="C2200" s="59">
        <v>42975</v>
      </c>
      <c r="D2200" s="61" t="s">
        <v>131</v>
      </c>
      <c r="E2200" s="61" t="s">
        <v>12</v>
      </c>
      <c r="F2200" s="349" t="s">
        <v>106</v>
      </c>
      <c r="G2200" s="243" t="s">
        <v>107</v>
      </c>
      <c r="H2200" s="61" t="s">
        <v>12</v>
      </c>
      <c r="I2200" s="59">
        <f t="shared" si="0"/>
        <v>43005</v>
      </c>
      <c r="J2200" s="61"/>
      <c r="K2200" s="61"/>
      <c r="L2200" s="197" t="s">
        <v>145</v>
      </c>
      <c r="M2200" s="61" t="s">
        <v>15644</v>
      </c>
      <c r="N2200" s="61" t="s">
        <v>266</v>
      </c>
      <c r="O2200" s="61" t="s">
        <v>15646</v>
      </c>
      <c r="P2200" s="61" t="s">
        <v>116</v>
      </c>
      <c r="Q2200" s="59"/>
      <c r="R2200" s="61"/>
      <c r="S2200" s="61"/>
      <c r="T2200" s="61"/>
      <c r="U2200" s="66"/>
      <c r="V2200" s="61"/>
      <c r="W2200" s="61"/>
      <c r="X2200" s="61" t="s">
        <v>18</v>
      </c>
      <c r="Y2200" s="57">
        <v>43073</v>
      </c>
      <c r="Z2200" s="75">
        <v>8</v>
      </c>
      <c r="AA2200" s="95" t="s">
        <v>15647</v>
      </c>
      <c r="AB2200" s="61"/>
      <c r="AC2200" s="61"/>
      <c r="AD2200" s="61"/>
      <c r="AE2200" s="67" t="str">
        <f t="shared" si="1"/>
        <v>Aug</v>
      </c>
      <c r="AF2200" s="68" t="str">
        <f t="shared" si="2"/>
        <v>Dec</v>
      </c>
      <c r="AG2200" s="177">
        <f t="shared" si="6"/>
        <v>98</v>
      </c>
      <c r="AH2200" s="70">
        <f t="shared" si="5"/>
        <v>43005</v>
      </c>
      <c r="AI2200" s="71">
        <f ca="1"/>
        <v>-984</v>
      </c>
      <c r="AJ2200" s="71" t="str">
        <v>2017</v>
      </c>
      <c r="AK2200" s="70">
        <f t="shared" si="4"/>
        <v>42985</v>
      </c>
    </row>
    <row r="2201" spans="1:37" ht="14.4">
      <c r="A2201" s="239" t="s">
        <v>15650</v>
      </c>
      <c r="B2201" s="61" t="s">
        <v>89</v>
      </c>
      <c r="C2201" s="59">
        <v>42976</v>
      </c>
      <c r="D2201" s="61" t="s">
        <v>90</v>
      </c>
      <c r="E2201" s="61" t="s">
        <v>12</v>
      </c>
      <c r="F2201" s="349" t="s">
        <v>106</v>
      </c>
      <c r="G2201" s="243" t="s">
        <v>107</v>
      </c>
      <c r="H2201" s="61" t="s">
        <v>12</v>
      </c>
      <c r="I2201" s="59">
        <f t="shared" si="0"/>
        <v>43006</v>
      </c>
      <c r="J2201" s="61"/>
      <c r="K2201" s="61"/>
      <c r="L2201" s="197" t="s">
        <v>145</v>
      </c>
      <c r="M2201" s="61" t="s">
        <v>15651</v>
      </c>
      <c r="N2201" s="61" t="s">
        <v>22</v>
      </c>
      <c r="O2201" s="61" t="s">
        <v>15652</v>
      </c>
      <c r="P2201" s="61" t="s">
        <v>116</v>
      </c>
      <c r="Q2201" s="59"/>
      <c r="R2201" s="61"/>
      <c r="S2201" s="61"/>
      <c r="T2201" s="61"/>
      <c r="U2201" s="66"/>
      <c r="V2201" s="61"/>
      <c r="W2201" s="61"/>
      <c r="X2201" s="61" t="s">
        <v>18</v>
      </c>
      <c r="Y2201" s="57">
        <v>43073</v>
      </c>
      <c r="Z2201" s="75">
        <v>8</v>
      </c>
      <c r="AA2201" s="95"/>
      <c r="AB2201" s="61"/>
      <c r="AC2201" s="61"/>
      <c r="AD2201" s="61"/>
      <c r="AE2201" s="67" t="str">
        <f t="shared" si="1"/>
        <v>Aug</v>
      </c>
      <c r="AF2201" s="68" t="str">
        <f t="shared" si="2"/>
        <v>Dec</v>
      </c>
      <c r="AG2201" s="177">
        <f t="shared" si="6"/>
        <v>97</v>
      </c>
      <c r="AH2201" s="70">
        <f t="shared" si="5"/>
        <v>43006</v>
      </c>
      <c r="AI2201" s="71">
        <f ca="1"/>
        <v>-983</v>
      </c>
      <c r="AJ2201" s="71" t="str">
        <v>2017</v>
      </c>
      <c r="AK2201" s="70">
        <f t="shared" si="4"/>
        <v>42986</v>
      </c>
    </row>
    <row r="2202" spans="1:37" ht="14.4">
      <c r="A2202" s="239" t="s">
        <v>15655</v>
      </c>
      <c r="B2202" s="61" t="s">
        <v>89</v>
      </c>
      <c r="C2202" s="59">
        <v>42960</v>
      </c>
      <c r="D2202" s="61" t="s">
        <v>131</v>
      </c>
      <c r="E2202" s="61" t="s">
        <v>12</v>
      </c>
      <c r="F2202" s="349" t="s">
        <v>106</v>
      </c>
      <c r="G2202" s="243" t="s">
        <v>107</v>
      </c>
      <c r="H2202" s="61" t="s">
        <v>12</v>
      </c>
      <c r="I2202" s="59">
        <f t="shared" si="0"/>
        <v>42990</v>
      </c>
      <c r="J2202" s="61"/>
      <c r="K2202" s="61"/>
      <c r="L2202" s="197" t="s">
        <v>145</v>
      </c>
      <c r="M2202" s="61" t="s">
        <v>15656</v>
      </c>
      <c r="N2202" s="61" t="s">
        <v>95</v>
      </c>
      <c r="O2202" s="61" t="s">
        <v>14287</v>
      </c>
      <c r="P2202" s="61" t="s">
        <v>17</v>
      </c>
      <c r="Q2202" s="59"/>
      <c r="R2202" s="61"/>
      <c r="S2202" s="61"/>
      <c r="T2202" s="61"/>
      <c r="U2202" s="66"/>
      <c r="V2202" s="61"/>
      <c r="W2202" s="61"/>
      <c r="X2202" s="61" t="s">
        <v>18</v>
      </c>
      <c r="Y2202" s="57">
        <v>43073</v>
      </c>
      <c r="Z2202" s="75">
        <v>8</v>
      </c>
      <c r="AA2202" s="95"/>
      <c r="AB2202" s="61"/>
      <c r="AC2202" s="61"/>
      <c r="AD2202" s="61"/>
      <c r="AE2202" s="67" t="str">
        <f t="shared" si="1"/>
        <v>Aug</v>
      </c>
      <c r="AF2202" s="68" t="str">
        <f t="shared" si="2"/>
        <v>Dec</v>
      </c>
      <c r="AG2202" s="177">
        <f t="shared" si="6"/>
        <v>113</v>
      </c>
      <c r="AH2202" s="70">
        <f t="shared" si="5"/>
        <v>42990</v>
      </c>
      <c r="AI2202" s="71">
        <f ca="1"/>
        <v>-999</v>
      </c>
      <c r="AJ2202" s="71" t="str">
        <v>2017</v>
      </c>
      <c r="AK2202" s="70">
        <f t="shared" si="4"/>
        <v>42970</v>
      </c>
    </row>
    <row r="2203" spans="1:37" ht="14.4">
      <c r="A2203" s="239" t="s">
        <v>15657</v>
      </c>
      <c r="B2203" s="61" t="s">
        <v>89</v>
      </c>
      <c r="C2203" s="59">
        <v>42959</v>
      </c>
      <c r="D2203" s="61" t="s">
        <v>131</v>
      </c>
      <c r="E2203" s="61" t="s">
        <v>12</v>
      </c>
      <c r="F2203" s="349" t="s">
        <v>106</v>
      </c>
      <c r="G2203" s="243" t="s">
        <v>107</v>
      </c>
      <c r="H2203" s="61" t="s">
        <v>12</v>
      </c>
      <c r="I2203" s="59">
        <f t="shared" si="0"/>
        <v>42989</v>
      </c>
      <c r="J2203" s="61"/>
      <c r="K2203" s="61"/>
      <c r="L2203" s="197" t="s">
        <v>145</v>
      </c>
      <c r="M2203" s="61" t="s">
        <v>15659</v>
      </c>
      <c r="N2203" s="61" t="s">
        <v>172</v>
      </c>
      <c r="O2203" s="61" t="s">
        <v>15660</v>
      </c>
      <c r="P2203" s="61" t="s">
        <v>17</v>
      </c>
      <c r="Q2203" s="59"/>
      <c r="R2203" s="61"/>
      <c r="S2203" s="61"/>
      <c r="T2203" s="61"/>
      <c r="U2203" s="66"/>
      <c r="V2203" s="61"/>
      <c r="W2203" s="61"/>
      <c r="X2203" s="61" t="s">
        <v>18</v>
      </c>
      <c r="Y2203" s="57">
        <v>43073</v>
      </c>
      <c r="Z2203" s="75">
        <v>8</v>
      </c>
      <c r="AA2203" s="95"/>
      <c r="AB2203" s="61"/>
      <c r="AC2203" s="61"/>
      <c r="AD2203" s="61"/>
      <c r="AE2203" s="67" t="str">
        <f t="shared" si="1"/>
        <v>Aug</v>
      </c>
      <c r="AF2203" s="68" t="str">
        <f t="shared" si="2"/>
        <v>Dec</v>
      </c>
      <c r="AG2203" s="177">
        <f t="shared" si="6"/>
        <v>114</v>
      </c>
      <c r="AH2203" s="70">
        <f t="shared" si="5"/>
        <v>42989</v>
      </c>
      <c r="AI2203" s="71">
        <f ca="1"/>
        <v>-1000</v>
      </c>
      <c r="AJ2203" s="71" t="str">
        <v>2017</v>
      </c>
      <c r="AK2203" s="70">
        <f t="shared" si="4"/>
        <v>42969</v>
      </c>
    </row>
    <row r="2204" spans="1:37" ht="14.4">
      <c r="A2204" s="239" t="s">
        <v>15663</v>
      </c>
      <c r="B2204" s="61" t="s">
        <v>89</v>
      </c>
      <c r="C2204" s="59">
        <v>42963</v>
      </c>
      <c r="D2204" s="61" t="s">
        <v>131</v>
      </c>
      <c r="E2204" s="61" t="s">
        <v>12</v>
      </c>
      <c r="F2204" s="349" t="s">
        <v>106</v>
      </c>
      <c r="G2204" s="243" t="s">
        <v>107</v>
      </c>
      <c r="H2204" s="61" t="s">
        <v>12</v>
      </c>
      <c r="I2204" s="59">
        <f t="shared" si="0"/>
        <v>42993</v>
      </c>
      <c r="J2204" s="61"/>
      <c r="K2204" s="61"/>
      <c r="L2204" s="197" t="s">
        <v>145</v>
      </c>
      <c r="M2204" s="61" t="s">
        <v>15665</v>
      </c>
      <c r="N2204" s="61" t="s">
        <v>172</v>
      </c>
      <c r="O2204" s="61" t="s">
        <v>15666</v>
      </c>
      <c r="P2204" s="61" t="s">
        <v>17</v>
      </c>
      <c r="Q2204" s="59"/>
      <c r="R2204" s="61"/>
      <c r="S2204" s="61"/>
      <c r="T2204" s="61"/>
      <c r="U2204" s="66"/>
      <c r="V2204" s="61"/>
      <c r="W2204" s="61"/>
      <c r="X2204" s="61" t="s">
        <v>18</v>
      </c>
      <c r="Y2204" s="57">
        <v>43073</v>
      </c>
      <c r="Z2204" s="75">
        <v>8</v>
      </c>
      <c r="AA2204" s="95"/>
      <c r="AB2204" s="61"/>
      <c r="AC2204" s="61"/>
      <c r="AD2204" s="61"/>
      <c r="AE2204" s="67" t="str">
        <f t="shared" si="1"/>
        <v>Aug</v>
      </c>
      <c r="AF2204" s="68" t="str">
        <f t="shared" si="2"/>
        <v>Dec</v>
      </c>
      <c r="AG2204" s="177">
        <f t="shared" si="6"/>
        <v>110</v>
      </c>
      <c r="AH2204" s="70">
        <f t="shared" si="5"/>
        <v>42993</v>
      </c>
      <c r="AI2204" s="71">
        <f ca="1"/>
        <v>-996</v>
      </c>
      <c r="AJ2204" s="71" t="str">
        <v>2017</v>
      </c>
      <c r="AK2204" s="70">
        <f t="shared" si="4"/>
        <v>42973</v>
      </c>
    </row>
    <row r="2205" spans="1:37" ht="14.4">
      <c r="A2205" s="239" t="s">
        <v>15667</v>
      </c>
      <c r="B2205" s="61" t="s">
        <v>89</v>
      </c>
      <c r="C2205" s="59">
        <v>42979</v>
      </c>
      <c r="D2205" s="61" t="s">
        <v>131</v>
      </c>
      <c r="E2205" s="61" t="s">
        <v>12</v>
      </c>
      <c r="F2205" s="349" t="s">
        <v>106</v>
      </c>
      <c r="G2205" s="243" t="s">
        <v>107</v>
      </c>
      <c r="H2205" s="61" t="s">
        <v>12</v>
      </c>
      <c r="I2205" s="59">
        <f t="shared" si="0"/>
        <v>43009</v>
      </c>
      <c r="J2205" s="61"/>
      <c r="K2205" s="61"/>
      <c r="L2205" s="197" t="s">
        <v>145</v>
      </c>
      <c r="M2205" s="61" t="s">
        <v>15668</v>
      </c>
      <c r="N2205" s="61" t="s">
        <v>436</v>
      </c>
      <c r="O2205" s="61" t="s">
        <v>15669</v>
      </c>
      <c r="P2205" s="61" t="s">
        <v>17</v>
      </c>
      <c r="Q2205" s="59"/>
      <c r="R2205" s="61"/>
      <c r="S2205" s="61"/>
      <c r="T2205" s="61"/>
      <c r="U2205" s="66"/>
      <c r="V2205" s="61"/>
      <c r="W2205" s="61"/>
      <c r="X2205" s="61" t="s">
        <v>18</v>
      </c>
      <c r="Y2205" s="57">
        <v>43073</v>
      </c>
      <c r="Z2205" s="75">
        <v>8</v>
      </c>
      <c r="AA2205" s="95"/>
      <c r="AB2205" s="61"/>
      <c r="AC2205" s="61"/>
      <c r="AD2205" s="61"/>
      <c r="AE2205" s="67" t="str">
        <f t="shared" si="1"/>
        <v>Sep</v>
      </c>
      <c r="AF2205" s="68" t="str">
        <f t="shared" si="2"/>
        <v>Dec</v>
      </c>
      <c r="AG2205" s="177">
        <f t="shared" si="6"/>
        <v>94</v>
      </c>
      <c r="AH2205" s="70">
        <f t="shared" si="5"/>
        <v>43009</v>
      </c>
      <c r="AI2205" s="71">
        <f ca="1"/>
        <v>-980</v>
      </c>
      <c r="AJ2205" s="71" t="str">
        <v>2017</v>
      </c>
      <c r="AK2205" s="70">
        <f t="shared" si="4"/>
        <v>42989</v>
      </c>
    </row>
    <row r="2206" spans="1:37" ht="14.4">
      <c r="A2206" s="239" t="s">
        <v>15670</v>
      </c>
      <c r="B2206" s="61" t="s">
        <v>89</v>
      </c>
      <c r="C2206" s="59">
        <v>42971</v>
      </c>
      <c r="D2206" s="61" t="s">
        <v>131</v>
      </c>
      <c r="E2206" s="61" t="s">
        <v>12</v>
      </c>
      <c r="F2206" s="349" t="s">
        <v>106</v>
      </c>
      <c r="G2206" s="243" t="s">
        <v>107</v>
      </c>
      <c r="H2206" s="61" t="s">
        <v>12</v>
      </c>
      <c r="I2206" s="59">
        <f t="shared" si="0"/>
        <v>43001</v>
      </c>
      <c r="J2206" s="61"/>
      <c r="K2206" s="61"/>
      <c r="L2206" s="197" t="s">
        <v>145</v>
      </c>
      <c r="M2206" s="61" t="s">
        <v>15671</v>
      </c>
      <c r="N2206" s="61" t="s">
        <v>95</v>
      </c>
      <c r="O2206" s="61" t="s">
        <v>15672</v>
      </c>
      <c r="P2206" s="61" t="s">
        <v>17</v>
      </c>
      <c r="Q2206" s="59"/>
      <c r="R2206" s="61"/>
      <c r="S2206" s="61"/>
      <c r="T2206" s="61"/>
      <c r="U2206" s="66"/>
      <c r="V2206" s="61"/>
      <c r="W2206" s="61"/>
      <c r="X2206" s="61" t="s">
        <v>18</v>
      </c>
      <c r="Y2206" s="57">
        <v>43073</v>
      </c>
      <c r="Z2206" s="75">
        <v>8</v>
      </c>
      <c r="AA2206" s="95"/>
      <c r="AB2206" s="61"/>
      <c r="AC2206" s="61"/>
      <c r="AD2206" s="61"/>
      <c r="AE2206" s="67" t="str">
        <f t="shared" si="1"/>
        <v>Aug</v>
      </c>
      <c r="AF2206" s="68" t="str">
        <f t="shared" si="2"/>
        <v>Dec</v>
      </c>
      <c r="AG2206" s="177">
        <f t="shared" si="6"/>
        <v>102</v>
      </c>
      <c r="AH2206" s="70">
        <f t="shared" si="5"/>
        <v>43001</v>
      </c>
      <c r="AI2206" s="71">
        <f ca="1"/>
        <v>-988</v>
      </c>
      <c r="AJ2206" s="71" t="str">
        <v>2017</v>
      </c>
      <c r="AK2206" s="70">
        <f t="shared" si="4"/>
        <v>42981</v>
      </c>
    </row>
    <row r="2207" spans="1:37" ht="14.4">
      <c r="A2207" s="239" t="s">
        <v>15673</v>
      </c>
      <c r="B2207" s="61" t="s">
        <v>89</v>
      </c>
      <c r="C2207" s="59">
        <v>43006</v>
      </c>
      <c r="D2207" s="61" t="s">
        <v>90</v>
      </c>
      <c r="E2207" s="56" t="s">
        <v>140</v>
      </c>
      <c r="F2207" s="271" t="s">
        <v>106</v>
      </c>
      <c r="G2207" s="243" t="s">
        <v>107</v>
      </c>
      <c r="H2207" s="242" t="s">
        <v>140</v>
      </c>
      <c r="I2207" s="59">
        <f t="shared" si="0"/>
        <v>43036</v>
      </c>
      <c r="J2207" s="61"/>
      <c r="K2207" s="61"/>
      <c r="L2207" s="197" t="s">
        <v>745</v>
      </c>
      <c r="M2207" s="61" t="s">
        <v>15674</v>
      </c>
      <c r="N2207" s="61" t="s">
        <v>137</v>
      </c>
      <c r="O2207" s="61" t="s">
        <v>15675</v>
      </c>
      <c r="P2207" s="61" t="s">
        <v>17</v>
      </c>
      <c r="Q2207" s="59"/>
      <c r="R2207" s="61"/>
      <c r="S2207" s="61"/>
      <c r="T2207" s="61"/>
      <c r="U2207" s="66"/>
      <c r="V2207" s="61"/>
      <c r="W2207" s="61"/>
      <c r="X2207" s="61" t="s">
        <v>18</v>
      </c>
      <c r="Y2207" s="57">
        <v>43073</v>
      </c>
      <c r="Z2207" s="75"/>
      <c r="AA2207" s="95" t="s">
        <v>4585</v>
      </c>
      <c r="AB2207" s="61"/>
      <c r="AC2207" s="61"/>
      <c r="AD2207" s="61"/>
      <c r="AE2207" s="67" t="str">
        <f t="shared" si="1"/>
        <v>Sep</v>
      </c>
      <c r="AF2207" s="68" t="str">
        <f t="shared" si="2"/>
        <v>Dec</v>
      </c>
      <c r="AG2207" s="177">
        <f t="shared" si="6"/>
        <v>67</v>
      </c>
      <c r="AH2207" s="70">
        <f t="shared" si="5"/>
        <v>43036</v>
      </c>
      <c r="AI2207" s="71">
        <f ca="1"/>
        <v>-953</v>
      </c>
      <c r="AJ2207" s="71" t="str">
        <v>2017</v>
      </c>
      <c r="AK2207" s="70">
        <f t="shared" si="4"/>
        <v>43016</v>
      </c>
    </row>
    <row r="2208" spans="1:37" ht="14.4">
      <c r="A2208" s="239" t="s">
        <v>15676</v>
      </c>
      <c r="B2208" s="61" t="s">
        <v>89</v>
      </c>
      <c r="C2208" s="59">
        <v>43006</v>
      </c>
      <c r="D2208" s="61" t="s">
        <v>90</v>
      </c>
      <c r="E2208" s="56" t="s">
        <v>140</v>
      </c>
      <c r="F2208" s="271" t="s">
        <v>106</v>
      </c>
      <c r="G2208" s="243" t="s">
        <v>107</v>
      </c>
      <c r="H2208" s="242" t="s">
        <v>140</v>
      </c>
      <c r="I2208" s="59">
        <f t="shared" si="0"/>
        <v>43036</v>
      </c>
      <c r="J2208" s="61"/>
      <c r="K2208" s="61"/>
      <c r="L2208" s="197" t="s">
        <v>15677</v>
      </c>
      <c r="M2208" s="61" t="s">
        <v>15677</v>
      </c>
      <c r="N2208" s="61" t="s">
        <v>44</v>
      </c>
      <c r="O2208" s="61" t="s">
        <v>15678</v>
      </c>
      <c r="P2208" s="61" t="s">
        <v>28</v>
      </c>
      <c r="Q2208" s="59"/>
      <c r="R2208" s="61"/>
      <c r="S2208" s="61"/>
      <c r="T2208" s="61"/>
      <c r="U2208" s="66"/>
      <c r="V2208" s="61"/>
      <c r="W2208" s="61"/>
      <c r="X2208" s="61" t="s">
        <v>18</v>
      </c>
      <c r="Y2208" s="57">
        <v>43073</v>
      </c>
      <c r="Z2208" s="75"/>
      <c r="AA2208" s="95" t="s">
        <v>4585</v>
      </c>
      <c r="AB2208" s="61"/>
      <c r="AC2208" s="61"/>
      <c r="AD2208" s="61"/>
      <c r="AE2208" s="67" t="str">
        <f t="shared" si="1"/>
        <v>Sep</v>
      </c>
      <c r="AF2208" s="68" t="str">
        <f t="shared" si="2"/>
        <v>Dec</v>
      </c>
      <c r="AG2208" s="177">
        <f t="shared" si="6"/>
        <v>67</v>
      </c>
      <c r="AH2208" s="70">
        <f t="shared" si="5"/>
        <v>43036</v>
      </c>
      <c r="AI2208" s="71">
        <f ca="1"/>
        <v>-953</v>
      </c>
      <c r="AJ2208" s="71" t="str">
        <v>2017</v>
      </c>
      <c r="AK2208" s="70">
        <f t="shared" si="4"/>
        <v>43016</v>
      </c>
    </row>
    <row r="2209" spans="1:37" ht="14.4">
      <c r="A2209" s="239" t="s">
        <v>15680</v>
      </c>
      <c r="B2209" s="56" t="s">
        <v>89</v>
      </c>
      <c r="C2209" s="59">
        <v>43010</v>
      </c>
      <c r="D2209" s="61" t="s">
        <v>90</v>
      </c>
      <c r="E2209" s="56" t="s">
        <v>140</v>
      </c>
      <c r="F2209" s="271" t="s">
        <v>106</v>
      </c>
      <c r="G2209" s="243" t="s">
        <v>107</v>
      </c>
      <c r="H2209" s="242" t="s">
        <v>140</v>
      </c>
      <c r="I2209" s="59">
        <f t="shared" si="0"/>
        <v>43040</v>
      </c>
      <c r="J2209" s="61"/>
      <c r="K2209" s="61"/>
      <c r="L2209" s="197" t="s">
        <v>15682</v>
      </c>
      <c r="M2209" s="61" t="s">
        <v>15682</v>
      </c>
      <c r="N2209" s="61" t="s">
        <v>22</v>
      </c>
      <c r="O2209" s="61" t="s">
        <v>15684</v>
      </c>
      <c r="P2209" s="61" t="s">
        <v>17</v>
      </c>
      <c r="Q2209" s="57">
        <v>43012</v>
      </c>
      <c r="R2209" s="61"/>
      <c r="S2209" s="61"/>
      <c r="T2209" s="61"/>
      <c r="U2209" s="66"/>
      <c r="V2209" s="61"/>
      <c r="W2209" s="61"/>
      <c r="X2209" s="56" t="s">
        <v>14</v>
      </c>
      <c r="Y2209" s="57">
        <v>43073</v>
      </c>
      <c r="Z2209" s="75"/>
      <c r="AA2209" s="64" t="s">
        <v>15685</v>
      </c>
      <c r="AB2209" s="61"/>
      <c r="AC2209" s="61"/>
      <c r="AD2209" s="61"/>
      <c r="AE2209" s="67" t="str">
        <f t="shared" si="1"/>
        <v>Oct</v>
      </c>
      <c r="AF2209" s="68" t="str">
        <f t="shared" si="2"/>
        <v>Dec</v>
      </c>
      <c r="AG2209" s="177">
        <f t="shared" si="6"/>
        <v>63</v>
      </c>
      <c r="AH2209" s="70">
        <f t="shared" si="5"/>
        <v>43040</v>
      </c>
      <c r="AI2209" s="71">
        <f ca="1"/>
        <v>-949</v>
      </c>
      <c r="AJ2209" s="71" t="str">
        <v>2017</v>
      </c>
      <c r="AK2209" s="70">
        <f t="shared" si="4"/>
        <v>43020</v>
      </c>
    </row>
    <row r="2210" spans="1:37" ht="14.4">
      <c r="A2210" s="239" t="s">
        <v>15705</v>
      </c>
      <c r="B2210" s="61" t="s">
        <v>89</v>
      </c>
      <c r="C2210" s="59">
        <v>43010</v>
      </c>
      <c r="D2210" s="61" t="s">
        <v>90</v>
      </c>
      <c r="E2210" s="56" t="s">
        <v>140</v>
      </c>
      <c r="F2210" s="271" t="s">
        <v>106</v>
      </c>
      <c r="G2210" s="243" t="s">
        <v>107</v>
      </c>
      <c r="H2210" s="242" t="s">
        <v>140</v>
      </c>
      <c r="I2210" s="59">
        <f t="shared" si="0"/>
        <v>43040</v>
      </c>
      <c r="J2210" s="61"/>
      <c r="K2210" s="61"/>
      <c r="L2210" s="197" t="s">
        <v>15707</v>
      </c>
      <c r="M2210" s="61" t="s">
        <v>15708</v>
      </c>
      <c r="N2210" s="61" t="s">
        <v>37</v>
      </c>
      <c r="O2210" s="61" t="s">
        <v>15710</v>
      </c>
      <c r="P2210" s="61" t="s">
        <v>21</v>
      </c>
      <c r="Q2210" s="59"/>
      <c r="R2210" s="61"/>
      <c r="S2210" s="61"/>
      <c r="T2210" s="61"/>
      <c r="U2210" s="66"/>
      <c r="V2210" s="61"/>
      <c r="W2210" s="61"/>
      <c r="X2210" s="61" t="s">
        <v>18</v>
      </c>
      <c r="Y2210" s="57">
        <v>43073</v>
      </c>
      <c r="Z2210" s="75"/>
      <c r="AA2210" s="95" t="s">
        <v>15712</v>
      </c>
      <c r="AB2210" s="61"/>
      <c r="AC2210" s="61"/>
      <c r="AD2210" s="61"/>
      <c r="AE2210" s="67" t="str">
        <f t="shared" si="1"/>
        <v>Oct</v>
      </c>
      <c r="AF2210" s="68" t="str">
        <f t="shared" si="2"/>
        <v>Dec</v>
      </c>
      <c r="AG2210" s="177">
        <f t="shared" si="6"/>
        <v>63</v>
      </c>
      <c r="AH2210" s="70">
        <f t="shared" si="5"/>
        <v>43040</v>
      </c>
      <c r="AI2210" s="71">
        <f ca="1"/>
        <v>-949</v>
      </c>
      <c r="AJ2210" s="71" t="str">
        <v>2017</v>
      </c>
      <c r="AK2210" s="70">
        <f t="shared" si="4"/>
        <v>43020</v>
      </c>
    </row>
    <row r="2211" spans="1:37" ht="14.4">
      <c r="A2211" s="239" t="s">
        <v>15714</v>
      </c>
      <c r="B2211" s="61" t="s">
        <v>89</v>
      </c>
      <c r="C2211" s="59">
        <v>43003</v>
      </c>
      <c r="D2211" s="61" t="s">
        <v>1027</v>
      </c>
      <c r="E2211" s="61" t="s">
        <v>112</v>
      </c>
      <c r="F2211" s="349" t="s">
        <v>106</v>
      </c>
      <c r="G2211" s="243" t="s">
        <v>113</v>
      </c>
      <c r="H2211" s="184" t="s">
        <v>112</v>
      </c>
      <c r="I2211" s="59">
        <f t="shared" si="0"/>
        <v>43033</v>
      </c>
      <c r="J2211" s="56" t="s">
        <v>1946</v>
      </c>
      <c r="K2211" s="61" t="s">
        <v>6453</v>
      </c>
      <c r="L2211" s="197" t="s">
        <v>642</v>
      </c>
      <c r="M2211" s="61" t="s">
        <v>15716</v>
      </c>
      <c r="N2211" s="61" t="s">
        <v>249</v>
      </c>
      <c r="O2211" s="61" t="s">
        <v>15358</v>
      </c>
      <c r="P2211" s="61" t="s">
        <v>116</v>
      </c>
      <c r="Q2211" s="59">
        <v>43011</v>
      </c>
      <c r="R2211" s="56"/>
      <c r="S2211" s="56"/>
      <c r="T2211" s="56"/>
      <c r="U2211" s="56"/>
      <c r="V2211" s="56"/>
      <c r="W2211" s="61"/>
      <c r="X2211" s="61"/>
      <c r="Y2211" s="57">
        <v>43073</v>
      </c>
      <c r="Z2211" s="75"/>
      <c r="AA2211" s="95" t="s">
        <v>257</v>
      </c>
      <c r="AB2211" s="61"/>
      <c r="AC2211" s="61"/>
      <c r="AD2211" s="61"/>
      <c r="AE2211" s="67" t="str">
        <f t="shared" si="1"/>
        <v>Sep</v>
      </c>
      <c r="AF2211" s="68" t="str">
        <f t="shared" si="2"/>
        <v>Dec</v>
      </c>
      <c r="AG2211" s="177">
        <f t="shared" si="6"/>
        <v>70</v>
      </c>
      <c r="AH2211" s="70">
        <f t="shared" si="5"/>
        <v>43033</v>
      </c>
      <c r="AI2211" s="71">
        <f ca="1"/>
        <v>-956</v>
      </c>
      <c r="AJ2211" s="71" t="str">
        <v>2017</v>
      </c>
      <c r="AK2211" s="70">
        <f t="shared" si="4"/>
        <v>43013</v>
      </c>
    </row>
    <row r="2212" spans="1:37" ht="14.4">
      <c r="A2212" s="239" t="s">
        <v>15719</v>
      </c>
      <c r="B2212" s="56" t="s">
        <v>89</v>
      </c>
      <c r="C2212" s="59">
        <v>43010</v>
      </c>
      <c r="D2212" s="61" t="s">
        <v>90</v>
      </c>
      <c r="E2212" s="61" t="s">
        <v>13864</v>
      </c>
      <c r="F2212" s="349" t="s">
        <v>214</v>
      </c>
      <c r="G2212" s="187" t="s">
        <v>214</v>
      </c>
      <c r="H2212" s="184" t="s">
        <v>2445</v>
      </c>
      <c r="I2212" s="59">
        <f t="shared" si="0"/>
        <v>43040</v>
      </c>
      <c r="J2212" s="56" t="s">
        <v>18</v>
      </c>
      <c r="K2212" s="56" t="s">
        <v>18</v>
      </c>
      <c r="L2212" s="197" t="s">
        <v>15721</v>
      </c>
      <c r="M2212" s="61" t="s">
        <v>15722</v>
      </c>
      <c r="N2212" s="56" t="s">
        <v>137</v>
      </c>
      <c r="O2212" s="61"/>
      <c r="P2212" s="56" t="s">
        <v>96</v>
      </c>
      <c r="Q2212" s="57"/>
      <c r="R2212" s="56" t="s">
        <v>18</v>
      </c>
      <c r="S2212" s="56"/>
      <c r="T2212" s="61"/>
      <c r="U2212" s="66" t="s">
        <v>108</v>
      </c>
      <c r="V2212" s="61" t="s">
        <v>108</v>
      </c>
      <c r="W2212" s="61"/>
      <c r="X2212" s="56" t="s">
        <v>18</v>
      </c>
      <c r="Y2212" s="57">
        <v>43073</v>
      </c>
      <c r="Z2212" s="75"/>
      <c r="AA2212" s="95" t="s">
        <v>15725</v>
      </c>
      <c r="AB2212" s="56" t="s">
        <v>5415</v>
      </c>
      <c r="AC2212" s="61"/>
      <c r="AD2212" s="61"/>
      <c r="AE2212" s="67" t="str">
        <f t="shared" si="1"/>
        <v>Oct</v>
      </c>
      <c r="AF2212" s="68" t="str">
        <f t="shared" si="2"/>
        <v>Dec</v>
      </c>
      <c r="AG2212" s="177">
        <f t="shared" si="6"/>
        <v>63</v>
      </c>
      <c r="AH2212" s="70">
        <f t="shared" si="5"/>
        <v>43040</v>
      </c>
      <c r="AI2212" s="71">
        <f ca="1"/>
        <v>-949</v>
      </c>
      <c r="AJ2212" s="71" t="str">
        <v>2017</v>
      </c>
      <c r="AK2212" s="70">
        <f t="shared" si="4"/>
        <v>43020</v>
      </c>
    </row>
    <row r="2213" spans="1:37" ht="14.4">
      <c r="A2213" s="239" t="s">
        <v>15726</v>
      </c>
      <c r="B2213" s="61" t="s">
        <v>89</v>
      </c>
      <c r="C2213" s="59">
        <v>43010</v>
      </c>
      <c r="D2213" s="61" t="s">
        <v>90</v>
      </c>
      <c r="E2213" s="61" t="s">
        <v>13864</v>
      </c>
      <c r="F2213" s="349" t="s">
        <v>214</v>
      </c>
      <c r="G2213" s="187" t="s">
        <v>214</v>
      </c>
      <c r="H2213" s="184" t="s">
        <v>10275</v>
      </c>
      <c r="I2213" s="59">
        <f t="shared" si="0"/>
        <v>43040</v>
      </c>
      <c r="J2213" s="61"/>
      <c r="K2213" s="61"/>
      <c r="L2213" s="197" t="s">
        <v>15727</v>
      </c>
      <c r="M2213" s="61" t="s">
        <v>15728</v>
      </c>
      <c r="N2213" s="61" t="s">
        <v>249</v>
      </c>
      <c r="O2213" s="61"/>
      <c r="P2213" s="61" t="s">
        <v>96</v>
      </c>
      <c r="Q2213" s="59"/>
      <c r="R2213" s="61" t="s">
        <v>14</v>
      </c>
      <c r="S2213" s="61"/>
      <c r="T2213" s="61"/>
      <c r="U2213" s="66" t="s">
        <v>108</v>
      </c>
      <c r="V2213" s="61" t="s">
        <v>108</v>
      </c>
      <c r="W2213" s="91" t="s">
        <v>200</v>
      </c>
      <c r="X2213" s="61" t="s">
        <v>14</v>
      </c>
      <c r="Y2213" s="57">
        <v>43073</v>
      </c>
      <c r="Z2213" s="75" t="s">
        <v>108</v>
      </c>
      <c r="AA2213" s="95" t="s">
        <v>15729</v>
      </c>
      <c r="AB2213" s="61" t="s">
        <v>15730</v>
      </c>
      <c r="AC2213" s="61"/>
      <c r="AD2213" s="61"/>
      <c r="AE2213" s="67" t="str">
        <f t="shared" si="1"/>
        <v>Oct</v>
      </c>
      <c r="AF2213" s="68" t="str">
        <f t="shared" si="2"/>
        <v>Dec</v>
      </c>
      <c r="AG2213" s="177">
        <f t="shared" si="6"/>
        <v>63</v>
      </c>
      <c r="AH2213" s="70">
        <f t="shared" si="5"/>
        <v>43040</v>
      </c>
      <c r="AI2213" s="71">
        <f ca="1"/>
        <v>-949</v>
      </c>
      <c r="AJ2213" s="71" t="str">
        <v>2017</v>
      </c>
      <c r="AK2213" s="70">
        <f t="shared" si="4"/>
        <v>43020</v>
      </c>
    </row>
    <row r="2214" spans="1:37" ht="14.4">
      <c r="A2214" s="239" t="s">
        <v>15731</v>
      </c>
      <c r="B2214" s="61" t="s">
        <v>89</v>
      </c>
      <c r="C2214" s="59">
        <v>43010</v>
      </c>
      <c r="D2214" s="61" t="s">
        <v>90</v>
      </c>
      <c r="E2214" s="61" t="s">
        <v>13864</v>
      </c>
      <c r="F2214" s="349" t="s">
        <v>214</v>
      </c>
      <c r="G2214" s="187" t="s">
        <v>214</v>
      </c>
      <c r="H2214" s="184" t="s">
        <v>2445</v>
      </c>
      <c r="I2214" s="59">
        <f t="shared" si="0"/>
        <v>43040</v>
      </c>
      <c r="J2214" s="61" t="s">
        <v>18</v>
      </c>
      <c r="K2214" s="61" t="s">
        <v>18</v>
      </c>
      <c r="L2214" s="60" t="s">
        <v>15732</v>
      </c>
      <c r="M2214" s="61"/>
      <c r="N2214" s="61"/>
      <c r="O2214" s="61"/>
      <c r="P2214" s="61" t="s">
        <v>96</v>
      </c>
      <c r="Q2214" s="59"/>
      <c r="R2214" s="61" t="s">
        <v>18</v>
      </c>
      <c r="S2214" s="61"/>
      <c r="T2214" s="61"/>
      <c r="U2214" s="66" t="s">
        <v>108</v>
      </c>
      <c r="V2214" s="61" t="s">
        <v>108</v>
      </c>
      <c r="W2214" s="61"/>
      <c r="X2214" s="61" t="s">
        <v>18</v>
      </c>
      <c r="Y2214" s="57">
        <v>43073</v>
      </c>
      <c r="Z2214" s="75" t="s">
        <v>108</v>
      </c>
      <c r="AA2214" s="95" t="s">
        <v>15733</v>
      </c>
      <c r="AB2214" s="61" t="s">
        <v>15734</v>
      </c>
      <c r="AC2214" s="61"/>
      <c r="AD2214" s="61"/>
      <c r="AE2214" s="67" t="str">
        <f t="shared" si="1"/>
        <v>Oct</v>
      </c>
      <c r="AF2214" s="68" t="str">
        <f t="shared" si="2"/>
        <v>Dec</v>
      </c>
      <c r="AG2214" s="177">
        <f t="shared" si="6"/>
        <v>63</v>
      </c>
      <c r="AH2214" s="70">
        <f t="shared" si="5"/>
        <v>43040</v>
      </c>
      <c r="AI2214" s="71">
        <f ca="1"/>
        <v>-949</v>
      </c>
      <c r="AJ2214" s="71" t="str">
        <v>2017</v>
      </c>
      <c r="AK2214" s="70">
        <f t="shared" si="4"/>
        <v>43020</v>
      </c>
    </row>
    <row r="2215" spans="1:37" ht="14.4">
      <c r="A2215" s="239" t="s">
        <v>15735</v>
      </c>
      <c r="B2215" s="61" t="s">
        <v>89</v>
      </c>
      <c r="C2215" s="59">
        <v>43011</v>
      </c>
      <c r="D2215" s="61" t="s">
        <v>90</v>
      </c>
      <c r="E2215" s="56" t="s">
        <v>140</v>
      </c>
      <c r="F2215" s="271" t="s">
        <v>106</v>
      </c>
      <c r="G2215" s="243" t="s">
        <v>107</v>
      </c>
      <c r="H2215" s="242" t="s">
        <v>140</v>
      </c>
      <c r="I2215" s="59">
        <f t="shared" si="0"/>
        <v>43041</v>
      </c>
      <c r="J2215" s="61"/>
      <c r="K2215" s="61"/>
      <c r="L2215" s="197" t="s">
        <v>15736</v>
      </c>
      <c r="M2215" s="61" t="s">
        <v>15736</v>
      </c>
      <c r="N2215" s="61" t="s">
        <v>29</v>
      </c>
      <c r="O2215" s="61" t="s">
        <v>15737</v>
      </c>
      <c r="P2215" s="61" t="s">
        <v>17</v>
      </c>
      <c r="Q2215" s="59"/>
      <c r="R2215" s="61"/>
      <c r="S2215" s="61"/>
      <c r="T2215" s="61"/>
      <c r="U2215" s="66"/>
      <c r="V2215" s="61"/>
      <c r="W2215" s="61"/>
      <c r="X2215" s="61" t="s">
        <v>18</v>
      </c>
      <c r="Y2215" s="57">
        <v>43073</v>
      </c>
      <c r="Z2215" s="75"/>
      <c r="AA2215" s="95" t="s">
        <v>4585</v>
      </c>
      <c r="AB2215" s="61"/>
      <c r="AC2215" s="61"/>
      <c r="AD2215" s="61"/>
      <c r="AE2215" s="67" t="str">
        <f t="shared" si="1"/>
        <v>Oct</v>
      </c>
      <c r="AF2215" s="68" t="str">
        <f t="shared" si="2"/>
        <v>Dec</v>
      </c>
      <c r="AG2215" s="177">
        <f t="shared" si="6"/>
        <v>62</v>
      </c>
      <c r="AH2215" s="70">
        <f t="shared" si="5"/>
        <v>43041</v>
      </c>
      <c r="AI2215" s="71">
        <f ca="1"/>
        <v>-948</v>
      </c>
      <c r="AJ2215" s="71" t="str">
        <v>2017</v>
      </c>
      <c r="AK2215" s="70">
        <f t="shared" si="4"/>
        <v>43021</v>
      </c>
    </row>
    <row r="2216" spans="1:37" ht="14.4">
      <c r="A2216" s="239" t="s">
        <v>15738</v>
      </c>
      <c r="B2216" s="61" t="s">
        <v>89</v>
      </c>
      <c r="C2216" s="59">
        <v>43011</v>
      </c>
      <c r="D2216" s="61" t="s">
        <v>131</v>
      </c>
      <c r="E2216" s="56" t="s">
        <v>140</v>
      </c>
      <c r="F2216" s="271" t="s">
        <v>106</v>
      </c>
      <c r="G2216" s="243" t="s">
        <v>107</v>
      </c>
      <c r="H2216" s="242" t="s">
        <v>140</v>
      </c>
      <c r="I2216" s="59">
        <f t="shared" si="0"/>
        <v>43041</v>
      </c>
      <c r="J2216" s="61"/>
      <c r="K2216" s="61"/>
      <c r="L2216" s="197" t="s">
        <v>1723</v>
      </c>
      <c r="M2216" s="61" t="s">
        <v>15739</v>
      </c>
      <c r="N2216" s="61"/>
      <c r="O2216" s="61"/>
      <c r="P2216" s="61"/>
      <c r="Q2216" s="59"/>
      <c r="R2216" s="61"/>
      <c r="S2216" s="61"/>
      <c r="T2216" s="61"/>
      <c r="U2216" s="66"/>
      <c r="V2216" s="61"/>
      <c r="W2216" s="61"/>
      <c r="X2216" s="61" t="s">
        <v>14</v>
      </c>
      <c r="Y2216" s="57">
        <v>43073</v>
      </c>
      <c r="Z2216" s="75"/>
      <c r="AA2216" s="95" t="s">
        <v>3956</v>
      </c>
      <c r="AB2216" s="61"/>
      <c r="AC2216" s="61"/>
      <c r="AD2216" s="61"/>
      <c r="AE2216" s="67" t="str">
        <f t="shared" si="1"/>
        <v>Oct</v>
      </c>
      <c r="AF2216" s="68" t="str">
        <f t="shared" si="2"/>
        <v>Dec</v>
      </c>
      <c r="AG2216" s="177">
        <f t="shared" si="6"/>
        <v>62</v>
      </c>
      <c r="AH2216" s="70">
        <f t="shared" si="5"/>
        <v>43041</v>
      </c>
      <c r="AI2216" s="71">
        <f ca="1"/>
        <v>-948</v>
      </c>
      <c r="AJ2216" s="71" t="str">
        <v>2017</v>
      </c>
      <c r="AK2216" s="70">
        <f t="shared" si="4"/>
        <v>43021</v>
      </c>
    </row>
    <row r="2217" spans="1:37" ht="14.4">
      <c r="A2217" s="239" t="s">
        <v>15740</v>
      </c>
      <c r="B2217" s="56" t="s">
        <v>89</v>
      </c>
      <c r="C2217" s="59">
        <v>43011</v>
      </c>
      <c r="D2217" s="61" t="s">
        <v>131</v>
      </c>
      <c r="E2217" s="56" t="s">
        <v>140</v>
      </c>
      <c r="F2217" s="271" t="s">
        <v>106</v>
      </c>
      <c r="G2217" s="243" t="s">
        <v>107</v>
      </c>
      <c r="H2217" s="242" t="s">
        <v>140</v>
      </c>
      <c r="I2217" s="59">
        <f t="shared" si="0"/>
        <v>43041</v>
      </c>
      <c r="J2217" s="61"/>
      <c r="K2217" s="61"/>
      <c r="L2217" s="197" t="s">
        <v>145</v>
      </c>
      <c r="M2217" s="61" t="s">
        <v>15741</v>
      </c>
      <c r="N2217" s="61" t="s">
        <v>37</v>
      </c>
      <c r="O2217" s="61" t="s">
        <v>15742</v>
      </c>
      <c r="P2217" s="61" t="s">
        <v>96</v>
      </c>
      <c r="Q2217" s="59"/>
      <c r="R2217" s="61"/>
      <c r="S2217" s="61"/>
      <c r="T2217" s="61"/>
      <c r="U2217" s="66"/>
      <c r="V2217" s="61"/>
      <c r="W2217" s="61"/>
      <c r="X2217" s="56" t="s">
        <v>18</v>
      </c>
      <c r="Y2217" s="57">
        <v>43073</v>
      </c>
      <c r="Z2217" s="75"/>
      <c r="AA2217" s="64" t="s">
        <v>15743</v>
      </c>
      <c r="AB2217" s="61"/>
      <c r="AC2217" s="61"/>
      <c r="AD2217" s="61"/>
      <c r="AE2217" s="67" t="str">
        <f t="shared" si="1"/>
        <v>Oct</v>
      </c>
      <c r="AF2217" s="68" t="str">
        <f t="shared" si="2"/>
        <v>Dec</v>
      </c>
      <c r="AG2217" s="177">
        <f t="shared" si="6"/>
        <v>62</v>
      </c>
      <c r="AH2217" s="70">
        <f t="shared" si="5"/>
        <v>43041</v>
      </c>
      <c r="AI2217" s="71">
        <f ca="1"/>
        <v>-948</v>
      </c>
      <c r="AJ2217" s="71" t="str">
        <v>2017</v>
      </c>
      <c r="AK2217" s="70">
        <f t="shared" si="4"/>
        <v>43021</v>
      </c>
    </row>
    <row r="2218" spans="1:37" ht="14.4">
      <c r="A2218" s="239" t="s">
        <v>15744</v>
      </c>
      <c r="B2218" s="61" t="s">
        <v>89</v>
      </c>
      <c r="C2218" s="59">
        <v>43011</v>
      </c>
      <c r="D2218" s="61" t="s">
        <v>131</v>
      </c>
      <c r="E2218" s="56" t="s">
        <v>140</v>
      </c>
      <c r="F2218" s="271" t="s">
        <v>106</v>
      </c>
      <c r="G2218" s="243" t="s">
        <v>107</v>
      </c>
      <c r="H2218" s="242" t="s">
        <v>140</v>
      </c>
      <c r="I2218" s="59">
        <f t="shared" si="0"/>
        <v>43041</v>
      </c>
      <c r="J2218" s="61"/>
      <c r="K2218" s="61"/>
      <c r="L2218" s="197" t="s">
        <v>1723</v>
      </c>
      <c r="M2218" s="61" t="s">
        <v>15745</v>
      </c>
      <c r="N2218" s="61"/>
      <c r="O2218" s="61"/>
      <c r="P2218" s="61"/>
      <c r="Q2218" s="59"/>
      <c r="R2218" s="61"/>
      <c r="S2218" s="61"/>
      <c r="T2218" s="61"/>
      <c r="U2218" s="66"/>
      <c r="V2218" s="61"/>
      <c r="W2218" s="61"/>
      <c r="X2218" s="61" t="s">
        <v>14</v>
      </c>
      <c r="Y2218" s="57">
        <v>43073</v>
      </c>
      <c r="Z2218" s="75"/>
      <c r="AA2218" s="95" t="s">
        <v>3956</v>
      </c>
      <c r="AB2218" s="61"/>
      <c r="AC2218" s="61"/>
      <c r="AD2218" s="61"/>
      <c r="AE2218" s="67" t="str">
        <f t="shared" si="1"/>
        <v>Oct</v>
      </c>
      <c r="AF2218" s="68" t="str">
        <f t="shared" si="2"/>
        <v>Dec</v>
      </c>
      <c r="AG2218" s="177">
        <f t="shared" si="6"/>
        <v>62</v>
      </c>
      <c r="AH2218" s="70">
        <f t="shared" si="5"/>
        <v>43041</v>
      </c>
      <c r="AI2218" s="71">
        <f ca="1"/>
        <v>-948</v>
      </c>
      <c r="AJ2218" s="71" t="str">
        <v>2017</v>
      </c>
      <c r="AK2218" s="70">
        <f t="shared" si="4"/>
        <v>43021</v>
      </c>
    </row>
    <row r="2219" spans="1:37" ht="14.4">
      <c r="A2219" s="239" t="s">
        <v>15746</v>
      </c>
      <c r="B2219" s="56" t="s">
        <v>89</v>
      </c>
      <c r="C2219" s="59">
        <v>43011</v>
      </c>
      <c r="D2219" s="61" t="s">
        <v>90</v>
      </c>
      <c r="E2219" s="61" t="s">
        <v>13864</v>
      </c>
      <c r="F2219" s="349" t="s">
        <v>214</v>
      </c>
      <c r="G2219" s="187" t="s">
        <v>214</v>
      </c>
      <c r="H2219" s="184" t="s">
        <v>2445</v>
      </c>
      <c r="I2219" s="59">
        <f t="shared" si="0"/>
        <v>43041</v>
      </c>
      <c r="J2219" s="56" t="s">
        <v>18</v>
      </c>
      <c r="K2219" s="56" t="s">
        <v>14</v>
      </c>
      <c r="L2219" s="197" t="s">
        <v>12127</v>
      </c>
      <c r="M2219" s="61" t="s">
        <v>15747</v>
      </c>
      <c r="N2219" s="61" t="s">
        <v>249</v>
      </c>
      <c r="O2219" s="61" t="s">
        <v>15748</v>
      </c>
      <c r="P2219" s="61"/>
      <c r="Q2219" s="59"/>
      <c r="R2219" s="61"/>
      <c r="S2219" s="61"/>
      <c r="T2219" s="61"/>
      <c r="U2219" s="66"/>
      <c r="V2219" s="61"/>
      <c r="W2219" s="61"/>
      <c r="X2219" s="56" t="s">
        <v>108</v>
      </c>
      <c r="Y2219" s="57">
        <v>43073</v>
      </c>
      <c r="Z2219" s="75"/>
      <c r="AA2219" s="95" t="s">
        <v>15749</v>
      </c>
      <c r="AB2219" s="56" t="s">
        <v>15750</v>
      </c>
      <c r="AC2219" s="61"/>
      <c r="AD2219" s="61"/>
      <c r="AE2219" s="67" t="str">
        <f t="shared" si="1"/>
        <v>Oct</v>
      </c>
      <c r="AF2219" s="68" t="str">
        <f t="shared" si="2"/>
        <v>Dec</v>
      </c>
      <c r="AG2219" s="177">
        <f t="shared" si="6"/>
        <v>62</v>
      </c>
      <c r="AH2219" s="70">
        <f t="shared" si="5"/>
        <v>43041</v>
      </c>
      <c r="AI2219" s="71">
        <f ca="1"/>
        <v>-948</v>
      </c>
      <c r="AJ2219" s="71" t="str">
        <v>2017</v>
      </c>
      <c r="AK2219" s="70">
        <f t="shared" si="4"/>
        <v>43021</v>
      </c>
    </row>
    <row r="2220" spans="1:37" ht="14.4">
      <c r="A2220" s="239" t="s">
        <v>15751</v>
      </c>
      <c r="B2220" s="61" t="s">
        <v>89</v>
      </c>
      <c r="C2220" s="59">
        <v>43003</v>
      </c>
      <c r="D2220" s="61" t="s">
        <v>131</v>
      </c>
      <c r="E2220" s="56" t="s">
        <v>140</v>
      </c>
      <c r="F2220" s="271" t="s">
        <v>106</v>
      </c>
      <c r="G2220" s="243" t="s">
        <v>107</v>
      </c>
      <c r="H2220" s="242" t="s">
        <v>140</v>
      </c>
      <c r="I2220" s="59">
        <f t="shared" si="0"/>
        <v>43033</v>
      </c>
      <c r="J2220" s="61"/>
      <c r="K2220" s="61"/>
      <c r="L2220" s="197" t="s">
        <v>15752</v>
      </c>
      <c r="M2220" s="61" t="s">
        <v>15752</v>
      </c>
      <c r="N2220" s="61" t="s">
        <v>39</v>
      </c>
      <c r="O2220" s="61" t="s">
        <v>15753</v>
      </c>
      <c r="P2220" s="61" t="s">
        <v>17</v>
      </c>
      <c r="Q2220" s="59"/>
      <c r="R2220" s="61"/>
      <c r="S2220" s="61"/>
      <c r="T2220" s="61"/>
      <c r="U2220" s="66"/>
      <c r="V2220" s="61"/>
      <c r="W2220" s="61"/>
      <c r="X2220" s="61" t="s">
        <v>18</v>
      </c>
      <c r="Y2220" s="57">
        <v>43073</v>
      </c>
      <c r="Z2220" s="75"/>
      <c r="AA2220" s="95" t="s">
        <v>15754</v>
      </c>
      <c r="AB2220" s="61"/>
      <c r="AC2220" s="61"/>
      <c r="AD2220" s="61"/>
      <c r="AE2220" s="67" t="str">
        <f t="shared" si="1"/>
        <v>Sep</v>
      </c>
      <c r="AF2220" s="68" t="str">
        <f t="shared" si="2"/>
        <v>Dec</v>
      </c>
      <c r="AG2220" s="177">
        <f t="shared" si="6"/>
        <v>70</v>
      </c>
      <c r="AH2220" s="70">
        <f t="shared" si="5"/>
        <v>43033</v>
      </c>
      <c r="AI2220" s="71">
        <f ca="1"/>
        <v>-956</v>
      </c>
      <c r="AJ2220" s="71" t="str">
        <v>2017</v>
      </c>
      <c r="AK2220" s="70">
        <f t="shared" si="4"/>
        <v>43013</v>
      </c>
    </row>
    <row r="2221" spans="1:37" ht="14.4">
      <c r="A2221" s="239" t="s">
        <v>15755</v>
      </c>
      <c r="B2221" s="61" t="s">
        <v>89</v>
      </c>
      <c r="C2221" s="59">
        <v>43011</v>
      </c>
      <c r="D2221" s="61" t="s">
        <v>1027</v>
      </c>
      <c r="E2221" s="56" t="s">
        <v>140</v>
      </c>
      <c r="F2221" s="271" t="s">
        <v>106</v>
      </c>
      <c r="G2221" s="243" t="s">
        <v>107</v>
      </c>
      <c r="H2221" s="242" t="s">
        <v>140</v>
      </c>
      <c r="I2221" s="59">
        <f t="shared" si="0"/>
        <v>43041</v>
      </c>
      <c r="J2221" s="61"/>
      <c r="K2221" s="61"/>
      <c r="L2221" s="197" t="s">
        <v>642</v>
      </c>
      <c r="M2221" s="61" t="s">
        <v>15756</v>
      </c>
      <c r="N2221" s="61" t="s">
        <v>249</v>
      </c>
      <c r="O2221" s="61"/>
      <c r="P2221" s="61"/>
      <c r="Q2221" s="59"/>
      <c r="R2221" s="61"/>
      <c r="S2221" s="61"/>
      <c r="T2221" s="61"/>
      <c r="U2221" s="66"/>
      <c r="V2221" s="61"/>
      <c r="W2221" s="61"/>
      <c r="X2221" s="61" t="s">
        <v>14</v>
      </c>
      <c r="Y2221" s="57">
        <v>43073</v>
      </c>
      <c r="Z2221" s="75"/>
      <c r="AA2221" s="95" t="s">
        <v>257</v>
      </c>
      <c r="AB2221" s="61"/>
      <c r="AC2221" s="61"/>
      <c r="AD2221" s="61"/>
      <c r="AE2221" s="67" t="str">
        <f t="shared" si="1"/>
        <v>Oct</v>
      </c>
      <c r="AF2221" s="68" t="str">
        <f t="shared" si="2"/>
        <v>Dec</v>
      </c>
      <c r="AG2221" s="177">
        <f t="shared" si="6"/>
        <v>62</v>
      </c>
      <c r="AH2221" s="70">
        <f t="shared" si="5"/>
        <v>43041</v>
      </c>
      <c r="AI2221" s="71">
        <f ca="1"/>
        <v>-948</v>
      </c>
      <c r="AJ2221" s="71" t="str">
        <v>2017</v>
      </c>
      <c r="AK2221" s="70">
        <f t="shared" si="4"/>
        <v>43021</v>
      </c>
    </row>
    <row r="2222" spans="1:37" ht="14.4">
      <c r="A2222" s="239" t="s">
        <v>15757</v>
      </c>
      <c r="B2222" s="56" t="s">
        <v>89</v>
      </c>
      <c r="C2222" s="59">
        <v>43010</v>
      </c>
      <c r="D2222" s="61" t="s">
        <v>131</v>
      </c>
      <c r="E2222" s="61" t="s">
        <v>112</v>
      </c>
      <c r="F2222" s="349" t="s">
        <v>106</v>
      </c>
      <c r="G2222" s="243" t="s">
        <v>113</v>
      </c>
      <c r="H2222" s="184" t="s">
        <v>112</v>
      </c>
      <c r="I2222" s="59">
        <f t="shared" si="0"/>
        <v>43040</v>
      </c>
      <c r="J2222" s="61" t="s">
        <v>1946</v>
      </c>
      <c r="K2222" s="61" t="s">
        <v>1946</v>
      </c>
      <c r="L2222" s="197" t="s">
        <v>15758</v>
      </c>
      <c r="M2222" s="61" t="s">
        <v>15233</v>
      </c>
      <c r="N2222" s="61"/>
      <c r="O2222" s="61" t="s">
        <v>15234</v>
      </c>
      <c r="P2222" s="61" t="s">
        <v>116</v>
      </c>
      <c r="Q2222" s="59"/>
      <c r="R2222" s="61"/>
      <c r="S2222" s="61"/>
      <c r="T2222" s="61"/>
      <c r="U2222" s="66" t="s">
        <v>18</v>
      </c>
      <c r="V2222" s="61"/>
      <c r="W2222" s="61"/>
      <c r="X2222" s="61"/>
      <c r="Y2222" s="57">
        <v>43073</v>
      </c>
      <c r="Z2222" s="75"/>
      <c r="AA2222" s="246"/>
      <c r="AB2222" s="61"/>
      <c r="AC2222" s="61"/>
      <c r="AD2222" s="61"/>
      <c r="AE2222" s="67" t="str">
        <f t="shared" si="1"/>
        <v>Oct</v>
      </c>
      <c r="AF2222" s="68" t="str">
        <f t="shared" si="2"/>
        <v>Dec</v>
      </c>
      <c r="AG2222" s="177">
        <f t="shared" si="6"/>
        <v>63</v>
      </c>
      <c r="AH2222" s="70">
        <f t="shared" si="5"/>
        <v>43040</v>
      </c>
      <c r="AI2222" s="71">
        <f ca="1"/>
        <v>-949</v>
      </c>
      <c r="AJ2222" s="71" t="str">
        <v>2017</v>
      </c>
      <c r="AK2222" s="70">
        <f t="shared" si="4"/>
        <v>43020</v>
      </c>
    </row>
    <row r="2223" spans="1:37" ht="14.4">
      <c r="A2223" s="239" t="s">
        <v>15759</v>
      </c>
      <c r="B2223" s="61" t="s">
        <v>89</v>
      </c>
      <c r="C2223" s="59">
        <v>43010</v>
      </c>
      <c r="D2223" s="61" t="s">
        <v>1027</v>
      </c>
      <c r="E2223" s="61" t="s">
        <v>112</v>
      </c>
      <c r="F2223" s="349" t="s">
        <v>106</v>
      </c>
      <c r="G2223" s="243" t="s">
        <v>113</v>
      </c>
      <c r="H2223" s="184" t="s">
        <v>112</v>
      </c>
      <c r="I2223" s="59">
        <f t="shared" si="0"/>
        <v>43040</v>
      </c>
      <c r="J2223" s="61" t="s">
        <v>1946</v>
      </c>
      <c r="K2223" s="61" t="s">
        <v>6453</v>
      </c>
      <c r="L2223" s="197" t="s">
        <v>642</v>
      </c>
      <c r="M2223" s="61" t="s">
        <v>8284</v>
      </c>
      <c r="N2223" s="61" t="s">
        <v>355</v>
      </c>
      <c r="O2223" s="61" t="s">
        <v>8285</v>
      </c>
      <c r="P2223" s="61" t="s">
        <v>116</v>
      </c>
      <c r="Q2223" s="59"/>
      <c r="R2223" s="61"/>
      <c r="S2223" s="61"/>
      <c r="T2223" s="61"/>
      <c r="U2223" s="66"/>
      <c r="V2223" s="61"/>
      <c r="W2223" s="61"/>
      <c r="X2223" s="61"/>
      <c r="Y2223" s="57">
        <v>43073</v>
      </c>
      <c r="Z2223" s="75"/>
      <c r="AA2223" s="95" t="s">
        <v>257</v>
      </c>
      <c r="AB2223" s="61"/>
      <c r="AC2223" s="61"/>
      <c r="AD2223" s="61"/>
      <c r="AE2223" s="67" t="str">
        <f t="shared" si="1"/>
        <v>Oct</v>
      </c>
      <c r="AF2223" s="68" t="str">
        <f t="shared" si="2"/>
        <v>Dec</v>
      </c>
      <c r="AG2223" s="177">
        <f t="shared" si="6"/>
        <v>63</v>
      </c>
      <c r="AH2223" s="70">
        <f t="shared" si="5"/>
        <v>43040</v>
      </c>
      <c r="AI2223" s="71">
        <f ca="1"/>
        <v>-949</v>
      </c>
      <c r="AJ2223" s="71" t="str">
        <v>2017</v>
      </c>
      <c r="AK2223" s="70">
        <f t="shared" si="4"/>
        <v>43020</v>
      </c>
    </row>
    <row r="2224" spans="1:37" ht="14.4">
      <c r="A2224" s="239" t="s">
        <v>15760</v>
      </c>
      <c r="B2224" s="61" t="s">
        <v>89</v>
      </c>
      <c r="C2224" s="59">
        <v>43010</v>
      </c>
      <c r="D2224" s="61" t="s">
        <v>1027</v>
      </c>
      <c r="E2224" s="61" t="s">
        <v>112</v>
      </c>
      <c r="F2224" s="349" t="s">
        <v>106</v>
      </c>
      <c r="G2224" s="243" t="s">
        <v>113</v>
      </c>
      <c r="H2224" s="184" t="s">
        <v>112</v>
      </c>
      <c r="I2224" s="59">
        <f t="shared" si="0"/>
        <v>43040</v>
      </c>
      <c r="J2224" s="61" t="s">
        <v>1946</v>
      </c>
      <c r="K2224" s="61" t="s">
        <v>6453</v>
      </c>
      <c r="L2224" s="197" t="s">
        <v>15761</v>
      </c>
      <c r="M2224" s="61" t="s">
        <v>15762</v>
      </c>
      <c r="N2224" s="61"/>
      <c r="O2224" s="61" t="s">
        <v>15763</v>
      </c>
      <c r="P2224" s="61" t="s">
        <v>116</v>
      </c>
      <c r="Q2224" s="59"/>
      <c r="R2224" s="61"/>
      <c r="S2224" s="61"/>
      <c r="T2224" s="61"/>
      <c r="U2224" s="66"/>
      <c r="V2224" s="61"/>
      <c r="W2224" s="61"/>
      <c r="X2224" s="61"/>
      <c r="Y2224" s="57">
        <v>43073</v>
      </c>
      <c r="Z2224" s="75"/>
      <c r="AA2224" s="95" t="s">
        <v>257</v>
      </c>
      <c r="AB2224" s="61"/>
      <c r="AC2224" s="61"/>
      <c r="AD2224" s="61"/>
      <c r="AE2224" s="67" t="str">
        <f t="shared" si="1"/>
        <v>Oct</v>
      </c>
      <c r="AF2224" s="68" t="str">
        <f t="shared" si="2"/>
        <v>Dec</v>
      </c>
      <c r="AG2224" s="177">
        <f t="shared" si="6"/>
        <v>63</v>
      </c>
      <c r="AH2224" s="70">
        <f t="shared" si="5"/>
        <v>43040</v>
      </c>
      <c r="AI2224" s="71">
        <f ca="1"/>
        <v>-949</v>
      </c>
      <c r="AJ2224" s="71" t="str">
        <v>2017</v>
      </c>
      <c r="AK2224" s="70">
        <f t="shared" si="4"/>
        <v>43020</v>
      </c>
    </row>
    <row r="2225" spans="1:37" ht="14.4">
      <c r="A2225" s="239" t="s">
        <v>15764</v>
      </c>
      <c r="B2225" s="61" t="s">
        <v>89</v>
      </c>
      <c r="C2225" s="59">
        <v>43010</v>
      </c>
      <c r="D2225" s="61" t="s">
        <v>1027</v>
      </c>
      <c r="E2225" s="61" t="s">
        <v>112</v>
      </c>
      <c r="F2225" s="349" t="s">
        <v>106</v>
      </c>
      <c r="G2225" s="243" t="s">
        <v>113</v>
      </c>
      <c r="H2225" s="184" t="s">
        <v>112</v>
      </c>
      <c r="I2225" s="59">
        <f t="shared" si="0"/>
        <v>43040</v>
      </c>
      <c r="J2225" s="61" t="s">
        <v>1946</v>
      </c>
      <c r="K2225" s="61" t="s">
        <v>6453</v>
      </c>
      <c r="L2225" s="197" t="s">
        <v>15765</v>
      </c>
      <c r="M2225" s="61" t="s">
        <v>15766</v>
      </c>
      <c r="N2225" s="61"/>
      <c r="O2225" s="61" t="s">
        <v>1251</v>
      </c>
      <c r="P2225" s="61" t="s">
        <v>116</v>
      </c>
      <c r="Q2225" s="59"/>
      <c r="R2225" s="61"/>
      <c r="S2225" s="61"/>
      <c r="T2225" s="61"/>
      <c r="U2225" s="66"/>
      <c r="V2225" s="61"/>
      <c r="W2225" s="61"/>
      <c r="X2225" s="61"/>
      <c r="Y2225" s="57">
        <v>43073</v>
      </c>
      <c r="Z2225" s="75"/>
      <c r="AA2225" s="95" t="s">
        <v>257</v>
      </c>
      <c r="AB2225" s="61"/>
      <c r="AC2225" s="61"/>
      <c r="AD2225" s="61"/>
      <c r="AE2225" s="67" t="str">
        <f t="shared" si="1"/>
        <v>Oct</v>
      </c>
      <c r="AF2225" s="68" t="str">
        <f t="shared" si="2"/>
        <v>Dec</v>
      </c>
      <c r="AG2225" s="177">
        <f t="shared" si="6"/>
        <v>63</v>
      </c>
      <c r="AH2225" s="70">
        <f t="shared" si="5"/>
        <v>43040</v>
      </c>
      <c r="AI2225" s="71">
        <f ca="1"/>
        <v>-949</v>
      </c>
      <c r="AJ2225" s="71" t="str">
        <v>2017</v>
      </c>
      <c r="AK2225" s="70">
        <f t="shared" si="4"/>
        <v>43020</v>
      </c>
    </row>
    <row r="2226" spans="1:37" ht="14.4">
      <c r="A2226" s="239" t="s">
        <v>15767</v>
      </c>
      <c r="B2226" s="61" t="s">
        <v>89</v>
      </c>
      <c r="C2226" s="59">
        <v>43011</v>
      </c>
      <c r="D2226" s="61" t="s">
        <v>90</v>
      </c>
      <c r="E2226" s="61" t="s">
        <v>3969</v>
      </c>
      <c r="F2226" s="349" t="s">
        <v>214</v>
      </c>
      <c r="G2226" s="187" t="s">
        <v>4260</v>
      </c>
      <c r="H2226" s="184" t="s">
        <v>3969</v>
      </c>
      <c r="I2226" s="59">
        <f t="shared" si="0"/>
        <v>43041</v>
      </c>
      <c r="J2226" s="61" t="s">
        <v>1946</v>
      </c>
      <c r="K2226" s="61" t="s">
        <v>1946</v>
      </c>
      <c r="L2226" s="197" t="s">
        <v>15768</v>
      </c>
      <c r="M2226" s="61" t="s">
        <v>15769</v>
      </c>
      <c r="N2226" s="61" t="s">
        <v>16</v>
      </c>
      <c r="O2226" s="61" t="s">
        <v>15770</v>
      </c>
      <c r="P2226" s="61" t="s">
        <v>96</v>
      </c>
      <c r="Q2226" s="59"/>
      <c r="R2226" s="61"/>
      <c r="S2226" s="61"/>
      <c r="T2226" s="61"/>
      <c r="U2226" s="66"/>
      <c r="V2226" s="61"/>
      <c r="W2226" s="61"/>
      <c r="X2226" s="61" t="s">
        <v>18</v>
      </c>
      <c r="Y2226" s="57">
        <v>43073</v>
      </c>
      <c r="Z2226" s="75"/>
      <c r="AA2226" s="95" t="s">
        <v>15771</v>
      </c>
      <c r="AB2226" s="56" t="s">
        <v>5415</v>
      </c>
      <c r="AC2226" s="61"/>
      <c r="AD2226" s="61"/>
      <c r="AE2226" s="67" t="str">
        <f t="shared" si="1"/>
        <v>Oct</v>
      </c>
      <c r="AF2226" s="68" t="str">
        <f t="shared" si="2"/>
        <v>Dec</v>
      </c>
      <c r="AG2226" s="177">
        <f t="shared" si="6"/>
        <v>62</v>
      </c>
      <c r="AH2226" s="70">
        <f t="shared" si="5"/>
        <v>43041</v>
      </c>
      <c r="AI2226" s="71">
        <f ca="1"/>
        <v>-948</v>
      </c>
      <c r="AJ2226" s="71" t="str">
        <v>2017</v>
      </c>
      <c r="AK2226" s="70">
        <f t="shared" si="4"/>
        <v>43021</v>
      </c>
    </row>
    <row r="2227" spans="1:37" ht="14.4">
      <c r="A2227" s="239" t="s">
        <v>15772</v>
      </c>
      <c r="B2227" s="56" t="s">
        <v>89</v>
      </c>
      <c r="C2227" s="59">
        <v>43012</v>
      </c>
      <c r="D2227" s="61" t="s">
        <v>131</v>
      </c>
      <c r="E2227" s="61" t="s">
        <v>112</v>
      </c>
      <c r="F2227" s="349" t="s">
        <v>106</v>
      </c>
      <c r="G2227" s="243" t="s">
        <v>113</v>
      </c>
      <c r="H2227" s="184" t="s">
        <v>112</v>
      </c>
      <c r="I2227" s="59">
        <f t="shared" si="0"/>
        <v>43042</v>
      </c>
      <c r="J2227" s="61" t="s">
        <v>1946</v>
      </c>
      <c r="K2227" s="61" t="s">
        <v>1946</v>
      </c>
      <c r="L2227" s="197" t="s">
        <v>15773</v>
      </c>
      <c r="M2227" s="61" t="s">
        <v>4867</v>
      </c>
      <c r="N2227" s="61" t="s">
        <v>249</v>
      </c>
      <c r="O2227" s="61" t="s">
        <v>4868</v>
      </c>
      <c r="P2227" s="61" t="s">
        <v>116</v>
      </c>
      <c r="Q2227" s="59"/>
      <c r="R2227" s="61"/>
      <c r="S2227" s="61"/>
      <c r="T2227" s="61" t="s">
        <v>1946</v>
      </c>
      <c r="U2227" s="66"/>
      <c r="V2227" s="61"/>
      <c r="W2227" s="61"/>
      <c r="X2227" s="61"/>
      <c r="Y2227" s="57">
        <v>43073</v>
      </c>
      <c r="Z2227" s="75"/>
      <c r="AA2227" s="95"/>
      <c r="AB2227" s="61"/>
      <c r="AC2227" s="61"/>
      <c r="AD2227" s="61"/>
      <c r="AE2227" s="67" t="str">
        <f t="shared" si="1"/>
        <v>Oct</v>
      </c>
      <c r="AF2227" s="68" t="str">
        <f t="shared" si="2"/>
        <v>Dec</v>
      </c>
      <c r="AG2227" s="177">
        <f t="shared" si="6"/>
        <v>61</v>
      </c>
      <c r="AH2227" s="70">
        <f t="shared" si="5"/>
        <v>43042</v>
      </c>
      <c r="AI2227" s="71">
        <f ca="1"/>
        <v>-947</v>
      </c>
      <c r="AJ2227" s="71" t="str">
        <v>2017</v>
      </c>
      <c r="AK2227" s="70">
        <f t="shared" si="4"/>
        <v>43022</v>
      </c>
    </row>
    <row r="2228" spans="1:37" ht="14.4">
      <c r="A2228" s="239" t="s">
        <v>15774</v>
      </c>
      <c r="B2228" s="56" t="s">
        <v>89</v>
      </c>
      <c r="C2228" s="59">
        <v>43013</v>
      </c>
      <c r="D2228" s="61" t="s">
        <v>90</v>
      </c>
      <c r="E2228" s="61" t="s">
        <v>3969</v>
      </c>
      <c r="F2228" s="349" t="s">
        <v>214</v>
      </c>
      <c r="G2228" s="187" t="s">
        <v>4260</v>
      </c>
      <c r="H2228" s="184" t="s">
        <v>3969</v>
      </c>
      <c r="I2228" s="59">
        <f t="shared" si="0"/>
        <v>43043</v>
      </c>
      <c r="J2228" s="61" t="s">
        <v>1946</v>
      </c>
      <c r="K2228" s="61" t="s">
        <v>6453</v>
      </c>
      <c r="L2228" s="197" t="s">
        <v>4803</v>
      </c>
      <c r="M2228" s="61" t="s">
        <v>15775</v>
      </c>
      <c r="N2228" s="61" t="s">
        <v>1143</v>
      </c>
      <c r="O2228" s="61" t="s">
        <v>15776</v>
      </c>
      <c r="P2228" s="61" t="s">
        <v>96</v>
      </c>
      <c r="Q2228" s="59"/>
      <c r="R2228" s="61"/>
      <c r="S2228" s="61"/>
      <c r="T2228" s="61"/>
      <c r="U2228" s="66"/>
      <c r="V2228" s="61"/>
      <c r="W2228" s="61"/>
      <c r="X2228" s="56" t="s">
        <v>18</v>
      </c>
      <c r="Y2228" s="57">
        <v>43073</v>
      </c>
      <c r="Z2228" s="75"/>
      <c r="AA2228" s="64" t="s">
        <v>15777</v>
      </c>
      <c r="AB2228" s="56" t="s">
        <v>5415</v>
      </c>
      <c r="AC2228" s="61"/>
      <c r="AD2228" s="61"/>
      <c r="AE2228" s="67" t="str">
        <f t="shared" si="1"/>
        <v>Oct</v>
      </c>
      <c r="AF2228" s="68" t="str">
        <f t="shared" si="2"/>
        <v>Dec</v>
      </c>
      <c r="AG2228" s="177">
        <f t="shared" si="6"/>
        <v>60</v>
      </c>
      <c r="AH2228" s="70">
        <f t="shared" si="5"/>
        <v>43043</v>
      </c>
      <c r="AI2228" s="71">
        <f ca="1"/>
        <v>-946</v>
      </c>
      <c r="AJ2228" s="71" t="str">
        <v>2017</v>
      </c>
      <c r="AK2228" s="70">
        <f t="shared" si="4"/>
        <v>43023</v>
      </c>
    </row>
    <row r="2229" spans="1:37" ht="14.4">
      <c r="A2229" s="239" t="s">
        <v>15778</v>
      </c>
      <c r="B2229" s="56" t="s">
        <v>89</v>
      </c>
      <c r="C2229" s="57">
        <v>43014</v>
      </c>
      <c r="D2229" s="56" t="s">
        <v>90</v>
      </c>
      <c r="E2229" s="56" t="s">
        <v>15779</v>
      </c>
      <c r="F2229" s="271" t="s">
        <v>214</v>
      </c>
      <c r="G2229" s="168" t="s">
        <v>214</v>
      </c>
      <c r="H2229" s="169" t="s">
        <v>297</v>
      </c>
      <c r="I2229" s="57">
        <f t="shared" si="0"/>
        <v>43044</v>
      </c>
      <c r="J2229" s="56" t="s">
        <v>18</v>
      </c>
      <c r="K2229" s="56" t="s">
        <v>14</v>
      </c>
      <c r="L2229" s="60" t="s">
        <v>15780</v>
      </c>
      <c r="M2229" s="56" t="s">
        <v>15781</v>
      </c>
      <c r="N2229" s="56" t="s">
        <v>44</v>
      </c>
      <c r="O2229" s="61"/>
      <c r="P2229" s="56" t="s">
        <v>96</v>
      </c>
      <c r="Q2229" s="59"/>
      <c r="R2229" s="61"/>
      <c r="S2229" s="61"/>
      <c r="T2229" s="61"/>
      <c r="U2229" s="66"/>
      <c r="V2229" s="61"/>
      <c r="W2229" s="61"/>
      <c r="X2229" s="56" t="s">
        <v>108</v>
      </c>
      <c r="Y2229" s="57">
        <v>43073</v>
      </c>
      <c r="Z2229" s="75"/>
      <c r="AA2229" s="64" t="s">
        <v>15782</v>
      </c>
      <c r="AB2229" s="56" t="s">
        <v>3872</v>
      </c>
      <c r="AC2229" s="61"/>
      <c r="AD2229" s="61"/>
      <c r="AE2229" s="67" t="str">
        <f t="shared" si="1"/>
        <v>Oct</v>
      </c>
      <c r="AF2229" s="68" t="str">
        <f t="shared" si="2"/>
        <v>Dec</v>
      </c>
      <c r="AG2229" s="177">
        <f t="shared" si="6"/>
        <v>59</v>
      </c>
      <c r="AH2229" s="70">
        <f t="shared" si="5"/>
        <v>43044</v>
      </c>
      <c r="AI2229" s="71">
        <f ca="1"/>
        <v>-945</v>
      </c>
      <c r="AJ2229" s="71" t="str">
        <v>2017</v>
      </c>
      <c r="AK2229" s="70">
        <f t="shared" si="4"/>
        <v>43024</v>
      </c>
    </row>
    <row r="2230" spans="1:37" ht="14.4">
      <c r="A2230" s="239" t="s">
        <v>15783</v>
      </c>
      <c r="B2230" s="56" t="s">
        <v>89</v>
      </c>
      <c r="C2230" s="57">
        <v>43014</v>
      </c>
      <c r="D2230" s="56" t="s">
        <v>1027</v>
      </c>
      <c r="E2230" s="56" t="s">
        <v>15779</v>
      </c>
      <c r="F2230" s="271" t="s">
        <v>214</v>
      </c>
      <c r="G2230" s="168" t="s">
        <v>214</v>
      </c>
      <c r="H2230" s="169" t="s">
        <v>297</v>
      </c>
      <c r="I2230" s="57">
        <f t="shared" si="0"/>
        <v>43044</v>
      </c>
      <c r="J2230" s="56" t="s">
        <v>18</v>
      </c>
      <c r="K2230" s="56" t="s">
        <v>18</v>
      </c>
      <c r="L2230" s="60" t="s">
        <v>15784</v>
      </c>
      <c r="M2230" s="56" t="s">
        <v>15785</v>
      </c>
      <c r="N2230" s="61"/>
      <c r="O2230" s="61"/>
      <c r="P2230" s="56" t="s">
        <v>96</v>
      </c>
      <c r="Q2230" s="57"/>
      <c r="R2230" s="56" t="s">
        <v>18</v>
      </c>
      <c r="S2230" s="56"/>
      <c r="T2230" s="61"/>
      <c r="U2230" s="66" t="s">
        <v>108</v>
      </c>
      <c r="V2230" s="61" t="s">
        <v>108</v>
      </c>
      <c r="W2230" s="61"/>
      <c r="X2230" s="56" t="s">
        <v>18</v>
      </c>
      <c r="Y2230" s="57">
        <v>43073</v>
      </c>
      <c r="Z2230" s="75"/>
      <c r="AA2230" s="64" t="s">
        <v>15786</v>
      </c>
      <c r="AB2230" s="56" t="s">
        <v>5415</v>
      </c>
      <c r="AC2230" s="61"/>
      <c r="AD2230" s="61"/>
      <c r="AE2230" s="67" t="str">
        <f t="shared" si="1"/>
        <v>Oct</v>
      </c>
      <c r="AF2230" s="68" t="str">
        <f t="shared" si="2"/>
        <v>Dec</v>
      </c>
      <c r="AG2230" s="177">
        <f t="shared" si="6"/>
        <v>59</v>
      </c>
      <c r="AH2230" s="70">
        <f t="shared" si="5"/>
        <v>43044</v>
      </c>
      <c r="AI2230" s="71">
        <f ca="1"/>
        <v>-945</v>
      </c>
      <c r="AJ2230" s="71" t="str">
        <v>2017</v>
      </c>
      <c r="AK2230" s="70">
        <f t="shared" si="4"/>
        <v>43024</v>
      </c>
    </row>
    <row r="2231" spans="1:37" ht="14.4">
      <c r="A2231" s="239" t="s">
        <v>15787</v>
      </c>
      <c r="B2231" s="56" t="s">
        <v>89</v>
      </c>
      <c r="C2231" s="57">
        <v>43014</v>
      </c>
      <c r="D2231" s="56" t="s">
        <v>1027</v>
      </c>
      <c r="E2231" s="56" t="s">
        <v>15779</v>
      </c>
      <c r="F2231" s="271" t="s">
        <v>214</v>
      </c>
      <c r="G2231" s="168" t="s">
        <v>214</v>
      </c>
      <c r="H2231" s="169" t="s">
        <v>15788</v>
      </c>
      <c r="I2231" s="57">
        <f t="shared" si="0"/>
        <v>43044</v>
      </c>
      <c r="J2231" s="56" t="s">
        <v>18</v>
      </c>
      <c r="K2231" s="56" t="s">
        <v>18</v>
      </c>
      <c r="L2231" s="60" t="s">
        <v>15789</v>
      </c>
      <c r="M2231" s="56" t="s">
        <v>15790</v>
      </c>
      <c r="N2231" s="56" t="s">
        <v>29</v>
      </c>
      <c r="O2231" s="56" t="s">
        <v>15791</v>
      </c>
      <c r="P2231" s="56" t="s">
        <v>96</v>
      </c>
      <c r="Q2231" s="59"/>
      <c r="R2231" s="61"/>
      <c r="S2231" s="61"/>
      <c r="T2231" s="61"/>
      <c r="U2231" s="66"/>
      <c r="V2231" s="61"/>
      <c r="W2231" s="61"/>
      <c r="X2231" s="56" t="s">
        <v>18</v>
      </c>
      <c r="Y2231" s="57">
        <v>43073</v>
      </c>
      <c r="Z2231" s="75"/>
      <c r="AA2231" s="64" t="s">
        <v>15792</v>
      </c>
      <c r="AB2231" s="56" t="s">
        <v>5415</v>
      </c>
      <c r="AC2231" s="61"/>
      <c r="AD2231" s="61"/>
      <c r="AE2231" s="67" t="str">
        <f t="shared" si="1"/>
        <v>Oct</v>
      </c>
      <c r="AF2231" s="68" t="str">
        <f t="shared" si="2"/>
        <v>Dec</v>
      </c>
      <c r="AG2231" s="177">
        <f t="shared" si="6"/>
        <v>59</v>
      </c>
      <c r="AH2231" s="70">
        <f t="shared" si="5"/>
        <v>43044</v>
      </c>
      <c r="AI2231" s="71">
        <f ca="1"/>
        <v>-945</v>
      </c>
      <c r="AJ2231" s="71" t="str">
        <v>2017</v>
      </c>
      <c r="AK2231" s="70">
        <f t="shared" si="4"/>
        <v>43024</v>
      </c>
    </row>
    <row r="2232" spans="1:37" ht="14.4">
      <c r="A2232" s="239" t="s">
        <v>15793</v>
      </c>
      <c r="B2232" s="56" t="s">
        <v>89</v>
      </c>
      <c r="C2232" s="57">
        <v>43007</v>
      </c>
      <c r="D2232" s="56" t="s">
        <v>90</v>
      </c>
      <c r="E2232" s="56" t="s">
        <v>30</v>
      </c>
      <c r="F2232" s="271" t="s">
        <v>106</v>
      </c>
      <c r="G2232" s="168" t="s">
        <v>107</v>
      </c>
      <c r="H2232" s="169" t="s">
        <v>129</v>
      </c>
      <c r="I2232" s="59">
        <f t="shared" si="0"/>
        <v>43037</v>
      </c>
      <c r="J2232" s="61"/>
      <c r="K2232" s="61"/>
      <c r="L2232" s="60" t="s">
        <v>15794</v>
      </c>
      <c r="M2232" s="56" t="s">
        <v>15795</v>
      </c>
      <c r="N2232" s="56" t="s">
        <v>143</v>
      </c>
      <c r="O2232" s="56" t="s">
        <v>15796</v>
      </c>
      <c r="P2232" s="56" t="s">
        <v>17</v>
      </c>
      <c r="Q2232" s="59"/>
      <c r="R2232" s="61"/>
      <c r="S2232" s="61"/>
      <c r="T2232" s="61"/>
      <c r="U2232" s="66"/>
      <c r="V2232" s="61"/>
      <c r="W2232" s="61"/>
      <c r="X2232" s="56" t="s">
        <v>18</v>
      </c>
      <c r="Y2232" s="57">
        <v>43073</v>
      </c>
      <c r="Z2232" s="75"/>
      <c r="AA2232" s="64" t="s">
        <v>15797</v>
      </c>
      <c r="AB2232" s="61"/>
      <c r="AC2232" s="61"/>
      <c r="AD2232" s="61"/>
      <c r="AE2232" s="67" t="str">
        <f t="shared" si="1"/>
        <v>Sep</v>
      </c>
      <c r="AF2232" s="68" t="str">
        <f t="shared" si="2"/>
        <v>Dec</v>
      </c>
      <c r="AG2232" s="177">
        <f t="shared" si="6"/>
        <v>66</v>
      </c>
      <c r="AH2232" s="70">
        <f t="shared" si="5"/>
        <v>43037</v>
      </c>
      <c r="AI2232" s="71">
        <f ca="1"/>
        <v>-952</v>
      </c>
      <c r="AJ2232" s="71" t="str">
        <v>2017</v>
      </c>
      <c r="AK2232" s="70">
        <f t="shared" si="4"/>
        <v>43017</v>
      </c>
    </row>
    <row r="2233" spans="1:37" ht="14.4">
      <c r="A2233" s="239" t="s">
        <v>15798</v>
      </c>
      <c r="B2233" s="56" t="s">
        <v>89</v>
      </c>
      <c r="C2233" s="57">
        <v>42997</v>
      </c>
      <c r="D2233" s="56" t="s">
        <v>90</v>
      </c>
      <c r="E2233" s="56" t="s">
        <v>30</v>
      </c>
      <c r="F2233" s="271" t="s">
        <v>106</v>
      </c>
      <c r="G2233" s="168" t="s">
        <v>107</v>
      </c>
      <c r="H2233" s="169" t="s">
        <v>129</v>
      </c>
      <c r="I2233" s="59">
        <f t="shared" si="0"/>
        <v>43027</v>
      </c>
      <c r="J2233" s="61"/>
      <c r="K2233" s="61"/>
      <c r="L2233" s="60" t="s">
        <v>15473</v>
      </c>
      <c r="M2233" s="61"/>
      <c r="N2233" s="61"/>
      <c r="O2233" s="56" t="s">
        <v>15474</v>
      </c>
      <c r="P2233" s="61"/>
      <c r="Q2233" s="59"/>
      <c r="R2233" s="61"/>
      <c r="S2233" s="61"/>
      <c r="T2233" s="61"/>
      <c r="U2233" s="66"/>
      <c r="V2233" s="61"/>
      <c r="W2233" s="61"/>
      <c r="X2233" s="61"/>
      <c r="Y2233" s="57">
        <v>43073</v>
      </c>
      <c r="Z2233" s="75"/>
      <c r="AA2233" s="64" t="s">
        <v>15799</v>
      </c>
      <c r="AB2233" s="61"/>
      <c r="AC2233" s="61"/>
      <c r="AD2233" s="61"/>
      <c r="AE2233" s="67" t="str">
        <f t="shared" si="1"/>
        <v>Sep</v>
      </c>
      <c r="AF2233" s="68" t="str">
        <f t="shared" si="2"/>
        <v>Dec</v>
      </c>
      <c r="AG2233" s="177">
        <f t="shared" si="6"/>
        <v>76</v>
      </c>
      <c r="AH2233" s="70">
        <f t="shared" si="5"/>
        <v>43027</v>
      </c>
      <c r="AI2233" s="71">
        <f ca="1"/>
        <v>-962</v>
      </c>
      <c r="AJ2233" s="71" t="str">
        <v>2017</v>
      </c>
      <c r="AK2233" s="70">
        <f t="shared" si="4"/>
        <v>43007</v>
      </c>
    </row>
    <row r="2234" spans="1:37" ht="14.4">
      <c r="A2234" s="239" t="s">
        <v>15800</v>
      </c>
      <c r="B2234" s="56" t="s">
        <v>89</v>
      </c>
      <c r="C2234" s="57">
        <v>43003</v>
      </c>
      <c r="D2234" s="56" t="s">
        <v>90</v>
      </c>
      <c r="E2234" s="56" t="s">
        <v>30</v>
      </c>
      <c r="F2234" s="271" t="s">
        <v>106</v>
      </c>
      <c r="G2234" s="168" t="s">
        <v>107</v>
      </c>
      <c r="H2234" s="169" t="s">
        <v>129</v>
      </c>
      <c r="I2234" s="59">
        <f t="shared" si="0"/>
        <v>43033</v>
      </c>
      <c r="J2234" s="61"/>
      <c r="K2234" s="61"/>
      <c r="L2234" s="60" t="s">
        <v>15801</v>
      </c>
      <c r="M2234" s="61"/>
      <c r="N2234" s="56" t="s">
        <v>29</v>
      </c>
      <c r="O2234" s="56" t="s">
        <v>15802</v>
      </c>
      <c r="P2234" s="56" t="s">
        <v>17</v>
      </c>
      <c r="Q2234" s="59"/>
      <c r="R2234" s="61"/>
      <c r="S2234" s="61"/>
      <c r="T2234" s="61"/>
      <c r="U2234" s="66"/>
      <c r="V2234" s="61"/>
      <c r="W2234" s="61"/>
      <c r="X2234" s="56" t="s">
        <v>18</v>
      </c>
      <c r="Y2234" s="57">
        <v>43073</v>
      </c>
      <c r="Z2234" s="75"/>
      <c r="AA2234" s="64" t="s">
        <v>15803</v>
      </c>
      <c r="AB2234" s="61"/>
      <c r="AC2234" s="61"/>
      <c r="AD2234" s="61"/>
      <c r="AE2234" s="67" t="str">
        <f t="shared" si="1"/>
        <v>Sep</v>
      </c>
      <c r="AF2234" s="68" t="str">
        <f t="shared" si="2"/>
        <v>Dec</v>
      </c>
      <c r="AG2234" s="177">
        <f t="shared" si="6"/>
        <v>70</v>
      </c>
      <c r="AH2234" s="70">
        <f t="shared" si="5"/>
        <v>43033</v>
      </c>
      <c r="AI2234" s="71">
        <f ca="1"/>
        <v>-956</v>
      </c>
      <c r="AJ2234" s="71" t="str">
        <v>2017</v>
      </c>
      <c r="AK2234" s="70">
        <f t="shared" si="4"/>
        <v>43013</v>
      </c>
    </row>
    <row r="2235" spans="1:37" ht="14.4">
      <c r="A2235" s="239" t="s">
        <v>15804</v>
      </c>
      <c r="B2235" s="56" t="s">
        <v>89</v>
      </c>
      <c r="C2235" s="57">
        <v>43006</v>
      </c>
      <c r="D2235" s="56" t="s">
        <v>90</v>
      </c>
      <c r="E2235" s="56" t="s">
        <v>3969</v>
      </c>
      <c r="F2235" s="271" t="s">
        <v>214</v>
      </c>
      <c r="G2235" s="168" t="s">
        <v>3970</v>
      </c>
      <c r="H2235" s="169" t="s">
        <v>3969</v>
      </c>
      <c r="I2235" s="59">
        <f t="shared" si="0"/>
        <v>43036</v>
      </c>
      <c r="J2235" s="56" t="s">
        <v>1946</v>
      </c>
      <c r="K2235" s="56" t="s">
        <v>1946</v>
      </c>
      <c r="L2235" s="60" t="s">
        <v>15805</v>
      </c>
      <c r="M2235" s="56" t="s">
        <v>15806</v>
      </c>
      <c r="N2235" s="56" t="s">
        <v>1143</v>
      </c>
      <c r="O2235" s="56" t="s">
        <v>15807</v>
      </c>
      <c r="P2235" s="56" t="s">
        <v>96</v>
      </c>
      <c r="Q2235" s="59"/>
      <c r="R2235" s="61"/>
      <c r="S2235" s="61"/>
      <c r="T2235" s="61"/>
      <c r="U2235" s="66"/>
      <c r="V2235" s="61"/>
      <c r="W2235" s="61"/>
      <c r="X2235" s="56" t="s">
        <v>18</v>
      </c>
      <c r="Y2235" s="57">
        <v>43073</v>
      </c>
      <c r="Z2235" s="75"/>
      <c r="AA2235" s="64" t="s">
        <v>15808</v>
      </c>
      <c r="AB2235" s="174" t="s">
        <v>3709</v>
      </c>
      <c r="AC2235" s="61"/>
      <c r="AD2235" s="61"/>
      <c r="AE2235" s="67" t="str">
        <f t="shared" si="1"/>
        <v>Sep</v>
      </c>
      <c r="AF2235" s="68" t="str">
        <f t="shared" si="2"/>
        <v>Dec</v>
      </c>
      <c r="AG2235" s="177">
        <f t="shared" si="6"/>
        <v>67</v>
      </c>
      <c r="AH2235" s="70">
        <f t="shared" si="5"/>
        <v>43036</v>
      </c>
      <c r="AI2235" s="71">
        <f ca="1"/>
        <v>-953</v>
      </c>
      <c r="AJ2235" s="71" t="str">
        <v>2017</v>
      </c>
      <c r="AK2235" s="70">
        <f t="shared" si="4"/>
        <v>43016</v>
      </c>
    </row>
    <row r="2236" spans="1:37" ht="14.4">
      <c r="A2236" s="239" t="s">
        <v>15809</v>
      </c>
      <c r="B2236" s="56" t="s">
        <v>89</v>
      </c>
      <c r="C2236" s="57">
        <v>42783</v>
      </c>
      <c r="D2236" s="56" t="s">
        <v>1027</v>
      </c>
      <c r="E2236" s="56" t="s">
        <v>112</v>
      </c>
      <c r="F2236" s="271" t="s">
        <v>106</v>
      </c>
      <c r="G2236" s="168" t="s">
        <v>113</v>
      </c>
      <c r="H2236" s="169" t="s">
        <v>112</v>
      </c>
      <c r="I2236" s="59">
        <f t="shared" si="0"/>
        <v>42813</v>
      </c>
      <c r="J2236" s="93" t="s">
        <v>1946</v>
      </c>
      <c r="K2236" s="56" t="s">
        <v>6453</v>
      </c>
      <c r="L2236" s="60" t="s">
        <v>5139</v>
      </c>
      <c r="M2236" s="56" t="s">
        <v>14533</v>
      </c>
      <c r="N2236" s="61"/>
      <c r="O2236" s="56" t="s">
        <v>7293</v>
      </c>
      <c r="P2236" s="56" t="s">
        <v>116</v>
      </c>
      <c r="Q2236" s="57">
        <v>43019</v>
      </c>
      <c r="R2236" s="61"/>
      <c r="S2236" s="61"/>
      <c r="T2236" s="61"/>
      <c r="U2236" s="66"/>
      <c r="V2236" s="61"/>
      <c r="W2236" s="61"/>
      <c r="X2236" s="61"/>
      <c r="Y2236" s="57">
        <v>43073</v>
      </c>
      <c r="Z2236" s="75"/>
      <c r="AA2236" s="64" t="s">
        <v>257</v>
      </c>
      <c r="AB2236" s="61"/>
      <c r="AC2236" s="61"/>
      <c r="AD2236" s="61"/>
      <c r="AE2236" s="67" t="str">
        <f t="shared" si="1"/>
        <v>Feb</v>
      </c>
      <c r="AF2236" s="68" t="str">
        <f t="shared" si="2"/>
        <v>Dec</v>
      </c>
      <c r="AG2236" s="177">
        <f t="shared" si="6"/>
        <v>290</v>
      </c>
      <c r="AH2236" s="70">
        <f t="shared" si="5"/>
        <v>42813</v>
      </c>
      <c r="AI2236" s="71">
        <f ca="1"/>
        <v>-1176</v>
      </c>
      <c r="AJ2236" s="71" t="str">
        <v>2017</v>
      </c>
      <c r="AK2236" s="70">
        <f t="shared" si="4"/>
        <v>42793</v>
      </c>
    </row>
    <row r="2237" spans="1:37" ht="14.4">
      <c r="A2237" s="239" t="s">
        <v>15811</v>
      </c>
      <c r="B2237" s="56" t="s">
        <v>89</v>
      </c>
      <c r="C2237" s="57">
        <v>43018</v>
      </c>
      <c r="D2237" s="56" t="s">
        <v>90</v>
      </c>
      <c r="E2237" s="56" t="s">
        <v>140</v>
      </c>
      <c r="F2237" s="271" t="s">
        <v>106</v>
      </c>
      <c r="G2237" s="168" t="s">
        <v>107</v>
      </c>
      <c r="H2237" s="169" t="s">
        <v>140</v>
      </c>
      <c r="I2237" s="59">
        <f t="shared" si="0"/>
        <v>43048</v>
      </c>
      <c r="J2237" s="56" t="s">
        <v>1946</v>
      </c>
      <c r="K2237" s="56" t="s">
        <v>1946</v>
      </c>
      <c r="L2237" s="60" t="s">
        <v>15813</v>
      </c>
      <c r="M2237" s="56" t="s">
        <v>15814</v>
      </c>
      <c r="N2237" s="56" t="s">
        <v>27</v>
      </c>
      <c r="O2237" s="56" t="s">
        <v>15816</v>
      </c>
      <c r="P2237" s="56" t="s">
        <v>17</v>
      </c>
      <c r="Q2237" s="59"/>
      <c r="R2237" s="61"/>
      <c r="S2237" s="61"/>
      <c r="T2237" s="61"/>
      <c r="U2237" s="66"/>
      <c r="V2237" s="61"/>
      <c r="W2237" s="61"/>
      <c r="X2237" s="56" t="s">
        <v>18</v>
      </c>
      <c r="Y2237" s="57">
        <v>43073</v>
      </c>
      <c r="Z2237" s="75"/>
      <c r="AA2237" s="64" t="s">
        <v>15817</v>
      </c>
      <c r="AB2237" s="61"/>
      <c r="AC2237" s="61"/>
      <c r="AD2237" s="61"/>
      <c r="AE2237" s="67" t="str">
        <f t="shared" si="1"/>
        <v>Oct</v>
      </c>
      <c r="AF2237" s="68" t="str">
        <f t="shared" si="2"/>
        <v>Dec</v>
      </c>
      <c r="AG2237" s="177">
        <f t="shared" si="6"/>
        <v>55</v>
      </c>
      <c r="AH2237" s="70">
        <f t="shared" si="5"/>
        <v>43048</v>
      </c>
      <c r="AI2237" s="71">
        <f ca="1"/>
        <v>-941</v>
      </c>
      <c r="AJ2237" s="71" t="str">
        <v>2017</v>
      </c>
      <c r="AK2237" s="70">
        <f t="shared" si="4"/>
        <v>43028</v>
      </c>
    </row>
    <row r="2238" spans="1:37" ht="14.4">
      <c r="A2238" s="239" t="s">
        <v>15818</v>
      </c>
      <c r="B2238" s="56" t="s">
        <v>89</v>
      </c>
      <c r="C2238" s="57">
        <v>43018</v>
      </c>
      <c r="D2238" s="56" t="s">
        <v>131</v>
      </c>
      <c r="E2238" s="56" t="s">
        <v>140</v>
      </c>
      <c r="F2238" s="271" t="s">
        <v>106</v>
      </c>
      <c r="G2238" s="168" t="s">
        <v>107</v>
      </c>
      <c r="H2238" s="169" t="s">
        <v>140</v>
      </c>
      <c r="I2238" s="59">
        <f t="shared" si="0"/>
        <v>43048</v>
      </c>
      <c r="J2238" s="56" t="s">
        <v>1946</v>
      </c>
      <c r="K2238" s="56" t="s">
        <v>1946</v>
      </c>
      <c r="L2238" s="60" t="s">
        <v>15819</v>
      </c>
      <c r="M2238" s="56" t="s">
        <v>15819</v>
      </c>
      <c r="N2238" s="56" t="s">
        <v>37</v>
      </c>
      <c r="O2238" s="56" t="s">
        <v>15820</v>
      </c>
      <c r="P2238" s="56" t="s">
        <v>17</v>
      </c>
      <c r="Q2238" s="59"/>
      <c r="R2238" s="61"/>
      <c r="S2238" s="61"/>
      <c r="T2238" s="61"/>
      <c r="U2238" s="66"/>
      <c r="V2238" s="61"/>
      <c r="W2238" s="61"/>
      <c r="X2238" s="56" t="s">
        <v>18</v>
      </c>
      <c r="Y2238" s="57">
        <v>43073</v>
      </c>
      <c r="Z2238" s="75"/>
      <c r="AA2238" s="64" t="s">
        <v>15826</v>
      </c>
      <c r="AB2238" s="61"/>
      <c r="AC2238" s="61"/>
      <c r="AD2238" s="61"/>
      <c r="AE2238" s="67" t="str">
        <f t="shared" si="1"/>
        <v>Oct</v>
      </c>
      <c r="AF2238" s="68" t="str">
        <f t="shared" si="2"/>
        <v>Dec</v>
      </c>
      <c r="AG2238" s="177">
        <f t="shared" si="6"/>
        <v>55</v>
      </c>
      <c r="AH2238" s="70">
        <f t="shared" si="5"/>
        <v>43048</v>
      </c>
      <c r="AI2238" s="71">
        <f ca="1"/>
        <v>-941</v>
      </c>
      <c r="AJ2238" s="71" t="str">
        <v>2017</v>
      </c>
      <c r="AK2238" s="70">
        <f t="shared" si="4"/>
        <v>43028</v>
      </c>
    </row>
    <row r="2239" spans="1:37" ht="14.4">
      <c r="A2239" s="239" t="s">
        <v>15828</v>
      </c>
      <c r="B2239" s="56" t="s">
        <v>89</v>
      </c>
      <c r="C2239" s="57">
        <v>43013</v>
      </c>
      <c r="D2239" s="56" t="s">
        <v>90</v>
      </c>
      <c r="E2239" s="56" t="s">
        <v>3969</v>
      </c>
      <c r="F2239" s="271" t="s">
        <v>214</v>
      </c>
      <c r="G2239" s="168" t="s">
        <v>3970</v>
      </c>
      <c r="H2239" s="169" t="s">
        <v>3969</v>
      </c>
      <c r="I2239" s="59">
        <f t="shared" si="0"/>
        <v>43043</v>
      </c>
      <c r="J2239" s="56" t="s">
        <v>1946</v>
      </c>
      <c r="K2239" s="56" t="s">
        <v>6453</v>
      </c>
      <c r="L2239" s="60" t="s">
        <v>15831</v>
      </c>
      <c r="M2239" s="56" t="s">
        <v>15832</v>
      </c>
      <c r="N2239" s="56" t="s">
        <v>137</v>
      </c>
      <c r="O2239" s="56" t="s">
        <v>15833</v>
      </c>
      <c r="P2239" s="56" t="s">
        <v>96</v>
      </c>
      <c r="Q2239" s="59"/>
      <c r="R2239" s="61"/>
      <c r="S2239" s="61"/>
      <c r="T2239" s="61"/>
      <c r="U2239" s="66"/>
      <c r="V2239" s="61"/>
      <c r="W2239" s="61"/>
      <c r="X2239" s="56" t="s">
        <v>18</v>
      </c>
      <c r="Y2239" s="57">
        <v>43073</v>
      </c>
      <c r="Z2239" s="75"/>
      <c r="AA2239" s="64" t="s">
        <v>15835</v>
      </c>
      <c r="AB2239" s="56" t="s">
        <v>5415</v>
      </c>
      <c r="AC2239" s="61"/>
      <c r="AD2239" s="61"/>
      <c r="AE2239" s="67" t="str">
        <f t="shared" si="1"/>
        <v>Oct</v>
      </c>
      <c r="AF2239" s="68" t="str">
        <f t="shared" si="2"/>
        <v>Dec</v>
      </c>
      <c r="AG2239" s="177">
        <f t="shared" si="6"/>
        <v>60</v>
      </c>
      <c r="AH2239" s="70">
        <f t="shared" si="5"/>
        <v>43043</v>
      </c>
      <c r="AI2239" s="71">
        <f ca="1"/>
        <v>-946</v>
      </c>
      <c r="AJ2239" s="71" t="str">
        <v>2017</v>
      </c>
      <c r="AK2239" s="70">
        <f t="shared" si="4"/>
        <v>43023</v>
      </c>
    </row>
    <row r="2240" spans="1:37" ht="14.4">
      <c r="A2240" s="239" t="s">
        <v>15836</v>
      </c>
      <c r="B2240" s="56" t="s">
        <v>89</v>
      </c>
      <c r="C2240" s="57">
        <v>43018</v>
      </c>
      <c r="D2240" s="56" t="s">
        <v>131</v>
      </c>
      <c r="E2240" s="56" t="s">
        <v>140</v>
      </c>
      <c r="F2240" s="271" t="s">
        <v>106</v>
      </c>
      <c r="G2240" s="168" t="s">
        <v>107</v>
      </c>
      <c r="H2240" s="169" t="s">
        <v>140</v>
      </c>
      <c r="I2240" s="59">
        <f t="shared" si="0"/>
        <v>43048</v>
      </c>
      <c r="J2240" s="61"/>
      <c r="K2240" s="61"/>
      <c r="L2240" s="60" t="s">
        <v>15839</v>
      </c>
      <c r="M2240" s="56" t="s">
        <v>15839</v>
      </c>
      <c r="N2240" s="56" t="s">
        <v>37</v>
      </c>
      <c r="O2240" s="56" t="s">
        <v>15840</v>
      </c>
      <c r="P2240" s="56" t="s">
        <v>17</v>
      </c>
      <c r="Q2240" s="57">
        <v>43018</v>
      </c>
      <c r="R2240" s="61"/>
      <c r="S2240" s="61"/>
      <c r="T2240" s="61"/>
      <c r="U2240" s="66"/>
      <c r="V2240" s="61"/>
      <c r="W2240" s="61"/>
      <c r="X2240" s="61"/>
      <c r="Y2240" s="57">
        <v>43073</v>
      </c>
      <c r="Z2240" s="75"/>
      <c r="AA2240" s="64" t="s">
        <v>15842</v>
      </c>
      <c r="AB2240" s="61"/>
      <c r="AC2240" s="61"/>
      <c r="AD2240" s="61"/>
      <c r="AE2240" s="67" t="str">
        <f t="shared" si="1"/>
        <v>Oct</v>
      </c>
      <c r="AF2240" s="68" t="str">
        <f t="shared" si="2"/>
        <v>Dec</v>
      </c>
      <c r="AG2240" s="177">
        <f t="shared" si="6"/>
        <v>55</v>
      </c>
      <c r="AH2240" s="70">
        <f t="shared" si="5"/>
        <v>43048</v>
      </c>
      <c r="AI2240" s="71">
        <f ca="1"/>
        <v>-941</v>
      </c>
      <c r="AJ2240" s="71" t="str">
        <v>2017</v>
      </c>
      <c r="AK2240" s="70">
        <f t="shared" si="4"/>
        <v>43028</v>
      </c>
    </row>
    <row r="2241" spans="1:37" ht="14.4">
      <c r="A2241" s="239" t="s">
        <v>15843</v>
      </c>
      <c r="B2241" s="56" t="s">
        <v>89</v>
      </c>
      <c r="C2241" s="57">
        <v>43018</v>
      </c>
      <c r="D2241" s="56" t="s">
        <v>90</v>
      </c>
      <c r="E2241" s="56" t="s">
        <v>15779</v>
      </c>
      <c r="F2241" s="271" t="s">
        <v>214</v>
      </c>
      <c r="G2241" s="168" t="s">
        <v>214</v>
      </c>
      <c r="H2241" s="169" t="s">
        <v>2445</v>
      </c>
      <c r="I2241" s="57">
        <f t="shared" si="0"/>
        <v>43048</v>
      </c>
      <c r="J2241" s="56" t="s">
        <v>18</v>
      </c>
      <c r="K2241" s="56" t="s">
        <v>14</v>
      </c>
      <c r="L2241" s="60" t="s">
        <v>15845</v>
      </c>
      <c r="M2241" s="56" t="s">
        <v>15846</v>
      </c>
      <c r="N2241" s="56" t="s">
        <v>44</v>
      </c>
      <c r="O2241" s="56" t="s">
        <v>15847</v>
      </c>
      <c r="P2241" s="56" t="s">
        <v>96</v>
      </c>
      <c r="Q2241" s="57"/>
      <c r="R2241" s="56" t="s">
        <v>18</v>
      </c>
      <c r="S2241" s="56"/>
      <c r="T2241" s="61"/>
      <c r="U2241" s="66" t="s">
        <v>108</v>
      </c>
      <c r="V2241" s="61" t="s">
        <v>108</v>
      </c>
      <c r="W2241" s="61"/>
      <c r="X2241" s="56" t="s">
        <v>14</v>
      </c>
      <c r="Y2241" s="57">
        <v>43073</v>
      </c>
      <c r="Z2241" s="75"/>
      <c r="AA2241" s="64" t="s">
        <v>15849</v>
      </c>
      <c r="AB2241" s="56" t="s">
        <v>3872</v>
      </c>
      <c r="AC2241" s="61"/>
      <c r="AD2241" s="61"/>
      <c r="AE2241" s="67" t="str">
        <f t="shared" si="1"/>
        <v>Oct</v>
      </c>
      <c r="AF2241" s="68" t="str">
        <f t="shared" si="2"/>
        <v>Dec</v>
      </c>
      <c r="AG2241" s="177">
        <f t="shared" si="6"/>
        <v>55</v>
      </c>
      <c r="AH2241" s="70">
        <f t="shared" si="5"/>
        <v>43048</v>
      </c>
      <c r="AI2241" s="71">
        <f ca="1"/>
        <v>-941</v>
      </c>
      <c r="AJ2241" s="71" t="str">
        <v>2017</v>
      </c>
      <c r="AK2241" s="70">
        <f t="shared" si="4"/>
        <v>43028</v>
      </c>
    </row>
    <row r="2242" spans="1:37" ht="14.4">
      <c r="A2242" s="239" t="s">
        <v>15851</v>
      </c>
      <c r="B2242" s="56" t="s">
        <v>89</v>
      </c>
      <c r="C2242" s="57">
        <v>43018</v>
      </c>
      <c r="D2242" s="56" t="s">
        <v>90</v>
      </c>
      <c r="E2242" s="56" t="s">
        <v>15779</v>
      </c>
      <c r="F2242" s="271" t="s">
        <v>214</v>
      </c>
      <c r="G2242" s="168" t="s">
        <v>214</v>
      </c>
      <c r="H2242" s="169" t="s">
        <v>2445</v>
      </c>
      <c r="I2242" s="57">
        <f t="shared" si="0"/>
        <v>43048</v>
      </c>
      <c r="J2242" s="56" t="s">
        <v>18</v>
      </c>
      <c r="K2242" s="56" t="s">
        <v>14</v>
      </c>
      <c r="L2242" s="60" t="s">
        <v>15852</v>
      </c>
      <c r="M2242" s="61"/>
      <c r="N2242" s="56" t="s">
        <v>249</v>
      </c>
      <c r="O2242" s="61"/>
      <c r="P2242" s="61"/>
      <c r="Q2242" s="59"/>
      <c r="R2242" s="61"/>
      <c r="S2242" s="61"/>
      <c r="T2242" s="61"/>
      <c r="U2242" s="66"/>
      <c r="V2242" s="61"/>
      <c r="W2242" s="61"/>
      <c r="X2242" s="61"/>
      <c r="Y2242" s="57">
        <v>43073</v>
      </c>
      <c r="Z2242" s="104"/>
      <c r="AA2242" s="64" t="s">
        <v>15854</v>
      </c>
      <c r="AB2242" s="56" t="s">
        <v>15855</v>
      </c>
      <c r="AC2242" s="61"/>
      <c r="AD2242" s="61"/>
      <c r="AE2242" s="67" t="str">
        <f t="shared" si="1"/>
        <v>Oct</v>
      </c>
      <c r="AF2242" s="68" t="str">
        <f t="shared" si="2"/>
        <v>Dec</v>
      </c>
      <c r="AG2242" s="177">
        <f t="shared" si="6"/>
        <v>55</v>
      </c>
      <c r="AH2242" s="70">
        <f t="shared" si="5"/>
        <v>43048</v>
      </c>
      <c r="AI2242" s="71">
        <f ca="1"/>
        <v>-941</v>
      </c>
      <c r="AJ2242" s="71" t="str">
        <v>2017</v>
      </c>
      <c r="AK2242" s="70">
        <f t="shared" si="4"/>
        <v>43028</v>
      </c>
    </row>
    <row r="2243" spans="1:37" ht="14.4">
      <c r="A2243" s="239" t="s">
        <v>15857</v>
      </c>
      <c r="B2243" s="56" t="s">
        <v>89</v>
      </c>
      <c r="C2243" s="57">
        <v>43018</v>
      </c>
      <c r="D2243" s="56" t="s">
        <v>90</v>
      </c>
      <c r="E2243" s="56" t="s">
        <v>15779</v>
      </c>
      <c r="F2243" s="271" t="s">
        <v>214</v>
      </c>
      <c r="G2243" s="168" t="s">
        <v>214</v>
      </c>
      <c r="H2243" s="169" t="s">
        <v>2445</v>
      </c>
      <c r="I2243" s="57">
        <f t="shared" si="0"/>
        <v>43048</v>
      </c>
      <c r="J2243" s="56" t="s">
        <v>18</v>
      </c>
      <c r="K2243" s="56" t="s">
        <v>18</v>
      </c>
      <c r="L2243" s="60" t="s">
        <v>15859</v>
      </c>
      <c r="M2243" s="56" t="s">
        <v>15860</v>
      </c>
      <c r="N2243" s="56" t="s">
        <v>16</v>
      </c>
      <c r="O2243" s="56" t="s">
        <v>2146</v>
      </c>
      <c r="P2243" s="56" t="s">
        <v>96</v>
      </c>
      <c r="Q2243" s="59"/>
      <c r="R2243" s="61"/>
      <c r="S2243" s="61"/>
      <c r="T2243" s="61"/>
      <c r="U2243" s="66"/>
      <c r="V2243" s="61"/>
      <c r="W2243" s="61"/>
      <c r="X2243" s="61"/>
      <c r="Y2243" s="57">
        <v>43073</v>
      </c>
      <c r="Z2243" s="104"/>
      <c r="AA2243" s="64" t="s">
        <v>15861</v>
      </c>
      <c r="AB2243" s="56" t="s">
        <v>15862</v>
      </c>
      <c r="AC2243" s="61"/>
      <c r="AD2243" s="61"/>
      <c r="AE2243" s="67" t="str">
        <f t="shared" si="1"/>
        <v>Oct</v>
      </c>
      <c r="AF2243" s="68" t="str">
        <f t="shared" si="2"/>
        <v>Dec</v>
      </c>
      <c r="AG2243" s="177">
        <f t="shared" si="6"/>
        <v>55</v>
      </c>
      <c r="AH2243" s="70">
        <f t="shared" si="5"/>
        <v>43048</v>
      </c>
      <c r="AI2243" s="71">
        <f ca="1"/>
        <v>-941</v>
      </c>
      <c r="AJ2243" s="71" t="str">
        <v>2017</v>
      </c>
      <c r="AK2243" s="70">
        <f t="shared" si="4"/>
        <v>43028</v>
      </c>
    </row>
    <row r="2244" spans="1:37" ht="14.4">
      <c r="A2244" s="239" t="s">
        <v>15863</v>
      </c>
      <c r="B2244" s="56" t="s">
        <v>89</v>
      </c>
      <c r="C2244" s="57">
        <v>43012</v>
      </c>
      <c r="D2244" s="56" t="s">
        <v>131</v>
      </c>
      <c r="E2244" s="56" t="s">
        <v>30</v>
      </c>
      <c r="F2244" s="271" t="s">
        <v>106</v>
      </c>
      <c r="G2244" s="168" t="s">
        <v>107</v>
      </c>
      <c r="H2244" s="169" t="s">
        <v>30</v>
      </c>
      <c r="I2244" s="59">
        <f t="shared" si="0"/>
        <v>43042</v>
      </c>
      <c r="J2244" s="61"/>
      <c r="K2244" s="61"/>
      <c r="L2244" s="60" t="s">
        <v>15773</v>
      </c>
      <c r="M2244" s="56" t="s">
        <v>15864</v>
      </c>
      <c r="N2244" s="56" t="s">
        <v>249</v>
      </c>
      <c r="O2244" s="56" t="s">
        <v>4868</v>
      </c>
      <c r="P2244" s="61"/>
      <c r="Q2244" s="59"/>
      <c r="R2244" s="61"/>
      <c r="S2244" s="61"/>
      <c r="T2244" s="61"/>
      <c r="U2244" s="66"/>
      <c r="V2244" s="61"/>
      <c r="W2244" s="61"/>
      <c r="X2244" s="56" t="s">
        <v>14</v>
      </c>
      <c r="Y2244" s="57">
        <v>43073</v>
      </c>
      <c r="Z2244" s="63">
        <v>8</v>
      </c>
      <c r="AA2244" s="64" t="s">
        <v>15865</v>
      </c>
      <c r="AB2244" s="61"/>
      <c r="AC2244" s="61"/>
      <c r="AD2244" s="61"/>
      <c r="AE2244" s="67" t="str">
        <f t="shared" si="1"/>
        <v>Oct</v>
      </c>
      <c r="AF2244" s="68" t="str">
        <f t="shared" si="2"/>
        <v>Dec</v>
      </c>
      <c r="AG2244" s="177">
        <f t="shared" si="6"/>
        <v>61</v>
      </c>
      <c r="AH2244" s="70">
        <f t="shared" si="5"/>
        <v>43042</v>
      </c>
      <c r="AI2244" s="71">
        <f ca="1"/>
        <v>-947</v>
      </c>
      <c r="AJ2244" s="71" t="str">
        <v>2017</v>
      </c>
      <c r="AK2244" s="70">
        <f t="shared" si="4"/>
        <v>43022</v>
      </c>
    </row>
    <row r="2245" spans="1:37" ht="14.4">
      <c r="A2245" s="239" t="s">
        <v>15866</v>
      </c>
      <c r="B2245" s="56" t="s">
        <v>89</v>
      </c>
      <c r="C2245" s="57">
        <v>43012</v>
      </c>
      <c r="D2245" s="56" t="s">
        <v>1027</v>
      </c>
      <c r="E2245" s="56" t="s">
        <v>30</v>
      </c>
      <c r="F2245" s="271" t="s">
        <v>106</v>
      </c>
      <c r="G2245" s="168" t="s">
        <v>107</v>
      </c>
      <c r="H2245" s="169" t="s">
        <v>30</v>
      </c>
      <c r="I2245" s="59">
        <f t="shared" si="0"/>
        <v>43042</v>
      </c>
      <c r="J2245" s="61"/>
      <c r="K2245" s="61"/>
      <c r="L2245" s="60" t="s">
        <v>642</v>
      </c>
      <c r="M2245" s="56" t="s">
        <v>15867</v>
      </c>
      <c r="N2245" s="56" t="s">
        <v>20</v>
      </c>
      <c r="O2245" s="56" t="s">
        <v>15868</v>
      </c>
      <c r="P2245" s="56" t="s">
        <v>21</v>
      </c>
      <c r="Q2245" s="59"/>
      <c r="R2245" s="61"/>
      <c r="S2245" s="61"/>
      <c r="T2245" s="61"/>
      <c r="U2245" s="66"/>
      <c r="V2245" s="61"/>
      <c r="W2245" s="61"/>
      <c r="X2245" s="56" t="s">
        <v>18</v>
      </c>
      <c r="Y2245" s="57">
        <v>43073</v>
      </c>
      <c r="Z2245" s="63">
        <v>8</v>
      </c>
      <c r="AA2245" s="95"/>
      <c r="AB2245" s="61"/>
      <c r="AC2245" s="61"/>
      <c r="AD2245" s="61"/>
      <c r="AE2245" s="67" t="str">
        <f t="shared" si="1"/>
        <v>Oct</v>
      </c>
      <c r="AF2245" s="68" t="str">
        <f t="shared" si="2"/>
        <v>Dec</v>
      </c>
      <c r="AG2245" s="177">
        <f t="shared" si="6"/>
        <v>61</v>
      </c>
      <c r="AH2245" s="70">
        <f t="shared" si="5"/>
        <v>43042</v>
      </c>
      <c r="AI2245" s="71">
        <f ca="1"/>
        <v>-947</v>
      </c>
      <c r="AJ2245" s="71" t="str">
        <v>2017</v>
      </c>
      <c r="AK2245" s="70">
        <f t="shared" si="4"/>
        <v>43022</v>
      </c>
    </row>
    <row r="2246" spans="1:37" ht="14.4">
      <c r="A2246" s="239" t="s">
        <v>15869</v>
      </c>
      <c r="B2246" s="56" t="s">
        <v>89</v>
      </c>
      <c r="C2246" s="57">
        <v>43018</v>
      </c>
      <c r="D2246" s="56" t="s">
        <v>90</v>
      </c>
      <c r="E2246" s="56" t="s">
        <v>140</v>
      </c>
      <c r="F2246" s="271" t="s">
        <v>106</v>
      </c>
      <c r="G2246" s="168" t="s">
        <v>107</v>
      </c>
      <c r="H2246" s="169" t="s">
        <v>140</v>
      </c>
      <c r="I2246" s="59">
        <f t="shared" si="0"/>
        <v>43048</v>
      </c>
      <c r="J2246" s="61"/>
      <c r="K2246" s="61"/>
      <c r="L2246" s="60" t="s">
        <v>15870</v>
      </c>
      <c r="M2246" s="56" t="s">
        <v>15871</v>
      </c>
      <c r="N2246" s="56" t="s">
        <v>44</v>
      </c>
      <c r="O2246" s="56" t="s">
        <v>15872</v>
      </c>
      <c r="P2246" s="56" t="s">
        <v>17</v>
      </c>
      <c r="Q2246" s="59"/>
      <c r="R2246" s="61"/>
      <c r="S2246" s="61"/>
      <c r="T2246" s="61"/>
      <c r="U2246" s="66"/>
      <c r="V2246" s="61"/>
      <c r="W2246" s="61"/>
      <c r="X2246" s="56" t="s">
        <v>18</v>
      </c>
      <c r="Y2246" s="57">
        <v>43073</v>
      </c>
      <c r="Z2246" s="75"/>
      <c r="AA2246" s="64" t="s">
        <v>15817</v>
      </c>
      <c r="AB2246" s="61"/>
      <c r="AC2246" s="61"/>
      <c r="AD2246" s="61"/>
      <c r="AE2246" s="67" t="str">
        <f t="shared" si="1"/>
        <v>Oct</v>
      </c>
      <c r="AF2246" s="68" t="str">
        <f t="shared" si="2"/>
        <v>Dec</v>
      </c>
      <c r="AG2246" s="177">
        <f t="shared" si="6"/>
        <v>55</v>
      </c>
      <c r="AH2246" s="70">
        <f t="shared" si="5"/>
        <v>43048</v>
      </c>
      <c r="AI2246" s="71">
        <f ca="1"/>
        <v>-941</v>
      </c>
      <c r="AJ2246" s="71" t="str">
        <v>2017</v>
      </c>
      <c r="AK2246" s="70">
        <f t="shared" si="4"/>
        <v>43028</v>
      </c>
    </row>
    <row r="2247" spans="1:37" ht="14.4">
      <c r="A2247" s="239" t="s">
        <v>15873</v>
      </c>
      <c r="B2247" s="56" t="s">
        <v>89</v>
      </c>
      <c r="C2247" s="57">
        <v>43018</v>
      </c>
      <c r="D2247" s="56" t="s">
        <v>90</v>
      </c>
      <c r="E2247" s="56" t="s">
        <v>15779</v>
      </c>
      <c r="F2247" s="271" t="s">
        <v>214</v>
      </c>
      <c r="G2247" s="168" t="s">
        <v>214</v>
      </c>
      <c r="H2247" s="169" t="s">
        <v>2445</v>
      </c>
      <c r="I2247" s="57">
        <f t="shared" si="0"/>
        <v>43048</v>
      </c>
      <c r="J2247" s="56" t="s">
        <v>18</v>
      </c>
      <c r="K2247" s="56" t="s">
        <v>14</v>
      </c>
      <c r="L2247" s="60" t="s">
        <v>15874</v>
      </c>
      <c r="M2247" s="56" t="s">
        <v>15875</v>
      </c>
      <c r="N2247" s="56" t="s">
        <v>249</v>
      </c>
      <c r="O2247" s="61"/>
      <c r="P2247" s="61"/>
      <c r="Q2247" s="59"/>
      <c r="R2247" s="61"/>
      <c r="S2247" s="61"/>
      <c r="T2247" s="61"/>
      <c r="U2247" s="66"/>
      <c r="V2247" s="61"/>
      <c r="W2247" s="61"/>
      <c r="X2247" s="56" t="s">
        <v>108</v>
      </c>
      <c r="Y2247" s="57">
        <v>43073</v>
      </c>
      <c r="Z2247" s="75"/>
      <c r="AA2247" s="64" t="s">
        <v>15876</v>
      </c>
      <c r="AB2247" s="56" t="s">
        <v>15855</v>
      </c>
      <c r="AC2247" s="61"/>
      <c r="AD2247" s="61"/>
      <c r="AE2247" s="67" t="str">
        <f t="shared" si="1"/>
        <v>Oct</v>
      </c>
      <c r="AF2247" s="68" t="str">
        <f t="shared" si="2"/>
        <v>Dec</v>
      </c>
      <c r="AG2247" s="177">
        <f t="shared" si="6"/>
        <v>55</v>
      </c>
      <c r="AH2247" s="70">
        <f t="shared" si="5"/>
        <v>43048</v>
      </c>
      <c r="AI2247" s="71">
        <f ca="1"/>
        <v>-941</v>
      </c>
      <c r="AJ2247" s="71" t="str">
        <v>2017</v>
      </c>
      <c r="AK2247" s="70">
        <f t="shared" si="4"/>
        <v>43028</v>
      </c>
    </row>
    <row r="2248" spans="1:37" ht="14.4">
      <c r="A2248" s="239" t="s">
        <v>15877</v>
      </c>
      <c r="B2248" s="56" t="s">
        <v>89</v>
      </c>
      <c r="C2248" s="57">
        <v>43019</v>
      </c>
      <c r="D2248" s="56" t="s">
        <v>1027</v>
      </c>
      <c r="E2248" s="56" t="s">
        <v>140</v>
      </c>
      <c r="F2248" s="271" t="s">
        <v>106</v>
      </c>
      <c r="G2248" s="168" t="s">
        <v>107</v>
      </c>
      <c r="H2248" s="169" t="s">
        <v>140</v>
      </c>
      <c r="I2248" s="59">
        <f t="shared" si="0"/>
        <v>43049</v>
      </c>
      <c r="J2248" s="61"/>
      <c r="K2248" s="61"/>
      <c r="L2248" s="60" t="s">
        <v>15878</v>
      </c>
      <c r="M2248" s="56" t="s">
        <v>15879</v>
      </c>
      <c r="N2248" s="56" t="s">
        <v>22</v>
      </c>
      <c r="O2248" s="56" t="s">
        <v>15880</v>
      </c>
      <c r="P2248" s="56" t="s">
        <v>17</v>
      </c>
      <c r="Q2248" s="59"/>
      <c r="R2248" s="61"/>
      <c r="S2248" s="61"/>
      <c r="T2248" s="61"/>
      <c r="U2248" s="66"/>
      <c r="V2248" s="61"/>
      <c r="W2248" s="61"/>
      <c r="X2248" s="56" t="s">
        <v>18</v>
      </c>
      <c r="Y2248" s="57">
        <v>43073</v>
      </c>
      <c r="Z2248" s="75"/>
      <c r="AA2248" s="64" t="s">
        <v>15881</v>
      </c>
      <c r="AB2248" s="61"/>
      <c r="AC2248" s="61"/>
      <c r="AD2248" s="61"/>
      <c r="AE2248" s="67" t="str">
        <f t="shared" si="1"/>
        <v>Oct</v>
      </c>
      <c r="AF2248" s="68" t="str">
        <f t="shared" si="2"/>
        <v>Dec</v>
      </c>
      <c r="AG2248" s="177">
        <f t="shared" si="6"/>
        <v>54</v>
      </c>
      <c r="AH2248" s="70">
        <f t="shared" si="5"/>
        <v>43049</v>
      </c>
      <c r="AI2248" s="71">
        <f ca="1"/>
        <v>-940</v>
      </c>
      <c r="AJ2248" s="71" t="str">
        <v>2017</v>
      </c>
      <c r="AK2248" s="70">
        <f t="shared" si="4"/>
        <v>43029</v>
      </c>
    </row>
    <row r="2249" spans="1:37" ht="14.4">
      <c r="A2249" s="239" t="s">
        <v>15882</v>
      </c>
      <c r="B2249" s="56" t="s">
        <v>89</v>
      </c>
      <c r="C2249" s="57">
        <v>43019</v>
      </c>
      <c r="D2249" s="56" t="s">
        <v>1027</v>
      </c>
      <c r="E2249" s="56" t="s">
        <v>140</v>
      </c>
      <c r="F2249" s="271" t="s">
        <v>106</v>
      </c>
      <c r="G2249" s="168" t="s">
        <v>107</v>
      </c>
      <c r="H2249" s="169" t="s">
        <v>140</v>
      </c>
      <c r="I2249" s="59">
        <f t="shared" si="0"/>
        <v>43049</v>
      </c>
      <c r="J2249" s="61"/>
      <c r="K2249" s="56" t="s">
        <v>1946</v>
      </c>
      <c r="L2249" s="60" t="s">
        <v>2963</v>
      </c>
      <c r="M2249" s="56" t="s">
        <v>10108</v>
      </c>
      <c r="N2249" s="56" t="s">
        <v>29</v>
      </c>
      <c r="O2249" s="56" t="s">
        <v>15883</v>
      </c>
      <c r="P2249" s="56" t="s">
        <v>17</v>
      </c>
      <c r="Q2249" s="59"/>
      <c r="R2249" s="61"/>
      <c r="S2249" s="61"/>
      <c r="T2249" s="61"/>
      <c r="U2249" s="66"/>
      <c r="V2249" s="61"/>
      <c r="W2249" s="61"/>
      <c r="X2249" s="56" t="s">
        <v>18</v>
      </c>
      <c r="Y2249" s="57">
        <v>43073</v>
      </c>
      <c r="Z2249" s="75"/>
      <c r="AA2249" s="64" t="s">
        <v>15884</v>
      </c>
      <c r="AB2249" s="61"/>
      <c r="AC2249" s="61"/>
      <c r="AD2249" s="61"/>
      <c r="AE2249" s="67" t="str">
        <f t="shared" si="1"/>
        <v>Oct</v>
      </c>
      <c r="AF2249" s="68" t="str">
        <f t="shared" si="2"/>
        <v>Dec</v>
      </c>
      <c r="AG2249" s="177">
        <f t="shared" si="6"/>
        <v>54</v>
      </c>
      <c r="AH2249" s="70">
        <f t="shared" si="5"/>
        <v>43049</v>
      </c>
      <c r="AI2249" s="71">
        <f ca="1"/>
        <v>-940</v>
      </c>
      <c r="AJ2249" s="71" t="str">
        <v>2017</v>
      </c>
      <c r="AK2249" s="70">
        <f t="shared" si="4"/>
        <v>43029</v>
      </c>
    </row>
    <row r="2250" spans="1:37" ht="14.4">
      <c r="A2250" s="239" t="s">
        <v>15885</v>
      </c>
      <c r="B2250" s="56" t="s">
        <v>89</v>
      </c>
      <c r="C2250" s="57">
        <v>43019</v>
      </c>
      <c r="D2250" s="56" t="s">
        <v>1027</v>
      </c>
      <c r="E2250" s="56" t="s">
        <v>140</v>
      </c>
      <c r="F2250" s="271" t="s">
        <v>106</v>
      </c>
      <c r="G2250" s="168" t="s">
        <v>107</v>
      </c>
      <c r="H2250" s="169" t="s">
        <v>140</v>
      </c>
      <c r="I2250" s="59">
        <f t="shared" si="0"/>
        <v>43049</v>
      </c>
      <c r="J2250" s="61"/>
      <c r="K2250" s="56" t="s">
        <v>1946</v>
      </c>
      <c r="L2250" s="60" t="s">
        <v>642</v>
      </c>
      <c r="M2250" s="56" t="s">
        <v>15886</v>
      </c>
      <c r="N2250" s="56" t="s">
        <v>39</v>
      </c>
      <c r="O2250" s="56" t="s">
        <v>15887</v>
      </c>
      <c r="P2250" s="56" t="s">
        <v>17</v>
      </c>
      <c r="Q2250" s="59"/>
      <c r="R2250" s="61"/>
      <c r="S2250" s="61"/>
      <c r="T2250" s="61"/>
      <c r="U2250" s="66"/>
      <c r="V2250" s="61"/>
      <c r="W2250" s="61"/>
      <c r="X2250" s="56" t="s">
        <v>18</v>
      </c>
      <c r="Y2250" s="57">
        <v>43073</v>
      </c>
      <c r="Z2250" s="75"/>
      <c r="AA2250" s="64" t="s">
        <v>15888</v>
      </c>
      <c r="AB2250" s="61"/>
      <c r="AC2250" s="61"/>
      <c r="AD2250" s="61"/>
      <c r="AE2250" s="67" t="str">
        <f t="shared" si="1"/>
        <v>Oct</v>
      </c>
      <c r="AF2250" s="68" t="str">
        <f t="shared" si="2"/>
        <v>Dec</v>
      </c>
      <c r="AG2250" s="177">
        <f t="shared" si="6"/>
        <v>54</v>
      </c>
      <c r="AH2250" s="70">
        <f t="shared" si="5"/>
        <v>43049</v>
      </c>
      <c r="AI2250" s="71">
        <f ca="1"/>
        <v>-940</v>
      </c>
      <c r="AJ2250" s="71" t="str">
        <v>2017</v>
      </c>
      <c r="AK2250" s="70">
        <f t="shared" si="4"/>
        <v>43029</v>
      </c>
    </row>
    <row r="2251" spans="1:37" ht="14.4">
      <c r="A2251" s="239" t="s">
        <v>15889</v>
      </c>
      <c r="B2251" s="56" t="s">
        <v>89</v>
      </c>
      <c r="C2251" s="57">
        <v>43019</v>
      </c>
      <c r="D2251" s="56" t="s">
        <v>1027</v>
      </c>
      <c r="E2251" s="56" t="s">
        <v>140</v>
      </c>
      <c r="F2251" s="271" t="s">
        <v>106</v>
      </c>
      <c r="G2251" s="168" t="s">
        <v>107</v>
      </c>
      <c r="H2251" s="169" t="s">
        <v>140</v>
      </c>
      <c r="I2251" s="59">
        <f t="shared" si="0"/>
        <v>43049</v>
      </c>
      <c r="J2251" s="61"/>
      <c r="K2251" s="56" t="s">
        <v>1946</v>
      </c>
      <c r="L2251" s="60" t="s">
        <v>642</v>
      </c>
      <c r="M2251" s="56" t="s">
        <v>15890</v>
      </c>
      <c r="N2251" s="56" t="s">
        <v>29</v>
      </c>
      <c r="O2251" s="56" t="s">
        <v>15891</v>
      </c>
      <c r="P2251" s="56" t="s">
        <v>21</v>
      </c>
      <c r="Q2251" s="59"/>
      <c r="R2251" s="61"/>
      <c r="S2251" s="61"/>
      <c r="T2251" s="61"/>
      <c r="U2251" s="66"/>
      <c r="V2251" s="61"/>
      <c r="W2251" s="61"/>
      <c r="X2251" s="56" t="s">
        <v>18</v>
      </c>
      <c r="Y2251" s="57">
        <v>43073</v>
      </c>
      <c r="Z2251" s="75"/>
      <c r="AA2251" s="64" t="s">
        <v>15892</v>
      </c>
      <c r="AB2251" s="61"/>
      <c r="AC2251" s="61"/>
      <c r="AD2251" s="61"/>
      <c r="AE2251" s="67" t="str">
        <f t="shared" si="1"/>
        <v>Oct</v>
      </c>
      <c r="AF2251" s="68" t="str">
        <f t="shared" si="2"/>
        <v>Dec</v>
      </c>
      <c r="AG2251" s="177">
        <f t="shared" si="6"/>
        <v>54</v>
      </c>
      <c r="AH2251" s="70">
        <f t="shared" si="5"/>
        <v>43049</v>
      </c>
      <c r="AI2251" s="71">
        <f ca="1"/>
        <v>-940</v>
      </c>
      <c r="AJ2251" s="71" t="str">
        <v>2017</v>
      </c>
      <c r="AK2251" s="70">
        <f t="shared" si="4"/>
        <v>43029</v>
      </c>
    </row>
    <row r="2252" spans="1:37" ht="14.4">
      <c r="A2252" s="239" t="s">
        <v>15893</v>
      </c>
      <c r="B2252" s="56" t="s">
        <v>89</v>
      </c>
      <c r="C2252" s="57">
        <v>43019</v>
      </c>
      <c r="D2252" s="56" t="s">
        <v>1027</v>
      </c>
      <c r="E2252" s="56" t="s">
        <v>140</v>
      </c>
      <c r="F2252" s="271" t="s">
        <v>106</v>
      </c>
      <c r="G2252" s="168" t="s">
        <v>107</v>
      </c>
      <c r="H2252" s="169" t="s">
        <v>140</v>
      </c>
      <c r="I2252" s="59">
        <f t="shared" si="0"/>
        <v>43049</v>
      </c>
      <c r="J2252" s="61"/>
      <c r="K2252" s="56" t="s">
        <v>1946</v>
      </c>
      <c r="L2252" s="60" t="s">
        <v>642</v>
      </c>
      <c r="M2252" s="56" t="s">
        <v>15894</v>
      </c>
      <c r="N2252" s="56" t="s">
        <v>271</v>
      </c>
      <c r="O2252" s="56" t="s">
        <v>15896</v>
      </c>
      <c r="P2252" s="56" t="s">
        <v>21</v>
      </c>
      <c r="Q2252" s="59"/>
      <c r="R2252" s="61"/>
      <c r="S2252" s="61"/>
      <c r="T2252" s="61"/>
      <c r="U2252" s="66"/>
      <c r="V2252" s="61"/>
      <c r="W2252" s="61"/>
      <c r="X2252" s="56" t="s">
        <v>18</v>
      </c>
      <c r="Y2252" s="57">
        <v>43073</v>
      </c>
      <c r="Z2252" s="75"/>
      <c r="AA2252" s="64" t="s">
        <v>15892</v>
      </c>
      <c r="AB2252" s="61"/>
      <c r="AC2252" s="61"/>
      <c r="AD2252" s="61"/>
      <c r="AE2252" s="67" t="str">
        <f t="shared" si="1"/>
        <v>Oct</v>
      </c>
      <c r="AF2252" s="68" t="str">
        <f t="shared" si="2"/>
        <v>Dec</v>
      </c>
      <c r="AG2252" s="177">
        <f t="shared" si="6"/>
        <v>54</v>
      </c>
      <c r="AH2252" s="70">
        <f t="shared" si="5"/>
        <v>43049</v>
      </c>
      <c r="AI2252" s="71">
        <f ca="1"/>
        <v>-940</v>
      </c>
      <c r="AJ2252" s="71" t="str">
        <v>2017</v>
      </c>
      <c r="AK2252" s="70">
        <f t="shared" si="4"/>
        <v>43029</v>
      </c>
    </row>
    <row r="2253" spans="1:37" ht="14.4">
      <c r="A2253" s="239" t="s">
        <v>15897</v>
      </c>
      <c r="B2253" s="56" t="s">
        <v>89</v>
      </c>
      <c r="C2253" s="57">
        <v>43000</v>
      </c>
      <c r="D2253" s="56" t="s">
        <v>1027</v>
      </c>
      <c r="E2253" s="56" t="s">
        <v>112</v>
      </c>
      <c r="F2253" s="271" t="s">
        <v>106</v>
      </c>
      <c r="G2253" s="168" t="s">
        <v>113</v>
      </c>
      <c r="H2253" s="169" t="s">
        <v>112</v>
      </c>
      <c r="I2253" s="59">
        <f t="shared" si="0"/>
        <v>43030</v>
      </c>
      <c r="J2253" s="56" t="s">
        <v>18</v>
      </c>
      <c r="K2253" s="56" t="s">
        <v>14</v>
      </c>
      <c r="L2253" s="60" t="s">
        <v>1193</v>
      </c>
      <c r="M2253" s="56" t="s">
        <v>15899</v>
      </c>
      <c r="N2253" s="56" t="s">
        <v>271</v>
      </c>
      <c r="O2253" s="56" t="s">
        <v>15900</v>
      </c>
      <c r="P2253" s="56" t="s">
        <v>116</v>
      </c>
      <c r="Q2253" s="59"/>
      <c r="R2253" s="61"/>
      <c r="S2253" s="61"/>
      <c r="T2253" s="61"/>
      <c r="U2253" s="66"/>
      <c r="V2253" s="61"/>
      <c r="W2253" s="61"/>
      <c r="X2253" s="61"/>
      <c r="Y2253" s="57">
        <v>43073</v>
      </c>
      <c r="Z2253" s="75"/>
      <c r="AA2253" s="64" t="s">
        <v>3956</v>
      </c>
      <c r="AB2253" s="61"/>
      <c r="AC2253" s="61"/>
      <c r="AD2253" s="61"/>
      <c r="AE2253" s="67" t="str">
        <f t="shared" si="1"/>
        <v>Sep</v>
      </c>
      <c r="AF2253" s="68" t="str">
        <f t="shared" si="2"/>
        <v>Dec</v>
      </c>
      <c r="AG2253" s="177">
        <f t="shared" si="6"/>
        <v>73</v>
      </c>
      <c r="AH2253" s="70">
        <f t="shared" si="5"/>
        <v>43030</v>
      </c>
      <c r="AI2253" s="71">
        <f ca="1"/>
        <v>-959</v>
      </c>
      <c r="AJ2253" s="71" t="str">
        <v>2017</v>
      </c>
      <c r="AK2253" s="70">
        <f t="shared" si="4"/>
        <v>43010</v>
      </c>
    </row>
    <row r="2254" spans="1:37" ht="14.4">
      <c r="A2254" s="239" t="s">
        <v>15902</v>
      </c>
      <c r="B2254" s="56" t="s">
        <v>89</v>
      </c>
      <c r="C2254" s="57">
        <v>43014</v>
      </c>
      <c r="D2254" s="56" t="s">
        <v>1027</v>
      </c>
      <c r="E2254" s="56" t="s">
        <v>112</v>
      </c>
      <c r="F2254" s="271" t="s">
        <v>106</v>
      </c>
      <c r="G2254" s="168" t="s">
        <v>113</v>
      </c>
      <c r="H2254" s="169" t="s">
        <v>112</v>
      </c>
      <c r="I2254" s="59">
        <f t="shared" si="0"/>
        <v>43044</v>
      </c>
      <c r="J2254" s="56" t="s">
        <v>18</v>
      </c>
      <c r="K2254" s="56" t="s">
        <v>18</v>
      </c>
      <c r="L2254" s="60" t="s">
        <v>15903</v>
      </c>
      <c r="M2254" s="56" t="s">
        <v>5516</v>
      </c>
      <c r="N2254" s="56" t="s">
        <v>20</v>
      </c>
      <c r="O2254" s="56" t="s">
        <v>5127</v>
      </c>
      <c r="P2254" s="56" t="s">
        <v>116</v>
      </c>
      <c r="Q2254" s="59"/>
      <c r="R2254" s="61"/>
      <c r="S2254" s="61"/>
      <c r="T2254" s="61"/>
      <c r="U2254" s="56" t="s">
        <v>1946</v>
      </c>
      <c r="V2254" s="61"/>
      <c r="W2254" s="61"/>
      <c r="X2254" s="61"/>
      <c r="Y2254" s="57">
        <v>43073</v>
      </c>
      <c r="Z2254" s="75"/>
      <c r="AA2254" s="95"/>
      <c r="AB2254" s="61"/>
      <c r="AC2254" s="61"/>
      <c r="AD2254" s="61"/>
      <c r="AE2254" s="67" t="str">
        <f t="shared" si="1"/>
        <v>Oct</v>
      </c>
      <c r="AF2254" s="68" t="str">
        <f t="shared" si="2"/>
        <v>Dec</v>
      </c>
      <c r="AG2254" s="177">
        <f t="shared" si="6"/>
        <v>59</v>
      </c>
      <c r="AH2254" s="70">
        <f t="shared" si="5"/>
        <v>43044</v>
      </c>
      <c r="AI2254" s="71">
        <f ca="1"/>
        <v>-945</v>
      </c>
      <c r="AJ2254" s="71" t="str">
        <v>2017</v>
      </c>
      <c r="AK2254" s="70">
        <f t="shared" si="4"/>
        <v>43024</v>
      </c>
    </row>
    <row r="2255" spans="1:37" ht="14.4">
      <c r="A2255" s="239" t="s">
        <v>15904</v>
      </c>
      <c r="B2255" s="56" t="s">
        <v>89</v>
      </c>
      <c r="C2255" s="57">
        <v>43012</v>
      </c>
      <c r="D2255" s="56" t="s">
        <v>1027</v>
      </c>
      <c r="E2255" s="56" t="s">
        <v>112</v>
      </c>
      <c r="F2255" s="271" t="s">
        <v>106</v>
      </c>
      <c r="G2255" s="168" t="s">
        <v>113</v>
      </c>
      <c r="H2255" s="169" t="s">
        <v>112</v>
      </c>
      <c r="I2255" s="59">
        <f t="shared" si="0"/>
        <v>43042</v>
      </c>
      <c r="J2255" s="56" t="s">
        <v>18</v>
      </c>
      <c r="K2255" s="56" t="s">
        <v>6453</v>
      </c>
      <c r="L2255" s="60" t="s">
        <v>7795</v>
      </c>
      <c r="M2255" s="56" t="s">
        <v>15905</v>
      </c>
      <c r="N2255" s="61"/>
      <c r="O2255" s="56" t="s">
        <v>15234</v>
      </c>
      <c r="P2255" s="56" t="s">
        <v>116</v>
      </c>
      <c r="Q2255" s="57">
        <v>43020</v>
      </c>
      <c r="R2255" s="61"/>
      <c r="S2255" s="61"/>
      <c r="T2255" s="61"/>
      <c r="U2255" s="66"/>
      <c r="V2255" s="61"/>
      <c r="W2255" s="61"/>
      <c r="X2255" s="61"/>
      <c r="Y2255" s="57">
        <v>43073</v>
      </c>
      <c r="Z2255" s="75"/>
      <c r="AA2255" s="64" t="s">
        <v>257</v>
      </c>
      <c r="AB2255" s="61"/>
      <c r="AC2255" s="61"/>
      <c r="AD2255" s="61"/>
      <c r="AE2255" s="67" t="str">
        <f t="shared" si="1"/>
        <v>Oct</v>
      </c>
      <c r="AF2255" s="68" t="str">
        <f t="shared" si="2"/>
        <v>Dec</v>
      </c>
      <c r="AG2255" s="177">
        <f t="shared" si="6"/>
        <v>61</v>
      </c>
      <c r="AH2255" s="70">
        <f t="shared" si="5"/>
        <v>43042</v>
      </c>
      <c r="AI2255" s="71">
        <f ca="1"/>
        <v>-947</v>
      </c>
      <c r="AJ2255" s="71" t="str">
        <v>2017</v>
      </c>
      <c r="AK2255" s="70">
        <f t="shared" si="4"/>
        <v>43022</v>
      </c>
    </row>
    <row r="2256" spans="1:37" ht="14.4">
      <c r="A2256" s="239" t="s">
        <v>15906</v>
      </c>
      <c r="B2256" s="56" t="s">
        <v>89</v>
      </c>
      <c r="C2256" s="57">
        <v>43013</v>
      </c>
      <c r="D2256" s="56" t="s">
        <v>1027</v>
      </c>
      <c r="E2256" s="56" t="s">
        <v>112</v>
      </c>
      <c r="F2256" s="271" t="s">
        <v>106</v>
      </c>
      <c r="G2256" s="168" t="s">
        <v>113</v>
      </c>
      <c r="H2256" s="169" t="s">
        <v>112</v>
      </c>
      <c r="I2256" s="59">
        <f t="shared" si="0"/>
        <v>43043</v>
      </c>
      <c r="J2256" s="56" t="s">
        <v>18</v>
      </c>
      <c r="K2256" s="56" t="s">
        <v>14</v>
      </c>
      <c r="L2256" s="60" t="s">
        <v>15909</v>
      </c>
      <c r="M2256" s="56" t="s">
        <v>15910</v>
      </c>
      <c r="N2256" s="56" t="s">
        <v>236</v>
      </c>
      <c r="O2256" s="56" t="s">
        <v>15911</v>
      </c>
      <c r="P2256" s="56" t="s">
        <v>116</v>
      </c>
      <c r="Q2256" s="59"/>
      <c r="R2256" s="61"/>
      <c r="S2256" s="61"/>
      <c r="T2256" s="61"/>
      <c r="U2256" s="66"/>
      <c r="V2256" s="61"/>
      <c r="W2256" s="61"/>
      <c r="X2256" s="61"/>
      <c r="Y2256" s="57">
        <v>43073</v>
      </c>
      <c r="Z2256" s="75"/>
      <c r="AA2256" s="64" t="s">
        <v>257</v>
      </c>
      <c r="AB2256" s="61"/>
      <c r="AC2256" s="61"/>
      <c r="AD2256" s="61"/>
      <c r="AE2256" s="67" t="str">
        <f t="shared" si="1"/>
        <v>Oct</v>
      </c>
      <c r="AF2256" s="68" t="str">
        <f t="shared" si="2"/>
        <v>Dec</v>
      </c>
      <c r="AG2256" s="177">
        <f t="shared" si="6"/>
        <v>60</v>
      </c>
      <c r="AH2256" s="70">
        <f t="shared" si="5"/>
        <v>43043</v>
      </c>
      <c r="AI2256" s="71">
        <f ca="1"/>
        <v>-946</v>
      </c>
      <c r="AJ2256" s="71" t="str">
        <v>2017</v>
      </c>
      <c r="AK2256" s="70">
        <f t="shared" si="4"/>
        <v>43023</v>
      </c>
    </row>
    <row r="2257" spans="1:37" ht="14.4">
      <c r="A2257" s="239" t="s">
        <v>15913</v>
      </c>
      <c r="B2257" s="56" t="s">
        <v>89</v>
      </c>
      <c r="C2257" s="57">
        <v>43014</v>
      </c>
      <c r="D2257" s="56" t="s">
        <v>1027</v>
      </c>
      <c r="E2257" s="56" t="s">
        <v>112</v>
      </c>
      <c r="F2257" s="271" t="s">
        <v>106</v>
      </c>
      <c r="G2257" s="168" t="s">
        <v>113</v>
      </c>
      <c r="H2257" s="169" t="s">
        <v>112</v>
      </c>
      <c r="I2257" s="59">
        <f t="shared" si="0"/>
        <v>43044</v>
      </c>
      <c r="J2257" s="56" t="s">
        <v>18</v>
      </c>
      <c r="K2257" s="56" t="s">
        <v>18</v>
      </c>
      <c r="L2257" s="60" t="s">
        <v>15915</v>
      </c>
      <c r="M2257" s="56" t="s">
        <v>15916</v>
      </c>
      <c r="N2257" s="56" t="s">
        <v>37</v>
      </c>
      <c r="O2257" s="56" t="s">
        <v>15917</v>
      </c>
      <c r="P2257" s="56" t="s">
        <v>116</v>
      </c>
      <c r="Q2257" s="59"/>
      <c r="R2257" s="61"/>
      <c r="S2257" s="61"/>
      <c r="T2257" s="61"/>
      <c r="U2257" s="56" t="s">
        <v>18</v>
      </c>
      <c r="V2257" s="61"/>
      <c r="W2257" s="61"/>
      <c r="X2257" s="61"/>
      <c r="Y2257" s="57">
        <v>43073</v>
      </c>
      <c r="Z2257" s="75"/>
      <c r="AA2257" s="95"/>
      <c r="AB2257" s="61"/>
      <c r="AC2257" s="61"/>
      <c r="AD2257" s="61"/>
      <c r="AE2257" s="67" t="str">
        <f t="shared" si="1"/>
        <v>Oct</v>
      </c>
      <c r="AF2257" s="68" t="str">
        <f t="shared" si="2"/>
        <v>Dec</v>
      </c>
      <c r="AG2257" s="177">
        <f t="shared" si="6"/>
        <v>59</v>
      </c>
      <c r="AH2257" s="70">
        <f t="shared" si="5"/>
        <v>43044</v>
      </c>
      <c r="AI2257" s="71">
        <f ca="1"/>
        <v>-945</v>
      </c>
      <c r="AJ2257" s="71" t="str">
        <v>2017</v>
      </c>
      <c r="AK2257" s="70">
        <f t="shared" si="4"/>
        <v>43024</v>
      </c>
    </row>
    <row r="2258" spans="1:37" ht="14.4">
      <c r="A2258" s="239" t="s">
        <v>15919</v>
      </c>
      <c r="B2258" s="56" t="s">
        <v>89</v>
      </c>
      <c r="C2258" s="57">
        <v>43019</v>
      </c>
      <c r="D2258" s="56" t="s">
        <v>1027</v>
      </c>
      <c r="E2258" s="56" t="s">
        <v>140</v>
      </c>
      <c r="F2258" s="271" t="s">
        <v>106</v>
      </c>
      <c r="G2258" s="168" t="s">
        <v>107</v>
      </c>
      <c r="H2258" s="169" t="s">
        <v>140</v>
      </c>
      <c r="I2258" s="59">
        <f t="shared" si="0"/>
        <v>43049</v>
      </c>
      <c r="J2258" s="56" t="s">
        <v>1946</v>
      </c>
      <c r="K2258" s="56" t="s">
        <v>1946</v>
      </c>
      <c r="L2258" s="60" t="s">
        <v>642</v>
      </c>
      <c r="M2258" s="56" t="s">
        <v>15921</v>
      </c>
      <c r="N2258" s="56" t="s">
        <v>436</v>
      </c>
      <c r="O2258" s="56" t="s">
        <v>15923</v>
      </c>
      <c r="P2258" s="56" t="s">
        <v>21</v>
      </c>
      <c r="Q2258" s="59"/>
      <c r="R2258" s="61"/>
      <c r="S2258" s="61"/>
      <c r="T2258" s="61"/>
      <c r="U2258" s="66"/>
      <c r="V2258" s="61"/>
      <c r="W2258" s="61"/>
      <c r="X2258" s="56" t="s">
        <v>18</v>
      </c>
      <c r="Y2258" s="57">
        <v>43073</v>
      </c>
      <c r="Z2258" s="75"/>
      <c r="AA2258" s="64" t="s">
        <v>15892</v>
      </c>
      <c r="AB2258" s="61"/>
      <c r="AC2258" s="61"/>
      <c r="AD2258" s="61"/>
      <c r="AE2258" s="67" t="str">
        <f t="shared" si="1"/>
        <v>Oct</v>
      </c>
      <c r="AF2258" s="68" t="str">
        <f t="shared" si="2"/>
        <v>Dec</v>
      </c>
      <c r="AG2258" s="177">
        <f t="shared" si="6"/>
        <v>54</v>
      </c>
      <c r="AH2258" s="70">
        <f t="shared" si="5"/>
        <v>43049</v>
      </c>
      <c r="AI2258" s="71">
        <f ca="1"/>
        <v>-940</v>
      </c>
      <c r="AJ2258" s="71" t="str">
        <v>2017</v>
      </c>
      <c r="AK2258" s="70">
        <f t="shared" si="4"/>
        <v>43029</v>
      </c>
    </row>
    <row r="2259" spans="1:37" ht="14.4">
      <c r="A2259" s="239" t="s">
        <v>15925</v>
      </c>
      <c r="B2259" s="56" t="s">
        <v>89</v>
      </c>
      <c r="C2259" s="57">
        <v>43019</v>
      </c>
      <c r="D2259" s="56" t="s">
        <v>1027</v>
      </c>
      <c r="E2259" s="56" t="s">
        <v>140</v>
      </c>
      <c r="F2259" s="271" t="s">
        <v>106</v>
      </c>
      <c r="G2259" s="168" t="s">
        <v>107</v>
      </c>
      <c r="H2259" s="169" t="s">
        <v>140</v>
      </c>
      <c r="I2259" s="59">
        <f t="shared" si="0"/>
        <v>43049</v>
      </c>
      <c r="J2259" s="56" t="s">
        <v>1946</v>
      </c>
      <c r="K2259" s="56" t="s">
        <v>1946</v>
      </c>
      <c r="L2259" s="60" t="s">
        <v>642</v>
      </c>
      <c r="M2259" s="56" t="s">
        <v>15927</v>
      </c>
      <c r="N2259" s="56" t="s">
        <v>33</v>
      </c>
      <c r="O2259" s="56" t="s">
        <v>15929</v>
      </c>
      <c r="P2259" s="56" t="s">
        <v>17</v>
      </c>
      <c r="Q2259" s="59"/>
      <c r="R2259" s="61"/>
      <c r="S2259" s="61"/>
      <c r="T2259" s="61"/>
      <c r="U2259" s="66"/>
      <c r="V2259" s="61"/>
      <c r="W2259" s="61"/>
      <c r="X2259" s="56" t="s">
        <v>18</v>
      </c>
      <c r="Y2259" s="57">
        <v>43073</v>
      </c>
      <c r="Z2259" s="75"/>
      <c r="AA2259" s="64" t="s">
        <v>15930</v>
      </c>
      <c r="AB2259" s="61"/>
      <c r="AC2259" s="61"/>
      <c r="AD2259" s="61"/>
      <c r="AE2259" s="67" t="str">
        <f t="shared" si="1"/>
        <v>Oct</v>
      </c>
      <c r="AF2259" s="68" t="str">
        <f t="shared" si="2"/>
        <v>Dec</v>
      </c>
      <c r="AG2259" s="177">
        <f t="shared" si="6"/>
        <v>54</v>
      </c>
      <c r="AH2259" s="70">
        <f t="shared" si="5"/>
        <v>43049</v>
      </c>
      <c r="AI2259" s="71">
        <f ca="1"/>
        <v>-940</v>
      </c>
      <c r="AJ2259" s="71" t="str">
        <v>2017</v>
      </c>
      <c r="AK2259" s="70">
        <f t="shared" si="4"/>
        <v>43029</v>
      </c>
    </row>
    <row r="2260" spans="1:37" ht="14.4">
      <c r="A2260" s="239" t="s">
        <v>15933</v>
      </c>
      <c r="B2260" s="56" t="s">
        <v>89</v>
      </c>
      <c r="C2260" s="57">
        <v>43018</v>
      </c>
      <c r="D2260" s="56" t="s">
        <v>1027</v>
      </c>
      <c r="E2260" s="56" t="s">
        <v>112</v>
      </c>
      <c r="F2260" s="271" t="s">
        <v>106</v>
      </c>
      <c r="G2260" s="168" t="s">
        <v>113</v>
      </c>
      <c r="H2260" s="169" t="s">
        <v>112</v>
      </c>
      <c r="I2260" s="59">
        <f t="shared" si="0"/>
        <v>43048</v>
      </c>
      <c r="J2260" s="56" t="s">
        <v>1946</v>
      </c>
      <c r="K2260" s="56" t="s">
        <v>1946</v>
      </c>
      <c r="L2260" s="60" t="s">
        <v>15935</v>
      </c>
      <c r="M2260" s="56" t="s">
        <v>15936</v>
      </c>
      <c r="N2260" s="56" t="s">
        <v>249</v>
      </c>
      <c r="O2260" s="56" t="s">
        <v>1950</v>
      </c>
      <c r="P2260" s="56" t="s">
        <v>116</v>
      </c>
      <c r="Q2260" s="59"/>
      <c r="R2260" s="61"/>
      <c r="S2260" s="61"/>
      <c r="T2260" s="61"/>
      <c r="U2260" s="56" t="s">
        <v>1946</v>
      </c>
      <c r="V2260" s="61"/>
      <c r="W2260" s="61"/>
      <c r="X2260" s="61"/>
      <c r="Y2260" s="57">
        <v>43073</v>
      </c>
      <c r="Z2260" s="75"/>
      <c r="AA2260" s="95"/>
      <c r="AB2260" s="61"/>
      <c r="AC2260" s="61"/>
      <c r="AD2260" s="61"/>
      <c r="AE2260" s="67" t="str">
        <f t="shared" si="1"/>
        <v>Oct</v>
      </c>
      <c r="AF2260" s="68" t="str">
        <f t="shared" si="2"/>
        <v>Dec</v>
      </c>
      <c r="AG2260" s="177">
        <f t="shared" si="6"/>
        <v>55</v>
      </c>
      <c r="AH2260" s="70">
        <f t="shared" si="5"/>
        <v>43048</v>
      </c>
      <c r="AI2260" s="71">
        <f ca="1"/>
        <v>-941</v>
      </c>
      <c r="AJ2260" s="71" t="str">
        <v>2017</v>
      </c>
      <c r="AK2260" s="70">
        <f t="shared" si="4"/>
        <v>43028</v>
      </c>
    </row>
    <row r="2261" spans="1:37" ht="14.4">
      <c r="A2261" s="239" t="s">
        <v>15940</v>
      </c>
      <c r="B2261" s="56" t="s">
        <v>89</v>
      </c>
      <c r="C2261" s="57">
        <v>43020</v>
      </c>
      <c r="D2261" s="56" t="s">
        <v>90</v>
      </c>
      <c r="E2261" s="56" t="s">
        <v>140</v>
      </c>
      <c r="F2261" s="271" t="s">
        <v>106</v>
      </c>
      <c r="G2261" s="168" t="s">
        <v>107</v>
      </c>
      <c r="H2261" s="169" t="s">
        <v>140</v>
      </c>
      <c r="I2261" s="59">
        <f t="shared" si="0"/>
        <v>43050</v>
      </c>
      <c r="J2261" s="56" t="s">
        <v>1946</v>
      </c>
      <c r="K2261" s="56" t="s">
        <v>6453</v>
      </c>
      <c r="L2261" s="60" t="s">
        <v>15942</v>
      </c>
      <c r="M2261" s="56" t="s">
        <v>15943</v>
      </c>
      <c r="N2261" s="61"/>
      <c r="O2261" s="61"/>
      <c r="P2261" s="61"/>
      <c r="Q2261" s="59"/>
      <c r="R2261" s="61"/>
      <c r="S2261" s="61"/>
      <c r="T2261" s="61"/>
      <c r="U2261" s="66"/>
      <c r="V2261" s="61"/>
      <c r="W2261" s="61"/>
      <c r="X2261" s="56" t="s">
        <v>14</v>
      </c>
      <c r="Y2261" s="57">
        <v>43073</v>
      </c>
      <c r="Z2261" s="75"/>
      <c r="AA2261" s="64" t="s">
        <v>3956</v>
      </c>
      <c r="AB2261" s="61"/>
      <c r="AC2261" s="61"/>
      <c r="AD2261" s="61"/>
      <c r="AE2261" s="67" t="str">
        <f t="shared" si="1"/>
        <v>Oct</v>
      </c>
      <c r="AF2261" s="68" t="str">
        <f t="shared" si="2"/>
        <v>Dec</v>
      </c>
      <c r="AG2261" s="177">
        <f t="shared" si="6"/>
        <v>53</v>
      </c>
      <c r="AH2261" s="70">
        <f t="shared" si="5"/>
        <v>43050</v>
      </c>
      <c r="AI2261" s="71">
        <f ca="1"/>
        <v>-939</v>
      </c>
      <c r="AJ2261" s="71" t="str">
        <v>2017</v>
      </c>
      <c r="AK2261" s="70">
        <f t="shared" si="4"/>
        <v>43030</v>
      </c>
    </row>
    <row r="2262" spans="1:37" ht="14.4">
      <c r="A2262" s="239" t="s">
        <v>15945</v>
      </c>
      <c r="B2262" s="56" t="s">
        <v>89</v>
      </c>
      <c r="C2262" s="57">
        <v>43019</v>
      </c>
      <c r="D2262" s="56" t="s">
        <v>90</v>
      </c>
      <c r="E2262" s="56" t="s">
        <v>140</v>
      </c>
      <c r="F2262" s="271" t="s">
        <v>106</v>
      </c>
      <c r="G2262" s="168" t="s">
        <v>107</v>
      </c>
      <c r="H2262" s="169" t="s">
        <v>140</v>
      </c>
      <c r="I2262" s="59">
        <f t="shared" si="0"/>
        <v>43049</v>
      </c>
      <c r="J2262" s="61"/>
      <c r="K2262" s="61"/>
      <c r="L2262" s="60" t="s">
        <v>340</v>
      </c>
      <c r="M2262" s="56" t="s">
        <v>15948</v>
      </c>
      <c r="N2262" s="56" t="s">
        <v>355</v>
      </c>
      <c r="O2262" s="56" t="s">
        <v>15949</v>
      </c>
      <c r="P2262" s="56" t="s">
        <v>17</v>
      </c>
      <c r="Q2262" s="59"/>
      <c r="R2262" s="61"/>
      <c r="S2262" s="61"/>
      <c r="T2262" s="61"/>
      <c r="U2262" s="66"/>
      <c r="V2262" s="61"/>
      <c r="W2262" s="56" t="s">
        <v>200</v>
      </c>
      <c r="X2262" s="56" t="s">
        <v>14</v>
      </c>
      <c r="Y2262" s="57">
        <v>43073</v>
      </c>
      <c r="Z2262" s="75"/>
      <c r="AA2262" s="64" t="s">
        <v>15951</v>
      </c>
      <c r="AB2262" s="61"/>
      <c r="AC2262" s="61"/>
      <c r="AD2262" s="61"/>
      <c r="AE2262" s="67" t="str">
        <f t="shared" si="1"/>
        <v>Oct</v>
      </c>
      <c r="AF2262" s="68" t="str">
        <f t="shared" si="2"/>
        <v>Dec</v>
      </c>
      <c r="AG2262" s="177">
        <f t="shared" si="6"/>
        <v>54</v>
      </c>
      <c r="AH2262" s="70">
        <f t="shared" si="5"/>
        <v>43049</v>
      </c>
      <c r="AI2262" s="71">
        <f ca="1"/>
        <v>-940</v>
      </c>
      <c r="AJ2262" s="71" t="str">
        <v>2017</v>
      </c>
      <c r="AK2262" s="70">
        <f t="shared" si="4"/>
        <v>43029</v>
      </c>
    </row>
    <row r="2263" spans="1:37" ht="14.4">
      <c r="A2263" s="239" t="s">
        <v>15952</v>
      </c>
      <c r="B2263" s="56" t="s">
        <v>89</v>
      </c>
      <c r="C2263" s="57">
        <v>43010</v>
      </c>
      <c r="D2263" s="56" t="s">
        <v>90</v>
      </c>
      <c r="E2263" s="56" t="s">
        <v>327</v>
      </c>
      <c r="F2263" s="271" t="s">
        <v>214</v>
      </c>
      <c r="G2263" s="168" t="s">
        <v>15953</v>
      </c>
      <c r="H2263" s="169" t="s">
        <v>327</v>
      </c>
      <c r="I2263" s="59">
        <f t="shared" si="0"/>
        <v>43040</v>
      </c>
      <c r="J2263" s="61"/>
      <c r="K2263" s="56" t="s">
        <v>1946</v>
      </c>
      <c r="L2263" s="60" t="s">
        <v>15954</v>
      </c>
      <c r="M2263" s="56" t="s">
        <v>15955</v>
      </c>
      <c r="N2263" s="56" t="s">
        <v>271</v>
      </c>
      <c r="O2263" s="56">
        <v>1089068</v>
      </c>
      <c r="P2263" s="56" t="s">
        <v>96</v>
      </c>
      <c r="Q2263" s="59"/>
      <c r="R2263" s="61"/>
      <c r="S2263" s="61"/>
      <c r="T2263" s="61"/>
      <c r="U2263" s="66"/>
      <c r="V2263" s="61"/>
      <c r="W2263" s="61"/>
      <c r="X2263" s="56" t="s">
        <v>18</v>
      </c>
      <c r="Y2263" s="57">
        <v>43073</v>
      </c>
      <c r="Z2263" s="75"/>
      <c r="AA2263" s="64" t="s">
        <v>15956</v>
      </c>
      <c r="AB2263" s="61"/>
      <c r="AC2263" s="61"/>
      <c r="AD2263" s="61"/>
      <c r="AE2263" s="67" t="str">
        <f t="shared" si="1"/>
        <v>Oct</v>
      </c>
      <c r="AF2263" s="68" t="str">
        <f t="shared" si="2"/>
        <v>Dec</v>
      </c>
      <c r="AG2263" s="177">
        <f t="shared" si="6"/>
        <v>63</v>
      </c>
      <c r="AH2263" s="70">
        <f t="shared" si="5"/>
        <v>43040</v>
      </c>
      <c r="AI2263" s="71">
        <f ca="1"/>
        <v>-949</v>
      </c>
      <c r="AJ2263" s="71" t="str">
        <v>2017</v>
      </c>
      <c r="AK2263" s="70">
        <f t="shared" si="4"/>
        <v>43020</v>
      </c>
    </row>
    <row r="2264" spans="1:37" ht="14.4">
      <c r="A2264" s="239" t="s">
        <v>15957</v>
      </c>
      <c r="B2264" s="56" t="s">
        <v>89</v>
      </c>
      <c r="C2264" s="57">
        <v>43019</v>
      </c>
      <c r="D2264" s="56" t="s">
        <v>90</v>
      </c>
      <c r="E2264" s="56" t="s">
        <v>3969</v>
      </c>
      <c r="F2264" s="271" t="s">
        <v>214</v>
      </c>
      <c r="G2264" s="168" t="s">
        <v>3970</v>
      </c>
      <c r="H2264" s="169" t="s">
        <v>3969</v>
      </c>
      <c r="I2264" s="59">
        <f t="shared" si="0"/>
        <v>43049</v>
      </c>
      <c r="J2264" s="56" t="s">
        <v>1946</v>
      </c>
      <c r="K2264" s="56" t="s">
        <v>1946</v>
      </c>
      <c r="L2264" s="60" t="s">
        <v>15958</v>
      </c>
      <c r="M2264" s="56" t="s">
        <v>15959</v>
      </c>
      <c r="N2264" s="56" t="s">
        <v>137</v>
      </c>
      <c r="O2264" s="56" t="s">
        <v>15960</v>
      </c>
      <c r="P2264" s="56" t="s">
        <v>96</v>
      </c>
      <c r="Q2264" s="59"/>
      <c r="R2264" s="61"/>
      <c r="S2264" s="61"/>
      <c r="T2264" s="61"/>
      <c r="U2264" s="66"/>
      <c r="V2264" s="61"/>
      <c r="W2264" s="61"/>
      <c r="X2264" s="56" t="s">
        <v>18</v>
      </c>
      <c r="Y2264" s="57">
        <v>43073</v>
      </c>
      <c r="Z2264" s="75"/>
      <c r="AA2264" s="64" t="s">
        <v>15961</v>
      </c>
      <c r="AB2264" s="56" t="s">
        <v>5415</v>
      </c>
      <c r="AC2264" s="61"/>
      <c r="AD2264" s="61"/>
      <c r="AE2264" s="67" t="str">
        <f t="shared" si="1"/>
        <v>Oct</v>
      </c>
      <c r="AF2264" s="68" t="str">
        <f t="shared" si="2"/>
        <v>Dec</v>
      </c>
      <c r="AG2264" s="177">
        <f t="shared" si="6"/>
        <v>54</v>
      </c>
      <c r="AH2264" s="70">
        <f t="shared" si="5"/>
        <v>43049</v>
      </c>
      <c r="AI2264" s="71">
        <f ca="1"/>
        <v>-940</v>
      </c>
      <c r="AJ2264" s="71" t="str">
        <v>2017</v>
      </c>
      <c r="AK2264" s="70">
        <f t="shared" si="4"/>
        <v>43029</v>
      </c>
    </row>
    <row r="2265" spans="1:37" ht="14.4">
      <c r="A2265" s="239" t="s">
        <v>15962</v>
      </c>
      <c r="B2265" s="56" t="s">
        <v>89</v>
      </c>
      <c r="C2265" s="57">
        <v>43004</v>
      </c>
      <c r="D2265" s="56" t="s">
        <v>90</v>
      </c>
      <c r="E2265" s="56" t="s">
        <v>30</v>
      </c>
      <c r="F2265" s="271" t="s">
        <v>106</v>
      </c>
      <c r="G2265" s="168" t="s">
        <v>107</v>
      </c>
      <c r="H2265" s="169" t="s">
        <v>30</v>
      </c>
      <c r="I2265" s="59">
        <f t="shared" si="0"/>
        <v>43034</v>
      </c>
      <c r="J2265" s="61"/>
      <c r="K2265" s="61"/>
      <c r="L2265" s="60" t="s">
        <v>15963</v>
      </c>
      <c r="M2265" s="56" t="s">
        <v>15964</v>
      </c>
      <c r="N2265" s="56" t="s">
        <v>249</v>
      </c>
      <c r="O2265" s="56" t="s">
        <v>15965</v>
      </c>
      <c r="P2265" s="56" t="s">
        <v>28</v>
      </c>
      <c r="Q2265" s="59"/>
      <c r="R2265" s="61"/>
      <c r="S2265" s="61"/>
      <c r="T2265" s="61"/>
      <c r="U2265" s="66"/>
      <c r="V2265" s="61"/>
      <c r="W2265" s="61"/>
      <c r="X2265" s="56" t="s">
        <v>14</v>
      </c>
      <c r="Y2265" s="57">
        <v>43073</v>
      </c>
      <c r="Z2265" s="63">
        <v>8</v>
      </c>
      <c r="AA2265" s="64" t="s">
        <v>15966</v>
      </c>
      <c r="AB2265" s="61"/>
      <c r="AC2265" s="61"/>
      <c r="AD2265" s="61"/>
      <c r="AE2265" s="67" t="str">
        <f t="shared" si="1"/>
        <v>Sep</v>
      </c>
      <c r="AF2265" s="68" t="str">
        <f t="shared" si="2"/>
        <v>Dec</v>
      </c>
      <c r="AG2265" s="177">
        <f t="shared" si="6"/>
        <v>69</v>
      </c>
      <c r="AH2265" s="70">
        <f t="shared" si="5"/>
        <v>43034</v>
      </c>
      <c r="AI2265" s="71">
        <f ca="1"/>
        <v>-955</v>
      </c>
      <c r="AJ2265" s="71" t="str">
        <v>2017</v>
      </c>
      <c r="AK2265" s="70">
        <f t="shared" si="4"/>
        <v>43014</v>
      </c>
    </row>
    <row r="2266" spans="1:37" ht="14.4">
      <c r="A2266" s="239" t="s">
        <v>15967</v>
      </c>
      <c r="B2266" s="61"/>
      <c r="C2266" s="59"/>
      <c r="D2266" s="61"/>
      <c r="E2266" s="61"/>
      <c r="F2266" s="356"/>
      <c r="G2266" s="187"/>
      <c r="H2266" s="184"/>
      <c r="I2266" s="59" t="str">
        <f t="shared" si="0"/>
        <v/>
      </c>
      <c r="J2266" s="61"/>
      <c r="K2266" s="61"/>
      <c r="L2266" s="197"/>
      <c r="M2266" s="61"/>
      <c r="N2266" s="61"/>
      <c r="O2266" s="61"/>
      <c r="P2266" s="61"/>
      <c r="Q2266" s="59"/>
      <c r="R2266" s="61"/>
      <c r="S2266" s="61"/>
      <c r="T2266" s="61"/>
      <c r="U2266" s="66"/>
      <c r="V2266" s="61"/>
      <c r="W2266" s="61"/>
      <c r="X2266" s="61"/>
      <c r="Y2266" s="57"/>
      <c r="Z2266" s="75"/>
      <c r="AA2266" s="95"/>
      <c r="AB2266" s="61"/>
      <c r="AC2266" s="61"/>
      <c r="AD2266" s="61"/>
      <c r="AE2266" s="67" t="str">
        <f t="shared" si="1"/>
        <v/>
      </c>
      <c r="AF2266" s="68" t="str">
        <f t="shared" si="2"/>
        <v/>
      </c>
      <c r="AG2266" s="177" t="str">
        <f t="shared" si="6"/>
        <v/>
      </c>
      <c r="AH2266" s="70" t="str">
        <f t="shared" si="5"/>
        <v/>
      </c>
      <c r="AI2266" s="71" t="str">
        <f ca="1"/>
        <v/>
      </c>
      <c r="AJ2266" s="71" t="str">
        <v/>
      </c>
      <c r="AK2266" s="70" t="str">
        <f t="shared" si="4"/>
        <v/>
      </c>
    </row>
    <row r="2267" spans="1:37" ht="14.4">
      <c r="A2267" s="239" t="s">
        <v>15975</v>
      </c>
      <c r="B2267" s="56" t="s">
        <v>89</v>
      </c>
      <c r="C2267" s="57">
        <v>43018</v>
      </c>
      <c r="D2267" s="56" t="s">
        <v>1027</v>
      </c>
      <c r="E2267" s="56" t="s">
        <v>30</v>
      </c>
      <c r="F2267" s="271" t="s">
        <v>106</v>
      </c>
      <c r="G2267" s="168" t="s">
        <v>107</v>
      </c>
      <c r="H2267" s="169" t="s">
        <v>129</v>
      </c>
      <c r="I2267" s="59">
        <f t="shared" si="0"/>
        <v>43048</v>
      </c>
      <c r="J2267" s="61"/>
      <c r="K2267" s="61"/>
      <c r="L2267" s="60" t="s">
        <v>15978</v>
      </c>
      <c r="M2267" s="56" t="s">
        <v>15979</v>
      </c>
      <c r="N2267" s="56" t="s">
        <v>249</v>
      </c>
      <c r="O2267" s="56" t="s">
        <v>1950</v>
      </c>
      <c r="P2267" s="56" t="s">
        <v>17</v>
      </c>
      <c r="Q2267" s="59"/>
      <c r="R2267" s="61"/>
      <c r="S2267" s="61"/>
      <c r="T2267" s="61"/>
      <c r="U2267" s="66"/>
      <c r="V2267" s="61"/>
      <c r="W2267" s="61"/>
      <c r="X2267" s="56" t="s">
        <v>18</v>
      </c>
      <c r="Y2267" s="57">
        <v>43073</v>
      </c>
      <c r="Z2267" s="75"/>
      <c r="AA2267" s="64" t="s">
        <v>5500</v>
      </c>
      <c r="AB2267" s="61"/>
      <c r="AC2267" s="61"/>
      <c r="AD2267" s="61"/>
      <c r="AE2267" s="67" t="str">
        <f t="shared" si="1"/>
        <v>Oct</v>
      </c>
      <c r="AF2267" s="68" t="str">
        <f t="shared" si="2"/>
        <v>Dec</v>
      </c>
      <c r="AG2267" s="177">
        <f t="shared" si="6"/>
        <v>55</v>
      </c>
      <c r="AH2267" s="70">
        <f t="shared" si="5"/>
        <v>43048</v>
      </c>
      <c r="AI2267" s="71">
        <f ca="1"/>
        <v>-941</v>
      </c>
      <c r="AJ2267" s="71" t="str">
        <v>2017</v>
      </c>
      <c r="AK2267" s="70">
        <f t="shared" si="4"/>
        <v>43028</v>
      </c>
    </row>
    <row r="2268" spans="1:37" ht="14.4">
      <c r="A2268" s="239" t="s">
        <v>15983</v>
      </c>
      <c r="B2268" s="56" t="s">
        <v>89</v>
      </c>
      <c r="C2268" s="57">
        <v>43020</v>
      </c>
      <c r="D2268" s="56" t="s">
        <v>90</v>
      </c>
      <c r="E2268" s="56" t="s">
        <v>15779</v>
      </c>
      <c r="F2268" s="271" t="s">
        <v>214</v>
      </c>
      <c r="G2268" s="168" t="s">
        <v>214</v>
      </c>
      <c r="H2268" s="169" t="s">
        <v>129</v>
      </c>
      <c r="I2268" s="57">
        <f t="shared" si="0"/>
        <v>43050</v>
      </c>
      <c r="J2268" s="56" t="s">
        <v>18</v>
      </c>
      <c r="K2268" s="56" t="s">
        <v>18</v>
      </c>
      <c r="L2268" s="60" t="s">
        <v>15984</v>
      </c>
      <c r="M2268" s="56" t="s">
        <v>15985</v>
      </c>
      <c r="N2268" s="56" t="s">
        <v>22</v>
      </c>
      <c r="O2268" s="56" t="s">
        <v>15987</v>
      </c>
      <c r="P2268" s="56" t="s">
        <v>96</v>
      </c>
      <c r="Q2268" s="57"/>
      <c r="R2268" s="56" t="s">
        <v>18</v>
      </c>
      <c r="S2268" s="56"/>
      <c r="T2268" s="61"/>
      <c r="U2268" s="56" t="s">
        <v>108</v>
      </c>
      <c r="V2268" s="61" t="s">
        <v>108</v>
      </c>
      <c r="W2268" s="61"/>
      <c r="X2268" s="56" t="s">
        <v>18</v>
      </c>
      <c r="Y2268" s="57">
        <v>43073</v>
      </c>
      <c r="Z2268" s="75"/>
      <c r="AA2268" s="64" t="s">
        <v>15988</v>
      </c>
      <c r="AB2268" s="56" t="s">
        <v>5415</v>
      </c>
      <c r="AC2268" s="61"/>
      <c r="AD2268" s="61"/>
      <c r="AE2268" s="67" t="str">
        <f t="shared" si="1"/>
        <v>Oct</v>
      </c>
      <c r="AF2268" s="68" t="str">
        <f t="shared" si="2"/>
        <v>Dec</v>
      </c>
      <c r="AG2268" s="177">
        <f t="shared" si="6"/>
        <v>53</v>
      </c>
      <c r="AH2268" s="70">
        <f t="shared" si="5"/>
        <v>43050</v>
      </c>
      <c r="AI2268" s="71">
        <f ca="1"/>
        <v>-939</v>
      </c>
      <c r="AJ2268" s="71" t="str">
        <v>2017</v>
      </c>
      <c r="AK2268" s="70">
        <f t="shared" si="4"/>
        <v>43030</v>
      </c>
    </row>
    <row r="2269" spans="1:37" ht="14.4">
      <c r="A2269" s="239" t="s">
        <v>15991</v>
      </c>
      <c r="B2269" s="56" t="s">
        <v>89</v>
      </c>
      <c r="C2269" s="57">
        <v>43014</v>
      </c>
      <c r="D2269" s="56" t="s">
        <v>90</v>
      </c>
      <c r="E2269" s="56" t="s">
        <v>30</v>
      </c>
      <c r="F2269" s="271" t="s">
        <v>106</v>
      </c>
      <c r="G2269" s="168" t="s">
        <v>107</v>
      </c>
      <c r="H2269" s="169" t="s">
        <v>129</v>
      </c>
      <c r="I2269" s="59">
        <f t="shared" si="0"/>
        <v>43044</v>
      </c>
      <c r="J2269" s="61"/>
      <c r="K2269" s="61"/>
      <c r="L2269" s="60" t="s">
        <v>745</v>
      </c>
      <c r="M2269" s="56" t="s">
        <v>15993</v>
      </c>
      <c r="N2269" s="61"/>
      <c r="O2269" s="61"/>
      <c r="P2269" s="56"/>
      <c r="Q2269" s="59"/>
      <c r="R2269" s="61"/>
      <c r="S2269" s="61"/>
      <c r="T2269" s="61"/>
      <c r="U2269" s="66"/>
      <c r="V2269" s="61"/>
      <c r="W2269" s="61"/>
      <c r="X2269" s="61"/>
      <c r="Y2269" s="57">
        <v>43073</v>
      </c>
      <c r="Z2269" s="75"/>
      <c r="AA2269" s="64" t="s">
        <v>15995</v>
      </c>
      <c r="AB2269" s="61"/>
      <c r="AC2269" s="61"/>
      <c r="AD2269" s="61"/>
      <c r="AE2269" s="67" t="str">
        <f t="shared" si="1"/>
        <v>Oct</v>
      </c>
      <c r="AF2269" s="68" t="str">
        <f t="shared" si="2"/>
        <v>Dec</v>
      </c>
      <c r="AG2269" s="177">
        <f t="shared" si="6"/>
        <v>59</v>
      </c>
      <c r="AH2269" s="70">
        <f t="shared" si="5"/>
        <v>43044</v>
      </c>
      <c r="AI2269" s="71">
        <f ca="1"/>
        <v>-945</v>
      </c>
      <c r="AJ2269" s="71" t="str">
        <v>2017</v>
      </c>
      <c r="AK2269" s="70">
        <f t="shared" si="4"/>
        <v>43024</v>
      </c>
    </row>
    <row r="2270" spans="1:37" ht="14.4">
      <c r="A2270" s="239" t="s">
        <v>15998</v>
      </c>
      <c r="B2270" s="56" t="s">
        <v>89</v>
      </c>
      <c r="C2270" s="57">
        <v>43021</v>
      </c>
      <c r="D2270" s="56" t="s">
        <v>1027</v>
      </c>
      <c r="E2270" s="56" t="s">
        <v>140</v>
      </c>
      <c r="F2270" s="271" t="s">
        <v>106</v>
      </c>
      <c r="G2270" s="168" t="s">
        <v>107</v>
      </c>
      <c r="H2270" s="169" t="s">
        <v>140</v>
      </c>
      <c r="I2270" s="59">
        <f t="shared" si="0"/>
        <v>43051</v>
      </c>
      <c r="J2270" s="56" t="s">
        <v>1946</v>
      </c>
      <c r="K2270" s="56" t="s">
        <v>16000</v>
      </c>
      <c r="L2270" s="60" t="s">
        <v>16001</v>
      </c>
      <c r="M2270" s="56" t="s">
        <v>16002</v>
      </c>
      <c r="N2270" s="56" t="s">
        <v>20</v>
      </c>
      <c r="O2270" s="56" t="s">
        <v>16003</v>
      </c>
      <c r="P2270" s="56" t="s">
        <v>28</v>
      </c>
      <c r="Q2270" s="59"/>
      <c r="R2270" s="61"/>
      <c r="S2270" s="61"/>
      <c r="T2270" s="61"/>
      <c r="U2270" s="66"/>
      <c r="V2270" s="61"/>
      <c r="W2270" s="61"/>
      <c r="X2270" s="56" t="s">
        <v>14</v>
      </c>
      <c r="Y2270" s="57">
        <v>43073</v>
      </c>
      <c r="Z2270" s="75"/>
      <c r="AA2270" s="64" t="s">
        <v>16004</v>
      </c>
      <c r="AB2270" s="61"/>
      <c r="AC2270" s="61"/>
      <c r="AD2270" s="61"/>
      <c r="AE2270" s="67" t="str">
        <f t="shared" si="1"/>
        <v>Oct</v>
      </c>
      <c r="AF2270" s="68" t="str">
        <f t="shared" si="2"/>
        <v>Dec</v>
      </c>
      <c r="AG2270" s="177">
        <f t="shared" si="6"/>
        <v>52</v>
      </c>
      <c r="AH2270" s="70">
        <f t="shared" si="5"/>
        <v>43051</v>
      </c>
      <c r="AI2270" s="71">
        <f ca="1"/>
        <v>-938</v>
      </c>
      <c r="AJ2270" s="71" t="str">
        <v>2017</v>
      </c>
      <c r="AK2270" s="70">
        <f t="shared" si="4"/>
        <v>43031</v>
      </c>
    </row>
    <row r="2271" spans="1:37" ht="14.4">
      <c r="A2271" s="239" t="s">
        <v>16006</v>
      </c>
      <c r="B2271" s="56" t="s">
        <v>89</v>
      </c>
      <c r="C2271" s="57">
        <v>43020</v>
      </c>
      <c r="D2271" s="56" t="s">
        <v>90</v>
      </c>
      <c r="E2271" s="56" t="s">
        <v>3969</v>
      </c>
      <c r="F2271" s="271" t="s">
        <v>214</v>
      </c>
      <c r="G2271" s="168" t="s">
        <v>3970</v>
      </c>
      <c r="H2271" s="169" t="s">
        <v>3969</v>
      </c>
      <c r="I2271" s="59">
        <f t="shared" si="0"/>
        <v>43050</v>
      </c>
      <c r="J2271" s="56" t="s">
        <v>1946</v>
      </c>
      <c r="K2271" s="56" t="s">
        <v>1946</v>
      </c>
      <c r="L2271" s="60" t="s">
        <v>16008</v>
      </c>
      <c r="M2271" s="56" t="s">
        <v>16009</v>
      </c>
      <c r="N2271" s="56" t="s">
        <v>16</v>
      </c>
      <c r="O2271" s="56" t="s">
        <v>16010</v>
      </c>
      <c r="P2271" s="56" t="s">
        <v>96</v>
      </c>
      <c r="Q2271" s="59"/>
      <c r="R2271" s="61"/>
      <c r="S2271" s="61"/>
      <c r="T2271" s="61"/>
      <c r="U2271" s="66"/>
      <c r="V2271" s="61"/>
      <c r="W2271" s="61"/>
      <c r="X2271" s="56" t="s">
        <v>18</v>
      </c>
      <c r="Y2271" s="57">
        <v>43073</v>
      </c>
      <c r="Z2271" s="75"/>
      <c r="AA2271" s="64" t="s">
        <v>16012</v>
      </c>
      <c r="AB2271" s="56" t="s">
        <v>5415</v>
      </c>
      <c r="AC2271" s="61"/>
      <c r="AD2271" s="61"/>
      <c r="AE2271" s="67" t="str">
        <f t="shared" si="1"/>
        <v>Oct</v>
      </c>
      <c r="AF2271" s="68" t="str">
        <f t="shared" si="2"/>
        <v>Dec</v>
      </c>
      <c r="AG2271" s="177">
        <f t="shared" si="6"/>
        <v>53</v>
      </c>
      <c r="AH2271" s="70">
        <f t="shared" si="5"/>
        <v>43050</v>
      </c>
      <c r="AI2271" s="71">
        <f ca="1"/>
        <v>-939</v>
      </c>
      <c r="AJ2271" s="71" t="str">
        <v>2017</v>
      </c>
      <c r="AK2271" s="70">
        <f t="shared" si="4"/>
        <v>43030</v>
      </c>
    </row>
    <row r="2272" spans="1:37" ht="14.4">
      <c r="A2272" s="239" t="s">
        <v>16014</v>
      </c>
      <c r="B2272" s="56" t="s">
        <v>89</v>
      </c>
      <c r="C2272" s="57">
        <v>43021</v>
      </c>
      <c r="D2272" s="56" t="s">
        <v>1027</v>
      </c>
      <c r="E2272" s="56" t="s">
        <v>140</v>
      </c>
      <c r="F2272" s="271" t="s">
        <v>106</v>
      </c>
      <c r="G2272" s="168" t="s">
        <v>107</v>
      </c>
      <c r="H2272" s="169" t="s">
        <v>140</v>
      </c>
      <c r="I2272" s="59">
        <f t="shared" si="0"/>
        <v>43051</v>
      </c>
      <c r="J2272" s="56" t="s">
        <v>1946</v>
      </c>
      <c r="K2272" s="56" t="s">
        <v>6453</v>
      </c>
      <c r="L2272" s="60" t="s">
        <v>16015</v>
      </c>
      <c r="M2272" s="56" t="s">
        <v>16016</v>
      </c>
      <c r="N2272" s="56" t="s">
        <v>143</v>
      </c>
      <c r="O2272" s="61"/>
      <c r="P2272" s="61"/>
      <c r="Q2272" s="59"/>
      <c r="R2272" s="61"/>
      <c r="S2272" s="61"/>
      <c r="T2272" s="61"/>
      <c r="U2272" s="66"/>
      <c r="V2272" s="61"/>
      <c r="W2272" s="61"/>
      <c r="X2272" s="56" t="s">
        <v>14</v>
      </c>
      <c r="Y2272" s="57">
        <v>43073</v>
      </c>
      <c r="Z2272" s="75"/>
      <c r="AA2272" s="64" t="s">
        <v>9140</v>
      </c>
      <c r="AB2272" s="61"/>
      <c r="AC2272" s="61"/>
      <c r="AD2272" s="61"/>
      <c r="AE2272" s="67" t="str">
        <f t="shared" si="1"/>
        <v>Oct</v>
      </c>
      <c r="AF2272" s="68" t="str">
        <f t="shared" si="2"/>
        <v>Dec</v>
      </c>
      <c r="AG2272" s="177">
        <f t="shared" si="6"/>
        <v>52</v>
      </c>
      <c r="AH2272" s="70">
        <f t="shared" si="5"/>
        <v>43051</v>
      </c>
      <c r="AI2272" s="71">
        <f ca="1"/>
        <v>-938</v>
      </c>
      <c r="AJ2272" s="71" t="str">
        <v>2017</v>
      </c>
      <c r="AK2272" s="70">
        <f t="shared" si="4"/>
        <v>43031</v>
      </c>
    </row>
    <row r="2273" spans="1:37" ht="14.4">
      <c r="A2273" s="239" t="s">
        <v>16020</v>
      </c>
      <c r="B2273" s="56" t="s">
        <v>89</v>
      </c>
      <c r="C2273" s="57">
        <v>43021</v>
      </c>
      <c r="D2273" s="56" t="s">
        <v>90</v>
      </c>
      <c r="E2273" s="56" t="s">
        <v>140</v>
      </c>
      <c r="F2273" s="271" t="s">
        <v>106</v>
      </c>
      <c r="G2273" s="168" t="s">
        <v>107</v>
      </c>
      <c r="H2273" s="169" t="s">
        <v>140</v>
      </c>
      <c r="I2273" s="59">
        <f t="shared" si="0"/>
        <v>43051</v>
      </c>
      <c r="J2273" s="56" t="s">
        <v>1946</v>
      </c>
      <c r="K2273" s="56" t="s">
        <v>1946</v>
      </c>
      <c r="L2273" s="60" t="s">
        <v>16022</v>
      </c>
      <c r="M2273" s="56" t="s">
        <v>16023</v>
      </c>
      <c r="N2273" s="56" t="s">
        <v>137</v>
      </c>
      <c r="O2273" s="56" t="s">
        <v>16024</v>
      </c>
      <c r="P2273" s="56" t="s">
        <v>17</v>
      </c>
      <c r="Q2273" s="59"/>
      <c r="R2273" s="61"/>
      <c r="S2273" s="61"/>
      <c r="T2273" s="61"/>
      <c r="U2273" s="66"/>
      <c r="V2273" s="61"/>
      <c r="W2273" s="61"/>
      <c r="X2273" s="56" t="s">
        <v>18</v>
      </c>
      <c r="Y2273" s="57">
        <v>43073</v>
      </c>
      <c r="Z2273" s="75"/>
      <c r="AA2273" s="64" t="s">
        <v>16026</v>
      </c>
      <c r="AB2273" s="61"/>
      <c r="AC2273" s="61"/>
      <c r="AD2273" s="61"/>
      <c r="AE2273" s="67" t="str">
        <f t="shared" si="1"/>
        <v>Oct</v>
      </c>
      <c r="AF2273" s="68" t="str">
        <f t="shared" si="2"/>
        <v>Dec</v>
      </c>
      <c r="AG2273" s="177">
        <f t="shared" si="6"/>
        <v>52</v>
      </c>
      <c r="AH2273" s="70">
        <f t="shared" si="5"/>
        <v>43051</v>
      </c>
      <c r="AI2273" s="71">
        <f ca="1"/>
        <v>-938</v>
      </c>
      <c r="AJ2273" s="71" t="str">
        <v>2017</v>
      </c>
      <c r="AK2273" s="70">
        <f t="shared" si="4"/>
        <v>43031</v>
      </c>
    </row>
    <row r="2274" spans="1:37" ht="14.4">
      <c r="A2274" s="239" t="s">
        <v>16029</v>
      </c>
      <c r="B2274" s="56" t="s">
        <v>89</v>
      </c>
      <c r="C2274" s="57">
        <v>43021</v>
      </c>
      <c r="D2274" s="56" t="s">
        <v>90</v>
      </c>
      <c r="E2274" s="56" t="s">
        <v>15779</v>
      </c>
      <c r="F2274" s="271" t="s">
        <v>214</v>
      </c>
      <c r="G2274" s="168" t="s">
        <v>214</v>
      </c>
      <c r="H2274" s="169" t="s">
        <v>2445</v>
      </c>
      <c r="I2274" s="57">
        <f t="shared" si="0"/>
        <v>43051</v>
      </c>
      <c r="J2274" s="56" t="s">
        <v>18</v>
      </c>
      <c r="K2274" s="56" t="s">
        <v>18</v>
      </c>
      <c r="L2274" s="60" t="s">
        <v>16030</v>
      </c>
      <c r="M2274" s="56" t="s">
        <v>16031</v>
      </c>
      <c r="N2274" s="61"/>
      <c r="O2274" s="61"/>
      <c r="P2274" s="56" t="s">
        <v>96</v>
      </c>
      <c r="Q2274" s="57"/>
      <c r="R2274" s="56" t="s">
        <v>108</v>
      </c>
      <c r="S2274" s="56"/>
      <c r="T2274" s="61"/>
      <c r="U2274" s="56" t="s">
        <v>108</v>
      </c>
      <c r="V2274" s="61" t="s">
        <v>108</v>
      </c>
      <c r="W2274" s="61"/>
      <c r="X2274" s="56" t="s">
        <v>108</v>
      </c>
      <c r="Y2274" s="57">
        <v>43073</v>
      </c>
      <c r="Z2274" s="75"/>
      <c r="AA2274" s="64" t="s">
        <v>16033</v>
      </c>
      <c r="AB2274" s="56" t="s">
        <v>633</v>
      </c>
      <c r="AC2274" s="61"/>
      <c r="AD2274" s="61"/>
      <c r="AE2274" s="67" t="str">
        <f t="shared" si="1"/>
        <v>Oct</v>
      </c>
      <c r="AF2274" s="68" t="str">
        <f t="shared" si="2"/>
        <v>Dec</v>
      </c>
      <c r="AG2274" s="177">
        <f t="shared" si="6"/>
        <v>52</v>
      </c>
      <c r="AH2274" s="70">
        <f t="shared" si="5"/>
        <v>43051</v>
      </c>
      <c r="AI2274" s="71">
        <f ca="1"/>
        <v>-938</v>
      </c>
      <c r="AJ2274" s="71" t="str">
        <v>2017</v>
      </c>
      <c r="AK2274" s="70">
        <f t="shared" si="4"/>
        <v>43031</v>
      </c>
    </row>
    <row r="2275" spans="1:37" ht="14.4">
      <c r="A2275" s="239" t="s">
        <v>16035</v>
      </c>
      <c r="B2275" s="56" t="s">
        <v>89</v>
      </c>
      <c r="C2275" s="57">
        <v>43020</v>
      </c>
      <c r="D2275" s="56" t="s">
        <v>1027</v>
      </c>
      <c r="E2275" s="56" t="s">
        <v>112</v>
      </c>
      <c r="F2275" s="271" t="s">
        <v>106</v>
      </c>
      <c r="G2275" s="168" t="s">
        <v>113</v>
      </c>
      <c r="H2275" s="169" t="s">
        <v>112</v>
      </c>
      <c r="I2275" s="59">
        <f t="shared" si="0"/>
        <v>43050</v>
      </c>
      <c r="J2275" s="56" t="s">
        <v>1946</v>
      </c>
      <c r="K2275" s="56" t="s">
        <v>1946</v>
      </c>
      <c r="L2275" s="60" t="s">
        <v>16037</v>
      </c>
      <c r="M2275" s="56" t="s">
        <v>16038</v>
      </c>
      <c r="N2275" s="61"/>
      <c r="O2275" s="56" t="s">
        <v>5024</v>
      </c>
      <c r="P2275" s="56" t="s">
        <v>116</v>
      </c>
      <c r="Q2275" s="59"/>
      <c r="R2275" s="61"/>
      <c r="S2275" s="61"/>
      <c r="T2275" s="56" t="s">
        <v>1946</v>
      </c>
      <c r="U2275" s="66"/>
      <c r="V2275" s="61"/>
      <c r="W2275" s="61"/>
      <c r="X2275" s="61"/>
      <c r="Y2275" s="57">
        <v>43073</v>
      </c>
      <c r="Z2275" s="75"/>
      <c r="AA2275" s="64"/>
      <c r="AB2275" s="61"/>
      <c r="AC2275" s="61"/>
      <c r="AD2275" s="61"/>
      <c r="AE2275" s="67" t="str">
        <f t="shared" si="1"/>
        <v>Oct</v>
      </c>
      <c r="AF2275" s="68" t="str">
        <f t="shared" si="2"/>
        <v>Dec</v>
      </c>
      <c r="AG2275" s="177">
        <f t="shared" si="6"/>
        <v>53</v>
      </c>
      <c r="AH2275" s="70">
        <f t="shared" si="5"/>
        <v>43050</v>
      </c>
      <c r="AI2275" s="71">
        <f ca="1"/>
        <v>-939</v>
      </c>
      <c r="AJ2275" s="71" t="str">
        <v>2017</v>
      </c>
      <c r="AK2275" s="70">
        <f t="shared" si="4"/>
        <v>43030</v>
      </c>
    </row>
    <row r="2276" spans="1:37" ht="14.4">
      <c r="A2276" s="239" t="s">
        <v>16040</v>
      </c>
      <c r="B2276" s="56" t="s">
        <v>89</v>
      </c>
      <c r="C2276" s="57">
        <v>43018</v>
      </c>
      <c r="D2276" s="56" t="s">
        <v>1027</v>
      </c>
      <c r="E2276" s="56" t="s">
        <v>112</v>
      </c>
      <c r="F2276" s="271" t="s">
        <v>106</v>
      </c>
      <c r="G2276" s="168" t="s">
        <v>113</v>
      </c>
      <c r="H2276" s="169" t="s">
        <v>112</v>
      </c>
      <c r="I2276" s="59">
        <f t="shared" si="0"/>
        <v>43048</v>
      </c>
      <c r="J2276" s="56" t="s">
        <v>1946</v>
      </c>
      <c r="K2276" s="56" t="s">
        <v>6453</v>
      </c>
      <c r="L2276" s="60" t="s">
        <v>5898</v>
      </c>
      <c r="M2276" s="56" t="s">
        <v>1769</v>
      </c>
      <c r="N2276" s="56" t="s">
        <v>20</v>
      </c>
      <c r="O2276" s="56" t="s">
        <v>15452</v>
      </c>
      <c r="P2276" s="56" t="s">
        <v>116</v>
      </c>
      <c r="Q2276" s="59"/>
      <c r="R2276" s="61"/>
      <c r="S2276" s="61"/>
      <c r="T2276" s="61"/>
      <c r="U2276" s="66"/>
      <c r="V2276" s="61"/>
      <c r="W2276" s="61"/>
      <c r="X2276" s="61"/>
      <c r="Y2276" s="57">
        <v>43073</v>
      </c>
      <c r="Z2276" s="75"/>
      <c r="AA2276" s="64" t="s">
        <v>3956</v>
      </c>
      <c r="AB2276" s="61"/>
      <c r="AC2276" s="61"/>
      <c r="AD2276" s="61"/>
      <c r="AE2276" s="67" t="str">
        <f t="shared" si="1"/>
        <v>Oct</v>
      </c>
      <c r="AF2276" s="68" t="str">
        <f t="shared" si="2"/>
        <v>Dec</v>
      </c>
      <c r="AG2276" s="177">
        <f t="shared" si="6"/>
        <v>55</v>
      </c>
      <c r="AH2276" s="70">
        <f t="shared" si="5"/>
        <v>43048</v>
      </c>
      <c r="AI2276" s="71">
        <f ca="1"/>
        <v>-941</v>
      </c>
      <c r="AJ2276" s="71" t="str">
        <v>2017</v>
      </c>
      <c r="AK2276" s="70">
        <f t="shared" si="4"/>
        <v>43028</v>
      </c>
    </row>
    <row r="2277" spans="1:37" ht="14.4">
      <c r="A2277" s="239" t="s">
        <v>16043</v>
      </c>
      <c r="B2277" s="56" t="s">
        <v>89</v>
      </c>
      <c r="C2277" s="57">
        <v>43018</v>
      </c>
      <c r="D2277" s="56" t="s">
        <v>1027</v>
      </c>
      <c r="E2277" s="56" t="s">
        <v>112</v>
      </c>
      <c r="F2277" s="271" t="s">
        <v>106</v>
      </c>
      <c r="G2277" s="168" t="s">
        <v>113</v>
      </c>
      <c r="H2277" s="169" t="s">
        <v>112</v>
      </c>
      <c r="I2277" s="59">
        <f t="shared" si="0"/>
        <v>43048</v>
      </c>
      <c r="J2277" s="56" t="s">
        <v>1946</v>
      </c>
      <c r="K2277" s="56" t="s">
        <v>6453</v>
      </c>
      <c r="L2277" s="60" t="s">
        <v>745</v>
      </c>
      <c r="M2277" s="56" t="s">
        <v>16046</v>
      </c>
      <c r="N2277" s="61"/>
      <c r="O2277" s="56" t="s">
        <v>16047</v>
      </c>
      <c r="P2277" s="56" t="s">
        <v>116</v>
      </c>
      <c r="Q2277" s="57">
        <v>43024</v>
      </c>
      <c r="R2277" s="61"/>
      <c r="S2277" s="61"/>
      <c r="T2277" s="61"/>
      <c r="U2277" s="66"/>
      <c r="V2277" s="61"/>
      <c r="W2277" s="61"/>
      <c r="X2277" s="61"/>
      <c r="Y2277" s="57">
        <v>43073</v>
      </c>
      <c r="Z2277" s="75"/>
      <c r="AA2277" s="64" t="s">
        <v>257</v>
      </c>
      <c r="AB2277" s="61"/>
      <c r="AC2277" s="61"/>
      <c r="AD2277" s="61"/>
      <c r="AE2277" s="67" t="str">
        <f t="shared" si="1"/>
        <v>Oct</v>
      </c>
      <c r="AF2277" s="68" t="str">
        <f t="shared" si="2"/>
        <v>Dec</v>
      </c>
      <c r="AG2277" s="177">
        <f t="shared" si="6"/>
        <v>55</v>
      </c>
      <c r="AH2277" s="70">
        <f t="shared" si="5"/>
        <v>43048</v>
      </c>
      <c r="AI2277" s="71">
        <f ca="1"/>
        <v>-941</v>
      </c>
      <c r="AJ2277" s="71" t="str">
        <v>2017</v>
      </c>
      <c r="AK2277" s="70">
        <f t="shared" si="4"/>
        <v>43028</v>
      </c>
    </row>
    <row r="2278" spans="1:37" ht="14.4">
      <c r="A2278" s="239" t="s">
        <v>16049</v>
      </c>
      <c r="B2278" s="56" t="s">
        <v>89</v>
      </c>
      <c r="C2278" s="57">
        <v>43021</v>
      </c>
      <c r="D2278" s="56" t="s">
        <v>90</v>
      </c>
      <c r="E2278" s="56" t="s">
        <v>15779</v>
      </c>
      <c r="F2278" s="271" t="s">
        <v>214</v>
      </c>
      <c r="G2278" s="168" t="s">
        <v>214</v>
      </c>
      <c r="H2278" s="169" t="s">
        <v>2445</v>
      </c>
      <c r="I2278" s="57">
        <f t="shared" si="0"/>
        <v>43051</v>
      </c>
      <c r="J2278" s="56" t="s">
        <v>18</v>
      </c>
      <c r="K2278" s="56" t="s">
        <v>18</v>
      </c>
      <c r="L2278" s="60" t="s">
        <v>16051</v>
      </c>
      <c r="M2278" s="61"/>
      <c r="N2278" s="61"/>
      <c r="O2278" s="56" t="s">
        <v>2411</v>
      </c>
      <c r="P2278" s="56" t="s">
        <v>17</v>
      </c>
      <c r="Q2278" s="57"/>
      <c r="R2278" s="56" t="s">
        <v>108</v>
      </c>
      <c r="S2278" s="56"/>
      <c r="T2278" s="61"/>
      <c r="U2278" s="56" t="s">
        <v>108</v>
      </c>
      <c r="V2278" s="61" t="s">
        <v>108</v>
      </c>
      <c r="W2278" s="61"/>
      <c r="X2278" s="56" t="s">
        <v>18</v>
      </c>
      <c r="Y2278" s="57">
        <v>43073</v>
      </c>
      <c r="Z2278" s="104"/>
      <c r="AA2278" s="64" t="s">
        <v>257</v>
      </c>
      <c r="AB2278" s="56" t="s">
        <v>5415</v>
      </c>
      <c r="AC2278" s="61"/>
      <c r="AD2278" s="61"/>
      <c r="AE2278" s="67" t="str">
        <f t="shared" si="1"/>
        <v>Oct</v>
      </c>
      <c r="AF2278" s="68" t="str">
        <f t="shared" si="2"/>
        <v>Dec</v>
      </c>
      <c r="AG2278" s="177">
        <f t="shared" si="6"/>
        <v>52</v>
      </c>
      <c r="AH2278" s="70">
        <f t="shared" si="5"/>
        <v>43051</v>
      </c>
      <c r="AI2278" s="71">
        <f ca="1"/>
        <v>-938</v>
      </c>
      <c r="AJ2278" s="71" t="str">
        <v>2017</v>
      </c>
      <c r="AK2278" s="70">
        <f t="shared" si="4"/>
        <v>43031</v>
      </c>
    </row>
    <row r="2279" spans="1:37" ht="14.4">
      <c r="A2279" s="239" t="s">
        <v>16055</v>
      </c>
      <c r="B2279" s="56" t="s">
        <v>89</v>
      </c>
      <c r="C2279" s="57">
        <v>43014</v>
      </c>
      <c r="D2279" s="56" t="s">
        <v>1027</v>
      </c>
      <c r="E2279" s="56" t="s">
        <v>112</v>
      </c>
      <c r="F2279" s="271" t="s">
        <v>106</v>
      </c>
      <c r="G2279" s="168" t="s">
        <v>113</v>
      </c>
      <c r="H2279" s="169" t="s">
        <v>112</v>
      </c>
      <c r="I2279" s="59">
        <f t="shared" si="0"/>
        <v>43044</v>
      </c>
      <c r="J2279" s="56" t="s">
        <v>1946</v>
      </c>
      <c r="K2279" s="56" t="s">
        <v>6453</v>
      </c>
      <c r="L2279" s="60" t="s">
        <v>16057</v>
      </c>
      <c r="M2279" s="56" t="s">
        <v>16058</v>
      </c>
      <c r="N2279" s="61"/>
      <c r="O2279" s="56" t="s">
        <v>16059</v>
      </c>
      <c r="P2279" s="56" t="s">
        <v>116</v>
      </c>
      <c r="Q2279" s="59"/>
      <c r="R2279" s="61"/>
      <c r="S2279" s="61"/>
      <c r="T2279" s="61"/>
      <c r="U2279" s="66"/>
      <c r="V2279" s="61"/>
      <c r="W2279" s="61"/>
      <c r="X2279" s="61"/>
      <c r="Y2279" s="57">
        <v>43073</v>
      </c>
      <c r="Z2279" s="75"/>
      <c r="AA2279" s="64" t="s">
        <v>3956</v>
      </c>
      <c r="AB2279" s="61"/>
      <c r="AC2279" s="61"/>
      <c r="AD2279" s="61"/>
      <c r="AE2279" s="67" t="str">
        <f t="shared" si="1"/>
        <v>Oct</v>
      </c>
      <c r="AF2279" s="68" t="str">
        <f t="shared" si="2"/>
        <v>Dec</v>
      </c>
      <c r="AG2279" s="177">
        <f t="shared" si="6"/>
        <v>59</v>
      </c>
      <c r="AH2279" s="70">
        <f t="shared" si="5"/>
        <v>43044</v>
      </c>
      <c r="AI2279" s="71">
        <f ca="1"/>
        <v>-945</v>
      </c>
      <c r="AJ2279" s="71" t="str">
        <v>2017</v>
      </c>
      <c r="AK2279" s="70">
        <f t="shared" si="4"/>
        <v>43024</v>
      </c>
    </row>
    <row r="2280" spans="1:37" ht="14.4">
      <c r="A2280" s="239" t="s">
        <v>16062</v>
      </c>
      <c r="B2280" s="56" t="s">
        <v>89</v>
      </c>
      <c r="C2280" s="57">
        <v>43018</v>
      </c>
      <c r="D2280" s="56" t="s">
        <v>1027</v>
      </c>
      <c r="E2280" s="56" t="s">
        <v>112</v>
      </c>
      <c r="F2280" s="271" t="s">
        <v>106</v>
      </c>
      <c r="G2280" s="168" t="s">
        <v>113</v>
      </c>
      <c r="H2280" s="169" t="s">
        <v>112</v>
      </c>
      <c r="I2280" s="59">
        <f t="shared" si="0"/>
        <v>43048</v>
      </c>
      <c r="J2280" s="56" t="s">
        <v>1946</v>
      </c>
      <c r="K2280" s="56" t="s">
        <v>6453</v>
      </c>
      <c r="L2280" s="60" t="s">
        <v>16064</v>
      </c>
      <c r="M2280" s="61"/>
      <c r="N2280" s="61"/>
      <c r="O2280" s="61"/>
      <c r="P2280" s="56" t="s">
        <v>116</v>
      </c>
      <c r="Q2280" s="57">
        <v>43024</v>
      </c>
      <c r="R2280" s="61"/>
      <c r="S2280" s="61"/>
      <c r="T2280" s="61"/>
      <c r="U2280" s="66"/>
      <c r="V2280" s="61"/>
      <c r="W2280" s="61"/>
      <c r="X2280" s="61"/>
      <c r="Y2280" s="57">
        <v>43073</v>
      </c>
      <c r="Z2280" s="75"/>
      <c r="AA2280" s="64" t="s">
        <v>257</v>
      </c>
      <c r="AB2280" s="61"/>
      <c r="AC2280" s="61"/>
      <c r="AD2280" s="61"/>
      <c r="AE2280" s="67" t="str">
        <f t="shared" si="1"/>
        <v>Oct</v>
      </c>
      <c r="AF2280" s="68" t="str">
        <f t="shared" si="2"/>
        <v>Dec</v>
      </c>
      <c r="AG2280" s="177">
        <f t="shared" si="6"/>
        <v>55</v>
      </c>
      <c r="AH2280" s="70">
        <f t="shared" si="5"/>
        <v>43048</v>
      </c>
      <c r="AI2280" s="71">
        <f ca="1"/>
        <v>-941</v>
      </c>
      <c r="AJ2280" s="71" t="str">
        <v>2017</v>
      </c>
      <c r="AK2280" s="70">
        <f t="shared" si="4"/>
        <v>43028</v>
      </c>
    </row>
    <row r="2281" spans="1:37" ht="14.4">
      <c r="A2281" s="239" t="s">
        <v>16066</v>
      </c>
      <c r="B2281" s="56" t="s">
        <v>89</v>
      </c>
      <c r="C2281" s="57">
        <v>43021</v>
      </c>
      <c r="D2281" s="56" t="s">
        <v>90</v>
      </c>
      <c r="E2281" s="56" t="s">
        <v>15779</v>
      </c>
      <c r="F2281" s="271" t="s">
        <v>214</v>
      </c>
      <c r="G2281" s="168" t="s">
        <v>214</v>
      </c>
      <c r="H2281" s="169" t="s">
        <v>2445</v>
      </c>
      <c r="I2281" s="57">
        <f t="shared" si="0"/>
        <v>43051</v>
      </c>
      <c r="J2281" s="56" t="s">
        <v>14</v>
      </c>
      <c r="K2281" s="56" t="s">
        <v>14</v>
      </c>
      <c r="L2281" s="60" t="s">
        <v>16069</v>
      </c>
      <c r="M2281" s="61"/>
      <c r="N2281" s="61"/>
      <c r="O2281" s="61"/>
      <c r="P2281" s="56" t="s">
        <v>96</v>
      </c>
      <c r="Q2281" s="57"/>
      <c r="R2281" s="56" t="s">
        <v>108</v>
      </c>
      <c r="S2281" s="56"/>
      <c r="T2281" s="61"/>
      <c r="U2281" s="56" t="s">
        <v>108</v>
      </c>
      <c r="V2281" s="61" t="s">
        <v>108</v>
      </c>
      <c r="W2281" s="61"/>
      <c r="X2281" s="56" t="s">
        <v>14</v>
      </c>
      <c r="Y2281" s="57">
        <v>43073</v>
      </c>
      <c r="Z2281" s="75"/>
      <c r="AA2281" s="64" t="s">
        <v>16071</v>
      </c>
      <c r="AB2281" s="56" t="s">
        <v>3872</v>
      </c>
      <c r="AC2281" s="61"/>
      <c r="AD2281" s="61"/>
      <c r="AE2281" s="67" t="str">
        <f t="shared" si="1"/>
        <v>Oct</v>
      </c>
      <c r="AF2281" s="68" t="str">
        <f t="shared" si="2"/>
        <v>Dec</v>
      </c>
      <c r="AG2281" s="177">
        <f t="shared" si="6"/>
        <v>52</v>
      </c>
      <c r="AH2281" s="70">
        <f t="shared" si="5"/>
        <v>43051</v>
      </c>
      <c r="AI2281" s="71">
        <f ca="1"/>
        <v>-938</v>
      </c>
      <c r="AJ2281" s="71" t="str">
        <v>2017</v>
      </c>
      <c r="AK2281" s="70">
        <f t="shared" si="4"/>
        <v>43031</v>
      </c>
    </row>
    <row r="2282" spans="1:37" ht="14.4">
      <c r="A2282" s="239" t="s">
        <v>16072</v>
      </c>
      <c r="B2282" s="56" t="s">
        <v>89</v>
      </c>
      <c r="C2282" s="57">
        <v>43018</v>
      </c>
      <c r="D2282" s="56" t="s">
        <v>1027</v>
      </c>
      <c r="E2282" s="56" t="s">
        <v>112</v>
      </c>
      <c r="F2282" s="271" t="s">
        <v>106</v>
      </c>
      <c r="G2282" s="168" t="s">
        <v>113</v>
      </c>
      <c r="H2282" s="169" t="s">
        <v>112</v>
      </c>
      <c r="I2282" s="59">
        <f t="shared" si="0"/>
        <v>43048</v>
      </c>
      <c r="J2282" s="56" t="s">
        <v>1946</v>
      </c>
      <c r="K2282" s="56" t="s">
        <v>6453</v>
      </c>
      <c r="L2282" s="60" t="s">
        <v>642</v>
      </c>
      <c r="M2282" s="56" t="s">
        <v>16074</v>
      </c>
      <c r="N2282" s="56" t="s">
        <v>27</v>
      </c>
      <c r="O2282" s="56">
        <v>2017711104</v>
      </c>
      <c r="P2282" s="56" t="s">
        <v>116</v>
      </c>
      <c r="Q2282" s="57"/>
      <c r="R2282" s="61"/>
      <c r="S2282" s="61"/>
      <c r="T2282" s="61"/>
      <c r="U2282" s="66"/>
      <c r="V2282" s="61"/>
      <c r="W2282" s="61"/>
      <c r="X2282" s="61"/>
      <c r="Y2282" s="57">
        <v>43073</v>
      </c>
      <c r="Z2282" s="75"/>
      <c r="AA2282" s="64" t="s">
        <v>3956</v>
      </c>
      <c r="AB2282" s="61"/>
      <c r="AC2282" s="61"/>
      <c r="AD2282" s="61"/>
      <c r="AE2282" s="67" t="str">
        <f t="shared" si="1"/>
        <v>Oct</v>
      </c>
      <c r="AF2282" s="68" t="str">
        <f t="shared" si="2"/>
        <v>Dec</v>
      </c>
      <c r="AG2282" s="177">
        <f t="shared" si="6"/>
        <v>55</v>
      </c>
      <c r="AH2282" s="70">
        <f t="shared" si="5"/>
        <v>43048</v>
      </c>
      <c r="AI2282" s="71">
        <f ca="1"/>
        <v>-941</v>
      </c>
      <c r="AJ2282" s="71" t="str">
        <v>2017</v>
      </c>
      <c r="AK2282" s="70">
        <f t="shared" si="4"/>
        <v>43028</v>
      </c>
    </row>
    <row r="2283" spans="1:37" ht="14.4">
      <c r="A2283" s="239" t="s">
        <v>16078</v>
      </c>
      <c r="B2283" s="56" t="s">
        <v>89</v>
      </c>
      <c r="C2283" s="57">
        <v>43012</v>
      </c>
      <c r="D2283" s="56" t="s">
        <v>90</v>
      </c>
      <c r="E2283" s="56" t="s">
        <v>30</v>
      </c>
      <c r="F2283" s="271" t="s">
        <v>106</v>
      </c>
      <c r="G2283" s="168" t="s">
        <v>107</v>
      </c>
      <c r="H2283" s="169" t="s">
        <v>129</v>
      </c>
      <c r="I2283" s="59">
        <f t="shared" si="0"/>
        <v>43042</v>
      </c>
      <c r="J2283" s="61"/>
      <c r="K2283" s="61"/>
      <c r="L2283" s="60" t="s">
        <v>16079</v>
      </c>
      <c r="M2283" s="61"/>
      <c r="N2283" s="56" t="s">
        <v>95</v>
      </c>
      <c r="O2283" s="56" t="s">
        <v>16081</v>
      </c>
      <c r="P2283" s="56" t="s">
        <v>17</v>
      </c>
      <c r="Q2283" s="59"/>
      <c r="R2283" s="61"/>
      <c r="S2283" s="61"/>
      <c r="T2283" s="61"/>
      <c r="U2283" s="66"/>
      <c r="V2283" s="61"/>
      <c r="W2283" s="61"/>
      <c r="X2283" s="56" t="s">
        <v>18</v>
      </c>
      <c r="Y2283" s="57">
        <v>43073</v>
      </c>
      <c r="Z2283" s="75"/>
      <c r="AA2283" s="64" t="s">
        <v>5500</v>
      </c>
      <c r="AB2283" s="61"/>
      <c r="AC2283" s="61"/>
      <c r="AD2283" s="61"/>
      <c r="AE2283" s="67" t="str">
        <f t="shared" si="1"/>
        <v>Oct</v>
      </c>
      <c r="AF2283" s="68" t="str">
        <f t="shared" si="2"/>
        <v>Dec</v>
      </c>
      <c r="AG2283" s="177">
        <f t="shared" si="6"/>
        <v>61</v>
      </c>
      <c r="AH2283" s="70">
        <f t="shared" si="5"/>
        <v>43042</v>
      </c>
      <c r="AI2283" s="71">
        <f ca="1"/>
        <v>-947</v>
      </c>
      <c r="AJ2283" s="71" t="str">
        <v>2017</v>
      </c>
      <c r="AK2283" s="70">
        <f t="shared" si="4"/>
        <v>43022</v>
      </c>
    </row>
    <row r="2284" spans="1:37" ht="26.5">
      <c r="A2284" s="239" t="s">
        <v>16083</v>
      </c>
      <c r="B2284" s="56" t="s">
        <v>89</v>
      </c>
      <c r="C2284" s="57">
        <v>43020</v>
      </c>
      <c r="D2284" s="56" t="s">
        <v>90</v>
      </c>
      <c r="E2284" s="56" t="s">
        <v>30</v>
      </c>
      <c r="F2284" s="271" t="s">
        <v>106</v>
      </c>
      <c r="G2284" s="168" t="s">
        <v>107</v>
      </c>
      <c r="H2284" s="169" t="s">
        <v>129</v>
      </c>
      <c r="I2284" s="59">
        <f t="shared" si="0"/>
        <v>43050</v>
      </c>
      <c r="J2284" s="61"/>
      <c r="K2284" s="61"/>
      <c r="L2284" s="60" t="s">
        <v>16085</v>
      </c>
      <c r="M2284" s="61"/>
      <c r="N2284" s="56" t="s">
        <v>95</v>
      </c>
      <c r="O2284" s="56" t="s">
        <v>16086</v>
      </c>
      <c r="P2284" s="56" t="s">
        <v>17</v>
      </c>
      <c r="Q2284" s="59"/>
      <c r="R2284" s="61"/>
      <c r="S2284" s="61"/>
      <c r="T2284" s="61"/>
      <c r="U2284" s="66"/>
      <c r="V2284" s="61"/>
      <c r="W2284" s="61"/>
      <c r="X2284" s="56" t="s">
        <v>18</v>
      </c>
      <c r="Y2284" s="57">
        <v>43073</v>
      </c>
      <c r="Z2284" s="75"/>
      <c r="AA2284" s="64" t="s">
        <v>5500</v>
      </c>
      <c r="AB2284" s="61"/>
      <c r="AC2284" s="61"/>
      <c r="AD2284" s="61"/>
      <c r="AE2284" s="67" t="str">
        <f t="shared" si="1"/>
        <v>Oct</v>
      </c>
      <c r="AF2284" s="68" t="str">
        <f t="shared" si="2"/>
        <v>Dec</v>
      </c>
      <c r="AG2284" s="177">
        <f t="shared" si="6"/>
        <v>53</v>
      </c>
      <c r="AH2284" s="70">
        <f t="shared" si="5"/>
        <v>43050</v>
      </c>
      <c r="AI2284" s="71">
        <f ca="1"/>
        <v>-939</v>
      </c>
      <c r="AJ2284" s="71" t="str">
        <v>2017</v>
      </c>
      <c r="AK2284" s="70">
        <f t="shared" si="4"/>
        <v>43030</v>
      </c>
    </row>
    <row r="2285" spans="1:37" ht="14.4">
      <c r="A2285" s="239" t="s">
        <v>16088</v>
      </c>
      <c r="B2285" s="56" t="s">
        <v>89</v>
      </c>
      <c r="C2285" s="57">
        <v>43018</v>
      </c>
      <c r="D2285" s="56" t="s">
        <v>1027</v>
      </c>
      <c r="E2285" s="56" t="s">
        <v>112</v>
      </c>
      <c r="F2285" s="271" t="s">
        <v>106</v>
      </c>
      <c r="G2285" s="168" t="s">
        <v>113</v>
      </c>
      <c r="H2285" s="169" t="s">
        <v>112</v>
      </c>
      <c r="I2285" s="59">
        <f t="shared" si="0"/>
        <v>43048</v>
      </c>
      <c r="J2285" s="56" t="s">
        <v>1946</v>
      </c>
      <c r="K2285" s="56" t="s">
        <v>6453</v>
      </c>
      <c r="L2285" s="60" t="s">
        <v>642</v>
      </c>
      <c r="M2285" s="56" t="s">
        <v>16090</v>
      </c>
      <c r="N2285" s="56" t="s">
        <v>27</v>
      </c>
      <c r="O2285" s="56">
        <v>201700378416</v>
      </c>
      <c r="P2285" s="56" t="s">
        <v>116</v>
      </c>
      <c r="Q2285" s="59"/>
      <c r="R2285" s="61"/>
      <c r="S2285" s="61"/>
      <c r="T2285" s="61"/>
      <c r="U2285" s="66"/>
      <c r="V2285" s="61"/>
      <c r="W2285" s="61"/>
      <c r="X2285" s="61"/>
      <c r="Y2285" s="57">
        <v>43073</v>
      </c>
      <c r="Z2285" s="75"/>
      <c r="AA2285" s="95"/>
      <c r="AB2285" s="61"/>
      <c r="AC2285" s="61"/>
      <c r="AD2285" s="61"/>
      <c r="AE2285" s="67" t="str">
        <f t="shared" si="1"/>
        <v>Oct</v>
      </c>
      <c r="AF2285" s="68" t="str">
        <f t="shared" si="2"/>
        <v>Dec</v>
      </c>
      <c r="AG2285" s="177">
        <f t="shared" si="6"/>
        <v>55</v>
      </c>
      <c r="AH2285" s="70">
        <f t="shared" si="5"/>
        <v>43048</v>
      </c>
      <c r="AI2285" s="71">
        <f ca="1"/>
        <v>-941</v>
      </c>
      <c r="AJ2285" s="71" t="str">
        <v>2017</v>
      </c>
      <c r="AK2285" s="70">
        <f t="shared" si="4"/>
        <v>43028</v>
      </c>
    </row>
    <row r="2286" spans="1:37" ht="14.4">
      <c r="A2286" s="239" t="s">
        <v>16093</v>
      </c>
      <c r="B2286" s="56" t="s">
        <v>89</v>
      </c>
      <c r="C2286" s="57">
        <v>43021</v>
      </c>
      <c r="D2286" s="56" t="s">
        <v>1027</v>
      </c>
      <c r="E2286" s="56" t="s">
        <v>112</v>
      </c>
      <c r="F2286" s="271" t="s">
        <v>106</v>
      </c>
      <c r="G2286" s="168" t="s">
        <v>113</v>
      </c>
      <c r="H2286" s="169" t="s">
        <v>112</v>
      </c>
      <c r="I2286" s="59">
        <f t="shared" si="0"/>
        <v>43051</v>
      </c>
      <c r="J2286" s="56" t="s">
        <v>1946</v>
      </c>
      <c r="K2286" s="56" t="s">
        <v>6453</v>
      </c>
      <c r="L2286" s="60" t="s">
        <v>642</v>
      </c>
      <c r="M2286" s="56" t="s">
        <v>12738</v>
      </c>
      <c r="N2286" s="56" t="s">
        <v>20</v>
      </c>
      <c r="O2286" s="56" t="s">
        <v>8229</v>
      </c>
      <c r="P2286" s="56" t="s">
        <v>116</v>
      </c>
      <c r="Q2286" s="57">
        <v>43024</v>
      </c>
      <c r="R2286" s="61"/>
      <c r="S2286" s="61"/>
      <c r="T2286" s="61"/>
      <c r="U2286" s="66"/>
      <c r="V2286" s="61"/>
      <c r="W2286" s="61"/>
      <c r="X2286" s="61"/>
      <c r="Y2286" s="57">
        <v>43073</v>
      </c>
      <c r="Z2286" s="75"/>
      <c r="AA2286" s="64" t="s">
        <v>257</v>
      </c>
      <c r="AB2286" s="61"/>
      <c r="AC2286" s="61"/>
      <c r="AD2286" s="61"/>
      <c r="AE2286" s="67" t="str">
        <f t="shared" si="1"/>
        <v>Oct</v>
      </c>
      <c r="AF2286" s="68" t="str">
        <f t="shared" si="2"/>
        <v>Dec</v>
      </c>
      <c r="AG2286" s="177">
        <f t="shared" si="6"/>
        <v>52</v>
      </c>
      <c r="AH2286" s="70">
        <f t="shared" si="5"/>
        <v>43051</v>
      </c>
      <c r="AI2286" s="71">
        <f ca="1"/>
        <v>-938</v>
      </c>
      <c r="AJ2286" s="71" t="str">
        <v>2017</v>
      </c>
      <c r="AK2286" s="70">
        <f t="shared" si="4"/>
        <v>43031</v>
      </c>
    </row>
    <row r="2287" spans="1:37" ht="14.4">
      <c r="A2287" s="239" t="s">
        <v>16096</v>
      </c>
      <c r="B2287" s="56" t="s">
        <v>89</v>
      </c>
      <c r="C2287" s="57">
        <v>43021</v>
      </c>
      <c r="D2287" s="56" t="s">
        <v>1027</v>
      </c>
      <c r="E2287" s="56" t="s">
        <v>112</v>
      </c>
      <c r="F2287" s="271" t="s">
        <v>106</v>
      </c>
      <c r="G2287" s="168" t="s">
        <v>113</v>
      </c>
      <c r="H2287" s="169" t="s">
        <v>112</v>
      </c>
      <c r="I2287" s="59">
        <f t="shared" si="0"/>
        <v>43051</v>
      </c>
      <c r="J2287" s="56" t="s">
        <v>1946</v>
      </c>
      <c r="K2287" s="56" t="s">
        <v>6453</v>
      </c>
      <c r="L2287" s="60" t="s">
        <v>16097</v>
      </c>
      <c r="M2287" s="56" t="s">
        <v>16098</v>
      </c>
      <c r="N2287" s="56" t="s">
        <v>249</v>
      </c>
      <c r="O2287" s="56" t="s">
        <v>16099</v>
      </c>
      <c r="P2287" s="56" t="s">
        <v>116</v>
      </c>
      <c r="Q2287" s="57">
        <v>43025</v>
      </c>
      <c r="R2287" s="61"/>
      <c r="S2287" s="61"/>
      <c r="T2287" s="61"/>
      <c r="U2287" s="66"/>
      <c r="V2287" s="61"/>
      <c r="W2287" s="61"/>
      <c r="X2287" s="61"/>
      <c r="Y2287" s="57">
        <v>43073</v>
      </c>
      <c r="Z2287" s="75"/>
      <c r="AA2287" s="64" t="s">
        <v>257</v>
      </c>
      <c r="AB2287" s="61"/>
      <c r="AC2287" s="61"/>
      <c r="AD2287" s="61"/>
      <c r="AE2287" s="67" t="str">
        <f t="shared" si="1"/>
        <v>Oct</v>
      </c>
      <c r="AF2287" s="68" t="str">
        <f t="shared" si="2"/>
        <v>Dec</v>
      </c>
      <c r="AG2287" s="177">
        <f t="shared" si="6"/>
        <v>52</v>
      </c>
      <c r="AH2287" s="70">
        <f t="shared" si="5"/>
        <v>43051</v>
      </c>
      <c r="AI2287" s="71">
        <f ca="1"/>
        <v>-938</v>
      </c>
      <c r="AJ2287" s="71" t="str">
        <v>2017</v>
      </c>
      <c r="AK2287" s="70">
        <f t="shared" si="4"/>
        <v>43031</v>
      </c>
    </row>
    <row r="2288" spans="1:37" ht="14.4">
      <c r="A2288" s="239" t="s">
        <v>16101</v>
      </c>
      <c r="B2288" s="56" t="s">
        <v>89</v>
      </c>
      <c r="C2288" s="57">
        <v>43019</v>
      </c>
      <c r="D2288" s="56" t="s">
        <v>90</v>
      </c>
      <c r="E2288" s="56" t="s">
        <v>112</v>
      </c>
      <c r="F2288" s="271" t="s">
        <v>106</v>
      </c>
      <c r="G2288" s="168" t="s">
        <v>113</v>
      </c>
      <c r="H2288" s="169" t="s">
        <v>112</v>
      </c>
      <c r="I2288" s="59">
        <f t="shared" si="0"/>
        <v>43049</v>
      </c>
      <c r="J2288" s="56" t="s">
        <v>1946</v>
      </c>
      <c r="K2288" s="56" t="s">
        <v>6453</v>
      </c>
      <c r="L2288" s="60" t="s">
        <v>16103</v>
      </c>
      <c r="M2288" s="61"/>
      <c r="N2288" s="56"/>
      <c r="O2288" s="56" t="s">
        <v>16104</v>
      </c>
      <c r="P2288" s="56" t="s">
        <v>116</v>
      </c>
      <c r="Q2288" s="57">
        <v>43025</v>
      </c>
      <c r="R2288" s="61"/>
      <c r="S2288" s="61"/>
      <c r="T2288" s="61"/>
      <c r="U2288" s="66"/>
      <c r="V2288" s="61"/>
      <c r="W2288" s="61"/>
      <c r="X2288" s="61"/>
      <c r="Y2288" s="57">
        <v>43073</v>
      </c>
      <c r="Z2288" s="75"/>
      <c r="AA2288" s="64" t="s">
        <v>257</v>
      </c>
      <c r="AB2288" s="61"/>
      <c r="AC2288" s="61"/>
      <c r="AD2288" s="61"/>
      <c r="AE2288" s="67" t="str">
        <f t="shared" si="1"/>
        <v>Oct</v>
      </c>
      <c r="AF2288" s="68" t="str">
        <f t="shared" si="2"/>
        <v>Dec</v>
      </c>
      <c r="AG2288" s="177">
        <f t="shared" si="6"/>
        <v>54</v>
      </c>
      <c r="AH2288" s="70">
        <f t="shared" si="5"/>
        <v>43049</v>
      </c>
      <c r="AI2288" s="71">
        <f ca="1"/>
        <v>-940</v>
      </c>
      <c r="AJ2288" s="71" t="str">
        <v>2017</v>
      </c>
      <c r="AK2288" s="70">
        <f t="shared" si="4"/>
        <v>43029</v>
      </c>
    </row>
    <row r="2289" spans="1:37" ht="14.4">
      <c r="A2289" s="239" t="s">
        <v>16107</v>
      </c>
      <c r="B2289" s="56" t="s">
        <v>89</v>
      </c>
      <c r="C2289" s="57">
        <v>43020</v>
      </c>
      <c r="D2289" s="56" t="s">
        <v>1027</v>
      </c>
      <c r="E2289" s="56" t="s">
        <v>112</v>
      </c>
      <c r="F2289" s="271" t="s">
        <v>106</v>
      </c>
      <c r="G2289" s="168" t="s">
        <v>113</v>
      </c>
      <c r="H2289" s="169" t="s">
        <v>112</v>
      </c>
      <c r="I2289" s="59">
        <f t="shared" si="0"/>
        <v>43050</v>
      </c>
      <c r="J2289" s="56" t="s">
        <v>1946</v>
      </c>
      <c r="K2289" s="56" t="s">
        <v>6453</v>
      </c>
      <c r="L2289" s="60" t="s">
        <v>16109</v>
      </c>
      <c r="M2289" s="56" t="s">
        <v>16110</v>
      </c>
      <c r="N2289" s="61"/>
      <c r="O2289" s="56" t="s">
        <v>400</v>
      </c>
      <c r="P2289" s="56" t="s">
        <v>116</v>
      </c>
      <c r="Q2289" s="57">
        <v>43025</v>
      </c>
      <c r="R2289" s="61"/>
      <c r="S2289" s="61"/>
      <c r="T2289" s="61"/>
      <c r="U2289" s="66"/>
      <c r="V2289" s="61"/>
      <c r="W2289" s="61"/>
      <c r="X2289" s="61"/>
      <c r="Y2289" s="57">
        <v>43073</v>
      </c>
      <c r="Z2289" s="75"/>
      <c r="AA2289" s="64" t="s">
        <v>257</v>
      </c>
      <c r="AB2289" s="61"/>
      <c r="AC2289" s="61"/>
      <c r="AD2289" s="61"/>
      <c r="AE2289" s="67" t="str">
        <f t="shared" si="1"/>
        <v>Oct</v>
      </c>
      <c r="AF2289" s="68" t="str">
        <f t="shared" si="2"/>
        <v>Dec</v>
      </c>
      <c r="AG2289" s="177">
        <f t="shared" si="6"/>
        <v>53</v>
      </c>
      <c r="AH2289" s="70">
        <f t="shared" si="5"/>
        <v>43050</v>
      </c>
      <c r="AI2289" s="71">
        <f ca="1"/>
        <v>-939</v>
      </c>
      <c r="AJ2289" s="71" t="str">
        <v>2017</v>
      </c>
      <c r="AK2289" s="70">
        <f t="shared" si="4"/>
        <v>43030</v>
      </c>
    </row>
    <row r="2290" spans="1:37" ht="14.4">
      <c r="A2290" s="239" t="s">
        <v>16114</v>
      </c>
      <c r="B2290" s="56" t="s">
        <v>89</v>
      </c>
      <c r="C2290" s="57">
        <v>43024</v>
      </c>
      <c r="D2290" s="56" t="s">
        <v>1027</v>
      </c>
      <c r="E2290" s="56" t="s">
        <v>140</v>
      </c>
      <c r="F2290" s="271" t="s">
        <v>106</v>
      </c>
      <c r="G2290" s="168" t="s">
        <v>107</v>
      </c>
      <c r="H2290" s="169" t="s">
        <v>140</v>
      </c>
      <c r="I2290" s="59">
        <f t="shared" si="0"/>
        <v>43054</v>
      </c>
      <c r="J2290" s="56" t="s">
        <v>1946</v>
      </c>
      <c r="K2290" s="56" t="s">
        <v>6453</v>
      </c>
      <c r="L2290" s="60" t="s">
        <v>16116</v>
      </c>
      <c r="M2290" s="56" t="s">
        <v>16117</v>
      </c>
      <c r="N2290" s="61"/>
      <c r="O2290" s="61"/>
      <c r="P2290" s="61"/>
      <c r="Q2290" s="59"/>
      <c r="R2290" s="61"/>
      <c r="S2290" s="61"/>
      <c r="T2290" s="61"/>
      <c r="U2290" s="66"/>
      <c r="V2290" s="61"/>
      <c r="W2290" s="61"/>
      <c r="X2290" s="56" t="s">
        <v>14</v>
      </c>
      <c r="Y2290" s="57">
        <v>43073</v>
      </c>
      <c r="Z2290" s="75"/>
      <c r="AA2290" s="64" t="s">
        <v>3956</v>
      </c>
      <c r="AB2290" s="61"/>
      <c r="AC2290" s="61"/>
      <c r="AD2290" s="61"/>
      <c r="AE2290" s="67" t="str">
        <f t="shared" si="1"/>
        <v>Oct</v>
      </c>
      <c r="AF2290" s="68" t="str">
        <f t="shared" si="2"/>
        <v>Dec</v>
      </c>
      <c r="AG2290" s="177">
        <f t="shared" si="6"/>
        <v>49</v>
      </c>
      <c r="AH2290" s="70">
        <f t="shared" si="5"/>
        <v>43054</v>
      </c>
      <c r="AI2290" s="71">
        <f ca="1"/>
        <v>-935</v>
      </c>
      <c r="AJ2290" s="71" t="str">
        <v>2017</v>
      </c>
      <c r="AK2290" s="70">
        <f t="shared" si="4"/>
        <v>43034</v>
      </c>
    </row>
    <row r="2291" spans="1:37" ht="14.4">
      <c r="A2291" s="239" t="s">
        <v>16120</v>
      </c>
      <c r="B2291" s="56" t="s">
        <v>89</v>
      </c>
      <c r="C2291" s="57">
        <v>43024</v>
      </c>
      <c r="D2291" s="56" t="s">
        <v>131</v>
      </c>
      <c r="E2291" s="56" t="s">
        <v>32</v>
      </c>
      <c r="F2291" s="271" t="s">
        <v>106</v>
      </c>
      <c r="G2291" s="168" t="s">
        <v>177</v>
      </c>
      <c r="H2291" s="169" t="s">
        <v>32</v>
      </c>
      <c r="I2291" s="59">
        <f t="shared" si="0"/>
        <v>43054</v>
      </c>
      <c r="J2291" s="56" t="s">
        <v>1946</v>
      </c>
      <c r="K2291" s="56" t="s">
        <v>6453</v>
      </c>
      <c r="L2291" s="60" t="s">
        <v>16122</v>
      </c>
      <c r="M2291" s="61"/>
      <c r="N2291" s="61"/>
      <c r="O2291" s="61"/>
      <c r="P2291" s="56" t="s">
        <v>96</v>
      </c>
      <c r="Q2291" s="59"/>
      <c r="R2291" s="61"/>
      <c r="S2291" s="61"/>
      <c r="T2291" s="61"/>
      <c r="U2291" s="66"/>
      <c r="V2291" s="61"/>
      <c r="W2291" s="61"/>
      <c r="X2291" s="56" t="s">
        <v>108</v>
      </c>
      <c r="Y2291" s="57">
        <v>43073</v>
      </c>
      <c r="Z2291" s="75"/>
      <c r="AA2291" s="64" t="s">
        <v>16124</v>
      </c>
      <c r="AB2291" s="61"/>
      <c r="AC2291" s="61"/>
      <c r="AD2291" s="61"/>
      <c r="AE2291" s="67" t="str">
        <f t="shared" si="1"/>
        <v>Oct</v>
      </c>
      <c r="AF2291" s="68" t="str">
        <f t="shared" si="2"/>
        <v>Dec</v>
      </c>
      <c r="AG2291" s="177">
        <f t="shared" si="6"/>
        <v>49</v>
      </c>
      <c r="AH2291" s="70">
        <f t="shared" si="5"/>
        <v>43054</v>
      </c>
      <c r="AI2291" s="71">
        <f ca="1"/>
        <v>-935</v>
      </c>
      <c r="AJ2291" s="71" t="str">
        <v>2017</v>
      </c>
      <c r="AK2291" s="70">
        <f t="shared" si="4"/>
        <v>43034</v>
      </c>
    </row>
    <row r="2292" spans="1:37" ht="14.4">
      <c r="A2292" s="239" t="s">
        <v>16125</v>
      </c>
      <c r="B2292" s="56" t="s">
        <v>89</v>
      </c>
      <c r="C2292" s="57">
        <v>43024</v>
      </c>
      <c r="D2292" s="56" t="s">
        <v>90</v>
      </c>
      <c r="E2292" s="56" t="s">
        <v>140</v>
      </c>
      <c r="F2292" s="271" t="s">
        <v>106</v>
      </c>
      <c r="G2292" s="168" t="s">
        <v>107</v>
      </c>
      <c r="H2292" s="169" t="s">
        <v>140</v>
      </c>
      <c r="I2292" s="59">
        <f t="shared" si="0"/>
        <v>43054</v>
      </c>
      <c r="J2292" s="61"/>
      <c r="K2292" s="61"/>
      <c r="L2292" s="60" t="s">
        <v>16127</v>
      </c>
      <c r="M2292" s="56" t="s">
        <v>16128</v>
      </c>
      <c r="N2292" s="56" t="s">
        <v>436</v>
      </c>
      <c r="O2292" s="56" t="s">
        <v>16129</v>
      </c>
      <c r="P2292" s="56" t="s">
        <v>17</v>
      </c>
      <c r="Q2292" s="59"/>
      <c r="R2292" s="61"/>
      <c r="S2292" s="61"/>
      <c r="T2292" s="61"/>
      <c r="U2292" s="66"/>
      <c r="V2292" s="61"/>
      <c r="W2292" s="56" t="s">
        <v>200</v>
      </c>
      <c r="X2292" s="56" t="s">
        <v>14</v>
      </c>
      <c r="Y2292" s="57">
        <v>43073</v>
      </c>
      <c r="Z2292" s="75"/>
      <c r="AA2292" s="64" t="s">
        <v>16131</v>
      </c>
      <c r="AB2292" s="61"/>
      <c r="AC2292" s="61"/>
      <c r="AD2292" s="61"/>
      <c r="AE2292" s="67" t="str">
        <f t="shared" si="1"/>
        <v>Oct</v>
      </c>
      <c r="AF2292" s="68" t="str">
        <f t="shared" si="2"/>
        <v>Dec</v>
      </c>
      <c r="AG2292" s="177">
        <f t="shared" si="6"/>
        <v>49</v>
      </c>
      <c r="AH2292" s="70">
        <f t="shared" si="5"/>
        <v>43054</v>
      </c>
      <c r="AI2292" s="71">
        <f ca="1"/>
        <v>-935</v>
      </c>
      <c r="AJ2292" s="71" t="str">
        <v>2017</v>
      </c>
      <c r="AK2292" s="70">
        <f t="shared" si="4"/>
        <v>43034</v>
      </c>
    </row>
    <row r="2293" spans="1:37" ht="14.4">
      <c r="A2293" s="239" t="s">
        <v>16132</v>
      </c>
      <c r="B2293" s="56" t="s">
        <v>89</v>
      </c>
      <c r="C2293" s="57">
        <v>43024</v>
      </c>
      <c r="D2293" s="56" t="s">
        <v>90</v>
      </c>
      <c r="E2293" s="56" t="s">
        <v>140</v>
      </c>
      <c r="F2293" s="271" t="s">
        <v>106</v>
      </c>
      <c r="G2293" s="168" t="s">
        <v>107</v>
      </c>
      <c r="H2293" s="169" t="s">
        <v>140</v>
      </c>
      <c r="I2293" s="59">
        <f t="shared" si="0"/>
        <v>43054</v>
      </c>
      <c r="J2293" s="61"/>
      <c r="K2293" s="61"/>
      <c r="L2293" s="60" t="s">
        <v>16133</v>
      </c>
      <c r="M2293" s="56" t="s">
        <v>16133</v>
      </c>
      <c r="N2293" s="56" t="s">
        <v>22</v>
      </c>
      <c r="O2293" s="56" t="s">
        <v>16135</v>
      </c>
      <c r="P2293" s="56" t="s">
        <v>28</v>
      </c>
      <c r="Q2293" s="59"/>
      <c r="R2293" s="61"/>
      <c r="S2293" s="61"/>
      <c r="T2293" s="61"/>
      <c r="U2293" s="66"/>
      <c r="V2293" s="61"/>
      <c r="W2293" s="61"/>
      <c r="X2293" s="56" t="s">
        <v>18</v>
      </c>
      <c r="Y2293" s="57">
        <v>43073</v>
      </c>
      <c r="Z2293" s="75"/>
      <c r="AA2293" s="64" t="s">
        <v>16137</v>
      </c>
      <c r="AB2293" s="61"/>
      <c r="AC2293" s="61"/>
      <c r="AD2293" s="61"/>
      <c r="AE2293" s="67" t="str">
        <f t="shared" si="1"/>
        <v>Oct</v>
      </c>
      <c r="AF2293" s="68" t="str">
        <f t="shared" si="2"/>
        <v>Dec</v>
      </c>
      <c r="AG2293" s="177">
        <f t="shared" si="6"/>
        <v>49</v>
      </c>
      <c r="AH2293" s="70">
        <f t="shared" si="5"/>
        <v>43054</v>
      </c>
      <c r="AI2293" s="71">
        <f ca="1"/>
        <v>-935</v>
      </c>
      <c r="AJ2293" s="71" t="str">
        <v>2017</v>
      </c>
      <c r="AK2293" s="70">
        <f t="shared" si="4"/>
        <v>43034</v>
      </c>
    </row>
    <row r="2294" spans="1:37" ht="14.4">
      <c r="A2294" s="239" t="s">
        <v>16139</v>
      </c>
      <c r="B2294" s="56" t="s">
        <v>89</v>
      </c>
      <c r="C2294" s="57">
        <v>43024</v>
      </c>
      <c r="D2294" s="56" t="s">
        <v>90</v>
      </c>
      <c r="E2294" s="56" t="s">
        <v>15779</v>
      </c>
      <c r="F2294" s="271" t="s">
        <v>214</v>
      </c>
      <c r="G2294" s="168" t="s">
        <v>214</v>
      </c>
      <c r="H2294" s="169" t="s">
        <v>2445</v>
      </c>
      <c r="I2294" s="57">
        <f t="shared" si="0"/>
        <v>43054</v>
      </c>
      <c r="J2294" s="56" t="s">
        <v>18</v>
      </c>
      <c r="K2294" s="56" t="s">
        <v>14</v>
      </c>
      <c r="L2294" s="60" t="s">
        <v>16141</v>
      </c>
      <c r="M2294" s="357"/>
      <c r="N2294" s="56" t="s">
        <v>189</v>
      </c>
      <c r="O2294" s="61"/>
      <c r="P2294" s="56" t="s">
        <v>96</v>
      </c>
      <c r="Q2294" s="57"/>
      <c r="R2294" s="56" t="s">
        <v>108</v>
      </c>
      <c r="S2294" s="56"/>
      <c r="T2294" s="61"/>
      <c r="U2294" s="56" t="s">
        <v>108</v>
      </c>
      <c r="V2294" s="61" t="s">
        <v>108</v>
      </c>
      <c r="W2294" s="61"/>
      <c r="X2294" s="56" t="s">
        <v>108</v>
      </c>
      <c r="Y2294" s="57">
        <v>43073</v>
      </c>
      <c r="Z2294" s="75"/>
      <c r="AA2294" s="64" t="s">
        <v>16146</v>
      </c>
      <c r="AB2294" s="56" t="s">
        <v>224</v>
      </c>
      <c r="AC2294" s="61"/>
      <c r="AD2294" s="61"/>
      <c r="AE2294" s="67" t="str">
        <f t="shared" si="1"/>
        <v>Oct</v>
      </c>
      <c r="AF2294" s="68" t="str">
        <f t="shared" si="2"/>
        <v>Dec</v>
      </c>
      <c r="AG2294" s="177">
        <f t="shared" si="6"/>
        <v>49</v>
      </c>
      <c r="AH2294" s="70">
        <f t="shared" si="5"/>
        <v>43054</v>
      </c>
      <c r="AI2294" s="71">
        <f ca="1"/>
        <v>-935</v>
      </c>
      <c r="AJ2294" s="71" t="str">
        <v>2017</v>
      </c>
      <c r="AK2294" s="70">
        <f t="shared" si="4"/>
        <v>43034</v>
      </c>
    </row>
    <row r="2295" spans="1:37" ht="14.4">
      <c r="A2295" s="239" t="s">
        <v>16148</v>
      </c>
      <c r="B2295" s="56" t="s">
        <v>89</v>
      </c>
      <c r="C2295" s="57">
        <v>43024</v>
      </c>
      <c r="D2295" s="56" t="s">
        <v>90</v>
      </c>
      <c r="E2295" s="56" t="s">
        <v>15779</v>
      </c>
      <c r="F2295" s="271" t="s">
        <v>214</v>
      </c>
      <c r="G2295" s="168" t="s">
        <v>214</v>
      </c>
      <c r="H2295" s="169" t="s">
        <v>2445</v>
      </c>
      <c r="I2295" s="57">
        <f t="shared" si="0"/>
        <v>43054</v>
      </c>
      <c r="J2295" s="56" t="s">
        <v>18</v>
      </c>
      <c r="K2295" s="56" t="s">
        <v>14</v>
      </c>
      <c r="L2295" s="60" t="s">
        <v>16151</v>
      </c>
      <c r="M2295" s="61"/>
      <c r="N2295" s="61"/>
      <c r="O2295" s="61"/>
      <c r="P2295" s="56" t="s">
        <v>96</v>
      </c>
      <c r="Q2295" s="57"/>
      <c r="R2295" s="56" t="s">
        <v>108</v>
      </c>
      <c r="S2295" s="56" t="s">
        <v>18</v>
      </c>
      <c r="T2295" s="61"/>
      <c r="U2295" s="56" t="s">
        <v>108</v>
      </c>
      <c r="V2295" s="61" t="s">
        <v>108</v>
      </c>
      <c r="W2295" s="61"/>
      <c r="X2295" s="56" t="s">
        <v>108</v>
      </c>
      <c r="Y2295" s="57">
        <v>43073</v>
      </c>
      <c r="Z2295" s="75"/>
      <c r="AA2295" s="64" t="s">
        <v>16153</v>
      </c>
      <c r="AB2295" s="56" t="s">
        <v>224</v>
      </c>
      <c r="AC2295" s="61"/>
      <c r="AD2295" s="61"/>
      <c r="AE2295" s="67" t="str">
        <f t="shared" si="1"/>
        <v>Oct</v>
      </c>
      <c r="AF2295" s="68" t="str">
        <f t="shared" si="2"/>
        <v>Dec</v>
      </c>
      <c r="AG2295" s="177">
        <f t="shared" si="6"/>
        <v>49</v>
      </c>
      <c r="AH2295" s="70">
        <f t="shared" si="5"/>
        <v>43054</v>
      </c>
      <c r="AI2295" s="71">
        <f ca="1"/>
        <v>-935</v>
      </c>
      <c r="AJ2295" s="71" t="str">
        <v>2017</v>
      </c>
      <c r="AK2295" s="70">
        <f t="shared" si="4"/>
        <v>43034</v>
      </c>
    </row>
    <row r="2296" spans="1:37" ht="14.4">
      <c r="A2296" s="239" t="s">
        <v>16154</v>
      </c>
      <c r="B2296" s="56" t="s">
        <v>89</v>
      </c>
      <c r="C2296" s="57">
        <v>43024</v>
      </c>
      <c r="D2296" s="56" t="s">
        <v>90</v>
      </c>
      <c r="E2296" s="56" t="s">
        <v>15779</v>
      </c>
      <c r="F2296" s="271" t="s">
        <v>214</v>
      </c>
      <c r="G2296" s="168" t="s">
        <v>214</v>
      </c>
      <c r="H2296" s="169" t="s">
        <v>2445</v>
      </c>
      <c r="I2296" s="57">
        <f t="shared" si="0"/>
        <v>43054</v>
      </c>
      <c r="J2296" s="56" t="s">
        <v>18</v>
      </c>
      <c r="K2296" s="56" t="s">
        <v>18</v>
      </c>
      <c r="L2296" s="60" t="s">
        <v>16156</v>
      </c>
      <c r="M2296" s="61"/>
      <c r="N2296" s="61"/>
      <c r="O2296" s="61"/>
      <c r="P2296" s="56" t="s">
        <v>96</v>
      </c>
      <c r="Q2296" s="57"/>
      <c r="R2296" s="56" t="s">
        <v>108</v>
      </c>
      <c r="S2296" s="56"/>
      <c r="T2296" s="61"/>
      <c r="U2296" s="56" t="s">
        <v>108</v>
      </c>
      <c r="V2296" s="61" t="s">
        <v>108</v>
      </c>
      <c r="W2296" s="61"/>
      <c r="X2296" s="56" t="s">
        <v>18</v>
      </c>
      <c r="Y2296" s="57">
        <v>43073</v>
      </c>
      <c r="Z2296" s="75"/>
      <c r="AA2296" s="64" t="s">
        <v>16157</v>
      </c>
      <c r="AB2296" s="56" t="s">
        <v>5415</v>
      </c>
      <c r="AC2296" s="61"/>
      <c r="AD2296" s="61"/>
      <c r="AE2296" s="67" t="str">
        <f t="shared" si="1"/>
        <v>Oct</v>
      </c>
      <c r="AF2296" s="68" t="str">
        <f t="shared" si="2"/>
        <v>Dec</v>
      </c>
      <c r="AG2296" s="177">
        <f t="shared" si="6"/>
        <v>49</v>
      </c>
      <c r="AH2296" s="70">
        <f t="shared" si="5"/>
        <v>43054</v>
      </c>
      <c r="AI2296" s="71">
        <f ca="1"/>
        <v>-935</v>
      </c>
      <c r="AJ2296" s="71" t="str">
        <v>2017</v>
      </c>
      <c r="AK2296" s="70">
        <f t="shared" si="4"/>
        <v>43034</v>
      </c>
    </row>
    <row r="2297" spans="1:37" ht="14.4">
      <c r="A2297" s="239" t="s">
        <v>16159</v>
      </c>
      <c r="B2297" s="56" t="s">
        <v>89</v>
      </c>
      <c r="C2297" s="57">
        <v>43024</v>
      </c>
      <c r="D2297" s="56" t="s">
        <v>90</v>
      </c>
      <c r="E2297" s="56" t="s">
        <v>15779</v>
      </c>
      <c r="F2297" s="271" t="s">
        <v>214</v>
      </c>
      <c r="G2297" s="168" t="s">
        <v>214</v>
      </c>
      <c r="H2297" s="169" t="s">
        <v>2445</v>
      </c>
      <c r="I2297" s="57">
        <f t="shared" si="0"/>
        <v>43054</v>
      </c>
      <c r="J2297" s="56" t="s">
        <v>18</v>
      </c>
      <c r="K2297" s="56" t="s">
        <v>18</v>
      </c>
      <c r="L2297" s="60" t="s">
        <v>16161</v>
      </c>
      <c r="M2297" s="61"/>
      <c r="N2297" s="61"/>
      <c r="O2297" s="61"/>
      <c r="P2297" s="56" t="s">
        <v>96</v>
      </c>
      <c r="Q2297" s="57"/>
      <c r="R2297" s="56" t="s">
        <v>18</v>
      </c>
      <c r="S2297" s="56"/>
      <c r="T2297" s="61"/>
      <c r="U2297" s="56" t="s">
        <v>108</v>
      </c>
      <c r="V2297" s="61" t="s">
        <v>108</v>
      </c>
      <c r="W2297" s="61"/>
      <c r="X2297" s="56" t="s">
        <v>18</v>
      </c>
      <c r="Y2297" s="57">
        <v>43073</v>
      </c>
      <c r="Z2297" s="75"/>
      <c r="AA2297" s="64" t="s">
        <v>16162</v>
      </c>
      <c r="AB2297" s="56" t="s">
        <v>5415</v>
      </c>
      <c r="AC2297" s="61"/>
      <c r="AD2297" s="61"/>
      <c r="AE2297" s="67" t="str">
        <f t="shared" si="1"/>
        <v>Oct</v>
      </c>
      <c r="AF2297" s="68" t="str">
        <f t="shared" si="2"/>
        <v>Dec</v>
      </c>
      <c r="AG2297" s="177">
        <f t="shared" si="6"/>
        <v>49</v>
      </c>
      <c r="AH2297" s="70">
        <f t="shared" si="5"/>
        <v>43054</v>
      </c>
      <c r="AI2297" s="71">
        <f ca="1"/>
        <v>-935</v>
      </c>
      <c r="AJ2297" s="71" t="str">
        <v>2017</v>
      </c>
      <c r="AK2297" s="70">
        <f t="shared" si="4"/>
        <v>43034</v>
      </c>
    </row>
    <row r="2298" spans="1:37" ht="14.4">
      <c r="A2298" s="239" t="s">
        <v>16164</v>
      </c>
      <c r="B2298" s="56" t="s">
        <v>89</v>
      </c>
      <c r="C2298" s="57">
        <v>43025</v>
      </c>
      <c r="D2298" s="56" t="s">
        <v>90</v>
      </c>
      <c r="E2298" s="56" t="s">
        <v>140</v>
      </c>
      <c r="F2298" s="271" t="s">
        <v>106</v>
      </c>
      <c r="G2298" s="168" t="s">
        <v>107</v>
      </c>
      <c r="H2298" s="169" t="s">
        <v>140</v>
      </c>
      <c r="I2298" s="59">
        <f t="shared" si="0"/>
        <v>43055</v>
      </c>
      <c r="J2298" s="56" t="s">
        <v>1946</v>
      </c>
      <c r="K2298" s="56" t="s">
        <v>1946</v>
      </c>
      <c r="L2298" s="60" t="s">
        <v>16167</v>
      </c>
      <c r="M2298" s="56" t="s">
        <v>16168</v>
      </c>
      <c r="N2298" s="56" t="s">
        <v>29</v>
      </c>
      <c r="O2298" s="56" t="s">
        <v>16169</v>
      </c>
      <c r="P2298" s="56" t="s">
        <v>28</v>
      </c>
      <c r="Q2298" s="59"/>
      <c r="R2298" s="61"/>
      <c r="S2298" s="61"/>
      <c r="T2298" s="61"/>
      <c r="U2298" s="66"/>
      <c r="V2298" s="61"/>
      <c r="W2298" s="61"/>
      <c r="X2298" s="56" t="s">
        <v>18</v>
      </c>
      <c r="Y2298" s="57">
        <v>43073</v>
      </c>
      <c r="Z2298" s="75"/>
      <c r="AA2298" s="64" t="s">
        <v>16170</v>
      </c>
      <c r="AB2298" s="61"/>
      <c r="AC2298" s="61"/>
      <c r="AD2298" s="61"/>
      <c r="AE2298" s="67" t="str">
        <f t="shared" si="1"/>
        <v>Oct</v>
      </c>
      <c r="AF2298" s="68" t="str">
        <f t="shared" si="2"/>
        <v>Dec</v>
      </c>
      <c r="AG2298" s="177">
        <f t="shared" si="6"/>
        <v>48</v>
      </c>
      <c r="AH2298" s="70">
        <f t="shared" si="5"/>
        <v>43055</v>
      </c>
      <c r="AI2298" s="71">
        <f ca="1"/>
        <v>-934</v>
      </c>
      <c r="AJ2298" s="71" t="str">
        <v>2017</v>
      </c>
      <c r="AK2298" s="70">
        <f t="shared" si="4"/>
        <v>43035</v>
      </c>
    </row>
    <row r="2299" spans="1:37" ht="14.4">
      <c r="A2299" s="239" t="s">
        <v>16171</v>
      </c>
      <c r="B2299" s="56" t="s">
        <v>89</v>
      </c>
      <c r="C2299" s="57">
        <v>43025</v>
      </c>
      <c r="D2299" s="56" t="s">
        <v>90</v>
      </c>
      <c r="E2299" s="56" t="s">
        <v>140</v>
      </c>
      <c r="F2299" s="271" t="s">
        <v>106</v>
      </c>
      <c r="G2299" s="168" t="s">
        <v>107</v>
      </c>
      <c r="H2299" s="169" t="s">
        <v>140</v>
      </c>
      <c r="I2299" s="59">
        <f t="shared" si="0"/>
        <v>43055</v>
      </c>
      <c r="J2299" s="61"/>
      <c r="K2299" s="56" t="s">
        <v>6453</v>
      </c>
      <c r="L2299" s="60" t="s">
        <v>16172</v>
      </c>
      <c r="M2299" s="56" t="s">
        <v>16173</v>
      </c>
      <c r="N2299" s="56" t="s">
        <v>29</v>
      </c>
      <c r="O2299" s="56" t="s">
        <v>16174</v>
      </c>
      <c r="P2299" s="56" t="s">
        <v>28</v>
      </c>
      <c r="Q2299" s="59"/>
      <c r="R2299" s="61"/>
      <c r="S2299" s="61"/>
      <c r="T2299" s="61"/>
      <c r="U2299" s="66"/>
      <c r="V2299" s="61"/>
      <c r="W2299" s="61"/>
      <c r="X2299" s="56" t="s">
        <v>14</v>
      </c>
      <c r="Y2299" s="57">
        <v>43073</v>
      </c>
      <c r="Z2299" s="75"/>
      <c r="AA2299" s="64" t="s">
        <v>16175</v>
      </c>
      <c r="AB2299" s="61"/>
      <c r="AC2299" s="61"/>
      <c r="AD2299" s="61"/>
      <c r="AE2299" s="67" t="str">
        <f t="shared" si="1"/>
        <v>Oct</v>
      </c>
      <c r="AF2299" s="68" t="str">
        <f t="shared" si="2"/>
        <v>Dec</v>
      </c>
      <c r="AG2299" s="177">
        <f t="shared" si="6"/>
        <v>48</v>
      </c>
      <c r="AH2299" s="70">
        <f t="shared" si="5"/>
        <v>43055</v>
      </c>
      <c r="AI2299" s="71">
        <f ca="1"/>
        <v>-934</v>
      </c>
      <c r="AJ2299" s="71" t="str">
        <v>2017</v>
      </c>
      <c r="AK2299" s="70">
        <f t="shared" si="4"/>
        <v>43035</v>
      </c>
    </row>
    <row r="2300" spans="1:37" ht="14.4">
      <c r="A2300" s="239" t="s">
        <v>16176</v>
      </c>
      <c r="B2300" s="56" t="s">
        <v>89</v>
      </c>
      <c r="C2300" s="57">
        <v>43011</v>
      </c>
      <c r="D2300" s="56" t="s">
        <v>1027</v>
      </c>
      <c r="E2300" s="56" t="s">
        <v>140</v>
      </c>
      <c r="F2300" s="271" t="s">
        <v>106</v>
      </c>
      <c r="G2300" s="168" t="s">
        <v>107</v>
      </c>
      <c r="H2300" s="169" t="s">
        <v>140</v>
      </c>
      <c r="I2300" s="59">
        <f t="shared" si="0"/>
        <v>43041</v>
      </c>
      <c r="J2300" s="61"/>
      <c r="K2300" s="61"/>
      <c r="L2300" s="60" t="s">
        <v>16177</v>
      </c>
      <c r="M2300" s="56" t="s">
        <v>16178</v>
      </c>
      <c r="N2300" s="56" t="s">
        <v>37</v>
      </c>
      <c r="O2300" s="56" t="s">
        <v>16179</v>
      </c>
      <c r="P2300" s="56" t="s">
        <v>17</v>
      </c>
      <c r="Q2300" s="57">
        <v>43021</v>
      </c>
      <c r="R2300" s="61"/>
      <c r="S2300" s="61"/>
      <c r="T2300" s="61"/>
      <c r="U2300" s="66"/>
      <c r="V2300" s="61"/>
      <c r="W2300" s="61"/>
      <c r="X2300" s="56" t="s">
        <v>14</v>
      </c>
      <c r="Y2300" s="57">
        <v>43073</v>
      </c>
      <c r="Z2300" s="75"/>
      <c r="AA2300" s="64" t="s">
        <v>16180</v>
      </c>
      <c r="AB2300" s="61"/>
      <c r="AC2300" s="61"/>
      <c r="AD2300" s="61"/>
      <c r="AE2300" s="67" t="str">
        <f t="shared" si="1"/>
        <v>Oct</v>
      </c>
      <c r="AF2300" s="68" t="str">
        <f t="shared" si="2"/>
        <v>Dec</v>
      </c>
      <c r="AG2300" s="177">
        <f t="shared" si="6"/>
        <v>62</v>
      </c>
      <c r="AH2300" s="70">
        <f t="shared" si="5"/>
        <v>43041</v>
      </c>
      <c r="AI2300" s="71">
        <f ca="1"/>
        <v>-948</v>
      </c>
      <c r="AJ2300" s="71" t="str">
        <v>2017</v>
      </c>
      <c r="AK2300" s="70">
        <f t="shared" si="4"/>
        <v>43021</v>
      </c>
    </row>
    <row r="2301" spans="1:37" ht="14.4">
      <c r="A2301" s="239" t="s">
        <v>16181</v>
      </c>
      <c r="B2301" s="56" t="s">
        <v>89</v>
      </c>
      <c r="C2301" s="57">
        <v>43025</v>
      </c>
      <c r="D2301" s="56" t="s">
        <v>90</v>
      </c>
      <c r="E2301" s="56" t="s">
        <v>140</v>
      </c>
      <c r="F2301" s="271" t="s">
        <v>106</v>
      </c>
      <c r="G2301" s="168" t="s">
        <v>107</v>
      </c>
      <c r="H2301" s="169" t="s">
        <v>140</v>
      </c>
      <c r="I2301" s="59">
        <f t="shared" si="0"/>
        <v>43055</v>
      </c>
      <c r="J2301" s="61"/>
      <c r="K2301" s="61"/>
      <c r="L2301" s="60" t="s">
        <v>745</v>
      </c>
      <c r="M2301" s="56" t="s">
        <v>16182</v>
      </c>
      <c r="N2301" s="61"/>
      <c r="O2301" s="61"/>
      <c r="P2301" s="61"/>
      <c r="Q2301" s="59"/>
      <c r="R2301" s="61"/>
      <c r="S2301" s="61"/>
      <c r="T2301" s="61"/>
      <c r="U2301" s="66"/>
      <c r="V2301" s="61"/>
      <c r="W2301" s="61"/>
      <c r="X2301" s="56" t="s">
        <v>14</v>
      </c>
      <c r="Y2301" s="57">
        <v>43073</v>
      </c>
      <c r="Z2301" s="75"/>
      <c r="AA2301" s="64" t="s">
        <v>16183</v>
      </c>
      <c r="AB2301" s="61"/>
      <c r="AC2301" s="61"/>
      <c r="AD2301" s="61"/>
      <c r="AE2301" s="67" t="str">
        <f t="shared" si="1"/>
        <v>Oct</v>
      </c>
      <c r="AF2301" s="68" t="str">
        <f t="shared" si="2"/>
        <v>Dec</v>
      </c>
      <c r="AG2301" s="177">
        <f t="shared" si="6"/>
        <v>48</v>
      </c>
      <c r="AH2301" s="70">
        <f t="shared" si="5"/>
        <v>43055</v>
      </c>
      <c r="AI2301" s="71">
        <f ca="1"/>
        <v>-934</v>
      </c>
      <c r="AJ2301" s="71" t="str">
        <v>2017</v>
      </c>
      <c r="AK2301" s="70">
        <f t="shared" si="4"/>
        <v>43035</v>
      </c>
    </row>
    <row r="2302" spans="1:37" ht="14.4">
      <c r="A2302" s="239" t="s">
        <v>16184</v>
      </c>
      <c r="B2302" s="56" t="s">
        <v>89</v>
      </c>
      <c r="C2302" s="57">
        <v>43025</v>
      </c>
      <c r="D2302" s="56" t="s">
        <v>90</v>
      </c>
      <c r="E2302" s="56" t="s">
        <v>140</v>
      </c>
      <c r="F2302" s="271" t="s">
        <v>106</v>
      </c>
      <c r="G2302" s="168" t="s">
        <v>107</v>
      </c>
      <c r="H2302" s="169" t="s">
        <v>140</v>
      </c>
      <c r="I2302" s="59">
        <f t="shared" si="0"/>
        <v>43055</v>
      </c>
      <c r="J2302" s="61"/>
      <c r="K2302" s="61"/>
      <c r="L2302" s="60" t="s">
        <v>745</v>
      </c>
      <c r="M2302" s="56" t="s">
        <v>13767</v>
      </c>
      <c r="N2302" s="56" t="s">
        <v>33</v>
      </c>
      <c r="O2302" s="56" t="s">
        <v>13768</v>
      </c>
      <c r="P2302" s="56" t="s">
        <v>17</v>
      </c>
      <c r="Q2302" s="59"/>
      <c r="R2302" s="61"/>
      <c r="S2302" s="61"/>
      <c r="T2302" s="61"/>
      <c r="U2302" s="66"/>
      <c r="V2302" s="61"/>
      <c r="W2302" s="56" t="s">
        <v>200</v>
      </c>
      <c r="X2302" s="56" t="s">
        <v>14</v>
      </c>
      <c r="Y2302" s="57">
        <v>43073</v>
      </c>
      <c r="Z2302" s="75"/>
      <c r="AA2302" s="64" t="s">
        <v>16185</v>
      </c>
      <c r="AB2302" s="61"/>
      <c r="AC2302" s="61"/>
      <c r="AD2302" s="61"/>
      <c r="AE2302" s="67" t="str">
        <f t="shared" si="1"/>
        <v>Oct</v>
      </c>
      <c r="AF2302" s="68" t="str">
        <f t="shared" si="2"/>
        <v>Dec</v>
      </c>
      <c r="AG2302" s="177">
        <f t="shared" si="6"/>
        <v>48</v>
      </c>
      <c r="AH2302" s="70">
        <f t="shared" si="5"/>
        <v>43055</v>
      </c>
      <c r="AI2302" s="71">
        <f ca="1"/>
        <v>-934</v>
      </c>
      <c r="AJ2302" s="71" t="str">
        <v>2017</v>
      </c>
      <c r="AK2302" s="70">
        <f t="shared" si="4"/>
        <v>43035</v>
      </c>
    </row>
    <row r="2303" spans="1:37" ht="14.4">
      <c r="A2303" s="239" t="s">
        <v>16186</v>
      </c>
      <c r="B2303" s="56" t="s">
        <v>89</v>
      </c>
      <c r="C2303" s="57">
        <v>43025</v>
      </c>
      <c r="D2303" s="56" t="s">
        <v>131</v>
      </c>
      <c r="E2303" s="56" t="s">
        <v>140</v>
      </c>
      <c r="F2303" s="271" t="s">
        <v>106</v>
      </c>
      <c r="G2303" s="168" t="s">
        <v>107</v>
      </c>
      <c r="H2303" s="169" t="s">
        <v>140</v>
      </c>
      <c r="I2303" s="59">
        <f t="shared" si="0"/>
        <v>43055</v>
      </c>
      <c r="J2303" s="61"/>
      <c r="K2303" s="61"/>
      <c r="L2303" s="60" t="s">
        <v>16187</v>
      </c>
      <c r="M2303" s="56" t="s">
        <v>16188</v>
      </c>
      <c r="N2303" s="56" t="s">
        <v>29</v>
      </c>
      <c r="O2303" s="56" t="s">
        <v>16189</v>
      </c>
      <c r="P2303" s="56" t="s">
        <v>28</v>
      </c>
      <c r="Q2303" s="59"/>
      <c r="R2303" s="61"/>
      <c r="S2303" s="61"/>
      <c r="T2303" s="61"/>
      <c r="U2303" s="66"/>
      <c r="V2303" s="61"/>
      <c r="W2303" s="61"/>
      <c r="X2303" s="56" t="s">
        <v>18</v>
      </c>
      <c r="Y2303" s="57">
        <v>43073</v>
      </c>
      <c r="Z2303" s="75"/>
      <c r="AA2303" s="64" t="s">
        <v>16190</v>
      </c>
      <c r="AB2303" s="61"/>
      <c r="AC2303" s="61"/>
      <c r="AD2303" s="61"/>
      <c r="AE2303" s="67" t="str">
        <f t="shared" si="1"/>
        <v>Oct</v>
      </c>
      <c r="AF2303" s="68" t="str">
        <f t="shared" si="2"/>
        <v>Dec</v>
      </c>
      <c r="AG2303" s="177">
        <f t="shared" si="6"/>
        <v>48</v>
      </c>
      <c r="AH2303" s="70">
        <f t="shared" si="5"/>
        <v>43055</v>
      </c>
      <c r="AI2303" s="71">
        <f ca="1"/>
        <v>-934</v>
      </c>
      <c r="AJ2303" s="71" t="str">
        <v>2017</v>
      </c>
      <c r="AK2303" s="70">
        <f t="shared" si="4"/>
        <v>43035</v>
      </c>
    </row>
    <row r="2304" spans="1:37" ht="14.4">
      <c r="A2304" s="239" t="s">
        <v>16191</v>
      </c>
      <c r="B2304" s="56" t="s">
        <v>89</v>
      </c>
      <c r="C2304" s="57">
        <v>43026</v>
      </c>
      <c r="D2304" s="56" t="s">
        <v>90</v>
      </c>
      <c r="E2304" s="56" t="s">
        <v>140</v>
      </c>
      <c r="F2304" s="271" t="s">
        <v>106</v>
      </c>
      <c r="G2304" s="168" t="s">
        <v>107</v>
      </c>
      <c r="H2304" s="169" t="s">
        <v>140</v>
      </c>
      <c r="I2304" s="59">
        <f t="shared" si="0"/>
        <v>43056</v>
      </c>
      <c r="J2304" s="61"/>
      <c r="K2304" s="61"/>
      <c r="L2304" s="60" t="s">
        <v>16192</v>
      </c>
      <c r="M2304" s="56" t="s">
        <v>16193</v>
      </c>
      <c r="N2304" s="56" t="s">
        <v>27</v>
      </c>
      <c r="O2304" s="61"/>
      <c r="P2304" s="56" t="s">
        <v>17</v>
      </c>
      <c r="Q2304" s="59"/>
      <c r="R2304" s="61"/>
      <c r="S2304" s="61"/>
      <c r="T2304" s="61"/>
      <c r="U2304" s="66"/>
      <c r="V2304" s="61"/>
      <c r="W2304" s="61"/>
      <c r="X2304" s="61"/>
      <c r="Y2304" s="57">
        <v>43073</v>
      </c>
      <c r="Z2304" s="75"/>
      <c r="AA2304" s="64" t="s">
        <v>16194</v>
      </c>
      <c r="AB2304" s="61"/>
      <c r="AC2304" s="61"/>
      <c r="AD2304" s="61"/>
      <c r="AE2304" s="67" t="str">
        <f t="shared" si="1"/>
        <v>Oct</v>
      </c>
      <c r="AF2304" s="68" t="str">
        <f t="shared" si="2"/>
        <v>Dec</v>
      </c>
      <c r="AG2304" s="177">
        <f t="shared" si="6"/>
        <v>47</v>
      </c>
      <c r="AH2304" s="70">
        <f t="shared" si="5"/>
        <v>43056</v>
      </c>
      <c r="AI2304" s="71">
        <f ca="1"/>
        <v>-933</v>
      </c>
      <c r="AJ2304" s="71" t="str">
        <v>2017</v>
      </c>
      <c r="AK2304" s="70">
        <f t="shared" si="4"/>
        <v>43036</v>
      </c>
    </row>
    <row r="2305" spans="1:37" ht="14.4">
      <c r="A2305" s="239" t="s">
        <v>16195</v>
      </c>
      <c r="B2305" s="56" t="s">
        <v>89</v>
      </c>
      <c r="C2305" s="57">
        <v>43026</v>
      </c>
      <c r="D2305" s="56" t="s">
        <v>90</v>
      </c>
      <c r="E2305" s="56" t="s">
        <v>140</v>
      </c>
      <c r="F2305" s="271" t="s">
        <v>106</v>
      </c>
      <c r="G2305" s="168" t="s">
        <v>107</v>
      </c>
      <c r="H2305" s="169" t="s">
        <v>140</v>
      </c>
      <c r="I2305" s="59">
        <f t="shared" si="0"/>
        <v>43056</v>
      </c>
      <c r="J2305" s="61"/>
      <c r="K2305" s="61"/>
      <c r="L2305" s="60" t="s">
        <v>16196</v>
      </c>
      <c r="M2305" s="56" t="s">
        <v>16197</v>
      </c>
      <c r="N2305" s="56" t="s">
        <v>22</v>
      </c>
      <c r="O2305" s="61"/>
      <c r="P2305" s="61"/>
      <c r="Q2305" s="59"/>
      <c r="R2305" s="61"/>
      <c r="S2305" s="61"/>
      <c r="T2305" s="61"/>
      <c r="U2305" s="66"/>
      <c r="V2305" s="61"/>
      <c r="W2305" s="61"/>
      <c r="X2305" s="56" t="s">
        <v>14</v>
      </c>
      <c r="Y2305" s="57">
        <v>43073</v>
      </c>
      <c r="Z2305" s="75"/>
      <c r="AA2305" s="64" t="s">
        <v>16198</v>
      </c>
      <c r="AB2305" s="61"/>
      <c r="AC2305" s="61"/>
      <c r="AD2305" s="61"/>
      <c r="AE2305" s="67" t="str">
        <f t="shared" si="1"/>
        <v>Oct</v>
      </c>
      <c r="AF2305" s="68" t="str">
        <f t="shared" si="2"/>
        <v>Dec</v>
      </c>
      <c r="AG2305" s="177">
        <f t="shared" si="6"/>
        <v>47</v>
      </c>
      <c r="AH2305" s="70">
        <f t="shared" si="5"/>
        <v>43056</v>
      </c>
      <c r="AI2305" s="71">
        <f ca="1"/>
        <v>-933</v>
      </c>
      <c r="AJ2305" s="71" t="str">
        <v>2017</v>
      </c>
      <c r="AK2305" s="70">
        <f t="shared" si="4"/>
        <v>43036</v>
      </c>
    </row>
    <row r="2306" spans="1:37" ht="14.4">
      <c r="A2306" s="239" t="s">
        <v>16199</v>
      </c>
      <c r="B2306" s="56" t="s">
        <v>89</v>
      </c>
      <c r="C2306" s="57">
        <v>43026</v>
      </c>
      <c r="D2306" s="56" t="s">
        <v>90</v>
      </c>
      <c r="E2306" s="56" t="s">
        <v>140</v>
      </c>
      <c r="F2306" s="271" t="s">
        <v>106</v>
      </c>
      <c r="G2306" s="168" t="s">
        <v>107</v>
      </c>
      <c r="H2306" s="169" t="s">
        <v>140</v>
      </c>
      <c r="I2306" s="59">
        <f t="shared" si="0"/>
        <v>43056</v>
      </c>
      <c r="J2306" s="61"/>
      <c r="K2306" s="61"/>
      <c r="L2306" s="60" t="s">
        <v>16133</v>
      </c>
      <c r="M2306" s="56" t="s">
        <v>16133</v>
      </c>
      <c r="N2306" s="56" t="s">
        <v>236</v>
      </c>
      <c r="O2306" s="61"/>
      <c r="P2306" s="56" t="s">
        <v>28</v>
      </c>
      <c r="Q2306" s="59"/>
      <c r="R2306" s="61"/>
      <c r="S2306" s="61"/>
      <c r="T2306" s="61"/>
      <c r="U2306" s="66"/>
      <c r="V2306" s="61"/>
      <c r="W2306" s="61"/>
      <c r="X2306" s="56" t="s">
        <v>14</v>
      </c>
      <c r="Y2306" s="57">
        <v>43073</v>
      </c>
      <c r="Z2306" s="75"/>
      <c r="AA2306" s="64" t="s">
        <v>16200</v>
      </c>
      <c r="AB2306" s="61"/>
      <c r="AC2306" s="61"/>
      <c r="AD2306" s="61"/>
      <c r="AE2306" s="67" t="str">
        <f t="shared" si="1"/>
        <v>Oct</v>
      </c>
      <c r="AF2306" s="68" t="str">
        <f t="shared" si="2"/>
        <v>Dec</v>
      </c>
      <c r="AG2306" s="177">
        <f t="shared" si="6"/>
        <v>47</v>
      </c>
      <c r="AH2306" s="70">
        <f t="shared" si="5"/>
        <v>43056</v>
      </c>
      <c r="AI2306" s="71">
        <f ca="1"/>
        <v>-933</v>
      </c>
      <c r="AJ2306" s="71" t="str">
        <v>2017</v>
      </c>
      <c r="AK2306" s="70">
        <f t="shared" si="4"/>
        <v>43036</v>
      </c>
    </row>
    <row r="2307" spans="1:37" ht="14.4">
      <c r="A2307" s="239" t="s">
        <v>16201</v>
      </c>
      <c r="B2307" s="56" t="s">
        <v>89</v>
      </c>
      <c r="C2307" s="57">
        <v>43012</v>
      </c>
      <c r="D2307" s="56" t="s">
        <v>1027</v>
      </c>
      <c r="E2307" s="56" t="s">
        <v>30</v>
      </c>
      <c r="F2307" s="271" t="s">
        <v>106</v>
      </c>
      <c r="G2307" s="168" t="s">
        <v>107</v>
      </c>
      <c r="H2307" s="169" t="s">
        <v>30</v>
      </c>
      <c r="I2307" s="59">
        <f t="shared" si="0"/>
        <v>43042</v>
      </c>
      <c r="J2307" s="61"/>
      <c r="K2307" s="61"/>
      <c r="L2307" s="60" t="s">
        <v>16202</v>
      </c>
      <c r="M2307" s="61"/>
      <c r="N2307" s="56" t="s">
        <v>22</v>
      </c>
      <c r="O2307" s="56" t="s">
        <v>16203</v>
      </c>
      <c r="P2307" s="56" t="s">
        <v>17</v>
      </c>
      <c r="Q2307" s="59"/>
      <c r="R2307" s="61"/>
      <c r="S2307" s="61"/>
      <c r="T2307" s="61"/>
      <c r="U2307" s="66"/>
      <c r="V2307" s="61"/>
      <c r="W2307" s="56" t="s">
        <v>200</v>
      </c>
      <c r="X2307" s="56" t="s">
        <v>14</v>
      </c>
      <c r="Y2307" s="57">
        <v>43073</v>
      </c>
      <c r="Z2307" s="75"/>
      <c r="AA2307" s="64" t="s">
        <v>16204</v>
      </c>
      <c r="AB2307" s="61"/>
      <c r="AC2307" s="61"/>
      <c r="AD2307" s="61"/>
      <c r="AE2307" s="67" t="str">
        <f t="shared" si="1"/>
        <v>Oct</v>
      </c>
      <c r="AF2307" s="68" t="str">
        <f t="shared" si="2"/>
        <v>Dec</v>
      </c>
      <c r="AG2307" s="177">
        <f t="shared" si="6"/>
        <v>61</v>
      </c>
      <c r="AH2307" s="70">
        <f t="shared" si="5"/>
        <v>43042</v>
      </c>
      <c r="AI2307" s="71">
        <f ca="1"/>
        <v>-947</v>
      </c>
      <c r="AJ2307" s="71" t="str">
        <v>2017</v>
      </c>
      <c r="AK2307" s="70">
        <f t="shared" si="4"/>
        <v>43022</v>
      </c>
    </row>
    <row r="2308" spans="1:37" ht="14.4">
      <c r="A2308" s="239" t="s">
        <v>16205</v>
      </c>
      <c r="B2308" s="56" t="s">
        <v>89</v>
      </c>
      <c r="C2308" s="57">
        <v>43024</v>
      </c>
      <c r="D2308" s="56" t="s">
        <v>1027</v>
      </c>
      <c r="E2308" s="56" t="s">
        <v>112</v>
      </c>
      <c r="F2308" s="271" t="s">
        <v>106</v>
      </c>
      <c r="G2308" s="168" t="s">
        <v>113</v>
      </c>
      <c r="H2308" s="169" t="s">
        <v>112</v>
      </c>
      <c r="I2308" s="59">
        <f t="shared" si="0"/>
        <v>43054</v>
      </c>
      <c r="J2308" s="56" t="s">
        <v>1946</v>
      </c>
      <c r="K2308" s="56" t="s">
        <v>6453</v>
      </c>
      <c r="L2308" s="60" t="s">
        <v>12647</v>
      </c>
      <c r="M2308" s="56" t="s">
        <v>16206</v>
      </c>
      <c r="N2308" s="56" t="s">
        <v>37</v>
      </c>
      <c r="O2308" s="56">
        <v>17021132</v>
      </c>
      <c r="P2308" s="56" t="s">
        <v>116</v>
      </c>
      <c r="Q2308" s="57"/>
      <c r="R2308" s="61"/>
      <c r="S2308" s="61"/>
      <c r="T2308" s="61"/>
      <c r="U2308" s="66"/>
      <c r="V2308" s="61"/>
      <c r="W2308" s="61"/>
      <c r="X2308" s="61"/>
      <c r="Y2308" s="57">
        <v>43073</v>
      </c>
      <c r="Z2308" s="75"/>
      <c r="AA2308" s="64" t="s">
        <v>3956</v>
      </c>
      <c r="AB2308" s="61"/>
      <c r="AC2308" s="61"/>
      <c r="AD2308" s="61"/>
      <c r="AE2308" s="67" t="str">
        <f t="shared" si="1"/>
        <v>Oct</v>
      </c>
      <c r="AF2308" s="68" t="str">
        <f t="shared" si="2"/>
        <v>Dec</v>
      </c>
      <c r="AG2308" s="177">
        <f t="shared" si="6"/>
        <v>49</v>
      </c>
      <c r="AH2308" s="70">
        <f t="shared" si="5"/>
        <v>43054</v>
      </c>
      <c r="AI2308" s="71">
        <f ca="1"/>
        <v>-935</v>
      </c>
      <c r="AJ2308" s="71" t="str">
        <v>2017</v>
      </c>
      <c r="AK2308" s="70">
        <f t="shared" si="4"/>
        <v>43034</v>
      </c>
    </row>
    <row r="2309" spans="1:37" ht="14.4">
      <c r="A2309" s="239" t="s">
        <v>16207</v>
      </c>
      <c r="B2309" s="56" t="s">
        <v>89</v>
      </c>
      <c r="C2309" s="57">
        <v>43026</v>
      </c>
      <c r="D2309" s="56" t="s">
        <v>131</v>
      </c>
      <c r="E2309" s="56" t="s">
        <v>140</v>
      </c>
      <c r="F2309" s="271" t="s">
        <v>106</v>
      </c>
      <c r="G2309" s="168" t="s">
        <v>107</v>
      </c>
      <c r="H2309" s="169" t="s">
        <v>140</v>
      </c>
      <c r="I2309" s="59">
        <f t="shared" si="0"/>
        <v>43056</v>
      </c>
      <c r="J2309" s="56" t="s">
        <v>1946</v>
      </c>
      <c r="K2309" s="56" t="s">
        <v>16208</v>
      </c>
      <c r="L2309" s="60" t="s">
        <v>4765</v>
      </c>
      <c r="M2309" s="56" t="s">
        <v>16209</v>
      </c>
      <c r="N2309" s="56" t="s">
        <v>44</v>
      </c>
      <c r="O2309" s="56" t="s">
        <v>16210</v>
      </c>
      <c r="P2309" s="56" t="s">
        <v>17</v>
      </c>
      <c r="Q2309" s="59"/>
      <c r="R2309" s="61"/>
      <c r="S2309" s="61"/>
      <c r="T2309" s="61"/>
      <c r="U2309" s="66"/>
      <c r="V2309" s="61"/>
      <c r="W2309" s="61"/>
      <c r="X2309" s="56" t="s">
        <v>18</v>
      </c>
      <c r="Y2309" s="57">
        <v>43073</v>
      </c>
      <c r="Z2309" s="75"/>
      <c r="AA2309" s="64" t="s">
        <v>16211</v>
      </c>
      <c r="AB2309" s="61"/>
      <c r="AC2309" s="61"/>
      <c r="AD2309" s="61"/>
      <c r="AE2309" s="67" t="str">
        <f t="shared" si="1"/>
        <v>Oct</v>
      </c>
      <c r="AF2309" s="68" t="str">
        <f t="shared" si="2"/>
        <v>Dec</v>
      </c>
      <c r="AG2309" s="177">
        <f t="shared" si="6"/>
        <v>47</v>
      </c>
      <c r="AH2309" s="70">
        <f t="shared" si="5"/>
        <v>43056</v>
      </c>
      <c r="AI2309" s="71">
        <f ca="1"/>
        <v>-933</v>
      </c>
      <c r="AJ2309" s="71" t="str">
        <v>2017</v>
      </c>
      <c r="AK2309" s="70">
        <f t="shared" si="4"/>
        <v>43036</v>
      </c>
    </row>
    <row r="2310" spans="1:37" ht="14.4">
      <c r="A2310" s="239" t="s">
        <v>16212</v>
      </c>
      <c r="B2310" s="56" t="s">
        <v>89</v>
      </c>
      <c r="C2310" s="57">
        <v>43024</v>
      </c>
      <c r="D2310" s="61"/>
      <c r="E2310" s="56" t="s">
        <v>112</v>
      </c>
      <c r="F2310" s="271" t="s">
        <v>106</v>
      </c>
      <c r="G2310" s="168" t="s">
        <v>113</v>
      </c>
      <c r="H2310" s="169" t="s">
        <v>112</v>
      </c>
      <c r="I2310" s="59">
        <f t="shared" si="0"/>
        <v>43054</v>
      </c>
      <c r="J2310" s="56" t="s">
        <v>1946</v>
      </c>
      <c r="K2310" s="56" t="s">
        <v>6453</v>
      </c>
      <c r="L2310" s="60" t="s">
        <v>642</v>
      </c>
      <c r="M2310" s="56" t="s">
        <v>16213</v>
      </c>
      <c r="N2310" s="56" t="s">
        <v>27</v>
      </c>
      <c r="O2310" s="56" t="s">
        <v>16214</v>
      </c>
      <c r="P2310" s="56" t="s">
        <v>116</v>
      </c>
      <c r="Q2310" s="57"/>
      <c r="R2310" s="61"/>
      <c r="S2310" s="61"/>
      <c r="T2310" s="61"/>
      <c r="U2310" s="66"/>
      <c r="V2310" s="61"/>
      <c r="W2310" s="61"/>
      <c r="X2310" s="61"/>
      <c r="Y2310" s="57">
        <v>43073</v>
      </c>
      <c r="Z2310" s="75"/>
      <c r="AA2310" s="64" t="s">
        <v>3090</v>
      </c>
      <c r="AB2310" s="61"/>
      <c r="AC2310" s="61"/>
      <c r="AD2310" s="61"/>
      <c r="AE2310" s="67" t="str">
        <f t="shared" si="1"/>
        <v>Oct</v>
      </c>
      <c r="AF2310" s="68" t="str">
        <f t="shared" si="2"/>
        <v>Dec</v>
      </c>
      <c r="AG2310" s="177">
        <f t="shared" si="6"/>
        <v>49</v>
      </c>
      <c r="AH2310" s="70">
        <f t="shared" si="5"/>
        <v>43054</v>
      </c>
      <c r="AI2310" s="71">
        <f ca="1"/>
        <v>-935</v>
      </c>
      <c r="AJ2310" s="71" t="str">
        <v>2017</v>
      </c>
      <c r="AK2310" s="70">
        <f t="shared" si="4"/>
        <v>43034</v>
      </c>
    </row>
    <row r="2311" spans="1:37" ht="14.4">
      <c r="A2311" s="239" t="s">
        <v>16215</v>
      </c>
      <c r="B2311" s="56" t="s">
        <v>89</v>
      </c>
      <c r="C2311" s="57">
        <v>43027</v>
      </c>
      <c r="D2311" s="56" t="s">
        <v>131</v>
      </c>
      <c r="E2311" s="56" t="s">
        <v>140</v>
      </c>
      <c r="F2311" s="271" t="s">
        <v>106</v>
      </c>
      <c r="G2311" s="168" t="s">
        <v>107</v>
      </c>
      <c r="H2311" s="169" t="s">
        <v>140</v>
      </c>
      <c r="I2311" s="59">
        <f t="shared" si="0"/>
        <v>43057</v>
      </c>
      <c r="J2311" s="56" t="s">
        <v>1946</v>
      </c>
      <c r="K2311" s="56" t="s">
        <v>1946</v>
      </c>
      <c r="L2311" s="60" t="s">
        <v>145</v>
      </c>
      <c r="M2311" s="56" t="s">
        <v>16216</v>
      </c>
      <c r="N2311" s="56" t="s">
        <v>95</v>
      </c>
      <c r="O2311" s="56" t="s">
        <v>16217</v>
      </c>
      <c r="P2311" s="56" t="s">
        <v>96</v>
      </c>
      <c r="Q2311" s="59"/>
      <c r="R2311" s="61"/>
      <c r="S2311" s="61"/>
      <c r="T2311" s="61"/>
      <c r="U2311" s="66"/>
      <c r="V2311" s="61"/>
      <c r="W2311" s="61"/>
      <c r="X2311" s="56" t="s">
        <v>18</v>
      </c>
      <c r="Y2311" s="57">
        <v>43073</v>
      </c>
      <c r="Z2311" s="75"/>
      <c r="AA2311" s="64" t="s">
        <v>16218</v>
      </c>
      <c r="AB2311" s="61"/>
      <c r="AC2311" s="61"/>
      <c r="AD2311" s="61"/>
      <c r="AE2311" s="67" t="str">
        <f t="shared" si="1"/>
        <v>Oct</v>
      </c>
      <c r="AF2311" s="68" t="str">
        <f t="shared" si="2"/>
        <v>Dec</v>
      </c>
      <c r="AG2311" s="177">
        <f t="shared" si="6"/>
        <v>46</v>
      </c>
      <c r="AH2311" s="70">
        <f t="shared" si="5"/>
        <v>43057</v>
      </c>
      <c r="AI2311" s="71">
        <f ca="1"/>
        <v>-932</v>
      </c>
      <c r="AJ2311" s="71" t="str">
        <v>2017</v>
      </c>
      <c r="AK2311" s="70">
        <f t="shared" si="4"/>
        <v>43037</v>
      </c>
    </row>
    <row r="2312" spans="1:37" ht="14.4">
      <c r="A2312" s="239" t="s">
        <v>16219</v>
      </c>
      <c r="B2312" s="56" t="s">
        <v>89</v>
      </c>
      <c r="C2312" s="57">
        <v>43027</v>
      </c>
      <c r="D2312" s="56" t="s">
        <v>131</v>
      </c>
      <c r="E2312" s="56" t="s">
        <v>140</v>
      </c>
      <c r="F2312" s="271" t="s">
        <v>106</v>
      </c>
      <c r="G2312" s="168" t="s">
        <v>107</v>
      </c>
      <c r="H2312" s="169" t="s">
        <v>140</v>
      </c>
      <c r="I2312" s="59">
        <f t="shared" si="0"/>
        <v>43057</v>
      </c>
      <c r="J2312" s="56" t="s">
        <v>1946</v>
      </c>
      <c r="K2312" s="56" t="s">
        <v>1946</v>
      </c>
      <c r="L2312" s="60" t="s">
        <v>145</v>
      </c>
      <c r="M2312" s="358" t="s">
        <v>16220</v>
      </c>
      <c r="N2312" s="56" t="s">
        <v>436</v>
      </c>
      <c r="O2312" s="56" t="s">
        <v>16221</v>
      </c>
      <c r="P2312" s="56" t="s">
        <v>96</v>
      </c>
      <c r="Q2312" s="59"/>
      <c r="R2312" s="61"/>
      <c r="S2312" s="61"/>
      <c r="T2312" s="61"/>
      <c r="U2312" s="66"/>
      <c r="V2312" s="61"/>
      <c r="W2312" s="61"/>
      <c r="X2312" s="56" t="s">
        <v>18</v>
      </c>
      <c r="Y2312" s="57">
        <v>43073</v>
      </c>
      <c r="Z2312" s="75"/>
      <c r="AA2312" s="64" t="s">
        <v>16218</v>
      </c>
      <c r="AB2312" s="61"/>
      <c r="AC2312" s="61"/>
      <c r="AD2312" s="61"/>
      <c r="AE2312" s="67" t="str">
        <f t="shared" si="1"/>
        <v>Oct</v>
      </c>
      <c r="AF2312" s="68" t="str">
        <f t="shared" si="2"/>
        <v>Dec</v>
      </c>
      <c r="AG2312" s="177">
        <f t="shared" si="6"/>
        <v>46</v>
      </c>
      <c r="AH2312" s="70">
        <f t="shared" si="5"/>
        <v>43057</v>
      </c>
      <c r="AI2312" s="71">
        <f ca="1"/>
        <v>-932</v>
      </c>
      <c r="AJ2312" s="71" t="str">
        <v>2017</v>
      </c>
      <c r="AK2312" s="70">
        <f t="shared" si="4"/>
        <v>43037</v>
      </c>
    </row>
    <row r="2313" spans="1:37" ht="14.4">
      <c r="A2313" s="239" t="s">
        <v>16222</v>
      </c>
      <c r="B2313" s="56" t="s">
        <v>89</v>
      </c>
      <c r="C2313" s="57">
        <v>43027</v>
      </c>
      <c r="D2313" s="56" t="s">
        <v>1027</v>
      </c>
      <c r="E2313" s="56" t="s">
        <v>140</v>
      </c>
      <c r="F2313" s="271" t="s">
        <v>106</v>
      </c>
      <c r="G2313" s="168" t="s">
        <v>107</v>
      </c>
      <c r="H2313" s="169" t="s">
        <v>140</v>
      </c>
      <c r="I2313" s="59">
        <f t="shared" si="0"/>
        <v>43057</v>
      </c>
      <c r="J2313" s="56" t="s">
        <v>1946</v>
      </c>
      <c r="K2313" s="56" t="s">
        <v>1946</v>
      </c>
      <c r="L2313" s="60" t="s">
        <v>642</v>
      </c>
      <c r="M2313" s="56" t="s">
        <v>16223</v>
      </c>
      <c r="N2313" s="56" t="s">
        <v>436</v>
      </c>
      <c r="O2313" s="56" t="s">
        <v>16224</v>
      </c>
      <c r="P2313" s="56" t="s">
        <v>17</v>
      </c>
      <c r="Q2313" s="59"/>
      <c r="R2313" s="61"/>
      <c r="S2313" s="61"/>
      <c r="T2313" s="61"/>
      <c r="U2313" s="66"/>
      <c r="V2313" s="61"/>
      <c r="W2313" s="61"/>
      <c r="X2313" s="56" t="s">
        <v>18</v>
      </c>
      <c r="Y2313" s="57">
        <v>43073</v>
      </c>
      <c r="Z2313" s="75"/>
      <c r="AA2313" s="64" t="s">
        <v>16225</v>
      </c>
      <c r="AB2313" s="61"/>
      <c r="AC2313" s="61"/>
      <c r="AD2313" s="61"/>
      <c r="AE2313" s="67" t="str">
        <f t="shared" si="1"/>
        <v>Oct</v>
      </c>
      <c r="AF2313" s="68" t="str">
        <f t="shared" si="2"/>
        <v>Dec</v>
      </c>
      <c r="AG2313" s="177">
        <f t="shared" si="6"/>
        <v>46</v>
      </c>
      <c r="AH2313" s="70">
        <f t="shared" si="5"/>
        <v>43057</v>
      </c>
      <c r="AI2313" s="71">
        <f ca="1"/>
        <v>-932</v>
      </c>
      <c r="AJ2313" s="71" t="str">
        <v>2017</v>
      </c>
      <c r="AK2313" s="70">
        <f t="shared" si="4"/>
        <v>43037</v>
      </c>
    </row>
    <row r="2314" spans="1:37" ht="14.4">
      <c r="A2314" s="239" t="s">
        <v>16226</v>
      </c>
      <c r="B2314" s="56" t="s">
        <v>89</v>
      </c>
      <c r="C2314" s="57">
        <v>43027</v>
      </c>
      <c r="D2314" s="56" t="s">
        <v>1027</v>
      </c>
      <c r="E2314" s="56" t="s">
        <v>140</v>
      </c>
      <c r="F2314" s="271" t="s">
        <v>106</v>
      </c>
      <c r="G2314" s="168" t="s">
        <v>107</v>
      </c>
      <c r="H2314" s="169" t="s">
        <v>140</v>
      </c>
      <c r="I2314" s="59">
        <f t="shared" si="0"/>
        <v>43057</v>
      </c>
      <c r="J2314" s="56" t="s">
        <v>1946</v>
      </c>
      <c r="K2314" s="56" t="s">
        <v>1946</v>
      </c>
      <c r="L2314" s="60" t="s">
        <v>642</v>
      </c>
      <c r="M2314" s="56" t="s">
        <v>16227</v>
      </c>
      <c r="N2314" s="56" t="s">
        <v>436</v>
      </c>
      <c r="O2314" s="56" t="s">
        <v>16228</v>
      </c>
      <c r="P2314" s="56" t="s">
        <v>17</v>
      </c>
      <c r="Q2314" s="59"/>
      <c r="R2314" s="61"/>
      <c r="S2314" s="61"/>
      <c r="T2314" s="61"/>
      <c r="U2314" s="66"/>
      <c r="V2314" s="61"/>
      <c r="W2314" s="61"/>
      <c r="X2314" s="56" t="s">
        <v>18</v>
      </c>
      <c r="Y2314" s="57">
        <v>43073</v>
      </c>
      <c r="Z2314" s="75"/>
      <c r="AA2314" s="64" t="s">
        <v>13210</v>
      </c>
      <c r="AB2314" s="61"/>
      <c r="AC2314" s="61"/>
      <c r="AD2314" s="61"/>
      <c r="AE2314" s="67" t="str">
        <f t="shared" si="1"/>
        <v>Oct</v>
      </c>
      <c r="AF2314" s="68" t="str">
        <f t="shared" si="2"/>
        <v>Dec</v>
      </c>
      <c r="AG2314" s="177">
        <f t="shared" si="6"/>
        <v>46</v>
      </c>
      <c r="AH2314" s="70">
        <f t="shared" si="5"/>
        <v>43057</v>
      </c>
      <c r="AI2314" s="71">
        <f ca="1"/>
        <v>-932</v>
      </c>
      <c r="AJ2314" s="71" t="str">
        <v>2017</v>
      </c>
      <c r="AK2314" s="70">
        <f t="shared" si="4"/>
        <v>43037</v>
      </c>
    </row>
    <row r="2315" spans="1:37" ht="14.4">
      <c r="A2315" s="239" t="s">
        <v>16230</v>
      </c>
      <c r="B2315" s="56" t="s">
        <v>89</v>
      </c>
      <c r="C2315" s="57">
        <v>43027</v>
      </c>
      <c r="D2315" s="56" t="s">
        <v>90</v>
      </c>
      <c r="E2315" s="56" t="s">
        <v>3969</v>
      </c>
      <c r="F2315" s="271" t="s">
        <v>214</v>
      </c>
      <c r="G2315" s="168" t="s">
        <v>3970</v>
      </c>
      <c r="H2315" s="169" t="s">
        <v>3969</v>
      </c>
      <c r="I2315" s="59">
        <f t="shared" si="0"/>
        <v>43057</v>
      </c>
      <c r="J2315" s="56" t="s">
        <v>1946</v>
      </c>
      <c r="K2315" s="56" t="s">
        <v>1946</v>
      </c>
      <c r="L2315" s="60" t="s">
        <v>16231</v>
      </c>
      <c r="M2315" s="56" t="s">
        <v>16232</v>
      </c>
      <c r="N2315" s="56" t="s">
        <v>137</v>
      </c>
      <c r="O2315" s="56" t="s">
        <v>16234</v>
      </c>
      <c r="P2315" s="56" t="s">
        <v>96</v>
      </c>
      <c r="Q2315" s="59"/>
      <c r="R2315" s="61"/>
      <c r="S2315" s="61"/>
      <c r="T2315" s="61"/>
      <c r="U2315" s="66"/>
      <c r="V2315" s="61"/>
      <c r="W2315" s="61"/>
      <c r="X2315" s="56" t="s">
        <v>18</v>
      </c>
      <c r="Y2315" s="57">
        <v>43073</v>
      </c>
      <c r="Z2315" s="75"/>
      <c r="AA2315" s="60" t="s">
        <v>16235</v>
      </c>
      <c r="AB2315" s="56" t="s">
        <v>5415</v>
      </c>
      <c r="AC2315" s="61"/>
      <c r="AD2315" s="61"/>
      <c r="AE2315" s="67" t="str">
        <f t="shared" si="1"/>
        <v>Oct</v>
      </c>
      <c r="AF2315" s="68" t="str">
        <f t="shared" si="2"/>
        <v>Dec</v>
      </c>
      <c r="AG2315" s="177">
        <f t="shared" si="6"/>
        <v>46</v>
      </c>
      <c r="AH2315" s="70">
        <f t="shared" si="5"/>
        <v>43057</v>
      </c>
      <c r="AI2315" s="71">
        <f ca="1"/>
        <v>-932</v>
      </c>
      <c r="AJ2315" s="71" t="str">
        <v>2017</v>
      </c>
      <c r="AK2315" s="70">
        <f t="shared" si="4"/>
        <v>43037</v>
      </c>
    </row>
    <row r="2316" spans="1:37" ht="14.4">
      <c r="A2316" s="239" t="s">
        <v>16237</v>
      </c>
      <c r="B2316" s="56" t="s">
        <v>89</v>
      </c>
      <c r="C2316" s="57">
        <v>43027</v>
      </c>
      <c r="D2316" s="56" t="s">
        <v>1027</v>
      </c>
      <c r="E2316" s="56" t="s">
        <v>140</v>
      </c>
      <c r="F2316" s="271" t="s">
        <v>106</v>
      </c>
      <c r="G2316" s="168" t="s">
        <v>107</v>
      </c>
      <c r="H2316" s="169" t="s">
        <v>140</v>
      </c>
      <c r="I2316" s="59">
        <f t="shared" si="0"/>
        <v>43057</v>
      </c>
      <c r="J2316" s="56" t="s">
        <v>1946</v>
      </c>
      <c r="K2316" s="56" t="s">
        <v>6453</v>
      </c>
      <c r="L2316" s="60" t="s">
        <v>642</v>
      </c>
      <c r="M2316" s="56" t="s">
        <v>16238</v>
      </c>
      <c r="N2316" s="56" t="s">
        <v>249</v>
      </c>
      <c r="O2316" s="61"/>
      <c r="P2316" s="61"/>
      <c r="Q2316" s="59"/>
      <c r="R2316" s="61"/>
      <c r="S2316" s="61"/>
      <c r="T2316" s="61"/>
      <c r="U2316" s="66"/>
      <c r="V2316" s="61"/>
      <c r="W2316" s="61"/>
      <c r="X2316" s="56" t="s">
        <v>14</v>
      </c>
      <c r="Y2316" s="57">
        <v>43073</v>
      </c>
      <c r="Z2316" s="75"/>
      <c r="AA2316" s="64" t="s">
        <v>16183</v>
      </c>
      <c r="AB2316" s="61"/>
      <c r="AC2316" s="61"/>
      <c r="AD2316" s="61"/>
      <c r="AE2316" s="67" t="str">
        <f t="shared" si="1"/>
        <v>Oct</v>
      </c>
      <c r="AF2316" s="68" t="str">
        <f t="shared" si="2"/>
        <v>Dec</v>
      </c>
      <c r="AG2316" s="177">
        <f t="shared" si="6"/>
        <v>46</v>
      </c>
      <c r="AH2316" s="70">
        <f t="shared" si="5"/>
        <v>43057</v>
      </c>
      <c r="AI2316" s="71">
        <f ca="1"/>
        <v>-932</v>
      </c>
      <c r="AJ2316" s="71" t="str">
        <v>2017</v>
      </c>
      <c r="AK2316" s="70">
        <f t="shared" si="4"/>
        <v>43037</v>
      </c>
    </row>
    <row r="2317" spans="1:37" ht="14.4">
      <c r="A2317" s="239" t="s">
        <v>16240</v>
      </c>
      <c r="B2317" s="56" t="s">
        <v>89</v>
      </c>
      <c r="C2317" s="57">
        <v>43027</v>
      </c>
      <c r="D2317" s="56" t="s">
        <v>1027</v>
      </c>
      <c r="E2317" s="56" t="s">
        <v>140</v>
      </c>
      <c r="F2317" s="271" t="s">
        <v>106</v>
      </c>
      <c r="G2317" s="168" t="s">
        <v>107</v>
      </c>
      <c r="H2317" s="169" t="s">
        <v>140</v>
      </c>
      <c r="I2317" s="59">
        <f t="shared" si="0"/>
        <v>43057</v>
      </c>
      <c r="J2317" s="56" t="s">
        <v>1946</v>
      </c>
      <c r="K2317" s="56" t="s">
        <v>1946</v>
      </c>
      <c r="L2317" s="60" t="s">
        <v>642</v>
      </c>
      <c r="M2317" s="56" t="s">
        <v>16243</v>
      </c>
      <c r="N2317" s="56" t="s">
        <v>143</v>
      </c>
      <c r="O2317" s="56" t="s">
        <v>16244</v>
      </c>
      <c r="P2317" s="56" t="s">
        <v>17</v>
      </c>
      <c r="Q2317" s="59"/>
      <c r="R2317" s="61"/>
      <c r="S2317" s="61"/>
      <c r="T2317" s="61"/>
      <c r="U2317" s="66"/>
      <c r="V2317" s="61"/>
      <c r="W2317" s="61"/>
      <c r="X2317" s="56" t="s">
        <v>18</v>
      </c>
      <c r="Y2317" s="57">
        <v>43073</v>
      </c>
      <c r="Z2317" s="75"/>
      <c r="AA2317" s="64" t="s">
        <v>16225</v>
      </c>
      <c r="AB2317" s="61"/>
      <c r="AC2317" s="61"/>
      <c r="AD2317" s="61"/>
      <c r="AE2317" s="67" t="str">
        <f t="shared" si="1"/>
        <v>Oct</v>
      </c>
      <c r="AF2317" s="68" t="str">
        <f t="shared" si="2"/>
        <v>Dec</v>
      </c>
      <c r="AG2317" s="177">
        <f t="shared" si="6"/>
        <v>46</v>
      </c>
      <c r="AH2317" s="70">
        <f t="shared" si="5"/>
        <v>43057</v>
      </c>
      <c r="AI2317" s="71">
        <f ca="1"/>
        <v>-932</v>
      </c>
      <c r="AJ2317" s="71" t="str">
        <v>2017</v>
      </c>
      <c r="AK2317" s="70">
        <f t="shared" si="4"/>
        <v>43037</v>
      </c>
    </row>
    <row r="2318" spans="1:37" ht="14.4">
      <c r="A2318" s="239" t="s">
        <v>16247</v>
      </c>
      <c r="B2318" s="56" t="s">
        <v>89</v>
      </c>
      <c r="C2318" s="57">
        <v>43027</v>
      </c>
      <c r="D2318" s="56" t="s">
        <v>90</v>
      </c>
      <c r="E2318" s="56" t="s">
        <v>91</v>
      </c>
      <c r="F2318" s="271" t="s">
        <v>214</v>
      </c>
      <c r="G2318" s="168" t="s">
        <v>3693</v>
      </c>
      <c r="H2318" s="169" t="s">
        <v>3694</v>
      </c>
      <c r="I2318" s="59">
        <f t="shared" si="0"/>
        <v>43057</v>
      </c>
      <c r="J2318" s="56" t="s">
        <v>1946</v>
      </c>
      <c r="K2318" s="56" t="s">
        <v>6453</v>
      </c>
      <c r="L2318" s="60" t="s">
        <v>16250</v>
      </c>
      <c r="M2318" s="56" t="s">
        <v>16251</v>
      </c>
      <c r="N2318" s="56" t="s">
        <v>95</v>
      </c>
      <c r="O2318" s="56" t="s">
        <v>16252</v>
      </c>
      <c r="P2318" s="56" t="s">
        <v>96</v>
      </c>
      <c r="Q2318" s="59"/>
      <c r="R2318" s="61"/>
      <c r="S2318" s="61"/>
      <c r="T2318" s="61"/>
      <c r="U2318" s="66"/>
      <c r="V2318" s="61"/>
      <c r="W2318" s="61"/>
      <c r="X2318" s="56" t="s">
        <v>18</v>
      </c>
      <c r="Y2318" s="57">
        <v>43073</v>
      </c>
      <c r="Z2318" s="75"/>
      <c r="AA2318" s="64" t="s">
        <v>16253</v>
      </c>
      <c r="AB2318" s="174" t="s">
        <v>3709</v>
      </c>
      <c r="AC2318" s="61"/>
      <c r="AD2318" s="61"/>
      <c r="AE2318" s="67" t="str">
        <f t="shared" si="1"/>
        <v>Oct</v>
      </c>
      <c r="AF2318" s="68" t="str">
        <f t="shared" si="2"/>
        <v>Dec</v>
      </c>
      <c r="AG2318" s="177">
        <f t="shared" si="6"/>
        <v>46</v>
      </c>
      <c r="AH2318" s="70">
        <f t="shared" si="5"/>
        <v>43057</v>
      </c>
      <c r="AI2318" s="71">
        <f ca="1"/>
        <v>-932</v>
      </c>
      <c r="AJ2318" s="71" t="str">
        <v>2017</v>
      </c>
      <c r="AK2318" s="70">
        <f t="shared" si="4"/>
        <v>43037</v>
      </c>
    </row>
    <row r="2319" spans="1:37" ht="14.4">
      <c r="A2319" s="239" t="s">
        <v>16255</v>
      </c>
      <c r="B2319" s="56" t="s">
        <v>89</v>
      </c>
      <c r="C2319" s="57">
        <v>43027</v>
      </c>
      <c r="D2319" s="56" t="s">
        <v>1027</v>
      </c>
      <c r="E2319" s="56" t="s">
        <v>140</v>
      </c>
      <c r="F2319" s="271" t="s">
        <v>106</v>
      </c>
      <c r="G2319" s="168" t="s">
        <v>107</v>
      </c>
      <c r="H2319" s="169" t="s">
        <v>140</v>
      </c>
      <c r="I2319" s="59">
        <f t="shared" si="0"/>
        <v>43057</v>
      </c>
      <c r="J2319" s="56" t="s">
        <v>1946</v>
      </c>
      <c r="K2319" s="56" t="s">
        <v>6453</v>
      </c>
      <c r="L2319" s="60" t="s">
        <v>642</v>
      </c>
      <c r="M2319" s="56" t="s">
        <v>16256</v>
      </c>
      <c r="N2319" s="56" t="s">
        <v>33</v>
      </c>
      <c r="O2319" s="61"/>
      <c r="P2319" s="56" t="s">
        <v>17</v>
      </c>
      <c r="Q2319" s="59"/>
      <c r="R2319" s="61"/>
      <c r="S2319" s="61"/>
      <c r="T2319" s="61"/>
      <c r="U2319" s="66"/>
      <c r="V2319" s="61"/>
      <c r="W2319" s="61"/>
      <c r="X2319" s="56" t="s">
        <v>14</v>
      </c>
      <c r="Y2319" s="57">
        <v>43073</v>
      </c>
      <c r="Z2319" s="75"/>
      <c r="AA2319" s="64" t="s">
        <v>16183</v>
      </c>
      <c r="AB2319" s="61"/>
      <c r="AC2319" s="61"/>
      <c r="AD2319" s="61"/>
      <c r="AE2319" s="67" t="str">
        <f t="shared" si="1"/>
        <v>Oct</v>
      </c>
      <c r="AF2319" s="68" t="str">
        <f t="shared" si="2"/>
        <v>Dec</v>
      </c>
      <c r="AG2319" s="177">
        <f t="shared" si="6"/>
        <v>46</v>
      </c>
      <c r="AH2319" s="70">
        <f t="shared" si="5"/>
        <v>43057</v>
      </c>
      <c r="AI2319" s="71">
        <f ca="1"/>
        <v>-932</v>
      </c>
      <c r="AJ2319" s="71" t="str">
        <v>2017</v>
      </c>
      <c r="AK2319" s="70">
        <f t="shared" si="4"/>
        <v>43037</v>
      </c>
    </row>
    <row r="2320" spans="1:37" ht="14.4">
      <c r="A2320" s="239" t="s">
        <v>16259</v>
      </c>
      <c r="B2320" s="56" t="s">
        <v>89</v>
      </c>
      <c r="C2320" s="57">
        <v>43027</v>
      </c>
      <c r="D2320" s="56" t="s">
        <v>1027</v>
      </c>
      <c r="E2320" s="56" t="s">
        <v>140</v>
      </c>
      <c r="F2320" s="271" t="s">
        <v>106</v>
      </c>
      <c r="G2320" s="168" t="s">
        <v>107</v>
      </c>
      <c r="H2320" s="169" t="s">
        <v>140</v>
      </c>
      <c r="I2320" s="59">
        <f t="shared" si="0"/>
        <v>43057</v>
      </c>
      <c r="J2320" s="56" t="s">
        <v>1946</v>
      </c>
      <c r="K2320" s="56" t="s">
        <v>6453</v>
      </c>
      <c r="L2320" s="60" t="s">
        <v>642</v>
      </c>
      <c r="M2320" s="56" t="s">
        <v>16260</v>
      </c>
      <c r="N2320" s="56" t="s">
        <v>27</v>
      </c>
      <c r="O2320" s="61"/>
      <c r="P2320" s="56" t="s">
        <v>17</v>
      </c>
      <c r="Q2320" s="59"/>
      <c r="R2320" s="61"/>
      <c r="S2320" s="61"/>
      <c r="T2320" s="61"/>
      <c r="U2320" s="66"/>
      <c r="V2320" s="61"/>
      <c r="W2320" s="61"/>
      <c r="X2320" s="56" t="s">
        <v>18</v>
      </c>
      <c r="Y2320" s="57">
        <v>43073</v>
      </c>
      <c r="Z2320" s="75"/>
      <c r="AA2320" s="64" t="s">
        <v>16183</v>
      </c>
      <c r="AB2320" s="61"/>
      <c r="AC2320" s="61"/>
      <c r="AD2320" s="61"/>
      <c r="AE2320" s="67" t="str">
        <f t="shared" si="1"/>
        <v>Oct</v>
      </c>
      <c r="AF2320" s="68" t="str">
        <f t="shared" si="2"/>
        <v>Dec</v>
      </c>
      <c r="AG2320" s="177">
        <f t="shared" si="6"/>
        <v>46</v>
      </c>
      <c r="AH2320" s="70">
        <f t="shared" si="5"/>
        <v>43057</v>
      </c>
      <c r="AI2320" s="71">
        <f ca="1"/>
        <v>-932</v>
      </c>
      <c r="AJ2320" s="71" t="str">
        <v>2017</v>
      </c>
      <c r="AK2320" s="70">
        <f t="shared" si="4"/>
        <v>43037</v>
      </c>
    </row>
    <row r="2321" spans="1:37" ht="14.4">
      <c r="A2321" s="239" t="s">
        <v>16264</v>
      </c>
      <c r="B2321" s="56" t="s">
        <v>89</v>
      </c>
      <c r="C2321" s="57">
        <v>43027</v>
      </c>
      <c r="D2321" s="56" t="s">
        <v>1027</v>
      </c>
      <c r="E2321" s="56" t="s">
        <v>3969</v>
      </c>
      <c r="F2321" s="271" t="s">
        <v>214</v>
      </c>
      <c r="G2321" s="168" t="s">
        <v>3970</v>
      </c>
      <c r="H2321" s="169" t="s">
        <v>3969</v>
      </c>
      <c r="I2321" s="59">
        <f t="shared" si="0"/>
        <v>43057</v>
      </c>
      <c r="J2321" s="56" t="s">
        <v>1946</v>
      </c>
      <c r="K2321" s="56" t="s">
        <v>1946</v>
      </c>
      <c r="L2321" s="60" t="s">
        <v>16265</v>
      </c>
      <c r="M2321" s="56" t="s">
        <v>16267</v>
      </c>
      <c r="N2321" s="56" t="s">
        <v>1143</v>
      </c>
      <c r="O2321" s="56" t="s">
        <v>16268</v>
      </c>
      <c r="P2321" s="56" t="s">
        <v>96</v>
      </c>
      <c r="Q2321" s="59"/>
      <c r="R2321" s="61"/>
      <c r="S2321" s="61"/>
      <c r="T2321" s="61"/>
      <c r="U2321" s="66"/>
      <c r="V2321" s="61"/>
      <c r="W2321" s="61"/>
      <c r="X2321" s="56" t="s">
        <v>18</v>
      </c>
      <c r="Y2321" s="57">
        <v>43073</v>
      </c>
      <c r="Z2321" s="75"/>
      <c r="AA2321" s="64" t="s">
        <v>16235</v>
      </c>
      <c r="AB2321" s="56" t="s">
        <v>5415</v>
      </c>
      <c r="AC2321" s="61"/>
      <c r="AD2321" s="61"/>
      <c r="AE2321" s="67" t="str">
        <f t="shared" si="1"/>
        <v>Oct</v>
      </c>
      <c r="AF2321" s="68" t="str">
        <f t="shared" si="2"/>
        <v>Dec</v>
      </c>
      <c r="AG2321" s="177">
        <f t="shared" si="6"/>
        <v>46</v>
      </c>
      <c r="AH2321" s="70">
        <f t="shared" si="5"/>
        <v>43057</v>
      </c>
      <c r="AI2321" s="71">
        <f ca="1"/>
        <v>-932</v>
      </c>
      <c r="AJ2321" s="71" t="str">
        <v>2017</v>
      </c>
      <c r="AK2321" s="70">
        <f t="shared" si="4"/>
        <v>43037</v>
      </c>
    </row>
    <row r="2322" spans="1:37" ht="14.4">
      <c r="A2322" s="239" t="s">
        <v>16271</v>
      </c>
      <c r="B2322" s="56" t="s">
        <v>89</v>
      </c>
      <c r="C2322" s="57">
        <v>43027</v>
      </c>
      <c r="D2322" s="56" t="s">
        <v>90</v>
      </c>
      <c r="E2322" s="56" t="s">
        <v>15779</v>
      </c>
      <c r="F2322" s="271" t="s">
        <v>214</v>
      </c>
      <c r="G2322" s="168" t="s">
        <v>214</v>
      </c>
      <c r="H2322" s="169" t="s">
        <v>2445</v>
      </c>
      <c r="I2322" s="57">
        <f t="shared" si="0"/>
        <v>43057</v>
      </c>
      <c r="J2322" s="56" t="s">
        <v>18</v>
      </c>
      <c r="K2322" s="56" t="s">
        <v>18</v>
      </c>
      <c r="L2322" s="60" t="s">
        <v>16273</v>
      </c>
      <c r="M2322" s="56" t="s">
        <v>16275</v>
      </c>
      <c r="N2322" s="61"/>
      <c r="O2322" s="56" t="s">
        <v>16276</v>
      </c>
      <c r="P2322" s="56" t="s">
        <v>96</v>
      </c>
      <c r="Q2322" s="57"/>
      <c r="R2322" s="56" t="s">
        <v>108</v>
      </c>
      <c r="S2322" s="56"/>
      <c r="T2322" s="61"/>
      <c r="U2322" s="56" t="s">
        <v>108</v>
      </c>
      <c r="V2322" s="61" t="s">
        <v>108</v>
      </c>
      <c r="W2322" s="61"/>
      <c r="X2322" s="56" t="s">
        <v>18</v>
      </c>
      <c r="Y2322" s="57">
        <v>43073</v>
      </c>
      <c r="Z2322" s="75"/>
      <c r="AA2322" s="64" t="s">
        <v>16278</v>
      </c>
      <c r="AB2322" s="56" t="s">
        <v>5415</v>
      </c>
      <c r="AC2322" s="61"/>
      <c r="AD2322" s="61"/>
      <c r="AE2322" s="67" t="str">
        <f t="shared" si="1"/>
        <v>Oct</v>
      </c>
      <c r="AF2322" s="68" t="str">
        <f t="shared" si="2"/>
        <v>Dec</v>
      </c>
      <c r="AG2322" s="177">
        <f t="shared" si="6"/>
        <v>46</v>
      </c>
      <c r="AH2322" s="70">
        <f t="shared" si="5"/>
        <v>43057</v>
      </c>
      <c r="AI2322" s="71">
        <f ca="1"/>
        <v>-932</v>
      </c>
      <c r="AJ2322" s="71" t="str">
        <v>2017</v>
      </c>
      <c r="AK2322" s="70">
        <f t="shared" si="4"/>
        <v>43037</v>
      </c>
    </row>
    <row r="2323" spans="1:37" ht="14.4">
      <c r="A2323" s="239" t="s">
        <v>16280</v>
      </c>
      <c r="B2323" s="56" t="s">
        <v>89</v>
      </c>
      <c r="C2323" s="57">
        <v>43027</v>
      </c>
      <c r="D2323" s="56" t="s">
        <v>131</v>
      </c>
      <c r="E2323" s="56" t="s">
        <v>140</v>
      </c>
      <c r="F2323" s="271" t="s">
        <v>106</v>
      </c>
      <c r="G2323" s="168" t="s">
        <v>107</v>
      </c>
      <c r="H2323" s="169" t="s">
        <v>140</v>
      </c>
      <c r="I2323" s="59">
        <f t="shared" si="0"/>
        <v>43057</v>
      </c>
      <c r="J2323" s="61"/>
      <c r="K2323" s="61"/>
      <c r="L2323" s="60" t="s">
        <v>1723</v>
      </c>
      <c r="M2323" s="56" t="s">
        <v>16282</v>
      </c>
      <c r="N2323" s="56" t="s">
        <v>436</v>
      </c>
      <c r="O2323" s="56" t="s">
        <v>16283</v>
      </c>
      <c r="P2323" s="56" t="s">
        <v>17</v>
      </c>
      <c r="Q2323" s="59"/>
      <c r="R2323" s="61"/>
      <c r="S2323" s="61"/>
      <c r="T2323" s="61"/>
      <c r="U2323" s="66"/>
      <c r="V2323" s="61"/>
      <c r="W2323" s="61"/>
      <c r="X2323" s="56" t="s">
        <v>18</v>
      </c>
      <c r="Y2323" s="57">
        <v>43073</v>
      </c>
      <c r="Z2323" s="75"/>
      <c r="AA2323" s="64" t="s">
        <v>16285</v>
      </c>
      <c r="AB2323" s="61"/>
      <c r="AC2323" s="61"/>
      <c r="AD2323" s="61"/>
      <c r="AE2323" s="67" t="str">
        <f t="shared" si="1"/>
        <v>Oct</v>
      </c>
      <c r="AF2323" s="68" t="str">
        <f t="shared" si="2"/>
        <v>Dec</v>
      </c>
      <c r="AG2323" s="177">
        <f t="shared" si="6"/>
        <v>46</v>
      </c>
      <c r="AH2323" s="70">
        <f t="shared" si="5"/>
        <v>43057</v>
      </c>
      <c r="AI2323" s="71">
        <f ca="1"/>
        <v>-932</v>
      </c>
      <c r="AJ2323" s="71" t="str">
        <v>2017</v>
      </c>
      <c r="AK2323" s="70">
        <f t="shared" si="4"/>
        <v>43037</v>
      </c>
    </row>
    <row r="2324" spans="1:37" ht="14.4">
      <c r="A2324" s="239" t="s">
        <v>16288</v>
      </c>
      <c r="B2324" s="56" t="s">
        <v>89</v>
      </c>
      <c r="C2324" s="57">
        <v>43027</v>
      </c>
      <c r="D2324" s="56" t="s">
        <v>90</v>
      </c>
      <c r="E2324" s="56" t="s">
        <v>15779</v>
      </c>
      <c r="F2324" s="271" t="s">
        <v>214</v>
      </c>
      <c r="G2324" s="168" t="s">
        <v>214</v>
      </c>
      <c r="H2324" s="169" t="s">
        <v>2445</v>
      </c>
      <c r="I2324" s="57">
        <f t="shared" si="0"/>
        <v>43057</v>
      </c>
      <c r="J2324" s="56" t="s">
        <v>18</v>
      </c>
      <c r="K2324" s="56" t="s">
        <v>18</v>
      </c>
      <c r="L2324" s="60" t="s">
        <v>12039</v>
      </c>
      <c r="M2324" s="61"/>
      <c r="N2324" s="61"/>
      <c r="O2324" s="61"/>
      <c r="P2324" s="56" t="s">
        <v>96</v>
      </c>
      <c r="Q2324" s="57"/>
      <c r="R2324" s="56" t="s">
        <v>108</v>
      </c>
      <c r="S2324" s="56"/>
      <c r="T2324" s="61"/>
      <c r="U2324" s="56" t="s">
        <v>108</v>
      </c>
      <c r="V2324" s="56" t="s">
        <v>18</v>
      </c>
      <c r="W2324" s="61"/>
      <c r="X2324" s="56" t="s">
        <v>18</v>
      </c>
      <c r="Y2324" s="57">
        <v>43073</v>
      </c>
      <c r="Z2324" s="75"/>
      <c r="AA2324" s="64" t="s">
        <v>16290</v>
      </c>
      <c r="AB2324" s="56" t="s">
        <v>5415</v>
      </c>
      <c r="AC2324" s="61"/>
      <c r="AD2324" s="61"/>
      <c r="AE2324" s="67" t="str">
        <f t="shared" si="1"/>
        <v>Oct</v>
      </c>
      <c r="AF2324" s="68" t="str">
        <f t="shared" si="2"/>
        <v>Dec</v>
      </c>
      <c r="AG2324" s="177">
        <f t="shared" si="6"/>
        <v>46</v>
      </c>
      <c r="AH2324" s="70">
        <f t="shared" si="5"/>
        <v>43057</v>
      </c>
      <c r="AI2324" s="71">
        <f ca="1"/>
        <v>-932</v>
      </c>
      <c r="AJ2324" s="71" t="str">
        <v>2017</v>
      </c>
      <c r="AK2324" s="70">
        <f t="shared" si="4"/>
        <v>43037</v>
      </c>
    </row>
    <row r="2325" spans="1:37" ht="14.4">
      <c r="A2325" s="239" t="s">
        <v>16292</v>
      </c>
      <c r="B2325" s="56" t="s">
        <v>89</v>
      </c>
      <c r="C2325" s="57">
        <v>43027</v>
      </c>
      <c r="D2325" s="56" t="s">
        <v>1027</v>
      </c>
      <c r="E2325" s="56" t="s">
        <v>3969</v>
      </c>
      <c r="F2325" s="271" t="s">
        <v>214</v>
      </c>
      <c r="G2325" s="168" t="s">
        <v>3970</v>
      </c>
      <c r="H2325" s="169" t="s">
        <v>3969</v>
      </c>
      <c r="I2325" s="59">
        <f t="shared" si="0"/>
        <v>43057</v>
      </c>
      <c r="J2325" s="56" t="s">
        <v>1946</v>
      </c>
      <c r="K2325" s="56" t="s">
        <v>6453</v>
      </c>
      <c r="L2325" s="60" t="s">
        <v>16265</v>
      </c>
      <c r="M2325" s="56" t="s">
        <v>16267</v>
      </c>
      <c r="N2325" s="56" t="s">
        <v>1143</v>
      </c>
      <c r="O2325" s="56" t="s">
        <v>16268</v>
      </c>
      <c r="P2325" s="56" t="s">
        <v>117</v>
      </c>
      <c r="Q2325" s="59"/>
      <c r="R2325" s="56" t="s">
        <v>1946</v>
      </c>
      <c r="S2325" s="61"/>
      <c r="T2325" s="56" t="s">
        <v>1946</v>
      </c>
      <c r="U2325" s="56">
        <v>25</v>
      </c>
      <c r="V2325" s="56" t="s">
        <v>1946</v>
      </c>
      <c r="W2325" s="61"/>
      <c r="X2325" s="56" t="s">
        <v>18</v>
      </c>
      <c r="Y2325" s="57">
        <v>43073</v>
      </c>
      <c r="Z2325" s="75"/>
      <c r="AA2325" s="64" t="s">
        <v>16296</v>
      </c>
      <c r="AB2325" s="56" t="s">
        <v>5415</v>
      </c>
      <c r="AC2325" s="61"/>
      <c r="AD2325" s="61"/>
      <c r="AE2325" s="67" t="str">
        <f t="shared" si="1"/>
        <v>Oct</v>
      </c>
      <c r="AF2325" s="68" t="str">
        <f t="shared" si="2"/>
        <v>Dec</v>
      </c>
      <c r="AG2325" s="177">
        <f t="shared" si="6"/>
        <v>46</v>
      </c>
      <c r="AH2325" s="70">
        <f t="shared" si="5"/>
        <v>43057</v>
      </c>
      <c r="AI2325" s="71">
        <f ca="1"/>
        <v>-932</v>
      </c>
      <c r="AJ2325" s="71" t="str">
        <v>2017</v>
      </c>
      <c r="AK2325" s="70">
        <f t="shared" si="4"/>
        <v>43037</v>
      </c>
    </row>
    <row r="2326" spans="1:37" ht="14.4">
      <c r="A2326" s="239" t="s">
        <v>16298</v>
      </c>
      <c r="B2326" s="56" t="s">
        <v>89</v>
      </c>
      <c r="C2326" s="57">
        <v>43027</v>
      </c>
      <c r="D2326" s="56" t="s">
        <v>90</v>
      </c>
      <c r="E2326" s="56" t="s">
        <v>15779</v>
      </c>
      <c r="F2326" s="271" t="s">
        <v>214</v>
      </c>
      <c r="G2326" s="168" t="s">
        <v>214</v>
      </c>
      <c r="H2326" s="169" t="s">
        <v>2445</v>
      </c>
      <c r="I2326" s="57">
        <f t="shared" si="0"/>
        <v>43057</v>
      </c>
      <c r="J2326" s="56" t="s">
        <v>18</v>
      </c>
      <c r="K2326" s="56" t="s">
        <v>18</v>
      </c>
      <c r="L2326" s="60" t="s">
        <v>16299</v>
      </c>
      <c r="M2326" s="56" t="s">
        <v>13212</v>
      </c>
      <c r="N2326" s="61"/>
      <c r="O2326" s="56" t="s">
        <v>16301</v>
      </c>
      <c r="P2326" s="61"/>
      <c r="Q2326" s="57"/>
      <c r="R2326" s="56" t="s">
        <v>108</v>
      </c>
      <c r="S2326" s="56"/>
      <c r="T2326" s="61"/>
      <c r="U2326" s="56" t="s">
        <v>108</v>
      </c>
      <c r="V2326" s="61" t="s">
        <v>108</v>
      </c>
      <c r="W2326" s="61"/>
      <c r="X2326" s="56" t="s">
        <v>18</v>
      </c>
      <c r="Y2326" s="57">
        <v>43073</v>
      </c>
      <c r="Z2326" s="75"/>
      <c r="AA2326" s="64" t="s">
        <v>16302</v>
      </c>
      <c r="AB2326" s="56" t="s">
        <v>5415</v>
      </c>
      <c r="AC2326" s="61"/>
      <c r="AD2326" s="61"/>
      <c r="AE2326" s="67" t="str">
        <f t="shared" si="1"/>
        <v>Oct</v>
      </c>
      <c r="AF2326" s="68" t="str">
        <f t="shared" si="2"/>
        <v>Dec</v>
      </c>
      <c r="AG2326" s="177">
        <f t="shared" si="6"/>
        <v>46</v>
      </c>
      <c r="AH2326" s="70">
        <f t="shared" si="5"/>
        <v>43057</v>
      </c>
      <c r="AI2326" s="71">
        <f ca="1"/>
        <v>-932</v>
      </c>
      <c r="AJ2326" s="71" t="str">
        <v>2017</v>
      </c>
      <c r="AK2326" s="70">
        <f t="shared" si="4"/>
        <v>43037</v>
      </c>
    </row>
    <row r="2327" spans="1:37" ht="14.4">
      <c r="A2327" s="239" t="s">
        <v>16303</v>
      </c>
      <c r="B2327" s="56" t="s">
        <v>89</v>
      </c>
      <c r="C2327" s="57">
        <v>43027</v>
      </c>
      <c r="D2327" s="56" t="s">
        <v>90</v>
      </c>
      <c r="E2327" s="56" t="s">
        <v>30</v>
      </c>
      <c r="F2327" s="271" t="s">
        <v>106</v>
      </c>
      <c r="G2327" s="168" t="s">
        <v>107</v>
      </c>
      <c r="H2327" s="169" t="s">
        <v>30</v>
      </c>
      <c r="I2327" s="59">
        <f t="shared" si="0"/>
        <v>43057</v>
      </c>
      <c r="J2327" s="61"/>
      <c r="K2327" s="61"/>
      <c r="L2327" s="60" t="s">
        <v>16202</v>
      </c>
      <c r="M2327" s="61"/>
      <c r="N2327" s="56" t="s">
        <v>22</v>
      </c>
      <c r="O2327" s="56" t="s">
        <v>16203</v>
      </c>
      <c r="P2327" s="56" t="s">
        <v>17</v>
      </c>
      <c r="Q2327" s="59"/>
      <c r="R2327" s="61"/>
      <c r="S2327" s="61"/>
      <c r="T2327" s="61"/>
      <c r="U2327" s="66"/>
      <c r="V2327" s="61"/>
      <c r="W2327" s="61"/>
      <c r="X2327" s="56" t="s">
        <v>18</v>
      </c>
      <c r="Y2327" s="57">
        <v>43073</v>
      </c>
      <c r="Z2327" s="63">
        <v>9</v>
      </c>
      <c r="AA2327" s="64" t="s">
        <v>16304</v>
      </c>
      <c r="AB2327" s="61"/>
      <c r="AC2327" s="61"/>
      <c r="AD2327" s="61"/>
      <c r="AE2327" s="67" t="str">
        <f t="shared" si="1"/>
        <v>Oct</v>
      </c>
      <c r="AF2327" s="68" t="str">
        <f t="shared" si="2"/>
        <v>Dec</v>
      </c>
      <c r="AG2327" s="177">
        <f t="shared" si="6"/>
        <v>46</v>
      </c>
      <c r="AH2327" s="70">
        <f t="shared" si="5"/>
        <v>43057</v>
      </c>
      <c r="AI2327" s="71">
        <f ca="1"/>
        <v>-932</v>
      </c>
      <c r="AJ2327" s="71" t="str">
        <v>2017</v>
      </c>
      <c r="AK2327" s="70">
        <f t="shared" si="4"/>
        <v>43037</v>
      </c>
    </row>
    <row r="2328" spans="1:37" ht="14.4">
      <c r="A2328" s="239" t="s">
        <v>16305</v>
      </c>
      <c r="B2328" s="56" t="s">
        <v>89</v>
      </c>
      <c r="C2328" s="57">
        <v>43386</v>
      </c>
      <c r="D2328" s="56" t="s">
        <v>90</v>
      </c>
      <c r="E2328" s="56" t="s">
        <v>30</v>
      </c>
      <c r="F2328" s="271" t="s">
        <v>106</v>
      </c>
      <c r="G2328" s="168" t="s">
        <v>107</v>
      </c>
      <c r="H2328" s="169" t="s">
        <v>129</v>
      </c>
      <c r="I2328" s="59">
        <f t="shared" si="0"/>
        <v>43416</v>
      </c>
      <c r="J2328" s="61"/>
      <c r="K2328" s="61"/>
      <c r="L2328" s="60" t="s">
        <v>16306</v>
      </c>
      <c r="M2328" s="61"/>
      <c r="N2328" s="56" t="s">
        <v>39</v>
      </c>
      <c r="O2328" s="56" t="s">
        <v>16307</v>
      </c>
      <c r="P2328" s="56" t="s">
        <v>17</v>
      </c>
      <c r="Q2328" s="59"/>
      <c r="R2328" s="61"/>
      <c r="S2328" s="61"/>
      <c r="T2328" s="61"/>
      <c r="U2328" s="66"/>
      <c r="V2328" s="61"/>
      <c r="W2328" s="61"/>
      <c r="X2328" s="56" t="s">
        <v>18</v>
      </c>
      <c r="Y2328" s="57">
        <v>43073</v>
      </c>
      <c r="Z2328" s="75"/>
      <c r="AA2328" s="64" t="s">
        <v>16308</v>
      </c>
      <c r="AB2328" s="61"/>
      <c r="AC2328" s="61"/>
      <c r="AD2328" s="61"/>
      <c r="AE2328" s="67" t="str">
        <f t="shared" si="1"/>
        <v>Oct</v>
      </c>
      <c r="AF2328" s="68" t="str">
        <f t="shared" si="2"/>
        <v>Dec</v>
      </c>
      <c r="AG2328" s="177">
        <f t="shared" si="6"/>
        <v>-313</v>
      </c>
      <c r="AH2328" s="70">
        <f t="shared" si="5"/>
        <v>43416</v>
      </c>
      <c r="AI2328" s="71">
        <f ca="1"/>
        <v>-573</v>
      </c>
      <c r="AJ2328" s="71" t="str">
        <v>2018</v>
      </c>
      <c r="AK2328" s="70">
        <f t="shared" si="4"/>
        <v>43396</v>
      </c>
    </row>
    <row r="2329" spans="1:37" ht="14.4">
      <c r="A2329" s="239" t="s">
        <v>16309</v>
      </c>
      <c r="B2329" s="56" t="s">
        <v>89</v>
      </c>
      <c r="C2329" s="57">
        <v>43024</v>
      </c>
      <c r="D2329" s="56" t="s">
        <v>90</v>
      </c>
      <c r="E2329" s="56" t="s">
        <v>30</v>
      </c>
      <c r="F2329" s="271" t="s">
        <v>106</v>
      </c>
      <c r="G2329" s="168" t="s">
        <v>107</v>
      </c>
      <c r="H2329" s="169" t="s">
        <v>129</v>
      </c>
      <c r="I2329" s="59">
        <f t="shared" si="0"/>
        <v>43054</v>
      </c>
      <c r="J2329" s="61"/>
      <c r="K2329" s="61"/>
      <c r="L2329" s="60" t="s">
        <v>745</v>
      </c>
      <c r="M2329" s="56" t="s">
        <v>16310</v>
      </c>
      <c r="N2329" s="61"/>
      <c r="O2329" s="61"/>
      <c r="P2329" s="61"/>
      <c r="Q2329" s="59"/>
      <c r="R2329" s="61"/>
      <c r="S2329" s="61"/>
      <c r="T2329" s="61"/>
      <c r="U2329" s="66"/>
      <c r="V2329" s="61"/>
      <c r="W2329" s="61"/>
      <c r="X2329" s="61"/>
      <c r="Y2329" s="57">
        <v>43073</v>
      </c>
      <c r="Z2329" s="63">
        <v>8</v>
      </c>
      <c r="AA2329" s="64" t="s">
        <v>16311</v>
      </c>
      <c r="AB2329" s="61"/>
      <c r="AC2329" s="61"/>
      <c r="AD2329" s="61"/>
      <c r="AE2329" s="67" t="str">
        <f t="shared" si="1"/>
        <v>Oct</v>
      </c>
      <c r="AF2329" s="68" t="str">
        <f t="shared" si="2"/>
        <v>Dec</v>
      </c>
      <c r="AG2329" s="177">
        <f t="shared" si="6"/>
        <v>49</v>
      </c>
      <c r="AH2329" s="70">
        <f t="shared" si="5"/>
        <v>43054</v>
      </c>
      <c r="AI2329" s="71">
        <f ca="1"/>
        <v>-935</v>
      </c>
      <c r="AJ2329" s="71" t="str">
        <v>2017</v>
      </c>
      <c r="AK2329" s="70">
        <f t="shared" si="4"/>
        <v>43034</v>
      </c>
    </row>
    <row r="2330" spans="1:37" ht="14.4">
      <c r="A2330" s="239" t="s">
        <v>16312</v>
      </c>
      <c r="B2330" s="56" t="s">
        <v>89</v>
      </c>
      <c r="C2330" s="57">
        <v>43026</v>
      </c>
      <c r="D2330" s="56" t="s">
        <v>90</v>
      </c>
      <c r="E2330" s="56" t="s">
        <v>30</v>
      </c>
      <c r="F2330" s="271" t="s">
        <v>106</v>
      </c>
      <c r="G2330" s="168" t="s">
        <v>107</v>
      </c>
      <c r="H2330" s="169" t="s">
        <v>129</v>
      </c>
      <c r="I2330" s="59">
        <f t="shared" si="0"/>
        <v>43056</v>
      </c>
      <c r="J2330" s="61"/>
      <c r="K2330" s="61"/>
      <c r="L2330" s="60" t="s">
        <v>16313</v>
      </c>
      <c r="M2330" s="56"/>
      <c r="N2330" s="61"/>
      <c r="O2330" s="56" t="s">
        <v>16314</v>
      </c>
      <c r="P2330" s="56" t="s">
        <v>17</v>
      </c>
      <c r="Q2330" s="59"/>
      <c r="R2330" s="61"/>
      <c r="S2330" s="61"/>
      <c r="T2330" s="61"/>
      <c r="U2330" s="66"/>
      <c r="V2330" s="61"/>
      <c r="W2330" s="61"/>
      <c r="X2330" s="61"/>
      <c r="Y2330" s="57">
        <v>43073</v>
      </c>
      <c r="Z2330" s="75"/>
      <c r="AA2330" s="64" t="s">
        <v>16315</v>
      </c>
      <c r="AB2330" s="61"/>
      <c r="AC2330" s="61"/>
      <c r="AD2330" s="61"/>
      <c r="AE2330" s="67" t="str">
        <f t="shared" si="1"/>
        <v>Oct</v>
      </c>
      <c r="AF2330" s="68" t="str">
        <f t="shared" si="2"/>
        <v>Dec</v>
      </c>
      <c r="AG2330" s="177">
        <f t="shared" si="6"/>
        <v>47</v>
      </c>
      <c r="AH2330" s="70">
        <f t="shared" si="5"/>
        <v>43056</v>
      </c>
      <c r="AI2330" s="71">
        <f ca="1"/>
        <v>-933</v>
      </c>
      <c r="AJ2330" s="71" t="str">
        <v>2017</v>
      </c>
      <c r="AK2330" s="70">
        <f t="shared" si="4"/>
        <v>43036</v>
      </c>
    </row>
    <row r="2331" spans="1:37" ht="14.4">
      <c r="A2331" s="239" t="s">
        <v>16316</v>
      </c>
      <c r="B2331" s="56" t="s">
        <v>89</v>
      </c>
      <c r="C2331" s="57">
        <v>43027</v>
      </c>
      <c r="D2331" s="56" t="s">
        <v>1027</v>
      </c>
      <c r="E2331" s="56" t="s">
        <v>112</v>
      </c>
      <c r="F2331" s="271" t="s">
        <v>106</v>
      </c>
      <c r="G2331" s="168" t="s">
        <v>113</v>
      </c>
      <c r="H2331" s="169" t="s">
        <v>112</v>
      </c>
      <c r="I2331" s="59">
        <f t="shared" si="0"/>
        <v>43057</v>
      </c>
      <c r="J2331" s="56" t="s">
        <v>16317</v>
      </c>
      <c r="K2331" s="61"/>
      <c r="L2331" s="60" t="s">
        <v>16318</v>
      </c>
      <c r="M2331" s="56" t="s">
        <v>16319</v>
      </c>
      <c r="N2331" s="56" t="s">
        <v>22</v>
      </c>
      <c r="O2331" s="56" t="s">
        <v>16320</v>
      </c>
      <c r="P2331" s="56" t="s">
        <v>116</v>
      </c>
      <c r="Q2331" s="57">
        <v>43031</v>
      </c>
      <c r="R2331" s="61"/>
      <c r="S2331" s="61"/>
      <c r="T2331" s="61"/>
      <c r="U2331" s="66"/>
      <c r="V2331" s="61"/>
      <c r="W2331" s="61"/>
      <c r="X2331" s="61"/>
      <c r="Y2331" s="57">
        <v>43073</v>
      </c>
      <c r="Z2331" s="75"/>
      <c r="AA2331" s="64" t="s">
        <v>257</v>
      </c>
      <c r="AB2331" s="61"/>
      <c r="AC2331" s="61"/>
      <c r="AD2331" s="61"/>
      <c r="AE2331" s="67" t="str">
        <f t="shared" si="1"/>
        <v>Oct</v>
      </c>
      <c r="AF2331" s="68" t="str">
        <f t="shared" si="2"/>
        <v>Dec</v>
      </c>
      <c r="AG2331" s="177">
        <f t="shared" si="6"/>
        <v>46</v>
      </c>
      <c r="AH2331" s="70">
        <f t="shared" si="5"/>
        <v>43057</v>
      </c>
      <c r="AI2331" s="71">
        <f ca="1"/>
        <v>-932</v>
      </c>
      <c r="AJ2331" s="71" t="str">
        <v>2017</v>
      </c>
      <c r="AK2331" s="70">
        <f t="shared" si="4"/>
        <v>43037</v>
      </c>
    </row>
    <row r="2332" spans="1:37" ht="14.4">
      <c r="A2332" s="239" t="s">
        <v>16321</v>
      </c>
      <c r="B2332" s="56" t="s">
        <v>89</v>
      </c>
      <c r="C2332" s="57">
        <v>43027</v>
      </c>
      <c r="D2332" s="56" t="s">
        <v>1027</v>
      </c>
      <c r="E2332" s="56" t="s">
        <v>112</v>
      </c>
      <c r="F2332" s="271" t="s">
        <v>106</v>
      </c>
      <c r="G2332" s="168" t="s">
        <v>113</v>
      </c>
      <c r="H2332" s="169" t="s">
        <v>112</v>
      </c>
      <c r="I2332" s="59">
        <f t="shared" si="0"/>
        <v>43057</v>
      </c>
      <c r="J2332" s="56" t="s">
        <v>1946</v>
      </c>
      <c r="K2332" s="56" t="s">
        <v>6453</v>
      </c>
      <c r="L2332" s="60" t="s">
        <v>16318</v>
      </c>
      <c r="M2332" s="56" t="s">
        <v>16322</v>
      </c>
      <c r="N2332" s="56" t="s">
        <v>29</v>
      </c>
      <c r="O2332" s="56" t="s">
        <v>2148</v>
      </c>
      <c r="P2332" s="56" t="s">
        <v>116</v>
      </c>
      <c r="Q2332" s="57">
        <v>43031</v>
      </c>
      <c r="R2332" s="61"/>
      <c r="S2332" s="61"/>
      <c r="T2332" s="61"/>
      <c r="U2332" s="66"/>
      <c r="V2332" s="61"/>
      <c r="W2332" s="61"/>
      <c r="X2332" s="61"/>
      <c r="Y2332" s="57">
        <v>43073</v>
      </c>
      <c r="Z2332" s="75"/>
      <c r="AA2332" s="64" t="s">
        <v>257</v>
      </c>
      <c r="AB2332" s="56" t="s">
        <v>16323</v>
      </c>
      <c r="AC2332" s="61"/>
      <c r="AD2332" s="61"/>
      <c r="AE2332" s="67" t="str">
        <f t="shared" si="1"/>
        <v>Oct</v>
      </c>
      <c r="AF2332" s="68" t="str">
        <f t="shared" si="2"/>
        <v>Dec</v>
      </c>
      <c r="AG2332" s="177">
        <f t="shared" si="6"/>
        <v>46</v>
      </c>
      <c r="AH2332" s="70">
        <f t="shared" si="5"/>
        <v>43057</v>
      </c>
      <c r="AI2332" s="71">
        <f ca="1"/>
        <v>-932</v>
      </c>
      <c r="AJ2332" s="71" t="str">
        <v>2017</v>
      </c>
      <c r="AK2332" s="70">
        <f t="shared" si="4"/>
        <v>43037</v>
      </c>
    </row>
    <row r="2333" spans="1:37" ht="14.4">
      <c r="A2333" s="239" t="s">
        <v>16324</v>
      </c>
      <c r="B2333" s="56" t="s">
        <v>89</v>
      </c>
      <c r="C2333" s="57">
        <v>43028</v>
      </c>
      <c r="D2333" s="56" t="s">
        <v>90</v>
      </c>
      <c r="E2333" s="56" t="s">
        <v>32</v>
      </c>
      <c r="F2333" s="271" t="s">
        <v>106</v>
      </c>
      <c r="G2333" s="168" t="s">
        <v>177</v>
      </c>
      <c r="H2333" s="169" t="s">
        <v>32</v>
      </c>
      <c r="I2333" s="59">
        <f t="shared" si="0"/>
        <v>43058</v>
      </c>
      <c r="J2333" s="56"/>
      <c r="K2333" s="61"/>
      <c r="L2333" s="60" t="s">
        <v>16326</v>
      </c>
      <c r="M2333" s="61"/>
      <c r="N2333" s="61"/>
      <c r="O2333" s="61"/>
      <c r="P2333" s="56" t="s">
        <v>96</v>
      </c>
      <c r="Q2333" s="59"/>
      <c r="R2333" s="61"/>
      <c r="S2333" s="61"/>
      <c r="T2333" s="61"/>
      <c r="U2333" s="66"/>
      <c r="V2333" s="61"/>
      <c r="W2333" s="61"/>
      <c r="X2333" s="61"/>
      <c r="Y2333" s="57">
        <v>43073</v>
      </c>
      <c r="Z2333" s="75"/>
      <c r="AA2333" s="64" t="s">
        <v>16327</v>
      </c>
      <c r="AB2333" s="61"/>
      <c r="AC2333" s="61"/>
      <c r="AD2333" s="61"/>
      <c r="AE2333" s="67" t="str">
        <f t="shared" si="1"/>
        <v>Oct</v>
      </c>
      <c r="AF2333" s="68" t="str">
        <f t="shared" si="2"/>
        <v>Dec</v>
      </c>
      <c r="AG2333" s="177">
        <f t="shared" si="6"/>
        <v>45</v>
      </c>
      <c r="AH2333" s="70">
        <f t="shared" si="5"/>
        <v>43058</v>
      </c>
      <c r="AI2333" s="71">
        <f ca="1"/>
        <v>-931</v>
      </c>
      <c r="AJ2333" s="71" t="str">
        <v>2017</v>
      </c>
      <c r="AK2333" s="70">
        <f t="shared" si="4"/>
        <v>43038</v>
      </c>
    </row>
    <row r="2334" spans="1:37" ht="14.4">
      <c r="A2334" s="239" t="s">
        <v>16330</v>
      </c>
      <c r="B2334" s="56" t="s">
        <v>89</v>
      </c>
      <c r="C2334" s="57">
        <v>43031</v>
      </c>
      <c r="D2334" s="56" t="s">
        <v>90</v>
      </c>
      <c r="E2334" s="56" t="s">
        <v>30</v>
      </c>
      <c r="F2334" s="271" t="s">
        <v>214</v>
      </c>
      <c r="G2334" s="168" t="s">
        <v>214</v>
      </c>
      <c r="H2334" s="169" t="s">
        <v>15779</v>
      </c>
      <c r="I2334" s="57">
        <f t="shared" si="0"/>
        <v>43061</v>
      </c>
      <c r="J2334" s="56" t="s">
        <v>18</v>
      </c>
      <c r="K2334" s="56" t="s">
        <v>14</v>
      </c>
      <c r="L2334" s="60" t="s">
        <v>16333</v>
      </c>
      <c r="M2334" s="61"/>
      <c r="N2334" s="61"/>
      <c r="O2334" s="61"/>
      <c r="P2334" s="56" t="s">
        <v>96</v>
      </c>
      <c r="Q2334" s="57"/>
      <c r="R2334" s="56" t="s">
        <v>108</v>
      </c>
      <c r="S2334" s="56"/>
      <c r="T2334" s="61"/>
      <c r="U2334" s="56" t="s">
        <v>108</v>
      </c>
      <c r="V2334" s="61" t="s">
        <v>108</v>
      </c>
      <c r="W2334" s="61"/>
      <c r="X2334" s="56" t="s">
        <v>14</v>
      </c>
      <c r="Y2334" s="57">
        <v>43073</v>
      </c>
      <c r="Z2334" s="75"/>
      <c r="AA2334" s="64" t="s">
        <v>16334</v>
      </c>
      <c r="AB2334" s="56" t="s">
        <v>224</v>
      </c>
      <c r="AC2334" s="61"/>
      <c r="AD2334" s="61"/>
      <c r="AE2334" s="67" t="str">
        <f t="shared" si="1"/>
        <v>Oct</v>
      </c>
      <c r="AF2334" s="68" t="str">
        <f t="shared" si="2"/>
        <v>Dec</v>
      </c>
      <c r="AG2334" s="177">
        <f t="shared" si="6"/>
        <v>42</v>
      </c>
      <c r="AH2334" s="70">
        <f t="shared" si="5"/>
        <v>43061</v>
      </c>
      <c r="AI2334" s="71">
        <f ca="1"/>
        <v>-928</v>
      </c>
      <c r="AJ2334" s="71" t="str">
        <v>2017</v>
      </c>
      <c r="AK2334" s="70">
        <f t="shared" si="4"/>
        <v>43041</v>
      </c>
    </row>
    <row r="2335" spans="1:37" ht="14.4">
      <c r="A2335" s="239" t="s">
        <v>16336</v>
      </c>
      <c r="B2335" s="56" t="s">
        <v>89</v>
      </c>
      <c r="C2335" s="57">
        <v>43031</v>
      </c>
      <c r="D2335" s="56" t="s">
        <v>90</v>
      </c>
      <c r="E2335" s="56" t="s">
        <v>30</v>
      </c>
      <c r="F2335" s="271" t="s">
        <v>106</v>
      </c>
      <c r="G2335" s="168" t="s">
        <v>107</v>
      </c>
      <c r="H2335" s="169" t="s">
        <v>30</v>
      </c>
      <c r="I2335" s="59">
        <f t="shared" si="0"/>
        <v>43061</v>
      </c>
      <c r="J2335" s="61"/>
      <c r="K2335" s="61"/>
      <c r="L2335" s="60" t="s">
        <v>16116</v>
      </c>
      <c r="M2335" s="56" t="s">
        <v>16337</v>
      </c>
      <c r="N2335" s="56" t="s">
        <v>189</v>
      </c>
      <c r="O2335" s="56" t="s">
        <v>16339</v>
      </c>
      <c r="P2335" s="56" t="s">
        <v>17</v>
      </c>
      <c r="Q2335" s="59"/>
      <c r="R2335" s="61"/>
      <c r="S2335" s="61"/>
      <c r="T2335" s="61"/>
      <c r="U2335" s="66"/>
      <c r="V2335" s="61"/>
      <c r="W2335" s="61"/>
      <c r="X2335" s="56" t="s">
        <v>18</v>
      </c>
      <c r="Y2335" s="57">
        <v>43073</v>
      </c>
      <c r="Z2335" s="63">
        <v>9</v>
      </c>
      <c r="AA2335" s="95"/>
      <c r="AB2335" s="61"/>
      <c r="AC2335" s="61"/>
      <c r="AD2335" s="61"/>
      <c r="AE2335" s="67" t="str">
        <f t="shared" si="1"/>
        <v>Oct</v>
      </c>
      <c r="AF2335" s="68" t="str">
        <f t="shared" si="2"/>
        <v>Dec</v>
      </c>
      <c r="AG2335" s="177">
        <f t="shared" si="6"/>
        <v>42</v>
      </c>
      <c r="AH2335" s="70">
        <f t="shared" si="5"/>
        <v>43061</v>
      </c>
      <c r="AI2335" s="71">
        <f ca="1"/>
        <v>-928</v>
      </c>
      <c r="AJ2335" s="71" t="str">
        <v>2017</v>
      </c>
      <c r="AK2335" s="70">
        <f t="shared" si="4"/>
        <v>43041</v>
      </c>
    </row>
    <row r="2336" spans="1:37" ht="14.4">
      <c r="A2336" s="239" t="s">
        <v>16342</v>
      </c>
      <c r="B2336" s="56" t="s">
        <v>89</v>
      </c>
      <c r="C2336" s="57">
        <v>43031</v>
      </c>
      <c r="D2336" s="56" t="s">
        <v>90</v>
      </c>
      <c r="E2336" s="56" t="s">
        <v>3969</v>
      </c>
      <c r="F2336" s="271" t="s">
        <v>214</v>
      </c>
      <c r="G2336" s="168" t="s">
        <v>3970</v>
      </c>
      <c r="H2336" s="169" t="s">
        <v>3969</v>
      </c>
      <c r="I2336" s="59">
        <f t="shared" si="0"/>
        <v>43061</v>
      </c>
      <c r="J2336" s="56" t="s">
        <v>1946</v>
      </c>
      <c r="K2336" s="56" t="s">
        <v>1946</v>
      </c>
      <c r="L2336" s="60" t="s">
        <v>16008</v>
      </c>
      <c r="M2336" s="56" t="s">
        <v>16344</v>
      </c>
      <c r="N2336" s="56" t="s">
        <v>16</v>
      </c>
      <c r="O2336" s="56" t="s">
        <v>16345</v>
      </c>
      <c r="P2336" s="56" t="s">
        <v>117</v>
      </c>
      <c r="Q2336" s="59"/>
      <c r="R2336" s="61"/>
      <c r="S2336" s="61"/>
      <c r="T2336" s="61"/>
      <c r="U2336" s="66"/>
      <c r="V2336" s="61"/>
      <c r="W2336" s="61"/>
      <c r="X2336" s="56" t="s">
        <v>18</v>
      </c>
      <c r="Y2336" s="57">
        <v>43073</v>
      </c>
      <c r="Z2336" s="75"/>
      <c r="AA2336" s="64" t="s">
        <v>16348</v>
      </c>
      <c r="AB2336" s="56" t="s">
        <v>5415</v>
      </c>
      <c r="AC2336" s="61"/>
      <c r="AD2336" s="61"/>
      <c r="AE2336" s="67" t="str">
        <f t="shared" si="1"/>
        <v>Oct</v>
      </c>
      <c r="AF2336" s="68" t="str">
        <f t="shared" si="2"/>
        <v>Dec</v>
      </c>
      <c r="AG2336" s="177">
        <f t="shared" si="6"/>
        <v>42</v>
      </c>
      <c r="AH2336" s="70">
        <f t="shared" si="5"/>
        <v>43061</v>
      </c>
      <c r="AI2336" s="71">
        <f ca="1"/>
        <v>-928</v>
      </c>
      <c r="AJ2336" s="71" t="str">
        <v>2017</v>
      </c>
      <c r="AK2336" s="70">
        <f t="shared" si="4"/>
        <v>43041</v>
      </c>
    </row>
    <row r="2337" spans="1:37" ht="14.4">
      <c r="A2337" s="239" t="s">
        <v>16349</v>
      </c>
      <c r="B2337" s="56" t="s">
        <v>89</v>
      </c>
      <c r="C2337" s="57">
        <v>43006</v>
      </c>
      <c r="D2337" s="56" t="s">
        <v>90</v>
      </c>
      <c r="E2337" s="56" t="s">
        <v>30</v>
      </c>
      <c r="F2337" s="271" t="s">
        <v>106</v>
      </c>
      <c r="G2337" s="168" t="s">
        <v>107</v>
      </c>
      <c r="H2337" s="169" t="s">
        <v>30</v>
      </c>
      <c r="I2337" s="59">
        <f t="shared" si="0"/>
        <v>43036</v>
      </c>
      <c r="J2337" s="61"/>
      <c r="K2337" s="61"/>
      <c r="L2337" s="60" t="s">
        <v>15573</v>
      </c>
      <c r="M2337" s="61"/>
      <c r="N2337" s="56" t="s">
        <v>37</v>
      </c>
      <c r="O2337" s="61"/>
      <c r="P2337" s="56" t="s">
        <v>17</v>
      </c>
      <c r="Q2337" s="59"/>
      <c r="R2337" s="61"/>
      <c r="S2337" s="61"/>
      <c r="T2337" s="61"/>
      <c r="U2337" s="66"/>
      <c r="V2337" s="61"/>
      <c r="W2337" s="61"/>
      <c r="X2337" s="56" t="s">
        <v>14</v>
      </c>
      <c r="Y2337" s="57">
        <v>43073</v>
      </c>
      <c r="Z2337" s="63">
        <v>9</v>
      </c>
      <c r="AA2337" s="64" t="s">
        <v>16353</v>
      </c>
      <c r="AB2337" s="61"/>
      <c r="AC2337" s="61"/>
      <c r="AD2337" s="61"/>
      <c r="AE2337" s="67" t="str">
        <f t="shared" si="1"/>
        <v>Sep</v>
      </c>
      <c r="AF2337" s="68" t="str">
        <f t="shared" si="2"/>
        <v>Dec</v>
      </c>
      <c r="AG2337" s="177">
        <f t="shared" si="6"/>
        <v>67</v>
      </c>
      <c r="AH2337" s="70">
        <f t="shared" si="5"/>
        <v>43036</v>
      </c>
      <c r="AI2337" s="71">
        <f ca="1"/>
        <v>-953</v>
      </c>
      <c r="AJ2337" s="71" t="str">
        <v>2017</v>
      </c>
      <c r="AK2337" s="70">
        <f t="shared" si="4"/>
        <v>43016</v>
      </c>
    </row>
    <row r="2338" spans="1:37" ht="14.4">
      <c r="A2338" s="239" t="s">
        <v>16355</v>
      </c>
      <c r="B2338" s="56" t="s">
        <v>89</v>
      </c>
      <c r="C2338" s="57">
        <v>43006</v>
      </c>
      <c r="D2338" s="56" t="s">
        <v>90</v>
      </c>
      <c r="E2338" s="56" t="s">
        <v>30</v>
      </c>
      <c r="F2338" s="56" t="s">
        <v>106</v>
      </c>
      <c r="G2338" s="58" t="s">
        <v>107</v>
      </c>
      <c r="H2338" s="56" t="s">
        <v>30</v>
      </c>
      <c r="I2338" s="59">
        <f t="shared" si="0"/>
        <v>43036</v>
      </c>
      <c r="J2338" s="61"/>
      <c r="K2338" s="61"/>
      <c r="L2338" s="60" t="s">
        <v>15573</v>
      </c>
      <c r="M2338" s="61"/>
      <c r="N2338" s="56" t="s">
        <v>37</v>
      </c>
      <c r="O2338" s="61"/>
      <c r="P2338" s="56" t="s">
        <v>17</v>
      </c>
      <c r="Q2338" s="59"/>
      <c r="R2338" s="61"/>
      <c r="S2338" s="61"/>
      <c r="T2338" s="61"/>
      <c r="U2338" s="66"/>
      <c r="V2338" s="61"/>
      <c r="W2338" s="61"/>
      <c r="X2338" s="56" t="s">
        <v>14</v>
      </c>
      <c r="Y2338" s="57">
        <v>43073</v>
      </c>
      <c r="Z2338" s="63">
        <v>9</v>
      </c>
      <c r="AA2338" s="64" t="s">
        <v>16353</v>
      </c>
      <c r="AB2338" s="61"/>
      <c r="AC2338" s="61"/>
      <c r="AD2338" s="61"/>
      <c r="AE2338" s="67" t="str">
        <f t="shared" si="1"/>
        <v>Sep</v>
      </c>
      <c r="AF2338" s="68" t="str">
        <f t="shared" si="2"/>
        <v>Dec</v>
      </c>
      <c r="AG2338" s="177">
        <f t="shared" si="6"/>
        <v>67</v>
      </c>
      <c r="AH2338" s="70">
        <f t="shared" si="5"/>
        <v>43036</v>
      </c>
      <c r="AI2338" s="71">
        <f ca="1"/>
        <v>-953</v>
      </c>
      <c r="AJ2338" s="71" t="str">
        <v>2017</v>
      </c>
      <c r="AK2338" s="70">
        <f t="shared" si="4"/>
        <v>43016</v>
      </c>
    </row>
    <row r="2339" spans="1:37" ht="14.4">
      <c r="A2339" s="239" t="s">
        <v>16360</v>
      </c>
      <c r="B2339" s="56" t="s">
        <v>89</v>
      </c>
      <c r="C2339" s="57">
        <v>43006</v>
      </c>
      <c r="D2339" s="56" t="s">
        <v>90</v>
      </c>
      <c r="E2339" s="56" t="s">
        <v>30</v>
      </c>
      <c r="F2339" s="56" t="s">
        <v>106</v>
      </c>
      <c r="G2339" s="58" t="s">
        <v>107</v>
      </c>
      <c r="H2339" s="56" t="s">
        <v>30</v>
      </c>
      <c r="I2339" s="59">
        <f t="shared" si="0"/>
        <v>43036</v>
      </c>
      <c r="J2339" s="61"/>
      <c r="K2339" s="61"/>
      <c r="L2339" s="60" t="s">
        <v>15573</v>
      </c>
      <c r="M2339" s="61"/>
      <c r="N2339" s="56" t="s">
        <v>13</v>
      </c>
      <c r="O2339" s="61"/>
      <c r="P2339" s="56" t="s">
        <v>17</v>
      </c>
      <c r="Q2339" s="59"/>
      <c r="R2339" s="61"/>
      <c r="S2339" s="61"/>
      <c r="T2339" s="61"/>
      <c r="U2339" s="66"/>
      <c r="V2339" s="61"/>
      <c r="W2339" s="61"/>
      <c r="X2339" s="56" t="s">
        <v>14</v>
      </c>
      <c r="Y2339" s="57">
        <v>43073</v>
      </c>
      <c r="Z2339" s="63">
        <v>9</v>
      </c>
      <c r="AA2339" s="64" t="s">
        <v>16364</v>
      </c>
      <c r="AB2339" s="61"/>
      <c r="AC2339" s="61"/>
      <c r="AD2339" s="61"/>
      <c r="AE2339" s="67" t="str">
        <f t="shared" si="1"/>
        <v>Sep</v>
      </c>
      <c r="AF2339" s="68" t="str">
        <f t="shared" si="2"/>
        <v>Dec</v>
      </c>
      <c r="AG2339" s="177">
        <f t="shared" si="6"/>
        <v>67</v>
      </c>
      <c r="AH2339" s="70">
        <f t="shared" si="5"/>
        <v>43036</v>
      </c>
      <c r="AI2339" s="71">
        <f ca="1"/>
        <v>-953</v>
      </c>
      <c r="AJ2339" s="71" t="str">
        <v>2017</v>
      </c>
      <c r="AK2339" s="70">
        <f t="shared" si="4"/>
        <v>43016</v>
      </c>
    </row>
    <row r="2340" spans="1:37" ht="14.4">
      <c r="A2340" s="239" t="s">
        <v>16366</v>
      </c>
      <c r="B2340" s="56" t="s">
        <v>89</v>
      </c>
      <c r="C2340" s="57">
        <v>43006</v>
      </c>
      <c r="D2340" s="56" t="s">
        <v>90</v>
      </c>
      <c r="E2340" s="56" t="s">
        <v>30</v>
      </c>
      <c r="F2340" s="56" t="s">
        <v>106</v>
      </c>
      <c r="G2340" s="58" t="s">
        <v>107</v>
      </c>
      <c r="H2340" s="56" t="s">
        <v>30</v>
      </c>
      <c r="I2340" s="59">
        <f t="shared" si="0"/>
        <v>43036</v>
      </c>
      <c r="J2340" s="61"/>
      <c r="K2340" s="61"/>
      <c r="L2340" s="60" t="s">
        <v>15573</v>
      </c>
      <c r="M2340" s="61"/>
      <c r="N2340" s="56" t="s">
        <v>132</v>
      </c>
      <c r="O2340" s="56" t="s">
        <v>16368</v>
      </c>
      <c r="P2340" s="56" t="s">
        <v>17</v>
      </c>
      <c r="Q2340" s="57">
        <v>43018</v>
      </c>
      <c r="R2340" s="61"/>
      <c r="S2340" s="61"/>
      <c r="T2340" s="61"/>
      <c r="U2340" s="66"/>
      <c r="V2340" s="61"/>
      <c r="W2340" s="56" t="s">
        <v>200</v>
      </c>
      <c r="X2340" s="56" t="s">
        <v>14</v>
      </c>
      <c r="Y2340" s="57">
        <v>43073</v>
      </c>
      <c r="Z2340" s="75"/>
      <c r="AA2340" s="64" t="s">
        <v>16370</v>
      </c>
      <c r="AB2340" s="61"/>
      <c r="AC2340" s="61"/>
      <c r="AD2340" s="61"/>
      <c r="AE2340" s="67" t="str">
        <f t="shared" si="1"/>
        <v>Sep</v>
      </c>
      <c r="AF2340" s="68" t="str">
        <f t="shared" si="2"/>
        <v>Dec</v>
      </c>
      <c r="AG2340" s="177">
        <f t="shared" si="6"/>
        <v>67</v>
      </c>
      <c r="AH2340" s="70">
        <f t="shared" si="5"/>
        <v>43036</v>
      </c>
      <c r="AI2340" s="71">
        <f ca="1"/>
        <v>-953</v>
      </c>
      <c r="AJ2340" s="71" t="str">
        <v>2017</v>
      </c>
      <c r="AK2340" s="70">
        <f t="shared" si="4"/>
        <v>43016</v>
      </c>
    </row>
    <row r="2341" spans="1:37" ht="14.4">
      <c r="A2341" s="239" t="s">
        <v>16372</v>
      </c>
      <c r="B2341" s="94" t="s">
        <v>89</v>
      </c>
      <c r="C2341" s="359">
        <v>43033</v>
      </c>
      <c r="D2341" s="94" t="s">
        <v>1027</v>
      </c>
      <c r="E2341" s="94" t="s">
        <v>16375</v>
      </c>
      <c r="F2341" s="94" t="s">
        <v>106</v>
      </c>
      <c r="G2341" s="58" t="s">
        <v>113</v>
      </c>
      <c r="H2341" s="94" t="s">
        <v>16377</v>
      </c>
      <c r="I2341" s="109">
        <f t="shared" si="0"/>
        <v>43063</v>
      </c>
      <c r="J2341" s="94" t="s">
        <v>16378</v>
      </c>
      <c r="K2341" s="94" t="s">
        <v>16379</v>
      </c>
      <c r="L2341" s="94" t="s">
        <v>745</v>
      </c>
      <c r="M2341" s="94" t="s">
        <v>16380</v>
      </c>
      <c r="N2341" s="56" t="s">
        <v>13</v>
      </c>
      <c r="O2341" s="94" t="s">
        <v>16382</v>
      </c>
      <c r="P2341" s="56" t="s">
        <v>116</v>
      </c>
      <c r="Q2341" s="109"/>
      <c r="R2341" s="94" t="s">
        <v>1946</v>
      </c>
      <c r="S2341" s="360"/>
      <c r="T2341" s="360"/>
      <c r="U2341" s="360"/>
      <c r="V2341" s="360"/>
      <c r="W2341" s="61"/>
      <c r="X2341" s="56" t="s">
        <v>18</v>
      </c>
      <c r="Y2341" s="57">
        <v>43073</v>
      </c>
      <c r="Z2341" s="360"/>
      <c r="AA2341" s="360"/>
      <c r="AB2341" s="61"/>
      <c r="AC2341" s="61"/>
      <c r="AD2341" s="61"/>
      <c r="AE2341" s="67" t="str">
        <f t="shared" si="1"/>
        <v>Oct</v>
      </c>
      <c r="AF2341" s="68" t="str">
        <f t="shared" si="2"/>
        <v>Dec</v>
      </c>
      <c r="AG2341" s="177">
        <f t="shared" si="6"/>
        <v>40</v>
      </c>
      <c r="AH2341" s="70">
        <f t="shared" si="5"/>
        <v>43063</v>
      </c>
      <c r="AI2341" s="71">
        <f ca="1"/>
        <v>-926</v>
      </c>
      <c r="AJ2341" s="71" t="str">
        <v>2017</v>
      </c>
      <c r="AK2341" s="70">
        <f t="shared" si="4"/>
        <v>43043</v>
      </c>
    </row>
    <row r="2342" spans="1:37" ht="14.4">
      <c r="A2342" s="239" t="s">
        <v>16385</v>
      </c>
      <c r="B2342" s="94" t="s">
        <v>89</v>
      </c>
      <c r="C2342" s="359">
        <v>43028</v>
      </c>
      <c r="D2342" s="94" t="s">
        <v>131</v>
      </c>
      <c r="E2342" s="94" t="s">
        <v>30</v>
      </c>
      <c r="F2342" s="94" t="s">
        <v>106</v>
      </c>
      <c r="G2342" s="58" t="s">
        <v>107</v>
      </c>
      <c r="H2342" s="94" t="s">
        <v>129</v>
      </c>
      <c r="I2342" s="209">
        <f t="shared" si="0"/>
        <v>43058</v>
      </c>
      <c r="J2342" s="360"/>
      <c r="K2342" s="360"/>
      <c r="L2342" s="94" t="s">
        <v>10035</v>
      </c>
      <c r="M2342" s="94" t="s">
        <v>16387</v>
      </c>
      <c r="N2342" s="61"/>
      <c r="O2342" s="94" t="s">
        <v>16388</v>
      </c>
      <c r="P2342" s="61"/>
      <c r="Q2342" s="209"/>
      <c r="R2342" s="360"/>
      <c r="S2342" s="360"/>
      <c r="T2342" s="360"/>
      <c r="U2342" s="360"/>
      <c r="V2342" s="360"/>
      <c r="W2342" s="61"/>
      <c r="X2342" s="61"/>
      <c r="Y2342" s="57">
        <v>43073</v>
      </c>
      <c r="Z2342" s="94">
        <v>9</v>
      </c>
      <c r="AA2342" s="94" t="s">
        <v>16391</v>
      </c>
      <c r="AB2342" s="360"/>
      <c r="AC2342" s="61"/>
      <c r="AD2342" s="61"/>
      <c r="AE2342" s="67" t="str">
        <f t="shared" si="1"/>
        <v>Oct</v>
      </c>
      <c r="AF2342" s="68" t="str">
        <f t="shared" si="2"/>
        <v>Dec</v>
      </c>
      <c r="AG2342" s="177">
        <f t="shared" si="6"/>
        <v>45</v>
      </c>
      <c r="AH2342" s="70">
        <f t="shared" si="5"/>
        <v>43058</v>
      </c>
      <c r="AI2342" s="71">
        <f ca="1"/>
        <v>-931</v>
      </c>
      <c r="AJ2342" s="71" t="str">
        <v>2017</v>
      </c>
      <c r="AK2342" s="70">
        <f t="shared" si="4"/>
        <v>43038</v>
      </c>
    </row>
    <row r="2343" spans="1:37" ht="14.4">
      <c r="A2343" s="239" t="s">
        <v>16392</v>
      </c>
      <c r="B2343" s="94" t="s">
        <v>89</v>
      </c>
      <c r="C2343" s="359">
        <v>43028</v>
      </c>
      <c r="D2343" s="94" t="s">
        <v>1027</v>
      </c>
      <c r="E2343" s="94" t="s">
        <v>30</v>
      </c>
      <c r="F2343" s="94" t="s">
        <v>106</v>
      </c>
      <c r="G2343" s="58" t="s">
        <v>107</v>
      </c>
      <c r="H2343" s="94" t="s">
        <v>129</v>
      </c>
      <c r="I2343" s="209">
        <f t="shared" si="0"/>
        <v>43058</v>
      </c>
      <c r="J2343" s="360"/>
      <c r="K2343" s="360"/>
      <c r="L2343" s="94" t="s">
        <v>3883</v>
      </c>
      <c r="M2343" s="94" t="s">
        <v>16394</v>
      </c>
      <c r="N2343" s="56" t="s">
        <v>29</v>
      </c>
      <c r="O2343" s="94" t="s">
        <v>16396</v>
      </c>
      <c r="P2343" s="61"/>
      <c r="Q2343" s="209"/>
      <c r="R2343" s="360"/>
      <c r="S2343" s="360"/>
      <c r="T2343" s="360"/>
      <c r="U2343" s="360"/>
      <c r="V2343" s="360"/>
      <c r="W2343" s="61"/>
      <c r="X2343" s="61"/>
      <c r="Y2343" s="57">
        <v>43073</v>
      </c>
      <c r="Z2343" s="94">
        <v>9</v>
      </c>
      <c r="AA2343" s="94" t="s">
        <v>16391</v>
      </c>
      <c r="AB2343" s="61"/>
      <c r="AC2343" s="61"/>
      <c r="AD2343" s="61"/>
      <c r="AE2343" s="67" t="str">
        <f t="shared" si="1"/>
        <v>Oct</v>
      </c>
      <c r="AF2343" s="68" t="str">
        <f t="shared" si="2"/>
        <v>Dec</v>
      </c>
      <c r="AG2343" s="177">
        <f t="shared" si="6"/>
        <v>45</v>
      </c>
      <c r="AH2343" s="70">
        <f t="shared" si="5"/>
        <v>43058</v>
      </c>
      <c r="AI2343" s="71">
        <f ca="1"/>
        <v>-931</v>
      </c>
      <c r="AJ2343" s="71" t="str">
        <v>2017</v>
      </c>
      <c r="AK2343" s="70">
        <f t="shared" si="4"/>
        <v>43038</v>
      </c>
    </row>
    <row r="2344" spans="1:37" ht="14.4">
      <c r="A2344" s="239" t="s">
        <v>16400</v>
      </c>
      <c r="B2344" s="56" t="s">
        <v>89</v>
      </c>
      <c r="C2344" s="57">
        <v>43028</v>
      </c>
      <c r="D2344" s="56" t="s">
        <v>1027</v>
      </c>
      <c r="E2344" s="56" t="s">
        <v>30</v>
      </c>
      <c r="F2344" s="56" t="s">
        <v>106</v>
      </c>
      <c r="G2344" s="58" t="s">
        <v>107</v>
      </c>
      <c r="H2344" s="56" t="s">
        <v>129</v>
      </c>
      <c r="I2344" s="59">
        <f t="shared" si="0"/>
        <v>43058</v>
      </c>
      <c r="J2344" s="56"/>
      <c r="K2344" s="56"/>
      <c r="L2344" s="60" t="s">
        <v>3883</v>
      </c>
      <c r="M2344" s="56" t="s">
        <v>16394</v>
      </c>
      <c r="N2344" s="56" t="s">
        <v>29</v>
      </c>
      <c r="O2344" s="56" t="s">
        <v>16402</v>
      </c>
      <c r="P2344" s="61"/>
      <c r="Q2344" s="59"/>
      <c r="R2344" s="61"/>
      <c r="S2344" s="61"/>
      <c r="T2344" s="61"/>
      <c r="U2344" s="66"/>
      <c r="V2344" s="61"/>
      <c r="W2344" s="61"/>
      <c r="X2344" s="61"/>
      <c r="Y2344" s="57">
        <v>43073</v>
      </c>
      <c r="Z2344" s="63">
        <v>9</v>
      </c>
      <c r="AA2344" s="64" t="s">
        <v>16391</v>
      </c>
      <c r="AB2344" s="61"/>
      <c r="AC2344" s="61"/>
      <c r="AD2344" s="61"/>
      <c r="AE2344" s="67" t="str">
        <f t="shared" si="1"/>
        <v>Oct</v>
      </c>
      <c r="AF2344" s="68" t="str">
        <f t="shared" si="2"/>
        <v>Dec</v>
      </c>
      <c r="AG2344" s="177">
        <f t="shared" si="6"/>
        <v>45</v>
      </c>
      <c r="AH2344" s="70">
        <f t="shared" si="5"/>
        <v>43058</v>
      </c>
      <c r="AI2344" s="71">
        <f ca="1"/>
        <v>-931</v>
      </c>
      <c r="AJ2344" s="71" t="str">
        <v>2017</v>
      </c>
      <c r="AK2344" s="70">
        <f t="shared" si="4"/>
        <v>43038</v>
      </c>
    </row>
    <row r="2345" spans="1:37" ht="14.4">
      <c r="A2345" s="239" t="s">
        <v>16403</v>
      </c>
      <c r="B2345" s="94" t="s">
        <v>89</v>
      </c>
      <c r="C2345" s="359">
        <v>43031</v>
      </c>
      <c r="D2345" s="94" t="s">
        <v>1027</v>
      </c>
      <c r="E2345" s="94" t="s">
        <v>30</v>
      </c>
      <c r="F2345" s="94" t="s">
        <v>106</v>
      </c>
      <c r="G2345" s="58" t="s">
        <v>107</v>
      </c>
      <c r="H2345" s="94" t="s">
        <v>129</v>
      </c>
      <c r="I2345" s="209">
        <f t="shared" si="0"/>
        <v>43061</v>
      </c>
      <c r="J2345" s="360"/>
      <c r="K2345" s="360"/>
      <c r="L2345" s="94" t="s">
        <v>94</v>
      </c>
      <c r="M2345" s="360"/>
      <c r="N2345" s="61"/>
      <c r="O2345" s="360"/>
      <c r="P2345" s="61"/>
      <c r="Q2345" s="209"/>
      <c r="R2345" s="360"/>
      <c r="S2345" s="360"/>
      <c r="T2345" s="360"/>
      <c r="U2345" s="360"/>
      <c r="V2345" s="61"/>
      <c r="W2345" s="61"/>
      <c r="X2345" s="61"/>
      <c r="Y2345" s="57">
        <v>43073</v>
      </c>
      <c r="Z2345" s="63">
        <v>9</v>
      </c>
      <c r="AA2345" s="64" t="s">
        <v>3956</v>
      </c>
      <c r="AB2345" s="61"/>
      <c r="AC2345" s="61"/>
      <c r="AD2345" s="61"/>
      <c r="AE2345" s="67" t="str">
        <f t="shared" si="1"/>
        <v>Oct</v>
      </c>
      <c r="AF2345" s="68" t="str">
        <f t="shared" si="2"/>
        <v>Dec</v>
      </c>
      <c r="AG2345" s="177">
        <f t="shared" si="6"/>
        <v>42</v>
      </c>
      <c r="AH2345" s="70">
        <f t="shared" si="5"/>
        <v>43061</v>
      </c>
      <c r="AI2345" s="71">
        <f ca="1"/>
        <v>-928</v>
      </c>
      <c r="AJ2345" s="71" t="str">
        <v>2017</v>
      </c>
      <c r="AK2345" s="70">
        <f t="shared" si="4"/>
        <v>43041</v>
      </c>
    </row>
    <row r="2346" spans="1:37" ht="14.4">
      <c r="A2346" s="239" t="s">
        <v>16404</v>
      </c>
      <c r="B2346" s="56" t="s">
        <v>89</v>
      </c>
      <c r="C2346" s="57">
        <v>43033</v>
      </c>
      <c r="D2346" s="56" t="s">
        <v>90</v>
      </c>
      <c r="E2346" s="56" t="s">
        <v>140</v>
      </c>
      <c r="F2346" s="56" t="s">
        <v>106</v>
      </c>
      <c r="G2346" s="58" t="s">
        <v>107</v>
      </c>
      <c r="H2346" s="56" t="s">
        <v>140</v>
      </c>
      <c r="I2346" s="59">
        <f t="shared" si="0"/>
        <v>43063</v>
      </c>
      <c r="J2346" s="56" t="s">
        <v>1946</v>
      </c>
      <c r="K2346" s="56" t="s">
        <v>1946</v>
      </c>
      <c r="L2346" s="60" t="s">
        <v>16405</v>
      </c>
      <c r="M2346" s="56" t="s">
        <v>16406</v>
      </c>
      <c r="N2346" s="56" t="s">
        <v>137</v>
      </c>
      <c r="O2346" s="56" t="s">
        <v>16407</v>
      </c>
      <c r="P2346" s="56" t="s">
        <v>17</v>
      </c>
      <c r="Q2346" s="59"/>
      <c r="R2346" s="61"/>
      <c r="S2346" s="61"/>
      <c r="T2346" s="61"/>
      <c r="U2346" s="66"/>
      <c r="V2346" s="61"/>
      <c r="W2346" s="61"/>
      <c r="X2346" s="56" t="s">
        <v>18</v>
      </c>
      <c r="Y2346" s="57">
        <v>43073</v>
      </c>
      <c r="Z2346" s="75"/>
      <c r="AA2346" s="64" t="s">
        <v>16408</v>
      </c>
      <c r="AB2346" s="61"/>
      <c r="AC2346" s="61"/>
      <c r="AD2346" s="61"/>
      <c r="AE2346" s="67" t="str">
        <f t="shared" si="1"/>
        <v>Oct</v>
      </c>
      <c r="AF2346" s="68" t="str">
        <f t="shared" si="2"/>
        <v>Dec</v>
      </c>
      <c r="AG2346" s="177">
        <f t="shared" si="6"/>
        <v>40</v>
      </c>
      <c r="AH2346" s="70">
        <f t="shared" si="5"/>
        <v>43063</v>
      </c>
      <c r="AI2346" s="71">
        <f ca="1"/>
        <v>-926</v>
      </c>
      <c r="AJ2346" s="71" t="str">
        <v>2017</v>
      </c>
      <c r="AK2346" s="70">
        <f t="shared" si="4"/>
        <v>43043</v>
      </c>
    </row>
    <row r="2347" spans="1:37" ht="14.4">
      <c r="A2347" s="239" t="s">
        <v>16409</v>
      </c>
      <c r="B2347" s="56" t="s">
        <v>89</v>
      </c>
      <c r="C2347" s="57">
        <v>43031</v>
      </c>
      <c r="D2347" s="56" t="s">
        <v>1027</v>
      </c>
      <c r="E2347" s="56" t="s">
        <v>30</v>
      </c>
      <c r="F2347" s="56" t="s">
        <v>106</v>
      </c>
      <c r="G2347" s="58" t="s">
        <v>107</v>
      </c>
      <c r="H2347" s="56" t="s">
        <v>129</v>
      </c>
      <c r="I2347" s="59">
        <f t="shared" si="0"/>
        <v>43061</v>
      </c>
      <c r="J2347" s="61"/>
      <c r="K2347" s="61"/>
      <c r="L2347" s="60" t="s">
        <v>16410</v>
      </c>
      <c r="M2347" s="61"/>
      <c r="N2347" s="56" t="s">
        <v>95</v>
      </c>
      <c r="O2347" s="56" t="s">
        <v>16411</v>
      </c>
      <c r="P2347" s="56" t="s">
        <v>17</v>
      </c>
      <c r="Q2347" s="59"/>
      <c r="R2347" s="61"/>
      <c r="S2347" s="61"/>
      <c r="T2347" s="61"/>
      <c r="U2347" s="66"/>
      <c r="V2347" s="61"/>
      <c r="W2347" s="61"/>
      <c r="X2347" s="56" t="s">
        <v>18</v>
      </c>
      <c r="Y2347" s="57">
        <v>43073</v>
      </c>
      <c r="Z2347" s="75"/>
      <c r="AA2347" s="64" t="s">
        <v>16412</v>
      </c>
      <c r="AB2347" s="61"/>
      <c r="AC2347" s="61"/>
      <c r="AD2347" s="61"/>
      <c r="AE2347" s="67" t="str">
        <f t="shared" si="1"/>
        <v>Oct</v>
      </c>
      <c r="AF2347" s="68" t="str">
        <f t="shared" si="2"/>
        <v>Dec</v>
      </c>
      <c r="AG2347" s="177">
        <f t="shared" si="6"/>
        <v>42</v>
      </c>
      <c r="AH2347" s="70">
        <f t="shared" si="5"/>
        <v>43061</v>
      </c>
      <c r="AI2347" s="71">
        <f ca="1"/>
        <v>-928</v>
      </c>
      <c r="AJ2347" s="71" t="str">
        <v>2017</v>
      </c>
      <c r="AK2347" s="70">
        <f t="shared" si="4"/>
        <v>43041</v>
      </c>
    </row>
    <row r="2348" spans="1:37" ht="14.4">
      <c r="A2348" s="239" t="s">
        <v>16413</v>
      </c>
      <c r="B2348" s="56" t="s">
        <v>89</v>
      </c>
      <c r="C2348" s="57">
        <v>43033</v>
      </c>
      <c r="D2348" s="56" t="s">
        <v>131</v>
      </c>
      <c r="E2348" s="56" t="s">
        <v>140</v>
      </c>
      <c r="F2348" s="56" t="s">
        <v>106</v>
      </c>
      <c r="G2348" s="58" t="s">
        <v>107</v>
      </c>
      <c r="H2348" s="56" t="s">
        <v>140</v>
      </c>
      <c r="I2348" s="59">
        <f t="shared" si="0"/>
        <v>43063</v>
      </c>
      <c r="J2348" s="56" t="s">
        <v>1946</v>
      </c>
      <c r="K2348" s="56" t="s">
        <v>6453</v>
      </c>
      <c r="L2348" s="60" t="s">
        <v>1723</v>
      </c>
      <c r="M2348" s="56" t="s">
        <v>16414</v>
      </c>
      <c r="N2348" s="61"/>
      <c r="O2348" s="61"/>
      <c r="P2348" s="61"/>
      <c r="Q2348" s="59"/>
      <c r="R2348" s="61"/>
      <c r="S2348" s="61"/>
      <c r="T2348" s="61"/>
      <c r="U2348" s="66"/>
      <c r="V2348" s="61"/>
      <c r="W2348" s="61"/>
      <c r="X2348" s="56" t="s">
        <v>14</v>
      </c>
      <c r="Y2348" s="57">
        <v>43073</v>
      </c>
      <c r="Z2348" s="63">
        <v>6</v>
      </c>
      <c r="AA2348" s="64" t="s">
        <v>3956</v>
      </c>
      <c r="AB2348" s="61"/>
      <c r="AC2348" s="61"/>
      <c r="AD2348" s="61"/>
      <c r="AE2348" s="67" t="str">
        <f t="shared" si="1"/>
        <v>Oct</v>
      </c>
      <c r="AF2348" s="68" t="str">
        <f t="shared" si="2"/>
        <v>Dec</v>
      </c>
      <c r="AG2348" s="177">
        <f t="shared" si="6"/>
        <v>40</v>
      </c>
      <c r="AH2348" s="70">
        <f t="shared" si="5"/>
        <v>43063</v>
      </c>
      <c r="AI2348" s="71">
        <f ca="1"/>
        <v>-926</v>
      </c>
      <c r="AJ2348" s="71" t="str">
        <v>2017</v>
      </c>
      <c r="AK2348" s="70">
        <f t="shared" si="4"/>
        <v>43043</v>
      </c>
    </row>
    <row r="2349" spans="1:37" ht="14.4">
      <c r="A2349" s="239" t="s">
        <v>16415</v>
      </c>
      <c r="B2349" s="56" t="s">
        <v>89</v>
      </c>
      <c r="C2349" s="57">
        <v>43033</v>
      </c>
      <c r="D2349" s="56" t="s">
        <v>1027</v>
      </c>
      <c r="E2349" s="56" t="s">
        <v>140</v>
      </c>
      <c r="F2349" s="56" t="s">
        <v>106</v>
      </c>
      <c r="G2349" s="58" t="s">
        <v>107</v>
      </c>
      <c r="H2349" s="56" t="s">
        <v>140</v>
      </c>
      <c r="I2349" s="59">
        <f t="shared" si="0"/>
        <v>43063</v>
      </c>
      <c r="J2349" s="56" t="s">
        <v>1946</v>
      </c>
      <c r="K2349" s="56" t="s">
        <v>6453</v>
      </c>
      <c r="L2349" s="60" t="s">
        <v>16417</v>
      </c>
      <c r="M2349" s="56" t="s">
        <v>16418</v>
      </c>
      <c r="N2349" s="61"/>
      <c r="O2349" s="61"/>
      <c r="P2349" s="61"/>
      <c r="Q2349" s="59"/>
      <c r="R2349" s="61"/>
      <c r="S2349" s="61"/>
      <c r="T2349" s="61"/>
      <c r="U2349" s="66"/>
      <c r="V2349" s="61"/>
      <c r="W2349" s="61"/>
      <c r="X2349" s="56" t="s">
        <v>14</v>
      </c>
      <c r="Y2349" s="57">
        <v>43073</v>
      </c>
      <c r="Z2349" s="63">
        <v>6</v>
      </c>
      <c r="AA2349" s="64" t="s">
        <v>3956</v>
      </c>
      <c r="AB2349" s="61"/>
      <c r="AC2349" s="61"/>
      <c r="AD2349" s="61"/>
      <c r="AE2349" s="67" t="str">
        <f t="shared" si="1"/>
        <v>Oct</v>
      </c>
      <c r="AF2349" s="68" t="str">
        <f t="shared" si="2"/>
        <v>Dec</v>
      </c>
      <c r="AG2349" s="177">
        <f t="shared" si="6"/>
        <v>40</v>
      </c>
      <c r="AH2349" s="70">
        <f t="shared" si="5"/>
        <v>43063</v>
      </c>
      <c r="AI2349" s="71">
        <f ca="1"/>
        <v>-926</v>
      </c>
      <c r="AJ2349" s="71" t="str">
        <v>2017</v>
      </c>
      <c r="AK2349" s="70">
        <f t="shared" si="4"/>
        <v>43043</v>
      </c>
    </row>
    <row r="2350" spans="1:37" ht="14.4">
      <c r="A2350" s="239" t="s">
        <v>16422</v>
      </c>
      <c r="B2350" s="56" t="s">
        <v>89</v>
      </c>
      <c r="C2350" s="57">
        <v>43033</v>
      </c>
      <c r="D2350" s="56" t="s">
        <v>90</v>
      </c>
      <c r="E2350" s="56" t="s">
        <v>91</v>
      </c>
      <c r="F2350" s="56" t="s">
        <v>214</v>
      </c>
      <c r="G2350" s="58" t="s">
        <v>3693</v>
      </c>
      <c r="H2350" s="169" t="s">
        <v>3694</v>
      </c>
      <c r="I2350" s="59">
        <f t="shared" si="0"/>
        <v>43063</v>
      </c>
      <c r="J2350" s="56" t="s">
        <v>1946</v>
      </c>
      <c r="K2350" s="56" t="s">
        <v>6453</v>
      </c>
      <c r="L2350" s="60" t="s">
        <v>745</v>
      </c>
      <c r="M2350" s="56" t="s">
        <v>16251</v>
      </c>
      <c r="N2350" s="56" t="s">
        <v>95</v>
      </c>
      <c r="O2350" s="56" t="s">
        <v>16252</v>
      </c>
      <c r="P2350" s="56" t="s">
        <v>96</v>
      </c>
      <c r="Q2350" s="59"/>
      <c r="R2350" s="61"/>
      <c r="S2350" s="61"/>
      <c r="T2350" s="61"/>
      <c r="U2350" s="66"/>
      <c r="V2350" s="61"/>
      <c r="W2350" s="61"/>
      <c r="X2350" s="56" t="s">
        <v>18</v>
      </c>
      <c r="Y2350" s="57">
        <v>43073</v>
      </c>
      <c r="Z2350" s="75"/>
      <c r="AA2350" s="64" t="s">
        <v>16253</v>
      </c>
      <c r="AB2350" s="174" t="s">
        <v>3709</v>
      </c>
      <c r="AC2350" s="61"/>
      <c r="AD2350" s="61"/>
      <c r="AE2350" s="67" t="str">
        <f t="shared" si="1"/>
        <v>Oct</v>
      </c>
      <c r="AF2350" s="68" t="str">
        <f t="shared" si="2"/>
        <v>Dec</v>
      </c>
      <c r="AG2350" s="177">
        <f t="shared" si="6"/>
        <v>40</v>
      </c>
      <c r="AH2350" s="70">
        <f t="shared" si="5"/>
        <v>43063</v>
      </c>
      <c r="AI2350" s="71">
        <f ca="1"/>
        <v>-926</v>
      </c>
      <c r="AJ2350" s="71" t="str">
        <v>2017</v>
      </c>
      <c r="AK2350" s="70">
        <f t="shared" si="4"/>
        <v>43043</v>
      </c>
    </row>
    <row r="2351" spans="1:37" ht="14.4">
      <c r="A2351" s="239" t="s">
        <v>16427</v>
      </c>
      <c r="B2351" s="56" t="s">
        <v>89</v>
      </c>
      <c r="C2351" s="57">
        <v>43033</v>
      </c>
      <c r="D2351" s="56" t="s">
        <v>1027</v>
      </c>
      <c r="E2351" s="56" t="s">
        <v>140</v>
      </c>
      <c r="F2351" s="56" t="s">
        <v>106</v>
      </c>
      <c r="G2351" s="58" t="s">
        <v>107</v>
      </c>
      <c r="H2351" s="169" t="s">
        <v>140</v>
      </c>
      <c r="I2351" s="59">
        <f t="shared" si="0"/>
        <v>43063</v>
      </c>
      <c r="J2351" s="56" t="s">
        <v>1946</v>
      </c>
      <c r="K2351" s="56" t="s">
        <v>6453</v>
      </c>
      <c r="L2351" s="60" t="s">
        <v>745</v>
      </c>
      <c r="M2351" s="56" t="s">
        <v>15993</v>
      </c>
      <c r="N2351" s="61"/>
      <c r="O2351" s="61"/>
      <c r="P2351" s="61"/>
      <c r="Q2351" s="59"/>
      <c r="R2351" s="61"/>
      <c r="S2351" s="61"/>
      <c r="T2351" s="61"/>
      <c r="U2351" s="66"/>
      <c r="V2351" s="61"/>
      <c r="W2351" s="61"/>
      <c r="X2351" s="56" t="s">
        <v>14</v>
      </c>
      <c r="Y2351" s="57">
        <v>43073</v>
      </c>
      <c r="Z2351" s="75"/>
      <c r="AA2351" s="64" t="s">
        <v>16429</v>
      </c>
      <c r="AB2351" s="61"/>
      <c r="AC2351" s="61"/>
      <c r="AD2351" s="61"/>
      <c r="AE2351" s="67" t="str">
        <f t="shared" si="1"/>
        <v>Oct</v>
      </c>
      <c r="AF2351" s="68" t="str">
        <f t="shared" si="2"/>
        <v>Dec</v>
      </c>
      <c r="AG2351" s="177">
        <f t="shared" si="6"/>
        <v>40</v>
      </c>
      <c r="AH2351" s="70">
        <f t="shared" si="5"/>
        <v>43063</v>
      </c>
      <c r="AI2351" s="71">
        <f ca="1"/>
        <v>-926</v>
      </c>
      <c r="AJ2351" s="71" t="str">
        <v>2017</v>
      </c>
      <c r="AK2351" s="70">
        <f t="shared" si="4"/>
        <v>43043</v>
      </c>
    </row>
    <row r="2352" spans="1:37" ht="14.4">
      <c r="A2352" s="239" t="s">
        <v>16430</v>
      </c>
      <c r="B2352" s="56" t="s">
        <v>89</v>
      </c>
      <c r="C2352" s="57">
        <v>42998</v>
      </c>
      <c r="D2352" s="56" t="s">
        <v>90</v>
      </c>
      <c r="E2352" s="56" t="s">
        <v>3969</v>
      </c>
      <c r="F2352" s="56" t="s">
        <v>214</v>
      </c>
      <c r="G2352" s="58" t="s">
        <v>3970</v>
      </c>
      <c r="H2352" s="169" t="s">
        <v>3969</v>
      </c>
      <c r="I2352" s="59">
        <f t="shared" si="0"/>
        <v>43028</v>
      </c>
      <c r="J2352" s="56" t="s">
        <v>1946</v>
      </c>
      <c r="K2352" s="56" t="s">
        <v>1946</v>
      </c>
      <c r="L2352" s="60" t="s">
        <v>16231</v>
      </c>
      <c r="M2352" s="56" t="s">
        <v>16431</v>
      </c>
      <c r="N2352" s="56" t="s">
        <v>137</v>
      </c>
      <c r="O2352" s="56" t="s">
        <v>15776</v>
      </c>
      <c r="P2352" s="56" t="s">
        <v>96</v>
      </c>
      <c r="Q2352" s="59"/>
      <c r="R2352" s="61"/>
      <c r="S2352" s="61"/>
      <c r="T2352" s="61"/>
      <c r="U2352" s="66"/>
      <c r="V2352" s="61"/>
      <c r="W2352" s="61"/>
      <c r="X2352" s="56" t="s">
        <v>18</v>
      </c>
      <c r="Y2352" s="57">
        <v>43073</v>
      </c>
      <c r="Z2352" s="75"/>
      <c r="AA2352" s="64" t="s">
        <v>16432</v>
      </c>
      <c r="AB2352" s="61"/>
      <c r="AC2352" s="61"/>
      <c r="AD2352" s="56" t="s">
        <v>18</v>
      </c>
      <c r="AE2352" s="67" t="str">
        <f t="shared" si="1"/>
        <v>Sep</v>
      </c>
      <c r="AF2352" s="68" t="str">
        <f t="shared" si="2"/>
        <v>Dec</v>
      </c>
      <c r="AG2352" s="177">
        <f t="shared" si="6"/>
        <v>75</v>
      </c>
      <c r="AH2352" s="70">
        <f t="shared" si="5"/>
        <v>43028</v>
      </c>
      <c r="AI2352" s="71">
        <f ca="1"/>
        <v>-961</v>
      </c>
      <c r="AJ2352" s="71" t="str">
        <v>2017</v>
      </c>
      <c r="AK2352" s="70">
        <f t="shared" si="4"/>
        <v>43008</v>
      </c>
    </row>
    <row r="2353" spans="1:37" ht="14.4">
      <c r="A2353" s="239" t="s">
        <v>16434</v>
      </c>
      <c r="B2353" s="56" t="s">
        <v>89</v>
      </c>
      <c r="C2353" s="57">
        <v>43033</v>
      </c>
      <c r="D2353" s="56" t="s">
        <v>90</v>
      </c>
      <c r="E2353" s="56" t="s">
        <v>140</v>
      </c>
      <c r="F2353" s="56" t="s">
        <v>106</v>
      </c>
      <c r="G2353" s="58" t="s">
        <v>107</v>
      </c>
      <c r="H2353" s="169" t="s">
        <v>140</v>
      </c>
      <c r="I2353" s="59">
        <f t="shared" si="0"/>
        <v>43063</v>
      </c>
      <c r="J2353" s="56" t="s">
        <v>16437</v>
      </c>
      <c r="K2353" s="56" t="s">
        <v>6453</v>
      </c>
      <c r="L2353" s="60" t="s">
        <v>16438</v>
      </c>
      <c r="M2353" s="56" t="s">
        <v>16439</v>
      </c>
      <c r="N2353" s="61"/>
      <c r="O2353" s="61"/>
      <c r="P2353" s="61"/>
      <c r="Q2353" s="59"/>
      <c r="R2353" s="61"/>
      <c r="S2353" s="61"/>
      <c r="T2353" s="61"/>
      <c r="U2353" s="66"/>
      <c r="V2353" s="61"/>
      <c r="W2353" s="61"/>
      <c r="X2353" s="56" t="s">
        <v>14</v>
      </c>
      <c r="Y2353" s="57">
        <v>43073</v>
      </c>
      <c r="Z2353" s="63">
        <v>6</v>
      </c>
      <c r="AA2353" s="64" t="s">
        <v>16441</v>
      </c>
      <c r="AB2353" s="61"/>
      <c r="AC2353" s="61"/>
      <c r="AD2353" s="61"/>
      <c r="AE2353" s="67" t="str">
        <f t="shared" si="1"/>
        <v>Oct</v>
      </c>
      <c r="AF2353" s="68" t="str">
        <f t="shared" si="2"/>
        <v>Dec</v>
      </c>
      <c r="AG2353" s="177">
        <f t="shared" si="6"/>
        <v>40</v>
      </c>
      <c r="AH2353" s="70">
        <f t="shared" si="5"/>
        <v>43063</v>
      </c>
      <c r="AI2353" s="71">
        <f ca="1"/>
        <v>-926</v>
      </c>
      <c r="AJ2353" s="71" t="str">
        <v>2017</v>
      </c>
      <c r="AK2353" s="70">
        <f t="shared" si="4"/>
        <v>43043</v>
      </c>
    </row>
    <row r="2354" spans="1:37" ht="14.4">
      <c r="A2354" s="239" t="s">
        <v>16442</v>
      </c>
      <c r="B2354" s="56" t="s">
        <v>89</v>
      </c>
      <c r="C2354" s="57">
        <v>43033</v>
      </c>
      <c r="D2354" s="56" t="s">
        <v>90</v>
      </c>
      <c r="E2354" s="56" t="s">
        <v>140</v>
      </c>
      <c r="F2354" s="56" t="s">
        <v>106</v>
      </c>
      <c r="G2354" s="58" t="s">
        <v>107</v>
      </c>
      <c r="H2354" s="169" t="s">
        <v>140</v>
      </c>
      <c r="I2354" s="59">
        <f t="shared" si="0"/>
        <v>43063</v>
      </c>
      <c r="J2354" s="56" t="s">
        <v>1946</v>
      </c>
      <c r="K2354" s="56" t="s">
        <v>6453</v>
      </c>
      <c r="L2354" s="60" t="s">
        <v>16438</v>
      </c>
      <c r="M2354" s="56" t="s">
        <v>16439</v>
      </c>
      <c r="N2354" s="61"/>
      <c r="O2354" s="61"/>
      <c r="P2354" s="61"/>
      <c r="Q2354" s="59"/>
      <c r="R2354" s="61"/>
      <c r="S2354" s="61"/>
      <c r="T2354" s="61"/>
      <c r="U2354" s="66"/>
      <c r="V2354" s="61"/>
      <c r="W2354" s="61"/>
      <c r="X2354" s="56" t="s">
        <v>14</v>
      </c>
      <c r="Y2354" s="57">
        <v>43073</v>
      </c>
      <c r="Z2354" s="63">
        <v>6</v>
      </c>
      <c r="AA2354" s="64" t="s">
        <v>16444</v>
      </c>
      <c r="AB2354" s="61"/>
      <c r="AC2354" s="61"/>
      <c r="AD2354" s="61"/>
      <c r="AE2354" s="67" t="str">
        <f t="shared" si="1"/>
        <v>Oct</v>
      </c>
      <c r="AF2354" s="68" t="str">
        <f t="shared" si="2"/>
        <v>Dec</v>
      </c>
      <c r="AG2354" s="177">
        <f t="shared" si="6"/>
        <v>40</v>
      </c>
      <c r="AH2354" s="70">
        <f t="shared" si="5"/>
        <v>43063</v>
      </c>
      <c r="AI2354" s="71">
        <f ca="1"/>
        <v>-926</v>
      </c>
      <c r="AJ2354" s="71" t="str">
        <v>2017</v>
      </c>
      <c r="AK2354" s="70">
        <f t="shared" si="4"/>
        <v>43043</v>
      </c>
    </row>
    <row r="2355" spans="1:37" ht="14.4">
      <c r="A2355" s="239" t="s">
        <v>16448</v>
      </c>
      <c r="B2355" s="56" t="s">
        <v>89</v>
      </c>
      <c r="C2355" s="57">
        <v>43033</v>
      </c>
      <c r="D2355" s="56" t="s">
        <v>90</v>
      </c>
      <c r="E2355" s="56" t="s">
        <v>140</v>
      </c>
      <c r="F2355" s="56" t="s">
        <v>106</v>
      </c>
      <c r="G2355" s="58" t="s">
        <v>107</v>
      </c>
      <c r="H2355" s="169" t="s">
        <v>140</v>
      </c>
      <c r="I2355" s="59">
        <f t="shared" si="0"/>
        <v>43063</v>
      </c>
      <c r="J2355" s="56" t="s">
        <v>1946</v>
      </c>
      <c r="K2355" s="56" t="s">
        <v>6453</v>
      </c>
      <c r="L2355" s="60" t="s">
        <v>16449</v>
      </c>
      <c r="M2355" s="56" t="s">
        <v>16449</v>
      </c>
      <c r="N2355" s="56" t="s">
        <v>16</v>
      </c>
      <c r="O2355" s="56" t="s">
        <v>16451</v>
      </c>
      <c r="P2355" s="56" t="s">
        <v>17</v>
      </c>
      <c r="Q2355" s="57">
        <v>43034</v>
      </c>
      <c r="R2355" s="61"/>
      <c r="S2355" s="61"/>
      <c r="T2355" s="61"/>
      <c r="U2355" s="66"/>
      <c r="V2355" s="61"/>
      <c r="W2355" s="61"/>
      <c r="X2355" s="56" t="s">
        <v>18</v>
      </c>
      <c r="Y2355" s="57">
        <v>43073</v>
      </c>
      <c r="Z2355" s="75"/>
      <c r="AA2355" s="64" t="s">
        <v>16452</v>
      </c>
      <c r="AB2355" s="61"/>
      <c r="AC2355" s="61"/>
      <c r="AD2355" s="61"/>
      <c r="AE2355" s="67" t="str">
        <f t="shared" si="1"/>
        <v>Oct</v>
      </c>
      <c r="AF2355" s="68" t="str">
        <f t="shared" si="2"/>
        <v>Dec</v>
      </c>
      <c r="AG2355" s="177">
        <f t="shared" si="6"/>
        <v>40</v>
      </c>
      <c r="AH2355" s="70">
        <f t="shared" si="5"/>
        <v>43063</v>
      </c>
      <c r="AI2355" s="71">
        <f ca="1"/>
        <v>-926</v>
      </c>
      <c r="AJ2355" s="71" t="str">
        <v>2017</v>
      </c>
      <c r="AK2355" s="70">
        <f t="shared" si="4"/>
        <v>43043</v>
      </c>
    </row>
    <row r="2356" spans="1:37" ht="14.4">
      <c r="A2356" s="239" t="s">
        <v>16454</v>
      </c>
      <c r="B2356" s="56" t="s">
        <v>89</v>
      </c>
      <c r="C2356" s="57">
        <v>43033</v>
      </c>
      <c r="D2356" s="56" t="s">
        <v>90</v>
      </c>
      <c r="E2356" s="56" t="s">
        <v>140</v>
      </c>
      <c r="F2356" s="56" t="s">
        <v>106</v>
      </c>
      <c r="G2356" s="58" t="s">
        <v>107</v>
      </c>
      <c r="H2356" s="169" t="s">
        <v>140</v>
      </c>
      <c r="I2356" s="59">
        <f t="shared" si="0"/>
        <v>43063</v>
      </c>
      <c r="J2356" s="56" t="s">
        <v>1946</v>
      </c>
      <c r="K2356" s="56" t="s">
        <v>6453</v>
      </c>
      <c r="L2356" s="60" t="s">
        <v>16457</v>
      </c>
      <c r="M2356" s="56" t="s">
        <v>16458</v>
      </c>
      <c r="N2356" s="56" t="s">
        <v>143</v>
      </c>
      <c r="O2356" s="61"/>
      <c r="P2356" s="61"/>
      <c r="Q2356" s="57">
        <v>43034</v>
      </c>
      <c r="R2356" s="61"/>
      <c r="S2356" s="61"/>
      <c r="T2356" s="61"/>
      <c r="U2356" s="66"/>
      <c r="V2356" s="61"/>
      <c r="W2356" s="61"/>
      <c r="X2356" s="56" t="s">
        <v>6453</v>
      </c>
      <c r="Y2356" s="57">
        <v>43073</v>
      </c>
      <c r="Z2356" s="75"/>
      <c r="AA2356" s="60" t="s">
        <v>16464</v>
      </c>
      <c r="AB2356" s="61"/>
      <c r="AC2356" s="61"/>
      <c r="AD2356" s="61"/>
      <c r="AE2356" s="67" t="str">
        <f t="shared" si="1"/>
        <v>Oct</v>
      </c>
      <c r="AF2356" s="68" t="str">
        <f t="shared" si="2"/>
        <v>Dec</v>
      </c>
      <c r="AG2356" s="177">
        <f t="shared" si="6"/>
        <v>40</v>
      </c>
      <c r="AH2356" s="70">
        <f t="shared" si="5"/>
        <v>43063</v>
      </c>
      <c r="AI2356" s="71">
        <f ca="1"/>
        <v>-926</v>
      </c>
      <c r="AJ2356" s="71" t="str">
        <v>2017</v>
      </c>
      <c r="AK2356" s="70">
        <f t="shared" si="4"/>
        <v>43043</v>
      </c>
    </row>
    <row r="2357" spans="1:37" ht="14.4">
      <c r="A2357" s="239" t="s">
        <v>16466</v>
      </c>
      <c r="B2357" s="56" t="s">
        <v>89</v>
      </c>
      <c r="C2357" s="57">
        <v>43033</v>
      </c>
      <c r="D2357" s="56" t="s">
        <v>90</v>
      </c>
      <c r="E2357" s="56" t="s">
        <v>140</v>
      </c>
      <c r="F2357" s="56" t="s">
        <v>106</v>
      </c>
      <c r="G2357" s="58" t="s">
        <v>107</v>
      </c>
      <c r="H2357" s="169" t="s">
        <v>140</v>
      </c>
      <c r="I2357" s="59">
        <f t="shared" si="0"/>
        <v>43063</v>
      </c>
      <c r="J2357" s="56" t="s">
        <v>6453</v>
      </c>
      <c r="K2357" s="56" t="s">
        <v>6453</v>
      </c>
      <c r="L2357" s="60" t="s">
        <v>1723</v>
      </c>
      <c r="M2357" s="56" t="s">
        <v>16470</v>
      </c>
      <c r="N2357" s="61"/>
      <c r="O2357" s="61"/>
      <c r="P2357" s="61"/>
      <c r="Q2357" s="59"/>
      <c r="R2357" s="61"/>
      <c r="S2357" s="61"/>
      <c r="T2357" s="61"/>
      <c r="U2357" s="66"/>
      <c r="V2357" s="61"/>
      <c r="W2357" s="61"/>
      <c r="X2357" s="61"/>
      <c r="Y2357" s="57">
        <v>43073</v>
      </c>
      <c r="Z2357" s="75"/>
      <c r="AA2357" s="64" t="s">
        <v>16471</v>
      </c>
      <c r="AB2357" s="61"/>
      <c r="AC2357" s="61"/>
      <c r="AD2357" s="61"/>
      <c r="AE2357" s="67" t="str">
        <f t="shared" si="1"/>
        <v>Oct</v>
      </c>
      <c r="AF2357" s="68" t="str">
        <f t="shared" si="2"/>
        <v>Dec</v>
      </c>
      <c r="AG2357" s="177">
        <f t="shared" si="6"/>
        <v>40</v>
      </c>
      <c r="AH2357" s="70">
        <f t="shared" si="5"/>
        <v>43063</v>
      </c>
      <c r="AI2357" s="71">
        <f ca="1"/>
        <v>-926</v>
      </c>
      <c r="AJ2357" s="71" t="str">
        <v>2017</v>
      </c>
      <c r="AK2357" s="70">
        <f t="shared" si="4"/>
        <v>43043</v>
      </c>
    </row>
    <row r="2358" spans="1:37" ht="14.4">
      <c r="A2358" s="239" t="s">
        <v>16473</v>
      </c>
      <c r="B2358" s="56" t="s">
        <v>89</v>
      </c>
      <c r="C2358" s="57">
        <v>43033</v>
      </c>
      <c r="D2358" s="56" t="s">
        <v>90</v>
      </c>
      <c r="E2358" s="56" t="s">
        <v>140</v>
      </c>
      <c r="F2358" s="56" t="s">
        <v>106</v>
      </c>
      <c r="G2358" s="58" t="s">
        <v>107</v>
      </c>
      <c r="H2358" s="169" t="s">
        <v>140</v>
      </c>
      <c r="I2358" s="59">
        <f t="shared" si="0"/>
        <v>43063</v>
      </c>
      <c r="J2358" s="56" t="s">
        <v>1946</v>
      </c>
      <c r="K2358" s="56" t="s">
        <v>1946</v>
      </c>
      <c r="L2358" s="60" t="s">
        <v>4765</v>
      </c>
      <c r="M2358" s="56" t="s">
        <v>16475</v>
      </c>
      <c r="N2358" s="56" t="s">
        <v>44</v>
      </c>
      <c r="O2358" s="56" t="s">
        <v>16477</v>
      </c>
      <c r="P2358" s="56" t="s">
        <v>17</v>
      </c>
      <c r="Q2358" s="59"/>
      <c r="R2358" s="61"/>
      <c r="S2358" s="61"/>
      <c r="T2358" s="61"/>
      <c r="U2358" s="66"/>
      <c r="V2358" s="61"/>
      <c r="W2358" s="61"/>
      <c r="X2358" s="56" t="s">
        <v>18</v>
      </c>
      <c r="Y2358" s="57">
        <v>43073</v>
      </c>
      <c r="Z2358" s="75"/>
      <c r="AA2358" s="95"/>
      <c r="AB2358" s="61"/>
      <c r="AC2358" s="61"/>
      <c r="AD2358" s="61"/>
      <c r="AE2358" s="67" t="str">
        <f t="shared" si="1"/>
        <v>Oct</v>
      </c>
      <c r="AF2358" s="68" t="str">
        <f t="shared" si="2"/>
        <v>Dec</v>
      </c>
      <c r="AG2358" s="177">
        <f t="shared" si="6"/>
        <v>40</v>
      </c>
      <c r="AH2358" s="70">
        <f t="shared" si="5"/>
        <v>43063</v>
      </c>
      <c r="AI2358" s="71">
        <f ca="1"/>
        <v>-926</v>
      </c>
      <c r="AJ2358" s="71" t="str">
        <v>2017</v>
      </c>
      <c r="AK2358" s="70">
        <f t="shared" si="4"/>
        <v>43043</v>
      </c>
    </row>
    <row r="2359" spans="1:37" ht="14.4">
      <c r="A2359" s="239" t="s">
        <v>16479</v>
      </c>
      <c r="B2359" s="56" t="s">
        <v>89</v>
      </c>
      <c r="C2359" s="57">
        <v>43034</v>
      </c>
      <c r="D2359" s="56" t="s">
        <v>90</v>
      </c>
      <c r="E2359" s="56" t="s">
        <v>140</v>
      </c>
      <c r="F2359" s="56" t="s">
        <v>106</v>
      </c>
      <c r="G2359" s="58" t="s">
        <v>107</v>
      </c>
      <c r="H2359" s="169" t="s">
        <v>140</v>
      </c>
      <c r="I2359" s="59">
        <f t="shared" si="0"/>
        <v>43064</v>
      </c>
      <c r="J2359" s="56"/>
      <c r="K2359" s="61"/>
      <c r="L2359" s="60" t="s">
        <v>16481</v>
      </c>
      <c r="M2359" s="56" t="s">
        <v>16482</v>
      </c>
      <c r="N2359" s="56" t="s">
        <v>95</v>
      </c>
      <c r="O2359" s="61"/>
      <c r="P2359" s="56" t="s">
        <v>17</v>
      </c>
      <c r="Q2359" s="57">
        <v>43034</v>
      </c>
      <c r="R2359" s="61"/>
      <c r="S2359" s="61"/>
      <c r="T2359" s="61"/>
      <c r="U2359" s="66"/>
      <c r="V2359" s="61"/>
      <c r="W2359" s="61"/>
      <c r="X2359" s="56" t="s">
        <v>14</v>
      </c>
      <c r="Y2359" s="57">
        <v>43073</v>
      </c>
      <c r="Z2359" s="75"/>
      <c r="AA2359" s="64" t="s">
        <v>16484</v>
      </c>
      <c r="AB2359" s="61"/>
      <c r="AC2359" s="61"/>
      <c r="AD2359" s="61"/>
      <c r="AE2359" s="67" t="str">
        <f t="shared" si="1"/>
        <v>Oct</v>
      </c>
      <c r="AF2359" s="68" t="str">
        <f t="shared" si="2"/>
        <v>Dec</v>
      </c>
      <c r="AG2359" s="177">
        <f t="shared" si="6"/>
        <v>39</v>
      </c>
      <c r="AH2359" s="70">
        <f t="shared" si="5"/>
        <v>43064</v>
      </c>
      <c r="AI2359" s="71">
        <f ca="1"/>
        <v>-925</v>
      </c>
      <c r="AJ2359" s="71" t="str">
        <v>2017</v>
      </c>
      <c r="AK2359" s="70">
        <f t="shared" si="4"/>
        <v>43044</v>
      </c>
    </row>
    <row r="2360" spans="1:37" ht="14.4">
      <c r="A2360" s="239" t="s">
        <v>16485</v>
      </c>
      <c r="B2360" s="56" t="s">
        <v>89</v>
      </c>
      <c r="C2360" s="57">
        <v>43034</v>
      </c>
      <c r="D2360" s="56" t="s">
        <v>90</v>
      </c>
      <c r="E2360" s="56" t="s">
        <v>140</v>
      </c>
      <c r="F2360" s="56" t="s">
        <v>106</v>
      </c>
      <c r="G2360" s="58" t="s">
        <v>107</v>
      </c>
      <c r="H2360" s="169" t="s">
        <v>140</v>
      </c>
      <c r="I2360" s="59">
        <f t="shared" si="0"/>
        <v>43064</v>
      </c>
      <c r="J2360" s="56" t="s">
        <v>1946</v>
      </c>
      <c r="K2360" s="56" t="s">
        <v>1946</v>
      </c>
      <c r="L2360" s="60" t="s">
        <v>16486</v>
      </c>
      <c r="M2360" s="56" t="s">
        <v>16487</v>
      </c>
      <c r="N2360" s="56" t="s">
        <v>27</v>
      </c>
      <c r="O2360" s="56" t="s">
        <v>16488</v>
      </c>
      <c r="P2360" s="56" t="s">
        <v>17</v>
      </c>
      <c r="Q2360" s="59"/>
      <c r="R2360" s="61"/>
      <c r="S2360" s="61"/>
      <c r="T2360" s="61"/>
      <c r="U2360" s="66"/>
      <c r="V2360" s="61"/>
      <c r="W2360" s="61"/>
      <c r="X2360" s="56" t="s">
        <v>18</v>
      </c>
      <c r="Y2360" s="57">
        <v>43073</v>
      </c>
      <c r="Z2360" s="75"/>
      <c r="AA2360" s="64" t="s">
        <v>16489</v>
      </c>
      <c r="AB2360" s="61"/>
      <c r="AC2360" s="61"/>
      <c r="AD2360" s="61"/>
      <c r="AE2360" s="67" t="str">
        <f t="shared" si="1"/>
        <v>Oct</v>
      </c>
      <c r="AF2360" s="68" t="str">
        <f t="shared" si="2"/>
        <v>Dec</v>
      </c>
      <c r="AG2360" s="177">
        <f t="shared" si="6"/>
        <v>39</v>
      </c>
      <c r="AH2360" s="70">
        <f t="shared" si="5"/>
        <v>43064</v>
      </c>
      <c r="AI2360" s="71">
        <f ca="1"/>
        <v>-925</v>
      </c>
      <c r="AJ2360" s="71" t="str">
        <v>2017</v>
      </c>
      <c r="AK2360" s="70">
        <f t="shared" si="4"/>
        <v>43044</v>
      </c>
    </row>
    <row r="2361" spans="1:37" ht="14.4">
      <c r="A2361" s="239" t="s">
        <v>16490</v>
      </c>
      <c r="B2361" s="56" t="s">
        <v>89</v>
      </c>
      <c r="C2361" s="57">
        <v>43032</v>
      </c>
      <c r="D2361" s="56" t="s">
        <v>131</v>
      </c>
      <c r="E2361" s="56" t="s">
        <v>30</v>
      </c>
      <c r="F2361" s="56" t="s">
        <v>106</v>
      </c>
      <c r="G2361" s="58" t="s">
        <v>107</v>
      </c>
      <c r="H2361" s="169" t="s">
        <v>129</v>
      </c>
      <c r="I2361" s="59">
        <f t="shared" si="0"/>
        <v>43062</v>
      </c>
      <c r="J2361" s="61"/>
      <c r="K2361" s="61"/>
      <c r="L2361" s="60" t="s">
        <v>16491</v>
      </c>
      <c r="M2361" s="56" t="s">
        <v>16492</v>
      </c>
      <c r="N2361" s="56" t="s">
        <v>20</v>
      </c>
      <c r="O2361" s="56" t="s">
        <v>16493</v>
      </c>
      <c r="P2361" s="56" t="s">
        <v>17</v>
      </c>
      <c r="Q2361" s="59"/>
      <c r="R2361" s="61"/>
      <c r="S2361" s="61"/>
      <c r="T2361" s="61"/>
      <c r="U2361" s="66"/>
      <c r="V2361" s="61"/>
      <c r="W2361" s="61"/>
      <c r="X2361" s="61"/>
      <c r="Y2361" s="57">
        <v>43073</v>
      </c>
      <c r="Z2361" s="75"/>
      <c r="AA2361" s="64" t="s">
        <v>16494</v>
      </c>
      <c r="AB2361" s="61"/>
      <c r="AC2361" s="61"/>
      <c r="AD2361" s="61"/>
      <c r="AE2361" s="67" t="str">
        <f t="shared" si="1"/>
        <v>Oct</v>
      </c>
      <c r="AF2361" s="68" t="str">
        <f t="shared" si="2"/>
        <v>Dec</v>
      </c>
      <c r="AG2361" s="177">
        <f t="shared" si="6"/>
        <v>41</v>
      </c>
      <c r="AH2361" s="70">
        <f t="shared" si="5"/>
        <v>43062</v>
      </c>
      <c r="AI2361" s="71">
        <f ca="1"/>
        <v>-927</v>
      </c>
      <c r="AJ2361" s="71" t="str">
        <v>2017</v>
      </c>
      <c r="AK2361" s="70">
        <f t="shared" si="4"/>
        <v>43042</v>
      </c>
    </row>
    <row r="2362" spans="1:37" ht="14.4">
      <c r="A2362" s="239" t="s">
        <v>16495</v>
      </c>
      <c r="B2362" s="56" t="s">
        <v>89</v>
      </c>
      <c r="C2362" s="57">
        <v>43034</v>
      </c>
      <c r="D2362" s="56" t="s">
        <v>90</v>
      </c>
      <c r="E2362" s="56" t="s">
        <v>140</v>
      </c>
      <c r="F2362" s="56" t="s">
        <v>106</v>
      </c>
      <c r="G2362" s="58" t="s">
        <v>107</v>
      </c>
      <c r="H2362" s="169" t="s">
        <v>140</v>
      </c>
      <c r="I2362" s="59">
        <f t="shared" si="0"/>
        <v>43064</v>
      </c>
      <c r="J2362" s="56" t="s">
        <v>6453</v>
      </c>
      <c r="K2362" s="56" t="s">
        <v>6453</v>
      </c>
      <c r="L2362" s="60" t="s">
        <v>16496</v>
      </c>
      <c r="M2362" s="56" t="s">
        <v>16497</v>
      </c>
      <c r="N2362" s="56" t="s">
        <v>137</v>
      </c>
      <c r="O2362" s="56" t="s">
        <v>7006</v>
      </c>
      <c r="P2362" s="56" t="s">
        <v>28</v>
      </c>
      <c r="Q2362" s="59"/>
      <c r="R2362" s="61"/>
      <c r="S2362" s="61"/>
      <c r="T2362" s="61"/>
      <c r="U2362" s="66"/>
      <c r="V2362" s="61"/>
      <c r="W2362" s="61"/>
      <c r="X2362" s="61"/>
      <c r="Y2362" s="57">
        <v>43073</v>
      </c>
      <c r="Z2362" s="75"/>
      <c r="AA2362" s="64" t="s">
        <v>16498</v>
      </c>
      <c r="AB2362" s="61"/>
      <c r="AC2362" s="61"/>
      <c r="AD2362" s="61"/>
      <c r="AE2362" s="67" t="str">
        <f t="shared" si="1"/>
        <v>Oct</v>
      </c>
      <c r="AF2362" s="68" t="str">
        <f t="shared" si="2"/>
        <v>Dec</v>
      </c>
      <c r="AG2362" s="177">
        <f t="shared" si="6"/>
        <v>39</v>
      </c>
      <c r="AH2362" s="70">
        <f t="shared" si="5"/>
        <v>43064</v>
      </c>
      <c r="AI2362" s="71">
        <f ca="1"/>
        <v>-925</v>
      </c>
      <c r="AJ2362" s="71" t="str">
        <v>2017</v>
      </c>
      <c r="AK2362" s="70">
        <f t="shared" si="4"/>
        <v>43044</v>
      </c>
    </row>
    <row r="2363" spans="1:37" ht="14.4">
      <c r="A2363" s="239" t="s">
        <v>16502</v>
      </c>
      <c r="B2363" s="56" t="s">
        <v>89</v>
      </c>
      <c r="C2363" s="57">
        <v>43034</v>
      </c>
      <c r="D2363" s="56" t="s">
        <v>90</v>
      </c>
      <c r="E2363" s="56" t="s">
        <v>15779</v>
      </c>
      <c r="F2363" s="56" t="s">
        <v>214</v>
      </c>
      <c r="G2363" s="58" t="s">
        <v>214</v>
      </c>
      <c r="H2363" s="169" t="s">
        <v>2445</v>
      </c>
      <c r="I2363" s="57">
        <f t="shared" si="0"/>
        <v>43064</v>
      </c>
      <c r="J2363" s="56" t="s">
        <v>18</v>
      </c>
      <c r="K2363" s="56" t="s">
        <v>14</v>
      </c>
      <c r="L2363" s="60" t="s">
        <v>16503</v>
      </c>
      <c r="M2363" s="61"/>
      <c r="N2363" s="61"/>
      <c r="O2363" s="61"/>
      <c r="P2363" s="56" t="s">
        <v>96</v>
      </c>
      <c r="Q2363" s="57"/>
      <c r="R2363" s="56" t="s">
        <v>108</v>
      </c>
      <c r="S2363" s="56"/>
      <c r="T2363" s="61"/>
      <c r="U2363" s="56" t="s">
        <v>108</v>
      </c>
      <c r="V2363" s="61" t="s">
        <v>108</v>
      </c>
      <c r="W2363" s="61"/>
      <c r="X2363" s="56" t="s">
        <v>14</v>
      </c>
      <c r="Y2363" s="57">
        <v>43073</v>
      </c>
      <c r="Z2363" s="75"/>
      <c r="AA2363" s="64" t="s">
        <v>16504</v>
      </c>
      <c r="AB2363" s="56" t="s">
        <v>3872</v>
      </c>
      <c r="AC2363" s="61"/>
      <c r="AD2363" s="61"/>
      <c r="AE2363" s="67" t="str">
        <f t="shared" si="1"/>
        <v>Oct</v>
      </c>
      <c r="AF2363" s="68" t="str">
        <f t="shared" si="2"/>
        <v>Dec</v>
      </c>
      <c r="AG2363" s="177">
        <f t="shared" si="6"/>
        <v>39</v>
      </c>
      <c r="AH2363" s="70">
        <f t="shared" si="5"/>
        <v>43064</v>
      </c>
      <c r="AI2363" s="71">
        <f ca="1"/>
        <v>-925</v>
      </c>
      <c r="AJ2363" s="71" t="str">
        <v>2017</v>
      </c>
      <c r="AK2363" s="70">
        <f t="shared" si="4"/>
        <v>43044</v>
      </c>
    </row>
    <row r="2364" spans="1:37" ht="14.4">
      <c r="A2364" s="239" t="s">
        <v>16508</v>
      </c>
      <c r="B2364" s="56" t="s">
        <v>89</v>
      </c>
      <c r="C2364" s="57">
        <v>43034</v>
      </c>
      <c r="D2364" s="56" t="s">
        <v>90</v>
      </c>
      <c r="E2364" s="56" t="s">
        <v>140</v>
      </c>
      <c r="F2364" s="56" t="s">
        <v>106</v>
      </c>
      <c r="G2364" s="58" t="s">
        <v>107</v>
      </c>
      <c r="H2364" s="169" t="s">
        <v>140</v>
      </c>
      <c r="I2364" s="59">
        <f t="shared" si="0"/>
        <v>43064</v>
      </c>
      <c r="J2364" s="56" t="s">
        <v>1946</v>
      </c>
      <c r="K2364" s="56" t="s">
        <v>6453</v>
      </c>
      <c r="L2364" s="197"/>
      <c r="M2364" s="61"/>
      <c r="N2364" s="61"/>
      <c r="O2364" s="61"/>
      <c r="P2364" s="61"/>
      <c r="Q2364" s="59"/>
      <c r="R2364" s="61"/>
      <c r="S2364" s="61"/>
      <c r="T2364" s="61"/>
      <c r="U2364" s="66"/>
      <c r="V2364" s="61"/>
      <c r="W2364" s="61"/>
      <c r="X2364" s="56" t="s">
        <v>14</v>
      </c>
      <c r="Y2364" s="57">
        <v>43073</v>
      </c>
      <c r="Z2364" s="75"/>
      <c r="AA2364" s="64" t="s">
        <v>3956</v>
      </c>
      <c r="AB2364" s="61"/>
      <c r="AC2364" s="61"/>
      <c r="AD2364" s="61"/>
      <c r="AE2364" s="67" t="str">
        <f t="shared" si="1"/>
        <v>Oct</v>
      </c>
      <c r="AF2364" s="68" t="str">
        <f t="shared" si="2"/>
        <v>Dec</v>
      </c>
      <c r="AG2364" s="177">
        <f t="shared" si="6"/>
        <v>39</v>
      </c>
      <c r="AH2364" s="70">
        <f t="shared" si="5"/>
        <v>43064</v>
      </c>
      <c r="AI2364" s="71">
        <f ca="1"/>
        <v>-925</v>
      </c>
      <c r="AJ2364" s="71" t="str">
        <v>2017</v>
      </c>
      <c r="AK2364" s="70">
        <f t="shared" si="4"/>
        <v>43044</v>
      </c>
    </row>
    <row r="2365" spans="1:37" ht="14.4">
      <c r="A2365" s="239" t="s">
        <v>16510</v>
      </c>
      <c r="B2365" s="56" t="s">
        <v>89</v>
      </c>
      <c r="C2365" s="57">
        <v>43034</v>
      </c>
      <c r="D2365" s="56" t="s">
        <v>90</v>
      </c>
      <c r="E2365" s="56" t="s">
        <v>15779</v>
      </c>
      <c r="F2365" s="56" t="s">
        <v>214</v>
      </c>
      <c r="G2365" s="58" t="s">
        <v>214</v>
      </c>
      <c r="H2365" s="169" t="s">
        <v>2445</v>
      </c>
      <c r="I2365" s="57">
        <f t="shared" si="0"/>
        <v>43064</v>
      </c>
      <c r="J2365" s="56" t="s">
        <v>18</v>
      </c>
      <c r="K2365" s="56" t="s">
        <v>18</v>
      </c>
      <c r="L2365" s="60" t="s">
        <v>668</v>
      </c>
      <c r="M2365" s="61"/>
      <c r="N2365" s="61"/>
      <c r="O2365" s="61"/>
      <c r="P2365" s="56" t="s">
        <v>96</v>
      </c>
      <c r="Q2365" s="57"/>
      <c r="R2365" s="56" t="s">
        <v>108</v>
      </c>
      <c r="S2365" s="56"/>
      <c r="T2365" s="61"/>
      <c r="U2365" s="56" t="s">
        <v>108</v>
      </c>
      <c r="V2365" s="61" t="s">
        <v>108</v>
      </c>
      <c r="W2365" s="61"/>
      <c r="X2365" s="56" t="s">
        <v>18</v>
      </c>
      <c r="Y2365" s="57">
        <v>43073</v>
      </c>
      <c r="Z2365" s="75"/>
      <c r="AA2365" s="64" t="s">
        <v>16511</v>
      </c>
      <c r="AB2365" s="56" t="s">
        <v>5415</v>
      </c>
      <c r="AC2365" s="61"/>
      <c r="AD2365" s="61"/>
      <c r="AE2365" s="67" t="str">
        <f t="shared" si="1"/>
        <v>Oct</v>
      </c>
      <c r="AF2365" s="68" t="str">
        <f t="shared" si="2"/>
        <v>Dec</v>
      </c>
      <c r="AG2365" s="177">
        <f t="shared" si="6"/>
        <v>39</v>
      </c>
      <c r="AH2365" s="70">
        <f t="shared" si="5"/>
        <v>43064</v>
      </c>
      <c r="AI2365" s="71">
        <f ca="1"/>
        <v>-925</v>
      </c>
      <c r="AJ2365" s="71" t="str">
        <v>2017</v>
      </c>
      <c r="AK2365" s="70">
        <f t="shared" si="4"/>
        <v>43044</v>
      </c>
    </row>
    <row r="2366" spans="1:37" ht="14.4">
      <c r="A2366" s="239" t="s">
        <v>16512</v>
      </c>
      <c r="B2366" s="56" t="s">
        <v>89</v>
      </c>
      <c r="C2366" s="57">
        <v>43034</v>
      </c>
      <c r="D2366" s="56" t="s">
        <v>90</v>
      </c>
      <c r="E2366" s="56" t="s">
        <v>15779</v>
      </c>
      <c r="F2366" s="56" t="s">
        <v>214</v>
      </c>
      <c r="G2366" s="58" t="s">
        <v>214</v>
      </c>
      <c r="H2366" s="169" t="s">
        <v>2445</v>
      </c>
      <c r="I2366" s="57">
        <f t="shared" si="0"/>
        <v>43064</v>
      </c>
      <c r="J2366" s="56" t="s">
        <v>18</v>
      </c>
      <c r="K2366" s="61"/>
      <c r="L2366" s="60" t="s">
        <v>16513</v>
      </c>
      <c r="M2366" s="56" t="s">
        <v>16514</v>
      </c>
      <c r="N2366" s="56" t="s">
        <v>37</v>
      </c>
      <c r="O2366" s="61"/>
      <c r="P2366" s="61"/>
      <c r="Q2366" s="59"/>
      <c r="R2366" s="61"/>
      <c r="S2366" s="61"/>
      <c r="T2366" s="61"/>
      <c r="U2366" s="66"/>
      <c r="V2366" s="61"/>
      <c r="W2366" s="61"/>
      <c r="X2366" s="61"/>
      <c r="Y2366" s="57">
        <v>43073</v>
      </c>
      <c r="Z2366" s="75"/>
      <c r="AA2366" s="64" t="s">
        <v>16516</v>
      </c>
      <c r="AB2366" s="61"/>
      <c r="AC2366" s="61"/>
      <c r="AD2366" s="61"/>
      <c r="AE2366" s="67" t="str">
        <f t="shared" si="1"/>
        <v>Oct</v>
      </c>
      <c r="AF2366" s="68" t="str">
        <f t="shared" si="2"/>
        <v>Dec</v>
      </c>
      <c r="AG2366" s="177">
        <f t="shared" si="6"/>
        <v>39</v>
      </c>
      <c r="AH2366" s="70">
        <f t="shared" si="5"/>
        <v>43064</v>
      </c>
      <c r="AI2366" s="71">
        <f ca="1"/>
        <v>-925</v>
      </c>
      <c r="AJ2366" s="71" t="str">
        <v>2017</v>
      </c>
      <c r="AK2366" s="70">
        <f t="shared" si="4"/>
        <v>43044</v>
      </c>
    </row>
    <row r="2367" spans="1:37" ht="14.4">
      <c r="A2367" s="239" t="s">
        <v>16517</v>
      </c>
      <c r="B2367" s="56" t="s">
        <v>89</v>
      </c>
      <c r="C2367" s="57">
        <v>43034</v>
      </c>
      <c r="D2367" s="56" t="s">
        <v>90</v>
      </c>
      <c r="E2367" s="56" t="s">
        <v>140</v>
      </c>
      <c r="F2367" s="56" t="s">
        <v>106</v>
      </c>
      <c r="G2367" s="58" t="s">
        <v>107</v>
      </c>
      <c r="H2367" s="169" t="s">
        <v>140</v>
      </c>
      <c r="I2367" s="59">
        <f t="shared" si="0"/>
        <v>43064</v>
      </c>
      <c r="J2367" s="56" t="s">
        <v>1946</v>
      </c>
      <c r="K2367" s="56" t="s">
        <v>6453</v>
      </c>
      <c r="L2367" s="60" t="s">
        <v>16520</v>
      </c>
      <c r="M2367" s="56" t="s">
        <v>16520</v>
      </c>
      <c r="N2367" s="56" t="s">
        <v>249</v>
      </c>
      <c r="O2367" s="61"/>
      <c r="P2367" s="61"/>
      <c r="Q2367" s="59"/>
      <c r="R2367" s="61"/>
      <c r="S2367" s="61"/>
      <c r="T2367" s="61"/>
      <c r="U2367" s="66"/>
      <c r="V2367" s="61"/>
      <c r="W2367" s="61"/>
      <c r="X2367" s="56" t="s">
        <v>14</v>
      </c>
      <c r="Y2367" s="57">
        <v>43073</v>
      </c>
      <c r="Z2367" s="75"/>
      <c r="AA2367" s="95"/>
      <c r="AB2367" s="61"/>
      <c r="AC2367" s="61"/>
      <c r="AD2367" s="61"/>
      <c r="AE2367" s="67" t="str">
        <f t="shared" si="1"/>
        <v>Oct</v>
      </c>
      <c r="AF2367" s="68" t="str">
        <f t="shared" si="2"/>
        <v>Dec</v>
      </c>
      <c r="AG2367" s="177">
        <f t="shared" si="6"/>
        <v>39</v>
      </c>
      <c r="AH2367" s="70">
        <f t="shared" si="5"/>
        <v>43064</v>
      </c>
      <c r="AI2367" s="71">
        <f ca="1"/>
        <v>-925</v>
      </c>
      <c r="AJ2367" s="71" t="str">
        <v>2017</v>
      </c>
      <c r="AK2367" s="70">
        <f t="shared" si="4"/>
        <v>43044</v>
      </c>
    </row>
    <row r="2368" spans="1:37" ht="14.4">
      <c r="A2368" s="239" t="s">
        <v>16522</v>
      </c>
      <c r="B2368" s="56" t="s">
        <v>89</v>
      </c>
      <c r="C2368" s="57">
        <v>43032</v>
      </c>
      <c r="D2368" s="56" t="s">
        <v>90</v>
      </c>
      <c r="E2368" s="56" t="s">
        <v>30</v>
      </c>
      <c r="F2368" s="56" t="s">
        <v>106</v>
      </c>
      <c r="G2368" s="58" t="s">
        <v>107</v>
      </c>
      <c r="H2368" s="169" t="s">
        <v>129</v>
      </c>
      <c r="I2368" s="59">
        <f t="shared" si="0"/>
        <v>43062</v>
      </c>
      <c r="J2368" s="61"/>
      <c r="K2368" s="61"/>
      <c r="L2368" s="60" t="s">
        <v>16523</v>
      </c>
      <c r="M2368" s="61"/>
      <c r="N2368" s="61"/>
      <c r="O2368" s="56" t="s">
        <v>16524</v>
      </c>
      <c r="P2368" s="61"/>
      <c r="Q2368" s="59"/>
      <c r="R2368" s="61"/>
      <c r="S2368" s="61"/>
      <c r="T2368" s="61"/>
      <c r="U2368" s="66"/>
      <c r="V2368" s="61"/>
      <c r="W2368" s="61"/>
      <c r="X2368" s="56" t="s">
        <v>18</v>
      </c>
      <c r="Y2368" s="57">
        <v>43073</v>
      </c>
      <c r="Z2368" s="63"/>
      <c r="AA2368" s="64" t="s">
        <v>16525</v>
      </c>
      <c r="AB2368" s="61"/>
      <c r="AC2368" s="61"/>
      <c r="AD2368" s="61"/>
      <c r="AE2368" s="67" t="str">
        <f t="shared" si="1"/>
        <v>Oct</v>
      </c>
      <c r="AF2368" s="68" t="str">
        <f t="shared" si="2"/>
        <v>Dec</v>
      </c>
      <c r="AG2368" s="177">
        <f t="shared" si="6"/>
        <v>41</v>
      </c>
      <c r="AH2368" s="70">
        <f t="shared" si="5"/>
        <v>43062</v>
      </c>
      <c r="AI2368" s="71">
        <f ca="1"/>
        <v>-927</v>
      </c>
      <c r="AJ2368" s="71" t="str">
        <v>2017</v>
      </c>
      <c r="AK2368" s="70">
        <f t="shared" si="4"/>
        <v>43042</v>
      </c>
    </row>
    <row r="2369" spans="1:37" ht="14.4">
      <c r="A2369" s="239" t="s">
        <v>16526</v>
      </c>
      <c r="B2369" s="56" t="s">
        <v>89</v>
      </c>
      <c r="C2369" s="57">
        <v>43034</v>
      </c>
      <c r="D2369" s="56" t="s">
        <v>90</v>
      </c>
      <c r="E2369" s="56" t="s">
        <v>15779</v>
      </c>
      <c r="F2369" s="56" t="s">
        <v>214</v>
      </c>
      <c r="G2369" s="58" t="s">
        <v>214</v>
      </c>
      <c r="H2369" s="169" t="s">
        <v>2445</v>
      </c>
      <c r="I2369" s="57">
        <f t="shared" si="0"/>
        <v>43064</v>
      </c>
      <c r="J2369" s="56" t="s">
        <v>18</v>
      </c>
      <c r="K2369" s="56" t="s">
        <v>18</v>
      </c>
      <c r="L2369" s="60" t="s">
        <v>16528</v>
      </c>
      <c r="M2369" s="56" t="s">
        <v>16337</v>
      </c>
      <c r="N2369" s="61"/>
      <c r="O2369" s="61"/>
      <c r="P2369" s="56" t="s">
        <v>96</v>
      </c>
      <c r="Q2369" s="57"/>
      <c r="R2369" s="56" t="s">
        <v>108</v>
      </c>
      <c r="S2369" s="56"/>
      <c r="T2369" s="61"/>
      <c r="U2369" s="56" t="s">
        <v>108</v>
      </c>
      <c r="V2369" s="61" t="s">
        <v>108</v>
      </c>
      <c r="W2369" s="61"/>
      <c r="X2369" s="56" t="s">
        <v>18</v>
      </c>
      <c r="Y2369" s="57">
        <v>43073</v>
      </c>
      <c r="Z2369" s="75"/>
      <c r="AA2369" s="64" t="s">
        <v>16529</v>
      </c>
      <c r="AB2369" s="56" t="s">
        <v>5415</v>
      </c>
      <c r="AC2369" s="61"/>
      <c r="AD2369" s="61"/>
      <c r="AE2369" s="67" t="str">
        <f t="shared" si="1"/>
        <v>Oct</v>
      </c>
      <c r="AF2369" s="68" t="str">
        <f t="shared" si="2"/>
        <v>Dec</v>
      </c>
      <c r="AG2369" s="177">
        <f t="shared" si="6"/>
        <v>39</v>
      </c>
      <c r="AH2369" s="70">
        <f t="shared" si="5"/>
        <v>43064</v>
      </c>
      <c r="AI2369" s="71">
        <f ca="1"/>
        <v>-925</v>
      </c>
      <c r="AJ2369" s="71" t="str">
        <v>2017</v>
      </c>
      <c r="AK2369" s="70">
        <f t="shared" si="4"/>
        <v>43044</v>
      </c>
    </row>
    <row r="2370" spans="1:37" ht="14.4">
      <c r="A2370" s="239" t="s">
        <v>16532</v>
      </c>
      <c r="B2370" s="56" t="s">
        <v>89</v>
      </c>
      <c r="C2370" s="57">
        <v>43034</v>
      </c>
      <c r="D2370" s="56" t="s">
        <v>131</v>
      </c>
      <c r="E2370" s="56" t="s">
        <v>140</v>
      </c>
      <c r="F2370" s="56" t="s">
        <v>106</v>
      </c>
      <c r="G2370" s="58" t="s">
        <v>107</v>
      </c>
      <c r="H2370" s="169" t="s">
        <v>140</v>
      </c>
      <c r="I2370" s="59">
        <f t="shared" si="0"/>
        <v>43064</v>
      </c>
      <c r="J2370" s="61"/>
      <c r="K2370" s="61"/>
      <c r="L2370" s="60" t="s">
        <v>16534</v>
      </c>
      <c r="M2370" s="56" t="s">
        <v>16535</v>
      </c>
      <c r="N2370" s="56" t="s">
        <v>33</v>
      </c>
      <c r="O2370" s="61"/>
      <c r="P2370" s="61"/>
      <c r="Q2370" s="59"/>
      <c r="R2370" s="61"/>
      <c r="S2370" s="61"/>
      <c r="T2370" s="61"/>
      <c r="U2370" s="66"/>
      <c r="V2370" s="61"/>
      <c r="W2370" s="61"/>
      <c r="X2370" s="56" t="s">
        <v>14</v>
      </c>
      <c r="Y2370" s="57">
        <v>43073</v>
      </c>
      <c r="Z2370" s="75"/>
      <c r="AA2370" s="64" t="s">
        <v>16537</v>
      </c>
      <c r="AB2370" s="61"/>
      <c r="AC2370" s="61"/>
      <c r="AD2370" s="61"/>
      <c r="AE2370" s="67" t="str">
        <f t="shared" si="1"/>
        <v>Oct</v>
      </c>
      <c r="AF2370" s="68" t="str">
        <f t="shared" si="2"/>
        <v>Dec</v>
      </c>
      <c r="AG2370" s="177">
        <f t="shared" si="6"/>
        <v>39</v>
      </c>
      <c r="AH2370" s="70">
        <f t="shared" si="5"/>
        <v>43064</v>
      </c>
      <c r="AI2370" s="71">
        <f ca="1"/>
        <v>-925</v>
      </c>
      <c r="AJ2370" s="71" t="str">
        <v>2017</v>
      </c>
      <c r="AK2370" s="70">
        <f t="shared" si="4"/>
        <v>43044</v>
      </c>
    </row>
    <row r="2371" spans="1:37" ht="14.4">
      <c r="A2371" s="239" t="s">
        <v>16541</v>
      </c>
      <c r="B2371" s="56" t="s">
        <v>89</v>
      </c>
      <c r="C2371" s="57">
        <v>43035</v>
      </c>
      <c r="D2371" s="56" t="s">
        <v>90</v>
      </c>
      <c r="E2371" s="56" t="s">
        <v>140</v>
      </c>
      <c r="F2371" s="56" t="s">
        <v>106</v>
      </c>
      <c r="G2371" s="58" t="s">
        <v>107</v>
      </c>
      <c r="H2371" s="169" t="s">
        <v>140</v>
      </c>
      <c r="I2371" s="59">
        <f t="shared" si="0"/>
        <v>43065</v>
      </c>
      <c r="J2371" s="61"/>
      <c r="K2371" s="61"/>
      <c r="L2371" s="60" t="s">
        <v>16542</v>
      </c>
      <c r="M2371" s="56" t="s">
        <v>16543</v>
      </c>
      <c r="N2371" s="61"/>
      <c r="O2371" s="61"/>
      <c r="P2371" s="61"/>
      <c r="Q2371" s="59"/>
      <c r="R2371" s="61"/>
      <c r="S2371" s="61"/>
      <c r="T2371" s="61"/>
      <c r="U2371" s="66"/>
      <c r="V2371" s="61"/>
      <c r="W2371" s="61"/>
      <c r="X2371" s="56" t="s">
        <v>14</v>
      </c>
      <c r="Y2371" s="57">
        <v>43073</v>
      </c>
      <c r="Z2371" s="75"/>
      <c r="AA2371" s="64" t="s">
        <v>257</v>
      </c>
      <c r="AB2371" s="61"/>
      <c r="AC2371" s="61"/>
      <c r="AD2371" s="61"/>
      <c r="AE2371" s="67" t="str">
        <f t="shared" si="1"/>
        <v>Oct</v>
      </c>
      <c r="AF2371" s="68" t="str">
        <f t="shared" si="2"/>
        <v>Dec</v>
      </c>
      <c r="AG2371" s="177">
        <f t="shared" si="6"/>
        <v>38</v>
      </c>
      <c r="AH2371" s="70">
        <f t="shared" si="5"/>
        <v>43065</v>
      </c>
      <c r="AI2371" s="71">
        <f ca="1"/>
        <v>-924</v>
      </c>
      <c r="AJ2371" s="71" t="str">
        <v>2017</v>
      </c>
      <c r="AK2371" s="70">
        <f t="shared" si="4"/>
        <v>43045</v>
      </c>
    </row>
    <row r="2372" spans="1:37" ht="14.4">
      <c r="A2372" s="239" t="s">
        <v>16546</v>
      </c>
      <c r="B2372" s="56" t="s">
        <v>89</v>
      </c>
      <c r="C2372" s="57">
        <v>43031</v>
      </c>
      <c r="D2372" s="56" t="s">
        <v>1027</v>
      </c>
      <c r="E2372" s="56" t="s">
        <v>112</v>
      </c>
      <c r="F2372" s="56" t="s">
        <v>106</v>
      </c>
      <c r="G2372" s="58" t="s">
        <v>113</v>
      </c>
      <c r="H2372" s="169" t="s">
        <v>112</v>
      </c>
      <c r="I2372" s="59">
        <f t="shared" si="0"/>
        <v>43061</v>
      </c>
      <c r="J2372" s="56" t="s">
        <v>1946</v>
      </c>
      <c r="K2372" s="56" t="s">
        <v>6453</v>
      </c>
      <c r="L2372" s="60" t="s">
        <v>302</v>
      </c>
      <c r="M2372" s="56" t="s">
        <v>16547</v>
      </c>
      <c r="N2372" s="61"/>
      <c r="O2372" s="56">
        <v>1728748</v>
      </c>
      <c r="P2372" s="56" t="s">
        <v>116</v>
      </c>
      <c r="Q2372" s="57">
        <v>43035</v>
      </c>
      <c r="R2372" s="61"/>
      <c r="S2372" s="61"/>
      <c r="T2372" s="61"/>
      <c r="U2372" s="66"/>
      <c r="V2372" s="61"/>
      <c r="W2372" s="61"/>
      <c r="X2372" s="61"/>
      <c r="Y2372" s="57">
        <v>43073</v>
      </c>
      <c r="Z2372" s="75"/>
      <c r="AA2372" s="64" t="s">
        <v>257</v>
      </c>
      <c r="AB2372" s="61"/>
      <c r="AC2372" s="61"/>
      <c r="AD2372" s="61"/>
      <c r="AE2372" s="67" t="str">
        <f t="shared" si="1"/>
        <v>Oct</v>
      </c>
      <c r="AF2372" s="68" t="str">
        <f t="shared" si="2"/>
        <v>Dec</v>
      </c>
      <c r="AG2372" s="177">
        <f t="shared" si="6"/>
        <v>42</v>
      </c>
      <c r="AH2372" s="70">
        <f t="shared" si="5"/>
        <v>43061</v>
      </c>
      <c r="AI2372" s="71">
        <f ca="1"/>
        <v>-928</v>
      </c>
      <c r="AJ2372" s="71" t="str">
        <v>2017</v>
      </c>
      <c r="AK2372" s="70">
        <f t="shared" si="4"/>
        <v>43041</v>
      </c>
    </row>
    <row r="2373" spans="1:37" ht="14.4">
      <c r="A2373" s="239" t="s">
        <v>16548</v>
      </c>
      <c r="B2373" s="56" t="s">
        <v>89</v>
      </c>
      <c r="C2373" s="57">
        <v>43031</v>
      </c>
      <c r="D2373" s="56" t="s">
        <v>1027</v>
      </c>
      <c r="E2373" s="56" t="s">
        <v>112</v>
      </c>
      <c r="F2373" s="56" t="s">
        <v>106</v>
      </c>
      <c r="G2373" s="58" t="s">
        <v>113</v>
      </c>
      <c r="H2373" s="169" t="s">
        <v>112</v>
      </c>
      <c r="I2373" s="59">
        <f t="shared" si="0"/>
        <v>43061</v>
      </c>
      <c r="J2373" s="56" t="s">
        <v>1946</v>
      </c>
      <c r="K2373" s="56" t="s">
        <v>16549</v>
      </c>
      <c r="L2373" s="60" t="s">
        <v>16550</v>
      </c>
      <c r="M2373" s="56" t="s">
        <v>2704</v>
      </c>
      <c r="N2373" s="56" t="s">
        <v>44</v>
      </c>
      <c r="O2373" s="56" t="s">
        <v>2442</v>
      </c>
      <c r="P2373" s="56" t="s">
        <v>116</v>
      </c>
      <c r="Q2373" s="57">
        <v>43035</v>
      </c>
      <c r="R2373" s="61"/>
      <c r="S2373" s="61"/>
      <c r="T2373" s="61"/>
      <c r="U2373" s="66"/>
      <c r="V2373" s="61"/>
      <c r="W2373" s="61"/>
      <c r="X2373" s="61"/>
      <c r="Y2373" s="57">
        <v>43073</v>
      </c>
      <c r="Z2373" s="75"/>
      <c r="AA2373" s="64" t="s">
        <v>257</v>
      </c>
      <c r="AB2373" s="61"/>
      <c r="AC2373" s="61"/>
      <c r="AD2373" s="61"/>
      <c r="AE2373" s="67" t="str">
        <f t="shared" si="1"/>
        <v>Oct</v>
      </c>
      <c r="AF2373" s="68" t="str">
        <f t="shared" si="2"/>
        <v>Dec</v>
      </c>
      <c r="AG2373" s="177">
        <f t="shared" si="6"/>
        <v>42</v>
      </c>
      <c r="AH2373" s="70">
        <f t="shared" si="5"/>
        <v>43061</v>
      </c>
      <c r="AI2373" s="71">
        <f ca="1"/>
        <v>-928</v>
      </c>
      <c r="AJ2373" s="71" t="str">
        <v>2017</v>
      </c>
      <c r="AK2373" s="70">
        <f t="shared" si="4"/>
        <v>43041</v>
      </c>
    </row>
    <row r="2374" spans="1:37" ht="14.4">
      <c r="A2374" s="239" t="s">
        <v>16551</v>
      </c>
      <c r="B2374" s="56" t="s">
        <v>89</v>
      </c>
      <c r="C2374" s="57">
        <v>43035</v>
      </c>
      <c r="D2374" s="56" t="s">
        <v>90</v>
      </c>
      <c r="E2374" s="56" t="s">
        <v>140</v>
      </c>
      <c r="F2374" s="56" t="s">
        <v>106</v>
      </c>
      <c r="G2374" s="58" t="s">
        <v>107</v>
      </c>
      <c r="H2374" s="169" t="s">
        <v>140</v>
      </c>
      <c r="I2374" s="59">
        <f t="shared" si="0"/>
        <v>43065</v>
      </c>
      <c r="J2374" s="56" t="s">
        <v>1946</v>
      </c>
      <c r="K2374" s="56" t="s">
        <v>6453</v>
      </c>
      <c r="L2374" s="60" t="s">
        <v>16552</v>
      </c>
      <c r="M2374" s="56" t="s">
        <v>16553</v>
      </c>
      <c r="N2374" s="56" t="s">
        <v>44</v>
      </c>
      <c r="O2374" s="56" t="s">
        <v>16554</v>
      </c>
      <c r="P2374" s="61"/>
      <c r="Q2374" s="59"/>
      <c r="R2374" s="61"/>
      <c r="S2374" s="61"/>
      <c r="T2374" s="61"/>
      <c r="U2374" s="66"/>
      <c r="V2374" s="61"/>
      <c r="W2374" s="61"/>
      <c r="X2374" s="56" t="s">
        <v>14</v>
      </c>
      <c r="Y2374" s="57">
        <v>43073</v>
      </c>
      <c r="Z2374" s="75"/>
      <c r="AA2374" s="64" t="s">
        <v>257</v>
      </c>
      <c r="AB2374" s="61"/>
      <c r="AC2374" s="61"/>
      <c r="AD2374" s="61"/>
      <c r="AE2374" s="67" t="str">
        <f t="shared" si="1"/>
        <v>Oct</v>
      </c>
      <c r="AF2374" s="68" t="str">
        <f t="shared" si="2"/>
        <v>Dec</v>
      </c>
      <c r="AG2374" s="177">
        <f t="shared" si="6"/>
        <v>38</v>
      </c>
      <c r="AH2374" s="70">
        <f t="shared" si="5"/>
        <v>43065</v>
      </c>
      <c r="AI2374" s="71">
        <f ca="1"/>
        <v>-924</v>
      </c>
      <c r="AJ2374" s="71" t="str">
        <v>2017</v>
      </c>
      <c r="AK2374" s="70">
        <f t="shared" si="4"/>
        <v>43045</v>
      </c>
    </row>
    <row r="2375" spans="1:37" ht="14.4">
      <c r="A2375" s="239" t="s">
        <v>16555</v>
      </c>
      <c r="B2375" s="56" t="s">
        <v>89</v>
      </c>
      <c r="C2375" s="57">
        <v>43033</v>
      </c>
      <c r="D2375" s="56" t="s">
        <v>90</v>
      </c>
      <c r="E2375" s="56" t="s">
        <v>112</v>
      </c>
      <c r="F2375" s="56" t="s">
        <v>106</v>
      </c>
      <c r="G2375" s="58" t="s">
        <v>113</v>
      </c>
      <c r="H2375" s="169" t="s">
        <v>112</v>
      </c>
      <c r="I2375" s="59">
        <f t="shared" si="0"/>
        <v>43063</v>
      </c>
      <c r="J2375" s="56" t="s">
        <v>1946</v>
      </c>
      <c r="K2375" s="56" t="s">
        <v>6453</v>
      </c>
      <c r="L2375" s="60" t="s">
        <v>15761</v>
      </c>
      <c r="M2375" s="56" t="s">
        <v>16557</v>
      </c>
      <c r="N2375" s="61"/>
      <c r="O2375" s="56" t="s">
        <v>16559</v>
      </c>
      <c r="P2375" s="56" t="s">
        <v>116</v>
      </c>
      <c r="Q2375" s="57">
        <v>43038</v>
      </c>
      <c r="R2375" s="61"/>
      <c r="S2375" s="61"/>
      <c r="T2375" s="61"/>
      <c r="U2375" s="66"/>
      <c r="V2375" s="61"/>
      <c r="W2375" s="61"/>
      <c r="X2375" s="61"/>
      <c r="Y2375" s="57">
        <v>43073</v>
      </c>
      <c r="Z2375" s="75"/>
      <c r="AA2375" s="64" t="s">
        <v>257</v>
      </c>
      <c r="AB2375" s="61"/>
      <c r="AC2375" s="61"/>
      <c r="AD2375" s="61"/>
      <c r="AE2375" s="67" t="str">
        <f t="shared" si="1"/>
        <v>Oct</v>
      </c>
      <c r="AF2375" s="68" t="str">
        <f t="shared" si="2"/>
        <v>Dec</v>
      </c>
      <c r="AG2375" s="177">
        <f t="shared" si="6"/>
        <v>40</v>
      </c>
      <c r="AH2375" s="70">
        <f t="shared" si="5"/>
        <v>43063</v>
      </c>
      <c r="AI2375" s="71">
        <f ca="1"/>
        <v>-926</v>
      </c>
      <c r="AJ2375" s="71" t="str">
        <v>2017</v>
      </c>
      <c r="AK2375" s="70">
        <f t="shared" si="4"/>
        <v>43043</v>
      </c>
    </row>
    <row r="2376" spans="1:37" ht="14.4">
      <c r="A2376" s="239" t="s">
        <v>16561</v>
      </c>
      <c r="B2376" s="56" t="s">
        <v>89</v>
      </c>
      <c r="C2376" s="57">
        <v>43033</v>
      </c>
      <c r="D2376" s="56" t="s">
        <v>1027</v>
      </c>
      <c r="E2376" s="56" t="s">
        <v>112</v>
      </c>
      <c r="F2376" s="56" t="s">
        <v>106</v>
      </c>
      <c r="G2376" s="58" t="s">
        <v>113</v>
      </c>
      <c r="H2376" s="169" t="s">
        <v>112</v>
      </c>
      <c r="I2376" s="59">
        <f t="shared" si="0"/>
        <v>43063</v>
      </c>
      <c r="J2376" s="56" t="s">
        <v>1946</v>
      </c>
      <c r="K2376" s="56" t="s">
        <v>1946</v>
      </c>
      <c r="L2376" s="60" t="s">
        <v>16563</v>
      </c>
      <c r="M2376" s="56" t="s">
        <v>16564</v>
      </c>
      <c r="N2376" s="56" t="s">
        <v>249</v>
      </c>
      <c r="O2376" s="56" t="s">
        <v>16565</v>
      </c>
      <c r="P2376" s="56" t="s">
        <v>116</v>
      </c>
      <c r="Q2376" s="59"/>
      <c r="R2376" s="61"/>
      <c r="S2376" s="61"/>
      <c r="T2376" s="56" t="s">
        <v>1946</v>
      </c>
      <c r="U2376" s="66"/>
      <c r="V2376" s="61"/>
      <c r="W2376" s="61"/>
      <c r="X2376" s="61"/>
      <c r="Y2376" s="57">
        <v>43073</v>
      </c>
      <c r="Z2376" s="75"/>
      <c r="AA2376" s="95"/>
      <c r="AB2376" s="61"/>
      <c r="AC2376" s="61"/>
      <c r="AD2376" s="61"/>
      <c r="AE2376" s="67" t="str">
        <f t="shared" si="1"/>
        <v>Oct</v>
      </c>
      <c r="AF2376" s="68" t="str">
        <f t="shared" si="2"/>
        <v>Dec</v>
      </c>
      <c r="AG2376" s="177">
        <f t="shared" si="6"/>
        <v>40</v>
      </c>
      <c r="AH2376" s="70">
        <f t="shared" si="5"/>
        <v>43063</v>
      </c>
      <c r="AI2376" s="71">
        <f ca="1"/>
        <v>-926</v>
      </c>
      <c r="AJ2376" s="71" t="str">
        <v>2017</v>
      </c>
      <c r="AK2376" s="70">
        <f t="shared" si="4"/>
        <v>43043</v>
      </c>
    </row>
    <row r="2377" spans="1:37" ht="14.4">
      <c r="A2377" s="239" t="s">
        <v>16568</v>
      </c>
      <c r="B2377" s="56" t="s">
        <v>89</v>
      </c>
      <c r="C2377" s="57">
        <v>43035</v>
      </c>
      <c r="D2377" s="56" t="s">
        <v>1027</v>
      </c>
      <c r="E2377" s="56" t="s">
        <v>140</v>
      </c>
      <c r="F2377" s="56" t="s">
        <v>106</v>
      </c>
      <c r="G2377" s="58" t="s">
        <v>107</v>
      </c>
      <c r="H2377" s="169" t="s">
        <v>140</v>
      </c>
      <c r="I2377" s="59">
        <f t="shared" si="0"/>
        <v>43065</v>
      </c>
      <c r="J2377" s="56" t="s">
        <v>1946</v>
      </c>
      <c r="K2377" s="56" t="s">
        <v>6453</v>
      </c>
      <c r="L2377" s="60" t="s">
        <v>302</v>
      </c>
      <c r="M2377" s="56" t="s">
        <v>16570</v>
      </c>
      <c r="N2377" s="56" t="s">
        <v>132</v>
      </c>
      <c r="O2377" s="61"/>
      <c r="P2377" s="61"/>
      <c r="Q2377" s="59"/>
      <c r="R2377" s="61"/>
      <c r="S2377" s="61"/>
      <c r="T2377" s="61"/>
      <c r="U2377" s="66"/>
      <c r="V2377" s="61"/>
      <c r="W2377" s="61"/>
      <c r="X2377" s="56" t="s">
        <v>14</v>
      </c>
      <c r="Y2377" s="57">
        <v>43073</v>
      </c>
      <c r="Z2377" s="75"/>
      <c r="AA2377" s="64" t="s">
        <v>16572</v>
      </c>
      <c r="AB2377" s="61"/>
      <c r="AC2377" s="61"/>
      <c r="AD2377" s="61"/>
      <c r="AE2377" s="67" t="str">
        <f t="shared" si="1"/>
        <v>Oct</v>
      </c>
      <c r="AF2377" s="68" t="str">
        <f t="shared" si="2"/>
        <v>Dec</v>
      </c>
      <c r="AG2377" s="177">
        <f t="shared" si="6"/>
        <v>38</v>
      </c>
      <c r="AH2377" s="70">
        <f t="shared" si="5"/>
        <v>43065</v>
      </c>
      <c r="AI2377" s="71">
        <f ca="1"/>
        <v>-924</v>
      </c>
      <c r="AJ2377" s="71" t="str">
        <v>2017</v>
      </c>
      <c r="AK2377" s="70">
        <f t="shared" si="4"/>
        <v>43045</v>
      </c>
    </row>
    <row r="2378" spans="1:37" ht="14.4">
      <c r="A2378" s="239" t="s">
        <v>16576</v>
      </c>
      <c r="B2378" s="56" t="s">
        <v>89</v>
      </c>
      <c r="C2378" s="57">
        <v>43031</v>
      </c>
      <c r="D2378" s="56" t="s">
        <v>1027</v>
      </c>
      <c r="E2378" s="56" t="s">
        <v>112</v>
      </c>
      <c r="F2378" s="56" t="s">
        <v>106</v>
      </c>
      <c r="G2378" s="58" t="s">
        <v>113</v>
      </c>
      <c r="H2378" s="169" t="s">
        <v>112</v>
      </c>
      <c r="I2378" s="59">
        <f t="shared" si="0"/>
        <v>43061</v>
      </c>
      <c r="J2378" s="56" t="s">
        <v>1946</v>
      </c>
      <c r="K2378" s="56" t="s">
        <v>1946</v>
      </c>
      <c r="L2378" s="60" t="s">
        <v>12795</v>
      </c>
      <c r="M2378" s="56" t="s">
        <v>16577</v>
      </c>
      <c r="N2378" s="56" t="s">
        <v>355</v>
      </c>
      <c r="O2378" s="56" t="s">
        <v>16578</v>
      </c>
      <c r="P2378" s="56" t="s">
        <v>116</v>
      </c>
      <c r="Q2378" s="59"/>
      <c r="R2378" s="61"/>
      <c r="S2378" s="61"/>
      <c r="T2378" s="56"/>
      <c r="U2378" s="66"/>
      <c r="V2378" s="61"/>
      <c r="W2378" s="61"/>
      <c r="X2378" s="56" t="s">
        <v>18</v>
      </c>
      <c r="Y2378" s="57">
        <v>43073</v>
      </c>
      <c r="Z2378" s="75"/>
      <c r="AA2378" s="95"/>
      <c r="AB2378" s="61"/>
      <c r="AC2378" s="61"/>
      <c r="AD2378" s="61"/>
      <c r="AE2378" s="67" t="str">
        <f t="shared" si="1"/>
        <v>Oct</v>
      </c>
      <c r="AF2378" s="68" t="str">
        <f t="shared" si="2"/>
        <v>Dec</v>
      </c>
      <c r="AG2378" s="177">
        <f t="shared" si="6"/>
        <v>42</v>
      </c>
      <c r="AH2378" s="70">
        <f t="shared" si="5"/>
        <v>43061</v>
      </c>
      <c r="AI2378" s="71">
        <f ca="1"/>
        <v>-928</v>
      </c>
      <c r="AJ2378" s="71" t="str">
        <v>2017</v>
      </c>
      <c r="AK2378" s="70">
        <f t="shared" si="4"/>
        <v>43041</v>
      </c>
    </row>
    <row r="2379" spans="1:37" ht="14.4">
      <c r="A2379" s="239" t="s">
        <v>16579</v>
      </c>
      <c r="B2379" s="56" t="s">
        <v>89</v>
      </c>
      <c r="C2379" s="57">
        <v>43035</v>
      </c>
      <c r="D2379" s="56" t="s">
        <v>1027</v>
      </c>
      <c r="E2379" s="56" t="s">
        <v>140</v>
      </c>
      <c r="F2379" s="56" t="s">
        <v>106</v>
      </c>
      <c r="G2379" s="58" t="s">
        <v>107</v>
      </c>
      <c r="H2379" s="169" t="s">
        <v>140</v>
      </c>
      <c r="I2379" s="59">
        <f t="shared" si="0"/>
        <v>43065</v>
      </c>
      <c r="J2379" s="56" t="s">
        <v>1946</v>
      </c>
      <c r="K2379" s="56" t="s">
        <v>1946</v>
      </c>
      <c r="L2379" s="60" t="s">
        <v>642</v>
      </c>
      <c r="M2379" s="56" t="s">
        <v>16580</v>
      </c>
      <c r="N2379" s="56" t="s">
        <v>271</v>
      </c>
      <c r="O2379" s="56" t="s">
        <v>16581</v>
      </c>
      <c r="P2379" s="56" t="s">
        <v>17</v>
      </c>
      <c r="Q2379" s="59"/>
      <c r="R2379" s="61"/>
      <c r="S2379" s="61"/>
      <c r="T2379" s="61"/>
      <c r="U2379" s="66"/>
      <c r="V2379" s="61"/>
      <c r="W2379" s="61"/>
      <c r="X2379" s="56" t="s">
        <v>18</v>
      </c>
      <c r="Y2379" s="57">
        <v>43073</v>
      </c>
      <c r="Z2379" s="75"/>
      <c r="AA2379" s="64" t="s">
        <v>16582</v>
      </c>
      <c r="AB2379" s="61"/>
      <c r="AC2379" s="61"/>
      <c r="AD2379" s="61"/>
      <c r="AE2379" s="67" t="str">
        <f t="shared" si="1"/>
        <v>Oct</v>
      </c>
      <c r="AF2379" s="68" t="str">
        <f t="shared" si="2"/>
        <v>Dec</v>
      </c>
      <c r="AG2379" s="177">
        <f t="shared" si="6"/>
        <v>38</v>
      </c>
      <c r="AH2379" s="70">
        <f t="shared" si="5"/>
        <v>43065</v>
      </c>
      <c r="AI2379" s="71">
        <f ca="1"/>
        <v>-924</v>
      </c>
      <c r="AJ2379" s="71" t="str">
        <v>2017</v>
      </c>
      <c r="AK2379" s="70">
        <f t="shared" si="4"/>
        <v>43045</v>
      </c>
    </row>
    <row r="2380" spans="1:37" ht="14.4">
      <c r="A2380" s="239" t="s">
        <v>16583</v>
      </c>
      <c r="B2380" s="56" t="s">
        <v>89</v>
      </c>
      <c r="C2380" s="57">
        <v>43031</v>
      </c>
      <c r="D2380" s="56" t="s">
        <v>1027</v>
      </c>
      <c r="E2380" s="56" t="s">
        <v>112</v>
      </c>
      <c r="F2380" s="56" t="s">
        <v>106</v>
      </c>
      <c r="G2380" s="58" t="s">
        <v>113</v>
      </c>
      <c r="H2380" s="169" t="s">
        <v>112</v>
      </c>
      <c r="I2380" s="59">
        <f t="shared" si="0"/>
        <v>43061</v>
      </c>
      <c r="J2380" s="56" t="s">
        <v>1946</v>
      </c>
      <c r="K2380" s="56" t="s">
        <v>1946</v>
      </c>
      <c r="L2380" s="60" t="s">
        <v>642</v>
      </c>
      <c r="M2380" s="56" t="s">
        <v>15347</v>
      </c>
      <c r="N2380" s="56" t="s">
        <v>249</v>
      </c>
      <c r="O2380" s="56" t="s">
        <v>692</v>
      </c>
      <c r="P2380" s="56" t="s">
        <v>116</v>
      </c>
      <c r="Q2380" s="59"/>
      <c r="R2380" s="61"/>
      <c r="S2380" s="61"/>
      <c r="T2380" s="56" t="s">
        <v>1946</v>
      </c>
      <c r="U2380" s="66"/>
      <c r="V2380" s="61"/>
      <c r="W2380" s="61"/>
      <c r="X2380" s="61"/>
      <c r="Y2380" s="57">
        <v>43073</v>
      </c>
      <c r="Z2380" s="75"/>
      <c r="AA2380" s="95"/>
      <c r="AB2380" s="61"/>
      <c r="AC2380" s="61"/>
      <c r="AD2380" s="61"/>
      <c r="AE2380" s="67" t="str">
        <f t="shared" si="1"/>
        <v>Oct</v>
      </c>
      <c r="AF2380" s="68" t="str">
        <f t="shared" si="2"/>
        <v>Dec</v>
      </c>
      <c r="AG2380" s="177">
        <f t="shared" si="6"/>
        <v>42</v>
      </c>
      <c r="AH2380" s="70">
        <f t="shared" si="5"/>
        <v>43061</v>
      </c>
      <c r="AI2380" s="71">
        <f ca="1"/>
        <v>-928</v>
      </c>
      <c r="AJ2380" s="71" t="str">
        <v>2017</v>
      </c>
      <c r="AK2380" s="70">
        <f t="shared" si="4"/>
        <v>43041</v>
      </c>
    </row>
    <row r="2381" spans="1:37" ht="14.4">
      <c r="A2381" s="239" t="s">
        <v>16584</v>
      </c>
      <c r="B2381" s="56" t="s">
        <v>89</v>
      </c>
      <c r="C2381" s="57">
        <v>43034</v>
      </c>
      <c r="D2381" s="56" t="s">
        <v>131</v>
      </c>
      <c r="E2381" s="56" t="s">
        <v>112</v>
      </c>
      <c r="F2381" s="56" t="s">
        <v>106</v>
      </c>
      <c r="G2381" s="58" t="s">
        <v>113</v>
      </c>
      <c r="H2381" s="169" t="s">
        <v>112</v>
      </c>
      <c r="I2381" s="59">
        <f t="shared" si="0"/>
        <v>43064</v>
      </c>
      <c r="J2381" s="56" t="s">
        <v>1946</v>
      </c>
      <c r="K2381" s="56" t="s">
        <v>6453</v>
      </c>
      <c r="L2381" s="60" t="s">
        <v>3335</v>
      </c>
      <c r="M2381" s="56" t="s">
        <v>16585</v>
      </c>
      <c r="N2381" s="61"/>
      <c r="O2381" s="56" t="s">
        <v>16586</v>
      </c>
      <c r="P2381" s="56" t="s">
        <v>116</v>
      </c>
      <c r="Q2381" s="57">
        <v>43038</v>
      </c>
      <c r="R2381" s="61"/>
      <c r="S2381" s="61"/>
      <c r="T2381" s="61"/>
      <c r="U2381" s="66"/>
      <c r="V2381" s="61"/>
      <c r="W2381" s="61"/>
      <c r="X2381" s="61"/>
      <c r="Y2381" s="57">
        <v>43073</v>
      </c>
      <c r="Z2381" s="75"/>
      <c r="AA2381" s="64" t="s">
        <v>257</v>
      </c>
      <c r="AB2381" s="61"/>
      <c r="AC2381" s="61"/>
      <c r="AD2381" s="61"/>
      <c r="AE2381" s="67" t="str">
        <f t="shared" si="1"/>
        <v>Oct</v>
      </c>
      <c r="AF2381" s="68" t="str">
        <f t="shared" si="2"/>
        <v>Dec</v>
      </c>
      <c r="AG2381" s="177">
        <f t="shared" si="6"/>
        <v>39</v>
      </c>
      <c r="AH2381" s="70">
        <f t="shared" si="5"/>
        <v>43064</v>
      </c>
      <c r="AI2381" s="71">
        <f ca="1"/>
        <v>-925</v>
      </c>
      <c r="AJ2381" s="71" t="str">
        <v>2017</v>
      </c>
      <c r="AK2381" s="70">
        <f t="shared" si="4"/>
        <v>43044</v>
      </c>
    </row>
    <row r="2382" spans="1:37" ht="14.4">
      <c r="A2382" s="239" t="s">
        <v>16587</v>
      </c>
      <c r="B2382" s="56" t="s">
        <v>89</v>
      </c>
      <c r="C2382" s="57">
        <v>43035</v>
      </c>
      <c r="D2382" s="56" t="s">
        <v>131</v>
      </c>
      <c r="E2382" s="56" t="s">
        <v>112</v>
      </c>
      <c r="F2382" s="56" t="s">
        <v>106</v>
      </c>
      <c r="G2382" s="58" t="s">
        <v>113</v>
      </c>
      <c r="H2382" s="169" t="s">
        <v>112</v>
      </c>
      <c r="I2382" s="59">
        <f t="shared" si="0"/>
        <v>43065</v>
      </c>
      <c r="J2382" s="56" t="s">
        <v>1946</v>
      </c>
      <c r="K2382" s="56" t="s">
        <v>6453</v>
      </c>
      <c r="L2382" s="60" t="s">
        <v>3375</v>
      </c>
      <c r="M2382" s="56" t="s">
        <v>16589</v>
      </c>
      <c r="N2382" s="56" t="s">
        <v>271</v>
      </c>
      <c r="O2382" s="56" t="s">
        <v>16590</v>
      </c>
      <c r="P2382" s="56" t="s">
        <v>116</v>
      </c>
      <c r="Q2382" s="57">
        <v>43038</v>
      </c>
      <c r="R2382" s="61"/>
      <c r="S2382" s="61"/>
      <c r="T2382" s="61"/>
      <c r="U2382" s="66"/>
      <c r="V2382" s="61"/>
      <c r="W2382" s="61"/>
      <c r="X2382" s="61"/>
      <c r="Y2382" s="57">
        <v>43073</v>
      </c>
      <c r="Z2382" s="75"/>
      <c r="AA2382" s="95"/>
      <c r="AB2382" s="61"/>
      <c r="AC2382" s="61"/>
      <c r="AD2382" s="61"/>
      <c r="AE2382" s="67" t="str">
        <f t="shared" si="1"/>
        <v>Oct</v>
      </c>
      <c r="AF2382" s="68" t="str">
        <f t="shared" si="2"/>
        <v>Dec</v>
      </c>
      <c r="AG2382" s="177">
        <f t="shared" si="6"/>
        <v>38</v>
      </c>
      <c r="AH2382" s="70">
        <f t="shared" si="5"/>
        <v>43065</v>
      </c>
      <c r="AI2382" s="71">
        <f ca="1"/>
        <v>-924</v>
      </c>
      <c r="AJ2382" s="71" t="str">
        <v>2017</v>
      </c>
      <c r="AK2382" s="70">
        <f t="shared" si="4"/>
        <v>43045</v>
      </c>
    </row>
    <row r="2383" spans="1:37" ht="14.4">
      <c r="A2383" s="239" t="s">
        <v>16591</v>
      </c>
      <c r="B2383" s="56" t="s">
        <v>89</v>
      </c>
      <c r="C2383" s="57">
        <v>43035</v>
      </c>
      <c r="D2383" s="56" t="s">
        <v>1027</v>
      </c>
      <c r="E2383" s="56" t="s">
        <v>140</v>
      </c>
      <c r="F2383" s="56" t="s">
        <v>106</v>
      </c>
      <c r="G2383" s="58" t="s">
        <v>107</v>
      </c>
      <c r="H2383" s="169" t="s">
        <v>140</v>
      </c>
      <c r="I2383" s="59">
        <f t="shared" si="0"/>
        <v>43065</v>
      </c>
      <c r="J2383" s="56" t="s">
        <v>1946</v>
      </c>
      <c r="K2383" s="56" t="s">
        <v>1946</v>
      </c>
      <c r="L2383" s="60" t="s">
        <v>642</v>
      </c>
      <c r="M2383" s="56" t="s">
        <v>16592</v>
      </c>
      <c r="N2383" s="56" t="s">
        <v>27</v>
      </c>
      <c r="O2383" s="56" t="s">
        <v>16593</v>
      </c>
      <c r="P2383" s="56" t="s">
        <v>17</v>
      </c>
      <c r="Q2383" s="59"/>
      <c r="R2383" s="61"/>
      <c r="S2383" s="61"/>
      <c r="T2383" s="61"/>
      <c r="U2383" s="66"/>
      <c r="V2383" s="61"/>
      <c r="W2383" s="61"/>
      <c r="X2383" s="56" t="s">
        <v>18</v>
      </c>
      <c r="Y2383" s="57">
        <v>43073</v>
      </c>
      <c r="Z2383" s="75"/>
      <c r="AA2383" s="64" t="s">
        <v>13210</v>
      </c>
      <c r="AB2383" s="61"/>
      <c r="AC2383" s="61"/>
      <c r="AD2383" s="61"/>
      <c r="AE2383" s="67" t="str">
        <f t="shared" si="1"/>
        <v>Oct</v>
      </c>
      <c r="AF2383" s="68" t="str">
        <f t="shared" si="2"/>
        <v>Dec</v>
      </c>
      <c r="AG2383" s="177">
        <f t="shared" si="6"/>
        <v>38</v>
      </c>
      <c r="AH2383" s="70">
        <f t="shared" si="5"/>
        <v>43065</v>
      </c>
      <c r="AI2383" s="71">
        <f ca="1"/>
        <v>-924</v>
      </c>
      <c r="AJ2383" s="71" t="str">
        <v>2017</v>
      </c>
      <c r="AK2383" s="70">
        <f t="shared" si="4"/>
        <v>43045</v>
      </c>
    </row>
    <row r="2384" spans="1:37" ht="14.4">
      <c r="A2384" s="239" t="s">
        <v>16595</v>
      </c>
      <c r="B2384" s="56" t="s">
        <v>89</v>
      </c>
      <c r="C2384" s="57">
        <v>43035</v>
      </c>
      <c r="D2384" s="56" t="s">
        <v>1027</v>
      </c>
      <c r="E2384" s="56" t="s">
        <v>140</v>
      </c>
      <c r="F2384" s="56" t="s">
        <v>106</v>
      </c>
      <c r="G2384" s="58" t="s">
        <v>107</v>
      </c>
      <c r="H2384" s="169" t="s">
        <v>140</v>
      </c>
      <c r="I2384" s="59">
        <f t="shared" si="0"/>
        <v>43065</v>
      </c>
      <c r="J2384" s="56" t="s">
        <v>1946</v>
      </c>
      <c r="K2384" s="56" t="s">
        <v>1946</v>
      </c>
      <c r="L2384" s="60" t="s">
        <v>642</v>
      </c>
      <c r="M2384" s="56" t="s">
        <v>16596</v>
      </c>
      <c r="N2384" s="56" t="s">
        <v>271</v>
      </c>
      <c r="O2384" s="56" t="s">
        <v>16597</v>
      </c>
      <c r="P2384" s="56" t="s">
        <v>17</v>
      </c>
      <c r="Q2384" s="59"/>
      <c r="R2384" s="61"/>
      <c r="S2384" s="61"/>
      <c r="T2384" s="61"/>
      <c r="U2384" s="66"/>
      <c r="V2384" s="61"/>
      <c r="W2384" s="61"/>
      <c r="X2384" s="56" t="s">
        <v>18</v>
      </c>
      <c r="Y2384" s="57">
        <v>43073</v>
      </c>
      <c r="Z2384" s="75"/>
      <c r="AA2384" s="64" t="s">
        <v>13210</v>
      </c>
      <c r="AB2384" s="61"/>
      <c r="AC2384" s="61"/>
      <c r="AD2384" s="61"/>
      <c r="AE2384" s="67" t="str">
        <f t="shared" si="1"/>
        <v>Oct</v>
      </c>
      <c r="AF2384" s="68" t="str">
        <f t="shared" si="2"/>
        <v>Dec</v>
      </c>
      <c r="AG2384" s="177">
        <f t="shared" si="6"/>
        <v>38</v>
      </c>
      <c r="AH2384" s="70">
        <f t="shared" si="5"/>
        <v>43065</v>
      </c>
      <c r="AI2384" s="71">
        <f ca="1"/>
        <v>-924</v>
      </c>
      <c r="AJ2384" s="71" t="str">
        <v>2017</v>
      </c>
      <c r="AK2384" s="70">
        <f t="shared" si="4"/>
        <v>43045</v>
      </c>
    </row>
    <row r="2385" spans="1:37" ht="14.4">
      <c r="A2385" s="239" t="s">
        <v>16600</v>
      </c>
      <c r="B2385" s="56" t="s">
        <v>89</v>
      </c>
      <c r="C2385" s="57">
        <v>43035</v>
      </c>
      <c r="D2385" s="56" t="s">
        <v>1027</v>
      </c>
      <c r="E2385" s="56" t="s">
        <v>140</v>
      </c>
      <c r="F2385" s="56" t="s">
        <v>106</v>
      </c>
      <c r="G2385" s="58" t="s">
        <v>107</v>
      </c>
      <c r="H2385" s="169" t="s">
        <v>140</v>
      </c>
      <c r="I2385" s="59">
        <f t="shared" si="0"/>
        <v>43065</v>
      </c>
      <c r="J2385" s="56" t="s">
        <v>1946</v>
      </c>
      <c r="K2385" s="56" t="s">
        <v>6453</v>
      </c>
      <c r="L2385" s="60" t="s">
        <v>642</v>
      </c>
      <c r="M2385" s="56" t="s">
        <v>16602</v>
      </c>
      <c r="N2385" s="56" t="s">
        <v>132</v>
      </c>
      <c r="O2385" s="61"/>
      <c r="P2385" s="61"/>
      <c r="Q2385" s="59"/>
      <c r="R2385" s="61"/>
      <c r="S2385" s="61"/>
      <c r="T2385" s="61"/>
      <c r="U2385" s="66"/>
      <c r="V2385" s="61"/>
      <c r="W2385" s="61"/>
      <c r="X2385" s="56" t="s">
        <v>14</v>
      </c>
      <c r="Y2385" s="57">
        <v>43073</v>
      </c>
      <c r="Z2385" s="75"/>
      <c r="AA2385" s="64" t="s">
        <v>5094</v>
      </c>
      <c r="AB2385" s="61"/>
      <c r="AC2385" s="61"/>
      <c r="AD2385" s="61"/>
      <c r="AE2385" s="67" t="str">
        <f t="shared" si="1"/>
        <v>Oct</v>
      </c>
      <c r="AF2385" s="68" t="str">
        <f t="shared" si="2"/>
        <v>Dec</v>
      </c>
      <c r="AG2385" s="177">
        <f t="shared" si="6"/>
        <v>38</v>
      </c>
      <c r="AH2385" s="70">
        <f t="shared" si="5"/>
        <v>43065</v>
      </c>
      <c r="AI2385" s="71">
        <f ca="1"/>
        <v>-924</v>
      </c>
      <c r="AJ2385" s="71" t="str">
        <v>2017</v>
      </c>
      <c r="AK2385" s="70">
        <f t="shared" si="4"/>
        <v>43045</v>
      </c>
    </row>
    <row r="2386" spans="1:37" ht="14.4">
      <c r="A2386" s="239" t="s">
        <v>16605</v>
      </c>
      <c r="B2386" s="56" t="s">
        <v>89</v>
      </c>
      <c r="C2386" s="57">
        <v>43035</v>
      </c>
      <c r="D2386" s="56" t="s">
        <v>1027</v>
      </c>
      <c r="E2386" s="56" t="s">
        <v>140</v>
      </c>
      <c r="F2386" s="56" t="s">
        <v>106</v>
      </c>
      <c r="G2386" s="58" t="s">
        <v>107</v>
      </c>
      <c r="H2386" s="169" t="s">
        <v>140</v>
      </c>
      <c r="I2386" s="59">
        <f t="shared" si="0"/>
        <v>43065</v>
      </c>
      <c r="J2386" s="56" t="s">
        <v>1946</v>
      </c>
      <c r="K2386" s="56" t="s">
        <v>6453</v>
      </c>
      <c r="L2386" s="60" t="s">
        <v>642</v>
      </c>
      <c r="M2386" s="56" t="s">
        <v>16606</v>
      </c>
      <c r="N2386" s="56" t="s">
        <v>20</v>
      </c>
      <c r="O2386" s="56" t="s">
        <v>16607</v>
      </c>
      <c r="P2386" s="56" t="s">
        <v>17</v>
      </c>
      <c r="Q2386" s="59"/>
      <c r="R2386" s="61"/>
      <c r="S2386" s="61"/>
      <c r="T2386" s="61"/>
      <c r="U2386" s="66"/>
      <c r="V2386" s="61"/>
      <c r="W2386" s="61"/>
      <c r="X2386" s="56" t="s">
        <v>18</v>
      </c>
      <c r="Y2386" s="57">
        <v>43073</v>
      </c>
      <c r="Z2386" s="75"/>
      <c r="AA2386" s="64" t="s">
        <v>16609</v>
      </c>
      <c r="AB2386" s="61"/>
      <c r="AC2386" s="61"/>
      <c r="AD2386" s="61"/>
      <c r="AE2386" s="67" t="str">
        <f t="shared" si="1"/>
        <v>Oct</v>
      </c>
      <c r="AF2386" s="68" t="str">
        <f t="shared" si="2"/>
        <v>Dec</v>
      </c>
      <c r="AG2386" s="177">
        <f t="shared" si="6"/>
        <v>38</v>
      </c>
      <c r="AH2386" s="70">
        <f t="shared" si="5"/>
        <v>43065</v>
      </c>
      <c r="AI2386" s="71">
        <f ca="1"/>
        <v>-924</v>
      </c>
      <c r="AJ2386" s="71" t="str">
        <v>2017</v>
      </c>
      <c r="AK2386" s="70">
        <f t="shared" si="4"/>
        <v>43045</v>
      </c>
    </row>
    <row r="2387" spans="1:37" ht="14.4">
      <c r="A2387" s="239" t="s">
        <v>16612</v>
      </c>
      <c r="B2387" s="56" t="s">
        <v>89</v>
      </c>
      <c r="C2387" s="57">
        <v>43035</v>
      </c>
      <c r="D2387" s="56" t="s">
        <v>90</v>
      </c>
      <c r="E2387" s="56" t="s">
        <v>140</v>
      </c>
      <c r="F2387" s="56" t="s">
        <v>106</v>
      </c>
      <c r="G2387" s="58" t="s">
        <v>107</v>
      </c>
      <c r="H2387" s="169" t="s">
        <v>140</v>
      </c>
      <c r="I2387" s="59">
        <f t="shared" si="0"/>
        <v>43065</v>
      </c>
      <c r="J2387" s="56" t="s">
        <v>1946</v>
      </c>
      <c r="K2387" s="56" t="s">
        <v>6453</v>
      </c>
      <c r="L2387" s="60" t="s">
        <v>16614</v>
      </c>
      <c r="M2387" s="56" t="s">
        <v>16615</v>
      </c>
      <c r="N2387" s="56" t="s">
        <v>33</v>
      </c>
      <c r="O2387" s="56" t="s">
        <v>16616</v>
      </c>
      <c r="P2387" s="56" t="s">
        <v>17</v>
      </c>
      <c r="Q2387" s="59"/>
      <c r="R2387" s="61"/>
      <c r="S2387" s="61"/>
      <c r="T2387" s="61"/>
      <c r="U2387" s="66"/>
      <c r="V2387" s="61"/>
      <c r="W2387" s="56" t="s">
        <v>200</v>
      </c>
      <c r="X2387" s="56" t="s">
        <v>14</v>
      </c>
      <c r="Y2387" s="57">
        <v>43073</v>
      </c>
      <c r="Z2387" s="75"/>
      <c r="AA2387" s="64" t="s">
        <v>16617</v>
      </c>
      <c r="AB2387" s="61"/>
      <c r="AC2387" s="61"/>
      <c r="AD2387" s="61"/>
      <c r="AE2387" s="67" t="str">
        <f t="shared" si="1"/>
        <v>Oct</v>
      </c>
      <c r="AF2387" s="68" t="str">
        <f t="shared" si="2"/>
        <v>Dec</v>
      </c>
      <c r="AG2387" s="177">
        <f t="shared" si="6"/>
        <v>38</v>
      </c>
      <c r="AH2387" s="70">
        <f t="shared" si="5"/>
        <v>43065</v>
      </c>
      <c r="AI2387" s="71">
        <f ca="1"/>
        <v>-924</v>
      </c>
      <c r="AJ2387" s="71" t="str">
        <v>2017</v>
      </c>
      <c r="AK2387" s="70">
        <f t="shared" si="4"/>
        <v>43045</v>
      </c>
    </row>
    <row r="2388" spans="1:37" ht="14.4">
      <c r="A2388" s="239" t="s">
        <v>16619</v>
      </c>
      <c r="B2388" s="56" t="s">
        <v>89</v>
      </c>
      <c r="C2388" s="57">
        <v>43038</v>
      </c>
      <c r="D2388" s="56" t="s">
        <v>90</v>
      </c>
      <c r="E2388" s="56" t="s">
        <v>140</v>
      </c>
      <c r="F2388" s="271" t="s">
        <v>106</v>
      </c>
      <c r="G2388" s="168" t="s">
        <v>107</v>
      </c>
      <c r="H2388" s="169" t="s">
        <v>140</v>
      </c>
      <c r="I2388" s="59">
        <f t="shared" si="0"/>
        <v>43068</v>
      </c>
      <c r="J2388" s="56" t="s">
        <v>1946</v>
      </c>
      <c r="K2388" s="56" t="s">
        <v>6453</v>
      </c>
      <c r="L2388" s="60" t="s">
        <v>16623</v>
      </c>
      <c r="M2388" s="56" t="s">
        <v>16624</v>
      </c>
      <c r="N2388" s="56" t="s">
        <v>137</v>
      </c>
      <c r="O2388" s="61"/>
      <c r="P2388" s="61"/>
      <c r="Q2388" s="59"/>
      <c r="R2388" s="61"/>
      <c r="S2388" s="61"/>
      <c r="T2388" s="61"/>
      <c r="U2388" s="66"/>
      <c r="V2388" s="61"/>
      <c r="W2388" s="61"/>
      <c r="X2388" s="56" t="s">
        <v>14</v>
      </c>
      <c r="Y2388" s="57">
        <v>43073</v>
      </c>
      <c r="Z2388" s="75"/>
      <c r="AA2388" s="64" t="s">
        <v>3956</v>
      </c>
      <c r="AB2388" s="61"/>
      <c r="AC2388" s="61"/>
      <c r="AD2388" s="61"/>
      <c r="AE2388" s="67" t="str">
        <f t="shared" si="1"/>
        <v>Oct</v>
      </c>
      <c r="AF2388" s="68" t="str">
        <f t="shared" si="2"/>
        <v>Dec</v>
      </c>
      <c r="AG2388" s="177">
        <f t="shared" si="6"/>
        <v>35</v>
      </c>
      <c r="AH2388" s="70">
        <f t="shared" si="5"/>
        <v>43068</v>
      </c>
      <c r="AI2388" s="71">
        <f ca="1"/>
        <v>-921</v>
      </c>
      <c r="AJ2388" s="71" t="str">
        <v>2017</v>
      </c>
      <c r="AK2388" s="70">
        <f t="shared" si="4"/>
        <v>43048</v>
      </c>
    </row>
    <row r="2389" spans="1:37" ht="14.4">
      <c r="A2389" s="239" t="s">
        <v>16626</v>
      </c>
      <c r="B2389" s="56" t="s">
        <v>89</v>
      </c>
      <c r="C2389" s="57">
        <v>43038</v>
      </c>
      <c r="D2389" s="56" t="s">
        <v>131</v>
      </c>
      <c r="E2389" s="56" t="s">
        <v>140</v>
      </c>
      <c r="F2389" s="271" t="s">
        <v>106</v>
      </c>
      <c r="G2389" s="168" t="s">
        <v>107</v>
      </c>
      <c r="H2389" s="169" t="s">
        <v>140</v>
      </c>
      <c r="I2389" s="59">
        <f t="shared" si="0"/>
        <v>43068</v>
      </c>
      <c r="J2389" s="56" t="s">
        <v>1946</v>
      </c>
      <c r="K2389" s="56" t="s">
        <v>1946</v>
      </c>
      <c r="L2389" s="60" t="s">
        <v>16627</v>
      </c>
      <c r="M2389" s="56" t="s">
        <v>16589</v>
      </c>
      <c r="N2389" s="56" t="s">
        <v>271</v>
      </c>
      <c r="O2389" s="56" t="s">
        <v>16628</v>
      </c>
      <c r="P2389" s="56" t="s">
        <v>96</v>
      </c>
      <c r="Q2389" s="59"/>
      <c r="R2389" s="61"/>
      <c r="S2389" s="61"/>
      <c r="T2389" s="61"/>
      <c r="U2389" s="66"/>
      <c r="V2389" s="61"/>
      <c r="W2389" s="61"/>
      <c r="X2389" s="56" t="s">
        <v>18</v>
      </c>
      <c r="Y2389" s="57">
        <v>43073</v>
      </c>
      <c r="Z2389" s="75"/>
      <c r="AA2389" s="64" t="s">
        <v>6089</v>
      </c>
      <c r="AB2389" s="61"/>
      <c r="AC2389" s="61"/>
      <c r="AD2389" s="61"/>
      <c r="AE2389" s="67" t="str">
        <f t="shared" si="1"/>
        <v>Oct</v>
      </c>
      <c r="AF2389" s="68" t="str">
        <f t="shared" si="2"/>
        <v>Dec</v>
      </c>
      <c r="AG2389" s="177">
        <f t="shared" si="6"/>
        <v>35</v>
      </c>
      <c r="AH2389" s="70">
        <f t="shared" si="5"/>
        <v>43068</v>
      </c>
      <c r="AI2389" s="71">
        <f ca="1"/>
        <v>-921</v>
      </c>
      <c r="AJ2389" s="71" t="str">
        <v>2017</v>
      </c>
      <c r="AK2389" s="70">
        <f t="shared" si="4"/>
        <v>43048</v>
      </c>
    </row>
    <row r="2390" spans="1:37" ht="14.4">
      <c r="A2390" s="239" t="s">
        <v>16629</v>
      </c>
      <c r="B2390" s="56" t="s">
        <v>89</v>
      </c>
      <c r="C2390" s="57">
        <v>43038</v>
      </c>
      <c r="D2390" s="56" t="s">
        <v>90</v>
      </c>
      <c r="E2390" s="56" t="s">
        <v>15779</v>
      </c>
      <c r="F2390" s="271" t="s">
        <v>214</v>
      </c>
      <c r="G2390" s="168" t="s">
        <v>214</v>
      </c>
      <c r="H2390" s="169" t="s">
        <v>2445</v>
      </c>
      <c r="I2390" s="57">
        <f t="shared" si="0"/>
        <v>43068</v>
      </c>
      <c r="J2390" s="56" t="s">
        <v>18</v>
      </c>
      <c r="K2390" s="56" t="s">
        <v>18</v>
      </c>
      <c r="L2390" s="60" t="s">
        <v>16631</v>
      </c>
      <c r="M2390" s="61"/>
      <c r="N2390" s="61"/>
      <c r="O2390" s="61"/>
      <c r="P2390" s="56" t="s">
        <v>96</v>
      </c>
      <c r="Q2390" s="57"/>
      <c r="R2390" s="56" t="s">
        <v>108</v>
      </c>
      <c r="S2390" s="56"/>
      <c r="T2390" s="61"/>
      <c r="U2390" s="56" t="s">
        <v>108</v>
      </c>
      <c r="V2390" s="61" t="s">
        <v>108</v>
      </c>
      <c r="W2390" s="61"/>
      <c r="X2390" s="56" t="s">
        <v>18</v>
      </c>
      <c r="Y2390" s="57">
        <v>43073</v>
      </c>
      <c r="Z2390" s="75"/>
      <c r="AA2390" s="64" t="s">
        <v>16632</v>
      </c>
      <c r="AB2390" s="56" t="s">
        <v>5415</v>
      </c>
      <c r="AC2390" s="61"/>
      <c r="AD2390" s="61"/>
      <c r="AE2390" s="67" t="str">
        <f t="shared" si="1"/>
        <v>Oct</v>
      </c>
      <c r="AF2390" s="68" t="str">
        <f t="shared" si="2"/>
        <v>Dec</v>
      </c>
      <c r="AG2390" s="177">
        <f t="shared" si="6"/>
        <v>35</v>
      </c>
      <c r="AH2390" s="70">
        <f t="shared" si="5"/>
        <v>43068</v>
      </c>
      <c r="AI2390" s="71">
        <f ca="1"/>
        <v>-921</v>
      </c>
      <c r="AJ2390" s="71" t="str">
        <v>2017</v>
      </c>
      <c r="AK2390" s="70">
        <f t="shared" si="4"/>
        <v>43048</v>
      </c>
    </row>
    <row r="2391" spans="1:37" ht="14.4">
      <c r="A2391" s="239" t="s">
        <v>16635</v>
      </c>
      <c r="B2391" s="56" t="s">
        <v>89</v>
      </c>
      <c r="C2391" s="57">
        <v>43038</v>
      </c>
      <c r="D2391" s="56" t="s">
        <v>90</v>
      </c>
      <c r="E2391" s="56" t="s">
        <v>15779</v>
      </c>
      <c r="F2391" s="271" t="s">
        <v>214</v>
      </c>
      <c r="G2391" s="168" t="s">
        <v>214</v>
      </c>
      <c r="H2391" s="169" t="s">
        <v>2445</v>
      </c>
      <c r="I2391" s="57">
        <f t="shared" si="0"/>
        <v>43068</v>
      </c>
      <c r="J2391" s="56" t="s">
        <v>18</v>
      </c>
      <c r="K2391" s="56" t="s">
        <v>18</v>
      </c>
      <c r="L2391" s="60" t="s">
        <v>16636</v>
      </c>
      <c r="M2391" s="61"/>
      <c r="N2391" s="61"/>
      <c r="O2391" s="61"/>
      <c r="P2391" s="56" t="s">
        <v>96</v>
      </c>
      <c r="Q2391" s="57"/>
      <c r="R2391" s="56" t="s">
        <v>108</v>
      </c>
      <c r="S2391" s="56"/>
      <c r="T2391" s="61"/>
      <c r="U2391" s="66" t="s">
        <v>108</v>
      </c>
      <c r="V2391" s="61" t="s">
        <v>108</v>
      </c>
      <c r="W2391" s="61"/>
      <c r="X2391" s="56" t="s">
        <v>18</v>
      </c>
      <c r="Y2391" s="57">
        <v>43073</v>
      </c>
      <c r="Z2391" s="75"/>
      <c r="AA2391" s="64" t="s">
        <v>16638</v>
      </c>
      <c r="AB2391" s="56" t="s">
        <v>5415</v>
      </c>
      <c r="AC2391" s="61"/>
      <c r="AD2391" s="61"/>
      <c r="AE2391" s="67" t="str">
        <f t="shared" si="1"/>
        <v>Oct</v>
      </c>
      <c r="AF2391" s="68" t="str">
        <f t="shared" si="2"/>
        <v>Dec</v>
      </c>
      <c r="AG2391" s="177">
        <f t="shared" si="6"/>
        <v>35</v>
      </c>
      <c r="AH2391" s="70">
        <f t="shared" si="5"/>
        <v>43068</v>
      </c>
      <c r="AI2391" s="71">
        <f ca="1"/>
        <v>-921</v>
      </c>
      <c r="AJ2391" s="71" t="str">
        <v>2017</v>
      </c>
      <c r="AK2391" s="70">
        <f t="shared" si="4"/>
        <v>43048</v>
      </c>
    </row>
    <row r="2392" spans="1:37" ht="14.4">
      <c r="A2392" s="239" t="s">
        <v>16642</v>
      </c>
      <c r="B2392" s="56" t="s">
        <v>89</v>
      </c>
      <c r="C2392" s="57">
        <v>43038</v>
      </c>
      <c r="D2392" s="56" t="s">
        <v>131</v>
      </c>
      <c r="E2392" s="56" t="s">
        <v>140</v>
      </c>
      <c r="F2392" s="271" t="s">
        <v>106</v>
      </c>
      <c r="G2392" s="168" t="s">
        <v>107</v>
      </c>
      <c r="H2392" s="169" t="s">
        <v>140</v>
      </c>
      <c r="I2392" s="59">
        <f t="shared" si="0"/>
        <v>43068</v>
      </c>
      <c r="J2392" s="56" t="s">
        <v>1946</v>
      </c>
      <c r="K2392" s="56" t="s">
        <v>1946</v>
      </c>
      <c r="L2392" s="60" t="s">
        <v>145</v>
      </c>
      <c r="M2392" s="56" t="s">
        <v>16643</v>
      </c>
      <c r="N2392" s="61"/>
      <c r="O2392" s="61"/>
      <c r="P2392" s="61"/>
      <c r="Q2392" s="59"/>
      <c r="R2392" s="61"/>
      <c r="S2392" s="61"/>
      <c r="T2392" s="61"/>
      <c r="U2392" s="66"/>
      <c r="V2392" s="61"/>
      <c r="W2392" s="61"/>
      <c r="X2392" s="56" t="s">
        <v>18</v>
      </c>
      <c r="Y2392" s="57">
        <v>43073</v>
      </c>
      <c r="Z2392" s="75"/>
      <c r="AA2392" s="64" t="s">
        <v>6089</v>
      </c>
      <c r="AB2392" s="61"/>
      <c r="AC2392" s="61"/>
      <c r="AD2392" s="61"/>
      <c r="AE2392" s="67" t="str">
        <f t="shared" si="1"/>
        <v>Oct</v>
      </c>
      <c r="AF2392" s="68" t="str">
        <f t="shared" si="2"/>
        <v>Dec</v>
      </c>
      <c r="AG2392" s="177">
        <f t="shared" si="6"/>
        <v>35</v>
      </c>
      <c r="AH2392" s="70">
        <f t="shared" si="5"/>
        <v>43068</v>
      </c>
      <c r="AI2392" s="71">
        <f ca="1"/>
        <v>-921</v>
      </c>
      <c r="AJ2392" s="71" t="str">
        <v>2017</v>
      </c>
      <c r="AK2392" s="70">
        <f t="shared" si="4"/>
        <v>43048</v>
      </c>
    </row>
    <row r="2393" spans="1:37" ht="14.4">
      <c r="A2393" s="239" t="s">
        <v>16644</v>
      </c>
      <c r="B2393" s="56" t="s">
        <v>89</v>
      </c>
      <c r="C2393" s="57">
        <v>43038</v>
      </c>
      <c r="D2393" s="56" t="s">
        <v>90</v>
      </c>
      <c r="E2393" s="56" t="s">
        <v>15779</v>
      </c>
      <c r="F2393" s="271" t="s">
        <v>214</v>
      </c>
      <c r="G2393" s="168" t="s">
        <v>214</v>
      </c>
      <c r="H2393" s="169" t="s">
        <v>2445</v>
      </c>
      <c r="I2393" s="57">
        <f t="shared" si="0"/>
        <v>43068</v>
      </c>
      <c r="J2393" s="56" t="s">
        <v>18</v>
      </c>
      <c r="K2393" s="56" t="s">
        <v>18</v>
      </c>
      <c r="L2393" s="60" t="s">
        <v>12946</v>
      </c>
      <c r="M2393" s="56" t="s">
        <v>16645</v>
      </c>
      <c r="N2393" s="61"/>
      <c r="O2393" s="56" t="s">
        <v>16646</v>
      </c>
      <c r="P2393" s="61"/>
      <c r="Q2393" s="57"/>
      <c r="R2393" s="56" t="s">
        <v>108</v>
      </c>
      <c r="S2393" s="56"/>
      <c r="T2393" s="61"/>
      <c r="U2393" s="56" t="s">
        <v>18</v>
      </c>
      <c r="V2393" s="56" t="s">
        <v>18</v>
      </c>
      <c r="W2393" s="61"/>
      <c r="X2393" s="56" t="s">
        <v>18</v>
      </c>
      <c r="Y2393" s="57">
        <v>43073</v>
      </c>
      <c r="Z2393" s="75"/>
      <c r="AA2393" s="64" t="s">
        <v>16647</v>
      </c>
      <c r="AB2393" s="56" t="s">
        <v>5415</v>
      </c>
      <c r="AC2393" s="61"/>
      <c r="AD2393" s="61"/>
      <c r="AE2393" s="67" t="str">
        <f t="shared" si="1"/>
        <v>Oct</v>
      </c>
      <c r="AF2393" s="68" t="str">
        <f t="shared" si="2"/>
        <v>Dec</v>
      </c>
      <c r="AG2393" s="177">
        <f t="shared" si="6"/>
        <v>35</v>
      </c>
      <c r="AH2393" s="70">
        <f t="shared" si="5"/>
        <v>43068</v>
      </c>
      <c r="AI2393" s="71">
        <f ca="1"/>
        <v>-921</v>
      </c>
      <c r="AJ2393" s="71" t="str">
        <v>2017</v>
      </c>
      <c r="AK2393" s="70">
        <f t="shared" si="4"/>
        <v>43048</v>
      </c>
    </row>
    <row r="2394" spans="1:37" ht="14.4">
      <c r="A2394" s="239" t="s">
        <v>16648</v>
      </c>
      <c r="B2394" s="56" t="s">
        <v>89</v>
      </c>
      <c r="C2394" s="57">
        <v>43038</v>
      </c>
      <c r="D2394" s="56" t="s">
        <v>90</v>
      </c>
      <c r="E2394" s="56" t="s">
        <v>15779</v>
      </c>
      <c r="F2394" s="271" t="s">
        <v>106</v>
      </c>
      <c r="G2394" s="168" t="s">
        <v>177</v>
      </c>
      <c r="H2394" s="169" t="s">
        <v>2445</v>
      </c>
      <c r="I2394" s="57">
        <f t="shared" si="0"/>
        <v>43068</v>
      </c>
      <c r="J2394" s="61"/>
      <c r="K2394" s="61"/>
      <c r="L2394" s="60" t="s">
        <v>16649</v>
      </c>
      <c r="M2394" s="61"/>
      <c r="N2394" s="61"/>
      <c r="O2394" s="61"/>
      <c r="P2394" s="56" t="s">
        <v>96</v>
      </c>
      <c r="Q2394" s="59"/>
      <c r="R2394" s="61"/>
      <c r="S2394" s="61"/>
      <c r="T2394" s="61"/>
      <c r="U2394" s="66"/>
      <c r="V2394" s="61"/>
      <c r="W2394" s="61"/>
      <c r="X2394" s="61"/>
      <c r="Y2394" s="57">
        <v>43073</v>
      </c>
      <c r="Z2394" s="75"/>
      <c r="AA2394" s="64" t="s">
        <v>16651</v>
      </c>
      <c r="AB2394" s="61"/>
      <c r="AC2394" s="61"/>
      <c r="AD2394" s="61"/>
      <c r="AE2394" s="67" t="str">
        <f t="shared" si="1"/>
        <v>Oct</v>
      </c>
      <c r="AF2394" s="68" t="str">
        <f t="shared" si="2"/>
        <v>Dec</v>
      </c>
      <c r="AG2394" s="177">
        <f t="shared" si="6"/>
        <v>35</v>
      </c>
      <c r="AH2394" s="70">
        <f t="shared" si="5"/>
        <v>43068</v>
      </c>
      <c r="AI2394" s="71">
        <f ca="1"/>
        <v>-921</v>
      </c>
      <c r="AJ2394" s="71" t="str">
        <v>2017</v>
      </c>
      <c r="AK2394" s="70">
        <f t="shared" si="4"/>
        <v>43048</v>
      </c>
    </row>
    <row r="2395" spans="1:37" ht="14.4">
      <c r="A2395" s="239" t="s">
        <v>16652</v>
      </c>
      <c r="B2395" s="56" t="s">
        <v>89</v>
      </c>
      <c r="C2395" s="57">
        <v>43038</v>
      </c>
      <c r="D2395" s="56" t="s">
        <v>90</v>
      </c>
      <c r="E2395" s="56" t="s">
        <v>15779</v>
      </c>
      <c r="F2395" s="271" t="s">
        <v>214</v>
      </c>
      <c r="G2395" s="168" t="s">
        <v>214</v>
      </c>
      <c r="H2395" s="169" t="s">
        <v>2445</v>
      </c>
      <c r="I2395" s="57">
        <f t="shared" si="0"/>
        <v>43068</v>
      </c>
      <c r="J2395" s="56" t="s">
        <v>18</v>
      </c>
      <c r="K2395" s="56" t="s">
        <v>18</v>
      </c>
      <c r="L2395" s="60" t="s">
        <v>16653</v>
      </c>
      <c r="M2395" s="61"/>
      <c r="N2395" s="61"/>
      <c r="O2395" s="61"/>
      <c r="P2395" s="56" t="s">
        <v>96</v>
      </c>
      <c r="Q2395" s="57"/>
      <c r="R2395" s="56" t="s">
        <v>108</v>
      </c>
      <c r="S2395" s="56"/>
      <c r="T2395" s="61"/>
      <c r="U2395" s="56" t="s">
        <v>108</v>
      </c>
      <c r="V2395" s="61" t="s">
        <v>108</v>
      </c>
      <c r="W2395" s="61"/>
      <c r="X2395" s="56" t="s">
        <v>18</v>
      </c>
      <c r="Y2395" s="57">
        <v>43073</v>
      </c>
      <c r="Z2395" s="75"/>
      <c r="AA2395" s="64" t="s">
        <v>16654</v>
      </c>
      <c r="AB2395" s="56" t="s">
        <v>5415</v>
      </c>
      <c r="AC2395" s="61"/>
      <c r="AD2395" s="61"/>
      <c r="AE2395" s="67" t="str">
        <f t="shared" si="1"/>
        <v>Oct</v>
      </c>
      <c r="AF2395" s="68" t="str">
        <f t="shared" si="2"/>
        <v>Dec</v>
      </c>
      <c r="AG2395" s="177">
        <f t="shared" si="6"/>
        <v>35</v>
      </c>
      <c r="AH2395" s="70">
        <f t="shared" si="5"/>
        <v>43068</v>
      </c>
      <c r="AI2395" s="71">
        <f ca="1"/>
        <v>-921</v>
      </c>
      <c r="AJ2395" s="71" t="str">
        <v>2017</v>
      </c>
      <c r="AK2395" s="70">
        <f t="shared" si="4"/>
        <v>43048</v>
      </c>
    </row>
    <row r="2396" spans="1:37" ht="14.4">
      <c r="A2396" s="239" t="s">
        <v>16655</v>
      </c>
      <c r="B2396" s="56" t="s">
        <v>89</v>
      </c>
      <c r="C2396" s="57">
        <v>43038</v>
      </c>
      <c r="D2396" s="56" t="s">
        <v>90</v>
      </c>
      <c r="E2396" s="56" t="s">
        <v>15779</v>
      </c>
      <c r="F2396" s="271" t="s">
        <v>214</v>
      </c>
      <c r="G2396" s="168" t="s">
        <v>214</v>
      </c>
      <c r="H2396" s="169" t="s">
        <v>2445</v>
      </c>
      <c r="I2396" s="57">
        <f t="shared" si="0"/>
        <v>43068</v>
      </c>
      <c r="J2396" s="56" t="s">
        <v>18</v>
      </c>
      <c r="K2396" s="56" t="s">
        <v>14</v>
      </c>
      <c r="L2396" s="60" t="s">
        <v>16656</v>
      </c>
      <c r="M2396" s="61"/>
      <c r="N2396" s="56" t="s">
        <v>22</v>
      </c>
      <c r="O2396" s="61"/>
      <c r="P2396" s="56" t="s">
        <v>96</v>
      </c>
      <c r="Q2396" s="57"/>
      <c r="R2396" s="56" t="s">
        <v>108</v>
      </c>
      <c r="S2396" s="56"/>
      <c r="T2396" s="61"/>
      <c r="U2396" s="56" t="s">
        <v>14</v>
      </c>
      <c r="V2396" s="61" t="s">
        <v>108</v>
      </c>
      <c r="W2396" s="61"/>
      <c r="X2396" s="56" t="s">
        <v>14</v>
      </c>
      <c r="Y2396" s="57">
        <v>43073</v>
      </c>
      <c r="Z2396" s="75"/>
      <c r="AA2396" s="64" t="s">
        <v>16657</v>
      </c>
      <c r="AB2396" s="56" t="s">
        <v>3872</v>
      </c>
      <c r="AC2396" s="61"/>
      <c r="AD2396" s="61"/>
      <c r="AE2396" s="67" t="str">
        <f t="shared" si="1"/>
        <v>Oct</v>
      </c>
      <c r="AF2396" s="68" t="str">
        <f t="shared" si="2"/>
        <v>Dec</v>
      </c>
      <c r="AG2396" s="177">
        <f t="shared" si="6"/>
        <v>35</v>
      </c>
      <c r="AH2396" s="70">
        <f t="shared" si="5"/>
        <v>43068</v>
      </c>
      <c r="AI2396" s="71">
        <f ca="1"/>
        <v>-921</v>
      </c>
      <c r="AJ2396" s="71" t="str">
        <v>2017</v>
      </c>
      <c r="AK2396" s="70">
        <f t="shared" si="4"/>
        <v>43048</v>
      </c>
    </row>
    <row r="2397" spans="1:37" ht="14.4">
      <c r="A2397" s="239" t="s">
        <v>16658</v>
      </c>
      <c r="B2397" s="56" t="s">
        <v>89</v>
      </c>
      <c r="C2397" s="57">
        <v>43038</v>
      </c>
      <c r="D2397" s="56" t="s">
        <v>90</v>
      </c>
      <c r="E2397" s="56" t="s">
        <v>15779</v>
      </c>
      <c r="F2397" s="271" t="s">
        <v>214</v>
      </c>
      <c r="G2397" s="168" t="s">
        <v>214</v>
      </c>
      <c r="H2397" s="169" t="s">
        <v>2445</v>
      </c>
      <c r="I2397" s="57">
        <f t="shared" si="0"/>
        <v>43068</v>
      </c>
      <c r="J2397" s="56" t="s">
        <v>18</v>
      </c>
      <c r="K2397" s="56" t="s">
        <v>14</v>
      </c>
      <c r="L2397" s="60" t="s">
        <v>16659</v>
      </c>
      <c r="M2397" s="61"/>
      <c r="N2397" s="61"/>
      <c r="O2397" s="61"/>
      <c r="P2397" s="56" t="s">
        <v>96</v>
      </c>
      <c r="Q2397" s="57"/>
      <c r="R2397" s="56" t="s">
        <v>108</v>
      </c>
      <c r="S2397" s="56"/>
      <c r="T2397" s="61"/>
      <c r="U2397" s="66" t="s">
        <v>108</v>
      </c>
      <c r="V2397" s="61" t="s">
        <v>108</v>
      </c>
      <c r="W2397" s="61"/>
      <c r="X2397" s="56" t="s">
        <v>14</v>
      </c>
      <c r="Y2397" s="57">
        <v>43073</v>
      </c>
      <c r="Z2397" s="75"/>
      <c r="AA2397" s="64" t="s">
        <v>16663</v>
      </c>
      <c r="AB2397" s="56" t="s">
        <v>633</v>
      </c>
      <c r="AC2397" s="61"/>
      <c r="AD2397" s="61"/>
      <c r="AE2397" s="67" t="str">
        <f t="shared" si="1"/>
        <v>Oct</v>
      </c>
      <c r="AF2397" s="68" t="str">
        <f t="shared" si="2"/>
        <v>Dec</v>
      </c>
      <c r="AG2397" s="177">
        <f t="shared" si="6"/>
        <v>35</v>
      </c>
      <c r="AH2397" s="70">
        <f t="shared" si="5"/>
        <v>43068</v>
      </c>
      <c r="AI2397" s="71">
        <f ca="1"/>
        <v>-921</v>
      </c>
      <c r="AJ2397" s="71" t="str">
        <v>2017</v>
      </c>
      <c r="AK2397" s="70">
        <f t="shared" si="4"/>
        <v>43048</v>
      </c>
    </row>
    <row r="2398" spans="1:37" ht="14.4">
      <c r="A2398" s="239" t="s">
        <v>16665</v>
      </c>
      <c r="B2398" s="56" t="s">
        <v>89</v>
      </c>
      <c r="C2398" s="57">
        <v>43038</v>
      </c>
      <c r="D2398" s="56" t="s">
        <v>131</v>
      </c>
      <c r="E2398" s="56" t="s">
        <v>140</v>
      </c>
      <c r="F2398" s="271" t="s">
        <v>106</v>
      </c>
      <c r="G2398" s="168" t="s">
        <v>107</v>
      </c>
      <c r="H2398" s="169" t="s">
        <v>140</v>
      </c>
      <c r="I2398" s="59">
        <f t="shared" si="0"/>
        <v>43068</v>
      </c>
      <c r="J2398" s="56" t="s">
        <v>1946</v>
      </c>
      <c r="K2398" s="56" t="s">
        <v>1946</v>
      </c>
      <c r="L2398" s="60" t="s">
        <v>3716</v>
      </c>
      <c r="M2398" s="56" t="s">
        <v>16667</v>
      </c>
      <c r="N2398" s="56" t="s">
        <v>271</v>
      </c>
      <c r="O2398" s="56" t="s">
        <v>16668</v>
      </c>
      <c r="P2398" s="56" t="s">
        <v>17</v>
      </c>
      <c r="Q2398" s="59"/>
      <c r="R2398" s="61"/>
      <c r="S2398" s="61"/>
      <c r="T2398" s="61"/>
      <c r="U2398" s="66"/>
      <c r="V2398" s="61"/>
      <c r="W2398" s="61"/>
      <c r="X2398" s="56" t="s">
        <v>18</v>
      </c>
      <c r="Y2398" s="57">
        <v>43073</v>
      </c>
      <c r="Z2398" s="75"/>
      <c r="AA2398" s="64" t="s">
        <v>16671</v>
      </c>
      <c r="AB2398" s="61"/>
      <c r="AC2398" s="61"/>
      <c r="AD2398" s="61"/>
      <c r="AE2398" s="67" t="str">
        <f t="shared" si="1"/>
        <v>Oct</v>
      </c>
      <c r="AF2398" s="68" t="str">
        <f t="shared" si="2"/>
        <v>Dec</v>
      </c>
      <c r="AG2398" s="177">
        <f t="shared" si="6"/>
        <v>35</v>
      </c>
      <c r="AH2398" s="70">
        <f t="shared" si="5"/>
        <v>43068</v>
      </c>
      <c r="AI2398" s="71">
        <f ca="1"/>
        <v>-921</v>
      </c>
      <c r="AJ2398" s="71" t="str">
        <v>2017</v>
      </c>
      <c r="AK2398" s="70">
        <f t="shared" si="4"/>
        <v>43048</v>
      </c>
    </row>
    <row r="2399" spans="1:37" ht="14.4">
      <c r="A2399" s="239" t="s">
        <v>16673</v>
      </c>
      <c r="B2399" s="56" t="s">
        <v>89</v>
      </c>
      <c r="C2399" s="57">
        <v>43038</v>
      </c>
      <c r="D2399" s="56" t="s">
        <v>1027</v>
      </c>
      <c r="E2399" s="56" t="s">
        <v>140</v>
      </c>
      <c r="F2399" s="271" t="s">
        <v>106</v>
      </c>
      <c r="G2399" s="168" t="s">
        <v>107</v>
      </c>
      <c r="H2399" s="169" t="s">
        <v>140</v>
      </c>
      <c r="I2399" s="59">
        <f t="shared" si="0"/>
        <v>43068</v>
      </c>
      <c r="J2399" s="56" t="s">
        <v>1946</v>
      </c>
      <c r="K2399" s="56" t="s">
        <v>6453</v>
      </c>
      <c r="L2399" s="60" t="s">
        <v>2963</v>
      </c>
      <c r="M2399" s="56" t="s">
        <v>16674</v>
      </c>
      <c r="N2399" s="56" t="s">
        <v>189</v>
      </c>
      <c r="O2399" s="56" t="s">
        <v>4749</v>
      </c>
      <c r="P2399" s="56" t="s">
        <v>17</v>
      </c>
      <c r="Q2399" s="59"/>
      <c r="R2399" s="61"/>
      <c r="S2399" s="61"/>
      <c r="T2399" s="61"/>
      <c r="U2399" s="66"/>
      <c r="V2399" s="61"/>
      <c r="W2399" s="61"/>
      <c r="X2399" s="56" t="s">
        <v>14</v>
      </c>
      <c r="Y2399" s="57">
        <v>43073</v>
      </c>
      <c r="Z2399" s="75"/>
      <c r="AA2399" s="64" t="s">
        <v>16675</v>
      </c>
      <c r="AB2399" s="61"/>
      <c r="AC2399" s="61"/>
      <c r="AD2399" s="61"/>
      <c r="AE2399" s="67" t="str">
        <f t="shared" si="1"/>
        <v>Oct</v>
      </c>
      <c r="AF2399" s="68" t="str">
        <f t="shared" si="2"/>
        <v>Dec</v>
      </c>
      <c r="AG2399" s="177">
        <f t="shared" si="6"/>
        <v>35</v>
      </c>
      <c r="AH2399" s="70">
        <f t="shared" si="5"/>
        <v>43068</v>
      </c>
      <c r="AI2399" s="71">
        <f ca="1"/>
        <v>-921</v>
      </c>
      <c r="AJ2399" s="71" t="str">
        <v>2017</v>
      </c>
      <c r="AK2399" s="70">
        <f t="shared" si="4"/>
        <v>43048</v>
      </c>
    </row>
    <row r="2400" spans="1:37" ht="14.4">
      <c r="A2400" s="239" t="s">
        <v>16676</v>
      </c>
      <c r="B2400" s="56" t="s">
        <v>89</v>
      </c>
      <c r="C2400" s="57">
        <v>43026</v>
      </c>
      <c r="D2400" s="56" t="s">
        <v>90</v>
      </c>
      <c r="E2400" s="56" t="s">
        <v>30</v>
      </c>
      <c r="F2400" s="271" t="s">
        <v>106</v>
      </c>
      <c r="G2400" s="168" t="s">
        <v>107</v>
      </c>
      <c r="H2400" s="169" t="s">
        <v>30</v>
      </c>
      <c r="I2400" s="59">
        <f t="shared" si="0"/>
        <v>43056</v>
      </c>
      <c r="J2400" s="61"/>
      <c r="K2400" s="61"/>
      <c r="L2400" s="60" t="s">
        <v>16678</v>
      </c>
      <c r="M2400" s="61"/>
      <c r="N2400" s="56" t="s">
        <v>20</v>
      </c>
      <c r="O2400" s="56" t="s">
        <v>16314</v>
      </c>
      <c r="P2400" s="56" t="s">
        <v>17</v>
      </c>
      <c r="Q2400" s="59"/>
      <c r="R2400" s="61"/>
      <c r="S2400" s="61"/>
      <c r="T2400" s="61"/>
      <c r="U2400" s="66"/>
      <c r="V2400" s="61"/>
      <c r="W2400" s="61"/>
      <c r="X2400" s="56" t="s">
        <v>18</v>
      </c>
      <c r="Y2400" s="57">
        <v>43073</v>
      </c>
      <c r="Z2400" s="63">
        <v>9</v>
      </c>
      <c r="AA2400" s="64" t="s">
        <v>16679</v>
      </c>
      <c r="AB2400" s="61"/>
      <c r="AC2400" s="61"/>
      <c r="AD2400" s="61"/>
      <c r="AE2400" s="67" t="str">
        <f t="shared" si="1"/>
        <v>Oct</v>
      </c>
      <c r="AF2400" s="68" t="str">
        <f t="shared" si="2"/>
        <v>Dec</v>
      </c>
      <c r="AG2400" s="177">
        <f t="shared" si="6"/>
        <v>47</v>
      </c>
      <c r="AH2400" s="70">
        <f t="shared" si="5"/>
        <v>43056</v>
      </c>
      <c r="AI2400" s="71">
        <f ca="1"/>
        <v>-933</v>
      </c>
      <c r="AJ2400" s="71" t="str">
        <v>2017</v>
      </c>
      <c r="AK2400" s="70">
        <f t="shared" si="4"/>
        <v>43036</v>
      </c>
    </row>
    <row r="2401" spans="1:37" ht="14.4">
      <c r="A2401" s="239" t="s">
        <v>16682</v>
      </c>
      <c r="B2401" s="56" t="s">
        <v>89</v>
      </c>
      <c r="C2401" s="57">
        <v>43038</v>
      </c>
      <c r="D2401" s="56" t="s">
        <v>90</v>
      </c>
      <c r="E2401" s="56" t="s">
        <v>140</v>
      </c>
      <c r="F2401" s="271" t="s">
        <v>106</v>
      </c>
      <c r="G2401" s="168" t="s">
        <v>107</v>
      </c>
      <c r="H2401" s="169" t="s">
        <v>140</v>
      </c>
      <c r="I2401" s="59">
        <f t="shared" si="0"/>
        <v>43068</v>
      </c>
      <c r="J2401" s="56" t="s">
        <v>1946</v>
      </c>
      <c r="K2401" s="56" t="s">
        <v>1946</v>
      </c>
      <c r="L2401" s="60" t="s">
        <v>16552</v>
      </c>
      <c r="M2401" s="56" t="s">
        <v>16683</v>
      </c>
      <c r="N2401" s="56" t="s">
        <v>172</v>
      </c>
      <c r="O2401" s="56" t="s">
        <v>16684</v>
      </c>
      <c r="P2401" s="56" t="s">
        <v>17</v>
      </c>
      <c r="Q2401" s="59"/>
      <c r="R2401" s="61"/>
      <c r="S2401" s="61"/>
      <c r="T2401" s="61"/>
      <c r="U2401" s="66"/>
      <c r="V2401" s="61"/>
      <c r="W2401" s="61"/>
      <c r="X2401" s="56" t="s">
        <v>18</v>
      </c>
      <c r="Y2401" s="57">
        <v>43073</v>
      </c>
      <c r="Z2401" s="75"/>
      <c r="AA2401" s="95"/>
      <c r="AB2401" s="61"/>
      <c r="AC2401" s="61"/>
      <c r="AD2401" s="61"/>
      <c r="AE2401" s="67" t="str">
        <f t="shared" si="1"/>
        <v>Oct</v>
      </c>
      <c r="AF2401" s="68" t="str">
        <f t="shared" si="2"/>
        <v>Dec</v>
      </c>
      <c r="AG2401" s="177">
        <f t="shared" si="6"/>
        <v>35</v>
      </c>
      <c r="AH2401" s="70">
        <f t="shared" si="5"/>
        <v>43068</v>
      </c>
      <c r="AI2401" s="71">
        <f ca="1"/>
        <v>-921</v>
      </c>
      <c r="AJ2401" s="71" t="str">
        <v>2017</v>
      </c>
      <c r="AK2401" s="70">
        <f t="shared" si="4"/>
        <v>43048</v>
      </c>
    </row>
    <row r="2402" spans="1:37" ht="14.4">
      <c r="A2402" s="239" t="s">
        <v>16685</v>
      </c>
      <c r="B2402" s="56" t="s">
        <v>89</v>
      </c>
      <c r="C2402" s="57">
        <v>43039</v>
      </c>
      <c r="D2402" s="56" t="s">
        <v>90</v>
      </c>
      <c r="E2402" s="56" t="s">
        <v>15779</v>
      </c>
      <c r="F2402" s="271" t="s">
        <v>214</v>
      </c>
      <c r="G2402" s="168" t="s">
        <v>214</v>
      </c>
      <c r="H2402" s="169" t="s">
        <v>2445</v>
      </c>
      <c r="I2402" s="57">
        <f t="shared" si="0"/>
        <v>43069</v>
      </c>
      <c r="J2402" s="56" t="s">
        <v>18</v>
      </c>
      <c r="K2402" s="56" t="s">
        <v>18</v>
      </c>
      <c r="L2402" s="60" t="s">
        <v>16686</v>
      </c>
      <c r="M2402" s="56" t="s">
        <v>16686</v>
      </c>
      <c r="N2402" s="56" t="s">
        <v>22</v>
      </c>
      <c r="O2402" s="61"/>
      <c r="P2402" s="56" t="s">
        <v>96</v>
      </c>
      <c r="Q2402" s="57"/>
      <c r="R2402" s="56" t="s">
        <v>108</v>
      </c>
      <c r="S2402" s="56"/>
      <c r="T2402" s="56" t="s">
        <v>18</v>
      </c>
      <c r="U2402" s="56" t="s">
        <v>18</v>
      </c>
      <c r="V2402" s="56" t="s">
        <v>18</v>
      </c>
      <c r="W2402" s="61"/>
      <c r="X2402" s="56" t="s">
        <v>18</v>
      </c>
      <c r="Y2402" s="57">
        <v>43073</v>
      </c>
      <c r="Z2402" s="75"/>
      <c r="AA2402" s="64" t="s">
        <v>16687</v>
      </c>
      <c r="AB2402" s="56" t="s">
        <v>5415</v>
      </c>
      <c r="AC2402" s="61"/>
      <c r="AD2402" s="61"/>
      <c r="AE2402" s="67" t="str">
        <f t="shared" si="1"/>
        <v>Oct</v>
      </c>
      <c r="AF2402" s="68" t="str">
        <f t="shared" si="2"/>
        <v>Dec</v>
      </c>
      <c r="AG2402" s="177">
        <f t="shared" si="6"/>
        <v>34</v>
      </c>
      <c r="AH2402" s="70">
        <f t="shared" si="5"/>
        <v>43069</v>
      </c>
      <c r="AI2402" s="71">
        <f ca="1"/>
        <v>-920</v>
      </c>
      <c r="AJ2402" s="71" t="str">
        <v>2017</v>
      </c>
      <c r="AK2402" s="70">
        <f t="shared" si="4"/>
        <v>43049</v>
      </c>
    </row>
    <row r="2403" spans="1:37" ht="14.4">
      <c r="A2403" s="239" t="s">
        <v>16688</v>
      </c>
      <c r="B2403" s="56" t="s">
        <v>89</v>
      </c>
      <c r="C2403" s="57">
        <v>43039</v>
      </c>
      <c r="D2403" s="56" t="s">
        <v>90</v>
      </c>
      <c r="E2403" s="56" t="s">
        <v>15779</v>
      </c>
      <c r="F2403" s="271" t="s">
        <v>214</v>
      </c>
      <c r="G2403" s="168" t="s">
        <v>214</v>
      </c>
      <c r="H2403" s="169" t="s">
        <v>2445</v>
      </c>
      <c r="I2403" s="57">
        <f t="shared" si="0"/>
        <v>43069</v>
      </c>
      <c r="J2403" s="56" t="s">
        <v>18</v>
      </c>
      <c r="K2403" s="56" t="s">
        <v>18</v>
      </c>
      <c r="L2403" s="60" t="s">
        <v>16689</v>
      </c>
      <c r="M2403" s="61"/>
      <c r="N2403" s="56" t="s">
        <v>143</v>
      </c>
      <c r="O2403" s="56" t="s">
        <v>16690</v>
      </c>
      <c r="P2403" s="56" t="s">
        <v>96</v>
      </c>
      <c r="Q2403" s="57"/>
      <c r="R2403" s="56" t="s">
        <v>108</v>
      </c>
      <c r="S2403" s="56"/>
      <c r="T2403" s="56" t="s">
        <v>18</v>
      </c>
      <c r="U2403" s="56" t="s">
        <v>18</v>
      </c>
      <c r="V2403" s="56" t="s">
        <v>18</v>
      </c>
      <c r="W2403" s="61"/>
      <c r="X2403" s="56" t="s">
        <v>18</v>
      </c>
      <c r="Y2403" s="57">
        <v>43073</v>
      </c>
      <c r="Z2403" s="75"/>
      <c r="AA2403" s="64" t="s">
        <v>16691</v>
      </c>
      <c r="AB2403" s="56" t="s">
        <v>5415</v>
      </c>
      <c r="AC2403" s="61"/>
      <c r="AD2403" s="61"/>
      <c r="AE2403" s="67" t="str">
        <f t="shared" si="1"/>
        <v>Oct</v>
      </c>
      <c r="AF2403" s="68" t="str">
        <f t="shared" si="2"/>
        <v>Dec</v>
      </c>
      <c r="AG2403" s="177">
        <f t="shared" si="6"/>
        <v>34</v>
      </c>
      <c r="AH2403" s="70">
        <f t="shared" si="5"/>
        <v>43069</v>
      </c>
      <c r="AI2403" s="71">
        <f ca="1"/>
        <v>-920</v>
      </c>
      <c r="AJ2403" s="71" t="str">
        <v>2017</v>
      </c>
      <c r="AK2403" s="70">
        <f t="shared" si="4"/>
        <v>43049</v>
      </c>
    </row>
    <row r="2404" spans="1:37" ht="14.4">
      <c r="A2404" s="239" t="s">
        <v>16692</v>
      </c>
      <c r="B2404" s="56" t="s">
        <v>89</v>
      </c>
      <c r="C2404" s="57">
        <v>42766</v>
      </c>
      <c r="D2404" s="56" t="s">
        <v>90</v>
      </c>
      <c r="E2404" s="56" t="s">
        <v>15779</v>
      </c>
      <c r="F2404" s="271" t="s">
        <v>214</v>
      </c>
      <c r="G2404" s="168" t="s">
        <v>214</v>
      </c>
      <c r="H2404" s="169" t="s">
        <v>2445</v>
      </c>
      <c r="I2404" s="57">
        <f t="shared" si="0"/>
        <v>42796</v>
      </c>
      <c r="J2404" s="56" t="s">
        <v>18</v>
      </c>
      <c r="K2404" s="56" t="s">
        <v>14</v>
      </c>
      <c r="L2404" s="60" t="s">
        <v>16694</v>
      </c>
      <c r="M2404" s="56" t="s">
        <v>16695</v>
      </c>
      <c r="N2404" s="56"/>
      <c r="O2404" s="61"/>
      <c r="P2404" s="56" t="s">
        <v>96</v>
      </c>
      <c r="Q2404" s="57"/>
      <c r="R2404" s="56" t="s">
        <v>108</v>
      </c>
      <c r="S2404" s="56"/>
      <c r="T2404" s="61"/>
      <c r="U2404" s="56" t="s">
        <v>108</v>
      </c>
      <c r="V2404" s="61" t="s">
        <v>108</v>
      </c>
      <c r="W2404" s="56" t="s">
        <v>200</v>
      </c>
      <c r="X2404" s="56" t="s">
        <v>14</v>
      </c>
      <c r="Y2404" s="57">
        <v>43073</v>
      </c>
      <c r="Z2404" s="75"/>
      <c r="AA2404" s="64" t="s">
        <v>16697</v>
      </c>
      <c r="AB2404" s="56" t="s">
        <v>294</v>
      </c>
      <c r="AC2404" s="61"/>
      <c r="AD2404" s="61"/>
      <c r="AE2404" s="67" t="str">
        <f t="shared" si="1"/>
        <v>Jan</v>
      </c>
      <c r="AF2404" s="68" t="str">
        <f t="shared" si="2"/>
        <v>Dec</v>
      </c>
      <c r="AG2404" s="177">
        <f t="shared" si="6"/>
        <v>307</v>
      </c>
      <c r="AH2404" s="70">
        <f t="shared" si="5"/>
        <v>42796</v>
      </c>
      <c r="AI2404" s="71">
        <f ca="1"/>
        <v>-1193</v>
      </c>
      <c r="AJ2404" s="71" t="str">
        <v>2017</v>
      </c>
      <c r="AK2404" s="70">
        <f t="shared" si="4"/>
        <v>42776</v>
      </c>
    </row>
    <row r="2405" spans="1:37" ht="14.4">
      <c r="A2405" s="239" t="s">
        <v>16702</v>
      </c>
      <c r="B2405" s="56" t="s">
        <v>89</v>
      </c>
      <c r="C2405" s="57">
        <v>43039</v>
      </c>
      <c r="D2405" s="56" t="s">
        <v>2397</v>
      </c>
      <c r="E2405" s="56" t="s">
        <v>140</v>
      </c>
      <c r="F2405" s="271" t="s">
        <v>106</v>
      </c>
      <c r="G2405" s="168" t="s">
        <v>107</v>
      </c>
      <c r="H2405" s="169" t="s">
        <v>140</v>
      </c>
      <c r="I2405" s="59">
        <f t="shared" si="0"/>
        <v>43069</v>
      </c>
      <c r="J2405" s="61"/>
      <c r="K2405" s="61"/>
      <c r="L2405" s="60" t="s">
        <v>16703</v>
      </c>
      <c r="M2405" s="56" t="s">
        <v>16704</v>
      </c>
      <c r="N2405" s="56" t="s">
        <v>44</v>
      </c>
      <c r="O2405" s="56" t="s">
        <v>16705</v>
      </c>
      <c r="P2405" s="56" t="s">
        <v>28</v>
      </c>
      <c r="Q2405" s="59"/>
      <c r="R2405" s="61"/>
      <c r="S2405" s="61"/>
      <c r="T2405" s="61"/>
      <c r="U2405" s="66"/>
      <c r="V2405" s="61"/>
      <c r="W2405" s="61"/>
      <c r="X2405" s="56" t="s">
        <v>18</v>
      </c>
      <c r="Y2405" s="57">
        <v>43073</v>
      </c>
      <c r="Z2405" s="75"/>
      <c r="AA2405" s="64" t="s">
        <v>16706</v>
      </c>
      <c r="AB2405" s="61"/>
      <c r="AC2405" s="61"/>
      <c r="AD2405" s="61"/>
      <c r="AE2405" s="67" t="str">
        <f t="shared" si="1"/>
        <v>Oct</v>
      </c>
      <c r="AF2405" s="68" t="str">
        <f t="shared" si="2"/>
        <v>Dec</v>
      </c>
      <c r="AG2405" s="177">
        <f t="shared" si="6"/>
        <v>34</v>
      </c>
      <c r="AH2405" s="70">
        <f t="shared" si="5"/>
        <v>43069</v>
      </c>
      <c r="AI2405" s="71">
        <f ca="1"/>
        <v>-920</v>
      </c>
      <c r="AJ2405" s="71" t="str">
        <v>2017</v>
      </c>
      <c r="AK2405" s="70">
        <f t="shared" si="4"/>
        <v>43049</v>
      </c>
    </row>
    <row r="2406" spans="1:37" ht="14.4">
      <c r="A2406" s="239" t="s">
        <v>16707</v>
      </c>
      <c r="B2406" s="56" t="s">
        <v>89</v>
      </c>
      <c r="C2406" s="57">
        <v>43039</v>
      </c>
      <c r="D2406" s="56" t="s">
        <v>90</v>
      </c>
      <c r="E2406" s="56" t="s">
        <v>140</v>
      </c>
      <c r="F2406" s="271" t="s">
        <v>106</v>
      </c>
      <c r="G2406" s="168" t="s">
        <v>107</v>
      </c>
      <c r="H2406" s="169" t="s">
        <v>140</v>
      </c>
      <c r="I2406" s="59">
        <f t="shared" si="0"/>
        <v>43069</v>
      </c>
      <c r="J2406" s="61"/>
      <c r="K2406" s="61"/>
      <c r="L2406" s="60" t="s">
        <v>16709</v>
      </c>
      <c r="M2406" s="56" t="s">
        <v>16709</v>
      </c>
      <c r="N2406" s="61"/>
      <c r="O2406" s="61"/>
      <c r="P2406" s="61"/>
      <c r="Q2406" s="59"/>
      <c r="R2406" s="61"/>
      <c r="S2406" s="61"/>
      <c r="T2406" s="61"/>
      <c r="U2406" s="66"/>
      <c r="V2406" s="61"/>
      <c r="W2406" s="61"/>
      <c r="X2406" s="56" t="s">
        <v>14</v>
      </c>
      <c r="Y2406" s="57">
        <v>43073</v>
      </c>
      <c r="Z2406" s="75"/>
      <c r="AA2406" s="95"/>
      <c r="AB2406" s="61"/>
      <c r="AC2406" s="61"/>
      <c r="AD2406" s="61"/>
      <c r="AE2406" s="67" t="str">
        <f t="shared" si="1"/>
        <v>Oct</v>
      </c>
      <c r="AF2406" s="68" t="str">
        <f t="shared" si="2"/>
        <v>Dec</v>
      </c>
      <c r="AG2406" s="177">
        <f t="shared" si="6"/>
        <v>34</v>
      </c>
      <c r="AH2406" s="70">
        <f t="shared" si="5"/>
        <v>43069</v>
      </c>
      <c r="AI2406" s="71">
        <f ca="1"/>
        <v>-920</v>
      </c>
      <c r="AJ2406" s="71" t="str">
        <v>2017</v>
      </c>
      <c r="AK2406" s="70">
        <f t="shared" si="4"/>
        <v>43049</v>
      </c>
    </row>
    <row r="2407" spans="1:37" ht="14.4">
      <c r="A2407" s="239" t="s">
        <v>16712</v>
      </c>
      <c r="B2407" s="56" t="s">
        <v>89</v>
      </c>
      <c r="C2407" s="57">
        <v>43039</v>
      </c>
      <c r="D2407" s="56" t="s">
        <v>90</v>
      </c>
      <c r="E2407" s="56" t="s">
        <v>15779</v>
      </c>
      <c r="F2407" s="271" t="s">
        <v>214</v>
      </c>
      <c r="G2407" s="168" t="s">
        <v>214</v>
      </c>
      <c r="H2407" s="169" t="s">
        <v>2445</v>
      </c>
      <c r="I2407" s="57">
        <f t="shared" si="0"/>
        <v>43069</v>
      </c>
      <c r="J2407" s="56" t="s">
        <v>18</v>
      </c>
      <c r="K2407" s="56" t="s">
        <v>14</v>
      </c>
      <c r="L2407" s="60" t="s">
        <v>16714</v>
      </c>
      <c r="M2407" s="61"/>
      <c r="N2407" s="56" t="s">
        <v>20</v>
      </c>
      <c r="O2407" s="61"/>
      <c r="P2407" s="56" t="s">
        <v>96</v>
      </c>
      <c r="Q2407" s="57"/>
      <c r="R2407" s="56" t="s">
        <v>108</v>
      </c>
      <c r="S2407" s="56"/>
      <c r="T2407" s="61"/>
      <c r="U2407" s="56" t="s">
        <v>108</v>
      </c>
      <c r="V2407" s="61" t="s">
        <v>108</v>
      </c>
      <c r="W2407" s="61"/>
      <c r="X2407" s="56" t="s">
        <v>14</v>
      </c>
      <c r="Y2407" s="57">
        <v>43073</v>
      </c>
      <c r="Z2407" s="75"/>
      <c r="AA2407" s="64" t="s">
        <v>16715</v>
      </c>
      <c r="AB2407" s="56" t="s">
        <v>3872</v>
      </c>
      <c r="AC2407" s="61"/>
      <c r="AD2407" s="61"/>
      <c r="AE2407" s="67" t="str">
        <f t="shared" si="1"/>
        <v>Oct</v>
      </c>
      <c r="AF2407" s="68" t="str">
        <f t="shared" si="2"/>
        <v>Dec</v>
      </c>
      <c r="AG2407" s="177">
        <f t="shared" si="6"/>
        <v>34</v>
      </c>
      <c r="AH2407" s="70">
        <f t="shared" si="5"/>
        <v>43069</v>
      </c>
      <c r="AI2407" s="71">
        <f ca="1"/>
        <v>-920</v>
      </c>
      <c r="AJ2407" s="71" t="str">
        <v>2017</v>
      </c>
      <c r="AK2407" s="70">
        <f t="shared" si="4"/>
        <v>43049</v>
      </c>
    </row>
    <row r="2408" spans="1:37" ht="14.4">
      <c r="A2408" s="239" t="s">
        <v>16717</v>
      </c>
      <c r="B2408" s="56" t="s">
        <v>89</v>
      </c>
      <c r="C2408" s="57">
        <v>43033</v>
      </c>
      <c r="D2408" s="56" t="s">
        <v>90</v>
      </c>
      <c r="E2408" s="56" t="s">
        <v>30</v>
      </c>
      <c r="F2408" s="271" t="s">
        <v>106</v>
      </c>
      <c r="G2408" s="168" t="s">
        <v>107</v>
      </c>
      <c r="H2408" s="169" t="s">
        <v>129</v>
      </c>
      <c r="I2408" s="59">
        <f t="shared" si="0"/>
        <v>43063</v>
      </c>
      <c r="J2408" s="61"/>
      <c r="K2408" s="61"/>
      <c r="L2408" s="60" t="s">
        <v>16552</v>
      </c>
      <c r="M2408" s="56" t="s">
        <v>16720</v>
      </c>
      <c r="N2408" s="61"/>
      <c r="O2408" s="56" t="s">
        <v>16721</v>
      </c>
      <c r="P2408" s="56" t="s">
        <v>21</v>
      </c>
      <c r="Q2408" s="59"/>
      <c r="R2408" s="61"/>
      <c r="S2408" s="61"/>
      <c r="T2408" s="61"/>
      <c r="U2408" s="66"/>
      <c r="V2408" s="61"/>
      <c r="W2408" s="61"/>
      <c r="X2408" s="61"/>
      <c r="Y2408" s="57">
        <v>43073</v>
      </c>
      <c r="Z2408" s="63">
        <v>9</v>
      </c>
      <c r="AA2408" s="64" t="s">
        <v>16723</v>
      </c>
      <c r="AB2408" s="61"/>
      <c r="AC2408" s="61"/>
      <c r="AD2408" s="61"/>
      <c r="AE2408" s="67" t="str">
        <f t="shared" si="1"/>
        <v>Oct</v>
      </c>
      <c r="AF2408" s="68" t="str">
        <f t="shared" si="2"/>
        <v>Dec</v>
      </c>
      <c r="AG2408" s="177">
        <f t="shared" si="6"/>
        <v>40</v>
      </c>
      <c r="AH2408" s="70">
        <f t="shared" si="5"/>
        <v>43063</v>
      </c>
      <c r="AI2408" s="71">
        <f ca="1"/>
        <v>-926</v>
      </c>
      <c r="AJ2408" s="71" t="str">
        <v>2017</v>
      </c>
      <c r="AK2408" s="70">
        <f t="shared" si="4"/>
        <v>43043</v>
      </c>
    </row>
    <row r="2409" spans="1:37" ht="14.4">
      <c r="A2409" s="239" t="s">
        <v>16725</v>
      </c>
      <c r="B2409" s="56" t="s">
        <v>89</v>
      </c>
      <c r="C2409" s="57">
        <v>43034</v>
      </c>
      <c r="D2409" s="56" t="s">
        <v>90</v>
      </c>
      <c r="E2409" s="56" t="s">
        <v>30</v>
      </c>
      <c r="F2409" s="271" t="s">
        <v>106</v>
      </c>
      <c r="G2409" s="168" t="s">
        <v>107</v>
      </c>
      <c r="H2409" s="169" t="s">
        <v>129</v>
      </c>
      <c r="I2409" s="59">
        <f t="shared" si="0"/>
        <v>43064</v>
      </c>
      <c r="J2409" s="61"/>
      <c r="K2409" s="61"/>
      <c r="L2409" s="60" t="s">
        <v>16552</v>
      </c>
      <c r="M2409" s="56" t="s">
        <v>16683</v>
      </c>
      <c r="N2409" s="56" t="s">
        <v>172</v>
      </c>
      <c r="O2409" s="56" t="s">
        <v>16684</v>
      </c>
      <c r="P2409" s="56" t="s">
        <v>17</v>
      </c>
      <c r="Q2409" s="59"/>
      <c r="R2409" s="61"/>
      <c r="S2409" s="61"/>
      <c r="T2409" s="61"/>
      <c r="U2409" s="66"/>
      <c r="V2409" s="61"/>
      <c r="W2409" s="61"/>
      <c r="X2409" s="56" t="s">
        <v>18</v>
      </c>
      <c r="Y2409" s="57">
        <v>43073</v>
      </c>
      <c r="Z2409" s="75"/>
      <c r="AA2409" s="64" t="s">
        <v>16726</v>
      </c>
      <c r="AB2409" s="61"/>
      <c r="AC2409" s="61"/>
      <c r="AD2409" s="61"/>
      <c r="AE2409" s="67" t="str">
        <f t="shared" si="1"/>
        <v>Oct</v>
      </c>
      <c r="AF2409" s="68" t="str">
        <f t="shared" si="2"/>
        <v>Dec</v>
      </c>
      <c r="AG2409" s="177">
        <f t="shared" si="6"/>
        <v>39</v>
      </c>
      <c r="AH2409" s="70">
        <f t="shared" si="5"/>
        <v>43064</v>
      </c>
      <c r="AI2409" s="71">
        <f ca="1"/>
        <v>-925</v>
      </c>
      <c r="AJ2409" s="71" t="str">
        <v>2017</v>
      </c>
      <c r="AK2409" s="70">
        <f t="shared" si="4"/>
        <v>43044</v>
      </c>
    </row>
    <row r="2410" spans="1:37" ht="14.4">
      <c r="A2410" s="239" t="s">
        <v>16731</v>
      </c>
      <c r="B2410" s="56" t="s">
        <v>89</v>
      </c>
      <c r="C2410" s="57">
        <v>43035</v>
      </c>
      <c r="D2410" s="56" t="s">
        <v>90</v>
      </c>
      <c r="E2410" s="56" t="s">
        <v>30</v>
      </c>
      <c r="F2410" s="271" t="s">
        <v>106</v>
      </c>
      <c r="G2410" s="168" t="s">
        <v>107</v>
      </c>
      <c r="H2410" s="169" t="s">
        <v>129</v>
      </c>
      <c r="I2410" s="59">
        <f t="shared" si="0"/>
        <v>43065</v>
      </c>
      <c r="J2410" s="61"/>
      <c r="K2410" s="61"/>
      <c r="L2410" s="60" t="s">
        <v>16732</v>
      </c>
      <c r="M2410" s="56" t="s">
        <v>16733</v>
      </c>
      <c r="N2410" s="56" t="s">
        <v>13</v>
      </c>
      <c r="O2410" s="61"/>
      <c r="P2410" s="61"/>
      <c r="Q2410" s="59"/>
      <c r="R2410" s="61"/>
      <c r="S2410" s="61"/>
      <c r="T2410" s="61"/>
      <c r="U2410" s="66"/>
      <c r="V2410" s="61"/>
      <c r="W2410" s="61"/>
      <c r="X2410" s="61"/>
      <c r="Y2410" s="57">
        <v>43073</v>
      </c>
      <c r="Z2410" s="63">
        <v>9</v>
      </c>
      <c r="AA2410" s="64" t="s">
        <v>16734</v>
      </c>
      <c r="AB2410" s="61"/>
      <c r="AC2410" s="61"/>
      <c r="AD2410" s="61"/>
      <c r="AE2410" s="67" t="str">
        <f t="shared" si="1"/>
        <v>Oct</v>
      </c>
      <c r="AF2410" s="68" t="str">
        <f t="shared" si="2"/>
        <v>Dec</v>
      </c>
      <c r="AG2410" s="177">
        <f t="shared" si="6"/>
        <v>38</v>
      </c>
      <c r="AH2410" s="70">
        <f t="shared" si="5"/>
        <v>43065</v>
      </c>
      <c r="AI2410" s="71">
        <f ca="1"/>
        <v>-924</v>
      </c>
      <c r="AJ2410" s="71" t="str">
        <v>2017</v>
      </c>
      <c r="AK2410" s="70">
        <f t="shared" si="4"/>
        <v>43045</v>
      </c>
    </row>
    <row r="2411" spans="1:37" ht="14.4">
      <c r="A2411" s="239" t="s">
        <v>16736</v>
      </c>
      <c r="B2411" s="56" t="s">
        <v>89</v>
      </c>
      <c r="C2411" s="57">
        <v>43039</v>
      </c>
      <c r="D2411" s="56" t="s">
        <v>90</v>
      </c>
      <c r="E2411" s="56" t="s">
        <v>30</v>
      </c>
      <c r="F2411" s="271" t="s">
        <v>106</v>
      </c>
      <c r="G2411" s="168" t="s">
        <v>107</v>
      </c>
      <c r="H2411" s="169" t="s">
        <v>129</v>
      </c>
      <c r="I2411" s="59">
        <f t="shared" si="0"/>
        <v>43069</v>
      </c>
      <c r="J2411" s="61"/>
      <c r="K2411" s="61"/>
      <c r="L2411" s="60" t="s">
        <v>16737</v>
      </c>
      <c r="M2411" s="56" t="s">
        <v>16738</v>
      </c>
      <c r="N2411" s="56" t="s">
        <v>189</v>
      </c>
      <c r="O2411" s="56" t="s">
        <v>16739</v>
      </c>
      <c r="P2411" s="56" t="s">
        <v>17</v>
      </c>
      <c r="Q2411" s="59"/>
      <c r="R2411" s="61"/>
      <c r="S2411" s="61"/>
      <c r="T2411" s="61"/>
      <c r="U2411" s="66"/>
      <c r="V2411" s="61"/>
      <c r="W2411" s="61"/>
      <c r="X2411" s="56" t="s">
        <v>18</v>
      </c>
      <c r="Y2411" s="57">
        <v>43073</v>
      </c>
      <c r="Z2411" s="75"/>
      <c r="AA2411" s="64" t="s">
        <v>4585</v>
      </c>
      <c r="AB2411" s="61"/>
      <c r="AC2411" s="61"/>
      <c r="AD2411" s="61"/>
      <c r="AE2411" s="67" t="str">
        <f t="shared" si="1"/>
        <v>Oct</v>
      </c>
      <c r="AF2411" s="68" t="str">
        <f t="shared" si="2"/>
        <v>Dec</v>
      </c>
      <c r="AG2411" s="177">
        <f t="shared" si="6"/>
        <v>34</v>
      </c>
      <c r="AH2411" s="70">
        <f t="shared" si="5"/>
        <v>43069</v>
      </c>
      <c r="AI2411" s="71">
        <f ca="1"/>
        <v>-920</v>
      </c>
      <c r="AJ2411" s="71" t="str">
        <v>2017</v>
      </c>
      <c r="AK2411" s="70">
        <f t="shared" si="4"/>
        <v>43049</v>
      </c>
    </row>
    <row r="2412" spans="1:37" ht="14.4">
      <c r="A2412" s="239" t="s">
        <v>16743</v>
      </c>
      <c r="B2412" s="56" t="s">
        <v>89</v>
      </c>
      <c r="C2412" s="57">
        <v>43040</v>
      </c>
      <c r="D2412" s="56" t="s">
        <v>2397</v>
      </c>
      <c r="E2412" s="56" t="s">
        <v>140</v>
      </c>
      <c r="F2412" s="271" t="s">
        <v>106</v>
      </c>
      <c r="G2412" s="168" t="s">
        <v>107</v>
      </c>
      <c r="H2412" s="169" t="s">
        <v>140</v>
      </c>
      <c r="I2412" s="59">
        <f t="shared" si="0"/>
        <v>43070</v>
      </c>
      <c r="J2412" s="56" t="s">
        <v>1946</v>
      </c>
      <c r="K2412" s="56" t="s">
        <v>1946</v>
      </c>
      <c r="L2412" s="60" t="s">
        <v>16744</v>
      </c>
      <c r="M2412" s="56" t="s">
        <v>16744</v>
      </c>
      <c r="N2412" s="56" t="s">
        <v>266</v>
      </c>
      <c r="O2412" s="56" t="s">
        <v>16745</v>
      </c>
      <c r="P2412" s="56" t="s">
        <v>133</v>
      </c>
      <c r="Q2412" s="59"/>
      <c r="R2412" s="61"/>
      <c r="S2412" s="61"/>
      <c r="T2412" s="61"/>
      <c r="U2412" s="66"/>
      <c r="V2412" s="61"/>
      <c r="W2412" s="61"/>
      <c r="X2412" s="56" t="s">
        <v>18</v>
      </c>
      <c r="Y2412" s="57">
        <v>43073</v>
      </c>
      <c r="Z2412" s="75"/>
      <c r="AA2412" s="64" t="s">
        <v>16746</v>
      </c>
      <c r="AB2412" s="61"/>
      <c r="AC2412" s="61"/>
      <c r="AD2412" s="61"/>
      <c r="AE2412" s="67" t="str">
        <f t="shared" si="1"/>
        <v>Nov</v>
      </c>
      <c r="AF2412" s="68" t="str">
        <f t="shared" si="2"/>
        <v>Dec</v>
      </c>
      <c r="AG2412" s="177">
        <f t="shared" si="6"/>
        <v>33</v>
      </c>
      <c r="AH2412" s="70">
        <f t="shared" si="5"/>
        <v>43070</v>
      </c>
      <c r="AI2412" s="71">
        <f ca="1"/>
        <v>-919</v>
      </c>
      <c r="AJ2412" s="71" t="str">
        <v>2017</v>
      </c>
      <c r="AK2412" s="70">
        <f t="shared" si="4"/>
        <v>43050</v>
      </c>
    </row>
    <row r="2413" spans="1:37" ht="14.4">
      <c r="A2413" s="239" t="s">
        <v>16747</v>
      </c>
      <c r="B2413" s="56" t="s">
        <v>89</v>
      </c>
      <c r="C2413" s="57">
        <v>43040</v>
      </c>
      <c r="D2413" s="56" t="s">
        <v>90</v>
      </c>
      <c r="E2413" s="56" t="s">
        <v>140</v>
      </c>
      <c r="F2413" s="271" t="s">
        <v>106</v>
      </c>
      <c r="G2413" s="168" t="s">
        <v>107</v>
      </c>
      <c r="H2413" s="169" t="s">
        <v>140</v>
      </c>
      <c r="I2413" s="59">
        <f t="shared" si="0"/>
        <v>43070</v>
      </c>
      <c r="J2413" s="56" t="s">
        <v>1946</v>
      </c>
      <c r="K2413" s="56" t="s">
        <v>6453</v>
      </c>
      <c r="L2413" s="60" t="s">
        <v>16748</v>
      </c>
      <c r="M2413" s="56" t="s">
        <v>16749</v>
      </c>
      <c r="N2413" s="61"/>
      <c r="O2413" s="61"/>
      <c r="P2413" s="61"/>
      <c r="Q2413" s="59"/>
      <c r="R2413" s="61"/>
      <c r="S2413" s="61"/>
      <c r="T2413" s="61"/>
      <c r="U2413" s="66"/>
      <c r="V2413" s="61"/>
      <c r="W2413" s="61"/>
      <c r="X2413" s="56" t="s">
        <v>14</v>
      </c>
      <c r="Y2413" s="57">
        <v>43073</v>
      </c>
      <c r="Z2413" s="75"/>
      <c r="AA2413" s="64" t="s">
        <v>16750</v>
      </c>
      <c r="AB2413" s="61"/>
      <c r="AC2413" s="61"/>
      <c r="AD2413" s="61"/>
      <c r="AE2413" s="67" t="str">
        <f t="shared" si="1"/>
        <v>Nov</v>
      </c>
      <c r="AF2413" s="68" t="str">
        <f t="shared" si="2"/>
        <v>Dec</v>
      </c>
      <c r="AG2413" s="177">
        <f t="shared" si="6"/>
        <v>33</v>
      </c>
      <c r="AH2413" s="70">
        <f t="shared" si="5"/>
        <v>43070</v>
      </c>
      <c r="AI2413" s="71">
        <f ca="1"/>
        <v>-919</v>
      </c>
      <c r="AJ2413" s="71" t="str">
        <v>2017</v>
      </c>
      <c r="AK2413" s="70">
        <f t="shared" si="4"/>
        <v>43050</v>
      </c>
    </row>
    <row r="2414" spans="1:37" ht="14.4">
      <c r="A2414" s="239" t="s">
        <v>16751</v>
      </c>
      <c r="B2414" s="56" t="s">
        <v>89</v>
      </c>
      <c r="C2414" s="57">
        <v>43040</v>
      </c>
      <c r="D2414" s="56" t="s">
        <v>131</v>
      </c>
      <c r="E2414" s="56" t="s">
        <v>140</v>
      </c>
      <c r="F2414" s="271" t="s">
        <v>106</v>
      </c>
      <c r="G2414" s="168" t="s">
        <v>107</v>
      </c>
      <c r="H2414" s="169" t="s">
        <v>140</v>
      </c>
      <c r="I2414" s="59">
        <f t="shared" si="0"/>
        <v>43070</v>
      </c>
      <c r="J2414" s="56" t="s">
        <v>1946</v>
      </c>
      <c r="K2414" s="56" t="s">
        <v>1946</v>
      </c>
      <c r="L2414" s="60" t="s">
        <v>145</v>
      </c>
      <c r="M2414" s="56" t="s">
        <v>16752</v>
      </c>
      <c r="N2414" s="56" t="s">
        <v>29</v>
      </c>
      <c r="O2414" s="56" t="s">
        <v>16753</v>
      </c>
      <c r="P2414" s="56" t="s">
        <v>96</v>
      </c>
      <c r="Q2414" s="59"/>
      <c r="R2414" s="61"/>
      <c r="S2414" s="61"/>
      <c r="T2414" s="61"/>
      <c r="U2414" s="66"/>
      <c r="V2414" s="61"/>
      <c r="W2414" s="61"/>
      <c r="X2414" s="56" t="s">
        <v>18</v>
      </c>
      <c r="Y2414" s="57">
        <v>43073</v>
      </c>
      <c r="Z2414" s="75"/>
      <c r="AA2414" s="64" t="s">
        <v>6089</v>
      </c>
      <c r="AB2414" s="61"/>
      <c r="AC2414" s="61"/>
      <c r="AD2414" s="61"/>
      <c r="AE2414" s="67" t="str">
        <f t="shared" si="1"/>
        <v>Nov</v>
      </c>
      <c r="AF2414" s="68" t="str">
        <f t="shared" si="2"/>
        <v>Dec</v>
      </c>
      <c r="AG2414" s="177">
        <f t="shared" si="6"/>
        <v>33</v>
      </c>
      <c r="AH2414" s="70">
        <f t="shared" si="5"/>
        <v>43070</v>
      </c>
      <c r="AI2414" s="71">
        <f ca="1"/>
        <v>-919</v>
      </c>
      <c r="AJ2414" s="71" t="str">
        <v>2017</v>
      </c>
      <c r="AK2414" s="70">
        <f t="shared" si="4"/>
        <v>43050</v>
      </c>
    </row>
    <row r="2415" spans="1:37" ht="14.4">
      <c r="A2415" s="239" t="s">
        <v>16755</v>
      </c>
      <c r="B2415" s="56" t="s">
        <v>89</v>
      </c>
      <c r="C2415" s="57">
        <v>43040</v>
      </c>
      <c r="D2415" s="56" t="s">
        <v>131</v>
      </c>
      <c r="E2415" s="56" t="s">
        <v>140</v>
      </c>
      <c r="F2415" s="271" t="s">
        <v>106</v>
      </c>
      <c r="G2415" s="168" t="s">
        <v>107</v>
      </c>
      <c r="H2415" s="169" t="s">
        <v>140</v>
      </c>
      <c r="I2415" s="59">
        <f t="shared" si="0"/>
        <v>43070</v>
      </c>
      <c r="J2415" s="56" t="s">
        <v>1946</v>
      </c>
      <c r="K2415" s="56" t="s">
        <v>1946</v>
      </c>
      <c r="L2415" s="60" t="s">
        <v>145</v>
      </c>
      <c r="M2415" s="56" t="s">
        <v>16756</v>
      </c>
      <c r="N2415" s="56" t="s">
        <v>271</v>
      </c>
      <c r="O2415" s="56" t="s">
        <v>16757</v>
      </c>
      <c r="P2415" s="56" t="s">
        <v>96</v>
      </c>
      <c r="Q2415" s="59"/>
      <c r="R2415" s="61"/>
      <c r="S2415" s="61"/>
      <c r="T2415" s="61"/>
      <c r="U2415" s="66"/>
      <c r="V2415" s="61"/>
      <c r="W2415" s="61"/>
      <c r="X2415" s="56" t="s">
        <v>18</v>
      </c>
      <c r="Y2415" s="57">
        <v>43073</v>
      </c>
      <c r="Z2415" s="75"/>
      <c r="AA2415" s="64" t="s">
        <v>6089</v>
      </c>
      <c r="AB2415" s="61"/>
      <c r="AC2415" s="61"/>
      <c r="AD2415" s="61"/>
      <c r="AE2415" s="67" t="str">
        <f t="shared" si="1"/>
        <v>Nov</v>
      </c>
      <c r="AF2415" s="68" t="str">
        <f t="shared" si="2"/>
        <v>Dec</v>
      </c>
      <c r="AG2415" s="177">
        <f t="shared" si="6"/>
        <v>33</v>
      </c>
      <c r="AH2415" s="70">
        <f t="shared" si="5"/>
        <v>43070</v>
      </c>
      <c r="AI2415" s="71">
        <f ca="1"/>
        <v>-919</v>
      </c>
      <c r="AJ2415" s="71" t="str">
        <v>2017</v>
      </c>
      <c r="AK2415" s="70">
        <f t="shared" si="4"/>
        <v>43050</v>
      </c>
    </row>
    <row r="2416" spans="1:37" ht="14.4">
      <c r="A2416" s="239" t="s">
        <v>16758</v>
      </c>
      <c r="B2416" s="56" t="s">
        <v>89</v>
      </c>
      <c r="C2416" s="57">
        <v>43040</v>
      </c>
      <c r="D2416" s="56" t="s">
        <v>131</v>
      </c>
      <c r="E2416" s="56" t="s">
        <v>140</v>
      </c>
      <c r="F2416" s="271" t="s">
        <v>106</v>
      </c>
      <c r="G2416" s="168" t="s">
        <v>107</v>
      </c>
      <c r="H2416" s="169" t="s">
        <v>140</v>
      </c>
      <c r="I2416" s="59">
        <f t="shared" si="0"/>
        <v>43070</v>
      </c>
      <c r="J2416" s="56" t="s">
        <v>16437</v>
      </c>
      <c r="K2416" s="56" t="s">
        <v>1946</v>
      </c>
      <c r="L2416" s="60" t="s">
        <v>145</v>
      </c>
      <c r="M2416" s="56" t="s">
        <v>16759</v>
      </c>
      <c r="N2416" s="56" t="s">
        <v>114</v>
      </c>
      <c r="O2416" s="56" t="s">
        <v>16762</v>
      </c>
      <c r="P2416" s="56" t="s">
        <v>96</v>
      </c>
      <c r="Q2416" s="59"/>
      <c r="R2416" s="61"/>
      <c r="S2416" s="61"/>
      <c r="T2416" s="61"/>
      <c r="U2416" s="66"/>
      <c r="V2416" s="61"/>
      <c r="W2416" s="61"/>
      <c r="X2416" s="56" t="s">
        <v>18</v>
      </c>
      <c r="Y2416" s="57">
        <v>43073</v>
      </c>
      <c r="Z2416" s="75"/>
      <c r="AA2416" s="64" t="s">
        <v>6089</v>
      </c>
      <c r="AB2416" s="61"/>
      <c r="AC2416" s="61"/>
      <c r="AD2416" s="61"/>
      <c r="AE2416" s="67" t="str">
        <f t="shared" si="1"/>
        <v>Nov</v>
      </c>
      <c r="AF2416" s="68" t="str">
        <f t="shared" si="2"/>
        <v>Dec</v>
      </c>
      <c r="AG2416" s="177">
        <f t="shared" si="6"/>
        <v>33</v>
      </c>
      <c r="AH2416" s="70">
        <f t="shared" si="5"/>
        <v>43070</v>
      </c>
      <c r="AI2416" s="71">
        <f ca="1"/>
        <v>-919</v>
      </c>
      <c r="AJ2416" s="71" t="str">
        <v>2017</v>
      </c>
      <c r="AK2416" s="70">
        <f t="shared" si="4"/>
        <v>43050</v>
      </c>
    </row>
    <row r="2417" spans="1:37" ht="14.4">
      <c r="A2417" s="239" t="s">
        <v>16765</v>
      </c>
      <c r="B2417" s="56" t="s">
        <v>89</v>
      </c>
      <c r="C2417" s="57">
        <v>43040</v>
      </c>
      <c r="D2417" s="56" t="s">
        <v>131</v>
      </c>
      <c r="E2417" s="56" t="s">
        <v>140</v>
      </c>
      <c r="F2417" s="271" t="s">
        <v>106</v>
      </c>
      <c r="G2417" s="168" t="s">
        <v>107</v>
      </c>
      <c r="H2417" s="169" t="s">
        <v>140</v>
      </c>
      <c r="I2417" s="59">
        <f t="shared" si="0"/>
        <v>43070</v>
      </c>
      <c r="J2417" s="56" t="s">
        <v>1946</v>
      </c>
      <c r="K2417" s="56" t="s">
        <v>1946</v>
      </c>
      <c r="L2417" s="60" t="s">
        <v>145</v>
      </c>
      <c r="M2417" s="56" t="s">
        <v>16766</v>
      </c>
      <c r="N2417" s="56" t="s">
        <v>132</v>
      </c>
      <c r="O2417" s="56" t="s">
        <v>16767</v>
      </c>
      <c r="P2417" s="56" t="s">
        <v>96</v>
      </c>
      <c r="Q2417" s="59"/>
      <c r="R2417" s="61"/>
      <c r="S2417" s="61"/>
      <c r="T2417" s="61"/>
      <c r="U2417" s="66"/>
      <c r="V2417" s="61"/>
      <c r="W2417" s="61"/>
      <c r="X2417" s="56" t="s">
        <v>18</v>
      </c>
      <c r="Y2417" s="57">
        <v>43073</v>
      </c>
      <c r="Z2417" s="75"/>
      <c r="AA2417" s="64" t="s">
        <v>16768</v>
      </c>
      <c r="AB2417" s="61"/>
      <c r="AC2417" s="61"/>
      <c r="AD2417" s="61"/>
      <c r="AE2417" s="67" t="str">
        <f t="shared" si="1"/>
        <v>Nov</v>
      </c>
      <c r="AF2417" s="68" t="str">
        <f t="shared" si="2"/>
        <v>Dec</v>
      </c>
      <c r="AG2417" s="177">
        <f t="shared" si="6"/>
        <v>33</v>
      </c>
      <c r="AH2417" s="70">
        <f t="shared" si="5"/>
        <v>43070</v>
      </c>
      <c r="AI2417" s="71">
        <f ca="1"/>
        <v>-919</v>
      </c>
      <c r="AJ2417" s="71" t="str">
        <v>2017</v>
      </c>
      <c r="AK2417" s="70">
        <f t="shared" si="4"/>
        <v>43050</v>
      </c>
    </row>
    <row r="2418" spans="1:37" ht="14.4">
      <c r="A2418" s="239" t="s">
        <v>16771</v>
      </c>
      <c r="B2418" s="56" t="s">
        <v>89</v>
      </c>
      <c r="C2418" s="57">
        <v>43040</v>
      </c>
      <c r="D2418" s="56" t="s">
        <v>1027</v>
      </c>
      <c r="E2418" s="56" t="s">
        <v>140</v>
      </c>
      <c r="F2418" s="271" t="s">
        <v>106</v>
      </c>
      <c r="G2418" s="168" t="s">
        <v>107</v>
      </c>
      <c r="H2418" s="169" t="s">
        <v>140</v>
      </c>
      <c r="I2418" s="59">
        <f t="shared" si="0"/>
        <v>43070</v>
      </c>
      <c r="J2418" s="61"/>
      <c r="K2418" s="61"/>
      <c r="L2418" s="60" t="s">
        <v>642</v>
      </c>
      <c r="M2418" s="56" t="s">
        <v>16773</v>
      </c>
      <c r="N2418" s="56" t="s">
        <v>29</v>
      </c>
      <c r="O2418" s="56" t="s">
        <v>16774</v>
      </c>
      <c r="P2418" s="56" t="s">
        <v>17</v>
      </c>
      <c r="Q2418" s="59"/>
      <c r="R2418" s="61"/>
      <c r="S2418" s="61"/>
      <c r="T2418" s="61"/>
      <c r="U2418" s="66"/>
      <c r="V2418" s="61"/>
      <c r="W2418" s="61"/>
      <c r="X2418" s="56" t="s">
        <v>18</v>
      </c>
      <c r="Y2418" s="57">
        <v>43073</v>
      </c>
      <c r="Z2418" s="75"/>
      <c r="AA2418" s="64" t="s">
        <v>16775</v>
      </c>
      <c r="AB2418" s="61"/>
      <c r="AC2418" s="61"/>
      <c r="AD2418" s="61"/>
      <c r="AE2418" s="67" t="str">
        <f t="shared" si="1"/>
        <v>Nov</v>
      </c>
      <c r="AF2418" s="68" t="str">
        <f t="shared" si="2"/>
        <v>Dec</v>
      </c>
      <c r="AG2418" s="177">
        <f t="shared" si="6"/>
        <v>33</v>
      </c>
      <c r="AH2418" s="70">
        <f t="shared" si="5"/>
        <v>43070</v>
      </c>
      <c r="AI2418" s="71">
        <f ca="1"/>
        <v>-919</v>
      </c>
      <c r="AJ2418" s="71" t="str">
        <v>2017</v>
      </c>
      <c r="AK2418" s="70">
        <f t="shared" si="4"/>
        <v>43050</v>
      </c>
    </row>
    <row r="2419" spans="1:37" ht="14.4">
      <c r="A2419" s="239" t="s">
        <v>16776</v>
      </c>
      <c r="B2419" s="56" t="s">
        <v>89</v>
      </c>
      <c r="C2419" s="57">
        <v>43040</v>
      </c>
      <c r="D2419" s="56" t="s">
        <v>1027</v>
      </c>
      <c r="E2419" s="56" t="s">
        <v>140</v>
      </c>
      <c r="F2419" s="271" t="s">
        <v>106</v>
      </c>
      <c r="G2419" s="168" t="s">
        <v>107</v>
      </c>
      <c r="H2419" s="169" t="s">
        <v>140</v>
      </c>
      <c r="I2419" s="59">
        <f t="shared" si="0"/>
        <v>43070</v>
      </c>
      <c r="J2419" s="56" t="s">
        <v>1946</v>
      </c>
      <c r="K2419" s="56" t="s">
        <v>1946</v>
      </c>
      <c r="L2419" s="60" t="s">
        <v>642</v>
      </c>
      <c r="M2419" s="56" t="s">
        <v>16777</v>
      </c>
      <c r="N2419" s="56" t="s">
        <v>44</v>
      </c>
      <c r="O2419" s="56" t="s">
        <v>16778</v>
      </c>
      <c r="P2419" s="56" t="s">
        <v>21</v>
      </c>
      <c r="Q2419" s="59"/>
      <c r="R2419" s="61"/>
      <c r="S2419" s="61"/>
      <c r="T2419" s="61"/>
      <c r="U2419" s="66"/>
      <c r="V2419" s="61"/>
      <c r="W2419" s="61"/>
      <c r="X2419" s="56" t="s">
        <v>18</v>
      </c>
      <c r="Y2419" s="57">
        <v>43073</v>
      </c>
      <c r="Z2419" s="75"/>
      <c r="AA2419" s="64" t="s">
        <v>13612</v>
      </c>
      <c r="AB2419" s="61"/>
      <c r="AC2419" s="61"/>
      <c r="AD2419" s="61"/>
      <c r="AE2419" s="67" t="str">
        <f t="shared" si="1"/>
        <v>Nov</v>
      </c>
      <c r="AF2419" s="68" t="str">
        <f t="shared" si="2"/>
        <v>Dec</v>
      </c>
      <c r="AG2419" s="177">
        <f t="shared" si="6"/>
        <v>33</v>
      </c>
      <c r="AH2419" s="70">
        <f t="shared" si="5"/>
        <v>43070</v>
      </c>
      <c r="AI2419" s="71">
        <f ca="1"/>
        <v>-919</v>
      </c>
      <c r="AJ2419" s="71" t="str">
        <v>2017</v>
      </c>
      <c r="AK2419" s="70">
        <f t="shared" si="4"/>
        <v>43050</v>
      </c>
    </row>
    <row r="2420" spans="1:37" ht="14.4">
      <c r="A2420" s="239" t="s">
        <v>16779</v>
      </c>
      <c r="B2420" s="56" t="s">
        <v>89</v>
      </c>
      <c r="C2420" s="57">
        <v>43040</v>
      </c>
      <c r="D2420" s="56" t="s">
        <v>90</v>
      </c>
      <c r="E2420" s="56" t="s">
        <v>140</v>
      </c>
      <c r="F2420" s="271" t="s">
        <v>106</v>
      </c>
      <c r="G2420" s="168" t="s">
        <v>107</v>
      </c>
      <c r="H2420" s="169" t="s">
        <v>140</v>
      </c>
      <c r="I2420" s="59">
        <f t="shared" si="0"/>
        <v>43070</v>
      </c>
      <c r="J2420" s="56" t="s">
        <v>1946</v>
      </c>
      <c r="K2420" s="61"/>
      <c r="L2420" s="60" t="s">
        <v>16780</v>
      </c>
      <c r="M2420" s="56" t="s">
        <v>16780</v>
      </c>
      <c r="N2420" s="56" t="s">
        <v>137</v>
      </c>
      <c r="O2420" s="56" t="s">
        <v>16524</v>
      </c>
      <c r="P2420" s="56" t="s">
        <v>133</v>
      </c>
      <c r="Q2420" s="59"/>
      <c r="R2420" s="61"/>
      <c r="S2420" s="61"/>
      <c r="T2420" s="61"/>
      <c r="U2420" s="66"/>
      <c r="V2420" s="61"/>
      <c r="W2420" s="61"/>
      <c r="X2420" s="56" t="s">
        <v>18</v>
      </c>
      <c r="Y2420" s="57">
        <v>43073</v>
      </c>
      <c r="Z2420" s="75"/>
      <c r="AA2420" s="64" t="s">
        <v>16781</v>
      </c>
      <c r="AB2420" s="61"/>
      <c r="AC2420" s="61"/>
      <c r="AD2420" s="61"/>
      <c r="AE2420" s="67" t="str">
        <f t="shared" si="1"/>
        <v>Nov</v>
      </c>
      <c r="AF2420" s="68" t="str">
        <f t="shared" si="2"/>
        <v>Dec</v>
      </c>
      <c r="AG2420" s="177">
        <f t="shared" si="6"/>
        <v>33</v>
      </c>
      <c r="AH2420" s="70">
        <f t="shared" si="5"/>
        <v>43070</v>
      </c>
      <c r="AI2420" s="71">
        <f ca="1"/>
        <v>-919</v>
      </c>
      <c r="AJ2420" s="71" t="str">
        <v>2017</v>
      </c>
      <c r="AK2420" s="70">
        <f t="shared" si="4"/>
        <v>43050</v>
      </c>
    </row>
    <row r="2421" spans="1:37" ht="14.4">
      <c r="A2421" s="239" t="s">
        <v>16782</v>
      </c>
      <c r="B2421" s="56" t="s">
        <v>89</v>
      </c>
      <c r="C2421" s="57">
        <v>43041</v>
      </c>
      <c r="D2421" s="56" t="s">
        <v>90</v>
      </c>
      <c r="E2421" s="56" t="s">
        <v>140</v>
      </c>
      <c r="F2421" s="271" t="s">
        <v>106</v>
      </c>
      <c r="G2421" s="168" t="s">
        <v>107</v>
      </c>
      <c r="H2421" s="169" t="s">
        <v>140</v>
      </c>
      <c r="I2421" s="59">
        <f t="shared" si="0"/>
        <v>43071</v>
      </c>
      <c r="J2421" s="56" t="s">
        <v>1946</v>
      </c>
      <c r="K2421" s="56"/>
      <c r="L2421" s="60" t="s">
        <v>16783</v>
      </c>
      <c r="M2421" s="56" t="s">
        <v>16784</v>
      </c>
      <c r="N2421" s="56"/>
      <c r="O2421" s="56" t="s">
        <v>16785</v>
      </c>
      <c r="P2421" s="56"/>
      <c r="Q2421" s="59"/>
      <c r="R2421" s="61"/>
      <c r="S2421" s="61"/>
      <c r="T2421" s="61"/>
      <c r="U2421" s="66"/>
      <c r="V2421" s="61"/>
      <c r="W2421" s="61"/>
      <c r="X2421" s="56" t="s">
        <v>18</v>
      </c>
      <c r="Y2421" s="57">
        <v>43073</v>
      </c>
      <c r="Z2421" s="75"/>
      <c r="AA2421" s="64" t="s">
        <v>16786</v>
      </c>
      <c r="AB2421" s="61"/>
      <c r="AC2421" s="61"/>
      <c r="AD2421" s="61"/>
      <c r="AE2421" s="67" t="str">
        <f t="shared" si="1"/>
        <v>Nov</v>
      </c>
      <c r="AF2421" s="68" t="str">
        <f t="shared" si="2"/>
        <v>Dec</v>
      </c>
      <c r="AG2421" s="177">
        <f t="shared" si="6"/>
        <v>32</v>
      </c>
      <c r="AH2421" s="70">
        <f t="shared" si="5"/>
        <v>43071</v>
      </c>
      <c r="AI2421" s="71">
        <f ca="1"/>
        <v>-918</v>
      </c>
      <c r="AJ2421" s="71" t="str">
        <v>2017</v>
      </c>
      <c r="AK2421" s="70">
        <f t="shared" si="4"/>
        <v>43051</v>
      </c>
    </row>
    <row r="2422" spans="1:37" ht="14.4">
      <c r="A2422" s="239" t="s">
        <v>16787</v>
      </c>
      <c r="B2422" s="56" t="s">
        <v>89</v>
      </c>
      <c r="C2422" s="57">
        <v>43040</v>
      </c>
      <c r="D2422" s="56" t="s">
        <v>90</v>
      </c>
      <c r="E2422" s="56" t="s">
        <v>30</v>
      </c>
      <c r="F2422" s="271" t="s">
        <v>214</v>
      </c>
      <c r="G2422" s="168" t="s">
        <v>214</v>
      </c>
      <c r="H2422" s="169" t="s">
        <v>15779</v>
      </c>
      <c r="I2422" s="57">
        <f t="shared" si="0"/>
        <v>43070</v>
      </c>
      <c r="J2422" s="56" t="s">
        <v>18</v>
      </c>
      <c r="K2422" s="56" t="s">
        <v>18</v>
      </c>
      <c r="L2422" s="60" t="s">
        <v>16788</v>
      </c>
      <c r="M2422" s="61"/>
      <c r="N2422" s="56" t="s">
        <v>44</v>
      </c>
      <c r="O2422" s="61"/>
      <c r="P2422" s="56" t="s">
        <v>96</v>
      </c>
      <c r="Q2422" s="57"/>
      <c r="R2422" s="56" t="s">
        <v>108</v>
      </c>
      <c r="S2422" s="56" t="s">
        <v>18</v>
      </c>
      <c r="T2422" s="61"/>
      <c r="U2422" s="56" t="s">
        <v>108</v>
      </c>
      <c r="V2422" s="61" t="s">
        <v>108</v>
      </c>
      <c r="W2422" s="61"/>
      <c r="X2422" s="56" t="s">
        <v>18</v>
      </c>
      <c r="Y2422" s="57">
        <v>43073</v>
      </c>
      <c r="Z2422" s="75"/>
      <c r="AA2422" s="64" t="s">
        <v>16789</v>
      </c>
      <c r="AB2422" s="56" t="s">
        <v>5415</v>
      </c>
      <c r="AC2422" s="61"/>
      <c r="AD2422" s="61"/>
      <c r="AE2422" s="67" t="str">
        <f t="shared" si="1"/>
        <v>Nov</v>
      </c>
      <c r="AF2422" s="68" t="str">
        <f t="shared" si="2"/>
        <v>Dec</v>
      </c>
      <c r="AG2422" s="177">
        <f t="shared" si="6"/>
        <v>33</v>
      </c>
      <c r="AH2422" s="70">
        <f t="shared" si="5"/>
        <v>43070</v>
      </c>
      <c r="AI2422" s="71">
        <f ca="1"/>
        <v>-919</v>
      </c>
      <c r="AJ2422" s="71" t="str">
        <v>2017</v>
      </c>
      <c r="AK2422" s="70">
        <f t="shared" si="4"/>
        <v>43050</v>
      </c>
    </row>
    <row r="2423" spans="1:37" ht="14.4">
      <c r="A2423" s="239" t="s">
        <v>16790</v>
      </c>
      <c r="B2423" s="56" t="s">
        <v>89</v>
      </c>
      <c r="C2423" s="57">
        <v>43041</v>
      </c>
      <c r="D2423" s="56" t="s">
        <v>90</v>
      </c>
      <c r="E2423" s="56" t="s">
        <v>140</v>
      </c>
      <c r="F2423" s="271" t="s">
        <v>106</v>
      </c>
      <c r="G2423" s="168" t="s">
        <v>107</v>
      </c>
      <c r="H2423" s="169" t="s">
        <v>140</v>
      </c>
      <c r="I2423" s="59">
        <f t="shared" si="0"/>
        <v>43071</v>
      </c>
      <c r="J2423" s="56" t="s">
        <v>1946</v>
      </c>
      <c r="K2423" s="56" t="s">
        <v>1946</v>
      </c>
      <c r="L2423" s="60" t="s">
        <v>16791</v>
      </c>
      <c r="M2423" s="56" t="s">
        <v>16792</v>
      </c>
      <c r="N2423" s="56" t="s">
        <v>44</v>
      </c>
      <c r="O2423" s="56" t="s">
        <v>16793</v>
      </c>
      <c r="P2423" s="56" t="s">
        <v>17</v>
      </c>
      <c r="Q2423" s="59"/>
      <c r="R2423" s="61"/>
      <c r="S2423" s="61"/>
      <c r="T2423" s="61"/>
      <c r="U2423" s="66"/>
      <c r="V2423" s="61"/>
      <c r="W2423" s="61"/>
      <c r="X2423" s="56" t="s">
        <v>18</v>
      </c>
      <c r="Y2423" s="57">
        <v>43073</v>
      </c>
      <c r="Z2423" s="75"/>
      <c r="AA2423" s="64" t="s">
        <v>16794</v>
      </c>
      <c r="AB2423" s="61"/>
      <c r="AC2423" s="61"/>
      <c r="AD2423" s="61"/>
      <c r="AE2423" s="67" t="str">
        <f t="shared" si="1"/>
        <v>Nov</v>
      </c>
      <c r="AF2423" s="68" t="str">
        <f t="shared" si="2"/>
        <v>Dec</v>
      </c>
      <c r="AG2423" s="177">
        <f t="shared" si="6"/>
        <v>32</v>
      </c>
      <c r="AH2423" s="70">
        <f t="shared" si="5"/>
        <v>43071</v>
      </c>
      <c r="AI2423" s="71">
        <f ca="1"/>
        <v>-918</v>
      </c>
      <c r="AJ2423" s="71" t="str">
        <v>2017</v>
      </c>
      <c r="AK2423" s="70">
        <f t="shared" si="4"/>
        <v>43051</v>
      </c>
    </row>
    <row r="2424" spans="1:37" ht="14.4">
      <c r="A2424" s="239" t="s">
        <v>16795</v>
      </c>
      <c r="B2424" s="56" t="s">
        <v>89</v>
      </c>
      <c r="C2424" s="57">
        <v>43040</v>
      </c>
      <c r="D2424" s="56" t="s">
        <v>90</v>
      </c>
      <c r="E2424" s="56" t="s">
        <v>30</v>
      </c>
      <c r="F2424" s="271" t="s">
        <v>106</v>
      </c>
      <c r="G2424" s="168" t="s">
        <v>107</v>
      </c>
      <c r="H2424" s="169" t="s">
        <v>129</v>
      </c>
      <c r="I2424" s="59">
        <f t="shared" si="0"/>
        <v>43070</v>
      </c>
      <c r="J2424" s="61"/>
      <c r="K2424" s="61"/>
      <c r="L2424" s="60" t="s">
        <v>15795</v>
      </c>
      <c r="M2424" s="56" t="s">
        <v>16796</v>
      </c>
      <c r="N2424" s="61"/>
      <c r="O2424" s="56" t="s">
        <v>16797</v>
      </c>
      <c r="P2424" s="56" t="s">
        <v>17</v>
      </c>
      <c r="Q2424" s="59"/>
      <c r="R2424" s="61"/>
      <c r="S2424" s="61"/>
      <c r="T2424" s="61"/>
      <c r="U2424" s="66"/>
      <c r="V2424" s="61"/>
      <c r="W2424" s="61"/>
      <c r="X2424" s="56" t="s">
        <v>18</v>
      </c>
      <c r="Y2424" s="57">
        <v>43073</v>
      </c>
      <c r="Z2424" s="75"/>
      <c r="AA2424" s="64" t="s">
        <v>16798</v>
      </c>
      <c r="AB2424" s="61"/>
      <c r="AC2424" s="61"/>
      <c r="AD2424" s="61"/>
      <c r="AE2424" s="67" t="str">
        <f t="shared" si="1"/>
        <v>Nov</v>
      </c>
      <c r="AF2424" s="68" t="str">
        <f t="shared" si="2"/>
        <v>Dec</v>
      </c>
      <c r="AG2424" s="177">
        <f t="shared" si="6"/>
        <v>33</v>
      </c>
      <c r="AH2424" s="70">
        <f t="shared" si="5"/>
        <v>43070</v>
      </c>
      <c r="AI2424" s="71">
        <f ca="1"/>
        <v>-919</v>
      </c>
      <c r="AJ2424" s="71" t="str">
        <v>2017</v>
      </c>
      <c r="AK2424" s="70">
        <f t="shared" si="4"/>
        <v>43050</v>
      </c>
    </row>
    <row r="2425" spans="1:37" ht="14.4">
      <c r="A2425" s="239" t="s">
        <v>16799</v>
      </c>
      <c r="B2425" s="56" t="s">
        <v>89</v>
      </c>
      <c r="C2425" s="57">
        <v>43041</v>
      </c>
      <c r="D2425" s="56" t="s">
        <v>131</v>
      </c>
      <c r="E2425" s="56" t="s">
        <v>140</v>
      </c>
      <c r="F2425" s="271" t="s">
        <v>106</v>
      </c>
      <c r="G2425" s="168" t="s">
        <v>107</v>
      </c>
      <c r="H2425" s="169" t="s">
        <v>140</v>
      </c>
      <c r="I2425" s="59">
        <f t="shared" si="0"/>
        <v>43071</v>
      </c>
      <c r="J2425" s="56" t="s">
        <v>1946</v>
      </c>
      <c r="K2425" s="56" t="s">
        <v>1946</v>
      </c>
      <c r="L2425" s="60" t="s">
        <v>16800</v>
      </c>
      <c r="M2425" s="56" t="s">
        <v>16801</v>
      </c>
      <c r="N2425" s="56" t="s">
        <v>137</v>
      </c>
      <c r="O2425" s="56" t="s">
        <v>16802</v>
      </c>
      <c r="P2425" s="56" t="s">
        <v>17</v>
      </c>
      <c r="Q2425" s="59"/>
      <c r="R2425" s="61"/>
      <c r="S2425" s="61"/>
      <c r="T2425" s="61"/>
      <c r="U2425" s="66"/>
      <c r="V2425" s="61"/>
      <c r="W2425" s="61"/>
      <c r="X2425" s="56" t="s">
        <v>18</v>
      </c>
      <c r="Y2425" s="57">
        <v>43073</v>
      </c>
      <c r="Z2425" s="75"/>
      <c r="AA2425" s="64" t="s">
        <v>6089</v>
      </c>
      <c r="AB2425" s="61"/>
      <c r="AC2425" s="61"/>
      <c r="AD2425" s="61"/>
      <c r="AE2425" s="67" t="str">
        <f t="shared" si="1"/>
        <v>Nov</v>
      </c>
      <c r="AF2425" s="68" t="str">
        <f t="shared" si="2"/>
        <v>Dec</v>
      </c>
      <c r="AG2425" s="177">
        <f t="shared" si="6"/>
        <v>32</v>
      </c>
      <c r="AH2425" s="70">
        <f t="shared" si="5"/>
        <v>43071</v>
      </c>
      <c r="AI2425" s="71">
        <f ca="1"/>
        <v>-918</v>
      </c>
      <c r="AJ2425" s="71" t="str">
        <v>2017</v>
      </c>
      <c r="AK2425" s="70">
        <f t="shared" si="4"/>
        <v>43051</v>
      </c>
    </row>
    <row r="2426" spans="1:37" ht="14.4">
      <c r="A2426" s="239" t="s">
        <v>16803</v>
      </c>
      <c r="B2426" s="56" t="s">
        <v>89</v>
      </c>
      <c r="C2426" s="57">
        <v>43041</v>
      </c>
      <c r="D2426" s="56" t="s">
        <v>131</v>
      </c>
      <c r="E2426" s="56" t="s">
        <v>140</v>
      </c>
      <c r="F2426" s="271" t="s">
        <v>106</v>
      </c>
      <c r="G2426" s="168" t="s">
        <v>107</v>
      </c>
      <c r="H2426" s="169" t="s">
        <v>140</v>
      </c>
      <c r="I2426" s="59">
        <f t="shared" si="0"/>
        <v>43071</v>
      </c>
      <c r="J2426" s="56" t="s">
        <v>1946</v>
      </c>
      <c r="K2426" s="56" t="s">
        <v>1946</v>
      </c>
      <c r="L2426" s="60" t="s">
        <v>16800</v>
      </c>
      <c r="M2426" s="56" t="s">
        <v>16804</v>
      </c>
      <c r="N2426" s="56" t="s">
        <v>137</v>
      </c>
      <c r="O2426" s="56" t="s">
        <v>16805</v>
      </c>
      <c r="P2426" s="56" t="s">
        <v>17</v>
      </c>
      <c r="Q2426" s="59"/>
      <c r="R2426" s="61"/>
      <c r="S2426" s="61"/>
      <c r="T2426" s="61"/>
      <c r="U2426" s="66"/>
      <c r="V2426" s="61"/>
      <c r="W2426" s="61"/>
      <c r="X2426" s="56" t="s">
        <v>18</v>
      </c>
      <c r="Y2426" s="57">
        <v>43073</v>
      </c>
      <c r="Z2426" s="75"/>
      <c r="AA2426" s="64" t="s">
        <v>6089</v>
      </c>
      <c r="AB2426" s="61"/>
      <c r="AC2426" s="61"/>
      <c r="AD2426" s="61"/>
      <c r="AE2426" s="67" t="str">
        <f t="shared" si="1"/>
        <v>Nov</v>
      </c>
      <c r="AF2426" s="68" t="str">
        <f t="shared" si="2"/>
        <v>Dec</v>
      </c>
      <c r="AG2426" s="177">
        <f t="shared" si="6"/>
        <v>32</v>
      </c>
      <c r="AH2426" s="70">
        <f t="shared" si="5"/>
        <v>43071</v>
      </c>
      <c r="AI2426" s="71">
        <f ca="1"/>
        <v>-918</v>
      </c>
      <c r="AJ2426" s="71" t="str">
        <v>2017</v>
      </c>
      <c r="AK2426" s="70">
        <f t="shared" si="4"/>
        <v>43051</v>
      </c>
    </row>
    <row r="2427" spans="1:37" ht="14.4">
      <c r="A2427" s="239" t="s">
        <v>16806</v>
      </c>
      <c r="B2427" s="56" t="s">
        <v>89</v>
      </c>
      <c r="C2427" s="57">
        <v>43041</v>
      </c>
      <c r="D2427" s="56" t="s">
        <v>90</v>
      </c>
      <c r="E2427" s="56" t="s">
        <v>140</v>
      </c>
      <c r="F2427" s="271" t="s">
        <v>106</v>
      </c>
      <c r="G2427" s="168" t="s">
        <v>107</v>
      </c>
      <c r="H2427" s="169" t="s">
        <v>140</v>
      </c>
      <c r="I2427" s="59">
        <f t="shared" si="0"/>
        <v>43071</v>
      </c>
      <c r="J2427" s="56" t="s">
        <v>1946</v>
      </c>
      <c r="K2427" s="56" t="s">
        <v>1946</v>
      </c>
      <c r="L2427" s="60" t="s">
        <v>4765</v>
      </c>
      <c r="M2427" s="56" t="s">
        <v>16807</v>
      </c>
      <c r="N2427" s="56" t="s">
        <v>44</v>
      </c>
      <c r="O2427" s="56" t="s">
        <v>16809</v>
      </c>
      <c r="P2427" s="56" t="s">
        <v>17</v>
      </c>
      <c r="Q2427" s="59"/>
      <c r="R2427" s="61"/>
      <c r="S2427" s="61"/>
      <c r="T2427" s="61"/>
      <c r="U2427" s="66"/>
      <c r="V2427" s="61"/>
      <c r="W2427" s="61"/>
      <c r="X2427" s="56" t="s">
        <v>18</v>
      </c>
      <c r="Y2427" s="57">
        <v>43073</v>
      </c>
      <c r="Z2427" s="75"/>
      <c r="AA2427" s="64" t="s">
        <v>16810</v>
      </c>
      <c r="AB2427" s="61"/>
      <c r="AC2427" s="61"/>
      <c r="AD2427" s="61"/>
      <c r="AE2427" s="67" t="str">
        <f t="shared" si="1"/>
        <v>Nov</v>
      </c>
      <c r="AF2427" s="68" t="str">
        <f t="shared" si="2"/>
        <v>Dec</v>
      </c>
      <c r="AG2427" s="177">
        <f t="shared" si="6"/>
        <v>32</v>
      </c>
      <c r="AH2427" s="70">
        <f t="shared" si="5"/>
        <v>43071</v>
      </c>
      <c r="AI2427" s="71">
        <f ca="1"/>
        <v>-918</v>
      </c>
      <c r="AJ2427" s="71" t="str">
        <v>2017</v>
      </c>
      <c r="AK2427" s="70">
        <f t="shared" si="4"/>
        <v>43051</v>
      </c>
    </row>
    <row r="2428" spans="1:37" ht="14.4">
      <c r="A2428" s="239" t="s">
        <v>16811</v>
      </c>
      <c r="B2428" s="56" t="s">
        <v>89</v>
      </c>
      <c r="C2428" s="57">
        <v>43041</v>
      </c>
      <c r="D2428" s="56" t="s">
        <v>1027</v>
      </c>
      <c r="E2428" s="56" t="s">
        <v>140</v>
      </c>
      <c r="F2428" s="271" t="s">
        <v>106</v>
      </c>
      <c r="G2428" s="168" t="s">
        <v>107</v>
      </c>
      <c r="H2428" s="169" t="s">
        <v>140</v>
      </c>
      <c r="I2428" s="59">
        <f t="shared" si="0"/>
        <v>43071</v>
      </c>
      <c r="J2428" s="56" t="s">
        <v>1946</v>
      </c>
      <c r="K2428" s="61"/>
      <c r="L2428" s="60" t="s">
        <v>642</v>
      </c>
      <c r="M2428" s="56" t="s">
        <v>16596</v>
      </c>
      <c r="N2428" s="56" t="s">
        <v>271</v>
      </c>
      <c r="O2428" s="56" t="s">
        <v>16597</v>
      </c>
      <c r="P2428" s="56" t="s">
        <v>17</v>
      </c>
      <c r="Q2428" s="59"/>
      <c r="R2428" s="61"/>
      <c r="S2428" s="61"/>
      <c r="T2428" s="61"/>
      <c r="U2428" s="66"/>
      <c r="V2428" s="61"/>
      <c r="W2428" s="61"/>
      <c r="X2428" s="56" t="s">
        <v>18</v>
      </c>
      <c r="Y2428" s="57">
        <v>43073</v>
      </c>
      <c r="Z2428" s="75"/>
      <c r="AA2428" s="64" t="s">
        <v>13179</v>
      </c>
      <c r="AB2428" s="61"/>
      <c r="AC2428" s="61"/>
      <c r="AD2428" s="61"/>
      <c r="AE2428" s="67" t="str">
        <f t="shared" si="1"/>
        <v>Nov</v>
      </c>
      <c r="AF2428" s="68" t="str">
        <f t="shared" si="2"/>
        <v>Dec</v>
      </c>
      <c r="AG2428" s="177">
        <f t="shared" si="6"/>
        <v>32</v>
      </c>
      <c r="AH2428" s="70">
        <f t="shared" si="5"/>
        <v>43071</v>
      </c>
      <c r="AI2428" s="71">
        <f ca="1"/>
        <v>-918</v>
      </c>
      <c r="AJ2428" s="71" t="str">
        <v>2017</v>
      </c>
      <c r="AK2428" s="70">
        <f t="shared" si="4"/>
        <v>43051</v>
      </c>
    </row>
    <row r="2429" spans="1:37" ht="14.4">
      <c r="A2429" s="239" t="s">
        <v>16815</v>
      </c>
      <c r="B2429" s="56" t="s">
        <v>89</v>
      </c>
      <c r="C2429" s="57">
        <v>43042</v>
      </c>
      <c r="D2429" s="56" t="s">
        <v>1027</v>
      </c>
      <c r="E2429" s="56" t="s">
        <v>140</v>
      </c>
      <c r="F2429" s="271" t="s">
        <v>106</v>
      </c>
      <c r="G2429" s="168" t="s">
        <v>107</v>
      </c>
      <c r="H2429" s="169" t="s">
        <v>140</v>
      </c>
      <c r="I2429" s="59">
        <f t="shared" si="0"/>
        <v>43072</v>
      </c>
      <c r="J2429" s="56" t="s">
        <v>1946</v>
      </c>
      <c r="K2429" s="56" t="s">
        <v>6453</v>
      </c>
      <c r="L2429" s="60" t="s">
        <v>642</v>
      </c>
      <c r="M2429" s="56" t="s">
        <v>16817</v>
      </c>
      <c r="N2429" s="56" t="s">
        <v>189</v>
      </c>
      <c r="O2429" s="61"/>
      <c r="P2429" s="61"/>
      <c r="Q2429" s="59"/>
      <c r="R2429" s="61"/>
      <c r="S2429" s="61"/>
      <c r="T2429" s="61"/>
      <c r="U2429" s="66"/>
      <c r="V2429" s="61"/>
      <c r="W2429" s="61"/>
      <c r="X2429" s="56" t="s">
        <v>14</v>
      </c>
      <c r="Y2429" s="57">
        <v>43073</v>
      </c>
      <c r="Z2429" s="75"/>
      <c r="AA2429" s="64" t="s">
        <v>5094</v>
      </c>
      <c r="AB2429" s="61"/>
      <c r="AC2429" s="61"/>
      <c r="AD2429" s="61"/>
      <c r="AE2429" s="67" t="str">
        <f t="shared" si="1"/>
        <v>Nov</v>
      </c>
      <c r="AF2429" s="68" t="str">
        <f t="shared" si="2"/>
        <v>Dec</v>
      </c>
      <c r="AG2429" s="177">
        <f t="shared" si="6"/>
        <v>31</v>
      </c>
      <c r="AH2429" s="70">
        <f t="shared" si="5"/>
        <v>43072</v>
      </c>
      <c r="AI2429" s="71">
        <f ca="1"/>
        <v>-917</v>
      </c>
      <c r="AJ2429" s="71" t="str">
        <v>2017</v>
      </c>
      <c r="AK2429" s="70">
        <f t="shared" si="4"/>
        <v>43052</v>
      </c>
    </row>
    <row r="2430" spans="1:37" ht="14.4">
      <c r="A2430" s="239" t="s">
        <v>16821</v>
      </c>
      <c r="B2430" s="56" t="s">
        <v>89</v>
      </c>
      <c r="C2430" s="57">
        <v>43042</v>
      </c>
      <c r="D2430" s="56" t="s">
        <v>1027</v>
      </c>
      <c r="E2430" s="56" t="s">
        <v>140</v>
      </c>
      <c r="F2430" s="271" t="s">
        <v>106</v>
      </c>
      <c r="G2430" s="168" t="s">
        <v>107</v>
      </c>
      <c r="H2430" s="169" t="s">
        <v>140</v>
      </c>
      <c r="I2430" s="59">
        <f t="shared" si="0"/>
        <v>43072</v>
      </c>
      <c r="J2430" s="56" t="s">
        <v>1946</v>
      </c>
      <c r="K2430" s="56" t="s">
        <v>6453</v>
      </c>
      <c r="L2430" s="60" t="s">
        <v>642</v>
      </c>
      <c r="M2430" s="56" t="s">
        <v>16822</v>
      </c>
      <c r="N2430" s="56" t="s">
        <v>22</v>
      </c>
      <c r="O2430" s="61"/>
      <c r="P2430" s="61"/>
      <c r="Q2430" s="59"/>
      <c r="R2430" s="61"/>
      <c r="S2430" s="61"/>
      <c r="T2430" s="61"/>
      <c r="U2430" s="66"/>
      <c r="V2430" s="61"/>
      <c r="W2430" s="61"/>
      <c r="X2430" s="56" t="s">
        <v>14</v>
      </c>
      <c r="Y2430" s="57">
        <v>43073</v>
      </c>
      <c r="Z2430" s="75"/>
      <c r="AA2430" s="64" t="s">
        <v>5094</v>
      </c>
      <c r="AB2430" s="61"/>
      <c r="AC2430" s="61"/>
      <c r="AD2430" s="61"/>
      <c r="AE2430" s="67" t="str">
        <f t="shared" si="1"/>
        <v>Nov</v>
      </c>
      <c r="AF2430" s="68" t="str">
        <f t="shared" si="2"/>
        <v>Dec</v>
      </c>
      <c r="AG2430" s="177">
        <f t="shared" si="6"/>
        <v>31</v>
      </c>
      <c r="AH2430" s="70">
        <f t="shared" si="5"/>
        <v>43072</v>
      </c>
      <c r="AI2430" s="71">
        <f ca="1"/>
        <v>-917</v>
      </c>
      <c r="AJ2430" s="71" t="str">
        <v>2017</v>
      </c>
      <c r="AK2430" s="70">
        <f t="shared" si="4"/>
        <v>43052</v>
      </c>
    </row>
    <row r="2431" spans="1:37" ht="14.4">
      <c r="A2431" s="239" t="s">
        <v>16827</v>
      </c>
      <c r="B2431" s="56" t="s">
        <v>89</v>
      </c>
      <c r="C2431" s="57">
        <v>43038</v>
      </c>
      <c r="D2431" s="56" t="s">
        <v>1027</v>
      </c>
      <c r="E2431" s="56" t="s">
        <v>112</v>
      </c>
      <c r="F2431" s="271" t="s">
        <v>106</v>
      </c>
      <c r="G2431" s="168" t="s">
        <v>113</v>
      </c>
      <c r="H2431" s="169" t="s">
        <v>112</v>
      </c>
      <c r="I2431" s="59">
        <f t="shared" si="0"/>
        <v>43068</v>
      </c>
      <c r="J2431" s="56" t="s">
        <v>1946</v>
      </c>
      <c r="K2431" s="56" t="s">
        <v>1946</v>
      </c>
      <c r="L2431" s="60" t="s">
        <v>16828</v>
      </c>
      <c r="M2431" s="56" t="s">
        <v>16829</v>
      </c>
      <c r="N2431" s="61"/>
      <c r="O2431" s="56" t="s">
        <v>16831</v>
      </c>
      <c r="P2431" s="56" t="s">
        <v>116</v>
      </c>
      <c r="Q2431" s="59"/>
      <c r="R2431" s="61"/>
      <c r="S2431" s="61"/>
      <c r="T2431" s="61"/>
      <c r="U2431" s="66"/>
      <c r="V2431" s="61"/>
      <c r="W2431" s="61"/>
      <c r="X2431" s="56" t="s">
        <v>14</v>
      </c>
      <c r="Y2431" s="57">
        <v>43073</v>
      </c>
      <c r="Z2431" s="75"/>
      <c r="AA2431" s="64"/>
      <c r="AB2431" s="61"/>
      <c r="AC2431" s="61"/>
      <c r="AD2431" s="61"/>
      <c r="AE2431" s="67" t="str">
        <f t="shared" si="1"/>
        <v>Oct</v>
      </c>
      <c r="AF2431" s="68" t="str">
        <f t="shared" si="2"/>
        <v>Dec</v>
      </c>
      <c r="AG2431" s="177">
        <f t="shared" si="6"/>
        <v>35</v>
      </c>
      <c r="AH2431" s="70">
        <f t="shared" si="5"/>
        <v>43068</v>
      </c>
      <c r="AI2431" s="71">
        <f ca="1"/>
        <v>-921</v>
      </c>
      <c r="AJ2431" s="71" t="str">
        <v>2017</v>
      </c>
      <c r="AK2431" s="70">
        <f t="shared" si="4"/>
        <v>43048</v>
      </c>
    </row>
    <row r="2432" spans="1:37" ht="14.4">
      <c r="A2432" s="239" t="s">
        <v>16832</v>
      </c>
      <c r="B2432" s="56" t="s">
        <v>89</v>
      </c>
      <c r="C2432" s="57">
        <v>43040</v>
      </c>
      <c r="D2432" s="56" t="s">
        <v>1027</v>
      </c>
      <c r="E2432" s="56" t="s">
        <v>112</v>
      </c>
      <c r="F2432" s="271" t="s">
        <v>106</v>
      </c>
      <c r="G2432" s="168" t="s">
        <v>113</v>
      </c>
      <c r="H2432" s="169" t="s">
        <v>112</v>
      </c>
      <c r="I2432" s="59">
        <f t="shared" si="0"/>
        <v>43070</v>
      </c>
      <c r="J2432" s="56" t="s">
        <v>1946</v>
      </c>
      <c r="K2432" s="56" t="s">
        <v>1946</v>
      </c>
      <c r="L2432" s="60" t="s">
        <v>16834</v>
      </c>
      <c r="M2432" s="56" t="s">
        <v>16835</v>
      </c>
      <c r="N2432" s="61"/>
      <c r="O2432" s="56" t="s">
        <v>5127</v>
      </c>
      <c r="P2432" s="56" t="s">
        <v>116</v>
      </c>
      <c r="Q2432" s="57">
        <v>43045</v>
      </c>
      <c r="R2432" s="61"/>
      <c r="S2432" s="61"/>
      <c r="T2432" s="61"/>
      <c r="U2432" s="66"/>
      <c r="V2432" s="61"/>
      <c r="W2432" s="61"/>
      <c r="X2432" s="61"/>
      <c r="Y2432" s="57">
        <v>43073</v>
      </c>
      <c r="Z2432" s="75"/>
      <c r="AA2432" s="95"/>
      <c r="AB2432" s="61"/>
      <c r="AC2432" s="61"/>
      <c r="AD2432" s="61"/>
      <c r="AE2432" s="67" t="str">
        <f t="shared" si="1"/>
        <v>Nov</v>
      </c>
      <c r="AF2432" s="68" t="str">
        <f t="shared" si="2"/>
        <v>Dec</v>
      </c>
      <c r="AG2432" s="177">
        <f t="shared" si="6"/>
        <v>33</v>
      </c>
      <c r="AH2432" s="70">
        <f t="shared" si="5"/>
        <v>43070</v>
      </c>
      <c r="AI2432" s="71">
        <f ca="1"/>
        <v>-919</v>
      </c>
      <c r="AJ2432" s="71" t="str">
        <v>2017</v>
      </c>
      <c r="AK2432" s="70">
        <f t="shared" si="4"/>
        <v>43050</v>
      </c>
    </row>
    <row r="2433" spans="1:37" ht="14.4">
      <c r="A2433" s="239" t="s">
        <v>16849</v>
      </c>
      <c r="B2433" s="56" t="s">
        <v>89</v>
      </c>
      <c r="C2433" s="57">
        <v>43042</v>
      </c>
      <c r="D2433" s="56" t="s">
        <v>131</v>
      </c>
      <c r="E2433" s="56" t="s">
        <v>140</v>
      </c>
      <c r="F2433" s="271" t="s">
        <v>106</v>
      </c>
      <c r="G2433" s="168" t="s">
        <v>107</v>
      </c>
      <c r="H2433" s="169" t="s">
        <v>140</v>
      </c>
      <c r="I2433" s="59">
        <f t="shared" si="0"/>
        <v>43072</v>
      </c>
      <c r="J2433" s="61"/>
      <c r="K2433" s="61"/>
      <c r="L2433" s="60" t="s">
        <v>16851</v>
      </c>
      <c r="M2433" s="56" t="s">
        <v>16852</v>
      </c>
      <c r="N2433" s="56" t="s">
        <v>27</v>
      </c>
      <c r="O2433" s="56" t="s">
        <v>16853</v>
      </c>
      <c r="P2433" s="56" t="s">
        <v>96</v>
      </c>
      <c r="Q2433" s="59"/>
      <c r="R2433" s="61"/>
      <c r="S2433" s="61"/>
      <c r="T2433" s="61"/>
      <c r="U2433" s="66"/>
      <c r="V2433" s="61"/>
      <c r="W2433" s="61"/>
      <c r="X2433" s="56" t="s">
        <v>14</v>
      </c>
      <c r="Y2433" s="57">
        <v>43073</v>
      </c>
      <c r="Z2433" s="75"/>
      <c r="AA2433" s="64" t="s">
        <v>16854</v>
      </c>
      <c r="AB2433" s="61"/>
      <c r="AC2433" s="61"/>
      <c r="AD2433" s="61"/>
      <c r="AE2433" s="67" t="str">
        <f t="shared" si="1"/>
        <v>Nov</v>
      </c>
      <c r="AF2433" s="68" t="str">
        <f t="shared" si="2"/>
        <v>Dec</v>
      </c>
      <c r="AG2433" s="177">
        <f t="shared" si="6"/>
        <v>31</v>
      </c>
      <c r="AH2433" s="70">
        <f t="shared" si="5"/>
        <v>43072</v>
      </c>
      <c r="AI2433" s="71">
        <f ca="1"/>
        <v>-917</v>
      </c>
      <c r="AJ2433" s="71" t="str">
        <v>2017</v>
      </c>
      <c r="AK2433" s="70">
        <f t="shared" si="4"/>
        <v>43052</v>
      </c>
    </row>
    <row r="2434" spans="1:37" ht="14.4">
      <c r="A2434" s="239" t="s">
        <v>16856</v>
      </c>
      <c r="B2434" s="56" t="s">
        <v>89</v>
      </c>
      <c r="C2434" s="57">
        <v>43041</v>
      </c>
      <c r="D2434" s="56" t="s">
        <v>90</v>
      </c>
      <c r="E2434" s="56" t="s">
        <v>30</v>
      </c>
      <c r="F2434" s="271" t="s">
        <v>214</v>
      </c>
      <c r="G2434" s="168" t="s">
        <v>214</v>
      </c>
      <c r="H2434" s="169" t="s">
        <v>15779</v>
      </c>
      <c r="I2434" s="57">
        <f t="shared" si="0"/>
        <v>43071</v>
      </c>
      <c r="J2434" s="56" t="s">
        <v>18</v>
      </c>
      <c r="K2434" s="56" t="s">
        <v>18</v>
      </c>
      <c r="L2434" s="60" t="s">
        <v>16860</v>
      </c>
      <c r="M2434" s="56" t="s">
        <v>16861</v>
      </c>
      <c r="N2434" s="61"/>
      <c r="O2434" s="61"/>
      <c r="P2434" s="56" t="s">
        <v>96</v>
      </c>
      <c r="Q2434" s="57"/>
      <c r="R2434" s="56" t="s">
        <v>108</v>
      </c>
      <c r="S2434" s="56"/>
      <c r="T2434" s="61"/>
      <c r="U2434" s="56" t="s">
        <v>108</v>
      </c>
      <c r="V2434" s="61" t="s">
        <v>108</v>
      </c>
      <c r="W2434" s="61"/>
      <c r="X2434" s="56" t="s">
        <v>18</v>
      </c>
      <c r="Y2434" s="57">
        <v>43073</v>
      </c>
      <c r="Z2434" s="75"/>
      <c r="AA2434" s="64" t="s">
        <v>16862</v>
      </c>
      <c r="AB2434" s="56" t="s">
        <v>5415</v>
      </c>
      <c r="AC2434" s="61"/>
      <c r="AD2434" s="61"/>
      <c r="AE2434" s="67" t="str">
        <f t="shared" si="1"/>
        <v>Nov</v>
      </c>
      <c r="AF2434" s="68" t="str">
        <f t="shared" si="2"/>
        <v>Dec</v>
      </c>
      <c r="AG2434" s="177">
        <f t="shared" si="6"/>
        <v>32</v>
      </c>
      <c r="AH2434" s="70">
        <f t="shared" si="5"/>
        <v>43071</v>
      </c>
      <c r="AI2434" s="71">
        <f ca="1"/>
        <v>-918</v>
      </c>
      <c r="AJ2434" s="71" t="str">
        <v>2017</v>
      </c>
      <c r="AK2434" s="70">
        <f t="shared" si="4"/>
        <v>43051</v>
      </c>
    </row>
    <row r="2435" spans="1:37" ht="14.4">
      <c r="A2435" s="239" t="s">
        <v>16863</v>
      </c>
      <c r="B2435" s="56" t="s">
        <v>89</v>
      </c>
      <c r="C2435" s="57">
        <v>43040</v>
      </c>
      <c r="D2435" s="56" t="s">
        <v>90</v>
      </c>
      <c r="E2435" s="56" t="s">
        <v>30</v>
      </c>
      <c r="F2435" s="271" t="s">
        <v>214</v>
      </c>
      <c r="G2435" s="168" t="s">
        <v>214</v>
      </c>
      <c r="H2435" s="169" t="s">
        <v>15779</v>
      </c>
      <c r="I2435" s="57">
        <f t="shared" si="0"/>
        <v>43070</v>
      </c>
      <c r="J2435" s="56" t="s">
        <v>18</v>
      </c>
      <c r="K2435" s="56" t="s">
        <v>14</v>
      </c>
      <c r="L2435" s="60" t="s">
        <v>16865</v>
      </c>
      <c r="M2435" s="61"/>
      <c r="N2435" s="61"/>
      <c r="O2435" s="61"/>
      <c r="P2435" s="56" t="s">
        <v>96</v>
      </c>
      <c r="Q2435" s="57"/>
      <c r="R2435" s="56" t="s">
        <v>18</v>
      </c>
      <c r="S2435" s="56"/>
      <c r="T2435" s="61"/>
      <c r="U2435" s="56" t="s">
        <v>108</v>
      </c>
      <c r="V2435" s="61" t="s">
        <v>108</v>
      </c>
      <c r="W2435" s="56" t="s">
        <v>200</v>
      </c>
      <c r="X2435" s="56" t="s">
        <v>14</v>
      </c>
      <c r="Y2435" s="57">
        <v>43073</v>
      </c>
      <c r="Z2435" s="75"/>
      <c r="AA2435" s="64" t="s">
        <v>16866</v>
      </c>
      <c r="AB2435" s="56" t="s">
        <v>294</v>
      </c>
      <c r="AC2435" s="61"/>
      <c r="AD2435" s="61"/>
      <c r="AE2435" s="67" t="str">
        <f t="shared" si="1"/>
        <v>Nov</v>
      </c>
      <c r="AF2435" s="68" t="str">
        <f t="shared" si="2"/>
        <v>Dec</v>
      </c>
      <c r="AG2435" s="177">
        <f t="shared" si="6"/>
        <v>33</v>
      </c>
      <c r="AH2435" s="70">
        <f t="shared" si="5"/>
        <v>43070</v>
      </c>
      <c r="AI2435" s="71">
        <f ca="1"/>
        <v>-919</v>
      </c>
      <c r="AJ2435" s="71" t="str">
        <v>2017</v>
      </c>
      <c r="AK2435" s="70">
        <f t="shared" si="4"/>
        <v>43050</v>
      </c>
    </row>
    <row r="2436" spans="1:37" ht="14.4">
      <c r="A2436" s="239" t="s">
        <v>16870</v>
      </c>
      <c r="B2436" s="56" t="s">
        <v>89</v>
      </c>
      <c r="C2436" s="57">
        <v>43042</v>
      </c>
      <c r="D2436" s="56" t="s">
        <v>131</v>
      </c>
      <c r="E2436" s="56" t="s">
        <v>140</v>
      </c>
      <c r="F2436" s="271" t="s">
        <v>106</v>
      </c>
      <c r="G2436" s="168" t="s">
        <v>107</v>
      </c>
      <c r="H2436" s="169" t="s">
        <v>140</v>
      </c>
      <c r="I2436" s="59">
        <f t="shared" si="0"/>
        <v>43072</v>
      </c>
      <c r="J2436" s="61"/>
      <c r="K2436" s="61"/>
      <c r="L2436" s="60" t="s">
        <v>16871</v>
      </c>
      <c r="M2436" s="56" t="s">
        <v>16873</v>
      </c>
      <c r="N2436" s="56" t="s">
        <v>33</v>
      </c>
      <c r="O2436" s="61"/>
      <c r="P2436" s="61"/>
      <c r="Q2436" s="59"/>
      <c r="R2436" s="61"/>
      <c r="S2436" s="61"/>
      <c r="T2436" s="61"/>
      <c r="U2436" s="66"/>
      <c r="V2436" s="61"/>
      <c r="W2436" s="61"/>
      <c r="X2436" s="61"/>
      <c r="Y2436" s="57">
        <v>43073</v>
      </c>
      <c r="Z2436" s="75"/>
      <c r="AA2436" s="64" t="s">
        <v>16874</v>
      </c>
      <c r="AB2436" s="61"/>
      <c r="AC2436" s="61"/>
      <c r="AD2436" s="61"/>
      <c r="AE2436" s="67" t="str">
        <f t="shared" si="1"/>
        <v>Nov</v>
      </c>
      <c r="AF2436" s="68" t="str">
        <f t="shared" si="2"/>
        <v>Dec</v>
      </c>
      <c r="AG2436" s="177">
        <f t="shared" si="6"/>
        <v>31</v>
      </c>
      <c r="AH2436" s="70">
        <f t="shared" si="5"/>
        <v>43072</v>
      </c>
      <c r="AI2436" s="71">
        <f ca="1"/>
        <v>-917</v>
      </c>
      <c r="AJ2436" s="71" t="str">
        <v>2017</v>
      </c>
      <c r="AK2436" s="70">
        <f t="shared" si="4"/>
        <v>43052</v>
      </c>
    </row>
    <row r="2437" spans="1:37" ht="14.4">
      <c r="A2437" s="239" t="s">
        <v>16877</v>
      </c>
      <c r="B2437" s="56" t="s">
        <v>89</v>
      </c>
      <c r="C2437" s="57">
        <v>43042</v>
      </c>
      <c r="D2437" s="56" t="s">
        <v>90</v>
      </c>
      <c r="E2437" s="56" t="s">
        <v>140</v>
      </c>
      <c r="F2437" s="271" t="s">
        <v>106</v>
      </c>
      <c r="G2437" s="168" t="s">
        <v>107</v>
      </c>
      <c r="H2437" s="169" t="s">
        <v>140</v>
      </c>
      <c r="I2437" s="59">
        <f t="shared" si="0"/>
        <v>43072</v>
      </c>
      <c r="J2437" s="56" t="s">
        <v>1946</v>
      </c>
      <c r="K2437" s="56" t="s">
        <v>1946</v>
      </c>
      <c r="L2437" s="60" t="s">
        <v>16552</v>
      </c>
      <c r="M2437" s="56" t="s">
        <v>16879</v>
      </c>
      <c r="N2437" s="56" t="s">
        <v>95</v>
      </c>
      <c r="O2437" s="56" t="s">
        <v>16880</v>
      </c>
      <c r="P2437" s="61"/>
      <c r="Q2437" s="59"/>
      <c r="R2437" s="61"/>
      <c r="S2437" s="61"/>
      <c r="T2437" s="61"/>
      <c r="U2437" s="66"/>
      <c r="V2437" s="61"/>
      <c r="W2437" s="61"/>
      <c r="X2437" s="56" t="s">
        <v>18</v>
      </c>
      <c r="Y2437" s="57">
        <v>43073</v>
      </c>
      <c r="Z2437" s="75"/>
      <c r="AA2437" s="64" t="s">
        <v>4585</v>
      </c>
      <c r="AB2437" s="61"/>
      <c r="AC2437" s="61"/>
      <c r="AD2437" s="61"/>
      <c r="AE2437" s="67" t="str">
        <f t="shared" si="1"/>
        <v>Nov</v>
      </c>
      <c r="AF2437" s="68" t="str">
        <f t="shared" si="2"/>
        <v>Dec</v>
      </c>
      <c r="AG2437" s="177">
        <f t="shared" si="6"/>
        <v>31</v>
      </c>
      <c r="AH2437" s="70">
        <f t="shared" si="5"/>
        <v>43072</v>
      </c>
      <c r="AI2437" s="71">
        <f ca="1"/>
        <v>-917</v>
      </c>
      <c r="AJ2437" s="71" t="str">
        <v>2017</v>
      </c>
      <c r="AK2437" s="70">
        <f t="shared" si="4"/>
        <v>43052</v>
      </c>
    </row>
    <row r="2438" spans="1:37" ht="14.4">
      <c r="A2438" s="239" t="s">
        <v>16882</v>
      </c>
      <c r="B2438" s="56" t="s">
        <v>89</v>
      </c>
      <c r="C2438" s="57">
        <v>43042</v>
      </c>
      <c r="D2438" s="56" t="s">
        <v>90</v>
      </c>
      <c r="E2438" s="56" t="s">
        <v>140</v>
      </c>
      <c r="F2438" s="271" t="s">
        <v>106</v>
      </c>
      <c r="G2438" s="168" t="s">
        <v>107</v>
      </c>
      <c r="H2438" s="169" t="s">
        <v>140</v>
      </c>
      <c r="I2438" s="59">
        <f t="shared" si="0"/>
        <v>43072</v>
      </c>
      <c r="J2438" s="56" t="s">
        <v>1946</v>
      </c>
      <c r="K2438" s="56" t="s">
        <v>1946</v>
      </c>
      <c r="L2438" s="60" t="s">
        <v>16884</v>
      </c>
      <c r="M2438" s="56" t="s">
        <v>16885</v>
      </c>
      <c r="N2438" s="56" t="s">
        <v>22</v>
      </c>
      <c r="O2438" s="56" t="s">
        <v>16886</v>
      </c>
      <c r="P2438" s="56" t="s">
        <v>17</v>
      </c>
      <c r="Q2438" s="59"/>
      <c r="R2438" s="61"/>
      <c r="S2438" s="61"/>
      <c r="T2438" s="61"/>
      <c r="U2438" s="66"/>
      <c r="V2438" s="61"/>
      <c r="W2438" s="61"/>
      <c r="X2438" s="56" t="s">
        <v>18</v>
      </c>
      <c r="Y2438" s="57">
        <v>43073</v>
      </c>
      <c r="Z2438" s="75"/>
      <c r="AA2438" s="64" t="s">
        <v>4585</v>
      </c>
      <c r="AB2438" s="61"/>
      <c r="AC2438" s="61"/>
      <c r="AD2438" s="61"/>
      <c r="AE2438" s="67" t="str">
        <f t="shared" si="1"/>
        <v>Nov</v>
      </c>
      <c r="AF2438" s="68" t="str">
        <f t="shared" si="2"/>
        <v>Dec</v>
      </c>
      <c r="AG2438" s="177">
        <f t="shared" si="6"/>
        <v>31</v>
      </c>
      <c r="AH2438" s="70">
        <f t="shared" si="5"/>
        <v>43072</v>
      </c>
      <c r="AI2438" s="71">
        <f ca="1"/>
        <v>-917</v>
      </c>
      <c r="AJ2438" s="71" t="str">
        <v>2017</v>
      </c>
      <c r="AK2438" s="70">
        <f t="shared" si="4"/>
        <v>43052</v>
      </c>
    </row>
    <row r="2439" spans="1:37" ht="14.4">
      <c r="A2439" s="239" t="s">
        <v>16890</v>
      </c>
      <c r="B2439" s="56" t="s">
        <v>16891</v>
      </c>
      <c r="C2439" s="57">
        <v>43035</v>
      </c>
      <c r="D2439" s="56" t="s">
        <v>1027</v>
      </c>
      <c r="E2439" s="56" t="s">
        <v>15779</v>
      </c>
      <c r="F2439" s="271" t="s">
        <v>214</v>
      </c>
      <c r="G2439" s="168" t="s">
        <v>214</v>
      </c>
      <c r="H2439" s="169" t="s">
        <v>15779</v>
      </c>
      <c r="I2439" s="57">
        <f t="shared" si="0"/>
        <v>43065</v>
      </c>
      <c r="J2439" s="56" t="s">
        <v>18</v>
      </c>
      <c r="K2439" s="56" t="s">
        <v>18</v>
      </c>
      <c r="L2439" s="60" t="s">
        <v>15269</v>
      </c>
      <c r="M2439" s="56" t="s">
        <v>15269</v>
      </c>
      <c r="N2439" s="56" t="s">
        <v>189</v>
      </c>
      <c r="O2439" s="56" t="s">
        <v>15270</v>
      </c>
      <c r="P2439" s="56" t="s">
        <v>96</v>
      </c>
      <c r="Q2439" s="57"/>
      <c r="R2439" s="56" t="s">
        <v>18</v>
      </c>
      <c r="S2439" s="56" t="s">
        <v>18</v>
      </c>
      <c r="T2439" s="56" t="s">
        <v>18</v>
      </c>
      <c r="U2439" s="56" t="s">
        <v>18</v>
      </c>
      <c r="V2439" s="56" t="s">
        <v>16891</v>
      </c>
      <c r="W2439" s="56"/>
      <c r="X2439" s="56"/>
      <c r="Y2439" s="57">
        <v>43073</v>
      </c>
      <c r="Z2439" s="75"/>
      <c r="AA2439" s="64" t="s">
        <v>16892</v>
      </c>
      <c r="AB2439" s="61"/>
      <c r="AC2439" s="61"/>
      <c r="AD2439" s="61"/>
      <c r="AE2439" s="67" t="str">
        <f t="shared" si="1"/>
        <v>Oct</v>
      </c>
      <c r="AF2439" s="68" t="str">
        <f t="shared" si="2"/>
        <v>Dec</v>
      </c>
      <c r="AG2439" s="177">
        <f t="shared" si="6"/>
        <v>38</v>
      </c>
      <c r="AH2439" s="70">
        <f t="shared" si="5"/>
        <v>43065</v>
      </c>
      <c r="AI2439" s="71">
        <f ca="1"/>
        <v>-924</v>
      </c>
      <c r="AJ2439" s="71" t="str">
        <v>2017</v>
      </c>
      <c r="AK2439" s="70">
        <f t="shared" si="4"/>
        <v>43045</v>
      </c>
    </row>
    <row r="2440" spans="1:37" ht="14.4">
      <c r="A2440" s="239" t="s">
        <v>16893</v>
      </c>
      <c r="B2440" s="56" t="s">
        <v>7094</v>
      </c>
      <c r="C2440" s="57">
        <v>43041</v>
      </c>
      <c r="D2440" s="56" t="s">
        <v>90</v>
      </c>
      <c r="E2440" s="56" t="s">
        <v>15779</v>
      </c>
      <c r="F2440" s="271" t="s">
        <v>214</v>
      </c>
      <c r="G2440" s="168" t="s">
        <v>16895</v>
      </c>
      <c r="H2440" s="169" t="s">
        <v>3794</v>
      </c>
      <c r="I2440" s="57">
        <f t="shared" si="0"/>
        <v>43071</v>
      </c>
      <c r="J2440" s="56" t="s">
        <v>18</v>
      </c>
      <c r="K2440" s="61"/>
      <c r="L2440" s="60" t="s">
        <v>16896</v>
      </c>
      <c r="M2440" s="56" t="s">
        <v>108</v>
      </c>
      <c r="N2440" s="61"/>
      <c r="O2440" s="56" t="s">
        <v>108</v>
      </c>
      <c r="P2440" s="56" t="s">
        <v>96</v>
      </c>
      <c r="Q2440" s="57"/>
      <c r="R2440" s="56"/>
      <c r="S2440" s="56"/>
      <c r="T2440" s="56"/>
      <c r="U2440" s="66"/>
      <c r="V2440" s="61"/>
      <c r="W2440" s="61"/>
      <c r="X2440" s="61"/>
      <c r="Y2440" s="57">
        <v>43073</v>
      </c>
      <c r="Z2440" s="75"/>
      <c r="AA2440" s="64" t="s">
        <v>16899</v>
      </c>
      <c r="AB2440" s="61"/>
      <c r="AC2440" s="61"/>
      <c r="AD2440" s="61"/>
      <c r="AE2440" s="67" t="str">
        <f t="shared" si="1"/>
        <v>Nov</v>
      </c>
      <c r="AF2440" s="68" t="str">
        <f t="shared" si="2"/>
        <v>Dec</v>
      </c>
      <c r="AG2440" s="177">
        <f t="shared" si="6"/>
        <v>32</v>
      </c>
      <c r="AH2440" s="70">
        <f t="shared" si="5"/>
        <v>43071</v>
      </c>
      <c r="AI2440" s="71">
        <f ca="1"/>
        <v>-918</v>
      </c>
      <c r="AJ2440" s="71" t="str">
        <v>2017</v>
      </c>
      <c r="AK2440" s="70">
        <f t="shared" si="4"/>
        <v>43051</v>
      </c>
    </row>
    <row r="2441" spans="1:37" ht="14.4">
      <c r="A2441" s="239" t="s">
        <v>16900</v>
      </c>
      <c r="B2441" s="56" t="s">
        <v>89</v>
      </c>
      <c r="C2441" s="57">
        <v>43042</v>
      </c>
      <c r="D2441" s="56" t="s">
        <v>1027</v>
      </c>
      <c r="E2441" s="56" t="s">
        <v>112</v>
      </c>
      <c r="F2441" s="271" t="s">
        <v>106</v>
      </c>
      <c r="G2441" s="168" t="s">
        <v>113</v>
      </c>
      <c r="H2441" s="169" t="s">
        <v>112</v>
      </c>
      <c r="I2441" s="59">
        <f t="shared" si="0"/>
        <v>43072</v>
      </c>
      <c r="J2441" s="56" t="s">
        <v>1946</v>
      </c>
      <c r="K2441" s="56" t="s">
        <v>6453</v>
      </c>
      <c r="L2441" s="60" t="s">
        <v>16901</v>
      </c>
      <c r="M2441" s="61"/>
      <c r="N2441" s="56" t="s">
        <v>249</v>
      </c>
      <c r="O2441" s="61"/>
      <c r="P2441" s="56" t="s">
        <v>116</v>
      </c>
      <c r="Q2441" s="59"/>
      <c r="R2441" s="61"/>
      <c r="S2441" s="61"/>
      <c r="T2441" s="61"/>
      <c r="U2441" s="66"/>
      <c r="V2441" s="61"/>
      <c r="W2441" s="61"/>
      <c r="X2441" s="61"/>
      <c r="Y2441" s="57">
        <v>43073</v>
      </c>
      <c r="Z2441" s="75"/>
      <c r="AA2441" s="64" t="s">
        <v>3956</v>
      </c>
      <c r="AB2441" s="61"/>
      <c r="AC2441" s="61"/>
      <c r="AD2441" s="61"/>
      <c r="AE2441" s="67" t="str">
        <f t="shared" si="1"/>
        <v>Nov</v>
      </c>
      <c r="AF2441" s="68" t="str">
        <f t="shared" si="2"/>
        <v>Dec</v>
      </c>
      <c r="AG2441" s="177">
        <f t="shared" si="6"/>
        <v>31</v>
      </c>
      <c r="AH2441" s="70">
        <f t="shared" si="5"/>
        <v>43072</v>
      </c>
      <c r="AI2441" s="71">
        <f ca="1"/>
        <v>-917</v>
      </c>
      <c r="AJ2441" s="71" t="str">
        <v>2017</v>
      </c>
      <c r="AK2441" s="70">
        <f t="shared" si="4"/>
        <v>43052</v>
      </c>
    </row>
    <row r="2442" spans="1:37" ht="14.4">
      <c r="A2442" s="239" t="s">
        <v>16903</v>
      </c>
      <c r="B2442" s="56" t="s">
        <v>89</v>
      </c>
      <c r="C2442" s="57">
        <v>43042</v>
      </c>
      <c r="D2442" s="56" t="s">
        <v>1027</v>
      </c>
      <c r="E2442" s="56" t="s">
        <v>112</v>
      </c>
      <c r="F2442" s="271" t="s">
        <v>106</v>
      </c>
      <c r="G2442" s="168" t="s">
        <v>113</v>
      </c>
      <c r="H2442" s="169" t="s">
        <v>112</v>
      </c>
      <c r="I2442" s="59">
        <f t="shared" si="0"/>
        <v>43072</v>
      </c>
      <c r="J2442" s="56" t="s">
        <v>1946</v>
      </c>
      <c r="K2442" s="56" t="s">
        <v>6453</v>
      </c>
      <c r="L2442" s="60" t="s">
        <v>4187</v>
      </c>
      <c r="M2442" s="56" t="s">
        <v>16904</v>
      </c>
      <c r="N2442" s="61"/>
      <c r="O2442" s="56" t="s">
        <v>16905</v>
      </c>
      <c r="P2442" s="56" t="s">
        <v>116</v>
      </c>
      <c r="Q2442" s="57"/>
      <c r="R2442" s="61"/>
      <c r="S2442" s="61"/>
      <c r="T2442" s="61"/>
      <c r="U2442" s="66"/>
      <c r="V2442" s="61"/>
      <c r="W2442" s="61"/>
      <c r="X2442" s="61"/>
      <c r="Y2442" s="57">
        <v>43073</v>
      </c>
      <c r="Z2442" s="75"/>
      <c r="AA2442" s="64" t="s">
        <v>257</v>
      </c>
      <c r="AB2442" s="61"/>
      <c r="AC2442" s="61"/>
      <c r="AD2442" s="61"/>
      <c r="AE2442" s="67" t="str">
        <f t="shared" si="1"/>
        <v>Nov</v>
      </c>
      <c r="AF2442" s="68" t="str">
        <f t="shared" si="2"/>
        <v>Dec</v>
      </c>
      <c r="AG2442" s="177">
        <f t="shared" si="6"/>
        <v>31</v>
      </c>
      <c r="AH2442" s="70">
        <f t="shared" si="5"/>
        <v>43072</v>
      </c>
      <c r="AI2442" s="71">
        <f ca="1"/>
        <v>-917</v>
      </c>
      <c r="AJ2442" s="71" t="str">
        <v>2017</v>
      </c>
      <c r="AK2442" s="70">
        <f t="shared" si="4"/>
        <v>43052</v>
      </c>
    </row>
    <row r="2443" spans="1:37" ht="14.4">
      <c r="A2443" s="239" t="s">
        <v>16906</v>
      </c>
      <c r="B2443" s="56" t="s">
        <v>89</v>
      </c>
      <c r="C2443" s="57">
        <v>43045</v>
      </c>
      <c r="D2443" s="56" t="s">
        <v>90</v>
      </c>
      <c r="E2443" s="56" t="s">
        <v>140</v>
      </c>
      <c r="F2443" s="271" t="s">
        <v>106</v>
      </c>
      <c r="G2443" s="168" t="s">
        <v>107</v>
      </c>
      <c r="H2443" s="169" t="s">
        <v>140</v>
      </c>
      <c r="I2443" s="59">
        <f t="shared" si="0"/>
        <v>43075</v>
      </c>
      <c r="J2443" s="61"/>
      <c r="K2443" s="61"/>
      <c r="L2443" s="60" t="s">
        <v>16907</v>
      </c>
      <c r="M2443" s="56" t="s">
        <v>16908</v>
      </c>
      <c r="N2443" s="61"/>
      <c r="O2443" s="56" t="s">
        <v>16909</v>
      </c>
      <c r="P2443" s="56" t="s">
        <v>17</v>
      </c>
      <c r="Q2443" s="59"/>
      <c r="R2443" s="61"/>
      <c r="S2443" s="61"/>
      <c r="T2443" s="61"/>
      <c r="U2443" s="66"/>
      <c r="V2443" s="61"/>
      <c r="W2443" s="56" t="s">
        <v>200</v>
      </c>
      <c r="X2443" s="56" t="s">
        <v>14</v>
      </c>
      <c r="Y2443" s="57">
        <v>43073</v>
      </c>
      <c r="Z2443" s="75"/>
      <c r="AA2443" s="64" t="s">
        <v>16910</v>
      </c>
      <c r="AB2443" s="61"/>
      <c r="AC2443" s="61"/>
      <c r="AD2443" s="61"/>
      <c r="AE2443" s="67" t="str">
        <f t="shared" si="1"/>
        <v>Nov</v>
      </c>
      <c r="AF2443" s="68" t="str">
        <f t="shared" si="2"/>
        <v>Dec</v>
      </c>
      <c r="AG2443" s="177">
        <f t="shared" si="6"/>
        <v>28</v>
      </c>
      <c r="AH2443" s="70">
        <f t="shared" si="5"/>
        <v>43075</v>
      </c>
      <c r="AI2443" s="71">
        <f ca="1"/>
        <v>-914</v>
      </c>
      <c r="AJ2443" s="71" t="str">
        <v>2017</v>
      </c>
      <c r="AK2443" s="70">
        <f t="shared" si="4"/>
        <v>43055</v>
      </c>
    </row>
    <row r="2444" spans="1:37" ht="14.4">
      <c r="A2444" s="239" t="s">
        <v>16911</v>
      </c>
      <c r="B2444" s="56" t="s">
        <v>89</v>
      </c>
      <c r="C2444" s="57">
        <v>43045</v>
      </c>
      <c r="D2444" s="56" t="s">
        <v>1027</v>
      </c>
      <c r="E2444" s="56" t="s">
        <v>140</v>
      </c>
      <c r="F2444" s="271" t="s">
        <v>106</v>
      </c>
      <c r="G2444" s="168" t="s">
        <v>107</v>
      </c>
      <c r="H2444" s="169" t="s">
        <v>140</v>
      </c>
      <c r="I2444" s="59">
        <f t="shared" si="0"/>
        <v>43075</v>
      </c>
      <c r="J2444" s="61"/>
      <c r="K2444" s="61"/>
      <c r="L2444" s="60" t="s">
        <v>16912</v>
      </c>
      <c r="M2444" s="56" t="s">
        <v>16913</v>
      </c>
      <c r="N2444" s="56" t="s">
        <v>132</v>
      </c>
      <c r="O2444" s="56" t="s">
        <v>16914</v>
      </c>
      <c r="P2444" s="56" t="s">
        <v>133</v>
      </c>
      <c r="Q2444" s="59"/>
      <c r="R2444" s="61"/>
      <c r="S2444" s="61"/>
      <c r="T2444" s="61"/>
      <c r="U2444" s="66"/>
      <c r="V2444" s="61"/>
      <c r="W2444" s="56" t="s">
        <v>200</v>
      </c>
      <c r="X2444" s="61"/>
      <c r="Y2444" s="57">
        <v>43073</v>
      </c>
      <c r="Z2444" s="75"/>
      <c r="AA2444" s="64" t="s">
        <v>16915</v>
      </c>
      <c r="AB2444" s="61"/>
      <c r="AC2444" s="61"/>
      <c r="AD2444" s="61"/>
      <c r="AE2444" s="67" t="str">
        <f t="shared" si="1"/>
        <v>Nov</v>
      </c>
      <c r="AF2444" s="68" t="str">
        <f t="shared" si="2"/>
        <v>Dec</v>
      </c>
      <c r="AG2444" s="177">
        <f t="shared" si="6"/>
        <v>28</v>
      </c>
      <c r="AH2444" s="70">
        <f t="shared" si="5"/>
        <v>43075</v>
      </c>
      <c r="AI2444" s="71">
        <f ca="1"/>
        <v>-914</v>
      </c>
      <c r="AJ2444" s="71" t="str">
        <v>2017</v>
      </c>
      <c r="AK2444" s="70">
        <f t="shared" si="4"/>
        <v>43055</v>
      </c>
    </row>
    <row r="2445" spans="1:37" ht="14.4">
      <c r="A2445" s="239" t="s">
        <v>16916</v>
      </c>
      <c r="B2445" s="56" t="s">
        <v>89</v>
      </c>
      <c r="C2445" s="57">
        <v>43041</v>
      </c>
      <c r="D2445" s="56" t="s">
        <v>90</v>
      </c>
      <c r="E2445" s="56" t="s">
        <v>1579</v>
      </c>
      <c r="F2445" s="271" t="s">
        <v>214</v>
      </c>
      <c r="G2445" s="168" t="s">
        <v>16917</v>
      </c>
      <c r="H2445" s="169" t="s">
        <v>1579</v>
      </c>
      <c r="I2445" s="59">
        <f t="shared" si="0"/>
        <v>43071</v>
      </c>
      <c r="J2445" s="56" t="s">
        <v>18</v>
      </c>
      <c r="K2445" s="56" t="s">
        <v>14</v>
      </c>
      <c r="L2445" s="60" t="s">
        <v>8278</v>
      </c>
      <c r="M2445" s="56" t="s">
        <v>108</v>
      </c>
      <c r="N2445" s="56" t="s">
        <v>37</v>
      </c>
      <c r="O2445" s="61"/>
      <c r="P2445" s="61"/>
      <c r="Q2445" s="59"/>
      <c r="R2445" s="61"/>
      <c r="S2445" s="61"/>
      <c r="T2445" s="61"/>
      <c r="U2445" s="66"/>
      <c r="V2445" s="61"/>
      <c r="W2445" s="61"/>
      <c r="X2445" s="61"/>
      <c r="Y2445" s="57">
        <v>43073</v>
      </c>
      <c r="Z2445" s="75"/>
      <c r="AA2445" s="64" t="s">
        <v>257</v>
      </c>
      <c r="AB2445" s="61"/>
      <c r="AC2445" s="61"/>
      <c r="AD2445" s="61"/>
      <c r="AE2445" s="67" t="str">
        <f t="shared" si="1"/>
        <v>Nov</v>
      </c>
      <c r="AF2445" s="68" t="str">
        <f t="shared" si="2"/>
        <v>Dec</v>
      </c>
      <c r="AG2445" s="177">
        <f t="shared" si="6"/>
        <v>32</v>
      </c>
      <c r="AH2445" s="70">
        <f t="shared" si="5"/>
        <v>43071</v>
      </c>
      <c r="AI2445" s="71">
        <f ca="1"/>
        <v>-918</v>
      </c>
      <c r="AJ2445" s="71" t="str">
        <v>2017</v>
      </c>
      <c r="AK2445" s="70">
        <f t="shared" si="4"/>
        <v>43051</v>
      </c>
    </row>
    <row r="2446" spans="1:37" ht="14.4">
      <c r="A2446" s="239" t="s">
        <v>16918</v>
      </c>
      <c r="B2446" s="56" t="s">
        <v>89</v>
      </c>
      <c r="C2446" s="57">
        <v>43028</v>
      </c>
      <c r="D2446" s="56" t="s">
        <v>90</v>
      </c>
      <c r="E2446" s="56" t="s">
        <v>1579</v>
      </c>
      <c r="F2446" s="271" t="s">
        <v>214</v>
      </c>
      <c r="G2446" s="168" t="s">
        <v>16917</v>
      </c>
      <c r="H2446" s="169" t="s">
        <v>1579</v>
      </c>
      <c r="I2446" s="59">
        <f t="shared" si="0"/>
        <v>43058</v>
      </c>
      <c r="J2446" s="56" t="s">
        <v>18</v>
      </c>
      <c r="K2446" s="56" t="s">
        <v>18</v>
      </c>
      <c r="L2446" s="60" t="s">
        <v>16921</v>
      </c>
      <c r="M2446" s="56" t="s">
        <v>2779</v>
      </c>
      <c r="N2446" s="56" t="s">
        <v>13</v>
      </c>
      <c r="O2446" s="56" t="s">
        <v>16922</v>
      </c>
      <c r="P2446" s="56" t="s">
        <v>133</v>
      </c>
      <c r="Q2446" s="59"/>
      <c r="R2446" s="61"/>
      <c r="S2446" s="61"/>
      <c r="T2446" s="61"/>
      <c r="U2446" s="66"/>
      <c r="V2446" s="61"/>
      <c r="W2446" s="61"/>
      <c r="X2446" s="56" t="s">
        <v>18</v>
      </c>
      <c r="Y2446" s="57">
        <v>43073</v>
      </c>
      <c r="Z2446" s="75"/>
      <c r="AA2446" s="95"/>
      <c r="AB2446" s="61"/>
      <c r="AC2446" s="61"/>
      <c r="AD2446" s="61"/>
      <c r="AE2446" s="67" t="str">
        <f t="shared" si="1"/>
        <v>Oct</v>
      </c>
      <c r="AF2446" s="68" t="str">
        <f t="shared" si="2"/>
        <v>Dec</v>
      </c>
      <c r="AG2446" s="177">
        <f t="shared" si="6"/>
        <v>45</v>
      </c>
      <c r="AH2446" s="70">
        <f t="shared" si="5"/>
        <v>43058</v>
      </c>
      <c r="AI2446" s="71">
        <f ca="1"/>
        <v>-931</v>
      </c>
      <c r="AJ2446" s="71" t="str">
        <v>2017</v>
      </c>
      <c r="AK2446" s="70">
        <f t="shared" si="4"/>
        <v>43038</v>
      </c>
    </row>
    <row r="2447" spans="1:37" ht="14.4">
      <c r="A2447" s="239" t="s">
        <v>16923</v>
      </c>
      <c r="B2447" s="56" t="s">
        <v>89</v>
      </c>
      <c r="C2447" s="57">
        <v>43005</v>
      </c>
      <c r="D2447" s="56" t="s">
        <v>90</v>
      </c>
      <c r="E2447" s="56" t="s">
        <v>32</v>
      </c>
      <c r="F2447" s="271" t="s">
        <v>106</v>
      </c>
      <c r="G2447" s="168" t="s">
        <v>177</v>
      </c>
      <c r="H2447" s="169" t="s">
        <v>32</v>
      </c>
      <c r="I2447" s="59">
        <f t="shared" si="0"/>
        <v>43035</v>
      </c>
      <c r="J2447" s="61"/>
      <c r="K2447" s="61"/>
      <c r="L2447" s="60" t="s">
        <v>16924</v>
      </c>
      <c r="M2447" s="61"/>
      <c r="N2447" s="61"/>
      <c r="O2447" s="61"/>
      <c r="P2447" s="56" t="s">
        <v>116</v>
      </c>
      <c r="Q2447" s="59"/>
      <c r="R2447" s="61"/>
      <c r="S2447" s="61"/>
      <c r="T2447" s="61"/>
      <c r="U2447" s="66"/>
      <c r="V2447" s="61"/>
      <c r="W2447" s="61"/>
      <c r="X2447" s="61"/>
      <c r="Y2447" s="57">
        <v>43073</v>
      </c>
      <c r="Z2447" s="75"/>
      <c r="AA2447" s="64" t="s">
        <v>16926</v>
      </c>
      <c r="AB2447" s="61"/>
      <c r="AC2447" s="61"/>
      <c r="AD2447" s="61"/>
      <c r="AE2447" s="67" t="str">
        <f t="shared" si="1"/>
        <v>Sep</v>
      </c>
      <c r="AF2447" s="68" t="str">
        <f t="shared" si="2"/>
        <v>Dec</v>
      </c>
      <c r="AG2447" s="177">
        <f t="shared" si="6"/>
        <v>68</v>
      </c>
      <c r="AH2447" s="70">
        <f t="shared" si="5"/>
        <v>43035</v>
      </c>
      <c r="AI2447" s="71">
        <f ca="1"/>
        <v>-954</v>
      </c>
      <c r="AJ2447" s="71" t="str">
        <v>2017</v>
      </c>
      <c r="AK2447" s="70">
        <f t="shared" si="4"/>
        <v>43015</v>
      </c>
    </row>
    <row r="2448" spans="1:37" ht="14.4">
      <c r="A2448" s="239" t="s">
        <v>16929</v>
      </c>
      <c r="B2448" s="56" t="s">
        <v>89</v>
      </c>
      <c r="C2448" s="57">
        <v>43037</v>
      </c>
      <c r="D2448" s="56" t="s">
        <v>90</v>
      </c>
      <c r="E2448" s="56" t="s">
        <v>1579</v>
      </c>
      <c r="F2448" s="271" t="s">
        <v>214</v>
      </c>
      <c r="G2448" s="168" t="s">
        <v>16917</v>
      </c>
      <c r="H2448" s="169" t="s">
        <v>1579</v>
      </c>
      <c r="I2448" s="59">
        <f t="shared" si="0"/>
        <v>43067</v>
      </c>
      <c r="J2448" s="56" t="s">
        <v>18</v>
      </c>
      <c r="K2448" s="56" t="s">
        <v>18</v>
      </c>
      <c r="L2448" s="60" t="s">
        <v>16930</v>
      </c>
      <c r="M2448" s="56" t="s">
        <v>16931</v>
      </c>
      <c r="N2448" s="56" t="s">
        <v>132</v>
      </c>
      <c r="O2448" s="56" t="s">
        <v>16932</v>
      </c>
      <c r="P2448" s="56" t="s">
        <v>133</v>
      </c>
      <c r="Q2448" s="59"/>
      <c r="R2448" s="61"/>
      <c r="S2448" s="61"/>
      <c r="T2448" s="61"/>
      <c r="U2448" s="66"/>
      <c r="V2448" s="61"/>
      <c r="W2448" s="61"/>
      <c r="X2448" s="56" t="s">
        <v>18</v>
      </c>
      <c r="Y2448" s="57">
        <v>43073</v>
      </c>
      <c r="Z2448" s="75"/>
      <c r="AA2448" s="95"/>
      <c r="AB2448" s="61"/>
      <c r="AC2448" s="61"/>
      <c r="AD2448" s="61"/>
      <c r="AE2448" s="67" t="str">
        <f t="shared" si="1"/>
        <v>Oct</v>
      </c>
      <c r="AF2448" s="68" t="str">
        <f t="shared" si="2"/>
        <v>Dec</v>
      </c>
      <c r="AG2448" s="177">
        <f t="shared" si="6"/>
        <v>36</v>
      </c>
      <c r="AH2448" s="70">
        <f t="shared" si="5"/>
        <v>43067</v>
      </c>
      <c r="AI2448" s="71">
        <f ca="1"/>
        <v>-922</v>
      </c>
      <c r="AJ2448" s="71" t="str">
        <v>2017</v>
      </c>
      <c r="AK2448" s="70">
        <f t="shared" si="4"/>
        <v>43047</v>
      </c>
    </row>
    <row r="2449" spans="1:37" ht="14.4">
      <c r="A2449" s="239" t="s">
        <v>16934</v>
      </c>
      <c r="B2449" s="56" t="s">
        <v>89</v>
      </c>
      <c r="C2449" s="57">
        <v>42990</v>
      </c>
      <c r="D2449" s="56" t="s">
        <v>90</v>
      </c>
      <c r="E2449" s="56" t="s">
        <v>1579</v>
      </c>
      <c r="F2449" s="271" t="s">
        <v>214</v>
      </c>
      <c r="G2449" s="168" t="s">
        <v>16917</v>
      </c>
      <c r="H2449" s="169" t="s">
        <v>1579</v>
      </c>
      <c r="I2449" s="59">
        <f t="shared" si="0"/>
        <v>43020</v>
      </c>
      <c r="J2449" s="56" t="s">
        <v>18</v>
      </c>
      <c r="K2449" s="56" t="s">
        <v>18</v>
      </c>
      <c r="L2449" s="60" t="s">
        <v>16935</v>
      </c>
      <c r="M2449" s="56" t="s">
        <v>16936</v>
      </c>
      <c r="N2449" s="56" t="s">
        <v>132</v>
      </c>
      <c r="O2449" s="56" t="s">
        <v>16937</v>
      </c>
      <c r="P2449" s="56" t="s">
        <v>133</v>
      </c>
      <c r="Q2449" s="59"/>
      <c r="R2449" s="61"/>
      <c r="S2449" s="61"/>
      <c r="T2449" s="61"/>
      <c r="U2449" s="66"/>
      <c r="V2449" s="61"/>
      <c r="W2449" s="61"/>
      <c r="X2449" s="56" t="s">
        <v>18</v>
      </c>
      <c r="Y2449" s="57">
        <v>43073</v>
      </c>
      <c r="Z2449" s="75"/>
      <c r="AA2449" s="95"/>
      <c r="AB2449" s="61"/>
      <c r="AC2449" s="61"/>
      <c r="AD2449" s="61"/>
      <c r="AE2449" s="67" t="str">
        <f t="shared" si="1"/>
        <v>Sep</v>
      </c>
      <c r="AF2449" s="68" t="str">
        <f t="shared" si="2"/>
        <v>Dec</v>
      </c>
      <c r="AG2449" s="177">
        <f t="shared" si="6"/>
        <v>83</v>
      </c>
      <c r="AH2449" s="70">
        <f t="shared" si="5"/>
        <v>43020</v>
      </c>
      <c r="AI2449" s="71">
        <f ca="1"/>
        <v>-969</v>
      </c>
      <c r="AJ2449" s="71" t="str">
        <v>2017</v>
      </c>
      <c r="AK2449" s="70">
        <f t="shared" si="4"/>
        <v>43000</v>
      </c>
    </row>
    <row r="2450" spans="1:37" ht="14.4">
      <c r="A2450" s="239" t="s">
        <v>16941</v>
      </c>
      <c r="B2450" s="56" t="s">
        <v>89</v>
      </c>
      <c r="C2450" s="57">
        <v>43035</v>
      </c>
      <c r="D2450" s="56" t="s">
        <v>90</v>
      </c>
      <c r="E2450" s="56" t="s">
        <v>1579</v>
      </c>
      <c r="F2450" s="271" t="s">
        <v>214</v>
      </c>
      <c r="G2450" s="168" t="s">
        <v>16917</v>
      </c>
      <c r="H2450" s="169" t="s">
        <v>1579</v>
      </c>
      <c r="I2450" s="59">
        <f t="shared" si="0"/>
        <v>43065</v>
      </c>
      <c r="J2450" s="56" t="s">
        <v>18</v>
      </c>
      <c r="K2450" s="56" t="s">
        <v>18</v>
      </c>
      <c r="L2450" s="60" t="s">
        <v>16942</v>
      </c>
      <c r="M2450" s="56" t="s">
        <v>16943</v>
      </c>
      <c r="N2450" s="56" t="s">
        <v>132</v>
      </c>
      <c r="O2450" s="56" t="s">
        <v>16944</v>
      </c>
      <c r="P2450" s="56" t="s">
        <v>133</v>
      </c>
      <c r="Q2450" s="59"/>
      <c r="R2450" s="61"/>
      <c r="S2450" s="61"/>
      <c r="T2450" s="61"/>
      <c r="U2450" s="66"/>
      <c r="V2450" s="61"/>
      <c r="W2450" s="61"/>
      <c r="X2450" s="56" t="s">
        <v>18</v>
      </c>
      <c r="Y2450" s="57">
        <v>43073</v>
      </c>
      <c r="Z2450" s="75"/>
      <c r="AA2450" s="95"/>
      <c r="AB2450" s="61"/>
      <c r="AC2450" s="61"/>
      <c r="AD2450" s="61"/>
      <c r="AE2450" s="67" t="str">
        <f t="shared" si="1"/>
        <v>Oct</v>
      </c>
      <c r="AF2450" s="68" t="str">
        <f t="shared" si="2"/>
        <v>Dec</v>
      </c>
      <c r="AG2450" s="177">
        <f t="shared" si="6"/>
        <v>38</v>
      </c>
      <c r="AH2450" s="70">
        <f t="shared" si="5"/>
        <v>43065</v>
      </c>
      <c r="AI2450" s="71">
        <f ca="1"/>
        <v>-924</v>
      </c>
      <c r="AJ2450" s="71" t="str">
        <v>2017</v>
      </c>
      <c r="AK2450" s="70">
        <f t="shared" si="4"/>
        <v>43045</v>
      </c>
    </row>
    <row r="2451" spans="1:37" ht="14.4">
      <c r="A2451" s="239" t="s">
        <v>16945</v>
      </c>
      <c r="B2451" s="56" t="s">
        <v>89</v>
      </c>
      <c r="C2451" s="57">
        <v>43046</v>
      </c>
      <c r="D2451" s="56" t="s">
        <v>90</v>
      </c>
      <c r="E2451" s="56" t="s">
        <v>140</v>
      </c>
      <c r="F2451" s="271" t="s">
        <v>106</v>
      </c>
      <c r="G2451" s="168" t="s">
        <v>107</v>
      </c>
      <c r="H2451" s="169" t="s">
        <v>140</v>
      </c>
      <c r="I2451" s="59">
        <f t="shared" si="0"/>
        <v>43076</v>
      </c>
      <c r="J2451" s="56" t="s">
        <v>1946</v>
      </c>
      <c r="K2451" s="56" t="s">
        <v>6453</v>
      </c>
      <c r="L2451" s="60" t="s">
        <v>16946</v>
      </c>
      <c r="M2451" s="56" t="s">
        <v>16946</v>
      </c>
      <c r="N2451" s="56" t="s">
        <v>44</v>
      </c>
      <c r="O2451" s="61"/>
      <c r="P2451" s="61"/>
      <c r="Q2451" s="59"/>
      <c r="R2451" s="61"/>
      <c r="S2451" s="61"/>
      <c r="T2451" s="61"/>
      <c r="U2451" s="66"/>
      <c r="V2451" s="61"/>
      <c r="W2451" s="61"/>
      <c r="X2451" s="56" t="s">
        <v>14</v>
      </c>
      <c r="Y2451" s="57">
        <v>43073</v>
      </c>
      <c r="Z2451" s="75"/>
      <c r="AA2451" s="64" t="s">
        <v>3956</v>
      </c>
      <c r="AB2451" s="61"/>
      <c r="AC2451" s="61"/>
      <c r="AD2451" s="61"/>
      <c r="AE2451" s="67" t="str">
        <f t="shared" si="1"/>
        <v>Nov</v>
      </c>
      <c r="AF2451" s="68" t="str">
        <f t="shared" si="2"/>
        <v>Dec</v>
      </c>
      <c r="AG2451" s="177">
        <f t="shared" si="6"/>
        <v>27</v>
      </c>
      <c r="AH2451" s="70">
        <f t="shared" si="5"/>
        <v>43076</v>
      </c>
      <c r="AI2451" s="71">
        <f ca="1"/>
        <v>-913</v>
      </c>
      <c r="AJ2451" s="71" t="str">
        <v>2017</v>
      </c>
      <c r="AK2451" s="70">
        <f t="shared" si="4"/>
        <v>43056</v>
      </c>
    </row>
    <row r="2452" spans="1:37" ht="14.4">
      <c r="A2452" s="239" t="s">
        <v>16947</v>
      </c>
      <c r="B2452" s="56" t="s">
        <v>89</v>
      </c>
      <c r="C2452" s="57">
        <v>43046</v>
      </c>
      <c r="D2452" s="56" t="s">
        <v>1027</v>
      </c>
      <c r="E2452" s="56" t="s">
        <v>140</v>
      </c>
      <c r="F2452" s="271" t="s">
        <v>106</v>
      </c>
      <c r="G2452" s="168" t="s">
        <v>107</v>
      </c>
      <c r="H2452" s="169" t="s">
        <v>140</v>
      </c>
      <c r="I2452" s="59">
        <f t="shared" si="0"/>
        <v>43076</v>
      </c>
      <c r="J2452" s="56" t="s">
        <v>1946</v>
      </c>
      <c r="K2452" s="56" t="s">
        <v>6453</v>
      </c>
      <c r="L2452" s="60" t="s">
        <v>642</v>
      </c>
      <c r="M2452" s="56" t="s">
        <v>16948</v>
      </c>
      <c r="N2452" s="56" t="s">
        <v>29</v>
      </c>
      <c r="O2452" s="61"/>
      <c r="P2452" s="61"/>
      <c r="Q2452" s="59"/>
      <c r="R2452" s="61"/>
      <c r="S2452" s="61"/>
      <c r="T2452" s="61"/>
      <c r="U2452" s="66"/>
      <c r="V2452" s="61"/>
      <c r="W2452" s="61"/>
      <c r="X2452" s="56" t="s">
        <v>14</v>
      </c>
      <c r="Y2452" s="57">
        <v>43073</v>
      </c>
      <c r="Z2452" s="75"/>
      <c r="AA2452" s="64" t="s">
        <v>14681</v>
      </c>
      <c r="AB2452" s="61"/>
      <c r="AC2452" s="61"/>
      <c r="AD2452" s="61"/>
      <c r="AE2452" s="67" t="str">
        <f t="shared" si="1"/>
        <v>Nov</v>
      </c>
      <c r="AF2452" s="68" t="str">
        <f t="shared" si="2"/>
        <v>Dec</v>
      </c>
      <c r="AG2452" s="177">
        <f t="shared" si="6"/>
        <v>27</v>
      </c>
      <c r="AH2452" s="70">
        <f t="shared" si="5"/>
        <v>43076</v>
      </c>
      <c r="AI2452" s="71">
        <f ca="1"/>
        <v>-913</v>
      </c>
      <c r="AJ2452" s="71" t="str">
        <v>2017</v>
      </c>
      <c r="AK2452" s="70">
        <f t="shared" si="4"/>
        <v>43056</v>
      </c>
    </row>
    <row r="2453" spans="1:37" ht="14.4">
      <c r="A2453" s="239" t="s">
        <v>16949</v>
      </c>
      <c r="B2453" s="56" t="s">
        <v>89</v>
      </c>
      <c r="C2453" s="57">
        <v>43046</v>
      </c>
      <c r="D2453" s="56" t="s">
        <v>1027</v>
      </c>
      <c r="E2453" s="56" t="s">
        <v>140</v>
      </c>
      <c r="F2453" s="271" t="s">
        <v>106</v>
      </c>
      <c r="G2453" s="168" t="s">
        <v>107</v>
      </c>
      <c r="H2453" s="169" t="s">
        <v>140</v>
      </c>
      <c r="I2453" s="59">
        <f t="shared" si="0"/>
        <v>43076</v>
      </c>
      <c r="J2453" s="56" t="s">
        <v>1946</v>
      </c>
      <c r="K2453" s="56" t="s">
        <v>6453</v>
      </c>
      <c r="L2453" s="60" t="s">
        <v>642</v>
      </c>
      <c r="M2453" s="56" t="s">
        <v>16950</v>
      </c>
      <c r="N2453" s="56" t="s">
        <v>143</v>
      </c>
      <c r="O2453" s="61"/>
      <c r="P2453" s="61"/>
      <c r="Q2453" s="59"/>
      <c r="R2453" s="61"/>
      <c r="S2453" s="61"/>
      <c r="T2453" s="61"/>
      <c r="U2453" s="66"/>
      <c r="V2453" s="61"/>
      <c r="W2453" s="61"/>
      <c r="X2453" s="56" t="s">
        <v>14</v>
      </c>
      <c r="Y2453" s="57">
        <v>43073</v>
      </c>
      <c r="Z2453" s="75"/>
      <c r="AA2453" s="64" t="s">
        <v>14681</v>
      </c>
      <c r="AB2453" s="61"/>
      <c r="AC2453" s="61"/>
      <c r="AD2453" s="61"/>
      <c r="AE2453" s="67" t="str">
        <f t="shared" si="1"/>
        <v>Nov</v>
      </c>
      <c r="AF2453" s="68" t="str">
        <f t="shared" si="2"/>
        <v>Dec</v>
      </c>
      <c r="AG2453" s="177">
        <f t="shared" si="6"/>
        <v>27</v>
      </c>
      <c r="AH2453" s="70">
        <f t="shared" si="5"/>
        <v>43076</v>
      </c>
      <c r="AI2453" s="71">
        <f ca="1"/>
        <v>-913</v>
      </c>
      <c r="AJ2453" s="71" t="str">
        <v>2017</v>
      </c>
      <c r="AK2453" s="70">
        <f t="shared" si="4"/>
        <v>43056</v>
      </c>
    </row>
    <row r="2454" spans="1:37" ht="14.4">
      <c r="A2454" s="239" t="s">
        <v>16951</v>
      </c>
      <c r="B2454" s="56" t="s">
        <v>89</v>
      </c>
      <c r="C2454" s="57">
        <v>43046</v>
      </c>
      <c r="D2454" s="56" t="s">
        <v>1027</v>
      </c>
      <c r="E2454" s="56" t="s">
        <v>140</v>
      </c>
      <c r="F2454" s="271" t="s">
        <v>106</v>
      </c>
      <c r="G2454" s="168" t="s">
        <v>107</v>
      </c>
      <c r="H2454" s="169" t="s">
        <v>140</v>
      </c>
      <c r="I2454" s="59">
        <f t="shared" si="0"/>
        <v>43076</v>
      </c>
      <c r="J2454" s="61"/>
      <c r="K2454" s="56" t="s">
        <v>6453</v>
      </c>
      <c r="L2454" s="60" t="s">
        <v>642</v>
      </c>
      <c r="M2454" s="56" t="s">
        <v>16952</v>
      </c>
      <c r="N2454" s="56" t="s">
        <v>266</v>
      </c>
      <c r="O2454" s="56" t="s">
        <v>16953</v>
      </c>
      <c r="P2454" s="56" t="s">
        <v>17</v>
      </c>
      <c r="Q2454" s="59"/>
      <c r="R2454" s="61"/>
      <c r="S2454" s="61"/>
      <c r="T2454" s="61"/>
      <c r="U2454" s="66"/>
      <c r="V2454" s="61"/>
      <c r="W2454" s="56" t="s">
        <v>200</v>
      </c>
      <c r="X2454" s="56" t="s">
        <v>14</v>
      </c>
      <c r="Y2454" s="57">
        <v>43073</v>
      </c>
      <c r="Z2454" s="75"/>
      <c r="AA2454" s="64" t="s">
        <v>16954</v>
      </c>
      <c r="AB2454" s="61"/>
      <c r="AC2454" s="61"/>
      <c r="AD2454" s="61"/>
      <c r="AE2454" s="67" t="str">
        <f t="shared" si="1"/>
        <v>Nov</v>
      </c>
      <c r="AF2454" s="68" t="str">
        <f t="shared" si="2"/>
        <v>Dec</v>
      </c>
      <c r="AG2454" s="177">
        <f t="shared" si="6"/>
        <v>27</v>
      </c>
      <c r="AH2454" s="70">
        <f t="shared" si="5"/>
        <v>43076</v>
      </c>
      <c r="AI2454" s="71">
        <f ca="1"/>
        <v>-913</v>
      </c>
      <c r="AJ2454" s="71" t="str">
        <v>2017</v>
      </c>
      <c r="AK2454" s="70">
        <f t="shared" si="4"/>
        <v>43056</v>
      </c>
    </row>
    <row r="2455" spans="1:37" ht="14.4">
      <c r="A2455" s="239" t="s">
        <v>16956</v>
      </c>
      <c r="B2455" s="56" t="s">
        <v>89</v>
      </c>
      <c r="C2455" s="57">
        <v>43046</v>
      </c>
      <c r="D2455" s="56" t="s">
        <v>90</v>
      </c>
      <c r="E2455" s="56" t="s">
        <v>15779</v>
      </c>
      <c r="F2455" s="271" t="s">
        <v>214</v>
      </c>
      <c r="G2455" s="168" t="s">
        <v>214</v>
      </c>
      <c r="H2455" s="169" t="s">
        <v>2445</v>
      </c>
      <c r="I2455" s="57">
        <f t="shared" si="0"/>
        <v>43076</v>
      </c>
      <c r="J2455" s="56" t="s">
        <v>18</v>
      </c>
      <c r="K2455" s="56" t="s">
        <v>18</v>
      </c>
      <c r="L2455" s="60" t="s">
        <v>16957</v>
      </c>
      <c r="M2455" s="56" t="s">
        <v>16958</v>
      </c>
      <c r="N2455" s="56" t="s">
        <v>29</v>
      </c>
      <c r="O2455" s="56" t="s">
        <v>16959</v>
      </c>
      <c r="P2455" s="56" t="s">
        <v>96</v>
      </c>
      <c r="Q2455" s="57"/>
      <c r="R2455" s="56" t="s">
        <v>108</v>
      </c>
      <c r="S2455" s="56" t="s">
        <v>18</v>
      </c>
      <c r="T2455" s="61"/>
      <c r="U2455" s="56" t="s">
        <v>108</v>
      </c>
      <c r="V2455" s="61" t="s">
        <v>108</v>
      </c>
      <c r="W2455" s="61"/>
      <c r="X2455" s="56" t="s">
        <v>18</v>
      </c>
      <c r="Y2455" s="57">
        <v>43073</v>
      </c>
      <c r="Z2455" s="75"/>
      <c r="AA2455" s="64" t="s">
        <v>16960</v>
      </c>
      <c r="AB2455" s="56" t="s">
        <v>5415</v>
      </c>
      <c r="AC2455" s="61"/>
      <c r="AD2455" s="61"/>
      <c r="AE2455" s="67" t="str">
        <f t="shared" si="1"/>
        <v>Nov</v>
      </c>
      <c r="AF2455" s="68" t="str">
        <f t="shared" si="2"/>
        <v>Dec</v>
      </c>
      <c r="AG2455" s="177">
        <f t="shared" si="6"/>
        <v>27</v>
      </c>
      <c r="AH2455" s="70">
        <f t="shared" si="5"/>
        <v>43076</v>
      </c>
      <c r="AI2455" s="71">
        <f ca="1"/>
        <v>-913</v>
      </c>
      <c r="AJ2455" s="71" t="str">
        <v>2017</v>
      </c>
      <c r="AK2455" s="70">
        <f t="shared" si="4"/>
        <v>43056</v>
      </c>
    </row>
    <row r="2456" spans="1:37" ht="14.4">
      <c r="A2456" s="239" t="s">
        <v>16961</v>
      </c>
      <c r="B2456" s="56" t="s">
        <v>89</v>
      </c>
      <c r="C2456" s="57">
        <v>43046</v>
      </c>
      <c r="D2456" s="56" t="s">
        <v>131</v>
      </c>
      <c r="E2456" s="56" t="s">
        <v>140</v>
      </c>
      <c r="F2456" s="271" t="s">
        <v>106</v>
      </c>
      <c r="G2456" s="168" t="s">
        <v>107</v>
      </c>
      <c r="H2456" s="169" t="s">
        <v>140</v>
      </c>
      <c r="I2456" s="59">
        <f t="shared" si="0"/>
        <v>43076</v>
      </c>
      <c r="J2456" s="56" t="s">
        <v>1946</v>
      </c>
      <c r="K2456" s="56" t="s">
        <v>1946</v>
      </c>
      <c r="L2456" s="60" t="s">
        <v>145</v>
      </c>
      <c r="M2456" s="56" t="s">
        <v>16963</v>
      </c>
      <c r="N2456" s="56" t="s">
        <v>20</v>
      </c>
      <c r="O2456" s="56" t="s">
        <v>16964</v>
      </c>
      <c r="P2456" s="56" t="s">
        <v>96</v>
      </c>
      <c r="Q2456" s="59"/>
      <c r="R2456" s="61"/>
      <c r="S2456" s="61"/>
      <c r="T2456" s="61"/>
      <c r="U2456" s="66"/>
      <c r="V2456" s="61"/>
      <c r="W2456" s="61"/>
      <c r="X2456" s="56" t="s">
        <v>18</v>
      </c>
      <c r="Y2456" s="57">
        <v>43073</v>
      </c>
      <c r="Z2456" s="75"/>
      <c r="AA2456" s="64" t="s">
        <v>16965</v>
      </c>
      <c r="AB2456" s="61"/>
      <c r="AC2456" s="61"/>
      <c r="AD2456" s="61"/>
      <c r="AE2456" s="67" t="str">
        <f t="shared" si="1"/>
        <v>Nov</v>
      </c>
      <c r="AF2456" s="68" t="str">
        <f t="shared" si="2"/>
        <v>Dec</v>
      </c>
      <c r="AG2456" s="177">
        <f t="shared" si="6"/>
        <v>27</v>
      </c>
      <c r="AH2456" s="70">
        <f t="shared" si="5"/>
        <v>43076</v>
      </c>
      <c r="AI2456" s="71">
        <f ca="1"/>
        <v>-913</v>
      </c>
      <c r="AJ2456" s="71" t="str">
        <v>2017</v>
      </c>
      <c r="AK2456" s="70">
        <f t="shared" si="4"/>
        <v>43056</v>
      </c>
    </row>
    <row r="2457" spans="1:37" ht="14.4">
      <c r="A2457" s="239" t="s">
        <v>16968</v>
      </c>
      <c r="B2457" s="56" t="s">
        <v>89</v>
      </c>
      <c r="C2457" s="57">
        <v>43046</v>
      </c>
      <c r="D2457" s="56" t="s">
        <v>90</v>
      </c>
      <c r="E2457" s="56" t="s">
        <v>15779</v>
      </c>
      <c r="F2457" s="271" t="s">
        <v>214</v>
      </c>
      <c r="G2457" s="168" t="s">
        <v>214</v>
      </c>
      <c r="H2457" s="169" t="s">
        <v>2445</v>
      </c>
      <c r="I2457" s="57">
        <f t="shared" si="0"/>
        <v>43076</v>
      </c>
      <c r="J2457" s="56" t="s">
        <v>18</v>
      </c>
      <c r="K2457" s="56" t="s">
        <v>18</v>
      </c>
      <c r="L2457" s="60" t="s">
        <v>16969</v>
      </c>
      <c r="M2457" s="56" t="s">
        <v>16970</v>
      </c>
      <c r="N2457" s="56" t="s">
        <v>20</v>
      </c>
      <c r="O2457" s="61"/>
      <c r="P2457" s="56" t="s">
        <v>96</v>
      </c>
      <c r="Q2457" s="57"/>
      <c r="R2457" s="56" t="s">
        <v>108</v>
      </c>
      <c r="S2457" s="56"/>
      <c r="T2457" s="61"/>
      <c r="U2457" s="56" t="s">
        <v>108</v>
      </c>
      <c r="V2457" s="61" t="s">
        <v>108</v>
      </c>
      <c r="W2457" s="61"/>
      <c r="X2457" s="56" t="s">
        <v>18</v>
      </c>
      <c r="Y2457" s="57">
        <v>43073</v>
      </c>
      <c r="Z2457" s="75"/>
      <c r="AA2457" s="64" t="s">
        <v>16971</v>
      </c>
      <c r="AB2457" s="56" t="s">
        <v>5415</v>
      </c>
      <c r="AC2457" s="61"/>
      <c r="AD2457" s="61"/>
      <c r="AE2457" s="67" t="str">
        <f t="shared" si="1"/>
        <v>Nov</v>
      </c>
      <c r="AF2457" s="68" t="str">
        <f t="shared" si="2"/>
        <v>Dec</v>
      </c>
      <c r="AG2457" s="177">
        <f t="shared" si="6"/>
        <v>27</v>
      </c>
      <c r="AH2457" s="70">
        <f t="shared" si="5"/>
        <v>43076</v>
      </c>
      <c r="AI2457" s="71">
        <f ca="1"/>
        <v>-913</v>
      </c>
      <c r="AJ2457" s="71" t="str">
        <v>2017</v>
      </c>
      <c r="AK2457" s="70">
        <f t="shared" si="4"/>
        <v>43056</v>
      </c>
    </row>
    <row r="2458" spans="1:37" ht="14.4">
      <c r="A2458" s="239" t="s">
        <v>16973</v>
      </c>
      <c r="B2458" s="56" t="s">
        <v>89</v>
      </c>
      <c r="C2458" s="57">
        <v>43046</v>
      </c>
      <c r="D2458" s="56" t="s">
        <v>90</v>
      </c>
      <c r="E2458" s="56" t="s">
        <v>15779</v>
      </c>
      <c r="F2458" s="271" t="s">
        <v>214</v>
      </c>
      <c r="G2458" s="168" t="s">
        <v>214</v>
      </c>
      <c r="H2458" s="169" t="s">
        <v>2445</v>
      </c>
      <c r="I2458" s="57">
        <f t="shared" si="0"/>
        <v>43076</v>
      </c>
      <c r="J2458" s="56" t="s">
        <v>18</v>
      </c>
      <c r="K2458" s="56" t="s">
        <v>18</v>
      </c>
      <c r="L2458" s="60" t="s">
        <v>8249</v>
      </c>
      <c r="M2458" s="61"/>
      <c r="N2458" s="61"/>
      <c r="O2458" s="61"/>
      <c r="P2458" s="56" t="s">
        <v>96</v>
      </c>
      <c r="Q2458" s="57"/>
      <c r="R2458" s="56" t="s">
        <v>108</v>
      </c>
      <c r="S2458" s="56"/>
      <c r="T2458" s="61"/>
      <c r="U2458" s="56" t="s">
        <v>108</v>
      </c>
      <c r="V2458" s="61" t="s">
        <v>108</v>
      </c>
      <c r="W2458" s="61"/>
      <c r="X2458" s="56" t="s">
        <v>18</v>
      </c>
      <c r="Y2458" s="57">
        <v>43073</v>
      </c>
      <c r="Z2458" s="75"/>
      <c r="AA2458" s="64" t="s">
        <v>16976</v>
      </c>
      <c r="AB2458" s="56" t="s">
        <v>5415</v>
      </c>
      <c r="AC2458" s="61"/>
      <c r="AD2458" s="61"/>
      <c r="AE2458" s="67" t="str">
        <f t="shared" si="1"/>
        <v>Nov</v>
      </c>
      <c r="AF2458" s="68" t="str">
        <f t="shared" si="2"/>
        <v>Dec</v>
      </c>
      <c r="AG2458" s="177">
        <f t="shared" si="6"/>
        <v>27</v>
      </c>
      <c r="AH2458" s="70">
        <f t="shared" si="5"/>
        <v>43076</v>
      </c>
      <c r="AI2458" s="71">
        <f ca="1"/>
        <v>-913</v>
      </c>
      <c r="AJ2458" s="71" t="str">
        <v>2017</v>
      </c>
      <c r="AK2458" s="70">
        <f t="shared" si="4"/>
        <v>43056</v>
      </c>
    </row>
    <row r="2459" spans="1:37" ht="14.4">
      <c r="A2459" s="239" t="s">
        <v>16978</v>
      </c>
      <c r="B2459" s="56" t="s">
        <v>89</v>
      </c>
      <c r="C2459" s="57">
        <v>43046</v>
      </c>
      <c r="D2459" s="56" t="s">
        <v>90</v>
      </c>
      <c r="E2459" s="56" t="s">
        <v>15779</v>
      </c>
      <c r="F2459" s="271" t="s">
        <v>214</v>
      </c>
      <c r="G2459" s="168" t="s">
        <v>214</v>
      </c>
      <c r="H2459" s="169" t="s">
        <v>2445</v>
      </c>
      <c r="I2459" s="57">
        <f t="shared" si="0"/>
        <v>43076</v>
      </c>
      <c r="J2459" s="56" t="s">
        <v>18</v>
      </c>
      <c r="K2459" s="56" t="s">
        <v>18</v>
      </c>
      <c r="L2459" s="60" t="s">
        <v>16979</v>
      </c>
      <c r="M2459" s="61"/>
      <c r="N2459" s="56" t="s">
        <v>20</v>
      </c>
      <c r="O2459" s="61"/>
      <c r="P2459" s="56" t="s">
        <v>96</v>
      </c>
      <c r="Q2459" s="57"/>
      <c r="R2459" s="56" t="s">
        <v>108</v>
      </c>
      <c r="S2459" s="56"/>
      <c r="T2459" s="61"/>
      <c r="U2459" s="56" t="s">
        <v>108</v>
      </c>
      <c r="V2459" s="61" t="s">
        <v>108</v>
      </c>
      <c r="W2459" s="61"/>
      <c r="X2459" s="56" t="s">
        <v>18</v>
      </c>
      <c r="Y2459" s="57">
        <v>43073</v>
      </c>
      <c r="Z2459" s="75"/>
      <c r="AA2459" s="64" t="s">
        <v>16980</v>
      </c>
      <c r="AB2459" s="56" t="s">
        <v>5415</v>
      </c>
      <c r="AC2459" s="61"/>
      <c r="AD2459" s="61"/>
      <c r="AE2459" s="67" t="str">
        <f t="shared" si="1"/>
        <v>Nov</v>
      </c>
      <c r="AF2459" s="68" t="str">
        <f t="shared" si="2"/>
        <v>Dec</v>
      </c>
      <c r="AG2459" s="177">
        <f t="shared" si="6"/>
        <v>27</v>
      </c>
      <c r="AH2459" s="70">
        <f t="shared" si="5"/>
        <v>43076</v>
      </c>
      <c r="AI2459" s="71">
        <f ca="1"/>
        <v>-913</v>
      </c>
      <c r="AJ2459" s="71" t="str">
        <v>2017</v>
      </c>
      <c r="AK2459" s="70">
        <f t="shared" si="4"/>
        <v>43056</v>
      </c>
    </row>
    <row r="2460" spans="1:37" ht="14.4">
      <c r="A2460" s="239" t="s">
        <v>16981</v>
      </c>
      <c r="B2460" s="56" t="s">
        <v>89</v>
      </c>
      <c r="C2460" s="57">
        <v>43046</v>
      </c>
      <c r="D2460" s="56" t="s">
        <v>90</v>
      </c>
      <c r="E2460" s="56" t="s">
        <v>15779</v>
      </c>
      <c r="F2460" s="271" t="s">
        <v>214</v>
      </c>
      <c r="G2460" s="168" t="s">
        <v>214</v>
      </c>
      <c r="H2460" s="169" t="s">
        <v>2445</v>
      </c>
      <c r="I2460" s="57">
        <f t="shared" si="0"/>
        <v>43076</v>
      </c>
      <c r="J2460" s="56" t="s">
        <v>18</v>
      </c>
      <c r="K2460" s="56" t="s">
        <v>18</v>
      </c>
      <c r="L2460" s="60" t="s">
        <v>16983</v>
      </c>
      <c r="M2460" s="61"/>
      <c r="N2460" s="61"/>
      <c r="O2460" s="61"/>
      <c r="P2460" s="56" t="s">
        <v>96</v>
      </c>
      <c r="Q2460" s="57"/>
      <c r="R2460" s="56" t="s">
        <v>108</v>
      </c>
      <c r="S2460" s="56"/>
      <c r="T2460" s="61"/>
      <c r="U2460" s="56" t="s">
        <v>108</v>
      </c>
      <c r="V2460" s="61" t="s">
        <v>108</v>
      </c>
      <c r="W2460" s="61"/>
      <c r="X2460" s="56" t="s">
        <v>18</v>
      </c>
      <c r="Y2460" s="57">
        <v>43073</v>
      </c>
      <c r="Z2460" s="75"/>
      <c r="AA2460" s="64" t="s">
        <v>16984</v>
      </c>
      <c r="AB2460" s="56" t="s">
        <v>5415</v>
      </c>
      <c r="AC2460" s="61"/>
      <c r="AD2460" s="61"/>
      <c r="AE2460" s="67" t="str">
        <f t="shared" si="1"/>
        <v>Nov</v>
      </c>
      <c r="AF2460" s="68" t="str">
        <f t="shared" si="2"/>
        <v>Dec</v>
      </c>
      <c r="AG2460" s="177">
        <f t="shared" si="6"/>
        <v>27</v>
      </c>
      <c r="AH2460" s="70">
        <f t="shared" si="5"/>
        <v>43076</v>
      </c>
      <c r="AI2460" s="71">
        <f ca="1"/>
        <v>-913</v>
      </c>
      <c r="AJ2460" s="71" t="str">
        <v>2017</v>
      </c>
      <c r="AK2460" s="70">
        <f t="shared" si="4"/>
        <v>43056</v>
      </c>
    </row>
    <row r="2461" spans="1:37" ht="14.4">
      <c r="A2461" s="239" t="s">
        <v>16985</v>
      </c>
      <c r="B2461" s="56" t="s">
        <v>89</v>
      </c>
      <c r="C2461" s="57">
        <v>43046</v>
      </c>
      <c r="D2461" s="56" t="s">
        <v>90</v>
      </c>
      <c r="E2461" s="56" t="s">
        <v>140</v>
      </c>
      <c r="F2461" s="271" t="s">
        <v>106</v>
      </c>
      <c r="G2461" s="168" t="s">
        <v>107</v>
      </c>
      <c r="H2461" s="169" t="s">
        <v>140</v>
      </c>
      <c r="I2461" s="59">
        <f t="shared" si="0"/>
        <v>43076</v>
      </c>
      <c r="J2461" s="56" t="s">
        <v>1946</v>
      </c>
      <c r="K2461" s="56" t="s">
        <v>1946</v>
      </c>
      <c r="L2461" s="60" t="s">
        <v>16987</v>
      </c>
      <c r="M2461" s="56" t="s">
        <v>16988</v>
      </c>
      <c r="N2461" s="56" t="s">
        <v>37</v>
      </c>
      <c r="O2461" s="56" t="s">
        <v>16989</v>
      </c>
      <c r="P2461" s="56" t="s">
        <v>133</v>
      </c>
      <c r="Q2461" s="59"/>
      <c r="R2461" s="61"/>
      <c r="S2461" s="61"/>
      <c r="T2461" s="61"/>
      <c r="U2461" s="66"/>
      <c r="V2461" s="61"/>
      <c r="W2461" s="61"/>
      <c r="X2461" s="56" t="s">
        <v>18</v>
      </c>
      <c r="Y2461" s="57">
        <v>43073</v>
      </c>
      <c r="Z2461" s="75"/>
      <c r="AA2461" s="64" t="s">
        <v>16993</v>
      </c>
      <c r="AB2461" s="61"/>
      <c r="AC2461" s="61"/>
      <c r="AD2461" s="61"/>
      <c r="AE2461" s="67" t="str">
        <f t="shared" si="1"/>
        <v>Nov</v>
      </c>
      <c r="AF2461" s="68" t="str">
        <f t="shared" si="2"/>
        <v>Dec</v>
      </c>
      <c r="AG2461" s="177">
        <f t="shared" si="6"/>
        <v>27</v>
      </c>
      <c r="AH2461" s="70">
        <f t="shared" si="5"/>
        <v>43076</v>
      </c>
      <c r="AI2461" s="71">
        <f ca="1"/>
        <v>-913</v>
      </c>
      <c r="AJ2461" s="71" t="str">
        <v>2017</v>
      </c>
      <c r="AK2461" s="70">
        <f t="shared" si="4"/>
        <v>43056</v>
      </c>
    </row>
    <row r="2462" spans="1:37" ht="14.4">
      <c r="A2462" s="239" t="s">
        <v>16995</v>
      </c>
      <c r="B2462" s="56" t="s">
        <v>89</v>
      </c>
      <c r="C2462" s="57">
        <v>43046</v>
      </c>
      <c r="D2462" s="56" t="s">
        <v>131</v>
      </c>
      <c r="E2462" s="56" t="s">
        <v>140</v>
      </c>
      <c r="F2462" s="271" t="s">
        <v>106</v>
      </c>
      <c r="G2462" s="168" t="s">
        <v>107</v>
      </c>
      <c r="H2462" s="169" t="s">
        <v>140</v>
      </c>
      <c r="I2462" s="59">
        <f t="shared" si="0"/>
        <v>43076</v>
      </c>
      <c r="J2462" s="56" t="s">
        <v>1946</v>
      </c>
      <c r="K2462" s="56" t="s">
        <v>1946</v>
      </c>
      <c r="L2462" s="60" t="s">
        <v>16996</v>
      </c>
      <c r="M2462" s="56" t="s">
        <v>16997</v>
      </c>
      <c r="N2462" s="56" t="s">
        <v>37</v>
      </c>
      <c r="O2462" s="56" t="s">
        <v>15174</v>
      </c>
      <c r="P2462" s="56" t="s">
        <v>133</v>
      </c>
      <c r="Q2462" s="59"/>
      <c r="R2462" s="61"/>
      <c r="S2462" s="61"/>
      <c r="T2462" s="61"/>
      <c r="U2462" s="66"/>
      <c r="V2462" s="61"/>
      <c r="W2462" s="61"/>
      <c r="X2462" s="56" t="s">
        <v>18</v>
      </c>
      <c r="Y2462" s="57">
        <v>43073</v>
      </c>
      <c r="Z2462" s="75"/>
      <c r="AA2462" s="64" t="s">
        <v>16965</v>
      </c>
      <c r="AB2462" s="61"/>
      <c r="AC2462" s="61"/>
      <c r="AD2462" s="61"/>
      <c r="AE2462" s="67" t="str">
        <f t="shared" si="1"/>
        <v>Nov</v>
      </c>
      <c r="AF2462" s="68" t="str">
        <f t="shared" si="2"/>
        <v>Dec</v>
      </c>
      <c r="AG2462" s="177">
        <f t="shared" si="6"/>
        <v>27</v>
      </c>
      <c r="AH2462" s="70">
        <f t="shared" si="5"/>
        <v>43076</v>
      </c>
      <c r="AI2462" s="71">
        <f ca="1"/>
        <v>-913</v>
      </c>
      <c r="AJ2462" s="71" t="str">
        <v>2017</v>
      </c>
      <c r="AK2462" s="70">
        <f t="shared" si="4"/>
        <v>43056</v>
      </c>
    </row>
    <row r="2463" spans="1:37" ht="14.4">
      <c r="A2463" s="239" t="s">
        <v>16998</v>
      </c>
      <c r="B2463" s="56" t="s">
        <v>89</v>
      </c>
      <c r="C2463" s="57">
        <v>43046</v>
      </c>
      <c r="D2463" s="56" t="s">
        <v>1027</v>
      </c>
      <c r="E2463" s="56" t="s">
        <v>140</v>
      </c>
      <c r="F2463" s="271" t="s">
        <v>106</v>
      </c>
      <c r="G2463" s="168" t="s">
        <v>107</v>
      </c>
      <c r="H2463" s="169" t="s">
        <v>140</v>
      </c>
      <c r="I2463" s="59">
        <f t="shared" si="0"/>
        <v>43076</v>
      </c>
      <c r="J2463" s="61"/>
      <c r="K2463" s="61"/>
      <c r="L2463" s="60" t="s">
        <v>642</v>
      </c>
      <c r="M2463" s="56" t="s">
        <v>16999</v>
      </c>
      <c r="N2463" s="56" t="s">
        <v>249</v>
      </c>
      <c r="O2463" s="56" t="s">
        <v>17000</v>
      </c>
      <c r="P2463" s="56" t="s">
        <v>17</v>
      </c>
      <c r="Q2463" s="59"/>
      <c r="R2463" s="61"/>
      <c r="S2463" s="61"/>
      <c r="T2463" s="61"/>
      <c r="U2463" s="66"/>
      <c r="V2463" s="61"/>
      <c r="W2463" s="61"/>
      <c r="X2463" s="61"/>
      <c r="Y2463" s="57">
        <v>43073</v>
      </c>
      <c r="Z2463" s="75"/>
      <c r="AA2463" s="64" t="s">
        <v>17001</v>
      </c>
      <c r="AB2463" s="61"/>
      <c r="AC2463" s="61"/>
      <c r="AD2463" s="61"/>
      <c r="AE2463" s="67" t="str">
        <f t="shared" si="1"/>
        <v>Nov</v>
      </c>
      <c r="AF2463" s="68" t="str">
        <f t="shared" si="2"/>
        <v>Dec</v>
      </c>
      <c r="AG2463" s="177">
        <f t="shared" si="6"/>
        <v>27</v>
      </c>
      <c r="AH2463" s="70">
        <f t="shared" si="5"/>
        <v>43076</v>
      </c>
      <c r="AI2463" s="71">
        <f ca="1"/>
        <v>-913</v>
      </c>
      <c r="AJ2463" s="71" t="str">
        <v>2017</v>
      </c>
      <c r="AK2463" s="70">
        <f t="shared" si="4"/>
        <v>43056</v>
      </c>
    </row>
    <row r="2464" spans="1:37" ht="14.4">
      <c r="A2464" s="239" t="s">
        <v>17003</v>
      </c>
      <c r="B2464" s="56" t="s">
        <v>89</v>
      </c>
      <c r="C2464" s="57">
        <v>43046</v>
      </c>
      <c r="D2464" s="56" t="s">
        <v>1027</v>
      </c>
      <c r="E2464" s="56" t="s">
        <v>140</v>
      </c>
      <c r="F2464" s="271" t="s">
        <v>106</v>
      </c>
      <c r="G2464" s="168" t="s">
        <v>107</v>
      </c>
      <c r="H2464" s="169" t="s">
        <v>140</v>
      </c>
      <c r="I2464" s="59">
        <f t="shared" si="0"/>
        <v>43076</v>
      </c>
      <c r="J2464" s="56" t="s">
        <v>1946</v>
      </c>
      <c r="K2464" s="56" t="s">
        <v>1946</v>
      </c>
      <c r="L2464" s="60" t="s">
        <v>642</v>
      </c>
      <c r="M2464" s="56" t="s">
        <v>17004</v>
      </c>
      <c r="N2464" s="56" t="s">
        <v>137</v>
      </c>
      <c r="O2464" s="56" t="s">
        <v>17005</v>
      </c>
      <c r="P2464" s="56" t="s">
        <v>17</v>
      </c>
      <c r="Q2464" s="59"/>
      <c r="R2464" s="61"/>
      <c r="S2464" s="61"/>
      <c r="T2464" s="61"/>
      <c r="U2464" s="66"/>
      <c r="V2464" s="61"/>
      <c r="W2464" s="61"/>
      <c r="X2464" s="56" t="s">
        <v>18</v>
      </c>
      <c r="Y2464" s="57">
        <v>43073</v>
      </c>
      <c r="Z2464" s="75"/>
      <c r="AA2464" s="64" t="s">
        <v>17006</v>
      </c>
      <c r="AB2464" s="61"/>
      <c r="AC2464" s="61"/>
      <c r="AD2464" s="61"/>
      <c r="AE2464" s="67" t="str">
        <f t="shared" si="1"/>
        <v>Nov</v>
      </c>
      <c r="AF2464" s="68" t="str">
        <f t="shared" si="2"/>
        <v>Dec</v>
      </c>
      <c r="AG2464" s="177">
        <f t="shared" si="6"/>
        <v>27</v>
      </c>
      <c r="AH2464" s="70">
        <f t="shared" si="5"/>
        <v>43076</v>
      </c>
      <c r="AI2464" s="71">
        <f ca="1"/>
        <v>-913</v>
      </c>
      <c r="AJ2464" s="71" t="str">
        <v>2017</v>
      </c>
      <c r="AK2464" s="70">
        <f t="shared" si="4"/>
        <v>43056</v>
      </c>
    </row>
    <row r="2465" spans="1:37" ht="14.4">
      <c r="A2465" s="239" t="s">
        <v>17007</v>
      </c>
      <c r="B2465" s="56" t="s">
        <v>89</v>
      </c>
      <c r="C2465" s="57">
        <v>43047</v>
      </c>
      <c r="D2465" s="56" t="s">
        <v>90</v>
      </c>
      <c r="E2465" s="56" t="s">
        <v>140</v>
      </c>
      <c r="F2465" s="271" t="s">
        <v>106</v>
      </c>
      <c r="G2465" s="168" t="s">
        <v>107</v>
      </c>
      <c r="H2465" s="169" t="s">
        <v>140</v>
      </c>
      <c r="I2465" s="59">
        <f t="shared" si="0"/>
        <v>43077</v>
      </c>
      <c r="J2465" s="56" t="s">
        <v>1946</v>
      </c>
      <c r="K2465" s="56" t="s">
        <v>1946</v>
      </c>
      <c r="L2465" s="60" t="s">
        <v>17008</v>
      </c>
      <c r="M2465" s="56" t="s">
        <v>17009</v>
      </c>
      <c r="N2465" s="56" t="s">
        <v>137</v>
      </c>
      <c r="O2465" s="56" t="s">
        <v>17010</v>
      </c>
      <c r="P2465" s="56" t="s">
        <v>17</v>
      </c>
      <c r="Q2465" s="59"/>
      <c r="R2465" s="61"/>
      <c r="S2465" s="61"/>
      <c r="T2465" s="61"/>
      <c r="U2465" s="66"/>
      <c r="V2465" s="61"/>
      <c r="W2465" s="61"/>
      <c r="X2465" s="56" t="s">
        <v>18</v>
      </c>
      <c r="Y2465" s="57">
        <v>43073</v>
      </c>
      <c r="Z2465" s="75"/>
      <c r="AA2465" s="64" t="s">
        <v>17011</v>
      </c>
      <c r="AB2465" s="61"/>
      <c r="AC2465" s="61"/>
      <c r="AD2465" s="61"/>
      <c r="AE2465" s="67" t="str">
        <f t="shared" si="1"/>
        <v>Nov</v>
      </c>
      <c r="AF2465" s="68" t="str">
        <f t="shared" si="2"/>
        <v>Dec</v>
      </c>
      <c r="AG2465" s="177">
        <f t="shared" si="6"/>
        <v>26</v>
      </c>
      <c r="AH2465" s="70">
        <f t="shared" si="5"/>
        <v>43077</v>
      </c>
      <c r="AI2465" s="71">
        <f ca="1"/>
        <v>-912</v>
      </c>
      <c r="AJ2465" s="71" t="str">
        <v>2017</v>
      </c>
      <c r="AK2465" s="70">
        <f t="shared" si="4"/>
        <v>43057</v>
      </c>
    </row>
    <row r="2466" spans="1:37" ht="14.4">
      <c r="A2466" s="239" t="s">
        <v>17088</v>
      </c>
      <c r="B2466" s="56" t="s">
        <v>89</v>
      </c>
      <c r="C2466" s="57">
        <v>43047</v>
      </c>
      <c r="D2466" s="56" t="s">
        <v>90</v>
      </c>
      <c r="E2466" s="56" t="s">
        <v>140</v>
      </c>
      <c r="F2466" s="271" t="s">
        <v>106</v>
      </c>
      <c r="G2466" s="168" t="s">
        <v>107</v>
      </c>
      <c r="H2466" s="169" t="s">
        <v>140</v>
      </c>
      <c r="I2466" s="59">
        <f t="shared" si="0"/>
        <v>43077</v>
      </c>
      <c r="J2466" s="56" t="s">
        <v>1946</v>
      </c>
      <c r="K2466" s="56" t="s">
        <v>1946</v>
      </c>
      <c r="L2466" s="60" t="s">
        <v>4765</v>
      </c>
      <c r="M2466" s="56" t="s">
        <v>17089</v>
      </c>
      <c r="N2466" s="56" t="s">
        <v>44</v>
      </c>
      <c r="O2466" s="56" t="s">
        <v>17090</v>
      </c>
      <c r="P2466" s="56" t="s">
        <v>17</v>
      </c>
      <c r="Q2466" s="59"/>
      <c r="R2466" s="61"/>
      <c r="S2466" s="61"/>
      <c r="T2466" s="61"/>
      <c r="U2466" s="66"/>
      <c r="V2466" s="61"/>
      <c r="W2466" s="61"/>
      <c r="X2466" s="56" t="s">
        <v>18</v>
      </c>
      <c r="Y2466" s="57">
        <v>43073</v>
      </c>
      <c r="Z2466" s="75"/>
      <c r="AA2466" s="64" t="s">
        <v>17091</v>
      </c>
      <c r="AB2466" s="61"/>
      <c r="AC2466" s="61"/>
      <c r="AD2466" s="61"/>
      <c r="AE2466" s="67" t="str">
        <f t="shared" si="1"/>
        <v>Nov</v>
      </c>
      <c r="AF2466" s="68" t="str">
        <f t="shared" si="2"/>
        <v>Dec</v>
      </c>
      <c r="AG2466" s="177">
        <f t="shared" si="6"/>
        <v>26</v>
      </c>
      <c r="AH2466" s="70">
        <f t="shared" si="5"/>
        <v>43077</v>
      </c>
      <c r="AI2466" s="71">
        <f ca="1"/>
        <v>-912</v>
      </c>
      <c r="AJ2466" s="71" t="str">
        <v>2017</v>
      </c>
      <c r="AK2466" s="70">
        <f t="shared" si="4"/>
        <v>43057</v>
      </c>
    </row>
    <row r="2467" spans="1:37" ht="14.4">
      <c r="A2467" s="239" t="s">
        <v>17092</v>
      </c>
      <c r="B2467" s="56" t="s">
        <v>89</v>
      </c>
      <c r="C2467" s="57">
        <v>43047</v>
      </c>
      <c r="D2467" s="56" t="s">
        <v>131</v>
      </c>
      <c r="E2467" s="56" t="s">
        <v>140</v>
      </c>
      <c r="F2467" s="271" t="s">
        <v>106</v>
      </c>
      <c r="G2467" s="168" t="s">
        <v>107</v>
      </c>
      <c r="H2467" s="169" t="s">
        <v>140</v>
      </c>
      <c r="I2467" s="59">
        <f t="shared" si="0"/>
        <v>43077</v>
      </c>
      <c r="J2467" s="56" t="s">
        <v>1946</v>
      </c>
      <c r="K2467" s="56" t="s">
        <v>1946</v>
      </c>
      <c r="L2467" s="60" t="s">
        <v>17093</v>
      </c>
      <c r="M2467" s="56" t="s">
        <v>17093</v>
      </c>
      <c r="N2467" s="56" t="s">
        <v>355</v>
      </c>
      <c r="O2467" s="56" t="s">
        <v>17094</v>
      </c>
      <c r="P2467" s="56" t="s">
        <v>17</v>
      </c>
      <c r="Q2467" s="59"/>
      <c r="R2467" s="61"/>
      <c r="S2467" s="61"/>
      <c r="T2467" s="61"/>
      <c r="U2467" s="66"/>
      <c r="V2467" s="61"/>
      <c r="W2467" s="61"/>
      <c r="X2467" s="56" t="s">
        <v>18</v>
      </c>
      <c r="Y2467" s="57">
        <v>43073</v>
      </c>
      <c r="Z2467" s="75"/>
      <c r="AA2467" s="64" t="s">
        <v>17095</v>
      </c>
      <c r="AB2467" s="61"/>
      <c r="AC2467" s="61"/>
      <c r="AD2467" s="61"/>
      <c r="AE2467" s="67" t="str">
        <f t="shared" si="1"/>
        <v>Nov</v>
      </c>
      <c r="AF2467" s="68" t="str">
        <f t="shared" si="2"/>
        <v>Dec</v>
      </c>
      <c r="AG2467" s="177">
        <f t="shared" si="6"/>
        <v>26</v>
      </c>
      <c r="AH2467" s="70">
        <f t="shared" si="5"/>
        <v>43077</v>
      </c>
      <c r="AI2467" s="71">
        <f ca="1"/>
        <v>-912</v>
      </c>
      <c r="AJ2467" s="71" t="str">
        <v>2017</v>
      </c>
      <c r="AK2467" s="70">
        <f t="shared" si="4"/>
        <v>43057</v>
      </c>
    </row>
    <row r="2468" spans="1:37" ht="14.4">
      <c r="A2468" s="239" t="s">
        <v>17096</v>
      </c>
      <c r="B2468" s="56" t="s">
        <v>89</v>
      </c>
      <c r="C2468" s="57">
        <v>43047</v>
      </c>
      <c r="D2468" s="56" t="s">
        <v>131</v>
      </c>
      <c r="E2468" s="56" t="s">
        <v>140</v>
      </c>
      <c r="F2468" s="271" t="s">
        <v>106</v>
      </c>
      <c r="G2468" s="168" t="s">
        <v>107</v>
      </c>
      <c r="H2468" s="169" t="s">
        <v>140</v>
      </c>
      <c r="I2468" s="59">
        <f t="shared" si="0"/>
        <v>43077</v>
      </c>
      <c r="J2468" s="61"/>
      <c r="K2468" s="61"/>
      <c r="L2468" s="60" t="s">
        <v>17097</v>
      </c>
      <c r="M2468" s="56" t="s">
        <v>17099</v>
      </c>
      <c r="N2468" s="61"/>
      <c r="O2468" s="61"/>
      <c r="P2468" s="61"/>
      <c r="Q2468" s="59"/>
      <c r="R2468" s="61"/>
      <c r="S2468" s="61"/>
      <c r="T2468" s="61"/>
      <c r="U2468" s="66"/>
      <c r="V2468" s="61"/>
      <c r="W2468" s="61"/>
      <c r="X2468" s="56" t="s">
        <v>14</v>
      </c>
      <c r="Y2468" s="57">
        <v>43073</v>
      </c>
      <c r="Z2468" s="75"/>
      <c r="AA2468" s="64" t="s">
        <v>17100</v>
      </c>
      <c r="AB2468" s="61"/>
      <c r="AC2468" s="61"/>
      <c r="AD2468" s="61"/>
      <c r="AE2468" s="67" t="str">
        <f t="shared" si="1"/>
        <v>Nov</v>
      </c>
      <c r="AF2468" s="68" t="str">
        <f t="shared" si="2"/>
        <v>Dec</v>
      </c>
      <c r="AG2468" s="177">
        <f t="shared" si="6"/>
        <v>26</v>
      </c>
      <c r="AH2468" s="70">
        <f t="shared" si="5"/>
        <v>43077</v>
      </c>
      <c r="AI2468" s="71">
        <f ca="1"/>
        <v>-912</v>
      </c>
      <c r="AJ2468" s="71" t="str">
        <v>2017</v>
      </c>
      <c r="AK2468" s="70">
        <f t="shared" si="4"/>
        <v>43057</v>
      </c>
    </row>
    <row r="2469" spans="1:37" ht="14.4">
      <c r="A2469" s="239" t="s">
        <v>17101</v>
      </c>
      <c r="B2469" s="56" t="s">
        <v>89</v>
      </c>
      <c r="C2469" s="57">
        <v>43047</v>
      </c>
      <c r="D2469" s="56" t="s">
        <v>1027</v>
      </c>
      <c r="E2469" s="56" t="s">
        <v>140</v>
      </c>
      <c r="F2469" s="271" t="s">
        <v>106</v>
      </c>
      <c r="G2469" s="168" t="s">
        <v>107</v>
      </c>
      <c r="H2469" s="169" t="s">
        <v>140</v>
      </c>
      <c r="I2469" s="59">
        <f t="shared" si="0"/>
        <v>43077</v>
      </c>
      <c r="J2469" s="56" t="s">
        <v>1946</v>
      </c>
      <c r="K2469" s="56" t="s">
        <v>6453</v>
      </c>
      <c r="L2469" s="60" t="s">
        <v>17102</v>
      </c>
      <c r="M2469" s="56" t="s">
        <v>17103</v>
      </c>
      <c r="N2469" s="56" t="s">
        <v>249</v>
      </c>
      <c r="O2469" s="61"/>
      <c r="P2469" s="61"/>
      <c r="Q2469" s="59"/>
      <c r="R2469" s="61"/>
      <c r="S2469" s="61"/>
      <c r="T2469" s="61"/>
      <c r="U2469" s="66"/>
      <c r="V2469" s="61"/>
      <c r="W2469" s="61"/>
      <c r="X2469" s="56" t="s">
        <v>14</v>
      </c>
      <c r="Y2469" s="57">
        <v>43073</v>
      </c>
      <c r="Z2469" s="75"/>
      <c r="AA2469" s="64" t="s">
        <v>3956</v>
      </c>
      <c r="AB2469" s="61"/>
      <c r="AC2469" s="61"/>
      <c r="AD2469" s="61"/>
      <c r="AE2469" s="67" t="str">
        <f t="shared" si="1"/>
        <v>Nov</v>
      </c>
      <c r="AF2469" s="68" t="str">
        <f t="shared" si="2"/>
        <v>Dec</v>
      </c>
      <c r="AG2469" s="177">
        <f t="shared" si="6"/>
        <v>26</v>
      </c>
      <c r="AH2469" s="70">
        <f t="shared" si="5"/>
        <v>43077</v>
      </c>
      <c r="AI2469" s="71">
        <f ca="1"/>
        <v>-912</v>
      </c>
      <c r="AJ2469" s="71" t="str">
        <v>2017</v>
      </c>
      <c r="AK2469" s="70">
        <f t="shared" si="4"/>
        <v>43057</v>
      </c>
    </row>
    <row r="2470" spans="1:37" ht="14.4">
      <c r="A2470" s="239" t="s">
        <v>17107</v>
      </c>
      <c r="B2470" s="56" t="s">
        <v>89</v>
      </c>
      <c r="C2470" s="57">
        <v>43047</v>
      </c>
      <c r="D2470" s="56" t="s">
        <v>1027</v>
      </c>
      <c r="E2470" s="56" t="s">
        <v>140</v>
      </c>
      <c r="F2470" s="271" t="s">
        <v>106</v>
      </c>
      <c r="G2470" s="168" t="s">
        <v>107</v>
      </c>
      <c r="H2470" s="169" t="s">
        <v>140</v>
      </c>
      <c r="I2470" s="59">
        <f t="shared" si="0"/>
        <v>43077</v>
      </c>
      <c r="J2470" s="56" t="s">
        <v>1946</v>
      </c>
      <c r="K2470" s="56" t="s">
        <v>6453</v>
      </c>
      <c r="L2470" s="60" t="s">
        <v>17109</v>
      </c>
      <c r="M2470" s="56" t="s">
        <v>17110</v>
      </c>
      <c r="N2470" s="56" t="s">
        <v>249</v>
      </c>
      <c r="O2470" s="61"/>
      <c r="P2470" s="61"/>
      <c r="Q2470" s="59"/>
      <c r="R2470" s="61"/>
      <c r="S2470" s="61"/>
      <c r="T2470" s="61"/>
      <c r="U2470" s="66"/>
      <c r="V2470" s="61"/>
      <c r="W2470" s="61"/>
      <c r="X2470" s="56" t="s">
        <v>14</v>
      </c>
      <c r="Y2470" s="57">
        <v>43073</v>
      </c>
      <c r="Z2470" s="75"/>
      <c r="AA2470" s="95"/>
      <c r="AB2470" s="61"/>
      <c r="AC2470" s="61"/>
      <c r="AD2470" s="61"/>
      <c r="AE2470" s="67" t="str">
        <f t="shared" si="1"/>
        <v>Nov</v>
      </c>
      <c r="AF2470" s="68" t="str">
        <f t="shared" si="2"/>
        <v>Dec</v>
      </c>
      <c r="AG2470" s="177">
        <f t="shared" si="6"/>
        <v>26</v>
      </c>
      <c r="AH2470" s="70">
        <f t="shared" si="5"/>
        <v>43077</v>
      </c>
      <c r="AI2470" s="71">
        <f ca="1"/>
        <v>-912</v>
      </c>
      <c r="AJ2470" s="71" t="str">
        <v>2017</v>
      </c>
      <c r="AK2470" s="70">
        <f t="shared" si="4"/>
        <v>43057</v>
      </c>
    </row>
    <row r="2471" spans="1:37" ht="14.4">
      <c r="A2471" s="239" t="s">
        <v>17113</v>
      </c>
      <c r="B2471" s="56" t="s">
        <v>89</v>
      </c>
      <c r="C2471" s="57">
        <v>43048</v>
      </c>
      <c r="D2471" s="56" t="s">
        <v>90</v>
      </c>
      <c r="E2471" s="56" t="s">
        <v>140</v>
      </c>
      <c r="F2471" s="271" t="s">
        <v>106</v>
      </c>
      <c r="G2471" s="168" t="s">
        <v>107</v>
      </c>
      <c r="H2471" s="169" t="s">
        <v>140</v>
      </c>
      <c r="I2471" s="59">
        <f t="shared" si="0"/>
        <v>43078</v>
      </c>
      <c r="J2471" s="61"/>
      <c r="K2471" s="61"/>
      <c r="L2471" s="60" t="s">
        <v>17115</v>
      </c>
      <c r="M2471" s="56" t="s">
        <v>17115</v>
      </c>
      <c r="N2471" s="56" t="s">
        <v>29</v>
      </c>
      <c r="O2471" s="56" t="s">
        <v>17116</v>
      </c>
      <c r="P2471" s="56" t="s">
        <v>17</v>
      </c>
      <c r="Q2471" s="59"/>
      <c r="R2471" s="61"/>
      <c r="S2471" s="61"/>
      <c r="T2471" s="61"/>
      <c r="U2471" s="66"/>
      <c r="V2471" s="61"/>
      <c r="W2471" s="56" t="s">
        <v>200</v>
      </c>
      <c r="X2471" s="56" t="s">
        <v>14</v>
      </c>
      <c r="Y2471" s="57">
        <v>43073</v>
      </c>
      <c r="Z2471" s="75"/>
      <c r="AA2471" s="64" t="s">
        <v>17117</v>
      </c>
      <c r="AB2471" s="61"/>
      <c r="AC2471" s="61"/>
      <c r="AD2471" s="61"/>
      <c r="AE2471" s="67" t="str">
        <f t="shared" si="1"/>
        <v>Nov</v>
      </c>
      <c r="AF2471" s="68" t="str">
        <f t="shared" si="2"/>
        <v>Dec</v>
      </c>
      <c r="AG2471" s="177">
        <f t="shared" si="6"/>
        <v>25</v>
      </c>
      <c r="AH2471" s="70">
        <f t="shared" si="5"/>
        <v>43078</v>
      </c>
      <c r="AI2471" s="71">
        <f ca="1"/>
        <v>-911</v>
      </c>
      <c r="AJ2471" s="71" t="str">
        <v>2017</v>
      </c>
      <c r="AK2471" s="70">
        <f t="shared" si="4"/>
        <v>43058</v>
      </c>
    </row>
    <row r="2472" spans="1:37" ht="14.4">
      <c r="A2472" s="239" t="s">
        <v>17118</v>
      </c>
      <c r="B2472" s="56" t="s">
        <v>89</v>
      </c>
      <c r="C2472" s="57">
        <v>43048</v>
      </c>
      <c r="D2472" s="56" t="s">
        <v>90</v>
      </c>
      <c r="E2472" s="56" t="s">
        <v>30</v>
      </c>
      <c r="F2472" s="271" t="s">
        <v>106</v>
      </c>
      <c r="G2472" s="168" t="s">
        <v>107</v>
      </c>
      <c r="H2472" s="169" t="s">
        <v>30</v>
      </c>
      <c r="I2472" s="59">
        <f t="shared" si="0"/>
        <v>43078</v>
      </c>
      <c r="J2472" s="61"/>
      <c r="K2472" s="61"/>
      <c r="L2472" s="60" t="s">
        <v>17120</v>
      </c>
      <c r="M2472" s="56" t="s">
        <v>17121</v>
      </c>
      <c r="N2472" s="56" t="s">
        <v>1143</v>
      </c>
      <c r="O2472" s="56" t="s">
        <v>17122</v>
      </c>
      <c r="P2472" s="56" t="s">
        <v>17</v>
      </c>
      <c r="Q2472" s="59"/>
      <c r="R2472" s="61"/>
      <c r="S2472" s="61"/>
      <c r="T2472" s="61"/>
      <c r="U2472" s="66"/>
      <c r="V2472" s="61"/>
      <c r="W2472" s="56" t="s">
        <v>200</v>
      </c>
      <c r="X2472" s="56" t="s">
        <v>14</v>
      </c>
      <c r="Y2472" s="57">
        <v>43073</v>
      </c>
      <c r="Z2472" s="75"/>
      <c r="AA2472" s="64" t="s">
        <v>17123</v>
      </c>
      <c r="AB2472" s="61"/>
      <c r="AC2472" s="61"/>
      <c r="AD2472" s="61"/>
      <c r="AE2472" s="67" t="str">
        <f t="shared" si="1"/>
        <v>Nov</v>
      </c>
      <c r="AF2472" s="68" t="str">
        <f t="shared" si="2"/>
        <v>Dec</v>
      </c>
      <c r="AG2472" s="177">
        <f t="shared" si="6"/>
        <v>25</v>
      </c>
      <c r="AH2472" s="70">
        <f t="shared" si="5"/>
        <v>43078</v>
      </c>
      <c r="AI2472" s="71">
        <f ca="1"/>
        <v>-911</v>
      </c>
      <c r="AJ2472" s="71" t="str">
        <v>2017</v>
      </c>
      <c r="AK2472" s="70">
        <f t="shared" si="4"/>
        <v>43058</v>
      </c>
    </row>
    <row r="2473" spans="1:37" ht="14.4">
      <c r="A2473" s="239" t="s">
        <v>17126</v>
      </c>
      <c r="B2473" s="56" t="s">
        <v>89</v>
      </c>
      <c r="C2473" s="57">
        <v>43048</v>
      </c>
      <c r="D2473" s="56" t="s">
        <v>90</v>
      </c>
      <c r="E2473" s="56" t="s">
        <v>140</v>
      </c>
      <c r="F2473" s="271" t="s">
        <v>106</v>
      </c>
      <c r="G2473" s="168" t="s">
        <v>107</v>
      </c>
      <c r="H2473" s="169" t="s">
        <v>140</v>
      </c>
      <c r="I2473" s="59">
        <f t="shared" si="0"/>
        <v>43078</v>
      </c>
      <c r="J2473" s="61"/>
      <c r="K2473" s="61"/>
      <c r="L2473" s="60" t="s">
        <v>31</v>
      </c>
      <c r="M2473" s="56" t="s">
        <v>17128</v>
      </c>
      <c r="N2473" s="56" t="s">
        <v>27</v>
      </c>
      <c r="O2473" s="56" t="s">
        <v>17129</v>
      </c>
      <c r="P2473" s="56" t="s">
        <v>17</v>
      </c>
      <c r="Q2473" s="59"/>
      <c r="R2473" s="61"/>
      <c r="S2473" s="61"/>
      <c r="T2473" s="61"/>
      <c r="U2473" s="66"/>
      <c r="V2473" s="61"/>
      <c r="W2473" s="61"/>
      <c r="X2473" s="56" t="s">
        <v>18</v>
      </c>
      <c r="Y2473" s="57">
        <v>43073</v>
      </c>
      <c r="Z2473" s="75"/>
      <c r="AA2473" s="64" t="s">
        <v>17130</v>
      </c>
      <c r="AB2473" s="61"/>
      <c r="AC2473" s="61"/>
      <c r="AD2473" s="61"/>
      <c r="AE2473" s="67" t="str">
        <f t="shared" si="1"/>
        <v>Nov</v>
      </c>
      <c r="AF2473" s="68" t="str">
        <f t="shared" si="2"/>
        <v>Dec</v>
      </c>
      <c r="AG2473" s="177">
        <f t="shared" si="6"/>
        <v>25</v>
      </c>
      <c r="AH2473" s="70">
        <f t="shared" si="5"/>
        <v>43078</v>
      </c>
      <c r="AI2473" s="71">
        <f ca="1"/>
        <v>-911</v>
      </c>
      <c r="AJ2473" s="71" t="str">
        <v>2017</v>
      </c>
      <c r="AK2473" s="70">
        <f t="shared" si="4"/>
        <v>43058</v>
      </c>
    </row>
    <row r="2474" spans="1:37" ht="14.4">
      <c r="A2474" s="239" t="s">
        <v>17131</v>
      </c>
      <c r="B2474" s="56" t="s">
        <v>89</v>
      </c>
      <c r="C2474" s="57">
        <v>43048</v>
      </c>
      <c r="D2474" s="56" t="s">
        <v>90</v>
      </c>
      <c r="E2474" s="56" t="s">
        <v>15779</v>
      </c>
      <c r="F2474" s="271" t="s">
        <v>214</v>
      </c>
      <c r="G2474" s="168" t="s">
        <v>214</v>
      </c>
      <c r="H2474" s="169" t="s">
        <v>2445</v>
      </c>
      <c r="I2474" s="57">
        <f t="shared" si="0"/>
        <v>43078</v>
      </c>
      <c r="J2474" s="56" t="s">
        <v>18</v>
      </c>
      <c r="K2474" s="56" t="s">
        <v>18</v>
      </c>
      <c r="L2474" s="60" t="s">
        <v>17133</v>
      </c>
      <c r="M2474" s="61"/>
      <c r="N2474" s="61"/>
      <c r="O2474" s="61"/>
      <c r="P2474" s="56" t="s">
        <v>96</v>
      </c>
      <c r="Q2474" s="57"/>
      <c r="R2474" s="56" t="s">
        <v>108</v>
      </c>
      <c r="S2474" s="56"/>
      <c r="T2474" s="61"/>
      <c r="U2474" s="56" t="s">
        <v>108</v>
      </c>
      <c r="V2474" s="61" t="s">
        <v>108</v>
      </c>
      <c r="W2474" s="61"/>
      <c r="X2474" s="56" t="s">
        <v>18</v>
      </c>
      <c r="Y2474" s="57">
        <v>43073</v>
      </c>
      <c r="Z2474" s="75"/>
      <c r="AA2474" s="64" t="s">
        <v>17134</v>
      </c>
      <c r="AB2474" s="56" t="s">
        <v>5415</v>
      </c>
      <c r="AC2474" s="61"/>
      <c r="AD2474" s="61"/>
      <c r="AE2474" s="67" t="str">
        <f t="shared" si="1"/>
        <v>Nov</v>
      </c>
      <c r="AF2474" s="68" t="str">
        <f t="shared" si="2"/>
        <v>Dec</v>
      </c>
      <c r="AG2474" s="177">
        <f t="shared" si="6"/>
        <v>25</v>
      </c>
      <c r="AH2474" s="70">
        <f t="shared" si="5"/>
        <v>43078</v>
      </c>
      <c r="AI2474" s="71">
        <f ca="1"/>
        <v>-911</v>
      </c>
      <c r="AJ2474" s="71" t="str">
        <v>2017</v>
      </c>
      <c r="AK2474" s="70">
        <f t="shared" si="4"/>
        <v>43058</v>
      </c>
    </row>
    <row r="2475" spans="1:37" ht="14.4">
      <c r="A2475" s="239" t="s">
        <v>17138</v>
      </c>
      <c r="B2475" s="56" t="s">
        <v>89</v>
      </c>
      <c r="C2475" s="57">
        <v>43048</v>
      </c>
      <c r="D2475" s="56" t="s">
        <v>90</v>
      </c>
      <c r="E2475" s="56" t="s">
        <v>15779</v>
      </c>
      <c r="F2475" s="271" t="s">
        <v>214</v>
      </c>
      <c r="G2475" s="168" t="s">
        <v>214</v>
      </c>
      <c r="H2475" s="169" t="s">
        <v>2445</v>
      </c>
      <c r="I2475" s="57">
        <f t="shared" si="0"/>
        <v>43078</v>
      </c>
      <c r="J2475" s="56" t="s">
        <v>18</v>
      </c>
      <c r="K2475" s="56" t="s">
        <v>18</v>
      </c>
      <c r="L2475" s="60" t="s">
        <v>17140</v>
      </c>
      <c r="M2475" s="61"/>
      <c r="N2475" s="61"/>
      <c r="O2475" s="61"/>
      <c r="P2475" s="56" t="s">
        <v>96</v>
      </c>
      <c r="Q2475" s="57"/>
      <c r="R2475" s="56" t="s">
        <v>108</v>
      </c>
      <c r="S2475" s="56"/>
      <c r="T2475" s="61"/>
      <c r="U2475" s="56" t="s">
        <v>108</v>
      </c>
      <c r="V2475" s="61" t="s">
        <v>108</v>
      </c>
      <c r="W2475" s="61"/>
      <c r="X2475" s="56" t="s">
        <v>18</v>
      </c>
      <c r="Y2475" s="57">
        <v>43073</v>
      </c>
      <c r="Z2475" s="75"/>
      <c r="AA2475" s="64" t="s">
        <v>17141</v>
      </c>
      <c r="AB2475" s="56" t="s">
        <v>5415</v>
      </c>
      <c r="AC2475" s="61"/>
      <c r="AD2475" s="61"/>
      <c r="AE2475" s="67" t="str">
        <f t="shared" si="1"/>
        <v>Nov</v>
      </c>
      <c r="AF2475" s="68" t="str">
        <f t="shared" si="2"/>
        <v>Dec</v>
      </c>
      <c r="AG2475" s="177">
        <f t="shared" si="6"/>
        <v>25</v>
      </c>
      <c r="AH2475" s="70">
        <f t="shared" si="5"/>
        <v>43078</v>
      </c>
      <c r="AI2475" s="71">
        <f ca="1"/>
        <v>-911</v>
      </c>
      <c r="AJ2475" s="71" t="str">
        <v>2017</v>
      </c>
      <c r="AK2475" s="70">
        <f t="shared" si="4"/>
        <v>43058</v>
      </c>
    </row>
    <row r="2476" spans="1:37" ht="14.4">
      <c r="A2476" s="239" t="s">
        <v>17143</v>
      </c>
      <c r="B2476" s="56" t="s">
        <v>89</v>
      </c>
      <c r="C2476" s="57">
        <v>43048</v>
      </c>
      <c r="D2476" s="56" t="s">
        <v>1027</v>
      </c>
      <c r="E2476" s="56" t="s">
        <v>112</v>
      </c>
      <c r="F2476" s="271" t="s">
        <v>106</v>
      </c>
      <c r="G2476" s="168" t="s">
        <v>113</v>
      </c>
      <c r="H2476" s="169" t="s">
        <v>112</v>
      </c>
      <c r="I2476" s="59">
        <f t="shared" si="0"/>
        <v>43078</v>
      </c>
      <c r="J2476" s="56" t="s">
        <v>1946</v>
      </c>
      <c r="K2476" s="56" t="s">
        <v>6453</v>
      </c>
      <c r="L2476" s="60" t="s">
        <v>17146</v>
      </c>
      <c r="M2476" s="56" t="s">
        <v>17147</v>
      </c>
      <c r="N2476" s="56" t="s">
        <v>249</v>
      </c>
      <c r="O2476" s="56" t="s">
        <v>17148</v>
      </c>
      <c r="P2476" s="56" t="s">
        <v>117</v>
      </c>
      <c r="Q2476" s="59"/>
      <c r="R2476" s="61"/>
      <c r="S2476" s="61"/>
      <c r="T2476" s="61"/>
      <c r="U2476" s="66"/>
      <c r="V2476" s="61"/>
      <c r="W2476" s="61"/>
      <c r="X2476" s="61"/>
      <c r="Y2476" s="57">
        <v>43073</v>
      </c>
      <c r="Z2476" s="75"/>
      <c r="AA2476" s="64" t="s">
        <v>17149</v>
      </c>
      <c r="AB2476" s="61"/>
      <c r="AC2476" s="61"/>
      <c r="AD2476" s="61"/>
      <c r="AE2476" s="67" t="str">
        <f t="shared" si="1"/>
        <v>Nov</v>
      </c>
      <c r="AF2476" s="68" t="str">
        <f t="shared" si="2"/>
        <v>Dec</v>
      </c>
      <c r="AG2476" s="177">
        <f t="shared" si="6"/>
        <v>25</v>
      </c>
      <c r="AH2476" s="70">
        <f t="shared" si="5"/>
        <v>43078</v>
      </c>
      <c r="AI2476" s="71">
        <f ca="1"/>
        <v>-911</v>
      </c>
      <c r="AJ2476" s="71" t="str">
        <v>2017</v>
      </c>
      <c r="AK2476" s="70">
        <f t="shared" si="4"/>
        <v>43058</v>
      </c>
    </row>
    <row r="2477" spans="1:37" ht="14.4">
      <c r="A2477" s="239" t="s">
        <v>17151</v>
      </c>
      <c r="B2477" s="56" t="s">
        <v>89</v>
      </c>
      <c r="C2477" s="57">
        <v>43047</v>
      </c>
      <c r="D2477" s="56" t="s">
        <v>1027</v>
      </c>
      <c r="E2477" s="56" t="s">
        <v>112</v>
      </c>
      <c r="F2477" s="271" t="s">
        <v>106</v>
      </c>
      <c r="G2477" s="168" t="s">
        <v>113</v>
      </c>
      <c r="H2477" s="169" t="s">
        <v>112</v>
      </c>
      <c r="I2477" s="59">
        <f t="shared" si="0"/>
        <v>43077</v>
      </c>
      <c r="J2477" s="56" t="s">
        <v>1946</v>
      </c>
      <c r="K2477" s="56" t="s">
        <v>6453</v>
      </c>
      <c r="L2477" s="60" t="s">
        <v>17170</v>
      </c>
      <c r="M2477" s="56" t="s">
        <v>17171</v>
      </c>
      <c r="N2477" s="56" t="s">
        <v>44</v>
      </c>
      <c r="O2477" s="56" t="s">
        <v>17173</v>
      </c>
      <c r="P2477" s="56" t="s">
        <v>96</v>
      </c>
      <c r="Q2477" s="59"/>
      <c r="R2477" s="61"/>
      <c r="S2477" s="61"/>
      <c r="T2477" s="61"/>
      <c r="U2477" s="66"/>
      <c r="V2477" s="61"/>
      <c r="W2477" s="61"/>
      <c r="X2477" s="61"/>
      <c r="Y2477" s="57">
        <v>43073</v>
      </c>
      <c r="Z2477" s="75"/>
      <c r="AA2477" s="64" t="s">
        <v>257</v>
      </c>
      <c r="AB2477" s="61"/>
      <c r="AC2477" s="61"/>
      <c r="AD2477" s="61"/>
      <c r="AE2477" s="67" t="str">
        <f t="shared" si="1"/>
        <v>Nov</v>
      </c>
      <c r="AF2477" s="68" t="str">
        <f t="shared" si="2"/>
        <v>Dec</v>
      </c>
      <c r="AG2477" s="177">
        <f t="shared" si="6"/>
        <v>26</v>
      </c>
      <c r="AH2477" s="70">
        <f t="shared" si="5"/>
        <v>43077</v>
      </c>
      <c r="AI2477" s="71">
        <f ca="1"/>
        <v>-912</v>
      </c>
      <c r="AJ2477" s="71" t="str">
        <v>2017</v>
      </c>
      <c r="AK2477" s="70">
        <f t="shared" si="4"/>
        <v>43057</v>
      </c>
    </row>
    <row r="2478" spans="1:37" ht="14.4">
      <c r="A2478" s="239" t="s">
        <v>17176</v>
      </c>
      <c r="B2478" s="56" t="s">
        <v>89</v>
      </c>
      <c r="C2478" s="57">
        <v>43046</v>
      </c>
      <c r="D2478" s="56" t="s">
        <v>90</v>
      </c>
      <c r="E2478" s="56" t="s">
        <v>112</v>
      </c>
      <c r="F2478" s="271" t="s">
        <v>106</v>
      </c>
      <c r="G2478" s="168" t="s">
        <v>113</v>
      </c>
      <c r="H2478" s="169" t="s">
        <v>112</v>
      </c>
      <c r="I2478" s="59">
        <f t="shared" si="0"/>
        <v>43076</v>
      </c>
      <c r="J2478" s="56" t="s">
        <v>1946</v>
      </c>
      <c r="K2478" s="61"/>
      <c r="L2478" s="60" t="s">
        <v>15356</v>
      </c>
      <c r="M2478" s="56" t="s">
        <v>17178</v>
      </c>
      <c r="N2478" s="61"/>
      <c r="O2478" s="56" t="s">
        <v>17179</v>
      </c>
      <c r="P2478" s="56" t="s">
        <v>116</v>
      </c>
      <c r="Q2478" s="59"/>
      <c r="R2478" s="61"/>
      <c r="S2478" s="61"/>
      <c r="T2478" s="61"/>
      <c r="U2478" s="66"/>
      <c r="V2478" s="61"/>
      <c r="W2478" s="61"/>
      <c r="X2478" s="61"/>
      <c r="Y2478" s="57">
        <v>43073</v>
      </c>
      <c r="Z2478" s="75"/>
      <c r="AA2478" s="95"/>
      <c r="AB2478" s="61"/>
      <c r="AC2478" s="61"/>
      <c r="AD2478" s="61"/>
      <c r="AE2478" s="67" t="str">
        <f t="shared" si="1"/>
        <v>Nov</v>
      </c>
      <c r="AF2478" s="68" t="str">
        <f t="shared" si="2"/>
        <v>Dec</v>
      </c>
      <c r="AG2478" s="177">
        <f t="shared" si="6"/>
        <v>27</v>
      </c>
      <c r="AH2478" s="70">
        <f t="shared" si="5"/>
        <v>43076</v>
      </c>
      <c r="AI2478" s="71">
        <f ca="1"/>
        <v>-913</v>
      </c>
      <c r="AJ2478" s="71" t="str">
        <v>2017</v>
      </c>
      <c r="AK2478" s="70">
        <f t="shared" si="4"/>
        <v>43056</v>
      </c>
    </row>
    <row r="2479" spans="1:37" ht="14.4">
      <c r="A2479" s="239" t="s">
        <v>17181</v>
      </c>
      <c r="B2479" s="56" t="s">
        <v>89</v>
      </c>
      <c r="C2479" s="57">
        <v>43052</v>
      </c>
      <c r="D2479" s="56" t="s">
        <v>131</v>
      </c>
      <c r="E2479" s="56" t="s">
        <v>140</v>
      </c>
      <c r="F2479" s="271" t="s">
        <v>106</v>
      </c>
      <c r="G2479" s="168" t="s">
        <v>107</v>
      </c>
      <c r="H2479" s="169" t="s">
        <v>140</v>
      </c>
      <c r="I2479" s="59">
        <f t="shared" si="0"/>
        <v>43082</v>
      </c>
      <c r="J2479" s="56" t="s">
        <v>1946</v>
      </c>
      <c r="K2479" s="56" t="s">
        <v>1946</v>
      </c>
      <c r="L2479" s="60" t="s">
        <v>17182</v>
      </c>
      <c r="M2479" s="56" t="s">
        <v>17183</v>
      </c>
      <c r="N2479" s="56" t="s">
        <v>271</v>
      </c>
      <c r="O2479" s="56" t="s">
        <v>17184</v>
      </c>
      <c r="P2479" s="56" t="s">
        <v>17</v>
      </c>
      <c r="Q2479" s="59"/>
      <c r="R2479" s="61"/>
      <c r="S2479" s="61"/>
      <c r="T2479" s="61"/>
      <c r="U2479" s="66"/>
      <c r="V2479" s="61"/>
      <c r="W2479" s="61"/>
      <c r="X2479" s="56" t="s">
        <v>18</v>
      </c>
      <c r="Y2479" s="57">
        <v>43073</v>
      </c>
      <c r="Z2479" s="75"/>
      <c r="AA2479" s="64" t="s">
        <v>17185</v>
      </c>
      <c r="AB2479" s="61"/>
      <c r="AC2479" s="61"/>
      <c r="AD2479" s="56"/>
      <c r="AE2479" s="67" t="str">
        <f t="shared" si="1"/>
        <v>Nov</v>
      </c>
      <c r="AF2479" s="68" t="str">
        <f t="shared" si="2"/>
        <v>Dec</v>
      </c>
      <c r="AG2479" s="177">
        <f t="shared" si="6"/>
        <v>21</v>
      </c>
      <c r="AH2479" s="70">
        <f t="shared" si="5"/>
        <v>43082</v>
      </c>
      <c r="AI2479" s="71">
        <f ca="1"/>
        <v>-907</v>
      </c>
      <c r="AJ2479" s="71" t="str">
        <v>2017</v>
      </c>
      <c r="AK2479" s="70">
        <f t="shared" si="4"/>
        <v>43062</v>
      </c>
    </row>
    <row r="2480" spans="1:37" ht="14.4">
      <c r="A2480" s="239" t="s">
        <v>17186</v>
      </c>
      <c r="B2480" s="56" t="s">
        <v>89</v>
      </c>
      <c r="C2480" s="57">
        <v>43053</v>
      </c>
      <c r="D2480" s="56" t="s">
        <v>1027</v>
      </c>
      <c r="E2480" s="56" t="s">
        <v>140</v>
      </c>
      <c r="F2480" s="271" t="s">
        <v>106</v>
      </c>
      <c r="G2480" s="168" t="s">
        <v>107</v>
      </c>
      <c r="H2480" s="169" t="s">
        <v>140</v>
      </c>
      <c r="I2480" s="59">
        <f t="shared" si="0"/>
        <v>43083</v>
      </c>
      <c r="J2480" s="56" t="s">
        <v>1946</v>
      </c>
      <c r="K2480" s="56" t="s">
        <v>1946</v>
      </c>
      <c r="L2480" s="60" t="s">
        <v>17190</v>
      </c>
      <c r="M2480" s="56" t="s">
        <v>17190</v>
      </c>
      <c r="N2480" s="56" t="s">
        <v>114</v>
      </c>
      <c r="O2480" s="56" t="s">
        <v>17191</v>
      </c>
      <c r="P2480" s="56" t="s">
        <v>28</v>
      </c>
      <c r="Q2480" s="59"/>
      <c r="R2480" s="61"/>
      <c r="S2480" s="61"/>
      <c r="T2480" s="61"/>
      <c r="U2480" s="66"/>
      <c r="V2480" s="61"/>
      <c r="W2480" s="61"/>
      <c r="X2480" s="56" t="s">
        <v>18</v>
      </c>
      <c r="Y2480" s="57">
        <v>43073</v>
      </c>
      <c r="Z2480" s="75"/>
      <c r="AA2480" s="64" t="s">
        <v>17192</v>
      </c>
      <c r="AB2480" s="61"/>
      <c r="AC2480" s="61"/>
      <c r="AD2480" s="61"/>
      <c r="AE2480" s="67" t="str">
        <f t="shared" si="1"/>
        <v>Nov</v>
      </c>
      <c r="AF2480" s="68" t="str">
        <f t="shared" si="2"/>
        <v>Dec</v>
      </c>
      <c r="AG2480" s="177">
        <f t="shared" si="6"/>
        <v>20</v>
      </c>
      <c r="AH2480" s="70">
        <f t="shared" si="5"/>
        <v>43083</v>
      </c>
      <c r="AI2480" s="71">
        <f ca="1"/>
        <v>-906</v>
      </c>
      <c r="AJ2480" s="71" t="str">
        <v>2017</v>
      </c>
      <c r="AK2480" s="70">
        <f t="shared" si="4"/>
        <v>43063</v>
      </c>
    </row>
    <row r="2481" spans="1:37" ht="14.4">
      <c r="A2481" s="239" t="s">
        <v>17193</v>
      </c>
      <c r="B2481" s="56" t="s">
        <v>89</v>
      </c>
      <c r="C2481" s="57">
        <v>43053</v>
      </c>
      <c r="D2481" s="56" t="s">
        <v>1027</v>
      </c>
      <c r="E2481" s="56" t="s">
        <v>140</v>
      </c>
      <c r="F2481" s="271" t="s">
        <v>106</v>
      </c>
      <c r="G2481" s="168" t="s">
        <v>107</v>
      </c>
      <c r="H2481" s="169" t="s">
        <v>140</v>
      </c>
      <c r="I2481" s="59">
        <f t="shared" si="0"/>
        <v>43083</v>
      </c>
      <c r="J2481" s="56" t="s">
        <v>1946</v>
      </c>
      <c r="K2481" s="56" t="s">
        <v>1946</v>
      </c>
      <c r="L2481" s="60" t="s">
        <v>642</v>
      </c>
      <c r="M2481" s="56" t="s">
        <v>17194</v>
      </c>
      <c r="N2481" s="56" t="s">
        <v>13</v>
      </c>
      <c r="O2481" s="56" t="s">
        <v>17195</v>
      </c>
      <c r="P2481" s="56" t="s">
        <v>133</v>
      </c>
      <c r="Q2481" s="59"/>
      <c r="R2481" s="61"/>
      <c r="S2481" s="61"/>
      <c r="T2481" s="61"/>
      <c r="U2481" s="66"/>
      <c r="V2481" s="61"/>
      <c r="W2481" s="61"/>
      <c r="X2481" s="56" t="s">
        <v>18</v>
      </c>
      <c r="Y2481" s="57">
        <v>43073</v>
      </c>
      <c r="Z2481" s="75"/>
      <c r="AA2481" s="64" t="s">
        <v>17196</v>
      </c>
      <c r="AB2481" s="61"/>
      <c r="AC2481" s="61"/>
      <c r="AD2481" s="61"/>
      <c r="AE2481" s="67" t="str">
        <f t="shared" si="1"/>
        <v>Nov</v>
      </c>
      <c r="AF2481" s="68" t="str">
        <f t="shared" si="2"/>
        <v>Dec</v>
      </c>
      <c r="AG2481" s="177">
        <f t="shared" si="6"/>
        <v>20</v>
      </c>
      <c r="AH2481" s="70">
        <f t="shared" si="5"/>
        <v>43083</v>
      </c>
      <c r="AI2481" s="71">
        <f ca="1"/>
        <v>-906</v>
      </c>
      <c r="AJ2481" s="71" t="str">
        <v>2017</v>
      </c>
      <c r="AK2481" s="70">
        <f t="shared" si="4"/>
        <v>43063</v>
      </c>
    </row>
    <row r="2482" spans="1:37" ht="14.4">
      <c r="A2482" s="239" t="s">
        <v>17197</v>
      </c>
      <c r="B2482" s="56" t="s">
        <v>89</v>
      </c>
      <c r="C2482" s="57">
        <v>43053</v>
      </c>
      <c r="D2482" s="56" t="s">
        <v>90</v>
      </c>
      <c r="E2482" s="56" t="s">
        <v>140</v>
      </c>
      <c r="F2482" s="271" t="s">
        <v>106</v>
      </c>
      <c r="G2482" s="168" t="s">
        <v>107</v>
      </c>
      <c r="H2482" s="169" t="s">
        <v>140</v>
      </c>
      <c r="I2482" s="59">
        <f t="shared" si="0"/>
        <v>43083</v>
      </c>
      <c r="J2482" s="56" t="s">
        <v>1946</v>
      </c>
      <c r="K2482" s="56" t="s">
        <v>6453</v>
      </c>
      <c r="L2482" s="60" t="s">
        <v>17198</v>
      </c>
      <c r="M2482" s="56" t="s">
        <v>7419</v>
      </c>
      <c r="N2482" s="56" t="s">
        <v>249</v>
      </c>
      <c r="O2482" s="56" t="s">
        <v>17199</v>
      </c>
      <c r="P2482" s="56" t="s">
        <v>28</v>
      </c>
      <c r="Q2482" s="59"/>
      <c r="R2482" s="61"/>
      <c r="S2482" s="61"/>
      <c r="T2482" s="61"/>
      <c r="U2482" s="66"/>
      <c r="V2482" s="61"/>
      <c r="W2482" s="61"/>
      <c r="X2482" s="56" t="s">
        <v>14</v>
      </c>
      <c r="Y2482" s="57">
        <v>43073</v>
      </c>
      <c r="Z2482" s="75"/>
      <c r="AA2482" s="64" t="s">
        <v>17201</v>
      </c>
      <c r="AB2482" s="61"/>
      <c r="AC2482" s="61"/>
      <c r="AD2482" s="61"/>
      <c r="AE2482" s="67" t="str">
        <f t="shared" si="1"/>
        <v>Nov</v>
      </c>
      <c r="AF2482" s="68" t="str">
        <f t="shared" si="2"/>
        <v>Dec</v>
      </c>
      <c r="AG2482" s="177">
        <f t="shared" si="6"/>
        <v>20</v>
      </c>
      <c r="AH2482" s="70">
        <f t="shared" si="5"/>
        <v>43083</v>
      </c>
      <c r="AI2482" s="71">
        <f ca="1"/>
        <v>-906</v>
      </c>
      <c r="AJ2482" s="71" t="str">
        <v>2017</v>
      </c>
      <c r="AK2482" s="70">
        <f t="shared" si="4"/>
        <v>43063</v>
      </c>
    </row>
    <row r="2483" spans="1:37" ht="14.4">
      <c r="A2483" s="239" t="s">
        <v>17202</v>
      </c>
      <c r="B2483" s="56" t="s">
        <v>89</v>
      </c>
      <c r="C2483" s="57">
        <v>43053</v>
      </c>
      <c r="D2483" s="56" t="s">
        <v>131</v>
      </c>
      <c r="E2483" s="56" t="s">
        <v>140</v>
      </c>
      <c r="F2483" s="271" t="s">
        <v>106</v>
      </c>
      <c r="G2483" s="168" t="s">
        <v>107</v>
      </c>
      <c r="H2483" s="169" t="s">
        <v>140</v>
      </c>
      <c r="I2483" s="59">
        <f t="shared" si="0"/>
        <v>43083</v>
      </c>
      <c r="J2483" s="56" t="s">
        <v>6453</v>
      </c>
      <c r="K2483" s="56" t="s">
        <v>6453</v>
      </c>
      <c r="L2483" s="60" t="s">
        <v>145</v>
      </c>
      <c r="M2483" s="56" t="s">
        <v>17203</v>
      </c>
      <c r="N2483" s="56" t="s">
        <v>95</v>
      </c>
      <c r="O2483" s="56" t="s">
        <v>15636</v>
      </c>
      <c r="P2483" s="56" t="s">
        <v>96</v>
      </c>
      <c r="Q2483" s="59"/>
      <c r="R2483" s="61"/>
      <c r="S2483" s="61"/>
      <c r="T2483" s="61"/>
      <c r="U2483" s="66"/>
      <c r="V2483" s="61"/>
      <c r="W2483" s="61"/>
      <c r="X2483" s="56" t="s">
        <v>14</v>
      </c>
      <c r="Y2483" s="57">
        <v>43073</v>
      </c>
      <c r="Z2483" s="75"/>
      <c r="AA2483" s="64" t="s">
        <v>17204</v>
      </c>
      <c r="AB2483" s="61"/>
      <c r="AC2483" s="61"/>
      <c r="AD2483" s="61"/>
      <c r="AE2483" s="67" t="str">
        <f t="shared" si="1"/>
        <v>Nov</v>
      </c>
      <c r="AF2483" s="68" t="str">
        <f t="shared" si="2"/>
        <v>Dec</v>
      </c>
      <c r="AG2483" s="177">
        <f t="shared" si="6"/>
        <v>20</v>
      </c>
      <c r="AH2483" s="70">
        <f t="shared" si="5"/>
        <v>43083</v>
      </c>
      <c r="AI2483" s="71">
        <f ca="1"/>
        <v>-906</v>
      </c>
      <c r="AJ2483" s="71" t="str">
        <v>2017</v>
      </c>
      <c r="AK2483" s="70">
        <f t="shared" si="4"/>
        <v>43063</v>
      </c>
    </row>
    <row r="2484" spans="1:37" ht="14.4">
      <c r="A2484" s="239" t="s">
        <v>17205</v>
      </c>
      <c r="B2484" s="56" t="s">
        <v>89</v>
      </c>
      <c r="C2484" s="57">
        <v>43053</v>
      </c>
      <c r="D2484" s="56" t="s">
        <v>1027</v>
      </c>
      <c r="E2484" s="56" t="s">
        <v>140</v>
      </c>
      <c r="F2484" s="271" t="s">
        <v>106</v>
      </c>
      <c r="G2484" s="168" t="s">
        <v>107</v>
      </c>
      <c r="H2484" s="169" t="s">
        <v>140</v>
      </c>
      <c r="I2484" s="59">
        <f t="shared" si="0"/>
        <v>43083</v>
      </c>
      <c r="J2484" s="56" t="s">
        <v>1946</v>
      </c>
      <c r="K2484" s="56" t="s">
        <v>6453</v>
      </c>
      <c r="L2484" s="60" t="s">
        <v>642</v>
      </c>
      <c r="M2484" s="56" t="s">
        <v>17206</v>
      </c>
      <c r="N2484" s="61"/>
      <c r="O2484" s="61"/>
      <c r="P2484" s="61"/>
      <c r="Q2484" s="59"/>
      <c r="R2484" s="61"/>
      <c r="S2484" s="61"/>
      <c r="T2484" s="61"/>
      <c r="U2484" s="66"/>
      <c r="V2484" s="61"/>
      <c r="W2484" s="61"/>
      <c r="X2484" s="56" t="s">
        <v>14</v>
      </c>
      <c r="Y2484" s="57">
        <v>43073</v>
      </c>
      <c r="Z2484" s="75"/>
      <c r="AA2484" s="64" t="s">
        <v>17207</v>
      </c>
      <c r="AB2484" s="61"/>
      <c r="AC2484" s="61"/>
      <c r="AD2484" s="61"/>
      <c r="AE2484" s="67" t="str">
        <f t="shared" si="1"/>
        <v>Nov</v>
      </c>
      <c r="AF2484" s="68" t="str">
        <f t="shared" si="2"/>
        <v>Dec</v>
      </c>
      <c r="AG2484" s="177">
        <f t="shared" si="6"/>
        <v>20</v>
      </c>
      <c r="AH2484" s="70">
        <f t="shared" si="5"/>
        <v>43083</v>
      </c>
      <c r="AI2484" s="71">
        <f ca="1"/>
        <v>-906</v>
      </c>
      <c r="AJ2484" s="71" t="str">
        <v>2017</v>
      </c>
      <c r="AK2484" s="70">
        <f t="shared" si="4"/>
        <v>43063</v>
      </c>
    </row>
    <row r="2485" spans="1:37" ht="14.4">
      <c r="A2485" s="239" t="s">
        <v>17208</v>
      </c>
      <c r="B2485" s="56" t="s">
        <v>89</v>
      </c>
      <c r="C2485" s="57">
        <v>43053</v>
      </c>
      <c r="D2485" s="56" t="s">
        <v>1027</v>
      </c>
      <c r="E2485" s="56" t="s">
        <v>140</v>
      </c>
      <c r="F2485" s="271" t="s">
        <v>106</v>
      </c>
      <c r="G2485" s="168" t="s">
        <v>107</v>
      </c>
      <c r="H2485" s="169" t="s">
        <v>140</v>
      </c>
      <c r="I2485" s="59">
        <f t="shared" si="0"/>
        <v>43083</v>
      </c>
      <c r="J2485" s="56" t="s">
        <v>1946</v>
      </c>
      <c r="K2485" s="56" t="s">
        <v>1946</v>
      </c>
      <c r="L2485" s="60" t="s">
        <v>642</v>
      </c>
      <c r="M2485" s="56" t="s">
        <v>17209</v>
      </c>
      <c r="N2485" s="56" t="s">
        <v>249</v>
      </c>
      <c r="O2485" s="56" t="s">
        <v>17210</v>
      </c>
      <c r="P2485" s="56" t="s">
        <v>21</v>
      </c>
      <c r="Q2485" s="59"/>
      <c r="R2485" s="61"/>
      <c r="S2485" s="61"/>
      <c r="T2485" s="61"/>
      <c r="U2485" s="66"/>
      <c r="V2485" s="61"/>
      <c r="W2485" s="61"/>
      <c r="X2485" s="56" t="s">
        <v>18</v>
      </c>
      <c r="Y2485" s="57">
        <v>43073</v>
      </c>
      <c r="Z2485" s="75"/>
      <c r="AA2485" s="64" t="s">
        <v>17211</v>
      </c>
      <c r="AB2485" s="61"/>
      <c r="AC2485" s="61"/>
      <c r="AD2485" s="61"/>
      <c r="AE2485" s="67" t="str">
        <f t="shared" si="1"/>
        <v>Nov</v>
      </c>
      <c r="AF2485" s="68" t="str">
        <f t="shared" si="2"/>
        <v>Dec</v>
      </c>
      <c r="AG2485" s="177">
        <f t="shared" si="6"/>
        <v>20</v>
      </c>
      <c r="AH2485" s="70">
        <f t="shared" si="5"/>
        <v>43083</v>
      </c>
      <c r="AI2485" s="71">
        <f ca="1"/>
        <v>-906</v>
      </c>
      <c r="AJ2485" s="71" t="str">
        <v>2017</v>
      </c>
      <c r="AK2485" s="70">
        <f t="shared" si="4"/>
        <v>43063</v>
      </c>
    </row>
    <row r="2486" spans="1:37" ht="14.4">
      <c r="A2486" s="239" t="s">
        <v>17212</v>
      </c>
      <c r="B2486" s="56" t="s">
        <v>89</v>
      </c>
      <c r="C2486" s="57">
        <v>43053</v>
      </c>
      <c r="D2486" s="56" t="s">
        <v>1027</v>
      </c>
      <c r="E2486" s="56" t="s">
        <v>140</v>
      </c>
      <c r="F2486" s="271" t="s">
        <v>106</v>
      </c>
      <c r="G2486" s="168" t="s">
        <v>107</v>
      </c>
      <c r="H2486" s="169" t="s">
        <v>140</v>
      </c>
      <c r="I2486" s="59">
        <f t="shared" si="0"/>
        <v>43083</v>
      </c>
      <c r="J2486" s="61"/>
      <c r="K2486" s="61"/>
      <c r="L2486" s="60" t="s">
        <v>642</v>
      </c>
      <c r="M2486" s="56" t="s">
        <v>17213</v>
      </c>
      <c r="N2486" s="56" t="s">
        <v>27</v>
      </c>
      <c r="O2486" s="56" t="s">
        <v>17214</v>
      </c>
      <c r="P2486" s="56" t="s">
        <v>17</v>
      </c>
      <c r="Q2486" s="59"/>
      <c r="R2486" s="61"/>
      <c r="S2486" s="61"/>
      <c r="T2486" s="61"/>
      <c r="U2486" s="66"/>
      <c r="V2486" s="61"/>
      <c r="W2486" s="61"/>
      <c r="X2486" s="61"/>
      <c r="Y2486" s="57">
        <v>43073</v>
      </c>
      <c r="Z2486" s="75"/>
      <c r="AA2486" s="64" t="s">
        <v>17215</v>
      </c>
      <c r="AB2486" s="61"/>
      <c r="AC2486" s="61"/>
      <c r="AD2486" s="61"/>
      <c r="AE2486" s="67" t="str">
        <f t="shared" si="1"/>
        <v>Nov</v>
      </c>
      <c r="AF2486" s="68" t="str">
        <f t="shared" si="2"/>
        <v>Dec</v>
      </c>
      <c r="AG2486" s="177">
        <f t="shared" si="6"/>
        <v>20</v>
      </c>
      <c r="AH2486" s="70">
        <f t="shared" si="5"/>
        <v>43083</v>
      </c>
      <c r="AI2486" s="71">
        <f ca="1"/>
        <v>-906</v>
      </c>
      <c r="AJ2486" s="71" t="str">
        <v>2017</v>
      </c>
      <c r="AK2486" s="70">
        <f t="shared" si="4"/>
        <v>43063</v>
      </c>
    </row>
    <row r="2487" spans="1:37" ht="14.4">
      <c r="A2487" s="239" t="s">
        <v>17216</v>
      </c>
      <c r="B2487" s="56" t="s">
        <v>89</v>
      </c>
      <c r="C2487" s="57">
        <v>43053</v>
      </c>
      <c r="D2487" s="56" t="s">
        <v>1027</v>
      </c>
      <c r="E2487" s="56" t="s">
        <v>140</v>
      </c>
      <c r="F2487" s="271" t="s">
        <v>106</v>
      </c>
      <c r="G2487" s="168" t="s">
        <v>107</v>
      </c>
      <c r="H2487" s="169" t="s">
        <v>140</v>
      </c>
      <c r="I2487" s="59">
        <f t="shared" si="0"/>
        <v>43083</v>
      </c>
      <c r="J2487" s="56" t="s">
        <v>1946</v>
      </c>
      <c r="K2487" s="56" t="s">
        <v>1946</v>
      </c>
      <c r="L2487" s="60" t="s">
        <v>642</v>
      </c>
      <c r="M2487" s="56" t="s">
        <v>17217</v>
      </c>
      <c r="N2487" s="56" t="s">
        <v>95</v>
      </c>
      <c r="O2487" s="56" t="s">
        <v>17218</v>
      </c>
      <c r="P2487" s="56" t="s">
        <v>21</v>
      </c>
      <c r="Q2487" s="59"/>
      <c r="R2487" s="61"/>
      <c r="S2487" s="61"/>
      <c r="T2487" s="61"/>
      <c r="U2487" s="66"/>
      <c r="V2487" s="61"/>
      <c r="W2487" s="61"/>
      <c r="X2487" s="56" t="s">
        <v>18</v>
      </c>
      <c r="Y2487" s="57">
        <v>43073</v>
      </c>
      <c r="Z2487" s="75"/>
      <c r="AA2487" s="64" t="s">
        <v>17211</v>
      </c>
      <c r="AB2487" s="61"/>
      <c r="AC2487" s="61"/>
      <c r="AD2487" s="61"/>
      <c r="AE2487" s="67" t="str">
        <f t="shared" si="1"/>
        <v>Nov</v>
      </c>
      <c r="AF2487" s="68" t="str">
        <f t="shared" si="2"/>
        <v>Dec</v>
      </c>
      <c r="AG2487" s="177">
        <f t="shared" si="6"/>
        <v>20</v>
      </c>
      <c r="AH2487" s="70">
        <f t="shared" si="5"/>
        <v>43083</v>
      </c>
      <c r="AI2487" s="71">
        <f ca="1"/>
        <v>-906</v>
      </c>
      <c r="AJ2487" s="71" t="str">
        <v>2017</v>
      </c>
      <c r="AK2487" s="70">
        <f t="shared" si="4"/>
        <v>43063</v>
      </c>
    </row>
    <row r="2488" spans="1:37" ht="14.4">
      <c r="A2488" s="239" t="s">
        <v>17221</v>
      </c>
      <c r="B2488" s="56" t="s">
        <v>89</v>
      </c>
      <c r="C2488" s="57">
        <v>43053</v>
      </c>
      <c r="D2488" s="56" t="s">
        <v>1027</v>
      </c>
      <c r="E2488" s="56" t="s">
        <v>140</v>
      </c>
      <c r="F2488" s="271" t="s">
        <v>106</v>
      </c>
      <c r="G2488" s="168" t="s">
        <v>107</v>
      </c>
      <c r="H2488" s="169" t="s">
        <v>140</v>
      </c>
      <c r="I2488" s="59">
        <f t="shared" si="0"/>
        <v>43083</v>
      </c>
      <c r="J2488" s="56" t="s">
        <v>1946</v>
      </c>
      <c r="K2488" s="56" t="s">
        <v>6453</v>
      </c>
      <c r="L2488" s="60" t="s">
        <v>642</v>
      </c>
      <c r="M2488" s="56" t="s">
        <v>17222</v>
      </c>
      <c r="N2488" s="61"/>
      <c r="O2488" s="61"/>
      <c r="P2488" s="61"/>
      <c r="Q2488" s="59"/>
      <c r="R2488" s="61"/>
      <c r="S2488" s="61"/>
      <c r="T2488" s="61"/>
      <c r="U2488" s="66"/>
      <c r="V2488" s="61"/>
      <c r="W2488" s="61"/>
      <c r="X2488" s="56" t="s">
        <v>14</v>
      </c>
      <c r="Y2488" s="57">
        <v>43073</v>
      </c>
      <c r="Z2488" s="75"/>
      <c r="AA2488" s="64" t="s">
        <v>17223</v>
      </c>
      <c r="AB2488" s="61"/>
      <c r="AC2488" s="61"/>
      <c r="AD2488" s="61"/>
      <c r="AE2488" s="67" t="str">
        <f t="shared" si="1"/>
        <v>Nov</v>
      </c>
      <c r="AF2488" s="68" t="str">
        <f t="shared" si="2"/>
        <v>Dec</v>
      </c>
      <c r="AG2488" s="177">
        <f t="shared" si="6"/>
        <v>20</v>
      </c>
      <c r="AH2488" s="70">
        <f t="shared" si="5"/>
        <v>43083</v>
      </c>
      <c r="AI2488" s="71">
        <f ca="1"/>
        <v>-906</v>
      </c>
      <c r="AJ2488" s="71" t="str">
        <v>2017</v>
      </c>
      <c r="AK2488" s="70">
        <f t="shared" si="4"/>
        <v>43063</v>
      </c>
    </row>
    <row r="2489" spans="1:37" ht="14.4">
      <c r="A2489" s="239" t="s">
        <v>17225</v>
      </c>
      <c r="B2489" s="56" t="s">
        <v>89</v>
      </c>
      <c r="C2489" s="57">
        <v>43053</v>
      </c>
      <c r="D2489" s="56" t="s">
        <v>90</v>
      </c>
      <c r="E2489" s="56" t="s">
        <v>15779</v>
      </c>
      <c r="F2489" s="271" t="s">
        <v>214</v>
      </c>
      <c r="G2489" s="168" t="s">
        <v>214</v>
      </c>
      <c r="H2489" s="169" t="s">
        <v>2445</v>
      </c>
      <c r="I2489" s="57">
        <f t="shared" si="0"/>
        <v>43083</v>
      </c>
      <c r="J2489" s="56" t="s">
        <v>18</v>
      </c>
      <c r="K2489" s="56" t="s">
        <v>18</v>
      </c>
      <c r="L2489" s="60" t="s">
        <v>7285</v>
      </c>
      <c r="M2489" s="61"/>
      <c r="N2489" s="61"/>
      <c r="O2489" s="61"/>
      <c r="P2489" s="56" t="s">
        <v>96</v>
      </c>
      <c r="Q2489" s="57"/>
      <c r="R2489" s="56" t="s">
        <v>108</v>
      </c>
      <c r="S2489" s="56"/>
      <c r="T2489" s="61"/>
      <c r="U2489" s="56" t="s">
        <v>108</v>
      </c>
      <c r="V2489" s="61" t="s">
        <v>108</v>
      </c>
      <c r="W2489" s="61"/>
      <c r="X2489" s="56" t="s">
        <v>18</v>
      </c>
      <c r="Y2489" s="57">
        <v>43073</v>
      </c>
      <c r="Z2489" s="75"/>
      <c r="AA2489" s="64" t="s">
        <v>17228</v>
      </c>
      <c r="AB2489" s="56" t="s">
        <v>5415</v>
      </c>
      <c r="AC2489" s="61"/>
      <c r="AD2489" s="61"/>
      <c r="AE2489" s="67" t="str">
        <f t="shared" si="1"/>
        <v>Nov</v>
      </c>
      <c r="AF2489" s="68" t="str">
        <f t="shared" si="2"/>
        <v>Dec</v>
      </c>
      <c r="AG2489" s="177">
        <f t="shared" si="6"/>
        <v>20</v>
      </c>
      <c r="AH2489" s="70">
        <f t="shared" si="5"/>
        <v>43083</v>
      </c>
      <c r="AI2489" s="71">
        <f ca="1"/>
        <v>-906</v>
      </c>
      <c r="AJ2489" s="71" t="str">
        <v>2017</v>
      </c>
      <c r="AK2489" s="70">
        <f t="shared" si="4"/>
        <v>43063</v>
      </c>
    </row>
    <row r="2490" spans="1:37" ht="14.4">
      <c r="A2490" s="239" t="s">
        <v>17230</v>
      </c>
      <c r="B2490" s="56" t="s">
        <v>89</v>
      </c>
      <c r="C2490" s="57">
        <v>43053</v>
      </c>
      <c r="D2490" s="56" t="s">
        <v>90</v>
      </c>
      <c r="E2490" s="56" t="s">
        <v>15779</v>
      </c>
      <c r="F2490" s="271" t="s">
        <v>214</v>
      </c>
      <c r="G2490" s="168" t="s">
        <v>214</v>
      </c>
      <c r="H2490" s="169" t="s">
        <v>2445</v>
      </c>
      <c r="I2490" s="57">
        <f t="shared" si="0"/>
        <v>43083</v>
      </c>
      <c r="J2490" s="56" t="s">
        <v>18</v>
      </c>
      <c r="K2490" s="56" t="s">
        <v>18</v>
      </c>
      <c r="L2490" s="60" t="s">
        <v>17231</v>
      </c>
      <c r="M2490" s="61"/>
      <c r="N2490" s="61"/>
      <c r="O2490" s="56" t="s">
        <v>17233</v>
      </c>
      <c r="P2490" s="56" t="s">
        <v>96</v>
      </c>
      <c r="Q2490" s="57"/>
      <c r="R2490" s="56" t="s">
        <v>108</v>
      </c>
      <c r="S2490" s="56"/>
      <c r="T2490" s="56" t="s">
        <v>18</v>
      </c>
      <c r="U2490" s="56" t="s">
        <v>18</v>
      </c>
      <c r="V2490" s="56" t="s">
        <v>18</v>
      </c>
      <c r="W2490" s="61"/>
      <c r="X2490" s="56" t="s">
        <v>18</v>
      </c>
      <c r="Y2490" s="57">
        <v>43073</v>
      </c>
      <c r="Z2490" s="75"/>
      <c r="AA2490" s="64" t="s">
        <v>17234</v>
      </c>
      <c r="AB2490" s="56" t="s">
        <v>5415</v>
      </c>
      <c r="AC2490" s="61"/>
      <c r="AD2490" s="61"/>
      <c r="AE2490" s="67" t="str">
        <f t="shared" si="1"/>
        <v>Nov</v>
      </c>
      <c r="AF2490" s="68" t="str">
        <f t="shared" si="2"/>
        <v>Dec</v>
      </c>
      <c r="AG2490" s="177">
        <f t="shared" si="6"/>
        <v>20</v>
      </c>
      <c r="AH2490" s="70">
        <f t="shared" si="5"/>
        <v>43083</v>
      </c>
      <c r="AI2490" s="71">
        <f ca="1"/>
        <v>-906</v>
      </c>
      <c r="AJ2490" s="71" t="str">
        <v>2017</v>
      </c>
      <c r="AK2490" s="70">
        <f t="shared" si="4"/>
        <v>43063</v>
      </c>
    </row>
    <row r="2491" spans="1:37" ht="14.4">
      <c r="A2491" s="239" t="s">
        <v>17255</v>
      </c>
      <c r="B2491" s="56" t="s">
        <v>89</v>
      </c>
      <c r="C2491" s="57">
        <v>43054</v>
      </c>
      <c r="D2491" s="56" t="s">
        <v>131</v>
      </c>
      <c r="E2491" s="56" t="s">
        <v>140</v>
      </c>
      <c r="F2491" s="271" t="s">
        <v>106</v>
      </c>
      <c r="G2491" s="168" t="s">
        <v>107</v>
      </c>
      <c r="H2491" s="169" t="s">
        <v>140</v>
      </c>
      <c r="I2491" s="59">
        <f t="shared" si="0"/>
        <v>43084</v>
      </c>
      <c r="J2491" s="56" t="s">
        <v>1946</v>
      </c>
      <c r="K2491" s="56" t="s">
        <v>1946</v>
      </c>
      <c r="L2491" s="60" t="s">
        <v>4765</v>
      </c>
      <c r="M2491" s="56" t="s">
        <v>17256</v>
      </c>
      <c r="N2491" s="56" t="s">
        <v>44</v>
      </c>
      <c r="O2491" s="56" t="s">
        <v>17257</v>
      </c>
      <c r="P2491" s="56" t="s">
        <v>17</v>
      </c>
      <c r="Q2491" s="59"/>
      <c r="R2491" s="61"/>
      <c r="S2491" s="61"/>
      <c r="T2491" s="61"/>
      <c r="U2491" s="66"/>
      <c r="V2491" s="61"/>
      <c r="W2491" s="61"/>
      <c r="X2491" s="56" t="s">
        <v>18</v>
      </c>
      <c r="Y2491" s="57">
        <v>43073</v>
      </c>
      <c r="Z2491" s="75"/>
      <c r="AA2491" s="64" t="s">
        <v>17258</v>
      </c>
      <c r="AB2491" s="61"/>
      <c r="AC2491" s="61"/>
      <c r="AD2491" s="61"/>
      <c r="AE2491" s="67" t="str">
        <f t="shared" si="1"/>
        <v>Nov</v>
      </c>
      <c r="AF2491" s="68" t="str">
        <f t="shared" si="2"/>
        <v>Dec</v>
      </c>
      <c r="AG2491" s="177">
        <f t="shared" si="6"/>
        <v>19</v>
      </c>
      <c r="AH2491" s="70">
        <f t="shared" si="5"/>
        <v>43084</v>
      </c>
      <c r="AI2491" s="71">
        <f ca="1"/>
        <v>-905</v>
      </c>
      <c r="AJ2491" s="71" t="str">
        <v>2017</v>
      </c>
      <c r="AK2491" s="70">
        <f t="shared" si="4"/>
        <v>43064</v>
      </c>
    </row>
    <row r="2492" spans="1:37" ht="14.4">
      <c r="A2492" s="239" t="s">
        <v>17260</v>
      </c>
      <c r="B2492" s="56" t="s">
        <v>89</v>
      </c>
      <c r="C2492" s="57">
        <v>43054</v>
      </c>
      <c r="D2492" s="56" t="s">
        <v>90</v>
      </c>
      <c r="E2492" s="56" t="s">
        <v>140</v>
      </c>
      <c r="F2492" s="271" t="s">
        <v>106</v>
      </c>
      <c r="G2492" s="168" t="s">
        <v>107</v>
      </c>
      <c r="H2492" s="169" t="s">
        <v>140</v>
      </c>
      <c r="I2492" s="59">
        <f t="shared" si="0"/>
        <v>43084</v>
      </c>
      <c r="J2492" s="56" t="s">
        <v>1946</v>
      </c>
      <c r="K2492" s="56" t="s">
        <v>1946</v>
      </c>
      <c r="L2492" s="60" t="s">
        <v>31</v>
      </c>
      <c r="M2492" s="56" t="s">
        <v>3751</v>
      </c>
      <c r="N2492" s="56" t="s">
        <v>27</v>
      </c>
      <c r="O2492" s="56" t="s">
        <v>17262</v>
      </c>
      <c r="P2492" s="56" t="s">
        <v>17</v>
      </c>
      <c r="Q2492" s="59"/>
      <c r="R2492" s="61"/>
      <c r="S2492" s="61"/>
      <c r="T2492" s="61"/>
      <c r="U2492" s="66"/>
      <c r="V2492" s="61"/>
      <c r="W2492" s="61"/>
      <c r="X2492" s="56" t="s">
        <v>18</v>
      </c>
      <c r="Y2492" s="57">
        <v>43073</v>
      </c>
      <c r="Z2492" s="75"/>
      <c r="AA2492" s="64" t="s">
        <v>4585</v>
      </c>
      <c r="AB2492" s="61"/>
      <c r="AC2492" s="61"/>
      <c r="AD2492" s="61"/>
      <c r="AE2492" s="67" t="str">
        <f t="shared" si="1"/>
        <v>Nov</v>
      </c>
      <c r="AF2492" s="68" t="str">
        <f t="shared" si="2"/>
        <v>Dec</v>
      </c>
      <c r="AG2492" s="177">
        <f t="shared" si="6"/>
        <v>19</v>
      </c>
      <c r="AH2492" s="70">
        <f t="shared" si="5"/>
        <v>43084</v>
      </c>
      <c r="AI2492" s="71">
        <f ca="1"/>
        <v>-905</v>
      </c>
      <c r="AJ2492" s="71" t="str">
        <v>2017</v>
      </c>
      <c r="AK2492" s="70">
        <f t="shared" si="4"/>
        <v>43064</v>
      </c>
    </row>
    <row r="2493" spans="1:37" ht="14.4">
      <c r="A2493" s="239" t="s">
        <v>17263</v>
      </c>
      <c r="B2493" s="56" t="s">
        <v>89</v>
      </c>
      <c r="C2493" s="57">
        <v>43054</v>
      </c>
      <c r="D2493" s="56" t="s">
        <v>2397</v>
      </c>
      <c r="E2493" s="56" t="s">
        <v>140</v>
      </c>
      <c r="F2493" s="271" t="s">
        <v>106</v>
      </c>
      <c r="G2493" s="168" t="s">
        <v>107</v>
      </c>
      <c r="H2493" s="169" t="s">
        <v>140</v>
      </c>
      <c r="I2493" s="59">
        <f t="shared" si="0"/>
        <v>43084</v>
      </c>
      <c r="J2493" s="56" t="s">
        <v>1946</v>
      </c>
      <c r="K2493" s="56" t="s">
        <v>1946</v>
      </c>
      <c r="L2493" s="60" t="s">
        <v>17264</v>
      </c>
      <c r="M2493" s="56" t="s">
        <v>17183</v>
      </c>
      <c r="N2493" s="56" t="s">
        <v>271</v>
      </c>
      <c r="O2493" s="56" t="s">
        <v>17184</v>
      </c>
      <c r="P2493" s="56" t="s">
        <v>17</v>
      </c>
      <c r="Q2493" s="59"/>
      <c r="R2493" s="61"/>
      <c r="S2493" s="61"/>
      <c r="T2493" s="61"/>
      <c r="U2493" s="66"/>
      <c r="V2493" s="61"/>
      <c r="W2493" s="61"/>
      <c r="X2493" s="56" t="s">
        <v>18</v>
      </c>
      <c r="Y2493" s="57">
        <v>43073</v>
      </c>
      <c r="Z2493" s="75"/>
      <c r="AA2493" s="64" t="s">
        <v>17265</v>
      </c>
      <c r="AB2493" s="61"/>
      <c r="AC2493" s="61"/>
      <c r="AD2493" s="61"/>
      <c r="AE2493" s="67" t="str">
        <f t="shared" si="1"/>
        <v>Nov</v>
      </c>
      <c r="AF2493" s="68" t="str">
        <f t="shared" si="2"/>
        <v>Dec</v>
      </c>
      <c r="AG2493" s="177">
        <f t="shared" si="6"/>
        <v>19</v>
      </c>
      <c r="AH2493" s="70">
        <f t="shared" si="5"/>
        <v>43084</v>
      </c>
      <c r="AI2493" s="71">
        <f ca="1"/>
        <v>-905</v>
      </c>
      <c r="AJ2493" s="71" t="str">
        <v>2017</v>
      </c>
      <c r="AK2493" s="70">
        <f t="shared" si="4"/>
        <v>43064</v>
      </c>
    </row>
    <row r="2494" spans="1:37" ht="14.4">
      <c r="A2494" s="239" t="s">
        <v>17267</v>
      </c>
      <c r="B2494" s="56" t="s">
        <v>89</v>
      </c>
      <c r="C2494" s="57">
        <v>43053</v>
      </c>
      <c r="D2494" s="56" t="s">
        <v>90</v>
      </c>
      <c r="E2494" s="56" t="s">
        <v>30</v>
      </c>
      <c r="F2494" s="271" t="s">
        <v>106</v>
      </c>
      <c r="G2494" s="168" t="s">
        <v>107</v>
      </c>
      <c r="H2494" s="169" t="s">
        <v>30</v>
      </c>
      <c r="I2494" s="59">
        <f t="shared" si="0"/>
        <v>43083</v>
      </c>
      <c r="J2494" s="61"/>
      <c r="K2494" s="61"/>
      <c r="L2494" s="60" t="s">
        <v>17269</v>
      </c>
      <c r="M2494" s="56" t="s">
        <v>17270</v>
      </c>
      <c r="N2494" s="56" t="s">
        <v>37</v>
      </c>
      <c r="O2494" s="56" t="s">
        <v>14333</v>
      </c>
      <c r="P2494" s="56" t="s">
        <v>17</v>
      </c>
      <c r="Q2494" s="59"/>
      <c r="R2494" s="61"/>
      <c r="S2494" s="61"/>
      <c r="T2494" s="61"/>
      <c r="U2494" s="66"/>
      <c r="V2494" s="61"/>
      <c r="W2494" s="61"/>
      <c r="X2494" s="56" t="s">
        <v>18</v>
      </c>
      <c r="Y2494" s="57">
        <v>43073</v>
      </c>
      <c r="Z2494" s="75"/>
      <c r="AA2494" s="95"/>
      <c r="AB2494" s="61"/>
      <c r="AC2494" s="61"/>
      <c r="AD2494" s="61"/>
      <c r="AE2494" s="67" t="str">
        <f t="shared" si="1"/>
        <v>Nov</v>
      </c>
      <c r="AF2494" s="68" t="str">
        <f t="shared" si="2"/>
        <v>Dec</v>
      </c>
      <c r="AG2494" s="177">
        <f t="shared" si="6"/>
        <v>20</v>
      </c>
      <c r="AH2494" s="70">
        <f t="shared" si="5"/>
        <v>43083</v>
      </c>
      <c r="AI2494" s="71">
        <f ca="1"/>
        <v>-906</v>
      </c>
      <c r="AJ2494" s="71" t="str">
        <v>2017</v>
      </c>
      <c r="AK2494" s="70">
        <f t="shared" si="4"/>
        <v>43063</v>
      </c>
    </row>
    <row r="2495" spans="1:37" ht="14.4">
      <c r="A2495" s="239" t="s">
        <v>17272</v>
      </c>
      <c r="B2495" s="56" t="s">
        <v>89</v>
      </c>
      <c r="C2495" s="57">
        <v>43055</v>
      </c>
      <c r="D2495" s="56" t="s">
        <v>90</v>
      </c>
      <c r="E2495" s="56" t="s">
        <v>140</v>
      </c>
      <c r="F2495" s="271" t="s">
        <v>106</v>
      </c>
      <c r="G2495" s="168" t="s">
        <v>107</v>
      </c>
      <c r="H2495" s="169" t="s">
        <v>140</v>
      </c>
      <c r="I2495" s="59">
        <f t="shared" si="0"/>
        <v>43085</v>
      </c>
      <c r="J2495" s="56" t="s">
        <v>1946</v>
      </c>
      <c r="K2495" s="56" t="s">
        <v>6453</v>
      </c>
      <c r="L2495" s="60" t="s">
        <v>17274</v>
      </c>
      <c r="M2495" s="56" t="s">
        <v>17274</v>
      </c>
      <c r="N2495" s="61"/>
      <c r="O2495" s="61"/>
      <c r="P2495" s="61"/>
      <c r="Q2495" s="59"/>
      <c r="R2495" s="61"/>
      <c r="S2495" s="61"/>
      <c r="T2495" s="61"/>
      <c r="U2495" s="66"/>
      <c r="V2495" s="61"/>
      <c r="W2495" s="61"/>
      <c r="X2495" s="56" t="s">
        <v>14</v>
      </c>
      <c r="Y2495" s="57">
        <v>43073</v>
      </c>
      <c r="Z2495" s="75"/>
      <c r="AA2495" s="64" t="s">
        <v>17275</v>
      </c>
      <c r="AB2495" s="61"/>
      <c r="AC2495" s="61"/>
      <c r="AD2495" s="61"/>
      <c r="AE2495" s="67" t="str">
        <f t="shared" si="1"/>
        <v>Nov</v>
      </c>
      <c r="AF2495" s="68" t="str">
        <f t="shared" si="2"/>
        <v>Dec</v>
      </c>
      <c r="AG2495" s="177">
        <f t="shared" si="6"/>
        <v>18</v>
      </c>
      <c r="AH2495" s="70">
        <f t="shared" si="5"/>
        <v>43085</v>
      </c>
      <c r="AI2495" s="71">
        <f ca="1"/>
        <v>-904</v>
      </c>
      <c r="AJ2495" s="71" t="str">
        <v>2017</v>
      </c>
      <c r="AK2495" s="70">
        <f t="shared" si="4"/>
        <v>43065</v>
      </c>
    </row>
    <row r="2496" spans="1:37" ht="14.4">
      <c r="A2496" s="239" t="s">
        <v>17278</v>
      </c>
      <c r="B2496" s="56" t="s">
        <v>89</v>
      </c>
      <c r="C2496" s="57">
        <v>43055</v>
      </c>
      <c r="D2496" s="56" t="s">
        <v>1027</v>
      </c>
      <c r="E2496" s="56" t="s">
        <v>196</v>
      </c>
      <c r="F2496" s="271" t="s">
        <v>214</v>
      </c>
      <c r="G2496" s="168" t="s">
        <v>214</v>
      </c>
      <c r="H2496" s="169" t="s">
        <v>15779</v>
      </c>
      <c r="I2496" s="57">
        <f t="shared" si="0"/>
        <v>43085</v>
      </c>
      <c r="J2496" s="56" t="s">
        <v>18</v>
      </c>
      <c r="K2496" s="56" t="s">
        <v>14</v>
      </c>
      <c r="L2496" s="60" t="s">
        <v>5139</v>
      </c>
      <c r="M2496" s="56" t="s">
        <v>17279</v>
      </c>
      <c r="N2496" s="56" t="s">
        <v>29</v>
      </c>
      <c r="O2496" s="56">
        <v>1362010108</v>
      </c>
      <c r="P2496" s="56" t="s">
        <v>96</v>
      </c>
      <c r="Q2496" s="57"/>
      <c r="R2496" s="56" t="s">
        <v>108</v>
      </c>
      <c r="S2496" s="56"/>
      <c r="T2496" s="61"/>
      <c r="U2496" s="56" t="s">
        <v>108</v>
      </c>
      <c r="V2496" s="61" t="s">
        <v>108</v>
      </c>
      <c r="W2496" s="61"/>
      <c r="X2496" s="56" t="s">
        <v>14</v>
      </c>
      <c r="Y2496" s="57">
        <v>43073</v>
      </c>
      <c r="Z2496" s="75"/>
      <c r="AA2496" s="64" t="s">
        <v>17280</v>
      </c>
      <c r="AB2496" s="56" t="s">
        <v>3872</v>
      </c>
      <c r="AC2496" s="61"/>
      <c r="AD2496" s="61"/>
      <c r="AE2496" s="67" t="str">
        <f t="shared" si="1"/>
        <v>Nov</v>
      </c>
      <c r="AF2496" s="68" t="str">
        <f t="shared" si="2"/>
        <v>Dec</v>
      </c>
      <c r="AG2496" s="177">
        <f t="shared" si="6"/>
        <v>18</v>
      </c>
      <c r="AH2496" s="70">
        <f t="shared" si="5"/>
        <v>43085</v>
      </c>
      <c r="AI2496" s="71">
        <f ca="1"/>
        <v>-904</v>
      </c>
      <c r="AJ2496" s="71" t="str">
        <v>2017</v>
      </c>
      <c r="AK2496" s="70">
        <f t="shared" si="4"/>
        <v>43065</v>
      </c>
    </row>
    <row r="2497" spans="1:37" ht="14.4">
      <c r="A2497" s="239" t="s">
        <v>17282</v>
      </c>
      <c r="B2497" s="56" t="s">
        <v>89</v>
      </c>
      <c r="C2497" s="57">
        <v>43052</v>
      </c>
      <c r="D2497" s="56" t="s">
        <v>1027</v>
      </c>
      <c r="E2497" s="56" t="s">
        <v>112</v>
      </c>
      <c r="F2497" s="271" t="s">
        <v>106</v>
      </c>
      <c r="G2497" s="168" t="s">
        <v>113</v>
      </c>
      <c r="H2497" s="169" t="s">
        <v>112</v>
      </c>
      <c r="I2497" s="59">
        <f t="shared" si="0"/>
        <v>43082</v>
      </c>
      <c r="J2497" s="56" t="s">
        <v>1946</v>
      </c>
      <c r="K2497" s="56" t="s">
        <v>6453</v>
      </c>
      <c r="L2497" s="60" t="s">
        <v>17283</v>
      </c>
      <c r="M2497" s="56" t="s">
        <v>17284</v>
      </c>
      <c r="N2497" s="56" t="s">
        <v>249</v>
      </c>
      <c r="O2497" s="61"/>
      <c r="P2497" s="56" t="s">
        <v>116</v>
      </c>
      <c r="Q2497" s="59"/>
      <c r="R2497" s="61"/>
      <c r="S2497" s="61"/>
      <c r="T2497" s="61"/>
      <c r="U2497" s="66"/>
      <c r="V2497" s="61"/>
      <c r="W2497" s="61"/>
      <c r="X2497" s="56" t="s">
        <v>14</v>
      </c>
      <c r="Y2497" s="57">
        <v>43073</v>
      </c>
      <c r="Z2497" s="75"/>
      <c r="AA2497" s="64" t="s">
        <v>17288</v>
      </c>
      <c r="AB2497" s="61"/>
      <c r="AC2497" s="61"/>
      <c r="AD2497" s="61"/>
      <c r="AE2497" s="67" t="str">
        <f t="shared" si="1"/>
        <v>Nov</v>
      </c>
      <c r="AF2497" s="68" t="str">
        <f t="shared" si="2"/>
        <v>Dec</v>
      </c>
      <c r="AG2497" s="177">
        <f t="shared" si="6"/>
        <v>21</v>
      </c>
      <c r="AH2497" s="70">
        <f t="shared" si="5"/>
        <v>43082</v>
      </c>
      <c r="AI2497" s="71">
        <f ca="1"/>
        <v>-907</v>
      </c>
      <c r="AJ2497" s="71" t="str">
        <v>2017</v>
      </c>
      <c r="AK2497" s="70">
        <f t="shared" si="4"/>
        <v>43062</v>
      </c>
    </row>
    <row r="2498" spans="1:37" ht="14.4">
      <c r="A2498" s="239" t="s">
        <v>17289</v>
      </c>
      <c r="B2498" s="56" t="s">
        <v>89</v>
      </c>
      <c r="C2498" s="57">
        <v>43052</v>
      </c>
      <c r="D2498" s="56" t="s">
        <v>1027</v>
      </c>
      <c r="E2498" s="56" t="s">
        <v>112</v>
      </c>
      <c r="F2498" s="271" t="s">
        <v>106</v>
      </c>
      <c r="G2498" s="168" t="s">
        <v>113</v>
      </c>
      <c r="H2498" s="169" t="s">
        <v>112</v>
      </c>
      <c r="I2498" s="59">
        <f t="shared" si="0"/>
        <v>43082</v>
      </c>
      <c r="J2498" s="56" t="s">
        <v>1946</v>
      </c>
      <c r="K2498" s="61"/>
      <c r="L2498" s="60" t="s">
        <v>642</v>
      </c>
      <c r="M2498" s="56" t="s">
        <v>15716</v>
      </c>
      <c r="N2498" s="56" t="s">
        <v>249</v>
      </c>
      <c r="O2498" s="56" t="s">
        <v>15358</v>
      </c>
      <c r="P2498" s="56" t="s">
        <v>116</v>
      </c>
      <c r="Q2498" s="57"/>
      <c r="R2498" s="61"/>
      <c r="S2498" s="61"/>
      <c r="T2498" s="61"/>
      <c r="U2498" s="66"/>
      <c r="V2498" s="61"/>
      <c r="W2498" s="61"/>
      <c r="X2498" s="61"/>
      <c r="Y2498" s="57">
        <v>43073</v>
      </c>
      <c r="Z2498" s="75"/>
      <c r="AA2498" s="64" t="s">
        <v>257</v>
      </c>
      <c r="AB2498" s="61"/>
      <c r="AC2498" s="61"/>
      <c r="AD2498" s="61"/>
      <c r="AE2498" s="67" t="str">
        <f t="shared" si="1"/>
        <v>Nov</v>
      </c>
      <c r="AF2498" s="68" t="str">
        <f t="shared" si="2"/>
        <v>Dec</v>
      </c>
      <c r="AG2498" s="177">
        <f t="shared" si="6"/>
        <v>21</v>
      </c>
      <c r="AH2498" s="70">
        <f t="shared" si="5"/>
        <v>43082</v>
      </c>
      <c r="AI2498" s="71">
        <f ca="1"/>
        <v>-907</v>
      </c>
      <c r="AJ2498" s="71" t="str">
        <v>2017</v>
      </c>
      <c r="AK2498" s="70">
        <f t="shared" si="4"/>
        <v>43062</v>
      </c>
    </row>
    <row r="2499" spans="1:37" ht="14.4">
      <c r="A2499" s="239" t="s">
        <v>17293</v>
      </c>
      <c r="B2499" s="56" t="s">
        <v>89</v>
      </c>
      <c r="C2499" s="57">
        <v>43052</v>
      </c>
      <c r="D2499" s="56" t="s">
        <v>1027</v>
      </c>
      <c r="E2499" s="56" t="s">
        <v>112</v>
      </c>
      <c r="F2499" s="271" t="s">
        <v>106</v>
      </c>
      <c r="G2499" s="168" t="s">
        <v>113</v>
      </c>
      <c r="H2499" s="169" t="s">
        <v>112</v>
      </c>
      <c r="I2499" s="59">
        <f t="shared" si="0"/>
        <v>43082</v>
      </c>
      <c r="J2499" s="56" t="s">
        <v>1946</v>
      </c>
      <c r="K2499" s="56" t="s">
        <v>6453</v>
      </c>
      <c r="L2499" s="60" t="s">
        <v>642</v>
      </c>
      <c r="M2499" s="56" t="s">
        <v>16213</v>
      </c>
      <c r="N2499" s="56" t="s">
        <v>27</v>
      </c>
      <c r="O2499" s="56" t="s">
        <v>16214</v>
      </c>
      <c r="P2499" s="56" t="s">
        <v>116</v>
      </c>
      <c r="Q2499" s="59"/>
      <c r="R2499" s="61"/>
      <c r="S2499" s="61"/>
      <c r="T2499" s="61"/>
      <c r="U2499" s="66"/>
      <c r="V2499" s="61"/>
      <c r="W2499" s="61"/>
      <c r="X2499" s="56" t="s">
        <v>14</v>
      </c>
      <c r="Y2499" s="57">
        <v>43073</v>
      </c>
      <c r="Z2499" s="75"/>
      <c r="AA2499" s="64" t="s">
        <v>17295</v>
      </c>
      <c r="AB2499" s="61"/>
      <c r="AC2499" s="61"/>
      <c r="AD2499" s="61"/>
      <c r="AE2499" s="67" t="str">
        <f t="shared" si="1"/>
        <v>Nov</v>
      </c>
      <c r="AF2499" s="68" t="str">
        <f t="shared" si="2"/>
        <v>Dec</v>
      </c>
      <c r="AG2499" s="177">
        <f t="shared" si="6"/>
        <v>21</v>
      </c>
      <c r="AH2499" s="70">
        <f t="shared" si="5"/>
        <v>43082</v>
      </c>
      <c r="AI2499" s="71">
        <f ca="1"/>
        <v>-907</v>
      </c>
      <c r="AJ2499" s="71" t="str">
        <v>2017</v>
      </c>
      <c r="AK2499" s="70">
        <f t="shared" si="4"/>
        <v>43062</v>
      </c>
    </row>
    <row r="2500" spans="1:37" ht="14.4">
      <c r="A2500" s="239" t="s">
        <v>17297</v>
      </c>
      <c r="B2500" s="56" t="s">
        <v>89</v>
      </c>
      <c r="C2500" s="57">
        <v>43055</v>
      </c>
      <c r="D2500" s="56" t="s">
        <v>1027</v>
      </c>
      <c r="E2500" s="56" t="s">
        <v>112</v>
      </c>
      <c r="F2500" s="271" t="s">
        <v>106</v>
      </c>
      <c r="G2500" s="168" t="s">
        <v>113</v>
      </c>
      <c r="H2500" s="169" t="s">
        <v>112</v>
      </c>
      <c r="I2500" s="59">
        <f t="shared" si="0"/>
        <v>43085</v>
      </c>
      <c r="J2500" s="56" t="s">
        <v>1946</v>
      </c>
      <c r="K2500" s="56" t="s">
        <v>1946</v>
      </c>
      <c r="L2500" s="60" t="s">
        <v>17300</v>
      </c>
      <c r="M2500" s="56" t="s">
        <v>17301</v>
      </c>
      <c r="N2500" s="56" t="s">
        <v>13</v>
      </c>
      <c r="O2500" s="56" t="s">
        <v>17303</v>
      </c>
      <c r="P2500" s="56" t="s">
        <v>116</v>
      </c>
      <c r="Q2500" s="59"/>
      <c r="R2500" s="61"/>
      <c r="S2500" s="61"/>
      <c r="T2500" s="56" t="s">
        <v>1946</v>
      </c>
      <c r="U2500" s="66"/>
      <c r="V2500" s="61"/>
      <c r="W2500" s="61"/>
      <c r="X2500" s="61"/>
      <c r="Y2500" s="57">
        <v>43073</v>
      </c>
      <c r="Z2500" s="75"/>
      <c r="AA2500" s="95"/>
      <c r="AB2500" s="61"/>
      <c r="AC2500" s="61"/>
      <c r="AD2500" s="61"/>
      <c r="AE2500" s="67" t="str">
        <f t="shared" si="1"/>
        <v>Nov</v>
      </c>
      <c r="AF2500" s="68" t="str">
        <f t="shared" si="2"/>
        <v>Dec</v>
      </c>
      <c r="AG2500" s="177">
        <f t="shared" si="6"/>
        <v>18</v>
      </c>
      <c r="AH2500" s="70">
        <f t="shared" si="5"/>
        <v>43085</v>
      </c>
      <c r="AI2500" s="71">
        <f ca="1"/>
        <v>-904</v>
      </c>
      <c r="AJ2500" s="71" t="str">
        <v>2017</v>
      </c>
      <c r="AK2500" s="70">
        <f t="shared" si="4"/>
        <v>43065</v>
      </c>
    </row>
    <row r="2501" spans="1:37" ht="14.4">
      <c r="A2501" s="239" t="s">
        <v>17306</v>
      </c>
      <c r="B2501" s="56" t="s">
        <v>89</v>
      </c>
      <c r="C2501" s="57">
        <v>43055</v>
      </c>
      <c r="D2501" s="56" t="s">
        <v>131</v>
      </c>
      <c r="E2501" s="56" t="s">
        <v>112</v>
      </c>
      <c r="F2501" s="271" t="s">
        <v>106</v>
      </c>
      <c r="G2501" s="168" t="s">
        <v>113</v>
      </c>
      <c r="H2501" s="169" t="s">
        <v>112</v>
      </c>
      <c r="I2501" s="59">
        <f t="shared" si="0"/>
        <v>43085</v>
      </c>
      <c r="J2501" s="56" t="s">
        <v>1946</v>
      </c>
      <c r="K2501" s="61"/>
      <c r="L2501" s="60" t="s">
        <v>17307</v>
      </c>
      <c r="M2501" s="56" t="s">
        <v>17308</v>
      </c>
      <c r="N2501" s="61"/>
      <c r="O2501" s="56" t="s">
        <v>17309</v>
      </c>
      <c r="P2501" s="56" t="s">
        <v>116</v>
      </c>
      <c r="Q2501" s="59"/>
      <c r="R2501" s="61"/>
      <c r="S2501" s="61"/>
      <c r="T2501" s="61"/>
      <c r="U2501" s="66"/>
      <c r="V2501" s="61"/>
      <c r="W2501" s="61"/>
      <c r="X2501" s="61"/>
      <c r="Y2501" s="57">
        <v>43073</v>
      </c>
      <c r="Z2501" s="75"/>
      <c r="AA2501" s="95"/>
      <c r="AB2501" s="61"/>
      <c r="AC2501" s="61"/>
      <c r="AD2501" s="61"/>
      <c r="AE2501" s="67" t="str">
        <f t="shared" si="1"/>
        <v>Nov</v>
      </c>
      <c r="AF2501" s="68" t="str">
        <f t="shared" si="2"/>
        <v>Dec</v>
      </c>
      <c r="AG2501" s="177">
        <f t="shared" si="6"/>
        <v>18</v>
      </c>
      <c r="AH2501" s="70">
        <f t="shared" si="5"/>
        <v>43085</v>
      </c>
      <c r="AI2501" s="71">
        <f ca="1"/>
        <v>-904</v>
      </c>
      <c r="AJ2501" s="71" t="str">
        <v>2017</v>
      </c>
      <c r="AK2501" s="70">
        <f t="shared" si="4"/>
        <v>43065</v>
      </c>
    </row>
    <row r="2502" spans="1:37" ht="14.4">
      <c r="A2502" s="239" t="s">
        <v>17312</v>
      </c>
      <c r="B2502" s="56" t="s">
        <v>89</v>
      </c>
      <c r="C2502" s="57">
        <v>43055</v>
      </c>
      <c r="D2502" s="56" t="s">
        <v>90</v>
      </c>
      <c r="E2502" s="56" t="s">
        <v>3969</v>
      </c>
      <c r="F2502" s="271" t="s">
        <v>214</v>
      </c>
      <c r="G2502" s="168" t="s">
        <v>3970</v>
      </c>
      <c r="H2502" s="169" t="s">
        <v>3969</v>
      </c>
      <c r="I2502" s="59">
        <f t="shared" si="0"/>
        <v>43085</v>
      </c>
      <c r="J2502" s="56" t="s">
        <v>1946</v>
      </c>
      <c r="K2502" s="56" t="s">
        <v>1946</v>
      </c>
      <c r="L2502" s="60" t="s">
        <v>17314</v>
      </c>
      <c r="M2502" s="56" t="s">
        <v>17315</v>
      </c>
      <c r="N2502" s="56" t="s">
        <v>39</v>
      </c>
      <c r="O2502" s="56" t="s">
        <v>17316</v>
      </c>
      <c r="P2502" s="56" t="s">
        <v>96</v>
      </c>
      <c r="Q2502" s="59"/>
      <c r="R2502" s="61"/>
      <c r="S2502" s="61"/>
      <c r="T2502" s="61"/>
      <c r="U2502" s="66"/>
      <c r="V2502" s="61"/>
      <c r="W2502" s="61"/>
      <c r="X2502" s="56" t="s">
        <v>18</v>
      </c>
      <c r="Y2502" s="57">
        <v>43073</v>
      </c>
      <c r="Z2502" s="75"/>
      <c r="AA2502" s="64" t="s">
        <v>17317</v>
      </c>
      <c r="AB2502" s="56" t="s">
        <v>5415</v>
      </c>
      <c r="AC2502" s="61"/>
      <c r="AD2502" s="61"/>
      <c r="AE2502" s="67" t="str">
        <f t="shared" si="1"/>
        <v>Nov</v>
      </c>
      <c r="AF2502" s="68" t="str">
        <f t="shared" si="2"/>
        <v>Dec</v>
      </c>
      <c r="AG2502" s="177">
        <f t="shared" si="6"/>
        <v>18</v>
      </c>
      <c r="AH2502" s="70">
        <f t="shared" si="5"/>
        <v>43085</v>
      </c>
      <c r="AI2502" s="71">
        <f ca="1"/>
        <v>-904</v>
      </c>
      <c r="AJ2502" s="71" t="str">
        <v>2017</v>
      </c>
      <c r="AK2502" s="70">
        <f t="shared" si="4"/>
        <v>43065</v>
      </c>
    </row>
    <row r="2503" spans="1:37" ht="14.4">
      <c r="A2503" s="239" t="s">
        <v>17318</v>
      </c>
      <c r="B2503" s="56" t="s">
        <v>89</v>
      </c>
      <c r="C2503" s="57">
        <v>43056</v>
      </c>
      <c r="D2503" s="56" t="s">
        <v>1027</v>
      </c>
      <c r="E2503" s="56" t="s">
        <v>30</v>
      </c>
      <c r="F2503" s="271" t="s">
        <v>106</v>
      </c>
      <c r="G2503" s="168" t="s">
        <v>107</v>
      </c>
      <c r="H2503" s="169" t="s">
        <v>30</v>
      </c>
      <c r="I2503" s="59">
        <f t="shared" si="0"/>
        <v>43086</v>
      </c>
      <c r="J2503" s="61"/>
      <c r="K2503" s="61"/>
      <c r="L2503" s="60" t="s">
        <v>17320</v>
      </c>
      <c r="M2503" s="56" t="s">
        <v>17321</v>
      </c>
      <c r="N2503" s="61"/>
      <c r="O2503" s="56" t="s">
        <v>17322</v>
      </c>
      <c r="P2503" s="56" t="s">
        <v>17</v>
      </c>
      <c r="Q2503" s="59"/>
      <c r="R2503" s="61"/>
      <c r="S2503" s="61"/>
      <c r="T2503" s="61"/>
      <c r="U2503" s="66"/>
      <c r="V2503" s="61"/>
      <c r="W2503" s="61"/>
      <c r="X2503" s="56" t="s">
        <v>14</v>
      </c>
      <c r="Y2503" s="57">
        <v>43073</v>
      </c>
      <c r="Z2503" s="63">
        <v>10</v>
      </c>
      <c r="AA2503" s="64" t="s">
        <v>17325</v>
      </c>
      <c r="AB2503" s="61"/>
      <c r="AC2503" s="61"/>
      <c r="AD2503" s="61"/>
      <c r="AE2503" s="67" t="str">
        <f t="shared" si="1"/>
        <v>Nov</v>
      </c>
      <c r="AF2503" s="68" t="str">
        <f t="shared" si="2"/>
        <v>Dec</v>
      </c>
      <c r="AG2503" s="177">
        <f t="shared" si="6"/>
        <v>17</v>
      </c>
      <c r="AH2503" s="70">
        <f t="shared" si="5"/>
        <v>43086</v>
      </c>
      <c r="AI2503" s="71">
        <f ca="1"/>
        <v>-903</v>
      </c>
      <c r="AJ2503" s="71" t="str">
        <v>2017</v>
      </c>
      <c r="AK2503" s="70">
        <f t="shared" si="4"/>
        <v>43066</v>
      </c>
    </row>
    <row r="2504" spans="1:37" ht="14.4">
      <c r="A2504" s="239" t="s">
        <v>17326</v>
      </c>
      <c r="B2504" s="56" t="s">
        <v>89</v>
      </c>
      <c r="C2504" s="57">
        <v>43054</v>
      </c>
      <c r="D2504" s="56" t="s">
        <v>131</v>
      </c>
      <c r="E2504" s="56" t="s">
        <v>30</v>
      </c>
      <c r="F2504" s="271" t="s">
        <v>106</v>
      </c>
      <c r="G2504" s="168" t="s">
        <v>107</v>
      </c>
      <c r="H2504" s="169" t="s">
        <v>30</v>
      </c>
      <c r="I2504" s="59">
        <f t="shared" si="0"/>
        <v>43084</v>
      </c>
      <c r="J2504" s="61"/>
      <c r="K2504" s="61"/>
      <c r="L2504" s="60" t="s">
        <v>1723</v>
      </c>
      <c r="M2504" s="56" t="s">
        <v>17327</v>
      </c>
      <c r="N2504" s="56" t="s">
        <v>22</v>
      </c>
      <c r="O2504" s="56" t="s">
        <v>17328</v>
      </c>
      <c r="P2504" s="56" t="s">
        <v>17</v>
      </c>
      <c r="Q2504" s="59"/>
      <c r="R2504" s="61"/>
      <c r="S2504" s="61"/>
      <c r="T2504" s="61"/>
      <c r="U2504" s="66"/>
      <c r="V2504" s="61"/>
      <c r="W2504" s="61"/>
      <c r="X2504" s="56" t="s">
        <v>14</v>
      </c>
      <c r="Y2504" s="57">
        <v>43073</v>
      </c>
      <c r="Z2504" s="63">
        <v>10</v>
      </c>
      <c r="AA2504" s="64" t="s">
        <v>17325</v>
      </c>
      <c r="AB2504" s="61"/>
      <c r="AC2504" s="61"/>
      <c r="AD2504" s="61"/>
      <c r="AE2504" s="67" t="str">
        <f t="shared" si="1"/>
        <v>Nov</v>
      </c>
      <c r="AF2504" s="68" t="str">
        <f t="shared" si="2"/>
        <v>Dec</v>
      </c>
      <c r="AG2504" s="177">
        <f t="shared" si="6"/>
        <v>19</v>
      </c>
      <c r="AH2504" s="70">
        <f t="shared" si="5"/>
        <v>43084</v>
      </c>
      <c r="AI2504" s="71">
        <f ca="1"/>
        <v>-905</v>
      </c>
      <c r="AJ2504" s="71" t="str">
        <v>2017</v>
      </c>
      <c r="AK2504" s="70">
        <f t="shared" si="4"/>
        <v>43064</v>
      </c>
    </row>
    <row r="2505" spans="1:37" ht="14.4">
      <c r="A2505" s="239" t="s">
        <v>17329</v>
      </c>
      <c r="B2505" s="56" t="s">
        <v>89</v>
      </c>
      <c r="C2505" s="57">
        <v>43054</v>
      </c>
      <c r="D2505" s="56" t="s">
        <v>1027</v>
      </c>
      <c r="E2505" s="56" t="s">
        <v>30</v>
      </c>
      <c r="F2505" s="271" t="s">
        <v>106</v>
      </c>
      <c r="G2505" s="168" t="s">
        <v>107</v>
      </c>
      <c r="H2505" s="169" t="s">
        <v>30</v>
      </c>
      <c r="I2505" s="59">
        <f t="shared" si="0"/>
        <v>43084</v>
      </c>
      <c r="J2505" s="61"/>
      <c r="K2505" s="61"/>
      <c r="L2505" s="60" t="s">
        <v>3842</v>
      </c>
      <c r="M2505" s="56" t="s">
        <v>17330</v>
      </c>
      <c r="N2505" s="56" t="s">
        <v>29</v>
      </c>
      <c r="O2505" s="61"/>
      <c r="P2505" s="56" t="s">
        <v>17</v>
      </c>
      <c r="Q2505" s="59"/>
      <c r="R2505" s="61"/>
      <c r="S2505" s="61"/>
      <c r="T2505" s="61"/>
      <c r="U2505" s="66"/>
      <c r="V2505" s="61"/>
      <c r="W2505" s="61"/>
      <c r="X2505" s="56" t="s">
        <v>14</v>
      </c>
      <c r="Y2505" s="57">
        <v>43073</v>
      </c>
      <c r="Z2505" s="63">
        <v>10</v>
      </c>
      <c r="AA2505" s="64" t="s">
        <v>17331</v>
      </c>
      <c r="AB2505" s="61"/>
      <c r="AC2505" s="61"/>
      <c r="AD2505" s="61"/>
      <c r="AE2505" s="67" t="str">
        <f t="shared" si="1"/>
        <v>Nov</v>
      </c>
      <c r="AF2505" s="68" t="str">
        <f t="shared" si="2"/>
        <v>Dec</v>
      </c>
      <c r="AG2505" s="177">
        <f t="shared" si="6"/>
        <v>19</v>
      </c>
      <c r="AH2505" s="70">
        <f t="shared" si="5"/>
        <v>43084</v>
      </c>
      <c r="AI2505" s="71">
        <f ca="1"/>
        <v>-905</v>
      </c>
      <c r="AJ2505" s="71" t="str">
        <v>2017</v>
      </c>
      <c r="AK2505" s="70">
        <f t="shared" si="4"/>
        <v>43064</v>
      </c>
    </row>
    <row r="2506" spans="1:37" ht="14.4">
      <c r="A2506" s="239" t="s">
        <v>17332</v>
      </c>
      <c r="B2506" s="56" t="s">
        <v>89</v>
      </c>
      <c r="C2506" s="57">
        <v>43054</v>
      </c>
      <c r="D2506" s="56" t="s">
        <v>90</v>
      </c>
      <c r="E2506" s="56" t="s">
        <v>30</v>
      </c>
      <c r="F2506" s="271" t="s">
        <v>106</v>
      </c>
      <c r="G2506" s="168" t="s">
        <v>107</v>
      </c>
      <c r="H2506" s="169" t="s">
        <v>30</v>
      </c>
      <c r="I2506" s="59">
        <f t="shared" si="0"/>
        <v>43084</v>
      </c>
      <c r="J2506" s="61"/>
      <c r="K2506" s="61"/>
      <c r="L2506" s="60" t="s">
        <v>16552</v>
      </c>
      <c r="M2506" s="56" t="s">
        <v>17333</v>
      </c>
      <c r="N2506" s="56" t="s">
        <v>189</v>
      </c>
      <c r="O2506" s="56" t="s">
        <v>17334</v>
      </c>
      <c r="P2506" s="56" t="s">
        <v>28</v>
      </c>
      <c r="Q2506" s="59"/>
      <c r="R2506" s="61"/>
      <c r="S2506" s="61"/>
      <c r="T2506" s="61"/>
      <c r="U2506" s="66"/>
      <c r="V2506" s="61"/>
      <c r="W2506" s="61"/>
      <c r="X2506" s="56" t="s">
        <v>14</v>
      </c>
      <c r="Y2506" s="57">
        <v>43073</v>
      </c>
      <c r="Z2506" s="63">
        <v>10</v>
      </c>
      <c r="AA2506" s="64" t="s">
        <v>7625</v>
      </c>
      <c r="AB2506" s="61"/>
      <c r="AC2506" s="61"/>
      <c r="AD2506" s="61"/>
      <c r="AE2506" s="67" t="str">
        <f t="shared" si="1"/>
        <v>Nov</v>
      </c>
      <c r="AF2506" s="68" t="str">
        <f t="shared" si="2"/>
        <v>Dec</v>
      </c>
      <c r="AG2506" s="177">
        <f t="shared" si="6"/>
        <v>19</v>
      </c>
      <c r="AH2506" s="70">
        <f t="shared" si="5"/>
        <v>43084</v>
      </c>
      <c r="AI2506" s="71">
        <f ca="1"/>
        <v>-905</v>
      </c>
      <c r="AJ2506" s="71" t="str">
        <v>2017</v>
      </c>
      <c r="AK2506" s="70">
        <f t="shared" si="4"/>
        <v>43064</v>
      </c>
    </row>
    <row r="2507" spans="1:37" ht="14.4">
      <c r="A2507" s="239" t="s">
        <v>17335</v>
      </c>
      <c r="B2507" s="56" t="s">
        <v>89</v>
      </c>
      <c r="C2507" s="57">
        <v>43054</v>
      </c>
      <c r="D2507" s="56" t="s">
        <v>90</v>
      </c>
      <c r="E2507" s="56" t="s">
        <v>30</v>
      </c>
      <c r="F2507" s="271" t="s">
        <v>106</v>
      </c>
      <c r="G2507" s="168" t="s">
        <v>107</v>
      </c>
      <c r="H2507" s="169" t="s">
        <v>30</v>
      </c>
      <c r="I2507" s="59">
        <f t="shared" si="0"/>
        <v>43084</v>
      </c>
      <c r="J2507" s="61"/>
      <c r="K2507" s="61"/>
      <c r="L2507" s="60" t="s">
        <v>16552</v>
      </c>
      <c r="M2507" s="56" t="s">
        <v>17336</v>
      </c>
      <c r="N2507" s="56" t="s">
        <v>33</v>
      </c>
      <c r="O2507" s="56" t="s">
        <v>17337</v>
      </c>
      <c r="P2507" s="56" t="s">
        <v>17</v>
      </c>
      <c r="Q2507" s="59"/>
      <c r="R2507" s="61"/>
      <c r="S2507" s="61"/>
      <c r="T2507" s="61"/>
      <c r="U2507" s="66"/>
      <c r="V2507" s="61"/>
      <c r="W2507" s="61"/>
      <c r="X2507" s="56" t="s">
        <v>18</v>
      </c>
      <c r="Y2507" s="57">
        <v>43073</v>
      </c>
      <c r="Z2507" s="63">
        <v>10</v>
      </c>
      <c r="AA2507" s="64" t="s">
        <v>5539</v>
      </c>
      <c r="AB2507" s="61"/>
      <c r="AC2507" s="61"/>
      <c r="AD2507" s="61"/>
      <c r="AE2507" s="67" t="str">
        <f t="shared" si="1"/>
        <v>Nov</v>
      </c>
      <c r="AF2507" s="68" t="str">
        <f t="shared" si="2"/>
        <v>Dec</v>
      </c>
      <c r="AG2507" s="177">
        <f t="shared" si="6"/>
        <v>19</v>
      </c>
      <c r="AH2507" s="70">
        <f t="shared" si="5"/>
        <v>43084</v>
      </c>
      <c r="AI2507" s="71">
        <f ca="1"/>
        <v>-905</v>
      </c>
      <c r="AJ2507" s="71" t="str">
        <v>2017</v>
      </c>
      <c r="AK2507" s="70">
        <f t="shared" si="4"/>
        <v>43064</v>
      </c>
    </row>
    <row r="2508" spans="1:37" ht="14.4">
      <c r="A2508" s="239" t="s">
        <v>17340</v>
      </c>
      <c r="B2508" s="56" t="s">
        <v>89</v>
      </c>
      <c r="C2508" s="57">
        <v>43059</v>
      </c>
      <c r="D2508" s="56" t="s">
        <v>90</v>
      </c>
      <c r="E2508" s="56" t="s">
        <v>140</v>
      </c>
      <c r="F2508" s="271" t="s">
        <v>106</v>
      </c>
      <c r="G2508" s="168" t="s">
        <v>107</v>
      </c>
      <c r="H2508" s="169" t="s">
        <v>140</v>
      </c>
      <c r="I2508" s="59">
        <f t="shared" si="0"/>
        <v>43089</v>
      </c>
      <c r="J2508" s="61"/>
      <c r="K2508" s="61"/>
      <c r="L2508" s="60" t="s">
        <v>17341</v>
      </c>
      <c r="M2508" s="56" t="s">
        <v>17342</v>
      </c>
      <c r="N2508" s="56" t="s">
        <v>27</v>
      </c>
      <c r="O2508" s="56" t="s">
        <v>17343</v>
      </c>
      <c r="P2508" s="56" t="s">
        <v>17</v>
      </c>
      <c r="Q2508" s="59"/>
      <c r="R2508" s="61"/>
      <c r="S2508" s="61"/>
      <c r="T2508" s="61"/>
      <c r="U2508" s="66"/>
      <c r="V2508" s="61"/>
      <c r="W2508" s="61"/>
      <c r="X2508" s="56" t="s">
        <v>18</v>
      </c>
      <c r="Y2508" s="57">
        <v>43073</v>
      </c>
      <c r="Z2508" s="63">
        <v>6</v>
      </c>
      <c r="AA2508" s="95"/>
      <c r="AB2508" s="61"/>
      <c r="AC2508" s="61"/>
      <c r="AD2508" s="61"/>
      <c r="AE2508" s="67" t="str">
        <f t="shared" si="1"/>
        <v>Nov</v>
      </c>
      <c r="AF2508" s="68" t="str">
        <f t="shared" si="2"/>
        <v>Dec</v>
      </c>
      <c r="AG2508" s="177">
        <f t="shared" si="6"/>
        <v>14</v>
      </c>
      <c r="AH2508" s="70">
        <f t="shared" si="5"/>
        <v>43089</v>
      </c>
      <c r="AI2508" s="71">
        <f ca="1"/>
        <v>-900</v>
      </c>
      <c r="AJ2508" s="71" t="str">
        <v>2017</v>
      </c>
      <c r="AK2508" s="70">
        <f t="shared" si="4"/>
        <v>43069</v>
      </c>
    </row>
    <row r="2509" spans="1:37" ht="14.4">
      <c r="A2509" s="239" t="s">
        <v>17347</v>
      </c>
      <c r="B2509" s="56" t="s">
        <v>89</v>
      </c>
      <c r="C2509" s="57">
        <v>43048</v>
      </c>
      <c r="D2509" s="56" t="s">
        <v>90</v>
      </c>
      <c r="E2509" s="56" t="s">
        <v>30</v>
      </c>
      <c r="F2509" s="271" t="s">
        <v>106</v>
      </c>
      <c r="G2509" s="168" t="s">
        <v>107</v>
      </c>
      <c r="H2509" s="169" t="s">
        <v>129</v>
      </c>
      <c r="I2509" s="59">
        <f t="shared" si="0"/>
        <v>43078</v>
      </c>
      <c r="J2509" s="61"/>
      <c r="K2509" s="61"/>
      <c r="L2509" s="60" t="s">
        <v>17349</v>
      </c>
      <c r="M2509" s="56" t="s">
        <v>17350</v>
      </c>
      <c r="N2509" s="56" t="s">
        <v>29</v>
      </c>
      <c r="O2509" s="56" t="s">
        <v>17351</v>
      </c>
      <c r="P2509" s="56" t="s">
        <v>17</v>
      </c>
      <c r="Q2509" s="59"/>
      <c r="R2509" s="61"/>
      <c r="S2509" s="61"/>
      <c r="T2509" s="61"/>
      <c r="U2509" s="66"/>
      <c r="V2509" s="61"/>
      <c r="W2509" s="61"/>
      <c r="X2509" s="56"/>
      <c r="Y2509" s="57">
        <v>43073</v>
      </c>
      <c r="Z2509" s="75"/>
      <c r="AA2509" s="64" t="s">
        <v>17352</v>
      </c>
      <c r="AB2509" s="61"/>
      <c r="AC2509" s="61"/>
      <c r="AD2509" s="61"/>
      <c r="AE2509" s="67" t="str">
        <f t="shared" si="1"/>
        <v>Nov</v>
      </c>
      <c r="AF2509" s="68" t="str">
        <f t="shared" si="2"/>
        <v>Dec</v>
      </c>
      <c r="AG2509" s="177">
        <f t="shared" si="6"/>
        <v>25</v>
      </c>
      <c r="AH2509" s="70">
        <f t="shared" si="5"/>
        <v>43078</v>
      </c>
      <c r="AI2509" s="71">
        <f ca="1"/>
        <v>-911</v>
      </c>
      <c r="AJ2509" s="71" t="str">
        <v>2017</v>
      </c>
      <c r="AK2509" s="70">
        <f t="shared" si="4"/>
        <v>43058</v>
      </c>
    </row>
    <row r="2510" spans="1:37" ht="14.4">
      <c r="A2510" s="239" t="s">
        <v>17356</v>
      </c>
      <c r="B2510" s="56" t="s">
        <v>89</v>
      </c>
      <c r="C2510" s="57">
        <v>43054</v>
      </c>
      <c r="D2510" s="56" t="s">
        <v>90</v>
      </c>
      <c r="E2510" s="56" t="s">
        <v>30</v>
      </c>
      <c r="F2510" s="271" t="s">
        <v>106</v>
      </c>
      <c r="G2510" s="168" t="s">
        <v>107</v>
      </c>
      <c r="H2510" s="169" t="s">
        <v>30</v>
      </c>
      <c r="I2510" s="59">
        <f t="shared" si="0"/>
        <v>43084</v>
      </c>
      <c r="J2510" s="61"/>
      <c r="K2510" s="61"/>
      <c r="L2510" s="60" t="s">
        <v>17357</v>
      </c>
      <c r="M2510" s="56" t="s">
        <v>17358</v>
      </c>
      <c r="N2510" s="56" t="s">
        <v>29</v>
      </c>
      <c r="O2510" s="56" t="s">
        <v>17360</v>
      </c>
      <c r="P2510" s="56" t="s">
        <v>96</v>
      </c>
      <c r="Q2510" s="59"/>
      <c r="R2510" s="61"/>
      <c r="S2510" s="61"/>
      <c r="T2510" s="61"/>
      <c r="U2510" s="66"/>
      <c r="V2510" s="61"/>
      <c r="W2510" s="61"/>
      <c r="X2510" s="56" t="s">
        <v>18</v>
      </c>
      <c r="Y2510" s="57">
        <v>43073</v>
      </c>
      <c r="Z2510" s="63">
        <v>10</v>
      </c>
      <c r="AA2510" s="95"/>
      <c r="AB2510" s="61"/>
      <c r="AC2510" s="61"/>
      <c r="AD2510" s="61"/>
      <c r="AE2510" s="67" t="str">
        <f t="shared" si="1"/>
        <v>Nov</v>
      </c>
      <c r="AF2510" s="68" t="str">
        <f t="shared" si="2"/>
        <v>Dec</v>
      </c>
      <c r="AG2510" s="177">
        <f t="shared" si="6"/>
        <v>19</v>
      </c>
      <c r="AH2510" s="70">
        <f t="shared" si="5"/>
        <v>43084</v>
      </c>
      <c r="AI2510" s="71">
        <f ca="1"/>
        <v>-905</v>
      </c>
      <c r="AJ2510" s="71" t="str">
        <v>2017</v>
      </c>
      <c r="AK2510" s="70">
        <f t="shared" si="4"/>
        <v>43064</v>
      </c>
    </row>
    <row r="2511" spans="1:37" ht="14.4">
      <c r="A2511" s="239" t="s">
        <v>17361</v>
      </c>
      <c r="B2511" s="56" t="s">
        <v>89</v>
      </c>
      <c r="C2511" s="57">
        <v>43055</v>
      </c>
      <c r="D2511" s="56" t="s">
        <v>131</v>
      </c>
      <c r="E2511" s="56" t="s">
        <v>30</v>
      </c>
      <c r="F2511" s="271" t="s">
        <v>106</v>
      </c>
      <c r="G2511" s="168" t="s">
        <v>107</v>
      </c>
      <c r="H2511" s="169" t="s">
        <v>30</v>
      </c>
      <c r="I2511" s="59">
        <f t="shared" si="0"/>
        <v>43085</v>
      </c>
      <c r="J2511" s="61"/>
      <c r="K2511" s="61"/>
      <c r="L2511" s="60" t="s">
        <v>1723</v>
      </c>
      <c r="M2511" s="56" t="s">
        <v>17362</v>
      </c>
      <c r="N2511" s="56" t="s">
        <v>114</v>
      </c>
      <c r="O2511" s="61"/>
      <c r="P2511" s="56" t="s">
        <v>17</v>
      </c>
      <c r="Q2511" s="59"/>
      <c r="R2511" s="61"/>
      <c r="S2511" s="61"/>
      <c r="T2511" s="61"/>
      <c r="U2511" s="66"/>
      <c r="V2511" s="61"/>
      <c r="W2511" s="61"/>
      <c r="X2511" s="56" t="s">
        <v>14</v>
      </c>
      <c r="Y2511" s="57">
        <v>43073</v>
      </c>
      <c r="Z2511" s="63">
        <v>10</v>
      </c>
      <c r="AA2511" s="64" t="s">
        <v>17364</v>
      </c>
      <c r="AB2511" s="61"/>
      <c r="AC2511" s="61"/>
      <c r="AD2511" s="61"/>
      <c r="AE2511" s="67" t="str">
        <f t="shared" si="1"/>
        <v>Nov</v>
      </c>
      <c r="AF2511" s="68" t="str">
        <f t="shared" si="2"/>
        <v>Dec</v>
      </c>
      <c r="AG2511" s="177">
        <f t="shared" si="6"/>
        <v>18</v>
      </c>
      <c r="AH2511" s="70">
        <f t="shared" si="5"/>
        <v>43085</v>
      </c>
      <c r="AI2511" s="71">
        <f ca="1"/>
        <v>-904</v>
      </c>
      <c r="AJ2511" s="71" t="str">
        <v>2017</v>
      </c>
      <c r="AK2511" s="70">
        <f t="shared" si="4"/>
        <v>43065</v>
      </c>
    </row>
    <row r="2512" spans="1:37" ht="14.4">
      <c r="A2512" s="239" t="s">
        <v>17368</v>
      </c>
      <c r="B2512" s="56" t="s">
        <v>89</v>
      </c>
      <c r="C2512" s="57">
        <v>43059</v>
      </c>
      <c r="D2512" s="56" t="s">
        <v>90</v>
      </c>
      <c r="E2512" s="56" t="s">
        <v>140</v>
      </c>
      <c r="F2512" s="271" t="s">
        <v>106</v>
      </c>
      <c r="G2512" s="168" t="s">
        <v>107</v>
      </c>
      <c r="H2512" s="169" t="s">
        <v>140</v>
      </c>
      <c r="I2512" s="59">
        <f t="shared" si="0"/>
        <v>43089</v>
      </c>
      <c r="J2512" s="61"/>
      <c r="K2512" s="61"/>
      <c r="L2512" s="60" t="s">
        <v>17369</v>
      </c>
      <c r="M2512" s="56" t="s">
        <v>17370</v>
      </c>
      <c r="N2512" s="61"/>
      <c r="O2512" s="61"/>
      <c r="P2512" s="56" t="s">
        <v>17</v>
      </c>
      <c r="Q2512" s="57">
        <v>43066</v>
      </c>
      <c r="R2512" s="61"/>
      <c r="S2512" s="61"/>
      <c r="T2512" s="61"/>
      <c r="U2512" s="66"/>
      <c r="V2512" s="61"/>
      <c r="W2512" s="61"/>
      <c r="X2512" s="61"/>
      <c r="Y2512" s="57">
        <v>43073</v>
      </c>
      <c r="Z2512" s="75"/>
      <c r="AA2512" s="64" t="s">
        <v>17372</v>
      </c>
      <c r="AB2512" s="61"/>
      <c r="AC2512" s="61"/>
      <c r="AD2512" s="61"/>
      <c r="AE2512" s="67" t="str">
        <f t="shared" si="1"/>
        <v>Nov</v>
      </c>
      <c r="AF2512" s="68" t="str">
        <f t="shared" si="2"/>
        <v>Dec</v>
      </c>
      <c r="AG2512" s="177">
        <f t="shared" si="6"/>
        <v>14</v>
      </c>
      <c r="AH2512" s="70">
        <f t="shared" si="5"/>
        <v>43089</v>
      </c>
      <c r="AI2512" s="71">
        <f ca="1"/>
        <v>-900</v>
      </c>
      <c r="AJ2512" s="71" t="str">
        <v>2017</v>
      </c>
      <c r="AK2512" s="70">
        <f t="shared" si="4"/>
        <v>43069</v>
      </c>
    </row>
    <row r="2513" spans="1:37" ht="14.4">
      <c r="A2513" s="239" t="s">
        <v>17373</v>
      </c>
      <c r="B2513" s="56" t="s">
        <v>89</v>
      </c>
      <c r="C2513" s="57">
        <v>43059</v>
      </c>
      <c r="D2513" s="56" t="s">
        <v>90</v>
      </c>
      <c r="E2513" s="56" t="s">
        <v>15779</v>
      </c>
      <c r="F2513" s="271" t="s">
        <v>214</v>
      </c>
      <c r="G2513" s="168" t="s">
        <v>214</v>
      </c>
      <c r="H2513" s="169" t="s">
        <v>2445</v>
      </c>
      <c r="I2513" s="57">
        <f t="shared" si="0"/>
        <v>43089</v>
      </c>
      <c r="J2513" s="56" t="s">
        <v>18</v>
      </c>
      <c r="K2513" s="56" t="s">
        <v>18</v>
      </c>
      <c r="L2513" s="60" t="s">
        <v>17374</v>
      </c>
      <c r="M2513" s="61"/>
      <c r="N2513" s="56" t="s">
        <v>33</v>
      </c>
      <c r="O2513" s="61"/>
      <c r="P2513" s="56" t="s">
        <v>96</v>
      </c>
      <c r="Q2513" s="57"/>
      <c r="R2513" s="56" t="s">
        <v>108</v>
      </c>
      <c r="S2513" s="56"/>
      <c r="T2513" s="61"/>
      <c r="U2513" s="56" t="s">
        <v>108</v>
      </c>
      <c r="V2513" s="61" t="s">
        <v>108</v>
      </c>
      <c r="W2513" s="61"/>
      <c r="X2513" s="56" t="s">
        <v>18</v>
      </c>
      <c r="Y2513" s="57">
        <v>43073</v>
      </c>
      <c r="Z2513" s="75"/>
      <c r="AA2513" s="64" t="s">
        <v>17375</v>
      </c>
      <c r="AB2513" s="56" t="s">
        <v>5415</v>
      </c>
      <c r="AC2513" s="61"/>
      <c r="AD2513" s="61"/>
      <c r="AE2513" s="67" t="str">
        <f t="shared" si="1"/>
        <v>Nov</v>
      </c>
      <c r="AF2513" s="68" t="str">
        <f t="shared" si="2"/>
        <v>Dec</v>
      </c>
      <c r="AG2513" s="177">
        <f t="shared" si="6"/>
        <v>14</v>
      </c>
      <c r="AH2513" s="70">
        <f t="shared" si="5"/>
        <v>43089</v>
      </c>
      <c r="AI2513" s="71">
        <f ca="1"/>
        <v>-900</v>
      </c>
      <c r="AJ2513" s="71" t="str">
        <v>2017</v>
      </c>
      <c r="AK2513" s="70">
        <f t="shared" si="4"/>
        <v>43069</v>
      </c>
    </row>
    <row r="2514" spans="1:37" ht="14.4">
      <c r="A2514" s="239" t="s">
        <v>17376</v>
      </c>
      <c r="B2514" s="56" t="s">
        <v>89</v>
      </c>
      <c r="C2514" s="57">
        <v>43059</v>
      </c>
      <c r="D2514" s="56" t="s">
        <v>90</v>
      </c>
      <c r="E2514" s="56" t="s">
        <v>15779</v>
      </c>
      <c r="F2514" s="271" t="s">
        <v>214</v>
      </c>
      <c r="G2514" s="168" t="s">
        <v>214</v>
      </c>
      <c r="H2514" s="169" t="s">
        <v>2445</v>
      </c>
      <c r="I2514" s="57">
        <f t="shared" si="0"/>
        <v>43089</v>
      </c>
      <c r="J2514" s="56" t="s">
        <v>18</v>
      </c>
      <c r="K2514" s="56" t="s">
        <v>14</v>
      </c>
      <c r="L2514" s="60" t="s">
        <v>17377</v>
      </c>
      <c r="M2514" s="56" t="s">
        <v>17378</v>
      </c>
      <c r="N2514" s="56" t="s">
        <v>137</v>
      </c>
      <c r="O2514" s="61"/>
      <c r="P2514" s="56" t="s">
        <v>96</v>
      </c>
      <c r="Q2514" s="57"/>
      <c r="R2514" s="56" t="s">
        <v>108</v>
      </c>
      <c r="S2514" s="56"/>
      <c r="T2514" s="61"/>
      <c r="U2514" s="56" t="s">
        <v>108</v>
      </c>
      <c r="V2514" s="61" t="s">
        <v>108</v>
      </c>
      <c r="W2514" s="61"/>
      <c r="X2514" s="56" t="s">
        <v>14</v>
      </c>
      <c r="Y2514" s="57">
        <v>43073</v>
      </c>
      <c r="Z2514" s="75"/>
      <c r="AA2514" s="64" t="s">
        <v>17379</v>
      </c>
      <c r="AB2514" s="56" t="s">
        <v>3872</v>
      </c>
      <c r="AC2514" s="61"/>
      <c r="AD2514" s="61"/>
      <c r="AE2514" s="67" t="str">
        <f t="shared" si="1"/>
        <v>Nov</v>
      </c>
      <c r="AF2514" s="68" t="str">
        <f t="shared" si="2"/>
        <v>Dec</v>
      </c>
      <c r="AG2514" s="177">
        <f t="shared" si="6"/>
        <v>14</v>
      </c>
      <c r="AH2514" s="70">
        <f t="shared" si="5"/>
        <v>43089</v>
      </c>
      <c r="AI2514" s="71">
        <f ca="1"/>
        <v>-900</v>
      </c>
      <c r="AJ2514" s="71" t="str">
        <v>2017</v>
      </c>
      <c r="AK2514" s="70">
        <f t="shared" si="4"/>
        <v>43069</v>
      </c>
    </row>
    <row r="2515" spans="1:37" ht="14.4">
      <c r="A2515" s="239" t="s">
        <v>17380</v>
      </c>
      <c r="B2515" s="56" t="s">
        <v>89</v>
      </c>
      <c r="C2515" s="57">
        <v>43059</v>
      </c>
      <c r="D2515" s="56" t="s">
        <v>90</v>
      </c>
      <c r="E2515" s="56" t="s">
        <v>15779</v>
      </c>
      <c r="F2515" s="271" t="s">
        <v>214</v>
      </c>
      <c r="G2515" s="168" t="s">
        <v>214</v>
      </c>
      <c r="H2515" s="169" t="s">
        <v>2445</v>
      </c>
      <c r="I2515" s="57">
        <f t="shared" si="0"/>
        <v>43089</v>
      </c>
      <c r="J2515" s="56" t="s">
        <v>18</v>
      </c>
      <c r="K2515" s="56" t="s">
        <v>14</v>
      </c>
      <c r="L2515" s="60" t="s">
        <v>17381</v>
      </c>
      <c r="M2515" s="56" t="s">
        <v>16695</v>
      </c>
      <c r="N2515" s="56" t="s">
        <v>172</v>
      </c>
      <c r="O2515" s="61"/>
      <c r="P2515" s="56" t="s">
        <v>96</v>
      </c>
      <c r="Q2515" s="57"/>
      <c r="R2515" s="56" t="s">
        <v>108</v>
      </c>
      <c r="S2515" s="56"/>
      <c r="T2515" s="61"/>
      <c r="U2515" s="56" t="s">
        <v>108</v>
      </c>
      <c r="V2515" s="61" t="s">
        <v>108</v>
      </c>
      <c r="W2515" s="56" t="s">
        <v>200</v>
      </c>
      <c r="X2515" s="56" t="s">
        <v>14</v>
      </c>
      <c r="Y2515" s="57">
        <v>43073</v>
      </c>
      <c r="Z2515" s="75"/>
      <c r="AA2515" s="64" t="s">
        <v>17382</v>
      </c>
      <c r="AB2515" s="56" t="s">
        <v>294</v>
      </c>
      <c r="AC2515" s="61"/>
      <c r="AD2515" s="61"/>
      <c r="AE2515" s="67" t="str">
        <f t="shared" si="1"/>
        <v>Nov</v>
      </c>
      <c r="AF2515" s="68" t="str">
        <f t="shared" si="2"/>
        <v>Dec</v>
      </c>
      <c r="AG2515" s="177">
        <f t="shared" si="6"/>
        <v>14</v>
      </c>
      <c r="AH2515" s="70">
        <f t="shared" si="5"/>
        <v>43089</v>
      </c>
      <c r="AI2515" s="71">
        <f ca="1"/>
        <v>-900</v>
      </c>
      <c r="AJ2515" s="71" t="str">
        <v>2017</v>
      </c>
      <c r="AK2515" s="70">
        <f t="shared" si="4"/>
        <v>43069</v>
      </c>
    </row>
    <row r="2516" spans="1:37" ht="14.4">
      <c r="A2516" s="239" t="s">
        <v>17383</v>
      </c>
      <c r="B2516" s="56" t="s">
        <v>89</v>
      </c>
      <c r="C2516" s="57">
        <v>43059</v>
      </c>
      <c r="D2516" s="56" t="s">
        <v>90</v>
      </c>
      <c r="E2516" s="56" t="s">
        <v>15779</v>
      </c>
      <c r="F2516" s="271" t="s">
        <v>214</v>
      </c>
      <c r="G2516" s="168" t="s">
        <v>214</v>
      </c>
      <c r="H2516" s="169" t="s">
        <v>2445</v>
      </c>
      <c r="I2516" s="57">
        <f t="shared" si="0"/>
        <v>43089</v>
      </c>
      <c r="J2516" s="56" t="s">
        <v>18</v>
      </c>
      <c r="K2516" s="56" t="s">
        <v>14</v>
      </c>
      <c r="L2516" s="60" t="s">
        <v>17384</v>
      </c>
      <c r="M2516" s="56" t="s">
        <v>17385</v>
      </c>
      <c r="N2516" s="56" t="s">
        <v>39</v>
      </c>
      <c r="O2516" s="61"/>
      <c r="P2516" s="56" t="s">
        <v>96</v>
      </c>
      <c r="Q2516" s="57"/>
      <c r="R2516" s="56" t="s">
        <v>108</v>
      </c>
      <c r="S2516" s="56"/>
      <c r="T2516" s="61"/>
      <c r="U2516" s="56" t="s">
        <v>108</v>
      </c>
      <c r="V2516" s="61" t="s">
        <v>108</v>
      </c>
      <c r="W2516" s="61"/>
      <c r="X2516" s="56" t="s">
        <v>14</v>
      </c>
      <c r="Y2516" s="57">
        <v>43073</v>
      </c>
      <c r="Z2516" s="75"/>
      <c r="AA2516" s="64" t="s">
        <v>17386</v>
      </c>
      <c r="AB2516" s="56" t="s">
        <v>3872</v>
      </c>
      <c r="AC2516" s="61"/>
      <c r="AD2516" s="61"/>
      <c r="AE2516" s="67" t="str">
        <f t="shared" si="1"/>
        <v>Nov</v>
      </c>
      <c r="AF2516" s="68" t="str">
        <f t="shared" si="2"/>
        <v>Dec</v>
      </c>
      <c r="AG2516" s="177">
        <f t="shared" si="6"/>
        <v>14</v>
      </c>
      <c r="AH2516" s="70">
        <f t="shared" si="5"/>
        <v>43089</v>
      </c>
      <c r="AI2516" s="71">
        <f ca="1"/>
        <v>-900</v>
      </c>
      <c r="AJ2516" s="71" t="str">
        <v>2017</v>
      </c>
      <c r="AK2516" s="70">
        <f t="shared" si="4"/>
        <v>43069</v>
      </c>
    </row>
    <row r="2517" spans="1:37" ht="14.4">
      <c r="A2517" s="239" t="s">
        <v>17387</v>
      </c>
      <c r="B2517" s="56" t="s">
        <v>89</v>
      </c>
      <c r="C2517" s="57">
        <v>43060</v>
      </c>
      <c r="D2517" s="56" t="s">
        <v>90</v>
      </c>
      <c r="E2517" s="56" t="s">
        <v>140</v>
      </c>
      <c r="F2517" s="271" t="s">
        <v>106</v>
      </c>
      <c r="G2517" s="168" t="s">
        <v>107</v>
      </c>
      <c r="H2517" s="169" t="s">
        <v>140</v>
      </c>
      <c r="I2517" s="59">
        <f t="shared" si="0"/>
        <v>43090</v>
      </c>
      <c r="J2517" s="61"/>
      <c r="K2517" s="61"/>
      <c r="L2517" s="60" t="s">
        <v>17388</v>
      </c>
      <c r="M2517" s="56" t="s">
        <v>17389</v>
      </c>
      <c r="N2517" s="61"/>
      <c r="O2517" s="61"/>
      <c r="P2517" s="61"/>
      <c r="Q2517" s="59"/>
      <c r="R2517" s="61"/>
      <c r="S2517" s="61"/>
      <c r="T2517" s="61"/>
      <c r="U2517" s="66"/>
      <c r="V2517" s="61"/>
      <c r="W2517" s="61"/>
      <c r="X2517" s="56" t="s">
        <v>14</v>
      </c>
      <c r="Y2517" s="57">
        <v>43073</v>
      </c>
      <c r="Z2517" s="75"/>
      <c r="AA2517" s="64" t="s">
        <v>17391</v>
      </c>
      <c r="AB2517" s="61"/>
      <c r="AC2517" s="61"/>
      <c r="AD2517" s="61"/>
      <c r="AE2517" s="67" t="str">
        <f t="shared" si="1"/>
        <v>Nov</v>
      </c>
      <c r="AF2517" s="68" t="str">
        <f t="shared" si="2"/>
        <v>Dec</v>
      </c>
      <c r="AG2517" s="177">
        <f t="shared" si="6"/>
        <v>13</v>
      </c>
      <c r="AH2517" s="70">
        <f t="shared" si="5"/>
        <v>43090</v>
      </c>
      <c r="AI2517" s="71">
        <f ca="1"/>
        <v>-899</v>
      </c>
      <c r="AJ2517" s="71" t="str">
        <v>2017</v>
      </c>
      <c r="AK2517" s="70">
        <f t="shared" si="4"/>
        <v>43070</v>
      </c>
    </row>
    <row r="2518" spans="1:37" ht="14.4">
      <c r="A2518" s="239" t="s">
        <v>17395</v>
      </c>
      <c r="B2518" s="56" t="s">
        <v>89</v>
      </c>
      <c r="C2518" s="57">
        <v>43060</v>
      </c>
      <c r="D2518" s="56" t="s">
        <v>90</v>
      </c>
      <c r="E2518" s="56" t="s">
        <v>140</v>
      </c>
      <c r="F2518" s="271" t="s">
        <v>106</v>
      </c>
      <c r="G2518" s="168" t="s">
        <v>107</v>
      </c>
      <c r="H2518" s="169" t="s">
        <v>140</v>
      </c>
      <c r="I2518" s="59">
        <f t="shared" si="0"/>
        <v>43090</v>
      </c>
      <c r="J2518" s="61"/>
      <c r="K2518" s="61"/>
      <c r="L2518" s="60" t="s">
        <v>17398</v>
      </c>
      <c r="M2518" s="56" t="s">
        <v>17399</v>
      </c>
      <c r="N2518" s="56" t="s">
        <v>44</v>
      </c>
      <c r="O2518" s="61"/>
      <c r="P2518" s="56" t="s">
        <v>133</v>
      </c>
      <c r="Q2518" s="57">
        <v>43066</v>
      </c>
      <c r="R2518" s="61"/>
      <c r="S2518" s="61"/>
      <c r="T2518" s="61"/>
      <c r="U2518" s="66"/>
      <c r="V2518" s="61"/>
      <c r="W2518" s="61"/>
      <c r="X2518" s="56" t="s">
        <v>18</v>
      </c>
      <c r="Y2518" s="57">
        <v>43073</v>
      </c>
      <c r="Z2518" s="75"/>
      <c r="AA2518" s="64" t="s">
        <v>17400</v>
      </c>
      <c r="AB2518" s="61"/>
      <c r="AC2518" s="61"/>
      <c r="AD2518" s="61"/>
      <c r="AE2518" s="67" t="str">
        <f t="shared" si="1"/>
        <v>Nov</v>
      </c>
      <c r="AF2518" s="68" t="str">
        <f t="shared" si="2"/>
        <v>Dec</v>
      </c>
      <c r="AG2518" s="177">
        <f t="shared" si="6"/>
        <v>13</v>
      </c>
      <c r="AH2518" s="70">
        <f t="shared" si="5"/>
        <v>43090</v>
      </c>
      <c r="AI2518" s="71">
        <f ca="1"/>
        <v>-899</v>
      </c>
      <c r="AJ2518" s="71" t="str">
        <v>2017</v>
      </c>
      <c r="AK2518" s="70">
        <f t="shared" si="4"/>
        <v>43070</v>
      </c>
    </row>
    <row r="2519" spans="1:37" ht="14.4">
      <c r="A2519" s="239" t="s">
        <v>17404</v>
      </c>
      <c r="B2519" s="56" t="s">
        <v>89</v>
      </c>
      <c r="C2519" s="57">
        <v>43060</v>
      </c>
      <c r="D2519" s="56" t="s">
        <v>1027</v>
      </c>
      <c r="E2519" s="56" t="s">
        <v>140</v>
      </c>
      <c r="F2519" s="271" t="s">
        <v>106</v>
      </c>
      <c r="G2519" s="168" t="s">
        <v>107</v>
      </c>
      <c r="H2519" s="169" t="s">
        <v>140</v>
      </c>
      <c r="I2519" s="59">
        <f t="shared" si="0"/>
        <v>43090</v>
      </c>
      <c r="J2519" s="61"/>
      <c r="K2519" s="61"/>
      <c r="L2519" s="60" t="s">
        <v>642</v>
      </c>
      <c r="M2519" s="56" t="s">
        <v>17406</v>
      </c>
      <c r="N2519" s="56" t="s">
        <v>95</v>
      </c>
      <c r="O2519" s="61"/>
      <c r="P2519" s="61"/>
      <c r="Q2519" s="59"/>
      <c r="R2519" s="61"/>
      <c r="S2519" s="61"/>
      <c r="T2519" s="61"/>
      <c r="U2519" s="66"/>
      <c r="V2519" s="61"/>
      <c r="W2519" s="61"/>
      <c r="X2519" s="56" t="s">
        <v>14</v>
      </c>
      <c r="Y2519" s="57">
        <v>43073</v>
      </c>
      <c r="Z2519" s="75"/>
      <c r="AA2519" s="64" t="s">
        <v>17407</v>
      </c>
      <c r="AB2519" s="61"/>
      <c r="AC2519" s="61"/>
      <c r="AD2519" s="61"/>
      <c r="AE2519" s="67" t="str">
        <f t="shared" si="1"/>
        <v>Nov</v>
      </c>
      <c r="AF2519" s="68" t="str">
        <f t="shared" si="2"/>
        <v>Dec</v>
      </c>
      <c r="AG2519" s="177">
        <f t="shared" si="6"/>
        <v>13</v>
      </c>
      <c r="AH2519" s="70">
        <f t="shared" si="5"/>
        <v>43090</v>
      </c>
      <c r="AI2519" s="71">
        <f ca="1"/>
        <v>-899</v>
      </c>
      <c r="AJ2519" s="71" t="str">
        <v>2017</v>
      </c>
      <c r="AK2519" s="70">
        <f t="shared" si="4"/>
        <v>43070</v>
      </c>
    </row>
    <row r="2520" spans="1:37" ht="14.4">
      <c r="A2520" s="239" t="s">
        <v>17408</v>
      </c>
      <c r="B2520" s="56" t="s">
        <v>89</v>
      </c>
      <c r="C2520" s="57">
        <v>43060</v>
      </c>
      <c r="D2520" s="56" t="s">
        <v>1027</v>
      </c>
      <c r="E2520" s="56" t="s">
        <v>140</v>
      </c>
      <c r="F2520" s="271" t="s">
        <v>106</v>
      </c>
      <c r="G2520" s="168" t="s">
        <v>107</v>
      </c>
      <c r="H2520" s="169" t="s">
        <v>140</v>
      </c>
      <c r="I2520" s="59">
        <f t="shared" si="0"/>
        <v>43090</v>
      </c>
      <c r="J2520" s="61"/>
      <c r="K2520" s="61"/>
      <c r="L2520" s="60" t="s">
        <v>642</v>
      </c>
      <c r="M2520" s="56" t="s">
        <v>17410</v>
      </c>
      <c r="N2520" s="56" t="s">
        <v>143</v>
      </c>
      <c r="O2520" s="61"/>
      <c r="P2520" s="56" t="s">
        <v>133</v>
      </c>
      <c r="Q2520" s="59"/>
      <c r="R2520" s="61"/>
      <c r="S2520" s="61"/>
      <c r="T2520" s="61"/>
      <c r="U2520" s="66"/>
      <c r="V2520" s="61"/>
      <c r="W2520" s="61"/>
      <c r="X2520" s="56" t="s">
        <v>18</v>
      </c>
      <c r="Y2520" s="57">
        <v>43073</v>
      </c>
      <c r="Z2520" s="75"/>
      <c r="AA2520" s="64" t="s">
        <v>13612</v>
      </c>
      <c r="AB2520" s="61"/>
      <c r="AC2520" s="61"/>
      <c r="AD2520" s="61"/>
      <c r="AE2520" s="67" t="str">
        <f t="shared" si="1"/>
        <v>Nov</v>
      </c>
      <c r="AF2520" s="68" t="str">
        <f t="shared" si="2"/>
        <v>Dec</v>
      </c>
      <c r="AG2520" s="177">
        <f t="shared" si="6"/>
        <v>13</v>
      </c>
      <c r="AH2520" s="70">
        <f t="shared" si="5"/>
        <v>43090</v>
      </c>
      <c r="AI2520" s="71">
        <f ca="1"/>
        <v>-899</v>
      </c>
      <c r="AJ2520" s="71" t="str">
        <v>2017</v>
      </c>
      <c r="AK2520" s="70">
        <f t="shared" si="4"/>
        <v>43070</v>
      </c>
    </row>
    <row r="2521" spans="1:37" ht="14.4">
      <c r="A2521" s="239" t="s">
        <v>17413</v>
      </c>
      <c r="B2521" s="56" t="s">
        <v>89</v>
      </c>
      <c r="C2521" s="57">
        <v>43054</v>
      </c>
      <c r="D2521" s="56" t="s">
        <v>1027</v>
      </c>
      <c r="E2521" s="56" t="s">
        <v>30</v>
      </c>
      <c r="F2521" s="271" t="s">
        <v>106</v>
      </c>
      <c r="G2521" s="168" t="s">
        <v>107</v>
      </c>
      <c r="H2521" s="169" t="s">
        <v>30</v>
      </c>
      <c r="I2521" s="59">
        <f t="shared" si="0"/>
        <v>43084</v>
      </c>
      <c r="J2521" s="61"/>
      <c r="K2521" s="61"/>
      <c r="L2521" s="60" t="s">
        <v>642</v>
      </c>
      <c r="M2521" s="56" t="s">
        <v>17414</v>
      </c>
      <c r="N2521" s="56" t="s">
        <v>271</v>
      </c>
      <c r="O2521" s="56" t="s">
        <v>17415</v>
      </c>
      <c r="P2521" s="56" t="s">
        <v>17</v>
      </c>
      <c r="Q2521" s="59"/>
      <c r="R2521" s="61"/>
      <c r="S2521" s="61"/>
      <c r="T2521" s="61"/>
      <c r="U2521" s="66"/>
      <c r="V2521" s="61"/>
      <c r="W2521" s="61"/>
      <c r="X2521" s="56" t="s">
        <v>18</v>
      </c>
      <c r="Y2521" s="57">
        <v>43073</v>
      </c>
      <c r="Z2521" s="75"/>
      <c r="AA2521" s="64" t="s">
        <v>5539</v>
      </c>
      <c r="AB2521" s="61"/>
      <c r="AC2521" s="61"/>
      <c r="AD2521" s="61"/>
      <c r="AE2521" s="67" t="str">
        <f t="shared" si="1"/>
        <v>Nov</v>
      </c>
      <c r="AF2521" s="68" t="str">
        <f t="shared" si="2"/>
        <v>Dec</v>
      </c>
      <c r="AG2521" s="177">
        <f t="shared" si="6"/>
        <v>19</v>
      </c>
      <c r="AH2521" s="70">
        <f t="shared" si="5"/>
        <v>43084</v>
      </c>
      <c r="AI2521" s="71">
        <f ca="1"/>
        <v>-905</v>
      </c>
      <c r="AJ2521" s="71" t="str">
        <v>2017</v>
      </c>
      <c r="AK2521" s="70">
        <f t="shared" si="4"/>
        <v>43064</v>
      </c>
    </row>
    <row r="2522" spans="1:37" ht="14.4">
      <c r="A2522" s="239" t="s">
        <v>17416</v>
      </c>
      <c r="B2522" s="56" t="s">
        <v>89</v>
      </c>
      <c r="C2522" s="57">
        <v>43055</v>
      </c>
      <c r="D2522" s="56" t="s">
        <v>1027</v>
      </c>
      <c r="E2522" s="56" t="s">
        <v>30</v>
      </c>
      <c r="F2522" s="271" t="s">
        <v>106</v>
      </c>
      <c r="G2522" s="168" t="s">
        <v>107</v>
      </c>
      <c r="H2522" s="169" t="s">
        <v>30</v>
      </c>
      <c r="I2522" s="59">
        <f t="shared" si="0"/>
        <v>43085</v>
      </c>
      <c r="J2522" s="61"/>
      <c r="K2522" s="61"/>
      <c r="L2522" s="60" t="s">
        <v>642</v>
      </c>
      <c r="M2522" s="56" t="s">
        <v>17418</v>
      </c>
      <c r="N2522" s="56" t="s">
        <v>27</v>
      </c>
      <c r="O2522" s="61"/>
      <c r="P2522" s="61"/>
      <c r="Q2522" s="59"/>
      <c r="R2522" s="61"/>
      <c r="S2522" s="61"/>
      <c r="T2522" s="61"/>
      <c r="U2522" s="66"/>
      <c r="V2522" s="61"/>
      <c r="W2522" s="61"/>
      <c r="X2522" s="56" t="s">
        <v>14</v>
      </c>
      <c r="Y2522" s="57">
        <v>43073</v>
      </c>
      <c r="Z2522" s="75"/>
      <c r="AA2522" s="64" t="s">
        <v>4028</v>
      </c>
      <c r="AB2522" s="61"/>
      <c r="AC2522" s="61"/>
      <c r="AD2522" s="61"/>
      <c r="AE2522" s="67" t="str">
        <f t="shared" si="1"/>
        <v>Nov</v>
      </c>
      <c r="AF2522" s="68" t="str">
        <f t="shared" si="2"/>
        <v>Dec</v>
      </c>
      <c r="AG2522" s="177">
        <f t="shared" si="6"/>
        <v>18</v>
      </c>
      <c r="AH2522" s="70">
        <f t="shared" si="5"/>
        <v>43085</v>
      </c>
      <c r="AI2522" s="71">
        <f ca="1"/>
        <v>-904</v>
      </c>
      <c r="AJ2522" s="71" t="str">
        <v>2017</v>
      </c>
      <c r="AK2522" s="70">
        <f t="shared" si="4"/>
        <v>43065</v>
      </c>
    </row>
    <row r="2523" spans="1:37" ht="14.4">
      <c r="A2523" s="239" t="s">
        <v>17421</v>
      </c>
      <c r="B2523" s="56" t="s">
        <v>89</v>
      </c>
      <c r="C2523" s="57">
        <v>43055</v>
      </c>
      <c r="D2523" s="56" t="s">
        <v>1027</v>
      </c>
      <c r="E2523" s="56" t="s">
        <v>30</v>
      </c>
      <c r="F2523" s="271" t="s">
        <v>106</v>
      </c>
      <c r="G2523" s="168" t="s">
        <v>107</v>
      </c>
      <c r="H2523" s="169" t="s">
        <v>30</v>
      </c>
      <c r="I2523" s="59">
        <f t="shared" si="0"/>
        <v>43085</v>
      </c>
      <c r="J2523" s="61"/>
      <c r="K2523" s="61"/>
      <c r="L2523" s="60" t="s">
        <v>642</v>
      </c>
      <c r="M2523" s="56" t="s">
        <v>17422</v>
      </c>
      <c r="N2523" s="56" t="s">
        <v>16</v>
      </c>
      <c r="O2523" s="56" t="s">
        <v>17423</v>
      </c>
      <c r="P2523" s="56" t="s">
        <v>17</v>
      </c>
      <c r="Q2523" s="59"/>
      <c r="R2523" s="61"/>
      <c r="S2523" s="61"/>
      <c r="T2523" s="61"/>
      <c r="U2523" s="66"/>
      <c r="V2523" s="61"/>
      <c r="W2523" s="56"/>
      <c r="X2523" s="56" t="s">
        <v>18</v>
      </c>
      <c r="Y2523" s="57">
        <v>43073</v>
      </c>
      <c r="Z2523" s="75"/>
      <c r="AA2523" s="64" t="s">
        <v>17425</v>
      </c>
      <c r="AB2523" s="61"/>
      <c r="AC2523" s="61"/>
      <c r="AD2523" s="61"/>
      <c r="AE2523" s="67" t="str">
        <f t="shared" si="1"/>
        <v>Nov</v>
      </c>
      <c r="AF2523" s="68" t="str">
        <f t="shared" si="2"/>
        <v>Dec</v>
      </c>
      <c r="AG2523" s="177">
        <f t="shared" si="6"/>
        <v>18</v>
      </c>
      <c r="AH2523" s="70">
        <f t="shared" si="5"/>
        <v>43085</v>
      </c>
      <c r="AI2523" s="71">
        <f ca="1"/>
        <v>-904</v>
      </c>
      <c r="AJ2523" s="71" t="str">
        <v>2017</v>
      </c>
      <c r="AK2523" s="70">
        <f t="shared" si="4"/>
        <v>43065</v>
      </c>
    </row>
    <row r="2524" spans="1:37" ht="14.4">
      <c r="A2524" s="239" t="s">
        <v>17426</v>
      </c>
      <c r="B2524" s="56" t="s">
        <v>89</v>
      </c>
      <c r="C2524" s="57">
        <v>43055</v>
      </c>
      <c r="D2524" s="56" t="s">
        <v>1027</v>
      </c>
      <c r="E2524" s="56" t="s">
        <v>30</v>
      </c>
      <c r="F2524" s="271" t="s">
        <v>106</v>
      </c>
      <c r="G2524" s="168" t="s">
        <v>107</v>
      </c>
      <c r="H2524" s="169" t="s">
        <v>30</v>
      </c>
      <c r="I2524" s="59">
        <f t="shared" si="0"/>
        <v>43085</v>
      </c>
      <c r="J2524" s="61"/>
      <c r="K2524" s="61"/>
      <c r="L2524" s="60" t="s">
        <v>642</v>
      </c>
      <c r="M2524" s="61"/>
      <c r="N2524" s="56" t="s">
        <v>137</v>
      </c>
      <c r="O2524" s="56" t="s">
        <v>17429</v>
      </c>
      <c r="P2524" s="56" t="s">
        <v>17</v>
      </c>
      <c r="Q2524" s="59"/>
      <c r="R2524" s="61"/>
      <c r="S2524" s="61"/>
      <c r="T2524" s="61"/>
      <c r="U2524" s="66"/>
      <c r="V2524" s="61"/>
      <c r="W2524" s="61"/>
      <c r="X2524" s="56" t="s">
        <v>18</v>
      </c>
      <c r="Y2524" s="57">
        <v>43073</v>
      </c>
      <c r="Z2524" s="75"/>
      <c r="AA2524" s="95"/>
      <c r="AB2524" s="61"/>
      <c r="AC2524" s="61"/>
      <c r="AD2524" s="61"/>
      <c r="AE2524" s="67" t="str">
        <f t="shared" si="1"/>
        <v>Nov</v>
      </c>
      <c r="AF2524" s="68" t="str">
        <f t="shared" si="2"/>
        <v>Dec</v>
      </c>
      <c r="AG2524" s="177">
        <f t="shared" si="6"/>
        <v>18</v>
      </c>
      <c r="AH2524" s="70">
        <f t="shared" si="5"/>
        <v>43085</v>
      </c>
      <c r="AI2524" s="71">
        <f ca="1"/>
        <v>-904</v>
      </c>
      <c r="AJ2524" s="71" t="str">
        <v>2017</v>
      </c>
      <c r="AK2524" s="70">
        <f t="shared" si="4"/>
        <v>43065</v>
      </c>
    </row>
    <row r="2525" spans="1:37" ht="14.4">
      <c r="A2525" s="239" t="s">
        <v>17431</v>
      </c>
      <c r="B2525" s="56" t="s">
        <v>89</v>
      </c>
      <c r="C2525" s="57">
        <v>43055</v>
      </c>
      <c r="D2525" s="56" t="s">
        <v>1027</v>
      </c>
      <c r="E2525" s="56" t="s">
        <v>30</v>
      </c>
      <c r="F2525" s="271" t="s">
        <v>106</v>
      </c>
      <c r="G2525" s="168" t="s">
        <v>107</v>
      </c>
      <c r="H2525" s="169" t="s">
        <v>30</v>
      </c>
      <c r="I2525" s="59">
        <f t="shared" si="0"/>
        <v>43085</v>
      </c>
      <c r="J2525" s="61"/>
      <c r="K2525" s="61"/>
      <c r="L2525" s="60" t="s">
        <v>642</v>
      </c>
      <c r="M2525" s="56" t="s">
        <v>17432</v>
      </c>
      <c r="N2525" s="56" t="s">
        <v>44</v>
      </c>
      <c r="O2525" s="61"/>
      <c r="P2525" s="56" t="s">
        <v>17</v>
      </c>
      <c r="Q2525" s="59"/>
      <c r="R2525" s="61"/>
      <c r="S2525" s="61"/>
      <c r="T2525" s="61"/>
      <c r="U2525" s="66"/>
      <c r="V2525" s="61"/>
      <c r="W2525" s="61"/>
      <c r="X2525" s="56" t="s">
        <v>14</v>
      </c>
      <c r="Y2525" s="57">
        <v>43073</v>
      </c>
      <c r="Z2525" s="75"/>
      <c r="AA2525" s="64" t="s">
        <v>4028</v>
      </c>
      <c r="AB2525" s="61"/>
      <c r="AC2525" s="61"/>
      <c r="AD2525" s="61"/>
      <c r="AE2525" s="67" t="str">
        <f t="shared" si="1"/>
        <v>Nov</v>
      </c>
      <c r="AF2525" s="68" t="str">
        <f t="shared" si="2"/>
        <v>Dec</v>
      </c>
      <c r="AG2525" s="177">
        <f t="shared" si="6"/>
        <v>18</v>
      </c>
      <c r="AH2525" s="70">
        <f t="shared" si="5"/>
        <v>43085</v>
      </c>
      <c r="AI2525" s="71">
        <f ca="1"/>
        <v>-904</v>
      </c>
      <c r="AJ2525" s="71" t="str">
        <v>2017</v>
      </c>
      <c r="AK2525" s="70">
        <f t="shared" si="4"/>
        <v>43065</v>
      </c>
    </row>
    <row r="2526" spans="1:37" ht="14.4">
      <c r="A2526" s="239" t="s">
        <v>17433</v>
      </c>
      <c r="B2526" s="56" t="s">
        <v>89</v>
      </c>
      <c r="C2526" s="57">
        <v>43055</v>
      </c>
      <c r="D2526" s="56" t="s">
        <v>1027</v>
      </c>
      <c r="E2526" s="56" t="s">
        <v>30</v>
      </c>
      <c r="F2526" s="271" t="s">
        <v>106</v>
      </c>
      <c r="G2526" s="168" t="s">
        <v>107</v>
      </c>
      <c r="H2526" s="169" t="s">
        <v>30</v>
      </c>
      <c r="I2526" s="59">
        <f t="shared" si="0"/>
        <v>43085</v>
      </c>
      <c r="J2526" s="61"/>
      <c r="K2526" s="61"/>
      <c r="L2526" s="60" t="s">
        <v>642</v>
      </c>
      <c r="M2526" s="56" t="s">
        <v>17435</v>
      </c>
      <c r="N2526" s="56" t="s">
        <v>143</v>
      </c>
      <c r="O2526" s="61"/>
      <c r="P2526" s="56" t="s">
        <v>17</v>
      </c>
      <c r="Q2526" s="59"/>
      <c r="R2526" s="61"/>
      <c r="S2526" s="61"/>
      <c r="T2526" s="61"/>
      <c r="U2526" s="66"/>
      <c r="V2526" s="61"/>
      <c r="W2526" s="61"/>
      <c r="X2526" s="56" t="s">
        <v>14</v>
      </c>
      <c r="Y2526" s="57">
        <v>43073</v>
      </c>
      <c r="Z2526" s="75"/>
      <c r="AA2526" s="64" t="s">
        <v>4028</v>
      </c>
      <c r="AB2526" s="61"/>
      <c r="AC2526" s="61"/>
      <c r="AD2526" s="61"/>
      <c r="AE2526" s="67" t="str">
        <f t="shared" si="1"/>
        <v>Nov</v>
      </c>
      <c r="AF2526" s="68" t="str">
        <f t="shared" si="2"/>
        <v>Dec</v>
      </c>
      <c r="AG2526" s="177">
        <f t="shared" si="6"/>
        <v>18</v>
      </c>
      <c r="AH2526" s="70">
        <f t="shared" si="5"/>
        <v>43085</v>
      </c>
      <c r="AI2526" s="71">
        <f ca="1"/>
        <v>-904</v>
      </c>
      <c r="AJ2526" s="71" t="str">
        <v>2017</v>
      </c>
      <c r="AK2526" s="70">
        <f t="shared" si="4"/>
        <v>43065</v>
      </c>
    </row>
    <row r="2527" spans="1:37" ht="14.4">
      <c r="A2527" s="239" t="s">
        <v>17438</v>
      </c>
      <c r="B2527" s="56" t="s">
        <v>89</v>
      </c>
      <c r="C2527" s="57">
        <v>43056</v>
      </c>
      <c r="D2527" s="56" t="s">
        <v>90</v>
      </c>
      <c r="E2527" s="56" t="s">
        <v>30</v>
      </c>
      <c r="F2527" s="271" t="s">
        <v>106</v>
      </c>
      <c r="G2527" s="168" t="s">
        <v>107</v>
      </c>
      <c r="H2527" s="169" t="s">
        <v>30</v>
      </c>
      <c r="I2527" s="59">
        <f t="shared" si="0"/>
        <v>43086</v>
      </c>
      <c r="J2527" s="61"/>
      <c r="K2527" s="61"/>
      <c r="L2527" s="60" t="s">
        <v>17439</v>
      </c>
      <c r="M2527" s="56" t="s">
        <v>17440</v>
      </c>
      <c r="N2527" s="56" t="s">
        <v>29</v>
      </c>
      <c r="O2527" s="56" t="s">
        <v>17441</v>
      </c>
      <c r="P2527" s="56" t="s">
        <v>17</v>
      </c>
      <c r="Q2527" s="57">
        <v>43060</v>
      </c>
      <c r="R2527" s="61"/>
      <c r="S2527" s="61"/>
      <c r="T2527" s="61"/>
      <c r="U2527" s="66"/>
      <c r="V2527" s="61"/>
      <c r="W2527" s="61"/>
      <c r="X2527" s="56" t="s">
        <v>18</v>
      </c>
      <c r="Y2527" s="57">
        <v>43073</v>
      </c>
      <c r="Z2527" s="75"/>
      <c r="AA2527" s="64" t="s">
        <v>17442</v>
      </c>
      <c r="AB2527" s="61"/>
      <c r="AC2527" s="61"/>
      <c r="AD2527" s="61"/>
      <c r="AE2527" s="67" t="str">
        <f t="shared" si="1"/>
        <v>Nov</v>
      </c>
      <c r="AF2527" s="68" t="str">
        <f t="shared" si="2"/>
        <v>Dec</v>
      </c>
      <c r="AG2527" s="177">
        <f t="shared" si="6"/>
        <v>17</v>
      </c>
      <c r="AH2527" s="70">
        <f t="shared" si="5"/>
        <v>43086</v>
      </c>
      <c r="AI2527" s="71">
        <f ca="1"/>
        <v>-903</v>
      </c>
      <c r="AJ2527" s="71" t="str">
        <v>2017</v>
      </c>
      <c r="AK2527" s="70">
        <f t="shared" si="4"/>
        <v>43066</v>
      </c>
    </row>
    <row r="2528" spans="1:37" ht="14.4">
      <c r="A2528" s="239" t="s">
        <v>17443</v>
      </c>
      <c r="B2528" s="56" t="s">
        <v>89</v>
      </c>
      <c r="C2528" s="57">
        <v>43060</v>
      </c>
      <c r="D2528" s="56" t="s">
        <v>90</v>
      </c>
      <c r="E2528" s="56" t="s">
        <v>140</v>
      </c>
      <c r="F2528" s="271" t="s">
        <v>106</v>
      </c>
      <c r="G2528" s="168" t="s">
        <v>107</v>
      </c>
      <c r="H2528" s="169" t="s">
        <v>140</v>
      </c>
      <c r="I2528" s="59">
        <f t="shared" si="0"/>
        <v>43090</v>
      </c>
      <c r="J2528" s="61"/>
      <c r="K2528" s="61"/>
      <c r="L2528" s="60" t="s">
        <v>3842</v>
      </c>
      <c r="M2528" s="56" t="s">
        <v>9356</v>
      </c>
      <c r="N2528" s="56" t="s">
        <v>436</v>
      </c>
      <c r="O2528" s="56" t="s">
        <v>9357</v>
      </c>
      <c r="P2528" s="56" t="s">
        <v>96</v>
      </c>
      <c r="Q2528" s="59"/>
      <c r="R2528" s="61"/>
      <c r="S2528" s="61"/>
      <c r="T2528" s="61"/>
      <c r="U2528" s="66"/>
      <c r="V2528" s="61"/>
      <c r="W2528" s="56" t="s">
        <v>200</v>
      </c>
      <c r="X2528" s="56" t="s">
        <v>14</v>
      </c>
      <c r="Y2528" s="57">
        <v>43073</v>
      </c>
      <c r="Z2528" s="75"/>
      <c r="AA2528" s="64" t="s">
        <v>17448</v>
      </c>
      <c r="AB2528" s="61"/>
      <c r="AC2528" s="61"/>
      <c r="AD2528" s="61"/>
      <c r="AE2528" s="67" t="str">
        <f t="shared" si="1"/>
        <v>Nov</v>
      </c>
      <c r="AF2528" s="68" t="str">
        <f t="shared" si="2"/>
        <v>Dec</v>
      </c>
      <c r="AG2528" s="177">
        <f t="shared" si="6"/>
        <v>13</v>
      </c>
      <c r="AH2528" s="70">
        <f t="shared" si="5"/>
        <v>43090</v>
      </c>
      <c r="AI2528" s="71">
        <f ca="1"/>
        <v>-899</v>
      </c>
      <c r="AJ2528" s="71" t="str">
        <v>2017</v>
      </c>
      <c r="AK2528" s="70">
        <f t="shared" si="4"/>
        <v>43070</v>
      </c>
    </row>
    <row r="2529" spans="1:37" ht="14.4">
      <c r="A2529" s="239" t="s">
        <v>17449</v>
      </c>
      <c r="B2529" s="56" t="s">
        <v>89</v>
      </c>
      <c r="C2529" s="57">
        <v>43060</v>
      </c>
      <c r="D2529" s="56"/>
      <c r="E2529" s="56" t="s">
        <v>140</v>
      </c>
      <c r="F2529" s="271" t="s">
        <v>106</v>
      </c>
      <c r="G2529" s="168" t="s">
        <v>107</v>
      </c>
      <c r="H2529" s="169" t="s">
        <v>140</v>
      </c>
      <c r="I2529" s="59">
        <f t="shared" si="0"/>
        <v>43090</v>
      </c>
      <c r="J2529" s="61"/>
      <c r="K2529" s="61"/>
      <c r="L2529" s="60" t="s">
        <v>17450</v>
      </c>
      <c r="M2529" s="56" t="s">
        <v>17451</v>
      </c>
      <c r="N2529" s="56" t="s">
        <v>137</v>
      </c>
      <c r="O2529" s="56" t="s">
        <v>17452</v>
      </c>
      <c r="P2529" s="56" t="s">
        <v>133</v>
      </c>
      <c r="Q2529" s="59"/>
      <c r="R2529" s="61"/>
      <c r="S2529" s="61"/>
      <c r="T2529" s="61"/>
      <c r="U2529" s="66"/>
      <c r="V2529" s="61"/>
      <c r="W2529" s="61"/>
      <c r="X2529" s="56" t="s">
        <v>18</v>
      </c>
      <c r="Y2529" s="57">
        <v>43073</v>
      </c>
      <c r="Z2529" s="75"/>
      <c r="AA2529" s="64"/>
      <c r="AB2529" s="61"/>
      <c r="AC2529" s="61"/>
      <c r="AD2529" s="61"/>
      <c r="AE2529" s="67" t="str">
        <f t="shared" si="1"/>
        <v>Nov</v>
      </c>
      <c r="AF2529" s="68" t="str">
        <f t="shared" si="2"/>
        <v>Dec</v>
      </c>
      <c r="AG2529" s="177">
        <f t="shared" si="6"/>
        <v>13</v>
      </c>
      <c r="AH2529" s="70">
        <f t="shared" si="5"/>
        <v>43090</v>
      </c>
      <c r="AI2529" s="71">
        <f ca="1"/>
        <v>-899</v>
      </c>
      <c r="AJ2529" s="71" t="str">
        <v>2017</v>
      </c>
      <c r="AK2529" s="70">
        <f t="shared" si="4"/>
        <v>43070</v>
      </c>
    </row>
    <row r="2530" spans="1:37" ht="14.4">
      <c r="A2530" s="239" t="s">
        <v>17455</v>
      </c>
      <c r="B2530" s="56" t="s">
        <v>89</v>
      </c>
      <c r="C2530" s="57">
        <v>43060</v>
      </c>
      <c r="D2530" s="56" t="s">
        <v>90</v>
      </c>
      <c r="E2530" s="56" t="s">
        <v>196</v>
      </c>
      <c r="F2530" s="271" t="s">
        <v>214</v>
      </c>
      <c r="G2530" s="168" t="s">
        <v>214</v>
      </c>
      <c r="H2530" s="169" t="s">
        <v>15779</v>
      </c>
      <c r="I2530" s="57">
        <f t="shared" si="0"/>
        <v>43090</v>
      </c>
      <c r="J2530" s="56" t="s">
        <v>18</v>
      </c>
      <c r="K2530" s="56" t="s">
        <v>14</v>
      </c>
      <c r="L2530" s="60" t="s">
        <v>2638</v>
      </c>
      <c r="M2530" s="61"/>
      <c r="N2530" s="56" t="s">
        <v>33</v>
      </c>
      <c r="O2530" s="61"/>
      <c r="P2530" s="56" t="s">
        <v>96</v>
      </c>
      <c r="Q2530" s="57"/>
      <c r="R2530" s="56" t="s">
        <v>108</v>
      </c>
      <c r="S2530" s="56"/>
      <c r="T2530" s="61"/>
      <c r="U2530" s="56" t="s">
        <v>108</v>
      </c>
      <c r="V2530" s="61" t="s">
        <v>108</v>
      </c>
      <c r="W2530" s="61"/>
      <c r="X2530" s="56" t="s">
        <v>14</v>
      </c>
      <c r="Y2530" s="57">
        <v>43073</v>
      </c>
      <c r="Z2530" s="75"/>
      <c r="AA2530" s="64" t="s">
        <v>17458</v>
      </c>
      <c r="AB2530" s="56" t="s">
        <v>224</v>
      </c>
      <c r="AC2530" s="61"/>
      <c r="AD2530" s="61"/>
      <c r="AE2530" s="67" t="str">
        <f t="shared" si="1"/>
        <v>Nov</v>
      </c>
      <c r="AF2530" s="68" t="str">
        <f t="shared" si="2"/>
        <v>Dec</v>
      </c>
      <c r="AG2530" s="177">
        <f t="shared" si="6"/>
        <v>13</v>
      </c>
      <c r="AH2530" s="70">
        <f t="shared" si="5"/>
        <v>43090</v>
      </c>
      <c r="AI2530" s="71">
        <f ca="1"/>
        <v>-899</v>
      </c>
      <c r="AJ2530" s="71" t="str">
        <v>2017</v>
      </c>
      <c r="AK2530" s="70">
        <f t="shared" si="4"/>
        <v>43070</v>
      </c>
    </row>
    <row r="2531" spans="1:37" ht="14.4">
      <c r="A2531" s="239" t="s">
        <v>17460</v>
      </c>
      <c r="B2531" s="56" t="s">
        <v>89</v>
      </c>
      <c r="C2531" s="57">
        <v>43060</v>
      </c>
      <c r="D2531" s="56" t="s">
        <v>90</v>
      </c>
      <c r="E2531" s="56" t="s">
        <v>140</v>
      </c>
      <c r="F2531" s="271" t="s">
        <v>106</v>
      </c>
      <c r="G2531" s="168" t="s">
        <v>107</v>
      </c>
      <c r="H2531" s="169" t="s">
        <v>140</v>
      </c>
      <c r="I2531" s="59">
        <f t="shared" si="0"/>
        <v>43090</v>
      </c>
      <c r="J2531" s="61"/>
      <c r="K2531" s="61"/>
      <c r="L2531" s="60" t="s">
        <v>17463</v>
      </c>
      <c r="M2531" s="56" t="s">
        <v>17463</v>
      </c>
      <c r="N2531" s="56" t="s">
        <v>22</v>
      </c>
      <c r="O2531" s="56" t="s">
        <v>17464</v>
      </c>
      <c r="P2531" s="56" t="s">
        <v>17</v>
      </c>
      <c r="Q2531" s="57">
        <v>43066</v>
      </c>
      <c r="R2531" s="61"/>
      <c r="S2531" s="61"/>
      <c r="T2531" s="61"/>
      <c r="U2531" s="66"/>
      <c r="V2531" s="61"/>
      <c r="W2531" s="61"/>
      <c r="X2531" s="61"/>
      <c r="Y2531" s="57">
        <v>43073</v>
      </c>
      <c r="Z2531" s="75"/>
      <c r="AA2531" s="64" t="s">
        <v>17465</v>
      </c>
      <c r="AB2531" s="61"/>
      <c r="AC2531" s="61"/>
      <c r="AD2531" s="61"/>
      <c r="AE2531" s="67" t="str">
        <f t="shared" si="1"/>
        <v>Nov</v>
      </c>
      <c r="AF2531" s="68" t="str">
        <f t="shared" si="2"/>
        <v>Dec</v>
      </c>
      <c r="AG2531" s="177">
        <f t="shared" si="6"/>
        <v>13</v>
      </c>
      <c r="AH2531" s="70">
        <f t="shared" si="5"/>
        <v>43090</v>
      </c>
      <c r="AI2531" s="71">
        <f ca="1"/>
        <v>-899</v>
      </c>
      <c r="AJ2531" s="71" t="str">
        <v>2017</v>
      </c>
      <c r="AK2531" s="70">
        <f t="shared" si="4"/>
        <v>43070</v>
      </c>
    </row>
    <row r="2532" spans="1:37" ht="14.4">
      <c r="A2532" s="239" t="s">
        <v>17467</v>
      </c>
      <c r="B2532" s="56" t="s">
        <v>89</v>
      </c>
      <c r="C2532" s="57">
        <v>43060</v>
      </c>
      <c r="D2532" s="56" t="s">
        <v>90</v>
      </c>
      <c r="E2532" s="56" t="s">
        <v>30</v>
      </c>
      <c r="F2532" s="271" t="s">
        <v>106</v>
      </c>
      <c r="G2532" s="168" t="s">
        <v>107</v>
      </c>
      <c r="H2532" s="169" t="s">
        <v>30</v>
      </c>
      <c r="I2532" s="59">
        <f t="shared" si="0"/>
        <v>43090</v>
      </c>
      <c r="J2532" s="61"/>
      <c r="K2532" s="61"/>
      <c r="L2532" s="60" t="s">
        <v>17469</v>
      </c>
      <c r="M2532" s="61"/>
      <c r="N2532" s="56" t="s">
        <v>266</v>
      </c>
      <c r="O2532" s="56" t="s">
        <v>17470</v>
      </c>
      <c r="P2532" s="56" t="s">
        <v>28</v>
      </c>
      <c r="Q2532" s="59"/>
      <c r="R2532" s="61"/>
      <c r="S2532" s="61"/>
      <c r="T2532" s="61"/>
      <c r="U2532" s="66"/>
      <c r="V2532" s="61"/>
      <c r="W2532" s="56" t="s">
        <v>200</v>
      </c>
      <c r="X2532" s="56" t="s">
        <v>14</v>
      </c>
      <c r="Y2532" s="57">
        <v>43073</v>
      </c>
      <c r="Z2532" s="75"/>
      <c r="AA2532" s="64" t="s">
        <v>17473</v>
      </c>
      <c r="AB2532" s="61"/>
      <c r="AC2532" s="61"/>
      <c r="AD2532" s="61"/>
      <c r="AE2532" s="67" t="str">
        <f t="shared" si="1"/>
        <v>Nov</v>
      </c>
      <c r="AF2532" s="68" t="str">
        <f t="shared" si="2"/>
        <v>Dec</v>
      </c>
      <c r="AG2532" s="177">
        <f t="shared" si="6"/>
        <v>13</v>
      </c>
      <c r="AH2532" s="70">
        <f t="shared" si="5"/>
        <v>43090</v>
      </c>
      <c r="AI2532" s="71">
        <f ca="1"/>
        <v>-899</v>
      </c>
      <c r="AJ2532" s="71" t="str">
        <v>2017</v>
      </c>
      <c r="AK2532" s="70">
        <f t="shared" si="4"/>
        <v>43070</v>
      </c>
    </row>
    <row r="2533" spans="1:37" ht="14.4">
      <c r="A2533" s="239" t="s">
        <v>17474</v>
      </c>
      <c r="B2533" s="56" t="s">
        <v>89</v>
      </c>
      <c r="C2533" s="57">
        <v>43040</v>
      </c>
      <c r="D2533" s="56" t="s">
        <v>131</v>
      </c>
      <c r="E2533" s="56" t="s">
        <v>30</v>
      </c>
      <c r="F2533" s="271" t="s">
        <v>106</v>
      </c>
      <c r="G2533" s="168" t="s">
        <v>107</v>
      </c>
      <c r="H2533" s="169" t="s">
        <v>30</v>
      </c>
      <c r="I2533" s="59">
        <f t="shared" si="0"/>
        <v>43070</v>
      </c>
      <c r="J2533" s="61"/>
      <c r="K2533" s="61"/>
      <c r="L2533" s="60" t="s">
        <v>17476</v>
      </c>
      <c r="M2533" s="61"/>
      <c r="N2533" s="56" t="s">
        <v>137</v>
      </c>
      <c r="O2533" s="56" t="s">
        <v>17477</v>
      </c>
      <c r="P2533" s="56" t="s">
        <v>17</v>
      </c>
      <c r="Q2533" s="59"/>
      <c r="R2533" s="61"/>
      <c r="S2533" s="61"/>
      <c r="T2533" s="61"/>
      <c r="U2533" s="66"/>
      <c r="V2533" s="61"/>
      <c r="W2533" s="56" t="s">
        <v>200</v>
      </c>
      <c r="X2533" s="56" t="s">
        <v>14</v>
      </c>
      <c r="Y2533" s="57">
        <v>43073</v>
      </c>
      <c r="Z2533" s="75"/>
      <c r="AA2533" s="64" t="s">
        <v>17479</v>
      </c>
      <c r="AB2533" s="61"/>
      <c r="AC2533" s="61"/>
      <c r="AD2533" s="61"/>
      <c r="AE2533" s="67" t="str">
        <f t="shared" si="1"/>
        <v>Nov</v>
      </c>
      <c r="AF2533" s="68" t="str">
        <f t="shared" si="2"/>
        <v>Dec</v>
      </c>
      <c r="AG2533" s="177">
        <f t="shared" si="6"/>
        <v>33</v>
      </c>
      <c r="AH2533" s="70">
        <f t="shared" si="5"/>
        <v>43070</v>
      </c>
      <c r="AI2533" s="71">
        <f ca="1"/>
        <v>-919</v>
      </c>
      <c r="AJ2533" s="71" t="str">
        <v>2017</v>
      </c>
      <c r="AK2533" s="70">
        <f t="shared" si="4"/>
        <v>43050</v>
      </c>
    </row>
    <row r="2534" spans="1:37" ht="14.4">
      <c r="A2534" s="239" t="s">
        <v>17481</v>
      </c>
      <c r="B2534" s="56" t="s">
        <v>89</v>
      </c>
      <c r="C2534" s="57">
        <v>43060</v>
      </c>
      <c r="D2534" s="56" t="s">
        <v>131</v>
      </c>
      <c r="E2534" s="56" t="s">
        <v>140</v>
      </c>
      <c r="F2534" s="271" t="s">
        <v>106</v>
      </c>
      <c r="G2534" s="168" t="s">
        <v>107</v>
      </c>
      <c r="H2534" s="169" t="s">
        <v>140</v>
      </c>
      <c r="I2534" s="59">
        <f t="shared" si="0"/>
        <v>43090</v>
      </c>
      <c r="J2534" s="61"/>
      <c r="K2534" s="61"/>
      <c r="L2534" s="60" t="s">
        <v>17483</v>
      </c>
      <c r="M2534" s="56" t="s">
        <v>17484</v>
      </c>
      <c r="N2534" s="56" t="s">
        <v>29</v>
      </c>
      <c r="O2534" s="61"/>
      <c r="P2534" s="56" t="s">
        <v>17</v>
      </c>
      <c r="Q2534" s="59"/>
      <c r="R2534" s="61"/>
      <c r="S2534" s="61"/>
      <c r="T2534" s="61"/>
      <c r="U2534" s="66"/>
      <c r="V2534" s="61"/>
      <c r="W2534" s="61"/>
      <c r="X2534" s="61"/>
      <c r="Y2534" s="57">
        <v>43073</v>
      </c>
      <c r="Z2534" s="63">
        <v>6</v>
      </c>
      <c r="AA2534" s="64" t="s">
        <v>17485</v>
      </c>
      <c r="AB2534" s="61"/>
      <c r="AC2534" s="61"/>
      <c r="AD2534" s="61"/>
      <c r="AE2534" s="67" t="str">
        <f t="shared" si="1"/>
        <v>Nov</v>
      </c>
      <c r="AF2534" s="68" t="str">
        <f t="shared" si="2"/>
        <v>Dec</v>
      </c>
      <c r="AG2534" s="177">
        <f t="shared" si="6"/>
        <v>13</v>
      </c>
      <c r="AH2534" s="70">
        <f t="shared" si="5"/>
        <v>43090</v>
      </c>
      <c r="AI2534" s="71">
        <f ca="1"/>
        <v>-899</v>
      </c>
      <c r="AJ2534" s="71" t="str">
        <v>2017</v>
      </c>
      <c r="AK2534" s="70">
        <f t="shared" si="4"/>
        <v>43070</v>
      </c>
    </row>
    <row r="2535" spans="1:37" ht="14.4">
      <c r="A2535" s="239" t="s">
        <v>17487</v>
      </c>
      <c r="B2535" s="56" t="s">
        <v>89</v>
      </c>
      <c r="C2535" s="57">
        <v>43060</v>
      </c>
      <c r="D2535" s="56" t="s">
        <v>90</v>
      </c>
      <c r="E2535" s="56" t="s">
        <v>140</v>
      </c>
      <c r="F2535" s="271" t="s">
        <v>106</v>
      </c>
      <c r="G2535" s="168" t="s">
        <v>107</v>
      </c>
      <c r="H2535" s="169" t="s">
        <v>140</v>
      </c>
      <c r="I2535" s="59">
        <f t="shared" si="0"/>
        <v>43090</v>
      </c>
      <c r="J2535" s="61"/>
      <c r="K2535" s="61"/>
      <c r="L2535" s="60" t="s">
        <v>17490</v>
      </c>
      <c r="M2535" s="56" t="s">
        <v>17491</v>
      </c>
      <c r="N2535" s="56" t="s">
        <v>137</v>
      </c>
      <c r="O2535" s="56" t="s">
        <v>2120</v>
      </c>
      <c r="P2535" s="56" t="s">
        <v>17</v>
      </c>
      <c r="Q2535" s="59"/>
      <c r="R2535" s="61"/>
      <c r="S2535" s="61"/>
      <c r="T2535" s="61"/>
      <c r="U2535" s="66"/>
      <c r="V2535" s="61"/>
      <c r="W2535" s="61"/>
      <c r="X2535" s="56" t="s">
        <v>18</v>
      </c>
      <c r="Y2535" s="57">
        <v>43116</v>
      </c>
      <c r="Z2535" s="75"/>
      <c r="AA2535" s="64" t="s">
        <v>17493</v>
      </c>
      <c r="AB2535" s="61"/>
      <c r="AC2535" s="61"/>
      <c r="AD2535" s="61"/>
      <c r="AE2535" s="67" t="str">
        <f t="shared" si="1"/>
        <v>Nov</v>
      </c>
      <c r="AF2535" s="68" t="str">
        <f t="shared" si="2"/>
        <v>Jan</v>
      </c>
      <c r="AG2535" s="177">
        <f t="shared" si="6"/>
        <v>56</v>
      </c>
      <c r="AH2535" s="70">
        <f t="shared" si="5"/>
        <v>43090</v>
      </c>
      <c r="AI2535" s="71">
        <f ca="1"/>
        <v>-899</v>
      </c>
      <c r="AJ2535" s="71" t="str">
        <v>2017</v>
      </c>
      <c r="AK2535" s="70">
        <f t="shared" si="4"/>
        <v>43070</v>
      </c>
    </row>
    <row r="2536" spans="1:37" ht="14.4">
      <c r="A2536" s="239" t="s">
        <v>17494</v>
      </c>
      <c r="B2536" s="56" t="s">
        <v>89</v>
      </c>
      <c r="C2536" s="57">
        <v>43057</v>
      </c>
      <c r="D2536" s="56" t="s">
        <v>90</v>
      </c>
      <c r="E2536" s="56" t="s">
        <v>30</v>
      </c>
      <c r="F2536" s="271" t="s">
        <v>106</v>
      </c>
      <c r="G2536" s="168" t="s">
        <v>107</v>
      </c>
      <c r="H2536" s="169" t="s">
        <v>129</v>
      </c>
      <c r="I2536" s="59">
        <f t="shared" si="0"/>
        <v>43087</v>
      </c>
      <c r="J2536" s="61"/>
      <c r="K2536" s="61"/>
      <c r="L2536" s="60" t="s">
        <v>17513</v>
      </c>
      <c r="M2536" s="56" t="s">
        <v>17514</v>
      </c>
      <c r="N2536" s="61"/>
      <c r="O2536" s="56" t="s">
        <v>17515</v>
      </c>
      <c r="P2536" s="56" t="s">
        <v>21</v>
      </c>
      <c r="Q2536" s="59"/>
      <c r="R2536" s="61"/>
      <c r="S2536" s="61"/>
      <c r="T2536" s="61"/>
      <c r="U2536" s="66"/>
      <c r="V2536" s="61"/>
      <c r="W2536" s="61"/>
      <c r="X2536" s="56" t="s">
        <v>18</v>
      </c>
      <c r="Y2536" s="57">
        <v>43073</v>
      </c>
      <c r="Z2536" s="75"/>
      <c r="AA2536" s="64" t="s">
        <v>9266</v>
      </c>
      <c r="AB2536" s="61"/>
      <c r="AC2536" s="61"/>
      <c r="AD2536" s="61"/>
      <c r="AE2536" s="67" t="str">
        <f t="shared" si="1"/>
        <v>Nov</v>
      </c>
      <c r="AF2536" s="68" t="str">
        <f t="shared" si="2"/>
        <v>Dec</v>
      </c>
      <c r="AG2536" s="177">
        <f t="shared" si="6"/>
        <v>16</v>
      </c>
      <c r="AH2536" s="70">
        <f t="shared" si="5"/>
        <v>43087</v>
      </c>
      <c r="AI2536" s="71">
        <f ca="1"/>
        <v>-902</v>
      </c>
      <c r="AJ2536" s="71" t="str">
        <v>2017</v>
      </c>
      <c r="AK2536" s="70">
        <f t="shared" si="4"/>
        <v>43067</v>
      </c>
    </row>
    <row r="2537" spans="1:37" ht="14.4">
      <c r="A2537" s="239" t="s">
        <v>17517</v>
      </c>
      <c r="B2537" s="56" t="s">
        <v>89</v>
      </c>
      <c r="C2537" s="57">
        <v>43059</v>
      </c>
      <c r="D2537" s="56" t="s">
        <v>90</v>
      </c>
      <c r="E2537" s="56" t="s">
        <v>30</v>
      </c>
      <c r="F2537" s="271" t="s">
        <v>106</v>
      </c>
      <c r="G2537" s="168" t="s">
        <v>107</v>
      </c>
      <c r="H2537" s="169" t="s">
        <v>129</v>
      </c>
      <c r="I2537" s="59">
        <f t="shared" si="0"/>
        <v>43089</v>
      </c>
      <c r="J2537" s="61"/>
      <c r="K2537" s="61"/>
      <c r="L2537" s="60" t="s">
        <v>17518</v>
      </c>
      <c r="M2537" s="56" t="s">
        <v>17519</v>
      </c>
      <c r="N2537" s="56" t="s">
        <v>132</v>
      </c>
      <c r="O2537" s="56" t="s">
        <v>17521</v>
      </c>
      <c r="P2537" s="56" t="s">
        <v>17</v>
      </c>
      <c r="Q2537" s="59"/>
      <c r="R2537" s="61"/>
      <c r="S2537" s="61"/>
      <c r="T2537" s="61"/>
      <c r="U2537" s="66"/>
      <c r="V2537" s="61"/>
      <c r="W2537" s="61"/>
      <c r="X2537" s="56" t="s">
        <v>18</v>
      </c>
      <c r="Y2537" s="57">
        <v>43073</v>
      </c>
      <c r="Z2537" s="75"/>
      <c r="AA2537" s="64" t="s">
        <v>17523</v>
      </c>
      <c r="AB2537" s="61"/>
      <c r="AC2537" s="61"/>
      <c r="AD2537" s="61"/>
      <c r="AE2537" s="67" t="str">
        <f t="shared" si="1"/>
        <v>Nov</v>
      </c>
      <c r="AF2537" s="68" t="str">
        <f t="shared" si="2"/>
        <v>Dec</v>
      </c>
      <c r="AG2537" s="177">
        <f t="shared" si="6"/>
        <v>14</v>
      </c>
      <c r="AH2537" s="70">
        <f t="shared" si="5"/>
        <v>43089</v>
      </c>
      <c r="AI2537" s="71">
        <f ca="1"/>
        <v>-900</v>
      </c>
      <c r="AJ2537" s="71" t="str">
        <v>2017</v>
      </c>
      <c r="AK2537" s="70">
        <f t="shared" si="4"/>
        <v>43069</v>
      </c>
    </row>
    <row r="2538" spans="1:37" ht="14.4">
      <c r="A2538" s="239" t="s">
        <v>17525</v>
      </c>
      <c r="B2538" s="56" t="s">
        <v>89</v>
      </c>
      <c r="C2538" s="57">
        <v>43059</v>
      </c>
      <c r="D2538" s="56" t="s">
        <v>90</v>
      </c>
      <c r="E2538" s="56" t="s">
        <v>30</v>
      </c>
      <c r="F2538" s="271" t="s">
        <v>106</v>
      </c>
      <c r="G2538" s="168" t="s">
        <v>113</v>
      </c>
      <c r="H2538" s="169" t="s">
        <v>129</v>
      </c>
      <c r="I2538" s="59">
        <f t="shared" si="0"/>
        <v>43089</v>
      </c>
      <c r="J2538" s="61"/>
      <c r="K2538" s="61"/>
      <c r="L2538" s="60" t="s">
        <v>17527</v>
      </c>
      <c r="M2538" s="61"/>
      <c r="N2538" s="61"/>
      <c r="O2538" s="56" t="s">
        <v>17528</v>
      </c>
      <c r="P2538" s="61"/>
      <c r="Q2538" s="57">
        <v>43066</v>
      </c>
      <c r="R2538" s="61"/>
      <c r="S2538" s="61"/>
      <c r="T2538" s="61"/>
      <c r="U2538" s="66"/>
      <c r="V2538" s="61"/>
      <c r="W2538" s="61"/>
      <c r="X2538" s="61"/>
      <c r="Y2538" s="57">
        <v>43073</v>
      </c>
      <c r="Z2538" s="75"/>
      <c r="AA2538" s="64" t="s">
        <v>17529</v>
      </c>
      <c r="AB2538" s="61"/>
      <c r="AC2538" s="61"/>
      <c r="AD2538" s="61"/>
      <c r="AE2538" s="67" t="str">
        <f t="shared" si="1"/>
        <v>Nov</v>
      </c>
      <c r="AF2538" s="68" t="str">
        <f t="shared" si="2"/>
        <v>Dec</v>
      </c>
      <c r="AG2538" s="177">
        <f t="shared" si="6"/>
        <v>14</v>
      </c>
      <c r="AH2538" s="70">
        <f t="shared" si="5"/>
        <v>43089</v>
      </c>
      <c r="AI2538" s="71">
        <f ca="1"/>
        <v>-900</v>
      </c>
      <c r="AJ2538" s="71" t="str">
        <v>2017</v>
      </c>
      <c r="AK2538" s="70">
        <f t="shared" si="4"/>
        <v>43069</v>
      </c>
    </row>
    <row r="2539" spans="1:37" ht="14.4">
      <c r="A2539" s="239" t="s">
        <v>17532</v>
      </c>
      <c r="B2539" s="56" t="s">
        <v>89</v>
      </c>
      <c r="C2539" s="57">
        <v>43060</v>
      </c>
      <c r="D2539" s="56" t="s">
        <v>90</v>
      </c>
      <c r="E2539" s="56" t="s">
        <v>30</v>
      </c>
      <c r="F2539" s="271" t="s">
        <v>106</v>
      </c>
      <c r="G2539" s="168" t="s">
        <v>107</v>
      </c>
      <c r="H2539" s="169" t="s">
        <v>30</v>
      </c>
      <c r="I2539" s="59">
        <f t="shared" si="0"/>
        <v>43090</v>
      </c>
      <c r="J2539" s="61"/>
      <c r="K2539" s="61"/>
      <c r="L2539" s="60" t="s">
        <v>17533</v>
      </c>
      <c r="M2539" s="61"/>
      <c r="N2539" s="56" t="s">
        <v>37</v>
      </c>
      <c r="O2539" s="56" t="s">
        <v>17534</v>
      </c>
      <c r="P2539" s="56" t="s">
        <v>17</v>
      </c>
      <c r="Q2539" s="59"/>
      <c r="R2539" s="61"/>
      <c r="S2539" s="61"/>
      <c r="T2539" s="61"/>
      <c r="U2539" s="66"/>
      <c r="V2539" s="61"/>
      <c r="W2539" s="61"/>
      <c r="X2539" s="56" t="s">
        <v>18</v>
      </c>
      <c r="Y2539" s="57">
        <v>43073</v>
      </c>
      <c r="Z2539" s="75"/>
      <c r="AA2539" s="95"/>
      <c r="AB2539" s="61"/>
      <c r="AC2539" s="61"/>
      <c r="AD2539" s="61"/>
      <c r="AE2539" s="67" t="str">
        <f t="shared" si="1"/>
        <v>Nov</v>
      </c>
      <c r="AF2539" s="68" t="str">
        <f t="shared" si="2"/>
        <v>Dec</v>
      </c>
      <c r="AG2539" s="177">
        <f t="shared" si="6"/>
        <v>13</v>
      </c>
      <c r="AH2539" s="70">
        <f t="shared" si="5"/>
        <v>43090</v>
      </c>
      <c r="AI2539" s="71">
        <f ca="1"/>
        <v>-899</v>
      </c>
      <c r="AJ2539" s="71" t="str">
        <v>2017</v>
      </c>
      <c r="AK2539" s="70">
        <f t="shared" si="4"/>
        <v>43070</v>
      </c>
    </row>
    <row r="2540" spans="1:37" ht="14.4">
      <c r="A2540" s="239" t="s">
        <v>17539</v>
      </c>
      <c r="B2540" s="56" t="s">
        <v>89</v>
      </c>
      <c r="C2540" s="57">
        <v>43061</v>
      </c>
      <c r="D2540" s="56" t="s">
        <v>1027</v>
      </c>
      <c r="E2540" s="56" t="s">
        <v>196</v>
      </c>
      <c r="F2540" s="271" t="s">
        <v>214</v>
      </c>
      <c r="G2540" s="168" t="s">
        <v>214</v>
      </c>
      <c r="H2540" s="169" t="s">
        <v>15779</v>
      </c>
      <c r="I2540" s="57">
        <f t="shared" si="0"/>
        <v>43091</v>
      </c>
      <c r="J2540" s="56" t="s">
        <v>18</v>
      </c>
      <c r="K2540" s="56" t="s">
        <v>18</v>
      </c>
      <c r="L2540" s="60" t="s">
        <v>5139</v>
      </c>
      <c r="M2540" s="56" t="s">
        <v>17279</v>
      </c>
      <c r="N2540" s="56" t="s">
        <v>29</v>
      </c>
      <c r="O2540" s="56" t="s">
        <v>17541</v>
      </c>
      <c r="P2540" s="56" t="s">
        <v>96</v>
      </c>
      <c r="Q2540" s="57"/>
      <c r="R2540" s="56" t="s">
        <v>108</v>
      </c>
      <c r="S2540" s="56"/>
      <c r="T2540" s="61"/>
      <c r="U2540" s="56" t="s">
        <v>108</v>
      </c>
      <c r="V2540" s="61" t="s">
        <v>108</v>
      </c>
      <c r="W2540" s="61"/>
      <c r="X2540" s="56" t="s">
        <v>18</v>
      </c>
      <c r="Y2540" s="57">
        <v>43073</v>
      </c>
      <c r="Z2540" s="75"/>
      <c r="AA2540" s="64" t="s">
        <v>17542</v>
      </c>
      <c r="AB2540" s="56" t="s">
        <v>5415</v>
      </c>
      <c r="AC2540" s="61"/>
      <c r="AD2540" s="61"/>
      <c r="AE2540" s="67" t="str">
        <f t="shared" si="1"/>
        <v>Nov</v>
      </c>
      <c r="AF2540" s="68" t="str">
        <f t="shared" si="2"/>
        <v>Dec</v>
      </c>
      <c r="AG2540" s="177">
        <f t="shared" si="6"/>
        <v>12</v>
      </c>
      <c r="AH2540" s="70">
        <f t="shared" si="5"/>
        <v>43091</v>
      </c>
      <c r="AI2540" s="71">
        <f ca="1"/>
        <v>-898</v>
      </c>
      <c r="AJ2540" s="71" t="str">
        <v>2017</v>
      </c>
      <c r="AK2540" s="70">
        <f t="shared" si="4"/>
        <v>43071</v>
      </c>
    </row>
    <row r="2541" spans="1:37" ht="14.4">
      <c r="A2541" s="239" t="s">
        <v>17544</v>
      </c>
      <c r="B2541" s="56" t="s">
        <v>89</v>
      </c>
      <c r="C2541" s="57">
        <v>43060</v>
      </c>
      <c r="D2541" s="56" t="s">
        <v>90</v>
      </c>
      <c r="E2541" s="56" t="s">
        <v>112</v>
      </c>
      <c r="F2541" s="271" t="s">
        <v>106</v>
      </c>
      <c r="G2541" s="168" t="s">
        <v>113</v>
      </c>
      <c r="H2541" s="169" t="s">
        <v>112</v>
      </c>
      <c r="I2541" s="59">
        <f t="shared" si="0"/>
        <v>43090</v>
      </c>
      <c r="J2541" s="56" t="s">
        <v>1946</v>
      </c>
      <c r="K2541" s="56" t="s">
        <v>6453</v>
      </c>
      <c r="L2541" s="60" t="s">
        <v>17546</v>
      </c>
      <c r="M2541" s="56" t="s">
        <v>14290</v>
      </c>
      <c r="N2541" s="61"/>
      <c r="O2541" s="56" t="s">
        <v>17548</v>
      </c>
      <c r="P2541" s="56" t="s">
        <v>116</v>
      </c>
      <c r="Q2541" s="57">
        <v>43066</v>
      </c>
      <c r="R2541" s="61"/>
      <c r="S2541" s="61"/>
      <c r="T2541" s="61"/>
      <c r="U2541" s="66"/>
      <c r="V2541" s="61"/>
      <c r="W2541" s="61"/>
      <c r="X2541" s="61"/>
      <c r="Y2541" s="57">
        <v>43073</v>
      </c>
      <c r="Z2541" s="75"/>
      <c r="AA2541" s="64" t="s">
        <v>257</v>
      </c>
      <c r="AB2541" s="61"/>
      <c r="AC2541" s="61"/>
      <c r="AD2541" s="61"/>
      <c r="AE2541" s="67" t="str">
        <f t="shared" si="1"/>
        <v>Nov</v>
      </c>
      <c r="AF2541" s="68" t="str">
        <f t="shared" si="2"/>
        <v>Dec</v>
      </c>
      <c r="AG2541" s="177">
        <f t="shared" si="6"/>
        <v>13</v>
      </c>
      <c r="AH2541" s="70">
        <f t="shared" si="5"/>
        <v>43090</v>
      </c>
      <c r="AI2541" s="71">
        <f ca="1"/>
        <v>-899</v>
      </c>
      <c r="AJ2541" s="71" t="str">
        <v>2017</v>
      </c>
      <c r="AK2541" s="70">
        <f t="shared" si="4"/>
        <v>43070</v>
      </c>
    </row>
    <row r="2542" spans="1:37" ht="14.4">
      <c r="A2542" s="239" t="s">
        <v>17550</v>
      </c>
      <c r="B2542" s="56" t="s">
        <v>89</v>
      </c>
      <c r="C2542" s="57">
        <v>43060</v>
      </c>
      <c r="D2542" s="56" t="s">
        <v>90</v>
      </c>
      <c r="E2542" s="56" t="s">
        <v>112</v>
      </c>
      <c r="F2542" s="271" t="s">
        <v>106</v>
      </c>
      <c r="G2542" s="168" t="s">
        <v>113</v>
      </c>
      <c r="H2542" s="169" t="s">
        <v>112</v>
      </c>
      <c r="I2542" s="59">
        <f t="shared" si="0"/>
        <v>43090</v>
      </c>
      <c r="J2542" s="56" t="s">
        <v>18</v>
      </c>
      <c r="K2542" s="56" t="s">
        <v>14</v>
      </c>
      <c r="L2542" s="60" t="s">
        <v>17551</v>
      </c>
      <c r="M2542" s="56" t="s">
        <v>17552</v>
      </c>
      <c r="N2542" s="61"/>
      <c r="O2542" s="56" t="s">
        <v>17553</v>
      </c>
      <c r="P2542" s="56" t="s">
        <v>116</v>
      </c>
      <c r="Q2542" s="57">
        <v>43066</v>
      </c>
      <c r="R2542" s="61"/>
      <c r="S2542" s="61"/>
      <c r="T2542" s="61"/>
      <c r="U2542" s="66"/>
      <c r="V2542" s="61"/>
      <c r="W2542" s="61"/>
      <c r="X2542" s="61"/>
      <c r="Y2542" s="57">
        <v>43073</v>
      </c>
      <c r="Z2542" s="75"/>
      <c r="AA2542" s="64" t="s">
        <v>257</v>
      </c>
      <c r="AB2542" s="61"/>
      <c r="AC2542" s="61"/>
      <c r="AD2542" s="61"/>
      <c r="AE2542" s="67" t="str">
        <f t="shared" si="1"/>
        <v>Nov</v>
      </c>
      <c r="AF2542" s="68" t="str">
        <f t="shared" si="2"/>
        <v>Dec</v>
      </c>
      <c r="AG2542" s="177">
        <f t="shared" si="6"/>
        <v>13</v>
      </c>
      <c r="AH2542" s="70">
        <f t="shared" si="5"/>
        <v>43090</v>
      </c>
      <c r="AI2542" s="71">
        <f ca="1"/>
        <v>-899</v>
      </c>
      <c r="AJ2542" s="71" t="str">
        <v>2017</v>
      </c>
      <c r="AK2542" s="70">
        <f t="shared" si="4"/>
        <v>43070</v>
      </c>
    </row>
    <row r="2543" spans="1:37" ht="14.4">
      <c r="A2543" s="363" t="s">
        <v>17555</v>
      </c>
      <c r="B2543" s="303" t="s">
        <v>89</v>
      </c>
      <c r="C2543" s="57">
        <v>43060</v>
      </c>
      <c r="D2543" s="56" t="s">
        <v>90</v>
      </c>
      <c r="E2543" s="56" t="s">
        <v>112</v>
      </c>
      <c r="F2543" s="271" t="s">
        <v>106</v>
      </c>
      <c r="G2543" s="168" t="s">
        <v>113</v>
      </c>
      <c r="H2543" s="169" t="s">
        <v>112</v>
      </c>
      <c r="I2543" s="59">
        <f t="shared" si="0"/>
        <v>43090</v>
      </c>
      <c r="J2543" s="56" t="s">
        <v>1946</v>
      </c>
      <c r="K2543" s="56" t="s">
        <v>6453</v>
      </c>
      <c r="L2543" s="60" t="s">
        <v>17560</v>
      </c>
      <c r="M2543" s="56" t="s">
        <v>17561</v>
      </c>
      <c r="N2543" s="61"/>
      <c r="O2543" s="56" t="s">
        <v>17562</v>
      </c>
      <c r="P2543" s="56" t="s">
        <v>116</v>
      </c>
      <c r="Q2543" s="57"/>
      <c r="R2543" s="61"/>
      <c r="S2543" s="61"/>
      <c r="T2543" s="61"/>
      <c r="U2543" s="66"/>
      <c r="V2543" s="61"/>
      <c r="W2543" s="61"/>
      <c r="X2543" s="61"/>
      <c r="Y2543" s="57">
        <v>43073</v>
      </c>
      <c r="Z2543" s="75"/>
      <c r="AA2543" s="95"/>
      <c r="AB2543" s="61"/>
      <c r="AC2543" s="61"/>
      <c r="AD2543" s="61"/>
      <c r="AE2543" s="67" t="str">
        <f t="shared" si="1"/>
        <v>Nov</v>
      </c>
      <c r="AF2543" s="68" t="str">
        <f t="shared" si="2"/>
        <v>Dec</v>
      </c>
      <c r="AG2543" s="177">
        <f t="shared" si="6"/>
        <v>13</v>
      </c>
      <c r="AH2543" s="70">
        <f t="shared" si="5"/>
        <v>43090</v>
      </c>
      <c r="AI2543" s="71">
        <f ca="1"/>
        <v>-899</v>
      </c>
      <c r="AJ2543" s="71" t="str">
        <v>2017</v>
      </c>
      <c r="AK2543" s="70">
        <f t="shared" si="4"/>
        <v>43070</v>
      </c>
    </row>
    <row r="2544" spans="1:37" ht="14.4">
      <c r="A2544" s="239" t="s">
        <v>17563</v>
      </c>
      <c r="B2544" s="56" t="s">
        <v>89</v>
      </c>
      <c r="C2544" s="57">
        <v>43061</v>
      </c>
      <c r="D2544" s="56" t="s">
        <v>90</v>
      </c>
      <c r="E2544" s="56" t="s">
        <v>15779</v>
      </c>
      <c r="F2544" s="271" t="s">
        <v>214</v>
      </c>
      <c r="G2544" s="168" t="s">
        <v>214</v>
      </c>
      <c r="H2544" s="169" t="s">
        <v>2445</v>
      </c>
      <c r="I2544" s="57">
        <f t="shared" si="0"/>
        <v>43091</v>
      </c>
      <c r="J2544" s="56" t="s">
        <v>18</v>
      </c>
      <c r="K2544" s="56" t="s">
        <v>18</v>
      </c>
      <c r="L2544" s="60" t="s">
        <v>17565</v>
      </c>
      <c r="M2544" s="56" t="s">
        <v>17566</v>
      </c>
      <c r="N2544" s="61"/>
      <c r="O2544" s="61"/>
      <c r="P2544" s="56" t="s">
        <v>96</v>
      </c>
      <c r="Q2544" s="57"/>
      <c r="R2544" s="56" t="s">
        <v>108</v>
      </c>
      <c r="S2544" s="56"/>
      <c r="T2544" s="61"/>
      <c r="U2544" s="56" t="s">
        <v>108</v>
      </c>
      <c r="V2544" s="61" t="s">
        <v>108</v>
      </c>
      <c r="W2544" s="61"/>
      <c r="X2544" s="56" t="s">
        <v>18</v>
      </c>
      <c r="Y2544" s="57">
        <v>43073</v>
      </c>
      <c r="Z2544" s="75"/>
      <c r="AA2544" s="64" t="s">
        <v>17569</v>
      </c>
      <c r="AB2544" s="56" t="s">
        <v>5415</v>
      </c>
      <c r="AC2544" s="61"/>
      <c r="AD2544" s="61"/>
      <c r="AE2544" s="67" t="str">
        <f t="shared" si="1"/>
        <v>Nov</v>
      </c>
      <c r="AF2544" s="68" t="str">
        <f t="shared" si="2"/>
        <v>Dec</v>
      </c>
      <c r="AG2544" s="177">
        <f t="shared" si="6"/>
        <v>12</v>
      </c>
      <c r="AH2544" s="70">
        <f t="shared" si="5"/>
        <v>43091</v>
      </c>
      <c r="AI2544" s="71">
        <f ca="1"/>
        <v>-898</v>
      </c>
      <c r="AJ2544" s="71" t="str">
        <v>2017</v>
      </c>
      <c r="AK2544" s="70">
        <f t="shared" si="4"/>
        <v>43071</v>
      </c>
    </row>
    <row r="2545" spans="1:37" ht="14.4">
      <c r="A2545" s="239" t="s">
        <v>17570</v>
      </c>
      <c r="B2545" s="56" t="s">
        <v>89</v>
      </c>
      <c r="C2545" s="57">
        <v>43061</v>
      </c>
      <c r="D2545" s="56" t="s">
        <v>90</v>
      </c>
      <c r="E2545" s="56" t="s">
        <v>15779</v>
      </c>
      <c r="F2545" s="271" t="s">
        <v>214</v>
      </c>
      <c r="G2545" s="168" t="s">
        <v>214</v>
      </c>
      <c r="H2545" s="169" t="s">
        <v>2445</v>
      </c>
      <c r="I2545" s="57">
        <f t="shared" si="0"/>
        <v>43091</v>
      </c>
      <c r="J2545" s="56" t="s">
        <v>18</v>
      </c>
      <c r="K2545" s="56" t="s">
        <v>18</v>
      </c>
      <c r="L2545" s="60" t="s">
        <v>17579</v>
      </c>
      <c r="M2545" s="61"/>
      <c r="N2545" s="61"/>
      <c r="O2545" s="56" t="s">
        <v>17580</v>
      </c>
      <c r="P2545" s="56" t="s">
        <v>96</v>
      </c>
      <c r="Q2545" s="57"/>
      <c r="R2545" s="56" t="s">
        <v>108</v>
      </c>
      <c r="S2545" s="56"/>
      <c r="T2545" s="56" t="s">
        <v>18</v>
      </c>
      <c r="U2545" s="56" t="s">
        <v>108</v>
      </c>
      <c r="V2545" s="56" t="s">
        <v>18</v>
      </c>
      <c r="W2545" s="61"/>
      <c r="X2545" s="56" t="s">
        <v>18</v>
      </c>
      <c r="Y2545" s="57">
        <v>43073</v>
      </c>
      <c r="Z2545" s="75"/>
      <c r="AA2545" s="64" t="s">
        <v>17582</v>
      </c>
      <c r="AB2545" s="56" t="s">
        <v>5415</v>
      </c>
      <c r="AC2545" s="61"/>
      <c r="AD2545" s="61"/>
      <c r="AE2545" s="67" t="str">
        <f t="shared" si="1"/>
        <v>Nov</v>
      </c>
      <c r="AF2545" s="68" t="str">
        <f t="shared" si="2"/>
        <v>Dec</v>
      </c>
      <c r="AG2545" s="177">
        <f t="shared" si="6"/>
        <v>12</v>
      </c>
      <c r="AH2545" s="70">
        <f t="shared" si="5"/>
        <v>43091</v>
      </c>
      <c r="AI2545" s="71">
        <f ca="1"/>
        <v>-898</v>
      </c>
      <c r="AJ2545" s="71" t="str">
        <v>2017</v>
      </c>
      <c r="AK2545" s="70">
        <f t="shared" si="4"/>
        <v>43071</v>
      </c>
    </row>
    <row r="2546" spans="1:37" ht="14.4">
      <c r="A2546" s="239" t="s">
        <v>17583</v>
      </c>
      <c r="B2546" s="56" t="s">
        <v>89</v>
      </c>
      <c r="C2546" s="57">
        <v>43061</v>
      </c>
      <c r="D2546" s="56" t="s">
        <v>131</v>
      </c>
      <c r="E2546" s="56" t="s">
        <v>30</v>
      </c>
      <c r="F2546" s="271" t="s">
        <v>106</v>
      </c>
      <c r="G2546" s="168" t="s">
        <v>107</v>
      </c>
      <c r="H2546" s="169" t="s">
        <v>30</v>
      </c>
      <c r="I2546" s="59">
        <f t="shared" si="0"/>
        <v>43091</v>
      </c>
      <c r="J2546" s="61"/>
      <c r="K2546" s="61"/>
      <c r="L2546" s="60" t="s">
        <v>15018</v>
      </c>
      <c r="M2546" s="56" t="s">
        <v>17584</v>
      </c>
      <c r="N2546" s="56" t="s">
        <v>236</v>
      </c>
      <c r="O2546" s="61"/>
      <c r="P2546" s="56" t="s">
        <v>17</v>
      </c>
      <c r="Q2546" s="59"/>
      <c r="R2546" s="61"/>
      <c r="S2546" s="61"/>
      <c r="T2546" s="61"/>
      <c r="U2546" s="66"/>
      <c r="V2546" s="61"/>
      <c r="W2546" s="61"/>
      <c r="X2546" s="56" t="s">
        <v>14</v>
      </c>
      <c r="Y2546" s="57">
        <v>43073</v>
      </c>
      <c r="Z2546" s="63">
        <v>10</v>
      </c>
      <c r="AA2546" s="64" t="s">
        <v>17585</v>
      </c>
      <c r="AB2546" s="61"/>
      <c r="AC2546" s="61"/>
      <c r="AD2546" s="61"/>
      <c r="AE2546" s="67" t="str">
        <f t="shared" si="1"/>
        <v>Nov</v>
      </c>
      <c r="AF2546" s="68" t="str">
        <f t="shared" si="2"/>
        <v>Dec</v>
      </c>
      <c r="AG2546" s="177">
        <f t="shared" si="6"/>
        <v>12</v>
      </c>
      <c r="AH2546" s="70">
        <f t="shared" si="5"/>
        <v>43091</v>
      </c>
      <c r="AI2546" s="71">
        <f ca="1"/>
        <v>-898</v>
      </c>
      <c r="AJ2546" s="71" t="str">
        <v>2017</v>
      </c>
      <c r="AK2546" s="70">
        <f t="shared" si="4"/>
        <v>43071</v>
      </c>
    </row>
    <row r="2547" spans="1:37" ht="14.4">
      <c r="A2547" s="239" t="s">
        <v>17587</v>
      </c>
      <c r="B2547" s="56" t="s">
        <v>89</v>
      </c>
      <c r="C2547" s="57">
        <v>43060</v>
      </c>
      <c r="D2547" s="56" t="s">
        <v>1027</v>
      </c>
      <c r="E2547" s="56" t="s">
        <v>30</v>
      </c>
      <c r="F2547" s="271" t="s">
        <v>106</v>
      </c>
      <c r="G2547" s="168" t="s">
        <v>107</v>
      </c>
      <c r="H2547" s="169" t="s">
        <v>30</v>
      </c>
      <c r="I2547" s="59">
        <f t="shared" si="0"/>
        <v>43090</v>
      </c>
      <c r="J2547" s="61"/>
      <c r="K2547" s="61"/>
      <c r="L2547" s="60" t="s">
        <v>642</v>
      </c>
      <c r="M2547" s="56" t="s">
        <v>17588</v>
      </c>
      <c r="N2547" s="56" t="s">
        <v>44</v>
      </c>
      <c r="O2547" s="56" t="s">
        <v>17589</v>
      </c>
      <c r="P2547" s="56" t="s">
        <v>21</v>
      </c>
      <c r="Q2547" s="59"/>
      <c r="R2547" s="61"/>
      <c r="S2547" s="61"/>
      <c r="T2547" s="61"/>
      <c r="U2547" s="66"/>
      <c r="V2547" s="61"/>
      <c r="W2547" s="61"/>
      <c r="X2547" s="56" t="s">
        <v>18</v>
      </c>
      <c r="Y2547" s="57">
        <v>43073</v>
      </c>
      <c r="Z2547" s="63">
        <v>10</v>
      </c>
      <c r="AA2547" s="95"/>
      <c r="AB2547" s="61"/>
      <c r="AC2547" s="61"/>
      <c r="AD2547" s="61"/>
      <c r="AE2547" s="67" t="str">
        <f t="shared" si="1"/>
        <v>Nov</v>
      </c>
      <c r="AF2547" s="68" t="str">
        <f t="shared" si="2"/>
        <v>Dec</v>
      </c>
      <c r="AG2547" s="177">
        <f t="shared" si="6"/>
        <v>13</v>
      </c>
      <c r="AH2547" s="70">
        <f t="shared" si="5"/>
        <v>43090</v>
      </c>
      <c r="AI2547" s="71">
        <f ca="1"/>
        <v>-899</v>
      </c>
      <c r="AJ2547" s="71" t="str">
        <v>2017</v>
      </c>
      <c r="AK2547" s="70">
        <f t="shared" si="4"/>
        <v>43070</v>
      </c>
    </row>
    <row r="2548" spans="1:37" ht="14.4">
      <c r="A2548" s="239" t="s">
        <v>17591</v>
      </c>
      <c r="B2548" s="56" t="s">
        <v>89</v>
      </c>
      <c r="C2548" s="57">
        <v>43060</v>
      </c>
      <c r="D2548" s="56" t="s">
        <v>1027</v>
      </c>
      <c r="E2548" s="56" t="s">
        <v>30</v>
      </c>
      <c r="F2548" s="271" t="s">
        <v>106</v>
      </c>
      <c r="G2548" s="168" t="s">
        <v>107</v>
      </c>
      <c r="H2548" s="169" t="s">
        <v>30</v>
      </c>
      <c r="I2548" s="59">
        <f t="shared" si="0"/>
        <v>43090</v>
      </c>
      <c r="J2548" s="61"/>
      <c r="K2548" s="61"/>
      <c r="L2548" s="60" t="s">
        <v>642</v>
      </c>
      <c r="M2548" s="56" t="s">
        <v>17593</v>
      </c>
      <c r="N2548" s="56" t="s">
        <v>44</v>
      </c>
      <c r="O2548" s="61"/>
      <c r="P2548" s="56" t="s">
        <v>96</v>
      </c>
      <c r="Q2548" s="59"/>
      <c r="R2548" s="61"/>
      <c r="S2548" s="61"/>
      <c r="T2548" s="61"/>
      <c r="U2548" s="66"/>
      <c r="V2548" s="61"/>
      <c r="W2548" s="61"/>
      <c r="X2548" s="56" t="s">
        <v>14</v>
      </c>
      <c r="Y2548" s="57">
        <v>43073</v>
      </c>
      <c r="Z2548" s="63">
        <v>10</v>
      </c>
      <c r="AA2548" s="64" t="s">
        <v>8994</v>
      </c>
      <c r="AB2548" s="61"/>
      <c r="AC2548" s="61"/>
      <c r="AD2548" s="61"/>
      <c r="AE2548" s="67" t="str">
        <f t="shared" si="1"/>
        <v>Nov</v>
      </c>
      <c r="AF2548" s="68" t="str">
        <f t="shared" si="2"/>
        <v>Dec</v>
      </c>
      <c r="AG2548" s="177">
        <f t="shared" si="6"/>
        <v>13</v>
      </c>
      <c r="AH2548" s="70">
        <f t="shared" si="5"/>
        <v>43090</v>
      </c>
      <c r="AI2548" s="71">
        <f ca="1"/>
        <v>-899</v>
      </c>
      <c r="AJ2548" s="71" t="str">
        <v>2017</v>
      </c>
      <c r="AK2548" s="70">
        <f t="shared" si="4"/>
        <v>43070</v>
      </c>
    </row>
    <row r="2549" spans="1:37" ht="14.4">
      <c r="A2549" s="239" t="s">
        <v>17596</v>
      </c>
      <c r="B2549" s="56" t="s">
        <v>89</v>
      </c>
      <c r="C2549" s="57">
        <v>43066</v>
      </c>
      <c r="D2549" s="56" t="s">
        <v>90</v>
      </c>
      <c r="E2549" s="56" t="s">
        <v>140</v>
      </c>
      <c r="F2549" s="271" t="s">
        <v>106</v>
      </c>
      <c r="G2549" s="168" t="s">
        <v>107</v>
      </c>
      <c r="H2549" s="169" t="s">
        <v>140</v>
      </c>
      <c r="I2549" s="59">
        <f t="shared" si="0"/>
        <v>43096</v>
      </c>
      <c r="J2549" s="61"/>
      <c r="K2549" s="61"/>
      <c r="L2549" s="60" t="s">
        <v>17597</v>
      </c>
      <c r="M2549" s="56" t="s">
        <v>17598</v>
      </c>
      <c r="N2549" s="56" t="s">
        <v>137</v>
      </c>
      <c r="O2549" s="56" t="s">
        <v>17599</v>
      </c>
      <c r="P2549" s="56" t="s">
        <v>17</v>
      </c>
      <c r="Q2549" s="59"/>
      <c r="R2549" s="61"/>
      <c r="S2549" s="61"/>
      <c r="T2549" s="61"/>
      <c r="U2549" s="66"/>
      <c r="V2549" s="61"/>
      <c r="W2549" s="56" t="s">
        <v>200</v>
      </c>
      <c r="X2549" s="56" t="s">
        <v>14</v>
      </c>
      <c r="Y2549" s="57">
        <v>43073</v>
      </c>
      <c r="Z2549" s="75"/>
      <c r="AA2549" s="64" t="s">
        <v>17601</v>
      </c>
      <c r="AB2549" s="61"/>
      <c r="AC2549" s="61"/>
      <c r="AD2549" s="61"/>
      <c r="AE2549" s="67" t="str">
        <f t="shared" si="1"/>
        <v>Nov</v>
      </c>
      <c r="AF2549" s="68" t="str">
        <f t="shared" si="2"/>
        <v>Dec</v>
      </c>
      <c r="AG2549" s="177">
        <f t="shared" si="6"/>
        <v>7</v>
      </c>
      <c r="AH2549" s="70">
        <f t="shared" si="5"/>
        <v>43096</v>
      </c>
      <c r="AI2549" s="71">
        <f ca="1"/>
        <v>-893</v>
      </c>
      <c r="AJ2549" s="71" t="str">
        <v>2017</v>
      </c>
      <c r="AK2549" s="70">
        <f t="shared" si="4"/>
        <v>43076</v>
      </c>
    </row>
    <row r="2550" spans="1:37" ht="14.4">
      <c r="A2550" s="239" t="s">
        <v>17602</v>
      </c>
      <c r="B2550" s="56" t="s">
        <v>89</v>
      </c>
      <c r="C2550" s="57">
        <v>43066</v>
      </c>
      <c r="D2550" s="56" t="s">
        <v>90</v>
      </c>
      <c r="E2550" s="56" t="s">
        <v>140</v>
      </c>
      <c r="F2550" s="271" t="s">
        <v>106</v>
      </c>
      <c r="G2550" s="168" t="s">
        <v>107</v>
      </c>
      <c r="H2550" s="169" t="s">
        <v>140</v>
      </c>
      <c r="I2550" s="59">
        <f t="shared" si="0"/>
        <v>43096</v>
      </c>
      <c r="J2550" s="61"/>
      <c r="K2550" s="61"/>
      <c r="L2550" s="60" t="s">
        <v>17604</v>
      </c>
      <c r="M2550" s="56" t="s">
        <v>17605</v>
      </c>
      <c r="N2550" s="56" t="s">
        <v>33</v>
      </c>
      <c r="O2550" s="56" t="s">
        <v>17606</v>
      </c>
      <c r="P2550" s="56" t="s">
        <v>96</v>
      </c>
      <c r="Q2550" s="59"/>
      <c r="R2550" s="61"/>
      <c r="S2550" s="61"/>
      <c r="T2550" s="61"/>
      <c r="U2550" s="66"/>
      <c r="V2550" s="61"/>
      <c r="W2550" s="61"/>
      <c r="X2550" s="56" t="s">
        <v>18</v>
      </c>
      <c r="Y2550" s="57">
        <v>43073</v>
      </c>
      <c r="Z2550" s="75"/>
      <c r="AA2550" s="64" t="s">
        <v>17608</v>
      </c>
      <c r="AB2550" s="61"/>
      <c r="AC2550" s="61"/>
      <c r="AD2550" s="61"/>
      <c r="AE2550" s="67" t="str">
        <f t="shared" si="1"/>
        <v>Nov</v>
      </c>
      <c r="AF2550" s="68" t="str">
        <f t="shared" si="2"/>
        <v>Dec</v>
      </c>
      <c r="AG2550" s="177">
        <f t="shared" si="6"/>
        <v>7</v>
      </c>
      <c r="AH2550" s="70">
        <f t="shared" si="5"/>
        <v>43096</v>
      </c>
      <c r="AI2550" s="71">
        <f ca="1"/>
        <v>-893</v>
      </c>
      <c r="AJ2550" s="71" t="str">
        <v>2017</v>
      </c>
      <c r="AK2550" s="70">
        <f t="shared" si="4"/>
        <v>43076</v>
      </c>
    </row>
    <row r="2551" spans="1:37" ht="14.4">
      <c r="A2551" s="239" t="s">
        <v>17610</v>
      </c>
      <c r="B2551" s="56" t="s">
        <v>89</v>
      </c>
      <c r="C2551" s="57">
        <v>43052</v>
      </c>
      <c r="D2551" s="56" t="s">
        <v>131</v>
      </c>
      <c r="E2551" s="56" t="s">
        <v>30</v>
      </c>
      <c r="F2551" s="271" t="s">
        <v>106</v>
      </c>
      <c r="G2551" s="168" t="s">
        <v>107</v>
      </c>
      <c r="H2551" s="169" t="s">
        <v>30</v>
      </c>
      <c r="I2551" s="59">
        <f t="shared" si="0"/>
        <v>43082</v>
      </c>
      <c r="J2551" s="61"/>
      <c r="K2551" s="61"/>
      <c r="L2551" s="60" t="s">
        <v>145</v>
      </c>
      <c r="M2551" s="56" t="s">
        <v>17612</v>
      </c>
      <c r="N2551" s="56" t="s">
        <v>132</v>
      </c>
      <c r="O2551" s="56" t="s">
        <v>17614</v>
      </c>
      <c r="P2551" s="56" t="s">
        <v>17</v>
      </c>
      <c r="Q2551" s="57"/>
      <c r="R2551" s="61"/>
      <c r="S2551" s="61"/>
      <c r="T2551" s="61"/>
      <c r="U2551" s="66"/>
      <c r="V2551" s="61"/>
      <c r="W2551" s="61"/>
      <c r="X2551" s="56" t="s">
        <v>18</v>
      </c>
      <c r="Y2551" s="57">
        <v>43073</v>
      </c>
      <c r="Z2551" s="63">
        <v>10</v>
      </c>
      <c r="AA2551" s="64"/>
      <c r="AB2551" s="61"/>
      <c r="AC2551" s="61"/>
      <c r="AD2551" s="61"/>
      <c r="AE2551" s="67" t="str">
        <f t="shared" si="1"/>
        <v>Nov</v>
      </c>
      <c r="AF2551" s="68" t="str">
        <f t="shared" si="2"/>
        <v>Dec</v>
      </c>
      <c r="AG2551" s="177">
        <f t="shared" si="6"/>
        <v>21</v>
      </c>
      <c r="AH2551" s="70">
        <f t="shared" si="5"/>
        <v>43082</v>
      </c>
      <c r="AI2551" s="71">
        <f ca="1"/>
        <v>-907</v>
      </c>
      <c r="AJ2551" s="71" t="str">
        <v>2017</v>
      </c>
      <c r="AK2551" s="70">
        <f t="shared" si="4"/>
        <v>43062</v>
      </c>
    </row>
    <row r="2552" spans="1:37" ht="14.4">
      <c r="A2552" s="239" t="s">
        <v>17615</v>
      </c>
      <c r="B2552" s="56" t="s">
        <v>89</v>
      </c>
      <c r="C2552" s="57">
        <v>43035</v>
      </c>
      <c r="D2552" s="56" t="s">
        <v>131</v>
      </c>
      <c r="E2552" s="56" t="s">
        <v>30</v>
      </c>
      <c r="F2552" s="271" t="s">
        <v>106</v>
      </c>
      <c r="G2552" s="168" t="s">
        <v>107</v>
      </c>
      <c r="H2552" s="169" t="s">
        <v>30</v>
      </c>
      <c r="I2552" s="59">
        <f t="shared" si="0"/>
        <v>43065</v>
      </c>
      <c r="J2552" s="61"/>
      <c r="K2552" s="61"/>
      <c r="L2552" s="60" t="s">
        <v>145</v>
      </c>
      <c r="M2552" s="56" t="s">
        <v>17616</v>
      </c>
      <c r="N2552" s="56" t="s">
        <v>355</v>
      </c>
      <c r="O2552" s="56" t="s">
        <v>17618</v>
      </c>
      <c r="P2552" s="56" t="s">
        <v>17</v>
      </c>
      <c r="Q2552" s="59"/>
      <c r="R2552" s="61"/>
      <c r="S2552" s="61"/>
      <c r="T2552" s="61"/>
      <c r="U2552" s="66"/>
      <c r="V2552" s="61"/>
      <c r="W2552" s="61"/>
      <c r="X2552" s="56" t="s">
        <v>18</v>
      </c>
      <c r="Y2552" s="57">
        <v>43073</v>
      </c>
      <c r="Z2552" s="63">
        <v>10</v>
      </c>
      <c r="AA2552" s="95"/>
      <c r="AB2552" s="61"/>
      <c r="AC2552" s="61"/>
      <c r="AD2552" s="61"/>
      <c r="AE2552" s="67" t="str">
        <f t="shared" si="1"/>
        <v>Oct</v>
      </c>
      <c r="AF2552" s="68" t="str">
        <f t="shared" si="2"/>
        <v>Dec</v>
      </c>
      <c r="AG2552" s="177">
        <f t="shared" si="6"/>
        <v>38</v>
      </c>
      <c r="AH2552" s="70">
        <f t="shared" si="5"/>
        <v>43065</v>
      </c>
      <c r="AI2552" s="71">
        <f ca="1"/>
        <v>-924</v>
      </c>
      <c r="AJ2552" s="71" t="str">
        <v>2017</v>
      </c>
      <c r="AK2552" s="70">
        <f t="shared" si="4"/>
        <v>43045</v>
      </c>
    </row>
    <row r="2553" spans="1:37" ht="14.4">
      <c r="A2553" s="239" t="s">
        <v>17620</v>
      </c>
      <c r="B2553" s="56" t="s">
        <v>89</v>
      </c>
      <c r="C2553" s="57">
        <v>43064</v>
      </c>
      <c r="D2553" s="56" t="s">
        <v>131</v>
      </c>
      <c r="E2553" s="56" t="s">
        <v>30</v>
      </c>
      <c r="F2553" s="271" t="s">
        <v>106</v>
      </c>
      <c r="G2553" s="168" t="s">
        <v>107</v>
      </c>
      <c r="H2553" s="169" t="s">
        <v>30</v>
      </c>
      <c r="I2553" s="59">
        <f t="shared" si="0"/>
        <v>43094</v>
      </c>
      <c r="J2553" s="61"/>
      <c r="K2553" s="61"/>
      <c r="L2553" s="60" t="s">
        <v>1723</v>
      </c>
      <c r="M2553" s="56" t="s">
        <v>17621</v>
      </c>
      <c r="N2553" s="61"/>
      <c r="O2553" s="56" t="s">
        <v>17622</v>
      </c>
      <c r="P2553" s="56" t="s">
        <v>17</v>
      </c>
      <c r="Q2553" s="59"/>
      <c r="R2553" s="61"/>
      <c r="S2553" s="61"/>
      <c r="T2553" s="61"/>
      <c r="U2553" s="66"/>
      <c r="V2553" s="61"/>
      <c r="W2553" s="61"/>
      <c r="X2553" s="56" t="s">
        <v>14</v>
      </c>
      <c r="Y2553" s="57">
        <v>43073</v>
      </c>
      <c r="Z2553" s="63">
        <v>10</v>
      </c>
      <c r="AA2553" s="64" t="s">
        <v>17623</v>
      </c>
      <c r="AB2553" s="61"/>
      <c r="AC2553" s="61"/>
      <c r="AD2553" s="61"/>
      <c r="AE2553" s="67" t="str">
        <f t="shared" si="1"/>
        <v>Nov</v>
      </c>
      <c r="AF2553" s="68" t="str">
        <f t="shared" si="2"/>
        <v>Dec</v>
      </c>
      <c r="AG2553" s="177">
        <f t="shared" si="6"/>
        <v>9</v>
      </c>
      <c r="AH2553" s="70">
        <f t="shared" si="5"/>
        <v>43094</v>
      </c>
      <c r="AI2553" s="71">
        <f ca="1"/>
        <v>-895</v>
      </c>
      <c r="AJ2553" s="71" t="str">
        <v>2017</v>
      </c>
      <c r="AK2553" s="70">
        <f t="shared" si="4"/>
        <v>43074</v>
      </c>
    </row>
    <row r="2554" spans="1:37" ht="14.4">
      <c r="A2554" s="239" t="s">
        <v>17625</v>
      </c>
      <c r="B2554" s="56" t="s">
        <v>89</v>
      </c>
      <c r="C2554" s="57">
        <v>43066</v>
      </c>
      <c r="D2554" s="56" t="s">
        <v>90</v>
      </c>
      <c r="E2554" s="56" t="s">
        <v>30</v>
      </c>
      <c r="F2554" s="271" t="s">
        <v>106</v>
      </c>
      <c r="G2554" s="168" t="s">
        <v>107</v>
      </c>
      <c r="H2554" s="169" t="s">
        <v>30</v>
      </c>
      <c r="I2554" s="59">
        <f t="shared" si="0"/>
        <v>43096</v>
      </c>
      <c r="J2554" s="61"/>
      <c r="K2554" s="61"/>
      <c r="L2554" s="60" t="s">
        <v>17627</v>
      </c>
      <c r="M2554" s="56" t="s">
        <v>17628</v>
      </c>
      <c r="N2554" s="56" t="s">
        <v>22</v>
      </c>
      <c r="O2554" s="56" t="s">
        <v>17629</v>
      </c>
      <c r="P2554" s="56" t="s">
        <v>17</v>
      </c>
      <c r="Q2554" s="59"/>
      <c r="R2554" s="61"/>
      <c r="S2554" s="61"/>
      <c r="T2554" s="61"/>
      <c r="U2554" s="66"/>
      <c r="V2554" s="61"/>
      <c r="W2554" s="61"/>
      <c r="X2554" s="56" t="s">
        <v>18</v>
      </c>
      <c r="Y2554" s="57">
        <v>43073</v>
      </c>
      <c r="Z2554" s="63">
        <v>10</v>
      </c>
      <c r="AA2554" s="95"/>
      <c r="AB2554" s="61"/>
      <c r="AC2554" s="61"/>
      <c r="AD2554" s="61"/>
      <c r="AE2554" s="67" t="str">
        <f t="shared" si="1"/>
        <v>Nov</v>
      </c>
      <c r="AF2554" s="68" t="str">
        <f t="shared" si="2"/>
        <v>Dec</v>
      </c>
      <c r="AG2554" s="177">
        <f t="shared" si="6"/>
        <v>7</v>
      </c>
      <c r="AH2554" s="70">
        <f t="shared" si="5"/>
        <v>43096</v>
      </c>
      <c r="AI2554" s="71">
        <f ca="1"/>
        <v>-893</v>
      </c>
      <c r="AJ2554" s="71" t="str">
        <v>2017</v>
      </c>
      <c r="AK2554" s="70">
        <f t="shared" si="4"/>
        <v>43076</v>
      </c>
    </row>
    <row r="2555" spans="1:37" ht="14.4">
      <c r="A2555" s="239" t="s">
        <v>17630</v>
      </c>
      <c r="B2555" s="56" t="s">
        <v>89</v>
      </c>
      <c r="C2555" s="57">
        <v>43066</v>
      </c>
      <c r="D2555" s="56" t="s">
        <v>131</v>
      </c>
      <c r="E2555" s="56" t="s">
        <v>140</v>
      </c>
      <c r="F2555" s="271" t="s">
        <v>106</v>
      </c>
      <c r="G2555" s="168" t="s">
        <v>107</v>
      </c>
      <c r="H2555" s="169" t="s">
        <v>140</v>
      </c>
      <c r="I2555" s="59">
        <f t="shared" si="0"/>
        <v>43096</v>
      </c>
      <c r="J2555" s="61"/>
      <c r="K2555" s="61"/>
      <c r="L2555" s="60" t="s">
        <v>17632</v>
      </c>
      <c r="M2555" s="56" t="s">
        <v>17633</v>
      </c>
      <c r="N2555" s="61"/>
      <c r="O2555" s="61"/>
      <c r="P2555" s="61"/>
      <c r="Q2555" s="59"/>
      <c r="R2555" s="61"/>
      <c r="S2555" s="61"/>
      <c r="T2555" s="61"/>
      <c r="U2555" s="66"/>
      <c r="V2555" s="61"/>
      <c r="W2555" s="61"/>
      <c r="X2555" s="61"/>
      <c r="Y2555" s="57">
        <v>43073</v>
      </c>
      <c r="Z2555" s="75"/>
      <c r="AA2555" s="95"/>
      <c r="AB2555" s="61"/>
      <c r="AC2555" s="61"/>
      <c r="AD2555" s="61"/>
      <c r="AE2555" s="67" t="str">
        <f t="shared" si="1"/>
        <v>Nov</v>
      </c>
      <c r="AF2555" s="68" t="str">
        <f t="shared" si="2"/>
        <v>Dec</v>
      </c>
      <c r="AG2555" s="177">
        <f t="shared" si="6"/>
        <v>7</v>
      </c>
      <c r="AH2555" s="70">
        <f t="shared" si="5"/>
        <v>43096</v>
      </c>
      <c r="AI2555" s="71">
        <f ca="1"/>
        <v>-893</v>
      </c>
      <c r="AJ2555" s="71" t="str">
        <v>2017</v>
      </c>
      <c r="AK2555" s="70">
        <f t="shared" si="4"/>
        <v>43076</v>
      </c>
    </row>
    <row r="2556" spans="1:37" ht="14.4">
      <c r="A2556" s="239" t="s">
        <v>17636</v>
      </c>
      <c r="B2556" s="56" t="s">
        <v>89</v>
      </c>
      <c r="C2556" s="57">
        <v>43045</v>
      </c>
      <c r="D2556" s="56" t="s">
        <v>1027</v>
      </c>
      <c r="E2556" s="56" t="s">
        <v>30</v>
      </c>
      <c r="F2556" s="271" t="s">
        <v>106</v>
      </c>
      <c r="G2556" s="168" t="s">
        <v>107</v>
      </c>
      <c r="H2556" s="169" t="s">
        <v>30</v>
      </c>
      <c r="I2556" s="59">
        <f t="shared" si="0"/>
        <v>43075</v>
      </c>
      <c r="J2556" s="61"/>
      <c r="K2556" s="61"/>
      <c r="L2556" s="60" t="s">
        <v>16057</v>
      </c>
      <c r="M2556" s="61"/>
      <c r="N2556" s="61"/>
      <c r="O2556" s="56" t="s">
        <v>17638</v>
      </c>
      <c r="P2556" s="56" t="s">
        <v>21</v>
      </c>
      <c r="Q2556" s="59"/>
      <c r="R2556" s="61"/>
      <c r="S2556" s="61"/>
      <c r="T2556" s="61"/>
      <c r="U2556" s="66"/>
      <c r="V2556" s="61"/>
      <c r="W2556" s="61"/>
      <c r="X2556" s="56" t="s">
        <v>18</v>
      </c>
      <c r="Y2556" s="57">
        <v>43073</v>
      </c>
      <c r="Z2556" s="63">
        <v>10</v>
      </c>
      <c r="AA2556" s="95"/>
      <c r="AB2556" s="61"/>
      <c r="AC2556" s="61"/>
      <c r="AD2556" s="61"/>
      <c r="AE2556" s="67" t="str">
        <f t="shared" si="1"/>
        <v>Nov</v>
      </c>
      <c r="AF2556" s="68" t="str">
        <f t="shared" si="2"/>
        <v>Dec</v>
      </c>
      <c r="AG2556" s="177">
        <f t="shared" si="6"/>
        <v>28</v>
      </c>
      <c r="AH2556" s="70">
        <f t="shared" si="5"/>
        <v>43075</v>
      </c>
      <c r="AI2556" s="71">
        <f ca="1"/>
        <v>-914</v>
      </c>
      <c r="AJ2556" s="71" t="str">
        <v>2017</v>
      </c>
      <c r="AK2556" s="70">
        <f t="shared" si="4"/>
        <v>43055</v>
      </c>
    </row>
    <row r="2557" spans="1:37" ht="14.4">
      <c r="A2557" s="239" t="s">
        <v>17639</v>
      </c>
      <c r="B2557" s="56" t="s">
        <v>89</v>
      </c>
      <c r="C2557" s="57">
        <v>43066</v>
      </c>
      <c r="D2557" s="56" t="s">
        <v>1027</v>
      </c>
      <c r="E2557" s="56" t="s">
        <v>30</v>
      </c>
      <c r="F2557" s="271" t="s">
        <v>106</v>
      </c>
      <c r="G2557" s="168" t="s">
        <v>107</v>
      </c>
      <c r="H2557" s="169" t="s">
        <v>30</v>
      </c>
      <c r="I2557" s="59">
        <f t="shared" si="0"/>
        <v>43096</v>
      </c>
      <c r="J2557" s="61"/>
      <c r="K2557" s="61"/>
      <c r="L2557" s="60" t="s">
        <v>642</v>
      </c>
      <c r="M2557" s="56" t="s">
        <v>17640</v>
      </c>
      <c r="N2557" s="61"/>
      <c r="O2557" s="56" t="s">
        <v>17641</v>
      </c>
      <c r="P2557" s="56" t="s">
        <v>21</v>
      </c>
      <c r="Q2557" s="59"/>
      <c r="R2557" s="61"/>
      <c r="S2557" s="61"/>
      <c r="T2557" s="61"/>
      <c r="U2557" s="66"/>
      <c r="V2557" s="61"/>
      <c r="W2557" s="61"/>
      <c r="X2557" s="56" t="s">
        <v>18</v>
      </c>
      <c r="Y2557" s="57">
        <v>43073</v>
      </c>
      <c r="Z2557" s="63">
        <v>10</v>
      </c>
      <c r="AA2557" s="95"/>
      <c r="AB2557" s="61"/>
      <c r="AC2557" s="61"/>
      <c r="AD2557" s="61"/>
      <c r="AE2557" s="67" t="str">
        <f t="shared" si="1"/>
        <v>Nov</v>
      </c>
      <c r="AF2557" s="68" t="str">
        <f t="shared" si="2"/>
        <v>Dec</v>
      </c>
      <c r="AG2557" s="177">
        <f t="shared" si="6"/>
        <v>7</v>
      </c>
      <c r="AH2557" s="70">
        <f t="shared" si="5"/>
        <v>43096</v>
      </c>
      <c r="AI2557" s="71">
        <f ca="1"/>
        <v>-893</v>
      </c>
      <c r="AJ2557" s="71" t="str">
        <v>2017</v>
      </c>
      <c r="AK2557" s="70">
        <f t="shared" si="4"/>
        <v>43076</v>
      </c>
    </row>
    <row r="2558" spans="1:37" ht="14.4">
      <c r="A2558" s="239" t="s">
        <v>17642</v>
      </c>
      <c r="B2558" s="56" t="s">
        <v>89</v>
      </c>
      <c r="C2558" s="57">
        <v>43066</v>
      </c>
      <c r="D2558" s="56" t="s">
        <v>1027</v>
      </c>
      <c r="E2558" s="56" t="s">
        <v>30</v>
      </c>
      <c r="F2558" s="271" t="s">
        <v>106</v>
      </c>
      <c r="G2558" s="168" t="s">
        <v>107</v>
      </c>
      <c r="H2558" s="169" t="s">
        <v>30</v>
      </c>
      <c r="I2558" s="59">
        <f t="shared" si="0"/>
        <v>43096</v>
      </c>
      <c r="J2558" s="61"/>
      <c r="K2558" s="61"/>
      <c r="L2558" s="60" t="s">
        <v>642</v>
      </c>
      <c r="M2558" s="61"/>
      <c r="N2558" s="56" t="s">
        <v>172</v>
      </c>
      <c r="O2558" s="56" t="s">
        <v>17643</v>
      </c>
      <c r="P2558" s="56" t="s">
        <v>17</v>
      </c>
      <c r="Q2558" s="59"/>
      <c r="R2558" s="61"/>
      <c r="S2558" s="61"/>
      <c r="T2558" s="61"/>
      <c r="U2558" s="66"/>
      <c r="V2558" s="61"/>
      <c r="W2558" s="61"/>
      <c r="X2558" s="56" t="s">
        <v>18</v>
      </c>
      <c r="Y2558" s="57">
        <v>43073</v>
      </c>
      <c r="Z2558" s="63">
        <v>10</v>
      </c>
      <c r="AA2558" s="64" t="s">
        <v>5539</v>
      </c>
      <c r="AB2558" s="61"/>
      <c r="AC2558" s="61"/>
      <c r="AD2558" s="61"/>
      <c r="AE2558" s="67" t="str">
        <f t="shared" si="1"/>
        <v>Nov</v>
      </c>
      <c r="AF2558" s="68" t="str">
        <f t="shared" si="2"/>
        <v>Dec</v>
      </c>
      <c r="AG2558" s="177">
        <f t="shared" si="6"/>
        <v>7</v>
      </c>
      <c r="AH2558" s="70">
        <f t="shared" si="5"/>
        <v>43096</v>
      </c>
      <c r="AI2558" s="71">
        <f ca="1"/>
        <v>-893</v>
      </c>
      <c r="AJ2558" s="71" t="str">
        <v>2017</v>
      </c>
      <c r="AK2558" s="70">
        <f t="shared" si="4"/>
        <v>43076</v>
      </c>
    </row>
    <row r="2559" spans="1:37" ht="14.4">
      <c r="A2559" s="239" t="s">
        <v>17646</v>
      </c>
      <c r="B2559" s="56" t="s">
        <v>89</v>
      </c>
      <c r="C2559" s="57">
        <v>43066</v>
      </c>
      <c r="D2559" s="56" t="s">
        <v>1027</v>
      </c>
      <c r="E2559" s="56" t="s">
        <v>30</v>
      </c>
      <c r="F2559" s="271" t="s">
        <v>106</v>
      </c>
      <c r="G2559" s="168" t="s">
        <v>107</v>
      </c>
      <c r="H2559" s="169" t="s">
        <v>30</v>
      </c>
      <c r="I2559" s="59">
        <f t="shared" si="0"/>
        <v>43096</v>
      </c>
      <c r="J2559" s="61"/>
      <c r="K2559" s="61"/>
      <c r="L2559" s="60" t="s">
        <v>642</v>
      </c>
      <c r="M2559" s="61"/>
      <c r="N2559" s="56" t="s">
        <v>29</v>
      </c>
      <c r="O2559" s="56" t="s">
        <v>17647</v>
      </c>
      <c r="P2559" s="56" t="s">
        <v>17</v>
      </c>
      <c r="Q2559" s="59"/>
      <c r="R2559" s="61"/>
      <c r="S2559" s="61"/>
      <c r="T2559" s="61"/>
      <c r="U2559" s="66"/>
      <c r="V2559" s="61"/>
      <c r="W2559" s="61"/>
      <c r="X2559" s="56" t="s">
        <v>18</v>
      </c>
      <c r="Y2559" s="57">
        <v>43073</v>
      </c>
      <c r="Z2559" s="63">
        <v>10</v>
      </c>
      <c r="AA2559" s="64" t="s">
        <v>5539</v>
      </c>
      <c r="AB2559" s="61"/>
      <c r="AC2559" s="61"/>
      <c r="AD2559" s="61"/>
      <c r="AE2559" s="67" t="str">
        <f t="shared" si="1"/>
        <v>Nov</v>
      </c>
      <c r="AF2559" s="68" t="str">
        <f t="shared" si="2"/>
        <v>Dec</v>
      </c>
      <c r="AG2559" s="177">
        <f t="shared" si="6"/>
        <v>7</v>
      </c>
      <c r="AH2559" s="70">
        <f t="shared" si="5"/>
        <v>43096</v>
      </c>
      <c r="AI2559" s="71">
        <f ca="1"/>
        <v>-893</v>
      </c>
      <c r="AJ2559" s="71" t="str">
        <v>2017</v>
      </c>
      <c r="AK2559" s="70">
        <f t="shared" si="4"/>
        <v>43076</v>
      </c>
    </row>
    <row r="2560" spans="1:37" ht="14.4">
      <c r="A2560" s="239" t="s">
        <v>17650</v>
      </c>
      <c r="B2560" s="56" t="s">
        <v>89</v>
      </c>
      <c r="C2560" s="57">
        <v>43067</v>
      </c>
      <c r="D2560" s="56" t="s">
        <v>90</v>
      </c>
      <c r="E2560" s="56" t="s">
        <v>140</v>
      </c>
      <c r="F2560" s="271" t="s">
        <v>106</v>
      </c>
      <c r="G2560" s="168" t="s">
        <v>107</v>
      </c>
      <c r="H2560" s="169" t="s">
        <v>140</v>
      </c>
      <c r="I2560" s="59">
        <f t="shared" si="0"/>
        <v>43097</v>
      </c>
      <c r="J2560" s="61"/>
      <c r="K2560" s="61"/>
      <c r="L2560" s="60" t="s">
        <v>17652</v>
      </c>
      <c r="M2560" s="56" t="s">
        <v>1296</v>
      </c>
      <c r="N2560" s="56" t="s">
        <v>44</v>
      </c>
      <c r="O2560" s="56" t="s">
        <v>17653</v>
      </c>
      <c r="P2560" s="56" t="s">
        <v>17</v>
      </c>
      <c r="Q2560" s="59"/>
      <c r="R2560" s="61"/>
      <c r="S2560" s="61"/>
      <c r="T2560" s="61"/>
      <c r="U2560" s="66"/>
      <c r="V2560" s="61"/>
      <c r="W2560" s="61"/>
      <c r="X2560" s="56" t="s">
        <v>18</v>
      </c>
      <c r="Y2560" s="57">
        <v>43073</v>
      </c>
      <c r="Z2560" s="75"/>
      <c r="AA2560" s="64" t="s">
        <v>17654</v>
      </c>
      <c r="AB2560" s="61"/>
      <c r="AC2560" s="61"/>
      <c r="AD2560" s="61"/>
      <c r="AE2560" s="67" t="str">
        <f t="shared" si="1"/>
        <v>Nov</v>
      </c>
      <c r="AF2560" s="68" t="str">
        <f t="shared" si="2"/>
        <v>Dec</v>
      </c>
      <c r="AG2560" s="177">
        <f t="shared" si="6"/>
        <v>6</v>
      </c>
      <c r="AH2560" s="70">
        <f t="shared" si="5"/>
        <v>43097</v>
      </c>
      <c r="AI2560" s="71">
        <f ca="1"/>
        <v>-892</v>
      </c>
      <c r="AJ2560" s="71" t="str">
        <v>2017</v>
      </c>
      <c r="AK2560" s="70">
        <f t="shared" si="4"/>
        <v>43077</v>
      </c>
    </row>
    <row r="2561" spans="1:37" ht="14.4">
      <c r="A2561" s="239" t="s">
        <v>17655</v>
      </c>
      <c r="B2561" s="56" t="s">
        <v>89</v>
      </c>
      <c r="C2561" s="57">
        <v>43066</v>
      </c>
      <c r="D2561" s="56" t="s">
        <v>1027</v>
      </c>
      <c r="E2561" s="56" t="s">
        <v>30</v>
      </c>
      <c r="F2561" s="271" t="s">
        <v>106</v>
      </c>
      <c r="G2561" s="168" t="s">
        <v>107</v>
      </c>
      <c r="H2561" s="169" t="s">
        <v>30</v>
      </c>
      <c r="I2561" s="59">
        <f t="shared" si="0"/>
        <v>43096</v>
      </c>
      <c r="J2561" s="61"/>
      <c r="K2561" s="61"/>
      <c r="L2561" s="60" t="s">
        <v>17657</v>
      </c>
      <c r="M2561" s="56" t="s">
        <v>17658</v>
      </c>
      <c r="N2561" s="56" t="s">
        <v>189</v>
      </c>
      <c r="O2561" s="56" t="s">
        <v>17659</v>
      </c>
      <c r="P2561" s="56" t="s">
        <v>17</v>
      </c>
      <c r="Q2561" s="59"/>
      <c r="R2561" s="61"/>
      <c r="S2561" s="61"/>
      <c r="T2561" s="61"/>
      <c r="U2561" s="66"/>
      <c r="V2561" s="61"/>
      <c r="W2561" s="61"/>
      <c r="X2561" s="56" t="s">
        <v>18</v>
      </c>
      <c r="Y2561" s="57">
        <v>43073</v>
      </c>
      <c r="Z2561" s="63">
        <v>10</v>
      </c>
      <c r="AA2561" s="95"/>
      <c r="AB2561" s="61"/>
      <c r="AC2561" s="61"/>
      <c r="AD2561" s="61"/>
      <c r="AE2561" s="67" t="str">
        <f t="shared" si="1"/>
        <v>Nov</v>
      </c>
      <c r="AF2561" s="68" t="str">
        <f t="shared" si="2"/>
        <v>Dec</v>
      </c>
      <c r="AG2561" s="177">
        <f t="shared" si="6"/>
        <v>7</v>
      </c>
      <c r="AH2561" s="70">
        <f t="shared" si="5"/>
        <v>43096</v>
      </c>
      <c r="AI2561" s="71">
        <f ca="1"/>
        <v>-893</v>
      </c>
      <c r="AJ2561" s="71" t="str">
        <v>2017</v>
      </c>
      <c r="AK2561" s="70">
        <f t="shared" si="4"/>
        <v>43076</v>
      </c>
    </row>
    <row r="2562" spans="1:37" ht="14.4">
      <c r="A2562" s="239" t="s">
        <v>17662</v>
      </c>
      <c r="B2562" s="56" t="s">
        <v>89</v>
      </c>
      <c r="C2562" s="57">
        <v>43067</v>
      </c>
      <c r="D2562" s="56" t="s">
        <v>2397</v>
      </c>
      <c r="E2562" s="56" t="s">
        <v>30</v>
      </c>
      <c r="F2562" s="271" t="s">
        <v>106</v>
      </c>
      <c r="G2562" s="168" t="s">
        <v>107</v>
      </c>
      <c r="H2562" s="169" t="s">
        <v>30</v>
      </c>
      <c r="I2562" s="59">
        <f t="shared" si="0"/>
        <v>43097</v>
      </c>
      <c r="J2562" s="61"/>
      <c r="K2562" s="61"/>
      <c r="L2562" s="60" t="s">
        <v>17664</v>
      </c>
      <c r="M2562" s="61"/>
      <c r="N2562" s="56" t="s">
        <v>143</v>
      </c>
      <c r="O2562" s="56" t="s">
        <v>17665</v>
      </c>
      <c r="P2562" s="56" t="s">
        <v>28</v>
      </c>
      <c r="Q2562" s="59"/>
      <c r="R2562" s="61"/>
      <c r="S2562" s="61"/>
      <c r="T2562" s="61"/>
      <c r="U2562" s="66"/>
      <c r="V2562" s="61"/>
      <c r="W2562" s="61"/>
      <c r="X2562" s="56" t="s">
        <v>18</v>
      </c>
      <c r="Y2562" s="57">
        <v>43073</v>
      </c>
      <c r="Z2562" s="75"/>
      <c r="AA2562" s="64" t="s">
        <v>17667</v>
      </c>
      <c r="AB2562" s="61"/>
      <c r="AC2562" s="61"/>
      <c r="AD2562" s="61"/>
      <c r="AE2562" s="67" t="str">
        <f t="shared" si="1"/>
        <v>Nov</v>
      </c>
      <c r="AF2562" s="68" t="str">
        <f t="shared" si="2"/>
        <v>Dec</v>
      </c>
      <c r="AG2562" s="177">
        <f t="shared" si="6"/>
        <v>6</v>
      </c>
      <c r="AH2562" s="70">
        <f t="shared" si="5"/>
        <v>43097</v>
      </c>
      <c r="AI2562" s="71">
        <f ca="1"/>
        <v>-892</v>
      </c>
      <c r="AJ2562" s="71" t="str">
        <v>2017</v>
      </c>
      <c r="AK2562" s="70">
        <f t="shared" si="4"/>
        <v>43077</v>
      </c>
    </row>
    <row r="2563" spans="1:37" ht="14.4">
      <c r="A2563" s="239" t="s">
        <v>17669</v>
      </c>
      <c r="B2563" s="56" t="s">
        <v>7094</v>
      </c>
      <c r="C2563" s="57">
        <v>43066</v>
      </c>
      <c r="D2563" s="56" t="s">
        <v>90</v>
      </c>
      <c r="E2563" s="56" t="s">
        <v>112</v>
      </c>
      <c r="F2563" s="271" t="s">
        <v>106</v>
      </c>
      <c r="G2563" s="168" t="s">
        <v>113</v>
      </c>
      <c r="H2563" s="169" t="s">
        <v>112</v>
      </c>
      <c r="I2563" s="59">
        <f t="shared" si="0"/>
        <v>43096</v>
      </c>
      <c r="J2563" s="56" t="s">
        <v>1946</v>
      </c>
      <c r="K2563" s="61"/>
      <c r="L2563" s="60" t="s">
        <v>17671</v>
      </c>
      <c r="M2563" s="56" t="s">
        <v>1430</v>
      </c>
      <c r="N2563" s="56" t="s">
        <v>249</v>
      </c>
      <c r="O2563" s="61"/>
      <c r="P2563" s="56" t="s">
        <v>116</v>
      </c>
      <c r="Q2563" s="59"/>
      <c r="R2563" s="61"/>
      <c r="S2563" s="61"/>
      <c r="T2563" s="61"/>
      <c r="U2563" s="66"/>
      <c r="V2563" s="61"/>
      <c r="W2563" s="61"/>
      <c r="X2563" s="61"/>
      <c r="Y2563" s="57">
        <v>43073</v>
      </c>
      <c r="Z2563" s="75"/>
      <c r="AA2563" s="95"/>
      <c r="AB2563" s="61"/>
      <c r="AC2563" s="61"/>
      <c r="AD2563" s="61"/>
      <c r="AE2563" s="67" t="str">
        <f t="shared" si="1"/>
        <v>Nov</v>
      </c>
      <c r="AF2563" s="68" t="str">
        <f t="shared" si="2"/>
        <v>Dec</v>
      </c>
      <c r="AG2563" s="177">
        <f t="shared" si="6"/>
        <v>7</v>
      </c>
      <c r="AH2563" s="70">
        <f t="shared" si="5"/>
        <v>43096</v>
      </c>
      <c r="AI2563" s="71">
        <f ca="1"/>
        <v>-893</v>
      </c>
      <c r="AJ2563" s="71" t="str">
        <v>2017</v>
      </c>
      <c r="AK2563" s="70">
        <f t="shared" si="4"/>
        <v>43076</v>
      </c>
    </row>
    <row r="2564" spans="1:37" ht="14.4">
      <c r="A2564" s="239" t="s">
        <v>17674</v>
      </c>
      <c r="B2564" s="56" t="s">
        <v>89</v>
      </c>
      <c r="C2564" s="57">
        <v>43067</v>
      </c>
      <c r="D2564" s="56" t="s">
        <v>90</v>
      </c>
      <c r="E2564" s="56" t="s">
        <v>30</v>
      </c>
      <c r="F2564" s="271" t="s">
        <v>106</v>
      </c>
      <c r="G2564" s="168" t="s">
        <v>107</v>
      </c>
      <c r="H2564" s="169" t="s">
        <v>30</v>
      </c>
      <c r="I2564" s="59">
        <f t="shared" si="0"/>
        <v>43097</v>
      </c>
      <c r="J2564" s="61"/>
      <c r="K2564" s="61"/>
      <c r="L2564" s="60" t="s">
        <v>17677</v>
      </c>
      <c r="M2564" s="61"/>
      <c r="N2564" s="56" t="s">
        <v>20</v>
      </c>
      <c r="O2564" s="56" t="s">
        <v>17678</v>
      </c>
      <c r="P2564" s="56" t="s">
        <v>17</v>
      </c>
      <c r="Q2564" s="59"/>
      <c r="R2564" s="61"/>
      <c r="S2564" s="61"/>
      <c r="T2564" s="61"/>
      <c r="U2564" s="66"/>
      <c r="V2564" s="61"/>
      <c r="W2564" s="61"/>
      <c r="X2564" s="56" t="s">
        <v>14</v>
      </c>
      <c r="Y2564" s="57">
        <v>43073</v>
      </c>
      <c r="Z2564" s="75"/>
      <c r="AA2564" s="64" t="s">
        <v>17680</v>
      </c>
      <c r="AB2564" s="61"/>
      <c r="AC2564" s="61"/>
      <c r="AD2564" s="61"/>
      <c r="AE2564" s="67" t="str">
        <f t="shared" si="1"/>
        <v>Nov</v>
      </c>
      <c r="AF2564" s="68" t="str">
        <f t="shared" si="2"/>
        <v>Dec</v>
      </c>
      <c r="AG2564" s="177">
        <f t="shared" si="6"/>
        <v>6</v>
      </c>
      <c r="AH2564" s="70">
        <f t="shared" si="5"/>
        <v>43097</v>
      </c>
      <c r="AI2564" s="71">
        <f ca="1"/>
        <v>-892</v>
      </c>
      <c r="AJ2564" s="71" t="str">
        <v>2017</v>
      </c>
      <c r="AK2564" s="70">
        <f t="shared" si="4"/>
        <v>43077</v>
      </c>
    </row>
    <row r="2565" spans="1:37" ht="14.4">
      <c r="A2565" s="239" t="s">
        <v>17681</v>
      </c>
      <c r="B2565" s="56" t="s">
        <v>89</v>
      </c>
      <c r="C2565" s="57">
        <v>43068</v>
      </c>
      <c r="D2565" s="56" t="s">
        <v>90</v>
      </c>
      <c r="E2565" s="56" t="s">
        <v>140</v>
      </c>
      <c r="F2565" s="271" t="s">
        <v>106</v>
      </c>
      <c r="G2565" s="168" t="s">
        <v>107</v>
      </c>
      <c r="H2565" s="169" t="s">
        <v>140</v>
      </c>
      <c r="I2565" s="59">
        <f t="shared" si="0"/>
        <v>43098</v>
      </c>
      <c r="J2565" s="61"/>
      <c r="K2565" s="61"/>
      <c r="L2565" s="60" t="s">
        <v>17683</v>
      </c>
      <c r="M2565" s="56" t="s">
        <v>17684</v>
      </c>
      <c r="N2565" s="56" t="s">
        <v>22</v>
      </c>
      <c r="O2565" s="56" t="s">
        <v>17685</v>
      </c>
      <c r="P2565" s="56" t="s">
        <v>17</v>
      </c>
      <c r="Q2565" s="59"/>
      <c r="R2565" s="61"/>
      <c r="S2565" s="61"/>
      <c r="T2565" s="61"/>
      <c r="U2565" s="66"/>
      <c r="V2565" s="61"/>
      <c r="W2565" s="61"/>
      <c r="X2565" s="56" t="s">
        <v>18</v>
      </c>
      <c r="Y2565" s="57">
        <v>43073</v>
      </c>
      <c r="Z2565" s="75"/>
      <c r="AA2565" s="64" t="s">
        <v>4585</v>
      </c>
      <c r="AB2565" s="61"/>
      <c r="AC2565" s="61"/>
      <c r="AD2565" s="61"/>
      <c r="AE2565" s="67" t="str">
        <f t="shared" si="1"/>
        <v>Nov</v>
      </c>
      <c r="AF2565" s="68" t="str">
        <f t="shared" si="2"/>
        <v>Dec</v>
      </c>
      <c r="AG2565" s="177">
        <f t="shared" si="6"/>
        <v>5</v>
      </c>
      <c r="AH2565" s="70">
        <f t="shared" si="5"/>
        <v>43098</v>
      </c>
      <c r="AI2565" s="71">
        <f ca="1"/>
        <v>-891</v>
      </c>
      <c r="AJ2565" s="71" t="str">
        <v>2017</v>
      </c>
      <c r="AK2565" s="70">
        <f t="shared" si="4"/>
        <v>43078</v>
      </c>
    </row>
    <row r="2566" spans="1:37" ht="14.4">
      <c r="A2566" s="239" t="s">
        <v>17688</v>
      </c>
      <c r="B2566" s="56" t="s">
        <v>89</v>
      </c>
      <c r="C2566" s="57">
        <v>43066</v>
      </c>
      <c r="D2566" s="56" t="s">
        <v>1027</v>
      </c>
      <c r="E2566" s="56" t="s">
        <v>129</v>
      </c>
      <c r="F2566" s="271" t="s">
        <v>214</v>
      </c>
      <c r="G2566" s="168" t="s">
        <v>214</v>
      </c>
      <c r="H2566" s="169" t="s">
        <v>15779</v>
      </c>
      <c r="I2566" s="57">
        <f t="shared" si="0"/>
        <v>43096</v>
      </c>
      <c r="J2566" s="56" t="s">
        <v>14</v>
      </c>
      <c r="K2566" s="61"/>
      <c r="L2566" s="60" t="s">
        <v>17690</v>
      </c>
      <c r="M2566" s="56" t="s">
        <v>17691</v>
      </c>
      <c r="N2566" s="56" t="s">
        <v>20</v>
      </c>
      <c r="O2566" s="56" t="s">
        <v>17692</v>
      </c>
      <c r="P2566" s="56" t="s">
        <v>96</v>
      </c>
      <c r="Q2566" s="57"/>
      <c r="R2566" s="56" t="s">
        <v>108</v>
      </c>
      <c r="S2566" s="56"/>
      <c r="T2566" s="61"/>
      <c r="U2566" s="56" t="s">
        <v>108</v>
      </c>
      <c r="V2566" s="61" t="s">
        <v>108</v>
      </c>
      <c r="W2566" s="61"/>
      <c r="X2566" s="56" t="s">
        <v>108</v>
      </c>
      <c r="Y2566" s="57">
        <v>43073</v>
      </c>
      <c r="Z2566" s="75"/>
      <c r="AA2566" s="64" t="s">
        <v>17693</v>
      </c>
      <c r="AB2566" s="56" t="s">
        <v>633</v>
      </c>
      <c r="AC2566" s="61"/>
      <c r="AD2566" s="61"/>
      <c r="AE2566" s="67" t="str">
        <f t="shared" si="1"/>
        <v>Nov</v>
      </c>
      <c r="AF2566" s="68" t="str">
        <f t="shared" si="2"/>
        <v>Dec</v>
      </c>
      <c r="AG2566" s="177">
        <f t="shared" si="6"/>
        <v>7</v>
      </c>
      <c r="AH2566" s="70">
        <f t="shared" si="5"/>
        <v>43096</v>
      </c>
      <c r="AI2566" s="71">
        <f ca="1"/>
        <v>-893</v>
      </c>
      <c r="AJ2566" s="71" t="str">
        <v>2017</v>
      </c>
      <c r="AK2566" s="70">
        <f t="shared" si="4"/>
        <v>43076</v>
      </c>
    </row>
    <row r="2567" spans="1:37" ht="14.4">
      <c r="A2567" s="239" t="s">
        <v>17695</v>
      </c>
      <c r="B2567" s="56" t="s">
        <v>89</v>
      </c>
      <c r="C2567" s="57">
        <v>43068</v>
      </c>
      <c r="D2567" s="56" t="s">
        <v>90</v>
      </c>
      <c r="E2567" s="56" t="s">
        <v>140</v>
      </c>
      <c r="F2567" s="271" t="s">
        <v>106</v>
      </c>
      <c r="G2567" s="168" t="s">
        <v>107</v>
      </c>
      <c r="H2567" s="169" t="s">
        <v>140</v>
      </c>
      <c r="I2567" s="59">
        <f t="shared" si="0"/>
        <v>43098</v>
      </c>
      <c r="J2567" s="61"/>
      <c r="K2567" s="56" t="s">
        <v>6453</v>
      </c>
      <c r="L2567" s="60" t="s">
        <v>17696</v>
      </c>
      <c r="M2567" s="56" t="s">
        <v>17697</v>
      </c>
      <c r="N2567" s="56" t="s">
        <v>44</v>
      </c>
      <c r="O2567" s="56" t="s">
        <v>17698</v>
      </c>
      <c r="P2567" s="56" t="s">
        <v>17</v>
      </c>
      <c r="Q2567" s="59"/>
      <c r="R2567" s="61"/>
      <c r="S2567" s="61"/>
      <c r="T2567" s="61"/>
      <c r="U2567" s="66"/>
      <c r="V2567" s="61"/>
      <c r="W2567" s="56" t="s">
        <v>200</v>
      </c>
      <c r="X2567" s="56" t="s">
        <v>14</v>
      </c>
      <c r="Y2567" s="57">
        <v>43073</v>
      </c>
      <c r="Z2567" s="75"/>
      <c r="AA2567" s="64" t="s">
        <v>17699</v>
      </c>
      <c r="AB2567" s="61"/>
      <c r="AC2567" s="61"/>
      <c r="AD2567" s="61"/>
      <c r="AE2567" s="67" t="str">
        <f t="shared" si="1"/>
        <v>Nov</v>
      </c>
      <c r="AF2567" s="68" t="str">
        <f t="shared" si="2"/>
        <v>Dec</v>
      </c>
      <c r="AG2567" s="177">
        <f t="shared" si="6"/>
        <v>5</v>
      </c>
      <c r="AH2567" s="70">
        <f t="shared" si="5"/>
        <v>43098</v>
      </c>
      <c r="AI2567" s="71">
        <f ca="1"/>
        <v>-891</v>
      </c>
      <c r="AJ2567" s="71" t="str">
        <v>2017</v>
      </c>
      <c r="AK2567" s="70">
        <f t="shared" si="4"/>
        <v>43078</v>
      </c>
    </row>
    <row r="2568" spans="1:37" ht="14.4">
      <c r="A2568" s="239" t="s">
        <v>17700</v>
      </c>
      <c r="B2568" s="56" t="s">
        <v>89</v>
      </c>
      <c r="C2568" s="57">
        <v>43069</v>
      </c>
      <c r="D2568" s="56" t="s">
        <v>90</v>
      </c>
      <c r="E2568" s="56" t="s">
        <v>140</v>
      </c>
      <c r="F2568" s="271" t="s">
        <v>106</v>
      </c>
      <c r="G2568" s="168" t="s">
        <v>107</v>
      </c>
      <c r="H2568" s="169" t="s">
        <v>140</v>
      </c>
      <c r="I2568" s="59">
        <f t="shared" si="0"/>
        <v>43099</v>
      </c>
      <c r="J2568" s="61"/>
      <c r="K2568" s="61"/>
      <c r="L2568" s="60" t="s">
        <v>17701</v>
      </c>
      <c r="M2568" s="56" t="s">
        <v>17701</v>
      </c>
      <c r="N2568" s="61"/>
      <c r="O2568" s="61"/>
      <c r="P2568" s="61"/>
      <c r="Q2568" s="59"/>
      <c r="R2568" s="61"/>
      <c r="S2568" s="61"/>
      <c r="T2568" s="61"/>
      <c r="U2568" s="66"/>
      <c r="V2568" s="61"/>
      <c r="W2568" s="61"/>
      <c r="X2568" s="56" t="s">
        <v>14</v>
      </c>
      <c r="Y2568" s="57">
        <v>43073</v>
      </c>
      <c r="Z2568" s="75"/>
      <c r="AA2568" s="64" t="s">
        <v>17702</v>
      </c>
      <c r="AB2568" s="61"/>
      <c r="AC2568" s="61"/>
      <c r="AD2568" s="61"/>
      <c r="AE2568" s="67" t="str">
        <f t="shared" si="1"/>
        <v>Nov</v>
      </c>
      <c r="AF2568" s="68" t="str">
        <f t="shared" si="2"/>
        <v>Dec</v>
      </c>
      <c r="AG2568" s="177">
        <f t="shared" si="6"/>
        <v>4</v>
      </c>
      <c r="AH2568" s="70">
        <f t="shared" si="5"/>
        <v>43099</v>
      </c>
      <c r="AI2568" s="71">
        <f ca="1"/>
        <v>-890</v>
      </c>
      <c r="AJ2568" s="71" t="str">
        <v>2017</v>
      </c>
      <c r="AK2568" s="70">
        <f t="shared" si="4"/>
        <v>43079</v>
      </c>
    </row>
    <row r="2569" spans="1:37" ht="14.4">
      <c r="A2569" s="239" t="s">
        <v>17703</v>
      </c>
      <c r="B2569" s="56" t="s">
        <v>89</v>
      </c>
      <c r="C2569" s="57">
        <v>43066</v>
      </c>
      <c r="D2569" s="56" t="s">
        <v>90</v>
      </c>
      <c r="E2569" s="56" t="s">
        <v>91</v>
      </c>
      <c r="F2569" s="271" t="s">
        <v>214</v>
      </c>
      <c r="G2569" s="168" t="s">
        <v>3693</v>
      </c>
      <c r="H2569" s="169" t="s">
        <v>3694</v>
      </c>
      <c r="I2569" s="59">
        <f t="shared" si="0"/>
        <v>43096</v>
      </c>
      <c r="J2569" s="56" t="s">
        <v>18</v>
      </c>
      <c r="K2569" s="56" t="s">
        <v>18</v>
      </c>
      <c r="L2569" s="60" t="s">
        <v>17705</v>
      </c>
      <c r="M2569" s="56" t="s">
        <v>17706</v>
      </c>
      <c r="N2569" s="56" t="s">
        <v>114</v>
      </c>
      <c r="O2569" s="56" t="s">
        <v>17707</v>
      </c>
      <c r="P2569" s="56" t="s">
        <v>96</v>
      </c>
      <c r="Q2569" s="59"/>
      <c r="R2569" s="61"/>
      <c r="S2569" s="61"/>
      <c r="T2569" s="61"/>
      <c r="U2569" s="66"/>
      <c r="V2569" s="61"/>
      <c r="W2569" s="61"/>
      <c r="X2569" s="56" t="s">
        <v>18</v>
      </c>
      <c r="Y2569" s="57">
        <v>43073</v>
      </c>
      <c r="Z2569" s="75"/>
      <c r="AA2569" s="200" t="s">
        <v>17710</v>
      </c>
      <c r="AB2569" s="174" t="s">
        <v>3709</v>
      </c>
      <c r="AC2569" s="61"/>
      <c r="AD2569" s="61"/>
      <c r="AE2569" s="67" t="str">
        <f t="shared" si="1"/>
        <v>Nov</v>
      </c>
      <c r="AF2569" s="68" t="str">
        <f t="shared" si="2"/>
        <v>Dec</v>
      </c>
      <c r="AG2569" s="177">
        <f t="shared" si="6"/>
        <v>7</v>
      </c>
      <c r="AH2569" s="70">
        <f t="shared" si="5"/>
        <v>43096</v>
      </c>
      <c r="AI2569" s="71">
        <f ca="1"/>
        <v>-893</v>
      </c>
      <c r="AJ2569" s="71" t="str">
        <v>2017</v>
      </c>
      <c r="AK2569" s="70">
        <f t="shared" si="4"/>
        <v>43076</v>
      </c>
    </row>
    <row r="2570" spans="1:37" ht="14.4">
      <c r="A2570" s="239" t="s">
        <v>17712</v>
      </c>
      <c r="B2570" s="56" t="s">
        <v>89</v>
      </c>
      <c r="C2570" s="57">
        <v>43069</v>
      </c>
      <c r="D2570" s="56" t="s">
        <v>90</v>
      </c>
      <c r="E2570" s="56" t="s">
        <v>140</v>
      </c>
      <c r="F2570" s="271" t="s">
        <v>106</v>
      </c>
      <c r="G2570" s="168" t="s">
        <v>107</v>
      </c>
      <c r="H2570" s="169" t="s">
        <v>140</v>
      </c>
      <c r="I2570" s="59">
        <f t="shared" si="0"/>
        <v>43099</v>
      </c>
      <c r="J2570" s="61"/>
      <c r="K2570" s="61"/>
      <c r="L2570" s="60" t="s">
        <v>642</v>
      </c>
      <c r="M2570" s="56" t="s">
        <v>17714</v>
      </c>
      <c r="N2570" s="56" t="s">
        <v>27</v>
      </c>
      <c r="O2570" s="56" t="s">
        <v>17715</v>
      </c>
      <c r="P2570" s="56" t="s">
        <v>17</v>
      </c>
      <c r="Q2570" s="59"/>
      <c r="R2570" s="61"/>
      <c r="S2570" s="61"/>
      <c r="T2570" s="61"/>
      <c r="U2570" s="66"/>
      <c r="V2570" s="61"/>
      <c r="W2570" s="61"/>
      <c r="X2570" s="56" t="s">
        <v>14</v>
      </c>
      <c r="Y2570" s="57">
        <v>43073</v>
      </c>
      <c r="Z2570" s="75"/>
      <c r="AA2570" s="64" t="s">
        <v>17718</v>
      </c>
      <c r="AB2570" s="61"/>
      <c r="AC2570" s="61"/>
      <c r="AD2570" s="61"/>
      <c r="AE2570" s="67" t="str">
        <f t="shared" si="1"/>
        <v>Nov</v>
      </c>
      <c r="AF2570" s="68" t="str">
        <f t="shared" si="2"/>
        <v>Dec</v>
      </c>
      <c r="AG2570" s="177">
        <f t="shared" si="6"/>
        <v>4</v>
      </c>
      <c r="AH2570" s="70">
        <f t="shared" si="5"/>
        <v>43099</v>
      </c>
      <c r="AI2570" s="71">
        <f ca="1"/>
        <v>-890</v>
      </c>
      <c r="AJ2570" s="71" t="str">
        <v>2017</v>
      </c>
      <c r="AK2570" s="70">
        <f t="shared" si="4"/>
        <v>43079</v>
      </c>
    </row>
    <row r="2571" spans="1:37" ht="14.4">
      <c r="A2571" s="239" t="s">
        <v>17720</v>
      </c>
      <c r="B2571" s="56" t="s">
        <v>89</v>
      </c>
      <c r="C2571" s="57">
        <v>43067</v>
      </c>
      <c r="D2571" s="56" t="s">
        <v>90</v>
      </c>
      <c r="E2571" s="56" t="s">
        <v>30</v>
      </c>
      <c r="F2571" s="271" t="s">
        <v>106</v>
      </c>
      <c r="G2571" s="168" t="s">
        <v>107</v>
      </c>
      <c r="H2571" s="169" t="s">
        <v>129</v>
      </c>
      <c r="I2571" s="59">
        <f t="shared" si="0"/>
        <v>43097</v>
      </c>
      <c r="J2571" s="61"/>
      <c r="K2571" s="61"/>
      <c r="L2571" s="60" t="s">
        <v>17722</v>
      </c>
      <c r="M2571" s="56" t="s">
        <v>17723</v>
      </c>
      <c r="N2571" s="56" t="s">
        <v>39</v>
      </c>
      <c r="O2571" s="56" t="s">
        <v>17724</v>
      </c>
      <c r="P2571" s="56" t="s">
        <v>17</v>
      </c>
      <c r="Q2571" s="59"/>
      <c r="R2571" s="61"/>
      <c r="S2571" s="61"/>
      <c r="T2571" s="61"/>
      <c r="U2571" s="66"/>
      <c r="V2571" s="61"/>
      <c r="W2571" s="61"/>
      <c r="X2571" s="56" t="s">
        <v>18</v>
      </c>
      <c r="Y2571" s="57">
        <v>43073</v>
      </c>
      <c r="Z2571" s="75"/>
      <c r="AA2571" s="95"/>
      <c r="AB2571" s="61"/>
      <c r="AC2571" s="61"/>
      <c r="AD2571" s="61"/>
      <c r="AE2571" s="67" t="str">
        <f t="shared" si="1"/>
        <v>Nov</v>
      </c>
      <c r="AF2571" s="68" t="str">
        <f t="shared" si="2"/>
        <v>Dec</v>
      </c>
      <c r="AG2571" s="177">
        <f t="shared" si="6"/>
        <v>6</v>
      </c>
      <c r="AH2571" s="70">
        <f t="shared" si="5"/>
        <v>43097</v>
      </c>
      <c r="AI2571" s="71">
        <f ca="1"/>
        <v>-892</v>
      </c>
      <c r="AJ2571" s="71" t="str">
        <v>2017</v>
      </c>
      <c r="AK2571" s="70">
        <f t="shared" si="4"/>
        <v>43077</v>
      </c>
    </row>
    <row r="2572" spans="1:37" ht="14.4">
      <c r="A2572" s="239" t="s">
        <v>17727</v>
      </c>
      <c r="B2572" s="56" t="s">
        <v>89</v>
      </c>
      <c r="C2572" s="57">
        <v>43069</v>
      </c>
      <c r="D2572" s="56" t="s">
        <v>131</v>
      </c>
      <c r="E2572" s="56" t="s">
        <v>140</v>
      </c>
      <c r="F2572" s="271" t="s">
        <v>106</v>
      </c>
      <c r="G2572" s="168" t="s">
        <v>107</v>
      </c>
      <c r="H2572" s="169" t="s">
        <v>140</v>
      </c>
      <c r="I2572" s="59">
        <f t="shared" si="0"/>
        <v>43099</v>
      </c>
      <c r="J2572" s="56" t="s">
        <v>1946</v>
      </c>
      <c r="K2572" s="56" t="s">
        <v>6453</v>
      </c>
      <c r="L2572" s="60" t="s">
        <v>1723</v>
      </c>
      <c r="M2572" s="56" t="s">
        <v>17729</v>
      </c>
      <c r="N2572" s="56" t="s">
        <v>236</v>
      </c>
      <c r="O2572" s="61"/>
      <c r="P2572" s="61"/>
      <c r="Q2572" s="59"/>
      <c r="R2572" s="61"/>
      <c r="S2572" s="61"/>
      <c r="T2572" s="61"/>
      <c r="U2572" s="66"/>
      <c r="V2572" s="61"/>
      <c r="W2572" s="61"/>
      <c r="X2572" s="56" t="s">
        <v>14</v>
      </c>
      <c r="Y2572" s="57">
        <v>43073</v>
      </c>
      <c r="Z2572" s="75"/>
      <c r="AA2572" s="64" t="s">
        <v>17730</v>
      </c>
      <c r="AB2572" s="61"/>
      <c r="AC2572" s="61"/>
      <c r="AD2572" s="61"/>
      <c r="AE2572" s="67" t="str">
        <f t="shared" si="1"/>
        <v>Nov</v>
      </c>
      <c r="AF2572" s="68" t="str">
        <f t="shared" si="2"/>
        <v>Dec</v>
      </c>
      <c r="AG2572" s="177">
        <f t="shared" si="6"/>
        <v>4</v>
      </c>
      <c r="AH2572" s="70">
        <f t="shared" si="5"/>
        <v>43099</v>
      </c>
      <c r="AI2572" s="71">
        <f ca="1"/>
        <v>-890</v>
      </c>
      <c r="AJ2572" s="71" t="str">
        <v>2017</v>
      </c>
      <c r="AK2572" s="70">
        <f t="shared" si="4"/>
        <v>43079</v>
      </c>
    </row>
    <row r="2573" spans="1:37" ht="14.4">
      <c r="A2573" s="239" t="s">
        <v>17732</v>
      </c>
      <c r="B2573" s="56" t="s">
        <v>89</v>
      </c>
      <c r="C2573" s="57">
        <v>43069</v>
      </c>
      <c r="D2573" s="56" t="s">
        <v>2397</v>
      </c>
      <c r="E2573" s="56" t="s">
        <v>140</v>
      </c>
      <c r="F2573" s="271" t="s">
        <v>106</v>
      </c>
      <c r="G2573" s="168" t="s">
        <v>107</v>
      </c>
      <c r="H2573" s="169" t="s">
        <v>140</v>
      </c>
      <c r="I2573" s="59">
        <f t="shared" si="0"/>
        <v>43099</v>
      </c>
      <c r="J2573" s="56" t="s">
        <v>1946</v>
      </c>
      <c r="K2573" s="56" t="s">
        <v>6453</v>
      </c>
      <c r="L2573" s="60" t="s">
        <v>17735</v>
      </c>
      <c r="M2573" s="56" t="s">
        <v>17736</v>
      </c>
      <c r="N2573" s="61"/>
      <c r="O2573" s="56" t="s">
        <v>17737</v>
      </c>
      <c r="P2573" s="56" t="s">
        <v>17</v>
      </c>
      <c r="Q2573" s="59"/>
      <c r="R2573" s="61"/>
      <c r="S2573" s="61"/>
      <c r="T2573" s="61"/>
      <c r="U2573" s="66"/>
      <c r="V2573" s="61"/>
      <c r="W2573" s="61"/>
      <c r="X2573" s="56" t="s">
        <v>14</v>
      </c>
      <c r="Y2573" s="57">
        <v>43073</v>
      </c>
      <c r="Z2573" s="75"/>
      <c r="AA2573" s="64" t="s">
        <v>17739</v>
      </c>
      <c r="AB2573" s="61"/>
      <c r="AC2573" s="61"/>
      <c r="AD2573" s="61"/>
      <c r="AE2573" s="67" t="str">
        <f t="shared" si="1"/>
        <v>Nov</v>
      </c>
      <c r="AF2573" s="68" t="str">
        <f t="shared" si="2"/>
        <v>Dec</v>
      </c>
      <c r="AG2573" s="177">
        <f t="shared" si="6"/>
        <v>4</v>
      </c>
      <c r="AH2573" s="70">
        <f t="shared" si="5"/>
        <v>43099</v>
      </c>
      <c r="AI2573" s="71">
        <f ca="1"/>
        <v>-890</v>
      </c>
      <c r="AJ2573" s="71" t="str">
        <v>2017</v>
      </c>
      <c r="AK2573" s="70">
        <f t="shared" si="4"/>
        <v>43079</v>
      </c>
    </row>
    <row r="2574" spans="1:37" ht="14.4">
      <c r="A2574" s="239" t="s">
        <v>17740</v>
      </c>
      <c r="B2574" s="56" t="s">
        <v>89</v>
      </c>
      <c r="C2574" s="57">
        <v>43070</v>
      </c>
      <c r="D2574" s="56" t="s">
        <v>90</v>
      </c>
      <c r="E2574" s="56" t="s">
        <v>140</v>
      </c>
      <c r="F2574" s="271" t="s">
        <v>106</v>
      </c>
      <c r="G2574" s="168" t="s">
        <v>107</v>
      </c>
      <c r="H2574" s="169" t="s">
        <v>140</v>
      </c>
      <c r="I2574" s="59">
        <f t="shared" si="0"/>
        <v>43100</v>
      </c>
      <c r="J2574" s="56" t="s">
        <v>1946</v>
      </c>
      <c r="K2574" s="56" t="s">
        <v>1946</v>
      </c>
      <c r="L2574" s="60" t="s">
        <v>17742</v>
      </c>
      <c r="M2574" s="56" t="s">
        <v>17742</v>
      </c>
      <c r="N2574" s="56" t="s">
        <v>249</v>
      </c>
      <c r="O2574" s="56" t="s">
        <v>17743</v>
      </c>
      <c r="P2574" s="56" t="s">
        <v>17</v>
      </c>
      <c r="Q2574" s="59"/>
      <c r="R2574" s="61"/>
      <c r="S2574" s="61"/>
      <c r="T2574" s="61"/>
      <c r="U2574" s="66"/>
      <c r="V2574" s="61"/>
      <c r="W2574" s="61"/>
      <c r="X2574" s="56" t="s">
        <v>18</v>
      </c>
      <c r="Y2574" s="57">
        <v>43073</v>
      </c>
      <c r="Z2574" s="75"/>
      <c r="AA2574" s="64" t="s">
        <v>17744</v>
      </c>
      <c r="AB2574" s="61"/>
      <c r="AC2574" s="61"/>
      <c r="AD2574" s="61"/>
      <c r="AE2574" s="67" t="str">
        <f t="shared" si="1"/>
        <v>Dec</v>
      </c>
      <c r="AF2574" s="68" t="str">
        <f t="shared" si="2"/>
        <v>Dec</v>
      </c>
      <c r="AG2574" s="177">
        <f t="shared" si="6"/>
        <v>3</v>
      </c>
      <c r="AH2574" s="70">
        <f t="shared" si="5"/>
        <v>43100</v>
      </c>
      <c r="AI2574" s="71">
        <f ca="1"/>
        <v>-889</v>
      </c>
      <c r="AJ2574" s="71" t="str">
        <v>2017</v>
      </c>
      <c r="AK2574" s="70">
        <f t="shared" si="4"/>
        <v>43080</v>
      </c>
    </row>
    <row r="2575" spans="1:37" ht="14.4">
      <c r="A2575" s="239" t="s">
        <v>17747</v>
      </c>
      <c r="B2575" s="56" t="s">
        <v>89</v>
      </c>
      <c r="C2575" s="57">
        <v>43070</v>
      </c>
      <c r="D2575" s="56" t="s">
        <v>1027</v>
      </c>
      <c r="E2575" s="56" t="s">
        <v>140</v>
      </c>
      <c r="F2575" s="271" t="s">
        <v>106</v>
      </c>
      <c r="G2575" s="168" t="s">
        <v>107</v>
      </c>
      <c r="H2575" s="169" t="s">
        <v>140</v>
      </c>
      <c r="I2575" s="59">
        <f t="shared" si="0"/>
        <v>43100</v>
      </c>
      <c r="J2575" s="61"/>
      <c r="K2575" s="61"/>
      <c r="L2575" s="60" t="s">
        <v>17748</v>
      </c>
      <c r="M2575" s="56" t="s">
        <v>17749</v>
      </c>
      <c r="N2575" s="56" t="s">
        <v>132</v>
      </c>
      <c r="O2575" s="56" t="s">
        <v>17750</v>
      </c>
      <c r="P2575" s="56" t="s">
        <v>17</v>
      </c>
      <c r="Q2575" s="59"/>
      <c r="R2575" s="61"/>
      <c r="S2575" s="61"/>
      <c r="T2575" s="61"/>
      <c r="U2575" s="66"/>
      <c r="V2575" s="61"/>
      <c r="W2575" s="61"/>
      <c r="X2575" s="56" t="s">
        <v>18</v>
      </c>
      <c r="Y2575" s="57">
        <v>43077</v>
      </c>
      <c r="Z2575" s="75"/>
      <c r="AA2575" s="64" t="s">
        <v>17751</v>
      </c>
      <c r="AB2575" s="61"/>
      <c r="AC2575" s="61"/>
      <c r="AD2575" s="61"/>
      <c r="AE2575" s="67" t="str">
        <f t="shared" si="1"/>
        <v>Dec</v>
      </c>
      <c r="AF2575" s="68" t="str">
        <f t="shared" si="2"/>
        <v>Dec</v>
      </c>
      <c r="AG2575" s="177">
        <f t="shared" si="6"/>
        <v>7</v>
      </c>
      <c r="AH2575" s="70">
        <f t="shared" si="5"/>
        <v>43100</v>
      </c>
      <c r="AI2575" s="71">
        <f ca="1"/>
        <v>-889</v>
      </c>
      <c r="AJ2575" s="71" t="str">
        <v>2017</v>
      </c>
      <c r="AK2575" s="70">
        <f t="shared" si="4"/>
        <v>43080</v>
      </c>
    </row>
    <row r="2576" spans="1:37" ht="14.4">
      <c r="A2576" s="239" t="s">
        <v>17753</v>
      </c>
      <c r="B2576" s="56" t="s">
        <v>89</v>
      </c>
      <c r="C2576" s="57">
        <v>43070</v>
      </c>
      <c r="D2576" s="56" t="s">
        <v>131</v>
      </c>
      <c r="E2576" s="56" t="s">
        <v>140</v>
      </c>
      <c r="F2576" s="271" t="s">
        <v>106</v>
      </c>
      <c r="G2576" s="168" t="s">
        <v>107</v>
      </c>
      <c r="H2576" s="169" t="s">
        <v>140</v>
      </c>
      <c r="I2576" s="59">
        <f t="shared" si="0"/>
        <v>43100</v>
      </c>
      <c r="J2576" s="56" t="s">
        <v>1946</v>
      </c>
      <c r="K2576" s="56" t="s">
        <v>6453</v>
      </c>
      <c r="L2576" s="60" t="s">
        <v>3716</v>
      </c>
      <c r="M2576" s="56" t="s">
        <v>17757</v>
      </c>
      <c r="N2576" s="56" t="s">
        <v>143</v>
      </c>
      <c r="O2576" s="56" t="s">
        <v>17758</v>
      </c>
      <c r="P2576" s="56" t="s">
        <v>17</v>
      </c>
      <c r="Q2576" s="59"/>
      <c r="R2576" s="61"/>
      <c r="S2576" s="61"/>
      <c r="T2576" s="61"/>
      <c r="U2576" s="66"/>
      <c r="V2576" s="61"/>
      <c r="W2576" s="61"/>
      <c r="X2576" s="56" t="s">
        <v>18</v>
      </c>
      <c r="Y2576" s="57">
        <v>43082</v>
      </c>
      <c r="Z2576" s="75"/>
      <c r="AA2576" s="64" t="s">
        <v>17759</v>
      </c>
      <c r="AB2576" s="61"/>
      <c r="AC2576" s="61"/>
      <c r="AD2576" s="61"/>
      <c r="AE2576" s="67" t="str">
        <f t="shared" si="1"/>
        <v>Dec</v>
      </c>
      <c r="AF2576" s="68" t="str">
        <f t="shared" si="2"/>
        <v>Dec</v>
      </c>
      <c r="AG2576" s="177">
        <f t="shared" si="6"/>
        <v>12</v>
      </c>
      <c r="AH2576" s="70">
        <f t="shared" si="5"/>
        <v>43100</v>
      </c>
      <c r="AI2576" s="71">
        <f ca="1"/>
        <v>-889</v>
      </c>
      <c r="AJ2576" s="71" t="str">
        <v>2017</v>
      </c>
      <c r="AK2576" s="70">
        <f t="shared" si="4"/>
        <v>43080</v>
      </c>
    </row>
    <row r="2577" spans="1:37" ht="14.4">
      <c r="A2577" s="239" t="s">
        <v>17761</v>
      </c>
      <c r="B2577" s="56" t="s">
        <v>89</v>
      </c>
      <c r="C2577" s="57">
        <v>43070</v>
      </c>
      <c r="D2577" s="56" t="s">
        <v>1027</v>
      </c>
      <c r="E2577" s="56" t="s">
        <v>196</v>
      </c>
      <c r="F2577" s="271" t="s">
        <v>214</v>
      </c>
      <c r="G2577" s="168" t="s">
        <v>214</v>
      </c>
      <c r="H2577" s="169" t="s">
        <v>15779</v>
      </c>
      <c r="I2577" s="57">
        <f t="shared" si="0"/>
        <v>43100</v>
      </c>
      <c r="J2577" s="56" t="s">
        <v>18</v>
      </c>
      <c r="K2577" s="56" t="s">
        <v>18</v>
      </c>
      <c r="L2577" s="60" t="s">
        <v>17762</v>
      </c>
      <c r="M2577" s="56" t="s">
        <v>17763</v>
      </c>
      <c r="N2577" s="56" t="s">
        <v>44</v>
      </c>
      <c r="O2577" s="56" t="s">
        <v>17765</v>
      </c>
      <c r="P2577" s="56" t="s">
        <v>96</v>
      </c>
      <c r="Q2577" s="57"/>
      <c r="R2577" s="56" t="s">
        <v>108</v>
      </c>
      <c r="S2577" s="56"/>
      <c r="T2577" s="61"/>
      <c r="U2577" s="56" t="s">
        <v>108</v>
      </c>
      <c r="V2577" s="61" t="s">
        <v>108</v>
      </c>
      <c r="W2577" s="61"/>
      <c r="X2577" s="56" t="s">
        <v>18</v>
      </c>
      <c r="Y2577" s="57">
        <v>43073</v>
      </c>
      <c r="Z2577" s="75"/>
      <c r="AA2577" s="64" t="s">
        <v>17766</v>
      </c>
      <c r="AB2577" s="56" t="s">
        <v>5415</v>
      </c>
      <c r="AC2577" s="61"/>
      <c r="AD2577" s="61"/>
      <c r="AE2577" s="67" t="str">
        <f t="shared" si="1"/>
        <v>Dec</v>
      </c>
      <c r="AF2577" s="68" t="str">
        <f t="shared" si="2"/>
        <v>Dec</v>
      </c>
      <c r="AG2577" s="177">
        <f t="shared" si="6"/>
        <v>3</v>
      </c>
      <c r="AH2577" s="70">
        <f t="shared" si="5"/>
        <v>43100</v>
      </c>
      <c r="AI2577" s="71">
        <f ca="1"/>
        <v>-889</v>
      </c>
      <c r="AJ2577" s="71" t="str">
        <v>2017</v>
      </c>
      <c r="AK2577" s="70">
        <f t="shared" si="4"/>
        <v>43080</v>
      </c>
    </row>
    <row r="2578" spans="1:37" ht="14.4">
      <c r="A2578" s="239" t="s">
        <v>17770</v>
      </c>
      <c r="B2578" s="56" t="s">
        <v>89</v>
      </c>
      <c r="C2578" s="57">
        <v>43070</v>
      </c>
      <c r="D2578" s="56" t="s">
        <v>90</v>
      </c>
      <c r="E2578" s="56" t="s">
        <v>15779</v>
      </c>
      <c r="F2578" s="271" t="s">
        <v>214</v>
      </c>
      <c r="G2578" s="168" t="s">
        <v>214</v>
      </c>
      <c r="H2578" s="169" t="s">
        <v>2445</v>
      </c>
      <c r="I2578" s="57">
        <f t="shared" si="0"/>
        <v>43100</v>
      </c>
      <c r="J2578" s="56" t="s">
        <v>18</v>
      </c>
      <c r="K2578" s="56" t="s">
        <v>18</v>
      </c>
      <c r="L2578" s="60" t="s">
        <v>17772</v>
      </c>
      <c r="M2578" s="56" t="s">
        <v>17772</v>
      </c>
      <c r="N2578" s="61"/>
      <c r="O2578" s="61"/>
      <c r="P2578" s="56" t="s">
        <v>96</v>
      </c>
      <c r="Q2578" s="57"/>
      <c r="R2578" s="56" t="s">
        <v>108</v>
      </c>
      <c r="S2578" s="56" t="s">
        <v>18</v>
      </c>
      <c r="T2578" s="61"/>
      <c r="U2578" s="56" t="s">
        <v>108</v>
      </c>
      <c r="V2578" s="61" t="s">
        <v>108</v>
      </c>
      <c r="W2578" s="61"/>
      <c r="X2578" s="56" t="s">
        <v>18</v>
      </c>
      <c r="Y2578" s="57">
        <v>43073</v>
      </c>
      <c r="Z2578" s="75"/>
      <c r="AA2578" s="64" t="s">
        <v>17773</v>
      </c>
      <c r="AB2578" s="56" t="s">
        <v>17774</v>
      </c>
      <c r="AC2578" s="61"/>
      <c r="AD2578" s="61"/>
      <c r="AE2578" s="67" t="str">
        <f t="shared" si="1"/>
        <v>Dec</v>
      </c>
      <c r="AF2578" s="68" t="str">
        <f t="shared" si="2"/>
        <v>Dec</v>
      </c>
      <c r="AG2578" s="177">
        <f t="shared" si="6"/>
        <v>3</v>
      </c>
      <c r="AH2578" s="70">
        <f t="shared" si="5"/>
        <v>43100</v>
      </c>
      <c r="AI2578" s="71">
        <f ca="1"/>
        <v>-889</v>
      </c>
      <c r="AJ2578" s="71" t="str">
        <v>2017</v>
      </c>
      <c r="AK2578" s="70">
        <f t="shared" si="4"/>
        <v>43080</v>
      </c>
    </row>
    <row r="2579" spans="1:37" ht="14.4">
      <c r="A2579" s="239" t="s">
        <v>17776</v>
      </c>
      <c r="B2579" s="56" t="s">
        <v>89</v>
      </c>
      <c r="C2579" s="57">
        <v>43070</v>
      </c>
      <c r="D2579" s="56" t="s">
        <v>90</v>
      </c>
      <c r="E2579" s="56" t="s">
        <v>15779</v>
      </c>
      <c r="F2579" s="271" t="s">
        <v>214</v>
      </c>
      <c r="G2579" s="168" t="s">
        <v>214</v>
      </c>
      <c r="H2579" s="169" t="s">
        <v>2445</v>
      </c>
      <c r="I2579" s="57">
        <f t="shared" si="0"/>
        <v>43100</v>
      </c>
      <c r="J2579" s="56" t="s">
        <v>18</v>
      </c>
      <c r="K2579" s="56" t="s">
        <v>14</v>
      </c>
      <c r="L2579" s="60" t="s">
        <v>17778</v>
      </c>
      <c r="M2579" s="56" t="s">
        <v>17779</v>
      </c>
      <c r="N2579" s="61"/>
      <c r="O2579" s="56" t="s">
        <v>17780</v>
      </c>
      <c r="P2579" s="56" t="s">
        <v>96</v>
      </c>
      <c r="Q2579" s="57"/>
      <c r="R2579" s="56" t="s">
        <v>108</v>
      </c>
      <c r="S2579" s="56"/>
      <c r="T2579" s="61"/>
      <c r="U2579" s="56" t="s">
        <v>108</v>
      </c>
      <c r="V2579" s="61" t="s">
        <v>108</v>
      </c>
      <c r="W2579" s="61"/>
      <c r="X2579" s="56" t="s">
        <v>14</v>
      </c>
      <c r="Y2579" s="57">
        <v>43074</v>
      </c>
      <c r="Z2579" s="75"/>
      <c r="AA2579" s="64" t="s">
        <v>17782</v>
      </c>
      <c r="AB2579" s="56" t="s">
        <v>179</v>
      </c>
      <c r="AC2579" s="61"/>
      <c r="AD2579" s="61"/>
      <c r="AE2579" s="67" t="str">
        <f t="shared" si="1"/>
        <v>Dec</v>
      </c>
      <c r="AF2579" s="68" t="str">
        <f t="shared" si="2"/>
        <v>Dec</v>
      </c>
      <c r="AG2579" s="177">
        <f t="shared" si="6"/>
        <v>4</v>
      </c>
      <c r="AH2579" s="70">
        <f t="shared" si="5"/>
        <v>43100</v>
      </c>
      <c r="AI2579" s="71">
        <f ca="1"/>
        <v>-889</v>
      </c>
      <c r="AJ2579" s="71" t="str">
        <v>2017</v>
      </c>
      <c r="AK2579" s="70">
        <f t="shared" si="4"/>
        <v>43080</v>
      </c>
    </row>
    <row r="2580" spans="1:37" ht="14.4">
      <c r="A2580" s="239" t="s">
        <v>17784</v>
      </c>
      <c r="B2580" s="56" t="s">
        <v>89</v>
      </c>
      <c r="C2580" s="57">
        <v>43070</v>
      </c>
      <c r="D2580" s="56" t="s">
        <v>90</v>
      </c>
      <c r="E2580" s="56" t="s">
        <v>140</v>
      </c>
      <c r="F2580" s="271" t="s">
        <v>106</v>
      </c>
      <c r="G2580" s="168" t="s">
        <v>107</v>
      </c>
      <c r="H2580" s="169" t="s">
        <v>140</v>
      </c>
      <c r="I2580" s="59">
        <f t="shared" si="0"/>
        <v>43100</v>
      </c>
      <c r="J2580" s="61"/>
      <c r="K2580" s="61"/>
      <c r="L2580" s="60" t="s">
        <v>17786</v>
      </c>
      <c r="M2580" s="56" t="s">
        <v>17787</v>
      </c>
      <c r="N2580" s="56" t="s">
        <v>22</v>
      </c>
      <c r="O2580" s="61"/>
      <c r="P2580" s="61"/>
      <c r="Q2580" s="59"/>
      <c r="R2580" s="61"/>
      <c r="S2580" s="61"/>
      <c r="T2580" s="61"/>
      <c r="U2580" s="66"/>
      <c r="V2580" s="61"/>
      <c r="W2580" s="61"/>
      <c r="X2580" s="61"/>
      <c r="Y2580" s="59"/>
      <c r="Z2580" s="75"/>
      <c r="AA2580" s="95"/>
      <c r="AB2580" s="61"/>
      <c r="AC2580" s="61"/>
      <c r="AD2580" s="61"/>
      <c r="AE2580" s="67" t="str">
        <f t="shared" si="1"/>
        <v>Dec</v>
      </c>
      <c r="AF2580" s="68" t="str">
        <f t="shared" si="2"/>
        <v/>
      </c>
      <c r="AG2580" s="177" t="str">
        <f t="shared" si="6"/>
        <v/>
      </c>
      <c r="AH2580" s="70">
        <f t="shared" si="5"/>
        <v>43100</v>
      </c>
      <c r="AI2580" s="71">
        <f ca="1"/>
        <v>-889</v>
      </c>
      <c r="AJ2580" s="71" t="str">
        <v>2017</v>
      </c>
      <c r="AK2580" s="70">
        <f t="shared" si="4"/>
        <v>43080</v>
      </c>
    </row>
    <row r="2581" spans="1:37" ht="14.4">
      <c r="A2581" s="239" t="s">
        <v>17789</v>
      </c>
      <c r="B2581" s="56" t="s">
        <v>89</v>
      </c>
      <c r="C2581" s="57">
        <v>43048</v>
      </c>
      <c r="D2581" s="56" t="s">
        <v>90</v>
      </c>
      <c r="E2581" s="56" t="s">
        <v>12</v>
      </c>
      <c r="F2581" s="271" t="s">
        <v>106</v>
      </c>
      <c r="G2581" s="168" t="s">
        <v>107</v>
      </c>
      <c r="H2581" s="169" t="s">
        <v>12</v>
      </c>
      <c r="I2581" s="59">
        <f t="shared" si="0"/>
        <v>43078</v>
      </c>
      <c r="J2581" s="61"/>
      <c r="K2581" s="61"/>
      <c r="L2581" s="60" t="s">
        <v>17790</v>
      </c>
      <c r="M2581" s="61"/>
      <c r="N2581" s="56" t="s">
        <v>20</v>
      </c>
      <c r="O2581" s="56" t="s">
        <v>17791</v>
      </c>
      <c r="P2581" s="56" t="s">
        <v>17</v>
      </c>
      <c r="Q2581" s="59"/>
      <c r="R2581" s="61"/>
      <c r="S2581" s="61"/>
      <c r="T2581" s="61"/>
      <c r="U2581" s="66"/>
      <c r="V2581" s="61"/>
      <c r="W2581" s="61"/>
      <c r="X2581" s="56" t="s">
        <v>14</v>
      </c>
      <c r="Y2581" s="57">
        <v>43073</v>
      </c>
      <c r="Z2581" s="75"/>
      <c r="AA2581" s="64" t="s">
        <v>10730</v>
      </c>
      <c r="AB2581" s="61"/>
      <c r="AC2581" s="61"/>
      <c r="AD2581" s="61"/>
      <c r="AE2581" s="67" t="str">
        <f t="shared" si="1"/>
        <v>Nov</v>
      </c>
      <c r="AF2581" s="68" t="str">
        <f t="shared" si="2"/>
        <v>Dec</v>
      </c>
      <c r="AG2581" s="177">
        <f t="shared" si="6"/>
        <v>25</v>
      </c>
      <c r="AH2581" s="70">
        <f t="shared" si="5"/>
        <v>43078</v>
      </c>
      <c r="AI2581" s="71">
        <f ca="1"/>
        <v>-911</v>
      </c>
      <c r="AJ2581" s="71" t="str">
        <v>2017</v>
      </c>
      <c r="AK2581" s="70">
        <f t="shared" si="4"/>
        <v>43058</v>
      </c>
    </row>
    <row r="2582" spans="1:37" ht="14.4">
      <c r="A2582" s="239" t="s">
        <v>17792</v>
      </c>
      <c r="B2582" s="56" t="s">
        <v>89</v>
      </c>
      <c r="C2582" s="57">
        <v>43045</v>
      </c>
      <c r="D2582" s="56" t="s">
        <v>90</v>
      </c>
      <c r="E2582" s="56" t="s">
        <v>12</v>
      </c>
      <c r="F2582" s="271" t="s">
        <v>106</v>
      </c>
      <c r="G2582" s="168" t="s">
        <v>107</v>
      </c>
      <c r="H2582" s="169" t="s">
        <v>12</v>
      </c>
      <c r="I2582" s="59">
        <f t="shared" si="0"/>
        <v>43075</v>
      </c>
      <c r="J2582" s="61"/>
      <c r="K2582" s="61"/>
      <c r="L2582" s="60" t="s">
        <v>15761</v>
      </c>
      <c r="M2582" s="61"/>
      <c r="N2582" s="56" t="s">
        <v>189</v>
      </c>
      <c r="O2582" s="56" t="s">
        <v>17794</v>
      </c>
      <c r="P2582" s="56" t="s">
        <v>17</v>
      </c>
      <c r="Q2582" s="59"/>
      <c r="R2582" s="61"/>
      <c r="S2582" s="61"/>
      <c r="T2582" s="61"/>
      <c r="U2582" s="66"/>
      <c r="V2582" s="61"/>
      <c r="W2582" s="61"/>
      <c r="X2582" s="56" t="s">
        <v>14</v>
      </c>
      <c r="Y2582" s="57">
        <v>43073</v>
      </c>
      <c r="Z2582" s="75"/>
      <c r="AA2582" s="64" t="s">
        <v>6873</v>
      </c>
      <c r="AB2582" s="61"/>
      <c r="AC2582" s="61"/>
      <c r="AD2582" s="61"/>
      <c r="AE2582" s="67" t="str">
        <f t="shared" si="1"/>
        <v>Nov</v>
      </c>
      <c r="AF2582" s="68" t="str">
        <f t="shared" si="2"/>
        <v>Dec</v>
      </c>
      <c r="AG2582" s="177">
        <f t="shared" si="6"/>
        <v>28</v>
      </c>
      <c r="AH2582" s="70">
        <f t="shared" si="5"/>
        <v>43075</v>
      </c>
      <c r="AI2582" s="71">
        <f ca="1"/>
        <v>-914</v>
      </c>
      <c r="AJ2582" s="71" t="str">
        <v>2017</v>
      </c>
      <c r="AK2582" s="70">
        <f t="shared" si="4"/>
        <v>43055</v>
      </c>
    </row>
    <row r="2583" spans="1:37" ht="14.4">
      <c r="A2583" s="239" t="s">
        <v>17797</v>
      </c>
      <c r="B2583" s="56" t="s">
        <v>89</v>
      </c>
      <c r="C2583" s="57">
        <v>43040</v>
      </c>
      <c r="D2583" s="56" t="s">
        <v>90</v>
      </c>
      <c r="E2583" s="56" t="s">
        <v>12</v>
      </c>
      <c r="F2583" s="271" t="s">
        <v>106</v>
      </c>
      <c r="G2583" s="168" t="s">
        <v>107</v>
      </c>
      <c r="H2583" s="169" t="s">
        <v>12</v>
      </c>
      <c r="I2583" s="59">
        <f t="shared" si="0"/>
        <v>43070</v>
      </c>
      <c r="J2583" s="61"/>
      <c r="K2583" s="61"/>
      <c r="L2583" s="60" t="s">
        <v>17799</v>
      </c>
      <c r="M2583" s="61"/>
      <c r="N2583" s="56" t="s">
        <v>33</v>
      </c>
      <c r="O2583" s="56" t="s">
        <v>16616</v>
      </c>
      <c r="P2583" s="56" t="s">
        <v>17</v>
      </c>
      <c r="Q2583" s="59"/>
      <c r="R2583" s="61"/>
      <c r="S2583" s="61"/>
      <c r="T2583" s="61"/>
      <c r="U2583" s="66"/>
      <c r="V2583" s="61"/>
      <c r="W2583" s="56"/>
      <c r="X2583" s="56" t="s">
        <v>14</v>
      </c>
      <c r="Y2583" s="57">
        <v>43073</v>
      </c>
      <c r="Z2583" s="75"/>
      <c r="AA2583" s="64" t="s">
        <v>6873</v>
      </c>
      <c r="AB2583" s="61"/>
      <c r="AC2583" s="61"/>
      <c r="AD2583" s="61"/>
      <c r="AE2583" s="67" t="str">
        <f t="shared" si="1"/>
        <v>Nov</v>
      </c>
      <c r="AF2583" s="68" t="str">
        <f t="shared" si="2"/>
        <v>Dec</v>
      </c>
      <c r="AG2583" s="177">
        <f t="shared" si="6"/>
        <v>33</v>
      </c>
      <c r="AH2583" s="70">
        <f t="shared" si="5"/>
        <v>43070</v>
      </c>
      <c r="AI2583" s="71">
        <f ca="1"/>
        <v>-919</v>
      </c>
      <c r="AJ2583" s="71" t="str">
        <v>2017</v>
      </c>
      <c r="AK2583" s="70">
        <f t="shared" si="4"/>
        <v>43050</v>
      </c>
    </row>
    <row r="2584" spans="1:37" ht="14.4">
      <c r="A2584" s="239" t="s">
        <v>17801</v>
      </c>
      <c r="B2584" s="56" t="s">
        <v>89</v>
      </c>
      <c r="C2584" s="57">
        <v>43070</v>
      </c>
      <c r="D2584" s="56" t="s">
        <v>1027</v>
      </c>
      <c r="E2584" s="56" t="s">
        <v>112</v>
      </c>
      <c r="F2584" s="271" t="s">
        <v>106</v>
      </c>
      <c r="G2584" s="168" t="s">
        <v>113</v>
      </c>
      <c r="H2584" s="169" t="s">
        <v>112</v>
      </c>
      <c r="I2584" s="59">
        <f t="shared" si="0"/>
        <v>43100</v>
      </c>
      <c r="J2584" s="56" t="s">
        <v>1946</v>
      </c>
      <c r="K2584" s="56" t="s">
        <v>6453</v>
      </c>
      <c r="L2584" s="60" t="s">
        <v>2426</v>
      </c>
      <c r="M2584" s="56" t="s">
        <v>17811</v>
      </c>
      <c r="N2584" s="61"/>
      <c r="O2584" s="56" t="s">
        <v>17812</v>
      </c>
      <c r="P2584" s="56" t="s">
        <v>116</v>
      </c>
      <c r="Q2584" s="57">
        <v>43074</v>
      </c>
      <c r="R2584" s="61"/>
      <c r="S2584" s="61"/>
      <c r="T2584" s="61"/>
      <c r="U2584" s="66"/>
      <c r="V2584" s="61"/>
      <c r="W2584" s="61"/>
      <c r="X2584" s="61"/>
      <c r="Y2584" s="59"/>
      <c r="Z2584" s="75"/>
      <c r="AA2584" s="95"/>
      <c r="AB2584" s="61"/>
      <c r="AC2584" s="61"/>
      <c r="AD2584" s="61"/>
      <c r="AE2584" s="67" t="str">
        <f t="shared" si="1"/>
        <v>Dec</v>
      </c>
      <c r="AF2584" s="68" t="str">
        <f t="shared" si="2"/>
        <v/>
      </c>
      <c r="AG2584" s="177" t="str">
        <f t="shared" si="6"/>
        <v/>
      </c>
      <c r="AH2584" s="70">
        <f t="shared" si="5"/>
        <v>43100</v>
      </c>
      <c r="AI2584" s="71">
        <f ca="1"/>
        <v>-889</v>
      </c>
      <c r="AJ2584" s="71" t="str">
        <v>2017</v>
      </c>
      <c r="AK2584" s="70">
        <f t="shared" si="4"/>
        <v>43080</v>
      </c>
    </row>
    <row r="2585" spans="1:37" ht="14.4">
      <c r="A2585" s="239" t="s">
        <v>17814</v>
      </c>
      <c r="B2585" s="56" t="s">
        <v>89</v>
      </c>
      <c r="C2585" s="57">
        <v>43070</v>
      </c>
      <c r="D2585" s="56" t="s">
        <v>1027</v>
      </c>
      <c r="E2585" s="56" t="s">
        <v>112</v>
      </c>
      <c r="F2585" s="271" t="s">
        <v>106</v>
      </c>
      <c r="G2585" s="168" t="s">
        <v>113</v>
      </c>
      <c r="H2585" s="169" t="s">
        <v>112</v>
      </c>
      <c r="I2585" s="59">
        <f t="shared" si="0"/>
        <v>43100</v>
      </c>
      <c r="J2585" s="56" t="s">
        <v>1946</v>
      </c>
      <c r="K2585" s="56" t="s">
        <v>1841</v>
      </c>
      <c r="L2585" s="60" t="s">
        <v>17817</v>
      </c>
      <c r="M2585" s="56" t="s">
        <v>17818</v>
      </c>
      <c r="N2585" s="61"/>
      <c r="O2585" s="56" t="s">
        <v>17819</v>
      </c>
      <c r="P2585" s="56" t="s">
        <v>116</v>
      </c>
      <c r="Q2585" s="57"/>
      <c r="R2585" s="61"/>
      <c r="S2585" s="61"/>
      <c r="T2585" s="61"/>
      <c r="U2585" s="66"/>
      <c r="V2585" s="61"/>
      <c r="W2585" s="61"/>
      <c r="X2585" s="61"/>
      <c r="Y2585" s="59"/>
      <c r="Z2585" s="75"/>
      <c r="AA2585" s="95"/>
      <c r="AB2585" s="61"/>
      <c r="AC2585" s="61"/>
      <c r="AD2585" s="61"/>
      <c r="AE2585" s="67" t="str">
        <f t="shared" si="1"/>
        <v>Dec</v>
      </c>
      <c r="AF2585" s="68" t="str">
        <f t="shared" si="2"/>
        <v/>
      </c>
      <c r="AG2585" s="177" t="str">
        <f t="shared" si="6"/>
        <v/>
      </c>
      <c r="AH2585" s="70">
        <f t="shared" si="5"/>
        <v>43100</v>
      </c>
      <c r="AI2585" s="71">
        <f ca="1"/>
        <v>-889</v>
      </c>
      <c r="AJ2585" s="71" t="str">
        <v>2017</v>
      </c>
      <c r="AK2585" s="70">
        <f t="shared" si="4"/>
        <v>43080</v>
      </c>
    </row>
    <row r="2586" spans="1:37" ht="14.4">
      <c r="A2586" s="239" t="s">
        <v>17822</v>
      </c>
      <c r="B2586" s="56" t="s">
        <v>89</v>
      </c>
      <c r="C2586" s="57">
        <v>43073</v>
      </c>
      <c r="D2586" s="56" t="s">
        <v>2397</v>
      </c>
      <c r="E2586" s="56" t="s">
        <v>140</v>
      </c>
      <c r="F2586" s="271" t="s">
        <v>106</v>
      </c>
      <c r="G2586" s="168" t="s">
        <v>107</v>
      </c>
      <c r="H2586" s="169" t="s">
        <v>140</v>
      </c>
      <c r="I2586" s="59">
        <f t="shared" si="0"/>
        <v>43103</v>
      </c>
      <c r="J2586" s="56" t="s">
        <v>1946</v>
      </c>
      <c r="K2586" s="56" t="s">
        <v>1946</v>
      </c>
      <c r="L2586" s="60" t="s">
        <v>17264</v>
      </c>
      <c r="M2586" s="56" t="s">
        <v>17183</v>
      </c>
      <c r="N2586" s="56" t="s">
        <v>271</v>
      </c>
      <c r="O2586" s="56" t="s">
        <v>17184</v>
      </c>
      <c r="P2586" s="56" t="s">
        <v>17</v>
      </c>
      <c r="Q2586" s="59"/>
      <c r="R2586" s="61"/>
      <c r="S2586" s="61"/>
      <c r="T2586" s="61"/>
      <c r="U2586" s="66"/>
      <c r="V2586" s="61"/>
      <c r="W2586" s="61"/>
      <c r="X2586" s="56" t="s">
        <v>18</v>
      </c>
      <c r="Y2586" s="57">
        <v>43073</v>
      </c>
      <c r="Z2586" s="75"/>
      <c r="AA2586" s="64" t="s">
        <v>17826</v>
      </c>
      <c r="AB2586" s="61"/>
      <c r="AC2586" s="61"/>
      <c r="AD2586" s="61"/>
      <c r="AE2586" s="67" t="str">
        <f t="shared" si="1"/>
        <v>Dec</v>
      </c>
      <c r="AF2586" s="68" t="str">
        <f t="shared" si="2"/>
        <v>Dec</v>
      </c>
      <c r="AG2586" s="177">
        <f t="shared" si="6"/>
        <v>0</v>
      </c>
      <c r="AH2586" s="70">
        <f t="shared" si="5"/>
        <v>43103</v>
      </c>
      <c r="AI2586" s="71">
        <f ca="1"/>
        <v>-886</v>
      </c>
      <c r="AJ2586" s="71" t="str">
        <v>2017</v>
      </c>
      <c r="AK2586" s="70">
        <f t="shared" si="4"/>
        <v>43083</v>
      </c>
    </row>
    <row r="2587" spans="1:37" ht="14.4">
      <c r="A2587" s="239" t="s">
        <v>17827</v>
      </c>
      <c r="B2587" s="56" t="s">
        <v>89</v>
      </c>
      <c r="C2587" s="57">
        <v>43073</v>
      </c>
      <c r="D2587" s="56" t="s">
        <v>90</v>
      </c>
      <c r="E2587" s="56" t="s">
        <v>140</v>
      </c>
      <c r="F2587" s="271" t="s">
        <v>106</v>
      </c>
      <c r="G2587" s="168" t="s">
        <v>107</v>
      </c>
      <c r="H2587" s="169" t="s">
        <v>140</v>
      </c>
      <c r="I2587" s="59">
        <f t="shared" si="0"/>
        <v>43103</v>
      </c>
      <c r="J2587" s="56" t="s">
        <v>1946</v>
      </c>
      <c r="K2587" s="56" t="s">
        <v>6453</v>
      </c>
      <c r="L2587" s="60" t="s">
        <v>17828</v>
      </c>
      <c r="M2587" s="56" t="s">
        <v>17828</v>
      </c>
      <c r="N2587" s="61"/>
      <c r="O2587" s="61"/>
      <c r="P2587" s="61"/>
      <c r="Q2587" s="59"/>
      <c r="R2587" s="61"/>
      <c r="S2587" s="61"/>
      <c r="T2587" s="61"/>
      <c r="U2587" s="66"/>
      <c r="V2587" s="61"/>
      <c r="W2587" s="61"/>
      <c r="X2587" s="56" t="s">
        <v>14</v>
      </c>
      <c r="Y2587" s="57">
        <v>43073</v>
      </c>
      <c r="Z2587" s="75"/>
      <c r="AA2587" s="64" t="s">
        <v>17829</v>
      </c>
      <c r="AB2587" s="61"/>
      <c r="AC2587" s="61"/>
      <c r="AD2587" s="61"/>
      <c r="AE2587" s="67" t="str">
        <f t="shared" si="1"/>
        <v>Dec</v>
      </c>
      <c r="AF2587" s="68" t="str">
        <f t="shared" si="2"/>
        <v>Dec</v>
      </c>
      <c r="AG2587" s="177">
        <f t="shared" si="6"/>
        <v>0</v>
      </c>
      <c r="AH2587" s="70">
        <f t="shared" si="5"/>
        <v>43103</v>
      </c>
      <c r="AI2587" s="71">
        <f ca="1"/>
        <v>-886</v>
      </c>
      <c r="AJ2587" s="71" t="str">
        <v>2017</v>
      </c>
      <c r="AK2587" s="70">
        <f t="shared" si="4"/>
        <v>43083</v>
      </c>
    </row>
    <row r="2588" spans="1:37" ht="14.4">
      <c r="A2588" s="239" t="s">
        <v>17831</v>
      </c>
      <c r="B2588" s="56" t="s">
        <v>89</v>
      </c>
      <c r="C2588" s="57">
        <v>43073</v>
      </c>
      <c r="D2588" s="56" t="s">
        <v>90</v>
      </c>
      <c r="E2588" s="56" t="s">
        <v>140</v>
      </c>
      <c r="F2588" s="271" t="s">
        <v>106</v>
      </c>
      <c r="G2588" s="168" t="s">
        <v>107</v>
      </c>
      <c r="H2588" s="169" t="s">
        <v>140</v>
      </c>
      <c r="I2588" s="59">
        <f t="shared" si="0"/>
        <v>43103</v>
      </c>
      <c r="J2588" s="56" t="s">
        <v>1946</v>
      </c>
      <c r="K2588" s="56" t="s">
        <v>1946</v>
      </c>
      <c r="L2588" s="60" t="s">
        <v>17832</v>
      </c>
      <c r="M2588" s="56" t="s">
        <v>17833</v>
      </c>
      <c r="N2588" s="56" t="s">
        <v>22</v>
      </c>
      <c r="O2588" s="56" t="s">
        <v>17834</v>
      </c>
      <c r="P2588" s="56" t="s">
        <v>17</v>
      </c>
      <c r="Q2588" s="59"/>
      <c r="R2588" s="61"/>
      <c r="S2588" s="61"/>
      <c r="T2588" s="61"/>
      <c r="U2588" s="66"/>
      <c r="V2588" s="61"/>
      <c r="W2588" s="61"/>
      <c r="X2588" s="56" t="s">
        <v>18</v>
      </c>
      <c r="Y2588" s="57">
        <v>43073</v>
      </c>
      <c r="Z2588" s="75"/>
      <c r="AA2588" s="64" t="s">
        <v>16026</v>
      </c>
      <c r="AB2588" s="61"/>
      <c r="AC2588" s="61"/>
      <c r="AD2588" s="61"/>
      <c r="AE2588" s="67" t="str">
        <f t="shared" si="1"/>
        <v>Dec</v>
      </c>
      <c r="AF2588" s="68" t="str">
        <f t="shared" si="2"/>
        <v>Dec</v>
      </c>
      <c r="AG2588" s="177">
        <f t="shared" si="6"/>
        <v>0</v>
      </c>
      <c r="AH2588" s="70">
        <f t="shared" si="5"/>
        <v>43103</v>
      </c>
      <c r="AI2588" s="71">
        <f ca="1"/>
        <v>-886</v>
      </c>
      <c r="AJ2588" s="71" t="str">
        <v>2017</v>
      </c>
      <c r="AK2588" s="70">
        <f t="shared" si="4"/>
        <v>43083</v>
      </c>
    </row>
    <row r="2589" spans="1:37" ht="14.4">
      <c r="A2589" s="239" t="s">
        <v>17835</v>
      </c>
      <c r="B2589" s="56" t="s">
        <v>89</v>
      </c>
      <c r="C2589" s="57">
        <v>43074</v>
      </c>
      <c r="D2589" s="56" t="s">
        <v>1027</v>
      </c>
      <c r="E2589" s="56" t="s">
        <v>140</v>
      </c>
      <c r="F2589" s="271" t="s">
        <v>106</v>
      </c>
      <c r="G2589" s="168" t="s">
        <v>107</v>
      </c>
      <c r="H2589" s="169" t="s">
        <v>140</v>
      </c>
      <c r="I2589" s="59">
        <f t="shared" si="0"/>
        <v>43104</v>
      </c>
      <c r="J2589" s="56" t="s">
        <v>1946</v>
      </c>
      <c r="K2589" s="56" t="s">
        <v>1946</v>
      </c>
      <c r="L2589" s="60" t="s">
        <v>16552</v>
      </c>
      <c r="M2589" s="56" t="s">
        <v>17836</v>
      </c>
      <c r="N2589" s="61"/>
      <c r="O2589" s="61"/>
      <c r="P2589" s="61"/>
      <c r="Q2589" s="59"/>
      <c r="R2589" s="61"/>
      <c r="S2589" s="61"/>
      <c r="T2589" s="61"/>
      <c r="U2589" s="66"/>
      <c r="V2589" s="61"/>
      <c r="W2589" s="61"/>
      <c r="X2589" s="61"/>
      <c r="Y2589" s="59"/>
      <c r="Z2589" s="75"/>
      <c r="AA2589" s="95"/>
      <c r="AB2589" s="61"/>
      <c r="AC2589" s="61"/>
      <c r="AD2589" s="61"/>
      <c r="AE2589" s="67" t="str">
        <f t="shared" si="1"/>
        <v>Dec</v>
      </c>
      <c r="AF2589" s="68" t="str">
        <f t="shared" si="2"/>
        <v/>
      </c>
      <c r="AG2589" s="177" t="str">
        <f t="shared" si="6"/>
        <v/>
      </c>
      <c r="AH2589" s="70">
        <f t="shared" si="5"/>
        <v>43104</v>
      </c>
      <c r="AI2589" s="71">
        <f ca="1"/>
        <v>-885</v>
      </c>
      <c r="AJ2589" s="71" t="str">
        <v>2017</v>
      </c>
      <c r="AK2589" s="70">
        <f t="shared" si="4"/>
        <v>43084</v>
      </c>
    </row>
    <row r="2590" spans="1:37" ht="14.4">
      <c r="A2590" s="239" t="s">
        <v>17837</v>
      </c>
      <c r="B2590" s="56" t="s">
        <v>89</v>
      </c>
      <c r="C2590" s="57">
        <v>43074</v>
      </c>
      <c r="D2590" s="56" t="s">
        <v>1027</v>
      </c>
      <c r="E2590" s="56" t="s">
        <v>140</v>
      </c>
      <c r="F2590" s="271" t="s">
        <v>106</v>
      </c>
      <c r="G2590" s="168" t="s">
        <v>107</v>
      </c>
      <c r="H2590" s="169" t="s">
        <v>140</v>
      </c>
      <c r="I2590" s="59">
        <f t="shared" si="0"/>
        <v>43104</v>
      </c>
      <c r="J2590" s="61"/>
      <c r="K2590" s="61"/>
      <c r="L2590" s="60" t="s">
        <v>17840</v>
      </c>
      <c r="M2590" s="56" t="s">
        <v>17841</v>
      </c>
      <c r="N2590" s="56" t="s">
        <v>29</v>
      </c>
      <c r="O2590" s="56" t="s">
        <v>17842</v>
      </c>
      <c r="P2590" s="61"/>
      <c r="Q2590" s="59"/>
      <c r="R2590" s="61"/>
      <c r="S2590" s="61"/>
      <c r="T2590" s="61"/>
      <c r="U2590" s="66"/>
      <c r="V2590" s="61"/>
      <c r="W2590" s="61"/>
      <c r="X2590" s="56" t="s">
        <v>18</v>
      </c>
      <c r="Y2590" s="57">
        <v>43074</v>
      </c>
      <c r="Z2590" s="75"/>
      <c r="AA2590" s="64" t="s">
        <v>17843</v>
      </c>
      <c r="AB2590" s="61"/>
      <c r="AC2590" s="61"/>
      <c r="AD2590" s="61"/>
      <c r="AE2590" s="67" t="str">
        <f t="shared" si="1"/>
        <v>Dec</v>
      </c>
      <c r="AF2590" s="68" t="str">
        <f t="shared" si="2"/>
        <v>Dec</v>
      </c>
      <c r="AG2590" s="177">
        <f t="shared" si="6"/>
        <v>0</v>
      </c>
      <c r="AH2590" s="70">
        <f t="shared" si="5"/>
        <v>43104</v>
      </c>
      <c r="AI2590" s="71">
        <f ca="1"/>
        <v>-885</v>
      </c>
      <c r="AJ2590" s="71" t="str">
        <v>2017</v>
      </c>
      <c r="AK2590" s="70">
        <f t="shared" si="4"/>
        <v>43084</v>
      </c>
    </row>
    <row r="2591" spans="1:37" ht="26.5">
      <c r="A2591" s="239" t="s">
        <v>17845</v>
      </c>
      <c r="B2591" s="56" t="s">
        <v>89</v>
      </c>
      <c r="C2591" s="57">
        <v>43061</v>
      </c>
      <c r="D2591" s="56" t="s">
        <v>1027</v>
      </c>
      <c r="E2591" s="56" t="s">
        <v>30</v>
      </c>
      <c r="F2591" s="271" t="s">
        <v>106</v>
      </c>
      <c r="G2591" s="168" t="s">
        <v>107</v>
      </c>
      <c r="H2591" s="169" t="s">
        <v>30</v>
      </c>
      <c r="I2591" s="59">
        <f t="shared" si="0"/>
        <v>43091</v>
      </c>
      <c r="J2591" s="61"/>
      <c r="K2591" s="61"/>
      <c r="L2591" s="60" t="s">
        <v>17846</v>
      </c>
      <c r="M2591" s="61"/>
      <c r="N2591" s="61"/>
      <c r="O2591" s="56" t="s">
        <v>17848</v>
      </c>
      <c r="P2591" s="56" t="s">
        <v>96</v>
      </c>
      <c r="Q2591" s="57">
        <v>43074</v>
      </c>
      <c r="R2591" s="61"/>
      <c r="S2591" s="61"/>
      <c r="T2591" s="61"/>
      <c r="U2591" s="66"/>
      <c r="V2591" s="61"/>
      <c r="W2591" s="61"/>
      <c r="X2591" s="56" t="s">
        <v>14</v>
      </c>
      <c r="Y2591" s="59"/>
      <c r="Z2591" s="75"/>
      <c r="AA2591" s="60" t="s">
        <v>17849</v>
      </c>
      <c r="AB2591" s="61"/>
      <c r="AC2591" s="61"/>
      <c r="AD2591" s="61"/>
      <c r="AE2591" s="67" t="str">
        <f t="shared" si="1"/>
        <v>Nov</v>
      </c>
      <c r="AF2591" s="68" t="str">
        <f t="shared" si="2"/>
        <v/>
      </c>
      <c r="AG2591" s="177" t="str">
        <f t="shared" si="6"/>
        <v/>
      </c>
      <c r="AH2591" s="70">
        <f t="shared" si="5"/>
        <v>43091</v>
      </c>
      <c r="AI2591" s="71">
        <f ca="1"/>
        <v>-898</v>
      </c>
      <c r="AJ2591" s="71" t="str">
        <v>2017</v>
      </c>
      <c r="AK2591" s="70">
        <f t="shared" si="4"/>
        <v>43071</v>
      </c>
    </row>
    <row r="2592" spans="1:37" ht="29.25" customHeight="1">
      <c r="A2592" s="239" t="s">
        <v>17852</v>
      </c>
      <c r="B2592" s="56" t="s">
        <v>89</v>
      </c>
      <c r="C2592" s="57">
        <v>43073</v>
      </c>
      <c r="D2592" s="56" t="s">
        <v>1027</v>
      </c>
      <c r="E2592" s="56" t="s">
        <v>112</v>
      </c>
      <c r="F2592" s="271" t="s">
        <v>106</v>
      </c>
      <c r="G2592" s="168" t="s">
        <v>113</v>
      </c>
      <c r="H2592" s="169" t="s">
        <v>112</v>
      </c>
      <c r="I2592" s="59">
        <f t="shared" si="0"/>
        <v>43103</v>
      </c>
      <c r="J2592" s="56" t="s">
        <v>1946</v>
      </c>
      <c r="K2592" s="56" t="s">
        <v>6453</v>
      </c>
      <c r="L2592" s="60" t="s">
        <v>17853</v>
      </c>
      <c r="M2592" s="56" t="s">
        <v>17855</v>
      </c>
      <c r="N2592" s="61"/>
      <c r="O2592" s="56" t="s">
        <v>17856</v>
      </c>
      <c r="P2592" s="56" t="s">
        <v>116</v>
      </c>
      <c r="Q2592" s="57">
        <v>43075</v>
      </c>
      <c r="R2592" s="61"/>
      <c r="S2592" s="61"/>
      <c r="T2592" s="61"/>
      <c r="U2592" s="66"/>
      <c r="V2592" s="61"/>
      <c r="W2592" s="61"/>
      <c r="X2592" s="61"/>
      <c r="Y2592" s="59"/>
      <c r="Z2592" s="75"/>
      <c r="AA2592" s="64" t="s">
        <v>257</v>
      </c>
      <c r="AB2592" s="61"/>
      <c r="AC2592" s="61"/>
      <c r="AD2592" s="61"/>
      <c r="AE2592" s="67" t="str">
        <f t="shared" si="1"/>
        <v>Dec</v>
      </c>
      <c r="AF2592" s="68" t="str">
        <f t="shared" si="2"/>
        <v/>
      </c>
      <c r="AG2592" s="177" t="str">
        <f t="shared" si="6"/>
        <v/>
      </c>
      <c r="AH2592" s="70">
        <f t="shared" si="5"/>
        <v>43103</v>
      </c>
      <c r="AI2592" s="71">
        <f ca="1"/>
        <v>-886</v>
      </c>
      <c r="AJ2592" s="71" t="str">
        <v>2017</v>
      </c>
      <c r="AK2592" s="70">
        <f t="shared" si="4"/>
        <v>43083</v>
      </c>
    </row>
    <row r="2593" spans="1:37" ht="14.4">
      <c r="A2593" s="239" t="s">
        <v>17858</v>
      </c>
      <c r="B2593" s="56" t="s">
        <v>89</v>
      </c>
      <c r="C2593" s="57">
        <v>43074</v>
      </c>
      <c r="D2593" s="56" t="s">
        <v>1027</v>
      </c>
      <c r="E2593" s="56" t="s">
        <v>140</v>
      </c>
      <c r="F2593" s="271" t="s">
        <v>106</v>
      </c>
      <c r="G2593" s="168" t="s">
        <v>107</v>
      </c>
      <c r="H2593" s="169" t="s">
        <v>140</v>
      </c>
      <c r="I2593" s="59">
        <f t="shared" si="0"/>
        <v>43104</v>
      </c>
      <c r="J2593" s="56" t="s">
        <v>1946</v>
      </c>
      <c r="K2593" s="56" t="s">
        <v>1946</v>
      </c>
      <c r="L2593" s="60" t="s">
        <v>642</v>
      </c>
      <c r="M2593" s="56" t="s">
        <v>17862</v>
      </c>
      <c r="N2593" s="56" t="s">
        <v>27</v>
      </c>
      <c r="O2593" s="56" t="s">
        <v>17863</v>
      </c>
      <c r="P2593" s="56" t="s">
        <v>21</v>
      </c>
      <c r="Q2593" s="59"/>
      <c r="R2593" s="61"/>
      <c r="S2593" s="61"/>
      <c r="T2593" s="61"/>
      <c r="U2593" s="66"/>
      <c r="V2593" s="61"/>
      <c r="W2593" s="61"/>
      <c r="X2593" s="56" t="s">
        <v>18</v>
      </c>
      <c r="Y2593" s="57">
        <v>43074</v>
      </c>
      <c r="Z2593" s="75"/>
      <c r="AA2593" s="64" t="s">
        <v>17864</v>
      </c>
      <c r="AB2593" s="61"/>
      <c r="AC2593" s="61"/>
      <c r="AD2593" s="61"/>
      <c r="AE2593" s="67" t="str">
        <f t="shared" si="1"/>
        <v>Dec</v>
      </c>
      <c r="AF2593" s="68" t="str">
        <f t="shared" si="2"/>
        <v>Dec</v>
      </c>
      <c r="AG2593" s="177">
        <f t="shared" si="6"/>
        <v>0</v>
      </c>
      <c r="AH2593" s="70">
        <f t="shared" si="5"/>
        <v>43104</v>
      </c>
      <c r="AI2593" s="71">
        <f ca="1"/>
        <v>-885</v>
      </c>
      <c r="AJ2593" s="71" t="str">
        <v>2017</v>
      </c>
      <c r="AK2593" s="70">
        <f t="shared" si="4"/>
        <v>43084</v>
      </c>
    </row>
    <row r="2594" spans="1:37" ht="14.4">
      <c r="A2594" s="239" t="s">
        <v>17866</v>
      </c>
      <c r="B2594" s="56" t="s">
        <v>89</v>
      </c>
      <c r="C2594" s="57">
        <v>43074</v>
      </c>
      <c r="D2594" s="56" t="s">
        <v>1027</v>
      </c>
      <c r="E2594" s="56" t="s">
        <v>140</v>
      </c>
      <c r="F2594" s="271" t="s">
        <v>106</v>
      </c>
      <c r="G2594" s="168" t="s">
        <v>107</v>
      </c>
      <c r="H2594" s="169" t="s">
        <v>140</v>
      </c>
      <c r="I2594" s="59">
        <f t="shared" si="0"/>
        <v>43104</v>
      </c>
      <c r="J2594" s="56" t="s">
        <v>1946</v>
      </c>
      <c r="K2594" s="56" t="s">
        <v>1946</v>
      </c>
      <c r="L2594" s="60" t="s">
        <v>642</v>
      </c>
      <c r="M2594" s="56" t="s">
        <v>17867</v>
      </c>
      <c r="N2594" s="56" t="s">
        <v>266</v>
      </c>
      <c r="O2594" s="56" t="s">
        <v>17868</v>
      </c>
      <c r="P2594" s="56" t="s">
        <v>133</v>
      </c>
      <c r="Q2594" s="59"/>
      <c r="R2594" s="61"/>
      <c r="S2594" s="61"/>
      <c r="T2594" s="61"/>
      <c r="U2594" s="66"/>
      <c r="V2594" s="61"/>
      <c r="W2594" s="61"/>
      <c r="X2594" s="56" t="s">
        <v>18</v>
      </c>
      <c r="Y2594" s="57">
        <v>43074</v>
      </c>
      <c r="Z2594" s="75"/>
      <c r="AA2594" s="64" t="s">
        <v>17869</v>
      </c>
      <c r="AB2594" s="61"/>
      <c r="AC2594" s="61"/>
      <c r="AD2594" s="61"/>
      <c r="AE2594" s="67" t="str">
        <f t="shared" si="1"/>
        <v>Dec</v>
      </c>
      <c r="AF2594" s="68" t="str">
        <f t="shared" si="2"/>
        <v>Dec</v>
      </c>
      <c r="AG2594" s="177">
        <f t="shared" si="6"/>
        <v>0</v>
      </c>
      <c r="AH2594" s="70">
        <f t="shared" si="5"/>
        <v>43104</v>
      </c>
      <c r="AI2594" s="71">
        <f ca="1"/>
        <v>-885</v>
      </c>
      <c r="AJ2594" s="71" t="str">
        <v>2017</v>
      </c>
      <c r="AK2594" s="70">
        <f t="shared" si="4"/>
        <v>43084</v>
      </c>
    </row>
    <row r="2595" spans="1:37" ht="14.4">
      <c r="A2595" s="239" t="s">
        <v>17870</v>
      </c>
      <c r="B2595" s="56" t="s">
        <v>89</v>
      </c>
      <c r="C2595" s="57">
        <v>43074</v>
      </c>
      <c r="D2595" s="56" t="s">
        <v>1027</v>
      </c>
      <c r="E2595" s="56" t="s">
        <v>140</v>
      </c>
      <c r="F2595" s="271" t="s">
        <v>106</v>
      </c>
      <c r="G2595" s="168" t="s">
        <v>107</v>
      </c>
      <c r="H2595" s="169" t="s">
        <v>140</v>
      </c>
      <c r="I2595" s="59">
        <f t="shared" si="0"/>
        <v>43104</v>
      </c>
      <c r="J2595" s="56" t="s">
        <v>1946</v>
      </c>
      <c r="K2595" s="56" t="s">
        <v>1946</v>
      </c>
      <c r="L2595" s="60" t="s">
        <v>642</v>
      </c>
      <c r="M2595" s="56" t="s">
        <v>17872</v>
      </c>
      <c r="N2595" s="56" t="s">
        <v>436</v>
      </c>
      <c r="O2595" s="56" t="s">
        <v>17873</v>
      </c>
      <c r="P2595" s="56" t="s">
        <v>17</v>
      </c>
      <c r="Q2595" s="59"/>
      <c r="R2595" s="61"/>
      <c r="S2595" s="61"/>
      <c r="T2595" s="61"/>
      <c r="U2595" s="66"/>
      <c r="V2595" s="61"/>
      <c r="W2595" s="61"/>
      <c r="X2595" s="56" t="s">
        <v>18</v>
      </c>
      <c r="Y2595" s="57">
        <v>43074</v>
      </c>
      <c r="Z2595" s="365"/>
      <c r="AA2595" s="64" t="s">
        <v>17869</v>
      </c>
      <c r="AB2595" s="61"/>
      <c r="AC2595" s="61"/>
      <c r="AD2595" s="61"/>
      <c r="AE2595" s="67" t="str">
        <f t="shared" si="1"/>
        <v>Dec</v>
      </c>
      <c r="AF2595" s="68" t="str">
        <f t="shared" si="2"/>
        <v>Dec</v>
      </c>
      <c r="AG2595" s="177">
        <f t="shared" si="6"/>
        <v>0</v>
      </c>
      <c r="AH2595" s="70">
        <f t="shared" si="5"/>
        <v>43104</v>
      </c>
      <c r="AI2595" s="71">
        <f ca="1"/>
        <v>-885</v>
      </c>
      <c r="AJ2595" s="71" t="str">
        <v>2017</v>
      </c>
      <c r="AK2595" s="70">
        <f t="shared" si="4"/>
        <v>43084</v>
      </c>
    </row>
    <row r="2596" spans="1:37" ht="14.4">
      <c r="A2596" s="239" t="s">
        <v>17879</v>
      </c>
      <c r="B2596" s="56" t="s">
        <v>89</v>
      </c>
      <c r="C2596" s="57">
        <v>43074</v>
      </c>
      <c r="D2596" s="56" t="s">
        <v>1027</v>
      </c>
      <c r="E2596" s="56" t="s">
        <v>140</v>
      </c>
      <c r="F2596" s="271" t="s">
        <v>106</v>
      </c>
      <c r="G2596" s="168" t="s">
        <v>107</v>
      </c>
      <c r="H2596" s="169" t="s">
        <v>140</v>
      </c>
      <c r="I2596" s="59">
        <f t="shared" si="0"/>
        <v>43104</v>
      </c>
      <c r="J2596" s="56" t="s">
        <v>1946</v>
      </c>
      <c r="K2596" s="56" t="s">
        <v>6453</v>
      </c>
      <c r="L2596" s="60" t="s">
        <v>642</v>
      </c>
      <c r="M2596" s="56" t="s">
        <v>17880</v>
      </c>
      <c r="N2596" s="56" t="s">
        <v>249</v>
      </c>
      <c r="O2596" s="61"/>
      <c r="P2596" s="61"/>
      <c r="Q2596" s="59"/>
      <c r="R2596" s="61"/>
      <c r="S2596" s="61"/>
      <c r="T2596" s="61"/>
      <c r="U2596" s="66"/>
      <c r="V2596" s="61"/>
      <c r="W2596" s="61"/>
      <c r="X2596" s="56" t="s">
        <v>14</v>
      </c>
      <c r="Y2596" s="57">
        <v>43074</v>
      </c>
      <c r="Z2596" s="75"/>
      <c r="AA2596" s="64" t="s">
        <v>16183</v>
      </c>
      <c r="AB2596" s="61"/>
      <c r="AC2596" s="61"/>
      <c r="AD2596" s="61"/>
      <c r="AE2596" s="67" t="str">
        <f t="shared" si="1"/>
        <v>Dec</v>
      </c>
      <c r="AF2596" s="68" t="str">
        <f t="shared" si="2"/>
        <v>Dec</v>
      </c>
      <c r="AG2596" s="177">
        <f t="shared" si="6"/>
        <v>0</v>
      </c>
      <c r="AH2596" s="70">
        <f t="shared" si="5"/>
        <v>43104</v>
      </c>
      <c r="AI2596" s="71">
        <f ca="1"/>
        <v>-885</v>
      </c>
      <c r="AJ2596" s="71" t="str">
        <v>2017</v>
      </c>
      <c r="AK2596" s="70">
        <f t="shared" si="4"/>
        <v>43084</v>
      </c>
    </row>
    <row r="2597" spans="1:37" ht="14.4">
      <c r="A2597" s="239" t="s">
        <v>17885</v>
      </c>
      <c r="B2597" s="56" t="s">
        <v>89</v>
      </c>
      <c r="C2597" s="57">
        <v>43074</v>
      </c>
      <c r="D2597" s="56" t="s">
        <v>90</v>
      </c>
      <c r="E2597" s="56" t="s">
        <v>140</v>
      </c>
      <c r="F2597" s="271" t="s">
        <v>106</v>
      </c>
      <c r="G2597" s="168" t="s">
        <v>107</v>
      </c>
      <c r="H2597" s="169" t="s">
        <v>140</v>
      </c>
      <c r="I2597" s="59">
        <f t="shared" si="0"/>
        <v>43104</v>
      </c>
      <c r="J2597" s="56" t="s">
        <v>1946</v>
      </c>
      <c r="K2597" s="56" t="s">
        <v>1946</v>
      </c>
      <c r="L2597" s="60" t="s">
        <v>17887</v>
      </c>
      <c r="M2597" s="56" t="s">
        <v>17887</v>
      </c>
      <c r="N2597" s="56" t="s">
        <v>29</v>
      </c>
      <c r="O2597" s="56" t="s">
        <v>17888</v>
      </c>
      <c r="P2597" s="56" t="s">
        <v>28</v>
      </c>
      <c r="Q2597" s="59"/>
      <c r="R2597" s="61"/>
      <c r="S2597" s="61"/>
      <c r="T2597" s="61"/>
      <c r="U2597" s="66"/>
      <c r="V2597" s="61"/>
      <c r="W2597" s="61"/>
      <c r="X2597" s="56" t="s">
        <v>18</v>
      </c>
      <c r="Y2597" s="57">
        <v>43074</v>
      </c>
      <c r="Z2597" s="75"/>
      <c r="AA2597" s="64" t="s">
        <v>17889</v>
      </c>
      <c r="AB2597" s="61"/>
      <c r="AC2597" s="61"/>
      <c r="AD2597" s="61"/>
      <c r="AE2597" s="67" t="str">
        <f t="shared" si="1"/>
        <v>Dec</v>
      </c>
      <c r="AF2597" s="68" t="str">
        <f t="shared" si="2"/>
        <v>Dec</v>
      </c>
      <c r="AG2597" s="177">
        <f t="shared" si="6"/>
        <v>0</v>
      </c>
      <c r="AH2597" s="70">
        <f t="shared" si="5"/>
        <v>43104</v>
      </c>
      <c r="AI2597" s="71">
        <f ca="1"/>
        <v>-885</v>
      </c>
      <c r="AJ2597" s="71" t="str">
        <v>2017</v>
      </c>
      <c r="AK2597" s="70">
        <f t="shared" si="4"/>
        <v>43084</v>
      </c>
    </row>
    <row r="2598" spans="1:37" ht="14.4">
      <c r="A2598" s="239" t="s">
        <v>17892</v>
      </c>
      <c r="B2598" s="56" t="s">
        <v>89</v>
      </c>
      <c r="C2598" s="57">
        <v>43074</v>
      </c>
      <c r="D2598" s="56" t="s">
        <v>90</v>
      </c>
      <c r="E2598" s="56" t="s">
        <v>15779</v>
      </c>
      <c r="F2598" s="271" t="s">
        <v>214</v>
      </c>
      <c r="G2598" s="168" t="s">
        <v>214</v>
      </c>
      <c r="H2598" s="169" t="s">
        <v>2445</v>
      </c>
      <c r="I2598" s="57">
        <f t="shared" si="0"/>
        <v>43104</v>
      </c>
      <c r="J2598" s="56" t="s">
        <v>18</v>
      </c>
      <c r="K2598" s="56" t="s">
        <v>18</v>
      </c>
      <c r="L2598" s="60" t="s">
        <v>17894</v>
      </c>
      <c r="M2598" s="56" t="s">
        <v>17895</v>
      </c>
      <c r="N2598" s="61"/>
      <c r="O2598" s="61"/>
      <c r="P2598" s="56" t="s">
        <v>96</v>
      </c>
      <c r="Q2598" s="57">
        <v>43087</v>
      </c>
      <c r="R2598" s="56" t="s">
        <v>18</v>
      </c>
      <c r="S2598" s="56" t="s">
        <v>18</v>
      </c>
      <c r="T2598" s="61"/>
      <c r="U2598" s="56" t="s">
        <v>108</v>
      </c>
      <c r="V2598" s="61" t="s">
        <v>108</v>
      </c>
      <c r="W2598" s="61"/>
      <c r="X2598" s="56" t="s">
        <v>18</v>
      </c>
      <c r="Y2598" s="57">
        <v>43112</v>
      </c>
      <c r="Z2598" s="75"/>
      <c r="AA2598" s="64" t="s">
        <v>17897</v>
      </c>
      <c r="AB2598" s="56" t="s">
        <v>5415</v>
      </c>
      <c r="AC2598" s="61"/>
      <c r="AD2598" s="61"/>
      <c r="AE2598" s="67" t="str">
        <f t="shared" si="1"/>
        <v>Dec</v>
      </c>
      <c r="AF2598" s="68" t="str">
        <f t="shared" si="2"/>
        <v>Jan</v>
      </c>
      <c r="AG2598" s="177">
        <f t="shared" si="6"/>
        <v>38</v>
      </c>
      <c r="AH2598" s="70">
        <f t="shared" si="5"/>
        <v>43104</v>
      </c>
      <c r="AI2598" s="71">
        <f ca="1"/>
        <v>-885</v>
      </c>
      <c r="AJ2598" s="71" t="str">
        <v>2017</v>
      </c>
      <c r="AK2598" s="70">
        <f t="shared" si="4"/>
        <v>43084</v>
      </c>
    </row>
    <row r="2599" spans="1:37" ht="14.4">
      <c r="A2599" s="239" t="s">
        <v>17899</v>
      </c>
      <c r="B2599" s="56" t="s">
        <v>89</v>
      </c>
      <c r="C2599" s="57">
        <v>43074</v>
      </c>
      <c r="D2599" s="56" t="s">
        <v>90</v>
      </c>
      <c r="E2599" s="56" t="s">
        <v>30</v>
      </c>
      <c r="F2599" s="271" t="s">
        <v>106</v>
      </c>
      <c r="G2599" s="168" t="s">
        <v>107</v>
      </c>
      <c r="H2599" s="169" t="s">
        <v>30</v>
      </c>
      <c r="I2599" s="59">
        <f t="shared" si="0"/>
        <v>43104</v>
      </c>
      <c r="J2599" s="61"/>
      <c r="K2599" s="61"/>
      <c r="L2599" s="60" t="s">
        <v>6521</v>
      </c>
      <c r="M2599" s="56" t="s">
        <v>17901</v>
      </c>
      <c r="N2599" s="56" t="s">
        <v>189</v>
      </c>
      <c r="O2599" s="56" t="s">
        <v>17902</v>
      </c>
      <c r="P2599" s="56" t="s">
        <v>17</v>
      </c>
      <c r="Q2599" s="59"/>
      <c r="R2599" s="61"/>
      <c r="S2599" s="61"/>
      <c r="T2599" s="61"/>
      <c r="U2599" s="66"/>
      <c r="V2599" s="61"/>
      <c r="W2599" s="61"/>
      <c r="X2599" s="56" t="s">
        <v>18</v>
      </c>
      <c r="Y2599" s="57">
        <v>43084</v>
      </c>
      <c r="Z2599" s="63">
        <v>11</v>
      </c>
      <c r="AA2599" s="64" t="s">
        <v>17903</v>
      </c>
      <c r="AB2599" s="61"/>
      <c r="AC2599" s="61"/>
      <c r="AD2599" s="61"/>
      <c r="AE2599" s="67" t="str">
        <f t="shared" si="1"/>
        <v>Dec</v>
      </c>
      <c r="AF2599" s="68" t="str">
        <f t="shared" si="2"/>
        <v>Dec</v>
      </c>
      <c r="AG2599" s="177">
        <f t="shared" si="6"/>
        <v>10</v>
      </c>
      <c r="AH2599" s="70">
        <f t="shared" si="5"/>
        <v>43104</v>
      </c>
      <c r="AI2599" s="71">
        <f ca="1"/>
        <v>-885</v>
      </c>
      <c r="AJ2599" s="71" t="str">
        <v>2017</v>
      </c>
      <c r="AK2599" s="70">
        <f t="shared" si="4"/>
        <v>43084</v>
      </c>
    </row>
    <row r="2600" spans="1:37" ht="14.4">
      <c r="A2600" s="239" t="s">
        <v>17905</v>
      </c>
      <c r="B2600" s="56" t="s">
        <v>89</v>
      </c>
      <c r="C2600" s="57">
        <v>43074</v>
      </c>
      <c r="D2600" s="56" t="s">
        <v>90</v>
      </c>
      <c r="E2600" s="56" t="s">
        <v>15779</v>
      </c>
      <c r="F2600" s="271" t="s">
        <v>214</v>
      </c>
      <c r="G2600" s="168" t="s">
        <v>214</v>
      </c>
      <c r="H2600" s="169" t="s">
        <v>2445</v>
      </c>
      <c r="I2600" s="57">
        <f t="shared" si="0"/>
        <v>43104</v>
      </c>
      <c r="J2600" s="56" t="s">
        <v>18</v>
      </c>
      <c r="K2600" s="56" t="s">
        <v>18</v>
      </c>
      <c r="L2600" s="60" t="s">
        <v>17906</v>
      </c>
      <c r="M2600" s="56" t="s">
        <v>17906</v>
      </c>
      <c r="N2600" s="61"/>
      <c r="O2600" s="61"/>
      <c r="P2600" s="56" t="s">
        <v>96</v>
      </c>
      <c r="Q2600" s="57"/>
      <c r="R2600" s="56" t="s">
        <v>108</v>
      </c>
      <c r="S2600" s="56"/>
      <c r="T2600" s="61"/>
      <c r="U2600" s="56" t="s">
        <v>108</v>
      </c>
      <c r="V2600" s="61" t="s">
        <v>108</v>
      </c>
      <c r="W2600" s="61"/>
      <c r="X2600" s="56" t="s">
        <v>18</v>
      </c>
      <c r="Y2600" s="57">
        <v>43080</v>
      </c>
      <c r="Z2600" s="75"/>
      <c r="AA2600" s="64" t="s">
        <v>17907</v>
      </c>
      <c r="AB2600" s="56" t="s">
        <v>17908</v>
      </c>
      <c r="AC2600" s="61"/>
      <c r="AD2600" s="61"/>
      <c r="AE2600" s="67" t="str">
        <f t="shared" si="1"/>
        <v>Dec</v>
      </c>
      <c r="AF2600" s="68" t="str">
        <f t="shared" si="2"/>
        <v>Dec</v>
      </c>
      <c r="AG2600" s="177">
        <f t="shared" si="6"/>
        <v>6</v>
      </c>
      <c r="AH2600" s="70">
        <f t="shared" si="5"/>
        <v>43104</v>
      </c>
      <c r="AI2600" s="71">
        <f ca="1"/>
        <v>-885</v>
      </c>
      <c r="AJ2600" s="71" t="str">
        <v>2017</v>
      </c>
      <c r="AK2600" s="70">
        <f t="shared" si="4"/>
        <v>43084</v>
      </c>
    </row>
    <row r="2601" spans="1:37" ht="14.4">
      <c r="A2601" s="239" t="s">
        <v>17910</v>
      </c>
      <c r="B2601" s="56" t="s">
        <v>89</v>
      </c>
      <c r="C2601" s="57">
        <v>43074</v>
      </c>
      <c r="D2601" s="56" t="s">
        <v>90</v>
      </c>
      <c r="E2601" s="56" t="s">
        <v>15779</v>
      </c>
      <c r="F2601" s="271" t="s">
        <v>214</v>
      </c>
      <c r="G2601" s="168" t="s">
        <v>214</v>
      </c>
      <c r="H2601" s="169" t="s">
        <v>2445</v>
      </c>
      <c r="I2601" s="57">
        <f t="shared" si="0"/>
        <v>43104</v>
      </c>
      <c r="J2601" s="56" t="s">
        <v>18</v>
      </c>
      <c r="K2601" s="56" t="s">
        <v>14</v>
      </c>
      <c r="L2601" s="60" t="s">
        <v>17911</v>
      </c>
      <c r="M2601" s="61"/>
      <c r="N2601" s="61"/>
      <c r="O2601" s="56" t="s">
        <v>17913</v>
      </c>
      <c r="P2601" s="61"/>
      <c r="Q2601" s="57"/>
      <c r="R2601" s="56" t="s">
        <v>108</v>
      </c>
      <c r="S2601" s="56"/>
      <c r="T2601" s="61"/>
      <c r="U2601" s="56" t="s">
        <v>108</v>
      </c>
      <c r="V2601" s="61" t="s">
        <v>108</v>
      </c>
      <c r="W2601" s="61"/>
      <c r="X2601" s="56" t="s">
        <v>14</v>
      </c>
      <c r="Y2601" s="57">
        <v>43074</v>
      </c>
      <c r="Z2601" s="75"/>
      <c r="AA2601" s="64" t="s">
        <v>17914</v>
      </c>
      <c r="AB2601" s="56" t="s">
        <v>224</v>
      </c>
      <c r="AC2601" s="61"/>
      <c r="AD2601" s="61"/>
      <c r="AE2601" s="67" t="str">
        <f t="shared" si="1"/>
        <v>Dec</v>
      </c>
      <c r="AF2601" s="68" t="str">
        <f t="shared" si="2"/>
        <v>Dec</v>
      </c>
      <c r="AG2601" s="177">
        <f t="shared" si="6"/>
        <v>0</v>
      </c>
      <c r="AH2601" s="70">
        <f t="shared" si="5"/>
        <v>43104</v>
      </c>
      <c r="AI2601" s="71">
        <f ca="1"/>
        <v>-885</v>
      </c>
      <c r="AJ2601" s="71" t="str">
        <v>2017</v>
      </c>
      <c r="AK2601" s="70">
        <f t="shared" si="4"/>
        <v>43084</v>
      </c>
    </row>
    <row r="2602" spans="1:37" ht="14.4">
      <c r="A2602" s="239" t="s">
        <v>17916</v>
      </c>
      <c r="B2602" s="56" t="s">
        <v>89</v>
      </c>
      <c r="C2602" s="57">
        <v>43074</v>
      </c>
      <c r="D2602" s="56" t="s">
        <v>1027</v>
      </c>
      <c r="E2602" s="56" t="s">
        <v>140</v>
      </c>
      <c r="F2602" s="271" t="s">
        <v>106</v>
      </c>
      <c r="G2602" s="168" t="s">
        <v>107</v>
      </c>
      <c r="H2602" s="169" t="s">
        <v>140</v>
      </c>
      <c r="I2602" s="59">
        <f t="shared" si="0"/>
        <v>43104</v>
      </c>
      <c r="J2602" s="56" t="s">
        <v>1946</v>
      </c>
      <c r="K2602" s="56" t="s">
        <v>6453</v>
      </c>
      <c r="L2602" s="60" t="s">
        <v>17918</v>
      </c>
      <c r="M2602" s="56" t="s">
        <v>17919</v>
      </c>
      <c r="N2602" s="61"/>
      <c r="O2602" s="56" t="s">
        <v>17920</v>
      </c>
      <c r="P2602" s="56" t="s">
        <v>17</v>
      </c>
      <c r="Q2602" s="59"/>
      <c r="R2602" s="61"/>
      <c r="S2602" s="61"/>
      <c r="T2602" s="61"/>
      <c r="U2602" s="66"/>
      <c r="V2602" s="61"/>
      <c r="W2602" s="61"/>
      <c r="X2602" s="56" t="s">
        <v>18</v>
      </c>
      <c r="Y2602" s="57">
        <v>43095</v>
      </c>
      <c r="Z2602" s="63">
        <v>6</v>
      </c>
      <c r="AA2602" s="64" t="s">
        <v>17922</v>
      </c>
      <c r="AB2602" s="61"/>
      <c r="AC2602" s="61"/>
      <c r="AD2602" s="61"/>
      <c r="AE2602" s="67" t="str">
        <f t="shared" si="1"/>
        <v>Dec</v>
      </c>
      <c r="AF2602" s="68" t="str">
        <f t="shared" si="2"/>
        <v>Dec</v>
      </c>
      <c r="AG2602" s="177">
        <f t="shared" si="6"/>
        <v>21</v>
      </c>
      <c r="AH2602" s="70">
        <f t="shared" si="5"/>
        <v>43104</v>
      </c>
      <c r="AI2602" s="71">
        <f ca="1"/>
        <v>-885</v>
      </c>
      <c r="AJ2602" s="71" t="str">
        <v>2017</v>
      </c>
      <c r="AK2602" s="70">
        <f t="shared" si="4"/>
        <v>43084</v>
      </c>
    </row>
    <row r="2603" spans="1:37" ht="14.4">
      <c r="A2603" s="239" t="s">
        <v>17925</v>
      </c>
      <c r="B2603" s="56" t="s">
        <v>89</v>
      </c>
      <c r="C2603" s="57">
        <v>43074</v>
      </c>
      <c r="D2603" s="56" t="s">
        <v>90</v>
      </c>
      <c r="E2603" s="56" t="s">
        <v>15779</v>
      </c>
      <c r="F2603" s="271" t="s">
        <v>214</v>
      </c>
      <c r="G2603" s="168" t="s">
        <v>214</v>
      </c>
      <c r="H2603" s="169" t="s">
        <v>2445</v>
      </c>
      <c r="I2603" s="57">
        <f t="shared" si="0"/>
        <v>43104</v>
      </c>
      <c r="J2603" s="56" t="s">
        <v>18</v>
      </c>
      <c r="K2603" s="56" t="s">
        <v>18</v>
      </c>
      <c r="L2603" s="60" t="s">
        <v>17926</v>
      </c>
      <c r="M2603" s="61"/>
      <c r="N2603" s="61"/>
      <c r="O2603" s="61"/>
      <c r="P2603" s="56" t="s">
        <v>96</v>
      </c>
      <c r="Q2603" s="57"/>
      <c r="R2603" s="56" t="s">
        <v>108</v>
      </c>
      <c r="S2603" s="56"/>
      <c r="T2603" s="61"/>
      <c r="U2603" s="56" t="s">
        <v>108</v>
      </c>
      <c r="V2603" s="61" t="s">
        <v>108</v>
      </c>
      <c r="W2603" s="61"/>
      <c r="X2603" s="56" t="s">
        <v>18</v>
      </c>
      <c r="Y2603" s="57">
        <v>43081</v>
      </c>
      <c r="Z2603" s="75"/>
      <c r="AA2603" s="64" t="s">
        <v>17928</v>
      </c>
      <c r="AB2603" s="56" t="s">
        <v>5415</v>
      </c>
      <c r="AC2603" s="61"/>
      <c r="AD2603" s="61"/>
      <c r="AE2603" s="67" t="str">
        <f t="shared" si="1"/>
        <v>Dec</v>
      </c>
      <c r="AF2603" s="68" t="str">
        <f t="shared" si="2"/>
        <v>Dec</v>
      </c>
      <c r="AG2603" s="177">
        <f t="shared" si="6"/>
        <v>7</v>
      </c>
      <c r="AH2603" s="70">
        <f t="shared" si="5"/>
        <v>43104</v>
      </c>
      <c r="AI2603" s="71">
        <f ca="1"/>
        <v>-885</v>
      </c>
      <c r="AJ2603" s="71" t="str">
        <v>2017</v>
      </c>
      <c r="AK2603" s="70">
        <f t="shared" si="4"/>
        <v>43084</v>
      </c>
    </row>
    <row r="2604" spans="1:37" ht="14.4">
      <c r="A2604" s="239" t="s">
        <v>17929</v>
      </c>
      <c r="B2604" s="56" t="s">
        <v>89</v>
      </c>
      <c r="C2604" s="57">
        <v>43074</v>
      </c>
      <c r="D2604" s="56" t="s">
        <v>1027</v>
      </c>
      <c r="E2604" s="56" t="s">
        <v>32</v>
      </c>
      <c r="F2604" s="271" t="s">
        <v>106</v>
      </c>
      <c r="G2604" s="168" t="s">
        <v>177</v>
      </c>
      <c r="H2604" s="169" t="s">
        <v>32</v>
      </c>
      <c r="I2604" s="59">
        <f t="shared" si="0"/>
        <v>43104</v>
      </c>
      <c r="J2604" s="61"/>
      <c r="K2604" s="61"/>
      <c r="L2604" s="60" t="s">
        <v>17931</v>
      </c>
      <c r="M2604" s="61"/>
      <c r="N2604" s="61"/>
      <c r="O2604" s="61"/>
      <c r="P2604" s="56" t="s">
        <v>96</v>
      </c>
      <c r="Q2604" s="59"/>
      <c r="R2604" s="61"/>
      <c r="S2604" s="61"/>
      <c r="T2604" s="61"/>
      <c r="U2604" s="66"/>
      <c r="V2604" s="61"/>
      <c r="W2604" s="61"/>
      <c r="X2604" s="61"/>
      <c r="Y2604" s="57">
        <v>43075</v>
      </c>
      <c r="Z2604" s="75"/>
      <c r="AA2604" s="64" t="s">
        <v>17934</v>
      </c>
      <c r="AB2604" s="61"/>
      <c r="AC2604" s="61"/>
      <c r="AD2604" s="61"/>
      <c r="AE2604" s="67" t="str">
        <f t="shared" si="1"/>
        <v>Dec</v>
      </c>
      <c r="AF2604" s="68" t="str">
        <f t="shared" si="2"/>
        <v>Dec</v>
      </c>
      <c r="AG2604" s="177">
        <f t="shared" si="6"/>
        <v>1</v>
      </c>
      <c r="AH2604" s="70">
        <f t="shared" si="5"/>
        <v>43104</v>
      </c>
      <c r="AI2604" s="71">
        <f ca="1"/>
        <v>-885</v>
      </c>
      <c r="AJ2604" s="71" t="str">
        <v>2017</v>
      </c>
      <c r="AK2604" s="70">
        <f t="shared" si="4"/>
        <v>43084</v>
      </c>
    </row>
    <row r="2605" spans="1:37" ht="14.4">
      <c r="A2605" s="239" t="s">
        <v>17935</v>
      </c>
      <c r="B2605" s="56" t="s">
        <v>89</v>
      </c>
      <c r="C2605" s="57">
        <v>43075</v>
      </c>
      <c r="D2605" s="56" t="s">
        <v>131</v>
      </c>
      <c r="E2605" s="56" t="s">
        <v>140</v>
      </c>
      <c r="F2605" s="271" t="s">
        <v>106</v>
      </c>
      <c r="G2605" s="168" t="s">
        <v>107</v>
      </c>
      <c r="H2605" s="169" t="s">
        <v>140</v>
      </c>
      <c r="I2605" s="59">
        <f t="shared" si="0"/>
        <v>43105</v>
      </c>
      <c r="J2605" s="61"/>
      <c r="K2605" s="61"/>
      <c r="L2605" s="60" t="s">
        <v>1723</v>
      </c>
      <c r="M2605" s="56" t="s">
        <v>17936</v>
      </c>
      <c r="N2605" s="61"/>
      <c r="O2605" s="61"/>
      <c r="P2605" s="61"/>
      <c r="Q2605" s="59"/>
      <c r="R2605" s="61"/>
      <c r="S2605" s="61"/>
      <c r="T2605" s="61"/>
      <c r="U2605" s="66"/>
      <c r="V2605" s="61"/>
      <c r="W2605" s="61"/>
      <c r="X2605" s="56" t="s">
        <v>14</v>
      </c>
      <c r="Y2605" s="57">
        <v>43075</v>
      </c>
      <c r="Z2605" s="75"/>
      <c r="AA2605" s="64" t="s">
        <v>17938</v>
      </c>
      <c r="AB2605" s="61"/>
      <c r="AC2605" s="61"/>
      <c r="AD2605" s="61"/>
      <c r="AE2605" s="67" t="str">
        <f t="shared" si="1"/>
        <v>Dec</v>
      </c>
      <c r="AF2605" s="68" t="str">
        <f t="shared" si="2"/>
        <v>Dec</v>
      </c>
      <c r="AG2605" s="177">
        <f t="shared" si="6"/>
        <v>0</v>
      </c>
      <c r="AH2605" s="70">
        <f t="shared" si="5"/>
        <v>43105</v>
      </c>
      <c r="AI2605" s="71">
        <f ca="1"/>
        <v>-884</v>
      </c>
      <c r="AJ2605" s="71" t="str">
        <v>2017</v>
      </c>
      <c r="AK2605" s="70">
        <f t="shared" si="4"/>
        <v>43085</v>
      </c>
    </row>
    <row r="2606" spans="1:37" ht="14.4">
      <c r="A2606" s="239" t="s">
        <v>17941</v>
      </c>
      <c r="B2606" s="56" t="s">
        <v>89</v>
      </c>
      <c r="C2606" s="57">
        <v>43075</v>
      </c>
      <c r="D2606" s="56" t="s">
        <v>90</v>
      </c>
      <c r="E2606" s="56" t="s">
        <v>140</v>
      </c>
      <c r="F2606" s="271" t="s">
        <v>106</v>
      </c>
      <c r="G2606" s="168" t="s">
        <v>107</v>
      </c>
      <c r="H2606" s="169" t="s">
        <v>140</v>
      </c>
      <c r="I2606" s="59">
        <f t="shared" si="0"/>
        <v>43105</v>
      </c>
      <c r="J2606" s="56" t="s">
        <v>1946</v>
      </c>
      <c r="K2606" s="56" t="s">
        <v>1946</v>
      </c>
      <c r="L2606" s="60" t="s">
        <v>17942</v>
      </c>
      <c r="M2606" s="56" t="s">
        <v>17942</v>
      </c>
      <c r="N2606" s="61"/>
      <c r="O2606" s="61"/>
      <c r="P2606" s="61"/>
      <c r="Q2606" s="59"/>
      <c r="R2606" s="61"/>
      <c r="S2606" s="61"/>
      <c r="T2606" s="61"/>
      <c r="U2606" s="66"/>
      <c r="V2606" s="61"/>
      <c r="W2606" s="61"/>
      <c r="X2606" s="56" t="s">
        <v>18</v>
      </c>
      <c r="Y2606" s="57">
        <v>43075</v>
      </c>
      <c r="Z2606" s="75"/>
      <c r="AA2606" s="64" t="s">
        <v>17944</v>
      </c>
      <c r="AB2606" s="61"/>
      <c r="AC2606" s="61"/>
      <c r="AD2606" s="61"/>
      <c r="AE2606" s="67" t="str">
        <f t="shared" si="1"/>
        <v>Dec</v>
      </c>
      <c r="AF2606" s="68" t="str">
        <f t="shared" si="2"/>
        <v>Dec</v>
      </c>
      <c r="AG2606" s="177">
        <f t="shared" si="6"/>
        <v>0</v>
      </c>
      <c r="AH2606" s="70">
        <f t="shared" si="5"/>
        <v>43105</v>
      </c>
      <c r="AI2606" s="71">
        <f ca="1"/>
        <v>-884</v>
      </c>
      <c r="AJ2606" s="71" t="str">
        <v>2017</v>
      </c>
      <c r="AK2606" s="70">
        <f t="shared" si="4"/>
        <v>43085</v>
      </c>
    </row>
    <row r="2607" spans="1:37" ht="14.4">
      <c r="A2607" s="239" t="s">
        <v>17946</v>
      </c>
      <c r="B2607" s="56" t="s">
        <v>89</v>
      </c>
      <c r="C2607" s="57">
        <v>43075</v>
      </c>
      <c r="D2607" s="56" t="s">
        <v>90</v>
      </c>
      <c r="E2607" s="56" t="s">
        <v>140</v>
      </c>
      <c r="F2607" s="271" t="s">
        <v>106</v>
      </c>
      <c r="G2607" s="168" t="s">
        <v>107</v>
      </c>
      <c r="H2607" s="169" t="s">
        <v>140</v>
      </c>
      <c r="I2607" s="59">
        <f t="shared" si="0"/>
        <v>43105</v>
      </c>
      <c r="J2607" s="56" t="s">
        <v>1946</v>
      </c>
      <c r="K2607" s="56" t="s">
        <v>1946</v>
      </c>
      <c r="L2607" s="60" t="s">
        <v>17950</v>
      </c>
      <c r="M2607" s="56" t="s">
        <v>17950</v>
      </c>
      <c r="N2607" s="56" t="s">
        <v>22</v>
      </c>
      <c r="O2607" s="56" t="s">
        <v>17951</v>
      </c>
      <c r="P2607" s="56" t="s">
        <v>21</v>
      </c>
      <c r="Q2607" s="59"/>
      <c r="R2607" s="61"/>
      <c r="S2607" s="61"/>
      <c r="T2607" s="61"/>
      <c r="U2607" s="66"/>
      <c r="V2607" s="61"/>
      <c r="W2607" s="61"/>
      <c r="X2607" s="56" t="s">
        <v>18</v>
      </c>
      <c r="Y2607" s="57">
        <v>43075</v>
      </c>
      <c r="Z2607" s="75"/>
      <c r="AA2607" s="64" t="s">
        <v>17952</v>
      </c>
      <c r="AB2607" s="61"/>
      <c r="AC2607" s="61"/>
      <c r="AD2607" s="61"/>
      <c r="AE2607" s="67" t="str">
        <f t="shared" si="1"/>
        <v>Dec</v>
      </c>
      <c r="AF2607" s="68" t="str">
        <f t="shared" si="2"/>
        <v>Dec</v>
      </c>
      <c r="AG2607" s="177">
        <f t="shared" si="6"/>
        <v>0</v>
      </c>
      <c r="AH2607" s="70">
        <f t="shared" si="5"/>
        <v>43105</v>
      </c>
      <c r="AI2607" s="71">
        <f ca="1"/>
        <v>-884</v>
      </c>
      <c r="AJ2607" s="71" t="str">
        <v>2017</v>
      </c>
      <c r="AK2607" s="70">
        <f t="shared" si="4"/>
        <v>43085</v>
      </c>
    </row>
    <row r="2608" spans="1:37" ht="14.4">
      <c r="A2608" s="239" t="s">
        <v>17954</v>
      </c>
      <c r="B2608" s="56" t="s">
        <v>89</v>
      </c>
      <c r="C2608" s="57">
        <v>43075</v>
      </c>
      <c r="D2608" s="56" t="s">
        <v>1027</v>
      </c>
      <c r="E2608" s="56" t="s">
        <v>112</v>
      </c>
      <c r="F2608" s="271" t="s">
        <v>106</v>
      </c>
      <c r="G2608" s="168" t="s">
        <v>113</v>
      </c>
      <c r="H2608" s="169" t="s">
        <v>112</v>
      </c>
      <c r="I2608" s="59">
        <f t="shared" si="0"/>
        <v>43105</v>
      </c>
      <c r="J2608" s="56" t="s">
        <v>1946</v>
      </c>
      <c r="K2608" s="56" t="s">
        <v>6453</v>
      </c>
      <c r="L2608" s="60" t="s">
        <v>17955</v>
      </c>
      <c r="M2608" s="61"/>
      <c r="N2608" s="61"/>
      <c r="O2608" s="61"/>
      <c r="P2608" s="56" t="s">
        <v>116</v>
      </c>
      <c r="Q2608" s="57">
        <v>43077</v>
      </c>
      <c r="R2608" s="61"/>
      <c r="S2608" s="61"/>
      <c r="T2608" s="61"/>
      <c r="U2608" s="66"/>
      <c r="V2608" s="61"/>
      <c r="W2608" s="61"/>
      <c r="X2608" s="61"/>
      <c r="Y2608" s="59"/>
      <c r="Z2608" s="75"/>
      <c r="AA2608" s="64" t="s">
        <v>257</v>
      </c>
      <c r="AB2608" s="61"/>
      <c r="AC2608" s="61"/>
      <c r="AD2608" s="61"/>
      <c r="AE2608" s="67" t="str">
        <f t="shared" si="1"/>
        <v>Dec</v>
      </c>
      <c r="AF2608" s="68" t="str">
        <f t="shared" si="2"/>
        <v/>
      </c>
      <c r="AG2608" s="177" t="str">
        <f t="shared" si="6"/>
        <v/>
      </c>
      <c r="AH2608" s="70">
        <f t="shared" si="5"/>
        <v>43105</v>
      </c>
      <c r="AI2608" s="71">
        <f ca="1"/>
        <v>-884</v>
      </c>
      <c r="AJ2608" s="71" t="str">
        <v>2017</v>
      </c>
      <c r="AK2608" s="70">
        <f t="shared" si="4"/>
        <v>43085</v>
      </c>
    </row>
    <row r="2609" spans="1:37" ht="14.4">
      <c r="A2609" s="239" t="s">
        <v>17958</v>
      </c>
      <c r="B2609" s="56" t="s">
        <v>89</v>
      </c>
      <c r="C2609" s="57">
        <v>43075</v>
      </c>
      <c r="D2609" s="56" t="s">
        <v>1027</v>
      </c>
      <c r="E2609" s="56" t="s">
        <v>112</v>
      </c>
      <c r="F2609" s="271" t="s">
        <v>106</v>
      </c>
      <c r="G2609" s="168" t="s">
        <v>113</v>
      </c>
      <c r="H2609" s="169" t="s">
        <v>112</v>
      </c>
      <c r="I2609" s="59">
        <f t="shared" si="0"/>
        <v>43105</v>
      </c>
      <c r="J2609" s="56" t="s">
        <v>1946</v>
      </c>
      <c r="K2609" s="56" t="s">
        <v>6453</v>
      </c>
      <c r="L2609" s="60" t="s">
        <v>745</v>
      </c>
      <c r="M2609" s="56" t="s">
        <v>17959</v>
      </c>
      <c r="N2609" s="61"/>
      <c r="O2609" s="61"/>
      <c r="P2609" s="56" t="s">
        <v>116</v>
      </c>
      <c r="Q2609" s="57">
        <v>43077</v>
      </c>
      <c r="R2609" s="61"/>
      <c r="S2609" s="61"/>
      <c r="T2609" s="61"/>
      <c r="U2609" s="66"/>
      <c r="V2609" s="61"/>
      <c r="W2609" s="61"/>
      <c r="X2609" s="61"/>
      <c r="Y2609" s="59"/>
      <c r="Z2609" s="75"/>
      <c r="AA2609" s="64" t="s">
        <v>17961</v>
      </c>
      <c r="AB2609" s="61"/>
      <c r="AC2609" s="61"/>
      <c r="AD2609" s="61"/>
      <c r="AE2609" s="67" t="str">
        <f t="shared" si="1"/>
        <v>Dec</v>
      </c>
      <c r="AF2609" s="68" t="str">
        <f t="shared" si="2"/>
        <v/>
      </c>
      <c r="AG2609" s="177" t="str">
        <f t="shared" si="6"/>
        <v/>
      </c>
      <c r="AH2609" s="70">
        <f t="shared" si="5"/>
        <v>43105</v>
      </c>
      <c r="AI2609" s="71">
        <f ca="1"/>
        <v>-884</v>
      </c>
      <c r="AJ2609" s="71" t="str">
        <v>2017</v>
      </c>
      <c r="AK2609" s="70">
        <f t="shared" si="4"/>
        <v>43085</v>
      </c>
    </row>
    <row r="2610" spans="1:37" ht="14.4">
      <c r="A2610" s="239" t="s">
        <v>17963</v>
      </c>
      <c r="B2610" s="56" t="s">
        <v>89</v>
      </c>
      <c r="C2610" s="57">
        <v>43075</v>
      </c>
      <c r="D2610" s="56" t="s">
        <v>1027</v>
      </c>
      <c r="E2610" s="56" t="s">
        <v>112</v>
      </c>
      <c r="F2610" s="271"/>
      <c r="G2610" s="187"/>
      <c r="H2610" s="169" t="s">
        <v>112</v>
      </c>
      <c r="I2610" s="59">
        <f t="shared" si="0"/>
        <v>43105</v>
      </c>
      <c r="J2610" s="56" t="s">
        <v>18</v>
      </c>
      <c r="K2610" s="56" t="s">
        <v>14</v>
      </c>
      <c r="L2610" s="60" t="s">
        <v>6128</v>
      </c>
      <c r="M2610" s="56" t="s">
        <v>17964</v>
      </c>
      <c r="N2610" s="56" t="s">
        <v>271</v>
      </c>
      <c r="O2610" s="61"/>
      <c r="P2610" s="56" t="s">
        <v>116</v>
      </c>
      <c r="Q2610" s="57">
        <v>43077</v>
      </c>
      <c r="R2610" s="61"/>
      <c r="S2610" s="61"/>
      <c r="T2610" s="61"/>
      <c r="U2610" s="66"/>
      <c r="V2610" s="61"/>
      <c r="W2610" s="61"/>
      <c r="X2610" s="61"/>
      <c r="Y2610" s="59"/>
      <c r="Z2610" s="75"/>
      <c r="AA2610" s="64" t="s">
        <v>257</v>
      </c>
      <c r="AB2610" s="61"/>
      <c r="AC2610" s="61"/>
      <c r="AD2610" s="61"/>
      <c r="AE2610" s="67" t="str">
        <f t="shared" si="1"/>
        <v>Dec</v>
      </c>
      <c r="AF2610" s="68" t="str">
        <f t="shared" si="2"/>
        <v/>
      </c>
      <c r="AG2610" s="177" t="str">
        <f t="shared" si="6"/>
        <v/>
      </c>
      <c r="AH2610" s="70">
        <f t="shared" si="5"/>
        <v>43105</v>
      </c>
      <c r="AI2610" s="71">
        <f ca="1"/>
        <v>-884</v>
      </c>
      <c r="AJ2610" s="71" t="str">
        <v>2017</v>
      </c>
      <c r="AK2610" s="70">
        <f t="shared" si="4"/>
        <v>43085</v>
      </c>
    </row>
    <row r="2611" spans="1:37" ht="14.4">
      <c r="A2611" s="239" t="s">
        <v>17967</v>
      </c>
      <c r="B2611" s="56" t="s">
        <v>89</v>
      </c>
      <c r="C2611" s="57">
        <v>43076</v>
      </c>
      <c r="D2611" s="56" t="s">
        <v>90</v>
      </c>
      <c r="E2611" s="56" t="s">
        <v>140</v>
      </c>
      <c r="F2611" s="271" t="s">
        <v>106</v>
      </c>
      <c r="G2611" s="168" t="s">
        <v>107</v>
      </c>
      <c r="H2611" s="169" t="s">
        <v>140</v>
      </c>
      <c r="I2611" s="59">
        <f t="shared" si="0"/>
        <v>43106</v>
      </c>
      <c r="J2611" s="56" t="s">
        <v>1946</v>
      </c>
      <c r="K2611" s="56" t="s">
        <v>1946</v>
      </c>
      <c r="L2611" s="60" t="s">
        <v>17969</v>
      </c>
      <c r="M2611" s="56" t="s">
        <v>17970</v>
      </c>
      <c r="N2611" s="56" t="s">
        <v>29</v>
      </c>
      <c r="O2611" s="56" t="s">
        <v>17971</v>
      </c>
      <c r="P2611" s="56" t="s">
        <v>17</v>
      </c>
      <c r="Q2611" s="59"/>
      <c r="R2611" s="61"/>
      <c r="S2611" s="61"/>
      <c r="T2611" s="61"/>
      <c r="U2611" s="66"/>
      <c r="V2611" s="61"/>
      <c r="W2611" s="61"/>
      <c r="X2611" s="56" t="s">
        <v>18</v>
      </c>
      <c r="Y2611" s="57">
        <v>43076</v>
      </c>
      <c r="Z2611" s="75"/>
      <c r="AA2611" s="64" t="s">
        <v>17973</v>
      </c>
      <c r="AB2611" s="61"/>
      <c r="AC2611" s="61"/>
      <c r="AD2611" s="61"/>
      <c r="AE2611" s="67" t="str">
        <f t="shared" si="1"/>
        <v>Dec</v>
      </c>
      <c r="AF2611" s="68" t="str">
        <f t="shared" si="2"/>
        <v>Dec</v>
      </c>
      <c r="AG2611" s="177">
        <f t="shared" si="6"/>
        <v>0</v>
      </c>
      <c r="AH2611" s="70">
        <f t="shared" si="5"/>
        <v>43106</v>
      </c>
      <c r="AI2611" s="71">
        <f ca="1"/>
        <v>-883</v>
      </c>
      <c r="AJ2611" s="71" t="str">
        <v>2017</v>
      </c>
      <c r="AK2611" s="70">
        <f t="shared" si="4"/>
        <v>43086</v>
      </c>
    </row>
    <row r="2612" spans="1:37" ht="14.4">
      <c r="A2612" s="239" t="s">
        <v>17975</v>
      </c>
      <c r="B2612" s="56" t="s">
        <v>89</v>
      </c>
      <c r="C2612" s="57">
        <v>43076</v>
      </c>
      <c r="D2612" s="56" t="s">
        <v>90</v>
      </c>
      <c r="E2612" s="56" t="s">
        <v>140</v>
      </c>
      <c r="F2612" s="271" t="s">
        <v>106</v>
      </c>
      <c r="G2612" s="168" t="s">
        <v>107</v>
      </c>
      <c r="H2612" s="169" t="s">
        <v>140</v>
      </c>
      <c r="I2612" s="59">
        <f t="shared" si="0"/>
        <v>43106</v>
      </c>
      <c r="J2612" s="56" t="s">
        <v>1946</v>
      </c>
      <c r="K2612" s="56" t="s">
        <v>1946</v>
      </c>
      <c r="L2612" s="60" t="s">
        <v>17969</v>
      </c>
      <c r="M2612" s="56" t="s">
        <v>17969</v>
      </c>
      <c r="N2612" s="56" t="s">
        <v>29</v>
      </c>
      <c r="O2612" s="56" t="s">
        <v>17976</v>
      </c>
      <c r="P2612" s="56" t="s">
        <v>17</v>
      </c>
      <c r="Q2612" s="59"/>
      <c r="R2612" s="61"/>
      <c r="S2612" s="61"/>
      <c r="T2612" s="61"/>
      <c r="U2612" s="66"/>
      <c r="V2612" s="61"/>
      <c r="W2612" s="61"/>
      <c r="X2612" s="56" t="s">
        <v>18</v>
      </c>
      <c r="Y2612" s="57">
        <v>43076</v>
      </c>
      <c r="Z2612" s="75"/>
      <c r="AA2612" s="64" t="s">
        <v>17973</v>
      </c>
      <c r="AB2612" s="61"/>
      <c r="AC2612" s="61"/>
      <c r="AD2612" s="61"/>
      <c r="AE2612" s="67" t="str">
        <f t="shared" si="1"/>
        <v>Dec</v>
      </c>
      <c r="AF2612" s="68" t="str">
        <f t="shared" si="2"/>
        <v>Dec</v>
      </c>
      <c r="AG2612" s="177">
        <f t="shared" si="6"/>
        <v>0</v>
      </c>
      <c r="AH2612" s="70">
        <f t="shared" si="5"/>
        <v>43106</v>
      </c>
      <c r="AI2612" s="71">
        <f ca="1"/>
        <v>-883</v>
      </c>
      <c r="AJ2612" s="71" t="str">
        <v>2017</v>
      </c>
      <c r="AK2612" s="70">
        <f t="shared" si="4"/>
        <v>43086</v>
      </c>
    </row>
    <row r="2613" spans="1:37" ht="14.4">
      <c r="A2613" s="239" t="s">
        <v>17980</v>
      </c>
      <c r="B2613" s="56" t="s">
        <v>89</v>
      </c>
      <c r="C2613" s="57">
        <v>43076</v>
      </c>
      <c r="D2613" s="56" t="s">
        <v>90</v>
      </c>
      <c r="E2613" s="56" t="s">
        <v>15779</v>
      </c>
      <c r="F2613" s="271" t="s">
        <v>214</v>
      </c>
      <c r="G2613" s="168" t="s">
        <v>214</v>
      </c>
      <c r="H2613" s="169" t="s">
        <v>2445</v>
      </c>
      <c r="I2613" s="57">
        <f t="shared" si="0"/>
        <v>43106</v>
      </c>
      <c r="J2613" s="56" t="s">
        <v>18</v>
      </c>
      <c r="K2613" s="56" t="s">
        <v>18</v>
      </c>
      <c r="L2613" s="60" t="s">
        <v>17981</v>
      </c>
      <c r="M2613" s="56" t="s">
        <v>17982</v>
      </c>
      <c r="N2613" s="56" t="s">
        <v>249</v>
      </c>
      <c r="O2613" s="61"/>
      <c r="P2613" s="56" t="s">
        <v>96</v>
      </c>
      <c r="Q2613" s="57"/>
      <c r="R2613" s="56" t="s">
        <v>108</v>
      </c>
      <c r="S2613" s="56"/>
      <c r="T2613" s="61"/>
      <c r="U2613" s="56" t="s">
        <v>108</v>
      </c>
      <c r="V2613" s="61" t="s">
        <v>108</v>
      </c>
      <c r="W2613" s="61"/>
      <c r="X2613" s="56" t="s">
        <v>18</v>
      </c>
      <c r="Y2613" s="57">
        <v>43087</v>
      </c>
      <c r="Z2613" s="75"/>
      <c r="AA2613" s="64" t="s">
        <v>17984</v>
      </c>
      <c r="AB2613" s="56" t="s">
        <v>5415</v>
      </c>
      <c r="AC2613" s="61"/>
      <c r="AD2613" s="61"/>
      <c r="AE2613" s="67" t="str">
        <f t="shared" si="1"/>
        <v>Dec</v>
      </c>
      <c r="AF2613" s="68" t="str">
        <f t="shared" si="2"/>
        <v>Dec</v>
      </c>
      <c r="AG2613" s="177">
        <f t="shared" si="6"/>
        <v>11</v>
      </c>
      <c r="AH2613" s="70">
        <f t="shared" si="5"/>
        <v>43106</v>
      </c>
      <c r="AI2613" s="71">
        <f ca="1"/>
        <v>-883</v>
      </c>
      <c r="AJ2613" s="71" t="str">
        <v>2017</v>
      </c>
      <c r="AK2613" s="70">
        <f t="shared" si="4"/>
        <v>43086</v>
      </c>
    </row>
    <row r="2614" spans="1:37" ht="14.4">
      <c r="A2614" s="239" t="s">
        <v>17986</v>
      </c>
      <c r="B2614" s="56" t="s">
        <v>89</v>
      </c>
      <c r="C2614" s="57">
        <v>43076</v>
      </c>
      <c r="D2614" s="56" t="s">
        <v>90</v>
      </c>
      <c r="E2614" s="56" t="s">
        <v>15779</v>
      </c>
      <c r="F2614" s="271" t="s">
        <v>214</v>
      </c>
      <c r="G2614" s="168" t="s">
        <v>214</v>
      </c>
      <c r="H2614" s="169" t="s">
        <v>2445</v>
      </c>
      <c r="I2614" s="57">
        <f t="shared" si="0"/>
        <v>43106</v>
      </c>
      <c r="J2614" s="56" t="s">
        <v>18</v>
      </c>
      <c r="K2614" s="56" t="s">
        <v>14</v>
      </c>
      <c r="L2614" s="60" t="s">
        <v>17989</v>
      </c>
      <c r="M2614" s="61"/>
      <c r="N2614" s="61"/>
      <c r="O2614" s="61"/>
      <c r="P2614" s="56" t="s">
        <v>96</v>
      </c>
      <c r="Q2614" s="57"/>
      <c r="R2614" s="56" t="s">
        <v>108</v>
      </c>
      <c r="S2614" s="56"/>
      <c r="T2614" s="61"/>
      <c r="U2614" s="56" t="s">
        <v>108</v>
      </c>
      <c r="V2614" s="61" t="s">
        <v>108</v>
      </c>
      <c r="W2614" s="61"/>
      <c r="X2614" s="56" t="s">
        <v>14</v>
      </c>
      <c r="Y2614" s="57">
        <v>43080</v>
      </c>
      <c r="Z2614" s="75"/>
      <c r="AA2614" s="64" t="s">
        <v>17991</v>
      </c>
      <c r="AB2614" s="56" t="s">
        <v>3872</v>
      </c>
      <c r="AC2614" s="61"/>
      <c r="AD2614" s="61"/>
      <c r="AE2614" s="67" t="str">
        <f t="shared" si="1"/>
        <v>Dec</v>
      </c>
      <c r="AF2614" s="68" t="str">
        <f t="shared" si="2"/>
        <v>Dec</v>
      </c>
      <c r="AG2614" s="177">
        <f t="shared" si="6"/>
        <v>4</v>
      </c>
      <c r="AH2614" s="70">
        <f t="shared" si="5"/>
        <v>43106</v>
      </c>
      <c r="AI2614" s="71">
        <f ca="1"/>
        <v>-883</v>
      </c>
      <c r="AJ2614" s="71" t="str">
        <v>2017</v>
      </c>
      <c r="AK2614" s="70">
        <f t="shared" si="4"/>
        <v>43086</v>
      </c>
    </row>
    <row r="2615" spans="1:37" ht="14.4">
      <c r="A2615" s="239" t="s">
        <v>17992</v>
      </c>
      <c r="B2615" s="56" t="s">
        <v>89</v>
      </c>
      <c r="C2615" s="57">
        <v>43076</v>
      </c>
      <c r="D2615" s="56" t="s">
        <v>90</v>
      </c>
      <c r="E2615" s="56" t="s">
        <v>140</v>
      </c>
      <c r="F2615" s="271" t="s">
        <v>106</v>
      </c>
      <c r="G2615" s="168" t="s">
        <v>107</v>
      </c>
      <c r="H2615" s="169" t="s">
        <v>140</v>
      </c>
      <c r="I2615" s="59">
        <f t="shared" si="0"/>
        <v>43106</v>
      </c>
      <c r="J2615" s="56" t="s">
        <v>1946</v>
      </c>
      <c r="K2615" s="56" t="s">
        <v>1946</v>
      </c>
      <c r="L2615" s="60" t="s">
        <v>17993</v>
      </c>
      <c r="M2615" s="56" t="s">
        <v>17993</v>
      </c>
      <c r="N2615" s="56" t="s">
        <v>29</v>
      </c>
      <c r="O2615" s="56" t="s">
        <v>17994</v>
      </c>
      <c r="P2615" s="56" t="s">
        <v>28</v>
      </c>
      <c r="Q2615" s="59"/>
      <c r="R2615" s="61"/>
      <c r="S2615" s="61"/>
      <c r="T2615" s="61"/>
      <c r="U2615" s="66"/>
      <c r="V2615" s="61"/>
      <c r="W2615" s="61"/>
      <c r="X2615" s="56" t="s">
        <v>18</v>
      </c>
      <c r="Y2615" s="57">
        <v>43076</v>
      </c>
      <c r="Z2615" s="75"/>
      <c r="AA2615" s="64" t="s">
        <v>17973</v>
      </c>
      <c r="AB2615" s="61"/>
      <c r="AC2615" s="61"/>
      <c r="AD2615" s="61"/>
      <c r="AE2615" s="67" t="str">
        <f t="shared" si="1"/>
        <v>Dec</v>
      </c>
      <c r="AF2615" s="68" t="str">
        <f t="shared" si="2"/>
        <v>Dec</v>
      </c>
      <c r="AG2615" s="177">
        <f t="shared" si="6"/>
        <v>0</v>
      </c>
      <c r="AH2615" s="70">
        <f t="shared" si="5"/>
        <v>43106</v>
      </c>
      <c r="AI2615" s="71">
        <f ca="1"/>
        <v>-883</v>
      </c>
      <c r="AJ2615" s="71" t="str">
        <v>2017</v>
      </c>
      <c r="AK2615" s="70">
        <f t="shared" si="4"/>
        <v>43086</v>
      </c>
    </row>
    <row r="2616" spans="1:37" ht="14.4">
      <c r="A2616" s="239" t="s">
        <v>17995</v>
      </c>
      <c r="B2616" s="56" t="s">
        <v>89</v>
      </c>
      <c r="C2616" s="57">
        <v>43076</v>
      </c>
      <c r="D2616" s="56" t="s">
        <v>90</v>
      </c>
      <c r="E2616" s="56" t="s">
        <v>140</v>
      </c>
      <c r="F2616" s="271" t="s">
        <v>106</v>
      </c>
      <c r="G2616" s="168" t="s">
        <v>107</v>
      </c>
      <c r="H2616" s="169" t="s">
        <v>140</v>
      </c>
      <c r="I2616" s="59">
        <f t="shared" si="0"/>
        <v>43106</v>
      </c>
      <c r="J2616" s="56" t="s">
        <v>1946</v>
      </c>
      <c r="K2616" s="56" t="s">
        <v>6453</v>
      </c>
      <c r="L2616" s="60" t="s">
        <v>17996</v>
      </c>
      <c r="M2616" s="56" t="s">
        <v>17997</v>
      </c>
      <c r="N2616" s="56" t="s">
        <v>20</v>
      </c>
      <c r="O2616" s="56" t="s">
        <v>17998</v>
      </c>
      <c r="P2616" s="56" t="s">
        <v>17</v>
      </c>
      <c r="Q2616" s="59"/>
      <c r="R2616" s="61"/>
      <c r="S2616" s="61"/>
      <c r="T2616" s="61"/>
      <c r="U2616" s="66"/>
      <c r="V2616" s="61"/>
      <c r="W2616" s="56" t="s">
        <v>200</v>
      </c>
      <c r="X2616" s="56" t="s">
        <v>14</v>
      </c>
      <c r="Y2616" s="59"/>
      <c r="Z2616" s="75"/>
      <c r="AA2616" s="64" t="s">
        <v>17999</v>
      </c>
      <c r="AB2616" s="61"/>
      <c r="AC2616" s="61"/>
      <c r="AD2616" s="61"/>
      <c r="AE2616" s="67" t="str">
        <f t="shared" si="1"/>
        <v>Dec</v>
      </c>
      <c r="AF2616" s="68" t="str">
        <f t="shared" si="2"/>
        <v/>
      </c>
      <c r="AG2616" s="177" t="str">
        <f t="shared" si="6"/>
        <v/>
      </c>
      <c r="AH2616" s="70">
        <f t="shared" si="5"/>
        <v>43106</v>
      </c>
      <c r="AI2616" s="71">
        <f ca="1"/>
        <v>-883</v>
      </c>
      <c r="AJ2616" s="71" t="str">
        <v>2017</v>
      </c>
      <c r="AK2616" s="70">
        <f t="shared" si="4"/>
        <v>43086</v>
      </c>
    </row>
    <row r="2617" spans="1:37" ht="14.4">
      <c r="A2617" s="239" t="s">
        <v>18000</v>
      </c>
      <c r="B2617" s="56" t="s">
        <v>89</v>
      </c>
      <c r="C2617" s="57">
        <v>43077</v>
      </c>
      <c r="D2617" s="56" t="s">
        <v>131</v>
      </c>
      <c r="E2617" s="56" t="s">
        <v>140</v>
      </c>
      <c r="F2617" s="271" t="s">
        <v>106</v>
      </c>
      <c r="G2617" s="168" t="s">
        <v>107</v>
      </c>
      <c r="H2617" s="169" t="s">
        <v>140</v>
      </c>
      <c r="I2617" s="59">
        <f t="shared" si="0"/>
        <v>43107</v>
      </c>
      <c r="J2617" s="61"/>
      <c r="K2617" s="61"/>
      <c r="L2617" s="60" t="s">
        <v>1723</v>
      </c>
      <c r="M2617" s="56" t="s">
        <v>18001</v>
      </c>
      <c r="N2617" s="56" t="s">
        <v>33</v>
      </c>
      <c r="O2617" s="61"/>
      <c r="P2617" s="56" t="s">
        <v>17</v>
      </c>
      <c r="Q2617" s="59"/>
      <c r="R2617" s="61"/>
      <c r="S2617" s="61"/>
      <c r="T2617" s="61"/>
      <c r="U2617" s="66"/>
      <c r="V2617" s="61"/>
      <c r="W2617" s="61"/>
      <c r="X2617" s="61"/>
      <c r="Y2617" s="59"/>
      <c r="Z2617" s="75"/>
      <c r="AA2617" s="64" t="s">
        <v>18002</v>
      </c>
      <c r="AB2617" s="61"/>
      <c r="AC2617" s="61"/>
      <c r="AD2617" s="61"/>
      <c r="AE2617" s="67" t="str">
        <f t="shared" si="1"/>
        <v>Dec</v>
      </c>
      <c r="AF2617" s="68" t="str">
        <f t="shared" si="2"/>
        <v/>
      </c>
      <c r="AG2617" s="177" t="str">
        <f t="shared" si="6"/>
        <v/>
      </c>
      <c r="AH2617" s="70">
        <f t="shared" si="5"/>
        <v>43107</v>
      </c>
      <c r="AI2617" s="71">
        <f ca="1"/>
        <v>-882</v>
      </c>
      <c r="AJ2617" s="71" t="str">
        <v>2017</v>
      </c>
      <c r="AK2617" s="70">
        <f t="shared" si="4"/>
        <v>43087</v>
      </c>
    </row>
    <row r="2618" spans="1:37" ht="14.4">
      <c r="A2618" s="239" t="s">
        <v>18004</v>
      </c>
      <c r="B2618" s="56" t="s">
        <v>89</v>
      </c>
      <c r="C2618" s="57">
        <v>43077</v>
      </c>
      <c r="D2618" s="56" t="s">
        <v>131</v>
      </c>
      <c r="E2618" s="56" t="s">
        <v>140</v>
      </c>
      <c r="F2618" s="271" t="s">
        <v>106</v>
      </c>
      <c r="G2618" s="168" t="s">
        <v>107</v>
      </c>
      <c r="H2618" s="169" t="s">
        <v>140</v>
      </c>
      <c r="I2618" s="59">
        <f t="shared" si="0"/>
        <v>43107</v>
      </c>
      <c r="J2618" s="56" t="s">
        <v>1946</v>
      </c>
      <c r="K2618" s="56" t="s">
        <v>1946</v>
      </c>
      <c r="L2618" s="60" t="s">
        <v>18007</v>
      </c>
      <c r="M2618" s="56" t="s">
        <v>17183</v>
      </c>
      <c r="N2618" s="56" t="s">
        <v>271</v>
      </c>
      <c r="O2618" s="56" t="s">
        <v>18008</v>
      </c>
      <c r="P2618" s="56" t="s">
        <v>17</v>
      </c>
      <c r="Q2618" s="59"/>
      <c r="R2618" s="61"/>
      <c r="S2618" s="61"/>
      <c r="T2618" s="61"/>
      <c r="U2618" s="66"/>
      <c r="V2618" s="61"/>
      <c r="W2618" s="61"/>
      <c r="X2618" s="56" t="s">
        <v>18</v>
      </c>
      <c r="Y2618" s="57">
        <v>43077</v>
      </c>
      <c r="Z2618" s="75"/>
      <c r="AA2618" s="64" t="s">
        <v>18009</v>
      </c>
      <c r="AB2618" s="61"/>
      <c r="AC2618" s="61"/>
      <c r="AD2618" s="61"/>
      <c r="AE2618" s="67" t="str">
        <f t="shared" si="1"/>
        <v>Dec</v>
      </c>
      <c r="AF2618" s="68" t="str">
        <f t="shared" si="2"/>
        <v>Dec</v>
      </c>
      <c r="AG2618" s="177">
        <f t="shared" si="6"/>
        <v>0</v>
      </c>
      <c r="AH2618" s="70">
        <f t="shared" si="5"/>
        <v>43107</v>
      </c>
      <c r="AI2618" s="71">
        <f ca="1"/>
        <v>-882</v>
      </c>
      <c r="AJ2618" s="71" t="str">
        <v>2017</v>
      </c>
      <c r="AK2618" s="70">
        <f t="shared" si="4"/>
        <v>43087</v>
      </c>
    </row>
    <row r="2619" spans="1:37" ht="14.4">
      <c r="A2619" s="239" t="s">
        <v>18011</v>
      </c>
      <c r="B2619" s="56" t="s">
        <v>89</v>
      </c>
      <c r="C2619" s="57">
        <v>43077</v>
      </c>
      <c r="D2619" s="56" t="s">
        <v>131</v>
      </c>
      <c r="E2619" s="56" t="s">
        <v>140</v>
      </c>
      <c r="F2619" s="271" t="s">
        <v>106</v>
      </c>
      <c r="G2619" s="168" t="s">
        <v>107</v>
      </c>
      <c r="H2619" s="169" t="s">
        <v>140</v>
      </c>
      <c r="I2619" s="59">
        <f t="shared" si="0"/>
        <v>43107</v>
      </c>
      <c r="J2619" s="56" t="s">
        <v>1946</v>
      </c>
      <c r="K2619" s="56" t="s">
        <v>1946</v>
      </c>
      <c r="L2619" s="60" t="s">
        <v>18012</v>
      </c>
      <c r="M2619" s="56" t="s">
        <v>18013</v>
      </c>
      <c r="N2619" s="56" t="s">
        <v>236</v>
      </c>
      <c r="O2619" s="56" t="s">
        <v>18014</v>
      </c>
      <c r="P2619" s="56" t="s">
        <v>17</v>
      </c>
      <c r="Q2619" s="59"/>
      <c r="R2619" s="61"/>
      <c r="S2619" s="61"/>
      <c r="T2619" s="61"/>
      <c r="U2619" s="66"/>
      <c r="V2619" s="61"/>
      <c r="W2619" s="61"/>
      <c r="X2619" s="56" t="s">
        <v>18</v>
      </c>
      <c r="Y2619" s="57">
        <v>43077</v>
      </c>
      <c r="Z2619" s="75"/>
      <c r="AA2619" s="64" t="s">
        <v>18016</v>
      </c>
      <c r="AB2619" s="61"/>
      <c r="AC2619" s="61"/>
      <c r="AD2619" s="61"/>
      <c r="AE2619" s="67" t="str">
        <f t="shared" si="1"/>
        <v>Dec</v>
      </c>
      <c r="AF2619" s="68" t="str">
        <f t="shared" si="2"/>
        <v>Dec</v>
      </c>
      <c r="AG2619" s="177">
        <f t="shared" si="6"/>
        <v>0</v>
      </c>
      <c r="AH2619" s="70">
        <f t="shared" si="5"/>
        <v>43107</v>
      </c>
      <c r="AI2619" s="71">
        <f ca="1"/>
        <v>-882</v>
      </c>
      <c r="AJ2619" s="71" t="str">
        <v>2017</v>
      </c>
      <c r="AK2619" s="70">
        <f t="shared" si="4"/>
        <v>43087</v>
      </c>
    </row>
    <row r="2620" spans="1:37" ht="14.4">
      <c r="A2620" s="239" t="s">
        <v>18019</v>
      </c>
      <c r="B2620" s="56" t="s">
        <v>89</v>
      </c>
      <c r="C2620" s="57">
        <v>43077</v>
      </c>
      <c r="D2620" s="56" t="s">
        <v>90</v>
      </c>
      <c r="E2620" s="56" t="s">
        <v>140</v>
      </c>
      <c r="F2620" s="271" t="s">
        <v>106</v>
      </c>
      <c r="G2620" s="168" t="s">
        <v>107</v>
      </c>
      <c r="H2620" s="169" t="s">
        <v>140</v>
      </c>
      <c r="I2620" s="59">
        <f t="shared" si="0"/>
        <v>43107</v>
      </c>
      <c r="J2620" s="56" t="s">
        <v>1946</v>
      </c>
      <c r="K2620" s="56" t="s">
        <v>1946</v>
      </c>
      <c r="L2620" s="60" t="s">
        <v>18021</v>
      </c>
      <c r="M2620" s="56" t="s">
        <v>18021</v>
      </c>
      <c r="N2620" s="56" t="s">
        <v>95</v>
      </c>
      <c r="O2620" s="56" t="s">
        <v>18023</v>
      </c>
      <c r="P2620" s="56" t="s">
        <v>17</v>
      </c>
      <c r="Q2620" s="59"/>
      <c r="R2620" s="61"/>
      <c r="S2620" s="61"/>
      <c r="T2620" s="61"/>
      <c r="U2620" s="66"/>
      <c r="V2620" s="61"/>
      <c r="W2620" s="61"/>
      <c r="X2620" s="56" t="s">
        <v>18</v>
      </c>
      <c r="Y2620" s="57">
        <v>43077</v>
      </c>
      <c r="Z2620" s="75"/>
      <c r="AA2620" s="95"/>
      <c r="AB2620" s="61"/>
      <c r="AC2620" s="61"/>
      <c r="AD2620" s="61"/>
      <c r="AE2620" s="67" t="str">
        <f t="shared" si="1"/>
        <v>Dec</v>
      </c>
      <c r="AF2620" s="68" t="str">
        <f t="shared" si="2"/>
        <v>Dec</v>
      </c>
      <c r="AG2620" s="177">
        <f t="shared" si="6"/>
        <v>0</v>
      </c>
      <c r="AH2620" s="70">
        <f t="shared" si="5"/>
        <v>43107</v>
      </c>
      <c r="AI2620" s="71">
        <f ca="1"/>
        <v>-882</v>
      </c>
      <c r="AJ2620" s="71" t="str">
        <v>2017</v>
      </c>
      <c r="AK2620" s="70">
        <f t="shared" si="4"/>
        <v>43087</v>
      </c>
    </row>
    <row r="2621" spans="1:37" ht="14.4">
      <c r="A2621" s="239" t="s">
        <v>18025</v>
      </c>
      <c r="B2621" s="56" t="s">
        <v>89</v>
      </c>
      <c r="C2621" s="57">
        <v>43080</v>
      </c>
      <c r="D2621" s="56" t="s">
        <v>90</v>
      </c>
      <c r="E2621" s="56" t="s">
        <v>140</v>
      </c>
      <c r="F2621" s="271" t="s">
        <v>106</v>
      </c>
      <c r="G2621" s="168" t="s">
        <v>107</v>
      </c>
      <c r="H2621" s="169" t="s">
        <v>140</v>
      </c>
      <c r="I2621" s="59">
        <f t="shared" si="0"/>
        <v>43110</v>
      </c>
      <c r="J2621" s="56" t="s">
        <v>1946</v>
      </c>
      <c r="K2621" s="56" t="s">
        <v>1946</v>
      </c>
      <c r="L2621" s="60" t="s">
        <v>18028</v>
      </c>
      <c r="M2621" s="56" t="s">
        <v>18029</v>
      </c>
      <c r="N2621" s="56" t="s">
        <v>249</v>
      </c>
      <c r="O2621" s="56" t="s">
        <v>18031</v>
      </c>
      <c r="P2621" s="56" t="s">
        <v>21</v>
      </c>
      <c r="Q2621" s="59"/>
      <c r="R2621" s="61"/>
      <c r="S2621" s="61"/>
      <c r="T2621" s="61"/>
      <c r="U2621" s="66"/>
      <c r="V2621" s="61"/>
      <c r="W2621" s="61"/>
      <c r="X2621" s="56" t="s">
        <v>18</v>
      </c>
      <c r="Y2621" s="57">
        <v>43080</v>
      </c>
      <c r="Z2621" s="75"/>
      <c r="AA2621" s="64" t="s">
        <v>18032</v>
      </c>
      <c r="AB2621" s="61"/>
      <c r="AC2621" s="61"/>
      <c r="AD2621" s="61"/>
      <c r="AE2621" s="67" t="str">
        <f t="shared" si="1"/>
        <v>Dec</v>
      </c>
      <c r="AF2621" s="68" t="str">
        <f t="shared" si="2"/>
        <v>Dec</v>
      </c>
      <c r="AG2621" s="177">
        <f t="shared" si="6"/>
        <v>0</v>
      </c>
      <c r="AH2621" s="70">
        <f t="shared" si="5"/>
        <v>43110</v>
      </c>
      <c r="AI2621" s="71">
        <f ca="1"/>
        <v>-879</v>
      </c>
      <c r="AJ2621" s="71" t="str">
        <v>2017</v>
      </c>
      <c r="AK2621" s="70">
        <f t="shared" si="4"/>
        <v>43090</v>
      </c>
    </row>
    <row r="2622" spans="1:37" ht="14.4">
      <c r="A2622" s="239" t="s">
        <v>18034</v>
      </c>
      <c r="B2622" s="56" t="s">
        <v>89</v>
      </c>
      <c r="C2622" s="57">
        <v>43077</v>
      </c>
      <c r="D2622" s="56" t="s">
        <v>90</v>
      </c>
      <c r="E2622" s="56" t="s">
        <v>12</v>
      </c>
      <c r="F2622" s="271" t="s">
        <v>106</v>
      </c>
      <c r="G2622" s="168" t="s">
        <v>107</v>
      </c>
      <c r="H2622" s="169" t="s">
        <v>12</v>
      </c>
      <c r="I2622" s="59">
        <f t="shared" si="0"/>
        <v>43107</v>
      </c>
      <c r="J2622" s="61"/>
      <c r="K2622" s="61"/>
      <c r="L2622" s="60" t="s">
        <v>3755</v>
      </c>
      <c r="M2622" s="61"/>
      <c r="N2622" s="56" t="s">
        <v>95</v>
      </c>
      <c r="O2622" s="56" t="s">
        <v>18036</v>
      </c>
      <c r="P2622" s="56" t="s">
        <v>17</v>
      </c>
      <c r="Q2622" s="59"/>
      <c r="R2622" s="61"/>
      <c r="S2622" s="61"/>
      <c r="T2622" s="61"/>
      <c r="U2622" s="66"/>
      <c r="V2622" s="61"/>
      <c r="W2622" s="56" t="s">
        <v>200</v>
      </c>
      <c r="X2622" s="56" t="s">
        <v>14</v>
      </c>
      <c r="Y2622" s="57">
        <v>43087</v>
      </c>
      <c r="Z2622" s="75"/>
      <c r="AA2622" s="64" t="s">
        <v>18037</v>
      </c>
      <c r="AB2622" s="61"/>
      <c r="AC2622" s="61"/>
      <c r="AD2622" s="61"/>
      <c r="AE2622" s="67" t="str">
        <f t="shared" si="1"/>
        <v>Dec</v>
      </c>
      <c r="AF2622" s="68" t="str">
        <f t="shared" si="2"/>
        <v>Dec</v>
      </c>
      <c r="AG2622" s="177">
        <f t="shared" si="6"/>
        <v>10</v>
      </c>
      <c r="AH2622" s="70">
        <f t="shared" si="5"/>
        <v>43107</v>
      </c>
      <c r="AI2622" s="71">
        <f ca="1"/>
        <v>-882</v>
      </c>
      <c r="AJ2622" s="71" t="str">
        <v>2017</v>
      </c>
      <c r="AK2622" s="70">
        <f t="shared" si="4"/>
        <v>43087</v>
      </c>
    </row>
    <row r="2623" spans="1:37" ht="14.4">
      <c r="A2623" s="239" t="s">
        <v>18039</v>
      </c>
      <c r="B2623" s="56" t="s">
        <v>89</v>
      </c>
      <c r="C2623" s="57">
        <v>43033</v>
      </c>
      <c r="D2623" s="56" t="s">
        <v>90</v>
      </c>
      <c r="E2623" s="56" t="s">
        <v>12</v>
      </c>
      <c r="F2623" s="271" t="s">
        <v>106</v>
      </c>
      <c r="G2623" s="168" t="s">
        <v>107</v>
      </c>
      <c r="H2623" s="169" t="s">
        <v>12</v>
      </c>
      <c r="I2623" s="59">
        <f t="shared" si="0"/>
        <v>43063</v>
      </c>
      <c r="J2623" s="61"/>
      <c r="K2623" s="61"/>
      <c r="L2623" s="60" t="s">
        <v>18041</v>
      </c>
      <c r="M2623" s="61"/>
      <c r="N2623" s="56" t="s">
        <v>13</v>
      </c>
      <c r="O2623" s="56" t="s">
        <v>18042</v>
      </c>
      <c r="P2623" s="56" t="s">
        <v>28</v>
      </c>
      <c r="Q2623" s="59"/>
      <c r="R2623" s="61"/>
      <c r="S2623" s="61"/>
      <c r="T2623" s="61"/>
      <c r="U2623" s="66"/>
      <c r="V2623" s="61"/>
      <c r="W2623" s="61"/>
      <c r="X2623" s="56" t="s">
        <v>18</v>
      </c>
      <c r="Y2623" s="57">
        <v>43039</v>
      </c>
      <c r="Z2623" s="75"/>
      <c r="AA2623" s="95"/>
      <c r="AB2623" s="61"/>
      <c r="AC2623" s="61"/>
      <c r="AD2623" s="61"/>
      <c r="AE2623" s="67" t="str">
        <f t="shared" si="1"/>
        <v>Oct</v>
      </c>
      <c r="AF2623" s="68" t="str">
        <f t="shared" si="2"/>
        <v>Oct</v>
      </c>
      <c r="AG2623" s="177">
        <f t="shared" si="6"/>
        <v>6</v>
      </c>
      <c r="AH2623" s="70">
        <f t="shared" si="5"/>
        <v>43063</v>
      </c>
      <c r="AI2623" s="71">
        <f ca="1"/>
        <v>-926</v>
      </c>
      <c r="AJ2623" s="71" t="str">
        <v>2017</v>
      </c>
      <c r="AK2623" s="70">
        <f t="shared" si="4"/>
        <v>43043</v>
      </c>
    </row>
    <row r="2624" spans="1:37" ht="14.4">
      <c r="A2624" s="239" t="s">
        <v>18044</v>
      </c>
      <c r="B2624" s="56" t="s">
        <v>89</v>
      </c>
      <c r="C2624" s="57">
        <v>43031</v>
      </c>
      <c r="D2624" s="56" t="s">
        <v>1027</v>
      </c>
      <c r="E2624" s="56" t="s">
        <v>12</v>
      </c>
      <c r="F2624" s="271" t="s">
        <v>106</v>
      </c>
      <c r="G2624" s="168" t="s">
        <v>107</v>
      </c>
      <c r="H2624" s="169" t="s">
        <v>12</v>
      </c>
      <c r="I2624" s="59">
        <f t="shared" si="0"/>
        <v>43061</v>
      </c>
      <c r="J2624" s="61"/>
      <c r="K2624" s="61"/>
      <c r="L2624" s="60" t="s">
        <v>18048</v>
      </c>
      <c r="M2624" s="56" t="s">
        <v>18049</v>
      </c>
      <c r="N2624" s="56" t="s">
        <v>33</v>
      </c>
      <c r="O2624" s="56" t="s">
        <v>13975</v>
      </c>
      <c r="P2624" s="56" t="s">
        <v>17</v>
      </c>
      <c r="Q2624" s="59"/>
      <c r="R2624" s="61"/>
      <c r="S2624" s="61"/>
      <c r="T2624" s="61"/>
      <c r="U2624" s="66"/>
      <c r="V2624" s="61"/>
      <c r="W2624" s="61"/>
      <c r="X2624" s="56" t="s">
        <v>18</v>
      </c>
      <c r="Y2624" s="57">
        <v>43077</v>
      </c>
      <c r="Z2624" s="75"/>
      <c r="AA2624" s="95"/>
      <c r="AB2624" s="61"/>
      <c r="AC2624" s="61"/>
      <c r="AD2624" s="61"/>
      <c r="AE2624" s="67" t="str">
        <f t="shared" si="1"/>
        <v>Oct</v>
      </c>
      <c r="AF2624" s="68" t="str">
        <f t="shared" si="2"/>
        <v>Dec</v>
      </c>
      <c r="AG2624" s="177">
        <f t="shared" si="6"/>
        <v>46</v>
      </c>
      <c r="AH2624" s="70">
        <f t="shared" si="5"/>
        <v>43061</v>
      </c>
      <c r="AI2624" s="71">
        <f ca="1"/>
        <v>-928</v>
      </c>
      <c r="AJ2624" s="71" t="str">
        <v>2017</v>
      </c>
      <c r="AK2624" s="70">
        <f t="shared" si="4"/>
        <v>43041</v>
      </c>
    </row>
    <row r="2625" spans="1:37" ht="14.4">
      <c r="A2625" s="239" t="s">
        <v>18051</v>
      </c>
      <c r="B2625" s="56" t="s">
        <v>89</v>
      </c>
      <c r="C2625" s="57">
        <v>43028</v>
      </c>
      <c r="D2625" s="56" t="s">
        <v>1027</v>
      </c>
      <c r="E2625" s="56" t="s">
        <v>12</v>
      </c>
      <c r="F2625" s="271" t="s">
        <v>106</v>
      </c>
      <c r="G2625" s="168" t="s">
        <v>107</v>
      </c>
      <c r="H2625" s="169" t="s">
        <v>12</v>
      </c>
      <c r="I2625" s="59">
        <f t="shared" si="0"/>
        <v>43058</v>
      </c>
      <c r="J2625" s="61"/>
      <c r="K2625" s="61"/>
      <c r="L2625" s="60" t="s">
        <v>302</v>
      </c>
      <c r="M2625" s="61"/>
      <c r="N2625" s="61"/>
      <c r="O2625" s="56" t="s">
        <v>17647</v>
      </c>
      <c r="P2625" s="56" t="s">
        <v>17</v>
      </c>
      <c r="Q2625" s="59"/>
      <c r="R2625" s="61"/>
      <c r="S2625" s="61"/>
      <c r="T2625" s="61"/>
      <c r="U2625" s="66"/>
      <c r="V2625" s="61"/>
      <c r="W2625" s="61"/>
      <c r="X2625" s="56" t="s">
        <v>18</v>
      </c>
      <c r="Y2625" s="57">
        <v>43077</v>
      </c>
      <c r="Z2625" s="75"/>
      <c r="AA2625" s="95"/>
      <c r="AB2625" s="61"/>
      <c r="AC2625" s="61"/>
      <c r="AD2625" s="61"/>
      <c r="AE2625" s="67" t="str">
        <f t="shared" si="1"/>
        <v>Oct</v>
      </c>
      <c r="AF2625" s="68" t="str">
        <f t="shared" si="2"/>
        <v>Dec</v>
      </c>
      <c r="AG2625" s="177">
        <f t="shared" si="6"/>
        <v>49</v>
      </c>
      <c r="AH2625" s="70">
        <f t="shared" si="5"/>
        <v>43058</v>
      </c>
      <c r="AI2625" s="71">
        <f ca="1"/>
        <v>-931</v>
      </c>
      <c r="AJ2625" s="71" t="str">
        <v>2017</v>
      </c>
      <c r="AK2625" s="70">
        <f t="shared" si="4"/>
        <v>43038</v>
      </c>
    </row>
    <row r="2626" spans="1:37" ht="14.4">
      <c r="A2626" s="239" t="s">
        <v>18054</v>
      </c>
      <c r="B2626" s="56" t="s">
        <v>89</v>
      </c>
      <c r="C2626" s="57">
        <v>43028</v>
      </c>
      <c r="D2626" s="56" t="s">
        <v>1027</v>
      </c>
      <c r="E2626" s="56" t="s">
        <v>12</v>
      </c>
      <c r="F2626" s="271" t="s">
        <v>106</v>
      </c>
      <c r="G2626" s="168" t="s">
        <v>107</v>
      </c>
      <c r="H2626" s="169" t="s">
        <v>12</v>
      </c>
      <c r="I2626" s="59">
        <f t="shared" si="0"/>
        <v>43058</v>
      </c>
      <c r="J2626" s="61"/>
      <c r="K2626" s="61"/>
      <c r="L2626" s="60" t="s">
        <v>302</v>
      </c>
      <c r="M2626" s="61"/>
      <c r="N2626" s="56" t="s">
        <v>22</v>
      </c>
      <c r="O2626" s="56" t="s">
        <v>18056</v>
      </c>
      <c r="P2626" s="56" t="s">
        <v>17</v>
      </c>
      <c r="Q2626" s="59"/>
      <c r="R2626" s="61"/>
      <c r="S2626" s="61"/>
      <c r="T2626" s="61"/>
      <c r="U2626" s="66"/>
      <c r="V2626" s="61"/>
      <c r="W2626" s="61"/>
      <c r="X2626" s="56" t="s">
        <v>18</v>
      </c>
      <c r="Y2626" s="57">
        <v>43077</v>
      </c>
      <c r="Z2626" s="75"/>
      <c r="AA2626" s="95"/>
      <c r="AB2626" s="61"/>
      <c r="AC2626" s="61"/>
      <c r="AD2626" s="61"/>
      <c r="AE2626" s="67" t="str">
        <f t="shared" si="1"/>
        <v>Oct</v>
      </c>
      <c r="AF2626" s="68" t="str">
        <f t="shared" si="2"/>
        <v>Dec</v>
      </c>
      <c r="AG2626" s="177">
        <f t="shared" si="6"/>
        <v>49</v>
      </c>
      <c r="AH2626" s="70">
        <f t="shared" si="5"/>
        <v>43058</v>
      </c>
      <c r="AI2626" s="71">
        <f ca="1"/>
        <v>-931</v>
      </c>
      <c r="AJ2626" s="71" t="str">
        <v>2017</v>
      </c>
      <c r="AK2626" s="70">
        <f t="shared" si="4"/>
        <v>43038</v>
      </c>
    </row>
    <row r="2627" spans="1:37" ht="14.4">
      <c r="A2627" s="239" t="s">
        <v>18057</v>
      </c>
      <c r="B2627" s="56" t="s">
        <v>89</v>
      </c>
      <c r="C2627" s="57">
        <v>43028</v>
      </c>
      <c r="D2627" s="56" t="s">
        <v>1027</v>
      </c>
      <c r="E2627" s="56" t="s">
        <v>12</v>
      </c>
      <c r="F2627" s="271" t="s">
        <v>106</v>
      </c>
      <c r="G2627" s="168" t="s">
        <v>107</v>
      </c>
      <c r="H2627" s="169" t="s">
        <v>12</v>
      </c>
      <c r="I2627" s="59">
        <f t="shared" si="0"/>
        <v>43058</v>
      </c>
      <c r="J2627" s="61"/>
      <c r="K2627" s="61"/>
      <c r="L2627" s="60" t="s">
        <v>302</v>
      </c>
      <c r="M2627" s="61"/>
      <c r="N2627" s="56" t="s">
        <v>172</v>
      </c>
      <c r="O2627" s="56" t="s">
        <v>17643</v>
      </c>
      <c r="P2627" s="56" t="s">
        <v>17</v>
      </c>
      <c r="Q2627" s="59"/>
      <c r="R2627" s="61"/>
      <c r="S2627" s="61"/>
      <c r="T2627" s="61"/>
      <c r="U2627" s="66"/>
      <c r="V2627" s="61"/>
      <c r="W2627" s="61"/>
      <c r="X2627" s="56" t="s">
        <v>18</v>
      </c>
      <c r="Y2627" s="57">
        <v>43080</v>
      </c>
      <c r="Z2627" s="75"/>
      <c r="AA2627" s="95"/>
      <c r="AB2627" s="61"/>
      <c r="AC2627" s="61"/>
      <c r="AD2627" s="61"/>
      <c r="AE2627" s="67" t="str">
        <f t="shared" si="1"/>
        <v>Oct</v>
      </c>
      <c r="AF2627" s="68" t="str">
        <f t="shared" si="2"/>
        <v>Dec</v>
      </c>
      <c r="AG2627" s="177">
        <f t="shared" si="6"/>
        <v>52</v>
      </c>
      <c r="AH2627" s="70">
        <f t="shared" si="5"/>
        <v>43058</v>
      </c>
      <c r="AI2627" s="71">
        <f ca="1"/>
        <v>-931</v>
      </c>
      <c r="AJ2627" s="71" t="str">
        <v>2017</v>
      </c>
      <c r="AK2627" s="70">
        <f t="shared" si="4"/>
        <v>43038</v>
      </c>
    </row>
    <row r="2628" spans="1:37" ht="14.4">
      <c r="A2628" s="239" t="s">
        <v>18059</v>
      </c>
      <c r="B2628" s="56" t="s">
        <v>89</v>
      </c>
      <c r="C2628" s="57">
        <v>43031</v>
      </c>
      <c r="D2628" s="56" t="s">
        <v>1027</v>
      </c>
      <c r="E2628" s="56" t="s">
        <v>12</v>
      </c>
      <c r="F2628" s="271" t="s">
        <v>106</v>
      </c>
      <c r="G2628" s="168" t="s">
        <v>107</v>
      </c>
      <c r="H2628" s="169" t="s">
        <v>12</v>
      </c>
      <c r="I2628" s="59">
        <f t="shared" si="0"/>
        <v>43061</v>
      </c>
      <c r="J2628" s="61"/>
      <c r="K2628" s="61"/>
      <c r="L2628" s="60" t="s">
        <v>302</v>
      </c>
      <c r="M2628" s="61"/>
      <c r="N2628" s="56" t="s">
        <v>266</v>
      </c>
      <c r="O2628" s="56" t="s">
        <v>17715</v>
      </c>
      <c r="P2628" s="56" t="s">
        <v>17</v>
      </c>
      <c r="Q2628" s="59"/>
      <c r="R2628" s="61"/>
      <c r="S2628" s="61"/>
      <c r="T2628" s="61"/>
      <c r="U2628" s="66"/>
      <c r="V2628" s="61"/>
      <c r="W2628" s="61"/>
      <c r="X2628" s="56" t="s">
        <v>14</v>
      </c>
      <c r="Y2628" s="57">
        <v>43077</v>
      </c>
      <c r="Z2628" s="75"/>
      <c r="AA2628" s="64" t="s">
        <v>18060</v>
      </c>
      <c r="AB2628" s="61"/>
      <c r="AC2628" s="61"/>
      <c r="AD2628" s="61"/>
      <c r="AE2628" s="67" t="str">
        <f t="shared" si="1"/>
        <v>Oct</v>
      </c>
      <c r="AF2628" s="68" t="str">
        <f t="shared" si="2"/>
        <v>Dec</v>
      </c>
      <c r="AG2628" s="177">
        <f t="shared" si="6"/>
        <v>46</v>
      </c>
      <c r="AH2628" s="70">
        <f t="shared" si="5"/>
        <v>43061</v>
      </c>
      <c r="AI2628" s="71">
        <f ca="1"/>
        <v>-928</v>
      </c>
      <c r="AJ2628" s="71" t="str">
        <v>2017</v>
      </c>
      <c r="AK2628" s="70">
        <f t="shared" si="4"/>
        <v>43041</v>
      </c>
    </row>
    <row r="2629" spans="1:37" ht="14.4">
      <c r="A2629" s="239" t="s">
        <v>18061</v>
      </c>
      <c r="B2629" s="56" t="s">
        <v>89</v>
      </c>
      <c r="C2629" s="57">
        <v>43052</v>
      </c>
      <c r="D2629" s="56" t="s">
        <v>90</v>
      </c>
      <c r="E2629" s="56" t="s">
        <v>12</v>
      </c>
      <c r="F2629" s="271" t="s">
        <v>106</v>
      </c>
      <c r="G2629" s="168" t="s">
        <v>107</v>
      </c>
      <c r="H2629" s="169" t="s">
        <v>12</v>
      </c>
      <c r="I2629" s="59">
        <f t="shared" si="0"/>
        <v>43082</v>
      </c>
      <c r="J2629" s="61"/>
      <c r="K2629" s="61"/>
      <c r="L2629" s="60" t="s">
        <v>18062</v>
      </c>
      <c r="M2629" s="61"/>
      <c r="N2629" s="61"/>
      <c r="O2629" s="56" t="s">
        <v>16339</v>
      </c>
      <c r="P2629" s="56" t="s">
        <v>17</v>
      </c>
      <c r="Q2629" s="59"/>
      <c r="R2629" s="61"/>
      <c r="S2629" s="61"/>
      <c r="T2629" s="61"/>
      <c r="U2629" s="66"/>
      <c r="V2629" s="61"/>
      <c r="W2629" s="61"/>
      <c r="X2629" s="56" t="s">
        <v>18</v>
      </c>
      <c r="Y2629" s="57">
        <v>43077</v>
      </c>
      <c r="Z2629" s="75"/>
      <c r="AA2629" s="64" t="s">
        <v>18065</v>
      </c>
      <c r="AB2629" s="61"/>
      <c r="AC2629" s="61"/>
      <c r="AD2629" s="61"/>
      <c r="AE2629" s="67" t="str">
        <f t="shared" si="1"/>
        <v>Nov</v>
      </c>
      <c r="AF2629" s="68" t="str">
        <f t="shared" si="2"/>
        <v>Dec</v>
      </c>
      <c r="AG2629" s="177">
        <f t="shared" si="6"/>
        <v>25</v>
      </c>
      <c r="AH2629" s="70">
        <f t="shared" si="5"/>
        <v>43082</v>
      </c>
      <c r="AI2629" s="71">
        <f ca="1"/>
        <v>-907</v>
      </c>
      <c r="AJ2629" s="71" t="str">
        <v>2017</v>
      </c>
      <c r="AK2629" s="70">
        <f t="shared" si="4"/>
        <v>43062</v>
      </c>
    </row>
    <row r="2630" spans="1:37" ht="14.4">
      <c r="A2630" s="239" t="s">
        <v>18067</v>
      </c>
      <c r="B2630" s="56" t="s">
        <v>89</v>
      </c>
      <c r="C2630" s="57">
        <v>43031</v>
      </c>
      <c r="D2630" s="56" t="s">
        <v>1027</v>
      </c>
      <c r="E2630" s="56" t="s">
        <v>12</v>
      </c>
      <c r="F2630" s="271" t="s">
        <v>106</v>
      </c>
      <c r="G2630" s="168" t="s">
        <v>107</v>
      </c>
      <c r="H2630" s="169" t="s">
        <v>12</v>
      </c>
      <c r="I2630" s="59">
        <f t="shared" si="0"/>
        <v>43061</v>
      </c>
      <c r="J2630" s="61"/>
      <c r="K2630" s="61"/>
      <c r="L2630" s="60" t="s">
        <v>16942</v>
      </c>
      <c r="M2630" s="61"/>
      <c r="N2630" s="56" t="s">
        <v>16</v>
      </c>
      <c r="O2630" s="56" t="s">
        <v>16451</v>
      </c>
      <c r="P2630" s="56" t="s">
        <v>17</v>
      </c>
      <c r="Q2630" s="59"/>
      <c r="R2630" s="61"/>
      <c r="S2630" s="61"/>
      <c r="T2630" s="61"/>
      <c r="U2630" s="66"/>
      <c r="V2630" s="61"/>
      <c r="W2630" s="61"/>
      <c r="X2630" s="56" t="s">
        <v>18</v>
      </c>
      <c r="Y2630" s="57">
        <v>43077</v>
      </c>
      <c r="Z2630" s="75"/>
      <c r="AA2630" s="95"/>
      <c r="AB2630" s="61"/>
      <c r="AC2630" s="61"/>
      <c r="AD2630" s="61"/>
      <c r="AE2630" s="67" t="str">
        <f t="shared" si="1"/>
        <v>Oct</v>
      </c>
      <c r="AF2630" s="68" t="str">
        <f t="shared" si="2"/>
        <v>Dec</v>
      </c>
      <c r="AG2630" s="177">
        <f t="shared" si="6"/>
        <v>46</v>
      </c>
      <c r="AH2630" s="70">
        <f t="shared" si="5"/>
        <v>43061</v>
      </c>
      <c r="AI2630" s="71">
        <f ca="1"/>
        <v>-928</v>
      </c>
      <c r="AJ2630" s="71" t="str">
        <v>2017</v>
      </c>
      <c r="AK2630" s="70">
        <f t="shared" si="4"/>
        <v>43041</v>
      </c>
    </row>
    <row r="2631" spans="1:37" ht="14.4">
      <c r="A2631" s="239" t="s">
        <v>18073</v>
      </c>
      <c r="B2631" s="56" t="s">
        <v>89</v>
      </c>
      <c r="C2631" s="57">
        <v>43080</v>
      </c>
      <c r="D2631" s="56" t="s">
        <v>1027</v>
      </c>
      <c r="E2631" s="56" t="s">
        <v>140</v>
      </c>
      <c r="F2631" s="271" t="s">
        <v>106</v>
      </c>
      <c r="G2631" s="168" t="s">
        <v>107</v>
      </c>
      <c r="H2631" s="169" t="s">
        <v>140</v>
      </c>
      <c r="I2631" s="59">
        <f t="shared" si="0"/>
        <v>43110</v>
      </c>
      <c r="J2631" s="61"/>
      <c r="K2631" s="61"/>
      <c r="L2631" s="60" t="s">
        <v>18074</v>
      </c>
      <c r="M2631" s="56" t="s">
        <v>18075</v>
      </c>
      <c r="N2631" s="56" t="s">
        <v>271</v>
      </c>
      <c r="O2631" s="56" t="s">
        <v>18076</v>
      </c>
      <c r="P2631" s="56" t="s">
        <v>17</v>
      </c>
      <c r="Q2631" s="59"/>
      <c r="R2631" s="61"/>
      <c r="S2631" s="61"/>
      <c r="T2631" s="61"/>
      <c r="U2631" s="66"/>
      <c r="V2631" s="61"/>
      <c r="W2631" s="61"/>
      <c r="X2631" s="56" t="s">
        <v>18</v>
      </c>
      <c r="Y2631" s="57">
        <v>43080</v>
      </c>
      <c r="Z2631" s="75"/>
      <c r="AA2631" s="64" t="s">
        <v>18078</v>
      </c>
      <c r="AB2631" s="61"/>
      <c r="AC2631" s="61"/>
      <c r="AD2631" s="61"/>
      <c r="AE2631" s="67" t="str">
        <f t="shared" si="1"/>
        <v>Dec</v>
      </c>
      <c r="AF2631" s="68" t="str">
        <f t="shared" si="2"/>
        <v>Dec</v>
      </c>
      <c r="AG2631" s="177">
        <f t="shared" si="6"/>
        <v>0</v>
      </c>
      <c r="AH2631" s="70">
        <f t="shared" si="5"/>
        <v>43110</v>
      </c>
      <c r="AI2631" s="71">
        <f ca="1"/>
        <v>-879</v>
      </c>
      <c r="AJ2631" s="71" t="str">
        <v>2017</v>
      </c>
      <c r="AK2631" s="70">
        <f t="shared" si="4"/>
        <v>43090</v>
      </c>
    </row>
    <row r="2632" spans="1:37" ht="14.4">
      <c r="A2632" s="239" t="s">
        <v>18080</v>
      </c>
      <c r="B2632" s="56" t="s">
        <v>89</v>
      </c>
      <c r="C2632" s="57">
        <v>43080</v>
      </c>
      <c r="D2632" s="56" t="s">
        <v>1027</v>
      </c>
      <c r="E2632" s="56" t="s">
        <v>140</v>
      </c>
      <c r="F2632" s="271" t="s">
        <v>106</v>
      </c>
      <c r="G2632" s="168" t="s">
        <v>107</v>
      </c>
      <c r="H2632" s="169" t="s">
        <v>140</v>
      </c>
      <c r="I2632" s="59">
        <f t="shared" si="0"/>
        <v>43110</v>
      </c>
      <c r="J2632" s="56" t="s">
        <v>1946</v>
      </c>
      <c r="K2632" s="56" t="s">
        <v>1946</v>
      </c>
      <c r="L2632" s="60" t="s">
        <v>642</v>
      </c>
      <c r="M2632" s="56" t="s">
        <v>18081</v>
      </c>
      <c r="N2632" s="56" t="s">
        <v>22</v>
      </c>
      <c r="O2632" s="56" t="s">
        <v>18082</v>
      </c>
      <c r="P2632" s="56" t="s">
        <v>17</v>
      </c>
      <c r="Q2632" s="59"/>
      <c r="R2632" s="61"/>
      <c r="S2632" s="61"/>
      <c r="T2632" s="61"/>
      <c r="U2632" s="66"/>
      <c r="V2632" s="61"/>
      <c r="W2632" s="61"/>
      <c r="X2632" s="56" t="s">
        <v>18</v>
      </c>
      <c r="Y2632" s="57">
        <v>43080</v>
      </c>
      <c r="Z2632" s="75"/>
      <c r="AA2632" s="64" t="s">
        <v>18078</v>
      </c>
      <c r="AB2632" s="61"/>
      <c r="AC2632" s="61"/>
      <c r="AD2632" s="61"/>
      <c r="AE2632" s="67" t="str">
        <f t="shared" si="1"/>
        <v>Dec</v>
      </c>
      <c r="AF2632" s="68" t="str">
        <f t="shared" si="2"/>
        <v>Dec</v>
      </c>
      <c r="AG2632" s="177">
        <f t="shared" si="6"/>
        <v>0</v>
      </c>
      <c r="AH2632" s="70">
        <f t="shared" si="5"/>
        <v>43110</v>
      </c>
      <c r="AI2632" s="71">
        <f ca="1"/>
        <v>-879</v>
      </c>
      <c r="AJ2632" s="71" t="str">
        <v>2017</v>
      </c>
      <c r="AK2632" s="70">
        <f t="shared" si="4"/>
        <v>43090</v>
      </c>
    </row>
    <row r="2633" spans="1:37" ht="14.4">
      <c r="A2633" s="239" t="s">
        <v>18083</v>
      </c>
      <c r="B2633" s="56" t="s">
        <v>89</v>
      </c>
      <c r="C2633" s="57">
        <v>43076</v>
      </c>
      <c r="D2633" s="56" t="s">
        <v>131</v>
      </c>
      <c r="E2633" s="56" t="s">
        <v>112</v>
      </c>
      <c r="F2633" s="271" t="s">
        <v>106</v>
      </c>
      <c r="G2633" s="168" t="s">
        <v>113</v>
      </c>
      <c r="H2633" s="169" t="s">
        <v>112</v>
      </c>
      <c r="I2633" s="59">
        <f t="shared" si="0"/>
        <v>43106</v>
      </c>
      <c r="J2633" s="56" t="s">
        <v>1946</v>
      </c>
      <c r="K2633" s="56" t="s">
        <v>6453</v>
      </c>
      <c r="L2633" s="60" t="s">
        <v>18084</v>
      </c>
      <c r="M2633" s="56" t="s">
        <v>18085</v>
      </c>
      <c r="N2633" s="56" t="s">
        <v>44</v>
      </c>
      <c r="O2633" s="61"/>
      <c r="P2633" s="56" t="s">
        <v>116</v>
      </c>
      <c r="Q2633" s="59"/>
      <c r="R2633" s="61"/>
      <c r="S2633" s="61"/>
      <c r="T2633" s="61"/>
      <c r="U2633" s="66"/>
      <c r="V2633" s="61"/>
      <c r="W2633" s="61"/>
      <c r="X2633" s="61"/>
      <c r="Y2633" s="57">
        <v>43080</v>
      </c>
      <c r="Z2633" s="75"/>
      <c r="AA2633" s="95"/>
      <c r="AB2633" s="61"/>
      <c r="AC2633" s="61"/>
      <c r="AD2633" s="61"/>
      <c r="AE2633" s="67" t="str">
        <f t="shared" si="1"/>
        <v>Dec</v>
      </c>
      <c r="AF2633" s="68" t="str">
        <f t="shared" si="2"/>
        <v>Dec</v>
      </c>
      <c r="AG2633" s="177">
        <f t="shared" si="6"/>
        <v>4</v>
      </c>
      <c r="AH2633" s="70">
        <f t="shared" si="5"/>
        <v>43106</v>
      </c>
      <c r="AI2633" s="71">
        <f ca="1"/>
        <v>-883</v>
      </c>
      <c r="AJ2633" s="71" t="str">
        <v>2017</v>
      </c>
      <c r="AK2633" s="70">
        <f t="shared" si="4"/>
        <v>43086</v>
      </c>
    </row>
    <row r="2634" spans="1:37" ht="14.4">
      <c r="A2634" s="239" t="s">
        <v>18086</v>
      </c>
      <c r="B2634" s="56" t="s">
        <v>89</v>
      </c>
      <c r="C2634" s="57">
        <v>43080</v>
      </c>
      <c r="D2634" s="56" t="s">
        <v>90</v>
      </c>
      <c r="E2634" s="56" t="s">
        <v>140</v>
      </c>
      <c r="F2634" s="271" t="s">
        <v>106</v>
      </c>
      <c r="G2634" s="168" t="s">
        <v>107</v>
      </c>
      <c r="H2634" s="169" t="s">
        <v>140</v>
      </c>
      <c r="I2634" s="59">
        <f t="shared" si="0"/>
        <v>43110</v>
      </c>
      <c r="J2634" s="61"/>
      <c r="K2634" s="61"/>
      <c r="L2634" s="60" t="s">
        <v>18087</v>
      </c>
      <c r="M2634" s="56" t="s">
        <v>18087</v>
      </c>
      <c r="N2634" s="61"/>
      <c r="O2634" s="61"/>
      <c r="P2634" s="61"/>
      <c r="Q2634" s="59"/>
      <c r="R2634" s="61"/>
      <c r="S2634" s="61"/>
      <c r="T2634" s="61"/>
      <c r="U2634" s="66"/>
      <c r="V2634" s="61"/>
      <c r="W2634" s="61"/>
      <c r="X2634" s="56" t="s">
        <v>14</v>
      </c>
      <c r="Y2634" s="57">
        <v>43089</v>
      </c>
      <c r="Z2634" s="75"/>
      <c r="AA2634" s="64" t="s">
        <v>18088</v>
      </c>
      <c r="AB2634" s="61"/>
      <c r="AC2634" s="61"/>
      <c r="AD2634" s="61"/>
      <c r="AE2634" s="67" t="str">
        <f t="shared" si="1"/>
        <v>Dec</v>
      </c>
      <c r="AF2634" s="68" t="str">
        <f t="shared" si="2"/>
        <v>Dec</v>
      </c>
      <c r="AG2634" s="177">
        <f t="shared" si="6"/>
        <v>9</v>
      </c>
      <c r="AH2634" s="70">
        <f t="shared" si="5"/>
        <v>43110</v>
      </c>
      <c r="AI2634" s="71">
        <f ca="1"/>
        <v>-879</v>
      </c>
      <c r="AJ2634" s="71" t="str">
        <v>2017</v>
      </c>
      <c r="AK2634" s="70">
        <f t="shared" si="4"/>
        <v>43090</v>
      </c>
    </row>
    <row r="2635" spans="1:37" ht="14.4">
      <c r="A2635" s="239" t="s">
        <v>18090</v>
      </c>
      <c r="B2635" s="56" t="s">
        <v>89</v>
      </c>
      <c r="C2635" s="57">
        <v>43080</v>
      </c>
      <c r="D2635" s="56" t="s">
        <v>90</v>
      </c>
      <c r="E2635" s="56" t="s">
        <v>196</v>
      </c>
      <c r="F2635" s="271" t="s">
        <v>214</v>
      </c>
      <c r="G2635" s="168" t="s">
        <v>214</v>
      </c>
      <c r="H2635" s="169" t="s">
        <v>15779</v>
      </c>
      <c r="I2635" s="57">
        <f t="shared" si="0"/>
        <v>43110</v>
      </c>
      <c r="J2635" s="56" t="s">
        <v>18</v>
      </c>
      <c r="K2635" s="56" t="s">
        <v>18</v>
      </c>
      <c r="L2635" s="60" t="s">
        <v>18091</v>
      </c>
      <c r="M2635" s="56" t="s">
        <v>18092</v>
      </c>
      <c r="N2635" s="56" t="s">
        <v>27</v>
      </c>
      <c r="O2635" s="56" t="s">
        <v>18093</v>
      </c>
      <c r="P2635" s="56" t="s">
        <v>96</v>
      </c>
      <c r="Q2635" s="57"/>
      <c r="R2635" s="56" t="s">
        <v>108</v>
      </c>
      <c r="S2635" s="56"/>
      <c r="T2635" s="61"/>
      <c r="U2635" s="56" t="s">
        <v>108</v>
      </c>
      <c r="V2635" s="61" t="s">
        <v>108</v>
      </c>
      <c r="W2635" s="61"/>
      <c r="X2635" s="56" t="s">
        <v>18</v>
      </c>
      <c r="Y2635" s="57">
        <v>43081</v>
      </c>
      <c r="Z2635" s="75"/>
      <c r="AA2635" s="64" t="s">
        <v>18095</v>
      </c>
      <c r="AB2635" s="56" t="s">
        <v>5415</v>
      </c>
      <c r="AC2635" s="61"/>
      <c r="AD2635" s="61"/>
      <c r="AE2635" s="67" t="str">
        <f t="shared" si="1"/>
        <v>Dec</v>
      </c>
      <c r="AF2635" s="68" t="str">
        <f t="shared" si="2"/>
        <v>Dec</v>
      </c>
      <c r="AG2635" s="177">
        <f t="shared" si="6"/>
        <v>1</v>
      </c>
      <c r="AH2635" s="70">
        <f t="shared" si="5"/>
        <v>43110</v>
      </c>
      <c r="AI2635" s="71">
        <f ca="1"/>
        <v>-879</v>
      </c>
      <c r="AJ2635" s="71" t="str">
        <v>2017</v>
      </c>
      <c r="AK2635" s="70">
        <f t="shared" si="4"/>
        <v>43090</v>
      </c>
    </row>
    <row r="2636" spans="1:37" ht="14.4">
      <c r="A2636" s="239" t="s">
        <v>18096</v>
      </c>
      <c r="B2636" s="56" t="s">
        <v>89</v>
      </c>
      <c r="C2636" s="57">
        <v>43080</v>
      </c>
      <c r="D2636" s="56" t="s">
        <v>90</v>
      </c>
      <c r="E2636" s="56" t="s">
        <v>15779</v>
      </c>
      <c r="F2636" s="271" t="s">
        <v>214</v>
      </c>
      <c r="G2636" s="168" t="s">
        <v>214</v>
      </c>
      <c r="H2636" s="169" t="s">
        <v>2445</v>
      </c>
      <c r="I2636" s="57">
        <f t="shared" si="0"/>
        <v>43110</v>
      </c>
      <c r="J2636" s="56" t="s">
        <v>18</v>
      </c>
      <c r="K2636" s="56" t="s">
        <v>14</v>
      </c>
      <c r="L2636" s="60" t="s">
        <v>18098</v>
      </c>
      <c r="M2636" s="61"/>
      <c r="N2636" s="56" t="s">
        <v>29</v>
      </c>
      <c r="O2636" s="56">
        <v>1362010108</v>
      </c>
      <c r="P2636" s="56" t="s">
        <v>96</v>
      </c>
      <c r="Q2636" s="57"/>
      <c r="R2636" s="56" t="s">
        <v>108</v>
      </c>
      <c r="S2636" s="56"/>
      <c r="T2636" s="61"/>
      <c r="U2636" s="56" t="s">
        <v>108</v>
      </c>
      <c r="V2636" s="61" t="s">
        <v>108</v>
      </c>
      <c r="W2636" s="61"/>
      <c r="X2636" s="56" t="s">
        <v>14</v>
      </c>
      <c r="Y2636" s="57">
        <v>43080</v>
      </c>
      <c r="Z2636" s="75"/>
      <c r="AA2636" s="64" t="s">
        <v>18102</v>
      </c>
      <c r="AB2636" s="56" t="s">
        <v>242</v>
      </c>
      <c r="AC2636" s="61"/>
      <c r="AD2636" s="61"/>
      <c r="AE2636" s="67" t="str">
        <f t="shared" si="1"/>
        <v>Dec</v>
      </c>
      <c r="AF2636" s="68" t="str">
        <f t="shared" si="2"/>
        <v>Dec</v>
      </c>
      <c r="AG2636" s="177">
        <f t="shared" si="6"/>
        <v>0</v>
      </c>
      <c r="AH2636" s="70">
        <f t="shared" si="5"/>
        <v>43110</v>
      </c>
      <c r="AI2636" s="71">
        <f ca="1"/>
        <v>-879</v>
      </c>
      <c r="AJ2636" s="71" t="str">
        <v>2017</v>
      </c>
      <c r="AK2636" s="70">
        <f t="shared" si="4"/>
        <v>43090</v>
      </c>
    </row>
    <row r="2637" spans="1:37" ht="14.4">
      <c r="A2637" s="239" t="s">
        <v>18104</v>
      </c>
      <c r="B2637" s="56" t="s">
        <v>89</v>
      </c>
      <c r="C2637" s="57">
        <v>43080</v>
      </c>
      <c r="D2637" s="56" t="s">
        <v>90</v>
      </c>
      <c r="E2637" s="56" t="s">
        <v>15779</v>
      </c>
      <c r="F2637" s="271" t="s">
        <v>214</v>
      </c>
      <c r="G2637" s="168" t="s">
        <v>214</v>
      </c>
      <c r="H2637" s="169" t="s">
        <v>2445</v>
      </c>
      <c r="I2637" s="57">
        <f t="shared" si="0"/>
        <v>43110</v>
      </c>
      <c r="J2637" s="56" t="s">
        <v>18</v>
      </c>
      <c r="K2637" s="56" t="s">
        <v>18</v>
      </c>
      <c r="L2637" s="60" t="s">
        <v>18105</v>
      </c>
      <c r="M2637" s="61"/>
      <c r="N2637" s="61"/>
      <c r="O2637" s="61"/>
      <c r="P2637" s="56" t="s">
        <v>96</v>
      </c>
      <c r="Q2637" s="57"/>
      <c r="R2637" s="56" t="s">
        <v>108</v>
      </c>
      <c r="S2637" s="56"/>
      <c r="T2637" s="61"/>
      <c r="U2637" s="56" t="s">
        <v>108</v>
      </c>
      <c r="V2637" s="61" t="s">
        <v>108</v>
      </c>
      <c r="W2637" s="61"/>
      <c r="X2637" s="56" t="s">
        <v>18</v>
      </c>
      <c r="Y2637" s="57">
        <v>43081</v>
      </c>
      <c r="Z2637" s="75"/>
      <c r="AA2637" s="64" t="s">
        <v>18107</v>
      </c>
      <c r="AB2637" s="56" t="s">
        <v>5415</v>
      </c>
      <c r="AC2637" s="61"/>
      <c r="AD2637" s="61"/>
      <c r="AE2637" s="67" t="str">
        <f t="shared" si="1"/>
        <v>Dec</v>
      </c>
      <c r="AF2637" s="68" t="str">
        <f t="shared" si="2"/>
        <v>Dec</v>
      </c>
      <c r="AG2637" s="177">
        <f t="shared" si="6"/>
        <v>1</v>
      </c>
      <c r="AH2637" s="70">
        <f t="shared" si="5"/>
        <v>43110</v>
      </c>
      <c r="AI2637" s="71">
        <f ca="1"/>
        <v>-879</v>
      </c>
      <c r="AJ2637" s="71" t="str">
        <v>2017</v>
      </c>
      <c r="AK2637" s="70">
        <f t="shared" si="4"/>
        <v>43090</v>
      </c>
    </row>
    <row r="2638" spans="1:37" ht="14.4">
      <c r="A2638" s="239" t="s">
        <v>18109</v>
      </c>
      <c r="B2638" s="56" t="s">
        <v>89</v>
      </c>
      <c r="C2638" s="57">
        <v>43080</v>
      </c>
      <c r="D2638" s="56" t="s">
        <v>90</v>
      </c>
      <c r="E2638" s="56" t="s">
        <v>140</v>
      </c>
      <c r="F2638" s="271" t="s">
        <v>106</v>
      </c>
      <c r="G2638" s="168" t="s">
        <v>107</v>
      </c>
      <c r="H2638" s="169" t="s">
        <v>140</v>
      </c>
      <c r="I2638" s="59">
        <f t="shared" si="0"/>
        <v>43110</v>
      </c>
      <c r="J2638" s="56" t="s">
        <v>1946</v>
      </c>
      <c r="K2638" s="56" t="s">
        <v>1946</v>
      </c>
      <c r="L2638" s="60" t="s">
        <v>17349</v>
      </c>
      <c r="M2638" s="56" t="s">
        <v>18110</v>
      </c>
      <c r="N2638" s="56" t="s">
        <v>29</v>
      </c>
      <c r="O2638" s="56" t="s">
        <v>17351</v>
      </c>
      <c r="P2638" s="56" t="s">
        <v>17</v>
      </c>
      <c r="Q2638" s="59"/>
      <c r="R2638" s="61"/>
      <c r="S2638" s="61"/>
      <c r="T2638" s="61"/>
      <c r="U2638" s="66"/>
      <c r="V2638" s="61"/>
      <c r="W2638" s="61"/>
      <c r="X2638" s="56" t="s">
        <v>18</v>
      </c>
      <c r="Y2638" s="57">
        <v>43080</v>
      </c>
      <c r="Z2638" s="75"/>
      <c r="AA2638" s="64" t="s">
        <v>18111</v>
      </c>
      <c r="AB2638" s="61"/>
      <c r="AC2638" s="61"/>
      <c r="AD2638" s="61"/>
      <c r="AE2638" s="67" t="str">
        <f t="shared" si="1"/>
        <v>Dec</v>
      </c>
      <c r="AF2638" s="68" t="str">
        <f t="shared" si="2"/>
        <v>Dec</v>
      </c>
      <c r="AG2638" s="177">
        <f t="shared" si="6"/>
        <v>0</v>
      </c>
      <c r="AH2638" s="70">
        <f t="shared" si="5"/>
        <v>43110</v>
      </c>
      <c r="AI2638" s="71">
        <f ca="1"/>
        <v>-879</v>
      </c>
      <c r="AJ2638" s="71" t="str">
        <v>2017</v>
      </c>
      <c r="AK2638" s="70">
        <f t="shared" si="4"/>
        <v>43090</v>
      </c>
    </row>
    <row r="2639" spans="1:37" ht="14.4">
      <c r="A2639" s="239" t="s">
        <v>18112</v>
      </c>
      <c r="B2639" s="56" t="s">
        <v>89</v>
      </c>
      <c r="C2639" s="57">
        <v>43080</v>
      </c>
      <c r="D2639" s="56" t="s">
        <v>90</v>
      </c>
      <c r="E2639" s="56" t="s">
        <v>140</v>
      </c>
      <c r="F2639" s="271" t="s">
        <v>106</v>
      </c>
      <c r="G2639" s="168" t="s">
        <v>107</v>
      </c>
      <c r="H2639" s="184"/>
      <c r="I2639" s="59">
        <f t="shared" si="0"/>
        <v>43110</v>
      </c>
      <c r="J2639" s="56" t="s">
        <v>1946</v>
      </c>
      <c r="K2639" s="56" t="s">
        <v>1946</v>
      </c>
      <c r="L2639" s="60" t="s">
        <v>17349</v>
      </c>
      <c r="M2639" s="56" t="s">
        <v>18110</v>
      </c>
      <c r="N2639" s="56" t="s">
        <v>22</v>
      </c>
      <c r="O2639" s="56" t="s">
        <v>18113</v>
      </c>
      <c r="P2639" s="56" t="s">
        <v>17</v>
      </c>
      <c r="Q2639" s="59"/>
      <c r="R2639" s="61"/>
      <c r="S2639" s="61"/>
      <c r="T2639" s="61"/>
      <c r="U2639" s="66"/>
      <c r="V2639" s="61"/>
      <c r="W2639" s="61"/>
      <c r="X2639" s="56" t="s">
        <v>18</v>
      </c>
      <c r="Y2639" s="57">
        <v>43080</v>
      </c>
      <c r="Z2639" s="75"/>
      <c r="AA2639" s="64" t="s">
        <v>18111</v>
      </c>
      <c r="AB2639" s="61"/>
      <c r="AC2639" s="61"/>
      <c r="AD2639" s="61"/>
      <c r="AE2639" s="67" t="str">
        <f t="shared" si="1"/>
        <v>Dec</v>
      </c>
      <c r="AF2639" s="68" t="str">
        <f t="shared" si="2"/>
        <v>Dec</v>
      </c>
      <c r="AG2639" s="177">
        <f t="shared" si="6"/>
        <v>0</v>
      </c>
      <c r="AH2639" s="70">
        <f t="shared" si="5"/>
        <v>43110</v>
      </c>
      <c r="AI2639" s="71">
        <f ca="1"/>
        <v>-879</v>
      </c>
      <c r="AJ2639" s="71" t="str">
        <v>2017</v>
      </c>
      <c r="AK2639" s="70">
        <f t="shared" si="4"/>
        <v>43090</v>
      </c>
    </row>
    <row r="2640" spans="1:37" ht="14.4">
      <c r="A2640" s="239" t="s">
        <v>18114</v>
      </c>
      <c r="B2640" s="56" t="s">
        <v>89</v>
      </c>
      <c r="C2640" s="57">
        <v>43080</v>
      </c>
      <c r="D2640" s="56" t="s">
        <v>90</v>
      </c>
      <c r="E2640" s="56" t="s">
        <v>140</v>
      </c>
      <c r="F2640" s="271" t="s">
        <v>106</v>
      </c>
      <c r="G2640" s="168" t="s">
        <v>107</v>
      </c>
      <c r="H2640" s="169" t="s">
        <v>140</v>
      </c>
      <c r="I2640" s="59">
        <f t="shared" si="0"/>
        <v>43110</v>
      </c>
      <c r="J2640" s="56" t="s">
        <v>1946</v>
      </c>
      <c r="K2640" s="56" t="s">
        <v>1946</v>
      </c>
      <c r="L2640" s="60" t="s">
        <v>18115</v>
      </c>
      <c r="M2640" s="56" t="s">
        <v>18116</v>
      </c>
      <c r="N2640" s="56" t="s">
        <v>27</v>
      </c>
      <c r="O2640" s="56" t="s">
        <v>18117</v>
      </c>
      <c r="P2640" s="56" t="s">
        <v>17</v>
      </c>
      <c r="Q2640" s="59"/>
      <c r="R2640" s="61"/>
      <c r="S2640" s="61"/>
      <c r="T2640" s="61"/>
      <c r="U2640" s="66"/>
      <c r="V2640" s="61"/>
      <c r="W2640" s="61"/>
      <c r="X2640" s="56" t="s">
        <v>18</v>
      </c>
      <c r="Y2640" s="57">
        <v>43080</v>
      </c>
      <c r="Z2640" s="75"/>
      <c r="AA2640" s="64" t="s">
        <v>18111</v>
      </c>
      <c r="AB2640" s="61"/>
      <c r="AC2640" s="61"/>
      <c r="AD2640" s="61"/>
      <c r="AE2640" s="67" t="str">
        <f t="shared" si="1"/>
        <v>Dec</v>
      </c>
      <c r="AF2640" s="68" t="str">
        <f t="shared" si="2"/>
        <v>Dec</v>
      </c>
      <c r="AG2640" s="177">
        <f t="shared" si="6"/>
        <v>0</v>
      </c>
      <c r="AH2640" s="70">
        <f t="shared" si="5"/>
        <v>43110</v>
      </c>
      <c r="AI2640" s="71">
        <f ca="1"/>
        <v>-879</v>
      </c>
      <c r="AJ2640" s="71" t="str">
        <v>2017</v>
      </c>
      <c r="AK2640" s="70">
        <f t="shared" si="4"/>
        <v>43090</v>
      </c>
    </row>
    <row r="2641" spans="1:37" ht="14.4">
      <c r="A2641" s="239" t="s">
        <v>18118</v>
      </c>
      <c r="B2641" s="56" t="s">
        <v>89</v>
      </c>
      <c r="C2641" s="57">
        <v>43080</v>
      </c>
      <c r="D2641" s="56" t="s">
        <v>1027</v>
      </c>
      <c r="E2641" s="56" t="s">
        <v>112</v>
      </c>
      <c r="F2641" s="271" t="s">
        <v>106</v>
      </c>
      <c r="G2641" s="168" t="s">
        <v>113</v>
      </c>
      <c r="H2641" s="169" t="s">
        <v>112</v>
      </c>
      <c r="I2641" s="59">
        <f t="shared" si="0"/>
        <v>43110</v>
      </c>
      <c r="J2641" s="56" t="s">
        <v>1946</v>
      </c>
      <c r="K2641" s="56" t="s">
        <v>6453</v>
      </c>
      <c r="L2641" s="60" t="s">
        <v>12771</v>
      </c>
      <c r="M2641" s="56" t="s">
        <v>12772</v>
      </c>
      <c r="N2641" s="61"/>
      <c r="O2641" s="56" t="s">
        <v>2442</v>
      </c>
      <c r="P2641" s="56" t="s">
        <v>116</v>
      </c>
      <c r="Q2641" s="57">
        <v>43052</v>
      </c>
      <c r="R2641" s="61"/>
      <c r="S2641" s="61"/>
      <c r="T2641" s="61"/>
      <c r="U2641" s="66"/>
      <c r="V2641" s="61"/>
      <c r="W2641" s="61"/>
      <c r="X2641" s="61"/>
      <c r="Y2641" s="59"/>
      <c r="Z2641" s="75"/>
      <c r="AA2641" s="95"/>
      <c r="AB2641" s="61"/>
      <c r="AC2641" s="61"/>
      <c r="AD2641" s="61"/>
      <c r="AE2641" s="67" t="str">
        <f t="shared" si="1"/>
        <v>Dec</v>
      </c>
      <c r="AF2641" s="68" t="str">
        <f t="shared" si="2"/>
        <v/>
      </c>
      <c r="AG2641" s="177" t="str">
        <f t="shared" si="6"/>
        <v/>
      </c>
      <c r="AH2641" s="70">
        <f t="shared" si="5"/>
        <v>43110</v>
      </c>
      <c r="AI2641" s="71">
        <f ca="1"/>
        <v>-879</v>
      </c>
      <c r="AJ2641" s="71" t="str">
        <v>2017</v>
      </c>
      <c r="AK2641" s="70">
        <f t="shared" si="4"/>
        <v>43090</v>
      </c>
    </row>
    <row r="2642" spans="1:37" ht="14.4">
      <c r="A2642" s="239" t="s">
        <v>18119</v>
      </c>
      <c r="B2642" s="56" t="s">
        <v>89</v>
      </c>
      <c r="C2642" s="57">
        <v>43081</v>
      </c>
      <c r="D2642" s="56" t="s">
        <v>90</v>
      </c>
      <c r="E2642" s="56" t="s">
        <v>30</v>
      </c>
      <c r="F2642" s="271" t="s">
        <v>106</v>
      </c>
      <c r="G2642" s="168" t="s">
        <v>107</v>
      </c>
      <c r="H2642" s="169" t="s">
        <v>30</v>
      </c>
      <c r="I2642" s="59">
        <f t="shared" si="0"/>
        <v>43111</v>
      </c>
      <c r="J2642" s="61"/>
      <c r="K2642" s="61"/>
      <c r="L2642" s="60" t="s">
        <v>18120</v>
      </c>
      <c r="M2642" s="61"/>
      <c r="N2642" s="56" t="s">
        <v>29</v>
      </c>
      <c r="O2642" s="56" t="s">
        <v>18121</v>
      </c>
      <c r="P2642" s="56" t="s">
        <v>17</v>
      </c>
      <c r="Q2642" s="59"/>
      <c r="R2642" s="61"/>
      <c r="S2642" s="61"/>
      <c r="T2642" s="61"/>
      <c r="U2642" s="66"/>
      <c r="V2642" s="61"/>
      <c r="W2642" s="61"/>
      <c r="X2642" s="56" t="s">
        <v>18</v>
      </c>
      <c r="Y2642" s="57">
        <v>43081</v>
      </c>
      <c r="Z2642" s="75"/>
      <c r="AA2642" s="95"/>
      <c r="AB2642" s="61"/>
      <c r="AC2642" s="61"/>
      <c r="AD2642" s="61"/>
      <c r="AE2642" s="67" t="str">
        <f t="shared" si="1"/>
        <v>Dec</v>
      </c>
      <c r="AF2642" s="68" t="str">
        <f t="shared" si="2"/>
        <v>Dec</v>
      </c>
      <c r="AG2642" s="177">
        <f t="shared" si="6"/>
        <v>0</v>
      </c>
      <c r="AH2642" s="70">
        <f t="shared" si="5"/>
        <v>43111</v>
      </c>
      <c r="AI2642" s="71">
        <f ca="1"/>
        <v>-878</v>
      </c>
      <c r="AJ2642" s="71" t="str">
        <v>2017</v>
      </c>
      <c r="AK2642" s="70">
        <f t="shared" si="4"/>
        <v>43091</v>
      </c>
    </row>
    <row r="2643" spans="1:37" ht="14.4">
      <c r="A2643" s="239" t="s">
        <v>18123</v>
      </c>
      <c r="B2643" s="56" t="s">
        <v>89</v>
      </c>
      <c r="C2643" s="57">
        <v>43082</v>
      </c>
      <c r="D2643" s="56" t="s">
        <v>90</v>
      </c>
      <c r="E2643" s="56" t="s">
        <v>140</v>
      </c>
      <c r="F2643" s="271" t="s">
        <v>106</v>
      </c>
      <c r="G2643" s="168" t="s">
        <v>107</v>
      </c>
      <c r="H2643" s="169" t="s">
        <v>140</v>
      </c>
      <c r="I2643" s="59">
        <f t="shared" si="0"/>
        <v>43112</v>
      </c>
      <c r="J2643" s="56" t="s">
        <v>1946</v>
      </c>
      <c r="K2643" s="56" t="s">
        <v>1946</v>
      </c>
      <c r="L2643" s="60" t="s">
        <v>18125</v>
      </c>
      <c r="M2643" s="56" t="s">
        <v>18126</v>
      </c>
      <c r="N2643" s="56" t="s">
        <v>29</v>
      </c>
      <c r="O2643" s="56" t="s">
        <v>18127</v>
      </c>
      <c r="P2643" s="56" t="s">
        <v>17</v>
      </c>
      <c r="Q2643" s="59"/>
      <c r="R2643" s="61"/>
      <c r="S2643" s="61"/>
      <c r="T2643" s="61"/>
      <c r="U2643" s="66"/>
      <c r="V2643" s="61"/>
      <c r="W2643" s="61"/>
      <c r="X2643" s="56" t="s">
        <v>18</v>
      </c>
      <c r="Y2643" s="57">
        <v>43082</v>
      </c>
      <c r="Z2643" s="75"/>
      <c r="AA2643" s="64" t="s">
        <v>18130</v>
      </c>
      <c r="AB2643" s="61"/>
      <c r="AC2643" s="61"/>
      <c r="AD2643" s="61"/>
      <c r="AE2643" s="67" t="str">
        <f t="shared" si="1"/>
        <v>Dec</v>
      </c>
      <c r="AF2643" s="68" t="str">
        <f t="shared" si="2"/>
        <v>Dec</v>
      </c>
      <c r="AG2643" s="177">
        <f t="shared" si="6"/>
        <v>0</v>
      </c>
      <c r="AH2643" s="70">
        <f t="shared" si="5"/>
        <v>43112</v>
      </c>
      <c r="AI2643" s="71">
        <f ca="1"/>
        <v>-877</v>
      </c>
      <c r="AJ2643" s="71" t="str">
        <v>2017</v>
      </c>
      <c r="AK2643" s="70">
        <f t="shared" si="4"/>
        <v>43092</v>
      </c>
    </row>
    <row r="2644" spans="1:37" ht="14.4">
      <c r="A2644" s="239" t="s">
        <v>18132</v>
      </c>
      <c r="B2644" s="56" t="s">
        <v>89</v>
      </c>
      <c r="C2644" s="57">
        <v>43081</v>
      </c>
      <c r="D2644" s="56" t="s">
        <v>90</v>
      </c>
      <c r="E2644" s="56" t="s">
        <v>30</v>
      </c>
      <c r="F2644" s="271" t="s">
        <v>106</v>
      </c>
      <c r="G2644" s="168" t="s">
        <v>107</v>
      </c>
      <c r="H2644" s="169" t="s">
        <v>30</v>
      </c>
      <c r="I2644" s="59">
        <f t="shared" si="0"/>
        <v>43111</v>
      </c>
      <c r="J2644" s="61"/>
      <c r="K2644" s="61"/>
      <c r="L2644" s="60" t="s">
        <v>18133</v>
      </c>
      <c r="M2644" s="61"/>
      <c r="N2644" s="56" t="s">
        <v>436</v>
      </c>
      <c r="O2644" s="61"/>
      <c r="P2644" s="56" t="s">
        <v>96</v>
      </c>
      <c r="Q2644" s="59"/>
      <c r="R2644" s="61"/>
      <c r="S2644" s="61"/>
      <c r="T2644" s="61"/>
      <c r="U2644" s="66"/>
      <c r="V2644" s="61"/>
      <c r="W2644" s="61"/>
      <c r="X2644" s="56" t="s">
        <v>14</v>
      </c>
      <c r="Y2644" s="57">
        <v>43082</v>
      </c>
      <c r="Z2644" s="63">
        <v>11</v>
      </c>
      <c r="AA2644" s="64" t="s">
        <v>18134</v>
      </c>
      <c r="AB2644" s="61"/>
      <c r="AC2644" s="61"/>
      <c r="AD2644" s="61"/>
      <c r="AE2644" s="67" t="str">
        <f t="shared" si="1"/>
        <v>Dec</v>
      </c>
      <c r="AF2644" s="68" t="str">
        <f t="shared" si="2"/>
        <v>Dec</v>
      </c>
      <c r="AG2644" s="177">
        <f t="shared" si="6"/>
        <v>1</v>
      </c>
      <c r="AH2644" s="70">
        <f t="shared" si="5"/>
        <v>43111</v>
      </c>
      <c r="AI2644" s="71">
        <f ca="1"/>
        <v>-878</v>
      </c>
      <c r="AJ2644" s="71" t="str">
        <v>2017</v>
      </c>
      <c r="AK2644" s="70">
        <f t="shared" si="4"/>
        <v>43091</v>
      </c>
    </row>
    <row r="2645" spans="1:37" ht="14.4">
      <c r="A2645" s="239" t="s">
        <v>18135</v>
      </c>
      <c r="B2645" s="56" t="s">
        <v>89</v>
      </c>
      <c r="C2645" s="57">
        <v>43082</v>
      </c>
      <c r="D2645" s="56" t="s">
        <v>90</v>
      </c>
      <c r="E2645" s="56" t="s">
        <v>140</v>
      </c>
      <c r="F2645" s="271" t="s">
        <v>106</v>
      </c>
      <c r="G2645" s="168" t="s">
        <v>107</v>
      </c>
      <c r="H2645" s="169" t="s">
        <v>140</v>
      </c>
      <c r="I2645" s="59">
        <f t="shared" si="0"/>
        <v>43112</v>
      </c>
      <c r="J2645" s="56" t="s">
        <v>1946</v>
      </c>
      <c r="K2645" s="56" t="s">
        <v>1946</v>
      </c>
      <c r="L2645" s="60" t="s">
        <v>18136</v>
      </c>
      <c r="M2645" s="56" t="s">
        <v>18136</v>
      </c>
      <c r="N2645" s="56" t="s">
        <v>44</v>
      </c>
      <c r="O2645" s="56" t="s">
        <v>18137</v>
      </c>
      <c r="P2645" s="56" t="s">
        <v>28</v>
      </c>
      <c r="Q2645" s="59"/>
      <c r="R2645" s="61"/>
      <c r="S2645" s="61"/>
      <c r="T2645" s="61"/>
      <c r="U2645" s="66"/>
      <c r="V2645" s="61"/>
      <c r="W2645" s="61"/>
      <c r="X2645" s="56" t="s">
        <v>18</v>
      </c>
      <c r="Y2645" s="57">
        <v>43082</v>
      </c>
      <c r="Z2645" s="75"/>
      <c r="AA2645" s="64" t="s">
        <v>18130</v>
      </c>
      <c r="AB2645" s="61"/>
      <c r="AC2645" s="61"/>
      <c r="AD2645" s="61"/>
      <c r="AE2645" s="67" t="str">
        <f t="shared" si="1"/>
        <v>Dec</v>
      </c>
      <c r="AF2645" s="68" t="str">
        <f t="shared" si="2"/>
        <v>Dec</v>
      </c>
      <c r="AG2645" s="177">
        <f t="shared" si="6"/>
        <v>0</v>
      </c>
      <c r="AH2645" s="70">
        <f t="shared" si="5"/>
        <v>43112</v>
      </c>
      <c r="AI2645" s="71">
        <f ca="1"/>
        <v>-877</v>
      </c>
      <c r="AJ2645" s="71" t="str">
        <v>2017</v>
      </c>
      <c r="AK2645" s="70">
        <f t="shared" si="4"/>
        <v>43092</v>
      </c>
    </row>
    <row r="2646" spans="1:37" ht="14.4">
      <c r="A2646" s="239" t="s">
        <v>18138</v>
      </c>
      <c r="B2646" s="56" t="s">
        <v>89</v>
      </c>
      <c r="C2646" s="57">
        <v>43082</v>
      </c>
      <c r="D2646" s="56" t="s">
        <v>90</v>
      </c>
      <c r="E2646" s="56" t="s">
        <v>140</v>
      </c>
      <c r="F2646" s="271" t="s">
        <v>106</v>
      </c>
      <c r="G2646" s="168" t="s">
        <v>107</v>
      </c>
      <c r="H2646" s="169" t="s">
        <v>140</v>
      </c>
      <c r="I2646" s="59">
        <f t="shared" si="0"/>
        <v>43112</v>
      </c>
      <c r="J2646" s="56" t="s">
        <v>1946</v>
      </c>
      <c r="K2646" s="56" t="s">
        <v>1946</v>
      </c>
      <c r="L2646" s="60" t="s">
        <v>18140</v>
      </c>
      <c r="M2646" s="56" t="s">
        <v>18140</v>
      </c>
      <c r="N2646" s="56" t="s">
        <v>172</v>
      </c>
      <c r="O2646" s="56" t="s">
        <v>2091</v>
      </c>
      <c r="P2646" s="61"/>
      <c r="Q2646" s="59"/>
      <c r="R2646" s="61"/>
      <c r="S2646" s="61"/>
      <c r="T2646" s="61"/>
      <c r="U2646" s="66"/>
      <c r="V2646" s="61"/>
      <c r="W2646" s="61"/>
      <c r="X2646" s="61"/>
      <c r="Y2646" s="59"/>
      <c r="Z2646" s="75"/>
      <c r="AA2646" s="95"/>
      <c r="AB2646" s="61"/>
      <c r="AC2646" s="61"/>
      <c r="AD2646" s="61"/>
      <c r="AE2646" s="67" t="str">
        <f t="shared" si="1"/>
        <v>Dec</v>
      </c>
      <c r="AF2646" s="68" t="str">
        <f t="shared" si="2"/>
        <v/>
      </c>
      <c r="AG2646" s="177" t="str">
        <f t="shared" si="6"/>
        <v/>
      </c>
      <c r="AH2646" s="70">
        <f t="shared" si="5"/>
        <v>43112</v>
      </c>
      <c r="AI2646" s="71">
        <f ca="1"/>
        <v>-877</v>
      </c>
      <c r="AJ2646" s="71" t="str">
        <v>2017</v>
      </c>
      <c r="AK2646" s="70">
        <f t="shared" si="4"/>
        <v>43092</v>
      </c>
    </row>
    <row r="2647" spans="1:37" ht="14.4">
      <c r="A2647" s="239" t="s">
        <v>18142</v>
      </c>
      <c r="B2647" s="56" t="s">
        <v>89</v>
      </c>
      <c r="C2647" s="59"/>
      <c r="D2647" s="61"/>
      <c r="E2647" s="61"/>
      <c r="F2647" s="356"/>
      <c r="G2647" s="187"/>
      <c r="H2647" s="184"/>
      <c r="I2647" s="59" t="str">
        <f t="shared" si="0"/>
        <v/>
      </c>
      <c r="J2647" s="61"/>
      <c r="K2647" s="61"/>
      <c r="L2647" s="197"/>
      <c r="M2647" s="61"/>
      <c r="N2647" s="61"/>
      <c r="O2647" s="61"/>
      <c r="P2647" s="61"/>
      <c r="Q2647" s="59"/>
      <c r="R2647" s="61"/>
      <c r="S2647" s="61"/>
      <c r="T2647" s="61"/>
      <c r="U2647" s="66"/>
      <c r="V2647" s="61"/>
      <c r="W2647" s="61"/>
      <c r="X2647" s="61"/>
      <c r="Y2647" s="59"/>
      <c r="Z2647" s="75"/>
      <c r="AA2647" s="64" t="s">
        <v>10439</v>
      </c>
      <c r="AB2647" s="61"/>
      <c r="AC2647" s="61"/>
      <c r="AD2647" s="61"/>
      <c r="AE2647" s="67" t="str">
        <f t="shared" si="1"/>
        <v/>
      </c>
      <c r="AF2647" s="68" t="str">
        <f t="shared" si="2"/>
        <v/>
      </c>
      <c r="AG2647" s="177" t="str">
        <f t="shared" si="6"/>
        <v/>
      </c>
      <c r="AH2647" s="70" t="str">
        <f t="shared" si="5"/>
        <v/>
      </c>
      <c r="AI2647" s="71" t="str">
        <f ca="1"/>
        <v/>
      </c>
      <c r="AJ2647" s="71" t="str">
        <v/>
      </c>
      <c r="AK2647" s="70" t="str">
        <f t="shared" si="4"/>
        <v/>
      </c>
    </row>
    <row r="2648" spans="1:37" ht="14.4">
      <c r="A2648" s="239" t="s">
        <v>18144</v>
      </c>
      <c r="B2648" s="56" t="s">
        <v>89</v>
      </c>
      <c r="C2648" s="57">
        <v>43082</v>
      </c>
      <c r="D2648" s="56" t="s">
        <v>1027</v>
      </c>
      <c r="E2648" s="56" t="s">
        <v>196</v>
      </c>
      <c r="F2648" s="271" t="s">
        <v>106</v>
      </c>
      <c r="G2648" s="168" t="s">
        <v>113</v>
      </c>
      <c r="H2648" s="169" t="s">
        <v>15779</v>
      </c>
      <c r="I2648" s="57">
        <f t="shared" si="0"/>
        <v>43112</v>
      </c>
      <c r="J2648" s="61"/>
      <c r="K2648" s="61"/>
      <c r="L2648" s="60" t="s">
        <v>17066</v>
      </c>
      <c r="M2648" s="56" t="s">
        <v>18145</v>
      </c>
      <c r="N2648" s="56" t="s">
        <v>27</v>
      </c>
      <c r="O2648" s="56" t="s">
        <v>18146</v>
      </c>
      <c r="P2648" s="56" t="s">
        <v>96</v>
      </c>
      <c r="Q2648" s="59"/>
      <c r="R2648" s="61"/>
      <c r="S2648" s="61"/>
      <c r="T2648" s="61"/>
      <c r="U2648" s="66"/>
      <c r="V2648" s="61"/>
      <c r="W2648" s="61"/>
      <c r="X2648" s="61"/>
      <c r="Y2648" s="59"/>
      <c r="Z2648" s="75"/>
      <c r="AA2648" s="95"/>
      <c r="AB2648" s="61"/>
      <c r="AC2648" s="61"/>
      <c r="AD2648" s="61"/>
      <c r="AE2648" s="67" t="str">
        <f t="shared" si="1"/>
        <v>Dec</v>
      </c>
      <c r="AF2648" s="68" t="str">
        <f t="shared" si="2"/>
        <v/>
      </c>
      <c r="AG2648" s="177" t="str">
        <f t="shared" si="6"/>
        <v/>
      </c>
      <c r="AH2648" s="70">
        <f t="shared" si="5"/>
        <v>43112</v>
      </c>
      <c r="AI2648" s="71">
        <f ca="1"/>
        <v>-877</v>
      </c>
      <c r="AJ2648" s="71" t="str">
        <v>2017</v>
      </c>
      <c r="AK2648" s="70">
        <f t="shared" si="4"/>
        <v>43092</v>
      </c>
    </row>
    <row r="2649" spans="1:37" ht="14.4">
      <c r="A2649" s="239" t="s">
        <v>18148</v>
      </c>
      <c r="B2649" s="56" t="s">
        <v>89</v>
      </c>
      <c r="C2649" s="57">
        <v>43082</v>
      </c>
      <c r="D2649" s="56" t="s">
        <v>131</v>
      </c>
      <c r="E2649" s="56" t="s">
        <v>140</v>
      </c>
      <c r="F2649" s="271" t="s">
        <v>106</v>
      </c>
      <c r="G2649" s="168" t="s">
        <v>107</v>
      </c>
      <c r="H2649" s="169" t="s">
        <v>140</v>
      </c>
      <c r="I2649" s="59">
        <f t="shared" si="0"/>
        <v>43112</v>
      </c>
      <c r="J2649" s="56" t="s">
        <v>1946</v>
      </c>
      <c r="K2649" s="56" t="s">
        <v>1946</v>
      </c>
      <c r="L2649" s="60" t="s">
        <v>18149</v>
      </c>
      <c r="M2649" s="56" t="s">
        <v>18153</v>
      </c>
      <c r="N2649" s="56" t="s">
        <v>16</v>
      </c>
      <c r="O2649" s="56" t="s">
        <v>18154</v>
      </c>
      <c r="P2649" s="56" t="s">
        <v>17</v>
      </c>
      <c r="Q2649" s="59"/>
      <c r="R2649" s="61"/>
      <c r="S2649" s="61"/>
      <c r="T2649" s="61"/>
      <c r="U2649" s="66"/>
      <c r="V2649" s="61"/>
      <c r="W2649" s="61"/>
      <c r="X2649" s="56" t="s">
        <v>18</v>
      </c>
      <c r="Y2649" s="57">
        <v>43082</v>
      </c>
      <c r="Z2649" s="75"/>
      <c r="AA2649" s="64" t="s">
        <v>18156</v>
      </c>
      <c r="AB2649" s="61"/>
      <c r="AC2649" s="61"/>
      <c r="AD2649" s="61"/>
      <c r="AE2649" s="67" t="str">
        <f t="shared" si="1"/>
        <v>Dec</v>
      </c>
      <c r="AF2649" s="68" t="str">
        <f t="shared" si="2"/>
        <v>Dec</v>
      </c>
      <c r="AG2649" s="177">
        <f t="shared" si="6"/>
        <v>0</v>
      </c>
      <c r="AH2649" s="70">
        <f t="shared" si="5"/>
        <v>43112</v>
      </c>
      <c r="AI2649" s="71">
        <f ca="1"/>
        <v>-877</v>
      </c>
      <c r="AJ2649" s="71" t="str">
        <v>2017</v>
      </c>
      <c r="AK2649" s="70">
        <f t="shared" si="4"/>
        <v>43092</v>
      </c>
    </row>
    <row r="2650" spans="1:37" ht="14.4">
      <c r="A2650" s="239" t="s">
        <v>18158</v>
      </c>
      <c r="B2650" s="56" t="s">
        <v>89</v>
      </c>
      <c r="C2650" s="57">
        <v>43083</v>
      </c>
      <c r="D2650" s="56" t="s">
        <v>131</v>
      </c>
      <c r="E2650" s="56" t="s">
        <v>140</v>
      </c>
      <c r="F2650" s="271" t="s">
        <v>106</v>
      </c>
      <c r="G2650" s="168" t="s">
        <v>107</v>
      </c>
      <c r="H2650" s="169" t="s">
        <v>140</v>
      </c>
      <c r="I2650" s="59">
        <f t="shared" si="0"/>
        <v>43113</v>
      </c>
      <c r="J2650" s="61"/>
      <c r="K2650" s="61"/>
      <c r="L2650" s="60" t="s">
        <v>18160</v>
      </c>
      <c r="M2650" s="56" t="s">
        <v>18161</v>
      </c>
      <c r="N2650" s="56" t="s">
        <v>20</v>
      </c>
      <c r="O2650" s="56" t="s">
        <v>18162</v>
      </c>
      <c r="P2650" s="56" t="s">
        <v>17</v>
      </c>
      <c r="Q2650" s="59"/>
      <c r="R2650" s="61"/>
      <c r="S2650" s="61"/>
      <c r="T2650" s="61"/>
      <c r="U2650" s="66"/>
      <c r="V2650" s="61"/>
      <c r="W2650" s="61"/>
      <c r="X2650" s="56" t="s">
        <v>18</v>
      </c>
      <c r="Y2650" s="57">
        <v>43090</v>
      </c>
      <c r="Z2650" s="63">
        <v>6</v>
      </c>
      <c r="AA2650" s="64" t="s">
        <v>18164</v>
      </c>
      <c r="AB2650" s="61"/>
      <c r="AC2650" s="61"/>
      <c r="AD2650" s="61"/>
      <c r="AE2650" s="67" t="str">
        <f t="shared" si="1"/>
        <v>Dec</v>
      </c>
      <c r="AF2650" s="68" t="str">
        <f t="shared" si="2"/>
        <v>Dec</v>
      </c>
      <c r="AG2650" s="177">
        <f t="shared" si="6"/>
        <v>7</v>
      </c>
      <c r="AH2650" s="70">
        <f t="shared" si="5"/>
        <v>43113</v>
      </c>
      <c r="AI2650" s="71">
        <f ca="1"/>
        <v>-876</v>
      </c>
      <c r="AJ2650" s="71" t="str">
        <v>2017</v>
      </c>
      <c r="AK2650" s="70">
        <f t="shared" si="4"/>
        <v>43093</v>
      </c>
    </row>
    <row r="2651" spans="1:37" ht="14.4">
      <c r="A2651" s="239" t="s">
        <v>18165</v>
      </c>
      <c r="B2651" s="56" t="s">
        <v>89</v>
      </c>
      <c r="C2651" s="57">
        <v>43083</v>
      </c>
      <c r="D2651" s="56" t="s">
        <v>131</v>
      </c>
      <c r="E2651" s="56" t="s">
        <v>140</v>
      </c>
      <c r="F2651" s="271" t="s">
        <v>106</v>
      </c>
      <c r="G2651" s="168" t="s">
        <v>107</v>
      </c>
      <c r="H2651" s="169" t="s">
        <v>140</v>
      </c>
      <c r="I2651" s="59">
        <f t="shared" si="0"/>
        <v>43113</v>
      </c>
      <c r="J2651" s="56" t="s">
        <v>1946</v>
      </c>
      <c r="K2651" s="56" t="s">
        <v>1946</v>
      </c>
      <c r="L2651" s="60" t="s">
        <v>18166</v>
      </c>
      <c r="M2651" s="56" t="s">
        <v>18167</v>
      </c>
      <c r="N2651" s="56" t="s">
        <v>355</v>
      </c>
      <c r="O2651" s="56" t="s">
        <v>18168</v>
      </c>
      <c r="P2651" s="56" t="s">
        <v>28</v>
      </c>
      <c r="Q2651" s="59"/>
      <c r="R2651" s="61"/>
      <c r="S2651" s="61"/>
      <c r="T2651" s="61"/>
      <c r="U2651" s="66"/>
      <c r="V2651" s="61"/>
      <c r="W2651" s="61"/>
      <c r="X2651" s="56" t="s">
        <v>18</v>
      </c>
      <c r="Y2651" s="57">
        <v>43083</v>
      </c>
      <c r="Z2651" s="63">
        <v>6</v>
      </c>
      <c r="AA2651" s="64" t="s">
        <v>18169</v>
      </c>
      <c r="AB2651" s="61"/>
      <c r="AC2651" s="61"/>
      <c r="AD2651" s="61"/>
      <c r="AE2651" s="67" t="str">
        <f t="shared" si="1"/>
        <v>Dec</v>
      </c>
      <c r="AF2651" s="68" t="str">
        <f t="shared" si="2"/>
        <v>Dec</v>
      </c>
      <c r="AG2651" s="177">
        <f t="shared" si="6"/>
        <v>0</v>
      </c>
      <c r="AH2651" s="70">
        <f t="shared" si="5"/>
        <v>43113</v>
      </c>
      <c r="AI2651" s="71">
        <f ca="1"/>
        <v>-876</v>
      </c>
      <c r="AJ2651" s="71" t="str">
        <v>2017</v>
      </c>
      <c r="AK2651" s="70">
        <f t="shared" si="4"/>
        <v>43093</v>
      </c>
    </row>
    <row r="2652" spans="1:37" ht="14.4">
      <c r="A2652" s="239" t="s">
        <v>18171</v>
      </c>
      <c r="B2652" s="56" t="s">
        <v>89</v>
      </c>
      <c r="C2652" s="57">
        <v>43083</v>
      </c>
      <c r="D2652" s="56" t="s">
        <v>131</v>
      </c>
      <c r="E2652" s="56" t="s">
        <v>140</v>
      </c>
      <c r="F2652" s="271" t="s">
        <v>106</v>
      </c>
      <c r="G2652" s="168" t="s">
        <v>107</v>
      </c>
      <c r="H2652" s="169" t="s">
        <v>140</v>
      </c>
      <c r="I2652" s="59">
        <f t="shared" si="0"/>
        <v>43113</v>
      </c>
      <c r="J2652" s="56"/>
      <c r="K2652" s="56"/>
      <c r="L2652" s="60" t="s">
        <v>5252</v>
      </c>
      <c r="M2652" s="56" t="s">
        <v>18173</v>
      </c>
      <c r="N2652" s="56" t="s">
        <v>33</v>
      </c>
      <c r="O2652" s="56" t="s">
        <v>18174</v>
      </c>
      <c r="P2652" s="56" t="s">
        <v>17</v>
      </c>
      <c r="Q2652" s="59"/>
      <c r="R2652" s="61"/>
      <c r="S2652" s="61"/>
      <c r="T2652" s="61"/>
      <c r="U2652" s="66"/>
      <c r="V2652" s="61"/>
      <c r="W2652" s="61"/>
      <c r="X2652" s="56" t="s">
        <v>18</v>
      </c>
      <c r="Y2652" s="57">
        <v>43090</v>
      </c>
      <c r="Z2652" s="63">
        <v>6</v>
      </c>
      <c r="AA2652" s="64" t="s">
        <v>18175</v>
      </c>
      <c r="AB2652" s="61"/>
      <c r="AC2652" s="61"/>
      <c r="AD2652" s="61"/>
      <c r="AE2652" s="67" t="str">
        <f t="shared" si="1"/>
        <v>Dec</v>
      </c>
      <c r="AF2652" s="68" t="str">
        <f t="shared" si="2"/>
        <v>Dec</v>
      </c>
      <c r="AG2652" s="177">
        <f t="shared" si="6"/>
        <v>7</v>
      </c>
      <c r="AH2652" s="70">
        <f t="shared" si="5"/>
        <v>43113</v>
      </c>
      <c r="AI2652" s="71">
        <f ca="1"/>
        <v>-876</v>
      </c>
      <c r="AJ2652" s="71" t="str">
        <v>2017</v>
      </c>
      <c r="AK2652" s="70">
        <f t="shared" si="4"/>
        <v>43093</v>
      </c>
    </row>
    <row r="2653" spans="1:37" ht="14.4">
      <c r="A2653" s="239" t="s">
        <v>18177</v>
      </c>
      <c r="B2653" s="56" t="s">
        <v>89</v>
      </c>
      <c r="C2653" s="57">
        <v>43083</v>
      </c>
      <c r="D2653" s="56" t="s">
        <v>90</v>
      </c>
      <c r="E2653" s="56" t="s">
        <v>30</v>
      </c>
      <c r="F2653" s="271" t="s">
        <v>106</v>
      </c>
      <c r="G2653" s="168" t="s">
        <v>107</v>
      </c>
      <c r="H2653" s="169" t="s">
        <v>30</v>
      </c>
      <c r="I2653" s="59">
        <f t="shared" si="0"/>
        <v>43113</v>
      </c>
      <c r="J2653" s="61"/>
      <c r="K2653" s="61"/>
      <c r="L2653" s="60" t="s">
        <v>18179</v>
      </c>
      <c r="M2653" s="56" t="s">
        <v>18180</v>
      </c>
      <c r="N2653" s="56" t="s">
        <v>114</v>
      </c>
      <c r="O2653" s="56" t="s">
        <v>18181</v>
      </c>
      <c r="P2653" s="56" t="s">
        <v>17</v>
      </c>
      <c r="Q2653" s="59"/>
      <c r="R2653" s="61"/>
      <c r="S2653" s="61"/>
      <c r="T2653" s="61"/>
      <c r="U2653" s="66"/>
      <c r="V2653" s="61"/>
      <c r="W2653" s="61"/>
      <c r="X2653" s="56" t="s">
        <v>18</v>
      </c>
      <c r="Y2653" s="57">
        <v>43083</v>
      </c>
      <c r="Z2653" s="63">
        <v>11</v>
      </c>
      <c r="AA2653" s="95"/>
      <c r="AB2653" s="61"/>
      <c r="AC2653" s="61"/>
      <c r="AD2653" s="61"/>
      <c r="AE2653" s="67" t="str">
        <f t="shared" si="1"/>
        <v>Dec</v>
      </c>
      <c r="AF2653" s="68" t="str">
        <f t="shared" si="2"/>
        <v>Dec</v>
      </c>
      <c r="AG2653" s="177">
        <f t="shared" si="6"/>
        <v>0</v>
      </c>
      <c r="AH2653" s="70">
        <f t="shared" si="5"/>
        <v>43113</v>
      </c>
      <c r="AI2653" s="71">
        <f ca="1"/>
        <v>-876</v>
      </c>
      <c r="AJ2653" s="71" t="str">
        <v>2017</v>
      </c>
      <c r="AK2653" s="70">
        <f t="shared" si="4"/>
        <v>43093</v>
      </c>
    </row>
    <row r="2654" spans="1:37" ht="14.4">
      <c r="A2654" s="239" t="s">
        <v>18183</v>
      </c>
      <c r="B2654" s="56" t="s">
        <v>89</v>
      </c>
      <c r="C2654" s="57">
        <v>43066</v>
      </c>
      <c r="D2654" s="56" t="s">
        <v>90</v>
      </c>
      <c r="E2654" s="56" t="s">
        <v>129</v>
      </c>
      <c r="F2654" s="271" t="s">
        <v>106</v>
      </c>
      <c r="G2654" s="168" t="s">
        <v>107</v>
      </c>
      <c r="H2654" s="169" t="s">
        <v>129</v>
      </c>
      <c r="I2654" s="59">
        <f t="shared" si="0"/>
        <v>43096</v>
      </c>
      <c r="J2654" s="61"/>
      <c r="K2654" s="61"/>
      <c r="L2654" s="60" t="s">
        <v>17527</v>
      </c>
      <c r="M2654" s="56" t="s">
        <v>18184</v>
      </c>
      <c r="N2654" s="56" t="s">
        <v>172</v>
      </c>
      <c r="O2654" s="56" t="s">
        <v>17528</v>
      </c>
      <c r="P2654" s="56" t="s">
        <v>17</v>
      </c>
      <c r="Q2654" s="59"/>
      <c r="R2654" s="61"/>
      <c r="S2654" s="61"/>
      <c r="T2654" s="61"/>
      <c r="U2654" s="66"/>
      <c r="V2654" s="61"/>
      <c r="W2654" s="61"/>
      <c r="X2654" s="56" t="s">
        <v>18</v>
      </c>
      <c r="Y2654" s="57">
        <v>43080</v>
      </c>
      <c r="Z2654" s="75"/>
      <c r="AA2654" s="64" t="s">
        <v>18186</v>
      </c>
      <c r="AB2654" s="61"/>
      <c r="AC2654" s="61"/>
      <c r="AD2654" s="61"/>
      <c r="AE2654" s="67" t="str">
        <f t="shared" si="1"/>
        <v>Nov</v>
      </c>
      <c r="AF2654" s="68" t="str">
        <f t="shared" si="2"/>
        <v>Dec</v>
      </c>
      <c r="AG2654" s="177">
        <f t="shared" si="6"/>
        <v>14</v>
      </c>
      <c r="AH2654" s="70">
        <f t="shared" si="5"/>
        <v>43096</v>
      </c>
      <c r="AI2654" s="71">
        <f ca="1"/>
        <v>-893</v>
      </c>
      <c r="AJ2654" s="71" t="str">
        <v>2017</v>
      </c>
      <c r="AK2654" s="70">
        <f t="shared" si="4"/>
        <v>43076</v>
      </c>
    </row>
    <row r="2655" spans="1:37" ht="14.4">
      <c r="A2655" s="239" t="s">
        <v>18188</v>
      </c>
      <c r="B2655" s="56" t="s">
        <v>89</v>
      </c>
      <c r="C2655" s="57">
        <v>43084</v>
      </c>
      <c r="D2655" s="56" t="s">
        <v>90</v>
      </c>
      <c r="E2655" s="56" t="s">
        <v>140</v>
      </c>
      <c r="F2655" s="271" t="s">
        <v>106</v>
      </c>
      <c r="G2655" s="168" t="s">
        <v>107</v>
      </c>
      <c r="H2655" s="169" t="s">
        <v>140</v>
      </c>
      <c r="I2655" s="59">
        <f t="shared" si="0"/>
        <v>43114</v>
      </c>
      <c r="J2655" s="56" t="s">
        <v>1946</v>
      </c>
      <c r="K2655" s="56" t="s">
        <v>1946</v>
      </c>
      <c r="L2655" s="60" t="s">
        <v>18189</v>
      </c>
      <c r="M2655" s="56" t="s">
        <v>18189</v>
      </c>
      <c r="N2655" s="56" t="s">
        <v>22</v>
      </c>
      <c r="O2655" s="56" t="s">
        <v>18191</v>
      </c>
      <c r="P2655" s="56" t="s">
        <v>17</v>
      </c>
      <c r="Q2655" s="59"/>
      <c r="R2655" s="61"/>
      <c r="S2655" s="61"/>
      <c r="T2655" s="61"/>
      <c r="U2655" s="66"/>
      <c r="V2655" s="61"/>
      <c r="W2655" s="61"/>
      <c r="X2655" s="56" t="s">
        <v>18</v>
      </c>
      <c r="Y2655" s="57">
        <v>43084</v>
      </c>
      <c r="Z2655" s="75"/>
      <c r="AA2655" s="64" t="s">
        <v>18192</v>
      </c>
      <c r="AB2655" s="61"/>
      <c r="AC2655" s="61"/>
      <c r="AD2655" s="61"/>
      <c r="AE2655" s="67" t="str">
        <f t="shared" si="1"/>
        <v>Dec</v>
      </c>
      <c r="AF2655" s="68" t="str">
        <f t="shared" si="2"/>
        <v>Dec</v>
      </c>
      <c r="AG2655" s="177">
        <f t="shared" si="6"/>
        <v>0</v>
      </c>
      <c r="AH2655" s="70">
        <f t="shared" si="5"/>
        <v>43114</v>
      </c>
      <c r="AI2655" s="71">
        <f ca="1"/>
        <v>-875</v>
      </c>
      <c r="AJ2655" s="71" t="str">
        <v>2017</v>
      </c>
      <c r="AK2655" s="70">
        <f t="shared" si="4"/>
        <v>43094</v>
      </c>
    </row>
    <row r="2656" spans="1:37" ht="14.4">
      <c r="A2656" s="239" t="s">
        <v>18194</v>
      </c>
      <c r="B2656" s="56" t="s">
        <v>89</v>
      </c>
      <c r="C2656" s="57">
        <v>43075</v>
      </c>
      <c r="D2656" s="56" t="s">
        <v>2397</v>
      </c>
      <c r="E2656" s="56" t="s">
        <v>30</v>
      </c>
      <c r="F2656" s="271" t="s">
        <v>106</v>
      </c>
      <c r="G2656" s="168" t="s">
        <v>107</v>
      </c>
      <c r="H2656" s="169" t="s">
        <v>30</v>
      </c>
      <c r="I2656" s="59">
        <f t="shared" si="0"/>
        <v>43105</v>
      </c>
      <c r="J2656" s="61"/>
      <c r="K2656" s="61"/>
      <c r="L2656" s="60" t="s">
        <v>18196</v>
      </c>
      <c r="M2656" s="61"/>
      <c r="N2656" s="61"/>
      <c r="O2656" s="56" t="s">
        <v>18197</v>
      </c>
      <c r="P2656" s="61"/>
      <c r="Q2656" s="59"/>
      <c r="R2656" s="61"/>
      <c r="S2656" s="61"/>
      <c r="T2656" s="61"/>
      <c r="U2656" s="66"/>
      <c r="V2656" s="61"/>
      <c r="W2656" s="61"/>
      <c r="X2656" s="56" t="s">
        <v>18</v>
      </c>
      <c r="Y2656" s="57">
        <v>43084</v>
      </c>
      <c r="Z2656" s="63">
        <v>11</v>
      </c>
      <c r="AA2656" s="95"/>
      <c r="AB2656" s="61"/>
      <c r="AC2656" s="61"/>
      <c r="AD2656" s="61"/>
      <c r="AE2656" s="67" t="str">
        <f t="shared" si="1"/>
        <v>Dec</v>
      </c>
      <c r="AF2656" s="68" t="str">
        <f t="shared" si="2"/>
        <v>Dec</v>
      </c>
      <c r="AG2656" s="177">
        <f t="shared" si="6"/>
        <v>9</v>
      </c>
      <c r="AH2656" s="70">
        <f t="shared" si="5"/>
        <v>43105</v>
      </c>
      <c r="AI2656" s="71">
        <f ca="1"/>
        <v>-884</v>
      </c>
      <c r="AJ2656" s="71" t="str">
        <v>2017</v>
      </c>
      <c r="AK2656" s="70">
        <f t="shared" si="4"/>
        <v>43085</v>
      </c>
    </row>
    <row r="2657" spans="1:37" ht="14.4">
      <c r="A2657" s="239" t="s">
        <v>18200</v>
      </c>
      <c r="B2657" s="56" t="s">
        <v>89</v>
      </c>
      <c r="C2657" s="57">
        <v>43075</v>
      </c>
      <c r="D2657" s="56" t="s">
        <v>1027</v>
      </c>
      <c r="E2657" s="56" t="s">
        <v>30</v>
      </c>
      <c r="F2657" s="271" t="s">
        <v>106</v>
      </c>
      <c r="G2657" s="168" t="s">
        <v>107</v>
      </c>
      <c r="H2657" s="169" t="s">
        <v>30</v>
      </c>
      <c r="I2657" s="59">
        <f t="shared" si="0"/>
        <v>43105</v>
      </c>
      <c r="J2657" s="61"/>
      <c r="K2657" s="61"/>
      <c r="L2657" s="60" t="s">
        <v>642</v>
      </c>
      <c r="M2657" s="56" t="s">
        <v>18202</v>
      </c>
      <c r="N2657" s="56" t="s">
        <v>249</v>
      </c>
      <c r="O2657" s="61"/>
      <c r="P2657" s="56" t="s">
        <v>96</v>
      </c>
      <c r="Q2657" s="59"/>
      <c r="R2657" s="61"/>
      <c r="S2657" s="61"/>
      <c r="T2657" s="61"/>
      <c r="U2657" s="66"/>
      <c r="V2657" s="61"/>
      <c r="W2657" s="61"/>
      <c r="X2657" s="56" t="s">
        <v>14</v>
      </c>
      <c r="Y2657" s="57">
        <v>43084</v>
      </c>
      <c r="Z2657" s="63">
        <v>11</v>
      </c>
      <c r="AA2657" s="64" t="s">
        <v>7906</v>
      </c>
      <c r="AB2657" s="61"/>
      <c r="AC2657" s="61"/>
      <c r="AD2657" s="61"/>
      <c r="AE2657" s="67" t="str">
        <f t="shared" si="1"/>
        <v>Dec</v>
      </c>
      <c r="AF2657" s="68" t="str">
        <f t="shared" si="2"/>
        <v>Dec</v>
      </c>
      <c r="AG2657" s="177">
        <f t="shared" si="6"/>
        <v>9</v>
      </c>
      <c r="AH2657" s="70">
        <f t="shared" si="5"/>
        <v>43105</v>
      </c>
      <c r="AI2657" s="71">
        <f ca="1"/>
        <v>-884</v>
      </c>
      <c r="AJ2657" s="71" t="str">
        <v>2017</v>
      </c>
      <c r="AK2657" s="70">
        <f t="shared" si="4"/>
        <v>43085</v>
      </c>
    </row>
    <row r="2658" spans="1:37" ht="14.4">
      <c r="A2658" s="239" t="s">
        <v>18241</v>
      </c>
      <c r="B2658" s="56" t="s">
        <v>89</v>
      </c>
      <c r="C2658" s="57">
        <v>43083</v>
      </c>
      <c r="D2658" s="56" t="s">
        <v>90</v>
      </c>
      <c r="E2658" s="56" t="s">
        <v>129</v>
      </c>
      <c r="F2658" s="271" t="s">
        <v>106</v>
      </c>
      <c r="G2658" s="168" t="s">
        <v>107</v>
      </c>
      <c r="H2658" s="169" t="s">
        <v>129</v>
      </c>
      <c r="I2658" s="59">
        <f t="shared" si="0"/>
        <v>43113</v>
      </c>
      <c r="J2658" s="61"/>
      <c r="K2658" s="61"/>
      <c r="L2658" s="60" t="s">
        <v>18243</v>
      </c>
      <c r="M2658" s="56" t="s">
        <v>18244</v>
      </c>
      <c r="N2658" s="56" t="s">
        <v>355</v>
      </c>
      <c r="O2658" s="56" t="s">
        <v>18246</v>
      </c>
      <c r="P2658" s="56" t="s">
        <v>17</v>
      </c>
      <c r="Q2658" s="59"/>
      <c r="R2658" s="61"/>
      <c r="S2658" s="61"/>
      <c r="T2658" s="61"/>
      <c r="U2658" s="66"/>
      <c r="V2658" s="61"/>
      <c r="W2658" s="61"/>
      <c r="X2658" s="61"/>
      <c r="Y2658" s="57">
        <v>43089</v>
      </c>
      <c r="Z2658" s="75"/>
      <c r="AA2658" s="64" t="s">
        <v>18248</v>
      </c>
      <c r="AB2658" s="61"/>
      <c r="AC2658" s="61"/>
      <c r="AD2658" s="61"/>
      <c r="AE2658" s="67" t="str">
        <f t="shared" si="1"/>
        <v>Dec</v>
      </c>
      <c r="AF2658" s="68" t="str">
        <f t="shared" si="2"/>
        <v>Dec</v>
      </c>
      <c r="AG2658" s="177">
        <f t="shared" si="6"/>
        <v>6</v>
      </c>
      <c r="AH2658" s="70">
        <f t="shared" si="5"/>
        <v>43113</v>
      </c>
      <c r="AI2658" s="71">
        <f ca="1"/>
        <v>-876</v>
      </c>
      <c r="AJ2658" s="71" t="str">
        <v>2017</v>
      </c>
      <c r="AK2658" s="70">
        <f t="shared" si="4"/>
        <v>43093</v>
      </c>
    </row>
    <row r="2659" spans="1:37" ht="14.4">
      <c r="A2659" s="239" t="s">
        <v>18249</v>
      </c>
      <c r="B2659" s="56" t="s">
        <v>89</v>
      </c>
      <c r="C2659" s="57">
        <v>43087</v>
      </c>
      <c r="D2659" s="56" t="s">
        <v>1027</v>
      </c>
      <c r="E2659" s="56" t="s">
        <v>140</v>
      </c>
      <c r="F2659" s="271" t="s">
        <v>106</v>
      </c>
      <c r="G2659" s="168" t="s">
        <v>107</v>
      </c>
      <c r="H2659" s="169" t="s">
        <v>140</v>
      </c>
      <c r="I2659" s="59">
        <f t="shared" si="0"/>
        <v>43117</v>
      </c>
      <c r="J2659" s="56" t="s">
        <v>1946</v>
      </c>
      <c r="K2659" s="56" t="s">
        <v>6453</v>
      </c>
      <c r="L2659" s="60" t="s">
        <v>18250</v>
      </c>
      <c r="M2659" s="56" t="s">
        <v>18251</v>
      </c>
      <c r="N2659" s="56" t="s">
        <v>44</v>
      </c>
      <c r="O2659" s="56" t="s">
        <v>18252</v>
      </c>
      <c r="P2659" s="56" t="s">
        <v>17</v>
      </c>
      <c r="Q2659" s="59"/>
      <c r="R2659" s="61"/>
      <c r="S2659" s="61"/>
      <c r="T2659" s="61"/>
      <c r="U2659" s="66"/>
      <c r="V2659" s="61"/>
      <c r="W2659" s="56" t="s">
        <v>200</v>
      </c>
      <c r="X2659" s="56" t="s">
        <v>14</v>
      </c>
      <c r="Y2659" s="57">
        <v>43087</v>
      </c>
      <c r="Z2659" s="63"/>
      <c r="AA2659" s="64" t="s">
        <v>18253</v>
      </c>
      <c r="AB2659" s="61"/>
      <c r="AC2659" s="61"/>
      <c r="AD2659" s="61"/>
      <c r="AE2659" s="67" t="str">
        <f t="shared" si="1"/>
        <v>Dec</v>
      </c>
      <c r="AF2659" s="68" t="str">
        <f t="shared" si="2"/>
        <v>Dec</v>
      </c>
      <c r="AG2659" s="177">
        <f t="shared" si="6"/>
        <v>0</v>
      </c>
      <c r="AH2659" s="70">
        <f t="shared" si="5"/>
        <v>43117</v>
      </c>
      <c r="AI2659" s="71">
        <f ca="1"/>
        <v>-872</v>
      </c>
      <c r="AJ2659" s="71" t="str">
        <v>2017</v>
      </c>
      <c r="AK2659" s="70">
        <f t="shared" si="4"/>
        <v>43097</v>
      </c>
    </row>
    <row r="2660" spans="1:37" ht="14.4">
      <c r="A2660" s="239" t="s">
        <v>18254</v>
      </c>
      <c r="B2660" s="56" t="s">
        <v>89</v>
      </c>
      <c r="C2660" s="57">
        <v>43087</v>
      </c>
      <c r="D2660" s="56" t="s">
        <v>90</v>
      </c>
      <c r="E2660" s="56" t="s">
        <v>140</v>
      </c>
      <c r="F2660" s="271" t="s">
        <v>106</v>
      </c>
      <c r="G2660" s="168" t="s">
        <v>107</v>
      </c>
      <c r="H2660" s="169" t="s">
        <v>140</v>
      </c>
      <c r="I2660" s="59">
        <f t="shared" si="0"/>
        <v>43117</v>
      </c>
      <c r="J2660" s="61"/>
      <c r="K2660" s="61"/>
      <c r="L2660" s="60" t="s">
        <v>18256</v>
      </c>
      <c r="M2660" s="56" t="s">
        <v>18257</v>
      </c>
      <c r="N2660" s="56" t="s">
        <v>355</v>
      </c>
      <c r="O2660" s="56" t="s">
        <v>18258</v>
      </c>
      <c r="P2660" s="56" t="s">
        <v>17</v>
      </c>
      <c r="Q2660" s="59"/>
      <c r="R2660" s="61"/>
      <c r="S2660" s="61"/>
      <c r="T2660" s="61"/>
      <c r="U2660" s="66"/>
      <c r="V2660" s="61"/>
      <c r="W2660" s="61"/>
      <c r="X2660" s="56" t="s">
        <v>18</v>
      </c>
      <c r="Y2660" s="57">
        <v>43087</v>
      </c>
      <c r="Z2660" s="75"/>
      <c r="AA2660" s="64" t="s">
        <v>18261</v>
      </c>
      <c r="AB2660" s="61"/>
      <c r="AC2660" s="61"/>
      <c r="AD2660" s="61"/>
      <c r="AE2660" s="67" t="str">
        <f t="shared" si="1"/>
        <v>Dec</v>
      </c>
      <c r="AF2660" s="68" t="str">
        <f t="shared" si="2"/>
        <v>Dec</v>
      </c>
      <c r="AG2660" s="177">
        <f t="shared" si="6"/>
        <v>0</v>
      </c>
      <c r="AH2660" s="70">
        <f t="shared" si="5"/>
        <v>43117</v>
      </c>
      <c r="AI2660" s="71">
        <f ca="1"/>
        <v>-872</v>
      </c>
      <c r="AJ2660" s="71" t="str">
        <v>2017</v>
      </c>
      <c r="AK2660" s="70">
        <f t="shared" si="4"/>
        <v>43097</v>
      </c>
    </row>
    <row r="2661" spans="1:37" ht="14.4">
      <c r="A2661" s="239" t="s">
        <v>18262</v>
      </c>
      <c r="B2661" s="56" t="s">
        <v>89</v>
      </c>
      <c r="C2661" s="57">
        <v>43087</v>
      </c>
      <c r="D2661" s="56" t="s">
        <v>90</v>
      </c>
      <c r="E2661" s="56" t="s">
        <v>327</v>
      </c>
      <c r="F2661" s="271" t="s">
        <v>214</v>
      </c>
      <c r="G2661" s="168" t="s">
        <v>5061</v>
      </c>
      <c r="H2661" s="169" t="s">
        <v>327</v>
      </c>
      <c r="I2661" s="59">
        <f t="shared" si="0"/>
        <v>43117</v>
      </c>
      <c r="J2661" s="56" t="s">
        <v>1946</v>
      </c>
      <c r="K2661" s="56" t="s">
        <v>6453</v>
      </c>
      <c r="L2661" s="60" t="s">
        <v>745</v>
      </c>
      <c r="M2661" s="56" t="s">
        <v>18263</v>
      </c>
      <c r="N2661" s="56" t="s">
        <v>95</v>
      </c>
      <c r="O2661" s="61"/>
      <c r="P2661" s="56" t="s">
        <v>96</v>
      </c>
      <c r="Q2661" s="59"/>
      <c r="R2661" s="61"/>
      <c r="S2661" s="61"/>
      <c r="T2661" s="61"/>
      <c r="U2661" s="66"/>
      <c r="V2661" s="61"/>
      <c r="W2661" s="61"/>
      <c r="X2661" s="56" t="s">
        <v>108</v>
      </c>
      <c r="Y2661" s="57">
        <v>43087</v>
      </c>
      <c r="Z2661" s="75"/>
      <c r="AA2661" s="64" t="s">
        <v>18266</v>
      </c>
      <c r="AB2661" s="61"/>
      <c r="AC2661" s="61"/>
      <c r="AD2661" s="61"/>
      <c r="AE2661" s="67" t="str">
        <f t="shared" si="1"/>
        <v>Dec</v>
      </c>
      <c r="AF2661" s="68" t="str">
        <f t="shared" si="2"/>
        <v>Dec</v>
      </c>
      <c r="AG2661" s="177">
        <f t="shared" si="6"/>
        <v>0</v>
      </c>
      <c r="AH2661" s="70">
        <f t="shared" si="5"/>
        <v>43117</v>
      </c>
      <c r="AI2661" s="71">
        <f ca="1"/>
        <v>-872</v>
      </c>
      <c r="AJ2661" s="71" t="str">
        <v>2017</v>
      </c>
      <c r="AK2661" s="70">
        <f t="shared" si="4"/>
        <v>43097</v>
      </c>
    </row>
    <row r="2662" spans="1:37" ht="14.4">
      <c r="A2662" s="239" t="s">
        <v>18268</v>
      </c>
      <c r="B2662" s="56" t="s">
        <v>89</v>
      </c>
      <c r="C2662" s="57">
        <v>43083</v>
      </c>
      <c r="D2662" s="56" t="s">
        <v>90</v>
      </c>
      <c r="E2662" s="56" t="s">
        <v>327</v>
      </c>
      <c r="F2662" s="271" t="s">
        <v>214</v>
      </c>
      <c r="G2662" s="168" t="s">
        <v>5061</v>
      </c>
      <c r="H2662" s="169" t="s">
        <v>327</v>
      </c>
      <c r="I2662" s="59">
        <f t="shared" si="0"/>
        <v>43113</v>
      </c>
      <c r="J2662" s="56" t="s">
        <v>1946</v>
      </c>
      <c r="K2662" s="56" t="s">
        <v>1946</v>
      </c>
      <c r="L2662" s="60" t="s">
        <v>18270</v>
      </c>
      <c r="M2662" s="56" t="s">
        <v>18271</v>
      </c>
      <c r="N2662" s="56" t="s">
        <v>271</v>
      </c>
      <c r="O2662" s="56">
        <v>2117030</v>
      </c>
      <c r="P2662" s="56" t="s">
        <v>96</v>
      </c>
      <c r="Q2662" s="59"/>
      <c r="R2662" s="61"/>
      <c r="S2662" s="61"/>
      <c r="T2662" s="61"/>
      <c r="U2662" s="66"/>
      <c r="V2662" s="61"/>
      <c r="W2662" s="61"/>
      <c r="X2662" s="56" t="s">
        <v>18</v>
      </c>
      <c r="Y2662" s="57">
        <v>43087</v>
      </c>
      <c r="Z2662" s="75"/>
      <c r="AA2662" s="64" t="s">
        <v>437</v>
      </c>
      <c r="AB2662" s="61"/>
      <c r="AC2662" s="61"/>
      <c r="AD2662" s="61"/>
      <c r="AE2662" s="67" t="str">
        <f t="shared" si="1"/>
        <v>Dec</v>
      </c>
      <c r="AF2662" s="68" t="str">
        <f t="shared" si="2"/>
        <v>Dec</v>
      </c>
      <c r="AG2662" s="177">
        <f t="shared" si="6"/>
        <v>4</v>
      </c>
      <c r="AH2662" s="70">
        <f t="shared" si="5"/>
        <v>43113</v>
      </c>
      <c r="AI2662" s="71">
        <f ca="1"/>
        <v>-876</v>
      </c>
      <c r="AJ2662" s="71" t="str">
        <v>2017</v>
      </c>
      <c r="AK2662" s="70">
        <f t="shared" si="4"/>
        <v>43093</v>
      </c>
    </row>
    <row r="2663" spans="1:37" ht="14.4">
      <c r="A2663" s="239" t="s">
        <v>18275</v>
      </c>
      <c r="B2663" s="56" t="s">
        <v>89</v>
      </c>
      <c r="C2663" s="57">
        <v>43077</v>
      </c>
      <c r="D2663" s="56" t="s">
        <v>90</v>
      </c>
      <c r="E2663" s="56" t="s">
        <v>327</v>
      </c>
      <c r="F2663" s="271" t="s">
        <v>214</v>
      </c>
      <c r="G2663" s="168" t="s">
        <v>5061</v>
      </c>
      <c r="H2663" s="169" t="s">
        <v>327</v>
      </c>
      <c r="I2663" s="59">
        <f t="shared" si="0"/>
        <v>43107</v>
      </c>
      <c r="J2663" s="56" t="s">
        <v>1946</v>
      </c>
      <c r="K2663" s="56" t="s">
        <v>6453</v>
      </c>
      <c r="L2663" s="60" t="s">
        <v>18277</v>
      </c>
      <c r="M2663" s="56" t="s">
        <v>18278</v>
      </c>
      <c r="N2663" s="56" t="s">
        <v>44</v>
      </c>
      <c r="O2663" s="61"/>
      <c r="P2663" s="56" t="s">
        <v>96</v>
      </c>
      <c r="Q2663" s="59"/>
      <c r="R2663" s="61"/>
      <c r="S2663" s="61"/>
      <c r="T2663" s="61"/>
      <c r="U2663" s="66"/>
      <c r="V2663" s="61"/>
      <c r="W2663" s="61"/>
      <c r="X2663" s="56" t="s">
        <v>108</v>
      </c>
      <c r="Y2663" s="57">
        <v>43080</v>
      </c>
      <c r="Z2663" s="75"/>
      <c r="AA2663" s="64" t="s">
        <v>18280</v>
      </c>
      <c r="AB2663" s="61"/>
      <c r="AC2663" s="61"/>
      <c r="AD2663" s="61"/>
      <c r="AE2663" s="67" t="str">
        <f t="shared" si="1"/>
        <v>Dec</v>
      </c>
      <c r="AF2663" s="68" t="str">
        <f t="shared" si="2"/>
        <v>Dec</v>
      </c>
      <c r="AG2663" s="177">
        <f t="shared" si="6"/>
        <v>3</v>
      </c>
      <c r="AH2663" s="70">
        <f t="shared" si="5"/>
        <v>43107</v>
      </c>
      <c r="AI2663" s="71">
        <f ca="1"/>
        <v>-882</v>
      </c>
      <c r="AJ2663" s="71" t="str">
        <v>2017</v>
      </c>
      <c r="AK2663" s="70">
        <f t="shared" si="4"/>
        <v>43087</v>
      </c>
    </row>
    <row r="2664" spans="1:37" ht="14.4">
      <c r="A2664" s="239" t="s">
        <v>18281</v>
      </c>
      <c r="B2664" s="56" t="s">
        <v>89</v>
      </c>
      <c r="C2664" s="57">
        <v>43077</v>
      </c>
      <c r="D2664" s="56" t="s">
        <v>90</v>
      </c>
      <c r="E2664" s="56" t="s">
        <v>327</v>
      </c>
      <c r="F2664" s="271" t="s">
        <v>214</v>
      </c>
      <c r="G2664" s="168" t="s">
        <v>5061</v>
      </c>
      <c r="H2664" s="169" t="s">
        <v>327</v>
      </c>
      <c r="I2664" s="59">
        <f t="shared" si="0"/>
        <v>43107</v>
      </c>
      <c r="J2664" s="56" t="s">
        <v>1946</v>
      </c>
      <c r="K2664" s="56" t="s">
        <v>6453</v>
      </c>
      <c r="L2664" s="60" t="s">
        <v>18282</v>
      </c>
      <c r="M2664" s="56" t="s">
        <v>18283</v>
      </c>
      <c r="N2664" s="56" t="s">
        <v>132</v>
      </c>
      <c r="O2664" s="61"/>
      <c r="P2664" s="56" t="s">
        <v>96</v>
      </c>
      <c r="Q2664" s="59"/>
      <c r="R2664" s="61"/>
      <c r="S2664" s="61"/>
      <c r="T2664" s="61"/>
      <c r="U2664" s="66"/>
      <c r="V2664" s="61"/>
      <c r="W2664" s="61"/>
      <c r="X2664" s="56" t="s">
        <v>108</v>
      </c>
      <c r="Y2664" s="57">
        <v>43080</v>
      </c>
      <c r="Z2664" s="75"/>
      <c r="AA2664" s="64" t="s">
        <v>18284</v>
      </c>
      <c r="AB2664" s="61"/>
      <c r="AC2664" s="61"/>
      <c r="AD2664" s="61"/>
      <c r="AE2664" s="67" t="str">
        <f t="shared" si="1"/>
        <v>Dec</v>
      </c>
      <c r="AF2664" s="68" t="str">
        <f t="shared" si="2"/>
        <v>Dec</v>
      </c>
      <c r="AG2664" s="177">
        <f t="shared" si="6"/>
        <v>3</v>
      </c>
      <c r="AH2664" s="70">
        <f t="shared" si="5"/>
        <v>43107</v>
      </c>
      <c r="AI2664" s="71">
        <f ca="1"/>
        <v>-882</v>
      </c>
      <c r="AJ2664" s="71" t="str">
        <v>2017</v>
      </c>
      <c r="AK2664" s="70">
        <f t="shared" si="4"/>
        <v>43087</v>
      </c>
    </row>
    <row r="2665" spans="1:37" ht="14.4">
      <c r="A2665" s="239" t="s">
        <v>18287</v>
      </c>
      <c r="B2665" s="56" t="s">
        <v>89</v>
      </c>
      <c r="C2665" s="57">
        <v>43074</v>
      </c>
      <c r="D2665" s="56" t="s">
        <v>1027</v>
      </c>
      <c r="E2665" s="56" t="s">
        <v>327</v>
      </c>
      <c r="F2665" s="271" t="s">
        <v>214</v>
      </c>
      <c r="G2665" s="168" t="s">
        <v>5061</v>
      </c>
      <c r="H2665" s="169" t="s">
        <v>327</v>
      </c>
      <c r="I2665" s="59">
        <f t="shared" si="0"/>
        <v>43104</v>
      </c>
      <c r="J2665" s="56" t="s">
        <v>1946</v>
      </c>
      <c r="K2665" s="56" t="s">
        <v>6453</v>
      </c>
      <c r="L2665" s="60" t="s">
        <v>745</v>
      </c>
      <c r="M2665" s="56" t="s">
        <v>18288</v>
      </c>
      <c r="N2665" s="56" t="s">
        <v>271</v>
      </c>
      <c r="O2665" s="56">
        <v>2117045</v>
      </c>
      <c r="P2665" s="56" t="s">
        <v>96</v>
      </c>
      <c r="Q2665" s="59"/>
      <c r="R2665" s="61"/>
      <c r="S2665" s="61"/>
      <c r="T2665" s="61"/>
      <c r="U2665" s="66"/>
      <c r="V2665" s="61"/>
      <c r="W2665" s="56" t="s">
        <v>200</v>
      </c>
      <c r="X2665" s="56" t="s">
        <v>14</v>
      </c>
      <c r="Y2665" s="57">
        <v>43080</v>
      </c>
      <c r="Z2665" s="75"/>
      <c r="AA2665" s="64" t="s">
        <v>14931</v>
      </c>
      <c r="AB2665" s="61"/>
      <c r="AC2665" s="61"/>
      <c r="AD2665" s="61"/>
      <c r="AE2665" s="67" t="str">
        <f t="shared" si="1"/>
        <v>Dec</v>
      </c>
      <c r="AF2665" s="68" t="str">
        <f t="shared" si="2"/>
        <v>Dec</v>
      </c>
      <c r="AG2665" s="177">
        <f t="shared" si="6"/>
        <v>6</v>
      </c>
      <c r="AH2665" s="70">
        <f t="shared" si="5"/>
        <v>43104</v>
      </c>
      <c r="AI2665" s="71">
        <f ca="1"/>
        <v>-885</v>
      </c>
      <c r="AJ2665" s="71" t="str">
        <v>2017</v>
      </c>
      <c r="AK2665" s="70">
        <f t="shared" si="4"/>
        <v>43084</v>
      </c>
    </row>
    <row r="2666" spans="1:37" ht="14.4">
      <c r="A2666" s="239" t="s">
        <v>18290</v>
      </c>
      <c r="B2666" s="56" t="s">
        <v>89</v>
      </c>
      <c r="C2666" s="57">
        <v>43059</v>
      </c>
      <c r="D2666" s="56" t="s">
        <v>90</v>
      </c>
      <c r="E2666" s="56" t="s">
        <v>327</v>
      </c>
      <c r="F2666" s="271" t="s">
        <v>214</v>
      </c>
      <c r="G2666" s="168" t="s">
        <v>5061</v>
      </c>
      <c r="H2666" s="169" t="s">
        <v>327</v>
      </c>
      <c r="I2666" s="59">
        <f t="shared" si="0"/>
        <v>43089</v>
      </c>
      <c r="J2666" s="56" t="s">
        <v>1946</v>
      </c>
      <c r="K2666" s="56" t="s">
        <v>1946</v>
      </c>
      <c r="L2666" s="60" t="s">
        <v>745</v>
      </c>
      <c r="M2666" s="56" t="s">
        <v>15241</v>
      </c>
      <c r="N2666" s="56" t="s">
        <v>271</v>
      </c>
      <c r="O2666" s="56">
        <v>2117024</v>
      </c>
      <c r="P2666" s="56" t="s">
        <v>96</v>
      </c>
      <c r="Q2666" s="59"/>
      <c r="R2666" s="61"/>
      <c r="S2666" s="61"/>
      <c r="T2666" s="61"/>
      <c r="U2666" s="66"/>
      <c r="V2666" s="61"/>
      <c r="W2666" s="61"/>
      <c r="X2666" s="56" t="s">
        <v>18</v>
      </c>
      <c r="Y2666" s="57">
        <v>43059</v>
      </c>
      <c r="Z2666" s="75"/>
      <c r="AA2666" s="64" t="s">
        <v>437</v>
      </c>
      <c r="AB2666" s="56" t="s">
        <v>3709</v>
      </c>
      <c r="AC2666" s="61"/>
      <c r="AD2666" s="61"/>
      <c r="AE2666" s="67" t="str">
        <f t="shared" si="1"/>
        <v>Nov</v>
      </c>
      <c r="AF2666" s="68" t="str">
        <f t="shared" si="2"/>
        <v>Nov</v>
      </c>
      <c r="AG2666" s="177">
        <f t="shared" si="6"/>
        <v>0</v>
      </c>
      <c r="AH2666" s="70">
        <f t="shared" si="5"/>
        <v>43089</v>
      </c>
      <c r="AI2666" s="71">
        <f ca="1"/>
        <v>-900</v>
      </c>
      <c r="AJ2666" s="71" t="str">
        <v>2017</v>
      </c>
      <c r="AK2666" s="70">
        <f t="shared" si="4"/>
        <v>43069</v>
      </c>
    </row>
    <row r="2667" spans="1:37" ht="14.4">
      <c r="A2667" s="239" t="s">
        <v>18292</v>
      </c>
      <c r="B2667" s="56" t="s">
        <v>89</v>
      </c>
      <c r="C2667" s="57">
        <v>43080</v>
      </c>
      <c r="D2667" s="56" t="s">
        <v>90</v>
      </c>
      <c r="E2667" s="56" t="s">
        <v>327</v>
      </c>
      <c r="F2667" s="271" t="s">
        <v>214</v>
      </c>
      <c r="G2667" s="168" t="s">
        <v>5061</v>
      </c>
      <c r="H2667" s="169" t="s">
        <v>327</v>
      </c>
      <c r="I2667" s="59">
        <f t="shared" si="0"/>
        <v>43110</v>
      </c>
      <c r="J2667" s="56" t="s">
        <v>1946</v>
      </c>
      <c r="K2667" s="56" t="s">
        <v>1946</v>
      </c>
      <c r="L2667" s="60" t="s">
        <v>18271</v>
      </c>
      <c r="M2667" s="56" t="s">
        <v>18271</v>
      </c>
      <c r="N2667" s="56" t="s">
        <v>271</v>
      </c>
      <c r="O2667" s="56">
        <v>2117030</v>
      </c>
      <c r="P2667" s="56" t="s">
        <v>96</v>
      </c>
      <c r="Q2667" s="59"/>
      <c r="R2667" s="61"/>
      <c r="S2667" s="61"/>
      <c r="T2667" s="61"/>
      <c r="U2667" s="66"/>
      <c r="V2667" s="61"/>
      <c r="W2667" s="61"/>
      <c r="X2667" s="56" t="s">
        <v>18</v>
      </c>
      <c r="Y2667" s="57">
        <v>43082</v>
      </c>
      <c r="Z2667" s="75"/>
      <c r="AA2667" s="64" t="s">
        <v>437</v>
      </c>
      <c r="AB2667" s="56" t="s">
        <v>3709</v>
      </c>
      <c r="AC2667" s="61"/>
      <c r="AD2667" s="61"/>
      <c r="AE2667" s="67" t="str">
        <f t="shared" si="1"/>
        <v>Dec</v>
      </c>
      <c r="AF2667" s="68" t="str">
        <f t="shared" si="2"/>
        <v>Dec</v>
      </c>
      <c r="AG2667" s="177">
        <f t="shared" si="6"/>
        <v>2</v>
      </c>
      <c r="AH2667" s="70">
        <f t="shared" si="5"/>
        <v>43110</v>
      </c>
      <c r="AI2667" s="71">
        <f ca="1"/>
        <v>-879</v>
      </c>
      <c r="AJ2667" s="71" t="str">
        <v>2017</v>
      </c>
      <c r="AK2667" s="70">
        <f t="shared" si="4"/>
        <v>43090</v>
      </c>
    </row>
    <row r="2668" spans="1:37" ht="14.4">
      <c r="A2668" s="239" t="s">
        <v>18295</v>
      </c>
      <c r="B2668" s="56" t="s">
        <v>89</v>
      </c>
      <c r="C2668" s="57">
        <v>43087</v>
      </c>
      <c r="D2668" s="56" t="s">
        <v>90</v>
      </c>
      <c r="E2668" s="56" t="s">
        <v>327</v>
      </c>
      <c r="F2668" s="271" t="s">
        <v>214</v>
      </c>
      <c r="G2668" s="168" t="s">
        <v>5061</v>
      </c>
      <c r="H2668" s="169" t="s">
        <v>327</v>
      </c>
      <c r="I2668" s="59">
        <f t="shared" si="0"/>
        <v>43117</v>
      </c>
      <c r="J2668" s="61"/>
      <c r="K2668" s="56" t="s">
        <v>6453</v>
      </c>
      <c r="L2668" s="60" t="s">
        <v>18296</v>
      </c>
      <c r="M2668" s="56" t="s">
        <v>18297</v>
      </c>
      <c r="N2668" s="56" t="s">
        <v>436</v>
      </c>
      <c r="O2668" s="78">
        <v>117034</v>
      </c>
      <c r="P2668" s="56" t="s">
        <v>96</v>
      </c>
      <c r="Q2668" s="59"/>
      <c r="R2668" s="61"/>
      <c r="S2668" s="61"/>
      <c r="T2668" s="61"/>
      <c r="U2668" s="66"/>
      <c r="V2668" s="61"/>
      <c r="W2668" s="61"/>
      <c r="X2668" s="56" t="s">
        <v>14</v>
      </c>
      <c r="Y2668" s="57">
        <v>43088</v>
      </c>
      <c r="Z2668" s="75"/>
      <c r="AA2668" s="64" t="s">
        <v>14931</v>
      </c>
      <c r="AB2668" s="61"/>
      <c r="AC2668" s="61"/>
      <c r="AD2668" s="61"/>
      <c r="AE2668" s="67" t="str">
        <f t="shared" si="1"/>
        <v>Dec</v>
      </c>
      <c r="AF2668" s="68" t="str">
        <f t="shared" si="2"/>
        <v>Dec</v>
      </c>
      <c r="AG2668" s="177">
        <f t="shared" si="6"/>
        <v>1</v>
      </c>
      <c r="AH2668" s="70">
        <f t="shared" si="5"/>
        <v>43117</v>
      </c>
      <c r="AI2668" s="71">
        <f ca="1"/>
        <v>-872</v>
      </c>
      <c r="AJ2668" s="71" t="str">
        <v>2017</v>
      </c>
      <c r="AK2668" s="70">
        <f t="shared" si="4"/>
        <v>43097</v>
      </c>
    </row>
    <row r="2669" spans="1:37" ht="14.4">
      <c r="A2669" s="239" t="s">
        <v>18300</v>
      </c>
      <c r="B2669" s="56" t="s">
        <v>89</v>
      </c>
      <c r="C2669" s="57">
        <v>43073</v>
      </c>
      <c r="D2669" s="56" t="s">
        <v>90</v>
      </c>
      <c r="E2669" s="56" t="s">
        <v>327</v>
      </c>
      <c r="F2669" s="271" t="s">
        <v>214</v>
      </c>
      <c r="G2669" s="168" t="s">
        <v>5061</v>
      </c>
      <c r="H2669" s="169" t="s">
        <v>327</v>
      </c>
      <c r="I2669" s="59">
        <f t="shared" si="0"/>
        <v>43103</v>
      </c>
      <c r="J2669" s="61"/>
      <c r="K2669" s="56" t="s">
        <v>1946</v>
      </c>
      <c r="L2669" s="60" t="s">
        <v>18303</v>
      </c>
      <c r="M2669" s="56" t="s">
        <v>18304</v>
      </c>
      <c r="N2669" s="56" t="s">
        <v>436</v>
      </c>
      <c r="O2669" s="78">
        <v>117033</v>
      </c>
      <c r="P2669" s="56" t="s">
        <v>96</v>
      </c>
      <c r="Q2669" s="57"/>
      <c r="R2669" s="61"/>
      <c r="S2669" s="61"/>
      <c r="T2669" s="61"/>
      <c r="U2669" s="66"/>
      <c r="V2669" s="61"/>
      <c r="W2669" s="61"/>
      <c r="X2669" s="56" t="s">
        <v>18</v>
      </c>
      <c r="Y2669" s="57">
        <v>43104</v>
      </c>
      <c r="Z2669" s="75"/>
      <c r="AA2669" s="64" t="s">
        <v>437</v>
      </c>
      <c r="AB2669" s="56" t="s">
        <v>3709</v>
      </c>
      <c r="AC2669" s="61"/>
      <c r="AD2669" s="61"/>
      <c r="AE2669" s="67" t="str">
        <f t="shared" si="1"/>
        <v>Dec</v>
      </c>
      <c r="AF2669" s="68" t="str">
        <f t="shared" si="2"/>
        <v>Jan</v>
      </c>
      <c r="AG2669" s="177">
        <f t="shared" si="6"/>
        <v>31</v>
      </c>
      <c r="AH2669" s="70">
        <f t="shared" si="5"/>
        <v>43103</v>
      </c>
      <c r="AI2669" s="71">
        <f ca="1"/>
        <v>-886</v>
      </c>
      <c r="AJ2669" s="71" t="str">
        <v>2017</v>
      </c>
      <c r="AK2669" s="70">
        <f t="shared" si="4"/>
        <v>43083</v>
      </c>
    </row>
    <row r="2670" spans="1:37" ht="14.4">
      <c r="A2670" s="239" t="s">
        <v>18307</v>
      </c>
      <c r="B2670" s="56" t="s">
        <v>89</v>
      </c>
      <c r="C2670" s="57">
        <v>43077</v>
      </c>
      <c r="D2670" s="56" t="s">
        <v>90</v>
      </c>
      <c r="E2670" s="56" t="s">
        <v>327</v>
      </c>
      <c r="F2670" s="271" t="s">
        <v>214</v>
      </c>
      <c r="G2670" s="168" t="s">
        <v>5061</v>
      </c>
      <c r="H2670" s="169" t="s">
        <v>327</v>
      </c>
      <c r="I2670" s="59">
        <f t="shared" si="0"/>
        <v>43107</v>
      </c>
      <c r="J2670" s="61"/>
      <c r="K2670" s="56" t="s">
        <v>1946</v>
      </c>
      <c r="L2670" s="60" t="s">
        <v>18310</v>
      </c>
      <c r="M2670" s="56" t="s">
        <v>18310</v>
      </c>
      <c r="N2670" s="56" t="s">
        <v>172</v>
      </c>
      <c r="O2670" s="56">
        <v>1117006</v>
      </c>
      <c r="P2670" s="56" t="s">
        <v>96</v>
      </c>
      <c r="Q2670" s="57"/>
      <c r="R2670" s="61"/>
      <c r="S2670" s="61"/>
      <c r="T2670" s="61"/>
      <c r="U2670" s="66"/>
      <c r="V2670" s="61"/>
      <c r="W2670" s="61"/>
      <c r="X2670" s="56" t="s">
        <v>18</v>
      </c>
      <c r="Y2670" s="57">
        <v>43104</v>
      </c>
      <c r="Z2670" s="75"/>
      <c r="AA2670" s="64" t="s">
        <v>437</v>
      </c>
      <c r="AB2670" s="56" t="s">
        <v>3709</v>
      </c>
      <c r="AC2670" s="61"/>
      <c r="AD2670" s="61"/>
      <c r="AE2670" s="67" t="str">
        <f t="shared" si="1"/>
        <v>Dec</v>
      </c>
      <c r="AF2670" s="68" t="str">
        <f t="shared" si="2"/>
        <v>Jan</v>
      </c>
      <c r="AG2670" s="177">
        <f t="shared" si="6"/>
        <v>27</v>
      </c>
      <c r="AH2670" s="70">
        <f t="shared" si="5"/>
        <v>43107</v>
      </c>
      <c r="AI2670" s="71">
        <f ca="1"/>
        <v>-882</v>
      </c>
      <c r="AJ2670" s="71" t="str">
        <v>2017</v>
      </c>
      <c r="AK2670" s="70">
        <f t="shared" si="4"/>
        <v>43087</v>
      </c>
    </row>
    <row r="2671" spans="1:37" ht="14.4">
      <c r="A2671" s="239" t="s">
        <v>18312</v>
      </c>
      <c r="B2671" s="56" t="s">
        <v>89</v>
      </c>
      <c r="C2671" s="57">
        <v>43087</v>
      </c>
      <c r="D2671" s="56" t="s">
        <v>90</v>
      </c>
      <c r="E2671" s="56" t="s">
        <v>15779</v>
      </c>
      <c r="F2671" s="271" t="s">
        <v>214</v>
      </c>
      <c r="G2671" s="168" t="s">
        <v>214</v>
      </c>
      <c r="H2671" s="169" t="s">
        <v>2445</v>
      </c>
      <c r="I2671" s="57">
        <f t="shared" si="0"/>
        <v>43117</v>
      </c>
      <c r="J2671" s="56" t="s">
        <v>18</v>
      </c>
      <c r="K2671" s="56" t="s">
        <v>18</v>
      </c>
      <c r="L2671" s="60" t="s">
        <v>18313</v>
      </c>
      <c r="M2671" s="61"/>
      <c r="N2671" s="61"/>
      <c r="O2671" s="61"/>
      <c r="P2671" s="56" t="s">
        <v>96</v>
      </c>
      <c r="Q2671" s="57"/>
      <c r="R2671" s="56" t="s">
        <v>108</v>
      </c>
      <c r="S2671" s="56"/>
      <c r="T2671" s="61"/>
      <c r="U2671" s="56" t="s">
        <v>108</v>
      </c>
      <c r="V2671" s="61" t="s">
        <v>108</v>
      </c>
      <c r="W2671" s="61"/>
      <c r="X2671" s="56" t="s">
        <v>18</v>
      </c>
      <c r="Y2671" s="57">
        <v>43091</v>
      </c>
      <c r="Z2671" s="75"/>
      <c r="AA2671" s="64" t="s">
        <v>18314</v>
      </c>
      <c r="AB2671" s="56" t="s">
        <v>5415</v>
      </c>
      <c r="AC2671" s="61"/>
      <c r="AD2671" s="61"/>
      <c r="AE2671" s="67" t="str">
        <f t="shared" si="1"/>
        <v>Dec</v>
      </c>
      <c r="AF2671" s="68" t="str">
        <f t="shared" si="2"/>
        <v>Dec</v>
      </c>
      <c r="AG2671" s="177">
        <f t="shared" si="6"/>
        <v>4</v>
      </c>
      <c r="AH2671" s="70">
        <f t="shared" si="5"/>
        <v>43117</v>
      </c>
      <c r="AI2671" s="71">
        <f ca="1"/>
        <v>-872</v>
      </c>
      <c r="AJ2671" s="71" t="str">
        <v>2017</v>
      </c>
      <c r="AK2671" s="70">
        <f t="shared" si="4"/>
        <v>43097</v>
      </c>
    </row>
    <row r="2672" spans="1:37" ht="14.4">
      <c r="A2672" s="239" t="s">
        <v>18315</v>
      </c>
      <c r="B2672" s="56" t="s">
        <v>89</v>
      </c>
      <c r="C2672" s="57">
        <v>43087</v>
      </c>
      <c r="D2672" s="56" t="s">
        <v>90</v>
      </c>
      <c r="E2672" s="56" t="s">
        <v>15779</v>
      </c>
      <c r="F2672" s="271" t="s">
        <v>214</v>
      </c>
      <c r="G2672" s="168" t="s">
        <v>214</v>
      </c>
      <c r="H2672" s="169" t="s">
        <v>2445</v>
      </c>
      <c r="I2672" s="57">
        <f t="shared" si="0"/>
        <v>43117</v>
      </c>
      <c r="J2672" s="56" t="s">
        <v>18</v>
      </c>
      <c r="K2672" s="56" t="s">
        <v>18</v>
      </c>
      <c r="L2672" s="60" t="s">
        <v>18316</v>
      </c>
      <c r="M2672" s="61"/>
      <c r="N2672" s="61"/>
      <c r="O2672" s="61"/>
      <c r="P2672" s="56" t="s">
        <v>96</v>
      </c>
      <c r="Q2672" s="57"/>
      <c r="R2672" s="56" t="s">
        <v>108</v>
      </c>
      <c r="S2672" s="56"/>
      <c r="T2672" s="61"/>
      <c r="U2672" s="56" t="s">
        <v>108</v>
      </c>
      <c r="V2672" s="61" t="s">
        <v>108</v>
      </c>
      <c r="W2672" s="61"/>
      <c r="X2672" s="56" t="s">
        <v>18</v>
      </c>
      <c r="Y2672" s="57">
        <v>43088</v>
      </c>
      <c r="Z2672" s="75"/>
      <c r="AA2672" s="64" t="s">
        <v>18317</v>
      </c>
      <c r="AB2672" s="56" t="s">
        <v>5415</v>
      </c>
      <c r="AC2672" s="61"/>
      <c r="AD2672" s="61"/>
      <c r="AE2672" s="67" t="str">
        <f t="shared" si="1"/>
        <v>Dec</v>
      </c>
      <c r="AF2672" s="68" t="str">
        <f t="shared" si="2"/>
        <v>Dec</v>
      </c>
      <c r="AG2672" s="177">
        <f t="shared" si="6"/>
        <v>1</v>
      </c>
      <c r="AH2672" s="70">
        <f t="shared" si="5"/>
        <v>43117</v>
      </c>
      <c r="AI2672" s="71">
        <f ca="1"/>
        <v>-872</v>
      </c>
      <c r="AJ2672" s="71" t="str">
        <v>2017</v>
      </c>
      <c r="AK2672" s="70">
        <f t="shared" si="4"/>
        <v>43097</v>
      </c>
    </row>
    <row r="2673" spans="1:37" ht="14.4">
      <c r="A2673" s="239" t="s">
        <v>18318</v>
      </c>
      <c r="B2673" s="56" t="s">
        <v>89</v>
      </c>
      <c r="C2673" s="57">
        <v>43087</v>
      </c>
      <c r="D2673" s="56" t="s">
        <v>90</v>
      </c>
      <c r="E2673" s="56" t="s">
        <v>15779</v>
      </c>
      <c r="F2673" s="271" t="s">
        <v>214</v>
      </c>
      <c r="G2673" s="168" t="s">
        <v>214</v>
      </c>
      <c r="H2673" s="169" t="s">
        <v>2445</v>
      </c>
      <c r="I2673" s="57">
        <f t="shared" si="0"/>
        <v>43117</v>
      </c>
      <c r="J2673" s="56" t="s">
        <v>18</v>
      </c>
      <c r="K2673" s="56" t="s">
        <v>18</v>
      </c>
      <c r="L2673" s="60" t="s">
        <v>18319</v>
      </c>
      <c r="M2673" s="61"/>
      <c r="N2673" s="56" t="s">
        <v>44</v>
      </c>
      <c r="O2673" s="61"/>
      <c r="P2673" s="56" t="s">
        <v>96</v>
      </c>
      <c r="Q2673" s="57"/>
      <c r="R2673" s="56" t="s">
        <v>108</v>
      </c>
      <c r="S2673" s="56" t="s">
        <v>18</v>
      </c>
      <c r="T2673" s="56" t="s">
        <v>18</v>
      </c>
      <c r="U2673" s="56" t="s">
        <v>18</v>
      </c>
      <c r="V2673" s="56" t="s">
        <v>16891</v>
      </c>
      <c r="W2673" s="61"/>
      <c r="X2673" s="56" t="s">
        <v>18</v>
      </c>
      <c r="Y2673" s="57">
        <v>43112</v>
      </c>
      <c r="Z2673" s="75"/>
      <c r="AA2673" s="64" t="s">
        <v>18320</v>
      </c>
      <c r="AB2673" s="56" t="s">
        <v>5415</v>
      </c>
      <c r="AC2673" s="61"/>
      <c r="AD2673" s="61"/>
      <c r="AE2673" s="67" t="str">
        <f t="shared" si="1"/>
        <v>Dec</v>
      </c>
      <c r="AF2673" s="68" t="str">
        <f t="shared" si="2"/>
        <v>Jan</v>
      </c>
      <c r="AG2673" s="177">
        <f t="shared" si="6"/>
        <v>25</v>
      </c>
      <c r="AH2673" s="70">
        <f t="shared" si="5"/>
        <v>43117</v>
      </c>
      <c r="AI2673" s="71">
        <f ca="1"/>
        <v>-872</v>
      </c>
      <c r="AJ2673" s="71" t="str">
        <v>2017</v>
      </c>
      <c r="AK2673" s="70">
        <f t="shared" si="4"/>
        <v>43097</v>
      </c>
    </row>
    <row r="2674" spans="1:37" ht="14.4">
      <c r="A2674" s="239" t="s">
        <v>18321</v>
      </c>
      <c r="B2674" s="56" t="s">
        <v>89</v>
      </c>
      <c r="C2674" s="57">
        <v>43075</v>
      </c>
      <c r="D2674" s="56" t="s">
        <v>1027</v>
      </c>
      <c r="E2674" s="56" t="s">
        <v>30</v>
      </c>
      <c r="F2674" s="271" t="s">
        <v>106</v>
      </c>
      <c r="G2674" s="168" t="s">
        <v>107</v>
      </c>
      <c r="H2674" s="169" t="s">
        <v>30</v>
      </c>
      <c r="I2674" s="59">
        <f t="shared" si="0"/>
        <v>43105</v>
      </c>
      <c r="J2674" s="61"/>
      <c r="K2674" s="61"/>
      <c r="L2674" s="60" t="s">
        <v>642</v>
      </c>
      <c r="M2674" s="61"/>
      <c r="N2674" s="61"/>
      <c r="O2674" s="61"/>
      <c r="P2674" s="61"/>
      <c r="Q2674" s="59"/>
      <c r="R2674" s="61"/>
      <c r="S2674" s="61"/>
      <c r="T2674" s="61"/>
      <c r="U2674" s="66"/>
      <c r="V2674" s="61"/>
      <c r="W2674" s="61"/>
      <c r="X2674" s="56" t="s">
        <v>14</v>
      </c>
      <c r="Y2674" s="57">
        <v>43088</v>
      </c>
      <c r="Z2674" s="63">
        <v>11</v>
      </c>
      <c r="AA2674" s="64" t="s">
        <v>4028</v>
      </c>
      <c r="AB2674" s="61"/>
      <c r="AC2674" s="61"/>
      <c r="AD2674" s="61"/>
      <c r="AE2674" s="67" t="str">
        <f t="shared" si="1"/>
        <v>Dec</v>
      </c>
      <c r="AF2674" s="68" t="str">
        <f t="shared" si="2"/>
        <v>Dec</v>
      </c>
      <c r="AG2674" s="177">
        <f t="shared" si="6"/>
        <v>13</v>
      </c>
      <c r="AH2674" s="70">
        <f t="shared" si="5"/>
        <v>43105</v>
      </c>
      <c r="AI2674" s="71">
        <f ca="1"/>
        <v>-884</v>
      </c>
      <c r="AJ2674" s="71" t="str">
        <v>2017</v>
      </c>
      <c r="AK2674" s="70">
        <f t="shared" si="4"/>
        <v>43085</v>
      </c>
    </row>
    <row r="2675" spans="1:37" ht="14.4">
      <c r="A2675" s="239" t="s">
        <v>18322</v>
      </c>
      <c r="B2675" s="56" t="s">
        <v>89</v>
      </c>
      <c r="C2675" s="57">
        <v>43075</v>
      </c>
      <c r="D2675" s="56" t="s">
        <v>1027</v>
      </c>
      <c r="E2675" s="56" t="s">
        <v>30</v>
      </c>
      <c r="F2675" s="271" t="s">
        <v>106</v>
      </c>
      <c r="G2675" s="168" t="s">
        <v>107</v>
      </c>
      <c r="H2675" s="169" t="s">
        <v>30</v>
      </c>
      <c r="I2675" s="59">
        <f t="shared" si="0"/>
        <v>43105</v>
      </c>
      <c r="J2675" s="61"/>
      <c r="K2675" s="61"/>
      <c r="L2675" s="60" t="s">
        <v>642</v>
      </c>
      <c r="M2675" s="56" t="s">
        <v>18323</v>
      </c>
      <c r="N2675" s="56" t="s">
        <v>22</v>
      </c>
      <c r="O2675" s="61"/>
      <c r="P2675" s="56" t="s">
        <v>96</v>
      </c>
      <c r="Q2675" s="59"/>
      <c r="R2675" s="61"/>
      <c r="S2675" s="61"/>
      <c r="T2675" s="61"/>
      <c r="U2675" s="66"/>
      <c r="V2675" s="61"/>
      <c r="W2675" s="61"/>
      <c r="X2675" s="56" t="s">
        <v>14</v>
      </c>
      <c r="Y2675" s="57">
        <v>43088</v>
      </c>
      <c r="Z2675" s="63">
        <v>1</v>
      </c>
      <c r="AA2675" s="64" t="s">
        <v>4028</v>
      </c>
      <c r="AB2675" s="61"/>
      <c r="AC2675" s="61"/>
      <c r="AD2675" s="61"/>
      <c r="AE2675" s="67" t="str">
        <f t="shared" si="1"/>
        <v>Dec</v>
      </c>
      <c r="AF2675" s="68" t="str">
        <f t="shared" si="2"/>
        <v>Dec</v>
      </c>
      <c r="AG2675" s="177">
        <f t="shared" si="6"/>
        <v>13</v>
      </c>
      <c r="AH2675" s="70">
        <f t="shared" si="5"/>
        <v>43105</v>
      </c>
      <c r="AI2675" s="71">
        <f ca="1"/>
        <v>-884</v>
      </c>
      <c r="AJ2675" s="71" t="str">
        <v>2017</v>
      </c>
      <c r="AK2675" s="70">
        <f t="shared" si="4"/>
        <v>43085</v>
      </c>
    </row>
    <row r="2676" spans="1:37" ht="14.4">
      <c r="A2676" s="239" t="s">
        <v>18325</v>
      </c>
      <c r="B2676" s="56" t="s">
        <v>89</v>
      </c>
      <c r="C2676" s="57">
        <v>43088</v>
      </c>
      <c r="D2676" s="56" t="s">
        <v>90</v>
      </c>
      <c r="E2676" s="56" t="s">
        <v>140</v>
      </c>
      <c r="F2676" s="271" t="s">
        <v>106</v>
      </c>
      <c r="G2676" s="168" t="s">
        <v>107</v>
      </c>
      <c r="H2676" s="169" t="s">
        <v>140</v>
      </c>
      <c r="I2676" s="59">
        <f t="shared" si="0"/>
        <v>43118</v>
      </c>
      <c r="J2676" s="56" t="s">
        <v>1946</v>
      </c>
      <c r="K2676" s="56" t="s">
        <v>1946</v>
      </c>
      <c r="L2676" s="60" t="s">
        <v>18326</v>
      </c>
      <c r="M2676" s="56" t="s">
        <v>18327</v>
      </c>
      <c r="N2676" s="56" t="s">
        <v>29</v>
      </c>
      <c r="O2676" s="56" t="s">
        <v>18330</v>
      </c>
      <c r="P2676" s="56" t="s">
        <v>17</v>
      </c>
      <c r="Q2676" s="59"/>
      <c r="R2676" s="61"/>
      <c r="S2676" s="61"/>
      <c r="T2676" s="61"/>
      <c r="U2676" s="66"/>
      <c r="V2676" s="61"/>
      <c r="W2676" s="61"/>
      <c r="X2676" s="56" t="s">
        <v>18</v>
      </c>
      <c r="Y2676" s="57">
        <v>43088</v>
      </c>
      <c r="Z2676" s="63">
        <v>6</v>
      </c>
      <c r="AA2676" s="64" t="s">
        <v>18331</v>
      </c>
      <c r="AB2676" s="61"/>
      <c r="AC2676" s="61"/>
      <c r="AD2676" s="61"/>
      <c r="AE2676" s="67" t="str">
        <f t="shared" si="1"/>
        <v>Dec</v>
      </c>
      <c r="AF2676" s="68" t="str">
        <f t="shared" si="2"/>
        <v>Dec</v>
      </c>
      <c r="AG2676" s="177">
        <f t="shared" si="6"/>
        <v>0</v>
      </c>
      <c r="AH2676" s="70">
        <f t="shared" si="5"/>
        <v>43118</v>
      </c>
      <c r="AI2676" s="71">
        <f ca="1"/>
        <v>-871</v>
      </c>
      <c r="AJ2676" s="71" t="str">
        <v>2017</v>
      </c>
      <c r="AK2676" s="70">
        <f t="shared" si="4"/>
        <v>43098</v>
      </c>
    </row>
    <row r="2677" spans="1:37" ht="14.4">
      <c r="A2677" s="239" t="s">
        <v>18333</v>
      </c>
      <c r="B2677" s="56" t="s">
        <v>89</v>
      </c>
      <c r="C2677" s="57">
        <v>43087</v>
      </c>
      <c r="D2677" s="56" t="s">
        <v>90</v>
      </c>
      <c r="E2677" s="56" t="s">
        <v>112</v>
      </c>
      <c r="F2677" s="271" t="s">
        <v>106</v>
      </c>
      <c r="G2677" s="168" t="s">
        <v>113</v>
      </c>
      <c r="H2677" s="169" t="s">
        <v>112</v>
      </c>
      <c r="I2677" s="59">
        <f t="shared" si="0"/>
        <v>43117</v>
      </c>
      <c r="J2677" s="56" t="s">
        <v>1946</v>
      </c>
      <c r="K2677" s="56" t="s">
        <v>1946</v>
      </c>
      <c r="L2677" s="60" t="s">
        <v>18335</v>
      </c>
      <c r="M2677" s="56" t="s">
        <v>18336</v>
      </c>
      <c r="N2677" s="61"/>
      <c r="O2677" s="56" t="s">
        <v>18339</v>
      </c>
      <c r="P2677" s="56" t="s">
        <v>116</v>
      </c>
      <c r="Q2677" s="59"/>
      <c r="R2677" s="61"/>
      <c r="S2677" s="61"/>
      <c r="T2677" s="56" t="s">
        <v>1946</v>
      </c>
      <c r="U2677" s="66"/>
      <c r="V2677" s="61"/>
      <c r="W2677" s="61"/>
      <c r="X2677" s="61"/>
      <c r="Y2677" s="59"/>
      <c r="Z2677" s="75"/>
      <c r="AA2677" s="95"/>
      <c r="AB2677" s="61"/>
      <c r="AC2677" s="61"/>
      <c r="AD2677" s="61"/>
      <c r="AE2677" s="67" t="str">
        <f t="shared" si="1"/>
        <v>Dec</v>
      </c>
      <c r="AF2677" s="68" t="str">
        <f t="shared" si="2"/>
        <v/>
      </c>
      <c r="AG2677" s="177" t="str">
        <f t="shared" si="6"/>
        <v/>
      </c>
      <c r="AH2677" s="70">
        <f t="shared" si="5"/>
        <v>43117</v>
      </c>
      <c r="AI2677" s="71">
        <f ca="1"/>
        <v>-872</v>
      </c>
      <c r="AJ2677" s="71" t="str">
        <v>2017</v>
      </c>
      <c r="AK2677" s="70">
        <f t="shared" si="4"/>
        <v>43097</v>
      </c>
    </row>
    <row r="2678" spans="1:37" ht="14.4">
      <c r="A2678" s="239" t="s">
        <v>18342</v>
      </c>
      <c r="B2678" s="56" t="s">
        <v>89</v>
      </c>
      <c r="C2678" s="57">
        <v>43087</v>
      </c>
      <c r="D2678" s="56" t="s">
        <v>90</v>
      </c>
      <c r="E2678" s="56" t="s">
        <v>112</v>
      </c>
      <c r="F2678" s="271" t="s">
        <v>106</v>
      </c>
      <c r="G2678" s="168" t="s">
        <v>113</v>
      </c>
      <c r="H2678" s="169" t="s">
        <v>112</v>
      </c>
      <c r="I2678" s="59">
        <f t="shared" si="0"/>
        <v>43117</v>
      </c>
      <c r="J2678" s="56" t="s">
        <v>1946</v>
      </c>
      <c r="K2678" s="56" t="s">
        <v>1946</v>
      </c>
      <c r="L2678" s="60" t="s">
        <v>18335</v>
      </c>
      <c r="M2678" s="56" t="s">
        <v>18343</v>
      </c>
      <c r="N2678" s="61"/>
      <c r="O2678" s="56" t="s">
        <v>10643</v>
      </c>
      <c r="P2678" s="56" t="s">
        <v>116</v>
      </c>
      <c r="Q2678" s="59"/>
      <c r="R2678" s="61"/>
      <c r="S2678" s="61"/>
      <c r="T2678" s="56" t="s">
        <v>1946</v>
      </c>
      <c r="U2678" s="66"/>
      <c r="V2678" s="61"/>
      <c r="W2678" s="61"/>
      <c r="X2678" s="61"/>
      <c r="Y2678" s="59"/>
      <c r="Z2678" s="75"/>
      <c r="AA2678" s="95"/>
      <c r="AB2678" s="61"/>
      <c r="AC2678" s="61"/>
      <c r="AD2678" s="61"/>
      <c r="AE2678" s="67" t="str">
        <f t="shared" si="1"/>
        <v>Dec</v>
      </c>
      <c r="AF2678" s="68" t="str">
        <f t="shared" si="2"/>
        <v/>
      </c>
      <c r="AG2678" s="177" t="str">
        <f t="shared" si="6"/>
        <v/>
      </c>
      <c r="AH2678" s="70">
        <f t="shared" si="5"/>
        <v>43117</v>
      </c>
      <c r="AI2678" s="71">
        <f ca="1"/>
        <v>-872</v>
      </c>
      <c r="AJ2678" s="71" t="str">
        <v>2017</v>
      </c>
      <c r="AK2678" s="70">
        <f t="shared" si="4"/>
        <v>43097</v>
      </c>
    </row>
    <row r="2679" spans="1:37" ht="14.4">
      <c r="A2679" s="239" t="s">
        <v>18344</v>
      </c>
      <c r="B2679" s="56" t="s">
        <v>89</v>
      </c>
      <c r="C2679" s="57">
        <v>43087</v>
      </c>
      <c r="D2679" s="56" t="s">
        <v>1027</v>
      </c>
      <c r="E2679" s="56" t="s">
        <v>112</v>
      </c>
      <c r="F2679" s="271" t="s">
        <v>106</v>
      </c>
      <c r="G2679" s="168" t="s">
        <v>113</v>
      </c>
      <c r="H2679" s="169" t="s">
        <v>112</v>
      </c>
      <c r="I2679" s="59">
        <f t="shared" si="0"/>
        <v>43117</v>
      </c>
      <c r="J2679" s="56" t="s">
        <v>1946</v>
      </c>
      <c r="K2679" s="56" t="s">
        <v>6453</v>
      </c>
      <c r="L2679" s="60" t="s">
        <v>3914</v>
      </c>
      <c r="M2679" s="56" t="s">
        <v>18346</v>
      </c>
      <c r="N2679" s="61"/>
      <c r="O2679" s="56" t="s">
        <v>18347</v>
      </c>
      <c r="P2679" s="56" t="s">
        <v>116</v>
      </c>
      <c r="Q2679" s="59"/>
      <c r="R2679" s="61"/>
      <c r="S2679" s="61"/>
      <c r="T2679" s="61"/>
      <c r="U2679" s="66"/>
      <c r="V2679" s="61"/>
      <c r="W2679" s="61"/>
      <c r="X2679" s="61"/>
      <c r="Y2679" s="59"/>
      <c r="Z2679" s="75"/>
      <c r="AA2679" s="95"/>
      <c r="AB2679" s="61"/>
      <c r="AC2679" s="61"/>
      <c r="AD2679" s="61"/>
      <c r="AE2679" s="67" t="str">
        <f t="shared" si="1"/>
        <v>Dec</v>
      </c>
      <c r="AF2679" s="68" t="str">
        <f t="shared" si="2"/>
        <v/>
      </c>
      <c r="AG2679" s="177" t="str">
        <f t="shared" si="6"/>
        <v/>
      </c>
      <c r="AH2679" s="70">
        <f t="shared" si="5"/>
        <v>43117</v>
      </c>
      <c r="AI2679" s="71">
        <f ca="1"/>
        <v>-872</v>
      </c>
      <c r="AJ2679" s="71" t="str">
        <v>2017</v>
      </c>
      <c r="AK2679" s="70">
        <f t="shared" si="4"/>
        <v>43097</v>
      </c>
    </row>
    <row r="2680" spans="1:37" ht="14.4">
      <c r="A2680" s="239" t="s">
        <v>18351</v>
      </c>
      <c r="B2680" s="56" t="s">
        <v>89</v>
      </c>
      <c r="C2680" s="57">
        <v>43088</v>
      </c>
      <c r="D2680" s="56" t="s">
        <v>90</v>
      </c>
      <c r="E2680" s="56" t="s">
        <v>140</v>
      </c>
      <c r="F2680" s="271" t="s">
        <v>106</v>
      </c>
      <c r="G2680" s="168" t="s">
        <v>107</v>
      </c>
      <c r="H2680" s="169" t="s">
        <v>140</v>
      </c>
      <c r="I2680" s="59">
        <f t="shared" si="0"/>
        <v>43118</v>
      </c>
      <c r="J2680" s="61"/>
      <c r="K2680" s="61"/>
      <c r="L2680" s="60" t="s">
        <v>18352</v>
      </c>
      <c r="M2680" s="56" t="s">
        <v>18353</v>
      </c>
      <c r="N2680" s="56" t="s">
        <v>189</v>
      </c>
      <c r="O2680" s="56" t="s">
        <v>18354</v>
      </c>
      <c r="P2680" s="56" t="s">
        <v>96</v>
      </c>
      <c r="Q2680" s="59"/>
      <c r="R2680" s="61"/>
      <c r="S2680" s="61"/>
      <c r="T2680" s="61"/>
      <c r="U2680" s="66"/>
      <c r="V2680" s="61"/>
      <c r="W2680" s="61"/>
      <c r="X2680" s="56" t="s">
        <v>18</v>
      </c>
      <c r="Y2680" s="57">
        <v>43095</v>
      </c>
      <c r="Z2680" s="63">
        <v>6</v>
      </c>
      <c r="AA2680" s="64" t="s">
        <v>18355</v>
      </c>
      <c r="AB2680" s="61"/>
      <c r="AC2680" s="61"/>
      <c r="AD2680" s="61"/>
      <c r="AE2680" s="67" t="str">
        <f t="shared" si="1"/>
        <v>Dec</v>
      </c>
      <c r="AF2680" s="68" t="str">
        <f t="shared" si="2"/>
        <v>Dec</v>
      </c>
      <c r="AG2680" s="177">
        <f t="shared" si="6"/>
        <v>7</v>
      </c>
      <c r="AH2680" s="70">
        <f t="shared" si="5"/>
        <v>43118</v>
      </c>
      <c r="AI2680" s="71">
        <f ca="1"/>
        <v>-871</v>
      </c>
      <c r="AJ2680" s="71" t="str">
        <v>2017</v>
      </c>
      <c r="AK2680" s="70">
        <f t="shared" si="4"/>
        <v>43098</v>
      </c>
    </row>
    <row r="2681" spans="1:37" ht="14.4">
      <c r="A2681" s="239" t="s">
        <v>18357</v>
      </c>
      <c r="B2681" s="56" t="s">
        <v>89</v>
      </c>
      <c r="C2681" s="57">
        <v>43088</v>
      </c>
      <c r="D2681" s="56" t="s">
        <v>1027</v>
      </c>
      <c r="E2681" s="56" t="s">
        <v>140</v>
      </c>
      <c r="F2681" s="271" t="s">
        <v>106</v>
      </c>
      <c r="G2681" s="168" t="s">
        <v>107</v>
      </c>
      <c r="H2681" s="169" t="s">
        <v>140</v>
      </c>
      <c r="I2681" s="59">
        <f t="shared" si="0"/>
        <v>43118</v>
      </c>
      <c r="J2681" s="61"/>
      <c r="K2681" s="61"/>
      <c r="L2681" s="60" t="s">
        <v>18358</v>
      </c>
      <c r="M2681" s="56" t="s">
        <v>18359</v>
      </c>
      <c r="N2681" s="61"/>
      <c r="O2681" s="61"/>
      <c r="P2681" s="61"/>
      <c r="Q2681" s="57">
        <v>43088</v>
      </c>
      <c r="R2681" s="61"/>
      <c r="S2681" s="61"/>
      <c r="T2681" s="61"/>
      <c r="U2681" s="66"/>
      <c r="V2681" s="61"/>
      <c r="W2681" s="61"/>
      <c r="X2681" s="56" t="s">
        <v>18</v>
      </c>
      <c r="Y2681" s="57">
        <v>43116</v>
      </c>
      <c r="Z2681" s="75"/>
      <c r="AA2681" s="64" t="s">
        <v>18360</v>
      </c>
      <c r="AB2681" s="61"/>
      <c r="AC2681" s="61"/>
      <c r="AD2681" s="61"/>
      <c r="AE2681" s="67" t="str">
        <f t="shared" si="1"/>
        <v>Dec</v>
      </c>
      <c r="AF2681" s="68" t="str">
        <f t="shared" si="2"/>
        <v>Jan</v>
      </c>
      <c r="AG2681" s="177">
        <f t="shared" si="6"/>
        <v>28</v>
      </c>
      <c r="AH2681" s="70">
        <f t="shared" si="5"/>
        <v>43118</v>
      </c>
      <c r="AI2681" s="71">
        <f ca="1"/>
        <v>-871</v>
      </c>
      <c r="AJ2681" s="71" t="str">
        <v>2017</v>
      </c>
      <c r="AK2681" s="70">
        <f t="shared" si="4"/>
        <v>43098</v>
      </c>
    </row>
    <row r="2682" spans="1:37" ht="14.4">
      <c r="A2682" s="239" t="s">
        <v>18362</v>
      </c>
      <c r="B2682" s="56" t="s">
        <v>89</v>
      </c>
      <c r="C2682" s="57">
        <v>43075</v>
      </c>
      <c r="D2682" s="56" t="s">
        <v>1027</v>
      </c>
      <c r="E2682" s="56" t="s">
        <v>30</v>
      </c>
      <c r="F2682" s="271" t="s">
        <v>106</v>
      </c>
      <c r="G2682" s="168" t="s">
        <v>107</v>
      </c>
      <c r="H2682" s="169" t="s">
        <v>30</v>
      </c>
      <c r="I2682" s="59">
        <f t="shared" si="0"/>
        <v>43105</v>
      </c>
      <c r="J2682" s="61"/>
      <c r="K2682" s="61"/>
      <c r="L2682" s="60" t="s">
        <v>18363</v>
      </c>
      <c r="M2682" s="61"/>
      <c r="N2682" s="56" t="s">
        <v>13</v>
      </c>
      <c r="O2682" s="56" t="s">
        <v>18364</v>
      </c>
      <c r="P2682" s="56" t="s">
        <v>96</v>
      </c>
      <c r="Q2682" s="59"/>
      <c r="R2682" s="61"/>
      <c r="S2682" s="61"/>
      <c r="T2682" s="61"/>
      <c r="U2682" s="66"/>
      <c r="V2682" s="61"/>
      <c r="W2682" s="61"/>
      <c r="X2682" s="56" t="s">
        <v>18</v>
      </c>
      <c r="Y2682" s="57">
        <v>43088</v>
      </c>
      <c r="Z2682" s="63">
        <v>11</v>
      </c>
      <c r="AA2682" s="95"/>
      <c r="AB2682" s="61"/>
      <c r="AC2682" s="61"/>
      <c r="AD2682" s="61"/>
      <c r="AE2682" s="67" t="str">
        <f t="shared" si="1"/>
        <v>Dec</v>
      </c>
      <c r="AF2682" s="68" t="str">
        <f t="shared" si="2"/>
        <v>Dec</v>
      </c>
      <c r="AG2682" s="177">
        <f t="shared" si="6"/>
        <v>13</v>
      </c>
      <c r="AH2682" s="70">
        <f t="shared" si="5"/>
        <v>43105</v>
      </c>
      <c r="AI2682" s="71">
        <f ca="1"/>
        <v>-884</v>
      </c>
      <c r="AJ2682" s="71" t="str">
        <v>2017</v>
      </c>
      <c r="AK2682" s="70">
        <f t="shared" si="4"/>
        <v>43085</v>
      </c>
    </row>
    <row r="2683" spans="1:37" ht="14.4">
      <c r="A2683" s="239" t="s">
        <v>18365</v>
      </c>
      <c r="B2683" s="56" t="s">
        <v>89</v>
      </c>
      <c r="C2683" s="57">
        <v>43075</v>
      </c>
      <c r="D2683" s="56" t="s">
        <v>1027</v>
      </c>
      <c r="E2683" s="56" t="s">
        <v>30</v>
      </c>
      <c r="F2683" s="271" t="s">
        <v>106</v>
      </c>
      <c r="G2683" s="168" t="s">
        <v>107</v>
      </c>
      <c r="H2683" s="169" t="s">
        <v>30</v>
      </c>
      <c r="I2683" s="59">
        <f t="shared" si="0"/>
        <v>43105</v>
      </c>
      <c r="J2683" s="61"/>
      <c r="K2683" s="61"/>
      <c r="L2683" s="60" t="s">
        <v>642</v>
      </c>
      <c r="M2683" s="56" t="s">
        <v>17406</v>
      </c>
      <c r="N2683" s="56" t="s">
        <v>95</v>
      </c>
      <c r="O2683" s="56" t="s">
        <v>18366</v>
      </c>
      <c r="P2683" s="56" t="s">
        <v>17</v>
      </c>
      <c r="Q2683" s="59"/>
      <c r="R2683" s="61"/>
      <c r="S2683" s="61"/>
      <c r="T2683" s="61"/>
      <c r="U2683" s="66"/>
      <c r="V2683" s="61"/>
      <c r="W2683" s="56" t="s">
        <v>200</v>
      </c>
      <c r="X2683" s="56" t="s">
        <v>14</v>
      </c>
      <c r="Y2683" s="57">
        <v>43088</v>
      </c>
      <c r="Z2683" s="75"/>
      <c r="AA2683" s="64" t="s">
        <v>18367</v>
      </c>
      <c r="AB2683" s="61"/>
      <c r="AC2683" s="61"/>
      <c r="AD2683" s="61"/>
      <c r="AE2683" s="67" t="str">
        <f t="shared" si="1"/>
        <v>Dec</v>
      </c>
      <c r="AF2683" s="68" t="str">
        <f t="shared" si="2"/>
        <v>Dec</v>
      </c>
      <c r="AG2683" s="177">
        <f t="shared" si="6"/>
        <v>13</v>
      </c>
      <c r="AH2683" s="70">
        <f t="shared" si="5"/>
        <v>43105</v>
      </c>
      <c r="AI2683" s="71">
        <f ca="1"/>
        <v>-884</v>
      </c>
      <c r="AJ2683" s="71" t="str">
        <v>2017</v>
      </c>
      <c r="AK2683" s="70">
        <f t="shared" si="4"/>
        <v>43085</v>
      </c>
    </row>
    <row r="2684" spans="1:37" ht="14.4">
      <c r="A2684" s="239" t="s">
        <v>18368</v>
      </c>
      <c r="B2684" s="56" t="s">
        <v>89</v>
      </c>
      <c r="C2684" s="57">
        <v>43081</v>
      </c>
      <c r="D2684" s="56" t="s">
        <v>131</v>
      </c>
      <c r="E2684" s="56" t="s">
        <v>30</v>
      </c>
      <c r="F2684" s="271" t="s">
        <v>106</v>
      </c>
      <c r="G2684" s="168" t="s">
        <v>107</v>
      </c>
      <c r="H2684" s="169" t="s">
        <v>30</v>
      </c>
      <c r="I2684" s="59">
        <f t="shared" si="0"/>
        <v>43111</v>
      </c>
      <c r="J2684" s="61"/>
      <c r="K2684" s="61"/>
      <c r="L2684" s="60" t="s">
        <v>145</v>
      </c>
      <c r="M2684" s="56" t="s">
        <v>18370</v>
      </c>
      <c r="N2684" s="56" t="s">
        <v>29</v>
      </c>
      <c r="O2684" s="56" t="s">
        <v>18371</v>
      </c>
      <c r="P2684" s="56" t="s">
        <v>17</v>
      </c>
      <c r="Q2684" s="59"/>
      <c r="R2684" s="61"/>
      <c r="S2684" s="61"/>
      <c r="T2684" s="61"/>
      <c r="U2684" s="66"/>
      <c r="V2684" s="61"/>
      <c r="W2684" s="61"/>
      <c r="X2684" s="56" t="s">
        <v>18</v>
      </c>
      <c r="Y2684" s="57">
        <v>43088</v>
      </c>
      <c r="Z2684" s="63">
        <v>12</v>
      </c>
      <c r="AA2684" s="95"/>
      <c r="AB2684" s="61"/>
      <c r="AC2684" s="61"/>
      <c r="AD2684" s="61"/>
      <c r="AE2684" s="67" t="str">
        <f t="shared" si="1"/>
        <v>Dec</v>
      </c>
      <c r="AF2684" s="68" t="str">
        <f t="shared" si="2"/>
        <v>Dec</v>
      </c>
      <c r="AG2684" s="177">
        <f t="shared" si="6"/>
        <v>7</v>
      </c>
      <c r="AH2684" s="70">
        <f t="shared" si="5"/>
        <v>43111</v>
      </c>
      <c r="AI2684" s="71">
        <f ca="1"/>
        <v>-878</v>
      </c>
      <c r="AJ2684" s="71" t="str">
        <v>2017</v>
      </c>
      <c r="AK2684" s="70">
        <f t="shared" si="4"/>
        <v>43091</v>
      </c>
    </row>
    <row r="2685" spans="1:37" ht="14.4">
      <c r="A2685" s="239" t="s">
        <v>18375</v>
      </c>
      <c r="B2685" s="56" t="s">
        <v>89</v>
      </c>
      <c r="C2685" s="57">
        <v>43080</v>
      </c>
      <c r="D2685" s="56" t="s">
        <v>1027</v>
      </c>
      <c r="E2685" s="56" t="s">
        <v>30</v>
      </c>
      <c r="F2685" s="271" t="s">
        <v>106</v>
      </c>
      <c r="G2685" s="168" t="s">
        <v>107</v>
      </c>
      <c r="H2685" s="169" t="s">
        <v>30</v>
      </c>
      <c r="I2685" s="59">
        <f t="shared" si="0"/>
        <v>43110</v>
      </c>
      <c r="J2685" s="61"/>
      <c r="K2685" s="61"/>
      <c r="L2685" s="60" t="s">
        <v>642</v>
      </c>
      <c r="M2685" s="61"/>
      <c r="N2685" s="56" t="s">
        <v>33</v>
      </c>
      <c r="O2685" s="56" t="s">
        <v>18377</v>
      </c>
      <c r="P2685" s="56" t="s">
        <v>17</v>
      </c>
      <c r="Q2685" s="59"/>
      <c r="R2685" s="61"/>
      <c r="S2685" s="61"/>
      <c r="T2685" s="61"/>
      <c r="U2685" s="66"/>
      <c r="V2685" s="61"/>
      <c r="W2685" s="61"/>
      <c r="X2685" s="56" t="s">
        <v>18</v>
      </c>
      <c r="Y2685" s="57">
        <v>43104</v>
      </c>
      <c r="Z2685" s="63">
        <v>12</v>
      </c>
      <c r="AA2685" s="64" t="s">
        <v>18378</v>
      </c>
      <c r="AB2685" s="61"/>
      <c r="AC2685" s="61"/>
      <c r="AD2685" s="61"/>
      <c r="AE2685" s="67" t="str">
        <f t="shared" si="1"/>
        <v>Dec</v>
      </c>
      <c r="AF2685" s="68" t="str">
        <f t="shared" si="2"/>
        <v>Jan</v>
      </c>
      <c r="AG2685" s="177">
        <f t="shared" si="6"/>
        <v>24</v>
      </c>
      <c r="AH2685" s="70">
        <f t="shared" si="5"/>
        <v>43110</v>
      </c>
      <c r="AI2685" s="71">
        <f ca="1"/>
        <v>-879</v>
      </c>
      <c r="AJ2685" s="71" t="str">
        <v>2017</v>
      </c>
      <c r="AK2685" s="70">
        <f t="shared" si="4"/>
        <v>43090</v>
      </c>
    </row>
    <row r="2686" spans="1:37" ht="14.4">
      <c r="A2686" s="239" t="s">
        <v>18380</v>
      </c>
      <c r="B2686" s="56" t="s">
        <v>89</v>
      </c>
      <c r="C2686" s="57">
        <v>43080</v>
      </c>
      <c r="D2686" s="56" t="s">
        <v>1027</v>
      </c>
      <c r="E2686" s="56" t="s">
        <v>30</v>
      </c>
      <c r="F2686" s="271" t="s">
        <v>106</v>
      </c>
      <c r="G2686" s="168" t="s">
        <v>107</v>
      </c>
      <c r="H2686" s="169" t="s">
        <v>30</v>
      </c>
      <c r="I2686" s="59">
        <f t="shared" si="0"/>
        <v>43110</v>
      </c>
      <c r="J2686" s="61"/>
      <c r="K2686" s="61"/>
      <c r="L2686" s="60" t="s">
        <v>642</v>
      </c>
      <c r="M2686" s="61"/>
      <c r="N2686" s="56" t="s">
        <v>271</v>
      </c>
      <c r="O2686" s="61"/>
      <c r="P2686" s="56" t="s">
        <v>17</v>
      </c>
      <c r="Q2686" s="59"/>
      <c r="R2686" s="61"/>
      <c r="S2686" s="61"/>
      <c r="T2686" s="61"/>
      <c r="U2686" s="66"/>
      <c r="V2686" s="61"/>
      <c r="W2686" s="61"/>
      <c r="X2686" s="56" t="s">
        <v>14</v>
      </c>
      <c r="Y2686" s="57">
        <v>43089</v>
      </c>
      <c r="Z2686" s="63">
        <v>12</v>
      </c>
      <c r="AA2686" s="64" t="s">
        <v>4028</v>
      </c>
      <c r="AB2686" s="61"/>
      <c r="AC2686" s="61"/>
      <c r="AD2686" s="61"/>
      <c r="AE2686" s="67" t="str">
        <f t="shared" si="1"/>
        <v>Dec</v>
      </c>
      <c r="AF2686" s="68" t="str">
        <f t="shared" si="2"/>
        <v>Dec</v>
      </c>
      <c r="AG2686" s="177">
        <f t="shared" si="6"/>
        <v>9</v>
      </c>
      <c r="AH2686" s="70">
        <f t="shared" si="5"/>
        <v>43110</v>
      </c>
      <c r="AI2686" s="71">
        <f ca="1"/>
        <v>-879</v>
      </c>
      <c r="AJ2686" s="71" t="str">
        <v>2017</v>
      </c>
      <c r="AK2686" s="70">
        <f t="shared" si="4"/>
        <v>43090</v>
      </c>
    </row>
    <row r="2687" spans="1:37" ht="14.4">
      <c r="A2687" s="239" t="s">
        <v>18382</v>
      </c>
      <c r="B2687" s="56" t="s">
        <v>89</v>
      </c>
      <c r="C2687" s="57">
        <v>43089</v>
      </c>
      <c r="D2687" s="56" t="s">
        <v>90</v>
      </c>
      <c r="E2687" s="56" t="s">
        <v>140</v>
      </c>
      <c r="F2687" s="271" t="s">
        <v>106</v>
      </c>
      <c r="G2687" s="168" t="s">
        <v>107</v>
      </c>
      <c r="H2687" s="169" t="s">
        <v>140</v>
      </c>
      <c r="I2687" s="59">
        <f t="shared" si="0"/>
        <v>43119</v>
      </c>
      <c r="J2687" s="61"/>
      <c r="K2687" s="61"/>
      <c r="L2687" s="60" t="s">
        <v>18386</v>
      </c>
      <c r="M2687" s="56" t="s">
        <v>18386</v>
      </c>
      <c r="N2687" s="61"/>
      <c r="O2687" s="56" t="s">
        <v>18387</v>
      </c>
      <c r="P2687" s="56" t="s">
        <v>28</v>
      </c>
      <c r="Q2687" s="59"/>
      <c r="R2687" s="61"/>
      <c r="S2687" s="61"/>
      <c r="T2687" s="61"/>
      <c r="U2687" s="66"/>
      <c r="V2687" s="61"/>
      <c r="W2687" s="61"/>
      <c r="X2687" s="56" t="s">
        <v>18</v>
      </c>
      <c r="Y2687" s="57">
        <v>43095</v>
      </c>
      <c r="Z2687" s="63">
        <v>6</v>
      </c>
      <c r="AA2687" s="64" t="s">
        <v>18389</v>
      </c>
      <c r="AB2687" s="61"/>
      <c r="AC2687" s="61"/>
      <c r="AD2687" s="61"/>
      <c r="AE2687" s="67" t="str">
        <f t="shared" si="1"/>
        <v>Dec</v>
      </c>
      <c r="AF2687" s="68" t="str">
        <f t="shared" si="2"/>
        <v>Dec</v>
      </c>
      <c r="AG2687" s="177">
        <f t="shared" si="6"/>
        <v>6</v>
      </c>
      <c r="AH2687" s="70">
        <f t="shared" si="5"/>
        <v>43119</v>
      </c>
      <c r="AI2687" s="71">
        <f ca="1"/>
        <v>-870</v>
      </c>
      <c r="AJ2687" s="71" t="str">
        <v>2017</v>
      </c>
      <c r="AK2687" s="70">
        <f t="shared" si="4"/>
        <v>43099</v>
      </c>
    </row>
    <row r="2688" spans="1:37" ht="14.4">
      <c r="A2688" s="239" t="s">
        <v>18391</v>
      </c>
      <c r="B2688" s="56" t="s">
        <v>89</v>
      </c>
      <c r="C2688" s="57">
        <v>43081</v>
      </c>
      <c r="D2688" s="56" t="s">
        <v>131</v>
      </c>
      <c r="E2688" s="56" t="s">
        <v>30</v>
      </c>
      <c r="F2688" s="271" t="s">
        <v>106</v>
      </c>
      <c r="G2688" s="168" t="s">
        <v>107</v>
      </c>
      <c r="H2688" s="169" t="s">
        <v>30</v>
      </c>
      <c r="I2688" s="59">
        <f t="shared" si="0"/>
        <v>43111</v>
      </c>
      <c r="J2688" s="61"/>
      <c r="K2688" s="61"/>
      <c r="L2688" s="60" t="s">
        <v>6919</v>
      </c>
      <c r="M2688" s="56" t="s">
        <v>18392</v>
      </c>
      <c r="N2688" s="56" t="s">
        <v>22</v>
      </c>
      <c r="O2688" s="56" t="s">
        <v>9026</v>
      </c>
      <c r="P2688" s="56" t="s">
        <v>17</v>
      </c>
      <c r="Q2688" s="59"/>
      <c r="R2688" s="61"/>
      <c r="S2688" s="61"/>
      <c r="T2688" s="61"/>
      <c r="U2688" s="66"/>
      <c r="V2688" s="61"/>
      <c r="W2688" s="56" t="s">
        <v>200</v>
      </c>
      <c r="X2688" s="56" t="s">
        <v>14</v>
      </c>
      <c r="Y2688" s="57">
        <v>43089</v>
      </c>
      <c r="Z2688" s="75"/>
      <c r="AA2688" s="64" t="s">
        <v>8343</v>
      </c>
      <c r="AB2688" s="61"/>
      <c r="AC2688" s="61"/>
      <c r="AD2688" s="61"/>
      <c r="AE2688" s="67" t="str">
        <f t="shared" si="1"/>
        <v>Dec</v>
      </c>
      <c r="AF2688" s="68" t="str">
        <f t="shared" si="2"/>
        <v>Dec</v>
      </c>
      <c r="AG2688" s="177">
        <f t="shared" si="6"/>
        <v>8</v>
      </c>
      <c r="AH2688" s="70">
        <f t="shared" si="5"/>
        <v>43111</v>
      </c>
      <c r="AI2688" s="71">
        <f ca="1"/>
        <v>-878</v>
      </c>
      <c r="AJ2688" s="71" t="str">
        <v>2017</v>
      </c>
      <c r="AK2688" s="70">
        <f t="shared" si="4"/>
        <v>43091</v>
      </c>
    </row>
    <row r="2689" spans="1:37" ht="14.4">
      <c r="A2689" s="239" t="s">
        <v>18396</v>
      </c>
      <c r="B2689" s="56" t="s">
        <v>89</v>
      </c>
      <c r="C2689" s="57">
        <v>43087</v>
      </c>
      <c r="D2689" s="56" t="s">
        <v>1027</v>
      </c>
      <c r="E2689" s="56" t="s">
        <v>30</v>
      </c>
      <c r="F2689" s="271" t="s">
        <v>106</v>
      </c>
      <c r="G2689" s="168" t="s">
        <v>107</v>
      </c>
      <c r="H2689" s="169" t="s">
        <v>30</v>
      </c>
      <c r="I2689" s="59">
        <f t="shared" si="0"/>
        <v>43117</v>
      </c>
      <c r="J2689" s="61"/>
      <c r="K2689" s="61"/>
      <c r="L2689" s="60" t="s">
        <v>18398</v>
      </c>
      <c r="M2689" s="56" t="s">
        <v>18399</v>
      </c>
      <c r="N2689" s="56" t="s">
        <v>95</v>
      </c>
      <c r="O2689" s="56" t="s">
        <v>18400</v>
      </c>
      <c r="P2689" s="56" t="s">
        <v>17</v>
      </c>
      <c r="Q2689" s="59"/>
      <c r="R2689" s="61"/>
      <c r="S2689" s="61"/>
      <c r="T2689" s="61"/>
      <c r="U2689" s="66"/>
      <c r="V2689" s="61"/>
      <c r="W2689" s="56" t="s">
        <v>200</v>
      </c>
      <c r="X2689" s="56" t="s">
        <v>14</v>
      </c>
      <c r="Y2689" s="57">
        <v>43089</v>
      </c>
      <c r="Z2689" s="75"/>
      <c r="AA2689" s="64" t="s">
        <v>18401</v>
      </c>
      <c r="AB2689" s="61"/>
      <c r="AC2689" s="61"/>
      <c r="AD2689" s="61"/>
      <c r="AE2689" s="67" t="str">
        <f t="shared" si="1"/>
        <v>Dec</v>
      </c>
      <c r="AF2689" s="68" t="str">
        <f t="shared" si="2"/>
        <v>Dec</v>
      </c>
      <c r="AG2689" s="177">
        <f t="shared" si="6"/>
        <v>2</v>
      </c>
      <c r="AH2689" s="70">
        <f t="shared" si="5"/>
        <v>43117</v>
      </c>
      <c r="AI2689" s="71">
        <f ca="1"/>
        <v>-872</v>
      </c>
      <c r="AJ2689" s="71" t="str">
        <v>2017</v>
      </c>
      <c r="AK2689" s="70">
        <f t="shared" si="4"/>
        <v>43097</v>
      </c>
    </row>
    <row r="2690" spans="1:37" ht="14.4">
      <c r="A2690" s="239" t="s">
        <v>18405</v>
      </c>
      <c r="B2690" s="56" t="s">
        <v>89</v>
      </c>
      <c r="C2690" s="57">
        <v>43087</v>
      </c>
      <c r="D2690" s="56" t="s">
        <v>1027</v>
      </c>
      <c r="E2690" s="56" t="s">
        <v>30</v>
      </c>
      <c r="F2690" s="271" t="s">
        <v>106</v>
      </c>
      <c r="G2690" s="168" t="s">
        <v>107</v>
      </c>
      <c r="H2690" s="169" t="s">
        <v>30</v>
      </c>
      <c r="I2690" s="59">
        <f t="shared" si="0"/>
        <v>43117</v>
      </c>
      <c r="J2690" s="61"/>
      <c r="K2690" s="61"/>
      <c r="L2690" s="60" t="s">
        <v>642</v>
      </c>
      <c r="M2690" s="56" t="s">
        <v>18407</v>
      </c>
      <c r="N2690" s="56" t="s">
        <v>249</v>
      </c>
      <c r="O2690" s="56" t="s">
        <v>18408</v>
      </c>
      <c r="P2690" s="56" t="s">
        <v>21</v>
      </c>
      <c r="Q2690" s="59"/>
      <c r="R2690" s="61"/>
      <c r="S2690" s="61"/>
      <c r="T2690" s="61"/>
      <c r="U2690" s="66"/>
      <c r="V2690" s="61"/>
      <c r="W2690" s="61"/>
      <c r="X2690" s="56" t="s">
        <v>18</v>
      </c>
      <c r="Y2690" s="57">
        <v>43089</v>
      </c>
      <c r="Z2690" s="63">
        <v>13</v>
      </c>
      <c r="AA2690" s="95"/>
      <c r="AB2690" s="61"/>
      <c r="AC2690" s="61"/>
      <c r="AD2690" s="61"/>
      <c r="AE2690" s="67" t="str">
        <f t="shared" si="1"/>
        <v>Dec</v>
      </c>
      <c r="AF2690" s="68" t="str">
        <f t="shared" si="2"/>
        <v>Dec</v>
      </c>
      <c r="AG2690" s="177">
        <f t="shared" si="6"/>
        <v>2</v>
      </c>
      <c r="AH2690" s="70">
        <f t="shared" si="5"/>
        <v>43117</v>
      </c>
      <c r="AI2690" s="71">
        <f ca="1"/>
        <v>-872</v>
      </c>
      <c r="AJ2690" s="71" t="str">
        <v>2017</v>
      </c>
      <c r="AK2690" s="70">
        <f t="shared" si="4"/>
        <v>43097</v>
      </c>
    </row>
    <row r="2691" spans="1:37" ht="14.4">
      <c r="A2691" s="239" t="s">
        <v>18410</v>
      </c>
      <c r="B2691" s="56" t="s">
        <v>89</v>
      </c>
      <c r="C2691" s="57">
        <v>43087</v>
      </c>
      <c r="D2691" s="56" t="s">
        <v>1027</v>
      </c>
      <c r="E2691" s="56" t="s">
        <v>30</v>
      </c>
      <c r="F2691" s="271" t="s">
        <v>106</v>
      </c>
      <c r="G2691" s="168" t="s">
        <v>107</v>
      </c>
      <c r="H2691" s="169" t="s">
        <v>30</v>
      </c>
      <c r="I2691" s="59">
        <f t="shared" si="0"/>
        <v>43117</v>
      </c>
      <c r="J2691" s="61"/>
      <c r="K2691" s="61"/>
      <c r="L2691" s="60" t="s">
        <v>642</v>
      </c>
      <c r="M2691" s="56" t="s">
        <v>18411</v>
      </c>
      <c r="N2691" s="56" t="s">
        <v>27</v>
      </c>
      <c r="O2691" s="56" t="s">
        <v>18412</v>
      </c>
      <c r="P2691" s="56" t="s">
        <v>17</v>
      </c>
      <c r="Q2691" s="59"/>
      <c r="R2691" s="61"/>
      <c r="S2691" s="61"/>
      <c r="T2691" s="61"/>
      <c r="U2691" s="66"/>
      <c r="V2691" s="61"/>
      <c r="W2691" s="61"/>
      <c r="X2691" s="56" t="s">
        <v>18</v>
      </c>
      <c r="Y2691" s="57">
        <v>43089</v>
      </c>
      <c r="Z2691" s="63">
        <v>13</v>
      </c>
      <c r="AA2691" s="64" t="s">
        <v>18413</v>
      </c>
      <c r="AB2691" s="61"/>
      <c r="AC2691" s="61"/>
      <c r="AD2691" s="61"/>
      <c r="AE2691" s="67" t="str">
        <f t="shared" si="1"/>
        <v>Dec</v>
      </c>
      <c r="AF2691" s="68" t="str">
        <f t="shared" si="2"/>
        <v>Dec</v>
      </c>
      <c r="AG2691" s="177">
        <f t="shared" si="6"/>
        <v>2</v>
      </c>
      <c r="AH2691" s="70">
        <f t="shared" si="5"/>
        <v>43117</v>
      </c>
      <c r="AI2691" s="71">
        <f ca="1"/>
        <v>-872</v>
      </c>
      <c r="AJ2691" s="71" t="str">
        <v>2017</v>
      </c>
      <c r="AK2691" s="70">
        <f t="shared" si="4"/>
        <v>43097</v>
      </c>
    </row>
    <row r="2692" spans="1:37" ht="14.4">
      <c r="A2692" s="239" t="s">
        <v>18414</v>
      </c>
      <c r="B2692" s="56" t="s">
        <v>89</v>
      </c>
      <c r="C2692" s="57">
        <v>43087</v>
      </c>
      <c r="D2692" s="56" t="s">
        <v>1027</v>
      </c>
      <c r="E2692" s="56" t="s">
        <v>30</v>
      </c>
      <c r="F2692" s="271" t="s">
        <v>106</v>
      </c>
      <c r="G2692" s="168" t="s">
        <v>107</v>
      </c>
      <c r="H2692" s="169" t="s">
        <v>30</v>
      </c>
      <c r="I2692" s="59">
        <f t="shared" si="0"/>
        <v>43117</v>
      </c>
      <c r="J2692" s="61"/>
      <c r="K2692" s="61"/>
      <c r="L2692" s="60" t="s">
        <v>642</v>
      </c>
      <c r="M2692" s="56" t="s">
        <v>17213</v>
      </c>
      <c r="N2692" s="56" t="s">
        <v>27</v>
      </c>
      <c r="O2692" s="56" t="s">
        <v>17214</v>
      </c>
      <c r="P2692" s="56" t="s">
        <v>17</v>
      </c>
      <c r="Q2692" s="59"/>
      <c r="R2692" s="61"/>
      <c r="S2692" s="61"/>
      <c r="T2692" s="61"/>
      <c r="U2692" s="66"/>
      <c r="V2692" s="61"/>
      <c r="W2692" s="61"/>
      <c r="X2692" s="56" t="s">
        <v>18</v>
      </c>
      <c r="Y2692" s="57">
        <v>43089</v>
      </c>
      <c r="Z2692" s="63">
        <v>13</v>
      </c>
      <c r="AA2692" s="64" t="s">
        <v>18413</v>
      </c>
      <c r="AB2692" s="61"/>
      <c r="AC2692" s="61"/>
      <c r="AD2692" s="61"/>
      <c r="AE2692" s="67" t="str">
        <f t="shared" si="1"/>
        <v>Dec</v>
      </c>
      <c r="AF2692" s="68" t="str">
        <f t="shared" si="2"/>
        <v>Dec</v>
      </c>
      <c r="AG2692" s="177">
        <f t="shared" si="6"/>
        <v>2</v>
      </c>
      <c r="AH2692" s="70">
        <f t="shared" si="5"/>
        <v>43117</v>
      </c>
      <c r="AI2692" s="71">
        <f ca="1"/>
        <v>-872</v>
      </c>
      <c r="AJ2692" s="71" t="str">
        <v>2017</v>
      </c>
      <c r="AK2692" s="70">
        <f t="shared" si="4"/>
        <v>43097</v>
      </c>
    </row>
    <row r="2693" spans="1:37" ht="14.4">
      <c r="A2693" s="239" t="s">
        <v>18417</v>
      </c>
      <c r="B2693" s="56" t="s">
        <v>89</v>
      </c>
      <c r="C2693" s="57">
        <v>43087</v>
      </c>
      <c r="D2693" s="56" t="s">
        <v>1027</v>
      </c>
      <c r="E2693" s="56" t="s">
        <v>30</v>
      </c>
      <c r="F2693" s="271" t="s">
        <v>106</v>
      </c>
      <c r="G2693" s="168" t="s">
        <v>107</v>
      </c>
      <c r="H2693" s="169" t="s">
        <v>30</v>
      </c>
      <c r="I2693" s="59">
        <f t="shared" si="0"/>
        <v>43117</v>
      </c>
      <c r="J2693" s="61"/>
      <c r="K2693" s="61"/>
      <c r="L2693" s="60" t="s">
        <v>642</v>
      </c>
      <c r="M2693" s="56" t="s">
        <v>18419</v>
      </c>
      <c r="N2693" s="56" t="s">
        <v>13</v>
      </c>
      <c r="O2693" s="61"/>
      <c r="P2693" s="56" t="s">
        <v>17</v>
      </c>
      <c r="Q2693" s="59"/>
      <c r="R2693" s="61"/>
      <c r="S2693" s="61"/>
      <c r="T2693" s="61"/>
      <c r="U2693" s="66"/>
      <c r="V2693" s="61"/>
      <c r="W2693" s="61"/>
      <c r="X2693" s="56" t="s">
        <v>14</v>
      </c>
      <c r="Y2693" s="57">
        <v>43089</v>
      </c>
      <c r="Z2693" s="63">
        <v>13</v>
      </c>
      <c r="AA2693" s="64" t="s">
        <v>7906</v>
      </c>
      <c r="AB2693" s="61"/>
      <c r="AC2693" s="61"/>
      <c r="AD2693" s="61"/>
      <c r="AE2693" s="67" t="str">
        <f t="shared" si="1"/>
        <v>Dec</v>
      </c>
      <c r="AF2693" s="68" t="str">
        <f t="shared" si="2"/>
        <v>Dec</v>
      </c>
      <c r="AG2693" s="177">
        <f t="shared" si="6"/>
        <v>2</v>
      </c>
      <c r="AH2693" s="70">
        <f t="shared" si="5"/>
        <v>43117</v>
      </c>
      <c r="AI2693" s="71">
        <f ca="1"/>
        <v>-872</v>
      </c>
      <c r="AJ2693" s="71" t="str">
        <v>2017</v>
      </c>
      <c r="AK2693" s="70">
        <f t="shared" si="4"/>
        <v>43097</v>
      </c>
    </row>
    <row r="2694" spans="1:37" ht="14.4">
      <c r="A2694" s="239" t="s">
        <v>18422</v>
      </c>
      <c r="B2694" s="56" t="s">
        <v>89</v>
      </c>
      <c r="C2694" s="57">
        <v>43087</v>
      </c>
      <c r="D2694" s="56" t="s">
        <v>1027</v>
      </c>
      <c r="E2694" s="56" t="s">
        <v>30</v>
      </c>
      <c r="F2694" s="271" t="s">
        <v>106</v>
      </c>
      <c r="G2694" s="168" t="s">
        <v>107</v>
      </c>
      <c r="H2694" s="169" t="s">
        <v>30</v>
      </c>
      <c r="I2694" s="59">
        <f t="shared" si="0"/>
        <v>43117</v>
      </c>
      <c r="J2694" s="61"/>
      <c r="K2694" s="61"/>
      <c r="L2694" s="60" t="s">
        <v>642</v>
      </c>
      <c r="M2694" s="56" t="s">
        <v>18423</v>
      </c>
      <c r="N2694" s="56" t="s">
        <v>29</v>
      </c>
      <c r="O2694" s="61"/>
      <c r="P2694" s="56" t="s">
        <v>17</v>
      </c>
      <c r="Q2694" s="59"/>
      <c r="R2694" s="61"/>
      <c r="S2694" s="61"/>
      <c r="T2694" s="61"/>
      <c r="U2694" s="66"/>
      <c r="V2694" s="61"/>
      <c r="W2694" s="61"/>
      <c r="X2694" s="56" t="s">
        <v>14</v>
      </c>
      <c r="Y2694" s="57">
        <v>43089</v>
      </c>
      <c r="Z2694" s="63">
        <v>13</v>
      </c>
      <c r="AA2694" s="64" t="s">
        <v>7906</v>
      </c>
      <c r="AB2694" s="61"/>
      <c r="AC2694" s="61"/>
      <c r="AD2694" s="61"/>
      <c r="AE2694" s="67" t="str">
        <f t="shared" si="1"/>
        <v>Dec</v>
      </c>
      <c r="AF2694" s="68" t="str">
        <f t="shared" si="2"/>
        <v>Dec</v>
      </c>
      <c r="AG2694" s="177">
        <f t="shared" si="6"/>
        <v>2</v>
      </c>
      <c r="AH2694" s="70">
        <f t="shared" si="5"/>
        <v>43117</v>
      </c>
      <c r="AI2694" s="71">
        <f ca="1"/>
        <v>-872</v>
      </c>
      <c r="AJ2694" s="71" t="str">
        <v>2017</v>
      </c>
      <c r="AK2694" s="70">
        <f t="shared" si="4"/>
        <v>43097</v>
      </c>
    </row>
    <row r="2695" spans="1:37" ht="14.4">
      <c r="A2695" s="239" t="s">
        <v>18425</v>
      </c>
      <c r="B2695" s="56" t="s">
        <v>89</v>
      </c>
      <c r="C2695" s="57">
        <v>43086</v>
      </c>
      <c r="D2695" s="56" t="s">
        <v>131</v>
      </c>
      <c r="E2695" s="56" t="s">
        <v>30</v>
      </c>
      <c r="F2695" s="271" t="s">
        <v>106</v>
      </c>
      <c r="G2695" s="168" t="s">
        <v>107</v>
      </c>
      <c r="H2695" s="169" t="s">
        <v>30</v>
      </c>
      <c r="I2695" s="59">
        <f t="shared" si="0"/>
        <v>43116</v>
      </c>
      <c r="J2695" s="61"/>
      <c r="K2695" s="61"/>
      <c r="L2695" s="60" t="s">
        <v>145</v>
      </c>
      <c r="M2695" s="56" t="s">
        <v>18426</v>
      </c>
      <c r="N2695" s="56" t="s">
        <v>95</v>
      </c>
      <c r="O2695" s="56" t="s">
        <v>18427</v>
      </c>
      <c r="P2695" s="56" t="s">
        <v>133</v>
      </c>
      <c r="Q2695" s="59"/>
      <c r="R2695" s="61"/>
      <c r="S2695" s="61"/>
      <c r="T2695" s="61"/>
      <c r="U2695" s="66"/>
      <c r="V2695" s="61"/>
      <c r="W2695" s="61"/>
      <c r="X2695" s="56" t="s">
        <v>18</v>
      </c>
      <c r="Y2695" s="57">
        <v>43089</v>
      </c>
      <c r="Z2695" s="63">
        <v>13</v>
      </c>
      <c r="AA2695" s="95"/>
      <c r="AB2695" s="61"/>
      <c r="AC2695" s="61"/>
      <c r="AD2695" s="61"/>
      <c r="AE2695" s="67" t="str">
        <f t="shared" si="1"/>
        <v>Dec</v>
      </c>
      <c r="AF2695" s="68" t="str">
        <f t="shared" si="2"/>
        <v>Dec</v>
      </c>
      <c r="AG2695" s="177">
        <f t="shared" si="6"/>
        <v>3</v>
      </c>
      <c r="AH2695" s="70">
        <f t="shared" si="5"/>
        <v>43116</v>
      </c>
      <c r="AI2695" s="71">
        <f ca="1"/>
        <v>-873</v>
      </c>
      <c r="AJ2695" s="71" t="str">
        <v>2017</v>
      </c>
      <c r="AK2695" s="70">
        <f t="shared" si="4"/>
        <v>43096</v>
      </c>
    </row>
    <row r="2696" spans="1:37" ht="14.4">
      <c r="A2696" s="239" t="s">
        <v>18428</v>
      </c>
      <c r="B2696" s="56" t="s">
        <v>89</v>
      </c>
      <c r="C2696" s="57">
        <v>43082</v>
      </c>
      <c r="D2696" s="56" t="s">
        <v>90</v>
      </c>
      <c r="E2696" s="56" t="s">
        <v>129</v>
      </c>
      <c r="F2696" s="271" t="s">
        <v>106</v>
      </c>
      <c r="G2696" s="168" t="s">
        <v>107</v>
      </c>
      <c r="H2696" s="169" t="s">
        <v>129</v>
      </c>
      <c r="I2696" s="59">
        <f t="shared" si="0"/>
        <v>43112</v>
      </c>
      <c r="J2696" s="61"/>
      <c r="K2696" s="61"/>
      <c r="L2696" s="60" t="s">
        <v>18429</v>
      </c>
      <c r="M2696" s="56" t="s">
        <v>18429</v>
      </c>
      <c r="N2696" s="56" t="s">
        <v>44</v>
      </c>
      <c r="O2696" s="56" t="s">
        <v>18137</v>
      </c>
      <c r="P2696" s="56" t="s">
        <v>17</v>
      </c>
      <c r="Q2696" s="59"/>
      <c r="R2696" s="61"/>
      <c r="S2696" s="61"/>
      <c r="T2696" s="61"/>
      <c r="U2696" s="66"/>
      <c r="V2696" s="61"/>
      <c r="W2696" s="61"/>
      <c r="X2696" s="56" t="s">
        <v>18</v>
      </c>
      <c r="Y2696" s="57">
        <v>43089</v>
      </c>
      <c r="Z2696" s="63">
        <v>13</v>
      </c>
      <c r="AA2696" s="64" t="s">
        <v>18430</v>
      </c>
      <c r="AB2696" s="61"/>
      <c r="AC2696" s="61"/>
      <c r="AD2696" s="61"/>
      <c r="AE2696" s="67" t="str">
        <f t="shared" si="1"/>
        <v>Dec</v>
      </c>
      <c r="AF2696" s="68" t="str">
        <f t="shared" si="2"/>
        <v>Dec</v>
      </c>
      <c r="AG2696" s="177">
        <f t="shared" si="6"/>
        <v>7</v>
      </c>
      <c r="AH2696" s="70">
        <f t="shared" si="5"/>
        <v>43112</v>
      </c>
      <c r="AI2696" s="71">
        <f ca="1"/>
        <v>-877</v>
      </c>
      <c r="AJ2696" s="71" t="str">
        <v>2017</v>
      </c>
      <c r="AK2696" s="70">
        <f t="shared" si="4"/>
        <v>43092</v>
      </c>
    </row>
    <row r="2697" spans="1:37" ht="14.4">
      <c r="A2697" s="239" t="s">
        <v>18431</v>
      </c>
      <c r="B2697" s="56" t="s">
        <v>89</v>
      </c>
      <c r="C2697" s="57">
        <v>43083</v>
      </c>
      <c r="D2697" s="56" t="s">
        <v>1027</v>
      </c>
      <c r="E2697" s="56" t="s">
        <v>32</v>
      </c>
      <c r="F2697" s="271" t="s">
        <v>106</v>
      </c>
      <c r="G2697" s="168" t="s">
        <v>177</v>
      </c>
      <c r="H2697" s="169" t="s">
        <v>32</v>
      </c>
      <c r="I2697" s="59">
        <f t="shared" si="0"/>
        <v>43113</v>
      </c>
      <c r="J2697" s="61"/>
      <c r="K2697" s="61"/>
      <c r="L2697" s="60" t="s">
        <v>18432</v>
      </c>
      <c r="M2697" s="61"/>
      <c r="N2697" s="61"/>
      <c r="O2697" s="61"/>
      <c r="P2697" s="56" t="s">
        <v>96</v>
      </c>
      <c r="Q2697" s="59"/>
      <c r="R2697" s="61"/>
      <c r="S2697" s="61"/>
      <c r="T2697" s="61"/>
      <c r="U2697" s="66"/>
      <c r="V2697" s="61"/>
      <c r="W2697" s="61"/>
      <c r="X2697" s="61"/>
      <c r="Y2697" s="57">
        <v>43089</v>
      </c>
      <c r="Z2697" s="75"/>
      <c r="AA2697" s="64" t="s">
        <v>18433</v>
      </c>
      <c r="AB2697" s="61"/>
      <c r="AC2697" s="61"/>
      <c r="AD2697" s="61"/>
      <c r="AE2697" s="67" t="str">
        <f t="shared" si="1"/>
        <v>Dec</v>
      </c>
      <c r="AF2697" s="68" t="str">
        <f t="shared" si="2"/>
        <v>Dec</v>
      </c>
      <c r="AG2697" s="177">
        <f t="shared" si="6"/>
        <v>6</v>
      </c>
      <c r="AH2697" s="70">
        <f t="shared" si="5"/>
        <v>43113</v>
      </c>
      <c r="AI2697" s="71">
        <f ca="1"/>
        <v>-876</v>
      </c>
      <c r="AJ2697" s="71" t="str">
        <v>2017</v>
      </c>
      <c r="AK2697" s="70">
        <f t="shared" si="4"/>
        <v>43093</v>
      </c>
    </row>
    <row r="2698" spans="1:37" ht="14.4">
      <c r="A2698" s="239" t="s">
        <v>18434</v>
      </c>
      <c r="B2698" s="56" t="s">
        <v>89</v>
      </c>
      <c r="C2698" s="57">
        <v>43060</v>
      </c>
      <c r="D2698" s="56" t="s">
        <v>131</v>
      </c>
      <c r="E2698" s="56" t="s">
        <v>30</v>
      </c>
      <c r="F2698" s="271" t="s">
        <v>106</v>
      </c>
      <c r="G2698" s="168" t="s">
        <v>107</v>
      </c>
      <c r="H2698" s="169" t="s">
        <v>30</v>
      </c>
      <c r="I2698" s="59">
        <f t="shared" si="0"/>
        <v>43090</v>
      </c>
      <c r="J2698" s="61"/>
      <c r="K2698" s="61"/>
      <c r="L2698" s="60" t="s">
        <v>4096</v>
      </c>
      <c r="M2698" s="56" t="s">
        <v>18435</v>
      </c>
      <c r="N2698" s="61"/>
      <c r="O2698" s="61"/>
      <c r="P2698" s="61"/>
      <c r="Q2698" s="59"/>
      <c r="R2698" s="61"/>
      <c r="S2698" s="61"/>
      <c r="T2698" s="61"/>
      <c r="U2698" s="66"/>
      <c r="V2698" s="61"/>
      <c r="W2698" s="61"/>
      <c r="X2698" s="61"/>
      <c r="Y2698" s="59"/>
      <c r="Z2698" s="75"/>
      <c r="AA2698" s="64" t="s">
        <v>18436</v>
      </c>
      <c r="AB2698" s="61"/>
      <c r="AC2698" s="61"/>
      <c r="AD2698" s="61"/>
      <c r="AE2698" s="67" t="str">
        <f t="shared" si="1"/>
        <v>Nov</v>
      </c>
      <c r="AF2698" s="68" t="str">
        <f t="shared" si="2"/>
        <v/>
      </c>
      <c r="AG2698" s="177" t="str">
        <f t="shared" si="6"/>
        <v/>
      </c>
      <c r="AH2698" s="70">
        <f t="shared" si="5"/>
        <v>43090</v>
      </c>
      <c r="AI2698" s="71">
        <f ca="1"/>
        <v>-899</v>
      </c>
      <c r="AJ2698" s="71" t="str">
        <v>2017</v>
      </c>
      <c r="AK2698" s="70">
        <f t="shared" si="4"/>
        <v>43070</v>
      </c>
    </row>
    <row r="2699" spans="1:37" ht="14.4">
      <c r="A2699" s="239" t="s">
        <v>18440</v>
      </c>
      <c r="B2699" s="56" t="s">
        <v>89</v>
      </c>
      <c r="C2699" s="57">
        <v>43070</v>
      </c>
      <c r="D2699" s="56" t="s">
        <v>131</v>
      </c>
      <c r="E2699" s="56" t="s">
        <v>30</v>
      </c>
      <c r="F2699" s="271" t="s">
        <v>106</v>
      </c>
      <c r="G2699" s="168" t="s">
        <v>107</v>
      </c>
      <c r="H2699" s="169" t="s">
        <v>30</v>
      </c>
      <c r="I2699" s="59">
        <f t="shared" si="0"/>
        <v>43100</v>
      </c>
      <c r="J2699" s="61"/>
      <c r="K2699" s="61"/>
      <c r="L2699" s="60" t="s">
        <v>18442</v>
      </c>
      <c r="M2699" s="56" t="s">
        <v>18443</v>
      </c>
      <c r="N2699" s="61"/>
      <c r="O2699" s="61"/>
      <c r="P2699" s="61"/>
      <c r="Q2699" s="59"/>
      <c r="R2699" s="61"/>
      <c r="S2699" s="61"/>
      <c r="T2699" s="61"/>
      <c r="U2699" s="66"/>
      <c r="V2699" s="61"/>
      <c r="W2699" s="61"/>
      <c r="X2699" s="61"/>
      <c r="Y2699" s="59"/>
      <c r="Z2699" s="75"/>
      <c r="AA2699" s="64" t="s">
        <v>18436</v>
      </c>
      <c r="AB2699" s="61"/>
      <c r="AC2699" s="61"/>
      <c r="AD2699" s="61"/>
      <c r="AE2699" s="67" t="str">
        <f t="shared" si="1"/>
        <v>Dec</v>
      </c>
      <c r="AF2699" s="68" t="str">
        <f t="shared" si="2"/>
        <v/>
      </c>
      <c r="AG2699" s="177" t="str">
        <f t="shared" si="6"/>
        <v/>
      </c>
      <c r="AH2699" s="70">
        <f t="shared" si="5"/>
        <v>43100</v>
      </c>
      <c r="AI2699" s="71">
        <f ca="1"/>
        <v>-889</v>
      </c>
      <c r="AJ2699" s="71" t="str">
        <v>2017</v>
      </c>
      <c r="AK2699" s="70">
        <f t="shared" si="4"/>
        <v>43080</v>
      </c>
    </row>
    <row r="2700" spans="1:37" ht="14.4">
      <c r="A2700" s="239" t="s">
        <v>18445</v>
      </c>
      <c r="B2700" s="56" t="s">
        <v>89</v>
      </c>
      <c r="C2700" s="57">
        <v>43089</v>
      </c>
      <c r="D2700" s="56" t="s">
        <v>90</v>
      </c>
      <c r="E2700" s="56" t="s">
        <v>140</v>
      </c>
      <c r="F2700" s="271" t="s">
        <v>106</v>
      </c>
      <c r="G2700" s="168" t="s">
        <v>107</v>
      </c>
      <c r="H2700" s="169" t="s">
        <v>140</v>
      </c>
      <c r="I2700" s="59">
        <f t="shared" si="0"/>
        <v>43119</v>
      </c>
      <c r="J2700" s="61"/>
      <c r="K2700" s="61"/>
      <c r="L2700" s="60" t="s">
        <v>18447</v>
      </c>
      <c r="M2700" s="56" t="s">
        <v>18448</v>
      </c>
      <c r="N2700" s="61"/>
      <c r="O2700" s="61"/>
      <c r="P2700" s="61"/>
      <c r="Q2700" s="59"/>
      <c r="R2700" s="61"/>
      <c r="S2700" s="61"/>
      <c r="T2700" s="61"/>
      <c r="U2700" s="66"/>
      <c r="V2700" s="61"/>
      <c r="W2700" s="61"/>
      <c r="X2700" s="56" t="s">
        <v>14</v>
      </c>
      <c r="Y2700" s="57">
        <v>43089</v>
      </c>
      <c r="Z2700" s="63">
        <v>6</v>
      </c>
      <c r="AA2700" s="64" t="s">
        <v>16183</v>
      </c>
      <c r="AB2700" s="61"/>
      <c r="AC2700" s="61"/>
      <c r="AD2700" s="61"/>
      <c r="AE2700" s="67" t="str">
        <f t="shared" si="1"/>
        <v>Dec</v>
      </c>
      <c r="AF2700" s="68" t="str">
        <f t="shared" si="2"/>
        <v>Dec</v>
      </c>
      <c r="AG2700" s="177">
        <f t="shared" si="6"/>
        <v>0</v>
      </c>
      <c r="AH2700" s="70">
        <f t="shared" si="5"/>
        <v>43119</v>
      </c>
      <c r="AI2700" s="71">
        <f ca="1"/>
        <v>-870</v>
      </c>
      <c r="AJ2700" s="71" t="str">
        <v>2017</v>
      </c>
      <c r="AK2700" s="70">
        <f t="shared" si="4"/>
        <v>43099</v>
      </c>
    </row>
    <row r="2701" spans="1:37" ht="14.4">
      <c r="A2701" s="239" t="s">
        <v>18450</v>
      </c>
      <c r="B2701" s="56" t="s">
        <v>89</v>
      </c>
      <c r="C2701" s="57">
        <v>43089</v>
      </c>
      <c r="D2701" s="56" t="s">
        <v>90</v>
      </c>
      <c r="E2701" s="56" t="s">
        <v>30</v>
      </c>
      <c r="F2701" s="271" t="s">
        <v>106</v>
      </c>
      <c r="G2701" s="168" t="s">
        <v>107</v>
      </c>
      <c r="H2701" s="169" t="s">
        <v>30</v>
      </c>
      <c r="I2701" s="59">
        <f t="shared" si="0"/>
        <v>43119</v>
      </c>
      <c r="J2701" s="61"/>
      <c r="K2701" s="61"/>
      <c r="L2701" s="60" t="s">
        <v>31</v>
      </c>
      <c r="M2701" s="56" t="s">
        <v>18452</v>
      </c>
      <c r="N2701" s="56" t="s">
        <v>27</v>
      </c>
      <c r="O2701" s="56" t="s">
        <v>18453</v>
      </c>
      <c r="P2701" s="56" t="s">
        <v>17</v>
      </c>
      <c r="Q2701" s="59"/>
      <c r="R2701" s="61"/>
      <c r="S2701" s="61"/>
      <c r="T2701" s="61"/>
      <c r="U2701" s="66"/>
      <c r="V2701" s="61"/>
      <c r="W2701" s="61"/>
      <c r="X2701" s="56" t="s">
        <v>18</v>
      </c>
      <c r="Y2701" s="57">
        <v>43089</v>
      </c>
      <c r="Z2701" s="63">
        <v>13</v>
      </c>
      <c r="AA2701" s="95"/>
      <c r="AB2701" s="61"/>
      <c r="AC2701" s="61"/>
      <c r="AD2701" s="61"/>
      <c r="AE2701" s="67" t="str">
        <f t="shared" si="1"/>
        <v>Dec</v>
      </c>
      <c r="AF2701" s="68" t="str">
        <f t="shared" si="2"/>
        <v>Dec</v>
      </c>
      <c r="AG2701" s="177">
        <f t="shared" si="6"/>
        <v>0</v>
      </c>
      <c r="AH2701" s="70">
        <f t="shared" si="5"/>
        <v>43119</v>
      </c>
      <c r="AI2701" s="71">
        <f ca="1"/>
        <v>-870</v>
      </c>
      <c r="AJ2701" s="71" t="str">
        <v>2017</v>
      </c>
      <c r="AK2701" s="70">
        <f t="shared" si="4"/>
        <v>43099</v>
      </c>
    </row>
    <row r="2702" spans="1:37" ht="14.4">
      <c r="A2702" s="239" t="s">
        <v>18454</v>
      </c>
      <c r="B2702" s="56" t="s">
        <v>89</v>
      </c>
      <c r="C2702" s="57">
        <v>43089</v>
      </c>
      <c r="D2702" s="56" t="s">
        <v>1027</v>
      </c>
      <c r="E2702" s="56" t="s">
        <v>196</v>
      </c>
      <c r="F2702" s="271" t="s">
        <v>214</v>
      </c>
      <c r="G2702" s="168" t="s">
        <v>214</v>
      </c>
      <c r="H2702" s="169" t="s">
        <v>15779</v>
      </c>
      <c r="I2702" s="57">
        <f t="shared" si="0"/>
        <v>43119</v>
      </c>
      <c r="J2702" s="56" t="s">
        <v>18</v>
      </c>
      <c r="K2702" s="56" t="s">
        <v>18</v>
      </c>
      <c r="L2702" s="60" t="s">
        <v>18456</v>
      </c>
      <c r="M2702" s="56" t="s">
        <v>18457</v>
      </c>
      <c r="N2702" s="56" t="s">
        <v>27</v>
      </c>
      <c r="O2702" s="56" t="s">
        <v>18458</v>
      </c>
      <c r="P2702" s="56" t="s">
        <v>96</v>
      </c>
      <c r="Q2702" s="57"/>
      <c r="R2702" s="56" t="s">
        <v>108</v>
      </c>
      <c r="S2702" s="56"/>
      <c r="T2702" s="61"/>
      <c r="U2702" s="56" t="s">
        <v>108</v>
      </c>
      <c r="V2702" s="61" t="s">
        <v>108</v>
      </c>
      <c r="W2702" s="61"/>
      <c r="X2702" s="56" t="s">
        <v>18</v>
      </c>
      <c r="Y2702" s="57">
        <v>43098</v>
      </c>
      <c r="Z2702" s="75"/>
      <c r="AA2702" s="64" t="s">
        <v>18459</v>
      </c>
      <c r="AB2702" s="56" t="s">
        <v>5415</v>
      </c>
      <c r="AC2702" s="61"/>
      <c r="AD2702" s="61"/>
      <c r="AE2702" s="67" t="str">
        <f t="shared" si="1"/>
        <v>Dec</v>
      </c>
      <c r="AF2702" s="68" t="str">
        <f t="shared" si="2"/>
        <v>Dec</v>
      </c>
      <c r="AG2702" s="177">
        <f t="shared" si="6"/>
        <v>9</v>
      </c>
      <c r="AH2702" s="70">
        <f t="shared" si="5"/>
        <v>43119</v>
      </c>
      <c r="AI2702" s="71">
        <f ca="1"/>
        <v>-870</v>
      </c>
      <c r="AJ2702" s="71" t="str">
        <v>2017</v>
      </c>
      <c r="AK2702" s="70">
        <f t="shared" si="4"/>
        <v>43099</v>
      </c>
    </row>
    <row r="2703" spans="1:37" ht="14.4">
      <c r="A2703" s="239" t="s">
        <v>18460</v>
      </c>
      <c r="B2703" s="56" t="s">
        <v>89</v>
      </c>
      <c r="C2703" s="57">
        <v>43090</v>
      </c>
      <c r="D2703" s="56" t="s">
        <v>1027</v>
      </c>
      <c r="E2703" s="56" t="s">
        <v>140</v>
      </c>
      <c r="F2703" s="271" t="s">
        <v>106</v>
      </c>
      <c r="G2703" s="168" t="s">
        <v>107</v>
      </c>
      <c r="H2703" s="169" t="s">
        <v>140</v>
      </c>
      <c r="I2703" s="59">
        <f t="shared" si="0"/>
        <v>43120</v>
      </c>
      <c r="J2703" s="61"/>
      <c r="K2703" s="61"/>
      <c r="L2703" s="60" t="s">
        <v>745</v>
      </c>
      <c r="M2703" s="56" t="s">
        <v>18461</v>
      </c>
      <c r="N2703" s="61"/>
      <c r="O2703" s="61"/>
      <c r="P2703" s="61"/>
      <c r="Q2703" s="59"/>
      <c r="R2703" s="61"/>
      <c r="S2703" s="61"/>
      <c r="T2703" s="61"/>
      <c r="U2703" s="66"/>
      <c r="V2703" s="61"/>
      <c r="W2703" s="61"/>
      <c r="X2703" s="56" t="s">
        <v>14</v>
      </c>
      <c r="Y2703" s="57">
        <v>43090</v>
      </c>
      <c r="Z2703" s="63">
        <v>6</v>
      </c>
      <c r="AA2703" s="64" t="s">
        <v>18462</v>
      </c>
      <c r="AB2703" s="61"/>
      <c r="AC2703" s="61"/>
      <c r="AD2703" s="61"/>
      <c r="AE2703" s="67" t="str">
        <f t="shared" si="1"/>
        <v>Dec</v>
      </c>
      <c r="AF2703" s="68" t="str">
        <f t="shared" si="2"/>
        <v>Dec</v>
      </c>
      <c r="AG2703" s="177">
        <f t="shared" si="6"/>
        <v>0</v>
      </c>
      <c r="AH2703" s="70">
        <f t="shared" si="5"/>
        <v>43120</v>
      </c>
      <c r="AI2703" s="71">
        <f ca="1"/>
        <v>-869</v>
      </c>
      <c r="AJ2703" s="71" t="str">
        <v>2017</v>
      </c>
      <c r="AK2703" s="70">
        <f t="shared" si="4"/>
        <v>43100</v>
      </c>
    </row>
    <row r="2704" spans="1:37" ht="14.4">
      <c r="A2704" s="239" t="s">
        <v>18463</v>
      </c>
      <c r="B2704" s="56" t="s">
        <v>89</v>
      </c>
      <c r="C2704" s="57">
        <v>43090</v>
      </c>
      <c r="D2704" s="56" t="s">
        <v>90</v>
      </c>
      <c r="E2704" s="56" t="s">
        <v>15779</v>
      </c>
      <c r="F2704" s="271" t="s">
        <v>214</v>
      </c>
      <c r="G2704" s="168" t="s">
        <v>214</v>
      </c>
      <c r="H2704" s="169" t="s">
        <v>2445</v>
      </c>
      <c r="I2704" s="57">
        <f t="shared" si="0"/>
        <v>43120</v>
      </c>
      <c r="J2704" s="56" t="s">
        <v>18</v>
      </c>
      <c r="K2704" s="56" t="s">
        <v>14</v>
      </c>
      <c r="L2704" s="60" t="s">
        <v>18464</v>
      </c>
      <c r="M2704" s="56" t="s">
        <v>18465</v>
      </c>
      <c r="N2704" s="56" t="s">
        <v>114</v>
      </c>
      <c r="O2704" s="61"/>
      <c r="P2704" s="56" t="s">
        <v>96</v>
      </c>
      <c r="Q2704" s="57"/>
      <c r="R2704" s="56" t="s">
        <v>108</v>
      </c>
      <c r="S2704" s="56"/>
      <c r="T2704" s="61"/>
      <c r="U2704" s="56" t="s">
        <v>108</v>
      </c>
      <c r="V2704" s="61" t="s">
        <v>108</v>
      </c>
      <c r="W2704" s="61"/>
      <c r="X2704" s="56" t="s">
        <v>14</v>
      </c>
      <c r="Y2704" s="57">
        <v>42738</v>
      </c>
      <c r="Z2704" s="75"/>
      <c r="AA2704" s="64" t="s">
        <v>18466</v>
      </c>
      <c r="AB2704" s="56" t="s">
        <v>3872</v>
      </c>
      <c r="AC2704" s="61"/>
      <c r="AD2704" s="61"/>
      <c r="AE2704" s="67" t="str">
        <f t="shared" si="1"/>
        <v>Dec</v>
      </c>
      <c r="AF2704" s="68" t="str">
        <f t="shared" si="2"/>
        <v>Jan</v>
      </c>
      <c r="AG2704" s="177">
        <f t="shared" si="6"/>
        <v>-352</v>
      </c>
      <c r="AH2704" s="70">
        <f t="shared" si="5"/>
        <v>43120</v>
      </c>
      <c r="AI2704" s="71">
        <f ca="1"/>
        <v>-869</v>
      </c>
      <c r="AJ2704" s="71" t="str">
        <v>2017</v>
      </c>
      <c r="AK2704" s="70">
        <f t="shared" si="4"/>
        <v>43100</v>
      </c>
    </row>
    <row r="2705" spans="1:37" ht="14.4">
      <c r="A2705" s="239" t="s">
        <v>18467</v>
      </c>
      <c r="B2705" s="56" t="s">
        <v>89</v>
      </c>
      <c r="C2705" s="57">
        <v>43090</v>
      </c>
      <c r="D2705" s="56" t="s">
        <v>90</v>
      </c>
      <c r="E2705" s="56" t="s">
        <v>15779</v>
      </c>
      <c r="F2705" s="271" t="s">
        <v>214</v>
      </c>
      <c r="G2705" s="168" t="s">
        <v>214</v>
      </c>
      <c r="H2705" s="169" t="s">
        <v>2445</v>
      </c>
      <c r="I2705" s="57">
        <f t="shared" si="0"/>
        <v>43120</v>
      </c>
      <c r="J2705" s="56" t="s">
        <v>14</v>
      </c>
      <c r="K2705" s="56" t="s">
        <v>14</v>
      </c>
      <c r="L2705" s="60" t="s">
        <v>18468</v>
      </c>
      <c r="M2705" s="61"/>
      <c r="N2705" s="56" t="s">
        <v>44</v>
      </c>
      <c r="O2705" s="56" t="s">
        <v>18469</v>
      </c>
      <c r="P2705" s="56" t="s">
        <v>96</v>
      </c>
      <c r="Q2705" s="57"/>
      <c r="R2705" s="56" t="s">
        <v>108</v>
      </c>
      <c r="S2705" s="56"/>
      <c r="T2705" s="61"/>
      <c r="U2705" s="56" t="s">
        <v>108</v>
      </c>
      <c r="V2705" s="61" t="s">
        <v>108</v>
      </c>
      <c r="W2705" s="61"/>
      <c r="X2705" s="56" t="s">
        <v>14</v>
      </c>
      <c r="Y2705" s="57">
        <v>43090</v>
      </c>
      <c r="Z2705" s="75"/>
      <c r="AA2705" s="64" t="s">
        <v>18470</v>
      </c>
      <c r="AB2705" s="56" t="s">
        <v>224</v>
      </c>
      <c r="AC2705" s="61"/>
      <c r="AD2705" s="61"/>
      <c r="AE2705" s="67" t="str">
        <f t="shared" si="1"/>
        <v>Dec</v>
      </c>
      <c r="AF2705" s="68" t="str">
        <f t="shared" si="2"/>
        <v>Dec</v>
      </c>
      <c r="AG2705" s="177">
        <f t="shared" si="6"/>
        <v>0</v>
      </c>
      <c r="AH2705" s="70">
        <f t="shared" si="5"/>
        <v>43120</v>
      </c>
      <c r="AI2705" s="71">
        <f ca="1"/>
        <v>-869</v>
      </c>
      <c r="AJ2705" s="71" t="str">
        <v>2017</v>
      </c>
      <c r="AK2705" s="70">
        <f t="shared" si="4"/>
        <v>43100</v>
      </c>
    </row>
    <row r="2706" spans="1:37" ht="14.4">
      <c r="A2706" s="239" t="s">
        <v>18471</v>
      </c>
      <c r="B2706" s="56" t="s">
        <v>89</v>
      </c>
      <c r="C2706" s="57">
        <v>43090</v>
      </c>
      <c r="D2706" s="56" t="s">
        <v>1027</v>
      </c>
      <c r="E2706" s="56" t="s">
        <v>15779</v>
      </c>
      <c r="F2706" s="271" t="s">
        <v>214</v>
      </c>
      <c r="G2706" s="168" t="s">
        <v>214</v>
      </c>
      <c r="H2706" s="169" t="s">
        <v>2445</v>
      </c>
      <c r="I2706" s="57">
        <f t="shared" si="0"/>
        <v>43120</v>
      </c>
      <c r="J2706" s="56" t="s">
        <v>18</v>
      </c>
      <c r="K2706" s="56" t="s">
        <v>18</v>
      </c>
      <c r="L2706" s="60" t="s">
        <v>18472</v>
      </c>
      <c r="M2706" s="56" t="s">
        <v>18472</v>
      </c>
      <c r="N2706" s="56" t="s">
        <v>16</v>
      </c>
      <c r="O2706" s="56" t="s">
        <v>18473</v>
      </c>
      <c r="P2706" s="56" t="s">
        <v>96</v>
      </c>
      <c r="Q2706" s="57"/>
      <c r="R2706" s="56" t="s">
        <v>18</v>
      </c>
      <c r="S2706" s="56" t="s">
        <v>18</v>
      </c>
      <c r="T2706" s="61"/>
      <c r="U2706" s="56" t="s">
        <v>108</v>
      </c>
      <c r="V2706" s="61" t="s">
        <v>108</v>
      </c>
      <c r="W2706" s="61"/>
      <c r="X2706" s="56" t="s">
        <v>18</v>
      </c>
      <c r="Y2706" s="57">
        <v>42738</v>
      </c>
      <c r="Z2706" s="75"/>
      <c r="AA2706" s="64" t="s">
        <v>18474</v>
      </c>
      <c r="AB2706" s="56" t="s">
        <v>5415</v>
      </c>
      <c r="AC2706" s="61"/>
      <c r="AD2706" s="61"/>
      <c r="AE2706" s="67" t="str">
        <f t="shared" si="1"/>
        <v>Dec</v>
      </c>
      <c r="AF2706" s="68" t="str">
        <f t="shared" si="2"/>
        <v>Jan</v>
      </c>
      <c r="AG2706" s="177">
        <f t="shared" si="6"/>
        <v>-352</v>
      </c>
      <c r="AH2706" s="70">
        <f t="shared" si="5"/>
        <v>43120</v>
      </c>
      <c r="AI2706" s="71">
        <f ca="1"/>
        <v>-869</v>
      </c>
      <c r="AJ2706" s="71" t="str">
        <v>2017</v>
      </c>
      <c r="AK2706" s="70">
        <f t="shared" si="4"/>
        <v>43100</v>
      </c>
    </row>
    <row r="2707" spans="1:37" ht="14.4">
      <c r="A2707" s="239" t="s">
        <v>18475</v>
      </c>
      <c r="B2707" s="56" t="s">
        <v>89</v>
      </c>
      <c r="C2707" s="57">
        <v>43090</v>
      </c>
      <c r="D2707" s="56" t="s">
        <v>1027</v>
      </c>
      <c r="E2707" s="56" t="s">
        <v>15779</v>
      </c>
      <c r="F2707" s="271" t="s">
        <v>214</v>
      </c>
      <c r="G2707" s="168" t="s">
        <v>214</v>
      </c>
      <c r="H2707" s="169" t="s">
        <v>2445</v>
      </c>
      <c r="I2707" s="57">
        <f t="shared" si="0"/>
        <v>43120</v>
      </c>
      <c r="J2707" s="56" t="s">
        <v>18</v>
      </c>
      <c r="K2707" s="56" t="s">
        <v>18</v>
      </c>
      <c r="L2707" s="60" t="s">
        <v>18476</v>
      </c>
      <c r="M2707" s="56" t="s">
        <v>18477</v>
      </c>
      <c r="N2707" s="61"/>
      <c r="O2707" s="61"/>
      <c r="P2707" s="56" t="s">
        <v>96</v>
      </c>
      <c r="Q2707" s="57"/>
      <c r="R2707" s="56" t="s">
        <v>108</v>
      </c>
      <c r="S2707" s="56" t="s">
        <v>18</v>
      </c>
      <c r="T2707" s="61"/>
      <c r="U2707" s="56" t="s">
        <v>108</v>
      </c>
      <c r="V2707" s="56" t="s">
        <v>108</v>
      </c>
      <c r="W2707" s="61"/>
      <c r="X2707" s="56" t="s">
        <v>18</v>
      </c>
      <c r="Y2707" s="57">
        <v>43129</v>
      </c>
      <c r="Z2707" s="75"/>
      <c r="AA2707" s="64" t="s">
        <v>18478</v>
      </c>
      <c r="AB2707" s="56" t="s">
        <v>5415</v>
      </c>
      <c r="AC2707" s="61"/>
      <c r="AD2707" s="61"/>
      <c r="AE2707" s="67" t="str">
        <f t="shared" si="1"/>
        <v>Dec</v>
      </c>
      <c r="AF2707" s="68" t="str">
        <f t="shared" si="2"/>
        <v>Jan</v>
      </c>
      <c r="AG2707" s="177">
        <f t="shared" si="6"/>
        <v>39</v>
      </c>
      <c r="AH2707" s="70">
        <f t="shared" si="5"/>
        <v>43120</v>
      </c>
      <c r="AI2707" s="71">
        <f ca="1"/>
        <v>-869</v>
      </c>
      <c r="AJ2707" s="71" t="str">
        <v>2017</v>
      </c>
      <c r="AK2707" s="70">
        <f t="shared" si="4"/>
        <v>43100</v>
      </c>
    </row>
    <row r="2708" spans="1:37" ht="14.4">
      <c r="A2708" s="239" t="s">
        <v>18479</v>
      </c>
      <c r="B2708" s="56" t="s">
        <v>89</v>
      </c>
      <c r="C2708" s="57">
        <v>43090</v>
      </c>
      <c r="D2708" s="56" t="s">
        <v>90</v>
      </c>
      <c r="E2708" s="56" t="s">
        <v>140</v>
      </c>
      <c r="F2708" s="271" t="s">
        <v>106</v>
      </c>
      <c r="G2708" s="168" t="s">
        <v>107</v>
      </c>
      <c r="H2708" s="169" t="s">
        <v>140</v>
      </c>
      <c r="I2708" s="59">
        <f t="shared" si="0"/>
        <v>43120</v>
      </c>
      <c r="J2708" s="56" t="s">
        <v>1946</v>
      </c>
      <c r="K2708" s="56" t="s">
        <v>6453</v>
      </c>
      <c r="L2708" s="60" t="s">
        <v>18480</v>
      </c>
      <c r="M2708" s="56" t="s">
        <v>18481</v>
      </c>
      <c r="N2708" s="56" t="s">
        <v>249</v>
      </c>
      <c r="O2708" s="61"/>
      <c r="P2708" s="61"/>
      <c r="Q2708" s="59"/>
      <c r="R2708" s="61"/>
      <c r="S2708" s="61"/>
      <c r="T2708" s="61"/>
      <c r="U2708" s="66"/>
      <c r="V2708" s="61"/>
      <c r="W2708" s="61"/>
      <c r="X2708" s="56" t="s">
        <v>14</v>
      </c>
      <c r="Y2708" s="57">
        <v>43090</v>
      </c>
      <c r="Z2708" s="63">
        <v>6</v>
      </c>
      <c r="AA2708" s="64" t="s">
        <v>18482</v>
      </c>
      <c r="AB2708" s="61"/>
      <c r="AC2708" s="61"/>
      <c r="AD2708" s="61"/>
      <c r="AE2708" s="67" t="str">
        <f t="shared" si="1"/>
        <v>Dec</v>
      </c>
      <c r="AF2708" s="68" t="str">
        <f t="shared" si="2"/>
        <v>Dec</v>
      </c>
      <c r="AG2708" s="177">
        <f t="shared" si="6"/>
        <v>0</v>
      </c>
      <c r="AH2708" s="70">
        <f t="shared" si="5"/>
        <v>43120</v>
      </c>
      <c r="AI2708" s="71">
        <f ca="1"/>
        <v>-869</v>
      </c>
      <c r="AJ2708" s="71" t="str">
        <v>2017</v>
      </c>
      <c r="AK2708" s="70">
        <f t="shared" si="4"/>
        <v>43100</v>
      </c>
    </row>
    <row r="2709" spans="1:37" ht="14.4">
      <c r="A2709" s="239" t="s">
        <v>18483</v>
      </c>
      <c r="B2709" s="56" t="s">
        <v>89</v>
      </c>
      <c r="C2709" s="57">
        <v>43090</v>
      </c>
      <c r="D2709" s="56" t="s">
        <v>1027</v>
      </c>
      <c r="E2709" s="56" t="s">
        <v>15779</v>
      </c>
      <c r="F2709" s="271" t="s">
        <v>214</v>
      </c>
      <c r="G2709" s="168" t="s">
        <v>214</v>
      </c>
      <c r="H2709" s="169" t="s">
        <v>2445</v>
      </c>
      <c r="I2709" s="57">
        <f t="shared" si="0"/>
        <v>43120</v>
      </c>
      <c r="J2709" s="56" t="s">
        <v>14</v>
      </c>
      <c r="K2709" s="56" t="s">
        <v>14</v>
      </c>
      <c r="L2709" s="60" t="s">
        <v>18484</v>
      </c>
      <c r="M2709" s="61"/>
      <c r="N2709" s="56" t="s">
        <v>143</v>
      </c>
      <c r="O2709" s="56" t="s">
        <v>18485</v>
      </c>
      <c r="P2709" s="56" t="s">
        <v>96</v>
      </c>
      <c r="Q2709" s="57"/>
      <c r="R2709" s="56" t="s">
        <v>108</v>
      </c>
      <c r="S2709" s="56"/>
      <c r="T2709" s="61"/>
      <c r="U2709" s="56" t="s">
        <v>108</v>
      </c>
      <c r="V2709" s="56" t="s">
        <v>108</v>
      </c>
      <c r="W2709" s="61"/>
      <c r="X2709" s="56" t="s">
        <v>14</v>
      </c>
      <c r="Y2709" s="57"/>
      <c r="Z2709" s="75"/>
      <c r="AA2709" s="64" t="s">
        <v>18486</v>
      </c>
      <c r="AB2709" s="61"/>
      <c r="AC2709" s="61"/>
      <c r="AD2709" s="61"/>
      <c r="AE2709" s="67" t="str">
        <f t="shared" si="1"/>
        <v>Dec</v>
      </c>
      <c r="AF2709" s="68" t="str">
        <f t="shared" si="2"/>
        <v/>
      </c>
      <c r="AG2709" s="177" t="str">
        <f t="shared" si="6"/>
        <v/>
      </c>
      <c r="AH2709" s="70">
        <f t="shared" si="5"/>
        <v>43120</v>
      </c>
      <c r="AI2709" s="71">
        <f ca="1"/>
        <v>-869</v>
      </c>
      <c r="AJ2709" s="71" t="str">
        <v>2017</v>
      </c>
      <c r="AK2709" s="70">
        <f t="shared" si="4"/>
        <v>43100</v>
      </c>
    </row>
    <row r="2710" spans="1:37" ht="14.4">
      <c r="A2710" s="239" t="s">
        <v>18487</v>
      </c>
      <c r="B2710" s="56" t="s">
        <v>89</v>
      </c>
      <c r="C2710" s="57">
        <v>43090</v>
      </c>
      <c r="D2710" s="56" t="s">
        <v>1027</v>
      </c>
      <c r="E2710" s="56" t="s">
        <v>140</v>
      </c>
      <c r="F2710" s="271" t="s">
        <v>106</v>
      </c>
      <c r="G2710" s="168" t="s">
        <v>107</v>
      </c>
      <c r="H2710" s="169" t="s">
        <v>140</v>
      </c>
      <c r="I2710" s="59">
        <f t="shared" si="0"/>
        <v>43120</v>
      </c>
      <c r="J2710" s="56" t="s">
        <v>1946</v>
      </c>
      <c r="K2710" s="56" t="s">
        <v>1946</v>
      </c>
      <c r="L2710" s="60" t="s">
        <v>745</v>
      </c>
      <c r="M2710" s="56" t="s">
        <v>18488</v>
      </c>
      <c r="N2710" s="56" t="s">
        <v>172</v>
      </c>
      <c r="O2710" s="56" t="s">
        <v>18489</v>
      </c>
      <c r="P2710" s="56" t="s">
        <v>17</v>
      </c>
      <c r="Q2710" s="59"/>
      <c r="R2710" s="61"/>
      <c r="S2710" s="61"/>
      <c r="T2710" s="61"/>
      <c r="U2710" s="66"/>
      <c r="V2710" s="61"/>
      <c r="W2710" s="61"/>
      <c r="X2710" s="56" t="s">
        <v>18</v>
      </c>
      <c r="Y2710" s="57">
        <v>43090</v>
      </c>
      <c r="Z2710" s="63">
        <v>6</v>
      </c>
      <c r="AA2710" s="64" t="s">
        <v>18490</v>
      </c>
      <c r="AB2710" s="61"/>
      <c r="AC2710" s="61"/>
      <c r="AD2710" s="61"/>
      <c r="AE2710" s="67" t="str">
        <f t="shared" si="1"/>
        <v>Dec</v>
      </c>
      <c r="AF2710" s="68" t="str">
        <f t="shared" si="2"/>
        <v>Dec</v>
      </c>
      <c r="AG2710" s="177">
        <f t="shared" si="6"/>
        <v>0</v>
      </c>
      <c r="AH2710" s="70">
        <f t="shared" si="5"/>
        <v>43120</v>
      </c>
      <c r="AI2710" s="71">
        <f ca="1"/>
        <v>-869</v>
      </c>
      <c r="AJ2710" s="71" t="str">
        <v>2017</v>
      </c>
      <c r="AK2710" s="70">
        <f t="shared" si="4"/>
        <v>43100</v>
      </c>
    </row>
    <row r="2711" spans="1:37" ht="14.4">
      <c r="A2711" s="239" t="s">
        <v>18491</v>
      </c>
      <c r="B2711" s="56" t="s">
        <v>89</v>
      </c>
      <c r="C2711" s="57">
        <v>43090</v>
      </c>
      <c r="D2711" s="56" t="s">
        <v>90</v>
      </c>
      <c r="E2711" s="56" t="s">
        <v>15779</v>
      </c>
      <c r="F2711" s="271" t="s">
        <v>214</v>
      </c>
      <c r="G2711" s="168" t="s">
        <v>214</v>
      </c>
      <c r="H2711" s="169" t="s">
        <v>2445</v>
      </c>
      <c r="I2711" s="57">
        <f t="shared" si="0"/>
        <v>43120</v>
      </c>
      <c r="J2711" s="56" t="s">
        <v>18</v>
      </c>
      <c r="K2711" s="56" t="s">
        <v>18</v>
      </c>
      <c r="L2711" s="60" t="s">
        <v>18492</v>
      </c>
      <c r="M2711" s="56" t="s">
        <v>18493</v>
      </c>
      <c r="N2711" s="56" t="s">
        <v>44</v>
      </c>
      <c r="O2711" s="61"/>
      <c r="P2711" s="56" t="s">
        <v>96</v>
      </c>
      <c r="Q2711" s="57"/>
      <c r="R2711" s="56" t="s">
        <v>108</v>
      </c>
      <c r="S2711" s="56"/>
      <c r="T2711" s="61"/>
      <c r="U2711" s="56" t="s">
        <v>108</v>
      </c>
      <c r="V2711" s="61" t="s">
        <v>108</v>
      </c>
      <c r="W2711" s="61"/>
      <c r="X2711" s="56" t="s">
        <v>18</v>
      </c>
      <c r="Y2711" s="57">
        <v>43097</v>
      </c>
      <c r="Z2711" s="75"/>
      <c r="AA2711" s="64" t="s">
        <v>18494</v>
      </c>
      <c r="AB2711" s="56" t="s">
        <v>5415</v>
      </c>
      <c r="AC2711" s="61"/>
      <c r="AD2711" s="61"/>
      <c r="AE2711" s="67" t="str">
        <f t="shared" si="1"/>
        <v>Dec</v>
      </c>
      <c r="AF2711" s="68" t="str">
        <f t="shared" si="2"/>
        <v>Dec</v>
      </c>
      <c r="AG2711" s="177">
        <f t="shared" si="6"/>
        <v>7</v>
      </c>
      <c r="AH2711" s="70">
        <f t="shared" si="5"/>
        <v>43120</v>
      </c>
      <c r="AI2711" s="71">
        <f ca="1"/>
        <v>-869</v>
      </c>
      <c r="AJ2711" s="71" t="str">
        <v>2017</v>
      </c>
      <c r="AK2711" s="70">
        <f t="shared" si="4"/>
        <v>43100</v>
      </c>
    </row>
    <row r="2712" spans="1:37" ht="14.4">
      <c r="A2712" s="239" t="s">
        <v>18495</v>
      </c>
      <c r="B2712" s="56" t="s">
        <v>89</v>
      </c>
      <c r="C2712" s="57">
        <v>43090</v>
      </c>
      <c r="D2712" s="56" t="s">
        <v>90</v>
      </c>
      <c r="E2712" s="56" t="s">
        <v>15779</v>
      </c>
      <c r="F2712" s="271" t="s">
        <v>214</v>
      </c>
      <c r="G2712" s="168" t="s">
        <v>214</v>
      </c>
      <c r="H2712" s="169" t="s">
        <v>2445</v>
      </c>
      <c r="I2712" s="57">
        <f t="shared" si="0"/>
        <v>43120</v>
      </c>
      <c r="J2712" s="56" t="s">
        <v>18</v>
      </c>
      <c r="K2712" s="56" t="s">
        <v>14</v>
      </c>
      <c r="L2712" s="60" t="s">
        <v>18496</v>
      </c>
      <c r="M2712" s="56" t="s">
        <v>18497</v>
      </c>
      <c r="N2712" s="61"/>
      <c r="O2712" s="61"/>
      <c r="P2712" s="56" t="s">
        <v>96</v>
      </c>
      <c r="Q2712" s="57"/>
      <c r="R2712" s="56" t="s">
        <v>108</v>
      </c>
      <c r="S2712" s="56"/>
      <c r="T2712" s="61"/>
      <c r="U2712" s="56" t="s">
        <v>108</v>
      </c>
      <c r="V2712" s="61" t="s">
        <v>108</v>
      </c>
      <c r="W2712" s="61"/>
      <c r="X2712" s="56" t="s">
        <v>14</v>
      </c>
      <c r="Y2712" s="57">
        <v>42739</v>
      </c>
      <c r="Z2712" s="75"/>
      <c r="AA2712" s="64" t="s">
        <v>18498</v>
      </c>
      <c r="AB2712" s="56" t="s">
        <v>3872</v>
      </c>
      <c r="AC2712" s="61"/>
      <c r="AD2712" s="61"/>
      <c r="AE2712" s="67" t="str">
        <f t="shared" si="1"/>
        <v>Dec</v>
      </c>
      <c r="AF2712" s="68" t="str">
        <f t="shared" si="2"/>
        <v>Jan</v>
      </c>
      <c r="AG2712" s="177">
        <f t="shared" si="6"/>
        <v>-351</v>
      </c>
      <c r="AH2712" s="70">
        <f t="shared" si="5"/>
        <v>43120</v>
      </c>
      <c r="AI2712" s="71">
        <f ca="1"/>
        <v>-869</v>
      </c>
      <c r="AJ2712" s="71" t="str">
        <v>2017</v>
      </c>
      <c r="AK2712" s="70">
        <f t="shared" si="4"/>
        <v>43100</v>
      </c>
    </row>
    <row r="2713" spans="1:37" ht="14.4">
      <c r="A2713" s="239" t="s">
        <v>18499</v>
      </c>
      <c r="B2713" s="56" t="s">
        <v>89</v>
      </c>
      <c r="C2713" s="57">
        <v>43090</v>
      </c>
      <c r="D2713" s="56" t="s">
        <v>90</v>
      </c>
      <c r="E2713" s="56" t="s">
        <v>140</v>
      </c>
      <c r="F2713" s="271" t="s">
        <v>106</v>
      </c>
      <c r="G2713" s="168" t="s">
        <v>107</v>
      </c>
      <c r="H2713" s="169" t="s">
        <v>140</v>
      </c>
      <c r="I2713" s="59">
        <f t="shared" si="0"/>
        <v>43120</v>
      </c>
      <c r="J2713" s="61"/>
      <c r="K2713" s="61"/>
      <c r="L2713" s="60" t="s">
        <v>18500</v>
      </c>
      <c r="M2713" s="56" t="s">
        <v>18500</v>
      </c>
      <c r="N2713" s="61"/>
      <c r="O2713" s="61"/>
      <c r="P2713" s="61"/>
      <c r="Q2713" s="59"/>
      <c r="R2713" s="61"/>
      <c r="S2713" s="61"/>
      <c r="T2713" s="61"/>
      <c r="U2713" s="66"/>
      <c r="V2713" s="61"/>
      <c r="W2713" s="61"/>
      <c r="X2713" s="56" t="s">
        <v>14</v>
      </c>
      <c r="Y2713" s="57">
        <v>43090</v>
      </c>
      <c r="Z2713" s="63">
        <v>6</v>
      </c>
      <c r="AA2713" s="64" t="s">
        <v>18482</v>
      </c>
      <c r="AB2713" s="61"/>
      <c r="AC2713" s="61"/>
      <c r="AD2713" s="61"/>
      <c r="AE2713" s="67" t="str">
        <f t="shared" si="1"/>
        <v>Dec</v>
      </c>
      <c r="AF2713" s="68" t="str">
        <f t="shared" si="2"/>
        <v>Dec</v>
      </c>
      <c r="AG2713" s="177">
        <f t="shared" si="6"/>
        <v>0</v>
      </c>
      <c r="AH2713" s="70">
        <f t="shared" si="5"/>
        <v>43120</v>
      </c>
      <c r="AI2713" s="71">
        <f ca="1"/>
        <v>-869</v>
      </c>
      <c r="AJ2713" s="71" t="str">
        <v>2017</v>
      </c>
      <c r="AK2713" s="70">
        <f t="shared" si="4"/>
        <v>43100</v>
      </c>
    </row>
    <row r="2714" spans="1:37" ht="14.4">
      <c r="A2714" s="239" t="s">
        <v>18501</v>
      </c>
      <c r="B2714" s="56" t="s">
        <v>89</v>
      </c>
      <c r="C2714" s="57">
        <v>43091</v>
      </c>
      <c r="D2714" s="56" t="s">
        <v>1027</v>
      </c>
      <c r="E2714" s="56" t="s">
        <v>140</v>
      </c>
      <c r="F2714" s="271" t="s">
        <v>106</v>
      </c>
      <c r="G2714" s="168" t="s">
        <v>107</v>
      </c>
      <c r="H2714" s="169" t="s">
        <v>140</v>
      </c>
      <c r="I2714" s="59">
        <f t="shared" si="0"/>
        <v>43121</v>
      </c>
      <c r="J2714" s="61"/>
      <c r="K2714" s="61"/>
      <c r="L2714" s="60" t="s">
        <v>642</v>
      </c>
      <c r="M2714" s="56" t="s">
        <v>18502</v>
      </c>
      <c r="N2714" s="56" t="s">
        <v>33</v>
      </c>
      <c r="O2714" s="56" t="s">
        <v>18503</v>
      </c>
      <c r="P2714" s="56" t="s">
        <v>17</v>
      </c>
      <c r="Q2714" s="59"/>
      <c r="R2714" s="61"/>
      <c r="S2714" s="61"/>
      <c r="T2714" s="61"/>
      <c r="U2714" s="66"/>
      <c r="V2714" s="61"/>
      <c r="W2714" s="61"/>
      <c r="X2714" s="56" t="s">
        <v>18</v>
      </c>
      <c r="Y2714" s="57">
        <v>43091</v>
      </c>
      <c r="Z2714" s="63">
        <v>6</v>
      </c>
      <c r="AA2714" s="64" t="s">
        <v>18504</v>
      </c>
      <c r="AB2714" s="61"/>
      <c r="AC2714" s="61"/>
      <c r="AD2714" s="61"/>
      <c r="AE2714" s="67" t="str">
        <f t="shared" si="1"/>
        <v>Dec</v>
      </c>
      <c r="AF2714" s="68" t="str">
        <f t="shared" si="2"/>
        <v>Dec</v>
      </c>
      <c r="AG2714" s="177">
        <f t="shared" si="6"/>
        <v>0</v>
      </c>
      <c r="AH2714" s="70">
        <f t="shared" si="5"/>
        <v>43121</v>
      </c>
      <c r="AI2714" s="71">
        <f ca="1"/>
        <v>-868</v>
      </c>
      <c r="AJ2714" s="71" t="str">
        <v>2017</v>
      </c>
      <c r="AK2714" s="70">
        <f t="shared" si="4"/>
        <v>43101</v>
      </c>
    </row>
    <row r="2715" spans="1:37" ht="14.4">
      <c r="A2715" s="239" t="s">
        <v>18582</v>
      </c>
      <c r="B2715" s="56" t="s">
        <v>89</v>
      </c>
      <c r="C2715" s="57">
        <v>43091</v>
      </c>
      <c r="D2715" s="56" t="s">
        <v>1027</v>
      </c>
      <c r="E2715" s="56" t="s">
        <v>140</v>
      </c>
      <c r="F2715" s="271" t="s">
        <v>106</v>
      </c>
      <c r="G2715" s="168" t="s">
        <v>107</v>
      </c>
      <c r="H2715" s="169" t="s">
        <v>140</v>
      </c>
      <c r="I2715" s="59">
        <f t="shared" si="0"/>
        <v>43121</v>
      </c>
      <c r="J2715" s="61"/>
      <c r="K2715" s="61"/>
      <c r="L2715" s="60" t="s">
        <v>642</v>
      </c>
      <c r="M2715" s="56" t="s">
        <v>18586</v>
      </c>
      <c r="N2715" s="56" t="s">
        <v>16</v>
      </c>
      <c r="O2715" s="56" t="s">
        <v>18587</v>
      </c>
      <c r="P2715" s="56" t="s">
        <v>17</v>
      </c>
      <c r="Q2715" s="59"/>
      <c r="R2715" s="61"/>
      <c r="S2715" s="61"/>
      <c r="T2715" s="61"/>
      <c r="U2715" s="66"/>
      <c r="V2715" s="61"/>
      <c r="W2715" s="61"/>
      <c r="X2715" s="56" t="s">
        <v>18</v>
      </c>
      <c r="Y2715" s="57">
        <v>43091</v>
      </c>
      <c r="Z2715" s="63">
        <v>6</v>
      </c>
      <c r="AA2715" s="64" t="s">
        <v>18504</v>
      </c>
      <c r="AB2715" s="61"/>
      <c r="AC2715" s="61"/>
      <c r="AD2715" s="61"/>
      <c r="AE2715" s="67" t="str">
        <f t="shared" si="1"/>
        <v>Dec</v>
      </c>
      <c r="AF2715" s="68" t="str">
        <f t="shared" si="2"/>
        <v>Dec</v>
      </c>
      <c r="AG2715" s="177">
        <f t="shared" si="6"/>
        <v>0</v>
      </c>
      <c r="AH2715" s="70">
        <f t="shared" si="5"/>
        <v>43121</v>
      </c>
      <c r="AI2715" s="71">
        <f ca="1"/>
        <v>-868</v>
      </c>
      <c r="AJ2715" s="71" t="str">
        <v>2017</v>
      </c>
      <c r="AK2715" s="70">
        <f t="shared" si="4"/>
        <v>43101</v>
      </c>
    </row>
    <row r="2716" spans="1:37" ht="14.4">
      <c r="A2716" s="239" t="s">
        <v>18588</v>
      </c>
      <c r="B2716" s="56" t="s">
        <v>89</v>
      </c>
      <c r="C2716" s="57">
        <v>43091</v>
      </c>
      <c r="D2716" s="56" t="s">
        <v>1027</v>
      </c>
      <c r="E2716" s="56" t="s">
        <v>140</v>
      </c>
      <c r="F2716" s="271" t="s">
        <v>106</v>
      </c>
      <c r="G2716" s="168" t="s">
        <v>107</v>
      </c>
      <c r="H2716" s="169" t="s">
        <v>140</v>
      </c>
      <c r="I2716" s="59">
        <f t="shared" si="0"/>
        <v>43121</v>
      </c>
      <c r="J2716" s="61"/>
      <c r="K2716" s="61"/>
      <c r="L2716" s="60" t="s">
        <v>642</v>
      </c>
      <c r="M2716" s="56" t="s">
        <v>18590</v>
      </c>
      <c r="N2716" s="56" t="s">
        <v>249</v>
      </c>
      <c r="O2716" s="61"/>
      <c r="P2716" s="61"/>
      <c r="Q2716" s="59"/>
      <c r="R2716" s="61"/>
      <c r="S2716" s="61"/>
      <c r="T2716" s="61"/>
      <c r="U2716" s="66"/>
      <c r="V2716" s="61"/>
      <c r="W2716" s="61"/>
      <c r="X2716" s="56" t="s">
        <v>14</v>
      </c>
      <c r="Y2716" s="57">
        <v>43091</v>
      </c>
      <c r="Z2716" s="63">
        <v>6</v>
      </c>
      <c r="AA2716" s="64" t="s">
        <v>14681</v>
      </c>
      <c r="AB2716" s="61"/>
      <c r="AC2716" s="61"/>
      <c r="AD2716" s="61"/>
      <c r="AE2716" s="67" t="str">
        <f t="shared" si="1"/>
        <v>Dec</v>
      </c>
      <c r="AF2716" s="68" t="str">
        <f t="shared" si="2"/>
        <v>Dec</v>
      </c>
      <c r="AG2716" s="177">
        <f t="shared" si="6"/>
        <v>0</v>
      </c>
      <c r="AH2716" s="70">
        <f t="shared" si="5"/>
        <v>43121</v>
      </c>
      <c r="AI2716" s="71">
        <f ca="1"/>
        <v>-868</v>
      </c>
      <c r="AJ2716" s="71" t="str">
        <v>2017</v>
      </c>
      <c r="AK2716" s="70">
        <f t="shared" si="4"/>
        <v>43101</v>
      </c>
    </row>
    <row r="2717" spans="1:37" ht="14.4">
      <c r="A2717" s="239" t="s">
        <v>18591</v>
      </c>
      <c r="B2717" s="56" t="s">
        <v>89</v>
      </c>
      <c r="C2717" s="57">
        <v>43091</v>
      </c>
      <c r="D2717" s="56" t="s">
        <v>1027</v>
      </c>
      <c r="E2717" s="56" t="s">
        <v>140</v>
      </c>
      <c r="F2717" s="271" t="s">
        <v>106</v>
      </c>
      <c r="G2717" s="168" t="s">
        <v>107</v>
      </c>
      <c r="H2717" s="169" t="s">
        <v>140</v>
      </c>
      <c r="I2717" s="59">
        <f t="shared" si="0"/>
        <v>43121</v>
      </c>
      <c r="J2717" s="61"/>
      <c r="K2717" s="61"/>
      <c r="L2717" s="60" t="s">
        <v>642</v>
      </c>
      <c r="M2717" s="56" t="s">
        <v>18592</v>
      </c>
      <c r="N2717" s="56" t="s">
        <v>29</v>
      </c>
      <c r="O2717" s="61"/>
      <c r="P2717" s="61"/>
      <c r="Q2717" s="59"/>
      <c r="R2717" s="61"/>
      <c r="S2717" s="61"/>
      <c r="T2717" s="61"/>
      <c r="U2717" s="66"/>
      <c r="V2717" s="61"/>
      <c r="W2717" s="61"/>
      <c r="X2717" s="56" t="s">
        <v>14</v>
      </c>
      <c r="Y2717" s="57">
        <v>43091</v>
      </c>
      <c r="Z2717" s="63">
        <v>6</v>
      </c>
      <c r="AA2717" s="64" t="s">
        <v>14681</v>
      </c>
      <c r="AB2717" s="61"/>
      <c r="AC2717" s="61"/>
      <c r="AD2717" s="61"/>
      <c r="AE2717" s="67" t="str">
        <f t="shared" si="1"/>
        <v>Dec</v>
      </c>
      <c r="AF2717" s="68" t="str">
        <f t="shared" si="2"/>
        <v>Dec</v>
      </c>
      <c r="AG2717" s="177">
        <f t="shared" si="6"/>
        <v>0</v>
      </c>
      <c r="AH2717" s="70">
        <f t="shared" si="5"/>
        <v>43121</v>
      </c>
      <c r="AI2717" s="71">
        <f ca="1"/>
        <v>-868</v>
      </c>
      <c r="AJ2717" s="71" t="str">
        <v>2017</v>
      </c>
      <c r="AK2717" s="70">
        <f t="shared" si="4"/>
        <v>43101</v>
      </c>
    </row>
    <row r="2718" spans="1:37" ht="14.4">
      <c r="A2718" s="239" t="s">
        <v>18594</v>
      </c>
      <c r="B2718" s="56" t="s">
        <v>89</v>
      </c>
      <c r="C2718" s="57">
        <v>43091</v>
      </c>
      <c r="D2718" s="56" t="s">
        <v>1027</v>
      </c>
      <c r="E2718" s="56" t="s">
        <v>140</v>
      </c>
      <c r="F2718" s="271" t="s">
        <v>106</v>
      </c>
      <c r="G2718" s="168" t="s">
        <v>107</v>
      </c>
      <c r="H2718" s="169" t="s">
        <v>140</v>
      </c>
      <c r="I2718" s="59">
        <f t="shared" si="0"/>
        <v>43121</v>
      </c>
      <c r="J2718" s="56" t="s">
        <v>1946</v>
      </c>
      <c r="K2718" s="56" t="s">
        <v>1946</v>
      </c>
      <c r="L2718" s="60" t="s">
        <v>18595</v>
      </c>
      <c r="M2718" s="56" t="s">
        <v>18596</v>
      </c>
      <c r="N2718" s="61"/>
      <c r="O2718" s="61"/>
      <c r="P2718" s="61"/>
      <c r="Q2718" s="59"/>
      <c r="R2718" s="61"/>
      <c r="S2718" s="61"/>
      <c r="T2718" s="61"/>
      <c r="U2718" s="66"/>
      <c r="V2718" s="61"/>
      <c r="W2718" s="61"/>
      <c r="X2718" s="61"/>
      <c r="Y2718" s="59"/>
      <c r="Z2718" s="75"/>
      <c r="AA2718" s="95"/>
      <c r="AB2718" s="61"/>
      <c r="AC2718" s="61"/>
      <c r="AD2718" s="61"/>
      <c r="AE2718" s="67" t="str">
        <f t="shared" si="1"/>
        <v>Dec</v>
      </c>
      <c r="AF2718" s="68" t="str">
        <f t="shared" si="2"/>
        <v/>
      </c>
      <c r="AG2718" s="177" t="str">
        <f t="shared" si="6"/>
        <v/>
      </c>
      <c r="AH2718" s="70">
        <f t="shared" si="5"/>
        <v>43121</v>
      </c>
      <c r="AI2718" s="71">
        <f ca="1"/>
        <v>-868</v>
      </c>
      <c r="AJ2718" s="71" t="str">
        <v>2017</v>
      </c>
      <c r="AK2718" s="70">
        <f t="shared" si="4"/>
        <v>43101</v>
      </c>
    </row>
    <row r="2719" spans="1:37" ht="14.4">
      <c r="A2719" s="239" t="s">
        <v>18598</v>
      </c>
      <c r="B2719" s="56" t="s">
        <v>89</v>
      </c>
      <c r="C2719" s="57">
        <v>43091</v>
      </c>
      <c r="D2719" s="56" t="s">
        <v>1027</v>
      </c>
      <c r="E2719" s="56" t="s">
        <v>112</v>
      </c>
      <c r="F2719" s="271" t="s">
        <v>106</v>
      </c>
      <c r="G2719" s="168" t="s">
        <v>113</v>
      </c>
      <c r="H2719" s="169" t="s">
        <v>112</v>
      </c>
      <c r="I2719" s="59">
        <f t="shared" si="0"/>
        <v>43121</v>
      </c>
      <c r="J2719" s="56" t="s">
        <v>1946</v>
      </c>
      <c r="K2719" s="56" t="s">
        <v>6453</v>
      </c>
      <c r="L2719" s="60" t="s">
        <v>18601</v>
      </c>
      <c r="M2719" s="56" t="s">
        <v>18602</v>
      </c>
      <c r="N2719" s="61"/>
      <c r="O2719" s="56" t="s">
        <v>18604</v>
      </c>
      <c r="P2719" s="56" t="s">
        <v>116</v>
      </c>
      <c r="Q2719" s="59"/>
      <c r="R2719" s="61"/>
      <c r="S2719" s="61"/>
      <c r="T2719" s="61"/>
      <c r="U2719" s="66"/>
      <c r="V2719" s="61"/>
      <c r="W2719" s="61"/>
      <c r="X2719" s="61"/>
      <c r="Y2719" s="57">
        <v>43091</v>
      </c>
      <c r="Z2719" s="75"/>
      <c r="AA2719" s="64" t="s">
        <v>3956</v>
      </c>
      <c r="AB2719" s="61"/>
      <c r="AC2719" s="61"/>
      <c r="AD2719" s="61"/>
      <c r="AE2719" s="67" t="str">
        <f t="shared" si="1"/>
        <v>Dec</v>
      </c>
      <c r="AF2719" s="68" t="str">
        <f t="shared" si="2"/>
        <v>Dec</v>
      </c>
      <c r="AG2719" s="177">
        <f t="shared" si="6"/>
        <v>0</v>
      </c>
      <c r="AH2719" s="70">
        <f t="shared" si="5"/>
        <v>43121</v>
      </c>
      <c r="AI2719" s="71">
        <f ca="1"/>
        <v>-868</v>
      </c>
      <c r="AJ2719" s="71" t="str">
        <v>2017</v>
      </c>
      <c r="AK2719" s="70">
        <f t="shared" si="4"/>
        <v>43101</v>
      </c>
    </row>
    <row r="2720" spans="1:37" ht="14.4">
      <c r="A2720" s="239" t="s">
        <v>18606</v>
      </c>
      <c r="B2720" s="56" t="s">
        <v>89</v>
      </c>
      <c r="C2720" s="57">
        <v>43090</v>
      </c>
      <c r="D2720" s="56" t="s">
        <v>131</v>
      </c>
      <c r="E2720" s="56" t="s">
        <v>112</v>
      </c>
      <c r="F2720" s="271" t="s">
        <v>106</v>
      </c>
      <c r="G2720" s="168" t="s">
        <v>113</v>
      </c>
      <c r="H2720" s="169" t="s">
        <v>112</v>
      </c>
      <c r="I2720" s="59">
        <f t="shared" si="0"/>
        <v>43120</v>
      </c>
      <c r="J2720" s="56" t="s">
        <v>1946</v>
      </c>
      <c r="K2720" s="56" t="s">
        <v>1946</v>
      </c>
      <c r="L2720" s="60" t="s">
        <v>487</v>
      </c>
      <c r="M2720" s="56" t="s">
        <v>9046</v>
      </c>
      <c r="N2720" s="61"/>
      <c r="O2720" s="56" t="s">
        <v>9047</v>
      </c>
      <c r="P2720" s="56" t="s">
        <v>116</v>
      </c>
      <c r="Q2720" s="59"/>
      <c r="R2720" s="61"/>
      <c r="S2720" s="61"/>
      <c r="T2720" s="56" t="s">
        <v>1946</v>
      </c>
      <c r="U2720" s="66"/>
      <c r="V2720" s="61"/>
      <c r="W2720" s="61"/>
      <c r="X2720" s="61"/>
      <c r="Y2720" s="59"/>
      <c r="Z2720" s="75"/>
      <c r="AA2720" s="95"/>
      <c r="AB2720" s="61"/>
      <c r="AC2720" s="61"/>
      <c r="AD2720" s="61"/>
      <c r="AE2720" s="67" t="str">
        <f t="shared" si="1"/>
        <v>Dec</v>
      </c>
      <c r="AF2720" s="68" t="str">
        <f t="shared" si="2"/>
        <v/>
      </c>
      <c r="AG2720" s="177" t="str">
        <f t="shared" si="6"/>
        <v/>
      </c>
      <c r="AH2720" s="70">
        <f t="shared" si="5"/>
        <v>43120</v>
      </c>
      <c r="AI2720" s="71">
        <f ca="1"/>
        <v>-869</v>
      </c>
      <c r="AJ2720" s="71" t="str">
        <v>2017</v>
      </c>
      <c r="AK2720" s="70">
        <f t="shared" si="4"/>
        <v>43100</v>
      </c>
    </row>
    <row r="2721" spans="1:37" ht="14.4">
      <c r="A2721" s="239" t="s">
        <v>18611</v>
      </c>
      <c r="B2721" s="56" t="s">
        <v>89</v>
      </c>
      <c r="C2721" s="57">
        <v>43089</v>
      </c>
      <c r="D2721" s="56" t="s">
        <v>131</v>
      </c>
      <c r="E2721" s="56" t="s">
        <v>112</v>
      </c>
      <c r="F2721" s="271" t="s">
        <v>106</v>
      </c>
      <c r="G2721" s="168" t="s">
        <v>113</v>
      </c>
      <c r="H2721" s="169" t="s">
        <v>112</v>
      </c>
      <c r="I2721" s="59">
        <f t="shared" si="0"/>
        <v>43119</v>
      </c>
      <c r="J2721" s="56" t="s">
        <v>1946</v>
      </c>
      <c r="K2721" s="56" t="s">
        <v>1946</v>
      </c>
      <c r="L2721" s="60" t="s">
        <v>18614</v>
      </c>
      <c r="M2721" s="56" t="s">
        <v>15137</v>
      </c>
      <c r="N2721" s="61"/>
      <c r="O2721" s="56" t="s">
        <v>15138</v>
      </c>
      <c r="P2721" s="56" t="s">
        <v>116</v>
      </c>
      <c r="Q2721" s="59"/>
      <c r="R2721" s="61"/>
      <c r="S2721" s="61"/>
      <c r="T2721" s="56" t="s">
        <v>1946</v>
      </c>
      <c r="U2721" s="66"/>
      <c r="V2721" s="61"/>
      <c r="W2721" s="61"/>
      <c r="X2721" s="61"/>
      <c r="Y2721" s="59"/>
      <c r="Z2721" s="75"/>
      <c r="AA2721" s="95"/>
      <c r="AB2721" s="61"/>
      <c r="AC2721" s="61"/>
      <c r="AD2721" s="61"/>
      <c r="AE2721" s="67" t="str">
        <f t="shared" si="1"/>
        <v>Dec</v>
      </c>
      <c r="AF2721" s="68" t="str">
        <f t="shared" si="2"/>
        <v/>
      </c>
      <c r="AG2721" s="177" t="str">
        <f t="shared" si="6"/>
        <v/>
      </c>
      <c r="AH2721" s="70">
        <f t="shared" si="5"/>
        <v>43119</v>
      </c>
      <c r="AI2721" s="71">
        <f ca="1"/>
        <v>-870</v>
      </c>
      <c r="AJ2721" s="71" t="str">
        <v>2017</v>
      </c>
      <c r="AK2721" s="70">
        <f t="shared" si="4"/>
        <v>43099</v>
      </c>
    </row>
    <row r="2722" spans="1:37" ht="14.4">
      <c r="A2722" s="239" t="s">
        <v>18616</v>
      </c>
      <c r="B2722" s="56" t="s">
        <v>89</v>
      </c>
      <c r="C2722" s="57">
        <v>43089</v>
      </c>
      <c r="D2722" s="56" t="s">
        <v>131</v>
      </c>
      <c r="E2722" s="56" t="s">
        <v>112</v>
      </c>
      <c r="F2722" s="271" t="s">
        <v>106</v>
      </c>
      <c r="G2722" s="168" t="s">
        <v>113</v>
      </c>
      <c r="H2722" s="169" t="s">
        <v>112</v>
      </c>
      <c r="I2722" s="59">
        <f t="shared" si="0"/>
        <v>43119</v>
      </c>
      <c r="J2722" s="56" t="s">
        <v>1946</v>
      </c>
      <c r="K2722" s="56" t="s">
        <v>6453</v>
      </c>
      <c r="L2722" s="60" t="s">
        <v>18614</v>
      </c>
      <c r="M2722" s="56" t="s">
        <v>18618</v>
      </c>
      <c r="N2722" s="61"/>
      <c r="O2722" s="56" t="s">
        <v>14414</v>
      </c>
      <c r="P2722" s="56" t="s">
        <v>116</v>
      </c>
      <c r="Q2722" s="57">
        <v>43096</v>
      </c>
      <c r="R2722" s="61"/>
      <c r="S2722" s="61"/>
      <c r="T2722" s="61"/>
      <c r="U2722" s="66"/>
      <c r="V2722" s="61"/>
      <c r="W2722" s="61"/>
      <c r="X2722" s="61"/>
      <c r="Y2722" s="57">
        <v>43091</v>
      </c>
      <c r="Z2722" s="75"/>
      <c r="AA2722" s="64" t="s">
        <v>257</v>
      </c>
      <c r="AB2722" s="61"/>
      <c r="AC2722" s="61"/>
      <c r="AD2722" s="61"/>
      <c r="AE2722" s="67" t="str">
        <f t="shared" si="1"/>
        <v>Dec</v>
      </c>
      <c r="AF2722" s="68" t="str">
        <f t="shared" si="2"/>
        <v>Dec</v>
      </c>
      <c r="AG2722" s="177">
        <f t="shared" si="6"/>
        <v>2</v>
      </c>
      <c r="AH2722" s="70">
        <f t="shared" si="5"/>
        <v>43119</v>
      </c>
      <c r="AI2722" s="71">
        <f ca="1"/>
        <v>-870</v>
      </c>
      <c r="AJ2722" s="71" t="str">
        <v>2017</v>
      </c>
      <c r="AK2722" s="70">
        <f t="shared" si="4"/>
        <v>43099</v>
      </c>
    </row>
    <row r="2723" spans="1:37" ht="14.4">
      <c r="A2723" s="239" t="s">
        <v>18620</v>
      </c>
      <c r="B2723" s="56" t="s">
        <v>89</v>
      </c>
      <c r="C2723" s="57">
        <v>43089</v>
      </c>
      <c r="D2723" s="56" t="s">
        <v>90</v>
      </c>
      <c r="E2723" s="56" t="s">
        <v>140</v>
      </c>
      <c r="F2723" s="271" t="s">
        <v>106</v>
      </c>
      <c r="G2723" s="168" t="s">
        <v>107</v>
      </c>
      <c r="H2723" s="169" t="s">
        <v>140</v>
      </c>
      <c r="I2723" s="59">
        <f t="shared" si="0"/>
        <v>43119</v>
      </c>
      <c r="J2723" s="56" t="s">
        <v>1946</v>
      </c>
      <c r="K2723" s="56" t="s">
        <v>1946</v>
      </c>
      <c r="L2723" s="60" t="s">
        <v>18386</v>
      </c>
      <c r="M2723" s="56" t="s">
        <v>18386</v>
      </c>
      <c r="N2723" s="56" t="s">
        <v>27</v>
      </c>
      <c r="O2723" s="56" t="s">
        <v>18623</v>
      </c>
      <c r="P2723" s="56" t="s">
        <v>28</v>
      </c>
      <c r="Q2723" s="59"/>
      <c r="R2723" s="61"/>
      <c r="S2723" s="61"/>
      <c r="T2723" s="61"/>
      <c r="U2723" s="66"/>
      <c r="V2723" s="61"/>
      <c r="W2723" s="61"/>
      <c r="X2723" s="56" t="s">
        <v>18</v>
      </c>
      <c r="Y2723" s="57">
        <v>43095</v>
      </c>
      <c r="Z2723" s="56">
        <v>6</v>
      </c>
      <c r="AA2723" s="64" t="s">
        <v>18624</v>
      </c>
      <c r="AB2723" s="61"/>
      <c r="AC2723" s="61"/>
      <c r="AD2723" s="61"/>
      <c r="AE2723" s="67" t="str">
        <f t="shared" si="1"/>
        <v>Dec</v>
      </c>
      <c r="AF2723" s="68" t="str">
        <f t="shared" si="2"/>
        <v>Dec</v>
      </c>
      <c r="AG2723" s="177">
        <f t="shared" si="6"/>
        <v>6</v>
      </c>
      <c r="AH2723" s="70">
        <f t="shared" si="5"/>
        <v>43119</v>
      </c>
      <c r="AI2723" s="71">
        <f ca="1"/>
        <v>-870</v>
      </c>
      <c r="AJ2723" s="71" t="str">
        <v>2017</v>
      </c>
      <c r="AK2723" s="70">
        <f t="shared" si="4"/>
        <v>43099</v>
      </c>
    </row>
    <row r="2724" spans="1:37" ht="14.4">
      <c r="A2724" s="239" t="s">
        <v>18626</v>
      </c>
      <c r="B2724" s="56" t="s">
        <v>89</v>
      </c>
      <c r="C2724" s="57">
        <v>43095</v>
      </c>
      <c r="D2724" s="56" t="s">
        <v>90</v>
      </c>
      <c r="E2724" s="56" t="s">
        <v>140</v>
      </c>
      <c r="F2724" s="271" t="s">
        <v>106</v>
      </c>
      <c r="G2724" s="168" t="s">
        <v>107</v>
      </c>
      <c r="H2724" s="169" t="s">
        <v>140</v>
      </c>
      <c r="I2724" s="59">
        <f t="shared" si="0"/>
        <v>43125</v>
      </c>
      <c r="J2724" s="61"/>
      <c r="K2724" s="61"/>
      <c r="L2724" s="60" t="s">
        <v>18627</v>
      </c>
      <c r="M2724" s="56" t="s">
        <v>18628</v>
      </c>
      <c r="N2724" s="56" t="s">
        <v>236</v>
      </c>
      <c r="O2724" s="56" t="s">
        <v>14057</v>
      </c>
      <c r="P2724" s="56" t="s">
        <v>96</v>
      </c>
      <c r="Q2724" s="59"/>
      <c r="R2724" s="61"/>
      <c r="S2724" s="61"/>
      <c r="T2724" s="61"/>
      <c r="U2724" s="66"/>
      <c r="V2724" s="61"/>
      <c r="W2724" s="61"/>
      <c r="X2724" s="56" t="s">
        <v>14</v>
      </c>
      <c r="Y2724" s="57">
        <v>43116</v>
      </c>
      <c r="Z2724" s="75"/>
      <c r="AA2724" s="64" t="s">
        <v>18629</v>
      </c>
      <c r="AB2724" s="61"/>
      <c r="AC2724" s="61"/>
      <c r="AD2724" s="61"/>
      <c r="AE2724" s="67" t="str">
        <f t="shared" si="1"/>
        <v>Dec</v>
      </c>
      <c r="AF2724" s="68" t="str">
        <f t="shared" si="2"/>
        <v>Jan</v>
      </c>
      <c r="AG2724" s="177">
        <f t="shared" si="6"/>
        <v>21</v>
      </c>
      <c r="AH2724" s="70">
        <f t="shared" si="5"/>
        <v>43125</v>
      </c>
      <c r="AI2724" s="71">
        <f ca="1"/>
        <v>-864</v>
      </c>
      <c r="AJ2724" s="71" t="str">
        <v>2017</v>
      </c>
      <c r="AK2724" s="70">
        <f t="shared" si="4"/>
        <v>43105</v>
      </c>
    </row>
    <row r="2725" spans="1:37" ht="14.4">
      <c r="A2725" s="239" t="s">
        <v>18631</v>
      </c>
      <c r="B2725" s="56" t="s">
        <v>89</v>
      </c>
      <c r="C2725" s="57">
        <v>43095</v>
      </c>
      <c r="D2725" s="56" t="s">
        <v>131</v>
      </c>
      <c r="E2725" s="56" t="s">
        <v>140</v>
      </c>
      <c r="F2725" s="271" t="s">
        <v>106</v>
      </c>
      <c r="G2725" s="168" t="s">
        <v>107</v>
      </c>
      <c r="H2725" s="169" t="s">
        <v>140</v>
      </c>
      <c r="I2725" s="59">
        <f t="shared" si="0"/>
        <v>43125</v>
      </c>
      <c r="J2725" s="56" t="s">
        <v>1946</v>
      </c>
      <c r="K2725" s="56" t="s">
        <v>1946</v>
      </c>
      <c r="L2725" s="60" t="s">
        <v>145</v>
      </c>
      <c r="M2725" s="56" t="s">
        <v>18634</v>
      </c>
      <c r="N2725" s="56" t="s">
        <v>189</v>
      </c>
      <c r="O2725" s="56" t="s">
        <v>18635</v>
      </c>
      <c r="P2725" s="56" t="s">
        <v>96</v>
      </c>
      <c r="Q2725" s="59"/>
      <c r="R2725" s="61"/>
      <c r="S2725" s="61"/>
      <c r="T2725" s="61"/>
      <c r="U2725" s="66"/>
      <c r="V2725" s="61"/>
      <c r="W2725" s="61"/>
      <c r="X2725" s="56" t="s">
        <v>18</v>
      </c>
      <c r="Y2725" s="57">
        <v>43095</v>
      </c>
      <c r="Z2725" s="63">
        <v>6</v>
      </c>
      <c r="AA2725" s="64" t="s">
        <v>18636</v>
      </c>
      <c r="AB2725" s="61"/>
      <c r="AC2725" s="61"/>
      <c r="AD2725" s="61"/>
      <c r="AE2725" s="67" t="str">
        <f t="shared" si="1"/>
        <v>Dec</v>
      </c>
      <c r="AF2725" s="68" t="str">
        <f t="shared" si="2"/>
        <v>Dec</v>
      </c>
      <c r="AG2725" s="177">
        <f t="shared" si="6"/>
        <v>0</v>
      </c>
      <c r="AH2725" s="70">
        <f t="shared" si="5"/>
        <v>43125</v>
      </c>
      <c r="AI2725" s="71">
        <f ca="1"/>
        <v>-864</v>
      </c>
      <c r="AJ2725" s="71" t="str">
        <v>2017</v>
      </c>
      <c r="AK2725" s="70">
        <f t="shared" si="4"/>
        <v>43105</v>
      </c>
    </row>
    <row r="2726" spans="1:37" ht="14.4">
      <c r="A2726" s="239" t="s">
        <v>18638</v>
      </c>
      <c r="B2726" s="56" t="s">
        <v>89</v>
      </c>
      <c r="C2726" s="57">
        <v>43095</v>
      </c>
      <c r="D2726" s="56" t="s">
        <v>90</v>
      </c>
      <c r="E2726" s="56" t="s">
        <v>140</v>
      </c>
      <c r="F2726" s="271" t="s">
        <v>106</v>
      </c>
      <c r="G2726" s="168" t="s">
        <v>107</v>
      </c>
      <c r="H2726" s="169" t="s">
        <v>140</v>
      </c>
      <c r="I2726" s="59">
        <f t="shared" si="0"/>
        <v>43125</v>
      </c>
      <c r="J2726" s="56" t="s">
        <v>1946</v>
      </c>
      <c r="K2726" s="56" t="s">
        <v>1946</v>
      </c>
      <c r="L2726" s="60" t="s">
        <v>18639</v>
      </c>
      <c r="M2726" s="56" t="s">
        <v>18639</v>
      </c>
      <c r="N2726" s="56" t="s">
        <v>29</v>
      </c>
      <c r="O2726" s="56" t="s">
        <v>18641</v>
      </c>
      <c r="P2726" s="56" t="s">
        <v>17</v>
      </c>
      <c r="Q2726" s="57">
        <v>43088</v>
      </c>
      <c r="R2726" s="61"/>
      <c r="S2726" s="61"/>
      <c r="T2726" s="61"/>
      <c r="U2726" s="66"/>
      <c r="V2726" s="61"/>
      <c r="W2726" s="61"/>
      <c r="X2726" s="61"/>
      <c r="Y2726" s="59"/>
      <c r="Z2726" s="75"/>
      <c r="AA2726" s="64" t="s">
        <v>18642</v>
      </c>
      <c r="AB2726" s="61"/>
      <c r="AC2726" s="61"/>
      <c r="AD2726" s="61"/>
      <c r="AE2726" s="67" t="str">
        <f t="shared" si="1"/>
        <v>Dec</v>
      </c>
      <c r="AF2726" s="68" t="str">
        <f t="shared" si="2"/>
        <v/>
      </c>
      <c r="AG2726" s="177" t="str">
        <f t="shared" si="6"/>
        <v/>
      </c>
      <c r="AH2726" s="70">
        <f t="shared" si="5"/>
        <v>43125</v>
      </c>
      <c r="AI2726" s="71">
        <f ca="1"/>
        <v>-864</v>
      </c>
      <c r="AJ2726" s="71" t="str">
        <v>2017</v>
      </c>
      <c r="AK2726" s="70">
        <f t="shared" si="4"/>
        <v>43105</v>
      </c>
    </row>
    <row r="2727" spans="1:37" ht="14.4">
      <c r="A2727" s="239" t="s">
        <v>18645</v>
      </c>
      <c r="B2727" s="56" t="s">
        <v>89</v>
      </c>
      <c r="C2727" s="57">
        <v>43095</v>
      </c>
      <c r="D2727" s="56" t="s">
        <v>90</v>
      </c>
      <c r="E2727" s="56" t="s">
        <v>140</v>
      </c>
      <c r="F2727" s="271" t="s">
        <v>106</v>
      </c>
      <c r="G2727" s="168" t="s">
        <v>107</v>
      </c>
      <c r="H2727" s="169" t="s">
        <v>140</v>
      </c>
      <c r="I2727" s="59">
        <f t="shared" si="0"/>
        <v>43125</v>
      </c>
      <c r="J2727" s="61"/>
      <c r="K2727" s="61"/>
      <c r="L2727" s="60" t="s">
        <v>18646</v>
      </c>
      <c r="M2727" s="56" t="s">
        <v>18647</v>
      </c>
      <c r="N2727" s="61"/>
      <c r="O2727" s="61"/>
      <c r="P2727" s="61"/>
      <c r="Q2727" s="59"/>
      <c r="R2727" s="61"/>
      <c r="S2727" s="61"/>
      <c r="T2727" s="61"/>
      <c r="U2727" s="66"/>
      <c r="V2727" s="61"/>
      <c r="W2727" s="61"/>
      <c r="X2727" s="61"/>
      <c r="Y2727" s="59"/>
      <c r="Z2727" s="75"/>
      <c r="AA2727" s="95"/>
      <c r="AB2727" s="61"/>
      <c r="AC2727" s="61"/>
      <c r="AD2727" s="61"/>
      <c r="AE2727" s="67" t="str">
        <f t="shared" si="1"/>
        <v>Dec</v>
      </c>
      <c r="AF2727" s="68" t="str">
        <f t="shared" si="2"/>
        <v/>
      </c>
      <c r="AG2727" s="177" t="str">
        <f t="shared" si="6"/>
        <v/>
      </c>
      <c r="AH2727" s="70">
        <f t="shared" si="5"/>
        <v>43125</v>
      </c>
      <c r="AI2727" s="71">
        <f ca="1"/>
        <v>-864</v>
      </c>
      <c r="AJ2727" s="71" t="str">
        <v>2017</v>
      </c>
      <c r="AK2727" s="70">
        <f t="shared" si="4"/>
        <v>43105</v>
      </c>
    </row>
    <row r="2728" spans="1:37" ht="14.4">
      <c r="A2728" s="239" t="s">
        <v>18648</v>
      </c>
      <c r="B2728" s="56" t="s">
        <v>89</v>
      </c>
      <c r="C2728" s="57">
        <v>43095</v>
      </c>
      <c r="D2728" s="56" t="s">
        <v>90</v>
      </c>
      <c r="E2728" s="56" t="s">
        <v>15779</v>
      </c>
      <c r="F2728" s="271" t="s">
        <v>214</v>
      </c>
      <c r="G2728" s="168" t="s">
        <v>214</v>
      </c>
      <c r="H2728" s="169" t="s">
        <v>2445</v>
      </c>
      <c r="I2728" s="57">
        <f t="shared" si="0"/>
        <v>43125</v>
      </c>
      <c r="J2728" s="56" t="s">
        <v>18</v>
      </c>
      <c r="K2728" s="56" t="s">
        <v>18</v>
      </c>
      <c r="L2728" s="60" t="s">
        <v>18649</v>
      </c>
      <c r="M2728" s="61"/>
      <c r="N2728" s="61"/>
      <c r="O2728" s="61"/>
      <c r="P2728" s="56" t="s">
        <v>96</v>
      </c>
      <c r="Q2728" s="57"/>
      <c r="R2728" s="56" t="s">
        <v>108</v>
      </c>
      <c r="S2728" s="56"/>
      <c r="T2728" s="61"/>
      <c r="U2728" s="56" t="s">
        <v>108</v>
      </c>
      <c r="V2728" s="56" t="s">
        <v>108</v>
      </c>
      <c r="W2728" s="61"/>
      <c r="X2728" s="56" t="s">
        <v>18</v>
      </c>
      <c r="Y2728" s="57">
        <v>42739</v>
      </c>
      <c r="Z2728" s="75"/>
      <c r="AA2728" s="64" t="s">
        <v>18651</v>
      </c>
      <c r="AB2728" s="56" t="s">
        <v>5415</v>
      </c>
      <c r="AC2728" s="61"/>
      <c r="AD2728" s="61"/>
      <c r="AE2728" s="67" t="str">
        <f t="shared" si="1"/>
        <v>Dec</v>
      </c>
      <c r="AF2728" s="68" t="str">
        <f t="shared" si="2"/>
        <v>Jan</v>
      </c>
      <c r="AG2728" s="177">
        <f t="shared" si="6"/>
        <v>-356</v>
      </c>
      <c r="AH2728" s="70">
        <f t="shared" si="5"/>
        <v>43125</v>
      </c>
      <c r="AI2728" s="71">
        <f ca="1"/>
        <v>-864</v>
      </c>
      <c r="AJ2728" s="71" t="str">
        <v>2017</v>
      </c>
      <c r="AK2728" s="70">
        <f t="shared" si="4"/>
        <v>43105</v>
      </c>
    </row>
    <row r="2729" spans="1:37" ht="14.4">
      <c r="A2729" s="239" t="s">
        <v>18653</v>
      </c>
      <c r="B2729" s="56" t="s">
        <v>89</v>
      </c>
      <c r="C2729" s="57">
        <v>43095</v>
      </c>
      <c r="D2729" s="56" t="s">
        <v>131</v>
      </c>
      <c r="E2729" s="56" t="s">
        <v>91</v>
      </c>
      <c r="F2729" s="271" t="s">
        <v>106</v>
      </c>
      <c r="G2729" s="168" t="s">
        <v>107</v>
      </c>
      <c r="H2729" s="169" t="s">
        <v>91</v>
      </c>
      <c r="I2729" s="59">
        <f t="shared" si="0"/>
        <v>43125</v>
      </c>
      <c r="J2729" s="56" t="s">
        <v>1946</v>
      </c>
      <c r="K2729" s="56" t="s">
        <v>1946</v>
      </c>
      <c r="L2729" s="60" t="s">
        <v>145</v>
      </c>
      <c r="M2729" s="56" t="s">
        <v>1798</v>
      </c>
      <c r="N2729" s="56" t="s">
        <v>132</v>
      </c>
      <c r="O2729" s="56" t="s">
        <v>1799</v>
      </c>
      <c r="P2729" s="56" t="s">
        <v>96</v>
      </c>
      <c r="Q2729" s="59"/>
      <c r="R2729" s="61"/>
      <c r="S2729" s="61"/>
      <c r="T2729" s="61"/>
      <c r="U2729" s="66"/>
      <c r="V2729" s="61"/>
      <c r="W2729" s="61"/>
      <c r="X2729" s="56" t="s">
        <v>18</v>
      </c>
      <c r="Y2729" s="57">
        <v>43095</v>
      </c>
      <c r="Z2729" s="63">
        <v>6</v>
      </c>
      <c r="AA2729" s="64" t="s">
        <v>18655</v>
      </c>
      <c r="AB2729" s="61"/>
      <c r="AC2729" s="61"/>
      <c r="AD2729" s="61"/>
      <c r="AE2729" s="67" t="str">
        <f t="shared" si="1"/>
        <v>Dec</v>
      </c>
      <c r="AF2729" s="68" t="str">
        <f t="shared" si="2"/>
        <v>Dec</v>
      </c>
      <c r="AG2729" s="177">
        <f t="shared" si="6"/>
        <v>0</v>
      </c>
      <c r="AH2729" s="70">
        <f t="shared" si="5"/>
        <v>43125</v>
      </c>
      <c r="AI2729" s="71">
        <f ca="1"/>
        <v>-864</v>
      </c>
      <c r="AJ2729" s="71" t="str">
        <v>2017</v>
      </c>
      <c r="AK2729" s="70">
        <f t="shared" si="4"/>
        <v>43105</v>
      </c>
    </row>
    <row r="2730" spans="1:37" ht="14.4">
      <c r="A2730" s="239" t="s">
        <v>18659</v>
      </c>
      <c r="B2730" s="56" t="s">
        <v>89</v>
      </c>
      <c r="C2730" s="57">
        <v>43095</v>
      </c>
      <c r="D2730" s="56" t="s">
        <v>1027</v>
      </c>
      <c r="E2730" s="56" t="s">
        <v>140</v>
      </c>
      <c r="F2730" s="271" t="s">
        <v>106</v>
      </c>
      <c r="G2730" s="168" t="s">
        <v>107</v>
      </c>
      <c r="H2730" s="169" t="s">
        <v>140</v>
      </c>
      <c r="I2730" s="59">
        <f t="shared" si="0"/>
        <v>43125</v>
      </c>
      <c r="J2730" s="56" t="s">
        <v>1946</v>
      </c>
      <c r="K2730" s="56" t="s">
        <v>6453</v>
      </c>
      <c r="L2730" s="60" t="s">
        <v>745</v>
      </c>
      <c r="M2730" s="56" t="s">
        <v>18660</v>
      </c>
      <c r="N2730" s="56" t="s">
        <v>20</v>
      </c>
      <c r="O2730" s="61"/>
      <c r="P2730" s="56" t="s">
        <v>96</v>
      </c>
      <c r="Q2730" s="59"/>
      <c r="R2730" s="61"/>
      <c r="S2730" s="61"/>
      <c r="T2730" s="61"/>
      <c r="U2730" s="66"/>
      <c r="V2730" s="61"/>
      <c r="W2730" s="61"/>
      <c r="X2730" s="56" t="s">
        <v>14</v>
      </c>
      <c r="Y2730" s="57">
        <v>43095</v>
      </c>
      <c r="Z2730" s="63">
        <v>6</v>
      </c>
      <c r="AA2730" s="95"/>
      <c r="AB2730" s="61"/>
      <c r="AC2730" s="61"/>
      <c r="AD2730" s="61"/>
      <c r="AE2730" s="67" t="str">
        <f t="shared" si="1"/>
        <v>Dec</v>
      </c>
      <c r="AF2730" s="68" t="str">
        <f t="shared" si="2"/>
        <v>Dec</v>
      </c>
      <c r="AG2730" s="177">
        <f t="shared" si="6"/>
        <v>0</v>
      </c>
      <c r="AH2730" s="70">
        <f t="shared" si="5"/>
        <v>43125</v>
      </c>
      <c r="AI2730" s="71">
        <f ca="1"/>
        <v>-864</v>
      </c>
      <c r="AJ2730" s="71" t="str">
        <v>2017</v>
      </c>
      <c r="AK2730" s="70">
        <f t="shared" si="4"/>
        <v>43105</v>
      </c>
    </row>
    <row r="2731" spans="1:37" ht="14.4">
      <c r="A2731" s="239" t="s">
        <v>18663</v>
      </c>
      <c r="B2731" s="56" t="s">
        <v>89</v>
      </c>
      <c r="C2731" s="57">
        <v>43096</v>
      </c>
      <c r="D2731" s="56" t="s">
        <v>1027</v>
      </c>
      <c r="E2731" s="56" t="s">
        <v>140</v>
      </c>
      <c r="F2731" s="271" t="s">
        <v>106</v>
      </c>
      <c r="G2731" s="168" t="s">
        <v>107</v>
      </c>
      <c r="H2731" s="169" t="s">
        <v>140</v>
      </c>
      <c r="I2731" s="59">
        <f t="shared" si="0"/>
        <v>43126</v>
      </c>
      <c r="J2731" s="56" t="s">
        <v>1946</v>
      </c>
      <c r="K2731" s="56" t="s">
        <v>1946</v>
      </c>
      <c r="L2731" s="60" t="s">
        <v>18666</v>
      </c>
      <c r="M2731" s="56" t="s">
        <v>18667</v>
      </c>
      <c r="N2731" s="56" t="s">
        <v>355</v>
      </c>
      <c r="O2731" s="56" t="s">
        <v>18669</v>
      </c>
      <c r="P2731" s="56" t="s">
        <v>17</v>
      </c>
      <c r="Q2731" s="59"/>
      <c r="R2731" s="61"/>
      <c r="S2731" s="61"/>
      <c r="T2731" s="61"/>
      <c r="U2731" s="66"/>
      <c r="V2731" s="61"/>
      <c r="W2731" s="61"/>
      <c r="X2731" s="56" t="s">
        <v>18</v>
      </c>
      <c r="Y2731" s="57">
        <v>43096</v>
      </c>
      <c r="Z2731" s="63">
        <v>6</v>
      </c>
      <c r="AA2731" s="64" t="s">
        <v>13210</v>
      </c>
      <c r="AB2731" s="61"/>
      <c r="AC2731" s="61"/>
      <c r="AD2731" s="61"/>
      <c r="AE2731" s="67" t="str">
        <f t="shared" si="1"/>
        <v>Dec</v>
      </c>
      <c r="AF2731" s="68" t="str">
        <f t="shared" si="2"/>
        <v>Dec</v>
      </c>
      <c r="AG2731" s="177">
        <f t="shared" si="6"/>
        <v>0</v>
      </c>
      <c r="AH2731" s="70">
        <f t="shared" si="5"/>
        <v>43126</v>
      </c>
      <c r="AI2731" s="71">
        <f ca="1"/>
        <v>-863</v>
      </c>
      <c r="AJ2731" s="71" t="str">
        <v>2017</v>
      </c>
      <c r="AK2731" s="70">
        <f t="shared" si="4"/>
        <v>43106</v>
      </c>
    </row>
    <row r="2732" spans="1:37" ht="14.4">
      <c r="A2732" s="239" t="s">
        <v>18672</v>
      </c>
      <c r="B2732" s="56" t="s">
        <v>89</v>
      </c>
      <c r="C2732" s="57">
        <v>43096</v>
      </c>
      <c r="D2732" s="56" t="s">
        <v>90</v>
      </c>
      <c r="E2732" s="56" t="s">
        <v>140</v>
      </c>
      <c r="F2732" s="271" t="s">
        <v>106</v>
      </c>
      <c r="G2732" s="168" t="s">
        <v>107</v>
      </c>
      <c r="H2732" s="169" t="s">
        <v>140</v>
      </c>
      <c r="I2732" s="59">
        <f t="shared" si="0"/>
        <v>43126</v>
      </c>
      <c r="J2732" s="56" t="s">
        <v>1946</v>
      </c>
      <c r="K2732" s="56" t="s">
        <v>1946</v>
      </c>
      <c r="L2732" s="60" t="s">
        <v>18675</v>
      </c>
      <c r="M2732" s="56" t="s">
        <v>18676</v>
      </c>
      <c r="N2732" s="56" t="s">
        <v>355</v>
      </c>
      <c r="O2732" s="56" t="s">
        <v>18677</v>
      </c>
      <c r="P2732" s="56" t="s">
        <v>17</v>
      </c>
      <c r="Q2732" s="59"/>
      <c r="R2732" s="61"/>
      <c r="S2732" s="61"/>
      <c r="T2732" s="61"/>
      <c r="U2732" s="66"/>
      <c r="V2732" s="61"/>
      <c r="W2732" s="61"/>
      <c r="X2732" s="56" t="s">
        <v>18</v>
      </c>
      <c r="Y2732" s="57">
        <v>43096</v>
      </c>
      <c r="Z2732" s="63">
        <v>6</v>
      </c>
      <c r="AA2732" s="64" t="s">
        <v>18678</v>
      </c>
      <c r="AB2732" s="61"/>
      <c r="AC2732" s="61"/>
      <c r="AD2732" s="61"/>
      <c r="AE2732" s="67" t="str">
        <f t="shared" si="1"/>
        <v>Dec</v>
      </c>
      <c r="AF2732" s="68" t="str">
        <f t="shared" si="2"/>
        <v>Dec</v>
      </c>
      <c r="AG2732" s="177">
        <f t="shared" si="6"/>
        <v>0</v>
      </c>
      <c r="AH2732" s="70">
        <f t="shared" si="5"/>
        <v>43126</v>
      </c>
      <c r="AI2732" s="71">
        <f ca="1"/>
        <v>-863</v>
      </c>
      <c r="AJ2732" s="71" t="str">
        <v>2017</v>
      </c>
      <c r="AK2732" s="70">
        <f t="shared" si="4"/>
        <v>43106</v>
      </c>
    </row>
    <row r="2733" spans="1:37" ht="14.4">
      <c r="A2733" s="239" t="s">
        <v>18680</v>
      </c>
      <c r="B2733" s="56" t="s">
        <v>89</v>
      </c>
      <c r="C2733" s="57">
        <v>43096</v>
      </c>
      <c r="D2733" s="56" t="s">
        <v>1027</v>
      </c>
      <c r="E2733" s="56" t="s">
        <v>140</v>
      </c>
      <c r="F2733" s="271" t="s">
        <v>106</v>
      </c>
      <c r="G2733" s="168" t="s">
        <v>107</v>
      </c>
      <c r="H2733" s="169" t="s">
        <v>140</v>
      </c>
      <c r="I2733" s="59">
        <f t="shared" si="0"/>
        <v>43126</v>
      </c>
      <c r="J2733" s="56" t="s">
        <v>1946</v>
      </c>
      <c r="K2733" s="56" t="s">
        <v>6453</v>
      </c>
      <c r="L2733" s="60" t="s">
        <v>642</v>
      </c>
      <c r="M2733" s="56" t="s">
        <v>18682</v>
      </c>
      <c r="N2733" s="56" t="s">
        <v>137</v>
      </c>
      <c r="O2733" s="56" t="s">
        <v>18683</v>
      </c>
      <c r="P2733" s="56" t="s">
        <v>17</v>
      </c>
      <c r="Q2733" s="59"/>
      <c r="R2733" s="61"/>
      <c r="S2733" s="61"/>
      <c r="T2733" s="61"/>
      <c r="U2733" s="66"/>
      <c r="V2733" s="61"/>
      <c r="W2733" s="61"/>
      <c r="X2733" s="56" t="s">
        <v>14</v>
      </c>
      <c r="Y2733" s="57">
        <v>43116</v>
      </c>
      <c r="Z2733" s="75"/>
      <c r="AA2733" s="64" t="s">
        <v>18684</v>
      </c>
      <c r="AB2733" s="61"/>
      <c r="AC2733" s="61"/>
      <c r="AD2733" s="61"/>
      <c r="AE2733" s="67" t="str">
        <f t="shared" si="1"/>
        <v>Dec</v>
      </c>
      <c r="AF2733" s="68" t="str">
        <f t="shared" si="2"/>
        <v>Jan</v>
      </c>
      <c r="AG2733" s="177">
        <f t="shared" si="6"/>
        <v>20</v>
      </c>
      <c r="AH2733" s="70">
        <f t="shared" si="5"/>
        <v>43126</v>
      </c>
      <c r="AI2733" s="71">
        <f ca="1"/>
        <v>-863</v>
      </c>
      <c r="AJ2733" s="71" t="str">
        <v>2017</v>
      </c>
      <c r="AK2733" s="70">
        <f t="shared" si="4"/>
        <v>43106</v>
      </c>
    </row>
    <row r="2734" spans="1:37" ht="14.4">
      <c r="A2734" s="239" t="s">
        <v>18688</v>
      </c>
      <c r="B2734" s="56" t="s">
        <v>89</v>
      </c>
      <c r="C2734" s="57">
        <v>43096</v>
      </c>
      <c r="D2734" s="56" t="s">
        <v>1027</v>
      </c>
      <c r="E2734" s="56" t="s">
        <v>140</v>
      </c>
      <c r="F2734" s="271" t="s">
        <v>106</v>
      </c>
      <c r="G2734" s="168" t="s">
        <v>107</v>
      </c>
      <c r="H2734" s="169" t="s">
        <v>140</v>
      </c>
      <c r="I2734" s="59">
        <f t="shared" si="0"/>
        <v>43126</v>
      </c>
      <c r="J2734" s="56" t="s">
        <v>1946</v>
      </c>
      <c r="K2734" s="56" t="s">
        <v>1946</v>
      </c>
      <c r="L2734" s="60" t="s">
        <v>642</v>
      </c>
      <c r="M2734" s="56" t="s">
        <v>18689</v>
      </c>
      <c r="N2734" s="56" t="s">
        <v>29</v>
      </c>
      <c r="O2734" s="56" t="s">
        <v>18690</v>
      </c>
      <c r="P2734" s="56" t="s">
        <v>17</v>
      </c>
      <c r="Q2734" s="59"/>
      <c r="R2734" s="61"/>
      <c r="S2734" s="61"/>
      <c r="T2734" s="61"/>
      <c r="U2734" s="66"/>
      <c r="V2734" s="61"/>
      <c r="W2734" s="61"/>
      <c r="X2734" s="56" t="s">
        <v>18</v>
      </c>
      <c r="Y2734" s="57">
        <v>43096</v>
      </c>
      <c r="Z2734" s="63">
        <v>6</v>
      </c>
      <c r="AA2734" s="64" t="s">
        <v>18692</v>
      </c>
      <c r="AB2734" s="61"/>
      <c r="AC2734" s="61"/>
      <c r="AD2734" s="61"/>
      <c r="AE2734" s="67" t="str">
        <f t="shared" si="1"/>
        <v>Dec</v>
      </c>
      <c r="AF2734" s="68" t="str">
        <f t="shared" si="2"/>
        <v>Dec</v>
      </c>
      <c r="AG2734" s="177">
        <f t="shared" si="6"/>
        <v>0</v>
      </c>
      <c r="AH2734" s="70">
        <f t="shared" si="5"/>
        <v>43126</v>
      </c>
      <c r="AI2734" s="71">
        <f ca="1"/>
        <v>-863</v>
      </c>
      <c r="AJ2734" s="71" t="str">
        <v>2017</v>
      </c>
      <c r="AK2734" s="70">
        <f t="shared" si="4"/>
        <v>43106</v>
      </c>
    </row>
    <row r="2735" spans="1:37" ht="14.4">
      <c r="A2735" s="239" t="s">
        <v>18693</v>
      </c>
      <c r="B2735" s="56" t="s">
        <v>89</v>
      </c>
      <c r="C2735" s="57">
        <v>43096</v>
      </c>
      <c r="D2735" s="56" t="s">
        <v>1027</v>
      </c>
      <c r="E2735" s="56" t="s">
        <v>140</v>
      </c>
      <c r="F2735" s="271" t="s">
        <v>106</v>
      </c>
      <c r="G2735" s="168" t="s">
        <v>107</v>
      </c>
      <c r="H2735" s="169" t="s">
        <v>140</v>
      </c>
      <c r="I2735" s="59">
        <f t="shared" si="0"/>
        <v>43126</v>
      </c>
      <c r="J2735" s="56" t="s">
        <v>16437</v>
      </c>
      <c r="K2735" s="56" t="s">
        <v>1946</v>
      </c>
      <c r="L2735" s="60" t="s">
        <v>642</v>
      </c>
      <c r="M2735" s="56" t="s">
        <v>18695</v>
      </c>
      <c r="N2735" s="56" t="s">
        <v>39</v>
      </c>
      <c r="O2735" s="56" t="s">
        <v>18697</v>
      </c>
      <c r="P2735" s="56" t="s">
        <v>17</v>
      </c>
      <c r="Q2735" s="59"/>
      <c r="R2735" s="61"/>
      <c r="S2735" s="61"/>
      <c r="T2735" s="61"/>
      <c r="U2735" s="66"/>
      <c r="V2735" s="61"/>
      <c r="W2735" s="61"/>
      <c r="X2735" s="56" t="s">
        <v>18</v>
      </c>
      <c r="Y2735" s="57">
        <v>43096</v>
      </c>
      <c r="Z2735" s="63">
        <v>6</v>
      </c>
      <c r="AA2735" s="64" t="s">
        <v>18692</v>
      </c>
      <c r="AB2735" s="61"/>
      <c r="AC2735" s="61"/>
      <c r="AD2735" s="61"/>
      <c r="AE2735" s="67" t="str">
        <f t="shared" si="1"/>
        <v>Dec</v>
      </c>
      <c r="AF2735" s="68" t="str">
        <f t="shared" si="2"/>
        <v>Dec</v>
      </c>
      <c r="AG2735" s="177">
        <f t="shared" si="6"/>
        <v>0</v>
      </c>
      <c r="AH2735" s="70">
        <f t="shared" si="5"/>
        <v>43126</v>
      </c>
      <c r="AI2735" s="71">
        <f ca="1"/>
        <v>-863</v>
      </c>
      <c r="AJ2735" s="71" t="str">
        <v>2017</v>
      </c>
      <c r="AK2735" s="70">
        <f t="shared" si="4"/>
        <v>43106</v>
      </c>
    </row>
    <row r="2736" spans="1:37" ht="14.4">
      <c r="A2736" s="239" t="s">
        <v>18698</v>
      </c>
      <c r="B2736" s="56" t="s">
        <v>89</v>
      </c>
      <c r="C2736" s="57">
        <v>43097</v>
      </c>
      <c r="D2736" s="56" t="s">
        <v>90</v>
      </c>
      <c r="E2736" s="56" t="s">
        <v>140</v>
      </c>
      <c r="F2736" s="271" t="s">
        <v>106</v>
      </c>
      <c r="G2736" s="168" t="s">
        <v>107</v>
      </c>
      <c r="H2736" s="169" t="s">
        <v>140</v>
      </c>
      <c r="I2736" s="59">
        <f t="shared" si="0"/>
        <v>43127</v>
      </c>
      <c r="J2736" s="61"/>
      <c r="K2736" s="61"/>
      <c r="L2736" s="60" t="s">
        <v>18700</v>
      </c>
      <c r="M2736" s="56" t="s">
        <v>18700</v>
      </c>
      <c r="N2736" s="56" t="s">
        <v>266</v>
      </c>
      <c r="O2736" s="56" t="s">
        <v>18701</v>
      </c>
      <c r="P2736" s="56" t="s">
        <v>17</v>
      </c>
      <c r="Q2736" s="59"/>
      <c r="R2736" s="61"/>
      <c r="S2736" s="61"/>
      <c r="T2736" s="61"/>
      <c r="U2736" s="66"/>
      <c r="V2736" s="61"/>
      <c r="W2736" s="61"/>
      <c r="X2736" s="56" t="s">
        <v>18</v>
      </c>
      <c r="Y2736" s="57">
        <v>43097</v>
      </c>
      <c r="Z2736" s="63">
        <v>6</v>
      </c>
      <c r="AA2736" s="64" t="s">
        <v>18702</v>
      </c>
      <c r="AB2736" s="61"/>
      <c r="AC2736" s="61"/>
      <c r="AD2736" s="61"/>
      <c r="AE2736" s="67" t="str">
        <f t="shared" si="1"/>
        <v>Dec</v>
      </c>
      <c r="AF2736" s="68" t="str">
        <f t="shared" si="2"/>
        <v>Dec</v>
      </c>
      <c r="AG2736" s="177">
        <f t="shared" si="6"/>
        <v>0</v>
      </c>
      <c r="AH2736" s="70">
        <f t="shared" si="5"/>
        <v>43127</v>
      </c>
      <c r="AI2736" s="71">
        <f ca="1"/>
        <v>-862</v>
      </c>
      <c r="AJ2736" s="71" t="str">
        <v>2017</v>
      </c>
      <c r="AK2736" s="70">
        <f t="shared" si="4"/>
        <v>43107</v>
      </c>
    </row>
    <row r="2737" spans="1:37" ht="14.4">
      <c r="A2737" s="239" t="s">
        <v>18705</v>
      </c>
      <c r="B2737" s="56" t="s">
        <v>89</v>
      </c>
      <c r="C2737" s="57">
        <v>43095</v>
      </c>
      <c r="D2737" s="56" t="s">
        <v>1027</v>
      </c>
      <c r="E2737" s="56" t="s">
        <v>112</v>
      </c>
      <c r="F2737" s="271" t="s">
        <v>106</v>
      </c>
      <c r="G2737" s="168" t="s">
        <v>113</v>
      </c>
      <c r="H2737" s="169" t="s">
        <v>112</v>
      </c>
      <c r="I2737" s="59">
        <f t="shared" si="0"/>
        <v>43125</v>
      </c>
      <c r="J2737" s="56" t="s">
        <v>1946</v>
      </c>
      <c r="K2737" s="56" t="s">
        <v>1946</v>
      </c>
      <c r="L2737" s="60" t="s">
        <v>18270</v>
      </c>
      <c r="M2737" s="56" t="s">
        <v>18706</v>
      </c>
      <c r="N2737" s="61"/>
      <c r="O2737" s="56" t="s">
        <v>18707</v>
      </c>
      <c r="P2737" s="56" t="s">
        <v>116</v>
      </c>
      <c r="Q2737" s="59"/>
      <c r="R2737" s="61"/>
      <c r="S2737" s="61"/>
      <c r="T2737" s="61"/>
      <c r="U2737" s="66"/>
      <c r="V2737" s="61"/>
      <c r="W2737" s="61"/>
      <c r="X2737" s="61"/>
      <c r="Y2737" s="59"/>
      <c r="Z2737" s="75"/>
      <c r="AA2737" s="64" t="s">
        <v>257</v>
      </c>
      <c r="AB2737" s="61"/>
      <c r="AC2737" s="61"/>
      <c r="AD2737" s="61"/>
      <c r="AE2737" s="67" t="str">
        <f t="shared" si="1"/>
        <v>Dec</v>
      </c>
      <c r="AF2737" s="68" t="str">
        <f t="shared" si="2"/>
        <v/>
      </c>
      <c r="AG2737" s="177" t="str">
        <f t="shared" si="6"/>
        <v/>
      </c>
      <c r="AH2737" s="70">
        <f t="shared" si="5"/>
        <v>43125</v>
      </c>
      <c r="AI2737" s="71">
        <f ca="1"/>
        <v>-864</v>
      </c>
      <c r="AJ2737" s="71" t="str">
        <v>2017</v>
      </c>
      <c r="AK2737" s="70">
        <f t="shared" si="4"/>
        <v>43105</v>
      </c>
    </row>
    <row r="2738" spans="1:37" ht="14.4">
      <c r="A2738" s="239" t="s">
        <v>18711</v>
      </c>
      <c r="B2738" s="56" t="s">
        <v>89</v>
      </c>
      <c r="C2738" s="57">
        <v>43096</v>
      </c>
      <c r="D2738" s="61"/>
      <c r="E2738" s="56" t="s">
        <v>112</v>
      </c>
      <c r="F2738" s="271" t="s">
        <v>106</v>
      </c>
      <c r="G2738" s="168" t="s">
        <v>113</v>
      </c>
      <c r="H2738" s="169" t="s">
        <v>112</v>
      </c>
      <c r="I2738" s="59">
        <f t="shared" si="0"/>
        <v>43126</v>
      </c>
      <c r="J2738" s="61"/>
      <c r="K2738" s="56" t="s">
        <v>6453</v>
      </c>
      <c r="L2738" s="60" t="s">
        <v>18713</v>
      </c>
      <c r="M2738" s="56" t="s">
        <v>18714</v>
      </c>
      <c r="N2738" s="61"/>
      <c r="O2738" s="56" t="s">
        <v>1671</v>
      </c>
      <c r="P2738" s="56" t="s">
        <v>116</v>
      </c>
      <c r="Q2738" s="59"/>
      <c r="R2738" s="61"/>
      <c r="S2738" s="61"/>
      <c r="T2738" s="61"/>
      <c r="U2738" s="66"/>
      <c r="V2738" s="61"/>
      <c r="W2738" s="61"/>
      <c r="X2738" s="61"/>
      <c r="Y2738" s="59"/>
      <c r="Z2738" s="75"/>
      <c r="AA2738" s="64" t="s">
        <v>257</v>
      </c>
      <c r="AB2738" s="61"/>
      <c r="AC2738" s="61"/>
      <c r="AD2738" s="61"/>
      <c r="AE2738" s="67" t="str">
        <f t="shared" si="1"/>
        <v>Dec</v>
      </c>
      <c r="AF2738" s="68" t="str">
        <f t="shared" si="2"/>
        <v/>
      </c>
      <c r="AG2738" s="177" t="str">
        <f t="shared" si="6"/>
        <v/>
      </c>
      <c r="AH2738" s="70">
        <f t="shared" si="5"/>
        <v>43126</v>
      </c>
      <c r="AI2738" s="71">
        <f ca="1"/>
        <v>-863</v>
      </c>
      <c r="AJ2738" s="71" t="str">
        <v>2017</v>
      </c>
      <c r="AK2738" s="70">
        <f t="shared" si="4"/>
        <v>43106</v>
      </c>
    </row>
    <row r="2739" spans="1:37" ht="14.4">
      <c r="A2739" s="239" t="s">
        <v>18716</v>
      </c>
      <c r="B2739" s="56" t="s">
        <v>89</v>
      </c>
      <c r="C2739" s="57">
        <v>43097</v>
      </c>
      <c r="D2739" s="56" t="s">
        <v>90</v>
      </c>
      <c r="E2739" s="56" t="s">
        <v>140</v>
      </c>
      <c r="F2739" s="271" t="s">
        <v>106</v>
      </c>
      <c r="G2739" s="168" t="s">
        <v>107</v>
      </c>
      <c r="H2739" s="169" t="s">
        <v>140</v>
      </c>
      <c r="I2739" s="59">
        <f t="shared" si="0"/>
        <v>43127</v>
      </c>
      <c r="J2739" s="61"/>
      <c r="K2739" s="61"/>
      <c r="L2739" s="60" t="s">
        <v>18717</v>
      </c>
      <c r="M2739" s="56" t="s">
        <v>18718</v>
      </c>
      <c r="N2739" s="56" t="s">
        <v>249</v>
      </c>
      <c r="O2739" s="61"/>
      <c r="P2739" s="61"/>
      <c r="Q2739" s="59"/>
      <c r="R2739" s="61"/>
      <c r="S2739" s="61"/>
      <c r="T2739" s="61"/>
      <c r="U2739" s="66"/>
      <c r="V2739" s="61"/>
      <c r="W2739" s="61"/>
      <c r="X2739" s="56" t="s">
        <v>14</v>
      </c>
      <c r="Y2739" s="57">
        <v>43097</v>
      </c>
      <c r="Z2739" s="63">
        <v>6</v>
      </c>
      <c r="AA2739" s="64" t="s">
        <v>3956</v>
      </c>
      <c r="AB2739" s="61"/>
      <c r="AC2739" s="61"/>
      <c r="AD2739" s="61"/>
      <c r="AE2739" s="67" t="str">
        <f t="shared" si="1"/>
        <v>Dec</v>
      </c>
      <c r="AF2739" s="68" t="str">
        <f t="shared" si="2"/>
        <v>Dec</v>
      </c>
      <c r="AG2739" s="177">
        <f t="shared" si="6"/>
        <v>0</v>
      </c>
      <c r="AH2739" s="70">
        <f t="shared" si="5"/>
        <v>43127</v>
      </c>
      <c r="AI2739" s="71">
        <f ca="1"/>
        <v>-862</v>
      </c>
      <c r="AJ2739" s="71" t="str">
        <v>2017</v>
      </c>
      <c r="AK2739" s="70">
        <f t="shared" si="4"/>
        <v>43107</v>
      </c>
    </row>
    <row r="2740" spans="1:37" ht="14.4">
      <c r="A2740" s="239" t="s">
        <v>18720</v>
      </c>
      <c r="B2740" s="56" t="s">
        <v>89</v>
      </c>
      <c r="C2740" s="57">
        <v>43097</v>
      </c>
      <c r="D2740" s="56" t="s">
        <v>90</v>
      </c>
      <c r="E2740" s="56" t="s">
        <v>140</v>
      </c>
      <c r="F2740" s="271" t="s">
        <v>106</v>
      </c>
      <c r="G2740" s="168" t="s">
        <v>107</v>
      </c>
      <c r="H2740" s="169" t="s">
        <v>140</v>
      </c>
      <c r="I2740" s="59">
        <f t="shared" si="0"/>
        <v>43127</v>
      </c>
      <c r="J2740" s="56" t="s">
        <v>1946</v>
      </c>
      <c r="K2740" s="56" t="s">
        <v>6453</v>
      </c>
      <c r="L2740" s="60" t="s">
        <v>18722</v>
      </c>
      <c r="M2740" s="56" t="s">
        <v>18722</v>
      </c>
      <c r="N2740" s="61"/>
      <c r="O2740" s="61"/>
      <c r="P2740" s="61"/>
      <c r="Q2740" s="59"/>
      <c r="R2740" s="61"/>
      <c r="S2740" s="61"/>
      <c r="T2740" s="61"/>
      <c r="U2740" s="66"/>
      <c r="V2740" s="61"/>
      <c r="W2740" s="61"/>
      <c r="X2740" s="56" t="s">
        <v>14</v>
      </c>
      <c r="Y2740" s="57">
        <v>43097</v>
      </c>
      <c r="Z2740" s="63">
        <v>6</v>
      </c>
      <c r="AA2740" s="64" t="s">
        <v>3956</v>
      </c>
      <c r="AB2740" s="61"/>
      <c r="AC2740" s="61"/>
      <c r="AD2740" s="61"/>
      <c r="AE2740" s="67" t="str">
        <f t="shared" si="1"/>
        <v>Dec</v>
      </c>
      <c r="AF2740" s="68" t="str">
        <f t="shared" si="2"/>
        <v>Dec</v>
      </c>
      <c r="AG2740" s="177">
        <f t="shared" si="6"/>
        <v>0</v>
      </c>
      <c r="AH2740" s="70">
        <f t="shared" si="5"/>
        <v>43127</v>
      </c>
      <c r="AI2740" s="71">
        <f ca="1"/>
        <v>-862</v>
      </c>
      <c r="AJ2740" s="71" t="str">
        <v>2017</v>
      </c>
      <c r="AK2740" s="70">
        <f t="shared" si="4"/>
        <v>43107</v>
      </c>
    </row>
    <row r="2741" spans="1:37" ht="14.4">
      <c r="A2741" s="239" t="s">
        <v>18724</v>
      </c>
      <c r="B2741" s="56" t="s">
        <v>89</v>
      </c>
      <c r="C2741" s="57">
        <v>43098</v>
      </c>
      <c r="D2741" s="56" t="s">
        <v>1027</v>
      </c>
      <c r="E2741" s="56" t="s">
        <v>112</v>
      </c>
      <c r="F2741" s="271" t="s">
        <v>106</v>
      </c>
      <c r="G2741" s="168" t="s">
        <v>113</v>
      </c>
      <c r="H2741" s="169" t="s">
        <v>112</v>
      </c>
      <c r="I2741" s="59">
        <f t="shared" si="0"/>
        <v>43128</v>
      </c>
      <c r="J2741" s="56" t="s">
        <v>1946</v>
      </c>
      <c r="K2741" s="56" t="s">
        <v>6453</v>
      </c>
      <c r="L2741" s="60" t="s">
        <v>5139</v>
      </c>
      <c r="M2741" s="56" t="s">
        <v>18727</v>
      </c>
      <c r="N2741" s="61"/>
      <c r="O2741" s="56" t="s">
        <v>18728</v>
      </c>
      <c r="P2741" s="56" t="s">
        <v>116</v>
      </c>
      <c r="Q2741" s="57">
        <v>43103</v>
      </c>
      <c r="R2741" s="61"/>
      <c r="S2741" s="61"/>
      <c r="T2741" s="61"/>
      <c r="U2741" s="66"/>
      <c r="V2741" s="61"/>
      <c r="W2741" s="61"/>
      <c r="X2741" s="61"/>
      <c r="Y2741" s="59"/>
      <c r="Z2741" s="75"/>
      <c r="AA2741" s="64" t="s">
        <v>257</v>
      </c>
      <c r="AB2741" s="61"/>
      <c r="AC2741" s="61"/>
      <c r="AD2741" s="61"/>
      <c r="AE2741" s="67" t="str">
        <f t="shared" si="1"/>
        <v>Dec</v>
      </c>
      <c r="AF2741" s="68" t="str">
        <f t="shared" si="2"/>
        <v/>
      </c>
      <c r="AG2741" s="177" t="str">
        <f t="shared" si="6"/>
        <v/>
      </c>
      <c r="AH2741" s="70">
        <f t="shared" si="5"/>
        <v>43128</v>
      </c>
      <c r="AI2741" s="71">
        <f ca="1"/>
        <v>-861</v>
      </c>
      <c r="AJ2741" s="71" t="str">
        <v>2017</v>
      </c>
      <c r="AK2741" s="70">
        <f t="shared" si="4"/>
        <v>43108</v>
      </c>
    </row>
    <row r="2742" spans="1:37" ht="14.4">
      <c r="A2742" s="239" t="s">
        <v>18729</v>
      </c>
      <c r="B2742" s="56" t="s">
        <v>89</v>
      </c>
      <c r="C2742" s="57">
        <v>43098</v>
      </c>
      <c r="D2742" s="56" t="s">
        <v>1027</v>
      </c>
      <c r="E2742" s="56" t="s">
        <v>112</v>
      </c>
      <c r="F2742" s="271" t="s">
        <v>106</v>
      </c>
      <c r="G2742" s="168" t="s">
        <v>113</v>
      </c>
      <c r="H2742" s="169" t="s">
        <v>112</v>
      </c>
      <c r="I2742" s="59">
        <f t="shared" si="0"/>
        <v>43128</v>
      </c>
      <c r="J2742" s="56" t="s">
        <v>1946</v>
      </c>
      <c r="K2742" s="56" t="s">
        <v>6453</v>
      </c>
      <c r="L2742" s="60" t="s">
        <v>12843</v>
      </c>
      <c r="M2742" s="56" t="s">
        <v>18730</v>
      </c>
      <c r="N2742" s="56" t="s">
        <v>29</v>
      </c>
      <c r="O2742" s="56" t="s">
        <v>18731</v>
      </c>
      <c r="P2742" s="56" t="s">
        <v>116</v>
      </c>
      <c r="Q2742" s="59"/>
      <c r="R2742" s="61"/>
      <c r="S2742" s="61"/>
      <c r="T2742" s="61"/>
      <c r="U2742" s="66"/>
      <c r="V2742" s="61"/>
      <c r="W2742" s="61"/>
      <c r="X2742" s="61"/>
      <c r="Y2742" s="59"/>
      <c r="Z2742" s="75"/>
      <c r="AA2742" s="95"/>
      <c r="AB2742" s="61"/>
      <c r="AC2742" s="61"/>
      <c r="AD2742" s="61"/>
      <c r="AE2742" s="67" t="str">
        <f t="shared" si="1"/>
        <v>Dec</v>
      </c>
      <c r="AF2742" s="68" t="str">
        <f t="shared" si="2"/>
        <v/>
      </c>
      <c r="AG2742" s="177" t="str">
        <f t="shared" si="6"/>
        <v/>
      </c>
      <c r="AH2742" s="70">
        <f t="shared" si="5"/>
        <v>43128</v>
      </c>
      <c r="AI2742" s="71">
        <f ca="1"/>
        <v>-861</v>
      </c>
      <c r="AJ2742" s="71" t="str">
        <v>2017</v>
      </c>
      <c r="AK2742" s="70">
        <f t="shared" si="4"/>
        <v>43108</v>
      </c>
    </row>
    <row r="2743" spans="1:37" ht="14.4">
      <c r="A2743" s="239" t="s">
        <v>18732</v>
      </c>
      <c r="B2743" s="56" t="s">
        <v>89</v>
      </c>
      <c r="C2743" s="57">
        <v>43077</v>
      </c>
      <c r="D2743" s="56" t="s">
        <v>90</v>
      </c>
      <c r="E2743" s="56" t="s">
        <v>30</v>
      </c>
      <c r="F2743" s="271" t="s">
        <v>106</v>
      </c>
      <c r="G2743" s="168" t="s">
        <v>107</v>
      </c>
      <c r="H2743" s="169" t="s">
        <v>30</v>
      </c>
      <c r="I2743" s="59">
        <f t="shared" si="0"/>
        <v>43107</v>
      </c>
      <c r="J2743" s="61"/>
      <c r="K2743" s="61"/>
      <c r="L2743" s="60" t="s">
        <v>18733</v>
      </c>
      <c r="M2743" s="61"/>
      <c r="N2743" s="56" t="s">
        <v>172</v>
      </c>
      <c r="O2743" s="56" t="s">
        <v>18734</v>
      </c>
      <c r="P2743" s="56" t="s">
        <v>17</v>
      </c>
      <c r="Q2743" s="59"/>
      <c r="R2743" s="61"/>
      <c r="S2743" s="61"/>
      <c r="T2743" s="61"/>
      <c r="U2743" s="66"/>
      <c r="V2743" s="61"/>
      <c r="W2743" s="61"/>
      <c r="X2743" s="56" t="s">
        <v>18</v>
      </c>
      <c r="Y2743" s="57">
        <v>43102</v>
      </c>
      <c r="Z2743" s="75"/>
      <c r="AA2743" s="95"/>
      <c r="AB2743" s="61"/>
      <c r="AC2743" s="61"/>
      <c r="AD2743" s="61"/>
      <c r="AE2743" s="67" t="str">
        <f t="shared" si="1"/>
        <v>Dec</v>
      </c>
      <c r="AF2743" s="68" t="str">
        <f t="shared" si="2"/>
        <v>Jan</v>
      </c>
      <c r="AG2743" s="177">
        <f t="shared" si="6"/>
        <v>25</v>
      </c>
      <c r="AH2743" s="70">
        <f t="shared" si="5"/>
        <v>43107</v>
      </c>
      <c r="AI2743" s="71">
        <f ca="1"/>
        <v>-882</v>
      </c>
      <c r="AJ2743" s="71" t="str">
        <v>2017</v>
      </c>
      <c r="AK2743" s="70">
        <f t="shared" si="4"/>
        <v>43087</v>
      </c>
    </row>
    <row r="2744" spans="1:37" ht="14.4">
      <c r="A2744" s="239" t="s">
        <v>18735</v>
      </c>
      <c r="B2744" s="56" t="s">
        <v>89</v>
      </c>
      <c r="C2744" s="57">
        <v>43096</v>
      </c>
      <c r="D2744" s="56" t="s">
        <v>1027</v>
      </c>
      <c r="E2744" s="56" t="s">
        <v>327</v>
      </c>
      <c r="F2744" s="271" t="s">
        <v>214</v>
      </c>
      <c r="G2744" s="168" t="s">
        <v>5061</v>
      </c>
      <c r="H2744" s="169" t="s">
        <v>327</v>
      </c>
      <c r="I2744" s="59">
        <f t="shared" si="0"/>
        <v>43126</v>
      </c>
      <c r="J2744" s="61"/>
      <c r="K2744" s="56" t="s">
        <v>6453</v>
      </c>
      <c r="L2744" s="60" t="s">
        <v>745</v>
      </c>
      <c r="M2744" s="56" t="s">
        <v>18288</v>
      </c>
      <c r="N2744" s="56" t="s">
        <v>436</v>
      </c>
      <c r="O2744" s="56">
        <v>2117045</v>
      </c>
      <c r="P2744" s="56" t="s">
        <v>96</v>
      </c>
      <c r="Q2744" s="59"/>
      <c r="R2744" s="61"/>
      <c r="S2744" s="61"/>
      <c r="T2744" s="61"/>
      <c r="U2744" s="66"/>
      <c r="V2744" s="61"/>
      <c r="W2744" s="56" t="s">
        <v>292</v>
      </c>
      <c r="X2744" s="56" t="s">
        <v>14</v>
      </c>
      <c r="Y2744" s="57">
        <v>43104</v>
      </c>
      <c r="Z2744" s="75"/>
      <c r="AA2744" s="95"/>
      <c r="AB2744" s="61"/>
      <c r="AC2744" s="61"/>
      <c r="AD2744" s="61"/>
      <c r="AE2744" s="67" t="str">
        <f t="shared" si="1"/>
        <v>Dec</v>
      </c>
      <c r="AF2744" s="68" t="str">
        <f t="shared" si="2"/>
        <v>Jan</v>
      </c>
      <c r="AG2744" s="177">
        <f t="shared" si="6"/>
        <v>8</v>
      </c>
      <c r="AH2744" s="70">
        <f t="shared" si="5"/>
        <v>43126</v>
      </c>
      <c r="AI2744" s="71">
        <f ca="1"/>
        <v>-863</v>
      </c>
      <c r="AJ2744" s="71" t="str">
        <v>2017</v>
      </c>
      <c r="AK2744" s="70">
        <f t="shared" si="4"/>
        <v>43106</v>
      </c>
    </row>
    <row r="2745" spans="1:37" ht="14.4">
      <c r="A2745" s="239" t="s">
        <v>18736</v>
      </c>
      <c r="B2745" s="56" t="s">
        <v>89</v>
      </c>
      <c r="C2745" s="57">
        <v>43096</v>
      </c>
      <c r="D2745" s="56" t="s">
        <v>131</v>
      </c>
      <c r="E2745" s="56" t="s">
        <v>327</v>
      </c>
      <c r="F2745" s="271" t="s">
        <v>214</v>
      </c>
      <c r="G2745" s="168" t="s">
        <v>5061</v>
      </c>
      <c r="H2745" s="169" t="s">
        <v>327</v>
      </c>
      <c r="I2745" s="59">
        <f t="shared" si="0"/>
        <v>43126</v>
      </c>
      <c r="J2745" s="61"/>
      <c r="K2745" s="56" t="s">
        <v>1946</v>
      </c>
      <c r="L2745" s="60" t="s">
        <v>18737</v>
      </c>
      <c r="M2745" s="56" t="s">
        <v>18738</v>
      </c>
      <c r="N2745" s="56" t="s">
        <v>436</v>
      </c>
      <c r="O2745" s="56">
        <v>117030</v>
      </c>
      <c r="P2745" s="56" t="s">
        <v>96</v>
      </c>
      <c r="Q2745" s="57">
        <v>43103</v>
      </c>
      <c r="R2745" s="61"/>
      <c r="S2745" s="61"/>
      <c r="T2745" s="61"/>
      <c r="U2745" s="66"/>
      <c r="V2745" s="61"/>
      <c r="W2745" s="61"/>
      <c r="X2745" s="56" t="s">
        <v>18</v>
      </c>
      <c r="Y2745" s="57">
        <v>43129</v>
      </c>
      <c r="Z2745" s="75"/>
      <c r="AA2745" s="200" t="s">
        <v>437</v>
      </c>
      <c r="AB2745" s="174" t="s">
        <v>3709</v>
      </c>
      <c r="AC2745" s="61"/>
      <c r="AD2745" s="61"/>
      <c r="AE2745" s="67" t="str">
        <f t="shared" si="1"/>
        <v>Dec</v>
      </c>
      <c r="AF2745" s="68" t="str">
        <f t="shared" si="2"/>
        <v>Jan</v>
      </c>
      <c r="AG2745" s="177">
        <f t="shared" si="6"/>
        <v>33</v>
      </c>
      <c r="AH2745" s="70">
        <f t="shared" si="5"/>
        <v>43126</v>
      </c>
      <c r="AI2745" s="71">
        <f ca="1"/>
        <v>-863</v>
      </c>
      <c r="AJ2745" s="71" t="str">
        <v>2017</v>
      </c>
      <c r="AK2745" s="70">
        <f t="shared" si="4"/>
        <v>43106</v>
      </c>
    </row>
    <row r="2746" spans="1:37" ht="14.4">
      <c r="A2746" s="239" t="s">
        <v>18739</v>
      </c>
      <c r="B2746" s="56" t="s">
        <v>89</v>
      </c>
      <c r="C2746" s="57">
        <v>43098</v>
      </c>
      <c r="D2746" s="56" t="s">
        <v>90</v>
      </c>
      <c r="E2746" s="56" t="s">
        <v>91</v>
      </c>
      <c r="F2746" s="271" t="s">
        <v>214</v>
      </c>
      <c r="G2746" s="168" t="s">
        <v>18740</v>
      </c>
      <c r="H2746" s="169" t="s">
        <v>91</v>
      </c>
      <c r="I2746" s="59">
        <f t="shared" si="0"/>
        <v>43128</v>
      </c>
      <c r="J2746" s="56" t="s">
        <v>18</v>
      </c>
      <c r="K2746" s="56" t="s">
        <v>6453</v>
      </c>
      <c r="L2746" s="60" t="s">
        <v>3914</v>
      </c>
      <c r="M2746" s="56" t="s">
        <v>18741</v>
      </c>
      <c r="N2746" s="56" t="s">
        <v>95</v>
      </c>
      <c r="O2746" s="56" t="s">
        <v>18742</v>
      </c>
      <c r="P2746" s="56" t="s">
        <v>96</v>
      </c>
      <c r="Q2746" s="59"/>
      <c r="R2746" s="61"/>
      <c r="S2746" s="61"/>
      <c r="T2746" s="61"/>
      <c r="U2746" s="66"/>
      <c r="V2746" s="61"/>
      <c r="W2746" s="61"/>
      <c r="X2746" s="56" t="s">
        <v>18</v>
      </c>
      <c r="Y2746" s="57">
        <v>43112</v>
      </c>
      <c r="Z2746" s="75"/>
      <c r="AA2746" s="64" t="s">
        <v>18743</v>
      </c>
      <c r="AB2746" s="174" t="s">
        <v>3709</v>
      </c>
      <c r="AC2746" s="61"/>
      <c r="AD2746" s="61"/>
      <c r="AE2746" s="67" t="str">
        <f t="shared" si="1"/>
        <v>Dec</v>
      </c>
      <c r="AF2746" s="68" t="str">
        <f t="shared" si="2"/>
        <v>Jan</v>
      </c>
      <c r="AG2746" s="177">
        <f t="shared" si="6"/>
        <v>14</v>
      </c>
      <c r="AH2746" s="70">
        <f t="shared" si="5"/>
        <v>43128</v>
      </c>
      <c r="AI2746" s="71">
        <f ca="1"/>
        <v>-861</v>
      </c>
      <c r="AJ2746" s="71" t="str">
        <v>2017</v>
      </c>
      <c r="AK2746" s="70">
        <f t="shared" si="4"/>
        <v>43108</v>
      </c>
    </row>
    <row r="2747" spans="1:37" ht="14.4">
      <c r="A2747" s="239" t="s">
        <v>18744</v>
      </c>
      <c r="B2747" s="56" t="s">
        <v>89</v>
      </c>
      <c r="C2747" s="57">
        <v>43077</v>
      </c>
      <c r="D2747" s="56" t="s">
        <v>90</v>
      </c>
      <c r="E2747" s="56" t="s">
        <v>91</v>
      </c>
      <c r="F2747" s="271" t="s">
        <v>214</v>
      </c>
      <c r="G2747" s="168" t="s">
        <v>18740</v>
      </c>
      <c r="H2747" s="169" t="s">
        <v>91</v>
      </c>
      <c r="I2747" s="59">
        <f t="shared" si="0"/>
        <v>43107</v>
      </c>
      <c r="J2747" s="56" t="s">
        <v>18</v>
      </c>
      <c r="K2747" s="56" t="s">
        <v>14</v>
      </c>
      <c r="L2747" s="60" t="s">
        <v>745</v>
      </c>
      <c r="M2747" s="56" t="s">
        <v>18745</v>
      </c>
      <c r="N2747" s="56" t="s">
        <v>114</v>
      </c>
      <c r="O2747" s="56">
        <v>917026</v>
      </c>
      <c r="P2747" s="56" t="s">
        <v>96</v>
      </c>
      <c r="Q2747" s="59"/>
      <c r="R2747" s="61"/>
      <c r="S2747" s="61"/>
      <c r="T2747" s="61"/>
      <c r="U2747" s="66"/>
      <c r="V2747" s="61"/>
      <c r="W2747" s="61"/>
      <c r="X2747" s="56" t="s">
        <v>18</v>
      </c>
      <c r="Y2747" s="57">
        <v>43116</v>
      </c>
      <c r="Z2747" s="75"/>
      <c r="AA2747" s="64" t="s">
        <v>18746</v>
      </c>
      <c r="AB2747" s="174" t="s">
        <v>3709</v>
      </c>
      <c r="AC2747" s="61"/>
      <c r="AD2747" s="61"/>
      <c r="AE2747" s="67" t="str">
        <f t="shared" si="1"/>
        <v>Dec</v>
      </c>
      <c r="AF2747" s="68" t="str">
        <f t="shared" si="2"/>
        <v>Jan</v>
      </c>
      <c r="AG2747" s="177">
        <f t="shared" si="6"/>
        <v>39</v>
      </c>
      <c r="AH2747" s="70">
        <f t="shared" si="5"/>
        <v>43107</v>
      </c>
      <c r="AI2747" s="71">
        <f ca="1"/>
        <v>-882</v>
      </c>
      <c r="AJ2747" s="71" t="str">
        <v>2017</v>
      </c>
      <c r="AK2747" s="70">
        <f t="shared" si="4"/>
        <v>43087</v>
      </c>
    </row>
    <row r="2748" spans="1:37" ht="14.4">
      <c r="A2748" s="239" t="s">
        <v>18747</v>
      </c>
      <c r="B2748" s="56" t="s">
        <v>89</v>
      </c>
      <c r="C2748" s="57">
        <v>43088</v>
      </c>
      <c r="D2748" s="56" t="s">
        <v>90</v>
      </c>
      <c r="E2748" s="56" t="s">
        <v>91</v>
      </c>
      <c r="F2748" s="271" t="s">
        <v>214</v>
      </c>
      <c r="G2748" s="168" t="s">
        <v>18740</v>
      </c>
      <c r="H2748" s="169" t="s">
        <v>91</v>
      </c>
      <c r="I2748" s="59">
        <f t="shared" si="0"/>
        <v>43118</v>
      </c>
      <c r="J2748" s="56" t="s">
        <v>18</v>
      </c>
      <c r="K2748" s="56" t="s">
        <v>14</v>
      </c>
      <c r="L2748" s="60" t="s">
        <v>18748</v>
      </c>
      <c r="M2748" s="56" t="s">
        <v>18745</v>
      </c>
      <c r="N2748" s="56" t="s">
        <v>114</v>
      </c>
      <c r="O2748" s="56">
        <v>917026</v>
      </c>
      <c r="P2748" s="56" t="s">
        <v>96</v>
      </c>
      <c r="Q2748" s="59"/>
      <c r="R2748" s="61"/>
      <c r="S2748" s="61"/>
      <c r="T2748" s="61"/>
      <c r="U2748" s="66"/>
      <c r="V2748" s="61"/>
      <c r="W2748" s="61"/>
      <c r="X2748" s="56" t="s">
        <v>18</v>
      </c>
      <c r="Y2748" s="57">
        <v>43116</v>
      </c>
      <c r="Z2748" s="75"/>
      <c r="AA2748" s="64" t="s">
        <v>18746</v>
      </c>
      <c r="AB2748" s="174" t="s">
        <v>3709</v>
      </c>
      <c r="AC2748" s="61"/>
      <c r="AD2748" s="61"/>
      <c r="AE2748" s="67" t="str">
        <f t="shared" si="1"/>
        <v>Dec</v>
      </c>
      <c r="AF2748" s="68" t="str">
        <f t="shared" si="2"/>
        <v>Jan</v>
      </c>
      <c r="AG2748" s="177">
        <f t="shared" si="6"/>
        <v>28</v>
      </c>
      <c r="AH2748" s="70">
        <f t="shared" si="5"/>
        <v>43118</v>
      </c>
      <c r="AI2748" s="71">
        <f ca="1"/>
        <v>-871</v>
      </c>
      <c r="AJ2748" s="71" t="str">
        <v>2017</v>
      </c>
      <c r="AK2748" s="70">
        <f t="shared" si="4"/>
        <v>43098</v>
      </c>
    </row>
    <row r="2749" spans="1:37" ht="14.4">
      <c r="A2749" s="239" t="s">
        <v>18749</v>
      </c>
      <c r="B2749" s="56" t="s">
        <v>89</v>
      </c>
      <c r="C2749" s="57">
        <v>43089</v>
      </c>
      <c r="D2749" s="56" t="s">
        <v>90</v>
      </c>
      <c r="E2749" s="56" t="s">
        <v>91</v>
      </c>
      <c r="F2749" s="271" t="s">
        <v>214</v>
      </c>
      <c r="G2749" s="168" t="s">
        <v>18740</v>
      </c>
      <c r="H2749" s="169" t="s">
        <v>91</v>
      </c>
      <c r="I2749" s="59">
        <f t="shared" si="0"/>
        <v>43119</v>
      </c>
      <c r="J2749" s="56" t="s">
        <v>18</v>
      </c>
      <c r="K2749" s="56" t="s">
        <v>14</v>
      </c>
      <c r="L2749" s="60" t="s">
        <v>3863</v>
      </c>
      <c r="M2749" s="56" t="s">
        <v>18750</v>
      </c>
      <c r="N2749" s="56" t="s">
        <v>95</v>
      </c>
      <c r="O2749" s="56">
        <v>2217079</v>
      </c>
      <c r="P2749" s="56" t="s">
        <v>96</v>
      </c>
      <c r="Q2749" s="59"/>
      <c r="R2749" s="61"/>
      <c r="S2749" s="61"/>
      <c r="T2749" s="61"/>
      <c r="U2749" s="66"/>
      <c r="V2749" s="61"/>
      <c r="W2749" s="61"/>
      <c r="X2749" s="56" t="s">
        <v>18</v>
      </c>
      <c r="Y2749" s="57">
        <v>43112</v>
      </c>
      <c r="Z2749" s="75"/>
      <c r="AA2749" s="64" t="s">
        <v>18743</v>
      </c>
      <c r="AB2749" s="174" t="s">
        <v>3709</v>
      </c>
      <c r="AC2749" s="61"/>
      <c r="AD2749" s="61"/>
      <c r="AE2749" s="67" t="str">
        <f t="shared" si="1"/>
        <v>Dec</v>
      </c>
      <c r="AF2749" s="68" t="str">
        <f t="shared" si="2"/>
        <v>Jan</v>
      </c>
      <c r="AG2749" s="177">
        <f t="shared" si="6"/>
        <v>23</v>
      </c>
      <c r="AH2749" s="70">
        <f t="shared" si="5"/>
        <v>43119</v>
      </c>
      <c r="AI2749" s="71">
        <f ca="1"/>
        <v>-870</v>
      </c>
      <c r="AJ2749" s="71" t="str">
        <v>2017</v>
      </c>
      <c r="AK2749" s="70">
        <f t="shared" si="4"/>
        <v>43099</v>
      </c>
    </row>
    <row r="2750" spans="1:37" ht="14.4">
      <c r="A2750" s="239" t="s">
        <v>18751</v>
      </c>
      <c r="B2750" s="56" t="s">
        <v>89</v>
      </c>
      <c r="C2750" s="57">
        <v>43083</v>
      </c>
      <c r="D2750" s="56" t="s">
        <v>90</v>
      </c>
      <c r="E2750" s="56" t="s">
        <v>91</v>
      </c>
      <c r="F2750" s="271" t="s">
        <v>214</v>
      </c>
      <c r="G2750" s="168" t="s">
        <v>18740</v>
      </c>
      <c r="H2750" s="169" t="s">
        <v>91</v>
      </c>
      <c r="I2750" s="59">
        <f t="shared" si="0"/>
        <v>43113</v>
      </c>
      <c r="J2750" s="56" t="s">
        <v>18</v>
      </c>
      <c r="K2750" s="56" t="s">
        <v>18</v>
      </c>
      <c r="L2750" s="60" t="s">
        <v>18752</v>
      </c>
      <c r="M2750" s="56" t="s">
        <v>18753</v>
      </c>
      <c r="N2750" s="56" t="s">
        <v>95</v>
      </c>
      <c r="O2750" s="56">
        <v>2217057</v>
      </c>
      <c r="P2750" s="56" t="s">
        <v>96</v>
      </c>
      <c r="Q2750" s="59"/>
      <c r="R2750" s="61"/>
      <c r="S2750" s="61"/>
      <c r="T2750" s="61"/>
      <c r="U2750" s="66"/>
      <c r="V2750" s="61"/>
      <c r="W2750" s="61"/>
      <c r="X2750" s="56" t="s">
        <v>18</v>
      </c>
      <c r="Y2750" s="57">
        <v>43096</v>
      </c>
      <c r="Z2750" s="75"/>
      <c r="AA2750" s="200" t="s">
        <v>18754</v>
      </c>
      <c r="AB2750" s="174" t="s">
        <v>3709</v>
      </c>
      <c r="AC2750" s="61"/>
      <c r="AD2750" s="61"/>
      <c r="AE2750" s="67" t="str">
        <f t="shared" si="1"/>
        <v>Dec</v>
      </c>
      <c r="AF2750" s="68" t="str">
        <f t="shared" si="2"/>
        <v>Dec</v>
      </c>
      <c r="AG2750" s="177">
        <f t="shared" si="6"/>
        <v>13</v>
      </c>
      <c r="AH2750" s="70">
        <f t="shared" si="5"/>
        <v>43113</v>
      </c>
      <c r="AI2750" s="71">
        <f ca="1"/>
        <v>-876</v>
      </c>
      <c r="AJ2750" s="71" t="str">
        <v>2017</v>
      </c>
      <c r="AK2750" s="70">
        <f t="shared" si="4"/>
        <v>43093</v>
      </c>
    </row>
    <row r="2751" spans="1:37" ht="14.4">
      <c r="A2751" s="239" t="s">
        <v>18756</v>
      </c>
      <c r="B2751" s="56" t="s">
        <v>89</v>
      </c>
      <c r="C2751" s="57">
        <v>43080</v>
      </c>
      <c r="D2751" s="56" t="s">
        <v>90</v>
      </c>
      <c r="E2751" s="56" t="s">
        <v>91</v>
      </c>
      <c r="F2751" s="271" t="s">
        <v>214</v>
      </c>
      <c r="G2751" s="168" t="s">
        <v>18740</v>
      </c>
      <c r="H2751" s="169" t="s">
        <v>91</v>
      </c>
      <c r="I2751" s="59">
        <f t="shared" si="0"/>
        <v>43110</v>
      </c>
      <c r="J2751" s="56" t="s">
        <v>18</v>
      </c>
      <c r="K2751" s="56" t="s">
        <v>18</v>
      </c>
      <c r="L2751" s="60" t="s">
        <v>18758</v>
      </c>
      <c r="M2751" s="56" t="s">
        <v>18759</v>
      </c>
      <c r="N2751" s="56" t="s">
        <v>355</v>
      </c>
      <c r="O2751" s="56">
        <v>1917019</v>
      </c>
      <c r="P2751" s="56" t="s">
        <v>96</v>
      </c>
      <c r="Q2751" s="59"/>
      <c r="R2751" s="61"/>
      <c r="S2751" s="61"/>
      <c r="T2751" s="61"/>
      <c r="U2751" s="66"/>
      <c r="V2751" s="61"/>
      <c r="W2751" s="56" t="s">
        <v>200</v>
      </c>
      <c r="X2751" s="56" t="s">
        <v>18</v>
      </c>
      <c r="Y2751" s="57">
        <v>43097</v>
      </c>
      <c r="Z2751" s="75"/>
      <c r="AA2751" s="64" t="s">
        <v>18761</v>
      </c>
      <c r="AB2751" s="56" t="s">
        <v>17774</v>
      </c>
      <c r="AC2751" s="61"/>
      <c r="AD2751" s="61"/>
      <c r="AE2751" s="67" t="str">
        <f t="shared" si="1"/>
        <v>Dec</v>
      </c>
      <c r="AF2751" s="68" t="str">
        <f t="shared" si="2"/>
        <v>Dec</v>
      </c>
      <c r="AG2751" s="177">
        <f t="shared" si="6"/>
        <v>17</v>
      </c>
      <c r="AH2751" s="70">
        <f t="shared" si="5"/>
        <v>43110</v>
      </c>
      <c r="AI2751" s="71">
        <f ca="1"/>
        <v>-879</v>
      </c>
      <c r="AJ2751" s="71" t="str">
        <v>2017</v>
      </c>
      <c r="AK2751" s="70">
        <f t="shared" si="4"/>
        <v>43090</v>
      </c>
    </row>
    <row r="2752" spans="1:37" ht="14.4">
      <c r="A2752" s="239" t="s">
        <v>18764</v>
      </c>
      <c r="B2752" s="56" t="s">
        <v>89</v>
      </c>
      <c r="C2752" s="57">
        <v>43082</v>
      </c>
      <c r="D2752" s="56" t="s">
        <v>90</v>
      </c>
      <c r="E2752" s="56" t="s">
        <v>3969</v>
      </c>
      <c r="F2752" s="271" t="s">
        <v>214</v>
      </c>
      <c r="G2752" s="168" t="s">
        <v>13733</v>
      </c>
      <c r="H2752" s="169" t="s">
        <v>3969</v>
      </c>
      <c r="I2752" s="59">
        <f t="shared" si="0"/>
        <v>43112</v>
      </c>
      <c r="J2752" s="56" t="s">
        <v>18</v>
      </c>
      <c r="K2752" s="56" t="s">
        <v>18</v>
      </c>
      <c r="L2752" s="60" t="s">
        <v>18766</v>
      </c>
      <c r="M2752" s="56" t="s">
        <v>18767</v>
      </c>
      <c r="N2752" s="56" t="s">
        <v>39</v>
      </c>
      <c r="O2752" s="56" t="s">
        <v>18769</v>
      </c>
      <c r="P2752" s="56" t="s">
        <v>117</v>
      </c>
      <c r="Q2752" s="59"/>
      <c r="R2752" s="61"/>
      <c r="S2752" s="61"/>
      <c r="T2752" s="61"/>
      <c r="U2752" s="66"/>
      <c r="V2752" s="61"/>
      <c r="W2752" s="61"/>
      <c r="X2752" s="56" t="s">
        <v>18</v>
      </c>
      <c r="Y2752" s="57">
        <v>43103</v>
      </c>
      <c r="Z2752" s="75"/>
      <c r="AA2752" s="64" t="s">
        <v>18770</v>
      </c>
      <c r="AB2752" s="56" t="s">
        <v>5415</v>
      </c>
      <c r="AC2752" s="61"/>
      <c r="AD2752" s="61"/>
      <c r="AE2752" s="67" t="str">
        <f t="shared" si="1"/>
        <v>Dec</v>
      </c>
      <c r="AF2752" s="68" t="str">
        <f t="shared" si="2"/>
        <v>Jan</v>
      </c>
      <c r="AG2752" s="177">
        <f t="shared" si="6"/>
        <v>21</v>
      </c>
      <c r="AH2752" s="70">
        <f t="shared" si="5"/>
        <v>43112</v>
      </c>
      <c r="AI2752" s="71">
        <f ca="1"/>
        <v>-877</v>
      </c>
      <c r="AJ2752" s="71" t="str">
        <v>2017</v>
      </c>
      <c r="AK2752" s="70">
        <f t="shared" si="4"/>
        <v>43092</v>
      </c>
    </row>
    <row r="2753" spans="1:37" ht="14.4">
      <c r="A2753" s="239" t="s">
        <v>18771</v>
      </c>
      <c r="B2753" s="56" t="s">
        <v>89</v>
      </c>
      <c r="C2753" s="57">
        <v>43080</v>
      </c>
      <c r="D2753" s="56" t="s">
        <v>90</v>
      </c>
      <c r="E2753" s="56" t="s">
        <v>3969</v>
      </c>
      <c r="F2753" s="271" t="s">
        <v>214</v>
      </c>
      <c r="G2753" s="168" t="s">
        <v>13733</v>
      </c>
      <c r="H2753" s="169" t="s">
        <v>3969</v>
      </c>
      <c r="I2753" s="59">
        <f t="shared" si="0"/>
        <v>43110</v>
      </c>
      <c r="J2753" s="56" t="s">
        <v>18</v>
      </c>
      <c r="K2753" s="56" t="s">
        <v>18</v>
      </c>
      <c r="L2753" s="60" t="s">
        <v>18772</v>
      </c>
      <c r="M2753" s="56" t="s">
        <v>18773</v>
      </c>
      <c r="N2753" s="56" t="s">
        <v>16</v>
      </c>
      <c r="O2753" s="56" t="s">
        <v>15770</v>
      </c>
      <c r="P2753" s="56" t="s">
        <v>117</v>
      </c>
      <c r="Q2753" s="59"/>
      <c r="R2753" s="61"/>
      <c r="S2753" s="61"/>
      <c r="T2753" s="61"/>
      <c r="U2753" s="66"/>
      <c r="V2753" s="61"/>
      <c r="W2753" s="61"/>
      <c r="X2753" s="56" t="s">
        <v>18</v>
      </c>
      <c r="Y2753" s="57">
        <v>43103</v>
      </c>
      <c r="Z2753" s="75"/>
      <c r="AA2753" s="64" t="s">
        <v>18770</v>
      </c>
      <c r="AB2753" s="56" t="s">
        <v>5415</v>
      </c>
      <c r="AC2753" s="61"/>
      <c r="AD2753" s="61"/>
      <c r="AE2753" s="67" t="str">
        <f t="shared" si="1"/>
        <v>Dec</v>
      </c>
      <c r="AF2753" s="68" t="str">
        <f t="shared" si="2"/>
        <v>Jan</v>
      </c>
      <c r="AG2753" s="177">
        <f t="shared" si="6"/>
        <v>23</v>
      </c>
      <c r="AH2753" s="70">
        <f t="shared" si="5"/>
        <v>43110</v>
      </c>
      <c r="AI2753" s="71">
        <f ca="1"/>
        <v>-879</v>
      </c>
      <c r="AJ2753" s="71" t="str">
        <v>2017</v>
      </c>
      <c r="AK2753" s="70">
        <f t="shared" si="4"/>
        <v>43090</v>
      </c>
    </row>
    <row r="2754" spans="1:37" ht="14.4">
      <c r="A2754" s="239" t="s">
        <v>18775</v>
      </c>
      <c r="B2754" s="56" t="s">
        <v>89</v>
      </c>
      <c r="C2754" s="57">
        <v>43098</v>
      </c>
      <c r="D2754" s="56" t="s">
        <v>1027</v>
      </c>
      <c r="E2754" s="56" t="s">
        <v>30</v>
      </c>
      <c r="F2754" s="271" t="s">
        <v>106</v>
      </c>
      <c r="G2754" s="168" t="s">
        <v>107</v>
      </c>
      <c r="H2754" s="169" t="s">
        <v>30</v>
      </c>
      <c r="I2754" s="59">
        <f t="shared" si="0"/>
        <v>43128</v>
      </c>
      <c r="J2754" s="61"/>
      <c r="K2754" s="61"/>
      <c r="L2754" s="60" t="s">
        <v>642</v>
      </c>
      <c r="M2754" s="61"/>
      <c r="N2754" s="61"/>
      <c r="O2754" s="61"/>
      <c r="P2754" s="56" t="s">
        <v>17</v>
      </c>
      <c r="Q2754" s="59"/>
      <c r="R2754" s="61"/>
      <c r="S2754" s="61"/>
      <c r="T2754" s="61"/>
      <c r="U2754" s="66"/>
      <c r="V2754" s="61"/>
      <c r="W2754" s="61"/>
      <c r="X2754" s="56" t="s">
        <v>14</v>
      </c>
      <c r="Y2754" s="57">
        <v>43104</v>
      </c>
      <c r="Z2754" s="63">
        <v>12</v>
      </c>
      <c r="AA2754" s="64" t="s">
        <v>4028</v>
      </c>
      <c r="AB2754" s="61"/>
      <c r="AC2754" s="61"/>
      <c r="AD2754" s="61"/>
      <c r="AE2754" s="67" t="str">
        <f t="shared" si="1"/>
        <v>Dec</v>
      </c>
      <c r="AF2754" s="68" t="str">
        <f t="shared" si="2"/>
        <v>Jan</v>
      </c>
      <c r="AG2754" s="177">
        <f t="shared" si="6"/>
        <v>6</v>
      </c>
      <c r="AH2754" s="70">
        <f t="shared" si="5"/>
        <v>43128</v>
      </c>
      <c r="AI2754" s="71">
        <f ca="1"/>
        <v>-861</v>
      </c>
      <c r="AJ2754" s="71" t="str">
        <v>2017</v>
      </c>
      <c r="AK2754" s="70">
        <f t="shared" si="4"/>
        <v>43108</v>
      </c>
    </row>
    <row r="2755" spans="1:37" ht="14.4">
      <c r="A2755" s="239" t="s">
        <v>18778</v>
      </c>
      <c r="B2755" s="56" t="s">
        <v>89</v>
      </c>
      <c r="C2755" s="57">
        <v>43098</v>
      </c>
      <c r="D2755" s="56" t="s">
        <v>1027</v>
      </c>
      <c r="E2755" s="56" t="s">
        <v>30</v>
      </c>
      <c r="F2755" s="271" t="s">
        <v>106</v>
      </c>
      <c r="G2755" s="168" t="s">
        <v>107</v>
      </c>
      <c r="H2755" s="169" t="s">
        <v>30</v>
      </c>
      <c r="I2755" s="59">
        <f t="shared" si="0"/>
        <v>43128</v>
      </c>
      <c r="J2755" s="61"/>
      <c r="K2755" s="61"/>
      <c r="L2755" s="60" t="s">
        <v>642</v>
      </c>
      <c r="M2755" s="61"/>
      <c r="N2755" s="61"/>
      <c r="O2755" s="56" t="s">
        <v>18779</v>
      </c>
      <c r="P2755" s="56" t="s">
        <v>21</v>
      </c>
      <c r="Q2755" s="59"/>
      <c r="R2755" s="61"/>
      <c r="S2755" s="61"/>
      <c r="T2755" s="61"/>
      <c r="U2755" s="66"/>
      <c r="V2755" s="61"/>
      <c r="W2755" s="61"/>
      <c r="X2755" s="56" t="s">
        <v>18</v>
      </c>
      <c r="Y2755" s="57">
        <v>43104</v>
      </c>
      <c r="Z2755" s="63">
        <v>12</v>
      </c>
      <c r="AA2755" s="95"/>
      <c r="AB2755" s="61"/>
      <c r="AC2755" s="61"/>
      <c r="AD2755" s="61"/>
      <c r="AE2755" s="67" t="str">
        <f t="shared" si="1"/>
        <v>Dec</v>
      </c>
      <c r="AF2755" s="68" t="str">
        <f t="shared" si="2"/>
        <v>Jan</v>
      </c>
      <c r="AG2755" s="177">
        <f t="shared" si="6"/>
        <v>6</v>
      </c>
      <c r="AH2755" s="70">
        <f t="shared" si="5"/>
        <v>43128</v>
      </c>
      <c r="AI2755" s="71">
        <f ca="1"/>
        <v>-861</v>
      </c>
      <c r="AJ2755" s="71" t="str">
        <v>2017</v>
      </c>
      <c r="AK2755" s="70">
        <f t="shared" si="4"/>
        <v>43108</v>
      </c>
    </row>
    <row r="2756" spans="1:37" ht="14.4">
      <c r="A2756" s="239" t="s">
        <v>18782</v>
      </c>
      <c r="B2756" s="56" t="s">
        <v>89</v>
      </c>
      <c r="C2756" s="57">
        <v>43098</v>
      </c>
      <c r="D2756" s="56" t="s">
        <v>1027</v>
      </c>
      <c r="E2756" s="56" t="s">
        <v>30</v>
      </c>
      <c r="F2756" s="271" t="s">
        <v>106</v>
      </c>
      <c r="G2756" s="168" t="s">
        <v>107</v>
      </c>
      <c r="H2756" s="169" t="s">
        <v>30</v>
      </c>
      <c r="I2756" s="59">
        <f t="shared" si="0"/>
        <v>43128</v>
      </c>
      <c r="J2756" s="61"/>
      <c r="K2756" s="61"/>
      <c r="L2756" s="60" t="s">
        <v>642</v>
      </c>
      <c r="M2756" s="61"/>
      <c r="N2756" s="56" t="s">
        <v>27</v>
      </c>
      <c r="O2756" s="61"/>
      <c r="P2756" s="56" t="s">
        <v>17</v>
      </c>
      <c r="Q2756" s="59"/>
      <c r="R2756" s="61"/>
      <c r="S2756" s="61"/>
      <c r="T2756" s="61"/>
      <c r="U2756" s="66"/>
      <c r="V2756" s="61"/>
      <c r="W2756" s="61"/>
      <c r="X2756" s="56" t="s">
        <v>14</v>
      </c>
      <c r="Y2756" s="57">
        <v>43104</v>
      </c>
      <c r="Z2756" s="63">
        <v>12</v>
      </c>
      <c r="AA2756" s="64" t="s">
        <v>4028</v>
      </c>
      <c r="AB2756" s="61"/>
      <c r="AC2756" s="61"/>
      <c r="AD2756" s="61"/>
      <c r="AE2756" s="67" t="str">
        <f t="shared" si="1"/>
        <v>Dec</v>
      </c>
      <c r="AF2756" s="68" t="str">
        <f t="shared" si="2"/>
        <v>Jan</v>
      </c>
      <c r="AG2756" s="177">
        <f t="shared" si="6"/>
        <v>6</v>
      </c>
      <c r="AH2756" s="70">
        <f t="shared" si="5"/>
        <v>43128</v>
      </c>
      <c r="AI2756" s="71">
        <f ca="1"/>
        <v>-861</v>
      </c>
      <c r="AJ2756" s="71" t="str">
        <v>2017</v>
      </c>
      <c r="AK2756" s="70">
        <f t="shared" si="4"/>
        <v>43108</v>
      </c>
    </row>
    <row r="2757" spans="1:37" ht="14.4">
      <c r="A2757" s="239" t="s">
        <v>18786</v>
      </c>
      <c r="B2757" s="56" t="s">
        <v>89</v>
      </c>
      <c r="C2757" s="57">
        <v>43089</v>
      </c>
      <c r="D2757" s="56" t="s">
        <v>131</v>
      </c>
      <c r="E2757" s="56" t="s">
        <v>30</v>
      </c>
      <c r="F2757" s="271" t="s">
        <v>106</v>
      </c>
      <c r="G2757" s="168" t="s">
        <v>107</v>
      </c>
      <c r="H2757" s="169" t="s">
        <v>30</v>
      </c>
      <c r="I2757" s="59">
        <f t="shared" si="0"/>
        <v>43119</v>
      </c>
      <c r="J2757" s="61"/>
      <c r="K2757" s="61"/>
      <c r="L2757" s="60" t="s">
        <v>4765</v>
      </c>
      <c r="M2757" s="61"/>
      <c r="N2757" s="56" t="s">
        <v>44</v>
      </c>
      <c r="O2757" s="56" t="s">
        <v>18788</v>
      </c>
      <c r="P2757" s="56" t="s">
        <v>17</v>
      </c>
      <c r="Q2757" s="59"/>
      <c r="R2757" s="61"/>
      <c r="S2757" s="61"/>
      <c r="T2757" s="61"/>
      <c r="U2757" s="66"/>
      <c r="V2757" s="61"/>
      <c r="W2757" s="61"/>
      <c r="X2757" s="56" t="s">
        <v>18</v>
      </c>
      <c r="Y2757" s="57">
        <v>43104</v>
      </c>
      <c r="Z2757" s="63">
        <v>12</v>
      </c>
      <c r="AA2757" s="95"/>
      <c r="AB2757" s="61"/>
      <c r="AC2757" s="61"/>
      <c r="AD2757" s="61"/>
      <c r="AE2757" s="67" t="str">
        <f t="shared" si="1"/>
        <v>Dec</v>
      </c>
      <c r="AF2757" s="68" t="str">
        <f t="shared" si="2"/>
        <v>Jan</v>
      </c>
      <c r="AG2757" s="177">
        <f t="shared" si="6"/>
        <v>15</v>
      </c>
      <c r="AH2757" s="70">
        <f t="shared" si="5"/>
        <v>43119</v>
      </c>
      <c r="AI2757" s="71">
        <f ca="1"/>
        <v>-870</v>
      </c>
      <c r="AJ2757" s="71" t="str">
        <v>2017</v>
      </c>
      <c r="AK2757" s="70">
        <f t="shared" si="4"/>
        <v>43099</v>
      </c>
    </row>
    <row r="2758" spans="1:37" ht="14.4">
      <c r="A2758" s="179" t="s">
        <v>18791</v>
      </c>
      <c r="B2758" s="56" t="s">
        <v>700</v>
      </c>
      <c r="C2758" s="57">
        <v>43097</v>
      </c>
      <c r="D2758" s="56" t="s">
        <v>131</v>
      </c>
      <c r="E2758" s="56" t="s">
        <v>30</v>
      </c>
      <c r="F2758" s="271" t="s">
        <v>106</v>
      </c>
      <c r="G2758" s="168" t="s">
        <v>107</v>
      </c>
      <c r="H2758" s="169" t="s">
        <v>30</v>
      </c>
      <c r="I2758" s="59">
        <f t="shared" si="0"/>
        <v>43127</v>
      </c>
      <c r="J2758" s="61"/>
      <c r="K2758" s="61"/>
      <c r="L2758" s="60" t="s">
        <v>1723</v>
      </c>
      <c r="M2758" s="56"/>
      <c r="N2758" s="56" t="s">
        <v>39</v>
      </c>
      <c r="O2758" s="56"/>
      <c r="P2758" s="56" t="s">
        <v>17</v>
      </c>
      <c r="Q2758" s="59"/>
      <c r="R2758" s="61"/>
      <c r="S2758" s="61"/>
      <c r="T2758" s="56"/>
      <c r="U2758" s="66"/>
      <c r="V2758" s="61"/>
      <c r="W2758" s="61"/>
      <c r="X2758" s="56"/>
      <c r="Y2758" s="57"/>
      <c r="Z2758" s="75"/>
      <c r="AA2758" s="64" t="s">
        <v>18793</v>
      </c>
      <c r="AB2758" s="61"/>
      <c r="AC2758" s="61"/>
      <c r="AD2758" s="61"/>
      <c r="AE2758" s="67" t="str">
        <f t="shared" si="1"/>
        <v>Dec</v>
      </c>
      <c r="AF2758" s="68" t="str">
        <f t="shared" si="2"/>
        <v/>
      </c>
      <c r="AG2758" s="177" t="str">
        <f t="shared" si="6"/>
        <v/>
      </c>
      <c r="AH2758" s="70">
        <f t="shared" si="5"/>
        <v>43127</v>
      </c>
      <c r="AI2758" s="71">
        <f ca="1"/>
        <v>-862</v>
      </c>
      <c r="AJ2758" s="71" t="str">
        <v>2017</v>
      </c>
      <c r="AK2758" s="70">
        <f t="shared" si="4"/>
        <v>43107</v>
      </c>
    </row>
    <row r="2759" spans="1:37" ht="14.4">
      <c r="A2759" s="239" t="s">
        <v>18796</v>
      </c>
      <c r="B2759" s="56" t="s">
        <v>89</v>
      </c>
      <c r="C2759" s="57">
        <v>43091</v>
      </c>
      <c r="D2759" s="56"/>
      <c r="E2759" s="56" t="s">
        <v>112</v>
      </c>
      <c r="F2759" s="271" t="s">
        <v>106</v>
      </c>
      <c r="G2759" s="168" t="s">
        <v>113</v>
      </c>
      <c r="H2759" s="367" t="s">
        <v>112</v>
      </c>
      <c r="I2759" s="59">
        <f t="shared" si="0"/>
        <v>43121</v>
      </c>
      <c r="J2759" s="56" t="s">
        <v>1841</v>
      </c>
      <c r="K2759" s="56" t="s">
        <v>1841</v>
      </c>
      <c r="L2759" s="60" t="s">
        <v>18543</v>
      </c>
      <c r="M2759" s="56" t="s">
        <v>18799</v>
      </c>
      <c r="N2759" s="61"/>
      <c r="O2759" s="56" t="s">
        <v>18801</v>
      </c>
      <c r="P2759" s="56" t="s">
        <v>116</v>
      </c>
      <c r="Q2759" s="59"/>
      <c r="R2759" s="61"/>
      <c r="S2759" s="61"/>
      <c r="T2759" s="56" t="s">
        <v>1946</v>
      </c>
      <c r="U2759" s="66"/>
      <c r="V2759" s="61"/>
      <c r="W2759" s="61"/>
      <c r="X2759" s="56"/>
      <c r="Y2759" s="57"/>
      <c r="Z2759" s="75"/>
      <c r="AA2759" s="64"/>
      <c r="AB2759" s="61"/>
      <c r="AC2759" s="61"/>
      <c r="AD2759" s="61"/>
      <c r="AE2759" s="67" t="str">
        <f t="shared" si="1"/>
        <v>Dec</v>
      </c>
      <c r="AF2759" s="68" t="str">
        <f t="shared" si="2"/>
        <v/>
      </c>
      <c r="AG2759" s="177" t="str">
        <f t="shared" si="6"/>
        <v/>
      </c>
      <c r="AH2759" s="70">
        <f t="shared" si="5"/>
        <v>43121</v>
      </c>
      <c r="AI2759" s="71">
        <f ca="1"/>
        <v>-868</v>
      </c>
      <c r="AJ2759" s="71" t="str">
        <v>2017</v>
      </c>
      <c r="AK2759" s="70">
        <f t="shared" si="4"/>
        <v>43101</v>
      </c>
    </row>
    <row r="2760" spans="1:37" ht="14.4">
      <c r="A2760" s="239" t="s">
        <v>18803</v>
      </c>
      <c r="B2760" s="56" t="s">
        <v>89</v>
      </c>
      <c r="C2760" s="57">
        <v>43088</v>
      </c>
      <c r="D2760" s="56" t="s">
        <v>90</v>
      </c>
      <c r="E2760" s="56" t="s">
        <v>30</v>
      </c>
      <c r="F2760" s="271" t="s">
        <v>106</v>
      </c>
      <c r="G2760" s="168" t="s">
        <v>107</v>
      </c>
      <c r="H2760" s="303" t="s">
        <v>30</v>
      </c>
      <c r="I2760" s="59">
        <f t="shared" si="0"/>
        <v>43118</v>
      </c>
      <c r="J2760" s="61"/>
      <c r="K2760" s="61"/>
      <c r="L2760" s="60" t="s">
        <v>18804</v>
      </c>
      <c r="M2760" s="56"/>
      <c r="N2760" s="56" t="s">
        <v>44</v>
      </c>
      <c r="O2760" s="56" t="s">
        <v>18805</v>
      </c>
      <c r="P2760" s="56" t="s">
        <v>17</v>
      </c>
      <c r="Q2760" s="57"/>
      <c r="R2760" s="61"/>
      <c r="S2760" s="61"/>
      <c r="T2760" s="61"/>
      <c r="U2760" s="66"/>
      <c r="V2760" s="61"/>
      <c r="W2760" s="61"/>
      <c r="X2760" s="56" t="s">
        <v>18</v>
      </c>
      <c r="Y2760" s="57">
        <v>43112</v>
      </c>
      <c r="Z2760" s="63">
        <v>12</v>
      </c>
      <c r="AA2760" s="64"/>
      <c r="AB2760" s="61"/>
      <c r="AC2760" s="61"/>
      <c r="AD2760" s="61"/>
      <c r="AE2760" s="67" t="str">
        <f t="shared" si="1"/>
        <v>Dec</v>
      </c>
      <c r="AF2760" s="68" t="str">
        <f t="shared" si="2"/>
        <v>Jan</v>
      </c>
      <c r="AG2760" s="177">
        <f t="shared" si="6"/>
        <v>24</v>
      </c>
      <c r="AH2760" s="70">
        <f t="shared" si="5"/>
        <v>43118</v>
      </c>
      <c r="AI2760" s="71">
        <f ca="1"/>
        <v>-871</v>
      </c>
      <c r="AJ2760" s="71" t="str">
        <v>2017</v>
      </c>
      <c r="AK2760" s="70">
        <f t="shared" si="4"/>
        <v>43098</v>
      </c>
    </row>
    <row r="2761" spans="1:37" ht="14.4">
      <c r="A2761" s="239" t="s">
        <v>18808</v>
      </c>
      <c r="B2761" s="56" t="s">
        <v>700</v>
      </c>
      <c r="C2761" s="57">
        <v>43117</v>
      </c>
      <c r="D2761" s="56" t="s">
        <v>90</v>
      </c>
      <c r="E2761" s="56" t="s">
        <v>3969</v>
      </c>
      <c r="F2761" s="271" t="s">
        <v>214</v>
      </c>
      <c r="G2761" s="168" t="s">
        <v>13733</v>
      </c>
      <c r="H2761" s="169" t="s">
        <v>3969</v>
      </c>
      <c r="I2761" s="59">
        <f t="shared" si="0"/>
        <v>43147</v>
      </c>
      <c r="J2761" s="56" t="s">
        <v>1841</v>
      </c>
      <c r="K2761" s="56" t="s">
        <v>1851</v>
      </c>
      <c r="L2761" s="60" t="s">
        <v>642</v>
      </c>
      <c r="M2761" s="56" t="s">
        <v>2398</v>
      </c>
      <c r="N2761" s="56" t="s">
        <v>16</v>
      </c>
      <c r="O2761" s="56" t="s">
        <v>18811</v>
      </c>
      <c r="P2761" s="56" t="s">
        <v>96</v>
      </c>
      <c r="Q2761" s="57"/>
      <c r="R2761" s="61"/>
      <c r="S2761" s="61"/>
      <c r="T2761" s="61"/>
      <c r="U2761" s="66"/>
      <c r="V2761" s="61"/>
      <c r="W2761" s="61"/>
      <c r="X2761" s="56" t="s">
        <v>14</v>
      </c>
      <c r="Y2761" s="57"/>
      <c r="Z2761" s="75"/>
      <c r="AA2761" s="64" t="s">
        <v>18813</v>
      </c>
      <c r="AB2761" s="61"/>
      <c r="AC2761" s="61"/>
      <c r="AD2761" s="61"/>
      <c r="AE2761" s="67" t="str">
        <f t="shared" si="1"/>
        <v>Jan</v>
      </c>
      <c r="AF2761" s="68" t="str">
        <f t="shared" si="2"/>
        <v/>
      </c>
      <c r="AG2761" s="177" t="str">
        <f t="shared" si="6"/>
        <v/>
      </c>
      <c r="AH2761" s="70">
        <f t="shared" si="5"/>
        <v>43147</v>
      </c>
      <c r="AI2761" s="71">
        <f ca="1"/>
        <v>-842</v>
      </c>
      <c r="AJ2761" s="71" t="str">
        <v>2018</v>
      </c>
      <c r="AK2761" s="70">
        <f t="shared" si="4"/>
        <v>43127</v>
      </c>
    </row>
    <row r="2762" spans="1:37" ht="14.4">
      <c r="A2762" s="239" t="s">
        <v>18814</v>
      </c>
      <c r="B2762" s="56" t="s">
        <v>89</v>
      </c>
      <c r="C2762" s="57">
        <v>43117</v>
      </c>
      <c r="D2762" s="56" t="s">
        <v>90</v>
      </c>
      <c r="E2762" s="56" t="s">
        <v>3969</v>
      </c>
      <c r="F2762" s="271" t="s">
        <v>214</v>
      </c>
      <c r="G2762" s="168" t="s">
        <v>13733</v>
      </c>
      <c r="H2762" s="169" t="s">
        <v>3969</v>
      </c>
      <c r="I2762" s="59">
        <f t="shared" si="0"/>
        <v>43147</v>
      </c>
      <c r="J2762" s="56" t="s">
        <v>1841</v>
      </c>
      <c r="K2762" s="61"/>
      <c r="L2762" s="60" t="s">
        <v>18815</v>
      </c>
      <c r="M2762" s="56" t="s">
        <v>18816</v>
      </c>
      <c r="N2762" s="56" t="s">
        <v>1143</v>
      </c>
      <c r="O2762" s="56" t="s">
        <v>18817</v>
      </c>
      <c r="P2762" s="56" t="s">
        <v>96</v>
      </c>
      <c r="Q2762" s="59"/>
      <c r="R2762" s="61"/>
      <c r="S2762" s="61"/>
      <c r="T2762" s="61"/>
      <c r="U2762" s="66"/>
      <c r="V2762" s="61"/>
      <c r="W2762" s="61"/>
      <c r="X2762" s="56" t="s">
        <v>18</v>
      </c>
      <c r="Y2762" s="57">
        <v>43326</v>
      </c>
      <c r="Z2762" s="75"/>
      <c r="AA2762" s="64" t="s">
        <v>18818</v>
      </c>
      <c r="AB2762" s="56" t="s">
        <v>3709</v>
      </c>
      <c r="AC2762" s="61"/>
      <c r="AD2762" s="61"/>
      <c r="AE2762" s="67" t="str">
        <f t="shared" si="1"/>
        <v>Jan</v>
      </c>
      <c r="AF2762" s="68" t="str">
        <f t="shared" si="2"/>
        <v>Aug</v>
      </c>
      <c r="AG2762" s="177">
        <f t="shared" si="6"/>
        <v>209</v>
      </c>
      <c r="AH2762" s="70">
        <f t="shared" si="5"/>
        <v>43147</v>
      </c>
      <c r="AI2762" s="71">
        <f ca="1"/>
        <v>-842</v>
      </c>
      <c r="AJ2762" s="71" t="str">
        <v>2018</v>
      </c>
      <c r="AK2762" s="70">
        <f t="shared" si="4"/>
        <v>43127</v>
      </c>
    </row>
    <row r="2763" spans="1:37" ht="14.4">
      <c r="A2763" s="239" t="s">
        <v>18820</v>
      </c>
      <c r="B2763" s="56" t="s">
        <v>89</v>
      </c>
      <c r="C2763" s="57">
        <v>43117</v>
      </c>
      <c r="D2763" s="56" t="s">
        <v>90</v>
      </c>
      <c r="E2763" s="56" t="s">
        <v>3969</v>
      </c>
      <c r="F2763" s="271" t="s">
        <v>214</v>
      </c>
      <c r="G2763" s="168" t="s">
        <v>13733</v>
      </c>
      <c r="H2763" s="169" t="s">
        <v>3969</v>
      </c>
      <c r="I2763" s="59">
        <f t="shared" si="0"/>
        <v>43147</v>
      </c>
      <c r="J2763" s="56" t="s">
        <v>18</v>
      </c>
      <c r="K2763" s="61"/>
      <c r="L2763" s="60" t="s">
        <v>18821</v>
      </c>
      <c r="M2763" s="56" t="s">
        <v>18822</v>
      </c>
      <c r="N2763" s="56" t="s">
        <v>137</v>
      </c>
      <c r="O2763" s="56" t="s">
        <v>18823</v>
      </c>
      <c r="P2763" s="56" t="s">
        <v>96</v>
      </c>
      <c r="Q2763" s="59"/>
      <c r="R2763" s="61"/>
      <c r="S2763" s="61"/>
      <c r="T2763" s="61"/>
      <c r="U2763" s="66"/>
      <c r="V2763" s="61"/>
      <c r="W2763" s="61"/>
      <c r="X2763" s="56" t="s">
        <v>18</v>
      </c>
      <c r="Y2763" s="57">
        <v>43118</v>
      </c>
      <c r="Z2763" s="75"/>
      <c r="AA2763" s="64" t="s">
        <v>18824</v>
      </c>
      <c r="AB2763" s="56" t="s">
        <v>5415</v>
      </c>
      <c r="AC2763" s="61"/>
      <c r="AD2763" s="61"/>
      <c r="AE2763" s="67" t="str">
        <f t="shared" si="1"/>
        <v>Jan</v>
      </c>
      <c r="AF2763" s="68" t="str">
        <f t="shared" si="2"/>
        <v>Jan</v>
      </c>
      <c r="AG2763" s="177">
        <f t="shared" si="6"/>
        <v>1</v>
      </c>
      <c r="AH2763" s="70">
        <f t="shared" si="5"/>
        <v>43147</v>
      </c>
      <c r="AI2763" s="71">
        <f ca="1"/>
        <v>-842</v>
      </c>
      <c r="AJ2763" s="71" t="str">
        <v>2018</v>
      </c>
      <c r="AK2763" s="70">
        <f t="shared" si="4"/>
        <v>43127</v>
      </c>
    </row>
    <row r="2764" spans="1:37" ht="14.4">
      <c r="A2764" s="179" t="s">
        <v>18825</v>
      </c>
      <c r="B2764" s="56" t="s">
        <v>89</v>
      </c>
      <c r="C2764" s="57">
        <v>43125</v>
      </c>
      <c r="D2764" s="56" t="s">
        <v>1027</v>
      </c>
      <c r="E2764" s="56" t="s">
        <v>196</v>
      </c>
      <c r="F2764" s="271" t="s">
        <v>214</v>
      </c>
      <c r="G2764" s="168" t="s">
        <v>214</v>
      </c>
      <c r="H2764" s="169" t="s">
        <v>15779</v>
      </c>
      <c r="I2764" s="57">
        <f t="shared" si="0"/>
        <v>43155</v>
      </c>
      <c r="J2764" s="56" t="s">
        <v>18</v>
      </c>
      <c r="K2764" s="56" t="s">
        <v>14</v>
      </c>
      <c r="L2764" s="60" t="s">
        <v>5139</v>
      </c>
      <c r="M2764" s="56" t="s">
        <v>9342</v>
      </c>
      <c r="N2764" s="56" t="s">
        <v>266</v>
      </c>
      <c r="O2764" s="56" t="s">
        <v>18828</v>
      </c>
      <c r="P2764" s="56" t="s">
        <v>96</v>
      </c>
      <c r="Q2764" s="57"/>
      <c r="R2764" s="56" t="s">
        <v>108</v>
      </c>
      <c r="S2764" s="56"/>
      <c r="T2764" s="61"/>
      <c r="U2764" s="56" t="s">
        <v>108</v>
      </c>
      <c r="V2764" s="56" t="s">
        <v>108</v>
      </c>
      <c r="W2764" s="61"/>
      <c r="X2764" s="56" t="s">
        <v>14</v>
      </c>
      <c r="Y2764" s="57">
        <v>43129</v>
      </c>
      <c r="Z2764" s="75"/>
      <c r="AA2764" s="64" t="s">
        <v>18830</v>
      </c>
      <c r="AB2764" s="56" t="s">
        <v>3872</v>
      </c>
      <c r="AC2764" s="61"/>
      <c r="AD2764" s="61"/>
      <c r="AE2764" s="67" t="str">
        <f t="shared" si="1"/>
        <v>Jan</v>
      </c>
      <c r="AF2764" s="68" t="str">
        <f t="shared" si="2"/>
        <v>Jan</v>
      </c>
      <c r="AG2764" s="177">
        <f t="shared" si="6"/>
        <v>4</v>
      </c>
      <c r="AH2764" s="70">
        <f t="shared" si="5"/>
        <v>43155</v>
      </c>
      <c r="AI2764" s="71">
        <f ca="1"/>
        <v>-834</v>
      </c>
      <c r="AJ2764" s="71" t="str">
        <v>2018</v>
      </c>
      <c r="AK2764" s="70">
        <f t="shared" si="4"/>
        <v>43135</v>
      </c>
    </row>
    <row r="2765" spans="1:37" ht="14.4">
      <c r="A2765" s="179" t="s">
        <v>18832</v>
      </c>
      <c r="B2765" s="56" t="s">
        <v>89</v>
      </c>
      <c r="C2765" s="57">
        <v>43125</v>
      </c>
      <c r="D2765" s="56" t="s">
        <v>90</v>
      </c>
      <c r="E2765" s="56" t="s">
        <v>12</v>
      </c>
      <c r="F2765" s="271" t="s">
        <v>106</v>
      </c>
      <c r="G2765" s="168" t="s">
        <v>107</v>
      </c>
      <c r="H2765" s="169" t="s">
        <v>12</v>
      </c>
      <c r="I2765" s="59">
        <f t="shared" si="0"/>
        <v>43155</v>
      </c>
      <c r="J2765" s="61"/>
      <c r="K2765" s="61"/>
      <c r="L2765" s="60" t="s">
        <v>18835</v>
      </c>
      <c r="M2765" s="56"/>
      <c r="N2765" s="56" t="s">
        <v>249</v>
      </c>
      <c r="O2765" s="56" t="s">
        <v>18837</v>
      </c>
      <c r="P2765" s="56" t="s">
        <v>133</v>
      </c>
      <c r="Q2765" s="59"/>
      <c r="R2765" s="61"/>
      <c r="S2765" s="61"/>
      <c r="T2765" s="61"/>
      <c r="U2765" s="66"/>
      <c r="V2765" s="61"/>
      <c r="W2765" s="56"/>
      <c r="X2765" s="56" t="s">
        <v>18</v>
      </c>
      <c r="Y2765" s="57">
        <v>43125</v>
      </c>
      <c r="Z2765" s="75"/>
      <c r="AA2765" s="95"/>
      <c r="AB2765" s="61"/>
      <c r="AC2765" s="61"/>
      <c r="AD2765" s="61"/>
      <c r="AE2765" s="67" t="str">
        <f t="shared" si="1"/>
        <v>Jan</v>
      </c>
      <c r="AF2765" s="68" t="str">
        <f t="shared" si="2"/>
        <v>Jan</v>
      </c>
      <c r="AG2765" s="177">
        <f t="shared" si="6"/>
        <v>0</v>
      </c>
      <c r="AH2765" s="70">
        <f t="shared" si="5"/>
        <v>43155</v>
      </c>
      <c r="AI2765" s="71">
        <f ca="1"/>
        <v>-834</v>
      </c>
      <c r="AJ2765" s="71" t="str">
        <v>2018</v>
      </c>
      <c r="AK2765" s="70">
        <f t="shared" si="4"/>
        <v>43135</v>
      </c>
    </row>
    <row r="2766" spans="1:37" ht="14.4">
      <c r="A2766" s="179" t="s">
        <v>18839</v>
      </c>
      <c r="B2766" s="56" t="s">
        <v>89</v>
      </c>
      <c r="C2766" s="57">
        <v>43060</v>
      </c>
      <c r="D2766" s="56" t="s">
        <v>90</v>
      </c>
      <c r="E2766" s="56" t="s">
        <v>112</v>
      </c>
      <c r="F2766" s="271" t="s">
        <v>106</v>
      </c>
      <c r="G2766" s="168" t="s">
        <v>113</v>
      </c>
      <c r="H2766" s="169" t="s">
        <v>112</v>
      </c>
      <c r="I2766" s="59">
        <f t="shared" si="0"/>
        <v>43090</v>
      </c>
      <c r="J2766" s="56" t="s">
        <v>1946</v>
      </c>
      <c r="K2766" s="56" t="s">
        <v>6453</v>
      </c>
      <c r="L2766" s="60" t="s">
        <v>18842</v>
      </c>
      <c r="M2766" s="56" t="s">
        <v>18843</v>
      </c>
      <c r="N2766" s="61"/>
      <c r="O2766" s="56" t="s">
        <v>18844</v>
      </c>
      <c r="P2766" s="56" t="s">
        <v>116</v>
      </c>
      <c r="Q2766" s="57">
        <v>43066</v>
      </c>
      <c r="R2766" s="61"/>
      <c r="S2766" s="61"/>
      <c r="T2766" s="61"/>
      <c r="U2766" s="66"/>
      <c r="V2766" s="61"/>
      <c r="W2766" s="61"/>
      <c r="X2766" s="61"/>
      <c r="Y2766" s="57">
        <v>43073</v>
      </c>
      <c r="Z2766" s="75"/>
      <c r="AA2766" s="64" t="s">
        <v>257</v>
      </c>
      <c r="AB2766" s="61"/>
      <c r="AC2766" s="61"/>
      <c r="AD2766" s="61"/>
      <c r="AE2766" s="67" t="str">
        <f t="shared" si="1"/>
        <v>Nov</v>
      </c>
      <c r="AF2766" s="68" t="str">
        <f t="shared" si="2"/>
        <v>Dec</v>
      </c>
      <c r="AG2766" s="177">
        <f t="shared" si="6"/>
        <v>13</v>
      </c>
      <c r="AH2766" s="70">
        <f t="shared" si="5"/>
        <v>43090</v>
      </c>
      <c r="AI2766" s="71">
        <f ca="1"/>
        <v>-899</v>
      </c>
      <c r="AJ2766" s="71" t="str">
        <v>2017</v>
      </c>
      <c r="AK2766" s="70">
        <f t="shared" si="4"/>
        <v>43070</v>
      </c>
    </row>
  </sheetData>
  <autoFilter ref="A4:AK2766"/>
  <customSheetViews>
    <customSheetView guid="{C3BF2CDB-1D83-4A6B-BA70-93B029278AA3}" filter="1" showAutoFilter="1">
      <pageMargins left="0.7" right="0.7" top="0.75" bottom="0.75" header="0.3" footer="0.3"/>
      <autoFilter ref="A4:AF2766"/>
    </customSheetView>
    <customSheetView guid="{23C54E14-18F4-4AB6-8B45-EF9FDA24CB66}" filter="1" showAutoFilter="1">
      <pageMargins left="0.7" right="0.7" top="0.75" bottom="0.75" header="0.3" footer="0.3"/>
      <autoFilter ref="A4:AF2766"/>
    </customSheetView>
    <customSheetView guid="{AB2C1DB3-B6AE-4043-B8F2-1CB9E6BEE52B}" filter="1" showAutoFilter="1">
      <pageMargins left="0.7" right="0.7" top="0.75" bottom="0.75" header="0.3" footer="0.3"/>
      <autoFilter ref="A4:AF2766"/>
    </customSheetView>
    <customSheetView guid="{79B50E71-C05B-4373-924C-8A1FBACA814F}" filter="1" showAutoFilter="1">
      <pageMargins left="0.7" right="0.7" top="0.75" bottom="0.75" header="0.3" footer="0.3"/>
      <autoFilter ref="A1:AA2"/>
    </customSheetView>
    <customSheetView guid="{149E478D-3829-499D-82B7-CBE2F315D36A}" filter="1" showAutoFilter="1">
      <pageMargins left="0.7" right="0.7" top="0.75" bottom="0.75" header="0.3" footer="0.3"/>
      <autoFilter ref="A4:AI2766"/>
    </customSheetView>
    <customSheetView guid="{53F60CE4-67E2-4580-BCA3-DE9E7D7EF3BF}" filter="1" showAutoFilter="1">
      <pageMargins left="0.7" right="0.7" top="0.75" bottom="0.75" header="0.3" footer="0.3"/>
      <autoFilter ref="A4:AI2766">
        <filterColumn colId="27">
          <filters>
            <filter val="*Email*"/>
            <filter val="Denied"/>
            <filter val="Emailed"/>
            <filter val="MSP not Custodian"/>
            <filter val="n"/>
            <filter val="Partial Apporoval"/>
          </filters>
        </filterColumn>
      </autoFilter>
    </customSheetView>
    <customSheetView guid="{A96170A8-2389-4370-BAF4-1BFFE544E66B}" filter="1" showAutoFilter="1">
      <pageMargins left="0.7" right="0.7" top="0.75" bottom="0.75" header="0.3" footer="0.3"/>
      <autoFilter ref="A1:AB2265"/>
    </customSheetView>
    <customSheetView guid="{9397A112-1F88-481E-8048-EEF3281FEE7E}" filter="1" showAutoFilter="1">
      <pageMargins left="0.7" right="0.7" top="0.75" bottom="0.75" header="0.3" footer="0.3"/>
      <autoFilter ref="A1:AF2766">
        <filterColumn colId="6">
          <filters>
            <filter val="#REF!"/>
            <filter val="03 - Legal Counsel Section"/>
            <filter val="203 OSFM-Lower Eastern Reg. Office - Salisbury (LERO)"/>
            <filter val="207 OSFM-Upper Eastern Reg. Office-Easton (UERO)"/>
            <filter val="208 OSFM-Western Reg. - Hagerstown  (WRO)"/>
            <filter val="30 - CRD - Incident Reporting Section"/>
            <filter val="42 - Criminal Investigation Bureau"/>
            <filter val="80 - Barrack S - Centreville"/>
          </filters>
        </filterColumn>
      </autoFilter>
    </customSheetView>
    <customSheetView guid="{93686BAC-A369-4067-B739-DAA76CD271BE}" filter="1" showAutoFilter="1">
      <pageMargins left="0.7" right="0.7" top="0.75" bottom="0.75" header="0.3" footer="0.3"/>
      <autoFilter ref="A1:AI2766">
        <filterColumn colId="2">
          <filters blank="1">
            <filter val="1/12/2017"/>
            <filter val="1/17/2018"/>
            <filter val="1/25/2018"/>
            <filter val="10/13/2018"/>
            <filter val="10/29/2017"/>
            <filter val="10/5/2017"/>
            <filter val="11/1/2017"/>
            <filter val="11/13/2017"/>
            <filter val="11/14/2017"/>
            <filter val="11/15/2017"/>
            <filter val="11/16/2017"/>
            <filter val="11/17/2017"/>
            <filter val="11/18/2017"/>
            <filter val="11/2/2017"/>
            <filter val="11/20/2017"/>
            <filter val="11/21/2017"/>
            <filter val="11/22/2017"/>
            <filter val="11/25/2017"/>
            <filter val="11/27/2017"/>
            <filter val="11/28/2017"/>
            <filter val="11/29/2017"/>
            <filter val="11/3/2017"/>
            <filter val="11/30/2017"/>
            <filter val="11/6/2017"/>
            <filter val="11/7/2017"/>
            <filter val="11/8/2017"/>
            <filter val="11/9/2017"/>
            <filter val="12/11/2017"/>
            <filter val="12/12/2017"/>
            <filter val="12/13/2017"/>
            <filter val="12/14/2017"/>
            <filter val="12/15/2017"/>
            <filter val="12/17/2017"/>
            <filter val="12/18/2017"/>
            <filter val="12/19/2017"/>
            <filter val="12/20/2017"/>
            <filter val="12/21/2017"/>
            <filter val="12/22/2017"/>
            <filter val="12/26/2017"/>
            <filter val="12/27/2017"/>
            <filter val="12/28/2017"/>
            <filter val="12/29/2017"/>
            <filter val="12/7/2017"/>
            <filter val="12/8/2017"/>
            <filter val="2/3/2017"/>
            <filter val="4/18/2017"/>
            <filter val="4/27/2017"/>
            <filter val="4/4/2017"/>
            <filter val="6/11/2017"/>
            <filter val="6/3/2017"/>
            <filter val="7/10/2017"/>
            <filter val="7/12/2017"/>
            <filter val="7/5/2017"/>
            <filter val="8/10/2017"/>
            <filter val="8/6/2017"/>
            <filter val="9/21/2017"/>
            <filter val="Date_x000a_Received"/>
          </filters>
        </filterColumn>
        <filterColumn colId="6">
          <filters>
            <filter val="#REF!"/>
            <filter val="203 OSFM-Lower Eastern Reg. Office - Salisbury (LERO)"/>
            <filter val="207 OSFM-Upper Eastern Reg. Office-Easton (UERO)"/>
            <filter val="208 OSFM-Western Reg. - Hagerstown  (WRO)"/>
            <filter val="30 - CRD - Incident Reporting Section"/>
          </filters>
        </filterColumn>
      </autoFilter>
    </customSheetView>
    <customSheetView guid="{28B360A0-D60D-4A5C-8072-E8F58A3E7856}" filter="1" showAutoFilter="1">
      <pageMargins left="0.7" right="0.7" top="0.75" bottom="0.75" header="0.3" footer="0.3"/>
      <autoFilter ref="A1:AI2766">
        <filterColumn colId="6">
          <filters>
            <filter val="#REF!"/>
            <filter val="203 OSFM-Lower Eastern Reg. Office - Salisbury (LERO)"/>
            <filter val="207 OSFM-Upper Eastern Reg. Office-Easton (UERO)"/>
            <filter val="208 OSFM-Western Reg. - Hagerstown  (WRO)"/>
            <filter val="30 - CRD - Incident Reporting Section"/>
          </filters>
        </filterColumn>
        <filterColumn colId="22">
          <filters>
            <filter val="Denial"/>
            <filter val="Not Adjudicated"/>
            <filter val="Ongoing Investigation"/>
          </filters>
        </filterColumn>
      </autoFilter>
    </customSheetView>
    <customSheetView guid="{EDCC4E22-0A45-4850-8BEA-21DC31B42D0C}" filter="1" showAutoFilter="1">
      <pageMargins left="0.7" right="0.7" top="0.75" bottom="0.75" header="0.3" footer="0.3"/>
      <autoFilter ref="A1:AI2766"/>
    </customSheetView>
    <customSheetView guid="{CD960A88-ED59-4960-BEC0-703F87AF9DB0}" filter="1" showAutoFilter="1">
      <pageMargins left="0.7" right="0.7" top="0.75" bottom="0.75" header="0.3" footer="0.3"/>
      <autoFilter ref="A1:AI2766">
        <filterColumn colId="1">
          <filters blank="1">
            <filter val="In Process"/>
            <filter val="Open"/>
            <filter val="Pending"/>
            <filter val="Status"/>
          </filters>
        </filterColumn>
        <filterColumn colId="6">
          <filters>
            <filter val="#REF!"/>
            <filter val="203 OSFM-Lower Eastern Reg. Office - Salisbury (LERO)"/>
            <filter val="207 OSFM-Upper Eastern Reg. Office-Easton (UERO)"/>
            <filter val="30 - CRD - Incident Reporting Section"/>
          </filters>
        </filterColumn>
      </autoFilter>
    </customSheetView>
    <customSheetView guid="{E02E5199-B3E2-4A06-B834-F17AE51C8828}" filter="1" showAutoFilter="1">
      <pageMargins left="0.7" right="0.7" top="0.75" bottom="0.75" header="0.3" footer="0.3"/>
      <autoFilter ref="A1:AJ2766"/>
    </customSheetView>
    <customSheetView guid="{6BE5BFC7-A9A4-40EE-BF0C-92877E13E20D}" filter="1" showAutoFilter="1">
      <pageMargins left="0.7" right="0.7" top="0.75" bottom="0.75" header="0.3" footer="0.3"/>
      <autoFilter ref="A4:AJ2766"/>
    </customSheetView>
    <customSheetView guid="{CEAD6EE2-CC3C-4529-A2A7-FB63D4653301}" filter="1" showAutoFilter="1">
      <pageMargins left="0.7" right="0.7" top="0.75" bottom="0.75" header="0.3" footer="0.3"/>
      <autoFilter ref="A1:AB2607">
        <filterColumn colId="1">
          <filters blank="1">
            <filter val="Closed"/>
            <filter val="In Process"/>
            <filter val="Pending"/>
            <filter val="Status"/>
          </filters>
        </filterColumn>
        <filterColumn colId="2">
          <filters blank="1">
            <filter val="1/12/2017"/>
            <filter val="10/13/2018"/>
            <filter val="10/29/2017"/>
            <filter val="10/5/2017"/>
            <filter val="12/6/2017"/>
            <filter val="2/3/2017"/>
            <filter val="3/30/2017"/>
            <filter val="4/18/2017"/>
            <filter val="4/27/2017"/>
            <filter val="4/4/2017"/>
            <filter val="6/11/2017"/>
            <filter val="6/3/2017"/>
            <filter val="7/10/2017"/>
            <filter val="7/12/2017"/>
            <filter val="7/5/2017"/>
            <filter val="8/10/2017"/>
            <filter val="8/6/2017"/>
            <filter val="9/21/2017"/>
            <filter val="9/4/2017"/>
            <filter val="Date_x000a_Received"/>
          </filters>
        </filterColumn>
        <filterColumn colId="6">
          <filters>
            <filter val="#REF!"/>
            <filter val="02 - Planning &amp; Research Division"/>
            <filter val="03 - Legal Counsel Section"/>
            <filter val="10 - Support Services Bureau"/>
            <filter val="203 OSFM - Western Region (WRO)"/>
            <filter val="207 OSFM-Upper Eastern Reg. Office-Easton (UERO)"/>
            <filter val="208 OSFM-Western Reg. - Hagerstown  (WRO)"/>
            <filter val="22 - Aviation Command"/>
            <filter val="26 - Information Technology Division"/>
            <filter val="30 - CRD - Incident Reporting Section"/>
            <filter val="42 - Criminal Investigation Bureau"/>
            <filter val="50 - Barrack A - Waterloo"/>
            <filter val="51 - Barrack B - Frederick"/>
            <filter val="67 - Barrack R - Golden Ring"/>
            <filter val="80 - Barrack S - Centreville"/>
            <filter val="Barrack D Bel Air"/>
            <filter val="Barrack E Salisbury"/>
            <filter val="Barrack H La Plata"/>
            <filter val="Barrack I Easton"/>
            <filter val="Barrack J Annapolis"/>
            <filter val="Barrack L Forestville"/>
            <filter val="Barrack M JFK Highway"/>
            <filter val="Barrack N Rockville"/>
            <filter val="Barrack O Hagerstown"/>
            <filter val="Barrack P Glen Burnie"/>
            <filter val="Barrack Q College Park"/>
            <filter val="Barrack S Centreville"/>
            <filter val="Barrack T Leonardtown"/>
            <filter val="Barrack U Prince Frederick"/>
            <filter val="Barrack W McHenry"/>
            <filter val="Crash Team"/>
            <filter val="CVED"/>
            <filter val="DUPLICATE"/>
            <filter val="Duplicate of 17-0085"/>
            <filter val="Duplicate of 17-0118"/>
            <filter val="Duplicate of 17-0174"/>
            <filter val="DUPLICATE OF 17-0184"/>
            <filter val="DUPLICATE OF 17-0525"/>
            <filter val="DUPLICATE OF 17-0621"/>
            <filter val="DUPLICATE of 17-1706"/>
            <filter val="DUPLICATE of 17-1733"/>
            <filter val="DUPLICATE of 17-2040"/>
            <filter val="Education &amp; Training Division"/>
            <filter val="Forensic Sciences Division"/>
            <filter val="Homicide Unit"/>
            <filter val="Human Resources Division"/>
            <filter val="IJW-PIA Request"/>
            <filter val="Internal Affairs Division"/>
            <filter val="Office of Legal Counsel"/>
            <filter val="OSFM"/>
            <filter val="OSFM - WRO"/>
            <filter val="Personnel Command"/>
            <filter val="Planning &amp; Research"/>
            <filter val="Special Operations Division"/>
          </filters>
        </filterColumn>
      </autoFilter>
    </customSheetView>
    <customSheetView guid="{CFF8C120-2770-423D-86D5-A0369ED04779}" filter="1" showAutoFilter="1">
      <pageMargins left="0.7" right="0.7" top="0.75" bottom="0.75" header="0.3" footer="0.3"/>
      <autoFilter ref="A1:AK2766">
        <filterColumn colId="4">
          <filters>
            <filter val="LRB"/>
            <filter val="Db"/>
          </filters>
        </filterColumn>
      </autoFilter>
    </customSheetView>
    <customSheetView guid="{F9D6447C-EA66-4E55-A570-989CED08D621}" filter="1" showAutoFilter="1">
      <pageMargins left="0.7" right="0.7" top="0.75" bottom="0.75" header="0.3" footer="0.3"/>
      <autoFilter ref="A1:AK2766"/>
    </customSheetView>
  </customSheetViews>
  <mergeCells count="7">
    <mergeCell ref="AC3:AD3"/>
    <mergeCell ref="C1:AA1"/>
    <mergeCell ref="A3:E3"/>
    <mergeCell ref="G3:H3"/>
    <mergeCell ref="I3:K3"/>
    <mergeCell ref="L3:P3"/>
    <mergeCell ref="Q3:AB3"/>
  </mergeCells>
  <conditionalFormatting sqref="U5:U19 U21:U287 U289:U361 U363:U621 U623:U624 U626:U2540 U2545:U2546 U2580 U2673 U2707 U2712 U2729:V2729">
    <cfRule type="expression" dxfId="19" priority="1">
      <formula>AND(V5="",U5&lt;TODAY())</formula>
    </cfRule>
  </conditionalFormatting>
  <conditionalFormatting sqref="Y374:Z376 Y367:Z367">
    <cfRule type="expression" dxfId="18" priority="2">
      <formula>AND(AA374="",Y374&lt;TODAY())</formula>
    </cfRule>
  </conditionalFormatting>
  <conditionalFormatting sqref="B1:B2340 B2344 B2346:B2542 A2543 B2544:B2766">
    <cfRule type="cellIs" dxfId="17" priority="3" operator="equal">
      <formula>"In Process"</formula>
    </cfRule>
  </conditionalFormatting>
  <conditionalFormatting sqref="B1:B2340 B2344 B2346:B2542 A2543 B2544:B2766">
    <cfRule type="cellIs" dxfId="16" priority="4" operator="equal">
      <formula>"Open"</formula>
    </cfRule>
  </conditionalFormatting>
  <conditionalFormatting sqref="B1079:B1080 B1:B1056 B1083:B1916">
    <cfRule type="cellIs" dxfId="15" priority="5" operator="equal">
      <formula>"Pending"</formula>
    </cfRule>
  </conditionalFormatting>
  <conditionalFormatting sqref="A4:A2766 B4:B2542 C4:G2766 H4:H2759 I4:AF2766 B2544:B2766 H2761:H2766">
    <cfRule type="expression" dxfId="14" priority="6">
      <formula>$B:$B="Closed"</formula>
    </cfRule>
  </conditionalFormatting>
  <dataValidations count="8">
    <dataValidation type="list" allowBlank="1" showInputMessage="1" showErrorMessage="1" prompt=" - " sqref="D5:D2340 D2344 D2346:D2766">
      <formula1>"Mail,Website,Email,Fax,Walk-In"</formula1>
    </dataValidation>
    <dataValidation type="custom" allowBlank="1" showInputMessage="1" showErrorMessage="1" prompt="NO DASHES - Please enter the CC Number using space separators and not dashes." sqref="O5:O970 O974:O988 O991:O1032 O1037:O1083 O1086:O1762 O1764:O2340 O2344 O2346:O2766">
      <formula1>ISERROR(FIND("-",O5))</formula1>
    </dataValidation>
    <dataValidation type="custom" allowBlank="1" showDropDown="1" sqref="I2:I3 I5:I2766 Y5:Y2766">
      <formula1>OR(NOT(ISERROR(DATEVALUE(I2))), AND(ISNUMBER(I2), LEFT(CELL("format", I2))="D"))</formula1>
    </dataValidation>
    <dataValidation type="list" allowBlank="1" showInputMessage="1" showErrorMessage="1" prompt=" - " sqref="P5:P1001 P1003:P2766">
      <formula1>"CIR,DCIR,CCC,IR,DUI,Photo,Other"</formula1>
    </dataValidation>
    <dataValidation type="list" allowBlank="1" showInputMessage="1" showErrorMessage="1" prompt=" - " sqref="N5:N1620 N1622:N2766">
      <formula1>"Allegany,Anne Arundel,Baltimore,Baltimore City,Calvert,Caroline,Carroll,Cecil,Charles,Dorchester,Frederick,Garrett,Harford,Howard,Kent,Montgomery,Prince George's,Queen Anne's,Somerset,St. Mary's,Talbot,Washington,Wicomico,Worcester,Statewide,Other"</formula1>
    </dataValidation>
    <dataValidation type="list" allowBlank="1" showInputMessage="1" showErrorMessage="1" prompt=" - " sqref="B5:B2340 B2344 B2346:B2766">
      <formula1>"Open,In Process,Closed,Pending,On Hold"</formula1>
    </dataValidation>
    <dataValidation type="list" allowBlank="1" showInputMessage="1" showErrorMessage="1" prompt=" - " sqref="R5:V5 R6:T18 R19:V23 R24:T30 R31:V34 R35:T63 R64:V64 R65:T80 R81:V84 R85:T87 R88:V90 R91:T96 R97:V97 R98:U98 R99:T121 R122:V123 R124:T175 R176:V176 R177:T177 R178:V179 R180:T181 R182:V182 R183:T186 R187:V189 R190:T213 R214:V215 R216:T216 R217:V217 R218:T237 R238:V242 R243:T244 R245:V245 R246:T268 R269:V270 R271:T271 R272:V272 R273:T287 R288:V288 R289:T291 R292:V295 R296:T305 R306:V308 R309:T314 R315:V317 R318:T330 R331:V332 R333:T357 R358:V360 R361:T361 Q362:U362 R363:T388 R389:V393 R394:T405 R406:V408 R409:T414 R415:V415 R416:T424 R425:V425 R426:T470 R471:V479 R480:T483 R484:V485 R486:T487 R488:V488 R489:T499 R500:V508 R509:T524 R525:V526 R527:T537 R538:V539 AC5:AD587 AC588:AE588 R540:T603 R604:U604 R605:T621 R622:V623 R624:T624 R625:V625 R626:T627 R628:V628 R629:T636 R637:V637 R638:T666 R667:V667 R668:T677 R678:V678 R679:T679 R680:V680 R681:T703 R704:V705 R706:T719 R720:V724 R725:T737 R738:V739 R740:T745 R746:V746 R747:T748 R749:V749 R750:T750 R751:V752 R753:T762 R763:V765 R766:T804 R805:V805 R806:T806 R807:V810 R811:T850 R851:V856 R857:T864 R865:V865 R866:T887 R888:V888 R889:T889 R890:V894 R895:T904 R905:V907 R908:T951 R952:V953 R954:T963 R964:V965 R966:T968 R969:V971 R972:T988 R989:V990 R991:T993 R994:V994 R995:T1000 R1001:V1001 R1002:T1014 R1015:V1016 R1017:T1024 R1025:V1028 R1029:T1032 R1033:V1037 R1038:T1083 R1084:V1085 R1086:T1123 R1124:U1396 X5:X1407 R1397:T1695 R1696:U1702 R1703:V1703 R1704:T1716 R1717:U1720 R1721:V1721 R1722:U1722 R1723:T1723 R1724:U1730 R1731:T1760 R1761:V1763 R1764:U1764 R1765:V1765 R1766:U1766 R1767:T1868 R1869:U1871 R1872:T1899 R1900:U1900 R1901:V1901 R1902:U1904 R1905:V1905 R1906:T1911 R1912:V1912 J5:K1919 R1913:T1919 R1947:U1947 R1948:V1949 R1950:U1951 R1952:V1952 J1947:K1953 R1953:U1953 J1984:K1984 R1984:V1984 J2002:K2004 R2002:U2004 X1409:X2004 J2006:K2006 R2006:U2006 J2016:K2018 R2016:U2018 R2035:U2036 R2037:V2037 X2006:X2037 R2038:U2039 J2035:K2045 R2049:U2049 J2049:K2050 R2050:V2050 X2039:X2058 R2074:U2075 R2097:V2097 R2107:U2107 R2142:U2142 R2143:V2143 R2144:U2145 R2146:V2146 R2147:U2147 R2148:V2148 R2161:U2162 R2163:V2163 R2164:U2166 R2167:V2167 R2178:V2179 R2180:U2180 T2181:V2181 T2212:V2214 T2230:V2230 T2241:V2241 T2268:V2268 T2274:V2274 T2278:V2278 T2281:V2281 T2294:V2297 T2322:V2322 T2324:V2324 T2326:V2326 T2334:V2334 X2060:X2355 T2363:V2363 T2365:V2365 T2369:V2369 T2390:V2391 T2393:V2393 T2395:V2397 T2402:V2404 T2407:V2407 T2422:V2422 T2434:V2435 T2455:V2455 T2457:V2460 T2474:V2475 T2489:V2490 T2496:V2496 T2513:V2516 T2530:V2530 T2540:V2540 T2544:V2545 T2566:V2566 T2577:V2579 T2598:V2598 T2600:V2601 T2603:V2603 T2613:V2614 T2635:V2637 T2671:V2672 T2702:V2702 T2704:V2707 T2709:V2709 T2711:V2712 T2728:V2728 T2764:V2764 X2357:X2766 AC589:AD2766">
      <formula1>"Yes,No,N/A"</formula1>
    </dataValidation>
    <dataValidation type="list" allowBlank="1" showInputMessage="1" showErrorMessage="1" prompt=" - " sqref="V2356">
      <formula1>"Denl"</formula1>
    </dataValidation>
  </dataValidations>
  <printOptions horizontalCentered="1" gridLines="1"/>
  <pageMargins left="0.7" right="0.7" top="0.75" bottom="0.75" header="0" footer="0"/>
  <pageSetup fitToHeight="0" pageOrder="overThenDown" orientation="landscape" cellComments="atEnd"/>
  <legacyDrawing r:id="rId1"/>
  <extLst>
    <ext xmlns:x14="http://schemas.microsoft.com/office/spreadsheetml/2009/9/main" uri="{CCE6A557-97BC-4b89-ADB6-D9C93CAAB3DF}">
      <x14:dataValidations xmlns:xm="http://schemas.microsoft.com/office/excel/2006/main" count="4">
        <x14:dataValidation type="list" allowBlank="1">
          <x14:formula1>
            <xm:f>#REF!</xm:f>
          </x14:formula1>
          <xm:sqref>AB5:AB2766</xm:sqref>
        </x14:dataValidation>
        <x14:dataValidation type="list" allowBlank="1" showErrorMessage="1">
          <x14:formula1>
            <xm:f>#REF!</xm:f>
          </x14:formula1>
          <xm:sqref>F5:F2766</xm:sqref>
        </x14:dataValidation>
        <x14:dataValidation type="list" allowBlank="1" showInputMessage="1" prompt="Click and enter a value from range List">
          <x14:formula1>
            <xm:f>#REF!</xm:f>
          </x14:formula1>
          <xm:sqref>G5:G2766</xm:sqref>
        </x14:dataValidation>
        <x14:dataValidation type="list" allowBlank="1" showInputMessage="1" showErrorMessage="1" prompt=" - ">
          <x14:formula1>
            <xm:f>#REF!</xm:f>
          </x14:formula1>
          <xm:sqref>W5:W2766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CCFF"/>
    <outlinePr summaryBelow="0" summaryRight="0"/>
    <pageSetUpPr fitToPage="1"/>
  </sheetPr>
  <dimension ref="A1:AO2277"/>
  <sheetViews>
    <sheetView workbookViewId="0">
      <pane ySplit="4" topLeftCell="A5" activePane="bottomLeft" state="frozen"/>
      <selection pane="bottomLeft" activeCell="B6" sqref="B6"/>
    </sheetView>
  </sheetViews>
  <sheetFormatPr defaultColWidth="14.3984375" defaultRowHeight="15" customHeight="1"/>
  <cols>
    <col min="1" max="1" width="8.59765625" customWidth="1"/>
    <col min="2" max="2" width="11.09765625" customWidth="1"/>
    <col min="3" max="3" width="17.09765625" customWidth="1"/>
    <col min="4" max="4" width="10.59765625" customWidth="1"/>
    <col min="5" max="5" width="8" customWidth="1"/>
    <col min="6" max="6" width="15.296875" customWidth="1"/>
    <col min="7" max="7" width="43.8984375" customWidth="1"/>
    <col min="8" max="8" width="10" customWidth="1"/>
    <col min="9" max="10" width="15.59765625" customWidth="1"/>
    <col min="11" max="11" width="11.09765625" customWidth="1"/>
    <col min="12" max="12" width="10.8984375" customWidth="1"/>
    <col min="13" max="13" width="33.296875" customWidth="1"/>
    <col min="14" max="14" width="26" customWidth="1"/>
    <col min="15" max="15" width="14.8984375" customWidth="1"/>
    <col min="16" max="16" width="17" customWidth="1"/>
    <col min="17" max="17" width="13.09765625" customWidth="1"/>
    <col min="18" max="18" width="11.3984375" customWidth="1"/>
    <col min="19" max="19" width="12.09765625" customWidth="1"/>
    <col min="20" max="20" width="10.59765625" customWidth="1"/>
    <col min="21" max="21" width="12.8984375" customWidth="1"/>
    <col min="22" max="23" width="11.69921875" customWidth="1"/>
    <col min="24" max="24" width="11" customWidth="1"/>
    <col min="25" max="25" width="31.09765625" customWidth="1"/>
    <col min="26" max="26" width="8.3984375" customWidth="1"/>
    <col min="27" max="27" width="9.8984375" customWidth="1"/>
    <col min="28" max="28" width="10.3984375" customWidth="1"/>
    <col min="29" max="29" width="43.09765625" customWidth="1"/>
    <col min="30" max="30" width="18.8984375" customWidth="1"/>
    <col min="31" max="31" width="16.3984375" customWidth="1"/>
    <col min="32" max="32" width="12.3984375" customWidth="1"/>
    <col min="33" max="33" width="8.69921875" customWidth="1"/>
    <col min="34" max="34" width="10.69921875" customWidth="1"/>
    <col min="35" max="35" width="10.296875" customWidth="1"/>
    <col min="36" max="37" width="12" customWidth="1"/>
    <col min="38" max="39" width="14.59765625" customWidth="1"/>
    <col min="40" max="41" width="17.09765625" customWidth="1"/>
  </cols>
  <sheetData>
    <row r="1" spans="1:41" ht="23.2" customHeight="1">
      <c r="A1" s="129" t="s">
        <v>78</v>
      </c>
      <c r="B1" s="8" t="str">
        <f>"= Closed"</f>
        <v>= Closed</v>
      </c>
      <c r="C1" s="582"/>
      <c r="D1" s="554"/>
      <c r="E1" s="554"/>
      <c r="F1" s="554"/>
      <c r="G1" s="554"/>
      <c r="H1" s="554"/>
      <c r="I1" s="554"/>
      <c r="J1" s="554"/>
      <c r="K1" s="554"/>
      <c r="L1" s="554"/>
      <c r="M1" s="554"/>
      <c r="N1" s="554"/>
      <c r="O1" s="554"/>
      <c r="P1" s="554"/>
      <c r="Q1" s="554"/>
      <c r="R1" s="554"/>
      <c r="S1" s="554"/>
      <c r="T1" s="554"/>
      <c r="U1" s="554"/>
      <c r="V1" s="554"/>
      <c r="W1" s="554"/>
      <c r="X1" s="554"/>
      <c r="Y1" s="554"/>
      <c r="Z1" s="554"/>
      <c r="AA1" s="554"/>
      <c r="AB1" s="554"/>
      <c r="AC1" s="554"/>
      <c r="AD1" s="9"/>
      <c r="AE1" s="9"/>
      <c r="AF1" s="10"/>
      <c r="AG1" s="10"/>
      <c r="AH1" s="11"/>
      <c r="AI1" s="12"/>
      <c r="AJ1" s="13"/>
      <c r="AK1" s="14"/>
      <c r="AL1" s="10"/>
      <c r="AM1" s="10"/>
      <c r="AN1" s="15"/>
      <c r="AO1" s="15"/>
    </row>
    <row r="2" spans="1:41" ht="13.55" customHeight="1">
      <c r="A2" s="379"/>
      <c r="B2" s="20"/>
      <c r="C2" s="23"/>
      <c r="D2" s="20"/>
      <c r="E2" s="20"/>
      <c r="F2" s="22"/>
      <c r="G2" s="20"/>
      <c r="H2" s="20"/>
      <c r="I2" s="380"/>
      <c r="J2" s="380"/>
      <c r="K2" s="20"/>
      <c r="L2" s="20"/>
      <c r="M2" s="21"/>
      <c r="N2" s="20"/>
      <c r="O2" s="20"/>
      <c r="P2" s="20"/>
      <c r="Q2" s="20"/>
      <c r="R2" s="380"/>
      <c r="S2" s="381" t="s">
        <v>3609</v>
      </c>
      <c r="T2" s="20"/>
      <c r="U2" s="381"/>
      <c r="V2" s="382"/>
      <c r="W2" s="382"/>
      <c r="X2" s="20"/>
      <c r="Y2" s="20"/>
      <c r="Z2" s="20"/>
      <c r="AA2" s="19"/>
      <c r="AB2" s="24" t="s">
        <v>42</v>
      </c>
      <c r="AC2" s="21"/>
      <c r="AD2" s="20"/>
      <c r="AE2" s="20"/>
      <c r="AF2" s="20"/>
      <c r="AG2" s="20"/>
      <c r="AH2" s="25"/>
      <c r="AI2" s="21"/>
      <c r="AJ2" s="27" t="s">
        <v>45</v>
      </c>
      <c r="AK2" s="28"/>
      <c r="AL2" s="20"/>
      <c r="AM2" s="20"/>
      <c r="AN2" s="19"/>
      <c r="AO2" s="19"/>
    </row>
    <row r="3" spans="1:41" ht="14.4">
      <c r="A3" s="571" t="s">
        <v>46</v>
      </c>
      <c r="B3" s="572"/>
      <c r="C3" s="572"/>
      <c r="D3" s="572"/>
      <c r="E3" s="572"/>
      <c r="F3" s="573"/>
      <c r="G3" s="574" t="s">
        <v>47</v>
      </c>
      <c r="H3" s="575"/>
      <c r="I3" s="383"/>
      <c r="J3" s="583" t="s">
        <v>48</v>
      </c>
      <c r="K3" s="572"/>
      <c r="L3" s="573"/>
      <c r="M3" s="577" t="s">
        <v>49</v>
      </c>
      <c r="N3" s="578"/>
      <c r="O3" s="578"/>
      <c r="P3" s="578"/>
      <c r="Q3" s="579"/>
      <c r="R3" s="584" t="s">
        <v>50</v>
      </c>
      <c r="S3" s="572"/>
      <c r="T3" s="572"/>
      <c r="U3" s="572"/>
      <c r="V3" s="572"/>
      <c r="W3" s="572"/>
      <c r="X3" s="572"/>
      <c r="Y3" s="572"/>
      <c r="Z3" s="572"/>
      <c r="AA3" s="572"/>
      <c r="AB3" s="572"/>
      <c r="AC3" s="572"/>
      <c r="AD3" s="575"/>
      <c r="AE3" s="384"/>
      <c r="AF3" s="581" t="s">
        <v>51</v>
      </c>
      <c r="AG3" s="573"/>
      <c r="AH3" s="11"/>
      <c r="AI3" s="12"/>
      <c r="AJ3" s="34" t="e">
        <f>AVERAGE(AJ5:AJ1375)</f>
        <v>#REF!</v>
      </c>
      <c r="AK3" s="14"/>
      <c r="AL3" s="10"/>
      <c r="AM3" s="10"/>
      <c r="AN3" s="15"/>
      <c r="AO3" s="15"/>
    </row>
    <row r="4" spans="1:41" ht="33" customHeight="1">
      <c r="A4" s="140" t="s">
        <v>99</v>
      </c>
      <c r="B4" s="141" t="s">
        <v>52</v>
      </c>
      <c r="C4" s="143" t="s">
        <v>53</v>
      </c>
      <c r="D4" s="385" t="s">
        <v>3642</v>
      </c>
      <c r="E4" s="386" t="s">
        <v>55</v>
      </c>
      <c r="F4" s="145" t="s">
        <v>56</v>
      </c>
      <c r="G4" s="387" t="s">
        <v>57</v>
      </c>
      <c r="H4" s="147" t="s">
        <v>20221</v>
      </c>
      <c r="I4" s="388" t="s">
        <v>59</v>
      </c>
      <c r="J4" s="161" t="s">
        <v>60</v>
      </c>
      <c r="K4" s="389" t="s">
        <v>100</v>
      </c>
      <c r="L4" s="150" t="s">
        <v>61</v>
      </c>
      <c r="M4" s="151" t="s">
        <v>62</v>
      </c>
      <c r="N4" s="152" t="s">
        <v>63</v>
      </c>
      <c r="O4" s="390" t="s">
        <v>64</v>
      </c>
      <c r="P4" s="390" t="s">
        <v>65</v>
      </c>
      <c r="Q4" s="391" t="s">
        <v>66</v>
      </c>
      <c r="R4" s="161" t="s">
        <v>101</v>
      </c>
      <c r="S4" s="392" t="s">
        <v>67</v>
      </c>
      <c r="T4" s="392" t="s">
        <v>68</v>
      </c>
      <c r="U4" s="156" t="s">
        <v>69</v>
      </c>
      <c r="V4" s="393" t="s">
        <v>20222</v>
      </c>
      <c r="W4" s="156" t="s">
        <v>20223</v>
      </c>
      <c r="X4" s="156" t="s">
        <v>72</v>
      </c>
      <c r="Y4" s="392" t="s">
        <v>293</v>
      </c>
      <c r="Z4" s="392" t="s">
        <v>102</v>
      </c>
      <c r="AA4" s="394" t="s">
        <v>74</v>
      </c>
      <c r="AB4" s="395" t="s">
        <v>75</v>
      </c>
      <c r="AC4" s="396" t="s">
        <v>103</v>
      </c>
      <c r="AD4" s="397" t="s">
        <v>76</v>
      </c>
      <c r="AE4" s="160" t="s">
        <v>77</v>
      </c>
      <c r="AF4" s="398" t="s">
        <v>3678</v>
      </c>
      <c r="AG4" s="396" t="s">
        <v>79</v>
      </c>
      <c r="AH4" s="49" t="s">
        <v>80</v>
      </c>
      <c r="AI4" s="50" t="s">
        <v>81</v>
      </c>
      <c r="AJ4" s="51" t="s">
        <v>82</v>
      </c>
      <c r="AK4" s="52" t="s">
        <v>83</v>
      </c>
      <c r="AL4" s="52" t="s">
        <v>84</v>
      </c>
      <c r="AM4" s="52" t="s">
        <v>85</v>
      </c>
      <c r="AN4" s="162" t="s">
        <v>86</v>
      </c>
      <c r="AO4" s="54" t="s">
        <v>87</v>
      </c>
    </row>
    <row r="5" spans="1:41" ht="14.4">
      <c r="A5" s="179" t="s">
        <v>20224</v>
      </c>
      <c r="B5" s="56" t="s">
        <v>89</v>
      </c>
      <c r="C5" s="57">
        <v>43433</v>
      </c>
      <c r="D5" s="56" t="s">
        <v>90</v>
      </c>
      <c r="E5" s="56" t="s">
        <v>276</v>
      </c>
      <c r="F5" s="168" t="s">
        <v>214</v>
      </c>
      <c r="G5" s="168" t="s">
        <v>214</v>
      </c>
      <c r="H5" s="169" t="s">
        <v>2445</v>
      </c>
      <c r="I5" s="399"/>
      <c r="J5" s="57">
        <v>43463</v>
      </c>
      <c r="K5" s="56" t="s">
        <v>18</v>
      </c>
      <c r="L5" s="56" t="s">
        <v>18</v>
      </c>
      <c r="M5" s="60" t="s">
        <v>20225</v>
      </c>
      <c r="N5" s="56" t="s">
        <v>20226</v>
      </c>
      <c r="O5" s="56" t="s">
        <v>436</v>
      </c>
      <c r="P5" s="61"/>
      <c r="Q5" s="61"/>
      <c r="R5" s="56"/>
      <c r="S5" s="56" t="s">
        <v>1841</v>
      </c>
      <c r="T5" s="56" t="s">
        <v>1841</v>
      </c>
      <c r="U5" s="400">
        <v>43150</v>
      </c>
      <c r="V5" s="401"/>
      <c r="W5" s="401">
        <v>379.25</v>
      </c>
      <c r="X5" s="400">
        <v>43542</v>
      </c>
      <c r="Y5" s="61"/>
      <c r="Z5" s="56" t="s">
        <v>18</v>
      </c>
      <c r="AA5" s="57">
        <v>43542</v>
      </c>
      <c r="AB5" s="75"/>
      <c r="AC5" s="64" t="s">
        <v>20227</v>
      </c>
      <c r="AD5" s="56" t="s">
        <v>79</v>
      </c>
      <c r="AE5" s="56"/>
      <c r="AF5" s="61"/>
      <c r="AG5" s="61"/>
      <c r="AH5" s="67" t="str">
        <f t="array" ref="AH5:AH2277">IF(C5:C2277="","",TEXT(C5:C2277,"mmm"))</f>
        <v>Nov</v>
      </c>
      <c r="AI5" s="68" t="str">
        <f t="array" ref="AI5:AI2277">IF(AA5:AA2277="","",TEXT(AA5:AA2277,"mmm"))</f>
        <v>Mar</v>
      </c>
      <c r="AJ5" s="69">
        <f t="shared" ref="AJ5:AJ1283" si="0">IF(AA5="","",SUM(AA5-C5))</f>
        <v>109</v>
      </c>
      <c r="AK5" s="70">
        <f t="shared" ref="AK5:AK2277" si="1">IF(C5="","",SUM(C5+30))</f>
        <v>43463</v>
      </c>
      <c r="AL5" s="71">
        <f t="shared" ref="AL5:AL1283" ca="1" si="2">IF(AA5="*","",AK5-TODAY())</f>
        <v>-496</v>
      </c>
      <c r="AM5" s="71" t="str">
        <f t="array" ref="AM5:AM2277">IF(C5:C2277="","",TEXT(C5:C2277,"yyyy"))</f>
        <v>2018</v>
      </c>
      <c r="AN5" s="70">
        <f t="shared" ref="AN5:AN2277" si="3">IF(C5="","",SUM(C5+10))</f>
        <v>43443</v>
      </c>
      <c r="AO5" s="70" t="s">
        <v>123</v>
      </c>
    </row>
    <row r="6" spans="1:41" ht="14.4">
      <c r="A6" s="179" t="s">
        <v>20228</v>
      </c>
      <c r="B6" s="56" t="s">
        <v>89</v>
      </c>
      <c r="C6" s="57">
        <v>43465</v>
      </c>
      <c r="D6" s="56" t="s">
        <v>1027</v>
      </c>
      <c r="E6" s="56" t="s">
        <v>112</v>
      </c>
      <c r="F6" s="168" t="s">
        <v>106</v>
      </c>
      <c r="G6" s="168" t="s">
        <v>113</v>
      </c>
      <c r="H6" s="169" t="s">
        <v>112</v>
      </c>
      <c r="I6" s="399"/>
      <c r="J6" s="57">
        <v>43497</v>
      </c>
      <c r="K6" s="56" t="s">
        <v>18</v>
      </c>
      <c r="L6" s="56" t="s">
        <v>14</v>
      </c>
      <c r="M6" s="60" t="s">
        <v>1001</v>
      </c>
      <c r="N6" s="56" t="s">
        <v>20229</v>
      </c>
      <c r="O6" s="56" t="s">
        <v>27</v>
      </c>
      <c r="P6" s="56" t="s">
        <v>20230</v>
      </c>
      <c r="Q6" s="56" t="s">
        <v>116</v>
      </c>
      <c r="R6" s="353">
        <v>43469</v>
      </c>
      <c r="S6" s="61"/>
      <c r="T6" s="61"/>
      <c r="U6" s="402"/>
      <c r="V6" s="66"/>
      <c r="W6" s="66"/>
      <c r="X6" s="402"/>
      <c r="Y6" s="61"/>
      <c r="Z6" s="56" t="s">
        <v>14</v>
      </c>
      <c r="AA6" s="57">
        <v>43104</v>
      </c>
      <c r="AB6" s="75"/>
      <c r="AC6" s="64" t="s">
        <v>20231</v>
      </c>
      <c r="AD6" s="56" t="s">
        <v>118</v>
      </c>
      <c r="AE6" s="61"/>
      <c r="AF6" s="61"/>
      <c r="AG6" s="61"/>
      <c r="AH6" s="67" t="str">
        <v>Dec</v>
      </c>
      <c r="AI6" s="68" t="str">
        <v>Jan</v>
      </c>
      <c r="AJ6" s="69">
        <f t="shared" si="0"/>
        <v>-361</v>
      </c>
      <c r="AK6" s="70">
        <f t="shared" si="1"/>
        <v>43495</v>
      </c>
      <c r="AL6" s="71">
        <f t="shared" ca="1" si="2"/>
        <v>-464</v>
      </c>
      <c r="AM6" s="71" t="str">
        <v>2018</v>
      </c>
      <c r="AN6" s="70">
        <f t="shared" si="3"/>
        <v>43475</v>
      </c>
      <c r="AO6" s="70" t="s">
        <v>121</v>
      </c>
    </row>
    <row r="7" spans="1:41" ht="14.4">
      <c r="A7" s="179" t="s">
        <v>20232</v>
      </c>
      <c r="B7" s="56" t="s">
        <v>89</v>
      </c>
      <c r="C7" s="57">
        <v>43462</v>
      </c>
      <c r="D7" s="56" t="s">
        <v>1027</v>
      </c>
      <c r="E7" s="56" t="s">
        <v>112</v>
      </c>
      <c r="F7" s="168" t="s">
        <v>106</v>
      </c>
      <c r="G7" s="168" t="s">
        <v>113</v>
      </c>
      <c r="H7" s="169" t="s">
        <v>112</v>
      </c>
      <c r="I7" s="399"/>
      <c r="J7" s="57">
        <v>43493</v>
      </c>
      <c r="K7" s="56" t="s">
        <v>18</v>
      </c>
      <c r="L7" s="56" t="s">
        <v>14</v>
      </c>
      <c r="M7" s="60" t="s">
        <v>14528</v>
      </c>
      <c r="N7" s="56" t="s">
        <v>20233</v>
      </c>
      <c r="O7" s="56" t="s">
        <v>33</v>
      </c>
      <c r="P7" s="56" t="s">
        <v>20234</v>
      </c>
      <c r="Q7" s="56" t="s">
        <v>116</v>
      </c>
      <c r="R7" s="353">
        <v>43469</v>
      </c>
      <c r="S7" s="61"/>
      <c r="T7" s="61"/>
      <c r="U7" s="402"/>
      <c r="V7" s="66"/>
      <c r="W7" s="66"/>
      <c r="X7" s="402"/>
      <c r="Y7" s="61"/>
      <c r="Z7" s="61"/>
      <c r="AA7" s="57">
        <v>43104</v>
      </c>
      <c r="AB7" s="75"/>
      <c r="AC7" s="64" t="s">
        <v>20231</v>
      </c>
      <c r="AD7" s="56" t="s">
        <v>118</v>
      </c>
      <c r="AE7" s="61"/>
      <c r="AF7" s="61"/>
      <c r="AG7" s="61"/>
      <c r="AH7" s="67" t="str">
        <v>Dec</v>
      </c>
      <c r="AI7" s="68" t="str">
        <v>Jan</v>
      </c>
      <c r="AJ7" s="69">
        <f t="shared" si="0"/>
        <v>-358</v>
      </c>
      <c r="AK7" s="70">
        <f t="shared" si="1"/>
        <v>43492</v>
      </c>
      <c r="AL7" s="71">
        <f t="shared" ca="1" si="2"/>
        <v>-467</v>
      </c>
      <c r="AM7" s="71" t="str">
        <v>2018</v>
      </c>
      <c r="AN7" s="70">
        <f t="shared" si="3"/>
        <v>43472</v>
      </c>
      <c r="AO7" s="70" t="s">
        <v>121</v>
      </c>
    </row>
    <row r="8" spans="1:41" ht="14.4">
      <c r="A8" s="179" t="s">
        <v>20235</v>
      </c>
      <c r="B8" s="56" t="s">
        <v>89</v>
      </c>
      <c r="C8" s="57">
        <v>43332</v>
      </c>
      <c r="D8" s="56" t="s">
        <v>1027</v>
      </c>
      <c r="E8" s="56" t="s">
        <v>327</v>
      </c>
      <c r="F8" s="168" t="s">
        <v>214</v>
      </c>
      <c r="G8" s="168" t="s">
        <v>328</v>
      </c>
      <c r="H8" s="169" t="s">
        <v>327</v>
      </c>
      <c r="I8" s="399"/>
      <c r="J8" s="57">
        <v>43363</v>
      </c>
      <c r="K8" s="56" t="s">
        <v>18</v>
      </c>
      <c r="L8" s="56" t="s">
        <v>18</v>
      </c>
      <c r="M8" s="60" t="s">
        <v>20236</v>
      </c>
      <c r="N8" s="56" t="s">
        <v>20237</v>
      </c>
      <c r="O8" s="56" t="s">
        <v>436</v>
      </c>
      <c r="P8" s="56" t="s">
        <v>331</v>
      </c>
      <c r="Q8" s="56" t="s">
        <v>96</v>
      </c>
      <c r="R8" s="56" t="s">
        <v>1866</v>
      </c>
      <c r="S8" s="56"/>
      <c r="T8" s="61"/>
      <c r="U8" s="402"/>
      <c r="V8" s="66"/>
      <c r="W8" s="66"/>
      <c r="X8" s="402"/>
      <c r="Y8" s="61"/>
      <c r="Z8" s="56" t="s">
        <v>18</v>
      </c>
      <c r="AA8" s="57">
        <v>43340</v>
      </c>
      <c r="AB8" s="75"/>
      <c r="AC8" s="64" t="s">
        <v>20238</v>
      </c>
      <c r="AD8" s="56" t="s">
        <v>79</v>
      </c>
      <c r="AE8" s="56"/>
      <c r="AF8" s="61"/>
      <c r="AG8" s="61"/>
      <c r="AH8" s="67" t="str">
        <v>Aug</v>
      </c>
      <c r="AI8" s="68" t="str">
        <v>Aug</v>
      </c>
      <c r="AJ8" s="69">
        <f t="shared" si="0"/>
        <v>8</v>
      </c>
      <c r="AK8" s="70">
        <f t="shared" si="1"/>
        <v>43362</v>
      </c>
      <c r="AL8" s="71">
        <f t="shared" ca="1" si="2"/>
        <v>-597</v>
      </c>
      <c r="AM8" s="71" t="str">
        <v>2018</v>
      </c>
      <c r="AN8" s="70">
        <f t="shared" si="3"/>
        <v>43342</v>
      </c>
      <c r="AO8" s="70" t="s">
        <v>121</v>
      </c>
    </row>
    <row r="9" spans="1:41" ht="14.4">
      <c r="A9" s="179" t="s">
        <v>20239</v>
      </c>
      <c r="B9" s="56" t="s">
        <v>89</v>
      </c>
      <c r="C9" s="57">
        <v>43451</v>
      </c>
      <c r="D9" s="56" t="s">
        <v>1027</v>
      </c>
      <c r="E9" s="56" t="s">
        <v>112</v>
      </c>
      <c r="F9" s="168" t="s">
        <v>106</v>
      </c>
      <c r="G9" s="168" t="s">
        <v>107</v>
      </c>
      <c r="H9" s="169" t="s">
        <v>30</v>
      </c>
      <c r="I9" s="399"/>
      <c r="J9" s="57">
        <v>43482</v>
      </c>
      <c r="K9" s="56" t="s">
        <v>18</v>
      </c>
      <c r="L9" s="56" t="s">
        <v>14</v>
      </c>
      <c r="M9" s="60" t="s">
        <v>20240</v>
      </c>
      <c r="N9" s="61"/>
      <c r="O9" s="56" t="s">
        <v>132</v>
      </c>
      <c r="P9" s="56" t="s">
        <v>20241</v>
      </c>
      <c r="Q9" s="56" t="s">
        <v>133</v>
      </c>
      <c r="R9" s="66"/>
      <c r="S9" s="61"/>
      <c r="T9" s="61"/>
      <c r="U9" s="402"/>
      <c r="V9" s="66"/>
      <c r="W9" s="66"/>
      <c r="X9" s="402"/>
      <c r="Y9" s="61"/>
      <c r="Z9" s="56" t="s">
        <v>18</v>
      </c>
      <c r="AA9" s="57">
        <v>43103</v>
      </c>
      <c r="AB9" s="75"/>
      <c r="AC9" s="64" t="s">
        <v>20242</v>
      </c>
      <c r="AD9" s="56" t="s">
        <v>79</v>
      </c>
      <c r="AE9" s="61"/>
      <c r="AF9" s="61"/>
      <c r="AG9" s="61"/>
      <c r="AH9" s="67" t="str">
        <v>Dec</v>
      </c>
      <c r="AI9" s="68" t="str">
        <v>Jan</v>
      </c>
      <c r="AJ9" s="69">
        <f t="shared" si="0"/>
        <v>-348</v>
      </c>
      <c r="AK9" s="70">
        <f t="shared" si="1"/>
        <v>43481</v>
      </c>
      <c r="AL9" s="71">
        <f t="shared" ca="1" si="2"/>
        <v>-478</v>
      </c>
      <c r="AM9" s="71" t="str">
        <v>2018</v>
      </c>
      <c r="AN9" s="70">
        <f t="shared" si="3"/>
        <v>43461</v>
      </c>
      <c r="AO9" s="70" t="s">
        <v>123</v>
      </c>
    </row>
    <row r="10" spans="1:41" ht="14.4">
      <c r="A10" s="179" t="s">
        <v>20243</v>
      </c>
      <c r="B10" s="56" t="s">
        <v>89</v>
      </c>
      <c r="C10" s="100">
        <v>43455</v>
      </c>
      <c r="D10" s="56" t="s">
        <v>1027</v>
      </c>
      <c r="E10" s="56" t="s">
        <v>112</v>
      </c>
      <c r="F10" s="168" t="s">
        <v>106</v>
      </c>
      <c r="G10" s="168" t="s">
        <v>113</v>
      </c>
      <c r="H10" s="169" t="s">
        <v>112</v>
      </c>
      <c r="I10" s="399"/>
      <c r="J10" s="57">
        <v>43486</v>
      </c>
      <c r="K10" s="56" t="s">
        <v>18</v>
      </c>
      <c r="L10" s="56" t="s">
        <v>14</v>
      </c>
      <c r="M10" s="60" t="s">
        <v>19736</v>
      </c>
      <c r="N10" s="56" t="s">
        <v>20244</v>
      </c>
      <c r="O10" s="56" t="s">
        <v>37</v>
      </c>
      <c r="P10" s="56" t="s">
        <v>3379</v>
      </c>
      <c r="Q10" s="56" t="s">
        <v>116</v>
      </c>
      <c r="R10" s="353">
        <v>43462</v>
      </c>
      <c r="S10" s="61"/>
      <c r="T10" s="61"/>
      <c r="U10" s="402"/>
      <c r="V10" s="66"/>
      <c r="W10" s="66"/>
      <c r="X10" s="402"/>
      <c r="Y10" s="61"/>
      <c r="Z10" s="61"/>
      <c r="AA10" s="57">
        <v>43462</v>
      </c>
      <c r="AB10" s="75"/>
      <c r="AC10" s="64" t="s">
        <v>257</v>
      </c>
      <c r="AD10" s="56" t="s">
        <v>118</v>
      </c>
      <c r="AE10" s="61"/>
      <c r="AF10" s="61"/>
      <c r="AG10" s="61"/>
      <c r="AH10" s="67" t="str">
        <v>Dec</v>
      </c>
      <c r="AI10" s="68" t="str">
        <v>Dec</v>
      </c>
      <c r="AJ10" s="69">
        <f t="shared" si="0"/>
        <v>7</v>
      </c>
      <c r="AK10" s="70">
        <f t="shared" si="1"/>
        <v>43485</v>
      </c>
      <c r="AL10" s="71">
        <f t="shared" ca="1" si="2"/>
        <v>-474</v>
      </c>
      <c r="AM10" s="71" t="str">
        <v>2018</v>
      </c>
      <c r="AN10" s="70">
        <f t="shared" si="3"/>
        <v>43465</v>
      </c>
      <c r="AO10" s="70" t="s">
        <v>121</v>
      </c>
    </row>
    <row r="11" spans="1:41" ht="14.4">
      <c r="A11" s="179" t="s">
        <v>20245</v>
      </c>
      <c r="B11" s="56" t="s">
        <v>89</v>
      </c>
      <c r="C11" s="57">
        <v>43461</v>
      </c>
      <c r="D11" s="56" t="s">
        <v>1027</v>
      </c>
      <c r="E11" s="56" t="s">
        <v>112</v>
      </c>
      <c r="F11" s="168" t="s">
        <v>106</v>
      </c>
      <c r="G11" s="168" t="s">
        <v>113</v>
      </c>
      <c r="H11" s="169" t="s">
        <v>112</v>
      </c>
      <c r="I11" s="399"/>
      <c r="J11" s="57">
        <v>43492</v>
      </c>
      <c r="K11" s="56" t="s">
        <v>1946</v>
      </c>
      <c r="L11" s="56" t="s">
        <v>14</v>
      </c>
      <c r="M11" s="60" t="s">
        <v>20246</v>
      </c>
      <c r="N11" s="56" t="s">
        <v>20247</v>
      </c>
      <c r="O11" s="56" t="s">
        <v>44</v>
      </c>
      <c r="P11" s="56" t="s">
        <v>1722</v>
      </c>
      <c r="Q11" s="56" t="s">
        <v>116</v>
      </c>
      <c r="R11" s="403">
        <v>43462</v>
      </c>
      <c r="S11" s="61"/>
      <c r="T11" s="61"/>
      <c r="U11" s="402"/>
      <c r="V11" s="66"/>
      <c r="W11" s="66"/>
      <c r="X11" s="402"/>
      <c r="Y11" s="61"/>
      <c r="Z11" s="61"/>
      <c r="AA11" s="57">
        <v>43462</v>
      </c>
      <c r="AB11" s="75"/>
      <c r="AC11" s="64" t="s">
        <v>257</v>
      </c>
      <c r="AD11" s="56" t="s">
        <v>118</v>
      </c>
      <c r="AE11" s="61"/>
      <c r="AF11" s="61"/>
      <c r="AG11" s="61"/>
      <c r="AH11" s="67" t="str">
        <v>Dec</v>
      </c>
      <c r="AI11" s="68" t="str">
        <v>Dec</v>
      </c>
      <c r="AJ11" s="69">
        <f t="shared" si="0"/>
        <v>1</v>
      </c>
      <c r="AK11" s="70">
        <f t="shared" si="1"/>
        <v>43491</v>
      </c>
      <c r="AL11" s="71">
        <f t="shared" ca="1" si="2"/>
        <v>-468</v>
      </c>
      <c r="AM11" s="71" t="str">
        <v>2018</v>
      </c>
      <c r="AN11" s="70">
        <f t="shared" si="3"/>
        <v>43471</v>
      </c>
      <c r="AO11" s="70" t="s">
        <v>121</v>
      </c>
    </row>
    <row r="12" spans="1:41" ht="14.4">
      <c r="A12" s="179" t="s">
        <v>20248</v>
      </c>
      <c r="B12" s="56" t="s">
        <v>89</v>
      </c>
      <c r="C12" s="57">
        <v>43460</v>
      </c>
      <c r="D12" s="56" t="s">
        <v>1027</v>
      </c>
      <c r="E12" s="56" t="s">
        <v>112</v>
      </c>
      <c r="F12" s="168" t="s">
        <v>106</v>
      </c>
      <c r="G12" s="168" t="s">
        <v>113</v>
      </c>
      <c r="H12" s="169" t="s">
        <v>112</v>
      </c>
      <c r="I12" s="399"/>
      <c r="J12" s="57">
        <v>43491</v>
      </c>
      <c r="K12" s="56" t="s">
        <v>1946</v>
      </c>
      <c r="L12" s="56" t="s">
        <v>14</v>
      </c>
      <c r="M12" s="60" t="s">
        <v>745</v>
      </c>
      <c r="N12" s="56" t="s">
        <v>20249</v>
      </c>
      <c r="O12" s="56" t="s">
        <v>20</v>
      </c>
      <c r="P12" s="61"/>
      <c r="Q12" s="56" t="s">
        <v>116</v>
      </c>
      <c r="R12" s="353">
        <v>43462</v>
      </c>
      <c r="S12" s="61"/>
      <c r="T12" s="61"/>
      <c r="U12" s="402"/>
      <c r="V12" s="66"/>
      <c r="W12" s="66"/>
      <c r="X12" s="402"/>
      <c r="Y12" s="61"/>
      <c r="Z12" s="61"/>
      <c r="AA12" s="57">
        <v>43462</v>
      </c>
      <c r="AB12" s="75"/>
      <c r="AC12" s="64" t="s">
        <v>257</v>
      </c>
      <c r="AD12" s="56" t="s">
        <v>118</v>
      </c>
      <c r="AE12" s="61"/>
      <c r="AF12" s="61"/>
      <c r="AG12" s="61"/>
      <c r="AH12" s="67" t="str">
        <v>Dec</v>
      </c>
      <c r="AI12" s="68" t="str">
        <v>Dec</v>
      </c>
      <c r="AJ12" s="69">
        <f t="shared" si="0"/>
        <v>2</v>
      </c>
      <c r="AK12" s="70">
        <f t="shared" si="1"/>
        <v>43490</v>
      </c>
      <c r="AL12" s="71">
        <f t="shared" ca="1" si="2"/>
        <v>-469</v>
      </c>
      <c r="AM12" s="71" t="str">
        <v>2018</v>
      </c>
      <c r="AN12" s="70">
        <f t="shared" si="3"/>
        <v>43470</v>
      </c>
      <c r="AO12" s="70" t="s">
        <v>121</v>
      </c>
    </row>
    <row r="13" spans="1:41" ht="14.4">
      <c r="A13" s="179" t="s">
        <v>20250</v>
      </c>
      <c r="B13" s="56" t="s">
        <v>89</v>
      </c>
      <c r="C13" s="57">
        <v>43455</v>
      </c>
      <c r="D13" s="56" t="s">
        <v>1027</v>
      </c>
      <c r="E13" s="56" t="s">
        <v>112</v>
      </c>
      <c r="F13" s="168" t="s">
        <v>106</v>
      </c>
      <c r="G13" s="168" t="s">
        <v>113</v>
      </c>
      <c r="H13" s="169" t="s">
        <v>112</v>
      </c>
      <c r="I13" s="399"/>
      <c r="J13" s="57">
        <v>43484</v>
      </c>
      <c r="K13" s="56" t="s">
        <v>18</v>
      </c>
      <c r="L13" s="56" t="s">
        <v>14</v>
      </c>
      <c r="M13" s="60" t="s">
        <v>7795</v>
      </c>
      <c r="N13" s="56" t="s">
        <v>20251</v>
      </c>
      <c r="O13" s="56" t="s">
        <v>37</v>
      </c>
      <c r="P13" s="56" t="s">
        <v>20252</v>
      </c>
      <c r="Q13" s="56" t="s">
        <v>116</v>
      </c>
      <c r="R13" s="353">
        <v>43462</v>
      </c>
      <c r="S13" s="61"/>
      <c r="T13" s="61"/>
      <c r="U13" s="402"/>
      <c r="V13" s="66"/>
      <c r="W13" s="66"/>
      <c r="X13" s="402"/>
      <c r="Y13" s="61"/>
      <c r="Z13" s="61"/>
      <c r="AA13" s="57">
        <v>43462</v>
      </c>
      <c r="AB13" s="75"/>
      <c r="AC13" s="64" t="s">
        <v>257</v>
      </c>
      <c r="AD13" s="56" t="s">
        <v>118</v>
      </c>
      <c r="AE13" s="61"/>
      <c r="AF13" s="61"/>
      <c r="AG13" s="61"/>
      <c r="AH13" s="67" t="str">
        <v>Dec</v>
      </c>
      <c r="AI13" s="68" t="str">
        <v>Dec</v>
      </c>
      <c r="AJ13" s="69">
        <f t="shared" si="0"/>
        <v>7</v>
      </c>
      <c r="AK13" s="70">
        <f t="shared" si="1"/>
        <v>43485</v>
      </c>
      <c r="AL13" s="71">
        <f t="shared" ca="1" si="2"/>
        <v>-474</v>
      </c>
      <c r="AM13" s="71" t="str">
        <v>2018</v>
      </c>
      <c r="AN13" s="70">
        <f t="shared" si="3"/>
        <v>43465</v>
      </c>
      <c r="AO13" s="70" t="s">
        <v>121</v>
      </c>
    </row>
    <row r="14" spans="1:41" ht="14.4">
      <c r="A14" s="179" t="s">
        <v>20253</v>
      </c>
      <c r="B14" s="56" t="s">
        <v>89</v>
      </c>
      <c r="C14" s="57">
        <v>43453</v>
      </c>
      <c r="D14" s="56" t="s">
        <v>1027</v>
      </c>
      <c r="E14" s="56" t="s">
        <v>112</v>
      </c>
      <c r="F14" s="168" t="s">
        <v>106</v>
      </c>
      <c r="G14" s="168" t="s">
        <v>113</v>
      </c>
      <c r="H14" s="169" t="s">
        <v>112</v>
      </c>
      <c r="I14" s="399"/>
      <c r="J14" s="57">
        <v>43484</v>
      </c>
      <c r="K14" s="56" t="s">
        <v>1946</v>
      </c>
      <c r="L14" s="56" t="s">
        <v>14</v>
      </c>
      <c r="M14" s="60" t="s">
        <v>642</v>
      </c>
      <c r="N14" s="56" t="s">
        <v>3434</v>
      </c>
      <c r="O14" s="56" t="s">
        <v>249</v>
      </c>
      <c r="P14" s="56" t="s">
        <v>3435</v>
      </c>
      <c r="Q14" s="56" t="s">
        <v>116</v>
      </c>
      <c r="R14" s="353">
        <v>43462</v>
      </c>
      <c r="S14" s="61"/>
      <c r="T14" s="61"/>
      <c r="U14" s="402"/>
      <c r="V14" s="66"/>
      <c r="W14" s="66"/>
      <c r="X14" s="402"/>
      <c r="Y14" s="61"/>
      <c r="Z14" s="61"/>
      <c r="AA14" s="57">
        <v>43462</v>
      </c>
      <c r="AB14" s="75"/>
      <c r="AC14" s="64" t="s">
        <v>257</v>
      </c>
      <c r="AD14" s="56" t="s">
        <v>118</v>
      </c>
      <c r="AE14" s="61"/>
      <c r="AF14" s="61"/>
      <c r="AG14" s="61"/>
      <c r="AH14" s="67" t="str">
        <v>Dec</v>
      </c>
      <c r="AI14" s="68" t="str">
        <v>Dec</v>
      </c>
      <c r="AJ14" s="69">
        <f t="shared" si="0"/>
        <v>9</v>
      </c>
      <c r="AK14" s="70">
        <f t="shared" si="1"/>
        <v>43483</v>
      </c>
      <c r="AL14" s="71">
        <f t="shared" ca="1" si="2"/>
        <v>-476</v>
      </c>
      <c r="AM14" s="71" t="str">
        <v>2018</v>
      </c>
      <c r="AN14" s="70">
        <f t="shared" si="3"/>
        <v>43463</v>
      </c>
      <c r="AO14" s="70" t="s">
        <v>121</v>
      </c>
    </row>
    <row r="15" spans="1:41" ht="14.4">
      <c r="A15" s="179" t="s">
        <v>20254</v>
      </c>
      <c r="B15" s="56" t="s">
        <v>89</v>
      </c>
      <c r="C15" s="57">
        <v>43453</v>
      </c>
      <c r="D15" s="56" t="s">
        <v>1027</v>
      </c>
      <c r="E15" s="56" t="s">
        <v>112</v>
      </c>
      <c r="F15" s="168" t="s">
        <v>106</v>
      </c>
      <c r="G15" s="168" t="s">
        <v>113</v>
      </c>
      <c r="H15" s="169" t="s">
        <v>112</v>
      </c>
      <c r="I15" s="399"/>
      <c r="J15" s="57">
        <v>43484</v>
      </c>
      <c r="K15" s="56" t="s">
        <v>18</v>
      </c>
      <c r="L15" s="56" t="s">
        <v>14</v>
      </c>
      <c r="M15" s="60" t="s">
        <v>642</v>
      </c>
      <c r="N15" s="56" t="s">
        <v>10426</v>
      </c>
      <c r="O15" s="56" t="s">
        <v>33</v>
      </c>
      <c r="P15" s="56" t="s">
        <v>7011</v>
      </c>
      <c r="Q15" s="56" t="s">
        <v>116</v>
      </c>
      <c r="R15" s="353">
        <v>335629</v>
      </c>
      <c r="S15" s="61"/>
      <c r="T15" s="61"/>
      <c r="U15" s="402"/>
      <c r="V15" s="66"/>
      <c r="W15" s="66"/>
      <c r="X15" s="402"/>
      <c r="Y15" s="61"/>
      <c r="Z15" s="61"/>
      <c r="AA15" s="57">
        <v>43462</v>
      </c>
      <c r="AB15" s="75"/>
      <c r="AC15" s="95"/>
      <c r="AD15" s="56" t="s">
        <v>79</v>
      </c>
      <c r="AE15" s="56"/>
      <c r="AF15" s="61"/>
      <c r="AG15" s="61"/>
      <c r="AH15" s="67" t="str">
        <v>Dec</v>
      </c>
      <c r="AI15" s="68" t="str">
        <v>Dec</v>
      </c>
      <c r="AJ15" s="69">
        <f t="shared" si="0"/>
        <v>9</v>
      </c>
      <c r="AK15" s="70">
        <f t="shared" si="1"/>
        <v>43483</v>
      </c>
      <c r="AL15" s="71">
        <f t="shared" ca="1" si="2"/>
        <v>-476</v>
      </c>
      <c r="AM15" s="71" t="str">
        <v>2018</v>
      </c>
      <c r="AN15" s="70">
        <f t="shared" si="3"/>
        <v>43463</v>
      </c>
      <c r="AO15" s="70" t="s">
        <v>121</v>
      </c>
    </row>
    <row r="16" spans="1:41" ht="14.4">
      <c r="A16" s="179" t="s">
        <v>20255</v>
      </c>
      <c r="B16" s="56" t="s">
        <v>89</v>
      </c>
      <c r="C16" s="57">
        <v>43453</v>
      </c>
      <c r="D16" s="56" t="s">
        <v>1027</v>
      </c>
      <c r="E16" s="56" t="s">
        <v>112</v>
      </c>
      <c r="F16" s="168" t="s">
        <v>106</v>
      </c>
      <c r="G16" s="168" t="s">
        <v>113</v>
      </c>
      <c r="H16" s="169" t="s">
        <v>112</v>
      </c>
      <c r="I16" s="399"/>
      <c r="J16" s="57">
        <v>43484</v>
      </c>
      <c r="K16" s="56" t="s">
        <v>18</v>
      </c>
      <c r="L16" s="56" t="s">
        <v>18</v>
      </c>
      <c r="M16" s="60" t="s">
        <v>20256</v>
      </c>
      <c r="N16" s="56" t="s">
        <v>20257</v>
      </c>
      <c r="O16" s="56" t="s">
        <v>172</v>
      </c>
      <c r="P16" s="56" t="s">
        <v>20258</v>
      </c>
      <c r="Q16" s="56" t="s">
        <v>116</v>
      </c>
      <c r="R16" s="353">
        <v>43462</v>
      </c>
      <c r="S16" s="61"/>
      <c r="T16" s="61"/>
      <c r="U16" s="400">
        <v>43462</v>
      </c>
      <c r="V16" s="56"/>
      <c r="W16" s="56">
        <v>14.75</v>
      </c>
      <c r="X16" s="400">
        <v>43488</v>
      </c>
      <c r="Y16" s="61"/>
      <c r="Z16" s="56" t="s">
        <v>18</v>
      </c>
      <c r="AA16" s="57">
        <v>43462</v>
      </c>
      <c r="AB16" s="75"/>
      <c r="AC16" s="95"/>
      <c r="AD16" s="56" t="s">
        <v>79</v>
      </c>
      <c r="AE16" s="56" t="s">
        <v>79</v>
      </c>
      <c r="AF16" s="56" t="s">
        <v>18</v>
      </c>
      <c r="AG16" s="56" t="s">
        <v>18</v>
      </c>
      <c r="AH16" s="67" t="str">
        <v>Dec</v>
      </c>
      <c r="AI16" s="68" t="str">
        <v>Dec</v>
      </c>
      <c r="AJ16" s="69">
        <f t="shared" si="0"/>
        <v>9</v>
      </c>
      <c r="AK16" s="70">
        <f t="shared" si="1"/>
        <v>43483</v>
      </c>
      <c r="AL16" s="71">
        <f t="shared" ca="1" si="2"/>
        <v>-476</v>
      </c>
      <c r="AM16" s="71" t="str">
        <v>2018</v>
      </c>
      <c r="AN16" s="70">
        <f t="shared" si="3"/>
        <v>43463</v>
      </c>
      <c r="AO16" s="70" t="s">
        <v>121</v>
      </c>
    </row>
    <row r="17" spans="1:41" ht="14.4">
      <c r="A17" s="179" t="s">
        <v>20259</v>
      </c>
      <c r="B17" s="56" t="s">
        <v>89</v>
      </c>
      <c r="C17" s="57">
        <v>43447</v>
      </c>
      <c r="D17" s="56" t="s">
        <v>1027</v>
      </c>
      <c r="E17" s="56" t="s">
        <v>112</v>
      </c>
      <c r="F17" s="168" t="s">
        <v>106</v>
      </c>
      <c r="G17" s="168" t="s">
        <v>113</v>
      </c>
      <c r="H17" s="169" t="s">
        <v>112</v>
      </c>
      <c r="I17" s="399"/>
      <c r="J17" s="57">
        <v>43478</v>
      </c>
      <c r="K17" s="56" t="s">
        <v>18</v>
      </c>
      <c r="L17" s="56" t="s">
        <v>14</v>
      </c>
      <c r="M17" s="60" t="s">
        <v>3781</v>
      </c>
      <c r="N17" s="56" t="s">
        <v>3340</v>
      </c>
      <c r="O17" s="56" t="s">
        <v>44</v>
      </c>
      <c r="P17" s="56" t="s">
        <v>3341</v>
      </c>
      <c r="Q17" s="56" t="s">
        <v>116</v>
      </c>
      <c r="R17" s="353">
        <v>43453</v>
      </c>
      <c r="S17" s="61"/>
      <c r="T17" s="61"/>
      <c r="U17" s="402"/>
      <c r="V17" s="66"/>
      <c r="W17" s="66"/>
      <c r="X17" s="402"/>
      <c r="Y17" s="61"/>
      <c r="Z17" s="61"/>
      <c r="AA17" s="57">
        <v>43453</v>
      </c>
      <c r="AB17" s="75"/>
      <c r="AC17" s="64" t="s">
        <v>257</v>
      </c>
      <c r="AD17" s="56" t="s">
        <v>118</v>
      </c>
      <c r="AE17" s="61"/>
      <c r="AF17" s="61"/>
      <c r="AG17" s="61"/>
      <c r="AH17" s="67" t="str">
        <v>Dec</v>
      </c>
      <c r="AI17" s="68" t="str">
        <v>Dec</v>
      </c>
      <c r="AJ17" s="69">
        <f t="shared" si="0"/>
        <v>6</v>
      </c>
      <c r="AK17" s="70">
        <f t="shared" si="1"/>
        <v>43477</v>
      </c>
      <c r="AL17" s="71">
        <f t="shared" ca="1" si="2"/>
        <v>-482</v>
      </c>
      <c r="AM17" s="71" t="str">
        <v>2018</v>
      </c>
      <c r="AN17" s="70">
        <f t="shared" si="3"/>
        <v>43457</v>
      </c>
      <c r="AO17" s="70" t="s">
        <v>121</v>
      </c>
    </row>
    <row r="18" spans="1:41" ht="14.4">
      <c r="A18" s="179" t="s">
        <v>20260</v>
      </c>
      <c r="B18" s="56" t="s">
        <v>89</v>
      </c>
      <c r="C18" s="57">
        <v>43452</v>
      </c>
      <c r="D18" s="56" t="s">
        <v>1027</v>
      </c>
      <c r="E18" s="56" t="s">
        <v>12</v>
      </c>
      <c r="F18" s="168" t="s">
        <v>106</v>
      </c>
      <c r="G18" s="168" t="s">
        <v>107</v>
      </c>
      <c r="H18" s="169" t="s">
        <v>12</v>
      </c>
      <c r="I18" s="404"/>
      <c r="J18" s="59"/>
      <c r="K18" s="61"/>
      <c r="L18" s="61"/>
      <c r="M18" s="60" t="s">
        <v>20261</v>
      </c>
      <c r="N18" s="56" t="s">
        <v>20262</v>
      </c>
      <c r="O18" s="56" t="s">
        <v>27</v>
      </c>
      <c r="P18" s="56" t="s">
        <v>20263</v>
      </c>
      <c r="Q18" s="56" t="s">
        <v>17</v>
      </c>
      <c r="R18" s="353">
        <v>43454</v>
      </c>
      <c r="S18" s="61"/>
      <c r="T18" s="61"/>
      <c r="U18" s="402"/>
      <c r="V18" s="66"/>
      <c r="W18" s="66"/>
      <c r="X18" s="402"/>
      <c r="Y18" s="61"/>
      <c r="Z18" s="56" t="s">
        <v>14</v>
      </c>
      <c r="AA18" s="57">
        <v>43454</v>
      </c>
      <c r="AB18" s="75"/>
      <c r="AC18" s="64" t="s">
        <v>7786</v>
      </c>
      <c r="AD18" s="56" t="s">
        <v>294</v>
      </c>
      <c r="AE18" s="56"/>
      <c r="AF18" s="61"/>
      <c r="AG18" s="61"/>
      <c r="AH18" s="67" t="str">
        <v>Dec</v>
      </c>
      <c r="AI18" s="68" t="str">
        <v>Dec</v>
      </c>
      <c r="AJ18" s="69">
        <f t="shared" si="0"/>
        <v>2</v>
      </c>
      <c r="AK18" s="70">
        <f t="shared" si="1"/>
        <v>43482</v>
      </c>
      <c r="AL18" s="71">
        <f t="shared" ca="1" si="2"/>
        <v>-477</v>
      </c>
      <c r="AM18" s="71" t="str">
        <v>2018</v>
      </c>
      <c r="AN18" s="70">
        <f t="shared" si="3"/>
        <v>43462</v>
      </c>
      <c r="AO18" s="70" t="s">
        <v>121</v>
      </c>
    </row>
    <row r="19" spans="1:41" ht="14.4">
      <c r="A19" s="179" t="s">
        <v>20264</v>
      </c>
      <c r="B19" s="56" t="s">
        <v>89</v>
      </c>
      <c r="C19" s="57">
        <v>43437</v>
      </c>
      <c r="D19" s="56" t="s">
        <v>90</v>
      </c>
      <c r="E19" s="56" t="s">
        <v>12</v>
      </c>
      <c r="F19" s="168" t="s">
        <v>106</v>
      </c>
      <c r="G19" s="168" t="s">
        <v>107</v>
      </c>
      <c r="H19" s="169" t="s">
        <v>12</v>
      </c>
      <c r="I19" s="404"/>
      <c r="J19" s="59"/>
      <c r="K19" s="61"/>
      <c r="L19" s="61"/>
      <c r="M19" s="60" t="s">
        <v>20265</v>
      </c>
      <c r="N19" s="61"/>
      <c r="O19" s="56" t="s">
        <v>22</v>
      </c>
      <c r="P19" s="56" t="s">
        <v>20266</v>
      </c>
      <c r="Q19" s="56" t="s">
        <v>17</v>
      </c>
      <c r="R19" s="353">
        <v>43454</v>
      </c>
      <c r="S19" s="61"/>
      <c r="T19" s="61"/>
      <c r="U19" s="402"/>
      <c r="V19" s="66"/>
      <c r="W19" s="66"/>
      <c r="X19" s="402"/>
      <c r="Y19" s="61"/>
      <c r="Z19" s="56" t="s">
        <v>18</v>
      </c>
      <c r="AA19" s="57">
        <v>43452</v>
      </c>
      <c r="AB19" s="75"/>
      <c r="AC19" s="64"/>
      <c r="AD19" s="56" t="s">
        <v>79</v>
      </c>
      <c r="AE19" s="56"/>
      <c r="AF19" s="61"/>
      <c r="AG19" s="61"/>
      <c r="AH19" s="67" t="str">
        <v>Dec</v>
      </c>
      <c r="AI19" s="68" t="str">
        <v>Dec</v>
      </c>
      <c r="AJ19" s="69">
        <f t="shared" si="0"/>
        <v>15</v>
      </c>
      <c r="AK19" s="70">
        <f t="shared" si="1"/>
        <v>43467</v>
      </c>
      <c r="AL19" s="71">
        <f t="shared" ca="1" si="2"/>
        <v>-492</v>
      </c>
      <c r="AM19" s="71" t="str">
        <v>2018</v>
      </c>
      <c r="AN19" s="70">
        <f t="shared" si="3"/>
        <v>43447</v>
      </c>
      <c r="AO19" s="70" t="s">
        <v>121</v>
      </c>
    </row>
    <row r="20" spans="1:41" ht="14.4">
      <c r="A20" s="179" t="s">
        <v>20267</v>
      </c>
      <c r="B20" s="56" t="s">
        <v>89</v>
      </c>
      <c r="C20" s="57">
        <v>43447</v>
      </c>
      <c r="D20" s="56" t="s">
        <v>1027</v>
      </c>
      <c r="E20" s="56" t="s">
        <v>112</v>
      </c>
      <c r="F20" s="168" t="s">
        <v>106</v>
      </c>
      <c r="G20" s="168" t="s">
        <v>113</v>
      </c>
      <c r="H20" s="169" t="s">
        <v>112</v>
      </c>
      <c r="I20" s="399"/>
      <c r="J20" s="57">
        <v>43478</v>
      </c>
      <c r="K20" s="56" t="s">
        <v>18</v>
      </c>
      <c r="L20" s="56" t="s">
        <v>14</v>
      </c>
      <c r="M20" s="60" t="s">
        <v>1001</v>
      </c>
      <c r="N20" s="56" t="s">
        <v>20268</v>
      </c>
      <c r="O20" s="56" t="s">
        <v>27</v>
      </c>
      <c r="P20" s="56" t="s">
        <v>1017</v>
      </c>
      <c r="Q20" s="56" t="s">
        <v>116</v>
      </c>
      <c r="R20" s="353">
        <v>43453</v>
      </c>
      <c r="S20" s="61"/>
      <c r="T20" s="61"/>
      <c r="U20" s="402"/>
      <c r="V20" s="66"/>
      <c r="W20" s="66"/>
      <c r="X20" s="402"/>
      <c r="Y20" s="61"/>
      <c r="Z20" s="61"/>
      <c r="AA20" s="57">
        <v>43453</v>
      </c>
      <c r="AB20" s="75"/>
      <c r="AC20" s="64" t="s">
        <v>257</v>
      </c>
      <c r="AD20" s="56" t="s">
        <v>118</v>
      </c>
      <c r="AE20" s="61"/>
      <c r="AF20" s="61"/>
      <c r="AG20" s="61"/>
      <c r="AH20" s="67" t="str">
        <v>Dec</v>
      </c>
      <c r="AI20" s="68" t="str">
        <v>Dec</v>
      </c>
      <c r="AJ20" s="69">
        <f t="shared" si="0"/>
        <v>6</v>
      </c>
      <c r="AK20" s="70">
        <f t="shared" si="1"/>
        <v>43477</v>
      </c>
      <c r="AL20" s="71">
        <f t="shared" ca="1" si="2"/>
        <v>-482</v>
      </c>
      <c r="AM20" s="71" t="str">
        <v>2018</v>
      </c>
      <c r="AN20" s="70">
        <f t="shared" si="3"/>
        <v>43457</v>
      </c>
      <c r="AO20" s="70" t="s">
        <v>121</v>
      </c>
    </row>
    <row r="21" spans="1:41" ht="14.4">
      <c r="A21" s="179" t="s">
        <v>20269</v>
      </c>
      <c r="B21" s="56" t="s">
        <v>89</v>
      </c>
      <c r="C21" s="57">
        <v>43452</v>
      </c>
      <c r="D21" s="56" t="s">
        <v>2397</v>
      </c>
      <c r="E21" s="56" t="s">
        <v>112</v>
      </c>
      <c r="F21" s="168" t="s">
        <v>106</v>
      </c>
      <c r="G21" s="168" t="s">
        <v>113</v>
      </c>
      <c r="H21" s="169" t="s">
        <v>112</v>
      </c>
      <c r="I21" s="399"/>
      <c r="J21" s="57">
        <v>43118</v>
      </c>
      <c r="K21" s="56" t="s">
        <v>1946</v>
      </c>
      <c r="L21" s="56" t="s">
        <v>18</v>
      </c>
      <c r="M21" s="60" t="s">
        <v>20270</v>
      </c>
      <c r="N21" s="56" t="s">
        <v>20271</v>
      </c>
      <c r="O21" s="56" t="s">
        <v>22</v>
      </c>
      <c r="P21" s="56" t="s">
        <v>8720</v>
      </c>
      <c r="Q21" s="56" t="s">
        <v>116</v>
      </c>
      <c r="R21" s="353">
        <v>43149</v>
      </c>
      <c r="S21" s="61"/>
      <c r="T21" s="61"/>
      <c r="U21" s="100">
        <v>43453</v>
      </c>
      <c r="V21" s="56"/>
      <c r="W21" s="56">
        <v>25</v>
      </c>
      <c r="X21" s="400">
        <v>43467</v>
      </c>
      <c r="Y21" s="61"/>
      <c r="Z21" s="56" t="s">
        <v>18</v>
      </c>
      <c r="AA21" s="57">
        <v>43102</v>
      </c>
      <c r="AB21" s="75"/>
      <c r="AC21" s="95"/>
      <c r="AD21" s="56" t="s">
        <v>79</v>
      </c>
      <c r="AE21" s="56"/>
      <c r="AF21" s="61"/>
      <c r="AG21" s="61"/>
      <c r="AH21" s="67" t="str">
        <v>Dec</v>
      </c>
      <c r="AI21" s="68" t="str">
        <v>Jan</v>
      </c>
      <c r="AJ21" s="69">
        <f t="shared" si="0"/>
        <v>-350</v>
      </c>
      <c r="AK21" s="70">
        <f t="shared" si="1"/>
        <v>43482</v>
      </c>
      <c r="AL21" s="71">
        <f t="shared" ca="1" si="2"/>
        <v>-477</v>
      </c>
      <c r="AM21" s="71" t="str">
        <v>2018</v>
      </c>
      <c r="AN21" s="70">
        <f t="shared" si="3"/>
        <v>43462</v>
      </c>
      <c r="AO21" s="70" t="s">
        <v>121</v>
      </c>
    </row>
    <row r="22" spans="1:41" ht="14.4">
      <c r="A22" s="179" t="s">
        <v>20272</v>
      </c>
      <c r="B22" s="56" t="s">
        <v>89</v>
      </c>
      <c r="C22" s="57">
        <v>43447</v>
      </c>
      <c r="D22" s="56" t="s">
        <v>1027</v>
      </c>
      <c r="E22" s="56" t="s">
        <v>112</v>
      </c>
      <c r="F22" s="168" t="s">
        <v>106</v>
      </c>
      <c r="G22" s="168" t="s">
        <v>113</v>
      </c>
      <c r="H22" s="169" t="s">
        <v>112</v>
      </c>
      <c r="I22" s="399"/>
      <c r="J22" s="57">
        <v>43478</v>
      </c>
      <c r="K22" s="56" t="s">
        <v>18</v>
      </c>
      <c r="L22" s="56" t="s">
        <v>14</v>
      </c>
      <c r="M22" s="60" t="s">
        <v>642</v>
      </c>
      <c r="N22" s="56" t="s">
        <v>7139</v>
      </c>
      <c r="O22" s="56" t="s">
        <v>20</v>
      </c>
      <c r="P22" s="56" t="s">
        <v>7140</v>
      </c>
      <c r="Q22" s="56" t="s">
        <v>116</v>
      </c>
      <c r="R22" s="353">
        <v>43453</v>
      </c>
      <c r="S22" s="61"/>
      <c r="T22" s="61"/>
      <c r="U22" s="402"/>
      <c r="V22" s="66"/>
      <c r="W22" s="66"/>
      <c r="X22" s="402"/>
      <c r="Y22" s="56" t="s">
        <v>200</v>
      </c>
      <c r="Z22" s="56" t="s">
        <v>14</v>
      </c>
      <c r="AA22" s="57">
        <v>43453</v>
      </c>
      <c r="AB22" s="75"/>
      <c r="AC22" s="64" t="s">
        <v>20273</v>
      </c>
      <c r="AD22" s="56" t="s">
        <v>118</v>
      </c>
      <c r="AE22" s="61"/>
      <c r="AF22" s="61"/>
      <c r="AG22" s="61"/>
      <c r="AH22" s="67" t="str">
        <v>Dec</v>
      </c>
      <c r="AI22" s="68" t="str">
        <v>Dec</v>
      </c>
      <c r="AJ22" s="69">
        <f t="shared" si="0"/>
        <v>6</v>
      </c>
      <c r="AK22" s="70">
        <f t="shared" si="1"/>
        <v>43477</v>
      </c>
      <c r="AL22" s="71">
        <f t="shared" ca="1" si="2"/>
        <v>-482</v>
      </c>
      <c r="AM22" s="71" t="str">
        <v>2018</v>
      </c>
      <c r="AN22" s="70">
        <f t="shared" si="3"/>
        <v>43457</v>
      </c>
      <c r="AO22" s="70" t="s">
        <v>121</v>
      </c>
    </row>
    <row r="23" spans="1:41" ht="14.4">
      <c r="A23" s="179" t="s">
        <v>20274</v>
      </c>
      <c r="B23" s="56" t="s">
        <v>89</v>
      </c>
      <c r="C23" s="57">
        <v>43444</v>
      </c>
      <c r="D23" s="56" t="s">
        <v>1027</v>
      </c>
      <c r="E23" s="56" t="s">
        <v>112</v>
      </c>
      <c r="F23" s="168" t="s">
        <v>106</v>
      </c>
      <c r="G23" s="168" t="s">
        <v>113</v>
      </c>
      <c r="H23" s="169" t="s">
        <v>112</v>
      </c>
      <c r="I23" s="399"/>
      <c r="J23" s="57">
        <v>43475</v>
      </c>
      <c r="K23" s="56" t="s">
        <v>1946</v>
      </c>
      <c r="L23" s="56" t="s">
        <v>14</v>
      </c>
      <c r="M23" s="60" t="s">
        <v>20275</v>
      </c>
      <c r="N23" s="56" t="s">
        <v>20276</v>
      </c>
      <c r="O23" s="56" t="s">
        <v>44</v>
      </c>
      <c r="P23" s="56" t="s">
        <v>3379</v>
      </c>
      <c r="Q23" s="56" t="s">
        <v>116</v>
      </c>
      <c r="R23" s="353">
        <v>43446</v>
      </c>
      <c r="S23" s="61"/>
      <c r="T23" s="61"/>
      <c r="U23" s="402"/>
      <c r="V23" s="66"/>
      <c r="W23" s="66"/>
      <c r="X23" s="402"/>
      <c r="Y23" s="61"/>
      <c r="Z23" s="61"/>
      <c r="AA23" s="57">
        <v>43452</v>
      </c>
      <c r="AB23" s="75"/>
      <c r="AC23" s="64" t="s">
        <v>257</v>
      </c>
      <c r="AD23" s="56" t="s">
        <v>118</v>
      </c>
      <c r="AE23" s="61"/>
      <c r="AF23" s="61"/>
      <c r="AG23" s="61"/>
      <c r="AH23" s="67" t="str">
        <v>Dec</v>
      </c>
      <c r="AI23" s="68" t="str">
        <v>Dec</v>
      </c>
      <c r="AJ23" s="69">
        <f t="shared" si="0"/>
        <v>8</v>
      </c>
      <c r="AK23" s="70">
        <f t="shared" si="1"/>
        <v>43474</v>
      </c>
      <c r="AL23" s="71">
        <f t="shared" ca="1" si="2"/>
        <v>-485</v>
      </c>
      <c r="AM23" s="71" t="str">
        <v>2018</v>
      </c>
      <c r="AN23" s="70">
        <f t="shared" si="3"/>
        <v>43454</v>
      </c>
      <c r="AO23" s="70" t="s">
        <v>121</v>
      </c>
    </row>
    <row r="24" spans="1:41" ht="14.4">
      <c r="A24" s="179" t="s">
        <v>20277</v>
      </c>
      <c r="B24" s="56" t="s">
        <v>89</v>
      </c>
      <c r="C24" s="57">
        <v>43444</v>
      </c>
      <c r="D24" s="56" t="s">
        <v>1027</v>
      </c>
      <c r="E24" s="56" t="s">
        <v>112</v>
      </c>
      <c r="F24" s="168" t="s">
        <v>106</v>
      </c>
      <c r="G24" s="168" t="s">
        <v>113</v>
      </c>
      <c r="H24" s="169" t="s">
        <v>112</v>
      </c>
      <c r="I24" s="399"/>
      <c r="J24" s="57">
        <v>43475</v>
      </c>
      <c r="K24" s="56" t="s">
        <v>1946</v>
      </c>
      <c r="L24" s="56" t="s">
        <v>14</v>
      </c>
      <c r="M24" s="60" t="s">
        <v>20278</v>
      </c>
      <c r="N24" s="56" t="s">
        <v>1016</v>
      </c>
      <c r="O24" s="56" t="s">
        <v>27</v>
      </c>
      <c r="P24" s="56" t="s">
        <v>1017</v>
      </c>
      <c r="Q24" s="56" t="s">
        <v>116</v>
      </c>
      <c r="R24" s="353">
        <v>43446</v>
      </c>
      <c r="S24" s="61"/>
      <c r="T24" s="61"/>
      <c r="U24" s="402"/>
      <c r="V24" s="66"/>
      <c r="W24" s="66"/>
      <c r="X24" s="402"/>
      <c r="Y24" s="61"/>
      <c r="Z24" s="61"/>
      <c r="AA24" s="57">
        <v>43446</v>
      </c>
      <c r="AB24" s="75"/>
      <c r="AC24" s="64" t="s">
        <v>257</v>
      </c>
      <c r="AD24" s="56" t="s">
        <v>118</v>
      </c>
      <c r="AE24" s="61"/>
      <c r="AF24" s="61"/>
      <c r="AG24" s="61"/>
      <c r="AH24" s="67" t="str">
        <v>Dec</v>
      </c>
      <c r="AI24" s="68" t="str">
        <v>Dec</v>
      </c>
      <c r="AJ24" s="69">
        <f t="shared" si="0"/>
        <v>2</v>
      </c>
      <c r="AK24" s="70">
        <f t="shared" si="1"/>
        <v>43474</v>
      </c>
      <c r="AL24" s="71">
        <f t="shared" ca="1" si="2"/>
        <v>-485</v>
      </c>
      <c r="AM24" s="71" t="str">
        <v>2018</v>
      </c>
      <c r="AN24" s="70">
        <f t="shared" si="3"/>
        <v>43454</v>
      </c>
      <c r="AO24" s="70" t="s">
        <v>121</v>
      </c>
    </row>
    <row r="25" spans="1:41" ht="14.4">
      <c r="A25" s="179" t="s">
        <v>20279</v>
      </c>
      <c r="B25" s="56" t="s">
        <v>89</v>
      </c>
      <c r="C25" s="57">
        <v>43444</v>
      </c>
      <c r="D25" s="56" t="s">
        <v>1027</v>
      </c>
      <c r="E25" s="56" t="s">
        <v>112</v>
      </c>
      <c r="F25" s="168" t="s">
        <v>106</v>
      </c>
      <c r="G25" s="168" t="s">
        <v>113</v>
      </c>
      <c r="H25" s="169" t="s">
        <v>112</v>
      </c>
      <c r="I25" s="399"/>
      <c r="J25" s="57">
        <v>43475</v>
      </c>
      <c r="K25" s="56" t="s">
        <v>1946</v>
      </c>
      <c r="L25" s="56" t="s">
        <v>14</v>
      </c>
      <c r="M25" s="60" t="s">
        <v>1193</v>
      </c>
      <c r="N25" s="56" t="s">
        <v>20280</v>
      </c>
      <c r="O25" s="56" t="s">
        <v>143</v>
      </c>
      <c r="P25" s="56" t="s">
        <v>20281</v>
      </c>
      <c r="Q25" s="56" t="s">
        <v>116</v>
      </c>
      <c r="R25" s="353">
        <v>43446</v>
      </c>
      <c r="S25" s="61"/>
      <c r="T25" s="61"/>
      <c r="U25" s="402"/>
      <c r="V25" s="66"/>
      <c r="W25" s="66"/>
      <c r="X25" s="402"/>
      <c r="Y25" s="61"/>
      <c r="Z25" s="61"/>
      <c r="AA25" s="57">
        <v>43446</v>
      </c>
      <c r="AB25" s="75"/>
      <c r="AC25" s="64" t="s">
        <v>257</v>
      </c>
      <c r="AD25" s="56" t="s">
        <v>118</v>
      </c>
      <c r="AE25" s="61"/>
      <c r="AF25" s="61"/>
      <c r="AG25" s="61"/>
      <c r="AH25" s="67" t="str">
        <v>Dec</v>
      </c>
      <c r="AI25" s="68" t="str">
        <v>Dec</v>
      </c>
      <c r="AJ25" s="69">
        <f t="shared" si="0"/>
        <v>2</v>
      </c>
      <c r="AK25" s="70">
        <f t="shared" si="1"/>
        <v>43474</v>
      </c>
      <c r="AL25" s="71">
        <f t="shared" ca="1" si="2"/>
        <v>-485</v>
      </c>
      <c r="AM25" s="71" t="str">
        <v>2018</v>
      </c>
      <c r="AN25" s="70">
        <f t="shared" si="3"/>
        <v>43454</v>
      </c>
      <c r="AO25" s="70" t="s">
        <v>121</v>
      </c>
    </row>
    <row r="26" spans="1:41" ht="14.4">
      <c r="A26" s="179" t="s">
        <v>20282</v>
      </c>
      <c r="B26" s="56" t="s">
        <v>89</v>
      </c>
      <c r="C26" s="57">
        <v>43444</v>
      </c>
      <c r="D26" s="56" t="s">
        <v>1027</v>
      </c>
      <c r="E26" s="56" t="s">
        <v>112</v>
      </c>
      <c r="F26" s="168" t="s">
        <v>106</v>
      </c>
      <c r="G26" s="168" t="s">
        <v>113</v>
      </c>
      <c r="H26" s="169" t="s">
        <v>112</v>
      </c>
      <c r="I26" s="399"/>
      <c r="J26" s="57">
        <v>43110</v>
      </c>
      <c r="K26" s="56" t="s">
        <v>1946</v>
      </c>
      <c r="L26" s="56" t="s">
        <v>14</v>
      </c>
      <c r="M26" s="60" t="s">
        <v>20283</v>
      </c>
      <c r="N26" s="56" t="s">
        <v>20284</v>
      </c>
      <c r="O26" s="56" t="s">
        <v>22</v>
      </c>
      <c r="P26" s="61"/>
      <c r="Q26" s="56" t="s">
        <v>116</v>
      </c>
      <c r="R26" s="66"/>
      <c r="S26" s="61"/>
      <c r="T26" s="56" t="s">
        <v>3225</v>
      </c>
      <c r="U26" s="402"/>
      <c r="V26" s="66"/>
      <c r="W26" s="66"/>
      <c r="X26" s="402"/>
      <c r="Y26" s="61"/>
      <c r="Z26" s="61"/>
      <c r="AA26" s="57">
        <v>43446</v>
      </c>
      <c r="AB26" s="75"/>
      <c r="AC26" s="64" t="s">
        <v>8336</v>
      </c>
      <c r="AD26" s="56" t="s">
        <v>118</v>
      </c>
      <c r="AE26" s="61"/>
      <c r="AF26" s="61"/>
      <c r="AG26" s="61"/>
      <c r="AH26" s="67" t="str">
        <v>Dec</v>
      </c>
      <c r="AI26" s="68" t="str">
        <v>Dec</v>
      </c>
      <c r="AJ26" s="69">
        <f t="shared" si="0"/>
        <v>2</v>
      </c>
      <c r="AK26" s="70">
        <f t="shared" si="1"/>
        <v>43474</v>
      </c>
      <c r="AL26" s="71">
        <f t="shared" ca="1" si="2"/>
        <v>-485</v>
      </c>
      <c r="AM26" s="71" t="str">
        <v>2018</v>
      </c>
      <c r="AN26" s="70">
        <f t="shared" si="3"/>
        <v>43454</v>
      </c>
      <c r="AO26" s="70" t="s">
        <v>123</v>
      </c>
    </row>
    <row r="27" spans="1:41" ht="14.4">
      <c r="A27" s="179" t="s">
        <v>20285</v>
      </c>
      <c r="B27" s="56" t="s">
        <v>89</v>
      </c>
      <c r="C27" s="57">
        <v>43440</v>
      </c>
      <c r="D27" s="56" t="s">
        <v>1027</v>
      </c>
      <c r="E27" s="56" t="s">
        <v>112</v>
      </c>
      <c r="F27" s="168" t="s">
        <v>106</v>
      </c>
      <c r="G27" s="168" t="s">
        <v>113</v>
      </c>
      <c r="H27" s="169" t="s">
        <v>112</v>
      </c>
      <c r="I27" s="399"/>
      <c r="J27" s="57">
        <v>43471</v>
      </c>
      <c r="K27" s="56" t="s">
        <v>18</v>
      </c>
      <c r="L27" s="56" t="s">
        <v>14</v>
      </c>
      <c r="M27" s="60" t="s">
        <v>20286</v>
      </c>
      <c r="N27" s="56" t="s">
        <v>19043</v>
      </c>
      <c r="O27" s="56" t="s">
        <v>436</v>
      </c>
      <c r="P27" s="56" t="s">
        <v>5788</v>
      </c>
      <c r="Q27" s="56" t="s">
        <v>116</v>
      </c>
      <c r="R27" s="353">
        <v>43445</v>
      </c>
      <c r="S27" s="61"/>
      <c r="T27" s="61"/>
      <c r="U27" s="402"/>
      <c r="V27" s="66"/>
      <c r="W27" s="66"/>
      <c r="X27" s="402"/>
      <c r="Y27" s="61"/>
      <c r="Z27" s="61"/>
      <c r="AA27" s="57">
        <v>43445</v>
      </c>
      <c r="AB27" s="75"/>
      <c r="AC27" s="64" t="s">
        <v>9135</v>
      </c>
      <c r="AD27" s="56" t="s">
        <v>118</v>
      </c>
      <c r="AE27" s="61"/>
      <c r="AF27" s="61"/>
      <c r="AG27" s="61"/>
      <c r="AH27" s="67" t="str">
        <v>Dec</v>
      </c>
      <c r="AI27" s="68" t="str">
        <v>Dec</v>
      </c>
      <c r="AJ27" s="69">
        <f t="shared" si="0"/>
        <v>5</v>
      </c>
      <c r="AK27" s="70">
        <f t="shared" si="1"/>
        <v>43470</v>
      </c>
      <c r="AL27" s="71">
        <f t="shared" ca="1" si="2"/>
        <v>-489</v>
      </c>
      <c r="AM27" s="71" t="str">
        <v>2018</v>
      </c>
      <c r="AN27" s="70">
        <f t="shared" si="3"/>
        <v>43450</v>
      </c>
      <c r="AO27" s="70" t="s">
        <v>121</v>
      </c>
    </row>
    <row r="28" spans="1:41" ht="14.4">
      <c r="A28" s="179" t="s">
        <v>20287</v>
      </c>
      <c r="B28" s="56" t="s">
        <v>89</v>
      </c>
      <c r="C28" s="57">
        <v>43440</v>
      </c>
      <c r="D28" s="56" t="s">
        <v>1027</v>
      </c>
      <c r="E28" s="56" t="s">
        <v>112</v>
      </c>
      <c r="F28" s="168" t="s">
        <v>106</v>
      </c>
      <c r="G28" s="168" t="s">
        <v>113</v>
      </c>
      <c r="H28" s="169" t="s">
        <v>112</v>
      </c>
      <c r="I28" s="399"/>
      <c r="J28" s="57">
        <v>43471</v>
      </c>
      <c r="K28" s="56" t="s">
        <v>18</v>
      </c>
      <c r="L28" s="56" t="s">
        <v>14</v>
      </c>
      <c r="M28" s="60" t="s">
        <v>20288</v>
      </c>
      <c r="N28" s="56" t="s">
        <v>2832</v>
      </c>
      <c r="O28" s="56" t="s">
        <v>436</v>
      </c>
      <c r="P28" s="56" t="s">
        <v>2839</v>
      </c>
      <c r="Q28" s="56" t="s">
        <v>116</v>
      </c>
      <c r="R28" s="353">
        <v>43445</v>
      </c>
      <c r="S28" s="61"/>
      <c r="T28" s="61"/>
      <c r="U28" s="402"/>
      <c r="V28" s="66"/>
      <c r="W28" s="66"/>
      <c r="X28" s="402"/>
      <c r="Y28" s="61"/>
      <c r="Z28" s="61"/>
      <c r="AA28" s="57">
        <v>43445</v>
      </c>
      <c r="AB28" s="75"/>
      <c r="AC28" s="64" t="s">
        <v>9135</v>
      </c>
      <c r="AD28" s="56" t="s">
        <v>118</v>
      </c>
      <c r="AE28" s="61"/>
      <c r="AF28" s="61"/>
      <c r="AG28" s="61"/>
      <c r="AH28" s="67" t="str">
        <v>Dec</v>
      </c>
      <c r="AI28" s="68" t="str">
        <v>Dec</v>
      </c>
      <c r="AJ28" s="69">
        <f t="shared" si="0"/>
        <v>5</v>
      </c>
      <c r="AK28" s="70">
        <f t="shared" si="1"/>
        <v>43470</v>
      </c>
      <c r="AL28" s="71">
        <f t="shared" ca="1" si="2"/>
        <v>-489</v>
      </c>
      <c r="AM28" s="71" t="str">
        <v>2018</v>
      </c>
      <c r="AN28" s="70">
        <f t="shared" si="3"/>
        <v>43450</v>
      </c>
      <c r="AO28" s="70" t="s">
        <v>121</v>
      </c>
    </row>
    <row r="29" spans="1:41" ht="14.4">
      <c r="A29" s="179" t="s">
        <v>20289</v>
      </c>
      <c r="B29" s="56" t="s">
        <v>89</v>
      </c>
      <c r="C29" s="57">
        <v>43440</v>
      </c>
      <c r="D29" s="56" t="s">
        <v>1027</v>
      </c>
      <c r="E29" s="56" t="s">
        <v>112</v>
      </c>
      <c r="F29" s="168" t="s">
        <v>106</v>
      </c>
      <c r="G29" s="168" t="s">
        <v>113</v>
      </c>
      <c r="H29" s="169" t="s">
        <v>112</v>
      </c>
      <c r="I29" s="399"/>
      <c r="J29" s="57">
        <v>43471</v>
      </c>
      <c r="K29" s="56" t="s">
        <v>1946</v>
      </c>
      <c r="L29" s="56" t="s">
        <v>14</v>
      </c>
      <c r="M29" s="60" t="s">
        <v>20290</v>
      </c>
      <c r="N29" s="56" t="s">
        <v>20291</v>
      </c>
      <c r="O29" s="56" t="s">
        <v>27</v>
      </c>
      <c r="P29" s="56" t="s">
        <v>20292</v>
      </c>
      <c r="Q29" s="56" t="s">
        <v>116</v>
      </c>
      <c r="R29" s="353">
        <v>43445</v>
      </c>
      <c r="S29" s="61"/>
      <c r="T29" s="61"/>
      <c r="U29" s="402"/>
      <c r="V29" s="66"/>
      <c r="W29" s="66"/>
      <c r="X29" s="402"/>
      <c r="Y29" s="61"/>
      <c r="Z29" s="61"/>
      <c r="AA29" s="57">
        <v>43445</v>
      </c>
      <c r="AB29" s="75"/>
      <c r="AC29" s="64" t="s">
        <v>9135</v>
      </c>
      <c r="AD29" s="56" t="s">
        <v>118</v>
      </c>
      <c r="AE29" s="61"/>
      <c r="AF29" s="61"/>
      <c r="AG29" s="61"/>
      <c r="AH29" s="67" t="str">
        <v>Dec</v>
      </c>
      <c r="AI29" s="68" t="str">
        <v>Dec</v>
      </c>
      <c r="AJ29" s="69">
        <f t="shared" si="0"/>
        <v>5</v>
      </c>
      <c r="AK29" s="70">
        <f t="shared" si="1"/>
        <v>43470</v>
      </c>
      <c r="AL29" s="71">
        <f t="shared" ca="1" si="2"/>
        <v>-489</v>
      </c>
      <c r="AM29" s="71" t="str">
        <v>2018</v>
      </c>
      <c r="AN29" s="70">
        <f t="shared" si="3"/>
        <v>43450</v>
      </c>
      <c r="AO29" s="70" t="s">
        <v>121</v>
      </c>
    </row>
    <row r="30" spans="1:41" ht="14.4">
      <c r="A30" s="179" t="s">
        <v>20293</v>
      </c>
      <c r="B30" s="56" t="s">
        <v>89</v>
      </c>
      <c r="C30" s="57">
        <v>43444</v>
      </c>
      <c r="D30" s="56" t="s">
        <v>229</v>
      </c>
      <c r="E30" s="56" t="s">
        <v>140</v>
      </c>
      <c r="F30" s="168" t="s">
        <v>106</v>
      </c>
      <c r="G30" s="168" t="s">
        <v>107</v>
      </c>
      <c r="H30" s="169" t="s">
        <v>140</v>
      </c>
      <c r="I30" s="399"/>
      <c r="J30" s="57">
        <v>43475</v>
      </c>
      <c r="K30" s="56" t="s">
        <v>18</v>
      </c>
      <c r="L30" s="56" t="s">
        <v>18</v>
      </c>
      <c r="M30" s="60" t="s">
        <v>20294</v>
      </c>
      <c r="N30" s="56" t="s">
        <v>20295</v>
      </c>
      <c r="O30" s="56" t="s">
        <v>33</v>
      </c>
      <c r="P30" s="56" t="s">
        <v>20296</v>
      </c>
      <c r="Q30" s="56" t="s">
        <v>96</v>
      </c>
      <c r="R30" s="353">
        <v>43444</v>
      </c>
      <c r="S30" s="56" t="s">
        <v>108</v>
      </c>
      <c r="T30" s="56" t="s">
        <v>108</v>
      </c>
      <c r="U30" s="400">
        <v>43444</v>
      </c>
      <c r="V30" s="401"/>
      <c r="W30" s="401">
        <v>3</v>
      </c>
      <c r="X30" s="400">
        <v>43452</v>
      </c>
      <c r="Y30" s="56" t="s">
        <v>108</v>
      </c>
      <c r="Z30" s="56" t="s">
        <v>18</v>
      </c>
      <c r="AA30" s="57">
        <v>43452</v>
      </c>
      <c r="AB30" s="63">
        <v>6</v>
      </c>
      <c r="AC30" s="64" t="s">
        <v>20297</v>
      </c>
      <c r="AD30" s="56" t="s">
        <v>79</v>
      </c>
      <c r="AE30" s="56"/>
      <c r="AF30" s="61"/>
      <c r="AG30" s="61"/>
      <c r="AH30" s="67" t="str">
        <v>Dec</v>
      </c>
      <c r="AI30" s="68" t="str">
        <v>Dec</v>
      </c>
      <c r="AJ30" s="69">
        <f t="shared" si="0"/>
        <v>8</v>
      </c>
      <c r="AK30" s="70">
        <f t="shared" si="1"/>
        <v>43474</v>
      </c>
      <c r="AL30" s="71">
        <f t="shared" ca="1" si="2"/>
        <v>-485</v>
      </c>
      <c r="AM30" s="71" t="str">
        <v>2018</v>
      </c>
      <c r="AN30" s="70">
        <f t="shared" si="3"/>
        <v>43454</v>
      </c>
      <c r="AO30" s="70" t="s">
        <v>121</v>
      </c>
    </row>
    <row r="31" spans="1:41" ht="18" customHeight="1">
      <c r="A31" s="179" t="s">
        <v>20298</v>
      </c>
      <c r="B31" s="56" t="s">
        <v>89</v>
      </c>
      <c r="C31" s="57">
        <v>43437</v>
      </c>
      <c r="D31" s="56" t="s">
        <v>90</v>
      </c>
      <c r="E31" s="56" t="s">
        <v>276</v>
      </c>
      <c r="F31" s="168" t="s">
        <v>214</v>
      </c>
      <c r="G31" s="168" t="s">
        <v>214</v>
      </c>
      <c r="H31" s="169" t="s">
        <v>2445</v>
      </c>
      <c r="I31" s="399"/>
      <c r="J31" s="57">
        <v>43468</v>
      </c>
      <c r="K31" s="56" t="s">
        <v>1841</v>
      </c>
      <c r="L31" s="56" t="s">
        <v>1841</v>
      </c>
      <c r="M31" s="60" t="s">
        <v>20299</v>
      </c>
      <c r="N31" s="61"/>
      <c r="O31" s="56" t="s">
        <v>249</v>
      </c>
      <c r="P31" s="56" t="s">
        <v>20300</v>
      </c>
      <c r="Q31" s="61"/>
      <c r="R31" s="353">
        <v>43444</v>
      </c>
      <c r="S31" s="56" t="s">
        <v>108</v>
      </c>
      <c r="T31" s="56" t="s">
        <v>108</v>
      </c>
      <c r="U31" s="56" t="s">
        <v>1841</v>
      </c>
      <c r="V31" s="56"/>
      <c r="W31" s="56" t="s">
        <v>1841</v>
      </c>
      <c r="X31" s="400">
        <v>43452</v>
      </c>
      <c r="Y31" s="56" t="s">
        <v>108</v>
      </c>
      <c r="Z31" s="56" t="s">
        <v>18</v>
      </c>
      <c r="AA31" s="57">
        <v>43452</v>
      </c>
      <c r="AB31" s="75"/>
      <c r="AC31" s="64" t="s">
        <v>20301</v>
      </c>
      <c r="AD31" s="56" t="s">
        <v>224</v>
      </c>
      <c r="AE31" s="61"/>
      <c r="AF31" s="61"/>
      <c r="AG31" s="61"/>
      <c r="AH31" s="67" t="str">
        <v>Dec</v>
      </c>
      <c r="AI31" s="68" t="str">
        <v>Dec</v>
      </c>
      <c r="AJ31" s="69">
        <f t="shared" si="0"/>
        <v>15</v>
      </c>
      <c r="AK31" s="70">
        <f t="shared" si="1"/>
        <v>43467</v>
      </c>
      <c r="AL31" s="71">
        <f t="shared" ca="1" si="2"/>
        <v>-492</v>
      </c>
      <c r="AM31" s="71" t="str">
        <v>2018</v>
      </c>
      <c r="AN31" s="70">
        <f t="shared" si="3"/>
        <v>43447</v>
      </c>
      <c r="AO31" s="70" t="s">
        <v>121</v>
      </c>
    </row>
    <row r="32" spans="1:41" ht="14.4">
      <c r="A32" s="179" t="s">
        <v>20302</v>
      </c>
      <c r="B32" s="56" t="s">
        <v>89</v>
      </c>
      <c r="C32" s="57">
        <v>43440</v>
      </c>
      <c r="D32" s="56" t="s">
        <v>131</v>
      </c>
      <c r="E32" s="56" t="s">
        <v>112</v>
      </c>
      <c r="F32" s="168" t="s">
        <v>106</v>
      </c>
      <c r="G32" s="168" t="s">
        <v>113</v>
      </c>
      <c r="H32" s="169" t="s">
        <v>112</v>
      </c>
      <c r="I32" s="399"/>
      <c r="J32" s="57">
        <v>43471</v>
      </c>
      <c r="K32" s="56" t="s">
        <v>1946</v>
      </c>
      <c r="L32" s="56" t="s">
        <v>14</v>
      </c>
      <c r="M32" s="60" t="s">
        <v>3781</v>
      </c>
      <c r="N32" s="56" t="s">
        <v>3344</v>
      </c>
      <c r="O32" s="56" t="s">
        <v>44</v>
      </c>
      <c r="P32" s="56" t="s">
        <v>20303</v>
      </c>
      <c r="Q32" s="56" t="s">
        <v>116</v>
      </c>
      <c r="R32" s="353">
        <v>43445</v>
      </c>
      <c r="S32" s="61"/>
      <c r="T32" s="61"/>
      <c r="U32" s="402"/>
      <c r="V32" s="66"/>
      <c r="W32" s="66"/>
      <c r="X32" s="402"/>
      <c r="Y32" s="61"/>
      <c r="Z32" s="61"/>
      <c r="AA32" s="57">
        <v>43445</v>
      </c>
      <c r="AB32" s="75"/>
      <c r="AC32" s="64" t="s">
        <v>9135</v>
      </c>
      <c r="AD32" s="56" t="s">
        <v>118</v>
      </c>
      <c r="AE32" s="61"/>
      <c r="AF32" s="61"/>
      <c r="AG32" s="61"/>
      <c r="AH32" s="67" t="str">
        <v>Dec</v>
      </c>
      <c r="AI32" s="68" t="str">
        <v>Dec</v>
      </c>
      <c r="AJ32" s="69">
        <f t="shared" si="0"/>
        <v>5</v>
      </c>
      <c r="AK32" s="70">
        <f t="shared" si="1"/>
        <v>43470</v>
      </c>
      <c r="AL32" s="71">
        <f t="shared" ca="1" si="2"/>
        <v>-489</v>
      </c>
      <c r="AM32" s="71" t="str">
        <v>2018</v>
      </c>
      <c r="AN32" s="70">
        <f t="shared" si="3"/>
        <v>43450</v>
      </c>
      <c r="AO32" s="70" t="s">
        <v>121</v>
      </c>
    </row>
    <row r="33" spans="1:41" ht="14.4">
      <c r="A33" s="179" t="s">
        <v>20304</v>
      </c>
      <c r="B33" s="56" t="s">
        <v>89</v>
      </c>
      <c r="C33" s="57">
        <v>43438</v>
      </c>
      <c r="D33" s="56" t="s">
        <v>90</v>
      </c>
      <c r="E33" s="56" t="s">
        <v>112</v>
      </c>
      <c r="F33" s="168" t="s">
        <v>106</v>
      </c>
      <c r="G33" s="168" t="s">
        <v>113</v>
      </c>
      <c r="H33" s="169" t="s">
        <v>112</v>
      </c>
      <c r="I33" s="399"/>
      <c r="J33" s="57">
        <v>43469</v>
      </c>
      <c r="K33" s="61"/>
      <c r="L33" s="61"/>
      <c r="M33" s="60" t="s">
        <v>745</v>
      </c>
      <c r="N33" s="56" t="s">
        <v>20305</v>
      </c>
      <c r="O33" s="56" t="s">
        <v>249</v>
      </c>
      <c r="P33" s="56" t="s">
        <v>498</v>
      </c>
      <c r="Q33" s="56" t="s">
        <v>116</v>
      </c>
      <c r="R33" s="353">
        <v>43441</v>
      </c>
      <c r="S33" s="61"/>
      <c r="T33" s="61"/>
      <c r="U33" s="402"/>
      <c r="V33" s="66"/>
      <c r="W33" s="66"/>
      <c r="X33" s="402"/>
      <c r="Y33" s="61"/>
      <c r="Z33" s="56" t="s">
        <v>14</v>
      </c>
      <c r="AA33" s="57">
        <v>43442</v>
      </c>
      <c r="AB33" s="75"/>
      <c r="AC33" s="64" t="s">
        <v>9135</v>
      </c>
      <c r="AD33" s="56" t="s">
        <v>118</v>
      </c>
      <c r="AE33" s="61"/>
      <c r="AF33" s="61"/>
      <c r="AG33" s="61"/>
      <c r="AH33" s="67" t="str">
        <v>Dec</v>
      </c>
      <c r="AI33" s="68" t="str">
        <v>Dec</v>
      </c>
      <c r="AJ33" s="69">
        <f t="shared" si="0"/>
        <v>4</v>
      </c>
      <c r="AK33" s="70">
        <f t="shared" si="1"/>
        <v>43468</v>
      </c>
      <c r="AL33" s="71">
        <f t="shared" ca="1" si="2"/>
        <v>-491</v>
      </c>
      <c r="AM33" s="71" t="str">
        <v>2018</v>
      </c>
      <c r="AN33" s="70">
        <f t="shared" si="3"/>
        <v>43448</v>
      </c>
      <c r="AO33" s="70" t="s">
        <v>121</v>
      </c>
    </row>
    <row r="34" spans="1:41" ht="14.4">
      <c r="A34" s="179" t="s">
        <v>20306</v>
      </c>
      <c r="B34" s="56" t="s">
        <v>89</v>
      </c>
      <c r="C34" s="57">
        <v>43433</v>
      </c>
      <c r="D34" s="56" t="s">
        <v>90</v>
      </c>
      <c r="E34" s="56" t="s">
        <v>276</v>
      </c>
      <c r="F34" s="168" t="s">
        <v>214</v>
      </c>
      <c r="G34" s="168" t="s">
        <v>214</v>
      </c>
      <c r="H34" s="169" t="s">
        <v>2445</v>
      </c>
      <c r="I34" s="404"/>
      <c r="J34" s="59"/>
      <c r="K34" s="61"/>
      <c r="L34" s="61"/>
      <c r="M34" s="60" t="s">
        <v>20307</v>
      </c>
      <c r="N34" s="56" t="s">
        <v>20308</v>
      </c>
      <c r="O34" s="61"/>
      <c r="P34" s="56" t="s">
        <v>20309</v>
      </c>
      <c r="Q34" s="61"/>
      <c r="R34" s="353">
        <v>43438</v>
      </c>
      <c r="S34" s="56" t="s">
        <v>108</v>
      </c>
      <c r="T34" s="56" t="s">
        <v>108</v>
      </c>
      <c r="U34" s="56"/>
      <c r="V34" s="66"/>
      <c r="W34" s="66"/>
      <c r="X34" s="402"/>
      <c r="Y34" s="61"/>
      <c r="Z34" s="56" t="s">
        <v>18</v>
      </c>
      <c r="AA34" s="57">
        <v>43453</v>
      </c>
      <c r="AB34" s="75"/>
      <c r="AC34" s="64" t="s">
        <v>20310</v>
      </c>
      <c r="AD34" s="56" t="s">
        <v>118</v>
      </c>
      <c r="AE34" s="61"/>
      <c r="AF34" s="61"/>
      <c r="AG34" s="61"/>
      <c r="AH34" s="67" t="str">
        <v>Nov</v>
      </c>
      <c r="AI34" s="68" t="str">
        <v>Dec</v>
      </c>
      <c r="AJ34" s="69">
        <f t="shared" si="0"/>
        <v>20</v>
      </c>
      <c r="AK34" s="70">
        <f t="shared" si="1"/>
        <v>43463</v>
      </c>
      <c r="AL34" s="71">
        <f t="shared" ca="1" si="2"/>
        <v>-496</v>
      </c>
      <c r="AM34" s="71" t="str">
        <v>2018</v>
      </c>
      <c r="AN34" s="70">
        <f t="shared" si="3"/>
        <v>43443</v>
      </c>
      <c r="AO34" s="70" t="s">
        <v>121</v>
      </c>
    </row>
    <row r="35" spans="1:41" ht="14.4">
      <c r="A35" s="179" t="s">
        <v>20311</v>
      </c>
      <c r="B35" s="56" t="s">
        <v>89</v>
      </c>
      <c r="C35" s="57">
        <v>43432</v>
      </c>
      <c r="D35" s="56" t="s">
        <v>90</v>
      </c>
      <c r="E35" s="56" t="s">
        <v>12</v>
      </c>
      <c r="F35" s="168" t="s">
        <v>106</v>
      </c>
      <c r="G35" s="168" t="s">
        <v>107</v>
      </c>
      <c r="H35" s="169" t="s">
        <v>12</v>
      </c>
      <c r="I35" s="404"/>
      <c r="J35" s="59"/>
      <c r="K35" s="61"/>
      <c r="L35" s="61"/>
      <c r="M35" s="60" t="s">
        <v>20312</v>
      </c>
      <c r="N35" s="56" t="s">
        <v>13970</v>
      </c>
      <c r="O35" s="61"/>
      <c r="P35" s="56" t="s">
        <v>13971</v>
      </c>
      <c r="Q35" s="56" t="s">
        <v>17</v>
      </c>
      <c r="R35" s="353">
        <v>43437</v>
      </c>
      <c r="S35" s="61"/>
      <c r="T35" s="61"/>
      <c r="U35" s="402"/>
      <c r="V35" s="66"/>
      <c r="W35" s="66"/>
      <c r="X35" s="402"/>
      <c r="Y35" s="61"/>
      <c r="Z35" s="56" t="s">
        <v>18</v>
      </c>
      <c r="AA35" s="57">
        <v>43448</v>
      </c>
      <c r="AB35" s="75"/>
      <c r="AC35" s="64" t="s">
        <v>20313</v>
      </c>
      <c r="AD35" s="56" t="s">
        <v>79</v>
      </c>
      <c r="AE35" s="56"/>
      <c r="AF35" s="61"/>
      <c r="AG35" s="61"/>
      <c r="AH35" s="67" t="str">
        <v>Nov</v>
      </c>
      <c r="AI35" s="68" t="str">
        <v>Dec</v>
      </c>
      <c r="AJ35" s="69">
        <f t="shared" si="0"/>
        <v>16</v>
      </c>
      <c r="AK35" s="70">
        <f t="shared" si="1"/>
        <v>43462</v>
      </c>
      <c r="AL35" s="71">
        <f t="shared" ca="1" si="2"/>
        <v>-497</v>
      </c>
      <c r="AM35" s="71" t="str">
        <v>2018</v>
      </c>
      <c r="AN35" s="70">
        <f t="shared" si="3"/>
        <v>43442</v>
      </c>
      <c r="AO35" s="70" t="s">
        <v>121</v>
      </c>
    </row>
    <row r="36" spans="1:41" ht="14.4">
      <c r="A36" s="179" t="s">
        <v>20314</v>
      </c>
      <c r="B36" s="56" t="s">
        <v>89</v>
      </c>
      <c r="C36" s="57">
        <v>43440</v>
      </c>
      <c r="D36" s="56" t="s">
        <v>90</v>
      </c>
      <c r="E36" s="56" t="s">
        <v>112</v>
      </c>
      <c r="F36" s="168" t="s">
        <v>106</v>
      </c>
      <c r="G36" s="168" t="s">
        <v>113</v>
      </c>
      <c r="H36" s="169" t="s">
        <v>112</v>
      </c>
      <c r="I36" s="399"/>
      <c r="J36" s="57">
        <v>43471</v>
      </c>
      <c r="K36" s="56" t="s">
        <v>1946</v>
      </c>
      <c r="L36" s="56" t="s">
        <v>14</v>
      </c>
      <c r="M36" s="60" t="s">
        <v>14958</v>
      </c>
      <c r="N36" s="56" t="s">
        <v>20315</v>
      </c>
      <c r="O36" s="56" t="s">
        <v>20</v>
      </c>
      <c r="P36" s="56" t="s">
        <v>7140</v>
      </c>
      <c r="Q36" s="56" t="s">
        <v>116</v>
      </c>
      <c r="R36" s="353">
        <v>43441</v>
      </c>
      <c r="S36" s="61"/>
      <c r="T36" s="61"/>
      <c r="U36" s="402"/>
      <c r="V36" s="66"/>
      <c r="W36" s="66"/>
      <c r="X36" s="402"/>
      <c r="Y36" s="61"/>
      <c r="Z36" s="56" t="s">
        <v>14</v>
      </c>
      <c r="AA36" s="57">
        <v>43442</v>
      </c>
      <c r="AB36" s="75"/>
      <c r="AC36" s="64" t="s">
        <v>9135</v>
      </c>
      <c r="AD36" s="56" t="s">
        <v>118</v>
      </c>
      <c r="AE36" s="61"/>
      <c r="AF36" s="61"/>
      <c r="AG36" s="61"/>
      <c r="AH36" s="67" t="str">
        <v>Dec</v>
      </c>
      <c r="AI36" s="68" t="str">
        <v>Dec</v>
      </c>
      <c r="AJ36" s="69">
        <f t="shared" si="0"/>
        <v>2</v>
      </c>
      <c r="AK36" s="70">
        <f t="shared" si="1"/>
        <v>43470</v>
      </c>
      <c r="AL36" s="71">
        <f t="shared" ca="1" si="2"/>
        <v>-489</v>
      </c>
      <c r="AM36" s="71" t="str">
        <v>2018</v>
      </c>
      <c r="AN36" s="70">
        <f t="shared" si="3"/>
        <v>43450</v>
      </c>
      <c r="AO36" s="70" t="s">
        <v>121</v>
      </c>
    </row>
    <row r="37" spans="1:41" ht="14.4">
      <c r="A37" s="179" t="s">
        <v>20316</v>
      </c>
      <c r="B37" s="56" t="s">
        <v>89</v>
      </c>
      <c r="C37" s="57">
        <v>43434</v>
      </c>
      <c r="D37" s="56" t="s">
        <v>1027</v>
      </c>
      <c r="E37" s="56" t="s">
        <v>112</v>
      </c>
      <c r="F37" s="168" t="s">
        <v>106</v>
      </c>
      <c r="G37" s="168" t="s">
        <v>113</v>
      </c>
      <c r="H37" s="169" t="s">
        <v>112</v>
      </c>
      <c r="I37" s="399"/>
      <c r="J37" s="57">
        <v>43464</v>
      </c>
      <c r="K37" s="56" t="s">
        <v>1841</v>
      </c>
      <c r="L37" s="56" t="s">
        <v>18</v>
      </c>
      <c r="M37" s="60" t="s">
        <v>1193</v>
      </c>
      <c r="N37" s="56" t="s">
        <v>20317</v>
      </c>
      <c r="O37" s="56" t="s">
        <v>249</v>
      </c>
      <c r="P37" s="56" t="s">
        <v>20318</v>
      </c>
      <c r="Q37" s="56" t="s">
        <v>116</v>
      </c>
      <c r="R37" s="66"/>
      <c r="S37" s="56" t="s">
        <v>108</v>
      </c>
      <c r="T37" s="61"/>
      <c r="U37" s="402"/>
      <c r="V37" s="66"/>
      <c r="W37" s="66"/>
      <c r="X37" s="402"/>
      <c r="Y37" s="56" t="s">
        <v>108</v>
      </c>
      <c r="Z37" s="56" t="s">
        <v>14</v>
      </c>
      <c r="AA37" s="57">
        <v>43464</v>
      </c>
      <c r="AB37" s="75"/>
      <c r="AC37" s="95"/>
      <c r="AD37" s="56" t="s">
        <v>705</v>
      </c>
      <c r="AE37" s="56" t="s">
        <v>705</v>
      </c>
      <c r="AF37" s="56" t="s">
        <v>14</v>
      </c>
      <c r="AG37" s="56" t="s">
        <v>14</v>
      </c>
      <c r="AH37" s="67" t="str">
        <v>Nov</v>
      </c>
      <c r="AI37" s="68" t="str">
        <v>Dec</v>
      </c>
      <c r="AJ37" s="69">
        <f t="shared" si="0"/>
        <v>30</v>
      </c>
      <c r="AK37" s="70">
        <f t="shared" si="1"/>
        <v>43464</v>
      </c>
      <c r="AL37" s="71">
        <f t="shared" ca="1" si="2"/>
        <v>-495</v>
      </c>
      <c r="AM37" s="71" t="str">
        <v>2018</v>
      </c>
      <c r="AN37" s="70">
        <f t="shared" si="3"/>
        <v>43444</v>
      </c>
      <c r="AO37" s="70" t="s">
        <v>123</v>
      </c>
    </row>
    <row r="38" spans="1:41" ht="14.4">
      <c r="A38" s="179" t="s">
        <v>20319</v>
      </c>
      <c r="B38" s="56" t="s">
        <v>89</v>
      </c>
      <c r="C38" s="57">
        <v>43433</v>
      </c>
      <c r="D38" s="56" t="s">
        <v>1027</v>
      </c>
      <c r="E38" s="56" t="s">
        <v>112</v>
      </c>
      <c r="F38" s="168" t="s">
        <v>106</v>
      </c>
      <c r="G38" s="168" t="s">
        <v>113</v>
      </c>
      <c r="H38" s="169" t="s">
        <v>112</v>
      </c>
      <c r="I38" s="399"/>
      <c r="J38" s="57">
        <v>43463</v>
      </c>
      <c r="K38" s="56" t="s">
        <v>1946</v>
      </c>
      <c r="L38" s="56" t="s">
        <v>14</v>
      </c>
      <c r="M38" s="60" t="s">
        <v>8133</v>
      </c>
      <c r="N38" s="56" t="s">
        <v>20320</v>
      </c>
      <c r="O38" s="56" t="s">
        <v>249</v>
      </c>
      <c r="P38" s="56" t="s">
        <v>8135</v>
      </c>
      <c r="Q38" s="56" t="s">
        <v>116</v>
      </c>
      <c r="R38" s="353">
        <v>43437</v>
      </c>
      <c r="S38" s="61"/>
      <c r="T38" s="61"/>
      <c r="U38" s="402"/>
      <c r="V38" s="66"/>
      <c r="W38" s="66"/>
      <c r="X38" s="402"/>
      <c r="Y38" s="61"/>
      <c r="Z38" s="61"/>
      <c r="AA38" s="57">
        <v>43437</v>
      </c>
      <c r="AB38" s="75"/>
      <c r="AC38" s="64" t="s">
        <v>3338</v>
      </c>
      <c r="AD38" s="56" t="s">
        <v>118</v>
      </c>
      <c r="AE38" s="61"/>
      <c r="AF38" s="61"/>
      <c r="AG38" s="61"/>
      <c r="AH38" s="67" t="str">
        <v>Nov</v>
      </c>
      <c r="AI38" s="68" t="str">
        <v>Dec</v>
      </c>
      <c r="AJ38" s="69">
        <f t="shared" si="0"/>
        <v>4</v>
      </c>
      <c r="AK38" s="70">
        <f t="shared" si="1"/>
        <v>43463</v>
      </c>
      <c r="AL38" s="71">
        <f t="shared" ca="1" si="2"/>
        <v>-496</v>
      </c>
      <c r="AM38" s="71" t="str">
        <v>2018</v>
      </c>
      <c r="AN38" s="70">
        <f t="shared" si="3"/>
        <v>43443</v>
      </c>
      <c r="AO38" s="70" t="s">
        <v>121</v>
      </c>
    </row>
    <row r="39" spans="1:41" ht="14.4">
      <c r="A39" s="179" t="s">
        <v>20321</v>
      </c>
      <c r="B39" s="56" t="s">
        <v>89</v>
      </c>
      <c r="C39" s="57">
        <v>43433</v>
      </c>
      <c r="D39" s="56" t="s">
        <v>90</v>
      </c>
      <c r="E39" s="56" t="s">
        <v>276</v>
      </c>
      <c r="F39" s="168" t="s">
        <v>214</v>
      </c>
      <c r="G39" s="168" t="s">
        <v>214</v>
      </c>
      <c r="H39" s="169" t="s">
        <v>2445</v>
      </c>
      <c r="I39" s="399"/>
      <c r="J39" s="57">
        <v>43463</v>
      </c>
      <c r="K39" s="56" t="s">
        <v>18</v>
      </c>
      <c r="L39" s="56" t="s">
        <v>18</v>
      </c>
      <c r="M39" s="60" t="s">
        <v>8133</v>
      </c>
      <c r="N39" s="56" t="s">
        <v>20322</v>
      </c>
      <c r="O39" s="61"/>
      <c r="P39" s="61"/>
      <c r="Q39" s="61"/>
      <c r="R39" s="353">
        <v>43434</v>
      </c>
      <c r="S39" s="61"/>
      <c r="T39" s="61"/>
      <c r="U39" s="402"/>
      <c r="V39" s="56"/>
      <c r="W39" s="56">
        <v>15</v>
      </c>
      <c r="X39" s="400">
        <v>43455</v>
      </c>
      <c r="Y39" s="61"/>
      <c r="Z39" s="56" t="s">
        <v>18</v>
      </c>
      <c r="AA39" s="57">
        <v>43462</v>
      </c>
      <c r="AB39" s="75"/>
      <c r="AC39" s="64" t="s">
        <v>20323</v>
      </c>
      <c r="AD39" s="56" t="s">
        <v>79</v>
      </c>
      <c r="AE39" s="56"/>
      <c r="AF39" s="61"/>
      <c r="AG39" s="61"/>
      <c r="AH39" s="67" t="str">
        <v>Nov</v>
      </c>
      <c r="AI39" s="68" t="str">
        <v>Dec</v>
      </c>
      <c r="AJ39" s="69">
        <f t="shared" si="0"/>
        <v>29</v>
      </c>
      <c r="AK39" s="70">
        <f t="shared" si="1"/>
        <v>43463</v>
      </c>
      <c r="AL39" s="71">
        <f t="shared" ca="1" si="2"/>
        <v>-496</v>
      </c>
      <c r="AM39" s="71" t="str">
        <v>2018</v>
      </c>
      <c r="AN39" s="70">
        <f t="shared" si="3"/>
        <v>43443</v>
      </c>
      <c r="AO39" s="70" t="s">
        <v>121</v>
      </c>
    </row>
    <row r="40" spans="1:41" ht="14.4">
      <c r="A40" s="179" t="s">
        <v>20324</v>
      </c>
      <c r="B40" s="56" t="s">
        <v>89</v>
      </c>
      <c r="C40" s="57">
        <v>43432</v>
      </c>
      <c r="D40" s="56" t="s">
        <v>229</v>
      </c>
      <c r="E40" s="56" t="s">
        <v>112</v>
      </c>
      <c r="F40" s="168" t="s">
        <v>106</v>
      </c>
      <c r="G40" s="168" t="s">
        <v>113</v>
      </c>
      <c r="H40" s="169" t="s">
        <v>112</v>
      </c>
      <c r="I40" s="399"/>
      <c r="J40" s="57">
        <v>43469</v>
      </c>
      <c r="K40" s="56" t="s">
        <v>1946</v>
      </c>
      <c r="L40" s="61"/>
      <c r="M40" s="60" t="s">
        <v>1043</v>
      </c>
      <c r="N40" s="56" t="s">
        <v>20325</v>
      </c>
      <c r="O40" s="56" t="s">
        <v>271</v>
      </c>
      <c r="P40" s="56" t="s">
        <v>20326</v>
      </c>
      <c r="Q40" s="56" t="s">
        <v>116</v>
      </c>
      <c r="R40" s="353">
        <v>43437</v>
      </c>
      <c r="S40" s="61"/>
      <c r="T40" s="61"/>
      <c r="U40" s="402"/>
      <c r="V40" s="66"/>
      <c r="W40" s="66"/>
      <c r="X40" s="402"/>
      <c r="Y40" s="61"/>
      <c r="Z40" s="61"/>
      <c r="AA40" s="57">
        <v>43437</v>
      </c>
      <c r="AB40" s="75"/>
      <c r="AC40" s="64" t="s">
        <v>257</v>
      </c>
      <c r="AD40" s="56" t="s">
        <v>118</v>
      </c>
      <c r="AE40" s="61"/>
      <c r="AF40" s="61"/>
      <c r="AG40" s="61"/>
      <c r="AH40" s="67" t="str">
        <v>Nov</v>
      </c>
      <c r="AI40" s="68" t="str">
        <v>Dec</v>
      </c>
      <c r="AJ40" s="69">
        <f t="shared" si="0"/>
        <v>5</v>
      </c>
      <c r="AK40" s="70">
        <f t="shared" si="1"/>
        <v>43462</v>
      </c>
      <c r="AL40" s="71">
        <f t="shared" ca="1" si="2"/>
        <v>-497</v>
      </c>
      <c r="AM40" s="71" t="str">
        <v>2018</v>
      </c>
      <c r="AN40" s="70">
        <f t="shared" si="3"/>
        <v>43442</v>
      </c>
      <c r="AO40" s="70" t="s">
        <v>121</v>
      </c>
    </row>
    <row r="41" spans="1:41" ht="14.4">
      <c r="A41" s="179" t="s">
        <v>20327</v>
      </c>
      <c r="B41" s="56" t="s">
        <v>89</v>
      </c>
      <c r="C41" s="57">
        <v>43432</v>
      </c>
      <c r="D41" s="56" t="s">
        <v>229</v>
      </c>
      <c r="E41" s="56" t="s">
        <v>140</v>
      </c>
      <c r="F41" s="168" t="s">
        <v>106</v>
      </c>
      <c r="G41" s="168" t="s">
        <v>107</v>
      </c>
      <c r="H41" s="169" t="s">
        <v>140</v>
      </c>
      <c r="I41" s="399"/>
      <c r="J41" s="57">
        <v>43462</v>
      </c>
      <c r="K41" s="56" t="s">
        <v>18</v>
      </c>
      <c r="L41" s="56" t="s">
        <v>18</v>
      </c>
      <c r="M41" s="60" t="s">
        <v>20328</v>
      </c>
      <c r="N41" s="56" t="s">
        <v>1762</v>
      </c>
      <c r="O41" s="56" t="s">
        <v>249</v>
      </c>
      <c r="P41" s="56" t="s">
        <v>1763</v>
      </c>
      <c r="Q41" s="56" t="s">
        <v>96</v>
      </c>
      <c r="R41" s="104">
        <v>43432</v>
      </c>
      <c r="S41" s="56" t="s">
        <v>108</v>
      </c>
      <c r="T41" s="56" t="s">
        <v>108</v>
      </c>
      <c r="U41" s="216">
        <v>43475</v>
      </c>
      <c r="V41" s="401"/>
      <c r="W41" s="401">
        <v>25</v>
      </c>
      <c r="X41" s="216">
        <v>43508</v>
      </c>
      <c r="Y41" s="56" t="s">
        <v>108</v>
      </c>
      <c r="Z41" s="56" t="s">
        <v>18</v>
      </c>
      <c r="AA41" s="57">
        <v>43144</v>
      </c>
      <c r="AB41" s="63">
        <v>11</v>
      </c>
      <c r="AC41" s="64" t="s">
        <v>20329</v>
      </c>
      <c r="AD41" s="56" t="s">
        <v>79</v>
      </c>
      <c r="AE41" s="56"/>
      <c r="AF41" s="61"/>
      <c r="AG41" s="61"/>
      <c r="AH41" s="67" t="str">
        <v>Nov</v>
      </c>
      <c r="AI41" s="68" t="str">
        <v>Feb</v>
      </c>
      <c r="AJ41" s="69">
        <f t="shared" si="0"/>
        <v>-288</v>
      </c>
      <c r="AK41" s="70">
        <f t="shared" si="1"/>
        <v>43462</v>
      </c>
      <c r="AL41" s="71">
        <f t="shared" ca="1" si="2"/>
        <v>-497</v>
      </c>
      <c r="AM41" s="71" t="str">
        <v>2018</v>
      </c>
      <c r="AN41" s="70">
        <f t="shared" si="3"/>
        <v>43442</v>
      </c>
      <c r="AO41" s="70" t="s">
        <v>121</v>
      </c>
    </row>
    <row r="42" spans="1:41" ht="14.4">
      <c r="A42" s="179" t="s">
        <v>20330</v>
      </c>
      <c r="B42" s="56" t="s">
        <v>89</v>
      </c>
      <c r="C42" s="57">
        <v>43430</v>
      </c>
      <c r="D42" s="56" t="s">
        <v>1027</v>
      </c>
      <c r="E42" s="56" t="s">
        <v>1866</v>
      </c>
      <c r="F42" s="168" t="s">
        <v>106</v>
      </c>
      <c r="G42" s="168" t="s">
        <v>113</v>
      </c>
      <c r="H42" s="169" t="s">
        <v>112</v>
      </c>
      <c r="I42" s="399"/>
      <c r="J42" s="57">
        <v>43460</v>
      </c>
      <c r="K42" s="56" t="s">
        <v>18</v>
      </c>
      <c r="L42" s="56" t="s">
        <v>14</v>
      </c>
      <c r="M42" s="60" t="s">
        <v>20331</v>
      </c>
      <c r="N42" s="56" t="s">
        <v>20332</v>
      </c>
      <c r="O42" s="61"/>
      <c r="P42" s="56" t="s">
        <v>20333</v>
      </c>
      <c r="Q42" s="56" t="s">
        <v>116</v>
      </c>
      <c r="R42" s="353">
        <v>43432</v>
      </c>
      <c r="S42" s="61"/>
      <c r="T42" s="61"/>
      <c r="U42" s="402"/>
      <c r="V42" s="66"/>
      <c r="W42" s="66"/>
      <c r="X42" s="402"/>
      <c r="Y42" s="61"/>
      <c r="Z42" s="61"/>
      <c r="AA42" s="57">
        <v>43432</v>
      </c>
      <c r="AB42" s="75"/>
      <c r="AC42" s="64" t="s">
        <v>257</v>
      </c>
      <c r="AD42" s="56" t="s">
        <v>118</v>
      </c>
      <c r="AE42" s="61"/>
      <c r="AF42" s="61"/>
      <c r="AG42" s="61"/>
      <c r="AH42" s="67" t="str">
        <v>Nov</v>
      </c>
      <c r="AI42" s="68" t="str">
        <v>Nov</v>
      </c>
      <c r="AJ42" s="69">
        <f t="shared" si="0"/>
        <v>2</v>
      </c>
      <c r="AK42" s="70">
        <f t="shared" si="1"/>
        <v>43460</v>
      </c>
      <c r="AL42" s="71">
        <f t="shared" ca="1" si="2"/>
        <v>-499</v>
      </c>
      <c r="AM42" s="71" t="str">
        <v>2018</v>
      </c>
      <c r="AN42" s="70">
        <f t="shared" si="3"/>
        <v>43440</v>
      </c>
      <c r="AO42" s="70" t="s">
        <v>121</v>
      </c>
    </row>
    <row r="43" spans="1:41" ht="14.4">
      <c r="A43" s="179" t="s">
        <v>20334</v>
      </c>
      <c r="B43" s="56" t="s">
        <v>89</v>
      </c>
      <c r="C43" s="57">
        <v>43431</v>
      </c>
      <c r="D43" s="56" t="s">
        <v>90</v>
      </c>
      <c r="E43" s="56" t="s">
        <v>276</v>
      </c>
      <c r="F43" s="168" t="s">
        <v>214</v>
      </c>
      <c r="G43" s="168" t="s">
        <v>214</v>
      </c>
      <c r="H43" s="169" t="s">
        <v>2445</v>
      </c>
      <c r="I43" s="399"/>
      <c r="J43" s="57">
        <v>43461</v>
      </c>
      <c r="K43" s="56" t="s">
        <v>14</v>
      </c>
      <c r="L43" s="56" t="s">
        <v>18</v>
      </c>
      <c r="M43" s="60" t="s">
        <v>20335</v>
      </c>
      <c r="N43" s="56" t="s">
        <v>5619</v>
      </c>
      <c r="O43" s="61"/>
      <c r="P43" s="61"/>
      <c r="Q43" s="56" t="s">
        <v>96</v>
      </c>
      <c r="R43" s="353">
        <v>43432</v>
      </c>
      <c r="S43" s="56" t="s">
        <v>108</v>
      </c>
      <c r="T43" s="56" t="s">
        <v>108</v>
      </c>
      <c r="U43" s="400">
        <v>43444</v>
      </c>
      <c r="V43" s="405"/>
      <c r="W43" s="405">
        <v>2280</v>
      </c>
      <c r="X43" s="56" t="s">
        <v>108</v>
      </c>
      <c r="Y43" s="56" t="s">
        <v>108</v>
      </c>
      <c r="Z43" s="56" t="s">
        <v>14</v>
      </c>
      <c r="AA43" s="57">
        <v>43139</v>
      </c>
      <c r="AB43" s="75"/>
      <c r="AC43" s="64" t="s">
        <v>20336</v>
      </c>
      <c r="AD43" s="56" t="s">
        <v>179</v>
      </c>
      <c r="AE43" s="56"/>
      <c r="AF43" s="61"/>
      <c r="AG43" s="61"/>
      <c r="AH43" s="67" t="str">
        <v>Nov</v>
      </c>
      <c r="AI43" s="68" t="str">
        <v>Feb</v>
      </c>
      <c r="AJ43" s="69">
        <f t="shared" si="0"/>
        <v>-292</v>
      </c>
      <c r="AK43" s="70">
        <f t="shared" si="1"/>
        <v>43461</v>
      </c>
      <c r="AL43" s="71">
        <f t="shared" ca="1" si="2"/>
        <v>-498</v>
      </c>
      <c r="AM43" s="71" t="str">
        <v>2018</v>
      </c>
      <c r="AN43" s="70">
        <f t="shared" si="3"/>
        <v>43441</v>
      </c>
      <c r="AO43" s="70" t="s">
        <v>121</v>
      </c>
    </row>
    <row r="44" spans="1:41" ht="14.4">
      <c r="A44" s="179" t="s">
        <v>20337</v>
      </c>
      <c r="B44" s="56" t="s">
        <v>89</v>
      </c>
      <c r="C44" s="57">
        <v>43430</v>
      </c>
      <c r="D44" s="56" t="s">
        <v>90</v>
      </c>
      <c r="E44" s="56" t="s">
        <v>12</v>
      </c>
      <c r="F44" s="168" t="s">
        <v>106</v>
      </c>
      <c r="G44" s="168" t="s">
        <v>107</v>
      </c>
      <c r="H44" s="169" t="s">
        <v>12</v>
      </c>
      <c r="I44" s="404"/>
      <c r="J44" s="59"/>
      <c r="K44" s="61"/>
      <c r="L44" s="61"/>
      <c r="M44" s="60" t="s">
        <v>20338</v>
      </c>
      <c r="N44" s="61"/>
      <c r="O44" s="56" t="s">
        <v>95</v>
      </c>
      <c r="P44" s="56" t="s">
        <v>20339</v>
      </c>
      <c r="Q44" s="56" t="s">
        <v>17</v>
      </c>
      <c r="R44" s="353">
        <v>43432</v>
      </c>
      <c r="S44" s="61"/>
      <c r="T44" s="61"/>
      <c r="U44" s="402"/>
      <c r="V44" s="66"/>
      <c r="W44" s="66"/>
      <c r="X44" s="402"/>
      <c r="Y44" s="61"/>
      <c r="Z44" s="56" t="s">
        <v>14</v>
      </c>
      <c r="AA44" s="57">
        <v>43448</v>
      </c>
      <c r="AB44" s="75"/>
      <c r="AC44" s="64" t="s">
        <v>20340</v>
      </c>
      <c r="AD44" s="56" t="s">
        <v>179</v>
      </c>
      <c r="AE44" s="56"/>
      <c r="AF44" s="61"/>
      <c r="AG44" s="61"/>
      <c r="AH44" s="67" t="str">
        <v>Nov</v>
      </c>
      <c r="AI44" s="68" t="str">
        <v>Dec</v>
      </c>
      <c r="AJ44" s="69">
        <f t="shared" si="0"/>
        <v>18</v>
      </c>
      <c r="AK44" s="70">
        <f t="shared" si="1"/>
        <v>43460</v>
      </c>
      <c r="AL44" s="71">
        <f t="shared" ca="1" si="2"/>
        <v>-499</v>
      </c>
      <c r="AM44" s="71" t="str">
        <v>2018</v>
      </c>
      <c r="AN44" s="70">
        <f t="shared" si="3"/>
        <v>43440</v>
      </c>
      <c r="AO44" s="70" t="s">
        <v>121</v>
      </c>
    </row>
    <row r="45" spans="1:41" ht="14.4">
      <c r="A45" s="179" t="s">
        <v>20341</v>
      </c>
      <c r="B45" s="56" t="s">
        <v>89</v>
      </c>
      <c r="C45" s="57">
        <v>43431</v>
      </c>
      <c r="D45" s="56" t="s">
        <v>1027</v>
      </c>
      <c r="E45" s="56" t="s">
        <v>112</v>
      </c>
      <c r="F45" s="168" t="s">
        <v>106</v>
      </c>
      <c r="G45" s="168" t="s">
        <v>113</v>
      </c>
      <c r="H45" s="169" t="s">
        <v>112</v>
      </c>
      <c r="I45" s="399"/>
      <c r="J45" s="57">
        <v>43461</v>
      </c>
      <c r="K45" s="56" t="s">
        <v>1946</v>
      </c>
      <c r="L45" s="56" t="s">
        <v>14</v>
      </c>
      <c r="M45" s="60" t="s">
        <v>642</v>
      </c>
      <c r="N45" s="56" t="s">
        <v>8837</v>
      </c>
      <c r="O45" s="56" t="s">
        <v>22</v>
      </c>
      <c r="P45" s="56" t="s">
        <v>1714</v>
      </c>
      <c r="Q45" s="56" t="s">
        <v>116</v>
      </c>
      <c r="R45" s="353">
        <v>43437</v>
      </c>
      <c r="S45" s="61"/>
      <c r="T45" s="61"/>
      <c r="U45" s="402"/>
      <c r="V45" s="66"/>
      <c r="W45" s="66"/>
      <c r="X45" s="402"/>
      <c r="Y45" s="61"/>
      <c r="Z45" s="61"/>
      <c r="AA45" s="57">
        <v>43437</v>
      </c>
      <c r="AB45" s="75"/>
      <c r="AC45" s="64" t="s">
        <v>257</v>
      </c>
      <c r="AD45" s="56" t="s">
        <v>118</v>
      </c>
      <c r="AE45" s="61"/>
      <c r="AF45" s="61"/>
      <c r="AG45" s="61"/>
      <c r="AH45" s="67" t="str">
        <v>Nov</v>
      </c>
      <c r="AI45" s="68" t="str">
        <v>Dec</v>
      </c>
      <c r="AJ45" s="69">
        <f t="shared" si="0"/>
        <v>6</v>
      </c>
      <c r="AK45" s="70">
        <f t="shared" si="1"/>
        <v>43461</v>
      </c>
      <c r="AL45" s="71">
        <f t="shared" ca="1" si="2"/>
        <v>-498</v>
      </c>
      <c r="AM45" s="71" t="str">
        <v>2018</v>
      </c>
      <c r="AN45" s="70">
        <f t="shared" si="3"/>
        <v>43441</v>
      </c>
      <c r="AO45" s="70" t="s">
        <v>121</v>
      </c>
    </row>
    <row r="46" spans="1:41" ht="14.4">
      <c r="A46" s="179" t="s">
        <v>20342</v>
      </c>
      <c r="B46" s="56" t="s">
        <v>89</v>
      </c>
      <c r="C46" s="57">
        <v>43430</v>
      </c>
      <c r="D46" s="56" t="s">
        <v>1027</v>
      </c>
      <c r="E46" s="56" t="s">
        <v>112</v>
      </c>
      <c r="F46" s="168" t="s">
        <v>106</v>
      </c>
      <c r="G46" s="168" t="s">
        <v>113</v>
      </c>
      <c r="H46" s="169" t="s">
        <v>112</v>
      </c>
      <c r="I46" s="399"/>
      <c r="J46" s="57">
        <v>43460</v>
      </c>
      <c r="K46" s="56" t="s">
        <v>18</v>
      </c>
      <c r="L46" s="56" t="s">
        <v>14</v>
      </c>
      <c r="M46" s="60" t="s">
        <v>2963</v>
      </c>
      <c r="N46" s="56" t="s">
        <v>20343</v>
      </c>
      <c r="O46" s="56" t="s">
        <v>27</v>
      </c>
      <c r="P46" s="56" t="s">
        <v>20344</v>
      </c>
      <c r="Q46" s="56" t="s">
        <v>116</v>
      </c>
      <c r="R46" s="406"/>
      <c r="S46" s="61"/>
      <c r="T46" s="61"/>
      <c r="U46" s="402"/>
      <c r="V46" s="66"/>
      <c r="W46" s="66"/>
      <c r="X46" s="402"/>
      <c r="Y46" s="61"/>
      <c r="Z46" s="61"/>
      <c r="AA46" s="57">
        <v>43432</v>
      </c>
      <c r="AB46" s="75"/>
      <c r="AC46" s="64" t="s">
        <v>20345</v>
      </c>
      <c r="AD46" s="56" t="s">
        <v>118</v>
      </c>
      <c r="AE46" s="61"/>
      <c r="AF46" s="61"/>
      <c r="AG46" s="61"/>
      <c r="AH46" s="67" t="str">
        <v>Nov</v>
      </c>
      <c r="AI46" s="68" t="str">
        <v>Nov</v>
      </c>
      <c r="AJ46" s="69">
        <f t="shared" si="0"/>
        <v>2</v>
      </c>
      <c r="AK46" s="70">
        <f t="shared" si="1"/>
        <v>43460</v>
      </c>
      <c r="AL46" s="71">
        <f t="shared" ca="1" si="2"/>
        <v>-499</v>
      </c>
      <c r="AM46" s="71" t="str">
        <v>2018</v>
      </c>
      <c r="AN46" s="70">
        <f t="shared" si="3"/>
        <v>43440</v>
      </c>
      <c r="AO46" s="70" t="s">
        <v>123</v>
      </c>
    </row>
    <row r="47" spans="1:41" ht="14.4">
      <c r="A47" s="179" t="s">
        <v>20346</v>
      </c>
      <c r="B47" s="56" t="s">
        <v>89</v>
      </c>
      <c r="C47" s="57">
        <v>43425</v>
      </c>
      <c r="D47" s="56" t="s">
        <v>1027</v>
      </c>
      <c r="E47" s="56" t="s">
        <v>112</v>
      </c>
      <c r="F47" s="168" t="s">
        <v>106</v>
      </c>
      <c r="G47" s="168" t="s">
        <v>113</v>
      </c>
      <c r="H47" s="169" t="s">
        <v>112</v>
      </c>
      <c r="I47" s="399"/>
      <c r="J47" s="57">
        <v>43455</v>
      </c>
      <c r="K47" s="56" t="s">
        <v>18</v>
      </c>
      <c r="L47" s="56" t="s">
        <v>14</v>
      </c>
      <c r="M47" s="60" t="s">
        <v>642</v>
      </c>
      <c r="N47" s="56" t="s">
        <v>10403</v>
      </c>
      <c r="O47" s="56" t="s">
        <v>27</v>
      </c>
      <c r="P47" s="56" t="s">
        <v>10404</v>
      </c>
      <c r="Q47" s="56" t="s">
        <v>116</v>
      </c>
      <c r="R47" s="403">
        <v>43432</v>
      </c>
      <c r="S47" s="61"/>
      <c r="T47" s="61"/>
      <c r="U47" s="402"/>
      <c r="V47" s="66"/>
      <c r="W47" s="66"/>
      <c r="X47" s="402"/>
      <c r="Y47" s="61"/>
      <c r="Z47" s="61"/>
      <c r="AA47" s="57">
        <v>43432</v>
      </c>
      <c r="AB47" s="75"/>
      <c r="AC47" s="64" t="s">
        <v>257</v>
      </c>
      <c r="AD47" s="56" t="s">
        <v>118</v>
      </c>
      <c r="AE47" s="61"/>
      <c r="AF47" s="61"/>
      <c r="AG47" s="61"/>
      <c r="AH47" s="67" t="str">
        <v>Nov</v>
      </c>
      <c r="AI47" s="68" t="str">
        <v>Nov</v>
      </c>
      <c r="AJ47" s="69">
        <f t="shared" si="0"/>
        <v>7</v>
      </c>
      <c r="AK47" s="70">
        <f t="shared" si="1"/>
        <v>43455</v>
      </c>
      <c r="AL47" s="71">
        <f t="shared" ca="1" si="2"/>
        <v>-504</v>
      </c>
      <c r="AM47" s="71" t="str">
        <v>2018</v>
      </c>
      <c r="AN47" s="70">
        <f t="shared" si="3"/>
        <v>43435</v>
      </c>
      <c r="AO47" s="70" t="s">
        <v>121</v>
      </c>
    </row>
    <row r="48" spans="1:41" ht="14.4">
      <c r="A48" s="179" t="s">
        <v>20347</v>
      </c>
      <c r="B48" s="56" t="s">
        <v>89</v>
      </c>
      <c r="C48" s="57">
        <v>43425</v>
      </c>
      <c r="D48" s="56" t="s">
        <v>1027</v>
      </c>
      <c r="E48" s="56" t="s">
        <v>112</v>
      </c>
      <c r="F48" s="168" t="s">
        <v>106</v>
      </c>
      <c r="G48" s="168" t="s">
        <v>113</v>
      </c>
      <c r="H48" s="169" t="s">
        <v>112</v>
      </c>
      <c r="I48" s="399"/>
      <c r="J48" s="57">
        <v>43455</v>
      </c>
      <c r="K48" s="56" t="s">
        <v>18</v>
      </c>
      <c r="L48" s="56" t="s">
        <v>14</v>
      </c>
      <c r="M48" s="60" t="s">
        <v>7204</v>
      </c>
      <c r="N48" s="56" t="s">
        <v>20348</v>
      </c>
      <c r="O48" s="56" t="s">
        <v>249</v>
      </c>
      <c r="P48" s="56" t="s">
        <v>1950</v>
      </c>
      <c r="Q48" s="56" t="s">
        <v>116</v>
      </c>
      <c r="R48" s="406"/>
      <c r="S48" s="56" t="s">
        <v>108</v>
      </c>
      <c r="T48" s="56" t="s">
        <v>108</v>
      </c>
      <c r="U48" s="402"/>
      <c r="V48" s="66"/>
      <c r="W48" s="66"/>
      <c r="X48" s="402"/>
      <c r="Y48" s="61"/>
      <c r="Z48" s="61"/>
      <c r="AA48" s="57">
        <v>43309</v>
      </c>
      <c r="AB48" s="75"/>
      <c r="AC48" s="64" t="s">
        <v>20349</v>
      </c>
      <c r="AD48" s="56" t="s">
        <v>118</v>
      </c>
      <c r="AE48" s="61"/>
      <c r="AF48" s="61"/>
      <c r="AG48" s="61"/>
      <c r="AH48" s="67" t="str">
        <v>Nov</v>
      </c>
      <c r="AI48" s="68" t="str">
        <v>Jul</v>
      </c>
      <c r="AJ48" s="69">
        <f t="shared" si="0"/>
        <v>-116</v>
      </c>
      <c r="AK48" s="70">
        <f t="shared" si="1"/>
        <v>43455</v>
      </c>
      <c r="AL48" s="71">
        <f t="shared" ca="1" si="2"/>
        <v>-504</v>
      </c>
      <c r="AM48" s="71" t="str">
        <v>2018</v>
      </c>
      <c r="AN48" s="70">
        <f t="shared" si="3"/>
        <v>43435</v>
      </c>
      <c r="AO48" s="70" t="s">
        <v>123</v>
      </c>
    </row>
    <row r="49" spans="1:41" ht="14.4">
      <c r="A49" s="179" t="s">
        <v>20350</v>
      </c>
      <c r="B49" s="56" t="s">
        <v>89</v>
      </c>
      <c r="C49" s="57">
        <v>43423</v>
      </c>
      <c r="D49" s="56" t="s">
        <v>1027</v>
      </c>
      <c r="E49" s="56" t="s">
        <v>112</v>
      </c>
      <c r="F49" s="168" t="s">
        <v>106</v>
      </c>
      <c r="G49" s="168" t="s">
        <v>113</v>
      </c>
      <c r="H49" s="169" t="s">
        <v>112</v>
      </c>
      <c r="I49" s="399"/>
      <c r="J49" s="57">
        <v>43453</v>
      </c>
      <c r="K49" s="56" t="s">
        <v>18</v>
      </c>
      <c r="L49" s="56" t="s">
        <v>14</v>
      </c>
      <c r="M49" s="60" t="s">
        <v>20351</v>
      </c>
      <c r="N49" s="56" t="s">
        <v>20352</v>
      </c>
      <c r="O49" s="61"/>
      <c r="P49" s="61"/>
      <c r="Q49" s="56" t="s">
        <v>116</v>
      </c>
      <c r="R49" s="406"/>
      <c r="S49" s="61"/>
      <c r="T49" s="56" t="s">
        <v>3225</v>
      </c>
      <c r="U49" s="402"/>
      <c r="V49" s="66"/>
      <c r="W49" s="66"/>
      <c r="X49" s="402"/>
      <c r="Y49" s="61"/>
      <c r="Z49" s="61"/>
      <c r="AA49" s="57">
        <v>43309</v>
      </c>
      <c r="AB49" s="75"/>
      <c r="AC49" s="64" t="s">
        <v>8336</v>
      </c>
      <c r="AD49" s="56" t="s">
        <v>118</v>
      </c>
      <c r="AE49" s="61"/>
      <c r="AF49" s="61"/>
      <c r="AG49" s="61"/>
      <c r="AH49" s="67" t="str">
        <v>Nov</v>
      </c>
      <c r="AI49" s="68" t="str">
        <v>Jul</v>
      </c>
      <c r="AJ49" s="69">
        <f t="shared" si="0"/>
        <v>-114</v>
      </c>
      <c r="AK49" s="70">
        <f t="shared" si="1"/>
        <v>43453</v>
      </c>
      <c r="AL49" s="71">
        <f t="shared" ca="1" si="2"/>
        <v>-506</v>
      </c>
      <c r="AM49" s="71" t="str">
        <v>2018</v>
      </c>
      <c r="AN49" s="70">
        <f t="shared" si="3"/>
        <v>43433</v>
      </c>
      <c r="AO49" s="70" t="s">
        <v>123</v>
      </c>
    </row>
    <row r="50" spans="1:41" ht="14.4">
      <c r="A50" s="179" t="s">
        <v>20353</v>
      </c>
      <c r="B50" s="56" t="s">
        <v>89</v>
      </c>
      <c r="C50" s="57">
        <v>43399</v>
      </c>
      <c r="D50" s="56" t="s">
        <v>1027</v>
      </c>
      <c r="E50" s="56" t="s">
        <v>12</v>
      </c>
      <c r="F50" s="168" t="s">
        <v>106</v>
      </c>
      <c r="G50" s="168" t="s">
        <v>107</v>
      </c>
      <c r="H50" s="169" t="s">
        <v>12</v>
      </c>
      <c r="I50" s="404"/>
      <c r="J50" s="59"/>
      <c r="K50" s="61"/>
      <c r="L50" s="61"/>
      <c r="M50" s="60" t="s">
        <v>1669</v>
      </c>
      <c r="N50" s="56" t="s">
        <v>1670</v>
      </c>
      <c r="O50" s="56" t="s">
        <v>27</v>
      </c>
      <c r="P50" s="56" t="s">
        <v>1671</v>
      </c>
      <c r="Q50" s="56" t="s">
        <v>17</v>
      </c>
      <c r="R50" s="403">
        <v>43420</v>
      </c>
      <c r="S50" s="61"/>
      <c r="T50" s="61"/>
      <c r="U50" s="402"/>
      <c r="V50" s="66"/>
      <c r="W50" s="66"/>
      <c r="X50" s="402"/>
      <c r="Y50" s="61"/>
      <c r="Z50" s="56" t="s">
        <v>18</v>
      </c>
      <c r="AA50" s="57">
        <v>43454</v>
      </c>
      <c r="AB50" s="75"/>
      <c r="AC50" s="64" t="s">
        <v>20354</v>
      </c>
      <c r="AD50" s="56" t="s">
        <v>79</v>
      </c>
      <c r="AE50" s="56"/>
      <c r="AF50" s="61"/>
      <c r="AG50" s="61"/>
      <c r="AH50" s="67" t="str">
        <v>Oct</v>
      </c>
      <c r="AI50" s="68" t="str">
        <v>Dec</v>
      </c>
      <c r="AJ50" s="69">
        <f t="shared" si="0"/>
        <v>55</v>
      </c>
      <c r="AK50" s="70">
        <f t="shared" si="1"/>
        <v>43429</v>
      </c>
      <c r="AL50" s="71">
        <f t="shared" ca="1" si="2"/>
        <v>-530</v>
      </c>
      <c r="AM50" s="71" t="str">
        <v>2018</v>
      </c>
      <c r="AN50" s="70">
        <f t="shared" si="3"/>
        <v>43409</v>
      </c>
      <c r="AO50" s="70" t="s">
        <v>121</v>
      </c>
    </row>
    <row r="51" spans="1:41" ht="14.4">
      <c r="A51" s="179" t="s">
        <v>20355</v>
      </c>
      <c r="B51" s="56" t="s">
        <v>89</v>
      </c>
      <c r="C51" s="57">
        <v>43423</v>
      </c>
      <c r="D51" s="56" t="s">
        <v>1027</v>
      </c>
      <c r="E51" s="56" t="s">
        <v>112</v>
      </c>
      <c r="F51" s="168" t="s">
        <v>106</v>
      </c>
      <c r="G51" s="168" t="s">
        <v>113</v>
      </c>
      <c r="H51" s="169" t="s">
        <v>112</v>
      </c>
      <c r="I51" s="399"/>
      <c r="J51" s="57">
        <v>43453</v>
      </c>
      <c r="K51" s="56" t="s">
        <v>1946</v>
      </c>
      <c r="L51" s="56" t="s">
        <v>14</v>
      </c>
      <c r="M51" s="60" t="s">
        <v>302</v>
      </c>
      <c r="N51" s="56" t="s">
        <v>20356</v>
      </c>
      <c r="O51" s="56" t="s">
        <v>271</v>
      </c>
      <c r="P51" s="56" t="s">
        <v>20357</v>
      </c>
      <c r="Q51" s="56" t="s">
        <v>116</v>
      </c>
      <c r="R51" s="403">
        <v>43425</v>
      </c>
      <c r="S51" s="61"/>
      <c r="T51" s="61"/>
      <c r="U51" s="402"/>
      <c r="V51" s="66"/>
      <c r="W51" s="66"/>
      <c r="X51" s="402"/>
      <c r="Y51" s="61"/>
      <c r="Z51" s="61"/>
      <c r="AA51" s="57">
        <v>43425</v>
      </c>
      <c r="AB51" s="75"/>
      <c r="AC51" s="64" t="s">
        <v>257</v>
      </c>
      <c r="AD51" s="56" t="s">
        <v>118</v>
      </c>
      <c r="AE51" s="61"/>
      <c r="AF51" s="61"/>
      <c r="AG51" s="61"/>
      <c r="AH51" s="67" t="str">
        <v>Nov</v>
      </c>
      <c r="AI51" s="68" t="str">
        <v>Nov</v>
      </c>
      <c r="AJ51" s="69">
        <f t="shared" si="0"/>
        <v>2</v>
      </c>
      <c r="AK51" s="70">
        <f t="shared" si="1"/>
        <v>43453</v>
      </c>
      <c r="AL51" s="71">
        <f t="shared" ca="1" si="2"/>
        <v>-506</v>
      </c>
      <c r="AM51" s="71" t="str">
        <v>2018</v>
      </c>
      <c r="AN51" s="70">
        <f t="shared" si="3"/>
        <v>43433</v>
      </c>
      <c r="AO51" s="70" t="s">
        <v>121</v>
      </c>
    </row>
    <row r="52" spans="1:41" ht="14.4">
      <c r="A52" s="179" t="s">
        <v>20358</v>
      </c>
      <c r="B52" s="56" t="s">
        <v>89</v>
      </c>
      <c r="C52" s="57">
        <v>43418</v>
      </c>
      <c r="D52" s="56" t="s">
        <v>90</v>
      </c>
      <c r="E52" s="56" t="s">
        <v>12</v>
      </c>
      <c r="F52" s="168" t="s">
        <v>106</v>
      </c>
      <c r="G52" s="168" t="s">
        <v>107</v>
      </c>
      <c r="H52" s="169" t="s">
        <v>12</v>
      </c>
      <c r="I52" s="404"/>
      <c r="J52" s="59"/>
      <c r="K52" s="61"/>
      <c r="L52" s="61"/>
      <c r="M52" s="60" t="s">
        <v>20359</v>
      </c>
      <c r="N52" s="56" t="s">
        <v>20360</v>
      </c>
      <c r="O52" s="56" t="s">
        <v>37</v>
      </c>
      <c r="P52" s="56" t="s">
        <v>20361</v>
      </c>
      <c r="Q52" s="56" t="s">
        <v>17</v>
      </c>
      <c r="R52" s="403">
        <v>43419</v>
      </c>
      <c r="S52" s="61"/>
      <c r="T52" s="61"/>
      <c r="U52" s="402"/>
      <c r="V52" s="66"/>
      <c r="W52" s="66"/>
      <c r="X52" s="402"/>
      <c r="Y52" s="61"/>
      <c r="Z52" s="56" t="s">
        <v>18</v>
      </c>
      <c r="AA52" s="57">
        <v>43424</v>
      </c>
      <c r="AB52" s="75"/>
      <c r="AC52" s="64" t="s">
        <v>20362</v>
      </c>
      <c r="AD52" s="56" t="s">
        <v>79</v>
      </c>
      <c r="AE52" s="56"/>
      <c r="AF52" s="61"/>
      <c r="AG52" s="61"/>
      <c r="AH52" s="67" t="str">
        <v>Nov</v>
      </c>
      <c r="AI52" s="68" t="str">
        <v>Nov</v>
      </c>
      <c r="AJ52" s="69">
        <f t="shared" si="0"/>
        <v>6</v>
      </c>
      <c r="AK52" s="70">
        <f t="shared" si="1"/>
        <v>43448</v>
      </c>
      <c r="AL52" s="71">
        <f t="shared" ca="1" si="2"/>
        <v>-511</v>
      </c>
      <c r="AM52" s="71" t="str">
        <v>2018</v>
      </c>
      <c r="AN52" s="70">
        <f t="shared" si="3"/>
        <v>43428</v>
      </c>
      <c r="AO52" s="70" t="s">
        <v>121</v>
      </c>
    </row>
    <row r="53" spans="1:41" ht="14.4">
      <c r="A53" s="179" t="s">
        <v>20363</v>
      </c>
      <c r="B53" s="56" t="s">
        <v>89</v>
      </c>
      <c r="C53" s="57">
        <v>43418</v>
      </c>
      <c r="D53" s="56" t="s">
        <v>90</v>
      </c>
      <c r="E53" s="56" t="s">
        <v>276</v>
      </c>
      <c r="F53" s="168" t="s">
        <v>214</v>
      </c>
      <c r="G53" s="168" t="s">
        <v>214</v>
      </c>
      <c r="H53" s="169" t="s">
        <v>2445</v>
      </c>
      <c r="I53" s="399"/>
      <c r="J53" s="57">
        <v>43448</v>
      </c>
      <c r="K53" s="61"/>
      <c r="L53" s="61"/>
      <c r="M53" s="60" t="s">
        <v>20364</v>
      </c>
      <c r="N53" s="56" t="s">
        <v>20365</v>
      </c>
      <c r="O53" s="61"/>
      <c r="P53" s="61"/>
      <c r="Q53" s="61"/>
      <c r="R53" s="353">
        <v>43419</v>
      </c>
      <c r="S53" s="61"/>
      <c r="T53" s="61"/>
      <c r="U53" s="402"/>
      <c r="V53" s="66"/>
      <c r="W53" s="66"/>
      <c r="X53" s="402"/>
      <c r="Y53" s="61"/>
      <c r="Z53" s="56" t="s">
        <v>14</v>
      </c>
      <c r="AA53" s="57">
        <v>43419</v>
      </c>
      <c r="AB53" s="75"/>
      <c r="AC53" s="64" t="s">
        <v>20366</v>
      </c>
      <c r="AD53" s="56" t="s">
        <v>179</v>
      </c>
      <c r="AE53" s="61"/>
      <c r="AF53" s="61"/>
      <c r="AG53" s="61"/>
      <c r="AH53" s="67" t="str">
        <v>Nov</v>
      </c>
      <c r="AI53" s="68" t="str">
        <v>Nov</v>
      </c>
      <c r="AJ53" s="69">
        <f t="shared" si="0"/>
        <v>1</v>
      </c>
      <c r="AK53" s="70">
        <f t="shared" si="1"/>
        <v>43448</v>
      </c>
      <c r="AL53" s="71">
        <f t="shared" ca="1" si="2"/>
        <v>-511</v>
      </c>
      <c r="AM53" s="71" t="str">
        <v>2018</v>
      </c>
      <c r="AN53" s="70">
        <f t="shared" si="3"/>
        <v>43428</v>
      </c>
      <c r="AO53" s="70" t="s">
        <v>121</v>
      </c>
    </row>
    <row r="54" spans="1:41" ht="14.4">
      <c r="A54" s="179" t="s">
        <v>20367</v>
      </c>
      <c r="B54" s="56" t="s">
        <v>89</v>
      </c>
      <c r="C54" s="57">
        <v>43418</v>
      </c>
      <c r="D54" s="56" t="s">
        <v>90</v>
      </c>
      <c r="E54" s="56" t="s">
        <v>276</v>
      </c>
      <c r="F54" s="168" t="s">
        <v>214</v>
      </c>
      <c r="G54" s="168" t="s">
        <v>214</v>
      </c>
      <c r="H54" s="169" t="s">
        <v>2445</v>
      </c>
      <c r="I54" s="399"/>
      <c r="J54" s="57">
        <v>43448</v>
      </c>
      <c r="K54" s="56" t="s">
        <v>1841</v>
      </c>
      <c r="L54" s="56" t="s">
        <v>18</v>
      </c>
      <c r="M54" s="60" t="s">
        <v>20368</v>
      </c>
      <c r="N54" s="61"/>
      <c r="O54" s="61"/>
      <c r="P54" s="56" t="s">
        <v>20369</v>
      </c>
      <c r="Q54" s="61"/>
      <c r="R54" s="353">
        <v>43419</v>
      </c>
      <c r="S54" s="61"/>
      <c r="T54" s="56" t="s">
        <v>108</v>
      </c>
      <c r="U54" s="400">
        <v>43431</v>
      </c>
      <c r="V54" s="405"/>
      <c r="W54" s="405">
        <v>15</v>
      </c>
      <c r="X54" s="402"/>
      <c r="Y54" s="61"/>
      <c r="Z54" s="56" t="s">
        <v>18</v>
      </c>
      <c r="AA54" s="57">
        <v>43462</v>
      </c>
      <c r="AB54" s="75"/>
      <c r="AC54" s="64" t="s">
        <v>20370</v>
      </c>
      <c r="AD54" s="56" t="s">
        <v>179</v>
      </c>
      <c r="AE54" s="61"/>
      <c r="AF54" s="61"/>
      <c r="AG54" s="61"/>
      <c r="AH54" s="67" t="str">
        <v>Nov</v>
      </c>
      <c r="AI54" s="68" t="str">
        <v>Dec</v>
      </c>
      <c r="AJ54" s="69">
        <f t="shared" si="0"/>
        <v>44</v>
      </c>
      <c r="AK54" s="70">
        <f t="shared" si="1"/>
        <v>43448</v>
      </c>
      <c r="AL54" s="71">
        <f t="shared" ca="1" si="2"/>
        <v>-511</v>
      </c>
      <c r="AM54" s="71" t="str">
        <v>2018</v>
      </c>
      <c r="AN54" s="70">
        <f t="shared" si="3"/>
        <v>43428</v>
      </c>
      <c r="AO54" s="70" t="s">
        <v>121</v>
      </c>
    </row>
    <row r="55" spans="1:41" ht="14.4">
      <c r="A55" s="179" t="s">
        <v>20371</v>
      </c>
      <c r="B55" s="56" t="s">
        <v>89</v>
      </c>
      <c r="C55" s="57">
        <v>43423</v>
      </c>
      <c r="D55" s="56" t="s">
        <v>1027</v>
      </c>
      <c r="E55" s="56" t="s">
        <v>112</v>
      </c>
      <c r="F55" s="168" t="s">
        <v>106</v>
      </c>
      <c r="G55" s="168" t="s">
        <v>113</v>
      </c>
      <c r="H55" s="169" t="s">
        <v>112</v>
      </c>
      <c r="I55" s="399"/>
      <c r="J55" s="57">
        <v>43453</v>
      </c>
      <c r="K55" s="56" t="s">
        <v>1946</v>
      </c>
      <c r="L55" s="56" t="s">
        <v>14</v>
      </c>
      <c r="M55" s="60" t="s">
        <v>1760</v>
      </c>
      <c r="N55" s="56" t="s">
        <v>20372</v>
      </c>
      <c r="O55" s="56" t="s">
        <v>27</v>
      </c>
      <c r="P55" s="56" t="s">
        <v>20373</v>
      </c>
      <c r="Q55" s="56" t="s">
        <v>116</v>
      </c>
      <c r="R55" s="353">
        <v>43425</v>
      </c>
      <c r="S55" s="61"/>
      <c r="T55" s="61"/>
      <c r="U55" s="402"/>
      <c r="V55" s="66"/>
      <c r="W55" s="66"/>
      <c r="X55" s="402"/>
      <c r="Y55" s="61"/>
      <c r="Z55" s="61"/>
      <c r="AA55" s="57">
        <v>43425</v>
      </c>
      <c r="AB55" s="75"/>
      <c r="AC55" s="64" t="s">
        <v>257</v>
      </c>
      <c r="AD55" s="56" t="s">
        <v>118</v>
      </c>
      <c r="AE55" s="61"/>
      <c r="AF55" s="61"/>
      <c r="AG55" s="61"/>
      <c r="AH55" s="67" t="str">
        <v>Nov</v>
      </c>
      <c r="AI55" s="68" t="str">
        <v>Nov</v>
      </c>
      <c r="AJ55" s="69">
        <f t="shared" si="0"/>
        <v>2</v>
      </c>
      <c r="AK55" s="70">
        <f t="shared" si="1"/>
        <v>43453</v>
      </c>
      <c r="AL55" s="71">
        <f t="shared" ca="1" si="2"/>
        <v>-506</v>
      </c>
      <c r="AM55" s="71" t="str">
        <v>2018</v>
      </c>
      <c r="AN55" s="70">
        <f t="shared" si="3"/>
        <v>43433</v>
      </c>
      <c r="AO55" s="70" t="s">
        <v>121</v>
      </c>
    </row>
    <row r="56" spans="1:41" ht="14.4">
      <c r="A56" s="179" t="s">
        <v>20374</v>
      </c>
      <c r="B56" s="56" t="s">
        <v>89</v>
      </c>
      <c r="C56" s="57">
        <v>43406</v>
      </c>
      <c r="D56" s="56" t="s">
        <v>90</v>
      </c>
      <c r="E56" s="56" t="s">
        <v>276</v>
      </c>
      <c r="F56" s="168" t="s">
        <v>214</v>
      </c>
      <c r="G56" s="168" t="s">
        <v>1058</v>
      </c>
      <c r="H56" s="169" t="s">
        <v>20375</v>
      </c>
      <c r="I56" s="399"/>
      <c r="J56" s="57">
        <v>43436</v>
      </c>
      <c r="K56" s="61"/>
      <c r="L56" s="61"/>
      <c r="M56" s="60" t="s">
        <v>20376</v>
      </c>
      <c r="N56" s="56" t="s">
        <v>20376</v>
      </c>
      <c r="O56" s="61"/>
      <c r="P56" s="56" t="s">
        <v>20377</v>
      </c>
      <c r="Q56" s="56" t="s">
        <v>96</v>
      </c>
      <c r="R56" s="353">
        <v>43409</v>
      </c>
      <c r="S56" s="61"/>
      <c r="T56" s="61"/>
      <c r="U56" s="402"/>
      <c r="V56" s="66"/>
      <c r="W56" s="66"/>
      <c r="X56" s="402"/>
      <c r="Y56" s="61"/>
      <c r="Z56" s="61"/>
      <c r="AA56" s="57">
        <v>43413</v>
      </c>
      <c r="AB56" s="75"/>
      <c r="AC56" s="64" t="s">
        <v>20378</v>
      </c>
      <c r="AD56" s="56" t="s">
        <v>294</v>
      </c>
      <c r="AE56" s="56"/>
      <c r="AF56" s="61"/>
      <c r="AG56" s="61"/>
      <c r="AH56" s="67" t="str">
        <v>Nov</v>
      </c>
      <c r="AI56" s="68" t="str">
        <v>Nov</v>
      </c>
      <c r="AJ56" s="69">
        <f t="shared" si="0"/>
        <v>7</v>
      </c>
      <c r="AK56" s="70">
        <f t="shared" si="1"/>
        <v>43436</v>
      </c>
      <c r="AL56" s="71">
        <f t="shared" ca="1" si="2"/>
        <v>-523</v>
      </c>
      <c r="AM56" s="71" t="str">
        <v>2018</v>
      </c>
      <c r="AN56" s="70">
        <f t="shared" si="3"/>
        <v>43416</v>
      </c>
      <c r="AO56" s="70" t="s">
        <v>121</v>
      </c>
    </row>
    <row r="57" spans="1:41" ht="14.4">
      <c r="A57" s="179" t="s">
        <v>20379</v>
      </c>
      <c r="B57" s="56" t="s">
        <v>89</v>
      </c>
      <c r="C57" s="57">
        <v>43409</v>
      </c>
      <c r="D57" s="56" t="s">
        <v>229</v>
      </c>
      <c r="E57" s="56" t="s">
        <v>140</v>
      </c>
      <c r="F57" s="168" t="s">
        <v>106</v>
      </c>
      <c r="G57" s="168" t="s">
        <v>107</v>
      </c>
      <c r="H57" s="169" t="s">
        <v>140</v>
      </c>
      <c r="I57" s="399"/>
      <c r="J57" s="57">
        <v>43439</v>
      </c>
      <c r="K57" s="56" t="s">
        <v>18</v>
      </c>
      <c r="L57" s="56" t="s">
        <v>14</v>
      </c>
      <c r="M57" s="60" t="s">
        <v>20380</v>
      </c>
      <c r="N57" s="56" t="s">
        <v>19355</v>
      </c>
      <c r="O57" s="56" t="s">
        <v>95</v>
      </c>
      <c r="P57" s="56" t="s">
        <v>108</v>
      </c>
      <c r="Q57" s="56" t="s">
        <v>17</v>
      </c>
      <c r="R57" s="353">
        <v>43409</v>
      </c>
      <c r="S57" s="56" t="s">
        <v>108</v>
      </c>
      <c r="T57" s="56" t="s">
        <v>108</v>
      </c>
      <c r="U57" s="56"/>
      <c r="V57" s="56"/>
      <c r="W57" s="56" t="s">
        <v>108</v>
      </c>
      <c r="X57" s="56"/>
      <c r="Y57" s="56" t="s">
        <v>108</v>
      </c>
      <c r="Z57" s="56" t="s">
        <v>14</v>
      </c>
      <c r="AA57" s="57">
        <v>43129</v>
      </c>
      <c r="AB57" s="63">
        <v>11</v>
      </c>
      <c r="AC57" s="64" t="s">
        <v>20381</v>
      </c>
      <c r="AD57" s="56" t="s">
        <v>118</v>
      </c>
      <c r="AE57" s="56"/>
      <c r="AF57" s="61"/>
      <c r="AG57" s="61"/>
      <c r="AH57" s="67" t="str">
        <v>Nov</v>
      </c>
      <c r="AI57" s="68" t="str">
        <v>Jan</v>
      </c>
      <c r="AJ57" s="69">
        <f t="shared" si="0"/>
        <v>-280</v>
      </c>
      <c r="AK57" s="70">
        <f t="shared" si="1"/>
        <v>43439</v>
      </c>
      <c r="AL57" s="71">
        <f t="shared" ca="1" si="2"/>
        <v>-520</v>
      </c>
      <c r="AM57" s="71" t="str">
        <v>2018</v>
      </c>
      <c r="AN57" s="70">
        <f t="shared" si="3"/>
        <v>43419</v>
      </c>
      <c r="AO57" s="70" t="s">
        <v>121</v>
      </c>
    </row>
    <row r="58" spans="1:41" ht="14.4">
      <c r="A58" s="179" t="s">
        <v>20382</v>
      </c>
      <c r="B58" s="56" t="s">
        <v>89</v>
      </c>
      <c r="C58" s="57">
        <v>43409</v>
      </c>
      <c r="D58" s="56" t="s">
        <v>90</v>
      </c>
      <c r="E58" s="56" t="s">
        <v>196</v>
      </c>
      <c r="F58" s="168" t="s">
        <v>106</v>
      </c>
      <c r="G58" s="168" t="s">
        <v>214</v>
      </c>
      <c r="H58" s="169" t="s">
        <v>276</v>
      </c>
      <c r="I58" s="404"/>
      <c r="J58" s="59"/>
      <c r="K58" s="61"/>
      <c r="L58" s="61"/>
      <c r="M58" s="60" t="s">
        <v>20383</v>
      </c>
      <c r="N58" s="56" t="s">
        <v>20384</v>
      </c>
      <c r="O58" s="56" t="s">
        <v>33</v>
      </c>
      <c r="P58" s="56" t="s">
        <v>20385</v>
      </c>
      <c r="Q58" s="56" t="s">
        <v>20386</v>
      </c>
      <c r="R58" s="353">
        <v>43409</v>
      </c>
      <c r="S58" s="104">
        <v>43409</v>
      </c>
      <c r="T58" s="61"/>
      <c r="U58" s="400">
        <v>43417</v>
      </c>
      <c r="V58" s="401"/>
      <c r="W58" s="401">
        <v>15</v>
      </c>
      <c r="X58" s="400">
        <v>43439</v>
      </c>
      <c r="Y58" s="61"/>
      <c r="Z58" s="56" t="s">
        <v>18</v>
      </c>
      <c r="AA58" s="57">
        <v>43441</v>
      </c>
      <c r="AB58" s="75"/>
      <c r="AC58" s="64" t="s">
        <v>20387</v>
      </c>
      <c r="AD58" s="56" t="s">
        <v>79</v>
      </c>
      <c r="AE58" s="56"/>
      <c r="AF58" s="61"/>
      <c r="AG58" s="61"/>
      <c r="AH58" s="67" t="str">
        <v>Nov</v>
      </c>
      <c r="AI58" s="68" t="str">
        <v>Dec</v>
      </c>
      <c r="AJ58" s="69">
        <f t="shared" si="0"/>
        <v>32</v>
      </c>
      <c r="AK58" s="70">
        <f t="shared" si="1"/>
        <v>43439</v>
      </c>
      <c r="AL58" s="71">
        <f t="shared" ca="1" si="2"/>
        <v>-520</v>
      </c>
      <c r="AM58" s="71" t="str">
        <v>2018</v>
      </c>
      <c r="AN58" s="70">
        <f t="shared" si="3"/>
        <v>43419</v>
      </c>
      <c r="AO58" s="70" t="s">
        <v>121</v>
      </c>
    </row>
    <row r="59" spans="1:41" ht="14.4">
      <c r="A59" s="179" t="s">
        <v>20388</v>
      </c>
      <c r="B59" s="56" t="s">
        <v>89</v>
      </c>
      <c r="C59" s="57">
        <v>43406</v>
      </c>
      <c r="D59" s="56" t="s">
        <v>90</v>
      </c>
      <c r="E59" s="56" t="s">
        <v>276</v>
      </c>
      <c r="F59" s="168" t="s">
        <v>214</v>
      </c>
      <c r="G59" s="168" t="s">
        <v>214</v>
      </c>
      <c r="H59" s="169" t="s">
        <v>2445</v>
      </c>
      <c r="I59" s="399"/>
      <c r="J59" s="57">
        <v>43436</v>
      </c>
      <c r="K59" s="56" t="s">
        <v>1841</v>
      </c>
      <c r="L59" s="56" t="s">
        <v>18</v>
      </c>
      <c r="M59" s="60" t="s">
        <v>20389</v>
      </c>
      <c r="N59" s="56" t="s">
        <v>20390</v>
      </c>
      <c r="O59" s="56" t="s">
        <v>271</v>
      </c>
      <c r="P59" s="56" t="s">
        <v>20391</v>
      </c>
      <c r="Q59" s="61"/>
      <c r="R59" s="353">
        <v>43409</v>
      </c>
      <c r="S59" s="61"/>
      <c r="T59" s="61"/>
      <c r="U59" s="400">
        <v>43434</v>
      </c>
      <c r="V59" s="401"/>
      <c r="W59" s="401">
        <v>15</v>
      </c>
      <c r="X59" s="400">
        <v>43447</v>
      </c>
      <c r="Y59" s="61"/>
      <c r="Z59" s="56" t="s">
        <v>18</v>
      </c>
      <c r="AA59" s="57">
        <v>43447</v>
      </c>
      <c r="AB59" s="75"/>
      <c r="AC59" s="64" t="s">
        <v>14982</v>
      </c>
      <c r="AD59" s="56" t="s">
        <v>79</v>
      </c>
      <c r="AE59" s="61"/>
      <c r="AF59" s="61"/>
      <c r="AG59" s="61"/>
      <c r="AH59" s="67" t="str">
        <v>Nov</v>
      </c>
      <c r="AI59" s="68" t="str">
        <v>Dec</v>
      </c>
      <c r="AJ59" s="69">
        <f t="shared" si="0"/>
        <v>41</v>
      </c>
      <c r="AK59" s="70">
        <f t="shared" si="1"/>
        <v>43436</v>
      </c>
      <c r="AL59" s="71">
        <f t="shared" ca="1" si="2"/>
        <v>-523</v>
      </c>
      <c r="AM59" s="71" t="str">
        <v>2018</v>
      </c>
      <c r="AN59" s="70">
        <f t="shared" si="3"/>
        <v>43416</v>
      </c>
      <c r="AO59" s="70" t="s">
        <v>121</v>
      </c>
    </row>
    <row r="60" spans="1:41" ht="14.4">
      <c r="A60" s="179" t="s">
        <v>20392</v>
      </c>
      <c r="B60" s="56" t="s">
        <v>89</v>
      </c>
      <c r="C60" s="57">
        <v>43420</v>
      </c>
      <c r="D60" s="56" t="s">
        <v>1027</v>
      </c>
      <c r="E60" s="56" t="s">
        <v>112</v>
      </c>
      <c r="F60" s="168" t="s">
        <v>106</v>
      </c>
      <c r="G60" s="168" t="s">
        <v>113</v>
      </c>
      <c r="H60" s="169" t="s">
        <v>112</v>
      </c>
      <c r="I60" s="399"/>
      <c r="J60" s="57">
        <v>43450</v>
      </c>
      <c r="K60" s="56" t="s">
        <v>1946</v>
      </c>
      <c r="L60" s="56" t="s">
        <v>14</v>
      </c>
      <c r="M60" s="60" t="s">
        <v>745</v>
      </c>
      <c r="N60" s="56" t="s">
        <v>20393</v>
      </c>
      <c r="O60" s="56" t="s">
        <v>29</v>
      </c>
      <c r="P60" s="56" t="s">
        <v>20394</v>
      </c>
      <c r="Q60" s="56" t="s">
        <v>116</v>
      </c>
      <c r="R60" s="353">
        <v>43424</v>
      </c>
      <c r="S60" s="61"/>
      <c r="T60" s="61"/>
      <c r="U60" s="402"/>
      <c r="V60" s="66"/>
      <c r="W60" s="66"/>
      <c r="X60" s="402"/>
      <c r="Y60" s="61"/>
      <c r="Z60" s="61"/>
      <c r="AA60" s="57">
        <v>43424</v>
      </c>
      <c r="AB60" s="75"/>
      <c r="AC60" s="64" t="s">
        <v>3090</v>
      </c>
      <c r="AD60" s="56" t="s">
        <v>118</v>
      </c>
      <c r="AE60" s="61"/>
      <c r="AF60" s="61"/>
      <c r="AG60" s="61"/>
      <c r="AH60" s="67" t="str">
        <v>Nov</v>
      </c>
      <c r="AI60" s="68" t="str">
        <v>Nov</v>
      </c>
      <c r="AJ60" s="69">
        <f t="shared" si="0"/>
        <v>4</v>
      </c>
      <c r="AK60" s="70">
        <f t="shared" si="1"/>
        <v>43450</v>
      </c>
      <c r="AL60" s="71">
        <f t="shared" ca="1" si="2"/>
        <v>-509</v>
      </c>
      <c r="AM60" s="71" t="str">
        <v>2018</v>
      </c>
      <c r="AN60" s="70">
        <f t="shared" si="3"/>
        <v>43430</v>
      </c>
      <c r="AO60" s="70" t="s">
        <v>121</v>
      </c>
    </row>
    <row r="61" spans="1:41" ht="14.4">
      <c r="A61" s="179" t="s">
        <v>20395</v>
      </c>
      <c r="B61" s="56" t="s">
        <v>89</v>
      </c>
      <c r="C61" s="57">
        <v>43423</v>
      </c>
      <c r="D61" s="56" t="s">
        <v>1027</v>
      </c>
      <c r="E61" s="56" t="s">
        <v>112</v>
      </c>
      <c r="F61" s="168" t="s">
        <v>106</v>
      </c>
      <c r="G61" s="168" t="s">
        <v>113</v>
      </c>
      <c r="H61" s="169" t="s">
        <v>112</v>
      </c>
      <c r="I61" s="399"/>
      <c r="J61" s="57">
        <v>43453</v>
      </c>
      <c r="K61" s="56" t="s">
        <v>1946</v>
      </c>
      <c r="L61" s="56" t="s">
        <v>14</v>
      </c>
      <c r="M61" s="60" t="s">
        <v>20396</v>
      </c>
      <c r="N61" s="56" t="s">
        <v>20397</v>
      </c>
      <c r="O61" s="56" t="s">
        <v>249</v>
      </c>
      <c r="P61" s="56" t="s">
        <v>20398</v>
      </c>
      <c r="Q61" s="56" t="s">
        <v>116</v>
      </c>
      <c r="R61" s="353">
        <v>43425</v>
      </c>
      <c r="S61" s="61"/>
      <c r="T61" s="61"/>
      <c r="U61" s="402"/>
      <c r="V61" s="66"/>
      <c r="W61" s="66"/>
      <c r="X61" s="402"/>
      <c r="Y61" s="61"/>
      <c r="Z61" s="61"/>
      <c r="AA61" s="57">
        <v>43424</v>
      </c>
      <c r="AB61" s="75"/>
      <c r="AC61" s="64" t="s">
        <v>20399</v>
      </c>
      <c r="AD61" s="56" t="s">
        <v>118</v>
      </c>
      <c r="AE61" s="61"/>
      <c r="AF61" s="61"/>
      <c r="AG61" s="61"/>
      <c r="AH61" s="67" t="str">
        <v>Nov</v>
      </c>
      <c r="AI61" s="68" t="str">
        <v>Nov</v>
      </c>
      <c r="AJ61" s="69">
        <f t="shared" si="0"/>
        <v>1</v>
      </c>
      <c r="AK61" s="70">
        <f t="shared" si="1"/>
        <v>43453</v>
      </c>
      <c r="AL61" s="71">
        <f t="shared" ca="1" si="2"/>
        <v>-506</v>
      </c>
      <c r="AM61" s="71" t="str">
        <v>2018</v>
      </c>
      <c r="AN61" s="70">
        <f t="shared" si="3"/>
        <v>43433</v>
      </c>
      <c r="AO61" s="70" t="s">
        <v>121</v>
      </c>
    </row>
    <row r="62" spans="1:41" ht="14.4">
      <c r="A62" s="179" t="s">
        <v>20400</v>
      </c>
      <c r="B62" s="56" t="s">
        <v>89</v>
      </c>
      <c r="C62" s="57">
        <v>43405</v>
      </c>
      <c r="D62" s="56" t="s">
        <v>131</v>
      </c>
      <c r="E62" s="56" t="s">
        <v>140</v>
      </c>
      <c r="F62" s="168" t="s">
        <v>106</v>
      </c>
      <c r="G62" s="168" t="s">
        <v>107</v>
      </c>
      <c r="H62" s="169" t="s">
        <v>140</v>
      </c>
      <c r="I62" s="399"/>
      <c r="J62" s="57">
        <v>43435</v>
      </c>
      <c r="K62" s="56" t="s">
        <v>18</v>
      </c>
      <c r="L62" s="56" t="s">
        <v>18</v>
      </c>
      <c r="M62" s="60" t="s">
        <v>20401</v>
      </c>
      <c r="N62" s="56" t="s">
        <v>20402</v>
      </c>
      <c r="O62" s="56" t="s">
        <v>172</v>
      </c>
      <c r="P62" s="56" t="s">
        <v>20403</v>
      </c>
      <c r="Q62" s="56" t="s">
        <v>154</v>
      </c>
      <c r="R62" s="353">
        <v>43405</v>
      </c>
      <c r="S62" s="56" t="s">
        <v>108</v>
      </c>
      <c r="T62" s="56" t="s">
        <v>108</v>
      </c>
      <c r="U62" s="100">
        <v>43409</v>
      </c>
      <c r="V62" s="401"/>
      <c r="W62" s="401">
        <v>6.5</v>
      </c>
      <c r="X62" s="56"/>
      <c r="Y62" s="56" t="s">
        <v>108</v>
      </c>
      <c r="Z62" s="56" t="s">
        <v>14</v>
      </c>
      <c r="AA62" s="57">
        <v>43445</v>
      </c>
      <c r="AB62" s="63">
        <v>6</v>
      </c>
      <c r="AC62" s="64" t="s">
        <v>20404</v>
      </c>
      <c r="AD62" s="56" t="s">
        <v>179</v>
      </c>
      <c r="AE62" s="56"/>
      <c r="AF62" s="61"/>
      <c r="AG62" s="61"/>
      <c r="AH62" s="67" t="str">
        <v>Nov</v>
      </c>
      <c r="AI62" s="68" t="str">
        <v>Dec</v>
      </c>
      <c r="AJ62" s="69">
        <f t="shared" si="0"/>
        <v>40</v>
      </c>
      <c r="AK62" s="70">
        <f t="shared" si="1"/>
        <v>43435</v>
      </c>
      <c r="AL62" s="71">
        <f t="shared" ca="1" si="2"/>
        <v>-524</v>
      </c>
      <c r="AM62" s="71" t="str">
        <v>2018</v>
      </c>
      <c r="AN62" s="70">
        <f t="shared" si="3"/>
        <v>43415</v>
      </c>
      <c r="AO62" s="70" t="s">
        <v>121</v>
      </c>
    </row>
    <row r="63" spans="1:41" ht="14.4">
      <c r="A63" s="179" t="s">
        <v>20405</v>
      </c>
      <c r="B63" s="56" t="s">
        <v>89</v>
      </c>
      <c r="C63" s="57">
        <v>43405</v>
      </c>
      <c r="D63" s="56" t="s">
        <v>90</v>
      </c>
      <c r="E63" s="56" t="s">
        <v>140</v>
      </c>
      <c r="F63" s="168" t="s">
        <v>106</v>
      </c>
      <c r="G63" s="168" t="s">
        <v>107</v>
      </c>
      <c r="H63" s="169" t="s">
        <v>140</v>
      </c>
      <c r="I63" s="399"/>
      <c r="J63" s="57">
        <v>43435</v>
      </c>
      <c r="K63" s="56" t="s">
        <v>18</v>
      </c>
      <c r="L63" s="56" t="s">
        <v>18</v>
      </c>
      <c r="M63" s="60" t="s">
        <v>20406</v>
      </c>
      <c r="N63" s="56" t="s">
        <v>20406</v>
      </c>
      <c r="O63" s="56" t="s">
        <v>271</v>
      </c>
      <c r="P63" s="56" t="s">
        <v>20407</v>
      </c>
      <c r="Q63" s="56" t="s">
        <v>17</v>
      </c>
      <c r="R63" s="353">
        <v>43405</v>
      </c>
      <c r="S63" s="56" t="s">
        <v>108</v>
      </c>
      <c r="T63" s="56" t="s">
        <v>108</v>
      </c>
      <c r="U63" s="400">
        <v>43405</v>
      </c>
      <c r="V63" s="56"/>
      <c r="W63" s="56">
        <v>4.25</v>
      </c>
      <c r="X63" s="402"/>
      <c r="Y63" s="56" t="s">
        <v>108</v>
      </c>
      <c r="Z63" s="56" t="s">
        <v>14</v>
      </c>
      <c r="AA63" s="57">
        <v>43452</v>
      </c>
      <c r="AB63" s="63">
        <v>6</v>
      </c>
      <c r="AC63" s="64" t="s">
        <v>20408</v>
      </c>
      <c r="AD63" s="56" t="s">
        <v>179</v>
      </c>
      <c r="AE63" s="56"/>
      <c r="AF63" s="61"/>
      <c r="AG63" s="61"/>
      <c r="AH63" s="67" t="str">
        <v>Nov</v>
      </c>
      <c r="AI63" s="68" t="str">
        <v>Dec</v>
      </c>
      <c r="AJ63" s="69">
        <f t="shared" si="0"/>
        <v>47</v>
      </c>
      <c r="AK63" s="70">
        <f t="shared" si="1"/>
        <v>43435</v>
      </c>
      <c r="AL63" s="71">
        <f t="shared" ca="1" si="2"/>
        <v>-524</v>
      </c>
      <c r="AM63" s="71" t="str">
        <v>2018</v>
      </c>
      <c r="AN63" s="70">
        <f t="shared" si="3"/>
        <v>43415</v>
      </c>
      <c r="AO63" s="70" t="s">
        <v>121</v>
      </c>
    </row>
    <row r="64" spans="1:41" ht="14.4">
      <c r="A64" s="179" t="s">
        <v>20409</v>
      </c>
      <c r="B64" s="56" t="s">
        <v>89</v>
      </c>
      <c r="C64" s="57">
        <v>43420</v>
      </c>
      <c r="D64" s="56" t="s">
        <v>1027</v>
      </c>
      <c r="E64" s="56" t="s">
        <v>112</v>
      </c>
      <c r="F64" s="168" t="s">
        <v>106</v>
      </c>
      <c r="G64" s="168" t="s">
        <v>113</v>
      </c>
      <c r="H64" s="169" t="s">
        <v>112</v>
      </c>
      <c r="I64" s="399"/>
      <c r="J64" s="57">
        <v>43453</v>
      </c>
      <c r="K64" s="56" t="s">
        <v>1946</v>
      </c>
      <c r="L64" s="56" t="s">
        <v>14</v>
      </c>
      <c r="M64" s="60" t="s">
        <v>1001</v>
      </c>
      <c r="N64" s="56" t="s">
        <v>11815</v>
      </c>
      <c r="O64" s="56" t="s">
        <v>44</v>
      </c>
      <c r="P64" s="56" t="s">
        <v>11816</v>
      </c>
      <c r="Q64" s="56" t="s">
        <v>116</v>
      </c>
      <c r="R64" s="353">
        <v>43425</v>
      </c>
      <c r="S64" s="61"/>
      <c r="T64" s="61"/>
      <c r="U64" s="402"/>
      <c r="V64" s="66"/>
      <c r="W64" s="66"/>
      <c r="X64" s="402"/>
      <c r="Y64" s="61"/>
      <c r="Z64" s="61"/>
      <c r="AA64" s="57">
        <v>43425</v>
      </c>
      <c r="AB64" s="75"/>
      <c r="AC64" s="64" t="s">
        <v>257</v>
      </c>
      <c r="AD64" s="56" t="s">
        <v>118</v>
      </c>
      <c r="AE64" s="61"/>
      <c r="AF64" s="61"/>
      <c r="AG64" s="61"/>
      <c r="AH64" s="67" t="str">
        <v>Nov</v>
      </c>
      <c r="AI64" s="68" t="str">
        <v>Nov</v>
      </c>
      <c r="AJ64" s="69">
        <f t="shared" si="0"/>
        <v>5</v>
      </c>
      <c r="AK64" s="70">
        <f t="shared" si="1"/>
        <v>43450</v>
      </c>
      <c r="AL64" s="71">
        <f t="shared" ca="1" si="2"/>
        <v>-509</v>
      </c>
      <c r="AM64" s="71" t="str">
        <v>2018</v>
      </c>
      <c r="AN64" s="70">
        <f t="shared" si="3"/>
        <v>43430</v>
      </c>
      <c r="AO64" s="70" t="s">
        <v>121</v>
      </c>
    </row>
    <row r="65" spans="1:41" ht="14.4">
      <c r="A65" s="179" t="s">
        <v>20410</v>
      </c>
      <c r="B65" s="56" t="s">
        <v>89</v>
      </c>
      <c r="C65" s="57">
        <v>43420</v>
      </c>
      <c r="D65" s="56" t="s">
        <v>1027</v>
      </c>
      <c r="E65" s="56" t="s">
        <v>112</v>
      </c>
      <c r="F65" s="168" t="s">
        <v>106</v>
      </c>
      <c r="G65" s="168" t="s">
        <v>113</v>
      </c>
      <c r="H65" s="169" t="s">
        <v>112</v>
      </c>
      <c r="I65" s="399"/>
      <c r="J65" s="57">
        <v>43450</v>
      </c>
      <c r="K65" s="56" t="s">
        <v>1946</v>
      </c>
      <c r="L65" s="56" t="s">
        <v>18</v>
      </c>
      <c r="M65" s="60" t="s">
        <v>487</v>
      </c>
      <c r="N65" s="56" t="s">
        <v>20411</v>
      </c>
      <c r="O65" s="56" t="s">
        <v>20</v>
      </c>
      <c r="P65" s="56" t="s">
        <v>493</v>
      </c>
      <c r="Q65" s="56" t="s">
        <v>116</v>
      </c>
      <c r="R65" s="406"/>
      <c r="S65" s="61"/>
      <c r="T65" s="61"/>
      <c r="U65" s="400">
        <v>43431</v>
      </c>
      <c r="V65" s="66"/>
      <c r="W65" s="56">
        <v>8.75</v>
      </c>
      <c r="X65" s="400">
        <v>43447</v>
      </c>
      <c r="Y65" s="61"/>
      <c r="Z65" s="56" t="s">
        <v>18</v>
      </c>
      <c r="AA65" s="57">
        <v>43447</v>
      </c>
      <c r="AB65" s="75"/>
      <c r="AC65" s="95"/>
      <c r="AD65" s="56" t="s">
        <v>79</v>
      </c>
      <c r="AE65" s="56" t="s">
        <v>79</v>
      </c>
      <c r="AF65" s="56" t="s">
        <v>18</v>
      </c>
      <c r="AG65" s="56" t="s">
        <v>18</v>
      </c>
      <c r="AH65" s="67" t="str">
        <v>Nov</v>
      </c>
      <c r="AI65" s="68" t="str">
        <v>Dec</v>
      </c>
      <c r="AJ65" s="69">
        <f t="shared" si="0"/>
        <v>27</v>
      </c>
      <c r="AK65" s="70">
        <f t="shared" si="1"/>
        <v>43450</v>
      </c>
      <c r="AL65" s="71">
        <f t="shared" ca="1" si="2"/>
        <v>-509</v>
      </c>
      <c r="AM65" s="71" t="str">
        <v>2018</v>
      </c>
      <c r="AN65" s="70">
        <f t="shared" si="3"/>
        <v>43430</v>
      </c>
      <c r="AO65" s="70" t="s">
        <v>123</v>
      </c>
    </row>
    <row r="66" spans="1:41" ht="14.4">
      <c r="A66" s="179" t="s">
        <v>20412</v>
      </c>
      <c r="B66" s="56" t="s">
        <v>89</v>
      </c>
      <c r="C66" s="57">
        <v>43418</v>
      </c>
      <c r="D66" s="56" t="s">
        <v>90</v>
      </c>
      <c r="E66" s="56" t="s">
        <v>112</v>
      </c>
      <c r="F66" s="168" t="s">
        <v>106</v>
      </c>
      <c r="G66" s="168" t="s">
        <v>113</v>
      </c>
      <c r="H66" s="169" t="s">
        <v>112</v>
      </c>
      <c r="I66" s="399"/>
      <c r="J66" s="57">
        <v>43450</v>
      </c>
      <c r="K66" s="56" t="s">
        <v>18</v>
      </c>
      <c r="L66" s="56" t="s">
        <v>14</v>
      </c>
      <c r="M66" s="60" t="s">
        <v>20413</v>
      </c>
      <c r="N66" s="61"/>
      <c r="O66" s="56" t="s">
        <v>22</v>
      </c>
      <c r="P66" s="56" t="s">
        <v>20414</v>
      </c>
      <c r="Q66" s="56" t="s">
        <v>116</v>
      </c>
      <c r="R66" s="403">
        <v>43420</v>
      </c>
      <c r="S66" s="61"/>
      <c r="T66" s="61"/>
      <c r="U66" s="402"/>
      <c r="V66" s="66"/>
      <c r="W66" s="66"/>
      <c r="X66" s="402"/>
      <c r="Y66" s="61"/>
      <c r="Z66" s="61"/>
      <c r="AA66" s="57">
        <v>43420</v>
      </c>
      <c r="AB66" s="75"/>
      <c r="AC66" s="64" t="s">
        <v>257</v>
      </c>
      <c r="AD66" s="56" t="s">
        <v>118</v>
      </c>
      <c r="AE66" s="61"/>
      <c r="AF66" s="61"/>
      <c r="AG66" s="61"/>
      <c r="AH66" s="67" t="str">
        <v>Nov</v>
      </c>
      <c r="AI66" s="68" t="str">
        <v>Nov</v>
      </c>
      <c r="AJ66" s="69">
        <f t="shared" si="0"/>
        <v>2</v>
      </c>
      <c r="AK66" s="70">
        <f t="shared" si="1"/>
        <v>43448</v>
      </c>
      <c r="AL66" s="71">
        <f t="shared" ca="1" si="2"/>
        <v>-511</v>
      </c>
      <c r="AM66" s="71" t="str">
        <v>2018</v>
      </c>
      <c r="AN66" s="70">
        <f t="shared" si="3"/>
        <v>43428</v>
      </c>
      <c r="AO66" s="70" t="s">
        <v>121</v>
      </c>
    </row>
    <row r="67" spans="1:41" ht="14.4">
      <c r="A67" s="179" t="s">
        <v>20415</v>
      </c>
      <c r="B67" s="56" t="s">
        <v>89</v>
      </c>
      <c r="C67" s="57">
        <v>43409</v>
      </c>
      <c r="D67" s="56" t="s">
        <v>1027</v>
      </c>
      <c r="E67" s="56" t="s">
        <v>112</v>
      </c>
      <c r="F67" s="168" t="s">
        <v>106</v>
      </c>
      <c r="G67" s="168" t="s">
        <v>113</v>
      </c>
      <c r="H67" s="169" t="s">
        <v>112</v>
      </c>
      <c r="I67" s="399"/>
      <c r="J67" s="57">
        <v>43439</v>
      </c>
      <c r="K67" s="56" t="s">
        <v>1841</v>
      </c>
      <c r="L67" s="56" t="s">
        <v>14</v>
      </c>
      <c r="M67" s="60" t="s">
        <v>20416</v>
      </c>
      <c r="N67" s="56" t="s">
        <v>20325</v>
      </c>
      <c r="O67" s="56" t="s">
        <v>271</v>
      </c>
      <c r="P67" s="56" t="s">
        <v>20417</v>
      </c>
      <c r="Q67" s="56" t="s">
        <v>116</v>
      </c>
      <c r="R67" s="406"/>
      <c r="S67" s="61"/>
      <c r="T67" s="61"/>
      <c r="U67" s="402"/>
      <c r="V67" s="66"/>
      <c r="W67" s="66"/>
      <c r="X67" s="402"/>
      <c r="Y67" s="61"/>
      <c r="Z67" s="56" t="s">
        <v>14</v>
      </c>
      <c r="AA67" s="57">
        <v>43411</v>
      </c>
      <c r="AB67" s="75"/>
      <c r="AC67" s="64" t="s">
        <v>20418</v>
      </c>
      <c r="AD67" s="56" t="s">
        <v>118</v>
      </c>
      <c r="AE67" s="61"/>
      <c r="AF67" s="61"/>
      <c r="AG67" s="61"/>
      <c r="AH67" s="67" t="str">
        <v>Nov</v>
      </c>
      <c r="AI67" s="68" t="str">
        <v>Nov</v>
      </c>
      <c r="AJ67" s="69">
        <f t="shared" si="0"/>
        <v>2</v>
      </c>
      <c r="AK67" s="70">
        <f t="shared" si="1"/>
        <v>43439</v>
      </c>
      <c r="AL67" s="71">
        <f t="shared" ca="1" si="2"/>
        <v>-520</v>
      </c>
      <c r="AM67" s="71" t="str">
        <v>2018</v>
      </c>
      <c r="AN67" s="70">
        <f t="shared" si="3"/>
        <v>43419</v>
      </c>
      <c r="AO67" s="70" t="s">
        <v>123</v>
      </c>
    </row>
    <row r="68" spans="1:41" ht="14.4">
      <c r="A68" s="179" t="s">
        <v>20419</v>
      </c>
      <c r="B68" s="56" t="s">
        <v>89</v>
      </c>
      <c r="C68" s="57">
        <v>43406</v>
      </c>
      <c r="D68" s="56" t="s">
        <v>1027</v>
      </c>
      <c r="E68" s="56" t="s">
        <v>112</v>
      </c>
      <c r="F68" s="168" t="s">
        <v>106</v>
      </c>
      <c r="G68" s="168" t="s">
        <v>113</v>
      </c>
      <c r="H68" s="169" t="s">
        <v>112</v>
      </c>
      <c r="I68" s="399"/>
      <c r="J68" s="57">
        <v>43436</v>
      </c>
      <c r="K68" s="56" t="s">
        <v>18</v>
      </c>
      <c r="L68" s="56" t="s">
        <v>14</v>
      </c>
      <c r="M68" s="60" t="s">
        <v>20420</v>
      </c>
      <c r="N68" s="56" t="s">
        <v>20421</v>
      </c>
      <c r="O68" s="61"/>
      <c r="P68" s="56" t="s">
        <v>20422</v>
      </c>
      <c r="Q68" s="56" t="s">
        <v>116</v>
      </c>
      <c r="R68" s="403">
        <v>43411</v>
      </c>
      <c r="S68" s="61"/>
      <c r="T68" s="61"/>
      <c r="U68" s="402"/>
      <c r="V68" s="66"/>
      <c r="W68" s="66"/>
      <c r="X68" s="402"/>
      <c r="Y68" s="61"/>
      <c r="Z68" s="56" t="s">
        <v>14</v>
      </c>
      <c r="AA68" s="57">
        <v>43412</v>
      </c>
      <c r="AB68" s="75"/>
      <c r="AC68" s="64" t="s">
        <v>257</v>
      </c>
      <c r="AD68" s="56" t="s">
        <v>118</v>
      </c>
      <c r="AE68" s="61"/>
      <c r="AF68" s="61"/>
      <c r="AG68" s="61"/>
      <c r="AH68" s="67" t="str">
        <v>Nov</v>
      </c>
      <c r="AI68" s="68" t="str">
        <v>Nov</v>
      </c>
      <c r="AJ68" s="69">
        <f t="shared" si="0"/>
        <v>6</v>
      </c>
      <c r="AK68" s="70">
        <f t="shared" si="1"/>
        <v>43436</v>
      </c>
      <c r="AL68" s="71">
        <f t="shared" ca="1" si="2"/>
        <v>-523</v>
      </c>
      <c r="AM68" s="71" t="str">
        <v>2018</v>
      </c>
      <c r="AN68" s="70">
        <f t="shared" si="3"/>
        <v>43416</v>
      </c>
      <c r="AO68" s="70" t="s">
        <v>121</v>
      </c>
    </row>
    <row r="69" spans="1:41" ht="14.4">
      <c r="A69" s="179" t="s">
        <v>20423</v>
      </c>
      <c r="B69" s="56" t="s">
        <v>89</v>
      </c>
      <c r="C69" s="57">
        <v>43405</v>
      </c>
      <c r="D69" s="56" t="s">
        <v>1027</v>
      </c>
      <c r="E69" s="56" t="s">
        <v>112</v>
      </c>
      <c r="F69" s="168" t="s">
        <v>106</v>
      </c>
      <c r="G69" s="168" t="s">
        <v>113</v>
      </c>
      <c r="H69" s="169" t="s">
        <v>112</v>
      </c>
      <c r="I69" s="399"/>
      <c r="J69" s="57">
        <v>43435</v>
      </c>
      <c r="K69" s="56" t="s">
        <v>18</v>
      </c>
      <c r="L69" s="56" t="s">
        <v>18</v>
      </c>
      <c r="M69" s="60" t="s">
        <v>14420</v>
      </c>
      <c r="N69" s="56" t="s">
        <v>20424</v>
      </c>
      <c r="O69" s="56" t="s">
        <v>172</v>
      </c>
      <c r="P69" s="56" t="s">
        <v>20258</v>
      </c>
      <c r="Q69" s="56" t="s">
        <v>116</v>
      </c>
      <c r="R69" s="406"/>
      <c r="S69" s="61"/>
      <c r="T69" s="61"/>
      <c r="U69" s="400">
        <v>43286</v>
      </c>
      <c r="V69" s="66"/>
      <c r="W69" s="56">
        <v>15.5</v>
      </c>
      <c r="X69" s="402"/>
      <c r="Y69" s="61"/>
      <c r="Z69" s="56" t="s">
        <v>18</v>
      </c>
      <c r="AA69" s="57">
        <v>43107</v>
      </c>
      <c r="AB69" s="75"/>
      <c r="AC69" s="64" t="s">
        <v>20425</v>
      </c>
      <c r="AD69" s="56" t="s">
        <v>79</v>
      </c>
      <c r="AE69" s="56" t="s">
        <v>79</v>
      </c>
      <c r="AF69" s="56" t="s">
        <v>18</v>
      </c>
      <c r="AG69" s="56" t="s">
        <v>18</v>
      </c>
      <c r="AH69" s="67" t="str">
        <v>Nov</v>
      </c>
      <c r="AI69" s="68" t="str">
        <v>Jan</v>
      </c>
      <c r="AJ69" s="69">
        <f t="shared" si="0"/>
        <v>-298</v>
      </c>
      <c r="AK69" s="70">
        <f t="shared" si="1"/>
        <v>43435</v>
      </c>
      <c r="AL69" s="71">
        <f t="shared" ca="1" si="2"/>
        <v>-524</v>
      </c>
      <c r="AM69" s="71" t="str">
        <v>2018</v>
      </c>
      <c r="AN69" s="70">
        <f t="shared" si="3"/>
        <v>43415</v>
      </c>
      <c r="AO69" s="70" t="s">
        <v>123</v>
      </c>
    </row>
    <row r="70" spans="1:41" ht="14.4">
      <c r="A70" s="179" t="s">
        <v>20426</v>
      </c>
      <c r="B70" s="56" t="s">
        <v>89</v>
      </c>
      <c r="C70" s="57">
        <v>43402</v>
      </c>
      <c r="D70" s="56" t="s">
        <v>90</v>
      </c>
      <c r="E70" s="56" t="s">
        <v>327</v>
      </c>
      <c r="F70" s="168" t="s">
        <v>214</v>
      </c>
      <c r="G70" s="168" t="s">
        <v>328</v>
      </c>
      <c r="H70" s="169" t="s">
        <v>327</v>
      </c>
      <c r="I70" s="399"/>
      <c r="J70" s="57">
        <v>43433</v>
      </c>
      <c r="K70" s="61"/>
      <c r="L70" s="56" t="s">
        <v>18</v>
      </c>
      <c r="M70" s="60" t="s">
        <v>20427</v>
      </c>
      <c r="N70" s="56" t="s">
        <v>20428</v>
      </c>
      <c r="O70" s="56" t="s">
        <v>271</v>
      </c>
      <c r="P70" s="56">
        <v>2118046</v>
      </c>
      <c r="Q70" s="56" t="s">
        <v>96</v>
      </c>
      <c r="R70" s="403">
        <v>43402</v>
      </c>
      <c r="S70" s="56" t="s">
        <v>18</v>
      </c>
      <c r="T70" s="61"/>
      <c r="U70" s="402"/>
      <c r="V70" s="66"/>
      <c r="W70" s="66"/>
      <c r="X70" s="402"/>
      <c r="Y70" s="61"/>
      <c r="Z70" s="56" t="s">
        <v>18</v>
      </c>
      <c r="AA70" s="57">
        <v>43430</v>
      </c>
      <c r="AB70" s="75"/>
      <c r="AC70" s="64" t="s">
        <v>437</v>
      </c>
      <c r="AD70" s="56" t="s">
        <v>79</v>
      </c>
      <c r="AE70" s="56"/>
      <c r="AF70" s="61"/>
      <c r="AG70" s="61"/>
      <c r="AH70" s="67" t="str">
        <v>Oct</v>
      </c>
      <c r="AI70" s="68" t="str">
        <v>Nov</v>
      </c>
      <c r="AJ70" s="69">
        <f t="shared" si="0"/>
        <v>28</v>
      </c>
      <c r="AK70" s="70">
        <f t="shared" si="1"/>
        <v>43432</v>
      </c>
      <c r="AL70" s="71">
        <f t="shared" ca="1" si="2"/>
        <v>-527</v>
      </c>
      <c r="AM70" s="71" t="str">
        <v>2018</v>
      </c>
      <c r="AN70" s="70">
        <f t="shared" si="3"/>
        <v>43412</v>
      </c>
      <c r="AO70" s="70" t="s">
        <v>121</v>
      </c>
    </row>
    <row r="71" spans="1:41" ht="14.4">
      <c r="A71" s="179" t="s">
        <v>20429</v>
      </c>
      <c r="B71" s="56" t="s">
        <v>89</v>
      </c>
      <c r="C71" s="57">
        <v>43384</v>
      </c>
      <c r="D71" s="56" t="s">
        <v>1027</v>
      </c>
      <c r="E71" s="56" t="s">
        <v>112</v>
      </c>
      <c r="F71" s="168" t="s">
        <v>106</v>
      </c>
      <c r="G71" s="168" t="s">
        <v>113</v>
      </c>
      <c r="H71" s="169" t="s">
        <v>112</v>
      </c>
      <c r="I71" s="399"/>
      <c r="J71" s="57">
        <v>43415</v>
      </c>
      <c r="K71" s="56" t="s">
        <v>18</v>
      </c>
      <c r="L71" s="56" t="s">
        <v>18</v>
      </c>
      <c r="M71" s="60" t="s">
        <v>20430</v>
      </c>
      <c r="N71" s="56" t="s">
        <v>20431</v>
      </c>
      <c r="O71" s="56" t="s">
        <v>29</v>
      </c>
      <c r="P71" s="56" t="s">
        <v>20432</v>
      </c>
      <c r="Q71" s="56" t="s">
        <v>116</v>
      </c>
      <c r="R71" s="406"/>
      <c r="S71" s="61"/>
      <c r="T71" s="61"/>
      <c r="U71" s="83">
        <v>43405</v>
      </c>
      <c r="V71" s="56"/>
      <c r="W71" s="56">
        <v>14.25</v>
      </c>
      <c r="X71" s="400">
        <v>43405</v>
      </c>
      <c r="Y71" s="61"/>
      <c r="Z71" s="56" t="s">
        <v>18</v>
      </c>
      <c r="AA71" s="57">
        <v>43405</v>
      </c>
      <c r="AB71" s="75"/>
      <c r="AC71" s="95"/>
      <c r="AD71" s="56" t="s">
        <v>79</v>
      </c>
      <c r="AE71" s="56" t="s">
        <v>118</v>
      </c>
      <c r="AF71" s="56" t="s">
        <v>18</v>
      </c>
      <c r="AG71" s="56" t="s">
        <v>18</v>
      </c>
      <c r="AH71" s="67" t="str">
        <v>Oct</v>
      </c>
      <c r="AI71" s="68" t="str">
        <v>Nov</v>
      </c>
      <c r="AJ71" s="69">
        <f t="shared" si="0"/>
        <v>21</v>
      </c>
      <c r="AK71" s="70">
        <f t="shared" si="1"/>
        <v>43414</v>
      </c>
      <c r="AL71" s="71">
        <f t="shared" ca="1" si="2"/>
        <v>-545</v>
      </c>
      <c r="AM71" s="71" t="str">
        <v>2018</v>
      </c>
      <c r="AN71" s="70">
        <f t="shared" si="3"/>
        <v>43394</v>
      </c>
      <c r="AO71" s="70" t="s">
        <v>123</v>
      </c>
    </row>
    <row r="72" spans="1:41" ht="14.4">
      <c r="A72" s="179" t="s">
        <v>20433</v>
      </c>
      <c r="B72" s="56" t="s">
        <v>89</v>
      </c>
      <c r="C72" s="57">
        <v>43397</v>
      </c>
      <c r="D72" s="56" t="s">
        <v>1027</v>
      </c>
      <c r="E72" s="56" t="s">
        <v>140</v>
      </c>
      <c r="F72" s="168" t="s">
        <v>106</v>
      </c>
      <c r="G72" s="168" t="s">
        <v>107</v>
      </c>
      <c r="H72" s="169" t="s">
        <v>140</v>
      </c>
      <c r="I72" s="399"/>
      <c r="J72" s="57">
        <v>43428</v>
      </c>
      <c r="K72" s="56" t="s">
        <v>18</v>
      </c>
      <c r="L72" s="56" t="s">
        <v>18</v>
      </c>
      <c r="M72" s="60" t="s">
        <v>20434</v>
      </c>
      <c r="N72" s="56" t="s">
        <v>20435</v>
      </c>
      <c r="O72" s="56" t="s">
        <v>20</v>
      </c>
      <c r="P72" s="56" t="s">
        <v>20436</v>
      </c>
      <c r="Q72" s="56" t="s">
        <v>17</v>
      </c>
      <c r="R72" s="353">
        <v>43398</v>
      </c>
      <c r="S72" s="56" t="s">
        <v>108</v>
      </c>
      <c r="T72" s="56" t="s">
        <v>108</v>
      </c>
      <c r="U72" s="100">
        <v>43397</v>
      </c>
      <c r="V72" s="401"/>
      <c r="W72" s="401">
        <v>4.5</v>
      </c>
      <c r="X72" s="100">
        <v>43411</v>
      </c>
      <c r="Y72" s="56" t="s">
        <v>108</v>
      </c>
      <c r="Z72" s="56" t="s">
        <v>18</v>
      </c>
      <c r="AA72" s="57">
        <v>43412</v>
      </c>
      <c r="AB72" s="63">
        <v>6</v>
      </c>
      <c r="AC72" s="64" t="s">
        <v>20437</v>
      </c>
      <c r="AD72" s="56" t="s">
        <v>360</v>
      </c>
      <c r="AE72" s="56"/>
      <c r="AF72" s="61"/>
      <c r="AG72" s="61"/>
      <c r="AH72" s="67" t="str">
        <v>Oct</v>
      </c>
      <c r="AI72" s="68" t="str">
        <v>Nov</v>
      </c>
      <c r="AJ72" s="69">
        <f t="shared" si="0"/>
        <v>15</v>
      </c>
      <c r="AK72" s="70">
        <f t="shared" si="1"/>
        <v>43427</v>
      </c>
      <c r="AL72" s="71">
        <f t="shared" ca="1" si="2"/>
        <v>-532</v>
      </c>
      <c r="AM72" s="71" t="str">
        <v>2018</v>
      </c>
      <c r="AN72" s="70">
        <f t="shared" si="3"/>
        <v>43407</v>
      </c>
      <c r="AO72" s="70" t="s">
        <v>121</v>
      </c>
    </row>
    <row r="73" spans="1:41" ht="14.4">
      <c r="A73" s="179" t="s">
        <v>20438</v>
      </c>
      <c r="B73" s="56" t="s">
        <v>89</v>
      </c>
      <c r="C73" s="57">
        <v>43396</v>
      </c>
      <c r="D73" s="56" t="s">
        <v>90</v>
      </c>
      <c r="E73" s="56" t="s">
        <v>276</v>
      </c>
      <c r="F73" s="168" t="s">
        <v>214</v>
      </c>
      <c r="G73" s="168" t="s">
        <v>214</v>
      </c>
      <c r="H73" s="169" t="s">
        <v>2445</v>
      </c>
      <c r="I73" s="399"/>
      <c r="J73" s="57">
        <v>43427</v>
      </c>
      <c r="K73" s="56" t="s">
        <v>18</v>
      </c>
      <c r="L73" s="56" t="s">
        <v>18</v>
      </c>
      <c r="M73" s="60" t="s">
        <v>14314</v>
      </c>
      <c r="N73" s="56" t="s">
        <v>20439</v>
      </c>
      <c r="O73" s="56" t="s">
        <v>249</v>
      </c>
      <c r="P73" s="61"/>
      <c r="Q73" s="61"/>
      <c r="R73" s="353">
        <v>43397</v>
      </c>
      <c r="S73" s="56" t="s">
        <v>108</v>
      </c>
      <c r="T73" s="56" t="s">
        <v>108</v>
      </c>
      <c r="U73" s="56"/>
      <c r="V73" s="56"/>
      <c r="W73" s="56" t="s">
        <v>108</v>
      </c>
      <c r="X73" s="56" t="s">
        <v>108</v>
      </c>
      <c r="Y73" s="61"/>
      <c r="Z73" s="56" t="s">
        <v>14</v>
      </c>
      <c r="AA73" s="57">
        <v>43455</v>
      </c>
      <c r="AB73" s="75"/>
      <c r="AC73" s="64" t="s">
        <v>20440</v>
      </c>
      <c r="AD73" s="56" t="s">
        <v>294</v>
      </c>
      <c r="AE73" s="56"/>
      <c r="AF73" s="61"/>
      <c r="AG73" s="61"/>
      <c r="AH73" s="67" t="str">
        <v>Oct</v>
      </c>
      <c r="AI73" s="68" t="str">
        <v>Dec</v>
      </c>
      <c r="AJ73" s="69">
        <f t="shared" si="0"/>
        <v>59</v>
      </c>
      <c r="AK73" s="70">
        <f t="shared" si="1"/>
        <v>43426</v>
      </c>
      <c r="AL73" s="71">
        <f t="shared" ca="1" si="2"/>
        <v>-533</v>
      </c>
      <c r="AM73" s="71" t="str">
        <v>2018</v>
      </c>
      <c r="AN73" s="70">
        <f t="shared" si="3"/>
        <v>43406</v>
      </c>
      <c r="AO73" s="70" t="s">
        <v>121</v>
      </c>
    </row>
    <row r="74" spans="1:41" ht="14.4">
      <c r="A74" s="179" t="s">
        <v>20441</v>
      </c>
      <c r="B74" s="56" t="s">
        <v>89</v>
      </c>
      <c r="C74" s="57">
        <v>43396</v>
      </c>
      <c r="D74" s="56" t="s">
        <v>90</v>
      </c>
      <c r="E74" s="56" t="s">
        <v>276</v>
      </c>
      <c r="F74" s="168" t="s">
        <v>214</v>
      </c>
      <c r="G74" s="168" t="s">
        <v>214</v>
      </c>
      <c r="H74" s="169" t="s">
        <v>2445</v>
      </c>
      <c r="I74" s="399"/>
      <c r="J74" s="57">
        <v>43427</v>
      </c>
      <c r="K74" s="56" t="s">
        <v>18</v>
      </c>
      <c r="L74" s="56" t="s">
        <v>18</v>
      </c>
      <c r="M74" s="60" t="s">
        <v>14314</v>
      </c>
      <c r="N74" s="56" t="s">
        <v>20439</v>
      </c>
      <c r="O74" s="56" t="s">
        <v>249</v>
      </c>
      <c r="P74" s="56"/>
      <c r="Q74" s="61"/>
      <c r="R74" s="353">
        <v>43397</v>
      </c>
      <c r="S74" s="56" t="s">
        <v>108</v>
      </c>
      <c r="T74" s="56" t="s">
        <v>108</v>
      </c>
      <c r="U74" s="400">
        <v>43447</v>
      </c>
      <c r="V74" s="401"/>
      <c r="W74" s="401">
        <v>472</v>
      </c>
      <c r="X74" s="56" t="s">
        <v>108</v>
      </c>
      <c r="Y74" s="61"/>
      <c r="Z74" s="56" t="s">
        <v>18</v>
      </c>
      <c r="AA74" s="57">
        <v>43455</v>
      </c>
      <c r="AB74" s="75"/>
      <c r="AC74" s="64" t="s">
        <v>20442</v>
      </c>
      <c r="AD74" s="56" t="s">
        <v>79</v>
      </c>
      <c r="AE74" s="56"/>
      <c r="AF74" s="61"/>
      <c r="AG74" s="61"/>
      <c r="AH74" s="67" t="str">
        <v>Oct</v>
      </c>
      <c r="AI74" s="68" t="str">
        <v>Dec</v>
      </c>
      <c r="AJ74" s="69">
        <f t="shared" si="0"/>
        <v>59</v>
      </c>
      <c r="AK74" s="70">
        <f t="shared" si="1"/>
        <v>43426</v>
      </c>
      <c r="AL74" s="71">
        <f t="shared" ca="1" si="2"/>
        <v>-533</v>
      </c>
      <c r="AM74" s="71" t="str">
        <v>2018</v>
      </c>
      <c r="AN74" s="70">
        <f t="shared" si="3"/>
        <v>43406</v>
      </c>
      <c r="AO74" s="70" t="s">
        <v>121</v>
      </c>
    </row>
    <row r="75" spans="1:41" ht="14.4">
      <c r="A75" s="179" t="s">
        <v>20443</v>
      </c>
      <c r="B75" s="56" t="s">
        <v>89</v>
      </c>
      <c r="C75" s="57">
        <v>43404</v>
      </c>
      <c r="D75" s="56" t="s">
        <v>1027</v>
      </c>
      <c r="E75" s="56" t="s">
        <v>112</v>
      </c>
      <c r="F75" s="168" t="s">
        <v>106</v>
      </c>
      <c r="G75" s="168" t="s">
        <v>113</v>
      </c>
      <c r="H75" s="169" t="s">
        <v>112</v>
      </c>
      <c r="I75" s="399"/>
      <c r="J75" s="57">
        <v>43405</v>
      </c>
      <c r="K75" s="56" t="s">
        <v>18</v>
      </c>
      <c r="L75" s="56" t="s">
        <v>14</v>
      </c>
      <c r="M75" s="60" t="s">
        <v>642</v>
      </c>
      <c r="N75" s="56" t="s">
        <v>20444</v>
      </c>
      <c r="O75" s="56" t="s">
        <v>249</v>
      </c>
      <c r="P75" s="56" t="s">
        <v>20445</v>
      </c>
      <c r="Q75" s="56" t="s">
        <v>116</v>
      </c>
      <c r="R75" s="353">
        <v>43406</v>
      </c>
      <c r="S75" s="61"/>
      <c r="T75" s="61"/>
      <c r="U75" s="402"/>
      <c r="V75" s="66"/>
      <c r="W75" s="66"/>
      <c r="X75" s="402"/>
      <c r="Y75" s="61"/>
      <c r="Z75" s="61"/>
      <c r="AA75" s="57">
        <v>43406</v>
      </c>
      <c r="AB75" s="75"/>
      <c r="AC75" s="64" t="s">
        <v>257</v>
      </c>
      <c r="AD75" s="56" t="s">
        <v>118</v>
      </c>
      <c r="AE75" s="61"/>
      <c r="AF75" s="61"/>
      <c r="AG75" s="61"/>
      <c r="AH75" s="67" t="str">
        <v>Oct</v>
      </c>
      <c r="AI75" s="68" t="str">
        <v>Nov</v>
      </c>
      <c r="AJ75" s="69">
        <f t="shared" si="0"/>
        <v>2</v>
      </c>
      <c r="AK75" s="70">
        <f t="shared" si="1"/>
        <v>43434</v>
      </c>
      <c r="AL75" s="71">
        <f t="shared" ca="1" si="2"/>
        <v>-525</v>
      </c>
      <c r="AM75" s="71" t="str">
        <v>2018</v>
      </c>
      <c r="AN75" s="70">
        <f t="shared" si="3"/>
        <v>43414</v>
      </c>
      <c r="AO75" s="70" t="s">
        <v>121</v>
      </c>
    </row>
    <row r="76" spans="1:41" ht="14.4">
      <c r="A76" s="179" t="s">
        <v>20446</v>
      </c>
      <c r="B76" s="56" t="s">
        <v>89</v>
      </c>
      <c r="C76" s="57">
        <v>43396</v>
      </c>
      <c r="D76" s="56" t="s">
        <v>1027</v>
      </c>
      <c r="E76" s="56" t="s">
        <v>140</v>
      </c>
      <c r="F76" s="168" t="s">
        <v>106</v>
      </c>
      <c r="G76" s="168" t="s">
        <v>107</v>
      </c>
      <c r="H76" s="169" t="s">
        <v>140</v>
      </c>
      <c r="I76" s="399"/>
      <c r="J76" s="57">
        <v>43427</v>
      </c>
      <c r="K76" s="56" t="s">
        <v>18</v>
      </c>
      <c r="L76" s="56" t="s">
        <v>14</v>
      </c>
      <c r="M76" s="60" t="s">
        <v>20447</v>
      </c>
      <c r="N76" s="56" t="s">
        <v>20447</v>
      </c>
      <c r="O76" s="56" t="s">
        <v>266</v>
      </c>
      <c r="P76" s="56" t="s">
        <v>108</v>
      </c>
      <c r="Q76" s="56" t="s">
        <v>96</v>
      </c>
      <c r="R76" s="353">
        <v>43396</v>
      </c>
      <c r="S76" s="56" t="s">
        <v>108</v>
      </c>
      <c r="T76" s="56" t="s">
        <v>108</v>
      </c>
      <c r="U76" s="56"/>
      <c r="V76" s="56"/>
      <c r="W76" s="56" t="s">
        <v>108</v>
      </c>
      <c r="X76" s="56"/>
      <c r="Y76" s="56" t="s">
        <v>108</v>
      </c>
      <c r="Z76" s="56" t="s">
        <v>14</v>
      </c>
      <c r="AA76" s="57">
        <v>43397</v>
      </c>
      <c r="AB76" s="63">
        <v>6</v>
      </c>
      <c r="AC76" s="64" t="s">
        <v>20448</v>
      </c>
      <c r="AD76" s="56" t="s">
        <v>224</v>
      </c>
      <c r="AE76" s="56"/>
      <c r="AF76" s="61"/>
      <c r="AG76" s="61"/>
      <c r="AH76" s="67" t="str">
        <v>Oct</v>
      </c>
      <c r="AI76" s="68" t="str">
        <v>Oct</v>
      </c>
      <c r="AJ76" s="69">
        <f t="shared" si="0"/>
        <v>1</v>
      </c>
      <c r="AK76" s="70">
        <f t="shared" si="1"/>
        <v>43426</v>
      </c>
      <c r="AL76" s="71">
        <f t="shared" ca="1" si="2"/>
        <v>-533</v>
      </c>
      <c r="AM76" s="71" t="str">
        <v>2018</v>
      </c>
      <c r="AN76" s="70">
        <f t="shared" si="3"/>
        <v>43406</v>
      </c>
      <c r="AO76" s="70" t="s">
        <v>121</v>
      </c>
    </row>
    <row r="77" spans="1:41" ht="14.4">
      <c r="A77" s="179" t="s">
        <v>20449</v>
      </c>
      <c r="B77" s="56" t="s">
        <v>89</v>
      </c>
      <c r="C77" s="57">
        <v>43404</v>
      </c>
      <c r="D77" s="56" t="s">
        <v>1027</v>
      </c>
      <c r="E77" s="56" t="s">
        <v>112</v>
      </c>
      <c r="F77" s="168" t="s">
        <v>106</v>
      </c>
      <c r="G77" s="168" t="s">
        <v>113</v>
      </c>
      <c r="H77" s="169" t="s">
        <v>112</v>
      </c>
      <c r="I77" s="399"/>
      <c r="J77" s="57">
        <v>43405</v>
      </c>
      <c r="K77" s="56" t="s">
        <v>18</v>
      </c>
      <c r="L77" s="56" t="s">
        <v>18</v>
      </c>
      <c r="M77" s="60" t="s">
        <v>642</v>
      </c>
      <c r="N77" s="56" t="s">
        <v>20450</v>
      </c>
      <c r="O77" s="56" t="s">
        <v>20</v>
      </c>
      <c r="P77" s="56" t="s">
        <v>20451</v>
      </c>
      <c r="Q77" s="56" t="s">
        <v>116</v>
      </c>
      <c r="R77" s="353">
        <v>43406</v>
      </c>
      <c r="S77" s="61"/>
      <c r="T77" s="61"/>
      <c r="U77" s="400"/>
      <c r="V77" s="66"/>
      <c r="W77" s="66"/>
      <c r="X77" s="402"/>
      <c r="Y77" s="61"/>
      <c r="Z77" s="56" t="s">
        <v>14</v>
      </c>
      <c r="AA77" s="57">
        <v>43407</v>
      </c>
      <c r="AB77" s="75"/>
      <c r="AC77" s="95"/>
      <c r="AD77" s="56" t="s">
        <v>118</v>
      </c>
      <c r="AE77" s="61"/>
      <c r="AF77" s="61"/>
      <c r="AG77" s="61"/>
      <c r="AH77" s="67" t="str">
        <v>Oct</v>
      </c>
      <c r="AI77" s="68" t="str">
        <v>Nov</v>
      </c>
      <c r="AJ77" s="69">
        <f t="shared" si="0"/>
        <v>3</v>
      </c>
      <c r="AK77" s="70">
        <f t="shared" si="1"/>
        <v>43434</v>
      </c>
      <c r="AL77" s="71">
        <f t="shared" ca="1" si="2"/>
        <v>-525</v>
      </c>
      <c r="AM77" s="71" t="str">
        <v>2018</v>
      </c>
      <c r="AN77" s="70">
        <f t="shared" si="3"/>
        <v>43414</v>
      </c>
      <c r="AO77" s="70" t="s">
        <v>121</v>
      </c>
    </row>
    <row r="78" spans="1:41" ht="14.4">
      <c r="A78" s="179" t="s">
        <v>20452</v>
      </c>
      <c r="B78" s="56" t="s">
        <v>89</v>
      </c>
      <c r="C78" s="57">
        <v>43402</v>
      </c>
      <c r="D78" s="56" t="s">
        <v>1027</v>
      </c>
      <c r="E78" s="56" t="s">
        <v>112</v>
      </c>
      <c r="F78" s="168" t="s">
        <v>106</v>
      </c>
      <c r="G78" s="168" t="s">
        <v>113</v>
      </c>
      <c r="H78" s="169" t="s">
        <v>112</v>
      </c>
      <c r="I78" s="399"/>
      <c r="J78" s="57">
        <v>43405</v>
      </c>
      <c r="K78" s="56" t="s">
        <v>18</v>
      </c>
      <c r="L78" s="56" t="s">
        <v>14</v>
      </c>
      <c r="M78" s="60" t="s">
        <v>20453</v>
      </c>
      <c r="N78" s="56" t="s">
        <v>20454</v>
      </c>
      <c r="O78" s="56" t="s">
        <v>27</v>
      </c>
      <c r="P78" s="56" t="s">
        <v>20455</v>
      </c>
      <c r="Q78" s="56" t="s">
        <v>116</v>
      </c>
      <c r="R78" s="353">
        <v>43404</v>
      </c>
      <c r="S78" s="61"/>
      <c r="T78" s="61"/>
      <c r="U78" s="402"/>
      <c r="V78" s="66"/>
      <c r="W78" s="66"/>
      <c r="X78" s="402"/>
      <c r="Y78" s="61"/>
      <c r="Z78" s="56" t="s">
        <v>14</v>
      </c>
      <c r="AA78" s="57">
        <v>43405</v>
      </c>
      <c r="AB78" s="75"/>
      <c r="AC78" s="95"/>
      <c r="AD78" s="56" t="s">
        <v>118</v>
      </c>
      <c r="AE78" s="61"/>
      <c r="AF78" s="61"/>
      <c r="AG78" s="61"/>
      <c r="AH78" s="67" t="str">
        <v>Oct</v>
      </c>
      <c r="AI78" s="68" t="str">
        <v>Nov</v>
      </c>
      <c r="AJ78" s="69">
        <f t="shared" si="0"/>
        <v>3</v>
      </c>
      <c r="AK78" s="70">
        <f t="shared" si="1"/>
        <v>43432</v>
      </c>
      <c r="AL78" s="71">
        <f t="shared" ca="1" si="2"/>
        <v>-527</v>
      </c>
      <c r="AM78" s="71" t="str">
        <v>2018</v>
      </c>
      <c r="AN78" s="70">
        <f t="shared" si="3"/>
        <v>43412</v>
      </c>
      <c r="AO78" s="70" t="s">
        <v>121</v>
      </c>
    </row>
    <row r="79" spans="1:41" ht="14.4">
      <c r="A79" s="179" t="s">
        <v>20456</v>
      </c>
      <c r="B79" s="56" t="s">
        <v>89</v>
      </c>
      <c r="C79" s="57">
        <v>43390</v>
      </c>
      <c r="D79" s="56" t="s">
        <v>90</v>
      </c>
      <c r="E79" s="56" t="s">
        <v>140</v>
      </c>
      <c r="F79" s="168" t="s">
        <v>106</v>
      </c>
      <c r="G79" s="168" t="s">
        <v>107</v>
      </c>
      <c r="H79" s="169" t="s">
        <v>140</v>
      </c>
      <c r="I79" s="399"/>
      <c r="J79" s="57">
        <v>43421</v>
      </c>
      <c r="K79" s="56" t="s">
        <v>18</v>
      </c>
      <c r="L79" s="56" t="s">
        <v>18</v>
      </c>
      <c r="M79" s="60" t="s">
        <v>20457</v>
      </c>
      <c r="N79" s="56" t="s">
        <v>20458</v>
      </c>
      <c r="O79" s="56" t="s">
        <v>114</v>
      </c>
      <c r="P79" s="56" t="s">
        <v>1709</v>
      </c>
      <c r="Q79" s="56" t="s">
        <v>17</v>
      </c>
      <c r="R79" s="353">
        <v>43391</v>
      </c>
      <c r="S79" s="56" t="s">
        <v>108</v>
      </c>
      <c r="T79" s="56" t="s">
        <v>108</v>
      </c>
      <c r="U79" s="400">
        <v>43451</v>
      </c>
      <c r="V79" s="56"/>
      <c r="W79" s="56">
        <v>262.25</v>
      </c>
      <c r="X79" s="400">
        <v>43454</v>
      </c>
      <c r="Y79" s="56" t="s">
        <v>108</v>
      </c>
      <c r="Z79" s="56" t="s">
        <v>18</v>
      </c>
      <c r="AA79" s="57">
        <v>43455</v>
      </c>
      <c r="AB79" s="63">
        <v>6</v>
      </c>
      <c r="AC79" s="64" t="s">
        <v>20459</v>
      </c>
      <c r="AD79" s="56" t="s">
        <v>79</v>
      </c>
      <c r="AE79" s="56"/>
      <c r="AF79" s="61"/>
      <c r="AG79" s="61"/>
      <c r="AH79" s="67" t="str">
        <v>Oct</v>
      </c>
      <c r="AI79" s="68" t="str">
        <v>Dec</v>
      </c>
      <c r="AJ79" s="69">
        <f t="shared" si="0"/>
        <v>65</v>
      </c>
      <c r="AK79" s="70">
        <f t="shared" si="1"/>
        <v>43420</v>
      </c>
      <c r="AL79" s="71">
        <f t="shared" ca="1" si="2"/>
        <v>-539</v>
      </c>
      <c r="AM79" s="71" t="str">
        <v>2018</v>
      </c>
      <c r="AN79" s="70">
        <f t="shared" si="3"/>
        <v>43400</v>
      </c>
      <c r="AO79" s="70" t="s">
        <v>121</v>
      </c>
    </row>
    <row r="80" spans="1:41" ht="14.4">
      <c r="A80" s="179" t="s">
        <v>20460</v>
      </c>
      <c r="B80" s="56" t="s">
        <v>89</v>
      </c>
      <c r="C80" s="57">
        <v>43403</v>
      </c>
      <c r="D80" s="56" t="s">
        <v>1027</v>
      </c>
      <c r="E80" s="56" t="s">
        <v>112</v>
      </c>
      <c r="F80" s="168" t="s">
        <v>106</v>
      </c>
      <c r="G80" s="168" t="s">
        <v>113</v>
      </c>
      <c r="H80" s="169" t="s">
        <v>112</v>
      </c>
      <c r="I80" s="399"/>
      <c r="J80" s="57">
        <v>43405</v>
      </c>
      <c r="K80" s="56" t="s">
        <v>18</v>
      </c>
      <c r="L80" s="56" t="s">
        <v>14</v>
      </c>
      <c r="M80" s="60" t="s">
        <v>20461</v>
      </c>
      <c r="N80" s="56" t="s">
        <v>20462</v>
      </c>
      <c r="O80" s="56" t="s">
        <v>37</v>
      </c>
      <c r="P80" s="61"/>
      <c r="Q80" s="56" t="s">
        <v>116</v>
      </c>
      <c r="R80" s="353">
        <v>43404</v>
      </c>
      <c r="S80" s="61"/>
      <c r="T80" s="61"/>
      <c r="U80" s="402"/>
      <c r="V80" s="66"/>
      <c r="W80" s="66"/>
      <c r="X80" s="402"/>
      <c r="Y80" s="56" t="s">
        <v>108</v>
      </c>
      <c r="Z80" s="56" t="s">
        <v>14</v>
      </c>
      <c r="AA80" s="57">
        <v>43404</v>
      </c>
      <c r="AB80" s="75"/>
      <c r="AC80" s="64" t="s">
        <v>994</v>
      </c>
      <c r="AD80" s="56" t="s">
        <v>118</v>
      </c>
      <c r="AE80" s="56" t="s">
        <v>118</v>
      </c>
      <c r="AF80" s="56" t="s">
        <v>14</v>
      </c>
      <c r="AG80" s="56" t="s">
        <v>14</v>
      </c>
      <c r="AH80" s="67" t="str">
        <v>Oct</v>
      </c>
      <c r="AI80" s="68" t="str">
        <v>Oct</v>
      </c>
      <c r="AJ80" s="69">
        <f t="shared" si="0"/>
        <v>1</v>
      </c>
      <c r="AK80" s="70">
        <f t="shared" si="1"/>
        <v>43433</v>
      </c>
      <c r="AL80" s="71">
        <f t="shared" ca="1" si="2"/>
        <v>-526</v>
      </c>
      <c r="AM80" s="71" t="str">
        <v>2018</v>
      </c>
      <c r="AN80" s="70">
        <f t="shared" si="3"/>
        <v>43413</v>
      </c>
      <c r="AO80" s="70" t="s">
        <v>121</v>
      </c>
    </row>
    <row r="81" spans="1:41" ht="14.4">
      <c r="A81" s="179" t="s">
        <v>20463</v>
      </c>
      <c r="B81" s="56" t="s">
        <v>89</v>
      </c>
      <c r="C81" s="57">
        <v>43402</v>
      </c>
      <c r="D81" s="56" t="s">
        <v>1027</v>
      </c>
      <c r="E81" s="56" t="s">
        <v>112</v>
      </c>
      <c r="F81" s="168" t="s">
        <v>106</v>
      </c>
      <c r="G81" s="168" t="s">
        <v>113</v>
      </c>
      <c r="H81" s="169" t="s">
        <v>112</v>
      </c>
      <c r="I81" s="399"/>
      <c r="J81" s="57">
        <v>43405</v>
      </c>
      <c r="K81" s="56" t="s">
        <v>18</v>
      </c>
      <c r="L81" s="56" t="s">
        <v>14</v>
      </c>
      <c r="M81" s="60" t="s">
        <v>20464</v>
      </c>
      <c r="N81" s="56" t="s">
        <v>17559</v>
      </c>
      <c r="O81" s="61"/>
      <c r="P81" s="56" t="s">
        <v>3454</v>
      </c>
      <c r="Q81" s="56" t="s">
        <v>116</v>
      </c>
      <c r="R81" s="353">
        <v>43404</v>
      </c>
      <c r="S81" s="61"/>
      <c r="T81" s="61"/>
      <c r="U81" s="402"/>
      <c r="V81" s="66"/>
      <c r="W81" s="66"/>
      <c r="X81" s="402"/>
      <c r="Y81" s="61"/>
      <c r="Z81" s="56" t="s">
        <v>14</v>
      </c>
      <c r="AA81" s="57">
        <v>43404</v>
      </c>
      <c r="AB81" s="75"/>
      <c r="AC81" s="64" t="s">
        <v>257</v>
      </c>
      <c r="AD81" s="56" t="s">
        <v>118</v>
      </c>
      <c r="AE81" s="61"/>
      <c r="AF81" s="61"/>
      <c r="AG81" s="61"/>
      <c r="AH81" s="67" t="str">
        <v>Oct</v>
      </c>
      <c r="AI81" s="68" t="str">
        <v>Oct</v>
      </c>
      <c r="AJ81" s="69">
        <f t="shared" si="0"/>
        <v>2</v>
      </c>
      <c r="AK81" s="70">
        <f t="shared" si="1"/>
        <v>43432</v>
      </c>
      <c r="AL81" s="71">
        <f t="shared" ca="1" si="2"/>
        <v>-527</v>
      </c>
      <c r="AM81" s="71" t="str">
        <v>2018</v>
      </c>
      <c r="AN81" s="70">
        <f t="shared" si="3"/>
        <v>43412</v>
      </c>
      <c r="AO81" s="70" t="s">
        <v>121</v>
      </c>
    </row>
    <row r="82" spans="1:41" ht="14.4">
      <c r="A82" s="179" t="s">
        <v>20465</v>
      </c>
      <c r="B82" s="56" t="s">
        <v>89</v>
      </c>
      <c r="C82" s="57">
        <v>43402</v>
      </c>
      <c r="D82" s="56" t="s">
        <v>1027</v>
      </c>
      <c r="E82" s="56" t="s">
        <v>112</v>
      </c>
      <c r="F82" s="168" t="s">
        <v>106</v>
      </c>
      <c r="G82" s="168" t="s">
        <v>113</v>
      </c>
      <c r="H82" s="169" t="s">
        <v>112</v>
      </c>
      <c r="I82" s="399"/>
      <c r="J82" s="57">
        <v>43405</v>
      </c>
      <c r="K82" s="56" t="s">
        <v>18</v>
      </c>
      <c r="L82" s="56" t="s">
        <v>14</v>
      </c>
      <c r="M82" s="60" t="s">
        <v>20466</v>
      </c>
      <c r="N82" s="56" t="s">
        <v>20467</v>
      </c>
      <c r="O82" s="61"/>
      <c r="P82" s="56" t="s">
        <v>20468</v>
      </c>
      <c r="Q82" s="56" t="s">
        <v>116</v>
      </c>
      <c r="R82" s="403">
        <v>43404</v>
      </c>
      <c r="S82" s="61"/>
      <c r="T82" s="61"/>
      <c r="U82" s="402"/>
      <c r="V82" s="66"/>
      <c r="W82" s="66"/>
      <c r="X82" s="402"/>
      <c r="Y82" s="61"/>
      <c r="Z82" s="56" t="s">
        <v>14</v>
      </c>
      <c r="AA82" s="57">
        <v>43404</v>
      </c>
      <c r="AB82" s="75"/>
      <c r="AC82" s="64" t="s">
        <v>257</v>
      </c>
      <c r="AD82" s="56" t="s">
        <v>118</v>
      </c>
      <c r="AE82" s="61"/>
      <c r="AF82" s="61"/>
      <c r="AG82" s="61"/>
      <c r="AH82" s="67" t="str">
        <v>Oct</v>
      </c>
      <c r="AI82" s="68" t="str">
        <v>Oct</v>
      </c>
      <c r="AJ82" s="69">
        <f t="shared" si="0"/>
        <v>2</v>
      </c>
      <c r="AK82" s="70">
        <f t="shared" si="1"/>
        <v>43432</v>
      </c>
      <c r="AL82" s="71">
        <f t="shared" ca="1" si="2"/>
        <v>-527</v>
      </c>
      <c r="AM82" s="71" t="str">
        <v>2018</v>
      </c>
      <c r="AN82" s="70">
        <f t="shared" si="3"/>
        <v>43412</v>
      </c>
      <c r="AO82" s="70" t="s">
        <v>121</v>
      </c>
    </row>
    <row r="83" spans="1:41" ht="14.4">
      <c r="A83" s="179" t="s">
        <v>20469</v>
      </c>
      <c r="B83" s="56" t="s">
        <v>89</v>
      </c>
      <c r="C83" s="57">
        <v>43388</v>
      </c>
      <c r="D83" s="56" t="s">
        <v>1027</v>
      </c>
      <c r="E83" s="56" t="s">
        <v>140</v>
      </c>
      <c r="F83" s="168" t="s">
        <v>106</v>
      </c>
      <c r="G83" s="168" t="s">
        <v>107</v>
      </c>
      <c r="H83" s="169" t="s">
        <v>140</v>
      </c>
      <c r="I83" s="399"/>
      <c r="J83" s="57">
        <v>43419</v>
      </c>
      <c r="K83" s="56" t="s">
        <v>18</v>
      </c>
      <c r="L83" s="56" t="s">
        <v>18</v>
      </c>
      <c r="M83" s="60" t="s">
        <v>20470</v>
      </c>
      <c r="N83" s="56" t="s">
        <v>20471</v>
      </c>
      <c r="O83" s="56" t="s">
        <v>37</v>
      </c>
      <c r="P83" s="56" t="s">
        <v>20472</v>
      </c>
      <c r="Q83" s="56" t="s">
        <v>17</v>
      </c>
      <c r="R83" s="403">
        <v>43388</v>
      </c>
      <c r="S83" s="56" t="s">
        <v>108</v>
      </c>
      <c r="T83" s="56" t="s">
        <v>108</v>
      </c>
      <c r="U83" s="216">
        <v>43388</v>
      </c>
      <c r="V83" s="401"/>
      <c r="W83" s="401">
        <v>77</v>
      </c>
      <c r="X83" s="104">
        <v>43395</v>
      </c>
      <c r="Y83" s="56" t="s">
        <v>108</v>
      </c>
      <c r="Z83" s="56" t="s">
        <v>18</v>
      </c>
      <c r="AA83" s="57">
        <v>43399</v>
      </c>
      <c r="AB83" s="63">
        <v>6</v>
      </c>
      <c r="AC83" s="64" t="s">
        <v>20473</v>
      </c>
      <c r="AD83" s="56" t="s">
        <v>79</v>
      </c>
      <c r="AE83" s="56"/>
      <c r="AF83" s="61"/>
      <c r="AG83" s="61"/>
      <c r="AH83" s="67" t="str">
        <v>Oct</v>
      </c>
      <c r="AI83" s="68" t="str">
        <v>Oct</v>
      </c>
      <c r="AJ83" s="69">
        <f t="shared" si="0"/>
        <v>11</v>
      </c>
      <c r="AK83" s="70">
        <f t="shared" si="1"/>
        <v>43418</v>
      </c>
      <c r="AL83" s="71">
        <f t="shared" ca="1" si="2"/>
        <v>-541</v>
      </c>
      <c r="AM83" s="71" t="str">
        <v>2018</v>
      </c>
      <c r="AN83" s="70">
        <f t="shared" si="3"/>
        <v>43398</v>
      </c>
      <c r="AO83" s="70" t="s">
        <v>121</v>
      </c>
    </row>
    <row r="84" spans="1:41" ht="14.4">
      <c r="A84" s="179" t="s">
        <v>20474</v>
      </c>
      <c r="B84" s="56" t="s">
        <v>89</v>
      </c>
      <c r="C84" s="57">
        <v>43371</v>
      </c>
      <c r="D84" s="56" t="s">
        <v>90</v>
      </c>
      <c r="E84" s="56" t="s">
        <v>15779</v>
      </c>
      <c r="F84" s="168" t="s">
        <v>214</v>
      </c>
      <c r="G84" s="168" t="s">
        <v>4271</v>
      </c>
      <c r="H84" s="169" t="s">
        <v>20475</v>
      </c>
      <c r="I84" s="399"/>
      <c r="J84" s="57">
        <v>43401</v>
      </c>
      <c r="K84" s="61"/>
      <c r="L84" s="61"/>
      <c r="M84" s="60" t="s">
        <v>20476</v>
      </c>
      <c r="N84" s="56" t="s">
        <v>20477</v>
      </c>
      <c r="O84" s="56" t="s">
        <v>13</v>
      </c>
      <c r="P84" s="56" t="s">
        <v>20478</v>
      </c>
      <c r="Q84" s="61"/>
      <c r="R84" s="403">
        <v>43384</v>
      </c>
      <c r="S84" s="61"/>
      <c r="T84" s="61"/>
      <c r="U84" s="402"/>
      <c r="V84" s="66"/>
      <c r="W84" s="66"/>
      <c r="X84" s="402"/>
      <c r="Y84" s="61"/>
      <c r="Z84" s="56" t="s">
        <v>18</v>
      </c>
      <c r="AA84" s="57">
        <v>43402</v>
      </c>
      <c r="AB84" s="75"/>
      <c r="AC84" s="64" t="s">
        <v>20479</v>
      </c>
      <c r="AD84" s="56" t="s">
        <v>224</v>
      </c>
      <c r="AE84" s="61"/>
      <c r="AF84" s="61"/>
      <c r="AG84" s="61"/>
      <c r="AH84" s="67" t="str">
        <v>Sep</v>
      </c>
      <c r="AI84" s="68" t="str">
        <v>Oct</v>
      </c>
      <c r="AJ84" s="69">
        <f t="shared" si="0"/>
        <v>31</v>
      </c>
      <c r="AK84" s="70">
        <f t="shared" si="1"/>
        <v>43401</v>
      </c>
      <c r="AL84" s="71">
        <f t="shared" ca="1" si="2"/>
        <v>-558</v>
      </c>
      <c r="AM84" s="71" t="str">
        <v>2018</v>
      </c>
      <c r="AN84" s="70">
        <f t="shared" si="3"/>
        <v>43381</v>
      </c>
      <c r="AO84" s="70" t="s">
        <v>121</v>
      </c>
    </row>
    <row r="85" spans="1:41" ht="14.4">
      <c r="A85" s="179" t="s">
        <v>20480</v>
      </c>
      <c r="B85" s="56" t="s">
        <v>89</v>
      </c>
      <c r="C85" s="57">
        <v>43371</v>
      </c>
      <c r="D85" s="56" t="s">
        <v>90</v>
      </c>
      <c r="E85" s="56" t="s">
        <v>15779</v>
      </c>
      <c r="F85" s="168" t="s">
        <v>214</v>
      </c>
      <c r="G85" s="168" t="s">
        <v>20481</v>
      </c>
      <c r="H85" s="169" t="s">
        <v>20482</v>
      </c>
      <c r="I85" s="399"/>
      <c r="J85" s="57">
        <v>43401</v>
      </c>
      <c r="K85" s="56" t="s">
        <v>1841</v>
      </c>
      <c r="L85" s="56" t="s">
        <v>18</v>
      </c>
      <c r="M85" s="60" t="s">
        <v>20483</v>
      </c>
      <c r="N85" s="61"/>
      <c r="O85" s="56" t="s">
        <v>249</v>
      </c>
      <c r="P85" s="56">
        <v>223459</v>
      </c>
      <c r="Q85" s="61"/>
      <c r="R85" s="353">
        <v>43384</v>
      </c>
      <c r="S85" s="61"/>
      <c r="T85" s="61"/>
      <c r="U85" s="400">
        <v>43391</v>
      </c>
      <c r="V85" s="56"/>
      <c r="W85" s="56">
        <v>25.75</v>
      </c>
      <c r="X85" s="400">
        <v>43399</v>
      </c>
      <c r="Y85" s="61"/>
      <c r="Z85" s="56" t="s">
        <v>18</v>
      </c>
      <c r="AA85" s="57">
        <v>43402</v>
      </c>
      <c r="AB85" s="75"/>
      <c r="AC85" s="64" t="s">
        <v>20484</v>
      </c>
      <c r="AD85" s="56" t="s">
        <v>79</v>
      </c>
      <c r="AE85" s="61"/>
      <c r="AF85" s="61"/>
      <c r="AG85" s="61"/>
      <c r="AH85" s="67" t="str">
        <v>Sep</v>
      </c>
      <c r="AI85" s="68" t="str">
        <v>Oct</v>
      </c>
      <c r="AJ85" s="69">
        <f t="shared" si="0"/>
        <v>31</v>
      </c>
      <c r="AK85" s="70">
        <f t="shared" si="1"/>
        <v>43401</v>
      </c>
      <c r="AL85" s="71">
        <f t="shared" ca="1" si="2"/>
        <v>-558</v>
      </c>
      <c r="AM85" s="71" t="str">
        <v>2018</v>
      </c>
      <c r="AN85" s="70">
        <f t="shared" si="3"/>
        <v>43381</v>
      </c>
      <c r="AO85" s="70" t="s">
        <v>121</v>
      </c>
    </row>
    <row r="86" spans="1:41" ht="14.4">
      <c r="A86" s="179" t="s">
        <v>20485</v>
      </c>
      <c r="B86" s="56" t="s">
        <v>89</v>
      </c>
      <c r="C86" s="57">
        <v>43371</v>
      </c>
      <c r="D86" s="56" t="s">
        <v>90</v>
      </c>
      <c r="E86" s="56" t="s">
        <v>15779</v>
      </c>
      <c r="F86" s="168" t="s">
        <v>214</v>
      </c>
      <c r="G86" s="168" t="s">
        <v>214</v>
      </c>
      <c r="H86" s="169" t="s">
        <v>20486</v>
      </c>
      <c r="I86" s="399"/>
      <c r="J86" s="57">
        <v>43401</v>
      </c>
      <c r="K86" s="61"/>
      <c r="L86" s="61"/>
      <c r="M86" s="60" t="s">
        <v>20487</v>
      </c>
      <c r="N86" s="61"/>
      <c r="O86" s="61"/>
      <c r="P86" s="61"/>
      <c r="Q86" s="61"/>
      <c r="R86" s="353">
        <v>43384</v>
      </c>
      <c r="S86" s="56" t="s">
        <v>108</v>
      </c>
      <c r="T86" s="56" t="s">
        <v>20488</v>
      </c>
      <c r="U86" s="56"/>
      <c r="V86" s="56"/>
      <c r="W86" s="56" t="s">
        <v>108</v>
      </c>
      <c r="X86" s="56" t="s">
        <v>108</v>
      </c>
      <c r="Y86" s="61"/>
      <c r="Z86" s="56" t="s">
        <v>14</v>
      </c>
      <c r="AA86" s="57">
        <v>43392</v>
      </c>
      <c r="AB86" s="75"/>
      <c r="AC86" s="64" t="s">
        <v>20489</v>
      </c>
      <c r="AD86" s="56" t="s">
        <v>118</v>
      </c>
      <c r="AE86" s="56"/>
      <c r="AF86" s="61"/>
      <c r="AG86" s="61"/>
      <c r="AH86" s="67" t="str">
        <v>Sep</v>
      </c>
      <c r="AI86" s="68" t="str">
        <v>Oct</v>
      </c>
      <c r="AJ86" s="69">
        <f t="shared" si="0"/>
        <v>21</v>
      </c>
      <c r="AK86" s="70">
        <f t="shared" si="1"/>
        <v>43401</v>
      </c>
      <c r="AL86" s="71">
        <f t="shared" ca="1" si="2"/>
        <v>-558</v>
      </c>
      <c r="AM86" s="71" t="str">
        <v>2018</v>
      </c>
      <c r="AN86" s="70">
        <f t="shared" si="3"/>
        <v>43381</v>
      </c>
      <c r="AO86" s="70" t="s">
        <v>121</v>
      </c>
    </row>
    <row r="87" spans="1:41" ht="14.4">
      <c r="A87" s="179" t="s">
        <v>20490</v>
      </c>
      <c r="B87" s="56" t="s">
        <v>89</v>
      </c>
      <c r="C87" s="57">
        <v>43375</v>
      </c>
      <c r="D87" s="56" t="s">
        <v>1027</v>
      </c>
      <c r="E87" s="56" t="s">
        <v>276</v>
      </c>
      <c r="F87" s="168" t="s">
        <v>214</v>
      </c>
      <c r="G87" s="168" t="s">
        <v>214</v>
      </c>
      <c r="H87" s="169" t="s">
        <v>2445</v>
      </c>
      <c r="I87" s="399"/>
      <c r="J87" s="57">
        <v>43406</v>
      </c>
      <c r="K87" s="61"/>
      <c r="L87" s="61"/>
      <c r="M87" s="60" t="s">
        <v>20491</v>
      </c>
      <c r="N87" s="56" t="s">
        <v>20492</v>
      </c>
      <c r="O87" s="56" t="s">
        <v>29</v>
      </c>
      <c r="P87" s="56" t="s">
        <v>20493</v>
      </c>
      <c r="Q87" s="61"/>
      <c r="R87" s="353">
        <v>43382</v>
      </c>
      <c r="S87" s="61"/>
      <c r="T87" s="61"/>
      <c r="U87" s="402"/>
      <c r="V87" s="66"/>
      <c r="W87" s="66"/>
      <c r="X87" s="402"/>
      <c r="Y87" s="61"/>
      <c r="Z87" s="56" t="s">
        <v>18</v>
      </c>
      <c r="AA87" s="57">
        <v>43398</v>
      </c>
      <c r="AB87" s="75"/>
      <c r="AC87" s="64" t="s">
        <v>20494</v>
      </c>
      <c r="AD87" s="56" t="s">
        <v>79</v>
      </c>
      <c r="AE87" s="56"/>
      <c r="AF87" s="61"/>
      <c r="AG87" s="61"/>
      <c r="AH87" s="67" t="str">
        <v>Oct</v>
      </c>
      <c r="AI87" s="68" t="str">
        <v>Oct</v>
      </c>
      <c r="AJ87" s="69">
        <f t="shared" si="0"/>
        <v>23</v>
      </c>
      <c r="AK87" s="70">
        <f t="shared" si="1"/>
        <v>43405</v>
      </c>
      <c r="AL87" s="71">
        <f t="shared" ca="1" si="2"/>
        <v>-554</v>
      </c>
      <c r="AM87" s="71" t="str">
        <v>2018</v>
      </c>
      <c r="AN87" s="70">
        <f t="shared" si="3"/>
        <v>43385</v>
      </c>
      <c r="AO87" s="70" t="s">
        <v>121</v>
      </c>
    </row>
    <row r="88" spans="1:41" ht="14.4">
      <c r="A88" s="179" t="s">
        <v>20495</v>
      </c>
      <c r="B88" s="56" t="s">
        <v>89</v>
      </c>
      <c r="C88" s="57">
        <v>43363</v>
      </c>
      <c r="D88" s="56" t="s">
        <v>90</v>
      </c>
      <c r="E88" s="56" t="s">
        <v>15779</v>
      </c>
      <c r="F88" s="168" t="s">
        <v>214</v>
      </c>
      <c r="G88" s="168" t="s">
        <v>214</v>
      </c>
      <c r="H88" s="169" t="s">
        <v>2445</v>
      </c>
      <c r="I88" s="399"/>
      <c r="J88" s="57">
        <v>43393</v>
      </c>
      <c r="K88" s="61"/>
      <c r="L88" s="56" t="s">
        <v>18</v>
      </c>
      <c r="M88" s="60" t="s">
        <v>20496</v>
      </c>
      <c r="N88" s="56" t="s">
        <v>20497</v>
      </c>
      <c r="O88" s="61"/>
      <c r="P88" s="61"/>
      <c r="Q88" s="61"/>
      <c r="R88" s="353">
        <v>43378</v>
      </c>
      <c r="S88" s="56" t="s">
        <v>14</v>
      </c>
      <c r="T88" s="56" t="s">
        <v>18</v>
      </c>
      <c r="U88" s="56"/>
      <c r="V88" s="56"/>
      <c r="W88" s="56" t="s">
        <v>108</v>
      </c>
      <c r="X88" s="56" t="s">
        <v>108</v>
      </c>
      <c r="Y88" s="56" t="s">
        <v>200</v>
      </c>
      <c r="Z88" s="56" t="s">
        <v>14</v>
      </c>
      <c r="AA88" s="57">
        <v>43398</v>
      </c>
      <c r="AB88" s="75"/>
      <c r="AC88" s="64" t="s">
        <v>20498</v>
      </c>
      <c r="AD88" s="56" t="s">
        <v>633</v>
      </c>
      <c r="AE88" s="61"/>
      <c r="AF88" s="61"/>
      <c r="AG88" s="61"/>
      <c r="AH88" s="67" t="str">
        <v>Sep</v>
      </c>
      <c r="AI88" s="68" t="str">
        <v>Oct</v>
      </c>
      <c r="AJ88" s="69">
        <f t="shared" si="0"/>
        <v>35</v>
      </c>
      <c r="AK88" s="70">
        <f t="shared" si="1"/>
        <v>43393</v>
      </c>
      <c r="AL88" s="71">
        <f t="shared" ca="1" si="2"/>
        <v>-566</v>
      </c>
      <c r="AM88" s="71" t="str">
        <v>2018</v>
      </c>
      <c r="AN88" s="70">
        <f t="shared" si="3"/>
        <v>43373</v>
      </c>
      <c r="AO88" s="70" t="s">
        <v>121</v>
      </c>
    </row>
    <row r="89" spans="1:41" ht="14.4">
      <c r="A89" s="179" t="s">
        <v>20499</v>
      </c>
      <c r="B89" s="56" t="s">
        <v>89</v>
      </c>
      <c r="C89" s="57">
        <v>43402</v>
      </c>
      <c r="D89" s="56" t="s">
        <v>1027</v>
      </c>
      <c r="E89" s="56" t="s">
        <v>112</v>
      </c>
      <c r="F89" s="168" t="s">
        <v>106</v>
      </c>
      <c r="G89" s="168" t="s">
        <v>113</v>
      </c>
      <c r="H89" s="169" t="s">
        <v>112</v>
      </c>
      <c r="I89" s="399"/>
      <c r="J89" s="57">
        <v>43405</v>
      </c>
      <c r="K89" s="56" t="s">
        <v>18</v>
      </c>
      <c r="L89" s="56" t="s">
        <v>14</v>
      </c>
      <c r="M89" s="60" t="s">
        <v>1277</v>
      </c>
      <c r="N89" s="56" t="s">
        <v>20500</v>
      </c>
      <c r="O89" s="61"/>
      <c r="P89" s="56" t="s">
        <v>1282</v>
      </c>
      <c r="Q89" s="56" t="s">
        <v>116</v>
      </c>
      <c r="R89" s="353">
        <v>43404</v>
      </c>
      <c r="S89" s="61"/>
      <c r="T89" s="61"/>
      <c r="U89" s="402"/>
      <c r="V89" s="66"/>
      <c r="W89" s="66"/>
      <c r="X89" s="402"/>
      <c r="Y89" s="61"/>
      <c r="Z89" s="61"/>
      <c r="AA89" s="57">
        <v>43404</v>
      </c>
      <c r="AB89" s="75"/>
      <c r="AC89" s="64" t="s">
        <v>257</v>
      </c>
      <c r="AD89" s="56" t="s">
        <v>118</v>
      </c>
      <c r="AE89" s="61"/>
      <c r="AF89" s="61"/>
      <c r="AG89" s="61"/>
      <c r="AH89" s="67" t="str">
        <v>Oct</v>
      </c>
      <c r="AI89" s="68" t="str">
        <v>Oct</v>
      </c>
      <c r="AJ89" s="69">
        <f t="shared" si="0"/>
        <v>2</v>
      </c>
      <c r="AK89" s="70">
        <f t="shared" si="1"/>
        <v>43432</v>
      </c>
      <c r="AL89" s="71">
        <f t="shared" ca="1" si="2"/>
        <v>-527</v>
      </c>
      <c r="AM89" s="71" t="str">
        <v>2018</v>
      </c>
      <c r="AN89" s="70">
        <f t="shared" si="3"/>
        <v>43412</v>
      </c>
      <c r="AO89" s="70" t="s">
        <v>121</v>
      </c>
    </row>
    <row r="90" spans="1:41" ht="14.4">
      <c r="A90" s="179" t="s">
        <v>20501</v>
      </c>
      <c r="B90" s="56" t="s">
        <v>89</v>
      </c>
      <c r="C90" s="100">
        <v>43402</v>
      </c>
      <c r="D90" s="56" t="s">
        <v>1027</v>
      </c>
      <c r="E90" s="56" t="s">
        <v>112</v>
      </c>
      <c r="F90" s="168" t="s">
        <v>106</v>
      </c>
      <c r="G90" s="168" t="s">
        <v>113</v>
      </c>
      <c r="H90" s="169" t="s">
        <v>112</v>
      </c>
      <c r="I90" s="399"/>
      <c r="J90" s="57">
        <v>43433</v>
      </c>
      <c r="K90" s="56" t="s">
        <v>18</v>
      </c>
      <c r="L90" s="56" t="s">
        <v>18</v>
      </c>
      <c r="M90" s="60" t="s">
        <v>20502</v>
      </c>
      <c r="N90" s="56" t="s">
        <v>20503</v>
      </c>
      <c r="O90" s="56" t="s">
        <v>172</v>
      </c>
      <c r="P90" s="56" t="s">
        <v>20258</v>
      </c>
      <c r="Q90" s="56" t="s">
        <v>116</v>
      </c>
      <c r="R90" s="66"/>
      <c r="S90" s="61"/>
      <c r="T90" s="61"/>
      <c r="U90" s="400">
        <v>43286</v>
      </c>
      <c r="V90" s="66"/>
      <c r="W90" s="56">
        <v>15.5</v>
      </c>
      <c r="X90" s="402"/>
      <c r="Y90" s="61"/>
      <c r="Z90" s="56" t="s">
        <v>18</v>
      </c>
      <c r="AA90" s="57">
        <v>43424</v>
      </c>
      <c r="AB90" s="75"/>
      <c r="AC90" s="64" t="s">
        <v>20504</v>
      </c>
      <c r="AD90" s="56" t="s">
        <v>79</v>
      </c>
      <c r="AE90" s="56" t="s">
        <v>79</v>
      </c>
      <c r="AF90" s="56" t="s">
        <v>18</v>
      </c>
      <c r="AG90" s="56" t="s">
        <v>18</v>
      </c>
      <c r="AH90" s="67" t="str">
        <v>Oct</v>
      </c>
      <c r="AI90" s="68" t="str">
        <v>Nov</v>
      </c>
      <c r="AJ90" s="69">
        <f t="shared" si="0"/>
        <v>22</v>
      </c>
      <c r="AK90" s="70">
        <f t="shared" si="1"/>
        <v>43432</v>
      </c>
      <c r="AL90" s="71">
        <f t="shared" ca="1" si="2"/>
        <v>-527</v>
      </c>
      <c r="AM90" s="71" t="str">
        <v>2018</v>
      </c>
      <c r="AN90" s="70">
        <f t="shared" si="3"/>
        <v>43412</v>
      </c>
      <c r="AO90" s="70" t="s">
        <v>123</v>
      </c>
    </row>
    <row r="91" spans="1:41" ht="14.4">
      <c r="A91" s="179" t="s">
        <v>20505</v>
      </c>
      <c r="B91" s="56" t="s">
        <v>89</v>
      </c>
      <c r="C91" s="57">
        <v>43402</v>
      </c>
      <c r="D91" s="56" t="s">
        <v>1027</v>
      </c>
      <c r="E91" s="56" t="s">
        <v>112</v>
      </c>
      <c r="F91" s="168" t="s">
        <v>106</v>
      </c>
      <c r="G91" s="168" t="s">
        <v>113</v>
      </c>
      <c r="H91" s="169" t="s">
        <v>112</v>
      </c>
      <c r="I91" s="399"/>
      <c r="J91" s="57">
        <v>43405</v>
      </c>
      <c r="K91" s="56" t="s">
        <v>18</v>
      </c>
      <c r="L91" s="56" t="s">
        <v>14</v>
      </c>
      <c r="M91" s="60" t="s">
        <v>642</v>
      </c>
      <c r="N91" s="56" t="s">
        <v>8837</v>
      </c>
      <c r="O91" s="56" t="s">
        <v>22</v>
      </c>
      <c r="P91" s="56" t="s">
        <v>1714</v>
      </c>
      <c r="Q91" s="56" t="s">
        <v>116</v>
      </c>
      <c r="R91" s="353">
        <v>43404</v>
      </c>
      <c r="S91" s="61"/>
      <c r="T91" s="61"/>
      <c r="U91" s="402"/>
      <c r="V91" s="66"/>
      <c r="W91" s="66"/>
      <c r="X91" s="402"/>
      <c r="Y91" s="61"/>
      <c r="Z91" s="61"/>
      <c r="AA91" s="57">
        <v>43404</v>
      </c>
      <c r="AB91" s="75"/>
      <c r="AC91" s="64" t="s">
        <v>257</v>
      </c>
      <c r="AD91" s="56" t="s">
        <v>118</v>
      </c>
      <c r="AE91" s="61"/>
      <c r="AF91" s="61"/>
      <c r="AG91" s="61"/>
      <c r="AH91" s="67" t="str">
        <v>Oct</v>
      </c>
      <c r="AI91" s="68" t="str">
        <v>Oct</v>
      </c>
      <c r="AJ91" s="69">
        <f t="shared" si="0"/>
        <v>2</v>
      </c>
      <c r="AK91" s="70">
        <f t="shared" si="1"/>
        <v>43432</v>
      </c>
      <c r="AL91" s="71">
        <f t="shared" ca="1" si="2"/>
        <v>-527</v>
      </c>
      <c r="AM91" s="71" t="str">
        <v>2018</v>
      </c>
      <c r="AN91" s="70">
        <f t="shared" si="3"/>
        <v>43412</v>
      </c>
      <c r="AO91" s="70" t="s">
        <v>121</v>
      </c>
    </row>
    <row r="92" spans="1:41" ht="14.4">
      <c r="A92" s="179" t="s">
        <v>20506</v>
      </c>
      <c r="B92" s="56" t="s">
        <v>89</v>
      </c>
      <c r="C92" s="57">
        <v>43398</v>
      </c>
      <c r="D92" s="56" t="s">
        <v>1027</v>
      </c>
      <c r="E92" s="56" t="s">
        <v>112</v>
      </c>
      <c r="F92" s="168" t="s">
        <v>106</v>
      </c>
      <c r="G92" s="168" t="s">
        <v>113</v>
      </c>
      <c r="H92" s="169" t="s">
        <v>112</v>
      </c>
      <c r="I92" s="399"/>
      <c r="J92" s="57">
        <v>43429</v>
      </c>
      <c r="K92" s="56" t="s">
        <v>18</v>
      </c>
      <c r="L92" s="56" t="s">
        <v>18</v>
      </c>
      <c r="M92" s="60" t="s">
        <v>20507</v>
      </c>
      <c r="N92" s="56" t="s">
        <v>20508</v>
      </c>
      <c r="O92" s="61"/>
      <c r="P92" s="56" t="s">
        <v>12507</v>
      </c>
      <c r="Q92" s="56" t="s">
        <v>116</v>
      </c>
      <c r="R92" s="66"/>
      <c r="S92" s="61"/>
      <c r="T92" s="61"/>
      <c r="U92" s="402"/>
      <c r="V92" s="66"/>
      <c r="W92" s="66"/>
      <c r="X92" s="402"/>
      <c r="Y92" s="61"/>
      <c r="Z92" s="61"/>
      <c r="AA92" s="57">
        <v>43402</v>
      </c>
      <c r="AB92" s="75"/>
      <c r="AC92" s="64" t="s">
        <v>257</v>
      </c>
      <c r="AD92" s="56" t="s">
        <v>118</v>
      </c>
      <c r="AE92" s="61"/>
      <c r="AF92" s="61"/>
      <c r="AG92" s="61"/>
      <c r="AH92" s="67" t="str">
        <v>Oct</v>
      </c>
      <c r="AI92" s="68" t="str">
        <v>Oct</v>
      </c>
      <c r="AJ92" s="69">
        <f t="shared" si="0"/>
        <v>4</v>
      </c>
      <c r="AK92" s="70">
        <f t="shared" si="1"/>
        <v>43428</v>
      </c>
      <c r="AL92" s="71">
        <f t="shared" ca="1" si="2"/>
        <v>-531</v>
      </c>
      <c r="AM92" s="71" t="str">
        <v>2018</v>
      </c>
      <c r="AN92" s="70">
        <f t="shared" si="3"/>
        <v>43408</v>
      </c>
      <c r="AO92" s="70" t="s">
        <v>123</v>
      </c>
    </row>
    <row r="93" spans="1:41" ht="14.4">
      <c r="A93" s="179" t="s">
        <v>20509</v>
      </c>
      <c r="B93" s="56" t="s">
        <v>89</v>
      </c>
      <c r="C93" s="57">
        <v>43395</v>
      </c>
      <c r="D93" s="56" t="s">
        <v>1027</v>
      </c>
      <c r="E93" s="56" t="s">
        <v>112</v>
      </c>
      <c r="F93" s="168" t="s">
        <v>106</v>
      </c>
      <c r="G93" s="168" t="s">
        <v>113</v>
      </c>
      <c r="H93" s="169" t="s">
        <v>112</v>
      </c>
      <c r="I93" s="399"/>
      <c r="J93" s="57">
        <v>43426</v>
      </c>
      <c r="K93" s="56" t="s">
        <v>18</v>
      </c>
      <c r="L93" s="56" t="s">
        <v>14</v>
      </c>
      <c r="M93" s="60" t="s">
        <v>20510</v>
      </c>
      <c r="N93" s="56" t="s">
        <v>20511</v>
      </c>
      <c r="O93" s="61"/>
      <c r="P93" s="56" t="s">
        <v>20512</v>
      </c>
      <c r="Q93" s="56" t="s">
        <v>116</v>
      </c>
      <c r="R93" s="353">
        <v>43402</v>
      </c>
      <c r="S93" s="61"/>
      <c r="T93" s="61"/>
      <c r="U93" s="402"/>
      <c r="V93" s="66"/>
      <c r="W93" s="66"/>
      <c r="X93" s="402"/>
      <c r="Y93" s="61"/>
      <c r="Z93" s="61"/>
      <c r="AA93" s="57">
        <v>43402</v>
      </c>
      <c r="AB93" s="75"/>
      <c r="AC93" s="64" t="s">
        <v>257</v>
      </c>
      <c r="AD93" s="56" t="s">
        <v>118</v>
      </c>
      <c r="AE93" s="61"/>
      <c r="AF93" s="61"/>
      <c r="AG93" s="61"/>
      <c r="AH93" s="67" t="str">
        <v>Oct</v>
      </c>
      <c r="AI93" s="68" t="str">
        <v>Oct</v>
      </c>
      <c r="AJ93" s="69">
        <f t="shared" si="0"/>
        <v>7</v>
      </c>
      <c r="AK93" s="70">
        <f t="shared" si="1"/>
        <v>43425</v>
      </c>
      <c r="AL93" s="71">
        <f t="shared" ca="1" si="2"/>
        <v>-534</v>
      </c>
      <c r="AM93" s="71" t="str">
        <v>2018</v>
      </c>
      <c r="AN93" s="70">
        <f t="shared" si="3"/>
        <v>43405</v>
      </c>
      <c r="AO93" s="70" t="s">
        <v>121</v>
      </c>
    </row>
    <row r="94" spans="1:41" ht="14.4">
      <c r="A94" s="179" t="s">
        <v>20513</v>
      </c>
      <c r="B94" s="56" t="s">
        <v>89</v>
      </c>
      <c r="C94" s="57">
        <v>43396</v>
      </c>
      <c r="D94" s="56" t="s">
        <v>1027</v>
      </c>
      <c r="E94" s="56" t="s">
        <v>112</v>
      </c>
      <c r="F94" s="168" t="s">
        <v>106</v>
      </c>
      <c r="G94" s="168" t="s">
        <v>113</v>
      </c>
      <c r="H94" s="169" t="s">
        <v>112</v>
      </c>
      <c r="I94" s="399"/>
      <c r="J94" s="57">
        <v>43427</v>
      </c>
      <c r="K94" s="56" t="s">
        <v>18</v>
      </c>
      <c r="L94" s="56" t="s">
        <v>14</v>
      </c>
      <c r="M94" s="60" t="s">
        <v>3658</v>
      </c>
      <c r="N94" s="56" t="s">
        <v>20514</v>
      </c>
      <c r="O94" s="56" t="s">
        <v>33</v>
      </c>
      <c r="P94" s="56" t="s">
        <v>20515</v>
      </c>
      <c r="Q94" s="56" t="s">
        <v>116</v>
      </c>
      <c r="R94" s="66"/>
      <c r="S94" s="61"/>
      <c r="T94" s="61"/>
      <c r="U94" s="402"/>
      <c r="V94" s="66"/>
      <c r="W94" s="66"/>
      <c r="X94" s="402"/>
      <c r="Y94" s="61"/>
      <c r="Z94" s="56" t="s">
        <v>14</v>
      </c>
      <c r="AA94" s="57">
        <v>43398</v>
      </c>
      <c r="AB94" s="75"/>
      <c r="AC94" s="64" t="s">
        <v>8336</v>
      </c>
      <c r="AD94" s="56" t="s">
        <v>118</v>
      </c>
      <c r="AE94" s="56"/>
      <c r="AF94" s="61"/>
      <c r="AG94" s="61"/>
      <c r="AH94" s="67" t="str">
        <v>Oct</v>
      </c>
      <c r="AI94" s="68" t="str">
        <v>Oct</v>
      </c>
      <c r="AJ94" s="69">
        <f t="shared" si="0"/>
        <v>2</v>
      </c>
      <c r="AK94" s="70">
        <f t="shared" si="1"/>
        <v>43426</v>
      </c>
      <c r="AL94" s="71">
        <f t="shared" ca="1" si="2"/>
        <v>-533</v>
      </c>
      <c r="AM94" s="71" t="str">
        <v>2018</v>
      </c>
      <c r="AN94" s="70">
        <f t="shared" si="3"/>
        <v>43406</v>
      </c>
      <c r="AO94" s="70" t="s">
        <v>123</v>
      </c>
    </row>
    <row r="95" spans="1:41" ht="14.4">
      <c r="A95" s="179" t="s">
        <v>20516</v>
      </c>
      <c r="B95" s="56" t="s">
        <v>89</v>
      </c>
      <c r="C95" s="57">
        <v>43377</v>
      </c>
      <c r="D95" s="56" t="s">
        <v>1027</v>
      </c>
      <c r="E95" s="56" t="s">
        <v>140</v>
      </c>
      <c r="F95" s="168" t="s">
        <v>106</v>
      </c>
      <c r="G95" s="168" t="s">
        <v>107</v>
      </c>
      <c r="H95" s="169" t="s">
        <v>140</v>
      </c>
      <c r="I95" s="399"/>
      <c r="J95" s="57">
        <v>43408</v>
      </c>
      <c r="K95" s="56" t="s">
        <v>18</v>
      </c>
      <c r="L95" s="56" t="s">
        <v>18</v>
      </c>
      <c r="M95" s="60" t="s">
        <v>20517</v>
      </c>
      <c r="N95" s="56" t="s">
        <v>20518</v>
      </c>
      <c r="O95" s="56" t="s">
        <v>355</v>
      </c>
      <c r="P95" s="56" t="s">
        <v>20519</v>
      </c>
      <c r="Q95" s="56" t="s">
        <v>17</v>
      </c>
      <c r="R95" s="353">
        <v>43377</v>
      </c>
      <c r="S95" s="56" t="s">
        <v>108</v>
      </c>
      <c r="T95" s="56" t="s">
        <v>108</v>
      </c>
      <c r="U95" s="56"/>
      <c r="V95" s="56"/>
      <c r="W95" s="56" t="s">
        <v>108</v>
      </c>
      <c r="X95" s="56"/>
      <c r="Y95" s="56" t="s">
        <v>108</v>
      </c>
      <c r="Z95" s="56" t="s">
        <v>18</v>
      </c>
      <c r="AA95" s="57">
        <v>43390</v>
      </c>
      <c r="AB95" s="63">
        <v>6</v>
      </c>
      <c r="AC95" s="64" t="s">
        <v>20520</v>
      </c>
      <c r="AD95" s="56" t="s">
        <v>79</v>
      </c>
      <c r="AE95" s="56"/>
      <c r="AF95" s="61"/>
      <c r="AG95" s="61"/>
      <c r="AH95" s="67" t="str">
        <v>Oct</v>
      </c>
      <c r="AI95" s="68" t="str">
        <v>Oct</v>
      </c>
      <c r="AJ95" s="69">
        <f t="shared" si="0"/>
        <v>13</v>
      </c>
      <c r="AK95" s="70">
        <f t="shared" si="1"/>
        <v>43407</v>
      </c>
      <c r="AL95" s="71">
        <f t="shared" ca="1" si="2"/>
        <v>-552</v>
      </c>
      <c r="AM95" s="71" t="str">
        <v>2018</v>
      </c>
      <c r="AN95" s="70">
        <f t="shared" si="3"/>
        <v>43387</v>
      </c>
      <c r="AO95" s="70" t="s">
        <v>121</v>
      </c>
    </row>
    <row r="96" spans="1:41" ht="14.4">
      <c r="A96" s="179" t="s">
        <v>20521</v>
      </c>
      <c r="B96" s="56" t="s">
        <v>89</v>
      </c>
      <c r="C96" s="57">
        <v>43371</v>
      </c>
      <c r="D96" s="56" t="s">
        <v>90</v>
      </c>
      <c r="E96" s="56" t="s">
        <v>129</v>
      </c>
      <c r="F96" s="168" t="s">
        <v>214</v>
      </c>
      <c r="G96" s="168" t="s">
        <v>214</v>
      </c>
      <c r="H96" s="169" t="s">
        <v>276</v>
      </c>
      <c r="I96" s="399"/>
      <c r="J96" s="57">
        <v>43401</v>
      </c>
      <c r="K96" s="56" t="s">
        <v>18</v>
      </c>
      <c r="L96" s="56" t="s">
        <v>14</v>
      </c>
      <c r="M96" s="60" t="s">
        <v>20522</v>
      </c>
      <c r="N96" s="56" t="s">
        <v>20523</v>
      </c>
      <c r="O96" s="61"/>
      <c r="P96" s="61"/>
      <c r="Q96" s="56" t="s">
        <v>96</v>
      </c>
      <c r="R96" s="353">
        <v>43377</v>
      </c>
      <c r="S96" s="56" t="s">
        <v>108</v>
      </c>
      <c r="T96" s="56" t="s">
        <v>108</v>
      </c>
      <c r="U96" s="56"/>
      <c r="V96" s="56"/>
      <c r="W96" s="56" t="s">
        <v>108</v>
      </c>
      <c r="X96" s="56" t="s">
        <v>108</v>
      </c>
      <c r="Y96" s="61"/>
      <c r="Z96" s="61"/>
      <c r="AA96" s="57">
        <v>43378</v>
      </c>
      <c r="AB96" s="75"/>
      <c r="AC96" s="64" t="s">
        <v>20524</v>
      </c>
      <c r="AD96" s="56" t="s">
        <v>118</v>
      </c>
      <c r="AE96" s="56"/>
      <c r="AF96" s="61"/>
      <c r="AG96" s="61"/>
      <c r="AH96" s="67" t="str">
        <v>Sep</v>
      </c>
      <c r="AI96" s="68" t="str">
        <v>Oct</v>
      </c>
      <c r="AJ96" s="69">
        <f t="shared" si="0"/>
        <v>7</v>
      </c>
      <c r="AK96" s="70">
        <f t="shared" si="1"/>
        <v>43401</v>
      </c>
      <c r="AL96" s="71">
        <f t="shared" ca="1" si="2"/>
        <v>-558</v>
      </c>
      <c r="AM96" s="71" t="str">
        <v>2018</v>
      </c>
      <c r="AN96" s="70">
        <f t="shared" si="3"/>
        <v>43381</v>
      </c>
      <c r="AO96" s="70" t="s">
        <v>121</v>
      </c>
    </row>
    <row r="97" spans="1:41" ht="14.4">
      <c r="A97" s="179" t="s">
        <v>20525</v>
      </c>
      <c r="B97" s="56" t="s">
        <v>89</v>
      </c>
      <c r="C97" s="57">
        <v>43396</v>
      </c>
      <c r="D97" s="56" t="s">
        <v>131</v>
      </c>
      <c r="E97" s="56" t="s">
        <v>112</v>
      </c>
      <c r="F97" s="168" t="s">
        <v>106</v>
      </c>
      <c r="G97" s="168" t="s">
        <v>113</v>
      </c>
      <c r="H97" s="169" t="s">
        <v>112</v>
      </c>
      <c r="I97" s="399"/>
      <c r="J97" s="57">
        <v>43427</v>
      </c>
      <c r="K97" s="56" t="s">
        <v>18</v>
      </c>
      <c r="L97" s="56" t="s">
        <v>18</v>
      </c>
      <c r="M97" s="60" t="s">
        <v>20526</v>
      </c>
      <c r="N97" s="56" t="s">
        <v>20527</v>
      </c>
      <c r="O97" s="56" t="s">
        <v>266</v>
      </c>
      <c r="P97" s="56" t="s">
        <v>20528</v>
      </c>
      <c r="Q97" s="56" t="s">
        <v>116</v>
      </c>
      <c r="R97" s="353">
        <v>43396</v>
      </c>
      <c r="S97" s="61"/>
      <c r="T97" s="56" t="s">
        <v>3225</v>
      </c>
      <c r="U97" s="402"/>
      <c r="V97" s="66"/>
      <c r="W97" s="66"/>
      <c r="X97" s="402"/>
      <c r="Y97" s="61"/>
      <c r="Z97" s="56" t="s">
        <v>14</v>
      </c>
      <c r="AA97" s="57">
        <v>43397</v>
      </c>
      <c r="AB97" s="75"/>
      <c r="AC97" s="64" t="s">
        <v>8336</v>
      </c>
      <c r="AD97" s="56" t="s">
        <v>118</v>
      </c>
      <c r="AE97" s="61"/>
      <c r="AF97" s="61"/>
      <c r="AG97" s="61"/>
      <c r="AH97" s="67" t="str">
        <v>Oct</v>
      </c>
      <c r="AI97" s="68" t="str">
        <v>Oct</v>
      </c>
      <c r="AJ97" s="69">
        <f t="shared" si="0"/>
        <v>1</v>
      </c>
      <c r="AK97" s="70">
        <f t="shared" si="1"/>
        <v>43426</v>
      </c>
      <c r="AL97" s="71">
        <f t="shared" ca="1" si="2"/>
        <v>-533</v>
      </c>
      <c r="AM97" s="71" t="str">
        <v>2018</v>
      </c>
      <c r="AN97" s="70">
        <f t="shared" si="3"/>
        <v>43406</v>
      </c>
      <c r="AO97" s="70" t="s">
        <v>121</v>
      </c>
    </row>
    <row r="98" spans="1:41" ht="14.4">
      <c r="A98" s="179" t="s">
        <v>20529</v>
      </c>
      <c r="B98" s="56" t="s">
        <v>89</v>
      </c>
      <c r="C98" s="57">
        <v>43392</v>
      </c>
      <c r="D98" s="56" t="s">
        <v>131</v>
      </c>
      <c r="E98" s="56" t="s">
        <v>112</v>
      </c>
      <c r="F98" s="168" t="s">
        <v>106</v>
      </c>
      <c r="G98" s="168" t="s">
        <v>113</v>
      </c>
      <c r="H98" s="169" t="s">
        <v>112</v>
      </c>
      <c r="I98" s="399"/>
      <c r="J98" s="57">
        <v>43423</v>
      </c>
      <c r="K98" s="56" t="s">
        <v>1946</v>
      </c>
      <c r="L98" s="56" t="s">
        <v>14</v>
      </c>
      <c r="M98" s="60" t="s">
        <v>3370</v>
      </c>
      <c r="N98" s="56" t="s">
        <v>20530</v>
      </c>
      <c r="O98" s="56" t="s">
        <v>44</v>
      </c>
      <c r="P98" s="56" t="s">
        <v>20531</v>
      </c>
      <c r="Q98" s="56" t="s">
        <v>116</v>
      </c>
      <c r="R98" s="353">
        <v>43453</v>
      </c>
      <c r="S98" s="61"/>
      <c r="T98" s="61"/>
      <c r="U98" s="402"/>
      <c r="V98" s="66"/>
      <c r="W98" s="66"/>
      <c r="X98" s="402"/>
      <c r="Y98" s="61"/>
      <c r="Z98" s="56" t="s">
        <v>14</v>
      </c>
      <c r="AA98" s="57">
        <v>43396</v>
      </c>
      <c r="AB98" s="75"/>
      <c r="AC98" s="64" t="s">
        <v>8336</v>
      </c>
      <c r="AD98" s="56" t="s">
        <v>118</v>
      </c>
      <c r="AE98" s="61"/>
      <c r="AF98" s="61"/>
      <c r="AG98" s="61"/>
      <c r="AH98" s="67" t="str">
        <v>Oct</v>
      </c>
      <c r="AI98" s="68" t="str">
        <v>Oct</v>
      </c>
      <c r="AJ98" s="69">
        <f t="shared" si="0"/>
        <v>4</v>
      </c>
      <c r="AK98" s="70">
        <f t="shared" si="1"/>
        <v>43422</v>
      </c>
      <c r="AL98" s="71">
        <f t="shared" ca="1" si="2"/>
        <v>-537</v>
      </c>
      <c r="AM98" s="71" t="str">
        <v>2018</v>
      </c>
      <c r="AN98" s="70">
        <f t="shared" si="3"/>
        <v>43402</v>
      </c>
      <c r="AO98" s="70" t="s">
        <v>121</v>
      </c>
    </row>
    <row r="99" spans="1:41" ht="14.4">
      <c r="A99" s="179" t="s">
        <v>20532</v>
      </c>
      <c r="B99" s="56" t="s">
        <v>89</v>
      </c>
      <c r="C99" s="57">
        <v>43395</v>
      </c>
      <c r="D99" s="56" t="s">
        <v>131</v>
      </c>
      <c r="E99" s="56" t="s">
        <v>112</v>
      </c>
      <c r="F99" s="168" t="s">
        <v>106</v>
      </c>
      <c r="G99" s="168" t="s">
        <v>113</v>
      </c>
      <c r="H99" s="169" t="s">
        <v>112</v>
      </c>
      <c r="I99" s="399"/>
      <c r="J99" s="57">
        <v>43396</v>
      </c>
      <c r="K99" s="56" t="s">
        <v>1946</v>
      </c>
      <c r="L99" s="56" t="s">
        <v>14</v>
      </c>
      <c r="M99" s="60" t="s">
        <v>20533</v>
      </c>
      <c r="N99" s="56" t="s">
        <v>3389</v>
      </c>
      <c r="O99" s="56" t="s">
        <v>22</v>
      </c>
      <c r="P99" s="56" t="s">
        <v>20534</v>
      </c>
      <c r="Q99" s="56" t="s">
        <v>116</v>
      </c>
      <c r="R99" s="353">
        <v>43396</v>
      </c>
      <c r="S99" s="61"/>
      <c r="T99" s="61"/>
      <c r="U99" s="402"/>
      <c r="V99" s="66"/>
      <c r="W99" s="66"/>
      <c r="X99" s="402"/>
      <c r="Y99" s="61"/>
      <c r="Z99" s="61"/>
      <c r="AA99" s="57">
        <v>43396</v>
      </c>
      <c r="AB99" s="75"/>
      <c r="AC99" s="64" t="s">
        <v>257</v>
      </c>
      <c r="AD99" s="56" t="s">
        <v>118</v>
      </c>
      <c r="AE99" s="61"/>
      <c r="AF99" s="61"/>
      <c r="AG99" s="61"/>
      <c r="AH99" s="67" t="str">
        <v>Oct</v>
      </c>
      <c r="AI99" s="68" t="str">
        <v>Oct</v>
      </c>
      <c r="AJ99" s="69">
        <f t="shared" si="0"/>
        <v>1</v>
      </c>
      <c r="AK99" s="70">
        <f t="shared" si="1"/>
        <v>43425</v>
      </c>
      <c r="AL99" s="71">
        <f t="shared" ca="1" si="2"/>
        <v>-534</v>
      </c>
      <c r="AM99" s="71" t="str">
        <v>2018</v>
      </c>
      <c r="AN99" s="70">
        <f t="shared" si="3"/>
        <v>43405</v>
      </c>
      <c r="AO99" s="70" t="s">
        <v>121</v>
      </c>
    </row>
    <row r="100" spans="1:41" ht="14.4">
      <c r="A100" s="179" t="s">
        <v>20535</v>
      </c>
      <c r="B100" s="56" t="s">
        <v>89</v>
      </c>
      <c r="C100" s="57">
        <v>43389</v>
      </c>
      <c r="D100" s="56" t="s">
        <v>1027</v>
      </c>
      <c r="E100" s="56" t="s">
        <v>112</v>
      </c>
      <c r="F100" s="407" t="s">
        <v>106</v>
      </c>
      <c r="G100" s="168" t="s">
        <v>113</v>
      </c>
      <c r="H100" s="169" t="s">
        <v>112</v>
      </c>
      <c r="I100" s="399"/>
      <c r="J100" s="57">
        <v>43420</v>
      </c>
      <c r="K100" s="56" t="s">
        <v>18</v>
      </c>
      <c r="L100" s="56" t="s">
        <v>14</v>
      </c>
      <c r="M100" s="60" t="s">
        <v>642</v>
      </c>
      <c r="N100" s="56" t="s">
        <v>20356</v>
      </c>
      <c r="O100" s="56" t="s">
        <v>271</v>
      </c>
      <c r="P100" s="56" t="s">
        <v>20357</v>
      </c>
      <c r="Q100" s="56" t="s">
        <v>116</v>
      </c>
      <c r="R100" s="353">
        <v>43396</v>
      </c>
      <c r="S100" s="61"/>
      <c r="T100" s="61"/>
      <c r="U100" s="402"/>
      <c r="V100" s="66"/>
      <c r="W100" s="66"/>
      <c r="X100" s="402"/>
      <c r="Y100" s="61"/>
      <c r="Z100" s="61"/>
      <c r="AA100" s="57">
        <v>43396</v>
      </c>
      <c r="AB100" s="75"/>
      <c r="AC100" s="64" t="s">
        <v>257</v>
      </c>
      <c r="AD100" s="56" t="s">
        <v>118</v>
      </c>
      <c r="AE100" s="61"/>
      <c r="AF100" s="61"/>
      <c r="AG100" s="61"/>
      <c r="AH100" s="67" t="str">
        <v>Oct</v>
      </c>
      <c r="AI100" s="68" t="str">
        <v>Oct</v>
      </c>
      <c r="AJ100" s="69">
        <f t="shared" si="0"/>
        <v>7</v>
      </c>
      <c r="AK100" s="70">
        <f t="shared" si="1"/>
        <v>43419</v>
      </c>
      <c r="AL100" s="71">
        <f t="shared" ca="1" si="2"/>
        <v>-540</v>
      </c>
      <c r="AM100" s="71" t="str">
        <v>2018</v>
      </c>
      <c r="AN100" s="70">
        <f t="shared" si="3"/>
        <v>43399</v>
      </c>
      <c r="AO100" s="70" t="s">
        <v>121</v>
      </c>
    </row>
    <row r="101" spans="1:41" ht="14.4">
      <c r="A101" s="179" t="s">
        <v>20536</v>
      </c>
      <c r="B101" s="56" t="s">
        <v>89</v>
      </c>
      <c r="C101" s="57">
        <v>43392</v>
      </c>
      <c r="D101" s="56" t="s">
        <v>1027</v>
      </c>
      <c r="E101" s="56" t="s">
        <v>112</v>
      </c>
      <c r="F101" s="168" t="s">
        <v>106</v>
      </c>
      <c r="G101" s="168" t="s">
        <v>20537</v>
      </c>
      <c r="H101" s="56" t="s">
        <v>112</v>
      </c>
      <c r="I101" s="57"/>
      <c r="J101" s="57">
        <v>43423</v>
      </c>
      <c r="K101" s="56" t="s">
        <v>18</v>
      </c>
      <c r="L101" s="56" t="s">
        <v>14</v>
      </c>
      <c r="M101" s="60" t="s">
        <v>20538</v>
      </c>
      <c r="N101" s="56" t="s">
        <v>20539</v>
      </c>
      <c r="O101" s="56" t="s">
        <v>249</v>
      </c>
      <c r="P101" s="56" t="s">
        <v>498</v>
      </c>
      <c r="Q101" s="56" t="s">
        <v>116</v>
      </c>
      <c r="R101" s="353">
        <v>43395</v>
      </c>
      <c r="S101" s="61"/>
      <c r="T101" s="61"/>
      <c r="U101" s="402"/>
      <c r="V101" s="66"/>
      <c r="W101" s="66"/>
      <c r="X101" s="402"/>
      <c r="Y101" s="56" t="s">
        <v>108</v>
      </c>
      <c r="Z101" s="56" t="s">
        <v>14</v>
      </c>
      <c r="AA101" s="57">
        <v>43395</v>
      </c>
      <c r="AB101" s="75"/>
      <c r="AC101" s="108" t="s">
        <v>257</v>
      </c>
      <c r="AD101" s="56" t="s">
        <v>118</v>
      </c>
      <c r="AE101" s="56" t="s">
        <v>118</v>
      </c>
      <c r="AF101" s="56" t="s">
        <v>14</v>
      </c>
      <c r="AG101" s="56" t="s">
        <v>14</v>
      </c>
      <c r="AH101" s="67" t="str">
        <v>Oct</v>
      </c>
      <c r="AI101" s="68" t="str">
        <v>Oct</v>
      </c>
      <c r="AJ101" s="69">
        <f t="shared" si="0"/>
        <v>3</v>
      </c>
      <c r="AK101" s="70">
        <f t="shared" si="1"/>
        <v>43422</v>
      </c>
      <c r="AL101" s="71">
        <f t="shared" ca="1" si="2"/>
        <v>-537</v>
      </c>
      <c r="AM101" s="71" t="str">
        <v>2018</v>
      </c>
      <c r="AN101" s="70">
        <f t="shared" si="3"/>
        <v>43402</v>
      </c>
      <c r="AO101" s="70" t="s">
        <v>121</v>
      </c>
    </row>
    <row r="102" spans="1:41" ht="14.4">
      <c r="A102" s="179" t="s">
        <v>20540</v>
      </c>
      <c r="B102" s="56" t="s">
        <v>89</v>
      </c>
      <c r="C102" s="57">
        <v>43388</v>
      </c>
      <c r="D102" s="56" t="s">
        <v>131</v>
      </c>
      <c r="E102" s="56" t="s">
        <v>112</v>
      </c>
      <c r="F102" s="168" t="s">
        <v>106</v>
      </c>
      <c r="G102" s="168" t="s">
        <v>113</v>
      </c>
      <c r="H102" s="56" t="s">
        <v>112</v>
      </c>
      <c r="I102" s="57"/>
      <c r="J102" s="57">
        <v>43419</v>
      </c>
      <c r="K102" s="56" t="s">
        <v>18</v>
      </c>
      <c r="L102" s="56" t="s">
        <v>14</v>
      </c>
      <c r="M102" s="60" t="s">
        <v>20541</v>
      </c>
      <c r="N102" s="56" t="s">
        <v>20542</v>
      </c>
      <c r="O102" s="56" t="s">
        <v>271</v>
      </c>
      <c r="P102" s="56" t="s">
        <v>20543</v>
      </c>
      <c r="Q102" s="56" t="s">
        <v>116</v>
      </c>
      <c r="R102" s="56"/>
      <c r="S102" s="61"/>
      <c r="T102" s="61"/>
      <c r="U102" s="56"/>
      <c r="V102" s="66"/>
      <c r="W102" s="66"/>
      <c r="X102" s="402"/>
      <c r="Y102" s="61"/>
      <c r="Z102" s="56" t="s">
        <v>14</v>
      </c>
      <c r="AA102" s="57">
        <v>43395</v>
      </c>
      <c r="AB102" s="75"/>
      <c r="AC102" s="64" t="s">
        <v>8336</v>
      </c>
      <c r="AD102" s="56" t="s">
        <v>118</v>
      </c>
      <c r="AE102" s="61"/>
      <c r="AF102" s="61"/>
      <c r="AG102" s="61"/>
      <c r="AH102" s="67" t="str">
        <v>Oct</v>
      </c>
      <c r="AI102" s="68" t="str">
        <v>Oct</v>
      </c>
      <c r="AJ102" s="69">
        <f t="shared" si="0"/>
        <v>7</v>
      </c>
      <c r="AK102" s="70">
        <f t="shared" si="1"/>
        <v>43418</v>
      </c>
      <c r="AL102" s="71">
        <f t="shared" ca="1" si="2"/>
        <v>-541</v>
      </c>
      <c r="AM102" s="71" t="str">
        <v>2018</v>
      </c>
      <c r="AN102" s="70">
        <f t="shared" si="3"/>
        <v>43398</v>
      </c>
      <c r="AO102" s="70" t="s">
        <v>123</v>
      </c>
    </row>
    <row r="103" spans="1:41" ht="14.4">
      <c r="A103" s="179" t="s">
        <v>20544</v>
      </c>
      <c r="B103" s="56" t="s">
        <v>89</v>
      </c>
      <c r="C103" s="57">
        <v>43389</v>
      </c>
      <c r="D103" s="56" t="s">
        <v>1027</v>
      </c>
      <c r="E103" s="56" t="s">
        <v>112</v>
      </c>
      <c r="F103" s="168" t="s">
        <v>106</v>
      </c>
      <c r="G103" s="168" t="s">
        <v>113</v>
      </c>
      <c r="H103" s="56" t="s">
        <v>112</v>
      </c>
      <c r="I103" s="57"/>
      <c r="J103" s="57">
        <v>43420</v>
      </c>
      <c r="K103" s="56" t="s">
        <v>18</v>
      </c>
      <c r="L103" s="56" t="s">
        <v>14</v>
      </c>
      <c r="M103" s="60" t="s">
        <v>3562</v>
      </c>
      <c r="N103" s="56" t="s">
        <v>20545</v>
      </c>
      <c r="O103" s="61"/>
      <c r="P103" s="56" t="s">
        <v>3564</v>
      </c>
      <c r="Q103" s="56" t="s">
        <v>116</v>
      </c>
      <c r="R103" s="353">
        <v>43390</v>
      </c>
      <c r="S103" s="61"/>
      <c r="T103" s="61"/>
      <c r="U103" s="402"/>
      <c r="V103" s="66"/>
      <c r="W103" s="66"/>
      <c r="X103" s="402"/>
      <c r="Y103" s="61"/>
      <c r="Z103" s="61"/>
      <c r="AA103" s="57">
        <v>43390</v>
      </c>
      <c r="AB103" s="75"/>
      <c r="AC103" s="64" t="s">
        <v>257</v>
      </c>
      <c r="AD103" s="56" t="s">
        <v>118</v>
      </c>
      <c r="AE103" s="61"/>
      <c r="AF103" s="61"/>
      <c r="AG103" s="61"/>
      <c r="AH103" s="67" t="str">
        <v>Oct</v>
      </c>
      <c r="AI103" s="68" t="str">
        <v>Oct</v>
      </c>
      <c r="AJ103" s="69">
        <f t="shared" si="0"/>
        <v>1</v>
      </c>
      <c r="AK103" s="70">
        <f t="shared" si="1"/>
        <v>43419</v>
      </c>
      <c r="AL103" s="71">
        <f t="shared" ca="1" si="2"/>
        <v>-540</v>
      </c>
      <c r="AM103" s="71" t="str">
        <v>2018</v>
      </c>
      <c r="AN103" s="70">
        <f t="shared" si="3"/>
        <v>43399</v>
      </c>
      <c r="AO103" s="70" t="s">
        <v>121</v>
      </c>
    </row>
    <row r="104" spans="1:41" ht="14.4">
      <c r="A104" s="179" t="s">
        <v>20546</v>
      </c>
      <c r="B104" s="106" t="s">
        <v>89</v>
      </c>
      <c r="C104" s="57">
        <v>43354</v>
      </c>
      <c r="D104" s="56" t="s">
        <v>90</v>
      </c>
      <c r="E104" s="56" t="s">
        <v>20547</v>
      </c>
      <c r="F104" s="168" t="s">
        <v>214</v>
      </c>
      <c r="G104" s="168" t="s">
        <v>4967</v>
      </c>
      <c r="H104" s="56" t="s">
        <v>2445</v>
      </c>
      <c r="I104" s="57"/>
      <c r="J104" s="57">
        <v>43384</v>
      </c>
      <c r="K104" s="56" t="s">
        <v>18</v>
      </c>
      <c r="L104" s="56" t="s">
        <v>18</v>
      </c>
      <c r="M104" s="60" t="s">
        <v>20548</v>
      </c>
      <c r="N104" s="56" t="s">
        <v>20549</v>
      </c>
      <c r="O104" s="56" t="s">
        <v>44</v>
      </c>
      <c r="P104" s="56" t="s">
        <v>724</v>
      </c>
      <c r="Q104" s="56" t="s">
        <v>96</v>
      </c>
      <c r="R104" s="353">
        <v>43354</v>
      </c>
      <c r="S104" s="56" t="s">
        <v>18</v>
      </c>
      <c r="T104" s="56" t="s">
        <v>18</v>
      </c>
      <c r="U104" s="400">
        <v>43375</v>
      </c>
      <c r="V104" s="66"/>
      <c r="W104" s="56">
        <v>4.25</v>
      </c>
      <c r="X104" s="402"/>
      <c r="Y104" s="61"/>
      <c r="Z104" s="56" t="s">
        <v>14</v>
      </c>
      <c r="AA104" s="57">
        <v>43354</v>
      </c>
      <c r="AB104" s="75"/>
      <c r="AC104" s="64" t="s">
        <v>20550</v>
      </c>
      <c r="AD104" s="56" t="s">
        <v>179</v>
      </c>
      <c r="AE104" s="56" t="s">
        <v>294</v>
      </c>
      <c r="AF104" s="61"/>
      <c r="AG104" s="61"/>
      <c r="AH104" s="67" t="str">
        <v>Sep</v>
      </c>
      <c r="AI104" s="68" t="str">
        <v>Sep</v>
      </c>
      <c r="AJ104" s="69">
        <f t="shared" si="0"/>
        <v>0</v>
      </c>
      <c r="AK104" s="70">
        <f t="shared" si="1"/>
        <v>43384</v>
      </c>
      <c r="AL104" s="71">
        <f t="shared" ca="1" si="2"/>
        <v>-575</v>
      </c>
      <c r="AM104" s="71" t="str">
        <v>2018</v>
      </c>
      <c r="AN104" s="70">
        <f t="shared" si="3"/>
        <v>43364</v>
      </c>
      <c r="AO104" s="70" t="s">
        <v>121</v>
      </c>
    </row>
    <row r="105" spans="1:41" ht="14.4">
      <c r="A105" s="179" t="s">
        <v>20551</v>
      </c>
      <c r="B105" s="56" t="s">
        <v>89</v>
      </c>
      <c r="C105" s="57">
        <v>43354</v>
      </c>
      <c r="D105" s="56" t="s">
        <v>1027</v>
      </c>
      <c r="E105" s="56" t="s">
        <v>140</v>
      </c>
      <c r="F105" s="168" t="s">
        <v>106</v>
      </c>
      <c r="G105" s="168" t="s">
        <v>107</v>
      </c>
      <c r="H105" s="56" t="s">
        <v>140</v>
      </c>
      <c r="I105" s="57"/>
      <c r="J105" s="57">
        <v>43384</v>
      </c>
      <c r="K105" s="56" t="s">
        <v>18</v>
      </c>
      <c r="L105" s="56" t="s">
        <v>18</v>
      </c>
      <c r="M105" s="60" t="s">
        <v>20552</v>
      </c>
      <c r="N105" s="56" t="s">
        <v>20553</v>
      </c>
      <c r="O105" s="56" t="s">
        <v>20</v>
      </c>
      <c r="P105" s="56" t="s">
        <v>20554</v>
      </c>
      <c r="Q105" s="56" t="s">
        <v>826</v>
      </c>
      <c r="R105" s="353">
        <v>43354</v>
      </c>
      <c r="S105" s="56" t="s">
        <v>108</v>
      </c>
      <c r="T105" s="56" t="s">
        <v>108</v>
      </c>
      <c r="U105" s="216">
        <v>43356</v>
      </c>
      <c r="V105" s="56"/>
      <c r="W105" s="56">
        <v>5</v>
      </c>
      <c r="X105" s="56"/>
      <c r="Y105" s="56" t="s">
        <v>108</v>
      </c>
      <c r="Z105" s="56" t="s">
        <v>14</v>
      </c>
      <c r="AA105" s="57">
        <v>43388</v>
      </c>
      <c r="AB105" s="63">
        <v>6</v>
      </c>
      <c r="AC105" s="64" t="s">
        <v>20555</v>
      </c>
      <c r="AD105" s="56" t="s">
        <v>179</v>
      </c>
      <c r="AE105" s="56"/>
      <c r="AF105" s="61"/>
      <c r="AG105" s="61"/>
      <c r="AH105" s="67" t="str">
        <v>Sep</v>
      </c>
      <c r="AI105" s="68" t="str">
        <v>Oct</v>
      </c>
      <c r="AJ105" s="69">
        <f t="shared" si="0"/>
        <v>34</v>
      </c>
      <c r="AK105" s="70">
        <f t="shared" si="1"/>
        <v>43384</v>
      </c>
      <c r="AL105" s="71">
        <f t="shared" ca="1" si="2"/>
        <v>-575</v>
      </c>
      <c r="AM105" s="71" t="str">
        <v>2018</v>
      </c>
      <c r="AN105" s="70">
        <f t="shared" si="3"/>
        <v>43364</v>
      </c>
      <c r="AO105" s="70" t="s">
        <v>121</v>
      </c>
    </row>
    <row r="106" spans="1:41" ht="14.4">
      <c r="A106" s="179" t="s">
        <v>20556</v>
      </c>
      <c r="B106" s="56" t="s">
        <v>89</v>
      </c>
      <c r="C106" s="57">
        <v>43350</v>
      </c>
      <c r="D106" s="56" t="s">
        <v>90</v>
      </c>
      <c r="E106" s="56" t="s">
        <v>140</v>
      </c>
      <c r="F106" s="168" t="s">
        <v>106</v>
      </c>
      <c r="G106" s="168" t="s">
        <v>107</v>
      </c>
      <c r="H106" s="56" t="s">
        <v>140</v>
      </c>
      <c r="I106" s="57"/>
      <c r="J106" s="57">
        <v>43380</v>
      </c>
      <c r="K106" s="56" t="s">
        <v>1946</v>
      </c>
      <c r="L106" s="56" t="s">
        <v>14</v>
      </c>
      <c r="M106" s="60" t="s">
        <v>20557</v>
      </c>
      <c r="N106" s="56" t="s">
        <v>20558</v>
      </c>
      <c r="O106" s="56" t="s">
        <v>29</v>
      </c>
      <c r="P106" s="56" t="s">
        <v>20559</v>
      </c>
      <c r="Q106" s="56" t="s">
        <v>17</v>
      </c>
      <c r="R106" s="353">
        <v>43350</v>
      </c>
      <c r="S106" s="56" t="s">
        <v>108</v>
      </c>
      <c r="T106" s="56" t="s">
        <v>108</v>
      </c>
      <c r="U106" s="56"/>
      <c r="V106" s="56"/>
      <c r="W106" s="56" t="s">
        <v>108</v>
      </c>
      <c r="X106" s="56"/>
      <c r="Y106" s="56" t="s">
        <v>108</v>
      </c>
      <c r="Z106" s="56" t="s">
        <v>14</v>
      </c>
      <c r="AA106" s="57">
        <v>43367</v>
      </c>
      <c r="AB106" s="63">
        <v>6</v>
      </c>
      <c r="AC106" s="64" t="s">
        <v>20560</v>
      </c>
      <c r="AD106" s="56" t="s">
        <v>179</v>
      </c>
      <c r="AE106" s="56"/>
      <c r="AF106" s="61"/>
      <c r="AG106" s="61"/>
      <c r="AH106" s="67" t="str">
        <v>Sep</v>
      </c>
      <c r="AI106" s="68" t="str">
        <v>Sep</v>
      </c>
      <c r="AJ106" s="69">
        <f t="shared" si="0"/>
        <v>17</v>
      </c>
      <c r="AK106" s="70">
        <f t="shared" si="1"/>
        <v>43380</v>
      </c>
      <c r="AL106" s="71">
        <f t="shared" ca="1" si="2"/>
        <v>-579</v>
      </c>
      <c r="AM106" s="71" t="str">
        <v>2018</v>
      </c>
      <c r="AN106" s="70">
        <f t="shared" si="3"/>
        <v>43360</v>
      </c>
      <c r="AO106" s="70" t="s">
        <v>121</v>
      </c>
    </row>
    <row r="107" spans="1:41" ht="14.4">
      <c r="A107" s="179" t="s">
        <v>20561</v>
      </c>
      <c r="B107" s="56" t="s">
        <v>89</v>
      </c>
      <c r="C107" s="57">
        <v>43334</v>
      </c>
      <c r="D107" s="56" t="s">
        <v>1027</v>
      </c>
      <c r="E107" s="56" t="s">
        <v>30</v>
      </c>
      <c r="F107" s="168" t="s">
        <v>106</v>
      </c>
      <c r="G107" s="168" t="s">
        <v>107</v>
      </c>
      <c r="H107" s="56" t="s">
        <v>30</v>
      </c>
      <c r="I107" s="59"/>
      <c r="J107" s="59"/>
      <c r="K107" s="61"/>
      <c r="L107" s="61"/>
      <c r="M107" s="60" t="s">
        <v>20562</v>
      </c>
      <c r="N107" s="56" t="s">
        <v>20563</v>
      </c>
      <c r="O107" s="56" t="s">
        <v>44</v>
      </c>
      <c r="P107" s="56" t="s">
        <v>108</v>
      </c>
      <c r="Q107" s="56" t="s">
        <v>17</v>
      </c>
      <c r="R107" s="353">
        <v>43348</v>
      </c>
      <c r="S107" s="61"/>
      <c r="T107" s="61"/>
      <c r="U107" s="402"/>
      <c r="V107" s="66"/>
      <c r="W107" s="66"/>
      <c r="X107" s="402"/>
      <c r="Y107" s="61"/>
      <c r="Z107" s="56" t="s">
        <v>14</v>
      </c>
      <c r="AA107" s="57">
        <v>43350</v>
      </c>
      <c r="AB107" s="63">
        <v>6</v>
      </c>
      <c r="AC107" s="64" t="s">
        <v>20564</v>
      </c>
      <c r="AD107" s="56" t="s">
        <v>224</v>
      </c>
      <c r="AE107" s="61"/>
      <c r="AF107" s="61"/>
      <c r="AG107" s="61"/>
      <c r="AH107" s="67" t="str">
        <v>Aug</v>
      </c>
      <c r="AI107" s="68" t="str">
        <v>Sep</v>
      </c>
      <c r="AJ107" s="69">
        <f t="shared" si="0"/>
        <v>16</v>
      </c>
      <c r="AK107" s="70">
        <f t="shared" si="1"/>
        <v>43364</v>
      </c>
      <c r="AL107" s="71">
        <f t="shared" ca="1" si="2"/>
        <v>-595</v>
      </c>
      <c r="AM107" s="71" t="str">
        <v>2018</v>
      </c>
      <c r="AN107" s="70">
        <f t="shared" si="3"/>
        <v>43344</v>
      </c>
      <c r="AO107" s="70" t="s">
        <v>121</v>
      </c>
    </row>
    <row r="108" spans="1:41" ht="14.4">
      <c r="A108" s="179" t="s">
        <v>20565</v>
      </c>
      <c r="B108" s="56" t="s">
        <v>89</v>
      </c>
      <c r="C108" s="57">
        <v>43389</v>
      </c>
      <c r="D108" s="56" t="s">
        <v>2397</v>
      </c>
      <c r="E108" s="56" t="s">
        <v>112</v>
      </c>
      <c r="F108" s="168" t="s">
        <v>106</v>
      </c>
      <c r="G108" s="168" t="s">
        <v>113</v>
      </c>
      <c r="H108" s="56" t="s">
        <v>112</v>
      </c>
      <c r="I108" s="57"/>
      <c r="J108" s="57">
        <v>43420</v>
      </c>
      <c r="K108" s="56" t="s">
        <v>18</v>
      </c>
      <c r="L108" s="56" t="s">
        <v>18</v>
      </c>
      <c r="M108" s="60" t="s">
        <v>4824</v>
      </c>
      <c r="N108" s="56" t="s">
        <v>20566</v>
      </c>
      <c r="O108" s="56" t="s">
        <v>22</v>
      </c>
      <c r="P108" s="56" t="s">
        <v>20567</v>
      </c>
      <c r="Q108" s="56" t="s">
        <v>116</v>
      </c>
      <c r="R108" s="66"/>
      <c r="S108" s="56" t="s">
        <v>108</v>
      </c>
      <c r="T108" s="56" t="s">
        <v>108</v>
      </c>
      <c r="U108" s="400">
        <v>43391</v>
      </c>
      <c r="V108" s="66"/>
      <c r="W108" s="56">
        <v>10.25</v>
      </c>
      <c r="X108" s="402"/>
      <c r="Y108" s="61"/>
      <c r="Z108" s="56" t="s">
        <v>18</v>
      </c>
      <c r="AA108" s="57">
        <v>43397</v>
      </c>
      <c r="AB108" s="75"/>
      <c r="AC108" s="64" t="s">
        <v>20568</v>
      </c>
      <c r="AD108" s="56" t="s">
        <v>79</v>
      </c>
      <c r="AE108" s="56" t="s">
        <v>79</v>
      </c>
      <c r="AF108" s="56" t="s">
        <v>18</v>
      </c>
      <c r="AG108" s="56" t="s">
        <v>18</v>
      </c>
      <c r="AH108" s="67" t="str">
        <v>Oct</v>
      </c>
      <c r="AI108" s="68" t="str">
        <v>Oct</v>
      </c>
      <c r="AJ108" s="69">
        <f t="shared" si="0"/>
        <v>8</v>
      </c>
      <c r="AK108" s="70">
        <f t="shared" si="1"/>
        <v>43419</v>
      </c>
      <c r="AL108" s="71">
        <f t="shared" ca="1" si="2"/>
        <v>-540</v>
      </c>
      <c r="AM108" s="71" t="str">
        <v>2018</v>
      </c>
      <c r="AN108" s="70">
        <f t="shared" si="3"/>
        <v>43399</v>
      </c>
      <c r="AO108" s="70" t="s">
        <v>123</v>
      </c>
    </row>
    <row r="109" spans="1:41" ht="14.4">
      <c r="A109" s="179" t="s">
        <v>20569</v>
      </c>
      <c r="B109" s="56" t="s">
        <v>89</v>
      </c>
      <c r="C109" s="100">
        <v>43385</v>
      </c>
      <c r="D109" s="56" t="s">
        <v>1027</v>
      </c>
      <c r="E109" s="56" t="s">
        <v>112</v>
      </c>
      <c r="F109" s="168" t="s">
        <v>106</v>
      </c>
      <c r="G109" s="168" t="s">
        <v>113</v>
      </c>
      <c r="H109" s="56" t="s">
        <v>112</v>
      </c>
      <c r="I109" s="57"/>
      <c r="J109" s="57">
        <v>43416</v>
      </c>
      <c r="K109" s="56" t="s">
        <v>1946</v>
      </c>
      <c r="L109" s="56" t="s">
        <v>14</v>
      </c>
      <c r="M109" s="60" t="s">
        <v>2742</v>
      </c>
      <c r="N109" s="56" t="s">
        <v>20570</v>
      </c>
      <c r="O109" s="56" t="s">
        <v>249</v>
      </c>
      <c r="P109" s="56" t="s">
        <v>2744</v>
      </c>
      <c r="Q109" s="56" t="s">
        <v>116</v>
      </c>
      <c r="R109" s="353">
        <v>43390</v>
      </c>
      <c r="S109" s="61"/>
      <c r="T109" s="61"/>
      <c r="U109" s="402"/>
      <c r="V109" s="66"/>
      <c r="W109" s="66"/>
      <c r="X109" s="402"/>
      <c r="Y109" s="61"/>
      <c r="Z109" s="56" t="s">
        <v>14</v>
      </c>
      <c r="AA109" s="57">
        <v>43390</v>
      </c>
      <c r="AB109" s="75"/>
      <c r="AC109" s="87" t="s">
        <v>257</v>
      </c>
      <c r="AD109" s="56" t="s">
        <v>118</v>
      </c>
      <c r="AE109" s="56" t="s">
        <v>118</v>
      </c>
      <c r="AF109" s="56" t="s">
        <v>14</v>
      </c>
      <c r="AG109" s="56" t="s">
        <v>14</v>
      </c>
      <c r="AH109" s="67" t="str">
        <v>Oct</v>
      </c>
      <c r="AI109" s="68" t="str">
        <v>Oct</v>
      </c>
      <c r="AJ109" s="69">
        <f t="shared" si="0"/>
        <v>5</v>
      </c>
      <c r="AK109" s="70">
        <f t="shared" si="1"/>
        <v>43415</v>
      </c>
      <c r="AL109" s="71">
        <f t="shared" ca="1" si="2"/>
        <v>-544</v>
      </c>
      <c r="AM109" s="71" t="str">
        <v>2018</v>
      </c>
      <c r="AN109" s="70">
        <f t="shared" si="3"/>
        <v>43395</v>
      </c>
      <c r="AO109" s="70" t="s">
        <v>121</v>
      </c>
    </row>
    <row r="110" spans="1:41" ht="14.4">
      <c r="A110" s="179" t="s">
        <v>20571</v>
      </c>
      <c r="B110" s="106" t="s">
        <v>89</v>
      </c>
      <c r="C110" s="57">
        <v>43343</v>
      </c>
      <c r="D110" s="56" t="s">
        <v>1027</v>
      </c>
      <c r="E110" s="56" t="s">
        <v>15779</v>
      </c>
      <c r="F110" s="168" t="s">
        <v>214</v>
      </c>
      <c r="G110" s="168" t="s">
        <v>7964</v>
      </c>
      <c r="H110" s="56" t="s">
        <v>15779</v>
      </c>
      <c r="I110" s="57"/>
      <c r="J110" s="57">
        <v>43374</v>
      </c>
      <c r="K110" s="56" t="s">
        <v>18</v>
      </c>
      <c r="L110" s="56" t="s">
        <v>14</v>
      </c>
      <c r="M110" s="60" t="s">
        <v>20572</v>
      </c>
      <c r="N110" s="56" t="s">
        <v>3389</v>
      </c>
      <c r="O110" s="61"/>
      <c r="P110" s="56" t="s">
        <v>3390</v>
      </c>
      <c r="Q110" s="56" t="s">
        <v>116</v>
      </c>
      <c r="R110" s="353">
        <v>43343</v>
      </c>
      <c r="S110" s="56" t="s">
        <v>108</v>
      </c>
      <c r="T110" s="56" t="s">
        <v>108</v>
      </c>
      <c r="U110" s="56"/>
      <c r="V110" s="56"/>
      <c r="W110" s="56" t="s">
        <v>108</v>
      </c>
      <c r="X110" s="56" t="s">
        <v>108</v>
      </c>
      <c r="Y110" s="56" t="s">
        <v>108</v>
      </c>
      <c r="Z110" s="56" t="s">
        <v>14</v>
      </c>
      <c r="AA110" s="57">
        <v>43396</v>
      </c>
      <c r="AB110" s="75"/>
      <c r="AC110" s="64" t="s">
        <v>20573</v>
      </c>
      <c r="AD110" s="56" t="s">
        <v>179</v>
      </c>
      <c r="AE110" s="61"/>
      <c r="AF110" s="61"/>
      <c r="AG110" s="61"/>
      <c r="AH110" s="67" t="str">
        <v>Aug</v>
      </c>
      <c r="AI110" s="68" t="str">
        <v>Oct</v>
      </c>
      <c r="AJ110" s="69">
        <f t="shared" si="0"/>
        <v>53</v>
      </c>
      <c r="AK110" s="70">
        <f t="shared" si="1"/>
        <v>43373</v>
      </c>
      <c r="AL110" s="71">
        <f t="shared" ca="1" si="2"/>
        <v>-586</v>
      </c>
      <c r="AM110" s="71" t="str">
        <v>2018</v>
      </c>
      <c r="AN110" s="70">
        <f t="shared" si="3"/>
        <v>43353</v>
      </c>
      <c r="AO110" s="70" t="s">
        <v>121</v>
      </c>
    </row>
    <row r="111" spans="1:41" ht="14.4">
      <c r="A111" s="179" t="s">
        <v>20574</v>
      </c>
      <c r="B111" s="56" t="s">
        <v>89</v>
      </c>
      <c r="C111" s="57">
        <v>43385</v>
      </c>
      <c r="D111" s="56" t="s">
        <v>1027</v>
      </c>
      <c r="E111" s="56" t="s">
        <v>112</v>
      </c>
      <c r="F111" s="168" t="s">
        <v>106</v>
      </c>
      <c r="G111" s="168" t="s">
        <v>113</v>
      </c>
      <c r="H111" s="169" t="s">
        <v>112</v>
      </c>
      <c r="I111" s="399"/>
      <c r="J111" s="57">
        <v>43416</v>
      </c>
      <c r="K111" s="56" t="s">
        <v>1946</v>
      </c>
      <c r="L111" s="56" t="s">
        <v>14</v>
      </c>
      <c r="M111" s="60" t="s">
        <v>1001</v>
      </c>
      <c r="N111" s="56" t="s">
        <v>20575</v>
      </c>
      <c r="O111" s="56" t="s">
        <v>20</v>
      </c>
      <c r="P111" s="56" t="s">
        <v>20576</v>
      </c>
      <c r="Q111" s="56" t="s">
        <v>116</v>
      </c>
      <c r="R111" s="353">
        <v>43390</v>
      </c>
      <c r="S111" s="61"/>
      <c r="T111" s="61"/>
      <c r="U111" s="402"/>
      <c r="V111" s="66"/>
      <c r="W111" s="66"/>
      <c r="X111" s="402"/>
      <c r="Y111" s="61"/>
      <c r="Z111" s="61"/>
      <c r="AA111" s="57">
        <v>43390</v>
      </c>
      <c r="AB111" s="75"/>
      <c r="AC111" s="64" t="s">
        <v>257</v>
      </c>
      <c r="AD111" s="56" t="s">
        <v>118</v>
      </c>
      <c r="AE111" s="61"/>
      <c r="AF111" s="61"/>
      <c r="AG111" s="61"/>
      <c r="AH111" s="67" t="str">
        <v>Oct</v>
      </c>
      <c r="AI111" s="68" t="str">
        <v>Oct</v>
      </c>
      <c r="AJ111" s="69">
        <f t="shared" si="0"/>
        <v>5</v>
      </c>
      <c r="AK111" s="70">
        <f t="shared" si="1"/>
        <v>43415</v>
      </c>
      <c r="AL111" s="71">
        <f t="shared" ca="1" si="2"/>
        <v>-544</v>
      </c>
      <c r="AM111" s="71" t="str">
        <v>2018</v>
      </c>
      <c r="AN111" s="70">
        <f t="shared" si="3"/>
        <v>43395</v>
      </c>
      <c r="AO111" s="70" t="s">
        <v>121</v>
      </c>
    </row>
    <row r="112" spans="1:41" ht="14.4">
      <c r="A112" s="179" t="s">
        <v>20577</v>
      </c>
      <c r="B112" s="56" t="s">
        <v>89</v>
      </c>
      <c r="C112" s="57">
        <v>43385</v>
      </c>
      <c r="D112" s="56" t="s">
        <v>1027</v>
      </c>
      <c r="E112" s="56" t="s">
        <v>112</v>
      </c>
      <c r="F112" s="168" t="s">
        <v>106</v>
      </c>
      <c r="G112" s="168" t="s">
        <v>113</v>
      </c>
      <c r="H112" s="169" t="s">
        <v>112</v>
      </c>
      <c r="I112" s="399"/>
      <c r="J112" s="57">
        <v>43416</v>
      </c>
      <c r="K112" s="56" t="s">
        <v>1946</v>
      </c>
      <c r="L112" s="56" t="s">
        <v>14</v>
      </c>
      <c r="M112" s="60" t="s">
        <v>18543</v>
      </c>
      <c r="N112" s="56" t="s">
        <v>20578</v>
      </c>
      <c r="O112" s="61"/>
      <c r="P112" s="61"/>
      <c r="Q112" s="56" t="s">
        <v>116</v>
      </c>
      <c r="R112" s="353">
        <v>43390</v>
      </c>
      <c r="S112" s="61"/>
      <c r="T112" s="61"/>
      <c r="U112" s="402"/>
      <c r="V112" s="66"/>
      <c r="W112" s="66"/>
      <c r="X112" s="402"/>
      <c r="Y112" s="61"/>
      <c r="Z112" s="61"/>
      <c r="AA112" s="57">
        <v>43390</v>
      </c>
      <c r="AB112" s="75"/>
      <c r="AC112" s="64" t="s">
        <v>257</v>
      </c>
      <c r="AD112" s="56" t="s">
        <v>118</v>
      </c>
      <c r="AE112" s="61"/>
      <c r="AF112" s="61"/>
      <c r="AG112" s="61"/>
      <c r="AH112" s="67" t="str">
        <v>Oct</v>
      </c>
      <c r="AI112" s="68" t="str">
        <v>Oct</v>
      </c>
      <c r="AJ112" s="69">
        <f t="shared" si="0"/>
        <v>5</v>
      </c>
      <c r="AK112" s="70">
        <f t="shared" si="1"/>
        <v>43415</v>
      </c>
      <c r="AL112" s="71">
        <f t="shared" ca="1" si="2"/>
        <v>-544</v>
      </c>
      <c r="AM112" s="71" t="str">
        <v>2018</v>
      </c>
      <c r="AN112" s="70">
        <f t="shared" si="3"/>
        <v>43395</v>
      </c>
      <c r="AO112" s="70" t="s">
        <v>121</v>
      </c>
    </row>
    <row r="113" spans="1:41" ht="14.4">
      <c r="A113" s="179" t="s">
        <v>20579</v>
      </c>
      <c r="B113" s="56" t="s">
        <v>89</v>
      </c>
      <c r="C113" s="57">
        <v>43382</v>
      </c>
      <c r="D113" s="56" t="s">
        <v>1027</v>
      </c>
      <c r="E113" s="56" t="s">
        <v>112</v>
      </c>
      <c r="F113" s="168" t="s">
        <v>106</v>
      </c>
      <c r="G113" s="168" t="s">
        <v>113</v>
      </c>
      <c r="H113" s="169" t="s">
        <v>112</v>
      </c>
      <c r="I113" s="399"/>
      <c r="J113" s="57">
        <v>43413</v>
      </c>
      <c r="K113" s="56" t="s">
        <v>18</v>
      </c>
      <c r="L113" s="56" t="s">
        <v>18</v>
      </c>
      <c r="M113" s="60" t="s">
        <v>20580</v>
      </c>
      <c r="N113" s="56" t="s">
        <v>20581</v>
      </c>
      <c r="O113" s="56" t="s">
        <v>44</v>
      </c>
      <c r="P113" s="56" t="s">
        <v>20582</v>
      </c>
      <c r="Q113" s="56" t="s">
        <v>116</v>
      </c>
      <c r="R113" s="66"/>
      <c r="S113" s="56" t="s">
        <v>108</v>
      </c>
      <c r="T113" s="56" t="s">
        <v>108</v>
      </c>
      <c r="U113" s="100">
        <v>43382</v>
      </c>
      <c r="V113" s="56"/>
      <c r="W113" s="56">
        <v>17.75</v>
      </c>
      <c r="X113" s="402"/>
      <c r="Y113" s="61"/>
      <c r="Z113" s="61"/>
      <c r="AA113" s="57">
        <v>43413</v>
      </c>
      <c r="AB113" s="75"/>
      <c r="AC113" s="64" t="s">
        <v>16891</v>
      </c>
      <c r="AD113" s="56" t="s">
        <v>179</v>
      </c>
      <c r="AE113" s="56"/>
      <c r="AF113" s="61"/>
      <c r="AG113" s="61"/>
      <c r="AH113" s="67" t="str">
        <v>Oct</v>
      </c>
      <c r="AI113" s="68" t="str">
        <v>Nov</v>
      </c>
      <c r="AJ113" s="69">
        <f t="shared" si="0"/>
        <v>31</v>
      </c>
      <c r="AK113" s="70">
        <f t="shared" si="1"/>
        <v>43412</v>
      </c>
      <c r="AL113" s="71">
        <f t="shared" ca="1" si="2"/>
        <v>-547</v>
      </c>
      <c r="AM113" s="71" t="str">
        <v>2018</v>
      </c>
      <c r="AN113" s="70">
        <f t="shared" si="3"/>
        <v>43392</v>
      </c>
      <c r="AO113" s="70" t="s">
        <v>123</v>
      </c>
    </row>
    <row r="114" spans="1:41" ht="14.4">
      <c r="A114" s="179" t="s">
        <v>20583</v>
      </c>
      <c r="B114" s="56" t="s">
        <v>89</v>
      </c>
      <c r="C114" s="57">
        <v>43332</v>
      </c>
      <c r="D114" s="56" t="s">
        <v>90</v>
      </c>
      <c r="E114" s="56" t="s">
        <v>140</v>
      </c>
      <c r="F114" s="168" t="s">
        <v>106</v>
      </c>
      <c r="G114" s="168" t="s">
        <v>107</v>
      </c>
      <c r="H114" s="169" t="s">
        <v>140</v>
      </c>
      <c r="I114" s="399"/>
      <c r="J114" s="57">
        <v>43363</v>
      </c>
      <c r="K114" s="56" t="s">
        <v>18</v>
      </c>
      <c r="L114" s="61"/>
      <c r="M114" s="60" t="s">
        <v>18995</v>
      </c>
      <c r="N114" s="56" t="s">
        <v>18995</v>
      </c>
      <c r="O114" s="56" t="s">
        <v>95</v>
      </c>
      <c r="P114" s="61"/>
      <c r="Q114" s="56" t="s">
        <v>17</v>
      </c>
      <c r="R114" s="353">
        <v>43332</v>
      </c>
      <c r="S114" s="56" t="s">
        <v>108</v>
      </c>
      <c r="T114" s="56" t="s">
        <v>108</v>
      </c>
      <c r="U114" s="56"/>
      <c r="V114" s="56"/>
      <c r="W114" s="56" t="s">
        <v>108</v>
      </c>
      <c r="X114" s="56"/>
      <c r="Y114" s="56" t="s">
        <v>108</v>
      </c>
      <c r="Z114" s="56" t="s">
        <v>14</v>
      </c>
      <c r="AA114" s="57">
        <v>43334</v>
      </c>
      <c r="AB114" s="63">
        <v>6</v>
      </c>
      <c r="AC114" s="64" t="s">
        <v>20584</v>
      </c>
      <c r="AD114" s="56" t="s">
        <v>118</v>
      </c>
      <c r="AE114" s="56"/>
      <c r="AF114" s="61"/>
      <c r="AG114" s="61"/>
      <c r="AH114" s="67" t="str">
        <v>Aug</v>
      </c>
      <c r="AI114" s="68" t="str">
        <v>Aug</v>
      </c>
      <c r="AJ114" s="69">
        <f t="shared" si="0"/>
        <v>2</v>
      </c>
      <c r="AK114" s="70">
        <f t="shared" si="1"/>
        <v>43362</v>
      </c>
      <c r="AL114" s="71">
        <f t="shared" ca="1" si="2"/>
        <v>-597</v>
      </c>
      <c r="AM114" s="71" t="str">
        <v>2018</v>
      </c>
      <c r="AN114" s="70">
        <f t="shared" si="3"/>
        <v>43342</v>
      </c>
      <c r="AO114" s="70" t="s">
        <v>121</v>
      </c>
    </row>
    <row r="115" spans="1:41" ht="14.4">
      <c r="A115" s="179" t="s">
        <v>20585</v>
      </c>
      <c r="B115" s="56" t="s">
        <v>89</v>
      </c>
      <c r="C115" s="57">
        <v>43332</v>
      </c>
      <c r="D115" s="56" t="s">
        <v>90</v>
      </c>
      <c r="E115" s="56" t="s">
        <v>140</v>
      </c>
      <c r="F115" s="168" t="s">
        <v>106</v>
      </c>
      <c r="G115" s="168" t="s">
        <v>107</v>
      </c>
      <c r="H115" s="169" t="s">
        <v>140</v>
      </c>
      <c r="I115" s="399"/>
      <c r="J115" s="57">
        <v>43363</v>
      </c>
      <c r="K115" s="56" t="s">
        <v>18</v>
      </c>
      <c r="L115" s="56" t="s">
        <v>18</v>
      </c>
      <c r="M115" s="60" t="s">
        <v>18995</v>
      </c>
      <c r="N115" s="56" t="s">
        <v>18995</v>
      </c>
      <c r="O115" s="56" t="s">
        <v>355</v>
      </c>
      <c r="P115" s="56" t="s">
        <v>20586</v>
      </c>
      <c r="Q115" s="56" t="s">
        <v>17</v>
      </c>
      <c r="R115" s="353">
        <v>43332</v>
      </c>
      <c r="S115" s="56" t="s">
        <v>108</v>
      </c>
      <c r="T115" s="56" t="s">
        <v>108</v>
      </c>
      <c r="U115" s="56"/>
      <c r="V115" s="56"/>
      <c r="W115" s="56" t="s">
        <v>108</v>
      </c>
      <c r="X115" s="56"/>
      <c r="Y115" s="56" t="s">
        <v>108</v>
      </c>
      <c r="Z115" s="56" t="s">
        <v>18</v>
      </c>
      <c r="AA115" s="57">
        <v>43335</v>
      </c>
      <c r="AB115" s="63">
        <v>6</v>
      </c>
      <c r="AC115" s="64" t="s">
        <v>20587</v>
      </c>
      <c r="AD115" s="56" t="s">
        <v>79</v>
      </c>
      <c r="AE115" s="56"/>
      <c r="AF115" s="61"/>
      <c r="AG115" s="61"/>
      <c r="AH115" s="67" t="str">
        <v>Aug</v>
      </c>
      <c r="AI115" s="68" t="str">
        <v>Aug</v>
      </c>
      <c r="AJ115" s="69">
        <f t="shared" si="0"/>
        <v>3</v>
      </c>
      <c r="AK115" s="70">
        <f t="shared" si="1"/>
        <v>43362</v>
      </c>
      <c r="AL115" s="71">
        <f t="shared" ca="1" si="2"/>
        <v>-597</v>
      </c>
      <c r="AM115" s="71" t="str">
        <v>2018</v>
      </c>
      <c r="AN115" s="70">
        <f t="shared" si="3"/>
        <v>43342</v>
      </c>
      <c r="AO115" s="70" t="s">
        <v>121</v>
      </c>
    </row>
    <row r="116" spans="1:41" ht="14.4">
      <c r="A116" s="179" t="s">
        <v>20588</v>
      </c>
      <c r="B116" s="56" t="s">
        <v>89</v>
      </c>
      <c r="C116" s="57">
        <v>43332</v>
      </c>
      <c r="D116" s="56" t="s">
        <v>90</v>
      </c>
      <c r="E116" s="56" t="s">
        <v>140</v>
      </c>
      <c r="F116" s="168" t="s">
        <v>106</v>
      </c>
      <c r="G116" s="168" t="s">
        <v>107</v>
      </c>
      <c r="H116" s="169" t="s">
        <v>140</v>
      </c>
      <c r="I116" s="399"/>
      <c r="J116" s="57">
        <v>43363</v>
      </c>
      <c r="K116" s="56" t="s">
        <v>18</v>
      </c>
      <c r="L116" s="56" t="s">
        <v>18</v>
      </c>
      <c r="M116" s="60" t="s">
        <v>18995</v>
      </c>
      <c r="N116" s="56" t="s">
        <v>20589</v>
      </c>
      <c r="O116" s="56" t="s">
        <v>355</v>
      </c>
      <c r="P116" s="56" t="s">
        <v>20590</v>
      </c>
      <c r="Q116" s="56" t="s">
        <v>17</v>
      </c>
      <c r="R116" s="353">
        <v>43332</v>
      </c>
      <c r="S116" s="56" t="s">
        <v>108</v>
      </c>
      <c r="T116" s="56" t="s">
        <v>108</v>
      </c>
      <c r="U116" s="56"/>
      <c r="V116" s="56"/>
      <c r="W116" s="56" t="s">
        <v>108</v>
      </c>
      <c r="X116" s="56"/>
      <c r="Y116" s="56" t="s">
        <v>108</v>
      </c>
      <c r="Z116" s="56" t="s">
        <v>18</v>
      </c>
      <c r="AA116" s="57">
        <v>43335</v>
      </c>
      <c r="AB116" s="63">
        <v>6</v>
      </c>
      <c r="AC116" s="64" t="s">
        <v>20591</v>
      </c>
      <c r="AD116" s="56" t="s">
        <v>79</v>
      </c>
      <c r="AE116" s="56"/>
      <c r="AF116" s="61"/>
      <c r="AG116" s="61"/>
      <c r="AH116" s="67" t="str">
        <v>Aug</v>
      </c>
      <c r="AI116" s="68" t="str">
        <v>Aug</v>
      </c>
      <c r="AJ116" s="69">
        <f t="shared" si="0"/>
        <v>3</v>
      </c>
      <c r="AK116" s="70">
        <f t="shared" si="1"/>
        <v>43362</v>
      </c>
      <c r="AL116" s="71">
        <f t="shared" ca="1" si="2"/>
        <v>-597</v>
      </c>
      <c r="AM116" s="71" t="str">
        <v>2018</v>
      </c>
      <c r="AN116" s="70">
        <f t="shared" si="3"/>
        <v>43342</v>
      </c>
      <c r="AO116" s="70" t="s">
        <v>121</v>
      </c>
    </row>
    <row r="117" spans="1:41" ht="14.4">
      <c r="A117" s="179" t="s">
        <v>20592</v>
      </c>
      <c r="B117" s="56" t="s">
        <v>89</v>
      </c>
      <c r="C117" s="57">
        <v>43332</v>
      </c>
      <c r="D117" s="56" t="s">
        <v>90</v>
      </c>
      <c r="E117" s="56" t="s">
        <v>140</v>
      </c>
      <c r="F117" s="168" t="s">
        <v>106</v>
      </c>
      <c r="G117" s="168" t="s">
        <v>107</v>
      </c>
      <c r="H117" s="169" t="s">
        <v>140</v>
      </c>
      <c r="I117" s="399"/>
      <c r="J117" s="57">
        <v>43363</v>
      </c>
      <c r="K117" s="56" t="s">
        <v>18</v>
      </c>
      <c r="L117" s="61"/>
      <c r="M117" s="60" t="s">
        <v>14649</v>
      </c>
      <c r="N117" s="56" t="s">
        <v>14649</v>
      </c>
      <c r="O117" s="56" t="s">
        <v>33</v>
      </c>
      <c r="P117" s="56" t="s">
        <v>20593</v>
      </c>
      <c r="Q117" s="56" t="s">
        <v>17</v>
      </c>
      <c r="R117" s="353">
        <v>43332</v>
      </c>
      <c r="S117" s="56" t="s">
        <v>108</v>
      </c>
      <c r="T117" s="56" t="s">
        <v>108</v>
      </c>
      <c r="U117" s="56"/>
      <c r="V117" s="56"/>
      <c r="W117" s="56" t="s">
        <v>108</v>
      </c>
      <c r="X117" s="56"/>
      <c r="Y117" s="56" t="s">
        <v>108</v>
      </c>
      <c r="Z117" s="56" t="s">
        <v>14</v>
      </c>
      <c r="AA117" s="57">
        <v>43336</v>
      </c>
      <c r="AB117" s="63">
        <v>6</v>
      </c>
      <c r="AC117" s="64" t="s">
        <v>20594</v>
      </c>
      <c r="AD117" s="56" t="s">
        <v>179</v>
      </c>
      <c r="AE117" s="56"/>
      <c r="AF117" s="61"/>
      <c r="AG117" s="61"/>
      <c r="AH117" s="67" t="str">
        <v>Aug</v>
      </c>
      <c r="AI117" s="68" t="str">
        <v>Aug</v>
      </c>
      <c r="AJ117" s="69">
        <f t="shared" si="0"/>
        <v>4</v>
      </c>
      <c r="AK117" s="70">
        <f t="shared" si="1"/>
        <v>43362</v>
      </c>
      <c r="AL117" s="71">
        <f t="shared" ca="1" si="2"/>
        <v>-597</v>
      </c>
      <c r="AM117" s="71" t="str">
        <v>2018</v>
      </c>
      <c r="AN117" s="70">
        <f t="shared" si="3"/>
        <v>43342</v>
      </c>
      <c r="AO117" s="70" t="s">
        <v>121</v>
      </c>
    </row>
    <row r="118" spans="1:41" ht="14.4">
      <c r="A118" s="179" t="s">
        <v>20595</v>
      </c>
      <c r="B118" s="56" t="s">
        <v>89</v>
      </c>
      <c r="C118" s="57">
        <v>43332</v>
      </c>
      <c r="D118" s="56" t="s">
        <v>90</v>
      </c>
      <c r="E118" s="56" t="s">
        <v>140</v>
      </c>
      <c r="F118" s="168" t="s">
        <v>106</v>
      </c>
      <c r="G118" s="168" t="s">
        <v>107</v>
      </c>
      <c r="H118" s="169" t="s">
        <v>140</v>
      </c>
      <c r="I118" s="399"/>
      <c r="J118" s="57">
        <v>43363</v>
      </c>
      <c r="K118" s="56" t="s">
        <v>18</v>
      </c>
      <c r="L118" s="56" t="s">
        <v>18</v>
      </c>
      <c r="M118" s="60" t="s">
        <v>20596</v>
      </c>
      <c r="N118" s="56" t="s">
        <v>20596</v>
      </c>
      <c r="O118" s="56" t="s">
        <v>39</v>
      </c>
      <c r="P118" s="56" t="s">
        <v>1540</v>
      </c>
      <c r="Q118" s="56" t="s">
        <v>678</v>
      </c>
      <c r="R118" s="353">
        <v>43332</v>
      </c>
      <c r="S118" s="56" t="s">
        <v>108</v>
      </c>
      <c r="T118" s="56" t="s">
        <v>108</v>
      </c>
      <c r="U118" s="56"/>
      <c r="V118" s="56"/>
      <c r="W118" s="56" t="s">
        <v>108</v>
      </c>
      <c r="X118" s="56"/>
      <c r="Y118" s="56" t="s">
        <v>108</v>
      </c>
      <c r="Z118" s="56" t="s">
        <v>18</v>
      </c>
      <c r="AA118" s="57">
        <v>43341</v>
      </c>
      <c r="AB118" s="63">
        <v>6</v>
      </c>
      <c r="AC118" s="64" t="s">
        <v>20597</v>
      </c>
      <c r="AD118" s="56" t="s">
        <v>79</v>
      </c>
      <c r="AE118" s="56"/>
      <c r="AF118" s="61"/>
      <c r="AG118" s="61"/>
      <c r="AH118" s="67" t="str">
        <v>Aug</v>
      </c>
      <c r="AI118" s="68" t="str">
        <v>Aug</v>
      </c>
      <c r="AJ118" s="69">
        <f t="shared" si="0"/>
        <v>9</v>
      </c>
      <c r="AK118" s="70">
        <f t="shared" si="1"/>
        <v>43362</v>
      </c>
      <c r="AL118" s="71">
        <f t="shared" ca="1" si="2"/>
        <v>-597</v>
      </c>
      <c r="AM118" s="71" t="str">
        <v>2018</v>
      </c>
      <c r="AN118" s="70">
        <f t="shared" si="3"/>
        <v>43342</v>
      </c>
      <c r="AO118" s="70" t="s">
        <v>121</v>
      </c>
    </row>
    <row r="119" spans="1:41" ht="14.4">
      <c r="A119" s="179" t="s">
        <v>20598</v>
      </c>
      <c r="B119" s="56" t="s">
        <v>89</v>
      </c>
      <c r="C119" s="57">
        <v>43382</v>
      </c>
      <c r="D119" s="56" t="s">
        <v>1027</v>
      </c>
      <c r="E119" s="56" t="s">
        <v>112</v>
      </c>
      <c r="F119" s="168" t="s">
        <v>106</v>
      </c>
      <c r="G119" s="168" t="s">
        <v>113</v>
      </c>
      <c r="H119" s="169" t="s">
        <v>112</v>
      </c>
      <c r="I119" s="399"/>
      <c r="J119" s="57">
        <v>43414</v>
      </c>
      <c r="K119" s="56" t="s">
        <v>18</v>
      </c>
      <c r="L119" s="56" t="s">
        <v>18</v>
      </c>
      <c r="M119" s="60" t="s">
        <v>642</v>
      </c>
      <c r="N119" s="56" t="s">
        <v>20599</v>
      </c>
      <c r="O119" s="56" t="s">
        <v>33</v>
      </c>
      <c r="P119" s="56" t="s">
        <v>20600</v>
      </c>
      <c r="Q119" s="56" t="s">
        <v>116</v>
      </c>
      <c r="R119" s="66"/>
      <c r="S119" s="61"/>
      <c r="T119" s="61"/>
      <c r="U119" s="100">
        <v>43385</v>
      </c>
      <c r="V119" s="66"/>
      <c r="W119" s="56">
        <v>12.5</v>
      </c>
      <c r="X119" s="400">
        <v>43396</v>
      </c>
      <c r="Y119" s="61"/>
      <c r="Z119" s="56" t="s">
        <v>18</v>
      </c>
      <c r="AA119" s="57">
        <v>43396</v>
      </c>
      <c r="AB119" s="75"/>
      <c r="AC119" s="95"/>
      <c r="AD119" s="56" t="s">
        <v>79</v>
      </c>
      <c r="AE119" s="61"/>
      <c r="AF119" s="61"/>
      <c r="AG119" s="61"/>
      <c r="AH119" s="67" t="str">
        <v>Oct</v>
      </c>
      <c r="AI119" s="68" t="str">
        <v>Oct</v>
      </c>
      <c r="AJ119" s="69">
        <f t="shared" si="0"/>
        <v>14</v>
      </c>
      <c r="AK119" s="70">
        <f t="shared" si="1"/>
        <v>43412</v>
      </c>
      <c r="AL119" s="71">
        <f t="shared" ca="1" si="2"/>
        <v>-547</v>
      </c>
      <c r="AM119" s="71" t="str">
        <v>2018</v>
      </c>
      <c r="AN119" s="70">
        <f t="shared" si="3"/>
        <v>43392</v>
      </c>
      <c r="AO119" s="70" t="s">
        <v>123</v>
      </c>
    </row>
    <row r="120" spans="1:41" ht="14.4">
      <c r="A120" s="179" t="s">
        <v>20601</v>
      </c>
      <c r="B120" s="56" t="s">
        <v>89</v>
      </c>
      <c r="C120" s="57">
        <v>43382</v>
      </c>
      <c r="D120" s="56" t="s">
        <v>131</v>
      </c>
      <c r="E120" s="56" t="s">
        <v>112</v>
      </c>
      <c r="F120" s="168" t="s">
        <v>106</v>
      </c>
      <c r="G120" s="168" t="s">
        <v>113</v>
      </c>
      <c r="H120" s="169" t="s">
        <v>112</v>
      </c>
      <c r="I120" s="399"/>
      <c r="J120" s="57">
        <v>43413</v>
      </c>
      <c r="K120" s="56" t="s">
        <v>18</v>
      </c>
      <c r="L120" s="56" t="s">
        <v>18</v>
      </c>
      <c r="M120" s="60" t="s">
        <v>20602</v>
      </c>
      <c r="N120" s="56" t="s">
        <v>20603</v>
      </c>
      <c r="O120" s="56" t="s">
        <v>13</v>
      </c>
      <c r="P120" s="56" t="s">
        <v>20604</v>
      </c>
      <c r="Q120" s="56" t="s">
        <v>116</v>
      </c>
      <c r="R120" s="66"/>
      <c r="S120" s="61"/>
      <c r="T120" s="61"/>
      <c r="U120" s="100">
        <v>43385</v>
      </c>
      <c r="V120" s="66"/>
      <c r="W120" s="56">
        <v>8.25</v>
      </c>
      <c r="X120" s="402"/>
      <c r="Y120" s="61"/>
      <c r="Z120" s="56" t="s">
        <v>18</v>
      </c>
      <c r="AA120" s="57">
        <v>43406</v>
      </c>
      <c r="AB120" s="75"/>
      <c r="AC120" s="64" t="s">
        <v>20605</v>
      </c>
      <c r="AD120" s="56" t="s">
        <v>79</v>
      </c>
      <c r="AE120" s="56" t="s">
        <v>79</v>
      </c>
      <c r="AF120" s="56" t="s">
        <v>18</v>
      </c>
      <c r="AG120" s="56" t="s">
        <v>18</v>
      </c>
      <c r="AH120" s="67" t="str">
        <v>Oct</v>
      </c>
      <c r="AI120" s="68" t="str">
        <v>Nov</v>
      </c>
      <c r="AJ120" s="69">
        <f t="shared" si="0"/>
        <v>24</v>
      </c>
      <c r="AK120" s="70">
        <f t="shared" si="1"/>
        <v>43412</v>
      </c>
      <c r="AL120" s="71">
        <f t="shared" ca="1" si="2"/>
        <v>-547</v>
      </c>
      <c r="AM120" s="71" t="str">
        <v>2018</v>
      </c>
      <c r="AN120" s="70">
        <f t="shared" si="3"/>
        <v>43392</v>
      </c>
      <c r="AO120" s="70" t="s">
        <v>123</v>
      </c>
    </row>
    <row r="121" spans="1:41" ht="14.4">
      <c r="A121" s="179" t="s">
        <v>20606</v>
      </c>
      <c r="B121" s="56" t="s">
        <v>89</v>
      </c>
      <c r="C121" s="57">
        <v>43327</v>
      </c>
      <c r="D121" s="56" t="s">
        <v>90</v>
      </c>
      <c r="E121" s="56" t="s">
        <v>140</v>
      </c>
      <c r="F121" s="168" t="s">
        <v>106</v>
      </c>
      <c r="G121" s="168" t="s">
        <v>107</v>
      </c>
      <c r="H121" s="169" t="s">
        <v>140</v>
      </c>
      <c r="I121" s="399"/>
      <c r="J121" s="57">
        <v>43358</v>
      </c>
      <c r="K121" s="56" t="s">
        <v>18</v>
      </c>
      <c r="L121" s="56" t="s">
        <v>14</v>
      </c>
      <c r="M121" s="60" t="s">
        <v>20430</v>
      </c>
      <c r="N121" s="56" t="s">
        <v>20430</v>
      </c>
      <c r="O121" s="56" t="s">
        <v>29</v>
      </c>
      <c r="P121" s="56" t="s">
        <v>108</v>
      </c>
      <c r="Q121" s="56" t="s">
        <v>17</v>
      </c>
      <c r="R121" s="353">
        <v>43327</v>
      </c>
      <c r="S121" s="56" t="s">
        <v>108</v>
      </c>
      <c r="T121" s="56" t="s">
        <v>108</v>
      </c>
      <c r="U121" s="56"/>
      <c r="V121" s="56"/>
      <c r="W121" s="56" t="s">
        <v>108</v>
      </c>
      <c r="X121" s="56"/>
      <c r="Y121" s="56" t="s">
        <v>108</v>
      </c>
      <c r="Z121" s="56" t="s">
        <v>14</v>
      </c>
      <c r="AA121" s="57">
        <v>43350</v>
      </c>
      <c r="AB121" s="63">
        <v>6</v>
      </c>
      <c r="AC121" s="64" t="s">
        <v>20607</v>
      </c>
      <c r="AD121" s="56" t="s">
        <v>118</v>
      </c>
      <c r="AE121" s="56"/>
      <c r="AF121" s="61"/>
      <c r="AG121" s="61"/>
      <c r="AH121" s="67" t="str">
        <v>Aug</v>
      </c>
      <c r="AI121" s="68" t="str">
        <v>Sep</v>
      </c>
      <c r="AJ121" s="69">
        <f t="shared" si="0"/>
        <v>23</v>
      </c>
      <c r="AK121" s="70">
        <f t="shared" si="1"/>
        <v>43357</v>
      </c>
      <c r="AL121" s="71">
        <f t="shared" ca="1" si="2"/>
        <v>-602</v>
      </c>
      <c r="AM121" s="71" t="str">
        <v>2018</v>
      </c>
      <c r="AN121" s="70">
        <f t="shared" si="3"/>
        <v>43337</v>
      </c>
      <c r="AO121" s="70" t="s">
        <v>121</v>
      </c>
    </row>
    <row r="122" spans="1:41" ht="14.4">
      <c r="A122" s="179" t="s">
        <v>20608</v>
      </c>
      <c r="B122" s="56" t="s">
        <v>89</v>
      </c>
      <c r="C122" s="57">
        <v>43325</v>
      </c>
      <c r="D122" s="56" t="s">
        <v>1027</v>
      </c>
      <c r="E122" s="56" t="s">
        <v>140</v>
      </c>
      <c r="F122" s="168" t="s">
        <v>106</v>
      </c>
      <c r="G122" s="168" t="s">
        <v>107</v>
      </c>
      <c r="H122" s="169" t="s">
        <v>140</v>
      </c>
      <c r="I122" s="399"/>
      <c r="J122" s="57">
        <v>43356</v>
      </c>
      <c r="K122" s="56" t="s">
        <v>18</v>
      </c>
      <c r="L122" s="56" t="s">
        <v>14</v>
      </c>
      <c r="M122" s="60" t="s">
        <v>20609</v>
      </c>
      <c r="N122" s="56" t="s">
        <v>20609</v>
      </c>
      <c r="O122" s="56" t="s">
        <v>29</v>
      </c>
      <c r="P122" s="56" t="s">
        <v>20610</v>
      </c>
      <c r="Q122" s="56" t="s">
        <v>17</v>
      </c>
      <c r="R122" s="353">
        <v>43326</v>
      </c>
      <c r="S122" s="56" t="s">
        <v>108</v>
      </c>
      <c r="T122" s="56" t="s">
        <v>108</v>
      </c>
      <c r="U122" s="56"/>
      <c r="V122" s="56"/>
      <c r="W122" s="56" t="s">
        <v>108</v>
      </c>
      <c r="X122" s="56"/>
      <c r="Y122" s="56" t="s">
        <v>200</v>
      </c>
      <c r="Z122" s="56" t="s">
        <v>14</v>
      </c>
      <c r="AA122" s="57">
        <v>43349</v>
      </c>
      <c r="AB122" s="75"/>
      <c r="AC122" s="64" t="s">
        <v>20611</v>
      </c>
      <c r="AD122" s="56" t="s">
        <v>294</v>
      </c>
      <c r="AE122" s="56"/>
      <c r="AF122" s="61"/>
      <c r="AG122" s="61"/>
      <c r="AH122" s="67" t="str">
        <v>Aug</v>
      </c>
      <c r="AI122" s="68" t="str">
        <v>Sep</v>
      </c>
      <c r="AJ122" s="69">
        <f t="shared" si="0"/>
        <v>24</v>
      </c>
      <c r="AK122" s="70">
        <f t="shared" si="1"/>
        <v>43355</v>
      </c>
      <c r="AL122" s="71">
        <f t="shared" ca="1" si="2"/>
        <v>-604</v>
      </c>
      <c r="AM122" s="71" t="str">
        <v>2018</v>
      </c>
      <c r="AN122" s="70">
        <f t="shared" si="3"/>
        <v>43335</v>
      </c>
      <c r="AO122" s="70" t="s">
        <v>121</v>
      </c>
    </row>
    <row r="123" spans="1:41" ht="14.4">
      <c r="A123" s="179" t="s">
        <v>20612</v>
      </c>
      <c r="B123" s="56" t="s">
        <v>89</v>
      </c>
      <c r="C123" s="57">
        <v>43378</v>
      </c>
      <c r="D123" s="56" t="s">
        <v>1027</v>
      </c>
      <c r="E123" s="56" t="s">
        <v>112</v>
      </c>
      <c r="F123" s="168" t="s">
        <v>106</v>
      </c>
      <c r="G123" s="168" t="s">
        <v>113</v>
      </c>
      <c r="H123" s="169" t="s">
        <v>112</v>
      </c>
      <c r="I123" s="399"/>
      <c r="J123" s="57">
        <v>43409</v>
      </c>
      <c r="K123" s="56" t="s">
        <v>1946</v>
      </c>
      <c r="L123" s="56" t="s">
        <v>18</v>
      </c>
      <c r="M123" s="60" t="s">
        <v>7537</v>
      </c>
      <c r="N123" s="56" t="s">
        <v>20613</v>
      </c>
      <c r="O123" s="56" t="s">
        <v>44</v>
      </c>
      <c r="P123" s="56" t="s">
        <v>20614</v>
      </c>
      <c r="Q123" s="56" t="s">
        <v>116</v>
      </c>
      <c r="R123" s="66"/>
      <c r="S123" s="61"/>
      <c r="T123" s="61"/>
      <c r="U123" s="400">
        <v>43378</v>
      </c>
      <c r="V123" s="66"/>
      <c r="W123" s="66"/>
      <c r="X123" s="402"/>
      <c r="Y123" s="61"/>
      <c r="Z123" s="61"/>
      <c r="AA123" s="57">
        <v>43382</v>
      </c>
      <c r="AB123" s="75"/>
      <c r="AC123" s="64" t="s">
        <v>257</v>
      </c>
      <c r="AD123" s="56" t="s">
        <v>118</v>
      </c>
      <c r="AE123" s="61"/>
      <c r="AF123" s="61"/>
      <c r="AG123" s="61"/>
      <c r="AH123" s="67" t="str">
        <v>Oct</v>
      </c>
      <c r="AI123" s="68" t="str">
        <v>Oct</v>
      </c>
      <c r="AJ123" s="69">
        <f t="shared" si="0"/>
        <v>4</v>
      </c>
      <c r="AK123" s="70">
        <f t="shared" si="1"/>
        <v>43408</v>
      </c>
      <c r="AL123" s="71">
        <f t="shared" ca="1" si="2"/>
        <v>-551</v>
      </c>
      <c r="AM123" s="71" t="str">
        <v>2018</v>
      </c>
      <c r="AN123" s="70">
        <f t="shared" si="3"/>
        <v>43388</v>
      </c>
      <c r="AO123" s="70" t="s">
        <v>123</v>
      </c>
    </row>
    <row r="124" spans="1:41" ht="14.4">
      <c r="A124" s="179" t="s">
        <v>20615</v>
      </c>
      <c r="B124" s="56" t="s">
        <v>89</v>
      </c>
      <c r="C124" s="57">
        <v>43377</v>
      </c>
      <c r="D124" s="56" t="s">
        <v>1027</v>
      </c>
      <c r="E124" s="56" t="s">
        <v>112</v>
      </c>
      <c r="F124" s="168" t="s">
        <v>106</v>
      </c>
      <c r="G124" s="168" t="s">
        <v>113</v>
      </c>
      <c r="H124" s="169" t="s">
        <v>112</v>
      </c>
      <c r="I124" s="399"/>
      <c r="J124" s="57">
        <v>43408</v>
      </c>
      <c r="K124" s="56" t="s">
        <v>18</v>
      </c>
      <c r="L124" s="56" t="s">
        <v>18</v>
      </c>
      <c r="M124" s="60" t="s">
        <v>20616</v>
      </c>
      <c r="N124" s="56" t="s">
        <v>20617</v>
      </c>
      <c r="O124" s="56" t="s">
        <v>44</v>
      </c>
      <c r="P124" s="56" t="s">
        <v>20618</v>
      </c>
      <c r="Q124" s="56" t="s">
        <v>116</v>
      </c>
      <c r="R124" s="66"/>
      <c r="S124" s="61"/>
      <c r="T124" s="61"/>
      <c r="U124" s="402"/>
      <c r="V124" s="66"/>
      <c r="W124" s="56" t="s">
        <v>108</v>
      </c>
      <c r="X124" s="402"/>
      <c r="Y124" s="61"/>
      <c r="Z124" s="56" t="s">
        <v>18</v>
      </c>
      <c r="AA124" s="57">
        <v>43378</v>
      </c>
      <c r="AB124" s="75"/>
      <c r="AC124" s="64" t="s">
        <v>20619</v>
      </c>
      <c r="AD124" s="56" t="s">
        <v>79</v>
      </c>
      <c r="AE124" s="61"/>
      <c r="AF124" s="61"/>
      <c r="AG124" s="61"/>
      <c r="AH124" s="67" t="str">
        <v>Oct</v>
      </c>
      <c r="AI124" s="68" t="str">
        <v>Oct</v>
      </c>
      <c r="AJ124" s="69">
        <f t="shared" si="0"/>
        <v>1</v>
      </c>
      <c r="AK124" s="70">
        <f t="shared" si="1"/>
        <v>43407</v>
      </c>
      <c r="AL124" s="71">
        <f t="shared" ca="1" si="2"/>
        <v>-552</v>
      </c>
      <c r="AM124" s="71" t="str">
        <v>2018</v>
      </c>
      <c r="AN124" s="70">
        <f t="shared" si="3"/>
        <v>43387</v>
      </c>
      <c r="AO124" s="70" t="s">
        <v>123</v>
      </c>
    </row>
    <row r="125" spans="1:41" ht="14.4">
      <c r="A125" s="179" t="s">
        <v>20620</v>
      </c>
      <c r="B125" s="56" t="s">
        <v>89</v>
      </c>
      <c r="C125" s="57">
        <v>43313</v>
      </c>
      <c r="D125" s="56" t="s">
        <v>1027</v>
      </c>
      <c r="E125" s="56" t="s">
        <v>276</v>
      </c>
      <c r="F125" s="168" t="s">
        <v>214</v>
      </c>
      <c r="G125" s="168" t="s">
        <v>214</v>
      </c>
      <c r="H125" s="169" t="s">
        <v>276</v>
      </c>
      <c r="I125" s="399"/>
      <c r="J125" s="57">
        <v>43406</v>
      </c>
      <c r="K125" s="56" t="s">
        <v>18</v>
      </c>
      <c r="L125" s="56" t="s">
        <v>18</v>
      </c>
      <c r="M125" s="60" t="s">
        <v>20621</v>
      </c>
      <c r="N125" s="56" t="s">
        <v>20621</v>
      </c>
      <c r="O125" s="56" t="s">
        <v>29</v>
      </c>
      <c r="P125" s="56" t="s">
        <v>20622</v>
      </c>
      <c r="Q125" s="56"/>
      <c r="R125" s="353">
        <v>43314</v>
      </c>
      <c r="S125" s="56" t="s">
        <v>18</v>
      </c>
      <c r="T125" s="104">
        <v>43363</v>
      </c>
      <c r="U125" s="400">
        <v>43363</v>
      </c>
      <c r="V125" s="401"/>
      <c r="W125" s="401">
        <v>3825</v>
      </c>
      <c r="X125" s="402"/>
      <c r="Y125" s="61"/>
      <c r="Z125" s="56" t="s">
        <v>14</v>
      </c>
      <c r="AA125" s="57">
        <v>43409</v>
      </c>
      <c r="AB125" s="75"/>
      <c r="AC125" s="64" t="s">
        <v>20623</v>
      </c>
      <c r="AD125" s="56" t="s">
        <v>179</v>
      </c>
      <c r="AE125" s="61"/>
      <c r="AF125" s="61"/>
      <c r="AG125" s="61"/>
      <c r="AH125" s="67" t="str">
        <v>Aug</v>
      </c>
      <c r="AI125" s="68" t="str">
        <v>Nov</v>
      </c>
      <c r="AJ125" s="69">
        <f t="shared" si="0"/>
        <v>96</v>
      </c>
      <c r="AK125" s="70">
        <f t="shared" si="1"/>
        <v>43343</v>
      </c>
      <c r="AL125" s="71">
        <f t="shared" ca="1" si="2"/>
        <v>-616</v>
      </c>
      <c r="AM125" s="71" t="str">
        <v>2018</v>
      </c>
      <c r="AN125" s="70">
        <f t="shared" si="3"/>
        <v>43323</v>
      </c>
      <c r="AO125" s="70" t="s">
        <v>121</v>
      </c>
    </row>
    <row r="126" spans="1:41" ht="14.4">
      <c r="A126" s="179" t="s">
        <v>20624</v>
      </c>
      <c r="B126" s="56" t="s">
        <v>89</v>
      </c>
      <c r="C126" s="57">
        <v>43314</v>
      </c>
      <c r="D126" s="56" t="s">
        <v>131</v>
      </c>
      <c r="E126" s="56" t="s">
        <v>140</v>
      </c>
      <c r="F126" s="168" t="s">
        <v>106</v>
      </c>
      <c r="G126" s="168" t="s">
        <v>107</v>
      </c>
      <c r="H126" s="169" t="s">
        <v>140</v>
      </c>
      <c r="I126" s="399"/>
      <c r="J126" s="57">
        <v>43345</v>
      </c>
      <c r="K126" s="56" t="s">
        <v>18</v>
      </c>
      <c r="L126" s="56" t="s">
        <v>18</v>
      </c>
      <c r="M126" s="60" t="s">
        <v>20625</v>
      </c>
      <c r="N126" s="56" t="s">
        <v>20625</v>
      </c>
      <c r="O126" s="56" t="s">
        <v>20</v>
      </c>
      <c r="P126" s="56" t="s">
        <v>20626</v>
      </c>
      <c r="Q126" s="56" t="s">
        <v>28</v>
      </c>
      <c r="R126" s="353">
        <v>43314</v>
      </c>
      <c r="S126" s="56" t="s">
        <v>108</v>
      </c>
      <c r="T126" s="56" t="s">
        <v>108</v>
      </c>
      <c r="U126" s="56"/>
      <c r="V126" s="56"/>
      <c r="W126" s="56" t="s">
        <v>108</v>
      </c>
      <c r="X126" s="56"/>
      <c r="Y126" s="56" t="s">
        <v>108</v>
      </c>
      <c r="Z126" s="56" t="s">
        <v>18</v>
      </c>
      <c r="AA126" s="57">
        <v>43318</v>
      </c>
      <c r="AB126" s="63">
        <v>6</v>
      </c>
      <c r="AC126" s="64" t="s">
        <v>20627</v>
      </c>
      <c r="AD126" s="56" t="s">
        <v>79</v>
      </c>
      <c r="AE126" s="56"/>
      <c r="AF126" s="61"/>
      <c r="AG126" s="61"/>
      <c r="AH126" s="67" t="str">
        <v>Aug</v>
      </c>
      <c r="AI126" s="68" t="str">
        <v>Aug</v>
      </c>
      <c r="AJ126" s="69">
        <f t="shared" si="0"/>
        <v>4</v>
      </c>
      <c r="AK126" s="70">
        <f t="shared" si="1"/>
        <v>43344</v>
      </c>
      <c r="AL126" s="71">
        <f t="shared" ca="1" si="2"/>
        <v>-615</v>
      </c>
      <c r="AM126" s="71" t="str">
        <v>2018</v>
      </c>
      <c r="AN126" s="70">
        <f t="shared" si="3"/>
        <v>43324</v>
      </c>
      <c r="AO126" s="70" t="s">
        <v>121</v>
      </c>
    </row>
    <row r="127" spans="1:41" ht="14.4">
      <c r="A127" s="179" t="s">
        <v>20628</v>
      </c>
      <c r="B127" s="56" t="s">
        <v>89</v>
      </c>
      <c r="C127" s="57">
        <v>43313</v>
      </c>
      <c r="D127" s="56" t="s">
        <v>90</v>
      </c>
      <c r="E127" s="56" t="s">
        <v>140</v>
      </c>
      <c r="F127" s="168" t="s">
        <v>106</v>
      </c>
      <c r="G127" s="168" t="s">
        <v>107</v>
      </c>
      <c r="H127" s="169" t="s">
        <v>140</v>
      </c>
      <c r="I127" s="399"/>
      <c r="J127" s="57">
        <v>43344</v>
      </c>
      <c r="K127" s="56" t="s">
        <v>18</v>
      </c>
      <c r="L127" s="56" t="s">
        <v>14</v>
      </c>
      <c r="M127" s="60" t="s">
        <v>20629</v>
      </c>
      <c r="N127" s="56" t="s">
        <v>20629</v>
      </c>
      <c r="O127" s="56" t="s">
        <v>436</v>
      </c>
      <c r="P127" s="56" t="s">
        <v>108</v>
      </c>
      <c r="Q127" s="56" t="s">
        <v>17</v>
      </c>
      <c r="R127" s="353">
        <v>43313</v>
      </c>
      <c r="S127" s="56" t="s">
        <v>108</v>
      </c>
      <c r="T127" s="56" t="s">
        <v>108</v>
      </c>
      <c r="U127" s="56"/>
      <c r="V127" s="56"/>
      <c r="W127" s="56" t="s">
        <v>108</v>
      </c>
      <c r="X127" s="56"/>
      <c r="Y127" s="56" t="s">
        <v>108</v>
      </c>
      <c r="Z127" s="56" t="s">
        <v>14</v>
      </c>
      <c r="AA127" s="57">
        <v>43314</v>
      </c>
      <c r="AB127" s="63">
        <v>6</v>
      </c>
      <c r="AC127" s="64" t="s">
        <v>20630</v>
      </c>
      <c r="AD127" s="56" t="s">
        <v>118</v>
      </c>
      <c r="AE127" s="56"/>
      <c r="AF127" s="61"/>
      <c r="AG127" s="61"/>
      <c r="AH127" s="67" t="str">
        <v>Aug</v>
      </c>
      <c r="AI127" s="68" t="str">
        <v>Aug</v>
      </c>
      <c r="AJ127" s="69">
        <f t="shared" si="0"/>
        <v>1</v>
      </c>
      <c r="AK127" s="70">
        <f t="shared" si="1"/>
        <v>43343</v>
      </c>
      <c r="AL127" s="71">
        <f t="shared" ca="1" si="2"/>
        <v>-616</v>
      </c>
      <c r="AM127" s="71" t="str">
        <v>2018</v>
      </c>
      <c r="AN127" s="70">
        <f t="shared" si="3"/>
        <v>43323</v>
      </c>
      <c r="AO127" s="70" t="s">
        <v>121</v>
      </c>
    </row>
    <row r="128" spans="1:41" ht="14.4">
      <c r="A128" s="179" t="s">
        <v>20631</v>
      </c>
      <c r="B128" s="56" t="s">
        <v>89</v>
      </c>
      <c r="C128" s="57">
        <v>43311</v>
      </c>
      <c r="D128" s="56" t="s">
        <v>90</v>
      </c>
      <c r="E128" s="56" t="s">
        <v>140</v>
      </c>
      <c r="F128" s="168" t="s">
        <v>106</v>
      </c>
      <c r="G128" s="168" t="s">
        <v>107</v>
      </c>
      <c r="H128" s="169" t="s">
        <v>140</v>
      </c>
      <c r="I128" s="399"/>
      <c r="J128" s="57">
        <v>43342</v>
      </c>
      <c r="K128" s="56" t="s">
        <v>18</v>
      </c>
      <c r="L128" s="56" t="s">
        <v>14</v>
      </c>
      <c r="M128" s="60" t="s">
        <v>20632</v>
      </c>
      <c r="N128" s="56" t="s">
        <v>20632</v>
      </c>
      <c r="O128" s="56" t="s">
        <v>13</v>
      </c>
      <c r="P128" s="56" t="s">
        <v>20633</v>
      </c>
      <c r="Q128" s="56" t="s">
        <v>17</v>
      </c>
      <c r="R128" s="353">
        <v>43312</v>
      </c>
      <c r="S128" s="56" t="s">
        <v>108</v>
      </c>
      <c r="T128" s="56" t="s">
        <v>108</v>
      </c>
      <c r="U128" s="56"/>
      <c r="V128" s="56"/>
      <c r="W128" s="56" t="s">
        <v>108</v>
      </c>
      <c r="X128" s="56"/>
      <c r="Y128" s="56" t="s">
        <v>108</v>
      </c>
      <c r="Z128" s="56" t="s">
        <v>14</v>
      </c>
      <c r="AA128" s="57">
        <v>43312</v>
      </c>
      <c r="AB128" s="63">
        <v>6</v>
      </c>
      <c r="AC128" s="64" t="s">
        <v>20634</v>
      </c>
      <c r="AD128" s="56" t="s">
        <v>179</v>
      </c>
      <c r="AE128" s="56"/>
      <c r="AF128" s="61"/>
      <c r="AG128" s="61"/>
      <c r="AH128" s="67" t="str">
        <v>Jul</v>
      </c>
      <c r="AI128" s="68" t="str">
        <v>Jul</v>
      </c>
      <c r="AJ128" s="69">
        <f t="shared" si="0"/>
        <v>1</v>
      </c>
      <c r="AK128" s="70">
        <f t="shared" si="1"/>
        <v>43341</v>
      </c>
      <c r="AL128" s="71">
        <f t="shared" ca="1" si="2"/>
        <v>-618</v>
      </c>
      <c r="AM128" s="71" t="str">
        <v>2018</v>
      </c>
      <c r="AN128" s="70">
        <f t="shared" si="3"/>
        <v>43321</v>
      </c>
      <c r="AO128" s="70" t="s">
        <v>121</v>
      </c>
    </row>
    <row r="129" spans="1:41" ht="14.4">
      <c r="A129" s="179" t="s">
        <v>20635</v>
      </c>
      <c r="B129" s="56" t="s">
        <v>89</v>
      </c>
      <c r="C129" s="83">
        <v>43376</v>
      </c>
      <c r="D129" s="56" t="s">
        <v>1027</v>
      </c>
      <c r="E129" s="56" t="s">
        <v>112</v>
      </c>
      <c r="F129" s="168" t="s">
        <v>106</v>
      </c>
      <c r="G129" s="168" t="s">
        <v>113</v>
      </c>
      <c r="H129" s="169" t="s">
        <v>112</v>
      </c>
      <c r="I129" s="399"/>
      <c r="J129" s="57">
        <v>43406</v>
      </c>
      <c r="K129" s="56" t="s">
        <v>1946</v>
      </c>
      <c r="L129" s="56" t="s">
        <v>14</v>
      </c>
      <c r="M129" s="60" t="s">
        <v>20636</v>
      </c>
      <c r="N129" s="56" t="s">
        <v>20637</v>
      </c>
      <c r="O129" s="56" t="s">
        <v>37</v>
      </c>
      <c r="P129" s="56" t="s">
        <v>18674</v>
      </c>
      <c r="Q129" s="56" t="s">
        <v>116</v>
      </c>
      <c r="R129" s="353">
        <v>43378</v>
      </c>
      <c r="S129" s="61"/>
      <c r="T129" s="61"/>
      <c r="U129" s="402"/>
      <c r="V129" s="66"/>
      <c r="W129" s="66"/>
      <c r="X129" s="402"/>
      <c r="Y129" s="61"/>
      <c r="Z129" s="56" t="s">
        <v>14</v>
      </c>
      <c r="AA129" s="57">
        <v>43379</v>
      </c>
      <c r="AB129" s="75"/>
      <c r="AC129" s="64" t="s">
        <v>257</v>
      </c>
      <c r="AD129" s="56" t="s">
        <v>118</v>
      </c>
      <c r="AE129" s="61"/>
      <c r="AF129" s="61"/>
      <c r="AG129" s="61"/>
      <c r="AH129" s="67" t="str">
        <v>Oct</v>
      </c>
      <c r="AI129" s="68" t="str">
        <v>Oct</v>
      </c>
      <c r="AJ129" s="69">
        <f t="shared" si="0"/>
        <v>3</v>
      </c>
      <c r="AK129" s="70">
        <f t="shared" si="1"/>
        <v>43406</v>
      </c>
      <c r="AL129" s="71">
        <f t="shared" ca="1" si="2"/>
        <v>-553</v>
      </c>
      <c r="AM129" s="71" t="str">
        <v>2018</v>
      </c>
      <c r="AN129" s="70">
        <f t="shared" si="3"/>
        <v>43386</v>
      </c>
      <c r="AO129" s="70" t="s">
        <v>121</v>
      </c>
    </row>
    <row r="130" spans="1:41" ht="14.4">
      <c r="A130" s="179" t="s">
        <v>20638</v>
      </c>
      <c r="B130" s="56" t="s">
        <v>89</v>
      </c>
      <c r="C130" s="57">
        <v>43376</v>
      </c>
      <c r="D130" s="56" t="s">
        <v>229</v>
      </c>
      <c r="E130" s="56" t="s">
        <v>112</v>
      </c>
      <c r="F130" s="168" t="s">
        <v>106</v>
      </c>
      <c r="G130" s="168" t="s">
        <v>113</v>
      </c>
      <c r="H130" s="169" t="s">
        <v>112</v>
      </c>
      <c r="I130" s="399"/>
      <c r="J130" s="57">
        <v>43408</v>
      </c>
      <c r="K130" s="56" t="s">
        <v>1946</v>
      </c>
      <c r="L130" s="56" t="s">
        <v>14</v>
      </c>
      <c r="M130" s="60" t="s">
        <v>20639</v>
      </c>
      <c r="N130" s="56" t="s">
        <v>20640</v>
      </c>
      <c r="O130" s="56" t="s">
        <v>27</v>
      </c>
      <c r="P130" s="56" t="s">
        <v>20641</v>
      </c>
      <c r="Q130" s="56" t="s">
        <v>116</v>
      </c>
      <c r="R130" s="353">
        <v>43378</v>
      </c>
      <c r="S130" s="61"/>
      <c r="T130" s="61"/>
      <c r="U130" s="402"/>
      <c r="V130" s="66"/>
      <c r="W130" s="66"/>
      <c r="X130" s="402"/>
      <c r="Y130" s="61"/>
      <c r="Z130" s="56" t="s">
        <v>14</v>
      </c>
      <c r="AA130" s="57">
        <v>43379</v>
      </c>
      <c r="AB130" s="75"/>
      <c r="AC130" s="64" t="s">
        <v>3956</v>
      </c>
      <c r="AD130" s="56" t="s">
        <v>224</v>
      </c>
      <c r="AE130" s="61"/>
      <c r="AF130" s="61"/>
      <c r="AG130" s="61"/>
      <c r="AH130" s="67" t="str">
        <v>Oct</v>
      </c>
      <c r="AI130" s="68" t="str">
        <v>Oct</v>
      </c>
      <c r="AJ130" s="69">
        <f t="shared" si="0"/>
        <v>3</v>
      </c>
      <c r="AK130" s="70">
        <f t="shared" si="1"/>
        <v>43406</v>
      </c>
      <c r="AL130" s="71">
        <f t="shared" ca="1" si="2"/>
        <v>-553</v>
      </c>
      <c r="AM130" s="71" t="str">
        <v>2018</v>
      </c>
      <c r="AN130" s="70">
        <f t="shared" si="3"/>
        <v>43386</v>
      </c>
      <c r="AO130" s="70" t="s">
        <v>121</v>
      </c>
    </row>
    <row r="131" spans="1:41" ht="14.4">
      <c r="A131" s="179" t="s">
        <v>20642</v>
      </c>
      <c r="B131" s="106" t="s">
        <v>89</v>
      </c>
      <c r="C131" s="57">
        <v>43298</v>
      </c>
      <c r="D131" s="56" t="s">
        <v>90</v>
      </c>
      <c r="E131" s="56" t="s">
        <v>15779</v>
      </c>
      <c r="F131" s="168" t="s">
        <v>214</v>
      </c>
      <c r="G131" s="168" t="s">
        <v>5916</v>
      </c>
      <c r="H131" s="169" t="s">
        <v>2445</v>
      </c>
      <c r="I131" s="399"/>
      <c r="J131" s="57">
        <v>43311</v>
      </c>
      <c r="K131" s="56" t="s">
        <v>18</v>
      </c>
      <c r="L131" s="56" t="s">
        <v>108</v>
      </c>
      <c r="M131" s="60" t="s">
        <v>20643</v>
      </c>
      <c r="N131" s="61"/>
      <c r="O131" s="61"/>
      <c r="P131" s="61"/>
      <c r="Q131" s="56" t="s">
        <v>96</v>
      </c>
      <c r="R131" s="104">
        <v>43308</v>
      </c>
      <c r="S131" s="56" t="s">
        <v>108</v>
      </c>
      <c r="T131" s="56" t="s">
        <v>108</v>
      </c>
      <c r="U131" s="104">
        <v>43308</v>
      </c>
      <c r="V131" s="56"/>
      <c r="W131" s="56">
        <v>1400</v>
      </c>
      <c r="X131" s="56"/>
      <c r="Y131" s="61"/>
      <c r="Z131" s="56" t="s">
        <v>14</v>
      </c>
      <c r="AA131" s="57">
        <v>43398</v>
      </c>
      <c r="AB131" s="75"/>
      <c r="AC131" s="64" t="s">
        <v>20644</v>
      </c>
      <c r="AD131" s="56" t="s">
        <v>179</v>
      </c>
      <c r="AE131" s="61"/>
      <c r="AF131" s="61"/>
      <c r="AG131" s="61"/>
      <c r="AH131" s="67" t="str">
        <v>Jul</v>
      </c>
      <c r="AI131" s="68" t="str">
        <v>Oct</v>
      </c>
      <c r="AJ131" s="69">
        <f t="shared" si="0"/>
        <v>100</v>
      </c>
      <c r="AK131" s="70">
        <f t="shared" si="1"/>
        <v>43328</v>
      </c>
      <c r="AL131" s="71">
        <f t="shared" ca="1" si="2"/>
        <v>-631</v>
      </c>
      <c r="AM131" s="71" t="str">
        <v>2018</v>
      </c>
      <c r="AN131" s="70">
        <f t="shared" si="3"/>
        <v>43308</v>
      </c>
      <c r="AO131" s="70" t="s">
        <v>121</v>
      </c>
    </row>
    <row r="132" spans="1:41" ht="14.4">
      <c r="A132" s="179" t="s">
        <v>20645</v>
      </c>
      <c r="B132" s="56" t="s">
        <v>89</v>
      </c>
      <c r="C132" s="57">
        <v>43375</v>
      </c>
      <c r="D132" s="56" t="s">
        <v>1027</v>
      </c>
      <c r="E132" s="56" t="s">
        <v>112</v>
      </c>
      <c r="F132" s="168" t="s">
        <v>106</v>
      </c>
      <c r="G132" s="168" t="s">
        <v>113</v>
      </c>
      <c r="H132" s="169" t="s">
        <v>112</v>
      </c>
      <c r="I132" s="399"/>
      <c r="J132" s="57">
        <v>43406</v>
      </c>
      <c r="K132" s="56" t="s">
        <v>1946</v>
      </c>
      <c r="L132" s="56" t="s">
        <v>14</v>
      </c>
      <c r="M132" s="60" t="s">
        <v>20133</v>
      </c>
      <c r="N132" s="56" t="s">
        <v>20646</v>
      </c>
      <c r="O132" s="56" t="s">
        <v>33</v>
      </c>
      <c r="P132" s="56" t="s">
        <v>7011</v>
      </c>
      <c r="Q132" s="56" t="s">
        <v>116</v>
      </c>
      <c r="R132" s="353">
        <v>43378</v>
      </c>
      <c r="S132" s="61"/>
      <c r="T132" s="61"/>
      <c r="U132" s="402"/>
      <c r="V132" s="66"/>
      <c r="W132" s="66"/>
      <c r="X132" s="402"/>
      <c r="Y132" s="61"/>
      <c r="Z132" s="56" t="s">
        <v>14</v>
      </c>
      <c r="AA132" s="57">
        <v>43378</v>
      </c>
      <c r="AB132" s="75"/>
      <c r="AC132" s="64" t="s">
        <v>257</v>
      </c>
      <c r="AD132" s="56" t="s">
        <v>118</v>
      </c>
      <c r="AE132" s="61"/>
      <c r="AF132" s="61"/>
      <c r="AG132" s="61"/>
      <c r="AH132" s="67" t="str">
        <v>Oct</v>
      </c>
      <c r="AI132" s="68" t="str">
        <v>Oct</v>
      </c>
      <c r="AJ132" s="69">
        <f t="shared" si="0"/>
        <v>3</v>
      </c>
      <c r="AK132" s="70">
        <f t="shared" si="1"/>
        <v>43405</v>
      </c>
      <c r="AL132" s="71">
        <f t="shared" ca="1" si="2"/>
        <v>-554</v>
      </c>
      <c r="AM132" s="71" t="str">
        <v>2018</v>
      </c>
      <c r="AN132" s="70">
        <f t="shared" si="3"/>
        <v>43385</v>
      </c>
      <c r="AO132" s="70" t="s">
        <v>121</v>
      </c>
    </row>
    <row r="133" spans="1:41" ht="14.4">
      <c r="A133" s="179" t="s">
        <v>20647</v>
      </c>
      <c r="B133" s="56" t="s">
        <v>89</v>
      </c>
      <c r="C133" s="57">
        <v>43374</v>
      </c>
      <c r="D133" s="56" t="s">
        <v>229</v>
      </c>
      <c r="E133" s="56" t="s">
        <v>112</v>
      </c>
      <c r="F133" s="168" t="s">
        <v>106</v>
      </c>
      <c r="G133" s="168" t="s">
        <v>113</v>
      </c>
      <c r="H133" s="169" t="s">
        <v>112</v>
      </c>
      <c r="I133" s="399"/>
      <c r="J133" s="57">
        <v>43405</v>
      </c>
      <c r="K133" s="56" t="s">
        <v>1946</v>
      </c>
      <c r="L133" s="56" t="s">
        <v>14</v>
      </c>
      <c r="M133" s="60" t="s">
        <v>20648</v>
      </c>
      <c r="N133" s="56" t="s">
        <v>20649</v>
      </c>
      <c r="O133" s="56" t="s">
        <v>44</v>
      </c>
      <c r="P133" s="56" t="s">
        <v>20650</v>
      </c>
      <c r="Q133" s="56" t="s">
        <v>116</v>
      </c>
      <c r="R133" s="83">
        <v>43378</v>
      </c>
      <c r="S133" s="61"/>
      <c r="T133" s="61"/>
      <c r="U133" s="402"/>
      <c r="V133" s="66"/>
      <c r="W133" s="66"/>
      <c r="X133" s="402"/>
      <c r="Y133" s="61"/>
      <c r="Z133" s="56" t="s">
        <v>18</v>
      </c>
      <c r="AA133" s="57">
        <v>43378</v>
      </c>
      <c r="AB133" s="75"/>
      <c r="AC133" s="64" t="s">
        <v>257</v>
      </c>
      <c r="AD133" s="56" t="s">
        <v>118</v>
      </c>
      <c r="AE133" s="61"/>
      <c r="AF133" s="61"/>
      <c r="AG133" s="61"/>
      <c r="AH133" s="67" t="str">
        <v>Oct</v>
      </c>
      <c r="AI133" s="68" t="str">
        <v>Oct</v>
      </c>
      <c r="AJ133" s="69">
        <f t="shared" si="0"/>
        <v>4</v>
      </c>
      <c r="AK133" s="70">
        <f t="shared" si="1"/>
        <v>43404</v>
      </c>
      <c r="AL133" s="71">
        <f t="shared" ca="1" si="2"/>
        <v>-555</v>
      </c>
      <c r="AM133" s="71" t="str">
        <v>2018</v>
      </c>
      <c r="AN133" s="70">
        <f t="shared" si="3"/>
        <v>43384</v>
      </c>
      <c r="AO133" s="70" t="s">
        <v>121</v>
      </c>
    </row>
    <row r="134" spans="1:41" ht="14.4">
      <c r="A134" s="179" t="s">
        <v>20651</v>
      </c>
      <c r="B134" s="56" t="s">
        <v>89</v>
      </c>
      <c r="C134" s="57">
        <v>43374</v>
      </c>
      <c r="D134" s="56" t="s">
        <v>1027</v>
      </c>
      <c r="E134" s="56" t="s">
        <v>112</v>
      </c>
      <c r="F134" s="168" t="s">
        <v>106</v>
      </c>
      <c r="G134" s="168" t="s">
        <v>113</v>
      </c>
      <c r="H134" s="169" t="s">
        <v>112</v>
      </c>
      <c r="I134" s="399"/>
      <c r="J134" s="57">
        <v>43405</v>
      </c>
      <c r="K134" s="56" t="s">
        <v>1946</v>
      </c>
      <c r="L134" s="56" t="s">
        <v>14</v>
      </c>
      <c r="M134" s="60" t="s">
        <v>20652</v>
      </c>
      <c r="N134" s="56" t="s">
        <v>20653</v>
      </c>
      <c r="O134" s="56" t="s">
        <v>20</v>
      </c>
      <c r="P134" s="56" t="s">
        <v>20654</v>
      </c>
      <c r="Q134" s="56" t="s">
        <v>116</v>
      </c>
      <c r="R134" s="353">
        <v>43377</v>
      </c>
      <c r="S134" s="61"/>
      <c r="T134" s="61"/>
      <c r="U134" s="402"/>
      <c r="V134" s="66"/>
      <c r="W134" s="66"/>
      <c r="X134" s="402"/>
      <c r="Y134" s="61"/>
      <c r="Z134" s="56" t="s">
        <v>14</v>
      </c>
      <c r="AA134" s="57">
        <v>43377</v>
      </c>
      <c r="AB134" s="75"/>
      <c r="AC134" s="64" t="s">
        <v>257</v>
      </c>
      <c r="AD134" s="56" t="s">
        <v>118</v>
      </c>
      <c r="AE134" s="61"/>
      <c r="AF134" s="61"/>
      <c r="AG134" s="61"/>
      <c r="AH134" s="67" t="str">
        <v>Oct</v>
      </c>
      <c r="AI134" s="68" t="str">
        <v>Oct</v>
      </c>
      <c r="AJ134" s="69">
        <f t="shared" si="0"/>
        <v>3</v>
      </c>
      <c r="AK134" s="70">
        <f t="shared" si="1"/>
        <v>43404</v>
      </c>
      <c r="AL134" s="71">
        <f t="shared" ca="1" si="2"/>
        <v>-555</v>
      </c>
      <c r="AM134" s="71" t="str">
        <v>2018</v>
      </c>
      <c r="AN134" s="70">
        <f t="shared" si="3"/>
        <v>43384</v>
      </c>
      <c r="AO134" s="70" t="s">
        <v>121</v>
      </c>
    </row>
    <row r="135" spans="1:41" ht="14.4">
      <c r="A135" s="179" t="s">
        <v>20655</v>
      </c>
      <c r="B135" s="56" t="s">
        <v>89</v>
      </c>
      <c r="C135" s="57">
        <v>43374</v>
      </c>
      <c r="D135" s="56" t="s">
        <v>1027</v>
      </c>
      <c r="E135" s="56" t="s">
        <v>112</v>
      </c>
      <c r="F135" s="168" t="s">
        <v>106</v>
      </c>
      <c r="G135" s="168" t="s">
        <v>113</v>
      </c>
      <c r="H135" s="169" t="s">
        <v>112</v>
      </c>
      <c r="I135" s="399"/>
      <c r="J135" s="57">
        <v>43405</v>
      </c>
      <c r="K135" s="56" t="s">
        <v>1946</v>
      </c>
      <c r="L135" s="56" t="s">
        <v>14</v>
      </c>
      <c r="M135" s="60" t="s">
        <v>6733</v>
      </c>
      <c r="N135" s="56" t="s">
        <v>20656</v>
      </c>
      <c r="O135" s="56" t="s">
        <v>27</v>
      </c>
      <c r="P135" s="56" t="s">
        <v>20657</v>
      </c>
      <c r="Q135" s="56" t="s">
        <v>116</v>
      </c>
      <c r="R135" s="353">
        <v>43377</v>
      </c>
      <c r="S135" s="61"/>
      <c r="T135" s="61"/>
      <c r="U135" s="402"/>
      <c r="V135" s="66"/>
      <c r="W135" s="66"/>
      <c r="X135" s="402"/>
      <c r="Y135" s="61"/>
      <c r="Z135" s="56" t="s">
        <v>14</v>
      </c>
      <c r="AA135" s="57">
        <v>43377</v>
      </c>
      <c r="AB135" s="75"/>
      <c r="AC135" s="64" t="s">
        <v>257</v>
      </c>
      <c r="AD135" s="56" t="s">
        <v>118</v>
      </c>
      <c r="AE135" s="61"/>
      <c r="AF135" s="61"/>
      <c r="AG135" s="61"/>
      <c r="AH135" s="67" t="str">
        <v>Oct</v>
      </c>
      <c r="AI135" s="68" t="str">
        <v>Oct</v>
      </c>
      <c r="AJ135" s="69">
        <f t="shared" si="0"/>
        <v>3</v>
      </c>
      <c r="AK135" s="70">
        <f t="shared" si="1"/>
        <v>43404</v>
      </c>
      <c r="AL135" s="71">
        <f t="shared" ca="1" si="2"/>
        <v>-555</v>
      </c>
      <c r="AM135" s="71" t="str">
        <v>2018</v>
      </c>
      <c r="AN135" s="70">
        <f t="shared" si="3"/>
        <v>43384</v>
      </c>
      <c r="AO135" s="70" t="s">
        <v>121</v>
      </c>
    </row>
    <row r="136" spans="1:41" ht="14.4">
      <c r="A136" s="179" t="s">
        <v>20658</v>
      </c>
      <c r="B136" s="56" t="s">
        <v>89</v>
      </c>
      <c r="C136" s="57">
        <v>43371</v>
      </c>
      <c r="D136" s="56" t="s">
        <v>1027</v>
      </c>
      <c r="E136" s="56" t="s">
        <v>112</v>
      </c>
      <c r="F136" s="168" t="s">
        <v>106</v>
      </c>
      <c r="G136" s="168" t="s">
        <v>113</v>
      </c>
      <c r="H136" s="169" t="s">
        <v>112</v>
      </c>
      <c r="I136" s="399"/>
      <c r="J136" s="57">
        <v>43401</v>
      </c>
      <c r="K136" s="56" t="s">
        <v>18</v>
      </c>
      <c r="L136" s="56" t="s">
        <v>14</v>
      </c>
      <c r="M136" s="60" t="s">
        <v>20659</v>
      </c>
      <c r="N136" s="56" t="s">
        <v>20660</v>
      </c>
      <c r="O136" s="56" t="s">
        <v>44</v>
      </c>
      <c r="P136" s="56" t="s">
        <v>20661</v>
      </c>
      <c r="Q136" s="56" t="s">
        <v>116</v>
      </c>
      <c r="R136" s="353">
        <v>43375</v>
      </c>
      <c r="S136" s="61"/>
      <c r="T136" s="61"/>
      <c r="U136" s="402"/>
      <c r="V136" s="66"/>
      <c r="W136" s="66"/>
      <c r="X136" s="402"/>
      <c r="Y136" s="61"/>
      <c r="Z136" s="56" t="s">
        <v>14</v>
      </c>
      <c r="AA136" s="57">
        <v>43375</v>
      </c>
      <c r="AB136" s="75"/>
      <c r="AC136" s="64" t="s">
        <v>257</v>
      </c>
      <c r="AD136" s="56" t="s">
        <v>118</v>
      </c>
      <c r="AE136" s="61"/>
      <c r="AF136" s="61"/>
      <c r="AG136" s="61"/>
      <c r="AH136" s="67" t="str">
        <v>Sep</v>
      </c>
      <c r="AI136" s="68" t="str">
        <v>Oct</v>
      </c>
      <c r="AJ136" s="69">
        <f t="shared" si="0"/>
        <v>4</v>
      </c>
      <c r="AK136" s="70">
        <f t="shared" si="1"/>
        <v>43401</v>
      </c>
      <c r="AL136" s="71">
        <f t="shared" ca="1" si="2"/>
        <v>-558</v>
      </c>
      <c r="AM136" s="71" t="str">
        <v>2018</v>
      </c>
      <c r="AN136" s="70">
        <f t="shared" si="3"/>
        <v>43381</v>
      </c>
      <c r="AO136" s="70" t="s">
        <v>121</v>
      </c>
    </row>
    <row r="137" spans="1:41" ht="14.4">
      <c r="A137" s="179" t="s">
        <v>20662</v>
      </c>
      <c r="B137" s="56" t="s">
        <v>89</v>
      </c>
      <c r="C137" s="57">
        <v>43367</v>
      </c>
      <c r="D137" s="56" t="s">
        <v>1027</v>
      </c>
      <c r="E137" s="56" t="s">
        <v>112</v>
      </c>
      <c r="F137" s="168" t="s">
        <v>106</v>
      </c>
      <c r="G137" s="168" t="s">
        <v>113</v>
      </c>
      <c r="H137" s="169" t="s">
        <v>112</v>
      </c>
      <c r="I137" s="399"/>
      <c r="J137" s="57">
        <v>43397</v>
      </c>
      <c r="K137" s="56" t="s">
        <v>1841</v>
      </c>
      <c r="L137" s="56" t="s">
        <v>18</v>
      </c>
      <c r="M137" s="60" t="s">
        <v>20663</v>
      </c>
      <c r="N137" s="56" t="s">
        <v>5644</v>
      </c>
      <c r="O137" s="56" t="s">
        <v>44</v>
      </c>
      <c r="P137" s="56" t="s">
        <v>5645</v>
      </c>
      <c r="Q137" s="56" t="s">
        <v>116</v>
      </c>
      <c r="R137" s="66"/>
      <c r="S137" s="61"/>
      <c r="T137" s="61"/>
      <c r="U137" s="400">
        <v>43375</v>
      </c>
      <c r="V137" s="66"/>
      <c r="W137" s="56">
        <v>31.5</v>
      </c>
      <c r="X137" s="400">
        <v>43385</v>
      </c>
      <c r="Y137" s="61"/>
      <c r="Z137" s="56" t="s">
        <v>18</v>
      </c>
      <c r="AA137" s="57">
        <v>43388</v>
      </c>
      <c r="AB137" s="75"/>
      <c r="AC137" s="64"/>
      <c r="AD137" s="56" t="s">
        <v>79</v>
      </c>
      <c r="AE137" s="56" t="s">
        <v>79</v>
      </c>
      <c r="AF137" s="56" t="s">
        <v>18</v>
      </c>
      <c r="AG137" s="56" t="s">
        <v>18</v>
      </c>
      <c r="AH137" s="67" t="str">
        <v>Sep</v>
      </c>
      <c r="AI137" s="68" t="str">
        <v>Oct</v>
      </c>
      <c r="AJ137" s="69">
        <f t="shared" si="0"/>
        <v>21</v>
      </c>
      <c r="AK137" s="70">
        <f t="shared" si="1"/>
        <v>43397</v>
      </c>
      <c r="AL137" s="71">
        <f t="shared" ca="1" si="2"/>
        <v>-562</v>
      </c>
      <c r="AM137" s="71" t="str">
        <v>2018</v>
      </c>
      <c r="AN137" s="70">
        <f t="shared" si="3"/>
        <v>43377</v>
      </c>
      <c r="AO137" s="70" t="s">
        <v>123</v>
      </c>
    </row>
    <row r="138" spans="1:41" ht="14.4">
      <c r="A138" s="179" t="s">
        <v>20664</v>
      </c>
      <c r="B138" s="56" t="s">
        <v>89</v>
      </c>
      <c r="C138" s="57">
        <v>43367</v>
      </c>
      <c r="D138" s="56" t="s">
        <v>1027</v>
      </c>
      <c r="E138" s="56" t="s">
        <v>112</v>
      </c>
      <c r="F138" s="168" t="s">
        <v>106</v>
      </c>
      <c r="G138" s="168" t="s">
        <v>113</v>
      </c>
      <c r="H138" s="169" t="s">
        <v>112</v>
      </c>
      <c r="I138" s="399"/>
      <c r="J138" s="57">
        <v>43397</v>
      </c>
      <c r="K138" s="56" t="s">
        <v>1946</v>
      </c>
      <c r="L138" s="56" t="s">
        <v>18</v>
      </c>
      <c r="M138" s="60" t="s">
        <v>20665</v>
      </c>
      <c r="N138" s="56" t="s">
        <v>20666</v>
      </c>
      <c r="O138" s="56" t="s">
        <v>172</v>
      </c>
      <c r="P138" s="56" t="s">
        <v>20667</v>
      </c>
      <c r="Q138" s="56" t="s">
        <v>116</v>
      </c>
      <c r="R138" s="353"/>
      <c r="S138" s="61"/>
      <c r="T138" s="61"/>
      <c r="U138" s="400">
        <v>43375</v>
      </c>
      <c r="V138" s="66"/>
      <c r="W138" s="56">
        <v>15</v>
      </c>
      <c r="X138" s="402"/>
      <c r="Y138" s="61"/>
      <c r="Z138" s="56" t="s">
        <v>18</v>
      </c>
      <c r="AA138" s="57">
        <v>43396</v>
      </c>
      <c r="AB138" s="75"/>
      <c r="AC138" s="64" t="s">
        <v>20668</v>
      </c>
      <c r="AD138" s="56" t="s">
        <v>79</v>
      </c>
      <c r="AE138" s="56" t="s">
        <v>79</v>
      </c>
      <c r="AF138" s="56" t="s">
        <v>18</v>
      </c>
      <c r="AG138" s="56" t="s">
        <v>18</v>
      </c>
      <c r="AH138" s="67" t="str">
        <v>Sep</v>
      </c>
      <c r="AI138" s="68" t="str">
        <v>Oct</v>
      </c>
      <c r="AJ138" s="69">
        <f t="shared" si="0"/>
        <v>29</v>
      </c>
      <c r="AK138" s="70">
        <f t="shared" si="1"/>
        <v>43397</v>
      </c>
      <c r="AL138" s="71">
        <f t="shared" ca="1" si="2"/>
        <v>-562</v>
      </c>
      <c r="AM138" s="71" t="str">
        <v>2018</v>
      </c>
      <c r="AN138" s="70">
        <f t="shared" si="3"/>
        <v>43377</v>
      </c>
      <c r="AO138" s="70" t="s">
        <v>123</v>
      </c>
    </row>
    <row r="139" spans="1:41" ht="14.4">
      <c r="A139" s="179" t="s">
        <v>20670</v>
      </c>
      <c r="B139" s="56" t="s">
        <v>89</v>
      </c>
      <c r="C139" s="57">
        <v>43367</v>
      </c>
      <c r="D139" s="56" t="s">
        <v>1027</v>
      </c>
      <c r="E139" s="56" t="s">
        <v>112</v>
      </c>
      <c r="F139" s="168" t="s">
        <v>106</v>
      </c>
      <c r="G139" s="168" t="s">
        <v>113</v>
      </c>
      <c r="H139" s="169" t="s">
        <v>112</v>
      </c>
      <c r="I139" s="399"/>
      <c r="J139" s="57">
        <v>43397</v>
      </c>
      <c r="K139" s="56" t="s">
        <v>18</v>
      </c>
      <c r="L139" s="56" t="s">
        <v>18</v>
      </c>
      <c r="M139" s="60" t="s">
        <v>20671</v>
      </c>
      <c r="N139" s="56" t="s">
        <v>20672</v>
      </c>
      <c r="O139" s="56" t="s">
        <v>249</v>
      </c>
      <c r="P139" s="56" t="s">
        <v>20673</v>
      </c>
      <c r="Q139" s="56" t="s">
        <v>116</v>
      </c>
      <c r="R139" s="66"/>
      <c r="S139" s="61"/>
      <c r="T139" s="61"/>
      <c r="U139" s="400">
        <v>43371</v>
      </c>
      <c r="V139" s="66"/>
      <c r="W139" s="56">
        <v>20.5</v>
      </c>
      <c r="X139" s="400">
        <v>43385</v>
      </c>
      <c r="Y139" s="61"/>
      <c r="Z139" s="56" t="s">
        <v>18</v>
      </c>
      <c r="AA139" s="57">
        <v>43388</v>
      </c>
      <c r="AB139" s="75"/>
      <c r="AC139" s="95"/>
      <c r="AD139" s="56" t="s">
        <v>79</v>
      </c>
      <c r="AE139" s="56" t="s">
        <v>79</v>
      </c>
      <c r="AF139" s="56" t="s">
        <v>18</v>
      </c>
      <c r="AG139" s="56" t="s">
        <v>18</v>
      </c>
      <c r="AH139" s="67" t="str">
        <v>Sep</v>
      </c>
      <c r="AI139" s="68" t="str">
        <v>Oct</v>
      </c>
      <c r="AJ139" s="69">
        <f t="shared" si="0"/>
        <v>21</v>
      </c>
      <c r="AK139" s="70">
        <f t="shared" si="1"/>
        <v>43397</v>
      </c>
      <c r="AL139" s="71">
        <f t="shared" ca="1" si="2"/>
        <v>-562</v>
      </c>
      <c r="AM139" s="71" t="str">
        <v>2018</v>
      </c>
      <c r="AN139" s="70">
        <f t="shared" si="3"/>
        <v>43377</v>
      </c>
      <c r="AO139" s="70" t="s">
        <v>123</v>
      </c>
    </row>
    <row r="140" spans="1:41" ht="14.4">
      <c r="A140" s="179" t="s">
        <v>20674</v>
      </c>
      <c r="B140" s="56" t="s">
        <v>89</v>
      </c>
      <c r="C140" s="57">
        <v>43367</v>
      </c>
      <c r="D140" s="56" t="s">
        <v>1027</v>
      </c>
      <c r="E140" s="56" t="s">
        <v>112</v>
      </c>
      <c r="F140" s="168" t="s">
        <v>106</v>
      </c>
      <c r="G140" s="168" t="s">
        <v>113</v>
      </c>
      <c r="H140" s="169" t="s">
        <v>112</v>
      </c>
      <c r="I140" s="399"/>
      <c r="J140" s="57">
        <v>43397</v>
      </c>
      <c r="K140" s="303" t="s">
        <v>18</v>
      </c>
      <c r="L140" s="56" t="s">
        <v>18</v>
      </c>
      <c r="M140" s="60" t="s">
        <v>20675</v>
      </c>
      <c r="N140" s="56" t="s">
        <v>20676</v>
      </c>
      <c r="O140" s="56" t="s">
        <v>29</v>
      </c>
      <c r="P140" s="56" t="s">
        <v>20677</v>
      </c>
      <c r="Q140" s="56" t="s">
        <v>116</v>
      </c>
      <c r="R140" s="66"/>
      <c r="S140" s="61"/>
      <c r="T140" s="56" t="s">
        <v>3225</v>
      </c>
      <c r="U140" s="400">
        <v>43371</v>
      </c>
      <c r="V140" s="66"/>
      <c r="W140" s="56">
        <v>11.25</v>
      </c>
      <c r="X140" s="400">
        <v>43385</v>
      </c>
      <c r="Y140" s="61"/>
      <c r="Z140" s="56" t="s">
        <v>18</v>
      </c>
      <c r="AA140" s="57">
        <v>43753</v>
      </c>
      <c r="AB140" s="75"/>
      <c r="AC140" s="95"/>
      <c r="AD140" s="56" t="s">
        <v>79</v>
      </c>
      <c r="AE140" s="56" t="s">
        <v>79</v>
      </c>
      <c r="AF140" s="56" t="s">
        <v>18</v>
      </c>
      <c r="AG140" s="56" t="s">
        <v>18</v>
      </c>
      <c r="AH140" s="67" t="str">
        <v>Sep</v>
      </c>
      <c r="AI140" s="68" t="str">
        <v>Oct</v>
      </c>
      <c r="AJ140" s="69">
        <f t="shared" si="0"/>
        <v>386</v>
      </c>
      <c r="AK140" s="70">
        <f t="shared" si="1"/>
        <v>43397</v>
      </c>
      <c r="AL140" s="71">
        <f t="shared" ca="1" si="2"/>
        <v>-562</v>
      </c>
      <c r="AM140" s="71" t="str">
        <v>2018</v>
      </c>
      <c r="AN140" s="70">
        <f t="shared" si="3"/>
        <v>43377</v>
      </c>
      <c r="AO140" s="70" t="s">
        <v>123</v>
      </c>
    </row>
    <row r="141" spans="1:41" ht="14.4">
      <c r="A141" s="179" t="s">
        <v>20679</v>
      </c>
      <c r="B141" s="56" t="s">
        <v>89</v>
      </c>
      <c r="C141" s="57">
        <v>43367</v>
      </c>
      <c r="D141" s="56" t="s">
        <v>1027</v>
      </c>
      <c r="E141" s="56" t="s">
        <v>112</v>
      </c>
      <c r="F141" s="168" t="s">
        <v>106</v>
      </c>
      <c r="G141" s="168" t="s">
        <v>113</v>
      </c>
      <c r="H141" s="169" t="s">
        <v>112</v>
      </c>
      <c r="I141" s="399"/>
      <c r="J141" s="57">
        <v>43397</v>
      </c>
      <c r="K141" s="56" t="s">
        <v>18</v>
      </c>
      <c r="L141" s="56" t="s">
        <v>14</v>
      </c>
      <c r="M141" s="60" t="s">
        <v>12795</v>
      </c>
      <c r="N141" s="56" t="s">
        <v>20681</v>
      </c>
      <c r="O141" s="56" t="s">
        <v>22</v>
      </c>
      <c r="P141" s="56" t="s">
        <v>20682</v>
      </c>
      <c r="Q141" s="56" t="s">
        <v>116</v>
      </c>
      <c r="R141" s="353">
        <v>43370</v>
      </c>
      <c r="S141" s="61"/>
      <c r="T141" s="61"/>
      <c r="U141" s="402"/>
      <c r="V141" s="66"/>
      <c r="W141" s="66"/>
      <c r="X141" s="402"/>
      <c r="Y141" s="61"/>
      <c r="Z141" s="56" t="s">
        <v>14</v>
      </c>
      <c r="AA141" s="57">
        <v>43370</v>
      </c>
      <c r="AB141" s="75"/>
      <c r="AC141" s="64" t="s">
        <v>257</v>
      </c>
      <c r="AD141" s="56" t="s">
        <v>118</v>
      </c>
      <c r="AE141" s="61"/>
      <c r="AF141" s="61"/>
      <c r="AG141" s="61"/>
      <c r="AH141" s="67" t="str">
        <v>Sep</v>
      </c>
      <c r="AI141" s="68" t="str">
        <v>Sep</v>
      </c>
      <c r="AJ141" s="69">
        <f t="shared" si="0"/>
        <v>3</v>
      </c>
      <c r="AK141" s="70">
        <f t="shared" si="1"/>
        <v>43397</v>
      </c>
      <c r="AL141" s="71">
        <f t="shared" ca="1" si="2"/>
        <v>-562</v>
      </c>
      <c r="AM141" s="71" t="str">
        <v>2018</v>
      </c>
      <c r="AN141" s="70">
        <f t="shared" si="3"/>
        <v>43377</v>
      </c>
      <c r="AO141" s="70" t="s">
        <v>121</v>
      </c>
    </row>
    <row r="142" spans="1:41" ht="14.4">
      <c r="A142" s="179" t="s">
        <v>20683</v>
      </c>
      <c r="B142" s="56" t="s">
        <v>89</v>
      </c>
      <c r="C142" s="104">
        <v>43291</v>
      </c>
      <c r="D142" s="56" t="s">
        <v>90</v>
      </c>
      <c r="E142" s="56" t="s">
        <v>15779</v>
      </c>
      <c r="F142" s="168" t="s">
        <v>214</v>
      </c>
      <c r="G142" s="168" t="s">
        <v>20684</v>
      </c>
      <c r="H142" s="169" t="s">
        <v>2445</v>
      </c>
      <c r="I142" s="399"/>
      <c r="J142" s="57">
        <v>43322</v>
      </c>
      <c r="K142" s="56" t="s">
        <v>18</v>
      </c>
      <c r="L142" s="56" t="s">
        <v>18</v>
      </c>
      <c r="M142" s="60" t="s">
        <v>20685</v>
      </c>
      <c r="N142" s="61"/>
      <c r="O142" s="61"/>
      <c r="P142" s="61"/>
      <c r="Q142" s="56" t="s">
        <v>96</v>
      </c>
      <c r="R142" s="353">
        <v>43299</v>
      </c>
      <c r="S142" s="56" t="s">
        <v>18</v>
      </c>
      <c r="T142" s="56" t="s">
        <v>18</v>
      </c>
      <c r="U142" s="56"/>
      <c r="V142" s="56"/>
      <c r="W142" s="56" t="s">
        <v>108</v>
      </c>
      <c r="X142" s="56" t="s">
        <v>108</v>
      </c>
      <c r="Y142" s="61"/>
      <c r="Z142" s="56" t="s">
        <v>18</v>
      </c>
      <c r="AA142" s="57">
        <v>43321</v>
      </c>
      <c r="AB142" s="75"/>
      <c r="AC142" s="64" t="s">
        <v>20686</v>
      </c>
      <c r="AD142" s="56" t="s">
        <v>79</v>
      </c>
      <c r="AE142" s="56"/>
      <c r="AF142" s="61"/>
      <c r="AG142" s="61"/>
      <c r="AH142" s="67" t="str">
        <v>Jul</v>
      </c>
      <c r="AI142" s="68" t="str">
        <v>Aug</v>
      </c>
      <c r="AJ142" s="69">
        <f t="shared" si="0"/>
        <v>30</v>
      </c>
      <c r="AK142" s="70">
        <f t="shared" si="1"/>
        <v>43321</v>
      </c>
      <c r="AL142" s="71">
        <f t="shared" ca="1" si="2"/>
        <v>-638</v>
      </c>
      <c r="AM142" s="71" t="str">
        <v>2018</v>
      </c>
      <c r="AN142" s="70">
        <f t="shared" si="3"/>
        <v>43301</v>
      </c>
      <c r="AO142" s="70" t="s">
        <v>121</v>
      </c>
    </row>
    <row r="143" spans="1:41" ht="14.4">
      <c r="A143" s="179" t="s">
        <v>20687</v>
      </c>
      <c r="B143" s="56" t="s">
        <v>89</v>
      </c>
      <c r="C143" s="57">
        <v>43367</v>
      </c>
      <c r="D143" s="56" t="s">
        <v>1027</v>
      </c>
      <c r="E143" s="56" t="s">
        <v>112</v>
      </c>
      <c r="F143" s="168" t="s">
        <v>106</v>
      </c>
      <c r="G143" s="168" t="s">
        <v>113</v>
      </c>
      <c r="H143" s="169" t="s">
        <v>112</v>
      </c>
      <c r="I143" s="399"/>
      <c r="J143" s="57">
        <v>43397</v>
      </c>
      <c r="K143" s="56" t="s">
        <v>18</v>
      </c>
      <c r="L143" s="56" t="s">
        <v>14</v>
      </c>
      <c r="M143" s="60" t="s">
        <v>12795</v>
      </c>
      <c r="N143" s="56" t="s">
        <v>20688</v>
      </c>
      <c r="O143" s="56" t="s">
        <v>22</v>
      </c>
      <c r="P143" s="56" t="s">
        <v>3564</v>
      </c>
      <c r="Q143" s="56" t="s">
        <v>116</v>
      </c>
      <c r="R143" s="353">
        <v>43370</v>
      </c>
      <c r="S143" s="61"/>
      <c r="T143" s="61"/>
      <c r="U143" s="402"/>
      <c r="V143" s="66"/>
      <c r="W143" s="66"/>
      <c r="X143" s="402"/>
      <c r="Y143" s="61"/>
      <c r="Z143" s="56" t="s">
        <v>14</v>
      </c>
      <c r="AA143" s="57">
        <v>43370</v>
      </c>
      <c r="AB143" s="75"/>
      <c r="AC143" s="64" t="s">
        <v>257</v>
      </c>
      <c r="AD143" s="56" t="s">
        <v>118</v>
      </c>
      <c r="AE143" s="61"/>
      <c r="AF143" s="61"/>
      <c r="AG143" s="61"/>
      <c r="AH143" s="67" t="str">
        <v>Sep</v>
      </c>
      <c r="AI143" s="68" t="str">
        <v>Sep</v>
      </c>
      <c r="AJ143" s="69">
        <f t="shared" si="0"/>
        <v>3</v>
      </c>
      <c r="AK143" s="70">
        <f t="shared" si="1"/>
        <v>43397</v>
      </c>
      <c r="AL143" s="71">
        <f t="shared" ca="1" si="2"/>
        <v>-562</v>
      </c>
      <c r="AM143" s="71" t="str">
        <v>2018</v>
      </c>
      <c r="AN143" s="70">
        <f t="shared" si="3"/>
        <v>43377</v>
      </c>
      <c r="AO143" s="70" t="s">
        <v>121</v>
      </c>
    </row>
    <row r="144" spans="1:41" ht="14.4">
      <c r="A144" s="179" t="s">
        <v>20689</v>
      </c>
      <c r="B144" s="56" t="s">
        <v>89</v>
      </c>
      <c r="C144" s="57">
        <v>43362</v>
      </c>
      <c r="D144" s="56" t="s">
        <v>1027</v>
      </c>
      <c r="E144" s="56" t="s">
        <v>112</v>
      </c>
      <c r="F144" s="168" t="s">
        <v>106</v>
      </c>
      <c r="G144" s="168" t="s">
        <v>113</v>
      </c>
      <c r="H144" s="169" t="s">
        <v>112</v>
      </c>
      <c r="I144" s="399"/>
      <c r="J144" s="57" t="s">
        <v>20690</v>
      </c>
      <c r="K144" s="56" t="s">
        <v>18</v>
      </c>
      <c r="L144" s="56" t="s">
        <v>14</v>
      </c>
      <c r="M144" s="60" t="s">
        <v>20691</v>
      </c>
      <c r="N144" s="56" t="s">
        <v>20692</v>
      </c>
      <c r="O144" s="56" t="s">
        <v>20</v>
      </c>
      <c r="P144" s="56" t="s">
        <v>20693</v>
      </c>
      <c r="Q144" s="56" t="s">
        <v>116</v>
      </c>
      <c r="R144" s="353">
        <v>43364</v>
      </c>
      <c r="S144" s="61"/>
      <c r="T144" s="61"/>
      <c r="U144" s="402"/>
      <c r="V144" s="66"/>
      <c r="W144" s="66"/>
      <c r="X144" s="402"/>
      <c r="Y144" s="61"/>
      <c r="Z144" s="56" t="s">
        <v>14</v>
      </c>
      <c r="AA144" s="57">
        <v>43365</v>
      </c>
      <c r="AB144" s="75"/>
      <c r="AC144" s="64" t="s">
        <v>257</v>
      </c>
      <c r="AD144" s="56" t="s">
        <v>118</v>
      </c>
      <c r="AE144" s="61"/>
      <c r="AF144" s="61"/>
      <c r="AG144" s="61"/>
      <c r="AH144" s="67" t="str">
        <v>Sep</v>
      </c>
      <c r="AI144" s="68" t="str">
        <v>Sep</v>
      </c>
      <c r="AJ144" s="69">
        <f t="shared" si="0"/>
        <v>3</v>
      </c>
      <c r="AK144" s="70">
        <f t="shared" si="1"/>
        <v>43392</v>
      </c>
      <c r="AL144" s="71">
        <f t="shared" ca="1" si="2"/>
        <v>-567</v>
      </c>
      <c r="AM144" s="71" t="str">
        <v>2018</v>
      </c>
      <c r="AN144" s="70">
        <f t="shared" si="3"/>
        <v>43372</v>
      </c>
      <c r="AO144" s="70" t="s">
        <v>121</v>
      </c>
    </row>
    <row r="145" spans="1:41" ht="14.4">
      <c r="A145" s="179" t="s">
        <v>20694</v>
      </c>
      <c r="B145" s="56" t="s">
        <v>89</v>
      </c>
      <c r="C145" s="57">
        <v>43286</v>
      </c>
      <c r="D145" s="56" t="s">
        <v>90</v>
      </c>
      <c r="E145" s="56" t="s">
        <v>15779</v>
      </c>
      <c r="F145" s="168" t="s">
        <v>214</v>
      </c>
      <c r="G145" s="168" t="s">
        <v>214</v>
      </c>
      <c r="H145" s="169" t="s">
        <v>2445</v>
      </c>
      <c r="I145" s="399"/>
      <c r="J145" s="57">
        <v>43299</v>
      </c>
      <c r="K145" s="56" t="s">
        <v>18</v>
      </c>
      <c r="L145" s="56" t="s">
        <v>14</v>
      </c>
      <c r="M145" s="60" t="s">
        <v>20695</v>
      </c>
      <c r="N145" s="61"/>
      <c r="O145" s="61"/>
      <c r="P145" s="61"/>
      <c r="Q145" s="56" t="s">
        <v>478</v>
      </c>
      <c r="R145" s="353">
        <v>43290</v>
      </c>
      <c r="S145" s="56" t="s">
        <v>18</v>
      </c>
      <c r="T145" s="56" t="s">
        <v>14</v>
      </c>
      <c r="U145" s="104">
        <v>43290</v>
      </c>
      <c r="V145" s="56"/>
      <c r="W145" s="56">
        <v>300</v>
      </c>
      <c r="X145" s="56" t="s">
        <v>108</v>
      </c>
      <c r="Y145" s="56"/>
      <c r="Z145" s="56" t="s">
        <v>14</v>
      </c>
      <c r="AA145" s="57">
        <v>43306</v>
      </c>
      <c r="AB145" s="75"/>
      <c r="AC145" s="64" t="s">
        <v>20696</v>
      </c>
      <c r="AD145" s="56" t="s">
        <v>294</v>
      </c>
      <c r="AE145" s="61"/>
      <c r="AF145" s="61"/>
      <c r="AG145" s="61"/>
      <c r="AH145" s="67" t="str">
        <v>Jul</v>
      </c>
      <c r="AI145" s="68" t="str">
        <v>Jul</v>
      </c>
      <c r="AJ145" s="69">
        <f t="shared" si="0"/>
        <v>20</v>
      </c>
      <c r="AK145" s="70">
        <f t="shared" si="1"/>
        <v>43316</v>
      </c>
      <c r="AL145" s="71">
        <f t="shared" ca="1" si="2"/>
        <v>-643</v>
      </c>
      <c r="AM145" s="71" t="str">
        <v>2018</v>
      </c>
      <c r="AN145" s="70">
        <f t="shared" si="3"/>
        <v>43296</v>
      </c>
      <c r="AO145" s="70" t="s">
        <v>121</v>
      </c>
    </row>
    <row r="146" spans="1:41" ht="14.4">
      <c r="A146" s="179" t="s">
        <v>20697</v>
      </c>
      <c r="B146" s="56" t="s">
        <v>89</v>
      </c>
      <c r="C146" s="57">
        <v>43287</v>
      </c>
      <c r="D146" s="56" t="s">
        <v>90</v>
      </c>
      <c r="E146" s="56" t="s">
        <v>327</v>
      </c>
      <c r="F146" s="168" t="s">
        <v>214</v>
      </c>
      <c r="G146" s="168" t="s">
        <v>328</v>
      </c>
      <c r="H146" s="169" t="s">
        <v>327</v>
      </c>
      <c r="I146" s="399"/>
      <c r="J146" s="57">
        <v>43318</v>
      </c>
      <c r="K146" s="56" t="s">
        <v>18</v>
      </c>
      <c r="L146" s="56" t="s">
        <v>18</v>
      </c>
      <c r="M146" s="60" t="s">
        <v>20698</v>
      </c>
      <c r="N146" s="56" t="s">
        <v>20699</v>
      </c>
      <c r="O146" s="56" t="s">
        <v>172</v>
      </c>
      <c r="P146" s="56">
        <v>1118005</v>
      </c>
      <c r="Q146" s="56" t="s">
        <v>96</v>
      </c>
      <c r="R146" s="353">
        <v>43287</v>
      </c>
      <c r="S146" s="61"/>
      <c r="T146" s="61"/>
      <c r="U146" s="402"/>
      <c r="V146" s="66"/>
      <c r="W146" s="66"/>
      <c r="X146" s="402"/>
      <c r="Y146" s="61"/>
      <c r="Z146" s="56" t="s">
        <v>18</v>
      </c>
      <c r="AA146" s="57">
        <v>43306</v>
      </c>
      <c r="AB146" s="75"/>
      <c r="AC146" s="64" t="s">
        <v>8218</v>
      </c>
      <c r="AD146" s="56" t="s">
        <v>79</v>
      </c>
      <c r="AE146" s="56"/>
      <c r="AF146" s="61"/>
      <c r="AG146" s="61"/>
      <c r="AH146" s="67" t="str">
        <v>Jul</v>
      </c>
      <c r="AI146" s="68" t="str">
        <v>Jul</v>
      </c>
      <c r="AJ146" s="69">
        <f t="shared" si="0"/>
        <v>19</v>
      </c>
      <c r="AK146" s="70">
        <f t="shared" si="1"/>
        <v>43317</v>
      </c>
      <c r="AL146" s="71">
        <f t="shared" ca="1" si="2"/>
        <v>-642</v>
      </c>
      <c r="AM146" s="71" t="str">
        <v>2018</v>
      </c>
      <c r="AN146" s="70">
        <f t="shared" si="3"/>
        <v>43297</v>
      </c>
      <c r="AO146" s="70" t="s">
        <v>121</v>
      </c>
    </row>
    <row r="147" spans="1:41" ht="14.4">
      <c r="A147" s="179" t="s">
        <v>20700</v>
      </c>
      <c r="B147" s="56" t="s">
        <v>89</v>
      </c>
      <c r="C147" s="57">
        <v>43362</v>
      </c>
      <c r="D147" s="56" t="s">
        <v>1027</v>
      </c>
      <c r="E147" s="56" t="s">
        <v>112</v>
      </c>
      <c r="F147" s="168" t="s">
        <v>106</v>
      </c>
      <c r="G147" s="168" t="s">
        <v>113</v>
      </c>
      <c r="H147" s="169" t="s">
        <v>112</v>
      </c>
      <c r="I147" s="399"/>
      <c r="J147" s="57">
        <v>43392</v>
      </c>
      <c r="K147" s="56" t="s">
        <v>18</v>
      </c>
      <c r="L147" s="56" t="s">
        <v>14</v>
      </c>
      <c r="M147" s="60" t="s">
        <v>20701</v>
      </c>
      <c r="N147" s="56" t="s">
        <v>20702</v>
      </c>
      <c r="O147" s="61"/>
      <c r="P147" s="56" t="s">
        <v>20703</v>
      </c>
      <c r="Q147" s="56" t="s">
        <v>116</v>
      </c>
      <c r="R147" s="353">
        <v>43364</v>
      </c>
      <c r="S147" s="61"/>
      <c r="T147" s="61"/>
      <c r="U147" s="402"/>
      <c r="V147" s="66"/>
      <c r="W147" s="66"/>
      <c r="X147" s="402"/>
      <c r="Y147" s="61"/>
      <c r="Z147" s="56" t="s">
        <v>14</v>
      </c>
      <c r="AA147" s="57">
        <v>43366</v>
      </c>
      <c r="AB147" s="75"/>
      <c r="AC147" s="64" t="s">
        <v>257</v>
      </c>
      <c r="AD147" s="56" t="s">
        <v>118</v>
      </c>
      <c r="AE147" s="61"/>
      <c r="AF147" s="61"/>
      <c r="AG147" s="61"/>
      <c r="AH147" s="67" t="str">
        <v>Sep</v>
      </c>
      <c r="AI147" s="68" t="str">
        <v>Sep</v>
      </c>
      <c r="AJ147" s="69">
        <f t="shared" si="0"/>
        <v>4</v>
      </c>
      <c r="AK147" s="70">
        <f t="shared" si="1"/>
        <v>43392</v>
      </c>
      <c r="AL147" s="71">
        <f t="shared" ca="1" si="2"/>
        <v>-567</v>
      </c>
      <c r="AM147" s="71" t="str">
        <v>2018</v>
      </c>
      <c r="AN147" s="70">
        <f t="shared" si="3"/>
        <v>43372</v>
      </c>
      <c r="AO147" s="70" t="s">
        <v>121</v>
      </c>
    </row>
    <row r="148" spans="1:41" ht="14.4">
      <c r="A148" s="179" t="s">
        <v>20704</v>
      </c>
      <c r="B148" s="56" t="s">
        <v>89</v>
      </c>
      <c r="C148" s="83">
        <v>43362</v>
      </c>
      <c r="D148" s="56" t="s">
        <v>1027</v>
      </c>
      <c r="E148" s="56" t="s">
        <v>112</v>
      </c>
      <c r="F148" s="168" t="s">
        <v>106</v>
      </c>
      <c r="G148" s="168" t="s">
        <v>20705</v>
      </c>
      <c r="H148" s="169" t="s">
        <v>112</v>
      </c>
      <c r="I148" s="399"/>
      <c r="J148" s="57">
        <v>43392</v>
      </c>
      <c r="K148" s="56" t="s">
        <v>18</v>
      </c>
      <c r="L148" s="56" t="s">
        <v>18</v>
      </c>
      <c r="M148" s="60" t="s">
        <v>20706</v>
      </c>
      <c r="N148" s="56" t="s">
        <v>20707</v>
      </c>
      <c r="O148" s="56" t="s">
        <v>1143</v>
      </c>
      <c r="P148" s="56" t="s">
        <v>20708</v>
      </c>
      <c r="Q148" s="56" t="s">
        <v>116</v>
      </c>
      <c r="R148" s="66"/>
      <c r="S148" s="61"/>
      <c r="T148" s="61"/>
      <c r="U148" s="83">
        <v>43367</v>
      </c>
      <c r="V148" s="66"/>
      <c r="W148" s="56">
        <v>8</v>
      </c>
      <c r="X148" s="402"/>
      <c r="Y148" s="61"/>
      <c r="Z148" s="56" t="s">
        <v>14</v>
      </c>
      <c r="AA148" s="57">
        <v>43368</v>
      </c>
      <c r="AB148" s="75"/>
      <c r="AC148" s="64" t="s">
        <v>20709</v>
      </c>
      <c r="AD148" s="56" t="s">
        <v>179</v>
      </c>
      <c r="AE148" s="61"/>
      <c r="AF148" s="61"/>
      <c r="AG148" s="61"/>
      <c r="AH148" s="67" t="str">
        <v>Sep</v>
      </c>
      <c r="AI148" s="68" t="str">
        <v>Sep</v>
      </c>
      <c r="AJ148" s="69">
        <f t="shared" si="0"/>
        <v>6</v>
      </c>
      <c r="AK148" s="70">
        <f t="shared" si="1"/>
        <v>43392</v>
      </c>
      <c r="AL148" s="71">
        <f t="shared" ca="1" si="2"/>
        <v>-567</v>
      </c>
      <c r="AM148" s="71" t="str">
        <v>2018</v>
      </c>
      <c r="AN148" s="70">
        <f t="shared" si="3"/>
        <v>43372</v>
      </c>
      <c r="AO148" s="70" t="s">
        <v>123</v>
      </c>
    </row>
    <row r="149" spans="1:41" ht="14.4">
      <c r="A149" s="179" t="s">
        <v>20710</v>
      </c>
      <c r="B149" s="56" t="s">
        <v>89</v>
      </c>
      <c r="C149" s="57">
        <v>43360</v>
      </c>
      <c r="D149" s="56" t="s">
        <v>1027</v>
      </c>
      <c r="E149" s="56" t="s">
        <v>112</v>
      </c>
      <c r="F149" s="168" t="s">
        <v>106</v>
      </c>
      <c r="G149" s="168" t="s">
        <v>113</v>
      </c>
      <c r="H149" s="169" t="s">
        <v>112</v>
      </c>
      <c r="I149" s="399"/>
      <c r="J149" s="57">
        <v>43392</v>
      </c>
      <c r="K149" s="56" t="s">
        <v>18</v>
      </c>
      <c r="L149" s="56" t="s">
        <v>14</v>
      </c>
      <c r="M149" s="60" t="s">
        <v>642</v>
      </c>
      <c r="N149" s="56" t="s">
        <v>20711</v>
      </c>
      <c r="O149" s="56" t="s">
        <v>95</v>
      </c>
      <c r="P149" s="56" t="s">
        <v>20712</v>
      </c>
      <c r="Q149" s="56" t="s">
        <v>116</v>
      </c>
      <c r="R149" s="353">
        <v>43363</v>
      </c>
      <c r="S149" s="61"/>
      <c r="T149" s="61"/>
      <c r="U149" s="402"/>
      <c r="V149" s="66"/>
      <c r="W149" s="66"/>
      <c r="X149" s="402"/>
      <c r="Y149" s="61"/>
      <c r="Z149" s="61"/>
      <c r="AA149" s="57">
        <v>43363</v>
      </c>
      <c r="AB149" s="75"/>
      <c r="AC149" s="64" t="s">
        <v>20713</v>
      </c>
      <c r="AD149" s="56" t="s">
        <v>79</v>
      </c>
      <c r="AE149" s="61"/>
      <c r="AF149" s="61"/>
      <c r="AG149" s="61"/>
      <c r="AH149" s="67" t="str">
        <v>Sep</v>
      </c>
      <c r="AI149" s="68" t="str">
        <v>Sep</v>
      </c>
      <c r="AJ149" s="69">
        <f t="shared" si="0"/>
        <v>3</v>
      </c>
      <c r="AK149" s="70">
        <f t="shared" si="1"/>
        <v>43390</v>
      </c>
      <c r="AL149" s="71">
        <f t="shared" ca="1" si="2"/>
        <v>-569</v>
      </c>
      <c r="AM149" s="71" t="str">
        <v>2018</v>
      </c>
      <c r="AN149" s="70">
        <f t="shared" si="3"/>
        <v>43370</v>
      </c>
      <c r="AO149" s="70" t="s">
        <v>121</v>
      </c>
    </row>
    <row r="150" spans="1:41" ht="14.4">
      <c r="A150" s="179" t="s">
        <v>20714</v>
      </c>
      <c r="B150" s="56" t="s">
        <v>89</v>
      </c>
      <c r="C150" s="57">
        <v>43360</v>
      </c>
      <c r="D150" s="56" t="s">
        <v>1027</v>
      </c>
      <c r="E150" s="56" t="s">
        <v>112</v>
      </c>
      <c r="F150" s="168" t="s">
        <v>106</v>
      </c>
      <c r="G150" s="168" t="s">
        <v>107</v>
      </c>
      <c r="H150" s="169" t="s">
        <v>112</v>
      </c>
      <c r="I150" s="399"/>
      <c r="J150" s="57">
        <v>43390</v>
      </c>
      <c r="K150" s="56" t="s">
        <v>1841</v>
      </c>
      <c r="L150" s="56" t="s">
        <v>14</v>
      </c>
      <c r="M150" s="60" t="s">
        <v>20715</v>
      </c>
      <c r="N150" s="56" t="s">
        <v>20716</v>
      </c>
      <c r="O150" s="56" t="s">
        <v>33</v>
      </c>
      <c r="P150" s="61"/>
      <c r="Q150" s="56" t="s">
        <v>116</v>
      </c>
      <c r="R150" s="83">
        <v>43363</v>
      </c>
      <c r="S150" s="61"/>
      <c r="T150" s="61"/>
      <c r="U150" s="402"/>
      <c r="V150" s="66"/>
      <c r="W150" s="66"/>
      <c r="X150" s="402"/>
      <c r="Y150" s="61"/>
      <c r="Z150" s="61"/>
      <c r="AA150" s="57">
        <v>43363</v>
      </c>
      <c r="AB150" s="75"/>
      <c r="AC150" s="64" t="s">
        <v>257</v>
      </c>
      <c r="AD150" s="56" t="s">
        <v>118</v>
      </c>
      <c r="AE150" s="61"/>
      <c r="AF150" s="61"/>
      <c r="AG150" s="61"/>
      <c r="AH150" s="67" t="str">
        <v>Sep</v>
      </c>
      <c r="AI150" s="68" t="str">
        <v>Sep</v>
      </c>
      <c r="AJ150" s="69">
        <f t="shared" si="0"/>
        <v>3</v>
      </c>
      <c r="AK150" s="70">
        <f t="shared" si="1"/>
        <v>43390</v>
      </c>
      <c r="AL150" s="71">
        <f t="shared" ca="1" si="2"/>
        <v>-569</v>
      </c>
      <c r="AM150" s="71" t="str">
        <v>2018</v>
      </c>
      <c r="AN150" s="70">
        <f t="shared" si="3"/>
        <v>43370</v>
      </c>
      <c r="AO150" s="70" t="s">
        <v>121</v>
      </c>
    </row>
    <row r="151" spans="1:41" ht="14.4">
      <c r="A151" s="179" t="s">
        <v>20717</v>
      </c>
      <c r="B151" s="56" t="s">
        <v>89</v>
      </c>
      <c r="C151" s="57">
        <v>43284</v>
      </c>
      <c r="D151" s="56" t="s">
        <v>1027</v>
      </c>
      <c r="E151" s="56" t="s">
        <v>140</v>
      </c>
      <c r="F151" s="168" t="s">
        <v>106</v>
      </c>
      <c r="G151" s="168" t="s">
        <v>107</v>
      </c>
      <c r="H151" s="169" t="s">
        <v>140</v>
      </c>
      <c r="I151" s="399"/>
      <c r="J151" s="57">
        <v>43315</v>
      </c>
      <c r="K151" s="56" t="s">
        <v>18</v>
      </c>
      <c r="L151" s="56" t="s">
        <v>18</v>
      </c>
      <c r="M151" s="60" t="s">
        <v>20718</v>
      </c>
      <c r="N151" s="56" t="s">
        <v>20719</v>
      </c>
      <c r="O151" s="56" t="s">
        <v>249</v>
      </c>
      <c r="P151" s="56" t="s">
        <v>20720</v>
      </c>
      <c r="Q151" s="56" t="s">
        <v>17</v>
      </c>
      <c r="R151" s="353">
        <v>43284</v>
      </c>
      <c r="S151" s="56" t="s">
        <v>108</v>
      </c>
      <c r="T151" s="56" t="s">
        <v>108</v>
      </c>
      <c r="U151" s="56"/>
      <c r="V151" s="56"/>
      <c r="W151" s="56" t="s">
        <v>108</v>
      </c>
      <c r="X151" s="56"/>
      <c r="Y151" s="56" t="s">
        <v>108</v>
      </c>
      <c r="Z151" s="56" t="s">
        <v>18</v>
      </c>
      <c r="AA151" s="57">
        <v>43291</v>
      </c>
      <c r="AB151" s="63">
        <v>6</v>
      </c>
      <c r="AC151" s="64" t="s">
        <v>20721</v>
      </c>
      <c r="AD151" s="56" t="s">
        <v>79</v>
      </c>
      <c r="AE151" s="56"/>
      <c r="AF151" s="61"/>
      <c r="AG151" s="61"/>
      <c r="AH151" s="67" t="str">
        <v>Jul</v>
      </c>
      <c r="AI151" s="68" t="str">
        <v>Jul</v>
      </c>
      <c r="AJ151" s="69">
        <f t="shared" si="0"/>
        <v>7</v>
      </c>
      <c r="AK151" s="70">
        <f t="shared" si="1"/>
        <v>43314</v>
      </c>
      <c r="AL151" s="71">
        <f t="shared" ca="1" si="2"/>
        <v>-645</v>
      </c>
      <c r="AM151" s="71" t="str">
        <v>2018</v>
      </c>
      <c r="AN151" s="70">
        <f t="shared" si="3"/>
        <v>43294</v>
      </c>
      <c r="AO151" s="70" t="s">
        <v>121</v>
      </c>
    </row>
    <row r="152" spans="1:41" ht="14.4">
      <c r="A152" s="179" t="s">
        <v>20722</v>
      </c>
      <c r="B152" s="56" t="s">
        <v>89</v>
      </c>
      <c r="C152" s="57">
        <v>43280</v>
      </c>
      <c r="D152" s="56" t="s">
        <v>90</v>
      </c>
      <c r="E152" s="56" t="s">
        <v>327</v>
      </c>
      <c r="F152" s="168" t="s">
        <v>214</v>
      </c>
      <c r="G152" s="168" t="s">
        <v>328</v>
      </c>
      <c r="H152" s="169" t="s">
        <v>327</v>
      </c>
      <c r="I152" s="399"/>
      <c r="J152" s="57">
        <v>43280</v>
      </c>
      <c r="K152" s="56" t="s">
        <v>18</v>
      </c>
      <c r="L152" s="56" t="s">
        <v>18</v>
      </c>
      <c r="M152" s="60" t="s">
        <v>20723</v>
      </c>
      <c r="N152" s="56" t="s">
        <v>20699</v>
      </c>
      <c r="O152" s="56" t="s">
        <v>172</v>
      </c>
      <c r="P152" s="56">
        <v>1118005</v>
      </c>
      <c r="Q152" s="56" t="s">
        <v>96</v>
      </c>
      <c r="R152" s="353">
        <v>43283</v>
      </c>
      <c r="S152" s="61"/>
      <c r="T152" s="61"/>
      <c r="U152" s="402"/>
      <c r="V152" s="66"/>
      <c r="W152" s="66"/>
      <c r="X152" s="402"/>
      <c r="Y152" s="61"/>
      <c r="Z152" s="56" t="s">
        <v>18</v>
      </c>
      <c r="AA152" s="57">
        <v>43306</v>
      </c>
      <c r="AB152" s="75"/>
      <c r="AC152" s="64" t="s">
        <v>8218</v>
      </c>
      <c r="AD152" s="56" t="s">
        <v>79</v>
      </c>
      <c r="AE152" s="56"/>
      <c r="AF152" s="61"/>
      <c r="AG152" s="61"/>
      <c r="AH152" s="67" t="str">
        <v>Jun</v>
      </c>
      <c r="AI152" s="68" t="str">
        <v>Jul</v>
      </c>
      <c r="AJ152" s="69">
        <f t="shared" si="0"/>
        <v>26</v>
      </c>
      <c r="AK152" s="70">
        <f t="shared" si="1"/>
        <v>43310</v>
      </c>
      <c r="AL152" s="71">
        <f t="shared" ca="1" si="2"/>
        <v>-649</v>
      </c>
      <c r="AM152" s="71" t="str">
        <v>2018</v>
      </c>
      <c r="AN152" s="70">
        <f t="shared" si="3"/>
        <v>43290</v>
      </c>
      <c r="AO152" s="70" t="s">
        <v>121</v>
      </c>
    </row>
    <row r="153" spans="1:41" ht="14.4">
      <c r="A153" s="179" t="s">
        <v>20724</v>
      </c>
      <c r="B153" s="106" t="s">
        <v>89</v>
      </c>
      <c r="C153" s="57">
        <v>43271</v>
      </c>
      <c r="D153" s="56" t="s">
        <v>90</v>
      </c>
      <c r="E153" s="56" t="s">
        <v>129</v>
      </c>
      <c r="F153" s="168" t="s">
        <v>106</v>
      </c>
      <c r="G153" s="168" t="s">
        <v>214</v>
      </c>
      <c r="H153" s="169" t="s">
        <v>15779</v>
      </c>
      <c r="I153" s="399"/>
      <c r="J153" s="57">
        <v>43284</v>
      </c>
      <c r="K153" s="56" t="s">
        <v>18</v>
      </c>
      <c r="L153" s="56" t="s">
        <v>18</v>
      </c>
      <c r="M153" s="60" t="s">
        <v>20725</v>
      </c>
      <c r="N153" s="61"/>
      <c r="O153" s="56" t="s">
        <v>33</v>
      </c>
      <c r="P153" s="56" t="s">
        <v>20726</v>
      </c>
      <c r="Q153" s="56" t="s">
        <v>117</v>
      </c>
      <c r="R153" s="353">
        <v>43282</v>
      </c>
      <c r="S153" s="56" t="s">
        <v>18</v>
      </c>
      <c r="T153" s="56" t="s">
        <v>18</v>
      </c>
      <c r="U153" s="400">
        <v>43290</v>
      </c>
      <c r="V153" s="56"/>
      <c r="W153" s="56">
        <v>480</v>
      </c>
      <c r="X153" s="90">
        <v>43371</v>
      </c>
      <c r="Y153" s="56" t="s">
        <v>108</v>
      </c>
      <c r="Z153" s="56" t="s">
        <v>18</v>
      </c>
      <c r="AA153" s="57">
        <v>43321</v>
      </c>
      <c r="AB153" s="75"/>
      <c r="AC153" s="64" t="s">
        <v>20727</v>
      </c>
      <c r="AD153" s="56" t="s">
        <v>179</v>
      </c>
      <c r="AE153" s="56"/>
      <c r="AF153" s="61"/>
      <c r="AG153" s="61"/>
      <c r="AH153" s="67" t="str">
        <v>Jun</v>
      </c>
      <c r="AI153" s="68" t="str">
        <v>Aug</v>
      </c>
      <c r="AJ153" s="69">
        <f t="shared" si="0"/>
        <v>50</v>
      </c>
      <c r="AK153" s="70">
        <f t="shared" si="1"/>
        <v>43301</v>
      </c>
      <c r="AL153" s="71">
        <f t="shared" ca="1" si="2"/>
        <v>-658</v>
      </c>
      <c r="AM153" s="71" t="str">
        <v>2018</v>
      </c>
      <c r="AN153" s="70">
        <f t="shared" si="3"/>
        <v>43281</v>
      </c>
      <c r="AO153" s="70" t="s">
        <v>121</v>
      </c>
    </row>
    <row r="154" spans="1:41" ht="14.4">
      <c r="A154" s="179" t="s">
        <v>20728</v>
      </c>
      <c r="B154" s="56" t="s">
        <v>89</v>
      </c>
      <c r="C154" s="57">
        <v>43360</v>
      </c>
      <c r="D154" s="56" t="s">
        <v>1027</v>
      </c>
      <c r="E154" s="56" t="s">
        <v>112</v>
      </c>
      <c r="F154" s="168" t="s">
        <v>106</v>
      </c>
      <c r="G154" s="168" t="s">
        <v>113</v>
      </c>
      <c r="H154" s="169" t="s">
        <v>112</v>
      </c>
      <c r="I154" s="399"/>
      <c r="J154" s="57">
        <v>43390</v>
      </c>
      <c r="K154" s="56" t="s">
        <v>18</v>
      </c>
      <c r="L154" s="56" t="s">
        <v>18</v>
      </c>
      <c r="M154" s="60" t="s">
        <v>2426</v>
      </c>
      <c r="N154" s="56" t="s">
        <v>20729</v>
      </c>
      <c r="O154" s="56"/>
      <c r="P154" s="56" t="s">
        <v>20567</v>
      </c>
      <c r="Q154" s="56" t="s">
        <v>116</v>
      </c>
      <c r="R154" s="66"/>
      <c r="S154" s="56" t="s">
        <v>108</v>
      </c>
      <c r="T154" s="56" t="s">
        <v>331</v>
      </c>
      <c r="U154" s="400">
        <v>43360</v>
      </c>
      <c r="V154" s="66"/>
      <c r="W154" s="66"/>
      <c r="X154" s="402"/>
      <c r="Y154" s="61"/>
      <c r="Z154" s="56" t="s">
        <v>14</v>
      </c>
      <c r="AA154" s="57">
        <v>43388</v>
      </c>
      <c r="AB154" s="75"/>
      <c r="AC154" s="64" t="s">
        <v>20730</v>
      </c>
      <c r="AD154" s="56" t="s">
        <v>179</v>
      </c>
      <c r="AE154" s="61"/>
      <c r="AF154" s="61"/>
      <c r="AG154" s="61"/>
      <c r="AH154" s="67" t="str">
        <v>Sep</v>
      </c>
      <c r="AI154" s="68" t="str">
        <v>Oct</v>
      </c>
      <c r="AJ154" s="69">
        <f t="shared" si="0"/>
        <v>28</v>
      </c>
      <c r="AK154" s="70">
        <f t="shared" si="1"/>
        <v>43390</v>
      </c>
      <c r="AL154" s="71">
        <f t="shared" ca="1" si="2"/>
        <v>-569</v>
      </c>
      <c r="AM154" s="71" t="str">
        <v>2018</v>
      </c>
      <c r="AN154" s="70">
        <f t="shared" si="3"/>
        <v>43370</v>
      </c>
      <c r="AO154" s="70" t="s">
        <v>123</v>
      </c>
    </row>
    <row r="155" spans="1:41" ht="14.4">
      <c r="A155" s="179" t="s">
        <v>20731</v>
      </c>
      <c r="B155" s="56" t="s">
        <v>89</v>
      </c>
      <c r="C155" s="57">
        <v>43354</v>
      </c>
      <c r="D155" s="56" t="s">
        <v>1027</v>
      </c>
      <c r="E155" s="56" t="s">
        <v>112</v>
      </c>
      <c r="F155" s="168" t="s">
        <v>106</v>
      </c>
      <c r="G155" s="168" t="s">
        <v>113</v>
      </c>
      <c r="H155" s="169" t="s">
        <v>112</v>
      </c>
      <c r="I155" s="399"/>
      <c r="J155" s="57">
        <v>43384</v>
      </c>
      <c r="K155" s="56" t="s">
        <v>18</v>
      </c>
      <c r="L155" s="56" t="s">
        <v>18</v>
      </c>
      <c r="M155" s="60" t="s">
        <v>20732</v>
      </c>
      <c r="N155" s="56" t="s">
        <v>20733</v>
      </c>
      <c r="O155" s="56" t="s">
        <v>22</v>
      </c>
      <c r="P155" s="56" t="s">
        <v>5645</v>
      </c>
      <c r="Q155" s="56" t="s">
        <v>116</v>
      </c>
      <c r="R155" s="66"/>
      <c r="S155" s="61"/>
      <c r="T155" s="61"/>
      <c r="U155" s="400">
        <v>43362</v>
      </c>
      <c r="V155" s="66"/>
      <c r="W155" s="56">
        <v>31.5</v>
      </c>
      <c r="X155" s="402"/>
      <c r="Y155" s="61"/>
      <c r="Z155" s="56" t="s">
        <v>18</v>
      </c>
      <c r="AA155" s="57">
        <v>43385</v>
      </c>
      <c r="AB155" s="75"/>
      <c r="AC155" s="64" t="s">
        <v>20734</v>
      </c>
      <c r="AD155" s="56" t="s">
        <v>79</v>
      </c>
      <c r="AE155" s="56" t="s">
        <v>79</v>
      </c>
      <c r="AF155" s="56" t="s">
        <v>18</v>
      </c>
      <c r="AG155" s="56" t="s">
        <v>18</v>
      </c>
      <c r="AH155" s="67" t="str">
        <v>Sep</v>
      </c>
      <c r="AI155" s="68" t="str">
        <v>Oct</v>
      </c>
      <c r="AJ155" s="69">
        <f t="shared" si="0"/>
        <v>31</v>
      </c>
      <c r="AK155" s="70">
        <f t="shared" si="1"/>
        <v>43384</v>
      </c>
      <c r="AL155" s="71">
        <f t="shared" ca="1" si="2"/>
        <v>-575</v>
      </c>
      <c r="AM155" s="71" t="str">
        <v>2018</v>
      </c>
      <c r="AN155" s="70">
        <f t="shared" si="3"/>
        <v>43364</v>
      </c>
      <c r="AO155" s="70" t="s">
        <v>123</v>
      </c>
    </row>
    <row r="156" spans="1:41" ht="14.4">
      <c r="A156" s="179" t="s">
        <v>20735</v>
      </c>
      <c r="B156" s="56" t="s">
        <v>89</v>
      </c>
      <c r="C156" s="57">
        <v>43269</v>
      </c>
      <c r="D156" s="56" t="s">
        <v>90</v>
      </c>
      <c r="E156" s="56" t="s">
        <v>129</v>
      </c>
      <c r="F156" s="168" t="s">
        <v>106</v>
      </c>
      <c r="G156" s="168" t="s">
        <v>4611</v>
      </c>
      <c r="H156" s="169" t="s">
        <v>15779</v>
      </c>
      <c r="I156" s="399"/>
      <c r="J156" s="57">
        <v>43280</v>
      </c>
      <c r="K156" s="56" t="s">
        <v>18</v>
      </c>
      <c r="L156" s="56" t="s">
        <v>14</v>
      </c>
      <c r="M156" s="60" t="s">
        <v>20736</v>
      </c>
      <c r="N156" s="61"/>
      <c r="O156" s="61"/>
      <c r="P156" s="61"/>
      <c r="Q156" s="61"/>
      <c r="R156" s="104">
        <v>43277</v>
      </c>
      <c r="S156" s="56" t="s">
        <v>108</v>
      </c>
      <c r="T156" s="56" t="s">
        <v>18</v>
      </c>
      <c r="U156" s="56"/>
      <c r="V156" s="56"/>
      <c r="W156" s="56" t="s">
        <v>108</v>
      </c>
      <c r="X156" s="56" t="s">
        <v>108</v>
      </c>
      <c r="Y156" s="61"/>
      <c r="Z156" s="56" t="s">
        <v>14</v>
      </c>
      <c r="AA156" s="57">
        <v>43282</v>
      </c>
      <c r="AB156" s="75"/>
      <c r="AC156" s="64" t="s">
        <v>20737</v>
      </c>
      <c r="AD156" s="56" t="s">
        <v>118</v>
      </c>
      <c r="AE156" s="56"/>
      <c r="AF156" s="61"/>
      <c r="AG156" s="61"/>
      <c r="AH156" s="67" t="str">
        <v>Jun</v>
      </c>
      <c r="AI156" s="68" t="str">
        <v>Jul</v>
      </c>
      <c r="AJ156" s="69">
        <f t="shared" si="0"/>
        <v>13</v>
      </c>
      <c r="AK156" s="70">
        <f t="shared" si="1"/>
        <v>43299</v>
      </c>
      <c r="AL156" s="71">
        <f t="shared" ca="1" si="2"/>
        <v>-660</v>
      </c>
      <c r="AM156" s="71" t="str">
        <v>2018</v>
      </c>
      <c r="AN156" s="70">
        <f t="shared" si="3"/>
        <v>43279</v>
      </c>
      <c r="AO156" s="70" t="s">
        <v>121</v>
      </c>
    </row>
    <row r="157" spans="1:41" ht="14.4">
      <c r="A157" s="179" t="s">
        <v>20738</v>
      </c>
      <c r="B157" s="56" t="s">
        <v>89</v>
      </c>
      <c r="C157" s="57">
        <v>43357</v>
      </c>
      <c r="D157" s="56" t="s">
        <v>90</v>
      </c>
      <c r="E157" s="56" t="s">
        <v>112</v>
      </c>
      <c r="F157" s="168" t="s">
        <v>106</v>
      </c>
      <c r="G157" s="168" t="s">
        <v>113</v>
      </c>
      <c r="H157" s="169" t="s">
        <v>112</v>
      </c>
      <c r="I157" s="399"/>
      <c r="J157" s="57">
        <v>43387</v>
      </c>
      <c r="K157" s="56" t="s">
        <v>18</v>
      </c>
      <c r="L157" s="56" t="s">
        <v>14</v>
      </c>
      <c r="M157" s="60" t="s">
        <v>20739</v>
      </c>
      <c r="N157" s="56" t="s">
        <v>20740</v>
      </c>
      <c r="O157" s="61"/>
      <c r="P157" s="56" t="s">
        <v>19829</v>
      </c>
      <c r="Q157" s="56" t="s">
        <v>116</v>
      </c>
      <c r="R157" s="353">
        <v>43391</v>
      </c>
      <c r="S157" s="61"/>
      <c r="T157" s="61"/>
      <c r="U157" s="402"/>
      <c r="V157" s="66"/>
      <c r="W157" s="66"/>
      <c r="X157" s="402"/>
      <c r="Y157" s="61"/>
      <c r="Z157" s="61"/>
      <c r="AA157" s="57">
        <v>43361</v>
      </c>
      <c r="AB157" s="75"/>
      <c r="AC157" s="64" t="s">
        <v>257</v>
      </c>
      <c r="AD157" s="91" t="s">
        <v>118</v>
      </c>
      <c r="AE157" s="61"/>
      <c r="AF157" s="61"/>
      <c r="AG157" s="61"/>
      <c r="AH157" s="67" t="str">
        <v>Sep</v>
      </c>
      <c r="AI157" s="68" t="str">
        <v>Sep</v>
      </c>
      <c r="AJ157" s="69">
        <f t="shared" si="0"/>
        <v>4</v>
      </c>
      <c r="AK157" s="70">
        <f t="shared" si="1"/>
        <v>43387</v>
      </c>
      <c r="AL157" s="71">
        <f t="shared" ca="1" si="2"/>
        <v>-572</v>
      </c>
      <c r="AM157" s="71" t="str">
        <v>2018</v>
      </c>
      <c r="AN157" s="70">
        <f t="shared" si="3"/>
        <v>43367</v>
      </c>
      <c r="AO157" s="70" t="s">
        <v>121</v>
      </c>
    </row>
    <row r="158" spans="1:41" ht="14.4">
      <c r="A158" s="179" t="s">
        <v>20741</v>
      </c>
      <c r="B158" s="106" t="s">
        <v>89</v>
      </c>
      <c r="C158" s="57">
        <v>43266</v>
      </c>
      <c r="D158" s="56" t="s">
        <v>90</v>
      </c>
      <c r="E158" s="56" t="s">
        <v>15779</v>
      </c>
      <c r="F158" s="168" t="s">
        <v>214</v>
      </c>
      <c r="G158" s="168" t="s">
        <v>20742</v>
      </c>
      <c r="H158" s="169" t="s">
        <v>15779</v>
      </c>
      <c r="I158" s="399"/>
      <c r="J158" s="57">
        <v>43279</v>
      </c>
      <c r="K158" s="56" t="s">
        <v>18</v>
      </c>
      <c r="L158" s="56" t="s">
        <v>18</v>
      </c>
      <c r="M158" s="60" t="s">
        <v>20743</v>
      </c>
      <c r="N158" s="56" t="s">
        <v>20744</v>
      </c>
      <c r="O158" s="56" t="s">
        <v>22</v>
      </c>
      <c r="P158" s="61"/>
      <c r="Q158" s="56" t="s">
        <v>96</v>
      </c>
      <c r="R158" s="353">
        <v>43270</v>
      </c>
      <c r="S158" s="56" t="s">
        <v>18</v>
      </c>
      <c r="T158" s="56" t="s">
        <v>18</v>
      </c>
      <c r="U158" s="400">
        <v>43284</v>
      </c>
      <c r="V158" s="56"/>
      <c r="W158" s="56">
        <v>35.75</v>
      </c>
      <c r="X158" s="400"/>
      <c r="Y158" s="56" t="s">
        <v>108</v>
      </c>
      <c r="Z158" s="56" t="s">
        <v>14</v>
      </c>
      <c r="AA158" s="57">
        <v>43382</v>
      </c>
      <c r="AB158" s="75"/>
      <c r="AC158" s="64" t="s">
        <v>20745</v>
      </c>
      <c r="AD158" s="56" t="s">
        <v>79</v>
      </c>
      <c r="AE158" s="56"/>
      <c r="AF158" s="61"/>
      <c r="AG158" s="61"/>
      <c r="AH158" s="67" t="str">
        <v>Jun</v>
      </c>
      <c r="AI158" s="68" t="str">
        <v>Oct</v>
      </c>
      <c r="AJ158" s="69">
        <f t="shared" si="0"/>
        <v>116</v>
      </c>
      <c r="AK158" s="70">
        <f t="shared" si="1"/>
        <v>43296</v>
      </c>
      <c r="AL158" s="71">
        <f t="shared" ca="1" si="2"/>
        <v>-663</v>
      </c>
      <c r="AM158" s="71" t="str">
        <v>2018</v>
      </c>
      <c r="AN158" s="70">
        <f t="shared" si="3"/>
        <v>43276</v>
      </c>
      <c r="AO158" s="70" t="s">
        <v>121</v>
      </c>
    </row>
    <row r="159" spans="1:41" ht="14.4">
      <c r="A159" s="179" t="s">
        <v>20746</v>
      </c>
      <c r="B159" s="56" t="s">
        <v>89</v>
      </c>
      <c r="C159" s="57">
        <v>43270</v>
      </c>
      <c r="D159" s="56" t="s">
        <v>1027</v>
      </c>
      <c r="E159" s="56" t="s">
        <v>140</v>
      </c>
      <c r="F159" s="168" t="s">
        <v>106</v>
      </c>
      <c r="G159" s="168" t="s">
        <v>107</v>
      </c>
      <c r="H159" s="169" t="s">
        <v>140</v>
      </c>
      <c r="I159" s="399"/>
      <c r="J159" s="57">
        <v>43300</v>
      </c>
      <c r="K159" s="56" t="s">
        <v>18</v>
      </c>
      <c r="L159" s="56" t="s">
        <v>18</v>
      </c>
      <c r="M159" s="60" t="s">
        <v>1700</v>
      </c>
      <c r="N159" s="56" t="s">
        <v>20747</v>
      </c>
      <c r="O159" s="56" t="s">
        <v>16</v>
      </c>
      <c r="P159" s="56" t="s">
        <v>20748</v>
      </c>
      <c r="Q159" s="56" t="s">
        <v>17</v>
      </c>
      <c r="R159" s="353">
        <v>43270</v>
      </c>
      <c r="S159" s="56" t="s">
        <v>108</v>
      </c>
      <c r="T159" s="56" t="s">
        <v>108</v>
      </c>
      <c r="U159" s="56"/>
      <c r="V159" s="56"/>
      <c r="W159" s="56" t="s">
        <v>108</v>
      </c>
      <c r="X159" s="56"/>
      <c r="Y159" s="56" t="s">
        <v>108</v>
      </c>
      <c r="Z159" s="56" t="s">
        <v>18</v>
      </c>
      <c r="AA159" s="57">
        <v>43279</v>
      </c>
      <c r="AB159" s="63">
        <v>6</v>
      </c>
      <c r="AC159" s="64" t="s">
        <v>20749</v>
      </c>
      <c r="AD159" s="56" t="s">
        <v>79</v>
      </c>
      <c r="AE159" s="56"/>
      <c r="AF159" s="61"/>
      <c r="AG159" s="61"/>
      <c r="AH159" s="67" t="str">
        <v>Jun</v>
      </c>
      <c r="AI159" s="68" t="str">
        <v>Jun</v>
      </c>
      <c r="AJ159" s="69">
        <f t="shared" si="0"/>
        <v>9</v>
      </c>
      <c r="AK159" s="70">
        <f t="shared" si="1"/>
        <v>43300</v>
      </c>
      <c r="AL159" s="71">
        <f t="shared" ca="1" si="2"/>
        <v>-659</v>
      </c>
      <c r="AM159" s="71" t="str">
        <v>2018</v>
      </c>
      <c r="AN159" s="70">
        <f t="shared" si="3"/>
        <v>43280</v>
      </c>
      <c r="AO159" s="70" t="s">
        <v>121</v>
      </c>
    </row>
    <row r="160" spans="1:41" ht="14.4">
      <c r="A160" s="179" t="s">
        <v>20750</v>
      </c>
      <c r="B160" s="56" t="s">
        <v>89</v>
      </c>
      <c r="C160" s="57">
        <v>43269</v>
      </c>
      <c r="D160" s="56" t="s">
        <v>1027</v>
      </c>
      <c r="E160" s="56" t="s">
        <v>327</v>
      </c>
      <c r="F160" s="168" t="s">
        <v>214</v>
      </c>
      <c r="G160" s="168" t="s">
        <v>328</v>
      </c>
      <c r="H160" s="169" t="s">
        <v>327</v>
      </c>
      <c r="I160" s="399"/>
      <c r="J160" s="57">
        <v>43299</v>
      </c>
      <c r="K160" s="56" t="s">
        <v>18</v>
      </c>
      <c r="L160" s="56" t="s">
        <v>18</v>
      </c>
      <c r="M160" s="60" t="s">
        <v>302</v>
      </c>
      <c r="N160" s="56" t="s">
        <v>20751</v>
      </c>
      <c r="O160" s="56" t="s">
        <v>172</v>
      </c>
      <c r="P160" s="56">
        <v>1118005</v>
      </c>
      <c r="Q160" s="56" t="s">
        <v>96</v>
      </c>
      <c r="R160" s="353">
        <v>43270</v>
      </c>
      <c r="S160" s="61"/>
      <c r="T160" s="61"/>
      <c r="U160" s="402"/>
      <c r="V160" s="66"/>
      <c r="W160" s="66"/>
      <c r="X160" s="402"/>
      <c r="Y160" s="61"/>
      <c r="Z160" s="56" t="s">
        <v>18</v>
      </c>
      <c r="AA160" s="57">
        <v>43306</v>
      </c>
      <c r="AB160" s="75"/>
      <c r="AC160" s="64" t="s">
        <v>437</v>
      </c>
      <c r="AD160" s="56" t="s">
        <v>79</v>
      </c>
      <c r="AE160" s="56"/>
      <c r="AF160" s="61"/>
      <c r="AG160" s="61"/>
      <c r="AH160" s="67" t="str">
        <v>Jun</v>
      </c>
      <c r="AI160" s="68" t="str">
        <v>Jul</v>
      </c>
      <c r="AJ160" s="69">
        <f t="shared" si="0"/>
        <v>37</v>
      </c>
      <c r="AK160" s="70">
        <f t="shared" si="1"/>
        <v>43299</v>
      </c>
      <c r="AL160" s="71">
        <f t="shared" ca="1" si="2"/>
        <v>-660</v>
      </c>
      <c r="AM160" s="71" t="str">
        <v>2018</v>
      </c>
      <c r="AN160" s="70">
        <f t="shared" si="3"/>
        <v>43279</v>
      </c>
      <c r="AO160" s="70" t="s">
        <v>121</v>
      </c>
    </row>
    <row r="161" spans="1:41" ht="14.4">
      <c r="A161" s="179" t="s">
        <v>20752</v>
      </c>
      <c r="B161" s="56" t="s">
        <v>89</v>
      </c>
      <c r="C161" s="57">
        <v>43343</v>
      </c>
      <c r="D161" s="56" t="s">
        <v>1027</v>
      </c>
      <c r="E161" s="56" t="s">
        <v>112</v>
      </c>
      <c r="F161" s="168" t="s">
        <v>106</v>
      </c>
      <c r="G161" s="168" t="s">
        <v>113</v>
      </c>
      <c r="H161" s="169" t="s">
        <v>112</v>
      </c>
      <c r="I161" s="399"/>
      <c r="J161" s="57">
        <v>43371</v>
      </c>
      <c r="K161" s="56" t="s">
        <v>18</v>
      </c>
      <c r="L161" s="56" t="s">
        <v>14</v>
      </c>
      <c r="M161" s="60" t="s">
        <v>20753</v>
      </c>
      <c r="N161" s="56" t="s">
        <v>3389</v>
      </c>
      <c r="O161" s="56" t="s">
        <v>355</v>
      </c>
      <c r="P161" s="56" t="s">
        <v>3390</v>
      </c>
      <c r="Q161" s="56" t="s">
        <v>116</v>
      </c>
      <c r="R161" s="353">
        <v>43373</v>
      </c>
      <c r="S161" s="61"/>
      <c r="T161" s="61"/>
      <c r="U161" s="402"/>
      <c r="V161" s="66"/>
      <c r="W161" s="66"/>
      <c r="X161" s="402"/>
      <c r="Y161" s="61"/>
      <c r="Z161" s="61"/>
      <c r="AA161" s="57">
        <v>43343</v>
      </c>
      <c r="AB161" s="75"/>
      <c r="AC161" s="64" t="s">
        <v>257</v>
      </c>
      <c r="AD161" s="91" t="s">
        <v>118</v>
      </c>
      <c r="AE161" s="61"/>
      <c r="AF161" s="61"/>
      <c r="AG161" s="61"/>
      <c r="AH161" s="67" t="str">
        <v>Aug</v>
      </c>
      <c r="AI161" s="68" t="str">
        <v>Aug</v>
      </c>
      <c r="AJ161" s="69">
        <f t="shared" si="0"/>
        <v>0</v>
      </c>
      <c r="AK161" s="70">
        <f t="shared" si="1"/>
        <v>43373</v>
      </c>
      <c r="AL161" s="71">
        <f t="shared" ca="1" si="2"/>
        <v>-586</v>
      </c>
      <c r="AM161" s="71" t="str">
        <v>2018</v>
      </c>
      <c r="AN161" s="70">
        <f t="shared" si="3"/>
        <v>43353</v>
      </c>
      <c r="AO161" s="70" t="s">
        <v>121</v>
      </c>
    </row>
    <row r="162" spans="1:41" ht="14.4">
      <c r="A162" s="179" t="s">
        <v>20754</v>
      </c>
      <c r="B162" s="56" t="s">
        <v>89</v>
      </c>
      <c r="C162" s="57">
        <v>43269</v>
      </c>
      <c r="D162" s="56" t="s">
        <v>1027</v>
      </c>
      <c r="E162" s="56" t="s">
        <v>140</v>
      </c>
      <c r="F162" s="168" t="s">
        <v>106</v>
      </c>
      <c r="G162" s="168" t="s">
        <v>107</v>
      </c>
      <c r="H162" s="169" t="s">
        <v>140</v>
      </c>
      <c r="I162" s="399"/>
      <c r="J162" s="57">
        <v>43299</v>
      </c>
      <c r="K162" s="56" t="s">
        <v>18</v>
      </c>
      <c r="L162" s="56" t="s">
        <v>18</v>
      </c>
      <c r="M162" s="60" t="s">
        <v>20755</v>
      </c>
      <c r="N162" s="56" t="s">
        <v>20756</v>
      </c>
      <c r="O162" s="56" t="s">
        <v>143</v>
      </c>
      <c r="P162" s="56" t="s">
        <v>20757</v>
      </c>
      <c r="Q162" s="56" t="s">
        <v>17</v>
      </c>
      <c r="R162" s="353">
        <v>43269</v>
      </c>
      <c r="S162" s="56" t="s">
        <v>108</v>
      </c>
      <c r="T162" s="56" t="s">
        <v>108</v>
      </c>
      <c r="U162" s="56"/>
      <c r="V162" s="56"/>
      <c r="W162" s="56" t="s">
        <v>108</v>
      </c>
      <c r="X162" s="56"/>
      <c r="Y162" s="56" t="s">
        <v>108</v>
      </c>
      <c r="Z162" s="56" t="s">
        <v>18</v>
      </c>
      <c r="AA162" s="57">
        <v>43276</v>
      </c>
      <c r="AB162" s="63">
        <v>6</v>
      </c>
      <c r="AC162" s="64" t="s">
        <v>20758</v>
      </c>
      <c r="AD162" s="56" t="s">
        <v>79</v>
      </c>
      <c r="AE162" s="56"/>
      <c r="AF162" s="61"/>
      <c r="AG162" s="61"/>
      <c r="AH162" s="67" t="str">
        <v>Jun</v>
      </c>
      <c r="AI162" s="68" t="str">
        <v>Jun</v>
      </c>
      <c r="AJ162" s="69">
        <f t="shared" si="0"/>
        <v>7</v>
      </c>
      <c r="AK162" s="70">
        <f t="shared" si="1"/>
        <v>43299</v>
      </c>
      <c r="AL162" s="71">
        <f t="shared" ca="1" si="2"/>
        <v>-660</v>
      </c>
      <c r="AM162" s="71" t="str">
        <v>2018</v>
      </c>
      <c r="AN162" s="70">
        <f t="shared" si="3"/>
        <v>43279</v>
      </c>
      <c r="AO162" s="70" t="s">
        <v>121</v>
      </c>
    </row>
    <row r="163" spans="1:41" ht="14.4">
      <c r="A163" s="179" t="s">
        <v>20759</v>
      </c>
      <c r="B163" s="56" t="s">
        <v>89</v>
      </c>
      <c r="C163" s="57">
        <v>43269</v>
      </c>
      <c r="D163" s="56" t="s">
        <v>90</v>
      </c>
      <c r="E163" s="56" t="s">
        <v>327</v>
      </c>
      <c r="F163" s="168" t="s">
        <v>214</v>
      </c>
      <c r="G163" s="168" t="s">
        <v>328</v>
      </c>
      <c r="H163" s="169" t="s">
        <v>327</v>
      </c>
      <c r="I163" s="399"/>
      <c r="J163" s="57">
        <v>43299</v>
      </c>
      <c r="K163" s="56" t="s">
        <v>18</v>
      </c>
      <c r="L163" s="56" t="s">
        <v>18</v>
      </c>
      <c r="M163" s="60" t="s">
        <v>20760</v>
      </c>
      <c r="N163" s="56" t="s">
        <v>20761</v>
      </c>
      <c r="O163" s="56" t="s">
        <v>271</v>
      </c>
      <c r="P163" s="56">
        <v>2118028</v>
      </c>
      <c r="Q163" s="56" t="s">
        <v>117</v>
      </c>
      <c r="R163" s="353">
        <v>43269</v>
      </c>
      <c r="S163" s="61"/>
      <c r="T163" s="61"/>
      <c r="U163" s="402"/>
      <c r="V163" s="66"/>
      <c r="W163" s="66"/>
      <c r="X163" s="402"/>
      <c r="Y163" s="61"/>
      <c r="Z163" s="56" t="s">
        <v>18</v>
      </c>
      <c r="AA163" s="57">
        <v>43273</v>
      </c>
      <c r="AB163" s="75"/>
      <c r="AC163" s="95"/>
      <c r="AD163" s="56" t="s">
        <v>79</v>
      </c>
      <c r="AE163" s="56"/>
      <c r="AF163" s="61"/>
      <c r="AG163" s="61"/>
      <c r="AH163" s="67" t="str">
        <v>Jun</v>
      </c>
      <c r="AI163" s="68" t="str">
        <v>Jun</v>
      </c>
      <c r="AJ163" s="69">
        <f t="shared" si="0"/>
        <v>4</v>
      </c>
      <c r="AK163" s="70">
        <f t="shared" si="1"/>
        <v>43299</v>
      </c>
      <c r="AL163" s="71">
        <f t="shared" ca="1" si="2"/>
        <v>-660</v>
      </c>
      <c r="AM163" s="71" t="str">
        <v>2018</v>
      </c>
      <c r="AN163" s="70">
        <f t="shared" si="3"/>
        <v>43279</v>
      </c>
      <c r="AO163" s="70" t="s">
        <v>121</v>
      </c>
    </row>
    <row r="164" spans="1:41" ht="14.4">
      <c r="A164" s="179" t="s">
        <v>20762</v>
      </c>
      <c r="B164" s="56" t="s">
        <v>89</v>
      </c>
      <c r="C164" s="57">
        <v>43269</v>
      </c>
      <c r="D164" s="56" t="s">
        <v>90</v>
      </c>
      <c r="E164" s="56" t="s">
        <v>327</v>
      </c>
      <c r="F164" s="168" t="s">
        <v>214</v>
      </c>
      <c r="G164" s="168" t="s">
        <v>328</v>
      </c>
      <c r="H164" s="169" t="s">
        <v>327</v>
      </c>
      <c r="I164" s="399"/>
      <c r="J164" s="57">
        <v>43299</v>
      </c>
      <c r="K164" s="56" t="s">
        <v>18</v>
      </c>
      <c r="L164" s="56" t="s">
        <v>18</v>
      </c>
      <c r="M164" s="60" t="s">
        <v>20763</v>
      </c>
      <c r="N164" s="56" t="s">
        <v>20764</v>
      </c>
      <c r="O164" s="56" t="s">
        <v>271</v>
      </c>
      <c r="P164" s="56">
        <v>2118027</v>
      </c>
      <c r="Q164" s="56" t="s">
        <v>96</v>
      </c>
      <c r="R164" s="353">
        <v>43269</v>
      </c>
      <c r="S164" s="61"/>
      <c r="T164" s="61"/>
      <c r="U164" s="402"/>
      <c r="V164" s="66"/>
      <c r="W164" s="66"/>
      <c r="X164" s="402"/>
      <c r="Y164" s="61"/>
      <c r="Z164" s="56" t="s">
        <v>18</v>
      </c>
      <c r="AA164" s="57">
        <v>43292</v>
      </c>
      <c r="AB164" s="75"/>
      <c r="AC164" s="64" t="s">
        <v>437</v>
      </c>
      <c r="AD164" s="56" t="s">
        <v>79</v>
      </c>
      <c r="AE164" s="56"/>
      <c r="AF164" s="61"/>
      <c r="AG164" s="61"/>
      <c r="AH164" s="67" t="str">
        <v>Jun</v>
      </c>
      <c r="AI164" s="68" t="str">
        <v>Jul</v>
      </c>
      <c r="AJ164" s="69">
        <f t="shared" si="0"/>
        <v>23</v>
      </c>
      <c r="AK164" s="70">
        <f t="shared" si="1"/>
        <v>43299</v>
      </c>
      <c r="AL164" s="71">
        <f t="shared" ca="1" si="2"/>
        <v>-660</v>
      </c>
      <c r="AM164" s="71" t="str">
        <v>2018</v>
      </c>
      <c r="AN164" s="70">
        <f t="shared" si="3"/>
        <v>43279</v>
      </c>
      <c r="AO164" s="70" t="s">
        <v>121</v>
      </c>
    </row>
    <row r="165" spans="1:41" ht="14.4">
      <c r="A165" s="179" t="s">
        <v>20765</v>
      </c>
      <c r="B165" s="56" t="s">
        <v>89</v>
      </c>
      <c r="C165" s="57">
        <v>43342</v>
      </c>
      <c r="D165" s="56" t="s">
        <v>1027</v>
      </c>
      <c r="E165" s="56" t="s">
        <v>112</v>
      </c>
      <c r="F165" s="168" t="s">
        <v>106</v>
      </c>
      <c r="G165" s="168" t="s">
        <v>113</v>
      </c>
      <c r="H165" s="169" t="s">
        <v>112</v>
      </c>
      <c r="I165" s="399"/>
      <c r="J165" s="57">
        <v>43245</v>
      </c>
      <c r="K165" s="56" t="s">
        <v>18</v>
      </c>
      <c r="L165" s="56" t="s">
        <v>18</v>
      </c>
      <c r="M165" s="60" t="s">
        <v>1760</v>
      </c>
      <c r="N165" s="56" t="s">
        <v>20766</v>
      </c>
      <c r="O165" s="56" t="s">
        <v>249</v>
      </c>
      <c r="P165" s="56" t="s">
        <v>20767</v>
      </c>
      <c r="Q165" s="56" t="s">
        <v>116</v>
      </c>
      <c r="R165" s="66"/>
      <c r="S165" s="61"/>
      <c r="T165" s="61"/>
      <c r="U165" s="400">
        <v>43343</v>
      </c>
      <c r="V165" s="66"/>
      <c r="W165" s="66"/>
      <c r="X165" s="402"/>
      <c r="Y165" s="61"/>
      <c r="Z165" s="56" t="s">
        <v>14</v>
      </c>
      <c r="AA165" s="57">
        <v>43373</v>
      </c>
      <c r="AB165" s="75"/>
      <c r="AC165" s="64" t="s">
        <v>20730</v>
      </c>
      <c r="AD165" s="56" t="s">
        <v>179</v>
      </c>
      <c r="AE165" s="61"/>
      <c r="AF165" s="61"/>
      <c r="AG165" s="61"/>
      <c r="AH165" s="67" t="str">
        <v>Aug</v>
      </c>
      <c r="AI165" s="68" t="str">
        <v>Sep</v>
      </c>
      <c r="AJ165" s="69">
        <f t="shared" si="0"/>
        <v>31</v>
      </c>
      <c r="AK165" s="70">
        <f t="shared" si="1"/>
        <v>43372</v>
      </c>
      <c r="AL165" s="71">
        <f t="shared" ca="1" si="2"/>
        <v>-587</v>
      </c>
      <c r="AM165" s="71" t="str">
        <v>2018</v>
      </c>
      <c r="AN165" s="70">
        <f t="shared" si="3"/>
        <v>43352</v>
      </c>
      <c r="AO165" s="70" t="s">
        <v>123</v>
      </c>
    </row>
    <row r="166" spans="1:41" ht="14.4">
      <c r="A166" s="179" t="s">
        <v>20768</v>
      </c>
      <c r="B166" s="56" t="s">
        <v>89</v>
      </c>
      <c r="C166" s="57">
        <v>43341</v>
      </c>
      <c r="D166" s="56" t="s">
        <v>90</v>
      </c>
      <c r="E166" s="56" t="s">
        <v>112</v>
      </c>
      <c r="F166" s="168" t="s">
        <v>106</v>
      </c>
      <c r="G166" s="168" t="s">
        <v>113</v>
      </c>
      <c r="H166" s="169" t="s">
        <v>112</v>
      </c>
      <c r="I166" s="399"/>
      <c r="J166" s="57">
        <v>43370</v>
      </c>
      <c r="K166" s="56" t="s">
        <v>18</v>
      </c>
      <c r="L166" s="56" t="s">
        <v>14</v>
      </c>
      <c r="M166" s="60" t="s">
        <v>20663</v>
      </c>
      <c r="N166" s="56" t="s">
        <v>5644</v>
      </c>
      <c r="O166" s="56" t="s">
        <v>44</v>
      </c>
      <c r="P166" s="56" t="s">
        <v>20769</v>
      </c>
      <c r="Q166" s="56" t="s">
        <v>116</v>
      </c>
      <c r="R166" s="83">
        <v>43373</v>
      </c>
      <c r="S166" s="61"/>
      <c r="T166" s="61"/>
      <c r="U166" s="402"/>
      <c r="V166" s="66"/>
      <c r="W166" s="66"/>
      <c r="X166" s="402"/>
      <c r="Y166" s="61"/>
      <c r="Z166" s="56" t="s">
        <v>14</v>
      </c>
      <c r="AA166" s="57">
        <v>43343</v>
      </c>
      <c r="AB166" s="75"/>
      <c r="AC166" s="64" t="s">
        <v>257</v>
      </c>
      <c r="AD166" s="56" t="s">
        <v>118</v>
      </c>
      <c r="AE166" s="61"/>
      <c r="AF166" s="61"/>
      <c r="AG166" s="61"/>
      <c r="AH166" s="67" t="str">
        <v>Aug</v>
      </c>
      <c r="AI166" s="68" t="str">
        <v>Aug</v>
      </c>
      <c r="AJ166" s="69">
        <f t="shared" si="0"/>
        <v>2</v>
      </c>
      <c r="AK166" s="70">
        <f t="shared" si="1"/>
        <v>43371</v>
      </c>
      <c r="AL166" s="71">
        <f t="shared" ca="1" si="2"/>
        <v>-588</v>
      </c>
      <c r="AM166" s="71" t="str">
        <v>2018</v>
      </c>
      <c r="AN166" s="70">
        <f t="shared" si="3"/>
        <v>43351</v>
      </c>
      <c r="AO166" s="70" t="s">
        <v>121</v>
      </c>
    </row>
    <row r="167" spans="1:41" ht="14.4">
      <c r="A167" s="179" t="s">
        <v>20770</v>
      </c>
      <c r="B167" s="56" t="s">
        <v>89</v>
      </c>
      <c r="C167" s="57">
        <v>43265</v>
      </c>
      <c r="D167" s="56" t="s">
        <v>131</v>
      </c>
      <c r="E167" s="56" t="s">
        <v>140</v>
      </c>
      <c r="F167" s="168" t="s">
        <v>106</v>
      </c>
      <c r="G167" s="168" t="s">
        <v>107</v>
      </c>
      <c r="H167" s="169" t="s">
        <v>140</v>
      </c>
      <c r="I167" s="399"/>
      <c r="J167" s="57">
        <v>43295</v>
      </c>
      <c r="K167" s="56" t="s">
        <v>18</v>
      </c>
      <c r="L167" s="56" t="s">
        <v>18</v>
      </c>
      <c r="M167" s="60" t="s">
        <v>20771</v>
      </c>
      <c r="N167" s="56" t="s">
        <v>20771</v>
      </c>
      <c r="O167" s="56" t="s">
        <v>143</v>
      </c>
      <c r="P167" s="56" t="s">
        <v>20772</v>
      </c>
      <c r="Q167" s="56" t="s">
        <v>17</v>
      </c>
      <c r="R167" s="353">
        <v>43265</v>
      </c>
      <c r="S167" s="56" t="s">
        <v>108</v>
      </c>
      <c r="T167" s="56" t="s">
        <v>108</v>
      </c>
      <c r="U167" s="56"/>
      <c r="V167" s="56"/>
      <c r="W167" s="56" t="s">
        <v>108</v>
      </c>
      <c r="X167" s="56"/>
      <c r="Y167" s="56" t="s">
        <v>108</v>
      </c>
      <c r="Z167" s="56" t="s">
        <v>18</v>
      </c>
      <c r="AA167" s="57">
        <v>43276</v>
      </c>
      <c r="AB167" s="63">
        <v>6</v>
      </c>
      <c r="AC167" s="64" t="s">
        <v>20758</v>
      </c>
      <c r="AD167" s="56" t="s">
        <v>79</v>
      </c>
      <c r="AE167" s="56"/>
      <c r="AF167" s="61"/>
      <c r="AG167" s="61"/>
      <c r="AH167" s="67" t="str">
        <v>Jun</v>
      </c>
      <c r="AI167" s="68" t="str">
        <v>Jun</v>
      </c>
      <c r="AJ167" s="69">
        <f t="shared" si="0"/>
        <v>11</v>
      </c>
      <c r="AK167" s="70">
        <f t="shared" si="1"/>
        <v>43295</v>
      </c>
      <c r="AL167" s="71">
        <f t="shared" ca="1" si="2"/>
        <v>-664</v>
      </c>
      <c r="AM167" s="71" t="str">
        <v>2018</v>
      </c>
      <c r="AN167" s="70">
        <f t="shared" si="3"/>
        <v>43275</v>
      </c>
      <c r="AO167" s="70" t="s">
        <v>121</v>
      </c>
    </row>
    <row r="168" spans="1:41" ht="14.4">
      <c r="A168" s="179" t="s">
        <v>20773</v>
      </c>
      <c r="B168" s="56" t="s">
        <v>89</v>
      </c>
      <c r="C168" s="57">
        <v>43264</v>
      </c>
      <c r="D168" s="56" t="s">
        <v>90</v>
      </c>
      <c r="E168" s="56" t="s">
        <v>327</v>
      </c>
      <c r="F168" s="168" t="s">
        <v>214</v>
      </c>
      <c r="G168" s="168" t="s">
        <v>328</v>
      </c>
      <c r="H168" s="169" t="s">
        <v>327</v>
      </c>
      <c r="I168" s="399"/>
      <c r="J168" s="57">
        <v>43294</v>
      </c>
      <c r="K168" s="56" t="s">
        <v>18</v>
      </c>
      <c r="L168" s="56" t="s">
        <v>18</v>
      </c>
      <c r="M168" s="60" t="s">
        <v>20774</v>
      </c>
      <c r="N168" s="56" t="s">
        <v>20764</v>
      </c>
      <c r="O168" s="56" t="s">
        <v>271</v>
      </c>
      <c r="P168" s="56">
        <v>2118027</v>
      </c>
      <c r="Q168" s="56" t="s">
        <v>96</v>
      </c>
      <c r="R168" s="353">
        <v>43264</v>
      </c>
      <c r="S168" s="61"/>
      <c r="T168" s="61"/>
      <c r="U168" s="402"/>
      <c r="V168" s="66"/>
      <c r="W168" s="66"/>
      <c r="X168" s="402"/>
      <c r="Y168" s="61"/>
      <c r="Z168" s="56" t="s">
        <v>18</v>
      </c>
      <c r="AA168" s="57">
        <v>43292</v>
      </c>
      <c r="AB168" s="75"/>
      <c r="AC168" s="64" t="s">
        <v>437</v>
      </c>
      <c r="AD168" s="56" t="s">
        <v>79</v>
      </c>
      <c r="AE168" s="56"/>
      <c r="AF168" s="61"/>
      <c r="AG168" s="61"/>
      <c r="AH168" s="67" t="str">
        <v>Jun</v>
      </c>
      <c r="AI168" s="68" t="str">
        <v>Jul</v>
      </c>
      <c r="AJ168" s="69">
        <f t="shared" si="0"/>
        <v>28</v>
      </c>
      <c r="AK168" s="70">
        <f t="shared" si="1"/>
        <v>43294</v>
      </c>
      <c r="AL168" s="71">
        <f t="shared" ca="1" si="2"/>
        <v>-665</v>
      </c>
      <c r="AM168" s="71" t="str">
        <v>2018</v>
      </c>
      <c r="AN168" s="70">
        <f t="shared" si="3"/>
        <v>43274</v>
      </c>
      <c r="AO168" s="70" t="s">
        <v>121</v>
      </c>
    </row>
    <row r="169" spans="1:41" ht="14.4">
      <c r="A169" s="179" t="s">
        <v>20775</v>
      </c>
      <c r="B169" s="56" t="s">
        <v>89</v>
      </c>
      <c r="C169" s="57">
        <v>43339</v>
      </c>
      <c r="D169" s="56" t="s">
        <v>1027</v>
      </c>
      <c r="E169" s="56" t="s">
        <v>112</v>
      </c>
      <c r="F169" s="168" t="s">
        <v>106</v>
      </c>
      <c r="G169" s="168" t="s">
        <v>113</v>
      </c>
      <c r="H169" s="169" t="s">
        <v>112</v>
      </c>
      <c r="I169" s="399"/>
      <c r="J169" s="57">
        <v>43370</v>
      </c>
      <c r="K169" s="56" t="s">
        <v>18</v>
      </c>
      <c r="L169" s="56" t="s">
        <v>14</v>
      </c>
      <c r="M169" s="60" t="s">
        <v>20776</v>
      </c>
      <c r="N169" s="56" t="s">
        <v>20777</v>
      </c>
      <c r="O169" s="56" t="s">
        <v>44</v>
      </c>
      <c r="P169" s="56" t="s">
        <v>20778</v>
      </c>
      <c r="Q169" s="56" t="s">
        <v>116</v>
      </c>
      <c r="R169" s="66"/>
      <c r="S169" s="61"/>
      <c r="T169" s="61"/>
      <c r="U169" s="402"/>
      <c r="V169" s="66"/>
      <c r="W169" s="66"/>
      <c r="X169" s="402"/>
      <c r="Y169" s="61"/>
      <c r="Z169" s="56" t="s">
        <v>14</v>
      </c>
      <c r="AA169" s="57">
        <v>43340</v>
      </c>
      <c r="AB169" s="75"/>
      <c r="AC169" s="64" t="s">
        <v>20779</v>
      </c>
      <c r="AD169" s="56" t="s">
        <v>118</v>
      </c>
      <c r="AE169" s="61"/>
      <c r="AF169" s="61"/>
      <c r="AG169" s="61"/>
      <c r="AH169" s="67" t="str">
        <v>Aug</v>
      </c>
      <c r="AI169" s="68" t="str">
        <v>Aug</v>
      </c>
      <c r="AJ169" s="69">
        <f t="shared" si="0"/>
        <v>1</v>
      </c>
      <c r="AK169" s="70">
        <f t="shared" si="1"/>
        <v>43369</v>
      </c>
      <c r="AL169" s="71">
        <f t="shared" ca="1" si="2"/>
        <v>-590</v>
      </c>
      <c r="AM169" s="71" t="str">
        <v>2018</v>
      </c>
      <c r="AN169" s="70">
        <f t="shared" si="3"/>
        <v>43349</v>
      </c>
      <c r="AO169" s="70" t="s">
        <v>123</v>
      </c>
    </row>
    <row r="170" spans="1:41" ht="14.4">
      <c r="A170" s="179" t="s">
        <v>20780</v>
      </c>
      <c r="B170" s="56" t="s">
        <v>89</v>
      </c>
      <c r="C170" s="83">
        <v>43336</v>
      </c>
      <c r="D170" s="56" t="s">
        <v>1027</v>
      </c>
      <c r="E170" s="56" t="s">
        <v>112</v>
      </c>
      <c r="F170" s="168" t="s">
        <v>106</v>
      </c>
      <c r="G170" s="168" t="s">
        <v>113</v>
      </c>
      <c r="H170" s="169" t="s">
        <v>112</v>
      </c>
      <c r="I170" s="399"/>
      <c r="J170" s="57">
        <v>43367</v>
      </c>
      <c r="K170" s="56" t="s">
        <v>1946</v>
      </c>
      <c r="L170" s="56" t="s">
        <v>18</v>
      </c>
      <c r="M170" s="60" t="s">
        <v>20781</v>
      </c>
      <c r="N170" s="56" t="s">
        <v>20782</v>
      </c>
      <c r="O170" s="56" t="s">
        <v>249</v>
      </c>
      <c r="P170" s="56" t="s">
        <v>20783</v>
      </c>
      <c r="Q170" s="56" t="s">
        <v>116</v>
      </c>
      <c r="R170" s="66"/>
      <c r="S170" s="56" t="s">
        <v>108</v>
      </c>
      <c r="T170" s="56" t="s">
        <v>3225</v>
      </c>
      <c r="U170" s="400">
        <v>43339</v>
      </c>
      <c r="V170" s="56"/>
      <c r="W170" s="56">
        <v>2.75</v>
      </c>
      <c r="X170" s="402"/>
      <c r="Y170" s="56" t="s">
        <v>108</v>
      </c>
      <c r="Z170" s="56" t="s">
        <v>14</v>
      </c>
      <c r="AA170" s="57">
        <v>43353</v>
      </c>
      <c r="AB170" s="75"/>
      <c r="AC170" s="64" t="s">
        <v>16891</v>
      </c>
      <c r="AD170" s="56" t="s">
        <v>705</v>
      </c>
      <c r="AE170" s="56"/>
      <c r="AF170" s="61"/>
      <c r="AG170" s="61"/>
      <c r="AH170" s="67" t="str">
        <v>Aug</v>
      </c>
      <c r="AI170" s="68" t="str">
        <v>Sep</v>
      </c>
      <c r="AJ170" s="69">
        <f t="shared" si="0"/>
        <v>17</v>
      </c>
      <c r="AK170" s="70">
        <f t="shared" si="1"/>
        <v>43366</v>
      </c>
      <c r="AL170" s="71">
        <f t="shared" ca="1" si="2"/>
        <v>-593</v>
      </c>
      <c r="AM170" s="71" t="str">
        <v>2018</v>
      </c>
      <c r="AN170" s="70">
        <f t="shared" si="3"/>
        <v>43346</v>
      </c>
      <c r="AO170" s="70" t="s">
        <v>123</v>
      </c>
    </row>
    <row r="171" spans="1:41" ht="14.4">
      <c r="A171" s="179" t="s">
        <v>20784</v>
      </c>
      <c r="B171" s="56" t="s">
        <v>89</v>
      </c>
      <c r="C171" s="57">
        <v>43335</v>
      </c>
      <c r="D171" s="56" t="s">
        <v>90</v>
      </c>
      <c r="E171" s="56" t="s">
        <v>112</v>
      </c>
      <c r="F171" s="168" t="s">
        <v>106</v>
      </c>
      <c r="G171" s="168" t="s">
        <v>113</v>
      </c>
      <c r="H171" s="169" t="s">
        <v>112</v>
      </c>
      <c r="I171" s="399"/>
      <c r="J171" s="57">
        <v>43366</v>
      </c>
      <c r="K171" s="56" t="s">
        <v>18</v>
      </c>
      <c r="L171" s="56" t="s">
        <v>18</v>
      </c>
      <c r="M171" s="60" t="s">
        <v>20785</v>
      </c>
      <c r="N171" s="56" t="s">
        <v>20424</v>
      </c>
      <c r="O171" s="56" t="s">
        <v>172</v>
      </c>
      <c r="P171" s="56" t="s">
        <v>20258</v>
      </c>
      <c r="Q171" s="56" t="s">
        <v>116</v>
      </c>
      <c r="R171" s="66"/>
      <c r="S171" s="56" t="s">
        <v>108</v>
      </c>
      <c r="T171" s="56" t="s">
        <v>108</v>
      </c>
      <c r="U171" s="400">
        <v>43339</v>
      </c>
      <c r="V171" s="66"/>
      <c r="W171" s="66"/>
      <c r="X171" s="402"/>
      <c r="Y171" s="61"/>
      <c r="Z171" s="56" t="s">
        <v>14</v>
      </c>
      <c r="AA171" s="57">
        <v>43370</v>
      </c>
      <c r="AB171" s="75"/>
      <c r="AC171" s="64" t="s">
        <v>20730</v>
      </c>
      <c r="AD171" s="56" t="s">
        <v>179</v>
      </c>
      <c r="AE171" s="61"/>
      <c r="AF171" s="61"/>
      <c r="AG171" s="61"/>
      <c r="AH171" s="67" t="str">
        <v>Aug</v>
      </c>
      <c r="AI171" s="68" t="str">
        <v>Sep</v>
      </c>
      <c r="AJ171" s="69">
        <f t="shared" si="0"/>
        <v>35</v>
      </c>
      <c r="AK171" s="70">
        <f t="shared" si="1"/>
        <v>43365</v>
      </c>
      <c r="AL171" s="71">
        <f t="shared" ca="1" si="2"/>
        <v>-594</v>
      </c>
      <c r="AM171" s="71" t="str">
        <v>2018</v>
      </c>
      <c r="AN171" s="70">
        <f t="shared" si="3"/>
        <v>43345</v>
      </c>
      <c r="AO171" s="70" t="s">
        <v>123</v>
      </c>
    </row>
    <row r="172" spans="1:41" ht="14.4">
      <c r="A172" s="179" t="s">
        <v>20786</v>
      </c>
      <c r="B172" s="56" t="s">
        <v>89</v>
      </c>
      <c r="C172" s="57">
        <v>43334</v>
      </c>
      <c r="D172" s="56" t="s">
        <v>1027</v>
      </c>
      <c r="E172" s="56" t="s">
        <v>112</v>
      </c>
      <c r="F172" s="168" t="s">
        <v>106</v>
      </c>
      <c r="G172" s="168" t="s">
        <v>113</v>
      </c>
      <c r="H172" s="169" t="s">
        <v>112</v>
      </c>
      <c r="I172" s="399"/>
      <c r="J172" s="57">
        <v>43365</v>
      </c>
      <c r="K172" s="56" t="s">
        <v>18</v>
      </c>
      <c r="L172" s="56" t="s">
        <v>14</v>
      </c>
      <c r="M172" s="60" t="s">
        <v>1001</v>
      </c>
      <c r="N172" s="56" t="s">
        <v>997</v>
      </c>
      <c r="O172" s="56" t="s">
        <v>13</v>
      </c>
      <c r="P172" s="56" t="s">
        <v>998</v>
      </c>
      <c r="Q172" s="56" t="s">
        <v>116</v>
      </c>
      <c r="R172" s="83">
        <v>43366</v>
      </c>
      <c r="S172" s="61"/>
      <c r="T172" s="61"/>
      <c r="U172" s="402"/>
      <c r="V172" s="66"/>
      <c r="W172" s="66"/>
      <c r="X172" s="402"/>
      <c r="Y172" s="61"/>
      <c r="Z172" s="56" t="s">
        <v>14</v>
      </c>
      <c r="AA172" s="57">
        <v>43337</v>
      </c>
      <c r="AB172" s="75"/>
      <c r="AC172" s="64" t="s">
        <v>257</v>
      </c>
      <c r="AD172" s="56" t="s">
        <v>118</v>
      </c>
      <c r="AE172" s="61"/>
      <c r="AF172" s="61"/>
      <c r="AG172" s="61"/>
      <c r="AH172" s="67" t="str">
        <v>Aug</v>
      </c>
      <c r="AI172" s="68" t="str">
        <v>Aug</v>
      </c>
      <c r="AJ172" s="69">
        <f t="shared" si="0"/>
        <v>3</v>
      </c>
      <c r="AK172" s="70">
        <f t="shared" si="1"/>
        <v>43364</v>
      </c>
      <c r="AL172" s="71">
        <f t="shared" ca="1" si="2"/>
        <v>-595</v>
      </c>
      <c r="AM172" s="71" t="str">
        <v>2018</v>
      </c>
      <c r="AN172" s="70">
        <f t="shared" si="3"/>
        <v>43344</v>
      </c>
      <c r="AO172" s="70" t="s">
        <v>121</v>
      </c>
    </row>
    <row r="173" spans="1:41" ht="14.4">
      <c r="A173" s="179" t="s">
        <v>20787</v>
      </c>
      <c r="B173" s="56" t="s">
        <v>89</v>
      </c>
      <c r="C173" s="57">
        <v>43334</v>
      </c>
      <c r="D173" s="56" t="s">
        <v>1027</v>
      </c>
      <c r="E173" s="56" t="s">
        <v>112</v>
      </c>
      <c r="F173" s="168" t="s">
        <v>106</v>
      </c>
      <c r="G173" s="168" t="s">
        <v>113</v>
      </c>
      <c r="H173" s="169" t="s">
        <v>112</v>
      </c>
      <c r="I173" s="399"/>
      <c r="J173" s="57">
        <v>43365</v>
      </c>
      <c r="K173" s="56" t="s">
        <v>18</v>
      </c>
      <c r="L173" s="56" t="s">
        <v>14</v>
      </c>
      <c r="M173" s="60" t="s">
        <v>20788</v>
      </c>
      <c r="N173" s="56" t="s">
        <v>20789</v>
      </c>
      <c r="O173" s="56" t="s">
        <v>13</v>
      </c>
      <c r="P173" s="56" t="s">
        <v>998</v>
      </c>
      <c r="Q173" s="56" t="s">
        <v>116</v>
      </c>
      <c r="R173" s="353">
        <v>43366</v>
      </c>
      <c r="S173" s="61"/>
      <c r="T173" s="61"/>
      <c r="U173" s="402"/>
      <c r="V173" s="66"/>
      <c r="W173" s="66"/>
      <c r="X173" s="402"/>
      <c r="Y173" s="61"/>
      <c r="Z173" s="56" t="s">
        <v>14</v>
      </c>
      <c r="AA173" s="57">
        <v>43337</v>
      </c>
      <c r="AB173" s="75"/>
      <c r="AC173" s="64" t="s">
        <v>257</v>
      </c>
      <c r="AD173" s="56" t="s">
        <v>118</v>
      </c>
      <c r="AE173" s="61"/>
      <c r="AF173" s="61"/>
      <c r="AG173" s="61"/>
      <c r="AH173" s="67" t="str">
        <v>Aug</v>
      </c>
      <c r="AI173" s="68" t="str">
        <v>Aug</v>
      </c>
      <c r="AJ173" s="69">
        <f t="shared" si="0"/>
        <v>3</v>
      </c>
      <c r="AK173" s="70">
        <f t="shared" si="1"/>
        <v>43364</v>
      </c>
      <c r="AL173" s="71">
        <f t="shared" ca="1" si="2"/>
        <v>-595</v>
      </c>
      <c r="AM173" s="71" t="str">
        <v>2018</v>
      </c>
      <c r="AN173" s="70">
        <f t="shared" si="3"/>
        <v>43344</v>
      </c>
      <c r="AO173" s="70" t="s">
        <v>121</v>
      </c>
    </row>
    <row r="174" spans="1:41" ht="14.4">
      <c r="A174" s="179" t="s">
        <v>20790</v>
      </c>
      <c r="B174" s="56" t="s">
        <v>89</v>
      </c>
      <c r="C174" s="57">
        <v>43329</v>
      </c>
      <c r="D174" s="56" t="s">
        <v>229</v>
      </c>
      <c r="E174" s="56" t="s">
        <v>112</v>
      </c>
      <c r="F174" s="168" t="s">
        <v>106</v>
      </c>
      <c r="G174" s="168" t="s">
        <v>113</v>
      </c>
      <c r="H174" s="169" t="s">
        <v>112</v>
      </c>
      <c r="I174" s="399"/>
      <c r="J174" s="57">
        <v>43360</v>
      </c>
      <c r="K174" s="56" t="s">
        <v>1946</v>
      </c>
      <c r="L174" s="56" t="s">
        <v>18</v>
      </c>
      <c r="M174" s="60" t="s">
        <v>20791</v>
      </c>
      <c r="N174" s="56" t="s">
        <v>20792</v>
      </c>
      <c r="O174" s="56" t="s">
        <v>29</v>
      </c>
      <c r="P174" s="56" t="s">
        <v>20793</v>
      </c>
      <c r="Q174" s="61"/>
      <c r="R174" s="66"/>
      <c r="S174" s="61"/>
      <c r="T174" s="61"/>
      <c r="U174" s="400">
        <v>43333</v>
      </c>
      <c r="V174" s="66"/>
      <c r="W174" s="66"/>
      <c r="X174" s="402"/>
      <c r="Y174" s="61"/>
      <c r="Z174" s="56" t="s">
        <v>14</v>
      </c>
      <c r="AA174" s="57">
        <v>43364</v>
      </c>
      <c r="AB174" s="75"/>
      <c r="AC174" s="64" t="s">
        <v>20730</v>
      </c>
      <c r="AD174" s="56" t="s">
        <v>179</v>
      </c>
      <c r="AE174" s="61"/>
      <c r="AF174" s="61"/>
      <c r="AG174" s="61"/>
      <c r="AH174" s="67" t="str">
        <v>Aug</v>
      </c>
      <c r="AI174" s="68" t="str">
        <v>Sep</v>
      </c>
      <c r="AJ174" s="69">
        <f t="shared" si="0"/>
        <v>35</v>
      </c>
      <c r="AK174" s="70">
        <f t="shared" si="1"/>
        <v>43359</v>
      </c>
      <c r="AL174" s="71">
        <f t="shared" ca="1" si="2"/>
        <v>-600</v>
      </c>
      <c r="AM174" s="71" t="str">
        <v>2018</v>
      </c>
      <c r="AN174" s="70">
        <f t="shared" si="3"/>
        <v>43339</v>
      </c>
      <c r="AO174" s="70" t="s">
        <v>123</v>
      </c>
    </row>
    <row r="175" spans="1:41" ht="14.4">
      <c r="A175" s="179" t="s">
        <v>20794</v>
      </c>
      <c r="B175" s="56" t="s">
        <v>89</v>
      </c>
      <c r="C175" s="57">
        <v>43255</v>
      </c>
      <c r="D175" s="56" t="s">
        <v>90</v>
      </c>
      <c r="E175" s="56" t="s">
        <v>327</v>
      </c>
      <c r="F175" s="168" t="s">
        <v>214</v>
      </c>
      <c r="G175" s="168" t="s">
        <v>328</v>
      </c>
      <c r="H175" s="169" t="s">
        <v>327</v>
      </c>
      <c r="I175" s="399"/>
      <c r="J175" s="57">
        <v>43285</v>
      </c>
      <c r="K175" s="56" t="s">
        <v>18</v>
      </c>
      <c r="L175" s="56" t="s">
        <v>18</v>
      </c>
      <c r="M175" s="60" t="s">
        <v>20795</v>
      </c>
      <c r="N175" s="56" t="s">
        <v>20764</v>
      </c>
      <c r="O175" s="56" t="s">
        <v>271</v>
      </c>
      <c r="P175" s="56">
        <v>2118027</v>
      </c>
      <c r="Q175" s="56" t="s">
        <v>96</v>
      </c>
      <c r="R175" s="353">
        <v>43255</v>
      </c>
      <c r="S175" s="61"/>
      <c r="T175" s="61"/>
      <c r="U175" s="402"/>
      <c r="V175" s="66"/>
      <c r="W175" s="66"/>
      <c r="X175" s="402"/>
      <c r="Y175" s="61"/>
      <c r="Z175" s="56" t="s">
        <v>18</v>
      </c>
      <c r="AA175" s="57">
        <v>43292</v>
      </c>
      <c r="AB175" s="75"/>
      <c r="AC175" s="64" t="s">
        <v>437</v>
      </c>
      <c r="AD175" s="56" t="s">
        <v>79</v>
      </c>
      <c r="AE175" s="56"/>
      <c r="AF175" s="61"/>
      <c r="AG175" s="61"/>
      <c r="AH175" s="67" t="str">
        <v>Jun</v>
      </c>
      <c r="AI175" s="68" t="str">
        <v>Jul</v>
      </c>
      <c r="AJ175" s="69">
        <f t="shared" si="0"/>
        <v>37</v>
      </c>
      <c r="AK175" s="70">
        <f t="shared" si="1"/>
        <v>43285</v>
      </c>
      <c r="AL175" s="71">
        <f t="shared" ca="1" si="2"/>
        <v>-674</v>
      </c>
      <c r="AM175" s="71" t="str">
        <v>2018</v>
      </c>
      <c r="AN175" s="70">
        <f t="shared" si="3"/>
        <v>43265</v>
      </c>
      <c r="AO175" s="70" t="s">
        <v>121</v>
      </c>
    </row>
    <row r="176" spans="1:41" ht="14.4">
      <c r="A176" s="179" t="s">
        <v>20796</v>
      </c>
      <c r="B176" s="56" t="s">
        <v>89</v>
      </c>
      <c r="C176" s="57">
        <v>43246</v>
      </c>
      <c r="D176" s="56" t="s">
        <v>131</v>
      </c>
      <c r="E176" s="56" t="s">
        <v>129</v>
      </c>
      <c r="F176" s="168" t="s">
        <v>106</v>
      </c>
      <c r="G176" s="168" t="s">
        <v>107</v>
      </c>
      <c r="H176" s="169" t="s">
        <v>129</v>
      </c>
      <c r="I176" s="399"/>
      <c r="J176" s="57">
        <v>43287</v>
      </c>
      <c r="K176" s="56" t="s">
        <v>18</v>
      </c>
      <c r="L176" s="56" t="s">
        <v>18</v>
      </c>
      <c r="M176" s="60" t="s">
        <v>145</v>
      </c>
      <c r="N176" s="61"/>
      <c r="O176" s="56" t="s">
        <v>172</v>
      </c>
      <c r="P176" s="56" t="s">
        <v>20797</v>
      </c>
      <c r="Q176" s="56" t="s">
        <v>20798</v>
      </c>
      <c r="R176" s="353">
        <v>43255</v>
      </c>
      <c r="S176" s="56" t="s">
        <v>108</v>
      </c>
      <c r="T176" s="56" t="s">
        <v>108</v>
      </c>
      <c r="U176" s="56"/>
      <c r="V176" s="56"/>
      <c r="W176" s="56" t="s">
        <v>108</v>
      </c>
      <c r="X176" s="56" t="s">
        <v>108</v>
      </c>
      <c r="Y176" s="56" t="s">
        <v>108</v>
      </c>
      <c r="Z176" s="56" t="s">
        <v>14</v>
      </c>
      <c r="AA176" s="57">
        <v>43255</v>
      </c>
      <c r="AB176" s="75"/>
      <c r="AC176" s="64" t="s">
        <v>20799</v>
      </c>
      <c r="AD176" s="56" t="s">
        <v>118</v>
      </c>
      <c r="AE176" s="61"/>
      <c r="AF176" s="61"/>
      <c r="AG176" s="61"/>
      <c r="AH176" s="67" t="str">
        <v>May</v>
      </c>
      <c r="AI176" s="68" t="str">
        <v>Jun</v>
      </c>
      <c r="AJ176" s="69">
        <f t="shared" si="0"/>
        <v>9</v>
      </c>
      <c r="AK176" s="70">
        <f t="shared" si="1"/>
        <v>43276</v>
      </c>
      <c r="AL176" s="71">
        <f t="shared" ca="1" si="2"/>
        <v>-683</v>
      </c>
      <c r="AM176" s="71" t="str">
        <v>2018</v>
      </c>
      <c r="AN176" s="70">
        <f t="shared" si="3"/>
        <v>43256</v>
      </c>
      <c r="AO176" s="70" t="s">
        <v>121</v>
      </c>
    </row>
    <row r="177" spans="1:41" ht="14.4">
      <c r="A177" s="179" t="s">
        <v>20800</v>
      </c>
      <c r="B177" s="56" t="s">
        <v>89</v>
      </c>
      <c r="C177" s="57">
        <v>43252</v>
      </c>
      <c r="D177" s="56" t="s">
        <v>90</v>
      </c>
      <c r="E177" s="56" t="s">
        <v>140</v>
      </c>
      <c r="F177" s="168" t="s">
        <v>106</v>
      </c>
      <c r="G177" s="168" t="s">
        <v>107</v>
      </c>
      <c r="H177" s="169" t="s">
        <v>140</v>
      </c>
      <c r="I177" s="399"/>
      <c r="J177" s="57">
        <v>43282</v>
      </c>
      <c r="K177" s="56" t="s">
        <v>18</v>
      </c>
      <c r="L177" s="56" t="s">
        <v>18</v>
      </c>
      <c r="M177" s="60" t="s">
        <v>20801</v>
      </c>
      <c r="N177" s="56" t="s">
        <v>20801</v>
      </c>
      <c r="O177" s="56" t="s">
        <v>20</v>
      </c>
      <c r="P177" s="56" t="s">
        <v>20802</v>
      </c>
      <c r="Q177" s="56" t="s">
        <v>17</v>
      </c>
      <c r="R177" s="353">
        <v>43252</v>
      </c>
      <c r="S177" s="56" t="s">
        <v>108</v>
      </c>
      <c r="T177" s="56" t="s">
        <v>108</v>
      </c>
      <c r="U177" s="56"/>
      <c r="V177" s="56"/>
      <c r="W177" s="56" t="s">
        <v>108</v>
      </c>
      <c r="X177" s="56"/>
      <c r="Y177" s="56" t="s">
        <v>108</v>
      </c>
      <c r="Z177" s="56" t="s">
        <v>18</v>
      </c>
      <c r="AA177" s="57">
        <v>43264</v>
      </c>
      <c r="AB177" s="63">
        <v>6</v>
      </c>
      <c r="AC177" s="64" t="s">
        <v>20803</v>
      </c>
      <c r="AD177" s="56" t="s">
        <v>79</v>
      </c>
      <c r="AE177" s="56"/>
      <c r="AF177" s="61"/>
      <c r="AG177" s="61"/>
      <c r="AH177" s="67" t="str">
        <v>Jun</v>
      </c>
      <c r="AI177" s="68" t="str">
        <v>Jun</v>
      </c>
      <c r="AJ177" s="69">
        <f t="shared" si="0"/>
        <v>12</v>
      </c>
      <c r="AK177" s="70">
        <f t="shared" si="1"/>
        <v>43282</v>
      </c>
      <c r="AL177" s="71">
        <f t="shared" ca="1" si="2"/>
        <v>-677</v>
      </c>
      <c r="AM177" s="71" t="str">
        <v>2018</v>
      </c>
      <c r="AN177" s="70">
        <f t="shared" si="3"/>
        <v>43262</v>
      </c>
      <c r="AO177" s="70" t="s">
        <v>121</v>
      </c>
    </row>
    <row r="178" spans="1:41" ht="14.4">
      <c r="A178" s="179" t="s">
        <v>20804</v>
      </c>
      <c r="B178" s="56" t="s">
        <v>89</v>
      </c>
      <c r="C178" s="57">
        <v>43325</v>
      </c>
      <c r="D178" s="56" t="s">
        <v>1027</v>
      </c>
      <c r="E178" s="56" t="s">
        <v>112</v>
      </c>
      <c r="F178" s="168" t="s">
        <v>106</v>
      </c>
      <c r="G178" s="168" t="s">
        <v>113</v>
      </c>
      <c r="H178" s="169" t="s">
        <v>112</v>
      </c>
      <c r="I178" s="399"/>
      <c r="J178" s="57">
        <v>43356</v>
      </c>
      <c r="K178" s="56" t="s">
        <v>18</v>
      </c>
      <c r="L178" s="56" t="s">
        <v>14</v>
      </c>
      <c r="M178" s="60" t="s">
        <v>642</v>
      </c>
      <c r="N178" s="56" t="s">
        <v>3434</v>
      </c>
      <c r="O178" s="56" t="s">
        <v>249</v>
      </c>
      <c r="P178" s="56" t="s">
        <v>3435</v>
      </c>
      <c r="Q178" s="56" t="s">
        <v>116</v>
      </c>
      <c r="R178" s="353">
        <v>43361</v>
      </c>
      <c r="S178" s="61"/>
      <c r="T178" s="61"/>
      <c r="U178" s="402"/>
      <c r="V178" s="66"/>
      <c r="W178" s="66"/>
      <c r="X178" s="402"/>
      <c r="Y178" s="61"/>
      <c r="Z178" s="56" t="s">
        <v>14</v>
      </c>
      <c r="AA178" s="57">
        <v>43329</v>
      </c>
      <c r="AB178" s="75"/>
      <c r="AC178" s="64" t="s">
        <v>3246</v>
      </c>
      <c r="AD178" s="56" t="s">
        <v>118</v>
      </c>
      <c r="AE178" s="61"/>
      <c r="AF178" s="61"/>
      <c r="AG178" s="61"/>
      <c r="AH178" s="67" t="str">
        <v>Aug</v>
      </c>
      <c r="AI178" s="68" t="str">
        <v>Aug</v>
      </c>
      <c r="AJ178" s="69">
        <f t="shared" si="0"/>
        <v>4</v>
      </c>
      <c r="AK178" s="70">
        <f t="shared" si="1"/>
        <v>43355</v>
      </c>
      <c r="AL178" s="71">
        <f t="shared" ca="1" si="2"/>
        <v>-604</v>
      </c>
      <c r="AM178" s="71" t="str">
        <v>2018</v>
      </c>
      <c r="AN178" s="70">
        <f t="shared" si="3"/>
        <v>43335</v>
      </c>
      <c r="AO178" s="70" t="s">
        <v>121</v>
      </c>
    </row>
    <row r="179" spans="1:41" ht="14.4">
      <c r="A179" s="179" t="s">
        <v>20805</v>
      </c>
      <c r="B179" s="56" t="s">
        <v>89</v>
      </c>
      <c r="C179" s="57">
        <v>43326</v>
      </c>
      <c r="D179" s="56" t="s">
        <v>1027</v>
      </c>
      <c r="E179" s="56" t="s">
        <v>112</v>
      </c>
      <c r="F179" s="168" t="s">
        <v>106</v>
      </c>
      <c r="G179" s="168" t="s">
        <v>113</v>
      </c>
      <c r="H179" s="169" t="s">
        <v>112</v>
      </c>
      <c r="I179" s="399"/>
      <c r="J179" s="57">
        <v>43357</v>
      </c>
      <c r="K179" s="56" t="s">
        <v>18</v>
      </c>
      <c r="L179" s="56" t="s">
        <v>14</v>
      </c>
      <c r="M179" s="60" t="s">
        <v>20806</v>
      </c>
      <c r="N179" s="56" t="s">
        <v>20807</v>
      </c>
      <c r="O179" s="56" t="s">
        <v>271</v>
      </c>
      <c r="P179" s="56" t="s">
        <v>20808</v>
      </c>
      <c r="Q179" s="56" t="s">
        <v>116</v>
      </c>
      <c r="R179" s="353">
        <v>43326</v>
      </c>
      <c r="S179" s="61"/>
      <c r="T179" s="61"/>
      <c r="U179" s="402"/>
      <c r="V179" s="66"/>
      <c r="W179" s="66"/>
      <c r="X179" s="402"/>
      <c r="Y179" s="61"/>
      <c r="Z179" s="56" t="s">
        <v>14</v>
      </c>
      <c r="AA179" s="57">
        <v>43328</v>
      </c>
      <c r="AB179" s="75"/>
      <c r="AC179" s="64" t="s">
        <v>20809</v>
      </c>
      <c r="AD179" s="56" t="s">
        <v>118</v>
      </c>
      <c r="AE179" s="61"/>
      <c r="AF179" s="61"/>
      <c r="AG179" s="61"/>
      <c r="AH179" s="67" t="str">
        <v>Aug</v>
      </c>
      <c r="AI179" s="68" t="str">
        <v>Aug</v>
      </c>
      <c r="AJ179" s="69">
        <f t="shared" si="0"/>
        <v>2</v>
      </c>
      <c r="AK179" s="70">
        <f t="shared" si="1"/>
        <v>43356</v>
      </c>
      <c r="AL179" s="71">
        <f t="shared" ca="1" si="2"/>
        <v>-603</v>
      </c>
      <c r="AM179" s="71" t="str">
        <v>2018</v>
      </c>
      <c r="AN179" s="70">
        <f t="shared" si="3"/>
        <v>43336</v>
      </c>
      <c r="AO179" s="70" t="s">
        <v>121</v>
      </c>
    </row>
    <row r="180" spans="1:41" ht="14.4">
      <c r="A180" s="179" t="s">
        <v>20810</v>
      </c>
      <c r="B180" s="56" t="s">
        <v>89</v>
      </c>
      <c r="C180" s="57">
        <v>43326</v>
      </c>
      <c r="D180" s="56" t="s">
        <v>131</v>
      </c>
      <c r="E180" s="56" t="s">
        <v>112</v>
      </c>
      <c r="F180" s="168" t="s">
        <v>106</v>
      </c>
      <c r="G180" s="168" t="s">
        <v>113</v>
      </c>
      <c r="H180" s="169" t="s">
        <v>112</v>
      </c>
      <c r="I180" s="399"/>
      <c r="J180" s="57">
        <v>43357</v>
      </c>
      <c r="K180" s="56" t="s">
        <v>18</v>
      </c>
      <c r="L180" s="56" t="s">
        <v>18</v>
      </c>
      <c r="M180" s="60" t="s">
        <v>1760</v>
      </c>
      <c r="N180" s="56" t="s">
        <v>20811</v>
      </c>
      <c r="O180" s="56" t="s">
        <v>29</v>
      </c>
      <c r="P180" s="56" t="s">
        <v>20812</v>
      </c>
      <c r="Q180" s="56" t="s">
        <v>116</v>
      </c>
      <c r="R180" s="353">
        <v>43351</v>
      </c>
      <c r="S180" s="61"/>
      <c r="T180" s="61"/>
      <c r="U180" s="400">
        <v>43327</v>
      </c>
      <c r="V180" s="66"/>
      <c r="W180" s="56" t="s">
        <v>122</v>
      </c>
      <c r="X180" s="402"/>
      <c r="Y180" s="61"/>
      <c r="Z180" s="56" t="s">
        <v>18</v>
      </c>
      <c r="AA180" s="57">
        <v>43327</v>
      </c>
      <c r="AB180" s="75"/>
      <c r="AC180" s="64" t="s">
        <v>20813</v>
      </c>
      <c r="AD180" s="56" t="s">
        <v>79</v>
      </c>
      <c r="AE180" s="61"/>
      <c r="AF180" s="61"/>
      <c r="AG180" s="61"/>
      <c r="AH180" s="67" t="str">
        <v>Aug</v>
      </c>
      <c r="AI180" s="68" t="str">
        <v>Aug</v>
      </c>
      <c r="AJ180" s="69">
        <f t="shared" si="0"/>
        <v>1</v>
      </c>
      <c r="AK180" s="70">
        <f t="shared" si="1"/>
        <v>43356</v>
      </c>
      <c r="AL180" s="71">
        <f t="shared" ca="1" si="2"/>
        <v>-603</v>
      </c>
      <c r="AM180" s="71" t="str">
        <v>2018</v>
      </c>
      <c r="AN180" s="70">
        <f t="shared" si="3"/>
        <v>43336</v>
      </c>
      <c r="AO180" s="70" t="s">
        <v>121</v>
      </c>
    </row>
    <row r="181" spans="1:41" ht="14.4">
      <c r="A181" s="179" t="s">
        <v>20814</v>
      </c>
      <c r="B181" s="56" t="s">
        <v>89</v>
      </c>
      <c r="C181" s="57">
        <v>43236</v>
      </c>
      <c r="D181" s="56" t="s">
        <v>90</v>
      </c>
      <c r="E181" s="56" t="s">
        <v>12</v>
      </c>
      <c r="F181" s="168" t="s">
        <v>106</v>
      </c>
      <c r="G181" s="168" t="s">
        <v>107</v>
      </c>
      <c r="H181" s="169" t="s">
        <v>12</v>
      </c>
      <c r="I181" s="404"/>
      <c r="J181" s="59"/>
      <c r="K181" s="61"/>
      <c r="L181" s="61"/>
      <c r="M181" s="60" t="s">
        <v>20815</v>
      </c>
      <c r="N181" s="56" t="s">
        <v>13919</v>
      </c>
      <c r="O181" s="56" t="s">
        <v>33</v>
      </c>
      <c r="P181" s="56" t="s">
        <v>13921</v>
      </c>
      <c r="Q181" s="56" t="s">
        <v>17</v>
      </c>
      <c r="R181" s="353">
        <v>43245</v>
      </c>
      <c r="S181" s="61"/>
      <c r="T181" s="61"/>
      <c r="U181" s="402"/>
      <c r="V181" s="66"/>
      <c r="W181" s="66"/>
      <c r="X181" s="402"/>
      <c r="Y181" s="61"/>
      <c r="Z181" s="56" t="s">
        <v>14</v>
      </c>
      <c r="AA181" s="57">
        <v>43308</v>
      </c>
      <c r="AB181" s="75"/>
      <c r="AC181" s="64" t="s">
        <v>20816</v>
      </c>
      <c r="AD181" s="56" t="s">
        <v>179</v>
      </c>
      <c r="AE181" s="56"/>
      <c r="AF181" s="61"/>
      <c r="AG181" s="61"/>
      <c r="AH181" s="67" t="str">
        <v>May</v>
      </c>
      <c r="AI181" s="68" t="str">
        <v>Jul</v>
      </c>
      <c r="AJ181" s="69">
        <f t="shared" si="0"/>
        <v>72</v>
      </c>
      <c r="AK181" s="70">
        <f t="shared" si="1"/>
        <v>43266</v>
      </c>
      <c r="AL181" s="71">
        <f t="shared" ca="1" si="2"/>
        <v>-693</v>
      </c>
      <c r="AM181" s="71" t="str">
        <v>2018</v>
      </c>
      <c r="AN181" s="70">
        <f t="shared" si="3"/>
        <v>43246</v>
      </c>
      <c r="AO181" s="70" t="s">
        <v>121</v>
      </c>
    </row>
    <row r="182" spans="1:41" ht="14.4">
      <c r="A182" s="179" t="s">
        <v>20817</v>
      </c>
      <c r="B182" s="56" t="s">
        <v>89</v>
      </c>
      <c r="C182" s="57">
        <v>43318</v>
      </c>
      <c r="D182" s="56" t="s">
        <v>1027</v>
      </c>
      <c r="E182" s="56" t="s">
        <v>112</v>
      </c>
      <c r="F182" s="168" t="s">
        <v>106</v>
      </c>
      <c r="G182" s="168" t="s">
        <v>113</v>
      </c>
      <c r="H182" s="169" t="s">
        <v>112</v>
      </c>
      <c r="I182" s="399"/>
      <c r="J182" s="57">
        <v>43351</v>
      </c>
      <c r="K182" s="56" t="s">
        <v>1841</v>
      </c>
      <c r="L182" s="56" t="s">
        <v>14</v>
      </c>
      <c r="M182" s="60" t="s">
        <v>12795</v>
      </c>
      <c r="N182" s="56" t="s">
        <v>17577</v>
      </c>
      <c r="O182" s="56" t="s">
        <v>29</v>
      </c>
      <c r="P182" s="56" t="s">
        <v>1722</v>
      </c>
      <c r="Q182" s="56" t="s">
        <v>116</v>
      </c>
      <c r="R182" s="353">
        <v>43351</v>
      </c>
      <c r="S182" s="61"/>
      <c r="T182" s="61"/>
      <c r="U182" s="402"/>
      <c r="V182" s="66"/>
      <c r="W182" s="66"/>
      <c r="X182" s="402"/>
      <c r="Y182" s="61"/>
      <c r="Z182" s="56" t="s">
        <v>14</v>
      </c>
      <c r="AA182" s="57">
        <v>43320</v>
      </c>
      <c r="AB182" s="75"/>
      <c r="AC182" s="64" t="s">
        <v>257</v>
      </c>
      <c r="AD182" s="56" t="s">
        <v>118</v>
      </c>
      <c r="AE182" s="61"/>
      <c r="AF182" s="61"/>
      <c r="AG182" s="61"/>
      <c r="AH182" s="67" t="str">
        <v>Aug</v>
      </c>
      <c r="AI182" s="68" t="str">
        <v>Aug</v>
      </c>
      <c r="AJ182" s="69">
        <f t="shared" si="0"/>
        <v>2</v>
      </c>
      <c r="AK182" s="70">
        <f t="shared" si="1"/>
        <v>43348</v>
      </c>
      <c r="AL182" s="71">
        <f t="shared" ca="1" si="2"/>
        <v>-611</v>
      </c>
      <c r="AM182" s="71" t="str">
        <v>2018</v>
      </c>
      <c r="AN182" s="70">
        <f t="shared" si="3"/>
        <v>43328</v>
      </c>
      <c r="AO182" s="70" t="s">
        <v>121</v>
      </c>
    </row>
    <row r="183" spans="1:41" ht="14.4">
      <c r="A183" s="179" t="s">
        <v>20818</v>
      </c>
      <c r="B183" s="56" t="s">
        <v>89</v>
      </c>
      <c r="C183" s="57">
        <v>43235</v>
      </c>
      <c r="D183" s="56" t="s">
        <v>1027</v>
      </c>
      <c r="E183" s="56" t="s">
        <v>140</v>
      </c>
      <c r="F183" s="168" t="s">
        <v>106</v>
      </c>
      <c r="G183" s="168" t="s">
        <v>107</v>
      </c>
      <c r="H183" s="169" t="s">
        <v>140</v>
      </c>
      <c r="I183" s="399"/>
      <c r="J183" s="57">
        <v>43266</v>
      </c>
      <c r="K183" s="56" t="s">
        <v>18</v>
      </c>
      <c r="L183" s="56" t="s">
        <v>18</v>
      </c>
      <c r="M183" s="60" t="s">
        <v>1493</v>
      </c>
      <c r="N183" s="56" t="s">
        <v>20819</v>
      </c>
      <c r="O183" s="56" t="s">
        <v>33</v>
      </c>
      <c r="P183" s="56" t="s">
        <v>20820</v>
      </c>
      <c r="Q183" s="56" t="s">
        <v>17</v>
      </c>
      <c r="R183" s="353">
        <v>43235</v>
      </c>
      <c r="S183" s="56" t="s">
        <v>108</v>
      </c>
      <c r="T183" s="56" t="s">
        <v>108</v>
      </c>
      <c r="U183" s="56"/>
      <c r="V183" s="56"/>
      <c r="W183" s="56" t="s">
        <v>108</v>
      </c>
      <c r="X183" s="56"/>
      <c r="Y183" s="56" t="s">
        <v>108</v>
      </c>
      <c r="Z183" s="56" t="s">
        <v>18</v>
      </c>
      <c r="AA183" s="57">
        <v>43241</v>
      </c>
      <c r="AB183" s="63">
        <v>6</v>
      </c>
      <c r="AC183" s="64" t="s">
        <v>20821</v>
      </c>
      <c r="AD183" s="56" t="s">
        <v>79</v>
      </c>
      <c r="AE183" s="56"/>
      <c r="AF183" s="61"/>
      <c r="AG183" s="61"/>
      <c r="AH183" s="67" t="str">
        <v>May</v>
      </c>
      <c r="AI183" s="68" t="str">
        <v>May</v>
      </c>
      <c r="AJ183" s="69">
        <f t="shared" si="0"/>
        <v>6</v>
      </c>
      <c r="AK183" s="70">
        <f t="shared" si="1"/>
        <v>43265</v>
      </c>
      <c r="AL183" s="71">
        <f t="shared" ca="1" si="2"/>
        <v>-694</v>
      </c>
      <c r="AM183" s="71" t="str">
        <v>2018</v>
      </c>
      <c r="AN183" s="70">
        <f t="shared" si="3"/>
        <v>43245</v>
      </c>
      <c r="AO183" s="70" t="s">
        <v>121</v>
      </c>
    </row>
    <row r="184" spans="1:41" ht="14.4">
      <c r="A184" s="179" t="s">
        <v>20822</v>
      </c>
      <c r="B184" s="56" t="s">
        <v>89</v>
      </c>
      <c r="C184" s="57">
        <v>43235</v>
      </c>
      <c r="D184" s="56" t="s">
        <v>1027</v>
      </c>
      <c r="E184" s="56" t="s">
        <v>140</v>
      </c>
      <c r="F184" s="168" t="s">
        <v>106</v>
      </c>
      <c r="G184" s="168" t="s">
        <v>107</v>
      </c>
      <c r="H184" s="169" t="s">
        <v>140</v>
      </c>
      <c r="I184" s="399"/>
      <c r="J184" s="57">
        <v>43266</v>
      </c>
      <c r="K184" s="56" t="s">
        <v>18</v>
      </c>
      <c r="L184" s="56" t="s">
        <v>18</v>
      </c>
      <c r="M184" s="60" t="s">
        <v>20823</v>
      </c>
      <c r="N184" s="56" t="s">
        <v>20824</v>
      </c>
      <c r="O184" s="56" t="s">
        <v>355</v>
      </c>
      <c r="P184" s="56" t="s">
        <v>20825</v>
      </c>
      <c r="Q184" s="56" t="s">
        <v>826</v>
      </c>
      <c r="R184" s="353">
        <v>43235</v>
      </c>
      <c r="S184" s="56" t="s">
        <v>108</v>
      </c>
      <c r="T184" s="56" t="s">
        <v>108</v>
      </c>
      <c r="U184" s="216">
        <v>43241</v>
      </c>
      <c r="V184" s="401"/>
      <c r="W184" s="401">
        <v>37</v>
      </c>
      <c r="X184" s="400">
        <v>43263</v>
      </c>
      <c r="Y184" s="56" t="s">
        <v>108</v>
      </c>
      <c r="Z184" s="56" t="s">
        <v>18</v>
      </c>
      <c r="AA184" s="57">
        <v>43263</v>
      </c>
      <c r="AB184" s="63">
        <v>6</v>
      </c>
      <c r="AC184" s="64" t="s">
        <v>20826</v>
      </c>
      <c r="AD184" s="56" t="s">
        <v>79</v>
      </c>
      <c r="AE184" s="56"/>
      <c r="AF184" s="61"/>
      <c r="AG184" s="61"/>
      <c r="AH184" s="67" t="str">
        <v>May</v>
      </c>
      <c r="AI184" s="68" t="str">
        <v>Jun</v>
      </c>
      <c r="AJ184" s="69">
        <f t="shared" si="0"/>
        <v>28</v>
      </c>
      <c r="AK184" s="70">
        <f t="shared" si="1"/>
        <v>43265</v>
      </c>
      <c r="AL184" s="71">
        <f t="shared" ca="1" si="2"/>
        <v>-694</v>
      </c>
      <c r="AM184" s="71" t="str">
        <v>2018</v>
      </c>
      <c r="AN184" s="70">
        <f t="shared" si="3"/>
        <v>43245</v>
      </c>
      <c r="AO184" s="70" t="s">
        <v>121</v>
      </c>
    </row>
    <row r="185" spans="1:41" ht="14.4">
      <c r="A185" s="179" t="s">
        <v>20827</v>
      </c>
      <c r="B185" s="56" t="s">
        <v>89</v>
      </c>
      <c r="C185" s="57">
        <v>43235</v>
      </c>
      <c r="D185" s="56" t="s">
        <v>1027</v>
      </c>
      <c r="E185" s="56" t="s">
        <v>140</v>
      </c>
      <c r="F185" s="168" t="s">
        <v>106</v>
      </c>
      <c r="G185" s="168" t="s">
        <v>107</v>
      </c>
      <c r="H185" s="169" t="s">
        <v>140</v>
      </c>
      <c r="I185" s="399"/>
      <c r="J185" s="57">
        <v>43296</v>
      </c>
      <c r="K185" s="56" t="s">
        <v>18</v>
      </c>
      <c r="L185" s="56" t="s">
        <v>18</v>
      </c>
      <c r="M185" s="60" t="s">
        <v>20828</v>
      </c>
      <c r="N185" s="56" t="s">
        <v>20828</v>
      </c>
      <c r="O185" s="56" t="s">
        <v>95</v>
      </c>
      <c r="P185" s="56" t="s">
        <v>20829</v>
      </c>
      <c r="Q185" s="56" t="s">
        <v>826</v>
      </c>
      <c r="R185" s="353">
        <v>43235</v>
      </c>
      <c r="S185" s="56" t="s">
        <v>108</v>
      </c>
      <c r="T185" s="56" t="s">
        <v>108</v>
      </c>
      <c r="U185" s="400">
        <v>43283</v>
      </c>
      <c r="V185" s="56"/>
      <c r="W185" s="56">
        <v>156.75</v>
      </c>
      <c r="X185" s="56"/>
      <c r="Y185" s="56" t="s">
        <v>108</v>
      </c>
      <c r="Z185" s="56" t="s">
        <v>14</v>
      </c>
      <c r="AA185" s="57">
        <v>43306</v>
      </c>
      <c r="AB185" s="63">
        <v>6</v>
      </c>
      <c r="AC185" s="64" t="s">
        <v>20830</v>
      </c>
      <c r="AD185" s="56" t="s">
        <v>705</v>
      </c>
      <c r="AE185" s="56"/>
      <c r="AF185" s="61"/>
      <c r="AG185" s="61"/>
      <c r="AH185" s="67" t="str">
        <v>May</v>
      </c>
      <c r="AI185" s="68" t="str">
        <v>Jul</v>
      </c>
      <c r="AJ185" s="69">
        <f t="shared" si="0"/>
        <v>71</v>
      </c>
      <c r="AK185" s="70">
        <f t="shared" si="1"/>
        <v>43265</v>
      </c>
      <c r="AL185" s="71">
        <f t="shared" ca="1" si="2"/>
        <v>-694</v>
      </c>
      <c r="AM185" s="71" t="str">
        <v>2018</v>
      </c>
      <c r="AN185" s="70">
        <f t="shared" si="3"/>
        <v>43245</v>
      </c>
      <c r="AO185" s="70" t="s">
        <v>121</v>
      </c>
    </row>
    <row r="186" spans="1:41" ht="14.4">
      <c r="A186" s="179" t="s">
        <v>20831</v>
      </c>
      <c r="B186" s="56" t="s">
        <v>89</v>
      </c>
      <c r="C186" s="57">
        <v>43313</v>
      </c>
      <c r="D186" s="56" t="s">
        <v>1027</v>
      </c>
      <c r="E186" s="56" t="s">
        <v>112</v>
      </c>
      <c r="F186" s="168" t="s">
        <v>106</v>
      </c>
      <c r="G186" s="168" t="s">
        <v>113</v>
      </c>
      <c r="H186" s="169" t="s">
        <v>112</v>
      </c>
      <c r="I186" s="399"/>
      <c r="J186" s="57">
        <v>43344</v>
      </c>
      <c r="K186" s="56" t="s">
        <v>18</v>
      </c>
      <c r="L186" s="56" t="s">
        <v>14</v>
      </c>
      <c r="M186" s="60" t="s">
        <v>302</v>
      </c>
      <c r="N186" s="56" t="s">
        <v>20450</v>
      </c>
      <c r="O186" s="56" t="s">
        <v>20</v>
      </c>
      <c r="P186" s="56" t="s">
        <v>20451</v>
      </c>
      <c r="Q186" s="56" t="s">
        <v>116</v>
      </c>
      <c r="R186" s="353">
        <v>43346</v>
      </c>
      <c r="S186" s="61"/>
      <c r="T186" s="61"/>
      <c r="U186" s="402"/>
      <c r="V186" s="66"/>
      <c r="W186" s="66"/>
      <c r="X186" s="402"/>
      <c r="Y186" s="61"/>
      <c r="Z186" s="56" t="s">
        <v>14</v>
      </c>
      <c r="AA186" s="57">
        <v>43315</v>
      </c>
      <c r="AB186" s="75"/>
      <c r="AC186" s="64" t="s">
        <v>257</v>
      </c>
      <c r="AD186" s="56" t="s">
        <v>118</v>
      </c>
      <c r="AE186" s="61"/>
      <c r="AF186" s="61"/>
      <c r="AG186" s="61"/>
      <c r="AH186" s="67" t="str">
        <v>Aug</v>
      </c>
      <c r="AI186" s="68" t="str">
        <v>Aug</v>
      </c>
      <c r="AJ186" s="69">
        <f t="shared" si="0"/>
        <v>2</v>
      </c>
      <c r="AK186" s="70">
        <f t="shared" si="1"/>
        <v>43343</v>
      </c>
      <c r="AL186" s="71">
        <f t="shared" ca="1" si="2"/>
        <v>-616</v>
      </c>
      <c r="AM186" s="71" t="str">
        <v>2018</v>
      </c>
      <c r="AN186" s="70">
        <f t="shared" si="3"/>
        <v>43323</v>
      </c>
      <c r="AO186" s="70" t="s">
        <v>121</v>
      </c>
    </row>
    <row r="187" spans="1:41" ht="14.4">
      <c r="A187" s="179" t="s">
        <v>20832</v>
      </c>
      <c r="B187" s="56" t="s">
        <v>89</v>
      </c>
      <c r="C187" s="57">
        <v>43313</v>
      </c>
      <c r="D187" s="56" t="s">
        <v>1027</v>
      </c>
      <c r="E187" s="56" t="s">
        <v>112</v>
      </c>
      <c r="F187" s="168" t="s">
        <v>106</v>
      </c>
      <c r="G187" s="168" t="s">
        <v>113</v>
      </c>
      <c r="H187" s="169" t="s">
        <v>112</v>
      </c>
      <c r="I187" s="399"/>
      <c r="J187" s="57">
        <v>43344</v>
      </c>
      <c r="K187" s="56" t="s">
        <v>18</v>
      </c>
      <c r="L187" s="56" t="s">
        <v>18</v>
      </c>
      <c r="M187" s="60" t="s">
        <v>20833</v>
      </c>
      <c r="N187" s="56" t="s">
        <v>20834</v>
      </c>
      <c r="O187" s="56" t="s">
        <v>33</v>
      </c>
      <c r="P187" s="56" t="s">
        <v>20835</v>
      </c>
      <c r="Q187" s="56" t="s">
        <v>116</v>
      </c>
      <c r="R187" s="353"/>
      <c r="S187" s="61"/>
      <c r="T187" s="61"/>
      <c r="U187" s="400">
        <v>43318</v>
      </c>
      <c r="V187" s="66"/>
      <c r="W187" s="66"/>
      <c r="X187" s="402"/>
      <c r="Y187" s="61"/>
      <c r="Z187" s="56" t="s">
        <v>14</v>
      </c>
      <c r="AA187" s="57">
        <v>43349</v>
      </c>
      <c r="AB187" s="75"/>
      <c r="AC187" s="64" t="s">
        <v>20730</v>
      </c>
      <c r="AD187" s="56" t="s">
        <v>179</v>
      </c>
      <c r="AE187" s="61"/>
      <c r="AF187" s="61"/>
      <c r="AG187" s="61"/>
      <c r="AH187" s="67" t="str">
        <v>Aug</v>
      </c>
      <c r="AI187" s="68" t="str">
        <v>Sep</v>
      </c>
      <c r="AJ187" s="69">
        <f t="shared" si="0"/>
        <v>36</v>
      </c>
      <c r="AK187" s="70">
        <f t="shared" si="1"/>
        <v>43343</v>
      </c>
      <c r="AL187" s="71">
        <f t="shared" ca="1" si="2"/>
        <v>-616</v>
      </c>
      <c r="AM187" s="71" t="str">
        <v>2018</v>
      </c>
      <c r="AN187" s="70">
        <f t="shared" si="3"/>
        <v>43323</v>
      </c>
      <c r="AO187" s="70" t="s">
        <v>123</v>
      </c>
    </row>
    <row r="188" spans="1:41" ht="14.4">
      <c r="A188" s="179" t="s">
        <v>20836</v>
      </c>
      <c r="B188" s="56" t="s">
        <v>89</v>
      </c>
      <c r="C188" s="57">
        <v>43313</v>
      </c>
      <c r="D188" s="56" t="s">
        <v>1027</v>
      </c>
      <c r="E188" s="56" t="s">
        <v>112</v>
      </c>
      <c r="F188" s="168" t="s">
        <v>106</v>
      </c>
      <c r="G188" s="168" t="s">
        <v>113</v>
      </c>
      <c r="H188" s="169" t="s">
        <v>112</v>
      </c>
      <c r="I188" s="399"/>
      <c r="J188" s="57">
        <v>43344</v>
      </c>
      <c r="K188" s="56" t="s">
        <v>18</v>
      </c>
      <c r="L188" s="56" t="s">
        <v>18</v>
      </c>
      <c r="M188" s="60" t="s">
        <v>1277</v>
      </c>
      <c r="N188" s="56" t="s">
        <v>20837</v>
      </c>
      <c r="O188" s="56" t="s">
        <v>29</v>
      </c>
      <c r="P188" s="56" t="s">
        <v>20677</v>
      </c>
      <c r="Q188" s="56" t="s">
        <v>116</v>
      </c>
      <c r="R188" s="353"/>
      <c r="S188" s="61"/>
      <c r="T188" s="61"/>
      <c r="U188" s="400">
        <v>43318</v>
      </c>
      <c r="V188" s="66"/>
      <c r="W188" s="66"/>
      <c r="X188" s="402"/>
      <c r="Y188" s="61"/>
      <c r="Z188" s="56" t="s">
        <v>14</v>
      </c>
      <c r="AA188" s="57">
        <v>43349</v>
      </c>
      <c r="AB188" s="75"/>
      <c r="AC188" s="64" t="s">
        <v>20730</v>
      </c>
      <c r="AD188" s="56" t="s">
        <v>179</v>
      </c>
      <c r="AE188" s="61"/>
      <c r="AF188" s="61"/>
      <c r="AG188" s="61"/>
      <c r="AH188" s="67" t="str">
        <v>Aug</v>
      </c>
      <c r="AI188" s="68" t="str">
        <v>Sep</v>
      </c>
      <c r="AJ188" s="69">
        <f t="shared" si="0"/>
        <v>36</v>
      </c>
      <c r="AK188" s="70">
        <f t="shared" si="1"/>
        <v>43343</v>
      </c>
      <c r="AL188" s="71">
        <f t="shared" ca="1" si="2"/>
        <v>-616</v>
      </c>
      <c r="AM188" s="71" t="str">
        <v>2018</v>
      </c>
      <c r="AN188" s="70">
        <f t="shared" si="3"/>
        <v>43323</v>
      </c>
      <c r="AO188" s="70" t="s">
        <v>123</v>
      </c>
    </row>
    <row r="189" spans="1:41" ht="14.4">
      <c r="A189" s="179" t="s">
        <v>20838</v>
      </c>
      <c r="B189" s="56" t="s">
        <v>89</v>
      </c>
      <c r="C189" s="57">
        <v>43308</v>
      </c>
      <c r="D189" s="56" t="s">
        <v>1027</v>
      </c>
      <c r="E189" s="56" t="s">
        <v>112</v>
      </c>
      <c r="F189" s="168" t="s">
        <v>106</v>
      </c>
      <c r="G189" s="168" t="s">
        <v>113</v>
      </c>
      <c r="H189" s="169" t="s">
        <v>112</v>
      </c>
      <c r="I189" s="399"/>
      <c r="J189" s="57">
        <v>43339</v>
      </c>
      <c r="K189" s="56" t="s">
        <v>18</v>
      </c>
      <c r="L189" s="56" t="s">
        <v>18</v>
      </c>
      <c r="M189" s="60" t="s">
        <v>5139</v>
      </c>
      <c r="N189" s="56" t="s">
        <v>20839</v>
      </c>
      <c r="O189" s="56" t="s">
        <v>95</v>
      </c>
      <c r="P189" s="61"/>
      <c r="Q189" s="61"/>
      <c r="R189" s="353"/>
      <c r="S189" s="61"/>
      <c r="T189" s="61"/>
      <c r="U189" s="400">
        <v>43312</v>
      </c>
      <c r="V189" s="66"/>
      <c r="W189" s="66"/>
      <c r="X189" s="402"/>
      <c r="Y189" s="61"/>
      <c r="Z189" s="56" t="s">
        <v>14</v>
      </c>
      <c r="AA189" s="57">
        <v>43342</v>
      </c>
      <c r="AB189" s="75"/>
      <c r="AC189" s="64" t="s">
        <v>20730</v>
      </c>
      <c r="AD189" s="56" t="s">
        <v>179</v>
      </c>
      <c r="AE189" s="61"/>
      <c r="AF189" s="61"/>
      <c r="AG189" s="61"/>
      <c r="AH189" s="67" t="str">
        <v>Jul</v>
      </c>
      <c r="AI189" s="68" t="str">
        <v>Aug</v>
      </c>
      <c r="AJ189" s="69">
        <f t="shared" si="0"/>
        <v>34</v>
      </c>
      <c r="AK189" s="70">
        <f t="shared" si="1"/>
        <v>43338</v>
      </c>
      <c r="AL189" s="71">
        <f t="shared" ca="1" si="2"/>
        <v>-621</v>
      </c>
      <c r="AM189" s="71" t="str">
        <v>2018</v>
      </c>
      <c r="AN189" s="70">
        <f t="shared" si="3"/>
        <v>43318</v>
      </c>
      <c r="AO189" s="70" t="s">
        <v>123</v>
      </c>
    </row>
    <row r="190" spans="1:41" ht="14.4">
      <c r="A190" s="179" t="s">
        <v>20840</v>
      </c>
      <c r="B190" s="56" t="s">
        <v>89</v>
      </c>
      <c r="C190" s="57">
        <v>43308</v>
      </c>
      <c r="D190" s="56" t="s">
        <v>1027</v>
      </c>
      <c r="E190" s="56" t="s">
        <v>112</v>
      </c>
      <c r="F190" s="168" t="s">
        <v>106</v>
      </c>
      <c r="G190" s="168" t="s">
        <v>113</v>
      </c>
      <c r="H190" s="169" t="s">
        <v>112</v>
      </c>
      <c r="I190" s="399"/>
      <c r="J190" s="57">
        <v>43340</v>
      </c>
      <c r="K190" s="56" t="s">
        <v>18</v>
      </c>
      <c r="L190" s="56" t="s">
        <v>18</v>
      </c>
      <c r="M190" s="60" t="s">
        <v>5139</v>
      </c>
      <c r="N190" s="56" t="s">
        <v>20841</v>
      </c>
      <c r="O190" s="61"/>
      <c r="P190" s="61"/>
      <c r="Q190" s="61"/>
      <c r="R190" s="353"/>
      <c r="S190" s="61"/>
      <c r="T190" s="61"/>
      <c r="U190" s="400">
        <v>43312</v>
      </c>
      <c r="V190" s="66"/>
      <c r="W190" s="66"/>
      <c r="X190" s="402"/>
      <c r="Y190" s="61"/>
      <c r="Z190" s="56" t="s">
        <v>14</v>
      </c>
      <c r="AA190" s="57">
        <v>43342</v>
      </c>
      <c r="AB190" s="75"/>
      <c r="AC190" s="64" t="s">
        <v>20730</v>
      </c>
      <c r="AD190" s="56" t="s">
        <v>179</v>
      </c>
      <c r="AE190" s="61"/>
      <c r="AF190" s="61"/>
      <c r="AG190" s="61"/>
      <c r="AH190" s="67" t="str">
        <v>Jul</v>
      </c>
      <c r="AI190" s="68" t="str">
        <v>Aug</v>
      </c>
      <c r="AJ190" s="69">
        <f t="shared" si="0"/>
        <v>34</v>
      </c>
      <c r="AK190" s="70">
        <f t="shared" si="1"/>
        <v>43338</v>
      </c>
      <c r="AL190" s="71">
        <f t="shared" ca="1" si="2"/>
        <v>-621</v>
      </c>
      <c r="AM190" s="71" t="str">
        <v>2018</v>
      </c>
      <c r="AN190" s="70">
        <f t="shared" si="3"/>
        <v>43318</v>
      </c>
      <c r="AO190" s="70" t="s">
        <v>123</v>
      </c>
    </row>
    <row r="191" spans="1:41" ht="14.4">
      <c r="A191" s="179" t="s">
        <v>20842</v>
      </c>
      <c r="B191" s="56" t="s">
        <v>89</v>
      </c>
      <c r="C191" s="57">
        <v>43307</v>
      </c>
      <c r="D191" s="56" t="s">
        <v>90</v>
      </c>
      <c r="E191" s="56" t="s">
        <v>112</v>
      </c>
      <c r="F191" s="168" t="s">
        <v>106</v>
      </c>
      <c r="G191" s="168" t="s">
        <v>113</v>
      </c>
      <c r="H191" s="169" t="s">
        <v>112</v>
      </c>
      <c r="I191" s="399"/>
      <c r="J191" s="57">
        <v>43338</v>
      </c>
      <c r="K191" s="56" t="s">
        <v>18</v>
      </c>
      <c r="L191" s="56" t="s">
        <v>14</v>
      </c>
      <c r="M191" s="60" t="s">
        <v>20843</v>
      </c>
      <c r="N191" s="56" t="s">
        <v>20844</v>
      </c>
      <c r="O191" s="56" t="s">
        <v>249</v>
      </c>
      <c r="P191" s="56" t="s">
        <v>20845</v>
      </c>
      <c r="Q191" s="56" t="s">
        <v>116</v>
      </c>
      <c r="R191" s="353">
        <v>43311</v>
      </c>
      <c r="S191" s="61"/>
      <c r="T191" s="61"/>
      <c r="U191" s="402"/>
      <c r="V191" s="66"/>
      <c r="W191" s="66"/>
      <c r="X191" s="402"/>
      <c r="Y191" s="61"/>
      <c r="Z191" s="56" t="s">
        <v>14</v>
      </c>
      <c r="AA191" s="57">
        <v>43312</v>
      </c>
      <c r="AB191" s="75"/>
      <c r="AC191" s="64" t="s">
        <v>257</v>
      </c>
      <c r="AD191" s="56" t="s">
        <v>118</v>
      </c>
      <c r="AE191" s="61"/>
      <c r="AF191" s="61"/>
      <c r="AG191" s="61"/>
      <c r="AH191" s="67" t="str">
        <v>Jul</v>
      </c>
      <c r="AI191" s="68" t="str">
        <v>Jul</v>
      </c>
      <c r="AJ191" s="69">
        <f t="shared" si="0"/>
        <v>5</v>
      </c>
      <c r="AK191" s="70">
        <f t="shared" si="1"/>
        <v>43337</v>
      </c>
      <c r="AL191" s="71">
        <f t="shared" ca="1" si="2"/>
        <v>-622</v>
      </c>
      <c r="AM191" s="71" t="str">
        <v>2018</v>
      </c>
      <c r="AN191" s="70">
        <f t="shared" si="3"/>
        <v>43317</v>
      </c>
      <c r="AO191" s="70" t="s">
        <v>121</v>
      </c>
    </row>
    <row r="192" spans="1:41" ht="14.4">
      <c r="A192" s="179" t="s">
        <v>20846</v>
      </c>
      <c r="B192" s="56" t="s">
        <v>89</v>
      </c>
      <c r="C192" s="83">
        <v>43307</v>
      </c>
      <c r="D192" s="56" t="s">
        <v>1027</v>
      </c>
      <c r="E192" s="56" t="s">
        <v>112</v>
      </c>
      <c r="F192" s="168" t="s">
        <v>106</v>
      </c>
      <c r="G192" s="168" t="s">
        <v>113</v>
      </c>
      <c r="H192" s="169" t="s">
        <v>112</v>
      </c>
      <c r="I192" s="399"/>
      <c r="J192" s="57">
        <v>43338</v>
      </c>
      <c r="K192" s="56" t="s">
        <v>18</v>
      </c>
      <c r="L192" s="56" t="s">
        <v>14</v>
      </c>
      <c r="M192" s="60" t="s">
        <v>20847</v>
      </c>
      <c r="N192" s="56" t="s">
        <v>20848</v>
      </c>
      <c r="O192" s="61"/>
      <c r="P192" s="61"/>
      <c r="Q192" s="56" t="s">
        <v>116</v>
      </c>
      <c r="R192" s="353">
        <v>43311</v>
      </c>
      <c r="S192" s="61"/>
      <c r="T192" s="61"/>
      <c r="U192" s="402"/>
      <c r="V192" s="66"/>
      <c r="W192" s="66"/>
      <c r="X192" s="402"/>
      <c r="Y192" s="61"/>
      <c r="Z192" s="56" t="s">
        <v>14</v>
      </c>
      <c r="AA192" s="57">
        <v>43311</v>
      </c>
      <c r="AB192" s="75"/>
      <c r="AC192" s="64" t="s">
        <v>257</v>
      </c>
      <c r="AD192" s="56" t="s">
        <v>118</v>
      </c>
      <c r="AE192" s="61"/>
      <c r="AF192" s="61"/>
      <c r="AG192" s="61"/>
      <c r="AH192" s="67" t="str">
        <v>Jul</v>
      </c>
      <c r="AI192" s="68" t="str">
        <v>Jul</v>
      </c>
      <c r="AJ192" s="69">
        <f t="shared" si="0"/>
        <v>4</v>
      </c>
      <c r="AK192" s="70">
        <f t="shared" si="1"/>
        <v>43337</v>
      </c>
      <c r="AL192" s="71">
        <f t="shared" ca="1" si="2"/>
        <v>-622</v>
      </c>
      <c r="AM192" s="71" t="str">
        <v>2018</v>
      </c>
      <c r="AN192" s="70">
        <f t="shared" si="3"/>
        <v>43317</v>
      </c>
      <c r="AO192" s="70" t="s">
        <v>121</v>
      </c>
    </row>
    <row r="193" spans="1:41" ht="14.4">
      <c r="A193" s="179" t="s">
        <v>20849</v>
      </c>
      <c r="B193" s="56" t="s">
        <v>89</v>
      </c>
      <c r="C193" s="57">
        <v>43306</v>
      </c>
      <c r="D193" s="56" t="s">
        <v>1027</v>
      </c>
      <c r="E193" s="56" t="s">
        <v>112</v>
      </c>
      <c r="F193" s="168" t="s">
        <v>106</v>
      </c>
      <c r="G193" s="168" t="s">
        <v>113</v>
      </c>
      <c r="H193" s="169" t="s">
        <v>112</v>
      </c>
      <c r="I193" s="399"/>
      <c r="J193" s="57">
        <v>43335</v>
      </c>
      <c r="K193" s="56" t="s">
        <v>18</v>
      </c>
      <c r="L193" s="56" t="s">
        <v>14</v>
      </c>
      <c r="M193" s="60" t="s">
        <v>20850</v>
      </c>
      <c r="N193" s="61"/>
      <c r="O193" s="61"/>
      <c r="P193" s="61"/>
      <c r="Q193" s="56" t="s">
        <v>116</v>
      </c>
      <c r="R193" s="353">
        <v>43307</v>
      </c>
      <c r="S193" s="61"/>
      <c r="T193" s="61"/>
      <c r="U193" s="402"/>
      <c r="V193" s="66"/>
      <c r="W193" s="66"/>
      <c r="X193" s="402"/>
      <c r="Y193" s="61"/>
      <c r="Z193" s="56" t="s">
        <v>14</v>
      </c>
      <c r="AA193" s="57">
        <v>43307</v>
      </c>
      <c r="AB193" s="75"/>
      <c r="AC193" s="64" t="s">
        <v>3956</v>
      </c>
      <c r="AD193" s="56" t="s">
        <v>224</v>
      </c>
      <c r="AE193" s="61"/>
      <c r="AF193" s="61"/>
      <c r="AG193" s="61"/>
      <c r="AH193" s="67" t="str">
        <v>Jul</v>
      </c>
      <c r="AI193" s="68" t="str">
        <v>Jul</v>
      </c>
      <c r="AJ193" s="69">
        <f t="shared" si="0"/>
        <v>1</v>
      </c>
      <c r="AK193" s="70">
        <f t="shared" si="1"/>
        <v>43336</v>
      </c>
      <c r="AL193" s="71">
        <f t="shared" ca="1" si="2"/>
        <v>-623</v>
      </c>
      <c r="AM193" s="71" t="str">
        <v>2018</v>
      </c>
      <c r="AN193" s="70">
        <f t="shared" si="3"/>
        <v>43316</v>
      </c>
      <c r="AO193" s="70" t="s">
        <v>121</v>
      </c>
    </row>
    <row r="194" spans="1:41" ht="14.4">
      <c r="A194" s="179" t="s">
        <v>20851</v>
      </c>
      <c r="B194" s="56" t="s">
        <v>89</v>
      </c>
      <c r="C194" s="57">
        <v>43307</v>
      </c>
      <c r="D194" s="56" t="s">
        <v>1027</v>
      </c>
      <c r="E194" s="56" t="s">
        <v>112</v>
      </c>
      <c r="F194" s="168" t="s">
        <v>106</v>
      </c>
      <c r="G194" s="168" t="s">
        <v>113</v>
      </c>
      <c r="H194" s="169" t="s">
        <v>112</v>
      </c>
      <c r="I194" s="399"/>
      <c r="J194" s="57">
        <v>43338</v>
      </c>
      <c r="K194" s="56" t="s">
        <v>18</v>
      </c>
      <c r="L194" s="56" t="s">
        <v>14</v>
      </c>
      <c r="M194" s="60" t="s">
        <v>4452</v>
      </c>
      <c r="N194" s="56" t="s">
        <v>4453</v>
      </c>
      <c r="O194" s="56" t="s">
        <v>95</v>
      </c>
      <c r="P194" s="56" t="s">
        <v>20852</v>
      </c>
      <c r="Q194" s="56" t="s">
        <v>116</v>
      </c>
      <c r="R194" s="353">
        <v>43307</v>
      </c>
      <c r="S194" s="61"/>
      <c r="T194" s="61"/>
      <c r="U194" s="402"/>
      <c r="V194" s="66"/>
      <c r="W194" s="66"/>
      <c r="X194" s="402"/>
      <c r="Y194" s="61"/>
      <c r="Z194" s="56" t="s">
        <v>14</v>
      </c>
      <c r="AA194" s="57">
        <v>43307</v>
      </c>
      <c r="AB194" s="75"/>
      <c r="AC194" s="64" t="s">
        <v>257</v>
      </c>
      <c r="AD194" s="56" t="s">
        <v>118</v>
      </c>
      <c r="AE194" s="61"/>
      <c r="AF194" s="61"/>
      <c r="AG194" s="61"/>
      <c r="AH194" s="67" t="str">
        <v>Jul</v>
      </c>
      <c r="AI194" s="68" t="str">
        <v>Jul</v>
      </c>
      <c r="AJ194" s="69">
        <f t="shared" si="0"/>
        <v>0</v>
      </c>
      <c r="AK194" s="70">
        <f t="shared" si="1"/>
        <v>43337</v>
      </c>
      <c r="AL194" s="71">
        <f t="shared" ca="1" si="2"/>
        <v>-622</v>
      </c>
      <c r="AM194" s="71" t="str">
        <v>2018</v>
      </c>
      <c r="AN194" s="70">
        <f t="shared" si="3"/>
        <v>43317</v>
      </c>
      <c r="AO194" s="70" t="s">
        <v>121</v>
      </c>
    </row>
    <row r="195" spans="1:41" ht="14.4">
      <c r="A195" s="179" t="s">
        <v>20853</v>
      </c>
      <c r="B195" s="56" t="s">
        <v>89</v>
      </c>
      <c r="C195" s="57">
        <v>43304</v>
      </c>
      <c r="D195" s="56" t="s">
        <v>1027</v>
      </c>
      <c r="E195" s="56" t="s">
        <v>112</v>
      </c>
      <c r="F195" s="168" t="s">
        <v>106</v>
      </c>
      <c r="G195" s="168" t="s">
        <v>113</v>
      </c>
      <c r="H195" s="169" t="s">
        <v>112</v>
      </c>
      <c r="I195" s="399"/>
      <c r="J195" s="57">
        <v>43335</v>
      </c>
      <c r="K195" s="56" t="s">
        <v>18</v>
      </c>
      <c r="L195" s="56" t="s">
        <v>14</v>
      </c>
      <c r="M195" s="60" t="s">
        <v>20854</v>
      </c>
      <c r="N195" s="56" t="s">
        <v>20855</v>
      </c>
      <c r="O195" s="61"/>
      <c r="P195" s="61"/>
      <c r="Q195" s="56" t="s">
        <v>116</v>
      </c>
      <c r="R195" s="353">
        <v>43307</v>
      </c>
      <c r="S195" s="61"/>
      <c r="T195" s="61"/>
      <c r="U195" s="402"/>
      <c r="V195" s="66"/>
      <c r="W195" s="66"/>
      <c r="X195" s="402"/>
      <c r="Y195" s="61"/>
      <c r="Z195" s="56" t="s">
        <v>14</v>
      </c>
      <c r="AA195" s="57">
        <v>43307</v>
      </c>
      <c r="AB195" s="75"/>
      <c r="AC195" s="64" t="s">
        <v>257</v>
      </c>
      <c r="AD195" s="56" t="s">
        <v>118</v>
      </c>
      <c r="AE195" s="61"/>
      <c r="AF195" s="61"/>
      <c r="AG195" s="61"/>
      <c r="AH195" s="67" t="str">
        <v>Jul</v>
      </c>
      <c r="AI195" s="68" t="str">
        <v>Jul</v>
      </c>
      <c r="AJ195" s="69">
        <f t="shared" si="0"/>
        <v>3</v>
      </c>
      <c r="AK195" s="70">
        <f t="shared" si="1"/>
        <v>43334</v>
      </c>
      <c r="AL195" s="71">
        <f t="shared" ca="1" si="2"/>
        <v>-625</v>
      </c>
      <c r="AM195" s="71" t="str">
        <v>2018</v>
      </c>
      <c r="AN195" s="70">
        <f t="shared" si="3"/>
        <v>43314</v>
      </c>
      <c r="AO195" s="70" t="s">
        <v>121</v>
      </c>
    </row>
    <row r="196" spans="1:41" ht="14.4">
      <c r="A196" s="179" t="s">
        <v>20856</v>
      </c>
      <c r="B196" s="56" t="s">
        <v>89</v>
      </c>
      <c r="C196" s="57">
        <v>43304</v>
      </c>
      <c r="D196" s="56" t="s">
        <v>90</v>
      </c>
      <c r="E196" s="56" t="s">
        <v>112</v>
      </c>
      <c r="F196" s="168" t="s">
        <v>106</v>
      </c>
      <c r="G196" s="168" t="s">
        <v>113</v>
      </c>
      <c r="H196" s="169" t="s">
        <v>112</v>
      </c>
      <c r="I196" s="399"/>
      <c r="J196" s="57">
        <v>43335</v>
      </c>
      <c r="K196" s="56" t="s">
        <v>18</v>
      </c>
      <c r="L196" s="56" t="s">
        <v>18</v>
      </c>
      <c r="M196" s="60" t="s">
        <v>20857</v>
      </c>
      <c r="N196" s="56" t="s">
        <v>20858</v>
      </c>
      <c r="O196" s="56" t="s">
        <v>44</v>
      </c>
      <c r="P196" s="56" t="s">
        <v>20859</v>
      </c>
      <c r="Q196" s="56" t="s">
        <v>116</v>
      </c>
      <c r="R196" s="66"/>
      <c r="S196" s="61"/>
      <c r="T196" s="61"/>
      <c r="U196" s="400">
        <v>43339</v>
      </c>
      <c r="V196" s="66"/>
      <c r="W196" s="66"/>
      <c r="X196" s="402"/>
      <c r="Y196" s="61"/>
      <c r="Z196" s="56" t="s">
        <v>14</v>
      </c>
      <c r="AA196" s="57">
        <v>43339</v>
      </c>
      <c r="AB196" s="75"/>
      <c r="AC196" s="64" t="s">
        <v>20730</v>
      </c>
      <c r="AD196" s="56" t="s">
        <v>179</v>
      </c>
      <c r="AE196" s="61"/>
      <c r="AF196" s="61"/>
      <c r="AG196" s="61"/>
      <c r="AH196" s="67" t="str">
        <v>Jul</v>
      </c>
      <c r="AI196" s="68" t="str">
        <v>Aug</v>
      </c>
      <c r="AJ196" s="69">
        <f t="shared" si="0"/>
        <v>35</v>
      </c>
      <c r="AK196" s="70">
        <f t="shared" si="1"/>
        <v>43334</v>
      </c>
      <c r="AL196" s="71">
        <f t="shared" ca="1" si="2"/>
        <v>-625</v>
      </c>
      <c r="AM196" s="71" t="str">
        <v>2018</v>
      </c>
      <c r="AN196" s="70">
        <f t="shared" si="3"/>
        <v>43314</v>
      </c>
      <c r="AO196" s="70" t="s">
        <v>123</v>
      </c>
    </row>
    <row r="197" spans="1:41" ht="14.4">
      <c r="A197" s="179" t="s">
        <v>20860</v>
      </c>
      <c r="B197" s="56" t="s">
        <v>89</v>
      </c>
      <c r="C197" s="57">
        <v>43210</v>
      </c>
      <c r="D197" s="56" t="s">
        <v>90</v>
      </c>
      <c r="E197" s="56" t="s">
        <v>140</v>
      </c>
      <c r="F197" s="168" t="s">
        <v>106</v>
      </c>
      <c r="G197" s="168" t="s">
        <v>107</v>
      </c>
      <c r="H197" s="169" t="s">
        <v>140</v>
      </c>
      <c r="I197" s="399"/>
      <c r="J197" s="57">
        <v>43243</v>
      </c>
      <c r="K197" s="56" t="s">
        <v>18</v>
      </c>
      <c r="L197" s="61"/>
      <c r="M197" s="60" t="s">
        <v>20861</v>
      </c>
      <c r="N197" s="408" t="s">
        <v>20862</v>
      </c>
      <c r="O197" s="56" t="s">
        <v>33</v>
      </c>
      <c r="P197" s="56" t="s">
        <v>20863</v>
      </c>
      <c r="Q197" s="56" t="s">
        <v>20798</v>
      </c>
      <c r="R197" s="353">
        <v>43213</v>
      </c>
      <c r="S197" s="56" t="s">
        <v>108</v>
      </c>
      <c r="T197" s="56" t="s">
        <v>108</v>
      </c>
      <c r="U197" s="56"/>
      <c r="V197" s="56"/>
      <c r="W197" s="56" t="s">
        <v>108</v>
      </c>
      <c r="X197" s="56"/>
      <c r="Y197" s="56" t="s">
        <v>108</v>
      </c>
      <c r="Z197" s="56" t="s">
        <v>18</v>
      </c>
      <c r="AA197" s="57">
        <v>43215</v>
      </c>
      <c r="AB197" s="63">
        <v>6</v>
      </c>
      <c r="AC197" s="64" t="s">
        <v>20864</v>
      </c>
      <c r="AD197" s="56" t="s">
        <v>79</v>
      </c>
      <c r="AE197" s="56"/>
      <c r="AF197" s="61"/>
      <c r="AG197" s="61"/>
      <c r="AH197" s="67" t="str">
        <v>Apr</v>
      </c>
      <c r="AI197" s="68" t="str">
        <v>Apr</v>
      </c>
      <c r="AJ197" s="69">
        <f t="shared" si="0"/>
        <v>5</v>
      </c>
      <c r="AK197" s="70">
        <f t="shared" si="1"/>
        <v>43240</v>
      </c>
      <c r="AL197" s="71">
        <f t="shared" ca="1" si="2"/>
        <v>-719</v>
      </c>
      <c r="AM197" s="71" t="str">
        <v>2018</v>
      </c>
      <c r="AN197" s="70">
        <f t="shared" si="3"/>
        <v>43220</v>
      </c>
      <c r="AO197" s="70" t="s">
        <v>121</v>
      </c>
    </row>
    <row r="198" spans="1:41" ht="14.4">
      <c r="A198" s="179" t="s">
        <v>20865</v>
      </c>
      <c r="B198" s="56" t="s">
        <v>89</v>
      </c>
      <c r="C198" s="57">
        <v>43208</v>
      </c>
      <c r="D198" s="56" t="s">
        <v>1027</v>
      </c>
      <c r="E198" s="56" t="s">
        <v>140</v>
      </c>
      <c r="F198" s="168" t="s">
        <v>106</v>
      </c>
      <c r="G198" s="168" t="s">
        <v>107</v>
      </c>
      <c r="H198" s="169" t="s">
        <v>140</v>
      </c>
      <c r="I198" s="399"/>
      <c r="J198" s="57">
        <v>43238</v>
      </c>
      <c r="K198" s="56" t="s">
        <v>18</v>
      </c>
      <c r="L198" s="56" t="s">
        <v>18</v>
      </c>
      <c r="M198" s="60" t="s">
        <v>20866</v>
      </c>
      <c r="N198" s="303" t="s">
        <v>20866</v>
      </c>
      <c r="O198" s="56" t="s">
        <v>143</v>
      </c>
      <c r="P198" s="56" t="s">
        <v>20867</v>
      </c>
      <c r="Q198" s="56" t="s">
        <v>17</v>
      </c>
      <c r="R198" s="353">
        <v>43208</v>
      </c>
      <c r="S198" s="56" t="s">
        <v>108</v>
      </c>
      <c r="T198" s="56" t="s">
        <v>108</v>
      </c>
      <c r="U198" s="56"/>
      <c r="V198" s="56"/>
      <c r="W198" s="56" t="s">
        <v>108</v>
      </c>
      <c r="X198" s="56"/>
      <c r="Y198" s="56" t="s">
        <v>108</v>
      </c>
      <c r="Z198" s="56" t="s">
        <v>18</v>
      </c>
      <c r="AA198" s="57">
        <v>43215</v>
      </c>
      <c r="AB198" s="63">
        <v>6</v>
      </c>
      <c r="AC198" s="64" t="s">
        <v>20868</v>
      </c>
      <c r="AD198" s="56" t="s">
        <v>79</v>
      </c>
      <c r="AE198" s="56"/>
      <c r="AF198" s="61"/>
      <c r="AG198" s="61"/>
      <c r="AH198" s="67" t="str">
        <v>Apr</v>
      </c>
      <c r="AI198" s="68" t="str">
        <v>Apr</v>
      </c>
      <c r="AJ198" s="69">
        <f t="shared" si="0"/>
        <v>7</v>
      </c>
      <c r="AK198" s="70">
        <f t="shared" si="1"/>
        <v>43238</v>
      </c>
      <c r="AL198" s="71">
        <f t="shared" ca="1" si="2"/>
        <v>-721</v>
      </c>
      <c r="AM198" s="71" t="str">
        <v>2018</v>
      </c>
      <c r="AN198" s="70">
        <f t="shared" si="3"/>
        <v>43218</v>
      </c>
      <c r="AO198" s="70" t="s">
        <v>121</v>
      </c>
    </row>
    <row r="199" spans="1:41" ht="14.4">
      <c r="A199" s="179" t="s">
        <v>20869</v>
      </c>
      <c r="B199" s="56" t="s">
        <v>89</v>
      </c>
      <c r="C199" s="57">
        <v>43206</v>
      </c>
      <c r="D199" s="56" t="s">
        <v>90</v>
      </c>
      <c r="E199" s="56" t="s">
        <v>140</v>
      </c>
      <c r="F199" s="168" t="s">
        <v>106</v>
      </c>
      <c r="G199" s="168" t="s">
        <v>107</v>
      </c>
      <c r="H199" s="169" t="s">
        <v>140</v>
      </c>
      <c r="I199" s="399"/>
      <c r="J199" s="57">
        <v>43236</v>
      </c>
      <c r="K199" s="56" t="s">
        <v>18</v>
      </c>
      <c r="L199" s="56" t="s">
        <v>14</v>
      </c>
      <c r="M199" s="60" t="s">
        <v>20870</v>
      </c>
      <c r="N199" s="56" t="s">
        <v>20870</v>
      </c>
      <c r="O199" s="56" t="s">
        <v>29</v>
      </c>
      <c r="P199" s="56" t="s">
        <v>20871</v>
      </c>
      <c r="Q199" s="56" t="s">
        <v>17</v>
      </c>
      <c r="R199" s="353">
        <v>43206</v>
      </c>
      <c r="S199" s="56" t="s">
        <v>108</v>
      </c>
      <c r="T199" s="56" t="s">
        <v>108</v>
      </c>
      <c r="U199" s="56"/>
      <c r="V199" s="56"/>
      <c r="W199" s="56" t="s">
        <v>108</v>
      </c>
      <c r="X199" s="56"/>
      <c r="Y199" s="56" t="s">
        <v>108</v>
      </c>
      <c r="Z199" s="56" t="s">
        <v>14</v>
      </c>
      <c r="AA199" s="57">
        <v>43210</v>
      </c>
      <c r="AB199" s="63">
        <v>6</v>
      </c>
      <c r="AC199" s="64" t="s">
        <v>20872</v>
      </c>
      <c r="AD199" s="56" t="s">
        <v>179</v>
      </c>
      <c r="AE199" s="56"/>
      <c r="AF199" s="61"/>
      <c r="AG199" s="61"/>
      <c r="AH199" s="67" t="str">
        <v>Apr</v>
      </c>
      <c r="AI199" s="68" t="str">
        <v>Apr</v>
      </c>
      <c r="AJ199" s="69">
        <f t="shared" si="0"/>
        <v>4</v>
      </c>
      <c r="AK199" s="70">
        <f t="shared" si="1"/>
        <v>43236</v>
      </c>
      <c r="AL199" s="71">
        <f t="shared" ca="1" si="2"/>
        <v>-723</v>
      </c>
      <c r="AM199" s="71" t="str">
        <v>2018</v>
      </c>
      <c r="AN199" s="70">
        <f t="shared" si="3"/>
        <v>43216</v>
      </c>
      <c r="AO199" s="70" t="s">
        <v>121</v>
      </c>
    </row>
    <row r="200" spans="1:41" ht="14.4">
      <c r="A200" s="179" t="s">
        <v>20873</v>
      </c>
      <c r="B200" s="56" t="s">
        <v>89</v>
      </c>
      <c r="C200" s="57">
        <v>43301</v>
      </c>
      <c r="D200" s="56" t="s">
        <v>1027</v>
      </c>
      <c r="E200" s="56" t="s">
        <v>112</v>
      </c>
      <c r="F200" s="168" t="s">
        <v>106</v>
      </c>
      <c r="G200" s="168" t="s">
        <v>113</v>
      </c>
      <c r="H200" s="169" t="s">
        <v>112</v>
      </c>
      <c r="I200" s="399"/>
      <c r="J200" s="57">
        <v>43332</v>
      </c>
      <c r="K200" s="56" t="s">
        <v>18</v>
      </c>
      <c r="L200" s="56" t="s">
        <v>14</v>
      </c>
      <c r="M200" s="60" t="s">
        <v>20874</v>
      </c>
      <c r="N200" s="56" t="s">
        <v>17393</v>
      </c>
      <c r="O200" s="56" t="s">
        <v>20</v>
      </c>
      <c r="P200" s="56" t="s">
        <v>17394</v>
      </c>
      <c r="Q200" s="56" t="s">
        <v>116</v>
      </c>
      <c r="R200" s="353">
        <v>43336</v>
      </c>
      <c r="S200" s="61"/>
      <c r="T200" s="61"/>
      <c r="U200" s="402"/>
      <c r="V200" s="66"/>
      <c r="W200" s="66"/>
      <c r="X200" s="402"/>
      <c r="Y200" s="61"/>
      <c r="Z200" s="56" t="s">
        <v>14</v>
      </c>
      <c r="AA200" s="57">
        <v>43305</v>
      </c>
      <c r="AB200" s="75"/>
      <c r="AC200" s="64" t="s">
        <v>257</v>
      </c>
      <c r="AD200" s="56" t="s">
        <v>118</v>
      </c>
      <c r="AE200" s="61"/>
      <c r="AF200" s="61"/>
      <c r="AG200" s="61"/>
      <c r="AH200" s="67" t="str">
        <v>Jul</v>
      </c>
      <c r="AI200" s="68" t="str">
        <v>Jul</v>
      </c>
      <c r="AJ200" s="69">
        <f t="shared" si="0"/>
        <v>4</v>
      </c>
      <c r="AK200" s="70">
        <f t="shared" si="1"/>
        <v>43331</v>
      </c>
      <c r="AL200" s="71">
        <f t="shared" ca="1" si="2"/>
        <v>-628</v>
      </c>
      <c r="AM200" s="71" t="str">
        <v>2018</v>
      </c>
      <c r="AN200" s="70">
        <f t="shared" si="3"/>
        <v>43311</v>
      </c>
      <c r="AO200" s="70" t="s">
        <v>121</v>
      </c>
    </row>
    <row r="201" spans="1:41" ht="14.4">
      <c r="A201" s="179" t="s">
        <v>20875</v>
      </c>
      <c r="B201" s="56" t="s">
        <v>89</v>
      </c>
      <c r="C201" s="57">
        <v>43301</v>
      </c>
      <c r="D201" s="56" t="s">
        <v>1027</v>
      </c>
      <c r="E201" s="56" t="s">
        <v>112</v>
      </c>
      <c r="F201" s="168" t="s">
        <v>106</v>
      </c>
      <c r="G201" s="168" t="s">
        <v>113</v>
      </c>
      <c r="H201" s="169" t="s">
        <v>112</v>
      </c>
      <c r="I201" s="399"/>
      <c r="J201" s="57">
        <v>43332</v>
      </c>
      <c r="K201" s="56" t="s">
        <v>18</v>
      </c>
      <c r="L201" s="56" t="s">
        <v>14</v>
      </c>
      <c r="M201" s="60" t="s">
        <v>1193</v>
      </c>
      <c r="N201" s="56" t="s">
        <v>20876</v>
      </c>
      <c r="O201" s="56" t="s">
        <v>271</v>
      </c>
      <c r="P201" s="61"/>
      <c r="Q201" s="56" t="s">
        <v>116</v>
      </c>
      <c r="R201" s="353">
        <v>43336</v>
      </c>
      <c r="S201" s="61"/>
      <c r="T201" s="61"/>
      <c r="U201" s="402"/>
      <c r="V201" s="66"/>
      <c r="W201" s="66"/>
      <c r="X201" s="402"/>
      <c r="Y201" s="61"/>
      <c r="Z201" s="56" t="s">
        <v>14</v>
      </c>
      <c r="AA201" s="57">
        <v>43305</v>
      </c>
      <c r="AB201" s="75"/>
      <c r="AC201" s="64" t="s">
        <v>257</v>
      </c>
      <c r="AD201" s="56" t="s">
        <v>118</v>
      </c>
      <c r="AE201" s="61"/>
      <c r="AF201" s="61"/>
      <c r="AG201" s="61"/>
      <c r="AH201" s="67" t="str">
        <v>Jul</v>
      </c>
      <c r="AI201" s="68" t="str">
        <v>Jul</v>
      </c>
      <c r="AJ201" s="69">
        <f t="shared" si="0"/>
        <v>4</v>
      </c>
      <c r="AK201" s="70">
        <f t="shared" si="1"/>
        <v>43331</v>
      </c>
      <c r="AL201" s="71">
        <f t="shared" ca="1" si="2"/>
        <v>-628</v>
      </c>
      <c r="AM201" s="71" t="str">
        <v>2018</v>
      </c>
      <c r="AN201" s="70">
        <f t="shared" si="3"/>
        <v>43311</v>
      </c>
      <c r="AO201" s="70" t="s">
        <v>121</v>
      </c>
    </row>
    <row r="202" spans="1:41" ht="14.4">
      <c r="A202" s="179" t="s">
        <v>20877</v>
      </c>
      <c r="B202" s="56" t="s">
        <v>89</v>
      </c>
      <c r="C202" s="57">
        <v>43193</v>
      </c>
      <c r="D202" s="56" t="s">
        <v>90</v>
      </c>
      <c r="E202" s="56" t="s">
        <v>140</v>
      </c>
      <c r="F202" s="168" t="s">
        <v>106</v>
      </c>
      <c r="G202" s="168" t="s">
        <v>107</v>
      </c>
      <c r="H202" s="169" t="s">
        <v>140</v>
      </c>
      <c r="I202" s="399"/>
      <c r="J202" s="57">
        <v>43231</v>
      </c>
      <c r="K202" s="61"/>
      <c r="L202" s="61"/>
      <c r="M202" s="60" t="s">
        <v>20878</v>
      </c>
      <c r="N202" s="56" t="s">
        <v>20879</v>
      </c>
      <c r="O202" s="56" t="s">
        <v>172</v>
      </c>
      <c r="P202" s="56" t="s">
        <v>15326</v>
      </c>
      <c r="Q202" s="56" t="s">
        <v>17</v>
      </c>
      <c r="R202" s="353">
        <v>43201</v>
      </c>
      <c r="S202" s="56" t="s">
        <v>18</v>
      </c>
      <c r="T202" s="56" t="s">
        <v>18</v>
      </c>
      <c r="U202" s="100">
        <v>43216</v>
      </c>
      <c r="V202" s="401"/>
      <c r="W202" s="401">
        <v>78.5</v>
      </c>
      <c r="X202" s="400">
        <v>43227</v>
      </c>
      <c r="Y202" s="56" t="s">
        <v>108</v>
      </c>
      <c r="Z202" s="56" t="s">
        <v>18</v>
      </c>
      <c r="AA202" s="57">
        <v>43235</v>
      </c>
      <c r="AB202" s="63">
        <v>6</v>
      </c>
      <c r="AC202" s="64" t="s">
        <v>20880</v>
      </c>
      <c r="AD202" s="56" t="s">
        <v>79</v>
      </c>
      <c r="AE202" s="56"/>
      <c r="AF202" s="61"/>
      <c r="AG202" s="61"/>
      <c r="AH202" s="67" t="str">
        <v>Apr</v>
      </c>
      <c r="AI202" s="68" t="str">
        <v>May</v>
      </c>
      <c r="AJ202" s="69">
        <f t="shared" si="0"/>
        <v>42</v>
      </c>
      <c r="AK202" s="70">
        <f t="shared" si="1"/>
        <v>43223</v>
      </c>
      <c r="AL202" s="71">
        <f t="shared" ca="1" si="2"/>
        <v>-736</v>
      </c>
      <c r="AM202" s="71" t="str">
        <v>2018</v>
      </c>
      <c r="AN202" s="70">
        <f t="shared" si="3"/>
        <v>43203</v>
      </c>
      <c r="AO202" s="70" t="s">
        <v>121</v>
      </c>
    </row>
    <row r="203" spans="1:41" ht="14.4">
      <c r="A203" s="179" t="s">
        <v>20881</v>
      </c>
      <c r="B203" s="56" t="s">
        <v>89</v>
      </c>
      <c r="C203" s="57">
        <v>43200</v>
      </c>
      <c r="D203" s="56" t="s">
        <v>131</v>
      </c>
      <c r="E203" s="56" t="s">
        <v>140</v>
      </c>
      <c r="F203" s="168" t="s">
        <v>106</v>
      </c>
      <c r="G203" s="168" t="s">
        <v>107</v>
      </c>
      <c r="H203" s="169" t="s">
        <v>140</v>
      </c>
      <c r="I203" s="399"/>
      <c r="J203" s="57">
        <v>43230</v>
      </c>
      <c r="K203" s="56" t="s">
        <v>18</v>
      </c>
      <c r="L203" s="56" t="s">
        <v>18</v>
      </c>
      <c r="M203" s="60" t="s">
        <v>20882</v>
      </c>
      <c r="N203" s="56" t="s">
        <v>20883</v>
      </c>
      <c r="O203" s="56" t="s">
        <v>33</v>
      </c>
      <c r="P203" s="56" t="s">
        <v>20884</v>
      </c>
      <c r="Q203" s="56" t="s">
        <v>17</v>
      </c>
      <c r="R203" s="353">
        <v>43200</v>
      </c>
      <c r="S203" s="56" t="s">
        <v>108</v>
      </c>
      <c r="T203" s="56" t="s">
        <v>108</v>
      </c>
      <c r="U203" s="56"/>
      <c r="V203" s="56"/>
      <c r="W203" s="56" t="s">
        <v>108</v>
      </c>
      <c r="X203" s="56"/>
      <c r="Y203" s="56" t="s">
        <v>108</v>
      </c>
      <c r="Z203" s="56" t="s">
        <v>18</v>
      </c>
      <c r="AA203" s="57">
        <v>43206</v>
      </c>
      <c r="AB203" s="63">
        <v>6</v>
      </c>
      <c r="AC203" s="64" t="s">
        <v>20885</v>
      </c>
      <c r="AD203" s="56" t="s">
        <v>79</v>
      </c>
      <c r="AE203" s="56"/>
      <c r="AF203" s="61"/>
      <c r="AG203" s="61"/>
      <c r="AH203" s="67" t="str">
        <v>Apr</v>
      </c>
      <c r="AI203" s="68" t="str">
        <v>Apr</v>
      </c>
      <c r="AJ203" s="69">
        <f t="shared" si="0"/>
        <v>6</v>
      </c>
      <c r="AK203" s="70">
        <f t="shared" si="1"/>
        <v>43230</v>
      </c>
      <c r="AL203" s="71">
        <f t="shared" ca="1" si="2"/>
        <v>-729</v>
      </c>
      <c r="AM203" s="71" t="str">
        <v>2018</v>
      </c>
      <c r="AN203" s="70">
        <f t="shared" si="3"/>
        <v>43210</v>
      </c>
      <c r="AO203" s="70" t="s">
        <v>121</v>
      </c>
    </row>
    <row r="204" spans="1:41" ht="14.4">
      <c r="A204" s="179" t="s">
        <v>20886</v>
      </c>
      <c r="B204" s="56" t="s">
        <v>89</v>
      </c>
      <c r="C204" s="57">
        <v>43189</v>
      </c>
      <c r="D204" s="56" t="s">
        <v>131</v>
      </c>
      <c r="E204" s="56" t="s">
        <v>129</v>
      </c>
      <c r="F204" s="168" t="s">
        <v>106</v>
      </c>
      <c r="G204" s="168" t="s">
        <v>107</v>
      </c>
      <c r="H204" s="169" t="s">
        <v>129</v>
      </c>
      <c r="I204" s="399"/>
      <c r="J204" s="57">
        <v>43231</v>
      </c>
      <c r="K204" s="56" t="s">
        <v>18</v>
      </c>
      <c r="L204" s="56" t="s">
        <v>14</v>
      </c>
      <c r="M204" s="60" t="s">
        <v>20887</v>
      </c>
      <c r="N204" s="56" t="s">
        <v>20888</v>
      </c>
      <c r="O204" s="56" t="s">
        <v>27</v>
      </c>
      <c r="P204" s="56" t="s">
        <v>20889</v>
      </c>
      <c r="Q204" s="56" t="s">
        <v>96</v>
      </c>
      <c r="R204" s="353">
        <v>43194</v>
      </c>
      <c r="S204" s="61"/>
      <c r="T204" s="61"/>
      <c r="U204" s="400"/>
      <c r="V204" s="66"/>
      <c r="W204" s="66"/>
      <c r="X204" s="400"/>
      <c r="Y204" s="56" t="s">
        <v>108</v>
      </c>
      <c r="Z204" s="56" t="s">
        <v>14</v>
      </c>
      <c r="AA204" s="57">
        <v>43196</v>
      </c>
      <c r="AB204" s="75"/>
      <c r="AC204" s="64" t="s">
        <v>20890</v>
      </c>
      <c r="AD204" s="56" t="s">
        <v>224</v>
      </c>
      <c r="AE204" s="61"/>
      <c r="AF204" s="61"/>
      <c r="AG204" s="61"/>
      <c r="AH204" s="67" t="str">
        <v>Mar</v>
      </c>
      <c r="AI204" s="68" t="str">
        <v>Apr</v>
      </c>
      <c r="AJ204" s="69">
        <f t="shared" si="0"/>
        <v>7</v>
      </c>
      <c r="AK204" s="70">
        <f t="shared" si="1"/>
        <v>43219</v>
      </c>
      <c r="AL204" s="71">
        <f t="shared" ca="1" si="2"/>
        <v>-740</v>
      </c>
      <c r="AM204" s="71" t="str">
        <v>2018</v>
      </c>
      <c r="AN204" s="70">
        <f t="shared" si="3"/>
        <v>43199</v>
      </c>
      <c r="AO204" s="70" t="s">
        <v>121</v>
      </c>
    </row>
    <row r="205" spans="1:41" ht="14.4">
      <c r="A205" s="179" t="s">
        <v>20891</v>
      </c>
      <c r="B205" s="56" t="s">
        <v>89</v>
      </c>
      <c r="C205" s="57">
        <v>43185</v>
      </c>
      <c r="D205" s="56" t="s">
        <v>1027</v>
      </c>
      <c r="E205" s="56" t="s">
        <v>129</v>
      </c>
      <c r="F205" s="168" t="s">
        <v>106</v>
      </c>
      <c r="G205" s="168" t="s">
        <v>107</v>
      </c>
      <c r="H205" s="169" t="s">
        <v>129</v>
      </c>
      <c r="I205" s="399"/>
      <c r="J205" s="57">
        <v>43227</v>
      </c>
      <c r="K205" s="56" t="s">
        <v>18</v>
      </c>
      <c r="L205" s="56" t="s">
        <v>18</v>
      </c>
      <c r="M205" s="60" t="s">
        <v>20892</v>
      </c>
      <c r="N205" s="56" t="s">
        <v>20893</v>
      </c>
      <c r="O205" s="56" t="s">
        <v>29</v>
      </c>
      <c r="P205" s="56" t="s">
        <v>20894</v>
      </c>
      <c r="Q205" s="56" t="s">
        <v>17</v>
      </c>
      <c r="R205" s="353">
        <v>43194</v>
      </c>
      <c r="S205" s="61"/>
      <c r="T205" s="61"/>
      <c r="U205" s="400"/>
      <c r="V205" s="66"/>
      <c r="W205" s="66"/>
      <c r="X205" s="400"/>
      <c r="Y205" s="56" t="s">
        <v>108</v>
      </c>
      <c r="Z205" s="56" t="s">
        <v>14</v>
      </c>
      <c r="AA205" s="57">
        <v>43196</v>
      </c>
      <c r="AB205" s="75"/>
      <c r="AC205" s="64" t="s">
        <v>20895</v>
      </c>
      <c r="AD205" s="56" t="s">
        <v>79</v>
      </c>
      <c r="AE205" s="61"/>
      <c r="AF205" s="61"/>
      <c r="AG205" s="61"/>
      <c r="AH205" s="67" t="str">
        <v>Mar</v>
      </c>
      <c r="AI205" s="68" t="str">
        <v>Apr</v>
      </c>
      <c r="AJ205" s="69">
        <f t="shared" si="0"/>
        <v>11</v>
      </c>
      <c r="AK205" s="70">
        <f t="shared" si="1"/>
        <v>43215</v>
      </c>
      <c r="AL205" s="71">
        <f t="shared" ca="1" si="2"/>
        <v>-744</v>
      </c>
      <c r="AM205" s="71" t="str">
        <v>2018</v>
      </c>
      <c r="AN205" s="70">
        <f t="shared" si="3"/>
        <v>43195</v>
      </c>
      <c r="AO205" s="70" t="s">
        <v>121</v>
      </c>
    </row>
    <row r="206" spans="1:41" ht="14.4">
      <c r="A206" s="179" t="s">
        <v>20896</v>
      </c>
      <c r="B206" s="56" t="s">
        <v>89</v>
      </c>
      <c r="C206" s="57">
        <v>43189</v>
      </c>
      <c r="D206" s="56" t="s">
        <v>1027</v>
      </c>
      <c r="E206" s="56" t="s">
        <v>129</v>
      </c>
      <c r="F206" s="168" t="s">
        <v>106</v>
      </c>
      <c r="G206" s="168" t="s">
        <v>107</v>
      </c>
      <c r="H206" s="169" t="s">
        <v>129</v>
      </c>
      <c r="I206" s="399"/>
      <c r="J206" s="57">
        <v>43231</v>
      </c>
      <c r="K206" s="56" t="s">
        <v>18</v>
      </c>
      <c r="L206" s="56" t="s">
        <v>18</v>
      </c>
      <c r="M206" s="60" t="s">
        <v>642</v>
      </c>
      <c r="N206" s="56" t="s">
        <v>20897</v>
      </c>
      <c r="O206" s="56" t="s">
        <v>44</v>
      </c>
      <c r="P206" s="56" t="s">
        <v>20898</v>
      </c>
      <c r="Q206" s="56" t="s">
        <v>21</v>
      </c>
      <c r="R206" s="353">
        <v>43194</v>
      </c>
      <c r="S206" s="61"/>
      <c r="T206" s="61"/>
      <c r="U206" s="400"/>
      <c r="V206" s="66"/>
      <c r="W206" s="66"/>
      <c r="X206" s="400"/>
      <c r="Y206" s="56" t="s">
        <v>108</v>
      </c>
      <c r="Z206" s="56" t="s">
        <v>18</v>
      </c>
      <c r="AA206" s="57">
        <v>43196</v>
      </c>
      <c r="AB206" s="63"/>
      <c r="AC206" s="64" t="s">
        <v>20899</v>
      </c>
      <c r="AD206" s="56" t="s">
        <v>79</v>
      </c>
      <c r="AE206" s="61"/>
      <c r="AF206" s="61"/>
      <c r="AG206" s="61"/>
      <c r="AH206" s="67" t="str">
        <v>Mar</v>
      </c>
      <c r="AI206" s="68" t="str">
        <v>Apr</v>
      </c>
      <c r="AJ206" s="69">
        <f t="shared" si="0"/>
        <v>7</v>
      </c>
      <c r="AK206" s="70">
        <f t="shared" si="1"/>
        <v>43219</v>
      </c>
      <c r="AL206" s="71">
        <f t="shared" ca="1" si="2"/>
        <v>-740</v>
      </c>
      <c r="AM206" s="71" t="str">
        <v>2018</v>
      </c>
      <c r="AN206" s="70">
        <f t="shared" si="3"/>
        <v>43199</v>
      </c>
      <c r="AO206" s="70" t="s">
        <v>121</v>
      </c>
    </row>
    <row r="207" spans="1:41" ht="14.4">
      <c r="A207" s="179" t="s">
        <v>20900</v>
      </c>
      <c r="B207" s="56" t="s">
        <v>89</v>
      </c>
      <c r="C207" s="57">
        <v>43301</v>
      </c>
      <c r="D207" s="56" t="s">
        <v>1027</v>
      </c>
      <c r="E207" s="56" t="s">
        <v>112</v>
      </c>
      <c r="F207" s="168" t="s">
        <v>106</v>
      </c>
      <c r="G207" s="168" t="s">
        <v>113</v>
      </c>
      <c r="H207" s="169" t="s">
        <v>112</v>
      </c>
      <c r="I207" s="399"/>
      <c r="J207" s="57">
        <v>43305</v>
      </c>
      <c r="K207" s="56" t="s">
        <v>18</v>
      </c>
      <c r="L207" s="56" t="s">
        <v>14</v>
      </c>
      <c r="M207" s="60" t="s">
        <v>1193</v>
      </c>
      <c r="N207" s="56" t="s">
        <v>20901</v>
      </c>
      <c r="O207" s="56" t="s">
        <v>271</v>
      </c>
      <c r="P207" s="56" t="s">
        <v>20902</v>
      </c>
      <c r="Q207" s="56" t="s">
        <v>116</v>
      </c>
      <c r="R207" s="83">
        <v>43305</v>
      </c>
      <c r="S207" s="61"/>
      <c r="T207" s="61"/>
      <c r="U207" s="402"/>
      <c r="V207" s="66"/>
      <c r="W207" s="66"/>
      <c r="X207" s="402"/>
      <c r="Y207" s="61"/>
      <c r="Z207" s="56" t="s">
        <v>14</v>
      </c>
      <c r="AA207" s="57">
        <v>43305</v>
      </c>
      <c r="AB207" s="75"/>
      <c r="AC207" s="64" t="s">
        <v>257</v>
      </c>
      <c r="AD207" s="56" t="s">
        <v>118</v>
      </c>
      <c r="AE207" s="61"/>
      <c r="AF207" s="61"/>
      <c r="AG207" s="61"/>
      <c r="AH207" s="67" t="str">
        <v>Jul</v>
      </c>
      <c r="AI207" s="68" t="str">
        <v>Jul</v>
      </c>
      <c r="AJ207" s="69">
        <f t="shared" si="0"/>
        <v>4</v>
      </c>
      <c r="AK207" s="70">
        <f t="shared" si="1"/>
        <v>43331</v>
      </c>
      <c r="AL207" s="71">
        <f t="shared" ca="1" si="2"/>
        <v>-628</v>
      </c>
      <c r="AM207" s="71" t="str">
        <v>2018</v>
      </c>
      <c r="AN207" s="70">
        <f t="shared" si="3"/>
        <v>43311</v>
      </c>
      <c r="AO207" s="70" t="s">
        <v>121</v>
      </c>
    </row>
    <row r="208" spans="1:41" ht="14.4">
      <c r="A208" s="179" t="s">
        <v>20903</v>
      </c>
      <c r="B208" s="56" t="s">
        <v>89</v>
      </c>
      <c r="C208" s="57">
        <v>43189</v>
      </c>
      <c r="D208" s="56" t="s">
        <v>131</v>
      </c>
      <c r="E208" s="56" t="s">
        <v>129</v>
      </c>
      <c r="F208" s="168" t="s">
        <v>106</v>
      </c>
      <c r="G208" s="168" t="s">
        <v>107</v>
      </c>
      <c r="H208" s="169" t="s">
        <v>129</v>
      </c>
      <c r="I208" s="399"/>
      <c r="J208" s="57">
        <v>43231</v>
      </c>
      <c r="K208" s="56" t="s">
        <v>18</v>
      </c>
      <c r="L208" s="56" t="s">
        <v>18</v>
      </c>
      <c r="M208" s="60" t="s">
        <v>20904</v>
      </c>
      <c r="N208" s="56" t="s">
        <v>20905</v>
      </c>
      <c r="O208" s="56" t="s">
        <v>33</v>
      </c>
      <c r="P208" s="56" t="s">
        <v>20906</v>
      </c>
      <c r="Q208" s="56" t="s">
        <v>17</v>
      </c>
      <c r="R208" s="353">
        <v>43194</v>
      </c>
      <c r="S208" s="61"/>
      <c r="T208" s="61"/>
      <c r="U208" s="400"/>
      <c r="V208" s="66"/>
      <c r="W208" s="66"/>
      <c r="X208" s="400" t="s">
        <v>108</v>
      </c>
      <c r="Y208" s="56" t="s">
        <v>108</v>
      </c>
      <c r="Z208" s="56" t="s">
        <v>18</v>
      </c>
      <c r="AA208" s="57">
        <v>43195</v>
      </c>
      <c r="AB208" s="75"/>
      <c r="AC208" s="64" t="s">
        <v>20907</v>
      </c>
      <c r="AD208" s="56" t="s">
        <v>79</v>
      </c>
      <c r="AE208" s="61"/>
      <c r="AF208" s="61"/>
      <c r="AG208" s="61"/>
      <c r="AH208" s="67" t="str">
        <v>Mar</v>
      </c>
      <c r="AI208" s="68" t="str">
        <v>Apr</v>
      </c>
      <c r="AJ208" s="69">
        <f t="shared" si="0"/>
        <v>6</v>
      </c>
      <c r="AK208" s="70">
        <f t="shared" si="1"/>
        <v>43219</v>
      </c>
      <c r="AL208" s="71">
        <f t="shared" ca="1" si="2"/>
        <v>-740</v>
      </c>
      <c r="AM208" s="71" t="str">
        <v>2018</v>
      </c>
      <c r="AN208" s="70">
        <f t="shared" si="3"/>
        <v>43199</v>
      </c>
      <c r="AO208" s="70" t="s">
        <v>121</v>
      </c>
    </row>
    <row r="209" spans="1:41" ht="14.4">
      <c r="A209" s="179" t="s">
        <v>20908</v>
      </c>
      <c r="B209" s="56" t="s">
        <v>89</v>
      </c>
      <c r="C209" s="57">
        <v>43301</v>
      </c>
      <c r="D209" s="56" t="s">
        <v>1027</v>
      </c>
      <c r="E209" s="56" t="s">
        <v>112</v>
      </c>
      <c r="F209" s="168" t="s">
        <v>106</v>
      </c>
      <c r="G209" s="168" t="s">
        <v>113</v>
      </c>
      <c r="H209" s="169" t="s">
        <v>112</v>
      </c>
      <c r="I209" s="399"/>
      <c r="J209" s="57">
        <v>43332</v>
      </c>
      <c r="K209" s="56" t="s">
        <v>18</v>
      </c>
      <c r="L209" s="56" t="s">
        <v>14</v>
      </c>
      <c r="M209" s="60" t="s">
        <v>1193</v>
      </c>
      <c r="N209" s="56" t="s">
        <v>20909</v>
      </c>
      <c r="O209" s="56" t="s">
        <v>20</v>
      </c>
      <c r="P209" s="61"/>
      <c r="Q209" s="56" t="s">
        <v>116</v>
      </c>
      <c r="R209" s="353">
        <v>43305</v>
      </c>
      <c r="S209" s="61"/>
      <c r="T209" s="61"/>
      <c r="U209" s="402"/>
      <c r="V209" s="66"/>
      <c r="W209" s="66"/>
      <c r="X209" s="402"/>
      <c r="Y209" s="61"/>
      <c r="Z209" s="56" t="s">
        <v>14</v>
      </c>
      <c r="AA209" s="57">
        <v>43305</v>
      </c>
      <c r="AB209" s="75"/>
      <c r="AC209" s="64" t="s">
        <v>257</v>
      </c>
      <c r="AD209" s="56" t="s">
        <v>118</v>
      </c>
      <c r="AE209" s="61"/>
      <c r="AF209" s="61"/>
      <c r="AG209" s="61"/>
      <c r="AH209" s="67" t="str">
        <v>Jul</v>
      </c>
      <c r="AI209" s="68" t="str">
        <v>Jul</v>
      </c>
      <c r="AJ209" s="69">
        <f t="shared" si="0"/>
        <v>4</v>
      </c>
      <c r="AK209" s="70">
        <f t="shared" si="1"/>
        <v>43331</v>
      </c>
      <c r="AL209" s="71">
        <f t="shared" ca="1" si="2"/>
        <v>-628</v>
      </c>
      <c r="AM209" s="71" t="str">
        <v>2018</v>
      </c>
      <c r="AN209" s="70">
        <f t="shared" si="3"/>
        <v>43311</v>
      </c>
      <c r="AO209" s="70" t="s">
        <v>121</v>
      </c>
    </row>
    <row r="210" spans="1:41" ht="14.4">
      <c r="A210" s="179" t="s">
        <v>20910</v>
      </c>
      <c r="B210" s="56" t="s">
        <v>89</v>
      </c>
      <c r="C210" s="57">
        <v>43192</v>
      </c>
      <c r="D210" s="56" t="s">
        <v>1027</v>
      </c>
      <c r="E210" s="56" t="s">
        <v>129</v>
      </c>
      <c r="F210" s="168" t="s">
        <v>106</v>
      </c>
      <c r="G210" s="168" t="s">
        <v>107</v>
      </c>
      <c r="H210" s="169" t="s">
        <v>129</v>
      </c>
      <c r="I210" s="399"/>
      <c r="J210" s="57">
        <v>43234</v>
      </c>
      <c r="K210" s="56" t="s">
        <v>18</v>
      </c>
      <c r="L210" s="56" t="s">
        <v>14</v>
      </c>
      <c r="M210" s="60" t="s">
        <v>642</v>
      </c>
      <c r="N210" s="56" t="s">
        <v>20911</v>
      </c>
      <c r="O210" s="56" t="s">
        <v>137</v>
      </c>
      <c r="P210" s="56" t="s">
        <v>20912</v>
      </c>
      <c r="Q210" s="56" t="s">
        <v>21</v>
      </c>
      <c r="R210" s="353">
        <v>43194</v>
      </c>
      <c r="S210" s="61"/>
      <c r="T210" s="61"/>
      <c r="U210" s="400"/>
      <c r="V210" s="66"/>
      <c r="W210" s="66"/>
      <c r="X210" s="400"/>
      <c r="Y210" s="56" t="s">
        <v>108</v>
      </c>
      <c r="Z210" s="56" t="s">
        <v>14</v>
      </c>
      <c r="AA210" s="57">
        <v>43196</v>
      </c>
      <c r="AB210" s="75"/>
      <c r="AC210" s="64" t="s">
        <v>20913</v>
      </c>
      <c r="AD210" s="56" t="s">
        <v>118</v>
      </c>
      <c r="AE210" s="61"/>
      <c r="AF210" s="61"/>
      <c r="AG210" s="61"/>
      <c r="AH210" s="67" t="str">
        <v>Apr</v>
      </c>
      <c r="AI210" s="68" t="str">
        <v>Apr</v>
      </c>
      <c r="AJ210" s="69">
        <f t="shared" si="0"/>
        <v>4</v>
      </c>
      <c r="AK210" s="70">
        <f t="shared" si="1"/>
        <v>43222</v>
      </c>
      <c r="AL210" s="71">
        <f t="shared" ca="1" si="2"/>
        <v>-737</v>
      </c>
      <c r="AM210" s="71" t="str">
        <v>2018</v>
      </c>
      <c r="AN210" s="70">
        <f t="shared" si="3"/>
        <v>43202</v>
      </c>
      <c r="AO210" s="70" t="s">
        <v>121</v>
      </c>
    </row>
    <row r="211" spans="1:41" ht="14.4">
      <c r="A211" s="179" t="s">
        <v>20914</v>
      </c>
      <c r="B211" s="56" t="s">
        <v>89</v>
      </c>
      <c r="C211" s="57">
        <v>43189</v>
      </c>
      <c r="D211" s="56" t="s">
        <v>1027</v>
      </c>
      <c r="E211" s="56" t="s">
        <v>129</v>
      </c>
      <c r="F211" s="168" t="s">
        <v>106</v>
      </c>
      <c r="G211" s="168" t="s">
        <v>107</v>
      </c>
      <c r="H211" s="169" t="s">
        <v>129</v>
      </c>
      <c r="I211" s="399"/>
      <c r="J211" s="57">
        <v>43231</v>
      </c>
      <c r="K211" s="56" t="s">
        <v>18</v>
      </c>
      <c r="L211" s="56" t="s">
        <v>18</v>
      </c>
      <c r="M211" s="60" t="s">
        <v>642</v>
      </c>
      <c r="N211" s="56" t="s">
        <v>20915</v>
      </c>
      <c r="O211" s="56" t="s">
        <v>13</v>
      </c>
      <c r="P211" s="56" t="s">
        <v>20916</v>
      </c>
      <c r="Q211" s="56" t="s">
        <v>21</v>
      </c>
      <c r="R211" s="353">
        <v>43194</v>
      </c>
      <c r="S211" s="61"/>
      <c r="T211" s="61"/>
      <c r="U211" s="400"/>
      <c r="V211" s="66"/>
      <c r="W211" s="66"/>
      <c r="X211" s="400"/>
      <c r="Y211" s="56" t="s">
        <v>108</v>
      </c>
      <c r="Z211" s="56" t="s">
        <v>18</v>
      </c>
      <c r="AA211" s="57">
        <v>43196</v>
      </c>
      <c r="AB211" s="63"/>
      <c r="AC211" s="64" t="s">
        <v>20899</v>
      </c>
      <c r="AD211" s="56" t="s">
        <v>79</v>
      </c>
      <c r="AE211" s="61"/>
      <c r="AF211" s="61"/>
      <c r="AG211" s="61"/>
      <c r="AH211" s="67" t="str">
        <v>Mar</v>
      </c>
      <c r="AI211" s="68" t="str">
        <v>Apr</v>
      </c>
      <c r="AJ211" s="69">
        <f t="shared" si="0"/>
        <v>7</v>
      </c>
      <c r="AK211" s="70">
        <f t="shared" si="1"/>
        <v>43219</v>
      </c>
      <c r="AL211" s="71">
        <f t="shared" ca="1" si="2"/>
        <v>-740</v>
      </c>
      <c r="AM211" s="71" t="str">
        <v>2018</v>
      </c>
      <c r="AN211" s="70">
        <f t="shared" si="3"/>
        <v>43199</v>
      </c>
      <c r="AO211" s="70" t="s">
        <v>121</v>
      </c>
    </row>
    <row r="212" spans="1:41" ht="14.4">
      <c r="A212" s="179" t="s">
        <v>20917</v>
      </c>
      <c r="B212" s="56" t="s">
        <v>89</v>
      </c>
      <c r="C212" s="57">
        <v>43301</v>
      </c>
      <c r="D212" s="56" t="s">
        <v>1027</v>
      </c>
      <c r="E212" s="56" t="s">
        <v>112</v>
      </c>
      <c r="F212" s="168" t="s">
        <v>106</v>
      </c>
      <c r="G212" s="168" t="s">
        <v>113</v>
      </c>
      <c r="H212" s="169" t="s">
        <v>112</v>
      </c>
      <c r="I212" s="399"/>
      <c r="J212" s="57">
        <v>43332</v>
      </c>
      <c r="K212" s="56" t="s">
        <v>18</v>
      </c>
      <c r="L212" s="56" t="s">
        <v>14</v>
      </c>
      <c r="M212" s="60" t="s">
        <v>1193</v>
      </c>
      <c r="N212" s="56" t="s">
        <v>20918</v>
      </c>
      <c r="O212" s="56" t="s">
        <v>20</v>
      </c>
      <c r="P212" s="56" t="s">
        <v>20919</v>
      </c>
      <c r="Q212" s="56" t="s">
        <v>116</v>
      </c>
      <c r="R212" s="353">
        <v>43363</v>
      </c>
      <c r="S212" s="61"/>
      <c r="T212" s="61"/>
      <c r="U212" s="402"/>
      <c r="V212" s="66"/>
      <c r="W212" s="66"/>
      <c r="X212" s="402"/>
      <c r="Y212" s="61"/>
      <c r="Z212" s="56" t="s">
        <v>14</v>
      </c>
      <c r="AA212" s="57">
        <v>43305</v>
      </c>
      <c r="AB212" s="75"/>
      <c r="AC212" s="64" t="s">
        <v>3956</v>
      </c>
      <c r="AD212" s="56" t="s">
        <v>224</v>
      </c>
      <c r="AE212" s="61"/>
      <c r="AF212" s="61"/>
      <c r="AG212" s="61"/>
      <c r="AH212" s="67" t="str">
        <v>Jul</v>
      </c>
      <c r="AI212" s="68" t="str">
        <v>Jul</v>
      </c>
      <c r="AJ212" s="69">
        <f t="shared" si="0"/>
        <v>4</v>
      </c>
      <c r="AK212" s="70">
        <f t="shared" si="1"/>
        <v>43331</v>
      </c>
      <c r="AL212" s="71">
        <f t="shared" ca="1" si="2"/>
        <v>-628</v>
      </c>
      <c r="AM212" s="71" t="str">
        <v>2018</v>
      </c>
      <c r="AN212" s="70">
        <f t="shared" si="3"/>
        <v>43311</v>
      </c>
      <c r="AO212" s="70" t="s">
        <v>121</v>
      </c>
    </row>
    <row r="213" spans="1:41" ht="14.4">
      <c r="A213" s="179" t="s">
        <v>20920</v>
      </c>
      <c r="B213" s="56" t="s">
        <v>89</v>
      </c>
      <c r="C213" s="57">
        <v>43300</v>
      </c>
      <c r="D213" s="56" t="s">
        <v>1027</v>
      </c>
      <c r="E213" s="56" t="s">
        <v>112</v>
      </c>
      <c r="F213" s="168" t="s">
        <v>106</v>
      </c>
      <c r="G213" s="168" t="s">
        <v>113</v>
      </c>
      <c r="H213" s="169" t="s">
        <v>112</v>
      </c>
      <c r="I213" s="399"/>
      <c r="J213" s="57">
        <v>43332</v>
      </c>
      <c r="K213" s="56" t="s">
        <v>18</v>
      </c>
      <c r="L213" s="56" t="s">
        <v>14</v>
      </c>
      <c r="M213" s="60" t="s">
        <v>12843</v>
      </c>
      <c r="N213" s="56" t="s">
        <v>20921</v>
      </c>
      <c r="O213" s="61"/>
      <c r="P213" s="56" t="s">
        <v>20922</v>
      </c>
      <c r="Q213" s="56" t="s">
        <v>116</v>
      </c>
      <c r="R213" s="353">
        <v>43304</v>
      </c>
      <c r="S213" s="61"/>
      <c r="T213" s="61"/>
      <c r="U213" s="402"/>
      <c r="V213" s="66"/>
      <c r="W213" s="66"/>
      <c r="X213" s="402"/>
      <c r="Y213" s="56"/>
      <c r="Z213" s="56" t="s">
        <v>14</v>
      </c>
      <c r="AA213" s="57">
        <v>43304</v>
      </c>
      <c r="AB213" s="75"/>
      <c r="AC213" s="64" t="s">
        <v>257</v>
      </c>
      <c r="AD213" s="56" t="s">
        <v>118</v>
      </c>
      <c r="AE213" s="61"/>
      <c r="AF213" s="61"/>
      <c r="AG213" s="61"/>
      <c r="AH213" s="67" t="str">
        <v>Jul</v>
      </c>
      <c r="AI213" s="68" t="str">
        <v>Jul</v>
      </c>
      <c r="AJ213" s="69">
        <f t="shared" si="0"/>
        <v>4</v>
      </c>
      <c r="AK213" s="70">
        <f t="shared" si="1"/>
        <v>43330</v>
      </c>
      <c r="AL213" s="71">
        <f t="shared" ca="1" si="2"/>
        <v>-629</v>
      </c>
      <c r="AM213" s="71" t="str">
        <v>2018</v>
      </c>
      <c r="AN213" s="70">
        <f t="shared" si="3"/>
        <v>43310</v>
      </c>
      <c r="AO213" s="70" t="s">
        <v>121</v>
      </c>
    </row>
    <row r="214" spans="1:41" ht="14.4">
      <c r="A214" s="179" t="s">
        <v>20923</v>
      </c>
      <c r="B214" s="56" t="s">
        <v>89</v>
      </c>
      <c r="C214" s="57">
        <v>43299</v>
      </c>
      <c r="D214" s="56" t="s">
        <v>90</v>
      </c>
      <c r="E214" s="56" t="s">
        <v>112</v>
      </c>
      <c r="F214" s="168" t="s">
        <v>106</v>
      </c>
      <c r="G214" s="168" t="s">
        <v>113</v>
      </c>
      <c r="H214" s="169" t="s">
        <v>112</v>
      </c>
      <c r="I214" s="399"/>
      <c r="J214" s="57">
        <v>43330</v>
      </c>
      <c r="K214" s="56" t="s">
        <v>18</v>
      </c>
      <c r="L214" s="56" t="s">
        <v>14</v>
      </c>
      <c r="M214" s="60" t="s">
        <v>20924</v>
      </c>
      <c r="N214" s="56" t="s">
        <v>20925</v>
      </c>
      <c r="O214" s="56" t="s">
        <v>143</v>
      </c>
      <c r="P214" s="56" t="s">
        <v>20926</v>
      </c>
      <c r="Q214" s="56" t="s">
        <v>116</v>
      </c>
      <c r="R214" s="353">
        <v>43304</v>
      </c>
      <c r="S214" s="61"/>
      <c r="T214" s="61"/>
      <c r="U214" s="402"/>
      <c r="V214" s="66"/>
      <c r="W214" s="66"/>
      <c r="X214" s="402"/>
      <c r="Y214" s="61"/>
      <c r="Z214" s="56" t="s">
        <v>14</v>
      </c>
      <c r="AA214" s="57">
        <v>43304</v>
      </c>
      <c r="AB214" s="75"/>
      <c r="AC214" s="64" t="s">
        <v>257</v>
      </c>
      <c r="AD214" s="56" t="s">
        <v>118</v>
      </c>
      <c r="AE214" s="61"/>
      <c r="AF214" s="61"/>
      <c r="AG214" s="61"/>
      <c r="AH214" s="67" t="str">
        <v>Jul</v>
      </c>
      <c r="AI214" s="68" t="str">
        <v>Jul</v>
      </c>
      <c r="AJ214" s="69">
        <f t="shared" si="0"/>
        <v>5</v>
      </c>
      <c r="AK214" s="70">
        <f t="shared" si="1"/>
        <v>43329</v>
      </c>
      <c r="AL214" s="71">
        <f t="shared" ca="1" si="2"/>
        <v>-630</v>
      </c>
      <c r="AM214" s="71" t="str">
        <v>2018</v>
      </c>
      <c r="AN214" s="70">
        <f t="shared" si="3"/>
        <v>43309</v>
      </c>
      <c r="AO214" s="70" t="s">
        <v>121</v>
      </c>
    </row>
    <row r="215" spans="1:41" ht="14.4">
      <c r="A215" s="179" t="s">
        <v>20927</v>
      </c>
      <c r="B215" s="56" t="s">
        <v>89</v>
      </c>
      <c r="C215" s="57">
        <v>43299</v>
      </c>
      <c r="D215" s="56" t="s">
        <v>2397</v>
      </c>
      <c r="E215" s="56" t="s">
        <v>112</v>
      </c>
      <c r="F215" s="168" t="s">
        <v>106</v>
      </c>
      <c r="G215" s="168" t="s">
        <v>113</v>
      </c>
      <c r="H215" s="169" t="s">
        <v>112</v>
      </c>
      <c r="I215" s="399"/>
      <c r="J215" s="57">
        <v>43330</v>
      </c>
      <c r="K215" s="56" t="s">
        <v>18</v>
      </c>
      <c r="L215" s="56" t="s">
        <v>18</v>
      </c>
      <c r="M215" s="60" t="s">
        <v>20928</v>
      </c>
      <c r="N215" s="56" t="s">
        <v>20929</v>
      </c>
      <c r="O215" s="56" t="s">
        <v>33</v>
      </c>
      <c r="P215" s="56" t="s">
        <v>20930</v>
      </c>
      <c r="Q215" s="56" t="s">
        <v>116</v>
      </c>
      <c r="R215" s="83">
        <v>43330</v>
      </c>
      <c r="S215" s="61"/>
      <c r="T215" s="56" t="s">
        <v>3225</v>
      </c>
      <c r="U215" s="90">
        <v>43330</v>
      </c>
      <c r="V215" s="66"/>
      <c r="W215" s="66"/>
      <c r="X215" s="402"/>
      <c r="Y215" s="61"/>
      <c r="Z215" s="56" t="s">
        <v>14</v>
      </c>
      <c r="AA215" s="57">
        <v>43332</v>
      </c>
      <c r="AB215" s="75"/>
      <c r="AC215" s="64" t="s">
        <v>20730</v>
      </c>
      <c r="AD215" s="56" t="s">
        <v>179</v>
      </c>
      <c r="AE215" s="61"/>
      <c r="AF215" s="61"/>
      <c r="AG215" s="61"/>
      <c r="AH215" s="67" t="str">
        <v>Jul</v>
      </c>
      <c r="AI215" s="68" t="str">
        <v>Aug</v>
      </c>
      <c r="AJ215" s="69">
        <f t="shared" si="0"/>
        <v>33</v>
      </c>
      <c r="AK215" s="70">
        <f t="shared" si="1"/>
        <v>43329</v>
      </c>
      <c r="AL215" s="71">
        <f t="shared" ca="1" si="2"/>
        <v>-630</v>
      </c>
      <c r="AM215" s="71" t="str">
        <v>2018</v>
      </c>
      <c r="AN215" s="70">
        <f t="shared" si="3"/>
        <v>43309</v>
      </c>
      <c r="AO215" s="70" t="s">
        <v>121</v>
      </c>
    </row>
    <row r="216" spans="1:41" ht="14.4">
      <c r="A216" s="179" t="s">
        <v>20931</v>
      </c>
      <c r="B216" s="56" t="s">
        <v>89</v>
      </c>
      <c r="C216" s="57">
        <v>43188</v>
      </c>
      <c r="D216" s="56" t="s">
        <v>1027</v>
      </c>
      <c r="E216" s="56"/>
      <c r="F216" s="168" t="s">
        <v>106</v>
      </c>
      <c r="G216" s="168" t="s">
        <v>113</v>
      </c>
      <c r="H216" s="169" t="s">
        <v>112</v>
      </c>
      <c r="I216" s="399"/>
      <c r="J216" s="57">
        <v>43220</v>
      </c>
      <c r="K216" s="56" t="s">
        <v>18</v>
      </c>
      <c r="L216" s="56" t="s">
        <v>14</v>
      </c>
      <c r="M216" s="60" t="s">
        <v>20932</v>
      </c>
      <c r="N216" s="56" t="s">
        <v>20841</v>
      </c>
      <c r="O216" s="56"/>
      <c r="P216" s="56" t="s">
        <v>20933</v>
      </c>
      <c r="Q216" s="56" t="s">
        <v>116</v>
      </c>
      <c r="R216" s="353">
        <v>43192</v>
      </c>
      <c r="S216" s="61"/>
      <c r="T216" s="61"/>
      <c r="U216" s="400"/>
      <c r="V216" s="66"/>
      <c r="W216" s="66"/>
      <c r="X216" s="400" t="s">
        <v>108</v>
      </c>
      <c r="Y216" s="61"/>
      <c r="Z216" s="56" t="s">
        <v>14</v>
      </c>
      <c r="AA216" s="57">
        <v>43192</v>
      </c>
      <c r="AB216" s="75"/>
      <c r="AC216" s="64" t="s">
        <v>257</v>
      </c>
      <c r="AD216" s="56" t="s">
        <v>118</v>
      </c>
      <c r="AE216" s="61"/>
      <c r="AF216" s="61"/>
      <c r="AG216" s="61"/>
      <c r="AH216" s="67" t="str">
        <v>Mar</v>
      </c>
      <c r="AI216" s="68" t="str">
        <v>Apr</v>
      </c>
      <c r="AJ216" s="69">
        <f t="shared" si="0"/>
        <v>4</v>
      </c>
      <c r="AK216" s="70">
        <f t="shared" si="1"/>
        <v>43218</v>
      </c>
      <c r="AL216" s="71">
        <f t="shared" ca="1" si="2"/>
        <v>-741</v>
      </c>
      <c r="AM216" s="71" t="str">
        <v>2018</v>
      </c>
      <c r="AN216" s="70">
        <f t="shared" si="3"/>
        <v>43198</v>
      </c>
      <c r="AO216" s="70" t="s">
        <v>121</v>
      </c>
    </row>
    <row r="217" spans="1:41" ht="14.4">
      <c r="A217" s="179" t="s">
        <v>20934</v>
      </c>
      <c r="B217" s="56" t="s">
        <v>89</v>
      </c>
      <c r="C217" s="57">
        <v>43187</v>
      </c>
      <c r="D217" s="56" t="s">
        <v>90</v>
      </c>
      <c r="E217" s="56" t="s">
        <v>140</v>
      </c>
      <c r="F217" s="168" t="s">
        <v>106</v>
      </c>
      <c r="G217" s="168" t="s">
        <v>107</v>
      </c>
      <c r="H217" s="169" t="s">
        <v>140</v>
      </c>
      <c r="I217" s="399"/>
      <c r="J217" s="57">
        <v>43218</v>
      </c>
      <c r="K217" s="56" t="s">
        <v>18</v>
      </c>
      <c r="L217" s="56" t="s">
        <v>18</v>
      </c>
      <c r="M217" s="60" t="s">
        <v>20935</v>
      </c>
      <c r="N217" s="56" t="s">
        <v>20935</v>
      </c>
      <c r="O217" s="56" t="s">
        <v>172</v>
      </c>
      <c r="P217" s="56" t="s">
        <v>20936</v>
      </c>
      <c r="Q217" s="56" t="s">
        <v>17</v>
      </c>
      <c r="R217" s="104">
        <v>43187</v>
      </c>
      <c r="S217" s="56" t="s">
        <v>108</v>
      </c>
      <c r="T217" s="56" t="s">
        <v>108</v>
      </c>
      <c r="U217" s="400"/>
      <c r="V217" s="56"/>
      <c r="W217" s="56" t="s">
        <v>108</v>
      </c>
      <c r="X217" s="56"/>
      <c r="Y217" s="56" t="s">
        <v>108</v>
      </c>
      <c r="Z217" s="56" t="s">
        <v>18</v>
      </c>
      <c r="AA217" s="57">
        <v>43199</v>
      </c>
      <c r="AB217" s="63">
        <v>6</v>
      </c>
      <c r="AC217" s="64" t="s">
        <v>20937</v>
      </c>
      <c r="AD217" s="56" t="s">
        <v>79</v>
      </c>
      <c r="AE217" s="56"/>
      <c r="AF217" s="61"/>
      <c r="AG217" s="61"/>
      <c r="AH217" s="67" t="str">
        <v>Mar</v>
      </c>
      <c r="AI217" s="68" t="str">
        <v>Apr</v>
      </c>
      <c r="AJ217" s="69">
        <f t="shared" si="0"/>
        <v>12</v>
      </c>
      <c r="AK217" s="70">
        <f t="shared" si="1"/>
        <v>43217</v>
      </c>
      <c r="AL217" s="71">
        <f t="shared" ca="1" si="2"/>
        <v>-742</v>
      </c>
      <c r="AM217" s="71" t="str">
        <v>2018</v>
      </c>
      <c r="AN217" s="70">
        <f t="shared" si="3"/>
        <v>43197</v>
      </c>
      <c r="AO217" s="70" t="s">
        <v>121</v>
      </c>
    </row>
    <row r="218" spans="1:41" ht="14.4">
      <c r="A218" s="179" t="s">
        <v>20938</v>
      </c>
      <c r="B218" s="56" t="s">
        <v>89</v>
      </c>
      <c r="C218" s="57">
        <v>43187</v>
      </c>
      <c r="D218" s="56" t="s">
        <v>90</v>
      </c>
      <c r="E218" s="56" t="s">
        <v>140</v>
      </c>
      <c r="F218" s="168" t="s">
        <v>106</v>
      </c>
      <c r="G218" s="168" t="s">
        <v>107</v>
      </c>
      <c r="H218" s="169" t="s">
        <v>140</v>
      </c>
      <c r="I218" s="399"/>
      <c r="J218" s="57">
        <v>43218</v>
      </c>
      <c r="K218" s="56" t="s">
        <v>18</v>
      </c>
      <c r="L218" s="56" t="s">
        <v>18</v>
      </c>
      <c r="M218" s="60" t="s">
        <v>20935</v>
      </c>
      <c r="N218" s="56" t="s">
        <v>20939</v>
      </c>
      <c r="O218" s="56" t="s">
        <v>172</v>
      </c>
      <c r="P218" s="56" t="s">
        <v>20940</v>
      </c>
      <c r="Q218" s="56" t="s">
        <v>17</v>
      </c>
      <c r="R218" s="104">
        <v>43187</v>
      </c>
      <c r="S218" s="56" t="s">
        <v>108</v>
      </c>
      <c r="T218" s="56" t="s">
        <v>108</v>
      </c>
      <c r="U218" s="400"/>
      <c r="V218" s="56"/>
      <c r="W218" s="56" t="s">
        <v>108</v>
      </c>
      <c r="X218" s="56"/>
      <c r="Y218" s="56" t="s">
        <v>108</v>
      </c>
      <c r="Z218" s="56" t="s">
        <v>18</v>
      </c>
      <c r="AA218" s="57">
        <v>43199</v>
      </c>
      <c r="AB218" s="63">
        <v>6</v>
      </c>
      <c r="AC218" s="64" t="s">
        <v>20941</v>
      </c>
      <c r="AD218" s="56" t="s">
        <v>79</v>
      </c>
      <c r="AE218" s="56"/>
      <c r="AF218" s="61"/>
      <c r="AG218" s="61"/>
      <c r="AH218" s="67" t="str">
        <v>Mar</v>
      </c>
      <c r="AI218" s="68" t="str">
        <v>Apr</v>
      </c>
      <c r="AJ218" s="69">
        <f t="shared" si="0"/>
        <v>12</v>
      </c>
      <c r="AK218" s="70">
        <f t="shared" si="1"/>
        <v>43217</v>
      </c>
      <c r="AL218" s="71">
        <f t="shared" ca="1" si="2"/>
        <v>-742</v>
      </c>
      <c r="AM218" s="71" t="str">
        <v>2018</v>
      </c>
      <c r="AN218" s="70">
        <f t="shared" si="3"/>
        <v>43197</v>
      </c>
      <c r="AO218" s="70" t="s">
        <v>121</v>
      </c>
    </row>
    <row r="219" spans="1:41" ht="14.4">
      <c r="A219" s="179" t="s">
        <v>20942</v>
      </c>
      <c r="B219" s="56" t="s">
        <v>89</v>
      </c>
      <c r="C219" s="57">
        <v>43294</v>
      </c>
      <c r="D219" s="56" t="s">
        <v>1027</v>
      </c>
      <c r="E219" s="56" t="s">
        <v>112</v>
      </c>
      <c r="F219" s="168" t="s">
        <v>106</v>
      </c>
      <c r="G219" s="168" t="s">
        <v>113</v>
      </c>
      <c r="H219" s="169" t="s">
        <v>112</v>
      </c>
      <c r="I219" s="399"/>
      <c r="J219" s="57">
        <v>43325</v>
      </c>
      <c r="K219" s="56" t="s">
        <v>18</v>
      </c>
      <c r="L219" s="56" t="s">
        <v>14</v>
      </c>
      <c r="M219" s="60" t="s">
        <v>1001</v>
      </c>
      <c r="N219" s="56" t="s">
        <v>20943</v>
      </c>
      <c r="O219" s="56" t="s">
        <v>13</v>
      </c>
      <c r="P219" s="56" t="s">
        <v>998</v>
      </c>
      <c r="Q219" s="56" t="s">
        <v>116</v>
      </c>
      <c r="R219" s="353">
        <v>43330</v>
      </c>
      <c r="S219" s="61"/>
      <c r="T219" s="61"/>
      <c r="U219" s="402"/>
      <c r="V219" s="66"/>
      <c r="W219" s="66"/>
      <c r="X219" s="402"/>
      <c r="Y219" s="61"/>
      <c r="Z219" s="56" t="s">
        <v>14</v>
      </c>
      <c r="AA219" s="57">
        <v>43299</v>
      </c>
      <c r="AB219" s="75"/>
      <c r="AC219" s="64" t="s">
        <v>257</v>
      </c>
      <c r="AD219" s="56" t="s">
        <v>118</v>
      </c>
      <c r="AE219" s="61"/>
      <c r="AF219" s="61"/>
      <c r="AG219" s="61"/>
      <c r="AH219" s="67" t="str">
        <v>Jul</v>
      </c>
      <c r="AI219" s="68" t="str">
        <v>Jul</v>
      </c>
      <c r="AJ219" s="69">
        <f t="shared" si="0"/>
        <v>5</v>
      </c>
      <c r="AK219" s="70">
        <f t="shared" si="1"/>
        <v>43324</v>
      </c>
      <c r="AL219" s="71">
        <f t="shared" ca="1" si="2"/>
        <v>-635</v>
      </c>
      <c r="AM219" s="71" t="str">
        <v>2018</v>
      </c>
      <c r="AN219" s="70">
        <f t="shared" si="3"/>
        <v>43304</v>
      </c>
      <c r="AO219" s="70" t="s">
        <v>121</v>
      </c>
    </row>
    <row r="220" spans="1:41" ht="14.4">
      <c r="A220" s="179" t="s">
        <v>20944</v>
      </c>
      <c r="B220" s="56" t="s">
        <v>89</v>
      </c>
      <c r="C220" s="57">
        <v>43255</v>
      </c>
      <c r="D220" s="56" t="s">
        <v>1027</v>
      </c>
      <c r="E220" s="56" t="s">
        <v>112</v>
      </c>
      <c r="F220" s="168" t="s">
        <v>106</v>
      </c>
      <c r="G220" s="168" t="s">
        <v>113</v>
      </c>
      <c r="H220" s="169" t="s">
        <v>112</v>
      </c>
      <c r="I220" s="399"/>
      <c r="J220" s="57">
        <v>43285</v>
      </c>
      <c r="K220" s="56" t="s">
        <v>18</v>
      </c>
      <c r="L220" s="56" t="s">
        <v>14</v>
      </c>
      <c r="M220" s="60" t="s">
        <v>745</v>
      </c>
      <c r="N220" s="56" t="s">
        <v>20945</v>
      </c>
      <c r="O220" s="61"/>
      <c r="P220" s="61"/>
      <c r="Q220" s="56" t="s">
        <v>116</v>
      </c>
      <c r="R220" s="353">
        <v>43299</v>
      </c>
      <c r="S220" s="61"/>
      <c r="T220" s="61"/>
      <c r="U220" s="402"/>
      <c r="V220" s="66"/>
      <c r="W220" s="66"/>
      <c r="X220" s="402"/>
      <c r="Y220" s="61"/>
      <c r="Z220" s="56" t="s">
        <v>14</v>
      </c>
      <c r="AA220" s="57">
        <v>43299</v>
      </c>
      <c r="AB220" s="75"/>
      <c r="AC220" s="64" t="s">
        <v>3090</v>
      </c>
      <c r="AD220" s="56" t="s">
        <v>118</v>
      </c>
      <c r="AE220" s="61"/>
      <c r="AF220" s="61"/>
      <c r="AG220" s="61"/>
      <c r="AH220" s="67" t="str">
        <v>Jun</v>
      </c>
      <c r="AI220" s="68" t="str">
        <v>Jul</v>
      </c>
      <c r="AJ220" s="69">
        <f t="shared" si="0"/>
        <v>44</v>
      </c>
      <c r="AK220" s="70">
        <f t="shared" si="1"/>
        <v>43285</v>
      </c>
      <c r="AL220" s="71">
        <f t="shared" ca="1" si="2"/>
        <v>-674</v>
      </c>
      <c r="AM220" s="71" t="str">
        <v>2018</v>
      </c>
      <c r="AN220" s="70">
        <f t="shared" si="3"/>
        <v>43265</v>
      </c>
      <c r="AO220" s="70" t="s">
        <v>121</v>
      </c>
    </row>
    <row r="221" spans="1:41" ht="14.4">
      <c r="A221" s="179" t="s">
        <v>20946</v>
      </c>
      <c r="B221" s="56" t="s">
        <v>89</v>
      </c>
      <c r="C221" s="57">
        <v>43294</v>
      </c>
      <c r="D221" s="56" t="s">
        <v>1027</v>
      </c>
      <c r="E221" s="56" t="s">
        <v>112</v>
      </c>
      <c r="F221" s="168" t="s">
        <v>106</v>
      </c>
      <c r="G221" s="168" t="s">
        <v>113</v>
      </c>
      <c r="H221" s="169" t="s">
        <v>112</v>
      </c>
      <c r="I221" s="404"/>
      <c r="J221" s="59"/>
      <c r="K221" s="61"/>
      <c r="L221" s="61"/>
      <c r="M221" s="197"/>
      <c r="N221" s="61"/>
      <c r="O221" s="61"/>
      <c r="P221" s="61"/>
      <c r="Q221" s="61"/>
      <c r="R221" s="66"/>
      <c r="S221" s="61"/>
      <c r="T221" s="61"/>
      <c r="U221" s="402"/>
      <c r="V221" s="66"/>
      <c r="W221" s="66"/>
      <c r="X221" s="402"/>
      <c r="Y221" s="61"/>
      <c r="Z221" s="61"/>
      <c r="AA221" s="57">
        <v>43297</v>
      </c>
      <c r="AB221" s="75"/>
      <c r="AC221" s="64" t="s">
        <v>10734</v>
      </c>
      <c r="AD221" s="56" t="s">
        <v>118</v>
      </c>
      <c r="AE221" s="61"/>
      <c r="AF221" s="61"/>
      <c r="AG221" s="61"/>
      <c r="AH221" s="67" t="str">
        <v>Jul</v>
      </c>
      <c r="AI221" s="68" t="str">
        <v>Jul</v>
      </c>
      <c r="AJ221" s="69">
        <f t="shared" si="0"/>
        <v>3</v>
      </c>
      <c r="AK221" s="70">
        <f t="shared" si="1"/>
        <v>43324</v>
      </c>
      <c r="AL221" s="71">
        <f t="shared" ca="1" si="2"/>
        <v>-635</v>
      </c>
      <c r="AM221" s="71" t="str">
        <v>2018</v>
      </c>
      <c r="AN221" s="70">
        <f t="shared" si="3"/>
        <v>43304</v>
      </c>
      <c r="AO221" s="70" t="s">
        <v>123</v>
      </c>
    </row>
    <row r="222" spans="1:41" ht="14.4">
      <c r="A222" s="179" t="s">
        <v>20947</v>
      </c>
      <c r="B222" s="56" t="s">
        <v>89</v>
      </c>
      <c r="C222" s="57">
        <v>43281</v>
      </c>
      <c r="D222" s="56" t="s">
        <v>1027</v>
      </c>
      <c r="E222" s="56" t="s">
        <v>112</v>
      </c>
      <c r="F222" s="168" t="s">
        <v>106</v>
      </c>
      <c r="G222" s="168" t="s">
        <v>113</v>
      </c>
      <c r="H222" s="169" t="s">
        <v>112</v>
      </c>
      <c r="I222" s="399"/>
      <c r="J222" s="57">
        <v>43311</v>
      </c>
      <c r="K222" s="56" t="s">
        <v>18</v>
      </c>
      <c r="L222" s="56" t="s">
        <v>18</v>
      </c>
      <c r="M222" s="60" t="s">
        <v>20948</v>
      </c>
      <c r="N222" s="56" t="s">
        <v>20949</v>
      </c>
      <c r="O222" s="56" t="s">
        <v>249</v>
      </c>
      <c r="P222" s="56" t="s">
        <v>20950</v>
      </c>
      <c r="Q222" s="56" t="s">
        <v>116</v>
      </c>
      <c r="R222" s="353"/>
      <c r="S222" s="61"/>
      <c r="T222" s="61"/>
      <c r="U222" s="83">
        <v>43292</v>
      </c>
      <c r="V222" s="66"/>
      <c r="W222" s="66"/>
      <c r="X222" s="402"/>
      <c r="Y222" s="61"/>
      <c r="Z222" s="56" t="s">
        <v>14</v>
      </c>
      <c r="AA222" s="57">
        <v>43323</v>
      </c>
      <c r="AB222" s="75"/>
      <c r="AC222" s="64" t="s">
        <v>20951</v>
      </c>
      <c r="AD222" s="56" t="s">
        <v>179</v>
      </c>
      <c r="AE222" s="61"/>
      <c r="AF222" s="61"/>
      <c r="AG222" s="61"/>
      <c r="AH222" s="67" t="str">
        <v>Jun</v>
      </c>
      <c r="AI222" s="68" t="str">
        <v>Aug</v>
      </c>
      <c r="AJ222" s="69">
        <f t="shared" si="0"/>
        <v>42</v>
      </c>
      <c r="AK222" s="70">
        <f t="shared" si="1"/>
        <v>43311</v>
      </c>
      <c r="AL222" s="71">
        <f t="shared" ca="1" si="2"/>
        <v>-648</v>
      </c>
      <c r="AM222" s="71" t="str">
        <v>2018</v>
      </c>
      <c r="AN222" s="70">
        <f t="shared" si="3"/>
        <v>43291</v>
      </c>
      <c r="AO222" s="70" t="s">
        <v>123</v>
      </c>
    </row>
    <row r="223" spans="1:41" ht="14.4">
      <c r="A223" s="179" t="s">
        <v>20952</v>
      </c>
      <c r="B223" s="56" t="s">
        <v>89</v>
      </c>
      <c r="C223" s="57">
        <v>43167</v>
      </c>
      <c r="D223" s="56" t="s">
        <v>90</v>
      </c>
      <c r="E223" s="56" t="s">
        <v>12</v>
      </c>
      <c r="F223" s="168" t="s">
        <v>106</v>
      </c>
      <c r="G223" s="168" t="s">
        <v>107</v>
      </c>
      <c r="H223" s="169" t="s">
        <v>12</v>
      </c>
      <c r="I223" s="404"/>
      <c r="J223" s="59"/>
      <c r="K223" s="56" t="s">
        <v>18</v>
      </c>
      <c r="L223" s="61"/>
      <c r="M223" s="60" t="s">
        <v>20953</v>
      </c>
      <c r="N223" s="56" t="s">
        <v>20954</v>
      </c>
      <c r="O223" s="56" t="s">
        <v>266</v>
      </c>
      <c r="P223" s="56" t="s">
        <v>20955</v>
      </c>
      <c r="Q223" s="56" t="s">
        <v>17</v>
      </c>
      <c r="R223" s="353">
        <v>43178</v>
      </c>
      <c r="S223" s="61"/>
      <c r="T223" s="61"/>
      <c r="U223" s="400"/>
      <c r="V223" s="66"/>
      <c r="W223" s="66"/>
      <c r="X223" s="400" t="s">
        <v>108</v>
      </c>
      <c r="Y223" s="56" t="s">
        <v>338</v>
      </c>
      <c r="Z223" s="56" t="s">
        <v>14</v>
      </c>
      <c r="AA223" s="57">
        <v>43189</v>
      </c>
      <c r="AB223" s="75"/>
      <c r="AC223" s="64" t="s">
        <v>20956</v>
      </c>
      <c r="AD223" s="65" t="s">
        <v>294</v>
      </c>
      <c r="AE223" s="65"/>
      <c r="AF223" s="66"/>
      <c r="AG223" s="66"/>
      <c r="AH223" s="67" t="str">
        <v>Mar</v>
      </c>
      <c r="AI223" s="68" t="str">
        <v>Mar</v>
      </c>
      <c r="AJ223" s="69">
        <f t="shared" si="0"/>
        <v>22</v>
      </c>
      <c r="AK223" s="70">
        <f t="shared" si="1"/>
        <v>43197</v>
      </c>
      <c r="AL223" s="71">
        <f t="shared" ca="1" si="2"/>
        <v>-762</v>
      </c>
      <c r="AM223" s="71" t="str">
        <v>2018</v>
      </c>
      <c r="AN223" s="70">
        <f t="shared" si="3"/>
        <v>43177</v>
      </c>
      <c r="AO223" s="70" t="s">
        <v>121</v>
      </c>
    </row>
    <row r="224" spans="1:41" ht="14.4">
      <c r="A224" s="179" t="s">
        <v>20957</v>
      </c>
      <c r="B224" s="56" t="s">
        <v>89</v>
      </c>
      <c r="C224" s="57">
        <v>43179</v>
      </c>
      <c r="D224" s="56" t="s">
        <v>90</v>
      </c>
      <c r="E224" s="56" t="s">
        <v>140</v>
      </c>
      <c r="F224" s="168" t="s">
        <v>106</v>
      </c>
      <c r="G224" s="168" t="s">
        <v>107</v>
      </c>
      <c r="H224" s="169" t="s">
        <v>140</v>
      </c>
      <c r="I224" s="399"/>
      <c r="J224" s="57">
        <v>43209</v>
      </c>
      <c r="K224" s="56" t="s">
        <v>18</v>
      </c>
      <c r="L224" s="56" t="s">
        <v>18</v>
      </c>
      <c r="M224" s="60" t="s">
        <v>20958</v>
      </c>
      <c r="N224" s="56" t="s">
        <v>20959</v>
      </c>
      <c r="O224" s="56" t="s">
        <v>271</v>
      </c>
      <c r="P224" s="56" t="s">
        <v>20960</v>
      </c>
      <c r="Q224" s="56" t="s">
        <v>17</v>
      </c>
      <c r="R224" s="353">
        <v>43178</v>
      </c>
      <c r="S224" s="56" t="s">
        <v>108</v>
      </c>
      <c r="T224" s="56" t="s">
        <v>108</v>
      </c>
      <c r="U224" s="400" t="s">
        <v>18</v>
      </c>
      <c r="V224" s="401"/>
      <c r="W224" s="401">
        <v>2.75</v>
      </c>
      <c r="X224" s="402"/>
      <c r="Y224" s="56" t="s">
        <v>108</v>
      </c>
      <c r="Z224" s="56" t="s">
        <v>14</v>
      </c>
      <c r="AA224" s="57">
        <v>43209</v>
      </c>
      <c r="AB224" s="63">
        <v>6</v>
      </c>
      <c r="AC224" s="64" t="s">
        <v>20961</v>
      </c>
      <c r="AD224" s="65" t="s">
        <v>179</v>
      </c>
      <c r="AE224" s="65"/>
      <c r="AF224" s="66"/>
      <c r="AG224" s="66"/>
      <c r="AH224" s="67" t="str">
        <v>Mar</v>
      </c>
      <c r="AI224" s="68" t="str">
        <v>Apr</v>
      </c>
      <c r="AJ224" s="69">
        <f t="shared" si="0"/>
        <v>30</v>
      </c>
      <c r="AK224" s="70">
        <f t="shared" si="1"/>
        <v>43209</v>
      </c>
      <c r="AL224" s="71">
        <f t="shared" ca="1" si="2"/>
        <v>-750</v>
      </c>
      <c r="AM224" s="71" t="str">
        <v>2018</v>
      </c>
      <c r="AN224" s="70">
        <f t="shared" si="3"/>
        <v>43189</v>
      </c>
      <c r="AO224" s="70" t="s">
        <v>121</v>
      </c>
    </row>
    <row r="225" spans="1:41" ht="14.4">
      <c r="A225" s="179" t="s">
        <v>20962</v>
      </c>
      <c r="B225" s="56" t="s">
        <v>89</v>
      </c>
      <c r="C225" s="57">
        <v>43286</v>
      </c>
      <c r="D225" s="56" t="s">
        <v>131</v>
      </c>
      <c r="E225" s="56" t="s">
        <v>112</v>
      </c>
      <c r="F225" s="168" t="s">
        <v>106</v>
      </c>
      <c r="G225" s="168" t="s">
        <v>113</v>
      </c>
      <c r="H225" s="169" t="s">
        <v>112</v>
      </c>
      <c r="I225" s="399"/>
      <c r="J225" s="57">
        <v>43317</v>
      </c>
      <c r="K225" s="56" t="s">
        <v>18</v>
      </c>
      <c r="L225" s="56" t="s">
        <v>18</v>
      </c>
      <c r="M225" s="60" t="s">
        <v>20963</v>
      </c>
      <c r="N225" s="56" t="s">
        <v>20964</v>
      </c>
      <c r="O225" s="56" t="s">
        <v>20</v>
      </c>
      <c r="P225" s="56" t="s">
        <v>5529</v>
      </c>
      <c r="Q225" s="56" t="s">
        <v>116</v>
      </c>
      <c r="R225" s="353"/>
      <c r="S225" s="61"/>
      <c r="T225" s="61"/>
      <c r="U225" s="400">
        <v>43293</v>
      </c>
      <c r="V225" s="66"/>
      <c r="W225" s="56">
        <v>17.75</v>
      </c>
      <c r="X225" s="402"/>
      <c r="Y225" s="61"/>
      <c r="Z225" s="56" t="s">
        <v>18</v>
      </c>
      <c r="AA225" s="57">
        <v>43308</v>
      </c>
      <c r="AB225" s="75"/>
      <c r="AC225" s="64" t="s">
        <v>20965</v>
      </c>
      <c r="AD225" s="56" t="s">
        <v>79</v>
      </c>
      <c r="AE225" s="56" t="s">
        <v>79</v>
      </c>
      <c r="AF225" s="56" t="s">
        <v>18</v>
      </c>
      <c r="AG225" s="56" t="s">
        <v>18</v>
      </c>
      <c r="AH225" s="67" t="str">
        <v>Jul</v>
      </c>
      <c r="AI225" s="68" t="str">
        <v>Jul</v>
      </c>
      <c r="AJ225" s="69">
        <f t="shared" si="0"/>
        <v>22</v>
      </c>
      <c r="AK225" s="70">
        <f t="shared" si="1"/>
        <v>43316</v>
      </c>
      <c r="AL225" s="71">
        <f t="shared" ca="1" si="2"/>
        <v>-643</v>
      </c>
      <c r="AM225" s="71" t="str">
        <v>2018</v>
      </c>
      <c r="AN225" s="70">
        <f t="shared" si="3"/>
        <v>43296</v>
      </c>
      <c r="AO225" s="70" t="s">
        <v>123</v>
      </c>
    </row>
    <row r="226" spans="1:41" ht="14.4">
      <c r="A226" s="179" t="s">
        <v>20966</v>
      </c>
      <c r="B226" s="56" t="s">
        <v>89</v>
      </c>
      <c r="C226" s="57">
        <v>43290</v>
      </c>
      <c r="D226" s="56" t="s">
        <v>1027</v>
      </c>
      <c r="E226" s="56" t="s">
        <v>112</v>
      </c>
      <c r="F226" s="168" t="s">
        <v>106</v>
      </c>
      <c r="G226" s="168" t="s">
        <v>113</v>
      </c>
      <c r="H226" s="169" t="s">
        <v>112</v>
      </c>
      <c r="I226" s="399"/>
      <c r="J226" s="57">
        <v>43321</v>
      </c>
      <c r="K226" s="56" t="s">
        <v>18</v>
      </c>
      <c r="L226" s="56" t="s">
        <v>14</v>
      </c>
      <c r="M226" s="60" t="s">
        <v>20691</v>
      </c>
      <c r="N226" s="56" t="s">
        <v>20692</v>
      </c>
      <c r="O226" s="56" t="s">
        <v>20</v>
      </c>
      <c r="P226" s="56" t="s">
        <v>20693</v>
      </c>
      <c r="Q226" s="56" t="s">
        <v>116</v>
      </c>
      <c r="R226" s="353">
        <v>43292</v>
      </c>
      <c r="S226" s="61"/>
      <c r="T226" s="61"/>
      <c r="U226" s="402"/>
      <c r="V226" s="66"/>
      <c r="W226" s="66"/>
      <c r="X226" s="402"/>
      <c r="Y226" s="61"/>
      <c r="Z226" s="56" t="s">
        <v>14</v>
      </c>
      <c r="AA226" s="57">
        <v>43292</v>
      </c>
      <c r="AB226" s="75"/>
      <c r="AC226" s="64" t="s">
        <v>3338</v>
      </c>
      <c r="AD226" s="56" t="s">
        <v>118</v>
      </c>
      <c r="AE226" s="61"/>
      <c r="AF226" s="61"/>
      <c r="AG226" s="61"/>
      <c r="AH226" s="67" t="str">
        <v>Jul</v>
      </c>
      <c r="AI226" s="68" t="str">
        <v>Jul</v>
      </c>
      <c r="AJ226" s="69">
        <f t="shared" si="0"/>
        <v>2</v>
      </c>
      <c r="AK226" s="70">
        <f t="shared" si="1"/>
        <v>43320</v>
      </c>
      <c r="AL226" s="71">
        <f t="shared" ca="1" si="2"/>
        <v>-639</v>
      </c>
      <c r="AM226" s="71" t="str">
        <v>2018</v>
      </c>
      <c r="AN226" s="70">
        <f t="shared" si="3"/>
        <v>43300</v>
      </c>
      <c r="AO226" s="70" t="s">
        <v>121</v>
      </c>
    </row>
    <row r="227" spans="1:41" ht="14.4">
      <c r="A227" s="179" t="s">
        <v>20967</v>
      </c>
      <c r="B227" s="56" t="s">
        <v>89</v>
      </c>
      <c r="C227" s="57">
        <v>43159</v>
      </c>
      <c r="D227" s="56" t="s">
        <v>90</v>
      </c>
      <c r="E227" s="56" t="s">
        <v>129</v>
      </c>
      <c r="F227" s="168" t="s">
        <v>106</v>
      </c>
      <c r="G227" s="168" t="s">
        <v>107</v>
      </c>
      <c r="H227" s="169" t="s">
        <v>129</v>
      </c>
      <c r="I227" s="399"/>
      <c r="J227" s="57">
        <v>43201</v>
      </c>
      <c r="K227" s="56" t="s">
        <v>18</v>
      </c>
      <c r="L227" s="56" t="s">
        <v>18</v>
      </c>
      <c r="M227" s="60" t="s">
        <v>20968</v>
      </c>
      <c r="N227" s="56" t="s">
        <v>20969</v>
      </c>
      <c r="O227" s="56" t="s">
        <v>33</v>
      </c>
      <c r="P227" s="56" t="s">
        <v>20970</v>
      </c>
      <c r="Q227" s="56" t="s">
        <v>17</v>
      </c>
      <c r="R227" s="353">
        <v>43164</v>
      </c>
      <c r="S227" s="61"/>
      <c r="T227" s="61"/>
      <c r="U227" s="400"/>
      <c r="V227" s="66"/>
      <c r="W227" s="66"/>
      <c r="X227" s="400" t="s">
        <v>108</v>
      </c>
      <c r="Y227" s="56" t="s">
        <v>108</v>
      </c>
      <c r="Z227" s="56" t="s">
        <v>18</v>
      </c>
      <c r="AA227" s="57">
        <v>43173</v>
      </c>
      <c r="AB227" s="75"/>
      <c r="AC227" s="64" t="s">
        <v>20971</v>
      </c>
      <c r="AD227" s="65" t="s">
        <v>79</v>
      </c>
      <c r="AE227" s="96"/>
      <c r="AF227" s="66"/>
      <c r="AG227" s="66"/>
      <c r="AH227" s="67" t="str">
        <v>Feb</v>
      </c>
      <c r="AI227" s="68" t="str">
        <v>Mar</v>
      </c>
      <c r="AJ227" s="69">
        <f t="shared" si="0"/>
        <v>14</v>
      </c>
      <c r="AK227" s="70">
        <f t="shared" si="1"/>
        <v>43189</v>
      </c>
      <c r="AL227" s="71">
        <f t="shared" ca="1" si="2"/>
        <v>-770</v>
      </c>
      <c r="AM227" s="71" t="str">
        <v>2018</v>
      </c>
      <c r="AN227" s="70">
        <f t="shared" si="3"/>
        <v>43169</v>
      </c>
      <c r="AO227" s="70" t="s">
        <v>121</v>
      </c>
    </row>
    <row r="228" spans="1:41" ht="14.4">
      <c r="A228" s="179" t="s">
        <v>20972</v>
      </c>
      <c r="B228" s="56" t="s">
        <v>89</v>
      </c>
      <c r="C228" s="57">
        <v>43287</v>
      </c>
      <c r="D228" s="56" t="s">
        <v>1027</v>
      </c>
      <c r="E228" s="56" t="s">
        <v>112</v>
      </c>
      <c r="F228" s="168" t="s">
        <v>106</v>
      </c>
      <c r="G228" s="168" t="s">
        <v>113</v>
      </c>
      <c r="H228" s="169" t="s">
        <v>112</v>
      </c>
      <c r="I228" s="399"/>
      <c r="J228" s="57">
        <v>43318</v>
      </c>
      <c r="K228" s="56" t="s">
        <v>18</v>
      </c>
      <c r="L228" s="56" t="s">
        <v>14</v>
      </c>
      <c r="M228" s="60" t="s">
        <v>20973</v>
      </c>
      <c r="N228" s="56" t="s">
        <v>20974</v>
      </c>
      <c r="O228" s="56" t="s">
        <v>44</v>
      </c>
      <c r="P228" s="56" t="s">
        <v>20975</v>
      </c>
      <c r="Q228" s="56" t="s">
        <v>116</v>
      </c>
      <c r="R228" s="353">
        <v>43318</v>
      </c>
      <c r="S228" s="61"/>
      <c r="T228" s="61"/>
      <c r="U228" s="402"/>
      <c r="V228" s="66"/>
      <c r="W228" s="66"/>
      <c r="X228" s="402"/>
      <c r="Y228" s="61"/>
      <c r="Z228" s="61"/>
      <c r="AA228" s="57">
        <v>43292</v>
      </c>
      <c r="AB228" s="75"/>
      <c r="AC228" s="95"/>
      <c r="AD228" s="56" t="s">
        <v>118</v>
      </c>
      <c r="AE228" s="56"/>
      <c r="AF228" s="61"/>
      <c r="AG228" s="61"/>
      <c r="AH228" s="67" t="str">
        <v>Jul</v>
      </c>
      <c r="AI228" s="68" t="str">
        <v>Jul</v>
      </c>
      <c r="AJ228" s="69">
        <f t="shared" si="0"/>
        <v>5</v>
      </c>
      <c r="AK228" s="70">
        <f t="shared" si="1"/>
        <v>43317</v>
      </c>
      <c r="AL228" s="71">
        <f t="shared" ca="1" si="2"/>
        <v>-642</v>
      </c>
      <c r="AM228" s="71" t="str">
        <v>2018</v>
      </c>
      <c r="AN228" s="70">
        <f t="shared" si="3"/>
        <v>43297</v>
      </c>
      <c r="AO228" s="70" t="s">
        <v>121</v>
      </c>
    </row>
    <row r="229" spans="1:41" ht="14.4">
      <c r="A229" s="179" t="s">
        <v>20976</v>
      </c>
      <c r="B229" s="56" t="s">
        <v>89</v>
      </c>
      <c r="C229" s="57">
        <v>43287</v>
      </c>
      <c r="D229" s="56" t="s">
        <v>1027</v>
      </c>
      <c r="E229" s="56" t="s">
        <v>112</v>
      </c>
      <c r="F229" s="168" t="s">
        <v>106</v>
      </c>
      <c r="G229" s="168" t="s">
        <v>113</v>
      </c>
      <c r="H229" s="169" t="s">
        <v>112</v>
      </c>
      <c r="I229" s="399"/>
      <c r="J229" s="57">
        <v>43318</v>
      </c>
      <c r="K229" s="56" t="s">
        <v>18</v>
      </c>
      <c r="L229" s="56" t="s">
        <v>14</v>
      </c>
      <c r="M229" s="60" t="s">
        <v>20977</v>
      </c>
      <c r="N229" s="56" t="s">
        <v>20978</v>
      </c>
      <c r="O229" s="56" t="s">
        <v>16</v>
      </c>
      <c r="P229" s="56" t="s">
        <v>20979</v>
      </c>
      <c r="Q229" s="56" t="s">
        <v>116</v>
      </c>
      <c r="R229" s="353">
        <v>43318</v>
      </c>
      <c r="S229" s="61"/>
      <c r="T229" s="61"/>
      <c r="U229" s="402"/>
      <c r="V229" s="66"/>
      <c r="W229" s="66"/>
      <c r="X229" s="402"/>
      <c r="Y229" s="61"/>
      <c r="Z229" s="56" t="s">
        <v>14</v>
      </c>
      <c r="AA229" s="57">
        <v>43291</v>
      </c>
      <c r="AB229" s="75"/>
      <c r="AC229" s="64" t="s">
        <v>257</v>
      </c>
      <c r="AD229" s="56" t="s">
        <v>118</v>
      </c>
      <c r="AE229" s="56"/>
      <c r="AF229" s="61"/>
      <c r="AG229" s="61"/>
      <c r="AH229" s="67" t="str">
        <v>Jul</v>
      </c>
      <c r="AI229" s="68" t="str">
        <v>Jul</v>
      </c>
      <c r="AJ229" s="69">
        <f t="shared" si="0"/>
        <v>4</v>
      </c>
      <c r="AK229" s="70">
        <f t="shared" si="1"/>
        <v>43317</v>
      </c>
      <c r="AL229" s="71">
        <f t="shared" ca="1" si="2"/>
        <v>-642</v>
      </c>
      <c r="AM229" s="71" t="str">
        <v>2018</v>
      </c>
      <c r="AN229" s="70">
        <f t="shared" si="3"/>
        <v>43297</v>
      </c>
      <c r="AO229" s="70" t="s">
        <v>121</v>
      </c>
    </row>
    <row r="230" spans="1:41" ht="14.4">
      <c r="A230" s="179" t="s">
        <v>20980</v>
      </c>
      <c r="B230" s="56" t="s">
        <v>89</v>
      </c>
      <c r="C230" s="57">
        <v>43154</v>
      </c>
      <c r="D230" s="56" t="s">
        <v>90</v>
      </c>
      <c r="E230" s="56" t="s">
        <v>12</v>
      </c>
      <c r="F230" s="168" t="s">
        <v>106</v>
      </c>
      <c r="G230" s="168" t="s">
        <v>107</v>
      </c>
      <c r="H230" s="169" t="s">
        <v>12</v>
      </c>
      <c r="I230" s="404"/>
      <c r="J230" s="59"/>
      <c r="K230" s="61"/>
      <c r="L230" s="61"/>
      <c r="M230" s="60" t="s">
        <v>20981</v>
      </c>
      <c r="N230" s="61"/>
      <c r="O230" s="56" t="s">
        <v>1143</v>
      </c>
      <c r="P230" s="56" t="s">
        <v>20982</v>
      </c>
      <c r="Q230" s="56" t="s">
        <v>17</v>
      </c>
      <c r="R230" s="353">
        <v>43154</v>
      </c>
      <c r="S230" s="61"/>
      <c r="T230" s="61"/>
      <c r="U230" s="400"/>
      <c r="V230" s="66"/>
      <c r="W230" s="66"/>
      <c r="X230" s="400" t="s">
        <v>108</v>
      </c>
      <c r="Y230" s="61"/>
      <c r="Z230" s="56" t="s">
        <v>18</v>
      </c>
      <c r="AA230" s="57">
        <v>43164</v>
      </c>
      <c r="AB230" s="75"/>
      <c r="AC230" s="64" t="s">
        <v>20983</v>
      </c>
      <c r="AD230" s="65" t="s">
        <v>79</v>
      </c>
      <c r="AE230" s="65"/>
      <c r="AF230" s="66"/>
      <c r="AG230" s="66"/>
      <c r="AH230" s="67" t="str">
        <v>Feb</v>
      </c>
      <c r="AI230" s="68" t="str">
        <v>Mar</v>
      </c>
      <c r="AJ230" s="69">
        <f t="shared" si="0"/>
        <v>10</v>
      </c>
      <c r="AK230" s="70">
        <f t="shared" si="1"/>
        <v>43184</v>
      </c>
      <c r="AL230" s="71">
        <f t="shared" ca="1" si="2"/>
        <v>-775</v>
      </c>
      <c r="AM230" s="71" t="str">
        <v>2018</v>
      </c>
      <c r="AN230" s="70">
        <f t="shared" si="3"/>
        <v>43164</v>
      </c>
      <c r="AO230" s="70" t="s">
        <v>121</v>
      </c>
    </row>
    <row r="231" spans="1:41" ht="14.4">
      <c r="A231" s="179" t="s">
        <v>20984</v>
      </c>
      <c r="B231" s="56" t="s">
        <v>89</v>
      </c>
      <c r="C231" s="57">
        <v>43255</v>
      </c>
      <c r="D231" s="56" t="s">
        <v>1027</v>
      </c>
      <c r="E231" s="56" t="s">
        <v>112</v>
      </c>
      <c r="F231" s="168" t="s">
        <v>106</v>
      </c>
      <c r="G231" s="168" t="s">
        <v>113</v>
      </c>
      <c r="H231" s="169" t="s">
        <v>112</v>
      </c>
      <c r="I231" s="399"/>
      <c r="J231" s="57">
        <v>43285</v>
      </c>
      <c r="K231" s="56" t="s">
        <v>18</v>
      </c>
      <c r="L231" s="56" t="s">
        <v>14</v>
      </c>
      <c r="M231" s="60" t="s">
        <v>5139</v>
      </c>
      <c r="N231" s="56" t="s">
        <v>20985</v>
      </c>
      <c r="O231" s="61"/>
      <c r="P231" s="56" t="s">
        <v>20986</v>
      </c>
      <c r="Q231" s="56" t="s">
        <v>116</v>
      </c>
      <c r="R231" s="83">
        <v>43317</v>
      </c>
      <c r="S231" s="56" t="s">
        <v>108</v>
      </c>
      <c r="T231" s="56" t="s">
        <v>108</v>
      </c>
      <c r="U231" s="402"/>
      <c r="V231" s="66"/>
      <c r="W231" s="66"/>
      <c r="X231" s="402"/>
      <c r="Y231" s="61"/>
      <c r="Z231" s="56" t="s">
        <v>14</v>
      </c>
      <c r="AA231" s="57">
        <v>43291</v>
      </c>
      <c r="AB231" s="75"/>
      <c r="AC231" s="64" t="s">
        <v>3956</v>
      </c>
      <c r="AD231" s="56" t="s">
        <v>224</v>
      </c>
      <c r="AE231" s="56"/>
      <c r="AF231" s="61"/>
      <c r="AG231" s="61"/>
      <c r="AH231" s="67" t="str">
        <v>Jun</v>
      </c>
      <c r="AI231" s="68" t="str">
        <v>Jul</v>
      </c>
      <c r="AJ231" s="69">
        <f t="shared" si="0"/>
        <v>36</v>
      </c>
      <c r="AK231" s="70">
        <f t="shared" si="1"/>
        <v>43285</v>
      </c>
      <c r="AL231" s="71">
        <f t="shared" ca="1" si="2"/>
        <v>-674</v>
      </c>
      <c r="AM231" s="71" t="str">
        <v>2018</v>
      </c>
      <c r="AN231" s="70">
        <f t="shared" si="3"/>
        <v>43265</v>
      </c>
      <c r="AO231" s="70" t="s">
        <v>121</v>
      </c>
    </row>
    <row r="232" spans="1:41" ht="14.4">
      <c r="A232" s="179" t="s">
        <v>20987</v>
      </c>
      <c r="B232" s="56" t="s">
        <v>89</v>
      </c>
      <c r="C232" s="57">
        <v>43286</v>
      </c>
      <c r="D232" s="56" t="s">
        <v>1027</v>
      </c>
      <c r="E232" s="56" t="s">
        <v>112</v>
      </c>
      <c r="F232" s="168" t="s">
        <v>106</v>
      </c>
      <c r="G232" s="168" t="s">
        <v>113</v>
      </c>
      <c r="H232" s="169" t="s">
        <v>112</v>
      </c>
      <c r="I232" s="399"/>
      <c r="J232" s="57">
        <v>43317</v>
      </c>
      <c r="K232" s="56" t="s">
        <v>18</v>
      </c>
      <c r="L232" s="56" t="s">
        <v>18</v>
      </c>
      <c r="M232" s="60" t="s">
        <v>20988</v>
      </c>
      <c r="N232" s="56" t="s">
        <v>20989</v>
      </c>
      <c r="O232" s="56" t="s">
        <v>249</v>
      </c>
      <c r="P232" s="56" t="s">
        <v>20990</v>
      </c>
      <c r="Q232" s="56" t="s">
        <v>116</v>
      </c>
      <c r="R232" s="353">
        <v>43286</v>
      </c>
      <c r="S232" s="61"/>
      <c r="T232" s="61"/>
      <c r="U232" s="402"/>
      <c r="V232" s="66"/>
      <c r="W232" s="66"/>
      <c r="X232" s="402"/>
      <c r="Y232" s="61"/>
      <c r="Z232" s="56" t="s">
        <v>14</v>
      </c>
      <c r="AA232" s="57">
        <v>43287</v>
      </c>
      <c r="AB232" s="75"/>
      <c r="AC232" s="64" t="s">
        <v>257</v>
      </c>
      <c r="AD232" s="56" t="s">
        <v>118</v>
      </c>
      <c r="AE232" s="61"/>
      <c r="AF232" s="61"/>
      <c r="AG232" s="61"/>
      <c r="AH232" s="67" t="str">
        <v>Jul</v>
      </c>
      <c r="AI232" s="68" t="str">
        <v>Jul</v>
      </c>
      <c r="AJ232" s="69">
        <f t="shared" si="0"/>
        <v>1</v>
      </c>
      <c r="AK232" s="70">
        <f t="shared" si="1"/>
        <v>43316</v>
      </c>
      <c r="AL232" s="71">
        <f t="shared" ca="1" si="2"/>
        <v>-643</v>
      </c>
      <c r="AM232" s="71" t="str">
        <v>2018</v>
      </c>
      <c r="AN232" s="70">
        <f t="shared" si="3"/>
        <v>43296</v>
      </c>
      <c r="AO232" s="70" t="s">
        <v>121</v>
      </c>
    </row>
    <row r="233" spans="1:41" ht="14.4">
      <c r="A233" s="179" t="s">
        <v>20991</v>
      </c>
      <c r="B233" s="56" t="s">
        <v>89</v>
      </c>
      <c r="C233" s="57">
        <v>43130</v>
      </c>
      <c r="D233" s="56" t="s">
        <v>90</v>
      </c>
      <c r="E233" s="56" t="s">
        <v>129</v>
      </c>
      <c r="F233" s="168" t="s">
        <v>106</v>
      </c>
      <c r="G233" s="168" t="s">
        <v>107</v>
      </c>
      <c r="H233" s="169" t="s">
        <v>129</v>
      </c>
      <c r="I233" s="399"/>
      <c r="J233" s="57">
        <v>43160</v>
      </c>
      <c r="K233" s="56" t="s">
        <v>18</v>
      </c>
      <c r="L233" s="56" t="s">
        <v>18</v>
      </c>
      <c r="M233" s="60" t="s">
        <v>1723</v>
      </c>
      <c r="N233" s="56" t="s">
        <v>20992</v>
      </c>
      <c r="O233" s="61"/>
      <c r="P233" s="56" t="s">
        <v>20993</v>
      </c>
      <c r="Q233" s="56" t="s">
        <v>17</v>
      </c>
      <c r="R233" s="353">
        <v>43137</v>
      </c>
      <c r="S233" s="61"/>
      <c r="T233" s="61"/>
      <c r="U233" s="400"/>
      <c r="V233" s="66"/>
      <c r="W233" s="66"/>
      <c r="X233" s="400" t="s">
        <v>108</v>
      </c>
      <c r="Y233" s="61"/>
      <c r="Z233" s="56" t="s">
        <v>18</v>
      </c>
      <c r="AA233" s="57">
        <v>43140</v>
      </c>
      <c r="AB233" s="75"/>
      <c r="AC233" s="64" t="s">
        <v>20994</v>
      </c>
      <c r="AD233" s="65" t="s">
        <v>79</v>
      </c>
      <c r="AE233" s="96"/>
      <c r="AF233" s="66"/>
      <c r="AG233" s="66"/>
      <c r="AH233" s="67" t="str">
        <v>Jan</v>
      </c>
      <c r="AI233" s="68" t="str">
        <v>Feb</v>
      </c>
      <c r="AJ233" s="69">
        <f t="shared" si="0"/>
        <v>10</v>
      </c>
      <c r="AK233" s="70">
        <f t="shared" si="1"/>
        <v>43160</v>
      </c>
      <c r="AL233" s="71">
        <f t="shared" ca="1" si="2"/>
        <v>-799</v>
      </c>
      <c r="AM233" s="71" t="str">
        <v>2018</v>
      </c>
      <c r="AN233" s="70">
        <f t="shared" si="3"/>
        <v>43140</v>
      </c>
      <c r="AO233" s="70" t="s">
        <v>121</v>
      </c>
    </row>
    <row r="234" spans="1:41" ht="14.4">
      <c r="A234" s="179" t="s">
        <v>20995</v>
      </c>
      <c r="B234" s="56" t="s">
        <v>89</v>
      </c>
      <c r="C234" s="57">
        <v>43283</v>
      </c>
      <c r="D234" s="56" t="s">
        <v>90</v>
      </c>
      <c r="E234" s="56" t="s">
        <v>112</v>
      </c>
      <c r="F234" s="168" t="s">
        <v>106</v>
      </c>
      <c r="G234" s="168" t="s">
        <v>113</v>
      </c>
      <c r="H234" s="169" t="s">
        <v>112</v>
      </c>
      <c r="I234" s="399"/>
      <c r="J234" s="57">
        <v>43314</v>
      </c>
      <c r="K234" s="56" t="s">
        <v>18</v>
      </c>
      <c r="L234" s="56" t="s">
        <v>18</v>
      </c>
      <c r="M234" s="60" t="s">
        <v>20996</v>
      </c>
      <c r="N234" s="56" t="s">
        <v>20997</v>
      </c>
      <c r="O234" s="56" t="s">
        <v>27</v>
      </c>
      <c r="P234" s="56" t="s">
        <v>20998</v>
      </c>
      <c r="Q234" s="56" t="s">
        <v>116</v>
      </c>
      <c r="R234" s="353">
        <v>43345</v>
      </c>
      <c r="S234" s="61"/>
      <c r="T234" s="61"/>
      <c r="U234" s="402"/>
      <c r="V234" s="66"/>
      <c r="W234" s="66"/>
      <c r="X234" s="402"/>
      <c r="Y234" s="56" t="s">
        <v>108</v>
      </c>
      <c r="Z234" s="56" t="s">
        <v>14</v>
      </c>
      <c r="AA234" s="57">
        <v>43345</v>
      </c>
      <c r="AB234" s="75"/>
      <c r="AC234" s="64" t="s">
        <v>257</v>
      </c>
      <c r="AD234" s="56" t="s">
        <v>118</v>
      </c>
      <c r="AE234" s="56" t="s">
        <v>118</v>
      </c>
      <c r="AF234" s="56" t="s">
        <v>14</v>
      </c>
      <c r="AG234" s="56" t="s">
        <v>14</v>
      </c>
      <c r="AH234" s="67" t="str">
        <v>Jul</v>
      </c>
      <c r="AI234" s="68" t="str">
        <v>Sep</v>
      </c>
      <c r="AJ234" s="69">
        <f t="shared" si="0"/>
        <v>62</v>
      </c>
      <c r="AK234" s="70">
        <f t="shared" si="1"/>
        <v>43313</v>
      </c>
      <c r="AL234" s="71">
        <f t="shared" ca="1" si="2"/>
        <v>-646</v>
      </c>
      <c r="AM234" s="71" t="str">
        <v>2018</v>
      </c>
      <c r="AN234" s="70">
        <f t="shared" si="3"/>
        <v>43293</v>
      </c>
      <c r="AO234" s="70" t="s">
        <v>121</v>
      </c>
    </row>
    <row r="235" spans="1:41" ht="14.4">
      <c r="A235" s="179" t="s">
        <v>20999</v>
      </c>
      <c r="B235" s="56" t="s">
        <v>89</v>
      </c>
      <c r="C235" s="57">
        <v>43281</v>
      </c>
      <c r="D235" s="56" t="s">
        <v>1027</v>
      </c>
      <c r="E235" s="56" t="s">
        <v>112</v>
      </c>
      <c r="F235" s="168" t="s">
        <v>106</v>
      </c>
      <c r="G235" s="168" t="s">
        <v>113</v>
      </c>
      <c r="H235" s="169" t="s">
        <v>112</v>
      </c>
      <c r="I235" s="399"/>
      <c r="J235" s="57">
        <v>43294</v>
      </c>
      <c r="K235" s="56" t="s">
        <v>18</v>
      </c>
      <c r="L235" s="56" t="s">
        <v>18</v>
      </c>
      <c r="M235" s="60" t="s">
        <v>1677</v>
      </c>
      <c r="N235" s="56" t="s">
        <v>21000</v>
      </c>
      <c r="O235" s="56" t="s">
        <v>22</v>
      </c>
      <c r="P235" s="56" t="s">
        <v>12562</v>
      </c>
      <c r="Q235" s="56" t="s">
        <v>116</v>
      </c>
      <c r="R235" s="353">
        <v>43342</v>
      </c>
      <c r="S235" s="61"/>
      <c r="T235" s="61"/>
      <c r="U235" s="400">
        <v>43286</v>
      </c>
      <c r="V235" s="56"/>
      <c r="W235" s="62">
        <v>39</v>
      </c>
      <c r="X235" s="400">
        <v>43297</v>
      </c>
      <c r="Y235" s="61"/>
      <c r="Z235" s="56" t="s">
        <v>18</v>
      </c>
      <c r="AA235" s="57">
        <v>43297</v>
      </c>
      <c r="AB235" s="75"/>
      <c r="AC235" s="95"/>
      <c r="AD235" s="56" t="s">
        <v>79</v>
      </c>
      <c r="AE235" s="61"/>
      <c r="AF235" s="61"/>
      <c r="AG235" s="61"/>
      <c r="AH235" s="67" t="str">
        <v>Jun</v>
      </c>
      <c r="AI235" s="68" t="str">
        <v>Jul</v>
      </c>
      <c r="AJ235" s="69">
        <f t="shared" si="0"/>
        <v>16</v>
      </c>
      <c r="AK235" s="70">
        <f t="shared" si="1"/>
        <v>43311</v>
      </c>
      <c r="AL235" s="71">
        <f t="shared" ca="1" si="2"/>
        <v>-648</v>
      </c>
      <c r="AM235" s="71" t="str">
        <v>2018</v>
      </c>
      <c r="AN235" s="70">
        <f t="shared" si="3"/>
        <v>43291</v>
      </c>
      <c r="AO235" s="70" t="s">
        <v>121</v>
      </c>
    </row>
    <row r="236" spans="1:41" ht="14.4">
      <c r="A236" s="179" t="s">
        <v>21001</v>
      </c>
      <c r="B236" s="56" t="s">
        <v>89</v>
      </c>
      <c r="C236" s="57">
        <v>43279</v>
      </c>
      <c r="D236" s="56" t="s">
        <v>90</v>
      </c>
      <c r="E236" s="56" t="s">
        <v>112</v>
      </c>
      <c r="F236" s="168" t="s">
        <v>106</v>
      </c>
      <c r="G236" s="168" t="s">
        <v>113</v>
      </c>
      <c r="H236" s="169" t="s">
        <v>112</v>
      </c>
      <c r="I236" s="399"/>
      <c r="J236" s="57">
        <v>43309</v>
      </c>
      <c r="K236" s="56" t="s">
        <v>18</v>
      </c>
      <c r="L236" s="56" t="s">
        <v>14</v>
      </c>
      <c r="M236" s="60" t="s">
        <v>5139</v>
      </c>
      <c r="N236" s="56" t="s">
        <v>3340</v>
      </c>
      <c r="O236" s="56" t="s">
        <v>249</v>
      </c>
      <c r="P236" s="56" t="s">
        <v>3341</v>
      </c>
      <c r="Q236" s="56" t="s">
        <v>116</v>
      </c>
      <c r="R236" s="353">
        <v>43284</v>
      </c>
      <c r="S236" s="61"/>
      <c r="T236" s="61"/>
      <c r="U236" s="402"/>
      <c r="V236" s="66"/>
      <c r="W236" s="66"/>
      <c r="X236" s="402"/>
      <c r="Y236" s="61"/>
      <c r="Z236" s="56" t="s">
        <v>14</v>
      </c>
      <c r="AA236" s="57">
        <v>43284</v>
      </c>
      <c r="AB236" s="75"/>
      <c r="AC236" s="64" t="s">
        <v>257</v>
      </c>
      <c r="AD236" s="56" t="s">
        <v>118</v>
      </c>
      <c r="AE236" s="61"/>
      <c r="AF236" s="61"/>
      <c r="AG236" s="61"/>
      <c r="AH236" s="67" t="str">
        <v>Jun</v>
      </c>
      <c r="AI236" s="68" t="str">
        <v>Jul</v>
      </c>
      <c r="AJ236" s="69">
        <f t="shared" si="0"/>
        <v>5</v>
      </c>
      <c r="AK236" s="70">
        <f t="shared" si="1"/>
        <v>43309</v>
      </c>
      <c r="AL236" s="71">
        <f t="shared" ca="1" si="2"/>
        <v>-650</v>
      </c>
      <c r="AM236" s="71" t="str">
        <v>2018</v>
      </c>
      <c r="AN236" s="70">
        <f t="shared" si="3"/>
        <v>43289</v>
      </c>
      <c r="AO236" s="70" t="s">
        <v>121</v>
      </c>
    </row>
    <row r="237" spans="1:41" ht="14.4">
      <c r="A237" s="179" t="s">
        <v>21002</v>
      </c>
      <c r="B237" s="56" t="s">
        <v>89</v>
      </c>
      <c r="C237" s="57">
        <v>43110</v>
      </c>
      <c r="D237" s="56" t="s">
        <v>131</v>
      </c>
      <c r="E237" s="56" t="s">
        <v>129</v>
      </c>
      <c r="F237" s="168" t="s">
        <v>106</v>
      </c>
      <c r="G237" s="168" t="s">
        <v>107</v>
      </c>
      <c r="H237" s="169" t="s">
        <v>129</v>
      </c>
      <c r="I237" s="399"/>
      <c r="J237" s="57">
        <v>43152</v>
      </c>
      <c r="K237" s="56" t="s">
        <v>18</v>
      </c>
      <c r="L237" s="56" t="s">
        <v>14</v>
      </c>
      <c r="M237" s="60" t="s">
        <v>21003</v>
      </c>
      <c r="N237" s="56" t="s">
        <v>21004</v>
      </c>
      <c r="O237" s="56" t="s">
        <v>249</v>
      </c>
      <c r="P237" s="56" t="s">
        <v>21005</v>
      </c>
      <c r="Q237" s="56" t="s">
        <v>17</v>
      </c>
      <c r="R237" s="104">
        <v>43125</v>
      </c>
      <c r="S237" s="61"/>
      <c r="T237" s="56" t="s">
        <v>14</v>
      </c>
      <c r="U237" s="400"/>
      <c r="V237" s="66"/>
      <c r="W237" s="66"/>
      <c r="X237" s="400"/>
      <c r="Y237" s="61"/>
      <c r="Z237" s="56" t="s">
        <v>14</v>
      </c>
      <c r="AA237" s="57">
        <v>43125</v>
      </c>
      <c r="AB237" s="75"/>
      <c r="AC237" s="64" t="s">
        <v>21006</v>
      </c>
      <c r="AD237" s="65" t="s">
        <v>118</v>
      </c>
      <c r="AE237" s="96"/>
      <c r="AF237" s="66"/>
      <c r="AG237" s="66"/>
      <c r="AH237" s="67" t="str">
        <v>Jan</v>
      </c>
      <c r="AI237" s="68" t="str">
        <v>Jan</v>
      </c>
      <c r="AJ237" s="69">
        <f t="shared" si="0"/>
        <v>15</v>
      </c>
      <c r="AK237" s="70">
        <f t="shared" si="1"/>
        <v>43140</v>
      </c>
      <c r="AL237" s="71">
        <f t="shared" ca="1" si="2"/>
        <v>-819</v>
      </c>
      <c r="AM237" s="71" t="str">
        <v>2018</v>
      </c>
      <c r="AN237" s="70">
        <f t="shared" si="3"/>
        <v>43120</v>
      </c>
      <c r="AO237" s="70" t="s">
        <v>121</v>
      </c>
    </row>
    <row r="238" spans="1:41" ht="14.4">
      <c r="A238" s="179" t="s">
        <v>21007</v>
      </c>
      <c r="B238" s="56" t="s">
        <v>89</v>
      </c>
      <c r="C238" s="57">
        <v>43279</v>
      </c>
      <c r="D238" s="56" t="s">
        <v>90</v>
      </c>
      <c r="E238" s="56" t="s">
        <v>112</v>
      </c>
      <c r="F238" s="168" t="s">
        <v>106</v>
      </c>
      <c r="G238" s="168" t="s">
        <v>113</v>
      </c>
      <c r="H238" s="169" t="s">
        <v>112</v>
      </c>
      <c r="I238" s="399"/>
      <c r="J238" s="57">
        <v>43309</v>
      </c>
      <c r="K238" s="56" t="s">
        <v>18</v>
      </c>
      <c r="L238" s="56" t="s">
        <v>14</v>
      </c>
      <c r="M238" s="60" t="s">
        <v>745</v>
      </c>
      <c r="N238" s="56" t="s">
        <v>21008</v>
      </c>
      <c r="O238" s="61"/>
      <c r="P238" s="56" t="s">
        <v>498</v>
      </c>
      <c r="Q238" s="56" t="s">
        <v>116</v>
      </c>
      <c r="R238" s="353">
        <v>43284</v>
      </c>
      <c r="S238" s="61"/>
      <c r="T238" s="61"/>
      <c r="U238" s="402"/>
      <c r="V238" s="66"/>
      <c r="W238" s="66"/>
      <c r="X238" s="402"/>
      <c r="Y238" s="61"/>
      <c r="Z238" s="56" t="s">
        <v>14</v>
      </c>
      <c r="AA238" s="57">
        <v>43284</v>
      </c>
      <c r="AB238" s="75"/>
      <c r="AC238" s="64" t="s">
        <v>257</v>
      </c>
      <c r="AD238" s="56" t="s">
        <v>118</v>
      </c>
      <c r="AE238" s="61"/>
      <c r="AF238" s="61"/>
      <c r="AG238" s="61"/>
      <c r="AH238" s="67" t="str">
        <v>Jun</v>
      </c>
      <c r="AI238" s="68" t="str">
        <v>Jul</v>
      </c>
      <c r="AJ238" s="69">
        <f t="shared" si="0"/>
        <v>5</v>
      </c>
      <c r="AK238" s="70">
        <f t="shared" si="1"/>
        <v>43309</v>
      </c>
      <c r="AL238" s="71">
        <f t="shared" ca="1" si="2"/>
        <v>-650</v>
      </c>
      <c r="AM238" s="71" t="str">
        <v>2018</v>
      </c>
      <c r="AN238" s="70">
        <f t="shared" si="3"/>
        <v>43289</v>
      </c>
      <c r="AO238" s="70" t="s">
        <v>121</v>
      </c>
    </row>
    <row r="239" spans="1:41" ht="14.4">
      <c r="A239" s="179" t="s">
        <v>21009</v>
      </c>
      <c r="B239" s="56" t="s">
        <v>89</v>
      </c>
      <c r="C239" s="57">
        <v>43111</v>
      </c>
      <c r="D239" s="56" t="s">
        <v>90</v>
      </c>
      <c r="E239" s="56" t="s">
        <v>129</v>
      </c>
      <c r="F239" s="168" t="s">
        <v>106</v>
      </c>
      <c r="G239" s="168" t="s">
        <v>107</v>
      </c>
      <c r="H239" s="169" t="s">
        <v>129</v>
      </c>
      <c r="I239" s="399"/>
      <c r="J239" s="57">
        <v>43151</v>
      </c>
      <c r="K239" s="56" t="s">
        <v>18</v>
      </c>
      <c r="L239" s="56" t="s">
        <v>14</v>
      </c>
      <c r="M239" s="60" t="s">
        <v>21010</v>
      </c>
      <c r="N239" s="61"/>
      <c r="O239" s="56" t="s">
        <v>13</v>
      </c>
      <c r="P239" s="61"/>
      <c r="Q239" s="56" t="s">
        <v>28</v>
      </c>
      <c r="R239" s="104">
        <v>43125</v>
      </c>
      <c r="S239" s="61"/>
      <c r="T239" s="56" t="s">
        <v>14</v>
      </c>
      <c r="U239" s="400"/>
      <c r="V239" s="66"/>
      <c r="W239" s="66"/>
      <c r="X239" s="400" t="s">
        <v>108</v>
      </c>
      <c r="Y239" s="61"/>
      <c r="Z239" s="56" t="s">
        <v>18</v>
      </c>
      <c r="AA239" s="57">
        <v>43131</v>
      </c>
      <c r="AB239" s="75"/>
      <c r="AC239" s="64" t="s">
        <v>21006</v>
      </c>
      <c r="AD239" s="65" t="s">
        <v>179</v>
      </c>
      <c r="AE239" s="96"/>
      <c r="AF239" s="66"/>
      <c r="AG239" s="66"/>
      <c r="AH239" s="67" t="str">
        <v>Jan</v>
      </c>
      <c r="AI239" s="68" t="str">
        <v>Jan</v>
      </c>
      <c r="AJ239" s="69">
        <f t="shared" si="0"/>
        <v>20</v>
      </c>
      <c r="AK239" s="70">
        <f t="shared" si="1"/>
        <v>43141</v>
      </c>
      <c r="AL239" s="71">
        <f t="shared" ca="1" si="2"/>
        <v>-818</v>
      </c>
      <c r="AM239" s="71" t="str">
        <v>2018</v>
      </c>
      <c r="AN239" s="70">
        <f t="shared" si="3"/>
        <v>43121</v>
      </c>
      <c r="AO239" s="70" t="s">
        <v>121</v>
      </c>
    </row>
    <row r="240" spans="1:41" ht="14.4">
      <c r="A240" s="179" t="s">
        <v>21011</v>
      </c>
      <c r="B240" s="56" t="s">
        <v>89</v>
      </c>
      <c r="C240" s="57">
        <v>43110</v>
      </c>
      <c r="D240" s="56" t="s">
        <v>90</v>
      </c>
      <c r="E240" s="56" t="s">
        <v>12</v>
      </c>
      <c r="F240" s="168" t="s">
        <v>106</v>
      </c>
      <c r="G240" s="168" t="s">
        <v>107</v>
      </c>
      <c r="H240" s="169" t="s">
        <v>12</v>
      </c>
      <c r="I240" s="404"/>
      <c r="J240" s="59"/>
      <c r="K240" s="56" t="s">
        <v>18</v>
      </c>
      <c r="L240" s="61"/>
      <c r="M240" s="60" t="s">
        <v>21012</v>
      </c>
      <c r="N240" s="56" t="s">
        <v>21013</v>
      </c>
      <c r="O240" s="61"/>
      <c r="P240" s="56" t="s">
        <v>21014</v>
      </c>
      <c r="Q240" s="56" t="s">
        <v>28</v>
      </c>
      <c r="R240" s="353">
        <v>43123</v>
      </c>
      <c r="S240" s="61"/>
      <c r="T240" s="61"/>
      <c r="U240" s="400"/>
      <c r="V240" s="66"/>
      <c r="W240" s="66"/>
      <c r="X240" s="400" t="s">
        <v>108</v>
      </c>
      <c r="Y240" s="61"/>
      <c r="Z240" s="56" t="s">
        <v>18</v>
      </c>
      <c r="AA240" s="57">
        <v>43137</v>
      </c>
      <c r="AB240" s="75"/>
      <c r="AC240" s="64" t="s">
        <v>21015</v>
      </c>
      <c r="AD240" s="56" t="s">
        <v>79</v>
      </c>
      <c r="AE240" s="56"/>
      <c r="AF240" s="61"/>
      <c r="AG240" s="61"/>
      <c r="AH240" s="67" t="str">
        <v>Jan</v>
      </c>
      <c r="AI240" s="68" t="str">
        <v>Feb</v>
      </c>
      <c r="AJ240" s="69">
        <f t="shared" si="0"/>
        <v>27</v>
      </c>
      <c r="AK240" s="70">
        <f t="shared" si="1"/>
        <v>43140</v>
      </c>
      <c r="AL240" s="71">
        <f t="shared" ca="1" si="2"/>
        <v>-819</v>
      </c>
      <c r="AM240" s="71" t="str">
        <v>2018</v>
      </c>
      <c r="AN240" s="70">
        <f t="shared" si="3"/>
        <v>43120</v>
      </c>
      <c r="AO240" s="70" t="s">
        <v>121</v>
      </c>
    </row>
    <row r="241" spans="1:41" ht="14.4">
      <c r="A241" s="179" t="s">
        <v>21016</v>
      </c>
      <c r="B241" s="56" t="s">
        <v>89</v>
      </c>
      <c r="C241" s="57">
        <v>43279</v>
      </c>
      <c r="D241" s="56" t="s">
        <v>90</v>
      </c>
      <c r="E241" s="56" t="s">
        <v>112</v>
      </c>
      <c r="F241" s="168" t="s">
        <v>106</v>
      </c>
      <c r="G241" s="168" t="s">
        <v>113</v>
      </c>
      <c r="H241" s="169" t="s">
        <v>112</v>
      </c>
      <c r="I241" s="399"/>
      <c r="J241" s="57">
        <v>43309</v>
      </c>
      <c r="K241" s="56" t="s">
        <v>18</v>
      </c>
      <c r="L241" s="56" t="s">
        <v>14</v>
      </c>
      <c r="M241" s="60" t="s">
        <v>21017</v>
      </c>
      <c r="N241" s="56" t="s">
        <v>21018</v>
      </c>
      <c r="O241" s="61"/>
      <c r="P241" s="56" t="s">
        <v>21019</v>
      </c>
      <c r="Q241" s="56" t="s">
        <v>116</v>
      </c>
      <c r="R241" s="353">
        <v>43284</v>
      </c>
      <c r="S241" s="61"/>
      <c r="T241" s="61"/>
      <c r="U241" s="402"/>
      <c r="V241" s="66"/>
      <c r="W241" s="66"/>
      <c r="X241" s="402"/>
      <c r="Y241" s="61"/>
      <c r="Z241" s="56" t="s">
        <v>14</v>
      </c>
      <c r="AA241" s="57">
        <v>43284</v>
      </c>
      <c r="AB241" s="75"/>
      <c r="AC241" s="64" t="s">
        <v>257</v>
      </c>
      <c r="AD241" s="56" t="s">
        <v>118</v>
      </c>
      <c r="AE241" s="56"/>
      <c r="AF241" s="61"/>
      <c r="AG241" s="61"/>
      <c r="AH241" s="67" t="str">
        <v>Jun</v>
      </c>
      <c r="AI241" s="68" t="str">
        <v>Jul</v>
      </c>
      <c r="AJ241" s="69">
        <f t="shared" si="0"/>
        <v>5</v>
      </c>
      <c r="AK241" s="70">
        <f t="shared" si="1"/>
        <v>43309</v>
      </c>
      <c r="AL241" s="71">
        <f t="shared" ca="1" si="2"/>
        <v>-650</v>
      </c>
      <c r="AM241" s="71" t="str">
        <v>2018</v>
      </c>
      <c r="AN241" s="70">
        <f t="shared" si="3"/>
        <v>43289</v>
      </c>
      <c r="AO241" s="70" t="s">
        <v>121</v>
      </c>
    </row>
    <row r="242" spans="1:41" ht="14.4">
      <c r="A242" s="179" t="s">
        <v>21020</v>
      </c>
      <c r="B242" s="56" t="s">
        <v>89</v>
      </c>
      <c r="C242" s="57">
        <v>43279</v>
      </c>
      <c r="D242" s="56" t="s">
        <v>1027</v>
      </c>
      <c r="E242" s="56" t="s">
        <v>112</v>
      </c>
      <c r="F242" s="58" t="s">
        <v>106</v>
      </c>
      <c r="G242" s="58" t="s">
        <v>113</v>
      </c>
      <c r="H242" s="56" t="s">
        <v>112</v>
      </c>
      <c r="I242" s="57"/>
      <c r="J242" s="57">
        <v>43309</v>
      </c>
      <c r="K242" s="56" t="s">
        <v>18</v>
      </c>
      <c r="L242" s="56" t="s">
        <v>14</v>
      </c>
      <c r="M242" s="60" t="s">
        <v>21021</v>
      </c>
      <c r="N242" s="56" t="s">
        <v>21022</v>
      </c>
      <c r="O242" s="56" t="s">
        <v>13</v>
      </c>
      <c r="P242" s="56" t="s">
        <v>21023</v>
      </c>
      <c r="Q242" s="56" t="s">
        <v>116</v>
      </c>
      <c r="R242" s="353">
        <v>43284</v>
      </c>
      <c r="S242" s="61"/>
      <c r="T242" s="61"/>
      <c r="U242" s="402"/>
      <c r="V242" s="66"/>
      <c r="W242" s="66"/>
      <c r="X242" s="402"/>
      <c r="Y242" s="61"/>
      <c r="Z242" s="56" t="s">
        <v>14</v>
      </c>
      <c r="AA242" s="57">
        <v>43284</v>
      </c>
      <c r="AB242" s="75"/>
      <c r="AC242" s="64" t="s">
        <v>21024</v>
      </c>
      <c r="AD242" s="56" t="s">
        <v>118</v>
      </c>
      <c r="AE242" s="56"/>
      <c r="AF242" s="61"/>
      <c r="AG242" s="61"/>
      <c r="AH242" s="67" t="str">
        <v>Jun</v>
      </c>
      <c r="AI242" s="68" t="str">
        <v>Jul</v>
      </c>
      <c r="AJ242" s="69">
        <f t="shared" si="0"/>
        <v>5</v>
      </c>
      <c r="AK242" s="70">
        <f t="shared" si="1"/>
        <v>43309</v>
      </c>
      <c r="AL242" s="71">
        <f t="shared" ca="1" si="2"/>
        <v>-650</v>
      </c>
      <c r="AM242" s="71" t="str">
        <v>2018</v>
      </c>
      <c r="AN242" s="70">
        <f t="shared" si="3"/>
        <v>43289</v>
      </c>
      <c r="AO242" s="70" t="s">
        <v>121</v>
      </c>
    </row>
    <row r="243" spans="1:41" ht="14.4">
      <c r="A243" s="179" t="s">
        <v>21025</v>
      </c>
      <c r="B243" s="56" t="s">
        <v>89</v>
      </c>
      <c r="C243" s="57">
        <v>43276</v>
      </c>
      <c r="D243" s="56" t="s">
        <v>1027</v>
      </c>
      <c r="E243" s="56" t="s">
        <v>112</v>
      </c>
      <c r="F243" s="58" t="s">
        <v>106</v>
      </c>
      <c r="G243" s="58" t="s">
        <v>113</v>
      </c>
      <c r="H243" s="56" t="s">
        <v>112</v>
      </c>
      <c r="I243" s="57"/>
      <c r="J243" s="57">
        <v>43306</v>
      </c>
      <c r="K243" s="56" t="s">
        <v>18</v>
      </c>
      <c r="L243" s="56" t="s">
        <v>14</v>
      </c>
      <c r="M243" s="60" t="s">
        <v>15294</v>
      </c>
      <c r="N243" s="56" t="s">
        <v>21026</v>
      </c>
      <c r="O243" s="56" t="s">
        <v>29</v>
      </c>
      <c r="P243" s="56" t="s">
        <v>21027</v>
      </c>
      <c r="Q243" s="56" t="s">
        <v>116</v>
      </c>
      <c r="R243" s="66"/>
      <c r="S243" s="61"/>
      <c r="T243" s="61"/>
      <c r="U243" s="402"/>
      <c r="V243" s="66"/>
      <c r="W243" s="66"/>
      <c r="X243" s="402"/>
      <c r="Y243" s="61"/>
      <c r="Z243" s="56" t="s">
        <v>14</v>
      </c>
      <c r="AA243" s="57">
        <v>43283</v>
      </c>
      <c r="AB243" s="75"/>
      <c r="AC243" s="64" t="s">
        <v>3090</v>
      </c>
      <c r="AD243" s="56" t="s">
        <v>118</v>
      </c>
      <c r="AE243" s="56"/>
      <c r="AF243" s="61"/>
      <c r="AG243" s="61"/>
      <c r="AH243" s="67" t="str">
        <v>Jun</v>
      </c>
      <c r="AI243" s="68" t="str">
        <v>Jul</v>
      </c>
      <c r="AJ243" s="69">
        <f t="shared" si="0"/>
        <v>7</v>
      </c>
      <c r="AK243" s="70">
        <f t="shared" si="1"/>
        <v>43306</v>
      </c>
      <c r="AL243" s="71">
        <f t="shared" ca="1" si="2"/>
        <v>-653</v>
      </c>
      <c r="AM243" s="71" t="str">
        <v>2018</v>
      </c>
      <c r="AN243" s="70">
        <f t="shared" si="3"/>
        <v>43286</v>
      </c>
      <c r="AO243" s="70" t="s">
        <v>123</v>
      </c>
    </row>
    <row r="244" spans="1:41" ht="14.4">
      <c r="A244" s="179" t="s">
        <v>21028</v>
      </c>
      <c r="B244" s="56" t="s">
        <v>89</v>
      </c>
      <c r="C244" s="57">
        <v>43276</v>
      </c>
      <c r="D244" s="56" t="s">
        <v>1027</v>
      </c>
      <c r="E244" s="56" t="s">
        <v>112</v>
      </c>
      <c r="F244" s="58" t="s">
        <v>106</v>
      </c>
      <c r="G244" s="58" t="s">
        <v>113</v>
      </c>
      <c r="H244" s="56" t="s">
        <v>112</v>
      </c>
      <c r="I244" s="57"/>
      <c r="J244" s="57">
        <v>43306</v>
      </c>
      <c r="K244" s="56" t="s">
        <v>18</v>
      </c>
      <c r="L244" s="56" t="s">
        <v>14</v>
      </c>
      <c r="M244" s="60" t="s">
        <v>21029</v>
      </c>
      <c r="N244" s="56" t="s">
        <v>21030</v>
      </c>
      <c r="O244" s="56" t="s">
        <v>271</v>
      </c>
      <c r="P244" s="56" t="s">
        <v>21031</v>
      </c>
      <c r="Q244" s="56" t="s">
        <v>116</v>
      </c>
      <c r="R244" s="353">
        <v>43277</v>
      </c>
      <c r="S244" s="61"/>
      <c r="T244" s="61"/>
      <c r="U244" s="402"/>
      <c r="V244" s="66"/>
      <c r="W244" s="66"/>
      <c r="X244" s="402"/>
      <c r="Y244" s="61"/>
      <c r="Z244" s="56" t="s">
        <v>14</v>
      </c>
      <c r="AA244" s="57">
        <v>43277</v>
      </c>
      <c r="AB244" s="75"/>
      <c r="AC244" s="64" t="s">
        <v>257</v>
      </c>
      <c r="AD244" s="56" t="s">
        <v>118</v>
      </c>
      <c r="AE244" s="56"/>
      <c r="AF244" s="61"/>
      <c r="AG244" s="61"/>
      <c r="AH244" s="67" t="str">
        <v>Jun</v>
      </c>
      <c r="AI244" s="68" t="str">
        <v>Jun</v>
      </c>
      <c r="AJ244" s="69">
        <f t="shared" si="0"/>
        <v>1</v>
      </c>
      <c r="AK244" s="70">
        <f t="shared" si="1"/>
        <v>43306</v>
      </c>
      <c r="AL244" s="71">
        <f t="shared" ca="1" si="2"/>
        <v>-653</v>
      </c>
      <c r="AM244" s="71" t="str">
        <v>2018</v>
      </c>
      <c r="AN244" s="70">
        <f t="shared" si="3"/>
        <v>43286</v>
      </c>
      <c r="AO244" s="70" t="s">
        <v>121</v>
      </c>
    </row>
    <row r="245" spans="1:41" ht="14.4">
      <c r="A245" s="179" t="s">
        <v>21032</v>
      </c>
      <c r="B245" s="56" t="s">
        <v>89</v>
      </c>
      <c r="C245" s="57">
        <v>43276</v>
      </c>
      <c r="D245" s="56" t="s">
        <v>1027</v>
      </c>
      <c r="E245" s="56" t="s">
        <v>112</v>
      </c>
      <c r="F245" s="58" t="s">
        <v>106</v>
      </c>
      <c r="G245" s="58" t="s">
        <v>113</v>
      </c>
      <c r="H245" s="56" t="s">
        <v>112</v>
      </c>
      <c r="I245" s="57"/>
      <c r="J245" s="57">
        <v>43306</v>
      </c>
      <c r="K245" s="56" t="s">
        <v>18</v>
      </c>
      <c r="L245" s="56" t="s">
        <v>14</v>
      </c>
      <c r="M245" s="60" t="s">
        <v>21033</v>
      </c>
      <c r="N245" s="56" t="s">
        <v>21034</v>
      </c>
      <c r="O245" s="56" t="s">
        <v>29</v>
      </c>
      <c r="P245" s="56" t="s">
        <v>21035</v>
      </c>
      <c r="Q245" s="56" t="s">
        <v>116</v>
      </c>
      <c r="R245" s="353">
        <v>43277</v>
      </c>
      <c r="S245" s="61"/>
      <c r="T245" s="61"/>
      <c r="U245" s="402"/>
      <c r="V245" s="66"/>
      <c r="W245" s="66"/>
      <c r="X245" s="402"/>
      <c r="Y245" s="61"/>
      <c r="Z245" s="56" t="s">
        <v>14</v>
      </c>
      <c r="AA245" s="57">
        <v>43277</v>
      </c>
      <c r="AB245" s="75"/>
      <c r="AC245" s="64" t="s">
        <v>257</v>
      </c>
      <c r="AD245" s="56" t="s">
        <v>118</v>
      </c>
      <c r="AE245" s="56"/>
      <c r="AF245" s="61"/>
      <c r="AG245" s="61"/>
      <c r="AH245" s="67" t="str">
        <v>Jun</v>
      </c>
      <c r="AI245" s="68" t="str">
        <v>Jun</v>
      </c>
      <c r="AJ245" s="69">
        <f t="shared" si="0"/>
        <v>1</v>
      </c>
      <c r="AK245" s="70">
        <f t="shared" si="1"/>
        <v>43306</v>
      </c>
      <c r="AL245" s="71">
        <f t="shared" ca="1" si="2"/>
        <v>-653</v>
      </c>
      <c r="AM245" s="71" t="str">
        <v>2018</v>
      </c>
      <c r="AN245" s="70">
        <f t="shared" si="3"/>
        <v>43286</v>
      </c>
      <c r="AO245" s="70" t="s">
        <v>121</v>
      </c>
    </row>
    <row r="246" spans="1:41" ht="14.4">
      <c r="A246" s="179" t="s">
        <v>21036</v>
      </c>
      <c r="B246" s="56" t="s">
        <v>89</v>
      </c>
      <c r="C246" s="57">
        <v>43105</v>
      </c>
      <c r="D246" s="56" t="s">
        <v>90</v>
      </c>
      <c r="E246" s="56" t="s">
        <v>30</v>
      </c>
      <c r="F246" s="58" t="s">
        <v>106</v>
      </c>
      <c r="G246" s="58" t="s">
        <v>107</v>
      </c>
      <c r="H246" s="56" t="s">
        <v>30</v>
      </c>
      <c r="I246" s="59"/>
      <c r="J246" s="59"/>
      <c r="K246" s="61"/>
      <c r="L246" s="61"/>
      <c r="M246" s="60" t="s">
        <v>21037</v>
      </c>
      <c r="N246" s="61"/>
      <c r="O246" s="56" t="s">
        <v>44</v>
      </c>
      <c r="P246" s="56" t="s">
        <v>17343</v>
      </c>
      <c r="Q246" s="56" t="s">
        <v>17</v>
      </c>
      <c r="R246" s="353">
        <v>43112</v>
      </c>
      <c r="S246" s="61"/>
      <c r="T246" s="61"/>
      <c r="U246" s="400"/>
      <c r="V246" s="66"/>
      <c r="W246" s="66"/>
      <c r="X246" s="400" t="s">
        <v>108</v>
      </c>
      <c r="Y246" s="61"/>
      <c r="Z246" s="56" t="s">
        <v>18</v>
      </c>
      <c r="AA246" s="57">
        <v>43144</v>
      </c>
      <c r="AB246" s="63">
        <v>1</v>
      </c>
      <c r="AC246" s="64" t="s">
        <v>21038</v>
      </c>
      <c r="AD246" s="65" t="s">
        <v>179</v>
      </c>
      <c r="AE246" s="96"/>
      <c r="AF246" s="66"/>
      <c r="AG246" s="66"/>
      <c r="AH246" s="67" t="str">
        <v>Jan</v>
      </c>
      <c r="AI246" s="68" t="str">
        <v>Feb</v>
      </c>
      <c r="AJ246" s="69">
        <f t="shared" si="0"/>
        <v>39</v>
      </c>
      <c r="AK246" s="70">
        <f t="shared" si="1"/>
        <v>43135</v>
      </c>
      <c r="AL246" s="71">
        <f t="shared" ca="1" si="2"/>
        <v>-824</v>
      </c>
      <c r="AM246" s="71" t="str">
        <v>2018</v>
      </c>
      <c r="AN246" s="70">
        <f t="shared" si="3"/>
        <v>43115</v>
      </c>
      <c r="AO246" s="70" t="s">
        <v>121</v>
      </c>
    </row>
    <row r="247" spans="1:41" ht="14.4">
      <c r="A247" s="179" t="s">
        <v>21039</v>
      </c>
      <c r="B247" s="56" t="s">
        <v>89</v>
      </c>
      <c r="C247" s="57">
        <v>43102</v>
      </c>
      <c r="D247" s="56" t="s">
        <v>90</v>
      </c>
      <c r="E247" s="56" t="s">
        <v>30</v>
      </c>
      <c r="F247" s="58" t="s">
        <v>106</v>
      </c>
      <c r="G247" s="58" t="s">
        <v>107</v>
      </c>
      <c r="H247" s="56" t="s">
        <v>30</v>
      </c>
      <c r="I247" s="59"/>
      <c r="J247" s="59"/>
      <c r="K247" s="61"/>
      <c r="L247" s="61"/>
      <c r="M247" s="60" t="s">
        <v>21040</v>
      </c>
      <c r="N247" s="61"/>
      <c r="O247" s="56" t="s">
        <v>16</v>
      </c>
      <c r="P247" s="56" t="s">
        <v>21041</v>
      </c>
      <c r="Q247" s="56" t="s">
        <v>17</v>
      </c>
      <c r="R247" s="353">
        <v>43112</v>
      </c>
      <c r="S247" s="61"/>
      <c r="T247" s="61"/>
      <c r="U247" s="400"/>
      <c r="V247" s="66"/>
      <c r="W247" s="66"/>
      <c r="X247" s="400" t="s">
        <v>108</v>
      </c>
      <c r="Y247" s="61"/>
      <c r="Z247" s="56" t="s">
        <v>14</v>
      </c>
      <c r="AA247" s="57">
        <v>43112</v>
      </c>
      <c r="AB247" s="75"/>
      <c r="AC247" s="64" t="s">
        <v>21042</v>
      </c>
      <c r="AD247" s="65" t="s">
        <v>179</v>
      </c>
      <c r="AE247" s="96"/>
      <c r="AF247" s="66"/>
      <c r="AG247" s="66"/>
      <c r="AH247" s="67" t="str">
        <v>Jan</v>
      </c>
      <c r="AI247" s="68" t="str">
        <v>Jan</v>
      </c>
      <c r="AJ247" s="69">
        <f t="shared" si="0"/>
        <v>10</v>
      </c>
      <c r="AK247" s="70">
        <f t="shared" si="1"/>
        <v>43132</v>
      </c>
      <c r="AL247" s="71">
        <f t="shared" ca="1" si="2"/>
        <v>-827</v>
      </c>
      <c r="AM247" s="71" t="str">
        <v>2018</v>
      </c>
      <c r="AN247" s="70">
        <f t="shared" si="3"/>
        <v>43112</v>
      </c>
      <c r="AO247" s="70" t="s">
        <v>121</v>
      </c>
    </row>
    <row r="248" spans="1:41" ht="14.4">
      <c r="A248" s="179" t="s">
        <v>21043</v>
      </c>
      <c r="B248" s="56" t="s">
        <v>89</v>
      </c>
      <c r="C248" s="57">
        <v>43109</v>
      </c>
      <c r="D248" s="56" t="s">
        <v>1027</v>
      </c>
      <c r="E248" s="56" t="s">
        <v>129</v>
      </c>
      <c r="F248" s="58" t="s">
        <v>106</v>
      </c>
      <c r="G248" s="58" t="s">
        <v>107</v>
      </c>
      <c r="H248" s="56" t="s">
        <v>129</v>
      </c>
      <c r="I248" s="57"/>
      <c r="J248" s="57">
        <v>43151</v>
      </c>
      <c r="K248" s="56" t="s">
        <v>18</v>
      </c>
      <c r="L248" s="56" t="s">
        <v>18</v>
      </c>
      <c r="M248" s="60" t="s">
        <v>21044</v>
      </c>
      <c r="N248" s="56" t="s">
        <v>21045</v>
      </c>
      <c r="O248" s="56" t="s">
        <v>137</v>
      </c>
      <c r="P248" s="56" t="s">
        <v>21046</v>
      </c>
      <c r="Q248" s="56" t="s">
        <v>17</v>
      </c>
      <c r="R248" s="353">
        <v>43110</v>
      </c>
      <c r="S248" s="61"/>
      <c r="T248" s="61"/>
      <c r="U248" s="400"/>
      <c r="V248" s="66"/>
      <c r="W248" s="66"/>
      <c r="X248" s="400" t="s">
        <v>108</v>
      </c>
      <c r="Y248" s="61"/>
      <c r="Z248" s="56" t="s">
        <v>18</v>
      </c>
      <c r="AA248" s="57">
        <v>43126</v>
      </c>
      <c r="AB248" s="75"/>
      <c r="AC248" s="64" t="s">
        <v>21047</v>
      </c>
      <c r="AD248" s="65" t="s">
        <v>79</v>
      </c>
      <c r="AE248" s="96"/>
      <c r="AF248" s="66"/>
      <c r="AG248" s="66"/>
      <c r="AH248" s="67" t="str">
        <v>Jan</v>
      </c>
      <c r="AI248" s="68" t="str">
        <v>Jan</v>
      </c>
      <c r="AJ248" s="69">
        <f t="shared" si="0"/>
        <v>17</v>
      </c>
      <c r="AK248" s="70">
        <f t="shared" si="1"/>
        <v>43139</v>
      </c>
      <c r="AL248" s="71">
        <f t="shared" ca="1" si="2"/>
        <v>-820</v>
      </c>
      <c r="AM248" s="71" t="str">
        <v>2018</v>
      </c>
      <c r="AN248" s="70">
        <f t="shared" si="3"/>
        <v>43119</v>
      </c>
      <c r="AO248" s="70" t="s">
        <v>121</v>
      </c>
    </row>
    <row r="249" spans="1:41" ht="14.4">
      <c r="A249" s="179" t="s">
        <v>21048</v>
      </c>
      <c r="B249" s="56" t="s">
        <v>89</v>
      </c>
      <c r="C249" s="57">
        <v>43276</v>
      </c>
      <c r="D249" s="56" t="s">
        <v>1027</v>
      </c>
      <c r="E249" s="56" t="s">
        <v>112</v>
      </c>
      <c r="F249" s="58" t="s">
        <v>106</v>
      </c>
      <c r="G249" s="58" t="s">
        <v>113</v>
      </c>
      <c r="H249" s="56" t="s">
        <v>112</v>
      </c>
      <c r="I249" s="57"/>
      <c r="J249" s="57">
        <v>43307</v>
      </c>
      <c r="K249" s="56" t="s">
        <v>18</v>
      </c>
      <c r="L249" s="56" t="s">
        <v>14</v>
      </c>
      <c r="M249" s="60" t="s">
        <v>8102</v>
      </c>
      <c r="N249" s="56" t="s">
        <v>21049</v>
      </c>
      <c r="O249" s="56" t="s">
        <v>33</v>
      </c>
      <c r="P249" s="56" t="s">
        <v>20600</v>
      </c>
      <c r="Q249" s="56" t="s">
        <v>116</v>
      </c>
      <c r="R249" s="353">
        <v>43277</v>
      </c>
      <c r="S249" s="61"/>
      <c r="T249" s="61"/>
      <c r="U249" s="402"/>
      <c r="V249" s="66"/>
      <c r="W249" s="66"/>
      <c r="X249" s="402"/>
      <c r="Y249" s="61"/>
      <c r="Z249" s="56" t="s">
        <v>14</v>
      </c>
      <c r="AA249" s="57">
        <v>43277</v>
      </c>
      <c r="AB249" s="75"/>
      <c r="AC249" s="64" t="s">
        <v>257</v>
      </c>
      <c r="AD249" s="56" t="s">
        <v>118</v>
      </c>
      <c r="AE249" s="56"/>
      <c r="AF249" s="61"/>
      <c r="AG249" s="61"/>
      <c r="AH249" s="67" t="str">
        <v>Jun</v>
      </c>
      <c r="AI249" s="68" t="str">
        <v>Jun</v>
      </c>
      <c r="AJ249" s="69">
        <f t="shared" si="0"/>
        <v>1</v>
      </c>
      <c r="AK249" s="70">
        <f t="shared" si="1"/>
        <v>43306</v>
      </c>
      <c r="AL249" s="71">
        <f t="shared" ca="1" si="2"/>
        <v>-653</v>
      </c>
      <c r="AM249" s="71" t="str">
        <v>2018</v>
      </c>
      <c r="AN249" s="70">
        <f t="shared" si="3"/>
        <v>43286</v>
      </c>
      <c r="AO249" s="70" t="s">
        <v>121</v>
      </c>
    </row>
    <row r="250" spans="1:41" ht="14.4">
      <c r="A250" s="179" t="s">
        <v>21050</v>
      </c>
      <c r="B250" s="56" t="s">
        <v>89</v>
      </c>
      <c r="C250" s="57">
        <v>43277</v>
      </c>
      <c r="D250" s="56" t="s">
        <v>1027</v>
      </c>
      <c r="E250" s="56" t="s">
        <v>112</v>
      </c>
      <c r="F250" s="58" t="s">
        <v>106</v>
      </c>
      <c r="G250" s="58" t="s">
        <v>113</v>
      </c>
      <c r="H250" s="56" t="s">
        <v>112</v>
      </c>
      <c r="I250" s="57"/>
      <c r="J250" s="57">
        <v>43307</v>
      </c>
      <c r="K250" s="56" t="s">
        <v>18</v>
      </c>
      <c r="L250" s="56" t="s">
        <v>18</v>
      </c>
      <c r="M250" s="60" t="s">
        <v>21051</v>
      </c>
      <c r="N250" s="56" t="s">
        <v>20672</v>
      </c>
      <c r="O250" s="56" t="s">
        <v>249</v>
      </c>
      <c r="P250" s="56" t="s">
        <v>20673</v>
      </c>
      <c r="Q250" s="56" t="s">
        <v>116</v>
      </c>
      <c r="R250" s="353">
        <v>43277</v>
      </c>
      <c r="S250" s="61"/>
      <c r="T250" s="61"/>
      <c r="U250" s="400"/>
      <c r="V250" s="66"/>
      <c r="W250" s="66"/>
      <c r="X250" s="402"/>
      <c r="Y250" s="61"/>
      <c r="Z250" s="56" t="s">
        <v>14</v>
      </c>
      <c r="AA250" s="57">
        <v>43278</v>
      </c>
      <c r="AB250" s="75"/>
      <c r="AC250" s="64" t="s">
        <v>9135</v>
      </c>
      <c r="AD250" s="56" t="s">
        <v>118</v>
      </c>
      <c r="AE250" s="61"/>
      <c r="AF250" s="61"/>
      <c r="AG250" s="61"/>
      <c r="AH250" s="67" t="str">
        <v>Jun</v>
      </c>
      <c r="AI250" s="68" t="str">
        <v>Jun</v>
      </c>
      <c r="AJ250" s="69">
        <f t="shared" si="0"/>
        <v>1</v>
      </c>
      <c r="AK250" s="70">
        <f t="shared" si="1"/>
        <v>43307</v>
      </c>
      <c r="AL250" s="71">
        <f t="shared" ca="1" si="2"/>
        <v>-652</v>
      </c>
      <c r="AM250" s="71" t="str">
        <v>2018</v>
      </c>
      <c r="AN250" s="70">
        <f t="shared" si="3"/>
        <v>43287</v>
      </c>
      <c r="AO250" s="70" t="s">
        <v>121</v>
      </c>
    </row>
    <row r="251" spans="1:41" ht="14.4">
      <c r="A251" s="179" t="s">
        <v>21052</v>
      </c>
      <c r="B251" s="56" t="s">
        <v>89</v>
      </c>
      <c r="C251" s="57">
        <v>43276</v>
      </c>
      <c r="D251" s="56" t="s">
        <v>1027</v>
      </c>
      <c r="E251" s="56" t="s">
        <v>112</v>
      </c>
      <c r="F251" s="58" t="s">
        <v>106</v>
      </c>
      <c r="G251" s="58" t="s">
        <v>113</v>
      </c>
      <c r="H251" s="56" t="s">
        <v>112</v>
      </c>
      <c r="I251" s="57"/>
      <c r="J251" s="57">
        <v>43306</v>
      </c>
      <c r="K251" s="56" t="s">
        <v>18</v>
      </c>
      <c r="L251" s="56" t="s">
        <v>18</v>
      </c>
      <c r="M251" s="60" t="s">
        <v>487</v>
      </c>
      <c r="N251" s="56" t="s">
        <v>21053</v>
      </c>
      <c r="O251" s="56" t="s">
        <v>249</v>
      </c>
      <c r="P251" s="56" t="s">
        <v>5859</v>
      </c>
      <c r="Q251" s="56" t="s">
        <v>116</v>
      </c>
      <c r="R251" s="353">
        <v>43276</v>
      </c>
      <c r="S251" s="61"/>
      <c r="T251" s="61"/>
      <c r="U251" s="400"/>
      <c r="V251" s="66"/>
      <c r="W251" s="66"/>
      <c r="X251" s="402"/>
      <c r="Y251" s="61"/>
      <c r="Z251" s="56" t="s">
        <v>14</v>
      </c>
      <c r="AA251" s="57">
        <v>43277</v>
      </c>
      <c r="AB251" s="75"/>
      <c r="AC251" s="64" t="s">
        <v>21054</v>
      </c>
      <c r="AD251" s="56" t="s">
        <v>118</v>
      </c>
      <c r="AE251" s="61"/>
      <c r="AF251" s="61"/>
      <c r="AG251" s="61"/>
      <c r="AH251" s="67" t="str">
        <v>Jun</v>
      </c>
      <c r="AI251" s="68" t="str">
        <v>Jun</v>
      </c>
      <c r="AJ251" s="69">
        <f t="shared" si="0"/>
        <v>1</v>
      </c>
      <c r="AK251" s="70">
        <f t="shared" si="1"/>
        <v>43306</v>
      </c>
      <c r="AL251" s="71">
        <f t="shared" ca="1" si="2"/>
        <v>-653</v>
      </c>
      <c r="AM251" s="71" t="str">
        <v>2018</v>
      </c>
      <c r="AN251" s="70">
        <f t="shared" si="3"/>
        <v>43286</v>
      </c>
      <c r="AO251" s="70" t="s">
        <v>121</v>
      </c>
    </row>
    <row r="252" spans="1:41" ht="14.4">
      <c r="A252" s="179" t="s">
        <v>21055</v>
      </c>
      <c r="B252" s="56" t="s">
        <v>89</v>
      </c>
      <c r="C252" s="57">
        <v>43103</v>
      </c>
      <c r="D252" s="56" t="s">
        <v>90</v>
      </c>
      <c r="E252" s="56" t="s">
        <v>129</v>
      </c>
      <c r="F252" s="58" t="s">
        <v>106</v>
      </c>
      <c r="G252" s="58" t="s">
        <v>107</v>
      </c>
      <c r="H252" s="56" t="s">
        <v>129</v>
      </c>
      <c r="I252" s="57"/>
      <c r="J252" s="57">
        <v>43145</v>
      </c>
      <c r="K252" s="56" t="s">
        <v>18</v>
      </c>
      <c r="L252" s="56" t="s">
        <v>18</v>
      </c>
      <c r="M252" s="60" t="s">
        <v>21056</v>
      </c>
      <c r="N252" s="56" t="s">
        <v>21056</v>
      </c>
      <c r="O252" s="56" t="s">
        <v>29</v>
      </c>
      <c r="P252" s="56" t="s">
        <v>21057</v>
      </c>
      <c r="Q252" s="56" t="s">
        <v>17</v>
      </c>
      <c r="R252" s="353">
        <v>43109</v>
      </c>
      <c r="S252" s="61"/>
      <c r="T252" s="61"/>
      <c r="U252" s="400"/>
      <c r="V252" s="61"/>
      <c r="W252" s="61"/>
      <c r="X252" s="400" t="s">
        <v>108</v>
      </c>
      <c r="Y252" s="61"/>
      <c r="Z252" s="56" t="s">
        <v>14</v>
      </c>
      <c r="AA252" s="57">
        <v>43126</v>
      </c>
      <c r="AB252" s="75"/>
      <c r="AC252" s="64" t="s">
        <v>21058</v>
      </c>
      <c r="AD252" s="65" t="s">
        <v>224</v>
      </c>
      <c r="AE252" s="96"/>
      <c r="AF252" s="66"/>
      <c r="AG252" s="66"/>
      <c r="AH252" s="67" t="str">
        <v>Jan</v>
      </c>
      <c r="AI252" s="68" t="str">
        <v>Jan</v>
      </c>
      <c r="AJ252" s="69">
        <f t="shared" si="0"/>
        <v>23</v>
      </c>
      <c r="AK252" s="70">
        <f t="shared" si="1"/>
        <v>43133</v>
      </c>
      <c r="AL252" s="71">
        <f t="shared" ca="1" si="2"/>
        <v>-826</v>
      </c>
      <c r="AM252" s="71" t="str">
        <v>2018</v>
      </c>
      <c r="AN252" s="70">
        <f t="shared" si="3"/>
        <v>43113</v>
      </c>
      <c r="AO252" s="70" t="s">
        <v>121</v>
      </c>
    </row>
    <row r="253" spans="1:41" ht="14.4">
      <c r="A253" s="179" t="s">
        <v>21059</v>
      </c>
      <c r="B253" s="56" t="s">
        <v>89</v>
      </c>
      <c r="C253" s="57">
        <v>43102</v>
      </c>
      <c r="D253" s="56" t="s">
        <v>131</v>
      </c>
      <c r="E253" s="56" t="s">
        <v>129</v>
      </c>
      <c r="F253" s="58" t="s">
        <v>106</v>
      </c>
      <c r="G253" s="58" t="s">
        <v>107</v>
      </c>
      <c r="H253" s="56" t="s">
        <v>129</v>
      </c>
      <c r="I253" s="57"/>
      <c r="J253" s="57">
        <v>43144</v>
      </c>
      <c r="K253" s="56" t="s">
        <v>18</v>
      </c>
      <c r="L253" s="56" t="s">
        <v>18</v>
      </c>
      <c r="M253" s="60" t="s">
        <v>21060</v>
      </c>
      <c r="N253" s="56" t="s">
        <v>21061</v>
      </c>
      <c r="O253" s="56" t="s">
        <v>132</v>
      </c>
      <c r="P253" s="56" t="s">
        <v>21062</v>
      </c>
      <c r="Q253" s="56" t="s">
        <v>17</v>
      </c>
      <c r="R253" s="353">
        <v>43108</v>
      </c>
      <c r="S253" s="61"/>
      <c r="T253" s="61"/>
      <c r="U253" s="400"/>
      <c r="V253" s="61"/>
      <c r="W253" s="61"/>
      <c r="X253" s="400" t="s">
        <v>108</v>
      </c>
      <c r="Y253" s="61"/>
      <c r="Z253" s="56" t="s">
        <v>18</v>
      </c>
      <c r="AA253" s="57">
        <v>43109</v>
      </c>
      <c r="AB253" s="75"/>
      <c r="AC253" s="64" t="s">
        <v>21063</v>
      </c>
      <c r="AD253" s="65" t="s">
        <v>79</v>
      </c>
      <c r="AE253" s="96"/>
      <c r="AF253" s="66"/>
      <c r="AG253" s="66"/>
      <c r="AH253" s="67" t="str">
        <v>Jan</v>
      </c>
      <c r="AI253" s="68" t="str">
        <v>Jan</v>
      </c>
      <c r="AJ253" s="69">
        <f t="shared" si="0"/>
        <v>7</v>
      </c>
      <c r="AK253" s="70">
        <f t="shared" si="1"/>
        <v>43132</v>
      </c>
      <c r="AL253" s="71">
        <f t="shared" ca="1" si="2"/>
        <v>-827</v>
      </c>
      <c r="AM253" s="71" t="str">
        <v>2018</v>
      </c>
      <c r="AN253" s="70">
        <f t="shared" si="3"/>
        <v>43112</v>
      </c>
      <c r="AO253" s="70" t="s">
        <v>121</v>
      </c>
    </row>
    <row r="254" spans="1:41" ht="14.4">
      <c r="A254" s="179" t="s">
        <v>21064</v>
      </c>
      <c r="B254" s="56" t="s">
        <v>89</v>
      </c>
      <c r="C254" s="57">
        <v>43271</v>
      </c>
      <c r="D254" s="56" t="s">
        <v>1027</v>
      </c>
      <c r="E254" s="56" t="s">
        <v>112</v>
      </c>
      <c r="F254" s="58" t="s">
        <v>106</v>
      </c>
      <c r="G254" s="58" t="s">
        <v>113</v>
      </c>
      <c r="H254" s="169" t="s">
        <v>112</v>
      </c>
      <c r="I254" s="399"/>
      <c r="J254" s="57">
        <v>43301</v>
      </c>
      <c r="K254" s="56" t="s">
        <v>18</v>
      </c>
      <c r="L254" s="56" t="s">
        <v>18</v>
      </c>
      <c r="M254" s="60" t="s">
        <v>21065</v>
      </c>
      <c r="N254" s="56" t="s">
        <v>21066</v>
      </c>
      <c r="O254" s="56" t="s">
        <v>271</v>
      </c>
      <c r="P254" s="56" t="s">
        <v>21067</v>
      </c>
      <c r="Q254" s="56" t="s">
        <v>116</v>
      </c>
      <c r="R254" s="83">
        <v>43271</v>
      </c>
      <c r="S254" s="56" t="s">
        <v>18</v>
      </c>
      <c r="T254" s="56" t="s">
        <v>3225</v>
      </c>
      <c r="U254" s="56"/>
      <c r="V254" s="66"/>
      <c r="W254" s="56" t="s">
        <v>122</v>
      </c>
      <c r="X254" s="56" t="s">
        <v>108</v>
      </c>
      <c r="Y254" s="61"/>
      <c r="Z254" s="56" t="s">
        <v>18</v>
      </c>
      <c r="AA254" s="57">
        <v>43273</v>
      </c>
      <c r="AB254" s="75"/>
      <c r="AC254" s="64" t="s">
        <v>21068</v>
      </c>
      <c r="AD254" s="56" t="s">
        <v>79</v>
      </c>
      <c r="AE254" s="61"/>
      <c r="AF254" s="61"/>
      <c r="AG254" s="61"/>
      <c r="AH254" s="67" t="str">
        <v>Jun</v>
      </c>
      <c r="AI254" s="68" t="str">
        <v>Jun</v>
      </c>
      <c r="AJ254" s="69">
        <f t="shared" si="0"/>
        <v>2</v>
      </c>
      <c r="AK254" s="70">
        <f t="shared" si="1"/>
        <v>43301</v>
      </c>
      <c r="AL254" s="71">
        <f t="shared" ca="1" si="2"/>
        <v>-658</v>
      </c>
      <c r="AM254" s="71" t="str">
        <v>2018</v>
      </c>
      <c r="AN254" s="70">
        <f t="shared" si="3"/>
        <v>43281</v>
      </c>
      <c r="AO254" s="70" t="s">
        <v>121</v>
      </c>
    </row>
    <row r="255" spans="1:41" ht="14.4">
      <c r="A255" s="179" t="s">
        <v>21069</v>
      </c>
      <c r="B255" s="56" t="s">
        <v>89</v>
      </c>
      <c r="C255" s="57">
        <v>43266</v>
      </c>
      <c r="D255" s="56" t="s">
        <v>1027</v>
      </c>
      <c r="E255" s="56" t="s">
        <v>112</v>
      </c>
      <c r="F255" s="58" t="s">
        <v>106</v>
      </c>
      <c r="G255" s="58" t="s">
        <v>113</v>
      </c>
      <c r="H255" s="169" t="s">
        <v>112</v>
      </c>
      <c r="I255" s="399"/>
      <c r="J255" s="57">
        <v>43296</v>
      </c>
      <c r="K255" s="56" t="s">
        <v>18</v>
      </c>
      <c r="L255" s="56" t="s">
        <v>18</v>
      </c>
      <c r="M255" s="60" t="s">
        <v>5139</v>
      </c>
      <c r="N255" s="56" t="s">
        <v>10542</v>
      </c>
      <c r="O255" s="56" t="s">
        <v>95</v>
      </c>
      <c r="P255" s="56" t="s">
        <v>21070</v>
      </c>
      <c r="Q255" s="56" t="s">
        <v>116</v>
      </c>
      <c r="R255" s="353">
        <v>43266</v>
      </c>
      <c r="S255" s="61"/>
      <c r="T255" s="61"/>
      <c r="U255" s="402"/>
      <c r="V255" s="66"/>
      <c r="W255" s="66"/>
      <c r="X255" s="402"/>
      <c r="Y255" s="61"/>
      <c r="Z255" s="56" t="s">
        <v>14</v>
      </c>
      <c r="AA255" s="57">
        <v>43267</v>
      </c>
      <c r="AB255" s="75"/>
      <c r="AC255" s="64" t="s">
        <v>4084</v>
      </c>
      <c r="AD255" s="56" t="s">
        <v>118</v>
      </c>
      <c r="AE255" s="61"/>
      <c r="AF255" s="61"/>
      <c r="AG255" s="61"/>
      <c r="AH255" s="67" t="str">
        <v>Jun</v>
      </c>
      <c r="AI255" s="68" t="str">
        <v>Jun</v>
      </c>
      <c r="AJ255" s="69">
        <f t="shared" si="0"/>
        <v>1</v>
      </c>
      <c r="AK255" s="70">
        <f t="shared" si="1"/>
        <v>43296</v>
      </c>
      <c r="AL255" s="71">
        <f t="shared" ca="1" si="2"/>
        <v>-663</v>
      </c>
      <c r="AM255" s="71" t="str">
        <v>2018</v>
      </c>
      <c r="AN255" s="70">
        <f t="shared" si="3"/>
        <v>43276</v>
      </c>
      <c r="AO255" s="70" t="s">
        <v>121</v>
      </c>
    </row>
    <row r="256" spans="1:41" ht="14.4">
      <c r="A256" s="179" t="s">
        <v>21071</v>
      </c>
      <c r="B256" s="56" t="s">
        <v>89</v>
      </c>
      <c r="C256" s="57">
        <v>43266</v>
      </c>
      <c r="D256" s="56" t="s">
        <v>1027</v>
      </c>
      <c r="E256" s="56" t="s">
        <v>112</v>
      </c>
      <c r="F256" s="58" t="s">
        <v>106</v>
      </c>
      <c r="G256" s="58" t="s">
        <v>113</v>
      </c>
      <c r="H256" s="169" t="s">
        <v>112</v>
      </c>
      <c r="I256" s="399"/>
      <c r="J256" s="57">
        <v>43297</v>
      </c>
      <c r="K256" s="56" t="s">
        <v>18</v>
      </c>
      <c r="L256" s="56" t="s">
        <v>14</v>
      </c>
      <c r="M256" s="60" t="s">
        <v>745</v>
      </c>
      <c r="N256" s="56" t="s">
        <v>21072</v>
      </c>
      <c r="O256" s="61"/>
      <c r="P256" s="56" t="s">
        <v>21073</v>
      </c>
      <c r="Q256" s="56" t="s">
        <v>116</v>
      </c>
      <c r="R256" s="353">
        <v>43267</v>
      </c>
      <c r="S256" s="56" t="s">
        <v>108</v>
      </c>
      <c r="T256" s="61"/>
      <c r="U256" s="402"/>
      <c r="V256" s="66"/>
      <c r="W256" s="66"/>
      <c r="X256" s="402"/>
      <c r="Y256" s="61"/>
      <c r="Z256" s="56" t="s">
        <v>14</v>
      </c>
      <c r="AA256" s="57">
        <v>43270</v>
      </c>
      <c r="AB256" s="75"/>
      <c r="AC256" s="64" t="s">
        <v>3956</v>
      </c>
      <c r="AD256" s="56" t="s">
        <v>224</v>
      </c>
      <c r="AE256" s="61"/>
      <c r="AF256" s="61"/>
      <c r="AG256" s="61"/>
      <c r="AH256" s="67" t="str">
        <v>Jun</v>
      </c>
      <c r="AI256" s="68" t="str">
        <v>Jun</v>
      </c>
      <c r="AJ256" s="69">
        <f t="shared" si="0"/>
        <v>4</v>
      </c>
      <c r="AK256" s="70">
        <f t="shared" si="1"/>
        <v>43296</v>
      </c>
      <c r="AL256" s="71">
        <f t="shared" ca="1" si="2"/>
        <v>-663</v>
      </c>
      <c r="AM256" s="71" t="str">
        <v>2018</v>
      </c>
      <c r="AN256" s="70">
        <f t="shared" si="3"/>
        <v>43276</v>
      </c>
      <c r="AO256" s="70" t="s">
        <v>121</v>
      </c>
    </row>
    <row r="257" spans="1:41" ht="14.4">
      <c r="A257" s="179" t="s">
        <v>21074</v>
      </c>
      <c r="B257" s="56" t="s">
        <v>89</v>
      </c>
      <c r="C257" s="57">
        <v>43299</v>
      </c>
      <c r="D257" s="56" t="s">
        <v>229</v>
      </c>
      <c r="E257" s="56" t="s">
        <v>140</v>
      </c>
      <c r="F257" s="58" t="s">
        <v>106</v>
      </c>
      <c r="G257" s="58" t="s">
        <v>107</v>
      </c>
      <c r="H257" s="169" t="s">
        <v>140</v>
      </c>
      <c r="I257" s="399"/>
      <c r="J257" s="57">
        <v>43330</v>
      </c>
      <c r="K257" s="56" t="s">
        <v>18</v>
      </c>
      <c r="L257" s="56" t="s">
        <v>14</v>
      </c>
      <c r="M257" s="60" t="s">
        <v>21075</v>
      </c>
      <c r="N257" s="56" t="s">
        <v>21076</v>
      </c>
      <c r="O257" s="56" t="s">
        <v>249</v>
      </c>
      <c r="P257" s="56" t="s">
        <v>108</v>
      </c>
      <c r="Q257" s="61"/>
      <c r="R257" s="56"/>
      <c r="S257" s="56" t="s">
        <v>108</v>
      </c>
      <c r="T257" s="56" t="s">
        <v>108</v>
      </c>
      <c r="U257" s="56"/>
      <c r="V257" s="56"/>
      <c r="W257" s="56" t="s">
        <v>108</v>
      </c>
      <c r="X257" s="56"/>
      <c r="Y257" s="56" t="s">
        <v>108</v>
      </c>
      <c r="Z257" s="56" t="s">
        <v>14</v>
      </c>
      <c r="AA257" s="57">
        <v>43299</v>
      </c>
      <c r="AB257" s="63">
        <v>6</v>
      </c>
      <c r="AC257" s="64" t="s">
        <v>21077</v>
      </c>
      <c r="AD257" s="56" t="s">
        <v>224</v>
      </c>
      <c r="AE257" s="56"/>
      <c r="AF257" s="61"/>
      <c r="AG257" s="61"/>
      <c r="AH257" s="67" t="str">
        <v>Jul</v>
      </c>
      <c r="AI257" s="68" t="str">
        <v>Jul</v>
      </c>
      <c r="AJ257" s="69">
        <f t="shared" si="0"/>
        <v>0</v>
      </c>
      <c r="AK257" s="70">
        <f t="shared" si="1"/>
        <v>43329</v>
      </c>
      <c r="AL257" s="71">
        <f t="shared" ca="1" si="2"/>
        <v>-630</v>
      </c>
      <c r="AM257" s="71" t="str">
        <v>2018</v>
      </c>
      <c r="AN257" s="70">
        <f t="shared" si="3"/>
        <v>43309</v>
      </c>
      <c r="AO257" s="70" t="s">
        <v>123</v>
      </c>
    </row>
    <row r="258" spans="1:41" ht="14.4">
      <c r="A258" s="179" t="s">
        <v>21078</v>
      </c>
      <c r="B258" s="56" t="s">
        <v>89</v>
      </c>
      <c r="C258" s="57">
        <v>43283</v>
      </c>
      <c r="D258" s="56" t="s">
        <v>90</v>
      </c>
      <c r="E258" s="56" t="s">
        <v>140</v>
      </c>
      <c r="F258" s="58" t="s">
        <v>106</v>
      </c>
      <c r="G258" s="58" t="s">
        <v>107</v>
      </c>
      <c r="H258" s="169" t="s">
        <v>140</v>
      </c>
      <c r="I258" s="399"/>
      <c r="J258" s="57">
        <v>43314</v>
      </c>
      <c r="K258" s="56" t="s">
        <v>18</v>
      </c>
      <c r="L258" s="56" t="s">
        <v>18</v>
      </c>
      <c r="M258" s="60" t="s">
        <v>21079</v>
      </c>
      <c r="N258" s="56" t="s">
        <v>21080</v>
      </c>
      <c r="O258" s="56" t="s">
        <v>137</v>
      </c>
      <c r="P258" s="56" t="s">
        <v>21081</v>
      </c>
      <c r="Q258" s="56" t="s">
        <v>133</v>
      </c>
      <c r="R258" s="56"/>
      <c r="S258" s="56" t="s">
        <v>108</v>
      </c>
      <c r="T258" s="56" t="s">
        <v>108</v>
      </c>
      <c r="U258" s="56"/>
      <c r="V258" s="56"/>
      <c r="W258" s="56" t="s">
        <v>108</v>
      </c>
      <c r="X258" s="56"/>
      <c r="Y258" s="56" t="s">
        <v>108</v>
      </c>
      <c r="Z258" s="56" t="s">
        <v>18</v>
      </c>
      <c r="AA258" s="57">
        <v>43283</v>
      </c>
      <c r="AB258" s="63">
        <v>6</v>
      </c>
      <c r="AC258" s="64" t="s">
        <v>21082</v>
      </c>
      <c r="AD258" s="56" t="s">
        <v>79</v>
      </c>
      <c r="AE258" s="56"/>
      <c r="AF258" s="61"/>
      <c r="AG258" s="61"/>
      <c r="AH258" s="67" t="str">
        <v>Jul</v>
      </c>
      <c r="AI258" s="68" t="str">
        <v>Jul</v>
      </c>
      <c r="AJ258" s="69">
        <f t="shared" si="0"/>
        <v>0</v>
      </c>
      <c r="AK258" s="70">
        <f t="shared" si="1"/>
        <v>43313</v>
      </c>
      <c r="AL258" s="71">
        <f t="shared" ca="1" si="2"/>
        <v>-646</v>
      </c>
      <c r="AM258" s="71" t="str">
        <v>2018</v>
      </c>
      <c r="AN258" s="70">
        <f t="shared" si="3"/>
        <v>43293</v>
      </c>
      <c r="AO258" s="70" t="s">
        <v>123</v>
      </c>
    </row>
    <row r="259" spans="1:41" ht="14.4">
      <c r="A259" s="179" t="s">
        <v>21083</v>
      </c>
      <c r="B259" s="56" t="s">
        <v>89</v>
      </c>
      <c r="C259" s="57">
        <v>43283</v>
      </c>
      <c r="D259" s="56" t="s">
        <v>90</v>
      </c>
      <c r="E259" s="56" t="s">
        <v>140</v>
      </c>
      <c r="F259" s="58" t="s">
        <v>106</v>
      </c>
      <c r="G259" s="58" t="s">
        <v>107</v>
      </c>
      <c r="H259" s="169" t="s">
        <v>140</v>
      </c>
      <c r="I259" s="399"/>
      <c r="J259" s="57">
        <v>43314</v>
      </c>
      <c r="K259" s="56" t="s">
        <v>18</v>
      </c>
      <c r="L259" s="56" t="s">
        <v>18</v>
      </c>
      <c r="M259" s="60" t="s">
        <v>21079</v>
      </c>
      <c r="N259" s="56" t="s">
        <v>21080</v>
      </c>
      <c r="O259" s="56" t="s">
        <v>137</v>
      </c>
      <c r="P259" s="56" t="s">
        <v>21084</v>
      </c>
      <c r="Q259" s="56" t="s">
        <v>133</v>
      </c>
      <c r="R259" s="56"/>
      <c r="S259" s="56" t="s">
        <v>108</v>
      </c>
      <c r="T259" s="56" t="s">
        <v>108</v>
      </c>
      <c r="U259" s="56"/>
      <c r="V259" s="56"/>
      <c r="W259" s="56" t="s">
        <v>108</v>
      </c>
      <c r="X259" s="56"/>
      <c r="Y259" s="56" t="s">
        <v>108</v>
      </c>
      <c r="Z259" s="56" t="s">
        <v>18</v>
      </c>
      <c r="AA259" s="57">
        <v>43283</v>
      </c>
      <c r="AB259" s="63">
        <v>6</v>
      </c>
      <c r="AC259" s="64" t="s">
        <v>21085</v>
      </c>
      <c r="AD259" s="56" t="s">
        <v>79</v>
      </c>
      <c r="AE259" s="56"/>
      <c r="AF259" s="61"/>
      <c r="AG259" s="61"/>
      <c r="AH259" s="67" t="str">
        <v>Jul</v>
      </c>
      <c r="AI259" s="68" t="str">
        <v>Jul</v>
      </c>
      <c r="AJ259" s="69">
        <f t="shared" si="0"/>
        <v>0</v>
      </c>
      <c r="AK259" s="70">
        <f t="shared" si="1"/>
        <v>43313</v>
      </c>
      <c r="AL259" s="71">
        <f t="shared" ca="1" si="2"/>
        <v>-646</v>
      </c>
      <c r="AM259" s="71" t="str">
        <v>2018</v>
      </c>
      <c r="AN259" s="70">
        <f t="shared" si="3"/>
        <v>43293</v>
      </c>
      <c r="AO259" s="70" t="s">
        <v>123</v>
      </c>
    </row>
    <row r="260" spans="1:41" ht="14.4">
      <c r="A260" s="179" t="s">
        <v>21086</v>
      </c>
      <c r="B260" s="56" t="s">
        <v>89</v>
      </c>
      <c r="C260" s="57">
        <v>43265</v>
      </c>
      <c r="D260" s="56" t="s">
        <v>1027</v>
      </c>
      <c r="E260" s="56" t="s">
        <v>112</v>
      </c>
      <c r="F260" s="58" t="s">
        <v>106</v>
      </c>
      <c r="G260" s="58" t="s">
        <v>113</v>
      </c>
      <c r="H260" s="169" t="s">
        <v>112</v>
      </c>
      <c r="I260" s="399"/>
      <c r="J260" s="57">
        <v>43295</v>
      </c>
      <c r="K260" s="56" t="s">
        <v>18</v>
      </c>
      <c r="L260" s="56" t="s">
        <v>18</v>
      </c>
      <c r="M260" s="60" t="s">
        <v>21087</v>
      </c>
      <c r="N260" s="56" t="s">
        <v>21088</v>
      </c>
      <c r="O260" s="56" t="s">
        <v>44</v>
      </c>
      <c r="P260" s="56" t="s">
        <v>21089</v>
      </c>
      <c r="Q260" s="56" t="s">
        <v>116</v>
      </c>
      <c r="R260" s="353"/>
      <c r="S260" s="61"/>
      <c r="T260" s="61"/>
      <c r="U260" s="400">
        <v>43271</v>
      </c>
      <c r="V260" s="66"/>
      <c r="W260" s="66"/>
      <c r="X260" s="402"/>
      <c r="Y260" s="61"/>
      <c r="Z260" s="56" t="s">
        <v>14</v>
      </c>
      <c r="AA260" s="57">
        <v>43301</v>
      </c>
      <c r="AB260" s="75"/>
      <c r="AC260" s="64" t="s">
        <v>21090</v>
      </c>
      <c r="AD260" s="56" t="s">
        <v>179</v>
      </c>
      <c r="AE260" s="61"/>
      <c r="AF260" s="61"/>
      <c r="AG260" s="61"/>
      <c r="AH260" s="67" t="str">
        <v>Jun</v>
      </c>
      <c r="AI260" s="68" t="str">
        <v>Jul</v>
      </c>
      <c r="AJ260" s="69">
        <f t="shared" si="0"/>
        <v>36</v>
      </c>
      <c r="AK260" s="70">
        <f t="shared" si="1"/>
        <v>43295</v>
      </c>
      <c r="AL260" s="71">
        <f t="shared" ca="1" si="2"/>
        <v>-664</v>
      </c>
      <c r="AM260" s="71" t="str">
        <v>2018</v>
      </c>
      <c r="AN260" s="70">
        <f t="shared" si="3"/>
        <v>43275</v>
      </c>
      <c r="AO260" s="70" t="s">
        <v>123</v>
      </c>
    </row>
    <row r="261" spans="1:41" ht="14.4">
      <c r="A261" s="179" t="s">
        <v>21091</v>
      </c>
      <c r="B261" s="56" t="s">
        <v>89</v>
      </c>
      <c r="C261" s="57">
        <v>43265</v>
      </c>
      <c r="D261" s="56" t="s">
        <v>1027</v>
      </c>
      <c r="E261" s="56" t="s">
        <v>112</v>
      </c>
      <c r="F261" s="58" t="s">
        <v>106</v>
      </c>
      <c r="G261" s="58" t="s">
        <v>113</v>
      </c>
      <c r="H261" s="169" t="s">
        <v>112</v>
      </c>
      <c r="I261" s="399"/>
      <c r="J261" s="57">
        <v>43295</v>
      </c>
      <c r="K261" s="56" t="s">
        <v>18</v>
      </c>
      <c r="L261" s="56" t="s">
        <v>14</v>
      </c>
      <c r="M261" s="60" t="s">
        <v>1675</v>
      </c>
      <c r="N261" s="56" t="s">
        <v>2868</v>
      </c>
      <c r="O261" s="56" t="s">
        <v>355</v>
      </c>
      <c r="P261" s="56" t="s">
        <v>21092</v>
      </c>
      <c r="Q261" s="56" t="s">
        <v>116</v>
      </c>
      <c r="R261" s="353">
        <v>43271</v>
      </c>
      <c r="S261" s="61"/>
      <c r="T261" s="61"/>
      <c r="U261" s="402"/>
      <c r="V261" s="66"/>
      <c r="W261" s="66"/>
      <c r="X261" s="402"/>
      <c r="Y261" s="61"/>
      <c r="Z261" s="56" t="s">
        <v>14</v>
      </c>
      <c r="AA261" s="57">
        <v>43271</v>
      </c>
      <c r="AB261" s="75"/>
      <c r="AC261" s="64" t="s">
        <v>21093</v>
      </c>
      <c r="AD261" s="56" t="s">
        <v>118</v>
      </c>
      <c r="AE261" s="61"/>
      <c r="AF261" s="61"/>
      <c r="AG261" s="61"/>
      <c r="AH261" s="67" t="str">
        <v>Jun</v>
      </c>
      <c r="AI261" s="68" t="str">
        <v>Jun</v>
      </c>
      <c r="AJ261" s="69">
        <f t="shared" si="0"/>
        <v>6</v>
      </c>
      <c r="AK261" s="70">
        <f t="shared" si="1"/>
        <v>43295</v>
      </c>
      <c r="AL261" s="71">
        <f t="shared" ca="1" si="2"/>
        <v>-664</v>
      </c>
      <c r="AM261" s="71" t="str">
        <v>2018</v>
      </c>
      <c r="AN261" s="70">
        <f t="shared" si="3"/>
        <v>43275</v>
      </c>
      <c r="AO261" s="70" t="s">
        <v>121</v>
      </c>
    </row>
    <row r="262" spans="1:41" ht="14.4">
      <c r="A262" s="179" t="s">
        <v>21094</v>
      </c>
      <c r="B262" s="56" t="s">
        <v>89</v>
      </c>
      <c r="C262" s="57">
        <v>43137</v>
      </c>
      <c r="D262" s="56" t="s">
        <v>1027</v>
      </c>
      <c r="E262" s="56" t="s">
        <v>15779</v>
      </c>
      <c r="F262" s="58" t="s">
        <v>214</v>
      </c>
      <c r="G262" s="58" t="s">
        <v>214</v>
      </c>
      <c r="H262" s="169" t="s">
        <v>2445</v>
      </c>
      <c r="I262" s="399"/>
      <c r="J262" s="57">
        <v>43151</v>
      </c>
      <c r="K262" s="56" t="s">
        <v>18</v>
      </c>
      <c r="L262" s="56" t="s">
        <v>18</v>
      </c>
      <c r="M262" s="60" t="s">
        <v>21095</v>
      </c>
      <c r="N262" s="56" t="s">
        <v>21096</v>
      </c>
      <c r="O262" s="61"/>
      <c r="P262" s="56" t="s">
        <v>21097</v>
      </c>
      <c r="Q262" s="56" t="s">
        <v>96</v>
      </c>
      <c r="R262" s="56"/>
      <c r="S262" s="56" t="s">
        <v>108</v>
      </c>
      <c r="T262" s="56" t="s">
        <v>14</v>
      </c>
      <c r="U262" s="400"/>
      <c r="V262" s="56"/>
      <c r="W262" s="56" t="s">
        <v>108</v>
      </c>
      <c r="X262" s="400" t="s">
        <v>108</v>
      </c>
      <c r="Y262" s="204"/>
      <c r="Z262" s="56" t="s">
        <v>18</v>
      </c>
      <c r="AA262" s="57">
        <v>43140</v>
      </c>
      <c r="AB262" s="75"/>
      <c r="AC262" s="64" t="s">
        <v>21098</v>
      </c>
      <c r="AD262" s="65" t="s">
        <v>79</v>
      </c>
      <c r="AE262" s="65"/>
      <c r="AF262" s="66"/>
      <c r="AG262" s="66"/>
      <c r="AH262" s="67" t="str">
        <v>Feb</v>
      </c>
      <c r="AI262" s="68" t="str">
        <v>Feb</v>
      </c>
      <c r="AJ262" s="69">
        <f t="shared" si="0"/>
        <v>3</v>
      </c>
      <c r="AK262" s="70">
        <f t="shared" si="1"/>
        <v>43167</v>
      </c>
      <c r="AL262" s="71">
        <f t="shared" ca="1" si="2"/>
        <v>-792</v>
      </c>
      <c r="AM262" s="71" t="str">
        <v>2018</v>
      </c>
      <c r="AN262" s="70">
        <f t="shared" si="3"/>
        <v>43147</v>
      </c>
      <c r="AO262" s="70" t="s">
        <v>123</v>
      </c>
    </row>
    <row r="263" spans="1:41" ht="14.4">
      <c r="A263" s="179" t="s">
        <v>21099</v>
      </c>
      <c r="B263" s="56" t="s">
        <v>89</v>
      </c>
      <c r="C263" s="57">
        <v>43327</v>
      </c>
      <c r="D263" s="56" t="s">
        <v>1027</v>
      </c>
      <c r="E263" s="56" t="s">
        <v>140</v>
      </c>
      <c r="F263" s="58" t="s">
        <v>106</v>
      </c>
      <c r="G263" s="58" t="s">
        <v>107</v>
      </c>
      <c r="H263" s="169" t="s">
        <v>140</v>
      </c>
      <c r="I263" s="399"/>
      <c r="J263" s="57">
        <v>43358</v>
      </c>
      <c r="K263" s="56" t="s">
        <v>18</v>
      </c>
      <c r="L263" s="56" t="s">
        <v>18</v>
      </c>
      <c r="M263" s="60" t="s">
        <v>21100</v>
      </c>
      <c r="N263" s="56" t="s">
        <v>21101</v>
      </c>
      <c r="O263" s="56" t="s">
        <v>95</v>
      </c>
      <c r="P263" s="56" t="s">
        <v>21102</v>
      </c>
      <c r="Q263" s="56" t="s">
        <v>17</v>
      </c>
      <c r="R263" s="56"/>
      <c r="S263" s="56" t="s">
        <v>108</v>
      </c>
      <c r="T263" s="56" t="s">
        <v>108</v>
      </c>
      <c r="U263" s="56"/>
      <c r="V263" s="56"/>
      <c r="W263" s="56" t="s">
        <v>108</v>
      </c>
      <c r="X263" s="56"/>
      <c r="Y263" s="56" t="s">
        <v>108</v>
      </c>
      <c r="Z263" s="56" t="s">
        <v>18</v>
      </c>
      <c r="AA263" s="57">
        <v>43327</v>
      </c>
      <c r="AB263" s="63">
        <v>6</v>
      </c>
      <c r="AC263" s="64" t="s">
        <v>21103</v>
      </c>
      <c r="AD263" s="56" t="s">
        <v>79</v>
      </c>
      <c r="AE263" s="56"/>
      <c r="AF263" s="61"/>
      <c r="AG263" s="61"/>
      <c r="AH263" s="67" t="str">
        <v>Aug</v>
      </c>
      <c r="AI263" s="68" t="str">
        <v>Aug</v>
      </c>
      <c r="AJ263" s="69">
        <f t="shared" si="0"/>
        <v>0</v>
      </c>
      <c r="AK263" s="70">
        <f t="shared" si="1"/>
        <v>43357</v>
      </c>
      <c r="AL263" s="71">
        <f t="shared" ca="1" si="2"/>
        <v>-602</v>
      </c>
      <c r="AM263" s="71" t="str">
        <v>2018</v>
      </c>
      <c r="AN263" s="70">
        <f t="shared" si="3"/>
        <v>43337</v>
      </c>
      <c r="AO263" s="70" t="s">
        <v>123</v>
      </c>
    </row>
    <row r="264" spans="1:41" ht="14.4">
      <c r="A264" s="179" t="s">
        <v>21104</v>
      </c>
      <c r="B264" s="56" t="s">
        <v>89</v>
      </c>
      <c r="C264" s="57">
        <v>43228</v>
      </c>
      <c r="D264" s="56" t="s">
        <v>90</v>
      </c>
      <c r="E264" s="56" t="s">
        <v>327</v>
      </c>
      <c r="F264" s="58" t="s">
        <v>214</v>
      </c>
      <c r="G264" s="58" t="s">
        <v>328</v>
      </c>
      <c r="H264" s="169" t="s">
        <v>327</v>
      </c>
      <c r="I264" s="399"/>
      <c r="J264" s="57">
        <v>43259</v>
      </c>
      <c r="K264" s="56" t="s">
        <v>18</v>
      </c>
      <c r="L264" s="56" t="s">
        <v>14</v>
      </c>
      <c r="M264" s="60" t="s">
        <v>5757</v>
      </c>
      <c r="N264" s="56" t="s">
        <v>21105</v>
      </c>
      <c r="O264" s="56" t="s">
        <v>271</v>
      </c>
      <c r="P264" s="61"/>
      <c r="Q264" s="56" t="s">
        <v>96</v>
      </c>
      <c r="R264" s="66"/>
      <c r="S264" s="61"/>
      <c r="T264" s="61"/>
      <c r="U264" s="402"/>
      <c r="V264" s="66"/>
      <c r="W264" s="66"/>
      <c r="X264" s="402"/>
      <c r="Y264" s="61"/>
      <c r="Z264" s="56" t="s">
        <v>14</v>
      </c>
      <c r="AA264" s="57">
        <v>43228</v>
      </c>
      <c r="AB264" s="75"/>
      <c r="AC264" s="64" t="s">
        <v>4084</v>
      </c>
      <c r="AD264" s="56" t="s">
        <v>118</v>
      </c>
      <c r="AE264" s="56"/>
      <c r="AF264" s="61"/>
      <c r="AG264" s="61"/>
      <c r="AH264" s="67" t="str">
        <v>May</v>
      </c>
      <c r="AI264" s="68" t="str">
        <v>May</v>
      </c>
      <c r="AJ264" s="69">
        <f t="shared" si="0"/>
        <v>0</v>
      </c>
      <c r="AK264" s="70">
        <f t="shared" si="1"/>
        <v>43258</v>
      </c>
      <c r="AL264" s="71">
        <f t="shared" ca="1" si="2"/>
        <v>-701</v>
      </c>
      <c r="AM264" s="71" t="str">
        <v>2018</v>
      </c>
      <c r="AN264" s="70">
        <f t="shared" si="3"/>
        <v>43238</v>
      </c>
      <c r="AO264" s="70" t="s">
        <v>123</v>
      </c>
    </row>
    <row r="265" spans="1:41" ht="14.4">
      <c r="A265" s="179" t="s">
        <v>21106</v>
      </c>
      <c r="B265" s="56" t="s">
        <v>89</v>
      </c>
      <c r="C265" s="57">
        <v>43259</v>
      </c>
      <c r="D265" s="56" t="s">
        <v>131</v>
      </c>
      <c r="E265" s="56" t="s">
        <v>140</v>
      </c>
      <c r="F265" s="58" t="s">
        <v>106</v>
      </c>
      <c r="G265" s="58" t="s">
        <v>107</v>
      </c>
      <c r="H265" s="169" t="s">
        <v>140</v>
      </c>
      <c r="I265" s="399"/>
      <c r="J265" s="57">
        <v>43289</v>
      </c>
      <c r="K265" s="56" t="s">
        <v>18</v>
      </c>
      <c r="L265" s="56" t="s">
        <v>14</v>
      </c>
      <c r="M265" s="60" t="s">
        <v>745</v>
      </c>
      <c r="N265" s="56" t="s">
        <v>21107</v>
      </c>
      <c r="O265" s="56" t="s">
        <v>39</v>
      </c>
      <c r="P265" s="56" t="s">
        <v>21108</v>
      </c>
      <c r="Q265" s="56" t="s">
        <v>17</v>
      </c>
      <c r="R265" s="56"/>
      <c r="S265" s="56" t="s">
        <v>108</v>
      </c>
      <c r="T265" s="56" t="s">
        <v>108</v>
      </c>
      <c r="U265" s="56"/>
      <c r="V265" s="56"/>
      <c r="W265" s="56" t="s">
        <v>108</v>
      </c>
      <c r="X265" s="56"/>
      <c r="Y265" s="56" t="s">
        <v>108</v>
      </c>
      <c r="Z265" s="56" t="s">
        <v>14</v>
      </c>
      <c r="AA265" s="57">
        <v>43264</v>
      </c>
      <c r="AB265" s="63">
        <v>6</v>
      </c>
      <c r="AC265" s="64" t="s">
        <v>21109</v>
      </c>
      <c r="AD265" s="56" t="s">
        <v>705</v>
      </c>
      <c r="AE265" s="56"/>
      <c r="AF265" s="61"/>
      <c r="AG265" s="61"/>
      <c r="AH265" s="67" t="str">
        <v>Jun</v>
      </c>
      <c r="AI265" s="68" t="str">
        <v>Jun</v>
      </c>
      <c r="AJ265" s="69">
        <f t="shared" si="0"/>
        <v>5</v>
      </c>
      <c r="AK265" s="70">
        <f t="shared" si="1"/>
        <v>43289</v>
      </c>
      <c r="AL265" s="71">
        <f t="shared" ca="1" si="2"/>
        <v>-670</v>
      </c>
      <c r="AM265" s="71" t="str">
        <v>2018</v>
      </c>
      <c r="AN265" s="70">
        <f t="shared" si="3"/>
        <v>43269</v>
      </c>
      <c r="AO265" s="70" t="s">
        <v>123</v>
      </c>
    </row>
    <row r="266" spans="1:41" ht="14.4">
      <c r="A266" s="179" t="s">
        <v>21110</v>
      </c>
      <c r="B266" s="56" t="s">
        <v>89</v>
      </c>
      <c r="C266" s="57">
        <v>43118</v>
      </c>
      <c r="D266" s="56" t="s">
        <v>90</v>
      </c>
      <c r="E266" s="56" t="s">
        <v>327</v>
      </c>
      <c r="F266" s="58" t="s">
        <v>214</v>
      </c>
      <c r="G266" s="58" t="s">
        <v>5061</v>
      </c>
      <c r="H266" s="169" t="s">
        <v>327</v>
      </c>
      <c r="I266" s="404"/>
      <c r="J266" s="59"/>
      <c r="K266" s="61"/>
      <c r="L266" s="56" t="s">
        <v>18</v>
      </c>
      <c r="M266" s="60" t="s">
        <v>21111</v>
      </c>
      <c r="N266" s="56" t="s">
        <v>21112</v>
      </c>
      <c r="O266" s="56" t="s">
        <v>172</v>
      </c>
      <c r="P266" s="56">
        <v>1117006</v>
      </c>
      <c r="Q266" s="56" t="s">
        <v>96</v>
      </c>
      <c r="R266" s="66"/>
      <c r="S266" s="61"/>
      <c r="T266" s="56"/>
      <c r="U266" s="400"/>
      <c r="V266" s="66"/>
      <c r="W266" s="66"/>
      <c r="X266" s="400" t="s">
        <v>108</v>
      </c>
      <c r="Y266" s="61"/>
      <c r="Z266" s="56" t="s">
        <v>18</v>
      </c>
      <c r="AA266" s="57">
        <v>43118</v>
      </c>
      <c r="AB266" s="75"/>
      <c r="AC266" s="64" t="s">
        <v>437</v>
      </c>
      <c r="AD266" s="65" t="s">
        <v>79</v>
      </c>
      <c r="AE266" s="65"/>
      <c r="AF266" s="66"/>
      <c r="AG266" s="66"/>
      <c r="AH266" s="67" t="str">
        <v>Jan</v>
      </c>
      <c r="AI266" s="68" t="str">
        <v>Jan</v>
      </c>
      <c r="AJ266" s="69">
        <f t="shared" si="0"/>
        <v>0</v>
      </c>
      <c r="AK266" s="70">
        <f t="shared" si="1"/>
        <v>43148</v>
      </c>
      <c r="AL266" s="71">
        <f t="shared" ca="1" si="2"/>
        <v>-811</v>
      </c>
      <c r="AM266" s="71" t="str">
        <v>2018</v>
      </c>
      <c r="AN266" s="70">
        <f t="shared" si="3"/>
        <v>43128</v>
      </c>
      <c r="AO266" s="70" t="s">
        <v>123</v>
      </c>
    </row>
    <row r="267" spans="1:41" ht="14.4">
      <c r="A267" s="179" t="s">
        <v>21113</v>
      </c>
      <c r="B267" s="56" t="s">
        <v>89</v>
      </c>
      <c r="C267" s="57">
        <v>43171</v>
      </c>
      <c r="D267" s="56" t="s">
        <v>90</v>
      </c>
      <c r="E267" s="56" t="s">
        <v>327</v>
      </c>
      <c r="F267" s="58" t="s">
        <v>214</v>
      </c>
      <c r="G267" s="58" t="s">
        <v>5061</v>
      </c>
      <c r="H267" s="169" t="s">
        <v>327</v>
      </c>
      <c r="I267" s="404"/>
      <c r="J267" s="59"/>
      <c r="K267" s="56" t="s">
        <v>18</v>
      </c>
      <c r="L267" s="56" t="s">
        <v>18</v>
      </c>
      <c r="M267" s="60" t="s">
        <v>16970</v>
      </c>
      <c r="N267" s="56" t="s">
        <v>18260</v>
      </c>
      <c r="O267" s="56" t="s">
        <v>172</v>
      </c>
      <c r="P267" s="56">
        <v>1117006</v>
      </c>
      <c r="Q267" s="56" t="s">
        <v>96</v>
      </c>
      <c r="R267" s="66"/>
      <c r="S267" s="61"/>
      <c r="T267" s="61"/>
      <c r="U267" s="402"/>
      <c r="V267" s="66"/>
      <c r="W267" s="66"/>
      <c r="X267" s="400" t="s">
        <v>108</v>
      </c>
      <c r="Y267" s="61"/>
      <c r="Z267" s="56" t="s">
        <v>18</v>
      </c>
      <c r="AA267" s="57">
        <v>43172</v>
      </c>
      <c r="AB267" s="75"/>
      <c r="AC267" s="64" t="s">
        <v>437</v>
      </c>
      <c r="AD267" s="56" t="s">
        <v>79</v>
      </c>
      <c r="AE267" s="56"/>
      <c r="AF267" s="61"/>
      <c r="AG267" s="61"/>
      <c r="AH267" s="67" t="str">
        <v>Mar</v>
      </c>
      <c r="AI267" s="68" t="str">
        <v>Mar</v>
      </c>
      <c r="AJ267" s="69">
        <f t="shared" si="0"/>
        <v>1</v>
      </c>
      <c r="AK267" s="70">
        <f t="shared" si="1"/>
        <v>43201</v>
      </c>
      <c r="AL267" s="71">
        <f t="shared" ca="1" si="2"/>
        <v>-758</v>
      </c>
      <c r="AM267" s="71" t="str">
        <v>2018</v>
      </c>
      <c r="AN267" s="70">
        <f t="shared" si="3"/>
        <v>43181</v>
      </c>
      <c r="AO267" s="70" t="s">
        <v>123</v>
      </c>
    </row>
    <row r="268" spans="1:41" ht="14.4">
      <c r="A268" s="179" t="s">
        <v>21114</v>
      </c>
      <c r="B268" s="56" t="s">
        <v>89</v>
      </c>
      <c r="C268" s="57">
        <v>43382</v>
      </c>
      <c r="D268" s="56" t="s">
        <v>90</v>
      </c>
      <c r="E268" s="56" t="s">
        <v>140</v>
      </c>
      <c r="F268" s="58" t="s">
        <v>106</v>
      </c>
      <c r="G268" s="58" t="s">
        <v>107</v>
      </c>
      <c r="H268" s="169" t="s">
        <v>140</v>
      </c>
      <c r="I268" s="399"/>
      <c r="J268" s="57">
        <v>43413</v>
      </c>
      <c r="K268" s="56" t="s">
        <v>18</v>
      </c>
      <c r="L268" s="56" t="s">
        <v>14</v>
      </c>
      <c r="M268" s="60" t="s">
        <v>21115</v>
      </c>
      <c r="N268" s="56" t="s">
        <v>21116</v>
      </c>
      <c r="O268" s="56" t="s">
        <v>29</v>
      </c>
      <c r="P268" s="56" t="s">
        <v>108</v>
      </c>
      <c r="Q268" s="56" t="s">
        <v>96</v>
      </c>
      <c r="R268" s="56"/>
      <c r="S268" s="56" t="s">
        <v>108</v>
      </c>
      <c r="T268" s="56" t="s">
        <v>108</v>
      </c>
      <c r="U268" s="56"/>
      <c r="V268" s="56"/>
      <c r="W268" s="56" t="s">
        <v>108</v>
      </c>
      <c r="X268" s="56"/>
      <c r="Y268" s="56" t="s">
        <v>108</v>
      </c>
      <c r="Z268" s="56" t="s">
        <v>14</v>
      </c>
      <c r="AA268" s="57">
        <v>43382</v>
      </c>
      <c r="AB268" s="63">
        <v>6</v>
      </c>
      <c r="AC268" s="64" t="s">
        <v>21117</v>
      </c>
      <c r="AD268" s="56" t="s">
        <v>224</v>
      </c>
      <c r="AE268" s="56"/>
      <c r="AF268" s="61"/>
      <c r="AG268" s="61"/>
      <c r="AH268" s="67" t="str">
        <v>Oct</v>
      </c>
      <c r="AI268" s="68" t="str">
        <v>Oct</v>
      </c>
      <c r="AJ268" s="69">
        <f t="shared" si="0"/>
        <v>0</v>
      </c>
      <c r="AK268" s="70">
        <f t="shared" si="1"/>
        <v>43412</v>
      </c>
      <c r="AL268" s="71">
        <f t="shared" ca="1" si="2"/>
        <v>-547</v>
      </c>
      <c r="AM268" s="71" t="str">
        <v>2018</v>
      </c>
      <c r="AN268" s="70">
        <f t="shared" si="3"/>
        <v>43392</v>
      </c>
      <c r="AO268" s="70" t="s">
        <v>123</v>
      </c>
    </row>
    <row r="269" spans="1:41" ht="14.4">
      <c r="A269" s="179" t="s">
        <v>21118</v>
      </c>
      <c r="B269" s="56" t="s">
        <v>89</v>
      </c>
      <c r="C269" s="57">
        <v>43265</v>
      </c>
      <c r="D269" s="56" t="s">
        <v>1027</v>
      </c>
      <c r="E269" s="56" t="s">
        <v>112</v>
      </c>
      <c r="F269" s="58" t="s">
        <v>106</v>
      </c>
      <c r="G269" s="58" t="s">
        <v>113</v>
      </c>
      <c r="H269" s="169" t="s">
        <v>112</v>
      </c>
      <c r="I269" s="399"/>
      <c r="J269" s="57">
        <v>43295</v>
      </c>
      <c r="K269" s="56" t="s">
        <v>18</v>
      </c>
      <c r="L269" s="56" t="s">
        <v>14</v>
      </c>
      <c r="M269" s="60" t="s">
        <v>21119</v>
      </c>
      <c r="N269" s="56" t="s">
        <v>21120</v>
      </c>
      <c r="O269" s="56" t="s">
        <v>249</v>
      </c>
      <c r="P269" s="56" t="s">
        <v>21121</v>
      </c>
      <c r="Q269" s="56" t="s">
        <v>116</v>
      </c>
      <c r="R269" s="353">
        <v>43270</v>
      </c>
      <c r="S269" s="61"/>
      <c r="T269" s="61"/>
      <c r="U269" s="402"/>
      <c r="V269" s="66"/>
      <c r="W269" s="66"/>
      <c r="X269" s="402"/>
      <c r="Y269" s="61"/>
      <c r="Z269" s="56" t="s">
        <v>14</v>
      </c>
      <c r="AA269" s="57">
        <v>43270</v>
      </c>
      <c r="AB269" s="75"/>
      <c r="AC269" s="64" t="s">
        <v>257</v>
      </c>
      <c r="AD269" s="56" t="s">
        <v>118</v>
      </c>
      <c r="AE269" s="61"/>
      <c r="AF269" s="61"/>
      <c r="AG269" s="61"/>
      <c r="AH269" s="67" t="str">
        <v>Jun</v>
      </c>
      <c r="AI269" s="68" t="str">
        <v>Jun</v>
      </c>
      <c r="AJ269" s="69">
        <f t="shared" si="0"/>
        <v>5</v>
      </c>
      <c r="AK269" s="70">
        <f t="shared" si="1"/>
        <v>43295</v>
      </c>
      <c r="AL269" s="71">
        <f t="shared" ca="1" si="2"/>
        <v>-664</v>
      </c>
      <c r="AM269" s="71" t="str">
        <v>2018</v>
      </c>
      <c r="AN269" s="70">
        <f t="shared" si="3"/>
        <v>43275</v>
      </c>
      <c r="AO269" s="70" t="s">
        <v>121</v>
      </c>
    </row>
    <row r="270" spans="1:41" ht="14.4">
      <c r="A270" s="179" t="s">
        <v>21122</v>
      </c>
      <c r="B270" s="56" t="s">
        <v>89</v>
      </c>
      <c r="C270" s="57">
        <v>43409</v>
      </c>
      <c r="D270" s="56" t="s">
        <v>90</v>
      </c>
      <c r="E270" s="56" t="s">
        <v>140</v>
      </c>
      <c r="F270" s="58" t="s">
        <v>106</v>
      </c>
      <c r="G270" s="58" t="s">
        <v>107</v>
      </c>
      <c r="H270" s="169" t="s">
        <v>140</v>
      </c>
      <c r="I270" s="399"/>
      <c r="J270" s="57">
        <v>43439</v>
      </c>
      <c r="K270" s="56" t="s">
        <v>18</v>
      </c>
      <c r="L270" s="56" t="s">
        <v>18</v>
      </c>
      <c r="M270" s="60" t="s">
        <v>21123</v>
      </c>
      <c r="N270" s="56" t="s">
        <v>21124</v>
      </c>
      <c r="O270" s="56" t="s">
        <v>29</v>
      </c>
      <c r="P270" s="56" t="s">
        <v>21125</v>
      </c>
      <c r="Q270" s="56" t="s">
        <v>17</v>
      </c>
      <c r="R270" s="56"/>
      <c r="S270" s="56" t="s">
        <v>108</v>
      </c>
      <c r="T270" s="56" t="s">
        <v>108</v>
      </c>
      <c r="U270" s="56"/>
      <c r="V270" s="56"/>
      <c r="W270" s="56" t="s">
        <v>108</v>
      </c>
      <c r="X270" s="56"/>
      <c r="Y270" s="56" t="s">
        <v>108</v>
      </c>
      <c r="Z270" s="56" t="s">
        <v>18</v>
      </c>
      <c r="AA270" s="57">
        <v>43409</v>
      </c>
      <c r="AB270" s="63">
        <v>6</v>
      </c>
      <c r="AC270" s="64" t="s">
        <v>21126</v>
      </c>
      <c r="AD270" s="56" t="s">
        <v>79</v>
      </c>
      <c r="AE270" s="56"/>
      <c r="AF270" s="61"/>
      <c r="AG270" s="61"/>
      <c r="AH270" s="67" t="str">
        <v>Nov</v>
      </c>
      <c r="AI270" s="68" t="str">
        <v>Nov</v>
      </c>
      <c r="AJ270" s="69">
        <f t="shared" si="0"/>
        <v>0</v>
      </c>
      <c r="AK270" s="70">
        <f t="shared" si="1"/>
        <v>43439</v>
      </c>
      <c r="AL270" s="71">
        <f t="shared" ca="1" si="2"/>
        <v>-520</v>
      </c>
      <c r="AM270" s="71" t="str">
        <v>2018</v>
      </c>
      <c r="AN270" s="70">
        <f t="shared" si="3"/>
        <v>43419</v>
      </c>
      <c r="AO270" s="70" t="s">
        <v>123</v>
      </c>
    </row>
    <row r="271" spans="1:41" ht="14.4">
      <c r="A271" s="179" t="s">
        <v>21127</v>
      </c>
      <c r="B271" s="56" t="s">
        <v>89</v>
      </c>
      <c r="C271" s="57">
        <v>43264</v>
      </c>
      <c r="D271" s="56" t="s">
        <v>1027</v>
      </c>
      <c r="E271" s="56" t="s">
        <v>112</v>
      </c>
      <c r="F271" s="58" t="s">
        <v>106</v>
      </c>
      <c r="G271" s="58" t="s">
        <v>113</v>
      </c>
      <c r="H271" s="169" t="s">
        <v>112</v>
      </c>
      <c r="I271" s="399"/>
      <c r="J271" s="57">
        <v>43294</v>
      </c>
      <c r="K271" s="56" t="s">
        <v>18</v>
      </c>
      <c r="L271" s="56" t="s">
        <v>14</v>
      </c>
      <c r="M271" s="60" t="s">
        <v>642</v>
      </c>
      <c r="N271" s="56" t="s">
        <v>10423</v>
      </c>
      <c r="O271" s="56" t="s">
        <v>22</v>
      </c>
      <c r="P271" s="56" t="s">
        <v>11127</v>
      </c>
      <c r="Q271" s="56" t="s">
        <v>116</v>
      </c>
      <c r="R271" s="353">
        <v>43266</v>
      </c>
      <c r="S271" s="61"/>
      <c r="T271" s="61"/>
      <c r="U271" s="402"/>
      <c r="V271" s="66"/>
      <c r="W271" s="66"/>
      <c r="X271" s="402"/>
      <c r="Y271" s="61"/>
      <c r="Z271" s="61"/>
      <c r="AA271" s="57">
        <v>43266</v>
      </c>
      <c r="AB271" s="75"/>
      <c r="AC271" s="64" t="s">
        <v>257</v>
      </c>
      <c r="AD271" s="56" t="s">
        <v>118</v>
      </c>
      <c r="AE271" s="56"/>
      <c r="AF271" s="61"/>
      <c r="AG271" s="61"/>
      <c r="AH271" s="67" t="str">
        <v>Jun</v>
      </c>
      <c r="AI271" s="68" t="str">
        <v>Jun</v>
      </c>
      <c r="AJ271" s="69">
        <f t="shared" si="0"/>
        <v>2</v>
      </c>
      <c r="AK271" s="70">
        <f t="shared" si="1"/>
        <v>43294</v>
      </c>
      <c r="AL271" s="71">
        <f t="shared" ca="1" si="2"/>
        <v>-665</v>
      </c>
      <c r="AM271" s="71" t="str">
        <v>2018</v>
      </c>
      <c r="AN271" s="70">
        <f t="shared" si="3"/>
        <v>43274</v>
      </c>
      <c r="AO271" s="70" t="s">
        <v>121</v>
      </c>
    </row>
    <row r="272" spans="1:41" ht="14.4">
      <c r="A272" s="179" t="s">
        <v>21128</v>
      </c>
      <c r="B272" s="56" t="s">
        <v>89</v>
      </c>
      <c r="C272" s="57">
        <v>43283</v>
      </c>
      <c r="D272" s="56" t="s">
        <v>1027</v>
      </c>
      <c r="E272" s="56" t="s">
        <v>140</v>
      </c>
      <c r="F272" s="58" t="s">
        <v>106</v>
      </c>
      <c r="G272" s="58" t="s">
        <v>107</v>
      </c>
      <c r="H272" s="169" t="s">
        <v>140</v>
      </c>
      <c r="I272" s="399"/>
      <c r="J272" s="57">
        <v>43314</v>
      </c>
      <c r="K272" s="56" t="s">
        <v>18</v>
      </c>
      <c r="L272" s="56" t="s">
        <v>14</v>
      </c>
      <c r="M272" s="60" t="s">
        <v>642</v>
      </c>
      <c r="N272" s="56" t="s">
        <v>21129</v>
      </c>
      <c r="O272" s="56" t="s">
        <v>27</v>
      </c>
      <c r="P272" s="56" t="s">
        <v>108</v>
      </c>
      <c r="Q272" s="56" t="s">
        <v>96</v>
      </c>
      <c r="R272" s="56"/>
      <c r="S272" s="56" t="s">
        <v>108</v>
      </c>
      <c r="T272" s="56" t="s">
        <v>108</v>
      </c>
      <c r="U272" s="56"/>
      <c r="V272" s="56"/>
      <c r="W272" s="56" t="s">
        <v>108</v>
      </c>
      <c r="X272" s="56"/>
      <c r="Y272" s="56" t="s">
        <v>108</v>
      </c>
      <c r="Z272" s="56" t="s">
        <v>14</v>
      </c>
      <c r="AA272" s="57">
        <v>43283</v>
      </c>
      <c r="AB272" s="63">
        <v>6</v>
      </c>
      <c r="AC272" s="64" t="s">
        <v>21130</v>
      </c>
      <c r="AD272" s="56" t="s">
        <v>118</v>
      </c>
      <c r="AE272" s="56"/>
      <c r="AF272" s="61"/>
      <c r="AG272" s="61"/>
      <c r="AH272" s="67" t="str">
        <v>Jul</v>
      </c>
      <c r="AI272" s="68" t="str">
        <v>Jul</v>
      </c>
      <c r="AJ272" s="69">
        <f t="shared" si="0"/>
        <v>0</v>
      </c>
      <c r="AK272" s="70">
        <f t="shared" si="1"/>
        <v>43313</v>
      </c>
      <c r="AL272" s="71">
        <f t="shared" ca="1" si="2"/>
        <v>-646</v>
      </c>
      <c r="AM272" s="71" t="str">
        <v>2018</v>
      </c>
      <c r="AN272" s="70">
        <f t="shared" si="3"/>
        <v>43293</v>
      </c>
      <c r="AO272" s="70" t="s">
        <v>123</v>
      </c>
    </row>
    <row r="273" spans="1:41" ht="14.4">
      <c r="A273" s="179" t="s">
        <v>21131</v>
      </c>
      <c r="B273" s="56" t="s">
        <v>89</v>
      </c>
      <c r="C273" s="57">
        <v>43246</v>
      </c>
      <c r="D273" s="56" t="s">
        <v>1027</v>
      </c>
      <c r="E273" s="56" t="s">
        <v>129</v>
      </c>
      <c r="F273" s="58" t="s">
        <v>106</v>
      </c>
      <c r="G273" s="58" t="s">
        <v>107</v>
      </c>
      <c r="H273" s="169" t="s">
        <v>129</v>
      </c>
      <c r="I273" s="399"/>
      <c r="J273" s="57">
        <v>43287</v>
      </c>
      <c r="K273" s="56" t="s">
        <v>18</v>
      </c>
      <c r="L273" s="56" t="s">
        <v>18</v>
      </c>
      <c r="M273" s="60" t="s">
        <v>21044</v>
      </c>
      <c r="N273" s="56" t="s">
        <v>21132</v>
      </c>
      <c r="O273" s="56" t="s">
        <v>29</v>
      </c>
      <c r="P273" s="56" t="s">
        <v>21133</v>
      </c>
      <c r="Q273" s="56" t="s">
        <v>17</v>
      </c>
      <c r="R273" s="66"/>
      <c r="S273" s="61"/>
      <c r="T273" s="61"/>
      <c r="U273" s="402"/>
      <c r="V273" s="66"/>
      <c r="W273" s="66"/>
      <c r="X273" s="402"/>
      <c r="Y273" s="56" t="s">
        <v>108</v>
      </c>
      <c r="Z273" s="56" t="s">
        <v>18</v>
      </c>
      <c r="AA273" s="57">
        <v>43251</v>
      </c>
      <c r="AB273" s="75"/>
      <c r="AC273" s="64" t="s">
        <v>21134</v>
      </c>
      <c r="AD273" s="56" t="s">
        <v>79</v>
      </c>
      <c r="AE273" s="56"/>
      <c r="AF273" s="61"/>
      <c r="AG273" s="61"/>
      <c r="AH273" s="67" t="str">
        <v>May</v>
      </c>
      <c r="AI273" s="68" t="str">
        <v>May</v>
      </c>
      <c r="AJ273" s="69">
        <f t="shared" si="0"/>
        <v>5</v>
      </c>
      <c r="AK273" s="70">
        <f t="shared" si="1"/>
        <v>43276</v>
      </c>
      <c r="AL273" s="71">
        <f t="shared" ca="1" si="2"/>
        <v>-683</v>
      </c>
      <c r="AM273" s="71" t="str">
        <v>2018</v>
      </c>
      <c r="AN273" s="70">
        <f t="shared" si="3"/>
        <v>43256</v>
      </c>
      <c r="AO273" s="70" t="s">
        <v>123</v>
      </c>
    </row>
    <row r="274" spans="1:41" ht="14.4">
      <c r="A274" s="179" t="s">
        <v>21135</v>
      </c>
      <c r="B274" s="56" t="s">
        <v>89</v>
      </c>
      <c r="C274" s="57">
        <v>43411</v>
      </c>
      <c r="D274" s="56" t="s">
        <v>229</v>
      </c>
      <c r="E274" s="56" t="s">
        <v>140</v>
      </c>
      <c r="F274" s="58" t="s">
        <v>106</v>
      </c>
      <c r="G274" s="58" t="s">
        <v>107</v>
      </c>
      <c r="H274" s="169" t="s">
        <v>140</v>
      </c>
      <c r="I274" s="399"/>
      <c r="J274" s="57">
        <v>43441</v>
      </c>
      <c r="K274" s="56" t="s">
        <v>18</v>
      </c>
      <c r="L274" s="56" t="s">
        <v>14</v>
      </c>
      <c r="M274" s="60" t="s">
        <v>21136</v>
      </c>
      <c r="N274" s="56" t="s">
        <v>21136</v>
      </c>
      <c r="O274" s="61"/>
      <c r="P274" s="56" t="s">
        <v>108</v>
      </c>
      <c r="Q274" s="56" t="s">
        <v>96</v>
      </c>
      <c r="R274" s="56"/>
      <c r="S274" s="56" t="s">
        <v>108</v>
      </c>
      <c r="T274" s="56" t="s">
        <v>108</v>
      </c>
      <c r="U274" s="56"/>
      <c r="V274" s="56"/>
      <c r="W274" s="56" t="s">
        <v>108</v>
      </c>
      <c r="X274" s="56"/>
      <c r="Y274" s="56" t="s">
        <v>108</v>
      </c>
      <c r="Z274" s="56" t="s">
        <v>14</v>
      </c>
      <c r="AA274" s="57">
        <v>43432</v>
      </c>
      <c r="AB274" s="63">
        <v>6</v>
      </c>
      <c r="AC274" s="64" t="s">
        <v>21137</v>
      </c>
      <c r="AD274" s="56" t="s">
        <v>633</v>
      </c>
      <c r="AE274" s="56"/>
      <c r="AF274" s="61"/>
      <c r="AG274" s="61"/>
      <c r="AH274" s="67" t="str">
        <v>Nov</v>
      </c>
      <c r="AI274" s="68" t="str">
        <v>Nov</v>
      </c>
      <c r="AJ274" s="69">
        <f t="shared" si="0"/>
        <v>21</v>
      </c>
      <c r="AK274" s="70">
        <f t="shared" si="1"/>
        <v>43441</v>
      </c>
      <c r="AL274" s="71">
        <f t="shared" ca="1" si="2"/>
        <v>-518</v>
      </c>
      <c r="AM274" s="71" t="str">
        <v>2018</v>
      </c>
      <c r="AN274" s="70">
        <f t="shared" si="3"/>
        <v>43421</v>
      </c>
      <c r="AO274" s="70" t="s">
        <v>123</v>
      </c>
    </row>
    <row r="275" spans="1:41" ht="14.4">
      <c r="A275" s="179" t="s">
        <v>21138</v>
      </c>
      <c r="B275" s="56" t="s">
        <v>89</v>
      </c>
      <c r="C275" s="57">
        <v>43262</v>
      </c>
      <c r="D275" s="56" t="s">
        <v>131</v>
      </c>
      <c r="E275" s="56" t="s">
        <v>112</v>
      </c>
      <c r="F275" s="58" t="s">
        <v>106</v>
      </c>
      <c r="G275" s="58" t="s">
        <v>113</v>
      </c>
      <c r="H275" s="169" t="s">
        <v>112</v>
      </c>
      <c r="I275" s="399"/>
      <c r="J275" s="57">
        <v>43292</v>
      </c>
      <c r="K275" s="56" t="s">
        <v>18</v>
      </c>
      <c r="L275" s="56" t="s">
        <v>14</v>
      </c>
      <c r="M275" s="60" t="s">
        <v>21139</v>
      </c>
      <c r="N275" s="56" t="s">
        <v>21140</v>
      </c>
      <c r="O275" s="56" t="s">
        <v>249</v>
      </c>
      <c r="P275" s="56" t="s">
        <v>21141</v>
      </c>
      <c r="Q275" s="56" t="s">
        <v>116</v>
      </c>
      <c r="R275" s="353">
        <v>43266</v>
      </c>
      <c r="S275" s="56" t="s">
        <v>108</v>
      </c>
      <c r="T275" s="56" t="s">
        <v>108</v>
      </c>
      <c r="U275" s="402"/>
      <c r="V275" s="66"/>
      <c r="W275" s="66"/>
      <c r="X275" s="402"/>
      <c r="Y275" s="61"/>
      <c r="Z275" s="56" t="s">
        <v>14</v>
      </c>
      <c r="AA275" s="57">
        <v>43266</v>
      </c>
      <c r="AB275" s="75"/>
      <c r="AC275" s="64" t="s">
        <v>257</v>
      </c>
      <c r="AD275" s="56" t="s">
        <v>118</v>
      </c>
      <c r="AE275" s="56"/>
      <c r="AF275" s="61"/>
      <c r="AG275" s="61"/>
      <c r="AH275" s="67" t="str">
        <v>Jun</v>
      </c>
      <c r="AI275" s="68" t="str">
        <v>Jun</v>
      </c>
      <c r="AJ275" s="69">
        <f t="shared" si="0"/>
        <v>4</v>
      </c>
      <c r="AK275" s="70">
        <f t="shared" si="1"/>
        <v>43292</v>
      </c>
      <c r="AL275" s="71">
        <f t="shared" ca="1" si="2"/>
        <v>-667</v>
      </c>
      <c r="AM275" s="71" t="str">
        <v>2018</v>
      </c>
      <c r="AN275" s="70">
        <f t="shared" si="3"/>
        <v>43272</v>
      </c>
      <c r="AO275" s="70" t="s">
        <v>121</v>
      </c>
    </row>
    <row r="276" spans="1:41" ht="14.4">
      <c r="A276" s="179" t="s">
        <v>21142</v>
      </c>
      <c r="B276" s="56" t="s">
        <v>89</v>
      </c>
      <c r="C276" s="57">
        <v>43388</v>
      </c>
      <c r="D276" s="56" t="s">
        <v>131</v>
      </c>
      <c r="E276" s="56" t="s">
        <v>129</v>
      </c>
      <c r="F276" s="58" t="s">
        <v>106</v>
      </c>
      <c r="G276" s="58" t="s">
        <v>214</v>
      </c>
      <c r="H276" s="169" t="s">
        <v>276</v>
      </c>
      <c r="I276" s="399"/>
      <c r="J276" s="57">
        <v>43419</v>
      </c>
      <c r="K276" s="61"/>
      <c r="L276" s="61"/>
      <c r="M276" s="60" t="s">
        <v>21143</v>
      </c>
      <c r="N276" s="56" t="s">
        <v>20542</v>
      </c>
      <c r="O276" s="56" t="s">
        <v>271</v>
      </c>
      <c r="P276" s="56" t="s">
        <v>20543</v>
      </c>
      <c r="Q276" s="56" t="s">
        <v>96</v>
      </c>
      <c r="R276" s="66"/>
      <c r="S276" s="61"/>
      <c r="T276" s="61"/>
      <c r="U276" s="402"/>
      <c r="V276" s="66"/>
      <c r="W276" s="66"/>
      <c r="X276" s="402"/>
      <c r="Y276" s="61"/>
      <c r="Z276" s="56" t="s">
        <v>18</v>
      </c>
      <c r="AA276" s="57">
        <v>43405</v>
      </c>
      <c r="AB276" s="75"/>
      <c r="AC276" s="64" t="s">
        <v>21144</v>
      </c>
      <c r="AD276" s="56" t="s">
        <v>633</v>
      </c>
      <c r="AE276" s="61"/>
      <c r="AF276" s="61"/>
      <c r="AG276" s="61"/>
      <c r="AH276" s="67" t="str">
        <v>Oct</v>
      </c>
      <c r="AI276" s="68" t="str">
        <v>Nov</v>
      </c>
      <c r="AJ276" s="69">
        <f t="shared" si="0"/>
        <v>17</v>
      </c>
      <c r="AK276" s="70">
        <f t="shared" si="1"/>
        <v>43418</v>
      </c>
      <c r="AL276" s="71">
        <f t="shared" ca="1" si="2"/>
        <v>-541</v>
      </c>
      <c r="AM276" s="71" t="str">
        <v>2018</v>
      </c>
      <c r="AN276" s="70">
        <f t="shared" si="3"/>
        <v>43398</v>
      </c>
      <c r="AO276" s="70" t="s">
        <v>123</v>
      </c>
    </row>
    <row r="277" spans="1:41" ht="14.4">
      <c r="A277" s="179" t="s">
        <v>21145</v>
      </c>
      <c r="B277" s="56" t="s">
        <v>89</v>
      </c>
      <c r="C277" s="57">
        <v>43363</v>
      </c>
      <c r="D277" s="56" t="s">
        <v>90</v>
      </c>
      <c r="E277" s="56" t="s">
        <v>1579</v>
      </c>
      <c r="F277" s="58" t="s">
        <v>214</v>
      </c>
      <c r="G277" s="58" t="s">
        <v>1581</v>
      </c>
      <c r="H277" s="169" t="s">
        <v>1579</v>
      </c>
      <c r="I277" s="404"/>
      <c r="J277" s="59"/>
      <c r="K277" s="56" t="s">
        <v>18</v>
      </c>
      <c r="L277" s="56" t="s">
        <v>18</v>
      </c>
      <c r="M277" s="60" t="s">
        <v>21146</v>
      </c>
      <c r="N277" s="56" t="s">
        <v>21146</v>
      </c>
      <c r="O277" s="56" t="s">
        <v>37</v>
      </c>
      <c r="P277" s="56" t="s">
        <v>21147</v>
      </c>
      <c r="Q277" s="56" t="s">
        <v>96</v>
      </c>
      <c r="R277" s="66"/>
      <c r="S277" s="61"/>
      <c r="T277" s="61"/>
      <c r="U277" s="402"/>
      <c r="V277" s="66"/>
      <c r="W277" s="66"/>
      <c r="X277" s="402"/>
      <c r="Y277" s="61"/>
      <c r="Z277" s="56" t="s">
        <v>18</v>
      </c>
      <c r="AA277" s="57">
        <v>43363</v>
      </c>
      <c r="AB277" s="75"/>
      <c r="AC277" s="64" t="s">
        <v>21148</v>
      </c>
      <c r="AD277" s="56" t="s">
        <v>79</v>
      </c>
      <c r="AE277" s="56"/>
      <c r="AF277" s="61"/>
      <c r="AG277" s="61"/>
      <c r="AH277" s="67" t="str">
        <v>Sep</v>
      </c>
      <c r="AI277" s="68" t="str">
        <v>Sep</v>
      </c>
      <c r="AJ277" s="69">
        <f t="shared" si="0"/>
        <v>0</v>
      </c>
      <c r="AK277" s="70">
        <f t="shared" si="1"/>
        <v>43393</v>
      </c>
      <c r="AL277" s="71">
        <f t="shared" ca="1" si="2"/>
        <v>-566</v>
      </c>
      <c r="AM277" s="71" t="str">
        <v>2018</v>
      </c>
      <c r="AN277" s="70">
        <f t="shared" si="3"/>
        <v>43373</v>
      </c>
      <c r="AO277" s="70" t="s">
        <v>123</v>
      </c>
    </row>
    <row r="278" spans="1:41" ht="14.4">
      <c r="A278" s="179" t="s">
        <v>21149</v>
      </c>
      <c r="B278" s="56" t="s">
        <v>89</v>
      </c>
      <c r="C278" s="57">
        <v>43126</v>
      </c>
      <c r="D278" s="56" t="s">
        <v>1027</v>
      </c>
      <c r="E278" s="56" t="s">
        <v>140</v>
      </c>
      <c r="F278" s="58" t="s">
        <v>106</v>
      </c>
      <c r="G278" s="58" t="s">
        <v>107</v>
      </c>
      <c r="H278" s="169" t="s">
        <v>140</v>
      </c>
      <c r="I278" s="399"/>
      <c r="J278" s="57">
        <v>43157</v>
      </c>
      <c r="K278" s="56" t="s">
        <v>18</v>
      </c>
      <c r="L278" s="56" t="s">
        <v>14</v>
      </c>
      <c r="M278" s="60" t="s">
        <v>21150</v>
      </c>
      <c r="N278" s="56" t="s">
        <v>21151</v>
      </c>
      <c r="O278" s="61"/>
      <c r="P278" s="56" t="s">
        <v>108</v>
      </c>
      <c r="Q278" s="56" t="s">
        <v>96</v>
      </c>
      <c r="R278" s="66"/>
      <c r="S278" s="56" t="s">
        <v>108</v>
      </c>
      <c r="T278" s="56" t="s">
        <v>108</v>
      </c>
      <c r="U278" s="56"/>
      <c r="V278" s="66"/>
      <c r="W278" s="66"/>
      <c r="X278" s="400"/>
      <c r="Y278" s="56" t="s">
        <v>108</v>
      </c>
      <c r="Z278" s="56" t="s">
        <v>14</v>
      </c>
      <c r="AA278" s="57">
        <v>43126</v>
      </c>
      <c r="AB278" s="63">
        <v>6</v>
      </c>
      <c r="AC278" s="60" t="s">
        <v>21152</v>
      </c>
      <c r="AD278" s="65" t="s">
        <v>224</v>
      </c>
      <c r="AE278" s="65"/>
      <c r="AF278" s="66"/>
      <c r="AG278" s="66"/>
      <c r="AH278" s="67" t="str">
        <v>Jan</v>
      </c>
      <c r="AI278" s="68" t="str">
        <v>Jan</v>
      </c>
      <c r="AJ278" s="69">
        <f t="shared" si="0"/>
        <v>0</v>
      </c>
      <c r="AK278" s="70">
        <f t="shared" si="1"/>
        <v>43156</v>
      </c>
      <c r="AL278" s="71">
        <f t="shared" ca="1" si="2"/>
        <v>-803</v>
      </c>
      <c r="AM278" s="71" t="str">
        <v>2018</v>
      </c>
      <c r="AN278" s="70">
        <f t="shared" si="3"/>
        <v>43136</v>
      </c>
      <c r="AO278" s="70" t="s">
        <v>123</v>
      </c>
    </row>
    <row r="279" spans="1:41" ht="14.4">
      <c r="A279" s="179" t="s">
        <v>21153</v>
      </c>
      <c r="B279" s="56" t="s">
        <v>89</v>
      </c>
      <c r="C279" s="57">
        <v>43199</v>
      </c>
      <c r="D279" s="56" t="s">
        <v>90</v>
      </c>
      <c r="E279" s="56" t="s">
        <v>91</v>
      </c>
      <c r="F279" s="58" t="s">
        <v>214</v>
      </c>
      <c r="G279" s="58" t="s">
        <v>18740</v>
      </c>
      <c r="H279" s="169" t="s">
        <v>91</v>
      </c>
      <c r="I279" s="404"/>
      <c r="J279" s="59"/>
      <c r="K279" s="56" t="s">
        <v>18</v>
      </c>
      <c r="L279" s="56" t="s">
        <v>18</v>
      </c>
      <c r="M279" s="60" t="s">
        <v>21154</v>
      </c>
      <c r="N279" s="56" t="s">
        <v>21155</v>
      </c>
      <c r="O279" s="56" t="s">
        <v>355</v>
      </c>
      <c r="P279" s="56" t="s">
        <v>21156</v>
      </c>
      <c r="Q279" s="56" t="s">
        <v>96</v>
      </c>
      <c r="R279" s="66"/>
      <c r="S279" s="61"/>
      <c r="T279" s="61"/>
      <c r="U279" s="402"/>
      <c r="V279" s="66"/>
      <c r="W279" s="66"/>
      <c r="X279" s="402"/>
      <c r="Y279" s="61"/>
      <c r="Z279" s="56" t="s">
        <v>18</v>
      </c>
      <c r="AA279" s="57">
        <v>43200</v>
      </c>
      <c r="AB279" s="63"/>
      <c r="AC279" s="64"/>
      <c r="AD279" s="56" t="s">
        <v>79</v>
      </c>
      <c r="AE279" s="56"/>
      <c r="AF279" s="61"/>
      <c r="AG279" s="61"/>
      <c r="AH279" s="67" t="str">
        <v>Apr</v>
      </c>
      <c r="AI279" s="68" t="str">
        <v>Apr</v>
      </c>
      <c r="AJ279" s="69">
        <f t="shared" si="0"/>
        <v>1</v>
      </c>
      <c r="AK279" s="70">
        <f t="shared" si="1"/>
        <v>43229</v>
      </c>
      <c r="AL279" s="71">
        <f t="shared" ca="1" si="2"/>
        <v>-730</v>
      </c>
      <c r="AM279" s="71" t="str">
        <v>2018</v>
      </c>
      <c r="AN279" s="70">
        <f t="shared" si="3"/>
        <v>43209</v>
      </c>
      <c r="AO279" s="70" t="s">
        <v>123</v>
      </c>
    </row>
    <row r="280" spans="1:41" ht="14.4">
      <c r="A280" s="179" t="s">
        <v>21157</v>
      </c>
      <c r="B280" s="56" t="s">
        <v>89</v>
      </c>
      <c r="C280" s="57">
        <v>43157</v>
      </c>
      <c r="D280" s="56" t="s">
        <v>90</v>
      </c>
      <c r="E280" s="56" t="s">
        <v>129</v>
      </c>
      <c r="F280" s="58" t="s">
        <v>106</v>
      </c>
      <c r="G280" s="58" t="s">
        <v>107</v>
      </c>
      <c r="H280" s="169" t="s">
        <v>129</v>
      </c>
      <c r="I280" s="399"/>
      <c r="J280" s="57">
        <v>43199</v>
      </c>
      <c r="K280" s="56" t="s">
        <v>18</v>
      </c>
      <c r="L280" s="56" t="s">
        <v>18</v>
      </c>
      <c r="M280" s="60" t="s">
        <v>721</v>
      </c>
      <c r="N280" s="56" t="s">
        <v>21158</v>
      </c>
      <c r="O280" s="56" t="s">
        <v>27</v>
      </c>
      <c r="P280" s="56" t="s">
        <v>21159</v>
      </c>
      <c r="Q280" s="56" t="s">
        <v>17</v>
      </c>
      <c r="R280" s="66"/>
      <c r="S280" s="61"/>
      <c r="T280" s="61"/>
      <c r="U280" s="402"/>
      <c r="V280" s="66"/>
      <c r="W280" s="66"/>
      <c r="X280" s="400" t="s">
        <v>108</v>
      </c>
      <c r="Y280" s="61"/>
      <c r="Z280" s="56" t="s">
        <v>18</v>
      </c>
      <c r="AA280" s="57">
        <v>43161</v>
      </c>
      <c r="AB280" s="75"/>
      <c r="AC280" s="64" t="s">
        <v>21160</v>
      </c>
      <c r="AD280" s="65" t="s">
        <v>79</v>
      </c>
      <c r="AE280" s="96"/>
      <c r="AF280" s="66"/>
      <c r="AG280" s="66"/>
      <c r="AH280" s="67" t="str">
        <v>Feb</v>
      </c>
      <c r="AI280" s="68" t="str">
        <v>Mar</v>
      </c>
      <c r="AJ280" s="69">
        <f t="shared" si="0"/>
        <v>4</v>
      </c>
      <c r="AK280" s="70">
        <f t="shared" si="1"/>
        <v>43187</v>
      </c>
      <c r="AL280" s="71">
        <f t="shared" ca="1" si="2"/>
        <v>-772</v>
      </c>
      <c r="AM280" s="71" t="str">
        <v>2018</v>
      </c>
      <c r="AN280" s="70">
        <f t="shared" si="3"/>
        <v>43167</v>
      </c>
      <c r="AO280" s="70" t="s">
        <v>123</v>
      </c>
    </row>
    <row r="281" spans="1:41" ht="14.4">
      <c r="A281" s="179" t="s">
        <v>21161</v>
      </c>
      <c r="B281" s="56" t="s">
        <v>89</v>
      </c>
      <c r="C281" s="57">
        <v>43265</v>
      </c>
      <c r="D281" s="56" t="s">
        <v>1027</v>
      </c>
      <c r="E281" s="56" t="s">
        <v>112</v>
      </c>
      <c r="F281" s="58" t="s">
        <v>106</v>
      </c>
      <c r="G281" s="58" t="s">
        <v>113</v>
      </c>
      <c r="H281" s="169" t="s">
        <v>112</v>
      </c>
      <c r="I281" s="399"/>
      <c r="J281" s="57">
        <v>43295</v>
      </c>
      <c r="K281" s="56" t="s">
        <v>18</v>
      </c>
      <c r="L281" s="56" t="s">
        <v>14</v>
      </c>
      <c r="M281" s="60" t="s">
        <v>15294</v>
      </c>
      <c r="N281" s="56" t="s">
        <v>21162</v>
      </c>
      <c r="O281" s="56" t="s">
        <v>37</v>
      </c>
      <c r="P281" s="56">
        <v>1483000513</v>
      </c>
      <c r="Q281" s="56" t="s">
        <v>116</v>
      </c>
      <c r="R281" s="353">
        <v>43326</v>
      </c>
      <c r="S281" s="61"/>
      <c r="T281" s="61"/>
      <c r="U281" s="402"/>
      <c r="V281" s="66"/>
      <c r="W281" s="66"/>
      <c r="X281" s="402"/>
      <c r="Y281" s="61"/>
      <c r="Z281" s="56" t="s">
        <v>14</v>
      </c>
      <c r="AA281" s="57">
        <v>43265</v>
      </c>
      <c r="AB281" s="75"/>
      <c r="AC281" s="64" t="s">
        <v>3956</v>
      </c>
      <c r="AD281" s="56" t="s">
        <v>118</v>
      </c>
      <c r="AE281" s="56"/>
      <c r="AF281" s="61"/>
      <c r="AG281" s="61"/>
      <c r="AH281" s="67" t="str">
        <v>Jun</v>
      </c>
      <c r="AI281" s="68" t="str">
        <v>Jun</v>
      </c>
      <c r="AJ281" s="69">
        <f t="shared" si="0"/>
        <v>0</v>
      </c>
      <c r="AK281" s="70">
        <f t="shared" si="1"/>
        <v>43295</v>
      </c>
      <c r="AL281" s="71">
        <f t="shared" ca="1" si="2"/>
        <v>-664</v>
      </c>
      <c r="AM281" s="71" t="str">
        <v>2018</v>
      </c>
      <c r="AN281" s="70">
        <f t="shared" si="3"/>
        <v>43275</v>
      </c>
      <c r="AO281" s="70" t="s">
        <v>121</v>
      </c>
    </row>
    <row r="282" spans="1:41" ht="14.4">
      <c r="A282" s="179" t="s">
        <v>21163</v>
      </c>
      <c r="B282" s="56" t="s">
        <v>89</v>
      </c>
      <c r="C282" s="57">
        <v>43363</v>
      </c>
      <c r="D282" s="56" t="s">
        <v>131</v>
      </c>
      <c r="E282" s="56" t="s">
        <v>30</v>
      </c>
      <c r="F282" s="58" t="s">
        <v>106</v>
      </c>
      <c r="G282" s="58" t="s">
        <v>107</v>
      </c>
      <c r="H282" s="169" t="s">
        <v>30</v>
      </c>
      <c r="I282" s="404"/>
      <c r="J282" s="59"/>
      <c r="K282" s="61"/>
      <c r="L282" s="61"/>
      <c r="M282" s="60" t="s">
        <v>21164</v>
      </c>
      <c r="N282" s="56" t="s">
        <v>21165</v>
      </c>
      <c r="O282" s="56" t="s">
        <v>33</v>
      </c>
      <c r="P282" s="56" t="s">
        <v>21166</v>
      </c>
      <c r="Q282" s="56" t="s">
        <v>17</v>
      </c>
      <c r="R282" s="66"/>
      <c r="S282" s="61"/>
      <c r="T282" s="61"/>
      <c r="U282" s="402"/>
      <c r="V282" s="66"/>
      <c r="W282" s="66"/>
      <c r="X282" s="402"/>
      <c r="Y282" s="61"/>
      <c r="Z282" s="56" t="s">
        <v>18</v>
      </c>
      <c r="AA282" s="57">
        <v>43369</v>
      </c>
      <c r="AB282" s="63">
        <v>19</v>
      </c>
      <c r="AC282" s="64" t="s">
        <v>21167</v>
      </c>
      <c r="AD282" s="56" t="s">
        <v>179</v>
      </c>
      <c r="AE282" s="61"/>
      <c r="AF282" s="61"/>
      <c r="AG282" s="61"/>
      <c r="AH282" s="67" t="str">
        <v>Sep</v>
      </c>
      <c r="AI282" s="68" t="str">
        <v>Sep</v>
      </c>
      <c r="AJ282" s="69">
        <f t="shared" si="0"/>
        <v>6</v>
      </c>
      <c r="AK282" s="70">
        <f t="shared" si="1"/>
        <v>43393</v>
      </c>
      <c r="AL282" s="71">
        <f t="shared" ca="1" si="2"/>
        <v>-566</v>
      </c>
      <c r="AM282" s="71" t="str">
        <v>2018</v>
      </c>
      <c r="AN282" s="70">
        <f t="shared" si="3"/>
        <v>43373</v>
      </c>
      <c r="AO282" s="70" t="s">
        <v>123</v>
      </c>
    </row>
    <row r="283" spans="1:41" ht="14.4">
      <c r="A283" s="179" t="s">
        <v>21168</v>
      </c>
      <c r="B283" s="56" t="s">
        <v>89</v>
      </c>
      <c r="C283" s="57">
        <v>43263</v>
      </c>
      <c r="D283" s="56" t="s">
        <v>229</v>
      </c>
      <c r="E283" s="56" t="s">
        <v>112</v>
      </c>
      <c r="F283" s="58" t="s">
        <v>106</v>
      </c>
      <c r="G283" s="58" t="s">
        <v>113</v>
      </c>
      <c r="H283" s="169" t="s">
        <v>112</v>
      </c>
      <c r="I283" s="399"/>
      <c r="J283" s="57">
        <v>43293</v>
      </c>
      <c r="K283" s="56" t="s">
        <v>18</v>
      </c>
      <c r="L283" s="56" t="s">
        <v>18</v>
      </c>
      <c r="M283" s="60" t="s">
        <v>21169</v>
      </c>
      <c r="N283" s="56" t="s">
        <v>21170</v>
      </c>
      <c r="O283" s="56" t="s">
        <v>355</v>
      </c>
      <c r="P283" s="56" t="s">
        <v>21171</v>
      </c>
      <c r="Q283" s="56" t="s">
        <v>116</v>
      </c>
      <c r="R283" s="66"/>
      <c r="S283" s="56" t="s">
        <v>108</v>
      </c>
      <c r="T283" s="56" t="s">
        <v>108</v>
      </c>
      <c r="U283" s="400">
        <v>43271</v>
      </c>
      <c r="V283" s="401"/>
      <c r="W283" s="401">
        <v>13.5</v>
      </c>
      <c r="X283" s="402"/>
      <c r="Y283" s="61"/>
      <c r="Z283" s="56" t="s">
        <v>14</v>
      </c>
      <c r="AA283" s="57">
        <v>43324</v>
      </c>
      <c r="AB283" s="75"/>
      <c r="AC283" s="64" t="s">
        <v>21172</v>
      </c>
      <c r="AD283" s="56" t="s">
        <v>179</v>
      </c>
      <c r="AE283" s="61"/>
      <c r="AF283" s="61"/>
      <c r="AG283" s="61"/>
      <c r="AH283" s="67" t="str">
        <v>Jun</v>
      </c>
      <c r="AI283" s="68" t="str">
        <v>Aug</v>
      </c>
      <c r="AJ283" s="69">
        <f t="shared" si="0"/>
        <v>61</v>
      </c>
      <c r="AK283" s="70">
        <f t="shared" si="1"/>
        <v>43293</v>
      </c>
      <c r="AL283" s="71">
        <f t="shared" ca="1" si="2"/>
        <v>-666</v>
      </c>
      <c r="AM283" s="71" t="str">
        <v>2018</v>
      </c>
      <c r="AN283" s="70">
        <f t="shared" si="3"/>
        <v>43273</v>
      </c>
      <c r="AO283" s="70" t="s">
        <v>123</v>
      </c>
    </row>
    <row r="284" spans="1:41" ht="14.4">
      <c r="A284" s="179" t="s">
        <v>21173</v>
      </c>
      <c r="B284" s="56" t="s">
        <v>89</v>
      </c>
      <c r="C284" s="57">
        <v>43450</v>
      </c>
      <c r="D284" s="56" t="s">
        <v>131</v>
      </c>
      <c r="E284" s="56" t="s">
        <v>105</v>
      </c>
      <c r="F284" s="58" t="s">
        <v>106</v>
      </c>
      <c r="G284" s="58" t="s">
        <v>107</v>
      </c>
      <c r="H284" s="169" t="s">
        <v>105</v>
      </c>
      <c r="I284" s="404"/>
      <c r="J284" s="59"/>
      <c r="K284" s="61"/>
      <c r="L284" s="61"/>
      <c r="M284" s="60" t="s">
        <v>145</v>
      </c>
      <c r="N284" s="56" t="s">
        <v>21174</v>
      </c>
      <c r="O284" s="56" t="s">
        <v>95</v>
      </c>
      <c r="P284" s="56" t="s">
        <v>21175</v>
      </c>
      <c r="Q284" s="56" t="s">
        <v>133</v>
      </c>
      <c r="R284" s="56"/>
      <c r="S284" s="56" t="s">
        <v>108</v>
      </c>
      <c r="T284" s="56" t="s">
        <v>6074</v>
      </c>
      <c r="U284" s="56"/>
      <c r="V284" s="56"/>
      <c r="W284" s="56" t="s">
        <v>108</v>
      </c>
      <c r="X284" s="56" t="s">
        <v>21176</v>
      </c>
      <c r="Y284" s="56" t="s">
        <v>108</v>
      </c>
      <c r="Z284" s="56" t="s">
        <v>18</v>
      </c>
      <c r="AA284" s="57">
        <v>43488</v>
      </c>
      <c r="AB284" s="63">
        <v>11</v>
      </c>
      <c r="AC284" s="64" t="s">
        <v>108</v>
      </c>
      <c r="AD284" s="56" t="s">
        <v>79</v>
      </c>
      <c r="AE284" s="56"/>
      <c r="AF284" s="61"/>
      <c r="AG284" s="61"/>
      <c r="AH284" s="67" t="str">
        <v>Dec</v>
      </c>
      <c r="AI284" s="68" t="str">
        <v>Jan</v>
      </c>
      <c r="AJ284" s="69">
        <f t="shared" si="0"/>
        <v>38</v>
      </c>
      <c r="AK284" s="70">
        <f t="shared" si="1"/>
        <v>43480</v>
      </c>
      <c r="AL284" s="71">
        <f t="shared" ca="1" si="2"/>
        <v>-479</v>
      </c>
      <c r="AM284" s="71" t="str">
        <v>2018</v>
      </c>
      <c r="AN284" s="70">
        <f t="shared" si="3"/>
        <v>43460</v>
      </c>
      <c r="AO284" s="70" t="s">
        <v>123</v>
      </c>
    </row>
    <row r="285" spans="1:41" ht="14.4">
      <c r="A285" s="179" t="s">
        <v>21177</v>
      </c>
      <c r="B285" s="56" t="s">
        <v>89</v>
      </c>
      <c r="C285" s="57">
        <v>43252</v>
      </c>
      <c r="D285" s="56" t="s">
        <v>90</v>
      </c>
      <c r="E285" s="56" t="s">
        <v>140</v>
      </c>
      <c r="F285" s="58" t="s">
        <v>106</v>
      </c>
      <c r="G285" s="58" t="s">
        <v>107</v>
      </c>
      <c r="H285" s="169" t="s">
        <v>140</v>
      </c>
      <c r="I285" s="399"/>
      <c r="J285" s="57">
        <v>43282</v>
      </c>
      <c r="K285" s="56" t="s">
        <v>18</v>
      </c>
      <c r="L285" s="56" t="s">
        <v>14</v>
      </c>
      <c r="M285" s="60" t="s">
        <v>642</v>
      </c>
      <c r="N285" s="56" t="s">
        <v>21178</v>
      </c>
      <c r="O285" s="61"/>
      <c r="P285" s="61"/>
      <c r="Q285" s="56" t="s">
        <v>96</v>
      </c>
      <c r="R285" s="56"/>
      <c r="S285" s="56" t="s">
        <v>108</v>
      </c>
      <c r="T285" s="56" t="s">
        <v>108</v>
      </c>
      <c r="U285" s="56"/>
      <c r="V285" s="56"/>
      <c r="W285" s="56" t="s">
        <v>108</v>
      </c>
      <c r="X285" s="56"/>
      <c r="Y285" s="56" t="s">
        <v>108</v>
      </c>
      <c r="Z285" s="56" t="s">
        <v>14</v>
      </c>
      <c r="AA285" s="57">
        <v>43252</v>
      </c>
      <c r="AB285" s="63">
        <v>6</v>
      </c>
      <c r="AC285" s="64" t="s">
        <v>21179</v>
      </c>
      <c r="AD285" s="56" t="s">
        <v>224</v>
      </c>
      <c r="AE285" s="56"/>
      <c r="AF285" s="61"/>
      <c r="AG285" s="61"/>
      <c r="AH285" s="67" t="str">
        <v>Jun</v>
      </c>
      <c r="AI285" s="68" t="str">
        <v>Jun</v>
      </c>
      <c r="AJ285" s="69">
        <f t="shared" si="0"/>
        <v>0</v>
      </c>
      <c r="AK285" s="70">
        <f t="shared" si="1"/>
        <v>43282</v>
      </c>
      <c r="AL285" s="71">
        <f t="shared" ca="1" si="2"/>
        <v>-677</v>
      </c>
      <c r="AM285" s="71" t="str">
        <v>2018</v>
      </c>
      <c r="AN285" s="70">
        <f t="shared" si="3"/>
        <v>43262</v>
      </c>
      <c r="AO285" s="70" t="s">
        <v>123</v>
      </c>
    </row>
    <row r="286" spans="1:41" ht="14.4">
      <c r="A286" s="179" t="s">
        <v>21180</v>
      </c>
      <c r="B286" s="56" t="s">
        <v>89</v>
      </c>
      <c r="C286" s="57">
        <v>43222</v>
      </c>
      <c r="D286" s="56" t="s">
        <v>90</v>
      </c>
      <c r="E286" s="56" t="s">
        <v>140</v>
      </c>
      <c r="F286" s="58" t="s">
        <v>106</v>
      </c>
      <c r="G286" s="58" t="s">
        <v>107</v>
      </c>
      <c r="H286" s="169" t="s">
        <v>140</v>
      </c>
      <c r="I286" s="399"/>
      <c r="J286" s="57">
        <v>43253</v>
      </c>
      <c r="K286" s="56" t="s">
        <v>18</v>
      </c>
      <c r="L286" s="56" t="s">
        <v>18</v>
      </c>
      <c r="M286" s="60" t="s">
        <v>21181</v>
      </c>
      <c r="N286" s="56" t="s">
        <v>21182</v>
      </c>
      <c r="O286" s="56" t="s">
        <v>189</v>
      </c>
      <c r="P286" s="56" t="s">
        <v>21183</v>
      </c>
      <c r="Q286" s="56" t="s">
        <v>17</v>
      </c>
      <c r="R286" s="56"/>
      <c r="S286" s="56" t="s">
        <v>108</v>
      </c>
      <c r="T286" s="56" t="s">
        <v>108</v>
      </c>
      <c r="U286" s="56"/>
      <c r="V286" s="56"/>
      <c r="W286" s="56" t="s">
        <v>108</v>
      </c>
      <c r="X286" s="56"/>
      <c r="Y286" s="56" t="s">
        <v>108</v>
      </c>
      <c r="Z286" s="56" t="s">
        <v>18</v>
      </c>
      <c r="AA286" s="57">
        <v>43222</v>
      </c>
      <c r="AB286" s="63">
        <v>6</v>
      </c>
      <c r="AC286" s="64" t="s">
        <v>21184</v>
      </c>
      <c r="AD286" s="56" t="s">
        <v>79</v>
      </c>
      <c r="AE286" s="56"/>
      <c r="AF286" s="61"/>
      <c r="AG286" s="61"/>
      <c r="AH286" s="67" t="str">
        <v>May</v>
      </c>
      <c r="AI286" s="68" t="str">
        <v>May</v>
      </c>
      <c r="AJ286" s="69">
        <f t="shared" si="0"/>
        <v>0</v>
      </c>
      <c r="AK286" s="70">
        <f t="shared" si="1"/>
        <v>43252</v>
      </c>
      <c r="AL286" s="71">
        <f t="shared" ca="1" si="2"/>
        <v>-707</v>
      </c>
      <c r="AM286" s="71" t="str">
        <v>2018</v>
      </c>
      <c r="AN286" s="70">
        <f t="shared" si="3"/>
        <v>43232</v>
      </c>
      <c r="AO286" s="70" t="s">
        <v>123</v>
      </c>
    </row>
    <row r="287" spans="1:41" ht="14.4">
      <c r="A287" s="179" t="s">
        <v>21185</v>
      </c>
      <c r="B287" s="56" t="s">
        <v>89</v>
      </c>
      <c r="C287" s="57">
        <v>43122</v>
      </c>
      <c r="D287" s="56" t="s">
        <v>1027</v>
      </c>
      <c r="E287" s="56" t="s">
        <v>140</v>
      </c>
      <c r="F287" s="58" t="s">
        <v>106</v>
      </c>
      <c r="G287" s="58" t="s">
        <v>107</v>
      </c>
      <c r="H287" s="169" t="s">
        <v>140</v>
      </c>
      <c r="I287" s="399"/>
      <c r="J287" s="57">
        <v>43153</v>
      </c>
      <c r="K287" s="56" t="s">
        <v>18</v>
      </c>
      <c r="L287" s="56" t="s">
        <v>18</v>
      </c>
      <c r="M287" s="60" t="s">
        <v>642</v>
      </c>
      <c r="N287" s="56" t="s">
        <v>21186</v>
      </c>
      <c r="O287" s="56" t="s">
        <v>16</v>
      </c>
      <c r="P287" s="56" t="s">
        <v>1145</v>
      </c>
      <c r="Q287" s="56" t="s">
        <v>17</v>
      </c>
      <c r="R287" s="66"/>
      <c r="S287" s="56" t="s">
        <v>108</v>
      </c>
      <c r="T287" s="56" t="s">
        <v>108</v>
      </c>
      <c r="U287" s="56"/>
      <c r="V287" s="66"/>
      <c r="W287" s="66"/>
      <c r="X287" s="400"/>
      <c r="Y287" s="56" t="s">
        <v>108</v>
      </c>
      <c r="Z287" s="56" t="s">
        <v>18</v>
      </c>
      <c r="AA287" s="57">
        <v>43122</v>
      </c>
      <c r="AB287" s="75"/>
      <c r="AC287" s="64" t="s">
        <v>21187</v>
      </c>
      <c r="AD287" s="65" t="s">
        <v>360</v>
      </c>
      <c r="AE287" s="65"/>
      <c r="AF287" s="66"/>
      <c r="AG287" s="66"/>
      <c r="AH287" s="67" t="str">
        <v>Jan</v>
      </c>
      <c r="AI287" s="68" t="str">
        <v>Jan</v>
      </c>
      <c r="AJ287" s="69">
        <f t="shared" si="0"/>
        <v>0</v>
      </c>
      <c r="AK287" s="70">
        <f t="shared" si="1"/>
        <v>43152</v>
      </c>
      <c r="AL287" s="71">
        <f t="shared" ca="1" si="2"/>
        <v>-807</v>
      </c>
      <c r="AM287" s="71" t="str">
        <v>2018</v>
      </c>
      <c r="AN287" s="70">
        <f t="shared" si="3"/>
        <v>43132</v>
      </c>
      <c r="AO287" s="70" t="s">
        <v>123</v>
      </c>
    </row>
    <row r="288" spans="1:41" ht="14.4">
      <c r="A288" s="179" t="s">
        <v>21188</v>
      </c>
      <c r="B288" s="106" t="s">
        <v>89</v>
      </c>
      <c r="C288" s="57">
        <v>43293</v>
      </c>
      <c r="D288" s="56" t="s">
        <v>1027</v>
      </c>
      <c r="E288" s="56" t="s">
        <v>15779</v>
      </c>
      <c r="F288" s="58" t="s">
        <v>214</v>
      </c>
      <c r="G288" s="58" t="s">
        <v>21189</v>
      </c>
      <c r="H288" s="169" t="s">
        <v>2445</v>
      </c>
      <c r="I288" s="399"/>
      <c r="J288" s="57">
        <v>43306</v>
      </c>
      <c r="K288" s="56" t="s">
        <v>18</v>
      </c>
      <c r="L288" s="56" t="s">
        <v>18</v>
      </c>
      <c r="M288" s="60" t="s">
        <v>21190</v>
      </c>
      <c r="N288" s="56" t="s">
        <v>21191</v>
      </c>
      <c r="O288" s="56" t="s">
        <v>137</v>
      </c>
      <c r="P288" s="61"/>
      <c r="Q288" s="56" t="s">
        <v>96</v>
      </c>
      <c r="R288" s="56"/>
      <c r="S288" s="56" t="s">
        <v>108</v>
      </c>
      <c r="T288" s="56" t="s">
        <v>18</v>
      </c>
      <c r="U288" s="400">
        <v>43321</v>
      </c>
      <c r="V288" s="56"/>
      <c r="W288" s="56">
        <v>18.5</v>
      </c>
      <c r="X288" s="402"/>
      <c r="Y288" s="61"/>
      <c r="Z288" s="56" t="s">
        <v>14</v>
      </c>
      <c r="AA288" s="57">
        <v>43398</v>
      </c>
      <c r="AB288" s="75"/>
      <c r="AC288" s="64" t="s">
        <v>21192</v>
      </c>
      <c r="AD288" s="56" t="s">
        <v>79</v>
      </c>
      <c r="AE288" s="61"/>
      <c r="AF288" s="61"/>
      <c r="AG288" s="61"/>
      <c r="AH288" s="67" t="str">
        <v>Jul</v>
      </c>
      <c r="AI288" s="68" t="str">
        <v>Oct</v>
      </c>
      <c r="AJ288" s="69">
        <f t="shared" si="0"/>
        <v>105</v>
      </c>
      <c r="AK288" s="70">
        <f t="shared" si="1"/>
        <v>43323</v>
      </c>
      <c r="AL288" s="71">
        <f t="shared" ca="1" si="2"/>
        <v>-636</v>
      </c>
      <c r="AM288" s="71" t="str">
        <v>2018</v>
      </c>
      <c r="AN288" s="70">
        <f t="shared" si="3"/>
        <v>43303</v>
      </c>
      <c r="AO288" s="70" t="s">
        <v>123</v>
      </c>
    </row>
    <row r="289" spans="1:41" ht="14.4">
      <c r="A289" s="179" t="s">
        <v>21193</v>
      </c>
      <c r="B289" s="56" t="s">
        <v>89</v>
      </c>
      <c r="C289" s="57">
        <v>43252</v>
      </c>
      <c r="D289" s="56" t="s">
        <v>1027</v>
      </c>
      <c r="E289" s="56" t="s">
        <v>140</v>
      </c>
      <c r="F289" s="58" t="s">
        <v>106</v>
      </c>
      <c r="G289" s="58" t="s">
        <v>107</v>
      </c>
      <c r="H289" s="169" t="s">
        <v>140</v>
      </c>
      <c r="I289" s="399"/>
      <c r="J289" s="57">
        <v>43282</v>
      </c>
      <c r="K289" s="56" t="s">
        <v>18</v>
      </c>
      <c r="L289" s="56" t="s">
        <v>14</v>
      </c>
      <c r="M289" s="60" t="s">
        <v>21194</v>
      </c>
      <c r="N289" s="56" t="s">
        <v>21194</v>
      </c>
      <c r="O289" s="56" t="s">
        <v>37</v>
      </c>
      <c r="P289" s="56" t="s">
        <v>21195</v>
      </c>
      <c r="Q289" s="56" t="s">
        <v>17</v>
      </c>
      <c r="R289" s="56"/>
      <c r="S289" s="56" t="s">
        <v>108</v>
      </c>
      <c r="T289" s="56" t="s">
        <v>108</v>
      </c>
      <c r="U289" s="56"/>
      <c r="V289" s="56"/>
      <c r="W289" s="56" t="s">
        <v>108</v>
      </c>
      <c r="X289" s="56"/>
      <c r="Y289" s="56" t="s">
        <v>292</v>
      </c>
      <c r="Z289" s="56" t="s">
        <v>14</v>
      </c>
      <c r="AA289" s="57">
        <v>43252</v>
      </c>
      <c r="AB289" s="75"/>
      <c r="AC289" s="64" t="s">
        <v>21196</v>
      </c>
      <c r="AD289" s="56" t="s">
        <v>294</v>
      </c>
      <c r="AE289" s="56"/>
      <c r="AF289" s="61"/>
      <c r="AG289" s="61"/>
      <c r="AH289" s="67" t="str">
        <v>Jun</v>
      </c>
      <c r="AI289" s="68" t="str">
        <v>Jun</v>
      </c>
      <c r="AJ289" s="69">
        <f t="shared" si="0"/>
        <v>0</v>
      </c>
      <c r="AK289" s="70">
        <f t="shared" si="1"/>
        <v>43282</v>
      </c>
      <c r="AL289" s="71">
        <f t="shared" ca="1" si="2"/>
        <v>-677</v>
      </c>
      <c r="AM289" s="71" t="str">
        <v>2018</v>
      </c>
      <c r="AN289" s="70">
        <f t="shared" si="3"/>
        <v>43262</v>
      </c>
      <c r="AO289" s="70" t="s">
        <v>123</v>
      </c>
    </row>
    <row r="290" spans="1:41" ht="14.4">
      <c r="A290" s="179" t="s">
        <v>21197</v>
      </c>
      <c r="B290" s="56" t="s">
        <v>89</v>
      </c>
      <c r="C290" s="57">
        <v>43146</v>
      </c>
      <c r="D290" s="56" t="s">
        <v>90</v>
      </c>
      <c r="E290" s="56" t="s">
        <v>140</v>
      </c>
      <c r="F290" s="58" t="s">
        <v>106</v>
      </c>
      <c r="G290" s="58" t="s">
        <v>107</v>
      </c>
      <c r="H290" s="169" t="s">
        <v>140</v>
      </c>
      <c r="I290" s="399"/>
      <c r="J290" s="57">
        <v>43174</v>
      </c>
      <c r="K290" s="56" t="s">
        <v>18</v>
      </c>
      <c r="L290" s="56" t="s">
        <v>14</v>
      </c>
      <c r="M290" s="60" t="s">
        <v>21198</v>
      </c>
      <c r="N290" s="56" t="s">
        <v>21199</v>
      </c>
      <c r="O290" s="61"/>
      <c r="P290" s="56" t="s">
        <v>108</v>
      </c>
      <c r="Q290" s="56" t="s">
        <v>96</v>
      </c>
      <c r="R290" s="66"/>
      <c r="S290" s="56" t="s">
        <v>108</v>
      </c>
      <c r="T290" s="56" t="s">
        <v>108</v>
      </c>
      <c r="U290" s="56"/>
      <c r="V290" s="66"/>
      <c r="W290" s="66"/>
      <c r="X290" s="400"/>
      <c r="Y290" s="56" t="s">
        <v>108</v>
      </c>
      <c r="Z290" s="56" t="s">
        <v>14</v>
      </c>
      <c r="AA290" s="57">
        <v>43151</v>
      </c>
      <c r="AB290" s="63">
        <v>6</v>
      </c>
      <c r="AC290" s="64" t="s">
        <v>21200</v>
      </c>
      <c r="AD290" s="65" t="s">
        <v>118</v>
      </c>
      <c r="AE290" s="65"/>
      <c r="AF290" s="66"/>
      <c r="AG290" s="66"/>
      <c r="AH290" s="67" t="str">
        <v>Feb</v>
      </c>
      <c r="AI290" s="68" t="str">
        <v>Feb</v>
      </c>
      <c r="AJ290" s="69">
        <f t="shared" si="0"/>
        <v>5</v>
      </c>
      <c r="AK290" s="70">
        <f t="shared" si="1"/>
        <v>43176</v>
      </c>
      <c r="AL290" s="71">
        <f t="shared" ca="1" si="2"/>
        <v>-783</v>
      </c>
      <c r="AM290" s="71" t="str">
        <v>2018</v>
      </c>
      <c r="AN290" s="70">
        <f t="shared" si="3"/>
        <v>43156</v>
      </c>
      <c r="AO290" s="70" t="s">
        <v>123</v>
      </c>
    </row>
    <row r="291" spans="1:41" ht="14.4">
      <c r="A291" s="179" t="s">
        <v>21201</v>
      </c>
      <c r="B291" s="56" t="s">
        <v>89</v>
      </c>
      <c r="C291" s="57">
        <v>43185</v>
      </c>
      <c r="D291" s="56" t="s">
        <v>90</v>
      </c>
      <c r="E291" s="56" t="s">
        <v>140</v>
      </c>
      <c r="F291" s="58" t="s">
        <v>106</v>
      </c>
      <c r="G291" s="58" t="s">
        <v>107</v>
      </c>
      <c r="H291" s="169" t="s">
        <v>140</v>
      </c>
      <c r="I291" s="399"/>
      <c r="J291" s="57">
        <v>43216</v>
      </c>
      <c r="K291" s="56" t="s">
        <v>18</v>
      </c>
      <c r="L291" s="56" t="s">
        <v>14</v>
      </c>
      <c r="M291" s="60" t="s">
        <v>21202</v>
      </c>
      <c r="N291" s="56" t="s">
        <v>21203</v>
      </c>
      <c r="O291" s="56" t="s">
        <v>137</v>
      </c>
      <c r="P291" s="56" t="s">
        <v>21204</v>
      </c>
      <c r="Q291" s="56" t="s">
        <v>17</v>
      </c>
      <c r="R291" s="66"/>
      <c r="S291" s="56" t="s">
        <v>108</v>
      </c>
      <c r="T291" s="56" t="s">
        <v>108</v>
      </c>
      <c r="U291" s="56"/>
      <c r="V291" s="56"/>
      <c r="W291" s="56" t="s">
        <v>108</v>
      </c>
      <c r="X291" s="400"/>
      <c r="Y291" s="56" t="s">
        <v>338</v>
      </c>
      <c r="Z291" s="56" t="s">
        <v>14</v>
      </c>
      <c r="AA291" s="57">
        <v>43185</v>
      </c>
      <c r="AB291" s="75"/>
      <c r="AC291" s="64" t="s">
        <v>21205</v>
      </c>
      <c r="AD291" s="56" t="s">
        <v>294</v>
      </c>
      <c r="AE291" s="56"/>
      <c r="AF291" s="61"/>
      <c r="AG291" s="61"/>
      <c r="AH291" s="67" t="str">
        <v>Mar</v>
      </c>
      <c r="AI291" s="68" t="str">
        <v>Mar</v>
      </c>
      <c r="AJ291" s="69">
        <f t="shared" si="0"/>
        <v>0</v>
      </c>
      <c r="AK291" s="70">
        <f t="shared" si="1"/>
        <v>43215</v>
      </c>
      <c r="AL291" s="71">
        <f t="shared" ca="1" si="2"/>
        <v>-744</v>
      </c>
      <c r="AM291" s="71" t="str">
        <v>2018</v>
      </c>
      <c r="AN291" s="70">
        <f t="shared" si="3"/>
        <v>43195</v>
      </c>
      <c r="AO291" s="70" t="s">
        <v>123</v>
      </c>
    </row>
    <row r="292" spans="1:41" ht="14.4">
      <c r="A292" s="179" t="s">
        <v>21206</v>
      </c>
      <c r="B292" s="56" t="s">
        <v>89</v>
      </c>
      <c r="C292" s="57">
        <v>43413</v>
      </c>
      <c r="D292" s="56" t="s">
        <v>1027</v>
      </c>
      <c r="E292" s="56" t="s">
        <v>140</v>
      </c>
      <c r="F292" s="168" t="s">
        <v>106</v>
      </c>
      <c r="G292" s="168" t="s">
        <v>107</v>
      </c>
      <c r="H292" s="169" t="s">
        <v>140</v>
      </c>
      <c r="I292" s="399"/>
      <c r="J292" s="57">
        <v>43443</v>
      </c>
      <c r="K292" s="56" t="s">
        <v>18</v>
      </c>
      <c r="L292" s="56" t="s">
        <v>18</v>
      </c>
      <c r="M292" s="60" t="s">
        <v>642</v>
      </c>
      <c r="N292" s="56" t="s">
        <v>21207</v>
      </c>
      <c r="O292" s="56" t="s">
        <v>37</v>
      </c>
      <c r="P292" s="56" t="s">
        <v>21208</v>
      </c>
      <c r="Q292" s="56" t="s">
        <v>96</v>
      </c>
      <c r="R292" s="56"/>
      <c r="S292" s="56" t="s">
        <v>108</v>
      </c>
      <c r="T292" s="56" t="s">
        <v>108</v>
      </c>
      <c r="U292" s="56"/>
      <c r="V292" s="56"/>
      <c r="W292" s="56" t="s">
        <v>108</v>
      </c>
      <c r="X292" s="56"/>
      <c r="Y292" s="56" t="s">
        <v>108</v>
      </c>
      <c r="Z292" s="56" t="s">
        <v>18</v>
      </c>
      <c r="AA292" s="57">
        <v>43413</v>
      </c>
      <c r="AB292" s="63">
        <v>6</v>
      </c>
      <c r="AC292" s="64" t="s">
        <v>21209</v>
      </c>
      <c r="AD292" s="56" t="s">
        <v>79</v>
      </c>
      <c r="AE292" s="56"/>
      <c r="AF292" s="61"/>
      <c r="AG292" s="61"/>
      <c r="AH292" s="67" t="str">
        <v>Nov</v>
      </c>
      <c r="AI292" s="68" t="str">
        <v>Nov</v>
      </c>
      <c r="AJ292" s="69">
        <f t="shared" si="0"/>
        <v>0</v>
      </c>
      <c r="AK292" s="70">
        <f t="shared" si="1"/>
        <v>43443</v>
      </c>
      <c r="AL292" s="71">
        <f t="shared" ca="1" si="2"/>
        <v>-516</v>
      </c>
      <c r="AM292" s="71" t="str">
        <v>2018</v>
      </c>
      <c r="AN292" s="70">
        <f t="shared" si="3"/>
        <v>43423</v>
      </c>
      <c r="AO292" s="70" t="s">
        <v>123</v>
      </c>
    </row>
    <row r="293" spans="1:41" ht="14.4">
      <c r="A293" s="179" t="s">
        <v>21210</v>
      </c>
      <c r="B293" s="56" t="s">
        <v>89</v>
      </c>
      <c r="C293" s="57">
        <v>43173</v>
      </c>
      <c r="D293" s="56" t="s">
        <v>131</v>
      </c>
      <c r="E293" s="56" t="s">
        <v>140</v>
      </c>
      <c r="F293" s="168" t="s">
        <v>106</v>
      </c>
      <c r="G293" s="168" t="s">
        <v>107</v>
      </c>
      <c r="H293" s="169" t="s">
        <v>140</v>
      </c>
      <c r="I293" s="399"/>
      <c r="J293" s="57">
        <v>43204</v>
      </c>
      <c r="K293" s="56" t="s">
        <v>18</v>
      </c>
      <c r="L293" s="56" t="s">
        <v>18</v>
      </c>
      <c r="M293" s="60" t="s">
        <v>145</v>
      </c>
      <c r="N293" s="56" t="s">
        <v>21211</v>
      </c>
      <c r="O293" s="61"/>
      <c r="P293" s="56" t="s">
        <v>21212</v>
      </c>
      <c r="Q293" s="56" t="s">
        <v>96</v>
      </c>
      <c r="R293" s="66"/>
      <c r="S293" s="56" t="s">
        <v>108</v>
      </c>
      <c r="T293" s="56" t="s">
        <v>108</v>
      </c>
      <c r="U293" s="56"/>
      <c r="V293" s="56"/>
      <c r="W293" s="56" t="s">
        <v>108</v>
      </c>
      <c r="X293" s="400"/>
      <c r="Y293" s="56" t="s">
        <v>108</v>
      </c>
      <c r="Z293" s="56" t="s">
        <v>14</v>
      </c>
      <c r="AA293" s="57">
        <v>43182</v>
      </c>
      <c r="AB293" s="63">
        <v>6</v>
      </c>
      <c r="AC293" s="64" t="s">
        <v>21213</v>
      </c>
      <c r="AD293" s="65" t="s">
        <v>118</v>
      </c>
      <c r="AE293" s="65"/>
      <c r="AF293" s="66"/>
      <c r="AG293" s="66"/>
      <c r="AH293" s="67" t="str">
        <v>Mar</v>
      </c>
      <c r="AI293" s="68" t="str">
        <v>Mar</v>
      </c>
      <c r="AJ293" s="69">
        <f t="shared" si="0"/>
        <v>9</v>
      </c>
      <c r="AK293" s="70">
        <f t="shared" si="1"/>
        <v>43203</v>
      </c>
      <c r="AL293" s="71">
        <f t="shared" ca="1" si="2"/>
        <v>-756</v>
      </c>
      <c r="AM293" s="71" t="str">
        <v>2018</v>
      </c>
      <c r="AN293" s="70">
        <f t="shared" si="3"/>
        <v>43183</v>
      </c>
      <c r="AO293" s="70" t="s">
        <v>123</v>
      </c>
    </row>
    <row r="294" spans="1:41" ht="14.4">
      <c r="A294" s="179" t="s">
        <v>21214</v>
      </c>
      <c r="B294" s="56" t="s">
        <v>89</v>
      </c>
      <c r="C294" s="57">
        <v>43286</v>
      </c>
      <c r="D294" s="56" t="s">
        <v>90</v>
      </c>
      <c r="E294" s="56" t="s">
        <v>140</v>
      </c>
      <c r="F294" s="168" t="s">
        <v>106</v>
      </c>
      <c r="G294" s="168" t="s">
        <v>107</v>
      </c>
      <c r="H294" s="169" t="s">
        <v>140</v>
      </c>
      <c r="I294" s="399"/>
      <c r="J294" s="57">
        <v>43317</v>
      </c>
      <c r="K294" s="56" t="s">
        <v>18</v>
      </c>
      <c r="L294" s="56" t="s">
        <v>18</v>
      </c>
      <c r="M294" s="60" t="s">
        <v>21215</v>
      </c>
      <c r="N294" s="56" t="s">
        <v>21216</v>
      </c>
      <c r="O294" s="56" t="s">
        <v>249</v>
      </c>
      <c r="P294" s="56" t="s">
        <v>21217</v>
      </c>
      <c r="Q294" s="56" t="s">
        <v>28</v>
      </c>
      <c r="R294" s="56"/>
      <c r="S294" s="56" t="s">
        <v>108</v>
      </c>
      <c r="T294" s="56" t="s">
        <v>108</v>
      </c>
      <c r="U294" s="56"/>
      <c r="V294" s="56"/>
      <c r="W294" s="56" t="s">
        <v>108</v>
      </c>
      <c r="X294" s="56"/>
      <c r="Y294" s="56" t="s">
        <v>108</v>
      </c>
      <c r="Z294" s="56" t="s">
        <v>18</v>
      </c>
      <c r="AA294" s="57">
        <v>43286</v>
      </c>
      <c r="AB294" s="63">
        <v>6</v>
      </c>
      <c r="AC294" s="64" t="s">
        <v>21218</v>
      </c>
      <c r="AD294" s="56" t="s">
        <v>79</v>
      </c>
      <c r="AE294" s="56"/>
      <c r="AF294" s="61"/>
      <c r="AG294" s="61"/>
      <c r="AH294" s="67" t="str">
        <v>Jul</v>
      </c>
      <c r="AI294" s="68" t="str">
        <v>Jul</v>
      </c>
      <c r="AJ294" s="69">
        <f t="shared" si="0"/>
        <v>0</v>
      </c>
      <c r="AK294" s="70">
        <f t="shared" si="1"/>
        <v>43316</v>
      </c>
      <c r="AL294" s="71">
        <f t="shared" ca="1" si="2"/>
        <v>-643</v>
      </c>
      <c r="AM294" s="71" t="str">
        <v>2018</v>
      </c>
      <c r="AN294" s="70">
        <f t="shared" si="3"/>
        <v>43296</v>
      </c>
      <c r="AO294" s="70" t="s">
        <v>123</v>
      </c>
    </row>
    <row r="295" spans="1:41" ht="14.4">
      <c r="A295" s="179" t="s">
        <v>21219</v>
      </c>
      <c r="B295" s="56" t="s">
        <v>89</v>
      </c>
      <c r="C295" s="57">
        <v>43109</v>
      </c>
      <c r="D295" s="56" t="s">
        <v>90</v>
      </c>
      <c r="E295" s="56" t="s">
        <v>30</v>
      </c>
      <c r="F295" s="168" t="s">
        <v>106</v>
      </c>
      <c r="G295" s="168" t="s">
        <v>107</v>
      </c>
      <c r="H295" s="169" t="s">
        <v>30</v>
      </c>
      <c r="I295" s="404"/>
      <c r="J295" s="59"/>
      <c r="K295" s="61"/>
      <c r="L295" s="61"/>
      <c r="M295" s="60" t="s">
        <v>21220</v>
      </c>
      <c r="N295" s="56" t="s">
        <v>21221</v>
      </c>
      <c r="O295" s="56" t="s">
        <v>44</v>
      </c>
      <c r="P295" s="56" t="s">
        <v>21222</v>
      </c>
      <c r="Q295" s="56" t="s">
        <v>17</v>
      </c>
      <c r="R295" s="66"/>
      <c r="S295" s="61"/>
      <c r="T295" s="61"/>
      <c r="U295" s="402"/>
      <c r="V295" s="66"/>
      <c r="W295" s="66"/>
      <c r="X295" s="400" t="s">
        <v>108</v>
      </c>
      <c r="Y295" s="61"/>
      <c r="Z295" s="56" t="s">
        <v>18</v>
      </c>
      <c r="AA295" s="57">
        <v>43112</v>
      </c>
      <c r="AB295" s="63">
        <v>1</v>
      </c>
      <c r="AC295" s="95"/>
      <c r="AD295" s="65" t="s">
        <v>79</v>
      </c>
      <c r="AE295" s="96"/>
      <c r="AF295" s="66"/>
      <c r="AG295" s="66"/>
      <c r="AH295" s="67" t="str">
        <v>Jan</v>
      </c>
      <c r="AI295" s="68" t="str">
        <v>Jan</v>
      </c>
      <c r="AJ295" s="69">
        <f t="shared" si="0"/>
        <v>3</v>
      </c>
      <c r="AK295" s="70">
        <f t="shared" si="1"/>
        <v>43139</v>
      </c>
      <c r="AL295" s="71">
        <f t="shared" ca="1" si="2"/>
        <v>-820</v>
      </c>
      <c r="AM295" s="71" t="str">
        <v>2018</v>
      </c>
      <c r="AN295" s="70">
        <f t="shared" si="3"/>
        <v>43119</v>
      </c>
      <c r="AO295" s="70" t="s">
        <v>123</v>
      </c>
    </row>
    <row r="296" spans="1:41" ht="14.4">
      <c r="A296" s="179" t="s">
        <v>21223</v>
      </c>
      <c r="B296" s="56" t="s">
        <v>89</v>
      </c>
      <c r="C296" s="57">
        <v>43419</v>
      </c>
      <c r="D296" s="56" t="s">
        <v>90</v>
      </c>
      <c r="E296" s="56" t="s">
        <v>140</v>
      </c>
      <c r="F296" s="168" t="s">
        <v>106</v>
      </c>
      <c r="G296" s="168" t="s">
        <v>107</v>
      </c>
      <c r="H296" s="169" t="s">
        <v>140</v>
      </c>
      <c r="I296" s="399"/>
      <c r="J296" s="57">
        <v>43449</v>
      </c>
      <c r="K296" s="56" t="s">
        <v>18</v>
      </c>
      <c r="L296" s="56" t="s">
        <v>18</v>
      </c>
      <c r="M296" s="60" t="s">
        <v>21224</v>
      </c>
      <c r="N296" s="56" t="s">
        <v>21225</v>
      </c>
      <c r="O296" s="56" t="s">
        <v>95</v>
      </c>
      <c r="P296" s="56" t="s">
        <v>21226</v>
      </c>
      <c r="Q296" s="56" t="s">
        <v>17</v>
      </c>
      <c r="R296" s="56"/>
      <c r="S296" s="56" t="s">
        <v>108</v>
      </c>
      <c r="T296" s="56" t="s">
        <v>108</v>
      </c>
      <c r="U296" s="56"/>
      <c r="V296" s="56"/>
      <c r="W296" s="56" t="s">
        <v>108</v>
      </c>
      <c r="X296" s="56"/>
      <c r="Y296" s="56" t="s">
        <v>108</v>
      </c>
      <c r="Z296" s="56" t="s">
        <v>18</v>
      </c>
      <c r="AA296" s="57">
        <v>43419</v>
      </c>
      <c r="AB296" s="63">
        <v>6</v>
      </c>
      <c r="AC296" s="64" t="s">
        <v>21227</v>
      </c>
      <c r="AD296" s="56" t="s">
        <v>79</v>
      </c>
      <c r="AE296" s="56"/>
      <c r="AF296" s="61"/>
      <c r="AG296" s="61"/>
      <c r="AH296" s="67" t="str">
        <v>Nov</v>
      </c>
      <c r="AI296" s="68" t="str">
        <v>Nov</v>
      </c>
      <c r="AJ296" s="69">
        <f t="shared" si="0"/>
        <v>0</v>
      </c>
      <c r="AK296" s="70">
        <f t="shared" si="1"/>
        <v>43449</v>
      </c>
      <c r="AL296" s="71">
        <f t="shared" ca="1" si="2"/>
        <v>-510</v>
      </c>
      <c r="AM296" s="71" t="str">
        <v>2018</v>
      </c>
      <c r="AN296" s="70">
        <f t="shared" si="3"/>
        <v>43429</v>
      </c>
      <c r="AO296" s="70" t="s">
        <v>123</v>
      </c>
    </row>
    <row r="297" spans="1:41" ht="14.4">
      <c r="A297" s="179" t="s">
        <v>21228</v>
      </c>
      <c r="B297" s="56" t="s">
        <v>89</v>
      </c>
      <c r="C297" s="57">
        <v>43311</v>
      </c>
      <c r="D297" s="56" t="s">
        <v>1027</v>
      </c>
      <c r="E297" s="56" t="s">
        <v>140</v>
      </c>
      <c r="F297" s="168" t="s">
        <v>106</v>
      </c>
      <c r="G297" s="168" t="s">
        <v>107</v>
      </c>
      <c r="H297" s="169" t="s">
        <v>140</v>
      </c>
      <c r="I297" s="399"/>
      <c r="J297" s="57">
        <v>43342</v>
      </c>
      <c r="K297" s="56" t="s">
        <v>18</v>
      </c>
      <c r="L297" s="56" t="s">
        <v>18</v>
      </c>
      <c r="M297" s="60" t="s">
        <v>21229</v>
      </c>
      <c r="N297" s="56" t="s">
        <v>21230</v>
      </c>
      <c r="O297" s="56" t="s">
        <v>189</v>
      </c>
      <c r="P297" s="56" t="s">
        <v>21231</v>
      </c>
      <c r="Q297" s="56" t="s">
        <v>28</v>
      </c>
      <c r="R297" s="56"/>
      <c r="S297" s="56" t="s">
        <v>108</v>
      </c>
      <c r="T297" s="56" t="s">
        <v>108</v>
      </c>
      <c r="U297" s="56"/>
      <c r="V297" s="56"/>
      <c r="W297" s="56" t="s">
        <v>108</v>
      </c>
      <c r="X297" s="56"/>
      <c r="Y297" s="56" t="s">
        <v>108</v>
      </c>
      <c r="Z297" s="56" t="s">
        <v>18</v>
      </c>
      <c r="AA297" s="57">
        <v>43311</v>
      </c>
      <c r="AB297" s="63">
        <v>6</v>
      </c>
      <c r="AC297" s="64" t="s">
        <v>21232</v>
      </c>
      <c r="AD297" s="56" t="s">
        <v>79</v>
      </c>
      <c r="AE297" s="56"/>
      <c r="AF297" s="61"/>
      <c r="AG297" s="61"/>
      <c r="AH297" s="67" t="str">
        <v>Jul</v>
      </c>
      <c r="AI297" s="68" t="str">
        <v>Jul</v>
      </c>
      <c r="AJ297" s="69">
        <f t="shared" si="0"/>
        <v>0</v>
      </c>
      <c r="AK297" s="70">
        <f t="shared" si="1"/>
        <v>43341</v>
      </c>
      <c r="AL297" s="71">
        <f t="shared" ca="1" si="2"/>
        <v>-618</v>
      </c>
      <c r="AM297" s="71" t="str">
        <v>2018</v>
      </c>
      <c r="AN297" s="70">
        <f t="shared" si="3"/>
        <v>43321</v>
      </c>
      <c r="AO297" s="70" t="s">
        <v>123</v>
      </c>
    </row>
    <row r="298" spans="1:41" ht="14.4">
      <c r="A298" s="179" t="s">
        <v>21233</v>
      </c>
      <c r="B298" s="56" t="s">
        <v>89</v>
      </c>
      <c r="C298" s="57">
        <v>43154</v>
      </c>
      <c r="D298" s="56" t="s">
        <v>1027</v>
      </c>
      <c r="E298" s="56" t="s">
        <v>140</v>
      </c>
      <c r="F298" s="168" t="s">
        <v>106</v>
      </c>
      <c r="G298" s="168" t="s">
        <v>107</v>
      </c>
      <c r="H298" s="169" t="s">
        <v>140</v>
      </c>
      <c r="I298" s="399"/>
      <c r="J298" s="57">
        <v>43182</v>
      </c>
      <c r="K298" s="56" t="s">
        <v>18</v>
      </c>
      <c r="L298" s="56" t="s">
        <v>14</v>
      </c>
      <c r="M298" s="60" t="s">
        <v>21234</v>
      </c>
      <c r="N298" s="56" t="s">
        <v>21235</v>
      </c>
      <c r="O298" s="56" t="s">
        <v>20</v>
      </c>
      <c r="P298" s="56" t="s">
        <v>15763</v>
      </c>
      <c r="Q298" s="56" t="s">
        <v>96</v>
      </c>
      <c r="R298" s="56"/>
      <c r="S298" s="56" t="s">
        <v>108</v>
      </c>
      <c r="T298" s="56" t="s">
        <v>108</v>
      </c>
      <c r="U298" s="56"/>
      <c r="V298" s="66"/>
      <c r="W298" s="66"/>
      <c r="X298" s="400"/>
      <c r="Y298" s="56" t="s">
        <v>108</v>
      </c>
      <c r="Z298" s="56" t="s">
        <v>14</v>
      </c>
      <c r="AA298" s="57">
        <v>43185</v>
      </c>
      <c r="AB298" s="63">
        <v>6</v>
      </c>
      <c r="AC298" s="64" t="s">
        <v>21236</v>
      </c>
      <c r="AD298" s="65" t="s">
        <v>179</v>
      </c>
      <c r="AE298" s="65"/>
      <c r="AF298" s="66"/>
      <c r="AG298" s="66"/>
      <c r="AH298" s="67" t="str">
        <v>Feb</v>
      </c>
      <c r="AI298" s="68" t="str">
        <v>Mar</v>
      </c>
      <c r="AJ298" s="69">
        <f t="shared" si="0"/>
        <v>31</v>
      </c>
      <c r="AK298" s="70">
        <f t="shared" si="1"/>
        <v>43184</v>
      </c>
      <c r="AL298" s="71">
        <f t="shared" ca="1" si="2"/>
        <v>-775</v>
      </c>
      <c r="AM298" s="71" t="str">
        <v>2018</v>
      </c>
      <c r="AN298" s="70">
        <f t="shared" si="3"/>
        <v>43164</v>
      </c>
      <c r="AO298" s="70" t="s">
        <v>123</v>
      </c>
    </row>
    <row r="299" spans="1:41" ht="14.4">
      <c r="A299" s="179" t="s">
        <v>21237</v>
      </c>
      <c r="B299" s="56" t="s">
        <v>89</v>
      </c>
      <c r="C299" s="57">
        <v>43173</v>
      </c>
      <c r="D299" s="56" t="s">
        <v>1027</v>
      </c>
      <c r="E299" s="56" t="s">
        <v>129</v>
      </c>
      <c r="F299" s="168" t="s">
        <v>106</v>
      </c>
      <c r="G299" s="168" t="s">
        <v>107</v>
      </c>
      <c r="H299" s="169" t="s">
        <v>129</v>
      </c>
      <c r="I299" s="399"/>
      <c r="J299" s="57">
        <v>43215</v>
      </c>
      <c r="K299" s="56" t="s">
        <v>18</v>
      </c>
      <c r="L299" s="56" t="s">
        <v>18</v>
      </c>
      <c r="M299" s="60" t="s">
        <v>21238</v>
      </c>
      <c r="N299" s="56" t="s">
        <v>21239</v>
      </c>
      <c r="O299" s="56" t="s">
        <v>172</v>
      </c>
      <c r="P299" s="56" t="s">
        <v>21240</v>
      </c>
      <c r="Q299" s="56" t="s">
        <v>17</v>
      </c>
      <c r="R299" s="66"/>
      <c r="S299" s="61"/>
      <c r="T299" s="61"/>
      <c r="U299" s="402"/>
      <c r="V299" s="66"/>
      <c r="W299" s="66"/>
      <c r="X299" s="400" t="s">
        <v>108</v>
      </c>
      <c r="Y299" s="61"/>
      <c r="Z299" s="56" t="s">
        <v>18</v>
      </c>
      <c r="AA299" s="57">
        <v>43175</v>
      </c>
      <c r="AB299" s="75"/>
      <c r="AC299" s="64" t="s">
        <v>21241</v>
      </c>
      <c r="AD299" s="65" t="s">
        <v>79</v>
      </c>
      <c r="AE299" s="96"/>
      <c r="AF299" s="66"/>
      <c r="AG299" s="66"/>
      <c r="AH299" s="67" t="str">
        <v>Mar</v>
      </c>
      <c r="AI299" s="68" t="str">
        <v>Mar</v>
      </c>
      <c r="AJ299" s="69">
        <f t="shared" si="0"/>
        <v>2</v>
      </c>
      <c r="AK299" s="70">
        <f t="shared" si="1"/>
        <v>43203</v>
      </c>
      <c r="AL299" s="71">
        <f t="shared" ca="1" si="2"/>
        <v>-756</v>
      </c>
      <c r="AM299" s="71" t="str">
        <v>2018</v>
      </c>
      <c r="AN299" s="70">
        <f t="shared" si="3"/>
        <v>43183</v>
      </c>
      <c r="AO299" s="70" t="s">
        <v>123</v>
      </c>
    </row>
    <row r="300" spans="1:41" ht="14.4">
      <c r="A300" s="179" t="s">
        <v>21242</v>
      </c>
      <c r="B300" s="56" t="s">
        <v>89</v>
      </c>
      <c r="C300" s="57">
        <v>43133</v>
      </c>
      <c r="D300" s="56" t="s">
        <v>131</v>
      </c>
      <c r="E300" s="56" t="s">
        <v>140</v>
      </c>
      <c r="F300" s="168" t="s">
        <v>106</v>
      </c>
      <c r="G300" s="168" t="s">
        <v>107</v>
      </c>
      <c r="H300" s="169" t="s">
        <v>140</v>
      </c>
      <c r="I300" s="399"/>
      <c r="J300" s="57">
        <v>43179</v>
      </c>
      <c r="K300" s="56" t="s">
        <v>18</v>
      </c>
      <c r="L300" s="56" t="s">
        <v>18</v>
      </c>
      <c r="M300" s="60" t="s">
        <v>21243</v>
      </c>
      <c r="N300" s="56" t="s">
        <v>21244</v>
      </c>
      <c r="O300" s="56" t="s">
        <v>172</v>
      </c>
      <c r="P300" s="56" t="s">
        <v>21240</v>
      </c>
      <c r="Q300" s="56" t="s">
        <v>96</v>
      </c>
      <c r="R300" s="66"/>
      <c r="S300" s="56" t="s">
        <v>108</v>
      </c>
      <c r="T300" s="56" t="s">
        <v>108</v>
      </c>
      <c r="U300" s="56"/>
      <c r="V300" s="66"/>
      <c r="W300" s="66"/>
      <c r="X300" s="400"/>
      <c r="Y300" s="56" t="s">
        <v>108</v>
      </c>
      <c r="Z300" s="56" t="s">
        <v>18</v>
      </c>
      <c r="AA300" s="57">
        <v>43133</v>
      </c>
      <c r="AB300" s="63">
        <v>6</v>
      </c>
      <c r="AC300" s="64" t="s">
        <v>21245</v>
      </c>
      <c r="AD300" s="65" t="s">
        <v>79</v>
      </c>
      <c r="AE300" s="65"/>
      <c r="AF300" s="66"/>
      <c r="AG300" s="66"/>
      <c r="AH300" s="67" t="str">
        <v>Feb</v>
      </c>
      <c r="AI300" s="68" t="str">
        <v>Feb</v>
      </c>
      <c r="AJ300" s="69">
        <f t="shared" si="0"/>
        <v>0</v>
      </c>
      <c r="AK300" s="70">
        <f t="shared" si="1"/>
        <v>43163</v>
      </c>
      <c r="AL300" s="71">
        <f t="shared" ca="1" si="2"/>
        <v>-796</v>
      </c>
      <c r="AM300" s="71" t="str">
        <v>2018</v>
      </c>
      <c r="AN300" s="70">
        <f t="shared" si="3"/>
        <v>43143</v>
      </c>
      <c r="AO300" s="70" t="s">
        <v>123</v>
      </c>
    </row>
    <row r="301" spans="1:41" ht="14.4">
      <c r="A301" s="179" t="s">
        <v>21246</v>
      </c>
      <c r="B301" s="56" t="s">
        <v>89</v>
      </c>
      <c r="C301" s="57">
        <v>43151</v>
      </c>
      <c r="D301" s="56" t="s">
        <v>131</v>
      </c>
      <c r="E301" s="56" t="s">
        <v>140</v>
      </c>
      <c r="F301" s="168" t="s">
        <v>106</v>
      </c>
      <c r="G301" s="168" t="s">
        <v>107</v>
      </c>
      <c r="H301" s="169" t="s">
        <v>140</v>
      </c>
      <c r="I301" s="409"/>
      <c r="J301" s="98">
        <v>43179</v>
      </c>
      <c r="K301" s="56" t="s">
        <v>18</v>
      </c>
      <c r="L301" s="56" t="s">
        <v>18</v>
      </c>
      <c r="M301" s="60" t="s">
        <v>145</v>
      </c>
      <c r="N301" s="56" t="s">
        <v>21247</v>
      </c>
      <c r="O301" s="56" t="s">
        <v>172</v>
      </c>
      <c r="P301" s="56" t="s">
        <v>21240</v>
      </c>
      <c r="Q301" s="56" t="s">
        <v>96</v>
      </c>
      <c r="R301" s="66"/>
      <c r="S301" s="56" t="s">
        <v>108</v>
      </c>
      <c r="T301" s="56" t="s">
        <v>108</v>
      </c>
      <c r="U301" s="56"/>
      <c r="V301" s="66"/>
      <c r="W301" s="66"/>
      <c r="X301" s="400"/>
      <c r="Y301" s="56" t="s">
        <v>108</v>
      </c>
      <c r="Z301" s="56" t="s">
        <v>18</v>
      </c>
      <c r="AA301" s="57">
        <v>43151</v>
      </c>
      <c r="AB301" s="63">
        <v>6</v>
      </c>
      <c r="AC301" s="64" t="s">
        <v>21248</v>
      </c>
      <c r="AD301" s="65" t="s">
        <v>79</v>
      </c>
      <c r="AE301" s="65"/>
      <c r="AF301" s="66"/>
      <c r="AG301" s="66"/>
      <c r="AH301" s="67" t="str">
        <v>Feb</v>
      </c>
      <c r="AI301" s="68" t="str">
        <v>Feb</v>
      </c>
      <c r="AJ301" s="69">
        <f t="shared" si="0"/>
        <v>0</v>
      </c>
      <c r="AK301" s="70">
        <f t="shared" si="1"/>
        <v>43181</v>
      </c>
      <c r="AL301" s="71">
        <f t="shared" ca="1" si="2"/>
        <v>-778</v>
      </c>
      <c r="AM301" s="71" t="str">
        <v>2018</v>
      </c>
      <c r="AN301" s="70">
        <f t="shared" si="3"/>
        <v>43161</v>
      </c>
      <c r="AO301" s="70" t="s">
        <v>123</v>
      </c>
    </row>
    <row r="302" spans="1:41" ht="14.4">
      <c r="A302" s="179" t="s">
        <v>21249</v>
      </c>
      <c r="B302" s="56" t="s">
        <v>89</v>
      </c>
      <c r="C302" s="57">
        <v>43216</v>
      </c>
      <c r="D302" s="56" t="s">
        <v>2397</v>
      </c>
      <c r="E302" s="56" t="s">
        <v>140</v>
      </c>
      <c r="F302" s="168" t="s">
        <v>106</v>
      </c>
      <c r="G302" s="168" t="s">
        <v>107</v>
      </c>
      <c r="H302" s="169" t="s">
        <v>140</v>
      </c>
      <c r="I302" s="399"/>
      <c r="J302" s="57">
        <v>43246</v>
      </c>
      <c r="K302" s="56" t="s">
        <v>18</v>
      </c>
      <c r="L302" s="56" t="s">
        <v>18</v>
      </c>
      <c r="M302" s="60" t="s">
        <v>21250</v>
      </c>
      <c r="N302" s="56" t="s">
        <v>21250</v>
      </c>
      <c r="O302" s="56" t="s">
        <v>249</v>
      </c>
      <c r="P302" s="56" t="s">
        <v>21251</v>
      </c>
      <c r="Q302" s="56" t="s">
        <v>17</v>
      </c>
      <c r="R302" s="56"/>
      <c r="S302" s="56" t="s">
        <v>108</v>
      </c>
      <c r="T302" s="56" t="s">
        <v>108</v>
      </c>
      <c r="U302" s="56"/>
      <c r="V302" s="56"/>
      <c r="W302" s="56" t="s">
        <v>108</v>
      </c>
      <c r="X302" s="56"/>
      <c r="Y302" s="56" t="s">
        <v>108</v>
      </c>
      <c r="Z302" s="56" t="s">
        <v>18</v>
      </c>
      <c r="AA302" s="57">
        <v>43216</v>
      </c>
      <c r="AB302" s="63">
        <v>6</v>
      </c>
      <c r="AC302" s="64" t="s">
        <v>21252</v>
      </c>
      <c r="AD302" s="56" t="s">
        <v>79</v>
      </c>
      <c r="AE302" s="56"/>
      <c r="AF302" s="61"/>
      <c r="AG302" s="61"/>
      <c r="AH302" s="67" t="str">
        <v>Apr</v>
      </c>
      <c r="AI302" s="68" t="str">
        <v>Apr</v>
      </c>
      <c r="AJ302" s="69">
        <f t="shared" si="0"/>
        <v>0</v>
      </c>
      <c r="AK302" s="70">
        <f t="shared" si="1"/>
        <v>43246</v>
      </c>
      <c r="AL302" s="71">
        <f t="shared" ca="1" si="2"/>
        <v>-713</v>
      </c>
      <c r="AM302" s="71" t="str">
        <v>2018</v>
      </c>
      <c r="AN302" s="70">
        <f t="shared" si="3"/>
        <v>43226</v>
      </c>
      <c r="AO302" s="70" t="s">
        <v>123</v>
      </c>
    </row>
    <row r="303" spans="1:41" ht="14.4">
      <c r="A303" s="179" t="s">
        <v>21253</v>
      </c>
      <c r="B303" s="56" t="s">
        <v>89</v>
      </c>
      <c r="C303" s="57">
        <v>43440</v>
      </c>
      <c r="D303" s="56" t="s">
        <v>90</v>
      </c>
      <c r="E303" s="56" t="s">
        <v>135</v>
      </c>
      <c r="F303" s="168" t="s">
        <v>214</v>
      </c>
      <c r="G303" s="168" t="s">
        <v>136</v>
      </c>
      <c r="H303" s="169" t="s">
        <v>135</v>
      </c>
      <c r="I303" s="399"/>
      <c r="J303" s="57">
        <v>43471</v>
      </c>
      <c r="K303" s="56" t="s">
        <v>1946</v>
      </c>
      <c r="L303" s="56" t="s">
        <v>14</v>
      </c>
      <c r="M303" s="60" t="s">
        <v>21254</v>
      </c>
      <c r="N303" s="56" t="s">
        <v>21255</v>
      </c>
      <c r="O303" s="56" t="s">
        <v>137</v>
      </c>
      <c r="P303" s="56" t="s">
        <v>21256</v>
      </c>
      <c r="Q303" s="56" t="s">
        <v>96</v>
      </c>
      <c r="R303" s="66"/>
      <c r="S303" s="61"/>
      <c r="T303" s="61"/>
      <c r="U303" s="402"/>
      <c r="V303" s="66"/>
      <c r="W303" s="66"/>
      <c r="X303" s="402"/>
      <c r="Y303" s="56" t="s">
        <v>108</v>
      </c>
      <c r="Z303" s="56" t="s">
        <v>18</v>
      </c>
      <c r="AA303" s="57">
        <v>43440</v>
      </c>
      <c r="AB303" s="75"/>
      <c r="AC303" s="64" t="s">
        <v>21257</v>
      </c>
      <c r="AD303" s="56" t="s">
        <v>79</v>
      </c>
      <c r="AE303" s="56"/>
      <c r="AF303" s="61"/>
      <c r="AG303" s="61"/>
      <c r="AH303" s="67" t="str">
        <v>Dec</v>
      </c>
      <c r="AI303" s="68" t="str">
        <v>Dec</v>
      </c>
      <c r="AJ303" s="69">
        <f t="shared" si="0"/>
        <v>0</v>
      </c>
      <c r="AK303" s="70">
        <f t="shared" si="1"/>
        <v>43470</v>
      </c>
      <c r="AL303" s="71">
        <f t="shared" ca="1" si="2"/>
        <v>-489</v>
      </c>
      <c r="AM303" s="71" t="str">
        <v>2018</v>
      </c>
      <c r="AN303" s="70">
        <f t="shared" si="3"/>
        <v>43450</v>
      </c>
      <c r="AO303" s="70" t="s">
        <v>123</v>
      </c>
    </row>
    <row r="304" spans="1:41" ht="14.4">
      <c r="A304" s="179" t="s">
        <v>21258</v>
      </c>
      <c r="B304" s="56" t="s">
        <v>89</v>
      </c>
      <c r="C304" s="57">
        <v>43371</v>
      </c>
      <c r="D304" s="56" t="s">
        <v>90</v>
      </c>
      <c r="E304" s="56" t="s">
        <v>140</v>
      </c>
      <c r="F304" s="168" t="s">
        <v>106</v>
      </c>
      <c r="G304" s="168" t="s">
        <v>107</v>
      </c>
      <c r="H304" s="169" t="s">
        <v>140</v>
      </c>
      <c r="I304" s="399"/>
      <c r="J304" s="57">
        <v>43401</v>
      </c>
      <c r="K304" s="56" t="s">
        <v>18</v>
      </c>
      <c r="L304" s="56" t="s">
        <v>18</v>
      </c>
      <c r="M304" s="60" t="s">
        <v>21259</v>
      </c>
      <c r="N304" s="56" t="s">
        <v>21259</v>
      </c>
      <c r="O304" s="56" t="s">
        <v>436</v>
      </c>
      <c r="P304" s="56" t="s">
        <v>21260</v>
      </c>
      <c r="Q304" s="56" t="s">
        <v>17</v>
      </c>
      <c r="R304" s="56"/>
      <c r="S304" s="56" t="s">
        <v>108</v>
      </c>
      <c r="T304" s="56" t="s">
        <v>108</v>
      </c>
      <c r="U304" s="56"/>
      <c r="V304" s="56"/>
      <c r="W304" s="56" t="s">
        <v>108</v>
      </c>
      <c r="X304" s="56"/>
      <c r="Y304" s="56" t="s">
        <v>108</v>
      </c>
      <c r="Z304" s="56" t="s">
        <v>18</v>
      </c>
      <c r="AA304" s="57">
        <v>43371</v>
      </c>
      <c r="AB304" s="63">
        <v>6</v>
      </c>
      <c r="AC304" s="64" t="s">
        <v>21261</v>
      </c>
      <c r="AD304" s="56" t="s">
        <v>79</v>
      </c>
      <c r="AE304" s="56"/>
      <c r="AF304" s="61"/>
      <c r="AG304" s="61"/>
      <c r="AH304" s="67" t="str">
        <v>Sep</v>
      </c>
      <c r="AI304" s="68" t="str">
        <v>Sep</v>
      </c>
      <c r="AJ304" s="69">
        <f t="shared" si="0"/>
        <v>0</v>
      </c>
      <c r="AK304" s="70">
        <f t="shared" si="1"/>
        <v>43401</v>
      </c>
      <c r="AL304" s="71">
        <f t="shared" ca="1" si="2"/>
        <v>-558</v>
      </c>
      <c r="AM304" s="71" t="str">
        <v>2018</v>
      </c>
      <c r="AN304" s="70">
        <f t="shared" si="3"/>
        <v>43381</v>
      </c>
      <c r="AO304" s="70" t="s">
        <v>123</v>
      </c>
    </row>
    <row r="305" spans="1:41" ht="14.4">
      <c r="A305" s="179" t="s">
        <v>21262</v>
      </c>
      <c r="B305" s="56" t="s">
        <v>89</v>
      </c>
      <c r="C305" s="57">
        <v>43353</v>
      </c>
      <c r="D305" s="56" t="s">
        <v>90</v>
      </c>
      <c r="E305" s="56" t="s">
        <v>1579</v>
      </c>
      <c r="F305" s="168" t="s">
        <v>214</v>
      </c>
      <c r="G305" s="168" t="s">
        <v>1581</v>
      </c>
      <c r="H305" s="169" t="s">
        <v>1579</v>
      </c>
      <c r="I305" s="404"/>
      <c r="J305" s="59"/>
      <c r="K305" s="61"/>
      <c r="L305" s="61"/>
      <c r="M305" s="60" t="s">
        <v>21263</v>
      </c>
      <c r="N305" s="56" t="s">
        <v>21264</v>
      </c>
      <c r="O305" s="56" t="s">
        <v>13</v>
      </c>
      <c r="P305" s="56" t="s">
        <v>21265</v>
      </c>
      <c r="Q305" s="56" t="s">
        <v>96</v>
      </c>
      <c r="R305" s="66"/>
      <c r="S305" s="61"/>
      <c r="T305" s="61"/>
      <c r="U305" s="402"/>
      <c r="V305" s="66"/>
      <c r="W305" s="66"/>
      <c r="X305" s="402"/>
      <c r="Y305" s="61"/>
      <c r="Z305" s="56" t="s">
        <v>18</v>
      </c>
      <c r="AA305" s="57">
        <v>43362</v>
      </c>
      <c r="AB305" s="75"/>
      <c r="AC305" s="64" t="s">
        <v>21266</v>
      </c>
      <c r="AD305" s="56" t="s">
        <v>79</v>
      </c>
      <c r="AE305" s="56"/>
      <c r="AF305" s="61"/>
      <c r="AG305" s="61"/>
      <c r="AH305" s="67" t="str">
        <v>Sep</v>
      </c>
      <c r="AI305" s="68" t="str">
        <v>Sep</v>
      </c>
      <c r="AJ305" s="69">
        <f t="shared" si="0"/>
        <v>9</v>
      </c>
      <c r="AK305" s="70">
        <f t="shared" si="1"/>
        <v>43383</v>
      </c>
      <c r="AL305" s="71">
        <f t="shared" ca="1" si="2"/>
        <v>-576</v>
      </c>
      <c r="AM305" s="71" t="str">
        <v>2018</v>
      </c>
      <c r="AN305" s="70">
        <f t="shared" si="3"/>
        <v>43363</v>
      </c>
      <c r="AO305" s="70" t="s">
        <v>123</v>
      </c>
    </row>
    <row r="306" spans="1:41" ht="14.4">
      <c r="A306" s="179" t="s">
        <v>21267</v>
      </c>
      <c r="B306" s="56" t="s">
        <v>89</v>
      </c>
      <c r="C306" s="57">
        <v>43136</v>
      </c>
      <c r="D306" s="56" t="s">
        <v>1027</v>
      </c>
      <c r="E306" s="56" t="s">
        <v>140</v>
      </c>
      <c r="F306" s="168" t="s">
        <v>106</v>
      </c>
      <c r="G306" s="168" t="s">
        <v>107</v>
      </c>
      <c r="H306" s="169" t="s">
        <v>140</v>
      </c>
      <c r="I306" s="399"/>
      <c r="J306" s="57">
        <v>43164</v>
      </c>
      <c r="K306" s="61"/>
      <c r="L306" s="61"/>
      <c r="M306" s="60" t="s">
        <v>642</v>
      </c>
      <c r="N306" s="56" t="s">
        <v>2369</v>
      </c>
      <c r="O306" s="56" t="s">
        <v>29</v>
      </c>
      <c r="P306" s="56" t="s">
        <v>21268</v>
      </c>
      <c r="Q306" s="56" t="s">
        <v>17</v>
      </c>
      <c r="R306" s="66"/>
      <c r="S306" s="56" t="s">
        <v>108</v>
      </c>
      <c r="T306" s="56" t="s">
        <v>108</v>
      </c>
      <c r="U306" s="56"/>
      <c r="V306" s="66"/>
      <c r="W306" s="66"/>
      <c r="X306" s="400"/>
      <c r="Y306" s="56" t="s">
        <v>108</v>
      </c>
      <c r="Z306" s="56" t="s">
        <v>18</v>
      </c>
      <c r="AA306" s="57">
        <v>43145</v>
      </c>
      <c r="AB306" s="63">
        <v>6</v>
      </c>
      <c r="AC306" s="64" t="s">
        <v>21269</v>
      </c>
      <c r="AD306" s="65" t="s">
        <v>79</v>
      </c>
      <c r="AE306" s="65"/>
      <c r="AF306" s="66"/>
      <c r="AG306" s="66"/>
      <c r="AH306" s="67" t="str">
        <v>Feb</v>
      </c>
      <c r="AI306" s="68" t="str">
        <v>Feb</v>
      </c>
      <c r="AJ306" s="69">
        <f t="shared" si="0"/>
        <v>9</v>
      </c>
      <c r="AK306" s="70">
        <f t="shared" si="1"/>
        <v>43166</v>
      </c>
      <c r="AL306" s="71">
        <f t="shared" ca="1" si="2"/>
        <v>-793</v>
      </c>
      <c r="AM306" s="71" t="str">
        <v>2018</v>
      </c>
      <c r="AN306" s="70">
        <f t="shared" si="3"/>
        <v>43146</v>
      </c>
      <c r="AO306" s="70" t="s">
        <v>123</v>
      </c>
    </row>
    <row r="307" spans="1:41" ht="14.4">
      <c r="A307" s="179" t="s">
        <v>21270</v>
      </c>
      <c r="B307" s="56" t="s">
        <v>89</v>
      </c>
      <c r="C307" s="57">
        <v>43259</v>
      </c>
      <c r="D307" s="56" t="s">
        <v>1027</v>
      </c>
      <c r="E307" s="56" t="s">
        <v>112</v>
      </c>
      <c r="F307" s="168" t="s">
        <v>106</v>
      </c>
      <c r="G307" s="168" t="s">
        <v>113</v>
      </c>
      <c r="H307" s="169" t="s">
        <v>112</v>
      </c>
      <c r="I307" s="399"/>
      <c r="J307" s="57">
        <v>43289</v>
      </c>
      <c r="K307" s="56" t="s">
        <v>14</v>
      </c>
      <c r="L307" s="56" t="s">
        <v>14</v>
      </c>
      <c r="M307" s="60" t="s">
        <v>21271</v>
      </c>
      <c r="N307" s="56" t="s">
        <v>21272</v>
      </c>
      <c r="O307" s="61"/>
      <c r="P307" s="56" t="s">
        <v>21273</v>
      </c>
      <c r="Q307" s="56" t="s">
        <v>116</v>
      </c>
      <c r="R307" s="353">
        <v>43263</v>
      </c>
      <c r="S307" s="61"/>
      <c r="T307" s="61"/>
      <c r="U307" s="402"/>
      <c r="V307" s="66"/>
      <c r="W307" s="66"/>
      <c r="X307" s="402"/>
      <c r="Y307" s="61"/>
      <c r="Z307" s="56" t="s">
        <v>14</v>
      </c>
      <c r="AA307" s="57">
        <v>43263</v>
      </c>
      <c r="AB307" s="75"/>
      <c r="AC307" s="64" t="s">
        <v>257</v>
      </c>
      <c r="AD307" s="56" t="s">
        <v>118</v>
      </c>
      <c r="AE307" s="56"/>
      <c r="AF307" s="61"/>
      <c r="AG307" s="61"/>
      <c r="AH307" s="67" t="str">
        <v>Jun</v>
      </c>
      <c r="AI307" s="68" t="str">
        <v>Jun</v>
      </c>
      <c r="AJ307" s="69">
        <f t="shared" si="0"/>
        <v>4</v>
      </c>
      <c r="AK307" s="70">
        <f t="shared" si="1"/>
        <v>43289</v>
      </c>
      <c r="AL307" s="71">
        <f t="shared" ca="1" si="2"/>
        <v>-670</v>
      </c>
      <c r="AM307" s="71" t="str">
        <v>2018</v>
      </c>
      <c r="AN307" s="70">
        <f t="shared" si="3"/>
        <v>43269</v>
      </c>
      <c r="AO307" s="70" t="s">
        <v>121</v>
      </c>
    </row>
    <row r="308" spans="1:41" ht="14.4">
      <c r="A308" s="179" t="s">
        <v>21274</v>
      </c>
      <c r="B308" s="56" t="s">
        <v>89</v>
      </c>
      <c r="C308" s="57">
        <v>43287</v>
      </c>
      <c r="D308" s="56" t="s">
        <v>1027</v>
      </c>
      <c r="E308" s="56" t="s">
        <v>129</v>
      </c>
      <c r="F308" s="168" t="s">
        <v>214</v>
      </c>
      <c r="G308" s="168" t="s">
        <v>214</v>
      </c>
      <c r="H308" s="169" t="s">
        <v>15779</v>
      </c>
      <c r="I308" s="399"/>
      <c r="J308" s="57">
        <v>43300</v>
      </c>
      <c r="K308" s="56" t="s">
        <v>108</v>
      </c>
      <c r="L308" s="56" t="s">
        <v>108</v>
      </c>
      <c r="M308" s="60" t="s">
        <v>21275</v>
      </c>
      <c r="N308" s="56" t="s">
        <v>21276</v>
      </c>
      <c r="O308" s="56" t="s">
        <v>44</v>
      </c>
      <c r="P308" s="56" t="s">
        <v>20975</v>
      </c>
      <c r="Q308" s="56" t="s">
        <v>96</v>
      </c>
      <c r="R308" s="56"/>
      <c r="S308" s="56" t="s">
        <v>108</v>
      </c>
      <c r="T308" s="56" t="s">
        <v>108</v>
      </c>
      <c r="U308" s="56"/>
      <c r="V308" s="56"/>
      <c r="W308" s="56" t="s">
        <v>108</v>
      </c>
      <c r="X308" s="56" t="s">
        <v>108</v>
      </c>
      <c r="Y308" s="61"/>
      <c r="Z308" s="56" t="s">
        <v>108</v>
      </c>
      <c r="AA308" s="57">
        <v>43287</v>
      </c>
      <c r="AB308" s="75"/>
      <c r="AC308" s="64" t="s">
        <v>21277</v>
      </c>
      <c r="AD308" s="56" t="s">
        <v>633</v>
      </c>
      <c r="AE308" s="56"/>
      <c r="AF308" s="61"/>
      <c r="AG308" s="61"/>
      <c r="AH308" s="67" t="str">
        <v>Jul</v>
      </c>
      <c r="AI308" s="68" t="str">
        <v>Jul</v>
      </c>
      <c r="AJ308" s="69">
        <f t="shared" si="0"/>
        <v>0</v>
      </c>
      <c r="AK308" s="70">
        <f t="shared" si="1"/>
        <v>43317</v>
      </c>
      <c r="AL308" s="71">
        <f t="shared" ca="1" si="2"/>
        <v>-642</v>
      </c>
      <c r="AM308" s="71" t="str">
        <v>2018</v>
      </c>
      <c r="AN308" s="70">
        <f t="shared" si="3"/>
        <v>43297</v>
      </c>
      <c r="AO308" s="70" t="s">
        <v>123</v>
      </c>
    </row>
    <row r="309" spans="1:41" ht="14.4">
      <c r="A309" s="179" t="s">
        <v>21278</v>
      </c>
      <c r="B309" s="56" t="s">
        <v>89</v>
      </c>
      <c r="C309" s="57">
        <v>43293</v>
      </c>
      <c r="D309" s="56" t="s">
        <v>1027</v>
      </c>
      <c r="E309" s="56" t="s">
        <v>15779</v>
      </c>
      <c r="F309" s="168" t="s">
        <v>214</v>
      </c>
      <c r="G309" s="168" t="s">
        <v>214</v>
      </c>
      <c r="H309" s="169" t="s">
        <v>2445</v>
      </c>
      <c r="I309" s="399"/>
      <c r="J309" s="57">
        <v>43306</v>
      </c>
      <c r="K309" s="56" t="s">
        <v>108</v>
      </c>
      <c r="L309" s="56" t="s">
        <v>108</v>
      </c>
      <c r="M309" s="60" t="s">
        <v>21279</v>
      </c>
      <c r="N309" s="56" t="s">
        <v>21276</v>
      </c>
      <c r="O309" s="56" t="s">
        <v>44</v>
      </c>
      <c r="P309" s="56" t="s">
        <v>20975</v>
      </c>
      <c r="Q309" s="56" t="s">
        <v>96</v>
      </c>
      <c r="R309" s="56"/>
      <c r="S309" s="56" t="s">
        <v>108</v>
      </c>
      <c r="T309" s="56" t="s">
        <v>108</v>
      </c>
      <c r="U309" s="56"/>
      <c r="V309" s="56"/>
      <c r="W309" s="56" t="s">
        <v>108</v>
      </c>
      <c r="X309" s="56" t="s">
        <v>108</v>
      </c>
      <c r="Y309" s="61"/>
      <c r="Z309" s="56" t="s">
        <v>108</v>
      </c>
      <c r="AA309" s="57">
        <v>43297</v>
      </c>
      <c r="AB309" s="75"/>
      <c r="AC309" s="64" t="s">
        <v>21280</v>
      </c>
      <c r="AD309" s="56" t="s">
        <v>242</v>
      </c>
      <c r="AE309" s="56"/>
      <c r="AF309" s="61"/>
      <c r="AG309" s="61"/>
      <c r="AH309" s="67" t="str">
        <v>Jul</v>
      </c>
      <c r="AI309" s="68" t="str">
        <v>Jul</v>
      </c>
      <c r="AJ309" s="69">
        <f t="shared" si="0"/>
        <v>4</v>
      </c>
      <c r="AK309" s="70">
        <f t="shared" si="1"/>
        <v>43323</v>
      </c>
      <c r="AL309" s="71">
        <f t="shared" ca="1" si="2"/>
        <v>-636</v>
      </c>
      <c r="AM309" s="71" t="str">
        <v>2018</v>
      </c>
      <c r="AN309" s="70">
        <f t="shared" si="3"/>
        <v>43303</v>
      </c>
      <c r="AO309" s="70" t="s">
        <v>123</v>
      </c>
    </row>
    <row r="310" spans="1:41" ht="14.4">
      <c r="A310" s="179" t="s">
        <v>21281</v>
      </c>
      <c r="B310" s="56" t="s">
        <v>89</v>
      </c>
      <c r="C310" s="57">
        <v>43418</v>
      </c>
      <c r="D310" s="56" t="s">
        <v>1027</v>
      </c>
      <c r="E310" s="56" t="s">
        <v>140</v>
      </c>
      <c r="F310" s="168" t="s">
        <v>106</v>
      </c>
      <c r="G310" s="168" t="s">
        <v>107</v>
      </c>
      <c r="H310" s="169" t="s">
        <v>140</v>
      </c>
      <c r="I310" s="399"/>
      <c r="J310" s="57">
        <v>43448</v>
      </c>
      <c r="K310" s="56" t="s">
        <v>18</v>
      </c>
      <c r="L310" s="56" t="s">
        <v>18</v>
      </c>
      <c r="M310" s="60" t="s">
        <v>642</v>
      </c>
      <c r="N310" s="56" t="s">
        <v>21282</v>
      </c>
      <c r="O310" s="56" t="s">
        <v>37</v>
      </c>
      <c r="P310" s="56" t="s">
        <v>21283</v>
      </c>
      <c r="Q310" s="56" t="s">
        <v>21</v>
      </c>
      <c r="R310" s="56"/>
      <c r="S310" s="56" t="s">
        <v>108</v>
      </c>
      <c r="T310" s="56" t="s">
        <v>108</v>
      </c>
      <c r="U310" s="56"/>
      <c r="V310" s="56"/>
      <c r="W310" s="56" t="s">
        <v>108</v>
      </c>
      <c r="X310" s="56"/>
      <c r="Y310" s="56" t="s">
        <v>108</v>
      </c>
      <c r="Z310" s="56" t="s">
        <v>18</v>
      </c>
      <c r="AA310" s="57">
        <v>43418</v>
      </c>
      <c r="AB310" s="63">
        <v>6</v>
      </c>
      <c r="AC310" s="64" t="s">
        <v>21284</v>
      </c>
      <c r="AD310" s="56" t="s">
        <v>79</v>
      </c>
      <c r="AE310" s="56"/>
      <c r="AF310" s="61"/>
      <c r="AG310" s="61"/>
      <c r="AH310" s="67" t="str">
        <v>Nov</v>
      </c>
      <c r="AI310" s="68" t="str">
        <v>Nov</v>
      </c>
      <c r="AJ310" s="69">
        <f t="shared" si="0"/>
        <v>0</v>
      </c>
      <c r="AK310" s="70">
        <f t="shared" si="1"/>
        <v>43448</v>
      </c>
      <c r="AL310" s="71">
        <f t="shared" ca="1" si="2"/>
        <v>-511</v>
      </c>
      <c r="AM310" s="71" t="str">
        <v>2018</v>
      </c>
      <c r="AN310" s="70">
        <f t="shared" si="3"/>
        <v>43428</v>
      </c>
      <c r="AO310" s="70" t="s">
        <v>123</v>
      </c>
    </row>
    <row r="311" spans="1:41" ht="14.4">
      <c r="A311" s="179" t="s">
        <v>21285</v>
      </c>
      <c r="B311" s="56" t="s">
        <v>89</v>
      </c>
      <c r="C311" s="57">
        <v>43328</v>
      </c>
      <c r="D311" s="56" t="s">
        <v>131</v>
      </c>
      <c r="E311" s="56" t="s">
        <v>140</v>
      </c>
      <c r="F311" s="168" t="s">
        <v>106</v>
      </c>
      <c r="G311" s="168" t="s">
        <v>107</v>
      </c>
      <c r="H311" s="169" t="s">
        <v>140</v>
      </c>
      <c r="I311" s="399"/>
      <c r="J311" s="57">
        <v>43359</v>
      </c>
      <c r="K311" s="56" t="s">
        <v>18</v>
      </c>
      <c r="L311" s="56" t="s">
        <v>18</v>
      </c>
      <c r="M311" s="60" t="s">
        <v>21286</v>
      </c>
      <c r="N311" s="56" t="s">
        <v>21287</v>
      </c>
      <c r="O311" s="56" t="s">
        <v>44</v>
      </c>
      <c r="P311" s="56" t="s">
        <v>21288</v>
      </c>
      <c r="Q311" s="56" t="s">
        <v>28</v>
      </c>
      <c r="R311" s="56"/>
      <c r="S311" s="56" t="s">
        <v>108</v>
      </c>
      <c r="T311" s="56" t="s">
        <v>108</v>
      </c>
      <c r="U311" s="56"/>
      <c r="V311" s="56"/>
      <c r="W311" s="56" t="s">
        <v>108</v>
      </c>
      <c r="X311" s="56"/>
      <c r="Y311" s="56" t="s">
        <v>108</v>
      </c>
      <c r="Z311" s="56" t="s">
        <v>14</v>
      </c>
      <c r="AA311" s="57">
        <v>43328</v>
      </c>
      <c r="AB311" s="63">
        <v>6</v>
      </c>
      <c r="AC311" s="64" t="s">
        <v>21289</v>
      </c>
      <c r="AD311" s="56" t="s">
        <v>79</v>
      </c>
      <c r="AE311" s="56"/>
      <c r="AF311" s="61"/>
      <c r="AG311" s="61"/>
      <c r="AH311" s="67" t="str">
        <v>Aug</v>
      </c>
      <c r="AI311" s="68" t="str">
        <v>Aug</v>
      </c>
      <c r="AJ311" s="69">
        <f t="shared" si="0"/>
        <v>0</v>
      </c>
      <c r="AK311" s="70">
        <f t="shared" si="1"/>
        <v>43358</v>
      </c>
      <c r="AL311" s="71">
        <f t="shared" ca="1" si="2"/>
        <v>-601</v>
      </c>
      <c r="AM311" s="71" t="str">
        <v>2018</v>
      </c>
      <c r="AN311" s="70">
        <f t="shared" si="3"/>
        <v>43338</v>
      </c>
      <c r="AO311" s="70" t="s">
        <v>123</v>
      </c>
    </row>
    <row r="312" spans="1:41" ht="14.4">
      <c r="A312" s="179" t="s">
        <v>21290</v>
      </c>
      <c r="B312" s="56" t="s">
        <v>89</v>
      </c>
      <c r="C312" s="57">
        <v>43207</v>
      </c>
      <c r="D312" s="56" t="s">
        <v>1027</v>
      </c>
      <c r="E312" s="56" t="s">
        <v>140</v>
      </c>
      <c r="F312" s="168" t="s">
        <v>106</v>
      </c>
      <c r="G312" s="168" t="s">
        <v>107</v>
      </c>
      <c r="H312" s="169" t="s">
        <v>140</v>
      </c>
      <c r="I312" s="399"/>
      <c r="J312" s="57">
        <v>43237</v>
      </c>
      <c r="K312" s="56" t="s">
        <v>18</v>
      </c>
      <c r="L312" s="56" t="s">
        <v>14</v>
      </c>
      <c r="M312" s="60" t="s">
        <v>642</v>
      </c>
      <c r="N312" s="56" t="s">
        <v>21291</v>
      </c>
      <c r="O312" s="56" t="s">
        <v>44</v>
      </c>
      <c r="P312" s="56" t="s">
        <v>108</v>
      </c>
      <c r="Q312" s="56" t="s">
        <v>17</v>
      </c>
      <c r="R312" s="56"/>
      <c r="S312" s="56" t="s">
        <v>108</v>
      </c>
      <c r="T312" s="56" t="s">
        <v>108</v>
      </c>
      <c r="U312" s="56"/>
      <c r="V312" s="56"/>
      <c r="W312" s="56" t="s">
        <v>108</v>
      </c>
      <c r="X312" s="56"/>
      <c r="Y312" s="56" t="s">
        <v>108</v>
      </c>
      <c r="Z312" s="56" t="s">
        <v>14</v>
      </c>
      <c r="AA312" s="57">
        <v>43207</v>
      </c>
      <c r="AB312" s="63">
        <v>6</v>
      </c>
      <c r="AC312" s="64" t="s">
        <v>21292</v>
      </c>
      <c r="AD312" s="56" t="s">
        <v>118</v>
      </c>
      <c r="AE312" s="56"/>
      <c r="AF312" s="61"/>
      <c r="AG312" s="61"/>
      <c r="AH312" s="67" t="str">
        <v>Apr</v>
      </c>
      <c r="AI312" s="68" t="str">
        <v>Apr</v>
      </c>
      <c r="AJ312" s="69">
        <f t="shared" si="0"/>
        <v>0</v>
      </c>
      <c r="AK312" s="70">
        <f t="shared" si="1"/>
        <v>43237</v>
      </c>
      <c r="AL312" s="71">
        <f t="shared" ca="1" si="2"/>
        <v>-722</v>
      </c>
      <c r="AM312" s="71" t="str">
        <v>2018</v>
      </c>
      <c r="AN312" s="70">
        <f t="shared" si="3"/>
        <v>43217</v>
      </c>
      <c r="AO312" s="70" t="s">
        <v>123</v>
      </c>
    </row>
    <row r="313" spans="1:41" ht="14.4">
      <c r="A313" s="179" t="s">
        <v>21293</v>
      </c>
      <c r="B313" s="56" t="s">
        <v>89</v>
      </c>
      <c r="C313" s="57">
        <v>43356</v>
      </c>
      <c r="D313" s="56" t="s">
        <v>1027</v>
      </c>
      <c r="E313" s="56" t="s">
        <v>327</v>
      </c>
      <c r="F313" s="168" t="s">
        <v>214</v>
      </c>
      <c r="G313" s="168" t="s">
        <v>328</v>
      </c>
      <c r="H313" s="169" t="s">
        <v>327</v>
      </c>
      <c r="I313" s="399"/>
      <c r="J313" s="57">
        <v>43386</v>
      </c>
      <c r="K313" s="56" t="s">
        <v>18</v>
      </c>
      <c r="L313" s="56" t="s">
        <v>18</v>
      </c>
      <c r="M313" s="60" t="s">
        <v>21294</v>
      </c>
      <c r="N313" s="56" t="s">
        <v>20237</v>
      </c>
      <c r="O313" s="56" t="s">
        <v>436</v>
      </c>
      <c r="P313" s="61"/>
      <c r="Q313" s="56" t="s">
        <v>96</v>
      </c>
      <c r="R313" s="56"/>
      <c r="S313" s="56" t="s">
        <v>331</v>
      </c>
      <c r="T313" s="56" t="s">
        <v>331</v>
      </c>
      <c r="U313" s="56"/>
      <c r="V313" s="56"/>
      <c r="W313" s="56" t="s">
        <v>331</v>
      </c>
      <c r="X313" s="56" t="s">
        <v>331</v>
      </c>
      <c r="Y313" s="56" t="s">
        <v>108</v>
      </c>
      <c r="Z313" s="56" t="s">
        <v>18</v>
      </c>
      <c r="AA313" s="57">
        <v>43362</v>
      </c>
      <c r="AB313" s="75"/>
      <c r="AC313" s="64" t="s">
        <v>21295</v>
      </c>
      <c r="AD313" s="56" t="s">
        <v>79</v>
      </c>
      <c r="AE313" s="56"/>
      <c r="AF313" s="61"/>
      <c r="AG313" s="61"/>
      <c r="AH313" s="67" t="str">
        <v>Sep</v>
      </c>
      <c r="AI313" s="68" t="str">
        <v>Sep</v>
      </c>
      <c r="AJ313" s="69">
        <f t="shared" si="0"/>
        <v>6</v>
      </c>
      <c r="AK313" s="70">
        <f t="shared" si="1"/>
        <v>43386</v>
      </c>
      <c r="AL313" s="71">
        <f t="shared" ca="1" si="2"/>
        <v>-573</v>
      </c>
      <c r="AM313" s="71" t="str">
        <v>2018</v>
      </c>
      <c r="AN313" s="70">
        <f t="shared" si="3"/>
        <v>43366</v>
      </c>
      <c r="AO313" s="70" t="s">
        <v>123</v>
      </c>
    </row>
    <row r="314" spans="1:41" ht="14.4">
      <c r="A314" s="179" t="s">
        <v>21296</v>
      </c>
      <c r="B314" s="56" t="s">
        <v>89</v>
      </c>
      <c r="C314" s="57">
        <v>43306</v>
      </c>
      <c r="D314" s="56" t="s">
        <v>90</v>
      </c>
      <c r="E314" s="56" t="s">
        <v>15779</v>
      </c>
      <c r="F314" s="168" t="s">
        <v>214</v>
      </c>
      <c r="G314" s="168" t="s">
        <v>214</v>
      </c>
      <c r="H314" s="169" t="s">
        <v>2445</v>
      </c>
      <c r="I314" s="399"/>
      <c r="J314" s="57">
        <v>43319</v>
      </c>
      <c r="K314" s="56" t="s">
        <v>18</v>
      </c>
      <c r="L314" s="56" t="s">
        <v>14</v>
      </c>
      <c r="M314" s="60" t="s">
        <v>21297</v>
      </c>
      <c r="N314" s="56" t="s">
        <v>21298</v>
      </c>
      <c r="O314" s="61"/>
      <c r="P314" s="61"/>
      <c r="Q314" s="56" t="s">
        <v>20386</v>
      </c>
      <c r="R314" s="56"/>
      <c r="S314" s="56" t="s">
        <v>108</v>
      </c>
      <c r="T314" s="56" t="s">
        <v>108</v>
      </c>
      <c r="U314" s="56"/>
      <c r="V314" s="56"/>
      <c r="W314" s="56" t="s">
        <v>108</v>
      </c>
      <c r="X314" s="56" t="s">
        <v>108</v>
      </c>
      <c r="Y314" s="61"/>
      <c r="Z314" s="56" t="s">
        <v>108</v>
      </c>
      <c r="AA314" s="57">
        <v>43306</v>
      </c>
      <c r="AB314" s="75"/>
      <c r="AC314" s="64" t="s">
        <v>21299</v>
      </c>
      <c r="AD314" s="56" t="s">
        <v>118</v>
      </c>
      <c r="AE314" s="56"/>
      <c r="AF314" s="61"/>
      <c r="AG314" s="61"/>
      <c r="AH314" s="67" t="str">
        <v>Jul</v>
      </c>
      <c r="AI314" s="68" t="str">
        <v>Jul</v>
      </c>
      <c r="AJ314" s="69">
        <f t="shared" si="0"/>
        <v>0</v>
      </c>
      <c r="AK314" s="70">
        <f t="shared" si="1"/>
        <v>43336</v>
      </c>
      <c r="AL314" s="71">
        <f t="shared" ca="1" si="2"/>
        <v>-623</v>
      </c>
      <c r="AM314" s="71" t="str">
        <v>2018</v>
      </c>
      <c r="AN314" s="70">
        <f t="shared" si="3"/>
        <v>43316</v>
      </c>
      <c r="AO314" s="70" t="s">
        <v>123</v>
      </c>
    </row>
    <row r="315" spans="1:41" ht="14.4">
      <c r="A315" s="179" t="s">
        <v>21300</v>
      </c>
      <c r="B315" s="56" t="s">
        <v>89</v>
      </c>
      <c r="C315" s="57">
        <v>43403</v>
      </c>
      <c r="D315" s="56" t="s">
        <v>90</v>
      </c>
      <c r="E315" s="56" t="s">
        <v>276</v>
      </c>
      <c r="F315" s="168" t="s">
        <v>214</v>
      </c>
      <c r="G315" s="168" t="s">
        <v>214</v>
      </c>
      <c r="H315" s="169" t="s">
        <v>2445</v>
      </c>
      <c r="I315" s="399"/>
      <c r="J315" s="57">
        <v>43434</v>
      </c>
      <c r="K315" s="61"/>
      <c r="L315" s="56" t="s">
        <v>14</v>
      </c>
      <c r="M315" s="60" t="s">
        <v>21301</v>
      </c>
      <c r="N315" s="56" t="s">
        <v>21302</v>
      </c>
      <c r="O315" s="61"/>
      <c r="P315" s="61"/>
      <c r="Q315" s="56" t="s">
        <v>96</v>
      </c>
      <c r="R315" s="56"/>
      <c r="S315" s="56" t="s">
        <v>108</v>
      </c>
      <c r="T315" s="56" t="s">
        <v>108</v>
      </c>
      <c r="U315" s="56"/>
      <c r="V315" s="56"/>
      <c r="W315" s="56" t="s">
        <v>108</v>
      </c>
      <c r="X315" s="56" t="s">
        <v>108</v>
      </c>
      <c r="Y315" s="61"/>
      <c r="Z315" s="56" t="s">
        <v>14</v>
      </c>
      <c r="AA315" s="57">
        <v>43406</v>
      </c>
      <c r="AB315" s="75"/>
      <c r="AC315" s="64" t="s">
        <v>21303</v>
      </c>
      <c r="AD315" s="56" t="s">
        <v>118</v>
      </c>
      <c r="AE315" s="61"/>
      <c r="AF315" s="61"/>
      <c r="AG315" s="61"/>
      <c r="AH315" s="67" t="str">
        <v>Oct</v>
      </c>
      <c r="AI315" s="68" t="str">
        <v>Nov</v>
      </c>
      <c r="AJ315" s="69">
        <f t="shared" si="0"/>
        <v>3</v>
      </c>
      <c r="AK315" s="70">
        <f t="shared" si="1"/>
        <v>43433</v>
      </c>
      <c r="AL315" s="71">
        <f t="shared" ca="1" si="2"/>
        <v>-526</v>
      </c>
      <c r="AM315" s="71" t="str">
        <v>2018</v>
      </c>
      <c r="AN315" s="70">
        <f t="shared" si="3"/>
        <v>43413</v>
      </c>
      <c r="AO315" s="70" t="s">
        <v>123</v>
      </c>
    </row>
    <row r="316" spans="1:41" ht="14.4">
      <c r="A316" s="179" t="s">
        <v>21304</v>
      </c>
      <c r="B316" s="56" t="s">
        <v>89</v>
      </c>
      <c r="C316" s="57">
        <v>43172</v>
      </c>
      <c r="D316" s="56" t="s">
        <v>90</v>
      </c>
      <c r="E316" s="56" t="s">
        <v>140</v>
      </c>
      <c r="F316" s="168" t="s">
        <v>106</v>
      </c>
      <c r="G316" s="168" t="s">
        <v>107</v>
      </c>
      <c r="H316" s="169" t="s">
        <v>140</v>
      </c>
      <c r="I316" s="399"/>
      <c r="J316" s="57">
        <v>43203</v>
      </c>
      <c r="K316" s="56" t="s">
        <v>18</v>
      </c>
      <c r="L316" s="56" t="s">
        <v>18</v>
      </c>
      <c r="M316" s="60" t="s">
        <v>721</v>
      </c>
      <c r="N316" s="56" t="s">
        <v>21305</v>
      </c>
      <c r="O316" s="56" t="s">
        <v>27</v>
      </c>
      <c r="P316" s="56" t="s">
        <v>21306</v>
      </c>
      <c r="Q316" s="56" t="s">
        <v>17</v>
      </c>
      <c r="R316" s="66"/>
      <c r="S316" s="56" t="s">
        <v>108</v>
      </c>
      <c r="T316" s="56" t="s">
        <v>108</v>
      </c>
      <c r="U316" s="56"/>
      <c r="V316" s="66"/>
      <c r="W316" s="66"/>
      <c r="X316" s="400"/>
      <c r="Y316" s="56" t="s">
        <v>108</v>
      </c>
      <c r="Z316" s="56" t="s">
        <v>18</v>
      </c>
      <c r="AA316" s="57">
        <v>43172</v>
      </c>
      <c r="AB316" s="63">
        <v>6</v>
      </c>
      <c r="AC316" s="60" t="s">
        <v>21307</v>
      </c>
      <c r="AD316" s="65" t="s">
        <v>79</v>
      </c>
      <c r="AE316" s="65"/>
      <c r="AF316" s="66"/>
      <c r="AG316" s="66"/>
      <c r="AH316" s="67" t="str">
        <v>Mar</v>
      </c>
      <c r="AI316" s="68" t="str">
        <v>Mar</v>
      </c>
      <c r="AJ316" s="69">
        <f t="shared" si="0"/>
        <v>0</v>
      </c>
      <c r="AK316" s="70">
        <f t="shared" si="1"/>
        <v>43202</v>
      </c>
      <c r="AL316" s="71">
        <f t="shared" ca="1" si="2"/>
        <v>-757</v>
      </c>
      <c r="AM316" s="71" t="str">
        <v>2018</v>
      </c>
      <c r="AN316" s="70">
        <f t="shared" si="3"/>
        <v>43182</v>
      </c>
      <c r="AO316" s="70" t="s">
        <v>123</v>
      </c>
    </row>
    <row r="317" spans="1:41" ht="14.4">
      <c r="A317" s="179" t="s">
        <v>21308</v>
      </c>
      <c r="B317" s="56" t="s">
        <v>89</v>
      </c>
      <c r="C317" s="57">
        <v>43165</v>
      </c>
      <c r="D317" s="56" t="s">
        <v>131</v>
      </c>
      <c r="E317" s="56" t="s">
        <v>140</v>
      </c>
      <c r="F317" s="168" t="s">
        <v>106</v>
      </c>
      <c r="G317" s="168" t="s">
        <v>107</v>
      </c>
      <c r="H317" s="169" t="s">
        <v>140</v>
      </c>
      <c r="I317" s="399"/>
      <c r="J317" s="57">
        <v>43196</v>
      </c>
      <c r="K317" s="56" t="s">
        <v>18</v>
      </c>
      <c r="L317" s="56" t="s">
        <v>18</v>
      </c>
      <c r="M317" s="60" t="s">
        <v>745</v>
      </c>
      <c r="N317" s="56" t="s">
        <v>3798</v>
      </c>
      <c r="O317" s="56" t="s">
        <v>29</v>
      </c>
      <c r="P317" s="56" t="s">
        <v>21309</v>
      </c>
      <c r="Q317" s="56" t="s">
        <v>17</v>
      </c>
      <c r="R317" s="66"/>
      <c r="S317" s="56" t="s">
        <v>108</v>
      </c>
      <c r="T317" s="56" t="s">
        <v>108</v>
      </c>
      <c r="U317" s="56"/>
      <c r="V317" s="66"/>
      <c r="W317" s="66"/>
      <c r="X317" s="400"/>
      <c r="Y317" s="56" t="s">
        <v>108</v>
      </c>
      <c r="Z317" s="56" t="s">
        <v>18</v>
      </c>
      <c r="AA317" s="57">
        <v>43165</v>
      </c>
      <c r="AB317" s="63">
        <v>6</v>
      </c>
      <c r="AC317" s="64" t="s">
        <v>21310</v>
      </c>
      <c r="AD317" s="65" t="s">
        <v>79</v>
      </c>
      <c r="AE317" s="65"/>
      <c r="AF317" s="66"/>
      <c r="AG317" s="66"/>
      <c r="AH317" s="67" t="str">
        <v>Mar</v>
      </c>
      <c r="AI317" s="68" t="str">
        <v>Mar</v>
      </c>
      <c r="AJ317" s="69">
        <f t="shared" si="0"/>
        <v>0</v>
      </c>
      <c r="AK317" s="70">
        <f t="shared" si="1"/>
        <v>43195</v>
      </c>
      <c r="AL317" s="71">
        <f t="shared" ca="1" si="2"/>
        <v>-764</v>
      </c>
      <c r="AM317" s="71" t="str">
        <v>2018</v>
      </c>
      <c r="AN317" s="70">
        <f t="shared" si="3"/>
        <v>43175</v>
      </c>
      <c r="AO317" s="70" t="s">
        <v>123</v>
      </c>
    </row>
    <row r="318" spans="1:41" ht="14.4">
      <c r="A318" s="179" t="s">
        <v>21311</v>
      </c>
      <c r="B318" s="56" t="s">
        <v>89</v>
      </c>
      <c r="C318" s="57">
        <v>43257</v>
      </c>
      <c r="D318" s="56" t="s">
        <v>1027</v>
      </c>
      <c r="E318" s="56" t="s">
        <v>112</v>
      </c>
      <c r="F318" s="168" t="s">
        <v>106</v>
      </c>
      <c r="G318" s="168" t="s">
        <v>113</v>
      </c>
      <c r="H318" s="169" t="s">
        <v>112</v>
      </c>
      <c r="I318" s="399"/>
      <c r="J318" s="57">
        <v>43287</v>
      </c>
      <c r="K318" s="56" t="s">
        <v>18</v>
      </c>
      <c r="L318" s="56" t="s">
        <v>14</v>
      </c>
      <c r="M318" s="60" t="s">
        <v>21312</v>
      </c>
      <c r="N318" s="56" t="s">
        <v>21313</v>
      </c>
      <c r="O318" s="56" t="s">
        <v>44</v>
      </c>
      <c r="P318" s="61"/>
      <c r="Q318" s="56" t="s">
        <v>116</v>
      </c>
      <c r="R318" s="353">
        <v>43318</v>
      </c>
      <c r="S318" s="56" t="s">
        <v>108</v>
      </c>
      <c r="T318" s="56" t="s">
        <v>108</v>
      </c>
      <c r="U318" s="402"/>
      <c r="V318" s="56"/>
      <c r="W318" s="56" t="s">
        <v>108</v>
      </c>
      <c r="X318" s="56" t="s">
        <v>108</v>
      </c>
      <c r="Y318" s="56" t="s">
        <v>108</v>
      </c>
      <c r="Z318" s="56" t="s">
        <v>14</v>
      </c>
      <c r="AA318" s="57">
        <v>43263</v>
      </c>
      <c r="AB318" s="75"/>
      <c r="AC318" s="64" t="s">
        <v>3090</v>
      </c>
      <c r="AD318" s="56" t="s">
        <v>224</v>
      </c>
      <c r="AE318" s="56"/>
      <c r="AF318" s="61"/>
      <c r="AG318" s="61"/>
      <c r="AH318" s="67" t="str">
        <v>Jun</v>
      </c>
      <c r="AI318" s="68" t="str">
        <v>Jun</v>
      </c>
      <c r="AJ318" s="69">
        <f t="shared" si="0"/>
        <v>6</v>
      </c>
      <c r="AK318" s="70">
        <f t="shared" si="1"/>
        <v>43287</v>
      </c>
      <c r="AL318" s="71">
        <f t="shared" ca="1" si="2"/>
        <v>-672</v>
      </c>
      <c r="AM318" s="71" t="str">
        <v>2018</v>
      </c>
      <c r="AN318" s="70">
        <f t="shared" si="3"/>
        <v>43267</v>
      </c>
      <c r="AO318" s="70" t="s">
        <v>121</v>
      </c>
    </row>
    <row r="319" spans="1:41" ht="14.4">
      <c r="A319" s="179" t="s">
        <v>21314</v>
      </c>
      <c r="B319" s="56" t="s">
        <v>89</v>
      </c>
      <c r="C319" s="57">
        <v>43302</v>
      </c>
      <c r="D319" s="56" t="s">
        <v>131</v>
      </c>
      <c r="E319" s="56" t="s">
        <v>30</v>
      </c>
      <c r="F319" s="168" t="s">
        <v>106</v>
      </c>
      <c r="G319" s="168" t="s">
        <v>107</v>
      </c>
      <c r="H319" s="169" t="s">
        <v>30</v>
      </c>
      <c r="I319" s="404"/>
      <c r="J319" s="59"/>
      <c r="K319" s="61"/>
      <c r="L319" s="61"/>
      <c r="M319" s="60" t="s">
        <v>145</v>
      </c>
      <c r="N319" s="56" t="s">
        <v>21315</v>
      </c>
      <c r="O319" s="56" t="s">
        <v>189</v>
      </c>
      <c r="P319" s="56" t="s">
        <v>21316</v>
      </c>
      <c r="Q319" s="56" t="s">
        <v>133</v>
      </c>
      <c r="R319" s="66"/>
      <c r="S319" s="61"/>
      <c r="T319" s="61"/>
      <c r="U319" s="402"/>
      <c r="V319" s="66"/>
      <c r="W319" s="66"/>
      <c r="X319" s="402"/>
      <c r="Y319" s="61"/>
      <c r="Z319" s="56" t="s">
        <v>18</v>
      </c>
      <c r="AA319" s="57">
        <v>43305</v>
      </c>
      <c r="AB319" s="75"/>
      <c r="AC319" s="95"/>
      <c r="AD319" s="56" t="s">
        <v>79</v>
      </c>
      <c r="AE319" s="61"/>
      <c r="AF319" s="61"/>
      <c r="AG319" s="61"/>
      <c r="AH319" s="67" t="str">
        <v>Jul</v>
      </c>
      <c r="AI319" s="68" t="str">
        <v>Jul</v>
      </c>
      <c r="AJ319" s="69">
        <f t="shared" si="0"/>
        <v>3</v>
      </c>
      <c r="AK319" s="70">
        <f t="shared" si="1"/>
        <v>43332</v>
      </c>
      <c r="AL319" s="71">
        <f t="shared" ca="1" si="2"/>
        <v>-627</v>
      </c>
      <c r="AM319" s="71" t="str">
        <v>2018</v>
      </c>
      <c r="AN319" s="70">
        <f t="shared" si="3"/>
        <v>43312</v>
      </c>
      <c r="AO319" s="70" t="s">
        <v>123</v>
      </c>
    </row>
    <row r="320" spans="1:41" ht="14.4">
      <c r="A320" s="179" t="s">
        <v>21317</v>
      </c>
      <c r="B320" s="56" t="s">
        <v>89</v>
      </c>
      <c r="C320" s="57">
        <v>43129</v>
      </c>
      <c r="D320" s="56" t="s">
        <v>1027</v>
      </c>
      <c r="E320" s="56" t="s">
        <v>129</v>
      </c>
      <c r="F320" s="168" t="s">
        <v>106</v>
      </c>
      <c r="G320" s="168" t="s">
        <v>107</v>
      </c>
      <c r="H320" s="169" t="s">
        <v>129</v>
      </c>
      <c r="I320" s="399"/>
      <c r="J320" s="57">
        <v>43171</v>
      </c>
      <c r="K320" s="61"/>
      <c r="L320" s="61"/>
      <c r="M320" s="60" t="s">
        <v>642</v>
      </c>
      <c r="N320" s="56" t="s">
        <v>21318</v>
      </c>
      <c r="O320" s="56" t="s">
        <v>355</v>
      </c>
      <c r="P320" s="56" t="s">
        <v>21319</v>
      </c>
      <c r="Q320" s="56" t="s">
        <v>96</v>
      </c>
      <c r="R320" s="66"/>
      <c r="S320" s="61"/>
      <c r="T320" s="61"/>
      <c r="U320" s="402"/>
      <c r="V320" s="66"/>
      <c r="W320" s="66"/>
      <c r="X320" s="400" t="s">
        <v>108</v>
      </c>
      <c r="Y320" s="61"/>
      <c r="Z320" s="56" t="s">
        <v>14</v>
      </c>
      <c r="AA320" s="57">
        <v>43130</v>
      </c>
      <c r="AB320" s="75"/>
      <c r="AC320" s="64" t="s">
        <v>7906</v>
      </c>
      <c r="AD320" s="65" t="s">
        <v>118</v>
      </c>
      <c r="AE320" s="96"/>
      <c r="AF320" s="66"/>
      <c r="AG320" s="66"/>
      <c r="AH320" s="67" t="str">
        <v>Jan</v>
      </c>
      <c r="AI320" s="68" t="str">
        <v>Jan</v>
      </c>
      <c r="AJ320" s="69">
        <f t="shared" si="0"/>
        <v>1</v>
      </c>
      <c r="AK320" s="70">
        <f t="shared" si="1"/>
        <v>43159</v>
      </c>
      <c r="AL320" s="71">
        <f t="shared" ca="1" si="2"/>
        <v>-800</v>
      </c>
      <c r="AM320" s="71" t="str">
        <v>2018</v>
      </c>
      <c r="AN320" s="70">
        <f t="shared" si="3"/>
        <v>43139</v>
      </c>
      <c r="AO320" s="70" t="s">
        <v>123</v>
      </c>
    </row>
    <row r="321" spans="1:41" ht="14.4">
      <c r="A321" s="179" t="s">
        <v>21320</v>
      </c>
      <c r="B321" s="56" t="s">
        <v>89</v>
      </c>
      <c r="C321" s="57">
        <v>43390</v>
      </c>
      <c r="D321" s="56" t="s">
        <v>1027</v>
      </c>
      <c r="E321" s="56" t="s">
        <v>140</v>
      </c>
      <c r="F321" s="168" t="s">
        <v>106</v>
      </c>
      <c r="G321" s="168" t="s">
        <v>107</v>
      </c>
      <c r="H321" s="169" t="s">
        <v>140</v>
      </c>
      <c r="I321" s="399"/>
      <c r="J321" s="57">
        <v>43421</v>
      </c>
      <c r="K321" s="56" t="s">
        <v>18</v>
      </c>
      <c r="L321" s="56" t="s">
        <v>18</v>
      </c>
      <c r="M321" s="60" t="s">
        <v>642</v>
      </c>
      <c r="N321" s="56" t="s">
        <v>21321</v>
      </c>
      <c r="O321" s="56" t="s">
        <v>27</v>
      </c>
      <c r="P321" s="56" t="s">
        <v>21322</v>
      </c>
      <c r="Q321" s="56" t="s">
        <v>21</v>
      </c>
      <c r="R321" s="56"/>
      <c r="S321" s="56" t="s">
        <v>108</v>
      </c>
      <c r="T321" s="56" t="s">
        <v>108</v>
      </c>
      <c r="U321" s="56"/>
      <c r="V321" s="56"/>
      <c r="W321" s="56" t="s">
        <v>108</v>
      </c>
      <c r="X321" s="56"/>
      <c r="Y321" s="56" t="s">
        <v>108</v>
      </c>
      <c r="Z321" s="56" t="s">
        <v>18</v>
      </c>
      <c r="AA321" s="57">
        <v>43390</v>
      </c>
      <c r="AB321" s="63">
        <v>6</v>
      </c>
      <c r="AC321" s="64" t="s">
        <v>21323</v>
      </c>
      <c r="AD321" s="56" t="s">
        <v>79</v>
      </c>
      <c r="AE321" s="56"/>
      <c r="AF321" s="61"/>
      <c r="AG321" s="61"/>
      <c r="AH321" s="67" t="str">
        <v>Oct</v>
      </c>
      <c r="AI321" s="68" t="str">
        <v>Oct</v>
      </c>
      <c r="AJ321" s="69">
        <f t="shared" si="0"/>
        <v>0</v>
      </c>
      <c r="AK321" s="70">
        <f t="shared" si="1"/>
        <v>43420</v>
      </c>
      <c r="AL321" s="71">
        <f t="shared" ca="1" si="2"/>
        <v>-539</v>
      </c>
      <c r="AM321" s="71" t="str">
        <v>2018</v>
      </c>
      <c r="AN321" s="70">
        <f t="shared" si="3"/>
        <v>43400</v>
      </c>
      <c r="AO321" s="70" t="s">
        <v>123</v>
      </c>
    </row>
    <row r="322" spans="1:41" ht="14.4">
      <c r="A322" s="179" t="s">
        <v>21324</v>
      </c>
      <c r="B322" s="56" t="s">
        <v>89</v>
      </c>
      <c r="C322" s="57">
        <v>43186</v>
      </c>
      <c r="D322" s="56" t="s">
        <v>1027</v>
      </c>
      <c r="E322" s="56" t="s">
        <v>15779</v>
      </c>
      <c r="F322" s="168" t="s">
        <v>214</v>
      </c>
      <c r="G322" s="168" t="s">
        <v>214</v>
      </c>
      <c r="H322" s="169" t="s">
        <v>2445</v>
      </c>
      <c r="I322" s="399"/>
      <c r="J322" s="57">
        <v>43199</v>
      </c>
      <c r="K322" s="56" t="s">
        <v>18</v>
      </c>
      <c r="L322" s="56" t="s">
        <v>18</v>
      </c>
      <c r="M322" s="60" t="s">
        <v>21325</v>
      </c>
      <c r="N322" s="56" t="s">
        <v>21326</v>
      </c>
      <c r="O322" s="56" t="s">
        <v>249</v>
      </c>
      <c r="P322" s="56" t="s">
        <v>2419</v>
      </c>
      <c r="Q322" s="56" t="s">
        <v>154</v>
      </c>
      <c r="R322" s="56"/>
      <c r="S322" s="56" t="s">
        <v>108</v>
      </c>
      <c r="T322" s="56" t="s">
        <v>14</v>
      </c>
      <c r="U322" s="400"/>
      <c r="V322" s="127"/>
      <c r="W322" s="127" t="s">
        <v>108</v>
      </c>
      <c r="X322" s="400" t="s">
        <v>108</v>
      </c>
      <c r="Y322" s="61"/>
      <c r="Z322" s="56" t="s">
        <v>14</v>
      </c>
      <c r="AA322" s="57">
        <v>43186</v>
      </c>
      <c r="AB322" s="75"/>
      <c r="AC322" s="64" t="s">
        <v>21327</v>
      </c>
      <c r="AD322" s="56" t="s">
        <v>242</v>
      </c>
      <c r="AE322" s="56"/>
      <c r="AF322" s="61"/>
      <c r="AG322" s="61"/>
      <c r="AH322" s="67" t="str">
        <v>Mar</v>
      </c>
      <c r="AI322" s="68" t="str">
        <v>Mar</v>
      </c>
      <c r="AJ322" s="69">
        <f t="shared" si="0"/>
        <v>0</v>
      </c>
      <c r="AK322" s="70">
        <f t="shared" si="1"/>
        <v>43216</v>
      </c>
      <c r="AL322" s="71">
        <f t="shared" ca="1" si="2"/>
        <v>-743</v>
      </c>
      <c r="AM322" s="71" t="str">
        <v>2018</v>
      </c>
      <c r="AN322" s="70">
        <f t="shared" si="3"/>
        <v>43196</v>
      </c>
      <c r="AO322" s="70" t="s">
        <v>123</v>
      </c>
    </row>
    <row r="323" spans="1:41" ht="14.4">
      <c r="A323" s="179" t="s">
        <v>21328</v>
      </c>
      <c r="B323" s="56" t="s">
        <v>89</v>
      </c>
      <c r="C323" s="57">
        <v>43259</v>
      </c>
      <c r="D323" s="56" t="s">
        <v>1027</v>
      </c>
      <c r="E323" s="56" t="s">
        <v>112</v>
      </c>
      <c r="F323" s="168" t="s">
        <v>106</v>
      </c>
      <c r="G323" s="168" t="s">
        <v>113</v>
      </c>
      <c r="H323" s="169" t="s">
        <v>112</v>
      </c>
      <c r="I323" s="399"/>
      <c r="J323" s="57">
        <v>43289</v>
      </c>
      <c r="K323" s="56" t="s">
        <v>18</v>
      </c>
      <c r="L323" s="56" t="s">
        <v>14</v>
      </c>
      <c r="M323" s="60" t="s">
        <v>15294</v>
      </c>
      <c r="N323" s="56" t="s">
        <v>21026</v>
      </c>
      <c r="O323" s="56" t="s">
        <v>29</v>
      </c>
      <c r="P323" s="56" t="s">
        <v>21027</v>
      </c>
      <c r="Q323" s="56" t="s">
        <v>116</v>
      </c>
      <c r="R323" s="353">
        <v>43259</v>
      </c>
      <c r="S323" s="61"/>
      <c r="T323" s="61"/>
      <c r="U323" s="402"/>
      <c r="V323" s="66"/>
      <c r="W323" s="66"/>
      <c r="X323" s="402"/>
      <c r="Y323" s="61"/>
      <c r="Z323" s="56" t="s">
        <v>14</v>
      </c>
      <c r="AA323" s="57">
        <v>43263</v>
      </c>
      <c r="AB323" s="75"/>
      <c r="AC323" s="64" t="s">
        <v>3090</v>
      </c>
      <c r="AD323" s="56" t="s">
        <v>118</v>
      </c>
      <c r="AE323" s="61"/>
      <c r="AF323" s="61"/>
      <c r="AG323" s="61"/>
      <c r="AH323" s="67" t="str">
        <v>Jun</v>
      </c>
      <c r="AI323" s="68" t="str">
        <v>Jun</v>
      </c>
      <c r="AJ323" s="69">
        <f t="shared" si="0"/>
        <v>4</v>
      </c>
      <c r="AK323" s="70">
        <f t="shared" si="1"/>
        <v>43289</v>
      </c>
      <c r="AL323" s="71">
        <f t="shared" ca="1" si="2"/>
        <v>-670</v>
      </c>
      <c r="AM323" s="71" t="str">
        <v>2018</v>
      </c>
      <c r="AN323" s="70">
        <f t="shared" si="3"/>
        <v>43269</v>
      </c>
      <c r="AO323" s="70" t="s">
        <v>121</v>
      </c>
    </row>
    <row r="324" spans="1:41" ht="14.4">
      <c r="A324" s="179" t="s">
        <v>21329</v>
      </c>
      <c r="B324" s="56" t="s">
        <v>89</v>
      </c>
      <c r="C324" s="57">
        <v>43388</v>
      </c>
      <c r="D324" s="56" t="s">
        <v>1027</v>
      </c>
      <c r="E324" s="56" t="s">
        <v>140</v>
      </c>
      <c r="F324" s="168" t="s">
        <v>106</v>
      </c>
      <c r="G324" s="168" t="s">
        <v>107</v>
      </c>
      <c r="H324" s="169" t="s">
        <v>140</v>
      </c>
      <c r="I324" s="399"/>
      <c r="J324" s="57">
        <v>43388</v>
      </c>
      <c r="K324" s="56" t="s">
        <v>18</v>
      </c>
      <c r="L324" s="56" t="s">
        <v>14</v>
      </c>
      <c r="M324" s="60" t="s">
        <v>642</v>
      </c>
      <c r="N324" s="56" t="s">
        <v>21330</v>
      </c>
      <c r="O324" s="56" t="s">
        <v>33</v>
      </c>
      <c r="P324" s="56" t="s">
        <v>108</v>
      </c>
      <c r="Q324" s="56" t="s">
        <v>96</v>
      </c>
      <c r="R324" s="56"/>
      <c r="S324" s="56" t="s">
        <v>108</v>
      </c>
      <c r="T324" s="56" t="s">
        <v>108</v>
      </c>
      <c r="U324" s="56"/>
      <c r="V324" s="56"/>
      <c r="W324" s="56" t="s">
        <v>108</v>
      </c>
      <c r="X324" s="56"/>
      <c r="Y324" s="56" t="s">
        <v>108</v>
      </c>
      <c r="Z324" s="56" t="s">
        <v>14</v>
      </c>
      <c r="AA324" s="57">
        <v>43388</v>
      </c>
      <c r="AB324" s="63">
        <v>6</v>
      </c>
      <c r="AC324" s="64" t="s">
        <v>21331</v>
      </c>
      <c r="AD324" s="56" t="s">
        <v>118</v>
      </c>
      <c r="AE324" s="56"/>
      <c r="AF324" s="61"/>
      <c r="AG324" s="61"/>
      <c r="AH324" s="67" t="str">
        <v>Oct</v>
      </c>
      <c r="AI324" s="68" t="str">
        <v>Oct</v>
      </c>
      <c r="AJ324" s="69">
        <f t="shared" si="0"/>
        <v>0</v>
      </c>
      <c r="AK324" s="70">
        <f t="shared" si="1"/>
        <v>43418</v>
      </c>
      <c r="AL324" s="71">
        <f t="shared" ca="1" si="2"/>
        <v>-541</v>
      </c>
      <c r="AM324" s="71" t="str">
        <v>2018</v>
      </c>
      <c r="AN324" s="70">
        <f t="shared" si="3"/>
        <v>43398</v>
      </c>
      <c r="AO324" s="70" t="s">
        <v>123</v>
      </c>
    </row>
    <row r="325" spans="1:41" ht="14.4">
      <c r="A325" s="179" t="s">
        <v>21332</v>
      </c>
      <c r="B325" s="56" t="s">
        <v>89</v>
      </c>
      <c r="C325" s="57">
        <v>43259</v>
      </c>
      <c r="D325" s="56" t="s">
        <v>1027</v>
      </c>
      <c r="E325" s="56" t="s">
        <v>112</v>
      </c>
      <c r="F325" s="168" t="s">
        <v>106</v>
      </c>
      <c r="G325" s="168" t="s">
        <v>113</v>
      </c>
      <c r="H325" s="169" t="s">
        <v>112</v>
      </c>
      <c r="I325" s="399"/>
      <c r="J325" s="57">
        <v>43289</v>
      </c>
      <c r="K325" s="56" t="s">
        <v>18</v>
      </c>
      <c r="L325" s="56" t="s">
        <v>14</v>
      </c>
      <c r="M325" s="60" t="s">
        <v>21333</v>
      </c>
      <c r="N325" s="56" t="s">
        <v>21334</v>
      </c>
      <c r="O325" s="56" t="s">
        <v>44</v>
      </c>
      <c r="P325" s="56">
        <v>181291120</v>
      </c>
      <c r="Q325" s="56" t="s">
        <v>116</v>
      </c>
      <c r="R325" s="83">
        <v>43259</v>
      </c>
      <c r="S325" s="61"/>
      <c r="T325" s="61"/>
      <c r="U325" s="402"/>
      <c r="V325" s="66"/>
      <c r="W325" s="66"/>
      <c r="X325" s="402"/>
      <c r="Y325" s="61"/>
      <c r="Z325" s="56" t="s">
        <v>14</v>
      </c>
      <c r="AA325" s="57">
        <v>43263</v>
      </c>
      <c r="AB325" s="75"/>
      <c r="AC325" s="64" t="s">
        <v>3956</v>
      </c>
      <c r="AD325" s="56" t="s">
        <v>224</v>
      </c>
      <c r="AE325" s="61"/>
      <c r="AF325" s="61"/>
      <c r="AG325" s="61"/>
      <c r="AH325" s="67" t="str">
        <v>Jun</v>
      </c>
      <c r="AI325" s="68" t="str">
        <v>Jun</v>
      </c>
      <c r="AJ325" s="69">
        <f t="shared" si="0"/>
        <v>4</v>
      </c>
      <c r="AK325" s="70">
        <f t="shared" si="1"/>
        <v>43289</v>
      </c>
      <c r="AL325" s="71">
        <f t="shared" ca="1" si="2"/>
        <v>-670</v>
      </c>
      <c r="AM325" s="71" t="str">
        <v>2018</v>
      </c>
      <c r="AN325" s="70">
        <f t="shared" si="3"/>
        <v>43269</v>
      </c>
      <c r="AO325" s="70" t="s">
        <v>121</v>
      </c>
    </row>
    <row r="326" spans="1:41" ht="14.4">
      <c r="A326" s="179" t="s">
        <v>21335</v>
      </c>
      <c r="B326" s="56" t="s">
        <v>89</v>
      </c>
      <c r="C326" s="57">
        <v>43187</v>
      </c>
      <c r="D326" s="56" t="s">
        <v>90</v>
      </c>
      <c r="E326" s="56" t="s">
        <v>140</v>
      </c>
      <c r="F326" s="168" t="s">
        <v>106</v>
      </c>
      <c r="G326" s="168" t="s">
        <v>107</v>
      </c>
      <c r="H326" s="169" t="s">
        <v>140</v>
      </c>
      <c r="I326" s="399"/>
      <c r="J326" s="57">
        <v>43218</v>
      </c>
      <c r="K326" s="56" t="s">
        <v>18</v>
      </c>
      <c r="L326" s="56" t="s">
        <v>18</v>
      </c>
      <c r="M326" s="60" t="s">
        <v>21336</v>
      </c>
      <c r="N326" s="56" t="s">
        <v>21336</v>
      </c>
      <c r="O326" s="56" t="s">
        <v>137</v>
      </c>
      <c r="P326" s="56" t="s">
        <v>21337</v>
      </c>
      <c r="Q326" s="56" t="s">
        <v>17</v>
      </c>
      <c r="R326" s="66"/>
      <c r="S326" s="56" t="s">
        <v>108</v>
      </c>
      <c r="T326" s="56" t="s">
        <v>108</v>
      </c>
      <c r="U326" s="56"/>
      <c r="V326" s="66"/>
      <c r="W326" s="66"/>
      <c r="X326" s="400"/>
      <c r="Y326" s="56" t="s">
        <v>108</v>
      </c>
      <c r="Z326" s="56" t="s">
        <v>18</v>
      </c>
      <c r="AA326" s="57">
        <v>43187</v>
      </c>
      <c r="AB326" s="63">
        <v>6</v>
      </c>
      <c r="AC326" s="64" t="s">
        <v>21338</v>
      </c>
      <c r="AD326" s="56" t="s">
        <v>79</v>
      </c>
      <c r="AE326" s="56"/>
      <c r="AF326" s="61"/>
      <c r="AG326" s="61"/>
      <c r="AH326" s="67" t="str">
        <v>Mar</v>
      </c>
      <c r="AI326" s="68" t="str">
        <v>Mar</v>
      </c>
      <c r="AJ326" s="69">
        <f t="shared" si="0"/>
        <v>0</v>
      </c>
      <c r="AK326" s="70">
        <f t="shared" si="1"/>
        <v>43217</v>
      </c>
      <c r="AL326" s="71">
        <f t="shared" ca="1" si="2"/>
        <v>-742</v>
      </c>
      <c r="AM326" s="71" t="str">
        <v>2018</v>
      </c>
      <c r="AN326" s="70">
        <f t="shared" si="3"/>
        <v>43197</v>
      </c>
      <c r="AO326" s="70" t="s">
        <v>123</v>
      </c>
    </row>
    <row r="327" spans="1:41" ht="14.4">
      <c r="A327" s="179" t="s">
        <v>21339</v>
      </c>
      <c r="B327" s="56" t="s">
        <v>89</v>
      </c>
      <c r="C327" s="57">
        <v>43235</v>
      </c>
      <c r="D327" s="56" t="s">
        <v>131</v>
      </c>
      <c r="E327" s="56" t="s">
        <v>140</v>
      </c>
      <c r="F327" s="168" t="s">
        <v>106</v>
      </c>
      <c r="G327" s="168" t="s">
        <v>107</v>
      </c>
      <c r="H327" s="169" t="s">
        <v>140</v>
      </c>
      <c r="I327" s="399"/>
      <c r="J327" s="57">
        <v>43266</v>
      </c>
      <c r="K327" s="56" t="s">
        <v>18</v>
      </c>
      <c r="L327" s="56" t="s">
        <v>18</v>
      </c>
      <c r="M327" s="60" t="s">
        <v>745</v>
      </c>
      <c r="N327" s="56" t="s">
        <v>21340</v>
      </c>
      <c r="O327" s="56" t="s">
        <v>29</v>
      </c>
      <c r="P327" s="56" t="s">
        <v>21341</v>
      </c>
      <c r="Q327" s="56" t="s">
        <v>17</v>
      </c>
      <c r="R327" s="56"/>
      <c r="S327" s="56" t="s">
        <v>108</v>
      </c>
      <c r="T327" s="56" t="s">
        <v>108</v>
      </c>
      <c r="U327" s="400">
        <v>43235</v>
      </c>
      <c r="V327" s="401"/>
      <c r="W327" s="401">
        <v>6.75</v>
      </c>
      <c r="X327" s="400">
        <v>43242</v>
      </c>
      <c r="Y327" s="56" t="s">
        <v>108</v>
      </c>
      <c r="Z327" s="56" t="s">
        <v>18</v>
      </c>
      <c r="AA327" s="57">
        <v>43242</v>
      </c>
      <c r="AB327" s="63">
        <v>6</v>
      </c>
      <c r="AC327" s="64" t="s">
        <v>21342</v>
      </c>
      <c r="AD327" s="56" t="s">
        <v>79</v>
      </c>
      <c r="AE327" s="56"/>
      <c r="AF327" s="61"/>
      <c r="AG327" s="61"/>
      <c r="AH327" s="67" t="str">
        <v>May</v>
      </c>
      <c r="AI327" s="68" t="str">
        <v>May</v>
      </c>
      <c r="AJ327" s="69">
        <f t="shared" si="0"/>
        <v>7</v>
      </c>
      <c r="AK327" s="70">
        <f t="shared" si="1"/>
        <v>43265</v>
      </c>
      <c r="AL327" s="71">
        <f t="shared" ca="1" si="2"/>
        <v>-694</v>
      </c>
      <c r="AM327" s="71" t="str">
        <v>2018</v>
      </c>
      <c r="AN327" s="70">
        <f t="shared" si="3"/>
        <v>43245</v>
      </c>
      <c r="AO327" s="70" t="s">
        <v>123</v>
      </c>
    </row>
    <row r="328" spans="1:41" ht="14.4">
      <c r="A328" s="179" t="s">
        <v>21343</v>
      </c>
      <c r="B328" s="56" t="s">
        <v>89</v>
      </c>
      <c r="C328" s="57">
        <v>43237</v>
      </c>
      <c r="D328" s="56" t="s">
        <v>1027</v>
      </c>
      <c r="E328" s="56" t="s">
        <v>140</v>
      </c>
      <c r="F328" s="168" t="s">
        <v>106</v>
      </c>
      <c r="G328" s="168" t="s">
        <v>107</v>
      </c>
      <c r="H328" s="169" t="s">
        <v>140</v>
      </c>
      <c r="I328" s="399"/>
      <c r="J328" s="57">
        <v>43268</v>
      </c>
      <c r="K328" s="56" t="s">
        <v>18</v>
      </c>
      <c r="L328" s="56" t="s">
        <v>18</v>
      </c>
      <c r="M328" s="60" t="s">
        <v>21340</v>
      </c>
      <c r="N328" s="56" t="s">
        <v>21340</v>
      </c>
      <c r="O328" s="56" t="s">
        <v>29</v>
      </c>
      <c r="P328" s="56" t="s">
        <v>21341</v>
      </c>
      <c r="Q328" s="56" t="s">
        <v>17</v>
      </c>
      <c r="R328" s="56"/>
      <c r="S328" s="56" t="s">
        <v>108</v>
      </c>
      <c r="T328" s="56" t="s">
        <v>108</v>
      </c>
      <c r="U328" s="400">
        <v>43237</v>
      </c>
      <c r="V328" s="401"/>
      <c r="W328" s="401">
        <v>6.75</v>
      </c>
      <c r="X328" s="400">
        <v>43242</v>
      </c>
      <c r="Y328" s="56" t="s">
        <v>108</v>
      </c>
      <c r="Z328" s="56" t="s">
        <v>18</v>
      </c>
      <c r="AA328" s="57">
        <v>43242</v>
      </c>
      <c r="AB328" s="63">
        <v>6</v>
      </c>
      <c r="AC328" s="64" t="s">
        <v>21344</v>
      </c>
      <c r="AD328" s="56" t="s">
        <v>79</v>
      </c>
      <c r="AE328" s="56"/>
      <c r="AF328" s="61"/>
      <c r="AG328" s="61"/>
      <c r="AH328" s="67" t="str">
        <v>May</v>
      </c>
      <c r="AI328" s="68" t="str">
        <v>May</v>
      </c>
      <c r="AJ328" s="69">
        <f t="shared" si="0"/>
        <v>5</v>
      </c>
      <c r="AK328" s="70">
        <f t="shared" si="1"/>
        <v>43267</v>
      </c>
      <c r="AL328" s="71">
        <f t="shared" ca="1" si="2"/>
        <v>-692</v>
      </c>
      <c r="AM328" s="71" t="str">
        <v>2018</v>
      </c>
      <c r="AN328" s="70">
        <f t="shared" si="3"/>
        <v>43247</v>
      </c>
      <c r="AO328" s="70" t="s">
        <v>123</v>
      </c>
    </row>
    <row r="329" spans="1:41" ht="14.4">
      <c r="A329" s="179" t="s">
        <v>21345</v>
      </c>
      <c r="B329" s="56" t="s">
        <v>89</v>
      </c>
      <c r="C329" s="57">
        <v>43152</v>
      </c>
      <c r="D329" s="56" t="s">
        <v>1027</v>
      </c>
      <c r="E329" s="56" t="s">
        <v>140</v>
      </c>
      <c r="F329" s="168" t="s">
        <v>106</v>
      </c>
      <c r="G329" s="168" t="s">
        <v>107</v>
      </c>
      <c r="H329" s="169" t="s">
        <v>140</v>
      </c>
      <c r="I329" s="399"/>
      <c r="J329" s="57">
        <v>43180</v>
      </c>
      <c r="K329" s="61"/>
      <c r="L329" s="61"/>
      <c r="M329" s="60" t="s">
        <v>642</v>
      </c>
      <c r="N329" s="56" t="s">
        <v>21346</v>
      </c>
      <c r="O329" s="56" t="s">
        <v>20</v>
      </c>
      <c r="P329" s="56" t="s">
        <v>21347</v>
      </c>
      <c r="Q329" s="56" t="s">
        <v>17</v>
      </c>
      <c r="R329" s="66"/>
      <c r="S329" s="56" t="s">
        <v>108</v>
      </c>
      <c r="T329" s="56" t="s">
        <v>108</v>
      </c>
      <c r="U329" s="56"/>
      <c r="V329" s="56"/>
      <c r="W329" s="56" t="s">
        <v>108</v>
      </c>
      <c r="X329" s="400"/>
      <c r="Y329" s="56" t="s">
        <v>108</v>
      </c>
      <c r="Z329" s="56" t="s">
        <v>18</v>
      </c>
      <c r="AA329" s="57">
        <v>43152</v>
      </c>
      <c r="AB329" s="63">
        <v>6</v>
      </c>
      <c r="AC329" s="64" t="s">
        <v>21348</v>
      </c>
      <c r="AD329" s="65" t="s">
        <v>79</v>
      </c>
      <c r="AE329" s="65"/>
      <c r="AF329" s="66"/>
      <c r="AG329" s="66"/>
      <c r="AH329" s="67" t="str">
        <v>Feb</v>
      </c>
      <c r="AI329" s="68" t="str">
        <v>Feb</v>
      </c>
      <c r="AJ329" s="69">
        <f t="shared" si="0"/>
        <v>0</v>
      </c>
      <c r="AK329" s="70">
        <f t="shared" si="1"/>
        <v>43182</v>
      </c>
      <c r="AL329" s="71">
        <f t="shared" ca="1" si="2"/>
        <v>-777</v>
      </c>
      <c r="AM329" s="71" t="str">
        <v>2018</v>
      </c>
      <c r="AN329" s="70">
        <f t="shared" si="3"/>
        <v>43162</v>
      </c>
      <c r="AO329" s="70" t="s">
        <v>123</v>
      </c>
    </row>
    <row r="330" spans="1:41" ht="14.4">
      <c r="A330" s="179" t="s">
        <v>21349</v>
      </c>
      <c r="B330" s="56" t="s">
        <v>89</v>
      </c>
      <c r="C330" s="57">
        <v>43311</v>
      </c>
      <c r="D330" s="56" t="s">
        <v>1027</v>
      </c>
      <c r="E330" s="56" t="s">
        <v>140</v>
      </c>
      <c r="F330" s="168" t="s">
        <v>106</v>
      </c>
      <c r="G330" s="168" t="s">
        <v>107</v>
      </c>
      <c r="H330" s="169" t="s">
        <v>140</v>
      </c>
      <c r="I330" s="399"/>
      <c r="J330" s="57">
        <v>43342</v>
      </c>
      <c r="K330" s="56" t="s">
        <v>18</v>
      </c>
      <c r="L330" s="56" t="s">
        <v>18</v>
      </c>
      <c r="M330" s="60" t="s">
        <v>642</v>
      </c>
      <c r="N330" s="56" t="s">
        <v>21350</v>
      </c>
      <c r="O330" s="56" t="s">
        <v>44</v>
      </c>
      <c r="P330" s="56" t="s">
        <v>21351</v>
      </c>
      <c r="Q330" s="56" t="s">
        <v>21</v>
      </c>
      <c r="R330" s="56"/>
      <c r="S330" s="56" t="s">
        <v>108</v>
      </c>
      <c r="T330" s="56" t="s">
        <v>108</v>
      </c>
      <c r="U330" s="56"/>
      <c r="V330" s="56"/>
      <c r="W330" s="56" t="s">
        <v>108</v>
      </c>
      <c r="X330" s="56"/>
      <c r="Y330" s="56" t="s">
        <v>108</v>
      </c>
      <c r="Z330" s="56" t="s">
        <v>18</v>
      </c>
      <c r="AA330" s="57">
        <v>43311</v>
      </c>
      <c r="AB330" s="63">
        <v>6</v>
      </c>
      <c r="AC330" s="64" t="s">
        <v>21352</v>
      </c>
      <c r="AD330" s="56" t="s">
        <v>79</v>
      </c>
      <c r="AE330" s="56"/>
      <c r="AF330" s="61"/>
      <c r="AG330" s="61"/>
      <c r="AH330" s="67" t="str">
        <v>Jul</v>
      </c>
      <c r="AI330" s="68" t="str">
        <v>Jul</v>
      </c>
      <c r="AJ330" s="69">
        <f t="shared" si="0"/>
        <v>0</v>
      </c>
      <c r="AK330" s="70">
        <f t="shared" si="1"/>
        <v>43341</v>
      </c>
      <c r="AL330" s="71">
        <f t="shared" ca="1" si="2"/>
        <v>-618</v>
      </c>
      <c r="AM330" s="71" t="str">
        <v>2018</v>
      </c>
      <c r="AN330" s="70">
        <f t="shared" si="3"/>
        <v>43321</v>
      </c>
      <c r="AO330" s="70" t="s">
        <v>123</v>
      </c>
    </row>
    <row r="331" spans="1:41" ht="14.4">
      <c r="A331" s="179" t="s">
        <v>21353</v>
      </c>
      <c r="B331" s="56" t="s">
        <v>89</v>
      </c>
      <c r="C331" s="57">
        <v>43214</v>
      </c>
      <c r="D331" s="56" t="s">
        <v>1027</v>
      </c>
      <c r="E331" s="56" t="s">
        <v>140</v>
      </c>
      <c r="F331" s="168" t="s">
        <v>106</v>
      </c>
      <c r="G331" s="168" t="s">
        <v>107</v>
      </c>
      <c r="H331" s="169" t="s">
        <v>140</v>
      </c>
      <c r="I331" s="399"/>
      <c r="J331" s="57">
        <v>43244</v>
      </c>
      <c r="K331" s="56" t="s">
        <v>18</v>
      </c>
      <c r="L331" s="56" t="s">
        <v>18</v>
      </c>
      <c r="M331" s="60" t="s">
        <v>745</v>
      </c>
      <c r="N331" s="56" t="s">
        <v>21354</v>
      </c>
      <c r="O331" s="56" t="s">
        <v>29</v>
      </c>
      <c r="P331" s="56" t="s">
        <v>21355</v>
      </c>
      <c r="Q331" s="56" t="s">
        <v>17</v>
      </c>
      <c r="R331" s="56"/>
      <c r="S331" s="56" t="s">
        <v>108</v>
      </c>
      <c r="T331" s="56" t="s">
        <v>108</v>
      </c>
      <c r="U331" s="56"/>
      <c r="V331" s="56"/>
      <c r="W331" s="56" t="s">
        <v>108</v>
      </c>
      <c r="X331" s="56"/>
      <c r="Y331" s="56" t="s">
        <v>108</v>
      </c>
      <c r="Z331" s="56" t="s">
        <v>18</v>
      </c>
      <c r="AA331" s="57">
        <v>43228</v>
      </c>
      <c r="AB331" s="63">
        <v>6</v>
      </c>
      <c r="AC331" s="64" t="s">
        <v>21356</v>
      </c>
      <c r="AD331" s="56" t="s">
        <v>79</v>
      </c>
      <c r="AE331" s="56"/>
      <c r="AF331" s="61"/>
      <c r="AG331" s="61"/>
      <c r="AH331" s="67" t="str">
        <v>Apr</v>
      </c>
      <c r="AI331" s="68" t="str">
        <v>May</v>
      </c>
      <c r="AJ331" s="69">
        <f t="shared" si="0"/>
        <v>14</v>
      </c>
      <c r="AK331" s="70">
        <f t="shared" si="1"/>
        <v>43244</v>
      </c>
      <c r="AL331" s="71">
        <f t="shared" ca="1" si="2"/>
        <v>-715</v>
      </c>
      <c r="AM331" s="71" t="str">
        <v>2018</v>
      </c>
      <c r="AN331" s="70">
        <f t="shared" si="3"/>
        <v>43224</v>
      </c>
      <c r="AO331" s="70" t="s">
        <v>123</v>
      </c>
    </row>
    <row r="332" spans="1:41" ht="14.4">
      <c r="A332" s="179" t="s">
        <v>21357</v>
      </c>
      <c r="B332" s="56" t="s">
        <v>89</v>
      </c>
      <c r="C332" s="57">
        <v>43241</v>
      </c>
      <c r="D332" s="56" t="s">
        <v>90</v>
      </c>
      <c r="E332" s="56" t="s">
        <v>12</v>
      </c>
      <c r="F332" s="168" t="s">
        <v>106</v>
      </c>
      <c r="G332" s="168" t="s">
        <v>107</v>
      </c>
      <c r="H332" s="169" t="s">
        <v>12</v>
      </c>
      <c r="I332" s="404"/>
      <c r="J332" s="59"/>
      <c r="K332" s="61"/>
      <c r="L332" s="61"/>
      <c r="M332" s="60" t="s">
        <v>21358</v>
      </c>
      <c r="N332" s="56" t="s">
        <v>21359</v>
      </c>
      <c r="O332" s="56" t="s">
        <v>33</v>
      </c>
      <c r="P332" s="56" t="s">
        <v>21360</v>
      </c>
      <c r="Q332" s="56" t="s">
        <v>17</v>
      </c>
      <c r="R332" s="66"/>
      <c r="S332" s="61"/>
      <c r="T332" s="61"/>
      <c r="U332" s="402"/>
      <c r="V332" s="66"/>
      <c r="W332" s="66"/>
      <c r="X332" s="402"/>
      <c r="Y332" s="56" t="s">
        <v>200</v>
      </c>
      <c r="Z332" s="56" t="s">
        <v>14</v>
      </c>
      <c r="AA332" s="57">
        <v>43249</v>
      </c>
      <c r="AB332" s="75"/>
      <c r="AC332" s="95"/>
      <c r="AD332" s="56" t="s">
        <v>294</v>
      </c>
      <c r="AE332" s="56"/>
      <c r="AF332" s="61"/>
      <c r="AG332" s="61"/>
      <c r="AH332" s="67" t="str">
        <v>May</v>
      </c>
      <c r="AI332" s="68" t="str">
        <v>May</v>
      </c>
      <c r="AJ332" s="69">
        <f t="shared" si="0"/>
        <v>8</v>
      </c>
      <c r="AK332" s="70">
        <f t="shared" si="1"/>
        <v>43271</v>
      </c>
      <c r="AL332" s="71">
        <f t="shared" ca="1" si="2"/>
        <v>-688</v>
      </c>
      <c r="AM332" s="71" t="str">
        <v>2018</v>
      </c>
      <c r="AN332" s="70">
        <f t="shared" si="3"/>
        <v>43251</v>
      </c>
      <c r="AO332" s="70" t="s">
        <v>123</v>
      </c>
    </row>
    <row r="333" spans="1:41" ht="14.4">
      <c r="A333" s="179" t="s">
        <v>21361</v>
      </c>
      <c r="B333" s="56" t="s">
        <v>89</v>
      </c>
      <c r="C333" s="57">
        <v>43257</v>
      </c>
      <c r="D333" s="56" t="s">
        <v>1027</v>
      </c>
      <c r="E333" s="56" t="s">
        <v>112</v>
      </c>
      <c r="F333" s="168" t="s">
        <v>106</v>
      </c>
      <c r="G333" s="168" t="s">
        <v>113</v>
      </c>
      <c r="H333" s="169" t="s">
        <v>112</v>
      </c>
      <c r="I333" s="399"/>
      <c r="J333" s="57">
        <v>43287</v>
      </c>
      <c r="K333" s="56" t="s">
        <v>18</v>
      </c>
      <c r="L333" s="56" t="s">
        <v>14</v>
      </c>
      <c r="M333" s="60" t="s">
        <v>1001</v>
      </c>
      <c r="N333" s="56" t="s">
        <v>20943</v>
      </c>
      <c r="O333" s="56" t="s">
        <v>13</v>
      </c>
      <c r="P333" s="56" t="s">
        <v>998</v>
      </c>
      <c r="Q333" s="56" t="s">
        <v>116</v>
      </c>
      <c r="R333" s="353">
        <v>43259</v>
      </c>
      <c r="S333" s="61"/>
      <c r="T333" s="61"/>
      <c r="U333" s="402"/>
      <c r="V333" s="66"/>
      <c r="W333" s="66"/>
      <c r="X333" s="402"/>
      <c r="Y333" s="61"/>
      <c r="Z333" s="56" t="s">
        <v>14</v>
      </c>
      <c r="AA333" s="57">
        <v>43260</v>
      </c>
      <c r="AB333" s="75"/>
      <c r="AC333" s="64" t="s">
        <v>257</v>
      </c>
      <c r="AD333" s="56" t="s">
        <v>118</v>
      </c>
      <c r="AE333" s="56"/>
      <c r="AF333" s="61"/>
      <c r="AG333" s="61"/>
      <c r="AH333" s="67" t="str">
        <v>Jun</v>
      </c>
      <c r="AI333" s="68" t="str">
        <v>Jun</v>
      </c>
      <c r="AJ333" s="69">
        <f t="shared" si="0"/>
        <v>3</v>
      </c>
      <c r="AK333" s="70">
        <f t="shared" si="1"/>
        <v>43287</v>
      </c>
      <c r="AL333" s="71">
        <f t="shared" ca="1" si="2"/>
        <v>-672</v>
      </c>
      <c r="AM333" s="71" t="str">
        <v>2018</v>
      </c>
      <c r="AN333" s="70">
        <f t="shared" si="3"/>
        <v>43267</v>
      </c>
      <c r="AO333" s="70" t="s">
        <v>121</v>
      </c>
    </row>
    <row r="334" spans="1:41" ht="14.4">
      <c r="A334" s="179" t="s">
        <v>21362</v>
      </c>
      <c r="B334" s="56" t="s">
        <v>89</v>
      </c>
      <c r="C334" s="57">
        <v>43405</v>
      </c>
      <c r="D334" s="56" t="s">
        <v>90</v>
      </c>
      <c r="E334" s="56" t="s">
        <v>12</v>
      </c>
      <c r="F334" s="168" t="s">
        <v>106</v>
      </c>
      <c r="G334" s="168" t="s">
        <v>107</v>
      </c>
      <c r="H334" s="169" t="s">
        <v>12</v>
      </c>
      <c r="I334" s="404"/>
      <c r="J334" s="59"/>
      <c r="K334" s="61"/>
      <c r="L334" s="61"/>
      <c r="M334" s="60" t="s">
        <v>21363</v>
      </c>
      <c r="N334" s="56" t="s">
        <v>21364</v>
      </c>
      <c r="O334" s="56" t="s">
        <v>20</v>
      </c>
      <c r="P334" s="56" t="s">
        <v>21365</v>
      </c>
      <c r="Q334" s="56" t="s">
        <v>17</v>
      </c>
      <c r="R334" s="66"/>
      <c r="S334" s="61"/>
      <c r="T334" s="61"/>
      <c r="U334" s="402"/>
      <c r="V334" s="66"/>
      <c r="W334" s="66"/>
      <c r="X334" s="402"/>
      <c r="Y334" s="61"/>
      <c r="Z334" s="56" t="s">
        <v>14</v>
      </c>
      <c r="AA334" s="57">
        <v>43409</v>
      </c>
      <c r="AB334" s="75"/>
      <c r="AC334" s="64" t="s">
        <v>18037</v>
      </c>
      <c r="AD334" s="56" t="s">
        <v>294</v>
      </c>
      <c r="AE334" s="56"/>
      <c r="AF334" s="61"/>
      <c r="AG334" s="61"/>
      <c r="AH334" s="67" t="str">
        <v>Nov</v>
      </c>
      <c r="AI334" s="68" t="str">
        <v>Nov</v>
      </c>
      <c r="AJ334" s="69">
        <f t="shared" si="0"/>
        <v>4</v>
      </c>
      <c r="AK334" s="70">
        <f t="shared" si="1"/>
        <v>43435</v>
      </c>
      <c r="AL334" s="71">
        <f t="shared" ca="1" si="2"/>
        <v>-524</v>
      </c>
      <c r="AM334" s="71" t="str">
        <v>2018</v>
      </c>
      <c r="AN334" s="70">
        <f t="shared" si="3"/>
        <v>43415</v>
      </c>
      <c r="AO334" s="70" t="s">
        <v>123</v>
      </c>
    </row>
    <row r="335" spans="1:41" ht="14.4">
      <c r="A335" s="179" t="s">
        <v>21366</v>
      </c>
      <c r="B335" s="56" t="s">
        <v>89</v>
      </c>
      <c r="C335" s="57">
        <v>43164</v>
      </c>
      <c r="D335" s="56" t="s">
        <v>1027</v>
      </c>
      <c r="E335" s="56" t="s">
        <v>129</v>
      </c>
      <c r="F335" s="168" t="s">
        <v>106</v>
      </c>
      <c r="G335" s="168" t="s">
        <v>107</v>
      </c>
      <c r="H335" s="169" t="s">
        <v>129</v>
      </c>
      <c r="I335" s="399"/>
      <c r="J335" s="57">
        <v>43206</v>
      </c>
      <c r="K335" s="61"/>
      <c r="L335" s="61"/>
      <c r="M335" s="60" t="s">
        <v>642</v>
      </c>
      <c r="N335" s="56" t="s">
        <v>21367</v>
      </c>
      <c r="O335" s="56" t="s">
        <v>271</v>
      </c>
      <c r="P335" s="61"/>
      <c r="Q335" s="56" t="s">
        <v>17</v>
      </c>
      <c r="R335" s="66"/>
      <c r="S335" s="61"/>
      <c r="T335" s="61"/>
      <c r="U335" s="402"/>
      <c r="V335" s="66"/>
      <c r="W335" s="66"/>
      <c r="X335" s="400" t="s">
        <v>108</v>
      </c>
      <c r="Y335" s="61"/>
      <c r="Z335" s="56" t="s">
        <v>14</v>
      </c>
      <c r="AA335" s="57">
        <v>43165</v>
      </c>
      <c r="AB335" s="75"/>
      <c r="AC335" s="64" t="s">
        <v>21368</v>
      </c>
      <c r="AD335" s="65" t="s">
        <v>224</v>
      </c>
      <c r="AE335" s="96"/>
      <c r="AF335" s="66"/>
      <c r="AG335" s="66"/>
      <c r="AH335" s="67" t="str">
        <v>Mar</v>
      </c>
      <c r="AI335" s="68" t="str">
        <v>Mar</v>
      </c>
      <c r="AJ335" s="69">
        <f t="shared" si="0"/>
        <v>1</v>
      </c>
      <c r="AK335" s="70">
        <f t="shared" si="1"/>
        <v>43194</v>
      </c>
      <c r="AL335" s="71">
        <f t="shared" ca="1" si="2"/>
        <v>-765</v>
      </c>
      <c r="AM335" s="71" t="str">
        <v>2018</v>
      </c>
      <c r="AN335" s="70">
        <f t="shared" si="3"/>
        <v>43174</v>
      </c>
      <c r="AO335" s="70" t="s">
        <v>123</v>
      </c>
    </row>
    <row r="336" spans="1:41" ht="14.4">
      <c r="A336" s="179" t="s">
        <v>21369</v>
      </c>
      <c r="B336" s="56" t="s">
        <v>89</v>
      </c>
      <c r="C336" s="57">
        <v>43118</v>
      </c>
      <c r="D336" s="56" t="s">
        <v>1027</v>
      </c>
      <c r="E336" s="56" t="s">
        <v>140</v>
      </c>
      <c r="F336" s="168" t="s">
        <v>106</v>
      </c>
      <c r="G336" s="168" t="s">
        <v>107</v>
      </c>
      <c r="H336" s="169" t="s">
        <v>140</v>
      </c>
      <c r="I336" s="399"/>
      <c r="J336" s="57">
        <v>43149</v>
      </c>
      <c r="K336" s="61"/>
      <c r="L336" s="61"/>
      <c r="M336" s="60" t="s">
        <v>642</v>
      </c>
      <c r="N336" s="56" t="s">
        <v>21370</v>
      </c>
      <c r="O336" s="56" t="s">
        <v>249</v>
      </c>
      <c r="P336" s="61"/>
      <c r="Q336" s="56" t="s">
        <v>17</v>
      </c>
      <c r="R336" s="66"/>
      <c r="S336" s="56" t="s">
        <v>108</v>
      </c>
      <c r="T336" s="61"/>
      <c r="U336" s="56"/>
      <c r="V336" s="56"/>
      <c r="W336" s="56" t="s">
        <v>108</v>
      </c>
      <c r="X336" s="400"/>
      <c r="Y336" s="56" t="s">
        <v>108</v>
      </c>
      <c r="Z336" s="56" t="s">
        <v>14</v>
      </c>
      <c r="AA336" s="57">
        <v>43118</v>
      </c>
      <c r="AB336" s="63">
        <v>6</v>
      </c>
      <c r="AC336" s="64" t="s">
        <v>21371</v>
      </c>
      <c r="AD336" s="65" t="s">
        <v>118</v>
      </c>
      <c r="AE336" s="65"/>
      <c r="AF336" s="66"/>
      <c r="AG336" s="66"/>
      <c r="AH336" s="67" t="str">
        <v>Jan</v>
      </c>
      <c r="AI336" s="68" t="str">
        <v>Jan</v>
      </c>
      <c r="AJ336" s="69">
        <f t="shared" si="0"/>
        <v>0</v>
      </c>
      <c r="AK336" s="70">
        <f t="shared" si="1"/>
        <v>43148</v>
      </c>
      <c r="AL336" s="71">
        <f t="shared" ca="1" si="2"/>
        <v>-811</v>
      </c>
      <c r="AM336" s="71" t="str">
        <v>2018</v>
      </c>
      <c r="AN336" s="70">
        <f t="shared" si="3"/>
        <v>43128</v>
      </c>
      <c r="AO336" s="70" t="s">
        <v>123</v>
      </c>
    </row>
    <row r="337" spans="1:41" ht="14.4">
      <c r="A337" s="179" t="s">
        <v>21372</v>
      </c>
      <c r="B337" s="56" t="s">
        <v>89</v>
      </c>
      <c r="C337" s="57">
        <v>43207</v>
      </c>
      <c r="D337" s="56" t="s">
        <v>1027</v>
      </c>
      <c r="E337" s="56" t="s">
        <v>140</v>
      </c>
      <c r="F337" s="168" t="s">
        <v>106</v>
      </c>
      <c r="G337" s="168" t="s">
        <v>107</v>
      </c>
      <c r="H337" s="169" t="s">
        <v>140</v>
      </c>
      <c r="I337" s="399"/>
      <c r="J337" s="57">
        <v>43237</v>
      </c>
      <c r="K337" s="56" t="s">
        <v>18</v>
      </c>
      <c r="L337" s="56" t="s">
        <v>18</v>
      </c>
      <c r="M337" s="60" t="s">
        <v>21373</v>
      </c>
      <c r="N337" s="56" t="s">
        <v>21373</v>
      </c>
      <c r="O337" s="56" t="s">
        <v>44</v>
      </c>
      <c r="P337" s="56" t="s">
        <v>21374</v>
      </c>
      <c r="Q337" s="56" t="s">
        <v>28</v>
      </c>
      <c r="R337" s="56"/>
      <c r="S337" s="56" t="s">
        <v>108</v>
      </c>
      <c r="T337" s="56" t="s">
        <v>108</v>
      </c>
      <c r="U337" s="56"/>
      <c r="V337" s="401"/>
      <c r="W337" s="401">
        <v>2.75</v>
      </c>
      <c r="X337" s="216">
        <v>43207</v>
      </c>
      <c r="Y337" s="56" t="s">
        <v>108</v>
      </c>
      <c r="Z337" s="56" t="s">
        <v>18</v>
      </c>
      <c r="AA337" s="57">
        <v>43207</v>
      </c>
      <c r="AB337" s="63">
        <v>6</v>
      </c>
      <c r="AC337" s="64" t="s">
        <v>21375</v>
      </c>
      <c r="AD337" s="56" t="s">
        <v>79</v>
      </c>
      <c r="AE337" s="56"/>
      <c r="AF337" s="61"/>
      <c r="AG337" s="61"/>
      <c r="AH337" s="67" t="str">
        <v>Apr</v>
      </c>
      <c r="AI337" s="68" t="str">
        <v>Apr</v>
      </c>
      <c r="AJ337" s="69">
        <f t="shared" si="0"/>
        <v>0</v>
      </c>
      <c r="AK337" s="70">
        <f t="shared" si="1"/>
        <v>43237</v>
      </c>
      <c r="AL337" s="71">
        <f t="shared" ca="1" si="2"/>
        <v>-722</v>
      </c>
      <c r="AM337" s="71" t="str">
        <v>2018</v>
      </c>
      <c r="AN337" s="70">
        <f t="shared" si="3"/>
        <v>43217</v>
      </c>
      <c r="AO337" s="70" t="s">
        <v>123</v>
      </c>
    </row>
    <row r="338" spans="1:41" ht="14.4">
      <c r="A338" s="179" t="s">
        <v>21376</v>
      </c>
      <c r="B338" s="56" t="s">
        <v>89</v>
      </c>
      <c r="C338" s="57">
        <v>43210</v>
      </c>
      <c r="D338" s="56" t="s">
        <v>90</v>
      </c>
      <c r="E338" s="56" t="s">
        <v>91</v>
      </c>
      <c r="F338" s="168" t="s">
        <v>214</v>
      </c>
      <c r="G338" s="168" t="s">
        <v>93</v>
      </c>
      <c r="H338" s="169" t="s">
        <v>91</v>
      </c>
      <c r="I338" s="399"/>
      <c r="J338" s="57">
        <v>43223</v>
      </c>
      <c r="K338" s="56" t="s">
        <v>18</v>
      </c>
      <c r="L338" s="56" t="s">
        <v>14</v>
      </c>
      <c r="M338" s="60" t="s">
        <v>18748</v>
      </c>
      <c r="N338" s="326" t="s">
        <v>21377</v>
      </c>
      <c r="O338" s="56" t="s">
        <v>95</v>
      </c>
      <c r="P338" s="56" t="s">
        <v>21378</v>
      </c>
      <c r="Q338" s="56" t="s">
        <v>96</v>
      </c>
      <c r="R338" s="66"/>
      <c r="S338" s="61"/>
      <c r="T338" s="61"/>
      <c r="U338" s="402"/>
      <c r="V338" s="66"/>
      <c r="W338" s="66"/>
      <c r="X338" s="402"/>
      <c r="Y338" s="61"/>
      <c r="Z338" s="56" t="s">
        <v>18</v>
      </c>
      <c r="AA338" s="57">
        <v>43228</v>
      </c>
      <c r="AB338" s="75"/>
      <c r="AC338" s="64"/>
      <c r="AD338" s="56" t="s">
        <v>79</v>
      </c>
      <c r="AE338" s="56"/>
      <c r="AF338" s="61"/>
      <c r="AG338" s="61"/>
      <c r="AH338" s="67" t="str">
        <v>Apr</v>
      </c>
      <c r="AI338" s="68" t="str">
        <v>May</v>
      </c>
      <c r="AJ338" s="69">
        <f t="shared" si="0"/>
        <v>18</v>
      </c>
      <c r="AK338" s="70">
        <f t="shared" si="1"/>
        <v>43240</v>
      </c>
      <c r="AL338" s="71">
        <f t="shared" ca="1" si="2"/>
        <v>-719</v>
      </c>
      <c r="AM338" s="71" t="str">
        <v>2018</v>
      </c>
      <c r="AN338" s="70">
        <f t="shared" si="3"/>
        <v>43220</v>
      </c>
      <c r="AO338" s="70" t="s">
        <v>123</v>
      </c>
    </row>
    <row r="339" spans="1:41" ht="14.4">
      <c r="A339" s="179" t="s">
        <v>21379</v>
      </c>
      <c r="B339" s="56" t="s">
        <v>89</v>
      </c>
      <c r="C339" s="57">
        <v>43453</v>
      </c>
      <c r="D339" s="56" t="s">
        <v>131</v>
      </c>
      <c r="E339" s="56" t="s">
        <v>140</v>
      </c>
      <c r="F339" s="168" t="s">
        <v>106</v>
      </c>
      <c r="G339" s="168" t="s">
        <v>107</v>
      </c>
      <c r="H339" s="169" t="s">
        <v>140</v>
      </c>
      <c r="I339" s="399"/>
      <c r="J339" s="57">
        <v>43484</v>
      </c>
      <c r="K339" s="56" t="s">
        <v>18</v>
      </c>
      <c r="L339" s="56" t="s">
        <v>18</v>
      </c>
      <c r="M339" s="60" t="s">
        <v>745</v>
      </c>
      <c r="N339" s="56" t="s">
        <v>21377</v>
      </c>
      <c r="O339" s="56" t="s">
        <v>355</v>
      </c>
      <c r="P339" s="56" t="s">
        <v>19074</v>
      </c>
      <c r="Q339" s="56" t="s">
        <v>17</v>
      </c>
      <c r="R339" s="56"/>
      <c r="S339" s="56" t="s">
        <v>108</v>
      </c>
      <c r="T339" s="56" t="s">
        <v>108</v>
      </c>
      <c r="U339" s="56"/>
      <c r="V339" s="56"/>
      <c r="W339" s="56" t="s">
        <v>108</v>
      </c>
      <c r="X339" s="56"/>
      <c r="Y339" s="56" t="s">
        <v>108</v>
      </c>
      <c r="Z339" s="56" t="s">
        <v>18</v>
      </c>
      <c r="AA339" s="57">
        <v>43453</v>
      </c>
      <c r="AB339" s="63">
        <v>6</v>
      </c>
      <c r="AC339" s="64" t="s">
        <v>21380</v>
      </c>
      <c r="AD339" s="56" t="s">
        <v>79</v>
      </c>
      <c r="AE339" s="56"/>
      <c r="AF339" s="61"/>
      <c r="AG339" s="61"/>
      <c r="AH339" s="67" t="str">
        <v>Dec</v>
      </c>
      <c r="AI339" s="68" t="str">
        <v>Dec</v>
      </c>
      <c r="AJ339" s="69">
        <f t="shared" si="0"/>
        <v>0</v>
      </c>
      <c r="AK339" s="70">
        <f t="shared" si="1"/>
        <v>43483</v>
      </c>
      <c r="AL339" s="71">
        <f t="shared" ca="1" si="2"/>
        <v>-476</v>
      </c>
      <c r="AM339" s="71" t="str">
        <v>2018</v>
      </c>
      <c r="AN339" s="70">
        <f t="shared" si="3"/>
        <v>43463</v>
      </c>
      <c r="AO339" s="70" t="s">
        <v>123</v>
      </c>
    </row>
    <row r="340" spans="1:41" ht="14.4">
      <c r="A340" s="179" t="s">
        <v>21381</v>
      </c>
      <c r="B340" s="56" t="s">
        <v>89</v>
      </c>
      <c r="C340" s="57">
        <v>43319</v>
      </c>
      <c r="D340" s="56" t="s">
        <v>1027</v>
      </c>
      <c r="E340" s="56" t="s">
        <v>140</v>
      </c>
      <c r="F340" s="168" t="s">
        <v>106</v>
      </c>
      <c r="G340" s="168" t="s">
        <v>107</v>
      </c>
      <c r="H340" s="169" t="s">
        <v>140</v>
      </c>
      <c r="I340" s="399"/>
      <c r="J340" s="57">
        <v>43350</v>
      </c>
      <c r="K340" s="56" t="s">
        <v>18</v>
      </c>
      <c r="L340" s="56" t="s">
        <v>14</v>
      </c>
      <c r="M340" s="60" t="s">
        <v>642</v>
      </c>
      <c r="N340" s="56" t="s">
        <v>21382</v>
      </c>
      <c r="O340" s="56" t="s">
        <v>44</v>
      </c>
      <c r="P340" s="56" t="s">
        <v>108</v>
      </c>
      <c r="Q340" s="56" t="s">
        <v>96</v>
      </c>
      <c r="R340" s="56"/>
      <c r="S340" s="56" t="s">
        <v>108</v>
      </c>
      <c r="T340" s="56" t="s">
        <v>108</v>
      </c>
      <c r="U340" s="56"/>
      <c r="V340" s="56"/>
      <c r="W340" s="56" t="s">
        <v>108</v>
      </c>
      <c r="X340" s="56"/>
      <c r="Y340" s="56" t="s">
        <v>108</v>
      </c>
      <c r="Z340" s="56" t="s">
        <v>14</v>
      </c>
      <c r="AA340" s="57">
        <v>43319</v>
      </c>
      <c r="AB340" s="63">
        <v>6</v>
      </c>
      <c r="AC340" s="64" t="s">
        <v>21383</v>
      </c>
      <c r="AD340" s="56" t="s">
        <v>118</v>
      </c>
      <c r="AE340" s="56"/>
      <c r="AF340" s="61"/>
      <c r="AG340" s="61"/>
      <c r="AH340" s="67" t="str">
        <v>Aug</v>
      </c>
      <c r="AI340" s="68" t="str">
        <v>Aug</v>
      </c>
      <c r="AJ340" s="69">
        <f t="shared" si="0"/>
        <v>0</v>
      </c>
      <c r="AK340" s="70">
        <f t="shared" si="1"/>
        <v>43349</v>
      </c>
      <c r="AL340" s="71">
        <f t="shared" ca="1" si="2"/>
        <v>-610</v>
      </c>
      <c r="AM340" s="71" t="str">
        <v>2018</v>
      </c>
      <c r="AN340" s="70">
        <f t="shared" si="3"/>
        <v>43329</v>
      </c>
      <c r="AO340" s="70" t="s">
        <v>123</v>
      </c>
    </row>
    <row r="341" spans="1:41" ht="14.4">
      <c r="A341" s="179" t="s">
        <v>21384</v>
      </c>
      <c r="B341" s="56" t="s">
        <v>89</v>
      </c>
      <c r="C341" s="57">
        <v>43179</v>
      </c>
      <c r="D341" s="56" t="s">
        <v>90</v>
      </c>
      <c r="E341" s="56" t="s">
        <v>140</v>
      </c>
      <c r="F341" s="168" t="s">
        <v>106</v>
      </c>
      <c r="G341" s="168" t="s">
        <v>107</v>
      </c>
      <c r="H341" s="169" t="s">
        <v>140</v>
      </c>
      <c r="I341" s="410"/>
      <c r="J341" s="411">
        <v>43210</v>
      </c>
      <c r="K341" s="56" t="s">
        <v>18</v>
      </c>
      <c r="L341" s="56" t="s">
        <v>14</v>
      </c>
      <c r="M341" s="60" t="s">
        <v>21385</v>
      </c>
      <c r="N341" s="56" t="s">
        <v>15241</v>
      </c>
      <c r="O341" s="56"/>
      <c r="P341" s="56" t="s">
        <v>108</v>
      </c>
      <c r="Q341" s="56" t="s">
        <v>96</v>
      </c>
      <c r="R341" s="66"/>
      <c r="S341" s="56" t="s">
        <v>108</v>
      </c>
      <c r="T341" s="56" t="s">
        <v>108</v>
      </c>
      <c r="U341" s="56"/>
      <c r="V341" s="56"/>
      <c r="W341" s="56" t="s">
        <v>108</v>
      </c>
      <c r="X341" s="400"/>
      <c r="Y341" s="56" t="s">
        <v>108</v>
      </c>
      <c r="Z341" s="56" t="s">
        <v>14</v>
      </c>
      <c r="AA341" s="57">
        <v>43179</v>
      </c>
      <c r="AB341" s="63">
        <v>6</v>
      </c>
      <c r="AC341" s="64" t="s">
        <v>21386</v>
      </c>
      <c r="AD341" s="65" t="s">
        <v>118</v>
      </c>
      <c r="AE341" s="65"/>
      <c r="AF341" s="66"/>
      <c r="AG341" s="66"/>
      <c r="AH341" s="67" t="str">
        <v>Mar</v>
      </c>
      <c r="AI341" s="68" t="str">
        <v>Mar</v>
      </c>
      <c r="AJ341" s="69">
        <f t="shared" si="0"/>
        <v>0</v>
      </c>
      <c r="AK341" s="70">
        <f t="shared" si="1"/>
        <v>43209</v>
      </c>
      <c r="AL341" s="71">
        <f t="shared" ca="1" si="2"/>
        <v>-750</v>
      </c>
      <c r="AM341" s="71" t="str">
        <v>2018</v>
      </c>
      <c r="AN341" s="70">
        <f t="shared" si="3"/>
        <v>43189</v>
      </c>
      <c r="AO341" s="70" t="s">
        <v>123</v>
      </c>
    </row>
    <row r="342" spans="1:41" ht="14.4">
      <c r="A342" s="179" t="s">
        <v>21387</v>
      </c>
      <c r="B342" s="56" t="s">
        <v>89</v>
      </c>
      <c r="C342" s="57">
        <v>43453</v>
      </c>
      <c r="D342" s="56" t="s">
        <v>1027</v>
      </c>
      <c r="E342" s="56" t="s">
        <v>140</v>
      </c>
      <c r="F342" s="168" t="s">
        <v>106</v>
      </c>
      <c r="G342" s="168" t="s">
        <v>107</v>
      </c>
      <c r="H342" s="169" t="s">
        <v>140</v>
      </c>
      <c r="I342" s="399"/>
      <c r="J342" s="57">
        <v>43484</v>
      </c>
      <c r="K342" s="56" t="s">
        <v>18</v>
      </c>
      <c r="L342" s="56" t="s">
        <v>14</v>
      </c>
      <c r="M342" s="60" t="s">
        <v>21388</v>
      </c>
      <c r="N342" s="56" t="s">
        <v>15241</v>
      </c>
      <c r="O342" s="61"/>
      <c r="P342" s="56" t="s">
        <v>108</v>
      </c>
      <c r="Q342" s="56" t="s">
        <v>96</v>
      </c>
      <c r="R342" s="56"/>
      <c r="S342" s="56" t="s">
        <v>108</v>
      </c>
      <c r="T342" s="56" t="s">
        <v>108</v>
      </c>
      <c r="U342" s="56"/>
      <c r="V342" s="56"/>
      <c r="W342" s="56" t="s">
        <v>108</v>
      </c>
      <c r="X342" s="56"/>
      <c r="Y342" s="56" t="s">
        <v>108</v>
      </c>
      <c r="Z342" s="56" t="s">
        <v>14</v>
      </c>
      <c r="AA342" s="57">
        <v>43453</v>
      </c>
      <c r="AB342" s="63">
        <v>6</v>
      </c>
      <c r="AC342" s="64" t="s">
        <v>21389</v>
      </c>
      <c r="AD342" s="56" t="s">
        <v>118</v>
      </c>
      <c r="AE342" s="56"/>
      <c r="AF342" s="61"/>
      <c r="AG342" s="61"/>
      <c r="AH342" s="67" t="str">
        <v>Dec</v>
      </c>
      <c r="AI342" s="68" t="str">
        <v>Dec</v>
      </c>
      <c r="AJ342" s="69">
        <f t="shared" si="0"/>
        <v>0</v>
      </c>
      <c r="AK342" s="70">
        <f t="shared" si="1"/>
        <v>43483</v>
      </c>
      <c r="AL342" s="71">
        <f t="shared" ca="1" si="2"/>
        <v>-476</v>
      </c>
      <c r="AM342" s="71" t="str">
        <v>2018</v>
      </c>
      <c r="AN342" s="70">
        <f t="shared" si="3"/>
        <v>43463</v>
      </c>
      <c r="AO342" s="70" t="s">
        <v>123</v>
      </c>
    </row>
    <row r="343" spans="1:41" ht="14.4">
      <c r="A343" s="179" t="s">
        <v>21390</v>
      </c>
      <c r="B343" s="56" t="s">
        <v>89</v>
      </c>
      <c r="C343" s="57">
        <v>43455</v>
      </c>
      <c r="D343" s="56" t="s">
        <v>1027</v>
      </c>
      <c r="E343" s="56" t="s">
        <v>196</v>
      </c>
      <c r="F343" s="168" t="s">
        <v>106</v>
      </c>
      <c r="G343" s="168" t="s">
        <v>214</v>
      </c>
      <c r="H343" s="169" t="s">
        <v>276</v>
      </c>
      <c r="I343" s="399"/>
      <c r="J343" s="57">
        <v>43469</v>
      </c>
      <c r="K343" s="61"/>
      <c r="L343" s="61"/>
      <c r="M343" s="60" t="s">
        <v>5139</v>
      </c>
      <c r="N343" s="56" t="s">
        <v>21391</v>
      </c>
      <c r="O343" s="56" t="s">
        <v>20</v>
      </c>
      <c r="P343" s="56" t="s">
        <v>21392</v>
      </c>
      <c r="Q343" s="56" t="s">
        <v>20386</v>
      </c>
      <c r="R343" s="66"/>
      <c r="S343" s="61"/>
      <c r="T343" s="61"/>
      <c r="U343" s="402"/>
      <c r="V343" s="66"/>
      <c r="W343" s="66"/>
      <c r="X343" s="402"/>
      <c r="Y343" s="61"/>
      <c r="Z343" s="56" t="s">
        <v>14</v>
      </c>
      <c r="AA343" s="57">
        <v>43460</v>
      </c>
      <c r="AB343" s="75"/>
      <c r="AC343" s="64" t="s">
        <v>21393</v>
      </c>
      <c r="AD343" s="56" t="s">
        <v>118</v>
      </c>
      <c r="AE343" s="61"/>
      <c r="AF343" s="61"/>
      <c r="AG343" s="61"/>
      <c r="AH343" s="67" t="str">
        <v>Dec</v>
      </c>
      <c r="AI343" s="68" t="str">
        <v>Dec</v>
      </c>
      <c r="AJ343" s="69">
        <f t="shared" si="0"/>
        <v>5</v>
      </c>
      <c r="AK343" s="70">
        <f t="shared" si="1"/>
        <v>43485</v>
      </c>
      <c r="AL343" s="71">
        <f t="shared" ca="1" si="2"/>
        <v>-474</v>
      </c>
      <c r="AM343" s="71" t="str">
        <v>2018</v>
      </c>
      <c r="AN343" s="70">
        <f t="shared" si="3"/>
        <v>43465</v>
      </c>
      <c r="AO343" s="70" t="s">
        <v>123</v>
      </c>
    </row>
    <row r="344" spans="1:41" ht="14.4">
      <c r="A344" s="179" t="s">
        <v>21394</v>
      </c>
      <c r="B344" s="56" t="s">
        <v>89</v>
      </c>
      <c r="C344" s="57">
        <v>43124</v>
      </c>
      <c r="D344" s="56" t="s">
        <v>1027</v>
      </c>
      <c r="E344" s="56" t="s">
        <v>140</v>
      </c>
      <c r="F344" s="168" t="s">
        <v>106</v>
      </c>
      <c r="G344" s="168" t="s">
        <v>107</v>
      </c>
      <c r="H344" s="169" t="s">
        <v>140</v>
      </c>
      <c r="I344" s="399"/>
      <c r="J344" s="57">
        <v>43155</v>
      </c>
      <c r="K344" s="56" t="s">
        <v>18</v>
      </c>
      <c r="L344" s="56" t="s">
        <v>14</v>
      </c>
      <c r="M344" s="60" t="s">
        <v>642</v>
      </c>
      <c r="N344" s="56" t="s">
        <v>21395</v>
      </c>
      <c r="O344" s="56" t="s">
        <v>33</v>
      </c>
      <c r="P344" s="61"/>
      <c r="Q344" s="56" t="s">
        <v>17</v>
      </c>
      <c r="R344" s="66"/>
      <c r="S344" s="56" t="s">
        <v>108</v>
      </c>
      <c r="T344" s="56" t="s">
        <v>108</v>
      </c>
      <c r="U344" s="56"/>
      <c r="V344" s="56"/>
      <c r="W344" s="56" t="s">
        <v>108</v>
      </c>
      <c r="X344" s="400"/>
      <c r="Y344" s="56" t="s">
        <v>108</v>
      </c>
      <c r="Z344" s="56" t="s">
        <v>14</v>
      </c>
      <c r="AA344" s="57">
        <v>43124</v>
      </c>
      <c r="AB344" s="63">
        <v>6</v>
      </c>
      <c r="AC344" s="64" t="s">
        <v>21396</v>
      </c>
      <c r="AD344" s="65" t="s">
        <v>118</v>
      </c>
      <c r="AE344" s="65"/>
      <c r="AF344" s="66"/>
      <c r="AG344" s="66"/>
      <c r="AH344" s="67" t="str">
        <v>Jan</v>
      </c>
      <c r="AI344" s="68" t="str">
        <v>Jan</v>
      </c>
      <c r="AJ344" s="69">
        <f t="shared" si="0"/>
        <v>0</v>
      </c>
      <c r="AK344" s="70">
        <f t="shared" si="1"/>
        <v>43154</v>
      </c>
      <c r="AL344" s="71">
        <f t="shared" ca="1" si="2"/>
        <v>-805</v>
      </c>
      <c r="AM344" s="71" t="str">
        <v>2018</v>
      </c>
      <c r="AN344" s="70">
        <f t="shared" si="3"/>
        <v>43134</v>
      </c>
      <c r="AO344" s="70" t="s">
        <v>123</v>
      </c>
    </row>
    <row r="345" spans="1:41" ht="14.4">
      <c r="A345" s="179" t="s">
        <v>21397</v>
      </c>
      <c r="B345" s="56" t="s">
        <v>89</v>
      </c>
      <c r="C345" s="57">
        <v>43363</v>
      </c>
      <c r="D345" s="56" t="s">
        <v>90</v>
      </c>
      <c r="E345" s="56" t="s">
        <v>140</v>
      </c>
      <c r="F345" s="168" t="s">
        <v>106</v>
      </c>
      <c r="G345" s="168" t="s">
        <v>107</v>
      </c>
      <c r="H345" s="169" t="s">
        <v>140</v>
      </c>
      <c r="I345" s="399"/>
      <c r="J345" s="57">
        <v>43393</v>
      </c>
      <c r="K345" s="56" t="s">
        <v>18</v>
      </c>
      <c r="L345" s="56" t="s">
        <v>14</v>
      </c>
      <c r="M345" s="60" t="s">
        <v>21398</v>
      </c>
      <c r="N345" s="56" t="s">
        <v>21399</v>
      </c>
      <c r="O345" s="56" t="s">
        <v>189</v>
      </c>
      <c r="P345" s="56" t="s">
        <v>21400</v>
      </c>
      <c r="Q345" s="56" t="s">
        <v>28</v>
      </c>
      <c r="R345" s="56"/>
      <c r="S345" s="56" t="s">
        <v>108</v>
      </c>
      <c r="T345" s="56" t="s">
        <v>108</v>
      </c>
      <c r="U345" s="56"/>
      <c r="V345" s="56"/>
      <c r="W345" s="56" t="s">
        <v>108</v>
      </c>
      <c r="X345" s="56"/>
      <c r="Y345" s="56" t="s">
        <v>108</v>
      </c>
      <c r="Z345" s="56" t="s">
        <v>14</v>
      </c>
      <c r="AA345" s="57">
        <v>43363</v>
      </c>
      <c r="AB345" s="63">
        <v>6</v>
      </c>
      <c r="AC345" s="64" t="s">
        <v>21401</v>
      </c>
      <c r="AD345" s="56" t="s">
        <v>179</v>
      </c>
      <c r="AE345" s="56"/>
      <c r="AF345" s="61"/>
      <c r="AG345" s="61"/>
      <c r="AH345" s="67" t="str">
        <v>Sep</v>
      </c>
      <c r="AI345" s="68" t="str">
        <v>Sep</v>
      </c>
      <c r="AJ345" s="69">
        <f t="shared" si="0"/>
        <v>0</v>
      </c>
      <c r="AK345" s="70">
        <f t="shared" si="1"/>
        <v>43393</v>
      </c>
      <c r="AL345" s="71">
        <f t="shared" ca="1" si="2"/>
        <v>-566</v>
      </c>
      <c r="AM345" s="71" t="str">
        <v>2018</v>
      </c>
      <c r="AN345" s="70">
        <f t="shared" si="3"/>
        <v>43373</v>
      </c>
      <c r="AO345" s="70" t="s">
        <v>123</v>
      </c>
    </row>
    <row r="346" spans="1:41" ht="14.4">
      <c r="A346" s="179" t="s">
        <v>21402</v>
      </c>
      <c r="B346" s="56" t="s">
        <v>89</v>
      </c>
      <c r="C346" s="57">
        <v>43335</v>
      </c>
      <c r="D346" s="56" t="s">
        <v>1027</v>
      </c>
      <c r="E346" s="56" t="s">
        <v>140</v>
      </c>
      <c r="F346" s="168" t="s">
        <v>106</v>
      </c>
      <c r="G346" s="168" t="s">
        <v>107</v>
      </c>
      <c r="H346" s="169" t="s">
        <v>140</v>
      </c>
      <c r="I346" s="399"/>
      <c r="J346" s="57">
        <v>43366</v>
      </c>
      <c r="K346" s="56" t="s">
        <v>18</v>
      </c>
      <c r="L346" s="56" t="s">
        <v>18</v>
      </c>
      <c r="M346" s="60" t="s">
        <v>642</v>
      </c>
      <c r="N346" s="56" t="s">
        <v>21403</v>
      </c>
      <c r="O346" s="56" t="s">
        <v>16</v>
      </c>
      <c r="P346" s="56" t="s">
        <v>21404</v>
      </c>
      <c r="Q346" s="56" t="s">
        <v>21</v>
      </c>
      <c r="R346" s="56"/>
      <c r="S346" s="56" t="s">
        <v>108</v>
      </c>
      <c r="T346" s="56" t="s">
        <v>108</v>
      </c>
      <c r="U346" s="56"/>
      <c r="V346" s="56"/>
      <c r="W346" s="56" t="s">
        <v>108</v>
      </c>
      <c r="X346" s="56"/>
      <c r="Y346" s="56" t="s">
        <v>108</v>
      </c>
      <c r="Z346" s="56" t="s">
        <v>18</v>
      </c>
      <c r="AA346" s="57">
        <v>43335</v>
      </c>
      <c r="AB346" s="63">
        <v>6</v>
      </c>
      <c r="AC346" s="64" t="s">
        <v>21405</v>
      </c>
      <c r="AD346" s="56" t="s">
        <v>79</v>
      </c>
      <c r="AE346" s="56"/>
      <c r="AF346" s="61"/>
      <c r="AG346" s="61"/>
      <c r="AH346" s="67" t="str">
        <v>Aug</v>
      </c>
      <c r="AI346" s="68" t="str">
        <v>Aug</v>
      </c>
      <c r="AJ346" s="69">
        <f t="shared" si="0"/>
        <v>0</v>
      </c>
      <c r="AK346" s="70">
        <f t="shared" si="1"/>
        <v>43365</v>
      </c>
      <c r="AL346" s="71">
        <f t="shared" ca="1" si="2"/>
        <v>-594</v>
      </c>
      <c r="AM346" s="71" t="str">
        <v>2018</v>
      </c>
      <c r="AN346" s="70">
        <f t="shared" si="3"/>
        <v>43345</v>
      </c>
      <c r="AO346" s="70" t="s">
        <v>123</v>
      </c>
    </row>
    <row r="347" spans="1:41" ht="14.4">
      <c r="A347" s="179" t="s">
        <v>21406</v>
      </c>
      <c r="B347" s="56" t="s">
        <v>89</v>
      </c>
      <c r="C347" s="57">
        <v>43396</v>
      </c>
      <c r="D347" s="56" t="s">
        <v>1027</v>
      </c>
      <c r="E347" s="56" t="s">
        <v>140</v>
      </c>
      <c r="F347" s="168" t="s">
        <v>106</v>
      </c>
      <c r="G347" s="168" t="s">
        <v>107</v>
      </c>
      <c r="H347" s="169" t="s">
        <v>140</v>
      </c>
      <c r="I347" s="399"/>
      <c r="J347" s="57">
        <v>43427</v>
      </c>
      <c r="K347" s="56" t="s">
        <v>18</v>
      </c>
      <c r="L347" s="56" t="s">
        <v>18</v>
      </c>
      <c r="M347" s="60" t="s">
        <v>3914</v>
      </c>
      <c r="N347" s="56" t="s">
        <v>21407</v>
      </c>
      <c r="O347" s="56" t="s">
        <v>137</v>
      </c>
      <c r="P347" s="56" t="s">
        <v>21408</v>
      </c>
      <c r="Q347" s="56" t="s">
        <v>17</v>
      </c>
      <c r="R347" s="56"/>
      <c r="S347" s="56" t="s">
        <v>108</v>
      </c>
      <c r="T347" s="56" t="s">
        <v>108</v>
      </c>
      <c r="U347" s="56"/>
      <c r="V347" s="56"/>
      <c r="W347" s="56" t="s">
        <v>108</v>
      </c>
      <c r="X347" s="56"/>
      <c r="Y347" s="56" t="s">
        <v>108</v>
      </c>
      <c r="Z347" s="56" t="s">
        <v>18</v>
      </c>
      <c r="AA347" s="57">
        <v>43396</v>
      </c>
      <c r="AB347" s="63">
        <v>6</v>
      </c>
      <c r="AC347" s="64" t="s">
        <v>21409</v>
      </c>
      <c r="AD347" s="56" t="s">
        <v>79</v>
      </c>
      <c r="AE347" s="56"/>
      <c r="AF347" s="61"/>
      <c r="AG347" s="61"/>
      <c r="AH347" s="67" t="str">
        <v>Oct</v>
      </c>
      <c r="AI347" s="68" t="str">
        <v>Oct</v>
      </c>
      <c r="AJ347" s="69">
        <f t="shared" si="0"/>
        <v>0</v>
      </c>
      <c r="AK347" s="70">
        <f t="shared" si="1"/>
        <v>43426</v>
      </c>
      <c r="AL347" s="71">
        <f t="shared" ca="1" si="2"/>
        <v>-533</v>
      </c>
      <c r="AM347" s="71" t="str">
        <v>2018</v>
      </c>
      <c r="AN347" s="70">
        <f t="shared" si="3"/>
        <v>43406</v>
      </c>
      <c r="AO347" s="70" t="s">
        <v>123</v>
      </c>
    </row>
    <row r="348" spans="1:41" ht="14.4">
      <c r="A348" s="179" t="s">
        <v>21410</v>
      </c>
      <c r="B348" s="56" t="s">
        <v>89</v>
      </c>
      <c r="C348" s="57">
        <v>43388</v>
      </c>
      <c r="D348" s="56" t="s">
        <v>90</v>
      </c>
      <c r="E348" s="56" t="s">
        <v>140</v>
      </c>
      <c r="F348" s="168" t="s">
        <v>106</v>
      </c>
      <c r="G348" s="168" t="s">
        <v>107</v>
      </c>
      <c r="H348" s="169" t="s">
        <v>140</v>
      </c>
      <c r="I348" s="399"/>
      <c r="J348" s="57">
        <v>43388</v>
      </c>
      <c r="K348" s="56" t="s">
        <v>18</v>
      </c>
      <c r="L348" s="56" t="s">
        <v>18</v>
      </c>
      <c r="M348" s="60" t="s">
        <v>1213</v>
      </c>
      <c r="N348" s="56" t="s">
        <v>21411</v>
      </c>
      <c r="O348" s="56" t="s">
        <v>13</v>
      </c>
      <c r="P348" s="56" t="s">
        <v>21412</v>
      </c>
      <c r="Q348" s="56" t="s">
        <v>28</v>
      </c>
      <c r="R348" s="56"/>
      <c r="S348" s="56" t="s">
        <v>108</v>
      </c>
      <c r="T348" s="56" t="s">
        <v>108</v>
      </c>
      <c r="U348" s="56"/>
      <c r="V348" s="56"/>
      <c r="W348" s="56" t="s">
        <v>108</v>
      </c>
      <c r="X348" s="56"/>
      <c r="Y348" s="56" t="s">
        <v>108</v>
      </c>
      <c r="Z348" s="56" t="s">
        <v>18</v>
      </c>
      <c r="AA348" s="57">
        <v>43388</v>
      </c>
      <c r="AB348" s="63">
        <v>6</v>
      </c>
      <c r="AC348" s="64" t="s">
        <v>21413</v>
      </c>
      <c r="AD348" s="56" t="s">
        <v>79</v>
      </c>
      <c r="AE348" s="56"/>
      <c r="AF348" s="61"/>
      <c r="AG348" s="61"/>
      <c r="AH348" s="67" t="str">
        <v>Oct</v>
      </c>
      <c r="AI348" s="68" t="str">
        <v>Oct</v>
      </c>
      <c r="AJ348" s="69">
        <f t="shared" si="0"/>
        <v>0</v>
      </c>
      <c r="AK348" s="70">
        <f t="shared" si="1"/>
        <v>43418</v>
      </c>
      <c r="AL348" s="71">
        <f t="shared" ca="1" si="2"/>
        <v>-541</v>
      </c>
      <c r="AM348" s="71" t="str">
        <v>2018</v>
      </c>
      <c r="AN348" s="70">
        <f t="shared" si="3"/>
        <v>43398</v>
      </c>
      <c r="AO348" s="70" t="s">
        <v>123</v>
      </c>
    </row>
    <row r="349" spans="1:41" ht="14.4">
      <c r="A349" s="179" t="s">
        <v>21414</v>
      </c>
      <c r="B349" s="56" t="s">
        <v>89</v>
      </c>
      <c r="C349" s="57">
        <v>43181</v>
      </c>
      <c r="D349" s="56" t="s">
        <v>131</v>
      </c>
      <c r="E349" s="56" t="s">
        <v>140</v>
      </c>
      <c r="F349" s="168" t="s">
        <v>106</v>
      </c>
      <c r="G349" s="168" t="s">
        <v>107</v>
      </c>
      <c r="H349" s="169" t="s">
        <v>140</v>
      </c>
      <c r="I349" s="399"/>
      <c r="J349" s="57">
        <v>43212</v>
      </c>
      <c r="K349" s="61"/>
      <c r="L349" s="61"/>
      <c r="M349" s="60" t="s">
        <v>145</v>
      </c>
      <c r="N349" s="56" t="s">
        <v>1430</v>
      </c>
      <c r="O349" s="56" t="s">
        <v>20</v>
      </c>
      <c r="P349" s="56" t="s">
        <v>21415</v>
      </c>
      <c r="Q349" s="56" t="s">
        <v>96</v>
      </c>
      <c r="R349" s="66"/>
      <c r="S349" s="56" t="s">
        <v>108</v>
      </c>
      <c r="T349" s="56" t="s">
        <v>108</v>
      </c>
      <c r="U349" s="56"/>
      <c r="V349" s="56"/>
      <c r="W349" s="56" t="s">
        <v>108</v>
      </c>
      <c r="X349" s="400"/>
      <c r="Y349" s="56" t="s">
        <v>108</v>
      </c>
      <c r="Z349" s="56" t="s">
        <v>18</v>
      </c>
      <c r="AA349" s="57">
        <v>43182</v>
      </c>
      <c r="AB349" s="63">
        <v>6</v>
      </c>
      <c r="AC349" s="64" t="s">
        <v>21416</v>
      </c>
      <c r="AD349" s="65" t="s">
        <v>79</v>
      </c>
      <c r="AE349" s="65"/>
      <c r="AF349" s="66"/>
      <c r="AG349" s="66"/>
      <c r="AH349" s="67" t="str">
        <v>Mar</v>
      </c>
      <c r="AI349" s="68" t="str">
        <v>Mar</v>
      </c>
      <c r="AJ349" s="69">
        <f t="shared" si="0"/>
        <v>1</v>
      </c>
      <c r="AK349" s="70">
        <f t="shared" si="1"/>
        <v>43211</v>
      </c>
      <c r="AL349" s="71">
        <f t="shared" ca="1" si="2"/>
        <v>-748</v>
      </c>
      <c r="AM349" s="71" t="str">
        <v>2018</v>
      </c>
      <c r="AN349" s="70">
        <f t="shared" si="3"/>
        <v>43191</v>
      </c>
      <c r="AO349" s="70" t="s">
        <v>123</v>
      </c>
    </row>
    <row r="350" spans="1:41" ht="14.4">
      <c r="A350" s="179" t="s">
        <v>21417</v>
      </c>
      <c r="B350" s="56" t="s">
        <v>89</v>
      </c>
      <c r="C350" s="57">
        <v>43158</v>
      </c>
      <c r="D350" s="56" t="s">
        <v>131</v>
      </c>
      <c r="E350" s="56" t="s">
        <v>140</v>
      </c>
      <c r="F350" s="168" t="s">
        <v>106</v>
      </c>
      <c r="G350" s="168" t="s">
        <v>107</v>
      </c>
      <c r="H350" s="169" t="s">
        <v>140</v>
      </c>
      <c r="I350" s="399"/>
      <c r="J350" s="57">
        <v>43186</v>
      </c>
      <c r="K350" s="56" t="s">
        <v>18</v>
      </c>
      <c r="L350" s="56" t="s">
        <v>18</v>
      </c>
      <c r="M350" s="60" t="s">
        <v>145</v>
      </c>
      <c r="N350" s="56" t="s">
        <v>2588</v>
      </c>
      <c r="O350" s="56" t="s">
        <v>436</v>
      </c>
      <c r="P350" s="56" t="s">
        <v>5488</v>
      </c>
      <c r="Q350" s="56" t="s">
        <v>96</v>
      </c>
      <c r="R350" s="66"/>
      <c r="S350" s="56" t="s">
        <v>108</v>
      </c>
      <c r="T350" s="56" t="s">
        <v>108</v>
      </c>
      <c r="U350" s="400"/>
      <c r="V350" s="56"/>
      <c r="W350" s="56" t="s">
        <v>108</v>
      </c>
      <c r="X350" s="400"/>
      <c r="Y350" s="56" t="s">
        <v>108</v>
      </c>
      <c r="Z350" s="56" t="s">
        <v>18</v>
      </c>
      <c r="AA350" s="57">
        <v>43158</v>
      </c>
      <c r="AB350" s="63">
        <v>6</v>
      </c>
      <c r="AC350" s="64" t="s">
        <v>21418</v>
      </c>
      <c r="AD350" s="65" t="s">
        <v>79</v>
      </c>
      <c r="AE350" s="65"/>
      <c r="AF350" s="66"/>
      <c r="AG350" s="66"/>
      <c r="AH350" s="67" t="str">
        <v>Feb</v>
      </c>
      <c r="AI350" s="68" t="str">
        <v>Feb</v>
      </c>
      <c r="AJ350" s="69">
        <f t="shared" si="0"/>
        <v>0</v>
      </c>
      <c r="AK350" s="70">
        <f t="shared" si="1"/>
        <v>43188</v>
      </c>
      <c r="AL350" s="71">
        <f t="shared" ca="1" si="2"/>
        <v>-771</v>
      </c>
      <c r="AM350" s="71" t="str">
        <v>2018</v>
      </c>
      <c r="AN350" s="70">
        <f t="shared" si="3"/>
        <v>43168</v>
      </c>
      <c r="AO350" s="70" t="s">
        <v>123</v>
      </c>
    </row>
    <row r="351" spans="1:41" ht="14.4">
      <c r="A351" s="179" t="s">
        <v>21419</v>
      </c>
      <c r="B351" s="56" t="s">
        <v>89</v>
      </c>
      <c r="C351" s="57">
        <v>43329</v>
      </c>
      <c r="D351" s="56" t="s">
        <v>90</v>
      </c>
      <c r="E351" s="56" t="s">
        <v>140</v>
      </c>
      <c r="F351" s="168" t="s">
        <v>214</v>
      </c>
      <c r="G351" s="168" t="s">
        <v>21420</v>
      </c>
      <c r="H351" s="169" t="s">
        <v>140</v>
      </c>
      <c r="I351" s="399"/>
      <c r="J351" s="57">
        <v>43360</v>
      </c>
      <c r="K351" s="56" t="s">
        <v>18</v>
      </c>
      <c r="L351" s="56" t="s">
        <v>18</v>
      </c>
      <c r="M351" s="60" t="s">
        <v>21421</v>
      </c>
      <c r="N351" s="56" t="s">
        <v>21422</v>
      </c>
      <c r="O351" s="56" t="s">
        <v>114</v>
      </c>
      <c r="P351" s="56" t="s">
        <v>108</v>
      </c>
      <c r="Q351" s="56" t="s">
        <v>17</v>
      </c>
      <c r="R351" s="56"/>
      <c r="S351" s="56" t="s">
        <v>108</v>
      </c>
      <c r="T351" s="56" t="s">
        <v>108</v>
      </c>
      <c r="U351" s="56"/>
      <c r="V351" s="56"/>
      <c r="W351" s="56" t="s">
        <v>108</v>
      </c>
      <c r="X351" s="56"/>
      <c r="Y351" s="56" t="s">
        <v>108</v>
      </c>
      <c r="Z351" s="56" t="s">
        <v>18</v>
      </c>
      <c r="AA351" s="57">
        <v>43350</v>
      </c>
      <c r="AB351" s="63">
        <v>6</v>
      </c>
      <c r="AC351" s="64" t="s">
        <v>21423</v>
      </c>
      <c r="AD351" s="56" t="s">
        <v>179</v>
      </c>
      <c r="AE351" s="56"/>
      <c r="AF351" s="61"/>
      <c r="AG351" s="61"/>
      <c r="AH351" s="67" t="str">
        <v>Aug</v>
      </c>
      <c r="AI351" s="68" t="str">
        <v>Sep</v>
      </c>
      <c r="AJ351" s="69">
        <f t="shared" si="0"/>
        <v>21</v>
      </c>
      <c r="AK351" s="70">
        <f t="shared" si="1"/>
        <v>43359</v>
      </c>
      <c r="AL351" s="71">
        <f t="shared" ca="1" si="2"/>
        <v>-600</v>
      </c>
      <c r="AM351" s="71" t="str">
        <v>2018</v>
      </c>
      <c r="AN351" s="70">
        <f t="shared" si="3"/>
        <v>43339</v>
      </c>
      <c r="AO351" s="70" t="s">
        <v>123</v>
      </c>
    </row>
    <row r="352" spans="1:41" ht="14.4">
      <c r="A352" s="179" t="s">
        <v>21424</v>
      </c>
      <c r="B352" s="56" t="s">
        <v>89</v>
      </c>
      <c r="C352" s="57">
        <v>43160</v>
      </c>
      <c r="D352" s="56" t="s">
        <v>131</v>
      </c>
      <c r="E352" s="56" t="s">
        <v>140</v>
      </c>
      <c r="F352" s="168" t="s">
        <v>106</v>
      </c>
      <c r="G352" s="168" t="s">
        <v>107</v>
      </c>
      <c r="H352" s="169" t="s">
        <v>140</v>
      </c>
      <c r="I352" s="399"/>
      <c r="J352" s="57">
        <v>43191</v>
      </c>
      <c r="K352" s="56" t="s">
        <v>18</v>
      </c>
      <c r="L352" s="56" t="s">
        <v>14</v>
      </c>
      <c r="M352" s="60" t="s">
        <v>21425</v>
      </c>
      <c r="N352" s="56" t="s">
        <v>21426</v>
      </c>
      <c r="O352" s="56" t="s">
        <v>249</v>
      </c>
      <c r="P352" s="56" t="s">
        <v>108</v>
      </c>
      <c r="Q352" s="56" t="s">
        <v>96</v>
      </c>
      <c r="R352" s="66"/>
      <c r="S352" s="56" t="s">
        <v>108</v>
      </c>
      <c r="T352" s="61"/>
      <c r="U352" s="400"/>
      <c r="V352" s="66"/>
      <c r="W352" s="66"/>
      <c r="X352" s="400"/>
      <c r="Y352" s="61"/>
      <c r="Z352" s="56" t="s">
        <v>14</v>
      </c>
      <c r="AA352" s="57">
        <v>43160</v>
      </c>
      <c r="AB352" s="63">
        <v>6</v>
      </c>
      <c r="AC352" s="64" t="s">
        <v>21427</v>
      </c>
      <c r="AD352" s="65" t="s">
        <v>224</v>
      </c>
      <c r="AE352" s="96"/>
      <c r="AF352" s="66"/>
      <c r="AG352" s="66"/>
      <c r="AH352" s="67" t="str">
        <v>Mar</v>
      </c>
      <c r="AI352" s="68" t="str">
        <v>Mar</v>
      </c>
      <c r="AJ352" s="69">
        <f t="shared" si="0"/>
        <v>0</v>
      </c>
      <c r="AK352" s="70">
        <f t="shared" si="1"/>
        <v>43190</v>
      </c>
      <c r="AL352" s="71">
        <f t="shared" ca="1" si="2"/>
        <v>-769</v>
      </c>
      <c r="AM352" s="71" t="str">
        <v>2018</v>
      </c>
      <c r="AN352" s="70">
        <f t="shared" si="3"/>
        <v>43170</v>
      </c>
      <c r="AO352" s="70" t="s">
        <v>123</v>
      </c>
    </row>
    <row r="353" spans="1:41" ht="14.4">
      <c r="A353" s="179" t="s">
        <v>21428</v>
      </c>
      <c r="B353" s="56" t="s">
        <v>89</v>
      </c>
      <c r="C353" s="57">
        <v>43277</v>
      </c>
      <c r="D353" s="56" t="s">
        <v>1027</v>
      </c>
      <c r="E353" s="56" t="s">
        <v>140</v>
      </c>
      <c r="F353" s="168" t="s">
        <v>106</v>
      </c>
      <c r="G353" s="168" t="s">
        <v>107</v>
      </c>
      <c r="H353" s="169" t="s">
        <v>140</v>
      </c>
      <c r="I353" s="399"/>
      <c r="J353" s="57">
        <v>43307</v>
      </c>
      <c r="K353" s="56" t="s">
        <v>18</v>
      </c>
      <c r="L353" s="56" t="s">
        <v>14</v>
      </c>
      <c r="M353" s="60" t="s">
        <v>642</v>
      </c>
      <c r="N353" s="56" t="s">
        <v>21429</v>
      </c>
      <c r="O353" s="56" t="s">
        <v>44</v>
      </c>
      <c r="P353" s="56" t="s">
        <v>108</v>
      </c>
      <c r="Q353" s="56" t="s">
        <v>96</v>
      </c>
      <c r="R353" s="56"/>
      <c r="S353" s="56" t="s">
        <v>108</v>
      </c>
      <c r="T353" s="56" t="s">
        <v>108</v>
      </c>
      <c r="U353" s="56"/>
      <c r="V353" s="56"/>
      <c r="W353" s="56" t="s">
        <v>108</v>
      </c>
      <c r="X353" s="56"/>
      <c r="Y353" s="56" t="s">
        <v>108</v>
      </c>
      <c r="Z353" s="56" t="s">
        <v>14</v>
      </c>
      <c r="AA353" s="57">
        <v>43277</v>
      </c>
      <c r="AB353" s="63">
        <v>6</v>
      </c>
      <c r="AC353" s="64" t="s">
        <v>21430</v>
      </c>
      <c r="AD353" s="56" t="s">
        <v>118</v>
      </c>
      <c r="AE353" s="56"/>
      <c r="AF353" s="61"/>
      <c r="AG353" s="61"/>
      <c r="AH353" s="67" t="str">
        <v>Jun</v>
      </c>
      <c r="AI353" s="68" t="str">
        <v>Jun</v>
      </c>
      <c r="AJ353" s="69">
        <f t="shared" si="0"/>
        <v>0</v>
      </c>
      <c r="AK353" s="70">
        <f t="shared" si="1"/>
        <v>43307</v>
      </c>
      <c r="AL353" s="71">
        <f t="shared" ca="1" si="2"/>
        <v>-652</v>
      </c>
      <c r="AM353" s="71" t="str">
        <v>2018</v>
      </c>
      <c r="AN353" s="70">
        <f t="shared" si="3"/>
        <v>43287</v>
      </c>
      <c r="AO353" s="70" t="s">
        <v>123</v>
      </c>
    </row>
    <row r="354" spans="1:41" ht="14.4">
      <c r="A354" s="179" t="s">
        <v>21431</v>
      </c>
      <c r="B354" s="56" t="s">
        <v>89</v>
      </c>
      <c r="C354" s="57">
        <v>43314</v>
      </c>
      <c r="D354" s="56" t="s">
        <v>1027</v>
      </c>
      <c r="E354" s="56" t="s">
        <v>140</v>
      </c>
      <c r="F354" s="168" t="s">
        <v>106</v>
      </c>
      <c r="G354" s="168" t="s">
        <v>107</v>
      </c>
      <c r="H354" s="169" t="s">
        <v>140</v>
      </c>
      <c r="I354" s="399"/>
      <c r="J354" s="57">
        <v>43345</v>
      </c>
      <c r="K354" s="56" t="s">
        <v>18</v>
      </c>
      <c r="L354" s="56" t="s">
        <v>14</v>
      </c>
      <c r="M354" s="60" t="s">
        <v>642</v>
      </c>
      <c r="N354" s="56" t="s">
        <v>21429</v>
      </c>
      <c r="O354" s="56" t="s">
        <v>44</v>
      </c>
      <c r="P354" s="56" t="s">
        <v>108</v>
      </c>
      <c r="Q354" s="56" t="s">
        <v>96</v>
      </c>
      <c r="R354" s="56"/>
      <c r="S354" s="56" t="s">
        <v>108</v>
      </c>
      <c r="T354" s="56" t="s">
        <v>108</v>
      </c>
      <c r="U354" s="56"/>
      <c r="V354" s="56"/>
      <c r="W354" s="56" t="s">
        <v>108</v>
      </c>
      <c r="X354" s="56"/>
      <c r="Y354" s="56" t="s">
        <v>108</v>
      </c>
      <c r="Z354" s="56" t="s">
        <v>14</v>
      </c>
      <c r="AA354" s="57">
        <v>43314</v>
      </c>
      <c r="AB354" s="63">
        <v>6</v>
      </c>
      <c r="AC354" s="64" t="s">
        <v>21432</v>
      </c>
      <c r="AD354" s="56" t="s">
        <v>118</v>
      </c>
      <c r="AE354" s="56"/>
      <c r="AF354" s="61"/>
      <c r="AG354" s="61"/>
      <c r="AH354" s="67" t="str">
        <v>Aug</v>
      </c>
      <c r="AI354" s="68" t="str">
        <v>Aug</v>
      </c>
      <c r="AJ354" s="69">
        <f t="shared" si="0"/>
        <v>0</v>
      </c>
      <c r="AK354" s="70">
        <f t="shared" si="1"/>
        <v>43344</v>
      </c>
      <c r="AL354" s="71">
        <f t="shared" ca="1" si="2"/>
        <v>-615</v>
      </c>
      <c r="AM354" s="71" t="str">
        <v>2018</v>
      </c>
      <c r="AN354" s="70">
        <f t="shared" si="3"/>
        <v>43324</v>
      </c>
      <c r="AO354" s="70" t="s">
        <v>123</v>
      </c>
    </row>
    <row r="355" spans="1:41" ht="14.4">
      <c r="A355" s="179" t="s">
        <v>21433</v>
      </c>
      <c r="B355" s="56" t="s">
        <v>89</v>
      </c>
      <c r="C355" s="57">
        <v>43207</v>
      </c>
      <c r="D355" s="56" t="s">
        <v>1027</v>
      </c>
      <c r="E355" s="56" t="s">
        <v>15779</v>
      </c>
      <c r="F355" s="168" t="s">
        <v>214</v>
      </c>
      <c r="G355" s="168" t="s">
        <v>214</v>
      </c>
      <c r="H355" s="169" t="s">
        <v>2445</v>
      </c>
      <c r="I355" s="399"/>
      <c r="J355" s="57">
        <v>43220</v>
      </c>
      <c r="K355" s="56" t="s">
        <v>18</v>
      </c>
      <c r="L355" s="56" t="s">
        <v>14</v>
      </c>
      <c r="M355" s="60" t="s">
        <v>21434</v>
      </c>
      <c r="N355" s="56" t="s">
        <v>21435</v>
      </c>
      <c r="O355" s="61"/>
      <c r="P355" s="61"/>
      <c r="Q355" s="56" t="s">
        <v>96</v>
      </c>
      <c r="R355" s="56"/>
      <c r="S355" s="56" t="s">
        <v>108</v>
      </c>
      <c r="T355" s="56" t="s">
        <v>14</v>
      </c>
      <c r="U355" s="56"/>
      <c r="V355" s="56"/>
      <c r="W355" s="56" t="s">
        <v>108</v>
      </c>
      <c r="X355" s="56" t="s">
        <v>108</v>
      </c>
      <c r="Y355" s="61"/>
      <c r="Z355" s="56" t="s">
        <v>14</v>
      </c>
      <c r="AA355" s="57">
        <v>43215</v>
      </c>
      <c r="AB355" s="75"/>
      <c r="AC355" s="64" t="s">
        <v>21436</v>
      </c>
      <c r="AD355" s="56" t="s">
        <v>633</v>
      </c>
      <c r="AE355" s="56"/>
      <c r="AF355" s="61"/>
      <c r="AG355" s="61"/>
      <c r="AH355" s="67" t="str">
        <v>Apr</v>
      </c>
      <c r="AI355" s="68" t="str">
        <v>Apr</v>
      </c>
      <c r="AJ355" s="69">
        <f t="shared" si="0"/>
        <v>8</v>
      </c>
      <c r="AK355" s="70">
        <f t="shared" si="1"/>
        <v>43237</v>
      </c>
      <c r="AL355" s="71">
        <f t="shared" ca="1" si="2"/>
        <v>-722</v>
      </c>
      <c r="AM355" s="71" t="str">
        <v>2018</v>
      </c>
      <c r="AN355" s="70">
        <f t="shared" si="3"/>
        <v>43217</v>
      </c>
      <c r="AO355" s="70" t="s">
        <v>123</v>
      </c>
    </row>
    <row r="356" spans="1:41" ht="14.4">
      <c r="A356" s="179" t="s">
        <v>21437</v>
      </c>
      <c r="B356" s="56" t="s">
        <v>89</v>
      </c>
      <c r="C356" s="57">
        <v>43242</v>
      </c>
      <c r="D356" s="56" t="s">
        <v>90</v>
      </c>
      <c r="E356" s="56" t="s">
        <v>15779</v>
      </c>
      <c r="F356" s="168" t="s">
        <v>214</v>
      </c>
      <c r="G356" s="168" t="s">
        <v>214</v>
      </c>
      <c r="H356" s="169" t="s">
        <v>15779</v>
      </c>
      <c r="I356" s="399"/>
      <c r="J356" s="57">
        <v>43255</v>
      </c>
      <c r="K356" s="56" t="s">
        <v>18</v>
      </c>
      <c r="L356" s="56" t="s">
        <v>108</v>
      </c>
      <c r="M356" s="60" t="s">
        <v>6811</v>
      </c>
      <c r="N356" s="56" t="s">
        <v>21435</v>
      </c>
      <c r="O356" s="61"/>
      <c r="P356" s="61"/>
      <c r="Q356" s="56" t="s">
        <v>96</v>
      </c>
      <c r="R356" s="56"/>
      <c r="S356" s="56" t="s">
        <v>108</v>
      </c>
      <c r="T356" s="56" t="s">
        <v>18</v>
      </c>
      <c r="U356" s="56"/>
      <c r="V356" s="56"/>
      <c r="W356" s="56" t="s">
        <v>108</v>
      </c>
      <c r="X356" s="56" t="s">
        <v>108</v>
      </c>
      <c r="Y356" s="61"/>
      <c r="Z356" s="56" t="s">
        <v>108</v>
      </c>
      <c r="AA356" s="57">
        <v>43245</v>
      </c>
      <c r="AB356" s="75"/>
      <c r="AC356" s="64" t="s">
        <v>21438</v>
      </c>
      <c r="AD356" s="56" t="s">
        <v>179</v>
      </c>
      <c r="AE356" s="56"/>
      <c r="AF356" s="61"/>
      <c r="AG356" s="61"/>
      <c r="AH356" s="67" t="str">
        <v>May</v>
      </c>
      <c r="AI356" s="68" t="str">
        <v>May</v>
      </c>
      <c r="AJ356" s="69">
        <f t="shared" si="0"/>
        <v>3</v>
      </c>
      <c r="AK356" s="70">
        <f t="shared" si="1"/>
        <v>43272</v>
      </c>
      <c r="AL356" s="71">
        <f t="shared" ca="1" si="2"/>
        <v>-687</v>
      </c>
      <c r="AM356" s="71" t="str">
        <v>2018</v>
      </c>
      <c r="AN356" s="70">
        <f t="shared" si="3"/>
        <v>43252</v>
      </c>
      <c r="AO356" s="70" t="s">
        <v>123</v>
      </c>
    </row>
    <row r="357" spans="1:41" ht="14.4">
      <c r="A357" s="179" t="s">
        <v>21439</v>
      </c>
      <c r="B357" s="56" t="s">
        <v>89</v>
      </c>
      <c r="C357" s="57">
        <v>43390</v>
      </c>
      <c r="D357" s="56" t="s">
        <v>1027</v>
      </c>
      <c r="E357" s="56" t="s">
        <v>276</v>
      </c>
      <c r="F357" s="168" t="s">
        <v>214</v>
      </c>
      <c r="G357" s="168" t="s">
        <v>214</v>
      </c>
      <c r="H357" s="169" t="s">
        <v>2445</v>
      </c>
      <c r="I357" s="399"/>
      <c r="J357" s="57">
        <v>43421</v>
      </c>
      <c r="K357" s="61"/>
      <c r="L357" s="61"/>
      <c r="M357" s="60" t="s">
        <v>21435</v>
      </c>
      <c r="N357" s="56" t="s">
        <v>21435</v>
      </c>
      <c r="O357" s="61"/>
      <c r="P357" s="61"/>
      <c r="Q357" s="61"/>
      <c r="R357" s="66"/>
      <c r="S357" s="61"/>
      <c r="T357" s="61"/>
      <c r="U357" s="402"/>
      <c r="V357" s="66"/>
      <c r="W357" s="66"/>
      <c r="X357" s="402"/>
      <c r="Y357" s="56" t="s">
        <v>108</v>
      </c>
      <c r="Z357" s="56" t="s">
        <v>14</v>
      </c>
      <c r="AA357" s="57">
        <v>43396</v>
      </c>
      <c r="AB357" s="75"/>
      <c r="AC357" s="64" t="s">
        <v>21440</v>
      </c>
      <c r="AD357" s="56" t="s">
        <v>633</v>
      </c>
      <c r="AE357" s="61"/>
      <c r="AF357" s="61"/>
      <c r="AG357" s="61"/>
      <c r="AH357" s="67" t="str">
        <v>Oct</v>
      </c>
      <c r="AI357" s="68" t="str">
        <v>Oct</v>
      </c>
      <c r="AJ357" s="69">
        <f t="shared" si="0"/>
        <v>6</v>
      </c>
      <c r="AK357" s="70">
        <f t="shared" si="1"/>
        <v>43420</v>
      </c>
      <c r="AL357" s="71">
        <f t="shared" ca="1" si="2"/>
        <v>-539</v>
      </c>
      <c r="AM357" s="71" t="str">
        <v>2018</v>
      </c>
      <c r="AN357" s="70">
        <f t="shared" si="3"/>
        <v>43400</v>
      </c>
      <c r="AO357" s="70" t="s">
        <v>123</v>
      </c>
    </row>
    <row r="358" spans="1:41" ht="14.4">
      <c r="A358" s="179" t="s">
        <v>21441</v>
      </c>
      <c r="B358" s="56" t="s">
        <v>89</v>
      </c>
      <c r="C358" s="57">
        <v>43259</v>
      </c>
      <c r="D358" s="56" t="s">
        <v>1027</v>
      </c>
      <c r="E358" s="56" t="s">
        <v>140</v>
      </c>
      <c r="F358" s="168" t="s">
        <v>106</v>
      </c>
      <c r="G358" s="168" t="s">
        <v>107</v>
      </c>
      <c r="H358" s="169" t="s">
        <v>140</v>
      </c>
      <c r="I358" s="399"/>
      <c r="J358" s="57">
        <v>43289</v>
      </c>
      <c r="K358" s="56" t="s">
        <v>18</v>
      </c>
      <c r="L358" s="56" t="s">
        <v>14</v>
      </c>
      <c r="M358" s="60" t="s">
        <v>21442</v>
      </c>
      <c r="N358" s="56" t="s">
        <v>21442</v>
      </c>
      <c r="O358" s="56" t="s">
        <v>95</v>
      </c>
      <c r="P358" s="56" t="s">
        <v>108</v>
      </c>
      <c r="Q358" s="56" t="s">
        <v>17</v>
      </c>
      <c r="R358" s="100">
        <v>43289</v>
      </c>
      <c r="S358" s="56" t="s">
        <v>108</v>
      </c>
      <c r="T358" s="56" t="s">
        <v>108</v>
      </c>
      <c r="U358" s="56"/>
      <c r="V358" s="56"/>
      <c r="W358" s="56" t="s">
        <v>108</v>
      </c>
      <c r="X358" s="56"/>
      <c r="Y358" s="56" t="s">
        <v>108</v>
      </c>
      <c r="Z358" s="56" t="s">
        <v>14</v>
      </c>
      <c r="AA358" s="57">
        <v>43290</v>
      </c>
      <c r="AB358" s="63">
        <v>6</v>
      </c>
      <c r="AC358" s="64" t="s">
        <v>21443</v>
      </c>
      <c r="AD358" s="56" t="s">
        <v>179</v>
      </c>
      <c r="AE358" s="56"/>
      <c r="AF358" s="61"/>
      <c r="AG358" s="61"/>
      <c r="AH358" s="67" t="str">
        <v>Jun</v>
      </c>
      <c r="AI358" s="68" t="str">
        <v>Jul</v>
      </c>
      <c r="AJ358" s="69">
        <f t="shared" si="0"/>
        <v>31</v>
      </c>
      <c r="AK358" s="70">
        <f t="shared" si="1"/>
        <v>43289</v>
      </c>
      <c r="AL358" s="71">
        <f t="shared" ca="1" si="2"/>
        <v>-670</v>
      </c>
      <c r="AM358" s="71" t="str">
        <v>2018</v>
      </c>
      <c r="AN358" s="70">
        <f t="shared" si="3"/>
        <v>43269</v>
      </c>
      <c r="AO358" s="70" t="s">
        <v>121</v>
      </c>
    </row>
    <row r="359" spans="1:41" ht="14.4">
      <c r="A359" s="179" t="s">
        <v>21444</v>
      </c>
      <c r="B359" s="56" t="s">
        <v>89</v>
      </c>
      <c r="C359" s="57">
        <v>43454</v>
      </c>
      <c r="D359" s="56" t="s">
        <v>90</v>
      </c>
      <c r="E359" s="56" t="s">
        <v>12</v>
      </c>
      <c r="F359" s="168" t="s">
        <v>106</v>
      </c>
      <c r="G359" s="168" t="s">
        <v>107</v>
      </c>
      <c r="H359" s="169" t="s">
        <v>12</v>
      </c>
      <c r="I359" s="404"/>
      <c r="J359" s="59"/>
      <c r="K359" s="61"/>
      <c r="L359" s="61"/>
      <c r="M359" s="60" t="s">
        <v>21445</v>
      </c>
      <c r="N359" s="56" t="s">
        <v>21446</v>
      </c>
      <c r="O359" s="56" t="s">
        <v>27</v>
      </c>
      <c r="P359" s="56" t="s">
        <v>21447</v>
      </c>
      <c r="Q359" s="56" t="s">
        <v>17</v>
      </c>
      <c r="R359" s="66"/>
      <c r="S359" s="61"/>
      <c r="T359" s="61"/>
      <c r="U359" s="402"/>
      <c r="V359" s="66"/>
      <c r="W359" s="66"/>
      <c r="X359" s="402"/>
      <c r="Y359" s="61"/>
      <c r="Z359" s="56" t="s">
        <v>18</v>
      </c>
      <c r="AA359" s="57">
        <v>43454</v>
      </c>
      <c r="AB359" s="75"/>
      <c r="AC359" s="95"/>
      <c r="AD359" s="56" t="s">
        <v>79</v>
      </c>
      <c r="AE359" s="56"/>
      <c r="AF359" s="61"/>
      <c r="AG359" s="61"/>
      <c r="AH359" s="67" t="str">
        <v>Dec</v>
      </c>
      <c r="AI359" s="68" t="str">
        <v>Dec</v>
      </c>
      <c r="AJ359" s="69">
        <f t="shared" si="0"/>
        <v>0</v>
      </c>
      <c r="AK359" s="70">
        <f t="shared" si="1"/>
        <v>43484</v>
      </c>
      <c r="AL359" s="71">
        <f t="shared" ca="1" si="2"/>
        <v>-475</v>
      </c>
      <c r="AM359" s="71" t="str">
        <v>2018</v>
      </c>
      <c r="AN359" s="70">
        <f t="shared" si="3"/>
        <v>43464</v>
      </c>
      <c r="AO359" s="70" t="s">
        <v>123</v>
      </c>
    </row>
    <row r="360" spans="1:41" ht="14.4">
      <c r="A360" s="179" t="s">
        <v>21448</v>
      </c>
      <c r="B360" s="56" t="s">
        <v>89</v>
      </c>
      <c r="C360" s="57">
        <v>43165</v>
      </c>
      <c r="D360" s="56" t="s">
        <v>90</v>
      </c>
      <c r="E360" s="56" t="s">
        <v>140</v>
      </c>
      <c r="F360" s="168" t="s">
        <v>106</v>
      </c>
      <c r="G360" s="168" t="s">
        <v>107</v>
      </c>
      <c r="H360" s="169" t="s">
        <v>140</v>
      </c>
      <c r="I360" s="399"/>
      <c r="J360" s="57">
        <v>43196</v>
      </c>
      <c r="K360" s="56" t="s">
        <v>18</v>
      </c>
      <c r="L360" s="56" t="s">
        <v>18</v>
      </c>
      <c r="M360" s="60" t="s">
        <v>21449</v>
      </c>
      <c r="N360" s="56" t="s">
        <v>21450</v>
      </c>
      <c r="O360" s="56" t="s">
        <v>37</v>
      </c>
      <c r="P360" s="56" t="s">
        <v>21451</v>
      </c>
      <c r="Q360" s="56" t="s">
        <v>17</v>
      </c>
      <c r="R360" s="66"/>
      <c r="S360" s="56" t="s">
        <v>108</v>
      </c>
      <c r="T360" s="56" t="s">
        <v>108</v>
      </c>
      <c r="U360" s="400"/>
      <c r="V360" s="66"/>
      <c r="W360" s="66"/>
      <c r="X360" s="400"/>
      <c r="Y360" s="56" t="s">
        <v>108</v>
      </c>
      <c r="Z360" s="56" t="s">
        <v>18</v>
      </c>
      <c r="AA360" s="57">
        <v>43165</v>
      </c>
      <c r="AB360" s="63">
        <v>6</v>
      </c>
      <c r="AC360" s="64" t="s">
        <v>21452</v>
      </c>
      <c r="AD360" s="65" t="s">
        <v>79</v>
      </c>
      <c r="AE360" s="65"/>
      <c r="AF360" s="66"/>
      <c r="AG360" s="66"/>
      <c r="AH360" s="67" t="str">
        <v>Mar</v>
      </c>
      <c r="AI360" s="68" t="str">
        <v>Mar</v>
      </c>
      <c r="AJ360" s="69">
        <f t="shared" si="0"/>
        <v>0</v>
      </c>
      <c r="AK360" s="70">
        <f t="shared" si="1"/>
        <v>43195</v>
      </c>
      <c r="AL360" s="71">
        <f t="shared" ca="1" si="2"/>
        <v>-764</v>
      </c>
      <c r="AM360" s="71" t="str">
        <v>2018</v>
      </c>
      <c r="AN360" s="70">
        <f t="shared" si="3"/>
        <v>43175</v>
      </c>
      <c r="AO360" s="70" t="s">
        <v>123</v>
      </c>
    </row>
    <row r="361" spans="1:41" ht="14.4">
      <c r="A361" s="179" t="s">
        <v>21453</v>
      </c>
      <c r="B361" s="56" t="s">
        <v>89</v>
      </c>
      <c r="C361" s="57">
        <v>43278</v>
      </c>
      <c r="D361" s="56" t="s">
        <v>90</v>
      </c>
      <c r="E361" s="56" t="s">
        <v>140</v>
      </c>
      <c r="F361" s="168" t="s">
        <v>106</v>
      </c>
      <c r="G361" s="168" t="s">
        <v>107</v>
      </c>
      <c r="H361" s="169" t="s">
        <v>140</v>
      </c>
      <c r="I361" s="399"/>
      <c r="J361" s="57">
        <v>43308</v>
      </c>
      <c r="K361" s="56" t="s">
        <v>18</v>
      </c>
      <c r="L361" s="56" t="s">
        <v>18</v>
      </c>
      <c r="M361" s="60" t="s">
        <v>21454</v>
      </c>
      <c r="N361" s="56" t="s">
        <v>21455</v>
      </c>
      <c r="O361" s="56" t="s">
        <v>44</v>
      </c>
      <c r="P361" s="56" t="s">
        <v>21456</v>
      </c>
      <c r="Q361" s="56" t="s">
        <v>17</v>
      </c>
      <c r="R361" s="56"/>
      <c r="S361" s="56" t="s">
        <v>108</v>
      </c>
      <c r="T361" s="56" t="s">
        <v>108</v>
      </c>
      <c r="U361" s="56"/>
      <c r="V361" s="56"/>
      <c r="W361" s="56" t="s">
        <v>108</v>
      </c>
      <c r="X361" s="56"/>
      <c r="Y361" s="56" t="s">
        <v>108</v>
      </c>
      <c r="Z361" s="56" t="s">
        <v>18</v>
      </c>
      <c r="AA361" s="57">
        <v>43286</v>
      </c>
      <c r="AB361" s="63">
        <v>6</v>
      </c>
      <c r="AC361" s="64" t="s">
        <v>21457</v>
      </c>
      <c r="AD361" s="56" t="s">
        <v>79</v>
      </c>
      <c r="AE361" s="56"/>
      <c r="AF361" s="61"/>
      <c r="AG361" s="61"/>
      <c r="AH361" s="67" t="str">
        <v>Jun</v>
      </c>
      <c r="AI361" s="68" t="str">
        <v>Jul</v>
      </c>
      <c r="AJ361" s="69">
        <f t="shared" si="0"/>
        <v>8</v>
      </c>
      <c r="AK361" s="70">
        <f t="shared" si="1"/>
        <v>43308</v>
      </c>
      <c r="AL361" s="71">
        <f t="shared" ca="1" si="2"/>
        <v>-651</v>
      </c>
      <c r="AM361" s="71" t="str">
        <v>2018</v>
      </c>
      <c r="AN361" s="70">
        <f t="shared" si="3"/>
        <v>43288</v>
      </c>
      <c r="AO361" s="70" t="s">
        <v>123</v>
      </c>
    </row>
    <row r="362" spans="1:41" ht="14.4">
      <c r="A362" s="179" t="s">
        <v>21458</v>
      </c>
      <c r="B362" s="56" t="s">
        <v>89</v>
      </c>
      <c r="C362" s="57">
        <v>43194</v>
      </c>
      <c r="D362" s="56" t="s">
        <v>90</v>
      </c>
      <c r="E362" s="56" t="s">
        <v>140</v>
      </c>
      <c r="F362" s="168" t="s">
        <v>106</v>
      </c>
      <c r="G362" s="168" t="s">
        <v>107</v>
      </c>
      <c r="H362" s="169" t="s">
        <v>140</v>
      </c>
      <c r="I362" s="399"/>
      <c r="J362" s="57">
        <v>43224</v>
      </c>
      <c r="K362" s="56" t="s">
        <v>18</v>
      </c>
      <c r="L362" s="56" t="s">
        <v>18</v>
      </c>
      <c r="M362" s="60" t="s">
        <v>21459</v>
      </c>
      <c r="N362" s="56" t="s">
        <v>21460</v>
      </c>
      <c r="O362" s="56" t="s">
        <v>33</v>
      </c>
      <c r="P362" s="56" t="s">
        <v>20906</v>
      </c>
      <c r="Q362" s="56" t="s">
        <v>17</v>
      </c>
      <c r="R362" s="66"/>
      <c r="S362" s="56" t="s">
        <v>108</v>
      </c>
      <c r="T362" s="56" t="s">
        <v>108</v>
      </c>
      <c r="U362" s="56"/>
      <c r="V362" s="56"/>
      <c r="W362" s="56" t="s">
        <v>108</v>
      </c>
      <c r="X362" s="400"/>
      <c r="Y362" s="56" t="s">
        <v>108</v>
      </c>
      <c r="Z362" s="56" t="s">
        <v>18</v>
      </c>
      <c r="AA362" s="57">
        <v>43194</v>
      </c>
      <c r="AB362" s="63">
        <v>6</v>
      </c>
      <c r="AC362" s="64" t="s">
        <v>21461</v>
      </c>
      <c r="AD362" s="56" t="s">
        <v>79</v>
      </c>
      <c r="AE362" s="56"/>
      <c r="AF362" s="61"/>
      <c r="AG362" s="61"/>
      <c r="AH362" s="67" t="str">
        <v>Apr</v>
      </c>
      <c r="AI362" s="68" t="str">
        <v>Apr</v>
      </c>
      <c r="AJ362" s="69">
        <f t="shared" si="0"/>
        <v>0</v>
      </c>
      <c r="AK362" s="70">
        <f t="shared" si="1"/>
        <v>43224</v>
      </c>
      <c r="AL362" s="71">
        <f t="shared" ca="1" si="2"/>
        <v>-735</v>
      </c>
      <c r="AM362" s="71" t="str">
        <v>2018</v>
      </c>
      <c r="AN362" s="70">
        <f t="shared" si="3"/>
        <v>43204</v>
      </c>
      <c r="AO362" s="70" t="s">
        <v>123</v>
      </c>
    </row>
    <row r="363" spans="1:41" ht="14.4">
      <c r="A363" s="179" t="s">
        <v>21462</v>
      </c>
      <c r="B363" s="56" t="s">
        <v>89</v>
      </c>
      <c r="C363" s="57">
        <v>43349</v>
      </c>
      <c r="D363" s="56" t="s">
        <v>90</v>
      </c>
      <c r="E363" s="56" t="s">
        <v>91</v>
      </c>
      <c r="F363" s="168" t="s">
        <v>214</v>
      </c>
      <c r="G363" s="168" t="s">
        <v>93</v>
      </c>
      <c r="H363" s="169" t="s">
        <v>91</v>
      </c>
      <c r="I363" s="404"/>
      <c r="J363" s="59"/>
      <c r="K363" s="56" t="s">
        <v>18</v>
      </c>
      <c r="L363" s="56" t="s">
        <v>14</v>
      </c>
      <c r="M363" s="60" t="s">
        <v>21463</v>
      </c>
      <c r="N363" s="56" t="s">
        <v>21464</v>
      </c>
      <c r="O363" s="56" t="s">
        <v>95</v>
      </c>
      <c r="P363" s="56" t="s">
        <v>21465</v>
      </c>
      <c r="Q363" s="56" t="s">
        <v>96</v>
      </c>
      <c r="R363" s="66"/>
      <c r="S363" s="61"/>
      <c r="T363" s="61"/>
      <c r="U363" s="402"/>
      <c r="V363" s="66"/>
      <c r="W363" s="66"/>
      <c r="X363" s="402"/>
      <c r="Y363" s="61"/>
      <c r="Z363" s="56" t="s">
        <v>18</v>
      </c>
      <c r="AA363" s="57">
        <v>43370</v>
      </c>
      <c r="AB363" s="75"/>
      <c r="AC363" s="64"/>
      <c r="AD363" s="56" t="s">
        <v>79</v>
      </c>
      <c r="AE363" s="56"/>
      <c r="AF363" s="61"/>
      <c r="AG363" s="61"/>
      <c r="AH363" s="67" t="str">
        <v>Sep</v>
      </c>
      <c r="AI363" s="68" t="str">
        <v>Sep</v>
      </c>
      <c r="AJ363" s="69">
        <f t="shared" si="0"/>
        <v>21</v>
      </c>
      <c r="AK363" s="70">
        <f t="shared" si="1"/>
        <v>43379</v>
      </c>
      <c r="AL363" s="71">
        <f t="shared" ca="1" si="2"/>
        <v>-580</v>
      </c>
      <c r="AM363" s="71" t="str">
        <v>2018</v>
      </c>
      <c r="AN363" s="70">
        <f t="shared" si="3"/>
        <v>43359</v>
      </c>
      <c r="AO363" s="70" t="s">
        <v>123</v>
      </c>
    </row>
    <row r="364" spans="1:41" ht="14.4">
      <c r="A364" s="179" t="s">
        <v>21466</v>
      </c>
      <c r="B364" s="56" t="s">
        <v>89</v>
      </c>
      <c r="C364" s="57">
        <v>43129</v>
      </c>
      <c r="D364" s="56" t="s">
        <v>90</v>
      </c>
      <c r="E364" s="56" t="s">
        <v>15779</v>
      </c>
      <c r="F364" s="168" t="s">
        <v>214</v>
      </c>
      <c r="G364" s="168" t="s">
        <v>214</v>
      </c>
      <c r="H364" s="169" t="s">
        <v>2445</v>
      </c>
      <c r="I364" s="399"/>
      <c r="J364" s="57">
        <v>43140</v>
      </c>
      <c r="K364" s="56" t="s">
        <v>18</v>
      </c>
      <c r="L364" s="56" t="s">
        <v>18</v>
      </c>
      <c r="M364" s="60"/>
      <c r="N364" s="56" t="s">
        <v>21467</v>
      </c>
      <c r="O364" s="56" t="s">
        <v>37</v>
      </c>
      <c r="P364" s="61"/>
      <c r="Q364" s="56" t="s">
        <v>96</v>
      </c>
      <c r="R364" s="56"/>
      <c r="S364" s="56" t="s">
        <v>18</v>
      </c>
      <c r="T364" s="56" t="s">
        <v>18</v>
      </c>
      <c r="U364" s="400"/>
      <c r="V364" s="56"/>
      <c r="W364" s="56" t="s">
        <v>108</v>
      </c>
      <c r="X364" s="56" t="s">
        <v>108</v>
      </c>
      <c r="Y364" s="61"/>
      <c r="Z364" s="56" t="s">
        <v>18</v>
      </c>
      <c r="AA364" s="57">
        <v>43186</v>
      </c>
      <c r="AB364" s="75"/>
      <c r="AC364" s="64" t="s">
        <v>21468</v>
      </c>
      <c r="AD364" s="65" t="s">
        <v>79</v>
      </c>
      <c r="AE364" s="65"/>
      <c r="AF364" s="66"/>
      <c r="AG364" s="66"/>
      <c r="AH364" s="67" t="str">
        <v>Jan</v>
      </c>
      <c r="AI364" s="68" t="str">
        <v>Mar</v>
      </c>
      <c r="AJ364" s="69">
        <f t="shared" si="0"/>
        <v>57</v>
      </c>
      <c r="AK364" s="70">
        <f t="shared" si="1"/>
        <v>43159</v>
      </c>
      <c r="AL364" s="71">
        <f t="shared" ca="1" si="2"/>
        <v>-800</v>
      </c>
      <c r="AM364" s="71" t="str">
        <v>2018</v>
      </c>
      <c r="AN364" s="70">
        <f t="shared" si="3"/>
        <v>43139</v>
      </c>
      <c r="AO364" s="70" t="s">
        <v>123</v>
      </c>
    </row>
    <row r="365" spans="1:41" ht="14.4">
      <c r="A365" s="179" t="s">
        <v>21469</v>
      </c>
      <c r="B365" s="56" t="s">
        <v>89</v>
      </c>
      <c r="C365" s="57">
        <v>43103</v>
      </c>
      <c r="D365" s="56" t="s">
        <v>1027</v>
      </c>
      <c r="E365" s="56" t="s">
        <v>30</v>
      </c>
      <c r="F365" s="168" t="s">
        <v>106</v>
      </c>
      <c r="G365" s="168" t="s">
        <v>107</v>
      </c>
      <c r="H365" s="169" t="s">
        <v>30</v>
      </c>
      <c r="I365" s="404"/>
      <c r="J365" s="59"/>
      <c r="K365" s="61"/>
      <c r="L365" s="61"/>
      <c r="M365" s="60" t="s">
        <v>21044</v>
      </c>
      <c r="N365" s="56" t="s">
        <v>21470</v>
      </c>
      <c r="O365" s="56" t="s">
        <v>44</v>
      </c>
      <c r="P365" s="61"/>
      <c r="Q365" s="56" t="s">
        <v>17</v>
      </c>
      <c r="R365" s="66"/>
      <c r="S365" s="61"/>
      <c r="T365" s="61"/>
      <c r="U365" s="402"/>
      <c r="V365" s="66"/>
      <c r="W365" s="66"/>
      <c r="X365" s="400" t="s">
        <v>108</v>
      </c>
      <c r="Y365" s="61"/>
      <c r="Z365" s="56" t="s">
        <v>14</v>
      </c>
      <c r="AA365" s="57">
        <v>43104</v>
      </c>
      <c r="AB365" s="63">
        <v>1</v>
      </c>
      <c r="AC365" s="64" t="s">
        <v>4028</v>
      </c>
      <c r="AD365" s="65" t="s">
        <v>118</v>
      </c>
      <c r="AE365" s="96"/>
      <c r="AF365" s="66"/>
      <c r="AG365" s="66"/>
      <c r="AH365" s="67" t="str">
        <v>Jan</v>
      </c>
      <c r="AI365" s="68" t="str">
        <v>Jan</v>
      </c>
      <c r="AJ365" s="69">
        <f t="shared" si="0"/>
        <v>1</v>
      </c>
      <c r="AK365" s="70">
        <f t="shared" si="1"/>
        <v>43133</v>
      </c>
      <c r="AL365" s="71">
        <f t="shared" ca="1" si="2"/>
        <v>-826</v>
      </c>
      <c r="AM365" s="71" t="str">
        <v>2018</v>
      </c>
      <c r="AN365" s="70">
        <f t="shared" si="3"/>
        <v>43113</v>
      </c>
      <c r="AO365" s="70" t="s">
        <v>123</v>
      </c>
    </row>
    <row r="366" spans="1:41" ht="14.4">
      <c r="A366" s="179" t="s">
        <v>21471</v>
      </c>
      <c r="B366" s="56" t="s">
        <v>89</v>
      </c>
      <c r="C366" s="57">
        <v>43223</v>
      </c>
      <c r="D366" s="56" t="s">
        <v>90</v>
      </c>
      <c r="E366" s="56" t="s">
        <v>12</v>
      </c>
      <c r="F366" s="168" t="s">
        <v>106</v>
      </c>
      <c r="G366" s="168" t="s">
        <v>107</v>
      </c>
      <c r="H366" s="169" t="s">
        <v>12</v>
      </c>
      <c r="I366" s="404"/>
      <c r="J366" s="59"/>
      <c r="K366" s="61"/>
      <c r="L366" s="61"/>
      <c r="M366" s="60" t="s">
        <v>15845</v>
      </c>
      <c r="N366" s="56" t="s">
        <v>21472</v>
      </c>
      <c r="O366" s="56" t="s">
        <v>27</v>
      </c>
      <c r="P366" s="56" t="s">
        <v>21473</v>
      </c>
      <c r="Q366" s="56" t="s">
        <v>28</v>
      </c>
      <c r="R366" s="66"/>
      <c r="S366" s="61"/>
      <c r="T366" s="61"/>
      <c r="U366" s="402"/>
      <c r="V366" s="66"/>
      <c r="W366" s="66"/>
      <c r="X366" s="402"/>
      <c r="Y366" s="61"/>
      <c r="Z366" s="56" t="s">
        <v>14</v>
      </c>
      <c r="AA366" s="57">
        <v>43229</v>
      </c>
      <c r="AB366" s="75"/>
      <c r="AC366" s="64" t="s">
        <v>21474</v>
      </c>
      <c r="AD366" s="56" t="s">
        <v>179</v>
      </c>
      <c r="AE366" s="56"/>
      <c r="AF366" s="61"/>
      <c r="AG366" s="61"/>
      <c r="AH366" s="67" t="str">
        <v>May</v>
      </c>
      <c r="AI366" s="68" t="str">
        <v>May</v>
      </c>
      <c r="AJ366" s="69">
        <f t="shared" si="0"/>
        <v>6</v>
      </c>
      <c r="AK366" s="70">
        <f t="shared" si="1"/>
        <v>43253</v>
      </c>
      <c r="AL366" s="71">
        <f t="shared" ca="1" si="2"/>
        <v>-706</v>
      </c>
      <c r="AM366" s="71" t="str">
        <v>2018</v>
      </c>
      <c r="AN366" s="70">
        <f t="shared" si="3"/>
        <v>43233</v>
      </c>
      <c r="AO366" s="70" t="s">
        <v>123</v>
      </c>
    </row>
    <row r="367" spans="1:41" ht="14.4">
      <c r="A367" s="179" t="s">
        <v>21475</v>
      </c>
      <c r="B367" s="56" t="s">
        <v>89</v>
      </c>
      <c r="C367" s="57">
        <v>43272</v>
      </c>
      <c r="D367" s="56" t="s">
        <v>131</v>
      </c>
      <c r="E367" s="56" t="s">
        <v>129</v>
      </c>
      <c r="F367" s="168" t="s">
        <v>106</v>
      </c>
      <c r="G367" s="168" t="s">
        <v>107</v>
      </c>
      <c r="H367" s="169" t="s">
        <v>129</v>
      </c>
      <c r="I367" s="399"/>
      <c r="J367" s="57">
        <v>43313</v>
      </c>
      <c r="K367" s="61"/>
      <c r="L367" s="61"/>
      <c r="M367" s="60" t="s">
        <v>145</v>
      </c>
      <c r="N367" s="56" t="s">
        <v>21476</v>
      </c>
      <c r="O367" s="56" t="s">
        <v>436</v>
      </c>
      <c r="P367" s="56" t="s">
        <v>21477</v>
      </c>
      <c r="Q367" s="56" t="s">
        <v>17</v>
      </c>
      <c r="R367" s="56"/>
      <c r="S367" s="56" t="s">
        <v>108</v>
      </c>
      <c r="T367" s="56" t="s">
        <v>108</v>
      </c>
      <c r="U367" s="56"/>
      <c r="V367" s="56"/>
      <c r="W367" s="56" t="s">
        <v>108</v>
      </c>
      <c r="X367" s="56" t="s">
        <v>108</v>
      </c>
      <c r="Y367" s="56" t="s">
        <v>108</v>
      </c>
      <c r="Z367" s="56" t="s">
        <v>18</v>
      </c>
      <c r="AA367" s="57">
        <v>43277</v>
      </c>
      <c r="AB367" s="75"/>
      <c r="AC367" s="64" t="s">
        <v>21478</v>
      </c>
      <c r="AD367" s="56" t="s">
        <v>79</v>
      </c>
      <c r="AE367" s="61"/>
      <c r="AF367" s="61"/>
      <c r="AG367" s="61"/>
      <c r="AH367" s="67" t="str">
        <v>Jun</v>
      </c>
      <c r="AI367" s="68" t="str">
        <v>Jun</v>
      </c>
      <c r="AJ367" s="69">
        <f t="shared" si="0"/>
        <v>5</v>
      </c>
      <c r="AK367" s="70">
        <f t="shared" si="1"/>
        <v>43302</v>
      </c>
      <c r="AL367" s="71">
        <f t="shared" ca="1" si="2"/>
        <v>-657</v>
      </c>
      <c r="AM367" s="71" t="str">
        <v>2018</v>
      </c>
      <c r="AN367" s="70">
        <f t="shared" si="3"/>
        <v>43282</v>
      </c>
      <c r="AO367" s="70" t="s">
        <v>123</v>
      </c>
    </row>
    <row r="368" spans="1:41" ht="14.4">
      <c r="A368" s="179" t="s">
        <v>21479</v>
      </c>
      <c r="B368" s="56" t="s">
        <v>89</v>
      </c>
      <c r="C368" s="57">
        <v>43311</v>
      </c>
      <c r="D368" s="56" t="s">
        <v>1027</v>
      </c>
      <c r="E368" s="56" t="s">
        <v>140</v>
      </c>
      <c r="F368" s="168" t="s">
        <v>106</v>
      </c>
      <c r="G368" s="168" t="s">
        <v>107</v>
      </c>
      <c r="H368" s="169" t="s">
        <v>140</v>
      </c>
      <c r="I368" s="399"/>
      <c r="J368" s="57">
        <v>43342</v>
      </c>
      <c r="K368" s="56" t="s">
        <v>18</v>
      </c>
      <c r="L368" s="56" t="s">
        <v>18</v>
      </c>
      <c r="M368" s="60" t="s">
        <v>642</v>
      </c>
      <c r="N368" s="56" t="s">
        <v>21480</v>
      </c>
      <c r="O368" s="56" t="s">
        <v>236</v>
      </c>
      <c r="P368" s="56" t="s">
        <v>21481</v>
      </c>
      <c r="Q368" s="56" t="s">
        <v>17</v>
      </c>
      <c r="R368" s="56"/>
      <c r="S368" s="56" t="s">
        <v>108</v>
      </c>
      <c r="T368" s="56" t="s">
        <v>108</v>
      </c>
      <c r="U368" s="56"/>
      <c r="V368" s="56"/>
      <c r="W368" s="56" t="s">
        <v>108</v>
      </c>
      <c r="X368" s="56"/>
      <c r="Y368" s="56" t="s">
        <v>108</v>
      </c>
      <c r="Z368" s="56" t="s">
        <v>18</v>
      </c>
      <c r="AA368" s="57">
        <v>43311</v>
      </c>
      <c r="AB368" s="63">
        <v>6</v>
      </c>
      <c r="AC368" s="64" t="s">
        <v>21482</v>
      </c>
      <c r="AD368" s="56" t="s">
        <v>79</v>
      </c>
      <c r="AE368" s="56"/>
      <c r="AF368" s="61"/>
      <c r="AG368" s="61"/>
      <c r="AH368" s="67" t="str">
        <v>Jul</v>
      </c>
      <c r="AI368" s="68" t="str">
        <v>Jul</v>
      </c>
      <c r="AJ368" s="69">
        <f t="shared" si="0"/>
        <v>0</v>
      </c>
      <c r="AK368" s="70">
        <f t="shared" si="1"/>
        <v>43341</v>
      </c>
      <c r="AL368" s="71">
        <f t="shared" ca="1" si="2"/>
        <v>-618</v>
      </c>
      <c r="AM368" s="71" t="str">
        <v>2018</v>
      </c>
      <c r="AN368" s="70">
        <f t="shared" si="3"/>
        <v>43321</v>
      </c>
      <c r="AO368" s="70" t="s">
        <v>123</v>
      </c>
    </row>
    <row r="369" spans="1:41" ht="14.4">
      <c r="A369" s="179" t="s">
        <v>21483</v>
      </c>
      <c r="B369" s="56" t="s">
        <v>89</v>
      </c>
      <c r="C369" s="57">
        <v>43272</v>
      </c>
      <c r="D369" s="56" t="s">
        <v>1027</v>
      </c>
      <c r="E369" s="56" t="s">
        <v>12</v>
      </c>
      <c r="F369" s="168" t="s">
        <v>106</v>
      </c>
      <c r="G369" s="168" t="s">
        <v>107</v>
      </c>
      <c r="H369" s="169" t="s">
        <v>30</v>
      </c>
      <c r="I369" s="404"/>
      <c r="J369" s="59"/>
      <c r="K369" s="61"/>
      <c r="L369" s="61"/>
      <c r="M369" s="60" t="s">
        <v>642</v>
      </c>
      <c r="N369" s="56" t="s">
        <v>21480</v>
      </c>
      <c r="O369" s="56" t="s">
        <v>249</v>
      </c>
      <c r="P369" s="56" t="s">
        <v>21481</v>
      </c>
      <c r="Q369" s="56" t="s">
        <v>17</v>
      </c>
      <c r="R369" s="66"/>
      <c r="S369" s="61"/>
      <c r="T369" s="61"/>
      <c r="U369" s="402"/>
      <c r="V369" s="66"/>
      <c r="W369" s="66"/>
      <c r="X369" s="402"/>
      <c r="Y369" s="61"/>
      <c r="Z369" s="56" t="s">
        <v>18</v>
      </c>
      <c r="AA369" s="57">
        <v>43320</v>
      </c>
      <c r="AB369" s="75"/>
      <c r="AC369" s="64" t="s">
        <v>21484</v>
      </c>
      <c r="AD369" s="56" t="s">
        <v>79</v>
      </c>
      <c r="AE369" s="61"/>
      <c r="AF369" s="61"/>
      <c r="AG369" s="61"/>
      <c r="AH369" s="67" t="str">
        <v>Jun</v>
      </c>
      <c r="AI369" s="68" t="str">
        <v>Aug</v>
      </c>
      <c r="AJ369" s="69">
        <f t="shared" si="0"/>
        <v>48</v>
      </c>
      <c r="AK369" s="70">
        <f t="shared" si="1"/>
        <v>43302</v>
      </c>
      <c r="AL369" s="71">
        <f t="shared" ca="1" si="2"/>
        <v>-657</v>
      </c>
      <c r="AM369" s="71" t="str">
        <v>2018</v>
      </c>
      <c r="AN369" s="70">
        <f t="shared" si="3"/>
        <v>43282</v>
      </c>
      <c r="AO369" s="70" t="s">
        <v>123</v>
      </c>
    </row>
    <row r="370" spans="1:41" ht="14.4">
      <c r="A370" s="179" t="s">
        <v>21485</v>
      </c>
      <c r="B370" s="56" t="s">
        <v>89</v>
      </c>
      <c r="C370" s="57">
        <v>43265</v>
      </c>
      <c r="D370" s="56" t="s">
        <v>90</v>
      </c>
      <c r="E370" s="56" t="s">
        <v>12</v>
      </c>
      <c r="F370" s="168" t="s">
        <v>106</v>
      </c>
      <c r="G370" s="168" t="s">
        <v>107</v>
      </c>
      <c r="H370" s="169" t="s">
        <v>12</v>
      </c>
      <c r="I370" s="404"/>
      <c r="J370" s="59"/>
      <c r="K370" s="61"/>
      <c r="L370" s="61"/>
      <c r="M370" s="60" t="s">
        <v>31</v>
      </c>
      <c r="N370" s="56" t="s">
        <v>21486</v>
      </c>
      <c r="O370" s="56" t="s">
        <v>27</v>
      </c>
      <c r="P370" s="56" t="s">
        <v>21487</v>
      </c>
      <c r="Q370" s="56" t="s">
        <v>17</v>
      </c>
      <c r="R370" s="66"/>
      <c r="S370" s="61"/>
      <c r="T370" s="61"/>
      <c r="U370" s="402"/>
      <c r="V370" s="66"/>
      <c r="W370" s="66"/>
      <c r="X370" s="402"/>
      <c r="Y370" s="61"/>
      <c r="Z370" s="56" t="s">
        <v>18</v>
      </c>
      <c r="AA370" s="57">
        <v>43266</v>
      </c>
      <c r="AB370" s="75"/>
      <c r="AC370" s="95"/>
      <c r="AD370" s="56" t="s">
        <v>79</v>
      </c>
      <c r="AE370" s="56"/>
      <c r="AF370" s="61"/>
      <c r="AG370" s="61"/>
      <c r="AH370" s="67" t="str">
        <v>Jun</v>
      </c>
      <c r="AI370" s="68" t="str">
        <v>Jun</v>
      </c>
      <c r="AJ370" s="69">
        <f t="shared" si="0"/>
        <v>1</v>
      </c>
      <c r="AK370" s="70">
        <f t="shared" si="1"/>
        <v>43295</v>
      </c>
      <c r="AL370" s="71">
        <f t="shared" ca="1" si="2"/>
        <v>-664</v>
      </c>
      <c r="AM370" s="71" t="str">
        <v>2018</v>
      </c>
      <c r="AN370" s="70">
        <f t="shared" si="3"/>
        <v>43275</v>
      </c>
      <c r="AO370" s="70" t="s">
        <v>123</v>
      </c>
    </row>
    <row r="371" spans="1:41" ht="14.4">
      <c r="A371" s="179" t="s">
        <v>21488</v>
      </c>
      <c r="B371" s="56" t="s">
        <v>89</v>
      </c>
      <c r="C371" s="57">
        <v>43307</v>
      </c>
      <c r="D371" s="56" t="s">
        <v>131</v>
      </c>
      <c r="E371" s="56" t="s">
        <v>12</v>
      </c>
      <c r="F371" s="168" t="s">
        <v>106</v>
      </c>
      <c r="G371" s="168" t="s">
        <v>107</v>
      </c>
      <c r="H371" s="169" t="s">
        <v>30</v>
      </c>
      <c r="I371" s="404"/>
      <c r="J371" s="59"/>
      <c r="K371" s="61"/>
      <c r="L371" s="61"/>
      <c r="M371" s="60" t="s">
        <v>21489</v>
      </c>
      <c r="N371" s="56" t="s">
        <v>21490</v>
      </c>
      <c r="O371" s="56" t="s">
        <v>22</v>
      </c>
      <c r="P371" s="56" t="s">
        <v>21491</v>
      </c>
      <c r="Q371" s="56" t="s">
        <v>28</v>
      </c>
      <c r="R371" s="66"/>
      <c r="S371" s="61"/>
      <c r="T371" s="61"/>
      <c r="U371" s="402"/>
      <c r="V371" s="66"/>
      <c r="W371" s="66"/>
      <c r="X371" s="402"/>
      <c r="Y371" s="61"/>
      <c r="Z371" s="56" t="s">
        <v>18</v>
      </c>
      <c r="AA371" s="57">
        <v>43320</v>
      </c>
      <c r="AB371" s="75"/>
      <c r="AC371" s="64" t="s">
        <v>21484</v>
      </c>
      <c r="AD371" s="56" t="s">
        <v>79</v>
      </c>
      <c r="AE371" s="61"/>
      <c r="AF371" s="61"/>
      <c r="AG371" s="61"/>
      <c r="AH371" s="67" t="str">
        <v>Jul</v>
      </c>
      <c r="AI371" s="68" t="str">
        <v>Aug</v>
      </c>
      <c r="AJ371" s="69">
        <f t="shared" si="0"/>
        <v>13</v>
      </c>
      <c r="AK371" s="70">
        <f t="shared" si="1"/>
        <v>43337</v>
      </c>
      <c r="AL371" s="71">
        <f t="shared" ca="1" si="2"/>
        <v>-622</v>
      </c>
      <c r="AM371" s="71" t="str">
        <v>2018</v>
      </c>
      <c r="AN371" s="70">
        <f t="shared" si="3"/>
        <v>43317</v>
      </c>
      <c r="AO371" s="70" t="s">
        <v>123</v>
      </c>
    </row>
    <row r="372" spans="1:41" ht="26.5">
      <c r="A372" s="179" t="s">
        <v>21492</v>
      </c>
      <c r="B372" s="56" t="s">
        <v>89</v>
      </c>
      <c r="C372" s="57">
        <v>43397</v>
      </c>
      <c r="D372" s="56" t="s">
        <v>90</v>
      </c>
      <c r="E372" s="56" t="s">
        <v>140</v>
      </c>
      <c r="F372" s="168" t="s">
        <v>106</v>
      </c>
      <c r="G372" s="168" t="s">
        <v>107</v>
      </c>
      <c r="H372" s="169" t="s">
        <v>140</v>
      </c>
      <c r="I372" s="399"/>
      <c r="J372" s="57">
        <v>43428</v>
      </c>
      <c r="K372" s="56" t="s">
        <v>18</v>
      </c>
      <c r="L372" s="56" t="s">
        <v>14</v>
      </c>
      <c r="M372" s="60" t="s">
        <v>21494</v>
      </c>
      <c r="N372" s="56" t="s">
        <v>21495</v>
      </c>
      <c r="O372" s="61"/>
      <c r="P372" s="56" t="s">
        <v>108</v>
      </c>
      <c r="Q372" s="56" t="s">
        <v>17</v>
      </c>
      <c r="R372" s="56"/>
      <c r="S372" s="56" t="s">
        <v>108</v>
      </c>
      <c r="T372" s="56" t="s">
        <v>108</v>
      </c>
      <c r="U372" s="56"/>
      <c r="V372" s="56"/>
      <c r="W372" s="56" t="s">
        <v>108</v>
      </c>
      <c r="X372" s="56"/>
      <c r="Y372" s="56" t="s">
        <v>108</v>
      </c>
      <c r="Z372" s="56" t="s">
        <v>14</v>
      </c>
      <c r="AA372" s="57">
        <v>43402</v>
      </c>
      <c r="AB372" s="63">
        <v>6</v>
      </c>
      <c r="AC372" s="60" t="s">
        <v>21496</v>
      </c>
      <c r="AD372" s="56" t="s">
        <v>224</v>
      </c>
      <c r="AE372" s="56"/>
      <c r="AF372" s="61"/>
      <c r="AG372" s="61"/>
      <c r="AH372" s="67" t="str">
        <v>Oct</v>
      </c>
      <c r="AI372" s="68" t="str">
        <v>Oct</v>
      </c>
      <c r="AJ372" s="69">
        <f t="shared" si="0"/>
        <v>5</v>
      </c>
      <c r="AK372" s="70">
        <f t="shared" si="1"/>
        <v>43427</v>
      </c>
      <c r="AL372" s="71">
        <f t="shared" ca="1" si="2"/>
        <v>-532</v>
      </c>
      <c r="AM372" s="71" t="str">
        <v>2018</v>
      </c>
      <c r="AN372" s="70">
        <f t="shared" si="3"/>
        <v>43407</v>
      </c>
      <c r="AO372" s="70" t="s">
        <v>123</v>
      </c>
    </row>
    <row r="373" spans="1:41" ht="14.4">
      <c r="A373" s="179" t="s">
        <v>21497</v>
      </c>
      <c r="B373" s="56" t="s">
        <v>89</v>
      </c>
      <c r="C373" s="57">
        <v>43272</v>
      </c>
      <c r="D373" s="56" t="s">
        <v>131</v>
      </c>
      <c r="E373" s="56" t="s">
        <v>129</v>
      </c>
      <c r="F373" s="168" t="s">
        <v>106</v>
      </c>
      <c r="G373" s="168" t="s">
        <v>107</v>
      </c>
      <c r="H373" s="169" t="s">
        <v>129</v>
      </c>
      <c r="I373" s="399"/>
      <c r="J373" s="57">
        <v>43314</v>
      </c>
      <c r="K373" s="61"/>
      <c r="L373" s="61"/>
      <c r="M373" s="60" t="s">
        <v>642</v>
      </c>
      <c r="N373" s="56" t="s">
        <v>21498</v>
      </c>
      <c r="O373" s="56" t="s">
        <v>436</v>
      </c>
      <c r="P373" s="56" t="s">
        <v>21499</v>
      </c>
      <c r="Q373" s="56" t="s">
        <v>17</v>
      </c>
      <c r="R373" s="56"/>
      <c r="S373" s="56" t="s">
        <v>108</v>
      </c>
      <c r="T373" s="56" t="s">
        <v>108</v>
      </c>
      <c r="U373" s="56"/>
      <c r="V373" s="56"/>
      <c r="W373" s="56" t="s">
        <v>108</v>
      </c>
      <c r="X373" s="56" t="s">
        <v>108</v>
      </c>
      <c r="Y373" s="56" t="s">
        <v>108</v>
      </c>
      <c r="Z373" s="56" t="s">
        <v>18</v>
      </c>
      <c r="AA373" s="57">
        <v>43279</v>
      </c>
      <c r="AB373" s="75"/>
      <c r="AC373" s="64" t="s">
        <v>21500</v>
      </c>
      <c r="AD373" s="56" t="s">
        <v>79</v>
      </c>
      <c r="AE373" s="61"/>
      <c r="AF373" s="61"/>
      <c r="AG373" s="61"/>
      <c r="AH373" s="67" t="str">
        <v>Jun</v>
      </c>
      <c r="AI373" s="68" t="str">
        <v>Jun</v>
      </c>
      <c r="AJ373" s="69">
        <f t="shared" si="0"/>
        <v>7</v>
      </c>
      <c r="AK373" s="70">
        <f t="shared" si="1"/>
        <v>43302</v>
      </c>
      <c r="AL373" s="71">
        <f t="shared" ca="1" si="2"/>
        <v>-657</v>
      </c>
      <c r="AM373" s="71" t="str">
        <v>2018</v>
      </c>
      <c r="AN373" s="70">
        <f t="shared" si="3"/>
        <v>43282</v>
      </c>
      <c r="AO373" s="70" t="s">
        <v>123</v>
      </c>
    </row>
    <row r="374" spans="1:41" ht="14.4">
      <c r="A374" s="179" t="s">
        <v>21501</v>
      </c>
      <c r="B374" s="56" t="s">
        <v>89</v>
      </c>
      <c r="C374" s="57">
        <v>43257</v>
      </c>
      <c r="D374" s="56" t="s">
        <v>131</v>
      </c>
      <c r="E374" s="56" t="s">
        <v>112</v>
      </c>
      <c r="F374" s="168" t="s">
        <v>106</v>
      </c>
      <c r="G374" s="168" t="s">
        <v>113</v>
      </c>
      <c r="H374" s="169" t="s">
        <v>112</v>
      </c>
      <c r="I374" s="399"/>
      <c r="J374" s="57">
        <v>43287</v>
      </c>
      <c r="K374" s="56" t="s">
        <v>18</v>
      </c>
      <c r="L374" s="56" t="s">
        <v>18</v>
      </c>
      <c r="M374" s="60" t="s">
        <v>21502</v>
      </c>
      <c r="N374" s="56" t="s">
        <v>21503</v>
      </c>
      <c r="O374" s="56" t="s">
        <v>271</v>
      </c>
      <c r="P374" s="56" t="s">
        <v>21504</v>
      </c>
      <c r="Q374" s="56" t="s">
        <v>116</v>
      </c>
      <c r="R374" s="353"/>
      <c r="S374" s="56" t="s">
        <v>108</v>
      </c>
      <c r="T374" s="56" t="s">
        <v>108</v>
      </c>
      <c r="U374" s="400">
        <v>43258</v>
      </c>
      <c r="V374" s="66"/>
      <c r="W374" s="66"/>
      <c r="X374" s="402"/>
      <c r="Y374" s="56" t="s">
        <v>108</v>
      </c>
      <c r="Z374" s="56" t="s">
        <v>14</v>
      </c>
      <c r="AA374" s="57">
        <v>43258</v>
      </c>
      <c r="AB374" s="75"/>
      <c r="AC374" s="95"/>
      <c r="AD374" s="56" t="s">
        <v>705</v>
      </c>
      <c r="AE374" s="61"/>
      <c r="AF374" s="61"/>
      <c r="AG374" s="61"/>
      <c r="AH374" s="67" t="str">
        <v>Jun</v>
      </c>
      <c r="AI374" s="68" t="str">
        <v>Jun</v>
      </c>
      <c r="AJ374" s="69">
        <f t="shared" si="0"/>
        <v>1</v>
      </c>
      <c r="AK374" s="70">
        <f t="shared" si="1"/>
        <v>43287</v>
      </c>
      <c r="AL374" s="71">
        <f t="shared" ca="1" si="2"/>
        <v>-672</v>
      </c>
      <c r="AM374" s="71" t="str">
        <v>2018</v>
      </c>
      <c r="AN374" s="70">
        <f t="shared" si="3"/>
        <v>43267</v>
      </c>
      <c r="AO374" s="70" t="s">
        <v>123</v>
      </c>
    </row>
    <row r="375" spans="1:41" ht="14.4">
      <c r="A375" s="179" t="s">
        <v>21505</v>
      </c>
      <c r="B375" s="56" t="s">
        <v>89</v>
      </c>
      <c r="C375" s="57">
        <v>43255</v>
      </c>
      <c r="D375" s="56" t="s">
        <v>1027</v>
      </c>
      <c r="E375" s="56" t="s">
        <v>112</v>
      </c>
      <c r="F375" s="168" t="s">
        <v>106</v>
      </c>
      <c r="G375" s="168" t="s">
        <v>113</v>
      </c>
      <c r="H375" s="169" t="s">
        <v>112</v>
      </c>
      <c r="I375" s="399"/>
      <c r="J375" s="57">
        <v>43285</v>
      </c>
      <c r="K375" s="56" t="s">
        <v>18</v>
      </c>
      <c r="L375" s="56" t="s">
        <v>14</v>
      </c>
      <c r="M375" s="60" t="s">
        <v>21506</v>
      </c>
      <c r="N375" s="56" t="s">
        <v>21507</v>
      </c>
      <c r="O375" s="61"/>
      <c r="P375" s="56" t="s">
        <v>21508</v>
      </c>
      <c r="Q375" s="56" t="s">
        <v>116</v>
      </c>
      <c r="R375" s="353">
        <v>43258</v>
      </c>
      <c r="S375" s="61"/>
      <c r="T375" s="61"/>
      <c r="U375" s="402"/>
      <c r="V375" s="66"/>
      <c r="W375" s="66"/>
      <c r="X375" s="402"/>
      <c r="Y375" s="61"/>
      <c r="Z375" s="56" t="s">
        <v>14</v>
      </c>
      <c r="AA375" s="57">
        <v>43258</v>
      </c>
      <c r="AB375" s="75"/>
      <c r="AC375" s="64" t="s">
        <v>257</v>
      </c>
      <c r="AD375" s="56" t="s">
        <v>118</v>
      </c>
      <c r="AE375" s="61"/>
      <c r="AF375" s="61"/>
      <c r="AG375" s="61"/>
      <c r="AH375" s="67" t="str">
        <v>Jun</v>
      </c>
      <c r="AI375" s="68" t="str">
        <v>Jun</v>
      </c>
      <c r="AJ375" s="69">
        <f t="shared" si="0"/>
        <v>3</v>
      </c>
      <c r="AK375" s="70">
        <f t="shared" si="1"/>
        <v>43285</v>
      </c>
      <c r="AL375" s="71">
        <f t="shared" ca="1" si="2"/>
        <v>-674</v>
      </c>
      <c r="AM375" s="71" t="str">
        <v>2018</v>
      </c>
      <c r="AN375" s="70">
        <f t="shared" si="3"/>
        <v>43265</v>
      </c>
      <c r="AO375" s="70" t="s">
        <v>121</v>
      </c>
    </row>
    <row r="376" spans="1:41" ht="14.4">
      <c r="A376" s="179" t="s">
        <v>21509</v>
      </c>
      <c r="B376" s="56" t="s">
        <v>89</v>
      </c>
      <c r="C376" s="57">
        <v>43377</v>
      </c>
      <c r="D376" s="56" t="s">
        <v>1027</v>
      </c>
      <c r="E376" s="56" t="s">
        <v>140</v>
      </c>
      <c r="F376" s="168" t="s">
        <v>106</v>
      </c>
      <c r="G376" s="168" t="s">
        <v>107</v>
      </c>
      <c r="H376" s="169" t="s">
        <v>140</v>
      </c>
      <c r="I376" s="399"/>
      <c r="J376" s="57">
        <v>43408</v>
      </c>
      <c r="K376" s="56" t="s">
        <v>18</v>
      </c>
      <c r="L376" s="56" t="s">
        <v>18</v>
      </c>
      <c r="M376" s="60" t="s">
        <v>642</v>
      </c>
      <c r="N376" s="56" t="s">
        <v>21511</v>
      </c>
      <c r="O376" s="56" t="s">
        <v>27</v>
      </c>
      <c r="P376" s="56" t="s">
        <v>21512</v>
      </c>
      <c r="Q376" s="56" t="s">
        <v>21</v>
      </c>
      <c r="R376" s="56"/>
      <c r="S376" s="56" t="s">
        <v>108</v>
      </c>
      <c r="T376" s="56" t="s">
        <v>108</v>
      </c>
      <c r="U376" s="56"/>
      <c r="V376" s="56"/>
      <c r="W376" s="56" t="s">
        <v>108</v>
      </c>
      <c r="X376" s="56"/>
      <c r="Y376" s="56" t="s">
        <v>108</v>
      </c>
      <c r="Z376" s="56" t="s">
        <v>18</v>
      </c>
      <c r="AA376" s="57">
        <v>43377</v>
      </c>
      <c r="AB376" s="63">
        <v>6</v>
      </c>
      <c r="AC376" s="64" t="s">
        <v>21513</v>
      </c>
      <c r="AD376" s="56" t="s">
        <v>79</v>
      </c>
      <c r="AE376" s="56"/>
      <c r="AF376" s="61"/>
      <c r="AG376" s="61"/>
      <c r="AH376" s="67" t="str">
        <v>Oct</v>
      </c>
      <c r="AI376" s="68" t="str">
        <v>Oct</v>
      </c>
      <c r="AJ376" s="69">
        <f t="shared" si="0"/>
        <v>0</v>
      </c>
      <c r="AK376" s="70">
        <f t="shared" si="1"/>
        <v>43407</v>
      </c>
      <c r="AL376" s="71">
        <f t="shared" ca="1" si="2"/>
        <v>-552</v>
      </c>
      <c r="AM376" s="71" t="str">
        <v>2018</v>
      </c>
      <c r="AN376" s="70">
        <f t="shared" si="3"/>
        <v>43387</v>
      </c>
      <c r="AO376" s="70" t="s">
        <v>123</v>
      </c>
    </row>
    <row r="377" spans="1:41" ht="14.4">
      <c r="A377" s="179" t="s">
        <v>21514</v>
      </c>
      <c r="B377" s="56" t="s">
        <v>89</v>
      </c>
      <c r="C377" s="57">
        <v>43354</v>
      </c>
      <c r="D377" s="56" t="s">
        <v>90</v>
      </c>
      <c r="E377" s="56" t="s">
        <v>196</v>
      </c>
      <c r="F377" s="168" t="s">
        <v>106</v>
      </c>
      <c r="G377" s="168" t="s">
        <v>113</v>
      </c>
      <c r="H377" s="169" t="s">
        <v>196</v>
      </c>
      <c r="I377" s="399"/>
      <c r="J377" s="57">
        <v>43364</v>
      </c>
      <c r="K377" s="56" t="s">
        <v>1946</v>
      </c>
      <c r="L377" s="56" t="s">
        <v>6453</v>
      </c>
      <c r="M377" s="60" t="s">
        <v>21515</v>
      </c>
      <c r="N377" s="56" t="s">
        <v>21516</v>
      </c>
      <c r="O377" s="56" t="s">
        <v>249</v>
      </c>
      <c r="P377" s="56" t="s">
        <v>21517</v>
      </c>
      <c r="Q377" s="56" t="s">
        <v>116</v>
      </c>
      <c r="R377" s="66"/>
      <c r="S377" s="61"/>
      <c r="T377" s="61"/>
      <c r="U377" s="402"/>
      <c r="V377" s="66"/>
      <c r="W377" s="66"/>
      <c r="X377" s="402"/>
      <c r="Y377" s="61"/>
      <c r="Z377" s="56" t="s">
        <v>14</v>
      </c>
      <c r="AA377" s="57">
        <v>43354</v>
      </c>
      <c r="AB377" s="75"/>
      <c r="AC377" s="64" t="s">
        <v>21518</v>
      </c>
      <c r="AD377" s="56" t="s">
        <v>179</v>
      </c>
      <c r="AE377" s="61"/>
      <c r="AF377" s="61"/>
      <c r="AG377" s="61"/>
      <c r="AH377" s="67" t="str">
        <v>Sep</v>
      </c>
      <c r="AI377" s="68" t="str">
        <v>Sep</v>
      </c>
      <c r="AJ377" s="69">
        <f t="shared" si="0"/>
        <v>0</v>
      </c>
      <c r="AK377" s="70">
        <f t="shared" si="1"/>
        <v>43384</v>
      </c>
      <c r="AL377" s="71">
        <f t="shared" ca="1" si="2"/>
        <v>-575</v>
      </c>
      <c r="AM377" s="71" t="str">
        <v>2018</v>
      </c>
      <c r="AN377" s="70">
        <f t="shared" si="3"/>
        <v>43364</v>
      </c>
      <c r="AO377" s="70" t="s">
        <v>123</v>
      </c>
    </row>
    <row r="378" spans="1:41" ht="14.4">
      <c r="A378" s="179" t="s">
        <v>21520</v>
      </c>
      <c r="B378" s="56" t="s">
        <v>89</v>
      </c>
      <c r="C378" s="57">
        <v>43255</v>
      </c>
      <c r="D378" s="56" t="s">
        <v>90</v>
      </c>
      <c r="E378" s="56" t="s">
        <v>327</v>
      </c>
      <c r="F378" s="168" t="s">
        <v>214</v>
      </c>
      <c r="G378" s="168" t="s">
        <v>328</v>
      </c>
      <c r="H378" s="169" t="s">
        <v>327</v>
      </c>
      <c r="I378" s="404"/>
      <c r="J378" s="59"/>
      <c r="K378" s="56" t="s">
        <v>18</v>
      </c>
      <c r="L378" s="56" t="s">
        <v>18</v>
      </c>
      <c r="M378" s="60" t="s">
        <v>21521</v>
      </c>
      <c r="N378" s="56" t="s">
        <v>21522</v>
      </c>
      <c r="O378" s="56" t="s">
        <v>271</v>
      </c>
      <c r="P378" s="61"/>
      <c r="Q378" s="56" t="s">
        <v>96</v>
      </c>
      <c r="R378" s="66"/>
      <c r="S378" s="61"/>
      <c r="T378" s="61"/>
      <c r="U378" s="402"/>
      <c r="V378" s="66"/>
      <c r="W378" s="66"/>
      <c r="X378" s="402"/>
      <c r="Y378" s="61"/>
      <c r="Z378" s="56" t="s">
        <v>18</v>
      </c>
      <c r="AA378" s="57">
        <v>43255</v>
      </c>
      <c r="AB378" s="75"/>
      <c r="AC378" s="64" t="s">
        <v>21523</v>
      </c>
      <c r="AD378" s="56" t="s">
        <v>360</v>
      </c>
      <c r="AE378" s="56"/>
      <c r="AF378" s="61"/>
      <c r="AG378" s="61"/>
      <c r="AH378" s="67" t="str">
        <v>Jun</v>
      </c>
      <c r="AI378" s="68" t="str">
        <v>Jun</v>
      </c>
      <c r="AJ378" s="69">
        <f t="shared" si="0"/>
        <v>0</v>
      </c>
      <c r="AK378" s="70">
        <f t="shared" si="1"/>
        <v>43285</v>
      </c>
      <c r="AL378" s="71">
        <f t="shared" ca="1" si="2"/>
        <v>-674</v>
      </c>
      <c r="AM378" s="71" t="str">
        <v>2018</v>
      </c>
      <c r="AN378" s="70">
        <f t="shared" si="3"/>
        <v>43265</v>
      </c>
      <c r="AO378" s="70" t="s">
        <v>123</v>
      </c>
    </row>
    <row r="379" spans="1:41" ht="14.4">
      <c r="A379" s="179" t="s">
        <v>21524</v>
      </c>
      <c r="B379" s="56" t="s">
        <v>89</v>
      </c>
      <c r="C379" s="57">
        <v>43284</v>
      </c>
      <c r="D379" s="56" t="s">
        <v>90</v>
      </c>
      <c r="E379" s="56" t="s">
        <v>140</v>
      </c>
      <c r="F379" s="168" t="s">
        <v>106</v>
      </c>
      <c r="G379" s="168" t="s">
        <v>107</v>
      </c>
      <c r="H379" s="169" t="s">
        <v>140</v>
      </c>
      <c r="I379" s="399"/>
      <c r="J379" s="57">
        <v>43315</v>
      </c>
      <c r="K379" s="56" t="s">
        <v>18</v>
      </c>
      <c r="L379" s="56" t="s">
        <v>18</v>
      </c>
      <c r="M379" s="60" t="s">
        <v>21525</v>
      </c>
      <c r="N379" s="56" t="s">
        <v>21526</v>
      </c>
      <c r="O379" s="56" t="s">
        <v>22</v>
      </c>
      <c r="P379" s="56" t="s">
        <v>21527</v>
      </c>
      <c r="Q379" s="56" t="s">
        <v>17</v>
      </c>
      <c r="R379" s="56"/>
      <c r="S379" s="56" t="s">
        <v>108</v>
      </c>
      <c r="T379" s="56" t="s">
        <v>108</v>
      </c>
      <c r="U379" s="56"/>
      <c r="V379" s="56"/>
      <c r="W379" s="56" t="s">
        <v>108</v>
      </c>
      <c r="X379" s="56"/>
      <c r="Y379" s="56" t="s">
        <v>108</v>
      </c>
      <c r="Z379" s="56" t="s">
        <v>18</v>
      </c>
      <c r="AA379" s="57">
        <v>43284</v>
      </c>
      <c r="AB379" s="63">
        <v>6</v>
      </c>
      <c r="AC379" s="64" t="s">
        <v>21528</v>
      </c>
      <c r="AD379" s="56" t="s">
        <v>79</v>
      </c>
      <c r="AE379" s="56"/>
      <c r="AF379" s="61"/>
      <c r="AG379" s="61"/>
      <c r="AH379" s="67" t="str">
        <v>Jul</v>
      </c>
      <c r="AI379" s="68" t="str">
        <v>Jul</v>
      </c>
      <c r="AJ379" s="69">
        <f t="shared" si="0"/>
        <v>0</v>
      </c>
      <c r="AK379" s="70">
        <f t="shared" si="1"/>
        <v>43314</v>
      </c>
      <c r="AL379" s="71">
        <f t="shared" ca="1" si="2"/>
        <v>-645</v>
      </c>
      <c r="AM379" s="71" t="str">
        <v>2018</v>
      </c>
      <c r="AN379" s="70">
        <f t="shared" si="3"/>
        <v>43294</v>
      </c>
      <c r="AO379" s="70" t="s">
        <v>123</v>
      </c>
    </row>
    <row r="380" spans="1:41" ht="14.4">
      <c r="A380" s="179" t="s">
        <v>21529</v>
      </c>
      <c r="B380" s="56" t="s">
        <v>89</v>
      </c>
      <c r="C380" s="57">
        <v>43286</v>
      </c>
      <c r="D380" s="56" t="s">
        <v>229</v>
      </c>
      <c r="E380" s="56" t="s">
        <v>140</v>
      </c>
      <c r="F380" s="168" t="s">
        <v>106</v>
      </c>
      <c r="G380" s="168" t="s">
        <v>107</v>
      </c>
      <c r="H380" s="169" t="s">
        <v>140</v>
      </c>
      <c r="I380" s="399"/>
      <c r="J380" s="57">
        <v>43317</v>
      </c>
      <c r="K380" s="56" t="s">
        <v>18</v>
      </c>
      <c r="L380" s="56" t="s">
        <v>14</v>
      </c>
      <c r="M380" s="60" t="s">
        <v>21530</v>
      </c>
      <c r="N380" s="56" t="s">
        <v>21531</v>
      </c>
      <c r="O380" s="56" t="s">
        <v>37</v>
      </c>
      <c r="P380" s="56" t="s">
        <v>21532</v>
      </c>
      <c r="Q380" s="56" t="s">
        <v>17</v>
      </c>
      <c r="R380" s="56"/>
      <c r="S380" s="56" t="s">
        <v>108</v>
      </c>
      <c r="T380" s="56" t="s">
        <v>108</v>
      </c>
      <c r="U380" s="56"/>
      <c r="V380" s="56"/>
      <c r="W380" s="56" t="s">
        <v>108</v>
      </c>
      <c r="X380" s="56"/>
      <c r="Y380" s="56" t="s">
        <v>292</v>
      </c>
      <c r="Z380" s="56" t="s">
        <v>14</v>
      </c>
      <c r="AA380" s="57">
        <v>43306</v>
      </c>
      <c r="AB380" s="75"/>
      <c r="AC380" s="64" t="s">
        <v>21533</v>
      </c>
      <c r="AD380" s="56" t="s">
        <v>294</v>
      </c>
      <c r="AE380" s="56"/>
      <c r="AF380" s="61"/>
      <c r="AG380" s="61"/>
      <c r="AH380" s="67" t="str">
        <v>Jul</v>
      </c>
      <c r="AI380" s="68" t="str">
        <v>Jul</v>
      </c>
      <c r="AJ380" s="69">
        <f t="shared" si="0"/>
        <v>20</v>
      </c>
      <c r="AK380" s="70">
        <f t="shared" si="1"/>
        <v>43316</v>
      </c>
      <c r="AL380" s="71">
        <f t="shared" ca="1" si="2"/>
        <v>-643</v>
      </c>
      <c r="AM380" s="71" t="str">
        <v>2018</v>
      </c>
      <c r="AN380" s="70">
        <f t="shared" si="3"/>
        <v>43296</v>
      </c>
      <c r="AO380" s="70" t="s">
        <v>123</v>
      </c>
    </row>
    <row r="381" spans="1:41" ht="14.4">
      <c r="A381" s="179" t="s">
        <v>21534</v>
      </c>
      <c r="B381" s="56" t="s">
        <v>89</v>
      </c>
      <c r="C381" s="57">
        <v>43209</v>
      </c>
      <c r="D381" s="56" t="s">
        <v>90</v>
      </c>
      <c r="E381" s="56" t="s">
        <v>135</v>
      </c>
      <c r="F381" s="168" t="s">
        <v>214</v>
      </c>
      <c r="G381" s="168" t="s">
        <v>136</v>
      </c>
      <c r="H381" s="169" t="s">
        <v>135</v>
      </c>
      <c r="I381" s="399"/>
      <c r="J381" s="57">
        <v>43222</v>
      </c>
      <c r="K381" s="56" t="s">
        <v>18</v>
      </c>
      <c r="L381" s="56" t="s">
        <v>14</v>
      </c>
      <c r="M381" s="60" t="s">
        <v>21535</v>
      </c>
      <c r="N381" s="56" t="s">
        <v>21536</v>
      </c>
      <c r="O381" s="56" t="s">
        <v>16</v>
      </c>
      <c r="P381" s="56" t="s">
        <v>21537</v>
      </c>
      <c r="Q381" s="56" t="s">
        <v>96</v>
      </c>
      <c r="R381" s="56"/>
      <c r="S381" s="56" t="s">
        <v>108</v>
      </c>
      <c r="T381" s="56" t="s">
        <v>18</v>
      </c>
      <c r="U381" s="56"/>
      <c r="V381" s="56"/>
      <c r="W381" s="56" t="s">
        <v>108</v>
      </c>
      <c r="X381" s="56" t="s">
        <v>108</v>
      </c>
      <c r="Y381" s="56"/>
      <c r="Z381" s="56" t="s">
        <v>18</v>
      </c>
      <c r="AA381" s="57">
        <v>43210</v>
      </c>
      <c r="AB381" s="75"/>
      <c r="AC381" s="64" t="s">
        <v>21538</v>
      </c>
      <c r="AD381" s="56" t="s">
        <v>79</v>
      </c>
      <c r="AE381" s="56"/>
      <c r="AF381" s="61"/>
      <c r="AG381" s="61"/>
      <c r="AH381" s="67" t="str">
        <v>Apr</v>
      </c>
      <c r="AI381" s="68" t="str">
        <v>Apr</v>
      </c>
      <c r="AJ381" s="69">
        <f t="shared" si="0"/>
        <v>1</v>
      </c>
      <c r="AK381" s="70">
        <f t="shared" si="1"/>
        <v>43239</v>
      </c>
      <c r="AL381" s="71">
        <f t="shared" ca="1" si="2"/>
        <v>-720</v>
      </c>
      <c r="AM381" s="71" t="str">
        <v>2018</v>
      </c>
      <c r="AN381" s="70">
        <f t="shared" si="3"/>
        <v>43219</v>
      </c>
      <c r="AO381" s="70" t="s">
        <v>123</v>
      </c>
    </row>
    <row r="382" spans="1:41" ht="14.4">
      <c r="A382" s="179" t="s">
        <v>21539</v>
      </c>
      <c r="B382" s="56" t="s">
        <v>89</v>
      </c>
      <c r="C382" s="57">
        <v>43193</v>
      </c>
      <c r="D382" s="56" t="s">
        <v>1027</v>
      </c>
      <c r="E382" s="56" t="s">
        <v>140</v>
      </c>
      <c r="F382" s="168" t="s">
        <v>106</v>
      </c>
      <c r="G382" s="168" t="s">
        <v>107</v>
      </c>
      <c r="H382" s="169" t="s">
        <v>140</v>
      </c>
      <c r="I382" s="399"/>
      <c r="J382" s="57">
        <v>43223</v>
      </c>
      <c r="K382" s="56" t="s">
        <v>18</v>
      </c>
      <c r="L382" s="56" t="s">
        <v>18</v>
      </c>
      <c r="M382" s="60" t="s">
        <v>3842</v>
      </c>
      <c r="N382" s="56" t="s">
        <v>21540</v>
      </c>
      <c r="O382" s="56" t="s">
        <v>29</v>
      </c>
      <c r="P382" s="56" t="s">
        <v>21541</v>
      </c>
      <c r="Q382" s="56" t="s">
        <v>17</v>
      </c>
      <c r="R382" s="56"/>
      <c r="S382" s="56" t="s">
        <v>108</v>
      </c>
      <c r="T382" s="56" t="s">
        <v>108</v>
      </c>
      <c r="U382" s="56"/>
      <c r="V382" s="56"/>
      <c r="W382" s="56" t="s">
        <v>108</v>
      </c>
      <c r="X382" s="56"/>
      <c r="Y382" s="56" t="s">
        <v>108</v>
      </c>
      <c r="Z382" s="56" t="s">
        <v>18</v>
      </c>
      <c r="AA382" s="57">
        <v>43229</v>
      </c>
      <c r="AB382" s="63">
        <v>6</v>
      </c>
      <c r="AC382" s="64" t="s">
        <v>21544</v>
      </c>
      <c r="AD382" s="56" t="s">
        <v>360</v>
      </c>
      <c r="AE382" s="56"/>
      <c r="AF382" s="61"/>
      <c r="AG382" s="61"/>
      <c r="AH382" s="67" t="str">
        <v>Apr</v>
      </c>
      <c r="AI382" s="68" t="str">
        <v>May</v>
      </c>
      <c r="AJ382" s="69">
        <f t="shared" si="0"/>
        <v>36</v>
      </c>
      <c r="AK382" s="70">
        <f t="shared" si="1"/>
        <v>43223</v>
      </c>
      <c r="AL382" s="71">
        <f t="shared" ca="1" si="2"/>
        <v>-736</v>
      </c>
      <c r="AM382" s="71" t="str">
        <v>2018</v>
      </c>
      <c r="AN382" s="70">
        <f t="shared" si="3"/>
        <v>43203</v>
      </c>
      <c r="AO382" s="70" t="s">
        <v>123</v>
      </c>
    </row>
    <row r="383" spans="1:41" ht="14.4">
      <c r="A383" s="179" t="s">
        <v>21545</v>
      </c>
      <c r="B383" s="56" t="s">
        <v>89</v>
      </c>
      <c r="C383" s="57">
        <v>43265</v>
      </c>
      <c r="D383" s="56" t="s">
        <v>1027</v>
      </c>
      <c r="E383" s="56" t="s">
        <v>12</v>
      </c>
      <c r="F383" s="168" t="s">
        <v>106</v>
      </c>
      <c r="G383" s="168" t="s">
        <v>107</v>
      </c>
      <c r="H383" s="169" t="s">
        <v>12</v>
      </c>
      <c r="I383" s="404"/>
      <c r="J383" s="59"/>
      <c r="K383" s="61"/>
      <c r="L383" s="61"/>
      <c r="M383" s="60" t="s">
        <v>2963</v>
      </c>
      <c r="N383" s="56" t="s">
        <v>21540</v>
      </c>
      <c r="O383" s="56" t="s">
        <v>29</v>
      </c>
      <c r="P383" s="56" t="s">
        <v>21541</v>
      </c>
      <c r="Q383" s="56" t="s">
        <v>17</v>
      </c>
      <c r="R383" s="66"/>
      <c r="S383" s="61"/>
      <c r="T383" s="61"/>
      <c r="U383" s="402"/>
      <c r="V383" s="66"/>
      <c r="W383" s="66"/>
      <c r="X383" s="402"/>
      <c r="Y383" s="61"/>
      <c r="Z383" s="56" t="s">
        <v>18</v>
      </c>
      <c r="AA383" s="57">
        <v>43290</v>
      </c>
      <c r="AB383" s="75"/>
      <c r="AC383" s="95"/>
      <c r="AD383" s="56" t="s">
        <v>79</v>
      </c>
      <c r="AE383" s="56"/>
      <c r="AF383" s="61"/>
      <c r="AG383" s="61"/>
      <c r="AH383" s="67" t="str">
        <v>Jun</v>
      </c>
      <c r="AI383" s="68" t="str">
        <v>Jul</v>
      </c>
      <c r="AJ383" s="69">
        <f t="shared" si="0"/>
        <v>25</v>
      </c>
      <c r="AK383" s="70">
        <f t="shared" si="1"/>
        <v>43295</v>
      </c>
      <c r="AL383" s="71">
        <f t="shared" ca="1" si="2"/>
        <v>-664</v>
      </c>
      <c r="AM383" s="71" t="str">
        <v>2018</v>
      </c>
      <c r="AN383" s="70">
        <f t="shared" si="3"/>
        <v>43275</v>
      </c>
      <c r="AO383" s="70" t="s">
        <v>123</v>
      </c>
    </row>
    <row r="384" spans="1:41" ht="14.4">
      <c r="A384" s="179" t="s">
        <v>21547</v>
      </c>
      <c r="B384" s="56" t="s">
        <v>89</v>
      </c>
      <c r="C384" s="57">
        <v>43334</v>
      </c>
      <c r="D384" s="56" t="s">
        <v>1027</v>
      </c>
      <c r="E384" s="56" t="s">
        <v>140</v>
      </c>
      <c r="F384" s="168" t="s">
        <v>106</v>
      </c>
      <c r="G384" s="168" t="s">
        <v>107</v>
      </c>
      <c r="H384" s="169" t="s">
        <v>140</v>
      </c>
      <c r="I384" s="399"/>
      <c r="J384" s="57">
        <v>43365</v>
      </c>
      <c r="K384" s="56" t="s">
        <v>18</v>
      </c>
      <c r="L384" s="56" t="s">
        <v>18</v>
      </c>
      <c r="M384" s="60" t="s">
        <v>21548</v>
      </c>
      <c r="N384" s="56" t="s">
        <v>21540</v>
      </c>
      <c r="O384" s="56" t="s">
        <v>29</v>
      </c>
      <c r="P384" s="56" t="s">
        <v>21541</v>
      </c>
      <c r="Q384" s="56" t="s">
        <v>17</v>
      </c>
      <c r="R384" s="56"/>
      <c r="S384" s="56" t="s">
        <v>108</v>
      </c>
      <c r="T384" s="56" t="s">
        <v>108</v>
      </c>
      <c r="U384" s="56"/>
      <c r="V384" s="56"/>
      <c r="W384" s="56" t="s">
        <v>108</v>
      </c>
      <c r="X384" s="56"/>
      <c r="Y384" s="56" t="s">
        <v>108</v>
      </c>
      <c r="Z384" s="56" t="s">
        <v>18</v>
      </c>
      <c r="AA384" s="57">
        <v>43334</v>
      </c>
      <c r="AB384" s="63">
        <v>6</v>
      </c>
      <c r="AC384" s="64" t="s">
        <v>21549</v>
      </c>
      <c r="AD384" s="56" t="s">
        <v>79</v>
      </c>
      <c r="AE384" s="56"/>
      <c r="AF384" s="61"/>
      <c r="AG384" s="61"/>
      <c r="AH384" s="67" t="str">
        <v>Aug</v>
      </c>
      <c r="AI384" s="68" t="str">
        <v>Aug</v>
      </c>
      <c r="AJ384" s="69">
        <f t="shared" si="0"/>
        <v>0</v>
      </c>
      <c r="AK384" s="70">
        <f t="shared" si="1"/>
        <v>43364</v>
      </c>
      <c r="AL384" s="71">
        <f t="shared" ca="1" si="2"/>
        <v>-595</v>
      </c>
      <c r="AM384" s="71" t="str">
        <v>2018</v>
      </c>
      <c r="AN384" s="70">
        <f t="shared" si="3"/>
        <v>43344</v>
      </c>
      <c r="AO384" s="70" t="s">
        <v>123</v>
      </c>
    </row>
    <row r="385" spans="1:41" ht="14.4">
      <c r="A385" s="179" t="s">
        <v>21550</v>
      </c>
      <c r="B385" s="56" t="s">
        <v>89</v>
      </c>
      <c r="C385" s="57">
        <v>43417</v>
      </c>
      <c r="D385" s="56" t="s">
        <v>131</v>
      </c>
      <c r="E385" s="56" t="s">
        <v>140</v>
      </c>
      <c r="F385" s="168" t="s">
        <v>106</v>
      </c>
      <c r="G385" s="168" t="s">
        <v>107</v>
      </c>
      <c r="H385" s="169" t="s">
        <v>140</v>
      </c>
      <c r="I385" s="399"/>
      <c r="J385" s="57">
        <v>43447</v>
      </c>
      <c r="K385" s="56" t="s">
        <v>18</v>
      </c>
      <c r="L385" s="56" t="s">
        <v>18</v>
      </c>
      <c r="M385" s="60" t="s">
        <v>145</v>
      </c>
      <c r="N385" s="56" t="s">
        <v>21551</v>
      </c>
      <c r="O385" s="56" t="s">
        <v>436</v>
      </c>
      <c r="P385" s="56" t="s">
        <v>21552</v>
      </c>
      <c r="Q385" s="56" t="s">
        <v>154</v>
      </c>
      <c r="R385" s="56"/>
      <c r="S385" s="56" t="s">
        <v>108</v>
      </c>
      <c r="T385" s="56" t="s">
        <v>108</v>
      </c>
      <c r="U385" s="56"/>
      <c r="V385" s="56"/>
      <c r="W385" s="56" t="s">
        <v>108</v>
      </c>
      <c r="X385" s="56"/>
      <c r="Y385" s="56" t="s">
        <v>108</v>
      </c>
      <c r="Z385" s="56" t="s">
        <v>18</v>
      </c>
      <c r="AA385" s="57">
        <v>43417</v>
      </c>
      <c r="AB385" s="63">
        <v>6</v>
      </c>
      <c r="AC385" s="64" t="s">
        <v>21553</v>
      </c>
      <c r="AD385" s="56" t="s">
        <v>79</v>
      </c>
      <c r="AE385" s="56"/>
      <c r="AF385" s="61"/>
      <c r="AG385" s="61"/>
      <c r="AH385" s="67" t="str">
        <v>Nov</v>
      </c>
      <c r="AI385" s="68" t="str">
        <v>Nov</v>
      </c>
      <c r="AJ385" s="69">
        <f t="shared" si="0"/>
        <v>0</v>
      </c>
      <c r="AK385" s="70">
        <f t="shared" si="1"/>
        <v>43447</v>
      </c>
      <c r="AL385" s="71">
        <f t="shared" ca="1" si="2"/>
        <v>-512</v>
      </c>
      <c r="AM385" s="71" t="str">
        <v>2018</v>
      </c>
      <c r="AN385" s="70">
        <f t="shared" si="3"/>
        <v>43427</v>
      </c>
      <c r="AO385" s="70" t="s">
        <v>123</v>
      </c>
    </row>
    <row r="386" spans="1:41" ht="14.4">
      <c r="A386" s="179" t="s">
        <v>21555</v>
      </c>
      <c r="B386" s="56" t="s">
        <v>89</v>
      </c>
      <c r="C386" s="57">
        <v>43315</v>
      </c>
      <c r="D386" s="56" t="s">
        <v>90</v>
      </c>
      <c r="E386" s="56" t="s">
        <v>15779</v>
      </c>
      <c r="F386" s="168" t="s">
        <v>214</v>
      </c>
      <c r="G386" s="168" t="s">
        <v>214</v>
      </c>
      <c r="H386" s="169" t="s">
        <v>2445</v>
      </c>
      <c r="I386" s="399"/>
      <c r="J386" s="57">
        <v>43328</v>
      </c>
      <c r="K386" s="56" t="s">
        <v>18</v>
      </c>
      <c r="L386" s="56" t="s">
        <v>14</v>
      </c>
      <c r="M386" s="60" t="s">
        <v>21556</v>
      </c>
      <c r="N386" s="56" t="s">
        <v>21557</v>
      </c>
      <c r="O386" s="61"/>
      <c r="P386" s="61"/>
      <c r="Q386" s="56" t="s">
        <v>133</v>
      </c>
      <c r="R386" s="56"/>
      <c r="S386" s="56" t="s">
        <v>108</v>
      </c>
      <c r="T386" s="56" t="s">
        <v>108</v>
      </c>
      <c r="U386" s="56"/>
      <c r="V386" s="56"/>
      <c r="W386" s="56" t="s">
        <v>108</v>
      </c>
      <c r="X386" s="56" t="s">
        <v>108</v>
      </c>
      <c r="Y386" s="61"/>
      <c r="Z386" s="56" t="s">
        <v>108</v>
      </c>
      <c r="AA386" s="57">
        <v>43315</v>
      </c>
      <c r="AB386" s="75"/>
      <c r="AC386" s="64" t="s">
        <v>21558</v>
      </c>
      <c r="AD386" s="56" t="s">
        <v>118</v>
      </c>
      <c r="AE386" s="56"/>
      <c r="AF386" s="61"/>
      <c r="AG386" s="61"/>
      <c r="AH386" s="67" t="str">
        <v>Aug</v>
      </c>
      <c r="AI386" s="68" t="str">
        <v>Aug</v>
      </c>
      <c r="AJ386" s="69">
        <f t="shared" si="0"/>
        <v>0</v>
      </c>
      <c r="AK386" s="70">
        <f t="shared" si="1"/>
        <v>43345</v>
      </c>
      <c r="AL386" s="71">
        <f t="shared" ca="1" si="2"/>
        <v>-614</v>
      </c>
      <c r="AM386" s="71" t="str">
        <v>2018</v>
      </c>
      <c r="AN386" s="70">
        <f t="shared" si="3"/>
        <v>43325</v>
      </c>
      <c r="AO386" s="70" t="s">
        <v>123</v>
      </c>
    </row>
    <row r="387" spans="1:41" ht="14.4">
      <c r="A387" s="179" t="s">
        <v>21559</v>
      </c>
      <c r="B387" s="56" t="s">
        <v>89</v>
      </c>
      <c r="C387" s="57">
        <v>43119</v>
      </c>
      <c r="D387" s="56" t="s">
        <v>90</v>
      </c>
      <c r="E387" s="56" t="s">
        <v>140</v>
      </c>
      <c r="F387" s="168" t="s">
        <v>106</v>
      </c>
      <c r="G387" s="168" t="s">
        <v>107</v>
      </c>
      <c r="H387" s="169" t="s">
        <v>140</v>
      </c>
      <c r="I387" s="399"/>
      <c r="J387" s="57">
        <v>43150</v>
      </c>
      <c r="K387" s="56" t="s">
        <v>18</v>
      </c>
      <c r="L387" s="56" t="s">
        <v>18</v>
      </c>
      <c r="M387" s="60" t="s">
        <v>31</v>
      </c>
      <c r="N387" s="56" t="s">
        <v>21560</v>
      </c>
      <c r="O387" s="56" t="s">
        <v>27</v>
      </c>
      <c r="P387" s="56" t="s">
        <v>21562</v>
      </c>
      <c r="Q387" s="56" t="s">
        <v>17</v>
      </c>
      <c r="R387" s="66"/>
      <c r="S387" s="56" t="s">
        <v>108</v>
      </c>
      <c r="T387" s="56" t="s">
        <v>108</v>
      </c>
      <c r="U387" s="56"/>
      <c r="V387" s="56"/>
      <c r="W387" s="56" t="s">
        <v>108</v>
      </c>
      <c r="X387" s="400"/>
      <c r="Y387" s="56" t="s">
        <v>108</v>
      </c>
      <c r="Z387" s="56" t="s">
        <v>18</v>
      </c>
      <c r="AA387" s="57">
        <v>43119</v>
      </c>
      <c r="AB387" s="63">
        <v>6</v>
      </c>
      <c r="AC387" s="64" t="s">
        <v>21563</v>
      </c>
      <c r="AD387" s="65" t="s">
        <v>79</v>
      </c>
      <c r="AE387" s="65"/>
      <c r="AF387" s="66"/>
      <c r="AG387" s="66"/>
      <c r="AH387" s="67" t="str">
        <v>Jan</v>
      </c>
      <c r="AI387" s="68" t="str">
        <v>Jan</v>
      </c>
      <c r="AJ387" s="69">
        <f t="shared" si="0"/>
        <v>0</v>
      </c>
      <c r="AK387" s="70">
        <f t="shared" si="1"/>
        <v>43149</v>
      </c>
      <c r="AL387" s="71">
        <f t="shared" ca="1" si="2"/>
        <v>-810</v>
      </c>
      <c r="AM387" s="71" t="str">
        <v>2018</v>
      </c>
      <c r="AN387" s="70">
        <f t="shared" si="3"/>
        <v>43129</v>
      </c>
      <c r="AO387" s="70" t="s">
        <v>123</v>
      </c>
    </row>
    <row r="388" spans="1:41" ht="14.4">
      <c r="A388" s="179" t="s">
        <v>21565</v>
      </c>
      <c r="B388" s="56" t="s">
        <v>89</v>
      </c>
      <c r="C388" s="57">
        <v>43327</v>
      </c>
      <c r="D388" s="56" t="s">
        <v>1027</v>
      </c>
      <c r="E388" s="56" t="s">
        <v>140</v>
      </c>
      <c r="F388" s="168" t="s">
        <v>106</v>
      </c>
      <c r="G388" s="168" t="s">
        <v>107</v>
      </c>
      <c r="H388" s="169" t="s">
        <v>140</v>
      </c>
      <c r="I388" s="399"/>
      <c r="J388" s="57">
        <v>43358</v>
      </c>
      <c r="K388" s="56" t="s">
        <v>18</v>
      </c>
      <c r="L388" s="56" t="s">
        <v>14</v>
      </c>
      <c r="M388" s="60" t="s">
        <v>642</v>
      </c>
      <c r="N388" s="56" t="s">
        <v>21566</v>
      </c>
      <c r="O388" s="56" t="s">
        <v>143</v>
      </c>
      <c r="P388" s="56" t="s">
        <v>108</v>
      </c>
      <c r="Q388" s="56" t="s">
        <v>17</v>
      </c>
      <c r="R388" s="56"/>
      <c r="S388" s="56" t="s">
        <v>108</v>
      </c>
      <c r="T388" s="56" t="s">
        <v>108</v>
      </c>
      <c r="U388" s="56"/>
      <c r="V388" s="56"/>
      <c r="W388" s="56" t="s">
        <v>108</v>
      </c>
      <c r="X388" s="56"/>
      <c r="Y388" s="56" t="s">
        <v>108</v>
      </c>
      <c r="Z388" s="56" t="s">
        <v>14</v>
      </c>
      <c r="AA388" s="57">
        <v>43327</v>
      </c>
      <c r="AB388" s="63">
        <v>6</v>
      </c>
      <c r="AC388" s="64" t="s">
        <v>21567</v>
      </c>
      <c r="AD388" s="56" t="s">
        <v>118</v>
      </c>
      <c r="AE388" s="56"/>
      <c r="AF388" s="61"/>
      <c r="AG388" s="61"/>
      <c r="AH388" s="67" t="str">
        <v>Aug</v>
      </c>
      <c r="AI388" s="68" t="str">
        <v>Aug</v>
      </c>
      <c r="AJ388" s="69">
        <f t="shared" si="0"/>
        <v>0</v>
      </c>
      <c r="AK388" s="70">
        <f t="shared" si="1"/>
        <v>43357</v>
      </c>
      <c r="AL388" s="71">
        <f t="shared" ca="1" si="2"/>
        <v>-602</v>
      </c>
      <c r="AM388" s="71" t="str">
        <v>2018</v>
      </c>
      <c r="AN388" s="70">
        <f t="shared" si="3"/>
        <v>43337</v>
      </c>
      <c r="AO388" s="70" t="s">
        <v>123</v>
      </c>
    </row>
    <row r="389" spans="1:41" ht="14.4">
      <c r="A389" s="179" t="s">
        <v>21569</v>
      </c>
      <c r="B389" s="56" t="s">
        <v>89</v>
      </c>
      <c r="C389" s="57">
        <v>43369</v>
      </c>
      <c r="D389" s="56" t="s">
        <v>1027</v>
      </c>
      <c r="E389" s="56" t="s">
        <v>140</v>
      </c>
      <c r="F389" s="168" t="s">
        <v>106</v>
      </c>
      <c r="G389" s="168" t="s">
        <v>107</v>
      </c>
      <c r="H389" s="169" t="s">
        <v>140</v>
      </c>
      <c r="I389" s="399"/>
      <c r="J389" s="57">
        <v>43399</v>
      </c>
      <c r="K389" s="56" t="s">
        <v>18</v>
      </c>
      <c r="L389" s="56" t="s">
        <v>14</v>
      </c>
      <c r="M389" s="60" t="s">
        <v>642</v>
      </c>
      <c r="N389" s="56" t="s">
        <v>21570</v>
      </c>
      <c r="O389" s="56" t="s">
        <v>27</v>
      </c>
      <c r="P389" s="56" t="s">
        <v>108</v>
      </c>
      <c r="Q389" s="56" t="s">
        <v>96</v>
      </c>
      <c r="R389" s="56"/>
      <c r="S389" s="56" t="s">
        <v>108</v>
      </c>
      <c r="T389" s="56" t="s">
        <v>108</v>
      </c>
      <c r="U389" s="56"/>
      <c r="V389" s="56"/>
      <c r="W389" s="56" t="s">
        <v>108</v>
      </c>
      <c r="X389" s="56"/>
      <c r="Y389" s="56" t="s">
        <v>108</v>
      </c>
      <c r="Z389" s="56" t="s">
        <v>14</v>
      </c>
      <c r="AA389" s="57">
        <v>43369</v>
      </c>
      <c r="AB389" s="63">
        <v>6</v>
      </c>
      <c r="AC389" s="64" t="s">
        <v>21571</v>
      </c>
      <c r="AD389" s="56" t="s">
        <v>118</v>
      </c>
      <c r="AE389" s="56"/>
      <c r="AF389" s="61"/>
      <c r="AG389" s="61"/>
      <c r="AH389" s="67" t="str">
        <v>Sep</v>
      </c>
      <c r="AI389" s="68" t="str">
        <v>Sep</v>
      </c>
      <c r="AJ389" s="69">
        <f t="shared" si="0"/>
        <v>0</v>
      </c>
      <c r="AK389" s="70">
        <f t="shared" si="1"/>
        <v>43399</v>
      </c>
      <c r="AL389" s="71">
        <f t="shared" ca="1" si="2"/>
        <v>-560</v>
      </c>
      <c r="AM389" s="71" t="str">
        <v>2018</v>
      </c>
      <c r="AN389" s="70">
        <f t="shared" si="3"/>
        <v>43379</v>
      </c>
      <c r="AO389" s="70" t="s">
        <v>123</v>
      </c>
    </row>
    <row r="390" spans="1:41" ht="14.4">
      <c r="A390" s="179" t="s">
        <v>21573</v>
      </c>
      <c r="B390" s="56" t="s">
        <v>89</v>
      </c>
      <c r="C390" s="57">
        <v>43188</v>
      </c>
      <c r="D390" s="56" t="s">
        <v>131</v>
      </c>
      <c r="E390" s="56" t="s">
        <v>140</v>
      </c>
      <c r="F390" s="168" t="s">
        <v>106</v>
      </c>
      <c r="G390" s="168" t="s">
        <v>107</v>
      </c>
      <c r="H390" s="169" t="s">
        <v>140</v>
      </c>
      <c r="I390" s="399"/>
      <c r="J390" s="57">
        <v>43219</v>
      </c>
      <c r="K390" s="56" t="s">
        <v>18</v>
      </c>
      <c r="L390" s="56" t="s">
        <v>18</v>
      </c>
      <c r="M390" s="60" t="s">
        <v>21574</v>
      </c>
      <c r="N390" s="56" t="s">
        <v>21575</v>
      </c>
      <c r="O390" s="56" t="s">
        <v>271</v>
      </c>
      <c r="P390" s="56" t="s">
        <v>21576</v>
      </c>
      <c r="Q390" s="56" t="s">
        <v>96</v>
      </c>
      <c r="R390" s="66"/>
      <c r="S390" s="56" t="s">
        <v>108</v>
      </c>
      <c r="T390" s="56" t="s">
        <v>108</v>
      </c>
      <c r="U390" s="400"/>
      <c r="V390" s="56"/>
      <c r="W390" s="56" t="s">
        <v>108</v>
      </c>
      <c r="X390" s="400"/>
      <c r="Y390" s="56" t="s">
        <v>108</v>
      </c>
      <c r="Z390" s="56" t="s">
        <v>18</v>
      </c>
      <c r="AA390" s="57">
        <v>43188</v>
      </c>
      <c r="AB390" s="63">
        <v>6</v>
      </c>
      <c r="AC390" s="64" t="s">
        <v>21577</v>
      </c>
      <c r="AD390" s="56" t="s">
        <v>79</v>
      </c>
      <c r="AE390" s="56"/>
      <c r="AF390" s="61"/>
      <c r="AG390" s="61"/>
      <c r="AH390" s="67" t="str">
        <v>Mar</v>
      </c>
      <c r="AI390" s="68" t="str">
        <v>Mar</v>
      </c>
      <c r="AJ390" s="69">
        <f t="shared" si="0"/>
        <v>0</v>
      </c>
      <c r="AK390" s="70">
        <f t="shared" si="1"/>
        <v>43218</v>
      </c>
      <c r="AL390" s="71">
        <f t="shared" ca="1" si="2"/>
        <v>-741</v>
      </c>
      <c r="AM390" s="71" t="str">
        <v>2018</v>
      </c>
      <c r="AN390" s="70">
        <f t="shared" si="3"/>
        <v>43198</v>
      </c>
      <c r="AO390" s="70" t="s">
        <v>123</v>
      </c>
    </row>
    <row r="391" spans="1:41" ht="14.4">
      <c r="A391" s="179" t="s">
        <v>21578</v>
      </c>
      <c r="B391" s="56" t="s">
        <v>89</v>
      </c>
      <c r="C391" s="57">
        <v>43238</v>
      </c>
      <c r="D391" s="56" t="s">
        <v>2397</v>
      </c>
      <c r="E391" s="56" t="s">
        <v>30</v>
      </c>
      <c r="F391" s="168" t="s">
        <v>106</v>
      </c>
      <c r="G391" s="168" t="s">
        <v>107</v>
      </c>
      <c r="H391" s="169" t="s">
        <v>30</v>
      </c>
      <c r="I391" s="399"/>
      <c r="J391" s="57"/>
      <c r="K391" s="61"/>
      <c r="L391" s="61"/>
      <c r="M391" s="60" t="s">
        <v>21580</v>
      </c>
      <c r="N391" s="56" t="s">
        <v>21581</v>
      </c>
      <c r="O391" s="56" t="s">
        <v>37</v>
      </c>
      <c r="P391" s="56" t="s">
        <v>21582</v>
      </c>
      <c r="Q391" s="56" t="s">
        <v>17</v>
      </c>
      <c r="R391" s="353"/>
      <c r="S391" s="56"/>
      <c r="T391" s="56"/>
      <c r="U391" s="56"/>
      <c r="V391" s="56"/>
      <c r="W391" s="56"/>
      <c r="X391" s="56"/>
      <c r="Y391" s="56"/>
      <c r="Z391" s="56" t="s">
        <v>18</v>
      </c>
      <c r="AA391" s="57">
        <v>43238</v>
      </c>
      <c r="AB391" s="63">
        <v>3</v>
      </c>
      <c r="AC391" s="64"/>
      <c r="AD391" s="56" t="s">
        <v>79</v>
      </c>
      <c r="AE391" s="61"/>
      <c r="AF391" s="61"/>
      <c r="AG391" s="61"/>
      <c r="AH391" s="67" t="str">
        <v>May</v>
      </c>
      <c r="AI391" s="68" t="str">
        <v>May</v>
      </c>
      <c r="AJ391" s="69">
        <f t="shared" si="0"/>
        <v>0</v>
      </c>
      <c r="AK391" s="70">
        <f t="shared" si="1"/>
        <v>43268</v>
      </c>
      <c r="AL391" s="71">
        <f t="shared" ca="1" si="2"/>
        <v>-691</v>
      </c>
      <c r="AM391" s="71" t="str">
        <v>2018</v>
      </c>
      <c r="AN391" s="70">
        <f t="shared" si="3"/>
        <v>43248</v>
      </c>
      <c r="AO391" s="70" t="s">
        <v>123</v>
      </c>
    </row>
    <row r="392" spans="1:41" ht="14.4">
      <c r="A392" s="179" t="s">
        <v>21585</v>
      </c>
      <c r="B392" s="56" t="s">
        <v>89</v>
      </c>
      <c r="C392" s="57">
        <v>43151</v>
      </c>
      <c r="D392" s="56" t="s">
        <v>131</v>
      </c>
      <c r="E392" s="56" t="s">
        <v>140</v>
      </c>
      <c r="F392" s="168" t="s">
        <v>106</v>
      </c>
      <c r="G392" s="168" t="s">
        <v>107</v>
      </c>
      <c r="H392" s="169" t="s">
        <v>140</v>
      </c>
      <c r="I392" s="399"/>
      <c r="J392" s="57">
        <v>43179</v>
      </c>
      <c r="K392" s="56" t="s">
        <v>18</v>
      </c>
      <c r="L392" s="56" t="s">
        <v>18</v>
      </c>
      <c r="M392" s="60" t="s">
        <v>145</v>
      </c>
      <c r="N392" s="56" t="s">
        <v>21587</v>
      </c>
      <c r="O392" s="56" t="s">
        <v>29</v>
      </c>
      <c r="P392" s="56" t="s">
        <v>21588</v>
      </c>
      <c r="Q392" s="56" t="s">
        <v>96</v>
      </c>
      <c r="R392" s="66"/>
      <c r="S392" s="56" t="s">
        <v>108</v>
      </c>
      <c r="T392" s="56" t="s">
        <v>108</v>
      </c>
      <c r="U392" s="56"/>
      <c r="V392" s="56"/>
      <c r="W392" s="56" t="s">
        <v>108</v>
      </c>
      <c r="X392" s="400"/>
      <c r="Y392" s="56" t="s">
        <v>108</v>
      </c>
      <c r="Z392" s="56" t="s">
        <v>18</v>
      </c>
      <c r="AA392" s="57">
        <v>43151</v>
      </c>
      <c r="AB392" s="63">
        <v>6</v>
      </c>
      <c r="AC392" s="64" t="s">
        <v>21590</v>
      </c>
      <c r="AD392" s="65" t="s">
        <v>79</v>
      </c>
      <c r="AE392" s="65"/>
      <c r="AF392" s="66"/>
      <c r="AG392" s="66"/>
      <c r="AH392" s="67" t="str">
        <v>Feb</v>
      </c>
      <c r="AI392" s="68" t="str">
        <v>Feb</v>
      </c>
      <c r="AJ392" s="69">
        <f t="shared" si="0"/>
        <v>0</v>
      </c>
      <c r="AK392" s="70">
        <f t="shared" si="1"/>
        <v>43181</v>
      </c>
      <c r="AL392" s="71">
        <f t="shared" ca="1" si="2"/>
        <v>-778</v>
      </c>
      <c r="AM392" s="71" t="str">
        <v>2018</v>
      </c>
      <c r="AN392" s="70">
        <f t="shared" si="3"/>
        <v>43161</v>
      </c>
      <c r="AO392" s="70" t="s">
        <v>123</v>
      </c>
    </row>
    <row r="393" spans="1:41" ht="14.4">
      <c r="A393" s="179" t="s">
        <v>21595</v>
      </c>
      <c r="B393" s="56" t="s">
        <v>89</v>
      </c>
      <c r="C393" s="57">
        <v>43153</v>
      </c>
      <c r="D393" s="56" t="s">
        <v>131</v>
      </c>
      <c r="E393" s="56" t="s">
        <v>140</v>
      </c>
      <c r="F393" s="168" t="s">
        <v>106</v>
      </c>
      <c r="G393" s="168" t="s">
        <v>107</v>
      </c>
      <c r="H393" s="169" t="s">
        <v>140</v>
      </c>
      <c r="I393" s="399"/>
      <c r="J393" s="57">
        <v>43181</v>
      </c>
      <c r="K393" s="61"/>
      <c r="L393" s="61"/>
      <c r="M393" s="60" t="s">
        <v>145</v>
      </c>
      <c r="N393" s="56" t="s">
        <v>21597</v>
      </c>
      <c r="O393" s="56" t="s">
        <v>95</v>
      </c>
      <c r="P393" s="56" t="s">
        <v>21598</v>
      </c>
      <c r="Q393" s="56" t="s">
        <v>96</v>
      </c>
      <c r="R393" s="66"/>
      <c r="S393" s="56" t="s">
        <v>108</v>
      </c>
      <c r="T393" s="56" t="s">
        <v>108</v>
      </c>
      <c r="U393" s="56"/>
      <c r="V393" s="56"/>
      <c r="W393" s="56" t="s">
        <v>108</v>
      </c>
      <c r="X393" s="400"/>
      <c r="Y393" s="56" t="s">
        <v>108</v>
      </c>
      <c r="Z393" s="56" t="s">
        <v>18</v>
      </c>
      <c r="AA393" s="57">
        <v>43153</v>
      </c>
      <c r="AB393" s="63">
        <v>6</v>
      </c>
      <c r="AC393" s="60" t="s">
        <v>21602</v>
      </c>
      <c r="AD393" s="65" t="s">
        <v>79</v>
      </c>
      <c r="AE393" s="65"/>
      <c r="AF393" s="66"/>
      <c r="AG393" s="66"/>
      <c r="AH393" s="67" t="str">
        <v>Feb</v>
      </c>
      <c r="AI393" s="68" t="str">
        <v>Feb</v>
      </c>
      <c r="AJ393" s="69">
        <f t="shared" si="0"/>
        <v>0</v>
      </c>
      <c r="AK393" s="70">
        <f t="shared" si="1"/>
        <v>43183</v>
      </c>
      <c r="AL393" s="71">
        <f t="shared" ca="1" si="2"/>
        <v>-776</v>
      </c>
      <c r="AM393" s="71" t="str">
        <v>2018</v>
      </c>
      <c r="AN393" s="70">
        <f t="shared" si="3"/>
        <v>43163</v>
      </c>
      <c r="AO393" s="70" t="s">
        <v>123</v>
      </c>
    </row>
    <row r="394" spans="1:41" ht="14.4">
      <c r="A394" s="179" t="s">
        <v>21604</v>
      </c>
      <c r="B394" s="56" t="s">
        <v>89</v>
      </c>
      <c r="C394" s="57">
        <v>43244</v>
      </c>
      <c r="D394" s="56" t="s">
        <v>229</v>
      </c>
      <c r="E394" s="56" t="s">
        <v>140</v>
      </c>
      <c r="F394" s="168" t="s">
        <v>106</v>
      </c>
      <c r="G394" s="168" t="s">
        <v>107</v>
      </c>
      <c r="H394" s="169" t="s">
        <v>140</v>
      </c>
      <c r="I394" s="399"/>
      <c r="J394" s="57">
        <v>43275</v>
      </c>
      <c r="K394" s="56" t="s">
        <v>18</v>
      </c>
      <c r="L394" s="56" t="s">
        <v>14</v>
      </c>
      <c r="M394" s="60" t="s">
        <v>21606</v>
      </c>
      <c r="N394" s="56" t="s">
        <v>21607</v>
      </c>
      <c r="O394" s="56" t="s">
        <v>137</v>
      </c>
      <c r="P394" s="56" t="s">
        <v>21608</v>
      </c>
      <c r="Q394" s="56" t="s">
        <v>17</v>
      </c>
      <c r="R394" s="56"/>
      <c r="S394" s="56" t="s">
        <v>108</v>
      </c>
      <c r="T394" s="56" t="s">
        <v>108</v>
      </c>
      <c r="U394" s="56"/>
      <c r="V394" s="56"/>
      <c r="W394" s="56" t="s">
        <v>108</v>
      </c>
      <c r="X394" s="56"/>
      <c r="Y394" s="56" t="s">
        <v>292</v>
      </c>
      <c r="Z394" s="56" t="s">
        <v>14</v>
      </c>
      <c r="AA394" s="57">
        <v>43244</v>
      </c>
      <c r="AB394" s="75"/>
      <c r="AC394" s="64" t="s">
        <v>21612</v>
      </c>
      <c r="AD394" s="56" t="s">
        <v>294</v>
      </c>
      <c r="AE394" s="56"/>
      <c r="AF394" s="61"/>
      <c r="AG394" s="61"/>
      <c r="AH394" s="67" t="str">
        <v>May</v>
      </c>
      <c r="AI394" s="68" t="str">
        <v>May</v>
      </c>
      <c r="AJ394" s="69">
        <f t="shared" si="0"/>
        <v>0</v>
      </c>
      <c r="AK394" s="70">
        <f t="shared" si="1"/>
        <v>43274</v>
      </c>
      <c r="AL394" s="71">
        <f t="shared" ca="1" si="2"/>
        <v>-685</v>
      </c>
      <c r="AM394" s="71" t="str">
        <v>2018</v>
      </c>
      <c r="AN394" s="70">
        <f t="shared" si="3"/>
        <v>43254</v>
      </c>
      <c r="AO394" s="70" t="s">
        <v>123</v>
      </c>
    </row>
    <row r="395" spans="1:41" ht="14.4">
      <c r="A395" s="179" t="s">
        <v>21614</v>
      </c>
      <c r="B395" s="56" t="s">
        <v>89</v>
      </c>
      <c r="C395" s="57">
        <v>43413</v>
      </c>
      <c r="D395" s="56" t="s">
        <v>1027</v>
      </c>
      <c r="E395" s="56" t="s">
        <v>140</v>
      </c>
      <c r="F395" s="168" t="s">
        <v>106</v>
      </c>
      <c r="G395" s="168" t="s">
        <v>107</v>
      </c>
      <c r="H395" s="169" t="s">
        <v>140</v>
      </c>
      <c r="I395" s="399"/>
      <c r="J395" s="57">
        <v>43443</v>
      </c>
      <c r="K395" s="56" t="s">
        <v>18</v>
      </c>
      <c r="L395" s="56" t="s">
        <v>14</v>
      </c>
      <c r="M395" s="60" t="s">
        <v>642</v>
      </c>
      <c r="N395" s="56" t="s">
        <v>21618</v>
      </c>
      <c r="O395" s="56" t="s">
        <v>22</v>
      </c>
      <c r="P395" s="56" t="s">
        <v>108</v>
      </c>
      <c r="Q395" s="61"/>
      <c r="R395" s="56"/>
      <c r="S395" s="56" t="s">
        <v>108</v>
      </c>
      <c r="T395" s="56" t="s">
        <v>108</v>
      </c>
      <c r="U395" s="56"/>
      <c r="V395" s="56"/>
      <c r="W395" s="56" t="s">
        <v>108</v>
      </c>
      <c r="X395" s="56"/>
      <c r="Y395" s="56" t="s">
        <v>108</v>
      </c>
      <c r="Z395" s="56" t="s">
        <v>14</v>
      </c>
      <c r="AA395" s="57">
        <v>43413</v>
      </c>
      <c r="AB395" s="63">
        <v>6</v>
      </c>
      <c r="AC395" s="64" t="s">
        <v>21621</v>
      </c>
      <c r="AD395" s="56" t="s">
        <v>118</v>
      </c>
      <c r="AE395" s="56"/>
      <c r="AF395" s="61"/>
      <c r="AG395" s="61"/>
      <c r="AH395" s="67" t="str">
        <v>Nov</v>
      </c>
      <c r="AI395" s="68" t="str">
        <v>Nov</v>
      </c>
      <c r="AJ395" s="69">
        <f t="shared" si="0"/>
        <v>0</v>
      </c>
      <c r="AK395" s="70">
        <f t="shared" si="1"/>
        <v>43443</v>
      </c>
      <c r="AL395" s="71">
        <f t="shared" ca="1" si="2"/>
        <v>-516</v>
      </c>
      <c r="AM395" s="71" t="str">
        <v>2018</v>
      </c>
      <c r="AN395" s="70">
        <f t="shared" si="3"/>
        <v>43423</v>
      </c>
      <c r="AO395" s="70" t="s">
        <v>123</v>
      </c>
    </row>
    <row r="396" spans="1:41" ht="14.4">
      <c r="A396" s="179" t="s">
        <v>21625</v>
      </c>
      <c r="B396" s="56" t="s">
        <v>89</v>
      </c>
      <c r="C396" s="57">
        <v>43420</v>
      </c>
      <c r="D396" s="56" t="s">
        <v>90</v>
      </c>
      <c r="E396" s="56" t="s">
        <v>140</v>
      </c>
      <c r="F396" s="168" t="s">
        <v>106</v>
      </c>
      <c r="G396" s="168" t="s">
        <v>107</v>
      </c>
      <c r="H396" s="169" t="s">
        <v>140</v>
      </c>
      <c r="I396" s="399"/>
      <c r="J396" s="57">
        <v>43450</v>
      </c>
      <c r="K396" s="56" t="s">
        <v>18</v>
      </c>
      <c r="L396" s="56" t="s">
        <v>18</v>
      </c>
      <c r="M396" s="60" t="s">
        <v>2372</v>
      </c>
      <c r="N396" s="56" t="s">
        <v>21629</v>
      </c>
      <c r="O396" s="56" t="s">
        <v>271</v>
      </c>
      <c r="P396" s="56" t="s">
        <v>21630</v>
      </c>
      <c r="Q396" s="56" t="s">
        <v>17</v>
      </c>
      <c r="R396" s="56"/>
      <c r="S396" s="56" t="s">
        <v>108</v>
      </c>
      <c r="T396" s="56" t="s">
        <v>108</v>
      </c>
      <c r="U396" s="56"/>
      <c r="V396" s="56"/>
      <c r="W396" s="56" t="s">
        <v>108</v>
      </c>
      <c r="X396" s="56"/>
      <c r="Y396" s="56" t="s">
        <v>108</v>
      </c>
      <c r="Z396" s="56" t="s">
        <v>18</v>
      </c>
      <c r="AA396" s="57">
        <v>43420</v>
      </c>
      <c r="AB396" s="63">
        <v>6</v>
      </c>
      <c r="AC396" s="64" t="s">
        <v>21633</v>
      </c>
      <c r="AD396" s="56" t="s">
        <v>79</v>
      </c>
      <c r="AE396" s="56"/>
      <c r="AF396" s="61"/>
      <c r="AG396" s="61"/>
      <c r="AH396" s="67" t="str">
        <v>Nov</v>
      </c>
      <c r="AI396" s="68" t="str">
        <v>Nov</v>
      </c>
      <c r="AJ396" s="69">
        <f t="shared" si="0"/>
        <v>0</v>
      </c>
      <c r="AK396" s="70">
        <f t="shared" si="1"/>
        <v>43450</v>
      </c>
      <c r="AL396" s="71">
        <f t="shared" ca="1" si="2"/>
        <v>-509</v>
      </c>
      <c r="AM396" s="71" t="str">
        <v>2018</v>
      </c>
      <c r="AN396" s="70">
        <f t="shared" si="3"/>
        <v>43430</v>
      </c>
      <c r="AO396" s="70" t="s">
        <v>123</v>
      </c>
    </row>
    <row r="397" spans="1:41" ht="14.4">
      <c r="A397" s="179" t="s">
        <v>21637</v>
      </c>
      <c r="B397" s="56" t="s">
        <v>89</v>
      </c>
      <c r="C397" s="57">
        <v>43332</v>
      </c>
      <c r="D397" s="56" t="s">
        <v>90</v>
      </c>
      <c r="E397" s="56" t="s">
        <v>21639</v>
      </c>
      <c r="F397" s="168" t="s">
        <v>214</v>
      </c>
      <c r="G397" s="168" t="s">
        <v>93</v>
      </c>
      <c r="H397" s="169" t="s">
        <v>21639</v>
      </c>
      <c r="I397" s="404"/>
      <c r="J397" s="59"/>
      <c r="K397" s="56" t="s">
        <v>18</v>
      </c>
      <c r="L397" s="56" t="s">
        <v>14</v>
      </c>
      <c r="M397" s="60" t="s">
        <v>21642</v>
      </c>
      <c r="N397" s="56" t="s">
        <v>21644</v>
      </c>
      <c r="O397" s="56" t="s">
        <v>95</v>
      </c>
      <c r="P397" s="56" t="s">
        <v>21645</v>
      </c>
      <c r="Q397" s="56" t="s">
        <v>96</v>
      </c>
      <c r="R397" s="66"/>
      <c r="S397" s="61"/>
      <c r="T397" s="61"/>
      <c r="U397" s="402"/>
      <c r="V397" s="66"/>
      <c r="W397" s="66"/>
      <c r="X397" s="402"/>
      <c r="Y397" s="61"/>
      <c r="Z397" s="56" t="s">
        <v>18</v>
      </c>
      <c r="AA397" s="57">
        <v>43336</v>
      </c>
      <c r="AB397" s="75"/>
      <c r="AC397" s="95"/>
      <c r="AD397" s="56" t="s">
        <v>79</v>
      </c>
      <c r="AE397" s="56"/>
      <c r="AF397" s="61"/>
      <c r="AG397" s="61"/>
      <c r="AH397" s="67" t="str">
        <v>Aug</v>
      </c>
      <c r="AI397" s="68" t="str">
        <v>Aug</v>
      </c>
      <c r="AJ397" s="69">
        <f t="shared" si="0"/>
        <v>4</v>
      </c>
      <c r="AK397" s="70">
        <f t="shared" si="1"/>
        <v>43362</v>
      </c>
      <c r="AL397" s="71">
        <f t="shared" ca="1" si="2"/>
        <v>-597</v>
      </c>
      <c r="AM397" s="71" t="str">
        <v>2018</v>
      </c>
      <c r="AN397" s="70">
        <f t="shared" si="3"/>
        <v>43342</v>
      </c>
      <c r="AO397" s="70" t="s">
        <v>123</v>
      </c>
    </row>
    <row r="398" spans="1:41" ht="14.4">
      <c r="A398" s="179" t="s">
        <v>21651</v>
      </c>
      <c r="B398" s="56" t="s">
        <v>89</v>
      </c>
      <c r="C398" s="57">
        <v>43258</v>
      </c>
      <c r="D398" s="56" t="s">
        <v>1027</v>
      </c>
      <c r="E398" s="56" t="s">
        <v>140</v>
      </c>
      <c r="F398" s="168" t="s">
        <v>106</v>
      </c>
      <c r="G398" s="168" t="s">
        <v>107</v>
      </c>
      <c r="H398" s="169" t="s">
        <v>140</v>
      </c>
      <c r="I398" s="399"/>
      <c r="J398" s="57">
        <v>43288</v>
      </c>
      <c r="K398" s="56" t="s">
        <v>18</v>
      </c>
      <c r="L398" s="56" t="s">
        <v>18</v>
      </c>
      <c r="M398" s="60" t="s">
        <v>642</v>
      </c>
      <c r="N398" s="56" t="s">
        <v>21652</v>
      </c>
      <c r="O398" s="56" t="s">
        <v>44</v>
      </c>
      <c r="P398" s="56" t="s">
        <v>21654</v>
      </c>
      <c r="Q398" s="56" t="s">
        <v>17</v>
      </c>
      <c r="R398" s="56"/>
      <c r="S398" s="56" t="s">
        <v>108</v>
      </c>
      <c r="T398" s="56" t="s">
        <v>108</v>
      </c>
      <c r="U398" s="56"/>
      <c r="V398" s="56"/>
      <c r="W398" s="56" t="s">
        <v>108</v>
      </c>
      <c r="X398" s="56"/>
      <c r="Y398" s="56" t="s">
        <v>108</v>
      </c>
      <c r="Z398" s="56" t="s">
        <v>18</v>
      </c>
      <c r="AA398" s="57">
        <v>43258</v>
      </c>
      <c r="AB398" s="63">
        <v>6</v>
      </c>
      <c r="AC398" s="64" t="s">
        <v>21656</v>
      </c>
      <c r="AD398" s="56" t="s">
        <v>79</v>
      </c>
      <c r="AE398" s="56"/>
      <c r="AF398" s="61"/>
      <c r="AG398" s="61"/>
      <c r="AH398" s="67" t="str">
        <v>Jun</v>
      </c>
      <c r="AI398" s="68" t="str">
        <v>Jun</v>
      </c>
      <c r="AJ398" s="69">
        <f t="shared" si="0"/>
        <v>0</v>
      </c>
      <c r="AK398" s="70">
        <f t="shared" si="1"/>
        <v>43288</v>
      </c>
      <c r="AL398" s="71">
        <f t="shared" ca="1" si="2"/>
        <v>-671</v>
      </c>
      <c r="AM398" s="71" t="str">
        <v>2018</v>
      </c>
      <c r="AN398" s="70">
        <f t="shared" si="3"/>
        <v>43268</v>
      </c>
      <c r="AO398" s="70" t="s">
        <v>123</v>
      </c>
    </row>
    <row r="399" spans="1:41" ht="14.4">
      <c r="A399" s="179" t="s">
        <v>21659</v>
      </c>
      <c r="B399" s="56" t="s">
        <v>89</v>
      </c>
      <c r="C399" s="57">
        <v>43264</v>
      </c>
      <c r="D399" s="56" t="s">
        <v>1027</v>
      </c>
      <c r="E399" s="56" t="s">
        <v>12</v>
      </c>
      <c r="F399" s="168" t="s">
        <v>106</v>
      </c>
      <c r="G399" s="168" t="s">
        <v>107</v>
      </c>
      <c r="H399" s="169" t="s">
        <v>12</v>
      </c>
      <c r="I399" s="404"/>
      <c r="J399" s="59"/>
      <c r="K399" s="61"/>
      <c r="L399" s="61"/>
      <c r="M399" s="60" t="s">
        <v>642</v>
      </c>
      <c r="N399" s="56" t="s">
        <v>21661</v>
      </c>
      <c r="O399" s="56" t="s">
        <v>44</v>
      </c>
      <c r="P399" s="56" t="s">
        <v>21654</v>
      </c>
      <c r="Q399" s="56" t="s">
        <v>17</v>
      </c>
      <c r="R399" s="66"/>
      <c r="S399" s="61"/>
      <c r="T399" s="61"/>
      <c r="U399" s="402"/>
      <c r="V399" s="66"/>
      <c r="W399" s="66"/>
      <c r="X399" s="402"/>
      <c r="Y399" s="61"/>
      <c r="Z399" s="56" t="s">
        <v>18</v>
      </c>
      <c r="AA399" s="57">
        <v>43266</v>
      </c>
      <c r="AB399" s="75"/>
      <c r="AC399" s="95"/>
      <c r="AD399" s="56" t="s">
        <v>79</v>
      </c>
      <c r="AE399" s="56"/>
      <c r="AF399" s="61"/>
      <c r="AG399" s="61"/>
      <c r="AH399" s="67" t="str">
        <v>Jun</v>
      </c>
      <c r="AI399" s="68" t="str">
        <v>Jun</v>
      </c>
      <c r="AJ399" s="69">
        <f t="shared" si="0"/>
        <v>2</v>
      </c>
      <c r="AK399" s="70">
        <f t="shared" si="1"/>
        <v>43294</v>
      </c>
      <c r="AL399" s="71">
        <f t="shared" ca="1" si="2"/>
        <v>-665</v>
      </c>
      <c r="AM399" s="71" t="str">
        <v>2018</v>
      </c>
      <c r="AN399" s="70">
        <f t="shared" si="3"/>
        <v>43274</v>
      </c>
      <c r="AO399" s="70" t="s">
        <v>123</v>
      </c>
    </row>
    <row r="400" spans="1:41" ht="14.4">
      <c r="A400" s="179" t="s">
        <v>21669</v>
      </c>
      <c r="B400" s="56" t="s">
        <v>89</v>
      </c>
      <c r="C400" s="57">
        <v>43243</v>
      </c>
      <c r="D400" s="56" t="s">
        <v>229</v>
      </c>
      <c r="E400" s="56" t="s">
        <v>140</v>
      </c>
      <c r="F400" s="168" t="s">
        <v>106</v>
      </c>
      <c r="G400" s="168" t="s">
        <v>107</v>
      </c>
      <c r="H400" s="169" t="s">
        <v>140</v>
      </c>
      <c r="I400" s="399"/>
      <c r="J400" s="57">
        <v>43274</v>
      </c>
      <c r="K400" s="56" t="s">
        <v>18</v>
      </c>
      <c r="L400" s="56" t="s">
        <v>18</v>
      </c>
      <c r="M400" s="60" t="s">
        <v>21606</v>
      </c>
      <c r="N400" s="56" t="s">
        <v>21671</v>
      </c>
      <c r="O400" s="56" t="s">
        <v>137</v>
      </c>
      <c r="P400" s="56" t="s">
        <v>21672</v>
      </c>
      <c r="Q400" s="56" t="s">
        <v>21</v>
      </c>
      <c r="R400" s="56"/>
      <c r="S400" s="56" t="s">
        <v>108</v>
      </c>
      <c r="T400" s="56" t="s">
        <v>108</v>
      </c>
      <c r="U400" s="56"/>
      <c r="V400" s="56"/>
      <c r="W400" s="56" t="s">
        <v>108</v>
      </c>
      <c r="X400" s="56"/>
      <c r="Y400" s="56" t="s">
        <v>108</v>
      </c>
      <c r="Z400" s="56" t="s">
        <v>18</v>
      </c>
      <c r="AA400" s="57">
        <v>43243</v>
      </c>
      <c r="AB400" s="63">
        <v>6</v>
      </c>
      <c r="AC400" s="64" t="s">
        <v>21674</v>
      </c>
      <c r="AD400" s="56" t="s">
        <v>79</v>
      </c>
      <c r="AE400" s="56"/>
      <c r="AF400" s="61"/>
      <c r="AG400" s="61"/>
      <c r="AH400" s="67" t="str">
        <v>May</v>
      </c>
      <c r="AI400" s="68" t="str">
        <v>May</v>
      </c>
      <c r="AJ400" s="69">
        <f t="shared" si="0"/>
        <v>0</v>
      </c>
      <c r="AK400" s="70">
        <f t="shared" si="1"/>
        <v>43273</v>
      </c>
      <c r="AL400" s="71">
        <f t="shared" ca="1" si="2"/>
        <v>-686</v>
      </c>
      <c r="AM400" s="71" t="str">
        <v>2018</v>
      </c>
      <c r="AN400" s="70">
        <f t="shared" si="3"/>
        <v>43253</v>
      </c>
      <c r="AO400" s="70" t="s">
        <v>123</v>
      </c>
    </row>
    <row r="401" spans="1:41" ht="14.4">
      <c r="A401" s="179" t="s">
        <v>21678</v>
      </c>
      <c r="B401" s="56" t="s">
        <v>89</v>
      </c>
      <c r="C401" s="57">
        <v>43140</v>
      </c>
      <c r="D401" s="56" t="s">
        <v>90</v>
      </c>
      <c r="E401" s="56" t="s">
        <v>129</v>
      </c>
      <c r="F401" s="168" t="s">
        <v>106</v>
      </c>
      <c r="G401" s="168" t="s">
        <v>107</v>
      </c>
      <c r="H401" s="169" t="s">
        <v>129</v>
      </c>
      <c r="I401" s="399"/>
      <c r="J401" s="57">
        <v>43182</v>
      </c>
      <c r="K401" s="61"/>
      <c r="L401" s="61"/>
      <c r="M401" s="60" t="s">
        <v>21682</v>
      </c>
      <c r="N401" s="56" t="s">
        <v>21683</v>
      </c>
      <c r="O401" s="56" t="s">
        <v>114</v>
      </c>
      <c r="P401" s="61"/>
      <c r="Q401" s="56" t="s">
        <v>96</v>
      </c>
      <c r="R401" s="66"/>
      <c r="S401" s="61"/>
      <c r="T401" s="61"/>
      <c r="U401" s="402"/>
      <c r="V401" s="66"/>
      <c r="W401" s="66"/>
      <c r="X401" s="400" t="s">
        <v>108</v>
      </c>
      <c r="Y401" s="61"/>
      <c r="Z401" s="56" t="s">
        <v>14</v>
      </c>
      <c r="AA401" s="57">
        <v>43143</v>
      </c>
      <c r="AB401" s="75"/>
      <c r="AC401" s="64" t="s">
        <v>21687</v>
      </c>
      <c r="AD401" s="65" t="s">
        <v>224</v>
      </c>
      <c r="AE401" s="96"/>
      <c r="AF401" s="66"/>
      <c r="AG401" s="66"/>
      <c r="AH401" s="67" t="str">
        <v>Feb</v>
      </c>
      <c r="AI401" s="68" t="str">
        <v>Feb</v>
      </c>
      <c r="AJ401" s="69">
        <f t="shared" si="0"/>
        <v>3</v>
      </c>
      <c r="AK401" s="70">
        <f t="shared" si="1"/>
        <v>43170</v>
      </c>
      <c r="AL401" s="71">
        <f t="shared" ca="1" si="2"/>
        <v>-789</v>
      </c>
      <c r="AM401" s="71" t="str">
        <v>2018</v>
      </c>
      <c r="AN401" s="70">
        <f t="shared" si="3"/>
        <v>43150</v>
      </c>
      <c r="AO401" s="70" t="s">
        <v>123</v>
      </c>
    </row>
    <row r="402" spans="1:41" ht="14.4">
      <c r="A402" s="179" t="s">
        <v>21691</v>
      </c>
      <c r="B402" s="56" t="s">
        <v>89</v>
      </c>
      <c r="C402" s="57">
        <v>43126</v>
      </c>
      <c r="D402" s="56" t="s">
        <v>90</v>
      </c>
      <c r="E402" s="56" t="s">
        <v>140</v>
      </c>
      <c r="F402" s="168" t="s">
        <v>106</v>
      </c>
      <c r="G402" s="168" t="s">
        <v>107</v>
      </c>
      <c r="H402" s="169" t="s">
        <v>140</v>
      </c>
      <c r="I402" s="399"/>
      <c r="J402" s="57">
        <v>43157</v>
      </c>
      <c r="K402" s="61"/>
      <c r="L402" s="61"/>
      <c r="M402" s="60" t="s">
        <v>12114</v>
      </c>
      <c r="N402" s="56" t="s">
        <v>21697</v>
      </c>
      <c r="O402" s="61"/>
      <c r="P402" s="78" t="s">
        <v>12116</v>
      </c>
      <c r="Q402" s="56" t="s">
        <v>17</v>
      </c>
      <c r="R402" s="56"/>
      <c r="S402" s="56" t="s">
        <v>108</v>
      </c>
      <c r="T402" s="56" t="s">
        <v>108</v>
      </c>
      <c r="U402" s="56"/>
      <c r="V402" s="56"/>
      <c r="W402" s="56" t="s">
        <v>108</v>
      </c>
      <c r="X402" s="400"/>
      <c r="Y402" s="56" t="s">
        <v>108</v>
      </c>
      <c r="Z402" s="56" t="s">
        <v>14</v>
      </c>
      <c r="AA402" s="57">
        <v>43157</v>
      </c>
      <c r="AB402" s="63">
        <v>6</v>
      </c>
      <c r="AC402" s="64" t="s">
        <v>21702</v>
      </c>
      <c r="AD402" s="65" t="s">
        <v>179</v>
      </c>
      <c r="AE402" s="65"/>
      <c r="AF402" s="66"/>
      <c r="AG402" s="66"/>
      <c r="AH402" s="67" t="str">
        <v>Jan</v>
      </c>
      <c r="AI402" s="68" t="str">
        <v>Feb</v>
      </c>
      <c r="AJ402" s="69">
        <f t="shared" si="0"/>
        <v>31</v>
      </c>
      <c r="AK402" s="70">
        <f t="shared" si="1"/>
        <v>43156</v>
      </c>
      <c r="AL402" s="71">
        <f t="shared" ca="1" si="2"/>
        <v>-803</v>
      </c>
      <c r="AM402" s="71" t="str">
        <v>2018</v>
      </c>
      <c r="AN402" s="70">
        <f t="shared" si="3"/>
        <v>43136</v>
      </c>
      <c r="AO402" s="70" t="s">
        <v>123</v>
      </c>
    </row>
    <row r="403" spans="1:41" ht="14.4">
      <c r="A403" s="179" t="s">
        <v>21708</v>
      </c>
      <c r="B403" s="56" t="s">
        <v>89</v>
      </c>
      <c r="C403" s="57">
        <v>43279</v>
      </c>
      <c r="D403" s="56" t="s">
        <v>1027</v>
      </c>
      <c r="E403" s="56" t="s">
        <v>140</v>
      </c>
      <c r="F403" s="168" t="s">
        <v>106</v>
      </c>
      <c r="G403" s="168" t="s">
        <v>107</v>
      </c>
      <c r="H403" s="169" t="s">
        <v>140</v>
      </c>
      <c r="I403" s="399"/>
      <c r="J403" s="57">
        <v>43309</v>
      </c>
      <c r="K403" s="56" t="s">
        <v>18</v>
      </c>
      <c r="L403" s="56" t="s">
        <v>18</v>
      </c>
      <c r="M403" s="60" t="s">
        <v>642</v>
      </c>
      <c r="N403" s="56" t="s">
        <v>19654</v>
      </c>
      <c r="O403" s="56" t="s">
        <v>436</v>
      </c>
      <c r="P403" s="56" t="s">
        <v>21712</v>
      </c>
      <c r="Q403" s="56" t="s">
        <v>17</v>
      </c>
      <c r="R403" s="56"/>
      <c r="S403" s="56" t="s">
        <v>108</v>
      </c>
      <c r="T403" s="56" t="s">
        <v>108</v>
      </c>
      <c r="U403" s="56"/>
      <c r="V403" s="56"/>
      <c r="W403" s="56" t="s">
        <v>108</v>
      </c>
      <c r="X403" s="56"/>
      <c r="Y403" s="56" t="s">
        <v>108</v>
      </c>
      <c r="Z403" s="56" t="s">
        <v>18</v>
      </c>
      <c r="AA403" s="57">
        <v>43279</v>
      </c>
      <c r="AB403" s="63">
        <v>6</v>
      </c>
      <c r="AC403" s="64" t="s">
        <v>21714</v>
      </c>
      <c r="AD403" s="56" t="s">
        <v>79</v>
      </c>
      <c r="AE403" s="56"/>
      <c r="AF403" s="61"/>
      <c r="AG403" s="61"/>
      <c r="AH403" s="67" t="str">
        <v>Jun</v>
      </c>
      <c r="AI403" s="68" t="str">
        <v>Jun</v>
      </c>
      <c r="AJ403" s="69">
        <f t="shared" si="0"/>
        <v>0</v>
      </c>
      <c r="AK403" s="70">
        <f t="shared" si="1"/>
        <v>43309</v>
      </c>
      <c r="AL403" s="71">
        <f t="shared" ca="1" si="2"/>
        <v>-650</v>
      </c>
      <c r="AM403" s="71" t="str">
        <v>2018</v>
      </c>
      <c r="AN403" s="70">
        <f t="shared" si="3"/>
        <v>43289</v>
      </c>
      <c r="AO403" s="70" t="s">
        <v>123</v>
      </c>
    </row>
    <row r="404" spans="1:41" ht="14.4">
      <c r="A404" s="179" t="s">
        <v>21717</v>
      </c>
      <c r="B404" s="56" t="s">
        <v>89</v>
      </c>
      <c r="C404" s="57">
        <v>43343</v>
      </c>
      <c r="D404" s="56" t="s">
        <v>90</v>
      </c>
      <c r="E404" s="56" t="s">
        <v>12</v>
      </c>
      <c r="F404" s="168" t="s">
        <v>106</v>
      </c>
      <c r="G404" s="168" t="s">
        <v>107</v>
      </c>
      <c r="H404" s="169" t="s">
        <v>12</v>
      </c>
      <c r="I404" s="404"/>
      <c r="J404" s="59"/>
      <c r="K404" s="61"/>
      <c r="L404" s="61"/>
      <c r="M404" s="60" t="s">
        <v>721</v>
      </c>
      <c r="N404" s="56" t="s">
        <v>21721</v>
      </c>
      <c r="O404" s="56" t="s">
        <v>27</v>
      </c>
      <c r="P404" s="56" t="s">
        <v>21722</v>
      </c>
      <c r="Q404" s="56" t="s">
        <v>17</v>
      </c>
      <c r="R404" s="66"/>
      <c r="S404" s="61"/>
      <c r="T404" s="61"/>
      <c r="U404" s="402"/>
      <c r="V404" s="66"/>
      <c r="W404" s="66"/>
      <c r="X404" s="402"/>
      <c r="Y404" s="61"/>
      <c r="Z404" s="56" t="s">
        <v>18</v>
      </c>
      <c r="AA404" s="57">
        <v>43356</v>
      </c>
      <c r="AB404" s="75"/>
      <c r="AC404" s="95"/>
      <c r="AD404" s="56" t="s">
        <v>79</v>
      </c>
      <c r="AE404" s="56"/>
      <c r="AF404" s="61"/>
      <c r="AG404" s="61"/>
      <c r="AH404" s="67" t="str">
        <v>Aug</v>
      </c>
      <c r="AI404" s="68" t="str">
        <v>Sep</v>
      </c>
      <c r="AJ404" s="69">
        <f t="shared" si="0"/>
        <v>13</v>
      </c>
      <c r="AK404" s="70">
        <f t="shared" si="1"/>
        <v>43373</v>
      </c>
      <c r="AL404" s="71">
        <f t="shared" ca="1" si="2"/>
        <v>-586</v>
      </c>
      <c r="AM404" s="71" t="str">
        <v>2018</v>
      </c>
      <c r="AN404" s="70">
        <f t="shared" si="3"/>
        <v>43353</v>
      </c>
      <c r="AO404" s="70" t="s">
        <v>123</v>
      </c>
    </row>
    <row r="405" spans="1:41" ht="14.4">
      <c r="A405" s="179" t="s">
        <v>21730</v>
      </c>
      <c r="B405" s="56" t="s">
        <v>89</v>
      </c>
      <c r="C405" s="57">
        <v>43168</v>
      </c>
      <c r="D405" s="56" t="s">
        <v>90</v>
      </c>
      <c r="E405" s="56" t="s">
        <v>140</v>
      </c>
      <c r="F405" s="168" t="s">
        <v>106</v>
      </c>
      <c r="G405" s="168" t="s">
        <v>107</v>
      </c>
      <c r="H405" s="169" t="s">
        <v>140</v>
      </c>
      <c r="I405" s="399"/>
      <c r="J405" s="57">
        <v>43199</v>
      </c>
      <c r="K405" s="56" t="s">
        <v>18</v>
      </c>
      <c r="L405" s="56" t="s">
        <v>18</v>
      </c>
      <c r="M405" s="60" t="s">
        <v>21734</v>
      </c>
      <c r="N405" s="56" t="s">
        <v>21736</v>
      </c>
      <c r="O405" s="56" t="s">
        <v>143</v>
      </c>
      <c r="P405" s="56" t="s">
        <v>21737</v>
      </c>
      <c r="Q405" s="56" t="s">
        <v>96</v>
      </c>
      <c r="R405" s="66"/>
      <c r="S405" s="56" t="s">
        <v>108</v>
      </c>
      <c r="T405" s="56" t="s">
        <v>108</v>
      </c>
      <c r="U405" s="56"/>
      <c r="V405" s="56"/>
      <c r="W405" s="56" t="s">
        <v>108</v>
      </c>
      <c r="X405" s="400"/>
      <c r="Y405" s="56" t="s">
        <v>108</v>
      </c>
      <c r="Z405" s="56" t="s">
        <v>18</v>
      </c>
      <c r="AA405" s="57">
        <v>43168</v>
      </c>
      <c r="AB405" s="63">
        <v>6</v>
      </c>
      <c r="AC405" s="64" t="s">
        <v>21743</v>
      </c>
      <c r="AD405" s="65" t="s">
        <v>79</v>
      </c>
      <c r="AE405" s="65"/>
      <c r="AF405" s="66"/>
      <c r="AG405" s="66"/>
      <c r="AH405" s="67" t="str">
        <v>Mar</v>
      </c>
      <c r="AI405" s="68" t="str">
        <v>Mar</v>
      </c>
      <c r="AJ405" s="69">
        <f t="shared" si="0"/>
        <v>0</v>
      </c>
      <c r="AK405" s="70">
        <f t="shared" si="1"/>
        <v>43198</v>
      </c>
      <c r="AL405" s="71">
        <f t="shared" ca="1" si="2"/>
        <v>-761</v>
      </c>
      <c r="AM405" s="71" t="str">
        <v>2018</v>
      </c>
      <c r="AN405" s="70">
        <f t="shared" si="3"/>
        <v>43178</v>
      </c>
      <c r="AO405" s="70" t="s">
        <v>123</v>
      </c>
    </row>
    <row r="406" spans="1:41" ht="14.4">
      <c r="A406" s="179" t="s">
        <v>21746</v>
      </c>
      <c r="B406" s="56" t="s">
        <v>89</v>
      </c>
      <c r="C406" s="57">
        <v>43255</v>
      </c>
      <c r="D406" s="56" t="s">
        <v>90</v>
      </c>
      <c r="E406" s="56" t="s">
        <v>140</v>
      </c>
      <c r="F406" s="168" t="s">
        <v>106</v>
      </c>
      <c r="G406" s="168" t="s">
        <v>107</v>
      </c>
      <c r="H406" s="169" t="s">
        <v>140</v>
      </c>
      <c r="I406" s="399"/>
      <c r="J406" s="57">
        <v>43285</v>
      </c>
      <c r="K406" s="56" t="s">
        <v>18</v>
      </c>
      <c r="L406" s="56" t="s">
        <v>18</v>
      </c>
      <c r="M406" s="60" t="s">
        <v>21748</v>
      </c>
      <c r="N406" s="56" t="s">
        <v>21748</v>
      </c>
      <c r="O406" s="56" t="s">
        <v>29</v>
      </c>
      <c r="P406" s="56" t="s">
        <v>21749</v>
      </c>
      <c r="Q406" s="56" t="s">
        <v>17</v>
      </c>
      <c r="R406" s="56"/>
      <c r="S406" s="56" t="s">
        <v>108</v>
      </c>
      <c r="T406" s="56" t="s">
        <v>108</v>
      </c>
      <c r="U406" s="56"/>
      <c r="V406" s="56"/>
      <c r="W406" s="56" t="s">
        <v>108</v>
      </c>
      <c r="X406" s="56"/>
      <c r="Y406" s="56" t="s">
        <v>108</v>
      </c>
      <c r="Z406" s="56" t="s">
        <v>18</v>
      </c>
      <c r="AA406" s="57">
        <v>43255</v>
      </c>
      <c r="AB406" s="63">
        <v>6</v>
      </c>
      <c r="AC406" s="64" t="s">
        <v>21752</v>
      </c>
      <c r="AD406" s="56" t="s">
        <v>79</v>
      </c>
      <c r="AE406" s="56"/>
      <c r="AF406" s="61"/>
      <c r="AG406" s="61"/>
      <c r="AH406" s="67" t="str">
        <v>Jun</v>
      </c>
      <c r="AI406" s="68" t="str">
        <v>Jun</v>
      </c>
      <c r="AJ406" s="69">
        <f t="shared" si="0"/>
        <v>0</v>
      </c>
      <c r="AK406" s="70">
        <f t="shared" si="1"/>
        <v>43285</v>
      </c>
      <c r="AL406" s="71">
        <f t="shared" ca="1" si="2"/>
        <v>-674</v>
      </c>
      <c r="AM406" s="71" t="str">
        <v>2018</v>
      </c>
      <c r="AN406" s="70">
        <f t="shared" si="3"/>
        <v>43265</v>
      </c>
      <c r="AO406" s="70" t="s">
        <v>123</v>
      </c>
    </row>
    <row r="407" spans="1:41" ht="14.4">
      <c r="A407" s="179" t="s">
        <v>21754</v>
      </c>
      <c r="B407" s="56" t="s">
        <v>89</v>
      </c>
      <c r="C407" s="57">
        <v>43434</v>
      </c>
      <c r="D407" s="56" t="s">
        <v>1027</v>
      </c>
      <c r="E407" s="56" t="s">
        <v>140</v>
      </c>
      <c r="F407" s="168" t="s">
        <v>106</v>
      </c>
      <c r="G407" s="168" t="s">
        <v>107</v>
      </c>
      <c r="H407" s="169" t="s">
        <v>140</v>
      </c>
      <c r="I407" s="399"/>
      <c r="J407" s="57">
        <v>43464</v>
      </c>
      <c r="K407" s="56" t="s">
        <v>18</v>
      </c>
      <c r="L407" s="56" t="s">
        <v>18</v>
      </c>
      <c r="M407" s="60" t="s">
        <v>642</v>
      </c>
      <c r="N407" s="56" t="s">
        <v>21760</v>
      </c>
      <c r="O407" s="56" t="s">
        <v>114</v>
      </c>
      <c r="P407" s="56" t="s">
        <v>108</v>
      </c>
      <c r="Q407" s="56"/>
      <c r="R407" s="56"/>
      <c r="S407" s="56" t="s">
        <v>108</v>
      </c>
      <c r="T407" s="56" t="s">
        <v>108</v>
      </c>
      <c r="U407" s="56"/>
      <c r="V407" s="56"/>
      <c r="W407" s="56" t="s">
        <v>108</v>
      </c>
      <c r="X407" s="56"/>
      <c r="Y407" s="56" t="s">
        <v>108</v>
      </c>
      <c r="Z407" s="56" t="s">
        <v>14</v>
      </c>
      <c r="AA407" s="57">
        <v>43434</v>
      </c>
      <c r="AB407" s="63">
        <v>6</v>
      </c>
      <c r="AC407" s="64" t="s">
        <v>21762</v>
      </c>
      <c r="AD407" s="56" t="s">
        <v>118</v>
      </c>
      <c r="AE407" s="56"/>
      <c r="AF407" s="61"/>
      <c r="AG407" s="61"/>
      <c r="AH407" s="67" t="str">
        <v>Nov</v>
      </c>
      <c r="AI407" s="68" t="str">
        <v>Nov</v>
      </c>
      <c r="AJ407" s="69">
        <f t="shared" si="0"/>
        <v>0</v>
      </c>
      <c r="AK407" s="70">
        <f t="shared" si="1"/>
        <v>43464</v>
      </c>
      <c r="AL407" s="71">
        <f t="shared" ca="1" si="2"/>
        <v>-495</v>
      </c>
      <c r="AM407" s="71" t="str">
        <v>2018</v>
      </c>
      <c r="AN407" s="70">
        <f t="shared" si="3"/>
        <v>43444</v>
      </c>
      <c r="AO407" s="70" t="s">
        <v>123</v>
      </c>
    </row>
    <row r="408" spans="1:41" ht="14.4">
      <c r="A408" s="179" t="s">
        <v>21767</v>
      </c>
      <c r="B408" s="56" t="s">
        <v>89</v>
      </c>
      <c r="C408" s="57">
        <v>43244</v>
      </c>
      <c r="D408" s="56" t="s">
        <v>131</v>
      </c>
      <c r="E408" s="56" t="s">
        <v>140</v>
      </c>
      <c r="F408" s="168" t="s">
        <v>106</v>
      </c>
      <c r="G408" s="168" t="s">
        <v>107</v>
      </c>
      <c r="H408" s="169" t="s">
        <v>140</v>
      </c>
      <c r="I408" s="399"/>
      <c r="J408" s="57">
        <v>43244</v>
      </c>
      <c r="K408" s="56" t="s">
        <v>18</v>
      </c>
      <c r="L408" s="56" t="s">
        <v>18</v>
      </c>
      <c r="M408" s="60" t="s">
        <v>145</v>
      </c>
      <c r="N408" s="56" t="s">
        <v>21772</v>
      </c>
      <c r="O408" s="56" t="s">
        <v>33</v>
      </c>
      <c r="P408" s="56" t="s">
        <v>21774</v>
      </c>
      <c r="Q408" s="56" t="s">
        <v>20798</v>
      </c>
      <c r="R408" s="56"/>
      <c r="S408" s="56" t="s">
        <v>108</v>
      </c>
      <c r="T408" s="56" t="s">
        <v>108</v>
      </c>
      <c r="U408" s="56"/>
      <c r="V408" s="56"/>
      <c r="W408" s="56" t="s">
        <v>108</v>
      </c>
      <c r="X408" s="56"/>
      <c r="Y408" s="56" t="s">
        <v>108</v>
      </c>
      <c r="Z408" s="56" t="s">
        <v>18</v>
      </c>
      <c r="AA408" s="57">
        <v>43244</v>
      </c>
      <c r="AB408" s="63">
        <v>6</v>
      </c>
      <c r="AC408" s="64" t="s">
        <v>21778</v>
      </c>
      <c r="AD408" s="56" t="s">
        <v>79</v>
      </c>
      <c r="AE408" s="56"/>
      <c r="AF408" s="61"/>
      <c r="AG408" s="61"/>
      <c r="AH408" s="67" t="str">
        <v>May</v>
      </c>
      <c r="AI408" s="68" t="str">
        <v>May</v>
      </c>
      <c r="AJ408" s="69">
        <f t="shared" si="0"/>
        <v>0</v>
      </c>
      <c r="AK408" s="70">
        <f t="shared" si="1"/>
        <v>43274</v>
      </c>
      <c r="AL408" s="71">
        <f t="shared" ca="1" si="2"/>
        <v>-685</v>
      </c>
      <c r="AM408" s="71" t="str">
        <v>2018</v>
      </c>
      <c r="AN408" s="70">
        <f t="shared" si="3"/>
        <v>43254</v>
      </c>
      <c r="AO408" s="70" t="s">
        <v>123</v>
      </c>
    </row>
    <row r="409" spans="1:41" ht="14.4">
      <c r="A409" s="179" t="s">
        <v>21783</v>
      </c>
      <c r="B409" s="56" t="s">
        <v>89</v>
      </c>
      <c r="C409" s="57">
        <v>43348</v>
      </c>
      <c r="D409" s="56" t="s">
        <v>1027</v>
      </c>
      <c r="E409" s="56" t="s">
        <v>140</v>
      </c>
      <c r="F409" s="168" t="s">
        <v>106</v>
      </c>
      <c r="G409" s="168" t="s">
        <v>107</v>
      </c>
      <c r="H409" s="169" t="s">
        <v>140</v>
      </c>
      <c r="I409" s="399"/>
      <c r="J409" s="57">
        <v>43378</v>
      </c>
      <c r="K409" s="56" t="s">
        <v>18</v>
      </c>
      <c r="L409" s="56" t="s">
        <v>18</v>
      </c>
      <c r="M409" s="60" t="s">
        <v>21785</v>
      </c>
      <c r="N409" s="56" t="s">
        <v>21786</v>
      </c>
      <c r="O409" s="56" t="s">
        <v>29</v>
      </c>
      <c r="P409" s="56" t="s">
        <v>21787</v>
      </c>
      <c r="Q409" s="56" t="s">
        <v>20798</v>
      </c>
      <c r="R409" s="56"/>
      <c r="S409" s="56" t="s">
        <v>108</v>
      </c>
      <c r="T409" s="56" t="s">
        <v>108</v>
      </c>
      <c r="U409" s="56"/>
      <c r="V409" s="56"/>
      <c r="W409" s="56" t="s">
        <v>108</v>
      </c>
      <c r="X409" s="56"/>
      <c r="Y409" s="56" t="s">
        <v>108</v>
      </c>
      <c r="Z409" s="56" t="s">
        <v>18</v>
      </c>
      <c r="AA409" s="57">
        <v>43348</v>
      </c>
      <c r="AB409" s="63">
        <v>6</v>
      </c>
      <c r="AC409" s="64" t="s">
        <v>21788</v>
      </c>
      <c r="AD409" s="56" t="s">
        <v>79</v>
      </c>
      <c r="AE409" s="56"/>
      <c r="AF409" s="61"/>
      <c r="AG409" s="61"/>
      <c r="AH409" s="67" t="str">
        <v>Sep</v>
      </c>
      <c r="AI409" s="68" t="str">
        <v>Sep</v>
      </c>
      <c r="AJ409" s="69">
        <f t="shared" si="0"/>
        <v>0</v>
      </c>
      <c r="AK409" s="70">
        <f t="shared" si="1"/>
        <v>43378</v>
      </c>
      <c r="AL409" s="71">
        <f t="shared" ca="1" si="2"/>
        <v>-581</v>
      </c>
      <c r="AM409" s="71" t="str">
        <v>2018</v>
      </c>
      <c r="AN409" s="70">
        <f t="shared" si="3"/>
        <v>43358</v>
      </c>
      <c r="AO409" s="70" t="s">
        <v>123</v>
      </c>
    </row>
    <row r="410" spans="1:41" ht="14.4">
      <c r="A410" s="179" t="s">
        <v>21792</v>
      </c>
      <c r="B410" s="56" t="s">
        <v>89</v>
      </c>
      <c r="C410" s="57">
        <v>43278</v>
      </c>
      <c r="D410" s="56" t="s">
        <v>131</v>
      </c>
      <c r="E410" s="56" t="s">
        <v>129</v>
      </c>
      <c r="F410" s="168" t="s">
        <v>106</v>
      </c>
      <c r="G410" s="168" t="s">
        <v>107</v>
      </c>
      <c r="H410" s="169" t="s">
        <v>129</v>
      </c>
      <c r="I410" s="399"/>
      <c r="J410" s="57">
        <v>43318</v>
      </c>
      <c r="K410" s="61"/>
      <c r="L410" s="61"/>
      <c r="M410" s="60" t="s">
        <v>145</v>
      </c>
      <c r="N410" s="56" t="s">
        <v>21796</v>
      </c>
      <c r="O410" s="56" t="s">
        <v>172</v>
      </c>
      <c r="P410" s="56" t="s">
        <v>21797</v>
      </c>
      <c r="Q410" s="56" t="s">
        <v>17</v>
      </c>
      <c r="R410" s="66"/>
      <c r="S410" s="61"/>
      <c r="T410" s="61"/>
      <c r="U410" s="402"/>
      <c r="V410" s="66"/>
      <c r="W410" s="66"/>
      <c r="X410" s="402"/>
      <c r="Y410" s="61"/>
      <c r="Z410" s="56" t="s">
        <v>14</v>
      </c>
      <c r="AA410" s="57">
        <v>43283</v>
      </c>
      <c r="AB410" s="75"/>
      <c r="AC410" s="64" t="s">
        <v>21799</v>
      </c>
      <c r="AD410" s="56" t="s">
        <v>294</v>
      </c>
      <c r="AE410" s="61"/>
      <c r="AF410" s="61"/>
      <c r="AG410" s="61"/>
      <c r="AH410" s="67" t="str">
        <v>Jun</v>
      </c>
      <c r="AI410" s="68" t="str">
        <v>Jul</v>
      </c>
      <c r="AJ410" s="69">
        <f t="shared" si="0"/>
        <v>5</v>
      </c>
      <c r="AK410" s="70">
        <f t="shared" si="1"/>
        <v>43308</v>
      </c>
      <c r="AL410" s="71">
        <f t="shared" ca="1" si="2"/>
        <v>-651</v>
      </c>
      <c r="AM410" s="71" t="str">
        <v>2018</v>
      </c>
      <c r="AN410" s="70">
        <f t="shared" si="3"/>
        <v>43288</v>
      </c>
      <c r="AO410" s="70" t="s">
        <v>123</v>
      </c>
    </row>
    <row r="411" spans="1:41" ht="14.4">
      <c r="A411" s="179" t="s">
        <v>21802</v>
      </c>
      <c r="B411" s="56" t="s">
        <v>89</v>
      </c>
      <c r="C411" s="57">
        <v>43361</v>
      </c>
      <c r="D411" s="56" t="s">
        <v>131</v>
      </c>
      <c r="E411" s="56" t="s">
        <v>140</v>
      </c>
      <c r="F411" s="168" t="s">
        <v>106</v>
      </c>
      <c r="G411" s="168" t="s">
        <v>107</v>
      </c>
      <c r="H411" s="169" t="s">
        <v>140</v>
      </c>
      <c r="I411" s="399"/>
      <c r="J411" s="57">
        <v>43391</v>
      </c>
      <c r="K411" s="56" t="s">
        <v>18</v>
      </c>
      <c r="L411" s="56" t="s">
        <v>18</v>
      </c>
      <c r="M411" s="60" t="s">
        <v>145</v>
      </c>
      <c r="N411" s="56" t="s">
        <v>21804</v>
      </c>
      <c r="O411" s="56" t="s">
        <v>436</v>
      </c>
      <c r="P411" s="56" t="s">
        <v>21805</v>
      </c>
      <c r="Q411" s="56" t="s">
        <v>20798</v>
      </c>
      <c r="R411" s="56"/>
      <c r="S411" s="56" t="s">
        <v>108</v>
      </c>
      <c r="T411" s="56" t="s">
        <v>108</v>
      </c>
      <c r="U411" s="56"/>
      <c r="V411" s="56"/>
      <c r="W411" s="56" t="s">
        <v>108</v>
      </c>
      <c r="X411" s="56"/>
      <c r="Y411" s="56" t="s">
        <v>108</v>
      </c>
      <c r="Z411" s="56" t="s">
        <v>18</v>
      </c>
      <c r="AA411" s="57">
        <v>43361</v>
      </c>
      <c r="AB411" s="63">
        <v>6</v>
      </c>
      <c r="AC411" s="64" t="s">
        <v>21807</v>
      </c>
      <c r="AD411" s="56" t="s">
        <v>79</v>
      </c>
      <c r="AE411" s="56"/>
      <c r="AF411" s="61"/>
      <c r="AG411" s="61"/>
      <c r="AH411" s="67" t="str">
        <v>Sep</v>
      </c>
      <c r="AI411" s="68" t="str">
        <v>Sep</v>
      </c>
      <c r="AJ411" s="69">
        <f t="shared" si="0"/>
        <v>0</v>
      </c>
      <c r="AK411" s="70">
        <f t="shared" si="1"/>
        <v>43391</v>
      </c>
      <c r="AL411" s="71">
        <f t="shared" ca="1" si="2"/>
        <v>-568</v>
      </c>
      <c r="AM411" s="71" t="str">
        <v>2018</v>
      </c>
      <c r="AN411" s="70">
        <f t="shared" si="3"/>
        <v>43371</v>
      </c>
      <c r="AO411" s="70" t="s">
        <v>123</v>
      </c>
    </row>
    <row r="412" spans="1:41" ht="14.4">
      <c r="A412" s="179" t="s">
        <v>21810</v>
      </c>
      <c r="B412" s="56" t="s">
        <v>89</v>
      </c>
      <c r="C412" s="57">
        <v>43102</v>
      </c>
      <c r="D412" s="56" t="s">
        <v>131</v>
      </c>
      <c r="E412" s="56" t="s">
        <v>12</v>
      </c>
      <c r="F412" s="168" t="s">
        <v>106</v>
      </c>
      <c r="G412" s="168" t="s">
        <v>113</v>
      </c>
      <c r="H412" s="169" t="s">
        <v>12</v>
      </c>
      <c r="I412" s="404"/>
      <c r="J412" s="59"/>
      <c r="K412" s="61"/>
      <c r="L412" s="61"/>
      <c r="M412" s="60" t="s">
        <v>145</v>
      </c>
      <c r="N412" s="56" t="s">
        <v>21812</v>
      </c>
      <c r="O412" s="56" t="s">
        <v>172</v>
      </c>
      <c r="P412" s="56" t="s">
        <v>21815</v>
      </c>
      <c r="Q412" s="56" t="s">
        <v>17</v>
      </c>
      <c r="R412" s="66"/>
      <c r="S412" s="61"/>
      <c r="T412" s="61"/>
      <c r="U412" s="402"/>
      <c r="V412" s="66"/>
      <c r="W412" s="66"/>
      <c r="X412" s="400" t="s">
        <v>108</v>
      </c>
      <c r="Y412" s="61"/>
      <c r="Z412" s="56" t="s">
        <v>18</v>
      </c>
      <c r="AA412" s="57">
        <v>43105</v>
      </c>
      <c r="AB412" s="75"/>
      <c r="AC412" s="95"/>
      <c r="AD412" s="56" t="s">
        <v>79</v>
      </c>
      <c r="AE412" s="56"/>
      <c r="AF412" s="61"/>
      <c r="AG412" s="61"/>
      <c r="AH412" s="67" t="str">
        <v>Jan</v>
      </c>
      <c r="AI412" s="68" t="str">
        <v>Jan</v>
      </c>
      <c r="AJ412" s="69">
        <f t="shared" si="0"/>
        <v>3</v>
      </c>
      <c r="AK412" s="70">
        <f t="shared" si="1"/>
        <v>43132</v>
      </c>
      <c r="AL412" s="71">
        <f t="shared" ca="1" si="2"/>
        <v>-827</v>
      </c>
      <c r="AM412" s="71" t="str">
        <v>2018</v>
      </c>
      <c r="AN412" s="70">
        <f t="shared" si="3"/>
        <v>43112</v>
      </c>
      <c r="AO412" s="70" t="s">
        <v>123</v>
      </c>
    </row>
    <row r="413" spans="1:41" ht="14.4">
      <c r="A413" s="179" t="s">
        <v>21821</v>
      </c>
      <c r="B413" s="56" t="s">
        <v>89</v>
      </c>
      <c r="C413" s="57">
        <v>43129</v>
      </c>
      <c r="D413" s="56" t="s">
        <v>1027</v>
      </c>
      <c r="E413" s="56" t="s">
        <v>129</v>
      </c>
      <c r="F413" s="168" t="s">
        <v>106</v>
      </c>
      <c r="G413" s="168" t="s">
        <v>107</v>
      </c>
      <c r="H413" s="169" t="s">
        <v>129</v>
      </c>
      <c r="I413" s="399"/>
      <c r="J413" s="57">
        <v>43168</v>
      </c>
      <c r="K413" s="61"/>
      <c r="L413" s="61"/>
      <c r="M413" s="60" t="s">
        <v>642</v>
      </c>
      <c r="N413" s="56" t="s">
        <v>6942</v>
      </c>
      <c r="O413" s="56" t="s">
        <v>20</v>
      </c>
      <c r="P413" s="56" t="s">
        <v>21824</v>
      </c>
      <c r="Q413" s="56" t="s">
        <v>17</v>
      </c>
      <c r="R413" s="66"/>
      <c r="S413" s="61"/>
      <c r="T413" s="61"/>
      <c r="U413" s="402"/>
      <c r="V413" s="66"/>
      <c r="W413" s="66"/>
      <c r="X413" s="400" t="s">
        <v>108</v>
      </c>
      <c r="Y413" s="61"/>
      <c r="Z413" s="56" t="s">
        <v>18</v>
      </c>
      <c r="AA413" s="57">
        <v>43137</v>
      </c>
      <c r="AB413" s="75"/>
      <c r="AC413" s="64" t="s">
        <v>21825</v>
      </c>
      <c r="AD413" s="65" t="s">
        <v>79</v>
      </c>
      <c r="AE413" s="96"/>
      <c r="AF413" s="66"/>
      <c r="AG413" s="66"/>
      <c r="AH413" s="67" t="str">
        <v>Jan</v>
      </c>
      <c r="AI413" s="68" t="str">
        <v>Feb</v>
      </c>
      <c r="AJ413" s="69">
        <f t="shared" si="0"/>
        <v>8</v>
      </c>
      <c r="AK413" s="70">
        <f t="shared" si="1"/>
        <v>43159</v>
      </c>
      <c r="AL413" s="71">
        <f t="shared" ca="1" si="2"/>
        <v>-800</v>
      </c>
      <c r="AM413" s="71" t="str">
        <v>2018</v>
      </c>
      <c r="AN413" s="70">
        <f t="shared" si="3"/>
        <v>43139</v>
      </c>
      <c r="AO413" s="70" t="s">
        <v>123</v>
      </c>
    </row>
    <row r="414" spans="1:41" ht="14.4">
      <c r="A414" s="179" t="s">
        <v>21830</v>
      </c>
      <c r="B414" s="56" t="s">
        <v>89</v>
      </c>
      <c r="C414" s="57">
        <v>43206</v>
      </c>
      <c r="D414" s="56" t="s">
        <v>90</v>
      </c>
      <c r="E414" s="56" t="s">
        <v>140</v>
      </c>
      <c r="F414" s="168" t="s">
        <v>106</v>
      </c>
      <c r="G414" s="168" t="s">
        <v>107</v>
      </c>
      <c r="H414" s="169" t="s">
        <v>140</v>
      </c>
      <c r="I414" s="399"/>
      <c r="J414" s="57">
        <v>43236</v>
      </c>
      <c r="K414" s="56" t="s">
        <v>18</v>
      </c>
      <c r="L414" s="56" t="s">
        <v>18</v>
      </c>
      <c r="M414" s="60" t="s">
        <v>21831</v>
      </c>
      <c r="N414" s="56" t="s">
        <v>21831</v>
      </c>
      <c r="O414" s="56" t="s">
        <v>37</v>
      </c>
      <c r="P414" s="56" t="s">
        <v>21833</v>
      </c>
      <c r="Q414" s="56" t="s">
        <v>17</v>
      </c>
      <c r="R414" s="56"/>
      <c r="S414" s="56" t="s">
        <v>108</v>
      </c>
      <c r="T414" s="56" t="s">
        <v>108</v>
      </c>
      <c r="U414" s="56"/>
      <c r="V414" s="56"/>
      <c r="W414" s="56" t="s">
        <v>108</v>
      </c>
      <c r="X414" s="56"/>
      <c r="Y414" s="56" t="s">
        <v>108</v>
      </c>
      <c r="Z414" s="56" t="s">
        <v>18</v>
      </c>
      <c r="AA414" s="57">
        <v>43206</v>
      </c>
      <c r="AB414" s="63">
        <v>6</v>
      </c>
      <c r="AC414" s="64" t="s">
        <v>21836</v>
      </c>
      <c r="AD414" s="56" t="s">
        <v>79</v>
      </c>
      <c r="AE414" s="56"/>
      <c r="AF414" s="61"/>
      <c r="AG414" s="61"/>
      <c r="AH414" s="67" t="str">
        <v>Apr</v>
      </c>
      <c r="AI414" s="68" t="str">
        <v>Apr</v>
      </c>
      <c r="AJ414" s="69">
        <f t="shared" si="0"/>
        <v>0</v>
      </c>
      <c r="AK414" s="70">
        <f t="shared" si="1"/>
        <v>43236</v>
      </c>
      <c r="AL414" s="71">
        <f t="shared" ca="1" si="2"/>
        <v>-723</v>
      </c>
      <c r="AM414" s="71" t="str">
        <v>2018</v>
      </c>
      <c r="AN414" s="70">
        <f t="shared" si="3"/>
        <v>43216</v>
      </c>
      <c r="AO414" s="70" t="s">
        <v>123</v>
      </c>
    </row>
    <row r="415" spans="1:41" ht="14.4">
      <c r="A415" s="179" t="s">
        <v>21839</v>
      </c>
      <c r="B415" s="56" t="s">
        <v>89</v>
      </c>
      <c r="C415" s="57">
        <v>43299</v>
      </c>
      <c r="D415" s="56" t="s">
        <v>1027</v>
      </c>
      <c r="E415" s="56" t="s">
        <v>140</v>
      </c>
      <c r="F415" s="168" t="s">
        <v>106</v>
      </c>
      <c r="G415" s="168" t="s">
        <v>107</v>
      </c>
      <c r="H415" s="169" t="s">
        <v>140</v>
      </c>
      <c r="I415" s="399"/>
      <c r="J415" s="57">
        <v>43330</v>
      </c>
      <c r="K415" s="56" t="s">
        <v>18</v>
      </c>
      <c r="L415" s="56" t="s">
        <v>18</v>
      </c>
      <c r="M415" s="60" t="s">
        <v>642</v>
      </c>
      <c r="N415" s="56" t="s">
        <v>21843</v>
      </c>
      <c r="O415" s="56" t="s">
        <v>29</v>
      </c>
      <c r="P415" s="56" t="s">
        <v>21844</v>
      </c>
      <c r="Q415" s="56" t="s">
        <v>17</v>
      </c>
      <c r="R415" s="56"/>
      <c r="S415" s="56" t="s">
        <v>108</v>
      </c>
      <c r="T415" s="56" t="s">
        <v>108</v>
      </c>
      <c r="U415" s="56"/>
      <c r="V415" s="56"/>
      <c r="W415" s="56" t="s">
        <v>108</v>
      </c>
      <c r="X415" s="56"/>
      <c r="Y415" s="56" t="s">
        <v>108</v>
      </c>
      <c r="Z415" s="56" t="s">
        <v>18</v>
      </c>
      <c r="AA415" s="57">
        <v>43299</v>
      </c>
      <c r="AB415" s="63">
        <v>6</v>
      </c>
      <c r="AC415" s="64" t="s">
        <v>21847</v>
      </c>
      <c r="AD415" s="56" t="s">
        <v>79</v>
      </c>
      <c r="AE415" s="56"/>
      <c r="AF415" s="61"/>
      <c r="AG415" s="61"/>
      <c r="AH415" s="67" t="str">
        <v>Jul</v>
      </c>
      <c r="AI415" s="68" t="str">
        <v>Jul</v>
      </c>
      <c r="AJ415" s="69">
        <f t="shared" si="0"/>
        <v>0</v>
      </c>
      <c r="AK415" s="70">
        <f t="shared" si="1"/>
        <v>43329</v>
      </c>
      <c r="AL415" s="71">
        <f t="shared" ca="1" si="2"/>
        <v>-630</v>
      </c>
      <c r="AM415" s="71" t="str">
        <v>2018</v>
      </c>
      <c r="AN415" s="70">
        <f t="shared" si="3"/>
        <v>43309</v>
      </c>
      <c r="AO415" s="70" t="s">
        <v>123</v>
      </c>
    </row>
    <row r="416" spans="1:41" ht="14.4">
      <c r="A416" s="179" t="s">
        <v>21849</v>
      </c>
      <c r="B416" s="56" t="s">
        <v>89</v>
      </c>
      <c r="C416" s="57">
        <v>43430</v>
      </c>
      <c r="D416" s="56" t="s">
        <v>1027</v>
      </c>
      <c r="E416" s="56" t="s">
        <v>140</v>
      </c>
      <c r="F416" s="168" t="s">
        <v>106</v>
      </c>
      <c r="G416" s="168" t="s">
        <v>107</v>
      </c>
      <c r="H416" s="169" t="s">
        <v>140</v>
      </c>
      <c r="I416" s="399"/>
      <c r="J416" s="57">
        <v>43460</v>
      </c>
      <c r="K416" s="56" t="s">
        <v>18</v>
      </c>
      <c r="L416" s="56" t="s">
        <v>14</v>
      </c>
      <c r="M416" s="60" t="s">
        <v>21853</v>
      </c>
      <c r="N416" s="56" t="s">
        <v>21855</v>
      </c>
      <c r="O416" s="56" t="s">
        <v>29</v>
      </c>
      <c r="P416" s="56" t="s">
        <v>108</v>
      </c>
      <c r="Q416" s="61"/>
      <c r="R416" s="56"/>
      <c r="S416" s="56" t="s">
        <v>108</v>
      </c>
      <c r="T416" s="56" t="s">
        <v>108</v>
      </c>
      <c r="U416" s="56"/>
      <c r="V416" s="56"/>
      <c r="W416" s="56" t="s">
        <v>108</v>
      </c>
      <c r="X416" s="56"/>
      <c r="Y416" s="56" t="s">
        <v>108</v>
      </c>
      <c r="Z416" s="56" t="s">
        <v>14</v>
      </c>
      <c r="AA416" s="57">
        <v>43430</v>
      </c>
      <c r="AB416" s="63">
        <v>6</v>
      </c>
      <c r="AC416" s="64" t="s">
        <v>21858</v>
      </c>
      <c r="AD416" s="56" t="s">
        <v>118</v>
      </c>
      <c r="AE416" s="56"/>
      <c r="AF416" s="61"/>
      <c r="AG416" s="61"/>
      <c r="AH416" s="67" t="str">
        <v>Nov</v>
      </c>
      <c r="AI416" s="68" t="str">
        <v>Nov</v>
      </c>
      <c r="AJ416" s="69">
        <f t="shared" si="0"/>
        <v>0</v>
      </c>
      <c r="AK416" s="70">
        <f t="shared" si="1"/>
        <v>43460</v>
      </c>
      <c r="AL416" s="71">
        <f t="shared" ca="1" si="2"/>
        <v>-499</v>
      </c>
      <c r="AM416" s="71" t="str">
        <v>2018</v>
      </c>
      <c r="AN416" s="70">
        <f t="shared" si="3"/>
        <v>43440</v>
      </c>
      <c r="AO416" s="70" t="s">
        <v>123</v>
      </c>
    </row>
    <row r="417" spans="1:41" ht="14.4">
      <c r="A417" s="179" t="s">
        <v>21862</v>
      </c>
      <c r="B417" s="56" t="s">
        <v>89</v>
      </c>
      <c r="C417" s="57">
        <v>43140</v>
      </c>
      <c r="D417" s="56" t="s">
        <v>1027</v>
      </c>
      <c r="E417" s="56" t="s">
        <v>129</v>
      </c>
      <c r="F417" s="168" t="s">
        <v>106</v>
      </c>
      <c r="G417" s="168" t="s">
        <v>107</v>
      </c>
      <c r="H417" s="169" t="s">
        <v>129</v>
      </c>
      <c r="I417" s="399"/>
      <c r="J417" s="57">
        <v>43182</v>
      </c>
      <c r="K417" s="61"/>
      <c r="L417" s="61"/>
      <c r="M417" s="60" t="s">
        <v>3883</v>
      </c>
      <c r="N417" s="56" t="s">
        <v>21865</v>
      </c>
      <c r="O417" s="56" t="s">
        <v>16</v>
      </c>
      <c r="P417" s="56" t="s">
        <v>21866</v>
      </c>
      <c r="Q417" s="56" t="s">
        <v>17</v>
      </c>
      <c r="R417" s="66"/>
      <c r="S417" s="61"/>
      <c r="T417" s="61"/>
      <c r="U417" s="402"/>
      <c r="V417" s="66"/>
      <c r="W417" s="66"/>
      <c r="X417" s="400" t="s">
        <v>108</v>
      </c>
      <c r="Y417" s="61"/>
      <c r="Z417" s="56" t="s">
        <v>18</v>
      </c>
      <c r="AA417" s="57">
        <v>43151</v>
      </c>
      <c r="AB417" s="75"/>
      <c r="AC417" s="64" t="s">
        <v>21867</v>
      </c>
      <c r="AD417" s="65" t="s">
        <v>360</v>
      </c>
      <c r="AE417" s="96"/>
      <c r="AF417" s="66"/>
      <c r="AG417" s="66"/>
      <c r="AH417" s="67" t="str">
        <v>Feb</v>
      </c>
      <c r="AI417" s="68" t="str">
        <v>Feb</v>
      </c>
      <c r="AJ417" s="69">
        <f t="shared" si="0"/>
        <v>11</v>
      </c>
      <c r="AK417" s="70">
        <f t="shared" si="1"/>
        <v>43170</v>
      </c>
      <c r="AL417" s="71">
        <f t="shared" ca="1" si="2"/>
        <v>-789</v>
      </c>
      <c r="AM417" s="71" t="str">
        <v>2018</v>
      </c>
      <c r="AN417" s="70">
        <f t="shared" si="3"/>
        <v>43150</v>
      </c>
      <c r="AO417" s="70" t="s">
        <v>123</v>
      </c>
    </row>
    <row r="418" spans="1:41" ht="14.4">
      <c r="A418" s="179" t="s">
        <v>21872</v>
      </c>
      <c r="B418" s="56" t="s">
        <v>89</v>
      </c>
      <c r="C418" s="57">
        <v>43131</v>
      </c>
      <c r="D418" s="56" t="s">
        <v>90</v>
      </c>
      <c r="E418" s="56" t="s">
        <v>12</v>
      </c>
      <c r="F418" s="168" t="s">
        <v>106</v>
      </c>
      <c r="G418" s="168" t="s">
        <v>107</v>
      </c>
      <c r="H418" s="169" t="s">
        <v>12</v>
      </c>
      <c r="I418" s="404"/>
      <c r="J418" s="59"/>
      <c r="K418" s="61"/>
      <c r="L418" s="61"/>
      <c r="M418" s="60" t="s">
        <v>21875</v>
      </c>
      <c r="N418" s="56" t="s">
        <v>21876</v>
      </c>
      <c r="O418" s="56" t="s">
        <v>44</v>
      </c>
      <c r="P418" s="56" t="s">
        <v>21878</v>
      </c>
      <c r="Q418" s="56" t="s">
        <v>17</v>
      </c>
      <c r="R418" s="66"/>
      <c r="S418" s="61"/>
      <c r="T418" s="61"/>
      <c r="U418" s="402"/>
      <c r="V418" s="449"/>
      <c r="W418" s="449"/>
      <c r="X418" s="400" t="s">
        <v>108</v>
      </c>
      <c r="Y418" s="61"/>
      <c r="Z418" s="56" t="s">
        <v>18</v>
      </c>
      <c r="AA418" s="57">
        <v>43131</v>
      </c>
      <c r="AB418" s="75"/>
      <c r="AC418" s="95"/>
      <c r="AD418" s="65" t="s">
        <v>79</v>
      </c>
      <c r="AE418" s="65"/>
      <c r="AF418" s="66"/>
      <c r="AG418" s="66"/>
      <c r="AH418" s="67" t="str">
        <v>Jan</v>
      </c>
      <c r="AI418" s="68" t="str">
        <v>Jan</v>
      </c>
      <c r="AJ418" s="69">
        <f t="shared" si="0"/>
        <v>0</v>
      </c>
      <c r="AK418" s="70">
        <f t="shared" si="1"/>
        <v>43161</v>
      </c>
      <c r="AL418" s="71">
        <f t="shared" ca="1" si="2"/>
        <v>-798</v>
      </c>
      <c r="AM418" s="71" t="str">
        <v>2018</v>
      </c>
      <c r="AN418" s="70">
        <f t="shared" si="3"/>
        <v>43141</v>
      </c>
      <c r="AO418" s="70" t="s">
        <v>123</v>
      </c>
    </row>
    <row r="419" spans="1:41" ht="14.4">
      <c r="A419" s="179" t="s">
        <v>21893</v>
      </c>
      <c r="B419" s="56" t="s">
        <v>89</v>
      </c>
      <c r="C419" s="57">
        <v>43328</v>
      </c>
      <c r="D419" s="56" t="s">
        <v>131</v>
      </c>
      <c r="E419" s="56" t="s">
        <v>140</v>
      </c>
      <c r="F419" s="168" t="s">
        <v>106</v>
      </c>
      <c r="G419" s="168" t="s">
        <v>107</v>
      </c>
      <c r="H419" s="169" t="s">
        <v>140</v>
      </c>
      <c r="I419" s="399"/>
      <c r="J419" s="57">
        <v>43359</v>
      </c>
      <c r="K419" s="61"/>
      <c r="L419" s="61"/>
      <c r="M419" s="60" t="s">
        <v>14734</v>
      </c>
      <c r="N419" s="56" t="s">
        <v>21895</v>
      </c>
      <c r="O419" s="56" t="s">
        <v>33</v>
      </c>
      <c r="P419" s="56" t="s">
        <v>108</v>
      </c>
      <c r="Q419" s="56" t="s">
        <v>96</v>
      </c>
      <c r="R419" s="56"/>
      <c r="S419" s="56" t="s">
        <v>108</v>
      </c>
      <c r="T419" s="56" t="s">
        <v>108</v>
      </c>
      <c r="U419" s="56"/>
      <c r="V419" s="56"/>
      <c r="W419" s="56" t="s">
        <v>108</v>
      </c>
      <c r="X419" s="56"/>
      <c r="Y419" s="56" t="s">
        <v>108</v>
      </c>
      <c r="Z419" s="56" t="s">
        <v>14</v>
      </c>
      <c r="AA419" s="57">
        <v>43328</v>
      </c>
      <c r="AB419" s="63">
        <v>6</v>
      </c>
      <c r="AC419" s="64" t="s">
        <v>21897</v>
      </c>
      <c r="AD419" s="56" t="s">
        <v>79</v>
      </c>
      <c r="AE419" s="56"/>
      <c r="AF419" s="61"/>
      <c r="AG419" s="61"/>
      <c r="AH419" s="67" t="str">
        <v>Aug</v>
      </c>
      <c r="AI419" s="68" t="str">
        <v>Aug</v>
      </c>
      <c r="AJ419" s="69">
        <f t="shared" si="0"/>
        <v>0</v>
      </c>
      <c r="AK419" s="70">
        <f t="shared" si="1"/>
        <v>43358</v>
      </c>
      <c r="AL419" s="71">
        <f t="shared" ca="1" si="2"/>
        <v>-601</v>
      </c>
      <c r="AM419" s="71" t="str">
        <v>2018</v>
      </c>
      <c r="AN419" s="70">
        <f t="shared" si="3"/>
        <v>43338</v>
      </c>
      <c r="AO419" s="70" t="s">
        <v>123</v>
      </c>
    </row>
    <row r="420" spans="1:41" ht="14.4">
      <c r="A420" s="179" t="s">
        <v>21901</v>
      </c>
      <c r="B420" s="56" t="s">
        <v>89</v>
      </c>
      <c r="C420" s="57">
        <v>43462</v>
      </c>
      <c r="D420" s="56" t="s">
        <v>90</v>
      </c>
      <c r="E420" s="56" t="s">
        <v>32</v>
      </c>
      <c r="F420" s="168" t="s">
        <v>106</v>
      </c>
      <c r="G420" s="168" t="s">
        <v>177</v>
      </c>
      <c r="H420" s="169" t="s">
        <v>32</v>
      </c>
      <c r="I420" s="399"/>
      <c r="J420" s="57">
        <v>43491</v>
      </c>
      <c r="K420" s="61"/>
      <c r="L420" s="56" t="s">
        <v>18</v>
      </c>
      <c r="M420" s="60" t="s">
        <v>21904</v>
      </c>
      <c r="N420" s="56" t="s">
        <v>21906</v>
      </c>
      <c r="O420" s="56" t="s">
        <v>33</v>
      </c>
      <c r="P420" s="56" t="s">
        <v>7011</v>
      </c>
      <c r="Q420" s="56" t="s">
        <v>116</v>
      </c>
      <c r="R420" s="66"/>
      <c r="S420" s="61"/>
      <c r="T420" s="61"/>
      <c r="U420" s="402"/>
      <c r="V420" s="66"/>
      <c r="W420" s="66"/>
      <c r="X420" s="402"/>
      <c r="Y420" s="56" t="s">
        <v>108</v>
      </c>
      <c r="Z420" s="56" t="s">
        <v>18</v>
      </c>
      <c r="AA420" s="57">
        <v>43494</v>
      </c>
      <c r="AB420" s="75"/>
      <c r="AC420" s="64" t="s">
        <v>21908</v>
      </c>
      <c r="AD420" s="56" t="s">
        <v>79</v>
      </c>
      <c r="AE420" s="56"/>
      <c r="AF420" s="61"/>
      <c r="AG420" s="61"/>
      <c r="AH420" s="67" t="str">
        <v>Dec</v>
      </c>
      <c r="AI420" s="68" t="str">
        <v>Jan</v>
      </c>
      <c r="AJ420" s="69">
        <f t="shared" si="0"/>
        <v>32</v>
      </c>
      <c r="AK420" s="70">
        <f t="shared" si="1"/>
        <v>43492</v>
      </c>
      <c r="AL420" s="71">
        <f t="shared" ca="1" si="2"/>
        <v>-467</v>
      </c>
      <c r="AM420" s="71" t="str">
        <v>2018</v>
      </c>
      <c r="AN420" s="70">
        <f t="shared" si="3"/>
        <v>43472</v>
      </c>
      <c r="AO420" s="70" t="s">
        <v>123</v>
      </c>
    </row>
    <row r="421" spans="1:41" ht="14.4">
      <c r="A421" s="179" t="s">
        <v>21909</v>
      </c>
      <c r="B421" s="56" t="s">
        <v>89</v>
      </c>
      <c r="C421" s="57">
        <v>43255</v>
      </c>
      <c r="D421" s="56" t="s">
        <v>1027</v>
      </c>
      <c r="E421" s="56" t="s">
        <v>112</v>
      </c>
      <c r="F421" s="168" t="s">
        <v>106</v>
      </c>
      <c r="G421" s="168" t="s">
        <v>113</v>
      </c>
      <c r="H421" s="169" t="s">
        <v>112</v>
      </c>
      <c r="I421" s="399"/>
      <c r="J421" s="57">
        <v>43258</v>
      </c>
      <c r="K421" s="56" t="s">
        <v>18</v>
      </c>
      <c r="L421" s="56" t="s">
        <v>14</v>
      </c>
      <c r="M421" s="60" t="s">
        <v>21910</v>
      </c>
      <c r="N421" s="56" t="s">
        <v>6691</v>
      </c>
      <c r="O421" s="56" t="s">
        <v>143</v>
      </c>
      <c r="P421" s="56" t="s">
        <v>6692</v>
      </c>
      <c r="Q421" s="56" t="s">
        <v>116</v>
      </c>
      <c r="R421" s="353">
        <v>43258</v>
      </c>
      <c r="S421" s="61"/>
      <c r="T421" s="61"/>
      <c r="U421" s="402"/>
      <c r="V421" s="66"/>
      <c r="W421" s="66"/>
      <c r="X421" s="402"/>
      <c r="Y421" s="61"/>
      <c r="Z421" s="61"/>
      <c r="AA421" s="57">
        <v>43258</v>
      </c>
      <c r="AB421" s="75"/>
      <c r="AC421" s="64" t="s">
        <v>257</v>
      </c>
      <c r="AD421" s="91" t="s">
        <v>118</v>
      </c>
      <c r="AE421" s="61"/>
      <c r="AF421" s="61"/>
      <c r="AG421" s="61"/>
      <c r="AH421" s="67" t="str">
        <v>Jun</v>
      </c>
      <c r="AI421" s="68" t="str">
        <v>Jun</v>
      </c>
      <c r="AJ421" s="69">
        <f t="shared" si="0"/>
        <v>3</v>
      </c>
      <c r="AK421" s="70">
        <f t="shared" si="1"/>
        <v>43285</v>
      </c>
      <c r="AL421" s="71">
        <f t="shared" ca="1" si="2"/>
        <v>-674</v>
      </c>
      <c r="AM421" s="71" t="str">
        <v>2018</v>
      </c>
      <c r="AN421" s="70">
        <f t="shared" si="3"/>
        <v>43265</v>
      </c>
      <c r="AO421" s="70" t="s">
        <v>121</v>
      </c>
    </row>
    <row r="422" spans="1:41" ht="14.4">
      <c r="A422" s="179" t="s">
        <v>21911</v>
      </c>
      <c r="B422" s="56" t="s">
        <v>89</v>
      </c>
      <c r="C422" s="57">
        <v>43268</v>
      </c>
      <c r="D422" s="56" t="s">
        <v>90</v>
      </c>
      <c r="E422" s="56" t="s">
        <v>129</v>
      </c>
      <c r="F422" s="168" t="s">
        <v>106</v>
      </c>
      <c r="G422" s="168" t="s">
        <v>107</v>
      </c>
      <c r="H422" s="169" t="s">
        <v>129</v>
      </c>
      <c r="I422" s="399"/>
      <c r="J422" s="57">
        <v>43308</v>
      </c>
      <c r="K422" s="61"/>
      <c r="L422" s="61"/>
      <c r="M422" s="60" t="s">
        <v>21912</v>
      </c>
      <c r="N422" s="56" t="s">
        <v>21913</v>
      </c>
      <c r="O422" s="61"/>
      <c r="P422" s="61"/>
      <c r="Q422" s="61"/>
      <c r="R422" s="66"/>
      <c r="S422" s="61"/>
      <c r="T422" s="61"/>
      <c r="U422" s="402"/>
      <c r="V422" s="66"/>
      <c r="W422" s="66"/>
      <c r="X422" s="402"/>
      <c r="Y422" s="61"/>
      <c r="Z422" s="56" t="s">
        <v>14</v>
      </c>
      <c r="AA422" s="57">
        <v>43276</v>
      </c>
      <c r="AB422" s="75"/>
      <c r="AC422" s="64" t="s">
        <v>21914</v>
      </c>
      <c r="AD422" s="56" t="s">
        <v>118</v>
      </c>
      <c r="AE422" s="61"/>
      <c r="AF422" s="61"/>
      <c r="AG422" s="61"/>
      <c r="AH422" s="67" t="str">
        <v>Jun</v>
      </c>
      <c r="AI422" s="68" t="str">
        <v>Jun</v>
      </c>
      <c r="AJ422" s="69">
        <f t="shared" si="0"/>
        <v>8</v>
      </c>
      <c r="AK422" s="70">
        <f t="shared" si="1"/>
        <v>43298</v>
      </c>
      <c r="AL422" s="71">
        <f t="shared" ca="1" si="2"/>
        <v>-661</v>
      </c>
      <c r="AM422" s="71" t="str">
        <v>2018</v>
      </c>
      <c r="AN422" s="70">
        <f t="shared" si="3"/>
        <v>43278</v>
      </c>
      <c r="AO422" s="70" t="s">
        <v>123</v>
      </c>
    </row>
    <row r="423" spans="1:41" ht="14.4">
      <c r="A423" s="179" t="s">
        <v>21915</v>
      </c>
      <c r="B423" s="56" t="s">
        <v>89</v>
      </c>
      <c r="C423" s="57">
        <v>43424</v>
      </c>
      <c r="D423" s="56" t="s">
        <v>90</v>
      </c>
      <c r="E423" s="56" t="s">
        <v>276</v>
      </c>
      <c r="F423" s="168" t="s">
        <v>214</v>
      </c>
      <c r="G423" s="168" t="s">
        <v>2866</v>
      </c>
      <c r="H423" s="169" t="s">
        <v>21916</v>
      </c>
      <c r="I423" s="399"/>
      <c r="J423" s="57">
        <v>43454</v>
      </c>
      <c r="K423" s="56" t="s">
        <v>1841</v>
      </c>
      <c r="L423" s="56" t="s">
        <v>1841</v>
      </c>
      <c r="M423" s="60" t="s">
        <v>14485</v>
      </c>
      <c r="N423" s="56" t="s">
        <v>21917</v>
      </c>
      <c r="O423" s="61"/>
      <c r="P423" s="56">
        <v>908005</v>
      </c>
      <c r="Q423" s="61"/>
      <c r="R423" s="56"/>
      <c r="S423" s="56" t="s">
        <v>108</v>
      </c>
      <c r="T423" s="56" t="s">
        <v>108</v>
      </c>
      <c r="U423" s="56"/>
      <c r="V423" s="56"/>
      <c r="W423" s="56" t="s">
        <v>108</v>
      </c>
      <c r="X423" s="56" t="s">
        <v>108</v>
      </c>
      <c r="Y423" s="61"/>
      <c r="Z423" s="56" t="s">
        <v>18</v>
      </c>
      <c r="AA423" s="57">
        <v>43447</v>
      </c>
      <c r="AB423" s="75"/>
      <c r="AC423" s="64" t="s">
        <v>21918</v>
      </c>
      <c r="AD423" s="56" t="s">
        <v>79</v>
      </c>
      <c r="AE423" s="56"/>
      <c r="AF423" s="61"/>
      <c r="AG423" s="61"/>
      <c r="AH423" s="67" t="str">
        <v>Nov</v>
      </c>
      <c r="AI423" s="68" t="str">
        <v>Dec</v>
      </c>
      <c r="AJ423" s="69">
        <f t="shared" si="0"/>
        <v>23</v>
      </c>
      <c r="AK423" s="70">
        <f t="shared" si="1"/>
        <v>43454</v>
      </c>
      <c r="AL423" s="71">
        <f t="shared" ca="1" si="2"/>
        <v>-505</v>
      </c>
      <c r="AM423" s="71" t="str">
        <v>2018</v>
      </c>
      <c r="AN423" s="70">
        <f t="shared" si="3"/>
        <v>43434</v>
      </c>
      <c r="AO423" s="70" t="s">
        <v>123</v>
      </c>
    </row>
    <row r="424" spans="1:41" ht="14.4">
      <c r="A424" s="179" t="s">
        <v>21919</v>
      </c>
      <c r="B424" s="56" t="s">
        <v>89</v>
      </c>
      <c r="C424" s="57">
        <v>43172</v>
      </c>
      <c r="D424" s="56" t="s">
        <v>90</v>
      </c>
      <c r="E424" s="56" t="s">
        <v>140</v>
      </c>
      <c r="F424" s="168" t="s">
        <v>106</v>
      </c>
      <c r="G424" s="168" t="s">
        <v>107</v>
      </c>
      <c r="H424" s="169" t="s">
        <v>140</v>
      </c>
      <c r="I424" s="399"/>
      <c r="J424" s="57">
        <v>43203</v>
      </c>
      <c r="K424" s="56" t="s">
        <v>18</v>
      </c>
      <c r="L424" s="56" t="s">
        <v>14</v>
      </c>
      <c r="M424" s="60" t="s">
        <v>21920</v>
      </c>
      <c r="N424" s="56" t="s">
        <v>21921</v>
      </c>
      <c r="O424" s="56" t="s">
        <v>33</v>
      </c>
      <c r="P424" s="56" t="s">
        <v>21922</v>
      </c>
      <c r="Q424" s="56" t="s">
        <v>28</v>
      </c>
      <c r="R424" s="66"/>
      <c r="S424" s="56" t="s">
        <v>108</v>
      </c>
      <c r="T424" s="56" t="s">
        <v>108</v>
      </c>
      <c r="U424" s="56"/>
      <c r="V424" s="56"/>
      <c r="W424" s="56" t="s">
        <v>108</v>
      </c>
      <c r="X424" s="400"/>
      <c r="Y424" s="56" t="s">
        <v>108</v>
      </c>
      <c r="Z424" s="56" t="s">
        <v>14</v>
      </c>
      <c r="AA424" s="57">
        <v>43172</v>
      </c>
      <c r="AB424" s="63">
        <v>6</v>
      </c>
      <c r="AC424" s="64" t="s">
        <v>13352</v>
      </c>
      <c r="AD424" s="65" t="s">
        <v>179</v>
      </c>
      <c r="AE424" s="65"/>
      <c r="AF424" s="66"/>
      <c r="AG424" s="66"/>
      <c r="AH424" s="67" t="str">
        <v>Mar</v>
      </c>
      <c r="AI424" s="68" t="str">
        <v>Mar</v>
      </c>
      <c r="AJ424" s="69">
        <f t="shared" si="0"/>
        <v>0</v>
      </c>
      <c r="AK424" s="70">
        <f t="shared" si="1"/>
        <v>43202</v>
      </c>
      <c r="AL424" s="71">
        <f t="shared" ca="1" si="2"/>
        <v>-757</v>
      </c>
      <c r="AM424" s="71" t="str">
        <v>2018</v>
      </c>
      <c r="AN424" s="70">
        <f t="shared" si="3"/>
        <v>43182</v>
      </c>
      <c r="AO424" s="70" t="s">
        <v>123</v>
      </c>
    </row>
    <row r="425" spans="1:41" ht="14.4">
      <c r="A425" s="179" t="s">
        <v>21923</v>
      </c>
      <c r="B425" s="56" t="s">
        <v>89</v>
      </c>
      <c r="C425" s="57">
        <v>43174</v>
      </c>
      <c r="D425" s="56" t="s">
        <v>90</v>
      </c>
      <c r="E425" s="56" t="s">
        <v>140</v>
      </c>
      <c r="F425" s="168" t="s">
        <v>106</v>
      </c>
      <c r="G425" s="168" t="s">
        <v>107</v>
      </c>
      <c r="H425" s="169" t="s">
        <v>140</v>
      </c>
      <c r="I425" s="399"/>
      <c r="J425" s="57">
        <v>43205</v>
      </c>
      <c r="K425" s="61"/>
      <c r="L425" s="61"/>
      <c r="M425" s="60" t="s">
        <v>21924</v>
      </c>
      <c r="N425" s="56" t="s">
        <v>21921</v>
      </c>
      <c r="O425" s="56" t="s">
        <v>33</v>
      </c>
      <c r="P425" s="56" t="s">
        <v>21922</v>
      </c>
      <c r="Q425" s="56" t="s">
        <v>28</v>
      </c>
      <c r="R425" s="66"/>
      <c r="S425" s="56" t="s">
        <v>108</v>
      </c>
      <c r="T425" s="56" t="s">
        <v>108</v>
      </c>
      <c r="U425" s="56"/>
      <c r="V425" s="56"/>
      <c r="W425" s="56" t="s">
        <v>108</v>
      </c>
      <c r="X425" s="400"/>
      <c r="Y425" s="56" t="s">
        <v>338</v>
      </c>
      <c r="Z425" s="56" t="s">
        <v>14</v>
      </c>
      <c r="AA425" s="57">
        <v>43174</v>
      </c>
      <c r="AB425" s="63">
        <v>6</v>
      </c>
      <c r="AC425" s="64" t="s">
        <v>21925</v>
      </c>
      <c r="AD425" s="65" t="s">
        <v>294</v>
      </c>
      <c r="AE425" s="65"/>
      <c r="AF425" s="66"/>
      <c r="AG425" s="66"/>
      <c r="AH425" s="67" t="str">
        <v>Mar</v>
      </c>
      <c r="AI425" s="68" t="str">
        <v>Mar</v>
      </c>
      <c r="AJ425" s="69">
        <f t="shared" si="0"/>
        <v>0</v>
      </c>
      <c r="AK425" s="70">
        <f t="shared" si="1"/>
        <v>43204</v>
      </c>
      <c r="AL425" s="71">
        <f t="shared" ca="1" si="2"/>
        <v>-755</v>
      </c>
      <c r="AM425" s="71" t="str">
        <v>2018</v>
      </c>
      <c r="AN425" s="70">
        <f t="shared" si="3"/>
        <v>43184</v>
      </c>
      <c r="AO425" s="70" t="s">
        <v>123</v>
      </c>
    </row>
    <row r="426" spans="1:41" ht="14.4">
      <c r="A426" s="179" t="s">
        <v>21926</v>
      </c>
      <c r="B426" s="56" t="s">
        <v>89</v>
      </c>
      <c r="C426" s="57">
        <v>43255</v>
      </c>
      <c r="D426" s="56" t="s">
        <v>1027</v>
      </c>
      <c r="E426" s="56" t="s">
        <v>112</v>
      </c>
      <c r="F426" s="168" t="s">
        <v>106</v>
      </c>
      <c r="G426" s="168" t="s">
        <v>113</v>
      </c>
      <c r="H426" s="169" t="s">
        <v>112</v>
      </c>
      <c r="I426" s="399"/>
      <c r="J426" s="57">
        <v>43285</v>
      </c>
      <c r="K426" s="56" t="s">
        <v>18</v>
      </c>
      <c r="L426" s="56" t="s">
        <v>14</v>
      </c>
      <c r="M426" s="60" t="s">
        <v>642</v>
      </c>
      <c r="N426" s="56" t="s">
        <v>21927</v>
      </c>
      <c r="O426" s="56" t="s">
        <v>271</v>
      </c>
      <c r="P426" s="56">
        <v>18002422</v>
      </c>
      <c r="Q426" s="56" t="s">
        <v>116</v>
      </c>
      <c r="R426" s="353">
        <v>43339</v>
      </c>
      <c r="S426" s="61"/>
      <c r="T426" s="61"/>
      <c r="U426" s="402"/>
      <c r="V426" s="66"/>
      <c r="W426" s="66"/>
      <c r="X426" s="402"/>
      <c r="Y426" s="61"/>
      <c r="Z426" s="56" t="s">
        <v>14</v>
      </c>
      <c r="AA426" s="57">
        <v>43257</v>
      </c>
      <c r="AB426" s="75"/>
      <c r="AC426" s="64" t="s">
        <v>21928</v>
      </c>
      <c r="AD426" s="56" t="s">
        <v>224</v>
      </c>
      <c r="AE426" s="56"/>
      <c r="AF426" s="56" t="s">
        <v>14</v>
      </c>
      <c r="AG426" s="61"/>
      <c r="AH426" s="67" t="str">
        <v>Jun</v>
      </c>
      <c r="AI426" s="68" t="str">
        <v>Jun</v>
      </c>
      <c r="AJ426" s="69">
        <f t="shared" si="0"/>
        <v>2</v>
      </c>
      <c r="AK426" s="70">
        <f t="shared" si="1"/>
        <v>43285</v>
      </c>
      <c r="AL426" s="71">
        <f t="shared" ca="1" si="2"/>
        <v>-674</v>
      </c>
      <c r="AM426" s="71" t="str">
        <v>2018</v>
      </c>
      <c r="AN426" s="70">
        <f t="shared" si="3"/>
        <v>43265</v>
      </c>
      <c r="AO426" s="70" t="s">
        <v>121</v>
      </c>
    </row>
    <row r="427" spans="1:41" ht="14.4">
      <c r="A427" s="179" t="s">
        <v>21929</v>
      </c>
      <c r="B427" s="56" t="s">
        <v>89</v>
      </c>
      <c r="C427" s="57">
        <v>43125</v>
      </c>
      <c r="D427" s="56" t="s">
        <v>2397</v>
      </c>
      <c r="E427" s="56" t="s">
        <v>327</v>
      </c>
      <c r="F427" s="168" t="s">
        <v>214</v>
      </c>
      <c r="G427" s="168" t="s">
        <v>5061</v>
      </c>
      <c r="H427" s="169" t="s">
        <v>327</v>
      </c>
      <c r="I427" s="404"/>
      <c r="J427" s="59"/>
      <c r="K427" s="61"/>
      <c r="L427" s="56" t="s">
        <v>18</v>
      </c>
      <c r="M427" s="60" t="s">
        <v>21930</v>
      </c>
      <c r="N427" s="56" t="s">
        <v>21931</v>
      </c>
      <c r="O427" s="56" t="s">
        <v>271</v>
      </c>
      <c r="P427" s="61"/>
      <c r="Q427" s="56" t="s">
        <v>96</v>
      </c>
      <c r="R427" s="66"/>
      <c r="S427" s="61"/>
      <c r="T427" s="61"/>
      <c r="U427" s="402"/>
      <c r="V427" s="66"/>
      <c r="W427" s="66"/>
      <c r="X427" s="400" t="s">
        <v>108</v>
      </c>
      <c r="Y427" s="61"/>
      <c r="Z427" s="56" t="s">
        <v>18</v>
      </c>
      <c r="AA427" s="57">
        <v>43131</v>
      </c>
      <c r="AB427" s="75"/>
      <c r="AC427" s="64" t="s">
        <v>21934</v>
      </c>
      <c r="AD427" s="65" t="s">
        <v>79</v>
      </c>
      <c r="AE427" s="65"/>
      <c r="AF427" s="66"/>
      <c r="AG427" s="66"/>
      <c r="AH427" s="67" t="str">
        <v>Jan</v>
      </c>
      <c r="AI427" s="68" t="str">
        <v>Jan</v>
      </c>
      <c r="AJ427" s="69">
        <f t="shared" si="0"/>
        <v>6</v>
      </c>
      <c r="AK427" s="70">
        <f t="shared" si="1"/>
        <v>43155</v>
      </c>
      <c r="AL427" s="71">
        <f t="shared" ca="1" si="2"/>
        <v>-804</v>
      </c>
      <c r="AM427" s="71" t="str">
        <v>2018</v>
      </c>
      <c r="AN427" s="70">
        <f t="shared" si="3"/>
        <v>43135</v>
      </c>
      <c r="AO427" s="70" t="s">
        <v>123</v>
      </c>
    </row>
    <row r="428" spans="1:41" ht="14.4">
      <c r="A428" s="179" t="s">
        <v>21938</v>
      </c>
      <c r="B428" s="56" t="s">
        <v>89</v>
      </c>
      <c r="C428" s="57">
        <v>43283</v>
      </c>
      <c r="D428" s="56" t="s">
        <v>131</v>
      </c>
      <c r="E428" s="56" t="s">
        <v>140</v>
      </c>
      <c r="F428" s="168" t="s">
        <v>106</v>
      </c>
      <c r="G428" s="168" t="s">
        <v>107</v>
      </c>
      <c r="H428" s="169" t="s">
        <v>140</v>
      </c>
      <c r="I428" s="399"/>
      <c r="J428" s="57">
        <v>43314</v>
      </c>
      <c r="K428" s="56" t="s">
        <v>18</v>
      </c>
      <c r="L428" s="56" t="s">
        <v>18</v>
      </c>
      <c r="M428" s="60" t="s">
        <v>145</v>
      </c>
      <c r="N428" s="56" t="s">
        <v>21942</v>
      </c>
      <c r="O428" s="56" t="s">
        <v>37</v>
      </c>
      <c r="P428" s="56" t="s">
        <v>21944</v>
      </c>
      <c r="Q428" s="56" t="s">
        <v>20798</v>
      </c>
      <c r="R428" s="56"/>
      <c r="S428" s="56" t="s">
        <v>108</v>
      </c>
      <c r="T428" s="56" t="s">
        <v>108</v>
      </c>
      <c r="U428" s="56"/>
      <c r="V428" s="56"/>
      <c r="W428" s="56" t="s">
        <v>108</v>
      </c>
      <c r="X428" s="56"/>
      <c r="Y428" s="56" t="s">
        <v>108</v>
      </c>
      <c r="Z428" s="56" t="s">
        <v>18</v>
      </c>
      <c r="AA428" s="57">
        <v>43283</v>
      </c>
      <c r="AB428" s="63">
        <v>6</v>
      </c>
      <c r="AC428" s="64" t="s">
        <v>21946</v>
      </c>
      <c r="AD428" s="56" t="s">
        <v>79</v>
      </c>
      <c r="AE428" s="56"/>
      <c r="AF428" s="61"/>
      <c r="AG428" s="61"/>
      <c r="AH428" s="67" t="str">
        <v>Jul</v>
      </c>
      <c r="AI428" s="68" t="str">
        <v>Jul</v>
      </c>
      <c r="AJ428" s="69">
        <f t="shared" si="0"/>
        <v>0</v>
      </c>
      <c r="AK428" s="70">
        <f t="shared" si="1"/>
        <v>43313</v>
      </c>
      <c r="AL428" s="71">
        <f t="shared" ca="1" si="2"/>
        <v>-646</v>
      </c>
      <c r="AM428" s="71" t="str">
        <v>2018</v>
      </c>
      <c r="AN428" s="70">
        <f t="shared" si="3"/>
        <v>43293</v>
      </c>
      <c r="AO428" s="70" t="s">
        <v>123</v>
      </c>
    </row>
    <row r="429" spans="1:41" ht="14.4">
      <c r="A429" s="179" t="s">
        <v>21951</v>
      </c>
      <c r="B429" s="56" t="s">
        <v>89</v>
      </c>
      <c r="C429" s="57">
        <v>43392</v>
      </c>
      <c r="D429" s="56" t="s">
        <v>90</v>
      </c>
      <c r="E429" s="56" t="s">
        <v>276</v>
      </c>
      <c r="F429" s="168" t="s">
        <v>214</v>
      </c>
      <c r="G429" s="168" t="s">
        <v>214</v>
      </c>
      <c r="H429" s="169" t="s">
        <v>2445</v>
      </c>
      <c r="I429" s="399"/>
      <c r="J429" s="57">
        <v>43423</v>
      </c>
      <c r="K429" s="61"/>
      <c r="L429" s="61"/>
      <c r="M429" s="60" t="s">
        <v>21954</v>
      </c>
      <c r="N429" s="56" t="s">
        <v>21955</v>
      </c>
      <c r="O429" s="61"/>
      <c r="P429" s="56" t="s">
        <v>21956</v>
      </c>
      <c r="Q429" s="56" t="s">
        <v>28</v>
      </c>
      <c r="R429" s="66"/>
      <c r="S429" s="61"/>
      <c r="T429" s="61"/>
      <c r="U429" s="402"/>
      <c r="V429" s="66"/>
      <c r="W429" s="66"/>
      <c r="X429" s="402"/>
      <c r="Y429" s="61"/>
      <c r="Z429" s="56" t="s">
        <v>14</v>
      </c>
      <c r="AA429" s="57">
        <v>43398</v>
      </c>
      <c r="AB429" s="75"/>
      <c r="AC429" s="64" t="s">
        <v>21960</v>
      </c>
      <c r="AD429" s="56" t="s">
        <v>294</v>
      </c>
      <c r="AE429" s="56"/>
      <c r="AF429" s="61"/>
      <c r="AG429" s="61"/>
      <c r="AH429" s="67" t="str">
        <v>Oct</v>
      </c>
      <c r="AI429" s="68" t="str">
        <v>Oct</v>
      </c>
      <c r="AJ429" s="69">
        <f t="shared" si="0"/>
        <v>6</v>
      </c>
      <c r="AK429" s="70">
        <f t="shared" si="1"/>
        <v>43422</v>
      </c>
      <c r="AL429" s="71">
        <f t="shared" ca="1" si="2"/>
        <v>-537</v>
      </c>
      <c r="AM429" s="71" t="str">
        <v>2018</v>
      </c>
      <c r="AN429" s="70">
        <f t="shared" si="3"/>
        <v>43402</v>
      </c>
      <c r="AO429" s="70" t="s">
        <v>123</v>
      </c>
    </row>
    <row r="430" spans="1:41" ht="14.4">
      <c r="A430" s="179" t="s">
        <v>21964</v>
      </c>
      <c r="B430" s="56" t="s">
        <v>89</v>
      </c>
      <c r="C430" s="57">
        <v>43392</v>
      </c>
      <c r="D430" s="56" t="s">
        <v>229</v>
      </c>
      <c r="E430" s="56" t="s">
        <v>140</v>
      </c>
      <c r="F430" s="168" t="s">
        <v>106</v>
      </c>
      <c r="G430" s="168" t="s">
        <v>107</v>
      </c>
      <c r="H430" s="169" t="s">
        <v>140</v>
      </c>
      <c r="I430" s="399"/>
      <c r="J430" s="57">
        <v>43423</v>
      </c>
      <c r="K430" s="56" t="s">
        <v>18</v>
      </c>
      <c r="L430" s="56" t="s">
        <v>14</v>
      </c>
      <c r="M430" s="60" t="s">
        <v>21955</v>
      </c>
      <c r="N430" s="56" t="s">
        <v>21955</v>
      </c>
      <c r="O430" s="56" t="s">
        <v>266</v>
      </c>
      <c r="P430" s="56" t="s">
        <v>21956</v>
      </c>
      <c r="Q430" s="56" t="s">
        <v>28</v>
      </c>
      <c r="R430" s="56"/>
      <c r="S430" s="56" t="s">
        <v>108</v>
      </c>
      <c r="T430" s="56" t="s">
        <v>108</v>
      </c>
      <c r="U430" s="56"/>
      <c r="V430" s="56"/>
      <c r="W430" s="56" t="s">
        <v>108</v>
      </c>
      <c r="X430" s="56"/>
      <c r="Y430" s="56" t="s">
        <v>108</v>
      </c>
      <c r="Z430" s="56" t="s">
        <v>14</v>
      </c>
      <c r="AA430" s="57">
        <v>43392</v>
      </c>
      <c r="AB430" s="63">
        <v>6</v>
      </c>
      <c r="AC430" s="64" t="s">
        <v>21969</v>
      </c>
      <c r="AD430" s="56" t="s">
        <v>179</v>
      </c>
      <c r="AE430" s="56"/>
      <c r="AF430" s="61"/>
      <c r="AG430" s="61"/>
      <c r="AH430" s="67" t="str">
        <v>Oct</v>
      </c>
      <c r="AI430" s="68" t="str">
        <v>Oct</v>
      </c>
      <c r="AJ430" s="69">
        <f t="shared" si="0"/>
        <v>0</v>
      </c>
      <c r="AK430" s="70">
        <f t="shared" si="1"/>
        <v>43422</v>
      </c>
      <c r="AL430" s="71">
        <f t="shared" ca="1" si="2"/>
        <v>-537</v>
      </c>
      <c r="AM430" s="71" t="str">
        <v>2018</v>
      </c>
      <c r="AN430" s="70">
        <f t="shared" si="3"/>
        <v>43402</v>
      </c>
      <c r="AO430" s="70" t="s">
        <v>123</v>
      </c>
    </row>
    <row r="431" spans="1:41" ht="14.4">
      <c r="A431" s="179" t="s">
        <v>21971</v>
      </c>
      <c r="B431" s="56" t="s">
        <v>89</v>
      </c>
      <c r="C431" s="57">
        <v>43361</v>
      </c>
      <c r="D431" s="56" t="s">
        <v>1027</v>
      </c>
      <c r="E431" s="56" t="s">
        <v>140</v>
      </c>
      <c r="F431" s="168" t="s">
        <v>106</v>
      </c>
      <c r="G431" s="168" t="s">
        <v>107</v>
      </c>
      <c r="H431" s="169" t="s">
        <v>140</v>
      </c>
      <c r="I431" s="399"/>
      <c r="J431" s="57">
        <v>43391</v>
      </c>
      <c r="K431" s="56" t="s">
        <v>18</v>
      </c>
      <c r="L431" s="56" t="s">
        <v>18</v>
      </c>
      <c r="M431" s="60" t="s">
        <v>642</v>
      </c>
      <c r="N431" s="56" t="s">
        <v>21974</v>
      </c>
      <c r="O431" s="56" t="s">
        <v>29</v>
      </c>
      <c r="P431" s="56" t="s">
        <v>21976</v>
      </c>
      <c r="Q431" s="56" t="s">
        <v>17</v>
      </c>
      <c r="R431" s="56"/>
      <c r="S431" s="56" t="s">
        <v>108</v>
      </c>
      <c r="T431" s="56" t="s">
        <v>108</v>
      </c>
      <c r="U431" s="56"/>
      <c r="V431" s="56"/>
      <c r="W431" s="56" t="s">
        <v>108</v>
      </c>
      <c r="X431" s="56"/>
      <c r="Y431" s="56" t="s">
        <v>108</v>
      </c>
      <c r="Z431" s="56" t="s">
        <v>18</v>
      </c>
      <c r="AA431" s="57">
        <v>43367</v>
      </c>
      <c r="AB431" s="63">
        <v>6</v>
      </c>
      <c r="AC431" s="64" t="s">
        <v>21978</v>
      </c>
      <c r="AD431" s="56" t="s">
        <v>360</v>
      </c>
      <c r="AE431" s="56"/>
      <c r="AF431" s="61"/>
      <c r="AG431" s="61"/>
      <c r="AH431" s="67" t="str">
        <v>Sep</v>
      </c>
      <c r="AI431" s="68" t="str">
        <v>Sep</v>
      </c>
      <c r="AJ431" s="69">
        <f t="shared" si="0"/>
        <v>6</v>
      </c>
      <c r="AK431" s="70">
        <f t="shared" si="1"/>
        <v>43391</v>
      </c>
      <c r="AL431" s="71">
        <f t="shared" ca="1" si="2"/>
        <v>-568</v>
      </c>
      <c r="AM431" s="71" t="str">
        <v>2018</v>
      </c>
      <c r="AN431" s="70">
        <f t="shared" si="3"/>
        <v>43371</v>
      </c>
      <c r="AO431" s="70" t="s">
        <v>123</v>
      </c>
    </row>
    <row r="432" spans="1:41" ht="14.4">
      <c r="A432" s="179" t="s">
        <v>21980</v>
      </c>
      <c r="B432" s="56" t="s">
        <v>89</v>
      </c>
      <c r="C432" s="57">
        <v>43126</v>
      </c>
      <c r="D432" s="56" t="s">
        <v>1027</v>
      </c>
      <c r="E432" s="56" t="s">
        <v>140</v>
      </c>
      <c r="F432" s="168" t="s">
        <v>106</v>
      </c>
      <c r="G432" s="168" t="s">
        <v>107</v>
      </c>
      <c r="H432" s="169" t="s">
        <v>140</v>
      </c>
      <c r="I432" s="399"/>
      <c r="J432" s="57">
        <v>43157</v>
      </c>
      <c r="K432" s="56" t="s">
        <v>18</v>
      </c>
      <c r="L432" s="56" t="s">
        <v>18</v>
      </c>
      <c r="M432" s="60" t="s">
        <v>3842</v>
      </c>
      <c r="N432" s="56" t="s">
        <v>21983</v>
      </c>
      <c r="O432" s="56" t="s">
        <v>29</v>
      </c>
      <c r="P432" s="56" t="s">
        <v>21985</v>
      </c>
      <c r="Q432" s="56" t="s">
        <v>17</v>
      </c>
      <c r="R432" s="66"/>
      <c r="S432" s="56" t="s">
        <v>108</v>
      </c>
      <c r="T432" s="56" t="s">
        <v>108</v>
      </c>
      <c r="U432" s="56"/>
      <c r="V432" s="56"/>
      <c r="W432" s="56" t="s">
        <v>108</v>
      </c>
      <c r="X432" s="400"/>
      <c r="Y432" s="56" t="s">
        <v>108</v>
      </c>
      <c r="Z432" s="56" t="s">
        <v>18</v>
      </c>
      <c r="AA432" s="57">
        <v>43126</v>
      </c>
      <c r="AB432" s="63">
        <v>6</v>
      </c>
      <c r="AC432" s="64" t="s">
        <v>21988</v>
      </c>
      <c r="AD432" s="65" t="s">
        <v>79</v>
      </c>
      <c r="AE432" s="65"/>
      <c r="AF432" s="66"/>
      <c r="AG432" s="66"/>
      <c r="AH432" s="67" t="str">
        <v>Jan</v>
      </c>
      <c r="AI432" s="68" t="str">
        <v>Jan</v>
      </c>
      <c r="AJ432" s="69">
        <f t="shared" si="0"/>
        <v>0</v>
      </c>
      <c r="AK432" s="70">
        <f t="shared" si="1"/>
        <v>43156</v>
      </c>
      <c r="AL432" s="71">
        <f t="shared" ca="1" si="2"/>
        <v>-803</v>
      </c>
      <c r="AM432" s="71" t="str">
        <v>2018</v>
      </c>
      <c r="AN432" s="70">
        <f t="shared" si="3"/>
        <v>43136</v>
      </c>
      <c r="AO432" s="70" t="s">
        <v>123</v>
      </c>
    </row>
    <row r="433" spans="1:41" ht="14.4">
      <c r="A433" s="179" t="s">
        <v>21991</v>
      </c>
      <c r="B433" s="56" t="s">
        <v>89</v>
      </c>
      <c r="C433" s="57">
        <v>43412</v>
      </c>
      <c r="D433" s="56" t="s">
        <v>90</v>
      </c>
      <c r="E433" s="56" t="s">
        <v>140</v>
      </c>
      <c r="F433" s="168" t="s">
        <v>106</v>
      </c>
      <c r="G433" s="168" t="s">
        <v>107</v>
      </c>
      <c r="H433" s="169" t="s">
        <v>140</v>
      </c>
      <c r="I433" s="399"/>
      <c r="J433" s="57">
        <v>43442</v>
      </c>
      <c r="K433" s="56" t="s">
        <v>18</v>
      </c>
      <c r="L433" s="56" t="s">
        <v>14</v>
      </c>
      <c r="M433" s="60" t="s">
        <v>21994</v>
      </c>
      <c r="N433" s="56" t="s">
        <v>21995</v>
      </c>
      <c r="O433" s="61"/>
      <c r="P433" s="56" t="s">
        <v>108</v>
      </c>
      <c r="Q433" s="56" t="s">
        <v>17</v>
      </c>
      <c r="R433" s="56"/>
      <c r="S433" s="56" t="s">
        <v>108</v>
      </c>
      <c r="T433" s="56" t="s">
        <v>108</v>
      </c>
      <c r="U433" s="56"/>
      <c r="V433" s="56"/>
      <c r="W433" s="56" t="s">
        <v>108</v>
      </c>
      <c r="X433" s="56"/>
      <c r="Y433" s="56" t="s">
        <v>108</v>
      </c>
      <c r="Z433" s="56" t="s">
        <v>14</v>
      </c>
      <c r="AA433" s="57">
        <v>43412</v>
      </c>
      <c r="AB433" s="63">
        <v>6</v>
      </c>
      <c r="AC433" s="64" t="s">
        <v>21998</v>
      </c>
      <c r="AD433" s="56" t="s">
        <v>118</v>
      </c>
      <c r="AE433" s="56"/>
      <c r="AF433" s="61"/>
      <c r="AG433" s="61"/>
      <c r="AH433" s="67" t="str">
        <v>Nov</v>
      </c>
      <c r="AI433" s="68" t="str">
        <v>Nov</v>
      </c>
      <c r="AJ433" s="69">
        <f t="shared" si="0"/>
        <v>0</v>
      </c>
      <c r="AK433" s="70">
        <f t="shared" si="1"/>
        <v>43442</v>
      </c>
      <c r="AL433" s="71">
        <f t="shared" ca="1" si="2"/>
        <v>-517</v>
      </c>
      <c r="AM433" s="71" t="str">
        <v>2018</v>
      </c>
      <c r="AN433" s="70">
        <f t="shared" si="3"/>
        <v>43422</v>
      </c>
      <c r="AO433" s="70" t="s">
        <v>123</v>
      </c>
    </row>
    <row r="434" spans="1:41" ht="14.4">
      <c r="A434" s="179" t="s">
        <v>22000</v>
      </c>
      <c r="B434" s="56" t="s">
        <v>89</v>
      </c>
      <c r="C434" s="57">
        <v>43361</v>
      </c>
      <c r="D434" s="56" t="s">
        <v>90</v>
      </c>
      <c r="E434" s="56" t="s">
        <v>140</v>
      </c>
      <c r="F434" s="168" t="s">
        <v>106</v>
      </c>
      <c r="G434" s="168" t="s">
        <v>107</v>
      </c>
      <c r="H434" s="169" t="s">
        <v>140</v>
      </c>
      <c r="I434" s="399"/>
      <c r="J434" s="57">
        <v>43391</v>
      </c>
      <c r="K434" s="56" t="s">
        <v>18</v>
      </c>
      <c r="L434" s="56" t="s">
        <v>18</v>
      </c>
      <c r="M434" s="60" t="s">
        <v>22002</v>
      </c>
      <c r="N434" s="56" t="s">
        <v>22003</v>
      </c>
      <c r="O434" s="56" t="s">
        <v>39</v>
      </c>
      <c r="P434" s="56" t="s">
        <v>22004</v>
      </c>
      <c r="Q434" s="56" t="s">
        <v>28</v>
      </c>
      <c r="R434" s="56"/>
      <c r="S434" s="56" t="s">
        <v>108</v>
      </c>
      <c r="T434" s="56" t="s">
        <v>108</v>
      </c>
      <c r="U434" s="56"/>
      <c r="V434" s="56"/>
      <c r="W434" s="56" t="s">
        <v>108</v>
      </c>
      <c r="X434" s="56"/>
      <c r="Y434" s="56" t="s">
        <v>108</v>
      </c>
      <c r="Z434" s="56" t="s">
        <v>18</v>
      </c>
      <c r="AA434" s="57">
        <v>43361</v>
      </c>
      <c r="AB434" s="63">
        <v>6</v>
      </c>
      <c r="AC434" s="64" t="s">
        <v>22005</v>
      </c>
      <c r="AD434" s="56" t="s">
        <v>79</v>
      </c>
      <c r="AE434" s="56"/>
      <c r="AF434" s="61"/>
      <c r="AG434" s="61"/>
      <c r="AH434" s="67" t="str">
        <v>Sep</v>
      </c>
      <c r="AI434" s="68" t="str">
        <v>Sep</v>
      </c>
      <c r="AJ434" s="69">
        <f t="shared" si="0"/>
        <v>0</v>
      </c>
      <c r="AK434" s="70">
        <f t="shared" si="1"/>
        <v>43391</v>
      </c>
      <c r="AL434" s="71">
        <f t="shared" ca="1" si="2"/>
        <v>-568</v>
      </c>
      <c r="AM434" s="71" t="str">
        <v>2018</v>
      </c>
      <c r="AN434" s="70">
        <f t="shared" si="3"/>
        <v>43371</v>
      </c>
      <c r="AO434" s="70" t="s">
        <v>123</v>
      </c>
    </row>
    <row r="435" spans="1:41" ht="14.4">
      <c r="A435" s="179" t="s">
        <v>22010</v>
      </c>
      <c r="B435" s="56" t="s">
        <v>89</v>
      </c>
      <c r="C435" s="57">
        <v>43354</v>
      </c>
      <c r="D435" s="56" t="s">
        <v>90</v>
      </c>
      <c r="E435" s="56" t="s">
        <v>20547</v>
      </c>
      <c r="F435" s="168" t="s">
        <v>214</v>
      </c>
      <c r="G435" s="168" t="s">
        <v>22013</v>
      </c>
      <c r="H435" s="169" t="s">
        <v>2445</v>
      </c>
      <c r="I435" s="399"/>
      <c r="J435" s="57">
        <v>43384</v>
      </c>
      <c r="K435" s="56" t="s">
        <v>18</v>
      </c>
      <c r="L435" s="56" t="s">
        <v>18</v>
      </c>
      <c r="M435" s="60" t="s">
        <v>22014</v>
      </c>
      <c r="N435" s="56" t="s">
        <v>22015</v>
      </c>
      <c r="O435" s="56" t="s">
        <v>27</v>
      </c>
      <c r="P435" s="56" t="s">
        <v>20455</v>
      </c>
      <c r="Q435" s="56" t="s">
        <v>96</v>
      </c>
      <c r="R435" s="56"/>
      <c r="S435" s="56" t="s">
        <v>108</v>
      </c>
      <c r="T435" s="56" t="s">
        <v>108</v>
      </c>
      <c r="U435" s="56"/>
      <c r="V435" s="56"/>
      <c r="W435" s="56" t="s">
        <v>108</v>
      </c>
      <c r="X435" s="56" t="s">
        <v>108</v>
      </c>
      <c r="Y435" s="61"/>
      <c r="Z435" s="56" t="s">
        <v>18</v>
      </c>
      <c r="AA435" s="57">
        <v>43356</v>
      </c>
      <c r="AB435" s="75"/>
      <c r="AC435" s="64" t="s">
        <v>22018</v>
      </c>
      <c r="AD435" s="56" t="s">
        <v>79</v>
      </c>
      <c r="AE435" s="56"/>
      <c r="AF435" s="61"/>
      <c r="AG435" s="61"/>
      <c r="AH435" s="67" t="str">
        <v>Sep</v>
      </c>
      <c r="AI435" s="68" t="str">
        <v>Sep</v>
      </c>
      <c r="AJ435" s="69">
        <f t="shared" si="0"/>
        <v>2</v>
      </c>
      <c r="AK435" s="70">
        <f t="shared" si="1"/>
        <v>43384</v>
      </c>
      <c r="AL435" s="71">
        <f t="shared" ca="1" si="2"/>
        <v>-575</v>
      </c>
      <c r="AM435" s="71" t="str">
        <v>2018</v>
      </c>
      <c r="AN435" s="70">
        <f t="shared" si="3"/>
        <v>43364</v>
      </c>
      <c r="AO435" s="70" t="s">
        <v>123</v>
      </c>
    </row>
    <row r="436" spans="1:41" ht="14.4">
      <c r="A436" s="179" t="s">
        <v>22022</v>
      </c>
      <c r="B436" s="56" t="s">
        <v>89</v>
      </c>
      <c r="C436" s="57">
        <v>43234</v>
      </c>
      <c r="D436" s="56" t="s">
        <v>90</v>
      </c>
      <c r="E436" s="56" t="s">
        <v>140</v>
      </c>
      <c r="F436" s="168" t="s">
        <v>106</v>
      </c>
      <c r="G436" s="168" t="s">
        <v>107</v>
      </c>
      <c r="H436" s="169" t="s">
        <v>140</v>
      </c>
      <c r="I436" s="399"/>
      <c r="J436" s="57">
        <v>43265</v>
      </c>
      <c r="K436" s="56" t="s">
        <v>18</v>
      </c>
      <c r="L436" s="56" t="s">
        <v>18</v>
      </c>
      <c r="M436" s="60" t="s">
        <v>22025</v>
      </c>
      <c r="N436" s="56" t="s">
        <v>22026</v>
      </c>
      <c r="O436" s="56" t="s">
        <v>355</v>
      </c>
      <c r="P436" s="56" t="s">
        <v>22027</v>
      </c>
      <c r="Q436" s="56" t="s">
        <v>17</v>
      </c>
      <c r="R436" s="56"/>
      <c r="S436" s="56" t="s">
        <v>108</v>
      </c>
      <c r="T436" s="56" t="s">
        <v>108</v>
      </c>
      <c r="U436" s="56"/>
      <c r="V436" s="56"/>
      <c r="W436" s="56" t="s">
        <v>108</v>
      </c>
      <c r="X436" s="56"/>
      <c r="Y436" s="56" t="s">
        <v>108</v>
      </c>
      <c r="Z436" s="56" t="s">
        <v>18</v>
      </c>
      <c r="AA436" s="57">
        <v>43234</v>
      </c>
      <c r="AB436" s="63">
        <v>6</v>
      </c>
      <c r="AC436" s="64" t="s">
        <v>22029</v>
      </c>
      <c r="AD436" s="56" t="s">
        <v>79</v>
      </c>
      <c r="AE436" s="56"/>
      <c r="AF436" s="61"/>
      <c r="AG436" s="61"/>
      <c r="AH436" s="67" t="str">
        <v>May</v>
      </c>
      <c r="AI436" s="68" t="str">
        <v>May</v>
      </c>
      <c r="AJ436" s="69">
        <f t="shared" si="0"/>
        <v>0</v>
      </c>
      <c r="AK436" s="70">
        <f t="shared" si="1"/>
        <v>43264</v>
      </c>
      <c r="AL436" s="71">
        <f t="shared" ca="1" si="2"/>
        <v>-695</v>
      </c>
      <c r="AM436" s="71" t="str">
        <v>2018</v>
      </c>
      <c r="AN436" s="70">
        <f t="shared" si="3"/>
        <v>43244</v>
      </c>
      <c r="AO436" s="70" t="s">
        <v>123</v>
      </c>
    </row>
    <row r="437" spans="1:41" ht="14.4">
      <c r="A437" s="179" t="s">
        <v>22032</v>
      </c>
      <c r="B437" s="56" t="s">
        <v>89</v>
      </c>
      <c r="C437" s="57">
        <v>43445</v>
      </c>
      <c r="D437" s="56" t="s">
        <v>131</v>
      </c>
      <c r="E437" s="56" t="s">
        <v>140</v>
      </c>
      <c r="F437" s="168" t="s">
        <v>106</v>
      </c>
      <c r="G437" s="168" t="s">
        <v>107</v>
      </c>
      <c r="H437" s="169" t="s">
        <v>140</v>
      </c>
      <c r="I437" s="399"/>
      <c r="J437" s="57">
        <v>43476</v>
      </c>
      <c r="K437" s="56" t="s">
        <v>18</v>
      </c>
      <c r="L437" s="56" t="s">
        <v>18</v>
      </c>
      <c r="M437" s="60" t="s">
        <v>145</v>
      </c>
      <c r="N437" s="56" t="s">
        <v>22037</v>
      </c>
      <c r="O437" s="56" t="s">
        <v>132</v>
      </c>
      <c r="P437" s="56" t="s">
        <v>22038</v>
      </c>
      <c r="Q437" s="56" t="s">
        <v>20798</v>
      </c>
      <c r="R437" s="56"/>
      <c r="S437" s="56" t="s">
        <v>108</v>
      </c>
      <c r="T437" s="56" t="s">
        <v>108</v>
      </c>
      <c r="U437" s="56"/>
      <c r="V437" s="56"/>
      <c r="W437" s="56" t="s">
        <v>108</v>
      </c>
      <c r="X437" s="56"/>
      <c r="Y437" s="56" t="s">
        <v>108</v>
      </c>
      <c r="Z437" s="56" t="s">
        <v>18</v>
      </c>
      <c r="AA437" s="57">
        <v>43445</v>
      </c>
      <c r="AB437" s="63">
        <v>6</v>
      </c>
      <c r="AC437" s="64" t="s">
        <v>22041</v>
      </c>
      <c r="AD437" s="56" t="s">
        <v>79</v>
      </c>
      <c r="AE437" s="56"/>
      <c r="AF437" s="61"/>
      <c r="AG437" s="61"/>
      <c r="AH437" s="67" t="str">
        <v>Dec</v>
      </c>
      <c r="AI437" s="68" t="str">
        <v>Dec</v>
      </c>
      <c r="AJ437" s="69">
        <f t="shared" si="0"/>
        <v>0</v>
      </c>
      <c r="AK437" s="70">
        <f t="shared" si="1"/>
        <v>43475</v>
      </c>
      <c r="AL437" s="71">
        <f t="shared" ca="1" si="2"/>
        <v>-484</v>
      </c>
      <c r="AM437" s="71" t="str">
        <v>2018</v>
      </c>
      <c r="AN437" s="70">
        <f t="shared" si="3"/>
        <v>43455</v>
      </c>
      <c r="AO437" s="70" t="s">
        <v>123</v>
      </c>
    </row>
    <row r="438" spans="1:41" ht="14.4">
      <c r="A438" s="179" t="s">
        <v>22045</v>
      </c>
      <c r="B438" s="56" t="s">
        <v>89</v>
      </c>
      <c r="C438" s="57">
        <v>43397</v>
      </c>
      <c r="D438" s="56" t="s">
        <v>1027</v>
      </c>
      <c r="E438" s="56" t="s">
        <v>140</v>
      </c>
      <c r="F438" s="168" t="s">
        <v>106</v>
      </c>
      <c r="G438" s="168" t="s">
        <v>107</v>
      </c>
      <c r="H438" s="169" t="s">
        <v>140</v>
      </c>
      <c r="I438" s="399"/>
      <c r="J438" s="57">
        <v>43428</v>
      </c>
      <c r="K438" s="56" t="s">
        <v>18</v>
      </c>
      <c r="L438" s="56" t="s">
        <v>18</v>
      </c>
      <c r="M438" s="60" t="s">
        <v>642</v>
      </c>
      <c r="N438" s="56" t="s">
        <v>22047</v>
      </c>
      <c r="O438" s="56" t="s">
        <v>271</v>
      </c>
      <c r="P438" s="56" t="s">
        <v>22049</v>
      </c>
      <c r="Q438" s="56" t="s">
        <v>17</v>
      </c>
      <c r="R438" s="56"/>
      <c r="S438" s="56" t="s">
        <v>108</v>
      </c>
      <c r="T438" s="56" t="s">
        <v>108</v>
      </c>
      <c r="U438" s="56"/>
      <c r="V438" s="56"/>
      <c r="W438" s="56" t="s">
        <v>108</v>
      </c>
      <c r="X438" s="56"/>
      <c r="Y438" s="56" t="s">
        <v>108</v>
      </c>
      <c r="Z438" s="56" t="s">
        <v>18</v>
      </c>
      <c r="AA438" s="57">
        <v>43397</v>
      </c>
      <c r="AB438" s="63">
        <v>6</v>
      </c>
      <c r="AC438" s="64" t="s">
        <v>22051</v>
      </c>
      <c r="AD438" s="56" t="s">
        <v>79</v>
      </c>
      <c r="AE438" s="56"/>
      <c r="AF438" s="61"/>
      <c r="AG438" s="61"/>
      <c r="AH438" s="67" t="str">
        <v>Oct</v>
      </c>
      <c r="AI438" s="68" t="str">
        <v>Oct</v>
      </c>
      <c r="AJ438" s="69">
        <f t="shared" si="0"/>
        <v>0</v>
      </c>
      <c r="AK438" s="70">
        <f t="shared" si="1"/>
        <v>43427</v>
      </c>
      <c r="AL438" s="71">
        <f t="shared" ca="1" si="2"/>
        <v>-532</v>
      </c>
      <c r="AM438" s="71" t="str">
        <v>2018</v>
      </c>
      <c r="AN438" s="70">
        <f t="shared" si="3"/>
        <v>43407</v>
      </c>
      <c r="AO438" s="70" t="s">
        <v>123</v>
      </c>
    </row>
    <row r="439" spans="1:41" ht="14.4">
      <c r="A439" s="179" t="s">
        <v>22055</v>
      </c>
      <c r="B439" s="56" t="s">
        <v>89</v>
      </c>
      <c r="C439" s="57">
        <v>43109</v>
      </c>
      <c r="D439" s="56" t="s">
        <v>1027</v>
      </c>
      <c r="E439" s="56" t="s">
        <v>12</v>
      </c>
      <c r="F439" s="168" t="s">
        <v>106</v>
      </c>
      <c r="G439" s="168" t="s">
        <v>107</v>
      </c>
      <c r="H439" s="169" t="s">
        <v>12</v>
      </c>
      <c r="I439" s="404"/>
      <c r="J439" s="59"/>
      <c r="K439" s="61"/>
      <c r="L439" s="61"/>
      <c r="M439" s="60" t="s">
        <v>21044</v>
      </c>
      <c r="N439" s="56" t="s">
        <v>21045</v>
      </c>
      <c r="O439" s="56" t="s">
        <v>137</v>
      </c>
      <c r="P439" s="56" t="s">
        <v>21046</v>
      </c>
      <c r="Q439" s="56" t="s">
        <v>17</v>
      </c>
      <c r="R439" s="66"/>
      <c r="S439" s="61"/>
      <c r="T439" s="61"/>
      <c r="U439" s="402"/>
      <c r="V439" s="66"/>
      <c r="W439" s="66"/>
      <c r="X439" s="400" t="s">
        <v>108</v>
      </c>
      <c r="Y439" s="61"/>
      <c r="Z439" s="56" t="s">
        <v>18</v>
      </c>
      <c r="AA439" s="57">
        <v>43123</v>
      </c>
      <c r="AB439" s="75"/>
      <c r="AC439" s="95"/>
      <c r="AD439" s="65" t="s">
        <v>79</v>
      </c>
      <c r="AE439" s="65"/>
      <c r="AF439" s="66"/>
      <c r="AG439" s="66"/>
      <c r="AH439" s="67" t="str">
        <v>Jan</v>
      </c>
      <c r="AI439" s="68" t="str">
        <v>Jan</v>
      </c>
      <c r="AJ439" s="69">
        <f t="shared" si="0"/>
        <v>14</v>
      </c>
      <c r="AK439" s="70">
        <f t="shared" si="1"/>
        <v>43139</v>
      </c>
      <c r="AL439" s="71">
        <f t="shared" ca="1" si="2"/>
        <v>-820</v>
      </c>
      <c r="AM439" s="71" t="str">
        <v>2018</v>
      </c>
      <c r="AN439" s="70">
        <f t="shared" si="3"/>
        <v>43119</v>
      </c>
      <c r="AO439" s="70" t="s">
        <v>123</v>
      </c>
    </row>
    <row r="440" spans="1:41" ht="14.4">
      <c r="A440" s="179" t="s">
        <v>22061</v>
      </c>
      <c r="B440" s="56" t="s">
        <v>89</v>
      </c>
      <c r="C440" s="57">
        <v>43368</v>
      </c>
      <c r="D440" s="56" t="s">
        <v>1027</v>
      </c>
      <c r="E440" s="56" t="s">
        <v>140</v>
      </c>
      <c r="F440" s="168" t="s">
        <v>106</v>
      </c>
      <c r="G440" s="168" t="s">
        <v>107</v>
      </c>
      <c r="H440" s="169" t="s">
        <v>140</v>
      </c>
      <c r="I440" s="399"/>
      <c r="J440" s="57">
        <v>43398</v>
      </c>
      <c r="K440" s="56" t="s">
        <v>18</v>
      </c>
      <c r="L440" s="56" t="s">
        <v>14</v>
      </c>
      <c r="M440" s="60" t="s">
        <v>22065</v>
      </c>
      <c r="N440" s="56" t="s">
        <v>22066</v>
      </c>
      <c r="O440" s="56" t="s">
        <v>436</v>
      </c>
      <c r="P440" s="56" t="s">
        <v>5568</v>
      </c>
      <c r="Q440" s="56" t="s">
        <v>826</v>
      </c>
      <c r="R440" s="56"/>
      <c r="S440" s="56" t="s">
        <v>108</v>
      </c>
      <c r="T440" s="56" t="s">
        <v>108</v>
      </c>
      <c r="U440" s="56"/>
      <c r="V440" s="56"/>
      <c r="W440" s="56" t="s">
        <v>108</v>
      </c>
      <c r="X440" s="56"/>
      <c r="Y440" s="56" t="s">
        <v>108</v>
      </c>
      <c r="Z440" s="56" t="s">
        <v>14</v>
      </c>
      <c r="AA440" s="57">
        <v>43383</v>
      </c>
      <c r="AB440" s="63">
        <v>6</v>
      </c>
      <c r="AC440" s="64" t="s">
        <v>22069</v>
      </c>
      <c r="AD440" s="56" t="s">
        <v>179</v>
      </c>
      <c r="AE440" s="56"/>
      <c r="AF440" s="61"/>
      <c r="AG440" s="61"/>
      <c r="AH440" s="67" t="str">
        <v>Sep</v>
      </c>
      <c r="AI440" s="68" t="str">
        <v>Oct</v>
      </c>
      <c r="AJ440" s="69">
        <f t="shared" si="0"/>
        <v>15</v>
      </c>
      <c r="AK440" s="70">
        <f t="shared" si="1"/>
        <v>43398</v>
      </c>
      <c r="AL440" s="71">
        <f t="shared" ca="1" si="2"/>
        <v>-561</v>
      </c>
      <c r="AM440" s="71" t="str">
        <v>2018</v>
      </c>
      <c r="AN440" s="70">
        <f t="shared" si="3"/>
        <v>43378</v>
      </c>
      <c r="AO440" s="70" t="s">
        <v>123</v>
      </c>
    </row>
    <row r="441" spans="1:41" ht="14.4">
      <c r="A441" s="179" t="s">
        <v>22074</v>
      </c>
      <c r="B441" s="56" t="s">
        <v>89</v>
      </c>
      <c r="C441" s="57">
        <v>43222</v>
      </c>
      <c r="D441" s="56" t="s">
        <v>131</v>
      </c>
      <c r="E441" s="56" t="s">
        <v>140</v>
      </c>
      <c r="F441" s="168" t="s">
        <v>106</v>
      </c>
      <c r="G441" s="168" t="s">
        <v>107</v>
      </c>
      <c r="H441" s="169" t="s">
        <v>140</v>
      </c>
      <c r="I441" s="399"/>
      <c r="J441" s="57">
        <v>43253</v>
      </c>
      <c r="K441" s="56" t="s">
        <v>18</v>
      </c>
      <c r="L441" s="56" t="s">
        <v>18</v>
      </c>
      <c r="M441" s="60" t="s">
        <v>22078</v>
      </c>
      <c r="N441" s="56" t="s">
        <v>22079</v>
      </c>
      <c r="O441" s="56" t="s">
        <v>13</v>
      </c>
      <c r="P441" s="56" t="s">
        <v>22080</v>
      </c>
      <c r="Q441" s="56" t="s">
        <v>28</v>
      </c>
      <c r="R441" s="56"/>
      <c r="S441" s="56" t="s">
        <v>108</v>
      </c>
      <c r="T441" s="56" t="s">
        <v>108</v>
      </c>
      <c r="U441" s="56"/>
      <c r="V441" s="56"/>
      <c r="W441" s="56" t="s">
        <v>108</v>
      </c>
      <c r="X441" s="56"/>
      <c r="Y441" s="56" t="s">
        <v>108</v>
      </c>
      <c r="Z441" s="56" t="s">
        <v>18</v>
      </c>
      <c r="AA441" s="57">
        <v>43222</v>
      </c>
      <c r="AB441" s="63">
        <v>6</v>
      </c>
      <c r="AC441" s="64" t="s">
        <v>22082</v>
      </c>
      <c r="AD441" s="56" t="s">
        <v>79</v>
      </c>
      <c r="AE441" s="56"/>
      <c r="AF441" s="61"/>
      <c r="AG441" s="61"/>
      <c r="AH441" s="67" t="str">
        <v>May</v>
      </c>
      <c r="AI441" s="68" t="str">
        <v>May</v>
      </c>
      <c r="AJ441" s="69">
        <f t="shared" si="0"/>
        <v>0</v>
      </c>
      <c r="AK441" s="70">
        <f t="shared" si="1"/>
        <v>43252</v>
      </c>
      <c r="AL441" s="71">
        <f t="shared" ca="1" si="2"/>
        <v>-707</v>
      </c>
      <c r="AM441" s="71" t="str">
        <v>2018</v>
      </c>
      <c r="AN441" s="70">
        <f t="shared" si="3"/>
        <v>43232</v>
      </c>
      <c r="AO441" s="70" t="s">
        <v>123</v>
      </c>
    </row>
    <row r="442" spans="1:41" ht="14.4">
      <c r="A442" s="179" t="s">
        <v>22086</v>
      </c>
      <c r="B442" s="56" t="s">
        <v>89</v>
      </c>
      <c r="C442" s="57">
        <v>43237</v>
      </c>
      <c r="D442" s="56" t="s">
        <v>1027</v>
      </c>
      <c r="E442" s="56" t="s">
        <v>140</v>
      </c>
      <c r="F442" s="168" t="s">
        <v>106</v>
      </c>
      <c r="G442" s="168" t="s">
        <v>107</v>
      </c>
      <c r="H442" s="169" t="s">
        <v>140</v>
      </c>
      <c r="I442" s="399"/>
      <c r="J442" s="57">
        <v>43268</v>
      </c>
      <c r="K442" s="56" t="s">
        <v>18</v>
      </c>
      <c r="L442" s="56" t="s">
        <v>14</v>
      </c>
      <c r="M442" s="60" t="s">
        <v>3842</v>
      </c>
      <c r="N442" s="56" t="s">
        <v>22088</v>
      </c>
      <c r="O442" s="56" t="s">
        <v>95</v>
      </c>
      <c r="P442" s="56" t="s">
        <v>2197</v>
      </c>
      <c r="Q442" s="56" t="s">
        <v>826</v>
      </c>
      <c r="R442" s="56"/>
      <c r="S442" s="56" t="s">
        <v>108</v>
      </c>
      <c r="T442" s="56" t="s">
        <v>108</v>
      </c>
      <c r="U442" s="56"/>
      <c r="V442" s="56"/>
      <c r="W442" s="56" t="s">
        <v>108</v>
      </c>
      <c r="X442" s="56"/>
      <c r="Y442" s="56" t="s">
        <v>108</v>
      </c>
      <c r="Z442" s="56" t="s">
        <v>14</v>
      </c>
      <c r="AA442" s="57">
        <v>43241</v>
      </c>
      <c r="AB442" s="63">
        <v>6</v>
      </c>
      <c r="AC442" s="64" t="s">
        <v>22092</v>
      </c>
      <c r="AD442" s="56" t="s">
        <v>179</v>
      </c>
      <c r="AE442" s="56"/>
      <c r="AF442" s="61"/>
      <c r="AG442" s="61"/>
      <c r="AH442" s="67" t="str">
        <v>May</v>
      </c>
      <c r="AI442" s="68" t="str">
        <v>May</v>
      </c>
      <c r="AJ442" s="69">
        <f t="shared" si="0"/>
        <v>4</v>
      </c>
      <c r="AK442" s="70">
        <f t="shared" si="1"/>
        <v>43267</v>
      </c>
      <c r="AL442" s="71">
        <f t="shared" ca="1" si="2"/>
        <v>-692</v>
      </c>
      <c r="AM442" s="71" t="str">
        <v>2018</v>
      </c>
      <c r="AN442" s="70">
        <f t="shared" si="3"/>
        <v>43247</v>
      </c>
      <c r="AO442" s="70" t="s">
        <v>123</v>
      </c>
    </row>
    <row r="443" spans="1:41" ht="14.4">
      <c r="A443" s="179" t="s">
        <v>22095</v>
      </c>
      <c r="B443" s="56" t="s">
        <v>89</v>
      </c>
      <c r="C443" s="57">
        <v>43343</v>
      </c>
      <c r="D443" s="56" t="s">
        <v>90</v>
      </c>
      <c r="E443" s="56" t="s">
        <v>12</v>
      </c>
      <c r="F443" s="168" t="s">
        <v>106</v>
      </c>
      <c r="G443" s="168" t="s">
        <v>107</v>
      </c>
      <c r="H443" s="169" t="s">
        <v>12</v>
      </c>
      <c r="I443" s="404"/>
      <c r="J443" s="59"/>
      <c r="K443" s="61"/>
      <c r="L443" s="61"/>
      <c r="M443" s="60" t="s">
        <v>721</v>
      </c>
      <c r="N443" s="56" t="s">
        <v>22098</v>
      </c>
      <c r="O443" s="56" t="s">
        <v>27</v>
      </c>
      <c r="P443" s="56" t="s">
        <v>22100</v>
      </c>
      <c r="Q443" s="56" t="s">
        <v>17</v>
      </c>
      <c r="R443" s="66"/>
      <c r="S443" s="61"/>
      <c r="T443" s="61"/>
      <c r="U443" s="402"/>
      <c r="V443" s="66"/>
      <c r="W443" s="66"/>
      <c r="X443" s="402"/>
      <c r="Y443" s="61"/>
      <c r="Z443" s="56" t="s">
        <v>18</v>
      </c>
      <c r="AA443" s="57">
        <v>43356</v>
      </c>
      <c r="AB443" s="75"/>
      <c r="AC443" s="95"/>
      <c r="AD443" s="56" t="s">
        <v>79</v>
      </c>
      <c r="AE443" s="56"/>
      <c r="AF443" s="61"/>
      <c r="AG443" s="61"/>
      <c r="AH443" s="67" t="str">
        <v>Aug</v>
      </c>
      <c r="AI443" s="68" t="str">
        <v>Sep</v>
      </c>
      <c r="AJ443" s="69">
        <f t="shared" si="0"/>
        <v>13</v>
      </c>
      <c r="AK443" s="70">
        <f t="shared" si="1"/>
        <v>43373</v>
      </c>
      <c r="AL443" s="71">
        <f t="shared" ca="1" si="2"/>
        <v>-586</v>
      </c>
      <c r="AM443" s="71" t="str">
        <v>2018</v>
      </c>
      <c r="AN443" s="70">
        <f t="shared" si="3"/>
        <v>43353</v>
      </c>
      <c r="AO443" s="70" t="s">
        <v>123</v>
      </c>
    </row>
    <row r="444" spans="1:41" ht="14.4">
      <c r="A444" s="179" t="s">
        <v>22105</v>
      </c>
      <c r="B444" s="56" t="s">
        <v>89</v>
      </c>
      <c r="C444" s="57">
        <v>43430</v>
      </c>
      <c r="D444" s="56" t="s">
        <v>1027</v>
      </c>
      <c r="E444" s="56" t="s">
        <v>30</v>
      </c>
      <c r="F444" s="168" t="s">
        <v>106</v>
      </c>
      <c r="G444" s="168" t="s">
        <v>107</v>
      </c>
      <c r="H444" s="169" t="s">
        <v>30</v>
      </c>
      <c r="I444" s="404"/>
      <c r="J444" s="59"/>
      <c r="K444" s="61"/>
      <c r="L444" s="61"/>
      <c r="M444" s="60" t="s">
        <v>642</v>
      </c>
      <c r="N444" s="56" t="s">
        <v>22108</v>
      </c>
      <c r="O444" s="56" t="s">
        <v>271</v>
      </c>
      <c r="P444" s="56" t="s">
        <v>22110</v>
      </c>
      <c r="Q444" s="56" t="s">
        <v>17</v>
      </c>
      <c r="R444" s="66"/>
      <c r="S444" s="61"/>
      <c r="T444" s="61"/>
      <c r="U444" s="402"/>
      <c r="V444" s="66"/>
      <c r="W444" s="66"/>
      <c r="X444" s="402"/>
      <c r="Y444" s="61"/>
      <c r="Z444" s="56" t="s">
        <v>18</v>
      </c>
      <c r="AA444" s="57">
        <v>43460</v>
      </c>
      <c r="AB444" s="63">
        <v>6</v>
      </c>
      <c r="AC444" s="64" t="s">
        <v>22114</v>
      </c>
      <c r="AD444" s="56" t="s">
        <v>79</v>
      </c>
      <c r="AE444" s="61"/>
      <c r="AF444" s="61"/>
      <c r="AG444" s="61"/>
      <c r="AH444" s="67" t="str">
        <v>Nov</v>
      </c>
      <c r="AI444" s="68" t="str">
        <v>Dec</v>
      </c>
      <c r="AJ444" s="69">
        <f t="shared" si="0"/>
        <v>30</v>
      </c>
      <c r="AK444" s="70">
        <f t="shared" si="1"/>
        <v>43460</v>
      </c>
      <c r="AL444" s="71">
        <f t="shared" ca="1" si="2"/>
        <v>-499</v>
      </c>
      <c r="AM444" s="71" t="str">
        <v>2018</v>
      </c>
      <c r="AN444" s="70">
        <f t="shared" si="3"/>
        <v>43440</v>
      </c>
      <c r="AO444" s="70" t="s">
        <v>123</v>
      </c>
    </row>
    <row r="445" spans="1:41" ht="14.4">
      <c r="A445" s="179" t="s">
        <v>22117</v>
      </c>
      <c r="B445" s="56" t="s">
        <v>89</v>
      </c>
      <c r="C445" s="57">
        <v>43108</v>
      </c>
      <c r="D445" s="56" t="s">
        <v>1027</v>
      </c>
      <c r="E445" s="56" t="s">
        <v>30</v>
      </c>
      <c r="F445" s="168" t="s">
        <v>106</v>
      </c>
      <c r="G445" s="168" t="s">
        <v>107</v>
      </c>
      <c r="H445" s="169" t="s">
        <v>30</v>
      </c>
      <c r="I445" s="404"/>
      <c r="J445" s="59"/>
      <c r="K445" s="61"/>
      <c r="L445" s="61"/>
      <c r="M445" s="60" t="s">
        <v>642</v>
      </c>
      <c r="N445" s="56" t="s">
        <v>22120</v>
      </c>
      <c r="O445" s="56" t="s">
        <v>143</v>
      </c>
      <c r="P445" s="56" t="s">
        <v>22121</v>
      </c>
      <c r="Q445" s="56" t="s">
        <v>96</v>
      </c>
      <c r="R445" s="66"/>
      <c r="S445" s="61"/>
      <c r="T445" s="61"/>
      <c r="U445" s="402"/>
      <c r="V445" s="66"/>
      <c r="W445" s="66"/>
      <c r="X445" s="400" t="s">
        <v>108</v>
      </c>
      <c r="Y445" s="61"/>
      <c r="Z445" s="56" t="s">
        <v>18</v>
      </c>
      <c r="AA445" s="57">
        <v>43111</v>
      </c>
      <c r="AB445" s="63">
        <v>1</v>
      </c>
      <c r="AC445" s="95"/>
      <c r="AD445" s="65" t="s">
        <v>79</v>
      </c>
      <c r="AE445" s="96"/>
      <c r="AF445" s="66"/>
      <c r="AG445" s="66"/>
      <c r="AH445" s="67" t="str">
        <v>Jan</v>
      </c>
      <c r="AI445" s="68" t="str">
        <v>Jan</v>
      </c>
      <c r="AJ445" s="69">
        <f t="shared" si="0"/>
        <v>3</v>
      </c>
      <c r="AK445" s="70">
        <f t="shared" si="1"/>
        <v>43138</v>
      </c>
      <c r="AL445" s="71">
        <f t="shared" ca="1" si="2"/>
        <v>-821</v>
      </c>
      <c r="AM445" s="71" t="str">
        <v>2018</v>
      </c>
      <c r="AN445" s="70">
        <f t="shared" si="3"/>
        <v>43118</v>
      </c>
      <c r="AO445" s="70" t="s">
        <v>123</v>
      </c>
    </row>
    <row r="446" spans="1:41" ht="14.4">
      <c r="A446" s="179" t="s">
        <v>22127</v>
      </c>
      <c r="B446" s="303" t="s">
        <v>89</v>
      </c>
      <c r="C446" s="57">
        <v>43119</v>
      </c>
      <c r="D446" s="56" t="s">
        <v>1027</v>
      </c>
      <c r="E446" s="56" t="s">
        <v>140</v>
      </c>
      <c r="F446" s="168" t="s">
        <v>106</v>
      </c>
      <c r="G446" s="168" t="s">
        <v>107</v>
      </c>
      <c r="H446" s="169" t="s">
        <v>140</v>
      </c>
      <c r="I446" s="399"/>
      <c r="J446" s="57">
        <v>43150</v>
      </c>
      <c r="K446" s="56" t="s">
        <v>18</v>
      </c>
      <c r="L446" s="56" t="s">
        <v>14</v>
      </c>
      <c r="M446" s="60" t="s">
        <v>22130</v>
      </c>
      <c r="N446" s="56" t="s">
        <v>22131</v>
      </c>
      <c r="O446" s="61"/>
      <c r="P446" s="56" t="s">
        <v>108</v>
      </c>
      <c r="Q446" s="56" t="s">
        <v>96</v>
      </c>
      <c r="R446" s="66"/>
      <c r="S446" s="56" t="s">
        <v>108</v>
      </c>
      <c r="T446" s="56" t="s">
        <v>108</v>
      </c>
      <c r="U446" s="56"/>
      <c r="V446" s="66"/>
      <c r="W446" s="66"/>
      <c r="X446" s="400"/>
      <c r="Y446" s="61"/>
      <c r="Z446" s="56" t="s">
        <v>14</v>
      </c>
      <c r="AA446" s="57">
        <v>43119</v>
      </c>
      <c r="AB446" s="75"/>
      <c r="AC446" s="64" t="s">
        <v>22134</v>
      </c>
      <c r="AD446" s="65" t="s">
        <v>224</v>
      </c>
      <c r="AE446" s="65"/>
      <c r="AF446" s="66"/>
      <c r="AG446" s="66"/>
      <c r="AH446" s="67" t="str">
        <v>Jan</v>
      </c>
      <c r="AI446" s="68" t="str">
        <v>Jan</v>
      </c>
      <c r="AJ446" s="69">
        <f t="shared" si="0"/>
        <v>0</v>
      </c>
      <c r="AK446" s="70">
        <f t="shared" si="1"/>
        <v>43149</v>
      </c>
      <c r="AL446" s="71">
        <f t="shared" ca="1" si="2"/>
        <v>-810</v>
      </c>
      <c r="AM446" s="71" t="str">
        <v>2018</v>
      </c>
      <c r="AN446" s="70">
        <f t="shared" si="3"/>
        <v>43129</v>
      </c>
      <c r="AO446" s="70" t="s">
        <v>123</v>
      </c>
    </row>
    <row r="447" spans="1:41" ht="14.4">
      <c r="A447" s="179" t="s">
        <v>22139</v>
      </c>
      <c r="B447" s="106" t="s">
        <v>89</v>
      </c>
      <c r="C447" s="57">
        <v>43327</v>
      </c>
      <c r="D447" s="56" t="s">
        <v>90</v>
      </c>
      <c r="E447" s="56" t="s">
        <v>15779</v>
      </c>
      <c r="F447" s="168" t="s">
        <v>214</v>
      </c>
      <c r="G447" s="168" t="s">
        <v>22143</v>
      </c>
      <c r="H447" s="169" t="s">
        <v>2445</v>
      </c>
      <c r="I447" s="399"/>
      <c r="J447" s="57">
        <v>43340</v>
      </c>
      <c r="K447" s="56" t="s">
        <v>18</v>
      </c>
      <c r="L447" s="56" t="s">
        <v>18</v>
      </c>
      <c r="M447" s="60" t="s">
        <v>22144</v>
      </c>
      <c r="N447" s="56" t="s">
        <v>22145</v>
      </c>
      <c r="O447" s="61"/>
      <c r="P447" s="56" t="s">
        <v>22147</v>
      </c>
      <c r="Q447" s="56" t="s">
        <v>20386</v>
      </c>
      <c r="R447" s="56"/>
      <c r="S447" s="56" t="s">
        <v>108</v>
      </c>
      <c r="T447" s="56" t="s">
        <v>108</v>
      </c>
      <c r="U447" s="400">
        <v>43329</v>
      </c>
      <c r="V447" s="56"/>
      <c r="W447" s="56">
        <v>25</v>
      </c>
      <c r="X447" s="402"/>
      <c r="Y447" s="61"/>
      <c r="Z447" s="56" t="s">
        <v>18</v>
      </c>
      <c r="AA447" s="57">
        <v>43341</v>
      </c>
      <c r="AB447" s="75"/>
      <c r="AC447" s="64" t="s">
        <v>22149</v>
      </c>
      <c r="AD447" s="56" t="s">
        <v>79</v>
      </c>
      <c r="AE447" s="56"/>
      <c r="AF447" s="61"/>
      <c r="AG447" s="61"/>
      <c r="AH447" s="67" t="str">
        <v>Aug</v>
      </c>
      <c r="AI447" s="68" t="str">
        <v>Aug</v>
      </c>
      <c r="AJ447" s="69">
        <f t="shared" si="0"/>
        <v>14</v>
      </c>
      <c r="AK447" s="70">
        <f t="shared" si="1"/>
        <v>43357</v>
      </c>
      <c r="AL447" s="71">
        <f t="shared" ca="1" si="2"/>
        <v>-602</v>
      </c>
      <c r="AM447" s="71" t="str">
        <v>2018</v>
      </c>
      <c r="AN447" s="70">
        <f t="shared" si="3"/>
        <v>43337</v>
      </c>
      <c r="AO447" s="70" t="s">
        <v>123</v>
      </c>
    </row>
    <row r="448" spans="1:41" ht="14.4">
      <c r="A448" s="179" t="s">
        <v>22153</v>
      </c>
      <c r="B448" s="56" t="s">
        <v>89</v>
      </c>
      <c r="C448" s="57">
        <v>43368</v>
      </c>
      <c r="D448" s="56" t="s">
        <v>1027</v>
      </c>
      <c r="E448" s="56" t="s">
        <v>12</v>
      </c>
      <c r="F448" s="168" t="s">
        <v>106</v>
      </c>
      <c r="G448" s="168" t="s">
        <v>107</v>
      </c>
      <c r="H448" s="169" t="s">
        <v>12</v>
      </c>
      <c r="I448" s="404"/>
      <c r="J448" s="59"/>
      <c r="K448" s="61"/>
      <c r="L448" s="61"/>
      <c r="M448" s="60" t="s">
        <v>642</v>
      </c>
      <c r="N448" s="56" t="s">
        <v>22155</v>
      </c>
      <c r="O448" s="56" t="s">
        <v>249</v>
      </c>
      <c r="P448" s="56" t="s">
        <v>22157</v>
      </c>
      <c r="Q448" s="56" t="s">
        <v>17</v>
      </c>
      <c r="R448" s="66"/>
      <c r="S448" s="61"/>
      <c r="T448" s="61"/>
      <c r="U448" s="402"/>
      <c r="V448" s="66"/>
      <c r="W448" s="66"/>
      <c r="X448" s="402"/>
      <c r="Y448" s="61"/>
      <c r="Z448" s="56" t="s">
        <v>18</v>
      </c>
      <c r="AA448" s="57">
        <v>43396</v>
      </c>
      <c r="AB448" s="75"/>
      <c r="AC448" s="64"/>
      <c r="AD448" s="56" t="s">
        <v>79</v>
      </c>
      <c r="AE448" s="56"/>
      <c r="AF448" s="61"/>
      <c r="AG448" s="61"/>
      <c r="AH448" s="67" t="str">
        <v>Sep</v>
      </c>
      <c r="AI448" s="68" t="str">
        <v>Oct</v>
      </c>
      <c r="AJ448" s="69">
        <f t="shared" si="0"/>
        <v>28</v>
      </c>
      <c r="AK448" s="70">
        <f t="shared" si="1"/>
        <v>43398</v>
      </c>
      <c r="AL448" s="71">
        <f t="shared" ca="1" si="2"/>
        <v>-561</v>
      </c>
      <c r="AM448" s="71" t="str">
        <v>2018</v>
      </c>
      <c r="AN448" s="70">
        <f t="shared" si="3"/>
        <v>43378</v>
      </c>
      <c r="AO448" s="70" t="s">
        <v>123</v>
      </c>
    </row>
    <row r="449" spans="1:41" ht="14.4">
      <c r="A449" s="179" t="s">
        <v>22161</v>
      </c>
      <c r="B449" s="56" t="s">
        <v>89</v>
      </c>
      <c r="C449" s="57">
        <v>43397</v>
      </c>
      <c r="D449" s="56" t="s">
        <v>1027</v>
      </c>
      <c r="E449" s="56" t="s">
        <v>140</v>
      </c>
      <c r="F449" s="168" t="s">
        <v>106</v>
      </c>
      <c r="G449" s="168" t="s">
        <v>107</v>
      </c>
      <c r="H449" s="169" t="s">
        <v>140</v>
      </c>
      <c r="I449" s="399"/>
      <c r="J449" s="57">
        <v>43428</v>
      </c>
      <c r="K449" s="56" t="s">
        <v>18</v>
      </c>
      <c r="L449" s="56" t="s">
        <v>18</v>
      </c>
      <c r="M449" s="60" t="s">
        <v>642</v>
      </c>
      <c r="N449" s="56" t="s">
        <v>22155</v>
      </c>
      <c r="O449" s="56" t="s">
        <v>249</v>
      </c>
      <c r="P449" s="56" t="s">
        <v>22162</v>
      </c>
      <c r="Q449" s="56" t="s">
        <v>17</v>
      </c>
      <c r="R449" s="56"/>
      <c r="S449" s="56" t="s">
        <v>108</v>
      </c>
      <c r="T449" s="56" t="s">
        <v>108</v>
      </c>
      <c r="U449" s="56"/>
      <c r="V449" s="56"/>
      <c r="W449" s="56" t="s">
        <v>108</v>
      </c>
      <c r="X449" s="56"/>
      <c r="Y449" s="56" t="s">
        <v>108</v>
      </c>
      <c r="Z449" s="56" t="s">
        <v>18</v>
      </c>
      <c r="AA449" s="57">
        <v>43397</v>
      </c>
      <c r="AB449" s="63">
        <v>6</v>
      </c>
      <c r="AC449" s="64" t="s">
        <v>22051</v>
      </c>
      <c r="AD449" s="56" t="s">
        <v>79</v>
      </c>
      <c r="AE449" s="56"/>
      <c r="AF449" s="61"/>
      <c r="AG449" s="61"/>
      <c r="AH449" s="67" t="str">
        <v>Oct</v>
      </c>
      <c r="AI449" s="68" t="str">
        <v>Oct</v>
      </c>
      <c r="AJ449" s="69">
        <f t="shared" si="0"/>
        <v>0</v>
      </c>
      <c r="AK449" s="70">
        <f t="shared" si="1"/>
        <v>43427</v>
      </c>
      <c r="AL449" s="71">
        <f t="shared" ca="1" si="2"/>
        <v>-532</v>
      </c>
      <c r="AM449" s="71" t="str">
        <v>2018</v>
      </c>
      <c r="AN449" s="70">
        <f t="shared" si="3"/>
        <v>43407</v>
      </c>
      <c r="AO449" s="70" t="s">
        <v>123</v>
      </c>
    </row>
    <row r="450" spans="1:41" ht="14.4">
      <c r="A450" s="179" t="s">
        <v>22167</v>
      </c>
      <c r="B450" s="56" t="s">
        <v>89</v>
      </c>
      <c r="C450" s="57">
        <v>43160</v>
      </c>
      <c r="D450" s="56" t="s">
        <v>90</v>
      </c>
      <c r="E450" s="56" t="s">
        <v>140</v>
      </c>
      <c r="F450" s="168" t="s">
        <v>106</v>
      </c>
      <c r="G450" s="168" t="s">
        <v>107</v>
      </c>
      <c r="H450" s="169" t="s">
        <v>140</v>
      </c>
      <c r="I450" s="399"/>
      <c r="J450" s="57">
        <v>43191</v>
      </c>
      <c r="K450" s="56" t="s">
        <v>18</v>
      </c>
      <c r="L450" s="56" t="s">
        <v>18</v>
      </c>
      <c r="M450" s="60" t="s">
        <v>22170</v>
      </c>
      <c r="N450" s="56" t="s">
        <v>22171</v>
      </c>
      <c r="O450" s="56" t="s">
        <v>95</v>
      </c>
      <c r="P450" s="56" t="s">
        <v>1164</v>
      </c>
      <c r="Q450" s="56" t="s">
        <v>17</v>
      </c>
      <c r="R450" s="66"/>
      <c r="S450" s="56" t="s">
        <v>108</v>
      </c>
      <c r="T450" s="56" t="s">
        <v>108</v>
      </c>
      <c r="U450" s="400"/>
      <c r="V450" s="66"/>
      <c r="W450" s="66"/>
      <c r="X450" s="400"/>
      <c r="Y450" s="56" t="s">
        <v>108</v>
      </c>
      <c r="Z450" s="56" t="s">
        <v>18</v>
      </c>
      <c r="AA450" s="57">
        <v>43160</v>
      </c>
      <c r="AB450" s="63">
        <v>6</v>
      </c>
      <c r="AC450" s="64" t="s">
        <v>22174</v>
      </c>
      <c r="AD450" s="65" t="s">
        <v>79</v>
      </c>
      <c r="AE450" s="65"/>
      <c r="AF450" s="66"/>
      <c r="AG450" s="66"/>
      <c r="AH450" s="67" t="str">
        <v>Mar</v>
      </c>
      <c r="AI450" s="68" t="str">
        <v>Mar</v>
      </c>
      <c r="AJ450" s="69">
        <f t="shared" si="0"/>
        <v>0</v>
      </c>
      <c r="AK450" s="70">
        <f t="shared" si="1"/>
        <v>43190</v>
      </c>
      <c r="AL450" s="71">
        <f t="shared" ca="1" si="2"/>
        <v>-769</v>
      </c>
      <c r="AM450" s="71" t="str">
        <v>2018</v>
      </c>
      <c r="AN450" s="70">
        <f t="shared" si="3"/>
        <v>43170</v>
      </c>
      <c r="AO450" s="70" t="s">
        <v>123</v>
      </c>
    </row>
    <row r="451" spans="1:41" ht="14.4">
      <c r="A451" s="179" t="s">
        <v>22177</v>
      </c>
      <c r="B451" s="56" t="s">
        <v>89</v>
      </c>
      <c r="C451" s="57">
        <v>43160</v>
      </c>
      <c r="D451" s="56" t="s">
        <v>90</v>
      </c>
      <c r="E451" s="56" t="s">
        <v>15779</v>
      </c>
      <c r="F451" s="168" t="s">
        <v>214</v>
      </c>
      <c r="G451" s="168" t="s">
        <v>214</v>
      </c>
      <c r="H451" s="169" t="s">
        <v>2445</v>
      </c>
      <c r="I451" s="399"/>
      <c r="J451" s="57">
        <v>43173</v>
      </c>
      <c r="K451" s="56" t="s">
        <v>18</v>
      </c>
      <c r="L451" s="56" t="s">
        <v>14</v>
      </c>
      <c r="M451" s="60" t="s">
        <v>22180</v>
      </c>
      <c r="N451" s="56" t="s">
        <v>22171</v>
      </c>
      <c r="O451" s="56" t="s">
        <v>95</v>
      </c>
      <c r="P451" s="56" t="s">
        <v>22182</v>
      </c>
      <c r="Q451" s="56" t="s">
        <v>17</v>
      </c>
      <c r="R451" s="56"/>
      <c r="S451" s="56" t="s">
        <v>108</v>
      </c>
      <c r="T451" s="56" t="s">
        <v>14</v>
      </c>
      <c r="U451" s="400"/>
      <c r="V451" s="56"/>
      <c r="W451" s="56" t="s">
        <v>108</v>
      </c>
      <c r="X451" s="400" t="s">
        <v>108</v>
      </c>
      <c r="Y451" s="61"/>
      <c r="Z451" s="56" t="s">
        <v>14</v>
      </c>
      <c r="AA451" s="57">
        <v>43164</v>
      </c>
      <c r="AB451" s="75"/>
      <c r="AC451" s="64" t="s">
        <v>22184</v>
      </c>
      <c r="AD451" s="65" t="s">
        <v>633</v>
      </c>
      <c r="AE451" s="65"/>
      <c r="AF451" s="66"/>
      <c r="AG451" s="66"/>
      <c r="AH451" s="67" t="str">
        <v>Mar</v>
      </c>
      <c r="AI451" s="68" t="str">
        <v>Mar</v>
      </c>
      <c r="AJ451" s="69">
        <f t="shared" si="0"/>
        <v>4</v>
      </c>
      <c r="AK451" s="70">
        <f t="shared" si="1"/>
        <v>43190</v>
      </c>
      <c r="AL451" s="71">
        <f t="shared" ca="1" si="2"/>
        <v>-769</v>
      </c>
      <c r="AM451" s="71" t="str">
        <v>2018</v>
      </c>
      <c r="AN451" s="70">
        <f t="shared" si="3"/>
        <v>43170</v>
      </c>
      <c r="AO451" s="70" t="s">
        <v>123</v>
      </c>
    </row>
    <row r="452" spans="1:41" ht="14.4">
      <c r="A452" s="179" t="s">
        <v>22186</v>
      </c>
      <c r="B452" s="56" t="s">
        <v>89</v>
      </c>
      <c r="C452" s="57">
        <v>43152</v>
      </c>
      <c r="D452" s="56" t="s">
        <v>1027</v>
      </c>
      <c r="E452" s="56" t="s">
        <v>140</v>
      </c>
      <c r="F452" s="168" t="s">
        <v>106</v>
      </c>
      <c r="G452" s="168" t="s">
        <v>107</v>
      </c>
      <c r="H452" s="169" t="s">
        <v>140</v>
      </c>
      <c r="I452" s="399"/>
      <c r="J452" s="57">
        <v>43180</v>
      </c>
      <c r="K452" s="61"/>
      <c r="L452" s="61"/>
      <c r="M452" s="60" t="s">
        <v>642</v>
      </c>
      <c r="N452" s="56" t="s">
        <v>22190</v>
      </c>
      <c r="O452" s="56" t="s">
        <v>44</v>
      </c>
      <c r="P452" s="56" t="s">
        <v>108</v>
      </c>
      <c r="Q452" s="56" t="s">
        <v>96</v>
      </c>
      <c r="R452" s="66"/>
      <c r="S452" s="56" t="s">
        <v>108</v>
      </c>
      <c r="T452" s="56" t="s">
        <v>108</v>
      </c>
      <c r="U452" s="56"/>
      <c r="V452" s="66"/>
      <c r="W452" s="66"/>
      <c r="X452" s="400"/>
      <c r="Y452" s="56" t="s">
        <v>108</v>
      </c>
      <c r="Z452" s="56" t="s">
        <v>14</v>
      </c>
      <c r="AA452" s="57">
        <v>43152</v>
      </c>
      <c r="AB452" s="63">
        <v>6</v>
      </c>
      <c r="AC452" s="64" t="s">
        <v>22191</v>
      </c>
      <c r="AD452" s="65" t="s">
        <v>118</v>
      </c>
      <c r="AE452" s="65"/>
      <c r="AF452" s="66"/>
      <c r="AG452" s="66"/>
      <c r="AH452" s="67" t="str">
        <v>Feb</v>
      </c>
      <c r="AI452" s="68" t="str">
        <v>Feb</v>
      </c>
      <c r="AJ452" s="69">
        <f t="shared" si="0"/>
        <v>0</v>
      </c>
      <c r="AK452" s="70">
        <f t="shared" si="1"/>
        <v>43182</v>
      </c>
      <c r="AL452" s="71">
        <f t="shared" ca="1" si="2"/>
        <v>-777</v>
      </c>
      <c r="AM452" s="71" t="str">
        <v>2018</v>
      </c>
      <c r="AN452" s="70">
        <f t="shared" si="3"/>
        <v>43162</v>
      </c>
      <c r="AO452" s="70" t="s">
        <v>123</v>
      </c>
    </row>
    <row r="453" spans="1:41" ht="14.4">
      <c r="A453" s="179" t="s">
        <v>22194</v>
      </c>
      <c r="B453" s="56" t="s">
        <v>89</v>
      </c>
      <c r="C453" s="57">
        <v>43165</v>
      </c>
      <c r="D453" s="56" t="s">
        <v>90</v>
      </c>
      <c r="E453" s="56" t="s">
        <v>140</v>
      </c>
      <c r="F453" s="168" t="s">
        <v>106</v>
      </c>
      <c r="G453" s="168" t="s">
        <v>107</v>
      </c>
      <c r="H453" s="169" t="s">
        <v>140</v>
      </c>
      <c r="I453" s="399"/>
      <c r="J453" s="57">
        <v>43196</v>
      </c>
      <c r="K453" s="61"/>
      <c r="L453" s="61"/>
      <c r="M453" s="60" t="s">
        <v>22196</v>
      </c>
      <c r="N453" s="56" t="s">
        <v>22198</v>
      </c>
      <c r="O453" s="56" t="s">
        <v>39</v>
      </c>
      <c r="P453" s="56" t="s">
        <v>22199</v>
      </c>
      <c r="Q453" s="56" t="s">
        <v>17</v>
      </c>
      <c r="R453" s="66"/>
      <c r="S453" s="56" t="s">
        <v>108</v>
      </c>
      <c r="T453" s="56" t="s">
        <v>108</v>
      </c>
      <c r="U453" s="400"/>
      <c r="V453" s="66"/>
      <c r="W453" s="66"/>
      <c r="X453" s="400"/>
      <c r="Y453" s="56" t="s">
        <v>200</v>
      </c>
      <c r="Z453" s="56" t="s">
        <v>14</v>
      </c>
      <c r="AA453" s="57">
        <v>43182</v>
      </c>
      <c r="AB453" s="63">
        <v>6</v>
      </c>
      <c r="AC453" s="64" t="s">
        <v>22201</v>
      </c>
      <c r="AD453" s="65" t="s">
        <v>294</v>
      </c>
      <c r="AE453" s="65"/>
      <c r="AF453" s="66"/>
      <c r="AG453" s="66"/>
      <c r="AH453" s="67" t="str">
        <v>Mar</v>
      </c>
      <c r="AI453" s="68" t="str">
        <v>Mar</v>
      </c>
      <c r="AJ453" s="69">
        <f t="shared" si="0"/>
        <v>17</v>
      </c>
      <c r="AK453" s="70">
        <f t="shared" si="1"/>
        <v>43195</v>
      </c>
      <c r="AL453" s="71">
        <f t="shared" ca="1" si="2"/>
        <v>-764</v>
      </c>
      <c r="AM453" s="71" t="str">
        <v>2018</v>
      </c>
      <c r="AN453" s="70">
        <f t="shared" si="3"/>
        <v>43175</v>
      </c>
      <c r="AO453" s="70" t="s">
        <v>123</v>
      </c>
    </row>
    <row r="454" spans="1:41" ht="14.4">
      <c r="A454" s="179" t="s">
        <v>22204</v>
      </c>
      <c r="B454" s="56" t="s">
        <v>89</v>
      </c>
      <c r="C454" s="57">
        <v>43444</v>
      </c>
      <c r="D454" s="56" t="s">
        <v>90</v>
      </c>
      <c r="E454" s="56" t="s">
        <v>12</v>
      </c>
      <c r="F454" s="168" t="s">
        <v>106</v>
      </c>
      <c r="G454" s="168" t="s">
        <v>107</v>
      </c>
      <c r="H454" s="169" t="s">
        <v>12</v>
      </c>
      <c r="I454" s="404"/>
      <c r="J454" s="59"/>
      <c r="K454" s="61"/>
      <c r="L454" s="61"/>
      <c r="M454" s="60" t="s">
        <v>721</v>
      </c>
      <c r="N454" s="56" t="s">
        <v>22209</v>
      </c>
      <c r="O454" s="56" t="s">
        <v>27</v>
      </c>
      <c r="P454" s="56" t="s">
        <v>22210</v>
      </c>
      <c r="Q454" s="56" t="s">
        <v>17</v>
      </c>
      <c r="R454" s="66"/>
      <c r="S454" s="61"/>
      <c r="T454" s="61"/>
      <c r="U454" s="402"/>
      <c r="V454" s="66"/>
      <c r="W454" s="66"/>
      <c r="X454" s="402"/>
      <c r="Y454" s="61"/>
      <c r="Z454" s="56" t="s">
        <v>18</v>
      </c>
      <c r="AA454" s="57">
        <v>43454</v>
      </c>
      <c r="AB454" s="75"/>
      <c r="AC454" s="95"/>
      <c r="AD454" s="56" t="s">
        <v>79</v>
      </c>
      <c r="AE454" s="56"/>
      <c r="AF454" s="61"/>
      <c r="AG454" s="61"/>
      <c r="AH454" s="67" t="str">
        <v>Dec</v>
      </c>
      <c r="AI454" s="68" t="str">
        <v>Dec</v>
      </c>
      <c r="AJ454" s="69">
        <f t="shared" si="0"/>
        <v>10</v>
      </c>
      <c r="AK454" s="70">
        <f t="shared" si="1"/>
        <v>43474</v>
      </c>
      <c r="AL454" s="71">
        <f t="shared" ca="1" si="2"/>
        <v>-485</v>
      </c>
      <c r="AM454" s="71" t="str">
        <v>2018</v>
      </c>
      <c r="AN454" s="70">
        <f t="shared" si="3"/>
        <v>43454</v>
      </c>
      <c r="AO454" s="70" t="s">
        <v>123</v>
      </c>
    </row>
    <row r="455" spans="1:41" ht="14.4">
      <c r="A455" s="179" t="s">
        <v>22217</v>
      </c>
      <c r="B455" s="56" t="s">
        <v>89</v>
      </c>
      <c r="C455" s="57">
        <v>43158</v>
      </c>
      <c r="D455" s="56" t="s">
        <v>1027</v>
      </c>
      <c r="E455" s="56" t="s">
        <v>140</v>
      </c>
      <c r="F455" s="168" t="s">
        <v>106</v>
      </c>
      <c r="G455" s="168" t="s">
        <v>107</v>
      </c>
      <c r="H455" s="169" t="s">
        <v>140</v>
      </c>
      <c r="I455" s="399"/>
      <c r="J455" s="57">
        <v>43186</v>
      </c>
      <c r="K455" s="56" t="s">
        <v>18</v>
      </c>
      <c r="L455" s="56" t="s">
        <v>14</v>
      </c>
      <c r="M455" s="60" t="s">
        <v>3883</v>
      </c>
      <c r="N455" s="56" t="s">
        <v>22222</v>
      </c>
      <c r="O455" s="56" t="s">
        <v>16</v>
      </c>
      <c r="P455" s="56" t="s">
        <v>108</v>
      </c>
      <c r="Q455" s="56" t="s">
        <v>17</v>
      </c>
      <c r="R455" s="66"/>
      <c r="S455" s="56" t="s">
        <v>108</v>
      </c>
      <c r="T455" s="56" t="s">
        <v>108</v>
      </c>
      <c r="U455" s="400"/>
      <c r="V455" s="66"/>
      <c r="W455" s="66"/>
      <c r="X455" s="400"/>
      <c r="Y455" s="56" t="s">
        <v>108</v>
      </c>
      <c r="Z455" s="56" t="s">
        <v>14</v>
      </c>
      <c r="AA455" s="57">
        <v>43158</v>
      </c>
      <c r="AB455" s="63">
        <v>6</v>
      </c>
      <c r="AC455" s="64" t="s">
        <v>22225</v>
      </c>
      <c r="AD455" s="65" t="s">
        <v>118</v>
      </c>
      <c r="AE455" s="65"/>
      <c r="AF455" s="66"/>
      <c r="AG455" s="66"/>
      <c r="AH455" s="67" t="str">
        <v>Feb</v>
      </c>
      <c r="AI455" s="68" t="str">
        <v>Feb</v>
      </c>
      <c r="AJ455" s="69">
        <f t="shared" si="0"/>
        <v>0</v>
      </c>
      <c r="AK455" s="70">
        <f t="shared" si="1"/>
        <v>43188</v>
      </c>
      <c r="AL455" s="71">
        <f t="shared" ca="1" si="2"/>
        <v>-771</v>
      </c>
      <c r="AM455" s="71" t="str">
        <v>2018</v>
      </c>
      <c r="AN455" s="70">
        <f t="shared" si="3"/>
        <v>43168</v>
      </c>
      <c r="AO455" s="70" t="s">
        <v>123</v>
      </c>
    </row>
    <row r="456" spans="1:41" ht="14.4">
      <c r="A456" s="179" t="s">
        <v>22231</v>
      </c>
      <c r="B456" s="56" t="s">
        <v>89</v>
      </c>
      <c r="C456" s="57">
        <v>43255</v>
      </c>
      <c r="D456" s="56" t="s">
        <v>90</v>
      </c>
      <c r="E456" s="56" t="s">
        <v>112</v>
      </c>
      <c r="F456" s="168" t="s">
        <v>106</v>
      </c>
      <c r="G456" s="168" t="s">
        <v>113</v>
      </c>
      <c r="H456" s="169" t="s">
        <v>112</v>
      </c>
      <c r="I456" s="399"/>
      <c r="J456" s="57">
        <v>43285</v>
      </c>
      <c r="K456" s="56" t="s">
        <v>18</v>
      </c>
      <c r="L456" s="56" t="s">
        <v>14</v>
      </c>
      <c r="M456" s="60" t="s">
        <v>22234</v>
      </c>
      <c r="N456" s="56" t="s">
        <v>22235</v>
      </c>
      <c r="O456" s="56" t="s">
        <v>29</v>
      </c>
      <c r="P456" s="56" t="s">
        <v>22236</v>
      </c>
      <c r="Q456" s="56" t="s">
        <v>116</v>
      </c>
      <c r="R456" s="353">
        <v>43256</v>
      </c>
      <c r="S456" s="61"/>
      <c r="T456" s="61"/>
      <c r="U456" s="402"/>
      <c r="V456" s="66"/>
      <c r="W456" s="66"/>
      <c r="X456" s="402"/>
      <c r="Y456" s="61"/>
      <c r="Z456" s="56" t="s">
        <v>14</v>
      </c>
      <c r="AA456" s="57">
        <v>43256</v>
      </c>
      <c r="AB456" s="75"/>
      <c r="AC456" s="64" t="s">
        <v>257</v>
      </c>
      <c r="AD456" s="56" t="s">
        <v>118</v>
      </c>
      <c r="AE456" s="61"/>
      <c r="AF456" s="61"/>
      <c r="AG456" s="61"/>
      <c r="AH456" s="67" t="str">
        <v>Jun</v>
      </c>
      <c r="AI456" s="68" t="str">
        <v>Jun</v>
      </c>
      <c r="AJ456" s="69">
        <f t="shared" si="0"/>
        <v>1</v>
      </c>
      <c r="AK456" s="70">
        <f t="shared" si="1"/>
        <v>43285</v>
      </c>
      <c r="AL456" s="71">
        <f t="shared" ca="1" si="2"/>
        <v>-674</v>
      </c>
      <c r="AM456" s="71" t="str">
        <v>2018</v>
      </c>
      <c r="AN456" s="70">
        <f t="shared" si="3"/>
        <v>43265</v>
      </c>
      <c r="AO456" s="70" t="s">
        <v>121</v>
      </c>
    </row>
    <row r="457" spans="1:41" ht="14.4">
      <c r="A457" s="179" t="s">
        <v>22245</v>
      </c>
      <c r="B457" s="56" t="s">
        <v>89</v>
      </c>
      <c r="C457" s="57">
        <v>43250</v>
      </c>
      <c r="D457" s="56" t="s">
        <v>131</v>
      </c>
      <c r="E457" s="56" t="s">
        <v>112</v>
      </c>
      <c r="F457" s="168" t="s">
        <v>106</v>
      </c>
      <c r="G457" s="168" t="s">
        <v>113</v>
      </c>
      <c r="H457" s="169" t="s">
        <v>112</v>
      </c>
      <c r="I457" s="399"/>
      <c r="J457" s="57">
        <v>43281</v>
      </c>
      <c r="K457" s="56" t="s">
        <v>18</v>
      </c>
      <c r="L457" s="61"/>
      <c r="M457" s="60" t="s">
        <v>22249</v>
      </c>
      <c r="N457" s="56" t="s">
        <v>22250</v>
      </c>
      <c r="O457" s="61"/>
      <c r="P457" s="61"/>
      <c r="Q457" s="56" t="s">
        <v>116</v>
      </c>
      <c r="R457" s="353">
        <v>43256</v>
      </c>
      <c r="S457" s="61"/>
      <c r="T457" s="61"/>
      <c r="U457" s="402"/>
      <c r="V457" s="66"/>
      <c r="W457" s="66"/>
      <c r="X457" s="402"/>
      <c r="Y457" s="61"/>
      <c r="Z457" s="56" t="s">
        <v>14</v>
      </c>
      <c r="AA457" s="57">
        <v>43256</v>
      </c>
      <c r="AB457" s="75"/>
      <c r="AC457" s="64" t="s">
        <v>257</v>
      </c>
      <c r="AD457" s="56" t="s">
        <v>118</v>
      </c>
      <c r="AE457" s="61"/>
      <c r="AF457" s="61"/>
      <c r="AG457" s="61"/>
      <c r="AH457" s="67" t="str">
        <v>May</v>
      </c>
      <c r="AI457" s="68" t="str">
        <v>Jun</v>
      </c>
      <c r="AJ457" s="69">
        <f t="shared" si="0"/>
        <v>6</v>
      </c>
      <c r="AK457" s="70">
        <f t="shared" si="1"/>
        <v>43280</v>
      </c>
      <c r="AL457" s="71">
        <f t="shared" ca="1" si="2"/>
        <v>-679</v>
      </c>
      <c r="AM457" s="71" t="str">
        <v>2018</v>
      </c>
      <c r="AN457" s="70">
        <f t="shared" si="3"/>
        <v>43260</v>
      </c>
      <c r="AO457" s="70" t="s">
        <v>121</v>
      </c>
    </row>
    <row r="458" spans="1:41" ht="14.4">
      <c r="A458" s="179" t="s">
        <v>22255</v>
      </c>
      <c r="B458" s="56" t="s">
        <v>89</v>
      </c>
      <c r="C458" s="57">
        <v>43312</v>
      </c>
      <c r="D458" s="56" t="s">
        <v>1027</v>
      </c>
      <c r="E458" s="56" t="s">
        <v>140</v>
      </c>
      <c r="F458" s="168" t="s">
        <v>106</v>
      </c>
      <c r="G458" s="168" t="s">
        <v>107</v>
      </c>
      <c r="H458" s="169" t="s">
        <v>140</v>
      </c>
      <c r="I458" s="399"/>
      <c r="J458" s="57">
        <v>43343</v>
      </c>
      <c r="K458" s="56" t="s">
        <v>18</v>
      </c>
      <c r="L458" s="56" t="s">
        <v>18</v>
      </c>
      <c r="M458" s="60" t="s">
        <v>745</v>
      </c>
      <c r="N458" s="56" t="s">
        <v>22257</v>
      </c>
      <c r="O458" s="56" t="s">
        <v>132</v>
      </c>
      <c r="P458" s="56" t="s">
        <v>22258</v>
      </c>
      <c r="Q458" s="56" t="s">
        <v>17</v>
      </c>
      <c r="R458" s="56"/>
      <c r="S458" s="56" t="s">
        <v>108</v>
      </c>
      <c r="T458" s="56" t="s">
        <v>108</v>
      </c>
      <c r="U458" s="56"/>
      <c r="V458" s="56"/>
      <c r="W458" s="56" t="s">
        <v>108</v>
      </c>
      <c r="X458" s="56"/>
      <c r="Y458" s="56" t="s">
        <v>108</v>
      </c>
      <c r="Z458" s="56" t="s">
        <v>18</v>
      </c>
      <c r="AA458" s="57">
        <v>43312</v>
      </c>
      <c r="AB458" s="63">
        <v>6</v>
      </c>
      <c r="AC458" s="64" t="s">
        <v>22260</v>
      </c>
      <c r="AD458" s="56" t="s">
        <v>79</v>
      </c>
      <c r="AE458" s="56"/>
      <c r="AF458" s="61"/>
      <c r="AG458" s="61"/>
      <c r="AH458" s="67" t="str">
        <v>Jul</v>
      </c>
      <c r="AI458" s="68" t="str">
        <v>Jul</v>
      </c>
      <c r="AJ458" s="69">
        <f t="shared" si="0"/>
        <v>0</v>
      </c>
      <c r="AK458" s="70">
        <f t="shared" si="1"/>
        <v>43342</v>
      </c>
      <c r="AL458" s="71">
        <f t="shared" ca="1" si="2"/>
        <v>-617</v>
      </c>
      <c r="AM458" s="71" t="str">
        <v>2018</v>
      </c>
      <c r="AN458" s="70">
        <f t="shared" si="3"/>
        <v>43322</v>
      </c>
      <c r="AO458" s="70" t="s">
        <v>123</v>
      </c>
    </row>
    <row r="459" spans="1:41" ht="14.4">
      <c r="A459" s="179" t="s">
        <v>22264</v>
      </c>
      <c r="B459" s="56" t="s">
        <v>89</v>
      </c>
      <c r="C459" s="57">
        <v>43108</v>
      </c>
      <c r="D459" s="56" t="s">
        <v>90</v>
      </c>
      <c r="E459" s="56" t="s">
        <v>91</v>
      </c>
      <c r="F459" s="168" t="s">
        <v>214</v>
      </c>
      <c r="G459" s="168" t="s">
        <v>18740</v>
      </c>
      <c r="H459" s="169" t="s">
        <v>91</v>
      </c>
      <c r="I459" s="404"/>
      <c r="J459" s="59"/>
      <c r="K459" s="56" t="s">
        <v>18</v>
      </c>
      <c r="L459" s="56" t="s">
        <v>14</v>
      </c>
      <c r="M459" s="60" t="s">
        <v>22269</v>
      </c>
      <c r="N459" s="56" t="s">
        <v>22270</v>
      </c>
      <c r="O459" s="56" t="s">
        <v>95</v>
      </c>
      <c r="P459" s="56" t="s">
        <v>22271</v>
      </c>
      <c r="Q459" s="56" t="s">
        <v>96</v>
      </c>
      <c r="R459" s="66"/>
      <c r="S459" s="61"/>
      <c r="T459" s="61"/>
      <c r="U459" s="402"/>
      <c r="V459" s="66"/>
      <c r="W459" s="66"/>
      <c r="X459" s="400" t="s">
        <v>108</v>
      </c>
      <c r="Y459" s="61"/>
      <c r="Z459" s="56" t="s">
        <v>18</v>
      </c>
      <c r="AA459" s="57">
        <v>43125</v>
      </c>
      <c r="AB459" s="75"/>
      <c r="AC459" s="64" t="s">
        <v>22275</v>
      </c>
      <c r="AD459" s="65" t="s">
        <v>79</v>
      </c>
      <c r="AE459" s="65"/>
      <c r="AF459" s="66"/>
      <c r="AG459" s="66"/>
      <c r="AH459" s="67" t="str">
        <v>Jan</v>
      </c>
      <c r="AI459" s="68" t="str">
        <v>Jan</v>
      </c>
      <c r="AJ459" s="69">
        <f t="shared" si="0"/>
        <v>17</v>
      </c>
      <c r="AK459" s="70">
        <f t="shared" si="1"/>
        <v>43138</v>
      </c>
      <c r="AL459" s="71">
        <f t="shared" ca="1" si="2"/>
        <v>-821</v>
      </c>
      <c r="AM459" s="71" t="str">
        <v>2018</v>
      </c>
      <c r="AN459" s="70">
        <f t="shared" si="3"/>
        <v>43118</v>
      </c>
      <c r="AO459" s="70" t="s">
        <v>123</v>
      </c>
    </row>
    <row r="460" spans="1:41" ht="14.4">
      <c r="A460" s="179" t="s">
        <v>22278</v>
      </c>
      <c r="B460" s="56" t="s">
        <v>89</v>
      </c>
      <c r="C460" s="57">
        <v>43354</v>
      </c>
      <c r="D460" s="56" t="s">
        <v>90</v>
      </c>
      <c r="E460" s="56" t="s">
        <v>327</v>
      </c>
      <c r="F460" s="168" t="s">
        <v>214</v>
      </c>
      <c r="G460" s="168" t="s">
        <v>328</v>
      </c>
      <c r="H460" s="169" t="s">
        <v>327</v>
      </c>
      <c r="I460" s="399"/>
      <c r="J460" s="57">
        <v>43384</v>
      </c>
      <c r="K460" s="56" t="s">
        <v>18</v>
      </c>
      <c r="L460" s="56" t="s">
        <v>14</v>
      </c>
      <c r="M460" s="60" t="s">
        <v>22282</v>
      </c>
      <c r="N460" s="56" t="s">
        <v>22283</v>
      </c>
      <c r="O460" s="56" t="s">
        <v>172</v>
      </c>
      <c r="P460" s="61"/>
      <c r="Q460" s="56" t="s">
        <v>96</v>
      </c>
      <c r="R460" s="56"/>
      <c r="S460" s="56" t="s">
        <v>331</v>
      </c>
      <c r="T460" s="56" t="s">
        <v>331</v>
      </c>
      <c r="U460" s="56"/>
      <c r="V460" s="56"/>
      <c r="W460" s="56" t="s">
        <v>331</v>
      </c>
      <c r="X460" s="56" t="s">
        <v>331</v>
      </c>
      <c r="Y460" s="56" t="s">
        <v>108</v>
      </c>
      <c r="Z460" s="56" t="s">
        <v>14</v>
      </c>
      <c r="AA460" s="57">
        <v>43354</v>
      </c>
      <c r="AB460" s="75"/>
      <c r="AC460" s="64" t="s">
        <v>22284</v>
      </c>
      <c r="AD460" s="56" t="s">
        <v>118</v>
      </c>
      <c r="AE460" s="56"/>
      <c r="AF460" s="61"/>
      <c r="AG460" s="61"/>
      <c r="AH460" s="67" t="str">
        <v>Sep</v>
      </c>
      <c r="AI460" s="68" t="str">
        <v>Sep</v>
      </c>
      <c r="AJ460" s="69">
        <f t="shared" si="0"/>
        <v>0</v>
      </c>
      <c r="AK460" s="70">
        <f t="shared" si="1"/>
        <v>43384</v>
      </c>
      <c r="AL460" s="71">
        <f t="shared" ca="1" si="2"/>
        <v>-575</v>
      </c>
      <c r="AM460" s="71" t="str">
        <v>2018</v>
      </c>
      <c r="AN460" s="70">
        <f t="shared" si="3"/>
        <v>43364</v>
      </c>
      <c r="AO460" s="70" t="s">
        <v>123</v>
      </c>
    </row>
    <row r="461" spans="1:41" ht="14.4">
      <c r="A461" s="179" t="s">
        <v>22287</v>
      </c>
      <c r="B461" s="56" t="s">
        <v>89</v>
      </c>
      <c r="C461" s="57">
        <v>43250</v>
      </c>
      <c r="D461" s="56" t="s">
        <v>90</v>
      </c>
      <c r="E461" s="56" t="s">
        <v>12</v>
      </c>
      <c r="F461" s="168" t="s">
        <v>106</v>
      </c>
      <c r="G461" s="168" t="s">
        <v>107</v>
      </c>
      <c r="H461" s="169" t="s">
        <v>12</v>
      </c>
      <c r="I461" s="404"/>
      <c r="J461" s="59"/>
      <c r="K461" s="61"/>
      <c r="L461" s="61"/>
      <c r="M461" s="60" t="s">
        <v>22289</v>
      </c>
      <c r="N461" s="56" t="s">
        <v>22290</v>
      </c>
      <c r="O461" s="56" t="s">
        <v>95</v>
      </c>
      <c r="P461" s="56" t="s">
        <v>22292</v>
      </c>
      <c r="Q461" s="56" t="s">
        <v>17</v>
      </c>
      <c r="R461" s="66"/>
      <c r="S461" s="61"/>
      <c r="T461" s="61"/>
      <c r="U461" s="402"/>
      <c r="V461" s="66"/>
      <c r="W461" s="66"/>
      <c r="X461" s="402"/>
      <c r="Y461" s="61"/>
      <c r="Z461" s="56" t="s">
        <v>18</v>
      </c>
      <c r="AA461" s="57">
        <v>43266</v>
      </c>
      <c r="AB461" s="75"/>
      <c r="AC461" s="95"/>
      <c r="AD461" s="56" t="s">
        <v>79</v>
      </c>
      <c r="AE461" s="56"/>
      <c r="AF461" s="61"/>
      <c r="AG461" s="61"/>
      <c r="AH461" s="67" t="str">
        <v>May</v>
      </c>
      <c r="AI461" s="68" t="str">
        <v>Jun</v>
      </c>
      <c r="AJ461" s="69">
        <f t="shared" si="0"/>
        <v>16</v>
      </c>
      <c r="AK461" s="70">
        <f t="shared" si="1"/>
        <v>43280</v>
      </c>
      <c r="AL461" s="71">
        <f t="shared" ca="1" si="2"/>
        <v>-679</v>
      </c>
      <c r="AM461" s="71" t="str">
        <v>2018</v>
      </c>
      <c r="AN461" s="70">
        <f t="shared" si="3"/>
        <v>43260</v>
      </c>
      <c r="AO461" s="70" t="s">
        <v>123</v>
      </c>
    </row>
    <row r="462" spans="1:41" ht="14.4">
      <c r="A462" s="179" t="s">
        <v>22297</v>
      </c>
      <c r="B462" s="56" t="s">
        <v>89</v>
      </c>
      <c r="C462" s="57">
        <v>43266</v>
      </c>
      <c r="D462" s="56" t="s">
        <v>1027</v>
      </c>
      <c r="E462" s="56" t="s">
        <v>12</v>
      </c>
      <c r="F462" s="168" t="s">
        <v>106</v>
      </c>
      <c r="G462" s="168" t="s">
        <v>107</v>
      </c>
      <c r="H462" s="169" t="s">
        <v>12</v>
      </c>
      <c r="I462" s="404"/>
      <c r="J462" s="59"/>
      <c r="K462" s="61"/>
      <c r="L462" s="61"/>
      <c r="M462" s="60" t="s">
        <v>642</v>
      </c>
      <c r="N462" s="56" t="s">
        <v>22301</v>
      </c>
      <c r="O462" s="56" t="s">
        <v>44</v>
      </c>
      <c r="P462" s="56" t="s">
        <v>22304</v>
      </c>
      <c r="Q462" s="56" t="s">
        <v>21</v>
      </c>
      <c r="R462" s="66"/>
      <c r="S462" s="61"/>
      <c r="T462" s="61"/>
      <c r="U462" s="402"/>
      <c r="V462" s="66"/>
      <c r="W462" s="66"/>
      <c r="X462" s="402"/>
      <c r="Y462" s="61"/>
      <c r="Z462" s="56" t="s">
        <v>18</v>
      </c>
      <c r="AA462" s="57">
        <v>43266</v>
      </c>
      <c r="AB462" s="75"/>
      <c r="AC462" s="95"/>
      <c r="AD462" s="56" t="s">
        <v>79</v>
      </c>
      <c r="AE462" s="56"/>
      <c r="AF462" s="61"/>
      <c r="AG462" s="61"/>
      <c r="AH462" s="67" t="str">
        <v>Jun</v>
      </c>
      <c r="AI462" s="68" t="str">
        <v>Jun</v>
      </c>
      <c r="AJ462" s="69">
        <f t="shared" si="0"/>
        <v>0</v>
      </c>
      <c r="AK462" s="70">
        <f t="shared" si="1"/>
        <v>43296</v>
      </c>
      <c r="AL462" s="71">
        <f t="shared" ca="1" si="2"/>
        <v>-663</v>
      </c>
      <c r="AM462" s="71" t="str">
        <v>2018</v>
      </c>
      <c r="AN462" s="70">
        <f t="shared" si="3"/>
        <v>43276</v>
      </c>
      <c r="AO462" s="70" t="s">
        <v>123</v>
      </c>
    </row>
    <row r="463" spans="1:41" ht="14.4">
      <c r="A463" s="179" t="s">
        <v>22310</v>
      </c>
      <c r="B463" s="56" t="s">
        <v>89</v>
      </c>
      <c r="C463" s="57">
        <v>43234</v>
      </c>
      <c r="D463" s="56" t="s">
        <v>90</v>
      </c>
      <c r="E463" s="56" t="s">
        <v>140</v>
      </c>
      <c r="F463" s="168" t="s">
        <v>106</v>
      </c>
      <c r="G463" s="168" t="s">
        <v>107</v>
      </c>
      <c r="H463" s="169" t="s">
        <v>140</v>
      </c>
      <c r="I463" s="399"/>
      <c r="J463" s="57">
        <v>43265</v>
      </c>
      <c r="K463" s="56" t="s">
        <v>18</v>
      </c>
      <c r="L463" s="56" t="s">
        <v>18</v>
      </c>
      <c r="M463" s="60" t="s">
        <v>22313</v>
      </c>
      <c r="N463" s="56" t="s">
        <v>22313</v>
      </c>
      <c r="O463" s="56" t="s">
        <v>29</v>
      </c>
      <c r="P463" s="56" t="s">
        <v>22314</v>
      </c>
      <c r="Q463" s="56" t="s">
        <v>21</v>
      </c>
      <c r="R463" s="56"/>
      <c r="S463" s="56" t="s">
        <v>108</v>
      </c>
      <c r="T463" s="56" t="s">
        <v>108</v>
      </c>
      <c r="U463" s="56"/>
      <c r="V463" s="56"/>
      <c r="W463" s="56" t="s">
        <v>108</v>
      </c>
      <c r="X463" s="56"/>
      <c r="Y463" s="56" t="s">
        <v>108</v>
      </c>
      <c r="Z463" s="56" t="s">
        <v>18</v>
      </c>
      <c r="AA463" s="57">
        <v>43234</v>
      </c>
      <c r="AB463" s="63">
        <v>6</v>
      </c>
      <c r="AC463" s="64" t="s">
        <v>22315</v>
      </c>
      <c r="AD463" s="56" t="s">
        <v>79</v>
      </c>
      <c r="AE463" s="56"/>
      <c r="AF463" s="61"/>
      <c r="AG463" s="61"/>
      <c r="AH463" s="67" t="str">
        <v>May</v>
      </c>
      <c r="AI463" s="68" t="str">
        <v>May</v>
      </c>
      <c r="AJ463" s="69">
        <f t="shared" si="0"/>
        <v>0</v>
      </c>
      <c r="AK463" s="70">
        <f t="shared" si="1"/>
        <v>43264</v>
      </c>
      <c r="AL463" s="71">
        <f t="shared" ca="1" si="2"/>
        <v>-695</v>
      </c>
      <c r="AM463" s="71" t="str">
        <v>2018</v>
      </c>
      <c r="AN463" s="70">
        <f t="shared" si="3"/>
        <v>43244</v>
      </c>
      <c r="AO463" s="70" t="s">
        <v>123</v>
      </c>
    </row>
    <row r="464" spans="1:41" ht="14.4">
      <c r="A464" s="179" t="s">
        <v>22318</v>
      </c>
      <c r="B464" s="56" t="s">
        <v>89</v>
      </c>
      <c r="C464" s="57">
        <v>43227</v>
      </c>
      <c r="D464" s="56" t="s">
        <v>1027</v>
      </c>
      <c r="E464" s="56" t="s">
        <v>140</v>
      </c>
      <c r="F464" s="168" t="s">
        <v>106</v>
      </c>
      <c r="G464" s="168" t="s">
        <v>107</v>
      </c>
      <c r="H464" s="169" t="s">
        <v>140</v>
      </c>
      <c r="I464" s="399"/>
      <c r="J464" s="57">
        <v>43258</v>
      </c>
      <c r="K464" s="56" t="s">
        <v>18</v>
      </c>
      <c r="L464" s="56" t="s">
        <v>18</v>
      </c>
      <c r="M464" s="60" t="s">
        <v>22321</v>
      </c>
      <c r="N464" s="56" t="s">
        <v>2708</v>
      </c>
      <c r="O464" s="56" t="s">
        <v>355</v>
      </c>
      <c r="P464" s="56" t="s">
        <v>2709</v>
      </c>
      <c r="Q464" s="56" t="s">
        <v>17</v>
      </c>
      <c r="R464" s="56"/>
      <c r="S464" s="56" t="s">
        <v>108</v>
      </c>
      <c r="T464" s="56" t="s">
        <v>108</v>
      </c>
      <c r="U464" s="56"/>
      <c r="V464" s="401"/>
      <c r="W464" s="401">
        <v>4.25</v>
      </c>
      <c r="X464" s="400">
        <v>43227</v>
      </c>
      <c r="Y464" s="56" t="s">
        <v>108</v>
      </c>
      <c r="Z464" s="56" t="s">
        <v>18</v>
      </c>
      <c r="AA464" s="57">
        <v>43227</v>
      </c>
      <c r="AB464" s="63">
        <v>6</v>
      </c>
      <c r="AC464" s="64" t="s">
        <v>22324</v>
      </c>
      <c r="AD464" s="56" t="s">
        <v>79</v>
      </c>
      <c r="AE464" s="56"/>
      <c r="AF464" s="61"/>
      <c r="AG464" s="61"/>
      <c r="AH464" s="67" t="str">
        <v>May</v>
      </c>
      <c r="AI464" s="68" t="str">
        <v>May</v>
      </c>
      <c r="AJ464" s="69">
        <f t="shared" si="0"/>
        <v>0</v>
      </c>
      <c r="AK464" s="70">
        <f t="shared" si="1"/>
        <v>43257</v>
      </c>
      <c r="AL464" s="71">
        <f t="shared" ca="1" si="2"/>
        <v>-702</v>
      </c>
      <c r="AM464" s="71" t="str">
        <v>2018</v>
      </c>
      <c r="AN464" s="70">
        <f t="shared" si="3"/>
        <v>43237</v>
      </c>
      <c r="AO464" s="70" t="s">
        <v>123</v>
      </c>
    </row>
    <row r="465" spans="1:41" ht="14.4">
      <c r="A465" s="179" t="s">
        <v>22328</v>
      </c>
      <c r="B465" s="56" t="s">
        <v>89</v>
      </c>
      <c r="C465" s="57">
        <v>43284</v>
      </c>
      <c r="D465" s="56" t="s">
        <v>1027</v>
      </c>
      <c r="E465" s="56" t="s">
        <v>140</v>
      </c>
      <c r="F465" s="168" t="s">
        <v>106</v>
      </c>
      <c r="G465" s="168" t="s">
        <v>107</v>
      </c>
      <c r="H465" s="169" t="s">
        <v>140</v>
      </c>
      <c r="I465" s="399"/>
      <c r="J465" s="57">
        <v>43315</v>
      </c>
      <c r="K465" s="56" t="s">
        <v>18</v>
      </c>
      <c r="L465" s="56" t="s">
        <v>18</v>
      </c>
      <c r="M465" s="60" t="s">
        <v>22331</v>
      </c>
      <c r="N465" s="56" t="s">
        <v>2708</v>
      </c>
      <c r="O465" s="56" t="s">
        <v>355</v>
      </c>
      <c r="P465" s="56" t="s">
        <v>2709</v>
      </c>
      <c r="Q465" s="56" t="s">
        <v>17</v>
      </c>
      <c r="R465" s="56"/>
      <c r="S465" s="56" t="s">
        <v>108</v>
      </c>
      <c r="T465" s="56" t="s">
        <v>108</v>
      </c>
      <c r="U465" s="400">
        <v>43284</v>
      </c>
      <c r="V465" s="401"/>
      <c r="W465" s="401">
        <v>4.25</v>
      </c>
      <c r="X465" s="56"/>
      <c r="Y465" s="56" t="s">
        <v>108</v>
      </c>
      <c r="Z465" s="56" t="s">
        <v>14</v>
      </c>
      <c r="AA465" s="57">
        <v>43307</v>
      </c>
      <c r="AB465" s="63">
        <v>6</v>
      </c>
      <c r="AC465" s="64" t="s">
        <v>22334</v>
      </c>
      <c r="AD465" s="56" t="s">
        <v>705</v>
      </c>
      <c r="AE465" s="56"/>
      <c r="AF465" s="61"/>
      <c r="AG465" s="61"/>
      <c r="AH465" s="67" t="str">
        <v>Jul</v>
      </c>
      <c r="AI465" s="68" t="str">
        <v>Jul</v>
      </c>
      <c r="AJ465" s="69">
        <f t="shared" si="0"/>
        <v>23</v>
      </c>
      <c r="AK465" s="70">
        <f t="shared" si="1"/>
        <v>43314</v>
      </c>
      <c r="AL465" s="71">
        <f t="shared" ca="1" si="2"/>
        <v>-645</v>
      </c>
      <c r="AM465" s="71" t="str">
        <v>2018</v>
      </c>
      <c r="AN465" s="70">
        <f t="shared" si="3"/>
        <v>43294</v>
      </c>
      <c r="AO465" s="70" t="s">
        <v>123</v>
      </c>
    </row>
    <row r="466" spans="1:41" ht="14.4">
      <c r="A466" s="179" t="s">
        <v>22338</v>
      </c>
      <c r="B466" s="56" t="s">
        <v>89</v>
      </c>
      <c r="C466" s="57">
        <v>43363</v>
      </c>
      <c r="D466" s="56" t="s">
        <v>90</v>
      </c>
      <c r="E466" s="56" t="s">
        <v>140</v>
      </c>
      <c r="F466" s="168" t="s">
        <v>106</v>
      </c>
      <c r="G466" s="168" t="s">
        <v>107</v>
      </c>
      <c r="H466" s="169" t="s">
        <v>140</v>
      </c>
      <c r="I466" s="399"/>
      <c r="J466" s="57">
        <v>43393</v>
      </c>
      <c r="K466" s="56" t="s">
        <v>18</v>
      </c>
      <c r="L466" s="56" t="s">
        <v>14</v>
      </c>
      <c r="M466" s="60" t="s">
        <v>22341</v>
      </c>
      <c r="N466" s="56" t="s">
        <v>22342</v>
      </c>
      <c r="O466" s="56" t="s">
        <v>137</v>
      </c>
      <c r="P466" s="56" t="s">
        <v>22343</v>
      </c>
      <c r="Q466" s="56" t="s">
        <v>17</v>
      </c>
      <c r="R466" s="56"/>
      <c r="S466" s="56" t="s">
        <v>108</v>
      </c>
      <c r="T466" s="56" t="s">
        <v>108</v>
      </c>
      <c r="U466" s="56"/>
      <c r="V466" s="56"/>
      <c r="W466" s="56" t="s">
        <v>108</v>
      </c>
      <c r="X466" s="56"/>
      <c r="Y466" s="56" t="s">
        <v>200</v>
      </c>
      <c r="Z466" s="56" t="s">
        <v>14</v>
      </c>
      <c r="AA466" s="57">
        <v>43363</v>
      </c>
      <c r="AB466" s="63"/>
      <c r="AC466" s="64" t="s">
        <v>22346</v>
      </c>
      <c r="AD466" s="56" t="s">
        <v>294</v>
      </c>
      <c r="AE466" s="56"/>
      <c r="AF466" s="61"/>
      <c r="AG466" s="61"/>
      <c r="AH466" s="67" t="str">
        <v>Sep</v>
      </c>
      <c r="AI466" s="68" t="str">
        <v>Sep</v>
      </c>
      <c r="AJ466" s="69">
        <f t="shared" si="0"/>
        <v>0</v>
      </c>
      <c r="AK466" s="70">
        <f t="shared" si="1"/>
        <v>43393</v>
      </c>
      <c r="AL466" s="71">
        <f t="shared" ca="1" si="2"/>
        <v>-566</v>
      </c>
      <c r="AM466" s="71" t="str">
        <v>2018</v>
      </c>
      <c r="AN466" s="70">
        <f t="shared" si="3"/>
        <v>43373</v>
      </c>
      <c r="AO466" s="70" t="s">
        <v>123</v>
      </c>
    </row>
    <row r="467" spans="1:41" ht="14.4">
      <c r="A467" s="179" t="s">
        <v>22350</v>
      </c>
      <c r="B467" s="56" t="s">
        <v>89</v>
      </c>
      <c r="C467" s="57">
        <v>43160</v>
      </c>
      <c r="D467" s="56" t="s">
        <v>90</v>
      </c>
      <c r="E467" s="56" t="s">
        <v>140</v>
      </c>
      <c r="F467" s="168" t="s">
        <v>106</v>
      </c>
      <c r="G467" s="168" t="s">
        <v>107</v>
      </c>
      <c r="H467" s="169" t="s">
        <v>140</v>
      </c>
      <c r="I467" s="399"/>
      <c r="J467" s="57">
        <v>43192</v>
      </c>
      <c r="K467" s="56" t="s">
        <v>18</v>
      </c>
      <c r="L467" s="56" t="s">
        <v>18</v>
      </c>
      <c r="M467" s="60" t="s">
        <v>22352</v>
      </c>
      <c r="N467" s="56" t="s">
        <v>22352</v>
      </c>
      <c r="O467" s="56" t="s">
        <v>132</v>
      </c>
      <c r="P467" s="56" t="s">
        <v>22353</v>
      </c>
      <c r="Q467" s="56" t="s">
        <v>96</v>
      </c>
      <c r="R467" s="66"/>
      <c r="S467" s="56" t="s">
        <v>108</v>
      </c>
      <c r="T467" s="56" t="s">
        <v>108</v>
      </c>
      <c r="U467" s="400"/>
      <c r="V467" s="66"/>
      <c r="W467" s="66"/>
      <c r="X467" s="400"/>
      <c r="Y467" s="61"/>
      <c r="Z467" s="56" t="s">
        <v>18</v>
      </c>
      <c r="AA467" s="57">
        <v>43160</v>
      </c>
      <c r="AB467" s="63">
        <v>6</v>
      </c>
      <c r="AC467" s="64" t="s">
        <v>22174</v>
      </c>
      <c r="AD467" s="65" t="s">
        <v>79</v>
      </c>
      <c r="AE467" s="65"/>
      <c r="AF467" s="66"/>
      <c r="AG467" s="66"/>
      <c r="AH467" s="67" t="str">
        <v>Mar</v>
      </c>
      <c r="AI467" s="68" t="str">
        <v>Mar</v>
      </c>
      <c r="AJ467" s="69">
        <f t="shared" si="0"/>
        <v>0</v>
      </c>
      <c r="AK467" s="70">
        <f t="shared" si="1"/>
        <v>43190</v>
      </c>
      <c r="AL467" s="71">
        <f t="shared" ca="1" si="2"/>
        <v>-769</v>
      </c>
      <c r="AM467" s="71" t="str">
        <v>2018</v>
      </c>
      <c r="AN467" s="70">
        <f t="shared" si="3"/>
        <v>43170</v>
      </c>
      <c r="AO467" s="70" t="s">
        <v>123</v>
      </c>
    </row>
    <row r="468" spans="1:41" ht="14.4">
      <c r="A468" s="179" t="s">
        <v>22359</v>
      </c>
      <c r="B468" s="56" t="s">
        <v>89</v>
      </c>
      <c r="C468" s="57">
        <v>43404</v>
      </c>
      <c r="D468" s="56" t="s">
        <v>90</v>
      </c>
      <c r="E468" s="56" t="s">
        <v>327</v>
      </c>
      <c r="F468" s="168" t="s">
        <v>214</v>
      </c>
      <c r="G468" s="168" t="s">
        <v>328</v>
      </c>
      <c r="H468" s="169" t="s">
        <v>327</v>
      </c>
      <c r="I468" s="404"/>
      <c r="J468" s="59"/>
      <c r="K468" s="61"/>
      <c r="L468" s="56" t="s">
        <v>14</v>
      </c>
      <c r="M468" s="60" t="s">
        <v>4082</v>
      </c>
      <c r="N468" s="56" t="s">
        <v>22362</v>
      </c>
      <c r="O468" s="56" t="s">
        <v>271</v>
      </c>
      <c r="P468" s="61"/>
      <c r="Q468" s="56" t="s">
        <v>96</v>
      </c>
      <c r="R468" s="66"/>
      <c r="S468" s="61"/>
      <c r="T468" s="61"/>
      <c r="U468" s="402"/>
      <c r="V468" s="66"/>
      <c r="W468" s="66"/>
      <c r="X468" s="402"/>
      <c r="Y468" s="61"/>
      <c r="Z468" s="56" t="s">
        <v>14</v>
      </c>
      <c r="AA468" s="57">
        <v>43404</v>
      </c>
      <c r="AB468" s="75"/>
      <c r="AC468" s="64" t="s">
        <v>4084</v>
      </c>
      <c r="AD468" s="56" t="s">
        <v>118</v>
      </c>
      <c r="AE468" s="56"/>
      <c r="AF468" s="61"/>
      <c r="AG468" s="61"/>
      <c r="AH468" s="67" t="str">
        <v>Oct</v>
      </c>
      <c r="AI468" s="68" t="str">
        <v>Oct</v>
      </c>
      <c r="AJ468" s="69">
        <f t="shared" si="0"/>
        <v>0</v>
      </c>
      <c r="AK468" s="70">
        <f t="shared" si="1"/>
        <v>43434</v>
      </c>
      <c r="AL468" s="71">
        <f t="shared" ca="1" si="2"/>
        <v>-525</v>
      </c>
      <c r="AM468" s="71" t="str">
        <v>2018</v>
      </c>
      <c r="AN468" s="70">
        <f t="shared" si="3"/>
        <v>43414</v>
      </c>
      <c r="AO468" s="70" t="s">
        <v>123</v>
      </c>
    </row>
    <row r="469" spans="1:41" ht="14.4">
      <c r="A469" s="179" t="s">
        <v>22369</v>
      </c>
      <c r="B469" s="56" t="s">
        <v>89</v>
      </c>
      <c r="C469" s="57">
        <v>43255</v>
      </c>
      <c r="D469" s="56" t="s">
        <v>90</v>
      </c>
      <c r="E469" s="56" t="s">
        <v>15779</v>
      </c>
      <c r="F469" s="168" t="s">
        <v>214</v>
      </c>
      <c r="G469" s="168" t="s">
        <v>22373</v>
      </c>
      <c r="H469" s="169" t="s">
        <v>2445</v>
      </c>
      <c r="I469" s="399"/>
      <c r="J469" s="57">
        <v>43266</v>
      </c>
      <c r="K469" s="56" t="s">
        <v>18</v>
      </c>
      <c r="L469" s="56" t="s">
        <v>14</v>
      </c>
      <c r="M469" s="60" t="s">
        <v>1238</v>
      </c>
      <c r="N469" s="56" t="s">
        <v>22375</v>
      </c>
      <c r="O469" s="56" t="s">
        <v>95</v>
      </c>
      <c r="P469" s="56" t="s">
        <v>22377</v>
      </c>
      <c r="Q469" s="56" t="s">
        <v>20386</v>
      </c>
      <c r="R469" s="56"/>
      <c r="S469" s="56" t="s">
        <v>108</v>
      </c>
      <c r="T469" s="56" t="s">
        <v>108</v>
      </c>
      <c r="U469" s="56"/>
      <c r="V469" s="56"/>
      <c r="W469" s="56" t="s">
        <v>108</v>
      </c>
      <c r="X469" s="56" t="s">
        <v>108</v>
      </c>
      <c r="Y469" s="61"/>
      <c r="Z469" s="56" t="s">
        <v>14</v>
      </c>
      <c r="AA469" s="57">
        <v>43257</v>
      </c>
      <c r="AB469" s="75"/>
      <c r="AC469" s="64" t="s">
        <v>22379</v>
      </c>
      <c r="AD469" s="56" t="s">
        <v>118</v>
      </c>
      <c r="AE469" s="56"/>
      <c r="AF469" s="61"/>
      <c r="AG469" s="61"/>
      <c r="AH469" s="67" t="str">
        <v>Jun</v>
      </c>
      <c r="AI469" s="68" t="str">
        <v>Jun</v>
      </c>
      <c r="AJ469" s="69">
        <f t="shared" si="0"/>
        <v>2</v>
      </c>
      <c r="AK469" s="70">
        <f t="shared" si="1"/>
        <v>43285</v>
      </c>
      <c r="AL469" s="71">
        <f t="shared" ca="1" si="2"/>
        <v>-674</v>
      </c>
      <c r="AM469" s="71" t="str">
        <v>2018</v>
      </c>
      <c r="AN469" s="70">
        <f t="shared" si="3"/>
        <v>43265</v>
      </c>
      <c r="AO469" s="70" t="s">
        <v>123</v>
      </c>
    </row>
    <row r="470" spans="1:41" ht="14.4">
      <c r="A470" s="179" t="s">
        <v>22381</v>
      </c>
      <c r="B470" s="56" t="s">
        <v>89</v>
      </c>
      <c r="C470" s="57">
        <v>43430</v>
      </c>
      <c r="D470" s="56" t="s">
        <v>1027</v>
      </c>
      <c r="E470" s="56" t="s">
        <v>140</v>
      </c>
      <c r="F470" s="168" t="s">
        <v>106</v>
      </c>
      <c r="G470" s="168" t="s">
        <v>107</v>
      </c>
      <c r="H470" s="169" t="s">
        <v>140</v>
      </c>
      <c r="I470" s="399"/>
      <c r="J470" s="57">
        <v>43460</v>
      </c>
      <c r="K470" s="56" t="s">
        <v>18</v>
      </c>
      <c r="L470" s="56" t="s">
        <v>18</v>
      </c>
      <c r="M470" s="60" t="s">
        <v>22384</v>
      </c>
      <c r="N470" s="56" t="s">
        <v>22385</v>
      </c>
      <c r="O470" s="56" t="s">
        <v>189</v>
      </c>
      <c r="P470" s="56" t="s">
        <v>22387</v>
      </c>
      <c r="Q470" s="56" t="s">
        <v>20798</v>
      </c>
      <c r="R470" s="56"/>
      <c r="S470" s="56" t="s">
        <v>108</v>
      </c>
      <c r="T470" s="56" t="s">
        <v>108</v>
      </c>
      <c r="U470" s="56"/>
      <c r="V470" s="56"/>
      <c r="W470" s="56" t="s">
        <v>108</v>
      </c>
      <c r="X470" s="56"/>
      <c r="Y470" s="56" t="s">
        <v>108</v>
      </c>
      <c r="Z470" s="56" t="s">
        <v>18</v>
      </c>
      <c r="AA470" s="57">
        <v>43430</v>
      </c>
      <c r="AB470" s="63">
        <v>6</v>
      </c>
      <c r="AC470" s="64" t="s">
        <v>22389</v>
      </c>
      <c r="AD470" s="56" t="s">
        <v>79</v>
      </c>
      <c r="AE470" s="56"/>
      <c r="AF470" s="61"/>
      <c r="AG470" s="61"/>
      <c r="AH470" s="67" t="str">
        <v>Nov</v>
      </c>
      <c r="AI470" s="68" t="str">
        <v>Nov</v>
      </c>
      <c r="AJ470" s="69">
        <f t="shared" si="0"/>
        <v>0</v>
      </c>
      <c r="AK470" s="70">
        <f t="shared" si="1"/>
        <v>43460</v>
      </c>
      <c r="AL470" s="71">
        <f t="shared" ca="1" si="2"/>
        <v>-499</v>
      </c>
      <c r="AM470" s="71" t="str">
        <v>2018</v>
      </c>
      <c r="AN470" s="70">
        <f t="shared" si="3"/>
        <v>43440</v>
      </c>
      <c r="AO470" s="70" t="s">
        <v>123</v>
      </c>
    </row>
    <row r="471" spans="1:41" ht="14.4">
      <c r="A471" s="179" t="s">
        <v>22393</v>
      </c>
      <c r="B471" s="56" t="s">
        <v>89</v>
      </c>
      <c r="C471" s="57">
        <v>43216</v>
      </c>
      <c r="D471" s="56" t="s">
        <v>1027</v>
      </c>
      <c r="E471" s="56" t="s">
        <v>140</v>
      </c>
      <c r="F471" s="168" t="s">
        <v>106</v>
      </c>
      <c r="G471" s="168" t="s">
        <v>107</v>
      </c>
      <c r="H471" s="169" t="s">
        <v>140</v>
      </c>
      <c r="I471" s="399"/>
      <c r="J471" s="57">
        <v>43246</v>
      </c>
      <c r="K471" s="56" t="s">
        <v>18</v>
      </c>
      <c r="L471" s="56" t="s">
        <v>14</v>
      </c>
      <c r="M471" s="60" t="s">
        <v>642</v>
      </c>
      <c r="N471" s="56" t="s">
        <v>22395</v>
      </c>
      <c r="O471" s="56" t="s">
        <v>266</v>
      </c>
      <c r="P471" s="56" t="s">
        <v>108</v>
      </c>
      <c r="Q471" s="56" t="s">
        <v>96</v>
      </c>
      <c r="R471" s="56"/>
      <c r="S471" s="56" t="s">
        <v>108</v>
      </c>
      <c r="T471" s="56" t="s">
        <v>108</v>
      </c>
      <c r="U471" s="56"/>
      <c r="V471" s="56"/>
      <c r="W471" s="56" t="s">
        <v>108</v>
      </c>
      <c r="X471" s="56"/>
      <c r="Y471" s="56" t="s">
        <v>108</v>
      </c>
      <c r="Z471" s="56" t="s">
        <v>14</v>
      </c>
      <c r="AA471" s="57">
        <v>43216</v>
      </c>
      <c r="AB471" s="63">
        <v>6</v>
      </c>
      <c r="AC471" s="64" t="s">
        <v>22398</v>
      </c>
      <c r="AD471" s="56" t="s">
        <v>118</v>
      </c>
      <c r="AE471" s="56"/>
      <c r="AF471" s="61"/>
      <c r="AG471" s="61"/>
      <c r="AH471" s="67" t="str">
        <v>Apr</v>
      </c>
      <c r="AI471" s="68" t="str">
        <v>Apr</v>
      </c>
      <c r="AJ471" s="69">
        <f t="shared" si="0"/>
        <v>0</v>
      </c>
      <c r="AK471" s="70">
        <f t="shared" si="1"/>
        <v>43246</v>
      </c>
      <c r="AL471" s="71">
        <f t="shared" ca="1" si="2"/>
        <v>-713</v>
      </c>
      <c r="AM471" s="71" t="str">
        <v>2018</v>
      </c>
      <c r="AN471" s="70">
        <f t="shared" si="3"/>
        <v>43226</v>
      </c>
      <c r="AO471" s="70" t="s">
        <v>123</v>
      </c>
    </row>
    <row r="472" spans="1:41" ht="14.4">
      <c r="A472" s="179" t="s">
        <v>22401</v>
      </c>
      <c r="B472" s="56" t="s">
        <v>89</v>
      </c>
      <c r="C472" s="57">
        <v>43355</v>
      </c>
      <c r="D472" s="56" t="s">
        <v>90</v>
      </c>
      <c r="E472" s="56" t="s">
        <v>12</v>
      </c>
      <c r="F472" s="168" t="s">
        <v>106</v>
      </c>
      <c r="G472" s="168" t="s">
        <v>107</v>
      </c>
      <c r="H472" s="169" t="s">
        <v>12</v>
      </c>
      <c r="I472" s="404"/>
      <c r="J472" s="59"/>
      <c r="K472" s="61"/>
      <c r="L472" s="61"/>
      <c r="M472" s="60" t="s">
        <v>22403</v>
      </c>
      <c r="N472" s="56" t="s">
        <v>22404</v>
      </c>
      <c r="O472" s="56" t="s">
        <v>33</v>
      </c>
      <c r="P472" s="56" t="s">
        <v>22405</v>
      </c>
      <c r="Q472" s="56" t="s">
        <v>17</v>
      </c>
      <c r="R472" s="66"/>
      <c r="S472" s="61"/>
      <c r="T472" s="61"/>
      <c r="U472" s="402"/>
      <c r="V472" s="66"/>
      <c r="W472" s="66"/>
      <c r="X472" s="402"/>
      <c r="Y472" s="61"/>
      <c r="Z472" s="56" t="s">
        <v>14</v>
      </c>
      <c r="AA472" s="57">
        <v>43364</v>
      </c>
      <c r="AB472" s="75"/>
      <c r="AC472" s="64" t="s">
        <v>22407</v>
      </c>
      <c r="AD472" s="56" t="s">
        <v>179</v>
      </c>
      <c r="AE472" s="56"/>
      <c r="AF472" s="61"/>
      <c r="AG472" s="61"/>
      <c r="AH472" s="67" t="str">
        <v>Sep</v>
      </c>
      <c r="AI472" s="68" t="str">
        <v>Sep</v>
      </c>
      <c r="AJ472" s="69">
        <f t="shared" si="0"/>
        <v>9</v>
      </c>
      <c r="AK472" s="70">
        <f t="shared" si="1"/>
        <v>43385</v>
      </c>
      <c r="AL472" s="71">
        <f t="shared" ca="1" si="2"/>
        <v>-574</v>
      </c>
      <c r="AM472" s="71" t="str">
        <v>2018</v>
      </c>
      <c r="AN472" s="70">
        <f t="shared" si="3"/>
        <v>43365</v>
      </c>
      <c r="AO472" s="70" t="s">
        <v>123</v>
      </c>
    </row>
    <row r="473" spans="1:41" ht="14.4">
      <c r="A473" s="179" t="s">
        <v>22410</v>
      </c>
      <c r="B473" s="56" t="s">
        <v>89</v>
      </c>
      <c r="C473" s="57">
        <v>43259</v>
      </c>
      <c r="D473" s="56" t="s">
        <v>1027</v>
      </c>
      <c r="E473" s="56" t="s">
        <v>140</v>
      </c>
      <c r="F473" s="168" t="s">
        <v>106</v>
      </c>
      <c r="G473" s="168" t="s">
        <v>107</v>
      </c>
      <c r="H473" s="169" t="s">
        <v>140</v>
      </c>
      <c r="I473" s="399"/>
      <c r="J473" s="57">
        <v>43289</v>
      </c>
      <c r="K473" s="56" t="s">
        <v>18</v>
      </c>
      <c r="L473" s="56" t="s">
        <v>18</v>
      </c>
      <c r="M473" s="60" t="s">
        <v>3842</v>
      </c>
      <c r="N473" s="56" t="s">
        <v>22413</v>
      </c>
      <c r="O473" s="56" t="s">
        <v>20</v>
      </c>
      <c r="P473" s="56" t="s">
        <v>22415</v>
      </c>
      <c r="Q473" s="56" t="s">
        <v>17</v>
      </c>
      <c r="R473" s="56"/>
      <c r="S473" s="56" t="s">
        <v>108</v>
      </c>
      <c r="T473" s="56" t="s">
        <v>108</v>
      </c>
      <c r="U473" s="56"/>
      <c r="V473" s="56"/>
      <c r="W473" s="56" t="s">
        <v>108</v>
      </c>
      <c r="X473" s="56"/>
      <c r="Y473" s="56" t="s">
        <v>108</v>
      </c>
      <c r="Z473" s="56" t="s">
        <v>18</v>
      </c>
      <c r="AA473" s="57">
        <v>43259</v>
      </c>
      <c r="AB473" s="63">
        <v>6</v>
      </c>
      <c r="AC473" s="64" t="s">
        <v>22416</v>
      </c>
      <c r="AD473" s="56" t="s">
        <v>79</v>
      </c>
      <c r="AE473" s="56"/>
      <c r="AF473" s="61"/>
      <c r="AG473" s="61"/>
      <c r="AH473" s="67" t="str">
        <v>Jun</v>
      </c>
      <c r="AI473" s="68" t="str">
        <v>Jun</v>
      </c>
      <c r="AJ473" s="69">
        <f t="shared" si="0"/>
        <v>0</v>
      </c>
      <c r="AK473" s="70">
        <f t="shared" si="1"/>
        <v>43289</v>
      </c>
      <c r="AL473" s="71">
        <f t="shared" ca="1" si="2"/>
        <v>-670</v>
      </c>
      <c r="AM473" s="71" t="str">
        <v>2018</v>
      </c>
      <c r="AN473" s="70">
        <f t="shared" si="3"/>
        <v>43269</v>
      </c>
      <c r="AO473" s="70" t="s">
        <v>123</v>
      </c>
    </row>
    <row r="474" spans="1:41" ht="14.4">
      <c r="A474" s="179" t="s">
        <v>22421</v>
      </c>
      <c r="B474" s="56" t="s">
        <v>89</v>
      </c>
      <c r="C474" s="57">
        <v>43265</v>
      </c>
      <c r="D474" s="56" t="s">
        <v>1027</v>
      </c>
      <c r="E474" s="56" t="s">
        <v>140</v>
      </c>
      <c r="F474" s="168" t="s">
        <v>106</v>
      </c>
      <c r="G474" s="168" t="s">
        <v>107</v>
      </c>
      <c r="H474" s="169" t="s">
        <v>140</v>
      </c>
      <c r="I474" s="399"/>
      <c r="J474" s="57">
        <v>43295</v>
      </c>
      <c r="K474" s="56" t="s">
        <v>18</v>
      </c>
      <c r="L474" s="56" t="s">
        <v>18</v>
      </c>
      <c r="M474" s="60" t="s">
        <v>642</v>
      </c>
      <c r="N474" s="56" t="s">
        <v>22424</v>
      </c>
      <c r="O474" s="56" t="s">
        <v>95</v>
      </c>
      <c r="P474" s="56" t="s">
        <v>22425</v>
      </c>
      <c r="Q474" s="56" t="s">
        <v>17</v>
      </c>
      <c r="R474" s="56"/>
      <c r="S474" s="56" t="s">
        <v>108</v>
      </c>
      <c r="T474" s="56" t="s">
        <v>108</v>
      </c>
      <c r="U474" s="56"/>
      <c r="V474" s="56"/>
      <c r="W474" s="56" t="s">
        <v>108</v>
      </c>
      <c r="X474" s="56"/>
      <c r="Y474" s="56" t="s">
        <v>108</v>
      </c>
      <c r="Z474" s="56" t="s">
        <v>18</v>
      </c>
      <c r="AA474" s="57">
        <v>43265</v>
      </c>
      <c r="AB474" s="63">
        <v>6</v>
      </c>
      <c r="AC474" s="64" t="s">
        <v>22428</v>
      </c>
      <c r="AD474" s="56" t="s">
        <v>79</v>
      </c>
      <c r="AE474" s="56"/>
      <c r="AF474" s="61"/>
      <c r="AG474" s="61"/>
      <c r="AH474" s="67" t="str">
        <v>Jun</v>
      </c>
      <c r="AI474" s="68" t="str">
        <v>Jun</v>
      </c>
      <c r="AJ474" s="69">
        <f t="shared" si="0"/>
        <v>0</v>
      </c>
      <c r="AK474" s="70">
        <f t="shared" si="1"/>
        <v>43295</v>
      </c>
      <c r="AL474" s="71">
        <f t="shared" ca="1" si="2"/>
        <v>-664</v>
      </c>
      <c r="AM474" s="71" t="str">
        <v>2018</v>
      </c>
      <c r="AN474" s="70">
        <f t="shared" si="3"/>
        <v>43275</v>
      </c>
      <c r="AO474" s="70" t="s">
        <v>123</v>
      </c>
    </row>
    <row r="475" spans="1:41" ht="14.4">
      <c r="A475" s="179" t="s">
        <v>22430</v>
      </c>
      <c r="B475" s="56" t="s">
        <v>89</v>
      </c>
      <c r="C475" s="57">
        <v>43117</v>
      </c>
      <c r="D475" s="56" t="s">
        <v>1027</v>
      </c>
      <c r="E475" s="56" t="s">
        <v>140</v>
      </c>
      <c r="F475" s="168" t="s">
        <v>106</v>
      </c>
      <c r="G475" s="168" t="s">
        <v>107</v>
      </c>
      <c r="H475" s="169" t="s">
        <v>140</v>
      </c>
      <c r="I475" s="399"/>
      <c r="J475" s="57">
        <v>43150</v>
      </c>
      <c r="K475" s="56" t="s">
        <v>18</v>
      </c>
      <c r="L475" s="56" t="s">
        <v>18</v>
      </c>
      <c r="M475" s="60" t="s">
        <v>22435</v>
      </c>
      <c r="N475" s="56" t="s">
        <v>336</v>
      </c>
      <c r="O475" s="56" t="s">
        <v>20</v>
      </c>
      <c r="P475" s="56" t="s">
        <v>22436</v>
      </c>
      <c r="Q475" s="56" t="s">
        <v>17</v>
      </c>
      <c r="R475" s="66"/>
      <c r="S475" s="56" t="s">
        <v>108</v>
      </c>
      <c r="T475" s="61"/>
      <c r="U475" s="56"/>
      <c r="V475" s="56"/>
      <c r="W475" s="56" t="s">
        <v>108</v>
      </c>
      <c r="X475" s="400"/>
      <c r="Y475" s="56" t="s">
        <v>108</v>
      </c>
      <c r="Z475" s="56" t="s">
        <v>18</v>
      </c>
      <c r="AA475" s="57">
        <v>43117</v>
      </c>
      <c r="AB475" s="63">
        <v>6</v>
      </c>
      <c r="AC475" s="64" t="s">
        <v>22439</v>
      </c>
      <c r="AD475" s="65" t="s">
        <v>79</v>
      </c>
      <c r="AE475" s="65"/>
      <c r="AF475" s="66"/>
      <c r="AG475" s="66"/>
      <c r="AH475" s="67" t="str">
        <v>Jan</v>
      </c>
      <c r="AI475" s="68" t="str">
        <v>Jan</v>
      </c>
      <c r="AJ475" s="69">
        <f t="shared" si="0"/>
        <v>0</v>
      </c>
      <c r="AK475" s="70">
        <f t="shared" si="1"/>
        <v>43147</v>
      </c>
      <c r="AL475" s="71">
        <f t="shared" ca="1" si="2"/>
        <v>-812</v>
      </c>
      <c r="AM475" s="71" t="str">
        <v>2018</v>
      </c>
      <c r="AN475" s="70">
        <f t="shared" si="3"/>
        <v>43127</v>
      </c>
      <c r="AO475" s="70" t="s">
        <v>123</v>
      </c>
    </row>
    <row r="476" spans="1:41" ht="14.4">
      <c r="A476" s="179" t="s">
        <v>22444</v>
      </c>
      <c r="B476" s="56" t="s">
        <v>89</v>
      </c>
      <c r="C476" s="57">
        <v>43367</v>
      </c>
      <c r="D476" s="56" t="s">
        <v>90</v>
      </c>
      <c r="E476" s="56" t="s">
        <v>140</v>
      </c>
      <c r="F476" s="168" t="s">
        <v>106</v>
      </c>
      <c r="G476" s="168" t="s">
        <v>107</v>
      </c>
      <c r="H476" s="169" t="s">
        <v>140</v>
      </c>
      <c r="I476" s="399"/>
      <c r="J476" s="57">
        <v>43397</v>
      </c>
      <c r="K476" s="56" t="s">
        <v>18</v>
      </c>
      <c r="L476" s="61"/>
      <c r="M476" s="60" t="s">
        <v>22445</v>
      </c>
      <c r="N476" s="56" t="s">
        <v>22446</v>
      </c>
      <c r="O476" s="56" t="s">
        <v>189</v>
      </c>
      <c r="P476" s="56" t="s">
        <v>22447</v>
      </c>
      <c r="Q476" s="56" t="s">
        <v>17</v>
      </c>
      <c r="R476" s="56"/>
      <c r="S476" s="56" t="s">
        <v>108</v>
      </c>
      <c r="T476" s="56" t="s">
        <v>108</v>
      </c>
      <c r="U476" s="56"/>
      <c r="V476" s="56"/>
      <c r="W476" s="56" t="s">
        <v>108</v>
      </c>
      <c r="X476" s="56"/>
      <c r="Y476" s="56" t="s">
        <v>108</v>
      </c>
      <c r="Z476" s="56" t="s">
        <v>18</v>
      </c>
      <c r="AA476" s="57">
        <v>43367</v>
      </c>
      <c r="AB476" s="63">
        <v>6</v>
      </c>
      <c r="AC476" s="64" t="s">
        <v>22448</v>
      </c>
      <c r="AD476" s="56" t="s">
        <v>79</v>
      </c>
      <c r="AE476" s="56"/>
      <c r="AF476" s="61"/>
      <c r="AG476" s="61"/>
      <c r="AH476" s="67" t="str">
        <v>Sep</v>
      </c>
      <c r="AI476" s="68" t="str">
        <v>Sep</v>
      </c>
      <c r="AJ476" s="69">
        <f t="shared" si="0"/>
        <v>0</v>
      </c>
      <c r="AK476" s="70">
        <f t="shared" si="1"/>
        <v>43397</v>
      </c>
      <c r="AL476" s="71">
        <f t="shared" ca="1" si="2"/>
        <v>-562</v>
      </c>
      <c r="AM476" s="71" t="str">
        <v>2018</v>
      </c>
      <c r="AN476" s="70">
        <f t="shared" si="3"/>
        <v>43377</v>
      </c>
      <c r="AO476" s="70" t="s">
        <v>123</v>
      </c>
    </row>
    <row r="477" spans="1:41" ht="14.4">
      <c r="A477" s="179" t="s">
        <v>22449</v>
      </c>
      <c r="B477" s="56" t="s">
        <v>89</v>
      </c>
      <c r="C477" s="57">
        <v>43367</v>
      </c>
      <c r="D477" s="56" t="s">
        <v>90</v>
      </c>
      <c r="E477" s="56" t="s">
        <v>140</v>
      </c>
      <c r="F477" s="168" t="s">
        <v>106</v>
      </c>
      <c r="G477" s="168" t="s">
        <v>107</v>
      </c>
      <c r="H477" s="169" t="s">
        <v>140</v>
      </c>
      <c r="I477" s="399"/>
      <c r="J477" s="57">
        <v>43397</v>
      </c>
      <c r="K477" s="56" t="s">
        <v>18</v>
      </c>
      <c r="L477" s="56" t="s">
        <v>18</v>
      </c>
      <c r="M477" s="60" t="s">
        <v>22445</v>
      </c>
      <c r="N477" s="56" t="s">
        <v>22446</v>
      </c>
      <c r="O477" s="56" t="s">
        <v>189</v>
      </c>
      <c r="P477" s="56" t="s">
        <v>22451</v>
      </c>
      <c r="Q477" s="56" t="s">
        <v>21</v>
      </c>
      <c r="R477" s="56"/>
      <c r="S477" s="56" t="s">
        <v>108</v>
      </c>
      <c r="T477" s="56" t="s">
        <v>108</v>
      </c>
      <c r="U477" s="56"/>
      <c r="V477" s="56"/>
      <c r="W477" s="56" t="s">
        <v>108</v>
      </c>
      <c r="X477" s="56"/>
      <c r="Y477" s="56" t="s">
        <v>108</v>
      </c>
      <c r="Z477" s="56" t="s">
        <v>18</v>
      </c>
      <c r="AA477" s="57">
        <v>43376</v>
      </c>
      <c r="AB477" s="63">
        <v>6</v>
      </c>
      <c r="AC477" s="64" t="s">
        <v>22455</v>
      </c>
      <c r="AD477" s="56" t="s">
        <v>79</v>
      </c>
      <c r="AE477" s="56"/>
      <c r="AF477" s="61"/>
      <c r="AG477" s="61"/>
      <c r="AH477" s="67" t="str">
        <v>Sep</v>
      </c>
      <c r="AI477" s="68" t="str">
        <v>Oct</v>
      </c>
      <c r="AJ477" s="69">
        <f t="shared" si="0"/>
        <v>9</v>
      </c>
      <c r="AK477" s="70">
        <f t="shared" si="1"/>
        <v>43397</v>
      </c>
      <c r="AL477" s="71">
        <f t="shared" ca="1" si="2"/>
        <v>-562</v>
      </c>
      <c r="AM477" s="71" t="str">
        <v>2018</v>
      </c>
      <c r="AN477" s="70">
        <f t="shared" si="3"/>
        <v>43377</v>
      </c>
      <c r="AO477" s="70" t="s">
        <v>123</v>
      </c>
    </row>
    <row r="478" spans="1:41" ht="14.4">
      <c r="A478" s="179" t="s">
        <v>22461</v>
      </c>
      <c r="B478" s="56" t="s">
        <v>89</v>
      </c>
      <c r="C478" s="57">
        <v>43251</v>
      </c>
      <c r="D478" s="56" t="s">
        <v>1027</v>
      </c>
      <c r="E478" s="56" t="s">
        <v>112</v>
      </c>
      <c r="F478" s="168" t="s">
        <v>106</v>
      </c>
      <c r="G478" s="168" t="s">
        <v>113</v>
      </c>
      <c r="H478" s="169" t="s">
        <v>112</v>
      </c>
      <c r="I478" s="399"/>
      <c r="J478" s="57">
        <v>43276</v>
      </c>
      <c r="K478" s="56" t="s">
        <v>18</v>
      </c>
      <c r="L478" s="61"/>
      <c r="M478" s="60" t="s">
        <v>1193</v>
      </c>
      <c r="N478" s="56" t="s">
        <v>22465</v>
      </c>
      <c r="O478" s="61"/>
      <c r="P478" s="61"/>
      <c r="Q478" s="56" t="s">
        <v>116</v>
      </c>
      <c r="R478" s="353">
        <v>43256</v>
      </c>
      <c r="S478" s="61"/>
      <c r="T478" s="61"/>
      <c r="U478" s="402"/>
      <c r="V478" s="66"/>
      <c r="W478" s="66"/>
      <c r="X478" s="402"/>
      <c r="Y478" s="61"/>
      <c r="Z478" s="56" t="s">
        <v>14</v>
      </c>
      <c r="AA478" s="57">
        <v>43251</v>
      </c>
      <c r="AB478" s="75"/>
      <c r="AC478" s="64" t="s">
        <v>3090</v>
      </c>
      <c r="AD478" s="56" t="s">
        <v>118</v>
      </c>
      <c r="AE478" s="61"/>
      <c r="AF478" s="61"/>
      <c r="AG478" s="61"/>
      <c r="AH478" s="67" t="str">
        <v>May</v>
      </c>
      <c r="AI478" s="68" t="str">
        <v>May</v>
      </c>
      <c r="AJ478" s="69">
        <f t="shared" si="0"/>
        <v>0</v>
      </c>
      <c r="AK478" s="70">
        <f t="shared" si="1"/>
        <v>43281</v>
      </c>
      <c r="AL478" s="71">
        <f t="shared" ca="1" si="2"/>
        <v>-678</v>
      </c>
      <c r="AM478" s="71" t="str">
        <v>2018</v>
      </c>
      <c r="AN478" s="70">
        <f t="shared" si="3"/>
        <v>43261</v>
      </c>
      <c r="AO478" s="70" t="s">
        <v>121</v>
      </c>
    </row>
    <row r="479" spans="1:41" ht="14.4">
      <c r="A479" s="179" t="s">
        <v>22472</v>
      </c>
      <c r="B479" s="56" t="s">
        <v>89</v>
      </c>
      <c r="C479" s="57">
        <v>43368</v>
      </c>
      <c r="D479" s="56" t="s">
        <v>1027</v>
      </c>
      <c r="E479" s="56" t="s">
        <v>140</v>
      </c>
      <c r="F479" s="168" t="s">
        <v>106</v>
      </c>
      <c r="G479" s="168" t="s">
        <v>107</v>
      </c>
      <c r="H479" s="169" t="s">
        <v>140</v>
      </c>
      <c r="I479" s="399"/>
      <c r="J479" s="57">
        <v>43398</v>
      </c>
      <c r="K479" s="56" t="s">
        <v>18</v>
      </c>
      <c r="L479" s="56" t="s">
        <v>18</v>
      </c>
      <c r="M479" s="60" t="s">
        <v>22475</v>
      </c>
      <c r="N479" s="56" t="s">
        <v>22476</v>
      </c>
      <c r="O479" s="56" t="s">
        <v>37</v>
      </c>
      <c r="P479" s="56" t="s">
        <v>22477</v>
      </c>
      <c r="Q479" s="56" t="s">
        <v>17</v>
      </c>
      <c r="R479" s="56"/>
      <c r="S479" s="56" t="s">
        <v>108</v>
      </c>
      <c r="T479" s="56" t="s">
        <v>108</v>
      </c>
      <c r="U479" s="56"/>
      <c r="V479" s="56"/>
      <c r="W479" s="56" t="s">
        <v>108</v>
      </c>
      <c r="X479" s="56"/>
      <c r="Y479" s="56" t="s">
        <v>108</v>
      </c>
      <c r="Z479" s="56" t="s">
        <v>18</v>
      </c>
      <c r="AA479" s="57">
        <v>43368</v>
      </c>
      <c r="AB479" s="63">
        <v>6</v>
      </c>
      <c r="AC479" s="64" t="s">
        <v>22480</v>
      </c>
      <c r="AD479" s="56" t="s">
        <v>79</v>
      </c>
      <c r="AE479" s="56"/>
      <c r="AF479" s="61"/>
      <c r="AG479" s="61"/>
      <c r="AH479" s="67" t="str">
        <v>Sep</v>
      </c>
      <c r="AI479" s="68" t="str">
        <v>Sep</v>
      </c>
      <c r="AJ479" s="69">
        <f t="shared" si="0"/>
        <v>0</v>
      </c>
      <c r="AK479" s="70">
        <f t="shared" si="1"/>
        <v>43398</v>
      </c>
      <c r="AL479" s="71">
        <f t="shared" ca="1" si="2"/>
        <v>-561</v>
      </c>
      <c r="AM479" s="71" t="str">
        <v>2018</v>
      </c>
      <c r="AN479" s="70">
        <f t="shared" si="3"/>
        <v>43378</v>
      </c>
      <c r="AO479" s="70" t="s">
        <v>123</v>
      </c>
    </row>
    <row r="480" spans="1:41" ht="14.4">
      <c r="A480" s="179" t="s">
        <v>22484</v>
      </c>
      <c r="B480" s="56" t="s">
        <v>89</v>
      </c>
      <c r="C480" s="57">
        <v>43326</v>
      </c>
      <c r="D480" s="56" t="s">
        <v>131</v>
      </c>
      <c r="E480" s="56" t="s">
        <v>140</v>
      </c>
      <c r="F480" s="168" t="s">
        <v>106</v>
      </c>
      <c r="G480" s="168" t="s">
        <v>107</v>
      </c>
      <c r="H480" s="169" t="s">
        <v>140</v>
      </c>
      <c r="I480" s="399"/>
      <c r="J480" s="57">
        <v>43357</v>
      </c>
      <c r="K480" s="56" t="s">
        <v>18</v>
      </c>
      <c r="L480" s="56" t="s">
        <v>18</v>
      </c>
      <c r="M480" s="60" t="s">
        <v>22488</v>
      </c>
      <c r="N480" s="56" t="s">
        <v>22489</v>
      </c>
      <c r="O480" s="56" t="s">
        <v>137</v>
      </c>
      <c r="P480" s="56" t="s">
        <v>22490</v>
      </c>
      <c r="Q480" s="56" t="s">
        <v>17</v>
      </c>
      <c r="R480" s="56"/>
      <c r="S480" s="56" t="s">
        <v>108</v>
      </c>
      <c r="T480" s="56" t="s">
        <v>108</v>
      </c>
      <c r="U480" s="56"/>
      <c r="V480" s="56"/>
      <c r="W480" s="56" t="s">
        <v>108</v>
      </c>
      <c r="X480" s="56"/>
      <c r="Y480" s="56" t="s">
        <v>108</v>
      </c>
      <c r="Z480" s="56" t="s">
        <v>18</v>
      </c>
      <c r="AA480" s="57">
        <v>43326</v>
      </c>
      <c r="AB480" s="63">
        <v>6</v>
      </c>
      <c r="AC480" s="64" t="s">
        <v>22491</v>
      </c>
      <c r="AD480" s="56" t="s">
        <v>79</v>
      </c>
      <c r="AE480" s="56"/>
      <c r="AF480" s="61"/>
      <c r="AG480" s="61"/>
      <c r="AH480" s="67" t="str">
        <v>Aug</v>
      </c>
      <c r="AI480" s="68" t="str">
        <v>Aug</v>
      </c>
      <c r="AJ480" s="69">
        <f t="shared" si="0"/>
        <v>0</v>
      </c>
      <c r="AK480" s="70">
        <f t="shared" si="1"/>
        <v>43356</v>
      </c>
      <c r="AL480" s="71">
        <f t="shared" ca="1" si="2"/>
        <v>-603</v>
      </c>
      <c r="AM480" s="71" t="str">
        <v>2018</v>
      </c>
      <c r="AN480" s="70">
        <f t="shared" si="3"/>
        <v>43336</v>
      </c>
      <c r="AO480" s="70" t="s">
        <v>123</v>
      </c>
    </row>
    <row r="481" spans="1:41" ht="14.4">
      <c r="A481" s="179" t="s">
        <v>22495</v>
      </c>
      <c r="B481" s="56" t="s">
        <v>89</v>
      </c>
      <c r="C481" s="57">
        <v>43171</v>
      </c>
      <c r="D481" s="56" t="s">
        <v>1027</v>
      </c>
      <c r="E481" s="56" t="s">
        <v>196</v>
      </c>
      <c r="F481" s="168" t="s">
        <v>214</v>
      </c>
      <c r="G481" s="168" t="s">
        <v>214</v>
      </c>
      <c r="H481" s="169" t="s">
        <v>15779</v>
      </c>
      <c r="I481" s="399"/>
      <c r="J481" s="57">
        <v>43181</v>
      </c>
      <c r="K481" s="56" t="s">
        <v>18</v>
      </c>
      <c r="L481" s="56" t="s">
        <v>14</v>
      </c>
      <c r="M481" s="60" t="s">
        <v>642</v>
      </c>
      <c r="N481" s="56" t="s">
        <v>22501</v>
      </c>
      <c r="O481" s="56" t="s">
        <v>249</v>
      </c>
      <c r="P481" s="56">
        <v>201800046150</v>
      </c>
      <c r="Q481" s="56" t="s">
        <v>96</v>
      </c>
      <c r="R481" s="56"/>
      <c r="S481" s="56" t="s">
        <v>108</v>
      </c>
      <c r="T481" s="56" t="s">
        <v>14</v>
      </c>
      <c r="U481" s="400"/>
      <c r="V481" s="127"/>
      <c r="W481" s="127" t="s">
        <v>108</v>
      </c>
      <c r="X481" s="400" t="s">
        <v>108</v>
      </c>
      <c r="Y481" s="61"/>
      <c r="Z481" s="56" t="s">
        <v>14</v>
      </c>
      <c r="AA481" s="57">
        <v>43181</v>
      </c>
      <c r="AB481" s="75"/>
      <c r="AC481" s="64" t="s">
        <v>22503</v>
      </c>
      <c r="AD481" s="65" t="s">
        <v>118</v>
      </c>
      <c r="AE481" s="65"/>
      <c r="AF481" s="66"/>
      <c r="AG481" s="66"/>
      <c r="AH481" s="67" t="str">
        <v>Mar</v>
      </c>
      <c r="AI481" s="68" t="str">
        <v>Mar</v>
      </c>
      <c r="AJ481" s="69">
        <f t="shared" si="0"/>
        <v>10</v>
      </c>
      <c r="AK481" s="70">
        <f t="shared" si="1"/>
        <v>43201</v>
      </c>
      <c r="AL481" s="71">
        <f t="shared" ca="1" si="2"/>
        <v>-758</v>
      </c>
      <c r="AM481" s="71" t="str">
        <v>2018</v>
      </c>
      <c r="AN481" s="70">
        <f t="shared" si="3"/>
        <v>43181</v>
      </c>
      <c r="AO481" s="70" t="s">
        <v>123</v>
      </c>
    </row>
    <row r="482" spans="1:41" ht="14.4">
      <c r="A482" s="179" t="s">
        <v>22509</v>
      </c>
      <c r="B482" s="56" t="s">
        <v>89</v>
      </c>
      <c r="C482" s="57">
        <v>43271</v>
      </c>
      <c r="D482" s="56" t="s">
        <v>1027</v>
      </c>
      <c r="E482" s="56" t="s">
        <v>12</v>
      </c>
      <c r="F482" s="168" t="s">
        <v>106</v>
      </c>
      <c r="G482" s="168" t="s">
        <v>107</v>
      </c>
      <c r="H482" s="169" t="s">
        <v>30</v>
      </c>
      <c r="I482" s="404"/>
      <c r="J482" s="59"/>
      <c r="K482" s="61"/>
      <c r="L482" s="61"/>
      <c r="M482" s="60" t="s">
        <v>642</v>
      </c>
      <c r="N482" s="56" t="s">
        <v>22512</v>
      </c>
      <c r="O482" s="56" t="s">
        <v>249</v>
      </c>
      <c r="P482" s="56" t="s">
        <v>22514</v>
      </c>
      <c r="Q482" s="56" t="s">
        <v>21</v>
      </c>
      <c r="R482" s="66"/>
      <c r="S482" s="61"/>
      <c r="T482" s="61"/>
      <c r="U482" s="402"/>
      <c r="V482" s="66"/>
      <c r="W482" s="66"/>
      <c r="X482" s="402"/>
      <c r="Y482" s="61"/>
      <c r="Z482" s="56" t="s">
        <v>18</v>
      </c>
      <c r="AA482" s="57">
        <v>43320</v>
      </c>
      <c r="AB482" s="75"/>
      <c r="AC482" s="64" t="s">
        <v>21484</v>
      </c>
      <c r="AD482" s="56" t="s">
        <v>79</v>
      </c>
      <c r="AE482" s="61"/>
      <c r="AF482" s="61"/>
      <c r="AG482" s="61"/>
      <c r="AH482" s="67" t="str">
        <v>Jun</v>
      </c>
      <c r="AI482" s="68" t="str">
        <v>Aug</v>
      </c>
      <c r="AJ482" s="69">
        <f t="shared" si="0"/>
        <v>49</v>
      </c>
      <c r="AK482" s="70">
        <f t="shared" si="1"/>
        <v>43301</v>
      </c>
      <c r="AL482" s="71">
        <f t="shared" ca="1" si="2"/>
        <v>-658</v>
      </c>
      <c r="AM482" s="71" t="str">
        <v>2018</v>
      </c>
      <c r="AN482" s="70">
        <f t="shared" si="3"/>
        <v>43281</v>
      </c>
      <c r="AO482" s="70" t="s">
        <v>123</v>
      </c>
    </row>
    <row r="483" spans="1:41" ht="14.4">
      <c r="A483" s="179" t="s">
        <v>22520</v>
      </c>
      <c r="B483" s="56" t="s">
        <v>89</v>
      </c>
      <c r="C483" s="57">
        <v>43395</v>
      </c>
      <c r="D483" s="56" t="s">
        <v>131</v>
      </c>
      <c r="E483" s="56" t="s">
        <v>140</v>
      </c>
      <c r="F483" s="168" t="s">
        <v>106</v>
      </c>
      <c r="G483" s="168" t="s">
        <v>107</v>
      </c>
      <c r="H483" s="169" t="s">
        <v>140</v>
      </c>
      <c r="I483" s="399"/>
      <c r="J483" s="57">
        <v>43426</v>
      </c>
      <c r="K483" s="56" t="s">
        <v>18</v>
      </c>
      <c r="L483" s="56" t="s">
        <v>14</v>
      </c>
      <c r="M483" s="60" t="s">
        <v>145</v>
      </c>
      <c r="N483" s="56" t="s">
        <v>22524</v>
      </c>
      <c r="O483" s="61"/>
      <c r="P483" s="56" t="s">
        <v>108</v>
      </c>
      <c r="Q483" s="56" t="s">
        <v>20798</v>
      </c>
      <c r="R483" s="56"/>
      <c r="S483" s="56" t="s">
        <v>108</v>
      </c>
      <c r="T483" s="56" t="s">
        <v>108</v>
      </c>
      <c r="U483" s="56"/>
      <c r="V483" s="56"/>
      <c r="W483" s="56" t="s">
        <v>108</v>
      </c>
      <c r="X483" s="56"/>
      <c r="Y483" s="56" t="s">
        <v>108</v>
      </c>
      <c r="Z483" s="56" t="s">
        <v>14</v>
      </c>
      <c r="AA483" s="57">
        <v>43395</v>
      </c>
      <c r="AB483" s="63">
        <v>6</v>
      </c>
      <c r="AC483" s="64" t="s">
        <v>22526</v>
      </c>
      <c r="AD483" s="56" t="s">
        <v>79</v>
      </c>
      <c r="AE483" s="56"/>
      <c r="AF483" s="61"/>
      <c r="AG483" s="61"/>
      <c r="AH483" s="67" t="str">
        <v>Oct</v>
      </c>
      <c r="AI483" s="68" t="str">
        <v>Oct</v>
      </c>
      <c r="AJ483" s="69">
        <f t="shared" si="0"/>
        <v>0</v>
      </c>
      <c r="AK483" s="70">
        <f t="shared" si="1"/>
        <v>43425</v>
      </c>
      <c r="AL483" s="71">
        <f t="shared" ca="1" si="2"/>
        <v>-534</v>
      </c>
      <c r="AM483" s="71" t="str">
        <v>2018</v>
      </c>
      <c r="AN483" s="70">
        <f t="shared" si="3"/>
        <v>43405</v>
      </c>
      <c r="AO483" s="70" t="s">
        <v>123</v>
      </c>
    </row>
    <row r="484" spans="1:41" ht="14.4">
      <c r="A484" s="179" t="s">
        <v>22529</v>
      </c>
      <c r="B484" s="56" t="s">
        <v>89</v>
      </c>
      <c r="C484" s="57">
        <v>43208</v>
      </c>
      <c r="D484" s="56" t="s">
        <v>131</v>
      </c>
      <c r="E484" s="56" t="s">
        <v>140</v>
      </c>
      <c r="F484" s="168" t="s">
        <v>106</v>
      </c>
      <c r="G484" s="168" t="s">
        <v>107</v>
      </c>
      <c r="H484" s="169" t="s">
        <v>140</v>
      </c>
      <c r="I484" s="273"/>
      <c r="J484" s="273">
        <v>43238</v>
      </c>
      <c r="K484" s="56" t="s">
        <v>18</v>
      </c>
      <c r="L484" s="56" t="s">
        <v>18</v>
      </c>
      <c r="M484" s="60" t="s">
        <v>22532</v>
      </c>
      <c r="N484" s="56" t="s">
        <v>22533</v>
      </c>
      <c r="O484" s="56" t="s">
        <v>13</v>
      </c>
      <c r="P484" s="56" t="s">
        <v>22534</v>
      </c>
      <c r="Q484" s="56" t="s">
        <v>28</v>
      </c>
      <c r="R484" s="56"/>
      <c r="S484" s="56" t="s">
        <v>108</v>
      </c>
      <c r="T484" s="56" t="s">
        <v>108</v>
      </c>
      <c r="U484" s="56"/>
      <c r="V484" s="56"/>
      <c r="W484" s="56" t="s">
        <v>108</v>
      </c>
      <c r="X484" s="56"/>
      <c r="Y484" s="56" t="s">
        <v>108</v>
      </c>
      <c r="Z484" s="56" t="s">
        <v>18</v>
      </c>
      <c r="AA484" s="57">
        <v>43208</v>
      </c>
      <c r="AB484" s="63">
        <v>6</v>
      </c>
      <c r="AC484" s="64" t="s">
        <v>22537</v>
      </c>
      <c r="AD484" s="56" t="s">
        <v>79</v>
      </c>
      <c r="AE484" s="56"/>
      <c r="AF484" s="61"/>
      <c r="AG484" s="61"/>
      <c r="AH484" s="67" t="str">
        <v>Apr</v>
      </c>
      <c r="AI484" s="68" t="str">
        <v>Apr</v>
      </c>
      <c r="AJ484" s="69">
        <f t="shared" si="0"/>
        <v>0</v>
      </c>
      <c r="AK484" s="70">
        <f t="shared" si="1"/>
        <v>43238</v>
      </c>
      <c r="AL484" s="71">
        <f t="shared" ca="1" si="2"/>
        <v>-721</v>
      </c>
      <c r="AM484" s="71" t="str">
        <v>2018</v>
      </c>
      <c r="AN484" s="70">
        <f t="shared" si="3"/>
        <v>43218</v>
      </c>
      <c r="AO484" s="70" t="s">
        <v>123</v>
      </c>
    </row>
    <row r="485" spans="1:41" ht="14.4">
      <c r="A485" s="179" t="s">
        <v>22542</v>
      </c>
      <c r="B485" s="56" t="s">
        <v>89</v>
      </c>
      <c r="C485" s="57">
        <v>43298</v>
      </c>
      <c r="D485" s="56" t="s">
        <v>90</v>
      </c>
      <c r="E485" s="56" t="s">
        <v>140</v>
      </c>
      <c r="F485" s="168" t="s">
        <v>106</v>
      </c>
      <c r="G485" s="168" t="s">
        <v>107</v>
      </c>
      <c r="H485" s="169" t="s">
        <v>140</v>
      </c>
      <c r="I485" s="399"/>
      <c r="J485" s="57">
        <v>43329</v>
      </c>
      <c r="K485" s="56" t="s">
        <v>18</v>
      </c>
      <c r="L485" s="56" t="s">
        <v>18</v>
      </c>
      <c r="M485" s="60" t="s">
        <v>22543</v>
      </c>
      <c r="N485" s="56" t="s">
        <v>22544</v>
      </c>
      <c r="O485" s="56" t="s">
        <v>33</v>
      </c>
      <c r="P485" s="56" t="s">
        <v>22545</v>
      </c>
      <c r="Q485" s="56" t="s">
        <v>17</v>
      </c>
      <c r="R485" s="56"/>
      <c r="S485" s="56" t="s">
        <v>108</v>
      </c>
      <c r="T485" s="56" t="s">
        <v>108</v>
      </c>
      <c r="U485" s="216">
        <v>43307</v>
      </c>
      <c r="V485" s="56"/>
      <c r="W485" s="56">
        <v>4.75</v>
      </c>
      <c r="X485" s="216">
        <v>43318</v>
      </c>
      <c r="Y485" s="56" t="s">
        <v>108</v>
      </c>
      <c r="Z485" s="56" t="s">
        <v>18</v>
      </c>
      <c r="AA485" s="57">
        <v>43318</v>
      </c>
      <c r="AB485" s="63">
        <v>6</v>
      </c>
      <c r="AC485" s="64" t="s">
        <v>22547</v>
      </c>
      <c r="AD485" s="56" t="s">
        <v>79</v>
      </c>
      <c r="AE485" s="56"/>
      <c r="AF485" s="61"/>
      <c r="AG485" s="61"/>
      <c r="AH485" s="67" t="str">
        <v>Jul</v>
      </c>
      <c r="AI485" s="68" t="str">
        <v>Aug</v>
      </c>
      <c r="AJ485" s="69">
        <f t="shared" si="0"/>
        <v>20</v>
      </c>
      <c r="AK485" s="70">
        <f t="shared" si="1"/>
        <v>43328</v>
      </c>
      <c r="AL485" s="71">
        <f t="shared" ca="1" si="2"/>
        <v>-631</v>
      </c>
      <c r="AM485" s="71" t="str">
        <v>2018</v>
      </c>
      <c r="AN485" s="70">
        <f t="shared" si="3"/>
        <v>43308</v>
      </c>
      <c r="AO485" s="70" t="s">
        <v>123</v>
      </c>
    </row>
    <row r="486" spans="1:41" ht="14.4">
      <c r="A486" s="179" t="s">
        <v>22550</v>
      </c>
      <c r="B486" s="56" t="s">
        <v>89</v>
      </c>
      <c r="C486" s="57">
        <v>43334</v>
      </c>
      <c r="D486" s="56" t="s">
        <v>1027</v>
      </c>
      <c r="E486" s="56" t="s">
        <v>12</v>
      </c>
      <c r="F486" s="168" t="s">
        <v>106</v>
      </c>
      <c r="G486" s="168" t="s">
        <v>107</v>
      </c>
      <c r="H486" s="169" t="s">
        <v>12</v>
      </c>
      <c r="I486" s="404"/>
      <c r="J486" s="59"/>
      <c r="K486" s="61"/>
      <c r="L486" s="61"/>
      <c r="M486" s="60" t="s">
        <v>642</v>
      </c>
      <c r="N486" s="56" t="s">
        <v>22553</v>
      </c>
      <c r="O486" s="61"/>
      <c r="P486" s="56" t="s">
        <v>22554</v>
      </c>
      <c r="Q486" s="56" t="s">
        <v>21</v>
      </c>
      <c r="R486" s="66"/>
      <c r="S486" s="61"/>
      <c r="T486" s="61"/>
      <c r="U486" s="402"/>
      <c r="V486" s="66"/>
      <c r="W486" s="66"/>
      <c r="X486" s="402"/>
      <c r="Y486" s="61"/>
      <c r="Z486" s="56" t="s">
        <v>14</v>
      </c>
      <c r="AA486" s="57">
        <v>43357</v>
      </c>
      <c r="AB486" s="75"/>
      <c r="AC486" s="64" t="s">
        <v>16391</v>
      </c>
      <c r="AD486" s="56" t="s">
        <v>179</v>
      </c>
      <c r="AE486" s="56"/>
      <c r="AF486" s="61"/>
      <c r="AG486" s="61"/>
      <c r="AH486" s="67" t="str">
        <v>Aug</v>
      </c>
      <c r="AI486" s="68" t="str">
        <v>Sep</v>
      </c>
      <c r="AJ486" s="69">
        <f t="shared" si="0"/>
        <v>23</v>
      </c>
      <c r="AK486" s="70">
        <f t="shared" si="1"/>
        <v>43364</v>
      </c>
      <c r="AL486" s="71">
        <f t="shared" ca="1" si="2"/>
        <v>-595</v>
      </c>
      <c r="AM486" s="71" t="str">
        <v>2018</v>
      </c>
      <c r="AN486" s="70">
        <f t="shared" si="3"/>
        <v>43344</v>
      </c>
      <c r="AO486" s="70" t="s">
        <v>123</v>
      </c>
    </row>
    <row r="487" spans="1:41" ht="14.4">
      <c r="A487" s="179" t="s">
        <v>22560</v>
      </c>
      <c r="B487" s="56" t="s">
        <v>89</v>
      </c>
      <c r="C487" s="57">
        <v>43234</v>
      </c>
      <c r="D487" s="56" t="s">
        <v>90</v>
      </c>
      <c r="E487" s="56" t="s">
        <v>15779</v>
      </c>
      <c r="F487" s="168" t="s">
        <v>214</v>
      </c>
      <c r="G487" s="168" t="s">
        <v>21420</v>
      </c>
      <c r="H487" s="169" t="s">
        <v>2445</v>
      </c>
      <c r="I487" s="399"/>
      <c r="J487" s="57">
        <v>43245</v>
      </c>
      <c r="K487" s="56" t="s">
        <v>18</v>
      </c>
      <c r="L487" s="56" t="s">
        <v>18</v>
      </c>
      <c r="M487" s="60" t="s">
        <v>22563</v>
      </c>
      <c r="N487" s="56" t="s">
        <v>22564</v>
      </c>
      <c r="O487" s="56" t="s">
        <v>29</v>
      </c>
      <c r="P487" s="56" t="s">
        <v>22565</v>
      </c>
      <c r="Q487" s="56" t="s">
        <v>17</v>
      </c>
      <c r="R487" s="56"/>
      <c r="S487" s="56" t="s">
        <v>108</v>
      </c>
      <c r="T487" s="56" t="s">
        <v>108</v>
      </c>
      <c r="U487" s="56"/>
      <c r="V487" s="56"/>
      <c r="W487" s="56" t="s">
        <v>108</v>
      </c>
      <c r="X487" s="56" t="s">
        <v>108</v>
      </c>
      <c r="Y487" s="61"/>
      <c r="Z487" s="56" t="s">
        <v>18</v>
      </c>
      <c r="AA487" s="57">
        <v>43265</v>
      </c>
      <c r="AB487" s="75"/>
      <c r="AC487" s="64" t="s">
        <v>22567</v>
      </c>
      <c r="AD487" s="56" t="s">
        <v>79</v>
      </c>
      <c r="AE487" s="56"/>
      <c r="AF487" s="61"/>
      <c r="AG487" s="61"/>
      <c r="AH487" s="67" t="str">
        <v>May</v>
      </c>
      <c r="AI487" s="68" t="str">
        <v>Jun</v>
      </c>
      <c r="AJ487" s="69">
        <f t="shared" si="0"/>
        <v>31</v>
      </c>
      <c r="AK487" s="70">
        <f t="shared" si="1"/>
        <v>43264</v>
      </c>
      <c r="AL487" s="71">
        <f t="shared" ca="1" si="2"/>
        <v>-695</v>
      </c>
      <c r="AM487" s="71" t="str">
        <v>2018</v>
      </c>
      <c r="AN487" s="70">
        <f t="shared" si="3"/>
        <v>43244</v>
      </c>
      <c r="AO487" s="70" t="s">
        <v>123</v>
      </c>
    </row>
    <row r="488" spans="1:41" ht="14.4">
      <c r="A488" s="179" t="s">
        <v>22571</v>
      </c>
      <c r="B488" s="56" t="s">
        <v>89</v>
      </c>
      <c r="C488" s="57">
        <v>43234</v>
      </c>
      <c r="D488" s="56" t="s">
        <v>90</v>
      </c>
      <c r="E488" s="56" t="s">
        <v>15779</v>
      </c>
      <c r="F488" s="168" t="s">
        <v>214</v>
      </c>
      <c r="G488" s="168" t="s">
        <v>21420</v>
      </c>
      <c r="H488" s="169" t="s">
        <v>2445</v>
      </c>
      <c r="I488" s="399"/>
      <c r="J488" s="57">
        <v>43245</v>
      </c>
      <c r="K488" s="56" t="s">
        <v>18</v>
      </c>
      <c r="L488" s="56" t="s">
        <v>18</v>
      </c>
      <c r="M488" s="60" t="s">
        <v>22563</v>
      </c>
      <c r="N488" s="56" t="s">
        <v>22564</v>
      </c>
      <c r="O488" s="56" t="s">
        <v>29</v>
      </c>
      <c r="P488" s="56" t="s">
        <v>22575</v>
      </c>
      <c r="Q488" s="56" t="s">
        <v>17</v>
      </c>
      <c r="R488" s="56"/>
      <c r="S488" s="56" t="s">
        <v>18</v>
      </c>
      <c r="T488" s="56" t="s">
        <v>18</v>
      </c>
      <c r="U488" s="400">
        <v>43256</v>
      </c>
      <c r="V488" s="56"/>
      <c r="W488" s="56" t="s">
        <v>22576</v>
      </c>
      <c r="X488" s="400">
        <v>43265</v>
      </c>
      <c r="Y488" s="61"/>
      <c r="Z488" s="56" t="s">
        <v>18</v>
      </c>
      <c r="AA488" s="57">
        <v>43265</v>
      </c>
      <c r="AB488" s="75"/>
      <c r="AC488" s="64" t="s">
        <v>22567</v>
      </c>
      <c r="AD488" s="56" t="s">
        <v>79</v>
      </c>
      <c r="AE488" s="56"/>
      <c r="AF488" s="61"/>
      <c r="AG488" s="61"/>
      <c r="AH488" s="67" t="str">
        <v>May</v>
      </c>
      <c r="AI488" s="68" t="str">
        <v>Jun</v>
      </c>
      <c r="AJ488" s="69">
        <f t="shared" si="0"/>
        <v>31</v>
      </c>
      <c r="AK488" s="70">
        <f t="shared" si="1"/>
        <v>43264</v>
      </c>
      <c r="AL488" s="71">
        <f t="shared" ca="1" si="2"/>
        <v>-695</v>
      </c>
      <c r="AM488" s="71" t="str">
        <v>2018</v>
      </c>
      <c r="AN488" s="70">
        <f t="shared" si="3"/>
        <v>43244</v>
      </c>
      <c r="AO488" s="70" t="s">
        <v>123</v>
      </c>
    </row>
    <row r="489" spans="1:41" ht="14.4">
      <c r="A489" s="179" t="s">
        <v>22584</v>
      </c>
      <c r="B489" s="56" t="s">
        <v>89</v>
      </c>
      <c r="C489" s="57">
        <v>43222</v>
      </c>
      <c r="D489" s="56" t="s">
        <v>90</v>
      </c>
      <c r="E489" s="56" t="s">
        <v>15779</v>
      </c>
      <c r="F489" s="168" t="s">
        <v>214</v>
      </c>
      <c r="G489" s="168" t="s">
        <v>5916</v>
      </c>
      <c r="H489" s="169" t="s">
        <v>2445</v>
      </c>
      <c r="I489" s="399"/>
      <c r="J489" s="57">
        <v>43235</v>
      </c>
      <c r="K489" s="56" t="s">
        <v>18</v>
      </c>
      <c r="L489" s="56" t="s">
        <v>14</v>
      </c>
      <c r="M489" s="60" t="s">
        <v>22587</v>
      </c>
      <c r="N489" s="56" t="s">
        <v>22587</v>
      </c>
      <c r="O489" s="56" t="s">
        <v>44</v>
      </c>
      <c r="P489" s="61"/>
      <c r="Q489" s="56" t="s">
        <v>96</v>
      </c>
      <c r="R489" s="56"/>
      <c r="S489" s="56" t="s">
        <v>108</v>
      </c>
      <c r="T489" s="56" t="s">
        <v>108</v>
      </c>
      <c r="U489" s="56"/>
      <c r="V489" s="56"/>
      <c r="W489" s="56" t="s">
        <v>108</v>
      </c>
      <c r="X489" s="56" t="s">
        <v>108</v>
      </c>
      <c r="Y489" s="56" t="s">
        <v>108</v>
      </c>
      <c r="Z489" s="56" t="s">
        <v>14</v>
      </c>
      <c r="AA489" s="57">
        <v>43223</v>
      </c>
      <c r="AB489" s="75"/>
      <c r="AC489" s="64" t="s">
        <v>22591</v>
      </c>
      <c r="AD489" s="56" t="s">
        <v>118</v>
      </c>
      <c r="AE489" s="56"/>
      <c r="AF489" s="61"/>
      <c r="AG489" s="61"/>
      <c r="AH489" s="67" t="str">
        <v>May</v>
      </c>
      <c r="AI489" s="68" t="str">
        <v>May</v>
      </c>
      <c r="AJ489" s="69">
        <f t="shared" si="0"/>
        <v>1</v>
      </c>
      <c r="AK489" s="70">
        <f t="shared" si="1"/>
        <v>43252</v>
      </c>
      <c r="AL489" s="71">
        <f t="shared" ca="1" si="2"/>
        <v>-707</v>
      </c>
      <c r="AM489" s="71" t="str">
        <v>2018</v>
      </c>
      <c r="AN489" s="70">
        <f t="shared" si="3"/>
        <v>43232</v>
      </c>
      <c r="AO489" s="70" t="s">
        <v>123</v>
      </c>
    </row>
    <row r="490" spans="1:41" ht="14.4">
      <c r="A490" s="179" t="s">
        <v>22596</v>
      </c>
      <c r="B490" s="56" t="s">
        <v>89</v>
      </c>
      <c r="C490" s="57">
        <v>43136</v>
      </c>
      <c r="D490" s="56" t="s">
        <v>90</v>
      </c>
      <c r="E490" s="56" t="s">
        <v>15779</v>
      </c>
      <c r="F490" s="168" t="s">
        <v>214</v>
      </c>
      <c r="G490" s="168" t="s">
        <v>214</v>
      </c>
      <c r="H490" s="169" t="s">
        <v>2445</v>
      </c>
      <c r="I490" s="399"/>
      <c r="J490" s="57">
        <v>43147</v>
      </c>
      <c r="K490" s="56" t="s">
        <v>18</v>
      </c>
      <c r="L490" s="56" t="s">
        <v>14</v>
      </c>
      <c r="M490" s="60" t="s">
        <v>22598</v>
      </c>
      <c r="N490" s="56" t="s">
        <v>2110</v>
      </c>
      <c r="O490" s="56" t="s">
        <v>39</v>
      </c>
      <c r="P490" s="56" t="s">
        <v>2111</v>
      </c>
      <c r="Q490" s="56" t="s">
        <v>96</v>
      </c>
      <c r="R490" s="56"/>
      <c r="S490" s="56" t="s">
        <v>108</v>
      </c>
      <c r="T490" s="56" t="s">
        <v>14</v>
      </c>
      <c r="U490" s="400"/>
      <c r="V490" s="56"/>
      <c r="W490" s="56" t="s">
        <v>108</v>
      </c>
      <c r="X490" s="400" t="s">
        <v>108</v>
      </c>
      <c r="Y490" s="61"/>
      <c r="Z490" s="56" t="s">
        <v>14</v>
      </c>
      <c r="AA490" s="57">
        <v>43160</v>
      </c>
      <c r="AB490" s="75"/>
      <c r="AC490" s="64" t="s">
        <v>22600</v>
      </c>
      <c r="AD490" s="65" t="s">
        <v>118</v>
      </c>
      <c r="AE490" s="65"/>
      <c r="AF490" s="66"/>
      <c r="AG490" s="66"/>
      <c r="AH490" s="67" t="str">
        <v>Feb</v>
      </c>
      <c r="AI490" s="68" t="str">
        <v>Mar</v>
      </c>
      <c r="AJ490" s="69">
        <f t="shared" si="0"/>
        <v>24</v>
      </c>
      <c r="AK490" s="70">
        <f t="shared" si="1"/>
        <v>43166</v>
      </c>
      <c r="AL490" s="71">
        <f t="shared" ca="1" si="2"/>
        <v>-793</v>
      </c>
      <c r="AM490" s="71" t="str">
        <v>2018</v>
      </c>
      <c r="AN490" s="70">
        <f t="shared" si="3"/>
        <v>43146</v>
      </c>
      <c r="AO490" s="70" t="s">
        <v>123</v>
      </c>
    </row>
    <row r="491" spans="1:41" ht="14.4">
      <c r="A491" s="179" t="s">
        <v>22604</v>
      </c>
      <c r="B491" s="56" t="s">
        <v>89</v>
      </c>
      <c r="C491" s="57">
        <v>43446</v>
      </c>
      <c r="D491" s="56" t="s">
        <v>90</v>
      </c>
      <c r="E491" s="56" t="s">
        <v>12</v>
      </c>
      <c r="F491" s="168" t="s">
        <v>106</v>
      </c>
      <c r="G491" s="168" t="s">
        <v>107</v>
      </c>
      <c r="H491" s="169" t="s">
        <v>12</v>
      </c>
      <c r="I491" s="404"/>
      <c r="J491" s="59"/>
      <c r="K491" s="61"/>
      <c r="L491" s="61"/>
      <c r="M491" s="60" t="s">
        <v>22606</v>
      </c>
      <c r="N491" s="56" t="s">
        <v>22607</v>
      </c>
      <c r="O491" s="56" t="s">
        <v>29</v>
      </c>
      <c r="P491" s="56" t="s">
        <v>22610</v>
      </c>
      <c r="Q491" s="56" t="s">
        <v>17</v>
      </c>
      <c r="R491" s="66"/>
      <c r="S491" s="61"/>
      <c r="T491" s="61"/>
      <c r="U491" s="402"/>
      <c r="V491" s="66"/>
      <c r="W491" s="66"/>
      <c r="X491" s="402"/>
      <c r="Y491" s="61"/>
      <c r="Z491" s="56" t="s">
        <v>18</v>
      </c>
      <c r="AA491" s="57">
        <v>43454</v>
      </c>
      <c r="AB491" s="75"/>
      <c r="AC491" s="95"/>
      <c r="AD491" s="56" t="s">
        <v>79</v>
      </c>
      <c r="AE491" s="56"/>
      <c r="AF491" s="61"/>
      <c r="AG491" s="61"/>
      <c r="AH491" s="67" t="str">
        <v>Dec</v>
      </c>
      <c r="AI491" s="68" t="str">
        <v>Dec</v>
      </c>
      <c r="AJ491" s="69">
        <f t="shared" si="0"/>
        <v>8</v>
      </c>
      <c r="AK491" s="70">
        <f t="shared" si="1"/>
        <v>43476</v>
      </c>
      <c r="AL491" s="71">
        <f t="shared" ca="1" si="2"/>
        <v>-483</v>
      </c>
      <c r="AM491" s="71" t="str">
        <v>2018</v>
      </c>
      <c r="AN491" s="70">
        <f t="shared" si="3"/>
        <v>43456</v>
      </c>
      <c r="AO491" s="70" t="s">
        <v>123</v>
      </c>
    </row>
    <row r="492" spans="1:41" ht="14.4">
      <c r="A492" s="179" t="s">
        <v>22618</v>
      </c>
      <c r="B492" s="56" t="s">
        <v>89</v>
      </c>
      <c r="C492" s="57">
        <v>43409</v>
      </c>
      <c r="D492" s="56" t="s">
        <v>90</v>
      </c>
      <c r="E492" s="56" t="s">
        <v>140</v>
      </c>
      <c r="F492" s="168" t="s">
        <v>106</v>
      </c>
      <c r="G492" s="168" t="s">
        <v>107</v>
      </c>
      <c r="H492" s="169" t="s">
        <v>140</v>
      </c>
      <c r="I492" s="399"/>
      <c r="J492" s="57">
        <v>43439</v>
      </c>
      <c r="K492" s="56" t="s">
        <v>18</v>
      </c>
      <c r="L492" s="56" t="s">
        <v>18</v>
      </c>
      <c r="M492" s="60" t="s">
        <v>22620</v>
      </c>
      <c r="N492" s="56" t="s">
        <v>22621</v>
      </c>
      <c r="O492" s="56" t="s">
        <v>95</v>
      </c>
      <c r="P492" s="56" t="s">
        <v>22623</v>
      </c>
      <c r="Q492" s="56" t="s">
        <v>96</v>
      </c>
      <c r="R492" s="56"/>
      <c r="S492" s="56" t="s">
        <v>108</v>
      </c>
      <c r="T492" s="56" t="s">
        <v>108</v>
      </c>
      <c r="U492" s="56"/>
      <c r="V492" s="56"/>
      <c r="W492" s="56" t="s">
        <v>108</v>
      </c>
      <c r="X492" s="56"/>
      <c r="Y492" s="56" t="s">
        <v>108</v>
      </c>
      <c r="Z492" s="56" t="s">
        <v>18</v>
      </c>
      <c r="AA492" s="57">
        <v>43409</v>
      </c>
      <c r="AB492" s="63">
        <v>6</v>
      </c>
      <c r="AC492" s="64" t="s">
        <v>22627</v>
      </c>
      <c r="AD492" s="56" t="s">
        <v>79</v>
      </c>
      <c r="AE492" s="56"/>
      <c r="AF492" s="61"/>
      <c r="AG492" s="61"/>
      <c r="AH492" s="67" t="str">
        <v>Nov</v>
      </c>
      <c r="AI492" s="68" t="str">
        <v>Nov</v>
      </c>
      <c r="AJ492" s="69">
        <f t="shared" si="0"/>
        <v>0</v>
      </c>
      <c r="AK492" s="70">
        <f t="shared" si="1"/>
        <v>43439</v>
      </c>
      <c r="AL492" s="71">
        <f t="shared" ca="1" si="2"/>
        <v>-520</v>
      </c>
      <c r="AM492" s="71" t="str">
        <v>2018</v>
      </c>
      <c r="AN492" s="70">
        <f t="shared" si="3"/>
        <v>43419</v>
      </c>
      <c r="AO492" s="70" t="s">
        <v>123</v>
      </c>
    </row>
    <row r="493" spans="1:41" ht="14.4">
      <c r="A493" s="179" t="s">
        <v>22633</v>
      </c>
      <c r="B493" s="56" t="s">
        <v>89</v>
      </c>
      <c r="C493" s="57">
        <v>43208</v>
      </c>
      <c r="D493" s="56" t="s">
        <v>131</v>
      </c>
      <c r="E493" s="56" t="s">
        <v>140</v>
      </c>
      <c r="F493" s="168" t="s">
        <v>106</v>
      </c>
      <c r="G493" s="168" t="s">
        <v>107</v>
      </c>
      <c r="H493" s="169" t="s">
        <v>140</v>
      </c>
      <c r="I493" s="399"/>
      <c r="J493" s="57">
        <v>43238</v>
      </c>
      <c r="K493" s="56" t="s">
        <v>18</v>
      </c>
      <c r="L493" s="56" t="s">
        <v>18</v>
      </c>
      <c r="M493" s="60" t="s">
        <v>22636</v>
      </c>
      <c r="N493" s="56" t="s">
        <v>22637</v>
      </c>
      <c r="O493" s="56" t="s">
        <v>137</v>
      </c>
      <c r="P493" s="56" t="s">
        <v>22638</v>
      </c>
      <c r="Q493" s="56" t="s">
        <v>17</v>
      </c>
      <c r="R493" s="56"/>
      <c r="S493" s="56" t="s">
        <v>108</v>
      </c>
      <c r="T493" s="56" t="s">
        <v>108</v>
      </c>
      <c r="U493" s="56"/>
      <c r="V493" s="56"/>
      <c r="W493" s="56" t="s">
        <v>108</v>
      </c>
      <c r="X493" s="56"/>
      <c r="Y493" s="56" t="s">
        <v>108</v>
      </c>
      <c r="Z493" s="56" t="s">
        <v>18</v>
      </c>
      <c r="AA493" s="57">
        <v>43209</v>
      </c>
      <c r="AB493" s="63">
        <v>6</v>
      </c>
      <c r="AC493" s="64" t="s">
        <v>22643</v>
      </c>
      <c r="AD493" s="56" t="s">
        <v>79</v>
      </c>
      <c r="AE493" s="56"/>
      <c r="AF493" s="61"/>
      <c r="AG493" s="61"/>
      <c r="AH493" s="67" t="str">
        <v>Apr</v>
      </c>
      <c r="AI493" s="68" t="str">
        <v>Apr</v>
      </c>
      <c r="AJ493" s="69">
        <f t="shared" si="0"/>
        <v>1</v>
      </c>
      <c r="AK493" s="70">
        <f t="shared" si="1"/>
        <v>43238</v>
      </c>
      <c r="AL493" s="71">
        <f t="shared" ca="1" si="2"/>
        <v>-721</v>
      </c>
      <c r="AM493" s="71" t="str">
        <v>2018</v>
      </c>
      <c r="AN493" s="70">
        <f t="shared" si="3"/>
        <v>43218</v>
      </c>
      <c r="AO493" s="70" t="s">
        <v>123</v>
      </c>
    </row>
    <row r="494" spans="1:41" ht="14.4">
      <c r="A494" s="179" t="s">
        <v>22648</v>
      </c>
      <c r="B494" s="56" t="s">
        <v>89</v>
      </c>
      <c r="C494" s="57">
        <v>43314</v>
      </c>
      <c r="D494" s="56" t="s">
        <v>90</v>
      </c>
      <c r="E494" s="56" t="s">
        <v>140</v>
      </c>
      <c r="F494" s="168" t="s">
        <v>106</v>
      </c>
      <c r="G494" s="168" t="s">
        <v>107</v>
      </c>
      <c r="H494" s="169" t="s">
        <v>140</v>
      </c>
      <c r="I494" s="399"/>
      <c r="J494" s="57">
        <v>43345</v>
      </c>
      <c r="K494" s="56" t="s">
        <v>18</v>
      </c>
      <c r="L494" s="56" t="s">
        <v>18</v>
      </c>
      <c r="M494" s="60" t="s">
        <v>22651</v>
      </c>
      <c r="N494" s="56" t="s">
        <v>22652</v>
      </c>
      <c r="O494" s="56" t="s">
        <v>271</v>
      </c>
      <c r="P494" s="56" t="s">
        <v>22653</v>
      </c>
      <c r="Q494" s="56" t="s">
        <v>17</v>
      </c>
      <c r="R494" s="56"/>
      <c r="S494" s="56" t="s">
        <v>108</v>
      </c>
      <c r="T494" s="56" t="s">
        <v>108</v>
      </c>
      <c r="U494" s="56"/>
      <c r="V494" s="56"/>
      <c r="W494" s="56" t="s">
        <v>108</v>
      </c>
      <c r="X494" s="56"/>
      <c r="Y494" s="56" t="s">
        <v>108</v>
      </c>
      <c r="Z494" s="56" t="s">
        <v>18</v>
      </c>
      <c r="AA494" s="57">
        <v>43314</v>
      </c>
      <c r="AB494" s="63">
        <v>6</v>
      </c>
      <c r="AC494" s="64" t="s">
        <v>22656</v>
      </c>
      <c r="AD494" s="56" t="s">
        <v>79</v>
      </c>
      <c r="AE494" s="56"/>
      <c r="AF494" s="61"/>
      <c r="AG494" s="61"/>
      <c r="AH494" s="67" t="str">
        <v>Aug</v>
      </c>
      <c r="AI494" s="68" t="str">
        <v>Aug</v>
      </c>
      <c r="AJ494" s="69">
        <f t="shared" si="0"/>
        <v>0</v>
      </c>
      <c r="AK494" s="70">
        <f t="shared" si="1"/>
        <v>43344</v>
      </c>
      <c r="AL494" s="71">
        <f t="shared" ca="1" si="2"/>
        <v>-615</v>
      </c>
      <c r="AM494" s="71" t="str">
        <v>2018</v>
      </c>
      <c r="AN494" s="70">
        <f t="shared" si="3"/>
        <v>43324</v>
      </c>
      <c r="AO494" s="70" t="s">
        <v>123</v>
      </c>
    </row>
    <row r="495" spans="1:41" ht="29.25" customHeight="1">
      <c r="A495" s="179" t="s">
        <v>22660</v>
      </c>
      <c r="B495" s="56" t="s">
        <v>89</v>
      </c>
      <c r="C495" s="57">
        <v>43194</v>
      </c>
      <c r="D495" s="56" t="s">
        <v>131</v>
      </c>
      <c r="E495" s="56" t="s">
        <v>129</v>
      </c>
      <c r="F495" s="168" t="s">
        <v>214</v>
      </c>
      <c r="G495" s="168" t="s">
        <v>22662</v>
      </c>
      <c r="H495" s="169" t="s">
        <v>15779</v>
      </c>
      <c r="I495" s="399"/>
      <c r="J495" s="57">
        <v>43207</v>
      </c>
      <c r="K495" s="56" t="s">
        <v>18</v>
      </c>
      <c r="L495" s="56" t="s">
        <v>18</v>
      </c>
      <c r="M495" s="60" t="s">
        <v>22664</v>
      </c>
      <c r="N495" s="56" t="s">
        <v>22665</v>
      </c>
      <c r="O495" s="56"/>
      <c r="P495" s="56" t="s">
        <v>22667</v>
      </c>
      <c r="Q495" s="56" t="s">
        <v>96</v>
      </c>
      <c r="R495" s="56"/>
      <c r="S495" s="56" t="s">
        <v>108</v>
      </c>
      <c r="T495" s="456" t="s">
        <v>14</v>
      </c>
      <c r="U495" s="56"/>
      <c r="V495" s="56"/>
      <c r="W495" s="56" t="s">
        <v>108</v>
      </c>
      <c r="X495" s="56" t="s">
        <v>108</v>
      </c>
      <c r="Y495" s="61"/>
      <c r="Z495" s="56" t="s">
        <v>18</v>
      </c>
      <c r="AA495" s="57">
        <v>43203</v>
      </c>
      <c r="AB495" s="75"/>
      <c r="AC495" s="64" t="s">
        <v>22675</v>
      </c>
      <c r="AD495" s="56" t="s">
        <v>79</v>
      </c>
      <c r="AE495" s="56"/>
      <c r="AF495" s="61"/>
      <c r="AG495" s="61"/>
      <c r="AH495" s="67" t="str">
        <v>Apr</v>
      </c>
      <c r="AI495" s="68" t="str">
        <v>Apr</v>
      </c>
      <c r="AJ495" s="69">
        <f t="shared" si="0"/>
        <v>9</v>
      </c>
      <c r="AK495" s="70">
        <f t="shared" si="1"/>
        <v>43224</v>
      </c>
      <c r="AL495" s="71">
        <f t="shared" ca="1" si="2"/>
        <v>-735</v>
      </c>
      <c r="AM495" s="71" t="str">
        <v>2018</v>
      </c>
      <c r="AN495" s="70">
        <f t="shared" si="3"/>
        <v>43204</v>
      </c>
      <c r="AO495" s="70" t="s">
        <v>123</v>
      </c>
    </row>
    <row r="496" spans="1:41" ht="14.4">
      <c r="A496" s="179" t="s">
        <v>22679</v>
      </c>
      <c r="B496" s="56" t="s">
        <v>89</v>
      </c>
      <c r="C496" s="57">
        <v>43304</v>
      </c>
      <c r="D496" s="56" t="s">
        <v>90</v>
      </c>
      <c r="E496" s="56" t="s">
        <v>91</v>
      </c>
      <c r="F496" s="168" t="s">
        <v>214</v>
      </c>
      <c r="G496" s="168" t="s">
        <v>93</v>
      </c>
      <c r="H496" s="169" t="s">
        <v>91</v>
      </c>
      <c r="I496" s="404"/>
      <c r="J496" s="59"/>
      <c r="K496" s="56" t="s">
        <v>18</v>
      </c>
      <c r="L496" s="56" t="s">
        <v>18</v>
      </c>
      <c r="M496" s="60" t="s">
        <v>22682</v>
      </c>
      <c r="N496" s="56" t="s">
        <v>590</v>
      </c>
      <c r="O496" s="56" t="s">
        <v>95</v>
      </c>
      <c r="P496" s="56" t="s">
        <v>591</v>
      </c>
      <c r="Q496" s="56" t="s">
        <v>96</v>
      </c>
      <c r="R496" s="66"/>
      <c r="S496" s="61"/>
      <c r="T496" s="61"/>
      <c r="U496" s="402"/>
      <c r="V496" s="66"/>
      <c r="W496" s="66"/>
      <c r="X496" s="402"/>
      <c r="Y496" s="61"/>
      <c r="Z496" s="56" t="s">
        <v>18</v>
      </c>
      <c r="AA496" s="57">
        <v>43304</v>
      </c>
      <c r="AB496" s="75"/>
      <c r="AC496" s="95"/>
      <c r="AD496" s="56" t="s">
        <v>79</v>
      </c>
      <c r="AE496" s="56"/>
      <c r="AF496" s="61"/>
      <c r="AG496" s="61"/>
      <c r="AH496" s="67" t="str">
        <v>Jul</v>
      </c>
      <c r="AI496" s="68" t="str">
        <v>Jul</v>
      </c>
      <c r="AJ496" s="69">
        <f t="shared" si="0"/>
        <v>0</v>
      </c>
      <c r="AK496" s="70">
        <f t="shared" si="1"/>
        <v>43334</v>
      </c>
      <c r="AL496" s="71">
        <f t="shared" ca="1" si="2"/>
        <v>-625</v>
      </c>
      <c r="AM496" s="71" t="str">
        <v>2018</v>
      </c>
      <c r="AN496" s="70">
        <f t="shared" si="3"/>
        <v>43314</v>
      </c>
      <c r="AO496" s="70" t="s">
        <v>123</v>
      </c>
    </row>
    <row r="497" spans="1:41" ht="14.4">
      <c r="A497" s="179" t="s">
        <v>22687</v>
      </c>
      <c r="B497" s="56" t="s">
        <v>89</v>
      </c>
      <c r="C497" s="57">
        <v>43242</v>
      </c>
      <c r="D497" s="56" t="s">
        <v>131</v>
      </c>
      <c r="E497" s="56" t="s">
        <v>327</v>
      </c>
      <c r="F497" s="168" t="s">
        <v>214</v>
      </c>
      <c r="G497" s="168" t="s">
        <v>328</v>
      </c>
      <c r="H497" s="169" t="s">
        <v>327</v>
      </c>
      <c r="I497" s="404"/>
      <c r="J497" s="59"/>
      <c r="K497" s="56" t="s">
        <v>18</v>
      </c>
      <c r="L497" s="56" t="s">
        <v>18</v>
      </c>
      <c r="M497" s="60" t="s">
        <v>22690</v>
      </c>
      <c r="N497" s="56" t="s">
        <v>22691</v>
      </c>
      <c r="O497" s="56" t="s">
        <v>271</v>
      </c>
      <c r="P497" s="61"/>
      <c r="Q497" s="56" t="s">
        <v>96</v>
      </c>
      <c r="R497" s="66"/>
      <c r="S497" s="61"/>
      <c r="T497" s="61"/>
      <c r="U497" s="402"/>
      <c r="V497" s="66"/>
      <c r="W497" s="66"/>
      <c r="X497" s="402"/>
      <c r="Y497" s="61"/>
      <c r="Z497" s="56" t="s">
        <v>18</v>
      </c>
      <c r="AA497" s="57">
        <v>43242</v>
      </c>
      <c r="AB497" s="75"/>
      <c r="AC497" s="64" t="s">
        <v>21523</v>
      </c>
      <c r="AD497" s="56" t="s">
        <v>360</v>
      </c>
      <c r="AE497" s="56"/>
      <c r="AF497" s="61"/>
      <c r="AG497" s="61"/>
      <c r="AH497" s="67" t="str">
        <v>May</v>
      </c>
      <c r="AI497" s="68" t="str">
        <v>May</v>
      </c>
      <c r="AJ497" s="69">
        <f t="shared" si="0"/>
        <v>0</v>
      </c>
      <c r="AK497" s="70">
        <f t="shared" si="1"/>
        <v>43272</v>
      </c>
      <c r="AL497" s="71">
        <f t="shared" ca="1" si="2"/>
        <v>-687</v>
      </c>
      <c r="AM497" s="71" t="str">
        <v>2018</v>
      </c>
      <c r="AN497" s="70">
        <f t="shared" si="3"/>
        <v>43252</v>
      </c>
      <c r="AO497" s="70" t="s">
        <v>123</v>
      </c>
    </row>
    <row r="498" spans="1:41" ht="14.4">
      <c r="A498" s="179" t="s">
        <v>22695</v>
      </c>
      <c r="B498" s="56" t="s">
        <v>89</v>
      </c>
      <c r="C498" s="57">
        <v>43144</v>
      </c>
      <c r="D498" s="56" t="s">
        <v>90</v>
      </c>
      <c r="E498" s="56" t="s">
        <v>140</v>
      </c>
      <c r="F498" s="168" t="s">
        <v>106</v>
      </c>
      <c r="G498" s="168" t="s">
        <v>107</v>
      </c>
      <c r="H498" s="169" t="s">
        <v>140</v>
      </c>
      <c r="I498" s="399"/>
      <c r="J498" s="57">
        <v>43172</v>
      </c>
      <c r="K498" s="56" t="s">
        <v>18</v>
      </c>
      <c r="L498" s="56" t="s">
        <v>14</v>
      </c>
      <c r="M498" s="60" t="s">
        <v>22698</v>
      </c>
      <c r="N498" s="56" t="s">
        <v>22699</v>
      </c>
      <c r="O498" s="61"/>
      <c r="P498" s="56" t="s">
        <v>108</v>
      </c>
      <c r="Q498" s="56" t="s">
        <v>96</v>
      </c>
      <c r="R498" s="66"/>
      <c r="S498" s="56" t="s">
        <v>108</v>
      </c>
      <c r="T498" s="56" t="s">
        <v>108</v>
      </c>
      <c r="U498" s="56"/>
      <c r="V498" s="56"/>
      <c r="W498" s="56" t="s">
        <v>108</v>
      </c>
      <c r="X498" s="400"/>
      <c r="Y498" s="61"/>
      <c r="Z498" s="56" t="s">
        <v>14</v>
      </c>
      <c r="AA498" s="57">
        <v>43144</v>
      </c>
      <c r="AB498" s="63">
        <v>6</v>
      </c>
      <c r="AC498" s="64" t="s">
        <v>22704</v>
      </c>
      <c r="AD498" s="65" t="s">
        <v>224</v>
      </c>
      <c r="AE498" s="65"/>
      <c r="AF498" s="66"/>
      <c r="AG498" s="66"/>
      <c r="AH498" s="67" t="str">
        <v>Feb</v>
      </c>
      <c r="AI498" s="68" t="str">
        <v>Feb</v>
      </c>
      <c r="AJ498" s="69">
        <f t="shared" si="0"/>
        <v>0</v>
      </c>
      <c r="AK498" s="70">
        <f t="shared" si="1"/>
        <v>43174</v>
      </c>
      <c r="AL498" s="71">
        <f t="shared" ca="1" si="2"/>
        <v>-785</v>
      </c>
      <c r="AM498" s="71" t="str">
        <v>2018</v>
      </c>
      <c r="AN498" s="70">
        <f t="shared" si="3"/>
        <v>43154</v>
      </c>
      <c r="AO498" s="70" t="s">
        <v>123</v>
      </c>
    </row>
    <row r="499" spans="1:41" ht="14.4">
      <c r="A499" s="179" t="s">
        <v>22709</v>
      </c>
      <c r="B499" s="56" t="s">
        <v>89</v>
      </c>
      <c r="C499" s="57">
        <v>43294</v>
      </c>
      <c r="D499" s="56" t="s">
        <v>90</v>
      </c>
      <c r="E499" s="56" t="s">
        <v>140</v>
      </c>
      <c r="F499" s="168" t="s">
        <v>106</v>
      </c>
      <c r="G499" s="168" t="s">
        <v>107</v>
      </c>
      <c r="H499" s="169" t="s">
        <v>140</v>
      </c>
      <c r="I499" s="399"/>
      <c r="J499" s="57">
        <v>43325</v>
      </c>
      <c r="K499" s="56" t="s">
        <v>18</v>
      </c>
      <c r="L499" s="56" t="s">
        <v>14</v>
      </c>
      <c r="M499" s="60" t="s">
        <v>22711</v>
      </c>
      <c r="N499" s="56" t="s">
        <v>22712</v>
      </c>
      <c r="O499" s="56" t="s">
        <v>22</v>
      </c>
      <c r="P499" s="56" t="s">
        <v>22714</v>
      </c>
      <c r="Q499" s="56" t="s">
        <v>17</v>
      </c>
      <c r="R499" s="56"/>
      <c r="S499" s="56" t="s">
        <v>108</v>
      </c>
      <c r="T499" s="56" t="s">
        <v>108</v>
      </c>
      <c r="U499" s="56"/>
      <c r="V499" s="56"/>
      <c r="W499" s="56" t="s">
        <v>108</v>
      </c>
      <c r="X499" s="56"/>
      <c r="Y499" s="56" t="s">
        <v>108</v>
      </c>
      <c r="Z499" s="56" t="s">
        <v>14</v>
      </c>
      <c r="AA499" s="57">
        <v>43298</v>
      </c>
      <c r="AB499" s="63">
        <v>6</v>
      </c>
      <c r="AC499" s="64" t="s">
        <v>22716</v>
      </c>
      <c r="AD499" s="56" t="s">
        <v>179</v>
      </c>
      <c r="AE499" s="56"/>
      <c r="AF499" s="61"/>
      <c r="AG499" s="61"/>
      <c r="AH499" s="67" t="str">
        <v>Jul</v>
      </c>
      <c r="AI499" s="68" t="str">
        <v>Jul</v>
      </c>
      <c r="AJ499" s="69">
        <f t="shared" si="0"/>
        <v>4</v>
      </c>
      <c r="AK499" s="70">
        <f t="shared" si="1"/>
        <v>43324</v>
      </c>
      <c r="AL499" s="71">
        <f t="shared" ca="1" si="2"/>
        <v>-635</v>
      </c>
      <c r="AM499" s="71" t="str">
        <v>2018</v>
      </c>
      <c r="AN499" s="70">
        <f t="shared" si="3"/>
        <v>43304</v>
      </c>
      <c r="AO499" s="70" t="s">
        <v>123</v>
      </c>
    </row>
    <row r="500" spans="1:41" ht="14.4">
      <c r="A500" s="179" t="s">
        <v>22720</v>
      </c>
      <c r="B500" s="56" t="s">
        <v>89</v>
      </c>
      <c r="C500" s="57">
        <v>43397</v>
      </c>
      <c r="D500" s="56" t="s">
        <v>1027</v>
      </c>
      <c r="E500" s="56" t="s">
        <v>140</v>
      </c>
      <c r="F500" s="168" t="s">
        <v>106</v>
      </c>
      <c r="G500" s="168" t="s">
        <v>107</v>
      </c>
      <c r="H500" s="169" t="s">
        <v>140</v>
      </c>
      <c r="I500" s="399"/>
      <c r="J500" s="57">
        <v>43428</v>
      </c>
      <c r="K500" s="56" t="s">
        <v>18</v>
      </c>
      <c r="L500" s="169" t="s">
        <v>14</v>
      </c>
      <c r="M500" s="60" t="s">
        <v>642</v>
      </c>
      <c r="N500" s="56" t="s">
        <v>22726</v>
      </c>
      <c r="O500" s="56" t="s">
        <v>95</v>
      </c>
      <c r="P500" s="56" t="s">
        <v>108</v>
      </c>
      <c r="Q500" s="56" t="s">
        <v>96</v>
      </c>
      <c r="R500" s="56"/>
      <c r="S500" s="56" t="s">
        <v>108</v>
      </c>
      <c r="T500" s="56" t="s">
        <v>108</v>
      </c>
      <c r="U500" s="56"/>
      <c r="V500" s="56"/>
      <c r="W500" s="56" t="s">
        <v>108</v>
      </c>
      <c r="X500" s="56"/>
      <c r="Y500" s="56" t="s">
        <v>108</v>
      </c>
      <c r="Z500" s="56" t="s">
        <v>14</v>
      </c>
      <c r="AA500" s="57">
        <v>43397</v>
      </c>
      <c r="AB500" s="63">
        <v>6</v>
      </c>
      <c r="AC500" s="64" t="s">
        <v>22730</v>
      </c>
      <c r="AD500" s="56" t="s">
        <v>118</v>
      </c>
      <c r="AE500" s="56"/>
      <c r="AF500" s="61"/>
      <c r="AG500" s="61"/>
      <c r="AH500" s="67" t="str">
        <v>Oct</v>
      </c>
      <c r="AI500" s="68" t="str">
        <v>Oct</v>
      </c>
      <c r="AJ500" s="69">
        <f t="shared" si="0"/>
        <v>0</v>
      </c>
      <c r="AK500" s="70">
        <f t="shared" si="1"/>
        <v>43427</v>
      </c>
      <c r="AL500" s="71">
        <f t="shared" ca="1" si="2"/>
        <v>-532</v>
      </c>
      <c r="AM500" s="71" t="str">
        <v>2018</v>
      </c>
      <c r="AN500" s="70">
        <f t="shared" si="3"/>
        <v>43407</v>
      </c>
      <c r="AO500" s="70" t="s">
        <v>123</v>
      </c>
    </row>
    <row r="501" spans="1:41" ht="14.4">
      <c r="A501" s="179" t="s">
        <v>22732</v>
      </c>
      <c r="B501" s="56" t="s">
        <v>89</v>
      </c>
      <c r="C501" s="57">
        <v>43388</v>
      </c>
      <c r="D501" s="56" t="s">
        <v>90</v>
      </c>
      <c r="E501" s="56" t="s">
        <v>129</v>
      </c>
      <c r="F501" s="168" t="s">
        <v>214</v>
      </c>
      <c r="G501" s="168" t="s">
        <v>214</v>
      </c>
      <c r="H501" s="169" t="s">
        <v>276</v>
      </c>
      <c r="I501" s="399"/>
      <c r="J501" s="57">
        <v>43430</v>
      </c>
      <c r="K501" s="61"/>
      <c r="L501" s="184"/>
      <c r="M501" s="60" t="s">
        <v>22736</v>
      </c>
      <c r="N501" s="56" t="s">
        <v>22737</v>
      </c>
      <c r="O501" s="61"/>
      <c r="P501" s="61"/>
      <c r="Q501" s="56" t="s">
        <v>96</v>
      </c>
      <c r="R501" s="66"/>
      <c r="S501" s="61"/>
      <c r="T501" s="61"/>
      <c r="U501" s="402"/>
      <c r="V501" s="66"/>
      <c r="W501" s="66"/>
      <c r="X501" s="402"/>
      <c r="Y501" s="61"/>
      <c r="Z501" s="56" t="s">
        <v>14</v>
      </c>
      <c r="AA501" s="57">
        <v>43396</v>
      </c>
      <c r="AB501" s="75"/>
      <c r="AC501" s="64" t="s">
        <v>22741</v>
      </c>
      <c r="AD501" s="56" t="s">
        <v>633</v>
      </c>
      <c r="AE501" s="56"/>
      <c r="AF501" s="61"/>
      <c r="AG501" s="61"/>
      <c r="AH501" s="67" t="str">
        <v>Oct</v>
      </c>
      <c r="AI501" s="68" t="str">
        <v>Oct</v>
      </c>
      <c r="AJ501" s="69">
        <f t="shared" si="0"/>
        <v>8</v>
      </c>
      <c r="AK501" s="70">
        <f t="shared" si="1"/>
        <v>43418</v>
      </c>
      <c r="AL501" s="71">
        <f t="shared" ca="1" si="2"/>
        <v>-541</v>
      </c>
      <c r="AM501" s="71" t="str">
        <v>2018</v>
      </c>
      <c r="AN501" s="70">
        <f t="shared" si="3"/>
        <v>43398</v>
      </c>
      <c r="AO501" s="70" t="s">
        <v>123</v>
      </c>
    </row>
    <row r="502" spans="1:41" ht="14.4">
      <c r="A502" s="179" t="s">
        <v>22746</v>
      </c>
      <c r="B502" s="56" t="s">
        <v>89</v>
      </c>
      <c r="C502" s="57">
        <v>43434</v>
      </c>
      <c r="D502" s="56" t="s">
        <v>1027</v>
      </c>
      <c r="E502" s="56" t="s">
        <v>140</v>
      </c>
      <c r="F502" s="168" t="s">
        <v>106</v>
      </c>
      <c r="G502" s="168" t="s">
        <v>107</v>
      </c>
      <c r="H502" s="169" t="s">
        <v>140</v>
      </c>
      <c r="I502" s="399"/>
      <c r="J502" s="57">
        <v>43464</v>
      </c>
      <c r="K502" s="56" t="s">
        <v>18</v>
      </c>
      <c r="L502" s="169" t="s">
        <v>18</v>
      </c>
      <c r="M502" s="60" t="s">
        <v>642</v>
      </c>
      <c r="N502" s="56" t="s">
        <v>22748</v>
      </c>
      <c r="O502" s="56" t="s">
        <v>137</v>
      </c>
      <c r="P502" s="56" t="s">
        <v>21408</v>
      </c>
      <c r="Q502" s="56" t="s">
        <v>17</v>
      </c>
      <c r="R502" s="56"/>
      <c r="S502" s="56" t="s">
        <v>108</v>
      </c>
      <c r="T502" s="56" t="s">
        <v>108</v>
      </c>
      <c r="U502" s="56"/>
      <c r="V502" s="56"/>
      <c r="W502" s="56" t="s">
        <v>108</v>
      </c>
      <c r="X502" s="56"/>
      <c r="Y502" s="56" t="s">
        <v>108</v>
      </c>
      <c r="Z502" s="56" t="s">
        <v>18</v>
      </c>
      <c r="AA502" s="57">
        <v>43434</v>
      </c>
      <c r="AB502" s="63">
        <v>6</v>
      </c>
      <c r="AC502" s="64" t="s">
        <v>22751</v>
      </c>
      <c r="AD502" s="56" t="s">
        <v>79</v>
      </c>
      <c r="AE502" s="56"/>
      <c r="AF502" s="61"/>
      <c r="AG502" s="61"/>
      <c r="AH502" s="67" t="str">
        <v>Nov</v>
      </c>
      <c r="AI502" s="68" t="str">
        <v>Nov</v>
      </c>
      <c r="AJ502" s="69">
        <f t="shared" si="0"/>
        <v>0</v>
      </c>
      <c r="AK502" s="70">
        <f t="shared" si="1"/>
        <v>43464</v>
      </c>
      <c r="AL502" s="71">
        <f t="shared" ca="1" si="2"/>
        <v>-495</v>
      </c>
      <c r="AM502" s="71" t="str">
        <v>2018</v>
      </c>
      <c r="AN502" s="70">
        <f t="shared" si="3"/>
        <v>43444</v>
      </c>
      <c r="AO502" s="70" t="s">
        <v>123</v>
      </c>
    </row>
    <row r="503" spans="1:41" ht="14.4">
      <c r="A503" s="179" t="s">
        <v>22754</v>
      </c>
      <c r="B503" s="56" t="s">
        <v>89</v>
      </c>
      <c r="C503" s="57">
        <v>43390</v>
      </c>
      <c r="D503" s="56" t="s">
        <v>1027</v>
      </c>
      <c r="E503" s="56" t="s">
        <v>140</v>
      </c>
      <c r="F503" s="168" t="s">
        <v>106</v>
      </c>
      <c r="G503" s="168" t="s">
        <v>107</v>
      </c>
      <c r="H503" s="169" t="s">
        <v>140</v>
      </c>
      <c r="I503" s="399"/>
      <c r="J503" s="57">
        <v>43421</v>
      </c>
      <c r="K503" s="56" t="s">
        <v>18</v>
      </c>
      <c r="L503" s="169" t="s">
        <v>18</v>
      </c>
      <c r="M503" s="60" t="s">
        <v>642</v>
      </c>
      <c r="N503" s="56" t="s">
        <v>22757</v>
      </c>
      <c r="O503" s="56" t="s">
        <v>249</v>
      </c>
      <c r="P503" s="56" t="s">
        <v>22758</v>
      </c>
      <c r="Q503" s="56" t="s">
        <v>17</v>
      </c>
      <c r="R503" s="56"/>
      <c r="S503" s="56" t="s">
        <v>108</v>
      </c>
      <c r="T503" s="56" t="s">
        <v>108</v>
      </c>
      <c r="U503" s="56"/>
      <c r="V503" s="56"/>
      <c r="W503" s="56" t="s">
        <v>108</v>
      </c>
      <c r="X503" s="56"/>
      <c r="Y503" s="56" t="s">
        <v>108</v>
      </c>
      <c r="Z503" s="56" t="s">
        <v>18</v>
      </c>
      <c r="AA503" s="57">
        <v>43390</v>
      </c>
      <c r="AB503" s="63">
        <v>6</v>
      </c>
      <c r="AC503" s="64" t="s">
        <v>22760</v>
      </c>
      <c r="AD503" s="56" t="s">
        <v>79</v>
      </c>
      <c r="AE503" s="56"/>
      <c r="AF503" s="61"/>
      <c r="AG503" s="61"/>
      <c r="AH503" s="67" t="str">
        <v>Oct</v>
      </c>
      <c r="AI503" s="68" t="str">
        <v>Oct</v>
      </c>
      <c r="AJ503" s="69">
        <f t="shared" si="0"/>
        <v>0</v>
      </c>
      <c r="AK503" s="70">
        <f t="shared" si="1"/>
        <v>43420</v>
      </c>
      <c r="AL503" s="71">
        <f t="shared" ca="1" si="2"/>
        <v>-539</v>
      </c>
      <c r="AM503" s="71" t="str">
        <v>2018</v>
      </c>
      <c r="AN503" s="70">
        <f t="shared" si="3"/>
        <v>43400</v>
      </c>
      <c r="AO503" s="70" t="s">
        <v>123</v>
      </c>
    </row>
    <row r="504" spans="1:41" ht="14.4">
      <c r="A504" s="179" t="s">
        <v>22764</v>
      </c>
      <c r="B504" s="56" t="s">
        <v>89</v>
      </c>
      <c r="C504" s="57">
        <v>43404</v>
      </c>
      <c r="D504" s="56" t="s">
        <v>1027</v>
      </c>
      <c r="E504" s="56" t="s">
        <v>140</v>
      </c>
      <c r="F504" s="168" t="s">
        <v>106</v>
      </c>
      <c r="G504" s="168" t="s">
        <v>107</v>
      </c>
      <c r="H504" s="169" t="s">
        <v>140</v>
      </c>
      <c r="I504" s="399"/>
      <c r="J504" s="57">
        <v>43435</v>
      </c>
      <c r="K504" s="56" t="s">
        <v>18</v>
      </c>
      <c r="L504" s="169" t="s">
        <v>18</v>
      </c>
      <c r="M504" s="60" t="s">
        <v>642</v>
      </c>
      <c r="N504" s="56" t="s">
        <v>22757</v>
      </c>
      <c r="O504" s="56" t="s">
        <v>249</v>
      </c>
      <c r="P504" s="56" t="s">
        <v>22758</v>
      </c>
      <c r="Q504" s="56" t="s">
        <v>17</v>
      </c>
      <c r="R504" s="56"/>
      <c r="S504" s="56" t="s">
        <v>108</v>
      </c>
      <c r="T504" s="56" t="s">
        <v>108</v>
      </c>
      <c r="U504" s="56"/>
      <c r="V504" s="56"/>
      <c r="W504" s="56" t="s">
        <v>108</v>
      </c>
      <c r="X504" s="56"/>
      <c r="Y504" s="56" t="s">
        <v>108</v>
      </c>
      <c r="Z504" s="56" t="s">
        <v>18</v>
      </c>
      <c r="AA504" s="57">
        <v>43404</v>
      </c>
      <c r="AB504" s="63">
        <v>6</v>
      </c>
      <c r="AC504" s="64" t="s">
        <v>22769</v>
      </c>
      <c r="AD504" s="56" t="s">
        <v>79</v>
      </c>
      <c r="AE504" s="56"/>
      <c r="AF504" s="61"/>
      <c r="AG504" s="61"/>
      <c r="AH504" s="67" t="str">
        <v>Oct</v>
      </c>
      <c r="AI504" s="68" t="str">
        <v>Oct</v>
      </c>
      <c r="AJ504" s="69">
        <f t="shared" si="0"/>
        <v>0</v>
      </c>
      <c r="AK504" s="70">
        <f t="shared" si="1"/>
        <v>43434</v>
      </c>
      <c r="AL504" s="71">
        <f t="shared" ca="1" si="2"/>
        <v>-525</v>
      </c>
      <c r="AM504" s="71" t="str">
        <v>2018</v>
      </c>
      <c r="AN504" s="70">
        <f t="shared" si="3"/>
        <v>43414</v>
      </c>
      <c r="AO504" s="70" t="s">
        <v>123</v>
      </c>
    </row>
    <row r="505" spans="1:41" ht="14.4">
      <c r="A505" s="179" t="s">
        <v>22773</v>
      </c>
      <c r="B505" s="56" t="s">
        <v>89</v>
      </c>
      <c r="C505" s="57">
        <v>43228</v>
      </c>
      <c r="D505" s="56" t="s">
        <v>90</v>
      </c>
      <c r="E505" s="56" t="s">
        <v>15779</v>
      </c>
      <c r="F505" s="168" t="s">
        <v>214</v>
      </c>
      <c r="G505" s="168" t="s">
        <v>5916</v>
      </c>
      <c r="H505" s="169" t="s">
        <v>2445</v>
      </c>
      <c r="I505" s="399"/>
      <c r="J505" s="57">
        <v>43241</v>
      </c>
      <c r="K505" s="56" t="s">
        <v>18</v>
      </c>
      <c r="L505" s="169" t="s">
        <v>18</v>
      </c>
      <c r="M505" s="60" t="s">
        <v>22777</v>
      </c>
      <c r="N505" s="56" t="s">
        <v>22777</v>
      </c>
      <c r="O505" s="56" t="s">
        <v>236</v>
      </c>
      <c r="P505" s="56" t="s">
        <v>108</v>
      </c>
      <c r="Q505" s="56" t="s">
        <v>96</v>
      </c>
      <c r="R505" s="56"/>
      <c r="S505" s="56" t="s">
        <v>108</v>
      </c>
      <c r="T505" s="56" t="s">
        <v>108</v>
      </c>
      <c r="U505" s="56"/>
      <c r="V505" s="56"/>
      <c r="W505" s="56" t="s">
        <v>108</v>
      </c>
      <c r="X505" s="56" t="s">
        <v>108</v>
      </c>
      <c r="Y505" s="56" t="s">
        <v>108</v>
      </c>
      <c r="Z505" s="56" t="s">
        <v>18</v>
      </c>
      <c r="AA505" s="57">
        <v>43236</v>
      </c>
      <c r="AB505" s="75"/>
      <c r="AC505" s="64" t="s">
        <v>22780</v>
      </c>
      <c r="AD505" s="56" t="s">
        <v>79</v>
      </c>
      <c r="AE505" s="56"/>
      <c r="AF505" s="61"/>
      <c r="AG505" s="61"/>
      <c r="AH505" s="67" t="str">
        <v>May</v>
      </c>
      <c r="AI505" s="68" t="str">
        <v>May</v>
      </c>
      <c r="AJ505" s="69">
        <f t="shared" si="0"/>
        <v>8</v>
      </c>
      <c r="AK505" s="70">
        <f t="shared" si="1"/>
        <v>43258</v>
      </c>
      <c r="AL505" s="71">
        <f t="shared" ca="1" si="2"/>
        <v>-701</v>
      </c>
      <c r="AM505" s="71" t="str">
        <v>2018</v>
      </c>
      <c r="AN505" s="70">
        <f t="shared" si="3"/>
        <v>43238</v>
      </c>
      <c r="AO505" s="70" t="s">
        <v>123</v>
      </c>
    </row>
    <row r="506" spans="1:41" ht="14.4">
      <c r="A506" s="179" t="s">
        <v>22783</v>
      </c>
      <c r="B506" s="56" t="s">
        <v>89</v>
      </c>
      <c r="C506" s="57">
        <v>43244</v>
      </c>
      <c r="D506" s="56" t="s">
        <v>1027</v>
      </c>
      <c r="E506" s="56" t="s">
        <v>140</v>
      </c>
      <c r="F506" s="168" t="s">
        <v>106</v>
      </c>
      <c r="G506" s="168" t="s">
        <v>107</v>
      </c>
      <c r="H506" s="169" t="s">
        <v>140</v>
      </c>
      <c r="I506" s="399"/>
      <c r="J506" s="57">
        <v>43275</v>
      </c>
      <c r="K506" s="56" t="s">
        <v>18</v>
      </c>
      <c r="L506" s="169" t="s">
        <v>18</v>
      </c>
      <c r="M506" s="60" t="s">
        <v>22789</v>
      </c>
      <c r="N506" s="56" t="s">
        <v>22790</v>
      </c>
      <c r="O506" s="56" t="s">
        <v>44</v>
      </c>
      <c r="P506" s="56" t="s">
        <v>22791</v>
      </c>
      <c r="Q506" s="56" t="s">
        <v>17</v>
      </c>
      <c r="R506" s="56"/>
      <c r="S506" s="56" t="s">
        <v>108</v>
      </c>
      <c r="T506" s="56" t="s">
        <v>108</v>
      </c>
      <c r="U506" s="56"/>
      <c r="V506" s="56"/>
      <c r="W506" s="56" t="s">
        <v>108</v>
      </c>
      <c r="X506" s="56"/>
      <c r="Y506" s="56" t="s">
        <v>108</v>
      </c>
      <c r="Z506" s="56" t="s">
        <v>18</v>
      </c>
      <c r="AA506" s="57">
        <v>43279</v>
      </c>
      <c r="AB506" s="63">
        <v>6</v>
      </c>
      <c r="AC506" s="64" t="s">
        <v>22794</v>
      </c>
      <c r="AD506" s="56" t="s">
        <v>360</v>
      </c>
      <c r="AE506" s="56"/>
      <c r="AF506" s="61"/>
      <c r="AG506" s="61"/>
      <c r="AH506" s="67" t="str">
        <v>May</v>
      </c>
      <c r="AI506" s="68" t="str">
        <v>Jun</v>
      </c>
      <c r="AJ506" s="69">
        <f t="shared" si="0"/>
        <v>35</v>
      </c>
      <c r="AK506" s="70">
        <f t="shared" si="1"/>
        <v>43274</v>
      </c>
      <c r="AL506" s="71">
        <f t="shared" ca="1" si="2"/>
        <v>-685</v>
      </c>
      <c r="AM506" s="71" t="str">
        <v>2018</v>
      </c>
      <c r="AN506" s="70">
        <f t="shared" si="3"/>
        <v>43254</v>
      </c>
      <c r="AO506" s="70" t="s">
        <v>123</v>
      </c>
    </row>
    <row r="507" spans="1:41" ht="14.4">
      <c r="A507" s="179" t="s">
        <v>22797</v>
      </c>
      <c r="B507" s="56" t="s">
        <v>89</v>
      </c>
      <c r="C507" s="57">
        <v>43369</v>
      </c>
      <c r="D507" s="56" t="s">
        <v>1027</v>
      </c>
      <c r="E507" s="56" t="s">
        <v>15779</v>
      </c>
      <c r="F507" s="168" t="s">
        <v>214</v>
      </c>
      <c r="G507" s="168" t="s">
        <v>214</v>
      </c>
      <c r="H507" s="169" t="s">
        <v>2445</v>
      </c>
      <c r="I507" s="399"/>
      <c r="J507" s="57">
        <v>43399</v>
      </c>
      <c r="K507" s="56" t="s">
        <v>18</v>
      </c>
      <c r="L507" s="169" t="s">
        <v>14</v>
      </c>
      <c r="M507" s="60" t="s">
        <v>14314</v>
      </c>
      <c r="N507" s="56" t="s">
        <v>22800</v>
      </c>
      <c r="O507" s="61"/>
      <c r="P507" s="61"/>
      <c r="Q507" s="56" t="s">
        <v>478</v>
      </c>
      <c r="R507" s="56"/>
      <c r="S507" s="56" t="s">
        <v>108</v>
      </c>
      <c r="T507" s="56" t="s">
        <v>108</v>
      </c>
      <c r="U507" s="56"/>
      <c r="V507" s="56"/>
      <c r="W507" s="56" t="s">
        <v>108</v>
      </c>
      <c r="X507" s="56" t="s">
        <v>108</v>
      </c>
      <c r="Y507" s="61"/>
      <c r="Z507" s="56" t="s">
        <v>14</v>
      </c>
      <c r="AA507" s="57">
        <v>43371</v>
      </c>
      <c r="AB507" s="75"/>
      <c r="AC507" s="64" t="s">
        <v>22802</v>
      </c>
      <c r="AD507" s="56" t="s">
        <v>294</v>
      </c>
      <c r="AE507" s="56"/>
      <c r="AF507" s="61"/>
      <c r="AG507" s="61"/>
      <c r="AH507" s="67" t="str">
        <v>Sep</v>
      </c>
      <c r="AI507" s="68" t="str">
        <v>Sep</v>
      </c>
      <c r="AJ507" s="69">
        <f t="shared" si="0"/>
        <v>2</v>
      </c>
      <c r="AK507" s="70">
        <f t="shared" si="1"/>
        <v>43399</v>
      </c>
      <c r="AL507" s="71">
        <f t="shared" ca="1" si="2"/>
        <v>-560</v>
      </c>
      <c r="AM507" s="71" t="str">
        <v>2018</v>
      </c>
      <c r="AN507" s="70">
        <f t="shared" si="3"/>
        <v>43379</v>
      </c>
      <c r="AO507" s="70" t="s">
        <v>123</v>
      </c>
    </row>
    <row r="508" spans="1:41" ht="14.4">
      <c r="A508" s="179" t="s">
        <v>22807</v>
      </c>
      <c r="B508" s="56" t="s">
        <v>89</v>
      </c>
      <c r="C508" s="57">
        <v>43349</v>
      </c>
      <c r="D508" s="56" t="s">
        <v>90</v>
      </c>
      <c r="E508" s="56" t="s">
        <v>1579</v>
      </c>
      <c r="F508" s="168" t="s">
        <v>214</v>
      </c>
      <c r="G508" s="168" t="s">
        <v>1581</v>
      </c>
      <c r="H508" s="169" t="s">
        <v>1579</v>
      </c>
      <c r="I508" s="404"/>
      <c r="J508" s="59"/>
      <c r="K508" s="56" t="s">
        <v>18</v>
      </c>
      <c r="L508" s="169" t="s">
        <v>18</v>
      </c>
      <c r="M508" s="60" t="s">
        <v>22810</v>
      </c>
      <c r="N508" s="56" t="s">
        <v>22811</v>
      </c>
      <c r="O508" s="56" t="s">
        <v>37</v>
      </c>
      <c r="P508" s="56" t="s">
        <v>21147</v>
      </c>
      <c r="Q508" s="56" t="s">
        <v>96</v>
      </c>
      <c r="R508" s="66"/>
      <c r="S508" s="61"/>
      <c r="T508" s="61"/>
      <c r="U508" s="402"/>
      <c r="V508" s="66"/>
      <c r="W508" s="66"/>
      <c r="X508" s="402"/>
      <c r="Y508" s="61"/>
      <c r="Z508" s="56" t="s">
        <v>18</v>
      </c>
      <c r="AA508" s="57">
        <v>43362</v>
      </c>
      <c r="AB508" s="75"/>
      <c r="AC508" s="64" t="s">
        <v>21266</v>
      </c>
      <c r="AD508" s="56" t="s">
        <v>79</v>
      </c>
      <c r="AE508" s="56"/>
      <c r="AF508" s="61"/>
      <c r="AG508" s="61"/>
      <c r="AH508" s="67" t="str">
        <v>Sep</v>
      </c>
      <c r="AI508" s="68" t="str">
        <v>Sep</v>
      </c>
      <c r="AJ508" s="69">
        <f t="shared" si="0"/>
        <v>13</v>
      </c>
      <c r="AK508" s="70">
        <f t="shared" si="1"/>
        <v>43379</v>
      </c>
      <c r="AL508" s="71">
        <f t="shared" ca="1" si="2"/>
        <v>-580</v>
      </c>
      <c r="AM508" s="71" t="str">
        <v>2018</v>
      </c>
      <c r="AN508" s="70">
        <f t="shared" si="3"/>
        <v>43359</v>
      </c>
      <c r="AO508" s="70" t="s">
        <v>123</v>
      </c>
    </row>
    <row r="509" spans="1:41" ht="14.4">
      <c r="A509" s="179" t="s">
        <v>22817</v>
      </c>
      <c r="B509" s="56" t="s">
        <v>89</v>
      </c>
      <c r="C509" s="57">
        <v>43409</v>
      </c>
      <c r="D509" s="56" t="s">
        <v>90</v>
      </c>
      <c r="E509" s="56" t="s">
        <v>140</v>
      </c>
      <c r="F509" s="168" t="s">
        <v>106</v>
      </c>
      <c r="G509" s="168" t="s">
        <v>107</v>
      </c>
      <c r="H509" s="169" t="s">
        <v>140</v>
      </c>
      <c r="I509" s="399"/>
      <c r="J509" s="57">
        <v>43439</v>
      </c>
      <c r="K509" s="56" t="s">
        <v>18</v>
      </c>
      <c r="L509" s="169" t="s">
        <v>18</v>
      </c>
      <c r="M509" s="60" t="s">
        <v>22819</v>
      </c>
      <c r="N509" s="56" t="s">
        <v>22820</v>
      </c>
      <c r="O509" s="56" t="s">
        <v>22</v>
      </c>
      <c r="P509" s="56" t="s">
        <v>22822</v>
      </c>
      <c r="Q509" s="56" t="s">
        <v>21</v>
      </c>
      <c r="R509" s="56"/>
      <c r="S509" s="56" t="s">
        <v>108</v>
      </c>
      <c r="T509" s="56" t="s">
        <v>108</v>
      </c>
      <c r="U509" s="56"/>
      <c r="V509" s="56"/>
      <c r="W509" s="56" t="s">
        <v>108</v>
      </c>
      <c r="X509" s="56"/>
      <c r="Y509" s="56" t="s">
        <v>108</v>
      </c>
      <c r="Z509" s="56" t="s">
        <v>18</v>
      </c>
      <c r="AA509" s="57">
        <v>43409</v>
      </c>
      <c r="AB509" s="63">
        <v>6</v>
      </c>
      <c r="AC509" s="64" t="s">
        <v>22824</v>
      </c>
      <c r="AD509" s="56" t="s">
        <v>79</v>
      </c>
      <c r="AE509" s="56"/>
      <c r="AF509" s="61"/>
      <c r="AG509" s="61"/>
      <c r="AH509" s="67" t="str">
        <v>Nov</v>
      </c>
      <c r="AI509" s="68" t="str">
        <v>Nov</v>
      </c>
      <c r="AJ509" s="69">
        <f t="shared" si="0"/>
        <v>0</v>
      </c>
      <c r="AK509" s="70">
        <f t="shared" si="1"/>
        <v>43439</v>
      </c>
      <c r="AL509" s="71">
        <f t="shared" ca="1" si="2"/>
        <v>-520</v>
      </c>
      <c r="AM509" s="71" t="str">
        <v>2018</v>
      </c>
      <c r="AN509" s="70">
        <f t="shared" si="3"/>
        <v>43419</v>
      </c>
      <c r="AO509" s="70" t="s">
        <v>123</v>
      </c>
    </row>
    <row r="510" spans="1:41" ht="14.4">
      <c r="A510" s="179" t="s">
        <v>22828</v>
      </c>
      <c r="B510" s="56" t="s">
        <v>89</v>
      </c>
      <c r="C510" s="57">
        <v>43200</v>
      </c>
      <c r="D510" s="56" t="s">
        <v>90</v>
      </c>
      <c r="E510" s="56" t="s">
        <v>327</v>
      </c>
      <c r="F510" s="168" t="s">
        <v>214</v>
      </c>
      <c r="G510" s="168" t="s">
        <v>5061</v>
      </c>
      <c r="H510" s="169" t="s">
        <v>327</v>
      </c>
      <c r="I510" s="404"/>
      <c r="J510" s="59"/>
      <c r="K510" s="61"/>
      <c r="L510" s="169" t="s">
        <v>18</v>
      </c>
      <c r="M510" s="60" t="s">
        <v>22830</v>
      </c>
      <c r="N510" s="56" t="s">
        <v>22833</v>
      </c>
      <c r="O510" s="56" t="s">
        <v>271</v>
      </c>
      <c r="P510" s="61"/>
      <c r="Q510" s="56" t="s">
        <v>96</v>
      </c>
      <c r="R510" s="66"/>
      <c r="S510" s="61"/>
      <c r="T510" s="61"/>
      <c r="U510" s="402"/>
      <c r="V510" s="66"/>
      <c r="W510" s="66"/>
      <c r="X510" s="402"/>
      <c r="Y510" s="61"/>
      <c r="Z510" s="56" t="s">
        <v>18</v>
      </c>
      <c r="AA510" s="57">
        <v>43201</v>
      </c>
      <c r="AB510" s="75"/>
      <c r="AC510" s="64" t="s">
        <v>22836</v>
      </c>
      <c r="AD510" s="56" t="s">
        <v>79</v>
      </c>
      <c r="AE510" s="56"/>
      <c r="AF510" s="61"/>
      <c r="AG510" s="61"/>
      <c r="AH510" s="67" t="str">
        <v>Apr</v>
      </c>
      <c r="AI510" s="68" t="str">
        <v>Apr</v>
      </c>
      <c r="AJ510" s="69">
        <f t="shared" si="0"/>
        <v>1</v>
      </c>
      <c r="AK510" s="70">
        <f t="shared" si="1"/>
        <v>43230</v>
      </c>
      <c r="AL510" s="71">
        <f t="shared" ca="1" si="2"/>
        <v>-729</v>
      </c>
      <c r="AM510" s="71" t="str">
        <v>2018</v>
      </c>
      <c r="AN510" s="70">
        <f t="shared" si="3"/>
        <v>43210</v>
      </c>
      <c r="AO510" s="70" t="s">
        <v>123</v>
      </c>
    </row>
    <row r="511" spans="1:41" ht="14.4">
      <c r="A511" s="179" t="s">
        <v>22840</v>
      </c>
      <c r="B511" s="56" t="s">
        <v>89</v>
      </c>
      <c r="C511" s="57">
        <v>43243</v>
      </c>
      <c r="D511" s="56" t="s">
        <v>90</v>
      </c>
      <c r="E511" s="56" t="s">
        <v>135</v>
      </c>
      <c r="F511" s="168" t="s">
        <v>214</v>
      </c>
      <c r="G511" s="168" t="s">
        <v>136</v>
      </c>
      <c r="H511" s="169" t="s">
        <v>135</v>
      </c>
      <c r="I511" s="399"/>
      <c r="J511" s="57">
        <v>43274</v>
      </c>
      <c r="K511" s="56" t="s">
        <v>18</v>
      </c>
      <c r="L511" s="169" t="s">
        <v>18</v>
      </c>
      <c r="M511" s="60" t="s">
        <v>22844</v>
      </c>
      <c r="N511" s="56" t="s">
        <v>22845</v>
      </c>
      <c r="O511" s="56" t="s">
        <v>137</v>
      </c>
      <c r="P511" s="56" t="s">
        <v>22846</v>
      </c>
      <c r="Q511" s="56" t="s">
        <v>96</v>
      </c>
      <c r="R511" s="56"/>
      <c r="S511" s="56" t="s">
        <v>108</v>
      </c>
      <c r="T511" s="56" t="s">
        <v>108</v>
      </c>
      <c r="U511" s="56"/>
      <c r="V511" s="56"/>
      <c r="W511" s="56" t="s">
        <v>108</v>
      </c>
      <c r="X511" s="56" t="s">
        <v>108</v>
      </c>
      <c r="Y511" s="61"/>
      <c r="Z511" s="56" t="s">
        <v>18</v>
      </c>
      <c r="AA511" s="57">
        <v>43243</v>
      </c>
      <c r="AB511" s="75"/>
      <c r="AC511" s="64" t="s">
        <v>22849</v>
      </c>
      <c r="AD511" s="56" t="s">
        <v>79</v>
      </c>
      <c r="AE511" s="56"/>
      <c r="AF511" s="61"/>
      <c r="AG511" s="61"/>
      <c r="AH511" s="67" t="str">
        <v>May</v>
      </c>
      <c r="AI511" s="68" t="str">
        <v>May</v>
      </c>
      <c r="AJ511" s="69">
        <f t="shared" si="0"/>
        <v>0</v>
      </c>
      <c r="AK511" s="70">
        <f t="shared" si="1"/>
        <v>43273</v>
      </c>
      <c r="AL511" s="71">
        <f t="shared" ca="1" si="2"/>
        <v>-686</v>
      </c>
      <c r="AM511" s="71" t="str">
        <v>2018</v>
      </c>
      <c r="AN511" s="70">
        <f t="shared" si="3"/>
        <v>43253</v>
      </c>
      <c r="AO511" s="70" t="s">
        <v>123</v>
      </c>
    </row>
    <row r="512" spans="1:41" ht="14.4">
      <c r="A512" s="179" t="s">
        <v>22852</v>
      </c>
      <c r="B512" s="56" t="s">
        <v>89</v>
      </c>
      <c r="C512" s="57">
        <v>43185</v>
      </c>
      <c r="D512" s="56" t="s">
        <v>2397</v>
      </c>
      <c r="E512" s="56" t="s">
        <v>140</v>
      </c>
      <c r="F512" s="168" t="s">
        <v>106</v>
      </c>
      <c r="G512" s="168" t="s">
        <v>107</v>
      </c>
      <c r="H512" s="169" t="s">
        <v>140</v>
      </c>
      <c r="I512" s="399"/>
      <c r="J512" s="57">
        <v>43216</v>
      </c>
      <c r="K512" s="56" t="s">
        <v>18</v>
      </c>
      <c r="L512" s="169" t="s">
        <v>18</v>
      </c>
      <c r="M512" s="60" t="s">
        <v>22856</v>
      </c>
      <c r="N512" s="56" t="s">
        <v>22857</v>
      </c>
      <c r="O512" s="56" t="s">
        <v>22</v>
      </c>
      <c r="P512" s="56" t="s">
        <v>22859</v>
      </c>
      <c r="Q512" s="56" t="s">
        <v>21</v>
      </c>
      <c r="R512" s="66"/>
      <c r="S512" s="56" t="s">
        <v>108</v>
      </c>
      <c r="T512" s="56" t="s">
        <v>108</v>
      </c>
      <c r="U512" s="56"/>
      <c r="V512" s="56"/>
      <c r="W512" s="56" t="s">
        <v>108</v>
      </c>
      <c r="X512" s="400"/>
      <c r="Y512" s="56" t="s">
        <v>108</v>
      </c>
      <c r="Z512" s="56" t="s">
        <v>18</v>
      </c>
      <c r="AA512" s="57">
        <v>43185</v>
      </c>
      <c r="AB512" s="63">
        <v>6</v>
      </c>
      <c r="AC512" s="64" t="s">
        <v>22863</v>
      </c>
      <c r="AD512" s="56" t="s">
        <v>79</v>
      </c>
      <c r="AE512" s="56"/>
      <c r="AF512" s="61"/>
      <c r="AG512" s="61"/>
      <c r="AH512" s="67" t="str">
        <v>Mar</v>
      </c>
      <c r="AI512" s="68" t="str">
        <v>Mar</v>
      </c>
      <c r="AJ512" s="69">
        <f t="shared" si="0"/>
        <v>0</v>
      </c>
      <c r="AK512" s="70">
        <f t="shared" si="1"/>
        <v>43215</v>
      </c>
      <c r="AL512" s="71">
        <f t="shared" ca="1" si="2"/>
        <v>-744</v>
      </c>
      <c r="AM512" s="71" t="str">
        <v>2018</v>
      </c>
      <c r="AN512" s="70">
        <f t="shared" si="3"/>
        <v>43195</v>
      </c>
      <c r="AO512" s="70" t="s">
        <v>123</v>
      </c>
    </row>
    <row r="513" spans="1:41" ht="14.4">
      <c r="A513" s="179" t="s">
        <v>22866</v>
      </c>
      <c r="B513" s="56" t="s">
        <v>89</v>
      </c>
      <c r="C513" s="57">
        <v>43383</v>
      </c>
      <c r="D513" s="56" t="s">
        <v>1027</v>
      </c>
      <c r="E513" s="56" t="s">
        <v>140</v>
      </c>
      <c r="F513" s="168" t="s">
        <v>106</v>
      </c>
      <c r="G513" s="168" t="s">
        <v>107</v>
      </c>
      <c r="H513" s="169" t="s">
        <v>140</v>
      </c>
      <c r="I513" s="399"/>
      <c r="J513" s="57">
        <v>43414</v>
      </c>
      <c r="K513" s="56" t="s">
        <v>18</v>
      </c>
      <c r="L513" s="169" t="s">
        <v>18</v>
      </c>
      <c r="M513" s="60" t="s">
        <v>642</v>
      </c>
      <c r="N513" s="56" t="s">
        <v>22869</v>
      </c>
      <c r="O513" s="56" t="s">
        <v>436</v>
      </c>
      <c r="P513" s="56" t="s">
        <v>22871</v>
      </c>
      <c r="Q513" s="56" t="s">
        <v>21</v>
      </c>
      <c r="R513" s="56"/>
      <c r="S513" s="56" t="s">
        <v>108</v>
      </c>
      <c r="T513" s="56" t="s">
        <v>108</v>
      </c>
      <c r="U513" s="56"/>
      <c r="V513" s="56"/>
      <c r="W513" s="56" t="s">
        <v>108</v>
      </c>
      <c r="X513" s="56"/>
      <c r="Y513" s="56" t="s">
        <v>108</v>
      </c>
      <c r="Z513" s="56" t="s">
        <v>18</v>
      </c>
      <c r="AA513" s="57">
        <v>43383</v>
      </c>
      <c r="AB513" s="63">
        <v>6</v>
      </c>
      <c r="AC513" s="64" t="s">
        <v>22873</v>
      </c>
      <c r="AD513" s="56" t="s">
        <v>79</v>
      </c>
      <c r="AE513" s="56"/>
      <c r="AF513" s="61"/>
      <c r="AG513" s="61"/>
      <c r="AH513" s="67" t="str">
        <v>Oct</v>
      </c>
      <c r="AI513" s="68" t="str">
        <v>Oct</v>
      </c>
      <c r="AJ513" s="69">
        <f t="shared" si="0"/>
        <v>0</v>
      </c>
      <c r="AK513" s="70">
        <f t="shared" si="1"/>
        <v>43413</v>
      </c>
      <c r="AL513" s="71">
        <f t="shared" ca="1" si="2"/>
        <v>-546</v>
      </c>
      <c r="AM513" s="71" t="str">
        <v>2018</v>
      </c>
      <c r="AN513" s="70">
        <f t="shared" si="3"/>
        <v>43393</v>
      </c>
      <c r="AO513" s="70" t="s">
        <v>123</v>
      </c>
    </row>
    <row r="514" spans="1:41" ht="14.4">
      <c r="A514" s="179" t="s">
        <v>22874</v>
      </c>
      <c r="B514" s="56" t="s">
        <v>89</v>
      </c>
      <c r="C514" s="57">
        <v>43382</v>
      </c>
      <c r="D514" s="56" t="s">
        <v>90</v>
      </c>
      <c r="E514" s="56" t="s">
        <v>140</v>
      </c>
      <c r="F514" s="168" t="s">
        <v>106</v>
      </c>
      <c r="G514" s="168" t="s">
        <v>107</v>
      </c>
      <c r="H514" s="169" t="s">
        <v>140</v>
      </c>
      <c r="I514" s="399"/>
      <c r="J514" s="57">
        <v>43413</v>
      </c>
      <c r="K514" s="56" t="s">
        <v>18</v>
      </c>
      <c r="L514" s="169" t="s">
        <v>18</v>
      </c>
      <c r="M514" s="60" t="s">
        <v>22878</v>
      </c>
      <c r="N514" s="56" t="s">
        <v>22878</v>
      </c>
      <c r="O514" s="56" t="s">
        <v>189</v>
      </c>
      <c r="P514" s="56" t="s">
        <v>22879</v>
      </c>
      <c r="Q514" s="56" t="s">
        <v>17</v>
      </c>
      <c r="R514" s="56"/>
      <c r="S514" s="56" t="s">
        <v>108</v>
      </c>
      <c r="T514" s="56" t="s">
        <v>108</v>
      </c>
      <c r="U514" s="56"/>
      <c r="V514" s="56"/>
      <c r="W514" s="56" t="s">
        <v>108</v>
      </c>
      <c r="X514" s="56"/>
      <c r="Y514" s="56" t="s">
        <v>108</v>
      </c>
      <c r="Z514" s="56" t="s">
        <v>18</v>
      </c>
      <c r="AA514" s="57">
        <v>43382</v>
      </c>
      <c r="AB514" s="63">
        <v>6</v>
      </c>
      <c r="AC514" s="64" t="s">
        <v>22881</v>
      </c>
      <c r="AD514" s="56" t="s">
        <v>79</v>
      </c>
      <c r="AE514" s="56"/>
      <c r="AF514" s="61"/>
      <c r="AG514" s="61"/>
      <c r="AH514" s="67" t="str">
        <v>Oct</v>
      </c>
      <c r="AI514" s="68" t="str">
        <v>Oct</v>
      </c>
      <c r="AJ514" s="69">
        <f t="shared" si="0"/>
        <v>0</v>
      </c>
      <c r="AK514" s="70">
        <f t="shared" si="1"/>
        <v>43412</v>
      </c>
      <c r="AL514" s="71">
        <f t="shared" ca="1" si="2"/>
        <v>-547</v>
      </c>
      <c r="AM514" s="71" t="str">
        <v>2018</v>
      </c>
      <c r="AN514" s="70">
        <f t="shared" si="3"/>
        <v>43392</v>
      </c>
      <c r="AO514" s="70" t="s">
        <v>123</v>
      </c>
    </row>
    <row r="515" spans="1:41" ht="14.4">
      <c r="A515" s="179" t="s">
        <v>22884</v>
      </c>
      <c r="B515" s="56" t="s">
        <v>89</v>
      </c>
      <c r="C515" s="57">
        <v>43104</v>
      </c>
      <c r="D515" s="56" t="s">
        <v>1027</v>
      </c>
      <c r="E515" s="56" t="s">
        <v>12</v>
      </c>
      <c r="F515" s="168" t="s">
        <v>106</v>
      </c>
      <c r="G515" s="168" t="s">
        <v>107</v>
      </c>
      <c r="H515" s="169" t="s">
        <v>12</v>
      </c>
      <c r="I515" s="404"/>
      <c r="J515" s="59"/>
      <c r="K515" s="61"/>
      <c r="L515" s="184"/>
      <c r="M515" s="60" t="s">
        <v>302</v>
      </c>
      <c r="N515" s="56" t="s">
        <v>22887</v>
      </c>
      <c r="O515" s="56" t="s">
        <v>22</v>
      </c>
      <c r="P515" s="56" t="s">
        <v>22889</v>
      </c>
      <c r="Q515" s="56" t="s">
        <v>21</v>
      </c>
      <c r="R515" s="66"/>
      <c r="S515" s="356"/>
      <c r="T515" s="356"/>
      <c r="U515" s="402"/>
      <c r="V515" s="175"/>
      <c r="W515" s="175"/>
      <c r="X515" s="400" t="s">
        <v>108</v>
      </c>
      <c r="Y515" s="61"/>
      <c r="Z515" s="56" t="s">
        <v>18</v>
      </c>
      <c r="AA515" s="57">
        <v>43123</v>
      </c>
      <c r="AB515" s="75"/>
      <c r="AC515" s="95"/>
      <c r="AD515" s="65" t="s">
        <v>79</v>
      </c>
      <c r="AE515" s="65"/>
      <c r="AF515" s="66"/>
      <c r="AG515" s="66"/>
      <c r="AH515" s="67" t="str">
        <v>Jan</v>
      </c>
      <c r="AI515" s="68" t="str">
        <v>Jan</v>
      </c>
      <c r="AJ515" s="69">
        <f t="shared" si="0"/>
        <v>19</v>
      </c>
      <c r="AK515" s="70">
        <f t="shared" si="1"/>
        <v>43134</v>
      </c>
      <c r="AL515" s="71">
        <f t="shared" ca="1" si="2"/>
        <v>-825</v>
      </c>
      <c r="AM515" s="71" t="str">
        <v>2018</v>
      </c>
      <c r="AN515" s="70">
        <f t="shared" si="3"/>
        <v>43114</v>
      </c>
      <c r="AO515" s="70" t="s">
        <v>123</v>
      </c>
    </row>
    <row r="516" spans="1:41" ht="14.4">
      <c r="A516" s="179" t="s">
        <v>22895</v>
      </c>
      <c r="B516" s="56" t="s">
        <v>89</v>
      </c>
      <c r="C516" s="57">
        <v>43143</v>
      </c>
      <c r="D516" s="56" t="s">
        <v>1027</v>
      </c>
      <c r="E516" s="56" t="s">
        <v>140</v>
      </c>
      <c r="F516" s="168" t="s">
        <v>106</v>
      </c>
      <c r="G516" s="168" t="s">
        <v>107</v>
      </c>
      <c r="H516" s="169" t="s">
        <v>140</v>
      </c>
      <c r="I516" s="399"/>
      <c r="J516" s="57">
        <v>43171</v>
      </c>
      <c r="K516" s="56" t="s">
        <v>18</v>
      </c>
      <c r="L516" s="169" t="s">
        <v>18</v>
      </c>
      <c r="M516" s="60" t="s">
        <v>3842</v>
      </c>
      <c r="N516" s="56" t="s">
        <v>22898</v>
      </c>
      <c r="O516" s="56" t="s">
        <v>22</v>
      </c>
      <c r="P516" s="56" t="s">
        <v>22900</v>
      </c>
      <c r="Q516" s="56" t="s">
        <v>17</v>
      </c>
      <c r="R516" s="66"/>
      <c r="S516" s="271" t="s">
        <v>108</v>
      </c>
      <c r="T516" s="271" t="s">
        <v>108</v>
      </c>
      <c r="U516" s="56"/>
      <c r="V516" s="271"/>
      <c r="W516" s="271" t="s">
        <v>108</v>
      </c>
      <c r="X516" s="400"/>
      <c r="Y516" s="56" t="s">
        <v>108</v>
      </c>
      <c r="Z516" s="56" t="s">
        <v>18</v>
      </c>
      <c r="AA516" s="57">
        <v>43143</v>
      </c>
      <c r="AB516" s="63">
        <v>6</v>
      </c>
      <c r="AC516" s="64" t="s">
        <v>22902</v>
      </c>
      <c r="AD516" s="65" t="s">
        <v>79</v>
      </c>
      <c r="AE516" s="65"/>
      <c r="AF516" s="66"/>
      <c r="AG516" s="66"/>
      <c r="AH516" s="67" t="str">
        <v>Feb</v>
      </c>
      <c r="AI516" s="68" t="str">
        <v>Feb</v>
      </c>
      <c r="AJ516" s="69">
        <f t="shared" si="0"/>
        <v>0</v>
      </c>
      <c r="AK516" s="70">
        <f t="shared" si="1"/>
        <v>43173</v>
      </c>
      <c r="AL516" s="71">
        <f t="shared" ca="1" si="2"/>
        <v>-786</v>
      </c>
      <c r="AM516" s="71" t="str">
        <v>2018</v>
      </c>
      <c r="AN516" s="70">
        <f t="shared" si="3"/>
        <v>43153</v>
      </c>
      <c r="AO516" s="70" t="s">
        <v>123</v>
      </c>
    </row>
    <row r="517" spans="1:41" ht="14.4">
      <c r="A517" s="179" t="s">
        <v>22905</v>
      </c>
      <c r="B517" s="56" t="s">
        <v>89</v>
      </c>
      <c r="C517" s="57">
        <v>43256</v>
      </c>
      <c r="D517" s="56" t="s">
        <v>1027</v>
      </c>
      <c r="E517" s="56" t="s">
        <v>140</v>
      </c>
      <c r="F517" s="168" t="s">
        <v>106</v>
      </c>
      <c r="G517" s="168" t="s">
        <v>107</v>
      </c>
      <c r="H517" s="169" t="s">
        <v>140</v>
      </c>
      <c r="I517" s="399"/>
      <c r="J517" s="57">
        <v>43286</v>
      </c>
      <c r="K517" s="56" t="s">
        <v>18</v>
      </c>
      <c r="L517" s="169" t="s">
        <v>14</v>
      </c>
      <c r="M517" s="60" t="s">
        <v>22906</v>
      </c>
      <c r="N517" s="56" t="s">
        <v>22907</v>
      </c>
      <c r="O517" s="56" t="s">
        <v>172</v>
      </c>
      <c r="P517" s="56" t="s">
        <v>22909</v>
      </c>
      <c r="Q517" s="56" t="s">
        <v>96</v>
      </c>
      <c r="R517" s="56"/>
      <c r="S517" s="56" t="s">
        <v>108</v>
      </c>
      <c r="T517" s="56" t="s">
        <v>108</v>
      </c>
      <c r="U517" s="56"/>
      <c r="V517" s="56"/>
      <c r="W517" s="56" t="s">
        <v>108</v>
      </c>
      <c r="X517" s="56"/>
      <c r="Y517" s="56" t="s">
        <v>338</v>
      </c>
      <c r="Z517" s="56" t="s">
        <v>14</v>
      </c>
      <c r="AA517" s="57">
        <v>43256</v>
      </c>
      <c r="AB517" s="63">
        <v>6</v>
      </c>
      <c r="AC517" s="64" t="s">
        <v>22911</v>
      </c>
      <c r="AD517" s="56" t="s">
        <v>294</v>
      </c>
      <c r="AE517" s="56"/>
      <c r="AF517" s="61"/>
      <c r="AG517" s="61"/>
      <c r="AH517" s="67" t="str">
        <v>Jun</v>
      </c>
      <c r="AI517" s="68" t="str">
        <v>Jun</v>
      </c>
      <c r="AJ517" s="69">
        <f t="shared" si="0"/>
        <v>0</v>
      </c>
      <c r="AK517" s="70">
        <f t="shared" si="1"/>
        <v>43286</v>
      </c>
      <c r="AL517" s="71">
        <f t="shared" ca="1" si="2"/>
        <v>-673</v>
      </c>
      <c r="AM517" s="71" t="str">
        <v>2018</v>
      </c>
      <c r="AN517" s="70">
        <f t="shared" si="3"/>
        <v>43266</v>
      </c>
      <c r="AO517" s="70" t="s">
        <v>123</v>
      </c>
    </row>
    <row r="518" spans="1:41" ht="14.4">
      <c r="A518" s="179" t="s">
        <v>22914</v>
      </c>
      <c r="B518" s="56" t="s">
        <v>89</v>
      </c>
      <c r="C518" s="57">
        <v>43258</v>
      </c>
      <c r="D518" s="56" t="s">
        <v>131</v>
      </c>
      <c r="E518" s="56" t="s">
        <v>140</v>
      </c>
      <c r="F518" s="168" t="s">
        <v>106</v>
      </c>
      <c r="G518" s="168" t="s">
        <v>107</v>
      </c>
      <c r="H518" s="169" t="s">
        <v>140</v>
      </c>
      <c r="I518" s="399"/>
      <c r="J518" s="57">
        <v>43288</v>
      </c>
      <c r="K518" s="56" t="s">
        <v>14</v>
      </c>
      <c r="L518" s="169" t="s">
        <v>14</v>
      </c>
      <c r="M518" s="60" t="s">
        <v>145</v>
      </c>
      <c r="N518" s="56" t="s">
        <v>1363</v>
      </c>
      <c r="O518" s="56" t="s">
        <v>95</v>
      </c>
      <c r="P518" s="56" t="s">
        <v>1542</v>
      </c>
      <c r="Q518" s="56" t="s">
        <v>826</v>
      </c>
      <c r="R518" s="56"/>
      <c r="S518" s="56" t="s">
        <v>108</v>
      </c>
      <c r="T518" s="56" t="s">
        <v>108</v>
      </c>
      <c r="U518" s="56"/>
      <c r="V518" s="56"/>
      <c r="W518" s="56" t="s">
        <v>108</v>
      </c>
      <c r="X518" s="56"/>
      <c r="Y518" s="56" t="s">
        <v>108</v>
      </c>
      <c r="Z518" s="56" t="s">
        <v>14</v>
      </c>
      <c r="AA518" s="57">
        <v>43270</v>
      </c>
      <c r="AB518" s="63">
        <v>6</v>
      </c>
      <c r="AC518" s="64" t="s">
        <v>22919</v>
      </c>
      <c r="AD518" s="56" t="s">
        <v>179</v>
      </c>
      <c r="AE518" s="56"/>
      <c r="AF518" s="61"/>
      <c r="AG518" s="61"/>
      <c r="AH518" s="67" t="str">
        <v>Jun</v>
      </c>
      <c r="AI518" s="68" t="str">
        <v>Jun</v>
      </c>
      <c r="AJ518" s="69">
        <f t="shared" si="0"/>
        <v>12</v>
      </c>
      <c r="AK518" s="70">
        <f t="shared" si="1"/>
        <v>43288</v>
      </c>
      <c r="AL518" s="71">
        <f t="shared" ca="1" si="2"/>
        <v>-671</v>
      </c>
      <c r="AM518" s="71" t="str">
        <v>2018</v>
      </c>
      <c r="AN518" s="70">
        <f t="shared" si="3"/>
        <v>43268</v>
      </c>
      <c r="AO518" s="70" t="s">
        <v>123</v>
      </c>
    </row>
    <row r="519" spans="1:41" ht="14.4">
      <c r="A519" s="179" t="s">
        <v>22922</v>
      </c>
      <c r="B519" s="56" t="s">
        <v>89</v>
      </c>
      <c r="C519" s="57">
        <v>43144</v>
      </c>
      <c r="D519" s="56" t="s">
        <v>131</v>
      </c>
      <c r="E519" s="56" t="s">
        <v>140</v>
      </c>
      <c r="F519" s="168" t="s">
        <v>106</v>
      </c>
      <c r="G519" s="168" t="s">
        <v>107</v>
      </c>
      <c r="H519" s="169" t="s">
        <v>140</v>
      </c>
      <c r="I519" s="399"/>
      <c r="J519" s="57">
        <v>43172</v>
      </c>
      <c r="K519" s="56" t="s">
        <v>18</v>
      </c>
      <c r="L519" s="169" t="s">
        <v>18</v>
      </c>
      <c r="M519" s="60" t="s">
        <v>22924</v>
      </c>
      <c r="N519" s="56" t="s">
        <v>22925</v>
      </c>
      <c r="O519" s="56" t="s">
        <v>33</v>
      </c>
      <c r="P519" s="56" t="s">
        <v>22927</v>
      </c>
      <c r="Q519" s="56" t="s">
        <v>17</v>
      </c>
      <c r="R519" s="66"/>
      <c r="S519" s="56" t="s">
        <v>108</v>
      </c>
      <c r="T519" s="56" t="s">
        <v>108</v>
      </c>
      <c r="U519" s="56"/>
      <c r="V519" s="56"/>
      <c r="W519" s="56" t="s">
        <v>108</v>
      </c>
      <c r="X519" s="400"/>
      <c r="Y519" s="56" t="s">
        <v>108</v>
      </c>
      <c r="Z519" s="56" t="s">
        <v>18</v>
      </c>
      <c r="AA519" s="57">
        <v>43144</v>
      </c>
      <c r="AB519" s="63">
        <v>6</v>
      </c>
      <c r="AC519" s="60" t="s">
        <v>22930</v>
      </c>
      <c r="AD519" s="65" t="s">
        <v>79</v>
      </c>
      <c r="AE519" s="65"/>
      <c r="AF519" s="66"/>
      <c r="AG519" s="66"/>
      <c r="AH519" s="67" t="str">
        <v>Feb</v>
      </c>
      <c r="AI519" s="68" t="str">
        <v>Feb</v>
      </c>
      <c r="AJ519" s="69">
        <f t="shared" si="0"/>
        <v>0</v>
      </c>
      <c r="AK519" s="70">
        <f t="shared" si="1"/>
        <v>43174</v>
      </c>
      <c r="AL519" s="71">
        <f t="shared" ca="1" si="2"/>
        <v>-785</v>
      </c>
      <c r="AM519" s="71" t="str">
        <v>2018</v>
      </c>
      <c r="AN519" s="70">
        <f t="shared" si="3"/>
        <v>43154</v>
      </c>
      <c r="AO519" s="70" t="s">
        <v>123</v>
      </c>
    </row>
    <row r="520" spans="1:41" ht="14.4">
      <c r="A520" s="179" t="s">
        <v>22933</v>
      </c>
      <c r="B520" s="56" t="s">
        <v>89</v>
      </c>
      <c r="C520" s="57">
        <v>43132</v>
      </c>
      <c r="D520" s="56" t="s">
        <v>1027</v>
      </c>
      <c r="E520" s="56" t="s">
        <v>129</v>
      </c>
      <c r="F520" s="168" t="s">
        <v>214</v>
      </c>
      <c r="G520" s="168" t="s">
        <v>214</v>
      </c>
      <c r="H520" s="169" t="s">
        <v>15779</v>
      </c>
      <c r="I520" s="399"/>
      <c r="J520" s="57">
        <v>43145</v>
      </c>
      <c r="K520" s="56" t="s">
        <v>18</v>
      </c>
      <c r="L520" s="169" t="s">
        <v>18</v>
      </c>
      <c r="M520" s="60" t="s">
        <v>22935</v>
      </c>
      <c r="N520" s="56" t="s">
        <v>22936</v>
      </c>
      <c r="O520" s="61"/>
      <c r="P520" s="56">
        <v>286000454</v>
      </c>
      <c r="Q520" s="56" t="s">
        <v>96</v>
      </c>
      <c r="R520" s="56"/>
      <c r="S520" s="271" t="s">
        <v>108</v>
      </c>
      <c r="T520" s="271" t="s">
        <v>14</v>
      </c>
      <c r="U520" s="400"/>
      <c r="V520" s="271"/>
      <c r="W520" s="271" t="s">
        <v>108</v>
      </c>
      <c r="X520" s="400" t="s">
        <v>108</v>
      </c>
      <c r="Y520" s="61"/>
      <c r="Z520" s="56" t="s">
        <v>18</v>
      </c>
      <c r="AA520" s="57">
        <v>43138</v>
      </c>
      <c r="AB520" s="75"/>
      <c r="AC520" s="64" t="s">
        <v>22939</v>
      </c>
      <c r="AD520" s="65" t="s">
        <v>79</v>
      </c>
      <c r="AE520" s="65"/>
      <c r="AF520" s="66"/>
      <c r="AG520" s="66"/>
      <c r="AH520" s="67" t="str">
        <v>Feb</v>
      </c>
      <c r="AI520" s="68" t="str">
        <v>Feb</v>
      </c>
      <c r="AJ520" s="69">
        <f t="shared" si="0"/>
        <v>6</v>
      </c>
      <c r="AK520" s="70">
        <f t="shared" si="1"/>
        <v>43162</v>
      </c>
      <c r="AL520" s="71">
        <f t="shared" ca="1" si="2"/>
        <v>-797</v>
      </c>
      <c r="AM520" s="71" t="str">
        <v>2018</v>
      </c>
      <c r="AN520" s="70">
        <f t="shared" si="3"/>
        <v>43142</v>
      </c>
      <c r="AO520" s="70" t="s">
        <v>123</v>
      </c>
    </row>
    <row r="521" spans="1:41" ht="14.4">
      <c r="A521" s="179" t="s">
        <v>22944</v>
      </c>
      <c r="B521" s="56" t="s">
        <v>89</v>
      </c>
      <c r="C521" s="57">
        <v>43277</v>
      </c>
      <c r="D521" s="56" t="s">
        <v>1027</v>
      </c>
      <c r="E521" s="56" t="s">
        <v>140</v>
      </c>
      <c r="F521" s="168" t="s">
        <v>106</v>
      </c>
      <c r="G521" s="168" t="s">
        <v>107</v>
      </c>
      <c r="H521" s="169" t="s">
        <v>140</v>
      </c>
      <c r="I521" s="399"/>
      <c r="J521" s="57">
        <v>43307</v>
      </c>
      <c r="K521" s="56" t="s">
        <v>18</v>
      </c>
      <c r="L521" s="169" t="s">
        <v>14</v>
      </c>
      <c r="M521" s="60" t="s">
        <v>642</v>
      </c>
      <c r="N521" s="56" t="s">
        <v>22948</v>
      </c>
      <c r="O521" s="56" t="s">
        <v>27</v>
      </c>
      <c r="P521" s="56" t="s">
        <v>108</v>
      </c>
      <c r="Q521" s="56" t="s">
        <v>96</v>
      </c>
      <c r="R521" s="56"/>
      <c r="S521" s="56" t="s">
        <v>108</v>
      </c>
      <c r="T521" s="56" t="s">
        <v>108</v>
      </c>
      <c r="U521" s="56"/>
      <c r="V521" s="56"/>
      <c r="W521" s="56" t="s">
        <v>108</v>
      </c>
      <c r="X521" s="56"/>
      <c r="Y521" s="56" t="s">
        <v>108</v>
      </c>
      <c r="Z521" s="56" t="s">
        <v>14</v>
      </c>
      <c r="AA521" s="57">
        <v>43277</v>
      </c>
      <c r="AB521" s="63">
        <v>6</v>
      </c>
      <c r="AC521" s="64" t="s">
        <v>22953</v>
      </c>
      <c r="AD521" s="56" t="s">
        <v>118</v>
      </c>
      <c r="AE521" s="56"/>
      <c r="AF521" s="61"/>
      <c r="AG521" s="61"/>
      <c r="AH521" s="67" t="str">
        <v>Jun</v>
      </c>
      <c r="AI521" s="68" t="str">
        <v>Jun</v>
      </c>
      <c r="AJ521" s="69">
        <f t="shared" si="0"/>
        <v>0</v>
      </c>
      <c r="AK521" s="70">
        <f t="shared" si="1"/>
        <v>43307</v>
      </c>
      <c r="AL521" s="71">
        <f t="shared" ca="1" si="2"/>
        <v>-652</v>
      </c>
      <c r="AM521" s="71" t="str">
        <v>2018</v>
      </c>
      <c r="AN521" s="70">
        <f t="shared" si="3"/>
        <v>43287</v>
      </c>
      <c r="AO521" s="70" t="s">
        <v>123</v>
      </c>
    </row>
    <row r="522" spans="1:41" ht="14.4">
      <c r="A522" s="179" t="s">
        <v>22957</v>
      </c>
      <c r="B522" s="56" t="s">
        <v>89</v>
      </c>
      <c r="C522" s="57">
        <v>43256</v>
      </c>
      <c r="D522" s="56" t="s">
        <v>1027</v>
      </c>
      <c r="E522" s="56" t="s">
        <v>140</v>
      </c>
      <c r="F522" s="168" t="s">
        <v>106</v>
      </c>
      <c r="G522" s="168" t="s">
        <v>107</v>
      </c>
      <c r="H522" s="169" t="s">
        <v>140</v>
      </c>
      <c r="I522" s="399"/>
      <c r="J522" s="57">
        <v>43286</v>
      </c>
      <c r="K522" s="56" t="s">
        <v>18</v>
      </c>
      <c r="L522" s="169" t="s">
        <v>14</v>
      </c>
      <c r="M522" s="60" t="s">
        <v>642</v>
      </c>
      <c r="N522" s="56" t="s">
        <v>22960</v>
      </c>
      <c r="O522" s="56" t="s">
        <v>27</v>
      </c>
      <c r="P522" s="56" t="s">
        <v>108</v>
      </c>
      <c r="Q522" s="56" t="s">
        <v>17</v>
      </c>
      <c r="R522" s="56"/>
      <c r="S522" s="56" t="s">
        <v>108</v>
      </c>
      <c r="T522" s="56" t="s">
        <v>108</v>
      </c>
      <c r="U522" s="56"/>
      <c r="V522" s="56"/>
      <c r="W522" s="56" t="s">
        <v>108</v>
      </c>
      <c r="X522" s="56"/>
      <c r="Y522" s="56" t="s">
        <v>108</v>
      </c>
      <c r="Z522" s="56" t="s">
        <v>14</v>
      </c>
      <c r="AA522" s="57">
        <v>43256</v>
      </c>
      <c r="AB522" s="63">
        <v>6</v>
      </c>
      <c r="AC522" s="64" t="s">
        <v>22962</v>
      </c>
      <c r="AD522" s="56" t="s">
        <v>118</v>
      </c>
      <c r="AE522" s="56"/>
      <c r="AF522" s="61"/>
      <c r="AG522" s="61"/>
      <c r="AH522" s="67" t="str">
        <v>Jun</v>
      </c>
      <c r="AI522" s="68" t="str">
        <v>Jun</v>
      </c>
      <c r="AJ522" s="69">
        <f t="shared" si="0"/>
        <v>0</v>
      </c>
      <c r="AK522" s="70">
        <f t="shared" si="1"/>
        <v>43286</v>
      </c>
      <c r="AL522" s="71">
        <f t="shared" ca="1" si="2"/>
        <v>-673</v>
      </c>
      <c r="AM522" s="71" t="str">
        <v>2018</v>
      </c>
      <c r="AN522" s="70">
        <f t="shared" si="3"/>
        <v>43266</v>
      </c>
      <c r="AO522" s="70" t="s">
        <v>123</v>
      </c>
    </row>
    <row r="523" spans="1:41" ht="14.4">
      <c r="A523" s="179" t="s">
        <v>22965</v>
      </c>
      <c r="B523" s="56" t="s">
        <v>89</v>
      </c>
      <c r="C523" s="57">
        <v>43314</v>
      </c>
      <c r="D523" s="56" t="s">
        <v>1027</v>
      </c>
      <c r="E523" s="56" t="s">
        <v>140</v>
      </c>
      <c r="F523" s="168" t="s">
        <v>106</v>
      </c>
      <c r="G523" s="168" t="s">
        <v>107</v>
      </c>
      <c r="H523" s="169" t="s">
        <v>140</v>
      </c>
      <c r="I523" s="399"/>
      <c r="J523" s="57">
        <v>43345</v>
      </c>
      <c r="K523" s="56" t="s">
        <v>18</v>
      </c>
      <c r="L523" s="169" t="s">
        <v>14</v>
      </c>
      <c r="M523" s="60" t="s">
        <v>642</v>
      </c>
      <c r="N523" s="56" t="s">
        <v>22960</v>
      </c>
      <c r="O523" s="56" t="s">
        <v>27</v>
      </c>
      <c r="P523" s="56" t="s">
        <v>108</v>
      </c>
      <c r="Q523" s="56" t="s">
        <v>96</v>
      </c>
      <c r="R523" s="56"/>
      <c r="S523" s="56" t="s">
        <v>108</v>
      </c>
      <c r="T523" s="56" t="s">
        <v>108</v>
      </c>
      <c r="U523" s="56"/>
      <c r="V523" s="56"/>
      <c r="W523" s="56" t="s">
        <v>108</v>
      </c>
      <c r="X523" s="56"/>
      <c r="Y523" s="56" t="s">
        <v>108</v>
      </c>
      <c r="Z523" s="56" t="s">
        <v>14</v>
      </c>
      <c r="AA523" s="57">
        <v>43314</v>
      </c>
      <c r="AB523" s="63">
        <v>6</v>
      </c>
      <c r="AC523" s="64" t="s">
        <v>22975</v>
      </c>
      <c r="AD523" s="56" t="s">
        <v>118</v>
      </c>
      <c r="AE523" s="56"/>
      <c r="AF523" s="61"/>
      <c r="AG523" s="61"/>
      <c r="AH523" s="67" t="str">
        <v>Aug</v>
      </c>
      <c r="AI523" s="68" t="str">
        <v>Aug</v>
      </c>
      <c r="AJ523" s="69">
        <f t="shared" si="0"/>
        <v>0</v>
      </c>
      <c r="AK523" s="70">
        <f t="shared" si="1"/>
        <v>43344</v>
      </c>
      <c r="AL523" s="71">
        <f t="shared" ca="1" si="2"/>
        <v>-615</v>
      </c>
      <c r="AM523" s="71" t="str">
        <v>2018</v>
      </c>
      <c r="AN523" s="70">
        <f t="shared" si="3"/>
        <v>43324</v>
      </c>
      <c r="AO523" s="70" t="s">
        <v>123</v>
      </c>
    </row>
    <row r="524" spans="1:41" ht="14.4">
      <c r="A524" s="179" t="s">
        <v>22980</v>
      </c>
      <c r="B524" s="56" t="s">
        <v>89</v>
      </c>
      <c r="C524" s="57">
        <v>43334</v>
      </c>
      <c r="D524" s="56" t="s">
        <v>1027</v>
      </c>
      <c r="E524" s="56" t="s">
        <v>140</v>
      </c>
      <c r="F524" s="168" t="s">
        <v>106</v>
      </c>
      <c r="G524" s="168" t="s">
        <v>107</v>
      </c>
      <c r="H524" s="169" t="s">
        <v>140</v>
      </c>
      <c r="I524" s="399"/>
      <c r="J524" s="57">
        <v>43365</v>
      </c>
      <c r="K524" s="56" t="s">
        <v>18</v>
      </c>
      <c r="L524" s="169" t="s">
        <v>14</v>
      </c>
      <c r="M524" s="60" t="s">
        <v>2700</v>
      </c>
      <c r="N524" s="56" t="s">
        <v>22982</v>
      </c>
      <c r="O524" s="56" t="s">
        <v>29</v>
      </c>
      <c r="P524" s="56" t="s">
        <v>108</v>
      </c>
      <c r="Q524" s="56" t="s">
        <v>17</v>
      </c>
      <c r="R524" s="56"/>
      <c r="S524" s="56" t="s">
        <v>108</v>
      </c>
      <c r="T524" s="56" t="s">
        <v>108</v>
      </c>
      <c r="U524" s="56"/>
      <c r="V524" s="56"/>
      <c r="W524" s="56" t="s">
        <v>108</v>
      </c>
      <c r="X524" s="56"/>
      <c r="Y524" s="56" t="s">
        <v>108</v>
      </c>
      <c r="Z524" s="56" t="s">
        <v>14</v>
      </c>
      <c r="AA524" s="57">
        <v>43334</v>
      </c>
      <c r="AB524" s="63">
        <v>6</v>
      </c>
      <c r="AC524" s="64" t="s">
        <v>22983</v>
      </c>
      <c r="AD524" s="56" t="s">
        <v>224</v>
      </c>
      <c r="AE524" s="56"/>
      <c r="AF524" s="61"/>
      <c r="AG524" s="61"/>
      <c r="AH524" s="67" t="str">
        <v>Aug</v>
      </c>
      <c r="AI524" s="68" t="str">
        <v>Aug</v>
      </c>
      <c r="AJ524" s="69">
        <f t="shared" si="0"/>
        <v>0</v>
      </c>
      <c r="AK524" s="70">
        <f t="shared" si="1"/>
        <v>43364</v>
      </c>
      <c r="AL524" s="71">
        <f t="shared" ca="1" si="2"/>
        <v>-595</v>
      </c>
      <c r="AM524" s="71" t="str">
        <v>2018</v>
      </c>
      <c r="AN524" s="70">
        <f t="shared" si="3"/>
        <v>43344</v>
      </c>
      <c r="AO524" s="70" t="s">
        <v>123</v>
      </c>
    </row>
    <row r="525" spans="1:41" ht="14.4">
      <c r="A525" s="179" t="s">
        <v>22985</v>
      </c>
      <c r="B525" s="56" t="s">
        <v>89</v>
      </c>
      <c r="C525" s="57">
        <v>43137</v>
      </c>
      <c r="D525" s="56" t="s">
        <v>90</v>
      </c>
      <c r="E525" s="56" t="s">
        <v>140</v>
      </c>
      <c r="F525" s="168" t="s">
        <v>106</v>
      </c>
      <c r="G525" s="168" t="s">
        <v>107</v>
      </c>
      <c r="H525" s="169" t="s">
        <v>140</v>
      </c>
      <c r="I525" s="399"/>
      <c r="J525" s="57">
        <v>43165</v>
      </c>
      <c r="K525" s="56" t="s">
        <v>18</v>
      </c>
      <c r="L525" s="169" t="s">
        <v>18</v>
      </c>
      <c r="M525" s="60" t="s">
        <v>22986</v>
      </c>
      <c r="N525" s="56" t="s">
        <v>22986</v>
      </c>
      <c r="O525" s="56" t="s">
        <v>355</v>
      </c>
      <c r="P525" s="56" t="s">
        <v>22988</v>
      </c>
      <c r="Q525" s="56" t="s">
        <v>17</v>
      </c>
      <c r="R525" s="66"/>
      <c r="S525" s="56" t="s">
        <v>108</v>
      </c>
      <c r="T525" s="56" t="s">
        <v>108</v>
      </c>
      <c r="U525" s="56"/>
      <c r="V525" s="56"/>
      <c r="W525" s="56" t="s">
        <v>108</v>
      </c>
      <c r="X525" s="400"/>
      <c r="Y525" s="56" t="s">
        <v>108</v>
      </c>
      <c r="Z525" s="56" t="s">
        <v>18</v>
      </c>
      <c r="AA525" s="57">
        <v>43137</v>
      </c>
      <c r="AB525" s="63">
        <v>6</v>
      </c>
      <c r="AC525" s="64" t="s">
        <v>4585</v>
      </c>
      <c r="AD525" s="65" t="s">
        <v>79</v>
      </c>
      <c r="AE525" s="65"/>
      <c r="AF525" s="66"/>
      <c r="AG525" s="66"/>
      <c r="AH525" s="67" t="str">
        <v>Feb</v>
      </c>
      <c r="AI525" s="68" t="str">
        <v>Feb</v>
      </c>
      <c r="AJ525" s="69">
        <f t="shared" si="0"/>
        <v>0</v>
      </c>
      <c r="AK525" s="70">
        <f t="shared" si="1"/>
        <v>43167</v>
      </c>
      <c r="AL525" s="71">
        <f t="shared" ca="1" si="2"/>
        <v>-792</v>
      </c>
      <c r="AM525" s="71" t="str">
        <v>2018</v>
      </c>
      <c r="AN525" s="70">
        <f t="shared" si="3"/>
        <v>43147</v>
      </c>
      <c r="AO525" s="70" t="s">
        <v>123</v>
      </c>
    </row>
    <row r="526" spans="1:41" ht="14.4">
      <c r="A526" s="179" t="s">
        <v>22993</v>
      </c>
      <c r="B526" s="56" t="s">
        <v>89</v>
      </c>
      <c r="C526" s="57">
        <v>43242</v>
      </c>
      <c r="D526" s="56" t="s">
        <v>1027</v>
      </c>
      <c r="E526" s="56" t="s">
        <v>140</v>
      </c>
      <c r="F526" s="168" t="s">
        <v>106</v>
      </c>
      <c r="G526" s="168" t="s">
        <v>107</v>
      </c>
      <c r="H526" s="169" t="s">
        <v>140</v>
      </c>
      <c r="I526" s="399"/>
      <c r="J526" s="57">
        <v>43273</v>
      </c>
      <c r="K526" s="56" t="s">
        <v>18</v>
      </c>
      <c r="L526" s="169" t="s">
        <v>18</v>
      </c>
      <c r="M526" s="60" t="s">
        <v>642</v>
      </c>
      <c r="N526" s="56" t="s">
        <v>22997</v>
      </c>
      <c r="O526" s="56" t="s">
        <v>436</v>
      </c>
      <c r="P526" s="56" t="s">
        <v>22998</v>
      </c>
      <c r="Q526" s="56" t="s">
        <v>17</v>
      </c>
      <c r="R526" s="56"/>
      <c r="S526" s="56" t="s">
        <v>108</v>
      </c>
      <c r="T526" s="56" t="s">
        <v>108</v>
      </c>
      <c r="U526" s="56"/>
      <c r="V526" s="56"/>
      <c r="W526" s="56" t="s">
        <v>108</v>
      </c>
      <c r="X526" s="56"/>
      <c r="Y526" s="56" t="s">
        <v>108</v>
      </c>
      <c r="Z526" s="56" t="s">
        <v>18</v>
      </c>
      <c r="AA526" s="57">
        <v>43242</v>
      </c>
      <c r="AB526" s="63">
        <v>6</v>
      </c>
      <c r="AC526" s="64" t="s">
        <v>23002</v>
      </c>
      <c r="AD526" s="56" t="s">
        <v>79</v>
      </c>
      <c r="AE526" s="56"/>
      <c r="AF526" s="61"/>
      <c r="AG526" s="61"/>
      <c r="AH526" s="67" t="str">
        <v>May</v>
      </c>
      <c r="AI526" s="68" t="str">
        <v>May</v>
      </c>
      <c r="AJ526" s="69">
        <f t="shared" si="0"/>
        <v>0</v>
      </c>
      <c r="AK526" s="70">
        <f t="shared" si="1"/>
        <v>43272</v>
      </c>
      <c r="AL526" s="71">
        <f t="shared" ca="1" si="2"/>
        <v>-687</v>
      </c>
      <c r="AM526" s="71" t="str">
        <v>2018</v>
      </c>
      <c r="AN526" s="70">
        <f t="shared" si="3"/>
        <v>43252</v>
      </c>
      <c r="AO526" s="70" t="s">
        <v>123</v>
      </c>
    </row>
    <row r="527" spans="1:41" ht="14.4">
      <c r="A527" s="179" t="s">
        <v>23005</v>
      </c>
      <c r="B527" s="56" t="s">
        <v>89</v>
      </c>
      <c r="C527" s="57">
        <v>43461</v>
      </c>
      <c r="D527" s="56" t="s">
        <v>1027</v>
      </c>
      <c r="E527" s="56" t="s">
        <v>140</v>
      </c>
      <c r="F527" s="168" t="s">
        <v>106</v>
      </c>
      <c r="G527" s="168" t="s">
        <v>107</v>
      </c>
      <c r="H527" s="169" t="s">
        <v>140</v>
      </c>
      <c r="I527" s="399"/>
      <c r="J527" s="57">
        <v>43492</v>
      </c>
      <c r="K527" s="56" t="s">
        <v>18</v>
      </c>
      <c r="L527" s="169" t="s">
        <v>14</v>
      </c>
      <c r="M527" s="60" t="s">
        <v>642</v>
      </c>
      <c r="N527" s="56" t="s">
        <v>6002</v>
      </c>
      <c r="O527" s="56" t="s">
        <v>33</v>
      </c>
      <c r="P527" s="56" t="s">
        <v>23009</v>
      </c>
      <c r="Q527" s="56" t="s">
        <v>96</v>
      </c>
      <c r="R527" s="56"/>
      <c r="S527" s="56" t="s">
        <v>108</v>
      </c>
      <c r="T527" s="56" t="s">
        <v>108</v>
      </c>
      <c r="U527" s="56"/>
      <c r="V527" s="56"/>
      <c r="W527" s="56" t="s">
        <v>108</v>
      </c>
      <c r="X527" s="56"/>
      <c r="Y527" s="56" t="s">
        <v>108</v>
      </c>
      <c r="Z527" s="56" t="s">
        <v>18</v>
      </c>
      <c r="AA527" s="57">
        <v>43461</v>
      </c>
      <c r="AB527" s="63">
        <v>6</v>
      </c>
      <c r="AC527" s="64" t="s">
        <v>23011</v>
      </c>
      <c r="AD527" s="56" t="s">
        <v>79</v>
      </c>
      <c r="AE527" s="56"/>
      <c r="AF527" s="61"/>
      <c r="AG527" s="61"/>
      <c r="AH527" s="67" t="str">
        <v>Dec</v>
      </c>
      <c r="AI527" s="68" t="str">
        <v>Dec</v>
      </c>
      <c r="AJ527" s="69">
        <f t="shared" si="0"/>
        <v>0</v>
      </c>
      <c r="AK527" s="70">
        <f t="shared" si="1"/>
        <v>43491</v>
      </c>
      <c r="AL527" s="71">
        <f t="shared" ca="1" si="2"/>
        <v>-468</v>
      </c>
      <c r="AM527" s="71" t="str">
        <v>2018</v>
      </c>
      <c r="AN527" s="70">
        <f t="shared" si="3"/>
        <v>43471</v>
      </c>
      <c r="AO527" s="70" t="s">
        <v>123</v>
      </c>
    </row>
    <row r="528" spans="1:41" ht="14.4">
      <c r="A528" s="179" t="s">
        <v>23015</v>
      </c>
      <c r="B528" s="56" t="s">
        <v>89</v>
      </c>
      <c r="C528" s="57">
        <v>43461</v>
      </c>
      <c r="D528" s="56" t="s">
        <v>1027</v>
      </c>
      <c r="E528" s="56" t="s">
        <v>140</v>
      </c>
      <c r="F528" s="168" t="s">
        <v>106</v>
      </c>
      <c r="G528" s="168" t="s">
        <v>107</v>
      </c>
      <c r="H528" s="169" t="s">
        <v>140</v>
      </c>
      <c r="I528" s="399"/>
      <c r="J528" s="57">
        <v>43492</v>
      </c>
      <c r="K528" s="56" t="s">
        <v>18</v>
      </c>
      <c r="L528" s="169" t="s">
        <v>18</v>
      </c>
      <c r="M528" s="60" t="s">
        <v>642</v>
      </c>
      <c r="N528" s="56" t="s">
        <v>23017</v>
      </c>
      <c r="O528" s="56" t="s">
        <v>33</v>
      </c>
      <c r="P528" s="56" t="s">
        <v>23020</v>
      </c>
      <c r="Q528" s="56" t="s">
        <v>96</v>
      </c>
      <c r="R528" s="56"/>
      <c r="S528" s="56" t="s">
        <v>108</v>
      </c>
      <c r="T528" s="56" t="s">
        <v>108</v>
      </c>
      <c r="U528" s="56"/>
      <c r="V528" s="56"/>
      <c r="W528" s="56" t="s">
        <v>108</v>
      </c>
      <c r="X528" s="56"/>
      <c r="Y528" s="56" t="s">
        <v>108</v>
      </c>
      <c r="Z528" s="56" t="s">
        <v>18</v>
      </c>
      <c r="AA528" s="57">
        <v>43461</v>
      </c>
      <c r="AB528" s="63">
        <v>6</v>
      </c>
      <c r="AC528" s="64" t="s">
        <v>23022</v>
      </c>
      <c r="AD528" s="56" t="s">
        <v>79</v>
      </c>
      <c r="AE528" s="56"/>
      <c r="AF528" s="61"/>
      <c r="AG528" s="61"/>
      <c r="AH528" s="67" t="str">
        <v>Dec</v>
      </c>
      <c r="AI528" s="68" t="str">
        <v>Dec</v>
      </c>
      <c r="AJ528" s="69">
        <f t="shared" si="0"/>
        <v>0</v>
      </c>
      <c r="AK528" s="70">
        <f t="shared" si="1"/>
        <v>43491</v>
      </c>
      <c r="AL528" s="71">
        <f t="shared" ca="1" si="2"/>
        <v>-468</v>
      </c>
      <c r="AM528" s="71" t="str">
        <v>2018</v>
      </c>
      <c r="AN528" s="70">
        <f t="shared" si="3"/>
        <v>43471</v>
      </c>
      <c r="AO528" s="70" t="s">
        <v>123</v>
      </c>
    </row>
    <row r="529" spans="1:41" ht="14.4">
      <c r="A529" s="179" t="s">
        <v>23028</v>
      </c>
      <c r="B529" s="56" t="s">
        <v>89</v>
      </c>
      <c r="C529" s="57">
        <v>43327</v>
      </c>
      <c r="D529" s="56" t="s">
        <v>131</v>
      </c>
      <c r="E529" s="56" t="s">
        <v>140</v>
      </c>
      <c r="F529" s="168" t="s">
        <v>106</v>
      </c>
      <c r="G529" s="168" t="s">
        <v>107</v>
      </c>
      <c r="H529" s="169" t="s">
        <v>140</v>
      </c>
      <c r="I529" s="399"/>
      <c r="J529" s="57">
        <v>43358</v>
      </c>
      <c r="K529" s="56" t="s">
        <v>18</v>
      </c>
      <c r="L529" s="169" t="s">
        <v>18</v>
      </c>
      <c r="M529" s="60" t="s">
        <v>745</v>
      </c>
      <c r="N529" s="56" t="s">
        <v>23030</v>
      </c>
      <c r="O529" s="56" t="s">
        <v>33</v>
      </c>
      <c r="P529" s="56" t="s">
        <v>23033</v>
      </c>
      <c r="Q529" s="56" t="s">
        <v>17</v>
      </c>
      <c r="R529" s="56"/>
      <c r="S529" s="56" t="s">
        <v>108</v>
      </c>
      <c r="T529" s="56" t="s">
        <v>108</v>
      </c>
      <c r="U529" s="56"/>
      <c r="V529" s="56"/>
      <c r="W529" s="56" t="s">
        <v>108</v>
      </c>
      <c r="X529" s="56"/>
      <c r="Y529" s="56" t="s">
        <v>108</v>
      </c>
      <c r="Z529" s="56" t="s">
        <v>18</v>
      </c>
      <c r="AA529" s="57">
        <v>43327</v>
      </c>
      <c r="AB529" s="63">
        <v>6</v>
      </c>
      <c r="AC529" s="64" t="s">
        <v>23034</v>
      </c>
      <c r="AD529" s="56" t="s">
        <v>79</v>
      </c>
      <c r="AE529" s="56"/>
      <c r="AF529" s="61"/>
      <c r="AG529" s="61"/>
      <c r="AH529" s="67" t="str">
        <v>Aug</v>
      </c>
      <c r="AI529" s="68" t="str">
        <v>Aug</v>
      </c>
      <c r="AJ529" s="69">
        <f t="shared" si="0"/>
        <v>0</v>
      </c>
      <c r="AK529" s="70">
        <f t="shared" si="1"/>
        <v>43357</v>
      </c>
      <c r="AL529" s="71">
        <f t="shared" ca="1" si="2"/>
        <v>-602</v>
      </c>
      <c r="AM529" s="71" t="str">
        <v>2018</v>
      </c>
      <c r="AN529" s="70">
        <f t="shared" si="3"/>
        <v>43337</v>
      </c>
      <c r="AO529" s="70" t="s">
        <v>123</v>
      </c>
    </row>
    <row r="530" spans="1:41" ht="14.4">
      <c r="A530" s="179" t="s">
        <v>23037</v>
      </c>
      <c r="B530" s="56" t="s">
        <v>89</v>
      </c>
      <c r="C530" s="57">
        <v>43369</v>
      </c>
      <c r="D530" s="56" t="s">
        <v>1027</v>
      </c>
      <c r="E530" s="56" t="s">
        <v>140</v>
      </c>
      <c r="F530" s="168" t="s">
        <v>106</v>
      </c>
      <c r="G530" s="168" t="s">
        <v>107</v>
      </c>
      <c r="H530" s="169" t="s">
        <v>140</v>
      </c>
      <c r="I530" s="399"/>
      <c r="J530" s="57">
        <v>43399</v>
      </c>
      <c r="K530" s="56" t="s">
        <v>18</v>
      </c>
      <c r="L530" s="169" t="s">
        <v>18</v>
      </c>
      <c r="M530" s="60" t="s">
        <v>642</v>
      </c>
      <c r="N530" s="56" t="s">
        <v>23039</v>
      </c>
      <c r="O530" s="56" t="s">
        <v>44</v>
      </c>
      <c r="P530" s="56" t="s">
        <v>23040</v>
      </c>
      <c r="Q530" s="56" t="s">
        <v>21</v>
      </c>
      <c r="R530" s="56"/>
      <c r="S530" s="271" t="s">
        <v>108</v>
      </c>
      <c r="T530" s="271" t="s">
        <v>108</v>
      </c>
      <c r="U530" s="56"/>
      <c r="V530" s="271"/>
      <c r="W530" s="271" t="s">
        <v>108</v>
      </c>
      <c r="X530" s="56"/>
      <c r="Y530" s="56" t="s">
        <v>108</v>
      </c>
      <c r="Z530" s="56" t="s">
        <v>18</v>
      </c>
      <c r="AA530" s="57">
        <v>43369</v>
      </c>
      <c r="AB530" s="63">
        <v>6</v>
      </c>
      <c r="AC530" s="64" t="s">
        <v>23041</v>
      </c>
      <c r="AD530" s="56" t="s">
        <v>79</v>
      </c>
      <c r="AE530" s="56"/>
      <c r="AF530" s="61"/>
      <c r="AG530" s="61"/>
      <c r="AH530" s="67" t="str">
        <v>Sep</v>
      </c>
      <c r="AI530" s="68" t="str">
        <v>Sep</v>
      </c>
      <c r="AJ530" s="69">
        <f t="shared" si="0"/>
        <v>0</v>
      </c>
      <c r="AK530" s="70">
        <f t="shared" si="1"/>
        <v>43399</v>
      </c>
      <c r="AL530" s="71">
        <f t="shared" ca="1" si="2"/>
        <v>-560</v>
      </c>
      <c r="AM530" s="71" t="str">
        <v>2018</v>
      </c>
      <c r="AN530" s="70">
        <f t="shared" si="3"/>
        <v>43379</v>
      </c>
      <c r="AO530" s="70" t="s">
        <v>123</v>
      </c>
    </row>
    <row r="531" spans="1:41" ht="14.4">
      <c r="A531" s="179" t="s">
        <v>23046</v>
      </c>
      <c r="B531" s="56" t="s">
        <v>89</v>
      </c>
      <c r="C531" s="57">
        <v>43110</v>
      </c>
      <c r="D531" s="56" t="s">
        <v>90</v>
      </c>
      <c r="E531" s="56" t="s">
        <v>129</v>
      </c>
      <c r="F531" s="168" t="s">
        <v>106</v>
      </c>
      <c r="G531" s="168" t="s">
        <v>107</v>
      </c>
      <c r="H531" s="169" t="s">
        <v>129</v>
      </c>
      <c r="I531" s="399"/>
      <c r="J531" s="57">
        <v>43152</v>
      </c>
      <c r="K531" s="61"/>
      <c r="L531" s="184"/>
      <c r="M531" s="60" t="s">
        <v>23048</v>
      </c>
      <c r="N531" s="56" t="s">
        <v>1296</v>
      </c>
      <c r="O531" s="56" t="s">
        <v>143</v>
      </c>
      <c r="P531" s="56" t="s">
        <v>16797</v>
      </c>
      <c r="Q531" s="56" t="s">
        <v>17</v>
      </c>
      <c r="R531" s="66"/>
      <c r="S531" s="61"/>
      <c r="T531" s="61"/>
      <c r="U531" s="402"/>
      <c r="V531" s="66"/>
      <c r="W531" s="66"/>
      <c r="X531" s="400" t="s">
        <v>108</v>
      </c>
      <c r="Y531" s="61"/>
      <c r="Z531" s="56" t="s">
        <v>18</v>
      </c>
      <c r="AA531" s="57">
        <v>43122</v>
      </c>
      <c r="AB531" s="63">
        <v>12</v>
      </c>
      <c r="AC531" s="64" t="s">
        <v>23052</v>
      </c>
      <c r="AD531" s="65" t="s">
        <v>79</v>
      </c>
      <c r="AE531" s="96"/>
      <c r="AF531" s="66"/>
      <c r="AG531" s="66"/>
      <c r="AH531" s="67" t="str">
        <v>Jan</v>
      </c>
      <c r="AI531" s="68" t="str">
        <v>Jan</v>
      </c>
      <c r="AJ531" s="69">
        <f t="shared" si="0"/>
        <v>12</v>
      </c>
      <c r="AK531" s="70">
        <f t="shared" si="1"/>
        <v>43140</v>
      </c>
      <c r="AL531" s="71">
        <f t="shared" ca="1" si="2"/>
        <v>-819</v>
      </c>
      <c r="AM531" s="71" t="str">
        <v>2018</v>
      </c>
      <c r="AN531" s="70">
        <f t="shared" si="3"/>
        <v>43120</v>
      </c>
      <c r="AO531" s="70" t="s">
        <v>123</v>
      </c>
    </row>
    <row r="532" spans="1:41" ht="14.4">
      <c r="A532" s="179" t="s">
        <v>23055</v>
      </c>
      <c r="B532" s="56" t="s">
        <v>89</v>
      </c>
      <c r="C532" s="57">
        <v>43391</v>
      </c>
      <c r="D532" s="56" t="s">
        <v>90</v>
      </c>
      <c r="E532" s="56" t="s">
        <v>140</v>
      </c>
      <c r="F532" s="168" t="s">
        <v>106</v>
      </c>
      <c r="G532" s="168" t="s">
        <v>107</v>
      </c>
      <c r="H532" s="169" t="s">
        <v>140</v>
      </c>
      <c r="I532" s="399"/>
      <c r="J532" s="57">
        <v>43421</v>
      </c>
      <c r="K532" s="56" t="s">
        <v>18</v>
      </c>
      <c r="L532" s="169" t="s">
        <v>18</v>
      </c>
      <c r="M532" s="60" t="s">
        <v>745</v>
      </c>
      <c r="N532" s="56" t="s">
        <v>23059</v>
      </c>
      <c r="O532" s="56" t="s">
        <v>27</v>
      </c>
      <c r="P532" s="56" t="s">
        <v>23062</v>
      </c>
      <c r="Q532" s="56" t="s">
        <v>17</v>
      </c>
      <c r="R532" s="56"/>
      <c r="S532" s="56" t="s">
        <v>108</v>
      </c>
      <c r="T532" s="56" t="s">
        <v>108</v>
      </c>
      <c r="U532" s="56"/>
      <c r="V532" s="56"/>
      <c r="W532" s="56" t="s">
        <v>108</v>
      </c>
      <c r="X532" s="56"/>
      <c r="Y532" s="56" t="s">
        <v>108</v>
      </c>
      <c r="Z532" s="56" t="s">
        <v>18</v>
      </c>
      <c r="AA532" s="57">
        <v>43391</v>
      </c>
      <c r="AB532" s="63">
        <v>6</v>
      </c>
      <c r="AC532" s="64" t="s">
        <v>23064</v>
      </c>
      <c r="AD532" s="56" t="s">
        <v>79</v>
      </c>
      <c r="AE532" s="56"/>
      <c r="AF532" s="61"/>
      <c r="AG532" s="61"/>
      <c r="AH532" s="67" t="str">
        <v>Oct</v>
      </c>
      <c r="AI532" s="68" t="str">
        <v>Oct</v>
      </c>
      <c r="AJ532" s="69">
        <f t="shared" si="0"/>
        <v>0</v>
      </c>
      <c r="AK532" s="70">
        <f t="shared" si="1"/>
        <v>43421</v>
      </c>
      <c r="AL532" s="71">
        <f t="shared" ca="1" si="2"/>
        <v>-538</v>
      </c>
      <c r="AM532" s="71" t="str">
        <v>2018</v>
      </c>
      <c r="AN532" s="70">
        <f t="shared" si="3"/>
        <v>43401</v>
      </c>
      <c r="AO532" s="70" t="s">
        <v>123</v>
      </c>
    </row>
    <row r="533" spans="1:41" ht="14.4">
      <c r="A533" s="179" t="s">
        <v>23067</v>
      </c>
      <c r="B533" s="56" t="s">
        <v>89</v>
      </c>
      <c r="C533" s="57">
        <v>43173</v>
      </c>
      <c r="D533" s="56" t="s">
        <v>90</v>
      </c>
      <c r="E533" s="56" t="s">
        <v>140</v>
      </c>
      <c r="F533" s="168" t="s">
        <v>106</v>
      </c>
      <c r="G533" s="168" t="s">
        <v>107</v>
      </c>
      <c r="H533" s="169" t="s">
        <v>140</v>
      </c>
      <c r="I533" s="399"/>
      <c r="J533" s="57">
        <v>43206</v>
      </c>
      <c r="K533" s="56" t="s">
        <v>18</v>
      </c>
      <c r="L533" s="169" t="s">
        <v>14</v>
      </c>
      <c r="M533" s="60" t="s">
        <v>23071</v>
      </c>
      <c r="N533" s="56" t="s">
        <v>23072</v>
      </c>
      <c r="O533" s="56" t="s">
        <v>114</v>
      </c>
      <c r="P533" s="56" t="s">
        <v>23073</v>
      </c>
      <c r="Q533" s="56" t="s">
        <v>17</v>
      </c>
      <c r="R533" s="66"/>
      <c r="S533" s="56" t="s">
        <v>108</v>
      </c>
      <c r="T533" s="56" t="s">
        <v>108</v>
      </c>
      <c r="U533" s="56"/>
      <c r="V533" s="56"/>
      <c r="W533" s="56" t="s">
        <v>108</v>
      </c>
      <c r="X533" s="400"/>
      <c r="Y533" s="56" t="s">
        <v>361</v>
      </c>
      <c r="Z533" s="56" t="s">
        <v>14</v>
      </c>
      <c r="AA533" s="57">
        <v>43173</v>
      </c>
      <c r="AB533" s="63">
        <v>6</v>
      </c>
      <c r="AC533" s="64" t="s">
        <v>23076</v>
      </c>
      <c r="AD533" s="65" t="s">
        <v>294</v>
      </c>
      <c r="AE533" s="65"/>
      <c r="AF533" s="66"/>
      <c r="AG533" s="66"/>
      <c r="AH533" s="67" t="str">
        <v>Mar</v>
      </c>
      <c r="AI533" s="68" t="str">
        <v>Mar</v>
      </c>
      <c r="AJ533" s="69">
        <f t="shared" si="0"/>
        <v>0</v>
      </c>
      <c r="AK533" s="70">
        <f t="shared" si="1"/>
        <v>43203</v>
      </c>
      <c r="AL533" s="71">
        <f t="shared" ca="1" si="2"/>
        <v>-756</v>
      </c>
      <c r="AM533" s="71" t="str">
        <v>2018</v>
      </c>
      <c r="AN533" s="70">
        <f t="shared" si="3"/>
        <v>43183</v>
      </c>
      <c r="AO533" s="70" t="s">
        <v>123</v>
      </c>
    </row>
    <row r="534" spans="1:41" ht="14.4">
      <c r="A534" s="179" t="s">
        <v>23080</v>
      </c>
      <c r="B534" s="56" t="s">
        <v>89</v>
      </c>
      <c r="C534" s="57">
        <v>43158</v>
      </c>
      <c r="D534" s="56" t="s">
        <v>90</v>
      </c>
      <c r="E534" s="56" t="s">
        <v>327</v>
      </c>
      <c r="F534" s="168" t="s">
        <v>214</v>
      </c>
      <c r="G534" s="168" t="s">
        <v>5061</v>
      </c>
      <c r="H534" s="169" t="s">
        <v>327</v>
      </c>
      <c r="I534" s="404"/>
      <c r="J534" s="59"/>
      <c r="K534" s="61"/>
      <c r="L534" s="169" t="s">
        <v>18</v>
      </c>
      <c r="M534" s="60" t="s">
        <v>23084</v>
      </c>
      <c r="N534" s="56" t="s">
        <v>23085</v>
      </c>
      <c r="O534" s="56" t="s">
        <v>271</v>
      </c>
      <c r="P534" s="61"/>
      <c r="Q534" s="56" t="s">
        <v>96</v>
      </c>
      <c r="R534" s="66"/>
      <c r="S534" s="61"/>
      <c r="T534" s="61"/>
      <c r="U534" s="402"/>
      <c r="V534" s="66"/>
      <c r="W534" s="66"/>
      <c r="X534" s="400" t="s">
        <v>108</v>
      </c>
      <c r="Y534" s="61"/>
      <c r="Z534" s="56" t="s">
        <v>18</v>
      </c>
      <c r="AA534" s="57">
        <v>43159</v>
      </c>
      <c r="AB534" s="75"/>
      <c r="AC534" s="64" t="s">
        <v>23090</v>
      </c>
      <c r="AD534" s="65" t="s">
        <v>79</v>
      </c>
      <c r="AE534" s="65"/>
      <c r="AF534" s="66"/>
      <c r="AG534" s="66"/>
      <c r="AH534" s="67" t="str">
        <v>Feb</v>
      </c>
      <c r="AI534" s="68" t="str">
        <v>Feb</v>
      </c>
      <c r="AJ534" s="69">
        <f t="shared" si="0"/>
        <v>1</v>
      </c>
      <c r="AK534" s="70">
        <f t="shared" si="1"/>
        <v>43188</v>
      </c>
      <c r="AL534" s="71">
        <f t="shared" ca="1" si="2"/>
        <v>-771</v>
      </c>
      <c r="AM534" s="71" t="str">
        <v>2018</v>
      </c>
      <c r="AN534" s="70">
        <f t="shared" si="3"/>
        <v>43168</v>
      </c>
      <c r="AO534" s="70" t="s">
        <v>123</v>
      </c>
    </row>
    <row r="535" spans="1:41" ht="14.4">
      <c r="A535" s="179" t="s">
        <v>23096</v>
      </c>
      <c r="B535" s="56" t="s">
        <v>89</v>
      </c>
      <c r="C535" s="57">
        <v>43251</v>
      </c>
      <c r="D535" s="56" t="s">
        <v>131</v>
      </c>
      <c r="E535" s="56" t="s">
        <v>112</v>
      </c>
      <c r="F535" s="168" t="s">
        <v>106</v>
      </c>
      <c r="G535" s="168" t="s">
        <v>113</v>
      </c>
      <c r="H535" s="169" t="s">
        <v>112</v>
      </c>
      <c r="I535" s="399"/>
      <c r="J535" s="57">
        <v>43256</v>
      </c>
      <c r="K535" s="56" t="s">
        <v>18</v>
      </c>
      <c r="L535" s="169" t="s">
        <v>18</v>
      </c>
      <c r="M535" s="60" t="s">
        <v>22234</v>
      </c>
      <c r="N535" s="56" t="s">
        <v>21018</v>
      </c>
      <c r="O535" s="56" t="s">
        <v>44</v>
      </c>
      <c r="P535" s="56" t="s">
        <v>21019</v>
      </c>
      <c r="Q535" s="56" t="s">
        <v>116</v>
      </c>
      <c r="R535" s="83">
        <v>43256</v>
      </c>
      <c r="S535" s="56" t="s">
        <v>108</v>
      </c>
      <c r="T535" s="56" t="s">
        <v>108</v>
      </c>
      <c r="U535" s="402"/>
      <c r="V535" s="56"/>
      <c r="W535" s="56" t="s">
        <v>108</v>
      </c>
      <c r="X535" s="56" t="s">
        <v>108</v>
      </c>
      <c r="Y535" s="56" t="s">
        <v>108</v>
      </c>
      <c r="Z535" s="56" t="s">
        <v>14</v>
      </c>
      <c r="AA535" s="57">
        <v>43256</v>
      </c>
      <c r="AB535" s="75"/>
      <c r="AC535" s="64" t="s">
        <v>257</v>
      </c>
      <c r="AD535" s="56" t="s">
        <v>118</v>
      </c>
      <c r="AE535" s="56"/>
      <c r="AF535" s="61"/>
      <c r="AG535" s="61"/>
      <c r="AH535" s="67" t="str">
        <v>May</v>
      </c>
      <c r="AI535" s="68" t="str">
        <v>Jun</v>
      </c>
      <c r="AJ535" s="69">
        <f t="shared" si="0"/>
        <v>5</v>
      </c>
      <c r="AK535" s="70">
        <f t="shared" si="1"/>
        <v>43281</v>
      </c>
      <c r="AL535" s="71">
        <f t="shared" ca="1" si="2"/>
        <v>-678</v>
      </c>
      <c r="AM535" s="71" t="str">
        <v>2018</v>
      </c>
      <c r="AN535" s="70">
        <f t="shared" si="3"/>
        <v>43261</v>
      </c>
      <c r="AO535" s="70" t="s">
        <v>121</v>
      </c>
    </row>
    <row r="536" spans="1:41" ht="14.4">
      <c r="A536" s="179" t="s">
        <v>23109</v>
      </c>
      <c r="B536" s="56" t="s">
        <v>89</v>
      </c>
      <c r="C536" s="57">
        <v>43434</v>
      </c>
      <c r="D536" s="56" t="s">
        <v>1027</v>
      </c>
      <c r="E536" s="56" t="s">
        <v>140</v>
      </c>
      <c r="F536" s="168" t="s">
        <v>106</v>
      </c>
      <c r="G536" s="168" t="s">
        <v>107</v>
      </c>
      <c r="H536" s="169" t="s">
        <v>140</v>
      </c>
      <c r="I536" s="399"/>
      <c r="J536" s="57">
        <v>43464</v>
      </c>
      <c r="K536" s="56" t="s">
        <v>18</v>
      </c>
      <c r="L536" s="169" t="s">
        <v>18</v>
      </c>
      <c r="M536" s="60" t="s">
        <v>642</v>
      </c>
      <c r="N536" s="56" t="s">
        <v>23112</v>
      </c>
      <c r="O536" s="56" t="s">
        <v>189</v>
      </c>
      <c r="P536" s="56" t="s">
        <v>23114</v>
      </c>
      <c r="Q536" s="56" t="s">
        <v>17</v>
      </c>
      <c r="R536" s="56"/>
      <c r="S536" s="56" t="s">
        <v>108</v>
      </c>
      <c r="T536" s="56" t="s">
        <v>108</v>
      </c>
      <c r="U536" s="56"/>
      <c r="V536" s="56"/>
      <c r="W536" s="56" t="s">
        <v>108</v>
      </c>
      <c r="X536" s="56"/>
      <c r="Y536" s="56" t="s">
        <v>108</v>
      </c>
      <c r="Z536" s="56" t="s">
        <v>18</v>
      </c>
      <c r="AA536" s="57">
        <v>43434</v>
      </c>
      <c r="AB536" s="63">
        <v>6</v>
      </c>
      <c r="AC536" s="64" t="s">
        <v>22751</v>
      </c>
      <c r="AD536" s="56" t="s">
        <v>79</v>
      </c>
      <c r="AE536" s="56"/>
      <c r="AF536" s="61"/>
      <c r="AG536" s="61"/>
      <c r="AH536" s="67" t="str">
        <v>Nov</v>
      </c>
      <c r="AI536" s="68" t="str">
        <v>Nov</v>
      </c>
      <c r="AJ536" s="69">
        <f t="shared" si="0"/>
        <v>0</v>
      </c>
      <c r="AK536" s="70">
        <f t="shared" si="1"/>
        <v>43464</v>
      </c>
      <c r="AL536" s="71">
        <f t="shared" ca="1" si="2"/>
        <v>-495</v>
      </c>
      <c r="AM536" s="71" t="str">
        <v>2018</v>
      </c>
      <c r="AN536" s="70">
        <f t="shared" si="3"/>
        <v>43444</v>
      </c>
      <c r="AO536" s="70" t="s">
        <v>123</v>
      </c>
    </row>
    <row r="537" spans="1:41" ht="14.4">
      <c r="A537" s="179" t="s">
        <v>23119</v>
      </c>
      <c r="B537" s="56" t="s">
        <v>89</v>
      </c>
      <c r="C537" s="57">
        <v>43195</v>
      </c>
      <c r="D537" s="56" t="s">
        <v>90</v>
      </c>
      <c r="E537" s="56" t="s">
        <v>140</v>
      </c>
      <c r="F537" s="168" t="s">
        <v>106</v>
      </c>
      <c r="G537" s="168" t="s">
        <v>107</v>
      </c>
      <c r="H537" s="169" t="s">
        <v>140</v>
      </c>
      <c r="I537" s="399"/>
      <c r="J537" s="57">
        <v>43235</v>
      </c>
      <c r="K537" s="56" t="s">
        <v>18</v>
      </c>
      <c r="L537" s="169" t="s">
        <v>14</v>
      </c>
      <c r="M537" s="60" t="s">
        <v>23122</v>
      </c>
      <c r="N537" s="56" t="s">
        <v>23123</v>
      </c>
      <c r="O537" s="56" t="s">
        <v>22</v>
      </c>
      <c r="P537" s="56" t="s">
        <v>23125</v>
      </c>
      <c r="Q537" s="56" t="s">
        <v>17</v>
      </c>
      <c r="R537" s="56"/>
      <c r="S537" s="56" t="s">
        <v>108</v>
      </c>
      <c r="T537" s="56" t="s">
        <v>108</v>
      </c>
      <c r="U537" s="56"/>
      <c r="V537" s="56"/>
      <c r="W537" s="56" t="s">
        <v>108</v>
      </c>
      <c r="X537" s="56"/>
      <c r="Y537" s="56" t="s">
        <v>292</v>
      </c>
      <c r="Z537" s="56" t="s">
        <v>14</v>
      </c>
      <c r="AA537" s="57">
        <v>43195</v>
      </c>
      <c r="AB537" s="63"/>
      <c r="AC537" s="64" t="s">
        <v>23129</v>
      </c>
      <c r="AD537" s="56" t="s">
        <v>294</v>
      </c>
      <c r="AE537" s="56"/>
      <c r="AF537" s="61"/>
      <c r="AG537" s="61"/>
      <c r="AH537" s="67" t="str">
        <v>Apr</v>
      </c>
      <c r="AI537" s="68" t="str">
        <v>Apr</v>
      </c>
      <c r="AJ537" s="69">
        <f t="shared" si="0"/>
        <v>0</v>
      </c>
      <c r="AK537" s="70">
        <f t="shared" si="1"/>
        <v>43225</v>
      </c>
      <c r="AL537" s="71">
        <f t="shared" ca="1" si="2"/>
        <v>-734</v>
      </c>
      <c r="AM537" s="71" t="str">
        <v>2018</v>
      </c>
      <c r="AN537" s="70">
        <f t="shared" si="3"/>
        <v>43205</v>
      </c>
      <c r="AO537" s="70" t="s">
        <v>123</v>
      </c>
    </row>
    <row r="538" spans="1:41" ht="14.4">
      <c r="A538" s="179" t="s">
        <v>23131</v>
      </c>
      <c r="B538" s="56" t="s">
        <v>89</v>
      </c>
      <c r="C538" s="57">
        <v>43202</v>
      </c>
      <c r="D538" s="56" t="s">
        <v>131</v>
      </c>
      <c r="E538" s="56" t="s">
        <v>30</v>
      </c>
      <c r="F538" s="168" t="s">
        <v>106</v>
      </c>
      <c r="G538" s="168" t="s">
        <v>107</v>
      </c>
      <c r="H538" s="169" t="s">
        <v>30</v>
      </c>
      <c r="I538" s="404"/>
      <c r="J538" s="59"/>
      <c r="K538" s="61"/>
      <c r="L538" s="184"/>
      <c r="M538" s="60" t="s">
        <v>23136</v>
      </c>
      <c r="N538" s="56" t="s">
        <v>23137</v>
      </c>
      <c r="O538" s="56" t="s">
        <v>27</v>
      </c>
      <c r="P538" s="56" t="s">
        <v>23138</v>
      </c>
      <c r="Q538" s="56" t="s">
        <v>17</v>
      </c>
      <c r="R538" s="66"/>
      <c r="S538" s="61"/>
      <c r="T538" s="61"/>
      <c r="U538" s="402"/>
      <c r="V538" s="66"/>
      <c r="W538" s="66"/>
      <c r="X538" s="402"/>
      <c r="Y538" s="61"/>
      <c r="Z538" s="56" t="s">
        <v>18</v>
      </c>
      <c r="AA538" s="57">
        <v>43202</v>
      </c>
      <c r="AB538" s="63">
        <v>2</v>
      </c>
      <c r="AC538" s="64"/>
      <c r="AD538" s="56" t="s">
        <v>79</v>
      </c>
      <c r="AE538" s="56"/>
      <c r="AF538" s="61"/>
      <c r="AG538" s="61"/>
      <c r="AH538" s="67" t="str">
        <v>Apr</v>
      </c>
      <c r="AI538" s="68" t="str">
        <v>Apr</v>
      </c>
      <c r="AJ538" s="69">
        <f t="shared" si="0"/>
        <v>0</v>
      </c>
      <c r="AK538" s="70">
        <f t="shared" si="1"/>
        <v>43232</v>
      </c>
      <c r="AL538" s="71">
        <f t="shared" ca="1" si="2"/>
        <v>-727</v>
      </c>
      <c r="AM538" s="71" t="str">
        <v>2018</v>
      </c>
      <c r="AN538" s="70">
        <f t="shared" si="3"/>
        <v>43212</v>
      </c>
      <c r="AO538" s="70" t="s">
        <v>123</v>
      </c>
    </row>
    <row r="539" spans="1:41" ht="14.4">
      <c r="A539" s="179" t="s">
        <v>23145</v>
      </c>
      <c r="B539" s="56" t="s">
        <v>89</v>
      </c>
      <c r="C539" s="57">
        <v>43322</v>
      </c>
      <c r="D539" s="56" t="s">
        <v>2397</v>
      </c>
      <c r="E539" s="56" t="s">
        <v>129</v>
      </c>
      <c r="F539" s="168" t="s">
        <v>106</v>
      </c>
      <c r="G539" s="168" t="s">
        <v>107</v>
      </c>
      <c r="H539" s="169" t="s">
        <v>129</v>
      </c>
      <c r="I539" s="399"/>
      <c r="J539" s="57">
        <v>43364</v>
      </c>
      <c r="K539" s="61"/>
      <c r="L539" s="184"/>
      <c r="M539" s="60" t="s">
        <v>23147</v>
      </c>
      <c r="N539" s="56" t="s">
        <v>23148</v>
      </c>
      <c r="O539" s="56" t="s">
        <v>13</v>
      </c>
      <c r="P539" s="56" t="s">
        <v>23149</v>
      </c>
      <c r="Q539" s="56" t="s">
        <v>17</v>
      </c>
      <c r="R539" s="66"/>
      <c r="S539" s="61"/>
      <c r="T539" s="61"/>
      <c r="U539" s="402"/>
      <c r="V539" s="66"/>
      <c r="W539" s="66"/>
      <c r="X539" s="402"/>
      <c r="Y539" s="56" t="s">
        <v>292</v>
      </c>
      <c r="Z539" s="56" t="s">
        <v>14</v>
      </c>
      <c r="AA539" s="57">
        <v>43328</v>
      </c>
      <c r="AB539" s="75"/>
      <c r="AC539" s="64" t="s">
        <v>23154</v>
      </c>
      <c r="AD539" s="56" t="s">
        <v>294</v>
      </c>
      <c r="AE539" s="61"/>
      <c r="AF539" s="61"/>
      <c r="AG539" s="61"/>
      <c r="AH539" s="67" t="str">
        <v>Aug</v>
      </c>
      <c r="AI539" s="68" t="str">
        <v>Aug</v>
      </c>
      <c r="AJ539" s="69">
        <f t="shared" si="0"/>
        <v>6</v>
      </c>
      <c r="AK539" s="70">
        <f t="shared" si="1"/>
        <v>43352</v>
      </c>
      <c r="AL539" s="71">
        <f t="shared" ca="1" si="2"/>
        <v>-607</v>
      </c>
      <c r="AM539" s="71" t="str">
        <v>2018</v>
      </c>
      <c r="AN539" s="70">
        <f t="shared" si="3"/>
        <v>43332</v>
      </c>
      <c r="AO539" s="70" t="s">
        <v>123</v>
      </c>
    </row>
    <row r="540" spans="1:41" ht="14.4">
      <c r="A540" s="179" t="s">
        <v>23157</v>
      </c>
      <c r="B540" s="56" t="s">
        <v>89</v>
      </c>
      <c r="C540" s="57">
        <v>43335</v>
      </c>
      <c r="D540" s="56" t="s">
        <v>1027</v>
      </c>
      <c r="E540" s="56" t="s">
        <v>140</v>
      </c>
      <c r="F540" s="168" t="s">
        <v>106</v>
      </c>
      <c r="G540" s="168" t="s">
        <v>107</v>
      </c>
      <c r="H540" s="169" t="s">
        <v>140</v>
      </c>
      <c r="I540" s="399"/>
      <c r="J540" s="57">
        <v>43366</v>
      </c>
      <c r="K540" s="56" t="s">
        <v>18</v>
      </c>
      <c r="L540" s="169" t="s">
        <v>14</v>
      </c>
      <c r="M540" s="60" t="s">
        <v>642</v>
      </c>
      <c r="N540" s="56" t="s">
        <v>23159</v>
      </c>
      <c r="O540" s="56" t="s">
        <v>436</v>
      </c>
      <c r="P540" s="56" t="s">
        <v>108</v>
      </c>
      <c r="Q540" s="56" t="s">
        <v>96</v>
      </c>
      <c r="R540" s="56"/>
      <c r="S540" s="56" t="s">
        <v>108</v>
      </c>
      <c r="T540" s="56" t="s">
        <v>108</v>
      </c>
      <c r="U540" s="56"/>
      <c r="V540" s="56"/>
      <c r="W540" s="56" t="s">
        <v>108</v>
      </c>
      <c r="X540" s="56"/>
      <c r="Y540" s="56" t="s">
        <v>108</v>
      </c>
      <c r="Z540" s="56" t="s">
        <v>14</v>
      </c>
      <c r="AA540" s="57">
        <v>43335</v>
      </c>
      <c r="AB540" s="63">
        <v>6</v>
      </c>
      <c r="AC540" s="64" t="s">
        <v>23164</v>
      </c>
      <c r="AD540" s="56" t="s">
        <v>118</v>
      </c>
      <c r="AE540" s="56"/>
      <c r="AF540" s="61"/>
      <c r="AG540" s="61"/>
      <c r="AH540" s="67" t="str">
        <v>Aug</v>
      </c>
      <c r="AI540" s="68" t="str">
        <v>Aug</v>
      </c>
      <c r="AJ540" s="69">
        <f t="shared" si="0"/>
        <v>0</v>
      </c>
      <c r="AK540" s="70">
        <f t="shared" si="1"/>
        <v>43365</v>
      </c>
      <c r="AL540" s="71">
        <f t="shared" ca="1" si="2"/>
        <v>-594</v>
      </c>
      <c r="AM540" s="71" t="str">
        <v>2018</v>
      </c>
      <c r="AN540" s="70">
        <f t="shared" si="3"/>
        <v>43345</v>
      </c>
      <c r="AO540" s="70" t="s">
        <v>123</v>
      </c>
    </row>
    <row r="541" spans="1:41" ht="14.4">
      <c r="A541" s="179" t="s">
        <v>23166</v>
      </c>
      <c r="B541" s="56" t="s">
        <v>89</v>
      </c>
      <c r="C541" s="57">
        <v>43250</v>
      </c>
      <c r="D541" s="56" t="s">
        <v>131</v>
      </c>
      <c r="E541" s="56" t="s">
        <v>112</v>
      </c>
      <c r="F541" s="168" t="s">
        <v>106</v>
      </c>
      <c r="G541" s="168" t="s">
        <v>113</v>
      </c>
      <c r="H541" s="169" t="s">
        <v>112</v>
      </c>
      <c r="I541" s="399"/>
      <c r="J541" s="57">
        <v>43281</v>
      </c>
      <c r="K541" s="56" t="s">
        <v>18</v>
      </c>
      <c r="L541" s="169" t="s">
        <v>18</v>
      </c>
      <c r="M541" s="60" t="s">
        <v>487</v>
      </c>
      <c r="N541" s="56" t="s">
        <v>23168</v>
      </c>
      <c r="O541" s="56" t="s">
        <v>29</v>
      </c>
      <c r="P541" s="56" t="s">
        <v>23170</v>
      </c>
      <c r="Q541" s="56" t="s">
        <v>116</v>
      </c>
      <c r="R541" s="66"/>
      <c r="S541" s="56" t="s">
        <v>108</v>
      </c>
      <c r="T541" s="61"/>
      <c r="U541" s="400">
        <v>43255</v>
      </c>
      <c r="V541" s="56"/>
      <c r="W541" s="56">
        <v>15.75</v>
      </c>
      <c r="X541" s="402"/>
      <c r="Y541" s="61"/>
      <c r="Z541" s="56" t="s">
        <v>18</v>
      </c>
      <c r="AA541" s="57">
        <v>43300</v>
      </c>
      <c r="AB541" s="75"/>
      <c r="AC541" s="95"/>
      <c r="AD541" s="56" t="s">
        <v>79</v>
      </c>
      <c r="AE541" s="56"/>
      <c r="AF541" s="61"/>
      <c r="AG541" s="61"/>
      <c r="AH541" s="67" t="str">
        <v>May</v>
      </c>
      <c r="AI541" s="68" t="str">
        <v>Jul</v>
      </c>
      <c r="AJ541" s="69">
        <f t="shared" si="0"/>
        <v>50</v>
      </c>
      <c r="AK541" s="70">
        <f t="shared" si="1"/>
        <v>43280</v>
      </c>
      <c r="AL541" s="71">
        <f t="shared" ca="1" si="2"/>
        <v>-679</v>
      </c>
      <c r="AM541" s="71" t="str">
        <v>2018</v>
      </c>
      <c r="AN541" s="70">
        <f t="shared" si="3"/>
        <v>43260</v>
      </c>
      <c r="AO541" s="70" t="s">
        <v>123</v>
      </c>
    </row>
    <row r="542" spans="1:41" ht="14.4">
      <c r="A542" s="179" t="s">
        <v>23175</v>
      </c>
      <c r="B542" s="56" t="s">
        <v>89</v>
      </c>
      <c r="C542" s="57">
        <v>43409</v>
      </c>
      <c r="D542" s="56" t="s">
        <v>90</v>
      </c>
      <c r="E542" s="56" t="s">
        <v>140</v>
      </c>
      <c r="F542" s="168" t="s">
        <v>106</v>
      </c>
      <c r="G542" s="168" t="s">
        <v>107</v>
      </c>
      <c r="H542" s="169" t="s">
        <v>140</v>
      </c>
      <c r="I542" s="399"/>
      <c r="J542" s="57">
        <v>43439</v>
      </c>
      <c r="K542" s="56" t="s">
        <v>18</v>
      </c>
      <c r="L542" s="169" t="s">
        <v>18</v>
      </c>
      <c r="M542" s="60" t="s">
        <v>23179</v>
      </c>
      <c r="N542" s="56" t="s">
        <v>23179</v>
      </c>
      <c r="O542" s="56" t="s">
        <v>20</v>
      </c>
      <c r="P542" s="56" t="s">
        <v>23180</v>
      </c>
      <c r="Q542" s="56" t="s">
        <v>17</v>
      </c>
      <c r="R542" s="56"/>
      <c r="S542" s="56" t="s">
        <v>108</v>
      </c>
      <c r="T542" s="56" t="s">
        <v>108</v>
      </c>
      <c r="U542" s="56"/>
      <c r="V542" s="56"/>
      <c r="W542" s="56" t="s">
        <v>108</v>
      </c>
      <c r="X542" s="56"/>
      <c r="Y542" s="56" t="s">
        <v>108</v>
      </c>
      <c r="Z542" s="56" t="s">
        <v>18</v>
      </c>
      <c r="AA542" s="57">
        <v>43409</v>
      </c>
      <c r="AB542" s="63">
        <v>6</v>
      </c>
      <c r="AC542" s="64" t="s">
        <v>23182</v>
      </c>
      <c r="AD542" s="56" t="s">
        <v>79</v>
      </c>
      <c r="AE542" s="56"/>
      <c r="AF542" s="61"/>
      <c r="AG542" s="61"/>
      <c r="AH542" s="67" t="str">
        <v>Nov</v>
      </c>
      <c r="AI542" s="68" t="str">
        <v>Nov</v>
      </c>
      <c r="AJ542" s="69">
        <f t="shared" si="0"/>
        <v>0</v>
      </c>
      <c r="AK542" s="70">
        <f t="shared" si="1"/>
        <v>43439</v>
      </c>
      <c r="AL542" s="71">
        <f t="shared" ca="1" si="2"/>
        <v>-520</v>
      </c>
      <c r="AM542" s="71" t="str">
        <v>2018</v>
      </c>
      <c r="AN542" s="70">
        <f t="shared" si="3"/>
        <v>43419</v>
      </c>
      <c r="AO542" s="70" t="s">
        <v>123</v>
      </c>
    </row>
    <row r="543" spans="1:41" ht="14.4">
      <c r="A543" s="179" t="s">
        <v>23186</v>
      </c>
      <c r="B543" s="56" t="s">
        <v>89</v>
      </c>
      <c r="C543" s="57">
        <v>43178</v>
      </c>
      <c r="D543" s="56" t="s">
        <v>90</v>
      </c>
      <c r="E543" s="56" t="s">
        <v>140</v>
      </c>
      <c r="F543" s="168" t="s">
        <v>106</v>
      </c>
      <c r="G543" s="168" t="s">
        <v>107</v>
      </c>
      <c r="H543" s="169" t="s">
        <v>140</v>
      </c>
      <c r="I543" s="399"/>
      <c r="J543" s="57">
        <v>43209</v>
      </c>
      <c r="K543" s="56" t="s">
        <v>18</v>
      </c>
      <c r="L543" s="169" t="s">
        <v>14</v>
      </c>
      <c r="M543" s="60" t="s">
        <v>23189</v>
      </c>
      <c r="N543" s="56" t="s">
        <v>23190</v>
      </c>
      <c r="O543" s="56" t="s">
        <v>13</v>
      </c>
      <c r="P543" s="56" t="s">
        <v>23191</v>
      </c>
      <c r="Q543" s="56" t="s">
        <v>28</v>
      </c>
      <c r="R543" s="66"/>
      <c r="S543" s="56" t="s">
        <v>108</v>
      </c>
      <c r="T543" s="56" t="s">
        <v>108</v>
      </c>
      <c r="U543" s="56"/>
      <c r="V543" s="56"/>
      <c r="W543" s="56" t="s">
        <v>108</v>
      </c>
      <c r="X543" s="400"/>
      <c r="Y543" s="56" t="s">
        <v>108</v>
      </c>
      <c r="Z543" s="56" t="s">
        <v>14</v>
      </c>
      <c r="AA543" s="57">
        <v>43178</v>
      </c>
      <c r="AB543" s="63">
        <v>6</v>
      </c>
      <c r="AC543" s="64" t="s">
        <v>23195</v>
      </c>
      <c r="AD543" s="65" t="s">
        <v>179</v>
      </c>
      <c r="AE543" s="96"/>
      <c r="AF543" s="66"/>
      <c r="AG543" s="66"/>
      <c r="AH543" s="67" t="str">
        <v>Mar</v>
      </c>
      <c r="AI543" s="68" t="str">
        <v>Mar</v>
      </c>
      <c r="AJ543" s="69">
        <f t="shared" si="0"/>
        <v>0</v>
      </c>
      <c r="AK543" s="70">
        <f t="shared" si="1"/>
        <v>43208</v>
      </c>
      <c r="AL543" s="71">
        <f t="shared" ca="1" si="2"/>
        <v>-751</v>
      </c>
      <c r="AM543" s="71" t="str">
        <v>2018</v>
      </c>
      <c r="AN543" s="70">
        <f t="shared" si="3"/>
        <v>43188</v>
      </c>
      <c r="AO543" s="70" t="s">
        <v>123</v>
      </c>
    </row>
    <row r="544" spans="1:41" ht="14.4">
      <c r="A544" s="179" t="s">
        <v>23200</v>
      </c>
      <c r="B544" s="56" t="s">
        <v>89</v>
      </c>
      <c r="C544" s="57">
        <v>43434</v>
      </c>
      <c r="D544" s="56" t="s">
        <v>1027</v>
      </c>
      <c r="E544" s="56" t="s">
        <v>140</v>
      </c>
      <c r="F544" s="168" t="s">
        <v>106</v>
      </c>
      <c r="G544" s="168" t="s">
        <v>107</v>
      </c>
      <c r="H544" s="169" t="s">
        <v>140</v>
      </c>
      <c r="I544" s="399"/>
      <c r="J544" s="57">
        <v>43464</v>
      </c>
      <c r="K544" s="56" t="s">
        <v>18</v>
      </c>
      <c r="L544" s="169" t="s">
        <v>18</v>
      </c>
      <c r="M544" s="60" t="s">
        <v>642</v>
      </c>
      <c r="N544" s="56" t="s">
        <v>23204</v>
      </c>
      <c r="O544" s="56" t="s">
        <v>27</v>
      </c>
      <c r="P544" s="56" t="s">
        <v>23205</v>
      </c>
      <c r="Q544" s="56" t="s">
        <v>96</v>
      </c>
      <c r="R544" s="56"/>
      <c r="S544" s="56" t="s">
        <v>108</v>
      </c>
      <c r="T544" s="56" t="s">
        <v>108</v>
      </c>
      <c r="U544" s="56"/>
      <c r="V544" s="56"/>
      <c r="W544" s="56" t="s">
        <v>108</v>
      </c>
      <c r="X544" s="56"/>
      <c r="Y544" s="56" t="s">
        <v>108</v>
      </c>
      <c r="Z544" s="56" t="s">
        <v>18</v>
      </c>
      <c r="AA544" s="57">
        <v>43434</v>
      </c>
      <c r="AB544" s="63">
        <v>6</v>
      </c>
      <c r="AC544" s="64" t="s">
        <v>23206</v>
      </c>
      <c r="AD544" s="56" t="s">
        <v>79</v>
      </c>
      <c r="AE544" s="56"/>
      <c r="AF544" s="61"/>
      <c r="AG544" s="61"/>
      <c r="AH544" s="67" t="str">
        <v>Nov</v>
      </c>
      <c r="AI544" s="68" t="str">
        <v>Nov</v>
      </c>
      <c r="AJ544" s="69">
        <f t="shared" si="0"/>
        <v>0</v>
      </c>
      <c r="AK544" s="70">
        <f t="shared" si="1"/>
        <v>43464</v>
      </c>
      <c r="AL544" s="71">
        <f t="shared" ca="1" si="2"/>
        <v>-495</v>
      </c>
      <c r="AM544" s="71" t="str">
        <v>2018</v>
      </c>
      <c r="AN544" s="70">
        <f t="shared" si="3"/>
        <v>43444</v>
      </c>
      <c r="AO544" s="70" t="s">
        <v>123</v>
      </c>
    </row>
    <row r="545" spans="1:41" ht="14.4">
      <c r="A545" s="179" t="s">
        <v>23211</v>
      </c>
      <c r="B545" s="56" t="s">
        <v>89</v>
      </c>
      <c r="C545" s="57">
        <v>43320</v>
      </c>
      <c r="D545" s="56" t="s">
        <v>229</v>
      </c>
      <c r="E545" s="56" t="s">
        <v>30</v>
      </c>
      <c r="F545" s="168" t="s">
        <v>106</v>
      </c>
      <c r="G545" s="168" t="s">
        <v>107</v>
      </c>
      <c r="H545" s="169" t="s">
        <v>30</v>
      </c>
      <c r="I545" s="404"/>
      <c r="J545" s="57">
        <v>43351</v>
      </c>
      <c r="K545" s="61"/>
      <c r="L545" s="184"/>
      <c r="M545" s="60" t="s">
        <v>23214</v>
      </c>
      <c r="N545" s="56" t="s">
        <v>23215</v>
      </c>
      <c r="O545" s="56" t="s">
        <v>271</v>
      </c>
      <c r="P545" s="56" t="s">
        <v>23216</v>
      </c>
      <c r="Q545" s="56" t="s">
        <v>17</v>
      </c>
      <c r="R545" s="66"/>
      <c r="S545" s="61"/>
      <c r="T545" s="61"/>
      <c r="U545" s="402"/>
      <c r="V545" s="66"/>
      <c r="W545" s="66"/>
      <c r="X545" s="402"/>
      <c r="Y545" s="56" t="s">
        <v>338</v>
      </c>
      <c r="Z545" s="56" t="s">
        <v>14</v>
      </c>
      <c r="AA545" s="57">
        <v>43322</v>
      </c>
      <c r="AB545" s="75"/>
      <c r="AC545" s="95"/>
      <c r="AD545" s="56" t="s">
        <v>294</v>
      </c>
      <c r="AE545" s="61"/>
      <c r="AF545" s="61"/>
      <c r="AG545" s="61"/>
      <c r="AH545" s="67" t="str">
        <v>Aug</v>
      </c>
      <c r="AI545" s="68" t="str">
        <v>Aug</v>
      </c>
      <c r="AJ545" s="69">
        <f t="shared" si="0"/>
        <v>2</v>
      </c>
      <c r="AK545" s="70">
        <f t="shared" si="1"/>
        <v>43350</v>
      </c>
      <c r="AL545" s="71">
        <f t="shared" ca="1" si="2"/>
        <v>-609</v>
      </c>
      <c r="AM545" s="71" t="str">
        <v>2018</v>
      </c>
      <c r="AN545" s="70">
        <f t="shared" si="3"/>
        <v>43330</v>
      </c>
      <c r="AO545" s="70" t="s">
        <v>123</v>
      </c>
    </row>
    <row r="546" spans="1:41" ht="14.4">
      <c r="A546" s="179" t="s">
        <v>23221</v>
      </c>
      <c r="B546" s="56" t="s">
        <v>89</v>
      </c>
      <c r="C546" s="57">
        <v>43320</v>
      </c>
      <c r="D546" s="56" t="s">
        <v>90</v>
      </c>
      <c r="E546" s="56" t="s">
        <v>15779</v>
      </c>
      <c r="F546" s="168" t="s">
        <v>214</v>
      </c>
      <c r="G546" s="168" t="s">
        <v>214</v>
      </c>
      <c r="H546" s="169" t="s">
        <v>2445</v>
      </c>
      <c r="I546" s="399"/>
      <c r="J546" s="57">
        <v>43333</v>
      </c>
      <c r="K546" s="56" t="s">
        <v>18</v>
      </c>
      <c r="L546" s="169" t="s">
        <v>14</v>
      </c>
      <c r="M546" s="60" t="s">
        <v>23214</v>
      </c>
      <c r="N546" s="56" t="s">
        <v>23228</v>
      </c>
      <c r="O546" s="56" t="s">
        <v>271</v>
      </c>
      <c r="P546" s="56" t="s">
        <v>23229</v>
      </c>
      <c r="Q546" s="56" t="s">
        <v>20386</v>
      </c>
      <c r="R546" s="56"/>
      <c r="S546" s="56" t="s">
        <v>108</v>
      </c>
      <c r="T546" s="56" t="s">
        <v>108</v>
      </c>
      <c r="U546" s="56"/>
      <c r="V546" s="56"/>
      <c r="W546" s="56" t="s">
        <v>108</v>
      </c>
      <c r="X546" s="56" t="s">
        <v>108</v>
      </c>
      <c r="Y546" s="61"/>
      <c r="Z546" s="56" t="s">
        <v>108</v>
      </c>
      <c r="AA546" s="57">
        <v>43321</v>
      </c>
      <c r="AB546" s="75"/>
      <c r="AC546" s="64" t="s">
        <v>23231</v>
      </c>
      <c r="AD546" s="56" t="s">
        <v>118</v>
      </c>
      <c r="AE546" s="56"/>
      <c r="AF546" s="61"/>
      <c r="AG546" s="61"/>
      <c r="AH546" s="67" t="str">
        <v>Aug</v>
      </c>
      <c r="AI546" s="68" t="str">
        <v>Aug</v>
      </c>
      <c r="AJ546" s="69">
        <f t="shared" si="0"/>
        <v>1</v>
      </c>
      <c r="AK546" s="70">
        <f t="shared" si="1"/>
        <v>43350</v>
      </c>
      <c r="AL546" s="71">
        <f t="shared" ca="1" si="2"/>
        <v>-609</v>
      </c>
      <c r="AM546" s="71" t="str">
        <v>2018</v>
      </c>
      <c r="AN546" s="70">
        <f t="shared" si="3"/>
        <v>43330</v>
      </c>
      <c r="AO546" s="70" t="s">
        <v>123</v>
      </c>
    </row>
    <row r="547" spans="1:41" ht="14.4">
      <c r="A547" s="179" t="s">
        <v>23235</v>
      </c>
      <c r="B547" s="56" t="s">
        <v>89</v>
      </c>
      <c r="C547" s="57">
        <v>43138</v>
      </c>
      <c r="D547" s="56" t="s">
        <v>90</v>
      </c>
      <c r="E547" s="56" t="s">
        <v>32</v>
      </c>
      <c r="F547" s="168" t="s">
        <v>106</v>
      </c>
      <c r="G547" s="168" t="s">
        <v>177</v>
      </c>
      <c r="H547" s="169" t="s">
        <v>32</v>
      </c>
      <c r="I547" s="399"/>
      <c r="J547" s="57">
        <v>43532</v>
      </c>
      <c r="K547" s="56" t="s">
        <v>18</v>
      </c>
      <c r="L547" s="169" t="s">
        <v>18</v>
      </c>
      <c r="M547" s="60" t="s">
        <v>23237</v>
      </c>
      <c r="N547" s="56" t="s">
        <v>23239</v>
      </c>
      <c r="O547" s="61"/>
      <c r="P547" s="56" t="s">
        <v>23241</v>
      </c>
      <c r="Q547" s="56" t="s">
        <v>17</v>
      </c>
      <c r="R547" s="66"/>
      <c r="S547" s="61"/>
      <c r="T547" s="61"/>
      <c r="U547" s="402"/>
      <c r="V547" s="56"/>
      <c r="W547" s="56" t="s">
        <v>108</v>
      </c>
      <c r="X547" s="400" t="s">
        <v>108</v>
      </c>
      <c r="Y547" s="61"/>
      <c r="Z547" s="56" t="s">
        <v>18</v>
      </c>
      <c r="AA547" s="57">
        <v>43143</v>
      </c>
      <c r="AB547" s="75"/>
      <c r="AC547" s="64" t="s">
        <v>23244</v>
      </c>
      <c r="AD547" s="65" t="s">
        <v>79</v>
      </c>
      <c r="AE547" s="65"/>
      <c r="AF547" s="66"/>
      <c r="AG547" s="66"/>
      <c r="AH547" s="67" t="str">
        <v>Feb</v>
      </c>
      <c r="AI547" s="68" t="str">
        <v>Feb</v>
      </c>
      <c r="AJ547" s="69">
        <f t="shared" si="0"/>
        <v>5</v>
      </c>
      <c r="AK547" s="70">
        <f t="shared" si="1"/>
        <v>43168</v>
      </c>
      <c r="AL547" s="71">
        <f t="shared" ca="1" si="2"/>
        <v>-791</v>
      </c>
      <c r="AM547" s="71" t="str">
        <v>2018</v>
      </c>
      <c r="AN547" s="70">
        <f t="shared" si="3"/>
        <v>43148</v>
      </c>
      <c r="AO547" s="70" t="s">
        <v>123</v>
      </c>
    </row>
    <row r="548" spans="1:41" ht="14.4">
      <c r="A548" s="179" t="s">
        <v>23248</v>
      </c>
      <c r="B548" s="56" t="s">
        <v>89</v>
      </c>
      <c r="C548" s="57">
        <v>43424</v>
      </c>
      <c r="D548" s="56" t="s">
        <v>1027</v>
      </c>
      <c r="E548" s="56" t="s">
        <v>276</v>
      </c>
      <c r="F548" s="168" t="s">
        <v>214</v>
      </c>
      <c r="G548" s="168" t="s">
        <v>23249</v>
      </c>
      <c r="H548" s="169" t="s">
        <v>2445</v>
      </c>
      <c r="I548" s="399"/>
      <c r="J548" s="57">
        <v>43454</v>
      </c>
      <c r="K548" s="61"/>
      <c r="L548" s="184"/>
      <c r="M548" s="60" t="s">
        <v>23250</v>
      </c>
      <c r="N548" s="56" t="s">
        <v>23252</v>
      </c>
      <c r="O548" s="61"/>
      <c r="P548" s="56" t="s">
        <v>20398</v>
      </c>
      <c r="Q548" s="56" t="s">
        <v>20386</v>
      </c>
      <c r="R548" s="66"/>
      <c r="S548" s="356"/>
      <c r="T548" s="356"/>
      <c r="U548" s="402"/>
      <c r="V548" s="175"/>
      <c r="W548" s="175"/>
      <c r="X548" s="402"/>
      <c r="Y548" s="61"/>
      <c r="Z548" s="61"/>
      <c r="AA548" s="57">
        <v>43430</v>
      </c>
      <c r="AB548" s="75"/>
      <c r="AC548" s="64" t="s">
        <v>23253</v>
      </c>
      <c r="AD548" s="56" t="s">
        <v>294</v>
      </c>
      <c r="AE548" s="56"/>
      <c r="AF548" s="61"/>
      <c r="AG548" s="61"/>
      <c r="AH548" s="67" t="str">
        <v>Nov</v>
      </c>
      <c r="AI548" s="68" t="str">
        <v>Nov</v>
      </c>
      <c r="AJ548" s="69">
        <f t="shared" si="0"/>
        <v>6</v>
      </c>
      <c r="AK548" s="70">
        <f t="shared" si="1"/>
        <v>43454</v>
      </c>
      <c r="AL548" s="71">
        <f t="shared" ca="1" si="2"/>
        <v>-505</v>
      </c>
      <c r="AM548" s="71" t="str">
        <v>2018</v>
      </c>
      <c r="AN548" s="70">
        <f t="shared" si="3"/>
        <v>43434</v>
      </c>
      <c r="AO548" s="70" t="s">
        <v>123</v>
      </c>
    </row>
    <row r="549" spans="1:41" ht="14.4">
      <c r="A549" s="179" t="s">
        <v>23257</v>
      </c>
      <c r="B549" s="56" t="s">
        <v>89</v>
      </c>
      <c r="C549" s="57">
        <v>43136</v>
      </c>
      <c r="D549" s="56" t="s">
        <v>1027</v>
      </c>
      <c r="E549" s="56" t="s">
        <v>140</v>
      </c>
      <c r="F549" s="168" t="s">
        <v>106</v>
      </c>
      <c r="G549" s="168" t="s">
        <v>107</v>
      </c>
      <c r="H549" s="169" t="s">
        <v>140</v>
      </c>
      <c r="I549" s="399"/>
      <c r="J549" s="57">
        <v>43164</v>
      </c>
      <c r="K549" s="56" t="s">
        <v>18</v>
      </c>
      <c r="L549" s="169" t="s">
        <v>18</v>
      </c>
      <c r="M549" s="60" t="s">
        <v>642</v>
      </c>
      <c r="N549" s="56" t="s">
        <v>23260</v>
      </c>
      <c r="O549" s="56" t="s">
        <v>95</v>
      </c>
      <c r="P549" s="56" t="s">
        <v>23261</v>
      </c>
      <c r="Q549" s="56" t="s">
        <v>17</v>
      </c>
      <c r="R549" s="66"/>
      <c r="S549" s="56" t="s">
        <v>108</v>
      </c>
      <c r="T549" s="271" t="s">
        <v>108</v>
      </c>
      <c r="U549" s="56"/>
      <c r="V549" s="56"/>
      <c r="W549" s="56" t="s">
        <v>108</v>
      </c>
      <c r="X549" s="400"/>
      <c r="Y549" s="56" t="s">
        <v>108</v>
      </c>
      <c r="Z549" s="56" t="s">
        <v>18</v>
      </c>
      <c r="AA549" s="57">
        <v>43136</v>
      </c>
      <c r="AB549" s="63">
        <v>6</v>
      </c>
      <c r="AC549" s="64" t="s">
        <v>23263</v>
      </c>
      <c r="AD549" s="65" t="s">
        <v>79</v>
      </c>
      <c r="AE549" s="65"/>
      <c r="AF549" s="66"/>
      <c r="AG549" s="66"/>
      <c r="AH549" s="67" t="str">
        <v>Feb</v>
      </c>
      <c r="AI549" s="68" t="str">
        <v>Feb</v>
      </c>
      <c r="AJ549" s="69">
        <f t="shared" si="0"/>
        <v>0</v>
      </c>
      <c r="AK549" s="70">
        <f t="shared" si="1"/>
        <v>43166</v>
      </c>
      <c r="AL549" s="71">
        <f t="shared" ca="1" si="2"/>
        <v>-793</v>
      </c>
      <c r="AM549" s="71" t="str">
        <v>2018</v>
      </c>
      <c r="AN549" s="70">
        <f t="shared" si="3"/>
        <v>43146</v>
      </c>
      <c r="AO549" s="70" t="s">
        <v>123</v>
      </c>
    </row>
    <row r="550" spans="1:41" ht="14.4">
      <c r="A550" s="179" t="s">
        <v>23269</v>
      </c>
      <c r="B550" s="56" t="s">
        <v>89</v>
      </c>
      <c r="C550" s="57">
        <v>43264</v>
      </c>
      <c r="D550" s="56" t="s">
        <v>1027</v>
      </c>
      <c r="E550" s="56" t="s">
        <v>12</v>
      </c>
      <c r="F550" s="168" t="s">
        <v>106</v>
      </c>
      <c r="G550" s="168" t="s">
        <v>107</v>
      </c>
      <c r="H550" s="169" t="s">
        <v>12</v>
      </c>
      <c r="I550" s="404"/>
      <c r="J550" s="59"/>
      <c r="K550" s="61"/>
      <c r="L550" s="184"/>
      <c r="M550" s="60" t="s">
        <v>642</v>
      </c>
      <c r="N550" s="56" t="s">
        <v>23272</v>
      </c>
      <c r="O550" s="56" t="s">
        <v>20</v>
      </c>
      <c r="P550" s="56" t="s">
        <v>23273</v>
      </c>
      <c r="Q550" s="56" t="s">
        <v>17</v>
      </c>
      <c r="R550" s="66"/>
      <c r="S550" s="61"/>
      <c r="T550" s="61"/>
      <c r="U550" s="402"/>
      <c r="V550" s="66"/>
      <c r="W550" s="66"/>
      <c r="X550" s="402"/>
      <c r="Y550" s="61"/>
      <c r="Z550" s="56" t="s">
        <v>14</v>
      </c>
      <c r="AA550" s="57">
        <v>43266</v>
      </c>
      <c r="AB550" s="75"/>
      <c r="AC550" s="64" t="s">
        <v>23278</v>
      </c>
      <c r="AD550" s="56" t="s">
        <v>179</v>
      </c>
      <c r="AE550" s="56"/>
      <c r="AF550" s="61"/>
      <c r="AG550" s="61"/>
      <c r="AH550" s="67" t="str">
        <v>Jun</v>
      </c>
      <c r="AI550" s="68" t="str">
        <v>Jun</v>
      </c>
      <c r="AJ550" s="69">
        <f t="shared" si="0"/>
        <v>2</v>
      </c>
      <c r="AK550" s="70">
        <f t="shared" si="1"/>
        <v>43294</v>
      </c>
      <c r="AL550" s="71">
        <f t="shared" ca="1" si="2"/>
        <v>-665</v>
      </c>
      <c r="AM550" s="71" t="str">
        <v>2018</v>
      </c>
      <c r="AN550" s="70">
        <f t="shared" si="3"/>
        <v>43274</v>
      </c>
      <c r="AO550" s="70" t="s">
        <v>123</v>
      </c>
    </row>
    <row r="551" spans="1:41" ht="14.4">
      <c r="A551" s="179" t="s">
        <v>23285</v>
      </c>
      <c r="B551" s="56" t="s">
        <v>89</v>
      </c>
      <c r="C551" s="57">
        <v>43284</v>
      </c>
      <c r="D551" s="56" t="s">
        <v>1027</v>
      </c>
      <c r="E551" s="56" t="s">
        <v>140</v>
      </c>
      <c r="F551" s="168" t="s">
        <v>106</v>
      </c>
      <c r="G551" s="168" t="s">
        <v>107</v>
      </c>
      <c r="H551" s="169" t="s">
        <v>140</v>
      </c>
      <c r="I551" s="399"/>
      <c r="J551" s="57">
        <v>43315</v>
      </c>
      <c r="K551" s="56" t="s">
        <v>18</v>
      </c>
      <c r="L551" s="169" t="s">
        <v>18</v>
      </c>
      <c r="M551" s="60" t="s">
        <v>642</v>
      </c>
      <c r="N551" s="56" t="s">
        <v>23272</v>
      </c>
      <c r="O551" s="56" t="s">
        <v>20</v>
      </c>
      <c r="P551" s="56" t="s">
        <v>23273</v>
      </c>
      <c r="Q551" s="56" t="s">
        <v>17</v>
      </c>
      <c r="R551" s="56"/>
      <c r="S551" s="56" t="s">
        <v>108</v>
      </c>
      <c r="T551" s="56" t="s">
        <v>108</v>
      </c>
      <c r="U551" s="56"/>
      <c r="V551" s="56"/>
      <c r="W551" s="56" t="s">
        <v>108</v>
      </c>
      <c r="X551" s="56"/>
      <c r="Y551" s="56" t="s">
        <v>108</v>
      </c>
      <c r="Z551" s="56" t="s">
        <v>18</v>
      </c>
      <c r="AA551" s="57">
        <v>43284</v>
      </c>
      <c r="AB551" s="63">
        <v>6</v>
      </c>
      <c r="AC551" s="64" t="s">
        <v>23292</v>
      </c>
      <c r="AD551" s="56" t="s">
        <v>79</v>
      </c>
      <c r="AE551" s="56"/>
      <c r="AF551" s="61"/>
      <c r="AG551" s="61"/>
      <c r="AH551" s="67" t="str">
        <v>Jul</v>
      </c>
      <c r="AI551" s="68" t="str">
        <v>Jul</v>
      </c>
      <c r="AJ551" s="69">
        <f t="shared" si="0"/>
        <v>0</v>
      </c>
      <c r="AK551" s="70">
        <f t="shared" si="1"/>
        <v>43314</v>
      </c>
      <c r="AL551" s="71">
        <f t="shared" ca="1" si="2"/>
        <v>-645</v>
      </c>
      <c r="AM551" s="71" t="str">
        <v>2018</v>
      </c>
      <c r="AN551" s="70">
        <f t="shared" si="3"/>
        <v>43294</v>
      </c>
      <c r="AO551" s="70" t="s">
        <v>123</v>
      </c>
    </row>
    <row r="552" spans="1:41" ht="14.4">
      <c r="A552" s="179" t="s">
        <v>23297</v>
      </c>
      <c r="B552" s="56" t="s">
        <v>89</v>
      </c>
      <c r="C552" s="57">
        <v>43250</v>
      </c>
      <c r="D552" s="56" t="s">
        <v>1027</v>
      </c>
      <c r="E552" s="56" t="s">
        <v>112</v>
      </c>
      <c r="F552" s="168" t="s">
        <v>106</v>
      </c>
      <c r="G552" s="168" t="s">
        <v>113</v>
      </c>
      <c r="H552" s="169" t="s">
        <v>112</v>
      </c>
      <c r="I552" s="399"/>
      <c r="J552" s="57">
        <v>43281</v>
      </c>
      <c r="K552" s="56" t="s">
        <v>18</v>
      </c>
      <c r="L552" s="169" t="s">
        <v>18</v>
      </c>
      <c r="M552" s="60" t="s">
        <v>642</v>
      </c>
      <c r="N552" s="56" t="s">
        <v>12722</v>
      </c>
      <c r="O552" s="56" t="s">
        <v>22</v>
      </c>
      <c r="P552" s="56" t="s">
        <v>12723</v>
      </c>
      <c r="Q552" s="56" t="s">
        <v>116</v>
      </c>
      <c r="R552" s="66"/>
      <c r="S552" s="56" t="s">
        <v>1946</v>
      </c>
      <c r="T552" s="56" t="s">
        <v>3225</v>
      </c>
      <c r="U552" s="400">
        <v>43255</v>
      </c>
      <c r="V552" s="56"/>
      <c r="W552" s="56">
        <v>25.75</v>
      </c>
      <c r="X552" s="400">
        <v>43269</v>
      </c>
      <c r="Y552" s="61"/>
      <c r="Z552" s="56" t="s">
        <v>18</v>
      </c>
      <c r="AA552" s="57">
        <v>43269</v>
      </c>
      <c r="AB552" s="75"/>
      <c r="AC552" s="95"/>
      <c r="AD552" s="56" t="s">
        <v>79</v>
      </c>
      <c r="AE552" s="56" t="s">
        <v>79</v>
      </c>
      <c r="AF552" s="56" t="s">
        <v>18</v>
      </c>
      <c r="AG552" s="56" t="s">
        <v>18</v>
      </c>
      <c r="AH552" s="67" t="str">
        <v>May</v>
      </c>
      <c r="AI552" s="68" t="str">
        <v>Jun</v>
      </c>
      <c r="AJ552" s="69">
        <f t="shared" si="0"/>
        <v>19</v>
      </c>
      <c r="AK552" s="70">
        <f t="shared" si="1"/>
        <v>43280</v>
      </c>
      <c r="AL552" s="71">
        <f t="shared" ca="1" si="2"/>
        <v>-679</v>
      </c>
      <c r="AM552" s="71" t="str">
        <v>2018</v>
      </c>
      <c r="AN552" s="70">
        <f t="shared" si="3"/>
        <v>43260</v>
      </c>
      <c r="AO552" s="70" t="s">
        <v>123</v>
      </c>
    </row>
    <row r="553" spans="1:41" ht="14.4">
      <c r="A553" s="179" t="s">
        <v>23305</v>
      </c>
      <c r="B553" s="56" t="s">
        <v>89</v>
      </c>
      <c r="C553" s="57">
        <v>43201</v>
      </c>
      <c r="D553" s="56" t="s">
        <v>90</v>
      </c>
      <c r="E553" s="56" t="s">
        <v>30</v>
      </c>
      <c r="F553" s="168" t="s">
        <v>106</v>
      </c>
      <c r="G553" s="168" t="s">
        <v>107</v>
      </c>
      <c r="H553" s="169" t="s">
        <v>30</v>
      </c>
      <c r="I553" s="404"/>
      <c r="J553" s="59"/>
      <c r="K553" s="61"/>
      <c r="L553" s="184"/>
      <c r="M553" s="60" t="s">
        <v>23308</v>
      </c>
      <c r="N553" s="56" t="s">
        <v>23309</v>
      </c>
      <c r="O553" s="56" t="s">
        <v>137</v>
      </c>
      <c r="P553" s="56" t="s">
        <v>23310</v>
      </c>
      <c r="Q553" s="56" t="s">
        <v>17</v>
      </c>
      <c r="R553" s="66"/>
      <c r="S553" s="61"/>
      <c r="T553" s="61"/>
      <c r="U553" s="402"/>
      <c r="V553" s="66"/>
      <c r="W553" s="66"/>
      <c r="X553" s="402"/>
      <c r="Y553" s="61"/>
      <c r="Z553" s="56" t="s">
        <v>18</v>
      </c>
      <c r="AA553" s="57">
        <v>43208</v>
      </c>
      <c r="AB553" s="63">
        <v>3</v>
      </c>
      <c r="AC553" s="64" t="s">
        <v>23312</v>
      </c>
      <c r="AD553" s="56" t="s">
        <v>79</v>
      </c>
      <c r="AE553" s="56"/>
      <c r="AF553" s="61"/>
      <c r="AG553" s="61"/>
      <c r="AH553" s="67" t="str">
        <v>Apr</v>
      </c>
      <c r="AI553" s="68" t="str">
        <v>Apr</v>
      </c>
      <c r="AJ553" s="69">
        <f t="shared" si="0"/>
        <v>7</v>
      </c>
      <c r="AK553" s="70">
        <f t="shared" si="1"/>
        <v>43231</v>
      </c>
      <c r="AL553" s="71">
        <f t="shared" ca="1" si="2"/>
        <v>-728</v>
      </c>
      <c r="AM553" s="71" t="str">
        <v>2018</v>
      </c>
      <c r="AN553" s="70">
        <f t="shared" si="3"/>
        <v>43211</v>
      </c>
      <c r="AO553" s="70" t="s">
        <v>123</v>
      </c>
    </row>
    <row r="554" spans="1:41" ht="14.4">
      <c r="A554" s="179" t="s">
        <v>23316</v>
      </c>
      <c r="B554" s="56" t="s">
        <v>89</v>
      </c>
      <c r="C554" s="57">
        <v>43347</v>
      </c>
      <c r="D554" s="56" t="s">
        <v>90</v>
      </c>
      <c r="E554" s="56" t="s">
        <v>135</v>
      </c>
      <c r="F554" s="168" t="s">
        <v>214</v>
      </c>
      <c r="G554" s="168" t="s">
        <v>136</v>
      </c>
      <c r="H554" s="169" t="s">
        <v>135</v>
      </c>
      <c r="I554" s="399"/>
      <c r="J554" s="57">
        <v>43377</v>
      </c>
      <c r="K554" s="61"/>
      <c r="L554" s="184"/>
      <c r="M554" s="60" t="s">
        <v>23320</v>
      </c>
      <c r="N554" s="56" t="s">
        <v>23321</v>
      </c>
      <c r="O554" s="56" t="s">
        <v>16</v>
      </c>
      <c r="P554" s="56" t="s">
        <v>23322</v>
      </c>
      <c r="Q554" s="56" t="s">
        <v>117</v>
      </c>
      <c r="R554" s="66"/>
      <c r="S554" s="61"/>
      <c r="T554" s="61"/>
      <c r="U554" s="402"/>
      <c r="V554" s="66"/>
      <c r="W554" s="66"/>
      <c r="X554" s="402"/>
      <c r="Y554" s="56" t="s">
        <v>108</v>
      </c>
      <c r="Z554" s="56" t="s">
        <v>14</v>
      </c>
      <c r="AA554" s="57">
        <v>43367</v>
      </c>
      <c r="AB554" s="75"/>
      <c r="AC554" s="64" t="s">
        <v>23324</v>
      </c>
      <c r="AD554" s="56" t="s">
        <v>79</v>
      </c>
      <c r="AE554" s="56"/>
      <c r="AF554" s="61"/>
      <c r="AG554" s="61"/>
      <c r="AH554" s="67" t="str">
        <v>Sep</v>
      </c>
      <c r="AI554" s="68" t="str">
        <v>Sep</v>
      </c>
      <c r="AJ554" s="69">
        <f t="shared" si="0"/>
        <v>20</v>
      </c>
      <c r="AK554" s="70">
        <f t="shared" si="1"/>
        <v>43377</v>
      </c>
      <c r="AL554" s="71">
        <f t="shared" ca="1" si="2"/>
        <v>-582</v>
      </c>
      <c r="AM554" s="71" t="str">
        <v>2018</v>
      </c>
      <c r="AN554" s="70">
        <f t="shared" si="3"/>
        <v>43357</v>
      </c>
      <c r="AO554" s="70" t="s">
        <v>123</v>
      </c>
    </row>
    <row r="555" spans="1:41" ht="14.4">
      <c r="A555" s="179" t="s">
        <v>23328</v>
      </c>
      <c r="B555" s="56" t="s">
        <v>89</v>
      </c>
      <c r="C555" s="57">
        <v>43276</v>
      </c>
      <c r="D555" s="56" t="s">
        <v>90</v>
      </c>
      <c r="E555" s="56" t="s">
        <v>140</v>
      </c>
      <c r="F555" s="168" t="s">
        <v>106</v>
      </c>
      <c r="G555" s="168" t="s">
        <v>107</v>
      </c>
      <c r="H555" s="169" t="s">
        <v>140</v>
      </c>
      <c r="I555" s="399"/>
      <c r="J555" s="57">
        <v>43306</v>
      </c>
      <c r="K555" s="56" t="s">
        <v>18</v>
      </c>
      <c r="L555" s="169" t="s">
        <v>14</v>
      </c>
      <c r="M555" s="60" t="s">
        <v>23331</v>
      </c>
      <c r="N555" s="56" t="s">
        <v>23332</v>
      </c>
      <c r="O555" s="56" t="s">
        <v>137</v>
      </c>
      <c r="P555" s="56" t="s">
        <v>108</v>
      </c>
      <c r="Q555" s="56" t="s">
        <v>96</v>
      </c>
      <c r="R555" s="56"/>
      <c r="S555" s="56" t="s">
        <v>108</v>
      </c>
      <c r="T555" s="56" t="s">
        <v>108</v>
      </c>
      <c r="U555" s="56"/>
      <c r="V555" s="56"/>
      <c r="W555" s="56" t="s">
        <v>108</v>
      </c>
      <c r="X555" s="56"/>
      <c r="Y555" s="56" t="s">
        <v>108</v>
      </c>
      <c r="Z555" s="56" t="s">
        <v>14</v>
      </c>
      <c r="AA555" s="57">
        <v>43276</v>
      </c>
      <c r="AB555" s="63">
        <v>6</v>
      </c>
      <c r="AC555" s="64" t="s">
        <v>23334</v>
      </c>
      <c r="AD555" s="56" t="s">
        <v>118</v>
      </c>
      <c r="AE555" s="56"/>
      <c r="AF555" s="61"/>
      <c r="AG555" s="61"/>
      <c r="AH555" s="67" t="str">
        <v>Jun</v>
      </c>
      <c r="AI555" s="68" t="str">
        <v>Jun</v>
      </c>
      <c r="AJ555" s="69">
        <f t="shared" si="0"/>
        <v>0</v>
      </c>
      <c r="AK555" s="70">
        <f t="shared" si="1"/>
        <v>43306</v>
      </c>
      <c r="AL555" s="71">
        <f t="shared" ca="1" si="2"/>
        <v>-653</v>
      </c>
      <c r="AM555" s="71" t="str">
        <v>2018</v>
      </c>
      <c r="AN555" s="70">
        <f t="shared" si="3"/>
        <v>43286</v>
      </c>
      <c r="AO555" s="70" t="s">
        <v>123</v>
      </c>
    </row>
    <row r="556" spans="1:41" ht="14.4">
      <c r="A556" s="179" t="s">
        <v>23339</v>
      </c>
      <c r="B556" s="56" t="s">
        <v>89</v>
      </c>
      <c r="C556" s="57">
        <v>43245</v>
      </c>
      <c r="D556" s="56" t="s">
        <v>90</v>
      </c>
      <c r="E556" s="56" t="s">
        <v>112</v>
      </c>
      <c r="F556" s="168" t="s">
        <v>106</v>
      </c>
      <c r="G556" s="168" t="s">
        <v>113</v>
      </c>
      <c r="H556" s="169" t="s">
        <v>112</v>
      </c>
      <c r="I556" s="399"/>
      <c r="J556" s="57">
        <v>43276</v>
      </c>
      <c r="K556" s="56" t="s">
        <v>18</v>
      </c>
      <c r="L556" s="169" t="s">
        <v>14</v>
      </c>
      <c r="M556" s="60" t="s">
        <v>22234</v>
      </c>
      <c r="N556" s="56" t="s">
        <v>22235</v>
      </c>
      <c r="O556" s="56" t="s">
        <v>29</v>
      </c>
      <c r="P556" s="56" t="s">
        <v>23346</v>
      </c>
      <c r="Q556" s="56" t="s">
        <v>116</v>
      </c>
      <c r="R556" s="353">
        <v>43251</v>
      </c>
      <c r="S556" s="56" t="s">
        <v>108</v>
      </c>
      <c r="T556" s="56" t="s">
        <v>108</v>
      </c>
      <c r="U556" s="402"/>
      <c r="V556" s="66"/>
      <c r="W556" s="66"/>
      <c r="X556" s="56" t="s">
        <v>108</v>
      </c>
      <c r="Y556" s="61"/>
      <c r="Z556" s="56" t="s">
        <v>14</v>
      </c>
      <c r="AA556" s="57">
        <v>43251</v>
      </c>
      <c r="AB556" s="75"/>
      <c r="AC556" s="95"/>
      <c r="AD556" s="56" t="s">
        <v>118</v>
      </c>
      <c r="AE556" s="56"/>
      <c r="AF556" s="61"/>
      <c r="AG556" s="61"/>
      <c r="AH556" s="67" t="str">
        <v>May</v>
      </c>
      <c r="AI556" s="68" t="str">
        <v>May</v>
      </c>
      <c r="AJ556" s="69">
        <f t="shared" si="0"/>
        <v>6</v>
      </c>
      <c r="AK556" s="70">
        <f t="shared" si="1"/>
        <v>43275</v>
      </c>
      <c r="AL556" s="71">
        <f t="shared" ca="1" si="2"/>
        <v>-684</v>
      </c>
      <c r="AM556" s="71" t="str">
        <v>2018</v>
      </c>
      <c r="AN556" s="70">
        <f t="shared" si="3"/>
        <v>43255</v>
      </c>
      <c r="AO556" s="70" t="s">
        <v>121</v>
      </c>
    </row>
    <row r="557" spans="1:41" ht="14.4">
      <c r="A557" s="179" t="s">
        <v>23352</v>
      </c>
      <c r="B557" s="56" t="s">
        <v>89</v>
      </c>
      <c r="C557" s="57">
        <v>43245</v>
      </c>
      <c r="D557" s="56" t="s">
        <v>1027</v>
      </c>
      <c r="E557" s="56" t="s">
        <v>112</v>
      </c>
      <c r="F557" s="168" t="s">
        <v>106</v>
      </c>
      <c r="G557" s="168" t="s">
        <v>113</v>
      </c>
      <c r="H557" s="169" t="s">
        <v>112</v>
      </c>
      <c r="I557" s="399"/>
      <c r="J557" s="57">
        <v>43276</v>
      </c>
      <c r="K557" s="56" t="s">
        <v>18</v>
      </c>
      <c r="L557" s="169" t="s">
        <v>18</v>
      </c>
      <c r="M557" s="60" t="s">
        <v>14420</v>
      </c>
      <c r="N557" s="56" t="s">
        <v>23354</v>
      </c>
      <c r="O557" s="56" t="s">
        <v>22</v>
      </c>
      <c r="P557" s="56" t="s">
        <v>23356</v>
      </c>
      <c r="Q557" s="56" t="s">
        <v>116</v>
      </c>
      <c r="R557" s="66"/>
      <c r="S557" s="61"/>
      <c r="T557" s="56" t="s">
        <v>3225</v>
      </c>
      <c r="U557" s="400">
        <v>43253</v>
      </c>
      <c r="V557" s="56"/>
      <c r="W557" s="56">
        <v>16.5</v>
      </c>
      <c r="X557" s="56" t="s">
        <v>108</v>
      </c>
      <c r="Y557" s="61"/>
      <c r="Z557" s="56" t="s">
        <v>14</v>
      </c>
      <c r="AA557" s="57">
        <v>43306</v>
      </c>
      <c r="AB557" s="75"/>
      <c r="AC557" s="64" t="s">
        <v>23358</v>
      </c>
      <c r="AD557" s="56" t="s">
        <v>705</v>
      </c>
      <c r="AE557" s="56"/>
      <c r="AF557" s="56" t="s">
        <v>14</v>
      </c>
      <c r="AG557" s="61"/>
      <c r="AH557" s="67" t="str">
        <v>May</v>
      </c>
      <c r="AI557" s="68" t="str">
        <v>Jul</v>
      </c>
      <c r="AJ557" s="69">
        <f t="shared" si="0"/>
        <v>61</v>
      </c>
      <c r="AK557" s="70">
        <f t="shared" si="1"/>
        <v>43275</v>
      </c>
      <c r="AL557" s="71">
        <f t="shared" ca="1" si="2"/>
        <v>-684</v>
      </c>
      <c r="AM557" s="71" t="str">
        <v>2018</v>
      </c>
      <c r="AN557" s="70">
        <f t="shared" si="3"/>
        <v>43255</v>
      </c>
      <c r="AO557" s="70" t="s">
        <v>123</v>
      </c>
    </row>
    <row r="558" spans="1:41" ht="14.4">
      <c r="A558" s="179" t="s">
        <v>23363</v>
      </c>
      <c r="B558" s="56" t="s">
        <v>89</v>
      </c>
      <c r="C558" s="57">
        <v>43245</v>
      </c>
      <c r="D558" s="56" t="s">
        <v>90</v>
      </c>
      <c r="E558" s="56" t="s">
        <v>112</v>
      </c>
      <c r="F558" s="168" t="s">
        <v>106</v>
      </c>
      <c r="G558" s="168" t="s">
        <v>113</v>
      </c>
      <c r="H558" s="169" t="s">
        <v>112</v>
      </c>
      <c r="I558" s="399"/>
      <c r="J558" s="57">
        <v>43276</v>
      </c>
      <c r="K558" s="56" t="s">
        <v>18</v>
      </c>
      <c r="L558" s="169" t="s">
        <v>14</v>
      </c>
      <c r="M558" s="60" t="s">
        <v>23365</v>
      </c>
      <c r="N558" s="56" t="s">
        <v>23366</v>
      </c>
      <c r="O558" s="56" t="s">
        <v>143</v>
      </c>
      <c r="P558" s="61"/>
      <c r="Q558" s="56" t="s">
        <v>116</v>
      </c>
      <c r="R558" s="353">
        <v>43250</v>
      </c>
      <c r="S558" s="61"/>
      <c r="T558" s="61"/>
      <c r="U558" s="402"/>
      <c r="V558" s="66"/>
      <c r="W558" s="66"/>
      <c r="X558" s="402"/>
      <c r="Y558" s="61"/>
      <c r="Z558" s="56" t="s">
        <v>14</v>
      </c>
      <c r="AA558" s="57">
        <v>43250</v>
      </c>
      <c r="AB558" s="75"/>
      <c r="AC558" s="64" t="s">
        <v>6489</v>
      </c>
      <c r="AD558" s="56" t="s">
        <v>118</v>
      </c>
      <c r="AE558" s="56"/>
      <c r="AF558" s="61"/>
      <c r="AG558" s="61"/>
      <c r="AH558" s="67" t="str">
        <v>May</v>
      </c>
      <c r="AI558" s="68" t="str">
        <v>May</v>
      </c>
      <c r="AJ558" s="69">
        <f t="shared" si="0"/>
        <v>5</v>
      </c>
      <c r="AK558" s="70">
        <f t="shared" si="1"/>
        <v>43275</v>
      </c>
      <c r="AL558" s="71">
        <f t="shared" ca="1" si="2"/>
        <v>-684</v>
      </c>
      <c r="AM558" s="71" t="str">
        <v>2018</v>
      </c>
      <c r="AN558" s="70">
        <f t="shared" si="3"/>
        <v>43255</v>
      </c>
      <c r="AO558" s="70" t="s">
        <v>121</v>
      </c>
    </row>
    <row r="559" spans="1:41" ht="14.4">
      <c r="A559" s="179" t="s">
        <v>23370</v>
      </c>
      <c r="B559" s="56" t="s">
        <v>89</v>
      </c>
      <c r="C559" s="57">
        <v>43390</v>
      </c>
      <c r="D559" s="56" t="s">
        <v>1027</v>
      </c>
      <c r="E559" s="56" t="s">
        <v>140</v>
      </c>
      <c r="F559" s="168" t="s">
        <v>106</v>
      </c>
      <c r="G559" s="168" t="s">
        <v>107</v>
      </c>
      <c r="H559" s="169" t="s">
        <v>140</v>
      </c>
      <c r="I559" s="399"/>
      <c r="J559" s="57">
        <v>43421</v>
      </c>
      <c r="K559" s="56" t="s">
        <v>18</v>
      </c>
      <c r="L559" s="169" t="s">
        <v>14</v>
      </c>
      <c r="M559" s="60" t="s">
        <v>642</v>
      </c>
      <c r="N559" s="56" t="s">
        <v>23373</v>
      </c>
      <c r="O559" s="56" t="s">
        <v>29</v>
      </c>
      <c r="P559" s="56" t="s">
        <v>108</v>
      </c>
      <c r="Q559" s="56" t="s">
        <v>96</v>
      </c>
      <c r="R559" s="56"/>
      <c r="S559" s="56" t="s">
        <v>108</v>
      </c>
      <c r="T559" s="56" t="s">
        <v>108</v>
      </c>
      <c r="U559" s="56"/>
      <c r="V559" s="56"/>
      <c r="W559" s="56" t="s">
        <v>108</v>
      </c>
      <c r="X559" s="56"/>
      <c r="Y559" s="56" t="s">
        <v>108</v>
      </c>
      <c r="Z559" s="56" t="s">
        <v>14</v>
      </c>
      <c r="AA559" s="57">
        <v>43390</v>
      </c>
      <c r="AB559" s="63">
        <v>6</v>
      </c>
      <c r="AC559" s="64" t="s">
        <v>23377</v>
      </c>
      <c r="AD559" s="56" t="s">
        <v>118</v>
      </c>
      <c r="AE559" s="56"/>
      <c r="AF559" s="61"/>
      <c r="AG559" s="61"/>
      <c r="AH559" s="67" t="str">
        <v>Oct</v>
      </c>
      <c r="AI559" s="68" t="str">
        <v>Oct</v>
      </c>
      <c r="AJ559" s="69">
        <f t="shared" si="0"/>
        <v>0</v>
      </c>
      <c r="AK559" s="70">
        <f t="shared" si="1"/>
        <v>43420</v>
      </c>
      <c r="AL559" s="71">
        <f t="shared" ca="1" si="2"/>
        <v>-539</v>
      </c>
      <c r="AM559" s="71" t="str">
        <v>2018</v>
      </c>
      <c r="AN559" s="70">
        <f t="shared" si="3"/>
        <v>43400</v>
      </c>
      <c r="AO559" s="70" t="s">
        <v>123</v>
      </c>
    </row>
    <row r="560" spans="1:41" ht="14.4">
      <c r="A560" s="179" t="s">
        <v>23379</v>
      </c>
      <c r="B560" s="56" t="s">
        <v>89</v>
      </c>
      <c r="C560" s="57">
        <v>43246</v>
      </c>
      <c r="D560" s="56" t="s">
        <v>1027</v>
      </c>
      <c r="E560" s="56" t="s">
        <v>129</v>
      </c>
      <c r="F560" s="168" t="s">
        <v>106</v>
      </c>
      <c r="G560" s="168" t="s">
        <v>107</v>
      </c>
      <c r="H560" s="169" t="s">
        <v>129</v>
      </c>
      <c r="I560" s="399"/>
      <c r="J560" s="57">
        <v>43287</v>
      </c>
      <c r="K560" s="61"/>
      <c r="L560" s="184"/>
      <c r="M560" s="60" t="s">
        <v>21044</v>
      </c>
      <c r="N560" s="56" t="s">
        <v>23382</v>
      </c>
      <c r="O560" s="56" t="s">
        <v>22</v>
      </c>
      <c r="P560" s="56" t="s">
        <v>23384</v>
      </c>
      <c r="Q560" s="56" t="s">
        <v>21</v>
      </c>
      <c r="R560" s="66"/>
      <c r="S560" s="61"/>
      <c r="T560" s="61"/>
      <c r="U560" s="402"/>
      <c r="V560" s="66"/>
      <c r="W560" s="66"/>
      <c r="X560" s="402"/>
      <c r="Y560" s="61"/>
      <c r="Z560" s="56" t="s">
        <v>18</v>
      </c>
      <c r="AA560" s="57">
        <v>43251</v>
      </c>
      <c r="AB560" s="75"/>
      <c r="AC560" s="64" t="s">
        <v>23386</v>
      </c>
      <c r="AD560" s="56" t="s">
        <v>79</v>
      </c>
      <c r="AE560" s="61"/>
      <c r="AF560" s="61"/>
      <c r="AG560" s="61"/>
      <c r="AH560" s="67" t="str">
        <v>May</v>
      </c>
      <c r="AI560" s="68" t="str">
        <v>May</v>
      </c>
      <c r="AJ560" s="69">
        <f t="shared" si="0"/>
        <v>5</v>
      </c>
      <c r="AK560" s="70">
        <f t="shared" si="1"/>
        <v>43276</v>
      </c>
      <c r="AL560" s="71">
        <f t="shared" ca="1" si="2"/>
        <v>-683</v>
      </c>
      <c r="AM560" s="71" t="str">
        <v>2018</v>
      </c>
      <c r="AN560" s="70">
        <f t="shared" si="3"/>
        <v>43256</v>
      </c>
      <c r="AO560" s="70" t="s">
        <v>123</v>
      </c>
    </row>
    <row r="561" spans="1:41" ht="14.4">
      <c r="A561" s="179" t="s">
        <v>23388</v>
      </c>
      <c r="B561" s="56" t="s">
        <v>89</v>
      </c>
      <c r="C561" s="57">
        <v>43103</v>
      </c>
      <c r="D561" s="56" t="s">
        <v>131</v>
      </c>
      <c r="E561" s="56" t="s">
        <v>12</v>
      </c>
      <c r="F561" s="168" t="s">
        <v>106</v>
      </c>
      <c r="G561" s="168" t="s">
        <v>113</v>
      </c>
      <c r="H561" s="169" t="s">
        <v>12</v>
      </c>
      <c r="I561" s="404"/>
      <c r="J561" s="59"/>
      <c r="K561" s="61"/>
      <c r="L561" s="184"/>
      <c r="M561" s="60" t="s">
        <v>145</v>
      </c>
      <c r="N561" s="56" t="s">
        <v>23391</v>
      </c>
      <c r="O561" s="56" t="s">
        <v>132</v>
      </c>
      <c r="P561" s="56" t="s">
        <v>23392</v>
      </c>
      <c r="Q561" s="56" t="s">
        <v>17</v>
      </c>
      <c r="R561" s="66"/>
      <c r="S561" s="61"/>
      <c r="T561" s="61"/>
      <c r="U561" s="402"/>
      <c r="V561" s="66"/>
      <c r="W561" s="66"/>
      <c r="X561" s="400" t="s">
        <v>108</v>
      </c>
      <c r="Y561" s="61"/>
      <c r="Z561" s="56" t="s">
        <v>18</v>
      </c>
      <c r="AA561" s="57">
        <v>43105</v>
      </c>
      <c r="AB561" s="75"/>
      <c r="AC561" s="64" t="s">
        <v>23396</v>
      </c>
      <c r="AD561" s="56" t="s">
        <v>79</v>
      </c>
      <c r="AE561" s="56"/>
      <c r="AF561" s="61"/>
      <c r="AG561" s="61"/>
      <c r="AH561" s="67" t="str">
        <v>Jan</v>
      </c>
      <c r="AI561" s="68" t="str">
        <v>Jan</v>
      </c>
      <c r="AJ561" s="69">
        <f t="shared" si="0"/>
        <v>2</v>
      </c>
      <c r="AK561" s="70">
        <f t="shared" si="1"/>
        <v>43133</v>
      </c>
      <c r="AL561" s="71">
        <f t="shared" ca="1" si="2"/>
        <v>-826</v>
      </c>
      <c r="AM561" s="71" t="str">
        <v>2018</v>
      </c>
      <c r="AN561" s="70">
        <f t="shared" si="3"/>
        <v>43113</v>
      </c>
      <c r="AO561" s="70" t="s">
        <v>123</v>
      </c>
    </row>
    <row r="562" spans="1:41" ht="14.4">
      <c r="A562" s="179" t="s">
        <v>23399</v>
      </c>
      <c r="B562" s="56" t="s">
        <v>89</v>
      </c>
      <c r="C562" s="57">
        <v>43390</v>
      </c>
      <c r="D562" s="56" t="s">
        <v>1027</v>
      </c>
      <c r="E562" s="56" t="s">
        <v>276</v>
      </c>
      <c r="F562" s="168" t="s">
        <v>214</v>
      </c>
      <c r="G562" s="168" t="s">
        <v>214</v>
      </c>
      <c r="H562" s="169" t="s">
        <v>2445</v>
      </c>
      <c r="I562" s="399"/>
      <c r="J562" s="57">
        <v>43421</v>
      </c>
      <c r="K562" s="104">
        <v>43396</v>
      </c>
      <c r="L562" s="169" t="s">
        <v>18</v>
      </c>
      <c r="M562" s="60" t="s">
        <v>23401</v>
      </c>
      <c r="N562" s="56" t="s">
        <v>23402</v>
      </c>
      <c r="O562" s="61"/>
      <c r="P562" s="61"/>
      <c r="Q562" s="56" t="s">
        <v>96</v>
      </c>
      <c r="R562" s="56"/>
      <c r="S562" s="56" t="s">
        <v>108</v>
      </c>
      <c r="T562" s="56" t="s">
        <v>108</v>
      </c>
      <c r="U562" s="56"/>
      <c r="V562" s="56"/>
      <c r="W562" s="56" t="s">
        <v>108</v>
      </c>
      <c r="X562" s="56" t="s">
        <v>108</v>
      </c>
      <c r="Y562" s="61"/>
      <c r="Z562" s="56" t="s">
        <v>18</v>
      </c>
      <c r="AA562" s="57">
        <v>43396</v>
      </c>
      <c r="AB562" s="75"/>
      <c r="AC562" s="64" t="s">
        <v>23403</v>
      </c>
      <c r="AD562" s="56" t="s">
        <v>79</v>
      </c>
      <c r="AE562" s="61"/>
      <c r="AF562" s="61"/>
      <c r="AG562" s="61"/>
      <c r="AH562" s="67" t="str">
        <v>Oct</v>
      </c>
      <c r="AI562" s="68" t="str">
        <v>Oct</v>
      </c>
      <c r="AJ562" s="69">
        <f t="shared" si="0"/>
        <v>6</v>
      </c>
      <c r="AK562" s="70">
        <f t="shared" si="1"/>
        <v>43420</v>
      </c>
      <c r="AL562" s="71">
        <f t="shared" ca="1" si="2"/>
        <v>-539</v>
      </c>
      <c r="AM562" s="71" t="str">
        <v>2018</v>
      </c>
      <c r="AN562" s="70">
        <f t="shared" si="3"/>
        <v>43400</v>
      </c>
      <c r="AO562" s="70" t="s">
        <v>123</v>
      </c>
    </row>
    <row r="563" spans="1:41" ht="14.4">
      <c r="A563" s="179" t="s">
        <v>23405</v>
      </c>
      <c r="B563" s="56" t="s">
        <v>89</v>
      </c>
      <c r="C563" s="57">
        <v>43399</v>
      </c>
      <c r="D563" s="56" t="s">
        <v>90</v>
      </c>
      <c r="E563" s="56" t="s">
        <v>140</v>
      </c>
      <c r="F563" s="168" t="s">
        <v>106</v>
      </c>
      <c r="G563" s="168" t="s">
        <v>107</v>
      </c>
      <c r="H563" s="169" t="s">
        <v>140</v>
      </c>
      <c r="I563" s="399"/>
      <c r="J563" s="57">
        <v>43399</v>
      </c>
      <c r="K563" s="56" t="s">
        <v>18</v>
      </c>
      <c r="L563" s="169" t="s">
        <v>18</v>
      </c>
      <c r="M563" s="60" t="s">
        <v>23408</v>
      </c>
      <c r="N563" s="56" t="s">
        <v>23409</v>
      </c>
      <c r="O563" s="56" t="s">
        <v>13</v>
      </c>
      <c r="P563" s="56" t="s">
        <v>23411</v>
      </c>
      <c r="Q563" s="56" t="s">
        <v>28</v>
      </c>
      <c r="R563" s="56"/>
      <c r="S563" s="56" t="s">
        <v>108</v>
      </c>
      <c r="T563" s="56" t="s">
        <v>108</v>
      </c>
      <c r="U563" s="56"/>
      <c r="V563" s="56"/>
      <c r="W563" s="56" t="s">
        <v>108</v>
      </c>
      <c r="X563" s="56"/>
      <c r="Y563" s="56" t="s">
        <v>108</v>
      </c>
      <c r="Z563" s="56" t="s">
        <v>18</v>
      </c>
      <c r="AA563" s="57">
        <v>43399</v>
      </c>
      <c r="AB563" s="63">
        <v>6</v>
      </c>
      <c r="AC563" s="64" t="s">
        <v>23413</v>
      </c>
      <c r="AD563" s="56" t="s">
        <v>79</v>
      </c>
      <c r="AE563" s="56"/>
      <c r="AF563" s="61"/>
      <c r="AG563" s="61"/>
      <c r="AH563" s="67" t="str">
        <v>Oct</v>
      </c>
      <c r="AI563" s="68" t="str">
        <v>Oct</v>
      </c>
      <c r="AJ563" s="69">
        <f t="shared" si="0"/>
        <v>0</v>
      </c>
      <c r="AK563" s="70">
        <f t="shared" si="1"/>
        <v>43429</v>
      </c>
      <c r="AL563" s="71">
        <f t="shared" ca="1" si="2"/>
        <v>-530</v>
      </c>
      <c r="AM563" s="71" t="str">
        <v>2018</v>
      </c>
      <c r="AN563" s="70">
        <f t="shared" si="3"/>
        <v>43409</v>
      </c>
      <c r="AO563" s="70" t="s">
        <v>123</v>
      </c>
    </row>
    <row r="564" spans="1:41" ht="14.4">
      <c r="A564" s="179" t="s">
        <v>23416</v>
      </c>
      <c r="B564" s="56" t="s">
        <v>89</v>
      </c>
      <c r="C564" s="57">
        <v>43154</v>
      </c>
      <c r="D564" s="56" t="s">
        <v>90</v>
      </c>
      <c r="E564" s="56" t="s">
        <v>327</v>
      </c>
      <c r="F564" s="168" t="s">
        <v>214</v>
      </c>
      <c r="G564" s="168" t="s">
        <v>5061</v>
      </c>
      <c r="H564" s="169" t="s">
        <v>23418</v>
      </c>
      <c r="I564" s="404"/>
      <c r="J564" s="59"/>
      <c r="K564" s="61"/>
      <c r="L564" s="184"/>
      <c r="M564" s="60" t="s">
        <v>23420</v>
      </c>
      <c r="N564" s="56" t="s">
        <v>23421</v>
      </c>
      <c r="O564" s="56" t="s">
        <v>271</v>
      </c>
      <c r="P564" s="61"/>
      <c r="Q564" s="56" t="s">
        <v>96</v>
      </c>
      <c r="R564" s="66"/>
      <c r="S564" s="61"/>
      <c r="T564" s="61"/>
      <c r="U564" s="402"/>
      <c r="V564" s="66"/>
      <c r="W564" s="66"/>
      <c r="X564" s="400" t="s">
        <v>108</v>
      </c>
      <c r="Y564" s="61"/>
      <c r="Z564" s="56" t="s">
        <v>18</v>
      </c>
      <c r="AA564" s="57">
        <v>43154</v>
      </c>
      <c r="AB564" s="75"/>
      <c r="AC564" s="64" t="s">
        <v>23423</v>
      </c>
      <c r="AD564" s="65" t="s">
        <v>79</v>
      </c>
      <c r="AE564" s="65"/>
      <c r="AF564" s="66"/>
      <c r="AG564" s="66"/>
      <c r="AH564" s="67" t="str">
        <v>Feb</v>
      </c>
      <c r="AI564" s="68" t="str">
        <v>Feb</v>
      </c>
      <c r="AJ564" s="69">
        <f t="shared" si="0"/>
        <v>0</v>
      </c>
      <c r="AK564" s="70">
        <f t="shared" si="1"/>
        <v>43184</v>
      </c>
      <c r="AL564" s="71">
        <f t="shared" ca="1" si="2"/>
        <v>-775</v>
      </c>
      <c r="AM564" s="71" t="str">
        <v>2018</v>
      </c>
      <c r="AN564" s="70">
        <f t="shared" si="3"/>
        <v>43164</v>
      </c>
      <c r="AO564" s="70" t="s">
        <v>123</v>
      </c>
    </row>
    <row r="565" spans="1:41" ht="14.4">
      <c r="A565" s="179" t="s">
        <v>23427</v>
      </c>
      <c r="B565" s="56" t="s">
        <v>89</v>
      </c>
      <c r="C565" s="57">
        <v>43277</v>
      </c>
      <c r="D565" s="56" t="s">
        <v>131</v>
      </c>
      <c r="E565" s="56" t="s">
        <v>140</v>
      </c>
      <c r="F565" s="168" t="s">
        <v>106</v>
      </c>
      <c r="G565" s="168" t="s">
        <v>107</v>
      </c>
      <c r="H565" s="169" t="s">
        <v>140</v>
      </c>
      <c r="I565" s="399"/>
      <c r="J565" s="57">
        <v>43307</v>
      </c>
      <c r="K565" s="56" t="s">
        <v>18</v>
      </c>
      <c r="L565" s="169" t="s">
        <v>14</v>
      </c>
      <c r="M565" s="60" t="s">
        <v>23430</v>
      </c>
      <c r="N565" s="56" t="s">
        <v>23431</v>
      </c>
      <c r="O565" s="61"/>
      <c r="P565" s="56" t="s">
        <v>108</v>
      </c>
      <c r="Q565" s="56" t="s">
        <v>96</v>
      </c>
      <c r="R565" s="56"/>
      <c r="S565" s="56" t="s">
        <v>108</v>
      </c>
      <c r="T565" s="56" t="s">
        <v>108</v>
      </c>
      <c r="U565" s="56"/>
      <c r="V565" s="56"/>
      <c r="W565" s="56" t="s">
        <v>108</v>
      </c>
      <c r="X565" s="56"/>
      <c r="Y565" s="56" t="s">
        <v>108</v>
      </c>
      <c r="Z565" s="56" t="s">
        <v>14</v>
      </c>
      <c r="AA565" s="57">
        <v>43277</v>
      </c>
      <c r="AB565" s="63">
        <v>6</v>
      </c>
      <c r="AC565" s="64" t="s">
        <v>23434</v>
      </c>
      <c r="AD565" s="56" t="s">
        <v>118</v>
      </c>
      <c r="AE565" s="56"/>
      <c r="AF565" s="61"/>
      <c r="AG565" s="61"/>
      <c r="AH565" s="67" t="str">
        <v>Jun</v>
      </c>
      <c r="AI565" s="68" t="str">
        <v>Jun</v>
      </c>
      <c r="AJ565" s="69">
        <f t="shared" si="0"/>
        <v>0</v>
      </c>
      <c r="AK565" s="70">
        <f t="shared" si="1"/>
        <v>43307</v>
      </c>
      <c r="AL565" s="71">
        <f t="shared" ca="1" si="2"/>
        <v>-652</v>
      </c>
      <c r="AM565" s="71" t="str">
        <v>2018</v>
      </c>
      <c r="AN565" s="70">
        <f t="shared" si="3"/>
        <v>43287</v>
      </c>
      <c r="AO565" s="70" t="s">
        <v>123</v>
      </c>
    </row>
    <row r="566" spans="1:41" ht="14.4">
      <c r="A566" s="179" t="s">
        <v>23437</v>
      </c>
      <c r="B566" s="56" t="s">
        <v>89</v>
      </c>
      <c r="C566" s="57">
        <v>43399</v>
      </c>
      <c r="D566" s="56" t="s">
        <v>1027</v>
      </c>
      <c r="E566" s="56" t="s">
        <v>140</v>
      </c>
      <c r="F566" s="168" t="s">
        <v>106</v>
      </c>
      <c r="G566" s="168" t="s">
        <v>107</v>
      </c>
      <c r="H566" s="169" t="s">
        <v>140</v>
      </c>
      <c r="I566" s="399"/>
      <c r="J566" s="57">
        <v>43399</v>
      </c>
      <c r="K566" s="56" t="s">
        <v>18</v>
      </c>
      <c r="L566" s="169" t="s">
        <v>18</v>
      </c>
      <c r="M566" s="60" t="s">
        <v>642</v>
      </c>
      <c r="N566" s="56" t="s">
        <v>23440</v>
      </c>
      <c r="O566" s="56" t="s">
        <v>27</v>
      </c>
      <c r="P566" s="56" t="s">
        <v>23441</v>
      </c>
      <c r="Q566" s="56" t="s">
        <v>21</v>
      </c>
      <c r="R566" s="56"/>
      <c r="S566" s="56" t="s">
        <v>108</v>
      </c>
      <c r="T566" s="56" t="s">
        <v>108</v>
      </c>
      <c r="U566" s="56"/>
      <c r="V566" s="56"/>
      <c r="W566" s="56" t="s">
        <v>108</v>
      </c>
      <c r="X566" s="56"/>
      <c r="Y566" s="56" t="s">
        <v>108</v>
      </c>
      <c r="Z566" s="56" t="s">
        <v>18</v>
      </c>
      <c r="AA566" s="57">
        <v>43399</v>
      </c>
      <c r="AB566" s="63">
        <v>6</v>
      </c>
      <c r="AC566" s="64" t="s">
        <v>23443</v>
      </c>
      <c r="AD566" s="56" t="s">
        <v>79</v>
      </c>
      <c r="AE566" s="56"/>
      <c r="AF566" s="61"/>
      <c r="AG566" s="61"/>
      <c r="AH566" s="67" t="str">
        <v>Oct</v>
      </c>
      <c r="AI566" s="68" t="str">
        <v>Oct</v>
      </c>
      <c r="AJ566" s="69">
        <f t="shared" si="0"/>
        <v>0</v>
      </c>
      <c r="AK566" s="70">
        <f t="shared" si="1"/>
        <v>43429</v>
      </c>
      <c r="AL566" s="71">
        <f t="shared" ca="1" si="2"/>
        <v>-530</v>
      </c>
      <c r="AM566" s="71" t="str">
        <v>2018</v>
      </c>
      <c r="AN566" s="70">
        <f t="shared" si="3"/>
        <v>43409</v>
      </c>
      <c r="AO566" s="70" t="s">
        <v>123</v>
      </c>
    </row>
    <row r="567" spans="1:41" ht="14.4">
      <c r="A567" s="179" t="s">
        <v>23447</v>
      </c>
      <c r="B567" s="56" t="s">
        <v>89</v>
      </c>
      <c r="C567" s="57">
        <v>43157</v>
      </c>
      <c r="D567" s="56" t="s">
        <v>90</v>
      </c>
      <c r="E567" s="56" t="s">
        <v>140</v>
      </c>
      <c r="F567" s="168" t="s">
        <v>106</v>
      </c>
      <c r="G567" s="168" t="s">
        <v>107</v>
      </c>
      <c r="H567" s="169" t="s">
        <v>140</v>
      </c>
      <c r="I567" s="399"/>
      <c r="J567" s="57">
        <v>43185</v>
      </c>
      <c r="K567" s="56" t="s">
        <v>18</v>
      </c>
      <c r="L567" s="169" t="s">
        <v>14</v>
      </c>
      <c r="M567" s="60" t="s">
        <v>23451</v>
      </c>
      <c r="N567" s="56" t="s">
        <v>23452</v>
      </c>
      <c r="O567" s="56" t="s">
        <v>29</v>
      </c>
      <c r="P567" s="56" t="s">
        <v>23453</v>
      </c>
      <c r="Q567" s="56" t="s">
        <v>17</v>
      </c>
      <c r="R567" s="66"/>
      <c r="S567" s="56" t="s">
        <v>108</v>
      </c>
      <c r="T567" s="56" t="s">
        <v>108</v>
      </c>
      <c r="U567" s="56"/>
      <c r="V567" s="56"/>
      <c r="W567" s="56" t="s">
        <v>108</v>
      </c>
      <c r="X567" s="400"/>
      <c r="Y567" s="56" t="s">
        <v>361</v>
      </c>
      <c r="Z567" s="56" t="s">
        <v>14</v>
      </c>
      <c r="AA567" s="57">
        <v>43157</v>
      </c>
      <c r="AB567" s="75"/>
      <c r="AC567" s="64" t="s">
        <v>23456</v>
      </c>
      <c r="AD567" s="65" t="s">
        <v>294</v>
      </c>
      <c r="AE567" s="65"/>
      <c r="AF567" s="66"/>
      <c r="AG567" s="66"/>
      <c r="AH567" s="67" t="str">
        <v>Feb</v>
      </c>
      <c r="AI567" s="68" t="str">
        <v>Feb</v>
      </c>
      <c r="AJ567" s="69">
        <f t="shared" si="0"/>
        <v>0</v>
      </c>
      <c r="AK567" s="70">
        <f t="shared" si="1"/>
        <v>43187</v>
      </c>
      <c r="AL567" s="71">
        <f t="shared" ca="1" si="2"/>
        <v>-772</v>
      </c>
      <c r="AM567" s="71" t="str">
        <v>2018</v>
      </c>
      <c r="AN567" s="70">
        <f t="shared" si="3"/>
        <v>43167</v>
      </c>
      <c r="AO567" s="70" t="s">
        <v>123</v>
      </c>
    </row>
    <row r="568" spans="1:41" ht="14.4">
      <c r="A568" s="179" t="s">
        <v>23458</v>
      </c>
      <c r="B568" s="56" t="s">
        <v>89</v>
      </c>
      <c r="C568" s="57">
        <v>43369</v>
      </c>
      <c r="D568" s="56" t="s">
        <v>1027</v>
      </c>
      <c r="E568" s="56" t="s">
        <v>140</v>
      </c>
      <c r="F568" s="168" t="s">
        <v>106</v>
      </c>
      <c r="G568" s="168" t="s">
        <v>107</v>
      </c>
      <c r="H568" s="169" t="s">
        <v>140</v>
      </c>
      <c r="I568" s="399"/>
      <c r="J568" s="57">
        <v>43399</v>
      </c>
      <c r="K568" s="56" t="s">
        <v>18</v>
      </c>
      <c r="L568" s="169" t="s">
        <v>18</v>
      </c>
      <c r="M568" s="60" t="s">
        <v>642</v>
      </c>
      <c r="N568" s="56" t="s">
        <v>23464</v>
      </c>
      <c r="O568" s="56" t="s">
        <v>137</v>
      </c>
      <c r="P568" s="56" t="s">
        <v>23465</v>
      </c>
      <c r="Q568" s="56" t="s">
        <v>17</v>
      </c>
      <c r="R568" s="56"/>
      <c r="S568" s="56" t="s">
        <v>108</v>
      </c>
      <c r="T568" s="56" t="s">
        <v>108</v>
      </c>
      <c r="U568" s="56"/>
      <c r="V568" s="56"/>
      <c r="W568" s="56" t="s">
        <v>108</v>
      </c>
      <c r="X568" s="56"/>
      <c r="Y568" s="56" t="s">
        <v>108</v>
      </c>
      <c r="Z568" s="56" t="s">
        <v>18</v>
      </c>
      <c r="AA568" s="57">
        <v>43369</v>
      </c>
      <c r="AB568" s="63">
        <v>6</v>
      </c>
      <c r="AC568" s="64" t="s">
        <v>23468</v>
      </c>
      <c r="AD568" s="56" t="s">
        <v>79</v>
      </c>
      <c r="AE568" s="56"/>
      <c r="AF568" s="61"/>
      <c r="AG568" s="61"/>
      <c r="AH568" s="67" t="str">
        <v>Sep</v>
      </c>
      <c r="AI568" s="68" t="str">
        <v>Sep</v>
      </c>
      <c r="AJ568" s="69">
        <f t="shared" si="0"/>
        <v>0</v>
      </c>
      <c r="AK568" s="70">
        <f t="shared" si="1"/>
        <v>43399</v>
      </c>
      <c r="AL568" s="71">
        <f t="shared" ca="1" si="2"/>
        <v>-560</v>
      </c>
      <c r="AM568" s="71" t="str">
        <v>2018</v>
      </c>
      <c r="AN568" s="70">
        <f t="shared" si="3"/>
        <v>43379</v>
      </c>
      <c r="AO568" s="70" t="s">
        <v>123</v>
      </c>
    </row>
    <row r="569" spans="1:41" ht="14.4">
      <c r="A569" s="179" t="s">
        <v>23472</v>
      </c>
      <c r="B569" s="56" t="s">
        <v>89</v>
      </c>
      <c r="C569" s="57">
        <v>43341</v>
      </c>
      <c r="D569" s="56" t="s">
        <v>1027</v>
      </c>
      <c r="E569" s="56" t="s">
        <v>140</v>
      </c>
      <c r="F569" s="168" t="s">
        <v>106</v>
      </c>
      <c r="G569" s="168" t="s">
        <v>107</v>
      </c>
      <c r="H569" s="169" t="s">
        <v>140</v>
      </c>
      <c r="I569" s="399"/>
      <c r="J569" s="57">
        <v>43372</v>
      </c>
      <c r="K569" s="56" t="s">
        <v>18</v>
      </c>
      <c r="L569" s="169" t="s">
        <v>18</v>
      </c>
      <c r="M569" s="60" t="s">
        <v>1462</v>
      </c>
      <c r="N569" s="56" t="s">
        <v>23476</v>
      </c>
      <c r="O569" s="56" t="s">
        <v>29</v>
      </c>
      <c r="P569" s="56" t="s">
        <v>23477</v>
      </c>
      <c r="Q569" s="56" t="s">
        <v>17</v>
      </c>
      <c r="R569" s="56"/>
      <c r="S569" s="56" t="s">
        <v>108</v>
      </c>
      <c r="T569" s="56" t="s">
        <v>108</v>
      </c>
      <c r="U569" s="56"/>
      <c r="V569" s="56"/>
      <c r="W569" s="56" t="s">
        <v>108</v>
      </c>
      <c r="X569" s="56"/>
      <c r="Y569" s="56" t="s">
        <v>108</v>
      </c>
      <c r="Z569" s="56" t="s">
        <v>18</v>
      </c>
      <c r="AA569" s="57">
        <v>43341</v>
      </c>
      <c r="AB569" s="63">
        <v>6</v>
      </c>
      <c r="AC569" s="64" t="s">
        <v>23479</v>
      </c>
      <c r="AD569" s="56" t="s">
        <v>79</v>
      </c>
      <c r="AE569" s="56"/>
      <c r="AF569" s="61"/>
      <c r="AG569" s="61"/>
      <c r="AH569" s="67" t="str">
        <v>Aug</v>
      </c>
      <c r="AI569" s="68" t="str">
        <v>Aug</v>
      </c>
      <c r="AJ569" s="69">
        <f t="shared" si="0"/>
        <v>0</v>
      </c>
      <c r="AK569" s="70">
        <f t="shared" si="1"/>
        <v>43371</v>
      </c>
      <c r="AL569" s="71">
        <f t="shared" ca="1" si="2"/>
        <v>-588</v>
      </c>
      <c r="AM569" s="71" t="str">
        <v>2018</v>
      </c>
      <c r="AN569" s="70">
        <f t="shared" si="3"/>
        <v>43351</v>
      </c>
      <c r="AO569" s="70" t="s">
        <v>123</v>
      </c>
    </row>
    <row r="570" spans="1:41" ht="14.4">
      <c r="A570" s="179" t="s">
        <v>23483</v>
      </c>
      <c r="B570" s="56" t="s">
        <v>89</v>
      </c>
      <c r="C570" s="57">
        <v>43311</v>
      </c>
      <c r="D570" s="56" t="s">
        <v>131</v>
      </c>
      <c r="E570" s="56" t="s">
        <v>140</v>
      </c>
      <c r="F570" s="168" t="s">
        <v>106</v>
      </c>
      <c r="G570" s="168" t="s">
        <v>107</v>
      </c>
      <c r="H570" s="169" t="s">
        <v>140</v>
      </c>
      <c r="I570" s="399"/>
      <c r="J570" s="57">
        <v>43342</v>
      </c>
      <c r="K570" s="56" t="s">
        <v>18</v>
      </c>
      <c r="L570" s="169" t="s">
        <v>14</v>
      </c>
      <c r="M570" s="60" t="s">
        <v>23487</v>
      </c>
      <c r="N570" s="56" t="s">
        <v>23488</v>
      </c>
      <c r="O570" s="61"/>
      <c r="P570" s="56" t="s">
        <v>108</v>
      </c>
      <c r="Q570" s="56" t="s">
        <v>17</v>
      </c>
      <c r="R570" s="56"/>
      <c r="S570" s="56" t="s">
        <v>108</v>
      </c>
      <c r="T570" s="271" t="s">
        <v>108</v>
      </c>
      <c r="U570" s="56"/>
      <c r="V570" s="56"/>
      <c r="W570" s="56" t="s">
        <v>108</v>
      </c>
      <c r="X570" s="56"/>
      <c r="Y570" s="56" t="s">
        <v>108</v>
      </c>
      <c r="Z570" s="56" t="s">
        <v>14</v>
      </c>
      <c r="AA570" s="57">
        <v>43311</v>
      </c>
      <c r="AB570" s="75"/>
      <c r="AC570" s="64" t="s">
        <v>23490</v>
      </c>
      <c r="AD570" s="56" t="s">
        <v>118</v>
      </c>
      <c r="AE570" s="56"/>
      <c r="AF570" s="61"/>
      <c r="AG570" s="61"/>
      <c r="AH570" s="67" t="str">
        <v>Jul</v>
      </c>
      <c r="AI570" s="68" t="str">
        <v>Jul</v>
      </c>
      <c r="AJ570" s="69">
        <f t="shared" si="0"/>
        <v>0</v>
      </c>
      <c r="AK570" s="70">
        <f t="shared" si="1"/>
        <v>43341</v>
      </c>
      <c r="AL570" s="71">
        <f t="shared" ca="1" si="2"/>
        <v>-618</v>
      </c>
      <c r="AM570" s="71" t="str">
        <v>2018</v>
      </c>
      <c r="AN570" s="70">
        <f t="shared" si="3"/>
        <v>43321</v>
      </c>
      <c r="AO570" s="70" t="s">
        <v>123</v>
      </c>
    </row>
    <row r="571" spans="1:41" ht="14.4">
      <c r="A571" s="179" t="s">
        <v>23492</v>
      </c>
      <c r="B571" s="56" t="s">
        <v>89</v>
      </c>
      <c r="C571" s="57">
        <v>43301</v>
      </c>
      <c r="D571" s="56" t="s">
        <v>90</v>
      </c>
      <c r="E571" s="56" t="s">
        <v>30</v>
      </c>
      <c r="F571" s="168" t="s">
        <v>106</v>
      </c>
      <c r="G571" s="168" t="s">
        <v>107</v>
      </c>
      <c r="H571" s="169" t="s">
        <v>30</v>
      </c>
      <c r="I571" s="404"/>
      <c r="J571" s="59"/>
      <c r="K571" s="61"/>
      <c r="L571" s="184"/>
      <c r="M571" s="60" t="s">
        <v>23496</v>
      </c>
      <c r="N571" s="56" t="s">
        <v>23497</v>
      </c>
      <c r="O571" s="61"/>
      <c r="P571" s="61"/>
      <c r="Q571" s="61"/>
      <c r="R571" s="66"/>
      <c r="S571" s="61"/>
      <c r="T571" s="61"/>
      <c r="U571" s="402"/>
      <c r="V571" s="66"/>
      <c r="W571" s="66"/>
      <c r="X571" s="402"/>
      <c r="Y571" s="61"/>
      <c r="Z571" s="56" t="s">
        <v>14</v>
      </c>
      <c r="AA571" s="57">
        <v>43304</v>
      </c>
      <c r="AB571" s="63">
        <v>5</v>
      </c>
      <c r="AC571" s="64" t="s">
        <v>8994</v>
      </c>
      <c r="AD571" s="56" t="s">
        <v>118</v>
      </c>
      <c r="AE571" s="61"/>
      <c r="AF571" s="61"/>
      <c r="AG571" s="61"/>
      <c r="AH571" s="67" t="str">
        <v>Jul</v>
      </c>
      <c r="AI571" s="68" t="str">
        <v>Jul</v>
      </c>
      <c r="AJ571" s="69">
        <f t="shared" si="0"/>
        <v>3</v>
      </c>
      <c r="AK571" s="70">
        <f t="shared" si="1"/>
        <v>43331</v>
      </c>
      <c r="AL571" s="71">
        <f t="shared" ca="1" si="2"/>
        <v>-628</v>
      </c>
      <c r="AM571" s="71" t="str">
        <v>2018</v>
      </c>
      <c r="AN571" s="70">
        <f t="shared" si="3"/>
        <v>43311</v>
      </c>
      <c r="AO571" s="70" t="s">
        <v>123</v>
      </c>
    </row>
    <row r="572" spans="1:41" ht="14.4">
      <c r="A572" s="179" t="s">
        <v>23502</v>
      </c>
      <c r="B572" s="56" t="s">
        <v>89</v>
      </c>
      <c r="C572" s="57">
        <v>43151</v>
      </c>
      <c r="D572" s="56" t="s">
        <v>131</v>
      </c>
      <c r="E572" s="56" t="s">
        <v>140</v>
      </c>
      <c r="F572" s="168" t="s">
        <v>106</v>
      </c>
      <c r="G572" s="168" t="s">
        <v>107</v>
      </c>
      <c r="H572" s="169" t="s">
        <v>140</v>
      </c>
      <c r="I572" s="399"/>
      <c r="J572" s="57">
        <v>43179</v>
      </c>
      <c r="K572" s="56" t="s">
        <v>18</v>
      </c>
      <c r="L572" s="169" t="s">
        <v>18</v>
      </c>
      <c r="M572" s="60" t="s">
        <v>145</v>
      </c>
      <c r="N572" s="56" t="s">
        <v>23507</v>
      </c>
      <c r="O572" s="56" t="s">
        <v>132</v>
      </c>
      <c r="P572" s="56" t="s">
        <v>23508</v>
      </c>
      <c r="Q572" s="56" t="s">
        <v>96</v>
      </c>
      <c r="R572" s="66"/>
      <c r="S572" s="56" t="s">
        <v>108</v>
      </c>
      <c r="T572" s="56" t="s">
        <v>108</v>
      </c>
      <c r="U572" s="56"/>
      <c r="V572" s="56"/>
      <c r="W572" s="56" t="s">
        <v>108</v>
      </c>
      <c r="X572" s="400"/>
      <c r="Y572" s="56" t="s">
        <v>108</v>
      </c>
      <c r="Z572" s="56" t="s">
        <v>18</v>
      </c>
      <c r="AA572" s="57">
        <v>43151</v>
      </c>
      <c r="AB572" s="63">
        <v>6</v>
      </c>
      <c r="AC572" s="60" t="s">
        <v>21590</v>
      </c>
      <c r="AD572" s="65" t="s">
        <v>79</v>
      </c>
      <c r="AE572" s="65"/>
      <c r="AF572" s="66"/>
      <c r="AG572" s="66"/>
      <c r="AH572" s="67" t="str">
        <v>Feb</v>
      </c>
      <c r="AI572" s="68" t="str">
        <v>Feb</v>
      </c>
      <c r="AJ572" s="69">
        <f t="shared" si="0"/>
        <v>0</v>
      </c>
      <c r="AK572" s="70">
        <f t="shared" si="1"/>
        <v>43181</v>
      </c>
      <c r="AL572" s="71">
        <f t="shared" ca="1" si="2"/>
        <v>-778</v>
      </c>
      <c r="AM572" s="71" t="str">
        <v>2018</v>
      </c>
      <c r="AN572" s="70">
        <f t="shared" si="3"/>
        <v>43161</v>
      </c>
      <c r="AO572" s="70" t="s">
        <v>123</v>
      </c>
    </row>
    <row r="573" spans="1:41" ht="14.4">
      <c r="A573" s="179" t="s">
        <v>23513</v>
      </c>
      <c r="B573" s="56" t="s">
        <v>89</v>
      </c>
      <c r="C573" s="57">
        <v>43396</v>
      </c>
      <c r="D573" s="56" t="s">
        <v>90</v>
      </c>
      <c r="E573" s="56" t="s">
        <v>140</v>
      </c>
      <c r="F573" s="168" t="s">
        <v>106</v>
      </c>
      <c r="G573" s="168" t="s">
        <v>107</v>
      </c>
      <c r="H573" s="169" t="s">
        <v>140</v>
      </c>
      <c r="I573" s="399"/>
      <c r="J573" s="57">
        <v>43427</v>
      </c>
      <c r="K573" s="56" t="s">
        <v>18</v>
      </c>
      <c r="L573" s="169" t="s">
        <v>14</v>
      </c>
      <c r="M573" s="60" t="s">
        <v>23514</v>
      </c>
      <c r="N573" s="56" t="s">
        <v>23515</v>
      </c>
      <c r="O573" s="61"/>
      <c r="P573" s="56" t="s">
        <v>108</v>
      </c>
      <c r="Q573" s="56" t="s">
        <v>96</v>
      </c>
      <c r="R573" s="56"/>
      <c r="S573" s="56" t="s">
        <v>108</v>
      </c>
      <c r="T573" s="56" t="s">
        <v>108</v>
      </c>
      <c r="U573" s="56"/>
      <c r="V573" s="56"/>
      <c r="W573" s="56" t="s">
        <v>108</v>
      </c>
      <c r="X573" s="56"/>
      <c r="Y573" s="56" t="s">
        <v>108</v>
      </c>
      <c r="Z573" s="56" t="s">
        <v>14</v>
      </c>
      <c r="AA573" s="57">
        <v>43396</v>
      </c>
      <c r="AB573" s="63">
        <v>6</v>
      </c>
      <c r="AC573" s="64" t="s">
        <v>9140</v>
      </c>
      <c r="AD573" s="56" t="s">
        <v>224</v>
      </c>
      <c r="AE573" s="56"/>
      <c r="AF573" s="61"/>
      <c r="AG573" s="61"/>
      <c r="AH573" s="67" t="str">
        <v>Oct</v>
      </c>
      <c r="AI573" s="68" t="str">
        <v>Oct</v>
      </c>
      <c r="AJ573" s="69">
        <f t="shared" si="0"/>
        <v>0</v>
      </c>
      <c r="AK573" s="70">
        <f t="shared" si="1"/>
        <v>43426</v>
      </c>
      <c r="AL573" s="71">
        <f t="shared" ca="1" si="2"/>
        <v>-533</v>
      </c>
      <c r="AM573" s="71" t="str">
        <v>2018</v>
      </c>
      <c r="AN573" s="70">
        <f t="shared" si="3"/>
        <v>43406</v>
      </c>
      <c r="AO573" s="70" t="s">
        <v>123</v>
      </c>
    </row>
    <row r="574" spans="1:41" ht="14.4">
      <c r="A574" s="179" t="s">
        <v>23520</v>
      </c>
      <c r="B574" s="56" t="s">
        <v>89</v>
      </c>
      <c r="C574" s="57">
        <v>43234</v>
      </c>
      <c r="D574" s="56" t="s">
        <v>131</v>
      </c>
      <c r="E574" s="56" t="s">
        <v>140</v>
      </c>
      <c r="F574" s="168" t="s">
        <v>106</v>
      </c>
      <c r="G574" s="168" t="s">
        <v>107</v>
      </c>
      <c r="H574" s="169" t="s">
        <v>140</v>
      </c>
      <c r="I574" s="399"/>
      <c r="J574" s="57">
        <v>43265</v>
      </c>
      <c r="K574" s="56" t="s">
        <v>18</v>
      </c>
      <c r="L574" s="169" t="s">
        <v>18</v>
      </c>
      <c r="M574" s="60" t="s">
        <v>145</v>
      </c>
      <c r="N574" s="56" t="s">
        <v>23522</v>
      </c>
      <c r="O574" s="56" t="s">
        <v>172</v>
      </c>
      <c r="P574" s="56" t="s">
        <v>23523</v>
      </c>
      <c r="Q574" s="56" t="s">
        <v>20798</v>
      </c>
      <c r="R574" s="56"/>
      <c r="S574" s="56" t="s">
        <v>108</v>
      </c>
      <c r="T574" s="56" t="s">
        <v>108</v>
      </c>
      <c r="U574" s="56"/>
      <c r="V574" s="56"/>
      <c r="W574" s="56" t="s">
        <v>108</v>
      </c>
      <c r="X574" s="56"/>
      <c r="Y574" s="56" t="s">
        <v>108</v>
      </c>
      <c r="Z574" s="56" t="s">
        <v>18</v>
      </c>
      <c r="AA574" s="57">
        <v>43234</v>
      </c>
      <c r="AB574" s="63">
        <v>6</v>
      </c>
      <c r="AC574" s="64" t="s">
        <v>23527</v>
      </c>
      <c r="AD574" s="56" t="s">
        <v>131</v>
      </c>
      <c r="AE574" s="56"/>
      <c r="AF574" s="61"/>
      <c r="AG574" s="61"/>
      <c r="AH574" s="67" t="str">
        <v>May</v>
      </c>
      <c r="AI574" s="68" t="str">
        <v>May</v>
      </c>
      <c r="AJ574" s="69">
        <f t="shared" si="0"/>
        <v>0</v>
      </c>
      <c r="AK574" s="70">
        <f t="shared" si="1"/>
        <v>43264</v>
      </c>
      <c r="AL574" s="71">
        <f t="shared" ca="1" si="2"/>
        <v>-695</v>
      </c>
      <c r="AM574" s="71" t="str">
        <v>2018</v>
      </c>
      <c r="AN574" s="70">
        <f t="shared" si="3"/>
        <v>43244</v>
      </c>
      <c r="AO574" s="70" t="s">
        <v>123</v>
      </c>
    </row>
    <row r="575" spans="1:41" ht="14.4">
      <c r="A575" s="179" t="s">
        <v>23529</v>
      </c>
      <c r="B575" s="56" t="s">
        <v>89</v>
      </c>
      <c r="C575" s="57">
        <v>43327</v>
      </c>
      <c r="D575" s="56" t="s">
        <v>90</v>
      </c>
      <c r="E575" s="56" t="s">
        <v>15779</v>
      </c>
      <c r="F575" s="168" t="s">
        <v>214</v>
      </c>
      <c r="G575" s="168" t="s">
        <v>214</v>
      </c>
      <c r="H575" s="169" t="s">
        <v>2445</v>
      </c>
      <c r="I575" s="399"/>
      <c r="J575" s="57">
        <v>43340</v>
      </c>
      <c r="K575" s="56" t="s">
        <v>18</v>
      </c>
      <c r="L575" s="169" t="s">
        <v>14</v>
      </c>
      <c r="M575" s="60" t="s">
        <v>23534</v>
      </c>
      <c r="N575" s="56" t="s">
        <v>23535</v>
      </c>
      <c r="O575" s="56" t="s">
        <v>249</v>
      </c>
      <c r="P575" s="61"/>
      <c r="Q575" s="56" t="s">
        <v>96</v>
      </c>
      <c r="R575" s="89"/>
      <c r="S575" s="89" t="s">
        <v>108</v>
      </c>
      <c r="T575" s="89" t="s">
        <v>108</v>
      </c>
      <c r="U575" s="89"/>
      <c r="V575" s="89"/>
      <c r="W575" s="89" t="s">
        <v>108</v>
      </c>
      <c r="X575" s="89" t="s">
        <v>108</v>
      </c>
      <c r="Y575" s="61"/>
      <c r="Z575" s="56" t="s">
        <v>14</v>
      </c>
      <c r="AA575" s="57">
        <v>43328</v>
      </c>
      <c r="AB575" s="75"/>
      <c r="AC575" s="64" t="s">
        <v>23543</v>
      </c>
      <c r="AD575" s="56" t="s">
        <v>118</v>
      </c>
      <c r="AE575" s="56"/>
      <c r="AF575" s="61"/>
      <c r="AG575" s="61"/>
      <c r="AH575" s="67" t="str">
        <v>Aug</v>
      </c>
      <c r="AI575" s="68" t="str">
        <v>Aug</v>
      </c>
      <c r="AJ575" s="69">
        <f t="shared" si="0"/>
        <v>1</v>
      </c>
      <c r="AK575" s="70">
        <f t="shared" si="1"/>
        <v>43357</v>
      </c>
      <c r="AL575" s="71">
        <f t="shared" ca="1" si="2"/>
        <v>-602</v>
      </c>
      <c r="AM575" s="71" t="str">
        <v>2018</v>
      </c>
      <c r="AN575" s="70">
        <f t="shared" si="3"/>
        <v>43337</v>
      </c>
      <c r="AO575" s="70" t="s">
        <v>123</v>
      </c>
    </row>
    <row r="576" spans="1:41" ht="14.4">
      <c r="A576" s="179" t="s">
        <v>23547</v>
      </c>
      <c r="B576" s="56" t="s">
        <v>89</v>
      </c>
      <c r="C576" s="57">
        <v>43409</v>
      </c>
      <c r="D576" s="56" t="s">
        <v>1027</v>
      </c>
      <c r="E576" s="56" t="s">
        <v>140</v>
      </c>
      <c r="F576" s="168" t="s">
        <v>106</v>
      </c>
      <c r="G576" s="168" t="s">
        <v>107</v>
      </c>
      <c r="H576" s="169" t="s">
        <v>140</v>
      </c>
      <c r="I576" s="399"/>
      <c r="J576" s="57">
        <v>43439</v>
      </c>
      <c r="K576" s="56" t="s">
        <v>18</v>
      </c>
      <c r="L576" s="169" t="s">
        <v>18</v>
      </c>
      <c r="M576" s="60" t="s">
        <v>23548</v>
      </c>
      <c r="N576" s="56" t="s">
        <v>23550</v>
      </c>
      <c r="O576" s="56" t="s">
        <v>29</v>
      </c>
      <c r="P576" s="56" t="s">
        <v>23551</v>
      </c>
      <c r="Q576" s="56" t="s">
        <v>17</v>
      </c>
      <c r="R576" s="56"/>
      <c r="S576" s="56" t="s">
        <v>108</v>
      </c>
      <c r="T576" s="56" t="s">
        <v>108</v>
      </c>
      <c r="U576" s="56"/>
      <c r="V576" s="56"/>
      <c r="W576" s="56" t="s">
        <v>108</v>
      </c>
      <c r="X576" s="56"/>
      <c r="Y576" s="56" t="s">
        <v>108</v>
      </c>
      <c r="Z576" s="56" t="s">
        <v>18</v>
      </c>
      <c r="AA576" s="57">
        <v>43433</v>
      </c>
      <c r="AB576" s="63">
        <v>6</v>
      </c>
      <c r="AC576" s="64" t="s">
        <v>23553</v>
      </c>
      <c r="AD576" s="56" t="s">
        <v>79</v>
      </c>
      <c r="AE576" s="56"/>
      <c r="AF576" s="61"/>
      <c r="AG576" s="61"/>
      <c r="AH576" s="67" t="str">
        <v>Nov</v>
      </c>
      <c r="AI576" s="68" t="str">
        <v>Nov</v>
      </c>
      <c r="AJ576" s="69">
        <f t="shared" si="0"/>
        <v>24</v>
      </c>
      <c r="AK576" s="70">
        <f t="shared" si="1"/>
        <v>43439</v>
      </c>
      <c r="AL576" s="71">
        <f t="shared" ca="1" si="2"/>
        <v>-520</v>
      </c>
      <c r="AM576" s="71" t="str">
        <v>2018</v>
      </c>
      <c r="AN576" s="70">
        <f t="shared" si="3"/>
        <v>43419</v>
      </c>
      <c r="AO576" s="70" t="s">
        <v>123</v>
      </c>
    </row>
    <row r="577" spans="1:41" ht="14.4">
      <c r="A577" s="179" t="s">
        <v>23556</v>
      </c>
      <c r="B577" s="56" t="s">
        <v>89</v>
      </c>
      <c r="C577" s="57">
        <v>43139</v>
      </c>
      <c r="D577" s="56" t="s">
        <v>90</v>
      </c>
      <c r="E577" s="56" t="s">
        <v>12</v>
      </c>
      <c r="F577" s="168" t="s">
        <v>106</v>
      </c>
      <c r="G577" s="168" t="s">
        <v>107</v>
      </c>
      <c r="H577" s="169" t="s">
        <v>12</v>
      </c>
      <c r="I577" s="404"/>
      <c r="J577" s="59"/>
      <c r="K577" s="61"/>
      <c r="L577" s="184"/>
      <c r="M577" s="60" t="s">
        <v>23559</v>
      </c>
      <c r="N577" s="56" t="s">
        <v>23560</v>
      </c>
      <c r="O577" s="61"/>
      <c r="P577" s="61"/>
      <c r="Q577" s="56" t="s">
        <v>17</v>
      </c>
      <c r="R577" s="66"/>
      <c r="S577" s="61"/>
      <c r="T577" s="356"/>
      <c r="U577" s="402"/>
      <c r="V577" s="66"/>
      <c r="W577" s="66"/>
      <c r="X577" s="400" t="s">
        <v>108</v>
      </c>
      <c r="Y577" s="61"/>
      <c r="Z577" s="56" t="s">
        <v>14</v>
      </c>
      <c r="AA577" s="57">
        <v>43152</v>
      </c>
      <c r="AB577" s="75"/>
      <c r="AC577" s="64" t="s">
        <v>6863</v>
      </c>
      <c r="AD577" s="65" t="s">
        <v>179</v>
      </c>
      <c r="AE577" s="65"/>
      <c r="AF577" s="66"/>
      <c r="AG577" s="66"/>
      <c r="AH577" s="67" t="str">
        <v>Feb</v>
      </c>
      <c r="AI577" s="68" t="str">
        <v>Feb</v>
      </c>
      <c r="AJ577" s="69">
        <f t="shared" si="0"/>
        <v>13</v>
      </c>
      <c r="AK577" s="70">
        <f t="shared" si="1"/>
        <v>43169</v>
      </c>
      <c r="AL577" s="71">
        <f t="shared" ca="1" si="2"/>
        <v>-790</v>
      </c>
      <c r="AM577" s="71" t="str">
        <v>2018</v>
      </c>
      <c r="AN577" s="70">
        <f t="shared" si="3"/>
        <v>43149</v>
      </c>
      <c r="AO577" s="70" t="s">
        <v>123</v>
      </c>
    </row>
    <row r="578" spans="1:41" ht="14.4">
      <c r="A578" s="179" t="s">
        <v>23564</v>
      </c>
      <c r="B578" s="56" t="s">
        <v>89</v>
      </c>
      <c r="C578" s="57">
        <v>43203</v>
      </c>
      <c r="D578" s="56" t="s">
        <v>1027</v>
      </c>
      <c r="E578" s="56" t="s">
        <v>140</v>
      </c>
      <c r="F578" s="168" t="s">
        <v>106</v>
      </c>
      <c r="G578" s="168" t="s">
        <v>107</v>
      </c>
      <c r="H578" s="169" t="s">
        <v>140</v>
      </c>
      <c r="I578" s="399"/>
      <c r="J578" s="57">
        <v>43233</v>
      </c>
      <c r="K578" s="56" t="s">
        <v>14</v>
      </c>
      <c r="L578" s="169" t="s">
        <v>14</v>
      </c>
      <c r="M578" s="60" t="s">
        <v>3842</v>
      </c>
      <c r="N578" s="56" t="s">
        <v>23567</v>
      </c>
      <c r="O578" s="56" t="s">
        <v>95</v>
      </c>
      <c r="P578" s="56" t="s">
        <v>2413</v>
      </c>
      <c r="Q578" s="56" t="s">
        <v>826</v>
      </c>
      <c r="R578" s="56"/>
      <c r="S578" s="56" t="s">
        <v>108</v>
      </c>
      <c r="T578" s="271" t="s">
        <v>108</v>
      </c>
      <c r="U578" s="56"/>
      <c r="V578" s="56"/>
      <c r="W578" s="56" t="s">
        <v>108</v>
      </c>
      <c r="X578" s="56"/>
      <c r="Y578" s="56" t="s">
        <v>108</v>
      </c>
      <c r="Z578" s="56" t="s">
        <v>14</v>
      </c>
      <c r="AA578" s="57">
        <v>43220</v>
      </c>
      <c r="AB578" s="63">
        <v>6</v>
      </c>
      <c r="AC578" s="64" t="s">
        <v>23570</v>
      </c>
      <c r="AD578" s="56" t="s">
        <v>179</v>
      </c>
      <c r="AE578" s="56"/>
      <c r="AF578" s="61"/>
      <c r="AG578" s="61"/>
      <c r="AH578" s="67" t="str">
        <v>Apr</v>
      </c>
      <c r="AI578" s="68" t="str">
        <v>Apr</v>
      </c>
      <c r="AJ578" s="69">
        <f t="shared" si="0"/>
        <v>17</v>
      </c>
      <c r="AK578" s="70">
        <f t="shared" si="1"/>
        <v>43233</v>
      </c>
      <c r="AL578" s="71">
        <f t="shared" ca="1" si="2"/>
        <v>-726</v>
      </c>
      <c r="AM578" s="71" t="str">
        <v>2018</v>
      </c>
      <c r="AN578" s="70">
        <f t="shared" si="3"/>
        <v>43213</v>
      </c>
      <c r="AO578" s="70" t="s">
        <v>123</v>
      </c>
    </row>
    <row r="579" spans="1:41" ht="14.4">
      <c r="A579" s="179" t="s">
        <v>23574</v>
      </c>
      <c r="B579" s="56" t="s">
        <v>89</v>
      </c>
      <c r="C579" s="57">
        <v>43140</v>
      </c>
      <c r="D579" s="56" t="s">
        <v>131</v>
      </c>
      <c r="E579" s="56" t="s">
        <v>129</v>
      </c>
      <c r="F579" s="168" t="s">
        <v>106</v>
      </c>
      <c r="G579" s="168" t="s">
        <v>107</v>
      </c>
      <c r="H579" s="169" t="s">
        <v>129</v>
      </c>
      <c r="I579" s="399"/>
      <c r="J579" s="57">
        <v>43182</v>
      </c>
      <c r="K579" s="61"/>
      <c r="L579" s="184"/>
      <c r="M579" s="60" t="s">
        <v>23577</v>
      </c>
      <c r="N579" s="56" t="s">
        <v>23578</v>
      </c>
      <c r="O579" s="61"/>
      <c r="P579" s="56" t="s">
        <v>23579</v>
      </c>
      <c r="Q579" s="56" t="s">
        <v>17</v>
      </c>
      <c r="R579" s="66"/>
      <c r="S579" s="61"/>
      <c r="T579" s="61"/>
      <c r="U579" s="402"/>
      <c r="V579" s="66"/>
      <c r="W579" s="66"/>
      <c r="X579" s="400" t="s">
        <v>108</v>
      </c>
      <c r="Y579" s="61"/>
      <c r="Z579" s="56" t="s">
        <v>18</v>
      </c>
      <c r="AA579" s="57">
        <v>43143</v>
      </c>
      <c r="AB579" s="75"/>
      <c r="AC579" s="64" t="s">
        <v>22902</v>
      </c>
      <c r="AD579" s="65" t="s">
        <v>79</v>
      </c>
      <c r="AE579" s="96"/>
      <c r="AF579" s="66"/>
      <c r="AG579" s="66"/>
      <c r="AH579" s="67" t="str">
        <v>Feb</v>
      </c>
      <c r="AI579" s="68" t="str">
        <v>Feb</v>
      </c>
      <c r="AJ579" s="69">
        <f t="shared" si="0"/>
        <v>3</v>
      </c>
      <c r="AK579" s="70">
        <f t="shared" si="1"/>
        <v>43170</v>
      </c>
      <c r="AL579" s="71">
        <f t="shared" ca="1" si="2"/>
        <v>-789</v>
      </c>
      <c r="AM579" s="71" t="str">
        <v>2018</v>
      </c>
      <c r="AN579" s="70">
        <f t="shared" si="3"/>
        <v>43150</v>
      </c>
      <c r="AO579" s="70" t="s">
        <v>123</v>
      </c>
    </row>
    <row r="580" spans="1:41" ht="14.4">
      <c r="A580" s="179" t="s">
        <v>23585</v>
      </c>
      <c r="B580" s="56" t="s">
        <v>89</v>
      </c>
      <c r="C580" s="57">
        <v>43417</v>
      </c>
      <c r="D580" s="56" t="s">
        <v>1027</v>
      </c>
      <c r="E580" s="56" t="s">
        <v>140</v>
      </c>
      <c r="F580" s="168" t="s">
        <v>106</v>
      </c>
      <c r="G580" s="168" t="s">
        <v>107</v>
      </c>
      <c r="H580" s="169" t="s">
        <v>140</v>
      </c>
      <c r="I580" s="399"/>
      <c r="J580" s="57">
        <v>43447</v>
      </c>
      <c r="K580" s="56" t="s">
        <v>18</v>
      </c>
      <c r="L580" s="169" t="s">
        <v>14</v>
      </c>
      <c r="M580" s="60" t="s">
        <v>23586</v>
      </c>
      <c r="N580" s="56" t="s">
        <v>23587</v>
      </c>
      <c r="O580" s="56" t="s">
        <v>236</v>
      </c>
      <c r="P580" s="56" t="s">
        <v>108</v>
      </c>
      <c r="Q580" s="56" t="s">
        <v>96</v>
      </c>
      <c r="R580" s="56"/>
      <c r="S580" s="56" t="s">
        <v>108</v>
      </c>
      <c r="T580" s="271" t="s">
        <v>108</v>
      </c>
      <c r="U580" s="56"/>
      <c r="V580" s="56"/>
      <c r="W580" s="56" t="s">
        <v>108</v>
      </c>
      <c r="X580" s="56"/>
      <c r="Y580" s="56" t="s">
        <v>108</v>
      </c>
      <c r="Z580" s="56" t="s">
        <v>14</v>
      </c>
      <c r="AA580" s="57">
        <v>43417</v>
      </c>
      <c r="AB580" s="63">
        <v>6</v>
      </c>
      <c r="AC580" s="64" t="s">
        <v>23589</v>
      </c>
      <c r="AD580" s="56" t="s">
        <v>224</v>
      </c>
      <c r="AE580" s="56"/>
      <c r="AF580" s="61"/>
      <c r="AG580" s="61"/>
      <c r="AH580" s="67" t="str">
        <v>Nov</v>
      </c>
      <c r="AI580" s="68" t="str">
        <v>Nov</v>
      </c>
      <c r="AJ580" s="69">
        <f t="shared" si="0"/>
        <v>0</v>
      </c>
      <c r="AK580" s="70">
        <f t="shared" si="1"/>
        <v>43447</v>
      </c>
      <c r="AL580" s="71">
        <f t="shared" ca="1" si="2"/>
        <v>-512</v>
      </c>
      <c r="AM580" s="71" t="str">
        <v>2018</v>
      </c>
      <c r="AN580" s="70">
        <f t="shared" si="3"/>
        <v>43427</v>
      </c>
      <c r="AO580" s="70" t="s">
        <v>123</v>
      </c>
    </row>
    <row r="581" spans="1:41" ht="14.4">
      <c r="A581" s="179" t="s">
        <v>23593</v>
      </c>
      <c r="B581" s="56" t="s">
        <v>89</v>
      </c>
      <c r="C581" s="57">
        <v>43384</v>
      </c>
      <c r="D581" s="56" t="s">
        <v>131</v>
      </c>
      <c r="E581" s="56" t="s">
        <v>140</v>
      </c>
      <c r="F581" s="168" t="s">
        <v>106</v>
      </c>
      <c r="G581" s="168" t="s">
        <v>107</v>
      </c>
      <c r="H581" s="169" t="s">
        <v>140</v>
      </c>
      <c r="I581" s="399"/>
      <c r="J581" s="57">
        <v>43415</v>
      </c>
      <c r="K581" s="56" t="s">
        <v>18</v>
      </c>
      <c r="L581" s="169" t="s">
        <v>18</v>
      </c>
      <c r="M581" s="60" t="s">
        <v>23596</v>
      </c>
      <c r="N581" s="56" t="s">
        <v>23597</v>
      </c>
      <c r="O581" s="56" t="s">
        <v>249</v>
      </c>
      <c r="P581" s="56" t="s">
        <v>23599</v>
      </c>
      <c r="Q581" s="56" t="s">
        <v>17</v>
      </c>
      <c r="R581" s="56"/>
      <c r="S581" s="56" t="s">
        <v>108</v>
      </c>
      <c r="T581" s="271" t="s">
        <v>108</v>
      </c>
      <c r="U581" s="56"/>
      <c r="V581" s="56"/>
      <c r="W581" s="56" t="s">
        <v>108</v>
      </c>
      <c r="X581" s="56"/>
      <c r="Y581" s="56" t="s">
        <v>108</v>
      </c>
      <c r="Z581" s="56" t="s">
        <v>18</v>
      </c>
      <c r="AA581" s="57">
        <v>43384</v>
      </c>
      <c r="AB581" s="63">
        <v>6</v>
      </c>
      <c r="AC581" s="64" t="s">
        <v>23600</v>
      </c>
      <c r="AD581" s="56" t="s">
        <v>79</v>
      </c>
      <c r="AE581" s="56"/>
      <c r="AF581" s="61"/>
      <c r="AG581" s="61"/>
      <c r="AH581" s="67" t="str">
        <v>Oct</v>
      </c>
      <c r="AI581" s="68" t="str">
        <v>Oct</v>
      </c>
      <c r="AJ581" s="69">
        <f t="shared" si="0"/>
        <v>0</v>
      </c>
      <c r="AK581" s="70">
        <f t="shared" si="1"/>
        <v>43414</v>
      </c>
      <c r="AL581" s="71">
        <f t="shared" ca="1" si="2"/>
        <v>-545</v>
      </c>
      <c r="AM581" s="71" t="str">
        <v>2018</v>
      </c>
      <c r="AN581" s="70">
        <f t="shared" si="3"/>
        <v>43394</v>
      </c>
      <c r="AO581" s="70" t="s">
        <v>123</v>
      </c>
    </row>
    <row r="582" spans="1:41" ht="14.4">
      <c r="A582" s="179" t="s">
        <v>23604</v>
      </c>
      <c r="B582" s="56" t="s">
        <v>89</v>
      </c>
      <c r="C582" s="57">
        <v>43411</v>
      </c>
      <c r="D582" s="56" t="s">
        <v>1027</v>
      </c>
      <c r="E582" s="56" t="s">
        <v>140</v>
      </c>
      <c r="F582" s="168" t="s">
        <v>106</v>
      </c>
      <c r="G582" s="168" t="s">
        <v>107</v>
      </c>
      <c r="H582" s="169" t="s">
        <v>140</v>
      </c>
      <c r="I582" s="399"/>
      <c r="J582" s="57">
        <v>43441</v>
      </c>
      <c r="K582" s="56" t="s">
        <v>18</v>
      </c>
      <c r="L582" s="169" t="s">
        <v>14</v>
      </c>
      <c r="M582" s="60" t="s">
        <v>23514</v>
      </c>
      <c r="N582" s="56" t="s">
        <v>23609</v>
      </c>
      <c r="O582" s="61"/>
      <c r="P582" s="56" t="s">
        <v>108</v>
      </c>
      <c r="Q582" s="56" t="s">
        <v>96</v>
      </c>
      <c r="R582" s="56"/>
      <c r="S582" s="56" t="s">
        <v>108</v>
      </c>
      <c r="T582" s="56" t="s">
        <v>108</v>
      </c>
      <c r="U582" s="56"/>
      <c r="V582" s="56"/>
      <c r="W582" s="56" t="s">
        <v>108</v>
      </c>
      <c r="X582" s="56"/>
      <c r="Y582" s="56" t="s">
        <v>108</v>
      </c>
      <c r="Z582" s="56" t="s">
        <v>14</v>
      </c>
      <c r="AA582" s="57">
        <v>43411</v>
      </c>
      <c r="AB582" s="63">
        <v>6</v>
      </c>
      <c r="AC582" s="64" t="s">
        <v>23611</v>
      </c>
      <c r="AD582" s="56" t="s">
        <v>224</v>
      </c>
      <c r="AE582" s="56"/>
      <c r="AF582" s="61"/>
      <c r="AG582" s="61"/>
      <c r="AH582" s="67" t="str">
        <v>Nov</v>
      </c>
      <c r="AI582" s="68" t="str">
        <v>Nov</v>
      </c>
      <c r="AJ582" s="69">
        <f t="shared" si="0"/>
        <v>0</v>
      </c>
      <c r="AK582" s="70">
        <f t="shared" si="1"/>
        <v>43441</v>
      </c>
      <c r="AL582" s="71">
        <f t="shared" ca="1" si="2"/>
        <v>-518</v>
      </c>
      <c r="AM582" s="71" t="str">
        <v>2018</v>
      </c>
      <c r="AN582" s="70">
        <f t="shared" si="3"/>
        <v>43421</v>
      </c>
      <c r="AO582" s="70" t="s">
        <v>123</v>
      </c>
    </row>
    <row r="583" spans="1:41" ht="14.4">
      <c r="A583" s="179" t="s">
        <v>23616</v>
      </c>
      <c r="B583" s="56" t="s">
        <v>89</v>
      </c>
      <c r="C583" s="57">
        <v>43257</v>
      </c>
      <c r="D583" s="56" t="s">
        <v>131</v>
      </c>
      <c r="E583" s="56" t="s">
        <v>140</v>
      </c>
      <c r="F583" s="168" t="s">
        <v>106</v>
      </c>
      <c r="G583" s="168" t="s">
        <v>107</v>
      </c>
      <c r="H583" s="169" t="s">
        <v>140</v>
      </c>
      <c r="I583" s="399"/>
      <c r="J583" s="57">
        <v>43287</v>
      </c>
      <c r="K583" s="56" t="s">
        <v>18</v>
      </c>
      <c r="L583" s="169" t="s">
        <v>18</v>
      </c>
      <c r="M583" s="60" t="s">
        <v>23618</v>
      </c>
      <c r="N583" s="56" t="s">
        <v>23620</v>
      </c>
      <c r="O583" s="56" t="s">
        <v>29</v>
      </c>
      <c r="P583" s="56" t="s">
        <v>23621</v>
      </c>
      <c r="Q583" s="56" t="s">
        <v>17</v>
      </c>
      <c r="R583" s="56"/>
      <c r="S583" s="56" t="s">
        <v>108</v>
      </c>
      <c r="T583" s="56" t="s">
        <v>108</v>
      </c>
      <c r="U583" s="56"/>
      <c r="V583" s="56"/>
      <c r="W583" s="56" t="s">
        <v>108</v>
      </c>
      <c r="X583" s="56"/>
      <c r="Y583" s="56" t="s">
        <v>108</v>
      </c>
      <c r="Z583" s="56" t="s">
        <v>18</v>
      </c>
      <c r="AA583" s="57">
        <v>43276</v>
      </c>
      <c r="AB583" s="63">
        <v>6</v>
      </c>
      <c r="AC583" s="64" t="s">
        <v>23625</v>
      </c>
      <c r="AD583" s="56" t="s">
        <v>79</v>
      </c>
      <c r="AE583" s="56"/>
      <c r="AF583" s="61"/>
      <c r="AG583" s="61"/>
      <c r="AH583" s="67" t="str">
        <v>Jun</v>
      </c>
      <c r="AI583" s="68" t="str">
        <v>Jun</v>
      </c>
      <c r="AJ583" s="69">
        <f t="shared" si="0"/>
        <v>19</v>
      </c>
      <c r="AK583" s="70">
        <f t="shared" si="1"/>
        <v>43287</v>
      </c>
      <c r="AL583" s="71">
        <f t="shared" ca="1" si="2"/>
        <v>-672</v>
      </c>
      <c r="AM583" s="71" t="str">
        <v>2018</v>
      </c>
      <c r="AN583" s="70">
        <f t="shared" si="3"/>
        <v>43267</v>
      </c>
      <c r="AO583" s="70" t="s">
        <v>123</v>
      </c>
    </row>
    <row r="584" spans="1:41" ht="14.4">
      <c r="A584" s="179" t="s">
        <v>23632</v>
      </c>
      <c r="B584" s="56" t="s">
        <v>89</v>
      </c>
      <c r="C584" s="57">
        <v>43256</v>
      </c>
      <c r="D584" s="56" t="s">
        <v>131</v>
      </c>
      <c r="E584" s="56" t="s">
        <v>12</v>
      </c>
      <c r="F584" s="168" t="s">
        <v>106</v>
      </c>
      <c r="G584" s="168" t="s">
        <v>107</v>
      </c>
      <c r="H584" s="169" t="s">
        <v>12</v>
      </c>
      <c r="I584" s="404"/>
      <c r="J584" s="59"/>
      <c r="K584" s="61"/>
      <c r="L584" s="184"/>
      <c r="M584" s="60" t="s">
        <v>21640</v>
      </c>
      <c r="N584" s="56" t="s">
        <v>23620</v>
      </c>
      <c r="O584" s="56" t="s">
        <v>29</v>
      </c>
      <c r="P584" s="56" t="s">
        <v>23636</v>
      </c>
      <c r="Q584" s="56" t="s">
        <v>17</v>
      </c>
      <c r="R584" s="66"/>
      <c r="S584" s="61"/>
      <c r="T584" s="61"/>
      <c r="U584" s="402"/>
      <c r="V584" s="66"/>
      <c r="W584" s="66"/>
      <c r="X584" s="402"/>
      <c r="Y584" s="61"/>
      <c r="Z584" s="56" t="s">
        <v>18</v>
      </c>
      <c r="AA584" s="57">
        <v>43290</v>
      </c>
      <c r="AB584" s="75"/>
      <c r="AC584" s="95"/>
      <c r="AD584" s="56" t="s">
        <v>79</v>
      </c>
      <c r="AE584" s="56"/>
      <c r="AF584" s="61"/>
      <c r="AG584" s="61"/>
      <c r="AH584" s="67" t="str">
        <v>Jun</v>
      </c>
      <c r="AI584" s="68" t="str">
        <v>Jul</v>
      </c>
      <c r="AJ584" s="69">
        <f t="shared" si="0"/>
        <v>34</v>
      </c>
      <c r="AK584" s="70">
        <f t="shared" si="1"/>
        <v>43286</v>
      </c>
      <c r="AL584" s="71">
        <f t="shared" ca="1" si="2"/>
        <v>-673</v>
      </c>
      <c r="AM584" s="71" t="str">
        <v>2018</v>
      </c>
      <c r="AN584" s="70">
        <f t="shared" si="3"/>
        <v>43266</v>
      </c>
      <c r="AO584" s="70" t="s">
        <v>123</v>
      </c>
    </row>
    <row r="585" spans="1:41" ht="14.4">
      <c r="A585" s="179" t="s">
        <v>23644</v>
      </c>
      <c r="B585" s="56" t="s">
        <v>89</v>
      </c>
      <c r="C585" s="57">
        <v>43174</v>
      </c>
      <c r="D585" s="56" t="s">
        <v>90</v>
      </c>
      <c r="E585" s="56" t="s">
        <v>140</v>
      </c>
      <c r="F585" s="168" t="s">
        <v>106</v>
      </c>
      <c r="G585" s="168" t="s">
        <v>107</v>
      </c>
      <c r="H585" s="169" t="s">
        <v>140</v>
      </c>
      <c r="I585" s="399"/>
      <c r="J585" s="57">
        <v>43206</v>
      </c>
      <c r="K585" s="56" t="s">
        <v>18</v>
      </c>
      <c r="L585" s="169" t="s">
        <v>14</v>
      </c>
      <c r="M585" s="60" t="s">
        <v>20312</v>
      </c>
      <c r="N585" s="56" t="s">
        <v>13970</v>
      </c>
      <c r="O585" s="61"/>
      <c r="P585" s="56" t="s">
        <v>13971</v>
      </c>
      <c r="Q585" s="56" t="s">
        <v>96</v>
      </c>
      <c r="R585" s="66"/>
      <c r="S585" s="56" t="s">
        <v>108</v>
      </c>
      <c r="T585" s="56" t="s">
        <v>108</v>
      </c>
      <c r="U585" s="56"/>
      <c r="V585" s="56"/>
      <c r="W585" s="56" t="s">
        <v>108</v>
      </c>
      <c r="X585" s="400"/>
      <c r="Y585" s="56" t="s">
        <v>200</v>
      </c>
      <c r="Z585" s="56" t="s">
        <v>14</v>
      </c>
      <c r="AA585" s="57">
        <v>43178</v>
      </c>
      <c r="AB585" s="63">
        <v>6</v>
      </c>
      <c r="AC585" s="64" t="s">
        <v>23650</v>
      </c>
      <c r="AD585" s="65" t="s">
        <v>294</v>
      </c>
      <c r="AE585" s="65"/>
      <c r="AF585" s="66"/>
      <c r="AG585" s="66"/>
      <c r="AH585" s="67" t="str">
        <v>Mar</v>
      </c>
      <c r="AI585" s="68" t="str">
        <v>Mar</v>
      </c>
      <c r="AJ585" s="69">
        <f t="shared" si="0"/>
        <v>4</v>
      </c>
      <c r="AK585" s="70">
        <f t="shared" si="1"/>
        <v>43204</v>
      </c>
      <c r="AL585" s="71">
        <f t="shared" ca="1" si="2"/>
        <v>-755</v>
      </c>
      <c r="AM585" s="71" t="str">
        <v>2018</v>
      </c>
      <c r="AN585" s="70">
        <f t="shared" si="3"/>
        <v>43184</v>
      </c>
      <c r="AO585" s="70" t="s">
        <v>123</v>
      </c>
    </row>
    <row r="586" spans="1:41" ht="14.4">
      <c r="A586" s="179" t="s">
        <v>23653</v>
      </c>
      <c r="B586" s="56" t="s">
        <v>89</v>
      </c>
      <c r="C586" s="57">
        <v>43144</v>
      </c>
      <c r="D586" s="56" t="s">
        <v>2397</v>
      </c>
      <c r="E586" s="56" t="s">
        <v>140</v>
      </c>
      <c r="F586" s="168" t="s">
        <v>106</v>
      </c>
      <c r="G586" s="168" t="s">
        <v>107</v>
      </c>
      <c r="H586" s="169" t="s">
        <v>140</v>
      </c>
      <c r="I586" s="399"/>
      <c r="J586" s="57">
        <v>43172</v>
      </c>
      <c r="K586" s="56" t="s">
        <v>18</v>
      </c>
      <c r="L586" s="169" t="s">
        <v>14</v>
      </c>
      <c r="M586" s="60" t="s">
        <v>23658</v>
      </c>
      <c r="N586" s="56" t="s">
        <v>23658</v>
      </c>
      <c r="O586" s="61"/>
      <c r="P586" s="56" t="s">
        <v>23659</v>
      </c>
      <c r="Q586" s="56" t="s">
        <v>96</v>
      </c>
      <c r="R586" s="66"/>
      <c r="S586" s="56" t="s">
        <v>108</v>
      </c>
      <c r="T586" s="56" t="s">
        <v>108</v>
      </c>
      <c r="U586" s="56"/>
      <c r="V586" s="56"/>
      <c r="W586" s="56" t="s">
        <v>108</v>
      </c>
      <c r="X586" s="400"/>
      <c r="Y586" s="56" t="s">
        <v>108</v>
      </c>
      <c r="Z586" s="56" t="s">
        <v>14</v>
      </c>
      <c r="AA586" s="57">
        <v>43160</v>
      </c>
      <c r="AB586" s="63">
        <v>6</v>
      </c>
      <c r="AC586" s="64" t="s">
        <v>23664</v>
      </c>
      <c r="AD586" s="65" t="s">
        <v>179</v>
      </c>
      <c r="AE586" s="65"/>
      <c r="AF586" s="66"/>
      <c r="AG586" s="66"/>
      <c r="AH586" s="67" t="str">
        <v>Feb</v>
      </c>
      <c r="AI586" s="68" t="str">
        <v>Mar</v>
      </c>
      <c r="AJ586" s="69">
        <f t="shared" si="0"/>
        <v>16</v>
      </c>
      <c r="AK586" s="70">
        <f t="shared" si="1"/>
        <v>43174</v>
      </c>
      <c r="AL586" s="71">
        <f t="shared" ca="1" si="2"/>
        <v>-785</v>
      </c>
      <c r="AM586" s="71" t="str">
        <v>2018</v>
      </c>
      <c r="AN586" s="70">
        <f t="shared" si="3"/>
        <v>43154</v>
      </c>
      <c r="AO586" s="70" t="s">
        <v>123</v>
      </c>
    </row>
    <row r="587" spans="1:41" ht="14.4">
      <c r="A587" s="179" t="s">
        <v>23667</v>
      </c>
      <c r="B587" s="56" t="s">
        <v>89</v>
      </c>
      <c r="C587" s="57">
        <v>43347</v>
      </c>
      <c r="D587" s="56" t="s">
        <v>229</v>
      </c>
      <c r="E587" s="56" t="s">
        <v>196</v>
      </c>
      <c r="F587" s="168" t="s">
        <v>106</v>
      </c>
      <c r="G587" s="168" t="s">
        <v>113</v>
      </c>
      <c r="H587" s="169" t="s">
        <v>196</v>
      </c>
      <c r="I587" s="399"/>
      <c r="J587" s="57">
        <v>43357</v>
      </c>
      <c r="K587" s="56" t="s">
        <v>1946</v>
      </c>
      <c r="L587" s="169" t="s">
        <v>1946</v>
      </c>
      <c r="M587" s="60" t="s">
        <v>23670</v>
      </c>
      <c r="N587" s="56" t="s">
        <v>3340</v>
      </c>
      <c r="O587" s="56" t="s">
        <v>249</v>
      </c>
      <c r="P587" s="56" t="s">
        <v>3341</v>
      </c>
      <c r="Q587" s="56" t="s">
        <v>116</v>
      </c>
      <c r="R587" s="56"/>
      <c r="S587" s="56" t="s">
        <v>108</v>
      </c>
      <c r="T587" s="56" t="s">
        <v>6453</v>
      </c>
      <c r="U587" s="402"/>
      <c r="V587" s="66"/>
      <c r="W587" s="56" t="s">
        <v>108</v>
      </c>
      <c r="X587" s="56" t="s">
        <v>108</v>
      </c>
      <c r="Y587" s="61"/>
      <c r="Z587" s="56" t="s">
        <v>14</v>
      </c>
      <c r="AA587" s="57">
        <v>43408</v>
      </c>
      <c r="AB587" s="75"/>
      <c r="AC587" s="64" t="s">
        <v>23674</v>
      </c>
      <c r="AD587" s="56" t="s">
        <v>360</v>
      </c>
      <c r="AE587" s="61"/>
      <c r="AF587" s="61"/>
      <c r="AG587" s="61"/>
      <c r="AH587" s="67" t="str">
        <v>Sep</v>
      </c>
      <c r="AI587" s="68" t="str">
        <v>Nov</v>
      </c>
      <c r="AJ587" s="69">
        <f t="shared" si="0"/>
        <v>61</v>
      </c>
      <c r="AK587" s="70">
        <f t="shared" si="1"/>
        <v>43377</v>
      </c>
      <c r="AL587" s="71">
        <f t="shared" ca="1" si="2"/>
        <v>-582</v>
      </c>
      <c r="AM587" s="71" t="str">
        <v>2018</v>
      </c>
      <c r="AN587" s="70">
        <f t="shared" si="3"/>
        <v>43357</v>
      </c>
      <c r="AO587" s="70" t="s">
        <v>123</v>
      </c>
    </row>
    <row r="588" spans="1:41" ht="14.4">
      <c r="A588" s="179" t="s">
        <v>23677</v>
      </c>
      <c r="B588" s="56" t="s">
        <v>89</v>
      </c>
      <c r="C588" s="57">
        <v>43432</v>
      </c>
      <c r="D588" s="56" t="s">
        <v>1027</v>
      </c>
      <c r="E588" s="56" t="s">
        <v>327</v>
      </c>
      <c r="F588" s="168" t="s">
        <v>214</v>
      </c>
      <c r="G588" s="168" t="s">
        <v>328</v>
      </c>
      <c r="H588" s="169" t="s">
        <v>327</v>
      </c>
      <c r="I588" s="404"/>
      <c r="J588" s="59"/>
      <c r="K588" s="56" t="s">
        <v>18</v>
      </c>
      <c r="L588" s="169" t="s">
        <v>14</v>
      </c>
      <c r="M588" s="60" t="s">
        <v>745</v>
      </c>
      <c r="N588" s="56" t="s">
        <v>13099</v>
      </c>
      <c r="O588" s="56" t="s">
        <v>172</v>
      </c>
      <c r="P588" s="56">
        <v>1118012</v>
      </c>
      <c r="Q588" s="56" t="s">
        <v>96</v>
      </c>
      <c r="R588" s="56"/>
      <c r="S588" s="56" t="s">
        <v>1851</v>
      </c>
      <c r="T588" s="61"/>
      <c r="U588" s="402"/>
      <c r="V588" s="66"/>
      <c r="W588" s="66"/>
      <c r="X588" s="402"/>
      <c r="Y588" s="56" t="s">
        <v>200</v>
      </c>
      <c r="Z588" s="56" t="s">
        <v>14</v>
      </c>
      <c r="AA588" s="57">
        <v>43437</v>
      </c>
      <c r="AB588" s="75"/>
      <c r="AC588" s="64" t="s">
        <v>200</v>
      </c>
      <c r="AD588" s="56" t="s">
        <v>294</v>
      </c>
      <c r="AE588" s="56"/>
      <c r="AF588" s="61"/>
      <c r="AG588" s="61"/>
      <c r="AH588" s="67" t="str">
        <v>Nov</v>
      </c>
      <c r="AI588" s="68" t="str">
        <v>Dec</v>
      </c>
      <c r="AJ588" s="69">
        <f t="shared" si="0"/>
        <v>5</v>
      </c>
      <c r="AK588" s="70">
        <f t="shared" si="1"/>
        <v>43462</v>
      </c>
      <c r="AL588" s="71">
        <f t="shared" ca="1" si="2"/>
        <v>-497</v>
      </c>
      <c r="AM588" s="71" t="str">
        <v>2018</v>
      </c>
      <c r="AN588" s="70">
        <f t="shared" si="3"/>
        <v>43442</v>
      </c>
      <c r="AO588" s="70" t="s">
        <v>123</v>
      </c>
    </row>
    <row r="589" spans="1:41" ht="14.4">
      <c r="A589" s="179" t="s">
        <v>23687</v>
      </c>
      <c r="B589" s="56" t="s">
        <v>89</v>
      </c>
      <c r="C589" s="57">
        <v>43224</v>
      </c>
      <c r="D589" s="56" t="s">
        <v>131</v>
      </c>
      <c r="E589" s="56" t="s">
        <v>12</v>
      </c>
      <c r="F589" s="168" t="s">
        <v>106</v>
      </c>
      <c r="G589" s="168" t="s">
        <v>107</v>
      </c>
      <c r="H589" s="169" t="s">
        <v>12</v>
      </c>
      <c r="I589" s="404"/>
      <c r="J589" s="59"/>
      <c r="K589" s="61"/>
      <c r="L589" s="184"/>
      <c r="M589" s="60" t="s">
        <v>145</v>
      </c>
      <c r="N589" s="56" t="s">
        <v>1955</v>
      </c>
      <c r="O589" s="56" t="s">
        <v>16</v>
      </c>
      <c r="P589" s="56" t="s">
        <v>23692</v>
      </c>
      <c r="Q589" s="56" t="s">
        <v>17</v>
      </c>
      <c r="R589" s="66"/>
      <c r="S589" s="61"/>
      <c r="T589" s="61"/>
      <c r="U589" s="402"/>
      <c r="V589" s="66"/>
      <c r="W589" s="66"/>
      <c r="X589" s="402"/>
      <c r="Y589" s="61"/>
      <c r="Z589" s="56" t="s">
        <v>18</v>
      </c>
      <c r="AA589" s="57">
        <v>43266</v>
      </c>
      <c r="AB589" s="75"/>
      <c r="AC589" s="95"/>
      <c r="AD589" s="56" t="s">
        <v>79</v>
      </c>
      <c r="AE589" s="56"/>
      <c r="AF589" s="61"/>
      <c r="AG589" s="61"/>
      <c r="AH589" s="67" t="str">
        <v>May</v>
      </c>
      <c r="AI589" s="68" t="str">
        <v>Jun</v>
      </c>
      <c r="AJ589" s="69">
        <f t="shared" si="0"/>
        <v>42</v>
      </c>
      <c r="AK589" s="70">
        <f t="shared" si="1"/>
        <v>43254</v>
      </c>
      <c r="AL589" s="71">
        <f t="shared" ca="1" si="2"/>
        <v>-705</v>
      </c>
      <c r="AM589" s="71" t="str">
        <v>2018</v>
      </c>
      <c r="AN589" s="70">
        <f t="shared" si="3"/>
        <v>43234</v>
      </c>
      <c r="AO589" s="70" t="s">
        <v>123</v>
      </c>
    </row>
    <row r="590" spans="1:41" ht="14.4">
      <c r="A590" s="179" t="s">
        <v>23693</v>
      </c>
      <c r="B590" s="56" t="s">
        <v>89</v>
      </c>
      <c r="C590" s="57">
        <v>43270</v>
      </c>
      <c r="D590" s="56" t="s">
        <v>131</v>
      </c>
      <c r="E590" s="56" t="s">
        <v>140</v>
      </c>
      <c r="F590" s="168" t="s">
        <v>106</v>
      </c>
      <c r="G590" s="168" t="s">
        <v>107</v>
      </c>
      <c r="H590" s="169" t="s">
        <v>140</v>
      </c>
      <c r="I590" s="399"/>
      <c r="J590" s="57">
        <v>43300</v>
      </c>
      <c r="K590" s="56" t="s">
        <v>18</v>
      </c>
      <c r="L590" s="169" t="s">
        <v>18</v>
      </c>
      <c r="M590" s="60" t="s">
        <v>145</v>
      </c>
      <c r="N590" s="56" t="s">
        <v>23694</v>
      </c>
      <c r="O590" s="56" t="s">
        <v>33</v>
      </c>
      <c r="P590" s="56" t="s">
        <v>23695</v>
      </c>
      <c r="Q590" s="56" t="s">
        <v>154</v>
      </c>
      <c r="R590" s="56"/>
      <c r="S590" s="56" t="s">
        <v>108</v>
      </c>
      <c r="T590" s="56" t="s">
        <v>108</v>
      </c>
      <c r="U590" s="56"/>
      <c r="V590" s="56"/>
      <c r="W590" s="56" t="s">
        <v>108</v>
      </c>
      <c r="X590" s="56"/>
      <c r="Y590" s="56" t="s">
        <v>108</v>
      </c>
      <c r="Z590" s="56" t="s">
        <v>18</v>
      </c>
      <c r="AA590" s="57">
        <v>43270</v>
      </c>
      <c r="AB590" s="63">
        <v>6</v>
      </c>
      <c r="AC590" s="64" t="s">
        <v>23698</v>
      </c>
      <c r="AD590" s="56" t="s">
        <v>79</v>
      </c>
      <c r="AE590" s="56"/>
      <c r="AF590" s="61"/>
      <c r="AG590" s="61"/>
      <c r="AH590" s="67" t="str">
        <v>Jun</v>
      </c>
      <c r="AI590" s="68" t="str">
        <v>Jun</v>
      </c>
      <c r="AJ590" s="69">
        <f t="shared" si="0"/>
        <v>0</v>
      </c>
      <c r="AK590" s="70">
        <f t="shared" si="1"/>
        <v>43300</v>
      </c>
      <c r="AL590" s="71">
        <f t="shared" ca="1" si="2"/>
        <v>-659</v>
      </c>
      <c r="AM590" s="71" t="str">
        <v>2018</v>
      </c>
      <c r="AN590" s="70">
        <f t="shared" si="3"/>
        <v>43280</v>
      </c>
      <c r="AO590" s="70" t="s">
        <v>123</v>
      </c>
    </row>
    <row r="591" spans="1:41" ht="14.4">
      <c r="A591" s="179" t="s">
        <v>23704</v>
      </c>
      <c r="B591" s="56" t="s">
        <v>89</v>
      </c>
      <c r="C591" s="57">
        <v>43167</v>
      </c>
      <c r="D591" s="56" t="s">
        <v>90</v>
      </c>
      <c r="E591" s="56" t="s">
        <v>140</v>
      </c>
      <c r="F591" s="168" t="s">
        <v>106</v>
      </c>
      <c r="G591" s="168" t="s">
        <v>107</v>
      </c>
      <c r="H591" s="169" t="s">
        <v>140</v>
      </c>
      <c r="I591" s="399"/>
      <c r="J591" s="57">
        <v>43199</v>
      </c>
      <c r="K591" s="56" t="s">
        <v>18</v>
      </c>
      <c r="L591" s="169" t="s">
        <v>18</v>
      </c>
      <c r="M591" s="60" t="s">
        <v>23706</v>
      </c>
      <c r="N591" s="56" t="s">
        <v>23707</v>
      </c>
      <c r="O591" s="56" t="s">
        <v>137</v>
      </c>
      <c r="P591" s="56" t="s">
        <v>23708</v>
      </c>
      <c r="Q591" s="56" t="s">
        <v>96</v>
      </c>
      <c r="R591" s="66"/>
      <c r="S591" s="56" t="s">
        <v>108</v>
      </c>
      <c r="T591" s="56" t="s">
        <v>108</v>
      </c>
      <c r="U591" s="56"/>
      <c r="V591" s="56"/>
      <c r="W591" s="56" t="s">
        <v>108</v>
      </c>
      <c r="X591" s="400"/>
      <c r="Y591" s="56" t="s">
        <v>108</v>
      </c>
      <c r="Z591" s="56" t="s">
        <v>18</v>
      </c>
      <c r="AA591" s="57">
        <v>43167</v>
      </c>
      <c r="AB591" s="63">
        <v>6</v>
      </c>
      <c r="AC591" s="64" t="s">
        <v>23711</v>
      </c>
      <c r="AD591" s="65" t="s">
        <v>79</v>
      </c>
      <c r="AE591" s="65"/>
      <c r="AF591" s="66"/>
      <c r="AG591" s="66"/>
      <c r="AH591" s="67" t="str">
        <v>Mar</v>
      </c>
      <c r="AI591" s="68" t="str">
        <v>Mar</v>
      </c>
      <c r="AJ591" s="69">
        <f t="shared" si="0"/>
        <v>0</v>
      </c>
      <c r="AK591" s="70">
        <f t="shared" si="1"/>
        <v>43197</v>
      </c>
      <c r="AL591" s="71">
        <f t="shared" ca="1" si="2"/>
        <v>-762</v>
      </c>
      <c r="AM591" s="71" t="str">
        <v>2018</v>
      </c>
      <c r="AN591" s="70">
        <f t="shared" si="3"/>
        <v>43177</v>
      </c>
      <c r="AO591" s="70" t="s">
        <v>123</v>
      </c>
    </row>
    <row r="592" spans="1:41" ht="14.4">
      <c r="A592" s="179" t="s">
        <v>23715</v>
      </c>
      <c r="B592" s="56" t="s">
        <v>89</v>
      </c>
      <c r="C592" s="57">
        <v>43167</v>
      </c>
      <c r="D592" s="56" t="s">
        <v>90</v>
      </c>
      <c r="E592" s="56" t="s">
        <v>140</v>
      </c>
      <c r="F592" s="168" t="s">
        <v>106</v>
      </c>
      <c r="G592" s="168" t="s">
        <v>107</v>
      </c>
      <c r="H592" s="169" t="s">
        <v>140</v>
      </c>
      <c r="I592" s="399"/>
      <c r="J592" s="57">
        <v>43199</v>
      </c>
      <c r="K592" s="56" t="s">
        <v>18</v>
      </c>
      <c r="L592" s="169" t="s">
        <v>18</v>
      </c>
      <c r="M592" s="60" t="s">
        <v>23706</v>
      </c>
      <c r="N592" s="56" t="s">
        <v>23707</v>
      </c>
      <c r="O592" s="56" t="s">
        <v>137</v>
      </c>
      <c r="P592" s="56" t="s">
        <v>23719</v>
      </c>
      <c r="Q592" s="56" t="s">
        <v>96</v>
      </c>
      <c r="R592" s="66"/>
      <c r="S592" s="56" t="s">
        <v>108</v>
      </c>
      <c r="T592" s="56" t="s">
        <v>108</v>
      </c>
      <c r="U592" s="56"/>
      <c r="V592" s="56"/>
      <c r="W592" s="56" t="s">
        <v>108</v>
      </c>
      <c r="X592" s="400"/>
      <c r="Y592" s="56" t="s">
        <v>108</v>
      </c>
      <c r="Z592" s="56" t="s">
        <v>18</v>
      </c>
      <c r="AA592" s="57">
        <v>43167</v>
      </c>
      <c r="AB592" s="63">
        <v>6</v>
      </c>
      <c r="AC592" s="64" t="s">
        <v>23711</v>
      </c>
      <c r="AD592" s="65" t="s">
        <v>79</v>
      </c>
      <c r="AE592" s="65"/>
      <c r="AF592" s="66"/>
      <c r="AG592" s="66"/>
      <c r="AH592" s="67" t="str">
        <v>Mar</v>
      </c>
      <c r="AI592" s="68" t="str">
        <v>Mar</v>
      </c>
      <c r="AJ592" s="69">
        <f t="shared" si="0"/>
        <v>0</v>
      </c>
      <c r="AK592" s="70">
        <f t="shared" si="1"/>
        <v>43197</v>
      </c>
      <c r="AL592" s="71">
        <f t="shared" ca="1" si="2"/>
        <v>-762</v>
      </c>
      <c r="AM592" s="71" t="str">
        <v>2018</v>
      </c>
      <c r="AN592" s="70">
        <f t="shared" si="3"/>
        <v>43177</v>
      </c>
      <c r="AO592" s="70" t="s">
        <v>123</v>
      </c>
    </row>
    <row r="593" spans="1:41" ht="14.4">
      <c r="A593" s="179" t="s">
        <v>23726</v>
      </c>
      <c r="B593" s="56" t="s">
        <v>89</v>
      </c>
      <c r="C593" s="57">
        <v>43245</v>
      </c>
      <c r="D593" s="56" t="s">
        <v>1027</v>
      </c>
      <c r="E593" s="56" t="s">
        <v>112</v>
      </c>
      <c r="F593" s="168" t="s">
        <v>106</v>
      </c>
      <c r="G593" s="168" t="s">
        <v>113</v>
      </c>
      <c r="H593" s="169" t="s">
        <v>112</v>
      </c>
      <c r="I593" s="399"/>
      <c r="J593" s="57">
        <v>43276</v>
      </c>
      <c r="K593" s="56" t="s">
        <v>18</v>
      </c>
      <c r="L593" s="169" t="s">
        <v>14</v>
      </c>
      <c r="M593" s="60" t="s">
        <v>21044</v>
      </c>
      <c r="N593" s="56" t="s">
        <v>23729</v>
      </c>
      <c r="O593" s="56" t="s">
        <v>16</v>
      </c>
      <c r="P593" s="56" t="s">
        <v>23730</v>
      </c>
      <c r="Q593" s="56" t="s">
        <v>116</v>
      </c>
      <c r="R593" s="353">
        <v>43250</v>
      </c>
      <c r="S593" s="61"/>
      <c r="T593" s="61"/>
      <c r="U593" s="402"/>
      <c r="V593" s="66"/>
      <c r="W593" s="66"/>
      <c r="X593" s="402"/>
      <c r="Y593" s="61"/>
      <c r="Z593" s="56" t="s">
        <v>14</v>
      </c>
      <c r="AA593" s="57">
        <v>43250</v>
      </c>
      <c r="AB593" s="75"/>
      <c r="AC593" s="64" t="s">
        <v>6489</v>
      </c>
      <c r="AD593" s="56" t="s">
        <v>118</v>
      </c>
      <c r="AE593" s="61"/>
      <c r="AF593" s="61"/>
      <c r="AG593" s="61"/>
      <c r="AH593" s="67" t="str">
        <v>May</v>
      </c>
      <c r="AI593" s="68" t="str">
        <v>May</v>
      </c>
      <c r="AJ593" s="69">
        <f t="shared" si="0"/>
        <v>5</v>
      </c>
      <c r="AK593" s="70">
        <f t="shared" si="1"/>
        <v>43275</v>
      </c>
      <c r="AL593" s="71">
        <f t="shared" ca="1" si="2"/>
        <v>-684</v>
      </c>
      <c r="AM593" s="71" t="str">
        <v>2018</v>
      </c>
      <c r="AN593" s="70">
        <f t="shared" si="3"/>
        <v>43255</v>
      </c>
      <c r="AO593" s="70" t="s">
        <v>121</v>
      </c>
    </row>
    <row r="594" spans="1:41" ht="14.4">
      <c r="A594" s="179" t="s">
        <v>23734</v>
      </c>
      <c r="B594" s="56" t="s">
        <v>89</v>
      </c>
      <c r="C594" s="57">
        <v>43434</v>
      </c>
      <c r="D594" s="56" t="s">
        <v>1027</v>
      </c>
      <c r="E594" s="56" t="s">
        <v>140</v>
      </c>
      <c r="F594" s="168" t="s">
        <v>106</v>
      </c>
      <c r="G594" s="168" t="s">
        <v>107</v>
      </c>
      <c r="H594" s="169" t="s">
        <v>140</v>
      </c>
      <c r="I594" s="399"/>
      <c r="J594" s="57">
        <v>43464</v>
      </c>
      <c r="K594" s="56" t="s">
        <v>18</v>
      </c>
      <c r="L594" s="169" t="s">
        <v>18</v>
      </c>
      <c r="M594" s="60" t="s">
        <v>3883</v>
      </c>
      <c r="N594" s="56" t="s">
        <v>23736</v>
      </c>
      <c r="O594" s="56" t="s">
        <v>189</v>
      </c>
      <c r="P594" s="56" t="s">
        <v>23737</v>
      </c>
      <c r="Q594" s="56" t="s">
        <v>17</v>
      </c>
      <c r="R594" s="56"/>
      <c r="S594" s="56" t="s">
        <v>108</v>
      </c>
      <c r="T594" s="271" t="s">
        <v>108</v>
      </c>
      <c r="U594" s="56"/>
      <c r="V594" s="56"/>
      <c r="W594" s="56" t="s">
        <v>108</v>
      </c>
      <c r="X594" s="56"/>
      <c r="Y594" s="56" t="s">
        <v>108</v>
      </c>
      <c r="Z594" s="56" t="s">
        <v>18</v>
      </c>
      <c r="AA594" s="57">
        <v>43434</v>
      </c>
      <c r="AB594" s="63">
        <v>6</v>
      </c>
      <c r="AC594" s="64" t="s">
        <v>23741</v>
      </c>
      <c r="AD594" s="56" t="s">
        <v>79</v>
      </c>
      <c r="AE594" s="56"/>
      <c r="AF594" s="61"/>
      <c r="AG594" s="61"/>
      <c r="AH594" s="67" t="str">
        <v>Nov</v>
      </c>
      <c r="AI594" s="68" t="str">
        <v>Nov</v>
      </c>
      <c r="AJ594" s="69">
        <f t="shared" si="0"/>
        <v>0</v>
      </c>
      <c r="AK594" s="70">
        <f t="shared" si="1"/>
        <v>43464</v>
      </c>
      <c r="AL594" s="71">
        <f t="shared" ca="1" si="2"/>
        <v>-495</v>
      </c>
      <c r="AM594" s="71" t="str">
        <v>2018</v>
      </c>
      <c r="AN594" s="70">
        <f t="shared" si="3"/>
        <v>43444</v>
      </c>
      <c r="AO594" s="70" t="s">
        <v>123</v>
      </c>
    </row>
    <row r="595" spans="1:41" ht="14.4">
      <c r="A595" s="179" t="s">
        <v>23746</v>
      </c>
      <c r="B595" s="56" t="s">
        <v>89</v>
      </c>
      <c r="C595" s="57">
        <v>43383</v>
      </c>
      <c r="D595" s="56" t="s">
        <v>1027</v>
      </c>
      <c r="E595" s="56" t="s">
        <v>140</v>
      </c>
      <c r="F595" s="168" t="s">
        <v>106</v>
      </c>
      <c r="G595" s="168" t="s">
        <v>107</v>
      </c>
      <c r="H595" s="169" t="s">
        <v>140</v>
      </c>
      <c r="I595" s="399"/>
      <c r="J595" s="57">
        <v>43414</v>
      </c>
      <c r="K595" s="56" t="s">
        <v>18</v>
      </c>
      <c r="L595" s="169" t="s">
        <v>14</v>
      </c>
      <c r="M595" s="60" t="s">
        <v>642</v>
      </c>
      <c r="N595" s="56" t="s">
        <v>23750</v>
      </c>
      <c r="O595" s="56" t="s">
        <v>249</v>
      </c>
      <c r="P595" s="56" t="s">
        <v>23751</v>
      </c>
      <c r="Q595" s="56" t="s">
        <v>96</v>
      </c>
      <c r="R595" s="56"/>
      <c r="S595" s="56" t="s">
        <v>108</v>
      </c>
      <c r="T595" s="56" t="s">
        <v>108</v>
      </c>
      <c r="U595" s="56"/>
      <c r="V595" s="56"/>
      <c r="W595" s="56" t="s">
        <v>108</v>
      </c>
      <c r="X595" s="56"/>
      <c r="Y595" s="56" t="s">
        <v>108</v>
      </c>
      <c r="Z595" s="56" t="s">
        <v>14</v>
      </c>
      <c r="AA595" s="57">
        <v>43383</v>
      </c>
      <c r="AB595" s="63">
        <v>6</v>
      </c>
      <c r="AC595" s="64" t="s">
        <v>23754</v>
      </c>
      <c r="AD595" s="56" t="s">
        <v>118</v>
      </c>
      <c r="AE595" s="56"/>
      <c r="AF595" s="61"/>
      <c r="AG595" s="61"/>
      <c r="AH595" s="67" t="str">
        <v>Oct</v>
      </c>
      <c r="AI595" s="68" t="str">
        <v>Oct</v>
      </c>
      <c r="AJ595" s="69">
        <f t="shared" si="0"/>
        <v>0</v>
      </c>
      <c r="AK595" s="70">
        <f t="shared" si="1"/>
        <v>43413</v>
      </c>
      <c r="AL595" s="71">
        <f t="shared" ca="1" si="2"/>
        <v>-546</v>
      </c>
      <c r="AM595" s="71" t="str">
        <v>2018</v>
      </c>
      <c r="AN595" s="70">
        <f t="shared" si="3"/>
        <v>43393</v>
      </c>
      <c r="AO595" s="70" t="s">
        <v>123</v>
      </c>
    </row>
    <row r="596" spans="1:41" ht="14.4">
      <c r="A596" s="179" t="s">
        <v>23758</v>
      </c>
      <c r="B596" s="56" t="s">
        <v>89</v>
      </c>
      <c r="C596" s="57">
        <v>43355</v>
      </c>
      <c r="D596" s="56" t="s">
        <v>90</v>
      </c>
      <c r="E596" s="56" t="s">
        <v>140</v>
      </c>
      <c r="F596" s="168" t="s">
        <v>106</v>
      </c>
      <c r="G596" s="168" t="s">
        <v>107</v>
      </c>
      <c r="H596" s="169" t="s">
        <v>140</v>
      </c>
      <c r="I596" s="399"/>
      <c r="J596" s="57">
        <v>43385</v>
      </c>
      <c r="K596" s="56" t="s">
        <v>18</v>
      </c>
      <c r="L596" s="169" t="s">
        <v>14</v>
      </c>
      <c r="M596" s="60" t="s">
        <v>23762</v>
      </c>
      <c r="N596" s="56" t="s">
        <v>23763</v>
      </c>
      <c r="O596" s="56" t="s">
        <v>271</v>
      </c>
      <c r="P596" s="56" t="s">
        <v>23764</v>
      </c>
      <c r="Q596" s="56" t="s">
        <v>28</v>
      </c>
      <c r="R596" s="56"/>
      <c r="S596" s="56" t="s">
        <v>108</v>
      </c>
      <c r="T596" s="56" t="s">
        <v>108</v>
      </c>
      <c r="U596" s="56"/>
      <c r="V596" s="56"/>
      <c r="W596" s="56" t="s">
        <v>108</v>
      </c>
      <c r="X596" s="56"/>
      <c r="Y596" s="56" t="s">
        <v>108</v>
      </c>
      <c r="Z596" s="56" t="s">
        <v>14</v>
      </c>
      <c r="AA596" s="57">
        <v>43355</v>
      </c>
      <c r="AB596" s="63">
        <v>6</v>
      </c>
      <c r="AC596" s="64" t="s">
        <v>23766</v>
      </c>
      <c r="AD596" s="56" t="s">
        <v>179</v>
      </c>
      <c r="AE596" s="61"/>
      <c r="AF596" s="61"/>
      <c r="AG596" s="61"/>
      <c r="AH596" s="67" t="str">
        <v>Sep</v>
      </c>
      <c r="AI596" s="68" t="str">
        <v>Sep</v>
      </c>
      <c r="AJ596" s="69">
        <f t="shared" si="0"/>
        <v>0</v>
      </c>
      <c r="AK596" s="70">
        <f t="shared" si="1"/>
        <v>43385</v>
      </c>
      <c r="AL596" s="71">
        <f t="shared" ca="1" si="2"/>
        <v>-574</v>
      </c>
      <c r="AM596" s="71" t="str">
        <v>2018</v>
      </c>
      <c r="AN596" s="70">
        <f t="shared" si="3"/>
        <v>43365</v>
      </c>
      <c r="AO596" s="70" t="s">
        <v>123</v>
      </c>
    </row>
    <row r="597" spans="1:41" ht="14.4">
      <c r="A597" s="179" t="s">
        <v>23768</v>
      </c>
      <c r="B597" s="56" t="s">
        <v>89</v>
      </c>
      <c r="C597" s="57">
        <v>43242</v>
      </c>
      <c r="D597" s="56" t="s">
        <v>229</v>
      </c>
      <c r="E597" s="56" t="s">
        <v>140</v>
      </c>
      <c r="F597" s="168" t="s">
        <v>106</v>
      </c>
      <c r="G597" s="168" t="s">
        <v>107</v>
      </c>
      <c r="H597" s="169" t="s">
        <v>140</v>
      </c>
      <c r="I597" s="399"/>
      <c r="J597" s="57">
        <v>43273</v>
      </c>
      <c r="K597" s="56" t="s">
        <v>18</v>
      </c>
      <c r="L597" s="169" t="s">
        <v>14</v>
      </c>
      <c r="M597" s="60" t="s">
        <v>23773</v>
      </c>
      <c r="N597" s="56" t="s">
        <v>23774</v>
      </c>
      <c r="O597" s="56" t="s">
        <v>37</v>
      </c>
      <c r="P597" s="56" t="s">
        <v>23775</v>
      </c>
      <c r="Q597" s="56" t="s">
        <v>133</v>
      </c>
      <c r="R597" s="56"/>
      <c r="S597" s="56" t="s">
        <v>108</v>
      </c>
      <c r="T597" s="56" t="s">
        <v>108</v>
      </c>
      <c r="U597" s="56"/>
      <c r="V597" s="56"/>
      <c r="W597" s="56" t="s">
        <v>108</v>
      </c>
      <c r="X597" s="56"/>
      <c r="Y597" s="56" t="s">
        <v>338</v>
      </c>
      <c r="Z597" s="56" t="s">
        <v>14</v>
      </c>
      <c r="AA597" s="57">
        <v>43242</v>
      </c>
      <c r="AB597" s="63">
        <v>6</v>
      </c>
      <c r="AC597" s="64" t="s">
        <v>23778</v>
      </c>
      <c r="AD597" s="56" t="s">
        <v>294</v>
      </c>
      <c r="AE597" s="56"/>
      <c r="AF597" s="61"/>
      <c r="AG597" s="61"/>
      <c r="AH597" s="67" t="str">
        <v>May</v>
      </c>
      <c r="AI597" s="68" t="str">
        <v>May</v>
      </c>
      <c r="AJ597" s="69">
        <f t="shared" si="0"/>
        <v>0</v>
      </c>
      <c r="AK597" s="70">
        <f t="shared" si="1"/>
        <v>43272</v>
      </c>
      <c r="AL597" s="71">
        <f t="shared" ca="1" si="2"/>
        <v>-687</v>
      </c>
      <c r="AM597" s="71" t="str">
        <v>2018</v>
      </c>
      <c r="AN597" s="70">
        <f t="shared" si="3"/>
        <v>43252</v>
      </c>
      <c r="AO597" s="70" t="s">
        <v>123</v>
      </c>
    </row>
    <row r="598" spans="1:41" ht="14.4">
      <c r="A598" s="179" t="s">
        <v>23782</v>
      </c>
      <c r="B598" s="56" t="s">
        <v>89</v>
      </c>
      <c r="C598" s="57">
        <v>43244</v>
      </c>
      <c r="D598" s="56" t="s">
        <v>90</v>
      </c>
      <c r="E598" s="56" t="s">
        <v>140</v>
      </c>
      <c r="F598" s="168" t="s">
        <v>106</v>
      </c>
      <c r="G598" s="168" t="s">
        <v>107</v>
      </c>
      <c r="H598" s="169" t="s">
        <v>140</v>
      </c>
      <c r="I598" s="399"/>
      <c r="J598" s="57">
        <v>43275</v>
      </c>
      <c r="K598" s="56" t="s">
        <v>18</v>
      </c>
      <c r="L598" s="169" t="s">
        <v>18</v>
      </c>
      <c r="M598" s="60" t="s">
        <v>23774</v>
      </c>
      <c r="N598" s="56" t="s">
        <v>23774</v>
      </c>
      <c r="O598" s="56" t="s">
        <v>37</v>
      </c>
      <c r="P598" s="56" t="s">
        <v>23775</v>
      </c>
      <c r="Q598" s="56" t="s">
        <v>133</v>
      </c>
      <c r="R598" s="56"/>
      <c r="S598" s="56" t="s">
        <v>108</v>
      </c>
      <c r="T598" s="56" t="s">
        <v>108</v>
      </c>
      <c r="U598" s="56"/>
      <c r="V598" s="56"/>
      <c r="W598" s="56" t="s">
        <v>108</v>
      </c>
      <c r="X598" s="56"/>
      <c r="Y598" s="56" t="s">
        <v>108</v>
      </c>
      <c r="Z598" s="56" t="s">
        <v>18</v>
      </c>
      <c r="AA598" s="57">
        <v>43244</v>
      </c>
      <c r="AB598" s="63">
        <v>6</v>
      </c>
      <c r="AC598" s="64" t="s">
        <v>23786</v>
      </c>
      <c r="AD598" s="56" t="s">
        <v>79</v>
      </c>
      <c r="AE598" s="56"/>
      <c r="AF598" s="61"/>
      <c r="AG598" s="61"/>
      <c r="AH598" s="67" t="str">
        <v>May</v>
      </c>
      <c r="AI598" s="68" t="str">
        <v>May</v>
      </c>
      <c r="AJ598" s="69">
        <f t="shared" si="0"/>
        <v>0</v>
      </c>
      <c r="AK598" s="70">
        <f t="shared" si="1"/>
        <v>43274</v>
      </c>
      <c r="AL598" s="71">
        <f t="shared" ca="1" si="2"/>
        <v>-685</v>
      </c>
      <c r="AM598" s="71" t="str">
        <v>2018</v>
      </c>
      <c r="AN598" s="70">
        <f t="shared" si="3"/>
        <v>43254</v>
      </c>
      <c r="AO598" s="70" t="s">
        <v>123</v>
      </c>
    </row>
    <row r="599" spans="1:41" ht="14.4">
      <c r="A599" s="179" t="s">
        <v>23789</v>
      </c>
      <c r="B599" s="56" t="s">
        <v>89</v>
      </c>
      <c r="C599" s="57">
        <v>43200</v>
      </c>
      <c r="D599" s="56" t="s">
        <v>1027</v>
      </c>
      <c r="E599" s="56" t="s">
        <v>140</v>
      </c>
      <c r="F599" s="168" t="s">
        <v>106</v>
      </c>
      <c r="G599" s="168" t="s">
        <v>107</v>
      </c>
      <c r="H599" s="169" t="s">
        <v>140</v>
      </c>
      <c r="I599" s="399"/>
      <c r="J599" s="57">
        <v>43240</v>
      </c>
      <c r="K599" s="56" t="s">
        <v>18</v>
      </c>
      <c r="L599" s="169" t="s">
        <v>18</v>
      </c>
      <c r="M599" s="60" t="s">
        <v>23791</v>
      </c>
      <c r="N599" s="56" t="s">
        <v>23792</v>
      </c>
      <c r="O599" s="56" t="s">
        <v>22</v>
      </c>
      <c r="P599" s="56" t="s">
        <v>23795</v>
      </c>
      <c r="Q599" s="56" t="s">
        <v>28</v>
      </c>
      <c r="R599" s="56"/>
      <c r="S599" s="56" t="s">
        <v>108</v>
      </c>
      <c r="T599" s="56" t="s">
        <v>108</v>
      </c>
      <c r="U599" s="56"/>
      <c r="V599" s="56"/>
      <c r="W599" s="56" t="s">
        <v>108</v>
      </c>
      <c r="X599" s="56"/>
      <c r="Y599" s="56" t="s">
        <v>108</v>
      </c>
      <c r="Z599" s="56" t="s">
        <v>18</v>
      </c>
      <c r="AA599" s="57">
        <v>43200</v>
      </c>
      <c r="AB599" s="63">
        <v>6</v>
      </c>
      <c r="AC599" s="64" t="s">
        <v>23797</v>
      </c>
      <c r="AD599" s="56" t="s">
        <v>79</v>
      </c>
      <c r="AE599" s="56"/>
      <c r="AF599" s="61"/>
      <c r="AG599" s="61"/>
      <c r="AH599" s="67" t="str">
        <v>Apr</v>
      </c>
      <c r="AI599" s="68" t="str">
        <v>Apr</v>
      </c>
      <c r="AJ599" s="69">
        <f t="shared" si="0"/>
        <v>0</v>
      </c>
      <c r="AK599" s="70">
        <f t="shared" si="1"/>
        <v>43230</v>
      </c>
      <c r="AL599" s="71">
        <f t="shared" ca="1" si="2"/>
        <v>-729</v>
      </c>
      <c r="AM599" s="71" t="str">
        <v>2018</v>
      </c>
      <c r="AN599" s="70">
        <f t="shared" si="3"/>
        <v>43210</v>
      </c>
      <c r="AO599" s="70" t="s">
        <v>123</v>
      </c>
    </row>
    <row r="600" spans="1:41" ht="14.4">
      <c r="A600" s="179" t="s">
        <v>23801</v>
      </c>
      <c r="B600" s="56" t="s">
        <v>89</v>
      </c>
      <c r="C600" s="57">
        <v>43341</v>
      </c>
      <c r="D600" s="56" t="s">
        <v>1027</v>
      </c>
      <c r="E600" s="56" t="s">
        <v>140</v>
      </c>
      <c r="F600" s="168" t="s">
        <v>106</v>
      </c>
      <c r="G600" s="168" t="s">
        <v>107</v>
      </c>
      <c r="H600" s="169" t="s">
        <v>140</v>
      </c>
      <c r="I600" s="399"/>
      <c r="J600" s="57">
        <v>43372</v>
      </c>
      <c r="K600" s="56" t="s">
        <v>18</v>
      </c>
      <c r="L600" s="169" t="s">
        <v>18</v>
      </c>
      <c r="M600" s="60" t="s">
        <v>642</v>
      </c>
      <c r="N600" s="56" t="s">
        <v>23804</v>
      </c>
      <c r="O600" s="56" t="s">
        <v>20</v>
      </c>
      <c r="P600" s="56" t="s">
        <v>23805</v>
      </c>
      <c r="Q600" s="56" t="s">
        <v>17</v>
      </c>
      <c r="R600" s="56"/>
      <c r="S600" s="56" t="s">
        <v>108</v>
      </c>
      <c r="T600" s="56" t="s">
        <v>108</v>
      </c>
      <c r="U600" s="56"/>
      <c r="V600" s="56"/>
      <c r="W600" s="56" t="s">
        <v>108</v>
      </c>
      <c r="X600" s="56"/>
      <c r="Y600" s="56" t="s">
        <v>108</v>
      </c>
      <c r="Z600" s="56" t="s">
        <v>18</v>
      </c>
      <c r="AA600" s="57">
        <v>43341</v>
      </c>
      <c r="AB600" s="63">
        <v>6</v>
      </c>
      <c r="AC600" s="64" t="s">
        <v>23479</v>
      </c>
      <c r="AD600" s="56" t="s">
        <v>79</v>
      </c>
      <c r="AE600" s="56"/>
      <c r="AF600" s="61"/>
      <c r="AG600" s="61"/>
      <c r="AH600" s="67" t="str">
        <v>Aug</v>
      </c>
      <c r="AI600" s="68" t="str">
        <v>Aug</v>
      </c>
      <c r="AJ600" s="69">
        <f t="shared" si="0"/>
        <v>0</v>
      </c>
      <c r="AK600" s="70">
        <f t="shared" si="1"/>
        <v>43371</v>
      </c>
      <c r="AL600" s="71">
        <f t="shared" ca="1" si="2"/>
        <v>-588</v>
      </c>
      <c r="AM600" s="71" t="str">
        <v>2018</v>
      </c>
      <c r="AN600" s="70">
        <f t="shared" si="3"/>
        <v>43351</v>
      </c>
      <c r="AO600" s="70" t="s">
        <v>123</v>
      </c>
    </row>
    <row r="601" spans="1:41" ht="14.4">
      <c r="A601" s="179" t="s">
        <v>23810</v>
      </c>
      <c r="B601" s="56" t="s">
        <v>89</v>
      </c>
      <c r="C601" s="57">
        <v>43122</v>
      </c>
      <c r="D601" s="56" t="s">
        <v>1027</v>
      </c>
      <c r="E601" s="56" t="s">
        <v>140</v>
      </c>
      <c r="F601" s="168" t="s">
        <v>106</v>
      </c>
      <c r="G601" s="168" t="s">
        <v>107</v>
      </c>
      <c r="H601" s="169" t="s">
        <v>140</v>
      </c>
      <c r="I601" s="399"/>
      <c r="J601" s="57">
        <v>43153</v>
      </c>
      <c r="K601" s="56" t="s">
        <v>18</v>
      </c>
      <c r="L601" s="169" t="s">
        <v>14</v>
      </c>
      <c r="M601" s="60" t="s">
        <v>642</v>
      </c>
      <c r="N601" s="56" t="s">
        <v>23814</v>
      </c>
      <c r="O601" s="56" t="s">
        <v>27</v>
      </c>
      <c r="P601" s="56" t="s">
        <v>108</v>
      </c>
      <c r="Q601" s="56" t="s">
        <v>96</v>
      </c>
      <c r="R601" s="66"/>
      <c r="S601" s="56" t="s">
        <v>108</v>
      </c>
      <c r="T601" s="56" t="s">
        <v>108</v>
      </c>
      <c r="U601" s="56"/>
      <c r="V601" s="56"/>
      <c r="W601" s="56" t="s">
        <v>108</v>
      </c>
      <c r="X601" s="400"/>
      <c r="Y601" s="56" t="s">
        <v>108</v>
      </c>
      <c r="Z601" s="56" t="s">
        <v>14</v>
      </c>
      <c r="AA601" s="57">
        <v>43122</v>
      </c>
      <c r="AB601" s="75"/>
      <c r="AC601" s="60" t="s">
        <v>23816</v>
      </c>
      <c r="AD601" s="65" t="s">
        <v>118</v>
      </c>
      <c r="AE601" s="96"/>
      <c r="AF601" s="66"/>
      <c r="AG601" s="66"/>
      <c r="AH601" s="67" t="str">
        <v>Jan</v>
      </c>
      <c r="AI601" s="68" t="str">
        <v>Jan</v>
      </c>
      <c r="AJ601" s="69">
        <f t="shared" si="0"/>
        <v>0</v>
      </c>
      <c r="AK601" s="70">
        <f t="shared" si="1"/>
        <v>43152</v>
      </c>
      <c r="AL601" s="71">
        <f t="shared" ca="1" si="2"/>
        <v>-807</v>
      </c>
      <c r="AM601" s="71" t="str">
        <v>2018</v>
      </c>
      <c r="AN601" s="70">
        <f t="shared" si="3"/>
        <v>43132</v>
      </c>
      <c r="AO601" s="70" t="s">
        <v>123</v>
      </c>
    </row>
    <row r="602" spans="1:41" ht="14.4">
      <c r="A602" s="179" t="s">
        <v>23818</v>
      </c>
      <c r="B602" s="56" t="s">
        <v>89</v>
      </c>
      <c r="C602" s="57">
        <v>43298</v>
      </c>
      <c r="D602" s="56" t="s">
        <v>1027</v>
      </c>
      <c r="E602" s="56" t="s">
        <v>140</v>
      </c>
      <c r="F602" s="168" t="s">
        <v>106</v>
      </c>
      <c r="G602" s="168" t="s">
        <v>107</v>
      </c>
      <c r="H602" s="169" t="s">
        <v>140</v>
      </c>
      <c r="I602" s="399"/>
      <c r="J602" s="57">
        <v>43329</v>
      </c>
      <c r="K602" s="56" t="s">
        <v>18</v>
      </c>
      <c r="L602" s="169" t="s">
        <v>18</v>
      </c>
      <c r="M602" s="60" t="s">
        <v>642</v>
      </c>
      <c r="N602" s="56" t="s">
        <v>23822</v>
      </c>
      <c r="O602" s="56" t="s">
        <v>29</v>
      </c>
      <c r="P602" s="56" t="s">
        <v>23824</v>
      </c>
      <c r="Q602" s="56" t="s">
        <v>17</v>
      </c>
      <c r="R602" s="56"/>
      <c r="S602" s="56" t="s">
        <v>108</v>
      </c>
      <c r="T602" s="56" t="s">
        <v>108</v>
      </c>
      <c r="U602" s="56"/>
      <c r="V602" s="56"/>
      <c r="W602" s="56" t="s">
        <v>108</v>
      </c>
      <c r="X602" s="56"/>
      <c r="Y602" s="56" t="s">
        <v>108</v>
      </c>
      <c r="Z602" s="56" t="s">
        <v>18</v>
      </c>
      <c r="AA602" s="57">
        <v>43298</v>
      </c>
      <c r="AB602" s="63">
        <v>6</v>
      </c>
      <c r="AC602" s="64" t="s">
        <v>23828</v>
      </c>
      <c r="AD602" s="56" t="s">
        <v>79</v>
      </c>
      <c r="AE602" s="56"/>
      <c r="AF602" s="61"/>
      <c r="AG602" s="61"/>
      <c r="AH602" s="67" t="str">
        <v>Jul</v>
      </c>
      <c r="AI602" s="68" t="str">
        <v>Jul</v>
      </c>
      <c r="AJ602" s="69">
        <f t="shared" si="0"/>
        <v>0</v>
      </c>
      <c r="AK602" s="70">
        <f t="shared" si="1"/>
        <v>43328</v>
      </c>
      <c r="AL602" s="71">
        <f t="shared" ca="1" si="2"/>
        <v>-631</v>
      </c>
      <c r="AM602" s="71" t="str">
        <v>2018</v>
      </c>
      <c r="AN602" s="70">
        <f t="shared" si="3"/>
        <v>43308</v>
      </c>
      <c r="AO602" s="70" t="s">
        <v>123</v>
      </c>
    </row>
    <row r="603" spans="1:41" ht="14.4">
      <c r="A603" s="179" t="s">
        <v>23830</v>
      </c>
      <c r="B603" s="56" t="s">
        <v>89</v>
      </c>
      <c r="C603" s="57">
        <v>43304</v>
      </c>
      <c r="D603" s="56" t="s">
        <v>1027</v>
      </c>
      <c r="E603" s="56" t="s">
        <v>12</v>
      </c>
      <c r="F603" s="168" t="s">
        <v>106</v>
      </c>
      <c r="G603" s="168" t="s">
        <v>107</v>
      </c>
      <c r="H603" s="169" t="s">
        <v>30</v>
      </c>
      <c r="I603" s="404"/>
      <c r="J603" s="59"/>
      <c r="K603" s="61"/>
      <c r="L603" s="184"/>
      <c r="M603" s="60" t="s">
        <v>642</v>
      </c>
      <c r="N603" s="56" t="s">
        <v>23833</v>
      </c>
      <c r="O603" s="56" t="s">
        <v>27</v>
      </c>
      <c r="P603" s="56" t="s">
        <v>23834</v>
      </c>
      <c r="Q603" s="56" t="s">
        <v>21</v>
      </c>
      <c r="R603" s="66"/>
      <c r="S603" s="61"/>
      <c r="T603" s="61"/>
      <c r="U603" s="402"/>
      <c r="V603" s="66"/>
      <c r="W603" s="66"/>
      <c r="X603" s="402"/>
      <c r="Y603" s="61"/>
      <c r="Z603" s="56" t="s">
        <v>18</v>
      </c>
      <c r="AA603" s="57">
        <v>43320</v>
      </c>
      <c r="AB603" s="75"/>
      <c r="AC603" s="64" t="s">
        <v>21484</v>
      </c>
      <c r="AD603" s="56" t="s">
        <v>79</v>
      </c>
      <c r="AE603" s="61"/>
      <c r="AF603" s="61"/>
      <c r="AG603" s="61"/>
      <c r="AH603" s="67" t="str">
        <v>Jul</v>
      </c>
      <c r="AI603" s="68" t="str">
        <v>Aug</v>
      </c>
      <c r="AJ603" s="69">
        <f t="shared" si="0"/>
        <v>16</v>
      </c>
      <c r="AK603" s="70">
        <f t="shared" si="1"/>
        <v>43334</v>
      </c>
      <c r="AL603" s="71">
        <f t="shared" ca="1" si="2"/>
        <v>-625</v>
      </c>
      <c r="AM603" s="71" t="str">
        <v>2018</v>
      </c>
      <c r="AN603" s="70">
        <f t="shared" si="3"/>
        <v>43314</v>
      </c>
      <c r="AO603" s="70" t="s">
        <v>123</v>
      </c>
    </row>
    <row r="604" spans="1:41" ht="14.4">
      <c r="A604" s="179" t="s">
        <v>23838</v>
      </c>
      <c r="B604" s="56" t="s">
        <v>89</v>
      </c>
      <c r="C604" s="57">
        <v>43419</v>
      </c>
      <c r="D604" s="56" t="s">
        <v>131</v>
      </c>
      <c r="E604" s="56" t="s">
        <v>140</v>
      </c>
      <c r="F604" s="168" t="s">
        <v>106</v>
      </c>
      <c r="G604" s="168" t="s">
        <v>107</v>
      </c>
      <c r="H604" s="169" t="s">
        <v>140</v>
      </c>
      <c r="I604" s="399"/>
      <c r="J604" s="57">
        <v>43449</v>
      </c>
      <c r="K604" s="56" t="s">
        <v>18</v>
      </c>
      <c r="L604" s="169" t="s">
        <v>18</v>
      </c>
      <c r="M604" s="60" t="s">
        <v>3716</v>
      </c>
      <c r="N604" s="56" t="s">
        <v>23840</v>
      </c>
      <c r="O604" s="56" t="s">
        <v>37</v>
      </c>
      <c r="P604" s="56" t="s">
        <v>23842</v>
      </c>
      <c r="Q604" s="56" t="s">
        <v>154</v>
      </c>
      <c r="R604" s="56"/>
      <c r="S604" s="56" t="s">
        <v>108</v>
      </c>
      <c r="T604" s="56" t="s">
        <v>108</v>
      </c>
      <c r="U604" s="56"/>
      <c r="V604" s="56"/>
      <c r="W604" s="56" t="s">
        <v>108</v>
      </c>
      <c r="X604" s="56"/>
      <c r="Y604" s="56" t="s">
        <v>108</v>
      </c>
      <c r="Z604" s="56" t="s">
        <v>18</v>
      </c>
      <c r="AA604" s="57">
        <v>43419</v>
      </c>
      <c r="AB604" s="63">
        <v>6</v>
      </c>
      <c r="AC604" s="64" t="s">
        <v>23846</v>
      </c>
      <c r="AD604" s="56" t="s">
        <v>79</v>
      </c>
      <c r="AE604" s="56"/>
      <c r="AF604" s="61"/>
      <c r="AG604" s="61"/>
      <c r="AH604" s="67" t="str">
        <v>Nov</v>
      </c>
      <c r="AI604" s="68" t="str">
        <v>Nov</v>
      </c>
      <c r="AJ604" s="69">
        <f t="shared" si="0"/>
        <v>0</v>
      </c>
      <c r="AK604" s="70">
        <f t="shared" si="1"/>
        <v>43449</v>
      </c>
      <c r="AL604" s="71">
        <f t="shared" ca="1" si="2"/>
        <v>-510</v>
      </c>
      <c r="AM604" s="71" t="str">
        <v>2018</v>
      </c>
      <c r="AN604" s="70">
        <f t="shared" si="3"/>
        <v>43429</v>
      </c>
      <c r="AO604" s="70" t="s">
        <v>123</v>
      </c>
    </row>
    <row r="605" spans="1:41" ht="14.4">
      <c r="A605" s="179" t="s">
        <v>23850</v>
      </c>
      <c r="B605" s="56" t="s">
        <v>89</v>
      </c>
      <c r="C605" s="57">
        <v>43399</v>
      </c>
      <c r="D605" s="56" t="s">
        <v>2397</v>
      </c>
      <c r="E605" s="56" t="s">
        <v>140</v>
      </c>
      <c r="F605" s="168" t="s">
        <v>106</v>
      </c>
      <c r="G605" s="168" t="s">
        <v>107</v>
      </c>
      <c r="H605" s="169" t="s">
        <v>140</v>
      </c>
      <c r="I605" s="399"/>
      <c r="J605" s="57">
        <v>43399</v>
      </c>
      <c r="K605" s="56" t="s">
        <v>18</v>
      </c>
      <c r="L605" s="169" t="s">
        <v>18</v>
      </c>
      <c r="M605" s="60" t="s">
        <v>23853</v>
      </c>
      <c r="N605" s="56" t="s">
        <v>23855</v>
      </c>
      <c r="O605" s="56" t="s">
        <v>132</v>
      </c>
      <c r="P605" s="56" t="s">
        <v>23856</v>
      </c>
      <c r="Q605" s="56" t="s">
        <v>28</v>
      </c>
      <c r="R605" s="56"/>
      <c r="S605" s="56" t="s">
        <v>108</v>
      </c>
      <c r="T605" s="56" t="s">
        <v>108</v>
      </c>
      <c r="U605" s="56"/>
      <c r="V605" s="56"/>
      <c r="W605" s="56" t="s">
        <v>108</v>
      </c>
      <c r="X605" s="56"/>
      <c r="Y605" s="56" t="s">
        <v>108</v>
      </c>
      <c r="Z605" s="56" t="s">
        <v>18</v>
      </c>
      <c r="AA605" s="57">
        <v>43399</v>
      </c>
      <c r="AB605" s="63">
        <v>6</v>
      </c>
      <c r="AC605" s="64" t="s">
        <v>23859</v>
      </c>
      <c r="AD605" s="56" t="s">
        <v>79</v>
      </c>
      <c r="AE605" s="56"/>
      <c r="AF605" s="61"/>
      <c r="AG605" s="61"/>
      <c r="AH605" s="67" t="str">
        <v>Oct</v>
      </c>
      <c r="AI605" s="68" t="str">
        <v>Oct</v>
      </c>
      <c r="AJ605" s="69">
        <f t="shared" si="0"/>
        <v>0</v>
      </c>
      <c r="AK605" s="70">
        <f t="shared" si="1"/>
        <v>43429</v>
      </c>
      <c r="AL605" s="71">
        <f t="shared" ca="1" si="2"/>
        <v>-530</v>
      </c>
      <c r="AM605" s="71" t="str">
        <v>2018</v>
      </c>
      <c r="AN605" s="70">
        <f t="shared" si="3"/>
        <v>43409</v>
      </c>
      <c r="AO605" s="70" t="s">
        <v>123</v>
      </c>
    </row>
    <row r="606" spans="1:41" ht="14.4">
      <c r="A606" s="179" t="s">
        <v>23864</v>
      </c>
      <c r="B606" s="56" t="s">
        <v>89</v>
      </c>
      <c r="C606" s="57">
        <v>43342</v>
      </c>
      <c r="D606" s="56" t="s">
        <v>131</v>
      </c>
      <c r="E606" s="56" t="s">
        <v>140</v>
      </c>
      <c r="F606" s="168" t="s">
        <v>106</v>
      </c>
      <c r="G606" s="168" t="s">
        <v>107</v>
      </c>
      <c r="H606" s="169" t="s">
        <v>140</v>
      </c>
      <c r="I606" s="399"/>
      <c r="J606" s="57">
        <v>43373</v>
      </c>
      <c r="K606" s="56" t="s">
        <v>18</v>
      </c>
      <c r="L606" s="169" t="s">
        <v>14</v>
      </c>
      <c r="M606" s="60" t="s">
        <v>1723</v>
      </c>
      <c r="N606" s="56" t="s">
        <v>23867</v>
      </c>
      <c r="O606" s="56" t="s">
        <v>22</v>
      </c>
      <c r="P606" s="56" t="s">
        <v>108</v>
      </c>
      <c r="Q606" s="56" t="s">
        <v>17</v>
      </c>
      <c r="R606" s="56"/>
      <c r="S606" s="56" t="s">
        <v>108</v>
      </c>
      <c r="T606" s="56" t="s">
        <v>108</v>
      </c>
      <c r="U606" s="56"/>
      <c r="V606" s="56"/>
      <c r="W606" s="56" t="s">
        <v>108</v>
      </c>
      <c r="X606" s="56"/>
      <c r="Y606" s="56" t="s">
        <v>108</v>
      </c>
      <c r="Z606" s="56" t="s">
        <v>14</v>
      </c>
      <c r="AA606" s="57">
        <v>43357</v>
      </c>
      <c r="AB606" s="63">
        <v>6</v>
      </c>
      <c r="AC606" s="64" t="s">
        <v>23868</v>
      </c>
      <c r="AD606" s="56" t="s">
        <v>118</v>
      </c>
      <c r="AE606" s="56"/>
      <c r="AF606" s="61"/>
      <c r="AG606" s="61"/>
      <c r="AH606" s="67" t="str">
        <v>Aug</v>
      </c>
      <c r="AI606" s="68" t="str">
        <v>Sep</v>
      </c>
      <c r="AJ606" s="69">
        <f t="shared" si="0"/>
        <v>15</v>
      </c>
      <c r="AK606" s="70">
        <f t="shared" si="1"/>
        <v>43372</v>
      </c>
      <c r="AL606" s="71">
        <f t="shared" ca="1" si="2"/>
        <v>-587</v>
      </c>
      <c r="AM606" s="71" t="str">
        <v>2018</v>
      </c>
      <c r="AN606" s="70">
        <f t="shared" si="3"/>
        <v>43352</v>
      </c>
      <c r="AO606" s="70" t="s">
        <v>123</v>
      </c>
    </row>
    <row r="607" spans="1:41" ht="14.4">
      <c r="A607" s="179" t="s">
        <v>23869</v>
      </c>
      <c r="B607" s="56" t="s">
        <v>89</v>
      </c>
      <c r="C607" s="57">
        <v>43243</v>
      </c>
      <c r="D607" s="56" t="s">
        <v>90</v>
      </c>
      <c r="E607" s="56" t="s">
        <v>112</v>
      </c>
      <c r="F607" s="168" t="s">
        <v>106</v>
      </c>
      <c r="G607" s="168" t="s">
        <v>113</v>
      </c>
      <c r="H607" s="169" t="s">
        <v>112</v>
      </c>
      <c r="I607" s="399"/>
      <c r="J607" s="57">
        <v>43252</v>
      </c>
      <c r="K607" s="56" t="s">
        <v>18</v>
      </c>
      <c r="L607" s="169" t="s">
        <v>18</v>
      </c>
      <c r="M607" s="60" t="s">
        <v>23870</v>
      </c>
      <c r="N607" s="56" t="s">
        <v>23871</v>
      </c>
      <c r="O607" s="56" t="s">
        <v>20</v>
      </c>
      <c r="P607" s="56" t="s">
        <v>23872</v>
      </c>
      <c r="Q607" s="56" t="s">
        <v>116</v>
      </c>
      <c r="R607" s="66"/>
      <c r="S607" s="56" t="s">
        <v>108</v>
      </c>
      <c r="T607" s="61"/>
      <c r="U607" s="90">
        <v>43244</v>
      </c>
      <c r="V607" s="66"/>
      <c r="W607" s="66"/>
      <c r="X607" s="402"/>
      <c r="Y607" s="56" t="s">
        <v>108</v>
      </c>
      <c r="Z607" s="56" t="s">
        <v>14</v>
      </c>
      <c r="AA607" s="57">
        <v>43244</v>
      </c>
      <c r="AB607" s="75"/>
      <c r="AC607" s="95"/>
      <c r="AD607" s="56" t="s">
        <v>705</v>
      </c>
      <c r="AE607" s="61"/>
      <c r="AF607" s="61"/>
      <c r="AG607" s="61"/>
      <c r="AH607" s="67" t="str">
        <v>May</v>
      </c>
      <c r="AI607" s="68" t="str">
        <v>May</v>
      </c>
      <c r="AJ607" s="69">
        <f t="shared" si="0"/>
        <v>1</v>
      </c>
      <c r="AK607" s="70">
        <f t="shared" si="1"/>
        <v>43273</v>
      </c>
      <c r="AL607" s="71">
        <f t="shared" ca="1" si="2"/>
        <v>-686</v>
      </c>
      <c r="AM607" s="71" t="str">
        <v>2018</v>
      </c>
      <c r="AN607" s="70">
        <f t="shared" si="3"/>
        <v>43253</v>
      </c>
      <c r="AO607" s="70" t="s">
        <v>123</v>
      </c>
    </row>
    <row r="608" spans="1:41" ht="14.4">
      <c r="A608" s="179" t="s">
        <v>23873</v>
      </c>
      <c r="B608" s="56" t="s">
        <v>89</v>
      </c>
      <c r="C608" s="57">
        <v>43102</v>
      </c>
      <c r="D608" s="56" t="s">
        <v>90</v>
      </c>
      <c r="E608" s="56" t="s">
        <v>91</v>
      </c>
      <c r="F608" s="168" t="s">
        <v>214</v>
      </c>
      <c r="G608" s="168" t="s">
        <v>18740</v>
      </c>
      <c r="H608" s="169" t="s">
        <v>91</v>
      </c>
      <c r="I608" s="404"/>
      <c r="J608" s="59"/>
      <c r="K608" s="56" t="s">
        <v>18</v>
      </c>
      <c r="L608" s="169" t="s">
        <v>18</v>
      </c>
      <c r="M608" s="60" t="s">
        <v>23874</v>
      </c>
      <c r="N608" s="56" t="s">
        <v>23875</v>
      </c>
      <c r="O608" s="56" t="s">
        <v>95</v>
      </c>
      <c r="P608" s="56">
        <v>2217076</v>
      </c>
      <c r="Q608" s="56" t="s">
        <v>96</v>
      </c>
      <c r="R608" s="66"/>
      <c r="S608" s="61"/>
      <c r="T608" s="61"/>
      <c r="U608" s="402"/>
      <c r="V608" s="66"/>
      <c r="W608" s="66"/>
      <c r="X608" s="400" t="s">
        <v>108</v>
      </c>
      <c r="Y608" s="61"/>
      <c r="Z608" s="56" t="s">
        <v>18</v>
      </c>
      <c r="AA608" s="57">
        <v>43102</v>
      </c>
      <c r="AB608" s="75"/>
      <c r="AC608" s="64"/>
      <c r="AD608" s="65" t="s">
        <v>79</v>
      </c>
      <c r="AE608" s="65"/>
      <c r="AF608" s="66"/>
      <c r="AG608" s="66"/>
      <c r="AH608" s="67" t="str">
        <v>Jan</v>
      </c>
      <c r="AI608" s="68" t="str">
        <v>Jan</v>
      </c>
      <c r="AJ608" s="69">
        <f t="shared" si="0"/>
        <v>0</v>
      </c>
      <c r="AK608" s="70">
        <f t="shared" si="1"/>
        <v>43132</v>
      </c>
      <c r="AL608" s="71">
        <f t="shared" ca="1" si="2"/>
        <v>-827</v>
      </c>
      <c r="AM608" s="71" t="str">
        <v>2018</v>
      </c>
      <c r="AN608" s="70">
        <f t="shared" si="3"/>
        <v>43112</v>
      </c>
      <c r="AO608" s="70" t="s">
        <v>123</v>
      </c>
    </row>
    <row r="609" spans="1:41" ht="14.4">
      <c r="A609" s="179" t="s">
        <v>23876</v>
      </c>
      <c r="B609" s="56" t="s">
        <v>89</v>
      </c>
      <c r="C609" s="57">
        <v>43293</v>
      </c>
      <c r="D609" s="56" t="s">
        <v>131</v>
      </c>
      <c r="E609" s="56" t="s">
        <v>140</v>
      </c>
      <c r="F609" s="168" t="s">
        <v>106</v>
      </c>
      <c r="G609" s="168" t="s">
        <v>107</v>
      </c>
      <c r="H609" s="169" t="s">
        <v>140</v>
      </c>
      <c r="I609" s="399"/>
      <c r="J609" s="57">
        <v>43324</v>
      </c>
      <c r="K609" s="56" t="s">
        <v>18</v>
      </c>
      <c r="L609" s="169" t="s">
        <v>18</v>
      </c>
      <c r="M609" s="60" t="s">
        <v>145</v>
      </c>
      <c r="N609" s="56" t="s">
        <v>23878</v>
      </c>
      <c r="O609" s="56" t="s">
        <v>189</v>
      </c>
      <c r="P609" s="56" t="s">
        <v>23879</v>
      </c>
      <c r="Q609" s="56" t="s">
        <v>20798</v>
      </c>
      <c r="R609" s="56"/>
      <c r="S609" s="56" t="s">
        <v>108</v>
      </c>
      <c r="T609" s="56" t="s">
        <v>108</v>
      </c>
      <c r="U609" s="56"/>
      <c r="V609" s="56"/>
      <c r="W609" s="56" t="s">
        <v>108</v>
      </c>
      <c r="X609" s="56"/>
      <c r="Y609" s="56" t="s">
        <v>108</v>
      </c>
      <c r="Z609" s="56" t="s">
        <v>18</v>
      </c>
      <c r="AA609" s="57">
        <v>43293</v>
      </c>
      <c r="AB609" s="63">
        <v>6</v>
      </c>
      <c r="AC609" s="64" t="s">
        <v>23883</v>
      </c>
      <c r="AD609" s="56" t="s">
        <v>79</v>
      </c>
      <c r="AE609" s="56"/>
      <c r="AF609" s="61"/>
      <c r="AG609" s="61"/>
      <c r="AH609" s="67" t="str">
        <v>Jul</v>
      </c>
      <c r="AI609" s="68" t="str">
        <v>Jul</v>
      </c>
      <c r="AJ609" s="69">
        <f t="shared" si="0"/>
        <v>0</v>
      </c>
      <c r="AK609" s="70">
        <f t="shared" si="1"/>
        <v>43323</v>
      </c>
      <c r="AL609" s="71">
        <f t="shared" ca="1" si="2"/>
        <v>-636</v>
      </c>
      <c r="AM609" s="71" t="str">
        <v>2018</v>
      </c>
      <c r="AN609" s="70">
        <f t="shared" si="3"/>
        <v>43303</v>
      </c>
      <c r="AO609" s="70" t="s">
        <v>123</v>
      </c>
    </row>
    <row r="610" spans="1:41" ht="14.4">
      <c r="A610" s="179" t="s">
        <v>23887</v>
      </c>
      <c r="B610" s="56" t="s">
        <v>89</v>
      </c>
      <c r="C610" s="57">
        <v>43265</v>
      </c>
      <c r="D610" s="56" t="s">
        <v>90</v>
      </c>
      <c r="E610" s="56" t="s">
        <v>140</v>
      </c>
      <c r="F610" s="168" t="s">
        <v>106</v>
      </c>
      <c r="G610" s="168" t="s">
        <v>107</v>
      </c>
      <c r="H610" s="169" t="s">
        <v>140</v>
      </c>
      <c r="I610" s="399"/>
      <c r="J610" s="57">
        <v>43295</v>
      </c>
      <c r="K610" s="56" t="s">
        <v>18</v>
      </c>
      <c r="L610" s="169" t="s">
        <v>14</v>
      </c>
      <c r="M610" s="60" t="s">
        <v>23891</v>
      </c>
      <c r="N610" s="56" t="s">
        <v>23892</v>
      </c>
      <c r="O610" s="56" t="s">
        <v>95</v>
      </c>
      <c r="P610" s="56" t="s">
        <v>23894</v>
      </c>
      <c r="Q610" s="56" t="s">
        <v>17</v>
      </c>
      <c r="R610" s="56"/>
      <c r="S610" s="56" t="s">
        <v>108</v>
      </c>
      <c r="T610" s="56" t="s">
        <v>108</v>
      </c>
      <c r="U610" s="56"/>
      <c r="V610" s="56"/>
      <c r="W610" s="56" t="s">
        <v>108</v>
      </c>
      <c r="X610" s="56"/>
      <c r="Y610" s="56" t="s">
        <v>292</v>
      </c>
      <c r="Z610" s="56" t="s">
        <v>14</v>
      </c>
      <c r="AA610" s="57">
        <v>43265</v>
      </c>
      <c r="AB610" s="63">
        <v>6</v>
      </c>
      <c r="AC610" s="64" t="s">
        <v>23897</v>
      </c>
      <c r="AD610" s="56" t="s">
        <v>294</v>
      </c>
      <c r="AE610" s="56"/>
      <c r="AF610" s="61"/>
      <c r="AG610" s="61"/>
      <c r="AH610" s="67" t="str">
        <v>Jun</v>
      </c>
      <c r="AI610" s="68" t="str">
        <v>Jun</v>
      </c>
      <c r="AJ610" s="69">
        <f t="shared" si="0"/>
        <v>0</v>
      </c>
      <c r="AK610" s="70">
        <f t="shared" si="1"/>
        <v>43295</v>
      </c>
      <c r="AL610" s="71">
        <f t="shared" ca="1" si="2"/>
        <v>-664</v>
      </c>
      <c r="AM610" s="71" t="str">
        <v>2018</v>
      </c>
      <c r="AN610" s="70">
        <f t="shared" si="3"/>
        <v>43275</v>
      </c>
      <c r="AO610" s="70" t="s">
        <v>123</v>
      </c>
    </row>
    <row r="611" spans="1:41" ht="14.4">
      <c r="A611" s="179" t="s">
        <v>23898</v>
      </c>
      <c r="B611" s="56" t="s">
        <v>89</v>
      </c>
      <c r="C611" s="57">
        <v>43397</v>
      </c>
      <c r="D611" s="56" t="s">
        <v>1027</v>
      </c>
      <c r="E611" s="56" t="s">
        <v>140</v>
      </c>
      <c r="F611" s="168" t="s">
        <v>106</v>
      </c>
      <c r="G611" s="168" t="s">
        <v>107</v>
      </c>
      <c r="H611" s="169" t="s">
        <v>140</v>
      </c>
      <c r="I611" s="399"/>
      <c r="J611" s="57">
        <v>43428</v>
      </c>
      <c r="K611" s="56" t="s">
        <v>18</v>
      </c>
      <c r="L611" s="169" t="s">
        <v>14</v>
      </c>
      <c r="M611" s="60" t="s">
        <v>642</v>
      </c>
      <c r="N611" s="56" t="s">
        <v>23899</v>
      </c>
      <c r="O611" s="56" t="s">
        <v>143</v>
      </c>
      <c r="P611" s="56" t="s">
        <v>108</v>
      </c>
      <c r="Q611" s="56" t="s">
        <v>96</v>
      </c>
      <c r="R611" s="56"/>
      <c r="S611" s="56" t="s">
        <v>108</v>
      </c>
      <c r="T611" s="56" t="s">
        <v>108</v>
      </c>
      <c r="U611" s="56"/>
      <c r="V611" s="56"/>
      <c r="W611" s="56" t="s">
        <v>108</v>
      </c>
      <c r="X611" s="56"/>
      <c r="Y611" s="56" t="s">
        <v>108</v>
      </c>
      <c r="Z611" s="56" t="s">
        <v>14</v>
      </c>
      <c r="AA611" s="57">
        <v>43397</v>
      </c>
      <c r="AB611" s="63">
        <v>6</v>
      </c>
      <c r="AC611" s="64" t="s">
        <v>22730</v>
      </c>
      <c r="AD611" s="56" t="s">
        <v>118</v>
      </c>
      <c r="AE611" s="56"/>
      <c r="AF611" s="61"/>
      <c r="AG611" s="61"/>
      <c r="AH611" s="67" t="str">
        <v>Oct</v>
      </c>
      <c r="AI611" s="68" t="str">
        <v>Oct</v>
      </c>
      <c r="AJ611" s="69">
        <f t="shared" si="0"/>
        <v>0</v>
      </c>
      <c r="AK611" s="70">
        <f t="shared" si="1"/>
        <v>43427</v>
      </c>
      <c r="AL611" s="71">
        <f t="shared" ca="1" si="2"/>
        <v>-532</v>
      </c>
      <c r="AM611" s="71" t="str">
        <v>2018</v>
      </c>
      <c r="AN611" s="70">
        <f t="shared" si="3"/>
        <v>43407</v>
      </c>
      <c r="AO611" s="70" t="s">
        <v>123</v>
      </c>
    </row>
    <row r="612" spans="1:41" ht="14.4">
      <c r="A612" s="179" t="s">
        <v>23900</v>
      </c>
      <c r="B612" s="56" t="s">
        <v>89</v>
      </c>
      <c r="C612" s="57">
        <v>43227</v>
      </c>
      <c r="D612" s="56" t="s">
        <v>90</v>
      </c>
      <c r="E612" s="56" t="s">
        <v>135</v>
      </c>
      <c r="F612" s="168" t="s">
        <v>214</v>
      </c>
      <c r="G612" s="168" t="s">
        <v>136</v>
      </c>
      <c r="H612" s="169" t="s">
        <v>135</v>
      </c>
      <c r="I612" s="399"/>
      <c r="J612" s="57">
        <v>43258</v>
      </c>
      <c r="K612" s="56" t="s">
        <v>18</v>
      </c>
      <c r="L612" s="169" t="s">
        <v>14</v>
      </c>
      <c r="M612" s="60" t="s">
        <v>23901</v>
      </c>
      <c r="N612" s="56" t="s">
        <v>23902</v>
      </c>
      <c r="O612" s="56" t="s">
        <v>137</v>
      </c>
      <c r="P612" s="56" t="s">
        <v>23903</v>
      </c>
      <c r="Q612" s="56" t="s">
        <v>96</v>
      </c>
      <c r="R612" s="56"/>
      <c r="S612" s="56" t="s">
        <v>108</v>
      </c>
      <c r="T612" s="56" t="s">
        <v>108</v>
      </c>
      <c r="U612" s="56"/>
      <c r="V612" s="56"/>
      <c r="W612" s="56" t="s">
        <v>108</v>
      </c>
      <c r="X612" s="56" t="s">
        <v>108</v>
      </c>
      <c r="Y612" s="56" t="s">
        <v>108</v>
      </c>
      <c r="Z612" s="56" t="s">
        <v>18</v>
      </c>
      <c r="AA612" s="57">
        <v>43326</v>
      </c>
      <c r="AB612" s="75"/>
      <c r="AC612" s="64" t="s">
        <v>23904</v>
      </c>
      <c r="AD612" s="56" t="s">
        <v>79</v>
      </c>
      <c r="AE612" s="56"/>
      <c r="AF612" s="61"/>
      <c r="AG612" s="61"/>
      <c r="AH612" s="67" t="str">
        <v>May</v>
      </c>
      <c r="AI612" s="68" t="str">
        <v>Aug</v>
      </c>
      <c r="AJ612" s="69">
        <f t="shared" si="0"/>
        <v>99</v>
      </c>
      <c r="AK612" s="70">
        <f t="shared" si="1"/>
        <v>43257</v>
      </c>
      <c r="AL612" s="71">
        <f t="shared" ca="1" si="2"/>
        <v>-702</v>
      </c>
      <c r="AM612" s="71" t="str">
        <v>2018</v>
      </c>
      <c r="AN612" s="70">
        <f t="shared" si="3"/>
        <v>43237</v>
      </c>
      <c r="AO612" s="70" t="s">
        <v>123</v>
      </c>
    </row>
    <row r="613" spans="1:41" ht="14.4">
      <c r="A613" s="179" t="s">
        <v>23905</v>
      </c>
      <c r="B613" s="56" t="s">
        <v>89</v>
      </c>
      <c r="C613" s="57">
        <v>43334</v>
      </c>
      <c r="D613" s="56" t="s">
        <v>131</v>
      </c>
      <c r="E613" s="56" t="s">
        <v>140</v>
      </c>
      <c r="F613" s="168" t="s">
        <v>106</v>
      </c>
      <c r="G613" s="168" t="s">
        <v>107</v>
      </c>
      <c r="H613" s="169" t="s">
        <v>140</v>
      </c>
      <c r="I613" s="399"/>
      <c r="J613" s="57">
        <v>43365</v>
      </c>
      <c r="K613" s="56" t="s">
        <v>18</v>
      </c>
      <c r="L613" s="169" t="s">
        <v>18</v>
      </c>
      <c r="M613" s="60" t="s">
        <v>145</v>
      </c>
      <c r="N613" s="56" t="s">
        <v>20295</v>
      </c>
      <c r="O613" s="56" t="s">
        <v>33</v>
      </c>
      <c r="P613" s="56" t="s">
        <v>20296</v>
      </c>
      <c r="Q613" s="56" t="s">
        <v>20798</v>
      </c>
      <c r="R613" s="56"/>
      <c r="S613" s="56" t="s">
        <v>108</v>
      </c>
      <c r="T613" s="56" t="s">
        <v>108</v>
      </c>
      <c r="U613" s="56"/>
      <c r="V613" s="56"/>
      <c r="W613" s="56" t="s">
        <v>108</v>
      </c>
      <c r="X613" s="56"/>
      <c r="Y613" s="56" t="s">
        <v>108</v>
      </c>
      <c r="Z613" s="56" t="s">
        <v>18</v>
      </c>
      <c r="AA613" s="57">
        <v>43334</v>
      </c>
      <c r="AB613" s="63">
        <v>6</v>
      </c>
      <c r="AC613" s="64" t="s">
        <v>23906</v>
      </c>
      <c r="AD613" s="56" t="s">
        <v>79</v>
      </c>
      <c r="AE613" s="56"/>
      <c r="AF613" s="61"/>
      <c r="AG613" s="61"/>
      <c r="AH613" s="67" t="str">
        <v>Aug</v>
      </c>
      <c r="AI613" s="68" t="str">
        <v>Aug</v>
      </c>
      <c r="AJ613" s="69">
        <f t="shared" si="0"/>
        <v>0</v>
      </c>
      <c r="AK613" s="70">
        <f t="shared" si="1"/>
        <v>43364</v>
      </c>
      <c r="AL613" s="71">
        <f t="shared" ca="1" si="2"/>
        <v>-595</v>
      </c>
      <c r="AM613" s="71" t="str">
        <v>2018</v>
      </c>
      <c r="AN613" s="70">
        <f t="shared" si="3"/>
        <v>43344</v>
      </c>
      <c r="AO613" s="70" t="s">
        <v>123</v>
      </c>
    </row>
    <row r="614" spans="1:41" ht="14.4">
      <c r="A614" s="179" t="s">
        <v>23907</v>
      </c>
      <c r="B614" s="56" t="s">
        <v>89</v>
      </c>
      <c r="C614" s="57">
        <v>43124</v>
      </c>
      <c r="D614" s="56" t="s">
        <v>90</v>
      </c>
      <c r="E614" s="56" t="s">
        <v>140</v>
      </c>
      <c r="F614" s="168" t="s">
        <v>106</v>
      </c>
      <c r="G614" s="168" t="s">
        <v>107</v>
      </c>
      <c r="H614" s="169" t="s">
        <v>140</v>
      </c>
      <c r="I614" s="399"/>
      <c r="J614" s="57">
        <v>43157</v>
      </c>
      <c r="K614" s="56" t="s">
        <v>18</v>
      </c>
      <c r="L614" s="169" t="s">
        <v>18</v>
      </c>
      <c r="M614" s="60" t="s">
        <v>23908</v>
      </c>
      <c r="N614" s="56" t="s">
        <v>23909</v>
      </c>
      <c r="O614" s="56" t="s">
        <v>27</v>
      </c>
      <c r="P614" s="56" t="s">
        <v>23910</v>
      </c>
      <c r="Q614" s="56" t="s">
        <v>17</v>
      </c>
      <c r="R614" s="66"/>
      <c r="S614" s="56" t="s">
        <v>108</v>
      </c>
      <c r="T614" s="56" t="s">
        <v>108</v>
      </c>
      <c r="U614" s="56"/>
      <c r="V614" s="66"/>
      <c r="W614" s="56" t="s">
        <v>108</v>
      </c>
      <c r="X614" s="400"/>
      <c r="Y614" s="56" t="s">
        <v>108</v>
      </c>
      <c r="Z614" s="56" t="s">
        <v>18</v>
      </c>
      <c r="AA614" s="57">
        <v>43124</v>
      </c>
      <c r="AB614" s="63">
        <v>6</v>
      </c>
      <c r="AC614" s="64" t="s">
        <v>23911</v>
      </c>
      <c r="AD614" s="65" t="s">
        <v>79</v>
      </c>
      <c r="AE614" s="96"/>
      <c r="AF614" s="66"/>
      <c r="AG614" s="66"/>
      <c r="AH614" s="67" t="str">
        <v>Jan</v>
      </c>
      <c r="AI614" s="68" t="str">
        <v>Jan</v>
      </c>
      <c r="AJ614" s="69">
        <f t="shared" si="0"/>
        <v>0</v>
      </c>
      <c r="AK614" s="70">
        <f t="shared" si="1"/>
        <v>43154</v>
      </c>
      <c r="AL614" s="71">
        <f t="shared" ca="1" si="2"/>
        <v>-805</v>
      </c>
      <c r="AM614" s="71" t="str">
        <v>2018</v>
      </c>
      <c r="AN614" s="70">
        <f t="shared" si="3"/>
        <v>43134</v>
      </c>
      <c r="AO614" s="70" t="s">
        <v>123</v>
      </c>
    </row>
    <row r="615" spans="1:41" ht="14.4">
      <c r="A615" s="179" t="s">
        <v>23912</v>
      </c>
      <c r="B615" s="56" t="s">
        <v>89</v>
      </c>
      <c r="C615" s="57">
        <v>43186</v>
      </c>
      <c r="D615" s="56" t="s">
        <v>131</v>
      </c>
      <c r="E615" s="56" t="s">
        <v>140</v>
      </c>
      <c r="F615" s="168" t="s">
        <v>106</v>
      </c>
      <c r="G615" s="168" t="s">
        <v>107</v>
      </c>
      <c r="H615" s="169" t="s">
        <v>140</v>
      </c>
      <c r="I615" s="399"/>
      <c r="J615" s="57">
        <v>43217</v>
      </c>
      <c r="K615" s="56" t="s">
        <v>18</v>
      </c>
      <c r="L615" s="169" t="s">
        <v>18</v>
      </c>
      <c r="M615" s="60" t="s">
        <v>145</v>
      </c>
      <c r="N615" s="56" t="s">
        <v>23913</v>
      </c>
      <c r="O615" s="56" t="s">
        <v>22</v>
      </c>
      <c r="P615" s="56" t="s">
        <v>23914</v>
      </c>
      <c r="Q615" s="56" t="s">
        <v>96</v>
      </c>
      <c r="R615" s="353"/>
      <c r="S615" s="56" t="s">
        <v>108</v>
      </c>
      <c r="T615" s="56" t="s">
        <v>108</v>
      </c>
      <c r="U615" s="56"/>
      <c r="V615" s="66"/>
      <c r="W615" s="66"/>
      <c r="X615" s="400"/>
      <c r="Y615" s="61"/>
      <c r="Z615" s="56" t="s">
        <v>18</v>
      </c>
      <c r="AA615" s="57">
        <v>43186</v>
      </c>
      <c r="AB615" s="63">
        <v>6</v>
      </c>
      <c r="AC615" s="64" t="s">
        <v>23915</v>
      </c>
      <c r="AD615" s="56" t="s">
        <v>79</v>
      </c>
      <c r="AE615" s="61"/>
      <c r="AF615" s="61"/>
      <c r="AG615" s="61"/>
      <c r="AH615" s="67" t="str">
        <v>Mar</v>
      </c>
      <c r="AI615" s="68" t="str">
        <v>Mar</v>
      </c>
      <c r="AJ615" s="69">
        <f t="shared" si="0"/>
        <v>0</v>
      </c>
      <c r="AK615" s="70">
        <f t="shared" si="1"/>
        <v>43216</v>
      </c>
      <c r="AL615" s="71">
        <f t="shared" ca="1" si="2"/>
        <v>-743</v>
      </c>
      <c r="AM615" s="71" t="str">
        <v>2018</v>
      </c>
      <c r="AN615" s="70">
        <f t="shared" si="3"/>
        <v>43196</v>
      </c>
      <c r="AO615" s="70" t="s">
        <v>123</v>
      </c>
    </row>
    <row r="616" spans="1:41" ht="14.4">
      <c r="A616" s="179" t="s">
        <v>23916</v>
      </c>
      <c r="B616" s="56" t="s">
        <v>89</v>
      </c>
      <c r="C616" s="57">
        <v>43280</v>
      </c>
      <c r="D616" s="56" t="s">
        <v>1027</v>
      </c>
      <c r="E616" s="56" t="s">
        <v>140</v>
      </c>
      <c r="F616" s="168" t="s">
        <v>106</v>
      </c>
      <c r="G616" s="168" t="s">
        <v>107</v>
      </c>
      <c r="H616" s="169" t="s">
        <v>140</v>
      </c>
      <c r="I616" s="399"/>
      <c r="J616" s="57">
        <v>43310</v>
      </c>
      <c r="K616" s="56" t="s">
        <v>18</v>
      </c>
      <c r="L616" s="169" t="s">
        <v>18</v>
      </c>
      <c r="M616" s="60" t="s">
        <v>6733</v>
      </c>
      <c r="N616" s="56" t="s">
        <v>23917</v>
      </c>
      <c r="O616" s="56" t="s">
        <v>95</v>
      </c>
      <c r="P616" s="56" t="s">
        <v>23918</v>
      </c>
      <c r="Q616" s="56" t="s">
        <v>17</v>
      </c>
      <c r="R616" s="56"/>
      <c r="S616" s="56" t="s">
        <v>108</v>
      </c>
      <c r="T616" s="56" t="s">
        <v>108</v>
      </c>
      <c r="U616" s="56"/>
      <c r="V616" s="56"/>
      <c r="W616" s="56" t="s">
        <v>108</v>
      </c>
      <c r="X616" s="56"/>
      <c r="Y616" s="56" t="s">
        <v>108</v>
      </c>
      <c r="Z616" s="56" t="s">
        <v>18</v>
      </c>
      <c r="AA616" s="57">
        <v>43280</v>
      </c>
      <c r="AB616" s="63">
        <v>6</v>
      </c>
      <c r="AC616" s="64" t="s">
        <v>23919</v>
      </c>
      <c r="AD616" s="56" t="s">
        <v>79</v>
      </c>
      <c r="AE616" s="56"/>
      <c r="AF616" s="61"/>
      <c r="AG616" s="61"/>
      <c r="AH616" s="67" t="str">
        <v>Jun</v>
      </c>
      <c r="AI616" s="68" t="str">
        <v>Jun</v>
      </c>
      <c r="AJ616" s="69">
        <f t="shared" si="0"/>
        <v>0</v>
      </c>
      <c r="AK616" s="70">
        <f t="shared" si="1"/>
        <v>43310</v>
      </c>
      <c r="AL616" s="71">
        <f t="shared" ca="1" si="2"/>
        <v>-649</v>
      </c>
      <c r="AM616" s="71" t="str">
        <v>2018</v>
      </c>
      <c r="AN616" s="70">
        <f t="shared" si="3"/>
        <v>43290</v>
      </c>
      <c r="AO616" s="70" t="s">
        <v>123</v>
      </c>
    </row>
    <row r="617" spans="1:41" ht="14.4">
      <c r="A617" s="179" t="s">
        <v>23920</v>
      </c>
      <c r="B617" s="56" t="s">
        <v>89</v>
      </c>
      <c r="C617" s="57">
        <v>43153</v>
      </c>
      <c r="D617" s="56" t="s">
        <v>90</v>
      </c>
      <c r="E617" s="56" t="s">
        <v>140</v>
      </c>
      <c r="F617" s="168" t="s">
        <v>106</v>
      </c>
      <c r="G617" s="168" t="s">
        <v>107</v>
      </c>
      <c r="H617" s="169" t="s">
        <v>140</v>
      </c>
      <c r="I617" s="399"/>
      <c r="J617" s="57">
        <v>43181</v>
      </c>
      <c r="K617" s="56" t="s">
        <v>18</v>
      </c>
      <c r="L617" s="169" t="s">
        <v>18</v>
      </c>
      <c r="M617" s="60" t="s">
        <v>23921</v>
      </c>
      <c r="N617" s="56" t="s">
        <v>23922</v>
      </c>
      <c r="O617" s="56" t="s">
        <v>33</v>
      </c>
      <c r="P617" s="56" t="s">
        <v>23923</v>
      </c>
      <c r="Q617" s="56" t="s">
        <v>17</v>
      </c>
      <c r="R617" s="66"/>
      <c r="S617" s="56" t="s">
        <v>108</v>
      </c>
      <c r="T617" s="56" t="s">
        <v>108</v>
      </c>
      <c r="U617" s="56"/>
      <c r="V617" s="66"/>
      <c r="W617" s="66"/>
      <c r="X617" s="400"/>
      <c r="Y617" s="61"/>
      <c r="Z617" s="56" t="s">
        <v>18</v>
      </c>
      <c r="AA617" s="57">
        <v>43159</v>
      </c>
      <c r="AB617" s="63">
        <v>6</v>
      </c>
      <c r="AC617" s="64" t="s">
        <v>23924</v>
      </c>
      <c r="AD617" s="65" t="s">
        <v>79</v>
      </c>
      <c r="AE617" s="96"/>
      <c r="AF617" s="66"/>
      <c r="AG617" s="66"/>
      <c r="AH617" s="67" t="str">
        <v>Feb</v>
      </c>
      <c r="AI617" s="68" t="str">
        <v>Feb</v>
      </c>
      <c r="AJ617" s="69">
        <f t="shared" si="0"/>
        <v>6</v>
      </c>
      <c r="AK617" s="70">
        <f t="shared" si="1"/>
        <v>43183</v>
      </c>
      <c r="AL617" s="71">
        <f t="shared" ca="1" si="2"/>
        <v>-776</v>
      </c>
      <c r="AM617" s="71" t="str">
        <v>2018</v>
      </c>
      <c r="AN617" s="70">
        <f t="shared" si="3"/>
        <v>43163</v>
      </c>
      <c r="AO617" s="70" t="s">
        <v>123</v>
      </c>
    </row>
    <row r="618" spans="1:41" ht="14.4">
      <c r="A618" s="179" t="s">
        <v>23926</v>
      </c>
      <c r="B618" s="56" t="s">
        <v>89</v>
      </c>
      <c r="C618" s="57">
        <v>43409</v>
      </c>
      <c r="D618" s="56" t="s">
        <v>1027</v>
      </c>
      <c r="E618" s="56" t="s">
        <v>129</v>
      </c>
      <c r="F618" s="168" t="s">
        <v>106</v>
      </c>
      <c r="G618" s="168" t="s">
        <v>214</v>
      </c>
      <c r="H618" s="169" t="s">
        <v>276</v>
      </c>
      <c r="I618" s="399"/>
      <c r="J618" s="57">
        <v>43451</v>
      </c>
      <c r="K618" s="61"/>
      <c r="L618" s="184"/>
      <c r="M618" s="60" t="s">
        <v>23927</v>
      </c>
      <c r="N618" s="56" t="s">
        <v>23928</v>
      </c>
      <c r="O618" s="61"/>
      <c r="P618" s="56" t="s">
        <v>20326</v>
      </c>
      <c r="Q618" s="56" t="s">
        <v>96</v>
      </c>
      <c r="R618" s="66"/>
      <c r="S618" s="61"/>
      <c r="T618" s="61"/>
      <c r="U618" s="402"/>
      <c r="V618" s="66"/>
      <c r="W618" s="66"/>
      <c r="X618" s="402"/>
      <c r="Y618" s="61"/>
      <c r="Z618" s="56" t="s">
        <v>18</v>
      </c>
      <c r="AA618" s="57">
        <v>43412</v>
      </c>
      <c r="AB618" s="75"/>
      <c r="AC618" s="64" t="s">
        <v>23931</v>
      </c>
      <c r="AD618" s="56" t="s">
        <v>79</v>
      </c>
      <c r="AE618" s="61"/>
      <c r="AF618" s="61"/>
      <c r="AG618" s="61"/>
      <c r="AH618" s="67" t="str">
        <v>Nov</v>
      </c>
      <c r="AI618" s="68" t="str">
        <v>Nov</v>
      </c>
      <c r="AJ618" s="69">
        <f t="shared" si="0"/>
        <v>3</v>
      </c>
      <c r="AK618" s="70">
        <f t="shared" si="1"/>
        <v>43439</v>
      </c>
      <c r="AL618" s="71">
        <f t="shared" ca="1" si="2"/>
        <v>-520</v>
      </c>
      <c r="AM618" s="71" t="str">
        <v>2018</v>
      </c>
      <c r="AN618" s="70">
        <f t="shared" si="3"/>
        <v>43419</v>
      </c>
      <c r="AO618" s="70" t="s">
        <v>123</v>
      </c>
    </row>
    <row r="619" spans="1:41" ht="14.4">
      <c r="A619" s="179" t="s">
        <v>23932</v>
      </c>
      <c r="B619" s="56" t="s">
        <v>89</v>
      </c>
      <c r="C619" s="57">
        <v>43165</v>
      </c>
      <c r="D619" s="56" t="s">
        <v>131</v>
      </c>
      <c r="E619" s="56" t="s">
        <v>140</v>
      </c>
      <c r="F619" s="168" t="s">
        <v>106</v>
      </c>
      <c r="G619" s="168" t="s">
        <v>107</v>
      </c>
      <c r="H619" s="169" t="s">
        <v>140</v>
      </c>
      <c r="I619" s="399"/>
      <c r="J619" s="57">
        <v>43197</v>
      </c>
      <c r="K619" s="56" t="s">
        <v>18</v>
      </c>
      <c r="L619" s="169" t="s">
        <v>14</v>
      </c>
      <c r="M619" s="60" t="s">
        <v>1723</v>
      </c>
      <c r="N619" s="56" t="s">
        <v>23935</v>
      </c>
      <c r="O619" s="61"/>
      <c r="P619" s="56" t="s">
        <v>108</v>
      </c>
      <c r="Q619" s="61"/>
      <c r="R619" s="66"/>
      <c r="S619" s="56" t="s">
        <v>108</v>
      </c>
      <c r="T619" s="56" t="s">
        <v>108</v>
      </c>
      <c r="U619" s="56"/>
      <c r="V619" s="66"/>
      <c r="W619" s="56" t="s">
        <v>108</v>
      </c>
      <c r="X619" s="400"/>
      <c r="Y619" s="56" t="s">
        <v>108</v>
      </c>
      <c r="Z619" s="56" t="s">
        <v>14</v>
      </c>
      <c r="AA619" s="57">
        <v>43185</v>
      </c>
      <c r="AB619" s="63">
        <v>6</v>
      </c>
      <c r="AC619" s="64" t="s">
        <v>23939</v>
      </c>
      <c r="AD619" s="65" t="s">
        <v>118</v>
      </c>
      <c r="AE619" s="96"/>
      <c r="AF619" s="66"/>
      <c r="AG619" s="66"/>
      <c r="AH619" s="67" t="str">
        <v>Mar</v>
      </c>
      <c r="AI619" s="68" t="str">
        <v>Mar</v>
      </c>
      <c r="AJ619" s="69">
        <f t="shared" si="0"/>
        <v>20</v>
      </c>
      <c r="AK619" s="70">
        <f t="shared" si="1"/>
        <v>43195</v>
      </c>
      <c r="AL619" s="71">
        <f t="shared" ca="1" si="2"/>
        <v>-764</v>
      </c>
      <c r="AM619" s="71" t="str">
        <v>2018</v>
      </c>
      <c r="AN619" s="70">
        <f t="shared" si="3"/>
        <v>43175</v>
      </c>
      <c r="AO619" s="70" t="s">
        <v>123</v>
      </c>
    </row>
    <row r="620" spans="1:41" ht="14.4">
      <c r="A620" s="179" t="s">
        <v>23941</v>
      </c>
      <c r="B620" s="56" t="s">
        <v>89</v>
      </c>
      <c r="C620" s="57">
        <v>43182</v>
      </c>
      <c r="D620" s="56" t="s">
        <v>90</v>
      </c>
      <c r="E620" s="56" t="s">
        <v>12</v>
      </c>
      <c r="F620" s="168" t="s">
        <v>106</v>
      </c>
      <c r="G620" s="168" t="s">
        <v>113</v>
      </c>
      <c r="H620" s="169" t="s">
        <v>12</v>
      </c>
      <c r="I620" s="404"/>
      <c r="J620" s="59"/>
      <c r="K620" s="61"/>
      <c r="L620" s="184"/>
      <c r="M620" s="60" t="s">
        <v>21640</v>
      </c>
      <c r="N620" s="56" t="s">
        <v>23944</v>
      </c>
      <c r="O620" s="56" t="s">
        <v>137</v>
      </c>
      <c r="P620" s="56" t="s">
        <v>23946</v>
      </c>
      <c r="Q620" s="56" t="s">
        <v>17</v>
      </c>
      <c r="R620" s="66"/>
      <c r="S620" s="61"/>
      <c r="T620" s="61"/>
      <c r="U620" s="402"/>
      <c r="V620" s="66"/>
      <c r="W620" s="66"/>
      <c r="X620" s="400" t="s">
        <v>108</v>
      </c>
      <c r="Y620" s="61"/>
      <c r="Z620" s="56" t="s">
        <v>18</v>
      </c>
      <c r="AA620" s="57">
        <v>43189</v>
      </c>
      <c r="AB620" s="75"/>
      <c r="AC620" s="64" t="s">
        <v>23949</v>
      </c>
      <c r="AD620" s="65" t="s">
        <v>79</v>
      </c>
      <c r="AE620" s="65"/>
      <c r="AF620" s="66"/>
      <c r="AG620" s="66"/>
      <c r="AH620" s="67" t="str">
        <v>Mar</v>
      </c>
      <c r="AI620" s="68" t="str">
        <v>Mar</v>
      </c>
      <c r="AJ620" s="69">
        <f t="shared" si="0"/>
        <v>7</v>
      </c>
      <c r="AK620" s="70">
        <f t="shared" si="1"/>
        <v>43212</v>
      </c>
      <c r="AL620" s="71">
        <f t="shared" ca="1" si="2"/>
        <v>-747</v>
      </c>
      <c r="AM620" s="71" t="str">
        <v>2018</v>
      </c>
      <c r="AN620" s="70">
        <f t="shared" si="3"/>
        <v>43192</v>
      </c>
      <c r="AO620" s="70" t="s">
        <v>123</v>
      </c>
    </row>
    <row r="621" spans="1:41" ht="14.4">
      <c r="A621" s="179" t="s">
        <v>23953</v>
      </c>
      <c r="B621" s="56" t="s">
        <v>89</v>
      </c>
      <c r="C621" s="57">
        <v>43249</v>
      </c>
      <c r="D621" s="56" t="s">
        <v>1027</v>
      </c>
      <c r="E621" s="56" t="s">
        <v>129</v>
      </c>
      <c r="F621" s="168" t="s">
        <v>106</v>
      </c>
      <c r="G621" s="168" t="s">
        <v>107</v>
      </c>
      <c r="H621" s="169" t="s">
        <v>129</v>
      </c>
      <c r="I621" s="399"/>
      <c r="J621" s="57">
        <v>43291</v>
      </c>
      <c r="K621" s="61"/>
      <c r="L621" s="184"/>
      <c r="M621" s="60" t="s">
        <v>642</v>
      </c>
      <c r="N621" s="56" t="s">
        <v>23967</v>
      </c>
      <c r="O621" s="56" t="s">
        <v>20</v>
      </c>
      <c r="P621" s="56" t="s">
        <v>23968</v>
      </c>
      <c r="Q621" s="56" t="s">
        <v>21</v>
      </c>
      <c r="R621" s="66"/>
      <c r="S621" s="61"/>
      <c r="T621" s="61"/>
      <c r="U621" s="402"/>
      <c r="V621" s="66"/>
      <c r="W621" s="66"/>
      <c r="X621" s="402"/>
      <c r="Y621" s="61"/>
      <c r="Z621" s="56" t="s">
        <v>18</v>
      </c>
      <c r="AA621" s="57">
        <v>43251</v>
      </c>
      <c r="AB621" s="75"/>
      <c r="AC621" s="64" t="s">
        <v>23971</v>
      </c>
      <c r="AD621" s="56" t="s">
        <v>79</v>
      </c>
      <c r="AE621" s="61"/>
      <c r="AF621" s="61"/>
      <c r="AG621" s="61"/>
      <c r="AH621" s="67" t="str">
        <v>May</v>
      </c>
      <c r="AI621" s="68" t="str">
        <v>May</v>
      </c>
      <c r="AJ621" s="69">
        <f t="shared" si="0"/>
        <v>2</v>
      </c>
      <c r="AK621" s="70">
        <f t="shared" si="1"/>
        <v>43279</v>
      </c>
      <c r="AL621" s="71">
        <f t="shared" ca="1" si="2"/>
        <v>-680</v>
      </c>
      <c r="AM621" s="71" t="str">
        <v>2018</v>
      </c>
      <c r="AN621" s="70">
        <f t="shared" si="3"/>
        <v>43259</v>
      </c>
      <c r="AO621" s="70" t="s">
        <v>123</v>
      </c>
    </row>
    <row r="622" spans="1:41" ht="14.4">
      <c r="A622" s="179" t="s">
        <v>23974</v>
      </c>
      <c r="B622" s="56" t="s">
        <v>89</v>
      </c>
      <c r="C622" s="57">
        <v>43243</v>
      </c>
      <c r="D622" s="56" t="s">
        <v>1027</v>
      </c>
      <c r="E622" s="56" t="s">
        <v>112</v>
      </c>
      <c r="F622" s="168" t="s">
        <v>106</v>
      </c>
      <c r="G622" s="168" t="s">
        <v>113</v>
      </c>
      <c r="H622" s="169" t="s">
        <v>112</v>
      </c>
      <c r="I622" s="399"/>
      <c r="J622" s="57">
        <v>43274</v>
      </c>
      <c r="K622" s="56" t="s">
        <v>18</v>
      </c>
      <c r="L622" s="169" t="s">
        <v>14</v>
      </c>
      <c r="M622" s="60" t="s">
        <v>23417</v>
      </c>
      <c r="N622" s="56" t="s">
        <v>23976</v>
      </c>
      <c r="O622" s="56" t="s">
        <v>22</v>
      </c>
      <c r="P622" s="56" t="s">
        <v>23977</v>
      </c>
      <c r="Q622" s="56" t="s">
        <v>116</v>
      </c>
      <c r="R622" s="66"/>
      <c r="S622" s="61"/>
      <c r="T622" s="61"/>
      <c r="U622" s="402"/>
      <c r="V622" s="66"/>
      <c r="W622" s="66"/>
      <c r="X622" s="402"/>
      <c r="Y622" s="61"/>
      <c r="Z622" s="61"/>
      <c r="AA622" s="57">
        <v>43244</v>
      </c>
      <c r="AB622" s="75"/>
      <c r="AC622" s="64" t="s">
        <v>257</v>
      </c>
      <c r="AD622" s="91" t="s">
        <v>118</v>
      </c>
      <c r="AE622" s="61"/>
      <c r="AF622" s="61"/>
      <c r="AG622" s="61"/>
      <c r="AH622" s="67" t="str">
        <v>May</v>
      </c>
      <c r="AI622" s="68" t="str">
        <v>May</v>
      </c>
      <c r="AJ622" s="69">
        <f t="shared" si="0"/>
        <v>1</v>
      </c>
      <c r="AK622" s="70">
        <f t="shared" si="1"/>
        <v>43273</v>
      </c>
      <c r="AL622" s="71">
        <f t="shared" ca="1" si="2"/>
        <v>-686</v>
      </c>
      <c r="AM622" s="71" t="str">
        <v>2018</v>
      </c>
      <c r="AN622" s="70">
        <f t="shared" si="3"/>
        <v>43253</v>
      </c>
      <c r="AO622" s="70" t="s">
        <v>123</v>
      </c>
    </row>
    <row r="623" spans="1:41" ht="14.4">
      <c r="A623" s="179" t="s">
        <v>23984</v>
      </c>
      <c r="B623" s="56" t="s">
        <v>89</v>
      </c>
      <c r="C623" s="57">
        <v>43332</v>
      </c>
      <c r="D623" s="56" t="s">
        <v>90</v>
      </c>
      <c r="E623" s="56" t="s">
        <v>15779</v>
      </c>
      <c r="F623" s="168" t="s">
        <v>214</v>
      </c>
      <c r="G623" s="168" t="s">
        <v>214</v>
      </c>
      <c r="H623" s="169" t="s">
        <v>30</v>
      </c>
      <c r="I623" s="404"/>
      <c r="J623" s="59"/>
      <c r="K623" s="61"/>
      <c r="L623" s="184"/>
      <c r="M623" s="60" t="s">
        <v>23987</v>
      </c>
      <c r="N623" s="56" t="s">
        <v>23988</v>
      </c>
      <c r="O623" s="56" t="s">
        <v>20</v>
      </c>
      <c r="P623" s="56">
        <v>216160</v>
      </c>
      <c r="Q623" s="56" t="s">
        <v>17</v>
      </c>
      <c r="R623" s="66"/>
      <c r="S623" s="61"/>
      <c r="T623" s="61"/>
      <c r="U623" s="402"/>
      <c r="V623" s="66"/>
      <c r="W623" s="66"/>
      <c r="X623" s="402"/>
      <c r="Y623" s="61"/>
      <c r="Z623" s="56" t="s">
        <v>14</v>
      </c>
      <c r="AA623" s="57">
        <v>43333</v>
      </c>
      <c r="AB623" s="75"/>
      <c r="AC623" s="64" t="s">
        <v>23990</v>
      </c>
      <c r="AD623" s="56" t="s">
        <v>79</v>
      </c>
      <c r="AE623" s="61"/>
      <c r="AF623" s="61"/>
      <c r="AG623" s="61"/>
      <c r="AH623" s="67" t="str">
        <v>Aug</v>
      </c>
      <c r="AI623" s="68" t="str">
        <v>Aug</v>
      </c>
      <c r="AJ623" s="69">
        <f t="shared" si="0"/>
        <v>1</v>
      </c>
      <c r="AK623" s="70">
        <f t="shared" si="1"/>
        <v>43362</v>
      </c>
      <c r="AL623" s="71">
        <f t="shared" ca="1" si="2"/>
        <v>-597</v>
      </c>
      <c r="AM623" s="71" t="str">
        <v>2018</v>
      </c>
      <c r="AN623" s="70">
        <f t="shared" si="3"/>
        <v>43342</v>
      </c>
      <c r="AO623" s="70" t="s">
        <v>123</v>
      </c>
    </row>
    <row r="624" spans="1:41" ht="14.4">
      <c r="A624" s="179" t="s">
        <v>23993</v>
      </c>
      <c r="B624" s="56" t="s">
        <v>89</v>
      </c>
      <c r="C624" s="57">
        <v>43430</v>
      </c>
      <c r="D624" s="56" t="s">
        <v>90</v>
      </c>
      <c r="E624" s="56" t="s">
        <v>140</v>
      </c>
      <c r="F624" s="168" t="s">
        <v>106</v>
      </c>
      <c r="G624" s="168" t="s">
        <v>107</v>
      </c>
      <c r="H624" s="169" t="s">
        <v>140</v>
      </c>
      <c r="I624" s="399"/>
      <c r="J624" s="57">
        <v>43460</v>
      </c>
      <c r="K624" s="56" t="s">
        <v>18</v>
      </c>
      <c r="L624" s="169" t="s">
        <v>18</v>
      </c>
      <c r="M624" s="60" t="s">
        <v>23997</v>
      </c>
      <c r="N624" s="56" t="s">
        <v>23997</v>
      </c>
      <c r="O624" s="56" t="s">
        <v>29</v>
      </c>
      <c r="P624" s="56" t="s">
        <v>23999</v>
      </c>
      <c r="Q624" s="56" t="s">
        <v>17</v>
      </c>
      <c r="R624" s="56"/>
      <c r="S624" s="56" t="s">
        <v>108</v>
      </c>
      <c r="T624" s="56" t="s">
        <v>108</v>
      </c>
      <c r="U624" s="56"/>
      <c r="V624" s="56"/>
      <c r="W624" s="56" t="s">
        <v>108</v>
      </c>
      <c r="X624" s="56"/>
      <c r="Y624" s="56" t="s">
        <v>108</v>
      </c>
      <c r="Z624" s="56" t="s">
        <v>18</v>
      </c>
      <c r="AA624" s="57">
        <v>43430</v>
      </c>
      <c r="AB624" s="63">
        <v>6</v>
      </c>
      <c r="AC624" s="64" t="s">
        <v>24003</v>
      </c>
      <c r="AD624" s="56" t="s">
        <v>79</v>
      </c>
      <c r="AE624" s="56"/>
      <c r="AF624" s="61"/>
      <c r="AG624" s="61"/>
      <c r="AH624" s="67" t="str">
        <v>Nov</v>
      </c>
      <c r="AI624" s="68" t="str">
        <v>Nov</v>
      </c>
      <c r="AJ624" s="69">
        <f t="shared" si="0"/>
        <v>0</v>
      </c>
      <c r="AK624" s="70">
        <f t="shared" si="1"/>
        <v>43460</v>
      </c>
      <c r="AL624" s="71">
        <f t="shared" ca="1" si="2"/>
        <v>-499</v>
      </c>
      <c r="AM624" s="71" t="str">
        <v>2018</v>
      </c>
      <c r="AN624" s="70">
        <f t="shared" si="3"/>
        <v>43440</v>
      </c>
      <c r="AO624" s="70" t="s">
        <v>123</v>
      </c>
    </row>
    <row r="625" spans="1:41" ht="14.4">
      <c r="A625" s="179" t="s">
        <v>24006</v>
      </c>
      <c r="B625" s="56" t="s">
        <v>89</v>
      </c>
      <c r="C625" s="57">
        <v>43179</v>
      </c>
      <c r="D625" s="56" t="s">
        <v>131</v>
      </c>
      <c r="E625" s="56" t="s">
        <v>140</v>
      </c>
      <c r="F625" s="168" t="s">
        <v>106</v>
      </c>
      <c r="G625" s="168" t="s">
        <v>107</v>
      </c>
      <c r="H625" s="169" t="s">
        <v>140</v>
      </c>
      <c r="I625" s="399"/>
      <c r="J625" s="57">
        <v>43210</v>
      </c>
      <c r="K625" s="56" t="s">
        <v>18</v>
      </c>
      <c r="L625" s="169" t="s">
        <v>14</v>
      </c>
      <c r="M625" s="60" t="s">
        <v>24010</v>
      </c>
      <c r="N625" s="56" t="s">
        <v>24011</v>
      </c>
      <c r="O625" s="56" t="s">
        <v>20</v>
      </c>
      <c r="P625" s="61"/>
      <c r="Q625" s="61"/>
      <c r="R625" s="66"/>
      <c r="S625" s="56" t="s">
        <v>108</v>
      </c>
      <c r="T625" s="61"/>
      <c r="U625" s="56"/>
      <c r="V625" s="66"/>
      <c r="W625" s="66"/>
      <c r="X625" s="400"/>
      <c r="Y625" s="61"/>
      <c r="Z625" s="56" t="s">
        <v>14</v>
      </c>
      <c r="AA625" s="57">
        <v>43182</v>
      </c>
      <c r="AB625" s="63">
        <v>6</v>
      </c>
      <c r="AC625" s="60" t="s">
        <v>24014</v>
      </c>
      <c r="AD625" s="65" t="s">
        <v>224</v>
      </c>
      <c r="AE625" s="96"/>
      <c r="AF625" s="66"/>
      <c r="AG625" s="66"/>
      <c r="AH625" s="67" t="str">
        <v>Mar</v>
      </c>
      <c r="AI625" s="68" t="str">
        <v>Mar</v>
      </c>
      <c r="AJ625" s="69">
        <f t="shared" si="0"/>
        <v>3</v>
      </c>
      <c r="AK625" s="70">
        <f t="shared" si="1"/>
        <v>43209</v>
      </c>
      <c r="AL625" s="71">
        <f t="shared" ca="1" si="2"/>
        <v>-750</v>
      </c>
      <c r="AM625" s="71" t="str">
        <v>2018</v>
      </c>
      <c r="AN625" s="70">
        <f t="shared" si="3"/>
        <v>43189</v>
      </c>
      <c r="AO625" s="70" t="s">
        <v>123</v>
      </c>
    </row>
    <row r="626" spans="1:41" ht="14.4">
      <c r="A626" s="179" t="s">
        <v>24017</v>
      </c>
      <c r="B626" s="56" t="s">
        <v>89</v>
      </c>
      <c r="C626" s="57">
        <v>43193</v>
      </c>
      <c r="D626" s="56" t="s">
        <v>1027</v>
      </c>
      <c r="E626" s="56" t="s">
        <v>140</v>
      </c>
      <c r="F626" s="168" t="s">
        <v>106</v>
      </c>
      <c r="G626" s="168" t="s">
        <v>107</v>
      </c>
      <c r="H626" s="169" t="s">
        <v>140</v>
      </c>
      <c r="I626" s="399"/>
      <c r="J626" s="57">
        <v>43223</v>
      </c>
      <c r="K626" s="56" t="s">
        <v>18</v>
      </c>
      <c r="L626" s="169" t="s">
        <v>14</v>
      </c>
      <c r="M626" s="60" t="s">
        <v>24020</v>
      </c>
      <c r="N626" s="56" t="s">
        <v>24021</v>
      </c>
      <c r="O626" s="56" t="s">
        <v>20</v>
      </c>
      <c r="P626" s="56" t="s">
        <v>24022</v>
      </c>
      <c r="Q626" s="56" t="s">
        <v>17</v>
      </c>
      <c r="R626" s="66"/>
      <c r="S626" s="56" t="s">
        <v>108</v>
      </c>
      <c r="T626" s="61"/>
      <c r="U626" s="56"/>
      <c r="V626" s="66"/>
      <c r="W626" s="66"/>
      <c r="X626" s="400"/>
      <c r="Y626" s="56" t="s">
        <v>338</v>
      </c>
      <c r="Z626" s="56" t="s">
        <v>14</v>
      </c>
      <c r="AA626" s="57">
        <v>43193</v>
      </c>
      <c r="AB626" s="75"/>
      <c r="AC626" s="64" t="s">
        <v>24025</v>
      </c>
      <c r="AD626" s="56" t="s">
        <v>294</v>
      </c>
      <c r="AE626" s="61"/>
      <c r="AF626" s="61"/>
      <c r="AG626" s="61"/>
      <c r="AH626" s="67" t="str">
        <v>Apr</v>
      </c>
      <c r="AI626" s="68" t="str">
        <v>Apr</v>
      </c>
      <c r="AJ626" s="69">
        <f t="shared" si="0"/>
        <v>0</v>
      </c>
      <c r="AK626" s="70">
        <f t="shared" si="1"/>
        <v>43223</v>
      </c>
      <c r="AL626" s="71">
        <f t="shared" ca="1" si="2"/>
        <v>-736</v>
      </c>
      <c r="AM626" s="71" t="str">
        <v>2018</v>
      </c>
      <c r="AN626" s="70">
        <f t="shared" si="3"/>
        <v>43203</v>
      </c>
      <c r="AO626" s="70" t="s">
        <v>123</v>
      </c>
    </row>
    <row r="627" spans="1:41" ht="14.4">
      <c r="A627" s="179" t="s">
        <v>24030</v>
      </c>
      <c r="B627" s="56" t="s">
        <v>89</v>
      </c>
      <c r="C627" s="57">
        <v>43312</v>
      </c>
      <c r="D627" s="56" t="s">
        <v>90</v>
      </c>
      <c r="E627" s="56" t="s">
        <v>15779</v>
      </c>
      <c r="F627" s="168" t="s">
        <v>214</v>
      </c>
      <c r="G627" s="168" t="s">
        <v>214</v>
      </c>
      <c r="H627" s="169" t="s">
        <v>2445</v>
      </c>
      <c r="I627" s="399"/>
      <c r="J627" s="57">
        <v>43325</v>
      </c>
      <c r="K627" s="56" t="s">
        <v>18</v>
      </c>
      <c r="L627" s="169" t="s">
        <v>18</v>
      </c>
      <c r="M627" s="60" t="s">
        <v>24033</v>
      </c>
      <c r="N627" s="56" t="s">
        <v>24035</v>
      </c>
      <c r="O627" s="61"/>
      <c r="P627" s="56" t="s">
        <v>24036</v>
      </c>
      <c r="Q627" s="56" t="s">
        <v>96</v>
      </c>
      <c r="R627" s="56"/>
      <c r="S627" s="56" t="s">
        <v>108</v>
      </c>
      <c r="T627" s="56" t="s">
        <v>108</v>
      </c>
      <c r="U627" s="56"/>
      <c r="V627" s="56"/>
      <c r="W627" s="56" t="s">
        <v>108</v>
      </c>
      <c r="X627" s="56" t="s">
        <v>108</v>
      </c>
      <c r="Y627" s="61"/>
      <c r="Z627" s="56" t="s">
        <v>18</v>
      </c>
      <c r="AA627" s="57">
        <v>43321</v>
      </c>
      <c r="AB627" s="75"/>
      <c r="AC627" s="64" t="s">
        <v>24039</v>
      </c>
      <c r="AD627" s="56" t="s">
        <v>79</v>
      </c>
      <c r="AE627" s="56"/>
      <c r="AF627" s="61"/>
      <c r="AG627" s="61"/>
      <c r="AH627" s="67" t="str">
        <v>Jul</v>
      </c>
      <c r="AI627" s="68" t="str">
        <v>Aug</v>
      </c>
      <c r="AJ627" s="69">
        <f t="shared" si="0"/>
        <v>9</v>
      </c>
      <c r="AK627" s="70">
        <f t="shared" si="1"/>
        <v>43342</v>
      </c>
      <c r="AL627" s="71">
        <f t="shared" ca="1" si="2"/>
        <v>-617</v>
      </c>
      <c r="AM627" s="71" t="str">
        <v>2018</v>
      </c>
      <c r="AN627" s="70">
        <f t="shared" si="3"/>
        <v>43322</v>
      </c>
      <c r="AO627" s="70" t="s">
        <v>123</v>
      </c>
    </row>
    <row r="628" spans="1:41" ht="14.4">
      <c r="A628" s="179" t="s">
        <v>24042</v>
      </c>
      <c r="B628" s="56" t="s">
        <v>89</v>
      </c>
      <c r="C628" s="57">
        <v>43157</v>
      </c>
      <c r="D628" s="56" t="s">
        <v>90</v>
      </c>
      <c r="E628" s="56" t="s">
        <v>140</v>
      </c>
      <c r="F628" s="168" t="s">
        <v>106</v>
      </c>
      <c r="G628" s="168" t="s">
        <v>107</v>
      </c>
      <c r="H628" s="169" t="s">
        <v>140</v>
      </c>
      <c r="I628" s="399"/>
      <c r="J628" s="57">
        <v>43185</v>
      </c>
      <c r="K628" s="56" t="s">
        <v>18</v>
      </c>
      <c r="L628" s="169" t="s">
        <v>18</v>
      </c>
      <c r="M628" s="60" t="s">
        <v>24044</v>
      </c>
      <c r="N628" s="56" t="s">
        <v>7488</v>
      </c>
      <c r="O628" s="56" t="s">
        <v>22</v>
      </c>
      <c r="P628" s="56" t="s">
        <v>24045</v>
      </c>
      <c r="Q628" s="56" t="s">
        <v>17</v>
      </c>
      <c r="R628" s="66"/>
      <c r="S628" s="56" t="s">
        <v>108</v>
      </c>
      <c r="T628" s="61"/>
      <c r="U628" s="56"/>
      <c r="V628" s="66"/>
      <c r="W628" s="66"/>
      <c r="X628" s="400"/>
      <c r="Y628" s="61"/>
      <c r="Z628" s="56" t="s">
        <v>18</v>
      </c>
      <c r="AA628" s="57">
        <v>43157</v>
      </c>
      <c r="AB628" s="63">
        <v>6</v>
      </c>
      <c r="AC628" s="64" t="s">
        <v>24050</v>
      </c>
      <c r="AD628" s="65" t="s">
        <v>79</v>
      </c>
      <c r="AE628" s="96"/>
      <c r="AF628" s="66"/>
      <c r="AG628" s="66"/>
      <c r="AH628" s="67" t="str">
        <v>Feb</v>
      </c>
      <c r="AI628" s="68" t="str">
        <v>Feb</v>
      </c>
      <c r="AJ628" s="69">
        <f t="shared" si="0"/>
        <v>0</v>
      </c>
      <c r="AK628" s="70">
        <f t="shared" si="1"/>
        <v>43187</v>
      </c>
      <c r="AL628" s="71">
        <f t="shared" ca="1" si="2"/>
        <v>-772</v>
      </c>
      <c r="AM628" s="71" t="str">
        <v>2018</v>
      </c>
      <c r="AN628" s="70">
        <f t="shared" si="3"/>
        <v>43167</v>
      </c>
      <c r="AO628" s="70" t="s">
        <v>123</v>
      </c>
    </row>
    <row r="629" spans="1:41" ht="14.4">
      <c r="A629" s="179" t="s">
        <v>24054</v>
      </c>
      <c r="B629" s="56" t="s">
        <v>89</v>
      </c>
      <c r="C629" s="57">
        <v>43145</v>
      </c>
      <c r="D629" s="56" t="s">
        <v>1027</v>
      </c>
      <c r="E629" s="56" t="s">
        <v>15779</v>
      </c>
      <c r="F629" s="168" t="s">
        <v>214</v>
      </c>
      <c r="G629" s="168" t="s">
        <v>214</v>
      </c>
      <c r="H629" s="169" t="s">
        <v>24057</v>
      </c>
      <c r="I629" s="399"/>
      <c r="J629" s="57">
        <v>43159</v>
      </c>
      <c r="K629" s="56" t="s">
        <v>18</v>
      </c>
      <c r="L629" s="169" t="s">
        <v>18</v>
      </c>
      <c r="M629" s="60" t="s">
        <v>24058</v>
      </c>
      <c r="N629" s="56" t="s">
        <v>24058</v>
      </c>
      <c r="O629" s="56" t="s">
        <v>22</v>
      </c>
      <c r="P629" s="61"/>
      <c r="Q629" s="56" t="s">
        <v>96</v>
      </c>
      <c r="R629" s="56"/>
      <c r="S629" s="56" t="s">
        <v>108</v>
      </c>
      <c r="T629" s="56" t="s">
        <v>14</v>
      </c>
      <c r="U629" s="400"/>
      <c r="V629" s="56"/>
      <c r="W629" s="56" t="s">
        <v>108</v>
      </c>
      <c r="X629" s="400" t="s">
        <v>108</v>
      </c>
      <c r="Y629" s="61"/>
      <c r="Z629" s="56" t="s">
        <v>18</v>
      </c>
      <c r="AA629" s="57">
        <v>43154</v>
      </c>
      <c r="AB629" s="75"/>
      <c r="AC629" s="64" t="s">
        <v>24059</v>
      </c>
      <c r="AD629" s="65" t="s">
        <v>79</v>
      </c>
      <c r="AE629" s="65"/>
      <c r="AF629" s="66"/>
      <c r="AG629" s="66"/>
      <c r="AH629" s="67" t="str">
        <v>Feb</v>
      </c>
      <c r="AI629" s="68" t="str">
        <v>Feb</v>
      </c>
      <c r="AJ629" s="69">
        <f t="shared" si="0"/>
        <v>9</v>
      </c>
      <c r="AK629" s="70">
        <f t="shared" si="1"/>
        <v>43175</v>
      </c>
      <c r="AL629" s="71">
        <f t="shared" ca="1" si="2"/>
        <v>-784</v>
      </c>
      <c r="AM629" s="71" t="str">
        <v>2018</v>
      </c>
      <c r="AN629" s="70">
        <f t="shared" si="3"/>
        <v>43155</v>
      </c>
      <c r="AO629" s="70" t="s">
        <v>123</v>
      </c>
    </row>
    <row r="630" spans="1:41" ht="14.4">
      <c r="A630" s="179" t="s">
        <v>24060</v>
      </c>
      <c r="B630" s="56" t="s">
        <v>89</v>
      </c>
      <c r="C630" s="57">
        <v>43242</v>
      </c>
      <c r="D630" s="56" t="s">
        <v>1027</v>
      </c>
      <c r="E630" s="56" t="s">
        <v>112</v>
      </c>
      <c r="F630" s="168" t="s">
        <v>106</v>
      </c>
      <c r="G630" s="168" t="s">
        <v>113</v>
      </c>
      <c r="H630" s="169" t="s">
        <v>112</v>
      </c>
      <c r="I630" s="399"/>
      <c r="J630" s="57">
        <v>43273</v>
      </c>
      <c r="K630" s="56" t="s">
        <v>18</v>
      </c>
      <c r="L630" s="169" t="s">
        <v>14</v>
      </c>
      <c r="M630" s="60" t="s">
        <v>3658</v>
      </c>
      <c r="N630" s="56" t="s">
        <v>24063</v>
      </c>
      <c r="O630" s="56" t="s">
        <v>143</v>
      </c>
      <c r="P630" s="56" t="s">
        <v>24064</v>
      </c>
      <c r="Q630" s="56" t="s">
        <v>116</v>
      </c>
      <c r="R630" s="66"/>
      <c r="S630" s="61"/>
      <c r="T630" s="56" t="s">
        <v>3225</v>
      </c>
      <c r="U630" s="402"/>
      <c r="V630" s="66"/>
      <c r="W630" s="66"/>
      <c r="X630" s="402"/>
      <c r="Y630" s="61"/>
      <c r="Z630" s="61"/>
      <c r="AA630" s="57">
        <v>43244</v>
      </c>
      <c r="AB630" s="75"/>
      <c r="AC630" s="64" t="s">
        <v>8336</v>
      </c>
      <c r="AD630" s="91" t="s">
        <v>118</v>
      </c>
      <c r="AE630" s="61"/>
      <c r="AF630" s="61"/>
      <c r="AG630" s="61"/>
      <c r="AH630" s="67" t="str">
        <v>May</v>
      </c>
      <c r="AI630" s="68" t="str">
        <v>May</v>
      </c>
      <c r="AJ630" s="69">
        <f t="shared" si="0"/>
        <v>2</v>
      </c>
      <c r="AK630" s="70">
        <f t="shared" si="1"/>
        <v>43272</v>
      </c>
      <c r="AL630" s="71">
        <f t="shared" ca="1" si="2"/>
        <v>-687</v>
      </c>
      <c r="AM630" s="71" t="str">
        <v>2018</v>
      </c>
      <c r="AN630" s="70">
        <f t="shared" si="3"/>
        <v>43252</v>
      </c>
      <c r="AO630" s="70" t="s">
        <v>123</v>
      </c>
    </row>
    <row r="631" spans="1:41" ht="14.4">
      <c r="A631" s="179" t="s">
        <v>24067</v>
      </c>
      <c r="B631" s="56" t="s">
        <v>89</v>
      </c>
      <c r="C631" s="57">
        <v>43270</v>
      </c>
      <c r="D631" s="56" t="s">
        <v>131</v>
      </c>
      <c r="E631" s="56" t="s">
        <v>30</v>
      </c>
      <c r="F631" s="168" t="s">
        <v>106</v>
      </c>
      <c r="G631" s="168" t="s">
        <v>107</v>
      </c>
      <c r="H631" s="169" t="s">
        <v>30</v>
      </c>
      <c r="I631" s="404"/>
      <c r="J631" s="59"/>
      <c r="K631" s="61"/>
      <c r="L631" s="184"/>
      <c r="M631" s="60" t="s">
        <v>24070</v>
      </c>
      <c r="N631" s="56" t="s">
        <v>24071</v>
      </c>
      <c r="O631" s="56" t="s">
        <v>39</v>
      </c>
      <c r="P631" s="56" t="s">
        <v>24073</v>
      </c>
      <c r="Q631" s="56" t="s">
        <v>20386</v>
      </c>
      <c r="R631" s="66"/>
      <c r="S631" s="61"/>
      <c r="T631" s="61"/>
      <c r="U631" s="402"/>
      <c r="V631" s="66"/>
      <c r="W631" s="66"/>
      <c r="X631" s="402"/>
      <c r="Y631" s="61"/>
      <c r="Z631" s="56" t="s">
        <v>14</v>
      </c>
      <c r="AA631" s="57">
        <v>43272</v>
      </c>
      <c r="AB631" s="63">
        <v>4</v>
      </c>
      <c r="AC631" s="64" t="s">
        <v>24077</v>
      </c>
      <c r="AD631" s="56" t="s">
        <v>79</v>
      </c>
      <c r="AE631" s="61"/>
      <c r="AF631" s="61"/>
      <c r="AG631" s="61"/>
      <c r="AH631" s="67" t="str">
        <v>Jun</v>
      </c>
      <c r="AI631" s="68" t="str">
        <v>Jun</v>
      </c>
      <c r="AJ631" s="69">
        <f t="shared" si="0"/>
        <v>2</v>
      </c>
      <c r="AK631" s="70">
        <f t="shared" si="1"/>
        <v>43300</v>
      </c>
      <c r="AL631" s="71">
        <f t="shared" ca="1" si="2"/>
        <v>-659</v>
      </c>
      <c r="AM631" s="71" t="str">
        <v>2018</v>
      </c>
      <c r="AN631" s="70">
        <f t="shared" si="3"/>
        <v>43280</v>
      </c>
      <c r="AO631" s="70" t="s">
        <v>123</v>
      </c>
    </row>
    <row r="632" spans="1:41" ht="14.4">
      <c r="A632" s="179" t="s">
        <v>24098</v>
      </c>
      <c r="B632" s="56" t="s">
        <v>89</v>
      </c>
      <c r="C632" s="57">
        <v>43461</v>
      </c>
      <c r="D632" s="56" t="s">
        <v>229</v>
      </c>
      <c r="E632" s="56" t="s">
        <v>140</v>
      </c>
      <c r="F632" s="168" t="s">
        <v>106</v>
      </c>
      <c r="G632" s="168" t="s">
        <v>107</v>
      </c>
      <c r="H632" s="169" t="s">
        <v>140</v>
      </c>
      <c r="I632" s="399"/>
      <c r="J632" s="57">
        <v>43461</v>
      </c>
      <c r="K632" s="56" t="s">
        <v>18</v>
      </c>
      <c r="L632" s="169" t="s">
        <v>14</v>
      </c>
      <c r="M632" s="60" t="s">
        <v>24101</v>
      </c>
      <c r="N632" s="56" t="s">
        <v>24101</v>
      </c>
      <c r="O632" s="56" t="s">
        <v>29</v>
      </c>
      <c r="P632" s="56" t="s">
        <v>24103</v>
      </c>
      <c r="Q632" s="56" t="s">
        <v>28</v>
      </c>
      <c r="R632" s="56"/>
      <c r="S632" s="56" t="s">
        <v>108</v>
      </c>
      <c r="T632" s="56" t="s">
        <v>108</v>
      </c>
      <c r="U632" s="56"/>
      <c r="V632" s="56"/>
      <c r="W632" s="56" t="s">
        <v>108</v>
      </c>
      <c r="X632" s="56"/>
      <c r="Y632" s="56" t="s">
        <v>108</v>
      </c>
      <c r="Z632" s="56" t="s">
        <v>14</v>
      </c>
      <c r="AA632" s="57">
        <v>43461</v>
      </c>
      <c r="AB632" s="63">
        <v>6</v>
      </c>
      <c r="AC632" s="64" t="s">
        <v>24106</v>
      </c>
      <c r="AD632" s="56" t="s">
        <v>179</v>
      </c>
      <c r="AE632" s="61"/>
      <c r="AF632" s="61"/>
      <c r="AG632" s="61"/>
      <c r="AH632" s="67" t="str">
        <v>Dec</v>
      </c>
      <c r="AI632" s="68" t="str">
        <v>Dec</v>
      </c>
      <c r="AJ632" s="69">
        <f t="shared" si="0"/>
        <v>0</v>
      </c>
      <c r="AK632" s="70">
        <f t="shared" si="1"/>
        <v>43491</v>
      </c>
      <c r="AL632" s="71">
        <f t="shared" ca="1" si="2"/>
        <v>-468</v>
      </c>
      <c r="AM632" s="71" t="str">
        <v>2018</v>
      </c>
      <c r="AN632" s="70">
        <f t="shared" si="3"/>
        <v>43471</v>
      </c>
      <c r="AO632" s="70" t="s">
        <v>123</v>
      </c>
    </row>
    <row r="633" spans="1:41" ht="14.4">
      <c r="A633" s="179" t="s">
        <v>24111</v>
      </c>
      <c r="B633" s="56" t="s">
        <v>89</v>
      </c>
      <c r="C633" s="57">
        <v>43123</v>
      </c>
      <c r="D633" s="56" t="s">
        <v>90</v>
      </c>
      <c r="E633" s="56" t="s">
        <v>91</v>
      </c>
      <c r="F633" s="168" t="s">
        <v>214</v>
      </c>
      <c r="G633" s="168" t="s">
        <v>18740</v>
      </c>
      <c r="H633" s="169" t="s">
        <v>91</v>
      </c>
      <c r="I633" s="404"/>
      <c r="J633" s="59"/>
      <c r="K633" s="56" t="s">
        <v>18</v>
      </c>
      <c r="L633" s="169" t="s">
        <v>18</v>
      </c>
      <c r="M633" s="60" t="s">
        <v>24114</v>
      </c>
      <c r="N633" s="56" t="s">
        <v>24115</v>
      </c>
      <c r="O633" s="56" t="s">
        <v>114</v>
      </c>
      <c r="P633" s="56">
        <v>917027</v>
      </c>
      <c r="Q633" s="56" t="s">
        <v>96</v>
      </c>
      <c r="R633" s="66"/>
      <c r="S633" s="61"/>
      <c r="T633" s="61"/>
      <c r="U633" s="402"/>
      <c r="V633" s="66"/>
      <c r="W633" s="66"/>
      <c r="X633" s="400" t="s">
        <v>108</v>
      </c>
      <c r="Y633" s="61"/>
      <c r="Z633" s="56" t="s">
        <v>18</v>
      </c>
      <c r="AA633" s="57">
        <v>43123</v>
      </c>
      <c r="AB633" s="75"/>
      <c r="AC633" s="64" t="s">
        <v>24120</v>
      </c>
      <c r="AD633" s="65" t="s">
        <v>79</v>
      </c>
      <c r="AE633" s="65"/>
      <c r="AF633" s="66"/>
      <c r="AG633" s="66"/>
      <c r="AH633" s="67" t="str">
        <v>Jan</v>
      </c>
      <c r="AI633" s="68" t="str">
        <v>Jan</v>
      </c>
      <c r="AJ633" s="69">
        <f t="shared" si="0"/>
        <v>0</v>
      </c>
      <c r="AK633" s="70">
        <f t="shared" si="1"/>
        <v>43153</v>
      </c>
      <c r="AL633" s="71">
        <f t="shared" ca="1" si="2"/>
        <v>-806</v>
      </c>
      <c r="AM633" s="71" t="str">
        <v>2018</v>
      </c>
      <c r="AN633" s="70">
        <f t="shared" si="3"/>
        <v>43133</v>
      </c>
      <c r="AO633" s="70" t="s">
        <v>123</v>
      </c>
    </row>
    <row r="634" spans="1:41" ht="14.4">
      <c r="A634" s="179" t="s">
        <v>24124</v>
      </c>
      <c r="B634" s="56" t="s">
        <v>89</v>
      </c>
      <c r="C634" s="57">
        <v>43223</v>
      </c>
      <c r="D634" s="56" t="s">
        <v>131</v>
      </c>
      <c r="E634" s="56" t="s">
        <v>12</v>
      </c>
      <c r="F634" s="168" t="s">
        <v>106</v>
      </c>
      <c r="G634" s="168" t="s">
        <v>107</v>
      </c>
      <c r="H634" s="169" t="s">
        <v>12</v>
      </c>
      <c r="I634" s="404"/>
      <c r="J634" s="59"/>
      <c r="K634" s="61"/>
      <c r="L634" s="184"/>
      <c r="M634" s="60" t="s">
        <v>145</v>
      </c>
      <c r="N634" s="56" t="s">
        <v>24127</v>
      </c>
      <c r="O634" s="56" t="s">
        <v>33</v>
      </c>
      <c r="P634" s="56" t="s">
        <v>24128</v>
      </c>
      <c r="Q634" s="56" t="s">
        <v>17</v>
      </c>
      <c r="R634" s="66"/>
      <c r="S634" s="61"/>
      <c r="T634" s="61"/>
      <c r="U634" s="402"/>
      <c r="V634" s="66"/>
      <c r="W634" s="66"/>
      <c r="X634" s="402"/>
      <c r="Y634" s="61"/>
      <c r="Z634" s="56" t="s">
        <v>18</v>
      </c>
      <c r="AA634" s="57">
        <v>43266</v>
      </c>
      <c r="AB634" s="75"/>
      <c r="AC634" s="95"/>
      <c r="AD634" s="56" t="s">
        <v>79</v>
      </c>
      <c r="AE634" s="56"/>
      <c r="AF634" s="61"/>
      <c r="AG634" s="61"/>
      <c r="AH634" s="67" t="str">
        <v>May</v>
      </c>
      <c r="AI634" s="68" t="str">
        <v>Jun</v>
      </c>
      <c r="AJ634" s="69">
        <f t="shared" si="0"/>
        <v>43</v>
      </c>
      <c r="AK634" s="70">
        <f t="shared" si="1"/>
        <v>43253</v>
      </c>
      <c r="AL634" s="71">
        <f t="shared" ca="1" si="2"/>
        <v>-706</v>
      </c>
      <c r="AM634" s="71" t="str">
        <v>2018</v>
      </c>
      <c r="AN634" s="70">
        <f t="shared" si="3"/>
        <v>43233</v>
      </c>
      <c r="AO634" s="70" t="s">
        <v>123</v>
      </c>
    </row>
    <row r="635" spans="1:41" ht="14.4">
      <c r="A635" s="179" t="s">
        <v>24132</v>
      </c>
      <c r="B635" s="56" t="s">
        <v>89</v>
      </c>
      <c r="C635" s="57">
        <v>43222</v>
      </c>
      <c r="D635" s="56" t="s">
        <v>131</v>
      </c>
      <c r="E635" s="56" t="s">
        <v>140</v>
      </c>
      <c r="F635" s="168" t="s">
        <v>106</v>
      </c>
      <c r="G635" s="168" t="s">
        <v>107</v>
      </c>
      <c r="H635" s="169" t="s">
        <v>140</v>
      </c>
      <c r="I635" s="399"/>
      <c r="J635" s="57">
        <v>43253</v>
      </c>
      <c r="K635" s="56" t="s">
        <v>18</v>
      </c>
      <c r="L635" s="169" t="s">
        <v>18</v>
      </c>
      <c r="M635" s="60" t="s">
        <v>145</v>
      </c>
      <c r="N635" s="56" t="s">
        <v>24135</v>
      </c>
      <c r="O635" s="56" t="s">
        <v>137</v>
      </c>
      <c r="P635" s="56" t="s">
        <v>24136</v>
      </c>
      <c r="Q635" s="56" t="s">
        <v>20798</v>
      </c>
      <c r="R635" s="56"/>
      <c r="S635" s="56" t="s">
        <v>108</v>
      </c>
      <c r="T635" s="56" t="s">
        <v>108</v>
      </c>
      <c r="U635" s="56"/>
      <c r="V635" s="56"/>
      <c r="W635" s="56" t="s">
        <v>108</v>
      </c>
      <c r="X635" s="56"/>
      <c r="Y635" s="56" t="s">
        <v>108</v>
      </c>
      <c r="Z635" s="56" t="s">
        <v>18</v>
      </c>
      <c r="AA635" s="57">
        <v>43236</v>
      </c>
      <c r="AB635" s="63">
        <v>6</v>
      </c>
      <c r="AC635" s="64" t="s">
        <v>24138</v>
      </c>
      <c r="AD635" s="56" t="s">
        <v>79</v>
      </c>
      <c r="AE635" s="61"/>
      <c r="AF635" s="61"/>
      <c r="AG635" s="61"/>
      <c r="AH635" s="67" t="str">
        <v>May</v>
      </c>
      <c r="AI635" s="68" t="str">
        <v>May</v>
      </c>
      <c r="AJ635" s="69">
        <f t="shared" si="0"/>
        <v>14</v>
      </c>
      <c r="AK635" s="70">
        <f t="shared" si="1"/>
        <v>43252</v>
      </c>
      <c r="AL635" s="71">
        <f t="shared" ca="1" si="2"/>
        <v>-707</v>
      </c>
      <c r="AM635" s="71" t="str">
        <v>2018</v>
      </c>
      <c r="AN635" s="70">
        <f t="shared" si="3"/>
        <v>43232</v>
      </c>
      <c r="AO635" s="70" t="s">
        <v>123</v>
      </c>
    </row>
    <row r="636" spans="1:41" ht="14.4">
      <c r="A636" s="179" t="s">
        <v>24141</v>
      </c>
      <c r="B636" s="56" t="s">
        <v>89</v>
      </c>
      <c r="C636" s="57">
        <v>43136</v>
      </c>
      <c r="D636" s="56" t="s">
        <v>1027</v>
      </c>
      <c r="E636" s="56" t="s">
        <v>140</v>
      </c>
      <c r="F636" s="168" t="s">
        <v>106</v>
      </c>
      <c r="G636" s="168" t="s">
        <v>107</v>
      </c>
      <c r="H636" s="169" t="s">
        <v>140</v>
      </c>
      <c r="I636" s="399"/>
      <c r="J636" s="57">
        <v>43164</v>
      </c>
      <c r="K636" s="56" t="s">
        <v>18</v>
      </c>
      <c r="L636" s="169" t="s">
        <v>14</v>
      </c>
      <c r="M636" s="60" t="s">
        <v>642</v>
      </c>
      <c r="N636" s="56" t="s">
        <v>24143</v>
      </c>
      <c r="O636" s="61"/>
      <c r="P636" s="56" t="s">
        <v>108</v>
      </c>
      <c r="Q636" s="56" t="s">
        <v>96</v>
      </c>
      <c r="R636" s="66"/>
      <c r="S636" s="56" t="s">
        <v>108</v>
      </c>
      <c r="T636" s="56" t="s">
        <v>108</v>
      </c>
      <c r="U636" s="56"/>
      <c r="V636" s="56"/>
      <c r="W636" s="56" t="s">
        <v>108</v>
      </c>
      <c r="X636" s="400"/>
      <c r="Y636" s="56" t="s">
        <v>108</v>
      </c>
      <c r="Z636" s="56" t="s">
        <v>14</v>
      </c>
      <c r="AA636" s="57">
        <v>43136</v>
      </c>
      <c r="AB636" s="63">
        <v>6</v>
      </c>
      <c r="AC636" s="64" t="s">
        <v>24144</v>
      </c>
      <c r="AD636" s="65" t="s">
        <v>118</v>
      </c>
      <c r="AE636" s="65"/>
      <c r="AF636" s="66"/>
      <c r="AG636" s="66"/>
      <c r="AH636" s="67" t="str">
        <v>Feb</v>
      </c>
      <c r="AI636" s="68" t="str">
        <v>Feb</v>
      </c>
      <c r="AJ636" s="69">
        <f t="shared" si="0"/>
        <v>0</v>
      </c>
      <c r="AK636" s="70">
        <f t="shared" si="1"/>
        <v>43166</v>
      </c>
      <c r="AL636" s="71">
        <f t="shared" ca="1" si="2"/>
        <v>-793</v>
      </c>
      <c r="AM636" s="71" t="str">
        <v>2018</v>
      </c>
      <c r="AN636" s="70">
        <f t="shared" si="3"/>
        <v>43146</v>
      </c>
      <c r="AO636" s="70" t="s">
        <v>123</v>
      </c>
    </row>
    <row r="637" spans="1:41" ht="14.4">
      <c r="A637" s="179" t="s">
        <v>24146</v>
      </c>
      <c r="B637" s="56" t="s">
        <v>89</v>
      </c>
      <c r="C637" s="57">
        <v>43284</v>
      </c>
      <c r="D637" s="56" t="s">
        <v>1027</v>
      </c>
      <c r="E637" s="56" t="s">
        <v>140</v>
      </c>
      <c r="F637" s="168" t="s">
        <v>106</v>
      </c>
      <c r="G637" s="168" t="s">
        <v>107</v>
      </c>
      <c r="H637" s="169" t="s">
        <v>140</v>
      </c>
      <c r="I637" s="399"/>
      <c r="J637" s="57">
        <v>43315</v>
      </c>
      <c r="K637" s="56" t="s">
        <v>18</v>
      </c>
      <c r="L637" s="169" t="s">
        <v>14</v>
      </c>
      <c r="M637" s="60" t="s">
        <v>642</v>
      </c>
      <c r="N637" s="56" t="s">
        <v>24150</v>
      </c>
      <c r="O637" s="56" t="s">
        <v>249</v>
      </c>
      <c r="P637" s="56" t="s">
        <v>108</v>
      </c>
      <c r="Q637" s="56" t="s">
        <v>96</v>
      </c>
      <c r="R637" s="56"/>
      <c r="S637" s="56" t="s">
        <v>108</v>
      </c>
      <c r="T637" s="56" t="s">
        <v>108</v>
      </c>
      <c r="U637" s="56"/>
      <c r="V637" s="56"/>
      <c r="W637" s="56" t="s">
        <v>108</v>
      </c>
      <c r="X637" s="56"/>
      <c r="Y637" s="56" t="s">
        <v>108</v>
      </c>
      <c r="Z637" s="56" t="s">
        <v>14</v>
      </c>
      <c r="AA637" s="57">
        <v>43284</v>
      </c>
      <c r="AB637" s="63">
        <v>6</v>
      </c>
      <c r="AC637" s="64" t="s">
        <v>24152</v>
      </c>
      <c r="AD637" s="56" t="s">
        <v>118</v>
      </c>
      <c r="AE637" s="56"/>
      <c r="AF637" s="61"/>
      <c r="AG637" s="61"/>
      <c r="AH637" s="67" t="str">
        <v>Jul</v>
      </c>
      <c r="AI637" s="68" t="str">
        <v>Jul</v>
      </c>
      <c r="AJ637" s="69">
        <f t="shared" si="0"/>
        <v>0</v>
      </c>
      <c r="AK637" s="70">
        <f t="shared" si="1"/>
        <v>43314</v>
      </c>
      <c r="AL637" s="71">
        <f t="shared" ca="1" si="2"/>
        <v>-645</v>
      </c>
      <c r="AM637" s="71" t="str">
        <v>2018</v>
      </c>
      <c r="AN637" s="70">
        <f t="shared" si="3"/>
        <v>43294</v>
      </c>
      <c r="AO637" s="70" t="s">
        <v>123</v>
      </c>
    </row>
    <row r="638" spans="1:41" ht="14.4">
      <c r="A638" s="179" t="s">
        <v>24154</v>
      </c>
      <c r="B638" s="56" t="s">
        <v>89</v>
      </c>
      <c r="C638" s="57">
        <v>43354</v>
      </c>
      <c r="D638" s="56" t="s">
        <v>90</v>
      </c>
      <c r="E638" s="56" t="s">
        <v>140</v>
      </c>
      <c r="F638" s="168" t="s">
        <v>106</v>
      </c>
      <c r="G638" s="168" t="s">
        <v>107</v>
      </c>
      <c r="H638" s="169" t="s">
        <v>140</v>
      </c>
      <c r="I638" s="399"/>
      <c r="J638" s="57">
        <v>43384</v>
      </c>
      <c r="K638" s="56" t="s">
        <v>18</v>
      </c>
      <c r="L638" s="169" t="s">
        <v>18</v>
      </c>
      <c r="M638" s="60" t="s">
        <v>24156</v>
      </c>
      <c r="N638" s="56" t="s">
        <v>24157</v>
      </c>
      <c r="O638" s="56" t="s">
        <v>44</v>
      </c>
      <c r="P638" s="56" t="s">
        <v>24159</v>
      </c>
      <c r="Q638" s="56" t="s">
        <v>28</v>
      </c>
      <c r="R638" s="56"/>
      <c r="S638" s="56" t="s">
        <v>108</v>
      </c>
      <c r="T638" s="56" t="s">
        <v>108</v>
      </c>
      <c r="U638" s="56"/>
      <c r="V638" s="56"/>
      <c r="W638" s="56" t="s">
        <v>108</v>
      </c>
      <c r="X638" s="56"/>
      <c r="Y638" s="56" t="s">
        <v>108</v>
      </c>
      <c r="Z638" s="56" t="s">
        <v>18</v>
      </c>
      <c r="AA638" s="57">
        <v>43354</v>
      </c>
      <c r="AB638" s="63">
        <v>6</v>
      </c>
      <c r="AC638" s="64" t="s">
        <v>24161</v>
      </c>
      <c r="AD638" s="56" t="s">
        <v>79</v>
      </c>
      <c r="AE638" s="56"/>
      <c r="AF638" s="61"/>
      <c r="AG638" s="61"/>
      <c r="AH638" s="67" t="str">
        <v>Sep</v>
      </c>
      <c r="AI638" s="68" t="str">
        <v>Sep</v>
      </c>
      <c r="AJ638" s="69">
        <f t="shared" si="0"/>
        <v>0</v>
      </c>
      <c r="AK638" s="70">
        <f t="shared" si="1"/>
        <v>43384</v>
      </c>
      <c r="AL638" s="71">
        <f t="shared" ca="1" si="2"/>
        <v>-575</v>
      </c>
      <c r="AM638" s="71" t="str">
        <v>2018</v>
      </c>
      <c r="AN638" s="70">
        <f t="shared" si="3"/>
        <v>43364</v>
      </c>
      <c r="AO638" s="70" t="s">
        <v>123</v>
      </c>
    </row>
    <row r="639" spans="1:41" ht="14.4">
      <c r="A639" s="179" t="s">
        <v>24165</v>
      </c>
      <c r="B639" s="56" t="s">
        <v>89</v>
      </c>
      <c r="C639" s="57">
        <v>43277</v>
      </c>
      <c r="D639" s="56" t="s">
        <v>131</v>
      </c>
      <c r="E639" s="56" t="s">
        <v>140</v>
      </c>
      <c r="F639" s="168" t="s">
        <v>106</v>
      </c>
      <c r="G639" s="168" t="s">
        <v>107</v>
      </c>
      <c r="H639" s="169" t="s">
        <v>140</v>
      </c>
      <c r="I639" s="399"/>
      <c r="J639" s="57">
        <v>43307</v>
      </c>
      <c r="K639" s="56" t="s">
        <v>18</v>
      </c>
      <c r="L639" s="169" t="s">
        <v>14</v>
      </c>
      <c r="M639" s="60" t="s">
        <v>24169</v>
      </c>
      <c r="N639" s="56" t="s">
        <v>24171</v>
      </c>
      <c r="O639" s="56" t="s">
        <v>95</v>
      </c>
      <c r="P639" s="56" t="s">
        <v>108</v>
      </c>
      <c r="Q639" s="61"/>
      <c r="R639" s="56"/>
      <c r="S639" s="56" t="s">
        <v>108</v>
      </c>
      <c r="T639" s="56" t="s">
        <v>108</v>
      </c>
      <c r="U639" s="56"/>
      <c r="V639" s="56"/>
      <c r="W639" s="56" t="s">
        <v>108</v>
      </c>
      <c r="X639" s="56"/>
      <c r="Y639" s="56" t="s">
        <v>108</v>
      </c>
      <c r="Z639" s="56" t="s">
        <v>14</v>
      </c>
      <c r="AA639" s="57">
        <v>43277</v>
      </c>
      <c r="AB639" s="63">
        <v>6</v>
      </c>
      <c r="AC639" s="64" t="s">
        <v>24173</v>
      </c>
      <c r="AD639" s="56" t="s">
        <v>118</v>
      </c>
      <c r="AE639" s="56"/>
      <c r="AF639" s="61"/>
      <c r="AG639" s="61"/>
      <c r="AH639" s="67" t="str">
        <v>Jun</v>
      </c>
      <c r="AI639" s="68" t="str">
        <v>Jun</v>
      </c>
      <c r="AJ639" s="69">
        <f t="shared" si="0"/>
        <v>0</v>
      </c>
      <c r="AK639" s="70">
        <f t="shared" si="1"/>
        <v>43307</v>
      </c>
      <c r="AL639" s="71">
        <f t="shared" ca="1" si="2"/>
        <v>-652</v>
      </c>
      <c r="AM639" s="71" t="str">
        <v>2018</v>
      </c>
      <c r="AN639" s="70">
        <f t="shared" si="3"/>
        <v>43287</v>
      </c>
      <c r="AO639" s="70" t="s">
        <v>123</v>
      </c>
    </row>
    <row r="640" spans="1:41" ht="14.4">
      <c r="A640" s="179" t="s">
        <v>24175</v>
      </c>
      <c r="B640" s="56" t="s">
        <v>89</v>
      </c>
      <c r="C640" s="57">
        <v>43164</v>
      </c>
      <c r="D640" s="56" t="s">
        <v>1027</v>
      </c>
      <c r="E640" s="56" t="s">
        <v>129</v>
      </c>
      <c r="F640" s="168" t="s">
        <v>106</v>
      </c>
      <c r="G640" s="168" t="s">
        <v>107</v>
      </c>
      <c r="H640" s="169" t="s">
        <v>129</v>
      </c>
      <c r="I640" s="399"/>
      <c r="J640" s="57">
        <v>43206</v>
      </c>
      <c r="K640" s="61"/>
      <c r="L640" s="184"/>
      <c r="M640" s="60" t="s">
        <v>642</v>
      </c>
      <c r="N640" s="56" t="s">
        <v>24179</v>
      </c>
      <c r="O640" s="56" t="s">
        <v>436</v>
      </c>
      <c r="P640" s="56" t="s">
        <v>24180</v>
      </c>
      <c r="Q640" s="56" t="s">
        <v>17</v>
      </c>
      <c r="R640" s="66"/>
      <c r="S640" s="61"/>
      <c r="T640" s="61"/>
      <c r="U640" s="402"/>
      <c r="V640" s="66"/>
      <c r="W640" s="66"/>
      <c r="X640" s="400" t="s">
        <v>108</v>
      </c>
      <c r="Y640" s="91"/>
      <c r="Z640" s="56" t="s">
        <v>18</v>
      </c>
      <c r="AA640" s="57">
        <v>43182</v>
      </c>
      <c r="AB640" s="63">
        <v>6</v>
      </c>
      <c r="AC640" s="64" t="s">
        <v>24184</v>
      </c>
      <c r="AD640" s="65" t="s">
        <v>79</v>
      </c>
      <c r="AE640" s="96"/>
      <c r="AF640" s="66"/>
      <c r="AG640" s="66"/>
      <c r="AH640" s="67" t="str">
        <v>Mar</v>
      </c>
      <c r="AI640" s="68" t="str">
        <v>Mar</v>
      </c>
      <c r="AJ640" s="69">
        <f t="shared" si="0"/>
        <v>18</v>
      </c>
      <c r="AK640" s="70">
        <f t="shared" si="1"/>
        <v>43194</v>
      </c>
      <c r="AL640" s="71">
        <f t="shared" ca="1" si="2"/>
        <v>-765</v>
      </c>
      <c r="AM640" s="71" t="str">
        <v>2018</v>
      </c>
      <c r="AN640" s="70">
        <f t="shared" si="3"/>
        <v>43174</v>
      </c>
      <c r="AO640" s="70" t="s">
        <v>123</v>
      </c>
    </row>
    <row r="641" spans="1:41" ht="14.4">
      <c r="A641" s="179" t="s">
        <v>24187</v>
      </c>
      <c r="B641" s="56" t="s">
        <v>89</v>
      </c>
      <c r="C641" s="57">
        <v>43164</v>
      </c>
      <c r="D641" s="56" t="s">
        <v>1027</v>
      </c>
      <c r="E641" s="56" t="s">
        <v>129</v>
      </c>
      <c r="F641" s="168" t="s">
        <v>106</v>
      </c>
      <c r="G641" s="168" t="s">
        <v>107</v>
      </c>
      <c r="H641" s="169" t="s">
        <v>129</v>
      </c>
      <c r="I641" s="399"/>
      <c r="J641" s="57">
        <v>43206</v>
      </c>
      <c r="K641" s="61"/>
      <c r="L641" s="184"/>
      <c r="M641" s="60" t="s">
        <v>642</v>
      </c>
      <c r="N641" s="56" t="s">
        <v>24179</v>
      </c>
      <c r="O641" s="56" t="s">
        <v>436</v>
      </c>
      <c r="P641" s="56" t="s">
        <v>24180</v>
      </c>
      <c r="Q641" s="56" t="s">
        <v>17</v>
      </c>
      <c r="R641" s="66"/>
      <c r="S641" s="61"/>
      <c r="T641" s="61"/>
      <c r="U641" s="402"/>
      <c r="V641" s="66"/>
      <c r="W641" s="66"/>
      <c r="X641" s="400" t="s">
        <v>108</v>
      </c>
      <c r="Y641" s="61"/>
      <c r="Z641" s="56" t="s">
        <v>18</v>
      </c>
      <c r="AA641" s="57">
        <v>43173</v>
      </c>
      <c r="AB641" s="75"/>
      <c r="AC641" s="64" t="s">
        <v>24191</v>
      </c>
      <c r="AD641" s="65" t="s">
        <v>79</v>
      </c>
      <c r="AE641" s="96"/>
      <c r="AF641" s="66"/>
      <c r="AG641" s="66"/>
      <c r="AH641" s="67" t="str">
        <v>Mar</v>
      </c>
      <c r="AI641" s="68" t="str">
        <v>Mar</v>
      </c>
      <c r="AJ641" s="69">
        <f t="shared" si="0"/>
        <v>9</v>
      </c>
      <c r="AK641" s="70">
        <f t="shared" si="1"/>
        <v>43194</v>
      </c>
      <c r="AL641" s="71">
        <f t="shared" ca="1" si="2"/>
        <v>-765</v>
      </c>
      <c r="AM641" s="71" t="str">
        <v>2018</v>
      </c>
      <c r="AN641" s="70">
        <f t="shared" si="3"/>
        <v>43174</v>
      </c>
      <c r="AO641" s="70" t="s">
        <v>123</v>
      </c>
    </row>
    <row r="642" spans="1:41" ht="14.4">
      <c r="A642" s="179" t="s">
        <v>24196</v>
      </c>
      <c r="B642" s="56" t="s">
        <v>89</v>
      </c>
      <c r="C642" s="57">
        <v>43364</v>
      </c>
      <c r="D642" s="56" t="s">
        <v>1027</v>
      </c>
      <c r="E642" s="56" t="s">
        <v>140</v>
      </c>
      <c r="F642" s="168" t="s">
        <v>106</v>
      </c>
      <c r="G642" s="168" t="s">
        <v>107</v>
      </c>
      <c r="H642" s="169" t="s">
        <v>140</v>
      </c>
      <c r="I642" s="399"/>
      <c r="J642" s="57">
        <v>43394</v>
      </c>
      <c r="K642" s="56" t="s">
        <v>18</v>
      </c>
      <c r="L642" s="169" t="s">
        <v>18</v>
      </c>
      <c r="M642" s="60" t="s">
        <v>642</v>
      </c>
      <c r="N642" s="56" t="s">
        <v>24200</v>
      </c>
      <c r="O642" s="56" t="s">
        <v>29</v>
      </c>
      <c r="P642" s="56" t="s">
        <v>1503</v>
      </c>
      <c r="Q642" s="56" t="s">
        <v>17</v>
      </c>
      <c r="R642" s="56"/>
      <c r="S642" s="56" t="s">
        <v>108</v>
      </c>
      <c r="T642" s="56" t="s">
        <v>108</v>
      </c>
      <c r="U642" s="56"/>
      <c r="V642" s="56"/>
      <c r="W642" s="56" t="s">
        <v>108</v>
      </c>
      <c r="X642" s="56"/>
      <c r="Y642" s="56" t="s">
        <v>108</v>
      </c>
      <c r="Z642" s="56" t="s">
        <v>18</v>
      </c>
      <c r="AA642" s="57">
        <v>43383</v>
      </c>
      <c r="AB642" s="63">
        <v>6</v>
      </c>
      <c r="AC642" s="64" t="s">
        <v>24203</v>
      </c>
      <c r="AD642" s="56" t="s">
        <v>79</v>
      </c>
      <c r="AE642" s="56"/>
      <c r="AF642" s="61"/>
      <c r="AG642" s="61"/>
      <c r="AH642" s="67" t="str">
        <v>Sep</v>
      </c>
      <c r="AI642" s="68" t="str">
        <v>Oct</v>
      </c>
      <c r="AJ642" s="69">
        <f t="shared" si="0"/>
        <v>19</v>
      </c>
      <c r="AK642" s="70">
        <f t="shared" si="1"/>
        <v>43394</v>
      </c>
      <c r="AL642" s="71">
        <f t="shared" ca="1" si="2"/>
        <v>-565</v>
      </c>
      <c r="AM642" s="71" t="str">
        <v>2018</v>
      </c>
      <c r="AN642" s="70">
        <f t="shared" si="3"/>
        <v>43374</v>
      </c>
      <c r="AO642" s="70" t="s">
        <v>123</v>
      </c>
    </row>
    <row r="643" spans="1:41" ht="14.4">
      <c r="A643" s="179" t="s">
        <v>24205</v>
      </c>
      <c r="B643" s="56" t="s">
        <v>89</v>
      </c>
      <c r="C643" s="57">
        <v>43161</v>
      </c>
      <c r="D643" s="56" t="s">
        <v>131</v>
      </c>
      <c r="E643" s="56" t="s">
        <v>140</v>
      </c>
      <c r="F643" s="168" t="s">
        <v>106</v>
      </c>
      <c r="G643" s="168" t="s">
        <v>107</v>
      </c>
      <c r="H643" s="169" t="s">
        <v>140</v>
      </c>
      <c r="I643" s="399"/>
      <c r="J643" s="57">
        <v>43192</v>
      </c>
      <c r="K643" s="56" t="s">
        <v>18</v>
      </c>
      <c r="L643" s="169" t="s">
        <v>14</v>
      </c>
      <c r="M643" s="60" t="s">
        <v>145</v>
      </c>
      <c r="N643" s="56" t="s">
        <v>24207</v>
      </c>
      <c r="O643" s="56" t="s">
        <v>13</v>
      </c>
      <c r="P643" s="61"/>
      <c r="Q643" s="56" t="s">
        <v>96</v>
      </c>
      <c r="R643" s="66"/>
      <c r="S643" s="56" t="s">
        <v>108</v>
      </c>
      <c r="T643" s="56" t="s">
        <v>108</v>
      </c>
      <c r="U643" s="400"/>
      <c r="V643" s="56"/>
      <c r="W643" s="56" t="s">
        <v>108</v>
      </c>
      <c r="X643" s="400"/>
      <c r="Y643" s="56" t="s">
        <v>108</v>
      </c>
      <c r="Z643" s="56" t="s">
        <v>18</v>
      </c>
      <c r="AA643" s="57">
        <v>43172</v>
      </c>
      <c r="AB643" s="63">
        <v>6</v>
      </c>
      <c r="AC643" s="64" t="s">
        <v>24209</v>
      </c>
      <c r="AD643" s="65" t="s">
        <v>79</v>
      </c>
      <c r="AE643" s="65"/>
      <c r="AF643" s="66"/>
      <c r="AG643" s="66"/>
      <c r="AH643" s="67" t="str">
        <v>Mar</v>
      </c>
      <c r="AI643" s="68" t="str">
        <v>Mar</v>
      </c>
      <c r="AJ643" s="69">
        <f t="shared" si="0"/>
        <v>11</v>
      </c>
      <c r="AK643" s="70">
        <f t="shared" si="1"/>
        <v>43191</v>
      </c>
      <c r="AL643" s="71">
        <f t="shared" ca="1" si="2"/>
        <v>-768</v>
      </c>
      <c r="AM643" s="71" t="str">
        <v>2018</v>
      </c>
      <c r="AN643" s="70">
        <f t="shared" si="3"/>
        <v>43171</v>
      </c>
      <c r="AO643" s="70" t="s">
        <v>123</v>
      </c>
    </row>
    <row r="644" spans="1:41" ht="14.4">
      <c r="A644" s="179" t="s">
        <v>24212</v>
      </c>
      <c r="B644" s="56" t="s">
        <v>89</v>
      </c>
      <c r="C644" s="57">
        <v>43143</v>
      </c>
      <c r="D644" s="56" t="s">
        <v>131</v>
      </c>
      <c r="E644" s="56" t="s">
        <v>129</v>
      </c>
      <c r="F644" s="168" t="s">
        <v>106</v>
      </c>
      <c r="G644" s="168" t="s">
        <v>107</v>
      </c>
      <c r="H644" s="169" t="s">
        <v>1605</v>
      </c>
      <c r="I644" s="399"/>
      <c r="J644" s="57">
        <v>43185</v>
      </c>
      <c r="K644" s="61"/>
      <c r="L644" s="184"/>
      <c r="M644" s="60" t="s">
        <v>24216</v>
      </c>
      <c r="N644" s="56" t="s">
        <v>20992</v>
      </c>
      <c r="O644" s="56" t="s">
        <v>20</v>
      </c>
      <c r="P644" s="56" t="s">
        <v>24217</v>
      </c>
      <c r="Q644" s="56" t="s">
        <v>17</v>
      </c>
      <c r="R644" s="66"/>
      <c r="S644" s="61"/>
      <c r="T644" s="61"/>
      <c r="U644" s="402"/>
      <c r="V644" s="66"/>
      <c r="W644" s="66"/>
      <c r="X644" s="400" t="s">
        <v>108</v>
      </c>
      <c r="Y644" s="91"/>
      <c r="Z644" s="56" t="s">
        <v>18</v>
      </c>
      <c r="AA644" s="57">
        <v>43144</v>
      </c>
      <c r="AB644" s="75"/>
      <c r="AC644" s="64" t="s">
        <v>24219</v>
      </c>
      <c r="AD644" s="65" t="s">
        <v>79</v>
      </c>
      <c r="AE644" s="96"/>
      <c r="AF644" s="66"/>
      <c r="AG644" s="66"/>
      <c r="AH644" s="67" t="str">
        <v>Feb</v>
      </c>
      <c r="AI644" s="68" t="str">
        <v>Feb</v>
      </c>
      <c r="AJ644" s="69">
        <f t="shared" si="0"/>
        <v>1</v>
      </c>
      <c r="AK644" s="70">
        <f t="shared" si="1"/>
        <v>43173</v>
      </c>
      <c r="AL644" s="71">
        <f t="shared" ca="1" si="2"/>
        <v>-786</v>
      </c>
      <c r="AM644" s="71" t="str">
        <v>2018</v>
      </c>
      <c r="AN644" s="70">
        <f t="shared" si="3"/>
        <v>43153</v>
      </c>
      <c r="AO644" s="70" t="s">
        <v>123</v>
      </c>
    </row>
    <row r="645" spans="1:41" ht="14.4">
      <c r="A645" s="179" t="s">
        <v>24224</v>
      </c>
      <c r="B645" s="56" t="s">
        <v>89</v>
      </c>
      <c r="C645" s="57">
        <v>43255</v>
      </c>
      <c r="D645" s="56" t="s">
        <v>229</v>
      </c>
      <c r="E645" s="56" t="s">
        <v>140</v>
      </c>
      <c r="F645" s="168" t="s">
        <v>106</v>
      </c>
      <c r="G645" s="168" t="s">
        <v>107</v>
      </c>
      <c r="H645" s="169" t="s">
        <v>140</v>
      </c>
      <c r="I645" s="399"/>
      <c r="J645" s="57">
        <v>43285</v>
      </c>
      <c r="K645" s="56" t="s">
        <v>18</v>
      </c>
      <c r="L645" s="169" t="s">
        <v>14</v>
      </c>
      <c r="M645" s="60" t="s">
        <v>24231</v>
      </c>
      <c r="N645" s="56" t="s">
        <v>24231</v>
      </c>
      <c r="O645" s="61"/>
      <c r="P645" s="56" t="s">
        <v>108</v>
      </c>
      <c r="Q645" s="56" t="s">
        <v>96</v>
      </c>
      <c r="R645" s="56"/>
      <c r="S645" s="56" t="s">
        <v>108</v>
      </c>
      <c r="T645" s="56" t="s">
        <v>108</v>
      </c>
      <c r="U645" s="56"/>
      <c r="V645" s="56"/>
      <c r="W645" s="56" t="s">
        <v>108</v>
      </c>
      <c r="X645" s="56"/>
      <c r="Y645" s="56" t="s">
        <v>108</v>
      </c>
      <c r="Z645" s="56" t="s">
        <v>14</v>
      </c>
      <c r="AA645" s="57">
        <v>43255</v>
      </c>
      <c r="AB645" s="63">
        <v>6</v>
      </c>
      <c r="AC645" s="64" t="s">
        <v>3956</v>
      </c>
      <c r="AD645" s="56" t="s">
        <v>224</v>
      </c>
      <c r="AE645" s="56"/>
      <c r="AF645" s="61"/>
      <c r="AG645" s="61"/>
      <c r="AH645" s="67" t="str">
        <v>Jun</v>
      </c>
      <c r="AI645" s="68" t="str">
        <v>Jun</v>
      </c>
      <c r="AJ645" s="69">
        <f t="shared" si="0"/>
        <v>0</v>
      </c>
      <c r="AK645" s="70">
        <f t="shared" si="1"/>
        <v>43285</v>
      </c>
      <c r="AL645" s="71">
        <f t="shared" ca="1" si="2"/>
        <v>-674</v>
      </c>
      <c r="AM645" s="71" t="str">
        <v>2018</v>
      </c>
      <c r="AN645" s="70">
        <f t="shared" si="3"/>
        <v>43265</v>
      </c>
      <c r="AO645" s="70" t="s">
        <v>123</v>
      </c>
    </row>
    <row r="646" spans="1:41" ht="14.4">
      <c r="A646" s="179" t="s">
        <v>24238</v>
      </c>
      <c r="B646" s="56" t="s">
        <v>89</v>
      </c>
      <c r="C646" s="57">
        <v>43242</v>
      </c>
      <c r="D646" s="56" t="s">
        <v>1027</v>
      </c>
      <c r="E646" s="56" t="s">
        <v>140</v>
      </c>
      <c r="F646" s="168" t="s">
        <v>106</v>
      </c>
      <c r="G646" s="168" t="s">
        <v>107</v>
      </c>
      <c r="H646" s="169" t="s">
        <v>140</v>
      </c>
      <c r="I646" s="399"/>
      <c r="J646" s="57">
        <v>43273</v>
      </c>
      <c r="K646" s="56" t="s">
        <v>18</v>
      </c>
      <c r="L646" s="169" t="s">
        <v>14</v>
      </c>
      <c r="M646" s="60" t="s">
        <v>642</v>
      </c>
      <c r="N646" s="56" t="s">
        <v>24243</v>
      </c>
      <c r="O646" s="56" t="s">
        <v>27</v>
      </c>
      <c r="P646" s="56" t="s">
        <v>108</v>
      </c>
      <c r="Q646" s="56" t="s">
        <v>133</v>
      </c>
      <c r="R646" s="56"/>
      <c r="S646" s="56" t="s">
        <v>108</v>
      </c>
      <c r="T646" s="56" t="s">
        <v>108</v>
      </c>
      <c r="U646" s="56"/>
      <c r="V646" s="56"/>
      <c r="W646" s="56" t="s">
        <v>108</v>
      </c>
      <c r="X646" s="56"/>
      <c r="Y646" s="56" t="s">
        <v>108</v>
      </c>
      <c r="Z646" s="56" t="s">
        <v>14</v>
      </c>
      <c r="AA646" s="57">
        <v>43242</v>
      </c>
      <c r="AB646" s="63">
        <v>6</v>
      </c>
      <c r="AC646" s="64" t="s">
        <v>24247</v>
      </c>
      <c r="AD646" s="56" t="s">
        <v>118</v>
      </c>
      <c r="AE646" s="56"/>
      <c r="AF646" s="61"/>
      <c r="AG646" s="61"/>
      <c r="AH646" s="67" t="str">
        <v>May</v>
      </c>
      <c r="AI646" s="68" t="str">
        <v>May</v>
      </c>
      <c r="AJ646" s="69">
        <f t="shared" si="0"/>
        <v>0</v>
      </c>
      <c r="AK646" s="70">
        <f t="shared" si="1"/>
        <v>43272</v>
      </c>
      <c r="AL646" s="71">
        <f t="shared" ca="1" si="2"/>
        <v>-687</v>
      </c>
      <c r="AM646" s="71" t="str">
        <v>2018</v>
      </c>
      <c r="AN646" s="70">
        <f t="shared" si="3"/>
        <v>43252</v>
      </c>
      <c r="AO646" s="70" t="s">
        <v>123</v>
      </c>
    </row>
    <row r="647" spans="1:41" ht="14.4">
      <c r="A647" s="179" t="s">
        <v>24251</v>
      </c>
      <c r="B647" s="56" t="s">
        <v>89</v>
      </c>
      <c r="C647" s="57">
        <v>43411</v>
      </c>
      <c r="D647" s="56" t="s">
        <v>1027</v>
      </c>
      <c r="E647" s="56" t="s">
        <v>140</v>
      </c>
      <c r="F647" s="168" t="s">
        <v>106</v>
      </c>
      <c r="G647" s="168" t="s">
        <v>107</v>
      </c>
      <c r="H647" s="169" t="s">
        <v>140</v>
      </c>
      <c r="I647" s="399"/>
      <c r="J647" s="57">
        <v>43441</v>
      </c>
      <c r="K647" s="56" t="s">
        <v>18</v>
      </c>
      <c r="L647" s="169" t="s">
        <v>14</v>
      </c>
      <c r="M647" s="60" t="s">
        <v>23514</v>
      </c>
      <c r="N647" s="56" t="s">
        <v>24253</v>
      </c>
      <c r="O647" s="61"/>
      <c r="P647" s="56" t="s">
        <v>108</v>
      </c>
      <c r="Q647" s="56" t="s">
        <v>96</v>
      </c>
      <c r="R647" s="56"/>
      <c r="S647" s="56" t="s">
        <v>108</v>
      </c>
      <c r="T647" s="56" t="s">
        <v>108</v>
      </c>
      <c r="U647" s="56"/>
      <c r="V647" s="56"/>
      <c r="W647" s="56" t="s">
        <v>108</v>
      </c>
      <c r="X647" s="56"/>
      <c r="Y647" s="56" t="s">
        <v>108</v>
      </c>
      <c r="Z647" s="56" t="s">
        <v>14</v>
      </c>
      <c r="AA647" s="57">
        <v>43411</v>
      </c>
      <c r="AB647" s="63">
        <v>6</v>
      </c>
      <c r="AC647" s="64" t="s">
        <v>23611</v>
      </c>
      <c r="AD647" s="56" t="s">
        <v>224</v>
      </c>
      <c r="AE647" s="56"/>
      <c r="AF647" s="61"/>
      <c r="AG647" s="61"/>
      <c r="AH647" s="67" t="str">
        <v>Nov</v>
      </c>
      <c r="AI647" s="68" t="str">
        <v>Nov</v>
      </c>
      <c r="AJ647" s="69">
        <f t="shared" si="0"/>
        <v>0</v>
      </c>
      <c r="AK647" s="70">
        <f t="shared" si="1"/>
        <v>43441</v>
      </c>
      <c r="AL647" s="71">
        <f t="shared" ca="1" si="2"/>
        <v>-518</v>
      </c>
      <c r="AM647" s="71" t="str">
        <v>2018</v>
      </c>
      <c r="AN647" s="70">
        <f t="shared" si="3"/>
        <v>43421</v>
      </c>
      <c r="AO647" s="70" t="s">
        <v>123</v>
      </c>
    </row>
    <row r="648" spans="1:41" ht="14.4">
      <c r="A648" s="179" t="s">
        <v>24258</v>
      </c>
      <c r="B648" s="56" t="s">
        <v>89</v>
      </c>
      <c r="C648" s="57">
        <v>43227</v>
      </c>
      <c r="D648" s="56" t="s">
        <v>131</v>
      </c>
      <c r="E648" s="56" t="s">
        <v>140</v>
      </c>
      <c r="F648" s="168" t="s">
        <v>106</v>
      </c>
      <c r="G648" s="168" t="s">
        <v>107</v>
      </c>
      <c r="H648" s="169" t="s">
        <v>140</v>
      </c>
      <c r="I648" s="399"/>
      <c r="J648" s="57">
        <v>43258</v>
      </c>
      <c r="K648" s="56" t="s">
        <v>18</v>
      </c>
      <c r="L648" s="169" t="s">
        <v>18</v>
      </c>
      <c r="M648" s="60" t="s">
        <v>24261</v>
      </c>
      <c r="N648" s="56" t="s">
        <v>24261</v>
      </c>
      <c r="O648" s="56" t="s">
        <v>355</v>
      </c>
      <c r="P648" s="56" t="s">
        <v>15589</v>
      </c>
      <c r="Q648" s="56" t="s">
        <v>17</v>
      </c>
      <c r="R648" s="56"/>
      <c r="S648" s="56" t="s">
        <v>108</v>
      </c>
      <c r="T648" s="56" t="s">
        <v>108</v>
      </c>
      <c r="U648" s="56"/>
      <c r="V648" s="56"/>
      <c r="W648" s="56" t="s">
        <v>108</v>
      </c>
      <c r="X648" s="56"/>
      <c r="Y648" s="56" t="s">
        <v>108</v>
      </c>
      <c r="Z648" s="56" t="s">
        <v>18</v>
      </c>
      <c r="AA648" s="57">
        <v>43227</v>
      </c>
      <c r="AB648" s="63">
        <v>6</v>
      </c>
      <c r="AC648" s="64" t="s">
        <v>22324</v>
      </c>
      <c r="AD648" s="56" t="s">
        <v>79</v>
      </c>
      <c r="AE648" s="56"/>
      <c r="AF648" s="61"/>
      <c r="AG648" s="61"/>
      <c r="AH648" s="67" t="str">
        <v>May</v>
      </c>
      <c r="AI648" s="68" t="str">
        <v>May</v>
      </c>
      <c r="AJ648" s="69">
        <f t="shared" si="0"/>
        <v>0</v>
      </c>
      <c r="AK648" s="70">
        <f t="shared" si="1"/>
        <v>43257</v>
      </c>
      <c r="AL648" s="71">
        <f t="shared" ca="1" si="2"/>
        <v>-702</v>
      </c>
      <c r="AM648" s="71" t="str">
        <v>2018</v>
      </c>
      <c r="AN648" s="70">
        <f t="shared" si="3"/>
        <v>43237</v>
      </c>
      <c r="AO648" s="70" t="s">
        <v>123</v>
      </c>
    </row>
    <row r="649" spans="1:41" ht="14.4">
      <c r="A649" s="179" t="s">
        <v>24265</v>
      </c>
      <c r="B649" s="56" t="s">
        <v>89</v>
      </c>
      <c r="C649" s="57">
        <v>43243</v>
      </c>
      <c r="D649" s="56" t="s">
        <v>90</v>
      </c>
      <c r="E649" s="56" t="s">
        <v>112</v>
      </c>
      <c r="F649" s="168" t="s">
        <v>106</v>
      </c>
      <c r="G649" s="168" t="s">
        <v>113</v>
      </c>
      <c r="H649" s="169" t="s">
        <v>112</v>
      </c>
      <c r="I649" s="399"/>
      <c r="J649" s="57">
        <v>43274</v>
      </c>
      <c r="K649" s="56" t="s">
        <v>18</v>
      </c>
      <c r="L649" s="169" t="s">
        <v>14</v>
      </c>
      <c r="M649" s="60" t="s">
        <v>24268</v>
      </c>
      <c r="N649" s="56" t="s">
        <v>24269</v>
      </c>
      <c r="O649" s="56" t="s">
        <v>249</v>
      </c>
      <c r="P649" s="56" t="s">
        <v>24271</v>
      </c>
      <c r="Q649" s="56" t="s">
        <v>116</v>
      </c>
      <c r="R649" s="66"/>
      <c r="S649" s="56" t="s">
        <v>108</v>
      </c>
      <c r="T649" s="56" t="s">
        <v>108</v>
      </c>
      <c r="U649" s="56" t="s">
        <v>108</v>
      </c>
      <c r="V649" s="56"/>
      <c r="W649" s="56" t="s">
        <v>108</v>
      </c>
      <c r="X649" s="56" t="s">
        <v>108</v>
      </c>
      <c r="Y649" s="56" t="s">
        <v>108</v>
      </c>
      <c r="Z649" s="56" t="s">
        <v>14</v>
      </c>
      <c r="AA649" s="57">
        <v>43244</v>
      </c>
      <c r="AB649" s="75"/>
      <c r="AC649" s="64" t="s">
        <v>8336</v>
      </c>
      <c r="AD649" s="91" t="s">
        <v>118</v>
      </c>
      <c r="AE649" s="61"/>
      <c r="AF649" s="61"/>
      <c r="AG649" s="61"/>
      <c r="AH649" s="67" t="str">
        <v>May</v>
      </c>
      <c r="AI649" s="68" t="str">
        <v>May</v>
      </c>
      <c r="AJ649" s="69">
        <f t="shared" si="0"/>
        <v>1</v>
      </c>
      <c r="AK649" s="70">
        <f t="shared" si="1"/>
        <v>43273</v>
      </c>
      <c r="AL649" s="71">
        <f t="shared" ca="1" si="2"/>
        <v>-686</v>
      </c>
      <c r="AM649" s="71" t="str">
        <v>2018</v>
      </c>
      <c r="AN649" s="70">
        <f t="shared" si="3"/>
        <v>43253</v>
      </c>
      <c r="AO649" s="70" t="s">
        <v>123</v>
      </c>
    </row>
    <row r="650" spans="1:41" ht="14.4">
      <c r="A650" s="179" t="s">
        <v>24276</v>
      </c>
      <c r="B650" s="56" t="s">
        <v>89</v>
      </c>
      <c r="C650" s="57">
        <v>43308</v>
      </c>
      <c r="D650" s="56" t="s">
        <v>90</v>
      </c>
      <c r="E650" s="56" t="s">
        <v>12</v>
      </c>
      <c r="F650" s="168" t="s">
        <v>106</v>
      </c>
      <c r="G650" s="168" t="s">
        <v>107</v>
      </c>
      <c r="H650" s="169" t="s">
        <v>12</v>
      </c>
      <c r="I650" s="404"/>
      <c r="J650" s="59"/>
      <c r="K650" s="61"/>
      <c r="L650" s="184"/>
      <c r="M650" s="60" t="s">
        <v>24278</v>
      </c>
      <c r="N650" s="56" t="s">
        <v>24279</v>
      </c>
      <c r="O650" s="56" t="s">
        <v>249</v>
      </c>
      <c r="P650" s="56" t="s">
        <v>24280</v>
      </c>
      <c r="Q650" s="56" t="s">
        <v>17</v>
      </c>
      <c r="R650" s="66"/>
      <c r="S650" s="61"/>
      <c r="T650" s="61"/>
      <c r="U650" s="402"/>
      <c r="V650" s="66"/>
      <c r="W650" s="66"/>
      <c r="X650" s="402"/>
      <c r="Y650" s="61"/>
      <c r="Z650" s="56" t="s">
        <v>18</v>
      </c>
      <c r="AA650" s="57">
        <v>43308</v>
      </c>
      <c r="AB650" s="75"/>
      <c r="AC650" s="95"/>
      <c r="AD650" s="56" t="s">
        <v>79</v>
      </c>
      <c r="AE650" s="56"/>
      <c r="AF650" s="61"/>
      <c r="AG650" s="61"/>
      <c r="AH650" s="67" t="str">
        <v>Jul</v>
      </c>
      <c r="AI650" s="68" t="str">
        <v>Jul</v>
      </c>
      <c r="AJ650" s="69">
        <f t="shared" si="0"/>
        <v>0</v>
      </c>
      <c r="AK650" s="70">
        <f t="shared" si="1"/>
        <v>43338</v>
      </c>
      <c r="AL650" s="71">
        <f t="shared" ca="1" si="2"/>
        <v>-621</v>
      </c>
      <c r="AM650" s="71" t="str">
        <v>2018</v>
      </c>
      <c r="AN650" s="70">
        <f t="shared" si="3"/>
        <v>43318</v>
      </c>
      <c r="AO650" s="70" t="s">
        <v>123</v>
      </c>
    </row>
    <row r="651" spans="1:41" ht="14.4">
      <c r="A651" s="179" t="s">
        <v>24286</v>
      </c>
      <c r="B651" s="56" t="s">
        <v>89</v>
      </c>
      <c r="C651" s="57">
        <v>43159</v>
      </c>
      <c r="D651" s="56" t="s">
        <v>131</v>
      </c>
      <c r="E651" s="56" t="s">
        <v>140</v>
      </c>
      <c r="F651" s="168" t="s">
        <v>106</v>
      </c>
      <c r="G651" s="168" t="s">
        <v>107</v>
      </c>
      <c r="H651" s="169" t="s">
        <v>140</v>
      </c>
      <c r="I651" s="399"/>
      <c r="J651" s="57">
        <v>43187</v>
      </c>
      <c r="K651" s="56" t="s">
        <v>18</v>
      </c>
      <c r="L651" s="169" t="s">
        <v>18</v>
      </c>
      <c r="M651" s="60" t="s">
        <v>24291</v>
      </c>
      <c r="N651" s="56" t="s">
        <v>24292</v>
      </c>
      <c r="O651" s="56" t="s">
        <v>44</v>
      </c>
      <c r="P651" s="56" t="s">
        <v>24294</v>
      </c>
      <c r="Q651" s="56" t="s">
        <v>17</v>
      </c>
      <c r="R651" s="66"/>
      <c r="S651" s="56" t="s">
        <v>108</v>
      </c>
      <c r="T651" s="56" t="s">
        <v>108</v>
      </c>
      <c r="U651" s="400"/>
      <c r="V651" s="56"/>
      <c r="W651" s="56" t="s">
        <v>108</v>
      </c>
      <c r="X651" s="400"/>
      <c r="Y651" s="56" t="s">
        <v>108</v>
      </c>
      <c r="Z651" s="56" t="s">
        <v>18</v>
      </c>
      <c r="AA651" s="57">
        <v>43159</v>
      </c>
      <c r="AB651" s="63">
        <v>6</v>
      </c>
      <c r="AC651" s="64" t="s">
        <v>24297</v>
      </c>
      <c r="AD651" s="65" t="s">
        <v>79</v>
      </c>
      <c r="AE651" s="65"/>
      <c r="AF651" s="66"/>
      <c r="AG651" s="66"/>
      <c r="AH651" s="67" t="str">
        <v>Feb</v>
      </c>
      <c r="AI651" s="68" t="str">
        <v>Feb</v>
      </c>
      <c r="AJ651" s="69">
        <f t="shared" si="0"/>
        <v>0</v>
      </c>
      <c r="AK651" s="70">
        <f t="shared" si="1"/>
        <v>43189</v>
      </c>
      <c r="AL651" s="71">
        <f t="shared" ca="1" si="2"/>
        <v>-770</v>
      </c>
      <c r="AM651" s="71" t="str">
        <v>2018</v>
      </c>
      <c r="AN651" s="70">
        <f t="shared" si="3"/>
        <v>43169</v>
      </c>
      <c r="AO651" s="70" t="s">
        <v>123</v>
      </c>
    </row>
    <row r="652" spans="1:41" ht="14.4">
      <c r="A652" s="179" t="s">
        <v>24304</v>
      </c>
      <c r="B652" s="56" t="s">
        <v>89</v>
      </c>
      <c r="C652" s="57">
        <v>43228</v>
      </c>
      <c r="D652" s="56" t="s">
        <v>1027</v>
      </c>
      <c r="E652" s="56" t="s">
        <v>15779</v>
      </c>
      <c r="F652" s="168" t="s">
        <v>214</v>
      </c>
      <c r="G652" s="168" t="s">
        <v>214</v>
      </c>
      <c r="H652" s="169" t="s">
        <v>2445</v>
      </c>
      <c r="I652" s="399"/>
      <c r="J652" s="57">
        <v>43241</v>
      </c>
      <c r="K652" s="56" t="s">
        <v>18</v>
      </c>
      <c r="L652" s="169" t="s">
        <v>108</v>
      </c>
      <c r="M652" s="60" t="s">
        <v>24305</v>
      </c>
      <c r="N652" s="56" t="s">
        <v>24307</v>
      </c>
      <c r="O652" s="61"/>
      <c r="P652" s="56" t="s">
        <v>108</v>
      </c>
      <c r="Q652" s="56" t="s">
        <v>96</v>
      </c>
      <c r="R652" s="56"/>
      <c r="S652" s="56" t="s">
        <v>108</v>
      </c>
      <c r="T652" s="56" t="s">
        <v>108</v>
      </c>
      <c r="U652" s="56"/>
      <c r="V652" s="56"/>
      <c r="W652" s="56" t="s">
        <v>108</v>
      </c>
      <c r="X652" s="56" t="s">
        <v>108</v>
      </c>
      <c r="Y652" s="56" t="s">
        <v>108</v>
      </c>
      <c r="Z652" s="56" t="s">
        <v>108</v>
      </c>
      <c r="AA652" s="57">
        <v>43230</v>
      </c>
      <c r="AB652" s="75"/>
      <c r="AC652" s="64" t="s">
        <v>24310</v>
      </c>
      <c r="AD652" s="56" t="s">
        <v>179</v>
      </c>
      <c r="AE652" s="56"/>
      <c r="AF652" s="61"/>
      <c r="AG652" s="61"/>
      <c r="AH652" s="67" t="str">
        <v>May</v>
      </c>
      <c r="AI652" s="68" t="str">
        <v>May</v>
      </c>
      <c r="AJ652" s="69">
        <f t="shared" si="0"/>
        <v>2</v>
      </c>
      <c r="AK652" s="70">
        <f t="shared" si="1"/>
        <v>43258</v>
      </c>
      <c r="AL652" s="71">
        <f t="shared" ca="1" si="2"/>
        <v>-701</v>
      </c>
      <c r="AM652" s="71" t="str">
        <v>2018</v>
      </c>
      <c r="AN652" s="70">
        <f t="shared" si="3"/>
        <v>43238</v>
      </c>
      <c r="AO652" s="70" t="s">
        <v>123</v>
      </c>
    </row>
    <row r="653" spans="1:41" ht="14.4">
      <c r="A653" s="179" t="s">
        <v>24313</v>
      </c>
      <c r="B653" s="56" t="s">
        <v>89</v>
      </c>
      <c r="C653" s="57">
        <v>43151</v>
      </c>
      <c r="D653" s="56" t="s">
        <v>131</v>
      </c>
      <c r="E653" s="56" t="s">
        <v>140</v>
      </c>
      <c r="F653" s="168" t="s">
        <v>106</v>
      </c>
      <c r="G653" s="168" t="s">
        <v>107</v>
      </c>
      <c r="H653" s="169" t="s">
        <v>140</v>
      </c>
      <c r="I653" s="399"/>
      <c r="J653" s="57">
        <v>43179</v>
      </c>
      <c r="K653" s="56" t="s">
        <v>18</v>
      </c>
      <c r="L653" s="169" t="s">
        <v>18</v>
      </c>
      <c r="M653" s="60" t="s">
        <v>145</v>
      </c>
      <c r="N653" s="56" t="s">
        <v>24316</v>
      </c>
      <c r="O653" s="56" t="s">
        <v>132</v>
      </c>
      <c r="P653" s="56" t="s">
        <v>24318</v>
      </c>
      <c r="Q653" s="56" t="s">
        <v>96</v>
      </c>
      <c r="R653" s="66"/>
      <c r="S653" s="56" t="s">
        <v>108</v>
      </c>
      <c r="T653" s="56" t="s">
        <v>108</v>
      </c>
      <c r="U653" s="56"/>
      <c r="V653" s="56"/>
      <c r="W653" s="56" t="s">
        <v>108</v>
      </c>
      <c r="X653" s="400"/>
      <c r="Y653" s="56" t="s">
        <v>108</v>
      </c>
      <c r="Z653" s="56" t="s">
        <v>18</v>
      </c>
      <c r="AA653" s="57">
        <v>43151</v>
      </c>
      <c r="AB653" s="63">
        <v>6</v>
      </c>
      <c r="AC653" s="64" t="s">
        <v>21590</v>
      </c>
      <c r="AD653" s="65" t="s">
        <v>79</v>
      </c>
      <c r="AE653" s="65"/>
      <c r="AF653" s="66"/>
      <c r="AG653" s="66"/>
      <c r="AH653" s="67" t="str">
        <v>Feb</v>
      </c>
      <c r="AI653" s="68" t="str">
        <v>Feb</v>
      </c>
      <c r="AJ653" s="69">
        <f t="shared" si="0"/>
        <v>0</v>
      </c>
      <c r="AK653" s="70">
        <f t="shared" si="1"/>
        <v>43181</v>
      </c>
      <c r="AL653" s="71">
        <f t="shared" ca="1" si="2"/>
        <v>-778</v>
      </c>
      <c r="AM653" s="71" t="str">
        <v>2018</v>
      </c>
      <c r="AN653" s="70">
        <f t="shared" si="3"/>
        <v>43161</v>
      </c>
      <c r="AO653" s="70" t="s">
        <v>123</v>
      </c>
    </row>
    <row r="654" spans="1:41" ht="14.4">
      <c r="A654" s="179" t="s">
        <v>24323</v>
      </c>
      <c r="B654" s="56" t="s">
        <v>89</v>
      </c>
      <c r="C654" s="57">
        <v>43193</v>
      </c>
      <c r="D654" s="56" t="s">
        <v>90</v>
      </c>
      <c r="E654" s="56" t="s">
        <v>140</v>
      </c>
      <c r="F654" s="168" t="s">
        <v>106</v>
      </c>
      <c r="G654" s="168" t="s">
        <v>107</v>
      </c>
      <c r="H654" s="169" t="s">
        <v>140</v>
      </c>
      <c r="I654" s="399"/>
      <c r="J654" s="57">
        <v>43223</v>
      </c>
      <c r="K654" s="56" t="s">
        <v>18</v>
      </c>
      <c r="L654" s="169" t="s">
        <v>18</v>
      </c>
      <c r="M654" s="60" t="s">
        <v>24324</v>
      </c>
      <c r="N654" s="56" t="s">
        <v>24324</v>
      </c>
      <c r="O654" s="56" t="s">
        <v>37</v>
      </c>
      <c r="P654" s="56" t="s">
        <v>24325</v>
      </c>
      <c r="Q654" s="56" t="s">
        <v>17</v>
      </c>
      <c r="R654" s="66"/>
      <c r="S654" s="56" t="s">
        <v>108</v>
      </c>
      <c r="T654" s="56" t="s">
        <v>108</v>
      </c>
      <c r="U654" s="56"/>
      <c r="V654" s="56"/>
      <c r="W654" s="56" t="s">
        <v>108</v>
      </c>
      <c r="X654" s="400"/>
      <c r="Y654" s="56" t="s">
        <v>108</v>
      </c>
      <c r="Z654" s="56" t="s">
        <v>18</v>
      </c>
      <c r="AA654" s="57">
        <v>43193</v>
      </c>
      <c r="AB654" s="63">
        <v>6</v>
      </c>
      <c r="AC654" s="64" t="s">
        <v>24327</v>
      </c>
      <c r="AD654" s="56" t="s">
        <v>79</v>
      </c>
      <c r="AE654" s="56"/>
      <c r="AF654" s="61"/>
      <c r="AG654" s="61"/>
      <c r="AH654" s="67" t="str">
        <v>Apr</v>
      </c>
      <c r="AI654" s="68" t="str">
        <v>Apr</v>
      </c>
      <c r="AJ654" s="69">
        <f t="shared" si="0"/>
        <v>0</v>
      </c>
      <c r="AK654" s="70">
        <f t="shared" si="1"/>
        <v>43223</v>
      </c>
      <c r="AL654" s="71">
        <f t="shared" ca="1" si="2"/>
        <v>-736</v>
      </c>
      <c r="AM654" s="71" t="str">
        <v>2018</v>
      </c>
      <c r="AN654" s="70">
        <f t="shared" si="3"/>
        <v>43203</v>
      </c>
      <c r="AO654" s="70" t="s">
        <v>123</v>
      </c>
    </row>
    <row r="655" spans="1:41" ht="14.4">
      <c r="A655" s="179" t="s">
        <v>24329</v>
      </c>
      <c r="B655" s="56" t="s">
        <v>89</v>
      </c>
      <c r="C655" s="57">
        <v>43109</v>
      </c>
      <c r="D655" s="56" t="s">
        <v>90</v>
      </c>
      <c r="E655" s="56" t="s">
        <v>129</v>
      </c>
      <c r="F655" s="168" t="s">
        <v>106</v>
      </c>
      <c r="G655" s="168" t="s">
        <v>107</v>
      </c>
      <c r="H655" s="169" t="s">
        <v>129</v>
      </c>
      <c r="I655" s="399"/>
      <c r="J655" s="57">
        <v>43151</v>
      </c>
      <c r="K655" s="61"/>
      <c r="L655" s="184"/>
      <c r="M655" s="60" t="s">
        <v>24331</v>
      </c>
      <c r="N655" s="56" t="s">
        <v>24332</v>
      </c>
      <c r="O655" s="56" t="s">
        <v>95</v>
      </c>
      <c r="P655" s="56" t="s">
        <v>24333</v>
      </c>
      <c r="Q655" s="56" t="s">
        <v>17</v>
      </c>
      <c r="R655" s="66"/>
      <c r="S655" s="61"/>
      <c r="T655" s="61"/>
      <c r="U655" s="402"/>
      <c r="V655" s="66"/>
      <c r="W655" s="66"/>
      <c r="X655" s="400" t="s">
        <v>108</v>
      </c>
      <c r="Y655" s="61"/>
      <c r="Z655" s="56" t="s">
        <v>18</v>
      </c>
      <c r="AA655" s="57">
        <v>43122</v>
      </c>
      <c r="AB655" s="63">
        <v>12</v>
      </c>
      <c r="AC655" s="64"/>
      <c r="AD655" s="65" t="s">
        <v>79</v>
      </c>
      <c r="AE655" s="96"/>
      <c r="AF655" s="66"/>
      <c r="AG655" s="66"/>
      <c r="AH655" s="67" t="str">
        <v>Jan</v>
      </c>
      <c r="AI655" s="68" t="str">
        <v>Jan</v>
      </c>
      <c r="AJ655" s="69">
        <f t="shared" si="0"/>
        <v>13</v>
      </c>
      <c r="AK655" s="70">
        <f t="shared" si="1"/>
        <v>43139</v>
      </c>
      <c r="AL655" s="71">
        <f t="shared" ca="1" si="2"/>
        <v>-820</v>
      </c>
      <c r="AM655" s="71" t="str">
        <v>2018</v>
      </c>
      <c r="AN655" s="70">
        <f t="shared" si="3"/>
        <v>43119</v>
      </c>
      <c r="AO655" s="70" t="s">
        <v>123</v>
      </c>
    </row>
    <row r="656" spans="1:41" ht="14.4">
      <c r="A656" s="179" t="s">
        <v>24337</v>
      </c>
      <c r="B656" s="56" t="s">
        <v>89</v>
      </c>
      <c r="C656" s="57">
        <v>43349</v>
      </c>
      <c r="D656" s="56" t="s">
        <v>2397</v>
      </c>
      <c r="E656" s="56" t="s">
        <v>30</v>
      </c>
      <c r="F656" s="168" t="s">
        <v>106</v>
      </c>
      <c r="G656" s="168" t="s">
        <v>107</v>
      </c>
      <c r="H656" s="169" t="s">
        <v>30</v>
      </c>
      <c r="I656" s="404"/>
      <c r="J656" s="59"/>
      <c r="K656" s="61"/>
      <c r="L656" s="184"/>
      <c r="M656" s="60" t="s">
        <v>24340</v>
      </c>
      <c r="N656" s="56" t="s">
        <v>24341</v>
      </c>
      <c r="O656" s="56" t="s">
        <v>44</v>
      </c>
      <c r="P656" s="56" t="s">
        <v>24342</v>
      </c>
      <c r="Q656" s="56" t="s">
        <v>96</v>
      </c>
      <c r="R656" s="66"/>
      <c r="S656" s="61"/>
      <c r="T656" s="61"/>
      <c r="U656" s="402"/>
      <c r="V656" s="66"/>
      <c r="W656" s="66"/>
      <c r="X656" s="402"/>
      <c r="Y656" s="61"/>
      <c r="Z656" s="56" t="s">
        <v>18</v>
      </c>
      <c r="AA656" s="57">
        <v>43350</v>
      </c>
      <c r="AB656" s="63">
        <v>6</v>
      </c>
      <c r="AC656" s="64" t="s">
        <v>24344</v>
      </c>
      <c r="AD656" s="56" t="s">
        <v>79</v>
      </c>
      <c r="AE656" s="61"/>
      <c r="AF656" s="61"/>
      <c r="AG656" s="61"/>
      <c r="AH656" s="67" t="str">
        <v>Sep</v>
      </c>
      <c r="AI656" s="68" t="str">
        <v>Sep</v>
      </c>
      <c r="AJ656" s="69">
        <f t="shared" si="0"/>
        <v>1</v>
      </c>
      <c r="AK656" s="70">
        <f t="shared" si="1"/>
        <v>43379</v>
      </c>
      <c r="AL656" s="71">
        <f t="shared" ca="1" si="2"/>
        <v>-580</v>
      </c>
      <c r="AM656" s="71" t="str">
        <v>2018</v>
      </c>
      <c r="AN656" s="70">
        <f t="shared" si="3"/>
        <v>43359</v>
      </c>
      <c r="AO656" s="70" t="s">
        <v>123</v>
      </c>
    </row>
    <row r="657" spans="1:41" ht="14.4">
      <c r="A657" s="179" t="s">
        <v>24346</v>
      </c>
      <c r="B657" s="56" t="s">
        <v>89</v>
      </c>
      <c r="C657" s="57">
        <v>43348</v>
      </c>
      <c r="D657" s="56" t="s">
        <v>90</v>
      </c>
      <c r="E657" s="56" t="s">
        <v>140</v>
      </c>
      <c r="F657" s="168" t="s">
        <v>106</v>
      </c>
      <c r="G657" s="168" t="s">
        <v>107</v>
      </c>
      <c r="H657" s="169" t="s">
        <v>140</v>
      </c>
      <c r="I657" s="399"/>
      <c r="J657" s="57">
        <v>43378</v>
      </c>
      <c r="K657" s="56" t="s">
        <v>18</v>
      </c>
      <c r="L657" s="169" t="s">
        <v>14</v>
      </c>
      <c r="M657" s="60" t="s">
        <v>24348</v>
      </c>
      <c r="N657" s="56" t="s">
        <v>24349</v>
      </c>
      <c r="O657" s="56" t="s">
        <v>44</v>
      </c>
      <c r="P657" s="56" t="s">
        <v>108</v>
      </c>
      <c r="Q657" s="56" t="s">
        <v>28</v>
      </c>
      <c r="R657" s="56"/>
      <c r="S657" s="56" t="s">
        <v>108</v>
      </c>
      <c r="T657" s="56" t="s">
        <v>108</v>
      </c>
      <c r="U657" s="56"/>
      <c r="V657" s="56"/>
      <c r="W657" s="56" t="s">
        <v>108</v>
      </c>
      <c r="X657" s="56"/>
      <c r="Y657" s="56" t="s">
        <v>108</v>
      </c>
      <c r="Z657" s="56" t="s">
        <v>14</v>
      </c>
      <c r="AA657" s="57">
        <v>43348</v>
      </c>
      <c r="AB657" s="63">
        <v>6</v>
      </c>
      <c r="AC657" s="64" t="s">
        <v>24353</v>
      </c>
      <c r="AD657" s="56" t="s">
        <v>118</v>
      </c>
      <c r="AE657" s="56"/>
      <c r="AF657" s="61"/>
      <c r="AG657" s="61"/>
      <c r="AH657" s="67" t="str">
        <v>Sep</v>
      </c>
      <c r="AI657" s="68" t="str">
        <v>Sep</v>
      </c>
      <c r="AJ657" s="69">
        <f t="shared" si="0"/>
        <v>0</v>
      </c>
      <c r="AK657" s="70">
        <f t="shared" si="1"/>
        <v>43378</v>
      </c>
      <c r="AL657" s="71">
        <f t="shared" ca="1" si="2"/>
        <v>-581</v>
      </c>
      <c r="AM657" s="71" t="str">
        <v>2018</v>
      </c>
      <c r="AN657" s="70">
        <f t="shared" si="3"/>
        <v>43358</v>
      </c>
      <c r="AO657" s="70" t="s">
        <v>123</v>
      </c>
    </row>
    <row r="658" spans="1:41" ht="14.4">
      <c r="A658" s="179" t="s">
        <v>24356</v>
      </c>
      <c r="B658" s="56" t="s">
        <v>89</v>
      </c>
      <c r="C658" s="57">
        <v>43361</v>
      </c>
      <c r="D658" s="56" t="s">
        <v>1027</v>
      </c>
      <c r="E658" s="56" t="s">
        <v>140</v>
      </c>
      <c r="F658" s="168" t="s">
        <v>106</v>
      </c>
      <c r="G658" s="168" t="s">
        <v>107</v>
      </c>
      <c r="H658" s="169" t="s">
        <v>140</v>
      </c>
      <c r="I658" s="399"/>
      <c r="J658" s="57">
        <v>43391</v>
      </c>
      <c r="K658" s="56" t="s">
        <v>18</v>
      </c>
      <c r="L658" s="169" t="s">
        <v>18</v>
      </c>
      <c r="M658" s="60" t="s">
        <v>24361</v>
      </c>
      <c r="N658" s="56" t="s">
        <v>24362</v>
      </c>
      <c r="O658" s="56" t="s">
        <v>132</v>
      </c>
      <c r="P658" s="56" t="s">
        <v>24318</v>
      </c>
      <c r="Q658" s="56" t="s">
        <v>191</v>
      </c>
      <c r="R658" s="56"/>
      <c r="S658" s="56" t="s">
        <v>108</v>
      </c>
      <c r="T658" s="56" t="s">
        <v>108</v>
      </c>
      <c r="U658" s="56"/>
      <c r="V658" s="56"/>
      <c r="W658" s="56" t="s">
        <v>108</v>
      </c>
      <c r="X658" s="56"/>
      <c r="Y658" s="56" t="s">
        <v>108</v>
      </c>
      <c r="Z658" s="56" t="s">
        <v>18</v>
      </c>
      <c r="AA658" s="57">
        <v>43361</v>
      </c>
      <c r="AB658" s="63">
        <v>6</v>
      </c>
      <c r="AC658" s="64" t="s">
        <v>24364</v>
      </c>
      <c r="AD658" s="56" t="s">
        <v>79</v>
      </c>
      <c r="AE658" s="56"/>
      <c r="AF658" s="61"/>
      <c r="AG658" s="61"/>
      <c r="AH658" s="67" t="str">
        <v>Sep</v>
      </c>
      <c r="AI658" s="68" t="str">
        <v>Sep</v>
      </c>
      <c r="AJ658" s="69">
        <f t="shared" si="0"/>
        <v>0</v>
      </c>
      <c r="AK658" s="70">
        <f t="shared" si="1"/>
        <v>43391</v>
      </c>
      <c r="AL658" s="71">
        <f t="shared" ca="1" si="2"/>
        <v>-568</v>
      </c>
      <c r="AM658" s="71" t="str">
        <v>2018</v>
      </c>
      <c r="AN658" s="70">
        <f t="shared" si="3"/>
        <v>43371</v>
      </c>
      <c r="AO658" s="70" t="s">
        <v>123</v>
      </c>
    </row>
    <row r="659" spans="1:41" ht="14.4">
      <c r="A659" s="179" t="s">
        <v>24369</v>
      </c>
      <c r="B659" s="56" t="s">
        <v>89</v>
      </c>
      <c r="C659" s="57">
        <v>43336</v>
      </c>
      <c r="D659" s="56" t="s">
        <v>131</v>
      </c>
      <c r="E659" s="56" t="s">
        <v>140</v>
      </c>
      <c r="F659" s="168" t="s">
        <v>106</v>
      </c>
      <c r="G659" s="168" t="s">
        <v>107</v>
      </c>
      <c r="H659" s="169" t="s">
        <v>140</v>
      </c>
      <c r="I659" s="399"/>
      <c r="J659" s="57">
        <v>43367</v>
      </c>
      <c r="K659" s="56" t="s">
        <v>18</v>
      </c>
      <c r="L659" s="169" t="s">
        <v>14</v>
      </c>
      <c r="M659" s="60" t="s">
        <v>6916</v>
      </c>
      <c r="N659" s="56" t="s">
        <v>24372</v>
      </c>
      <c r="O659" s="61"/>
      <c r="P659" s="56" t="s">
        <v>108</v>
      </c>
      <c r="Q659" s="56" t="s">
        <v>17</v>
      </c>
      <c r="R659" s="56"/>
      <c r="S659" s="56" t="s">
        <v>108</v>
      </c>
      <c r="T659" s="56" t="s">
        <v>108</v>
      </c>
      <c r="U659" s="56"/>
      <c r="V659" s="56"/>
      <c r="W659" s="56" t="s">
        <v>108</v>
      </c>
      <c r="X659" s="56"/>
      <c r="Y659" s="56" t="s">
        <v>108</v>
      </c>
      <c r="Z659" s="56" t="s">
        <v>14</v>
      </c>
      <c r="AA659" s="57">
        <v>43336</v>
      </c>
      <c r="AB659" s="63">
        <v>6</v>
      </c>
      <c r="AC659" s="64" t="s">
        <v>24375</v>
      </c>
      <c r="AD659" s="56" t="s">
        <v>118</v>
      </c>
      <c r="AE659" s="56"/>
      <c r="AF659" s="61"/>
      <c r="AG659" s="61"/>
      <c r="AH659" s="67" t="str">
        <v>Aug</v>
      </c>
      <c r="AI659" s="68" t="str">
        <v>Aug</v>
      </c>
      <c r="AJ659" s="69">
        <f t="shared" si="0"/>
        <v>0</v>
      </c>
      <c r="AK659" s="70">
        <f t="shared" si="1"/>
        <v>43366</v>
      </c>
      <c r="AL659" s="71">
        <f t="shared" ca="1" si="2"/>
        <v>-593</v>
      </c>
      <c r="AM659" s="71" t="str">
        <v>2018</v>
      </c>
      <c r="AN659" s="70">
        <f t="shared" si="3"/>
        <v>43346</v>
      </c>
      <c r="AO659" s="70" t="s">
        <v>123</v>
      </c>
    </row>
    <row r="660" spans="1:41" ht="14.4">
      <c r="A660" s="179" t="s">
        <v>24378</v>
      </c>
      <c r="B660" s="56" t="s">
        <v>89</v>
      </c>
      <c r="C660" s="57">
        <v>43339</v>
      </c>
      <c r="D660" s="56" t="s">
        <v>1027</v>
      </c>
      <c r="E660" s="56" t="s">
        <v>30</v>
      </c>
      <c r="F660" s="168" t="s">
        <v>106</v>
      </c>
      <c r="G660" s="168" t="s">
        <v>107</v>
      </c>
      <c r="H660" s="169" t="s">
        <v>30</v>
      </c>
      <c r="I660" s="404"/>
      <c r="J660" s="59"/>
      <c r="K660" s="61"/>
      <c r="L660" s="184"/>
      <c r="M660" s="60" t="s">
        <v>6916</v>
      </c>
      <c r="N660" s="56" t="s">
        <v>24372</v>
      </c>
      <c r="O660" s="56" t="s">
        <v>271</v>
      </c>
      <c r="P660" s="56" t="s">
        <v>24381</v>
      </c>
      <c r="Q660" s="56" t="s">
        <v>20386</v>
      </c>
      <c r="R660" s="66"/>
      <c r="S660" s="61"/>
      <c r="T660" s="61"/>
      <c r="U660" s="402"/>
      <c r="V660" s="66"/>
      <c r="W660" s="66"/>
      <c r="X660" s="402"/>
      <c r="Y660" s="61"/>
      <c r="Z660" s="56" t="s">
        <v>14</v>
      </c>
      <c r="AA660" s="57">
        <v>43341</v>
      </c>
      <c r="AB660" s="75"/>
      <c r="AC660" s="64" t="s">
        <v>13753</v>
      </c>
      <c r="AD660" s="56" t="s">
        <v>118</v>
      </c>
      <c r="AE660" s="61"/>
      <c r="AF660" s="61"/>
      <c r="AG660" s="61"/>
      <c r="AH660" s="67" t="str">
        <v>Aug</v>
      </c>
      <c r="AI660" s="68" t="str">
        <v>Aug</v>
      </c>
      <c r="AJ660" s="69">
        <f t="shared" si="0"/>
        <v>2</v>
      </c>
      <c r="AK660" s="70">
        <f t="shared" si="1"/>
        <v>43369</v>
      </c>
      <c r="AL660" s="71">
        <f t="shared" ca="1" si="2"/>
        <v>-590</v>
      </c>
      <c r="AM660" s="71" t="str">
        <v>2018</v>
      </c>
      <c r="AN660" s="70">
        <f t="shared" si="3"/>
        <v>43349</v>
      </c>
      <c r="AO660" s="70" t="s">
        <v>123</v>
      </c>
    </row>
    <row r="661" spans="1:41" ht="14.4">
      <c r="A661" s="179" t="s">
        <v>24386</v>
      </c>
      <c r="B661" s="56" t="s">
        <v>89</v>
      </c>
      <c r="C661" s="57">
        <v>43391</v>
      </c>
      <c r="D661" s="56" t="s">
        <v>90</v>
      </c>
      <c r="E661" s="56" t="s">
        <v>140</v>
      </c>
      <c r="F661" s="168" t="s">
        <v>106</v>
      </c>
      <c r="G661" s="168" t="s">
        <v>107</v>
      </c>
      <c r="H661" s="169" t="s">
        <v>140</v>
      </c>
      <c r="I661" s="399"/>
      <c r="J661" s="57">
        <v>43421</v>
      </c>
      <c r="K661" s="56" t="s">
        <v>18</v>
      </c>
      <c r="L661" s="169" t="s">
        <v>18</v>
      </c>
      <c r="M661" s="60" t="s">
        <v>745</v>
      </c>
      <c r="N661" s="56" t="s">
        <v>24388</v>
      </c>
      <c r="O661" s="56" t="s">
        <v>29</v>
      </c>
      <c r="P661" s="56" t="s">
        <v>24389</v>
      </c>
      <c r="Q661" s="56" t="s">
        <v>17</v>
      </c>
      <c r="R661" s="56"/>
      <c r="S661" s="56" t="s">
        <v>108</v>
      </c>
      <c r="T661" s="56" t="s">
        <v>108</v>
      </c>
      <c r="U661" s="56"/>
      <c r="V661" s="56"/>
      <c r="W661" s="56" t="s">
        <v>108</v>
      </c>
      <c r="X661" s="56"/>
      <c r="Y661" s="56" t="s">
        <v>108</v>
      </c>
      <c r="Z661" s="56" t="s">
        <v>18</v>
      </c>
      <c r="AA661" s="57">
        <v>43390</v>
      </c>
      <c r="AB661" s="63">
        <v>6</v>
      </c>
      <c r="AC661" s="64" t="s">
        <v>23064</v>
      </c>
      <c r="AD661" s="56" t="s">
        <v>79</v>
      </c>
      <c r="AE661" s="56"/>
      <c r="AF661" s="61"/>
      <c r="AG661" s="61"/>
      <c r="AH661" s="67" t="str">
        <v>Oct</v>
      </c>
      <c r="AI661" s="68" t="str">
        <v>Oct</v>
      </c>
      <c r="AJ661" s="69">
        <f t="shared" si="0"/>
        <v>-1</v>
      </c>
      <c r="AK661" s="70">
        <f t="shared" si="1"/>
        <v>43421</v>
      </c>
      <c r="AL661" s="71">
        <f t="shared" ca="1" si="2"/>
        <v>-538</v>
      </c>
      <c r="AM661" s="71" t="str">
        <v>2018</v>
      </c>
      <c r="AN661" s="70">
        <f t="shared" si="3"/>
        <v>43401</v>
      </c>
      <c r="AO661" s="70" t="s">
        <v>123</v>
      </c>
    </row>
    <row r="662" spans="1:41" ht="14.4">
      <c r="A662" s="179" t="s">
        <v>24395</v>
      </c>
      <c r="B662" s="56" t="s">
        <v>89</v>
      </c>
      <c r="C662" s="57">
        <v>43342</v>
      </c>
      <c r="D662" s="56" t="s">
        <v>131</v>
      </c>
      <c r="E662" s="56" t="s">
        <v>140</v>
      </c>
      <c r="F662" s="168" t="s">
        <v>106</v>
      </c>
      <c r="G662" s="168" t="s">
        <v>107</v>
      </c>
      <c r="H662" s="169" t="s">
        <v>140</v>
      </c>
      <c r="I662" s="399"/>
      <c r="J662" s="57">
        <v>43373</v>
      </c>
      <c r="K662" s="56"/>
      <c r="L662" s="184"/>
      <c r="M662" s="60" t="s">
        <v>24398</v>
      </c>
      <c r="N662" s="56" t="s">
        <v>24400</v>
      </c>
      <c r="O662" s="56" t="s">
        <v>29</v>
      </c>
      <c r="P662" s="56" t="s">
        <v>24401</v>
      </c>
      <c r="Q662" s="56" t="s">
        <v>17</v>
      </c>
      <c r="R662" s="56"/>
      <c r="S662" s="56" t="s">
        <v>108</v>
      </c>
      <c r="T662" s="56" t="s">
        <v>108</v>
      </c>
      <c r="U662" s="56"/>
      <c r="V662" s="56"/>
      <c r="W662" s="56" t="s">
        <v>108</v>
      </c>
      <c r="X662" s="56"/>
      <c r="Y662" s="56" t="s">
        <v>108</v>
      </c>
      <c r="Z662" s="56" t="s">
        <v>18</v>
      </c>
      <c r="AA662" s="57">
        <v>43342</v>
      </c>
      <c r="AB662" s="63">
        <v>6</v>
      </c>
      <c r="AC662" s="64" t="s">
        <v>24403</v>
      </c>
      <c r="AD662" s="56" t="s">
        <v>79</v>
      </c>
      <c r="AE662" s="56"/>
      <c r="AF662" s="61"/>
      <c r="AG662" s="61"/>
      <c r="AH662" s="67" t="str">
        <v>Aug</v>
      </c>
      <c r="AI662" s="68" t="str">
        <v>Aug</v>
      </c>
      <c r="AJ662" s="69">
        <f t="shared" si="0"/>
        <v>0</v>
      </c>
      <c r="AK662" s="70">
        <f t="shared" si="1"/>
        <v>43372</v>
      </c>
      <c r="AL662" s="71">
        <f t="shared" ca="1" si="2"/>
        <v>-587</v>
      </c>
      <c r="AM662" s="71" t="str">
        <v>2018</v>
      </c>
      <c r="AN662" s="70">
        <f t="shared" si="3"/>
        <v>43352</v>
      </c>
      <c r="AO662" s="70" t="s">
        <v>123</v>
      </c>
    </row>
    <row r="663" spans="1:41" ht="14.4">
      <c r="A663" s="179" t="s">
        <v>24406</v>
      </c>
      <c r="B663" s="56" t="s">
        <v>89</v>
      </c>
      <c r="C663" s="57">
        <v>43348</v>
      </c>
      <c r="D663" s="56" t="s">
        <v>1027</v>
      </c>
      <c r="E663" s="56" t="s">
        <v>140</v>
      </c>
      <c r="F663" s="168" t="s">
        <v>106</v>
      </c>
      <c r="G663" s="168" t="s">
        <v>107</v>
      </c>
      <c r="H663" s="169" t="s">
        <v>140</v>
      </c>
      <c r="I663" s="399"/>
      <c r="J663" s="57">
        <v>43378</v>
      </c>
      <c r="K663" s="56" t="s">
        <v>18</v>
      </c>
      <c r="L663" s="169" t="s">
        <v>14</v>
      </c>
      <c r="M663" s="60" t="s">
        <v>24408</v>
      </c>
      <c r="N663" s="56" t="s">
        <v>24409</v>
      </c>
      <c r="O663" s="56" t="s">
        <v>137</v>
      </c>
      <c r="P663" s="56" t="s">
        <v>24411</v>
      </c>
      <c r="Q663" s="56" t="s">
        <v>17</v>
      </c>
      <c r="R663" s="56"/>
      <c r="S663" s="56" t="s">
        <v>108</v>
      </c>
      <c r="T663" s="56" t="s">
        <v>108</v>
      </c>
      <c r="U663" s="56"/>
      <c r="V663" s="56"/>
      <c r="W663" s="56" t="s">
        <v>108</v>
      </c>
      <c r="X663" s="56"/>
      <c r="Y663" s="56" t="s">
        <v>292</v>
      </c>
      <c r="Z663" s="56" t="s">
        <v>14</v>
      </c>
      <c r="AA663" s="57">
        <v>43348</v>
      </c>
      <c r="AB663" s="75"/>
      <c r="AC663" s="64" t="s">
        <v>24414</v>
      </c>
      <c r="AD663" s="56" t="s">
        <v>294</v>
      </c>
      <c r="AE663" s="56"/>
      <c r="AF663" s="61"/>
      <c r="AG663" s="61"/>
      <c r="AH663" s="67" t="str">
        <v>Sep</v>
      </c>
      <c r="AI663" s="68" t="str">
        <v>Sep</v>
      </c>
      <c r="AJ663" s="69">
        <f t="shared" si="0"/>
        <v>0</v>
      </c>
      <c r="AK663" s="70">
        <f t="shared" si="1"/>
        <v>43378</v>
      </c>
      <c r="AL663" s="71">
        <f t="shared" ca="1" si="2"/>
        <v>-581</v>
      </c>
      <c r="AM663" s="71" t="str">
        <v>2018</v>
      </c>
      <c r="AN663" s="70">
        <f t="shared" si="3"/>
        <v>43358</v>
      </c>
      <c r="AO663" s="70" t="s">
        <v>123</v>
      </c>
    </row>
    <row r="664" spans="1:41" ht="14.4">
      <c r="A664" s="179" t="s">
        <v>24418</v>
      </c>
      <c r="B664" s="56" t="s">
        <v>89</v>
      </c>
      <c r="C664" s="57">
        <v>43192</v>
      </c>
      <c r="D664" s="56" t="s">
        <v>90</v>
      </c>
      <c r="E664" s="56" t="s">
        <v>1579</v>
      </c>
      <c r="F664" s="168" t="s">
        <v>214</v>
      </c>
      <c r="G664" s="168" t="s">
        <v>24421</v>
      </c>
      <c r="H664" s="169" t="s">
        <v>1579</v>
      </c>
      <c r="I664" s="399"/>
      <c r="J664" s="57">
        <v>43203</v>
      </c>
      <c r="K664" s="56" t="s">
        <v>18</v>
      </c>
      <c r="L664" s="169" t="s">
        <v>18</v>
      </c>
      <c r="M664" s="60" t="s">
        <v>24422</v>
      </c>
      <c r="N664" s="56" t="s">
        <v>24423</v>
      </c>
      <c r="O664" s="56" t="s">
        <v>13</v>
      </c>
      <c r="P664" s="56" t="s">
        <v>24424</v>
      </c>
      <c r="Q664" s="56" t="s">
        <v>96</v>
      </c>
      <c r="R664" s="66"/>
      <c r="S664" s="61"/>
      <c r="T664" s="61"/>
      <c r="U664" s="402"/>
      <c r="V664" s="66"/>
      <c r="W664" s="66"/>
      <c r="X664" s="402"/>
      <c r="Y664" s="61"/>
      <c r="Z664" s="56" t="s">
        <v>18</v>
      </c>
      <c r="AA664" s="57">
        <v>43196</v>
      </c>
      <c r="AB664" s="75"/>
      <c r="AC664" s="64" t="s">
        <v>1588</v>
      </c>
      <c r="AD664" s="56" t="s">
        <v>79</v>
      </c>
      <c r="AE664" s="61"/>
      <c r="AF664" s="61"/>
      <c r="AG664" s="61"/>
      <c r="AH664" s="67" t="str">
        <v>Apr</v>
      </c>
      <c r="AI664" s="68" t="str">
        <v>Apr</v>
      </c>
      <c r="AJ664" s="69">
        <f t="shared" si="0"/>
        <v>4</v>
      </c>
      <c r="AK664" s="70">
        <f t="shared" si="1"/>
        <v>43222</v>
      </c>
      <c r="AL664" s="71">
        <f t="shared" ca="1" si="2"/>
        <v>-737</v>
      </c>
      <c r="AM664" s="71" t="str">
        <v>2018</v>
      </c>
      <c r="AN664" s="70">
        <f t="shared" si="3"/>
        <v>43202</v>
      </c>
      <c r="AO664" s="70" t="s">
        <v>123</v>
      </c>
    </row>
    <row r="665" spans="1:41" ht="14.4">
      <c r="A665" s="179" t="s">
        <v>24427</v>
      </c>
      <c r="B665" s="56" t="s">
        <v>89</v>
      </c>
      <c r="C665" s="57">
        <v>43244</v>
      </c>
      <c r="D665" s="56" t="s">
        <v>1027</v>
      </c>
      <c r="E665" s="56" t="s">
        <v>140</v>
      </c>
      <c r="F665" s="168" t="s">
        <v>106</v>
      </c>
      <c r="G665" s="168" t="s">
        <v>107</v>
      </c>
      <c r="H665" s="169" t="s">
        <v>140</v>
      </c>
      <c r="I665" s="399"/>
      <c r="J665" s="57">
        <v>43275</v>
      </c>
      <c r="K665" s="56" t="s">
        <v>18</v>
      </c>
      <c r="L665" s="169" t="s">
        <v>18</v>
      </c>
      <c r="M665" s="60" t="s">
        <v>24430</v>
      </c>
      <c r="N665" s="56" t="s">
        <v>24431</v>
      </c>
      <c r="O665" s="56" t="s">
        <v>20</v>
      </c>
      <c r="P665" s="56" t="s">
        <v>24433</v>
      </c>
      <c r="Q665" s="56" t="s">
        <v>133</v>
      </c>
      <c r="R665" s="56"/>
      <c r="S665" s="56" t="s">
        <v>108</v>
      </c>
      <c r="T665" s="56" t="s">
        <v>108</v>
      </c>
      <c r="U665" s="56"/>
      <c r="V665" s="56"/>
      <c r="W665" s="56" t="s">
        <v>108</v>
      </c>
      <c r="X665" s="56"/>
      <c r="Y665" s="56" t="s">
        <v>108</v>
      </c>
      <c r="Z665" s="56" t="s">
        <v>18</v>
      </c>
      <c r="AA665" s="57">
        <v>43244</v>
      </c>
      <c r="AB665" s="63">
        <v>6</v>
      </c>
      <c r="AC665" s="64" t="s">
        <v>23786</v>
      </c>
      <c r="AD665" s="56" t="s">
        <v>79</v>
      </c>
      <c r="AE665" s="56"/>
      <c r="AF665" s="61"/>
      <c r="AG665" s="61"/>
      <c r="AH665" s="67" t="str">
        <v>May</v>
      </c>
      <c r="AI665" s="68" t="str">
        <v>May</v>
      </c>
      <c r="AJ665" s="69">
        <f t="shared" si="0"/>
        <v>0</v>
      </c>
      <c r="AK665" s="70">
        <f t="shared" si="1"/>
        <v>43274</v>
      </c>
      <c r="AL665" s="71">
        <f t="shared" ca="1" si="2"/>
        <v>-685</v>
      </c>
      <c r="AM665" s="71" t="str">
        <v>2018</v>
      </c>
      <c r="AN665" s="70">
        <f t="shared" si="3"/>
        <v>43254</v>
      </c>
      <c r="AO665" s="70" t="s">
        <v>123</v>
      </c>
    </row>
    <row r="666" spans="1:41" ht="14.4">
      <c r="A666" s="179" t="s">
        <v>24439</v>
      </c>
      <c r="B666" s="56" t="s">
        <v>89</v>
      </c>
      <c r="C666" s="57">
        <v>43223</v>
      </c>
      <c r="D666" s="56" t="s">
        <v>1027</v>
      </c>
      <c r="E666" s="56" t="s">
        <v>140</v>
      </c>
      <c r="F666" s="168" t="s">
        <v>106</v>
      </c>
      <c r="G666" s="168" t="s">
        <v>107</v>
      </c>
      <c r="H666" s="169" t="s">
        <v>140</v>
      </c>
      <c r="I666" s="399"/>
      <c r="J666" s="57">
        <v>43223</v>
      </c>
      <c r="K666" s="56" t="s">
        <v>18</v>
      </c>
      <c r="L666" s="169" t="s">
        <v>18</v>
      </c>
      <c r="M666" s="60" t="s">
        <v>745</v>
      </c>
      <c r="N666" s="56" t="s">
        <v>24444</v>
      </c>
      <c r="O666" s="56" t="s">
        <v>95</v>
      </c>
      <c r="P666" s="56" t="s">
        <v>24445</v>
      </c>
      <c r="Q666" s="56" t="s">
        <v>17</v>
      </c>
      <c r="R666" s="56"/>
      <c r="S666" s="56" t="s">
        <v>108</v>
      </c>
      <c r="T666" s="56" t="s">
        <v>108</v>
      </c>
      <c r="U666" s="56"/>
      <c r="V666" s="56"/>
      <c r="W666" s="56" t="s">
        <v>108</v>
      </c>
      <c r="X666" s="56"/>
      <c r="Y666" s="56" t="s">
        <v>108</v>
      </c>
      <c r="Z666" s="56" t="s">
        <v>18</v>
      </c>
      <c r="AA666" s="57">
        <v>43223</v>
      </c>
      <c r="AB666" s="63">
        <v>6</v>
      </c>
      <c r="AC666" s="64" t="s">
        <v>24447</v>
      </c>
      <c r="AD666" s="56" t="s">
        <v>79</v>
      </c>
      <c r="AE666" s="56"/>
      <c r="AF666" s="61"/>
      <c r="AG666" s="61"/>
      <c r="AH666" s="67" t="str">
        <v>May</v>
      </c>
      <c r="AI666" s="68" t="str">
        <v>May</v>
      </c>
      <c r="AJ666" s="69">
        <f t="shared" si="0"/>
        <v>0</v>
      </c>
      <c r="AK666" s="70">
        <f t="shared" si="1"/>
        <v>43253</v>
      </c>
      <c r="AL666" s="71">
        <f t="shared" ca="1" si="2"/>
        <v>-706</v>
      </c>
      <c r="AM666" s="71" t="str">
        <v>2018</v>
      </c>
      <c r="AN666" s="70">
        <f t="shared" si="3"/>
        <v>43233</v>
      </c>
      <c r="AO666" s="70" t="s">
        <v>123</v>
      </c>
    </row>
    <row r="667" spans="1:41" ht="14.4">
      <c r="A667" s="179" t="s">
        <v>24451</v>
      </c>
      <c r="B667" s="56" t="s">
        <v>89</v>
      </c>
      <c r="C667" s="57">
        <v>43193</v>
      </c>
      <c r="D667" s="56" t="s">
        <v>90</v>
      </c>
      <c r="E667" s="56" t="s">
        <v>140</v>
      </c>
      <c r="F667" s="168" t="s">
        <v>106</v>
      </c>
      <c r="G667" s="168" t="s">
        <v>107</v>
      </c>
      <c r="H667" s="169" t="s">
        <v>140</v>
      </c>
      <c r="I667" s="399"/>
      <c r="J667" s="57">
        <v>43223</v>
      </c>
      <c r="K667" s="56" t="s">
        <v>18</v>
      </c>
      <c r="L667" s="169" t="s">
        <v>18</v>
      </c>
      <c r="M667" s="60" t="s">
        <v>24453</v>
      </c>
      <c r="N667" s="56" t="s">
        <v>24453</v>
      </c>
      <c r="O667" s="56" t="s">
        <v>143</v>
      </c>
      <c r="P667" s="56" t="s">
        <v>24454</v>
      </c>
      <c r="Q667" s="56" t="s">
        <v>133</v>
      </c>
      <c r="R667" s="56"/>
      <c r="S667" s="56" t="s">
        <v>108</v>
      </c>
      <c r="T667" s="56" t="s">
        <v>108</v>
      </c>
      <c r="U667" s="56"/>
      <c r="V667" s="56"/>
      <c r="W667" s="56" t="s">
        <v>108</v>
      </c>
      <c r="X667" s="56"/>
      <c r="Y667" s="56" t="s">
        <v>108</v>
      </c>
      <c r="Z667" s="56" t="s">
        <v>18</v>
      </c>
      <c r="AA667" s="57">
        <v>43193</v>
      </c>
      <c r="AB667" s="63">
        <v>6</v>
      </c>
      <c r="AC667" s="64" t="s">
        <v>24327</v>
      </c>
      <c r="AD667" s="56" t="s">
        <v>79</v>
      </c>
      <c r="AE667" s="56"/>
      <c r="AF667" s="61"/>
      <c r="AG667" s="61"/>
      <c r="AH667" s="67" t="str">
        <v>Apr</v>
      </c>
      <c r="AI667" s="68" t="str">
        <v>Apr</v>
      </c>
      <c r="AJ667" s="69">
        <f t="shared" si="0"/>
        <v>0</v>
      </c>
      <c r="AK667" s="70">
        <f t="shared" si="1"/>
        <v>43223</v>
      </c>
      <c r="AL667" s="71">
        <f t="shared" ca="1" si="2"/>
        <v>-736</v>
      </c>
      <c r="AM667" s="71" t="str">
        <v>2018</v>
      </c>
      <c r="AN667" s="70">
        <f t="shared" si="3"/>
        <v>43203</v>
      </c>
      <c r="AO667" s="70" t="s">
        <v>123</v>
      </c>
    </row>
    <row r="668" spans="1:41" ht="14.4">
      <c r="A668" s="179" t="s">
        <v>24455</v>
      </c>
      <c r="B668" s="56" t="s">
        <v>89</v>
      </c>
      <c r="C668" s="57">
        <v>43122</v>
      </c>
      <c r="D668" s="56" t="s">
        <v>1027</v>
      </c>
      <c r="E668" s="56" t="s">
        <v>140</v>
      </c>
      <c r="F668" s="168" t="s">
        <v>106</v>
      </c>
      <c r="G668" s="168" t="s">
        <v>113</v>
      </c>
      <c r="H668" s="169" t="s">
        <v>140</v>
      </c>
      <c r="I668" s="399"/>
      <c r="J668" s="57">
        <v>43153</v>
      </c>
      <c r="K668" s="56" t="s">
        <v>18</v>
      </c>
      <c r="L668" s="169" t="s">
        <v>18</v>
      </c>
      <c r="M668" s="60" t="s">
        <v>642</v>
      </c>
      <c r="N668" s="56" t="s">
        <v>24456</v>
      </c>
      <c r="O668" s="56" t="s">
        <v>33</v>
      </c>
      <c r="P668" s="56" t="s">
        <v>18377</v>
      </c>
      <c r="Q668" s="56" t="s">
        <v>17</v>
      </c>
      <c r="R668" s="66"/>
      <c r="S668" s="56" t="s">
        <v>108</v>
      </c>
      <c r="T668" s="56" t="s">
        <v>108</v>
      </c>
      <c r="U668" s="56"/>
      <c r="V668" s="56"/>
      <c r="W668" s="56" t="s">
        <v>108</v>
      </c>
      <c r="X668" s="400"/>
      <c r="Y668" s="56" t="s">
        <v>108</v>
      </c>
      <c r="Z668" s="56" t="s">
        <v>18</v>
      </c>
      <c r="AA668" s="57">
        <v>43122</v>
      </c>
      <c r="AB668" s="63">
        <v>6</v>
      </c>
      <c r="AC668" s="64" t="s">
        <v>24458</v>
      </c>
      <c r="AD668" s="65" t="s">
        <v>79</v>
      </c>
      <c r="AE668" s="65"/>
      <c r="AF668" s="66"/>
      <c r="AG668" s="66"/>
      <c r="AH668" s="67" t="str">
        <v>Jan</v>
      </c>
      <c r="AI668" s="68" t="str">
        <v>Jan</v>
      </c>
      <c r="AJ668" s="69">
        <f t="shared" si="0"/>
        <v>0</v>
      </c>
      <c r="AK668" s="70">
        <f t="shared" si="1"/>
        <v>43152</v>
      </c>
      <c r="AL668" s="71">
        <f t="shared" ca="1" si="2"/>
        <v>-807</v>
      </c>
      <c r="AM668" s="71" t="str">
        <v>2018</v>
      </c>
      <c r="AN668" s="70">
        <f t="shared" si="3"/>
        <v>43132</v>
      </c>
      <c r="AO668" s="70" t="s">
        <v>123</v>
      </c>
    </row>
    <row r="669" spans="1:41" ht="14.4">
      <c r="A669" s="179" t="s">
        <v>24461</v>
      </c>
      <c r="B669" s="56" t="s">
        <v>89</v>
      </c>
      <c r="C669" s="57">
        <v>43210</v>
      </c>
      <c r="D669" s="56" t="s">
        <v>90</v>
      </c>
      <c r="E669" s="56" t="s">
        <v>12</v>
      </c>
      <c r="F669" s="168" t="s">
        <v>106</v>
      </c>
      <c r="G669" s="168" t="s">
        <v>107</v>
      </c>
      <c r="H669" s="169" t="s">
        <v>12</v>
      </c>
      <c r="I669" s="404"/>
      <c r="J669" s="59"/>
      <c r="K669" s="61"/>
      <c r="L669" s="184"/>
      <c r="M669" s="60" t="s">
        <v>24464</v>
      </c>
      <c r="N669" s="56" t="s">
        <v>24465</v>
      </c>
      <c r="O669" s="56" t="s">
        <v>137</v>
      </c>
      <c r="P669" s="56" t="s">
        <v>24467</v>
      </c>
      <c r="Q669" s="56" t="s">
        <v>17</v>
      </c>
      <c r="R669" s="66"/>
      <c r="S669" s="61"/>
      <c r="T669" s="61"/>
      <c r="U669" s="402"/>
      <c r="V669" s="66"/>
      <c r="W669" s="66"/>
      <c r="X669" s="402"/>
      <c r="Y669" s="61"/>
      <c r="Z669" s="56" t="s">
        <v>18</v>
      </c>
      <c r="AA669" s="57">
        <v>43213</v>
      </c>
      <c r="AB669" s="75"/>
      <c r="AC669" s="64" t="s">
        <v>24470</v>
      </c>
      <c r="AD669" s="56" t="s">
        <v>79</v>
      </c>
      <c r="AE669" s="56"/>
      <c r="AF669" s="61"/>
      <c r="AG669" s="61"/>
      <c r="AH669" s="67" t="str">
        <v>Apr</v>
      </c>
      <c r="AI669" s="68" t="str">
        <v>Apr</v>
      </c>
      <c r="AJ669" s="69">
        <f t="shared" si="0"/>
        <v>3</v>
      </c>
      <c r="AK669" s="70">
        <f t="shared" si="1"/>
        <v>43240</v>
      </c>
      <c r="AL669" s="71">
        <f t="shared" ca="1" si="2"/>
        <v>-719</v>
      </c>
      <c r="AM669" s="71" t="str">
        <v>2018</v>
      </c>
      <c r="AN669" s="70">
        <f t="shared" si="3"/>
        <v>43220</v>
      </c>
      <c r="AO669" s="70" t="s">
        <v>123</v>
      </c>
    </row>
    <row r="670" spans="1:41" ht="14.4">
      <c r="A670" s="179" t="s">
        <v>24472</v>
      </c>
      <c r="B670" s="56" t="s">
        <v>89</v>
      </c>
      <c r="C670" s="57">
        <v>43210</v>
      </c>
      <c r="D670" s="56" t="s">
        <v>90</v>
      </c>
      <c r="E670" s="56" t="s">
        <v>12</v>
      </c>
      <c r="F670" s="168" t="s">
        <v>106</v>
      </c>
      <c r="G670" s="168" t="s">
        <v>107</v>
      </c>
      <c r="H670" s="169" t="s">
        <v>12</v>
      </c>
      <c r="I670" s="404"/>
      <c r="J670" s="59"/>
      <c r="K670" s="61"/>
      <c r="L670" s="184"/>
      <c r="M670" s="60" t="s">
        <v>24464</v>
      </c>
      <c r="N670" s="56" t="s">
        <v>24465</v>
      </c>
      <c r="O670" s="56" t="s">
        <v>137</v>
      </c>
      <c r="P670" s="56" t="s">
        <v>24473</v>
      </c>
      <c r="Q670" s="56" t="s">
        <v>17</v>
      </c>
      <c r="R670" s="66"/>
      <c r="S670" s="61"/>
      <c r="T670" s="61"/>
      <c r="U670" s="402"/>
      <c r="V670" s="66"/>
      <c r="W670" s="66"/>
      <c r="X670" s="402"/>
      <c r="Y670" s="61"/>
      <c r="Z670" s="56" t="s">
        <v>18</v>
      </c>
      <c r="AA670" s="57">
        <v>43213</v>
      </c>
      <c r="AB670" s="75"/>
      <c r="AC670" s="64" t="s">
        <v>24470</v>
      </c>
      <c r="AD670" s="56" t="s">
        <v>79</v>
      </c>
      <c r="AE670" s="56"/>
      <c r="AF670" s="61"/>
      <c r="AG670" s="61"/>
      <c r="AH670" s="67" t="str">
        <v>Apr</v>
      </c>
      <c r="AI670" s="68" t="str">
        <v>Apr</v>
      </c>
      <c r="AJ670" s="69">
        <f t="shared" si="0"/>
        <v>3</v>
      </c>
      <c r="AK670" s="70">
        <f t="shared" si="1"/>
        <v>43240</v>
      </c>
      <c r="AL670" s="71">
        <f t="shared" ca="1" si="2"/>
        <v>-719</v>
      </c>
      <c r="AM670" s="71" t="str">
        <v>2018</v>
      </c>
      <c r="AN670" s="70">
        <f t="shared" si="3"/>
        <v>43220</v>
      </c>
      <c r="AO670" s="70" t="s">
        <v>123</v>
      </c>
    </row>
    <row r="671" spans="1:41" ht="14.4">
      <c r="A671" s="179" t="s">
        <v>24477</v>
      </c>
      <c r="B671" s="56" t="s">
        <v>89</v>
      </c>
      <c r="C671" s="57">
        <v>43125</v>
      </c>
      <c r="D671" s="56" t="s">
        <v>90</v>
      </c>
      <c r="E671" s="56" t="s">
        <v>140</v>
      </c>
      <c r="F671" s="168" t="s">
        <v>106</v>
      </c>
      <c r="G671" s="168" t="s">
        <v>107</v>
      </c>
      <c r="H671" s="169" t="s">
        <v>140</v>
      </c>
      <c r="I671" s="399"/>
      <c r="J671" s="57">
        <v>43157</v>
      </c>
      <c r="K671" s="56" t="s">
        <v>18</v>
      </c>
      <c r="L671" s="169" t="s">
        <v>18</v>
      </c>
      <c r="M671" s="60" t="s">
        <v>24479</v>
      </c>
      <c r="N671" s="56" t="s">
        <v>24480</v>
      </c>
      <c r="O671" s="56" t="s">
        <v>27</v>
      </c>
      <c r="P671" s="56" t="s">
        <v>24483</v>
      </c>
      <c r="Q671" s="56" t="s">
        <v>17</v>
      </c>
      <c r="R671" s="66"/>
      <c r="S671" s="56" t="s">
        <v>108</v>
      </c>
      <c r="T671" s="56" t="s">
        <v>108</v>
      </c>
      <c r="U671" s="56"/>
      <c r="V671" s="56"/>
      <c r="W671" s="56" t="s">
        <v>108</v>
      </c>
      <c r="X671" s="400"/>
      <c r="Y671" s="56" t="s">
        <v>108</v>
      </c>
      <c r="Z671" s="56" t="s">
        <v>18</v>
      </c>
      <c r="AA671" s="57">
        <v>43126</v>
      </c>
      <c r="AB671" s="63">
        <v>6</v>
      </c>
      <c r="AC671" s="64" t="s">
        <v>24486</v>
      </c>
      <c r="AD671" s="65" t="s">
        <v>79</v>
      </c>
      <c r="AE671" s="65"/>
      <c r="AF671" s="66"/>
      <c r="AG671" s="66"/>
      <c r="AH671" s="67" t="str">
        <v>Jan</v>
      </c>
      <c r="AI671" s="68" t="str">
        <v>Jan</v>
      </c>
      <c r="AJ671" s="69">
        <f t="shared" si="0"/>
        <v>1</v>
      </c>
      <c r="AK671" s="70">
        <f t="shared" si="1"/>
        <v>43155</v>
      </c>
      <c r="AL671" s="71">
        <f t="shared" ca="1" si="2"/>
        <v>-804</v>
      </c>
      <c r="AM671" s="71" t="str">
        <v>2018</v>
      </c>
      <c r="AN671" s="70">
        <f t="shared" si="3"/>
        <v>43135</v>
      </c>
      <c r="AO671" s="70" t="s">
        <v>123</v>
      </c>
    </row>
    <row r="672" spans="1:41" ht="14.4">
      <c r="A672" s="179" t="s">
        <v>24490</v>
      </c>
      <c r="B672" s="56" t="s">
        <v>89</v>
      </c>
      <c r="C672" s="57">
        <v>43202</v>
      </c>
      <c r="D672" s="56" t="s">
        <v>90</v>
      </c>
      <c r="E672" s="56" t="s">
        <v>12</v>
      </c>
      <c r="F672" s="168" t="s">
        <v>106</v>
      </c>
      <c r="G672" s="168" t="s">
        <v>107</v>
      </c>
      <c r="H672" s="169" t="s">
        <v>12</v>
      </c>
      <c r="I672" s="404"/>
      <c r="J672" s="59"/>
      <c r="K672" s="61"/>
      <c r="L672" s="184"/>
      <c r="M672" s="60" t="s">
        <v>721</v>
      </c>
      <c r="N672" s="56" t="s">
        <v>24493</v>
      </c>
      <c r="O672" s="56" t="s">
        <v>27</v>
      </c>
      <c r="P672" s="56" t="s">
        <v>24495</v>
      </c>
      <c r="Q672" s="56" t="s">
        <v>17</v>
      </c>
      <c r="R672" s="66"/>
      <c r="S672" s="61"/>
      <c r="T672" s="61"/>
      <c r="U672" s="402"/>
      <c r="V672" s="66"/>
      <c r="W672" s="66"/>
      <c r="X672" s="402"/>
      <c r="Y672" s="61"/>
      <c r="Z672" s="56" t="s">
        <v>18</v>
      </c>
      <c r="AA672" s="57">
        <v>43209</v>
      </c>
      <c r="AB672" s="75"/>
      <c r="AC672" s="95"/>
      <c r="AD672" s="56" t="s">
        <v>79</v>
      </c>
      <c r="AE672" s="56"/>
      <c r="AF672" s="61"/>
      <c r="AG672" s="61"/>
      <c r="AH672" s="67" t="str">
        <v>Apr</v>
      </c>
      <c r="AI672" s="68" t="str">
        <v>Apr</v>
      </c>
      <c r="AJ672" s="69">
        <f t="shared" si="0"/>
        <v>7</v>
      </c>
      <c r="AK672" s="70">
        <f t="shared" si="1"/>
        <v>43232</v>
      </c>
      <c r="AL672" s="71">
        <f t="shared" ca="1" si="2"/>
        <v>-727</v>
      </c>
      <c r="AM672" s="71" t="str">
        <v>2018</v>
      </c>
      <c r="AN672" s="70">
        <f t="shared" si="3"/>
        <v>43212</v>
      </c>
      <c r="AO672" s="70" t="s">
        <v>123</v>
      </c>
    </row>
    <row r="673" spans="1:41" ht="14.4">
      <c r="A673" s="179" t="s">
        <v>24499</v>
      </c>
      <c r="B673" s="56" t="s">
        <v>89</v>
      </c>
      <c r="C673" s="57">
        <v>43158</v>
      </c>
      <c r="D673" s="56" t="s">
        <v>1027</v>
      </c>
      <c r="E673" s="56" t="s">
        <v>140</v>
      </c>
      <c r="F673" s="168" t="s">
        <v>106</v>
      </c>
      <c r="G673" s="168" t="s">
        <v>107</v>
      </c>
      <c r="H673" s="169" t="s">
        <v>140</v>
      </c>
      <c r="I673" s="399"/>
      <c r="J673" s="57">
        <v>43186</v>
      </c>
      <c r="K673" s="56" t="s">
        <v>18</v>
      </c>
      <c r="L673" s="169" t="s">
        <v>14</v>
      </c>
      <c r="M673" s="60" t="s">
        <v>642</v>
      </c>
      <c r="N673" s="56" t="s">
        <v>24501</v>
      </c>
      <c r="O673" s="56" t="s">
        <v>27</v>
      </c>
      <c r="P673" s="56" t="s">
        <v>108</v>
      </c>
      <c r="Q673" s="56" t="s">
        <v>96</v>
      </c>
      <c r="R673" s="66"/>
      <c r="S673" s="56" t="s">
        <v>108</v>
      </c>
      <c r="T673" s="56" t="s">
        <v>108</v>
      </c>
      <c r="U673" s="400"/>
      <c r="V673" s="56"/>
      <c r="W673" s="56" t="s">
        <v>108</v>
      </c>
      <c r="X673" s="400"/>
      <c r="Y673" s="56" t="s">
        <v>108</v>
      </c>
      <c r="Z673" s="56" t="s">
        <v>14</v>
      </c>
      <c r="AA673" s="57">
        <v>43158</v>
      </c>
      <c r="AB673" s="63">
        <v>6</v>
      </c>
      <c r="AC673" s="64" t="s">
        <v>24502</v>
      </c>
      <c r="AD673" s="65" t="s">
        <v>118</v>
      </c>
      <c r="AE673" s="65"/>
      <c r="AF673" s="66"/>
      <c r="AG673" s="66"/>
      <c r="AH673" s="67" t="str">
        <v>Feb</v>
      </c>
      <c r="AI673" s="68" t="str">
        <v>Feb</v>
      </c>
      <c r="AJ673" s="69">
        <f t="shared" si="0"/>
        <v>0</v>
      </c>
      <c r="AK673" s="70">
        <f t="shared" si="1"/>
        <v>43188</v>
      </c>
      <c r="AL673" s="71">
        <f t="shared" ca="1" si="2"/>
        <v>-771</v>
      </c>
      <c r="AM673" s="71" t="str">
        <v>2018</v>
      </c>
      <c r="AN673" s="70">
        <f t="shared" si="3"/>
        <v>43168</v>
      </c>
      <c r="AO673" s="70" t="s">
        <v>123</v>
      </c>
    </row>
    <row r="674" spans="1:41" ht="14.4">
      <c r="A674" s="179" t="s">
        <v>24506</v>
      </c>
      <c r="B674" s="56" t="s">
        <v>89</v>
      </c>
      <c r="C674" s="57">
        <v>43255</v>
      </c>
      <c r="D674" s="56" t="s">
        <v>131</v>
      </c>
      <c r="E674" s="56" t="s">
        <v>140</v>
      </c>
      <c r="F674" s="168" t="s">
        <v>106</v>
      </c>
      <c r="G674" s="168" t="s">
        <v>107</v>
      </c>
      <c r="H674" s="169" t="s">
        <v>140</v>
      </c>
      <c r="I674" s="399"/>
      <c r="J674" s="57">
        <v>43285</v>
      </c>
      <c r="K674" s="56" t="s">
        <v>18</v>
      </c>
      <c r="L674" s="169" t="s">
        <v>18</v>
      </c>
      <c r="M674" s="60" t="s">
        <v>145</v>
      </c>
      <c r="N674" s="56" t="s">
        <v>24507</v>
      </c>
      <c r="O674" s="56" t="s">
        <v>20</v>
      </c>
      <c r="P674" s="56" t="s">
        <v>24508</v>
      </c>
      <c r="Q674" s="56" t="s">
        <v>191</v>
      </c>
      <c r="R674" s="56"/>
      <c r="S674" s="56" t="s">
        <v>108</v>
      </c>
      <c r="T674" s="56" t="s">
        <v>108</v>
      </c>
      <c r="U674" s="56"/>
      <c r="V674" s="56"/>
      <c r="W674" s="56" t="s">
        <v>108</v>
      </c>
      <c r="X674" s="56"/>
      <c r="Y674" s="56" t="s">
        <v>108</v>
      </c>
      <c r="Z674" s="56" t="s">
        <v>18</v>
      </c>
      <c r="AA674" s="57">
        <v>43255</v>
      </c>
      <c r="AB674" s="63">
        <v>6</v>
      </c>
      <c r="AC674" s="64" t="s">
        <v>24509</v>
      </c>
      <c r="AD674" s="56" t="s">
        <v>79</v>
      </c>
      <c r="AE674" s="56"/>
      <c r="AF674" s="61"/>
      <c r="AG674" s="61"/>
      <c r="AH674" s="67" t="str">
        <v>Jun</v>
      </c>
      <c r="AI674" s="68" t="str">
        <v>Jun</v>
      </c>
      <c r="AJ674" s="69">
        <f t="shared" si="0"/>
        <v>0</v>
      </c>
      <c r="AK674" s="70">
        <f t="shared" si="1"/>
        <v>43285</v>
      </c>
      <c r="AL674" s="71">
        <f t="shared" ca="1" si="2"/>
        <v>-674</v>
      </c>
      <c r="AM674" s="71" t="str">
        <v>2018</v>
      </c>
      <c r="AN674" s="70">
        <f t="shared" si="3"/>
        <v>43265</v>
      </c>
      <c r="AO674" s="70" t="s">
        <v>123</v>
      </c>
    </row>
    <row r="675" spans="1:41" ht="14.4">
      <c r="A675" s="179" t="s">
        <v>24510</v>
      </c>
      <c r="B675" s="56" t="s">
        <v>89</v>
      </c>
      <c r="C675" s="57">
        <v>43300</v>
      </c>
      <c r="D675" s="56" t="s">
        <v>1027</v>
      </c>
      <c r="E675" s="56" t="s">
        <v>140</v>
      </c>
      <c r="F675" s="168" t="s">
        <v>106</v>
      </c>
      <c r="G675" s="168" t="s">
        <v>107</v>
      </c>
      <c r="H675" s="169" t="s">
        <v>140</v>
      </c>
      <c r="I675" s="399"/>
      <c r="J675" s="57">
        <v>43331</v>
      </c>
      <c r="K675" s="56" t="s">
        <v>18</v>
      </c>
      <c r="L675" s="169" t="s">
        <v>18</v>
      </c>
      <c r="M675" s="60" t="s">
        <v>642</v>
      </c>
      <c r="N675" s="303" t="s">
        <v>24511</v>
      </c>
      <c r="O675" s="56" t="s">
        <v>29</v>
      </c>
      <c r="P675" s="56" t="s">
        <v>24512</v>
      </c>
      <c r="Q675" s="56" t="s">
        <v>17</v>
      </c>
      <c r="R675" s="56"/>
      <c r="S675" s="56" t="s">
        <v>108</v>
      </c>
      <c r="T675" s="56" t="s">
        <v>108</v>
      </c>
      <c r="U675" s="56"/>
      <c r="V675" s="56"/>
      <c r="W675" s="56" t="s">
        <v>108</v>
      </c>
      <c r="X675" s="56"/>
      <c r="Y675" s="56" t="s">
        <v>108</v>
      </c>
      <c r="Z675" s="56" t="s">
        <v>18</v>
      </c>
      <c r="AA675" s="57">
        <v>43307</v>
      </c>
      <c r="AB675" s="63">
        <v>6</v>
      </c>
      <c r="AC675" s="64" t="s">
        <v>24514</v>
      </c>
      <c r="AD675" s="56" t="s">
        <v>79</v>
      </c>
      <c r="AE675" s="56"/>
      <c r="AF675" s="61"/>
      <c r="AG675" s="61"/>
      <c r="AH675" s="67" t="str">
        <v>Jul</v>
      </c>
      <c r="AI675" s="68" t="str">
        <v>Jul</v>
      </c>
      <c r="AJ675" s="69">
        <f t="shared" si="0"/>
        <v>7</v>
      </c>
      <c r="AK675" s="70">
        <f t="shared" si="1"/>
        <v>43330</v>
      </c>
      <c r="AL675" s="71">
        <f t="shared" ca="1" si="2"/>
        <v>-629</v>
      </c>
      <c r="AM675" s="71" t="str">
        <v>2018</v>
      </c>
      <c r="AN675" s="70">
        <f t="shared" si="3"/>
        <v>43310</v>
      </c>
      <c r="AO675" s="70" t="s">
        <v>123</v>
      </c>
    </row>
    <row r="676" spans="1:41" ht="14.4">
      <c r="A676" s="179" t="s">
        <v>24516</v>
      </c>
      <c r="B676" s="56" t="s">
        <v>89</v>
      </c>
      <c r="C676" s="57">
        <v>43273</v>
      </c>
      <c r="D676" s="56" t="s">
        <v>131</v>
      </c>
      <c r="E676" s="56" t="s">
        <v>129</v>
      </c>
      <c r="F676" s="168" t="s">
        <v>106</v>
      </c>
      <c r="G676" s="168" t="s">
        <v>107</v>
      </c>
      <c r="H676" s="169" t="s">
        <v>129</v>
      </c>
      <c r="I676" s="399"/>
      <c r="J676" s="57">
        <v>43315</v>
      </c>
      <c r="K676" s="61"/>
      <c r="L676" s="184"/>
      <c r="M676" s="60" t="s">
        <v>145</v>
      </c>
      <c r="N676" s="303" t="s">
        <v>24519</v>
      </c>
      <c r="O676" s="56" t="s">
        <v>39</v>
      </c>
      <c r="P676" s="56" t="s">
        <v>24521</v>
      </c>
      <c r="Q676" s="56" t="s">
        <v>17</v>
      </c>
      <c r="R676" s="56"/>
      <c r="S676" s="56" t="s">
        <v>108</v>
      </c>
      <c r="T676" s="56" t="s">
        <v>108</v>
      </c>
      <c r="U676" s="56"/>
      <c r="V676" s="56"/>
      <c r="W676" s="56" t="s">
        <v>108</v>
      </c>
      <c r="X676" s="56" t="s">
        <v>108</v>
      </c>
      <c r="Y676" s="56" t="s">
        <v>108</v>
      </c>
      <c r="Z676" s="56" t="s">
        <v>18</v>
      </c>
      <c r="AA676" s="57">
        <v>43277</v>
      </c>
      <c r="AB676" s="75"/>
      <c r="AC676" s="64" t="s">
        <v>21478</v>
      </c>
      <c r="AD676" s="56" t="s">
        <v>79</v>
      </c>
      <c r="AE676" s="61"/>
      <c r="AF676" s="61"/>
      <c r="AG676" s="61"/>
      <c r="AH676" s="67" t="str">
        <v>Jun</v>
      </c>
      <c r="AI676" s="68" t="str">
        <v>Jun</v>
      </c>
      <c r="AJ676" s="69">
        <f t="shared" si="0"/>
        <v>4</v>
      </c>
      <c r="AK676" s="70">
        <f t="shared" si="1"/>
        <v>43303</v>
      </c>
      <c r="AL676" s="71">
        <f t="shared" ca="1" si="2"/>
        <v>-656</v>
      </c>
      <c r="AM676" s="71" t="str">
        <v>2018</v>
      </c>
      <c r="AN676" s="70">
        <f t="shared" si="3"/>
        <v>43283</v>
      </c>
      <c r="AO676" s="70" t="s">
        <v>123</v>
      </c>
    </row>
    <row r="677" spans="1:41" ht="14.4">
      <c r="A677" s="179" t="s">
        <v>24525</v>
      </c>
      <c r="B677" s="56" t="s">
        <v>89</v>
      </c>
      <c r="C677" s="57">
        <v>43336</v>
      </c>
      <c r="D677" s="56" t="s">
        <v>131</v>
      </c>
      <c r="E677" s="56" t="s">
        <v>140</v>
      </c>
      <c r="F677" s="168" t="s">
        <v>106</v>
      </c>
      <c r="G677" s="168" t="s">
        <v>107</v>
      </c>
      <c r="H677" s="169" t="s">
        <v>140</v>
      </c>
      <c r="I677" s="399"/>
      <c r="J677" s="57">
        <v>43367</v>
      </c>
      <c r="K677" s="56" t="s">
        <v>1946</v>
      </c>
      <c r="L677" s="169" t="s">
        <v>18</v>
      </c>
      <c r="M677" s="60" t="s">
        <v>145</v>
      </c>
      <c r="N677" s="56" t="s">
        <v>24519</v>
      </c>
      <c r="O677" s="56" t="s">
        <v>39</v>
      </c>
      <c r="P677" s="56" t="s">
        <v>24521</v>
      </c>
      <c r="Q677" s="56" t="s">
        <v>20798</v>
      </c>
      <c r="R677" s="56"/>
      <c r="S677" s="56" t="s">
        <v>108</v>
      </c>
      <c r="T677" s="56" t="s">
        <v>108</v>
      </c>
      <c r="U677" s="56"/>
      <c r="V677" s="56"/>
      <c r="W677" s="56" t="s">
        <v>108</v>
      </c>
      <c r="X677" s="56"/>
      <c r="Y677" s="56" t="s">
        <v>108</v>
      </c>
      <c r="Z677" s="56" t="s">
        <v>18</v>
      </c>
      <c r="AA677" s="57">
        <v>43336</v>
      </c>
      <c r="AB677" s="63">
        <v>6</v>
      </c>
      <c r="AC677" s="64" t="s">
        <v>24526</v>
      </c>
      <c r="AD677" s="56" t="s">
        <v>79</v>
      </c>
      <c r="AE677" s="56"/>
      <c r="AF677" s="61"/>
      <c r="AG677" s="61"/>
      <c r="AH677" s="67" t="str">
        <v>Aug</v>
      </c>
      <c r="AI677" s="68" t="str">
        <v>Aug</v>
      </c>
      <c r="AJ677" s="69">
        <f t="shared" si="0"/>
        <v>0</v>
      </c>
      <c r="AK677" s="70">
        <f t="shared" si="1"/>
        <v>43366</v>
      </c>
      <c r="AL677" s="71">
        <f t="shared" ca="1" si="2"/>
        <v>-593</v>
      </c>
      <c r="AM677" s="71" t="str">
        <v>2018</v>
      </c>
      <c r="AN677" s="70">
        <f t="shared" si="3"/>
        <v>43346</v>
      </c>
      <c r="AO677" s="70" t="s">
        <v>123</v>
      </c>
    </row>
    <row r="678" spans="1:41" ht="14.4">
      <c r="A678" s="179" t="s">
        <v>24527</v>
      </c>
      <c r="B678" s="56" t="s">
        <v>89</v>
      </c>
      <c r="C678" s="57">
        <v>43333</v>
      </c>
      <c r="D678" s="56" t="s">
        <v>90</v>
      </c>
      <c r="E678" s="56" t="s">
        <v>15779</v>
      </c>
      <c r="F678" s="168" t="s">
        <v>214</v>
      </c>
      <c r="G678" s="168" t="s">
        <v>24529</v>
      </c>
      <c r="H678" s="169" t="s">
        <v>2445</v>
      </c>
      <c r="I678" s="399"/>
      <c r="J678" s="57">
        <v>43347</v>
      </c>
      <c r="K678" s="56" t="s">
        <v>18</v>
      </c>
      <c r="L678" s="169" t="s">
        <v>14</v>
      </c>
      <c r="M678" s="60" t="s">
        <v>24530</v>
      </c>
      <c r="N678" s="56" t="s">
        <v>24531</v>
      </c>
      <c r="O678" s="56" t="s">
        <v>29</v>
      </c>
      <c r="P678" s="61"/>
      <c r="Q678" s="56" t="s">
        <v>133</v>
      </c>
      <c r="R678" s="56"/>
      <c r="S678" s="56" t="s">
        <v>108</v>
      </c>
      <c r="T678" s="56" t="s">
        <v>108</v>
      </c>
      <c r="U678" s="56"/>
      <c r="V678" s="56"/>
      <c r="W678" s="56" t="s">
        <v>108</v>
      </c>
      <c r="X678" s="56" t="s">
        <v>108</v>
      </c>
      <c r="Y678" s="61"/>
      <c r="Z678" s="56" t="s">
        <v>108</v>
      </c>
      <c r="AA678" s="57">
        <v>43341</v>
      </c>
      <c r="AB678" s="75"/>
      <c r="AC678" s="64" t="s">
        <v>24535</v>
      </c>
      <c r="AD678" s="56" t="s">
        <v>118</v>
      </c>
      <c r="AE678" s="56"/>
      <c r="AF678" s="61"/>
      <c r="AG678" s="61"/>
      <c r="AH678" s="67" t="str">
        <v>Aug</v>
      </c>
      <c r="AI678" s="68" t="str">
        <v>Aug</v>
      </c>
      <c r="AJ678" s="69">
        <f t="shared" si="0"/>
        <v>8</v>
      </c>
      <c r="AK678" s="70">
        <f t="shared" si="1"/>
        <v>43363</v>
      </c>
      <c r="AL678" s="71">
        <f t="shared" ca="1" si="2"/>
        <v>-596</v>
      </c>
      <c r="AM678" s="71" t="str">
        <v>2018</v>
      </c>
      <c r="AN678" s="70">
        <f t="shared" si="3"/>
        <v>43343</v>
      </c>
      <c r="AO678" s="70" t="s">
        <v>123</v>
      </c>
    </row>
    <row r="679" spans="1:41" ht="14.4">
      <c r="A679" s="179" t="s">
        <v>24537</v>
      </c>
      <c r="B679" s="56" t="s">
        <v>89</v>
      </c>
      <c r="C679" s="57">
        <v>43242</v>
      </c>
      <c r="D679" s="56" t="s">
        <v>1027</v>
      </c>
      <c r="E679" s="56" t="s">
        <v>112</v>
      </c>
      <c r="F679" s="168" t="s">
        <v>106</v>
      </c>
      <c r="G679" s="168" t="s">
        <v>113</v>
      </c>
      <c r="H679" s="169" t="s">
        <v>112</v>
      </c>
      <c r="I679" s="399"/>
      <c r="J679" s="57">
        <v>43273</v>
      </c>
      <c r="K679" s="56" t="s">
        <v>18</v>
      </c>
      <c r="L679" s="169" t="s">
        <v>18</v>
      </c>
      <c r="M679" s="60" t="s">
        <v>8788</v>
      </c>
      <c r="N679" s="56" t="s">
        <v>24542</v>
      </c>
      <c r="O679" s="56" t="s">
        <v>249</v>
      </c>
      <c r="P679" s="56" t="s">
        <v>17553</v>
      </c>
      <c r="Q679" s="56" t="s">
        <v>116</v>
      </c>
      <c r="R679" s="66"/>
      <c r="S679" s="61"/>
      <c r="T679" s="61"/>
      <c r="U679" s="56" t="s">
        <v>1946</v>
      </c>
      <c r="V679" s="56"/>
      <c r="W679" s="56">
        <v>20</v>
      </c>
      <c r="X679" s="56" t="s">
        <v>108</v>
      </c>
      <c r="Y679" s="56" t="s">
        <v>108</v>
      </c>
      <c r="Z679" s="56" t="s">
        <v>14</v>
      </c>
      <c r="AA679" s="57">
        <v>43273</v>
      </c>
      <c r="AB679" s="75"/>
      <c r="AC679" s="64" t="s">
        <v>16891</v>
      </c>
      <c r="AD679" s="56" t="s">
        <v>705</v>
      </c>
      <c r="AE679" s="56"/>
      <c r="AF679" s="61"/>
      <c r="AG679" s="61"/>
      <c r="AH679" s="67" t="str">
        <v>May</v>
      </c>
      <c r="AI679" s="68" t="str">
        <v>Jun</v>
      </c>
      <c r="AJ679" s="69">
        <f t="shared" si="0"/>
        <v>31</v>
      </c>
      <c r="AK679" s="70">
        <f t="shared" si="1"/>
        <v>43272</v>
      </c>
      <c r="AL679" s="71">
        <f t="shared" ca="1" si="2"/>
        <v>-687</v>
      </c>
      <c r="AM679" s="71" t="str">
        <v>2018</v>
      </c>
      <c r="AN679" s="70">
        <f t="shared" si="3"/>
        <v>43252</v>
      </c>
      <c r="AO679" s="70" t="s">
        <v>123</v>
      </c>
    </row>
    <row r="680" spans="1:41" ht="14.4">
      <c r="A680" s="179" t="s">
        <v>24547</v>
      </c>
      <c r="B680" s="56" t="s">
        <v>89</v>
      </c>
      <c r="C680" s="57">
        <v>43153</v>
      </c>
      <c r="D680" s="56" t="s">
        <v>90</v>
      </c>
      <c r="E680" s="56" t="s">
        <v>15779</v>
      </c>
      <c r="F680" s="168" t="s">
        <v>214</v>
      </c>
      <c r="G680" s="168" t="s">
        <v>214</v>
      </c>
      <c r="H680" s="169" t="s">
        <v>2445</v>
      </c>
      <c r="I680" s="399"/>
      <c r="J680" s="57">
        <v>43164</v>
      </c>
      <c r="K680" s="56" t="s">
        <v>18</v>
      </c>
      <c r="L680" s="169" t="s">
        <v>18</v>
      </c>
      <c r="M680" s="60" t="s">
        <v>24551</v>
      </c>
      <c r="N680" s="56" t="s">
        <v>24552</v>
      </c>
      <c r="O680" s="61"/>
      <c r="P680" s="61"/>
      <c r="Q680" s="56" t="s">
        <v>96</v>
      </c>
      <c r="R680" s="56"/>
      <c r="S680" s="56" t="s">
        <v>108</v>
      </c>
      <c r="T680" s="56" t="s">
        <v>14</v>
      </c>
      <c r="U680" s="400" t="s">
        <v>18</v>
      </c>
      <c r="V680" s="56"/>
      <c r="W680" s="56" t="s">
        <v>24553</v>
      </c>
      <c r="X680" s="400" t="s">
        <v>18</v>
      </c>
      <c r="Y680" s="61"/>
      <c r="Z680" s="56" t="s">
        <v>18</v>
      </c>
      <c r="AA680" s="57">
        <v>43165</v>
      </c>
      <c r="AB680" s="75"/>
      <c r="AC680" s="64" t="s">
        <v>24554</v>
      </c>
      <c r="AD680" s="65" t="s">
        <v>79</v>
      </c>
      <c r="AE680" s="65"/>
      <c r="AF680" s="66"/>
      <c r="AG680" s="66"/>
      <c r="AH680" s="67" t="str">
        <v>Feb</v>
      </c>
      <c r="AI680" s="68" t="str">
        <v>Mar</v>
      </c>
      <c r="AJ680" s="69">
        <f t="shared" si="0"/>
        <v>12</v>
      </c>
      <c r="AK680" s="70">
        <f t="shared" si="1"/>
        <v>43183</v>
      </c>
      <c r="AL680" s="71">
        <f t="shared" ca="1" si="2"/>
        <v>-776</v>
      </c>
      <c r="AM680" s="71" t="str">
        <v>2018</v>
      </c>
      <c r="AN680" s="70">
        <f t="shared" si="3"/>
        <v>43163</v>
      </c>
      <c r="AO680" s="70" t="s">
        <v>123</v>
      </c>
    </row>
    <row r="681" spans="1:41" ht="14.4">
      <c r="A681" s="179" t="s">
        <v>24557</v>
      </c>
      <c r="B681" s="56" t="s">
        <v>89</v>
      </c>
      <c r="C681" s="57">
        <v>43348</v>
      </c>
      <c r="D681" s="56" t="s">
        <v>90</v>
      </c>
      <c r="E681" s="56" t="s">
        <v>140</v>
      </c>
      <c r="F681" s="168" t="s">
        <v>106</v>
      </c>
      <c r="G681" s="168" t="s">
        <v>107</v>
      </c>
      <c r="H681" s="169" t="s">
        <v>140</v>
      </c>
      <c r="I681" s="399"/>
      <c r="J681" s="57">
        <v>43378</v>
      </c>
      <c r="K681" s="61"/>
      <c r="L681" s="184"/>
      <c r="M681" s="60" t="s">
        <v>24561</v>
      </c>
      <c r="N681" s="56" t="s">
        <v>24562</v>
      </c>
      <c r="O681" s="56" t="s">
        <v>132</v>
      </c>
      <c r="P681" s="56" t="s">
        <v>24563</v>
      </c>
      <c r="Q681" s="56" t="s">
        <v>17</v>
      </c>
      <c r="R681" s="56"/>
      <c r="S681" s="56" t="s">
        <v>108</v>
      </c>
      <c r="T681" s="56" t="s">
        <v>108</v>
      </c>
      <c r="U681" s="56"/>
      <c r="V681" s="56"/>
      <c r="W681" s="56" t="s">
        <v>108</v>
      </c>
      <c r="X681" s="56"/>
      <c r="Y681" s="56" t="s">
        <v>108</v>
      </c>
      <c r="Z681" s="56" t="s">
        <v>18</v>
      </c>
      <c r="AA681" s="57">
        <v>43348</v>
      </c>
      <c r="AB681" s="63">
        <v>6</v>
      </c>
      <c r="AC681" s="64" t="s">
        <v>24565</v>
      </c>
      <c r="AD681" s="56" t="s">
        <v>79</v>
      </c>
      <c r="AE681" s="56"/>
      <c r="AF681" s="61"/>
      <c r="AG681" s="61"/>
      <c r="AH681" s="67" t="str">
        <v>Sep</v>
      </c>
      <c r="AI681" s="68" t="str">
        <v>Sep</v>
      </c>
      <c r="AJ681" s="69">
        <f t="shared" si="0"/>
        <v>0</v>
      </c>
      <c r="AK681" s="70">
        <f t="shared" si="1"/>
        <v>43378</v>
      </c>
      <c r="AL681" s="71">
        <f t="shared" ca="1" si="2"/>
        <v>-581</v>
      </c>
      <c r="AM681" s="71" t="str">
        <v>2018</v>
      </c>
      <c r="AN681" s="70">
        <f t="shared" si="3"/>
        <v>43358</v>
      </c>
      <c r="AO681" s="70" t="s">
        <v>123</v>
      </c>
    </row>
    <row r="682" spans="1:41" ht="14.4">
      <c r="A682" s="179" t="s">
        <v>24570</v>
      </c>
      <c r="B682" s="56" t="s">
        <v>89</v>
      </c>
      <c r="C682" s="57">
        <v>43356</v>
      </c>
      <c r="D682" s="56" t="s">
        <v>1027</v>
      </c>
      <c r="E682" s="56" t="s">
        <v>140</v>
      </c>
      <c r="F682" s="168" t="s">
        <v>106</v>
      </c>
      <c r="G682" s="168" t="s">
        <v>107</v>
      </c>
      <c r="H682" s="169" t="s">
        <v>140</v>
      </c>
      <c r="I682" s="399"/>
      <c r="J682" s="57">
        <v>43386</v>
      </c>
      <c r="K682" s="56" t="s">
        <v>18</v>
      </c>
      <c r="L682" s="169" t="s">
        <v>18</v>
      </c>
      <c r="M682" s="60" t="s">
        <v>642</v>
      </c>
      <c r="N682" s="56" t="s">
        <v>24562</v>
      </c>
      <c r="O682" s="56" t="s">
        <v>132</v>
      </c>
      <c r="P682" s="56" t="s">
        <v>24563</v>
      </c>
      <c r="Q682" s="56" t="s">
        <v>17</v>
      </c>
      <c r="R682" s="56"/>
      <c r="S682" s="56" t="s">
        <v>108</v>
      </c>
      <c r="T682" s="56" t="s">
        <v>108</v>
      </c>
      <c r="U682" s="56"/>
      <c r="V682" s="56"/>
      <c r="W682" s="56" t="s">
        <v>108</v>
      </c>
      <c r="X682" s="56"/>
      <c r="Y682" s="56" t="s">
        <v>108</v>
      </c>
      <c r="Z682" s="56" t="s">
        <v>18</v>
      </c>
      <c r="AA682" s="57">
        <v>43356</v>
      </c>
      <c r="AB682" s="63">
        <v>6</v>
      </c>
      <c r="AC682" s="64" t="s">
        <v>24573</v>
      </c>
      <c r="AD682" s="56" t="s">
        <v>79</v>
      </c>
      <c r="AE682" s="56"/>
      <c r="AF682" s="61"/>
      <c r="AG682" s="61"/>
      <c r="AH682" s="67" t="str">
        <v>Sep</v>
      </c>
      <c r="AI682" s="68" t="str">
        <v>Sep</v>
      </c>
      <c r="AJ682" s="69">
        <f t="shared" si="0"/>
        <v>0</v>
      </c>
      <c r="AK682" s="70">
        <f t="shared" si="1"/>
        <v>43386</v>
      </c>
      <c r="AL682" s="71">
        <f t="shared" ca="1" si="2"/>
        <v>-573</v>
      </c>
      <c r="AM682" s="71" t="str">
        <v>2018</v>
      </c>
      <c r="AN682" s="70">
        <f t="shared" si="3"/>
        <v>43366</v>
      </c>
      <c r="AO682" s="70" t="s">
        <v>123</v>
      </c>
    </row>
    <row r="683" spans="1:41" ht="14.4">
      <c r="A683" s="179" t="s">
        <v>24575</v>
      </c>
      <c r="B683" s="56" t="s">
        <v>89</v>
      </c>
      <c r="C683" s="57">
        <v>43252</v>
      </c>
      <c r="D683" s="56" t="s">
        <v>1027</v>
      </c>
      <c r="E683" s="56" t="s">
        <v>140</v>
      </c>
      <c r="F683" s="168" t="s">
        <v>106</v>
      </c>
      <c r="G683" s="168" t="s">
        <v>107</v>
      </c>
      <c r="H683" s="169" t="s">
        <v>140</v>
      </c>
      <c r="I683" s="399"/>
      <c r="J683" s="57">
        <v>43282</v>
      </c>
      <c r="K683" s="56" t="s">
        <v>18</v>
      </c>
      <c r="L683" s="169" t="s">
        <v>14</v>
      </c>
      <c r="M683" s="60" t="s">
        <v>642</v>
      </c>
      <c r="N683" s="56" t="s">
        <v>24578</v>
      </c>
      <c r="O683" s="56" t="s">
        <v>27</v>
      </c>
      <c r="P683" s="56" t="s">
        <v>108</v>
      </c>
      <c r="Q683" s="56" t="s">
        <v>96</v>
      </c>
      <c r="R683" s="56"/>
      <c r="S683" s="56" t="s">
        <v>108</v>
      </c>
      <c r="T683" s="56" t="s">
        <v>108</v>
      </c>
      <c r="U683" s="56"/>
      <c r="V683" s="56"/>
      <c r="W683" s="56" t="s">
        <v>108</v>
      </c>
      <c r="X683" s="56"/>
      <c r="Y683" s="56" t="s">
        <v>108</v>
      </c>
      <c r="Z683" s="56" t="s">
        <v>14</v>
      </c>
      <c r="AA683" s="57">
        <v>43252</v>
      </c>
      <c r="AB683" s="63">
        <v>6</v>
      </c>
      <c r="AC683" s="64" t="s">
        <v>24580</v>
      </c>
      <c r="AD683" s="56" t="s">
        <v>118</v>
      </c>
      <c r="AE683" s="56"/>
      <c r="AF683" s="61"/>
      <c r="AG683" s="61"/>
      <c r="AH683" s="67" t="str">
        <v>Jun</v>
      </c>
      <c r="AI683" s="68" t="str">
        <v>Jun</v>
      </c>
      <c r="AJ683" s="69">
        <f t="shared" si="0"/>
        <v>0</v>
      </c>
      <c r="AK683" s="70">
        <f t="shared" si="1"/>
        <v>43282</v>
      </c>
      <c r="AL683" s="71">
        <f t="shared" ca="1" si="2"/>
        <v>-677</v>
      </c>
      <c r="AM683" s="71" t="str">
        <v>2018</v>
      </c>
      <c r="AN683" s="70">
        <f t="shared" si="3"/>
        <v>43262</v>
      </c>
      <c r="AO683" s="70" t="s">
        <v>123</v>
      </c>
    </row>
    <row r="684" spans="1:41" ht="14.4">
      <c r="A684" s="179" t="s">
        <v>24584</v>
      </c>
      <c r="B684" s="56" t="s">
        <v>89</v>
      </c>
      <c r="C684" s="57">
        <v>43404</v>
      </c>
      <c r="D684" s="56" t="s">
        <v>1027</v>
      </c>
      <c r="E684" s="56" t="s">
        <v>140</v>
      </c>
      <c r="F684" s="168" t="s">
        <v>106</v>
      </c>
      <c r="G684" s="168" t="s">
        <v>107</v>
      </c>
      <c r="H684" s="169" t="s">
        <v>140</v>
      </c>
      <c r="I684" s="399"/>
      <c r="J684" s="57">
        <v>43435</v>
      </c>
      <c r="K684" s="56" t="s">
        <v>18</v>
      </c>
      <c r="L684" s="169" t="s">
        <v>18</v>
      </c>
      <c r="M684" s="60" t="s">
        <v>642</v>
      </c>
      <c r="N684" s="56" t="s">
        <v>24587</v>
      </c>
      <c r="O684" s="56" t="s">
        <v>44</v>
      </c>
      <c r="P684" s="56" t="s">
        <v>24589</v>
      </c>
      <c r="Q684" s="303" t="s">
        <v>17</v>
      </c>
      <c r="R684" s="56"/>
      <c r="S684" s="56" t="s">
        <v>108</v>
      </c>
      <c r="T684" s="56" t="s">
        <v>108</v>
      </c>
      <c r="U684" s="56"/>
      <c r="V684" s="56"/>
      <c r="W684" s="56" t="s">
        <v>108</v>
      </c>
      <c r="X684" s="56"/>
      <c r="Y684" s="56" t="s">
        <v>108</v>
      </c>
      <c r="Z684" s="56" t="s">
        <v>18</v>
      </c>
      <c r="AA684" s="57">
        <v>43404</v>
      </c>
      <c r="AB684" s="63">
        <v>6</v>
      </c>
      <c r="AC684" s="64" t="s">
        <v>24592</v>
      </c>
      <c r="AD684" s="56" t="s">
        <v>79</v>
      </c>
      <c r="AE684" s="56"/>
      <c r="AF684" s="61"/>
      <c r="AG684" s="61"/>
      <c r="AH684" s="67" t="str">
        <v>Oct</v>
      </c>
      <c r="AI684" s="68" t="str">
        <v>Oct</v>
      </c>
      <c r="AJ684" s="69">
        <f t="shared" si="0"/>
        <v>0</v>
      </c>
      <c r="AK684" s="70">
        <f t="shared" si="1"/>
        <v>43434</v>
      </c>
      <c r="AL684" s="71">
        <f t="shared" ca="1" si="2"/>
        <v>-525</v>
      </c>
      <c r="AM684" s="71" t="str">
        <v>2018</v>
      </c>
      <c r="AN684" s="70">
        <f t="shared" si="3"/>
        <v>43414</v>
      </c>
      <c r="AO684" s="70" t="s">
        <v>123</v>
      </c>
    </row>
    <row r="685" spans="1:41" ht="14.4">
      <c r="A685" s="179" t="s">
        <v>24595</v>
      </c>
      <c r="B685" s="56" t="s">
        <v>89</v>
      </c>
      <c r="C685" s="57">
        <v>43118</v>
      </c>
      <c r="D685" s="56" t="s">
        <v>1027</v>
      </c>
      <c r="E685" s="56" t="s">
        <v>140</v>
      </c>
      <c r="F685" s="168" t="s">
        <v>106</v>
      </c>
      <c r="G685" s="168" t="s">
        <v>107</v>
      </c>
      <c r="H685" s="169" t="s">
        <v>140</v>
      </c>
      <c r="I685" s="399"/>
      <c r="J685" s="57">
        <v>43150</v>
      </c>
      <c r="K685" s="56" t="s">
        <v>18</v>
      </c>
      <c r="L685" s="169" t="s">
        <v>14</v>
      </c>
      <c r="M685" s="60" t="s">
        <v>642</v>
      </c>
      <c r="N685" s="56" t="s">
        <v>24598</v>
      </c>
      <c r="O685" s="56" t="s">
        <v>44</v>
      </c>
      <c r="P685" s="56" t="s">
        <v>108</v>
      </c>
      <c r="Q685" s="56" t="s">
        <v>17</v>
      </c>
      <c r="R685" s="66"/>
      <c r="S685" s="56" t="s">
        <v>108</v>
      </c>
      <c r="T685" s="56" t="s">
        <v>108</v>
      </c>
      <c r="U685" s="56"/>
      <c r="V685" s="56"/>
      <c r="W685" s="56" t="s">
        <v>108</v>
      </c>
      <c r="X685" s="400"/>
      <c r="Y685" s="56" t="s">
        <v>108</v>
      </c>
      <c r="Z685" s="56" t="s">
        <v>14</v>
      </c>
      <c r="AA685" s="57">
        <v>43118</v>
      </c>
      <c r="AB685" s="63">
        <v>6</v>
      </c>
      <c r="AC685" s="64" t="s">
        <v>24601</v>
      </c>
      <c r="AD685" s="65" t="s">
        <v>118</v>
      </c>
      <c r="AE685" s="65"/>
      <c r="AF685" s="66"/>
      <c r="AG685" s="66"/>
      <c r="AH685" s="67" t="str">
        <v>Jan</v>
      </c>
      <c r="AI685" s="68" t="str">
        <v>Jan</v>
      </c>
      <c r="AJ685" s="69">
        <f t="shared" si="0"/>
        <v>0</v>
      </c>
      <c r="AK685" s="70">
        <f t="shared" si="1"/>
        <v>43148</v>
      </c>
      <c r="AL685" s="71">
        <f t="shared" ca="1" si="2"/>
        <v>-811</v>
      </c>
      <c r="AM685" s="71" t="str">
        <v>2018</v>
      </c>
      <c r="AN685" s="70">
        <f t="shared" si="3"/>
        <v>43128</v>
      </c>
      <c r="AO685" s="70" t="s">
        <v>123</v>
      </c>
    </row>
    <row r="686" spans="1:41" ht="14.4">
      <c r="A686" s="179" t="s">
        <v>24604</v>
      </c>
      <c r="B686" s="56" t="s">
        <v>89</v>
      </c>
      <c r="C686" s="57">
        <v>43123</v>
      </c>
      <c r="D686" s="56" t="s">
        <v>1027</v>
      </c>
      <c r="E686" s="56" t="s">
        <v>140</v>
      </c>
      <c r="F686" s="168" t="s">
        <v>106</v>
      </c>
      <c r="G686" s="168" t="s">
        <v>107</v>
      </c>
      <c r="H686" s="169" t="s">
        <v>140</v>
      </c>
      <c r="I686" s="399"/>
      <c r="J686" s="57">
        <v>43154</v>
      </c>
      <c r="K686" s="56" t="s">
        <v>18</v>
      </c>
      <c r="L686" s="169" t="s">
        <v>14</v>
      </c>
      <c r="M686" s="60" t="s">
        <v>642</v>
      </c>
      <c r="N686" s="56" t="s">
        <v>24598</v>
      </c>
      <c r="O686" s="56" t="s">
        <v>44</v>
      </c>
      <c r="P686" s="56" t="s">
        <v>108</v>
      </c>
      <c r="Q686" s="61"/>
      <c r="R686" s="66"/>
      <c r="S686" s="56" t="s">
        <v>108</v>
      </c>
      <c r="T686" s="56" t="s">
        <v>108</v>
      </c>
      <c r="U686" s="56"/>
      <c r="V686" s="56"/>
      <c r="W686" s="56" t="s">
        <v>108</v>
      </c>
      <c r="X686" s="400"/>
      <c r="Y686" s="56" t="s">
        <v>108</v>
      </c>
      <c r="Z686" s="56" t="s">
        <v>14</v>
      </c>
      <c r="AA686" s="57">
        <v>43123</v>
      </c>
      <c r="AB686" s="63">
        <v>6</v>
      </c>
      <c r="AC686" s="64" t="s">
        <v>24610</v>
      </c>
      <c r="AD686" s="65" t="s">
        <v>118</v>
      </c>
      <c r="AE686" s="65"/>
      <c r="AF686" s="66"/>
      <c r="AG686" s="66"/>
      <c r="AH686" s="67" t="str">
        <v>Jan</v>
      </c>
      <c r="AI686" s="68" t="str">
        <v>Jan</v>
      </c>
      <c r="AJ686" s="69">
        <f t="shared" si="0"/>
        <v>0</v>
      </c>
      <c r="AK686" s="70">
        <f t="shared" si="1"/>
        <v>43153</v>
      </c>
      <c r="AL686" s="71">
        <f t="shared" ca="1" si="2"/>
        <v>-806</v>
      </c>
      <c r="AM686" s="71" t="str">
        <v>2018</v>
      </c>
      <c r="AN686" s="70">
        <f t="shared" si="3"/>
        <v>43133</v>
      </c>
      <c r="AO686" s="70" t="s">
        <v>123</v>
      </c>
    </row>
    <row r="687" spans="1:41" ht="14.4">
      <c r="A687" s="179" t="s">
        <v>24615</v>
      </c>
      <c r="B687" s="56" t="s">
        <v>89</v>
      </c>
      <c r="C687" s="57">
        <v>43129</v>
      </c>
      <c r="D687" s="56" t="s">
        <v>1027</v>
      </c>
      <c r="E687" s="56" t="s">
        <v>129</v>
      </c>
      <c r="F687" s="168" t="s">
        <v>106</v>
      </c>
      <c r="G687" s="168" t="s">
        <v>107</v>
      </c>
      <c r="H687" s="169" t="s">
        <v>129</v>
      </c>
      <c r="I687" s="399"/>
      <c r="J687" s="57">
        <v>43171</v>
      </c>
      <c r="K687" s="61"/>
      <c r="L687" s="184"/>
      <c r="M687" s="60" t="s">
        <v>642</v>
      </c>
      <c r="N687" s="56" t="s">
        <v>24598</v>
      </c>
      <c r="O687" s="56" t="s">
        <v>44</v>
      </c>
      <c r="P687" s="56">
        <v>180080479</v>
      </c>
      <c r="Q687" s="56" t="s">
        <v>96</v>
      </c>
      <c r="R687" s="66"/>
      <c r="S687" s="61"/>
      <c r="T687" s="61"/>
      <c r="U687" s="402"/>
      <c r="V687" s="66"/>
      <c r="W687" s="66"/>
      <c r="X687" s="400" t="s">
        <v>108</v>
      </c>
      <c r="Y687" s="61"/>
      <c r="Z687" s="56" t="s">
        <v>14</v>
      </c>
      <c r="AA687" s="57">
        <v>43130</v>
      </c>
      <c r="AB687" s="75"/>
      <c r="AC687" s="60" t="s">
        <v>24620</v>
      </c>
      <c r="AD687" s="65" t="s">
        <v>224</v>
      </c>
      <c r="AE687" s="96"/>
      <c r="AF687" s="66"/>
      <c r="AG687" s="66"/>
      <c r="AH687" s="67" t="str">
        <v>Jan</v>
      </c>
      <c r="AI687" s="68" t="str">
        <v>Jan</v>
      </c>
      <c r="AJ687" s="69">
        <f t="shared" si="0"/>
        <v>1</v>
      </c>
      <c r="AK687" s="70">
        <f t="shared" si="1"/>
        <v>43159</v>
      </c>
      <c r="AL687" s="71">
        <f t="shared" ca="1" si="2"/>
        <v>-800</v>
      </c>
      <c r="AM687" s="71" t="str">
        <v>2018</v>
      </c>
      <c r="AN687" s="70">
        <f t="shared" si="3"/>
        <v>43139</v>
      </c>
      <c r="AO687" s="70" t="s">
        <v>123</v>
      </c>
    </row>
    <row r="688" spans="1:41" ht="14.4">
      <c r="A688" s="179" t="s">
        <v>24623</v>
      </c>
      <c r="B688" s="56" t="s">
        <v>89</v>
      </c>
      <c r="C688" s="57">
        <v>43200</v>
      </c>
      <c r="D688" s="56" t="s">
        <v>1027</v>
      </c>
      <c r="E688" s="56" t="s">
        <v>140</v>
      </c>
      <c r="F688" s="168" t="s">
        <v>106</v>
      </c>
      <c r="G688" s="168" t="s">
        <v>107</v>
      </c>
      <c r="H688" s="169" t="s">
        <v>140</v>
      </c>
      <c r="I688" s="399"/>
      <c r="J688" s="57">
        <v>43230</v>
      </c>
      <c r="K688" s="56" t="s">
        <v>18</v>
      </c>
      <c r="L688" s="169" t="s">
        <v>14</v>
      </c>
      <c r="M688" s="60" t="s">
        <v>642</v>
      </c>
      <c r="N688" s="56" t="s">
        <v>24627</v>
      </c>
      <c r="O688" s="56" t="s">
        <v>44</v>
      </c>
      <c r="P688" s="56" t="s">
        <v>108</v>
      </c>
      <c r="Q688" s="56" t="s">
        <v>17</v>
      </c>
      <c r="R688" s="56"/>
      <c r="S688" s="56" t="s">
        <v>108</v>
      </c>
      <c r="T688" s="56" t="s">
        <v>108</v>
      </c>
      <c r="U688" s="56"/>
      <c r="V688" s="56"/>
      <c r="W688" s="56" t="s">
        <v>108</v>
      </c>
      <c r="X688" s="56"/>
      <c r="Y688" s="56" t="s">
        <v>108</v>
      </c>
      <c r="Z688" s="56" t="s">
        <v>14</v>
      </c>
      <c r="AA688" s="57">
        <v>43200</v>
      </c>
      <c r="AB688" s="63">
        <v>6</v>
      </c>
      <c r="AC688" s="64" t="s">
        <v>24630</v>
      </c>
      <c r="AD688" s="56" t="s">
        <v>118</v>
      </c>
      <c r="AE688" s="56"/>
      <c r="AF688" s="61"/>
      <c r="AG688" s="61"/>
      <c r="AH688" s="67" t="str">
        <v>Apr</v>
      </c>
      <c r="AI688" s="68" t="str">
        <v>Apr</v>
      </c>
      <c r="AJ688" s="69">
        <f t="shared" si="0"/>
        <v>0</v>
      </c>
      <c r="AK688" s="70">
        <f t="shared" si="1"/>
        <v>43230</v>
      </c>
      <c r="AL688" s="71">
        <f t="shared" ca="1" si="2"/>
        <v>-729</v>
      </c>
      <c r="AM688" s="71" t="str">
        <v>2018</v>
      </c>
      <c r="AN688" s="70">
        <f t="shared" si="3"/>
        <v>43210</v>
      </c>
      <c r="AO688" s="70" t="s">
        <v>123</v>
      </c>
    </row>
    <row r="689" spans="1:41" ht="14.4">
      <c r="A689" s="179" t="s">
        <v>24634</v>
      </c>
      <c r="B689" s="56" t="s">
        <v>89</v>
      </c>
      <c r="C689" s="57">
        <v>43139</v>
      </c>
      <c r="D689" s="56" t="s">
        <v>90</v>
      </c>
      <c r="E689" s="56" t="s">
        <v>140</v>
      </c>
      <c r="F689" s="168" t="s">
        <v>106</v>
      </c>
      <c r="G689" s="168" t="s">
        <v>107</v>
      </c>
      <c r="H689" s="169" t="s">
        <v>140</v>
      </c>
      <c r="I689" s="399"/>
      <c r="J689" s="57">
        <v>43167</v>
      </c>
      <c r="K689" s="56" t="s">
        <v>18</v>
      </c>
      <c r="L689" s="169" t="s">
        <v>14</v>
      </c>
      <c r="M689" s="60" t="s">
        <v>24638</v>
      </c>
      <c r="N689" s="56" t="s">
        <v>24638</v>
      </c>
      <c r="O689" s="61"/>
      <c r="P689" s="56" t="s">
        <v>108</v>
      </c>
      <c r="Q689" s="56" t="s">
        <v>96</v>
      </c>
      <c r="R689" s="66"/>
      <c r="S689" s="56" t="s">
        <v>108</v>
      </c>
      <c r="T689" s="56" t="s">
        <v>108</v>
      </c>
      <c r="U689" s="56"/>
      <c r="V689" s="56"/>
      <c r="W689" s="56" t="s">
        <v>108</v>
      </c>
      <c r="X689" s="400"/>
      <c r="Y689" s="56" t="s">
        <v>108</v>
      </c>
      <c r="Z689" s="56" t="s">
        <v>14</v>
      </c>
      <c r="AA689" s="57">
        <v>43139</v>
      </c>
      <c r="AB689" s="63">
        <v>6</v>
      </c>
      <c r="AC689" s="64" t="s">
        <v>24639</v>
      </c>
      <c r="AD689" s="65" t="s">
        <v>224</v>
      </c>
      <c r="AE689" s="65"/>
      <c r="AF689" s="66"/>
      <c r="AG689" s="66"/>
      <c r="AH689" s="67" t="str">
        <v>Feb</v>
      </c>
      <c r="AI689" s="68" t="str">
        <v>Feb</v>
      </c>
      <c r="AJ689" s="69">
        <f t="shared" si="0"/>
        <v>0</v>
      </c>
      <c r="AK689" s="70">
        <f t="shared" si="1"/>
        <v>43169</v>
      </c>
      <c r="AL689" s="71">
        <f t="shared" ca="1" si="2"/>
        <v>-790</v>
      </c>
      <c r="AM689" s="71" t="str">
        <v>2018</v>
      </c>
      <c r="AN689" s="70">
        <f t="shared" si="3"/>
        <v>43149</v>
      </c>
      <c r="AO689" s="70" t="s">
        <v>123</v>
      </c>
    </row>
    <row r="690" spans="1:41" ht="14.4">
      <c r="A690" s="179" t="s">
        <v>24645</v>
      </c>
      <c r="B690" s="56" t="s">
        <v>89</v>
      </c>
      <c r="C690" s="57">
        <v>43308</v>
      </c>
      <c r="D690" s="56" t="s">
        <v>90</v>
      </c>
      <c r="E690" s="56" t="s">
        <v>15779</v>
      </c>
      <c r="F690" s="168" t="s">
        <v>214</v>
      </c>
      <c r="G690" s="168" t="s">
        <v>24648</v>
      </c>
      <c r="H690" s="169" t="s">
        <v>2445</v>
      </c>
      <c r="I690" s="399"/>
      <c r="J690" s="57">
        <v>43321</v>
      </c>
      <c r="K690" s="56" t="s">
        <v>18</v>
      </c>
      <c r="L690" s="169" t="s">
        <v>108</v>
      </c>
      <c r="M690" s="60" t="s">
        <v>24649</v>
      </c>
      <c r="N690" s="56" t="s">
        <v>24650</v>
      </c>
      <c r="O690" s="56" t="s">
        <v>172</v>
      </c>
      <c r="P690" s="61"/>
      <c r="Q690" s="61"/>
      <c r="R690" s="56"/>
      <c r="S690" s="56" t="s">
        <v>108</v>
      </c>
      <c r="T690" s="56" t="s">
        <v>108</v>
      </c>
      <c r="U690" s="56"/>
      <c r="V690" s="56"/>
      <c r="W690" s="56" t="s">
        <v>108</v>
      </c>
      <c r="X690" s="56" t="s">
        <v>108</v>
      </c>
      <c r="Y690" s="61"/>
      <c r="Z690" s="56" t="s">
        <v>108</v>
      </c>
      <c r="AA690" s="57">
        <v>43315</v>
      </c>
      <c r="AB690" s="75"/>
      <c r="AC690" s="64" t="s">
        <v>24651</v>
      </c>
      <c r="AD690" s="56" t="s">
        <v>224</v>
      </c>
      <c r="AE690" s="56"/>
      <c r="AF690" s="61"/>
      <c r="AG690" s="61"/>
      <c r="AH690" s="67" t="str">
        <v>Jul</v>
      </c>
      <c r="AI690" s="68" t="str">
        <v>Aug</v>
      </c>
      <c r="AJ690" s="69">
        <f t="shared" si="0"/>
        <v>7</v>
      </c>
      <c r="AK690" s="70">
        <f t="shared" si="1"/>
        <v>43338</v>
      </c>
      <c r="AL690" s="71">
        <f t="shared" ca="1" si="2"/>
        <v>-621</v>
      </c>
      <c r="AM690" s="71" t="str">
        <v>2018</v>
      </c>
      <c r="AN690" s="70">
        <f t="shared" si="3"/>
        <v>43318</v>
      </c>
      <c r="AO690" s="70" t="s">
        <v>123</v>
      </c>
    </row>
    <row r="691" spans="1:41" ht="14.4">
      <c r="A691" s="179" t="s">
        <v>24654</v>
      </c>
      <c r="B691" s="56" t="s">
        <v>89</v>
      </c>
      <c r="C691" s="57">
        <v>43263</v>
      </c>
      <c r="D691" s="56" t="s">
        <v>1027</v>
      </c>
      <c r="E691" s="56" t="s">
        <v>140</v>
      </c>
      <c r="F691" s="168" t="s">
        <v>106</v>
      </c>
      <c r="G691" s="168" t="s">
        <v>107</v>
      </c>
      <c r="H691" s="169" t="s">
        <v>140</v>
      </c>
      <c r="I691" s="399"/>
      <c r="J691" s="57">
        <v>43293</v>
      </c>
      <c r="K691" s="56" t="s">
        <v>18</v>
      </c>
      <c r="L691" s="169" t="s">
        <v>14</v>
      </c>
      <c r="M691" s="60" t="s">
        <v>3842</v>
      </c>
      <c r="N691" s="56" t="s">
        <v>24656</v>
      </c>
      <c r="O691" s="56" t="s">
        <v>95</v>
      </c>
      <c r="P691" s="56" t="s">
        <v>108</v>
      </c>
      <c r="Q691" s="56" t="s">
        <v>96</v>
      </c>
      <c r="R691" s="56"/>
      <c r="S691" s="56" t="s">
        <v>108</v>
      </c>
      <c r="T691" s="56" t="s">
        <v>108</v>
      </c>
      <c r="U691" s="56"/>
      <c r="V691" s="56"/>
      <c r="W691" s="56" t="s">
        <v>108</v>
      </c>
      <c r="X691" s="56"/>
      <c r="Y691" s="56" t="s">
        <v>108</v>
      </c>
      <c r="Z691" s="56" t="s">
        <v>14</v>
      </c>
      <c r="AA691" s="57">
        <v>43263</v>
      </c>
      <c r="AB691" s="63">
        <v>6</v>
      </c>
      <c r="AC691" s="64" t="s">
        <v>24659</v>
      </c>
      <c r="AD691" s="56" t="s">
        <v>224</v>
      </c>
      <c r="AE691" s="56"/>
      <c r="AF691" s="61"/>
      <c r="AG691" s="61"/>
      <c r="AH691" s="67" t="str">
        <v>Jun</v>
      </c>
      <c r="AI691" s="68" t="str">
        <v>Jun</v>
      </c>
      <c r="AJ691" s="69">
        <f t="shared" si="0"/>
        <v>0</v>
      </c>
      <c r="AK691" s="70">
        <f t="shared" si="1"/>
        <v>43293</v>
      </c>
      <c r="AL691" s="71">
        <f t="shared" ca="1" si="2"/>
        <v>-666</v>
      </c>
      <c r="AM691" s="71" t="str">
        <v>2018</v>
      </c>
      <c r="AN691" s="70">
        <f t="shared" si="3"/>
        <v>43273</v>
      </c>
      <c r="AO691" s="70" t="s">
        <v>123</v>
      </c>
    </row>
    <row r="692" spans="1:41" ht="14.4">
      <c r="A692" s="179" t="s">
        <v>24661</v>
      </c>
      <c r="B692" s="56" t="s">
        <v>89</v>
      </c>
      <c r="C692" s="57">
        <v>43334</v>
      </c>
      <c r="D692" s="56" t="s">
        <v>1027</v>
      </c>
      <c r="E692" s="56" t="s">
        <v>30</v>
      </c>
      <c r="F692" s="168" t="s">
        <v>106</v>
      </c>
      <c r="G692" s="168" t="s">
        <v>107</v>
      </c>
      <c r="H692" s="169" t="s">
        <v>30</v>
      </c>
      <c r="I692" s="404"/>
      <c r="J692" s="59"/>
      <c r="K692" s="61"/>
      <c r="L692" s="184"/>
      <c r="M692" s="60" t="s">
        <v>3842</v>
      </c>
      <c r="N692" s="56" t="s">
        <v>24656</v>
      </c>
      <c r="O692" s="56" t="s">
        <v>20</v>
      </c>
      <c r="P692" s="56" t="s">
        <v>24666</v>
      </c>
      <c r="Q692" s="56" t="s">
        <v>21</v>
      </c>
      <c r="R692" s="66"/>
      <c r="S692" s="61"/>
      <c r="T692" s="61"/>
      <c r="U692" s="402"/>
      <c r="V692" s="66"/>
      <c r="W692" s="66"/>
      <c r="X692" s="402"/>
      <c r="Y692" s="61"/>
      <c r="Z692" s="56" t="s">
        <v>18</v>
      </c>
      <c r="AA692" s="57">
        <v>43339</v>
      </c>
      <c r="AB692" s="75"/>
      <c r="AC692" s="95"/>
      <c r="AD692" s="56" t="s">
        <v>79</v>
      </c>
      <c r="AE692" s="61"/>
      <c r="AF692" s="61"/>
      <c r="AG692" s="61"/>
      <c r="AH692" s="67" t="str">
        <v>Aug</v>
      </c>
      <c r="AI692" s="68" t="str">
        <v>Aug</v>
      </c>
      <c r="AJ692" s="69">
        <f t="shared" si="0"/>
        <v>5</v>
      </c>
      <c r="AK692" s="70">
        <f t="shared" si="1"/>
        <v>43364</v>
      </c>
      <c r="AL692" s="71">
        <f t="shared" ca="1" si="2"/>
        <v>-595</v>
      </c>
      <c r="AM692" s="71" t="str">
        <v>2018</v>
      </c>
      <c r="AN692" s="70">
        <f t="shared" si="3"/>
        <v>43344</v>
      </c>
      <c r="AO692" s="70" t="s">
        <v>123</v>
      </c>
    </row>
    <row r="693" spans="1:41" ht="14.4">
      <c r="A693" s="179" t="s">
        <v>24669</v>
      </c>
      <c r="B693" s="56" t="s">
        <v>89</v>
      </c>
      <c r="C693" s="57">
        <v>43129</v>
      </c>
      <c r="D693" s="56" t="s">
        <v>1027</v>
      </c>
      <c r="E693" s="56" t="s">
        <v>129</v>
      </c>
      <c r="F693" s="168" t="s">
        <v>106</v>
      </c>
      <c r="G693" s="168" t="s">
        <v>107</v>
      </c>
      <c r="H693" s="169" t="s">
        <v>129</v>
      </c>
      <c r="I693" s="399"/>
      <c r="J693" s="57">
        <v>43171</v>
      </c>
      <c r="K693" s="61"/>
      <c r="L693" s="184"/>
      <c r="M693" s="60" t="s">
        <v>3883</v>
      </c>
      <c r="N693" s="56" t="s">
        <v>24672</v>
      </c>
      <c r="O693" s="56" t="s">
        <v>13</v>
      </c>
      <c r="P693" s="56" t="s">
        <v>24674</v>
      </c>
      <c r="Q693" s="56" t="s">
        <v>96</v>
      </c>
      <c r="R693" s="66"/>
      <c r="S693" s="61"/>
      <c r="T693" s="61"/>
      <c r="U693" s="402"/>
      <c r="V693" s="66"/>
      <c r="W693" s="66"/>
      <c r="X693" s="400" t="s">
        <v>108</v>
      </c>
      <c r="Y693" s="61"/>
      <c r="Z693" s="56" t="s">
        <v>14</v>
      </c>
      <c r="AA693" s="57">
        <v>43161</v>
      </c>
      <c r="AB693" s="75"/>
      <c r="AC693" s="64" t="s">
        <v>24677</v>
      </c>
      <c r="AD693" s="65" t="s">
        <v>179</v>
      </c>
      <c r="AE693" s="96"/>
      <c r="AF693" s="66"/>
      <c r="AG693" s="66"/>
      <c r="AH693" s="67" t="str">
        <v>Jan</v>
      </c>
      <c r="AI693" s="68" t="str">
        <v>Mar</v>
      </c>
      <c r="AJ693" s="69">
        <f t="shared" si="0"/>
        <v>32</v>
      </c>
      <c r="AK693" s="70">
        <f t="shared" si="1"/>
        <v>43159</v>
      </c>
      <c r="AL693" s="71">
        <f t="shared" ca="1" si="2"/>
        <v>-800</v>
      </c>
      <c r="AM693" s="71" t="str">
        <v>2018</v>
      </c>
      <c r="AN693" s="70">
        <f t="shared" si="3"/>
        <v>43139</v>
      </c>
      <c r="AO693" s="70" t="s">
        <v>123</v>
      </c>
    </row>
    <row r="694" spans="1:41" ht="14.4">
      <c r="A694" s="179" t="s">
        <v>24678</v>
      </c>
      <c r="B694" s="56" t="s">
        <v>89</v>
      </c>
      <c r="C694" s="57">
        <v>43241</v>
      </c>
      <c r="D694" s="56" t="s">
        <v>131</v>
      </c>
      <c r="E694" s="56" t="s">
        <v>112</v>
      </c>
      <c r="F694" s="168" t="s">
        <v>106</v>
      </c>
      <c r="G694" s="168" t="s">
        <v>113</v>
      </c>
      <c r="H694" s="169" t="s">
        <v>112</v>
      </c>
      <c r="I694" s="399"/>
      <c r="J694" s="57">
        <v>43272</v>
      </c>
      <c r="K694" s="56" t="s">
        <v>18</v>
      </c>
      <c r="L694" s="184"/>
      <c r="M694" s="60" t="s">
        <v>24679</v>
      </c>
      <c r="N694" s="56" t="s">
        <v>24680</v>
      </c>
      <c r="O694" s="56" t="s">
        <v>266</v>
      </c>
      <c r="P694" s="56" t="s">
        <v>24681</v>
      </c>
      <c r="Q694" s="56" t="s">
        <v>116</v>
      </c>
      <c r="R694" s="66"/>
      <c r="S694" s="61"/>
      <c r="T694" s="61"/>
      <c r="U694" s="402"/>
      <c r="V694" s="66"/>
      <c r="W694" s="66"/>
      <c r="X694" s="402"/>
      <c r="Y694" s="56" t="s">
        <v>108</v>
      </c>
      <c r="Z694" s="56" t="s">
        <v>14</v>
      </c>
      <c r="AA694" s="57">
        <v>43243</v>
      </c>
      <c r="AB694" s="75"/>
      <c r="AC694" s="64" t="s">
        <v>24682</v>
      </c>
      <c r="AD694" s="56" t="s">
        <v>118</v>
      </c>
      <c r="AE694" s="61"/>
      <c r="AF694" s="61"/>
      <c r="AG694" s="61"/>
      <c r="AH694" s="67" t="str">
        <v>May</v>
      </c>
      <c r="AI694" s="68" t="str">
        <v>May</v>
      </c>
      <c r="AJ694" s="69">
        <f t="shared" si="0"/>
        <v>2</v>
      </c>
      <c r="AK694" s="70">
        <f t="shared" si="1"/>
        <v>43271</v>
      </c>
      <c r="AL694" s="71">
        <f t="shared" ca="1" si="2"/>
        <v>-688</v>
      </c>
      <c r="AM694" s="71" t="str">
        <v>2018</v>
      </c>
      <c r="AN694" s="70">
        <f t="shared" si="3"/>
        <v>43251</v>
      </c>
      <c r="AO694" s="70" t="s">
        <v>123</v>
      </c>
    </row>
    <row r="695" spans="1:41" ht="14.4">
      <c r="A695" s="179" t="s">
        <v>24684</v>
      </c>
      <c r="B695" s="56" t="s">
        <v>89</v>
      </c>
      <c r="C695" s="57">
        <v>43238</v>
      </c>
      <c r="D695" s="56" t="s">
        <v>1027</v>
      </c>
      <c r="E695" s="56" t="s">
        <v>112</v>
      </c>
      <c r="F695" s="168" t="s">
        <v>106</v>
      </c>
      <c r="G695" s="168" t="s">
        <v>113</v>
      </c>
      <c r="H695" s="169" t="s">
        <v>112</v>
      </c>
      <c r="I695" s="399"/>
      <c r="J695" s="57">
        <v>43269</v>
      </c>
      <c r="K695" s="56" t="s">
        <v>18</v>
      </c>
      <c r="L695" s="184"/>
      <c r="M695" s="60" t="s">
        <v>3914</v>
      </c>
      <c r="N695" s="56" t="s">
        <v>17577</v>
      </c>
      <c r="O695" s="56" t="s">
        <v>22</v>
      </c>
      <c r="P695" s="56" t="s">
        <v>1722</v>
      </c>
      <c r="Q695" s="56" t="s">
        <v>116</v>
      </c>
      <c r="R695" s="353">
        <v>43242</v>
      </c>
      <c r="S695" s="61"/>
      <c r="T695" s="61"/>
      <c r="U695" s="402"/>
      <c r="V695" s="56"/>
      <c r="W695" s="56" t="s">
        <v>108</v>
      </c>
      <c r="X695" s="402"/>
      <c r="Y695" s="56" t="s">
        <v>108</v>
      </c>
      <c r="Z695" s="56" t="s">
        <v>14</v>
      </c>
      <c r="AA695" s="57">
        <v>43242</v>
      </c>
      <c r="AB695" s="75"/>
      <c r="AC695" s="64" t="s">
        <v>257</v>
      </c>
      <c r="AD695" s="56" t="s">
        <v>118</v>
      </c>
      <c r="AE695" s="56"/>
      <c r="AF695" s="61"/>
      <c r="AG695" s="61"/>
      <c r="AH695" s="67" t="str">
        <v>May</v>
      </c>
      <c r="AI695" s="68" t="str">
        <v>May</v>
      </c>
      <c r="AJ695" s="69">
        <f t="shared" si="0"/>
        <v>4</v>
      </c>
      <c r="AK695" s="70">
        <f t="shared" si="1"/>
        <v>43268</v>
      </c>
      <c r="AL695" s="71">
        <f t="shared" ca="1" si="2"/>
        <v>-691</v>
      </c>
      <c r="AM695" s="71" t="str">
        <v>2018</v>
      </c>
      <c r="AN695" s="70">
        <f t="shared" si="3"/>
        <v>43248</v>
      </c>
      <c r="AO695" s="70" t="s">
        <v>121</v>
      </c>
    </row>
    <row r="696" spans="1:41" ht="14.4">
      <c r="A696" s="179" t="s">
        <v>24691</v>
      </c>
      <c r="B696" s="56" t="s">
        <v>89</v>
      </c>
      <c r="C696" s="57">
        <v>43278</v>
      </c>
      <c r="D696" s="56" t="s">
        <v>1027</v>
      </c>
      <c r="E696" s="56" t="s">
        <v>140</v>
      </c>
      <c r="F696" s="168" t="s">
        <v>106</v>
      </c>
      <c r="G696" s="168" t="s">
        <v>107</v>
      </c>
      <c r="H696" s="169" t="s">
        <v>140</v>
      </c>
      <c r="I696" s="399"/>
      <c r="J696" s="57">
        <v>43308</v>
      </c>
      <c r="K696" s="56" t="s">
        <v>18</v>
      </c>
      <c r="L696" s="169" t="s">
        <v>14</v>
      </c>
      <c r="M696" s="60" t="s">
        <v>642</v>
      </c>
      <c r="N696" s="56" t="s">
        <v>24694</v>
      </c>
      <c r="O696" s="56" t="s">
        <v>172</v>
      </c>
      <c r="P696" s="56" t="s">
        <v>108</v>
      </c>
      <c r="Q696" s="56" t="s">
        <v>17</v>
      </c>
      <c r="R696" s="56"/>
      <c r="S696" s="56" t="s">
        <v>108</v>
      </c>
      <c r="T696" s="56" t="s">
        <v>108</v>
      </c>
      <c r="U696" s="56"/>
      <c r="V696" s="56"/>
      <c r="W696" s="56" t="s">
        <v>108</v>
      </c>
      <c r="X696" s="56"/>
      <c r="Y696" s="56" t="s">
        <v>108</v>
      </c>
      <c r="Z696" s="56" t="s">
        <v>14</v>
      </c>
      <c r="AA696" s="57">
        <v>43278</v>
      </c>
      <c r="AB696" s="63">
        <v>6</v>
      </c>
      <c r="AC696" s="64" t="s">
        <v>24698</v>
      </c>
      <c r="AD696" s="56" t="s">
        <v>118</v>
      </c>
      <c r="AE696" s="56"/>
      <c r="AF696" s="61"/>
      <c r="AG696" s="61"/>
      <c r="AH696" s="67" t="str">
        <v>Jun</v>
      </c>
      <c r="AI696" s="68" t="str">
        <v>Jun</v>
      </c>
      <c r="AJ696" s="69">
        <f t="shared" si="0"/>
        <v>0</v>
      </c>
      <c r="AK696" s="70">
        <f t="shared" si="1"/>
        <v>43308</v>
      </c>
      <c r="AL696" s="71">
        <f t="shared" ca="1" si="2"/>
        <v>-651</v>
      </c>
      <c r="AM696" s="71" t="str">
        <v>2018</v>
      </c>
      <c r="AN696" s="70">
        <f t="shared" si="3"/>
        <v>43288</v>
      </c>
      <c r="AO696" s="70" t="s">
        <v>123</v>
      </c>
    </row>
    <row r="697" spans="1:41" ht="14.4">
      <c r="A697" s="179" t="s">
        <v>24703</v>
      </c>
      <c r="B697" s="56" t="s">
        <v>89</v>
      </c>
      <c r="C697" s="57">
        <v>43294</v>
      </c>
      <c r="D697" s="56" t="s">
        <v>1027</v>
      </c>
      <c r="E697" s="56" t="s">
        <v>140</v>
      </c>
      <c r="F697" s="168" t="s">
        <v>106</v>
      </c>
      <c r="G697" s="168" t="s">
        <v>107</v>
      </c>
      <c r="H697" s="169" t="s">
        <v>140</v>
      </c>
      <c r="I697" s="399"/>
      <c r="J697" s="57">
        <v>43325</v>
      </c>
      <c r="K697" s="56" t="s">
        <v>18</v>
      </c>
      <c r="L697" s="169" t="s">
        <v>14</v>
      </c>
      <c r="M697" s="60" t="s">
        <v>642</v>
      </c>
      <c r="N697" s="56" t="s">
        <v>24694</v>
      </c>
      <c r="O697" s="56" t="s">
        <v>172</v>
      </c>
      <c r="P697" s="56" t="s">
        <v>108</v>
      </c>
      <c r="Q697" s="56" t="s">
        <v>96</v>
      </c>
      <c r="R697" s="56"/>
      <c r="S697" s="56" t="s">
        <v>108</v>
      </c>
      <c r="T697" s="56" t="s">
        <v>108</v>
      </c>
      <c r="U697" s="56"/>
      <c r="V697" s="56"/>
      <c r="W697" s="56" t="s">
        <v>108</v>
      </c>
      <c r="X697" s="56"/>
      <c r="Y697" s="56" t="s">
        <v>108</v>
      </c>
      <c r="Z697" s="56" t="s">
        <v>14</v>
      </c>
      <c r="AA697" s="57">
        <v>43294</v>
      </c>
      <c r="AB697" s="63">
        <v>6</v>
      </c>
      <c r="AC697" s="64" t="s">
        <v>24708</v>
      </c>
      <c r="AD697" s="56" t="s">
        <v>118</v>
      </c>
      <c r="AE697" s="56"/>
      <c r="AF697" s="61"/>
      <c r="AG697" s="61"/>
      <c r="AH697" s="67" t="str">
        <v>Jul</v>
      </c>
      <c r="AI697" s="68" t="str">
        <v>Jul</v>
      </c>
      <c r="AJ697" s="69">
        <f t="shared" si="0"/>
        <v>0</v>
      </c>
      <c r="AK697" s="70">
        <f t="shared" si="1"/>
        <v>43324</v>
      </c>
      <c r="AL697" s="71">
        <f t="shared" ca="1" si="2"/>
        <v>-635</v>
      </c>
      <c r="AM697" s="71" t="str">
        <v>2018</v>
      </c>
      <c r="AN697" s="70">
        <f t="shared" si="3"/>
        <v>43304</v>
      </c>
      <c r="AO697" s="70" t="s">
        <v>123</v>
      </c>
    </row>
    <row r="698" spans="1:41" ht="14.4">
      <c r="A698" s="179" t="s">
        <v>24714</v>
      </c>
      <c r="B698" s="56" t="s">
        <v>89</v>
      </c>
      <c r="C698" s="57">
        <v>43238</v>
      </c>
      <c r="D698" s="56" t="s">
        <v>1027</v>
      </c>
      <c r="E698" s="56" t="s">
        <v>112</v>
      </c>
      <c r="F698" s="168" t="s">
        <v>106</v>
      </c>
      <c r="G698" s="168" t="s">
        <v>113</v>
      </c>
      <c r="H698" s="169" t="s">
        <v>112</v>
      </c>
      <c r="I698" s="399"/>
      <c r="J698" s="57">
        <v>43269</v>
      </c>
      <c r="K698" s="56" t="s">
        <v>18</v>
      </c>
      <c r="L698" s="184"/>
      <c r="M698" s="60" t="s">
        <v>3914</v>
      </c>
      <c r="N698" s="56" t="s">
        <v>24717</v>
      </c>
      <c r="O698" s="56" t="s">
        <v>143</v>
      </c>
      <c r="P698" s="56" t="s">
        <v>14057</v>
      </c>
      <c r="Q698" s="56" t="s">
        <v>116</v>
      </c>
      <c r="R698" s="66"/>
      <c r="S698" s="61"/>
      <c r="T698" s="61"/>
      <c r="U698" s="83">
        <v>43241</v>
      </c>
      <c r="V698" s="56"/>
      <c r="W698" s="56">
        <v>25.5</v>
      </c>
      <c r="X698" s="400">
        <v>43255</v>
      </c>
      <c r="Y698" s="61"/>
      <c r="Z698" s="56" t="s">
        <v>18</v>
      </c>
      <c r="AA698" s="57">
        <v>43255</v>
      </c>
      <c r="AB698" s="75"/>
      <c r="AC698" s="95"/>
      <c r="AD698" s="56" t="s">
        <v>79</v>
      </c>
      <c r="AE698" s="56"/>
      <c r="AF698" s="61"/>
      <c r="AG698" s="61"/>
      <c r="AH698" s="67" t="str">
        <v>May</v>
      </c>
      <c r="AI698" s="68" t="str">
        <v>Jun</v>
      </c>
      <c r="AJ698" s="69">
        <f t="shared" si="0"/>
        <v>17</v>
      </c>
      <c r="AK698" s="70">
        <f t="shared" si="1"/>
        <v>43268</v>
      </c>
      <c r="AL698" s="71">
        <f t="shared" ca="1" si="2"/>
        <v>-691</v>
      </c>
      <c r="AM698" s="71" t="str">
        <v>2018</v>
      </c>
      <c r="AN698" s="70">
        <f t="shared" si="3"/>
        <v>43248</v>
      </c>
      <c r="AO698" s="70" t="s">
        <v>123</v>
      </c>
    </row>
    <row r="699" spans="1:41" ht="14.4">
      <c r="A699" s="179" t="s">
        <v>24724</v>
      </c>
      <c r="B699" s="56" t="s">
        <v>89</v>
      </c>
      <c r="C699" s="57">
        <v>43445</v>
      </c>
      <c r="D699" s="56" t="s">
        <v>131</v>
      </c>
      <c r="E699" s="56" t="s">
        <v>140</v>
      </c>
      <c r="F699" s="168" t="s">
        <v>106</v>
      </c>
      <c r="G699" s="168" t="s">
        <v>107</v>
      </c>
      <c r="H699" s="169" t="s">
        <v>140</v>
      </c>
      <c r="I699" s="399"/>
      <c r="J699" s="57">
        <v>43476</v>
      </c>
      <c r="K699" s="56" t="s">
        <v>18</v>
      </c>
      <c r="L699" s="169" t="s">
        <v>18</v>
      </c>
      <c r="M699" s="60" t="s">
        <v>145</v>
      </c>
      <c r="N699" s="56" t="s">
        <v>24727</v>
      </c>
      <c r="O699" s="56" t="s">
        <v>436</v>
      </c>
      <c r="P699" s="56" t="s">
        <v>24729</v>
      </c>
      <c r="Q699" s="56" t="s">
        <v>154</v>
      </c>
      <c r="R699" s="56"/>
      <c r="S699" s="56" t="s">
        <v>108</v>
      </c>
      <c r="T699" s="56" t="s">
        <v>108</v>
      </c>
      <c r="U699" s="56"/>
      <c r="V699" s="56"/>
      <c r="W699" s="56" t="s">
        <v>108</v>
      </c>
      <c r="X699" s="56"/>
      <c r="Y699" s="56" t="s">
        <v>108</v>
      </c>
      <c r="Z699" s="56" t="s">
        <v>18</v>
      </c>
      <c r="AA699" s="57">
        <v>43445</v>
      </c>
      <c r="AB699" s="63">
        <v>6</v>
      </c>
      <c r="AC699" s="64" t="s">
        <v>22041</v>
      </c>
      <c r="AD699" s="56" t="s">
        <v>79</v>
      </c>
      <c r="AE699" s="56"/>
      <c r="AF699" s="61"/>
      <c r="AG699" s="61"/>
      <c r="AH699" s="67" t="str">
        <v>Dec</v>
      </c>
      <c r="AI699" s="68" t="str">
        <v>Dec</v>
      </c>
      <c r="AJ699" s="69">
        <f t="shared" si="0"/>
        <v>0</v>
      </c>
      <c r="AK699" s="70">
        <f t="shared" si="1"/>
        <v>43475</v>
      </c>
      <c r="AL699" s="71">
        <f t="shared" ca="1" si="2"/>
        <v>-484</v>
      </c>
      <c r="AM699" s="71" t="str">
        <v>2018</v>
      </c>
      <c r="AN699" s="70">
        <f t="shared" si="3"/>
        <v>43455</v>
      </c>
      <c r="AO699" s="70" t="s">
        <v>123</v>
      </c>
    </row>
    <row r="700" spans="1:41" ht="14.4">
      <c r="A700" s="179" t="s">
        <v>24735</v>
      </c>
      <c r="B700" s="56" t="s">
        <v>89</v>
      </c>
      <c r="C700" s="57">
        <v>43430</v>
      </c>
      <c r="D700" s="56" t="s">
        <v>1027</v>
      </c>
      <c r="E700" s="56" t="s">
        <v>140</v>
      </c>
      <c r="F700" s="168" t="s">
        <v>106</v>
      </c>
      <c r="G700" s="168" t="s">
        <v>107</v>
      </c>
      <c r="H700" s="169" t="s">
        <v>140</v>
      </c>
      <c r="I700" s="399"/>
      <c r="J700" s="57">
        <v>43460</v>
      </c>
      <c r="K700" s="56" t="s">
        <v>18</v>
      </c>
      <c r="L700" s="169" t="s">
        <v>18</v>
      </c>
      <c r="M700" s="60" t="s">
        <v>24736</v>
      </c>
      <c r="N700" s="56" t="s">
        <v>24737</v>
      </c>
      <c r="O700" s="56" t="s">
        <v>436</v>
      </c>
      <c r="P700" s="56" t="s">
        <v>24738</v>
      </c>
      <c r="Q700" s="56" t="s">
        <v>17</v>
      </c>
      <c r="R700" s="66"/>
      <c r="S700" s="56" t="s">
        <v>108</v>
      </c>
      <c r="T700" s="56" t="s">
        <v>108</v>
      </c>
      <c r="U700" s="402"/>
      <c r="V700" s="56"/>
      <c r="W700" s="56" t="s">
        <v>108</v>
      </c>
      <c r="X700" s="402"/>
      <c r="Y700" s="56" t="s">
        <v>108</v>
      </c>
      <c r="Z700" s="56" t="s">
        <v>18</v>
      </c>
      <c r="AA700" s="57">
        <v>43430</v>
      </c>
      <c r="AB700" s="63">
        <v>6</v>
      </c>
      <c r="AC700" s="64" t="s">
        <v>24739</v>
      </c>
      <c r="AD700" s="56" t="s">
        <v>79</v>
      </c>
      <c r="AE700" s="56"/>
      <c r="AF700" s="61"/>
      <c r="AG700" s="61"/>
      <c r="AH700" s="67" t="str">
        <v>Nov</v>
      </c>
      <c r="AI700" s="68" t="str">
        <v>Nov</v>
      </c>
      <c r="AJ700" s="69">
        <f t="shared" si="0"/>
        <v>0</v>
      </c>
      <c r="AK700" s="70">
        <f t="shared" si="1"/>
        <v>43460</v>
      </c>
      <c r="AL700" s="71">
        <f t="shared" ca="1" si="2"/>
        <v>-499</v>
      </c>
      <c r="AM700" s="71" t="str">
        <v>2018</v>
      </c>
      <c r="AN700" s="70">
        <f t="shared" si="3"/>
        <v>43440</v>
      </c>
      <c r="AO700" s="70" t="s">
        <v>123</v>
      </c>
    </row>
    <row r="701" spans="1:41" ht="14.4">
      <c r="A701" s="179" t="s">
        <v>24740</v>
      </c>
      <c r="B701" s="56" t="s">
        <v>89</v>
      </c>
      <c r="C701" s="57">
        <v>43194</v>
      </c>
      <c r="D701" s="56" t="s">
        <v>1027</v>
      </c>
      <c r="E701" s="56" t="s">
        <v>140</v>
      </c>
      <c r="F701" s="168" t="s">
        <v>106</v>
      </c>
      <c r="G701" s="168" t="s">
        <v>107</v>
      </c>
      <c r="H701" s="169" t="s">
        <v>140</v>
      </c>
      <c r="I701" s="399"/>
      <c r="J701" s="57">
        <v>43234</v>
      </c>
      <c r="K701" s="56" t="s">
        <v>18</v>
      </c>
      <c r="L701" s="169" t="s">
        <v>14</v>
      </c>
      <c r="M701" s="60" t="s">
        <v>642</v>
      </c>
      <c r="N701" s="56" t="s">
        <v>24741</v>
      </c>
      <c r="O701" s="56" t="s">
        <v>16</v>
      </c>
      <c r="P701" s="56" t="s">
        <v>108</v>
      </c>
      <c r="Q701" s="56" t="s">
        <v>17</v>
      </c>
      <c r="R701" s="56"/>
      <c r="S701" s="56" t="s">
        <v>108</v>
      </c>
      <c r="T701" s="56" t="s">
        <v>108</v>
      </c>
      <c r="U701" s="56"/>
      <c r="V701" s="56"/>
      <c r="W701" s="56" t="s">
        <v>108</v>
      </c>
      <c r="X701" s="56"/>
      <c r="Y701" s="56" t="s">
        <v>108</v>
      </c>
      <c r="Z701" s="56" t="s">
        <v>14</v>
      </c>
      <c r="AA701" s="57">
        <v>43199</v>
      </c>
      <c r="AB701" s="63"/>
      <c r="AC701" s="64" t="s">
        <v>24742</v>
      </c>
      <c r="AD701" s="56" t="s">
        <v>118</v>
      </c>
      <c r="AE701" s="56"/>
      <c r="AF701" s="61"/>
      <c r="AG701" s="61"/>
      <c r="AH701" s="67" t="str">
        <v>Apr</v>
      </c>
      <c r="AI701" s="68" t="str">
        <v>Apr</v>
      </c>
      <c r="AJ701" s="69">
        <f t="shared" si="0"/>
        <v>5</v>
      </c>
      <c r="AK701" s="70">
        <f t="shared" si="1"/>
        <v>43224</v>
      </c>
      <c r="AL701" s="71">
        <f t="shared" ca="1" si="2"/>
        <v>-735</v>
      </c>
      <c r="AM701" s="71" t="str">
        <v>2018</v>
      </c>
      <c r="AN701" s="70">
        <f t="shared" si="3"/>
        <v>43204</v>
      </c>
      <c r="AO701" s="70" t="s">
        <v>123</v>
      </c>
    </row>
    <row r="702" spans="1:41" ht="14.4">
      <c r="A702" s="179" t="s">
        <v>24743</v>
      </c>
      <c r="B702" s="56" t="s">
        <v>89</v>
      </c>
      <c r="C702" s="57">
        <v>43207</v>
      </c>
      <c r="D702" s="56" t="s">
        <v>1027</v>
      </c>
      <c r="E702" s="56" t="s">
        <v>140</v>
      </c>
      <c r="F702" s="168" t="s">
        <v>106</v>
      </c>
      <c r="G702" s="168" t="s">
        <v>107</v>
      </c>
      <c r="H702" s="169" t="s">
        <v>140</v>
      </c>
      <c r="I702" s="399"/>
      <c r="J702" s="57">
        <v>43237</v>
      </c>
      <c r="K702" s="56" t="s">
        <v>18</v>
      </c>
      <c r="L702" s="169" t="s">
        <v>14</v>
      </c>
      <c r="M702" s="60" t="s">
        <v>642</v>
      </c>
      <c r="N702" s="56" t="s">
        <v>24741</v>
      </c>
      <c r="O702" s="56" t="s">
        <v>16</v>
      </c>
      <c r="P702" s="56" t="s">
        <v>108</v>
      </c>
      <c r="Q702" s="56" t="s">
        <v>17</v>
      </c>
      <c r="R702" s="56"/>
      <c r="S702" s="56" t="s">
        <v>108</v>
      </c>
      <c r="T702" s="56" t="s">
        <v>108</v>
      </c>
      <c r="U702" s="56"/>
      <c r="V702" s="56"/>
      <c r="W702" s="56" t="s">
        <v>108</v>
      </c>
      <c r="X702" s="56"/>
      <c r="Y702" s="56" t="s">
        <v>108</v>
      </c>
      <c r="Z702" s="56" t="s">
        <v>14</v>
      </c>
      <c r="AA702" s="57">
        <v>43207</v>
      </c>
      <c r="AB702" s="63">
        <v>6</v>
      </c>
      <c r="AC702" s="64" t="s">
        <v>24744</v>
      </c>
      <c r="AD702" s="56" t="s">
        <v>118</v>
      </c>
      <c r="AE702" s="56"/>
      <c r="AF702" s="61"/>
      <c r="AG702" s="61"/>
      <c r="AH702" s="67" t="str">
        <v>Apr</v>
      </c>
      <c r="AI702" s="68" t="str">
        <v>Apr</v>
      </c>
      <c r="AJ702" s="69">
        <f t="shared" si="0"/>
        <v>0</v>
      </c>
      <c r="AK702" s="70">
        <f t="shared" si="1"/>
        <v>43237</v>
      </c>
      <c r="AL702" s="71">
        <f t="shared" ca="1" si="2"/>
        <v>-722</v>
      </c>
      <c r="AM702" s="71" t="str">
        <v>2018</v>
      </c>
      <c r="AN702" s="70">
        <f t="shared" si="3"/>
        <v>43217</v>
      </c>
      <c r="AO702" s="70" t="s">
        <v>123</v>
      </c>
    </row>
    <row r="703" spans="1:41" ht="14.4">
      <c r="A703" s="179" t="s">
        <v>24745</v>
      </c>
      <c r="B703" s="56" t="s">
        <v>89</v>
      </c>
      <c r="C703" s="57">
        <v>43216</v>
      </c>
      <c r="D703" s="56" t="s">
        <v>1027</v>
      </c>
      <c r="E703" s="56" t="s">
        <v>140</v>
      </c>
      <c r="F703" s="168" t="s">
        <v>106</v>
      </c>
      <c r="G703" s="168" t="s">
        <v>107</v>
      </c>
      <c r="H703" s="169" t="s">
        <v>140</v>
      </c>
      <c r="I703" s="399"/>
      <c r="J703" s="57">
        <v>43246</v>
      </c>
      <c r="K703" s="56" t="s">
        <v>18</v>
      </c>
      <c r="L703" s="169" t="s">
        <v>18</v>
      </c>
      <c r="M703" s="60" t="s">
        <v>642</v>
      </c>
      <c r="N703" s="56" t="s">
        <v>24746</v>
      </c>
      <c r="O703" s="56" t="s">
        <v>16</v>
      </c>
      <c r="P703" s="56" t="s">
        <v>1531</v>
      </c>
      <c r="Q703" s="56" t="s">
        <v>17</v>
      </c>
      <c r="R703" s="56"/>
      <c r="S703" s="56" t="s">
        <v>108</v>
      </c>
      <c r="T703" s="56" t="s">
        <v>108</v>
      </c>
      <c r="U703" s="56"/>
      <c r="V703" s="56"/>
      <c r="W703" s="56" t="s">
        <v>108</v>
      </c>
      <c r="X703" s="56"/>
      <c r="Y703" s="56" t="s">
        <v>108</v>
      </c>
      <c r="Z703" s="56" t="s">
        <v>18</v>
      </c>
      <c r="AA703" s="57">
        <v>43216</v>
      </c>
      <c r="AB703" s="63">
        <v>6</v>
      </c>
      <c r="AC703" s="64" t="s">
        <v>24747</v>
      </c>
      <c r="AD703" s="56" t="s">
        <v>79</v>
      </c>
      <c r="AE703" s="56"/>
      <c r="AF703" s="61"/>
      <c r="AG703" s="61"/>
      <c r="AH703" s="67" t="str">
        <v>Apr</v>
      </c>
      <c r="AI703" s="68" t="str">
        <v>Apr</v>
      </c>
      <c r="AJ703" s="69">
        <f t="shared" si="0"/>
        <v>0</v>
      </c>
      <c r="AK703" s="70">
        <f t="shared" si="1"/>
        <v>43246</v>
      </c>
      <c r="AL703" s="71">
        <f t="shared" ca="1" si="2"/>
        <v>-713</v>
      </c>
      <c r="AM703" s="71" t="str">
        <v>2018</v>
      </c>
      <c r="AN703" s="70">
        <f t="shared" si="3"/>
        <v>43226</v>
      </c>
      <c r="AO703" s="70" t="s">
        <v>123</v>
      </c>
    </row>
    <row r="704" spans="1:41" ht="14.4">
      <c r="A704" s="179" t="s">
        <v>24748</v>
      </c>
      <c r="B704" s="56" t="s">
        <v>89</v>
      </c>
      <c r="C704" s="57">
        <v>43109</v>
      </c>
      <c r="D704" s="56" t="s">
        <v>131</v>
      </c>
      <c r="E704" s="56" t="s">
        <v>12</v>
      </c>
      <c r="F704" s="168" t="s">
        <v>106</v>
      </c>
      <c r="G704" s="168" t="s">
        <v>107</v>
      </c>
      <c r="H704" s="169" t="s">
        <v>12</v>
      </c>
      <c r="I704" s="404"/>
      <c r="J704" s="59"/>
      <c r="K704" s="61"/>
      <c r="L704" s="184"/>
      <c r="M704" s="60" t="s">
        <v>145</v>
      </c>
      <c r="N704" s="56" t="s">
        <v>24749</v>
      </c>
      <c r="O704" s="56" t="s">
        <v>37</v>
      </c>
      <c r="P704" s="56" t="s">
        <v>24750</v>
      </c>
      <c r="Q704" s="56" t="s">
        <v>17</v>
      </c>
      <c r="R704" s="66"/>
      <c r="S704" s="61"/>
      <c r="T704" s="61"/>
      <c r="U704" s="402"/>
      <c r="V704" s="66"/>
      <c r="W704" s="66"/>
      <c r="X704" s="400" t="s">
        <v>108</v>
      </c>
      <c r="Y704" s="61"/>
      <c r="Z704" s="56" t="s">
        <v>18</v>
      </c>
      <c r="AA704" s="57">
        <v>43109</v>
      </c>
      <c r="AB704" s="75"/>
      <c r="AC704" s="64" t="s">
        <v>24751</v>
      </c>
      <c r="AD704" s="65" t="s">
        <v>79</v>
      </c>
      <c r="AE704" s="65"/>
      <c r="AF704" s="66"/>
      <c r="AG704" s="66"/>
      <c r="AH704" s="67" t="str">
        <v>Jan</v>
      </c>
      <c r="AI704" s="68" t="str">
        <v>Jan</v>
      </c>
      <c r="AJ704" s="69">
        <f t="shared" si="0"/>
        <v>0</v>
      </c>
      <c r="AK704" s="70">
        <f t="shared" si="1"/>
        <v>43139</v>
      </c>
      <c r="AL704" s="71">
        <f t="shared" ca="1" si="2"/>
        <v>-820</v>
      </c>
      <c r="AM704" s="71" t="str">
        <v>2018</v>
      </c>
      <c r="AN704" s="70">
        <f t="shared" si="3"/>
        <v>43119</v>
      </c>
      <c r="AO704" s="70" t="s">
        <v>123</v>
      </c>
    </row>
    <row r="705" spans="1:41" ht="14.4">
      <c r="A705" s="179" t="s">
        <v>24752</v>
      </c>
      <c r="B705" s="56" t="s">
        <v>89</v>
      </c>
      <c r="C705" s="57">
        <v>43238</v>
      </c>
      <c r="D705" s="56" t="s">
        <v>90</v>
      </c>
      <c r="E705" s="56" t="s">
        <v>112</v>
      </c>
      <c r="F705" s="168" t="s">
        <v>106</v>
      </c>
      <c r="G705" s="168" t="s">
        <v>113</v>
      </c>
      <c r="H705" s="169" t="s">
        <v>112</v>
      </c>
      <c r="I705" s="399"/>
      <c r="J705" s="57">
        <v>43238</v>
      </c>
      <c r="K705" s="56" t="s">
        <v>18</v>
      </c>
      <c r="L705" s="169" t="s">
        <v>18</v>
      </c>
      <c r="M705" s="60" t="s">
        <v>24753</v>
      </c>
      <c r="N705" s="56" t="s">
        <v>2704</v>
      </c>
      <c r="O705" s="56" t="s">
        <v>44</v>
      </c>
      <c r="P705" s="56" t="s">
        <v>2442</v>
      </c>
      <c r="Q705" s="56" t="s">
        <v>116</v>
      </c>
      <c r="R705" s="66"/>
      <c r="S705" s="61"/>
      <c r="T705" s="61"/>
      <c r="U705" s="400">
        <v>43241</v>
      </c>
      <c r="V705" s="56"/>
      <c r="W705" s="56">
        <v>21.5</v>
      </c>
      <c r="X705" s="400">
        <v>43250</v>
      </c>
      <c r="Y705" s="61"/>
      <c r="Z705" s="56" t="s">
        <v>18</v>
      </c>
      <c r="AA705" s="57">
        <v>43250</v>
      </c>
      <c r="AB705" s="75"/>
      <c r="AC705" s="95"/>
      <c r="AD705" s="56" t="s">
        <v>79</v>
      </c>
      <c r="AE705" s="56"/>
      <c r="AF705" s="61"/>
      <c r="AG705" s="61"/>
      <c r="AH705" s="67" t="str">
        <v>May</v>
      </c>
      <c r="AI705" s="68" t="str">
        <v>May</v>
      </c>
      <c r="AJ705" s="69">
        <f t="shared" si="0"/>
        <v>12</v>
      </c>
      <c r="AK705" s="70">
        <f t="shared" si="1"/>
        <v>43268</v>
      </c>
      <c r="AL705" s="71">
        <f t="shared" ca="1" si="2"/>
        <v>-691</v>
      </c>
      <c r="AM705" s="71" t="str">
        <v>2018</v>
      </c>
      <c r="AN705" s="70">
        <f t="shared" si="3"/>
        <v>43248</v>
      </c>
      <c r="AO705" s="70" t="s">
        <v>123</v>
      </c>
    </row>
    <row r="706" spans="1:41" ht="14.4">
      <c r="A706" s="179" t="s">
        <v>24755</v>
      </c>
      <c r="B706" s="56" t="s">
        <v>89</v>
      </c>
      <c r="C706" s="57">
        <v>43137</v>
      </c>
      <c r="D706" s="56" t="s">
        <v>1027</v>
      </c>
      <c r="E706" s="56" t="s">
        <v>15779</v>
      </c>
      <c r="F706" s="168" t="s">
        <v>214</v>
      </c>
      <c r="G706" s="168" t="s">
        <v>214</v>
      </c>
      <c r="H706" s="169" t="s">
        <v>2445</v>
      </c>
      <c r="I706" s="399"/>
      <c r="J706" s="57">
        <v>43151</v>
      </c>
      <c r="K706" s="56" t="s">
        <v>18</v>
      </c>
      <c r="L706" s="169" t="s">
        <v>18</v>
      </c>
      <c r="M706" s="60" t="s">
        <v>24757</v>
      </c>
      <c r="N706" s="56" t="s">
        <v>24758</v>
      </c>
      <c r="O706" s="56" t="s">
        <v>249</v>
      </c>
      <c r="P706" s="56" t="s">
        <v>24759</v>
      </c>
      <c r="Q706" s="56" t="s">
        <v>96</v>
      </c>
      <c r="R706" s="56"/>
      <c r="S706" s="56" t="s">
        <v>108</v>
      </c>
      <c r="T706" s="56" t="s">
        <v>14</v>
      </c>
      <c r="U706" s="400" t="s">
        <v>18</v>
      </c>
      <c r="V706" s="56"/>
      <c r="W706" s="56" t="s">
        <v>24553</v>
      </c>
      <c r="X706" s="400" t="s">
        <v>18</v>
      </c>
      <c r="Y706" s="204"/>
      <c r="Z706" s="56" t="s">
        <v>18</v>
      </c>
      <c r="AA706" s="57">
        <v>43144</v>
      </c>
      <c r="AB706" s="75"/>
      <c r="AC706" s="64" t="s">
        <v>24760</v>
      </c>
      <c r="AD706" s="65" t="s">
        <v>79</v>
      </c>
      <c r="AE706" s="65"/>
      <c r="AF706" s="66"/>
      <c r="AG706" s="66"/>
      <c r="AH706" s="67" t="str">
        <v>Feb</v>
      </c>
      <c r="AI706" s="68" t="str">
        <v>Feb</v>
      </c>
      <c r="AJ706" s="69">
        <f t="shared" si="0"/>
        <v>7</v>
      </c>
      <c r="AK706" s="70">
        <f t="shared" si="1"/>
        <v>43167</v>
      </c>
      <c r="AL706" s="71">
        <f t="shared" ca="1" si="2"/>
        <v>-792</v>
      </c>
      <c r="AM706" s="71" t="str">
        <v>2018</v>
      </c>
      <c r="AN706" s="70">
        <f t="shared" si="3"/>
        <v>43147</v>
      </c>
      <c r="AO706" s="70" t="s">
        <v>123</v>
      </c>
    </row>
    <row r="707" spans="1:41" ht="14.4">
      <c r="A707" s="179" t="s">
        <v>24761</v>
      </c>
      <c r="B707" s="56" t="s">
        <v>89</v>
      </c>
      <c r="C707" s="57">
        <v>43235</v>
      </c>
      <c r="D707" s="56" t="s">
        <v>131</v>
      </c>
      <c r="E707" s="56" t="s">
        <v>112</v>
      </c>
      <c r="F707" s="168" t="s">
        <v>106</v>
      </c>
      <c r="G707" s="168" t="s">
        <v>113</v>
      </c>
      <c r="H707" s="169" t="s">
        <v>112</v>
      </c>
      <c r="I707" s="399"/>
      <c r="J707" s="57">
        <v>43266</v>
      </c>
      <c r="K707" s="56" t="s">
        <v>18</v>
      </c>
      <c r="L707" s="169" t="s">
        <v>18</v>
      </c>
      <c r="M707" s="60" t="s">
        <v>4129</v>
      </c>
      <c r="N707" s="56" t="s">
        <v>24762</v>
      </c>
      <c r="O707" s="56" t="s">
        <v>20</v>
      </c>
      <c r="P707" s="56" t="s">
        <v>24764</v>
      </c>
      <c r="Q707" s="56" t="s">
        <v>116</v>
      </c>
      <c r="R707" s="66"/>
      <c r="S707" s="61"/>
      <c r="T707" s="61"/>
      <c r="U707" s="400">
        <v>43268</v>
      </c>
      <c r="V707" s="66"/>
      <c r="W707" s="56" t="s">
        <v>139</v>
      </c>
      <c r="X707" s="402"/>
      <c r="Y707" s="61"/>
      <c r="Z707" s="56" t="s">
        <v>18</v>
      </c>
      <c r="AA707" s="57">
        <v>43298</v>
      </c>
      <c r="AB707" s="75"/>
      <c r="AC707" s="95"/>
      <c r="AD707" s="56" t="s">
        <v>79</v>
      </c>
      <c r="AE707" s="56" t="s">
        <v>79</v>
      </c>
      <c r="AF707" s="56" t="s">
        <v>18</v>
      </c>
      <c r="AG707" s="61"/>
      <c r="AH707" s="67" t="str">
        <v>May</v>
      </c>
      <c r="AI707" s="68" t="str">
        <v>Jul</v>
      </c>
      <c r="AJ707" s="69">
        <f t="shared" si="0"/>
        <v>63</v>
      </c>
      <c r="AK707" s="70">
        <f t="shared" si="1"/>
        <v>43265</v>
      </c>
      <c r="AL707" s="71">
        <f t="shared" ca="1" si="2"/>
        <v>-694</v>
      </c>
      <c r="AM707" s="71" t="str">
        <v>2018</v>
      </c>
      <c r="AN707" s="70">
        <f t="shared" si="3"/>
        <v>43245</v>
      </c>
      <c r="AO707" s="70" t="s">
        <v>123</v>
      </c>
    </row>
    <row r="708" spans="1:41" ht="14.4">
      <c r="A708" s="179" t="s">
        <v>24768</v>
      </c>
      <c r="B708" s="56" t="s">
        <v>89</v>
      </c>
      <c r="C708" s="57">
        <v>43208</v>
      </c>
      <c r="D708" s="56" t="s">
        <v>1027</v>
      </c>
      <c r="E708" s="56" t="s">
        <v>140</v>
      </c>
      <c r="F708" s="168" t="s">
        <v>106</v>
      </c>
      <c r="G708" s="168" t="s">
        <v>107</v>
      </c>
      <c r="H708" s="169" t="s">
        <v>140</v>
      </c>
      <c r="I708" s="399"/>
      <c r="J708" s="57">
        <v>43238</v>
      </c>
      <c r="K708" s="56" t="s">
        <v>18</v>
      </c>
      <c r="L708" s="169" t="s">
        <v>18</v>
      </c>
      <c r="M708" s="60" t="s">
        <v>642</v>
      </c>
      <c r="N708" s="56" t="s">
        <v>24769</v>
      </c>
      <c r="O708" s="56" t="s">
        <v>132</v>
      </c>
      <c r="P708" s="56" t="s">
        <v>24770</v>
      </c>
      <c r="Q708" s="56" t="s">
        <v>17</v>
      </c>
      <c r="R708" s="56"/>
      <c r="S708" s="56" t="s">
        <v>108</v>
      </c>
      <c r="T708" s="56" t="s">
        <v>108</v>
      </c>
      <c r="U708" s="56"/>
      <c r="V708" s="56"/>
      <c r="W708" s="56" t="s">
        <v>108</v>
      </c>
      <c r="X708" s="56"/>
      <c r="Y708" s="56" t="s">
        <v>108</v>
      </c>
      <c r="Z708" s="56" t="s">
        <v>18</v>
      </c>
      <c r="AA708" s="57">
        <v>43229</v>
      </c>
      <c r="AB708" s="63">
        <v>6</v>
      </c>
      <c r="AC708" s="64" t="s">
        <v>24772</v>
      </c>
      <c r="AD708" s="56" t="s">
        <v>79</v>
      </c>
      <c r="AE708" s="56"/>
      <c r="AF708" s="61"/>
      <c r="AG708" s="61"/>
      <c r="AH708" s="67" t="str">
        <v>Apr</v>
      </c>
      <c r="AI708" s="68" t="str">
        <v>May</v>
      </c>
      <c r="AJ708" s="69">
        <f t="shared" si="0"/>
        <v>21</v>
      </c>
      <c r="AK708" s="70">
        <f t="shared" si="1"/>
        <v>43238</v>
      </c>
      <c r="AL708" s="71">
        <f t="shared" ca="1" si="2"/>
        <v>-721</v>
      </c>
      <c r="AM708" s="71" t="str">
        <v>2018</v>
      </c>
      <c r="AN708" s="70">
        <f t="shared" si="3"/>
        <v>43218</v>
      </c>
      <c r="AO708" s="70" t="s">
        <v>123</v>
      </c>
    </row>
    <row r="709" spans="1:41" ht="14.4">
      <c r="A709" s="179" t="s">
        <v>24774</v>
      </c>
      <c r="B709" s="56" t="s">
        <v>89</v>
      </c>
      <c r="C709" s="57">
        <v>43234</v>
      </c>
      <c r="D709" s="56" t="s">
        <v>1027</v>
      </c>
      <c r="E709" s="56" t="s">
        <v>112</v>
      </c>
      <c r="F709" s="168" t="s">
        <v>106</v>
      </c>
      <c r="G709" s="168" t="s">
        <v>113</v>
      </c>
      <c r="H709" s="169" t="s">
        <v>112</v>
      </c>
      <c r="I709" s="399"/>
      <c r="J709" s="57">
        <v>43265</v>
      </c>
      <c r="K709" s="56" t="s">
        <v>18</v>
      </c>
      <c r="L709" s="169" t="s">
        <v>18</v>
      </c>
      <c r="M709" s="60" t="s">
        <v>24776</v>
      </c>
      <c r="N709" s="56" t="s">
        <v>17811</v>
      </c>
      <c r="O709" s="56" t="s">
        <v>44</v>
      </c>
      <c r="P709" s="56" t="s">
        <v>17812</v>
      </c>
      <c r="Q709" s="56" t="s">
        <v>116</v>
      </c>
      <c r="R709" s="66"/>
      <c r="S709" s="61"/>
      <c r="T709" s="61"/>
      <c r="U709" s="400">
        <v>43238</v>
      </c>
      <c r="V709" s="66"/>
      <c r="W709" s="56">
        <v>21.5</v>
      </c>
      <c r="X709" s="402"/>
      <c r="Y709" s="61"/>
      <c r="Z709" s="56" t="s">
        <v>18</v>
      </c>
      <c r="AA709" s="57">
        <v>43249</v>
      </c>
      <c r="AB709" s="75"/>
      <c r="AC709" s="64" t="s">
        <v>24780</v>
      </c>
      <c r="AD709" s="56" t="s">
        <v>79</v>
      </c>
      <c r="AE709" s="56" t="s">
        <v>79</v>
      </c>
      <c r="AF709" s="56" t="s">
        <v>18</v>
      </c>
      <c r="AG709" s="56" t="s">
        <v>18</v>
      </c>
      <c r="AH709" s="67" t="str">
        <v>May</v>
      </c>
      <c r="AI709" s="68" t="str">
        <v>May</v>
      </c>
      <c r="AJ709" s="69">
        <f t="shared" si="0"/>
        <v>15</v>
      </c>
      <c r="AK709" s="70">
        <f t="shared" si="1"/>
        <v>43264</v>
      </c>
      <c r="AL709" s="71">
        <f t="shared" ca="1" si="2"/>
        <v>-695</v>
      </c>
      <c r="AM709" s="71" t="str">
        <v>2018</v>
      </c>
      <c r="AN709" s="70">
        <f t="shared" si="3"/>
        <v>43244</v>
      </c>
      <c r="AO709" s="70" t="s">
        <v>123</v>
      </c>
    </row>
    <row r="710" spans="1:41" ht="14.4">
      <c r="A710" s="179" t="s">
        <v>24783</v>
      </c>
      <c r="B710" s="56" t="s">
        <v>89</v>
      </c>
      <c r="C710" s="57">
        <v>43382</v>
      </c>
      <c r="D710" s="56" t="s">
        <v>131</v>
      </c>
      <c r="E710" s="56" t="s">
        <v>140</v>
      </c>
      <c r="F710" s="168" t="s">
        <v>106</v>
      </c>
      <c r="G710" s="168" t="s">
        <v>107</v>
      </c>
      <c r="H710" s="169" t="s">
        <v>140</v>
      </c>
      <c r="I710" s="399"/>
      <c r="J710" s="57">
        <v>43413</v>
      </c>
      <c r="K710" s="56" t="s">
        <v>18</v>
      </c>
      <c r="L710" s="169" t="s">
        <v>14</v>
      </c>
      <c r="M710" s="60" t="s">
        <v>1723</v>
      </c>
      <c r="N710" s="56" t="s">
        <v>24786</v>
      </c>
      <c r="O710" s="61"/>
      <c r="P710" s="56" t="s">
        <v>108</v>
      </c>
      <c r="Q710" s="56" t="s">
        <v>17</v>
      </c>
      <c r="R710" s="56"/>
      <c r="S710" s="56" t="s">
        <v>108</v>
      </c>
      <c r="T710" s="56" t="s">
        <v>108</v>
      </c>
      <c r="U710" s="56"/>
      <c r="V710" s="56"/>
      <c r="W710" s="56" t="s">
        <v>108</v>
      </c>
      <c r="X710" s="56"/>
      <c r="Y710" s="56" t="s">
        <v>108</v>
      </c>
      <c r="Z710" s="56" t="s">
        <v>14</v>
      </c>
      <c r="AA710" s="57">
        <v>43382</v>
      </c>
      <c r="AB710" s="63">
        <v>6</v>
      </c>
      <c r="AC710" s="64" t="s">
        <v>24789</v>
      </c>
      <c r="AD710" s="56" t="s">
        <v>118</v>
      </c>
      <c r="AE710" s="56"/>
      <c r="AF710" s="61"/>
      <c r="AG710" s="61"/>
      <c r="AH710" s="67" t="str">
        <v>Oct</v>
      </c>
      <c r="AI710" s="68" t="str">
        <v>Oct</v>
      </c>
      <c r="AJ710" s="69">
        <f t="shared" si="0"/>
        <v>0</v>
      </c>
      <c r="AK710" s="70">
        <f t="shared" si="1"/>
        <v>43412</v>
      </c>
      <c r="AL710" s="71">
        <f t="shared" ca="1" si="2"/>
        <v>-547</v>
      </c>
      <c r="AM710" s="71" t="str">
        <v>2018</v>
      </c>
      <c r="AN710" s="70">
        <f t="shared" si="3"/>
        <v>43392</v>
      </c>
      <c r="AO710" s="70" t="s">
        <v>123</v>
      </c>
    </row>
    <row r="711" spans="1:41" ht="14.4">
      <c r="A711" s="179" t="s">
        <v>24793</v>
      </c>
      <c r="B711" s="56" t="s">
        <v>89</v>
      </c>
      <c r="C711" s="57">
        <v>43465</v>
      </c>
      <c r="D711" s="56" t="s">
        <v>131</v>
      </c>
      <c r="E711" s="56" t="s">
        <v>105</v>
      </c>
      <c r="F711" s="168" t="s">
        <v>106</v>
      </c>
      <c r="G711" s="168" t="s">
        <v>107</v>
      </c>
      <c r="H711" s="169" t="s">
        <v>105</v>
      </c>
      <c r="I711" s="404"/>
      <c r="J711" s="59"/>
      <c r="K711" s="61"/>
      <c r="L711" s="169"/>
      <c r="M711" s="60" t="s">
        <v>145</v>
      </c>
      <c r="N711" s="56" t="s">
        <v>24795</v>
      </c>
      <c r="O711" s="56" t="s">
        <v>189</v>
      </c>
      <c r="P711" s="56" t="s">
        <v>24797</v>
      </c>
      <c r="Q711" s="56" t="s">
        <v>133</v>
      </c>
      <c r="R711" s="56"/>
      <c r="S711" s="56" t="s">
        <v>108</v>
      </c>
      <c r="T711" s="56" t="s">
        <v>108</v>
      </c>
      <c r="U711" s="56"/>
      <c r="V711" s="56"/>
      <c r="W711" s="56" t="s">
        <v>108</v>
      </c>
      <c r="X711" s="56" t="s">
        <v>108</v>
      </c>
      <c r="Y711" s="56" t="s">
        <v>108</v>
      </c>
      <c r="Z711" s="56" t="s">
        <v>18</v>
      </c>
      <c r="AA711" s="57">
        <v>43109</v>
      </c>
      <c r="AB711" s="63">
        <v>11</v>
      </c>
      <c r="AC711" s="64" t="s">
        <v>24799</v>
      </c>
      <c r="AD711" s="56" t="s">
        <v>79</v>
      </c>
      <c r="AE711" s="61"/>
      <c r="AF711" s="61"/>
      <c r="AG711" s="61"/>
      <c r="AH711" s="67" t="str">
        <v>Dec</v>
      </c>
      <c r="AI711" s="68" t="str">
        <v>Jan</v>
      </c>
      <c r="AJ711" s="69">
        <f t="shared" si="0"/>
        <v>-356</v>
      </c>
      <c r="AK711" s="70">
        <f t="shared" si="1"/>
        <v>43495</v>
      </c>
      <c r="AL711" s="71">
        <f t="shared" ca="1" si="2"/>
        <v>-464</v>
      </c>
      <c r="AM711" s="71" t="str">
        <v>2018</v>
      </c>
      <c r="AN711" s="70">
        <f t="shared" si="3"/>
        <v>43475</v>
      </c>
      <c r="AO711" s="70" t="s">
        <v>123</v>
      </c>
    </row>
    <row r="712" spans="1:41" ht="14.4">
      <c r="A712" s="179" t="s">
        <v>24802</v>
      </c>
      <c r="B712" s="56" t="s">
        <v>89</v>
      </c>
      <c r="C712" s="57">
        <v>43257</v>
      </c>
      <c r="D712" s="56" t="s">
        <v>131</v>
      </c>
      <c r="E712" s="56" t="s">
        <v>140</v>
      </c>
      <c r="F712" s="168" t="s">
        <v>106</v>
      </c>
      <c r="G712" s="168" t="s">
        <v>107</v>
      </c>
      <c r="H712" s="169" t="s">
        <v>140</v>
      </c>
      <c r="I712" s="399"/>
      <c r="J712" s="57">
        <v>43287</v>
      </c>
      <c r="K712" s="56" t="s">
        <v>18</v>
      </c>
      <c r="L712" s="169" t="s">
        <v>18</v>
      </c>
      <c r="M712" s="60" t="s">
        <v>745</v>
      </c>
      <c r="N712" s="56" t="s">
        <v>24806</v>
      </c>
      <c r="O712" s="56" t="s">
        <v>44</v>
      </c>
      <c r="P712" s="56" t="s">
        <v>24807</v>
      </c>
      <c r="Q712" s="56" t="s">
        <v>21</v>
      </c>
      <c r="R712" s="56"/>
      <c r="S712" s="56" t="s">
        <v>108</v>
      </c>
      <c r="T712" s="56" t="s">
        <v>108</v>
      </c>
      <c r="U712" s="56"/>
      <c r="V712" s="56"/>
      <c r="W712" s="56" t="s">
        <v>108</v>
      </c>
      <c r="X712" s="56"/>
      <c r="Y712" s="56" t="s">
        <v>108</v>
      </c>
      <c r="Z712" s="56" t="s">
        <v>18</v>
      </c>
      <c r="AA712" s="57">
        <v>43257</v>
      </c>
      <c r="AB712" s="63">
        <v>6</v>
      </c>
      <c r="AC712" s="64" t="s">
        <v>24809</v>
      </c>
      <c r="AD712" s="56" t="s">
        <v>79</v>
      </c>
      <c r="AE712" s="56"/>
      <c r="AF712" s="61"/>
      <c r="AG712" s="61"/>
      <c r="AH712" s="67" t="str">
        <v>Jun</v>
      </c>
      <c r="AI712" s="68" t="str">
        <v>Jun</v>
      </c>
      <c r="AJ712" s="69">
        <f t="shared" si="0"/>
        <v>0</v>
      </c>
      <c r="AK712" s="70">
        <f t="shared" si="1"/>
        <v>43287</v>
      </c>
      <c r="AL712" s="71">
        <f t="shared" ca="1" si="2"/>
        <v>-672</v>
      </c>
      <c r="AM712" s="71" t="str">
        <v>2018</v>
      </c>
      <c r="AN712" s="70">
        <f t="shared" si="3"/>
        <v>43267</v>
      </c>
      <c r="AO712" s="70" t="s">
        <v>123</v>
      </c>
    </row>
    <row r="713" spans="1:41" ht="14.4">
      <c r="A713" s="179" t="s">
        <v>24813</v>
      </c>
      <c r="B713" s="56" t="s">
        <v>89</v>
      </c>
      <c r="C713" s="57">
        <v>43146</v>
      </c>
      <c r="D713" s="56" t="s">
        <v>131</v>
      </c>
      <c r="E713" s="56" t="s">
        <v>140</v>
      </c>
      <c r="F713" s="168" t="s">
        <v>106</v>
      </c>
      <c r="G713" s="168" t="s">
        <v>107</v>
      </c>
      <c r="H713" s="169" t="s">
        <v>140</v>
      </c>
      <c r="I713" s="399"/>
      <c r="J713" s="57">
        <v>43174</v>
      </c>
      <c r="K713" s="56" t="s">
        <v>18</v>
      </c>
      <c r="L713" s="169" t="s">
        <v>14</v>
      </c>
      <c r="M713" s="60" t="s">
        <v>24816</v>
      </c>
      <c r="N713" s="56" t="s">
        <v>24817</v>
      </c>
      <c r="O713" s="61"/>
      <c r="P713" s="56" t="s">
        <v>108</v>
      </c>
      <c r="Q713" s="56" t="s">
        <v>96</v>
      </c>
      <c r="R713" s="66"/>
      <c r="S713" s="56" t="s">
        <v>108</v>
      </c>
      <c r="T713" s="56" t="s">
        <v>108</v>
      </c>
      <c r="U713" s="56"/>
      <c r="V713" s="56"/>
      <c r="W713" s="56" t="s">
        <v>108</v>
      </c>
      <c r="X713" s="400"/>
      <c r="Y713" s="56" t="s">
        <v>108</v>
      </c>
      <c r="Z713" s="56" t="s">
        <v>14</v>
      </c>
      <c r="AA713" s="57">
        <v>43146</v>
      </c>
      <c r="AB713" s="63">
        <v>6</v>
      </c>
      <c r="AC713" s="64" t="s">
        <v>24819</v>
      </c>
      <c r="AD713" s="65" t="s">
        <v>118</v>
      </c>
      <c r="AE713" s="65"/>
      <c r="AF713" s="66"/>
      <c r="AG713" s="66"/>
      <c r="AH713" s="67" t="str">
        <v>Feb</v>
      </c>
      <c r="AI713" s="68" t="str">
        <v>Feb</v>
      </c>
      <c r="AJ713" s="69">
        <f t="shared" si="0"/>
        <v>0</v>
      </c>
      <c r="AK713" s="70">
        <f t="shared" si="1"/>
        <v>43176</v>
      </c>
      <c r="AL713" s="71">
        <f t="shared" ca="1" si="2"/>
        <v>-783</v>
      </c>
      <c r="AM713" s="71" t="str">
        <v>2018</v>
      </c>
      <c r="AN713" s="70">
        <f t="shared" si="3"/>
        <v>43156</v>
      </c>
      <c r="AO713" s="70" t="s">
        <v>123</v>
      </c>
    </row>
    <row r="714" spans="1:41" ht="14.4">
      <c r="A714" s="179" t="s">
        <v>24822</v>
      </c>
      <c r="B714" s="56" t="s">
        <v>89</v>
      </c>
      <c r="C714" s="57">
        <v>43207</v>
      </c>
      <c r="D714" s="56" t="s">
        <v>1027</v>
      </c>
      <c r="E714" s="56" t="s">
        <v>140</v>
      </c>
      <c r="F714" s="168" t="s">
        <v>106</v>
      </c>
      <c r="G714" s="168" t="s">
        <v>107</v>
      </c>
      <c r="H714" s="169" t="s">
        <v>140</v>
      </c>
      <c r="I714" s="399"/>
      <c r="J714" s="57">
        <v>43237</v>
      </c>
      <c r="K714" s="56" t="s">
        <v>18</v>
      </c>
      <c r="L714" s="169" t="s">
        <v>14</v>
      </c>
      <c r="M714" s="60" t="s">
        <v>24824</v>
      </c>
      <c r="N714" s="56" t="s">
        <v>24824</v>
      </c>
      <c r="O714" s="56" t="s">
        <v>249</v>
      </c>
      <c r="P714" s="56" t="s">
        <v>108</v>
      </c>
      <c r="Q714" s="56" t="s">
        <v>826</v>
      </c>
      <c r="R714" s="56"/>
      <c r="S714" s="56" t="s">
        <v>108</v>
      </c>
      <c r="T714" s="56" t="s">
        <v>108</v>
      </c>
      <c r="U714" s="56"/>
      <c r="V714" s="56"/>
      <c r="W714" s="56" t="s">
        <v>108</v>
      </c>
      <c r="X714" s="56"/>
      <c r="Y714" s="56" t="s">
        <v>108</v>
      </c>
      <c r="Z714" s="56" t="s">
        <v>14</v>
      </c>
      <c r="AA714" s="57">
        <v>43207</v>
      </c>
      <c r="AB714" s="63">
        <v>6</v>
      </c>
      <c r="AC714" s="64" t="s">
        <v>24826</v>
      </c>
      <c r="AD714" s="56" t="s">
        <v>118</v>
      </c>
      <c r="AE714" s="56"/>
      <c r="AF714" s="61"/>
      <c r="AG714" s="61"/>
      <c r="AH714" s="67" t="str">
        <v>Apr</v>
      </c>
      <c r="AI714" s="68" t="str">
        <v>Apr</v>
      </c>
      <c r="AJ714" s="69">
        <f t="shared" si="0"/>
        <v>0</v>
      </c>
      <c r="AK714" s="70">
        <f t="shared" si="1"/>
        <v>43237</v>
      </c>
      <c r="AL714" s="71">
        <f t="shared" ca="1" si="2"/>
        <v>-722</v>
      </c>
      <c r="AM714" s="71" t="str">
        <v>2018</v>
      </c>
      <c r="AN714" s="70">
        <f t="shared" si="3"/>
        <v>43217</v>
      </c>
      <c r="AO714" s="70" t="s">
        <v>123</v>
      </c>
    </row>
    <row r="715" spans="1:41" ht="14.4">
      <c r="A715" s="179" t="s">
        <v>24828</v>
      </c>
      <c r="B715" s="56" t="s">
        <v>89</v>
      </c>
      <c r="C715" s="57">
        <v>43269</v>
      </c>
      <c r="D715" s="56" t="s">
        <v>90</v>
      </c>
      <c r="E715" s="56" t="s">
        <v>327</v>
      </c>
      <c r="F715" s="168" t="s">
        <v>214</v>
      </c>
      <c r="G715" s="168" t="s">
        <v>328</v>
      </c>
      <c r="H715" s="169" t="s">
        <v>327</v>
      </c>
      <c r="I715" s="404"/>
      <c r="J715" s="59"/>
      <c r="K715" s="56" t="s">
        <v>18</v>
      </c>
      <c r="L715" s="169" t="s">
        <v>18</v>
      </c>
      <c r="M715" s="60" t="s">
        <v>24833</v>
      </c>
      <c r="N715" s="56" t="s">
        <v>24833</v>
      </c>
      <c r="O715" s="56" t="s">
        <v>436</v>
      </c>
      <c r="P715" s="78">
        <v>114049</v>
      </c>
      <c r="Q715" s="56" t="s">
        <v>96</v>
      </c>
      <c r="R715" s="66"/>
      <c r="S715" s="61"/>
      <c r="T715" s="61"/>
      <c r="U715" s="402"/>
      <c r="V715" s="66"/>
      <c r="W715" s="66"/>
      <c r="X715" s="402"/>
      <c r="Y715" s="61"/>
      <c r="Z715" s="56" t="s">
        <v>18</v>
      </c>
      <c r="AA715" s="57">
        <v>43269</v>
      </c>
      <c r="AB715" s="75"/>
      <c r="AC715" s="64" t="s">
        <v>2513</v>
      </c>
      <c r="AD715" s="56" t="s">
        <v>79</v>
      </c>
      <c r="AE715" s="56"/>
      <c r="AF715" s="61"/>
      <c r="AG715" s="61"/>
      <c r="AH715" s="67" t="str">
        <v>Jun</v>
      </c>
      <c r="AI715" s="68" t="str">
        <v>Jun</v>
      </c>
      <c r="AJ715" s="69">
        <f t="shared" si="0"/>
        <v>0</v>
      </c>
      <c r="AK715" s="70">
        <f t="shared" si="1"/>
        <v>43299</v>
      </c>
      <c r="AL715" s="71">
        <f t="shared" ca="1" si="2"/>
        <v>-660</v>
      </c>
      <c r="AM715" s="71" t="str">
        <v>2018</v>
      </c>
      <c r="AN715" s="70">
        <f t="shared" si="3"/>
        <v>43279</v>
      </c>
      <c r="AO715" s="70" t="s">
        <v>123</v>
      </c>
    </row>
    <row r="716" spans="1:41" ht="14.4">
      <c r="A716" s="179" t="s">
        <v>24838</v>
      </c>
      <c r="B716" s="56" t="s">
        <v>89</v>
      </c>
      <c r="C716" s="57">
        <v>43402</v>
      </c>
      <c r="D716" s="56" t="s">
        <v>1027</v>
      </c>
      <c r="E716" s="56" t="s">
        <v>327</v>
      </c>
      <c r="F716" s="168" t="s">
        <v>214</v>
      </c>
      <c r="G716" s="168" t="s">
        <v>328</v>
      </c>
      <c r="H716" s="169" t="s">
        <v>327</v>
      </c>
      <c r="I716" s="404"/>
      <c r="J716" s="59"/>
      <c r="K716" s="61"/>
      <c r="L716" s="169" t="s">
        <v>14</v>
      </c>
      <c r="M716" s="60" t="s">
        <v>24840</v>
      </c>
      <c r="N716" s="56" t="s">
        <v>24841</v>
      </c>
      <c r="O716" s="56" t="s">
        <v>271</v>
      </c>
      <c r="P716" s="56">
        <v>2118045</v>
      </c>
      <c r="Q716" s="56" t="s">
        <v>96</v>
      </c>
      <c r="R716" s="66"/>
      <c r="S716" s="61"/>
      <c r="T716" s="61"/>
      <c r="U716" s="402"/>
      <c r="V716" s="66"/>
      <c r="W716" s="66"/>
      <c r="X716" s="402"/>
      <c r="Y716" s="56" t="s">
        <v>200</v>
      </c>
      <c r="Z716" s="56" t="s">
        <v>14</v>
      </c>
      <c r="AA716" s="57">
        <v>43404</v>
      </c>
      <c r="AB716" s="75"/>
      <c r="AC716" s="64" t="s">
        <v>200</v>
      </c>
      <c r="AD716" s="56" t="s">
        <v>294</v>
      </c>
      <c r="AE716" s="56"/>
      <c r="AF716" s="61"/>
      <c r="AG716" s="61"/>
      <c r="AH716" s="67" t="str">
        <v>Oct</v>
      </c>
      <c r="AI716" s="68" t="str">
        <v>Oct</v>
      </c>
      <c r="AJ716" s="69">
        <f t="shared" si="0"/>
        <v>2</v>
      </c>
      <c r="AK716" s="70">
        <f t="shared" si="1"/>
        <v>43432</v>
      </c>
      <c r="AL716" s="71">
        <f t="shared" ca="1" si="2"/>
        <v>-527</v>
      </c>
      <c r="AM716" s="71" t="str">
        <v>2018</v>
      </c>
      <c r="AN716" s="70">
        <f t="shared" si="3"/>
        <v>43412</v>
      </c>
      <c r="AO716" s="70" t="s">
        <v>123</v>
      </c>
    </row>
    <row r="717" spans="1:41" ht="14.4">
      <c r="A717" s="179" t="s">
        <v>24846</v>
      </c>
      <c r="B717" s="56" t="s">
        <v>89</v>
      </c>
      <c r="C717" s="57">
        <v>43425</v>
      </c>
      <c r="D717" s="56" t="s">
        <v>90</v>
      </c>
      <c r="E717" s="56" t="s">
        <v>327</v>
      </c>
      <c r="F717" s="168" t="s">
        <v>214</v>
      </c>
      <c r="G717" s="168" t="s">
        <v>328</v>
      </c>
      <c r="H717" s="169" t="s">
        <v>327</v>
      </c>
      <c r="I717" s="399"/>
      <c r="J717" s="57">
        <v>43455</v>
      </c>
      <c r="K717" s="56" t="s">
        <v>18</v>
      </c>
      <c r="L717" s="169" t="s">
        <v>14</v>
      </c>
      <c r="M717" s="60" t="s">
        <v>24848</v>
      </c>
      <c r="N717" s="56" t="s">
        <v>24841</v>
      </c>
      <c r="O717" s="56" t="s">
        <v>271</v>
      </c>
      <c r="P717" s="56">
        <v>2118045</v>
      </c>
      <c r="Q717" s="56" t="s">
        <v>96</v>
      </c>
      <c r="R717" s="66"/>
      <c r="S717" s="61"/>
      <c r="T717" s="61"/>
      <c r="U717" s="402"/>
      <c r="V717" s="66"/>
      <c r="W717" s="66"/>
      <c r="X717" s="402"/>
      <c r="Y717" s="56" t="s">
        <v>292</v>
      </c>
      <c r="Z717" s="56" t="s">
        <v>14</v>
      </c>
      <c r="AA717" s="57">
        <v>43430</v>
      </c>
      <c r="AB717" s="75"/>
      <c r="AC717" s="95"/>
      <c r="AD717" s="56" t="s">
        <v>294</v>
      </c>
      <c r="AE717" s="56"/>
      <c r="AF717" s="61"/>
      <c r="AG717" s="56"/>
      <c r="AH717" s="67" t="str">
        <v>Nov</v>
      </c>
      <c r="AI717" s="68" t="str">
        <v>Nov</v>
      </c>
      <c r="AJ717" s="69">
        <f t="shared" si="0"/>
        <v>5</v>
      </c>
      <c r="AK717" s="70">
        <f t="shared" si="1"/>
        <v>43455</v>
      </c>
      <c r="AL717" s="71">
        <f t="shared" ca="1" si="2"/>
        <v>-504</v>
      </c>
      <c r="AM717" s="71" t="str">
        <v>2018</v>
      </c>
      <c r="AN717" s="70">
        <f t="shared" si="3"/>
        <v>43435</v>
      </c>
      <c r="AO717" s="70" t="s">
        <v>123</v>
      </c>
    </row>
    <row r="718" spans="1:41" ht="14.4">
      <c r="A718" s="179" t="s">
        <v>24852</v>
      </c>
      <c r="B718" s="56" t="s">
        <v>89</v>
      </c>
      <c r="C718" s="57">
        <v>43418</v>
      </c>
      <c r="D718" s="56" t="s">
        <v>131</v>
      </c>
      <c r="E718" s="56" t="s">
        <v>140</v>
      </c>
      <c r="F718" s="168" t="s">
        <v>106</v>
      </c>
      <c r="G718" s="168" t="s">
        <v>107</v>
      </c>
      <c r="H718" s="169" t="s">
        <v>140</v>
      </c>
      <c r="I718" s="399"/>
      <c r="J718" s="57">
        <v>43448</v>
      </c>
      <c r="K718" s="56" t="s">
        <v>18</v>
      </c>
      <c r="L718" s="169" t="s">
        <v>18</v>
      </c>
      <c r="M718" s="60" t="s">
        <v>1136</v>
      </c>
      <c r="N718" s="56" t="s">
        <v>24854</v>
      </c>
      <c r="O718" s="56" t="s">
        <v>114</v>
      </c>
      <c r="P718" s="56" t="s">
        <v>24855</v>
      </c>
      <c r="Q718" s="56" t="s">
        <v>28</v>
      </c>
      <c r="R718" s="56"/>
      <c r="S718" s="56" t="s">
        <v>108</v>
      </c>
      <c r="T718" s="56" t="s">
        <v>108</v>
      </c>
      <c r="U718" s="56"/>
      <c r="V718" s="56"/>
      <c r="W718" s="56" t="s">
        <v>108</v>
      </c>
      <c r="X718" s="56"/>
      <c r="Y718" s="56" t="s">
        <v>108</v>
      </c>
      <c r="Z718" s="56" t="s">
        <v>18</v>
      </c>
      <c r="AA718" s="57">
        <v>43418</v>
      </c>
      <c r="AB718" s="63">
        <v>6</v>
      </c>
      <c r="AC718" s="64" t="s">
        <v>24858</v>
      </c>
      <c r="AD718" s="56" t="s">
        <v>79</v>
      </c>
      <c r="AE718" s="56"/>
      <c r="AF718" s="61"/>
      <c r="AG718" s="61"/>
      <c r="AH718" s="67" t="str">
        <v>Nov</v>
      </c>
      <c r="AI718" s="68" t="str">
        <v>Nov</v>
      </c>
      <c r="AJ718" s="69">
        <f t="shared" si="0"/>
        <v>0</v>
      </c>
      <c r="AK718" s="70">
        <f t="shared" si="1"/>
        <v>43448</v>
      </c>
      <c r="AL718" s="71">
        <f t="shared" ca="1" si="2"/>
        <v>-511</v>
      </c>
      <c r="AM718" s="71" t="str">
        <v>2018</v>
      </c>
      <c r="AN718" s="70">
        <f t="shared" si="3"/>
        <v>43428</v>
      </c>
      <c r="AO718" s="70" t="s">
        <v>123</v>
      </c>
    </row>
    <row r="719" spans="1:41" ht="14.4">
      <c r="A719" s="179" t="s">
        <v>24860</v>
      </c>
      <c r="B719" s="56" t="s">
        <v>89</v>
      </c>
      <c r="C719" s="57">
        <v>43119</v>
      </c>
      <c r="D719" s="56" t="s">
        <v>1027</v>
      </c>
      <c r="E719" s="56" t="s">
        <v>140</v>
      </c>
      <c r="F719" s="168" t="s">
        <v>106</v>
      </c>
      <c r="G719" s="168" t="s">
        <v>107</v>
      </c>
      <c r="H719" s="169" t="s">
        <v>140</v>
      </c>
      <c r="I719" s="399"/>
      <c r="J719" s="57">
        <v>43150</v>
      </c>
      <c r="K719" s="56" t="s">
        <v>18</v>
      </c>
      <c r="L719" s="169" t="s">
        <v>18</v>
      </c>
      <c r="M719" s="60" t="s">
        <v>642</v>
      </c>
      <c r="N719" s="56" t="s">
        <v>24861</v>
      </c>
      <c r="O719" s="56" t="s">
        <v>27</v>
      </c>
      <c r="P719" s="56" t="s">
        <v>24862</v>
      </c>
      <c r="Q719" s="56" t="s">
        <v>21</v>
      </c>
      <c r="R719" s="66"/>
      <c r="S719" s="56" t="s">
        <v>108</v>
      </c>
      <c r="T719" s="56" t="s">
        <v>108</v>
      </c>
      <c r="U719" s="56"/>
      <c r="V719" s="56"/>
      <c r="W719" s="56" t="s">
        <v>108</v>
      </c>
      <c r="X719" s="400"/>
      <c r="Y719" s="56" t="s">
        <v>108</v>
      </c>
      <c r="Z719" s="56" t="s">
        <v>18</v>
      </c>
      <c r="AA719" s="57">
        <v>43119</v>
      </c>
      <c r="AB719" s="75"/>
      <c r="AC719" s="64" t="s">
        <v>24864</v>
      </c>
      <c r="AD719" s="65" t="s">
        <v>79</v>
      </c>
      <c r="AE719" s="65"/>
      <c r="AF719" s="66"/>
      <c r="AG719" s="66"/>
      <c r="AH719" s="67" t="str">
        <v>Jan</v>
      </c>
      <c r="AI719" s="68" t="str">
        <v>Jan</v>
      </c>
      <c r="AJ719" s="69">
        <f t="shared" si="0"/>
        <v>0</v>
      </c>
      <c r="AK719" s="70">
        <f t="shared" si="1"/>
        <v>43149</v>
      </c>
      <c r="AL719" s="71">
        <f t="shared" ca="1" si="2"/>
        <v>-810</v>
      </c>
      <c r="AM719" s="71" t="str">
        <v>2018</v>
      </c>
      <c r="AN719" s="70">
        <f t="shared" si="3"/>
        <v>43129</v>
      </c>
      <c r="AO719" s="70" t="s">
        <v>123</v>
      </c>
    </row>
    <row r="720" spans="1:41" ht="14.4">
      <c r="A720" s="179" t="s">
        <v>24865</v>
      </c>
      <c r="B720" s="56" t="s">
        <v>89</v>
      </c>
      <c r="C720" s="57">
        <v>43349</v>
      </c>
      <c r="D720" s="56" t="s">
        <v>1027</v>
      </c>
      <c r="E720" s="56" t="s">
        <v>196</v>
      </c>
      <c r="F720" s="168" t="s">
        <v>106</v>
      </c>
      <c r="G720" s="168" t="s">
        <v>113</v>
      </c>
      <c r="H720" s="169" t="s">
        <v>196</v>
      </c>
      <c r="I720" s="399"/>
      <c r="J720" s="57">
        <v>43359</v>
      </c>
      <c r="K720" s="56" t="s">
        <v>1946</v>
      </c>
      <c r="L720" s="169" t="s">
        <v>14</v>
      </c>
      <c r="M720" s="60" t="s">
        <v>642</v>
      </c>
      <c r="N720" s="56" t="s">
        <v>24869</v>
      </c>
      <c r="O720" s="56" t="s">
        <v>44</v>
      </c>
      <c r="P720" s="56" t="s">
        <v>24870</v>
      </c>
      <c r="Q720" s="56" t="s">
        <v>116</v>
      </c>
      <c r="R720" s="56"/>
      <c r="S720" s="56" t="s">
        <v>108</v>
      </c>
      <c r="T720" s="56" t="s">
        <v>6453</v>
      </c>
      <c r="U720" s="402"/>
      <c r="V720" s="66"/>
      <c r="W720" s="56" t="s">
        <v>108</v>
      </c>
      <c r="X720" s="56" t="s">
        <v>108</v>
      </c>
      <c r="Y720" s="61"/>
      <c r="Z720" s="56" t="s">
        <v>14</v>
      </c>
      <c r="AA720" s="57">
        <v>43410</v>
      </c>
      <c r="AB720" s="75"/>
      <c r="AC720" s="64" t="s">
        <v>24872</v>
      </c>
      <c r="AD720" s="56" t="s">
        <v>118</v>
      </c>
      <c r="AE720" s="61"/>
      <c r="AF720" s="61"/>
      <c r="AG720" s="61"/>
      <c r="AH720" s="67" t="str">
        <v>Sep</v>
      </c>
      <c r="AI720" s="68" t="str">
        <v>Nov</v>
      </c>
      <c r="AJ720" s="69">
        <f t="shared" si="0"/>
        <v>61</v>
      </c>
      <c r="AK720" s="70">
        <f t="shared" si="1"/>
        <v>43379</v>
      </c>
      <c r="AL720" s="71">
        <f t="shared" ca="1" si="2"/>
        <v>-580</v>
      </c>
      <c r="AM720" s="71" t="str">
        <v>2018</v>
      </c>
      <c r="AN720" s="70">
        <f t="shared" si="3"/>
        <v>43359</v>
      </c>
      <c r="AO720" s="70" t="s">
        <v>123</v>
      </c>
    </row>
    <row r="721" spans="1:41" ht="14.4">
      <c r="A721" s="179" t="s">
        <v>24875</v>
      </c>
      <c r="B721" s="56" t="s">
        <v>89</v>
      </c>
      <c r="C721" s="57">
        <v>43327</v>
      </c>
      <c r="D721" s="56" t="s">
        <v>90</v>
      </c>
      <c r="E721" s="56" t="s">
        <v>15779</v>
      </c>
      <c r="F721" s="168" t="s">
        <v>214</v>
      </c>
      <c r="G721" s="168" t="s">
        <v>22662</v>
      </c>
      <c r="H721" s="169" t="s">
        <v>2445</v>
      </c>
      <c r="I721" s="399"/>
      <c r="J721" s="57">
        <v>43340</v>
      </c>
      <c r="K721" s="56" t="s">
        <v>18</v>
      </c>
      <c r="L721" s="169" t="s">
        <v>18</v>
      </c>
      <c r="M721" s="60" t="s">
        <v>24878</v>
      </c>
      <c r="N721" s="56" t="s">
        <v>24879</v>
      </c>
      <c r="O721" s="56" t="s">
        <v>13</v>
      </c>
      <c r="P721" s="56" t="s">
        <v>24880</v>
      </c>
      <c r="Q721" s="56" t="s">
        <v>96</v>
      </c>
      <c r="R721" s="89"/>
      <c r="S721" s="89" t="s">
        <v>108</v>
      </c>
      <c r="T721" s="89" t="s">
        <v>108</v>
      </c>
      <c r="U721" s="89"/>
      <c r="V721" s="89"/>
      <c r="W721" s="89" t="s">
        <v>108</v>
      </c>
      <c r="X721" s="89" t="s">
        <v>108</v>
      </c>
      <c r="Y721" s="61"/>
      <c r="Z721" s="56" t="s">
        <v>18</v>
      </c>
      <c r="AA721" s="57">
        <v>43328</v>
      </c>
      <c r="AB721" s="75"/>
      <c r="AC721" s="64" t="s">
        <v>24883</v>
      </c>
      <c r="AD721" s="56" t="s">
        <v>179</v>
      </c>
      <c r="AE721" s="56"/>
      <c r="AF721" s="61"/>
      <c r="AG721" s="61"/>
      <c r="AH721" s="67" t="str">
        <v>Aug</v>
      </c>
      <c r="AI721" s="68" t="str">
        <v>Aug</v>
      </c>
      <c r="AJ721" s="69">
        <f t="shared" si="0"/>
        <v>1</v>
      </c>
      <c r="AK721" s="70">
        <f t="shared" si="1"/>
        <v>43357</v>
      </c>
      <c r="AL721" s="71">
        <f t="shared" ca="1" si="2"/>
        <v>-602</v>
      </c>
      <c r="AM721" s="71" t="str">
        <v>2018</v>
      </c>
      <c r="AN721" s="70">
        <f t="shared" si="3"/>
        <v>43337</v>
      </c>
      <c r="AO721" s="70" t="s">
        <v>123</v>
      </c>
    </row>
    <row r="722" spans="1:41" ht="14.4">
      <c r="A722" s="179" t="s">
        <v>24888</v>
      </c>
      <c r="B722" s="56" t="s">
        <v>89</v>
      </c>
      <c r="C722" s="57">
        <v>43231</v>
      </c>
      <c r="D722" s="56" t="s">
        <v>131</v>
      </c>
      <c r="E722" s="56" t="s">
        <v>112</v>
      </c>
      <c r="F722" s="168" t="s">
        <v>106</v>
      </c>
      <c r="G722" s="168" t="s">
        <v>113</v>
      </c>
      <c r="H722" s="169" t="s">
        <v>112</v>
      </c>
      <c r="I722" s="399"/>
      <c r="J722" s="57">
        <v>43262</v>
      </c>
      <c r="K722" s="56" t="s">
        <v>18</v>
      </c>
      <c r="L722" s="169" t="s">
        <v>18</v>
      </c>
      <c r="M722" s="60" t="s">
        <v>4129</v>
      </c>
      <c r="N722" s="56" t="s">
        <v>24890</v>
      </c>
      <c r="O722" s="56" t="s">
        <v>143</v>
      </c>
      <c r="P722" s="56" t="s">
        <v>14057</v>
      </c>
      <c r="Q722" s="56" t="s">
        <v>116</v>
      </c>
      <c r="R722" s="66"/>
      <c r="S722" s="61"/>
      <c r="T722" s="61"/>
      <c r="U722" s="400">
        <v>43264</v>
      </c>
      <c r="V722" s="66"/>
      <c r="W722" s="56" t="s">
        <v>139</v>
      </c>
      <c r="X722" s="402"/>
      <c r="Y722" s="61"/>
      <c r="Z722" s="56" t="s">
        <v>18</v>
      </c>
      <c r="AA722" s="57">
        <v>43294</v>
      </c>
      <c r="AB722" s="75"/>
      <c r="AC722" s="95"/>
      <c r="AD722" s="56" t="s">
        <v>79</v>
      </c>
      <c r="AE722" s="56" t="s">
        <v>79</v>
      </c>
      <c r="AF722" s="56" t="s">
        <v>18</v>
      </c>
      <c r="AG722" s="61"/>
      <c r="AH722" s="67" t="str">
        <v>May</v>
      </c>
      <c r="AI722" s="68" t="str">
        <v>Jul</v>
      </c>
      <c r="AJ722" s="69">
        <f t="shared" si="0"/>
        <v>63</v>
      </c>
      <c r="AK722" s="70">
        <f t="shared" si="1"/>
        <v>43261</v>
      </c>
      <c r="AL722" s="71">
        <f t="shared" ca="1" si="2"/>
        <v>-698</v>
      </c>
      <c r="AM722" s="71" t="str">
        <v>2018</v>
      </c>
      <c r="AN722" s="70">
        <f t="shared" si="3"/>
        <v>43241</v>
      </c>
      <c r="AO722" s="70" t="s">
        <v>123</v>
      </c>
    </row>
    <row r="723" spans="1:41" ht="14.4">
      <c r="A723" s="179" t="s">
        <v>24896</v>
      </c>
      <c r="B723" s="56" t="s">
        <v>89</v>
      </c>
      <c r="C723" s="57">
        <v>43305</v>
      </c>
      <c r="D723" s="56" t="s">
        <v>1027</v>
      </c>
      <c r="E723" s="56" t="s">
        <v>327</v>
      </c>
      <c r="F723" s="168" t="s">
        <v>214</v>
      </c>
      <c r="G723" s="168" t="s">
        <v>328</v>
      </c>
      <c r="H723" s="169" t="s">
        <v>327</v>
      </c>
      <c r="I723" s="399"/>
      <c r="J723" s="57">
        <v>43305</v>
      </c>
      <c r="K723" s="56" t="s">
        <v>18</v>
      </c>
      <c r="L723" s="169" t="s">
        <v>18</v>
      </c>
      <c r="M723" s="60" t="s">
        <v>302</v>
      </c>
      <c r="N723" s="56" t="s">
        <v>24899</v>
      </c>
      <c r="O723" s="56" t="s">
        <v>172</v>
      </c>
      <c r="P723" s="56">
        <v>1118005</v>
      </c>
      <c r="Q723" s="56" t="s">
        <v>96</v>
      </c>
      <c r="R723" s="56"/>
      <c r="S723" s="61"/>
      <c r="T723" s="61"/>
      <c r="U723" s="402"/>
      <c r="V723" s="66"/>
      <c r="W723" s="66"/>
      <c r="X723" s="402"/>
      <c r="Y723" s="61"/>
      <c r="Z723" s="56" t="s">
        <v>18</v>
      </c>
      <c r="AA723" s="57">
        <v>43306</v>
      </c>
      <c r="AB723" s="75"/>
      <c r="AC723" s="64" t="s">
        <v>437</v>
      </c>
      <c r="AD723" s="56" t="s">
        <v>79</v>
      </c>
      <c r="AE723" s="56"/>
      <c r="AF723" s="61"/>
      <c r="AG723" s="61"/>
      <c r="AH723" s="67" t="str">
        <v>Jul</v>
      </c>
      <c r="AI723" s="68" t="str">
        <v>Jul</v>
      </c>
      <c r="AJ723" s="69">
        <f t="shared" si="0"/>
        <v>1</v>
      </c>
      <c r="AK723" s="70">
        <f t="shared" si="1"/>
        <v>43335</v>
      </c>
      <c r="AL723" s="71">
        <f t="shared" ca="1" si="2"/>
        <v>-624</v>
      </c>
      <c r="AM723" s="71" t="str">
        <v>2018</v>
      </c>
      <c r="AN723" s="70">
        <f t="shared" si="3"/>
        <v>43315</v>
      </c>
      <c r="AO723" s="70" t="s">
        <v>123</v>
      </c>
    </row>
    <row r="724" spans="1:41" ht="14.4">
      <c r="A724" s="179" t="s">
        <v>24905</v>
      </c>
      <c r="B724" s="56" t="s">
        <v>89</v>
      </c>
      <c r="C724" s="57">
        <v>43206</v>
      </c>
      <c r="D724" s="56" t="s">
        <v>90</v>
      </c>
      <c r="E724" s="56" t="s">
        <v>140</v>
      </c>
      <c r="F724" s="168" t="s">
        <v>106</v>
      </c>
      <c r="G724" s="168" t="s">
        <v>107</v>
      </c>
      <c r="H724" s="169" t="s">
        <v>140</v>
      </c>
      <c r="I724" s="399"/>
      <c r="J724" s="57">
        <v>43236</v>
      </c>
      <c r="K724" s="56" t="s">
        <v>18</v>
      </c>
      <c r="L724" s="169" t="s">
        <v>18</v>
      </c>
      <c r="M724" s="60" t="s">
        <v>24908</v>
      </c>
      <c r="N724" s="56" t="s">
        <v>24910</v>
      </c>
      <c r="O724" s="56" t="s">
        <v>22</v>
      </c>
      <c r="P724" s="56" t="s">
        <v>24911</v>
      </c>
      <c r="Q724" s="56" t="s">
        <v>17</v>
      </c>
      <c r="R724" s="56"/>
      <c r="S724" s="56" t="s">
        <v>108</v>
      </c>
      <c r="T724" s="56" t="s">
        <v>108</v>
      </c>
      <c r="U724" s="56"/>
      <c r="V724" s="56"/>
      <c r="W724" s="56" t="s">
        <v>108</v>
      </c>
      <c r="X724" s="56"/>
      <c r="Y724" s="56" t="s">
        <v>108</v>
      </c>
      <c r="Z724" s="56" t="s">
        <v>18</v>
      </c>
      <c r="AA724" s="57">
        <v>43206</v>
      </c>
      <c r="AB724" s="63">
        <v>6</v>
      </c>
      <c r="AC724" s="64" t="s">
        <v>24913</v>
      </c>
      <c r="AD724" s="56" t="s">
        <v>79</v>
      </c>
      <c r="AE724" s="56"/>
      <c r="AF724" s="61"/>
      <c r="AG724" s="61"/>
      <c r="AH724" s="67" t="str">
        <v>Apr</v>
      </c>
      <c r="AI724" s="68" t="str">
        <v>Apr</v>
      </c>
      <c r="AJ724" s="69">
        <f t="shared" si="0"/>
        <v>0</v>
      </c>
      <c r="AK724" s="70">
        <f t="shared" si="1"/>
        <v>43236</v>
      </c>
      <c r="AL724" s="71">
        <f t="shared" ca="1" si="2"/>
        <v>-723</v>
      </c>
      <c r="AM724" s="71" t="str">
        <v>2018</v>
      </c>
      <c r="AN724" s="70">
        <f t="shared" si="3"/>
        <v>43216</v>
      </c>
      <c r="AO724" s="70" t="s">
        <v>123</v>
      </c>
    </row>
    <row r="725" spans="1:41" ht="14.4">
      <c r="A725" s="179" t="s">
        <v>24916</v>
      </c>
      <c r="B725" s="56" t="s">
        <v>89</v>
      </c>
      <c r="C725" s="57">
        <v>43328</v>
      </c>
      <c r="D725" s="56" t="s">
        <v>1027</v>
      </c>
      <c r="E725" s="56" t="s">
        <v>140</v>
      </c>
      <c r="F725" s="168" t="s">
        <v>106</v>
      </c>
      <c r="G725" s="168" t="s">
        <v>107</v>
      </c>
      <c r="H725" s="169" t="s">
        <v>140</v>
      </c>
      <c r="I725" s="399"/>
      <c r="J725" s="57">
        <v>43359</v>
      </c>
      <c r="K725" s="56" t="s">
        <v>18</v>
      </c>
      <c r="L725" s="169" t="s">
        <v>18</v>
      </c>
      <c r="M725" s="60" t="s">
        <v>24918</v>
      </c>
      <c r="N725" s="56" t="s">
        <v>24919</v>
      </c>
      <c r="O725" s="56" t="s">
        <v>29</v>
      </c>
      <c r="P725" s="56" t="s">
        <v>24920</v>
      </c>
      <c r="Q725" s="56" t="s">
        <v>17</v>
      </c>
      <c r="R725" s="56"/>
      <c r="S725" s="56" t="s">
        <v>108</v>
      </c>
      <c r="T725" s="56" t="s">
        <v>108</v>
      </c>
      <c r="U725" s="56"/>
      <c r="V725" s="56"/>
      <c r="W725" s="56" t="s">
        <v>108</v>
      </c>
      <c r="X725" s="56"/>
      <c r="Y725" s="56" t="s">
        <v>108</v>
      </c>
      <c r="Z725" s="56" t="s">
        <v>18</v>
      </c>
      <c r="AA725" s="57">
        <v>43328</v>
      </c>
      <c r="AB725" s="63">
        <v>6</v>
      </c>
      <c r="AC725" s="64" t="s">
        <v>24923</v>
      </c>
      <c r="AD725" s="56" t="s">
        <v>79</v>
      </c>
      <c r="AE725" s="56"/>
      <c r="AF725" s="61"/>
      <c r="AG725" s="61"/>
      <c r="AH725" s="67" t="str">
        <v>Aug</v>
      </c>
      <c r="AI725" s="68" t="str">
        <v>Aug</v>
      </c>
      <c r="AJ725" s="69">
        <f t="shared" si="0"/>
        <v>0</v>
      </c>
      <c r="AK725" s="70">
        <f t="shared" si="1"/>
        <v>43358</v>
      </c>
      <c r="AL725" s="71">
        <f t="shared" ca="1" si="2"/>
        <v>-601</v>
      </c>
      <c r="AM725" s="71" t="str">
        <v>2018</v>
      </c>
      <c r="AN725" s="70">
        <f t="shared" si="3"/>
        <v>43338</v>
      </c>
      <c r="AO725" s="70" t="s">
        <v>123</v>
      </c>
    </row>
    <row r="726" spans="1:41" ht="14.4">
      <c r="A726" s="179" t="s">
        <v>24927</v>
      </c>
      <c r="B726" s="56" t="s">
        <v>89</v>
      </c>
      <c r="C726" s="57">
        <v>43228</v>
      </c>
      <c r="D726" s="56" t="s">
        <v>90</v>
      </c>
      <c r="E726" s="56" t="s">
        <v>12</v>
      </c>
      <c r="F726" s="168" t="s">
        <v>106</v>
      </c>
      <c r="G726" s="168" t="s">
        <v>107</v>
      </c>
      <c r="H726" s="169" t="s">
        <v>12</v>
      </c>
      <c r="I726" s="404"/>
      <c r="J726" s="59"/>
      <c r="K726" s="61"/>
      <c r="L726" s="184"/>
      <c r="M726" s="60" t="s">
        <v>24929</v>
      </c>
      <c r="N726" s="56" t="s">
        <v>24930</v>
      </c>
      <c r="O726" s="56" t="s">
        <v>143</v>
      </c>
      <c r="P726" s="61"/>
      <c r="Q726" s="56" t="s">
        <v>28</v>
      </c>
      <c r="R726" s="66"/>
      <c r="S726" s="61"/>
      <c r="T726" s="61"/>
      <c r="U726" s="402"/>
      <c r="V726" s="66"/>
      <c r="W726" s="66"/>
      <c r="X726" s="402"/>
      <c r="Y726" s="61"/>
      <c r="Z726" s="56" t="s">
        <v>14</v>
      </c>
      <c r="AA726" s="57">
        <v>43255</v>
      </c>
      <c r="AB726" s="75"/>
      <c r="AC726" s="64" t="s">
        <v>24932</v>
      </c>
      <c r="AD726" s="56" t="s">
        <v>179</v>
      </c>
      <c r="AE726" s="56"/>
      <c r="AF726" s="61"/>
      <c r="AG726" s="61"/>
      <c r="AH726" s="67" t="str">
        <v>May</v>
      </c>
      <c r="AI726" s="68" t="str">
        <v>Jun</v>
      </c>
      <c r="AJ726" s="69">
        <f t="shared" si="0"/>
        <v>27</v>
      </c>
      <c r="AK726" s="70">
        <f t="shared" si="1"/>
        <v>43258</v>
      </c>
      <c r="AL726" s="71">
        <f t="shared" ca="1" si="2"/>
        <v>-701</v>
      </c>
      <c r="AM726" s="71" t="str">
        <v>2018</v>
      </c>
      <c r="AN726" s="70">
        <f t="shared" si="3"/>
        <v>43238</v>
      </c>
      <c r="AO726" s="70" t="s">
        <v>123</v>
      </c>
    </row>
    <row r="727" spans="1:41" ht="14.4">
      <c r="A727" s="179" t="s">
        <v>24935</v>
      </c>
      <c r="B727" s="56" t="s">
        <v>89</v>
      </c>
      <c r="C727" s="57">
        <v>43208</v>
      </c>
      <c r="D727" s="56" t="s">
        <v>90</v>
      </c>
      <c r="E727" s="56" t="s">
        <v>140</v>
      </c>
      <c r="F727" s="168" t="s">
        <v>106</v>
      </c>
      <c r="G727" s="168" t="s">
        <v>107</v>
      </c>
      <c r="H727" s="169" t="s">
        <v>140</v>
      </c>
      <c r="I727" s="399"/>
      <c r="J727" s="57">
        <v>43238</v>
      </c>
      <c r="K727" s="56" t="s">
        <v>18</v>
      </c>
      <c r="L727" s="169" t="s">
        <v>14</v>
      </c>
      <c r="M727" s="60" t="s">
        <v>24938</v>
      </c>
      <c r="N727" s="56" t="s">
        <v>24938</v>
      </c>
      <c r="O727" s="61"/>
      <c r="P727" s="56" t="s">
        <v>108</v>
      </c>
      <c r="Q727" s="61"/>
      <c r="R727" s="56"/>
      <c r="S727" s="56" t="s">
        <v>108</v>
      </c>
      <c r="T727" s="56" t="s">
        <v>108</v>
      </c>
      <c r="U727" s="56"/>
      <c r="V727" s="56"/>
      <c r="W727" s="56" t="s">
        <v>108</v>
      </c>
      <c r="X727" s="56"/>
      <c r="Y727" s="56" t="s">
        <v>108</v>
      </c>
      <c r="Z727" s="56" t="s">
        <v>14</v>
      </c>
      <c r="AA727" s="57">
        <v>43208</v>
      </c>
      <c r="AB727" s="63">
        <v>6</v>
      </c>
      <c r="AC727" s="64" t="s">
        <v>3956</v>
      </c>
      <c r="AD727" s="56" t="s">
        <v>224</v>
      </c>
      <c r="AE727" s="56"/>
      <c r="AF727" s="61"/>
      <c r="AG727" s="61"/>
      <c r="AH727" s="67" t="str">
        <v>Apr</v>
      </c>
      <c r="AI727" s="68" t="str">
        <v>Apr</v>
      </c>
      <c r="AJ727" s="69">
        <f t="shared" si="0"/>
        <v>0</v>
      </c>
      <c r="AK727" s="70">
        <f t="shared" si="1"/>
        <v>43238</v>
      </c>
      <c r="AL727" s="71">
        <f t="shared" ca="1" si="2"/>
        <v>-721</v>
      </c>
      <c r="AM727" s="71" t="str">
        <v>2018</v>
      </c>
      <c r="AN727" s="70">
        <f t="shared" si="3"/>
        <v>43218</v>
      </c>
      <c r="AO727" s="70" t="s">
        <v>123</v>
      </c>
    </row>
    <row r="728" spans="1:41" ht="14.4">
      <c r="A728" s="179" t="s">
        <v>24942</v>
      </c>
      <c r="B728" s="56" t="s">
        <v>89</v>
      </c>
      <c r="C728" s="57">
        <v>43215</v>
      </c>
      <c r="D728" s="56" t="s">
        <v>90</v>
      </c>
      <c r="E728" s="56" t="s">
        <v>15779</v>
      </c>
      <c r="F728" s="168" t="s">
        <v>214</v>
      </c>
      <c r="G728" s="168" t="s">
        <v>214</v>
      </c>
      <c r="H728" s="169" t="s">
        <v>2445</v>
      </c>
      <c r="I728" s="399"/>
      <c r="J728" s="57">
        <v>43228</v>
      </c>
      <c r="K728" s="56" t="s">
        <v>18</v>
      </c>
      <c r="L728" s="169" t="s">
        <v>14</v>
      </c>
      <c r="M728" s="60" t="s">
        <v>24944</v>
      </c>
      <c r="N728" s="56" t="s">
        <v>24945</v>
      </c>
      <c r="O728" s="56" t="s">
        <v>266</v>
      </c>
      <c r="P728" s="56" t="s">
        <v>24947</v>
      </c>
      <c r="Q728" s="56" t="s">
        <v>96</v>
      </c>
      <c r="R728" s="56"/>
      <c r="S728" s="56" t="s">
        <v>108</v>
      </c>
      <c r="T728" s="56" t="s">
        <v>14</v>
      </c>
      <c r="U728" s="56"/>
      <c r="V728" s="56"/>
      <c r="W728" s="56" t="s">
        <v>108</v>
      </c>
      <c r="X728" s="56" t="s">
        <v>108</v>
      </c>
      <c r="Y728" s="61"/>
      <c r="Z728" s="56" t="s">
        <v>14</v>
      </c>
      <c r="AA728" s="57">
        <v>43216</v>
      </c>
      <c r="AB728" s="75"/>
      <c r="AC728" s="64" t="s">
        <v>24952</v>
      </c>
      <c r="AD728" s="56" t="s">
        <v>633</v>
      </c>
      <c r="AE728" s="56"/>
      <c r="AF728" s="61"/>
      <c r="AG728" s="61"/>
      <c r="AH728" s="67" t="str">
        <v>Apr</v>
      </c>
      <c r="AI728" s="68" t="str">
        <v>Apr</v>
      </c>
      <c r="AJ728" s="69">
        <f t="shared" si="0"/>
        <v>1</v>
      </c>
      <c r="AK728" s="70">
        <f t="shared" si="1"/>
        <v>43245</v>
      </c>
      <c r="AL728" s="71">
        <f t="shared" ca="1" si="2"/>
        <v>-714</v>
      </c>
      <c r="AM728" s="71" t="str">
        <v>2018</v>
      </c>
      <c r="AN728" s="70">
        <f t="shared" si="3"/>
        <v>43225</v>
      </c>
      <c r="AO728" s="70" t="s">
        <v>123</v>
      </c>
    </row>
    <row r="729" spans="1:41" ht="14.4">
      <c r="A729" s="179" t="s">
        <v>24957</v>
      </c>
      <c r="B729" s="56" t="s">
        <v>89</v>
      </c>
      <c r="C729" s="57">
        <v>43215</v>
      </c>
      <c r="D729" s="56" t="s">
        <v>1027</v>
      </c>
      <c r="E729" s="56" t="s">
        <v>140</v>
      </c>
      <c r="F729" s="168" t="s">
        <v>106</v>
      </c>
      <c r="G729" s="168" t="s">
        <v>107</v>
      </c>
      <c r="H729" s="169" t="s">
        <v>140</v>
      </c>
      <c r="I729" s="399"/>
      <c r="J729" s="57">
        <v>43245</v>
      </c>
      <c r="K729" s="56" t="s">
        <v>18</v>
      </c>
      <c r="L729" s="169" t="s">
        <v>18</v>
      </c>
      <c r="M729" s="60" t="s">
        <v>24960</v>
      </c>
      <c r="N729" s="56" t="s">
        <v>24960</v>
      </c>
      <c r="O729" s="56" t="s">
        <v>114</v>
      </c>
      <c r="P729" s="56" t="s">
        <v>24962</v>
      </c>
      <c r="Q729" s="56" t="s">
        <v>17</v>
      </c>
      <c r="R729" s="56"/>
      <c r="S729" s="56" t="s">
        <v>108</v>
      </c>
      <c r="T729" s="56" t="s">
        <v>108</v>
      </c>
      <c r="U729" s="400">
        <v>43210</v>
      </c>
      <c r="V729" s="401"/>
      <c r="W729" s="401">
        <v>2.5</v>
      </c>
      <c r="X729" s="400">
        <v>43215</v>
      </c>
      <c r="Y729" s="56" t="s">
        <v>108</v>
      </c>
      <c r="Z729" s="56" t="s">
        <v>18</v>
      </c>
      <c r="AA729" s="57">
        <v>43215</v>
      </c>
      <c r="AB729" s="63">
        <v>6</v>
      </c>
      <c r="AC729" s="64" t="s">
        <v>24964</v>
      </c>
      <c r="AD729" s="56" t="s">
        <v>79</v>
      </c>
      <c r="AE729" s="56"/>
      <c r="AF729" s="61"/>
      <c r="AG729" s="61"/>
      <c r="AH729" s="67" t="str">
        <v>Apr</v>
      </c>
      <c r="AI729" s="68" t="str">
        <v>Apr</v>
      </c>
      <c r="AJ729" s="69">
        <f t="shared" si="0"/>
        <v>0</v>
      </c>
      <c r="AK729" s="70">
        <f t="shared" si="1"/>
        <v>43245</v>
      </c>
      <c r="AL729" s="71">
        <f t="shared" ca="1" si="2"/>
        <v>-714</v>
      </c>
      <c r="AM729" s="71" t="str">
        <v>2018</v>
      </c>
      <c r="AN729" s="70">
        <f t="shared" si="3"/>
        <v>43225</v>
      </c>
      <c r="AO729" s="70" t="s">
        <v>123</v>
      </c>
    </row>
    <row r="730" spans="1:41" ht="14.4">
      <c r="A730" s="179" t="s">
        <v>24965</v>
      </c>
      <c r="B730" s="56" t="s">
        <v>89</v>
      </c>
      <c r="C730" s="57">
        <v>43229</v>
      </c>
      <c r="D730" s="56" t="s">
        <v>1027</v>
      </c>
      <c r="E730" s="56" t="s">
        <v>112</v>
      </c>
      <c r="F730" s="168" t="s">
        <v>106</v>
      </c>
      <c r="G730" s="168" t="s">
        <v>113</v>
      </c>
      <c r="H730" s="169" t="s">
        <v>112</v>
      </c>
      <c r="I730" s="399"/>
      <c r="J730" s="57">
        <v>43260</v>
      </c>
      <c r="K730" s="56" t="s">
        <v>18</v>
      </c>
      <c r="L730" s="169" t="s">
        <v>14</v>
      </c>
      <c r="M730" s="60" t="s">
        <v>642</v>
      </c>
      <c r="N730" s="56" t="s">
        <v>20599</v>
      </c>
      <c r="O730" s="56" t="s">
        <v>33</v>
      </c>
      <c r="P730" s="56" t="s">
        <v>20600</v>
      </c>
      <c r="Q730" s="56" t="s">
        <v>116</v>
      </c>
      <c r="R730" s="353">
        <v>43234</v>
      </c>
      <c r="S730" s="56" t="s">
        <v>108</v>
      </c>
      <c r="T730" s="56" t="s">
        <v>108</v>
      </c>
      <c r="U730" s="402"/>
      <c r="V730" s="56"/>
      <c r="W730" s="56" t="s">
        <v>108</v>
      </c>
      <c r="X730" s="402"/>
      <c r="Y730" s="61"/>
      <c r="Z730" s="56" t="s">
        <v>14</v>
      </c>
      <c r="AA730" s="57">
        <v>43234</v>
      </c>
      <c r="AB730" s="75"/>
      <c r="AC730" s="64" t="s">
        <v>257</v>
      </c>
      <c r="AD730" s="56" t="s">
        <v>118</v>
      </c>
      <c r="AE730" s="61"/>
      <c r="AF730" s="61"/>
      <c r="AG730" s="61"/>
      <c r="AH730" s="67" t="str">
        <v>May</v>
      </c>
      <c r="AI730" s="68" t="str">
        <v>May</v>
      </c>
      <c r="AJ730" s="69">
        <f t="shared" si="0"/>
        <v>5</v>
      </c>
      <c r="AK730" s="70">
        <f t="shared" si="1"/>
        <v>43259</v>
      </c>
      <c r="AL730" s="71">
        <f t="shared" ca="1" si="2"/>
        <v>-700</v>
      </c>
      <c r="AM730" s="71" t="str">
        <v>2018</v>
      </c>
      <c r="AN730" s="70">
        <f t="shared" si="3"/>
        <v>43239</v>
      </c>
      <c r="AO730" s="70" t="s">
        <v>121</v>
      </c>
    </row>
    <row r="731" spans="1:41" ht="14.4">
      <c r="A731" s="179" t="s">
        <v>24969</v>
      </c>
      <c r="B731" s="56" t="s">
        <v>89</v>
      </c>
      <c r="C731" s="57">
        <v>43451</v>
      </c>
      <c r="D731" s="56" t="s">
        <v>1027</v>
      </c>
      <c r="E731" s="56" t="s">
        <v>140</v>
      </c>
      <c r="F731" s="168" t="s">
        <v>106</v>
      </c>
      <c r="G731" s="168" t="s">
        <v>107</v>
      </c>
      <c r="H731" s="169" t="s">
        <v>140</v>
      </c>
      <c r="I731" s="399"/>
      <c r="J731" s="57">
        <v>43482</v>
      </c>
      <c r="K731" s="56" t="s">
        <v>18</v>
      </c>
      <c r="L731" s="169" t="s">
        <v>14</v>
      </c>
      <c r="M731" s="60" t="s">
        <v>642</v>
      </c>
      <c r="N731" s="56" t="s">
        <v>10299</v>
      </c>
      <c r="O731" s="56" t="s">
        <v>271</v>
      </c>
      <c r="P731" s="56" t="s">
        <v>108</v>
      </c>
      <c r="Q731" s="56" t="s">
        <v>96</v>
      </c>
      <c r="R731" s="56"/>
      <c r="S731" s="56" t="s">
        <v>108</v>
      </c>
      <c r="T731" s="56" t="s">
        <v>108</v>
      </c>
      <c r="U731" s="56"/>
      <c r="V731" s="56"/>
      <c r="W731" s="56" t="s">
        <v>108</v>
      </c>
      <c r="X731" s="56"/>
      <c r="Y731" s="56" t="s">
        <v>108</v>
      </c>
      <c r="Z731" s="56" t="s">
        <v>14</v>
      </c>
      <c r="AA731" s="57">
        <v>43451</v>
      </c>
      <c r="AB731" s="63">
        <v>6</v>
      </c>
      <c r="AC731" s="64" t="s">
        <v>24972</v>
      </c>
      <c r="AD731" s="56" t="s">
        <v>118</v>
      </c>
      <c r="AE731" s="56"/>
      <c r="AF731" s="61"/>
      <c r="AG731" s="61"/>
      <c r="AH731" s="67" t="str">
        <v>Dec</v>
      </c>
      <c r="AI731" s="68" t="str">
        <v>Dec</v>
      </c>
      <c r="AJ731" s="69">
        <f t="shared" si="0"/>
        <v>0</v>
      </c>
      <c r="AK731" s="70">
        <f t="shared" si="1"/>
        <v>43481</v>
      </c>
      <c r="AL731" s="71">
        <f t="shared" ca="1" si="2"/>
        <v>-478</v>
      </c>
      <c r="AM731" s="71" t="str">
        <v>2018</v>
      </c>
      <c r="AN731" s="70">
        <f t="shared" si="3"/>
        <v>43461</v>
      </c>
      <c r="AO731" s="70" t="s">
        <v>123</v>
      </c>
    </row>
    <row r="732" spans="1:41" ht="14.4">
      <c r="A732" s="179" t="s">
        <v>24974</v>
      </c>
      <c r="B732" s="56" t="s">
        <v>89</v>
      </c>
      <c r="C732" s="57">
        <v>43229</v>
      </c>
      <c r="D732" s="56" t="s">
        <v>90</v>
      </c>
      <c r="E732" s="56" t="s">
        <v>112</v>
      </c>
      <c r="F732" s="168" t="s">
        <v>106</v>
      </c>
      <c r="G732" s="168" t="s">
        <v>113</v>
      </c>
      <c r="H732" s="169" t="s">
        <v>112</v>
      </c>
      <c r="I732" s="399"/>
      <c r="J732" s="57">
        <v>43260</v>
      </c>
      <c r="K732" s="56" t="s">
        <v>18</v>
      </c>
      <c r="L732" s="169" t="s">
        <v>14</v>
      </c>
      <c r="M732" s="60" t="s">
        <v>22274</v>
      </c>
      <c r="N732" s="56" t="s">
        <v>24976</v>
      </c>
      <c r="O732" s="56" t="s">
        <v>249</v>
      </c>
      <c r="P732" s="56" t="s">
        <v>24977</v>
      </c>
      <c r="Q732" s="56" t="s">
        <v>116</v>
      </c>
      <c r="R732" s="353">
        <v>43234</v>
      </c>
      <c r="S732" s="61"/>
      <c r="T732" s="61"/>
      <c r="U732" s="402"/>
      <c r="V732" s="56"/>
      <c r="W732" s="56" t="s">
        <v>108</v>
      </c>
      <c r="X732" s="402"/>
      <c r="Y732" s="56" t="s">
        <v>108</v>
      </c>
      <c r="Z732" s="56" t="s">
        <v>14</v>
      </c>
      <c r="AA732" s="57">
        <v>43234</v>
      </c>
      <c r="AB732" s="75"/>
      <c r="AC732" s="64" t="s">
        <v>257</v>
      </c>
      <c r="AD732" s="56" t="s">
        <v>118</v>
      </c>
      <c r="AE732" s="56"/>
      <c r="AF732" s="61"/>
      <c r="AG732" s="61"/>
      <c r="AH732" s="67" t="str">
        <v>May</v>
      </c>
      <c r="AI732" s="68" t="str">
        <v>May</v>
      </c>
      <c r="AJ732" s="69">
        <f t="shared" si="0"/>
        <v>5</v>
      </c>
      <c r="AK732" s="70">
        <f t="shared" si="1"/>
        <v>43259</v>
      </c>
      <c r="AL732" s="71">
        <f t="shared" ca="1" si="2"/>
        <v>-700</v>
      </c>
      <c r="AM732" s="71" t="str">
        <v>2018</v>
      </c>
      <c r="AN732" s="70">
        <f t="shared" si="3"/>
        <v>43239</v>
      </c>
      <c r="AO732" s="70" t="s">
        <v>121</v>
      </c>
    </row>
    <row r="733" spans="1:41" ht="14.4">
      <c r="A733" s="179" t="s">
        <v>24982</v>
      </c>
      <c r="B733" s="56" t="s">
        <v>89</v>
      </c>
      <c r="C733" s="57">
        <v>43200</v>
      </c>
      <c r="D733" s="56" t="s">
        <v>131</v>
      </c>
      <c r="E733" s="56" t="s">
        <v>140</v>
      </c>
      <c r="F733" s="168" t="s">
        <v>106</v>
      </c>
      <c r="G733" s="168" t="s">
        <v>107</v>
      </c>
      <c r="H733" s="169" t="s">
        <v>140</v>
      </c>
      <c r="I733" s="399"/>
      <c r="J733" s="57">
        <v>43230</v>
      </c>
      <c r="K733" s="56" t="s">
        <v>18</v>
      </c>
      <c r="L733" s="169" t="s">
        <v>14</v>
      </c>
      <c r="M733" s="60" t="s">
        <v>24983</v>
      </c>
      <c r="N733" s="56" t="s">
        <v>24984</v>
      </c>
      <c r="O733" s="56" t="s">
        <v>33</v>
      </c>
      <c r="P733" s="56"/>
      <c r="Q733" s="56" t="s">
        <v>28</v>
      </c>
      <c r="R733" s="56"/>
      <c r="S733" s="56" t="s">
        <v>108</v>
      </c>
      <c r="T733" s="56" t="s">
        <v>108</v>
      </c>
      <c r="U733" s="56"/>
      <c r="V733" s="56"/>
      <c r="W733" s="56" t="s">
        <v>108</v>
      </c>
      <c r="X733" s="56"/>
      <c r="Y733" s="56" t="s">
        <v>108</v>
      </c>
      <c r="Z733" s="56" t="s">
        <v>14</v>
      </c>
      <c r="AA733" s="57">
        <v>43200</v>
      </c>
      <c r="AB733" s="63">
        <v>6</v>
      </c>
      <c r="AC733" s="64" t="s">
        <v>24987</v>
      </c>
      <c r="AD733" s="56" t="s">
        <v>118</v>
      </c>
      <c r="AE733" s="56"/>
      <c r="AF733" s="61"/>
      <c r="AG733" s="61"/>
      <c r="AH733" s="67" t="str">
        <v>Apr</v>
      </c>
      <c r="AI733" s="68" t="str">
        <v>Apr</v>
      </c>
      <c r="AJ733" s="69">
        <f t="shared" si="0"/>
        <v>0</v>
      </c>
      <c r="AK733" s="70">
        <f t="shared" si="1"/>
        <v>43230</v>
      </c>
      <c r="AL733" s="71">
        <f t="shared" ca="1" si="2"/>
        <v>-729</v>
      </c>
      <c r="AM733" s="71" t="str">
        <v>2018</v>
      </c>
      <c r="AN733" s="70">
        <f t="shared" si="3"/>
        <v>43210</v>
      </c>
      <c r="AO733" s="70" t="s">
        <v>123</v>
      </c>
    </row>
    <row r="734" spans="1:41" ht="14.4">
      <c r="A734" s="179" t="s">
        <v>24992</v>
      </c>
      <c r="B734" s="56" t="s">
        <v>89</v>
      </c>
      <c r="C734" s="57">
        <v>43237</v>
      </c>
      <c r="D734" s="56" t="s">
        <v>1027</v>
      </c>
      <c r="E734" s="56" t="s">
        <v>327</v>
      </c>
      <c r="F734" s="168" t="s">
        <v>214</v>
      </c>
      <c r="G734" s="168" t="s">
        <v>328</v>
      </c>
      <c r="H734" s="169" t="s">
        <v>327</v>
      </c>
      <c r="I734" s="399"/>
      <c r="J734" s="57">
        <v>43268</v>
      </c>
      <c r="K734" s="56" t="s">
        <v>18</v>
      </c>
      <c r="L734" s="169" t="s">
        <v>14</v>
      </c>
      <c r="M734" s="60" t="s">
        <v>24994</v>
      </c>
      <c r="N734" s="56" t="s">
        <v>24995</v>
      </c>
      <c r="O734" s="56" t="s">
        <v>436</v>
      </c>
      <c r="P734" s="61"/>
      <c r="Q734" s="56" t="s">
        <v>96</v>
      </c>
      <c r="R734" s="66"/>
      <c r="S734" s="61"/>
      <c r="T734" s="61"/>
      <c r="U734" s="402"/>
      <c r="V734" s="66"/>
      <c r="W734" s="66"/>
      <c r="X734" s="402"/>
      <c r="Y734" s="61"/>
      <c r="Z734" s="56" t="s">
        <v>14</v>
      </c>
      <c r="AA734" s="57">
        <v>43238</v>
      </c>
      <c r="AB734" s="75"/>
      <c r="AC734" s="64" t="s">
        <v>4084</v>
      </c>
      <c r="AD734" s="56" t="s">
        <v>118</v>
      </c>
      <c r="AE734" s="56"/>
      <c r="AF734" s="61"/>
      <c r="AG734" s="61"/>
      <c r="AH734" s="67" t="str">
        <v>May</v>
      </c>
      <c r="AI734" s="68" t="str">
        <v>May</v>
      </c>
      <c r="AJ734" s="69">
        <f t="shared" si="0"/>
        <v>1</v>
      </c>
      <c r="AK734" s="70">
        <f t="shared" si="1"/>
        <v>43267</v>
      </c>
      <c r="AL734" s="71">
        <f t="shared" ca="1" si="2"/>
        <v>-692</v>
      </c>
      <c r="AM734" s="71" t="str">
        <v>2018</v>
      </c>
      <c r="AN734" s="70">
        <f t="shared" si="3"/>
        <v>43247</v>
      </c>
      <c r="AO734" s="70" t="s">
        <v>123</v>
      </c>
    </row>
    <row r="735" spans="1:41" ht="14.4">
      <c r="A735" s="179" t="s">
        <v>24999</v>
      </c>
      <c r="B735" s="56" t="s">
        <v>89</v>
      </c>
      <c r="C735" s="57">
        <v>43283</v>
      </c>
      <c r="D735" s="56" t="s">
        <v>1027</v>
      </c>
      <c r="E735" s="56" t="s">
        <v>327</v>
      </c>
      <c r="F735" s="168" t="s">
        <v>214</v>
      </c>
      <c r="G735" s="168" t="s">
        <v>328</v>
      </c>
      <c r="H735" s="169" t="s">
        <v>327</v>
      </c>
      <c r="I735" s="404"/>
      <c r="J735" s="59"/>
      <c r="K735" s="56" t="s">
        <v>18</v>
      </c>
      <c r="L735" s="169" t="s">
        <v>18</v>
      </c>
      <c r="M735" s="60" t="s">
        <v>24994</v>
      </c>
      <c r="N735" s="56" t="s">
        <v>24995</v>
      </c>
      <c r="O735" s="56" t="s">
        <v>436</v>
      </c>
      <c r="P735" s="61"/>
      <c r="Q735" s="56" t="s">
        <v>96</v>
      </c>
      <c r="R735" s="66"/>
      <c r="S735" s="61"/>
      <c r="T735" s="61"/>
      <c r="U735" s="402"/>
      <c r="V735" s="66"/>
      <c r="W735" s="66"/>
      <c r="X735" s="402"/>
      <c r="Y735" s="61"/>
      <c r="Z735" s="56" t="s">
        <v>18</v>
      </c>
      <c r="AA735" s="57">
        <v>43284</v>
      </c>
      <c r="AB735" s="75"/>
      <c r="AC735" s="64" t="s">
        <v>25003</v>
      </c>
      <c r="AD735" s="56" t="s">
        <v>79</v>
      </c>
      <c r="AE735" s="56"/>
      <c r="AF735" s="61"/>
      <c r="AG735" s="61"/>
      <c r="AH735" s="67" t="str">
        <v>Jul</v>
      </c>
      <c r="AI735" s="68" t="str">
        <v>Jul</v>
      </c>
      <c r="AJ735" s="69">
        <f t="shared" si="0"/>
        <v>1</v>
      </c>
      <c r="AK735" s="70">
        <f t="shared" si="1"/>
        <v>43313</v>
      </c>
      <c r="AL735" s="71">
        <f t="shared" ca="1" si="2"/>
        <v>-646</v>
      </c>
      <c r="AM735" s="71" t="str">
        <v>2018</v>
      </c>
      <c r="AN735" s="70">
        <f t="shared" si="3"/>
        <v>43293</v>
      </c>
      <c r="AO735" s="70" t="s">
        <v>123</v>
      </c>
    </row>
    <row r="736" spans="1:41" ht="14.4">
      <c r="A736" s="179" t="s">
        <v>25004</v>
      </c>
      <c r="B736" s="56" t="s">
        <v>89</v>
      </c>
      <c r="C736" s="57">
        <v>43430</v>
      </c>
      <c r="D736" s="56" t="s">
        <v>131</v>
      </c>
      <c r="E736" s="56" t="s">
        <v>140</v>
      </c>
      <c r="F736" s="168" t="s">
        <v>106</v>
      </c>
      <c r="G736" s="168" t="s">
        <v>107</v>
      </c>
      <c r="H736" s="169" t="s">
        <v>140</v>
      </c>
      <c r="I736" s="399"/>
      <c r="J736" s="57">
        <v>43460</v>
      </c>
      <c r="K736" s="56" t="s">
        <v>18</v>
      </c>
      <c r="L736" s="169" t="s">
        <v>18</v>
      </c>
      <c r="M736" s="60" t="s">
        <v>145</v>
      </c>
      <c r="N736" s="56" t="s">
        <v>25006</v>
      </c>
      <c r="O736" s="56" t="s">
        <v>436</v>
      </c>
      <c r="P736" s="56" t="s">
        <v>25007</v>
      </c>
      <c r="Q736" s="56" t="s">
        <v>20798</v>
      </c>
      <c r="R736" s="56"/>
      <c r="S736" s="56" t="s">
        <v>108</v>
      </c>
      <c r="T736" s="56" t="s">
        <v>108</v>
      </c>
      <c r="U736" s="56"/>
      <c r="V736" s="56"/>
      <c r="W736" s="56" t="s">
        <v>108</v>
      </c>
      <c r="X736" s="56"/>
      <c r="Y736" s="56" t="s">
        <v>108</v>
      </c>
      <c r="Z736" s="56" t="s">
        <v>18</v>
      </c>
      <c r="AA736" s="57">
        <v>43430</v>
      </c>
      <c r="AB736" s="63">
        <v>6</v>
      </c>
      <c r="AC736" s="64" t="s">
        <v>25009</v>
      </c>
      <c r="AD736" s="56" t="s">
        <v>79</v>
      </c>
      <c r="AE736" s="56"/>
      <c r="AF736" s="61"/>
      <c r="AG736" s="61"/>
      <c r="AH736" s="67" t="str">
        <v>Nov</v>
      </c>
      <c r="AI736" s="68" t="str">
        <v>Nov</v>
      </c>
      <c r="AJ736" s="69">
        <f t="shared" si="0"/>
        <v>0</v>
      </c>
      <c r="AK736" s="70">
        <f t="shared" si="1"/>
        <v>43460</v>
      </c>
      <c r="AL736" s="71">
        <f t="shared" ca="1" si="2"/>
        <v>-499</v>
      </c>
      <c r="AM736" s="71" t="str">
        <v>2018</v>
      </c>
      <c r="AN736" s="70">
        <f t="shared" si="3"/>
        <v>43440</v>
      </c>
      <c r="AO736" s="70" t="s">
        <v>123</v>
      </c>
    </row>
    <row r="737" spans="1:41" ht="14.4">
      <c r="A737" s="179" t="s">
        <v>25014</v>
      </c>
      <c r="B737" s="56" t="s">
        <v>89</v>
      </c>
      <c r="C737" s="57">
        <v>43228</v>
      </c>
      <c r="D737" s="56" t="s">
        <v>1027</v>
      </c>
      <c r="E737" s="56" t="s">
        <v>112</v>
      </c>
      <c r="F737" s="168" t="s">
        <v>106</v>
      </c>
      <c r="G737" s="168" t="s">
        <v>113</v>
      </c>
      <c r="H737" s="169" t="s">
        <v>112</v>
      </c>
      <c r="I737" s="399"/>
      <c r="J737" s="57">
        <v>43260</v>
      </c>
      <c r="K737" s="56" t="s">
        <v>18</v>
      </c>
      <c r="L737" s="169" t="s">
        <v>14</v>
      </c>
      <c r="M737" s="60" t="s">
        <v>25016</v>
      </c>
      <c r="N737" s="56" t="s">
        <v>25017</v>
      </c>
      <c r="O737" s="56" t="s">
        <v>132</v>
      </c>
      <c r="P737" s="56" t="s">
        <v>25019</v>
      </c>
      <c r="Q737" s="56" t="s">
        <v>116</v>
      </c>
      <c r="R737" s="353">
        <v>43234</v>
      </c>
      <c r="S737" s="61"/>
      <c r="T737" s="61"/>
      <c r="U737" s="402"/>
      <c r="V737" s="66"/>
      <c r="W737" s="66"/>
      <c r="X737" s="402"/>
      <c r="Y737" s="61"/>
      <c r="Z737" s="61"/>
      <c r="AA737" s="57">
        <v>43234</v>
      </c>
      <c r="AB737" s="75"/>
      <c r="AC737" s="64" t="s">
        <v>257</v>
      </c>
      <c r="AD737" s="91" t="s">
        <v>118</v>
      </c>
      <c r="AE737" s="61"/>
      <c r="AF737" s="61"/>
      <c r="AG737" s="61"/>
      <c r="AH737" s="67" t="str">
        <v>May</v>
      </c>
      <c r="AI737" s="68" t="str">
        <v>May</v>
      </c>
      <c r="AJ737" s="69">
        <f t="shared" si="0"/>
        <v>6</v>
      </c>
      <c r="AK737" s="70">
        <f t="shared" si="1"/>
        <v>43258</v>
      </c>
      <c r="AL737" s="71">
        <f t="shared" ca="1" si="2"/>
        <v>-701</v>
      </c>
      <c r="AM737" s="71" t="str">
        <v>2018</v>
      </c>
      <c r="AN737" s="70">
        <f t="shared" si="3"/>
        <v>43238</v>
      </c>
      <c r="AO737" s="70" t="s">
        <v>121</v>
      </c>
    </row>
    <row r="738" spans="1:41" ht="14.4">
      <c r="A738" s="179" t="s">
        <v>25026</v>
      </c>
      <c r="B738" s="56" t="s">
        <v>89</v>
      </c>
      <c r="C738" s="57">
        <v>43117</v>
      </c>
      <c r="D738" s="56" t="s">
        <v>1027</v>
      </c>
      <c r="E738" s="56" t="s">
        <v>140</v>
      </c>
      <c r="F738" s="168" t="s">
        <v>106</v>
      </c>
      <c r="G738" s="168" t="s">
        <v>107</v>
      </c>
      <c r="H738" s="169" t="s">
        <v>140</v>
      </c>
      <c r="I738" s="399"/>
      <c r="J738" s="57">
        <v>43150</v>
      </c>
      <c r="K738" s="56" t="s">
        <v>18</v>
      </c>
      <c r="L738" s="169" t="s">
        <v>18</v>
      </c>
      <c r="M738" s="60" t="s">
        <v>25027</v>
      </c>
      <c r="N738" s="56" t="s">
        <v>25028</v>
      </c>
      <c r="O738" s="56" t="s">
        <v>172</v>
      </c>
      <c r="P738" s="56" t="s">
        <v>25029</v>
      </c>
      <c r="Q738" s="56" t="s">
        <v>17</v>
      </c>
      <c r="R738" s="66"/>
      <c r="S738" s="56" t="s">
        <v>108</v>
      </c>
      <c r="T738" s="56" t="s">
        <v>108</v>
      </c>
      <c r="U738" s="56"/>
      <c r="V738" s="56"/>
      <c r="W738" s="56" t="s">
        <v>108</v>
      </c>
      <c r="X738" s="400"/>
      <c r="Y738" s="56" t="s">
        <v>108</v>
      </c>
      <c r="Z738" s="56" t="s">
        <v>18</v>
      </c>
      <c r="AA738" s="57">
        <v>43117</v>
      </c>
      <c r="AB738" s="63">
        <v>6</v>
      </c>
      <c r="AC738" s="64" t="s">
        <v>22439</v>
      </c>
      <c r="AD738" s="65" t="s">
        <v>79</v>
      </c>
      <c r="AE738" s="65"/>
      <c r="AF738" s="66"/>
      <c r="AG738" s="66"/>
      <c r="AH738" s="67" t="str">
        <v>Jan</v>
      </c>
      <c r="AI738" s="68" t="str">
        <v>Jan</v>
      </c>
      <c r="AJ738" s="69">
        <f t="shared" si="0"/>
        <v>0</v>
      </c>
      <c r="AK738" s="70">
        <f t="shared" si="1"/>
        <v>43147</v>
      </c>
      <c r="AL738" s="71">
        <f t="shared" ca="1" si="2"/>
        <v>-812</v>
      </c>
      <c r="AM738" s="71" t="str">
        <v>2018</v>
      </c>
      <c r="AN738" s="70">
        <f t="shared" si="3"/>
        <v>43127</v>
      </c>
      <c r="AO738" s="70" t="s">
        <v>123</v>
      </c>
    </row>
    <row r="739" spans="1:41" ht="14.4">
      <c r="A739" s="179" t="s">
        <v>25034</v>
      </c>
      <c r="B739" s="56" t="s">
        <v>89</v>
      </c>
      <c r="C739" s="57">
        <v>43166</v>
      </c>
      <c r="D739" s="56" t="s">
        <v>131</v>
      </c>
      <c r="E739" s="56" t="s">
        <v>140</v>
      </c>
      <c r="F739" s="168" t="s">
        <v>106</v>
      </c>
      <c r="G739" s="168" t="s">
        <v>107</v>
      </c>
      <c r="H739" s="169" t="s">
        <v>140</v>
      </c>
      <c r="I739" s="399"/>
      <c r="J739" s="57">
        <v>43199</v>
      </c>
      <c r="K739" s="56" t="s">
        <v>18</v>
      </c>
      <c r="L739" s="169" t="s">
        <v>18</v>
      </c>
      <c r="M739" s="60" t="s">
        <v>25037</v>
      </c>
      <c r="N739" s="56" t="s">
        <v>25037</v>
      </c>
      <c r="O739" s="56" t="s">
        <v>137</v>
      </c>
      <c r="P739" s="56" t="s">
        <v>25038</v>
      </c>
      <c r="Q739" s="56" t="s">
        <v>28</v>
      </c>
      <c r="R739" s="66"/>
      <c r="S739" s="56" t="s">
        <v>108</v>
      </c>
      <c r="T739" s="56" t="s">
        <v>108</v>
      </c>
      <c r="U739" s="56"/>
      <c r="V739" s="56"/>
      <c r="W739" s="56" t="s">
        <v>108</v>
      </c>
      <c r="X739" s="400"/>
      <c r="Y739" s="56" t="s">
        <v>108</v>
      </c>
      <c r="Z739" s="56" t="s">
        <v>18</v>
      </c>
      <c r="AA739" s="57">
        <v>43166</v>
      </c>
      <c r="AB739" s="63">
        <v>6</v>
      </c>
      <c r="AC739" s="64" t="s">
        <v>25041</v>
      </c>
      <c r="AD739" s="65" t="s">
        <v>79</v>
      </c>
      <c r="AE739" s="65"/>
      <c r="AF739" s="66"/>
      <c r="AG739" s="66"/>
      <c r="AH739" s="67" t="str">
        <v>Mar</v>
      </c>
      <c r="AI739" s="68" t="str">
        <v>Mar</v>
      </c>
      <c r="AJ739" s="69">
        <f t="shared" si="0"/>
        <v>0</v>
      </c>
      <c r="AK739" s="70">
        <f t="shared" si="1"/>
        <v>43196</v>
      </c>
      <c r="AL739" s="71">
        <f t="shared" ca="1" si="2"/>
        <v>-763</v>
      </c>
      <c r="AM739" s="71" t="str">
        <v>2018</v>
      </c>
      <c r="AN739" s="70">
        <f t="shared" si="3"/>
        <v>43176</v>
      </c>
      <c r="AO739" s="70" t="s">
        <v>123</v>
      </c>
    </row>
    <row r="740" spans="1:41" ht="14.4">
      <c r="A740" s="179" t="s">
        <v>25044</v>
      </c>
      <c r="B740" s="56" t="s">
        <v>89</v>
      </c>
      <c r="C740" s="57">
        <v>43390</v>
      </c>
      <c r="D740" s="56" t="s">
        <v>90</v>
      </c>
      <c r="E740" s="56" t="s">
        <v>12</v>
      </c>
      <c r="F740" s="168" t="s">
        <v>106</v>
      </c>
      <c r="G740" s="168" t="s">
        <v>107</v>
      </c>
      <c r="H740" s="169" t="s">
        <v>12</v>
      </c>
      <c r="I740" s="404"/>
      <c r="J740" s="59"/>
      <c r="K740" s="61"/>
      <c r="L740" s="184"/>
      <c r="M740" s="60" t="s">
        <v>25048</v>
      </c>
      <c r="N740" s="56" t="s">
        <v>25049</v>
      </c>
      <c r="O740" s="56" t="s">
        <v>20</v>
      </c>
      <c r="P740" s="56" t="s">
        <v>25050</v>
      </c>
      <c r="Q740" s="56" t="s">
        <v>17</v>
      </c>
      <c r="R740" s="66"/>
      <c r="S740" s="61"/>
      <c r="T740" s="61"/>
      <c r="U740" s="402"/>
      <c r="V740" s="66"/>
      <c r="W740" s="66"/>
      <c r="X740" s="402"/>
      <c r="Y740" s="61"/>
      <c r="Z740" s="56" t="s">
        <v>14</v>
      </c>
      <c r="AA740" s="57">
        <v>43395</v>
      </c>
      <c r="AB740" s="75"/>
      <c r="AC740" s="64" t="s">
        <v>7786</v>
      </c>
      <c r="AD740" s="56" t="s">
        <v>294</v>
      </c>
      <c r="AE740" s="56"/>
      <c r="AF740" s="61"/>
      <c r="AG740" s="61"/>
      <c r="AH740" s="67" t="str">
        <v>Oct</v>
      </c>
      <c r="AI740" s="68" t="str">
        <v>Oct</v>
      </c>
      <c r="AJ740" s="69">
        <f t="shared" si="0"/>
        <v>5</v>
      </c>
      <c r="AK740" s="70">
        <f t="shared" si="1"/>
        <v>43420</v>
      </c>
      <c r="AL740" s="71">
        <f t="shared" ca="1" si="2"/>
        <v>-539</v>
      </c>
      <c r="AM740" s="71" t="str">
        <v>2018</v>
      </c>
      <c r="AN740" s="70">
        <f t="shared" si="3"/>
        <v>43400</v>
      </c>
      <c r="AO740" s="70" t="s">
        <v>123</v>
      </c>
    </row>
    <row r="741" spans="1:41" ht="14.4">
      <c r="A741" s="179" t="s">
        <v>25055</v>
      </c>
      <c r="B741" s="56" t="s">
        <v>89</v>
      </c>
      <c r="C741" s="57">
        <v>43251</v>
      </c>
      <c r="D741" s="56" t="s">
        <v>131</v>
      </c>
      <c r="E741" s="56" t="s">
        <v>140</v>
      </c>
      <c r="F741" s="168" t="s">
        <v>106</v>
      </c>
      <c r="G741" s="168" t="s">
        <v>107</v>
      </c>
      <c r="H741" s="169" t="s">
        <v>140</v>
      </c>
      <c r="I741" s="399"/>
      <c r="J741" s="57">
        <v>43282</v>
      </c>
      <c r="K741" s="56" t="s">
        <v>18</v>
      </c>
      <c r="L741" s="169" t="s">
        <v>18</v>
      </c>
      <c r="M741" s="60" t="s">
        <v>145</v>
      </c>
      <c r="N741" s="56" t="s">
        <v>25057</v>
      </c>
      <c r="O741" s="56" t="s">
        <v>95</v>
      </c>
      <c r="P741" s="56" t="s">
        <v>25058</v>
      </c>
      <c r="Q741" s="56" t="s">
        <v>20798</v>
      </c>
      <c r="R741" s="56"/>
      <c r="S741" s="56" t="s">
        <v>108</v>
      </c>
      <c r="T741" s="56" t="s">
        <v>108</v>
      </c>
      <c r="U741" s="56"/>
      <c r="V741" s="56"/>
      <c r="W741" s="56" t="s">
        <v>108</v>
      </c>
      <c r="X741" s="56"/>
      <c r="Y741" s="56" t="s">
        <v>108</v>
      </c>
      <c r="Z741" s="56" t="s">
        <v>18</v>
      </c>
      <c r="AA741" s="57">
        <v>43251</v>
      </c>
      <c r="AB741" s="63">
        <v>6</v>
      </c>
      <c r="AC741" s="64" t="s">
        <v>25061</v>
      </c>
      <c r="AD741" s="56" t="s">
        <v>79</v>
      </c>
      <c r="AE741" s="56"/>
      <c r="AF741" s="61"/>
      <c r="AG741" s="61"/>
      <c r="AH741" s="67" t="str">
        <v>May</v>
      </c>
      <c r="AI741" s="68" t="str">
        <v>May</v>
      </c>
      <c r="AJ741" s="69">
        <f t="shared" si="0"/>
        <v>0</v>
      </c>
      <c r="AK741" s="70">
        <f t="shared" si="1"/>
        <v>43281</v>
      </c>
      <c r="AL741" s="71">
        <f t="shared" ca="1" si="2"/>
        <v>-678</v>
      </c>
      <c r="AM741" s="71" t="str">
        <v>2018</v>
      </c>
      <c r="AN741" s="70">
        <f t="shared" si="3"/>
        <v>43261</v>
      </c>
      <c r="AO741" s="70" t="s">
        <v>123</v>
      </c>
    </row>
    <row r="742" spans="1:41" ht="14.4">
      <c r="A742" s="179" t="s">
        <v>25063</v>
      </c>
      <c r="B742" s="56" t="s">
        <v>89</v>
      </c>
      <c r="C742" s="57">
        <v>43174</v>
      </c>
      <c r="D742" s="56" t="s">
        <v>131</v>
      </c>
      <c r="E742" s="56" t="s">
        <v>140</v>
      </c>
      <c r="F742" s="168" t="s">
        <v>106</v>
      </c>
      <c r="G742" s="168" t="s">
        <v>107</v>
      </c>
      <c r="H742" s="169" t="s">
        <v>140</v>
      </c>
      <c r="I742" s="399"/>
      <c r="J742" s="57">
        <v>43206</v>
      </c>
      <c r="K742" s="56" t="s">
        <v>18</v>
      </c>
      <c r="L742" s="169" t="s">
        <v>18</v>
      </c>
      <c r="M742" s="60" t="s">
        <v>25065</v>
      </c>
      <c r="N742" s="56" t="s">
        <v>25066</v>
      </c>
      <c r="O742" s="56" t="s">
        <v>37</v>
      </c>
      <c r="P742" s="56" t="s">
        <v>25068</v>
      </c>
      <c r="Q742" s="56" t="s">
        <v>17</v>
      </c>
      <c r="R742" s="66"/>
      <c r="S742" s="56" t="s">
        <v>108</v>
      </c>
      <c r="T742" s="56" t="s">
        <v>108</v>
      </c>
      <c r="U742" s="56"/>
      <c r="V742" s="56"/>
      <c r="W742" s="56" t="s">
        <v>108</v>
      </c>
      <c r="X742" s="400"/>
      <c r="Y742" s="56" t="s">
        <v>108</v>
      </c>
      <c r="Z742" s="56" t="s">
        <v>18</v>
      </c>
      <c r="AA742" s="57">
        <v>43174</v>
      </c>
      <c r="AB742" s="63">
        <v>6</v>
      </c>
      <c r="AC742" s="64" t="s">
        <v>25071</v>
      </c>
      <c r="AD742" s="65" t="s">
        <v>79</v>
      </c>
      <c r="AE742" s="65"/>
      <c r="AF742" s="66"/>
      <c r="AG742" s="66"/>
      <c r="AH742" s="67" t="str">
        <v>Mar</v>
      </c>
      <c r="AI742" s="68" t="str">
        <v>Mar</v>
      </c>
      <c r="AJ742" s="69">
        <f t="shared" si="0"/>
        <v>0</v>
      </c>
      <c r="AK742" s="70">
        <f t="shared" si="1"/>
        <v>43204</v>
      </c>
      <c r="AL742" s="71">
        <f t="shared" ca="1" si="2"/>
        <v>-755</v>
      </c>
      <c r="AM742" s="71" t="str">
        <v>2018</v>
      </c>
      <c r="AN742" s="70">
        <f t="shared" si="3"/>
        <v>43184</v>
      </c>
      <c r="AO742" s="70" t="s">
        <v>123</v>
      </c>
    </row>
    <row r="743" spans="1:41" ht="14.4">
      <c r="A743" s="179" t="s">
        <v>25073</v>
      </c>
      <c r="B743" s="56" t="s">
        <v>89</v>
      </c>
      <c r="C743" s="57">
        <v>43223</v>
      </c>
      <c r="D743" s="56" t="s">
        <v>90</v>
      </c>
      <c r="E743" s="56" t="s">
        <v>112</v>
      </c>
      <c r="F743" s="168" t="s">
        <v>106</v>
      </c>
      <c r="G743" s="168" t="s">
        <v>113</v>
      </c>
      <c r="H743" s="169" t="s">
        <v>112</v>
      </c>
      <c r="I743" s="399"/>
      <c r="J743" s="57">
        <v>43254</v>
      </c>
      <c r="K743" s="56" t="s">
        <v>18</v>
      </c>
      <c r="L743" s="169" t="s">
        <v>14</v>
      </c>
      <c r="M743" s="60" t="s">
        <v>25074</v>
      </c>
      <c r="N743" s="61"/>
      <c r="O743" s="61"/>
      <c r="P743" s="61"/>
      <c r="Q743" s="56" t="s">
        <v>116</v>
      </c>
      <c r="R743" s="353">
        <v>43231</v>
      </c>
      <c r="S743" s="61"/>
      <c r="T743" s="61"/>
      <c r="U743" s="402"/>
      <c r="V743" s="66"/>
      <c r="W743" s="66"/>
      <c r="X743" s="402"/>
      <c r="Y743" s="61"/>
      <c r="Z743" s="61"/>
      <c r="AA743" s="57">
        <v>43231</v>
      </c>
      <c r="AB743" s="75"/>
      <c r="AC743" s="64" t="s">
        <v>257</v>
      </c>
      <c r="AD743" s="91" t="s">
        <v>118</v>
      </c>
      <c r="AE743" s="61"/>
      <c r="AF743" s="61"/>
      <c r="AG743" s="61"/>
      <c r="AH743" s="67" t="str">
        <v>May</v>
      </c>
      <c r="AI743" s="68" t="str">
        <v>May</v>
      </c>
      <c r="AJ743" s="69">
        <f t="shared" si="0"/>
        <v>8</v>
      </c>
      <c r="AK743" s="70">
        <f t="shared" si="1"/>
        <v>43253</v>
      </c>
      <c r="AL743" s="71">
        <f t="shared" ca="1" si="2"/>
        <v>-706</v>
      </c>
      <c r="AM743" s="71" t="str">
        <v>2018</v>
      </c>
      <c r="AN743" s="70">
        <f t="shared" si="3"/>
        <v>43233</v>
      </c>
      <c r="AO743" s="70" t="s">
        <v>121</v>
      </c>
    </row>
    <row r="744" spans="1:41" ht="14.4">
      <c r="A744" s="179" t="s">
        <v>25075</v>
      </c>
      <c r="B744" s="56" t="s">
        <v>89</v>
      </c>
      <c r="C744" s="57">
        <v>43250</v>
      </c>
      <c r="D744" s="56" t="s">
        <v>1027</v>
      </c>
      <c r="E744" s="56" t="s">
        <v>129</v>
      </c>
      <c r="F744" s="168" t="s">
        <v>214</v>
      </c>
      <c r="G744" s="168" t="s">
        <v>22143</v>
      </c>
      <c r="H744" s="169" t="s">
        <v>15779</v>
      </c>
      <c r="I744" s="399"/>
      <c r="J744" s="57">
        <v>43263</v>
      </c>
      <c r="K744" s="56" t="s">
        <v>18</v>
      </c>
      <c r="L744" s="169" t="s">
        <v>18</v>
      </c>
      <c r="M744" s="60" t="s">
        <v>3658</v>
      </c>
      <c r="N744" s="56" t="s">
        <v>25076</v>
      </c>
      <c r="O744" s="56" t="s">
        <v>143</v>
      </c>
      <c r="P744" s="56" t="s">
        <v>25077</v>
      </c>
      <c r="Q744" s="56" t="s">
        <v>20386</v>
      </c>
      <c r="R744" s="56"/>
      <c r="S744" s="56" t="s">
        <v>108</v>
      </c>
      <c r="T744" s="56" t="s">
        <v>108</v>
      </c>
      <c r="U744" s="104">
        <v>43250</v>
      </c>
      <c r="V744" s="401"/>
      <c r="W744" s="401">
        <v>15</v>
      </c>
      <c r="X744" s="104">
        <v>43280</v>
      </c>
      <c r="Y744" s="61"/>
      <c r="Z744" s="56" t="s">
        <v>18</v>
      </c>
      <c r="AA744" s="57">
        <v>43280</v>
      </c>
      <c r="AB744" s="75"/>
      <c r="AC744" s="64" t="s">
        <v>25078</v>
      </c>
      <c r="AD744" s="56" t="s">
        <v>79</v>
      </c>
      <c r="AE744" s="56"/>
      <c r="AF744" s="61"/>
      <c r="AG744" s="61"/>
      <c r="AH744" s="67" t="str">
        <v>May</v>
      </c>
      <c r="AI744" s="68" t="str">
        <v>Jun</v>
      </c>
      <c r="AJ744" s="69">
        <f t="shared" si="0"/>
        <v>30</v>
      </c>
      <c r="AK744" s="70">
        <f t="shared" si="1"/>
        <v>43280</v>
      </c>
      <c r="AL744" s="71">
        <f t="shared" ca="1" si="2"/>
        <v>-679</v>
      </c>
      <c r="AM744" s="71" t="str">
        <v>2018</v>
      </c>
      <c r="AN744" s="70">
        <f t="shared" si="3"/>
        <v>43260</v>
      </c>
      <c r="AO744" s="70" t="s">
        <v>123</v>
      </c>
    </row>
    <row r="745" spans="1:41" ht="14.4">
      <c r="A745" s="179" t="s">
        <v>25079</v>
      </c>
      <c r="B745" s="56" t="s">
        <v>89</v>
      </c>
      <c r="C745" s="57">
        <v>43286</v>
      </c>
      <c r="D745" s="56" t="s">
        <v>1027</v>
      </c>
      <c r="E745" s="56" t="s">
        <v>140</v>
      </c>
      <c r="F745" s="168" t="s">
        <v>106</v>
      </c>
      <c r="G745" s="168" t="s">
        <v>107</v>
      </c>
      <c r="H745" s="169" t="s">
        <v>140</v>
      </c>
      <c r="I745" s="399"/>
      <c r="J745" s="57">
        <v>43317</v>
      </c>
      <c r="K745" s="56" t="s">
        <v>18</v>
      </c>
      <c r="L745" s="169" t="s">
        <v>14</v>
      </c>
      <c r="M745" s="60" t="s">
        <v>642</v>
      </c>
      <c r="N745" s="56" t="s">
        <v>25080</v>
      </c>
      <c r="O745" s="56" t="s">
        <v>29</v>
      </c>
      <c r="P745" s="56" t="s">
        <v>108</v>
      </c>
      <c r="Q745" s="56" t="s">
        <v>96</v>
      </c>
      <c r="R745" s="56"/>
      <c r="S745" s="56" t="s">
        <v>108</v>
      </c>
      <c r="T745" s="56" t="s">
        <v>108</v>
      </c>
      <c r="U745" s="56"/>
      <c r="V745" s="56"/>
      <c r="W745" s="56" t="s">
        <v>108</v>
      </c>
      <c r="X745" s="56"/>
      <c r="Y745" s="56" t="s">
        <v>108</v>
      </c>
      <c r="Z745" s="56" t="s">
        <v>14</v>
      </c>
      <c r="AA745" s="57">
        <v>43286</v>
      </c>
      <c r="AB745" s="63">
        <v>6</v>
      </c>
      <c r="AC745" s="64" t="s">
        <v>25081</v>
      </c>
      <c r="AD745" s="56" t="s">
        <v>118</v>
      </c>
      <c r="AE745" s="56"/>
      <c r="AF745" s="61"/>
      <c r="AG745" s="61"/>
      <c r="AH745" s="67" t="str">
        <v>Jul</v>
      </c>
      <c r="AI745" s="68" t="str">
        <v>Jul</v>
      </c>
      <c r="AJ745" s="69">
        <f t="shared" si="0"/>
        <v>0</v>
      </c>
      <c r="AK745" s="70">
        <f t="shared" si="1"/>
        <v>43316</v>
      </c>
      <c r="AL745" s="71">
        <f t="shared" ca="1" si="2"/>
        <v>-643</v>
      </c>
      <c r="AM745" s="71" t="str">
        <v>2018</v>
      </c>
      <c r="AN745" s="70">
        <f t="shared" si="3"/>
        <v>43296</v>
      </c>
      <c r="AO745" s="70" t="s">
        <v>123</v>
      </c>
    </row>
    <row r="746" spans="1:41" ht="14.4">
      <c r="A746" s="179" t="s">
        <v>25082</v>
      </c>
      <c r="B746" s="56" t="s">
        <v>89</v>
      </c>
      <c r="C746" s="57">
        <v>43376</v>
      </c>
      <c r="D746" s="56" t="s">
        <v>1027</v>
      </c>
      <c r="E746" s="56" t="s">
        <v>140</v>
      </c>
      <c r="F746" s="168" t="s">
        <v>106</v>
      </c>
      <c r="G746" s="168" t="s">
        <v>113</v>
      </c>
      <c r="H746" s="169" t="s">
        <v>112</v>
      </c>
      <c r="I746" s="399"/>
      <c r="J746" s="57">
        <v>43451</v>
      </c>
      <c r="K746" s="56" t="s">
        <v>1841</v>
      </c>
      <c r="L746" s="169" t="s">
        <v>14</v>
      </c>
      <c r="M746" s="60" t="s">
        <v>642</v>
      </c>
      <c r="N746" s="56" t="s">
        <v>25083</v>
      </c>
      <c r="O746" s="56" t="s">
        <v>44</v>
      </c>
      <c r="P746" s="56" t="s">
        <v>10726</v>
      </c>
      <c r="Q746" s="56" t="s">
        <v>28</v>
      </c>
      <c r="R746" s="66"/>
      <c r="S746" s="56" t="s">
        <v>108</v>
      </c>
      <c r="T746" s="56" t="s">
        <v>108</v>
      </c>
      <c r="U746" s="402"/>
      <c r="V746" s="56"/>
      <c r="W746" s="56" t="s">
        <v>108</v>
      </c>
      <c r="X746" s="402"/>
      <c r="Y746" s="56" t="s">
        <v>108</v>
      </c>
      <c r="Z746" s="56" t="s">
        <v>18</v>
      </c>
      <c r="AA746" s="57">
        <v>43376</v>
      </c>
      <c r="AB746" s="63">
        <v>6</v>
      </c>
      <c r="AC746" s="64" t="s">
        <v>25084</v>
      </c>
      <c r="AD746" s="56" t="s">
        <v>79</v>
      </c>
      <c r="AE746" s="61"/>
      <c r="AF746" s="61"/>
      <c r="AG746" s="61"/>
      <c r="AH746" s="67" t="str">
        <v>Oct</v>
      </c>
      <c r="AI746" s="68" t="str">
        <v>Oct</v>
      </c>
      <c r="AJ746" s="69">
        <f t="shared" si="0"/>
        <v>0</v>
      </c>
      <c r="AK746" s="70">
        <f t="shared" si="1"/>
        <v>43406</v>
      </c>
      <c r="AL746" s="71">
        <f t="shared" ca="1" si="2"/>
        <v>-553</v>
      </c>
      <c r="AM746" s="71" t="str">
        <v>2018</v>
      </c>
      <c r="AN746" s="70">
        <f t="shared" si="3"/>
        <v>43386</v>
      </c>
      <c r="AO746" s="70" t="s">
        <v>123</v>
      </c>
    </row>
    <row r="747" spans="1:41" ht="14.4">
      <c r="A747" s="179" t="s">
        <v>25085</v>
      </c>
      <c r="B747" s="56" t="s">
        <v>89</v>
      </c>
      <c r="C747" s="57">
        <v>43328</v>
      </c>
      <c r="D747" s="56" t="s">
        <v>1027</v>
      </c>
      <c r="E747" s="56" t="s">
        <v>327</v>
      </c>
      <c r="F747" s="168" t="s">
        <v>214</v>
      </c>
      <c r="G747" s="168" t="s">
        <v>328</v>
      </c>
      <c r="H747" s="169" t="s">
        <v>327</v>
      </c>
      <c r="I747" s="399"/>
      <c r="J747" s="57">
        <v>43359</v>
      </c>
      <c r="K747" s="56" t="s">
        <v>18</v>
      </c>
      <c r="L747" s="169" t="s">
        <v>18</v>
      </c>
      <c r="M747" s="60" t="s">
        <v>25087</v>
      </c>
      <c r="N747" s="56" t="s">
        <v>25089</v>
      </c>
      <c r="O747" s="56" t="s">
        <v>436</v>
      </c>
      <c r="P747" s="56" t="s">
        <v>6074</v>
      </c>
      <c r="Q747" s="56" t="s">
        <v>96</v>
      </c>
      <c r="R747" s="56"/>
      <c r="S747" s="56" t="s">
        <v>1866</v>
      </c>
      <c r="T747" s="61"/>
      <c r="U747" s="402"/>
      <c r="V747" s="66"/>
      <c r="W747" s="66"/>
      <c r="X747" s="402"/>
      <c r="Y747" s="61"/>
      <c r="Z747" s="56" t="s">
        <v>18</v>
      </c>
      <c r="AA747" s="57">
        <v>43340</v>
      </c>
      <c r="AB747" s="75"/>
      <c r="AC747" s="64" t="s">
        <v>20238</v>
      </c>
      <c r="AD747" s="56" t="s">
        <v>79</v>
      </c>
      <c r="AE747" s="56"/>
      <c r="AF747" s="61"/>
      <c r="AG747" s="61"/>
      <c r="AH747" s="67" t="str">
        <v>Aug</v>
      </c>
      <c r="AI747" s="68" t="str">
        <v>Aug</v>
      </c>
      <c r="AJ747" s="69">
        <f t="shared" si="0"/>
        <v>12</v>
      </c>
      <c r="AK747" s="70">
        <f t="shared" si="1"/>
        <v>43358</v>
      </c>
      <c r="AL747" s="71">
        <f t="shared" ca="1" si="2"/>
        <v>-601</v>
      </c>
      <c r="AM747" s="71" t="str">
        <v>2018</v>
      </c>
      <c r="AN747" s="70">
        <f t="shared" si="3"/>
        <v>43338</v>
      </c>
      <c r="AO747" s="70" t="s">
        <v>123</v>
      </c>
    </row>
    <row r="748" spans="1:41" ht="14.4">
      <c r="A748" s="179" t="s">
        <v>25093</v>
      </c>
      <c r="B748" s="56" t="s">
        <v>89</v>
      </c>
      <c r="C748" s="57">
        <v>43339</v>
      </c>
      <c r="D748" s="56" t="s">
        <v>1027</v>
      </c>
      <c r="E748" s="56" t="s">
        <v>327</v>
      </c>
      <c r="F748" s="168" t="s">
        <v>214</v>
      </c>
      <c r="G748" s="168" t="s">
        <v>328</v>
      </c>
      <c r="H748" s="169" t="s">
        <v>327</v>
      </c>
      <c r="I748" s="399"/>
      <c r="J748" s="57">
        <v>43370</v>
      </c>
      <c r="K748" s="56" t="s">
        <v>18</v>
      </c>
      <c r="L748" s="169" t="s">
        <v>18</v>
      </c>
      <c r="M748" s="60" t="s">
        <v>25095</v>
      </c>
      <c r="N748" s="56" t="s">
        <v>25089</v>
      </c>
      <c r="O748" s="56" t="s">
        <v>436</v>
      </c>
      <c r="P748" s="56" t="s">
        <v>331</v>
      </c>
      <c r="Q748" s="56" t="s">
        <v>96</v>
      </c>
      <c r="R748" s="66"/>
      <c r="S748" s="61"/>
      <c r="T748" s="61"/>
      <c r="U748" s="402"/>
      <c r="V748" s="66"/>
      <c r="W748" s="66"/>
      <c r="X748" s="402"/>
      <c r="Y748" s="61"/>
      <c r="Z748" s="56" t="s">
        <v>18</v>
      </c>
      <c r="AA748" s="57">
        <v>43340</v>
      </c>
      <c r="AB748" s="75"/>
      <c r="AC748" s="64" t="s">
        <v>20238</v>
      </c>
      <c r="AD748" s="56" t="s">
        <v>79</v>
      </c>
      <c r="AE748" s="56"/>
      <c r="AF748" s="61"/>
      <c r="AG748" s="61"/>
      <c r="AH748" s="67" t="str">
        <v>Aug</v>
      </c>
      <c r="AI748" s="68" t="str">
        <v>Aug</v>
      </c>
      <c r="AJ748" s="69">
        <f t="shared" si="0"/>
        <v>1</v>
      </c>
      <c r="AK748" s="70">
        <f t="shared" si="1"/>
        <v>43369</v>
      </c>
      <c r="AL748" s="71">
        <f t="shared" ca="1" si="2"/>
        <v>-590</v>
      </c>
      <c r="AM748" s="71" t="str">
        <v>2018</v>
      </c>
      <c r="AN748" s="70">
        <f t="shared" si="3"/>
        <v>43349</v>
      </c>
      <c r="AO748" s="70" t="s">
        <v>123</v>
      </c>
    </row>
    <row r="749" spans="1:41" ht="14.4">
      <c r="A749" s="179" t="s">
        <v>25100</v>
      </c>
      <c r="B749" s="56" t="s">
        <v>89</v>
      </c>
      <c r="C749" s="57">
        <v>43278</v>
      </c>
      <c r="D749" s="56" t="s">
        <v>90</v>
      </c>
      <c r="E749" s="56" t="s">
        <v>12</v>
      </c>
      <c r="F749" s="168" t="s">
        <v>106</v>
      </c>
      <c r="G749" s="168" t="s">
        <v>107</v>
      </c>
      <c r="H749" s="169" t="s">
        <v>12</v>
      </c>
      <c r="I749" s="404"/>
      <c r="J749" s="59"/>
      <c r="K749" s="61"/>
      <c r="L749" s="184"/>
      <c r="M749" s="60" t="s">
        <v>25101</v>
      </c>
      <c r="N749" s="56" t="s">
        <v>20747</v>
      </c>
      <c r="O749" s="56" t="s">
        <v>16</v>
      </c>
      <c r="P749" s="56" t="s">
        <v>20748</v>
      </c>
      <c r="Q749" s="56" t="s">
        <v>17</v>
      </c>
      <c r="R749" s="66"/>
      <c r="S749" s="61"/>
      <c r="T749" s="61"/>
      <c r="U749" s="402"/>
      <c r="V749" s="66"/>
      <c r="W749" s="66"/>
      <c r="X749" s="402"/>
      <c r="Y749" s="61"/>
      <c r="Z749" s="56" t="s">
        <v>18</v>
      </c>
      <c r="AA749" s="57">
        <v>43290</v>
      </c>
      <c r="AB749" s="75"/>
      <c r="AC749" s="95"/>
      <c r="AD749" s="56" t="s">
        <v>79</v>
      </c>
      <c r="AE749" s="56"/>
      <c r="AF749" s="61"/>
      <c r="AG749" s="61"/>
      <c r="AH749" s="67" t="str">
        <v>Jun</v>
      </c>
      <c r="AI749" s="68" t="str">
        <v>Jul</v>
      </c>
      <c r="AJ749" s="69">
        <f t="shared" si="0"/>
        <v>12</v>
      </c>
      <c r="AK749" s="70">
        <f t="shared" si="1"/>
        <v>43308</v>
      </c>
      <c r="AL749" s="71">
        <f t="shared" ca="1" si="2"/>
        <v>-651</v>
      </c>
      <c r="AM749" s="71" t="str">
        <v>2018</v>
      </c>
      <c r="AN749" s="70">
        <f t="shared" si="3"/>
        <v>43288</v>
      </c>
      <c r="AO749" s="70" t="s">
        <v>123</v>
      </c>
    </row>
    <row r="750" spans="1:41" ht="14.4">
      <c r="A750" s="179" t="s">
        <v>25102</v>
      </c>
      <c r="B750" s="56" t="s">
        <v>89</v>
      </c>
      <c r="C750" s="57">
        <v>43298</v>
      </c>
      <c r="D750" s="56" t="s">
        <v>131</v>
      </c>
      <c r="E750" s="56" t="s">
        <v>140</v>
      </c>
      <c r="F750" s="168" t="s">
        <v>106</v>
      </c>
      <c r="G750" s="168" t="s">
        <v>107</v>
      </c>
      <c r="H750" s="169" t="s">
        <v>140</v>
      </c>
      <c r="I750" s="399"/>
      <c r="J750" s="57">
        <v>43329</v>
      </c>
      <c r="K750" s="56" t="s">
        <v>18</v>
      </c>
      <c r="L750" s="169" t="s">
        <v>18</v>
      </c>
      <c r="M750" s="60" t="s">
        <v>25103</v>
      </c>
      <c r="N750" s="56" t="s">
        <v>25104</v>
      </c>
      <c r="O750" s="56" t="s">
        <v>271</v>
      </c>
      <c r="P750" s="56" t="s">
        <v>25105</v>
      </c>
      <c r="Q750" s="56" t="s">
        <v>17</v>
      </c>
      <c r="R750" s="56"/>
      <c r="S750" s="56" t="s">
        <v>108</v>
      </c>
      <c r="T750" s="56" t="s">
        <v>108</v>
      </c>
      <c r="U750" s="56"/>
      <c r="V750" s="56"/>
      <c r="W750" s="56" t="s">
        <v>108</v>
      </c>
      <c r="X750" s="56"/>
      <c r="Y750" s="56" t="s">
        <v>108</v>
      </c>
      <c r="Z750" s="56" t="s">
        <v>18</v>
      </c>
      <c r="AA750" s="57">
        <v>43298</v>
      </c>
      <c r="AB750" s="63">
        <v>6</v>
      </c>
      <c r="AC750" s="64" t="s">
        <v>25106</v>
      </c>
      <c r="AD750" s="56" t="s">
        <v>79</v>
      </c>
      <c r="AE750" s="56"/>
      <c r="AF750" s="61"/>
      <c r="AG750" s="61"/>
      <c r="AH750" s="67" t="str">
        <v>Jul</v>
      </c>
      <c r="AI750" s="68" t="str">
        <v>Jul</v>
      </c>
      <c r="AJ750" s="69">
        <f t="shared" si="0"/>
        <v>0</v>
      </c>
      <c r="AK750" s="70">
        <f t="shared" si="1"/>
        <v>43328</v>
      </c>
      <c r="AL750" s="71">
        <f t="shared" ca="1" si="2"/>
        <v>-631</v>
      </c>
      <c r="AM750" s="71" t="str">
        <v>2018</v>
      </c>
      <c r="AN750" s="70">
        <f t="shared" si="3"/>
        <v>43308</v>
      </c>
      <c r="AO750" s="70" t="s">
        <v>123</v>
      </c>
    </row>
    <row r="751" spans="1:41" ht="14.4">
      <c r="A751" s="179" t="s">
        <v>25109</v>
      </c>
      <c r="B751" s="56" t="s">
        <v>89</v>
      </c>
      <c r="C751" s="57">
        <v>43252</v>
      </c>
      <c r="D751" s="56" t="s">
        <v>1027</v>
      </c>
      <c r="E751" s="56" t="s">
        <v>140</v>
      </c>
      <c r="F751" s="168" t="s">
        <v>106</v>
      </c>
      <c r="G751" s="168" t="s">
        <v>107</v>
      </c>
      <c r="H751" s="169" t="s">
        <v>140</v>
      </c>
      <c r="I751" s="399"/>
      <c r="J751" s="57">
        <v>43282</v>
      </c>
      <c r="K751" s="56" t="s">
        <v>18</v>
      </c>
      <c r="L751" s="169" t="s">
        <v>14</v>
      </c>
      <c r="M751" s="60" t="s">
        <v>642</v>
      </c>
      <c r="N751" s="56" t="s">
        <v>25111</v>
      </c>
      <c r="O751" s="56" t="s">
        <v>22</v>
      </c>
      <c r="P751" s="56" t="s">
        <v>108</v>
      </c>
      <c r="Q751" s="56" t="s">
        <v>96</v>
      </c>
      <c r="R751" s="56"/>
      <c r="S751" s="56" t="s">
        <v>108</v>
      </c>
      <c r="T751" s="56" t="s">
        <v>108</v>
      </c>
      <c r="U751" s="56"/>
      <c r="V751" s="56"/>
      <c r="W751" s="56" t="s">
        <v>108</v>
      </c>
      <c r="X751" s="56"/>
      <c r="Y751" s="56" t="s">
        <v>108</v>
      </c>
      <c r="Z751" s="56" t="s">
        <v>14</v>
      </c>
      <c r="AA751" s="57">
        <v>43252</v>
      </c>
      <c r="AB751" s="63">
        <v>6</v>
      </c>
      <c r="AC751" s="64" t="s">
        <v>24580</v>
      </c>
      <c r="AD751" s="56" t="s">
        <v>118</v>
      </c>
      <c r="AE751" s="56"/>
      <c r="AF751" s="61"/>
      <c r="AG751" s="61"/>
      <c r="AH751" s="67" t="str">
        <v>Jun</v>
      </c>
      <c r="AI751" s="68" t="str">
        <v>Jun</v>
      </c>
      <c r="AJ751" s="69">
        <f t="shared" si="0"/>
        <v>0</v>
      </c>
      <c r="AK751" s="70">
        <f t="shared" si="1"/>
        <v>43282</v>
      </c>
      <c r="AL751" s="71">
        <f t="shared" ca="1" si="2"/>
        <v>-677</v>
      </c>
      <c r="AM751" s="71" t="str">
        <v>2018</v>
      </c>
      <c r="AN751" s="70">
        <f t="shared" si="3"/>
        <v>43262</v>
      </c>
      <c r="AO751" s="70" t="s">
        <v>123</v>
      </c>
    </row>
    <row r="752" spans="1:41" ht="14.4">
      <c r="A752" s="179" t="s">
        <v>25117</v>
      </c>
      <c r="B752" s="56" t="s">
        <v>89</v>
      </c>
      <c r="C752" s="57">
        <v>43174</v>
      </c>
      <c r="D752" s="56" t="s">
        <v>2397</v>
      </c>
      <c r="E752" s="56" t="s">
        <v>140</v>
      </c>
      <c r="F752" s="168" t="s">
        <v>106</v>
      </c>
      <c r="G752" s="168" t="s">
        <v>107</v>
      </c>
      <c r="H752" s="169" t="s">
        <v>140</v>
      </c>
      <c r="I752" s="399"/>
      <c r="J752" s="57">
        <v>43206</v>
      </c>
      <c r="K752" s="56" t="s">
        <v>18</v>
      </c>
      <c r="L752" s="169" t="s">
        <v>18</v>
      </c>
      <c r="M752" s="60" t="s">
        <v>25122</v>
      </c>
      <c r="N752" s="56" t="s">
        <v>25123</v>
      </c>
      <c r="O752" s="56" t="s">
        <v>436</v>
      </c>
      <c r="P752" s="56" t="s">
        <v>25124</v>
      </c>
      <c r="Q752" s="56" t="s">
        <v>17</v>
      </c>
      <c r="R752" s="66"/>
      <c r="S752" s="56" t="s">
        <v>108</v>
      </c>
      <c r="T752" s="56" t="s">
        <v>108</v>
      </c>
      <c r="U752" s="56"/>
      <c r="V752" s="56"/>
      <c r="W752" s="56" t="s">
        <v>108</v>
      </c>
      <c r="X752" s="400"/>
      <c r="Y752" s="56" t="s">
        <v>108</v>
      </c>
      <c r="Z752" s="56" t="s">
        <v>18</v>
      </c>
      <c r="AA752" s="57">
        <v>43174</v>
      </c>
      <c r="AB752" s="63">
        <v>6</v>
      </c>
      <c r="AC752" s="64" t="s">
        <v>25125</v>
      </c>
      <c r="AD752" s="65" t="s">
        <v>79</v>
      </c>
      <c r="AE752" s="65"/>
      <c r="AF752" s="66"/>
      <c r="AG752" s="66"/>
      <c r="AH752" s="67" t="str">
        <v>Mar</v>
      </c>
      <c r="AI752" s="68" t="str">
        <v>Mar</v>
      </c>
      <c r="AJ752" s="69">
        <f t="shared" si="0"/>
        <v>0</v>
      </c>
      <c r="AK752" s="70">
        <f t="shared" si="1"/>
        <v>43204</v>
      </c>
      <c r="AL752" s="71">
        <f t="shared" ca="1" si="2"/>
        <v>-755</v>
      </c>
      <c r="AM752" s="71" t="str">
        <v>2018</v>
      </c>
      <c r="AN752" s="70">
        <f t="shared" si="3"/>
        <v>43184</v>
      </c>
      <c r="AO752" s="70" t="s">
        <v>123</v>
      </c>
    </row>
    <row r="753" spans="1:41" ht="14.4">
      <c r="A753" s="179" t="s">
        <v>25126</v>
      </c>
      <c r="B753" s="56" t="s">
        <v>89</v>
      </c>
      <c r="C753" s="57">
        <v>43368</v>
      </c>
      <c r="D753" s="56" t="s">
        <v>1027</v>
      </c>
      <c r="E753" s="56" t="s">
        <v>12</v>
      </c>
      <c r="F753" s="168" t="s">
        <v>106</v>
      </c>
      <c r="G753" s="168" t="s">
        <v>107</v>
      </c>
      <c r="H753" s="169" t="s">
        <v>12</v>
      </c>
      <c r="I753" s="404"/>
      <c r="J753" s="59"/>
      <c r="K753" s="61"/>
      <c r="L753" s="184"/>
      <c r="M753" s="60" t="s">
        <v>642</v>
      </c>
      <c r="N753" s="56" t="s">
        <v>25127</v>
      </c>
      <c r="O753" s="56" t="s">
        <v>29</v>
      </c>
      <c r="P753" s="56" t="s">
        <v>25128</v>
      </c>
      <c r="Q753" s="56" t="s">
        <v>17</v>
      </c>
      <c r="R753" s="66"/>
      <c r="S753" s="61"/>
      <c r="T753" s="61"/>
      <c r="U753" s="402"/>
      <c r="V753" s="66"/>
      <c r="W753" s="66"/>
      <c r="X753" s="402"/>
      <c r="Y753" s="61"/>
      <c r="Z753" s="56" t="s">
        <v>18</v>
      </c>
      <c r="AA753" s="57">
        <v>43396</v>
      </c>
      <c r="AB753" s="75"/>
      <c r="AC753" s="64"/>
      <c r="AD753" s="56" t="s">
        <v>79</v>
      </c>
      <c r="AE753" s="56"/>
      <c r="AF753" s="61"/>
      <c r="AG753" s="61"/>
      <c r="AH753" s="67" t="str">
        <v>Sep</v>
      </c>
      <c r="AI753" s="68" t="str">
        <v>Oct</v>
      </c>
      <c r="AJ753" s="69">
        <f t="shared" si="0"/>
        <v>28</v>
      </c>
      <c r="AK753" s="70">
        <f t="shared" si="1"/>
        <v>43398</v>
      </c>
      <c r="AL753" s="71">
        <f t="shared" ca="1" si="2"/>
        <v>-561</v>
      </c>
      <c r="AM753" s="71" t="str">
        <v>2018</v>
      </c>
      <c r="AN753" s="70">
        <f t="shared" si="3"/>
        <v>43378</v>
      </c>
      <c r="AO753" s="70" t="s">
        <v>123</v>
      </c>
    </row>
    <row r="754" spans="1:41" ht="14.4">
      <c r="A754" s="179" t="s">
        <v>25129</v>
      </c>
      <c r="B754" s="56" t="s">
        <v>89</v>
      </c>
      <c r="C754" s="57">
        <v>43405</v>
      </c>
      <c r="D754" s="56" t="s">
        <v>1027</v>
      </c>
      <c r="E754" s="56" t="s">
        <v>140</v>
      </c>
      <c r="F754" s="168" t="s">
        <v>106</v>
      </c>
      <c r="G754" s="168" t="s">
        <v>107</v>
      </c>
      <c r="H754" s="169" t="s">
        <v>140</v>
      </c>
      <c r="I754" s="399"/>
      <c r="J754" s="57">
        <v>43435</v>
      </c>
      <c r="K754" s="56" t="s">
        <v>18</v>
      </c>
      <c r="L754" s="169" t="s">
        <v>18</v>
      </c>
      <c r="M754" s="60" t="s">
        <v>642</v>
      </c>
      <c r="N754" s="56" t="s">
        <v>25127</v>
      </c>
      <c r="O754" s="56" t="s">
        <v>29</v>
      </c>
      <c r="P754" s="56" t="s">
        <v>25128</v>
      </c>
      <c r="Q754" s="56" t="s">
        <v>17</v>
      </c>
      <c r="R754" s="56"/>
      <c r="S754" s="56" t="s">
        <v>108</v>
      </c>
      <c r="T754" s="56" t="s">
        <v>108</v>
      </c>
      <c r="U754" s="56"/>
      <c r="V754" s="56"/>
      <c r="W754" s="56" t="s">
        <v>108</v>
      </c>
      <c r="X754" s="56"/>
      <c r="Y754" s="56" t="s">
        <v>108</v>
      </c>
      <c r="Z754" s="56" t="s">
        <v>18</v>
      </c>
      <c r="AA754" s="57">
        <v>43405</v>
      </c>
      <c r="AB754" s="63">
        <v>6</v>
      </c>
      <c r="AC754" s="64" t="s">
        <v>25130</v>
      </c>
      <c r="AD754" s="56" t="s">
        <v>79</v>
      </c>
      <c r="AE754" s="56"/>
      <c r="AF754" s="61"/>
      <c r="AG754" s="61"/>
      <c r="AH754" s="67" t="str">
        <v>Nov</v>
      </c>
      <c r="AI754" s="68" t="str">
        <v>Nov</v>
      </c>
      <c r="AJ754" s="69">
        <f t="shared" si="0"/>
        <v>0</v>
      </c>
      <c r="AK754" s="70">
        <f t="shared" si="1"/>
        <v>43435</v>
      </c>
      <c r="AL754" s="71">
        <f t="shared" ca="1" si="2"/>
        <v>-524</v>
      </c>
      <c r="AM754" s="71" t="str">
        <v>2018</v>
      </c>
      <c r="AN754" s="70">
        <f t="shared" si="3"/>
        <v>43415</v>
      </c>
      <c r="AO754" s="70" t="s">
        <v>123</v>
      </c>
    </row>
    <row r="755" spans="1:41" ht="14.4">
      <c r="A755" s="179" t="s">
        <v>25131</v>
      </c>
      <c r="B755" s="56" t="s">
        <v>89</v>
      </c>
      <c r="C755" s="57">
        <v>43376</v>
      </c>
      <c r="D755" s="56" t="s">
        <v>1027</v>
      </c>
      <c r="E755" s="56" t="s">
        <v>140</v>
      </c>
      <c r="F755" s="168" t="s">
        <v>106</v>
      </c>
      <c r="G755" s="168" t="s">
        <v>107</v>
      </c>
      <c r="H755" s="169" t="s">
        <v>140</v>
      </c>
      <c r="I755" s="399"/>
      <c r="J755" s="57">
        <v>43407</v>
      </c>
      <c r="K755" s="56" t="s">
        <v>18</v>
      </c>
      <c r="L755" s="169" t="s">
        <v>18</v>
      </c>
      <c r="M755" s="60" t="s">
        <v>642</v>
      </c>
      <c r="N755" s="56" t="s">
        <v>25132</v>
      </c>
      <c r="O755" s="56" t="s">
        <v>249</v>
      </c>
      <c r="P755" s="56" t="s">
        <v>25133</v>
      </c>
      <c r="Q755" s="56" t="s">
        <v>21</v>
      </c>
      <c r="R755" s="56"/>
      <c r="S755" s="56" t="s">
        <v>108</v>
      </c>
      <c r="T755" s="56" t="s">
        <v>108</v>
      </c>
      <c r="U755" s="56"/>
      <c r="V755" s="56"/>
      <c r="W755" s="56" t="s">
        <v>108</v>
      </c>
      <c r="X755" s="56"/>
      <c r="Y755" s="56" t="s">
        <v>108</v>
      </c>
      <c r="Z755" s="56" t="s">
        <v>18</v>
      </c>
      <c r="AA755" s="57">
        <v>43376</v>
      </c>
      <c r="AB755" s="63">
        <v>6</v>
      </c>
      <c r="AC755" s="64" t="s">
        <v>25134</v>
      </c>
      <c r="AD755" s="56" t="s">
        <v>79</v>
      </c>
      <c r="AE755" s="56"/>
      <c r="AF755" s="61"/>
      <c r="AG755" s="61"/>
      <c r="AH755" s="67" t="str">
        <v>Oct</v>
      </c>
      <c r="AI755" s="68" t="str">
        <v>Oct</v>
      </c>
      <c r="AJ755" s="69">
        <f t="shared" si="0"/>
        <v>0</v>
      </c>
      <c r="AK755" s="70">
        <f t="shared" si="1"/>
        <v>43406</v>
      </c>
      <c r="AL755" s="71">
        <f t="shared" ca="1" si="2"/>
        <v>-553</v>
      </c>
      <c r="AM755" s="71" t="str">
        <v>2018</v>
      </c>
      <c r="AN755" s="70">
        <f t="shared" si="3"/>
        <v>43386</v>
      </c>
      <c r="AO755" s="70" t="s">
        <v>123</v>
      </c>
    </row>
    <row r="756" spans="1:41" ht="14.4">
      <c r="A756" s="179" t="s">
        <v>25135</v>
      </c>
      <c r="B756" s="56" t="s">
        <v>89</v>
      </c>
      <c r="C756" s="57">
        <v>43178</v>
      </c>
      <c r="D756" s="56" t="s">
        <v>131</v>
      </c>
      <c r="E756" s="56" t="s">
        <v>140</v>
      </c>
      <c r="F756" s="168" t="s">
        <v>106</v>
      </c>
      <c r="G756" s="168" t="s">
        <v>107</v>
      </c>
      <c r="H756" s="169" t="s">
        <v>140</v>
      </c>
      <c r="I756" s="399"/>
      <c r="J756" s="57">
        <v>43209</v>
      </c>
      <c r="K756" s="56" t="s">
        <v>18</v>
      </c>
      <c r="L756" s="169" t="s">
        <v>18</v>
      </c>
      <c r="M756" s="60" t="s">
        <v>25136</v>
      </c>
      <c r="N756" s="56" t="s">
        <v>25137</v>
      </c>
      <c r="O756" s="56" t="s">
        <v>436</v>
      </c>
      <c r="P756" s="56" t="s">
        <v>25138</v>
      </c>
      <c r="Q756" s="56" t="s">
        <v>17</v>
      </c>
      <c r="R756" s="66"/>
      <c r="S756" s="56" t="s">
        <v>108</v>
      </c>
      <c r="T756" s="56" t="s">
        <v>108</v>
      </c>
      <c r="U756" s="56"/>
      <c r="V756" s="56"/>
      <c r="W756" s="56" t="s">
        <v>108</v>
      </c>
      <c r="X756" s="400"/>
      <c r="Y756" s="56" t="s">
        <v>108</v>
      </c>
      <c r="Z756" s="56" t="s">
        <v>18</v>
      </c>
      <c r="AA756" s="57">
        <v>43179</v>
      </c>
      <c r="AB756" s="63">
        <v>6</v>
      </c>
      <c r="AC756" s="64" t="s">
        <v>25139</v>
      </c>
      <c r="AD756" s="65" t="s">
        <v>79</v>
      </c>
      <c r="AE756" s="65"/>
      <c r="AF756" s="66"/>
      <c r="AG756" s="66"/>
      <c r="AH756" s="67" t="str">
        <v>Mar</v>
      </c>
      <c r="AI756" s="68" t="str">
        <v>Mar</v>
      </c>
      <c r="AJ756" s="69">
        <f t="shared" si="0"/>
        <v>1</v>
      </c>
      <c r="AK756" s="70">
        <f t="shared" si="1"/>
        <v>43208</v>
      </c>
      <c r="AL756" s="71">
        <f t="shared" ca="1" si="2"/>
        <v>-751</v>
      </c>
      <c r="AM756" s="71" t="str">
        <v>2018</v>
      </c>
      <c r="AN756" s="70">
        <f t="shared" si="3"/>
        <v>43188</v>
      </c>
      <c r="AO756" s="70" t="s">
        <v>123</v>
      </c>
    </row>
    <row r="757" spans="1:41" ht="14.4">
      <c r="A757" s="179" t="s">
        <v>25140</v>
      </c>
      <c r="B757" s="56" t="s">
        <v>89</v>
      </c>
      <c r="C757" s="57">
        <v>43437</v>
      </c>
      <c r="D757" s="56" t="s">
        <v>90</v>
      </c>
      <c r="E757" s="56" t="s">
        <v>140</v>
      </c>
      <c r="F757" s="168" t="s">
        <v>106</v>
      </c>
      <c r="G757" s="168" t="s">
        <v>107</v>
      </c>
      <c r="H757" s="169" t="s">
        <v>140</v>
      </c>
      <c r="I757" s="399"/>
      <c r="J757" s="57">
        <v>43468</v>
      </c>
      <c r="K757" s="56" t="s">
        <v>18</v>
      </c>
      <c r="L757" s="169" t="s">
        <v>14</v>
      </c>
      <c r="M757" s="60" t="s">
        <v>25141</v>
      </c>
      <c r="N757" s="56" t="s">
        <v>25142</v>
      </c>
      <c r="O757" s="61"/>
      <c r="P757" s="56" t="s">
        <v>108</v>
      </c>
      <c r="Q757" s="56" t="s">
        <v>96</v>
      </c>
      <c r="R757" s="56"/>
      <c r="S757" s="56" t="s">
        <v>108</v>
      </c>
      <c r="T757" s="56" t="s">
        <v>108</v>
      </c>
      <c r="U757" s="56"/>
      <c r="V757" s="56"/>
      <c r="W757" s="56" t="s">
        <v>108</v>
      </c>
      <c r="X757" s="56"/>
      <c r="Y757" s="56" t="s">
        <v>108</v>
      </c>
      <c r="Z757" s="56" t="s">
        <v>14</v>
      </c>
      <c r="AA757" s="57">
        <v>43437</v>
      </c>
      <c r="AB757" s="63">
        <v>6</v>
      </c>
      <c r="AC757" s="64" t="s">
        <v>25143</v>
      </c>
      <c r="AD757" s="56" t="s">
        <v>118</v>
      </c>
      <c r="AE757" s="56"/>
      <c r="AF757" s="61"/>
      <c r="AG757" s="61"/>
      <c r="AH757" s="67" t="str">
        <v>Dec</v>
      </c>
      <c r="AI757" s="68" t="str">
        <v>Dec</v>
      </c>
      <c r="AJ757" s="69">
        <f t="shared" si="0"/>
        <v>0</v>
      </c>
      <c r="AK757" s="70">
        <f t="shared" si="1"/>
        <v>43467</v>
      </c>
      <c r="AL757" s="71">
        <f t="shared" ca="1" si="2"/>
        <v>-492</v>
      </c>
      <c r="AM757" s="71" t="str">
        <v>2018</v>
      </c>
      <c r="AN757" s="70">
        <f t="shared" si="3"/>
        <v>43447</v>
      </c>
      <c r="AO757" s="70" t="s">
        <v>123</v>
      </c>
    </row>
    <row r="758" spans="1:41" ht="14.4">
      <c r="A758" s="179" t="s">
        <v>25144</v>
      </c>
      <c r="B758" s="56" t="s">
        <v>89</v>
      </c>
      <c r="C758" s="57">
        <v>43411</v>
      </c>
      <c r="D758" s="56" t="s">
        <v>1027</v>
      </c>
      <c r="E758" s="56" t="s">
        <v>140</v>
      </c>
      <c r="F758" s="168" t="s">
        <v>106</v>
      </c>
      <c r="G758" s="168" t="s">
        <v>107</v>
      </c>
      <c r="H758" s="169" t="s">
        <v>140</v>
      </c>
      <c r="I758" s="399"/>
      <c r="J758" s="57">
        <v>43441</v>
      </c>
      <c r="K758" s="56" t="s">
        <v>18</v>
      </c>
      <c r="L758" s="169" t="s">
        <v>14</v>
      </c>
      <c r="M758" s="60" t="s">
        <v>3883</v>
      </c>
      <c r="N758" s="56" t="s">
        <v>25145</v>
      </c>
      <c r="O758" s="61"/>
      <c r="P758" s="56" t="s">
        <v>108</v>
      </c>
      <c r="Q758" s="56" t="s">
        <v>96</v>
      </c>
      <c r="R758" s="56"/>
      <c r="S758" s="56" t="s">
        <v>108</v>
      </c>
      <c r="T758" s="56" t="s">
        <v>108</v>
      </c>
      <c r="U758" s="56"/>
      <c r="V758" s="56"/>
      <c r="W758" s="56" t="s">
        <v>108</v>
      </c>
      <c r="X758" s="56"/>
      <c r="Y758" s="56" t="s">
        <v>108</v>
      </c>
      <c r="Z758" s="56" t="s">
        <v>14</v>
      </c>
      <c r="AA758" s="57">
        <v>43411</v>
      </c>
      <c r="AB758" s="63">
        <v>6</v>
      </c>
      <c r="AC758" s="64" t="s">
        <v>25146</v>
      </c>
      <c r="AD758" s="56" t="s">
        <v>118</v>
      </c>
      <c r="AE758" s="56"/>
      <c r="AF758" s="61"/>
      <c r="AG758" s="61"/>
      <c r="AH758" s="67" t="str">
        <v>Nov</v>
      </c>
      <c r="AI758" s="68" t="str">
        <v>Nov</v>
      </c>
      <c r="AJ758" s="69">
        <f t="shared" si="0"/>
        <v>0</v>
      </c>
      <c r="AK758" s="70">
        <f t="shared" si="1"/>
        <v>43441</v>
      </c>
      <c r="AL758" s="71">
        <f t="shared" ca="1" si="2"/>
        <v>-518</v>
      </c>
      <c r="AM758" s="71" t="str">
        <v>2018</v>
      </c>
      <c r="AN758" s="70">
        <f t="shared" si="3"/>
        <v>43421</v>
      </c>
      <c r="AO758" s="70" t="s">
        <v>123</v>
      </c>
    </row>
    <row r="759" spans="1:41" ht="14.4">
      <c r="A759" s="179" t="s">
        <v>25147</v>
      </c>
      <c r="B759" s="56" t="s">
        <v>89</v>
      </c>
      <c r="C759" s="57">
        <v>43364</v>
      </c>
      <c r="D759" s="56" t="s">
        <v>1027</v>
      </c>
      <c r="E759" s="56" t="s">
        <v>140</v>
      </c>
      <c r="F759" s="168" t="s">
        <v>106</v>
      </c>
      <c r="G759" s="168" t="s">
        <v>107</v>
      </c>
      <c r="H759" s="169" t="s">
        <v>140</v>
      </c>
      <c r="I759" s="399"/>
      <c r="J759" s="57">
        <v>43394</v>
      </c>
      <c r="K759" s="56" t="s">
        <v>18</v>
      </c>
      <c r="L759" s="169" t="s">
        <v>14</v>
      </c>
      <c r="M759" s="60" t="s">
        <v>642</v>
      </c>
      <c r="N759" s="56" t="s">
        <v>25148</v>
      </c>
      <c r="O759" s="56" t="s">
        <v>22</v>
      </c>
      <c r="P759" s="56" t="s">
        <v>108</v>
      </c>
      <c r="Q759" s="56" t="s">
        <v>96</v>
      </c>
      <c r="R759" s="56"/>
      <c r="S759" s="56" t="s">
        <v>108</v>
      </c>
      <c r="T759" s="56" t="s">
        <v>108</v>
      </c>
      <c r="U759" s="56"/>
      <c r="V759" s="56"/>
      <c r="W759" s="56" t="s">
        <v>108</v>
      </c>
      <c r="X759" s="56"/>
      <c r="Y759" s="56" t="s">
        <v>108</v>
      </c>
      <c r="Z759" s="56" t="s">
        <v>14</v>
      </c>
      <c r="AA759" s="57">
        <v>43364</v>
      </c>
      <c r="AB759" s="63">
        <v>6</v>
      </c>
      <c r="AC759" s="64" t="s">
        <v>25149</v>
      </c>
      <c r="AD759" s="56" t="s">
        <v>118</v>
      </c>
      <c r="AE759" s="56"/>
      <c r="AF759" s="61"/>
      <c r="AG759" s="61"/>
      <c r="AH759" s="67" t="str">
        <v>Sep</v>
      </c>
      <c r="AI759" s="68" t="str">
        <v>Sep</v>
      </c>
      <c r="AJ759" s="69">
        <f t="shared" si="0"/>
        <v>0</v>
      </c>
      <c r="AK759" s="70">
        <f t="shared" si="1"/>
        <v>43394</v>
      </c>
      <c r="AL759" s="71">
        <f t="shared" ca="1" si="2"/>
        <v>-565</v>
      </c>
      <c r="AM759" s="71" t="str">
        <v>2018</v>
      </c>
      <c r="AN759" s="70">
        <f t="shared" si="3"/>
        <v>43374</v>
      </c>
      <c r="AO759" s="70" t="s">
        <v>123</v>
      </c>
    </row>
    <row r="760" spans="1:41" ht="14.4">
      <c r="A760" s="179" t="s">
        <v>25150</v>
      </c>
      <c r="B760" s="56" t="s">
        <v>89</v>
      </c>
      <c r="C760" s="57">
        <v>43255</v>
      </c>
      <c r="D760" s="56" t="s">
        <v>90</v>
      </c>
      <c r="E760" s="56" t="s">
        <v>15779</v>
      </c>
      <c r="F760" s="168" t="s">
        <v>214</v>
      </c>
      <c r="G760" s="168" t="s">
        <v>214</v>
      </c>
      <c r="H760" s="169" t="s">
        <v>2445</v>
      </c>
      <c r="I760" s="399"/>
      <c r="J760" s="57">
        <v>43266</v>
      </c>
      <c r="K760" s="56" t="s">
        <v>108</v>
      </c>
      <c r="L760" s="169" t="s">
        <v>108</v>
      </c>
      <c r="M760" s="60" t="s">
        <v>108</v>
      </c>
      <c r="N760" s="56" t="s">
        <v>108</v>
      </c>
      <c r="O760" s="61"/>
      <c r="P760" s="56" t="s">
        <v>108</v>
      </c>
      <c r="Q760" s="61"/>
      <c r="R760" s="56"/>
      <c r="S760" s="56" t="s">
        <v>108</v>
      </c>
      <c r="T760" s="56" t="s">
        <v>108</v>
      </c>
      <c r="U760" s="56"/>
      <c r="V760" s="56"/>
      <c r="W760" s="56" t="s">
        <v>108</v>
      </c>
      <c r="X760" s="56" t="s">
        <v>108</v>
      </c>
      <c r="Y760" s="61"/>
      <c r="Z760" s="56" t="s">
        <v>108</v>
      </c>
      <c r="AA760" s="57">
        <v>43255</v>
      </c>
      <c r="AB760" s="75"/>
      <c r="AC760" s="64" t="s">
        <v>25151</v>
      </c>
      <c r="AD760" s="56" t="s">
        <v>179</v>
      </c>
      <c r="AE760" s="56"/>
      <c r="AF760" s="61"/>
      <c r="AG760" s="61"/>
      <c r="AH760" s="67" t="str">
        <v>Jun</v>
      </c>
      <c r="AI760" s="68" t="str">
        <v>Jun</v>
      </c>
      <c r="AJ760" s="69">
        <f t="shared" si="0"/>
        <v>0</v>
      </c>
      <c r="AK760" s="70">
        <f t="shared" si="1"/>
        <v>43285</v>
      </c>
      <c r="AL760" s="71">
        <f t="shared" ca="1" si="2"/>
        <v>-674</v>
      </c>
      <c r="AM760" s="71" t="str">
        <v>2018</v>
      </c>
      <c r="AN760" s="70">
        <f t="shared" si="3"/>
        <v>43265</v>
      </c>
      <c r="AO760" s="70" t="s">
        <v>123</v>
      </c>
    </row>
    <row r="761" spans="1:41" ht="14.4">
      <c r="A761" s="179" t="s">
        <v>25152</v>
      </c>
      <c r="B761" s="56" t="s">
        <v>89</v>
      </c>
      <c r="C761" s="57">
        <v>43313</v>
      </c>
      <c r="D761" s="56" t="s">
        <v>90</v>
      </c>
      <c r="E761" s="56" t="s">
        <v>140</v>
      </c>
      <c r="F761" s="168" t="s">
        <v>106</v>
      </c>
      <c r="G761" s="168" t="s">
        <v>107</v>
      </c>
      <c r="H761" s="169" t="s">
        <v>140</v>
      </c>
      <c r="I761" s="399"/>
      <c r="J761" s="57">
        <v>43344</v>
      </c>
      <c r="K761" s="56" t="s">
        <v>18</v>
      </c>
      <c r="L761" s="169" t="s">
        <v>14</v>
      </c>
      <c r="M761" s="60" t="s">
        <v>25153</v>
      </c>
      <c r="N761" s="56" t="s">
        <v>108</v>
      </c>
      <c r="O761" s="56" t="s">
        <v>114</v>
      </c>
      <c r="P761" s="56" t="s">
        <v>108</v>
      </c>
      <c r="Q761" s="56" t="s">
        <v>96</v>
      </c>
      <c r="R761" s="56"/>
      <c r="S761" s="56" t="s">
        <v>108</v>
      </c>
      <c r="T761" s="56" t="s">
        <v>108</v>
      </c>
      <c r="U761" s="56"/>
      <c r="V761" s="56"/>
      <c r="W761" s="56" t="s">
        <v>108</v>
      </c>
      <c r="X761" s="56"/>
      <c r="Y761" s="56" t="s">
        <v>108</v>
      </c>
      <c r="Z761" s="56" t="s">
        <v>14</v>
      </c>
      <c r="AA761" s="57">
        <v>43357</v>
      </c>
      <c r="AB761" s="63">
        <v>6</v>
      </c>
      <c r="AC761" s="64" t="s">
        <v>25154</v>
      </c>
      <c r="AD761" s="56" t="s">
        <v>118</v>
      </c>
      <c r="AE761" s="56"/>
      <c r="AF761" s="61"/>
      <c r="AG761" s="61"/>
      <c r="AH761" s="67" t="str">
        <v>Aug</v>
      </c>
      <c r="AI761" s="68" t="str">
        <v>Sep</v>
      </c>
      <c r="AJ761" s="69">
        <f t="shared" si="0"/>
        <v>44</v>
      </c>
      <c r="AK761" s="70">
        <f t="shared" si="1"/>
        <v>43343</v>
      </c>
      <c r="AL761" s="71">
        <f t="shared" ca="1" si="2"/>
        <v>-616</v>
      </c>
      <c r="AM761" s="71" t="str">
        <v>2018</v>
      </c>
      <c r="AN761" s="70">
        <f t="shared" si="3"/>
        <v>43323</v>
      </c>
      <c r="AO761" s="70" t="s">
        <v>123</v>
      </c>
    </row>
    <row r="762" spans="1:41" ht="14.4">
      <c r="A762" s="179" t="s">
        <v>25155</v>
      </c>
      <c r="B762" s="56" t="s">
        <v>89</v>
      </c>
      <c r="C762" s="57">
        <v>43370</v>
      </c>
      <c r="D762" s="56" t="s">
        <v>229</v>
      </c>
      <c r="E762" s="56" t="s">
        <v>140</v>
      </c>
      <c r="F762" s="168" t="s">
        <v>106</v>
      </c>
      <c r="G762" s="168" t="s">
        <v>107</v>
      </c>
      <c r="H762" s="169" t="s">
        <v>140</v>
      </c>
      <c r="I762" s="399"/>
      <c r="J762" s="57">
        <v>43400</v>
      </c>
      <c r="K762" s="56" t="s">
        <v>18</v>
      </c>
      <c r="L762" s="169" t="s">
        <v>14</v>
      </c>
      <c r="M762" s="60" t="s">
        <v>25156</v>
      </c>
      <c r="N762" s="56" t="s">
        <v>108</v>
      </c>
      <c r="O762" s="56" t="s">
        <v>266</v>
      </c>
      <c r="P762" s="56" t="s">
        <v>108</v>
      </c>
      <c r="Q762" s="56" t="s">
        <v>96</v>
      </c>
      <c r="R762" s="56"/>
      <c r="S762" s="56" t="s">
        <v>108</v>
      </c>
      <c r="T762" s="56" t="s">
        <v>108</v>
      </c>
      <c r="U762" s="56"/>
      <c r="V762" s="56"/>
      <c r="W762" s="56" t="s">
        <v>108</v>
      </c>
      <c r="X762" s="56"/>
      <c r="Y762" s="56" t="s">
        <v>108</v>
      </c>
      <c r="Z762" s="56" t="s">
        <v>14</v>
      </c>
      <c r="AA762" s="57">
        <v>43370</v>
      </c>
      <c r="AB762" s="63">
        <v>6</v>
      </c>
      <c r="AC762" s="64" t="s">
        <v>25157</v>
      </c>
      <c r="AD762" s="56" t="s">
        <v>224</v>
      </c>
      <c r="AE762" s="56"/>
      <c r="AF762" s="61"/>
      <c r="AG762" s="61"/>
      <c r="AH762" s="67" t="str">
        <v>Sep</v>
      </c>
      <c r="AI762" s="68" t="str">
        <v>Sep</v>
      </c>
      <c r="AJ762" s="69">
        <f t="shared" si="0"/>
        <v>0</v>
      </c>
      <c r="AK762" s="70">
        <f t="shared" si="1"/>
        <v>43400</v>
      </c>
      <c r="AL762" s="71">
        <f t="shared" ca="1" si="2"/>
        <v>-559</v>
      </c>
      <c r="AM762" s="71" t="str">
        <v>2018</v>
      </c>
      <c r="AN762" s="70">
        <f t="shared" si="3"/>
        <v>43380</v>
      </c>
      <c r="AO762" s="70" t="s">
        <v>123</v>
      </c>
    </row>
    <row r="763" spans="1:41" ht="14.4">
      <c r="A763" s="179" t="s">
        <v>25158</v>
      </c>
      <c r="B763" s="56" t="s">
        <v>89</v>
      </c>
      <c r="C763" s="57">
        <v>43433</v>
      </c>
      <c r="D763" s="56" t="s">
        <v>90</v>
      </c>
      <c r="E763" s="56" t="s">
        <v>140</v>
      </c>
      <c r="F763" s="168" t="s">
        <v>106</v>
      </c>
      <c r="G763" s="168" t="s">
        <v>107</v>
      </c>
      <c r="H763" s="169" t="s">
        <v>140</v>
      </c>
      <c r="I763" s="399"/>
      <c r="J763" s="57">
        <v>43463</v>
      </c>
      <c r="K763" s="56" t="s">
        <v>18</v>
      </c>
      <c r="L763" s="169" t="s">
        <v>14</v>
      </c>
      <c r="M763" s="60" t="s">
        <v>25159</v>
      </c>
      <c r="N763" s="56" t="s">
        <v>108</v>
      </c>
      <c r="O763" s="61"/>
      <c r="P763" s="56" t="s">
        <v>108</v>
      </c>
      <c r="Q763" s="56" t="s">
        <v>17</v>
      </c>
      <c r="R763" s="56"/>
      <c r="S763" s="56" t="s">
        <v>108</v>
      </c>
      <c r="T763" s="56" t="s">
        <v>108</v>
      </c>
      <c r="U763" s="56"/>
      <c r="V763" s="56"/>
      <c r="W763" s="56" t="s">
        <v>108</v>
      </c>
      <c r="X763" s="56"/>
      <c r="Y763" s="56" t="s">
        <v>108</v>
      </c>
      <c r="Z763" s="56" t="s">
        <v>14</v>
      </c>
      <c r="AA763" s="57">
        <v>43110</v>
      </c>
      <c r="AB763" s="63">
        <v>11</v>
      </c>
      <c r="AC763" s="64" t="s">
        <v>25160</v>
      </c>
      <c r="AD763" s="56" t="s">
        <v>118</v>
      </c>
      <c r="AE763" s="56"/>
      <c r="AF763" s="61"/>
      <c r="AG763" s="61"/>
      <c r="AH763" s="67" t="str">
        <v>Nov</v>
      </c>
      <c r="AI763" s="68" t="str">
        <v>Jan</v>
      </c>
      <c r="AJ763" s="69">
        <f t="shared" si="0"/>
        <v>-323</v>
      </c>
      <c r="AK763" s="70">
        <f t="shared" si="1"/>
        <v>43463</v>
      </c>
      <c r="AL763" s="71">
        <f t="shared" ca="1" si="2"/>
        <v>-496</v>
      </c>
      <c r="AM763" s="71" t="str">
        <v>2018</v>
      </c>
      <c r="AN763" s="70">
        <f t="shared" si="3"/>
        <v>43443</v>
      </c>
      <c r="AO763" s="70" t="s">
        <v>123</v>
      </c>
    </row>
    <row r="764" spans="1:41" ht="14.4">
      <c r="A764" s="179" t="s">
        <v>25161</v>
      </c>
      <c r="B764" s="56" t="s">
        <v>89</v>
      </c>
      <c r="C764" s="57">
        <v>43434</v>
      </c>
      <c r="D764" s="56" t="s">
        <v>1027</v>
      </c>
      <c r="E764" s="56" t="s">
        <v>140</v>
      </c>
      <c r="F764" s="168" t="s">
        <v>106</v>
      </c>
      <c r="G764" s="168" t="s">
        <v>107</v>
      </c>
      <c r="H764" s="169" t="s">
        <v>140</v>
      </c>
      <c r="I764" s="399"/>
      <c r="J764" s="57">
        <v>43464</v>
      </c>
      <c r="K764" s="56" t="s">
        <v>18</v>
      </c>
      <c r="L764" s="169" t="s">
        <v>14</v>
      </c>
      <c r="M764" s="60" t="s">
        <v>642</v>
      </c>
      <c r="N764" s="56" t="s">
        <v>108</v>
      </c>
      <c r="O764" s="56" t="s">
        <v>44</v>
      </c>
      <c r="P764" s="56" t="s">
        <v>108</v>
      </c>
      <c r="Q764" s="56" t="s">
        <v>96</v>
      </c>
      <c r="R764" s="56"/>
      <c r="S764" s="56" t="s">
        <v>108</v>
      </c>
      <c r="T764" s="56" t="s">
        <v>108</v>
      </c>
      <c r="U764" s="56"/>
      <c r="V764" s="56"/>
      <c r="W764" s="56" t="s">
        <v>108</v>
      </c>
      <c r="X764" s="56"/>
      <c r="Y764" s="56" t="s">
        <v>108</v>
      </c>
      <c r="Z764" s="56" t="s">
        <v>14</v>
      </c>
      <c r="AA764" s="57">
        <v>43434</v>
      </c>
      <c r="AB764" s="63">
        <v>6</v>
      </c>
      <c r="AC764" s="64" t="s">
        <v>21762</v>
      </c>
      <c r="AD764" s="56" t="s">
        <v>118</v>
      </c>
      <c r="AE764" s="56"/>
      <c r="AF764" s="61"/>
      <c r="AG764" s="61"/>
      <c r="AH764" s="67" t="str">
        <v>Nov</v>
      </c>
      <c r="AI764" s="68" t="str">
        <v>Nov</v>
      </c>
      <c r="AJ764" s="69">
        <f t="shared" si="0"/>
        <v>0</v>
      </c>
      <c r="AK764" s="70">
        <f t="shared" si="1"/>
        <v>43464</v>
      </c>
      <c r="AL764" s="71">
        <f t="shared" ca="1" si="2"/>
        <v>-495</v>
      </c>
      <c r="AM764" s="71" t="str">
        <v>2018</v>
      </c>
      <c r="AN764" s="70">
        <f t="shared" si="3"/>
        <v>43444</v>
      </c>
      <c r="AO764" s="70" t="s">
        <v>123</v>
      </c>
    </row>
    <row r="765" spans="1:41" ht="14.4">
      <c r="A765" s="179" t="s">
        <v>25162</v>
      </c>
      <c r="B765" s="56" t="s">
        <v>89</v>
      </c>
      <c r="C765" s="57">
        <v>43185</v>
      </c>
      <c r="D765" s="56" t="s">
        <v>90</v>
      </c>
      <c r="E765" s="56" t="s">
        <v>140</v>
      </c>
      <c r="F765" s="168" t="s">
        <v>106</v>
      </c>
      <c r="G765" s="168" t="s">
        <v>107</v>
      </c>
      <c r="H765" s="169" t="s">
        <v>140</v>
      </c>
      <c r="I765" s="399"/>
      <c r="J765" s="57">
        <v>43216</v>
      </c>
      <c r="K765" s="56" t="s">
        <v>18</v>
      </c>
      <c r="L765" s="169" t="s">
        <v>14</v>
      </c>
      <c r="M765" s="60" t="s">
        <v>25163</v>
      </c>
      <c r="N765" s="56" t="s">
        <v>25164</v>
      </c>
      <c r="O765" s="56" t="s">
        <v>27</v>
      </c>
      <c r="P765" s="56" t="s">
        <v>108</v>
      </c>
      <c r="Q765" s="56" t="s">
        <v>96</v>
      </c>
      <c r="R765" s="56"/>
      <c r="S765" s="56" t="s">
        <v>108</v>
      </c>
      <c r="T765" s="56" t="s">
        <v>108</v>
      </c>
      <c r="U765" s="56"/>
      <c r="V765" s="56"/>
      <c r="W765" s="56" t="s">
        <v>108</v>
      </c>
      <c r="X765" s="400"/>
      <c r="Y765" s="56" t="s">
        <v>108</v>
      </c>
      <c r="Z765" s="56" t="s">
        <v>14</v>
      </c>
      <c r="AA765" s="57">
        <v>43186</v>
      </c>
      <c r="AB765" s="63">
        <v>6</v>
      </c>
      <c r="AC765" s="64" t="s">
        <v>25165</v>
      </c>
      <c r="AD765" s="56" t="s">
        <v>118</v>
      </c>
      <c r="AE765" s="56"/>
      <c r="AF765" s="61"/>
      <c r="AG765" s="61"/>
      <c r="AH765" s="67" t="str">
        <v>Mar</v>
      </c>
      <c r="AI765" s="68" t="str">
        <v>Mar</v>
      </c>
      <c r="AJ765" s="69">
        <f t="shared" si="0"/>
        <v>1</v>
      </c>
      <c r="AK765" s="70">
        <f t="shared" si="1"/>
        <v>43215</v>
      </c>
      <c r="AL765" s="71">
        <f t="shared" ca="1" si="2"/>
        <v>-744</v>
      </c>
      <c r="AM765" s="71" t="str">
        <v>2018</v>
      </c>
      <c r="AN765" s="70">
        <f t="shared" si="3"/>
        <v>43195</v>
      </c>
      <c r="AO765" s="70" t="s">
        <v>123</v>
      </c>
    </row>
    <row r="766" spans="1:41" ht="14.4">
      <c r="A766" s="179" t="s">
        <v>25166</v>
      </c>
      <c r="B766" s="56" t="s">
        <v>89</v>
      </c>
      <c r="C766" s="57">
        <v>43271</v>
      </c>
      <c r="D766" s="56" t="s">
        <v>90</v>
      </c>
      <c r="E766" s="56" t="s">
        <v>30</v>
      </c>
      <c r="F766" s="168" t="s">
        <v>106</v>
      </c>
      <c r="G766" s="168" t="s">
        <v>107</v>
      </c>
      <c r="H766" s="169" t="s">
        <v>30</v>
      </c>
      <c r="I766" s="399"/>
      <c r="J766" s="57">
        <v>43301</v>
      </c>
      <c r="K766" s="56" t="s">
        <v>18</v>
      </c>
      <c r="L766" s="169" t="s">
        <v>14</v>
      </c>
      <c r="M766" s="60" t="s">
        <v>25167</v>
      </c>
      <c r="N766" s="94" t="s">
        <v>25168</v>
      </c>
      <c r="O766" s="56" t="s">
        <v>29</v>
      </c>
      <c r="P766" s="56" t="s">
        <v>25169</v>
      </c>
      <c r="Q766" s="56" t="s">
        <v>17</v>
      </c>
      <c r="R766" s="56"/>
      <c r="S766" s="56" t="s">
        <v>108</v>
      </c>
      <c r="T766" s="56" t="s">
        <v>108</v>
      </c>
      <c r="U766" s="56"/>
      <c r="V766" s="56"/>
      <c r="W766" s="56" t="s">
        <v>108</v>
      </c>
      <c r="X766" s="56" t="s">
        <v>108</v>
      </c>
      <c r="Y766" s="56" t="s">
        <v>108</v>
      </c>
      <c r="Z766" s="56" t="s">
        <v>14</v>
      </c>
      <c r="AA766" s="57">
        <v>43273</v>
      </c>
      <c r="AB766" s="63">
        <v>6</v>
      </c>
      <c r="AC766" s="64" t="s">
        <v>25170</v>
      </c>
      <c r="AD766" s="56" t="s">
        <v>79</v>
      </c>
      <c r="AE766" s="56"/>
      <c r="AF766" s="61"/>
      <c r="AG766" s="61"/>
      <c r="AH766" s="67" t="str">
        <v>Jun</v>
      </c>
      <c r="AI766" s="68" t="str">
        <v>Jun</v>
      </c>
      <c r="AJ766" s="69">
        <f t="shared" si="0"/>
        <v>2</v>
      </c>
      <c r="AK766" s="70">
        <f t="shared" si="1"/>
        <v>43301</v>
      </c>
      <c r="AL766" s="71">
        <f t="shared" ca="1" si="2"/>
        <v>-658</v>
      </c>
      <c r="AM766" s="71" t="str">
        <v>2018</v>
      </c>
      <c r="AN766" s="70">
        <f t="shared" si="3"/>
        <v>43281</v>
      </c>
      <c r="AO766" s="70" t="s">
        <v>123</v>
      </c>
    </row>
    <row r="767" spans="1:41" ht="14.4">
      <c r="A767" s="179" t="s">
        <v>25171</v>
      </c>
      <c r="B767" s="56" t="s">
        <v>89</v>
      </c>
      <c r="C767" s="57">
        <v>43319</v>
      </c>
      <c r="D767" s="56" t="s">
        <v>1027</v>
      </c>
      <c r="E767" s="56" t="s">
        <v>140</v>
      </c>
      <c r="F767" s="168" t="s">
        <v>106</v>
      </c>
      <c r="G767" s="168" t="s">
        <v>107</v>
      </c>
      <c r="H767" s="169" t="s">
        <v>140</v>
      </c>
      <c r="I767" s="399"/>
      <c r="J767" s="57">
        <v>43350</v>
      </c>
      <c r="K767" s="56" t="s">
        <v>18</v>
      </c>
      <c r="L767" s="169" t="s">
        <v>14</v>
      </c>
      <c r="M767" s="60" t="s">
        <v>642</v>
      </c>
      <c r="N767" s="56" t="s">
        <v>25172</v>
      </c>
      <c r="O767" s="56" t="s">
        <v>249</v>
      </c>
      <c r="P767" s="56" t="s">
        <v>108</v>
      </c>
      <c r="Q767" s="56" t="s">
        <v>96</v>
      </c>
      <c r="R767" s="56"/>
      <c r="S767" s="56" t="s">
        <v>108</v>
      </c>
      <c r="T767" s="56" t="s">
        <v>108</v>
      </c>
      <c r="U767" s="56"/>
      <c r="V767" s="56"/>
      <c r="W767" s="56" t="s">
        <v>108</v>
      </c>
      <c r="X767" s="56"/>
      <c r="Y767" s="56" t="s">
        <v>108</v>
      </c>
      <c r="Z767" s="56" t="s">
        <v>14</v>
      </c>
      <c r="AA767" s="57">
        <v>43319</v>
      </c>
      <c r="AB767" s="63">
        <v>6</v>
      </c>
      <c r="AC767" s="64" t="s">
        <v>25173</v>
      </c>
      <c r="AD767" s="56" t="s">
        <v>118</v>
      </c>
      <c r="AE767" s="56"/>
      <c r="AF767" s="61"/>
      <c r="AG767" s="61"/>
      <c r="AH767" s="67" t="str">
        <v>Aug</v>
      </c>
      <c r="AI767" s="68" t="str">
        <v>Aug</v>
      </c>
      <c r="AJ767" s="69">
        <f t="shared" si="0"/>
        <v>0</v>
      </c>
      <c r="AK767" s="70">
        <f t="shared" si="1"/>
        <v>43349</v>
      </c>
      <c r="AL767" s="71">
        <f t="shared" ca="1" si="2"/>
        <v>-610</v>
      </c>
      <c r="AM767" s="71" t="str">
        <v>2018</v>
      </c>
      <c r="AN767" s="70">
        <f t="shared" si="3"/>
        <v>43329</v>
      </c>
      <c r="AO767" s="70" t="s">
        <v>123</v>
      </c>
    </row>
    <row r="768" spans="1:41" ht="14.4">
      <c r="A768" s="179" t="s">
        <v>25174</v>
      </c>
      <c r="B768" s="56" t="s">
        <v>89</v>
      </c>
      <c r="C768" s="57">
        <v>43454</v>
      </c>
      <c r="D768" s="56" t="s">
        <v>1027</v>
      </c>
      <c r="E768" s="56" t="s">
        <v>129</v>
      </c>
      <c r="F768" s="168" t="s">
        <v>106</v>
      </c>
      <c r="G768" s="168" t="s">
        <v>214</v>
      </c>
      <c r="H768" s="169" t="s">
        <v>276</v>
      </c>
      <c r="I768" s="399"/>
      <c r="J768" s="57">
        <v>43485</v>
      </c>
      <c r="K768" s="56" t="s">
        <v>1841</v>
      </c>
      <c r="L768" s="169" t="s">
        <v>18</v>
      </c>
      <c r="M768" s="60" t="s">
        <v>25175</v>
      </c>
      <c r="N768" s="56" t="s">
        <v>25176</v>
      </c>
      <c r="O768" s="61"/>
      <c r="P768" s="61"/>
      <c r="Q768" s="56" t="s">
        <v>96</v>
      </c>
      <c r="R768" s="56"/>
      <c r="S768" s="56" t="s">
        <v>108</v>
      </c>
      <c r="T768" s="56" t="s">
        <v>1946</v>
      </c>
      <c r="U768" s="56"/>
      <c r="V768" s="56"/>
      <c r="W768" s="56" t="s">
        <v>108</v>
      </c>
      <c r="X768" s="56" t="s">
        <v>108</v>
      </c>
      <c r="Y768" s="61"/>
      <c r="Z768" s="56" t="s">
        <v>18</v>
      </c>
      <c r="AA768" s="57">
        <v>43159</v>
      </c>
      <c r="AB768" s="75"/>
      <c r="AC768" s="64" t="s">
        <v>25177</v>
      </c>
      <c r="AD768" s="56" t="s">
        <v>79</v>
      </c>
      <c r="AE768" s="56"/>
      <c r="AF768" s="61"/>
      <c r="AG768" s="61"/>
      <c r="AH768" s="67" t="str">
        <v>Dec</v>
      </c>
      <c r="AI768" s="68" t="str">
        <v>Feb</v>
      </c>
      <c r="AJ768" s="69">
        <f t="shared" si="0"/>
        <v>-295</v>
      </c>
      <c r="AK768" s="70">
        <f t="shared" si="1"/>
        <v>43484</v>
      </c>
      <c r="AL768" s="71">
        <f t="shared" ca="1" si="2"/>
        <v>-475</v>
      </c>
      <c r="AM768" s="71" t="str">
        <v>2018</v>
      </c>
      <c r="AN768" s="70">
        <f t="shared" si="3"/>
        <v>43464</v>
      </c>
      <c r="AO768" s="70" t="s">
        <v>123</v>
      </c>
    </row>
    <row r="769" spans="1:41" ht="14.4">
      <c r="A769" s="179" t="s">
        <v>25178</v>
      </c>
      <c r="B769" s="56" t="s">
        <v>89</v>
      </c>
      <c r="C769" s="57">
        <v>43377</v>
      </c>
      <c r="D769" s="56" t="s">
        <v>1027</v>
      </c>
      <c r="E769" s="56" t="s">
        <v>140</v>
      </c>
      <c r="F769" s="168" t="s">
        <v>106</v>
      </c>
      <c r="G769" s="168" t="s">
        <v>107</v>
      </c>
      <c r="H769" s="169" t="s">
        <v>140</v>
      </c>
      <c r="I769" s="399"/>
      <c r="J769" s="57">
        <v>43409</v>
      </c>
      <c r="K769" s="56" t="s">
        <v>18</v>
      </c>
      <c r="L769" s="169" t="s">
        <v>14</v>
      </c>
      <c r="M769" s="60" t="s">
        <v>25179</v>
      </c>
      <c r="N769" s="56" t="s">
        <v>25180</v>
      </c>
      <c r="O769" s="56" t="s">
        <v>20</v>
      </c>
      <c r="P769" s="56" t="s">
        <v>108</v>
      </c>
      <c r="Q769" s="56" t="s">
        <v>96</v>
      </c>
      <c r="R769" s="56"/>
      <c r="S769" s="56" t="s">
        <v>108</v>
      </c>
      <c r="T769" s="56" t="s">
        <v>108</v>
      </c>
      <c r="U769" s="56"/>
      <c r="V769" s="56"/>
      <c r="W769" s="56" t="s">
        <v>108</v>
      </c>
      <c r="X769" s="56"/>
      <c r="Y769" s="56" t="s">
        <v>108</v>
      </c>
      <c r="Z769" s="56" t="s">
        <v>14</v>
      </c>
      <c r="AA769" s="57">
        <v>43377</v>
      </c>
      <c r="AB769" s="63">
        <v>6</v>
      </c>
      <c r="AC769" s="64" t="s">
        <v>25181</v>
      </c>
      <c r="AD769" s="56" t="s">
        <v>705</v>
      </c>
      <c r="AE769" s="56"/>
      <c r="AF769" s="61"/>
      <c r="AG769" s="61"/>
      <c r="AH769" s="67" t="str">
        <v>Oct</v>
      </c>
      <c r="AI769" s="68" t="str">
        <v>Oct</v>
      </c>
      <c r="AJ769" s="69">
        <f t="shared" si="0"/>
        <v>0</v>
      </c>
      <c r="AK769" s="70">
        <f t="shared" si="1"/>
        <v>43407</v>
      </c>
      <c r="AL769" s="71">
        <f t="shared" ca="1" si="2"/>
        <v>-552</v>
      </c>
      <c r="AM769" s="71" t="str">
        <v>2018</v>
      </c>
      <c r="AN769" s="70">
        <f t="shared" si="3"/>
        <v>43387</v>
      </c>
      <c r="AO769" s="70" t="s">
        <v>123</v>
      </c>
    </row>
    <row r="770" spans="1:41" ht="14.4">
      <c r="A770" s="179" t="s">
        <v>25182</v>
      </c>
      <c r="B770" s="56" t="s">
        <v>89</v>
      </c>
      <c r="C770" s="57">
        <v>43259</v>
      </c>
      <c r="D770" s="56" t="s">
        <v>1027</v>
      </c>
      <c r="E770" s="56" t="s">
        <v>129</v>
      </c>
      <c r="F770" s="168" t="s">
        <v>106</v>
      </c>
      <c r="G770" s="168" t="s">
        <v>20742</v>
      </c>
      <c r="H770" s="169" t="s">
        <v>15779</v>
      </c>
      <c r="I770" s="399"/>
      <c r="J770" s="57">
        <v>43272</v>
      </c>
      <c r="K770" s="56" t="s">
        <v>18</v>
      </c>
      <c r="L770" s="169" t="s">
        <v>18</v>
      </c>
      <c r="M770" s="60" t="s">
        <v>15294</v>
      </c>
      <c r="N770" s="56" t="s">
        <v>25183</v>
      </c>
      <c r="O770" s="56" t="s">
        <v>29</v>
      </c>
      <c r="P770" s="56" t="s">
        <v>21027</v>
      </c>
      <c r="Q770" s="56" t="s">
        <v>96</v>
      </c>
      <c r="R770" s="56"/>
      <c r="S770" s="56" t="s">
        <v>108</v>
      </c>
      <c r="T770" s="56" t="s">
        <v>108</v>
      </c>
      <c r="U770" s="400">
        <v>43271</v>
      </c>
      <c r="V770" s="401"/>
      <c r="W770" s="401">
        <v>15</v>
      </c>
      <c r="X770" s="400">
        <v>43287</v>
      </c>
      <c r="Y770" s="61"/>
      <c r="Z770" s="56" t="s">
        <v>18</v>
      </c>
      <c r="AA770" s="57">
        <v>43287</v>
      </c>
      <c r="AB770" s="75"/>
      <c r="AC770" s="64" t="s">
        <v>25184</v>
      </c>
      <c r="AD770" s="56" t="s">
        <v>79</v>
      </c>
      <c r="AE770" s="56"/>
      <c r="AF770" s="61"/>
      <c r="AG770" s="61"/>
      <c r="AH770" s="67" t="str">
        <v>Jun</v>
      </c>
      <c r="AI770" s="68" t="str">
        <v>Jul</v>
      </c>
      <c r="AJ770" s="69">
        <f t="shared" si="0"/>
        <v>28</v>
      </c>
      <c r="AK770" s="70">
        <f t="shared" si="1"/>
        <v>43289</v>
      </c>
      <c r="AL770" s="71">
        <f t="shared" ca="1" si="2"/>
        <v>-670</v>
      </c>
      <c r="AM770" s="71" t="str">
        <v>2018</v>
      </c>
      <c r="AN770" s="70">
        <f t="shared" si="3"/>
        <v>43269</v>
      </c>
      <c r="AO770" s="70" t="s">
        <v>123</v>
      </c>
    </row>
    <row r="771" spans="1:41" ht="14.4">
      <c r="A771" s="179" t="s">
        <v>25185</v>
      </c>
      <c r="B771" s="56" t="s">
        <v>89</v>
      </c>
      <c r="C771" s="57">
        <v>43276</v>
      </c>
      <c r="D771" s="56" t="s">
        <v>1027</v>
      </c>
      <c r="E771" s="56" t="s">
        <v>129</v>
      </c>
      <c r="F771" s="168" t="s">
        <v>106</v>
      </c>
      <c r="G771" s="168" t="s">
        <v>214</v>
      </c>
      <c r="H771" s="169" t="s">
        <v>15779</v>
      </c>
      <c r="I771" s="399"/>
      <c r="J771" s="57">
        <v>43290</v>
      </c>
      <c r="K771" s="56" t="s">
        <v>108</v>
      </c>
      <c r="L771" s="169" t="s">
        <v>108</v>
      </c>
      <c r="M771" s="60" t="s">
        <v>25186</v>
      </c>
      <c r="N771" s="56" t="s">
        <v>25183</v>
      </c>
      <c r="O771" s="56" t="s">
        <v>29</v>
      </c>
      <c r="P771" s="56" t="s">
        <v>21027</v>
      </c>
      <c r="Q771" s="56" t="s">
        <v>96</v>
      </c>
      <c r="R771" s="56"/>
      <c r="S771" s="56" t="s">
        <v>108</v>
      </c>
      <c r="T771" s="56" t="s">
        <v>108</v>
      </c>
      <c r="U771" s="56"/>
      <c r="V771" s="56"/>
      <c r="W771" s="56" t="s">
        <v>108</v>
      </c>
      <c r="X771" s="56" t="s">
        <v>108</v>
      </c>
      <c r="Y771" s="56" t="s">
        <v>108</v>
      </c>
      <c r="Z771" s="56" t="s">
        <v>108</v>
      </c>
      <c r="AA771" s="57">
        <v>43290</v>
      </c>
      <c r="AB771" s="75"/>
      <c r="AC771" s="64" t="s">
        <v>25187</v>
      </c>
      <c r="AD771" s="56" t="s">
        <v>242</v>
      </c>
      <c r="AE771" s="56"/>
      <c r="AF771" s="61"/>
      <c r="AG771" s="61"/>
      <c r="AH771" s="67" t="str">
        <v>Jun</v>
      </c>
      <c r="AI771" s="68" t="str">
        <v>Jul</v>
      </c>
      <c r="AJ771" s="69">
        <f t="shared" si="0"/>
        <v>14</v>
      </c>
      <c r="AK771" s="70">
        <f t="shared" si="1"/>
        <v>43306</v>
      </c>
      <c r="AL771" s="71">
        <f t="shared" ca="1" si="2"/>
        <v>-653</v>
      </c>
      <c r="AM771" s="71" t="str">
        <v>2018</v>
      </c>
      <c r="AN771" s="70">
        <f t="shared" si="3"/>
        <v>43286</v>
      </c>
      <c r="AO771" s="70" t="s">
        <v>123</v>
      </c>
    </row>
    <row r="772" spans="1:41" ht="14.4">
      <c r="A772" s="179" t="s">
        <v>25188</v>
      </c>
      <c r="B772" s="56" t="s">
        <v>89</v>
      </c>
      <c r="C772" s="57">
        <v>43187</v>
      </c>
      <c r="D772" s="56" t="s">
        <v>1027</v>
      </c>
      <c r="E772" s="56" t="s">
        <v>140</v>
      </c>
      <c r="F772" s="168" t="s">
        <v>106</v>
      </c>
      <c r="G772" s="168" t="s">
        <v>107</v>
      </c>
      <c r="H772" s="169" t="s">
        <v>140</v>
      </c>
      <c r="I772" s="399"/>
      <c r="J772" s="57">
        <v>43218</v>
      </c>
      <c r="K772" s="56" t="s">
        <v>18</v>
      </c>
      <c r="L772" s="169" t="s">
        <v>18</v>
      </c>
      <c r="M772" s="60" t="s">
        <v>642</v>
      </c>
      <c r="N772" s="56" t="s">
        <v>25189</v>
      </c>
      <c r="O772" s="56" t="s">
        <v>189</v>
      </c>
      <c r="P772" s="56" t="s">
        <v>25190</v>
      </c>
      <c r="Q772" s="56" t="s">
        <v>17</v>
      </c>
      <c r="R772" s="56"/>
      <c r="S772" s="56" t="s">
        <v>108</v>
      </c>
      <c r="T772" s="56" t="s">
        <v>108</v>
      </c>
      <c r="U772" s="400"/>
      <c r="V772" s="56"/>
      <c r="W772" s="56" t="s">
        <v>108</v>
      </c>
      <c r="X772" s="56"/>
      <c r="Y772" s="56" t="s">
        <v>108</v>
      </c>
      <c r="Z772" s="56" t="s">
        <v>18</v>
      </c>
      <c r="AA772" s="57">
        <v>43187</v>
      </c>
      <c r="AB772" s="63">
        <v>6</v>
      </c>
      <c r="AC772" s="64" t="s">
        <v>25191</v>
      </c>
      <c r="AD772" s="56" t="s">
        <v>79</v>
      </c>
      <c r="AE772" s="56"/>
      <c r="AF772" s="61"/>
      <c r="AG772" s="61"/>
      <c r="AH772" s="67" t="str">
        <v>Mar</v>
      </c>
      <c r="AI772" s="68" t="str">
        <v>Mar</v>
      </c>
      <c r="AJ772" s="69">
        <f t="shared" si="0"/>
        <v>0</v>
      </c>
      <c r="AK772" s="70">
        <f t="shared" si="1"/>
        <v>43217</v>
      </c>
      <c r="AL772" s="71">
        <f t="shared" ca="1" si="2"/>
        <v>-742</v>
      </c>
      <c r="AM772" s="71" t="str">
        <v>2018</v>
      </c>
      <c r="AN772" s="70">
        <f t="shared" si="3"/>
        <v>43197</v>
      </c>
      <c r="AO772" s="70" t="s">
        <v>123</v>
      </c>
    </row>
    <row r="773" spans="1:41" ht="14.4">
      <c r="A773" s="179" t="s">
        <v>25192</v>
      </c>
      <c r="B773" s="56" t="s">
        <v>89</v>
      </c>
      <c r="C773" s="57">
        <v>43425</v>
      </c>
      <c r="D773" s="56" t="s">
        <v>90</v>
      </c>
      <c r="E773" s="56" t="s">
        <v>12</v>
      </c>
      <c r="F773" s="168" t="s">
        <v>106</v>
      </c>
      <c r="G773" s="168" t="s">
        <v>107</v>
      </c>
      <c r="H773" s="169" t="s">
        <v>12</v>
      </c>
      <c r="I773" s="404"/>
      <c r="J773" s="59"/>
      <c r="K773" s="61"/>
      <c r="L773" s="184"/>
      <c r="M773" s="60" t="s">
        <v>25193</v>
      </c>
      <c r="N773" s="56" t="s">
        <v>25194</v>
      </c>
      <c r="O773" s="56" t="s">
        <v>143</v>
      </c>
      <c r="P773" s="56" t="s">
        <v>25195</v>
      </c>
      <c r="Q773" s="56" t="s">
        <v>17</v>
      </c>
      <c r="R773" s="66"/>
      <c r="S773" s="61"/>
      <c r="T773" s="61"/>
      <c r="U773" s="402"/>
      <c r="V773" s="66"/>
      <c r="W773" s="66"/>
      <c r="X773" s="402"/>
      <c r="Y773" s="61"/>
      <c r="Z773" s="56" t="s">
        <v>14</v>
      </c>
      <c r="AA773" s="57">
        <v>43452</v>
      </c>
      <c r="AB773" s="75"/>
      <c r="AC773" s="64" t="s">
        <v>25196</v>
      </c>
      <c r="AD773" s="56" t="s">
        <v>179</v>
      </c>
      <c r="AE773" s="56"/>
      <c r="AF773" s="61"/>
      <c r="AG773" s="61"/>
      <c r="AH773" s="67" t="str">
        <v>Nov</v>
      </c>
      <c r="AI773" s="68" t="str">
        <v>Dec</v>
      </c>
      <c r="AJ773" s="69">
        <f t="shared" si="0"/>
        <v>27</v>
      </c>
      <c r="AK773" s="70">
        <f t="shared" si="1"/>
        <v>43455</v>
      </c>
      <c r="AL773" s="71">
        <f t="shared" ca="1" si="2"/>
        <v>-504</v>
      </c>
      <c r="AM773" s="71" t="str">
        <v>2018</v>
      </c>
      <c r="AN773" s="70">
        <f t="shared" si="3"/>
        <v>43435</v>
      </c>
      <c r="AO773" s="70" t="s">
        <v>123</v>
      </c>
    </row>
    <row r="774" spans="1:41" ht="14.4">
      <c r="A774" s="179" t="s">
        <v>25197</v>
      </c>
      <c r="B774" s="56" t="s">
        <v>89</v>
      </c>
      <c r="C774" s="57">
        <v>43291</v>
      </c>
      <c r="D774" s="56" t="s">
        <v>90</v>
      </c>
      <c r="E774" s="56" t="s">
        <v>15779</v>
      </c>
      <c r="F774" s="168" t="s">
        <v>214</v>
      </c>
      <c r="G774" s="168" t="s">
        <v>214</v>
      </c>
      <c r="H774" s="169" t="s">
        <v>2445</v>
      </c>
      <c r="I774" s="399"/>
      <c r="J774" s="57">
        <v>43305</v>
      </c>
      <c r="K774" s="56" t="s">
        <v>108</v>
      </c>
      <c r="L774" s="169" t="s">
        <v>108</v>
      </c>
      <c r="M774" s="60" t="s">
        <v>25198</v>
      </c>
      <c r="N774" s="56" t="s">
        <v>25199</v>
      </c>
      <c r="O774" s="56" t="s">
        <v>27</v>
      </c>
      <c r="P774" s="56" t="s">
        <v>25200</v>
      </c>
      <c r="Q774" s="56" t="s">
        <v>28</v>
      </c>
      <c r="R774" s="56"/>
      <c r="S774" s="56" t="s">
        <v>108</v>
      </c>
      <c r="T774" s="56" t="s">
        <v>108</v>
      </c>
      <c r="U774" s="56"/>
      <c r="V774" s="56"/>
      <c r="W774" s="56" t="s">
        <v>108</v>
      </c>
      <c r="X774" s="56" t="s">
        <v>108</v>
      </c>
      <c r="Y774" s="61"/>
      <c r="Z774" s="56" t="s">
        <v>108</v>
      </c>
      <c r="AA774" s="57">
        <v>43291</v>
      </c>
      <c r="AB774" s="75"/>
      <c r="AC774" s="64" t="s">
        <v>25201</v>
      </c>
      <c r="AD774" s="56" t="s">
        <v>633</v>
      </c>
      <c r="AE774" s="56"/>
      <c r="AF774" s="61"/>
      <c r="AG774" s="61"/>
      <c r="AH774" s="67" t="str">
        <v>Jul</v>
      </c>
      <c r="AI774" s="68" t="str">
        <v>Jul</v>
      </c>
      <c r="AJ774" s="69">
        <f t="shared" si="0"/>
        <v>0</v>
      </c>
      <c r="AK774" s="70">
        <f t="shared" si="1"/>
        <v>43321</v>
      </c>
      <c r="AL774" s="71">
        <f t="shared" ca="1" si="2"/>
        <v>-638</v>
      </c>
      <c r="AM774" s="71" t="str">
        <v>2018</v>
      </c>
      <c r="AN774" s="70">
        <f t="shared" si="3"/>
        <v>43301</v>
      </c>
      <c r="AO774" s="70" t="s">
        <v>123</v>
      </c>
    </row>
    <row r="775" spans="1:41" ht="14.4">
      <c r="A775" s="179" t="s">
        <v>25202</v>
      </c>
      <c r="B775" s="56" t="s">
        <v>89</v>
      </c>
      <c r="C775" s="57">
        <v>43193</v>
      </c>
      <c r="D775" s="56" t="s">
        <v>1027</v>
      </c>
      <c r="E775" s="56" t="s">
        <v>140</v>
      </c>
      <c r="F775" s="168" t="s">
        <v>106</v>
      </c>
      <c r="G775" s="168" t="s">
        <v>107</v>
      </c>
      <c r="H775" s="169" t="s">
        <v>140</v>
      </c>
      <c r="I775" s="399"/>
      <c r="J775" s="57">
        <v>43223</v>
      </c>
      <c r="K775" s="56" t="s">
        <v>18</v>
      </c>
      <c r="L775" s="169" t="s">
        <v>18</v>
      </c>
      <c r="M775" s="60" t="s">
        <v>642</v>
      </c>
      <c r="N775" s="56" t="s">
        <v>25204</v>
      </c>
      <c r="O775" s="56" t="s">
        <v>39</v>
      </c>
      <c r="P775" s="56" t="s">
        <v>25205</v>
      </c>
      <c r="Q775" s="56" t="s">
        <v>17</v>
      </c>
      <c r="R775" s="56"/>
      <c r="S775" s="56" t="s">
        <v>108</v>
      </c>
      <c r="T775" s="56" t="s">
        <v>108</v>
      </c>
      <c r="U775" s="56"/>
      <c r="V775" s="56"/>
      <c r="W775" s="56" t="s">
        <v>108</v>
      </c>
      <c r="X775" s="56"/>
      <c r="Y775" s="56" t="s">
        <v>108</v>
      </c>
      <c r="Z775" s="56" t="s">
        <v>18</v>
      </c>
      <c r="AA775" s="57">
        <v>43229</v>
      </c>
      <c r="AB775" s="63">
        <v>6</v>
      </c>
      <c r="AC775" s="64" t="s">
        <v>25206</v>
      </c>
      <c r="AD775" s="56" t="s">
        <v>79</v>
      </c>
      <c r="AE775" s="56"/>
      <c r="AF775" s="61"/>
      <c r="AG775" s="61"/>
      <c r="AH775" s="67" t="str">
        <v>Apr</v>
      </c>
      <c r="AI775" s="68" t="str">
        <v>May</v>
      </c>
      <c r="AJ775" s="69">
        <f t="shared" si="0"/>
        <v>36</v>
      </c>
      <c r="AK775" s="70">
        <f t="shared" si="1"/>
        <v>43223</v>
      </c>
      <c r="AL775" s="71">
        <f t="shared" ca="1" si="2"/>
        <v>-736</v>
      </c>
      <c r="AM775" s="71" t="str">
        <v>2018</v>
      </c>
      <c r="AN775" s="70">
        <f t="shared" si="3"/>
        <v>43203</v>
      </c>
      <c r="AO775" s="70" t="s">
        <v>123</v>
      </c>
    </row>
    <row r="776" spans="1:41" ht="14.4">
      <c r="A776" s="179" t="s">
        <v>25207</v>
      </c>
      <c r="B776" s="56" t="s">
        <v>89</v>
      </c>
      <c r="C776" s="57">
        <v>43264</v>
      </c>
      <c r="D776" s="56" t="s">
        <v>1027</v>
      </c>
      <c r="E776" s="56" t="s">
        <v>12</v>
      </c>
      <c r="F776" s="168" t="s">
        <v>106</v>
      </c>
      <c r="G776" s="168" t="s">
        <v>107</v>
      </c>
      <c r="H776" s="169" t="s">
        <v>12</v>
      </c>
      <c r="I776" s="404"/>
      <c r="J776" s="59"/>
      <c r="K776" s="61"/>
      <c r="L776" s="184"/>
      <c r="M776" s="60" t="s">
        <v>642</v>
      </c>
      <c r="N776" s="56" t="s">
        <v>25204</v>
      </c>
      <c r="O776" s="56" t="s">
        <v>39</v>
      </c>
      <c r="P776" s="56" t="s">
        <v>25205</v>
      </c>
      <c r="Q776" s="56" t="s">
        <v>17</v>
      </c>
      <c r="R776" s="66"/>
      <c r="S776" s="61"/>
      <c r="T776" s="61"/>
      <c r="U776" s="402"/>
      <c r="V776" s="66"/>
      <c r="W776" s="66"/>
      <c r="X776" s="402"/>
      <c r="Y776" s="61"/>
      <c r="Z776" s="56" t="s">
        <v>18</v>
      </c>
      <c r="AA776" s="57">
        <v>43266</v>
      </c>
      <c r="AB776" s="75"/>
      <c r="AC776" s="95"/>
      <c r="AD776" s="56" t="s">
        <v>79</v>
      </c>
      <c r="AE776" s="56"/>
      <c r="AF776" s="61"/>
      <c r="AG776" s="61"/>
      <c r="AH776" s="67" t="str">
        <v>Jun</v>
      </c>
      <c r="AI776" s="68" t="str">
        <v>Jun</v>
      </c>
      <c r="AJ776" s="69">
        <f t="shared" si="0"/>
        <v>2</v>
      </c>
      <c r="AK776" s="70">
        <f t="shared" si="1"/>
        <v>43294</v>
      </c>
      <c r="AL776" s="71">
        <f t="shared" ca="1" si="2"/>
        <v>-665</v>
      </c>
      <c r="AM776" s="71" t="str">
        <v>2018</v>
      </c>
      <c r="AN776" s="70">
        <f t="shared" si="3"/>
        <v>43274</v>
      </c>
      <c r="AO776" s="70" t="s">
        <v>123</v>
      </c>
    </row>
    <row r="777" spans="1:41" ht="14.4">
      <c r="A777" s="179" t="s">
        <v>25208</v>
      </c>
      <c r="B777" s="56" t="s">
        <v>89</v>
      </c>
      <c r="C777" s="57">
        <v>43227</v>
      </c>
      <c r="D777" s="56" t="s">
        <v>1027</v>
      </c>
      <c r="E777" s="56" t="s">
        <v>112</v>
      </c>
      <c r="F777" s="168" t="s">
        <v>106</v>
      </c>
      <c r="G777" s="168" t="s">
        <v>113</v>
      </c>
      <c r="H777" s="169" t="s">
        <v>112</v>
      </c>
      <c r="I777" s="399"/>
      <c r="J777" s="57">
        <v>43260</v>
      </c>
      <c r="K777" s="56" t="s">
        <v>18</v>
      </c>
      <c r="L777" s="169" t="s">
        <v>14</v>
      </c>
      <c r="M777" s="60" t="s">
        <v>25209</v>
      </c>
      <c r="N777" s="56" t="s">
        <v>20989</v>
      </c>
      <c r="O777" s="56" t="s">
        <v>249</v>
      </c>
      <c r="P777" s="56" t="s">
        <v>20990</v>
      </c>
      <c r="Q777" s="56" t="s">
        <v>116</v>
      </c>
      <c r="R777" s="353">
        <v>43231</v>
      </c>
      <c r="S777" s="61"/>
      <c r="T777" s="61"/>
      <c r="U777" s="402"/>
      <c r="V777" s="66"/>
      <c r="W777" s="66"/>
      <c r="X777" s="402"/>
      <c r="Y777" s="61"/>
      <c r="Z777" s="56" t="s">
        <v>14</v>
      </c>
      <c r="AA777" s="57">
        <v>43231</v>
      </c>
      <c r="AB777" s="75"/>
      <c r="AC777" s="64" t="s">
        <v>257</v>
      </c>
      <c r="AD777" s="91" t="s">
        <v>118</v>
      </c>
      <c r="AE777" s="61"/>
      <c r="AF777" s="61"/>
      <c r="AG777" s="61"/>
      <c r="AH777" s="67" t="str">
        <v>May</v>
      </c>
      <c r="AI777" s="68" t="str">
        <v>May</v>
      </c>
      <c r="AJ777" s="69">
        <f t="shared" si="0"/>
        <v>4</v>
      </c>
      <c r="AK777" s="70">
        <f t="shared" si="1"/>
        <v>43257</v>
      </c>
      <c r="AL777" s="71">
        <f t="shared" ca="1" si="2"/>
        <v>-702</v>
      </c>
      <c r="AM777" s="71" t="str">
        <v>2018</v>
      </c>
      <c r="AN777" s="70">
        <f t="shared" si="3"/>
        <v>43237</v>
      </c>
      <c r="AO777" s="70" t="s">
        <v>121</v>
      </c>
    </row>
    <row r="778" spans="1:41" ht="14.4">
      <c r="A778" s="179" t="s">
        <v>25210</v>
      </c>
      <c r="B778" s="56" t="s">
        <v>89</v>
      </c>
      <c r="C778" s="57">
        <v>43416</v>
      </c>
      <c r="D778" s="56" t="s">
        <v>90</v>
      </c>
      <c r="E778" s="56" t="s">
        <v>91</v>
      </c>
      <c r="F778" s="168" t="s">
        <v>214</v>
      </c>
      <c r="G778" s="168" t="s">
        <v>93</v>
      </c>
      <c r="H778" s="169" t="s">
        <v>91</v>
      </c>
      <c r="I778" s="399"/>
      <c r="J778" s="57">
        <v>43446</v>
      </c>
      <c r="K778" s="56" t="s">
        <v>18</v>
      </c>
      <c r="L778" s="169" t="s">
        <v>14</v>
      </c>
      <c r="M778" s="60" t="s">
        <v>25211</v>
      </c>
      <c r="N778" s="56" t="s">
        <v>25212</v>
      </c>
      <c r="O778" s="56" t="s">
        <v>95</v>
      </c>
      <c r="P778" s="56" t="s">
        <v>25213</v>
      </c>
      <c r="Q778" s="56" t="s">
        <v>96</v>
      </c>
      <c r="R778" s="66"/>
      <c r="S778" s="61"/>
      <c r="T778" s="61"/>
      <c r="U778" s="402"/>
      <c r="V778" s="66"/>
      <c r="W778" s="66"/>
      <c r="X778" s="402"/>
      <c r="Y778" s="61"/>
      <c r="Z778" s="56" t="s">
        <v>18</v>
      </c>
      <c r="AA778" s="57">
        <v>43104</v>
      </c>
      <c r="AB778" s="75"/>
      <c r="AC778" s="64" t="s">
        <v>25214</v>
      </c>
      <c r="AD778" s="56" t="s">
        <v>360</v>
      </c>
      <c r="AE778" s="56"/>
      <c r="AF778" s="61"/>
      <c r="AG778" s="61"/>
      <c r="AH778" s="67" t="str">
        <v>Nov</v>
      </c>
      <c r="AI778" s="68" t="str">
        <v>Jan</v>
      </c>
      <c r="AJ778" s="69">
        <f t="shared" si="0"/>
        <v>-312</v>
      </c>
      <c r="AK778" s="70">
        <f t="shared" si="1"/>
        <v>43446</v>
      </c>
      <c r="AL778" s="71">
        <f t="shared" ca="1" si="2"/>
        <v>-513</v>
      </c>
      <c r="AM778" s="71" t="str">
        <v>2018</v>
      </c>
      <c r="AN778" s="70">
        <f t="shared" si="3"/>
        <v>43426</v>
      </c>
      <c r="AO778" s="70" t="s">
        <v>123</v>
      </c>
    </row>
    <row r="779" spans="1:41" ht="14.4">
      <c r="A779" s="179" t="s">
        <v>25215</v>
      </c>
      <c r="B779" s="56" t="s">
        <v>89</v>
      </c>
      <c r="C779" s="57">
        <v>43145</v>
      </c>
      <c r="D779" s="56" t="s">
        <v>90</v>
      </c>
      <c r="E779" s="56" t="s">
        <v>12</v>
      </c>
      <c r="F779" s="168" t="s">
        <v>106</v>
      </c>
      <c r="G779" s="168" t="s">
        <v>107</v>
      </c>
      <c r="H779" s="169" t="s">
        <v>12</v>
      </c>
      <c r="I779" s="404"/>
      <c r="J779" s="59"/>
      <c r="K779" s="61"/>
      <c r="L779" s="184"/>
      <c r="M779" s="60" t="s">
        <v>3295</v>
      </c>
      <c r="N779" s="56" t="s">
        <v>25216</v>
      </c>
      <c r="O779" s="56" t="s">
        <v>249</v>
      </c>
      <c r="P779" s="56" t="s">
        <v>25217</v>
      </c>
      <c r="Q779" s="56" t="s">
        <v>17</v>
      </c>
      <c r="R779" s="66"/>
      <c r="S779" s="61"/>
      <c r="T779" s="61"/>
      <c r="U779" s="402"/>
      <c r="V779" s="66"/>
      <c r="W779" s="66"/>
      <c r="X779" s="400" t="s">
        <v>108</v>
      </c>
      <c r="Y779" s="61"/>
      <c r="Z779" s="56" t="s">
        <v>18</v>
      </c>
      <c r="AA779" s="57">
        <v>43151</v>
      </c>
      <c r="AB779" s="75"/>
      <c r="AC779" s="95"/>
      <c r="AD779" s="65" t="s">
        <v>79</v>
      </c>
      <c r="AE779" s="65"/>
      <c r="AF779" s="66"/>
      <c r="AG779" s="66"/>
      <c r="AH779" s="67" t="str">
        <v>Feb</v>
      </c>
      <c r="AI779" s="68" t="str">
        <v>Feb</v>
      </c>
      <c r="AJ779" s="69">
        <f t="shared" si="0"/>
        <v>6</v>
      </c>
      <c r="AK779" s="70">
        <f t="shared" si="1"/>
        <v>43175</v>
      </c>
      <c r="AL779" s="71">
        <f t="shared" ca="1" si="2"/>
        <v>-784</v>
      </c>
      <c r="AM779" s="71" t="str">
        <v>2018</v>
      </c>
      <c r="AN779" s="70">
        <f t="shared" si="3"/>
        <v>43155</v>
      </c>
      <c r="AO779" s="70" t="s">
        <v>123</v>
      </c>
    </row>
    <row r="780" spans="1:41" ht="14.4">
      <c r="A780" s="179" t="s">
        <v>25218</v>
      </c>
      <c r="B780" s="56" t="s">
        <v>89</v>
      </c>
      <c r="C780" s="57">
        <v>43103</v>
      </c>
      <c r="D780" s="56" t="s">
        <v>1027</v>
      </c>
      <c r="E780" s="56" t="s">
        <v>12</v>
      </c>
      <c r="F780" s="168" t="s">
        <v>106</v>
      </c>
      <c r="G780" s="168" t="s">
        <v>107</v>
      </c>
      <c r="H780" s="169" t="s">
        <v>12</v>
      </c>
      <c r="I780" s="404"/>
      <c r="J780" s="59"/>
      <c r="K780" s="61"/>
      <c r="L780" s="184"/>
      <c r="M780" s="60" t="s">
        <v>15133</v>
      </c>
      <c r="N780" s="56" t="s">
        <v>25219</v>
      </c>
      <c r="O780" s="56" t="s">
        <v>249</v>
      </c>
      <c r="P780" s="56" t="s">
        <v>25217</v>
      </c>
      <c r="Q780" s="56" t="s">
        <v>17</v>
      </c>
      <c r="R780" s="66"/>
      <c r="S780" s="61"/>
      <c r="T780" s="61"/>
      <c r="U780" s="402"/>
      <c r="V780" s="66"/>
      <c r="W780" s="66"/>
      <c r="X780" s="400" t="s">
        <v>108</v>
      </c>
      <c r="Y780" s="61"/>
      <c r="Z780" s="56" t="s">
        <v>18</v>
      </c>
      <c r="AA780" s="57">
        <v>43103</v>
      </c>
      <c r="AB780" s="75"/>
      <c r="AC780" s="95"/>
      <c r="AD780" s="56" t="s">
        <v>79</v>
      </c>
      <c r="AE780" s="56"/>
      <c r="AF780" s="61"/>
      <c r="AG780" s="61"/>
      <c r="AH780" s="67" t="str">
        <v>Jan</v>
      </c>
      <c r="AI780" s="68" t="str">
        <v>Jan</v>
      </c>
      <c r="AJ780" s="69">
        <f t="shared" si="0"/>
        <v>0</v>
      </c>
      <c r="AK780" s="70">
        <f t="shared" si="1"/>
        <v>43133</v>
      </c>
      <c r="AL780" s="71">
        <f t="shared" ca="1" si="2"/>
        <v>-826</v>
      </c>
      <c r="AM780" s="71" t="str">
        <v>2018</v>
      </c>
      <c r="AN780" s="70">
        <f t="shared" si="3"/>
        <v>43113</v>
      </c>
      <c r="AO780" s="70" t="s">
        <v>123</v>
      </c>
    </row>
    <row r="781" spans="1:41" ht="14.4">
      <c r="A781" s="179" t="s">
        <v>25220</v>
      </c>
      <c r="B781" s="56" t="s">
        <v>89</v>
      </c>
      <c r="C781" s="57">
        <v>43208</v>
      </c>
      <c r="D781" s="56" t="s">
        <v>90</v>
      </c>
      <c r="E781" s="56" t="s">
        <v>1579</v>
      </c>
      <c r="F781" s="168" t="s">
        <v>214</v>
      </c>
      <c r="G781" s="168" t="s">
        <v>24421</v>
      </c>
      <c r="H781" s="169" t="s">
        <v>1579</v>
      </c>
      <c r="I781" s="404"/>
      <c r="J781" s="59"/>
      <c r="K781" s="56" t="s">
        <v>18</v>
      </c>
      <c r="L781" s="169" t="s">
        <v>18</v>
      </c>
      <c r="M781" s="60" t="s">
        <v>25221</v>
      </c>
      <c r="N781" s="56" t="s">
        <v>25222</v>
      </c>
      <c r="O781" s="56" t="s">
        <v>13</v>
      </c>
      <c r="P781" s="56" t="s">
        <v>25223</v>
      </c>
      <c r="Q781" s="56" t="s">
        <v>96</v>
      </c>
      <c r="R781" s="66"/>
      <c r="S781" s="61"/>
      <c r="T781" s="61"/>
      <c r="U781" s="402"/>
      <c r="V781" s="66"/>
      <c r="W781" s="66"/>
      <c r="X781" s="402"/>
      <c r="Y781" s="61"/>
      <c r="Z781" s="56" t="s">
        <v>18</v>
      </c>
      <c r="AA781" s="57">
        <v>43208</v>
      </c>
      <c r="AB781" s="75"/>
      <c r="AC781" s="64" t="s">
        <v>1588</v>
      </c>
      <c r="AD781" s="56" t="s">
        <v>79</v>
      </c>
      <c r="AE781" s="56"/>
      <c r="AF781" s="61"/>
      <c r="AG781" s="61"/>
      <c r="AH781" s="67" t="str">
        <v>Apr</v>
      </c>
      <c r="AI781" s="68" t="str">
        <v>Apr</v>
      </c>
      <c r="AJ781" s="69">
        <f t="shared" si="0"/>
        <v>0</v>
      </c>
      <c r="AK781" s="70">
        <f t="shared" si="1"/>
        <v>43238</v>
      </c>
      <c r="AL781" s="71">
        <f t="shared" ca="1" si="2"/>
        <v>-721</v>
      </c>
      <c r="AM781" s="71" t="str">
        <v>2018</v>
      </c>
      <c r="AN781" s="70">
        <f t="shared" si="3"/>
        <v>43218</v>
      </c>
      <c r="AO781" s="70" t="s">
        <v>123</v>
      </c>
    </row>
    <row r="782" spans="1:41" ht="14.4">
      <c r="A782" s="179" t="s">
        <v>25224</v>
      </c>
      <c r="B782" s="56" t="s">
        <v>89</v>
      </c>
      <c r="C782" s="57">
        <v>43216</v>
      </c>
      <c r="D782" s="56" t="s">
        <v>1027</v>
      </c>
      <c r="E782" s="56" t="s">
        <v>140</v>
      </c>
      <c r="F782" s="168" t="s">
        <v>106</v>
      </c>
      <c r="G782" s="168" t="s">
        <v>107</v>
      </c>
      <c r="H782" s="169" t="s">
        <v>140</v>
      </c>
      <c r="I782" s="399"/>
      <c r="J782" s="57">
        <v>43246</v>
      </c>
      <c r="K782" s="56" t="s">
        <v>18</v>
      </c>
      <c r="L782" s="169" t="s">
        <v>14</v>
      </c>
      <c r="M782" s="60" t="s">
        <v>642</v>
      </c>
      <c r="N782" s="56" t="s">
        <v>25225</v>
      </c>
      <c r="O782" s="56" t="s">
        <v>266</v>
      </c>
      <c r="P782" s="56" t="s">
        <v>108</v>
      </c>
      <c r="Q782" s="56" t="s">
        <v>96</v>
      </c>
      <c r="R782" s="56"/>
      <c r="S782" s="56" t="s">
        <v>108</v>
      </c>
      <c r="T782" s="56" t="s">
        <v>108</v>
      </c>
      <c r="U782" s="56"/>
      <c r="V782" s="56"/>
      <c r="W782" s="56" t="s">
        <v>108</v>
      </c>
      <c r="X782" s="56"/>
      <c r="Y782" s="56" t="s">
        <v>108</v>
      </c>
      <c r="Z782" s="56" t="s">
        <v>14</v>
      </c>
      <c r="AA782" s="57">
        <v>43216</v>
      </c>
      <c r="AB782" s="63">
        <v>6</v>
      </c>
      <c r="AC782" s="64" t="s">
        <v>22398</v>
      </c>
      <c r="AD782" s="56" t="s">
        <v>118</v>
      </c>
      <c r="AE782" s="56"/>
      <c r="AF782" s="61"/>
      <c r="AG782" s="61"/>
      <c r="AH782" s="67" t="str">
        <v>Apr</v>
      </c>
      <c r="AI782" s="68" t="str">
        <v>Apr</v>
      </c>
      <c r="AJ782" s="69">
        <f t="shared" si="0"/>
        <v>0</v>
      </c>
      <c r="AK782" s="70">
        <f t="shared" si="1"/>
        <v>43246</v>
      </c>
      <c r="AL782" s="71">
        <f t="shared" ca="1" si="2"/>
        <v>-713</v>
      </c>
      <c r="AM782" s="71" t="str">
        <v>2018</v>
      </c>
      <c r="AN782" s="70">
        <f t="shared" si="3"/>
        <v>43226</v>
      </c>
      <c r="AO782" s="70" t="s">
        <v>123</v>
      </c>
    </row>
    <row r="783" spans="1:41" ht="14.4">
      <c r="A783" s="179" t="s">
        <v>25226</v>
      </c>
      <c r="B783" s="56" t="s">
        <v>89</v>
      </c>
      <c r="C783" s="57">
        <v>43166</v>
      </c>
      <c r="D783" s="56" t="s">
        <v>90</v>
      </c>
      <c r="E783" s="56" t="s">
        <v>135</v>
      </c>
      <c r="F783" s="168" t="s">
        <v>214</v>
      </c>
      <c r="G783" s="168" t="s">
        <v>13733</v>
      </c>
      <c r="H783" s="169" t="s">
        <v>135</v>
      </c>
      <c r="I783" s="404"/>
      <c r="J783" s="59"/>
      <c r="K783" s="56" t="s">
        <v>18</v>
      </c>
      <c r="L783" s="169" t="s">
        <v>14</v>
      </c>
      <c r="M783" s="60" t="s">
        <v>25227</v>
      </c>
      <c r="N783" s="56" t="s">
        <v>25228</v>
      </c>
      <c r="O783" s="56" t="s">
        <v>1143</v>
      </c>
      <c r="P783" s="56" t="s">
        <v>25229</v>
      </c>
      <c r="Q783" s="56" t="s">
        <v>96</v>
      </c>
      <c r="R783" s="66"/>
      <c r="S783" s="61"/>
      <c r="T783" s="61"/>
      <c r="U783" s="402"/>
      <c r="V783" s="66"/>
      <c r="W783" s="66"/>
      <c r="X783" s="400" t="s">
        <v>108</v>
      </c>
      <c r="Y783" s="61"/>
      <c r="Z783" s="56" t="s">
        <v>14</v>
      </c>
      <c r="AA783" s="57">
        <v>43166</v>
      </c>
      <c r="AB783" s="75"/>
      <c r="AC783" s="64" t="s">
        <v>25230</v>
      </c>
      <c r="AD783" s="65" t="s">
        <v>118</v>
      </c>
      <c r="AE783" s="65"/>
      <c r="AF783" s="66"/>
      <c r="AG783" s="66"/>
      <c r="AH783" s="67" t="str">
        <v>Mar</v>
      </c>
      <c r="AI783" s="68" t="str">
        <v>Mar</v>
      </c>
      <c r="AJ783" s="69">
        <f t="shared" si="0"/>
        <v>0</v>
      </c>
      <c r="AK783" s="70">
        <f t="shared" si="1"/>
        <v>43196</v>
      </c>
      <c r="AL783" s="71">
        <f t="shared" ca="1" si="2"/>
        <v>-763</v>
      </c>
      <c r="AM783" s="71" t="str">
        <v>2018</v>
      </c>
      <c r="AN783" s="70">
        <f t="shared" si="3"/>
        <v>43176</v>
      </c>
      <c r="AO783" s="70" t="s">
        <v>123</v>
      </c>
    </row>
    <row r="784" spans="1:41" ht="14.4">
      <c r="A784" s="179" t="s">
        <v>25231</v>
      </c>
      <c r="B784" s="56" t="s">
        <v>89</v>
      </c>
      <c r="C784" s="57">
        <v>43257</v>
      </c>
      <c r="D784" s="56" t="s">
        <v>90</v>
      </c>
      <c r="E784" s="56" t="s">
        <v>3694</v>
      </c>
      <c r="F784" s="168" t="s">
        <v>214</v>
      </c>
      <c r="G784" s="168" t="s">
        <v>93</v>
      </c>
      <c r="H784" s="169" t="s">
        <v>3694</v>
      </c>
      <c r="I784" s="404"/>
      <c r="J784" s="59"/>
      <c r="K784" s="56" t="s">
        <v>14</v>
      </c>
      <c r="L784" s="169" t="s">
        <v>14</v>
      </c>
      <c r="M784" s="60" t="s">
        <v>25232</v>
      </c>
      <c r="N784" s="56" t="s">
        <v>25233</v>
      </c>
      <c r="O784" s="56" t="s">
        <v>95</v>
      </c>
      <c r="P784" s="56" t="s">
        <v>25234</v>
      </c>
      <c r="Q784" s="56" t="s">
        <v>96</v>
      </c>
      <c r="R784" s="66"/>
      <c r="S784" s="61"/>
      <c r="T784" s="61"/>
      <c r="U784" s="402"/>
      <c r="V784" s="66"/>
      <c r="W784" s="66"/>
      <c r="X784" s="402"/>
      <c r="Y784" s="61"/>
      <c r="Z784" s="56" t="s">
        <v>18</v>
      </c>
      <c r="AA784" s="57">
        <v>43297</v>
      </c>
      <c r="AB784" s="75"/>
      <c r="AC784" s="64"/>
      <c r="AD784" s="56" t="s">
        <v>79</v>
      </c>
      <c r="AE784" s="56"/>
      <c r="AF784" s="61"/>
      <c r="AG784" s="61"/>
      <c r="AH784" s="67" t="str">
        <v>Jun</v>
      </c>
      <c r="AI784" s="68" t="str">
        <v>Jul</v>
      </c>
      <c r="AJ784" s="69">
        <f t="shared" si="0"/>
        <v>40</v>
      </c>
      <c r="AK784" s="70">
        <f t="shared" si="1"/>
        <v>43287</v>
      </c>
      <c r="AL784" s="71">
        <f t="shared" ca="1" si="2"/>
        <v>-672</v>
      </c>
      <c r="AM784" s="71" t="str">
        <v>2018</v>
      </c>
      <c r="AN784" s="70">
        <f t="shared" si="3"/>
        <v>43267</v>
      </c>
      <c r="AO784" s="70" t="s">
        <v>123</v>
      </c>
    </row>
    <row r="785" spans="1:41" ht="14.4">
      <c r="A785" s="179" t="s">
        <v>25235</v>
      </c>
      <c r="B785" s="56" t="s">
        <v>89</v>
      </c>
      <c r="C785" s="57">
        <v>43371</v>
      </c>
      <c r="D785" s="56" t="s">
        <v>90</v>
      </c>
      <c r="E785" s="56" t="s">
        <v>140</v>
      </c>
      <c r="F785" s="168" t="s">
        <v>106</v>
      </c>
      <c r="G785" s="168" t="s">
        <v>107</v>
      </c>
      <c r="H785" s="169" t="s">
        <v>140</v>
      </c>
      <c r="I785" s="399"/>
      <c r="J785" s="57">
        <v>43401</v>
      </c>
      <c r="K785" s="56" t="s">
        <v>18</v>
      </c>
      <c r="L785" s="169" t="s">
        <v>14</v>
      </c>
      <c r="M785" s="60" t="s">
        <v>25236</v>
      </c>
      <c r="N785" s="56" t="s">
        <v>25237</v>
      </c>
      <c r="O785" s="56" t="s">
        <v>95</v>
      </c>
      <c r="P785" s="56" t="s">
        <v>108</v>
      </c>
      <c r="Q785" s="56" t="s">
        <v>96</v>
      </c>
      <c r="R785" s="56"/>
      <c r="S785" s="56" t="s">
        <v>108</v>
      </c>
      <c r="T785" s="56" t="s">
        <v>108</v>
      </c>
      <c r="U785" s="56"/>
      <c r="V785" s="56"/>
      <c r="W785" s="56" t="s">
        <v>108</v>
      </c>
      <c r="X785" s="56"/>
      <c r="Y785" s="56" t="s">
        <v>108</v>
      </c>
      <c r="Z785" s="56" t="s">
        <v>14</v>
      </c>
      <c r="AA785" s="57">
        <v>43371</v>
      </c>
      <c r="AB785" s="63">
        <v>6</v>
      </c>
      <c r="AC785" s="64" t="s">
        <v>25238</v>
      </c>
      <c r="AD785" s="56" t="s">
        <v>224</v>
      </c>
      <c r="AE785" s="56"/>
      <c r="AF785" s="61"/>
      <c r="AG785" s="61"/>
      <c r="AH785" s="67" t="str">
        <v>Sep</v>
      </c>
      <c r="AI785" s="68" t="str">
        <v>Sep</v>
      </c>
      <c r="AJ785" s="69">
        <f t="shared" si="0"/>
        <v>0</v>
      </c>
      <c r="AK785" s="70">
        <f t="shared" si="1"/>
        <v>43401</v>
      </c>
      <c r="AL785" s="71">
        <f t="shared" ca="1" si="2"/>
        <v>-558</v>
      </c>
      <c r="AM785" s="71" t="str">
        <v>2018</v>
      </c>
      <c r="AN785" s="70">
        <f t="shared" si="3"/>
        <v>43381</v>
      </c>
      <c r="AO785" s="70" t="s">
        <v>123</v>
      </c>
    </row>
    <row r="786" spans="1:41" ht="14.4">
      <c r="A786" s="179" t="s">
        <v>25239</v>
      </c>
      <c r="B786" s="56" t="s">
        <v>89</v>
      </c>
      <c r="C786" s="57">
        <v>43376</v>
      </c>
      <c r="D786" s="56" t="s">
        <v>90</v>
      </c>
      <c r="E786" s="61"/>
      <c r="F786" s="187"/>
      <c r="G786" s="168" t="s">
        <v>107</v>
      </c>
      <c r="H786" s="169" t="s">
        <v>12</v>
      </c>
      <c r="I786" s="404"/>
      <c r="J786" s="59"/>
      <c r="K786" s="61"/>
      <c r="L786" s="184"/>
      <c r="M786" s="60" t="s">
        <v>25236</v>
      </c>
      <c r="N786" s="56" t="s">
        <v>25237</v>
      </c>
      <c r="O786" s="56" t="s">
        <v>95</v>
      </c>
      <c r="P786" s="61"/>
      <c r="Q786" s="56" t="s">
        <v>17</v>
      </c>
      <c r="R786" s="66"/>
      <c r="S786" s="61"/>
      <c r="T786" s="61"/>
      <c r="U786" s="402"/>
      <c r="V786" s="66"/>
      <c r="W786" s="66"/>
      <c r="X786" s="402"/>
      <c r="Y786" s="61"/>
      <c r="Z786" s="56" t="s">
        <v>14</v>
      </c>
      <c r="AA786" s="57">
        <v>43388</v>
      </c>
      <c r="AB786" s="75"/>
      <c r="AC786" s="64" t="s">
        <v>23989</v>
      </c>
      <c r="AD786" s="56" t="s">
        <v>224</v>
      </c>
      <c r="AE786" s="56"/>
      <c r="AF786" s="61"/>
      <c r="AG786" s="61"/>
      <c r="AH786" s="67" t="str">
        <v>Oct</v>
      </c>
      <c r="AI786" s="68" t="str">
        <v>Oct</v>
      </c>
      <c r="AJ786" s="69">
        <f t="shared" si="0"/>
        <v>12</v>
      </c>
      <c r="AK786" s="70">
        <f t="shared" si="1"/>
        <v>43406</v>
      </c>
      <c r="AL786" s="71">
        <f t="shared" ca="1" si="2"/>
        <v>-553</v>
      </c>
      <c r="AM786" s="71" t="str">
        <v>2018</v>
      </c>
      <c r="AN786" s="70">
        <f t="shared" si="3"/>
        <v>43386</v>
      </c>
      <c r="AO786" s="70" t="s">
        <v>123</v>
      </c>
    </row>
    <row r="787" spans="1:41" ht="14.4">
      <c r="A787" s="179" t="s">
        <v>25240</v>
      </c>
      <c r="B787" s="56" t="s">
        <v>89</v>
      </c>
      <c r="C787" s="57">
        <v>43140</v>
      </c>
      <c r="D787" s="56" t="s">
        <v>1027</v>
      </c>
      <c r="E787" s="56" t="s">
        <v>12</v>
      </c>
      <c r="F787" s="168" t="s">
        <v>106</v>
      </c>
      <c r="G787" s="168" t="s">
        <v>107</v>
      </c>
      <c r="H787" s="169" t="s">
        <v>12</v>
      </c>
      <c r="I787" s="404"/>
      <c r="J787" s="59"/>
      <c r="K787" s="61"/>
      <c r="L787" s="184"/>
      <c r="M787" s="60" t="s">
        <v>25241</v>
      </c>
      <c r="N787" s="56" t="s">
        <v>25242</v>
      </c>
      <c r="O787" s="61"/>
      <c r="P787" s="61"/>
      <c r="Q787" s="56" t="s">
        <v>17</v>
      </c>
      <c r="R787" s="66"/>
      <c r="S787" s="61"/>
      <c r="T787" s="61"/>
      <c r="U787" s="402"/>
      <c r="V787" s="66"/>
      <c r="W787" s="66"/>
      <c r="X787" s="400" t="s">
        <v>108</v>
      </c>
      <c r="Y787" s="61"/>
      <c r="Z787" s="56" t="s">
        <v>14</v>
      </c>
      <c r="AA787" s="57">
        <v>43152</v>
      </c>
      <c r="AB787" s="75"/>
      <c r="AC787" s="64" t="s">
        <v>6863</v>
      </c>
      <c r="AD787" s="65" t="s">
        <v>179</v>
      </c>
      <c r="AE787" s="65"/>
      <c r="AF787" s="66"/>
      <c r="AG787" s="66"/>
      <c r="AH787" s="67" t="str">
        <v>Feb</v>
      </c>
      <c r="AI787" s="68" t="str">
        <v>Feb</v>
      </c>
      <c r="AJ787" s="69">
        <f t="shared" si="0"/>
        <v>12</v>
      </c>
      <c r="AK787" s="70">
        <f t="shared" si="1"/>
        <v>43170</v>
      </c>
      <c r="AL787" s="71">
        <f t="shared" ca="1" si="2"/>
        <v>-789</v>
      </c>
      <c r="AM787" s="71" t="str">
        <v>2018</v>
      </c>
      <c r="AN787" s="70">
        <f t="shared" si="3"/>
        <v>43150</v>
      </c>
      <c r="AO787" s="70" t="s">
        <v>123</v>
      </c>
    </row>
    <row r="788" spans="1:41" ht="14.4">
      <c r="A788" s="179" t="s">
        <v>25243</v>
      </c>
      <c r="B788" s="56" t="s">
        <v>89</v>
      </c>
      <c r="C788" s="57">
        <v>43255</v>
      </c>
      <c r="D788" s="56" t="s">
        <v>90</v>
      </c>
      <c r="E788" s="56" t="s">
        <v>3694</v>
      </c>
      <c r="F788" s="168" t="s">
        <v>214</v>
      </c>
      <c r="G788" s="168" t="s">
        <v>93</v>
      </c>
      <c r="H788" s="169" t="s">
        <v>3694</v>
      </c>
      <c r="I788" s="399"/>
      <c r="J788" s="57">
        <v>43266</v>
      </c>
      <c r="K788" s="56" t="s">
        <v>18</v>
      </c>
      <c r="L788" s="169" t="s">
        <v>14</v>
      </c>
      <c r="M788" s="60" t="s">
        <v>25244</v>
      </c>
      <c r="N788" s="56" t="s">
        <v>25245</v>
      </c>
      <c r="O788" s="56" t="s">
        <v>95</v>
      </c>
      <c r="P788" s="56" t="s">
        <v>25246</v>
      </c>
      <c r="Q788" s="56" t="s">
        <v>96</v>
      </c>
      <c r="R788" s="66"/>
      <c r="S788" s="61"/>
      <c r="T788" s="61"/>
      <c r="U788" s="402"/>
      <c r="V788" s="66"/>
      <c r="W788" s="66"/>
      <c r="X788" s="402"/>
      <c r="Y788" s="61"/>
      <c r="Z788" s="56" t="s">
        <v>18</v>
      </c>
      <c r="AA788" s="57">
        <v>43297</v>
      </c>
      <c r="AB788" s="75"/>
      <c r="AC788" s="64"/>
      <c r="AD788" s="56" t="s">
        <v>79</v>
      </c>
      <c r="AE788" s="56"/>
      <c r="AF788" s="61"/>
      <c r="AG788" s="61"/>
      <c r="AH788" s="67" t="str">
        <v>Jun</v>
      </c>
      <c r="AI788" s="68" t="str">
        <v>Jul</v>
      </c>
      <c r="AJ788" s="69">
        <f t="shared" si="0"/>
        <v>42</v>
      </c>
      <c r="AK788" s="70">
        <f t="shared" si="1"/>
        <v>43285</v>
      </c>
      <c r="AL788" s="71">
        <f t="shared" ca="1" si="2"/>
        <v>-674</v>
      </c>
      <c r="AM788" s="71" t="str">
        <v>2018</v>
      </c>
      <c r="AN788" s="70">
        <f t="shared" si="3"/>
        <v>43265</v>
      </c>
      <c r="AO788" s="70" t="s">
        <v>123</v>
      </c>
    </row>
    <row r="789" spans="1:41" ht="14.4">
      <c r="A789" s="179" t="s">
        <v>25247</v>
      </c>
      <c r="B789" s="56" t="s">
        <v>89</v>
      </c>
      <c r="C789" s="57">
        <v>43255</v>
      </c>
      <c r="D789" s="56" t="s">
        <v>90</v>
      </c>
      <c r="E789" s="56" t="s">
        <v>3694</v>
      </c>
      <c r="F789" s="168" t="s">
        <v>214</v>
      </c>
      <c r="G789" s="168" t="s">
        <v>93</v>
      </c>
      <c r="H789" s="169" t="s">
        <v>3694</v>
      </c>
      <c r="I789" s="399"/>
      <c r="J789" s="57">
        <v>43266</v>
      </c>
      <c r="K789" s="56" t="s">
        <v>18</v>
      </c>
      <c r="L789" s="169" t="s">
        <v>14</v>
      </c>
      <c r="M789" s="60" t="s">
        <v>25244</v>
      </c>
      <c r="N789" s="56" t="s">
        <v>25248</v>
      </c>
      <c r="O789" s="56" t="s">
        <v>95</v>
      </c>
      <c r="P789" s="56" t="s">
        <v>25249</v>
      </c>
      <c r="Q789" s="56" t="s">
        <v>96</v>
      </c>
      <c r="R789" s="66"/>
      <c r="S789" s="61"/>
      <c r="T789" s="61"/>
      <c r="U789" s="402"/>
      <c r="V789" s="66"/>
      <c r="W789" s="66"/>
      <c r="X789" s="402"/>
      <c r="Y789" s="61"/>
      <c r="Z789" s="56" t="s">
        <v>14</v>
      </c>
      <c r="AA789" s="57">
        <v>43263</v>
      </c>
      <c r="AB789" s="75"/>
      <c r="AC789" s="64"/>
      <c r="AD789" s="56" t="s">
        <v>79</v>
      </c>
      <c r="AE789" s="56"/>
      <c r="AF789" s="61"/>
      <c r="AG789" s="61"/>
      <c r="AH789" s="67" t="str">
        <v>Jun</v>
      </c>
      <c r="AI789" s="68" t="str">
        <v>Jun</v>
      </c>
      <c r="AJ789" s="69">
        <f t="shared" si="0"/>
        <v>8</v>
      </c>
      <c r="AK789" s="70">
        <f t="shared" si="1"/>
        <v>43285</v>
      </c>
      <c r="AL789" s="71">
        <f t="shared" ca="1" si="2"/>
        <v>-674</v>
      </c>
      <c r="AM789" s="71" t="str">
        <v>2018</v>
      </c>
      <c r="AN789" s="70">
        <f t="shared" si="3"/>
        <v>43265</v>
      </c>
      <c r="AO789" s="70" t="s">
        <v>123</v>
      </c>
    </row>
    <row r="790" spans="1:41" ht="14.4">
      <c r="A790" s="179" t="s">
        <v>25250</v>
      </c>
      <c r="B790" s="56" t="s">
        <v>89</v>
      </c>
      <c r="C790" s="57">
        <v>43108</v>
      </c>
      <c r="D790" s="56" t="s">
        <v>1027</v>
      </c>
      <c r="E790" s="56" t="s">
        <v>12</v>
      </c>
      <c r="F790" s="168" t="s">
        <v>106</v>
      </c>
      <c r="G790" s="168" t="s">
        <v>107</v>
      </c>
      <c r="H790" s="169" t="s">
        <v>12</v>
      </c>
      <c r="I790" s="404"/>
      <c r="J790" s="59"/>
      <c r="K790" s="61"/>
      <c r="L790" s="184"/>
      <c r="M790" s="60" t="s">
        <v>302</v>
      </c>
      <c r="N790" s="56" t="s">
        <v>25251</v>
      </c>
      <c r="O790" s="56" t="s">
        <v>436</v>
      </c>
      <c r="P790" s="56" t="s">
        <v>25252</v>
      </c>
      <c r="Q790" s="56" t="s">
        <v>17</v>
      </c>
      <c r="R790" s="66"/>
      <c r="S790" s="61"/>
      <c r="T790" s="61"/>
      <c r="U790" s="402"/>
      <c r="V790" s="66"/>
      <c r="W790" s="66"/>
      <c r="X790" s="400" t="s">
        <v>108</v>
      </c>
      <c r="Y790" s="61"/>
      <c r="Z790" s="56" t="s">
        <v>18</v>
      </c>
      <c r="AA790" s="57">
        <v>43123</v>
      </c>
      <c r="AB790" s="75"/>
      <c r="AC790" s="95"/>
      <c r="AD790" s="65" t="s">
        <v>79</v>
      </c>
      <c r="AE790" s="65"/>
      <c r="AF790" s="66"/>
      <c r="AG790" s="66"/>
      <c r="AH790" s="67" t="str">
        <v>Jan</v>
      </c>
      <c r="AI790" s="68" t="str">
        <v>Jan</v>
      </c>
      <c r="AJ790" s="69">
        <f t="shared" si="0"/>
        <v>15</v>
      </c>
      <c r="AK790" s="70">
        <f t="shared" si="1"/>
        <v>43138</v>
      </c>
      <c r="AL790" s="71">
        <f t="shared" ca="1" si="2"/>
        <v>-821</v>
      </c>
      <c r="AM790" s="71" t="str">
        <v>2018</v>
      </c>
      <c r="AN790" s="70">
        <f t="shared" si="3"/>
        <v>43118</v>
      </c>
      <c r="AO790" s="70" t="s">
        <v>123</v>
      </c>
    </row>
    <row r="791" spans="1:41" ht="14.4">
      <c r="A791" s="179" t="s">
        <v>25253</v>
      </c>
      <c r="B791" s="56" t="s">
        <v>89</v>
      </c>
      <c r="C791" s="57">
        <v>43347</v>
      </c>
      <c r="D791" s="56" t="s">
        <v>1027</v>
      </c>
      <c r="E791" s="56" t="s">
        <v>196</v>
      </c>
      <c r="F791" s="168" t="s">
        <v>106</v>
      </c>
      <c r="G791" s="168" t="s">
        <v>113</v>
      </c>
      <c r="H791" s="169" t="s">
        <v>196</v>
      </c>
      <c r="I791" s="399"/>
      <c r="J791" s="57">
        <v>43357</v>
      </c>
      <c r="K791" s="56" t="s">
        <v>1946</v>
      </c>
      <c r="L791" s="169" t="s">
        <v>1946</v>
      </c>
      <c r="M791" s="60" t="s">
        <v>12843</v>
      </c>
      <c r="N791" s="56" t="s">
        <v>25254</v>
      </c>
      <c r="O791" s="56" t="s">
        <v>44</v>
      </c>
      <c r="P791" s="56" t="s">
        <v>25255</v>
      </c>
      <c r="Q791" s="56" t="s">
        <v>116</v>
      </c>
      <c r="R791" s="66"/>
      <c r="S791" s="56" t="s">
        <v>108</v>
      </c>
      <c r="T791" s="56" t="s">
        <v>6453</v>
      </c>
      <c r="U791" s="402"/>
      <c r="V791" s="66"/>
      <c r="W791" s="56" t="s">
        <v>108</v>
      </c>
      <c r="X791" s="56" t="s">
        <v>108</v>
      </c>
      <c r="Y791" s="61"/>
      <c r="Z791" s="56" t="s">
        <v>14</v>
      </c>
      <c r="AA791" s="57">
        <v>43408</v>
      </c>
      <c r="AB791" s="75"/>
      <c r="AC791" s="64" t="s">
        <v>25256</v>
      </c>
      <c r="AD791" s="56" t="s">
        <v>360</v>
      </c>
      <c r="AE791" s="61"/>
      <c r="AF791" s="61"/>
      <c r="AG791" s="61"/>
      <c r="AH791" s="67" t="str">
        <v>Sep</v>
      </c>
      <c r="AI791" s="68" t="str">
        <v>Nov</v>
      </c>
      <c r="AJ791" s="69">
        <f t="shared" si="0"/>
        <v>61</v>
      </c>
      <c r="AK791" s="70">
        <f t="shared" si="1"/>
        <v>43377</v>
      </c>
      <c r="AL791" s="71">
        <f t="shared" ca="1" si="2"/>
        <v>-582</v>
      </c>
      <c r="AM791" s="71" t="str">
        <v>2018</v>
      </c>
      <c r="AN791" s="70">
        <f t="shared" si="3"/>
        <v>43357</v>
      </c>
      <c r="AO791" s="70" t="s">
        <v>123</v>
      </c>
    </row>
    <row r="792" spans="1:41" ht="14.4">
      <c r="A792" s="179" t="s">
        <v>25257</v>
      </c>
      <c r="B792" s="56" t="s">
        <v>89</v>
      </c>
      <c r="C792" s="57">
        <v>43313</v>
      </c>
      <c r="D792" s="56" t="s">
        <v>90</v>
      </c>
      <c r="E792" s="56" t="s">
        <v>140</v>
      </c>
      <c r="F792" s="168" t="s">
        <v>106</v>
      </c>
      <c r="G792" s="168" t="s">
        <v>107</v>
      </c>
      <c r="H792" s="169" t="s">
        <v>140</v>
      </c>
      <c r="I792" s="399"/>
      <c r="J792" s="57">
        <v>43344</v>
      </c>
      <c r="K792" s="56" t="s">
        <v>18</v>
      </c>
      <c r="L792" s="169" t="s">
        <v>18</v>
      </c>
      <c r="M792" s="60" t="s">
        <v>25258</v>
      </c>
      <c r="N792" s="56" t="s">
        <v>25258</v>
      </c>
      <c r="O792" s="56" t="s">
        <v>436</v>
      </c>
      <c r="P792" s="56" t="s">
        <v>25259</v>
      </c>
      <c r="Q792" s="56" t="s">
        <v>17</v>
      </c>
      <c r="R792" s="56"/>
      <c r="S792" s="56" t="s">
        <v>108</v>
      </c>
      <c r="T792" s="56" t="s">
        <v>108</v>
      </c>
      <c r="U792" s="56"/>
      <c r="V792" s="56"/>
      <c r="W792" s="56" t="s">
        <v>108</v>
      </c>
      <c r="X792" s="56"/>
      <c r="Y792" s="56" t="s">
        <v>108</v>
      </c>
      <c r="Z792" s="56" t="s">
        <v>18</v>
      </c>
      <c r="AA792" s="57">
        <v>43313</v>
      </c>
      <c r="AB792" s="63">
        <v>6</v>
      </c>
      <c r="AC792" s="64" t="s">
        <v>25260</v>
      </c>
      <c r="AD792" s="56" t="s">
        <v>79</v>
      </c>
      <c r="AE792" s="56"/>
      <c r="AF792" s="61"/>
      <c r="AG792" s="61"/>
      <c r="AH792" s="67" t="str">
        <v>Aug</v>
      </c>
      <c r="AI792" s="68" t="str">
        <v>Aug</v>
      </c>
      <c r="AJ792" s="69">
        <f t="shared" si="0"/>
        <v>0</v>
      </c>
      <c r="AK792" s="70">
        <f t="shared" si="1"/>
        <v>43343</v>
      </c>
      <c r="AL792" s="71">
        <f t="shared" ca="1" si="2"/>
        <v>-616</v>
      </c>
      <c r="AM792" s="71" t="str">
        <v>2018</v>
      </c>
      <c r="AN792" s="70">
        <f t="shared" si="3"/>
        <v>43323</v>
      </c>
      <c r="AO792" s="70" t="s">
        <v>123</v>
      </c>
    </row>
    <row r="793" spans="1:41" ht="14.4">
      <c r="A793" s="179" t="s">
        <v>25261</v>
      </c>
      <c r="B793" s="56" t="s">
        <v>89</v>
      </c>
      <c r="C793" s="57">
        <v>43430</v>
      </c>
      <c r="D793" s="56" t="s">
        <v>1027</v>
      </c>
      <c r="E793" s="56" t="s">
        <v>30</v>
      </c>
      <c r="F793" s="168" t="s">
        <v>106</v>
      </c>
      <c r="G793" s="168" t="s">
        <v>107</v>
      </c>
      <c r="H793" s="169" t="s">
        <v>30</v>
      </c>
      <c r="I793" s="404"/>
      <c r="J793" s="59"/>
      <c r="K793" s="61"/>
      <c r="L793" s="184"/>
      <c r="M793" s="60" t="s">
        <v>642</v>
      </c>
      <c r="N793" s="56" t="s">
        <v>25262</v>
      </c>
      <c r="O793" s="56" t="s">
        <v>27</v>
      </c>
      <c r="P793" s="61"/>
      <c r="Q793" s="56" t="s">
        <v>17</v>
      </c>
      <c r="R793" s="66"/>
      <c r="S793" s="61"/>
      <c r="T793" s="61"/>
      <c r="U793" s="402"/>
      <c r="V793" s="66"/>
      <c r="W793" s="66"/>
      <c r="X793" s="402"/>
      <c r="Y793" s="61"/>
      <c r="Z793" s="56" t="s">
        <v>14</v>
      </c>
      <c r="AA793" s="57">
        <v>43446</v>
      </c>
      <c r="AB793" s="63">
        <v>6</v>
      </c>
      <c r="AC793" s="64" t="s">
        <v>4028</v>
      </c>
      <c r="AD793" s="56" t="s">
        <v>118</v>
      </c>
      <c r="AE793" s="61"/>
      <c r="AF793" s="61"/>
      <c r="AG793" s="61"/>
      <c r="AH793" s="67" t="str">
        <v>Nov</v>
      </c>
      <c r="AI793" s="68" t="str">
        <v>Dec</v>
      </c>
      <c r="AJ793" s="69">
        <f t="shared" si="0"/>
        <v>16</v>
      </c>
      <c r="AK793" s="70">
        <f t="shared" si="1"/>
        <v>43460</v>
      </c>
      <c r="AL793" s="71">
        <f t="shared" ca="1" si="2"/>
        <v>-499</v>
      </c>
      <c r="AM793" s="71" t="str">
        <v>2018</v>
      </c>
      <c r="AN793" s="70">
        <f t="shared" si="3"/>
        <v>43440</v>
      </c>
      <c r="AO793" s="70" t="s">
        <v>123</v>
      </c>
    </row>
    <row r="794" spans="1:41" ht="14.4">
      <c r="A794" s="179" t="s">
        <v>25263</v>
      </c>
      <c r="B794" s="106" t="s">
        <v>89</v>
      </c>
      <c r="C794" s="57">
        <v>43354</v>
      </c>
      <c r="D794" s="56" t="s">
        <v>90</v>
      </c>
      <c r="E794" s="56" t="s">
        <v>20547</v>
      </c>
      <c r="F794" s="168" t="s">
        <v>214</v>
      </c>
      <c r="G794" s="168" t="s">
        <v>24529</v>
      </c>
      <c r="H794" s="169" t="s">
        <v>2445</v>
      </c>
      <c r="I794" s="399"/>
      <c r="J794" s="57">
        <v>43384</v>
      </c>
      <c r="K794" s="61"/>
      <c r="L794" s="184"/>
      <c r="M794" s="60" t="s">
        <v>25264</v>
      </c>
      <c r="N794" s="56" t="s">
        <v>25265</v>
      </c>
      <c r="O794" s="61"/>
      <c r="P794" s="61"/>
      <c r="Q794" s="61"/>
      <c r="R794" s="66"/>
      <c r="S794" s="56" t="s">
        <v>18</v>
      </c>
      <c r="T794" s="61"/>
      <c r="U794" s="402"/>
      <c r="V794" s="66"/>
      <c r="W794" s="66"/>
      <c r="X794" s="400">
        <v>43381</v>
      </c>
      <c r="Y794" s="56" t="s">
        <v>108</v>
      </c>
      <c r="Z794" s="56" t="s">
        <v>18</v>
      </c>
      <c r="AA794" s="57">
        <v>43381</v>
      </c>
      <c r="AB794" s="75"/>
      <c r="AC794" s="64" t="s">
        <v>22018</v>
      </c>
      <c r="AD794" s="56" t="s">
        <v>79</v>
      </c>
      <c r="AE794" s="56"/>
      <c r="AF794" s="61"/>
      <c r="AG794" s="61"/>
      <c r="AH794" s="67" t="str">
        <v>Sep</v>
      </c>
      <c r="AI794" s="68" t="str">
        <v>Oct</v>
      </c>
      <c r="AJ794" s="69">
        <f t="shared" si="0"/>
        <v>27</v>
      </c>
      <c r="AK794" s="70">
        <f t="shared" si="1"/>
        <v>43384</v>
      </c>
      <c r="AL794" s="71">
        <f t="shared" ca="1" si="2"/>
        <v>-575</v>
      </c>
      <c r="AM794" s="71" t="str">
        <v>2018</v>
      </c>
      <c r="AN794" s="70">
        <f t="shared" si="3"/>
        <v>43364</v>
      </c>
      <c r="AO794" s="70" t="s">
        <v>123</v>
      </c>
    </row>
    <row r="795" spans="1:41" ht="14.4">
      <c r="A795" s="179" t="s">
        <v>25267</v>
      </c>
      <c r="B795" s="56" t="s">
        <v>89</v>
      </c>
      <c r="C795" s="57">
        <v>43215</v>
      </c>
      <c r="D795" s="56" t="s">
        <v>90</v>
      </c>
      <c r="E795" s="56" t="s">
        <v>91</v>
      </c>
      <c r="F795" s="168" t="s">
        <v>214</v>
      </c>
      <c r="G795" s="168" t="s">
        <v>93</v>
      </c>
      <c r="H795" s="169" t="s">
        <v>91</v>
      </c>
      <c r="I795" s="399"/>
      <c r="J795" s="57">
        <v>43228</v>
      </c>
      <c r="K795" s="56" t="s">
        <v>18</v>
      </c>
      <c r="L795" s="169" t="s">
        <v>108</v>
      </c>
      <c r="M795" s="60" t="s">
        <v>25268</v>
      </c>
      <c r="N795" s="56" t="s">
        <v>25269</v>
      </c>
      <c r="O795" s="56" t="s">
        <v>95</v>
      </c>
      <c r="P795" s="61"/>
      <c r="Q795" s="56" t="s">
        <v>96</v>
      </c>
      <c r="R795" s="66"/>
      <c r="S795" s="61"/>
      <c r="T795" s="61"/>
      <c r="U795" s="402"/>
      <c r="V795" s="66"/>
      <c r="W795" s="66"/>
      <c r="X795" s="402"/>
      <c r="Y795" s="61"/>
      <c r="Z795" s="56" t="s">
        <v>108</v>
      </c>
      <c r="AA795" s="57">
        <v>43228</v>
      </c>
      <c r="AB795" s="75"/>
      <c r="AC795" s="64" t="s">
        <v>257</v>
      </c>
      <c r="AD795" s="56" t="s">
        <v>118</v>
      </c>
      <c r="AE795" s="56"/>
      <c r="AF795" s="61"/>
      <c r="AG795" s="61"/>
      <c r="AH795" s="67" t="str">
        <v>Apr</v>
      </c>
      <c r="AI795" s="68" t="str">
        <v>May</v>
      </c>
      <c r="AJ795" s="69">
        <f t="shared" si="0"/>
        <v>13</v>
      </c>
      <c r="AK795" s="70">
        <f t="shared" si="1"/>
        <v>43245</v>
      </c>
      <c r="AL795" s="71">
        <f t="shared" ca="1" si="2"/>
        <v>-714</v>
      </c>
      <c r="AM795" s="71" t="str">
        <v>2018</v>
      </c>
      <c r="AN795" s="70">
        <f t="shared" si="3"/>
        <v>43225</v>
      </c>
      <c r="AO795" s="70" t="s">
        <v>123</v>
      </c>
    </row>
    <row r="796" spans="1:41" ht="14.4">
      <c r="A796" s="179" t="s">
        <v>25270</v>
      </c>
      <c r="B796" s="56" t="s">
        <v>89</v>
      </c>
      <c r="C796" s="57">
        <v>43409</v>
      </c>
      <c r="D796" s="56" t="s">
        <v>90</v>
      </c>
      <c r="E796" s="56" t="s">
        <v>140</v>
      </c>
      <c r="F796" s="168" t="s">
        <v>106</v>
      </c>
      <c r="G796" s="168" t="s">
        <v>107</v>
      </c>
      <c r="H796" s="169" t="s">
        <v>140</v>
      </c>
      <c r="I796" s="399"/>
      <c r="J796" s="57">
        <v>43439</v>
      </c>
      <c r="K796" s="56" t="s">
        <v>18</v>
      </c>
      <c r="L796" s="169" t="s">
        <v>14</v>
      </c>
      <c r="M796" s="60" t="s">
        <v>23514</v>
      </c>
      <c r="N796" s="56" t="s">
        <v>25271</v>
      </c>
      <c r="O796" s="56" t="s">
        <v>266</v>
      </c>
      <c r="P796" s="56" t="s">
        <v>108</v>
      </c>
      <c r="Q796" s="56" t="s">
        <v>96</v>
      </c>
      <c r="R796" s="56"/>
      <c r="S796" s="56" t="s">
        <v>108</v>
      </c>
      <c r="T796" s="56" t="s">
        <v>108</v>
      </c>
      <c r="U796" s="56"/>
      <c r="V796" s="56"/>
      <c r="W796" s="56" t="s">
        <v>108</v>
      </c>
      <c r="X796" s="56"/>
      <c r="Y796" s="56" t="s">
        <v>108</v>
      </c>
      <c r="Z796" s="56" t="s">
        <v>14</v>
      </c>
      <c r="AA796" s="57">
        <v>43409</v>
      </c>
      <c r="AB796" s="63">
        <v>6</v>
      </c>
      <c r="AC796" s="64" t="s">
        <v>25272</v>
      </c>
      <c r="AD796" s="56" t="s">
        <v>224</v>
      </c>
      <c r="AE796" s="56"/>
      <c r="AF796" s="61"/>
      <c r="AG796" s="61"/>
      <c r="AH796" s="67" t="str">
        <v>Nov</v>
      </c>
      <c r="AI796" s="68" t="str">
        <v>Nov</v>
      </c>
      <c r="AJ796" s="69">
        <f t="shared" si="0"/>
        <v>0</v>
      </c>
      <c r="AK796" s="70">
        <f t="shared" si="1"/>
        <v>43439</v>
      </c>
      <c r="AL796" s="71">
        <f t="shared" ca="1" si="2"/>
        <v>-520</v>
      </c>
      <c r="AM796" s="71" t="str">
        <v>2018</v>
      </c>
      <c r="AN796" s="70">
        <f t="shared" si="3"/>
        <v>43419</v>
      </c>
      <c r="AO796" s="70" t="s">
        <v>123</v>
      </c>
    </row>
    <row r="797" spans="1:41" ht="14.4">
      <c r="A797" s="179" t="s">
        <v>25273</v>
      </c>
      <c r="B797" s="56" t="s">
        <v>89</v>
      </c>
      <c r="C797" s="57">
        <v>43328</v>
      </c>
      <c r="D797" s="56" t="s">
        <v>90</v>
      </c>
      <c r="E797" s="56" t="s">
        <v>140</v>
      </c>
      <c r="F797" s="168" t="s">
        <v>106</v>
      </c>
      <c r="G797" s="168" t="s">
        <v>107</v>
      </c>
      <c r="H797" s="169" t="s">
        <v>140</v>
      </c>
      <c r="I797" s="399"/>
      <c r="J797" s="57">
        <v>43359</v>
      </c>
      <c r="K797" s="56" t="s">
        <v>18</v>
      </c>
      <c r="L797" s="169" t="s">
        <v>18</v>
      </c>
      <c r="M797" s="60" t="s">
        <v>25274</v>
      </c>
      <c r="N797" s="56" t="s">
        <v>25274</v>
      </c>
      <c r="O797" s="56" t="s">
        <v>95</v>
      </c>
      <c r="P797" s="56" t="s">
        <v>25275</v>
      </c>
      <c r="Q797" s="56" t="s">
        <v>678</v>
      </c>
      <c r="R797" s="56"/>
      <c r="S797" s="56" t="s">
        <v>108</v>
      </c>
      <c r="T797" s="56" t="s">
        <v>108</v>
      </c>
      <c r="U797" s="56"/>
      <c r="V797" s="56"/>
      <c r="W797" s="56" t="s">
        <v>108</v>
      </c>
      <c r="X797" s="56"/>
      <c r="Y797" s="56" t="s">
        <v>108</v>
      </c>
      <c r="Z797" s="56" t="s">
        <v>18</v>
      </c>
      <c r="AA797" s="57">
        <v>43328</v>
      </c>
      <c r="AB797" s="63">
        <v>6</v>
      </c>
      <c r="AC797" s="64" t="s">
        <v>25276</v>
      </c>
      <c r="AD797" s="56" t="s">
        <v>79</v>
      </c>
      <c r="AE797" s="56"/>
      <c r="AF797" s="61"/>
      <c r="AG797" s="61"/>
      <c r="AH797" s="67" t="str">
        <v>Aug</v>
      </c>
      <c r="AI797" s="68" t="str">
        <v>Aug</v>
      </c>
      <c r="AJ797" s="69">
        <f t="shared" si="0"/>
        <v>0</v>
      </c>
      <c r="AK797" s="70">
        <f t="shared" si="1"/>
        <v>43358</v>
      </c>
      <c r="AL797" s="71">
        <f t="shared" ca="1" si="2"/>
        <v>-601</v>
      </c>
      <c r="AM797" s="71" t="str">
        <v>2018</v>
      </c>
      <c r="AN797" s="70">
        <f t="shared" si="3"/>
        <v>43338</v>
      </c>
      <c r="AO797" s="70" t="s">
        <v>123</v>
      </c>
    </row>
    <row r="798" spans="1:41" ht="14.4">
      <c r="A798" s="179" t="s">
        <v>25277</v>
      </c>
      <c r="B798" s="56" t="s">
        <v>89</v>
      </c>
      <c r="C798" s="57">
        <v>43390</v>
      </c>
      <c r="D798" s="56" t="s">
        <v>1027</v>
      </c>
      <c r="E798" s="56" t="s">
        <v>140</v>
      </c>
      <c r="F798" s="168" t="s">
        <v>106</v>
      </c>
      <c r="G798" s="168" t="s">
        <v>107</v>
      </c>
      <c r="H798" s="169" t="s">
        <v>140</v>
      </c>
      <c r="I798" s="399"/>
      <c r="J798" s="57">
        <v>43421</v>
      </c>
      <c r="K798" s="56" t="s">
        <v>18</v>
      </c>
      <c r="L798" s="169" t="s">
        <v>14</v>
      </c>
      <c r="M798" s="60" t="s">
        <v>642</v>
      </c>
      <c r="N798" s="56" t="s">
        <v>25278</v>
      </c>
      <c r="O798" s="56" t="s">
        <v>249</v>
      </c>
      <c r="P798" s="56" t="s">
        <v>108</v>
      </c>
      <c r="Q798" s="56" t="s">
        <v>96</v>
      </c>
      <c r="R798" s="56"/>
      <c r="S798" s="56" t="s">
        <v>108</v>
      </c>
      <c r="T798" s="56" t="s">
        <v>108</v>
      </c>
      <c r="U798" s="56"/>
      <c r="V798" s="56"/>
      <c r="W798" s="56" t="s">
        <v>108</v>
      </c>
      <c r="X798" s="56"/>
      <c r="Y798" s="56" t="s">
        <v>108</v>
      </c>
      <c r="Z798" s="56" t="s">
        <v>14</v>
      </c>
      <c r="AA798" s="57">
        <v>43390</v>
      </c>
      <c r="AB798" s="63">
        <v>6</v>
      </c>
      <c r="AC798" s="64" t="s">
        <v>25279</v>
      </c>
      <c r="AD798" s="56" t="s">
        <v>118</v>
      </c>
      <c r="AE798" s="56"/>
      <c r="AF798" s="61"/>
      <c r="AG798" s="61"/>
      <c r="AH798" s="67" t="str">
        <v>Oct</v>
      </c>
      <c r="AI798" s="68" t="str">
        <v>Oct</v>
      </c>
      <c r="AJ798" s="69">
        <f t="shared" si="0"/>
        <v>0</v>
      </c>
      <c r="AK798" s="70">
        <f t="shared" si="1"/>
        <v>43420</v>
      </c>
      <c r="AL798" s="71">
        <f t="shared" ca="1" si="2"/>
        <v>-539</v>
      </c>
      <c r="AM798" s="71" t="str">
        <v>2018</v>
      </c>
      <c r="AN798" s="70">
        <f t="shared" si="3"/>
        <v>43400</v>
      </c>
      <c r="AO798" s="70" t="s">
        <v>123</v>
      </c>
    </row>
    <row r="799" spans="1:41" ht="14.4">
      <c r="A799" s="179" t="s">
        <v>25280</v>
      </c>
      <c r="B799" s="56" t="s">
        <v>89</v>
      </c>
      <c r="C799" s="57">
        <v>43327</v>
      </c>
      <c r="D799" s="56" t="s">
        <v>1027</v>
      </c>
      <c r="E799" s="56" t="s">
        <v>140</v>
      </c>
      <c r="F799" s="168" t="s">
        <v>106</v>
      </c>
      <c r="G799" s="168" t="s">
        <v>107</v>
      </c>
      <c r="H799" s="169" t="s">
        <v>140</v>
      </c>
      <c r="I799" s="399"/>
      <c r="J799" s="57">
        <v>43358</v>
      </c>
      <c r="K799" s="56" t="s">
        <v>18</v>
      </c>
      <c r="L799" s="169" t="s">
        <v>14</v>
      </c>
      <c r="M799" s="60" t="s">
        <v>3883</v>
      </c>
      <c r="N799" s="56" t="s">
        <v>25281</v>
      </c>
      <c r="O799" s="56" t="s">
        <v>37</v>
      </c>
      <c r="P799" s="56" t="s">
        <v>1478</v>
      </c>
      <c r="Q799" s="56" t="s">
        <v>17</v>
      </c>
      <c r="R799" s="56"/>
      <c r="S799" s="56" t="s">
        <v>108</v>
      </c>
      <c r="T799" s="56" t="s">
        <v>108</v>
      </c>
      <c r="U799" s="56"/>
      <c r="V799" s="56"/>
      <c r="W799" s="56" t="s">
        <v>108</v>
      </c>
      <c r="X799" s="56"/>
      <c r="Y799" s="56" t="s">
        <v>108</v>
      </c>
      <c r="Z799" s="56" t="s">
        <v>14</v>
      </c>
      <c r="AA799" s="57">
        <v>43327</v>
      </c>
      <c r="AB799" s="63">
        <v>6</v>
      </c>
      <c r="AC799" s="64" t="s">
        <v>25282</v>
      </c>
      <c r="AD799" s="56" t="s">
        <v>179</v>
      </c>
      <c r="AE799" s="56"/>
      <c r="AF799" s="61"/>
      <c r="AG799" s="61"/>
      <c r="AH799" s="67" t="str">
        <v>Aug</v>
      </c>
      <c r="AI799" s="68" t="str">
        <v>Aug</v>
      </c>
      <c r="AJ799" s="69">
        <f t="shared" si="0"/>
        <v>0</v>
      </c>
      <c r="AK799" s="70">
        <f t="shared" si="1"/>
        <v>43357</v>
      </c>
      <c r="AL799" s="71">
        <f t="shared" ca="1" si="2"/>
        <v>-602</v>
      </c>
      <c r="AM799" s="71" t="str">
        <v>2018</v>
      </c>
      <c r="AN799" s="70">
        <f t="shared" si="3"/>
        <v>43337</v>
      </c>
      <c r="AO799" s="70" t="s">
        <v>123</v>
      </c>
    </row>
    <row r="800" spans="1:41" ht="14.4">
      <c r="A800" s="179" t="s">
        <v>25283</v>
      </c>
      <c r="B800" s="56" t="s">
        <v>89</v>
      </c>
      <c r="C800" s="57">
        <v>43227</v>
      </c>
      <c r="D800" s="56" t="s">
        <v>131</v>
      </c>
      <c r="E800" s="56" t="s">
        <v>112</v>
      </c>
      <c r="F800" s="168" t="s">
        <v>106</v>
      </c>
      <c r="G800" s="168" t="s">
        <v>113</v>
      </c>
      <c r="H800" s="169" t="s">
        <v>112</v>
      </c>
      <c r="I800" s="399"/>
      <c r="J800" s="57">
        <v>43259</v>
      </c>
      <c r="K800" s="56" t="s">
        <v>18</v>
      </c>
      <c r="L800" s="169" t="s">
        <v>14</v>
      </c>
      <c r="M800" s="60" t="s">
        <v>642</v>
      </c>
      <c r="N800" s="56" t="s">
        <v>25284</v>
      </c>
      <c r="O800" s="56" t="s">
        <v>44</v>
      </c>
      <c r="P800" s="61"/>
      <c r="Q800" s="56" t="s">
        <v>116</v>
      </c>
      <c r="R800" s="56"/>
      <c r="S800" s="61"/>
      <c r="T800" s="61"/>
      <c r="U800" s="402"/>
      <c r="V800" s="66"/>
      <c r="W800" s="66"/>
      <c r="X800" s="402"/>
      <c r="Y800" s="61"/>
      <c r="Z800" s="61"/>
      <c r="AA800" s="57">
        <v>43228</v>
      </c>
      <c r="AB800" s="75"/>
      <c r="AC800" s="64" t="s">
        <v>25285</v>
      </c>
      <c r="AD800" s="91" t="s">
        <v>118</v>
      </c>
      <c r="AE800" s="61"/>
      <c r="AF800" s="61"/>
      <c r="AG800" s="61"/>
      <c r="AH800" s="67" t="str">
        <v>May</v>
      </c>
      <c r="AI800" s="68" t="str">
        <v>May</v>
      </c>
      <c r="AJ800" s="69">
        <f t="shared" si="0"/>
        <v>1</v>
      </c>
      <c r="AK800" s="70">
        <f t="shared" si="1"/>
        <v>43257</v>
      </c>
      <c r="AL800" s="71">
        <f t="shared" ca="1" si="2"/>
        <v>-702</v>
      </c>
      <c r="AM800" s="71" t="str">
        <v>2018</v>
      </c>
      <c r="AN800" s="70">
        <f t="shared" si="3"/>
        <v>43237</v>
      </c>
      <c r="AO800" s="70" t="s">
        <v>123</v>
      </c>
    </row>
    <row r="801" spans="1:41" ht="14.4">
      <c r="A801" s="179" t="s">
        <v>25286</v>
      </c>
      <c r="B801" s="56" t="s">
        <v>89</v>
      </c>
      <c r="C801" s="57">
        <v>43224</v>
      </c>
      <c r="D801" s="56" t="s">
        <v>1027</v>
      </c>
      <c r="E801" s="56" t="s">
        <v>112</v>
      </c>
      <c r="F801" s="168" t="s">
        <v>106</v>
      </c>
      <c r="G801" s="168" t="s">
        <v>113</v>
      </c>
      <c r="H801" s="169" t="s">
        <v>112</v>
      </c>
      <c r="I801" s="399"/>
      <c r="J801" s="57">
        <v>43255</v>
      </c>
      <c r="K801" s="56" t="s">
        <v>18</v>
      </c>
      <c r="L801" s="169" t="s">
        <v>14</v>
      </c>
      <c r="M801" s="60" t="s">
        <v>8161</v>
      </c>
      <c r="N801" s="56" t="s">
        <v>25287</v>
      </c>
      <c r="O801" s="56" t="s">
        <v>29</v>
      </c>
      <c r="P801" s="56" t="s">
        <v>8163</v>
      </c>
      <c r="Q801" s="56" t="s">
        <v>116</v>
      </c>
      <c r="R801" s="353">
        <v>43257</v>
      </c>
      <c r="S801" s="61"/>
      <c r="T801" s="61"/>
      <c r="U801" s="402"/>
      <c r="V801" s="66"/>
      <c r="W801" s="66"/>
      <c r="X801" s="402"/>
      <c r="Y801" s="56" t="s">
        <v>108</v>
      </c>
      <c r="Z801" s="56" t="s">
        <v>14</v>
      </c>
      <c r="AA801" s="57">
        <v>43257</v>
      </c>
      <c r="AB801" s="75"/>
      <c r="AC801" s="95"/>
      <c r="AD801" s="56" t="s">
        <v>118</v>
      </c>
      <c r="AE801" s="56" t="s">
        <v>118</v>
      </c>
      <c r="AF801" s="56" t="s">
        <v>14</v>
      </c>
      <c r="AG801" s="56" t="s">
        <v>14</v>
      </c>
      <c r="AH801" s="67" t="str">
        <v>May</v>
      </c>
      <c r="AI801" s="68" t="str">
        <v>Jun</v>
      </c>
      <c r="AJ801" s="69">
        <f t="shared" si="0"/>
        <v>33</v>
      </c>
      <c r="AK801" s="70">
        <f t="shared" si="1"/>
        <v>43254</v>
      </c>
      <c r="AL801" s="71">
        <f t="shared" ca="1" si="2"/>
        <v>-705</v>
      </c>
      <c r="AM801" s="71" t="str">
        <v>2018</v>
      </c>
      <c r="AN801" s="70">
        <f t="shared" si="3"/>
        <v>43234</v>
      </c>
      <c r="AO801" s="70" t="s">
        <v>121</v>
      </c>
    </row>
    <row r="802" spans="1:41" ht="14.4">
      <c r="A802" s="179" t="s">
        <v>25288</v>
      </c>
      <c r="B802" s="56" t="s">
        <v>89</v>
      </c>
      <c r="C802" s="57">
        <v>43137</v>
      </c>
      <c r="D802" s="56" t="s">
        <v>131</v>
      </c>
      <c r="E802" s="56" t="s">
        <v>129</v>
      </c>
      <c r="F802" s="168" t="s">
        <v>214</v>
      </c>
      <c r="G802" s="168" t="s">
        <v>214</v>
      </c>
      <c r="H802" s="169" t="s">
        <v>15779</v>
      </c>
      <c r="I802" s="399"/>
      <c r="J802" s="57">
        <v>43151</v>
      </c>
      <c r="K802" s="56" t="s">
        <v>18</v>
      </c>
      <c r="L802" s="169" t="s">
        <v>14</v>
      </c>
      <c r="M802" s="60" t="s">
        <v>25289</v>
      </c>
      <c r="N802" s="56" t="s">
        <v>25290</v>
      </c>
      <c r="O802" s="61"/>
      <c r="P802" s="61"/>
      <c r="Q802" s="56" t="s">
        <v>96</v>
      </c>
      <c r="R802" s="56"/>
      <c r="S802" s="56" t="s">
        <v>108</v>
      </c>
      <c r="T802" s="56" t="s">
        <v>14</v>
      </c>
      <c r="U802" s="400"/>
      <c r="V802" s="56"/>
      <c r="W802" s="56" t="s">
        <v>108</v>
      </c>
      <c r="X802" s="400" t="s">
        <v>108</v>
      </c>
      <c r="Y802" s="61"/>
      <c r="Z802" s="56" t="s">
        <v>14</v>
      </c>
      <c r="AA802" s="57">
        <v>43138</v>
      </c>
      <c r="AB802" s="75"/>
      <c r="AC802" s="64" t="s">
        <v>25291</v>
      </c>
      <c r="AD802" s="65" t="s">
        <v>633</v>
      </c>
      <c r="AE802" s="65"/>
      <c r="AF802" s="66"/>
      <c r="AG802" s="66"/>
      <c r="AH802" s="67" t="str">
        <v>Feb</v>
      </c>
      <c r="AI802" s="68" t="str">
        <v>Feb</v>
      </c>
      <c r="AJ802" s="69">
        <f t="shared" si="0"/>
        <v>1</v>
      </c>
      <c r="AK802" s="70">
        <f t="shared" si="1"/>
        <v>43167</v>
      </c>
      <c r="AL802" s="71">
        <f t="shared" ca="1" si="2"/>
        <v>-792</v>
      </c>
      <c r="AM802" s="71" t="str">
        <v>2018</v>
      </c>
      <c r="AN802" s="70">
        <f t="shared" si="3"/>
        <v>43147</v>
      </c>
      <c r="AO802" s="70" t="s">
        <v>123</v>
      </c>
    </row>
    <row r="803" spans="1:41" ht="14.4">
      <c r="A803" s="179" t="s">
        <v>25292</v>
      </c>
      <c r="B803" s="56" t="s">
        <v>89</v>
      </c>
      <c r="C803" s="57">
        <v>43118</v>
      </c>
      <c r="D803" s="56" t="s">
        <v>2397</v>
      </c>
      <c r="E803" s="56" t="s">
        <v>30</v>
      </c>
      <c r="F803" s="168" t="s">
        <v>106</v>
      </c>
      <c r="G803" s="168" t="s">
        <v>107</v>
      </c>
      <c r="H803" s="169" t="s">
        <v>30</v>
      </c>
      <c r="I803" s="404"/>
      <c r="J803" s="59"/>
      <c r="K803" s="61"/>
      <c r="L803" s="184"/>
      <c r="M803" s="60" t="s">
        <v>6919</v>
      </c>
      <c r="N803" s="56" t="s">
        <v>25293</v>
      </c>
      <c r="O803" s="56" t="s">
        <v>22</v>
      </c>
      <c r="P803" s="61"/>
      <c r="Q803" s="56" t="s">
        <v>17</v>
      </c>
      <c r="R803" s="66"/>
      <c r="S803" s="61"/>
      <c r="T803" s="61"/>
      <c r="U803" s="402"/>
      <c r="V803" s="66"/>
      <c r="W803" s="66"/>
      <c r="X803" s="400" t="s">
        <v>108</v>
      </c>
      <c r="Y803" s="61"/>
      <c r="Z803" s="56" t="s">
        <v>14</v>
      </c>
      <c r="AA803" s="57">
        <v>43132</v>
      </c>
      <c r="AB803" s="63">
        <v>1</v>
      </c>
      <c r="AC803" s="64" t="s">
        <v>25294</v>
      </c>
      <c r="AD803" s="65" t="s">
        <v>118</v>
      </c>
      <c r="AE803" s="96"/>
      <c r="AF803" s="66"/>
      <c r="AG803" s="66"/>
      <c r="AH803" s="67" t="str">
        <v>Jan</v>
      </c>
      <c r="AI803" s="68" t="str">
        <v>Feb</v>
      </c>
      <c r="AJ803" s="69">
        <f t="shared" si="0"/>
        <v>14</v>
      </c>
      <c r="AK803" s="70">
        <f t="shared" si="1"/>
        <v>43148</v>
      </c>
      <c r="AL803" s="71">
        <f t="shared" ca="1" si="2"/>
        <v>-811</v>
      </c>
      <c r="AM803" s="71" t="str">
        <v>2018</v>
      </c>
      <c r="AN803" s="70">
        <f t="shared" si="3"/>
        <v>43128</v>
      </c>
      <c r="AO803" s="70" t="s">
        <v>123</v>
      </c>
    </row>
    <row r="804" spans="1:41" ht="14.4">
      <c r="A804" s="179" t="s">
        <v>25295</v>
      </c>
      <c r="B804" s="56" t="s">
        <v>89</v>
      </c>
      <c r="C804" s="57">
        <v>43196</v>
      </c>
      <c r="D804" s="56" t="s">
        <v>229</v>
      </c>
      <c r="E804" s="56" t="s">
        <v>140</v>
      </c>
      <c r="F804" s="168" t="s">
        <v>106</v>
      </c>
      <c r="G804" s="168" t="s">
        <v>107</v>
      </c>
      <c r="H804" s="169" t="s">
        <v>140</v>
      </c>
      <c r="I804" s="399"/>
      <c r="J804" s="57">
        <v>43236</v>
      </c>
      <c r="K804" s="56" t="s">
        <v>18</v>
      </c>
      <c r="L804" s="169" t="s">
        <v>14</v>
      </c>
      <c r="M804" s="60" t="s">
        <v>25296</v>
      </c>
      <c r="N804" s="56" t="s">
        <v>25297</v>
      </c>
      <c r="O804" s="56" t="s">
        <v>143</v>
      </c>
      <c r="P804" s="56" t="s">
        <v>108</v>
      </c>
      <c r="Q804" s="56" t="s">
        <v>96</v>
      </c>
      <c r="R804" s="56"/>
      <c r="S804" s="56" t="s">
        <v>108</v>
      </c>
      <c r="T804" s="56" t="s">
        <v>108</v>
      </c>
      <c r="U804" s="56"/>
      <c r="V804" s="56"/>
      <c r="W804" s="56" t="s">
        <v>108</v>
      </c>
      <c r="X804" s="56"/>
      <c r="Y804" s="56" t="s">
        <v>108</v>
      </c>
      <c r="Z804" s="56" t="s">
        <v>14</v>
      </c>
      <c r="AA804" s="57">
        <v>43196</v>
      </c>
      <c r="AB804" s="63"/>
      <c r="AC804" s="64" t="s">
        <v>25298</v>
      </c>
      <c r="AD804" s="56" t="s">
        <v>224</v>
      </c>
      <c r="AE804" s="56"/>
      <c r="AF804" s="61"/>
      <c r="AG804" s="61"/>
      <c r="AH804" s="67" t="str">
        <v>Apr</v>
      </c>
      <c r="AI804" s="68" t="str">
        <v>Apr</v>
      </c>
      <c r="AJ804" s="69">
        <f t="shared" si="0"/>
        <v>0</v>
      </c>
      <c r="AK804" s="70">
        <f t="shared" si="1"/>
        <v>43226</v>
      </c>
      <c r="AL804" s="71">
        <f t="shared" ca="1" si="2"/>
        <v>-733</v>
      </c>
      <c r="AM804" s="71" t="str">
        <v>2018</v>
      </c>
      <c r="AN804" s="70">
        <f t="shared" si="3"/>
        <v>43206</v>
      </c>
      <c r="AO804" s="70" t="s">
        <v>123</v>
      </c>
    </row>
    <row r="805" spans="1:41" ht="14.4">
      <c r="A805" s="179" t="s">
        <v>25299</v>
      </c>
      <c r="B805" s="56" t="s">
        <v>89</v>
      </c>
      <c r="C805" s="57">
        <v>43283</v>
      </c>
      <c r="D805" s="56" t="s">
        <v>131</v>
      </c>
      <c r="E805" s="56" t="s">
        <v>30</v>
      </c>
      <c r="F805" s="168" t="s">
        <v>106</v>
      </c>
      <c r="G805" s="168" t="s">
        <v>107</v>
      </c>
      <c r="H805" s="169" t="s">
        <v>30</v>
      </c>
      <c r="I805" s="404"/>
      <c r="J805" s="59"/>
      <c r="K805" s="61"/>
      <c r="L805" s="184"/>
      <c r="M805" s="60" t="s">
        <v>25300</v>
      </c>
      <c r="N805" s="56" t="s">
        <v>25301</v>
      </c>
      <c r="O805" s="56" t="s">
        <v>249</v>
      </c>
      <c r="P805" s="56" t="s">
        <v>108</v>
      </c>
      <c r="Q805" s="56" t="s">
        <v>17</v>
      </c>
      <c r="R805" s="56"/>
      <c r="S805" s="56" t="s">
        <v>108</v>
      </c>
      <c r="T805" s="56" t="s">
        <v>108</v>
      </c>
      <c r="U805" s="56"/>
      <c r="V805" s="56"/>
      <c r="W805" s="56" t="s">
        <v>108</v>
      </c>
      <c r="X805" s="56" t="s">
        <v>108</v>
      </c>
      <c r="Y805" s="56" t="s">
        <v>108</v>
      </c>
      <c r="Z805" s="56" t="s">
        <v>14</v>
      </c>
      <c r="AA805" s="57">
        <v>43291</v>
      </c>
      <c r="AB805" s="63">
        <v>6</v>
      </c>
      <c r="AC805" s="64" t="s">
        <v>25302</v>
      </c>
      <c r="AD805" s="56" t="s">
        <v>118</v>
      </c>
      <c r="AE805" s="56"/>
      <c r="AF805" s="61"/>
      <c r="AG805" s="61"/>
      <c r="AH805" s="67" t="str">
        <v>Jul</v>
      </c>
      <c r="AI805" s="68" t="str">
        <v>Jul</v>
      </c>
      <c r="AJ805" s="69">
        <f t="shared" si="0"/>
        <v>8</v>
      </c>
      <c r="AK805" s="70">
        <f t="shared" si="1"/>
        <v>43313</v>
      </c>
      <c r="AL805" s="71">
        <f t="shared" ca="1" si="2"/>
        <v>-646</v>
      </c>
      <c r="AM805" s="71" t="str">
        <v>2018</v>
      </c>
      <c r="AN805" s="70">
        <f t="shared" si="3"/>
        <v>43293</v>
      </c>
      <c r="AO805" s="70" t="s">
        <v>123</v>
      </c>
    </row>
    <row r="806" spans="1:41" ht="14.4">
      <c r="A806" s="179" t="s">
        <v>25303</v>
      </c>
      <c r="B806" s="106" t="s">
        <v>89</v>
      </c>
      <c r="C806" s="57">
        <v>43313</v>
      </c>
      <c r="D806" s="56" t="s">
        <v>1027</v>
      </c>
      <c r="E806" s="56" t="s">
        <v>15779</v>
      </c>
      <c r="F806" s="168" t="s">
        <v>214</v>
      </c>
      <c r="G806" s="470" t="s">
        <v>107</v>
      </c>
      <c r="H806" s="169" t="s">
        <v>129</v>
      </c>
      <c r="I806" s="404"/>
      <c r="J806" s="59"/>
      <c r="K806" s="61"/>
      <c r="L806" s="184"/>
      <c r="M806" s="60" t="s">
        <v>25304</v>
      </c>
      <c r="N806" s="56" t="s">
        <v>25305</v>
      </c>
      <c r="O806" s="56" t="s">
        <v>189</v>
      </c>
      <c r="P806" s="56">
        <v>896001212</v>
      </c>
      <c r="Q806" s="56" t="s">
        <v>17</v>
      </c>
      <c r="R806" s="56"/>
      <c r="S806" s="56" t="s">
        <v>108</v>
      </c>
      <c r="T806" s="56" t="s">
        <v>108</v>
      </c>
      <c r="U806" s="56"/>
      <c r="V806" s="56"/>
      <c r="W806" s="56" t="s">
        <v>108</v>
      </c>
      <c r="X806" s="56" t="s">
        <v>108</v>
      </c>
      <c r="Y806" s="56" t="s">
        <v>108</v>
      </c>
      <c r="Z806" s="56" t="s">
        <v>18</v>
      </c>
      <c r="AA806" s="57">
        <v>43332</v>
      </c>
      <c r="AB806" s="75"/>
      <c r="AC806" s="64" t="s">
        <v>25306</v>
      </c>
      <c r="AD806" s="56" t="s">
        <v>79</v>
      </c>
      <c r="AE806" s="61"/>
      <c r="AF806" s="61"/>
      <c r="AG806" s="61"/>
      <c r="AH806" s="67" t="str">
        <v>Aug</v>
      </c>
      <c r="AI806" s="68" t="str">
        <v>Aug</v>
      </c>
      <c r="AJ806" s="69">
        <f t="shared" si="0"/>
        <v>19</v>
      </c>
      <c r="AK806" s="70">
        <f t="shared" si="1"/>
        <v>43343</v>
      </c>
      <c r="AL806" s="71">
        <f t="shared" ca="1" si="2"/>
        <v>-616</v>
      </c>
      <c r="AM806" s="71" t="str">
        <v>2018</v>
      </c>
      <c r="AN806" s="70">
        <f t="shared" si="3"/>
        <v>43323</v>
      </c>
      <c r="AO806" s="70" t="s">
        <v>123</v>
      </c>
    </row>
    <row r="807" spans="1:41" ht="14.4">
      <c r="A807" s="179" t="s">
        <v>25307</v>
      </c>
      <c r="B807" s="56" t="s">
        <v>89</v>
      </c>
      <c r="C807" s="57">
        <v>43222</v>
      </c>
      <c r="D807" s="56" t="s">
        <v>131</v>
      </c>
      <c r="E807" s="56" t="s">
        <v>140</v>
      </c>
      <c r="F807" s="168" t="s">
        <v>106</v>
      </c>
      <c r="G807" s="168" t="s">
        <v>107</v>
      </c>
      <c r="H807" s="169" t="s">
        <v>140</v>
      </c>
      <c r="I807" s="399"/>
      <c r="J807" s="57">
        <v>43253</v>
      </c>
      <c r="K807" s="56" t="s">
        <v>18</v>
      </c>
      <c r="L807" s="169" t="s">
        <v>18</v>
      </c>
      <c r="M807" s="60" t="s">
        <v>25308</v>
      </c>
      <c r="N807" s="56" t="s">
        <v>25309</v>
      </c>
      <c r="O807" s="56" t="s">
        <v>29</v>
      </c>
      <c r="P807" s="56" t="s">
        <v>7581</v>
      </c>
      <c r="Q807" s="56" t="s">
        <v>17</v>
      </c>
      <c r="R807" s="56"/>
      <c r="S807" s="56" t="s">
        <v>108</v>
      </c>
      <c r="T807" s="56" t="s">
        <v>108</v>
      </c>
      <c r="U807" s="56"/>
      <c r="V807" s="56"/>
      <c r="W807" s="56" t="s">
        <v>108</v>
      </c>
      <c r="X807" s="56"/>
      <c r="Y807" s="56" t="s">
        <v>108</v>
      </c>
      <c r="Z807" s="56" t="s">
        <v>18</v>
      </c>
      <c r="AA807" s="57">
        <v>43222</v>
      </c>
      <c r="AB807" s="63">
        <v>6</v>
      </c>
      <c r="AC807" s="64" t="s">
        <v>25310</v>
      </c>
      <c r="AD807" s="56" t="s">
        <v>79</v>
      </c>
      <c r="AE807" s="56"/>
      <c r="AF807" s="61"/>
      <c r="AG807" s="61"/>
      <c r="AH807" s="67" t="str">
        <v>May</v>
      </c>
      <c r="AI807" s="68" t="str">
        <v>May</v>
      </c>
      <c r="AJ807" s="69">
        <f t="shared" si="0"/>
        <v>0</v>
      </c>
      <c r="AK807" s="70">
        <f t="shared" si="1"/>
        <v>43252</v>
      </c>
      <c r="AL807" s="71">
        <f t="shared" ca="1" si="2"/>
        <v>-707</v>
      </c>
      <c r="AM807" s="71" t="str">
        <v>2018</v>
      </c>
      <c r="AN807" s="70">
        <f t="shared" si="3"/>
        <v>43232</v>
      </c>
      <c r="AO807" s="70" t="s">
        <v>123</v>
      </c>
    </row>
    <row r="808" spans="1:41" ht="14.4">
      <c r="A808" s="179" t="s">
        <v>25311</v>
      </c>
      <c r="B808" s="56" t="s">
        <v>89</v>
      </c>
      <c r="C808" s="57">
        <v>43279</v>
      </c>
      <c r="D808" s="56" t="s">
        <v>131</v>
      </c>
      <c r="E808" s="56" t="s">
        <v>129</v>
      </c>
      <c r="F808" s="168" t="s">
        <v>106</v>
      </c>
      <c r="G808" s="168" t="s">
        <v>107</v>
      </c>
      <c r="H808" s="169" t="s">
        <v>129</v>
      </c>
      <c r="I808" s="399"/>
      <c r="J808" s="57">
        <v>43321</v>
      </c>
      <c r="K808" s="61"/>
      <c r="L808" s="184"/>
      <c r="M808" s="60" t="s">
        <v>25312</v>
      </c>
      <c r="N808" s="56" t="s">
        <v>25309</v>
      </c>
      <c r="O808" s="56" t="s">
        <v>29</v>
      </c>
      <c r="P808" s="56" t="s">
        <v>7581</v>
      </c>
      <c r="Q808" s="56" t="s">
        <v>17</v>
      </c>
      <c r="R808" s="56"/>
      <c r="S808" s="56" t="s">
        <v>108</v>
      </c>
      <c r="T808" s="56" t="s">
        <v>108</v>
      </c>
      <c r="U808" s="56"/>
      <c r="V808" s="56"/>
      <c r="W808" s="56" t="s">
        <v>108</v>
      </c>
      <c r="X808" s="56" t="s">
        <v>108</v>
      </c>
      <c r="Y808" s="56" t="s">
        <v>108</v>
      </c>
      <c r="Z808" s="56" t="s">
        <v>18</v>
      </c>
      <c r="AA808" s="57">
        <v>43279</v>
      </c>
      <c r="AB808" s="75"/>
      <c r="AC808" s="64" t="s">
        <v>25313</v>
      </c>
      <c r="AD808" s="56" t="s">
        <v>79</v>
      </c>
      <c r="AE808" s="61"/>
      <c r="AF808" s="61"/>
      <c r="AG808" s="61"/>
      <c r="AH808" s="67" t="str">
        <v>Jun</v>
      </c>
      <c r="AI808" s="68" t="str">
        <v>Jun</v>
      </c>
      <c r="AJ808" s="69">
        <f t="shared" si="0"/>
        <v>0</v>
      </c>
      <c r="AK808" s="70">
        <f t="shared" si="1"/>
        <v>43309</v>
      </c>
      <c r="AL808" s="71">
        <f t="shared" ca="1" si="2"/>
        <v>-650</v>
      </c>
      <c r="AM808" s="71" t="str">
        <v>2018</v>
      </c>
      <c r="AN808" s="70">
        <f t="shared" si="3"/>
        <v>43289</v>
      </c>
      <c r="AO808" s="70" t="s">
        <v>123</v>
      </c>
    </row>
    <row r="809" spans="1:41" ht="26.5">
      <c r="A809" s="179" t="s">
        <v>25314</v>
      </c>
      <c r="B809" s="56" t="s">
        <v>89</v>
      </c>
      <c r="C809" s="57">
        <v>43209</v>
      </c>
      <c r="D809" s="56" t="s">
        <v>131</v>
      </c>
      <c r="E809" s="56" t="s">
        <v>140</v>
      </c>
      <c r="F809" s="168" t="s">
        <v>106</v>
      </c>
      <c r="G809" s="168" t="s">
        <v>107</v>
      </c>
      <c r="H809" s="169" t="s">
        <v>140</v>
      </c>
      <c r="I809" s="399"/>
      <c r="J809" s="57">
        <v>43239</v>
      </c>
      <c r="K809" s="56" t="s">
        <v>18</v>
      </c>
      <c r="L809" s="169" t="s">
        <v>18</v>
      </c>
      <c r="M809" s="60" t="s">
        <v>25315</v>
      </c>
      <c r="N809" s="56" t="s">
        <v>25316</v>
      </c>
      <c r="O809" s="56" t="s">
        <v>137</v>
      </c>
      <c r="P809" s="56" t="s">
        <v>25317</v>
      </c>
      <c r="Q809" s="56" t="s">
        <v>678</v>
      </c>
      <c r="R809" s="56"/>
      <c r="S809" s="56" t="s">
        <v>108</v>
      </c>
      <c r="T809" s="56" t="s">
        <v>108</v>
      </c>
      <c r="U809" s="56"/>
      <c r="V809" s="56"/>
      <c r="W809" s="56" t="s">
        <v>108</v>
      </c>
      <c r="X809" s="56"/>
      <c r="Y809" s="56" t="s">
        <v>108</v>
      </c>
      <c r="Z809" s="56" t="s">
        <v>18</v>
      </c>
      <c r="AA809" s="57">
        <v>43209</v>
      </c>
      <c r="AB809" s="63">
        <v>6</v>
      </c>
      <c r="AC809" s="64" t="s">
        <v>22643</v>
      </c>
      <c r="AD809" s="56" t="s">
        <v>79</v>
      </c>
      <c r="AE809" s="56"/>
      <c r="AF809" s="61"/>
      <c r="AG809" s="61"/>
      <c r="AH809" s="67" t="str">
        <v>Apr</v>
      </c>
      <c r="AI809" s="68" t="str">
        <v>Apr</v>
      </c>
      <c r="AJ809" s="69">
        <f t="shared" si="0"/>
        <v>0</v>
      </c>
      <c r="AK809" s="70">
        <f t="shared" si="1"/>
        <v>43239</v>
      </c>
      <c r="AL809" s="71">
        <f t="shared" ca="1" si="2"/>
        <v>-720</v>
      </c>
      <c r="AM809" s="71" t="str">
        <v>2018</v>
      </c>
      <c r="AN809" s="70">
        <f t="shared" si="3"/>
        <v>43219</v>
      </c>
      <c r="AO809" s="70" t="s">
        <v>123</v>
      </c>
    </row>
    <row r="810" spans="1:41" ht="14.4">
      <c r="A810" s="179" t="s">
        <v>25318</v>
      </c>
      <c r="B810" s="56" t="s">
        <v>89</v>
      </c>
      <c r="C810" s="57">
        <v>43223</v>
      </c>
      <c r="D810" s="56" t="s">
        <v>90</v>
      </c>
      <c r="E810" s="56" t="s">
        <v>112</v>
      </c>
      <c r="F810" s="168" t="s">
        <v>106</v>
      </c>
      <c r="G810" s="168" t="s">
        <v>113</v>
      </c>
      <c r="H810" s="169" t="s">
        <v>112</v>
      </c>
      <c r="I810" s="399"/>
      <c r="J810" s="57">
        <v>43258</v>
      </c>
      <c r="K810" s="56" t="s">
        <v>18</v>
      </c>
      <c r="L810" s="169" t="s">
        <v>14</v>
      </c>
      <c r="M810" s="60" t="s">
        <v>20599</v>
      </c>
      <c r="N810" s="56" t="s">
        <v>20599</v>
      </c>
      <c r="O810" s="56" t="s">
        <v>33</v>
      </c>
      <c r="P810" s="56" t="s">
        <v>20600</v>
      </c>
      <c r="Q810" s="56" t="s">
        <v>116</v>
      </c>
      <c r="R810" s="353">
        <v>43254</v>
      </c>
      <c r="S810" s="61"/>
      <c r="T810" s="61"/>
      <c r="U810" s="402"/>
      <c r="V810" s="66"/>
      <c r="W810" s="66"/>
      <c r="X810" s="402"/>
      <c r="Y810" s="61"/>
      <c r="Z810" s="61"/>
      <c r="AA810" s="57">
        <v>43227</v>
      </c>
      <c r="AB810" s="75"/>
      <c r="AC810" s="64" t="s">
        <v>257</v>
      </c>
      <c r="AD810" s="91" t="s">
        <v>118</v>
      </c>
      <c r="AE810" s="61"/>
      <c r="AF810" s="61"/>
      <c r="AG810" s="61"/>
      <c r="AH810" s="67" t="str">
        <v>May</v>
      </c>
      <c r="AI810" s="68" t="str">
        <v>May</v>
      </c>
      <c r="AJ810" s="69">
        <f t="shared" si="0"/>
        <v>4</v>
      </c>
      <c r="AK810" s="70">
        <f t="shared" si="1"/>
        <v>43253</v>
      </c>
      <c r="AL810" s="71">
        <f t="shared" ca="1" si="2"/>
        <v>-706</v>
      </c>
      <c r="AM810" s="71" t="str">
        <v>2018</v>
      </c>
      <c r="AN810" s="70">
        <f t="shared" si="3"/>
        <v>43233</v>
      </c>
      <c r="AO810" s="70" t="s">
        <v>121</v>
      </c>
    </row>
    <row r="811" spans="1:41" ht="14.4">
      <c r="A811" s="179" t="s">
        <v>25319</v>
      </c>
      <c r="B811" s="56" t="s">
        <v>89</v>
      </c>
      <c r="C811" s="57">
        <v>43432</v>
      </c>
      <c r="D811" s="56" t="s">
        <v>229</v>
      </c>
      <c r="E811" s="56" t="s">
        <v>140</v>
      </c>
      <c r="F811" s="168" t="s">
        <v>106</v>
      </c>
      <c r="G811" s="168" t="s">
        <v>107</v>
      </c>
      <c r="H811" s="169" t="s">
        <v>140</v>
      </c>
      <c r="I811" s="399"/>
      <c r="J811" s="57">
        <v>43462</v>
      </c>
      <c r="K811" s="56" t="s">
        <v>18</v>
      </c>
      <c r="L811" s="169" t="s">
        <v>18</v>
      </c>
      <c r="M811" s="60" t="s">
        <v>25320</v>
      </c>
      <c r="N811" s="56" t="s">
        <v>1589</v>
      </c>
      <c r="O811" s="56" t="s">
        <v>33</v>
      </c>
      <c r="P811" s="56" t="s">
        <v>1591</v>
      </c>
      <c r="Q811" s="56" t="s">
        <v>28</v>
      </c>
      <c r="R811" s="56"/>
      <c r="S811" s="56" t="s">
        <v>108</v>
      </c>
      <c r="T811" s="56" t="s">
        <v>108</v>
      </c>
      <c r="U811" s="56"/>
      <c r="V811" s="56"/>
      <c r="W811" s="56" t="s">
        <v>108</v>
      </c>
      <c r="X811" s="56"/>
      <c r="Y811" s="56" t="s">
        <v>108</v>
      </c>
      <c r="Z811" s="56" t="s">
        <v>18</v>
      </c>
      <c r="AA811" s="57">
        <v>43432</v>
      </c>
      <c r="AB811" s="63">
        <v>6</v>
      </c>
      <c r="AC811" s="64" t="s">
        <v>25321</v>
      </c>
      <c r="AD811" s="56" t="s">
        <v>79</v>
      </c>
      <c r="AE811" s="56"/>
      <c r="AF811" s="61"/>
      <c r="AG811" s="61"/>
      <c r="AH811" s="67" t="str">
        <v>Nov</v>
      </c>
      <c r="AI811" s="68" t="str">
        <v>Nov</v>
      </c>
      <c r="AJ811" s="69">
        <f t="shared" si="0"/>
        <v>0</v>
      </c>
      <c r="AK811" s="70">
        <f t="shared" si="1"/>
        <v>43462</v>
      </c>
      <c r="AL811" s="71">
        <f t="shared" ca="1" si="2"/>
        <v>-497</v>
      </c>
      <c r="AM811" s="71" t="str">
        <v>2018</v>
      </c>
      <c r="AN811" s="70">
        <f t="shared" si="3"/>
        <v>43442</v>
      </c>
      <c r="AO811" s="70" t="s">
        <v>123</v>
      </c>
    </row>
    <row r="812" spans="1:41" ht="14.4">
      <c r="A812" s="179" t="s">
        <v>25322</v>
      </c>
      <c r="B812" s="56" t="s">
        <v>89</v>
      </c>
      <c r="C812" s="57">
        <v>43189</v>
      </c>
      <c r="D812" s="56" t="s">
        <v>90</v>
      </c>
      <c r="E812" s="56" t="s">
        <v>129</v>
      </c>
      <c r="F812" s="168" t="s">
        <v>214</v>
      </c>
      <c r="G812" s="168" t="s">
        <v>21189</v>
      </c>
      <c r="H812" s="169" t="s">
        <v>15779</v>
      </c>
      <c r="I812" s="399"/>
      <c r="J812" s="57">
        <v>43202</v>
      </c>
      <c r="K812" s="56" t="s">
        <v>18</v>
      </c>
      <c r="L812" s="169" t="s">
        <v>108</v>
      </c>
      <c r="M812" s="60" t="s">
        <v>25323</v>
      </c>
      <c r="N812" s="56" t="s">
        <v>25324</v>
      </c>
      <c r="O812" s="56" t="s">
        <v>16</v>
      </c>
      <c r="P812" s="56" t="s">
        <v>1224</v>
      </c>
      <c r="Q812" s="56" t="s">
        <v>17</v>
      </c>
      <c r="R812" s="56"/>
      <c r="S812" s="56" t="s">
        <v>108</v>
      </c>
      <c r="T812" s="456" t="s">
        <v>14</v>
      </c>
      <c r="U812" s="56"/>
      <c r="V812" s="56"/>
      <c r="W812" s="56" t="s">
        <v>108</v>
      </c>
      <c r="X812" s="56" t="s">
        <v>108</v>
      </c>
      <c r="Y812" s="61"/>
      <c r="Z812" s="56" t="s">
        <v>14</v>
      </c>
      <c r="AA812" s="57">
        <v>43196</v>
      </c>
      <c r="AB812" s="63"/>
      <c r="AC812" s="64" t="s">
        <v>25325</v>
      </c>
      <c r="AD812" s="56" t="s">
        <v>633</v>
      </c>
      <c r="AE812" s="56"/>
      <c r="AF812" s="61"/>
      <c r="AG812" s="61"/>
      <c r="AH812" s="67" t="str">
        <v>Mar</v>
      </c>
      <c r="AI812" s="68" t="str">
        <v>Apr</v>
      </c>
      <c r="AJ812" s="69">
        <f t="shared" si="0"/>
        <v>7</v>
      </c>
      <c r="AK812" s="70">
        <f t="shared" si="1"/>
        <v>43219</v>
      </c>
      <c r="AL812" s="71">
        <f t="shared" ca="1" si="2"/>
        <v>-740</v>
      </c>
      <c r="AM812" s="71" t="str">
        <v>2018</v>
      </c>
      <c r="AN812" s="70">
        <f t="shared" si="3"/>
        <v>43199</v>
      </c>
      <c r="AO812" s="70" t="s">
        <v>123</v>
      </c>
    </row>
    <row r="813" spans="1:41" ht="14.4">
      <c r="A813" s="179" t="s">
        <v>25326</v>
      </c>
      <c r="B813" s="56" t="s">
        <v>89</v>
      </c>
      <c r="C813" s="57">
        <v>43220</v>
      </c>
      <c r="D813" s="56" t="s">
        <v>1027</v>
      </c>
      <c r="E813" s="56" t="s">
        <v>112</v>
      </c>
      <c r="F813" s="168" t="s">
        <v>106</v>
      </c>
      <c r="G813" s="168" t="s">
        <v>113</v>
      </c>
      <c r="H813" s="169" t="s">
        <v>112</v>
      </c>
      <c r="I813" s="399"/>
      <c r="J813" s="57">
        <v>43250</v>
      </c>
      <c r="K813" s="56" t="s">
        <v>18</v>
      </c>
      <c r="L813" s="169" t="s">
        <v>14</v>
      </c>
      <c r="M813" s="60" t="s">
        <v>4187</v>
      </c>
      <c r="N813" s="56" t="s">
        <v>25327</v>
      </c>
      <c r="O813" s="56" t="s">
        <v>44</v>
      </c>
      <c r="P813" s="56" t="s">
        <v>4971</v>
      </c>
      <c r="Q813" s="56" t="s">
        <v>116</v>
      </c>
      <c r="R813" s="353">
        <v>43254</v>
      </c>
      <c r="S813" s="61"/>
      <c r="T813" s="61"/>
      <c r="U813" s="402"/>
      <c r="V813" s="66"/>
      <c r="W813" s="66"/>
      <c r="X813" s="402"/>
      <c r="Y813" s="56" t="s">
        <v>108</v>
      </c>
      <c r="Z813" s="56" t="s">
        <v>14</v>
      </c>
      <c r="AA813" s="57">
        <v>43254</v>
      </c>
      <c r="AB813" s="75"/>
      <c r="AC813" s="64" t="s">
        <v>257</v>
      </c>
      <c r="AD813" s="56" t="s">
        <v>118</v>
      </c>
      <c r="AE813" s="56" t="s">
        <v>118</v>
      </c>
      <c r="AF813" s="56" t="s">
        <v>14</v>
      </c>
      <c r="AG813" s="61"/>
      <c r="AH813" s="67" t="str">
        <v>Apr</v>
      </c>
      <c r="AI813" s="68" t="str">
        <v>Jun</v>
      </c>
      <c r="AJ813" s="69">
        <f t="shared" si="0"/>
        <v>34</v>
      </c>
      <c r="AK813" s="70">
        <f t="shared" si="1"/>
        <v>43250</v>
      </c>
      <c r="AL813" s="71">
        <f t="shared" ca="1" si="2"/>
        <v>-709</v>
      </c>
      <c r="AM813" s="71" t="str">
        <v>2018</v>
      </c>
      <c r="AN813" s="70">
        <f t="shared" si="3"/>
        <v>43230</v>
      </c>
      <c r="AO813" s="70" t="s">
        <v>121</v>
      </c>
    </row>
    <row r="814" spans="1:41" ht="14.4">
      <c r="A814" s="179" t="s">
        <v>25328</v>
      </c>
      <c r="B814" s="56" t="s">
        <v>89</v>
      </c>
      <c r="C814" s="57">
        <v>43403</v>
      </c>
      <c r="D814" s="56" t="s">
        <v>90</v>
      </c>
      <c r="E814" s="56" t="s">
        <v>91</v>
      </c>
      <c r="F814" s="168" t="s">
        <v>214</v>
      </c>
      <c r="G814" s="168" t="s">
        <v>93</v>
      </c>
      <c r="H814" s="169" t="s">
        <v>91</v>
      </c>
      <c r="I814" s="404"/>
      <c r="J814" s="59"/>
      <c r="K814" s="56" t="s">
        <v>18</v>
      </c>
      <c r="L814" s="169" t="s">
        <v>14</v>
      </c>
      <c r="M814" s="60" t="s">
        <v>25329</v>
      </c>
      <c r="N814" s="56" t="s">
        <v>25330</v>
      </c>
      <c r="O814" s="56" t="s">
        <v>114</v>
      </c>
      <c r="P814" s="56" t="s">
        <v>25331</v>
      </c>
      <c r="Q814" s="56" t="s">
        <v>96</v>
      </c>
      <c r="R814" s="66"/>
      <c r="S814" s="61"/>
      <c r="T814" s="61"/>
      <c r="U814" s="402"/>
      <c r="V814" s="66"/>
      <c r="W814" s="66"/>
      <c r="X814" s="402"/>
      <c r="Y814" s="61"/>
      <c r="Z814" s="56" t="s">
        <v>18</v>
      </c>
      <c r="AA814" s="57">
        <v>43419</v>
      </c>
      <c r="AB814" s="75"/>
      <c r="AC814" s="64"/>
      <c r="AD814" s="56" t="s">
        <v>79</v>
      </c>
      <c r="AE814" s="56"/>
      <c r="AF814" s="61"/>
      <c r="AG814" s="61"/>
      <c r="AH814" s="67" t="str">
        <v>Oct</v>
      </c>
      <c r="AI814" s="68" t="str">
        <v>Nov</v>
      </c>
      <c r="AJ814" s="69">
        <f t="shared" si="0"/>
        <v>16</v>
      </c>
      <c r="AK814" s="70">
        <f t="shared" si="1"/>
        <v>43433</v>
      </c>
      <c r="AL814" s="71">
        <f t="shared" ca="1" si="2"/>
        <v>-526</v>
      </c>
      <c r="AM814" s="71" t="str">
        <v>2018</v>
      </c>
      <c r="AN814" s="70">
        <f t="shared" si="3"/>
        <v>43413</v>
      </c>
      <c r="AO814" s="70" t="s">
        <v>123</v>
      </c>
    </row>
    <row r="815" spans="1:41" ht="14.4">
      <c r="A815" s="179" t="s">
        <v>25332</v>
      </c>
      <c r="B815" s="56" t="s">
        <v>89</v>
      </c>
      <c r="C815" s="57">
        <v>43409</v>
      </c>
      <c r="D815" s="56" t="s">
        <v>131</v>
      </c>
      <c r="E815" s="56" t="s">
        <v>140</v>
      </c>
      <c r="F815" s="168" t="s">
        <v>106</v>
      </c>
      <c r="G815" s="168" t="s">
        <v>107</v>
      </c>
      <c r="H815" s="169" t="s">
        <v>140</v>
      </c>
      <c r="I815" s="399"/>
      <c r="J815" s="57">
        <v>43439</v>
      </c>
      <c r="K815" s="56" t="s">
        <v>18</v>
      </c>
      <c r="L815" s="169" t="s">
        <v>18</v>
      </c>
      <c r="M815" s="60" t="s">
        <v>25333</v>
      </c>
      <c r="N815" s="56" t="s">
        <v>25334</v>
      </c>
      <c r="O815" s="56" t="s">
        <v>22</v>
      </c>
      <c r="P815" s="56" t="s">
        <v>25335</v>
      </c>
      <c r="Q815" s="56" t="s">
        <v>17</v>
      </c>
      <c r="R815" s="56"/>
      <c r="S815" s="56" t="s">
        <v>108</v>
      </c>
      <c r="T815" s="56" t="s">
        <v>108</v>
      </c>
      <c r="U815" s="56"/>
      <c r="V815" s="56"/>
      <c r="W815" s="56" t="s">
        <v>108</v>
      </c>
      <c r="X815" s="56"/>
      <c r="Y815" s="56" t="s">
        <v>108</v>
      </c>
      <c r="Z815" s="56" t="s">
        <v>18</v>
      </c>
      <c r="AA815" s="57">
        <v>43409</v>
      </c>
      <c r="AB815" s="63">
        <v>6</v>
      </c>
      <c r="AC815" s="64" t="s">
        <v>25336</v>
      </c>
      <c r="AD815" s="56" t="s">
        <v>79</v>
      </c>
      <c r="AE815" s="56"/>
      <c r="AF815" s="61"/>
      <c r="AG815" s="61"/>
      <c r="AH815" s="67" t="str">
        <v>Nov</v>
      </c>
      <c r="AI815" s="68" t="str">
        <v>Nov</v>
      </c>
      <c r="AJ815" s="69">
        <f t="shared" si="0"/>
        <v>0</v>
      </c>
      <c r="AK815" s="70">
        <f t="shared" si="1"/>
        <v>43439</v>
      </c>
      <c r="AL815" s="71">
        <f t="shared" ca="1" si="2"/>
        <v>-520</v>
      </c>
      <c r="AM815" s="71" t="str">
        <v>2018</v>
      </c>
      <c r="AN815" s="70">
        <f t="shared" si="3"/>
        <v>43419</v>
      </c>
      <c r="AO815" s="70" t="s">
        <v>123</v>
      </c>
    </row>
    <row r="816" spans="1:41" ht="14.4">
      <c r="A816" s="179" t="s">
        <v>25337</v>
      </c>
      <c r="B816" s="56" t="s">
        <v>89</v>
      </c>
      <c r="C816" s="57">
        <v>43257</v>
      </c>
      <c r="D816" s="56" t="s">
        <v>229</v>
      </c>
      <c r="E816" s="56" t="s">
        <v>140</v>
      </c>
      <c r="F816" s="168" t="s">
        <v>106</v>
      </c>
      <c r="G816" s="168" t="s">
        <v>107</v>
      </c>
      <c r="H816" s="169" t="s">
        <v>140</v>
      </c>
      <c r="I816" s="399"/>
      <c r="J816" s="57">
        <v>43287</v>
      </c>
      <c r="K816" s="56" t="s">
        <v>18</v>
      </c>
      <c r="L816" s="169" t="s">
        <v>14</v>
      </c>
      <c r="M816" s="60" t="s">
        <v>25338</v>
      </c>
      <c r="N816" s="56" t="s">
        <v>1868</v>
      </c>
      <c r="O816" s="56" t="s">
        <v>266</v>
      </c>
      <c r="P816" s="56" t="s">
        <v>25339</v>
      </c>
      <c r="Q816" s="56" t="s">
        <v>17</v>
      </c>
      <c r="R816" s="56"/>
      <c r="S816" s="56" t="s">
        <v>108</v>
      </c>
      <c r="T816" s="56" t="s">
        <v>108</v>
      </c>
      <c r="U816" s="56"/>
      <c r="V816" s="56"/>
      <c r="W816" s="56" t="s">
        <v>108</v>
      </c>
      <c r="X816" s="56"/>
      <c r="Y816" s="56" t="s">
        <v>108</v>
      </c>
      <c r="Z816" s="56" t="s">
        <v>14</v>
      </c>
      <c r="AA816" s="57">
        <v>43257</v>
      </c>
      <c r="AB816" s="63">
        <v>6</v>
      </c>
      <c r="AC816" s="64" t="s">
        <v>25340</v>
      </c>
      <c r="AD816" s="56" t="s">
        <v>118</v>
      </c>
      <c r="AE816" s="56"/>
      <c r="AF816" s="61"/>
      <c r="AG816" s="61"/>
      <c r="AH816" s="67" t="str">
        <v>Jun</v>
      </c>
      <c r="AI816" s="68" t="str">
        <v>Jun</v>
      </c>
      <c r="AJ816" s="69">
        <f t="shared" si="0"/>
        <v>0</v>
      </c>
      <c r="AK816" s="70">
        <f t="shared" si="1"/>
        <v>43287</v>
      </c>
      <c r="AL816" s="71">
        <f t="shared" ca="1" si="2"/>
        <v>-672</v>
      </c>
      <c r="AM816" s="71" t="str">
        <v>2018</v>
      </c>
      <c r="AN816" s="70">
        <f t="shared" si="3"/>
        <v>43267</v>
      </c>
      <c r="AO816" s="70" t="s">
        <v>123</v>
      </c>
    </row>
    <row r="817" spans="1:41" ht="14.4">
      <c r="A817" s="179" t="s">
        <v>25341</v>
      </c>
      <c r="B817" s="56" t="s">
        <v>89</v>
      </c>
      <c r="C817" s="57">
        <v>43279</v>
      </c>
      <c r="D817" s="56" t="s">
        <v>90</v>
      </c>
      <c r="E817" s="56" t="s">
        <v>140</v>
      </c>
      <c r="F817" s="168" t="s">
        <v>106</v>
      </c>
      <c r="G817" s="168" t="s">
        <v>107</v>
      </c>
      <c r="H817" s="169" t="s">
        <v>140</v>
      </c>
      <c r="I817" s="399"/>
      <c r="J817" s="57">
        <v>43309</v>
      </c>
      <c r="K817" s="56" t="s">
        <v>18</v>
      </c>
      <c r="L817" s="169" t="s">
        <v>14</v>
      </c>
      <c r="M817" s="60" t="s">
        <v>25342</v>
      </c>
      <c r="N817" s="56" t="s">
        <v>25343</v>
      </c>
      <c r="O817" s="56" t="s">
        <v>236</v>
      </c>
      <c r="P817" s="56" t="s">
        <v>108</v>
      </c>
      <c r="Q817" s="61"/>
      <c r="R817" s="56"/>
      <c r="S817" s="56" t="s">
        <v>108</v>
      </c>
      <c r="T817" s="56" t="s">
        <v>108</v>
      </c>
      <c r="U817" s="56"/>
      <c r="V817" s="56"/>
      <c r="W817" s="56" t="s">
        <v>108</v>
      </c>
      <c r="X817" s="56"/>
      <c r="Y817" s="56" t="s">
        <v>108</v>
      </c>
      <c r="Z817" s="56" t="s">
        <v>14</v>
      </c>
      <c r="AA817" s="57">
        <v>43280</v>
      </c>
      <c r="AB817" s="63">
        <v>6</v>
      </c>
      <c r="AC817" s="64" t="s">
        <v>25344</v>
      </c>
      <c r="AD817" s="56" t="s">
        <v>118</v>
      </c>
      <c r="AE817" s="56"/>
      <c r="AF817" s="61"/>
      <c r="AG817" s="61"/>
      <c r="AH817" s="67" t="str">
        <v>Jun</v>
      </c>
      <c r="AI817" s="68" t="str">
        <v>Jun</v>
      </c>
      <c r="AJ817" s="69">
        <f t="shared" si="0"/>
        <v>1</v>
      </c>
      <c r="AK817" s="70">
        <f t="shared" si="1"/>
        <v>43309</v>
      </c>
      <c r="AL817" s="71">
        <f t="shared" ca="1" si="2"/>
        <v>-650</v>
      </c>
      <c r="AM817" s="71" t="str">
        <v>2018</v>
      </c>
      <c r="AN817" s="70">
        <f t="shared" si="3"/>
        <v>43289</v>
      </c>
      <c r="AO817" s="70" t="s">
        <v>123</v>
      </c>
    </row>
    <row r="818" spans="1:41" ht="14.4">
      <c r="A818" s="179" t="s">
        <v>25345</v>
      </c>
      <c r="B818" s="56" t="s">
        <v>89</v>
      </c>
      <c r="C818" s="57">
        <v>43433</v>
      </c>
      <c r="D818" s="56" t="s">
        <v>90</v>
      </c>
      <c r="E818" s="56" t="s">
        <v>140</v>
      </c>
      <c r="F818" s="168" t="s">
        <v>106</v>
      </c>
      <c r="G818" s="168" t="s">
        <v>107</v>
      </c>
      <c r="H818" s="169" t="s">
        <v>140</v>
      </c>
      <c r="I818" s="399"/>
      <c r="J818" s="57">
        <v>43463</v>
      </c>
      <c r="K818" s="56" t="s">
        <v>18</v>
      </c>
      <c r="L818" s="169" t="s">
        <v>18</v>
      </c>
      <c r="M818" s="60" t="s">
        <v>25346</v>
      </c>
      <c r="N818" s="56" t="s">
        <v>25347</v>
      </c>
      <c r="O818" s="56" t="s">
        <v>20</v>
      </c>
      <c r="P818" s="56" t="s">
        <v>25348</v>
      </c>
      <c r="Q818" s="56" t="s">
        <v>17</v>
      </c>
      <c r="R818" s="56"/>
      <c r="S818" s="56" t="s">
        <v>108</v>
      </c>
      <c r="T818" s="56" t="s">
        <v>108</v>
      </c>
      <c r="U818" s="56"/>
      <c r="V818" s="56"/>
      <c r="W818" s="56" t="s">
        <v>108</v>
      </c>
      <c r="X818" s="56"/>
      <c r="Y818" s="56" t="s">
        <v>108</v>
      </c>
      <c r="Z818" s="56" t="s">
        <v>18</v>
      </c>
      <c r="AA818" s="57">
        <v>43433</v>
      </c>
      <c r="AB818" s="63">
        <v>6</v>
      </c>
      <c r="AC818" s="64" t="s">
        <v>25349</v>
      </c>
      <c r="AD818" s="56" t="s">
        <v>79</v>
      </c>
      <c r="AE818" s="56"/>
      <c r="AF818" s="61"/>
      <c r="AG818" s="61"/>
      <c r="AH818" s="67" t="str">
        <v>Nov</v>
      </c>
      <c r="AI818" s="68" t="str">
        <v>Nov</v>
      </c>
      <c r="AJ818" s="69">
        <f t="shared" si="0"/>
        <v>0</v>
      </c>
      <c r="AK818" s="70">
        <f t="shared" si="1"/>
        <v>43463</v>
      </c>
      <c r="AL818" s="71">
        <f t="shared" ca="1" si="2"/>
        <v>-496</v>
      </c>
      <c r="AM818" s="71" t="str">
        <v>2018</v>
      </c>
      <c r="AN818" s="70">
        <f t="shared" si="3"/>
        <v>43443</v>
      </c>
      <c r="AO818" s="70" t="s">
        <v>123</v>
      </c>
    </row>
    <row r="819" spans="1:41" ht="14.4">
      <c r="A819" s="179" t="s">
        <v>25350</v>
      </c>
      <c r="B819" s="56" t="s">
        <v>89</v>
      </c>
      <c r="C819" s="57">
        <v>43334</v>
      </c>
      <c r="D819" s="56" t="s">
        <v>131</v>
      </c>
      <c r="E819" s="56" t="s">
        <v>140</v>
      </c>
      <c r="F819" s="168" t="s">
        <v>106</v>
      </c>
      <c r="G819" s="168" t="s">
        <v>107</v>
      </c>
      <c r="H819" s="169" t="s">
        <v>140</v>
      </c>
      <c r="I819" s="399"/>
      <c r="J819" s="57">
        <v>43365</v>
      </c>
      <c r="K819" s="56" t="s">
        <v>18</v>
      </c>
      <c r="L819" s="169" t="s">
        <v>18</v>
      </c>
      <c r="M819" s="60" t="s">
        <v>145</v>
      </c>
      <c r="N819" s="56" t="s">
        <v>25351</v>
      </c>
      <c r="O819" s="56" t="s">
        <v>137</v>
      </c>
      <c r="P819" s="56" t="s">
        <v>25352</v>
      </c>
      <c r="Q819" s="56" t="s">
        <v>191</v>
      </c>
      <c r="R819" s="56"/>
      <c r="S819" s="56" t="s">
        <v>108</v>
      </c>
      <c r="T819" s="56" t="s">
        <v>108</v>
      </c>
      <c r="U819" s="56"/>
      <c r="V819" s="56"/>
      <c r="W819" s="56" t="s">
        <v>108</v>
      </c>
      <c r="X819" s="56"/>
      <c r="Y819" s="56" t="s">
        <v>108</v>
      </c>
      <c r="Z819" s="56" t="s">
        <v>18</v>
      </c>
      <c r="AA819" s="57">
        <v>43334</v>
      </c>
      <c r="AB819" s="63">
        <v>6</v>
      </c>
      <c r="AC819" s="64" t="s">
        <v>23906</v>
      </c>
      <c r="AD819" s="56" t="s">
        <v>79</v>
      </c>
      <c r="AE819" s="56"/>
      <c r="AF819" s="61"/>
      <c r="AG819" s="61"/>
      <c r="AH819" s="67" t="str">
        <v>Aug</v>
      </c>
      <c r="AI819" s="68" t="str">
        <v>Aug</v>
      </c>
      <c r="AJ819" s="69">
        <f t="shared" si="0"/>
        <v>0</v>
      </c>
      <c r="AK819" s="70">
        <f t="shared" si="1"/>
        <v>43364</v>
      </c>
      <c r="AL819" s="71">
        <f t="shared" ca="1" si="2"/>
        <v>-595</v>
      </c>
      <c r="AM819" s="71" t="str">
        <v>2018</v>
      </c>
      <c r="AN819" s="70">
        <f t="shared" si="3"/>
        <v>43344</v>
      </c>
      <c r="AO819" s="70" t="s">
        <v>123</v>
      </c>
    </row>
    <row r="820" spans="1:41" ht="14.4">
      <c r="A820" s="179" t="s">
        <v>25353</v>
      </c>
      <c r="B820" s="56" t="s">
        <v>89</v>
      </c>
      <c r="C820" s="57">
        <v>43241</v>
      </c>
      <c r="D820" s="56" t="s">
        <v>90</v>
      </c>
      <c r="E820" s="56" t="s">
        <v>140</v>
      </c>
      <c r="F820" s="168" t="s">
        <v>106</v>
      </c>
      <c r="G820" s="168" t="s">
        <v>107</v>
      </c>
      <c r="H820" s="169" t="s">
        <v>140</v>
      </c>
      <c r="I820" s="399"/>
      <c r="J820" s="57">
        <v>43272</v>
      </c>
      <c r="K820" s="56" t="s">
        <v>18</v>
      </c>
      <c r="L820" s="169" t="s">
        <v>14</v>
      </c>
      <c r="M820" s="60" t="s">
        <v>25354</v>
      </c>
      <c r="N820" s="56" t="s">
        <v>25355</v>
      </c>
      <c r="O820" s="56" t="s">
        <v>20</v>
      </c>
      <c r="P820" s="56" t="s">
        <v>108</v>
      </c>
      <c r="Q820" s="56" t="s">
        <v>17</v>
      </c>
      <c r="R820" s="56"/>
      <c r="S820" s="56" t="s">
        <v>108</v>
      </c>
      <c r="T820" s="56" t="s">
        <v>108</v>
      </c>
      <c r="U820" s="56"/>
      <c r="V820" s="56"/>
      <c r="W820" s="56" t="s">
        <v>108</v>
      </c>
      <c r="X820" s="56"/>
      <c r="Y820" s="56" t="s">
        <v>108</v>
      </c>
      <c r="Z820" s="56" t="s">
        <v>14</v>
      </c>
      <c r="AA820" s="57">
        <v>43241</v>
      </c>
      <c r="AB820" s="63">
        <v>6</v>
      </c>
      <c r="AC820" s="64" t="s">
        <v>25356</v>
      </c>
      <c r="AD820" s="56" t="s">
        <v>224</v>
      </c>
      <c r="AE820" s="56"/>
      <c r="AF820" s="61"/>
      <c r="AG820" s="61"/>
      <c r="AH820" s="67" t="str">
        <v>May</v>
      </c>
      <c r="AI820" s="68" t="str">
        <v>May</v>
      </c>
      <c r="AJ820" s="69">
        <f t="shared" si="0"/>
        <v>0</v>
      </c>
      <c r="AK820" s="70">
        <f t="shared" si="1"/>
        <v>43271</v>
      </c>
      <c r="AL820" s="71">
        <f t="shared" ca="1" si="2"/>
        <v>-688</v>
      </c>
      <c r="AM820" s="71" t="str">
        <v>2018</v>
      </c>
      <c r="AN820" s="70">
        <f t="shared" si="3"/>
        <v>43251</v>
      </c>
      <c r="AO820" s="70" t="s">
        <v>123</v>
      </c>
    </row>
    <row r="821" spans="1:41" ht="14.4">
      <c r="A821" s="179" t="s">
        <v>25357</v>
      </c>
      <c r="B821" s="56" t="s">
        <v>89</v>
      </c>
      <c r="C821" s="57">
        <v>43420</v>
      </c>
      <c r="D821" s="56" t="s">
        <v>90</v>
      </c>
      <c r="E821" s="56" t="s">
        <v>140</v>
      </c>
      <c r="F821" s="168" t="s">
        <v>106</v>
      </c>
      <c r="G821" s="168" t="s">
        <v>107</v>
      </c>
      <c r="H821" s="169" t="s">
        <v>140</v>
      </c>
      <c r="I821" s="399"/>
      <c r="J821" s="57">
        <v>43450</v>
      </c>
      <c r="K821" s="56" t="s">
        <v>18</v>
      </c>
      <c r="L821" s="169" t="s">
        <v>14</v>
      </c>
      <c r="M821" s="60" t="s">
        <v>25358</v>
      </c>
      <c r="N821" s="56" t="s">
        <v>25359</v>
      </c>
      <c r="O821" s="56" t="s">
        <v>1143</v>
      </c>
      <c r="P821" s="56" t="s">
        <v>25360</v>
      </c>
      <c r="Q821" s="56" t="s">
        <v>17</v>
      </c>
      <c r="R821" s="56"/>
      <c r="S821" s="56" t="s">
        <v>108</v>
      </c>
      <c r="T821" s="56" t="s">
        <v>108</v>
      </c>
      <c r="U821" s="56"/>
      <c r="V821" s="56"/>
      <c r="W821" s="56" t="s">
        <v>108</v>
      </c>
      <c r="X821" s="56"/>
      <c r="Y821" s="56" t="s">
        <v>292</v>
      </c>
      <c r="Z821" s="56" t="s">
        <v>14</v>
      </c>
      <c r="AA821" s="57">
        <v>43420</v>
      </c>
      <c r="AB821" s="63">
        <v>6</v>
      </c>
      <c r="AC821" s="64" t="s">
        <v>25361</v>
      </c>
      <c r="AD821" s="56" t="s">
        <v>294</v>
      </c>
      <c r="AE821" s="56"/>
      <c r="AF821" s="61"/>
      <c r="AG821" s="61"/>
      <c r="AH821" s="67" t="str">
        <v>Nov</v>
      </c>
      <c r="AI821" s="68" t="str">
        <v>Nov</v>
      </c>
      <c r="AJ821" s="69">
        <f t="shared" si="0"/>
        <v>0</v>
      </c>
      <c r="AK821" s="70">
        <f t="shared" si="1"/>
        <v>43450</v>
      </c>
      <c r="AL821" s="71">
        <f t="shared" ca="1" si="2"/>
        <v>-509</v>
      </c>
      <c r="AM821" s="71" t="str">
        <v>2018</v>
      </c>
      <c r="AN821" s="70">
        <f t="shared" si="3"/>
        <v>43430</v>
      </c>
      <c r="AO821" s="70" t="s">
        <v>123</v>
      </c>
    </row>
    <row r="822" spans="1:41" ht="14.4">
      <c r="A822" s="179" t="s">
        <v>25362</v>
      </c>
      <c r="B822" s="56" t="s">
        <v>89</v>
      </c>
      <c r="C822" s="57">
        <v>43451</v>
      </c>
      <c r="D822" s="56" t="s">
        <v>131</v>
      </c>
      <c r="E822" s="56" t="s">
        <v>105</v>
      </c>
      <c r="F822" s="168" t="s">
        <v>106</v>
      </c>
      <c r="G822" s="168" t="s">
        <v>107</v>
      </c>
      <c r="H822" s="169" t="s">
        <v>105</v>
      </c>
      <c r="I822" s="404"/>
      <c r="J822" s="59"/>
      <c r="K822" s="61"/>
      <c r="L822" s="184"/>
      <c r="M822" s="60" t="s">
        <v>145</v>
      </c>
      <c r="N822" s="56" t="s">
        <v>25363</v>
      </c>
      <c r="O822" s="56" t="s">
        <v>189</v>
      </c>
      <c r="P822" s="56" t="s">
        <v>25364</v>
      </c>
      <c r="Q822" s="56" t="s">
        <v>133</v>
      </c>
      <c r="R822" s="56"/>
      <c r="S822" s="56" t="s">
        <v>108</v>
      </c>
      <c r="T822" s="56" t="s">
        <v>6074</v>
      </c>
      <c r="U822" s="56"/>
      <c r="V822" s="56"/>
      <c r="W822" s="56" t="s">
        <v>108</v>
      </c>
      <c r="X822" s="56" t="s">
        <v>21176</v>
      </c>
      <c r="Y822" s="56" t="s">
        <v>108</v>
      </c>
      <c r="Z822" s="56" t="s">
        <v>18</v>
      </c>
      <c r="AA822" s="57">
        <v>43123</v>
      </c>
      <c r="AB822" s="63">
        <v>11</v>
      </c>
      <c r="AC822" s="64" t="s">
        <v>108</v>
      </c>
      <c r="AD822" s="56" t="s">
        <v>79</v>
      </c>
      <c r="AE822" s="56"/>
      <c r="AF822" s="61"/>
      <c r="AG822" s="61"/>
      <c r="AH822" s="67" t="str">
        <v>Dec</v>
      </c>
      <c r="AI822" s="68" t="str">
        <v>Jan</v>
      </c>
      <c r="AJ822" s="69">
        <f t="shared" si="0"/>
        <v>-328</v>
      </c>
      <c r="AK822" s="70">
        <f t="shared" si="1"/>
        <v>43481</v>
      </c>
      <c r="AL822" s="71">
        <f t="shared" ca="1" si="2"/>
        <v>-478</v>
      </c>
      <c r="AM822" s="71" t="str">
        <v>2018</v>
      </c>
      <c r="AN822" s="70">
        <f t="shared" si="3"/>
        <v>43461</v>
      </c>
      <c r="AO822" s="70" t="s">
        <v>123</v>
      </c>
    </row>
    <row r="823" spans="1:41" ht="14.4">
      <c r="A823" s="179" t="s">
        <v>25365</v>
      </c>
      <c r="B823" s="56" t="s">
        <v>89</v>
      </c>
      <c r="C823" s="57">
        <v>43434</v>
      </c>
      <c r="D823" s="56" t="s">
        <v>1027</v>
      </c>
      <c r="E823" s="56" t="s">
        <v>140</v>
      </c>
      <c r="F823" s="168" t="s">
        <v>106</v>
      </c>
      <c r="G823" s="168" t="s">
        <v>107</v>
      </c>
      <c r="H823" s="169" t="s">
        <v>140</v>
      </c>
      <c r="I823" s="399"/>
      <c r="J823" s="57">
        <v>43464</v>
      </c>
      <c r="K823" s="56" t="s">
        <v>18</v>
      </c>
      <c r="L823" s="169" t="s">
        <v>18</v>
      </c>
      <c r="M823" s="60" t="s">
        <v>642</v>
      </c>
      <c r="N823" s="56" t="s">
        <v>25366</v>
      </c>
      <c r="O823" s="56" t="s">
        <v>249</v>
      </c>
      <c r="P823" s="56" t="s">
        <v>25367</v>
      </c>
      <c r="Q823" s="56" t="s">
        <v>21</v>
      </c>
      <c r="R823" s="56"/>
      <c r="S823" s="56" t="s">
        <v>108</v>
      </c>
      <c r="T823" s="56" t="s">
        <v>108</v>
      </c>
      <c r="U823" s="56"/>
      <c r="V823" s="56"/>
      <c r="W823" s="56" t="s">
        <v>108</v>
      </c>
      <c r="X823" s="56"/>
      <c r="Y823" s="56" t="s">
        <v>108</v>
      </c>
      <c r="Z823" s="56" t="s">
        <v>18</v>
      </c>
      <c r="AA823" s="57">
        <v>43434</v>
      </c>
      <c r="AB823" s="63">
        <v>6</v>
      </c>
      <c r="AC823" s="64" t="s">
        <v>23206</v>
      </c>
      <c r="AD823" s="56" t="s">
        <v>79</v>
      </c>
      <c r="AE823" s="56"/>
      <c r="AF823" s="61"/>
      <c r="AG823" s="61"/>
      <c r="AH823" s="67" t="str">
        <v>Nov</v>
      </c>
      <c r="AI823" s="68" t="str">
        <v>Nov</v>
      </c>
      <c r="AJ823" s="69">
        <f t="shared" si="0"/>
        <v>0</v>
      </c>
      <c r="AK823" s="70">
        <f t="shared" si="1"/>
        <v>43464</v>
      </c>
      <c r="AL823" s="71">
        <f t="shared" ca="1" si="2"/>
        <v>-495</v>
      </c>
      <c r="AM823" s="71" t="str">
        <v>2018</v>
      </c>
      <c r="AN823" s="70">
        <f t="shared" si="3"/>
        <v>43444</v>
      </c>
      <c r="AO823" s="70" t="s">
        <v>123</v>
      </c>
    </row>
    <row r="824" spans="1:41" ht="14.4">
      <c r="A824" s="179" t="s">
        <v>25368</v>
      </c>
      <c r="B824" s="56" t="s">
        <v>89</v>
      </c>
      <c r="C824" s="57">
        <v>43220</v>
      </c>
      <c r="D824" s="56" t="s">
        <v>1027</v>
      </c>
      <c r="E824" s="56" t="s">
        <v>112</v>
      </c>
      <c r="F824" s="168" t="s">
        <v>106</v>
      </c>
      <c r="G824" s="168" t="s">
        <v>113</v>
      </c>
      <c r="H824" s="169" t="s">
        <v>112</v>
      </c>
      <c r="I824" s="399"/>
      <c r="J824" s="57">
        <v>43250</v>
      </c>
      <c r="K824" s="56" t="s">
        <v>18</v>
      </c>
      <c r="L824" s="169" t="s">
        <v>14</v>
      </c>
      <c r="M824" s="60" t="s">
        <v>25369</v>
      </c>
      <c r="N824" s="56" t="s">
        <v>5644</v>
      </c>
      <c r="O824" s="56" t="s">
        <v>44</v>
      </c>
      <c r="P824" s="56" t="s">
        <v>5645</v>
      </c>
      <c r="Q824" s="56" t="s">
        <v>116</v>
      </c>
      <c r="R824" s="353">
        <v>43193</v>
      </c>
      <c r="S824" s="56" t="s">
        <v>108</v>
      </c>
      <c r="T824" s="56" t="s">
        <v>108</v>
      </c>
      <c r="U824" s="402"/>
      <c r="V824" s="56"/>
      <c r="W824" s="56" t="s">
        <v>108</v>
      </c>
      <c r="X824" s="402"/>
      <c r="Y824" s="61"/>
      <c r="Z824" s="56" t="s">
        <v>14</v>
      </c>
      <c r="AA824" s="57">
        <v>43193</v>
      </c>
      <c r="AB824" s="75"/>
      <c r="AC824" s="64" t="s">
        <v>257</v>
      </c>
      <c r="AD824" s="56" t="s">
        <v>118</v>
      </c>
      <c r="AE824" s="56"/>
      <c r="AF824" s="61"/>
      <c r="AG824" s="61"/>
      <c r="AH824" s="67" t="str">
        <v>Apr</v>
      </c>
      <c r="AI824" s="68" t="str">
        <v>Apr</v>
      </c>
      <c r="AJ824" s="69">
        <f t="shared" si="0"/>
        <v>-27</v>
      </c>
      <c r="AK824" s="70">
        <f t="shared" si="1"/>
        <v>43250</v>
      </c>
      <c r="AL824" s="71">
        <f t="shared" ca="1" si="2"/>
        <v>-709</v>
      </c>
      <c r="AM824" s="71" t="str">
        <v>2018</v>
      </c>
      <c r="AN824" s="70">
        <f t="shared" si="3"/>
        <v>43230</v>
      </c>
      <c r="AO824" s="70" t="s">
        <v>121</v>
      </c>
    </row>
    <row r="825" spans="1:41" ht="14.4">
      <c r="A825" s="179" t="s">
        <v>25370</v>
      </c>
      <c r="B825" s="56" t="s">
        <v>89</v>
      </c>
      <c r="C825" s="57">
        <v>43405</v>
      </c>
      <c r="D825" s="56" t="s">
        <v>1027</v>
      </c>
      <c r="E825" s="56" t="s">
        <v>140</v>
      </c>
      <c r="F825" s="168" t="s">
        <v>106</v>
      </c>
      <c r="G825" s="168" t="s">
        <v>107</v>
      </c>
      <c r="H825" s="169" t="s">
        <v>140</v>
      </c>
      <c r="I825" s="399"/>
      <c r="J825" s="57">
        <v>43435</v>
      </c>
      <c r="K825" s="56" t="s">
        <v>18</v>
      </c>
      <c r="L825" s="169" t="s">
        <v>18</v>
      </c>
      <c r="M825" s="60" t="s">
        <v>642</v>
      </c>
      <c r="N825" s="56" t="s">
        <v>25371</v>
      </c>
      <c r="O825" s="56" t="s">
        <v>27</v>
      </c>
      <c r="P825" s="56" t="s">
        <v>25372</v>
      </c>
      <c r="Q825" s="56" t="s">
        <v>21</v>
      </c>
      <c r="R825" s="56"/>
      <c r="S825" s="56" t="s">
        <v>108</v>
      </c>
      <c r="T825" s="56" t="s">
        <v>108</v>
      </c>
      <c r="U825" s="56"/>
      <c r="V825" s="56"/>
      <c r="W825" s="56" t="s">
        <v>108</v>
      </c>
      <c r="X825" s="56"/>
      <c r="Y825" s="56" t="s">
        <v>108</v>
      </c>
      <c r="Z825" s="56" t="s">
        <v>18</v>
      </c>
      <c r="AA825" s="57">
        <v>43405</v>
      </c>
      <c r="AB825" s="63">
        <v>6</v>
      </c>
      <c r="AC825" s="64" t="s">
        <v>25373</v>
      </c>
      <c r="AD825" s="56" t="s">
        <v>79</v>
      </c>
      <c r="AE825" s="56"/>
      <c r="AF825" s="61"/>
      <c r="AG825" s="61"/>
      <c r="AH825" s="67" t="str">
        <v>Nov</v>
      </c>
      <c r="AI825" s="68" t="str">
        <v>Nov</v>
      </c>
      <c r="AJ825" s="69">
        <f t="shared" si="0"/>
        <v>0</v>
      </c>
      <c r="AK825" s="70">
        <f t="shared" si="1"/>
        <v>43435</v>
      </c>
      <c r="AL825" s="71">
        <f t="shared" ca="1" si="2"/>
        <v>-524</v>
      </c>
      <c r="AM825" s="71" t="str">
        <v>2018</v>
      </c>
      <c r="AN825" s="70">
        <f t="shared" si="3"/>
        <v>43415</v>
      </c>
      <c r="AO825" s="70" t="s">
        <v>123</v>
      </c>
    </row>
    <row r="826" spans="1:41" ht="14.4">
      <c r="A826" s="179" t="s">
        <v>25374</v>
      </c>
      <c r="B826" s="56" t="s">
        <v>89</v>
      </c>
      <c r="C826" s="57">
        <v>43383</v>
      </c>
      <c r="D826" s="56" t="s">
        <v>131</v>
      </c>
      <c r="E826" s="56" t="s">
        <v>140</v>
      </c>
      <c r="F826" s="168" t="s">
        <v>106</v>
      </c>
      <c r="G826" s="168" t="s">
        <v>107</v>
      </c>
      <c r="H826" s="169" t="s">
        <v>140</v>
      </c>
      <c r="I826" s="399"/>
      <c r="J826" s="57">
        <v>43414</v>
      </c>
      <c r="K826" s="56" t="s">
        <v>18</v>
      </c>
      <c r="L826" s="169" t="s">
        <v>18</v>
      </c>
      <c r="M826" s="60" t="s">
        <v>145</v>
      </c>
      <c r="N826" s="56" t="s">
        <v>25375</v>
      </c>
      <c r="O826" s="56" t="s">
        <v>137</v>
      </c>
      <c r="P826" s="56" t="s">
        <v>25376</v>
      </c>
      <c r="Q826" s="56" t="s">
        <v>154</v>
      </c>
      <c r="R826" s="56"/>
      <c r="S826" s="56" t="s">
        <v>108</v>
      </c>
      <c r="T826" s="56" t="s">
        <v>108</v>
      </c>
      <c r="U826" s="56"/>
      <c r="V826" s="56"/>
      <c r="W826" s="56" t="s">
        <v>108</v>
      </c>
      <c r="X826" s="56"/>
      <c r="Y826" s="56" t="s">
        <v>108</v>
      </c>
      <c r="Z826" s="56" t="s">
        <v>18</v>
      </c>
      <c r="AA826" s="57">
        <v>43383</v>
      </c>
      <c r="AB826" s="63">
        <v>6</v>
      </c>
      <c r="AC826" s="64" t="s">
        <v>25377</v>
      </c>
      <c r="AD826" s="56" t="s">
        <v>79</v>
      </c>
      <c r="AE826" s="56"/>
      <c r="AF826" s="61"/>
      <c r="AG826" s="61"/>
      <c r="AH826" s="67" t="str">
        <v>Oct</v>
      </c>
      <c r="AI826" s="68" t="str">
        <v>Oct</v>
      </c>
      <c r="AJ826" s="69">
        <f t="shared" si="0"/>
        <v>0</v>
      </c>
      <c r="AK826" s="70">
        <f t="shared" si="1"/>
        <v>43413</v>
      </c>
      <c r="AL826" s="71">
        <f t="shared" ca="1" si="2"/>
        <v>-546</v>
      </c>
      <c r="AM826" s="71" t="str">
        <v>2018</v>
      </c>
      <c r="AN826" s="70">
        <f t="shared" si="3"/>
        <v>43393</v>
      </c>
      <c r="AO826" s="70" t="s">
        <v>123</v>
      </c>
    </row>
    <row r="827" spans="1:41" ht="14.4">
      <c r="A827" s="179" t="s">
        <v>25378</v>
      </c>
      <c r="B827" s="56" t="s">
        <v>89</v>
      </c>
      <c r="C827" s="57">
        <v>43178</v>
      </c>
      <c r="D827" s="56" t="s">
        <v>1027</v>
      </c>
      <c r="E827" s="56" t="s">
        <v>140</v>
      </c>
      <c r="F827" s="168" t="s">
        <v>106</v>
      </c>
      <c r="G827" s="168" t="s">
        <v>107</v>
      </c>
      <c r="H827" s="169" t="s">
        <v>140</v>
      </c>
      <c r="I827" s="399"/>
      <c r="J827" s="57">
        <v>43241</v>
      </c>
      <c r="K827" s="61"/>
      <c r="L827" s="184"/>
      <c r="M827" s="60" t="s">
        <v>3842</v>
      </c>
      <c r="N827" s="56" t="s">
        <v>9356</v>
      </c>
      <c r="O827" s="61"/>
      <c r="P827" s="56" t="s">
        <v>9357</v>
      </c>
      <c r="Q827" s="56" t="s">
        <v>96</v>
      </c>
      <c r="R827" s="66"/>
      <c r="S827" s="56" t="s">
        <v>108</v>
      </c>
      <c r="T827" s="61"/>
      <c r="U827" s="56"/>
      <c r="V827" s="66"/>
      <c r="W827" s="66"/>
      <c r="X827" s="400"/>
      <c r="Y827" s="56" t="s">
        <v>200</v>
      </c>
      <c r="Z827" s="56" t="s">
        <v>14</v>
      </c>
      <c r="AA827" s="57">
        <v>43185</v>
      </c>
      <c r="AB827" s="75"/>
      <c r="AC827" s="64" t="s">
        <v>25379</v>
      </c>
      <c r="AD827" s="65" t="s">
        <v>294</v>
      </c>
      <c r="AE827" s="65"/>
      <c r="AF827" s="66"/>
      <c r="AG827" s="66"/>
      <c r="AH827" s="67" t="str">
        <v>Mar</v>
      </c>
      <c r="AI827" s="68" t="str">
        <v>Mar</v>
      </c>
      <c r="AJ827" s="69">
        <f t="shared" si="0"/>
        <v>7</v>
      </c>
      <c r="AK827" s="70">
        <f t="shared" si="1"/>
        <v>43208</v>
      </c>
      <c r="AL827" s="71">
        <f t="shared" ca="1" si="2"/>
        <v>-751</v>
      </c>
      <c r="AM827" s="71" t="str">
        <v>2018</v>
      </c>
      <c r="AN827" s="70">
        <f t="shared" si="3"/>
        <v>43188</v>
      </c>
      <c r="AO827" s="70" t="s">
        <v>123</v>
      </c>
    </row>
    <row r="828" spans="1:41" ht="14.4">
      <c r="A828" s="179" t="s">
        <v>25380</v>
      </c>
      <c r="B828" s="56" t="s">
        <v>89</v>
      </c>
      <c r="C828" s="57">
        <v>43445</v>
      </c>
      <c r="D828" s="56" t="s">
        <v>131</v>
      </c>
      <c r="E828" s="56" t="s">
        <v>140</v>
      </c>
      <c r="F828" s="168" t="s">
        <v>106</v>
      </c>
      <c r="G828" s="168" t="s">
        <v>107</v>
      </c>
      <c r="H828" s="169" t="s">
        <v>140</v>
      </c>
      <c r="I828" s="399"/>
      <c r="J828" s="57">
        <v>43476</v>
      </c>
      <c r="K828" s="56" t="s">
        <v>18</v>
      </c>
      <c r="L828" s="169" t="s">
        <v>18</v>
      </c>
      <c r="M828" s="60" t="s">
        <v>145</v>
      </c>
      <c r="N828" s="56" t="s">
        <v>25381</v>
      </c>
      <c r="O828" s="56" t="s">
        <v>29</v>
      </c>
      <c r="P828" s="56" t="s">
        <v>25382</v>
      </c>
      <c r="Q828" s="56" t="s">
        <v>20798</v>
      </c>
      <c r="R828" s="56"/>
      <c r="S828" s="56" t="s">
        <v>108</v>
      </c>
      <c r="T828" s="56" t="s">
        <v>108</v>
      </c>
      <c r="U828" s="56"/>
      <c r="V828" s="56"/>
      <c r="W828" s="56" t="s">
        <v>108</v>
      </c>
      <c r="X828" s="56"/>
      <c r="Y828" s="56" t="s">
        <v>108</v>
      </c>
      <c r="Z828" s="56" t="s">
        <v>18</v>
      </c>
      <c r="AA828" s="57">
        <v>43445</v>
      </c>
      <c r="AB828" s="63">
        <v>6</v>
      </c>
      <c r="AC828" s="64" t="s">
        <v>22041</v>
      </c>
      <c r="AD828" s="56" t="s">
        <v>79</v>
      </c>
      <c r="AE828" s="56"/>
      <c r="AF828" s="61"/>
      <c r="AG828" s="61"/>
      <c r="AH828" s="67" t="str">
        <v>Dec</v>
      </c>
      <c r="AI828" s="68" t="str">
        <v>Dec</v>
      </c>
      <c r="AJ828" s="69">
        <f t="shared" si="0"/>
        <v>0</v>
      </c>
      <c r="AK828" s="70">
        <f t="shared" si="1"/>
        <v>43475</v>
      </c>
      <c r="AL828" s="71">
        <f t="shared" ca="1" si="2"/>
        <v>-484</v>
      </c>
      <c r="AM828" s="71" t="str">
        <v>2018</v>
      </c>
      <c r="AN828" s="70">
        <f t="shared" si="3"/>
        <v>43455</v>
      </c>
      <c r="AO828" s="70" t="s">
        <v>123</v>
      </c>
    </row>
    <row r="829" spans="1:41" ht="14.4">
      <c r="A829" s="179" t="s">
        <v>25383</v>
      </c>
      <c r="B829" s="56" t="s">
        <v>89</v>
      </c>
      <c r="C829" s="57">
        <v>43452</v>
      </c>
      <c r="D829" s="56" t="s">
        <v>1027</v>
      </c>
      <c r="E829" s="56" t="s">
        <v>140</v>
      </c>
      <c r="F829" s="168" t="s">
        <v>106</v>
      </c>
      <c r="G829" s="168" t="s">
        <v>107</v>
      </c>
      <c r="H829" s="169" t="s">
        <v>140</v>
      </c>
      <c r="I829" s="399"/>
      <c r="J829" s="57">
        <v>43483</v>
      </c>
      <c r="K829" s="56" t="s">
        <v>18</v>
      </c>
      <c r="L829" s="169" t="s">
        <v>18</v>
      </c>
      <c r="M829" s="60" t="s">
        <v>25384</v>
      </c>
      <c r="N829" s="56" t="s">
        <v>25385</v>
      </c>
      <c r="O829" s="56" t="s">
        <v>20</v>
      </c>
      <c r="P829" s="56" t="s">
        <v>25348</v>
      </c>
      <c r="Q829" s="56" t="s">
        <v>17</v>
      </c>
      <c r="R829" s="56"/>
      <c r="S829" s="56" t="s">
        <v>108</v>
      </c>
      <c r="T829" s="56" t="s">
        <v>108</v>
      </c>
      <c r="U829" s="56"/>
      <c r="V829" s="56"/>
      <c r="W829" s="56" t="s">
        <v>108</v>
      </c>
      <c r="X829" s="56"/>
      <c r="Y829" s="56" t="s">
        <v>108</v>
      </c>
      <c r="Z829" s="56" t="s">
        <v>18</v>
      </c>
      <c r="AA829" s="57">
        <v>43452</v>
      </c>
      <c r="AB829" s="63">
        <v>6</v>
      </c>
      <c r="AC829" s="64" t="s">
        <v>25386</v>
      </c>
      <c r="AD829" s="56" t="s">
        <v>79</v>
      </c>
      <c r="AE829" s="56"/>
      <c r="AF829" s="61"/>
      <c r="AG829" s="61"/>
      <c r="AH829" s="67" t="str">
        <v>Dec</v>
      </c>
      <c r="AI829" s="68" t="str">
        <v>Dec</v>
      </c>
      <c r="AJ829" s="69">
        <f t="shared" si="0"/>
        <v>0</v>
      </c>
      <c r="AK829" s="70">
        <f t="shared" si="1"/>
        <v>43482</v>
      </c>
      <c r="AL829" s="71">
        <f t="shared" ca="1" si="2"/>
        <v>-477</v>
      </c>
      <c r="AM829" s="71" t="str">
        <v>2018</v>
      </c>
      <c r="AN829" s="70">
        <f t="shared" si="3"/>
        <v>43462</v>
      </c>
      <c r="AO829" s="70" t="s">
        <v>123</v>
      </c>
    </row>
    <row r="830" spans="1:41" ht="14.4">
      <c r="A830" s="179" t="s">
        <v>25387</v>
      </c>
      <c r="B830" s="56" t="s">
        <v>89</v>
      </c>
      <c r="C830" s="57">
        <v>43388</v>
      </c>
      <c r="D830" s="56" t="s">
        <v>131</v>
      </c>
      <c r="E830" s="56" t="s">
        <v>140</v>
      </c>
      <c r="F830" s="168" t="s">
        <v>106</v>
      </c>
      <c r="G830" s="168" t="s">
        <v>107</v>
      </c>
      <c r="H830" s="169" t="s">
        <v>140</v>
      </c>
      <c r="I830" s="399"/>
      <c r="J830" s="57">
        <v>43388</v>
      </c>
      <c r="K830" s="56" t="s">
        <v>18</v>
      </c>
      <c r="L830" s="169" t="s">
        <v>14</v>
      </c>
      <c r="M830" s="60" t="s">
        <v>1723</v>
      </c>
      <c r="N830" s="56" t="s">
        <v>25388</v>
      </c>
      <c r="O830" s="61"/>
      <c r="P830" s="56" t="s">
        <v>108</v>
      </c>
      <c r="Q830" s="61"/>
      <c r="R830" s="56"/>
      <c r="S830" s="56" t="s">
        <v>108</v>
      </c>
      <c r="T830" s="56" t="s">
        <v>108</v>
      </c>
      <c r="U830" s="56"/>
      <c r="V830" s="56"/>
      <c r="W830" s="56" t="s">
        <v>108</v>
      </c>
      <c r="X830" s="56"/>
      <c r="Y830" s="56" t="s">
        <v>108</v>
      </c>
      <c r="Z830" s="56" t="s">
        <v>14</v>
      </c>
      <c r="AA830" s="57">
        <v>43388</v>
      </c>
      <c r="AB830" s="63">
        <v>6</v>
      </c>
      <c r="AC830" s="64" t="s">
        <v>25389</v>
      </c>
      <c r="AD830" s="56" t="s">
        <v>224</v>
      </c>
      <c r="AE830" s="56"/>
      <c r="AF830" s="61"/>
      <c r="AG830" s="61"/>
      <c r="AH830" s="67" t="str">
        <v>Oct</v>
      </c>
      <c r="AI830" s="68" t="str">
        <v>Oct</v>
      </c>
      <c r="AJ830" s="69">
        <f t="shared" si="0"/>
        <v>0</v>
      </c>
      <c r="AK830" s="70">
        <f t="shared" si="1"/>
        <v>43418</v>
      </c>
      <c r="AL830" s="71">
        <f t="shared" ca="1" si="2"/>
        <v>-541</v>
      </c>
      <c r="AM830" s="71" t="str">
        <v>2018</v>
      </c>
      <c r="AN830" s="70">
        <f t="shared" si="3"/>
        <v>43398</v>
      </c>
      <c r="AO830" s="70" t="s">
        <v>123</v>
      </c>
    </row>
    <row r="831" spans="1:41" ht="14.4">
      <c r="A831" s="179" t="s">
        <v>25390</v>
      </c>
      <c r="B831" s="56" t="s">
        <v>89</v>
      </c>
      <c r="C831" s="57">
        <v>43382</v>
      </c>
      <c r="D831" s="56" t="s">
        <v>131</v>
      </c>
      <c r="E831" s="56" t="s">
        <v>140</v>
      </c>
      <c r="F831" s="168" t="s">
        <v>106</v>
      </c>
      <c r="G831" s="168" t="s">
        <v>107</v>
      </c>
      <c r="H831" s="169" t="s">
        <v>140</v>
      </c>
      <c r="I831" s="399"/>
      <c r="J831" s="57">
        <v>43413</v>
      </c>
      <c r="K831" s="56" t="s">
        <v>18</v>
      </c>
      <c r="L831" s="169" t="s">
        <v>18</v>
      </c>
      <c r="M831" s="60" t="s">
        <v>145</v>
      </c>
      <c r="N831" s="56" t="s">
        <v>25391</v>
      </c>
      <c r="O831" s="56" t="s">
        <v>436</v>
      </c>
      <c r="P831" s="56" t="s">
        <v>25392</v>
      </c>
      <c r="Q831" s="56" t="s">
        <v>20798</v>
      </c>
      <c r="R831" s="56"/>
      <c r="S831" s="56" t="s">
        <v>108</v>
      </c>
      <c r="T831" s="56" t="s">
        <v>108</v>
      </c>
      <c r="U831" s="56"/>
      <c r="V831" s="56"/>
      <c r="W831" s="56" t="s">
        <v>108</v>
      </c>
      <c r="X831" s="56"/>
      <c r="Y831" s="56" t="s">
        <v>108</v>
      </c>
      <c r="Z831" s="56" t="s">
        <v>18</v>
      </c>
      <c r="AA831" s="57">
        <v>43382</v>
      </c>
      <c r="AB831" s="63">
        <v>6</v>
      </c>
      <c r="AC831" s="64" t="s">
        <v>25393</v>
      </c>
      <c r="AD831" s="56" t="s">
        <v>79</v>
      </c>
      <c r="AE831" s="56"/>
      <c r="AF831" s="61"/>
      <c r="AG831" s="61"/>
      <c r="AH831" s="67" t="str">
        <v>Oct</v>
      </c>
      <c r="AI831" s="68" t="str">
        <v>Oct</v>
      </c>
      <c r="AJ831" s="69">
        <f t="shared" si="0"/>
        <v>0</v>
      </c>
      <c r="AK831" s="70">
        <f t="shared" si="1"/>
        <v>43412</v>
      </c>
      <c r="AL831" s="71">
        <f t="shared" ca="1" si="2"/>
        <v>-547</v>
      </c>
      <c r="AM831" s="71" t="str">
        <v>2018</v>
      </c>
      <c r="AN831" s="70">
        <f t="shared" si="3"/>
        <v>43392</v>
      </c>
      <c r="AO831" s="70" t="s">
        <v>123</v>
      </c>
    </row>
    <row r="832" spans="1:41" ht="14.4">
      <c r="A832" s="179" t="s">
        <v>25394</v>
      </c>
      <c r="B832" s="56" t="s">
        <v>89</v>
      </c>
      <c r="C832" s="57">
        <v>43213</v>
      </c>
      <c r="D832" s="56" t="s">
        <v>131</v>
      </c>
      <c r="E832" s="56" t="s">
        <v>140</v>
      </c>
      <c r="F832" s="168" t="s">
        <v>106</v>
      </c>
      <c r="G832" s="168" t="s">
        <v>107</v>
      </c>
      <c r="H832" s="169" t="s">
        <v>140</v>
      </c>
      <c r="I832" s="399"/>
      <c r="J832" s="57">
        <v>43243</v>
      </c>
      <c r="K832" s="56" t="s">
        <v>18</v>
      </c>
      <c r="L832" s="169" t="s">
        <v>18</v>
      </c>
      <c r="M832" s="60" t="s">
        <v>145</v>
      </c>
      <c r="N832" s="56" t="s">
        <v>25395</v>
      </c>
      <c r="O832" s="56" t="s">
        <v>436</v>
      </c>
      <c r="P832" s="56" t="s">
        <v>25396</v>
      </c>
      <c r="Q832" s="56" t="s">
        <v>20798</v>
      </c>
      <c r="R832" s="56"/>
      <c r="S832" s="56" t="s">
        <v>108</v>
      </c>
      <c r="T832" s="56" t="s">
        <v>108</v>
      </c>
      <c r="U832" s="56"/>
      <c r="V832" s="56"/>
      <c r="W832" s="56" t="s">
        <v>108</v>
      </c>
      <c r="X832" s="56"/>
      <c r="Y832" s="56" t="s">
        <v>108</v>
      </c>
      <c r="Z832" s="56" t="s">
        <v>18</v>
      </c>
      <c r="AA832" s="57">
        <v>43213</v>
      </c>
      <c r="AB832" s="63">
        <v>6</v>
      </c>
      <c r="AC832" s="64" t="s">
        <v>25397</v>
      </c>
      <c r="AD832" s="56" t="s">
        <v>79</v>
      </c>
      <c r="AE832" s="56"/>
      <c r="AF832" s="61"/>
      <c r="AG832" s="61"/>
      <c r="AH832" s="67" t="str">
        <v>Apr</v>
      </c>
      <c r="AI832" s="68" t="str">
        <v>Apr</v>
      </c>
      <c r="AJ832" s="69">
        <f t="shared" si="0"/>
        <v>0</v>
      </c>
      <c r="AK832" s="70">
        <f t="shared" si="1"/>
        <v>43243</v>
      </c>
      <c r="AL832" s="71">
        <f t="shared" ca="1" si="2"/>
        <v>-716</v>
      </c>
      <c r="AM832" s="71" t="str">
        <v>2018</v>
      </c>
      <c r="AN832" s="70">
        <f t="shared" si="3"/>
        <v>43223</v>
      </c>
      <c r="AO832" s="70" t="s">
        <v>123</v>
      </c>
    </row>
    <row r="833" spans="1:41" ht="14.4">
      <c r="A833" s="179" t="s">
        <v>25398</v>
      </c>
      <c r="B833" s="56" t="s">
        <v>89</v>
      </c>
      <c r="C833" s="57">
        <v>43418</v>
      </c>
      <c r="D833" s="56" t="s">
        <v>1027</v>
      </c>
      <c r="E833" s="56" t="s">
        <v>140</v>
      </c>
      <c r="F833" s="168" t="s">
        <v>106</v>
      </c>
      <c r="G833" s="168" t="s">
        <v>107</v>
      </c>
      <c r="H833" s="169" t="s">
        <v>140</v>
      </c>
      <c r="I833" s="399"/>
      <c r="J833" s="57">
        <v>43448</v>
      </c>
      <c r="K833" s="56" t="s">
        <v>18</v>
      </c>
      <c r="L833" s="169" t="s">
        <v>14</v>
      </c>
      <c r="M833" s="60" t="s">
        <v>642</v>
      </c>
      <c r="N833" s="56" t="s">
        <v>25399</v>
      </c>
      <c r="O833" s="56" t="s">
        <v>143</v>
      </c>
      <c r="P833" s="56" t="s">
        <v>108</v>
      </c>
      <c r="Q833" s="61"/>
      <c r="R833" s="56"/>
      <c r="S833" s="56" t="s">
        <v>108</v>
      </c>
      <c r="T833" s="56" t="s">
        <v>108</v>
      </c>
      <c r="U833" s="56"/>
      <c r="V833" s="56"/>
      <c r="W833" s="56" t="s">
        <v>108</v>
      </c>
      <c r="X833" s="56"/>
      <c r="Y833" s="56" t="s">
        <v>108</v>
      </c>
      <c r="Z833" s="56" t="s">
        <v>14</v>
      </c>
      <c r="AA833" s="57">
        <v>43418</v>
      </c>
      <c r="AB833" s="63">
        <v>6</v>
      </c>
      <c r="AC833" s="64" t="s">
        <v>25400</v>
      </c>
      <c r="AD833" s="56" t="s">
        <v>118</v>
      </c>
      <c r="AE833" s="56"/>
      <c r="AF833" s="61"/>
      <c r="AG833" s="61"/>
      <c r="AH833" s="67" t="str">
        <v>Nov</v>
      </c>
      <c r="AI833" s="68" t="str">
        <v>Nov</v>
      </c>
      <c r="AJ833" s="69">
        <f t="shared" si="0"/>
        <v>0</v>
      </c>
      <c r="AK833" s="70">
        <f t="shared" si="1"/>
        <v>43448</v>
      </c>
      <c r="AL833" s="71">
        <f t="shared" ca="1" si="2"/>
        <v>-511</v>
      </c>
      <c r="AM833" s="71" t="str">
        <v>2018</v>
      </c>
      <c r="AN833" s="70">
        <f t="shared" si="3"/>
        <v>43428</v>
      </c>
      <c r="AO833" s="70" t="s">
        <v>123</v>
      </c>
    </row>
    <row r="834" spans="1:41" ht="14.4">
      <c r="A834" s="179" t="s">
        <v>25401</v>
      </c>
      <c r="B834" s="56" t="s">
        <v>89</v>
      </c>
      <c r="C834" s="57">
        <v>43334</v>
      </c>
      <c r="D834" s="56" t="s">
        <v>131</v>
      </c>
      <c r="E834" s="56" t="s">
        <v>140</v>
      </c>
      <c r="F834" s="168" t="s">
        <v>106</v>
      </c>
      <c r="G834" s="168" t="s">
        <v>107</v>
      </c>
      <c r="H834" s="169" t="s">
        <v>140</v>
      </c>
      <c r="I834" s="399"/>
      <c r="J834" s="57">
        <v>43365</v>
      </c>
      <c r="K834" s="56" t="s">
        <v>18</v>
      </c>
      <c r="L834" s="169" t="s">
        <v>18</v>
      </c>
      <c r="M834" s="60" t="s">
        <v>145</v>
      </c>
      <c r="N834" s="56" t="s">
        <v>25402</v>
      </c>
      <c r="O834" s="56" t="s">
        <v>33</v>
      </c>
      <c r="P834" s="56" t="s">
        <v>20296</v>
      </c>
      <c r="Q834" s="56" t="s">
        <v>20798</v>
      </c>
      <c r="R834" s="56"/>
      <c r="S834" s="56" t="s">
        <v>108</v>
      </c>
      <c r="T834" s="56" t="s">
        <v>108</v>
      </c>
      <c r="U834" s="56"/>
      <c r="V834" s="56"/>
      <c r="W834" s="56" t="s">
        <v>108</v>
      </c>
      <c r="X834" s="56"/>
      <c r="Y834" s="56" t="s">
        <v>108</v>
      </c>
      <c r="Z834" s="56" t="s">
        <v>18</v>
      </c>
      <c r="AA834" s="57">
        <v>43334</v>
      </c>
      <c r="AB834" s="63">
        <v>6</v>
      </c>
      <c r="AC834" s="64" t="s">
        <v>23906</v>
      </c>
      <c r="AD834" s="56" t="s">
        <v>79</v>
      </c>
      <c r="AE834" s="56"/>
      <c r="AF834" s="61"/>
      <c r="AG834" s="61"/>
      <c r="AH834" s="67" t="str">
        <v>Aug</v>
      </c>
      <c r="AI834" s="68" t="str">
        <v>Aug</v>
      </c>
      <c r="AJ834" s="69">
        <f t="shared" si="0"/>
        <v>0</v>
      </c>
      <c r="AK834" s="70">
        <f t="shared" si="1"/>
        <v>43364</v>
      </c>
      <c r="AL834" s="71">
        <f t="shared" ca="1" si="2"/>
        <v>-595</v>
      </c>
      <c r="AM834" s="71" t="str">
        <v>2018</v>
      </c>
      <c r="AN834" s="70">
        <f t="shared" si="3"/>
        <v>43344</v>
      </c>
      <c r="AO834" s="70" t="s">
        <v>123</v>
      </c>
    </row>
    <row r="835" spans="1:41" ht="14.4">
      <c r="A835" s="179" t="s">
        <v>25403</v>
      </c>
      <c r="B835" s="56" t="s">
        <v>89</v>
      </c>
      <c r="C835" s="57">
        <v>43220</v>
      </c>
      <c r="D835" s="56" t="s">
        <v>1027</v>
      </c>
      <c r="E835" s="56" t="s">
        <v>112</v>
      </c>
      <c r="F835" s="168" t="s">
        <v>106</v>
      </c>
      <c r="G835" s="168" t="s">
        <v>113</v>
      </c>
      <c r="H835" s="169" t="s">
        <v>112</v>
      </c>
      <c r="I835" s="399"/>
      <c r="J835" s="57">
        <v>43585</v>
      </c>
      <c r="K835" s="56" t="s">
        <v>18</v>
      </c>
      <c r="L835" s="169" t="s">
        <v>14</v>
      </c>
      <c r="M835" s="60" t="s">
        <v>20665</v>
      </c>
      <c r="N835" s="56" t="s">
        <v>20666</v>
      </c>
      <c r="O835" s="56" t="s">
        <v>29</v>
      </c>
      <c r="P835" s="56" t="s">
        <v>20667</v>
      </c>
      <c r="Q835" s="56" t="s">
        <v>116</v>
      </c>
      <c r="R835" s="353">
        <v>43193</v>
      </c>
      <c r="S835" s="56" t="s">
        <v>108</v>
      </c>
      <c r="T835" s="56" t="s">
        <v>108</v>
      </c>
      <c r="U835" s="400"/>
      <c r="V835" s="56"/>
      <c r="W835" s="56" t="s">
        <v>108</v>
      </c>
      <c r="X835" s="56" t="s">
        <v>108</v>
      </c>
      <c r="Y835" s="56" t="s">
        <v>108</v>
      </c>
      <c r="Z835" s="56" t="s">
        <v>14</v>
      </c>
      <c r="AA835" s="57">
        <v>43250</v>
      </c>
      <c r="AB835" s="75"/>
      <c r="AC835" s="64" t="s">
        <v>257</v>
      </c>
      <c r="AD835" s="56" t="s">
        <v>118</v>
      </c>
      <c r="AE835" s="56"/>
      <c r="AF835" s="61"/>
      <c r="AG835" s="61"/>
      <c r="AH835" s="67" t="str">
        <v>Apr</v>
      </c>
      <c r="AI835" s="68" t="str">
        <v>May</v>
      </c>
      <c r="AJ835" s="69">
        <f t="shared" si="0"/>
        <v>30</v>
      </c>
      <c r="AK835" s="70">
        <f t="shared" si="1"/>
        <v>43250</v>
      </c>
      <c r="AL835" s="71">
        <f t="shared" ca="1" si="2"/>
        <v>-709</v>
      </c>
      <c r="AM835" s="71" t="str">
        <v>2018</v>
      </c>
      <c r="AN835" s="70">
        <f t="shared" si="3"/>
        <v>43230</v>
      </c>
      <c r="AO835" s="70" t="s">
        <v>121</v>
      </c>
    </row>
    <row r="836" spans="1:41" ht="14.4">
      <c r="A836" s="179" t="s">
        <v>25404</v>
      </c>
      <c r="B836" s="56" t="s">
        <v>89</v>
      </c>
      <c r="C836" s="57">
        <v>43271</v>
      </c>
      <c r="D836" s="56" t="s">
        <v>90</v>
      </c>
      <c r="E836" s="56" t="s">
        <v>129</v>
      </c>
      <c r="F836" s="168" t="s">
        <v>106</v>
      </c>
      <c r="G836" s="168" t="s">
        <v>25405</v>
      </c>
      <c r="H836" s="169" t="s">
        <v>15779</v>
      </c>
      <c r="I836" s="399"/>
      <c r="J836" s="57">
        <v>43284</v>
      </c>
      <c r="K836" s="56" t="s">
        <v>18</v>
      </c>
      <c r="L836" s="169" t="s">
        <v>18</v>
      </c>
      <c r="M836" s="60" t="s">
        <v>25406</v>
      </c>
      <c r="N836" s="56" t="s">
        <v>25407</v>
      </c>
      <c r="O836" s="56" t="s">
        <v>271</v>
      </c>
      <c r="P836" s="61"/>
      <c r="Q836" s="61"/>
      <c r="R836" s="56"/>
      <c r="S836" s="56" t="s">
        <v>108</v>
      </c>
      <c r="T836" s="56" t="s">
        <v>108</v>
      </c>
      <c r="U836" s="56"/>
      <c r="V836" s="56"/>
      <c r="W836" s="56" t="s">
        <v>108</v>
      </c>
      <c r="X836" s="56" t="s">
        <v>108</v>
      </c>
      <c r="Y836" s="61"/>
      <c r="Z836" s="56" t="s">
        <v>18</v>
      </c>
      <c r="AA836" s="57">
        <v>43276</v>
      </c>
      <c r="AB836" s="75"/>
      <c r="AC836" s="64" t="s">
        <v>25408</v>
      </c>
      <c r="AD836" s="56" t="s">
        <v>79</v>
      </c>
      <c r="AE836" s="56"/>
      <c r="AF836" s="61"/>
      <c r="AG836" s="61"/>
      <c r="AH836" s="67" t="str">
        <v>Jun</v>
      </c>
      <c r="AI836" s="68" t="str">
        <v>Jun</v>
      </c>
      <c r="AJ836" s="69">
        <f t="shared" si="0"/>
        <v>5</v>
      </c>
      <c r="AK836" s="70">
        <f t="shared" si="1"/>
        <v>43301</v>
      </c>
      <c r="AL836" s="71">
        <f t="shared" ca="1" si="2"/>
        <v>-658</v>
      </c>
      <c r="AM836" s="71" t="str">
        <v>2018</v>
      </c>
      <c r="AN836" s="70">
        <f t="shared" si="3"/>
        <v>43281</v>
      </c>
      <c r="AO836" s="70" t="s">
        <v>123</v>
      </c>
    </row>
    <row r="837" spans="1:41" ht="14.4">
      <c r="A837" s="179" t="s">
        <v>25409</v>
      </c>
      <c r="B837" s="56" t="s">
        <v>89</v>
      </c>
      <c r="C837" s="57">
        <v>43255</v>
      </c>
      <c r="D837" s="56" t="s">
        <v>90</v>
      </c>
      <c r="E837" s="56" t="s">
        <v>140</v>
      </c>
      <c r="F837" s="168" t="s">
        <v>106</v>
      </c>
      <c r="G837" s="168" t="s">
        <v>107</v>
      </c>
      <c r="H837" s="169" t="s">
        <v>140</v>
      </c>
      <c r="I837" s="399"/>
      <c r="J837" s="57">
        <v>43285</v>
      </c>
      <c r="K837" s="56" t="s">
        <v>18</v>
      </c>
      <c r="L837" s="169" t="s">
        <v>18</v>
      </c>
      <c r="M837" s="60" t="s">
        <v>25410</v>
      </c>
      <c r="N837" s="56" t="s">
        <v>25411</v>
      </c>
      <c r="O837" s="56" t="s">
        <v>44</v>
      </c>
      <c r="P837" s="56" t="s">
        <v>25412</v>
      </c>
      <c r="Q837" s="56" t="s">
        <v>17</v>
      </c>
      <c r="R837" s="56"/>
      <c r="S837" s="56" t="s">
        <v>108</v>
      </c>
      <c r="T837" s="56" t="s">
        <v>108</v>
      </c>
      <c r="U837" s="56"/>
      <c r="V837" s="56"/>
      <c r="W837" s="56" t="s">
        <v>108</v>
      </c>
      <c r="X837" s="56"/>
      <c r="Y837" s="56" t="s">
        <v>108</v>
      </c>
      <c r="Z837" s="56" t="s">
        <v>18</v>
      </c>
      <c r="AA837" s="57">
        <v>43255</v>
      </c>
      <c r="AB837" s="63">
        <v>6</v>
      </c>
      <c r="AC837" s="64" t="s">
        <v>25413</v>
      </c>
      <c r="AD837" s="56" t="s">
        <v>79</v>
      </c>
      <c r="AE837" s="56"/>
      <c r="AF837" s="61"/>
      <c r="AG837" s="61"/>
      <c r="AH837" s="67" t="str">
        <v>Jun</v>
      </c>
      <c r="AI837" s="68" t="str">
        <v>Jun</v>
      </c>
      <c r="AJ837" s="69">
        <f t="shared" si="0"/>
        <v>0</v>
      </c>
      <c r="AK837" s="70">
        <f t="shared" si="1"/>
        <v>43285</v>
      </c>
      <c r="AL837" s="71">
        <f t="shared" ca="1" si="2"/>
        <v>-674</v>
      </c>
      <c r="AM837" s="71" t="str">
        <v>2018</v>
      </c>
      <c r="AN837" s="70">
        <f t="shared" si="3"/>
        <v>43265</v>
      </c>
      <c r="AO837" s="70" t="s">
        <v>123</v>
      </c>
    </row>
    <row r="838" spans="1:41" ht="14.4">
      <c r="A838" s="179" t="s">
        <v>25414</v>
      </c>
      <c r="B838" s="56" t="s">
        <v>89</v>
      </c>
      <c r="C838" s="57">
        <v>43221</v>
      </c>
      <c r="D838" s="56" t="s">
        <v>90</v>
      </c>
      <c r="E838" s="56" t="s">
        <v>112</v>
      </c>
      <c r="F838" s="168" t="s">
        <v>106</v>
      </c>
      <c r="G838" s="168" t="s">
        <v>113</v>
      </c>
      <c r="H838" s="169" t="s">
        <v>112</v>
      </c>
      <c r="I838" s="399"/>
      <c r="J838" s="57">
        <v>43252</v>
      </c>
      <c r="K838" s="56" t="s">
        <v>18</v>
      </c>
      <c r="L838" s="169" t="s">
        <v>18</v>
      </c>
      <c r="M838" s="60" t="s">
        <v>23870</v>
      </c>
      <c r="N838" s="56" t="s">
        <v>23871</v>
      </c>
      <c r="O838" s="56" t="s">
        <v>29</v>
      </c>
      <c r="P838" s="56" t="s">
        <v>23872</v>
      </c>
      <c r="Q838" s="56" t="s">
        <v>116</v>
      </c>
      <c r="R838" s="66"/>
      <c r="S838" s="61"/>
      <c r="T838" s="61"/>
      <c r="U838" s="400">
        <v>43224</v>
      </c>
      <c r="V838" s="66"/>
      <c r="W838" s="56">
        <v>15.75</v>
      </c>
      <c r="X838" s="402"/>
      <c r="Y838" s="61"/>
      <c r="Z838" s="56" t="s">
        <v>18</v>
      </c>
      <c r="AA838" s="57">
        <v>43230</v>
      </c>
      <c r="AB838" s="75"/>
      <c r="AC838" s="64" t="s">
        <v>25415</v>
      </c>
      <c r="AD838" s="56" t="s">
        <v>79</v>
      </c>
      <c r="AE838" s="56" t="s">
        <v>79</v>
      </c>
      <c r="AF838" s="56" t="s">
        <v>18</v>
      </c>
      <c r="AG838" s="56" t="s">
        <v>18</v>
      </c>
      <c r="AH838" s="67" t="str">
        <v>May</v>
      </c>
      <c r="AI838" s="68" t="str">
        <v>May</v>
      </c>
      <c r="AJ838" s="69">
        <f t="shared" si="0"/>
        <v>9</v>
      </c>
      <c r="AK838" s="70">
        <f t="shared" si="1"/>
        <v>43251</v>
      </c>
      <c r="AL838" s="71">
        <f t="shared" ca="1" si="2"/>
        <v>-708</v>
      </c>
      <c r="AM838" s="71" t="str">
        <v>2018</v>
      </c>
      <c r="AN838" s="70">
        <f t="shared" si="3"/>
        <v>43231</v>
      </c>
      <c r="AO838" s="70" t="s">
        <v>123</v>
      </c>
    </row>
    <row r="839" spans="1:41" ht="14.4">
      <c r="A839" s="179" t="s">
        <v>25416</v>
      </c>
      <c r="B839" s="56" t="s">
        <v>89</v>
      </c>
      <c r="C839" s="57">
        <v>43262</v>
      </c>
      <c r="D839" s="56" t="s">
        <v>90</v>
      </c>
      <c r="E839" s="56" t="s">
        <v>15779</v>
      </c>
      <c r="F839" s="168" t="s">
        <v>214</v>
      </c>
      <c r="G839" s="168" t="s">
        <v>7964</v>
      </c>
      <c r="H839" s="169" t="s">
        <v>15779</v>
      </c>
      <c r="I839" s="399"/>
      <c r="J839" s="57">
        <v>43273</v>
      </c>
      <c r="K839" s="56" t="s">
        <v>18</v>
      </c>
      <c r="L839" s="169" t="s">
        <v>18</v>
      </c>
      <c r="M839" s="60" t="s">
        <v>21169</v>
      </c>
      <c r="N839" s="56" t="s">
        <v>21170</v>
      </c>
      <c r="O839" s="56" t="s">
        <v>355</v>
      </c>
      <c r="P839" s="56" t="s">
        <v>21171</v>
      </c>
      <c r="Q839" s="56" t="s">
        <v>96</v>
      </c>
      <c r="R839" s="56"/>
      <c r="S839" s="56" t="s">
        <v>108</v>
      </c>
      <c r="T839" s="56" t="s">
        <v>108</v>
      </c>
      <c r="U839" s="56"/>
      <c r="V839" s="56"/>
      <c r="W839" s="56" t="s">
        <v>108</v>
      </c>
      <c r="X839" s="56" t="s">
        <v>108</v>
      </c>
      <c r="Y839" s="56" t="s">
        <v>108</v>
      </c>
      <c r="Z839" s="56" t="s">
        <v>18</v>
      </c>
      <c r="AA839" s="57">
        <v>43273</v>
      </c>
      <c r="AB839" s="75"/>
      <c r="AC839" s="64" t="s">
        <v>25417</v>
      </c>
      <c r="AD839" s="56" t="s">
        <v>79</v>
      </c>
      <c r="AE839" s="56"/>
      <c r="AF839" s="61"/>
      <c r="AG839" s="61"/>
      <c r="AH839" s="67" t="str">
        <v>Jun</v>
      </c>
      <c r="AI839" s="68" t="str">
        <v>Jun</v>
      </c>
      <c r="AJ839" s="69">
        <f t="shared" si="0"/>
        <v>11</v>
      </c>
      <c r="AK839" s="70">
        <f t="shared" si="1"/>
        <v>43292</v>
      </c>
      <c r="AL839" s="71">
        <f t="shared" ca="1" si="2"/>
        <v>-667</v>
      </c>
      <c r="AM839" s="71" t="str">
        <v>2018</v>
      </c>
      <c r="AN839" s="70">
        <f t="shared" si="3"/>
        <v>43272</v>
      </c>
      <c r="AO839" s="70" t="s">
        <v>123</v>
      </c>
    </row>
    <row r="840" spans="1:41" ht="14.4">
      <c r="A840" s="179" t="s">
        <v>25418</v>
      </c>
      <c r="B840" s="56" t="s">
        <v>89</v>
      </c>
      <c r="C840" s="57">
        <v>43283</v>
      </c>
      <c r="D840" s="56" t="s">
        <v>131</v>
      </c>
      <c r="E840" s="56" t="s">
        <v>129</v>
      </c>
      <c r="F840" s="168" t="s">
        <v>214</v>
      </c>
      <c r="G840" s="168" t="s">
        <v>7964</v>
      </c>
      <c r="H840" s="169" t="s">
        <v>15779</v>
      </c>
      <c r="I840" s="399"/>
      <c r="J840" s="57">
        <v>43293</v>
      </c>
      <c r="K840" s="56" t="s">
        <v>18</v>
      </c>
      <c r="L840" s="169" t="s">
        <v>18</v>
      </c>
      <c r="M840" s="60" t="s">
        <v>25419</v>
      </c>
      <c r="N840" s="56" t="s">
        <v>25420</v>
      </c>
      <c r="O840" s="56" t="s">
        <v>355</v>
      </c>
      <c r="P840" s="56" t="s">
        <v>21171</v>
      </c>
      <c r="Q840" s="56" t="s">
        <v>96</v>
      </c>
      <c r="R840" s="56"/>
      <c r="S840" s="56" t="s">
        <v>108</v>
      </c>
      <c r="T840" s="56" t="s">
        <v>108</v>
      </c>
      <c r="U840" s="56"/>
      <c r="V840" s="56"/>
      <c r="W840" s="56" t="s">
        <v>108</v>
      </c>
      <c r="X840" s="56" t="s">
        <v>108</v>
      </c>
      <c r="Y840" s="61"/>
      <c r="Z840" s="56" t="s">
        <v>18</v>
      </c>
      <c r="AA840" s="57">
        <v>43299</v>
      </c>
      <c r="AB840" s="75"/>
      <c r="AC840" s="64" t="s">
        <v>25421</v>
      </c>
      <c r="AD840" s="56" t="s">
        <v>79</v>
      </c>
      <c r="AE840" s="56"/>
      <c r="AF840" s="61"/>
      <c r="AG840" s="61"/>
      <c r="AH840" s="67" t="str">
        <v>Jul</v>
      </c>
      <c r="AI840" s="68" t="str">
        <v>Jul</v>
      </c>
      <c r="AJ840" s="69">
        <f t="shared" si="0"/>
        <v>16</v>
      </c>
      <c r="AK840" s="70">
        <f t="shared" si="1"/>
        <v>43313</v>
      </c>
      <c r="AL840" s="71">
        <f t="shared" ca="1" si="2"/>
        <v>-646</v>
      </c>
      <c r="AM840" s="71" t="str">
        <v>2018</v>
      </c>
      <c r="AN840" s="70">
        <f t="shared" si="3"/>
        <v>43293</v>
      </c>
      <c r="AO840" s="70" t="s">
        <v>123</v>
      </c>
    </row>
    <row r="841" spans="1:41" ht="14.4">
      <c r="A841" s="179" t="s">
        <v>25422</v>
      </c>
      <c r="B841" s="56" t="s">
        <v>89</v>
      </c>
      <c r="C841" s="57">
        <v>43417</v>
      </c>
      <c r="D841" s="56" t="s">
        <v>1027</v>
      </c>
      <c r="E841" s="56" t="s">
        <v>140</v>
      </c>
      <c r="F841" s="168" t="s">
        <v>106</v>
      </c>
      <c r="G841" s="168" t="s">
        <v>107</v>
      </c>
      <c r="H841" s="169" t="s">
        <v>140</v>
      </c>
      <c r="I841" s="399"/>
      <c r="J841" s="57">
        <v>43447</v>
      </c>
      <c r="K841" s="56" t="s">
        <v>18</v>
      </c>
      <c r="L841" s="169" t="s">
        <v>18</v>
      </c>
      <c r="M841" s="60" t="s">
        <v>642</v>
      </c>
      <c r="N841" s="56" t="s">
        <v>25423</v>
      </c>
      <c r="O841" s="56" t="s">
        <v>189</v>
      </c>
      <c r="P841" s="56" t="s">
        <v>25424</v>
      </c>
      <c r="Q841" s="56" t="s">
        <v>21</v>
      </c>
      <c r="R841" s="56"/>
      <c r="S841" s="56" t="s">
        <v>108</v>
      </c>
      <c r="T841" s="56" t="s">
        <v>108</v>
      </c>
      <c r="U841" s="56"/>
      <c r="V841" s="56"/>
      <c r="W841" s="56" t="s">
        <v>108</v>
      </c>
      <c r="X841" s="56"/>
      <c r="Y841" s="56" t="s">
        <v>108</v>
      </c>
      <c r="Z841" s="56" t="s">
        <v>18</v>
      </c>
      <c r="AA841" s="57">
        <v>43417</v>
      </c>
      <c r="AB841" s="63">
        <v>6</v>
      </c>
      <c r="AC841" s="64" t="s">
        <v>25425</v>
      </c>
      <c r="AD841" s="56" t="s">
        <v>79</v>
      </c>
      <c r="AE841" s="56"/>
      <c r="AF841" s="61"/>
      <c r="AG841" s="61"/>
      <c r="AH841" s="67" t="str">
        <v>Nov</v>
      </c>
      <c r="AI841" s="68" t="str">
        <v>Nov</v>
      </c>
      <c r="AJ841" s="69">
        <f t="shared" si="0"/>
        <v>0</v>
      </c>
      <c r="AK841" s="70">
        <f t="shared" si="1"/>
        <v>43447</v>
      </c>
      <c r="AL841" s="71">
        <f t="shared" ca="1" si="2"/>
        <v>-512</v>
      </c>
      <c r="AM841" s="71" t="str">
        <v>2018</v>
      </c>
      <c r="AN841" s="70">
        <f t="shared" si="3"/>
        <v>43427</v>
      </c>
      <c r="AO841" s="70" t="s">
        <v>123</v>
      </c>
    </row>
    <row r="842" spans="1:41" ht="14.4">
      <c r="A842" s="179" t="s">
        <v>25426</v>
      </c>
      <c r="B842" s="56" t="s">
        <v>89</v>
      </c>
      <c r="C842" s="57">
        <v>43258</v>
      </c>
      <c r="D842" s="56" t="s">
        <v>90</v>
      </c>
      <c r="E842" s="56" t="s">
        <v>140</v>
      </c>
      <c r="F842" s="168" t="s">
        <v>106</v>
      </c>
      <c r="G842" s="168" t="s">
        <v>107</v>
      </c>
      <c r="H842" s="169" t="s">
        <v>140</v>
      </c>
      <c r="I842" s="399"/>
      <c r="J842" s="57">
        <v>43288</v>
      </c>
      <c r="K842" s="56" t="s">
        <v>18</v>
      </c>
      <c r="L842" s="169" t="s">
        <v>18</v>
      </c>
      <c r="M842" s="60" t="s">
        <v>25427</v>
      </c>
      <c r="N842" s="56" t="s">
        <v>25428</v>
      </c>
      <c r="O842" s="56" t="s">
        <v>137</v>
      </c>
      <c r="P842" s="56" t="s">
        <v>25429</v>
      </c>
      <c r="Q842" s="56" t="s">
        <v>17</v>
      </c>
      <c r="R842" s="56"/>
      <c r="S842" s="56" t="s">
        <v>108</v>
      </c>
      <c r="T842" s="56" t="s">
        <v>108</v>
      </c>
      <c r="U842" s="56"/>
      <c r="V842" s="56"/>
      <c r="W842" s="56" t="s">
        <v>108</v>
      </c>
      <c r="X842" s="56"/>
      <c r="Y842" s="56" t="s">
        <v>108</v>
      </c>
      <c r="Z842" s="56" t="s">
        <v>18</v>
      </c>
      <c r="AA842" s="57">
        <v>43258</v>
      </c>
      <c r="AB842" s="63">
        <v>6</v>
      </c>
      <c r="AC842" s="64" t="s">
        <v>25430</v>
      </c>
      <c r="AD842" s="56" t="s">
        <v>79</v>
      </c>
      <c r="AE842" s="56"/>
      <c r="AF842" s="61"/>
      <c r="AG842" s="61"/>
      <c r="AH842" s="67" t="str">
        <v>Jun</v>
      </c>
      <c r="AI842" s="68" t="str">
        <v>Jun</v>
      </c>
      <c r="AJ842" s="69">
        <f t="shared" si="0"/>
        <v>0</v>
      </c>
      <c r="AK842" s="70">
        <f t="shared" si="1"/>
        <v>43288</v>
      </c>
      <c r="AL842" s="71">
        <f t="shared" ca="1" si="2"/>
        <v>-671</v>
      </c>
      <c r="AM842" s="71" t="str">
        <v>2018</v>
      </c>
      <c r="AN842" s="70">
        <f t="shared" si="3"/>
        <v>43268</v>
      </c>
      <c r="AO842" s="70" t="s">
        <v>123</v>
      </c>
    </row>
    <row r="843" spans="1:41" ht="14.4">
      <c r="A843" s="179" t="s">
        <v>25431</v>
      </c>
      <c r="B843" s="56" t="s">
        <v>89</v>
      </c>
      <c r="C843" s="57">
        <v>43311</v>
      </c>
      <c r="D843" s="56" t="s">
        <v>1027</v>
      </c>
      <c r="E843" s="56" t="s">
        <v>140</v>
      </c>
      <c r="F843" s="168" t="s">
        <v>106</v>
      </c>
      <c r="G843" s="168" t="s">
        <v>107</v>
      </c>
      <c r="H843" s="169" t="s">
        <v>140</v>
      </c>
      <c r="I843" s="399"/>
      <c r="J843" s="57">
        <v>43342</v>
      </c>
      <c r="K843" s="56" t="s">
        <v>18</v>
      </c>
      <c r="L843" s="169" t="s">
        <v>14</v>
      </c>
      <c r="M843" s="60" t="s">
        <v>642</v>
      </c>
      <c r="N843" s="56" t="s">
        <v>25432</v>
      </c>
      <c r="O843" s="56" t="s">
        <v>249</v>
      </c>
      <c r="P843" s="56" t="s">
        <v>108</v>
      </c>
      <c r="Q843" s="61"/>
      <c r="R843" s="56"/>
      <c r="S843" s="56" t="s">
        <v>108</v>
      </c>
      <c r="T843" s="56" t="s">
        <v>108</v>
      </c>
      <c r="U843" s="56"/>
      <c r="V843" s="56"/>
      <c r="W843" s="56" t="s">
        <v>108</v>
      </c>
      <c r="X843" s="56"/>
      <c r="Y843" s="56" t="s">
        <v>108</v>
      </c>
      <c r="Z843" s="56" t="s">
        <v>14</v>
      </c>
      <c r="AA843" s="57">
        <v>43311</v>
      </c>
      <c r="AB843" s="63">
        <v>6</v>
      </c>
      <c r="AC843" s="64" t="s">
        <v>25433</v>
      </c>
      <c r="AD843" s="56" t="s">
        <v>118</v>
      </c>
      <c r="AE843" s="56"/>
      <c r="AF843" s="61"/>
      <c r="AG843" s="61"/>
      <c r="AH843" s="67" t="str">
        <v>Jul</v>
      </c>
      <c r="AI843" s="68" t="str">
        <v>Jul</v>
      </c>
      <c r="AJ843" s="69">
        <f t="shared" si="0"/>
        <v>0</v>
      </c>
      <c r="AK843" s="70">
        <f t="shared" si="1"/>
        <v>43341</v>
      </c>
      <c r="AL843" s="71">
        <f t="shared" ca="1" si="2"/>
        <v>-618</v>
      </c>
      <c r="AM843" s="71" t="str">
        <v>2018</v>
      </c>
      <c r="AN843" s="70">
        <f t="shared" si="3"/>
        <v>43321</v>
      </c>
      <c r="AO843" s="70" t="s">
        <v>123</v>
      </c>
    </row>
    <row r="844" spans="1:41" ht="14.4">
      <c r="A844" s="179" t="s">
        <v>25434</v>
      </c>
      <c r="B844" s="56" t="s">
        <v>89</v>
      </c>
      <c r="C844" s="57">
        <v>43220</v>
      </c>
      <c r="D844" s="56" t="s">
        <v>131</v>
      </c>
      <c r="E844" s="56" t="s">
        <v>112</v>
      </c>
      <c r="F844" s="168" t="s">
        <v>106</v>
      </c>
      <c r="G844" s="168" t="s">
        <v>113</v>
      </c>
      <c r="H844" s="169" t="s">
        <v>112</v>
      </c>
      <c r="I844" s="399"/>
      <c r="J844" s="57">
        <v>43250</v>
      </c>
      <c r="K844" s="56" t="s">
        <v>18</v>
      </c>
      <c r="L844" s="169" t="s">
        <v>14</v>
      </c>
      <c r="M844" s="60" t="s">
        <v>25435</v>
      </c>
      <c r="N844" s="56" t="s">
        <v>25436</v>
      </c>
      <c r="O844" s="56" t="s">
        <v>249</v>
      </c>
      <c r="P844" s="56" t="s">
        <v>25437</v>
      </c>
      <c r="Q844" s="56" t="s">
        <v>116</v>
      </c>
      <c r="R844" s="66"/>
      <c r="S844" s="61"/>
      <c r="T844" s="61"/>
      <c r="U844" s="402"/>
      <c r="V844" s="66"/>
      <c r="W844" s="66"/>
      <c r="X844" s="402"/>
      <c r="Y844" s="61"/>
      <c r="Z844" s="61"/>
      <c r="AA844" s="57">
        <v>43223</v>
      </c>
      <c r="AB844" s="75"/>
      <c r="AC844" s="64" t="s">
        <v>257</v>
      </c>
      <c r="AD844" s="91" t="s">
        <v>118</v>
      </c>
      <c r="AE844" s="61"/>
      <c r="AF844" s="61"/>
      <c r="AG844" s="61"/>
      <c r="AH844" s="67" t="str">
        <v>Apr</v>
      </c>
      <c r="AI844" s="68" t="str">
        <v>May</v>
      </c>
      <c r="AJ844" s="69">
        <f t="shared" si="0"/>
        <v>3</v>
      </c>
      <c r="AK844" s="70">
        <f t="shared" si="1"/>
        <v>43250</v>
      </c>
      <c r="AL844" s="71">
        <f t="shared" ca="1" si="2"/>
        <v>-709</v>
      </c>
      <c r="AM844" s="71" t="str">
        <v>2018</v>
      </c>
      <c r="AN844" s="70">
        <f t="shared" si="3"/>
        <v>43230</v>
      </c>
      <c r="AO844" s="70" t="s">
        <v>123</v>
      </c>
    </row>
    <row r="845" spans="1:41" ht="14.4">
      <c r="A845" s="179" t="s">
        <v>25438</v>
      </c>
      <c r="B845" s="56" t="s">
        <v>89</v>
      </c>
      <c r="C845" s="57">
        <v>43231</v>
      </c>
      <c r="D845" s="56" t="s">
        <v>1027</v>
      </c>
      <c r="E845" s="56" t="s">
        <v>140</v>
      </c>
      <c r="F845" s="168" t="s">
        <v>106</v>
      </c>
      <c r="G845" s="168" t="s">
        <v>107</v>
      </c>
      <c r="H845" s="169" t="s">
        <v>140</v>
      </c>
      <c r="I845" s="399"/>
      <c r="J845" s="57">
        <v>43262</v>
      </c>
      <c r="K845" s="56" t="s">
        <v>18</v>
      </c>
      <c r="L845" s="169" t="s">
        <v>14</v>
      </c>
      <c r="M845" s="60" t="s">
        <v>4996</v>
      </c>
      <c r="N845" s="56" t="s">
        <v>25439</v>
      </c>
      <c r="O845" s="56" t="s">
        <v>266</v>
      </c>
      <c r="P845" s="56" t="s">
        <v>108</v>
      </c>
      <c r="Q845" s="56" t="s">
        <v>96</v>
      </c>
      <c r="R845" s="56"/>
      <c r="S845" s="56" t="s">
        <v>108</v>
      </c>
      <c r="T845" s="56" t="s">
        <v>108</v>
      </c>
      <c r="U845" s="56"/>
      <c r="V845" s="56"/>
      <c r="W845" s="56" t="s">
        <v>108</v>
      </c>
      <c r="X845" s="56"/>
      <c r="Y845" s="56" t="s">
        <v>108</v>
      </c>
      <c r="Z845" s="56" t="s">
        <v>14</v>
      </c>
      <c r="AA845" s="57">
        <v>43231</v>
      </c>
      <c r="AB845" s="63">
        <v>6</v>
      </c>
      <c r="AC845" s="64" t="s">
        <v>25440</v>
      </c>
      <c r="AD845" s="56" t="s">
        <v>118</v>
      </c>
      <c r="AE845" s="56"/>
      <c r="AF845" s="61"/>
      <c r="AG845" s="61"/>
      <c r="AH845" s="67" t="str">
        <v>May</v>
      </c>
      <c r="AI845" s="68" t="str">
        <v>May</v>
      </c>
      <c r="AJ845" s="69">
        <f t="shared" si="0"/>
        <v>0</v>
      </c>
      <c r="AK845" s="70">
        <f t="shared" si="1"/>
        <v>43261</v>
      </c>
      <c r="AL845" s="71">
        <f t="shared" ca="1" si="2"/>
        <v>-698</v>
      </c>
      <c r="AM845" s="71" t="str">
        <v>2018</v>
      </c>
      <c r="AN845" s="70">
        <f t="shared" si="3"/>
        <v>43241</v>
      </c>
      <c r="AO845" s="70" t="s">
        <v>123</v>
      </c>
    </row>
    <row r="846" spans="1:41" ht="14.4">
      <c r="A846" s="179" t="s">
        <v>25441</v>
      </c>
      <c r="B846" s="56" t="s">
        <v>89</v>
      </c>
      <c r="C846" s="57">
        <v>43217</v>
      </c>
      <c r="D846" s="56" t="s">
        <v>1027</v>
      </c>
      <c r="E846" s="56" t="s">
        <v>112</v>
      </c>
      <c r="F846" s="168" t="s">
        <v>106</v>
      </c>
      <c r="G846" s="168" t="s">
        <v>113</v>
      </c>
      <c r="H846" s="169" t="s">
        <v>112</v>
      </c>
      <c r="I846" s="399"/>
      <c r="J846" s="57">
        <v>43247</v>
      </c>
      <c r="K846" s="56" t="s">
        <v>18</v>
      </c>
      <c r="L846" s="169" t="s">
        <v>14</v>
      </c>
      <c r="M846" s="60" t="s">
        <v>745</v>
      </c>
      <c r="N846" s="56" t="s">
        <v>3392</v>
      </c>
      <c r="O846" s="61"/>
      <c r="P846" s="61"/>
      <c r="Q846" s="56" t="s">
        <v>116</v>
      </c>
      <c r="R846" s="353">
        <v>43220</v>
      </c>
      <c r="S846" s="56" t="s">
        <v>108</v>
      </c>
      <c r="T846" s="56" t="s">
        <v>108</v>
      </c>
      <c r="U846" s="402"/>
      <c r="V846" s="56"/>
      <c r="W846" s="56" t="s">
        <v>108</v>
      </c>
      <c r="X846" s="56" t="s">
        <v>108</v>
      </c>
      <c r="Y846" s="56" t="s">
        <v>108</v>
      </c>
      <c r="Z846" s="61"/>
      <c r="AA846" s="57">
        <v>43220</v>
      </c>
      <c r="AB846" s="75"/>
      <c r="AC846" s="64" t="s">
        <v>257</v>
      </c>
      <c r="AD846" s="91" t="s">
        <v>118</v>
      </c>
      <c r="AE846" s="61"/>
      <c r="AF846" s="61"/>
      <c r="AG846" s="61"/>
      <c r="AH846" s="67" t="str">
        <v>Apr</v>
      </c>
      <c r="AI846" s="68" t="str">
        <v>Apr</v>
      </c>
      <c r="AJ846" s="69">
        <f t="shared" si="0"/>
        <v>3</v>
      </c>
      <c r="AK846" s="70">
        <f t="shared" si="1"/>
        <v>43247</v>
      </c>
      <c r="AL846" s="71">
        <f t="shared" ca="1" si="2"/>
        <v>-712</v>
      </c>
      <c r="AM846" s="71" t="str">
        <v>2018</v>
      </c>
      <c r="AN846" s="70">
        <f t="shared" si="3"/>
        <v>43227</v>
      </c>
      <c r="AO846" s="70" t="s">
        <v>121</v>
      </c>
    </row>
    <row r="847" spans="1:41" ht="14.4">
      <c r="A847" s="179" t="s">
        <v>25442</v>
      </c>
      <c r="B847" s="56" t="s">
        <v>89</v>
      </c>
      <c r="C847" s="57">
        <v>43132</v>
      </c>
      <c r="D847" s="56" t="s">
        <v>90</v>
      </c>
      <c r="E847" s="56" t="s">
        <v>140</v>
      </c>
      <c r="F847" s="168" t="s">
        <v>106</v>
      </c>
      <c r="G847" s="168" t="s">
        <v>107</v>
      </c>
      <c r="H847" s="169" t="s">
        <v>140</v>
      </c>
      <c r="I847" s="399"/>
      <c r="J847" s="57">
        <v>43160</v>
      </c>
      <c r="K847" s="56" t="s">
        <v>18</v>
      </c>
      <c r="L847" s="169" t="s">
        <v>14</v>
      </c>
      <c r="M847" s="60" t="s">
        <v>25443</v>
      </c>
      <c r="N847" s="56" t="s">
        <v>25443</v>
      </c>
      <c r="O847" s="61"/>
      <c r="P847" s="56" t="s">
        <v>108</v>
      </c>
      <c r="Q847" s="56" t="s">
        <v>96</v>
      </c>
      <c r="R847" s="66"/>
      <c r="S847" s="56" t="s">
        <v>108</v>
      </c>
      <c r="T847" s="56" t="s">
        <v>108</v>
      </c>
      <c r="U847" s="56"/>
      <c r="V847" s="66"/>
      <c r="W847" s="66"/>
      <c r="X847" s="400"/>
      <c r="Y847" s="56" t="s">
        <v>108</v>
      </c>
      <c r="Z847" s="56" t="s">
        <v>14</v>
      </c>
      <c r="AA847" s="57">
        <v>43132</v>
      </c>
      <c r="AB847" s="63">
        <v>6</v>
      </c>
      <c r="AC847" s="64" t="s">
        <v>25444</v>
      </c>
      <c r="AD847" s="65" t="s">
        <v>118</v>
      </c>
      <c r="AE847" s="65"/>
      <c r="AF847" s="66"/>
      <c r="AG847" s="66"/>
      <c r="AH847" s="67" t="str">
        <v>Feb</v>
      </c>
      <c r="AI847" s="68" t="str">
        <v>Feb</v>
      </c>
      <c r="AJ847" s="69">
        <f t="shared" si="0"/>
        <v>0</v>
      </c>
      <c r="AK847" s="70">
        <f t="shared" si="1"/>
        <v>43162</v>
      </c>
      <c r="AL847" s="71">
        <f t="shared" ca="1" si="2"/>
        <v>-797</v>
      </c>
      <c r="AM847" s="71" t="str">
        <v>2018</v>
      </c>
      <c r="AN847" s="70">
        <f t="shared" si="3"/>
        <v>43142</v>
      </c>
      <c r="AO847" s="70" t="s">
        <v>123</v>
      </c>
    </row>
    <row r="848" spans="1:41" ht="14.4">
      <c r="A848" s="179" t="s">
        <v>25445</v>
      </c>
      <c r="B848" s="56" t="s">
        <v>89</v>
      </c>
      <c r="C848" s="57">
        <v>43242</v>
      </c>
      <c r="D848" s="56" t="s">
        <v>229</v>
      </c>
      <c r="E848" s="56" t="s">
        <v>140</v>
      </c>
      <c r="F848" s="168" t="s">
        <v>106</v>
      </c>
      <c r="G848" s="168" t="s">
        <v>107</v>
      </c>
      <c r="H848" s="169" t="s">
        <v>140</v>
      </c>
      <c r="I848" s="399"/>
      <c r="J848" s="57">
        <v>43242</v>
      </c>
      <c r="K848" s="56" t="s">
        <v>18</v>
      </c>
      <c r="L848" s="169" t="s">
        <v>14</v>
      </c>
      <c r="M848" s="60" t="s">
        <v>25446</v>
      </c>
      <c r="N848" s="56" t="s">
        <v>25446</v>
      </c>
      <c r="O848" s="56" t="s">
        <v>143</v>
      </c>
      <c r="P848" s="56" t="s">
        <v>108</v>
      </c>
      <c r="Q848" s="56" t="s">
        <v>28</v>
      </c>
      <c r="R848" s="56"/>
      <c r="S848" s="56" t="s">
        <v>108</v>
      </c>
      <c r="T848" s="56" t="s">
        <v>108</v>
      </c>
      <c r="U848" s="56"/>
      <c r="V848" s="56"/>
      <c r="W848" s="56" t="s">
        <v>108</v>
      </c>
      <c r="X848" s="56"/>
      <c r="Y848" s="56" t="s">
        <v>108</v>
      </c>
      <c r="Z848" s="56" t="s">
        <v>14</v>
      </c>
      <c r="AA848" s="57">
        <v>43242</v>
      </c>
      <c r="AB848" s="63">
        <v>6</v>
      </c>
      <c r="AC848" s="64" t="s">
        <v>25447</v>
      </c>
      <c r="AD848" s="56" t="s">
        <v>224</v>
      </c>
      <c r="AE848" s="56"/>
      <c r="AF848" s="61"/>
      <c r="AG848" s="61"/>
      <c r="AH848" s="67" t="str">
        <v>May</v>
      </c>
      <c r="AI848" s="68" t="str">
        <v>May</v>
      </c>
      <c r="AJ848" s="69">
        <f t="shared" si="0"/>
        <v>0</v>
      </c>
      <c r="AK848" s="70">
        <f t="shared" si="1"/>
        <v>43272</v>
      </c>
      <c r="AL848" s="71">
        <f t="shared" ca="1" si="2"/>
        <v>-687</v>
      </c>
      <c r="AM848" s="71" t="str">
        <v>2018</v>
      </c>
      <c r="AN848" s="70">
        <f t="shared" si="3"/>
        <v>43252</v>
      </c>
      <c r="AO848" s="70" t="s">
        <v>123</v>
      </c>
    </row>
    <row r="849" spans="1:41" ht="14.4">
      <c r="A849" s="179" t="s">
        <v>25448</v>
      </c>
      <c r="B849" s="56" t="s">
        <v>89</v>
      </c>
      <c r="C849" s="57">
        <v>43403</v>
      </c>
      <c r="D849" s="56" t="s">
        <v>229</v>
      </c>
      <c r="E849" s="56" t="s">
        <v>140</v>
      </c>
      <c r="F849" s="168" t="s">
        <v>106</v>
      </c>
      <c r="G849" s="168" t="s">
        <v>107</v>
      </c>
      <c r="H849" s="169" t="s">
        <v>140</v>
      </c>
      <c r="I849" s="399"/>
      <c r="J849" s="57">
        <v>43434</v>
      </c>
      <c r="K849" s="56" t="s">
        <v>18</v>
      </c>
      <c r="L849" s="169" t="s">
        <v>14</v>
      </c>
      <c r="M849" s="60" t="s">
        <v>25449</v>
      </c>
      <c r="N849" s="56" t="s">
        <v>25449</v>
      </c>
      <c r="O849" s="56" t="s">
        <v>27</v>
      </c>
      <c r="P849" s="56" t="s">
        <v>108</v>
      </c>
      <c r="Q849" s="61"/>
      <c r="R849" s="56"/>
      <c r="S849" s="56" t="s">
        <v>108</v>
      </c>
      <c r="T849" s="56" t="s">
        <v>108</v>
      </c>
      <c r="U849" s="56"/>
      <c r="V849" s="56"/>
      <c r="W849" s="56" t="s">
        <v>108</v>
      </c>
      <c r="X849" s="56"/>
      <c r="Y849" s="56" t="s">
        <v>108</v>
      </c>
      <c r="Z849" s="56" t="s">
        <v>14</v>
      </c>
      <c r="AA849" s="57">
        <v>43403</v>
      </c>
      <c r="AB849" s="63">
        <v>6</v>
      </c>
      <c r="AC849" s="64" t="s">
        <v>25450</v>
      </c>
      <c r="AD849" s="56" t="s">
        <v>224</v>
      </c>
      <c r="AE849" s="56"/>
      <c r="AF849" s="61"/>
      <c r="AG849" s="61"/>
      <c r="AH849" s="67" t="str">
        <v>Oct</v>
      </c>
      <c r="AI849" s="68" t="str">
        <v>Oct</v>
      </c>
      <c r="AJ849" s="69">
        <f t="shared" si="0"/>
        <v>0</v>
      </c>
      <c r="AK849" s="70">
        <f t="shared" si="1"/>
        <v>43433</v>
      </c>
      <c r="AL849" s="71">
        <f t="shared" ca="1" si="2"/>
        <v>-526</v>
      </c>
      <c r="AM849" s="71" t="str">
        <v>2018</v>
      </c>
      <c r="AN849" s="70">
        <f t="shared" si="3"/>
        <v>43413</v>
      </c>
      <c r="AO849" s="70" t="s">
        <v>123</v>
      </c>
    </row>
    <row r="850" spans="1:41" ht="14.4">
      <c r="A850" s="179" t="s">
        <v>25451</v>
      </c>
      <c r="B850" s="56" t="s">
        <v>89</v>
      </c>
      <c r="C850" s="57">
        <v>43294</v>
      </c>
      <c r="D850" s="56" t="s">
        <v>90</v>
      </c>
      <c r="E850" s="56" t="s">
        <v>140</v>
      </c>
      <c r="F850" s="168" t="s">
        <v>106</v>
      </c>
      <c r="G850" s="168" t="s">
        <v>107</v>
      </c>
      <c r="H850" s="169" t="s">
        <v>140</v>
      </c>
      <c r="I850" s="399"/>
      <c r="J850" s="57">
        <v>43325</v>
      </c>
      <c r="K850" s="56" t="s">
        <v>18</v>
      </c>
      <c r="L850" s="169" t="s">
        <v>18</v>
      </c>
      <c r="M850" s="60" t="s">
        <v>25452</v>
      </c>
      <c r="N850" s="56" t="s">
        <v>25453</v>
      </c>
      <c r="O850" s="56" t="s">
        <v>137</v>
      </c>
      <c r="P850" s="56" t="s">
        <v>25454</v>
      </c>
      <c r="Q850" s="56" t="s">
        <v>17</v>
      </c>
      <c r="R850" s="56"/>
      <c r="S850" s="56" t="s">
        <v>108</v>
      </c>
      <c r="T850" s="56" t="s">
        <v>108</v>
      </c>
      <c r="U850" s="56"/>
      <c r="V850" s="56"/>
      <c r="W850" s="56" t="s">
        <v>108</v>
      </c>
      <c r="X850" s="56"/>
      <c r="Y850" s="56" t="s">
        <v>108</v>
      </c>
      <c r="Z850" s="56" t="s">
        <v>18</v>
      </c>
      <c r="AA850" s="57">
        <v>43307</v>
      </c>
      <c r="AB850" s="63">
        <v>6</v>
      </c>
      <c r="AC850" s="64" t="s">
        <v>25455</v>
      </c>
      <c r="AD850" s="56" t="s">
        <v>242</v>
      </c>
      <c r="AE850" s="56"/>
      <c r="AF850" s="61"/>
      <c r="AG850" s="61"/>
      <c r="AH850" s="67" t="str">
        <v>Jul</v>
      </c>
      <c r="AI850" s="68" t="str">
        <v>Jul</v>
      </c>
      <c r="AJ850" s="69">
        <f t="shared" si="0"/>
        <v>13</v>
      </c>
      <c r="AK850" s="70">
        <f t="shared" si="1"/>
        <v>43324</v>
      </c>
      <c r="AL850" s="71">
        <f t="shared" ca="1" si="2"/>
        <v>-635</v>
      </c>
      <c r="AM850" s="71" t="str">
        <v>2018</v>
      </c>
      <c r="AN850" s="70">
        <f t="shared" si="3"/>
        <v>43304</v>
      </c>
      <c r="AO850" s="70" t="s">
        <v>123</v>
      </c>
    </row>
    <row r="851" spans="1:41" ht="14.4">
      <c r="A851" s="179" t="s">
        <v>25456</v>
      </c>
      <c r="B851" s="56" t="s">
        <v>89</v>
      </c>
      <c r="C851" s="57">
        <v>43280</v>
      </c>
      <c r="D851" s="56" t="s">
        <v>90</v>
      </c>
      <c r="E851" s="56" t="s">
        <v>140</v>
      </c>
      <c r="F851" s="168" t="s">
        <v>106</v>
      </c>
      <c r="G851" s="168" t="s">
        <v>107</v>
      </c>
      <c r="H851" s="169" t="s">
        <v>140</v>
      </c>
      <c r="I851" s="399"/>
      <c r="J851" s="57">
        <v>43310</v>
      </c>
      <c r="K851" s="56" t="s">
        <v>18</v>
      </c>
      <c r="L851" s="169" t="s">
        <v>18</v>
      </c>
      <c r="M851" s="60" t="s">
        <v>25457</v>
      </c>
      <c r="N851" s="56" t="s">
        <v>25458</v>
      </c>
      <c r="O851" s="56" t="s">
        <v>137</v>
      </c>
      <c r="P851" s="56" t="s">
        <v>25454</v>
      </c>
      <c r="Q851" s="56" t="s">
        <v>133</v>
      </c>
      <c r="R851" s="56"/>
      <c r="S851" s="56" t="s">
        <v>108</v>
      </c>
      <c r="T851" s="56" t="s">
        <v>108</v>
      </c>
      <c r="U851" s="56"/>
      <c r="V851" s="56"/>
      <c r="W851" s="56" t="s">
        <v>108</v>
      </c>
      <c r="X851" s="56"/>
      <c r="Y851" s="56" t="s">
        <v>108</v>
      </c>
      <c r="Z851" s="56" t="s">
        <v>18</v>
      </c>
      <c r="AA851" s="57">
        <v>43280</v>
      </c>
      <c r="AB851" s="63">
        <v>6</v>
      </c>
      <c r="AC851" s="64" t="s">
        <v>25459</v>
      </c>
      <c r="AD851" s="56" t="s">
        <v>79</v>
      </c>
      <c r="AE851" s="56"/>
      <c r="AF851" s="61"/>
      <c r="AG851" s="61"/>
      <c r="AH851" s="67" t="str">
        <v>Jun</v>
      </c>
      <c r="AI851" s="68" t="str">
        <v>Jun</v>
      </c>
      <c r="AJ851" s="69">
        <f t="shared" si="0"/>
        <v>0</v>
      </c>
      <c r="AK851" s="70">
        <f t="shared" si="1"/>
        <v>43310</v>
      </c>
      <c r="AL851" s="71">
        <f t="shared" ca="1" si="2"/>
        <v>-649</v>
      </c>
      <c r="AM851" s="71" t="str">
        <v>2018</v>
      </c>
      <c r="AN851" s="70">
        <f t="shared" si="3"/>
        <v>43290</v>
      </c>
      <c r="AO851" s="70" t="s">
        <v>123</v>
      </c>
    </row>
    <row r="852" spans="1:41" ht="14.4">
      <c r="A852" s="179" t="s">
        <v>25460</v>
      </c>
      <c r="B852" s="56" t="s">
        <v>89</v>
      </c>
      <c r="C852" s="57">
        <v>43336</v>
      </c>
      <c r="D852" s="56" t="s">
        <v>90</v>
      </c>
      <c r="E852" s="56" t="s">
        <v>140</v>
      </c>
      <c r="F852" s="168" t="s">
        <v>106</v>
      </c>
      <c r="G852" s="168" t="s">
        <v>107</v>
      </c>
      <c r="H852" s="169" t="s">
        <v>140</v>
      </c>
      <c r="I852" s="399"/>
      <c r="J852" s="57">
        <v>43367</v>
      </c>
      <c r="K852" s="56" t="s">
        <v>18</v>
      </c>
      <c r="L852" s="169" t="s">
        <v>14</v>
      </c>
      <c r="M852" s="60" t="s">
        <v>25461</v>
      </c>
      <c r="N852" s="56" t="s">
        <v>25462</v>
      </c>
      <c r="O852" s="61"/>
      <c r="P852" s="56" t="s">
        <v>108</v>
      </c>
      <c r="Q852" s="56" t="s">
        <v>28</v>
      </c>
      <c r="R852" s="56"/>
      <c r="S852" s="56" t="s">
        <v>108</v>
      </c>
      <c r="T852" s="56" t="s">
        <v>108</v>
      </c>
      <c r="U852" s="56"/>
      <c r="V852" s="56"/>
      <c r="W852" s="56" t="s">
        <v>108</v>
      </c>
      <c r="X852" s="56"/>
      <c r="Y852" s="56" t="s">
        <v>108</v>
      </c>
      <c r="Z852" s="56" t="s">
        <v>14</v>
      </c>
      <c r="AA852" s="57">
        <v>43336</v>
      </c>
      <c r="AB852" s="63">
        <v>6</v>
      </c>
      <c r="AC852" s="64" t="s">
        <v>25463</v>
      </c>
      <c r="AD852" s="56" t="s">
        <v>179</v>
      </c>
      <c r="AE852" s="61"/>
      <c r="AF852" s="61"/>
      <c r="AG852" s="61"/>
      <c r="AH852" s="67" t="str">
        <v>Aug</v>
      </c>
      <c r="AI852" s="68" t="str">
        <v>Aug</v>
      </c>
      <c r="AJ852" s="69">
        <f t="shared" si="0"/>
        <v>0</v>
      </c>
      <c r="AK852" s="70">
        <f t="shared" si="1"/>
        <v>43366</v>
      </c>
      <c r="AL852" s="71">
        <f t="shared" ca="1" si="2"/>
        <v>-593</v>
      </c>
      <c r="AM852" s="71" t="str">
        <v>2018</v>
      </c>
      <c r="AN852" s="70">
        <f t="shared" si="3"/>
        <v>43346</v>
      </c>
      <c r="AO852" s="70" t="s">
        <v>123</v>
      </c>
    </row>
    <row r="853" spans="1:41" ht="14.4">
      <c r="A853" s="179" t="s">
        <v>25464</v>
      </c>
      <c r="B853" s="56" t="s">
        <v>89</v>
      </c>
      <c r="C853" s="57">
        <v>43284</v>
      </c>
      <c r="D853" s="56" t="s">
        <v>1027</v>
      </c>
      <c r="E853" s="56" t="s">
        <v>140</v>
      </c>
      <c r="F853" s="168" t="s">
        <v>106</v>
      </c>
      <c r="G853" s="168" t="s">
        <v>107</v>
      </c>
      <c r="H853" s="169" t="s">
        <v>140</v>
      </c>
      <c r="I853" s="399"/>
      <c r="J853" s="57">
        <v>43315</v>
      </c>
      <c r="K853" s="56" t="s">
        <v>18</v>
      </c>
      <c r="L853" s="169" t="s">
        <v>14</v>
      </c>
      <c r="M853" s="60" t="s">
        <v>642</v>
      </c>
      <c r="N853" s="56" t="s">
        <v>25465</v>
      </c>
      <c r="O853" s="56" t="s">
        <v>27</v>
      </c>
      <c r="P853" s="56" t="s">
        <v>108</v>
      </c>
      <c r="Q853" s="61"/>
      <c r="R853" s="56"/>
      <c r="S853" s="56" t="s">
        <v>108</v>
      </c>
      <c r="T853" s="56" t="s">
        <v>108</v>
      </c>
      <c r="U853" s="56"/>
      <c r="V853" s="56"/>
      <c r="W853" s="56" t="s">
        <v>108</v>
      </c>
      <c r="X853" s="56"/>
      <c r="Y853" s="56" t="s">
        <v>108</v>
      </c>
      <c r="Z853" s="56" t="s">
        <v>14</v>
      </c>
      <c r="AA853" s="57">
        <v>43284</v>
      </c>
      <c r="AB853" s="63">
        <v>6</v>
      </c>
      <c r="AC853" s="64" t="s">
        <v>24152</v>
      </c>
      <c r="AD853" s="56" t="s">
        <v>118</v>
      </c>
      <c r="AE853" s="56"/>
      <c r="AF853" s="61"/>
      <c r="AG853" s="61"/>
      <c r="AH853" s="67" t="str">
        <v>Jul</v>
      </c>
      <c r="AI853" s="68" t="str">
        <v>Jul</v>
      </c>
      <c r="AJ853" s="69">
        <f t="shared" si="0"/>
        <v>0</v>
      </c>
      <c r="AK853" s="70">
        <f t="shared" si="1"/>
        <v>43314</v>
      </c>
      <c r="AL853" s="71">
        <f t="shared" ca="1" si="2"/>
        <v>-645</v>
      </c>
      <c r="AM853" s="71" t="str">
        <v>2018</v>
      </c>
      <c r="AN853" s="70">
        <f t="shared" si="3"/>
        <v>43294</v>
      </c>
      <c r="AO853" s="70" t="s">
        <v>123</v>
      </c>
    </row>
    <row r="854" spans="1:41" ht="14.4">
      <c r="A854" s="179" t="s">
        <v>25466</v>
      </c>
      <c r="B854" s="56" t="s">
        <v>89</v>
      </c>
      <c r="C854" s="57">
        <v>43133</v>
      </c>
      <c r="D854" s="56" t="s">
        <v>1027</v>
      </c>
      <c r="E854" s="56" t="s">
        <v>140</v>
      </c>
      <c r="F854" s="168" t="s">
        <v>106</v>
      </c>
      <c r="G854" s="168" t="s">
        <v>107</v>
      </c>
      <c r="H854" s="169" t="s">
        <v>140</v>
      </c>
      <c r="I854" s="399"/>
      <c r="J854" s="57">
        <v>43161</v>
      </c>
      <c r="K854" s="56" t="s">
        <v>18</v>
      </c>
      <c r="L854" s="169" t="s">
        <v>18</v>
      </c>
      <c r="M854" s="60" t="s">
        <v>25467</v>
      </c>
      <c r="N854" s="56" t="s">
        <v>25468</v>
      </c>
      <c r="O854" s="56" t="s">
        <v>137</v>
      </c>
      <c r="P854" s="56" t="s">
        <v>25317</v>
      </c>
      <c r="Q854" s="56" t="s">
        <v>17</v>
      </c>
      <c r="R854" s="66"/>
      <c r="S854" s="56" t="s">
        <v>108</v>
      </c>
      <c r="T854" s="61"/>
      <c r="U854" s="56"/>
      <c r="V854" s="66"/>
      <c r="W854" s="66"/>
      <c r="X854" s="400"/>
      <c r="Y854" s="56" t="s">
        <v>108</v>
      </c>
      <c r="Z854" s="56" t="s">
        <v>18</v>
      </c>
      <c r="AA854" s="57">
        <v>43133</v>
      </c>
      <c r="AB854" s="63">
        <v>6</v>
      </c>
      <c r="AC854" s="64" t="s">
        <v>25469</v>
      </c>
      <c r="AD854" s="65" t="s">
        <v>79</v>
      </c>
      <c r="AE854" s="65"/>
      <c r="AF854" s="66"/>
      <c r="AG854" s="66"/>
      <c r="AH854" s="67" t="str">
        <v>Feb</v>
      </c>
      <c r="AI854" s="68" t="str">
        <v>Feb</v>
      </c>
      <c r="AJ854" s="69">
        <f t="shared" si="0"/>
        <v>0</v>
      </c>
      <c r="AK854" s="70">
        <f t="shared" si="1"/>
        <v>43163</v>
      </c>
      <c r="AL854" s="71">
        <f t="shared" ca="1" si="2"/>
        <v>-796</v>
      </c>
      <c r="AM854" s="71" t="str">
        <v>2018</v>
      </c>
      <c r="AN854" s="70">
        <f t="shared" si="3"/>
        <v>43143</v>
      </c>
      <c r="AO854" s="70" t="s">
        <v>123</v>
      </c>
    </row>
    <row r="855" spans="1:41" ht="14.4">
      <c r="A855" s="179" t="s">
        <v>25470</v>
      </c>
      <c r="B855" s="56" t="s">
        <v>89</v>
      </c>
      <c r="C855" s="57">
        <v>43165</v>
      </c>
      <c r="D855" s="56" t="s">
        <v>1027</v>
      </c>
      <c r="E855" s="56" t="s">
        <v>140</v>
      </c>
      <c r="F855" s="168" t="s">
        <v>106</v>
      </c>
      <c r="G855" s="168" t="s">
        <v>107</v>
      </c>
      <c r="H855" s="169" t="s">
        <v>140</v>
      </c>
      <c r="I855" s="399"/>
      <c r="J855" s="57">
        <v>43194</v>
      </c>
      <c r="K855" s="56" t="s">
        <v>18</v>
      </c>
      <c r="L855" s="169" t="s">
        <v>14</v>
      </c>
      <c r="M855" s="60" t="s">
        <v>25467</v>
      </c>
      <c r="N855" s="56" t="s">
        <v>25471</v>
      </c>
      <c r="O855" s="56" t="s">
        <v>137</v>
      </c>
      <c r="P855" s="56" t="s">
        <v>25317</v>
      </c>
      <c r="Q855" s="56" t="s">
        <v>17</v>
      </c>
      <c r="R855" s="56"/>
      <c r="S855" s="56" t="s">
        <v>108</v>
      </c>
      <c r="T855" s="56" t="s">
        <v>108</v>
      </c>
      <c r="U855" s="400"/>
      <c r="V855" s="56"/>
      <c r="W855" s="56" t="s">
        <v>108</v>
      </c>
      <c r="X855" s="56"/>
      <c r="Y855" s="56" t="s">
        <v>108</v>
      </c>
      <c r="Z855" s="56" t="s">
        <v>14</v>
      </c>
      <c r="AA855" s="57">
        <v>43199</v>
      </c>
      <c r="AB855" s="75"/>
      <c r="AC855" s="64" t="s">
        <v>25472</v>
      </c>
      <c r="AD855" s="65" t="s">
        <v>179</v>
      </c>
      <c r="AE855" s="65"/>
      <c r="AF855" s="66"/>
      <c r="AG855" s="66"/>
      <c r="AH855" s="67" t="str">
        <v>Mar</v>
      </c>
      <c r="AI855" s="68" t="str">
        <v>Apr</v>
      </c>
      <c r="AJ855" s="69">
        <f t="shared" si="0"/>
        <v>34</v>
      </c>
      <c r="AK855" s="70">
        <f t="shared" si="1"/>
        <v>43195</v>
      </c>
      <c r="AL855" s="71">
        <f t="shared" ca="1" si="2"/>
        <v>-764</v>
      </c>
      <c r="AM855" s="71" t="str">
        <v>2018</v>
      </c>
      <c r="AN855" s="70">
        <f t="shared" si="3"/>
        <v>43175</v>
      </c>
      <c r="AO855" s="70" t="s">
        <v>123</v>
      </c>
    </row>
    <row r="856" spans="1:41" ht="14.4">
      <c r="A856" s="179" t="s">
        <v>25473</v>
      </c>
      <c r="B856" s="56" t="s">
        <v>89</v>
      </c>
      <c r="C856" s="57">
        <v>43348</v>
      </c>
      <c r="D856" s="56" t="s">
        <v>131</v>
      </c>
      <c r="E856" s="56" t="s">
        <v>140</v>
      </c>
      <c r="F856" s="168" t="s">
        <v>106</v>
      </c>
      <c r="G856" s="168" t="s">
        <v>107</v>
      </c>
      <c r="H856" s="169" t="s">
        <v>140</v>
      </c>
      <c r="I856" s="399"/>
      <c r="J856" s="57">
        <v>43378</v>
      </c>
      <c r="K856" s="56" t="s">
        <v>18</v>
      </c>
      <c r="L856" s="169" t="s">
        <v>18</v>
      </c>
      <c r="M856" s="60" t="s">
        <v>145</v>
      </c>
      <c r="N856" s="56" t="s">
        <v>6959</v>
      </c>
      <c r="O856" s="56" t="s">
        <v>22</v>
      </c>
      <c r="P856" s="56" t="s">
        <v>6960</v>
      </c>
      <c r="Q856" s="56" t="s">
        <v>96</v>
      </c>
      <c r="R856" s="56"/>
      <c r="S856" s="56" t="s">
        <v>108</v>
      </c>
      <c r="T856" s="56" t="s">
        <v>108</v>
      </c>
      <c r="U856" s="56"/>
      <c r="V856" s="56"/>
      <c r="W856" s="56" t="s">
        <v>108</v>
      </c>
      <c r="X856" s="56"/>
      <c r="Y856" s="56" t="s">
        <v>108</v>
      </c>
      <c r="Z856" s="56" t="s">
        <v>18</v>
      </c>
      <c r="AA856" s="57">
        <v>43348</v>
      </c>
      <c r="AB856" s="63">
        <v>6</v>
      </c>
      <c r="AC856" s="64" t="s">
        <v>25474</v>
      </c>
      <c r="AD856" s="56" t="s">
        <v>79</v>
      </c>
      <c r="AE856" s="56"/>
      <c r="AF856" s="61"/>
      <c r="AG856" s="61"/>
      <c r="AH856" s="67" t="str">
        <v>Sep</v>
      </c>
      <c r="AI856" s="68" t="str">
        <v>Sep</v>
      </c>
      <c r="AJ856" s="69">
        <f t="shared" si="0"/>
        <v>0</v>
      </c>
      <c r="AK856" s="70">
        <f t="shared" si="1"/>
        <v>43378</v>
      </c>
      <c r="AL856" s="71">
        <f t="shared" ca="1" si="2"/>
        <v>-581</v>
      </c>
      <c r="AM856" s="71" t="str">
        <v>2018</v>
      </c>
      <c r="AN856" s="70">
        <f t="shared" si="3"/>
        <v>43358</v>
      </c>
      <c r="AO856" s="70" t="s">
        <v>123</v>
      </c>
    </row>
    <row r="857" spans="1:41" ht="14.4">
      <c r="A857" s="179" t="s">
        <v>25475</v>
      </c>
      <c r="B857" s="56" t="s">
        <v>89</v>
      </c>
      <c r="C857" s="57">
        <v>43215</v>
      </c>
      <c r="D857" s="56" t="s">
        <v>90</v>
      </c>
      <c r="E857" s="56" t="s">
        <v>15779</v>
      </c>
      <c r="F857" s="168" t="s">
        <v>214</v>
      </c>
      <c r="G857" s="168" t="s">
        <v>214</v>
      </c>
      <c r="H857" s="169" t="s">
        <v>2445</v>
      </c>
      <c r="I857" s="399"/>
      <c r="J857" s="57">
        <v>43228</v>
      </c>
      <c r="K857" s="56" t="s">
        <v>18</v>
      </c>
      <c r="L857" s="169" t="s">
        <v>14</v>
      </c>
      <c r="M857" s="60" t="s">
        <v>25476</v>
      </c>
      <c r="N857" s="56" t="s">
        <v>25476</v>
      </c>
      <c r="O857" s="61"/>
      <c r="P857" s="61"/>
      <c r="Q857" s="56" t="s">
        <v>96</v>
      </c>
      <c r="R857" s="56"/>
      <c r="S857" s="56" t="s">
        <v>108</v>
      </c>
      <c r="T857" s="56" t="s">
        <v>14</v>
      </c>
      <c r="U857" s="56"/>
      <c r="V857" s="56"/>
      <c r="W857" s="56" t="s">
        <v>108</v>
      </c>
      <c r="X857" s="56" t="s">
        <v>108</v>
      </c>
      <c r="Y857" s="61"/>
      <c r="Z857" s="56" t="s">
        <v>14</v>
      </c>
      <c r="AA857" s="57">
        <v>43216</v>
      </c>
      <c r="AB857" s="75"/>
      <c r="AC857" s="64" t="s">
        <v>25477</v>
      </c>
      <c r="AD857" s="56" t="s">
        <v>118</v>
      </c>
      <c r="AE857" s="56"/>
      <c r="AF857" s="61"/>
      <c r="AG857" s="61"/>
      <c r="AH857" s="67" t="str">
        <v>Apr</v>
      </c>
      <c r="AI857" s="68" t="str">
        <v>Apr</v>
      </c>
      <c r="AJ857" s="69">
        <f t="shared" si="0"/>
        <v>1</v>
      </c>
      <c r="AK857" s="70">
        <f t="shared" si="1"/>
        <v>43245</v>
      </c>
      <c r="AL857" s="71">
        <f t="shared" ca="1" si="2"/>
        <v>-714</v>
      </c>
      <c r="AM857" s="71" t="str">
        <v>2018</v>
      </c>
      <c r="AN857" s="70">
        <f t="shared" si="3"/>
        <v>43225</v>
      </c>
      <c r="AO857" s="70" t="s">
        <v>123</v>
      </c>
    </row>
    <row r="858" spans="1:41" ht="14.4">
      <c r="A858" s="179" t="s">
        <v>25478</v>
      </c>
      <c r="B858" s="56" t="s">
        <v>89</v>
      </c>
      <c r="C858" s="57">
        <v>43350</v>
      </c>
      <c r="D858" s="56" t="s">
        <v>1027</v>
      </c>
      <c r="E858" s="56" t="s">
        <v>140</v>
      </c>
      <c r="F858" s="168" t="s">
        <v>106</v>
      </c>
      <c r="G858" s="168" t="s">
        <v>107</v>
      </c>
      <c r="H858" s="169" t="s">
        <v>140</v>
      </c>
      <c r="I858" s="399"/>
      <c r="J858" s="57">
        <v>43380</v>
      </c>
      <c r="K858" s="56" t="s">
        <v>18</v>
      </c>
      <c r="L858" s="169" t="s">
        <v>14</v>
      </c>
      <c r="M858" s="60" t="s">
        <v>25479</v>
      </c>
      <c r="N858" s="56" t="s">
        <v>25480</v>
      </c>
      <c r="O858" s="56" t="s">
        <v>13</v>
      </c>
      <c r="P858" s="56" t="s">
        <v>108</v>
      </c>
      <c r="Q858" s="61"/>
      <c r="R858" s="56"/>
      <c r="S858" s="56" t="s">
        <v>108</v>
      </c>
      <c r="T858" s="56" t="s">
        <v>108</v>
      </c>
      <c r="U858" s="56"/>
      <c r="V858" s="56"/>
      <c r="W858" s="56" t="s">
        <v>108</v>
      </c>
      <c r="X858" s="56"/>
      <c r="Y858" s="56" t="s">
        <v>108</v>
      </c>
      <c r="Z858" s="56" t="s">
        <v>14</v>
      </c>
      <c r="AA858" s="57">
        <v>43350</v>
      </c>
      <c r="AB858" s="63">
        <v>6</v>
      </c>
      <c r="AC858" s="64" t="s">
        <v>25481</v>
      </c>
      <c r="AD858" s="56" t="s">
        <v>224</v>
      </c>
      <c r="AE858" s="56"/>
      <c r="AF858" s="61"/>
      <c r="AG858" s="61"/>
      <c r="AH858" s="67" t="str">
        <v>Sep</v>
      </c>
      <c r="AI858" s="68" t="str">
        <v>Sep</v>
      </c>
      <c r="AJ858" s="69">
        <f t="shared" si="0"/>
        <v>0</v>
      </c>
      <c r="AK858" s="70">
        <f t="shared" si="1"/>
        <v>43380</v>
      </c>
      <c r="AL858" s="71">
        <f t="shared" ca="1" si="2"/>
        <v>-579</v>
      </c>
      <c r="AM858" s="71" t="str">
        <v>2018</v>
      </c>
      <c r="AN858" s="70">
        <f t="shared" si="3"/>
        <v>43360</v>
      </c>
      <c r="AO858" s="70" t="s">
        <v>123</v>
      </c>
    </row>
    <row r="859" spans="1:41" ht="14.4">
      <c r="A859" s="179" t="s">
        <v>25482</v>
      </c>
      <c r="B859" s="56" t="s">
        <v>89</v>
      </c>
      <c r="C859" s="57">
        <v>43236</v>
      </c>
      <c r="D859" s="56" t="s">
        <v>131</v>
      </c>
      <c r="E859" s="56" t="s">
        <v>140</v>
      </c>
      <c r="F859" s="168" t="s">
        <v>106</v>
      </c>
      <c r="G859" s="168" t="s">
        <v>107</v>
      </c>
      <c r="H859" s="169" t="s">
        <v>140</v>
      </c>
      <c r="I859" s="399"/>
      <c r="J859" s="57">
        <v>43267</v>
      </c>
      <c r="K859" s="56" t="s">
        <v>18</v>
      </c>
      <c r="L859" s="169" t="s">
        <v>18</v>
      </c>
      <c r="M859" s="60" t="s">
        <v>745</v>
      </c>
      <c r="N859" s="56" t="s">
        <v>25483</v>
      </c>
      <c r="O859" s="56" t="s">
        <v>266</v>
      </c>
      <c r="P859" s="56" t="s">
        <v>25484</v>
      </c>
      <c r="Q859" s="56" t="s">
        <v>17</v>
      </c>
      <c r="R859" s="56"/>
      <c r="S859" s="56" t="s">
        <v>108</v>
      </c>
      <c r="T859" s="56" t="s">
        <v>108</v>
      </c>
      <c r="U859" s="56"/>
      <c r="V859" s="56"/>
      <c r="W859" s="56" t="s">
        <v>108</v>
      </c>
      <c r="X859" s="56"/>
      <c r="Y859" s="56" t="s">
        <v>108</v>
      </c>
      <c r="Z859" s="56" t="s">
        <v>18</v>
      </c>
      <c r="AA859" s="57">
        <v>43244</v>
      </c>
      <c r="AB859" s="63">
        <v>6</v>
      </c>
      <c r="AC859" s="64" t="s">
        <v>25485</v>
      </c>
      <c r="AD859" s="56" t="s">
        <v>79</v>
      </c>
      <c r="AE859" s="56"/>
      <c r="AF859" s="61"/>
      <c r="AG859" s="61"/>
      <c r="AH859" s="67" t="str">
        <v>May</v>
      </c>
      <c r="AI859" s="68" t="str">
        <v>May</v>
      </c>
      <c r="AJ859" s="69">
        <f t="shared" si="0"/>
        <v>8</v>
      </c>
      <c r="AK859" s="70">
        <f t="shared" si="1"/>
        <v>43266</v>
      </c>
      <c r="AL859" s="71">
        <f t="shared" ca="1" si="2"/>
        <v>-693</v>
      </c>
      <c r="AM859" s="71" t="str">
        <v>2018</v>
      </c>
      <c r="AN859" s="70">
        <f t="shared" si="3"/>
        <v>43246</v>
      </c>
      <c r="AO859" s="70" t="s">
        <v>123</v>
      </c>
    </row>
    <row r="860" spans="1:41" ht="14.4">
      <c r="A860" s="179" t="s">
        <v>25486</v>
      </c>
      <c r="B860" s="56" t="s">
        <v>89</v>
      </c>
      <c r="C860" s="57">
        <v>43440</v>
      </c>
      <c r="D860" s="56" t="s">
        <v>90</v>
      </c>
      <c r="E860" s="56" t="s">
        <v>140</v>
      </c>
      <c r="F860" s="168" t="s">
        <v>106</v>
      </c>
      <c r="G860" s="168" t="s">
        <v>107</v>
      </c>
      <c r="H860" s="169" t="s">
        <v>140</v>
      </c>
      <c r="I860" s="399"/>
      <c r="J860" s="57">
        <v>43471</v>
      </c>
      <c r="K860" s="56" t="s">
        <v>18</v>
      </c>
      <c r="L860" s="169" t="s">
        <v>18</v>
      </c>
      <c r="M860" s="60" t="s">
        <v>25487</v>
      </c>
      <c r="N860" s="56" t="s">
        <v>25488</v>
      </c>
      <c r="O860" s="56" t="s">
        <v>22</v>
      </c>
      <c r="P860" s="56" t="s">
        <v>25489</v>
      </c>
      <c r="Q860" s="56" t="s">
        <v>17</v>
      </c>
      <c r="R860" s="56"/>
      <c r="S860" s="56" t="s">
        <v>108</v>
      </c>
      <c r="T860" s="56" t="s">
        <v>108</v>
      </c>
      <c r="U860" s="56"/>
      <c r="V860" s="56"/>
      <c r="W860" s="56" t="s">
        <v>108</v>
      </c>
      <c r="X860" s="56"/>
      <c r="Y860" s="56" t="s">
        <v>108</v>
      </c>
      <c r="Z860" s="56" t="s">
        <v>18</v>
      </c>
      <c r="AA860" s="57">
        <v>43440</v>
      </c>
      <c r="AB860" s="63">
        <v>6</v>
      </c>
      <c r="AC860" s="64" t="s">
        <v>25490</v>
      </c>
      <c r="AD860" s="56" t="s">
        <v>79</v>
      </c>
      <c r="AE860" s="56"/>
      <c r="AF860" s="61"/>
      <c r="AG860" s="61"/>
      <c r="AH860" s="67" t="str">
        <v>Dec</v>
      </c>
      <c r="AI860" s="68" t="str">
        <v>Dec</v>
      </c>
      <c r="AJ860" s="69">
        <f t="shared" si="0"/>
        <v>0</v>
      </c>
      <c r="AK860" s="70">
        <f t="shared" si="1"/>
        <v>43470</v>
      </c>
      <c r="AL860" s="71">
        <f t="shared" ca="1" si="2"/>
        <v>-489</v>
      </c>
      <c r="AM860" s="71" t="str">
        <v>2018</v>
      </c>
      <c r="AN860" s="70">
        <f t="shared" si="3"/>
        <v>43450</v>
      </c>
      <c r="AO860" s="70" t="s">
        <v>123</v>
      </c>
    </row>
    <row r="861" spans="1:41" ht="14.4">
      <c r="A861" s="179" t="s">
        <v>25491</v>
      </c>
      <c r="B861" s="56" t="s">
        <v>89</v>
      </c>
      <c r="C861" s="57">
        <v>43395</v>
      </c>
      <c r="D861" s="56" t="s">
        <v>90</v>
      </c>
      <c r="E861" s="56" t="s">
        <v>327</v>
      </c>
      <c r="F861" s="168" t="s">
        <v>214</v>
      </c>
      <c r="G861" s="168" t="s">
        <v>328</v>
      </c>
      <c r="H861" s="169" t="s">
        <v>327</v>
      </c>
      <c r="I861" s="399"/>
      <c r="J861" s="57">
        <v>43426</v>
      </c>
      <c r="K861" s="56" t="s">
        <v>18</v>
      </c>
      <c r="L861" s="169" t="s">
        <v>18</v>
      </c>
      <c r="M861" s="60" t="s">
        <v>25492</v>
      </c>
      <c r="N861" s="56" t="s">
        <v>25493</v>
      </c>
      <c r="O861" s="56" t="s">
        <v>20</v>
      </c>
      <c r="P861" s="56">
        <v>1801</v>
      </c>
      <c r="Q861" s="56" t="s">
        <v>96</v>
      </c>
      <c r="R861" s="56"/>
      <c r="S861" s="56" t="s">
        <v>18</v>
      </c>
      <c r="T861" s="61"/>
      <c r="U861" s="402"/>
      <c r="V861" s="66"/>
      <c r="W861" s="66"/>
      <c r="X861" s="402"/>
      <c r="Y861" s="61"/>
      <c r="Z861" s="56" t="s">
        <v>18</v>
      </c>
      <c r="AA861" s="57">
        <v>43424</v>
      </c>
      <c r="AB861" s="75"/>
      <c r="AC861" s="64" t="s">
        <v>25494</v>
      </c>
      <c r="AD861" s="56" t="s">
        <v>79</v>
      </c>
      <c r="AE861" s="56"/>
      <c r="AF861" s="61"/>
      <c r="AG861" s="61"/>
      <c r="AH861" s="67" t="str">
        <v>Oct</v>
      </c>
      <c r="AI861" s="68" t="str">
        <v>Nov</v>
      </c>
      <c r="AJ861" s="69">
        <f t="shared" si="0"/>
        <v>29</v>
      </c>
      <c r="AK861" s="70">
        <f t="shared" si="1"/>
        <v>43425</v>
      </c>
      <c r="AL861" s="71">
        <f t="shared" ca="1" si="2"/>
        <v>-534</v>
      </c>
      <c r="AM861" s="71" t="str">
        <v>2018</v>
      </c>
      <c r="AN861" s="70">
        <f t="shared" si="3"/>
        <v>43405</v>
      </c>
      <c r="AO861" s="70" t="s">
        <v>123</v>
      </c>
    </row>
    <row r="862" spans="1:41" ht="14.4">
      <c r="A862" s="179" t="s">
        <v>25495</v>
      </c>
      <c r="B862" s="56" t="s">
        <v>89</v>
      </c>
      <c r="C862" s="57">
        <v>43152</v>
      </c>
      <c r="D862" s="56" t="s">
        <v>90</v>
      </c>
      <c r="E862" s="56" t="s">
        <v>1579</v>
      </c>
      <c r="F862" s="168" t="s">
        <v>214</v>
      </c>
      <c r="G862" s="168" t="s">
        <v>24421</v>
      </c>
      <c r="H862" s="169" t="s">
        <v>1579</v>
      </c>
      <c r="I862" s="404"/>
      <c r="J862" s="59"/>
      <c r="K862" s="56" t="s">
        <v>18</v>
      </c>
      <c r="L862" s="169" t="s">
        <v>18</v>
      </c>
      <c r="M862" s="60" t="s">
        <v>25496</v>
      </c>
      <c r="N862" s="56" t="s">
        <v>25497</v>
      </c>
      <c r="O862" s="56" t="s">
        <v>13</v>
      </c>
      <c r="P862" s="56" t="s">
        <v>25498</v>
      </c>
      <c r="Q862" s="56" t="s">
        <v>96</v>
      </c>
      <c r="R862" s="66"/>
      <c r="S862" s="61"/>
      <c r="T862" s="61"/>
      <c r="U862" s="402"/>
      <c r="V862" s="66"/>
      <c r="W862" s="66"/>
      <c r="X862" s="400" t="s">
        <v>108</v>
      </c>
      <c r="Y862" s="61"/>
      <c r="Z862" s="56" t="s">
        <v>18</v>
      </c>
      <c r="AA862" s="57">
        <v>43187</v>
      </c>
      <c r="AB862" s="75"/>
      <c r="AC862" s="64" t="s">
        <v>1588</v>
      </c>
      <c r="AD862" s="56" t="s">
        <v>79</v>
      </c>
      <c r="AE862" s="56"/>
      <c r="AF862" s="61"/>
      <c r="AG862" s="61"/>
      <c r="AH862" s="67" t="str">
        <v>Feb</v>
      </c>
      <c r="AI862" s="68" t="str">
        <v>Mar</v>
      </c>
      <c r="AJ862" s="69">
        <f t="shared" si="0"/>
        <v>35</v>
      </c>
      <c r="AK862" s="70">
        <f t="shared" si="1"/>
        <v>43182</v>
      </c>
      <c r="AL862" s="71">
        <f t="shared" ca="1" si="2"/>
        <v>-777</v>
      </c>
      <c r="AM862" s="71" t="str">
        <v>2018</v>
      </c>
      <c r="AN862" s="70">
        <f t="shared" si="3"/>
        <v>43162</v>
      </c>
      <c r="AO862" s="70" t="s">
        <v>123</v>
      </c>
    </row>
    <row r="863" spans="1:41" ht="14.4">
      <c r="A863" s="179" t="s">
        <v>25499</v>
      </c>
      <c r="B863" s="56" t="s">
        <v>89</v>
      </c>
      <c r="C863" s="57">
        <v>43181</v>
      </c>
      <c r="D863" s="56" t="s">
        <v>90</v>
      </c>
      <c r="E863" s="56" t="s">
        <v>1579</v>
      </c>
      <c r="F863" s="168" t="s">
        <v>214</v>
      </c>
      <c r="G863" s="168" t="s">
        <v>24421</v>
      </c>
      <c r="H863" s="169" t="s">
        <v>1579</v>
      </c>
      <c r="I863" s="404"/>
      <c r="J863" s="59"/>
      <c r="K863" s="56" t="s">
        <v>18</v>
      </c>
      <c r="L863" s="169" t="s">
        <v>18</v>
      </c>
      <c r="M863" s="60" t="s">
        <v>25497</v>
      </c>
      <c r="N863" s="56" t="s">
        <v>25497</v>
      </c>
      <c r="O863" s="56" t="s">
        <v>13</v>
      </c>
      <c r="P863" s="56" t="s">
        <v>25500</v>
      </c>
      <c r="Q863" s="56" t="s">
        <v>96</v>
      </c>
      <c r="R863" s="66"/>
      <c r="S863" s="61"/>
      <c r="T863" s="61"/>
      <c r="U863" s="402"/>
      <c r="V863" s="66"/>
      <c r="W863" s="66"/>
      <c r="X863" s="400" t="s">
        <v>108</v>
      </c>
      <c r="Y863" s="61"/>
      <c r="Z863" s="56" t="s">
        <v>18</v>
      </c>
      <c r="AA863" s="57">
        <v>43187</v>
      </c>
      <c r="AB863" s="75"/>
      <c r="AC863" s="64" t="s">
        <v>1588</v>
      </c>
      <c r="AD863" s="56" t="s">
        <v>79</v>
      </c>
      <c r="AE863" s="56"/>
      <c r="AF863" s="61"/>
      <c r="AG863" s="61"/>
      <c r="AH863" s="67" t="str">
        <v>Mar</v>
      </c>
      <c r="AI863" s="68" t="str">
        <v>Mar</v>
      </c>
      <c r="AJ863" s="69">
        <f t="shared" si="0"/>
        <v>6</v>
      </c>
      <c r="AK863" s="70">
        <f t="shared" si="1"/>
        <v>43211</v>
      </c>
      <c r="AL863" s="71">
        <f t="shared" ca="1" si="2"/>
        <v>-748</v>
      </c>
      <c r="AM863" s="71" t="str">
        <v>2018</v>
      </c>
      <c r="AN863" s="70">
        <f t="shared" si="3"/>
        <v>43191</v>
      </c>
      <c r="AO863" s="70" t="s">
        <v>123</v>
      </c>
    </row>
    <row r="864" spans="1:41" ht="14.4">
      <c r="A864" s="179" t="s">
        <v>25501</v>
      </c>
      <c r="B864" s="56" t="s">
        <v>89</v>
      </c>
      <c r="C864" s="57">
        <v>43312</v>
      </c>
      <c r="D864" s="56" t="s">
        <v>90</v>
      </c>
      <c r="E864" s="56" t="s">
        <v>140</v>
      </c>
      <c r="F864" s="168" t="s">
        <v>106</v>
      </c>
      <c r="G864" s="168" t="s">
        <v>107</v>
      </c>
      <c r="H864" s="169" t="s">
        <v>140</v>
      </c>
      <c r="I864" s="399"/>
      <c r="J864" s="57">
        <v>43343</v>
      </c>
      <c r="K864" s="56" t="s">
        <v>25502</v>
      </c>
      <c r="L864" s="169" t="s">
        <v>14</v>
      </c>
      <c r="M864" s="60" t="s">
        <v>25503</v>
      </c>
      <c r="N864" s="56" t="s">
        <v>25504</v>
      </c>
      <c r="O864" s="56" t="s">
        <v>266</v>
      </c>
      <c r="P864" s="56" t="s">
        <v>25505</v>
      </c>
      <c r="Q864" s="56" t="s">
        <v>28</v>
      </c>
      <c r="R864" s="56"/>
      <c r="S864" s="56" t="s">
        <v>108</v>
      </c>
      <c r="T864" s="56" t="s">
        <v>108</v>
      </c>
      <c r="U864" s="56"/>
      <c r="V864" s="56"/>
      <c r="W864" s="56" t="s">
        <v>108</v>
      </c>
      <c r="X864" s="56"/>
      <c r="Y864" s="56" t="s">
        <v>108</v>
      </c>
      <c r="Z864" s="56" t="s">
        <v>14</v>
      </c>
      <c r="AA864" s="57">
        <v>43312</v>
      </c>
      <c r="AB864" s="63">
        <v>6</v>
      </c>
      <c r="AC864" s="64" t="s">
        <v>25506</v>
      </c>
      <c r="AD864" s="56" t="s">
        <v>179</v>
      </c>
      <c r="AE864" s="61"/>
      <c r="AF864" s="61"/>
      <c r="AG864" s="61"/>
      <c r="AH864" s="67" t="str">
        <v>Jul</v>
      </c>
      <c r="AI864" s="68" t="str">
        <v>Jul</v>
      </c>
      <c r="AJ864" s="69">
        <f t="shared" si="0"/>
        <v>0</v>
      </c>
      <c r="AK864" s="70">
        <f t="shared" si="1"/>
        <v>43342</v>
      </c>
      <c r="AL864" s="71">
        <f t="shared" ca="1" si="2"/>
        <v>-617</v>
      </c>
      <c r="AM864" s="71" t="str">
        <v>2018</v>
      </c>
      <c r="AN864" s="70">
        <f t="shared" si="3"/>
        <v>43322</v>
      </c>
      <c r="AO864" s="70" t="s">
        <v>123</v>
      </c>
    </row>
    <row r="865" spans="1:41" ht="14.4">
      <c r="A865" s="179" t="s">
        <v>25507</v>
      </c>
      <c r="B865" s="56" t="s">
        <v>89</v>
      </c>
      <c r="C865" s="57">
        <v>43354</v>
      </c>
      <c r="D865" s="56" t="s">
        <v>90</v>
      </c>
      <c r="E865" s="56" t="s">
        <v>140</v>
      </c>
      <c r="F865" s="168" t="s">
        <v>106</v>
      </c>
      <c r="G865" s="168" t="s">
        <v>107</v>
      </c>
      <c r="H865" s="169" t="s">
        <v>140</v>
      </c>
      <c r="I865" s="399"/>
      <c r="J865" s="57">
        <v>43384</v>
      </c>
      <c r="K865" s="56" t="s">
        <v>18</v>
      </c>
      <c r="L865" s="169" t="s">
        <v>14</v>
      </c>
      <c r="M865" s="60" t="s">
        <v>25508</v>
      </c>
      <c r="N865" s="56" t="s">
        <v>25509</v>
      </c>
      <c r="O865" s="56" t="s">
        <v>266</v>
      </c>
      <c r="P865" s="56" t="s">
        <v>25505</v>
      </c>
      <c r="Q865" s="56" t="s">
        <v>28</v>
      </c>
      <c r="R865" s="56"/>
      <c r="S865" s="56" t="s">
        <v>108</v>
      </c>
      <c r="T865" s="56" t="s">
        <v>108</v>
      </c>
      <c r="U865" s="56"/>
      <c r="V865" s="56"/>
      <c r="W865" s="56" t="s">
        <v>108</v>
      </c>
      <c r="X865" s="56"/>
      <c r="Y865" s="56" t="s">
        <v>292</v>
      </c>
      <c r="Z865" s="56" t="s">
        <v>14</v>
      </c>
      <c r="AA865" s="57">
        <v>43354</v>
      </c>
      <c r="AB865" s="75"/>
      <c r="AC865" s="64" t="s">
        <v>25510</v>
      </c>
      <c r="AD865" s="56" t="s">
        <v>294</v>
      </c>
      <c r="AE865" s="56"/>
      <c r="AF865" s="61"/>
      <c r="AG865" s="61"/>
      <c r="AH865" s="67" t="str">
        <v>Sep</v>
      </c>
      <c r="AI865" s="68" t="str">
        <v>Sep</v>
      </c>
      <c r="AJ865" s="69">
        <f t="shared" si="0"/>
        <v>0</v>
      </c>
      <c r="AK865" s="70">
        <f t="shared" si="1"/>
        <v>43384</v>
      </c>
      <c r="AL865" s="71">
        <f t="shared" ca="1" si="2"/>
        <v>-575</v>
      </c>
      <c r="AM865" s="71" t="str">
        <v>2018</v>
      </c>
      <c r="AN865" s="70">
        <f t="shared" si="3"/>
        <v>43364</v>
      </c>
      <c r="AO865" s="70" t="s">
        <v>123</v>
      </c>
    </row>
    <row r="866" spans="1:41" ht="14.4">
      <c r="A866" s="179" t="s">
        <v>25511</v>
      </c>
      <c r="B866" s="56" t="s">
        <v>89</v>
      </c>
      <c r="C866" s="57">
        <v>43356</v>
      </c>
      <c r="D866" s="56" t="s">
        <v>90</v>
      </c>
      <c r="E866" s="56" t="s">
        <v>140</v>
      </c>
      <c r="F866" s="168" t="s">
        <v>106</v>
      </c>
      <c r="G866" s="168" t="s">
        <v>107</v>
      </c>
      <c r="H866" s="169" t="s">
        <v>140</v>
      </c>
      <c r="I866" s="399"/>
      <c r="J866" s="57">
        <v>43386</v>
      </c>
      <c r="K866" s="56" t="s">
        <v>18</v>
      </c>
      <c r="L866" s="169" t="s">
        <v>18</v>
      </c>
      <c r="M866" s="60" t="s">
        <v>25512</v>
      </c>
      <c r="N866" s="56" t="s">
        <v>25512</v>
      </c>
      <c r="O866" s="56" t="s">
        <v>29</v>
      </c>
      <c r="P866" s="56" t="s">
        <v>25513</v>
      </c>
      <c r="Q866" s="56" t="s">
        <v>28</v>
      </c>
      <c r="R866" s="56"/>
      <c r="S866" s="56" t="s">
        <v>108</v>
      </c>
      <c r="T866" s="56" t="s">
        <v>108</v>
      </c>
      <c r="U866" s="56"/>
      <c r="V866" s="56"/>
      <c r="W866" s="56" t="s">
        <v>108</v>
      </c>
      <c r="X866" s="56"/>
      <c r="Y866" s="56" t="s">
        <v>108</v>
      </c>
      <c r="Z866" s="56" t="s">
        <v>18</v>
      </c>
      <c r="AA866" s="57">
        <v>43356</v>
      </c>
      <c r="AB866" s="63">
        <v>6</v>
      </c>
      <c r="AC866" s="64" t="s">
        <v>25514</v>
      </c>
      <c r="AD866" s="56" t="s">
        <v>79</v>
      </c>
      <c r="AE866" s="56"/>
      <c r="AF866" s="61"/>
      <c r="AG866" s="61"/>
      <c r="AH866" s="67" t="str">
        <v>Sep</v>
      </c>
      <c r="AI866" s="68" t="str">
        <v>Sep</v>
      </c>
      <c r="AJ866" s="69">
        <f t="shared" si="0"/>
        <v>0</v>
      </c>
      <c r="AK866" s="70">
        <f t="shared" si="1"/>
        <v>43386</v>
      </c>
      <c r="AL866" s="71">
        <f t="shared" ca="1" si="2"/>
        <v>-573</v>
      </c>
      <c r="AM866" s="71" t="str">
        <v>2018</v>
      </c>
      <c r="AN866" s="70">
        <f t="shared" si="3"/>
        <v>43366</v>
      </c>
      <c r="AO866" s="70" t="s">
        <v>123</v>
      </c>
    </row>
    <row r="867" spans="1:41" ht="14.4">
      <c r="A867" s="179" t="s">
        <v>25515</v>
      </c>
      <c r="B867" s="56" t="s">
        <v>89</v>
      </c>
      <c r="C867" s="57">
        <v>43321</v>
      </c>
      <c r="D867" s="56" t="s">
        <v>90</v>
      </c>
      <c r="E867" s="56" t="s">
        <v>30</v>
      </c>
      <c r="F867" s="168" t="s">
        <v>106</v>
      </c>
      <c r="G867" s="168" t="s">
        <v>107</v>
      </c>
      <c r="H867" s="169" t="s">
        <v>30</v>
      </c>
      <c r="I867" s="404"/>
      <c r="J867" s="59"/>
      <c r="K867" s="61"/>
      <c r="L867" s="184"/>
      <c r="M867" s="60" t="s">
        <v>25516</v>
      </c>
      <c r="N867" s="56" t="s">
        <v>25517</v>
      </c>
      <c r="O867" s="56" t="s">
        <v>22</v>
      </c>
      <c r="P867" s="56" t="s">
        <v>25518</v>
      </c>
      <c r="Q867" s="56" t="s">
        <v>17</v>
      </c>
      <c r="R867" s="66"/>
      <c r="S867" s="61"/>
      <c r="T867" s="61"/>
      <c r="U867" s="402"/>
      <c r="V867" s="66"/>
      <c r="W867" s="66"/>
      <c r="X867" s="402"/>
      <c r="Y867" s="56" t="s">
        <v>361</v>
      </c>
      <c r="Z867" s="56" t="s">
        <v>14</v>
      </c>
      <c r="AA867" s="57">
        <v>43322</v>
      </c>
      <c r="AB867" s="75"/>
      <c r="AC867" s="64" t="s">
        <v>25519</v>
      </c>
      <c r="AD867" s="56" t="s">
        <v>294</v>
      </c>
      <c r="AE867" s="61"/>
      <c r="AF867" s="61"/>
      <c r="AG867" s="61"/>
      <c r="AH867" s="67" t="str">
        <v>Aug</v>
      </c>
      <c r="AI867" s="68" t="str">
        <v>Aug</v>
      </c>
      <c r="AJ867" s="69">
        <f t="shared" si="0"/>
        <v>1</v>
      </c>
      <c r="AK867" s="70">
        <f t="shared" si="1"/>
        <v>43351</v>
      </c>
      <c r="AL867" s="71">
        <f t="shared" ca="1" si="2"/>
        <v>-608</v>
      </c>
      <c r="AM867" s="71" t="str">
        <v>2018</v>
      </c>
      <c r="AN867" s="70">
        <f t="shared" si="3"/>
        <v>43331</v>
      </c>
      <c r="AO867" s="70" t="s">
        <v>123</v>
      </c>
    </row>
    <row r="868" spans="1:41" ht="14.4">
      <c r="A868" s="179" t="s">
        <v>25520</v>
      </c>
      <c r="B868" s="56" t="s">
        <v>89</v>
      </c>
      <c r="C868" s="57">
        <v>43431</v>
      </c>
      <c r="D868" s="56" t="s">
        <v>90</v>
      </c>
      <c r="E868" s="56" t="s">
        <v>129</v>
      </c>
      <c r="F868" s="168" t="s">
        <v>106</v>
      </c>
      <c r="G868" s="168" t="s">
        <v>214</v>
      </c>
      <c r="H868" s="169" t="s">
        <v>276</v>
      </c>
      <c r="I868" s="399"/>
      <c r="J868" s="57">
        <v>43461</v>
      </c>
      <c r="K868" s="61"/>
      <c r="L868" s="184"/>
      <c r="M868" s="60" t="s">
        <v>25521</v>
      </c>
      <c r="N868" s="56" t="s">
        <v>25522</v>
      </c>
      <c r="O868" s="61"/>
      <c r="P868" s="56" t="s">
        <v>24468</v>
      </c>
      <c r="Q868" s="56" t="s">
        <v>96</v>
      </c>
      <c r="R868" s="66"/>
      <c r="S868" s="61"/>
      <c r="T868" s="61"/>
      <c r="U868" s="402"/>
      <c r="V868" s="66"/>
      <c r="W868" s="66"/>
      <c r="X868" s="402"/>
      <c r="Y868" s="61"/>
      <c r="Z868" s="56" t="s">
        <v>18</v>
      </c>
      <c r="AA868" s="57">
        <v>43438</v>
      </c>
      <c r="AB868" s="75"/>
      <c r="AC868" s="64" t="s">
        <v>25523</v>
      </c>
      <c r="AD868" s="56" t="s">
        <v>633</v>
      </c>
      <c r="AE868" s="61"/>
      <c r="AF868" s="61"/>
      <c r="AG868" s="61"/>
      <c r="AH868" s="67" t="str">
        <v>Nov</v>
      </c>
      <c r="AI868" s="68" t="str">
        <v>Dec</v>
      </c>
      <c r="AJ868" s="69">
        <f t="shared" si="0"/>
        <v>7</v>
      </c>
      <c r="AK868" s="70">
        <f t="shared" si="1"/>
        <v>43461</v>
      </c>
      <c r="AL868" s="71">
        <f t="shared" ca="1" si="2"/>
        <v>-498</v>
      </c>
      <c r="AM868" s="71" t="str">
        <v>2018</v>
      </c>
      <c r="AN868" s="70">
        <f t="shared" si="3"/>
        <v>43441</v>
      </c>
      <c r="AO868" s="70" t="s">
        <v>123</v>
      </c>
    </row>
    <row r="869" spans="1:41" ht="14.4">
      <c r="A869" s="179" t="s">
        <v>25524</v>
      </c>
      <c r="B869" s="56" t="s">
        <v>89</v>
      </c>
      <c r="C869" s="57">
        <v>43139</v>
      </c>
      <c r="D869" s="56" t="s">
        <v>131</v>
      </c>
      <c r="E869" s="56" t="s">
        <v>30</v>
      </c>
      <c r="F869" s="168" t="s">
        <v>106</v>
      </c>
      <c r="G869" s="168" t="s">
        <v>107</v>
      </c>
      <c r="H869" s="169" t="s">
        <v>30</v>
      </c>
      <c r="I869" s="404"/>
      <c r="J869" s="59"/>
      <c r="K869" s="61"/>
      <c r="L869" s="184"/>
      <c r="M869" s="60" t="s">
        <v>25525</v>
      </c>
      <c r="N869" s="56" t="s">
        <v>25526</v>
      </c>
      <c r="O869" s="56" t="s">
        <v>249</v>
      </c>
      <c r="P869" s="56" t="s">
        <v>25527</v>
      </c>
      <c r="Q869" s="56" t="s">
        <v>17</v>
      </c>
      <c r="R869" s="66"/>
      <c r="S869" s="61"/>
      <c r="T869" s="61"/>
      <c r="U869" s="402"/>
      <c r="V869" s="66"/>
      <c r="W869" s="66"/>
      <c r="X869" s="400" t="s">
        <v>108</v>
      </c>
      <c r="Y869" s="61"/>
      <c r="Z869" s="56" t="s">
        <v>18</v>
      </c>
      <c r="AA869" s="57">
        <v>43186</v>
      </c>
      <c r="AB869" s="63">
        <v>2</v>
      </c>
      <c r="AC869" s="64" t="s">
        <v>25528</v>
      </c>
      <c r="AD869" s="65" t="s">
        <v>118</v>
      </c>
      <c r="AE869" s="96"/>
      <c r="AF869" s="66"/>
      <c r="AG869" s="66"/>
      <c r="AH869" s="67" t="str">
        <v>Feb</v>
      </c>
      <c r="AI869" s="68" t="str">
        <v>Mar</v>
      </c>
      <c r="AJ869" s="69">
        <f t="shared" si="0"/>
        <v>47</v>
      </c>
      <c r="AK869" s="70">
        <f t="shared" si="1"/>
        <v>43169</v>
      </c>
      <c r="AL869" s="71">
        <f t="shared" ca="1" si="2"/>
        <v>-790</v>
      </c>
      <c r="AM869" s="71" t="str">
        <v>2018</v>
      </c>
      <c r="AN869" s="70">
        <f t="shared" si="3"/>
        <v>43149</v>
      </c>
      <c r="AO869" s="70" t="s">
        <v>123</v>
      </c>
    </row>
    <row r="870" spans="1:41" ht="14.4">
      <c r="A870" s="179" t="s">
        <v>25529</v>
      </c>
      <c r="B870" s="127" t="s">
        <v>89</v>
      </c>
      <c r="C870" s="57">
        <v>43172</v>
      </c>
      <c r="D870" s="56" t="s">
        <v>90</v>
      </c>
      <c r="E870" s="56" t="s">
        <v>15779</v>
      </c>
      <c r="F870" s="168" t="s">
        <v>214</v>
      </c>
      <c r="G870" s="168" t="s">
        <v>214</v>
      </c>
      <c r="H870" s="169" t="s">
        <v>2445</v>
      </c>
      <c r="I870" s="399"/>
      <c r="J870" s="57">
        <v>43185</v>
      </c>
      <c r="K870" s="56" t="s">
        <v>18</v>
      </c>
      <c r="L870" s="169" t="s">
        <v>18</v>
      </c>
      <c r="M870" s="60" t="s">
        <v>25530</v>
      </c>
      <c r="N870" s="56" t="s">
        <v>25531</v>
      </c>
      <c r="O870" s="61"/>
      <c r="P870" s="61"/>
      <c r="Q870" s="56" t="s">
        <v>96</v>
      </c>
      <c r="R870" s="56"/>
      <c r="S870" s="56" t="s">
        <v>108</v>
      </c>
      <c r="T870" s="56" t="s">
        <v>18</v>
      </c>
      <c r="U870" s="400"/>
      <c r="V870" s="471"/>
      <c r="W870" s="471" t="s">
        <v>108</v>
      </c>
      <c r="X870" s="400" t="s">
        <v>108</v>
      </c>
      <c r="Y870" s="61"/>
      <c r="Z870" s="56" t="s">
        <v>18</v>
      </c>
      <c r="AA870" s="57">
        <v>43193</v>
      </c>
      <c r="AB870" s="75"/>
      <c r="AC870" s="64" t="s">
        <v>25532</v>
      </c>
      <c r="AD870" s="65" t="s">
        <v>360</v>
      </c>
      <c r="AE870" s="65"/>
      <c r="AF870" s="66"/>
      <c r="AG870" s="66"/>
      <c r="AH870" s="67" t="str">
        <v>Mar</v>
      </c>
      <c r="AI870" s="68" t="str">
        <v>Apr</v>
      </c>
      <c r="AJ870" s="69">
        <f t="shared" si="0"/>
        <v>21</v>
      </c>
      <c r="AK870" s="70">
        <f t="shared" si="1"/>
        <v>43202</v>
      </c>
      <c r="AL870" s="71">
        <f t="shared" ca="1" si="2"/>
        <v>-757</v>
      </c>
      <c r="AM870" s="71" t="str">
        <v>2018</v>
      </c>
      <c r="AN870" s="70">
        <f t="shared" si="3"/>
        <v>43182</v>
      </c>
      <c r="AO870" s="70" t="s">
        <v>123</v>
      </c>
    </row>
    <row r="871" spans="1:41" ht="14.4">
      <c r="A871" s="179" t="s">
        <v>25533</v>
      </c>
      <c r="B871" s="56" t="s">
        <v>89</v>
      </c>
      <c r="C871" s="57">
        <v>43122</v>
      </c>
      <c r="D871" s="56" t="s">
        <v>2397</v>
      </c>
      <c r="E871" s="56" t="s">
        <v>140</v>
      </c>
      <c r="F871" s="168" t="s">
        <v>106</v>
      </c>
      <c r="G871" s="168" t="s">
        <v>107</v>
      </c>
      <c r="H871" s="169" t="s">
        <v>140</v>
      </c>
      <c r="I871" s="399"/>
      <c r="J871" s="57">
        <v>43153</v>
      </c>
      <c r="K871" s="56" t="s">
        <v>18</v>
      </c>
      <c r="L871" s="169" t="s">
        <v>14</v>
      </c>
      <c r="M871" s="60" t="s">
        <v>25534</v>
      </c>
      <c r="N871" s="56" t="s">
        <v>25535</v>
      </c>
      <c r="O871" s="56" t="s">
        <v>436</v>
      </c>
      <c r="P871" s="56" t="s">
        <v>25536</v>
      </c>
      <c r="Q871" s="56" t="s">
        <v>17</v>
      </c>
      <c r="R871" s="66"/>
      <c r="S871" s="56" t="s">
        <v>108</v>
      </c>
      <c r="T871" s="61"/>
      <c r="U871" s="56"/>
      <c r="V871" s="66"/>
      <c r="W871" s="66"/>
      <c r="X871" s="400"/>
      <c r="Y871" s="56" t="s">
        <v>108</v>
      </c>
      <c r="Z871" s="56" t="s">
        <v>14</v>
      </c>
      <c r="AA871" s="57">
        <v>43167</v>
      </c>
      <c r="AB871" s="63">
        <v>6</v>
      </c>
      <c r="AC871" s="64" t="s">
        <v>25537</v>
      </c>
      <c r="AD871" s="65" t="s">
        <v>705</v>
      </c>
      <c r="AE871" s="65"/>
      <c r="AF871" s="66"/>
      <c r="AG871" s="66"/>
      <c r="AH871" s="67" t="str">
        <v>Jan</v>
      </c>
      <c r="AI871" s="68" t="str">
        <v>Mar</v>
      </c>
      <c r="AJ871" s="69">
        <f t="shared" si="0"/>
        <v>45</v>
      </c>
      <c r="AK871" s="70">
        <f t="shared" si="1"/>
        <v>43152</v>
      </c>
      <c r="AL871" s="71">
        <f t="shared" ca="1" si="2"/>
        <v>-807</v>
      </c>
      <c r="AM871" s="71" t="str">
        <v>2018</v>
      </c>
      <c r="AN871" s="70">
        <f t="shared" si="3"/>
        <v>43132</v>
      </c>
      <c r="AO871" s="70" t="s">
        <v>123</v>
      </c>
    </row>
    <row r="872" spans="1:41" ht="14.4">
      <c r="A872" s="179" t="s">
        <v>25538</v>
      </c>
      <c r="B872" s="56" t="s">
        <v>89</v>
      </c>
      <c r="C872" s="57">
        <v>43349</v>
      </c>
      <c r="D872" s="56" t="s">
        <v>1027</v>
      </c>
      <c r="E872" s="56" t="s">
        <v>140</v>
      </c>
      <c r="F872" s="168" t="s">
        <v>106</v>
      </c>
      <c r="G872" s="168" t="s">
        <v>107</v>
      </c>
      <c r="H872" s="169" t="s">
        <v>140</v>
      </c>
      <c r="I872" s="399"/>
      <c r="J872" s="57">
        <v>43379</v>
      </c>
      <c r="K872" s="56" t="s">
        <v>18</v>
      </c>
      <c r="L872" s="169" t="s">
        <v>18</v>
      </c>
      <c r="M872" s="60" t="s">
        <v>642</v>
      </c>
      <c r="N872" s="56" t="s">
        <v>25539</v>
      </c>
      <c r="O872" s="56" t="s">
        <v>355</v>
      </c>
      <c r="P872" s="56" t="s">
        <v>25540</v>
      </c>
      <c r="Q872" s="56" t="s">
        <v>17</v>
      </c>
      <c r="R872" s="56"/>
      <c r="S872" s="56" t="s">
        <v>108</v>
      </c>
      <c r="T872" s="56" t="s">
        <v>108</v>
      </c>
      <c r="U872" s="56"/>
      <c r="V872" s="56"/>
      <c r="W872" s="56" t="s">
        <v>108</v>
      </c>
      <c r="X872" s="56"/>
      <c r="Y872" s="56" t="s">
        <v>108</v>
      </c>
      <c r="Z872" s="56" t="s">
        <v>18</v>
      </c>
      <c r="AA872" s="57">
        <v>43349</v>
      </c>
      <c r="AB872" s="63">
        <v>6</v>
      </c>
      <c r="AC872" s="64" t="s">
        <v>25541</v>
      </c>
      <c r="AD872" s="56" t="s">
        <v>79</v>
      </c>
      <c r="AE872" s="56"/>
      <c r="AF872" s="61"/>
      <c r="AG872" s="61"/>
      <c r="AH872" s="67" t="str">
        <v>Sep</v>
      </c>
      <c r="AI872" s="68" t="str">
        <v>Sep</v>
      </c>
      <c r="AJ872" s="69">
        <f t="shared" si="0"/>
        <v>0</v>
      </c>
      <c r="AK872" s="70">
        <f t="shared" si="1"/>
        <v>43379</v>
      </c>
      <c r="AL872" s="71">
        <f t="shared" ca="1" si="2"/>
        <v>-580</v>
      </c>
      <c r="AM872" s="71" t="str">
        <v>2018</v>
      </c>
      <c r="AN872" s="70">
        <f t="shared" si="3"/>
        <v>43359</v>
      </c>
      <c r="AO872" s="70" t="s">
        <v>123</v>
      </c>
    </row>
    <row r="873" spans="1:41" ht="14.4">
      <c r="A873" s="179" t="s">
        <v>25542</v>
      </c>
      <c r="B873" s="56" t="s">
        <v>89</v>
      </c>
      <c r="C873" s="57">
        <v>43342</v>
      </c>
      <c r="D873" s="56" t="s">
        <v>131</v>
      </c>
      <c r="E873" s="56" t="s">
        <v>140</v>
      </c>
      <c r="F873" s="168" t="s">
        <v>106</v>
      </c>
      <c r="G873" s="168" t="s">
        <v>107</v>
      </c>
      <c r="H873" s="169" t="s">
        <v>140</v>
      </c>
      <c r="I873" s="399"/>
      <c r="J873" s="57">
        <v>43373</v>
      </c>
      <c r="K873" s="56" t="s">
        <v>18</v>
      </c>
      <c r="L873" s="169" t="s">
        <v>18</v>
      </c>
      <c r="M873" s="60" t="s">
        <v>3716</v>
      </c>
      <c r="N873" s="56" t="s">
        <v>25543</v>
      </c>
      <c r="O873" s="56" t="s">
        <v>189</v>
      </c>
      <c r="P873" s="56" t="s">
        <v>25544</v>
      </c>
      <c r="Q873" s="56" t="s">
        <v>17</v>
      </c>
      <c r="R873" s="56"/>
      <c r="S873" s="56" t="s">
        <v>108</v>
      </c>
      <c r="T873" s="56" t="s">
        <v>108</v>
      </c>
      <c r="U873" s="56"/>
      <c r="V873" s="56"/>
      <c r="W873" s="56" t="s">
        <v>108</v>
      </c>
      <c r="X873" s="56"/>
      <c r="Y873" s="56" t="s">
        <v>108</v>
      </c>
      <c r="Z873" s="56" t="s">
        <v>18</v>
      </c>
      <c r="AA873" s="57">
        <v>43341</v>
      </c>
      <c r="AB873" s="63">
        <v>6</v>
      </c>
      <c r="AC873" s="64" t="s">
        <v>25546</v>
      </c>
      <c r="AD873" s="56" t="s">
        <v>79</v>
      </c>
      <c r="AE873" s="56"/>
      <c r="AF873" s="61"/>
      <c r="AG873" s="61"/>
      <c r="AH873" s="67" t="str">
        <v>Aug</v>
      </c>
      <c r="AI873" s="68" t="str">
        <v>Aug</v>
      </c>
      <c r="AJ873" s="69">
        <f t="shared" si="0"/>
        <v>-1</v>
      </c>
      <c r="AK873" s="70">
        <f t="shared" si="1"/>
        <v>43372</v>
      </c>
      <c r="AL873" s="71">
        <f t="shared" ca="1" si="2"/>
        <v>-587</v>
      </c>
      <c r="AM873" s="71" t="str">
        <v>2018</v>
      </c>
      <c r="AN873" s="70">
        <f t="shared" si="3"/>
        <v>43352</v>
      </c>
      <c r="AO873" s="70" t="s">
        <v>123</v>
      </c>
    </row>
    <row r="874" spans="1:41" ht="14.4">
      <c r="A874" s="179" t="s">
        <v>25547</v>
      </c>
      <c r="B874" s="56" t="s">
        <v>89</v>
      </c>
      <c r="C874" s="57">
        <v>43193</v>
      </c>
      <c r="D874" s="56" t="s">
        <v>2397</v>
      </c>
      <c r="E874" s="56" t="s">
        <v>140</v>
      </c>
      <c r="F874" s="168" t="s">
        <v>106</v>
      </c>
      <c r="G874" s="168" t="s">
        <v>107</v>
      </c>
      <c r="H874" s="169" t="s">
        <v>140</v>
      </c>
      <c r="I874" s="399"/>
      <c r="J874" s="57">
        <v>43223</v>
      </c>
      <c r="K874" s="56" t="s">
        <v>18</v>
      </c>
      <c r="L874" s="169" t="s">
        <v>18</v>
      </c>
      <c r="M874" s="60" t="s">
        <v>25534</v>
      </c>
      <c r="N874" s="56" t="s">
        <v>25548</v>
      </c>
      <c r="O874" s="56"/>
      <c r="P874" s="56" t="s">
        <v>25536</v>
      </c>
      <c r="Q874" s="56" t="s">
        <v>17</v>
      </c>
      <c r="R874" s="66"/>
      <c r="S874" s="56" t="s">
        <v>108</v>
      </c>
      <c r="T874" s="61"/>
      <c r="U874" s="56"/>
      <c r="V874" s="66"/>
      <c r="W874" s="66"/>
      <c r="X874" s="400"/>
      <c r="Y874" s="56" t="s">
        <v>108</v>
      </c>
      <c r="Z874" s="56" t="s">
        <v>18</v>
      </c>
      <c r="AA874" s="57">
        <v>43193</v>
      </c>
      <c r="AB874" s="63">
        <v>6</v>
      </c>
      <c r="AC874" s="64" t="s">
        <v>25549</v>
      </c>
      <c r="AD874" s="56" t="s">
        <v>79</v>
      </c>
      <c r="AE874" s="56"/>
      <c r="AF874" s="61"/>
      <c r="AG874" s="61"/>
      <c r="AH874" s="67" t="str">
        <v>Apr</v>
      </c>
      <c r="AI874" s="68" t="str">
        <v>Apr</v>
      </c>
      <c r="AJ874" s="69">
        <f t="shared" si="0"/>
        <v>0</v>
      </c>
      <c r="AK874" s="70">
        <f t="shared" si="1"/>
        <v>43223</v>
      </c>
      <c r="AL874" s="71">
        <f t="shared" ca="1" si="2"/>
        <v>-736</v>
      </c>
      <c r="AM874" s="71" t="str">
        <v>2018</v>
      </c>
      <c r="AN874" s="70">
        <f t="shared" si="3"/>
        <v>43203</v>
      </c>
      <c r="AO874" s="70" t="s">
        <v>123</v>
      </c>
    </row>
    <row r="875" spans="1:41" ht="14.4">
      <c r="A875" s="179" t="s">
        <v>25550</v>
      </c>
      <c r="B875" s="56" t="s">
        <v>89</v>
      </c>
      <c r="C875" s="57">
        <v>43164</v>
      </c>
      <c r="D875" s="56" t="s">
        <v>1027</v>
      </c>
      <c r="E875" s="56" t="s">
        <v>129</v>
      </c>
      <c r="F875" s="168" t="s">
        <v>106</v>
      </c>
      <c r="G875" s="168" t="s">
        <v>107</v>
      </c>
      <c r="H875" s="169" t="s">
        <v>129</v>
      </c>
      <c r="I875" s="399"/>
      <c r="J875" s="57">
        <v>43206</v>
      </c>
      <c r="K875" s="61"/>
      <c r="L875" s="184"/>
      <c r="M875" s="60" t="s">
        <v>642</v>
      </c>
      <c r="N875" s="56" t="s">
        <v>25555</v>
      </c>
      <c r="O875" s="56" t="s">
        <v>271</v>
      </c>
      <c r="P875" s="56" t="s">
        <v>25556</v>
      </c>
      <c r="Q875" s="56" t="s">
        <v>17</v>
      </c>
      <c r="R875" s="66"/>
      <c r="S875" s="61"/>
      <c r="T875" s="61"/>
      <c r="U875" s="402"/>
      <c r="V875" s="66"/>
      <c r="W875" s="66"/>
      <c r="X875" s="400" t="s">
        <v>108</v>
      </c>
      <c r="Y875" s="61"/>
      <c r="Z875" s="56" t="s">
        <v>18</v>
      </c>
      <c r="AA875" s="57">
        <v>43165</v>
      </c>
      <c r="AB875" s="75"/>
      <c r="AC875" s="60" t="s">
        <v>25559</v>
      </c>
      <c r="AD875" s="65" t="s">
        <v>79</v>
      </c>
      <c r="AE875" s="96"/>
      <c r="AF875" s="66"/>
      <c r="AG875" s="66"/>
      <c r="AH875" s="67" t="str">
        <v>Mar</v>
      </c>
      <c r="AI875" s="68" t="str">
        <v>Mar</v>
      </c>
      <c r="AJ875" s="69">
        <f t="shared" si="0"/>
        <v>1</v>
      </c>
      <c r="AK875" s="70">
        <f t="shared" si="1"/>
        <v>43194</v>
      </c>
      <c r="AL875" s="71">
        <f t="shared" ca="1" si="2"/>
        <v>-765</v>
      </c>
      <c r="AM875" s="71" t="str">
        <v>2018</v>
      </c>
      <c r="AN875" s="70">
        <f t="shared" si="3"/>
        <v>43174</v>
      </c>
      <c r="AO875" s="70" t="s">
        <v>123</v>
      </c>
    </row>
    <row r="876" spans="1:41" ht="14.4">
      <c r="A876" s="179" t="s">
        <v>25564</v>
      </c>
      <c r="B876" s="56" t="s">
        <v>89</v>
      </c>
      <c r="C876" s="57">
        <v>43341</v>
      </c>
      <c r="D876" s="56" t="s">
        <v>1027</v>
      </c>
      <c r="E876" s="56" t="s">
        <v>140</v>
      </c>
      <c r="F876" s="168" t="s">
        <v>106</v>
      </c>
      <c r="G876" s="168" t="s">
        <v>107</v>
      </c>
      <c r="H876" s="169" t="s">
        <v>140</v>
      </c>
      <c r="I876" s="399"/>
      <c r="J876" s="57">
        <v>43372</v>
      </c>
      <c r="K876" s="56" t="s">
        <v>18</v>
      </c>
      <c r="L876" s="169" t="s">
        <v>18</v>
      </c>
      <c r="M876" s="60" t="s">
        <v>642</v>
      </c>
      <c r="N876" s="56" t="s">
        <v>25555</v>
      </c>
      <c r="O876" s="56" t="s">
        <v>271</v>
      </c>
      <c r="P876" s="56" t="s">
        <v>25556</v>
      </c>
      <c r="Q876" s="56" t="s">
        <v>17</v>
      </c>
      <c r="R876" s="56"/>
      <c r="S876" s="56" t="s">
        <v>108</v>
      </c>
      <c r="T876" s="56" t="s">
        <v>108</v>
      </c>
      <c r="U876" s="56"/>
      <c r="V876" s="56"/>
      <c r="W876" s="56" t="s">
        <v>108</v>
      </c>
      <c r="X876" s="56"/>
      <c r="Y876" s="56" t="s">
        <v>108</v>
      </c>
      <c r="Z876" s="56" t="s">
        <v>18</v>
      </c>
      <c r="AA876" s="57">
        <v>43363</v>
      </c>
      <c r="AB876" s="63">
        <v>6</v>
      </c>
      <c r="AC876" s="64" t="s">
        <v>25576</v>
      </c>
      <c r="AD876" s="56" t="s">
        <v>79</v>
      </c>
      <c r="AE876" s="56"/>
      <c r="AF876" s="61"/>
      <c r="AG876" s="61"/>
      <c r="AH876" s="67" t="str">
        <v>Aug</v>
      </c>
      <c r="AI876" s="68" t="str">
        <v>Sep</v>
      </c>
      <c r="AJ876" s="69">
        <f t="shared" si="0"/>
        <v>22</v>
      </c>
      <c r="AK876" s="70">
        <f t="shared" si="1"/>
        <v>43371</v>
      </c>
      <c r="AL876" s="71">
        <f t="shared" ca="1" si="2"/>
        <v>-588</v>
      </c>
      <c r="AM876" s="71" t="str">
        <v>2018</v>
      </c>
      <c r="AN876" s="70">
        <f t="shared" si="3"/>
        <v>43351</v>
      </c>
      <c r="AO876" s="70" t="s">
        <v>123</v>
      </c>
    </row>
    <row r="877" spans="1:41" ht="14.4">
      <c r="A877" s="179" t="s">
        <v>25584</v>
      </c>
      <c r="B877" s="56" t="s">
        <v>89</v>
      </c>
      <c r="C877" s="57">
        <v>43434</v>
      </c>
      <c r="D877" s="56" t="s">
        <v>1027</v>
      </c>
      <c r="E877" s="56" t="s">
        <v>140</v>
      </c>
      <c r="F877" s="168" t="s">
        <v>106</v>
      </c>
      <c r="G877" s="168" t="s">
        <v>107</v>
      </c>
      <c r="H877" s="169" t="s">
        <v>140</v>
      </c>
      <c r="I877" s="399"/>
      <c r="J877" s="57">
        <v>43464</v>
      </c>
      <c r="K877" s="56" t="s">
        <v>18</v>
      </c>
      <c r="L877" s="169" t="s">
        <v>14</v>
      </c>
      <c r="M877" s="60" t="s">
        <v>642</v>
      </c>
      <c r="N877" s="56" t="s">
        <v>25592</v>
      </c>
      <c r="O877" s="56" t="s">
        <v>271</v>
      </c>
      <c r="P877" s="56" t="s">
        <v>108</v>
      </c>
      <c r="Q877" s="61"/>
      <c r="R877" s="56"/>
      <c r="S877" s="56" t="s">
        <v>108</v>
      </c>
      <c r="T877" s="56" t="s">
        <v>108</v>
      </c>
      <c r="U877" s="56"/>
      <c r="V877" s="56"/>
      <c r="W877" s="56" t="s">
        <v>108</v>
      </c>
      <c r="X877" s="56"/>
      <c r="Y877" s="56" t="s">
        <v>108</v>
      </c>
      <c r="Z877" s="56" t="s">
        <v>14</v>
      </c>
      <c r="AA877" s="57">
        <v>43434</v>
      </c>
      <c r="AB877" s="63">
        <v>6</v>
      </c>
      <c r="AC877" s="64" t="s">
        <v>21762</v>
      </c>
      <c r="AD877" s="56" t="s">
        <v>118</v>
      </c>
      <c r="AE877" s="56"/>
      <c r="AF877" s="61"/>
      <c r="AG877" s="61"/>
      <c r="AH877" s="67" t="str">
        <v>Nov</v>
      </c>
      <c r="AI877" s="68" t="str">
        <v>Nov</v>
      </c>
      <c r="AJ877" s="69">
        <f t="shared" si="0"/>
        <v>0</v>
      </c>
      <c r="AK877" s="70">
        <f t="shared" si="1"/>
        <v>43464</v>
      </c>
      <c r="AL877" s="71">
        <f t="shared" ca="1" si="2"/>
        <v>-495</v>
      </c>
      <c r="AM877" s="71" t="str">
        <v>2018</v>
      </c>
      <c r="AN877" s="70">
        <f t="shared" si="3"/>
        <v>43444</v>
      </c>
      <c r="AO877" s="70" t="s">
        <v>123</v>
      </c>
    </row>
    <row r="878" spans="1:41" ht="14.4">
      <c r="A878" s="179" t="s">
        <v>25603</v>
      </c>
      <c r="B878" s="56" t="s">
        <v>89</v>
      </c>
      <c r="C878" s="57">
        <v>43335</v>
      </c>
      <c r="D878" s="56" t="s">
        <v>1027</v>
      </c>
      <c r="E878" s="56" t="s">
        <v>140</v>
      </c>
      <c r="F878" s="168" t="s">
        <v>106</v>
      </c>
      <c r="G878" s="168" t="s">
        <v>107</v>
      </c>
      <c r="H878" s="169" t="s">
        <v>140</v>
      </c>
      <c r="I878" s="399"/>
      <c r="J878" s="57">
        <v>43366</v>
      </c>
      <c r="K878" s="56" t="s">
        <v>18</v>
      </c>
      <c r="L878" s="169" t="s">
        <v>18</v>
      </c>
      <c r="M878" s="60" t="s">
        <v>642</v>
      </c>
      <c r="N878" s="56" t="s">
        <v>25609</v>
      </c>
      <c r="O878" s="56" t="s">
        <v>271</v>
      </c>
      <c r="P878" s="56" t="s">
        <v>25611</v>
      </c>
      <c r="Q878" s="56" t="s">
        <v>17</v>
      </c>
      <c r="R878" s="56"/>
      <c r="S878" s="56" t="s">
        <v>108</v>
      </c>
      <c r="T878" s="56" t="s">
        <v>108</v>
      </c>
      <c r="U878" s="56"/>
      <c r="V878" s="56"/>
      <c r="W878" s="56" t="s">
        <v>108</v>
      </c>
      <c r="X878" s="56"/>
      <c r="Y878" s="56" t="s">
        <v>108</v>
      </c>
      <c r="Z878" s="56" t="s">
        <v>18</v>
      </c>
      <c r="AA878" s="57">
        <v>43335</v>
      </c>
      <c r="AB878" s="63">
        <v>6</v>
      </c>
      <c r="AC878" s="64" t="s">
        <v>25615</v>
      </c>
      <c r="AD878" s="56" t="s">
        <v>79</v>
      </c>
      <c r="AE878" s="56"/>
      <c r="AF878" s="61"/>
      <c r="AG878" s="61"/>
      <c r="AH878" s="67" t="str">
        <v>Aug</v>
      </c>
      <c r="AI878" s="68" t="str">
        <v>Aug</v>
      </c>
      <c r="AJ878" s="69">
        <f t="shared" si="0"/>
        <v>0</v>
      </c>
      <c r="AK878" s="70">
        <f t="shared" si="1"/>
        <v>43365</v>
      </c>
      <c r="AL878" s="71">
        <f t="shared" ca="1" si="2"/>
        <v>-594</v>
      </c>
      <c r="AM878" s="71" t="str">
        <v>2018</v>
      </c>
      <c r="AN878" s="70">
        <f t="shared" si="3"/>
        <v>43345</v>
      </c>
      <c r="AO878" s="70" t="s">
        <v>123</v>
      </c>
    </row>
    <row r="879" spans="1:41" ht="14.4">
      <c r="A879" s="179" t="s">
        <v>25622</v>
      </c>
      <c r="B879" s="56" t="s">
        <v>89</v>
      </c>
      <c r="C879" s="57">
        <v>43151</v>
      </c>
      <c r="D879" s="56" t="s">
        <v>131</v>
      </c>
      <c r="E879" s="56" t="s">
        <v>140</v>
      </c>
      <c r="F879" s="168" t="s">
        <v>106</v>
      </c>
      <c r="G879" s="168" t="s">
        <v>107</v>
      </c>
      <c r="H879" s="169" t="s">
        <v>140</v>
      </c>
      <c r="I879" s="399"/>
      <c r="J879" s="57">
        <v>43179</v>
      </c>
      <c r="K879" s="56" t="s">
        <v>18</v>
      </c>
      <c r="L879" s="169" t="s">
        <v>18</v>
      </c>
      <c r="M879" s="60" t="s">
        <v>145</v>
      </c>
      <c r="N879" s="56" t="s">
        <v>25625</v>
      </c>
      <c r="O879" s="56" t="s">
        <v>33</v>
      </c>
      <c r="P879" s="56" t="s">
        <v>25627</v>
      </c>
      <c r="Q879" s="56" t="s">
        <v>96</v>
      </c>
      <c r="R879" s="66"/>
      <c r="S879" s="56" t="s">
        <v>108</v>
      </c>
      <c r="T879" s="61"/>
      <c r="U879" s="56"/>
      <c r="V879" s="66"/>
      <c r="W879" s="66"/>
      <c r="X879" s="400"/>
      <c r="Y879" s="56" t="s">
        <v>108</v>
      </c>
      <c r="Z879" s="56" t="s">
        <v>18</v>
      </c>
      <c r="AA879" s="57">
        <v>43151</v>
      </c>
      <c r="AB879" s="63">
        <v>6</v>
      </c>
      <c r="AC879" s="64" t="s">
        <v>21590</v>
      </c>
      <c r="AD879" s="65" t="s">
        <v>79</v>
      </c>
      <c r="AE879" s="65"/>
      <c r="AF879" s="66"/>
      <c r="AG879" s="66"/>
      <c r="AH879" s="67" t="str">
        <v>Feb</v>
      </c>
      <c r="AI879" s="68" t="str">
        <v>Feb</v>
      </c>
      <c r="AJ879" s="69">
        <f t="shared" si="0"/>
        <v>0</v>
      </c>
      <c r="AK879" s="70">
        <f t="shared" si="1"/>
        <v>43181</v>
      </c>
      <c r="AL879" s="71">
        <f t="shared" ca="1" si="2"/>
        <v>-778</v>
      </c>
      <c r="AM879" s="71" t="str">
        <v>2018</v>
      </c>
      <c r="AN879" s="70">
        <f t="shared" si="3"/>
        <v>43161</v>
      </c>
      <c r="AO879" s="70" t="s">
        <v>123</v>
      </c>
    </row>
    <row r="880" spans="1:41" ht="14.4">
      <c r="A880" s="179" t="s">
        <v>25644</v>
      </c>
      <c r="B880" s="56" t="s">
        <v>89</v>
      </c>
      <c r="C880" s="57">
        <v>43332</v>
      </c>
      <c r="D880" s="56" t="s">
        <v>90</v>
      </c>
      <c r="E880" s="56" t="s">
        <v>140</v>
      </c>
      <c r="F880" s="168" t="s">
        <v>106</v>
      </c>
      <c r="G880" s="168" t="s">
        <v>107</v>
      </c>
      <c r="H880" s="169" t="s">
        <v>140</v>
      </c>
      <c r="I880" s="399"/>
      <c r="J880" s="57">
        <v>43363</v>
      </c>
      <c r="K880" s="56" t="s">
        <v>18</v>
      </c>
      <c r="L880" s="169" t="s">
        <v>14</v>
      </c>
      <c r="M880" s="60" t="s">
        <v>25651</v>
      </c>
      <c r="N880" s="56" t="s">
        <v>25653</v>
      </c>
      <c r="O880" s="56" t="s">
        <v>20</v>
      </c>
      <c r="P880" s="56" t="s">
        <v>25655</v>
      </c>
      <c r="Q880" s="56" t="s">
        <v>17</v>
      </c>
      <c r="R880" s="56"/>
      <c r="S880" s="56" t="s">
        <v>108</v>
      </c>
      <c r="T880" s="56" t="s">
        <v>108</v>
      </c>
      <c r="U880" s="56"/>
      <c r="V880" s="56"/>
      <c r="W880" s="56" t="s">
        <v>108</v>
      </c>
      <c r="X880" s="56"/>
      <c r="Y880" s="56" t="s">
        <v>361</v>
      </c>
      <c r="Z880" s="56" t="s">
        <v>14</v>
      </c>
      <c r="AA880" s="57">
        <v>43332</v>
      </c>
      <c r="AB880" s="75"/>
      <c r="AC880" s="64" t="s">
        <v>25660</v>
      </c>
      <c r="AD880" s="56" t="s">
        <v>294</v>
      </c>
      <c r="AE880" s="56"/>
      <c r="AF880" s="61"/>
      <c r="AG880" s="61"/>
      <c r="AH880" s="67" t="str">
        <v>Aug</v>
      </c>
      <c r="AI880" s="68" t="str">
        <v>Aug</v>
      </c>
      <c r="AJ880" s="69">
        <f t="shared" si="0"/>
        <v>0</v>
      </c>
      <c r="AK880" s="70">
        <f t="shared" si="1"/>
        <v>43362</v>
      </c>
      <c r="AL880" s="71">
        <f t="shared" ca="1" si="2"/>
        <v>-597</v>
      </c>
      <c r="AM880" s="71" t="str">
        <v>2018</v>
      </c>
      <c r="AN880" s="70">
        <f t="shared" si="3"/>
        <v>43342</v>
      </c>
      <c r="AO880" s="70" t="s">
        <v>123</v>
      </c>
    </row>
    <row r="881" spans="1:41" ht="14.4">
      <c r="A881" s="179" t="s">
        <v>25673</v>
      </c>
      <c r="B881" s="56" t="s">
        <v>89</v>
      </c>
      <c r="C881" s="57">
        <v>43360</v>
      </c>
      <c r="D881" s="56" t="s">
        <v>90</v>
      </c>
      <c r="E881" s="56" t="s">
        <v>12</v>
      </c>
      <c r="F881" s="168" t="s">
        <v>106</v>
      </c>
      <c r="G881" s="168" t="s">
        <v>107</v>
      </c>
      <c r="H881" s="169" t="s">
        <v>12</v>
      </c>
      <c r="I881" s="404"/>
      <c r="J881" s="59"/>
      <c r="K881" s="61"/>
      <c r="L881" s="184"/>
      <c r="M881" s="60" t="s">
        <v>25679</v>
      </c>
      <c r="N881" s="56" t="s">
        <v>25681</v>
      </c>
      <c r="O881" s="56" t="s">
        <v>355</v>
      </c>
      <c r="P881" s="56" t="s">
        <v>17618</v>
      </c>
      <c r="Q881" s="56" t="s">
        <v>17</v>
      </c>
      <c r="R881" s="66"/>
      <c r="S881" s="61"/>
      <c r="T881" s="61"/>
      <c r="U881" s="402"/>
      <c r="V881" s="66"/>
      <c r="W881" s="66"/>
      <c r="X881" s="402"/>
      <c r="Y881" s="61"/>
      <c r="Z881" s="56" t="s">
        <v>18</v>
      </c>
      <c r="AA881" s="57">
        <v>43361</v>
      </c>
      <c r="AB881" s="75"/>
      <c r="AC881" s="95"/>
      <c r="AD881" s="56" t="s">
        <v>79</v>
      </c>
      <c r="AE881" s="56"/>
      <c r="AF881" s="61"/>
      <c r="AG881" s="61"/>
      <c r="AH881" s="67" t="str">
        <v>Sep</v>
      </c>
      <c r="AI881" s="68" t="str">
        <v>Sep</v>
      </c>
      <c r="AJ881" s="69">
        <f t="shared" si="0"/>
        <v>1</v>
      </c>
      <c r="AK881" s="70">
        <f t="shared" si="1"/>
        <v>43390</v>
      </c>
      <c r="AL881" s="71">
        <f t="shared" ca="1" si="2"/>
        <v>-569</v>
      </c>
      <c r="AM881" s="71" t="str">
        <v>2018</v>
      </c>
      <c r="AN881" s="70">
        <f t="shared" si="3"/>
        <v>43370</v>
      </c>
      <c r="AO881" s="70" t="s">
        <v>123</v>
      </c>
    </row>
    <row r="882" spans="1:41" ht="14.4">
      <c r="A882" s="179" t="s">
        <v>25699</v>
      </c>
      <c r="B882" s="56" t="s">
        <v>89</v>
      </c>
      <c r="C882" s="57">
        <v>43252</v>
      </c>
      <c r="D882" s="56" t="s">
        <v>1027</v>
      </c>
      <c r="E882" s="56" t="s">
        <v>140</v>
      </c>
      <c r="F882" s="168" t="s">
        <v>106</v>
      </c>
      <c r="G882" s="168" t="s">
        <v>107</v>
      </c>
      <c r="H882" s="169" t="s">
        <v>140</v>
      </c>
      <c r="I882" s="399"/>
      <c r="J882" s="57">
        <v>43282</v>
      </c>
      <c r="K882" s="56" t="s">
        <v>18</v>
      </c>
      <c r="L882" s="169" t="s">
        <v>18</v>
      </c>
      <c r="M882" s="60" t="s">
        <v>642</v>
      </c>
      <c r="N882" s="56" t="s">
        <v>25707</v>
      </c>
      <c r="O882" s="56" t="s">
        <v>436</v>
      </c>
      <c r="P882" s="56" t="s">
        <v>25710</v>
      </c>
      <c r="Q882" s="56" t="s">
        <v>17</v>
      </c>
      <c r="R882" s="56"/>
      <c r="S882" s="56" t="s">
        <v>108</v>
      </c>
      <c r="T882" s="56" t="s">
        <v>108</v>
      </c>
      <c r="U882" s="56"/>
      <c r="V882" s="56"/>
      <c r="W882" s="56" t="s">
        <v>108</v>
      </c>
      <c r="X882" s="56"/>
      <c r="Y882" s="56" t="s">
        <v>108</v>
      </c>
      <c r="Z882" s="56" t="s">
        <v>18</v>
      </c>
      <c r="AA882" s="57">
        <v>43279</v>
      </c>
      <c r="AB882" s="63">
        <v>6</v>
      </c>
      <c r="AC882" s="64" t="s">
        <v>25714</v>
      </c>
      <c r="AD882" s="56" t="s">
        <v>360</v>
      </c>
      <c r="AE882" s="56"/>
      <c r="AF882" s="61"/>
      <c r="AG882" s="61"/>
      <c r="AH882" s="67" t="str">
        <v>Jun</v>
      </c>
      <c r="AI882" s="68" t="str">
        <v>Jun</v>
      </c>
      <c r="AJ882" s="69">
        <f t="shared" si="0"/>
        <v>27</v>
      </c>
      <c r="AK882" s="70">
        <f t="shared" si="1"/>
        <v>43282</v>
      </c>
      <c r="AL882" s="71">
        <f t="shared" ca="1" si="2"/>
        <v>-677</v>
      </c>
      <c r="AM882" s="71" t="str">
        <v>2018</v>
      </c>
      <c r="AN882" s="70">
        <f t="shared" si="3"/>
        <v>43262</v>
      </c>
      <c r="AO882" s="70" t="s">
        <v>123</v>
      </c>
    </row>
    <row r="883" spans="1:41" ht="14.4">
      <c r="A883" s="179" t="s">
        <v>25718</v>
      </c>
      <c r="B883" s="56" t="s">
        <v>89</v>
      </c>
      <c r="C883" s="57">
        <v>43319</v>
      </c>
      <c r="D883" s="56" t="s">
        <v>1027</v>
      </c>
      <c r="E883" s="56" t="s">
        <v>140</v>
      </c>
      <c r="F883" s="168" t="s">
        <v>106</v>
      </c>
      <c r="G883" s="168" t="s">
        <v>107</v>
      </c>
      <c r="H883" s="169" t="s">
        <v>140</v>
      </c>
      <c r="I883" s="399"/>
      <c r="J883" s="57">
        <v>43350</v>
      </c>
      <c r="K883" s="61"/>
      <c r="L883" s="169"/>
      <c r="M883" s="60" t="s">
        <v>642</v>
      </c>
      <c r="N883" s="56" t="s">
        <v>25723</v>
      </c>
      <c r="O883" s="56" t="s">
        <v>27</v>
      </c>
      <c r="P883" s="56" t="s">
        <v>25726</v>
      </c>
      <c r="Q883" s="56" t="s">
        <v>21</v>
      </c>
      <c r="R883" s="56"/>
      <c r="S883" s="56" t="s">
        <v>108</v>
      </c>
      <c r="T883" s="56" t="s">
        <v>108</v>
      </c>
      <c r="U883" s="56"/>
      <c r="V883" s="56"/>
      <c r="W883" s="56" t="s">
        <v>108</v>
      </c>
      <c r="X883" s="56"/>
      <c r="Y883" s="56" t="s">
        <v>108</v>
      </c>
      <c r="Z883" s="56" t="s">
        <v>18</v>
      </c>
      <c r="AA883" s="57">
        <v>43319</v>
      </c>
      <c r="AB883" s="63">
        <v>6</v>
      </c>
      <c r="AC883" s="64" t="s">
        <v>25731</v>
      </c>
      <c r="AD883" s="56" t="s">
        <v>79</v>
      </c>
      <c r="AE883" s="56"/>
      <c r="AF883" s="61"/>
      <c r="AG883" s="61"/>
      <c r="AH883" s="67" t="str">
        <v>Aug</v>
      </c>
      <c r="AI883" s="68" t="str">
        <v>Aug</v>
      </c>
      <c r="AJ883" s="69">
        <f t="shared" si="0"/>
        <v>0</v>
      </c>
      <c r="AK883" s="70">
        <f t="shared" si="1"/>
        <v>43349</v>
      </c>
      <c r="AL883" s="71">
        <f t="shared" ca="1" si="2"/>
        <v>-610</v>
      </c>
      <c r="AM883" s="71" t="str">
        <v>2018</v>
      </c>
      <c r="AN883" s="70">
        <f t="shared" si="3"/>
        <v>43329</v>
      </c>
      <c r="AO883" s="70" t="s">
        <v>123</v>
      </c>
    </row>
    <row r="884" spans="1:41" ht="14.4">
      <c r="A884" s="179" t="s">
        <v>25740</v>
      </c>
      <c r="B884" s="56" t="s">
        <v>89</v>
      </c>
      <c r="C884" s="57">
        <v>43111</v>
      </c>
      <c r="D884" s="56" t="s">
        <v>90</v>
      </c>
      <c r="E884" s="56" t="s">
        <v>129</v>
      </c>
      <c r="F884" s="168" t="s">
        <v>106</v>
      </c>
      <c r="G884" s="168" t="s">
        <v>107</v>
      </c>
      <c r="H884" s="169" t="s">
        <v>129</v>
      </c>
      <c r="I884" s="399"/>
      <c r="J884" s="57">
        <v>43153</v>
      </c>
      <c r="K884" s="61"/>
      <c r="L884" s="184"/>
      <c r="M884" s="60" t="s">
        <v>25744</v>
      </c>
      <c r="N884" s="56" t="s">
        <v>25746</v>
      </c>
      <c r="O884" s="61"/>
      <c r="P884" s="61"/>
      <c r="Q884" s="56" t="s">
        <v>96</v>
      </c>
      <c r="R884" s="66"/>
      <c r="S884" s="61"/>
      <c r="T884" s="61"/>
      <c r="U884" s="402"/>
      <c r="V884" s="66"/>
      <c r="W884" s="66"/>
      <c r="X884" s="400" t="s">
        <v>108</v>
      </c>
      <c r="Y884" s="61"/>
      <c r="Z884" s="56" t="s">
        <v>14</v>
      </c>
      <c r="AA884" s="57">
        <v>43124</v>
      </c>
      <c r="AB884" s="75"/>
      <c r="AC884" s="64" t="s">
        <v>25753</v>
      </c>
      <c r="AD884" s="65" t="s">
        <v>118</v>
      </c>
      <c r="AE884" s="96"/>
      <c r="AF884" s="66"/>
      <c r="AG884" s="66"/>
      <c r="AH884" s="67" t="str">
        <v>Jan</v>
      </c>
      <c r="AI884" s="68" t="str">
        <v>Jan</v>
      </c>
      <c r="AJ884" s="69">
        <f t="shared" si="0"/>
        <v>13</v>
      </c>
      <c r="AK884" s="70">
        <f t="shared" si="1"/>
        <v>43141</v>
      </c>
      <c r="AL884" s="71">
        <f t="shared" ca="1" si="2"/>
        <v>-818</v>
      </c>
      <c r="AM884" s="71" t="str">
        <v>2018</v>
      </c>
      <c r="AN884" s="70">
        <f t="shared" si="3"/>
        <v>43121</v>
      </c>
      <c r="AO884" s="70" t="s">
        <v>123</v>
      </c>
    </row>
    <row r="885" spans="1:41" ht="14.4">
      <c r="A885" s="179" t="s">
        <v>25765</v>
      </c>
      <c r="B885" s="56" t="s">
        <v>89</v>
      </c>
      <c r="C885" s="57">
        <v>43396</v>
      </c>
      <c r="D885" s="56" t="s">
        <v>131</v>
      </c>
      <c r="E885" s="56" t="s">
        <v>140</v>
      </c>
      <c r="F885" s="168" t="s">
        <v>106</v>
      </c>
      <c r="G885" s="168" t="s">
        <v>107</v>
      </c>
      <c r="H885" s="169" t="s">
        <v>140</v>
      </c>
      <c r="I885" s="399"/>
      <c r="J885" s="57">
        <v>43427</v>
      </c>
      <c r="K885" s="56" t="s">
        <v>18</v>
      </c>
      <c r="L885" s="169" t="s">
        <v>18</v>
      </c>
      <c r="M885" s="60" t="s">
        <v>145</v>
      </c>
      <c r="N885" s="56" t="s">
        <v>25772</v>
      </c>
      <c r="O885" s="56" t="s">
        <v>132</v>
      </c>
      <c r="P885" s="56" t="s">
        <v>25774</v>
      </c>
      <c r="Q885" s="56" t="s">
        <v>20798</v>
      </c>
      <c r="R885" s="56"/>
      <c r="S885" s="56" t="s">
        <v>108</v>
      </c>
      <c r="T885" s="56" t="s">
        <v>108</v>
      </c>
      <c r="U885" s="56"/>
      <c r="V885" s="56"/>
      <c r="W885" s="56" t="s">
        <v>108</v>
      </c>
      <c r="X885" s="56"/>
      <c r="Y885" s="56" t="s">
        <v>108</v>
      </c>
      <c r="Z885" s="56" t="s">
        <v>18</v>
      </c>
      <c r="AA885" s="57">
        <v>43396</v>
      </c>
      <c r="AB885" s="63">
        <v>6</v>
      </c>
      <c r="AC885" s="64" t="s">
        <v>25784</v>
      </c>
      <c r="AD885" s="56" t="s">
        <v>79</v>
      </c>
      <c r="AE885" s="56"/>
      <c r="AF885" s="61"/>
      <c r="AG885" s="61"/>
      <c r="AH885" s="67" t="str">
        <v>Oct</v>
      </c>
      <c r="AI885" s="68" t="str">
        <v>Oct</v>
      </c>
      <c r="AJ885" s="69">
        <f t="shared" si="0"/>
        <v>0</v>
      </c>
      <c r="AK885" s="70">
        <f t="shared" si="1"/>
        <v>43426</v>
      </c>
      <c r="AL885" s="71">
        <f t="shared" ca="1" si="2"/>
        <v>-533</v>
      </c>
      <c r="AM885" s="71" t="str">
        <v>2018</v>
      </c>
      <c r="AN885" s="70">
        <f t="shared" si="3"/>
        <v>43406</v>
      </c>
      <c r="AO885" s="70" t="s">
        <v>123</v>
      </c>
    </row>
    <row r="886" spans="1:41" ht="14.4">
      <c r="A886" s="179" t="s">
        <v>25792</v>
      </c>
      <c r="B886" s="56" t="s">
        <v>89</v>
      </c>
      <c r="C886" s="57">
        <v>43354</v>
      </c>
      <c r="D886" s="56" t="s">
        <v>90</v>
      </c>
      <c r="E886" s="56" t="s">
        <v>140</v>
      </c>
      <c r="F886" s="168" t="s">
        <v>106</v>
      </c>
      <c r="G886" s="168" t="s">
        <v>107</v>
      </c>
      <c r="H886" s="169" t="s">
        <v>140</v>
      </c>
      <c r="I886" s="399"/>
      <c r="J886" s="57">
        <v>43384</v>
      </c>
      <c r="K886" s="56" t="s">
        <v>18</v>
      </c>
      <c r="L886" s="169" t="s">
        <v>18</v>
      </c>
      <c r="M886" s="60" t="s">
        <v>25800</v>
      </c>
      <c r="N886" s="56" t="s">
        <v>25802</v>
      </c>
      <c r="O886" s="56" t="s">
        <v>37</v>
      </c>
      <c r="P886" s="56" t="s">
        <v>25804</v>
      </c>
      <c r="Q886" s="56" t="s">
        <v>17</v>
      </c>
      <c r="R886" s="56"/>
      <c r="S886" s="56" t="s">
        <v>108</v>
      </c>
      <c r="T886" s="56" t="s">
        <v>108</v>
      </c>
      <c r="U886" s="56"/>
      <c r="V886" s="56"/>
      <c r="W886" s="56" t="s">
        <v>108</v>
      </c>
      <c r="X886" s="56"/>
      <c r="Y886" s="56" t="s">
        <v>108</v>
      </c>
      <c r="Z886" s="56" t="s">
        <v>18</v>
      </c>
      <c r="AA886" s="57">
        <v>43354</v>
      </c>
      <c r="AB886" s="63">
        <v>6</v>
      </c>
      <c r="AC886" s="64" t="s">
        <v>25808</v>
      </c>
      <c r="AD886" s="56" t="s">
        <v>79</v>
      </c>
      <c r="AE886" s="56"/>
      <c r="AF886" s="61"/>
      <c r="AG886" s="61"/>
      <c r="AH886" s="67" t="str">
        <v>Sep</v>
      </c>
      <c r="AI886" s="68" t="str">
        <v>Sep</v>
      </c>
      <c r="AJ886" s="69">
        <f t="shared" si="0"/>
        <v>0</v>
      </c>
      <c r="AK886" s="70">
        <f t="shared" si="1"/>
        <v>43384</v>
      </c>
      <c r="AL886" s="71">
        <f t="shared" ca="1" si="2"/>
        <v>-575</v>
      </c>
      <c r="AM886" s="71" t="str">
        <v>2018</v>
      </c>
      <c r="AN886" s="70">
        <f t="shared" si="3"/>
        <v>43364</v>
      </c>
      <c r="AO886" s="70" t="s">
        <v>123</v>
      </c>
    </row>
    <row r="887" spans="1:41" ht="14.4">
      <c r="A887" s="179" t="s">
        <v>25818</v>
      </c>
      <c r="B887" s="56" t="s">
        <v>89</v>
      </c>
      <c r="C887" s="57">
        <v>43195</v>
      </c>
      <c r="D887" s="56" t="s">
        <v>1027</v>
      </c>
      <c r="E887" s="56" t="s">
        <v>129</v>
      </c>
      <c r="F887" s="168" t="s">
        <v>106</v>
      </c>
      <c r="G887" s="168" t="s">
        <v>107</v>
      </c>
      <c r="H887" s="169" t="s">
        <v>129</v>
      </c>
      <c r="I887" s="399"/>
      <c r="J887" s="57">
        <v>43237</v>
      </c>
      <c r="K887" s="61"/>
      <c r="L887" s="184"/>
      <c r="M887" s="60" t="s">
        <v>642</v>
      </c>
      <c r="N887" s="56" t="s">
        <v>25829</v>
      </c>
      <c r="O887" s="56" t="s">
        <v>22</v>
      </c>
      <c r="P887" s="56" t="s">
        <v>25832</v>
      </c>
      <c r="Q887" s="56" t="s">
        <v>17</v>
      </c>
      <c r="R887" s="56"/>
      <c r="S887" s="56" t="s">
        <v>108</v>
      </c>
      <c r="T887" s="56" t="s">
        <v>108</v>
      </c>
      <c r="U887" s="56"/>
      <c r="V887" s="56"/>
      <c r="W887" s="56" t="s">
        <v>108</v>
      </c>
      <c r="X887" s="56" t="s">
        <v>108</v>
      </c>
      <c r="Y887" s="56" t="s">
        <v>108</v>
      </c>
      <c r="Z887" s="56" t="s">
        <v>18</v>
      </c>
      <c r="AA887" s="57">
        <v>43257</v>
      </c>
      <c r="AB887" s="75"/>
      <c r="AC887" s="64" t="s">
        <v>25835</v>
      </c>
      <c r="AD887" s="56" t="s">
        <v>79</v>
      </c>
      <c r="AE887" s="61"/>
      <c r="AF887" s="61"/>
      <c r="AG887" s="61"/>
      <c r="AH887" s="67" t="str">
        <v>Apr</v>
      </c>
      <c r="AI887" s="68" t="str">
        <v>Jun</v>
      </c>
      <c r="AJ887" s="69">
        <f t="shared" si="0"/>
        <v>62</v>
      </c>
      <c r="AK887" s="70">
        <f t="shared" si="1"/>
        <v>43225</v>
      </c>
      <c r="AL887" s="71">
        <f t="shared" ca="1" si="2"/>
        <v>-734</v>
      </c>
      <c r="AM887" s="71" t="str">
        <v>2018</v>
      </c>
      <c r="AN887" s="70">
        <f t="shared" si="3"/>
        <v>43205</v>
      </c>
      <c r="AO887" s="70" t="s">
        <v>123</v>
      </c>
    </row>
    <row r="888" spans="1:41" ht="14.4">
      <c r="A888" s="179" t="s">
        <v>25838</v>
      </c>
      <c r="B888" s="56" t="s">
        <v>89</v>
      </c>
      <c r="C888" s="57">
        <v>43235</v>
      </c>
      <c r="D888" s="56" t="s">
        <v>1027</v>
      </c>
      <c r="E888" s="56" t="s">
        <v>140</v>
      </c>
      <c r="F888" s="168" t="s">
        <v>106</v>
      </c>
      <c r="G888" s="168" t="s">
        <v>107</v>
      </c>
      <c r="H888" s="169" t="s">
        <v>140</v>
      </c>
      <c r="I888" s="399"/>
      <c r="J888" s="57">
        <v>43266</v>
      </c>
      <c r="K888" s="56" t="s">
        <v>18</v>
      </c>
      <c r="L888" s="169" t="s">
        <v>18</v>
      </c>
      <c r="M888" s="60" t="s">
        <v>642</v>
      </c>
      <c r="N888" s="56" t="s">
        <v>25839</v>
      </c>
      <c r="O888" s="56" t="s">
        <v>22</v>
      </c>
      <c r="P888" s="56" t="s">
        <v>25832</v>
      </c>
      <c r="Q888" s="56" t="s">
        <v>17</v>
      </c>
      <c r="R888" s="56"/>
      <c r="S888" s="56" t="s">
        <v>108</v>
      </c>
      <c r="T888" s="56" t="s">
        <v>108</v>
      </c>
      <c r="U888" s="56"/>
      <c r="V888" s="56"/>
      <c r="W888" s="56" t="s">
        <v>108</v>
      </c>
      <c r="X888" s="56"/>
      <c r="Y888" s="56" t="s">
        <v>108</v>
      </c>
      <c r="Z888" s="56" t="s">
        <v>18</v>
      </c>
      <c r="AA888" s="57">
        <v>43235</v>
      </c>
      <c r="AB888" s="63">
        <v>6</v>
      </c>
      <c r="AC888" s="64" t="s">
        <v>25840</v>
      </c>
      <c r="AD888" s="56" t="s">
        <v>79</v>
      </c>
      <c r="AE888" s="56"/>
      <c r="AF888" s="61"/>
      <c r="AG888" s="61"/>
      <c r="AH888" s="67" t="str">
        <v>May</v>
      </c>
      <c r="AI888" s="68" t="str">
        <v>May</v>
      </c>
      <c r="AJ888" s="69">
        <f t="shared" si="0"/>
        <v>0</v>
      </c>
      <c r="AK888" s="70">
        <f t="shared" si="1"/>
        <v>43265</v>
      </c>
      <c r="AL888" s="71">
        <f t="shared" ca="1" si="2"/>
        <v>-694</v>
      </c>
      <c r="AM888" s="71" t="str">
        <v>2018</v>
      </c>
      <c r="AN888" s="70">
        <f t="shared" si="3"/>
        <v>43245</v>
      </c>
      <c r="AO888" s="70" t="s">
        <v>123</v>
      </c>
    </row>
    <row r="889" spans="1:41" ht="14.4">
      <c r="A889" s="179" t="s">
        <v>25847</v>
      </c>
      <c r="B889" s="56" t="s">
        <v>89</v>
      </c>
      <c r="C889" s="57">
        <v>43252</v>
      </c>
      <c r="D889" s="56" t="s">
        <v>229</v>
      </c>
      <c r="E889" s="56" t="s">
        <v>140</v>
      </c>
      <c r="F889" s="168" t="s">
        <v>106</v>
      </c>
      <c r="G889" s="168" t="s">
        <v>107</v>
      </c>
      <c r="H889" s="169" t="s">
        <v>140</v>
      </c>
      <c r="I889" s="399"/>
      <c r="J889" s="57">
        <v>43282</v>
      </c>
      <c r="K889" s="56" t="s">
        <v>14</v>
      </c>
      <c r="L889" s="169" t="s">
        <v>14</v>
      </c>
      <c r="M889" s="60" t="s">
        <v>25856</v>
      </c>
      <c r="N889" s="56" t="s">
        <v>6972</v>
      </c>
      <c r="O889" s="56" t="s">
        <v>266</v>
      </c>
      <c r="P889" s="56" t="s">
        <v>25859</v>
      </c>
      <c r="Q889" s="56" t="s">
        <v>21</v>
      </c>
      <c r="R889" s="56"/>
      <c r="S889" s="56" t="s">
        <v>108</v>
      </c>
      <c r="T889" s="56" t="s">
        <v>108</v>
      </c>
      <c r="U889" s="56"/>
      <c r="V889" s="56"/>
      <c r="W889" s="56" t="s">
        <v>108</v>
      </c>
      <c r="X889" s="56"/>
      <c r="Y889" s="56" t="s">
        <v>108</v>
      </c>
      <c r="Z889" s="56" t="s">
        <v>18</v>
      </c>
      <c r="AA889" s="57">
        <v>43252</v>
      </c>
      <c r="AB889" s="63">
        <v>6</v>
      </c>
      <c r="AC889" s="64" t="s">
        <v>25863</v>
      </c>
      <c r="AD889" s="56" t="s">
        <v>79</v>
      </c>
      <c r="AE889" s="56"/>
      <c r="AF889" s="61"/>
      <c r="AG889" s="61"/>
      <c r="AH889" s="67" t="str">
        <v>Jun</v>
      </c>
      <c r="AI889" s="68" t="str">
        <v>Jun</v>
      </c>
      <c r="AJ889" s="69">
        <f t="shared" si="0"/>
        <v>0</v>
      </c>
      <c r="AK889" s="70">
        <f t="shared" si="1"/>
        <v>43282</v>
      </c>
      <c r="AL889" s="71">
        <f t="shared" ca="1" si="2"/>
        <v>-677</v>
      </c>
      <c r="AM889" s="71" t="str">
        <v>2018</v>
      </c>
      <c r="AN889" s="70">
        <f t="shared" si="3"/>
        <v>43262</v>
      </c>
      <c r="AO889" s="70" t="s">
        <v>123</v>
      </c>
    </row>
    <row r="890" spans="1:41" ht="14.4">
      <c r="A890" s="179" t="s">
        <v>25875</v>
      </c>
      <c r="B890" s="56" t="s">
        <v>89</v>
      </c>
      <c r="C890" s="57">
        <v>43258</v>
      </c>
      <c r="D890" s="56" t="s">
        <v>90</v>
      </c>
      <c r="E890" s="56" t="s">
        <v>140</v>
      </c>
      <c r="F890" s="168" t="s">
        <v>106</v>
      </c>
      <c r="G890" s="168" t="s">
        <v>107</v>
      </c>
      <c r="H890" s="169" t="s">
        <v>140</v>
      </c>
      <c r="I890" s="399"/>
      <c r="J890" s="57">
        <v>43288</v>
      </c>
      <c r="K890" s="56" t="s">
        <v>18</v>
      </c>
      <c r="L890" s="169" t="s">
        <v>18</v>
      </c>
      <c r="M890" s="60" t="s">
        <v>25886</v>
      </c>
      <c r="N890" s="56" t="s">
        <v>6972</v>
      </c>
      <c r="O890" s="56" t="s">
        <v>266</v>
      </c>
      <c r="P890" s="56" t="s">
        <v>25859</v>
      </c>
      <c r="Q890" s="56" t="s">
        <v>96</v>
      </c>
      <c r="R890" s="56"/>
      <c r="S890" s="56" t="s">
        <v>108</v>
      </c>
      <c r="T890" s="56" t="s">
        <v>108</v>
      </c>
      <c r="U890" s="56"/>
      <c r="V890" s="56"/>
      <c r="W890" s="56" t="s">
        <v>108</v>
      </c>
      <c r="X890" s="56"/>
      <c r="Y890" s="56" t="s">
        <v>108</v>
      </c>
      <c r="Z890" s="56" t="s">
        <v>18</v>
      </c>
      <c r="AA890" s="57">
        <v>43258</v>
      </c>
      <c r="AB890" s="63">
        <v>6</v>
      </c>
      <c r="AC890" s="64" t="s">
        <v>25894</v>
      </c>
      <c r="AD890" s="56" t="s">
        <v>79</v>
      </c>
      <c r="AE890" s="56"/>
      <c r="AF890" s="61"/>
      <c r="AG890" s="61"/>
      <c r="AH890" s="67" t="str">
        <v>Jun</v>
      </c>
      <c r="AI890" s="68" t="str">
        <v>Jun</v>
      </c>
      <c r="AJ890" s="69">
        <f t="shared" si="0"/>
        <v>0</v>
      </c>
      <c r="AK890" s="70">
        <f t="shared" si="1"/>
        <v>43288</v>
      </c>
      <c r="AL890" s="71">
        <f t="shared" ca="1" si="2"/>
        <v>-671</v>
      </c>
      <c r="AM890" s="71" t="str">
        <v>2018</v>
      </c>
      <c r="AN890" s="70">
        <f t="shared" si="3"/>
        <v>43268</v>
      </c>
      <c r="AO890" s="70" t="s">
        <v>123</v>
      </c>
    </row>
    <row r="891" spans="1:41" ht="14.4">
      <c r="A891" s="179" t="s">
        <v>25903</v>
      </c>
      <c r="B891" s="56" t="s">
        <v>89</v>
      </c>
      <c r="C891" s="57">
        <v>43269</v>
      </c>
      <c r="D891" s="56" t="s">
        <v>1027</v>
      </c>
      <c r="E891" s="56" t="s">
        <v>15779</v>
      </c>
      <c r="F891" s="168" t="s">
        <v>214</v>
      </c>
      <c r="G891" s="168" t="s">
        <v>3680</v>
      </c>
      <c r="H891" s="169" t="s">
        <v>15779</v>
      </c>
      <c r="I891" s="399"/>
      <c r="J891" s="57">
        <v>43280</v>
      </c>
      <c r="K891" s="56" t="s">
        <v>18</v>
      </c>
      <c r="L891" s="169" t="s">
        <v>18</v>
      </c>
      <c r="M891" s="60" t="s">
        <v>25909</v>
      </c>
      <c r="N891" s="56" t="s">
        <v>6972</v>
      </c>
      <c r="O891" s="56" t="s">
        <v>266</v>
      </c>
      <c r="P891" s="56" t="s">
        <v>25859</v>
      </c>
      <c r="Q891" s="56" t="s">
        <v>96</v>
      </c>
      <c r="R891" s="56"/>
      <c r="S891" s="56" t="s">
        <v>108</v>
      </c>
      <c r="T891" s="56" t="s">
        <v>108</v>
      </c>
      <c r="U891" s="56"/>
      <c r="V891" s="56"/>
      <c r="W891" s="56" t="s">
        <v>108</v>
      </c>
      <c r="X891" s="56" t="s">
        <v>108</v>
      </c>
      <c r="Y891" s="61"/>
      <c r="Z891" s="56" t="s">
        <v>18</v>
      </c>
      <c r="AA891" s="57">
        <v>43270</v>
      </c>
      <c r="AB891" s="75"/>
      <c r="AC891" s="64" t="s">
        <v>25919</v>
      </c>
      <c r="AD891" s="56" t="s">
        <v>79</v>
      </c>
      <c r="AE891" s="56"/>
      <c r="AF891" s="61"/>
      <c r="AG891" s="61"/>
      <c r="AH891" s="67" t="str">
        <v>Jun</v>
      </c>
      <c r="AI891" s="68" t="str">
        <v>Jun</v>
      </c>
      <c r="AJ891" s="69">
        <f t="shared" si="0"/>
        <v>1</v>
      </c>
      <c r="AK891" s="70">
        <f t="shared" si="1"/>
        <v>43299</v>
      </c>
      <c r="AL891" s="71">
        <f t="shared" ca="1" si="2"/>
        <v>-660</v>
      </c>
      <c r="AM891" s="71" t="str">
        <v>2018</v>
      </c>
      <c r="AN891" s="70">
        <f t="shared" si="3"/>
        <v>43279</v>
      </c>
      <c r="AO891" s="70" t="s">
        <v>123</v>
      </c>
    </row>
    <row r="892" spans="1:41" ht="14.4">
      <c r="A892" s="179" t="s">
        <v>25933</v>
      </c>
      <c r="B892" s="56" t="s">
        <v>89</v>
      </c>
      <c r="C892" s="104">
        <v>43291</v>
      </c>
      <c r="D892" s="56" t="s">
        <v>90</v>
      </c>
      <c r="E892" s="56" t="s">
        <v>15779</v>
      </c>
      <c r="F892" s="168" t="s">
        <v>214</v>
      </c>
      <c r="G892" s="168" t="s">
        <v>4967</v>
      </c>
      <c r="H892" s="169" t="s">
        <v>2445</v>
      </c>
      <c r="I892" s="399"/>
      <c r="J892" s="57">
        <v>43305</v>
      </c>
      <c r="K892" s="56" t="s">
        <v>18</v>
      </c>
      <c r="L892" s="169" t="s">
        <v>14</v>
      </c>
      <c r="M892" s="60" t="s">
        <v>25940</v>
      </c>
      <c r="N892" s="56" t="s">
        <v>25941</v>
      </c>
      <c r="O892" s="56"/>
      <c r="P892" s="56" t="s">
        <v>25945</v>
      </c>
      <c r="Q892" s="61"/>
      <c r="R892" s="56"/>
      <c r="S892" s="56" t="s">
        <v>108</v>
      </c>
      <c r="T892" s="56" t="s">
        <v>108</v>
      </c>
      <c r="U892" s="56"/>
      <c r="V892" s="56"/>
      <c r="W892" s="56" t="s">
        <v>108</v>
      </c>
      <c r="X892" s="56" t="s">
        <v>108</v>
      </c>
      <c r="Y892" s="61"/>
      <c r="Z892" s="56" t="s">
        <v>14</v>
      </c>
      <c r="AA892" s="57">
        <v>43292</v>
      </c>
      <c r="AB892" s="75"/>
      <c r="AC892" s="64" t="s">
        <v>25952</v>
      </c>
      <c r="AD892" s="56" t="s">
        <v>118</v>
      </c>
      <c r="AE892" s="56"/>
      <c r="AF892" s="61"/>
      <c r="AG892" s="61"/>
      <c r="AH892" s="67" t="str">
        <v>Jul</v>
      </c>
      <c r="AI892" s="68" t="str">
        <v>Jul</v>
      </c>
      <c r="AJ892" s="69">
        <f t="shared" si="0"/>
        <v>1</v>
      </c>
      <c r="AK892" s="70">
        <f t="shared" si="1"/>
        <v>43321</v>
      </c>
      <c r="AL892" s="71">
        <f t="shared" ca="1" si="2"/>
        <v>-638</v>
      </c>
      <c r="AM892" s="71" t="str">
        <v>2018</v>
      </c>
      <c r="AN892" s="70">
        <f t="shared" si="3"/>
        <v>43301</v>
      </c>
      <c r="AO892" s="70" t="s">
        <v>123</v>
      </c>
    </row>
    <row r="893" spans="1:41" ht="14.4">
      <c r="A893" s="179" t="s">
        <v>25962</v>
      </c>
      <c r="B893" s="56" t="s">
        <v>89</v>
      </c>
      <c r="C893" s="57">
        <v>43217</v>
      </c>
      <c r="D893" s="56" t="s">
        <v>1027</v>
      </c>
      <c r="E893" s="56" t="s">
        <v>112</v>
      </c>
      <c r="F893" s="168" t="s">
        <v>106</v>
      </c>
      <c r="G893" s="168" t="s">
        <v>113</v>
      </c>
      <c r="H893" s="169" t="s">
        <v>112</v>
      </c>
      <c r="I893" s="399"/>
      <c r="J893" s="57">
        <v>43247</v>
      </c>
      <c r="K893" s="56" t="s">
        <v>18</v>
      </c>
      <c r="L893" s="169" t="s">
        <v>14</v>
      </c>
      <c r="M893" s="60" t="s">
        <v>25969</v>
      </c>
      <c r="N893" s="56" t="s">
        <v>25970</v>
      </c>
      <c r="O893" s="56" t="s">
        <v>27</v>
      </c>
      <c r="P893" s="56" t="s">
        <v>25972</v>
      </c>
      <c r="Q893" s="56" t="s">
        <v>116</v>
      </c>
      <c r="R893" s="353">
        <v>43220</v>
      </c>
      <c r="S893" s="61"/>
      <c r="T893" s="61"/>
      <c r="U893" s="402"/>
      <c r="V893" s="66"/>
      <c r="W893" s="66"/>
      <c r="X893" s="402"/>
      <c r="Y893" s="61"/>
      <c r="Z893" s="56" t="s">
        <v>14</v>
      </c>
      <c r="AA893" s="57">
        <v>43220</v>
      </c>
      <c r="AB893" s="75"/>
      <c r="AC893" s="64" t="s">
        <v>257</v>
      </c>
      <c r="AD893" s="56" t="s">
        <v>118</v>
      </c>
      <c r="AE893" s="61"/>
      <c r="AF893" s="61"/>
      <c r="AG893" s="61"/>
      <c r="AH893" s="67" t="str">
        <v>Apr</v>
      </c>
      <c r="AI893" s="68" t="str">
        <v>Apr</v>
      </c>
      <c r="AJ893" s="69">
        <f t="shared" si="0"/>
        <v>3</v>
      </c>
      <c r="AK893" s="70">
        <f t="shared" si="1"/>
        <v>43247</v>
      </c>
      <c r="AL893" s="71">
        <f t="shared" ca="1" si="2"/>
        <v>-712</v>
      </c>
      <c r="AM893" s="71" t="str">
        <v>2018</v>
      </c>
      <c r="AN893" s="70">
        <f t="shared" si="3"/>
        <v>43227</v>
      </c>
      <c r="AO893" s="70" t="s">
        <v>121</v>
      </c>
    </row>
    <row r="894" spans="1:41" ht="14.4">
      <c r="A894" s="179" t="s">
        <v>25986</v>
      </c>
      <c r="B894" s="56" t="s">
        <v>89</v>
      </c>
      <c r="C894" s="57">
        <v>43348</v>
      </c>
      <c r="D894" s="56" t="s">
        <v>90</v>
      </c>
      <c r="E894" s="56" t="s">
        <v>12</v>
      </c>
      <c r="F894" s="168" t="s">
        <v>106</v>
      </c>
      <c r="G894" s="168" t="s">
        <v>107</v>
      </c>
      <c r="H894" s="169" t="s">
        <v>12</v>
      </c>
      <c r="I894" s="404"/>
      <c r="J894" s="59"/>
      <c r="K894" s="61"/>
      <c r="L894" s="184"/>
      <c r="M894" s="60" t="s">
        <v>25993</v>
      </c>
      <c r="N894" s="56" t="s">
        <v>25994</v>
      </c>
      <c r="O894" s="56" t="s">
        <v>436</v>
      </c>
      <c r="P894" s="56" t="s">
        <v>25998</v>
      </c>
      <c r="Q894" s="56" t="s">
        <v>17</v>
      </c>
      <c r="R894" s="66"/>
      <c r="S894" s="61"/>
      <c r="T894" s="61"/>
      <c r="U894" s="402"/>
      <c r="V894" s="66"/>
      <c r="W894" s="66"/>
      <c r="X894" s="402"/>
      <c r="Y894" s="61"/>
      <c r="Z894" s="56" t="s">
        <v>14</v>
      </c>
      <c r="AA894" s="57">
        <v>43364</v>
      </c>
      <c r="AB894" s="75"/>
      <c r="AC894" s="64" t="s">
        <v>22407</v>
      </c>
      <c r="AD894" s="56" t="s">
        <v>179</v>
      </c>
      <c r="AE894" s="56"/>
      <c r="AF894" s="61"/>
      <c r="AG894" s="61"/>
      <c r="AH894" s="67" t="str">
        <v>Sep</v>
      </c>
      <c r="AI894" s="68" t="str">
        <v>Sep</v>
      </c>
      <c r="AJ894" s="69">
        <f t="shared" si="0"/>
        <v>16</v>
      </c>
      <c r="AK894" s="70">
        <f t="shared" si="1"/>
        <v>43378</v>
      </c>
      <c r="AL894" s="71">
        <f t="shared" ca="1" si="2"/>
        <v>-581</v>
      </c>
      <c r="AM894" s="71" t="str">
        <v>2018</v>
      </c>
      <c r="AN894" s="70">
        <f t="shared" si="3"/>
        <v>43358</v>
      </c>
      <c r="AO894" s="70" t="s">
        <v>123</v>
      </c>
    </row>
    <row r="895" spans="1:41" ht="14.4">
      <c r="A895" s="179" t="s">
        <v>26008</v>
      </c>
      <c r="B895" s="56" t="s">
        <v>89</v>
      </c>
      <c r="C895" s="57">
        <v>43216</v>
      </c>
      <c r="D895" s="56" t="s">
        <v>1027</v>
      </c>
      <c r="E895" s="56" t="s">
        <v>112</v>
      </c>
      <c r="F895" s="168" t="s">
        <v>106</v>
      </c>
      <c r="G895" s="168" t="s">
        <v>113</v>
      </c>
      <c r="H895" s="169" t="s">
        <v>112</v>
      </c>
      <c r="I895" s="399"/>
      <c r="J895" s="57">
        <v>43246</v>
      </c>
      <c r="K895" s="56" t="s">
        <v>18</v>
      </c>
      <c r="L895" s="169" t="s">
        <v>14</v>
      </c>
      <c r="M895" s="60" t="s">
        <v>25969</v>
      </c>
      <c r="N895" s="56" t="s">
        <v>26013</v>
      </c>
      <c r="O895" s="56" t="s">
        <v>39</v>
      </c>
      <c r="P895" s="56" t="s">
        <v>26014</v>
      </c>
      <c r="Q895" s="56" t="s">
        <v>116</v>
      </c>
      <c r="R895" s="353">
        <v>43220</v>
      </c>
      <c r="S895" s="61"/>
      <c r="T895" s="61"/>
      <c r="U895" s="402"/>
      <c r="V895" s="66"/>
      <c r="W895" s="66"/>
      <c r="X895" s="402"/>
      <c r="Y895" s="61"/>
      <c r="Z895" s="56" t="s">
        <v>14</v>
      </c>
      <c r="AA895" s="57">
        <v>43220</v>
      </c>
      <c r="AB895" s="75"/>
      <c r="AC895" s="64" t="s">
        <v>257</v>
      </c>
      <c r="AD895" s="56" t="s">
        <v>118</v>
      </c>
      <c r="AE895" s="61"/>
      <c r="AF895" s="61"/>
      <c r="AG895" s="61"/>
      <c r="AH895" s="67" t="str">
        <v>Apr</v>
      </c>
      <c r="AI895" s="68" t="str">
        <v>Apr</v>
      </c>
      <c r="AJ895" s="69">
        <f t="shared" si="0"/>
        <v>4</v>
      </c>
      <c r="AK895" s="70">
        <f t="shared" si="1"/>
        <v>43246</v>
      </c>
      <c r="AL895" s="71">
        <f t="shared" ca="1" si="2"/>
        <v>-713</v>
      </c>
      <c r="AM895" s="71" t="str">
        <v>2018</v>
      </c>
      <c r="AN895" s="70">
        <f t="shared" si="3"/>
        <v>43226</v>
      </c>
      <c r="AO895" s="70" t="s">
        <v>121</v>
      </c>
    </row>
    <row r="896" spans="1:41" ht="14.4">
      <c r="A896" s="179" t="s">
        <v>26023</v>
      </c>
      <c r="B896" s="56" t="s">
        <v>89</v>
      </c>
      <c r="C896" s="57">
        <v>43158</v>
      </c>
      <c r="D896" s="56" t="s">
        <v>90</v>
      </c>
      <c r="E896" s="56" t="s">
        <v>140</v>
      </c>
      <c r="F896" s="168" t="s">
        <v>106</v>
      </c>
      <c r="G896" s="168" t="s">
        <v>107</v>
      </c>
      <c r="H896" s="169" t="s">
        <v>140</v>
      </c>
      <c r="I896" s="399"/>
      <c r="J896" s="57">
        <v>43186</v>
      </c>
      <c r="K896" s="61"/>
      <c r="L896" s="184"/>
      <c r="M896" s="60" t="s">
        <v>26031</v>
      </c>
      <c r="N896" s="56" t="s">
        <v>26031</v>
      </c>
      <c r="O896" s="56" t="s">
        <v>16</v>
      </c>
      <c r="P896" s="56" t="s">
        <v>26034</v>
      </c>
      <c r="Q896" s="56" t="s">
        <v>17</v>
      </c>
      <c r="R896" s="66"/>
      <c r="S896" s="56" t="s">
        <v>108</v>
      </c>
      <c r="T896" s="61"/>
      <c r="U896" s="400"/>
      <c r="V896" s="66"/>
      <c r="W896" s="66"/>
      <c r="X896" s="400"/>
      <c r="Y896" s="56" t="s">
        <v>108</v>
      </c>
      <c r="Z896" s="56" t="s">
        <v>18</v>
      </c>
      <c r="AA896" s="57">
        <v>43166</v>
      </c>
      <c r="AB896" s="63">
        <v>6</v>
      </c>
      <c r="AC896" s="64" t="s">
        <v>26036</v>
      </c>
      <c r="AD896" s="65" t="s">
        <v>79</v>
      </c>
      <c r="AE896" s="65"/>
      <c r="AF896" s="66"/>
      <c r="AG896" s="66"/>
      <c r="AH896" s="67" t="str">
        <v>Feb</v>
      </c>
      <c r="AI896" s="68" t="str">
        <v>Mar</v>
      </c>
      <c r="AJ896" s="69">
        <f t="shared" si="0"/>
        <v>8</v>
      </c>
      <c r="AK896" s="70">
        <f t="shared" si="1"/>
        <v>43188</v>
      </c>
      <c r="AL896" s="71">
        <f t="shared" ca="1" si="2"/>
        <v>-771</v>
      </c>
      <c r="AM896" s="71" t="str">
        <v>2018</v>
      </c>
      <c r="AN896" s="70">
        <f t="shared" si="3"/>
        <v>43168</v>
      </c>
      <c r="AO896" s="70" t="s">
        <v>123</v>
      </c>
    </row>
    <row r="897" spans="1:41" ht="14.4">
      <c r="A897" s="179" t="s">
        <v>26037</v>
      </c>
      <c r="B897" s="56" t="s">
        <v>89</v>
      </c>
      <c r="C897" s="57">
        <v>43388</v>
      </c>
      <c r="D897" s="56" t="s">
        <v>1027</v>
      </c>
      <c r="E897" s="56" t="s">
        <v>140</v>
      </c>
      <c r="F897" s="168" t="s">
        <v>106</v>
      </c>
      <c r="G897" s="168" t="s">
        <v>107</v>
      </c>
      <c r="H897" s="169" t="s">
        <v>140</v>
      </c>
      <c r="I897" s="399"/>
      <c r="J897" s="57">
        <v>43419</v>
      </c>
      <c r="K897" s="56" t="s">
        <v>18</v>
      </c>
      <c r="L897" s="169" t="s">
        <v>18</v>
      </c>
      <c r="M897" s="60" t="s">
        <v>642</v>
      </c>
      <c r="N897" s="56" t="s">
        <v>26038</v>
      </c>
      <c r="O897" s="56" t="s">
        <v>29</v>
      </c>
      <c r="P897" s="56" t="s">
        <v>26039</v>
      </c>
      <c r="Q897" s="56" t="s">
        <v>17</v>
      </c>
      <c r="R897" s="56"/>
      <c r="S897" s="56" t="s">
        <v>108</v>
      </c>
      <c r="T897" s="56" t="s">
        <v>108</v>
      </c>
      <c r="U897" s="56"/>
      <c r="V897" s="56"/>
      <c r="W897" s="56" t="s">
        <v>108</v>
      </c>
      <c r="X897" s="56"/>
      <c r="Y897" s="56" t="s">
        <v>108</v>
      </c>
      <c r="Z897" s="56" t="s">
        <v>18</v>
      </c>
      <c r="AA897" s="57">
        <v>43388</v>
      </c>
      <c r="AB897" s="63">
        <v>6</v>
      </c>
      <c r="AC897" s="64" t="s">
        <v>26040</v>
      </c>
      <c r="AD897" s="56" t="s">
        <v>79</v>
      </c>
      <c r="AE897" s="56"/>
      <c r="AF897" s="61"/>
      <c r="AG897" s="61"/>
      <c r="AH897" s="67" t="str">
        <v>Oct</v>
      </c>
      <c r="AI897" s="68" t="str">
        <v>Oct</v>
      </c>
      <c r="AJ897" s="69">
        <f t="shared" si="0"/>
        <v>0</v>
      </c>
      <c r="AK897" s="70">
        <f t="shared" si="1"/>
        <v>43418</v>
      </c>
      <c r="AL897" s="71">
        <f t="shared" ca="1" si="2"/>
        <v>-541</v>
      </c>
      <c r="AM897" s="71" t="str">
        <v>2018</v>
      </c>
      <c r="AN897" s="70">
        <f t="shared" si="3"/>
        <v>43398</v>
      </c>
      <c r="AO897" s="70" t="s">
        <v>123</v>
      </c>
    </row>
    <row r="898" spans="1:41" ht="14.4">
      <c r="A898" s="179" t="s">
        <v>26041</v>
      </c>
      <c r="B898" s="56" t="s">
        <v>89</v>
      </c>
      <c r="C898" s="57">
        <v>43376</v>
      </c>
      <c r="D898" s="56" t="s">
        <v>1027</v>
      </c>
      <c r="E898" s="56" t="s">
        <v>140</v>
      </c>
      <c r="F898" s="168" t="s">
        <v>106</v>
      </c>
      <c r="G898" s="168" t="s">
        <v>107</v>
      </c>
      <c r="H898" s="169" t="s">
        <v>140</v>
      </c>
      <c r="I898" s="399"/>
      <c r="J898" s="57">
        <v>43407</v>
      </c>
      <c r="K898" s="56" t="s">
        <v>18</v>
      </c>
      <c r="L898" s="169" t="s">
        <v>14</v>
      </c>
      <c r="M898" s="60" t="s">
        <v>642</v>
      </c>
      <c r="N898" s="56" t="s">
        <v>26042</v>
      </c>
      <c r="O898" s="56" t="s">
        <v>13</v>
      </c>
      <c r="P898" s="56" t="s">
        <v>108</v>
      </c>
      <c r="Q898" s="56" t="s">
        <v>17</v>
      </c>
      <c r="R898" s="56"/>
      <c r="S898" s="56" t="s">
        <v>108</v>
      </c>
      <c r="T898" s="56" t="s">
        <v>108</v>
      </c>
      <c r="U898" s="56"/>
      <c r="V898" s="56"/>
      <c r="W898" s="56" t="s">
        <v>108</v>
      </c>
      <c r="X898" s="56"/>
      <c r="Y898" s="56" t="s">
        <v>108</v>
      </c>
      <c r="Z898" s="56" t="s">
        <v>14</v>
      </c>
      <c r="AA898" s="57">
        <v>43376</v>
      </c>
      <c r="AB898" s="63">
        <v>6</v>
      </c>
      <c r="AC898" s="64" t="s">
        <v>26043</v>
      </c>
      <c r="AD898" s="56" t="s">
        <v>118</v>
      </c>
      <c r="AE898" s="56"/>
      <c r="AF898" s="61"/>
      <c r="AG898" s="61"/>
      <c r="AH898" s="67" t="str">
        <v>Oct</v>
      </c>
      <c r="AI898" s="68" t="str">
        <v>Oct</v>
      </c>
      <c r="AJ898" s="69">
        <f t="shared" si="0"/>
        <v>0</v>
      </c>
      <c r="AK898" s="70">
        <f t="shared" si="1"/>
        <v>43406</v>
      </c>
      <c r="AL898" s="71">
        <f t="shared" ca="1" si="2"/>
        <v>-553</v>
      </c>
      <c r="AM898" s="71" t="str">
        <v>2018</v>
      </c>
      <c r="AN898" s="70">
        <f t="shared" si="3"/>
        <v>43386</v>
      </c>
      <c r="AO898" s="70" t="s">
        <v>123</v>
      </c>
    </row>
    <row r="899" spans="1:41" ht="14.4">
      <c r="A899" s="179" t="s">
        <v>26044</v>
      </c>
      <c r="B899" s="56" t="s">
        <v>89</v>
      </c>
      <c r="C899" s="57">
        <v>43451</v>
      </c>
      <c r="D899" s="56" t="s">
        <v>90</v>
      </c>
      <c r="E899" s="56" t="s">
        <v>140</v>
      </c>
      <c r="F899" s="168" t="s">
        <v>106</v>
      </c>
      <c r="G899" s="168" t="s">
        <v>107</v>
      </c>
      <c r="H899" s="169" t="s">
        <v>140</v>
      </c>
      <c r="I899" s="399"/>
      <c r="J899" s="57">
        <v>43482</v>
      </c>
      <c r="K899" s="56" t="s">
        <v>18</v>
      </c>
      <c r="L899" s="169" t="s">
        <v>18</v>
      </c>
      <c r="M899" s="60" t="s">
        <v>26045</v>
      </c>
      <c r="N899" s="56" t="s">
        <v>26046</v>
      </c>
      <c r="O899" s="56" t="s">
        <v>355</v>
      </c>
      <c r="P899" s="56" t="s">
        <v>26047</v>
      </c>
      <c r="Q899" s="56" t="s">
        <v>17</v>
      </c>
      <c r="R899" s="56"/>
      <c r="S899" s="56" t="s">
        <v>108</v>
      </c>
      <c r="T899" s="56" t="s">
        <v>108</v>
      </c>
      <c r="U899" s="56"/>
      <c r="V899" s="56"/>
      <c r="W899" s="56" t="s">
        <v>108</v>
      </c>
      <c r="X899" s="56"/>
      <c r="Y899" s="56" t="s">
        <v>108</v>
      </c>
      <c r="Z899" s="56" t="s">
        <v>18</v>
      </c>
      <c r="AA899" s="57">
        <v>43451</v>
      </c>
      <c r="AB899" s="63">
        <v>6</v>
      </c>
      <c r="AC899" s="64" t="s">
        <v>26048</v>
      </c>
      <c r="AD899" s="56" t="s">
        <v>79</v>
      </c>
      <c r="AE899" s="56"/>
      <c r="AF899" s="61"/>
      <c r="AG899" s="61"/>
      <c r="AH899" s="67" t="str">
        <v>Dec</v>
      </c>
      <c r="AI899" s="68" t="str">
        <v>Dec</v>
      </c>
      <c r="AJ899" s="69">
        <f t="shared" si="0"/>
        <v>0</v>
      </c>
      <c r="AK899" s="70">
        <f t="shared" si="1"/>
        <v>43481</v>
      </c>
      <c r="AL899" s="71">
        <f t="shared" ca="1" si="2"/>
        <v>-478</v>
      </c>
      <c r="AM899" s="71" t="str">
        <v>2018</v>
      </c>
      <c r="AN899" s="70">
        <f t="shared" si="3"/>
        <v>43461</v>
      </c>
      <c r="AO899" s="70" t="s">
        <v>123</v>
      </c>
    </row>
    <row r="900" spans="1:41" ht="14.4">
      <c r="A900" s="179" t="s">
        <v>26049</v>
      </c>
      <c r="B900" s="56" t="s">
        <v>89</v>
      </c>
      <c r="C900" s="57">
        <v>43172</v>
      </c>
      <c r="D900" s="56" t="s">
        <v>90</v>
      </c>
      <c r="E900" s="56" t="s">
        <v>140</v>
      </c>
      <c r="F900" s="168" t="s">
        <v>106</v>
      </c>
      <c r="G900" s="168" t="s">
        <v>107</v>
      </c>
      <c r="H900" s="169" t="s">
        <v>140</v>
      </c>
      <c r="I900" s="399"/>
      <c r="J900" s="57">
        <v>43203</v>
      </c>
      <c r="K900" s="56" t="s">
        <v>18</v>
      </c>
      <c r="L900" s="169" t="s">
        <v>14</v>
      </c>
      <c r="M900" s="60" t="s">
        <v>26050</v>
      </c>
      <c r="N900" s="56" t="s">
        <v>26051</v>
      </c>
      <c r="O900" s="56" t="s">
        <v>27</v>
      </c>
      <c r="P900" s="61"/>
      <c r="Q900" s="56" t="s">
        <v>28</v>
      </c>
      <c r="R900" s="66"/>
      <c r="S900" s="56" t="s">
        <v>108</v>
      </c>
      <c r="T900" s="61"/>
      <c r="U900" s="56"/>
      <c r="V900" s="66"/>
      <c r="W900" s="66"/>
      <c r="X900" s="400"/>
      <c r="Y900" s="56" t="s">
        <v>108</v>
      </c>
      <c r="Z900" s="56" t="s">
        <v>14</v>
      </c>
      <c r="AA900" s="57">
        <v>43172</v>
      </c>
      <c r="AB900" s="63">
        <v>6</v>
      </c>
      <c r="AC900" s="64" t="s">
        <v>26052</v>
      </c>
      <c r="AD900" s="65" t="s">
        <v>179</v>
      </c>
      <c r="AE900" s="96"/>
      <c r="AF900" s="66"/>
      <c r="AG900" s="66"/>
      <c r="AH900" s="67" t="str">
        <v>Mar</v>
      </c>
      <c r="AI900" s="68" t="str">
        <v>Mar</v>
      </c>
      <c r="AJ900" s="69">
        <f t="shared" si="0"/>
        <v>0</v>
      </c>
      <c r="AK900" s="70">
        <f t="shared" si="1"/>
        <v>43202</v>
      </c>
      <c r="AL900" s="71">
        <f t="shared" ca="1" si="2"/>
        <v>-757</v>
      </c>
      <c r="AM900" s="71" t="str">
        <v>2018</v>
      </c>
      <c r="AN900" s="70">
        <f t="shared" si="3"/>
        <v>43182</v>
      </c>
      <c r="AO900" s="70" t="s">
        <v>123</v>
      </c>
    </row>
    <row r="901" spans="1:41" ht="14.4">
      <c r="A901" s="179" t="s">
        <v>26053</v>
      </c>
      <c r="B901" s="56" t="s">
        <v>89</v>
      </c>
      <c r="C901" s="57">
        <v>43298</v>
      </c>
      <c r="D901" s="56" t="s">
        <v>1027</v>
      </c>
      <c r="E901" s="56" t="s">
        <v>140</v>
      </c>
      <c r="F901" s="168" t="s">
        <v>106</v>
      </c>
      <c r="G901" s="168" t="s">
        <v>107</v>
      </c>
      <c r="H901" s="169" t="s">
        <v>140</v>
      </c>
      <c r="I901" s="399"/>
      <c r="J901" s="57">
        <v>43329</v>
      </c>
      <c r="K901" s="56" t="s">
        <v>18</v>
      </c>
      <c r="L901" s="169" t="s">
        <v>18</v>
      </c>
      <c r="M901" s="60" t="s">
        <v>642</v>
      </c>
      <c r="N901" s="56" t="s">
        <v>26054</v>
      </c>
      <c r="O901" s="56" t="s">
        <v>249</v>
      </c>
      <c r="P901" s="56" t="s">
        <v>26055</v>
      </c>
      <c r="Q901" s="56" t="s">
        <v>21</v>
      </c>
      <c r="R901" s="56"/>
      <c r="S901" s="56" t="s">
        <v>108</v>
      </c>
      <c r="T901" s="56" t="s">
        <v>108</v>
      </c>
      <c r="U901" s="56"/>
      <c r="V901" s="56"/>
      <c r="W901" s="56" t="s">
        <v>108</v>
      </c>
      <c r="X901" s="56"/>
      <c r="Y901" s="56" t="s">
        <v>108</v>
      </c>
      <c r="Z901" s="56" t="s">
        <v>18</v>
      </c>
      <c r="AA901" s="57">
        <v>43298</v>
      </c>
      <c r="AB901" s="63">
        <v>6</v>
      </c>
      <c r="AC901" s="64" t="s">
        <v>26056</v>
      </c>
      <c r="AD901" s="56" t="s">
        <v>79</v>
      </c>
      <c r="AE901" s="56"/>
      <c r="AF901" s="61"/>
      <c r="AG901" s="61"/>
      <c r="AH901" s="67" t="str">
        <v>Jul</v>
      </c>
      <c r="AI901" s="68" t="str">
        <v>Jul</v>
      </c>
      <c r="AJ901" s="69">
        <f t="shared" si="0"/>
        <v>0</v>
      </c>
      <c r="AK901" s="70">
        <f t="shared" si="1"/>
        <v>43328</v>
      </c>
      <c r="AL901" s="71">
        <f t="shared" ca="1" si="2"/>
        <v>-631</v>
      </c>
      <c r="AM901" s="71" t="str">
        <v>2018</v>
      </c>
      <c r="AN901" s="70">
        <f t="shared" si="3"/>
        <v>43308</v>
      </c>
      <c r="AO901" s="70" t="s">
        <v>123</v>
      </c>
    </row>
    <row r="902" spans="1:41" ht="14.4">
      <c r="A902" s="179" t="s">
        <v>26057</v>
      </c>
      <c r="B902" s="56" t="s">
        <v>89</v>
      </c>
      <c r="C902" s="57">
        <v>43172</v>
      </c>
      <c r="D902" s="56" t="s">
        <v>131</v>
      </c>
      <c r="E902" s="56" t="s">
        <v>140</v>
      </c>
      <c r="F902" s="168" t="s">
        <v>106</v>
      </c>
      <c r="G902" s="168" t="s">
        <v>107</v>
      </c>
      <c r="H902" s="169" t="s">
        <v>140</v>
      </c>
      <c r="I902" s="399"/>
      <c r="J902" s="57">
        <v>43203</v>
      </c>
      <c r="K902" s="56" t="s">
        <v>18</v>
      </c>
      <c r="L902" s="169" t="s">
        <v>18</v>
      </c>
      <c r="M902" s="60" t="s">
        <v>26058</v>
      </c>
      <c r="N902" s="56" t="s">
        <v>26059</v>
      </c>
      <c r="O902" s="56" t="s">
        <v>29</v>
      </c>
      <c r="P902" s="56" t="s">
        <v>26060</v>
      </c>
      <c r="Q902" s="56" t="s">
        <v>17</v>
      </c>
      <c r="R902" s="66"/>
      <c r="S902" s="56" t="s">
        <v>108</v>
      </c>
      <c r="T902" s="56" t="s">
        <v>108</v>
      </c>
      <c r="U902" s="56"/>
      <c r="V902" s="66"/>
      <c r="W902" s="66"/>
      <c r="X902" s="400"/>
      <c r="Y902" s="56" t="s">
        <v>108</v>
      </c>
      <c r="Z902" s="56" t="s">
        <v>18</v>
      </c>
      <c r="AA902" s="57">
        <v>43186</v>
      </c>
      <c r="AB902" s="63">
        <v>6</v>
      </c>
      <c r="AC902" s="64" t="s">
        <v>26061</v>
      </c>
      <c r="AD902" s="65" t="s">
        <v>79</v>
      </c>
      <c r="AE902" s="65"/>
      <c r="AF902" s="66"/>
      <c r="AG902" s="66"/>
      <c r="AH902" s="67" t="str">
        <v>Mar</v>
      </c>
      <c r="AI902" s="68" t="str">
        <v>Mar</v>
      </c>
      <c r="AJ902" s="69">
        <f t="shared" si="0"/>
        <v>14</v>
      </c>
      <c r="AK902" s="70">
        <f t="shared" si="1"/>
        <v>43202</v>
      </c>
      <c r="AL902" s="71">
        <f t="shared" ca="1" si="2"/>
        <v>-757</v>
      </c>
      <c r="AM902" s="71" t="str">
        <v>2018</v>
      </c>
      <c r="AN902" s="70">
        <f t="shared" si="3"/>
        <v>43182</v>
      </c>
      <c r="AO902" s="70" t="s">
        <v>123</v>
      </c>
    </row>
    <row r="903" spans="1:41" ht="14.4">
      <c r="A903" s="179" t="s">
        <v>26062</v>
      </c>
      <c r="B903" s="56" t="s">
        <v>89</v>
      </c>
      <c r="C903" s="57">
        <v>43368</v>
      </c>
      <c r="D903" s="56" t="s">
        <v>1027</v>
      </c>
      <c r="E903" s="56" t="s">
        <v>12</v>
      </c>
      <c r="F903" s="168" t="s">
        <v>106</v>
      </c>
      <c r="G903" s="168" t="s">
        <v>107</v>
      </c>
      <c r="H903" s="169" t="s">
        <v>12</v>
      </c>
      <c r="I903" s="404"/>
      <c r="J903" s="59"/>
      <c r="K903" s="61"/>
      <c r="L903" s="184"/>
      <c r="M903" s="60" t="s">
        <v>642</v>
      </c>
      <c r="N903" s="56" t="s">
        <v>26063</v>
      </c>
      <c r="O903" s="56" t="s">
        <v>436</v>
      </c>
      <c r="P903" s="56" t="s">
        <v>26064</v>
      </c>
      <c r="Q903" s="56" t="s">
        <v>17</v>
      </c>
      <c r="R903" s="66"/>
      <c r="S903" s="61"/>
      <c r="T903" s="61"/>
      <c r="U903" s="402"/>
      <c r="V903" s="66"/>
      <c r="W903" s="66"/>
      <c r="X903" s="402"/>
      <c r="Y903" s="61"/>
      <c r="Z903" s="56" t="s">
        <v>18</v>
      </c>
      <c r="AA903" s="57">
        <v>43396</v>
      </c>
      <c r="AB903" s="75"/>
      <c r="AC903" s="95"/>
      <c r="AD903" s="56" t="s">
        <v>79</v>
      </c>
      <c r="AE903" s="56"/>
      <c r="AF903" s="61"/>
      <c r="AG903" s="61"/>
      <c r="AH903" s="67" t="str">
        <v>Sep</v>
      </c>
      <c r="AI903" s="68" t="str">
        <v>Oct</v>
      </c>
      <c r="AJ903" s="69">
        <f t="shared" si="0"/>
        <v>28</v>
      </c>
      <c r="AK903" s="70">
        <f t="shared" si="1"/>
        <v>43398</v>
      </c>
      <c r="AL903" s="71">
        <f t="shared" ca="1" si="2"/>
        <v>-561</v>
      </c>
      <c r="AM903" s="71" t="str">
        <v>2018</v>
      </c>
      <c r="AN903" s="70">
        <f t="shared" si="3"/>
        <v>43378</v>
      </c>
      <c r="AO903" s="70" t="s">
        <v>123</v>
      </c>
    </row>
    <row r="904" spans="1:41" ht="14.4">
      <c r="A904" s="179" t="s">
        <v>26065</v>
      </c>
      <c r="B904" s="56" t="s">
        <v>89</v>
      </c>
      <c r="C904" s="57">
        <v>43405</v>
      </c>
      <c r="D904" s="56" t="s">
        <v>1027</v>
      </c>
      <c r="E904" s="56" t="s">
        <v>140</v>
      </c>
      <c r="F904" s="168" t="s">
        <v>106</v>
      </c>
      <c r="G904" s="168" t="s">
        <v>107</v>
      </c>
      <c r="H904" s="169" t="s">
        <v>140</v>
      </c>
      <c r="I904" s="399"/>
      <c r="J904" s="57">
        <v>43435</v>
      </c>
      <c r="K904" s="56" t="s">
        <v>18</v>
      </c>
      <c r="L904" s="169" t="s">
        <v>18</v>
      </c>
      <c r="M904" s="60" t="s">
        <v>642</v>
      </c>
      <c r="N904" s="56" t="s">
        <v>26066</v>
      </c>
      <c r="O904" s="56" t="s">
        <v>436</v>
      </c>
      <c r="P904" s="56" t="s">
        <v>26064</v>
      </c>
      <c r="Q904" s="56" t="s">
        <v>17</v>
      </c>
      <c r="R904" s="56"/>
      <c r="S904" s="56" t="s">
        <v>108</v>
      </c>
      <c r="T904" s="56" t="s">
        <v>108</v>
      </c>
      <c r="U904" s="56"/>
      <c r="V904" s="56"/>
      <c r="W904" s="56" t="s">
        <v>108</v>
      </c>
      <c r="X904" s="56"/>
      <c r="Y904" s="56" t="s">
        <v>108</v>
      </c>
      <c r="Z904" s="56" t="s">
        <v>18</v>
      </c>
      <c r="AA904" s="57">
        <v>43405</v>
      </c>
      <c r="AB904" s="63">
        <v>6</v>
      </c>
      <c r="AC904" s="64" t="s">
        <v>25130</v>
      </c>
      <c r="AD904" s="56" t="s">
        <v>79</v>
      </c>
      <c r="AE904" s="56"/>
      <c r="AF904" s="61"/>
      <c r="AG904" s="61"/>
      <c r="AH904" s="67" t="str">
        <v>Nov</v>
      </c>
      <c r="AI904" s="68" t="str">
        <v>Nov</v>
      </c>
      <c r="AJ904" s="69">
        <f t="shared" si="0"/>
        <v>0</v>
      </c>
      <c r="AK904" s="70">
        <f t="shared" si="1"/>
        <v>43435</v>
      </c>
      <c r="AL904" s="71">
        <f t="shared" ca="1" si="2"/>
        <v>-524</v>
      </c>
      <c r="AM904" s="71" t="str">
        <v>2018</v>
      </c>
      <c r="AN904" s="70">
        <f t="shared" si="3"/>
        <v>43415</v>
      </c>
      <c r="AO904" s="70" t="s">
        <v>123</v>
      </c>
    </row>
    <row r="905" spans="1:41" ht="14.4">
      <c r="A905" s="179" t="s">
        <v>26067</v>
      </c>
      <c r="B905" s="56" t="s">
        <v>89</v>
      </c>
      <c r="C905" s="57">
        <v>43173</v>
      </c>
      <c r="D905" s="56" t="s">
        <v>1027</v>
      </c>
      <c r="E905" s="56" t="s">
        <v>196</v>
      </c>
      <c r="F905" s="168" t="s">
        <v>106</v>
      </c>
      <c r="G905" s="168" t="s">
        <v>113</v>
      </c>
      <c r="H905" s="169" t="s">
        <v>196</v>
      </c>
      <c r="I905" s="404"/>
      <c r="J905" s="59"/>
      <c r="K905" s="56" t="s">
        <v>18</v>
      </c>
      <c r="L905" s="169" t="s">
        <v>18</v>
      </c>
      <c r="M905" s="60" t="s">
        <v>26068</v>
      </c>
      <c r="N905" s="56" t="s">
        <v>26069</v>
      </c>
      <c r="O905" s="56" t="s">
        <v>22</v>
      </c>
      <c r="P905" s="56" t="s">
        <v>26070</v>
      </c>
      <c r="Q905" s="56" t="s">
        <v>116</v>
      </c>
      <c r="R905" s="66"/>
      <c r="S905" s="61"/>
      <c r="T905" s="61"/>
      <c r="U905" s="400" t="s">
        <v>18</v>
      </c>
      <c r="V905" s="56"/>
      <c r="W905" s="56">
        <v>16.75</v>
      </c>
      <c r="X905" s="402"/>
      <c r="Y905" s="61"/>
      <c r="Z905" s="56" t="s">
        <v>18</v>
      </c>
      <c r="AA905" s="57">
        <v>43174</v>
      </c>
      <c r="AB905" s="75"/>
      <c r="AC905" s="64" t="s">
        <v>26071</v>
      </c>
      <c r="AD905" s="65" t="s">
        <v>79</v>
      </c>
      <c r="AE905" s="96"/>
      <c r="AF905" s="66"/>
      <c r="AG905" s="66"/>
      <c r="AH905" s="67" t="str">
        <v>Mar</v>
      </c>
      <c r="AI905" s="68" t="str">
        <v>Mar</v>
      </c>
      <c r="AJ905" s="69">
        <f t="shared" si="0"/>
        <v>1</v>
      </c>
      <c r="AK905" s="70">
        <f t="shared" si="1"/>
        <v>43203</v>
      </c>
      <c r="AL905" s="71">
        <f t="shared" ca="1" si="2"/>
        <v>-756</v>
      </c>
      <c r="AM905" s="71" t="str">
        <v>2018</v>
      </c>
      <c r="AN905" s="70">
        <f t="shared" si="3"/>
        <v>43183</v>
      </c>
      <c r="AO905" s="70" t="s">
        <v>123</v>
      </c>
    </row>
    <row r="906" spans="1:41" ht="14.4">
      <c r="A906" s="179" t="s">
        <v>26072</v>
      </c>
      <c r="B906" s="56" t="s">
        <v>89</v>
      </c>
      <c r="C906" s="57">
        <v>43383</v>
      </c>
      <c r="D906" s="56" t="s">
        <v>1027</v>
      </c>
      <c r="E906" s="56" t="s">
        <v>140</v>
      </c>
      <c r="F906" s="168" t="s">
        <v>106</v>
      </c>
      <c r="G906" s="168" t="s">
        <v>107</v>
      </c>
      <c r="H906" s="169" t="s">
        <v>140</v>
      </c>
      <c r="I906" s="399"/>
      <c r="J906" s="57">
        <v>43414</v>
      </c>
      <c r="K906" s="56" t="s">
        <v>18</v>
      </c>
      <c r="L906" s="169" t="s">
        <v>18</v>
      </c>
      <c r="M906" s="60" t="s">
        <v>642</v>
      </c>
      <c r="N906" s="56" t="s">
        <v>26073</v>
      </c>
      <c r="O906" s="56" t="s">
        <v>95</v>
      </c>
      <c r="P906" s="56" t="s">
        <v>26074</v>
      </c>
      <c r="Q906" s="56" t="s">
        <v>17</v>
      </c>
      <c r="R906" s="56"/>
      <c r="S906" s="56" t="s">
        <v>108</v>
      </c>
      <c r="T906" s="56" t="s">
        <v>108</v>
      </c>
      <c r="U906" s="56"/>
      <c r="V906" s="56"/>
      <c r="W906" s="56" t="s">
        <v>108</v>
      </c>
      <c r="X906" s="56"/>
      <c r="Y906" s="56" t="s">
        <v>108</v>
      </c>
      <c r="Z906" s="56" t="s">
        <v>18</v>
      </c>
      <c r="AA906" s="57">
        <v>43383</v>
      </c>
      <c r="AB906" s="63">
        <v>6</v>
      </c>
      <c r="AC906" s="64" t="s">
        <v>26075</v>
      </c>
      <c r="AD906" s="56" t="s">
        <v>79</v>
      </c>
      <c r="AE906" s="56"/>
      <c r="AF906" s="61"/>
      <c r="AG906" s="61"/>
      <c r="AH906" s="67" t="str">
        <v>Oct</v>
      </c>
      <c r="AI906" s="68" t="str">
        <v>Oct</v>
      </c>
      <c r="AJ906" s="69">
        <f t="shared" si="0"/>
        <v>0</v>
      </c>
      <c r="AK906" s="70">
        <f t="shared" si="1"/>
        <v>43413</v>
      </c>
      <c r="AL906" s="71">
        <f t="shared" ca="1" si="2"/>
        <v>-546</v>
      </c>
      <c r="AM906" s="71" t="str">
        <v>2018</v>
      </c>
      <c r="AN906" s="70">
        <f t="shared" si="3"/>
        <v>43393</v>
      </c>
      <c r="AO906" s="70" t="s">
        <v>123</v>
      </c>
    </row>
    <row r="907" spans="1:41" ht="14.4">
      <c r="A907" s="179" t="s">
        <v>26076</v>
      </c>
      <c r="B907" s="56" t="s">
        <v>89</v>
      </c>
      <c r="C907" s="57">
        <v>43178</v>
      </c>
      <c r="D907" s="56" t="s">
        <v>1027</v>
      </c>
      <c r="E907" s="56" t="s">
        <v>140</v>
      </c>
      <c r="F907" s="168" t="s">
        <v>106</v>
      </c>
      <c r="G907" s="168" t="s">
        <v>107</v>
      </c>
      <c r="H907" s="169" t="s">
        <v>140</v>
      </c>
      <c r="I907" s="399"/>
      <c r="J907" s="57">
        <v>43209</v>
      </c>
      <c r="K907" s="56" t="s">
        <v>18</v>
      </c>
      <c r="L907" s="169" t="s">
        <v>14</v>
      </c>
      <c r="M907" s="60" t="s">
        <v>26077</v>
      </c>
      <c r="N907" s="56" t="s">
        <v>26078</v>
      </c>
      <c r="O907" s="56" t="s">
        <v>189</v>
      </c>
      <c r="P907" s="61"/>
      <c r="Q907" s="56" t="s">
        <v>28</v>
      </c>
      <c r="R907" s="66"/>
      <c r="S907" s="56" t="s">
        <v>108</v>
      </c>
      <c r="T907" s="61"/>
      <c r="U907" s="56"/>
      <c r="V907" s="66"/>
      <c r="W907" s="66"/>
      <c r="X907" s="400"/>
      <c r="Y907" s="56" t="s">
        <v>108</v>
      </c>
      <c r="Z907" s="56" t="s">
        <v>14</v>
      </c>
      <c r="AA907" s="57">
        <v>43178</v>
      </c>
      <c r="AB907" s="63">
        <v>6</v>
      </c>
      <c r="AC907" s="64" t="s">
        <v>23195</v>
      </c>
      <c r="AD907" s="65" t="s">
        <v>179</v>
      </c>
      <c r="AE907" s="96"/>
      <c r="AF907" s="66"/>
      <c r="AG907" s="66"/>
      <c r="AH907" s="67" t="str">
        <v>Mar</v>
      </c>
      <c r="AI907" s="68" t="str">
        <v>Mar</v>
      </c>
      <c r="AJ907" s="69">
        <f t="shared" si="0"/>
        <v>0</v>
      </c>
      <c r="AK907" s="70">
        <f t="shared" si="1"/>
        <v>43208</v>
      </c>
      <c r="AL907" s="71">
        <f t="shared" ca="1" si="2"/>
        <v>-751</v>
      </c>
      <c r="AM907" s="71" t="str">
        <v>2018</v>
      </c>
      <c r="AN907" s="70">
        <f t="shared" si="3"/>
        <v>43188</v>
      </c>
      <c r="AO907" s="70" t="s">
        <v>123</v>
      </c>
    </row>
    <row r="908" spans="1:41" ht="14.4">
      <c r="A908" s="179" t="s">
        <v>26079</v>
      </c>
      <c r="B908" s="56" t="s">
        <v>89</v>
      </c>
      <c r="C908" s="57">
        <v>43227</v>
      </c>
      <c r="D908" s="56" t="s">
        <v>131</v>
      </c>
      <c r="E908" s="56" t="s">
        <v>129</v>
      </c>
      <c r="F908" s="168" t="s">
        <v>106</v>
      </c>
      <c r="G908" s="168" t="s">
        <v>214</v>
      </c>
      <c r="H908" s="169" t="s">
        <v>15779</v>
      </c>
      <c r="I908" s="399"/>
      <c r="J908" s="57">
        <v>43238</v>
      </c>
      <c r="K908" s="56" t="s">
        <v>18</v>
      </c>
      <c r="L908" s="169" t="s">
        <v>108</v>
      </c>
      <c r="M908" s="60" t="s">
        <v>26080</v>
      </c>
      <c r="N908" s="56" t="s">
        <v>26081</v>
      </c>
      <c r="O908" s="61"/>
      <c r="P908" s="61"/>
      <c r="Q908" s="56" t="s">
        <v>96</v>
      </c>
      <c r="R908" s="56"/>
      <c r="S908" s="56" t="s">
        <v>108</v>
      </c>
      <c r="T908" s="56" t="s">
        <v>108</v>
      </c>
      <c r="U908" s="56"/>
      <c r="V908" s="56"/>
      <c r="W908" s="56" t="s">
        <v>108</v>
      </c>
      <c r="X908" s="56" t="s">
        <v>108</v>
      </c>
      <c r="Y908" s="56" t="s">
        <v>108</v>
      </c>
      <c r="Z908" s="56" t="s">
        <v>14</v>
      </c>
      <c r="AA908" s="57">
        <v>43230</v>
      </c>
      <c r="AB908" s="75"/>
      <c r="AC908" s="64" t="s">
        <v>26082</v>
      </c>
      <c r="AD908" s="56" t="s">
        <v>118</v>
      </c>
      <c r="AE908" s="56"/>
      <c r="AF908" s="61"/>
      <c r="AG908" s="61"/>
      <c r="AH908" s="67" t="str">
        <v>May</v>
      </c>
      <c r="AI908" s="68" t="str">
        <v>May</v>
      </c>
      <c r="AJ908" s="69">
        <f t="shared" si="0"/>
        <v>3</v>
      </c>
      <c r="AK908" s="70">
        <f t="shared" si="1"/>
        <v>43257</v>
      </c>
      <c r="AL908" s="71">
        <f t="shared" ca="1" si="2"/>
        <v>-702</v>
      </c>
      <c r="AM908" s="71" t="str">
        <v>2018</v>
      </c>
      <c r="AN908" s="70">
        <f t="shared" si="3"/>
        <v>43237</v>
      </c>
      <c r="AO908" s="70" t="s">
        <v>123</v>
      </c>
    </row>
    <row r="909" spans="1:41" ht="14.4">
      <c r="A909" s="179" t="s">
        <v>26083</v>
      </c>
      <c r="B909" s="56" t="s">
        <v>89</v>
      </c>
      <c r="C909" s="57">
        <v>43311</v>
      </c>
      <c r="D909" s="56" t="s">
        <v>131</v>
      </c>
      <c r="E909" s="56" t="s">
        <v>140</v>
      </c>
      <c r="F909" s="168" t="s">
        <v>106</v>
      </c>
      <c r="G909" s="168" t="s">
        <v>107</v>
      </c>
      <c r="H909" s="169" t="s">
        <v>140</v>
      </c>
      <c r="I909" s="399"/>
      <c r="J909" s="57">
        <v>43342</v>
      </c>
      <c r="K909" s="56" t="s">
        <v>18</v>
      </c>
      <c r="L909" s="169" t="s">
        <v>18</v>
      </c>
      <c r="M909" s="60" t="s">
        <v>26086</v>
      </c>
      <c r="N909" s="56" t="s">
        <v>26087</v>
      </c>
      <c r="O909" s="56" t="s">
        <v>27</v>
      </c>
      <c r="P909" s="56" t="s">
        <v>26088</v>
      </c>
      <c r="Q909" s="56" t="s">
        <v>28</v>
      </c>
      <c r="R909" s="56"/>
      <c r="S909" s="56" t="s">
        <v>108</v>
      </c>
      <c r="T909" s="56" t="s">
        <v>108</v>
      </c>
      <c r="U909" s="56"/>
      <c r="V909" s="56"/>
      <c r="W909" s="56" t="s">
        <v>108</v>
      </c>
      <c r="X909" s="56"/>
      <c r="Y909" s="56" t="s">
        <v>108</v>
      </c>
      <c r="Z909" s="56" t="s">
        <v>18</v>
      </c>
      <c r="AA909" s="57">
        <v>43311</v>
      </c>
      <c r="AB909" s="63">
        <v>6</v>
      </c>
      <c r="AC909" s="64" t="s">
        <v>26089</v>
      </c>
      <c r="AD909" s="56" t="s">
        <v>79</v>
      </c>
      <c r="AE909" s="56"/>
      <c r="AF909" s="61"/>
      <c r="AG909" s="61"/>
      <c r="AH909" s="67" t="str">
        <v>Jul</v>
      </c>
      <c r="AI909" s="68" t="str">
        <v>Jul</v>
      </c>
      <c r="AJ909" s="69">
        <f t="shared" si="0"/>
        <v>0</v>
      </c>
      <c r="AK909" s="70">
        <f t="shared" si="1"/>
        <v>43341</v>
      </c>
      <c r="AL909" s="71">
        <f t="shared" ca="1" si="2"/>
        <v>-618</v>
      </c>
      <c r="AM909" s="71" t="str">
        <v>2018</v>
      </c>
      <c r="AN909" s="70">
        <f t="shared" si="3"/>
        <v>43321</v>
      </c>
      <c r="AO909" s="70" t="s">
        <v>123</v>
      </c>
    </row>
    <row r="910" spans="1:41" ht="14.4">
      <c r="A910" s="179" t="s">
        <v>26090</v>
      </c>
      <c r="B910" s="56" t="s">
        <v>89</v>
      </c>
      <c r="C910" s="57">
        <v>43312</v>
      </c>
      <c r="D910" s="56" t="s">
        <v>1027</v>
      </c>
      <c r="E910" s="56" t="s">
        <v>140</v>
      </c>
      <c r="F910" s="168" t="s">
        <v>106</v>
      </c>
      <c r="G910" s="168" t="s">
        <v>107</v>
      </c>
      <c r="H910" s="169" t="s">
        <v>140</v>
      </c>
      <c r="I910" s="399"/>
      <c r="J910" s="57">
        <v>43343</v>
      </c>
      <c r="K910" s="56" t="s">
        <v>18</v>
      </c>
      <c r="L910" s="169" t="s">
        <v>18</v>
      </c>
      <c r="M910" s="60" t="s">
        <v>745</v>
      </c>
      <c r="N910" s="56" t="s">
        <v>26091</v>
      </c>
      <c r="O910" s="56" t="s">
        <v>95</v>
      </c>
      <c r="P910" s="56" t="s">
        <v>26092</v>
      </c>
      <c r="Q910" s="56" t="s">
        <v>17</v>
      </c>
      <c r="R910" s="56"/>
      <c r="S910" s="56" t="s">
        <v>108</v>
      </c>
      <c r="T910" s="56" t="s">
        <v>108</v>
      </c>
      <c r="U910" s="56"/>
      <c r="V910" s="56"/>
      <c r="W910" s="56" t="s">
        <v>108</v>
      </c>
      <c r="X910" s="56"/>
      <c r="Y910" s="56" t="s">
        <v>108</v>
      </c>
      <c r="Z910" s="56" t="s">
        <v>18</v>
      </c>
      <c r="AA910" s="57">
        <v>43328</v>
      </c>
      <c r="AB910" s="63">
        <v>6</v>
      </c>
      <c r="AC910" s="64" t="s">
        <v>26093</v>
      </c>
      <c r="AD910" s="56" t="s">
        <v>79</v>
      </c>
      <c r="AE910" s="56"/>
      <c r="AF910" s="61"/>
      <c r="AG910" s="61"/>
      <c r="AH910" s="67" t="str">
        <v>Jul</v>
      </c>
      <c r="AI910" s="68" t="str">
        <v>Aug</v>
      </c>
      <c r="AJ910" s="69">
        <f t="shared" si="0"/>
        <v>16</v>
      </c>
      <c r="AK910" s="70">
        <f t="shared" si="1"/>
        <v>43342</v>
      </c>
      <c r="AL910" s="71">
        <f t="shared" ca="1" si="2"/>
        <v>-617</v>
      </c>
      <c r="AM910" s="71" t="str">
        <v>2018</v>
      </c>
      <c r="AN910" s="70">
        <f t="shared" si="3"/>
        <v>43322</v>
      </c>
      <c r="AO910" s="70" t="s">
        <v>123</v>
      </c>
    </row>
    <row r="911" spans="1:41" ht="14.4">
      <c r="A911" s="179" t="s">
        <v>26094</v>
      </c>
      <c r="B911" s="56" t="s">
        <v>89</v>
      </c>
      <c r="C911" s="57">
        <v>43417</v>
      </c>
      <c r="D911" s="56" t="s">
        <v>1027</v>
      </c>
      <c r="E911" s="56" t="s">
        <v>140</v>
      </c>
      <c r="F911" s="168" t="s">
        <v>106</v>
      </c>
      <c r="G911" s="168" t="s">
        <v>107</v>
      </c>
      <c r="H911" s="169" t="s">
        <v>140</v>
      </c>
      <c r="I911" s="399"/>
      <c r="J911" s="57">
        <v>43447</v>
      </c>
      <c r="K911" s="56" t="s">
        <v>18</v>
      </c>
      <c r="L911" s="169" t="s">
        <v>14</v>
      </c>
      <c r="M911" s="60" t="s">
        <v>642</v>
      </c>
      <c r="N911" s="56" t="s">
        <v>26095</v>
      </c>
      <c r="O911" s="56" t="s">
        <v>271</v>
      </c>
      <c r="P911" s="56" t="s">
        <v>108</v>
      </c>
      <c r="Q911" s="61"/>
      <c r="R911" s="56"/>
      <c r="S911" s="56" t="s">
        <v>108</v>
      </c>
      <c r="T911" s="56" t="s">
        <v>108</v>
      </c>
      <c r="U911" s="56"/>
      <c r="V911" s="56"/>
      <c r="W911" s="56" t="s">
        <v>108</v>
      </c>
      <c r="X911" s="56"/>
      <c r="Y911" s="56" t="s">
        <v>108</v>
      </c>
      <c r="Z911" s="56" t="s">
        <v>14</v>
      </c>
      <c r="AA911" s="57">
        <v>43417</v>
      </c>
      <c r="AB911" s="63">
        <v>6</v>
      </c>
      <c r="AC911" s="64" t="s">
        <v>26096</v>
      </c>
      <c r="AD911" s="56" t="s">
        <v>118</v>
      </c>
      <c r="AE911" s="56"/>
      <c r="AF911" s="61"/>
      <c r="AG911" s="61"/>
      <c r="AH911" s="67" t="str">
        <v>Nov</v>
      </c>
      <c r="AI911" s="68" t="str">
        <v>Nov</v>
      </c>
      <c r="AJ911" s="69">
        <f t="shared" si="0"/>
        <v>0</v>
      </c>
      <c r="AK911" s="70">
        <f t="shared" si="1"/>
        <v>43447</v>
      </c>
      <c r="AL911" s="71">
        <f t="shared" ca="1" si="2"/>
        <v>-512</v>
      </c>
      <c r="AM911" s="71" t="str">
        <v>2018</v>
      </c>
      <c r="AN911" s="70">
        <f t="shared" si="3"/>
        <v>43427</v>
      </c>
      <c r="AO911" s="70" t="s">
        <v>123</v>
      </c>
    </row>
    <row r="912" spans="1:41" ht="14.4">
      <c r="A912" s="179" t="s">
        <v>26097</v>
      </c>
      <c r="B912" s="56" t="s">
        <v>89</v>
      </c>
      <c r="C912" s="57">
        <v>43216</v>
      </c>
      <c r="D912" s="56" t="s">
        <v>1027</v>
      </c>
      <c r="E912" s="56" t="s">
        <v>112</v>
      </c>
      <c r="F912" s="168" t="s">
        <v>106</v>
      </c>
      <c r="G912" s="168" t="s">
        <v>113</v>
      </c>
      <c r="H912" s="169" t="s">
        <v>112</v>
      </c>
      <c r="I912" s="399"/>
      <c r="J912" s="57">
        <v>43246</v>
      </c>
      <c r="K912" s="56" t="s">
        <v>18</v>
      </c>
      <c r="L912" s="169" t="s">
        <v>14</v>
      </c>
      <c r="M912" s="60" t="s">
        <v>25969</v>
      </c>
      <c r="N912" s="56" t="s">
        <v>26098</v>
      </c>
      <c r="O912" s="56" t="s">
        <v>39</v>
      </c>
      <c r="P912" s="56" t="s">
        <v>26099</v>
      </c>
      <c r="Q912" s="56" t="s">
        <v>116</v>
      </c>
      <c r="R912" s="353">
        <v>43220</v>
      </c>
      <c r="S912" s="56" t="s">
        <v>108</v>
      </c>
      <c r="T912" s="56" t="s">
        <v>108</v>
      </c>
      <c r="U912" s="402"/>
      <c r="V912" s="56"/>
      <c r="W912" s="56" t="s">
        <v>108</v>
      </c>
      <c r="X912" s="402"/>
      <c r="Y912" s="56" t="s">
        <v>108</v>
      </c>
      <c r="Z912" s="56" t="s">
        <v>14</v>
      </c>
      <c r="AA912" s="57">
        <v>43220</v>
      </c>
      <c r="AB912" s="75"/>
      <c r="AC912" s="64" t="s">
        <v>257</v>
      </c>
      <c r="AD912" s="91" t="s">
        <v>118</v>
      </c>
      <c r="AE912" s="61"/>
      <c r="AF912" s="61"/>
      <c r="AG912" s="61"/>
      <c r="AH912" s="67" t="str">
        <v>Apr</v>
      </c>
      <c r="AI912" s="68" t="str">
        <v>Apr</v>
      </c>
      <c r="AJ912" s="69">
        <f t="shared" si="0"/>
        <v>4</v>
      </c>
      <c r="AK912" s="70">
        <f t="shared" si="1"/>
        <v>43246</v>
      </c>
      <c r="AL912" s="71">
        <f t="shared" ca="1" si="2"/>
        <v>-713</v>
      </c>
      <c r="AM912" s="71" t="str">
        <v>2018</v>
      </c>
      <c r="AN912" s="70">
        <f t="shared" si="3"/>
        <v>43226</v>
      </c>
      <c r="AO912" s="70" t="s">
        <v>121</v>
      </c>
    </row>
    <row r="913" spans="1:41" ht="14.4">
      <c r="A913" s="179" t="s">
        <v>26100</v>
      </c>
      <c r="B913" s="56" t="s">
        <v>89</v>
      </c>
      <c r="C913" s="57">
        <v>43119</v>
      </c>
      <c r="D913" s="56" t="s">
        <v>131</v>
      </c>
      <c r="E913" s="56" t="s">
        <v>140</v>
      </c>
      <c r="F913" s="168" t="s">
        <v>106</v>
      </c>
      <c r="G913" s="168" t="s">
        <v>107</v>
      </c>
      <c r="H913" s="169" t="s">
        <v>140</v>
      </c>
      <c r="I913" s="399"/>
      <c r="J913" s="57">
        <v>43150</v>
      </c>
      <c r="K913" s="61"/>
      <c r="L913" s="184"/>
      <c r="M913" s="60" t="s">
        <v>26101</v>
      </c>
      <c r="N913" s="56" t="s">
        <v>10897</v>
      </c>
      <c r="O913" s="56" t="s">
        <v>22</v>
      </c>
      <c r="P913" s="56" t="s">
        <v>10898</v>
      </c>
      <c r="Q913" s="56" t="s">
        <v>17</v>
      </c>
      <c r="R913" s="66"/>
      <c r="S913" s="56" t="s">
        <v>108</v>
      </c>
      <c r="T913" s="56" t="s">
        <v>108</v>
      </c>
      <c r="U913" s="56"/>
      <c r="V913" s="66"/>
      <c r="W913" s="66"/>
      <c r="X913" s="400"/>
      <c r="Y913" s="56" t="s">
        <v>108</v>
      </c>
      <c r="Z913" s="56" t="s">
        <v>18</v>
      </c>
      <c r="AA913" s="57">
        <v>43123</v>
      </c>
      <c r="AB913" s="63">
        <v>6</v>
      </c>
      <c r="AC913" s="64" t="s">
        <v>26102</v>
      </c>
      <c r="AD913" s="65" t="s">
        <v>179</v>
      </c>
      <c r="AE913" s="65"/>
      <c r="AF913" s="66"/>
      <c r="AG913" s="66"/>
      <c r="AH913" s="67" t="str">
        <v>Jan</v>
      </c>
      <c r="AI913" s="68" t="str">
        <v>Jan</v>
      </c>
      <c r="AJ913" s="69">
        <f t="shared" si="0"/>
        <v>4</v>
      </c>
      <c r="AK913" s="70">
        <f t="shared" si="1"/>
        <v>43149</v>
      </c>
      <c r="AL913" s="71">
        <f t="shared" ca="1" si="2"/>
        <v>-810</v>
      </c>
      <c r="AM913" s="71" t="str">
        <v>2018</v>
      </c>
      <c r="AN913" s="70">
        <f t="shared" si="3"/>
        <v>43129</v>
      </c>
      <c r="AO913" s="70" t="s">
        <v>123</v>
      </c>
    </row>
    <row r="914" spans="1:41" ht="14.4">
      <c r="A914" s="179" t="s">
        <v>26103</v>
      </c>
      <c r="B914" s="56" t="s">
        <v>89</v>
      </c>
      <c r="C914" s="57">
        <v>43173</v>
      </c>
      <c r="D914" s="56" t="s">
        <v>1027</v>
      </c>
      <c r="E914" s="56" t="s">
        <v>196</v>
      </c>
      <c r="F914" s="168" t="s">
        <v>106</v>
      </c>
      <c r="G914" s="168" t="s">
        <v>113</v>
      </c>
      <c r="H914" s="169" t="s">
        <v>196</v>
      </c>
      <c r="I914" s="399"/>
      <c r="J914" s="57">
        <v>43183</v>
      </c>
      <c r="K914" s="56" t="s">
        <v>18</v>
      </c>
      <c r="L914" s="169" t="s">
        <v>18</v>
      </c>
      <c r="M914" s="60" t="s">
        <v>21044</v>
      </c>
      <c r="N914" s="56" t="s">
        <v>10897</v>
      </c>
      <c r="O914" s="56" t="s">
        <v>44</v>
      </c>
      <c r="P914" s="56" t="s">
        <v>10898</v>
      </c>
      <c r="Q914" s="56" t="s">
        <v>116</v>
      </c>
      <c r="R914" s="66"/>
      <c r="S914" s="56" t="s">
        <v>108</v>
      </c>
      <c r="T914" s="56" t="s">
        <v>14</v>
      </c>
      <c r="U914" s="56" t="s">
        <v>6453</v>
      </c>
      <c r="V914" s="56"/>
      <c r="W914" s="56"/>
      <c r="X914" s="402"/>
      <c r="Y914" s="61"/>
      <c r="Z914" s="56" t="s">
        <v>14</v>
      </c>
      <c r="AA914" s="57">
        <v>43424</v>
      </c>
      <c r="AB914" s="75"/>
      <c r="AC914" s="64" t="s">
        <v>26104</v>
      </c>
      <c r="AD914" s="65" t="s">
        <v>360</v>
      </c>
      <c r="AE914" s="96"/>
      <c r="AF914" s="66"/>
      <c r="AG914" s="66"/>
      <c r="AH914" s="67" t="str">
        <v>Mar</v>
      </c>
      <c r="AI914" s="68" t="str">
        <v>Nov</v>
      </c>
      <c r="AJ914" s="69">
        <f t="shared" si="0"/>
        <v>251</v>
      </c>
      <c r="AK914" s="70">
        <f t="shared" si="1"/>
        <v>43203</v>
      </c>
      <c r="AL914" s="71">
        <f t="shared" ca="1" si="2"/>
        <v>-756</v>
      </c>
      <c r="AM914" s="71" t="str">
        <v>2018</v>
      </c>
      <c r="AN914" s="70">
        <f t="shared" si="3"/>
        <v>43183</v>
      </c>
      <c r="AO914" s="70" t="s">
        <v>123</v>
      </c>
    </row>
    <row r="915" spans="1:41" ht="14.4">
      <c r="A915" s="179" t="s">
        <v>26105</v>
      </c>
      <c r="B915" s="56" t="s">
        <v>89</v>
      </c>
      <c r="C915" s="57">
        <v>43174</v>
      </c>
      <c r="D915" s="56" t="s">
        <v>90</v>
      </c>
      <c r="E915" s="56" t="s">
        <v>140</v>
      </c>
      <c r="F915" s="168" t="s">
        <v>106</v>
      </c>
      <c r="G915" s="168" t="s">
        <v>107</v>
      </c>
      <c r="H915" s="169" t="s">
        <v>140</v>
      </c>
      <c r="I915" s="399"/>
      <c r="J915" s="57">
        <v>43206</v>
      </c>
      <c r="K915" s="56" t="s">
        <v>18</v>
      </c>
      <c r="L915" s="169" t="s">
        <v>18</v>
      </c>
      <c r="M915" s="60" t="s">
        <v>21044</v>
      </c>
      <c r="N915" s="56" t="s">
        <v>10897</v>
      </c>
      <c r="O915" s="56" t="s">
        <v>22</v>
      </c>
      <c r="P915" s="56" t="s">
        <v>10898</v>
      </c>
      <c r="Q915" s="56" t="s">
        <v>17</v>
      </c>
      <c r="R915" s="56"/>
      <c r="S915" s="56" t="s">
        <v>108</v>
      </c>
      <c r="T915" s="56" t="s">
        <v>108</v>
      </c>
      <c r="U915" s="56"/>
      <c r="V915" s="56"/>
      <c r="W915" s="56" t="s">
        <v>108</v>
      </c>
      <c r="X915" s="400"/>
      <c r="Y915" s="56" t="s">
        <v>108</v>
      </c>
      <c r="Z915" s="56" t="s">
        <v>18</v>
      </c>
      <c r="AA915" s="57">
        <v>43174</v>
      </c>
      <c r="AB915" s="63">
        <v>6</v>
      </c>
      <c r="AC915" s="64" t="s">
        <v>26106</v>
      </c>
      <c r="AD915" s="65" t="s">
        <v>79</v>
      </c>
      <c r="AE915" s="65"/>
      <c r="AF915" s="66"/>
      <c r="AG915" s="66"/>
      <c r="AH915" s="67" t="str">
        <v>Mar</v>
      </c>
      <c r="AI915" s="68" t="str">
        <v>Mar</v>
      </c>
      <c r="AJ915" s="69">
        <f t="shared" si="0"/>
        <v>0</v>
      </c>
      <c r="AK915" s="70">
        <f t="shared" si="1"/>
        <v>43204</v>
      </c>
      <c r="AL915" s="71">
        <f t="shared" ca="1" si="2"/>
        <v>-755</v>
      </c>
      <c r="AM915" s="71" t="str">
        <v>2018</v>
      </c>
      <c r="AN915" s="70">
        <f t="shared" si="3"/>
        <v>43184</v>
      </c>
      <c r="AO915" s="70" t="s">
        <v>123</v>
      </c>
    </row>
    <row r="916" spans="1:41" ht="14.4">
      <c r="A916" s="179" t="s">
        <v>26107</v>
      </c>
      <c r="B916" s="56" t="s">
        <v>89</v>
      </c>
      <c r="C916" s="57">
        <v>43287</v>
      </c>
      <c r="D916" s="56" t="s">
        <v>1027</v>
      </c>
      <c r="E916" s="56" t="s">
        <v>12</v>
      </c>
      <c r="F916" s="168" t="s">
        <v>106</v>
      </c>
      <c r="G916" s="168" t="s">
        <v>107</v>
      </c>
      <c r="H916" s="169" t="s">
        <v>12</v>
      </c>
      <c r="I916" s="404"/>
      <c r="J916" s="59"/>
      <c r="K916" s="61"/>
      <c r="L916" s="184"/>
      <c r="M916" s="60" t="s">
        <v>745</v>
      </c>
      <c r="N916" s="56" t="s">
        <v>10897</v>
      </c>
      <c r="O916" s="56" t="s">
        <v>22</v>
      </c>
      <c r="P916" s="56" t="s">
        <v>10898</v>
      </c>
      <c r="Q916" s="56" t="s">
        <v>17</v>
      </c>
      <c r="R916" s="66"/>
      <c r="S916" s="61"/>
      <c r="T916" s="61"/>
      <c r="U916" s="402"/>
      <c r="V916" s="66"/>
      <c r="W916" s="66"/>
      <c r="X916" s="402"/>
      <c r="Y916" s="61"/>
      <c r="Z916" s="56" t="s">
        <v>14</v>
      </c>
      <c r="AA916" s="57">
        <v>43301</v>
      </c>
      <c r="AB916" s="75"/>
      <c r="AC916" s="64" t="s">
        <v>26108</v>
      </c>
      <c r="AD916" s="56" t="s">
        <v>179</v>
      </c>
      <c r="AE916" s="56"/>
      <c r="AF916" s="61"/>
      <c r="AG916" s="61"/>
      <c r="AH916" s="67" t="str">
        <v>Jul</v>
      </c>
      <c r="AI916" s="68" t="str">
        <v>Jul</v>
      </c>
      <c r="AJ916" s="69">
        <f t="shared" si="0"/>
        <v>14</v>
      </c>
      <c r="AK916" s="70">
        <f t="shared" si="1"/>
        <v>43317</v>
      </c>
      <c r="AL916" s="71">
        <f t="shared" ca="1" si="2"/>
        <v>-642</v>
      </c>
      <c r="AM916" s="71" t="str">
        <v>2018</v>
      </c>
      <c r="AN916" s="70">
        <f t="shared" si="3"/>
        <v>43297</v>
      </c>
      <c r="AO916" s="70" t="s">
        <v>123</v>
      </c>
    </row>
    <row r="917" spans="1:41" ht="14.4">
      <c r="A917" s="179" t="s">
        <v>26109</v>
      </c>
      <c r="B917" s="56" t="s">
        <v>89</v>
      </c>
      <c r="C917" s="57">
        <v>43418</v>
      </c>
      <c r="D917" s="56" t="s">
        <v>90</v>
      </c>
      <c r="E917" s="56" t="s">
        <v>276</v>
      </c>
      <c r="F917" s="168" t="s">
        <v>214</v>
      </c>
      <c r="G917" s="168" t="s">
        <v>214</v>
      </c>
      <c r="H917" s="169" t="s">
        <v>2445</v>
      </c>
      <c r="I917" s="399"/>
      <c r="J917" s="57">
        <v>43448</v>
      </c>
      <c r="K917" s="61"/>
      <c r="L917" s="61"/>
      <c r="M917" s="60" t="s">
        <v>26110</v>
      </c>
      <c r="N917" s="56" t="s">
        <v>10897</v>
      </c>
      <c r="O917" s="61"/>
      <c r="P917" s="61"/>
      <c r="Q917" s="61"/>
      <c r="R917" s="66"/>
      <c r="S917" s="61"/>
      <c r="T917" s="61"/>
      <c r="U917" s="402"/>
      <c r="V917" s="66"/>
      <c r="W917" s="66"/>
      <c r="X917" s="402"/>
      <c r="Y917" s="61"/>
      <c r="Z917" s="56" t="s">
        <v>14</v>
      </c>
      <c r="AA917" s="57">
        <v>43432</v>
      </c>
      <c r="AB917" s="75"/>
      <c r="AC917" s="64" t="s">
        <v>26111</v>
      </c>
      <c r="AD917" s="56" t="s">
        <v>294</v>
      </c>
      <c r="AE917" s="56"/>
      <c r="AF917" s="61"/>
      <c r="AG917" s="61"/>
      <c r="AH917" s="67" t="str">
        <v>Nov</v>
      </c>
      <c r="AI917" s="68" t="str">
        <v>Nov</v>
      </c>
      <c r="AJ917" s="69">
        <f t="shared" si="0"/>
        <v>14</v>
      </c>
      <c r="AK917" s="70">
        <f t="shared" si="1"/>
        <v>43448</v>
      </c>
      <c r="AL917" s="71">
        <f t="shared" ca="1" si="2"/>
        <v>-511</v>
      </c>
      <c r="AM917" s="71" t="str">
        <v>2018</v>
      </c>
      <c r="AN917" s="70">
        <f t="shared" si="3"/>
        <v>43428</v>
      </c>
      <c r="AO917" s="70" t="s">
        <v>123</v>
      </c>
    </row>
    <row r="918" spans="1:41" ht="14.4">
      <c r="A918" s="179" t="s">
        <v>26112</v>
      </c>
      <c r="B918" s="56" t="s">
        <v>89</v>
      </c>
      <c r="C918" s="57">
        <v>43274</v>
      </c>
      <c r="D918" s="56" t="s">
        <v>131</v>
      </c>
      <c r="E918" s="56" t="s">
        <v>129</v>
      </c>
      <c r="F918" s="168" t="s">
        <v>106</v>
      </c>
      <c r="G918" s="168" t="s">
        <v>107</v>
      </c>
      <c r="H918" s="169" t="s">
        <v>129</v>
      </c>
      <c r="I918" s="399"/>
      <c r="J918" s="57">
        <v>43315</v>
      </c>
      <c r="K918" s="61"/>
      <c r="L918" s="61"/>
      <c r="M918" s="60" t="s">
        <v>26113</v>
      </c>
      <c r="N918" s="56" t="s">
        <v>26114</v>
      </c>
      <c r="O918" s="56" t="s">
        <v>266</v>
      </c>
      <c r="P918" s="61"/>
      <c r="Q918" s="61"/>
      <c r="R918" s="66"/>
      <c r="S918" s="61"/>
      <c r="T918" s="61"/>
      <c r="U918" s="402"/>
      <c r="V918" s="66"/>
      <c r="W918" s="66"/>
      <c r="X918" s="402"/>
      <c r="Y918" s="61"/>
      <c r="Z918" s="56" t="s">
        <v>14</v>
      </c>
      <c r="AA918" s="57">
        <v>43276</v>
      </c>
      <c r="AB918" s="75"/>
      <c r="AC918" s="64" t="s">
        <v>21914</v>
      </c>
      <c r="AD918" s="56" t="s">
        <v>118</v>
      </c>
      <c r="AE918" s="61"/>
      <c r="AF918" s="61"/>
      <c r="AG918" s="61"/>
      <c r="AH918" s="67" t="str">
        <v>Jun</v>
      </c>
      <c r="AI918" s="68" t="str">
        <v>Jun</v>
      </c>
      <c r="AJ918" s="69">
        <f t="shared" si="0"/>
        <v>2</v>
      </c>
      <c r="AK918" s="70">
        <f t="shared" si="1"/>
        <v>43304</v>
      </c>
      <c r="AL918" s="71">
        <f t="shared" ca="1" si="2"/>
        <v>-655</v>
      </c>
      <c r="AM918" s="71" t="str">
        <v>2018</v>
      </c>
      <c r="AN918" s="70">
        <f t="shared" si="3"/>
        <v>43284</v>
      </c>
      <c r="AO918" s="70" t="s">
        <v>123</v>
      </c>
    </row>
    <row r="919" spans="1:41" ht="14.4">
      <c r="A919" s="179" t="s">
        <v>26115</v>
      </c>
      <c r="B919" s="56" t="s">
        <v>89</v>
      </c>
      <c r="C919" s="57">
        <v>43404</v>
      </c>
      <c r="D919" s="56" t="s">
        <v>90</v>
      </c>
      <c r="E919" s="56" t="s">
        <v>140</v>
      </c>
      <c r="F919" s="168" t="s">
        <v>106</v>
      </c>
      <c r="G919" s="168" t="s">
        <v>107</v>
      </c>
      <c r="H919" s="169" t="s">
        <v>140</v>
      </c>
      <c r="I919" s="399"/>
      <c r="J919" s="57">
        <v>43435</v>
      </c>
      <c r="K919" s="56" t="s">
        <v>18</v>
      </c>
      <c r="L919" s="56" t="s">
        <v>18</v>
      </c>
      <c r="M919" s="60" t="s">
        <v>26116</v>
      </c>
      <c r="N919" s="56" t="s">
        <v>26117</v>
      </c>
      <c r="O919" s="56" t="s">
        <v>27</v>
      </c>
      <c r="P919" s="56" t="s">
        <v>26118</v>
      </c>
      <c r="Q919" s="56" t="s">
        <v>17</v>
      </c>
      <c r="R919" s="56"/>
      <c r="S919" s="56" t="s">
        <v>108</v>
      </c>
      <c r="T919" s="56" t="s">
        <v>108</v>
      </c>
      <c r="U919" s="56"/>
      <c r="V919" s="56"/>
      <c r="W919" s="56" t="s">
        <v>108</v>
      </c>
      <c r="X919" s="56"/>
      <c r="Y919" s="56" t="s">
        <v>108</v>
      </c>
      <c r="Z919" s="56" t="s">
        <v>18</v>
      </c>
      <c r="AA919" s="57">
        <v>43404</v>
      </c>
      <c r="AB919" s="63">
        <v>6</v>
      </c>
      <c r="AC919" s="64" t="s">
        <v>26119</v>
      </c>
      <c r="AD919" s="56" t="s">
        <v>79</v>
      </c>
      <c r="AE919" s="56"/>
      <c r="AF919" s="61"/>
      <c r="AG919" s="61"/>
      <c r="AH919" s="67" t="str">
        <v>Oct</v>
      </c>
      <c r="AI919" s="68" t="str">
        <v>Oct</v>
      </c>
      <c r="AJ919" s="69">
        <f t="shared" si="0"/>
        <v>0</v>
      </c>
      <c r="AK919" s="70">
        <f t="shared" si="1"/>
        <v>43434</v>
      </c>
      <c r="AL919" s="71">
        <f t="shared" ca="1" si="2"/>
        <v>-525</v>
      </c>
      <c r="AM919" s="71" t="str">
        <v>2018</v>
      </c>
      <c r="AN919" s="70">
        <f t="shared" si="3"/>
        <v>43414</v>
      </c>
      <c r="AO919" s="70" t="s">
        <v>123</v>
      </c>
    </row>
    <row r="920" spans="1:41" ht="14.4">
      <c r="A920" s="179" t="s">
        <v>26120</v>
      </c>
      <c r="B920" s="56" t="s">
        <v>89</v>
      </c>
      <c r="C920" s="57">
        <v>43301</v>
      </c>
      <c r="D920" s="56" t="s">
        <v>90</v>
      </c>
      <c r="E920" s="56" t="s">
        <v>30</v>
      </c>
      <c r="F920" s="168" t="s">
        <v>106</v>
      </c>
      <c r="G920" s="168" t="s">
        <v>107</v>
      </c>
      <c r="H920" s="169" t="s">
        <v>30</v>
      </c>
      <c r="I920" s="404"/>
      <c r="J920" s="59"/>
      <c r="K920" s="61"/>
      <c r="L920" s="61"/>
      <c r="M920" s="60" t="s">
        <v>26121</v>
      </c>
      <c r="N920" s="56" t="s">
        <v>26122</v>
      </c>
      <c r="O920" s="56" t="s">
        <v>1143</v>
      </c>
      <c r="P920" s="56" t="s">
        <v>26123</v>
      </c>
      <c r="Q920" s="56" t="s">
        <v>17</v>
      </c>
      <c r="R920" s="66"/>
      <c r="S920" s="61"/>
      <c r="T920" s="61"/>
      <c r="U920" s="402"/>
      <c r="V920" s="66"/>
      <c r="W920" s="66"/>
      <c r="X920" s="402"/>
      <c r="Y920" s="56" t="s">
        <v>200</v>
      </c>
      <c r="Z920" s="56" t="s">
        <v>14</v>
      </c>
      <c r="AA920" s="57">
        <v>43304</v>
      </c>
      <c r="AB920" s="75"/>
      <c r="AC920" s="95"/>
      <c r="AD920" s="56" t="s">
        <v>294</v>
      </c>
      <c r="AE920" s="61"/>
      <c r="AF920" s="61"/>
      <c r="AG920" s="61"/>
      <c r="AH920" s="67" t="str">
        <v>Jul</v>
      </c>
      <c r="AI920" s="68" t="str">
        <v>Jul</v>
      </c>
      <c r="AJ920" s="69">
        <f t="shared" si="0"/>
        <v>3</v>
      </c>
      <c r="AK920" s="70">
        <f t="shared" si="1"/>
        <v>43331</v>
      </c>
      <c r="AL920" s="71">
        <f t="shared" ca="1" si="2"/>
        <v>-628</v>
      </c>
      <c r="AM920" s="71" t="str">
        <v>2018</v>
      </c>
      <c r="AN920" s="70">
        <f t="shared" si="3"/>
        <v>43311</v>
      </c>
      <c r="AO920" s="70" t="s">
        <v>123</v>
      </c>
    </row>
    <row r="921" spans="1:41" ht="14.4">
      <c r="A921" s="179" t="s">
        <v>26124</v>
      </c>
      <c r="B921" s="56" t="s">
        <v>89</v>
      </c>
      <c r="C921" s="57">
        <v>43207</v>
      </c>
      <c r="D921" s="56" t="s">
        <v>131</v>
      </c>
      <c r="E921" s="56" t="s">
        <v>140</v>
      </c>
      <c r="F921" s="168" t="s">
        <v>106</v>
      </c>
      <c r="G921" s="168" t="s">
        <v>107</v>
      </c>
      <c r="H921" s="169" t="s">
        <v>140</v>
      </c>
      <c r="I921" s="399"/>
      <c r="J921" s="57">
        <v>43237</v>
      </c>
      <c r="K921" s="56" t="s">
        <v>18</v>
      </c>
      <c r="L921" s="56" t="s">
        <v>14</v>
      </c>
      <c r="M921" s="60" t="s">
        <v>26125</v>
      </c>
      <c r="N921" s="56" t="s">
        <v>26126</v>
      </c>
      <c r="O921" s="56" t="s">
        <v>20</v>
      </c>
      <c r="P921" s="56" t="s">
        <v>108</v>
      </c>
      <c r="Q921" s="56" t="s">
        <v>96</v>
      </c>
      <c r="R921" s="56"/>
      <c r="S921" s="56" t="s">
        <v>108</v>
      </c>
      <c r="T921" s="56" t="s">
        <v>108</v>
      </c>
      <c r="U921" s="56"/>
      <c r="V921" s="56"/>
      <c r="W921" s="56" t="s">
        <v>108</v>
      </c>
      <c r="X921" s="56"/>
      <c r="Y921" s="56" t="s">
        <v>108</v>
      </c>
      <c r="Z921" s="56" t="s">
        <v>14</v>
      </c>
      <c r="AA921" s="57">
        <v>43207</v>
      </c>
      <c r="AB921" s="63">
        <v>6</v>
      </c>
      <c r="AC921" s="64" t="s">
        <v>24826</v>
      </c>
      <c r="AD921" s="56" t="s">
        <v>224</v>
      </c>
      <c r="AE921" s="56"/>
      <c r="AF921" s="61"/>
      <c r="AG921" s="61"/>
      <c r="AH921" s="67" t="str">
        <v>Apr</v>
      </c>
      <c r="AI921" s="68" t="str">
        <v>Apr</v>
      </c>
      <c r="AJ921" s="69">
        <f t="shared" si="0"/>
        <v>0</v>
      </c>
      <c r="AK921" s="70">
        <f t="shared" si="1"/>
        <v>43237</v>
      </c>
      <c r="AL921" s="71">
        <f t="shared" ca="1" si="2"/>
        <v>-722</v>
      </c>
      <c r="AM921" s="71" t="str">
        <v>2018</v>
      </c>
      <c r="AN921" s="70">
        <f t="shared" si="3"/>
        <v>43217</v>
      </c>
      <c r="AO921" s="70" t="s">
        <v>123</v>
      </c>
    </row>
    <row r="922" spans="1:41" ht="14.4">
      <c r="A922" s="179" t="s">
        <v>26127</v>
      </c>
      <c r="B922" s="56" t="s">
        <v>89</v>
      </c>
      <c r="C922" s="57">
        <v>43383</v>
      </c>
      <c r="D922" s="56" t="s">
        <v>1027</v>
      </c>
      <c r="E922" s="56" t="s">
        <v>140</v>
      </c>
      <c r="F922" s="168" t="s">
        <v>106</v>
      </c>
      <c r="G922" s="168" t="s">
        <v>107</v>
      </c>
      <c r="H922" s="169" t="s">
        <v>140</v>
      </c>
      <c r="I922" s="399"/>
      <c r="J922" s="57">
        <v>43414</v>
      </c>
      <c r="K922" s="56" t="s">
        <v>18</v>
      </c>
      <c r="L922" s="56" t="s">
        <v>18</v>
      </c>
      <c r="M922" s="60" t="s">
        <v>642</v>
      </c>
      <c r="N922" s="56" t="s">
        <v>26128</v>
      </c>
      <c r="O922" s="56" t="s">
        <v>436</v>
      </c>
      <c r="P922" s="56" t="s">
        <v>26129</v>
      </c>
      <c r="Q922" s="56" t="s">
        <v>17</v>
      </c>
      <c r="R922" s="56"/>
      <c r="S922" s="56" t="s">
        <v>108</v>
      </c>
      <c r="T922" s="56" t="s">
        <v>108</v>
      </c>
      <c r="U922" s="56"/>
      <c r="V922" s="56"/>
      <c r="W922" s="56" t="s">
        <v>108</v>
      </c>
      <c r="X922" s="56"/>
      <c r="Y922" s="56" t="s">
        <v>108</v>
      </c>
      <c r="Z922" s="56" t="s">
        <v>18</v>
      </c>
      <c r="AA922" s="57">
        <v>43383</v>
      </c>
      <c r="AB922" s="63">
        <v>6</v>
      </c>
      <c r="AC922" s="64" t="s">
        <v>26130</v>
      </c>
      <c r="AD922" s="56" t="s">
        <v>79</v>
      </c>
      <c r="AE922" s="56"/>
      <c r="AF922" s="61"/>
      <c r="AG922" s="61"/>
      <c r="AH922" s="67" t="str">
        <v>Oct</v>
      </c>
      <c r="AI922" s="68" t="str">
        <v>Oct</v>
      </c>
      <c r="AJ922" s="69">
        <f t="shared" si="0"/>
        <v>0</v>
      </c>
      <c r="AK922" s="70">
        <f t="shared" si="1"/>
        <v>43413</v>
      </c>
      <c r="AL922" s="71">
        <f t="shared" ca="1" si="2"/>
        <v>-546</v>
      </c>
      <c r="AM922" s="71" t="str">
        <v>2018</v>
      </c>
      <c r="AN922" s="70">
        <f t="shared" si="3"/>
        <v>43393</v>
      </c>
      <c r="AO922" s="70" t="s">
        <v>123</v>
      </c>
    </row>
    <row r="923" spans="1:41" ht="14.4">
      <c r="A923" s="179" t="s">
        <v>26132</v>
      </c>
      <c r="B923" s="56" t="s">
        <v>89</v>
      </c>
      <c r="C923" s="57">
        <v>43117</v>
      </c>
      <c r="D923" s="56" t="s">
        <v>90</v>
      </c>
      <c r="E923" s="56" t="s">
        <v>140</v>
      </c>
      <c r="F923" s="168" t="s">
        <v>106</v>
      </c>
      <c r="G923" s="168" t="s">
        <v>107</v>
      </c>
      <c r="H923" s="169" t="s">
        <v>140</v>
      </c>
      <c r="I923" s="399"/>
      <c r="J923" s="57">
        <v>43150</v>
      </c>
      <c r="K923" s="61"/>
      <c r="L923" s="61"/>
      <c r="M923" s="60" t="s">
        <v>16481</v>
      </c>
      <c r="N923" s="56" t="s">
        <v>16482</v>
      </c>
      <c r="O923" s="61"/>
      <c r="P923" s="61"/>
      <c r="Q923" s="61"/>
      <c r="R923" s="66"/>
      <c r="S923" s="56" t="s">
        <v>108</v>
      </c>
      <c r="T923" s="56" t="s">
        <v>108</v>
      </c>
      <c r="U923" s="56"/>
      <c r="V923" s="66"/>
      <c r="W923" s="66"/>
      <c r="X923" s="400"/>
      <c r="Y923" s="56" t="s">
        <v>108</v>
      </c>
      <c r="Z923" s="56" t="s">
        <v>14</v>
      </c>
      <c r="AA923" s="57">
        <v>43118</v>
      </c>
      <c r="AB923" s="63">
        <v>6</v>
      </c>
      <c r="AC923" s="64" t="s">
        <v>26140</v>
      </c>
      <c r="AD923" s="65" t="s">
        <v>224</v>
      </c>
      <c r="AE923" s="65"/>
      <c r="AF923" s="66"/>
      <c r="AG923" s="66"/>
      <c r="AH923" s="67" t="str">
        <v>Jan</v>
      </c>
      <c r="AI923" s="68" t="str">
        <v>Jan</v>
      </c>
      <c r="AJ923" s="69">
        <f t="shared" si="0"/>
        <v>1</v>
      </c>
      <c r="AK923" s="70">
        <f t="shared" si="1"/>
        <v>43147</v>
      </c>
      <c r="AL923" s="71">
        <f t="shared" ca="1" si="2"/>
        <v>-812</v>
      </c>
      <c r="AM923" s="71" t="str">
        <v>2018</v>
      </c>
      <c r="AN923" s="70">
        <f t="shared" si="3"/>
        <v>43127</v>
      </c>
      <c r="AO923" s="70" t="s">
        <v>123</v>
      </c>
    </row>
    <row r="924" spans="1:41" ht="14.4">
      <c r="A924" s="179" t="s">
        <v>26148</v>
      </c>
      <c r="B924" s="56" t="s">
        <v>89</v>
      </c>
      <c r="C924" s="57">
        <v>43154</v>
      </c>
      <c r="D924" s="56" t="s">
        <v>90</v>
      </c>
      <c r="E924" s="56" t="s">
        <v>140</v>
      </c>
      <c r="F924" s="168" t="s">
        <v>106</v>
      </c>
      <c r="G924" s="168" t="s">
        <v>107</v>
      </c>
      <c r="H924" s="169" t="s">
        <v>140</v>
      </c>
      <c r="I924" s="399"/>
      <c r="J924" s="57">
        <v>43182</v>
      </c>
      <c r="K924" s="56" t="s">
        <v>18</v>
      </c>
      <c r="L924" s="56" t="s">
        <v>18</v>
      </c>
      <c r="M924" s="60" t="s">
        <v>26154</v>
      </c>
      <c r="N924" s="56" t="s">
        <v>26154</v>
      </c>
      <c r="O924" s="56" t="s">
        <v>27</v>
      </c>
      <c r="P924" s="61"/>
      <c r="Q924" s="61"/>
      <c r="R924" s="66"/>
      <c r="S924" s="56" t="s">
        <v>108</v>
      </c>
      <c r="T924" s="56" t="s">
        <v>108</v>
      </c>
      <c r="U924" s="56"/>
      <c r="V924" s="66"/>
      <c r="W924" s="66"/>
      <c r="X924" s="400"/>
      <c r="Y924" s="56" t="s">
        <v>108</v>
      </c>
      <c r="Z924" s="56" t="s">
        <v>18</v>
      </c>
      <c r="AA924" s="57">
        <v>43154</v>
      </c>
      <c r="AB924" s="63">
        <v>6</v>
      </c>
      <c r="AC924" s="64" t="s">
        <v>26160</v>
      </c>
      <c r="AD924" s="65" t="s">
        <v>79</v>
      </c>
      <c r="AE924" s="65"/>
      <c r="AF924" s="66"/>
      <c r="AG924" s="66"/>
      <c r="AH924" s="67" t="str">
        <v>Feb</v>
      </c>
      <c r="AI924" s="68" t="str">
        <v>Feb</v>
      </c>
      <c r="AJ924" s="69">
        <f t="shared" si="0"/>
        <v>0</v>
      </c>
      <c r="AK924" s="70">
        <f t="shared" si="1"/>
        <v>43184</v>
      </c>
      <c r="AL924" s="71">
        <f t="shared" ca="1" si="2"/>
        <v>-775</v>
      </c>
      <c r="AM924" s="71" t="str">
        <v>2018</v>
      </c>
      <c r="AN924" s="70">
        <f t="shared" si="3"/>
        <v>43164</v>
      </c>
      <c r="AO924" s="70" t="s">
        <v>123</v>
      </c>
    </row>
    <row r="925" spans="1:41" ht="14.4">
      <c r="A925" s="179" t="s">
        <v>26168</v>
      </c>
      <c r="B925" s="56" t="s">
        <v>89</v>
      </c>
      <c r="C925" s="57">
        <v>43216</v>
      </c>
      <c r="D925" s="56" t="s">
        <v>1027</v>
      </c>
      <c r="E925" s="56" t="s">
        <v>112</v>
      </c>
      <c r="F925" s="168" t="s">
        <v>106</v>
      </c>
      <c r="G925" s="168" t="s">
        <v>113</v>
      </c>
      <c r="H925" s="169" t="s">
        <v>112</v>
      </c>
      <c r="I925" s="399"/>
      <c r="J925" s="57">
        <v>43246</v>
      </c>
      <c r="K925" s="56" t="s">
        <v>18</v>
      </c>
      <c r="L925" s="56" t="s">
        <v>14</v>
      </c>
      <c r="M925" s="60" t="s">
        <v>26175</v>
      </c>
      <c r="N925" s="56" t="s">
        <v>26176</v>
      </c>
      <c r="O925" s="61"/>
      <c r="P925" s="56" t="s">
        <v>26179</v>
      </c>
      <c r="Q925" s="56" t="s">
        <v>116</v>
      </c>
      <c r="R925" s="353">
        <v>43220</v>
      </c>
      <c r="S925" s="61"/>
      <c r="T925" s="61"/>
      <c r="U925" s="402"/>
      <c r="V925" s="66"/>
      <c r="W925" s="66"/>
      <c r="X925" s="402"/>
      <c r="Y925" s="61"/>
      <c r="Z925" s="56" t="s">
        <v>14</v>
      </c>
      <c r="AA925" s="57">
        <v>43220</v>
      </c>
      <c r="AB925" s="75"/>
      <c r="AC925" s="64" t="s">
        <v>257</v>
      </c>
      <c r="AD925" s="56" t="s">
        <v>118</v>
      </c>
      <c r="AE925" s="56"/>
      <c r="AF925" s="61"/>
      <c r="AG925" s="61"/>
      <c r="AH925" s="67" t="str">
        <v>Apr</v>
      </c>
      <c r="AI925" s="68" t="str">
        <v>Apr</v>
      </c>
      <c r="AJ925" s="69">
        <f t="shared" si="0"/>
        <v>4</v>
      </c>
      <c r="AK925" s="70">
        <f t="shared" si="1"/>
        <v>43246</v>
      </c>
      <c r="AL925" s="71">
        <f t="shared" ca="1" si="2"/>
        <v>-713</v>
      </c>
      <c r="AM925" s="71" t="str">
        <v>2018</v>
      </c>
      <c r="AN925" s="70">
        <f t="shared" si="3"/>
        <v>43226</v>
      </c>
      <c r="AO925" s="70" t="s">
        <v>121</v>
      </c>
    </row>
    <row r="926" spans="1:41" ht="14.4">
      <c r="A926" s="179" t="s">
        <v>26197</v>
      </c>
      <c r="B926" s="56" t="s">
        <v>89</v>
      </c>
      <c r="C926" s="57">
        <v>43216</v>
      </c>
      <c r="D926" s="56" t="s">
        <v>1027</v>
      </c>
      <c r="E926" s="56" t="s">
        <v>112</v>
      </c>
      <c r="F926" s="168" t="s">
        <v>106</v>
      </c>
      <c r="G926" s="168" t="s">
        <v>113</v>
      </c>
      <c r="H926" s="169" t="s">
        <v>112</v>
      </c>
      <c r="I926" s="399"/>
      <c r="J926" s="57">
        <v>43246</v>
      </c>
      <c r="K926" s="56" t="s">
        <v>18</v>
      </c>
      <c r="L926" s="56" t="s">
        <v>14</v>
      </c>
      <c r="M926" s="60" t="s">
        <v>20854</v>
      </c>
      <c r="N926" s="56" t="s">
        <v>26204</v>
      </c>
      <c r="O926" s="56" t="s">
        <v>22</v>
      </c>
      <c r="P926" s="56" t="s">
        <v>26207</v>
      </c>
      <c r="Q926" s="56" t="s">
        <v>116</v>
      </c>
      <c r="R926" s="353">
        <v>43220</v>
      </c>
      <c r="S926" s="61"/>
      <c r="T926" s="61"/>
      <c r="U926" s="402"/>
      <c r="V926" s="66"/>
      <c r="W926" s="66"/>
      <c r="X926" s="402"/>
      <c r="Y926" s="61"/>
      <c r="Z926" s="56" t="s">
        <v>14</v>
      </c>
      <c r="AA926" s="57">
        <v>43220</v>
      </c>
      <c r="AB926" s="75"/>
      <c r="AC926" s="64" t="s">
        <v>14681</v>
      </c>
      <c r="AD926" s="91" t="s">
        <v>118</v>
      </c>
      <c r="AE926" s="61"/>
      <c r="AF926" s="61"/>
      <c r="AG926" s="61"/>
      <c r="AH926" s="67" t="str">
        <v>Apr</v>
      </c>
      <c r="AI926" s="68" t="str">
        <v>Apr</v>
      </c>
      <c r="AJ926" s="69">
        <f t="shared" si="0"/>
        <v>4</v>
      </c>
      <c r="AK926" s="70">
        <f t="shared" si="1"/>
        <v>43246</v>
      </c>
      <c r="AL926" s="71">
        <f t="shared" ca="1" si="2"/>
        <v>-713</v>
      </c>
      <c r="AM926" s="71" t="str">
        <v>2018</v>
      </c>
      <c r="AN926" s="70">
        <f t="shared" si="3"/>
        <v>43226</v>
      </c>
      <c r="AO926" s="70" t="s">
        <v>121</v>
      </c>
    </row>
    <row r="927" spans="1:41" ht="14.4">
      <c r="A927" s="179" t="s">
        <v>26219</v>
      </c>
      <c r="B927" s="56" t="s">
        <v>89</v>
      </c>
      <c r="C927" s="57">
        <v>43332</v>
      </c>
      <c r="D927" s="56" t="s">
        <v>1027</v>
      </c>
      <c r="E927" s="56" t="s">
        <v>140</v>
      </c>
      <c r="F927" s="168" t="s">
        <v>106</v>
      </c>
      <c r="G927" s="168" t="s">
        <v>107</v>
      </c>
      <c r="H927" s="169" t="s">
        <v>140</v>
      </c>
      <c r="I927" s="399"/>
      <c r="J927" s="57">
        <v>43363</v>
      </c>
      <c r="K927" s="56" t="s">
        <v>18</v>
      </c>
      <c r="L927" s="56" t="s">
        <v>18</v>
      </c>
      <c r="M927" s="60" t="s">
        <v>642</v>
      </c>
      <c r="N927" s="56" t="s">
        <v>26223</v>
      </c>
      <c r="O927" s="56" t="s">
        <v>249</v>
      </c>
      <c r="P927" s="56" t="s">
        <v>26224</v>
      </c>
      <c r="Q927" s="56" t="s">
        <v>133</v>
      </c>
      <c r="R927" s="56"/>
      <c r="S927" s="56" t="s">
        <v>108</v>
      </c>
      <c r="T927" s="56" t="s">
        <v>108</v>
      </c>
      <c r="U927" s="56"/>
      <c r="V927" s="56"/>
      <c r="W927" s="56" t="s">
        <v>108</v>
      </c>
      <c r="X927" s="56"/>
      <c r="Y927" s="56" t="s">
        <v>108</v>
      </c>
      <c r="Z927" s="56" t="s">
        <v>18</v>
      </c>
      <c r="AA927" s="57">
        <v>43332</v>
      </c>
      <c r="AB927" s="63">
        <v>6</v>
      </c>
      <c r="AC927" s="64" t="s">
        <v>26225</v>
      </c>
      <c r="AD927" s="56" t="s">
        <v>79</v>
      </c>
      <c r="AE927" s="56"/>
      <c r="AF927" s="61"/>
      <c r="AG927" s="61"/>
      <c r="AH927" s="67" t="str">
        <v>Aug</v>
      </c>
      <c r="AI927" s="68" t="str">
        <v>Aug</v>
      </c>
      <c r="AJ927" s="69">
        <f t="shared" si="0"/>
        <v>0</v>
      </c>
      <c r="AK927" s="70">
        <f t="shared" si="1"/>
        <v>43362</v>
      </c>
      <c r="AL927" s="71">
        <f t="shared" ca="1" si="2"/>
        <v>-597</v>
      </c>
      <c r="AM927" s="71" t="str">
        <v>2018</v>
      </c>
      <c r="AN927" s="70">
        <f t="shared" si="3"/>
        <v>43342</v>
      </c>
      <c r="AO927" s="70" t="s">
        <v>123</v>
      </c>
    </row>
    <row r="928" spans="1:41" ht="14.4">
      <c r="A928" s="179" t="s">
        <v>26226</v>
      </c>
      <c r="B928" s="56" t="s">
        <v>89</v>
      </c>
      <c r="C928" s="57">
        <v>43165</v>
      </c>
      <c r="D928" s="56" t="s">
        <v>131</v>
      </c>
      <c r="E928" s="56" t="s">
        <v>140</v>
      </c>
      <c r="F928" s="168" t="s">
        <v>106</v>
      </c>
      <c r="G928" s="168" t="s">
        <v>107</v>
      </c>
      <c r="H928" s="169" t="s">
        <v>140</v>
      </c>
      <c r="I928" s="399"/>
      <c r="J928" s="57">
        <v>43196</v>
      </c>
      <c r="K928" s="56" t="s">
        <v>18</v>
      </c>
      <c r="L928" s="56" t="s">
        <v>18</v>
      </c>
      <c r="M928" s="60" t="s">
        <v>145</v>
      </c>
      <c r="N928" s="56" t="s">
        <v>26227</v>
      </c>
      <c r="O928" s="56" t="s">
        <v>44</v>
      </c>
      <c r="P928" s="56" t="s">
        <v>26228</v>
      </c>
      <c r="Q928" s="56" t="s">
        <v>96</v>
      </c>
      <c r="R928" s="66"/>
      <c r="S928" s="56" t="s">
        <v>108</v>
      </c>
      <c r="T928" s="56" t="s">
        <v>108</v>
      </c>
      <c r="U928" s="56"/>
      <c r="V928" s="66"/>
      <c r="W928" s="66"/>
      <c r="X928" s="400"/>
      <c r="Y928" s="56" t="s">
        <v>108</v>
      </c>
      <c r="Z928" s="56" t="s">
        <v>18</v>
      </c>
      <c r="AA928" s="57">
        <v>43165</v>
      </c>
      <c r="AB928" s="63">
        <v>6</v>
      </c>
      <c r="AC928" s="64" t="s">
        <v>26229</v>
      </c>
      <c r="AD928" s="65" t="s">
        <v>79</v>
      </c>
      <c r="AE928" s="65"/>
      <c r="AF928" s="66"/>
      <c r="AG928" s="66"/>
      <c r="AH928" s="67" t="str">
        <v>Mar</v>
      </c>
      <c r="AI928" s="68" t="str">
        <v>Mar</v>
      </c>
      <c r="AJ928" s="69">
        <f t="shared" si="0"/>
        <v>0</v>
      </c>
      <c r="AK928" s="70">
        <f t="shared" si="1"/>
        <v>43195</v>
      </c>
      <c r="AL928" s="71">
        <f t="shared" ca="1" si="2"/>
        <v>-764</v>
      </c>
      <c r="AM928" s="71" t="str">
        <v>2018</v>
      </c>
      <c r="AN928" s="70">
        <f t="shared" si="3"/>
        <v>43175</v>
      </c>
      <c r="AO928" s="70" t="s">
        <v>123</v>
      </c>
    </row>
    <row r="929" spans="1:41" ht="14.4">
      <c r="A929" s="179" t="s">
        <v>26230</v>
      </c>
      <c r="B929" s="56" t="s">
        <v>89</v>
      </c>
      <c r="C929" s="57">
        <v>43242</v>
      </c>
      <c r="D929" s="56" t="s">
        <v>90</v>
      </c>
      <c r="E929" s="56" t="s">
        <v>140</v>
      </c>
      <c r="F929" s="168" t="s">
        <v>106</v>
      </c>
      <c r="G929" s="168" t="s">
        <v>107</v>
      </c>
      <c r="H929" s="169" t="s">
        <v>140</v>
      </c>
      <c r="I929" s="399"/>
      <c r="J929" s="57">
        <v>43273</v>
      </c>
      <c r="K929" s="56" t="s">
        <v>18</v>
      </c>
      <c r="L929" s="56" t="s">
        <v>18</v>
      </c>
      <c r="M929" s="60" t="s">
        <v>26231</v>
      </c>
      <c r="N929" s="56" t="s">
        <v>26227</v>
      </c>
      <c r="O929" s="56" t="s">
        <v>189</v>
      </c>
      <c r="P929" s="56" t="s">
        <v>26228</v>
      </c>
      <c r="Q929" s="56" t="s">
        <v>20798</v>
      </c>
      <c r="R929" s="56"/>
      <c r="S929" s="56" t="s">
        <v>108</v>
      </c>
      <c r="T929" s="56" t="s">
        <v>108</v>
      </c>
      <c r="U929" s="216">
        <v>43242</v>
      </c>
      <c r="V929" s="401"/>
      <c r="W929" s="401">
        <v>4.75</v>
      </c>
      <c r="X929" s="400">
        <v>43251</v>
      </c>
      <c r="Y929" s="56" t="s">
        <v>108</v>
      </c>
      <c r="Z929" s="56" t="s">
        <v>18</v>
      </c>
      <c r="AA929" s="57">
        <v>43251</v>
      </c>
      <c r="AB929" s="63">
        <v>6</v>
      </c>
      <c r="AC929" s="64" t="s">
        <v>26232</v>
      </c>
      <c r="AD929" s="56" t="s">
        <v>79</v>
      </c>
      <c r="AE929" s="56"/>
      <c r="AF929" s="61"/>
      <c r="AG929" s="61"/>
      <c r="AH929" s="67" t="str">
        <v>May</v>
      </c>
      <c r="AI929" s="68" t="str">
        <v>May</v>
      </c>
      <c r="AJ929" s="69">
        <f t="shared" si="0"/>
        <v>9</v>
      </c>
      <c r="AK929" s="70">
        <f t="shared" si="1"/>
        <v>43272</v>
      </c>
      <c r="AL929" s="71">
        <f t="shared" ca="1" si="2"/>
        <v>-687</v>
      </c>
      <c r="AM929" s="71" t="str">
        <v>2018</v>
      </c>
      <c r="AN929" s="70">
        <f t="shared" si="3"/>
        <v>43252</v>
      </c>
      <c r="AO929" s="70" t="s">
        <v>123</v>
      </c>
    </row>
    <row r="930" spans="1:41" ht="14.4">
      <c r="A930" s="179" t="s">
        <v>26233</v>
      </c>
      <c r="B930" s="56" t="s">
        <v>89</v>
      </c>
      <c r="C930" s="57">
        <v>43216</v>
      </c>
      <c r="D930" s="56" t="s">
        <v>1027</v>
      </c>
      <c r="E930" s="56" t="s">
        <v>140</v>
      </c>
      <c r="F930" s="168" t="s">
        <v>106</v>
      </c>
      <c r="G930" s="168" t="s">
        <v>107</v>
      </c>
      <c r="H930" s="169" t="s">
        <v>140</v>
      </c>
      <c r="I930" s="399"/>
      <c r="J930" s="57">
        <v>43246</v>
      </c>
      <c r="K930" s="56" t="s">
        <v>18</v>
      </c>
      <c r="L930" s="56" t="s">
        <v>14</v>
      </c>
      <c r="M930" s="60" t="s">
        <v>642</v>
      </c>
      <c r="N930" s="56" t="s">
        <v>26234</v>
      </c>
      <c r="O930" s="56" t="s">
        <v>27</v>
      </c>
      <c r="P930" s="61"/>
      <c r="Q930" s="61"/>
      <c r="R930" s="56"/>
      <c r="S930" s="56" t="s">
        <v>108</v>
      </c>
      <c r="T930" s="56" t="s">
        <v>108</v>
      </c>
      <c r="U930" s="56"/>
      <c r="V930" s="56"/>
      <c r="W930" s="56" t="s">
        <v>108</v>
      </c>
      <c r="X930" s="56"/>
      <c r="Y930" s="56" t="s">
        <v>108</v>
      </c>
      <c r="Z930" s="56" t="s">
        <v>14</v>
      </c>
      <c r="AA930" s="57">
        <v>43216</v>
      </c>
      <c r="AB930" s="63">
        <v>6</v>
      </c>
      <c r="AC930" s="64" t="s">
        <v>22398</v>
      </c>
      <c r="AD930" s="56" t="s">
        <v>118</v>
      </c>
      <c r="AE930" s="56"/>
      <c r="AF930" s="61"/>
      <c r="AG930" s="61"/>
      <c r="AH930" s="67" t="str">
        <v>Apr</v>
      </c>
      <c r="AI930" s="68" t="str">
        <v>Apr</v>
      </c>
      <c r="AJ930" s="69">
        <f t="shared" si="0"/>
        <v>0</v>
      </c>
      <c r="AK930" s="70">
        <f t="shared" si="1"/>
        <v>43246</v>
      </c>
      <c r="AL930" s="71">
        <f t="shared" ca="1" si="2"/>
        <v>-713</v>
      </c>
      <c r="AM930" s="71" t="str">
        <v>2018</v>
      </c>
      <c r="AN930" s="70">
        <f t="shared" si="3"/>
        <v>43226</v>
      </c>
      <c r="AO930" s="70" t="s">
        <v>123</v>
      </c>
    </row>
    <row r="931" spans="1:41" ht="14.4">
      <c r="A931" s="179" t="s">
        <v>26235</v>
      </c>
      <c r="B931" s="56" t="s">
        <v>89</v>
      </c>
      <c r="C931" s="57">
        <v>43327</v>
      </c>
      <c r="D931" s="56" t="s">
        <v>1027</v>
      </c>
      <c r="E931" s="56" t="s">
        <v>140</v>
      </c>
      <c r="F931" s="168" t="s">
        <v>106</v>
      </c>
      <c r="G931" s="168" t="s">
        <v>107</v>
      </c>
      <c r="H931" s="169" t="s">
        <v>140</v>
      </c>
      <c r="I931" s="399"/>
      <c r="J931" s="57">
        <v>43358</v>
      </c>
      <c r="K931" s="56" t="s">
        <v>18</v>
      </c>
      <c r="L931" s="56" t="s">
        <v>18</v>
      </c>
      <c r="M931" s="60" t="s">
        <v>642</v>
      </c>
      <c r="N931" s="56" t="s">
        <v>26236</v>
      </c>
      <c r="O931" s="56" t="s">
        <v>44</v>
      </c>
      <c r="P931" s="56" t="s">
        <v>26237</v>
      </c>
      <c r="Q931" s="56" t="s">
        <v>21</v>
      </c>
      <c r="R931" s="56"/>
      <c r="S931" s="56" t="s">
        <v>108</v>
      </c>
      <c r="T931" s="56" t="s">
        <v>108</v>
      </c>
      <c r="U931" s="56"/>
      <c r="V931" s="56"/>
      <c r="W931" s="56" t="s">
        <v>108</v>
      </c>
      <c r="X931" s="56"/>
      <c r="Y931" s="56" t="s">
        <v>108</v>
      </c>
      <c r="Z931" s="56" t="s">
        <v>18</v>
      </c>
      <c r="AA931" s="57">
        <v>43327</v>
      </c>
      <c r="AB931" s="63">
        <v>6</v>
      </c>
      <c r="AC931" s="64" t="s">
        <v>26238</v>
      </c>
      <c r="AD931" s="56" t="s">
        <v>79</v>
      </c>
      <c r="AE931" s="56"/>
      <c r="AF931" s="61"/>
      <c r="AG931" s="61"/>
      <c r="AH931" s="67" t="str">
        <v>Aug</v>
      </c>
      <c r="AI931" s="68" t="str">
        <v>Aug</v>
      </c>
      <c r="AJ931" s="69">
        <f t="shared" si="0"/>
        <v>0</v>
      </c>
      <c r="AK931" s="70">
        <f t="shared" si="1"/>
        <v>43357</v>
      </c>
      <c r="AL931" s="71">
        <f t="shared" ca="1" si="2"/>
        <v>-602</v>
      </c>
      <c r="AM931" s="71" t="str">
        <v>2018</v>
      </c>
      <c r="AN931" s="70">
        <f t="shared" si="3"/>
        <v>43337</v>
      </c>
      <c r="AO931" s="70" t="s">
        <v>123</v>
      </c>
    </row>
    <row r="932" spans="1:41" ht="14.4">
      <c r="A932" s="179" t="s">
        <v>26239</v>
      </c>
      <c r="B932" s="56" t="s">
        <v>89</v>
      </c>
      <c r="C932" s="57">
        <v>43283</v>
      </c>
      <c r="D932" s="56" t="s">
        <v>1027</v>
      </c>
      <c r="E932" s="56" t="s">
        <v>140</v>
      </c>
      <c r="F932" s="168" t="s">
        <v>106</v>
      </c>
      <c r="G932" s="168" t="s">
        <v>107</v>
      </c>
      <c r="H932" s="169" t="s">
        <v>140</v>
      </c>
      <c r="I932" s="399"/>
      <c r="J932" s="57">
        <v>43314</v>
      </c>
      <c r="K932" s="56" t="s">
        <v>18</v>
      </c>
      <c r="L932" s="56" t="s">
        <v>18</v>
      </c>
      <c r="M932" s="60" t="s">
        <v>642</v>
      </c>
      <c r="N932" s="56" t="s">
        <v>26240</v>
      </c>
      <c r="O932" s="56" t="s">
        <v>249</v>
      </c>
      <c r="P932" s="56" t="s">
        <v>26241</v>
      </c>
      <c r="Q932" s="56" t="s">
        <v>17</v>
      </c>
      <c r="R932" s="56"/>
      <c r="S932" s="56" t="s">
        <v>108</v>
      </c>
      <c r="T932" s="56" t="s">
        <v>108</v>
      </c>
      <c r="U932" s="56"/>
      <c r="V932" s="56"/>
      <c r="W932" s="56" t="s">
        <v>108</v>
      </c>
      <c r="X932" s="56"/>
      <c r="Y932" s="56" t="s">
        <v>108</v>
      </c>
      <c r="Z932" s="56" t="s">
        <v>18</v>
      </c>
      <c r="AA932" s="57">
        <v>43283</v>
      </c>
      <c r="AB932" s="63">
        <v>6</v>
      </c>
      <c r="AC932" s="64" t="s">
        <v>26242</v>
      </c>
      <c r="AD932" s="56" t="s">
        <v>79</v>
      </c>
      <c r="AE932" s="56"/>
      <c r="AF932" s="61"/>
      <c r="AG932" s="61"/>
      <c r="AH932" s="67" t="str">
        <v>Jul</v>
      </c>
      <c r="AI932" s="68" t="str">
        <v>Jul</v>
      </c>
      <c r="AJ932" s="69">
        <f t="shared" si="0"/>
        <v>0</v>
      </c>
      <c r="AK932" s="70">
        <f t="shared" si="1"/>
        <v>43313</v>
      </c>
      <c r="AL932" s="71">
        <f t="shared" ca="1" si="2"/>
        <v>-646</v>
      </c>
      <c r="AM932" s="71" t="str">
        <v>2018</v>
      </c>
      <c r="AN932" s="70">
        <f t="shared" si="3"/>
        <v>43293</v>
      </c>
      <c r="AO932" s="70" t="s">
        <v>123</v>
      </c>
    </row>
    <row r="933" spans="1:41" ht="14.4">
      <c r="A933" s="179" t="s">
        <v>26243</v>
      </c>
      <c r="B933" s="56" t="s">
        <v>89</v>
      </c>
      <c r="C933" s="57">
        <v>43320</v>
      </c>
      <c r="D933" s="56" t="s">
        <v>90</v>
      </c>
      <c r="E933" s="56" t="s">
        <v>30</v>
      </c>
      <c r="F933" s="168" t="s">
        <v>106</v>
      </c>
      <c r="G933" s="168" t="s">
        <v>107</v>
      </c>
      <c r="H933" s="169" t="s">
        <v>30</v>
      </c>
      <c r="I933" s="404"/>
      <c r="J933" s="59"/>
      <c r="K933" s="61"/>
      <c r="L933" s="61"/>
      <c r="M933" s="60" t="s">
        <v>26244</v>
      </c>
      <c r="N933" s="56" t="s">
        <v>26245</v>
      </c>
      <c r="O933" s="56" t="s">
        <v>29</v>
      </c>
      <c r="P933" s="56" t="s">
        <v>26246</v>
      </c>
      <c r="Q933" s="56" t="s">
        <v>96</v>
      </c>
      <c r="R933" s="66"/>
      <c r="S933" s="61"/>
      <c r="T933" s="61"/>
      <c r="U933" s="402"/>
      <c r="V933" s="66"/>
      <c r="W933" s="66"/>
      <c r="X933" s="402"/>
      <c r="Y933" s="61"/>
      <c r="Z933" s="56" t="s">
        <v>18</v>
      </c>
      <c r="AA933" s="57">
        <v>43322</v>
      </c>
      <c r="AB933" s="75"/>
      <c r="AC933" s="95"/>
      <c r="AD933" s="56" t="s">
        <v>79</v>
      </c>
      <c r="AE933" s="61"/>
      <c r="AF933" s="61"/>
      <c r="AG933" s="61"/>
      <c r="AH933" s="67" t="str">
        <v>Aug</v>
      </c>
      <c r="AI933" s="68" t="str">
        <v>Aug</v>
      </c>
      <c r="AJ933" s="69">
        <f t="shared" si="0"/>
        <v>2</v>
      </c>
      <c r="AK933" s="70">
        <f t="shared" si="1"/>
        <v>43350</v>
      </c>
      <c r="AL933" s="71">
        <f t="shared" ca="1" si="2"/>
        <v>-609</v>
      </c>
      <c r="AM933" s="71" t="str">
        <v>2018</v>
      </c>
      <c r="AN933" s="70">
        <f t="shared" si="3"/>
        <v>43330</v>
      </c>
      <c r="AO933" s="70" t="s">
        <v>123</v>
      </c>
    </row>
    <row r="934" spans="1:41" ht="14.4">
      <c r="A934" s="179" t="s">
        <v>26247</v>
      </c>
      <c r="B934" s="56" t="s">
        <v>89</v>
      </c>
      <c r="C934" s="57">
        <v>43320</v>
      </c>
      <c r="D934" s="56" t="s">
        <v>90</v>
      </c>
      <c r="E934" s="56" t="s">
        <v>30</v>
      </c>
      <c r="F934" s="168" t="s">
        <v>106</v>
      </c>
      <c r="G934" s="168" t="s">
        <v>107</v>
      </c>
      <c r="H934" s="169" t="s">
        <v>30</v>
      </c>
      <c r="I934" s="404"/>
      <c r="J934" s="59"/>
      <c r="K934" s="61"/>
      <c r="L934" s="61"/>
      <c r="M934" s="60" t="s">
        <v>26244</v>
      </c>
      <c r="N934" s="56" t="s">
        <v>26245</v>
      </c>
      <c r="O934" s="56" t="s">
        <v>29</v>
      </c>
      <c r="P934" s="56" t="s">
        <v>26248</v>
      </c>
      <c r="Q934" s="56" t="s">
        <v>96</v>
      </c>
      <c r="R934" s="66"/>
      <c r="S934" s="61"/>
      <c r="T934" s="61"/>
      <c r="U934" s="402"/>
      <c r="V934" s="66"/>
      <c r="W934" s="66"/>
      <c r="X934" s="402"/>
      <c r="Y934" s="61"/>
      <c r="Z934" s="56" t="s">
        <v>18</v>
      </c>
      <c r="AA934" s="57">
        <v>43322</v>
      </c>
      <c r="AB934" s="75"/>
      <c r="AC934" s="95"/>
      <c r="AD934" s="56" t="s">
        <v>79</v>
      </c>
      <c r="AE934" s="61"/>
      <c r="AF934" s="61"/>
      <c r="AG934" s="61"/>
      <c r="AH934" s="67" t="str">
        <v>Aug</v>
      </c>
      <c r="AI934" s="68" t="str">
        <v>Aug</v>
      </c>
      <c r="AJ934" s="69">
        <f t="shared" si="0"/>
        <v>2</v>
      </c>
      <c r="AK934" s="70">
        <f t="shared" si="1"/>
        <v>43350</v>
      </c>
      <c r="AL934" s="71">
        <f t="shared" ca="1" si="2"/>
        <v>-609</v>
      </c>
      <c r="AM934" s="71" t="str">
        <v>2018</v>
      </c>
      <c r="AN934" s="70">
        <f t="shared" si="3"/>
        <v>43330</v>
      </c>
      <c r="AO934" s="70" t="s">
        <v>123</v>
      </c>
    </row>
    <row r="935" spans="1:41" ht="14.4">
      <c r="A935" s="179" t="s">
        <v>26249</v>
      </c>
      <c r="B935" s="56" t="s">
        <v>89</v>
      </c>
      <c r="C935" s="57">
        <v>43320</v>
      </c>
      <c r="D935" s="56" t="s">
        <v>90</v>
      </c>
      <c r="E935" s="56" t="s">
        <v>30</v>
      </c>
      <c r="F935" s="168" t="s">
        <v>106</v>
      </c>
      <c r="G935" s="168" t="s">
        <v>107</v>
      </c>
      <c r="H935" s="169" t="s">
        <v>30</v>
      </c>
      <c r="I935" s="404"/>
      <c r="J935" s="59"/>
      <c r="K935" s="61"/>
      <c r="L935" s="61"/>
      <c r="M935" s="60" t="s">
        <v>26244</v>
      </c>
      <c r="N935" s="56" t="s">
        <v>26245</v>
      </c>
      <c r="O935" s="56" t="s">
        <v>436</v>
      </c>
      <c r="P935" s="56" t="s">
        <v>26250</v>
      </c>
      <c r="Q935" s="56" t="s">
        <v>96</v>
      </c>
      <c r="R935" s="66"/>
      <c r="S935" s="61"/>
      <c r="T935" s="61"/>
      <c r="U935" s="402"/>
      <c r="V935" s="66"/>
      <c r="W935" s="66"/>
      <c r="X935" s="402"/>
      <c r="Y935" s="61"/>
      <c r="Z935" s="56" t="s">
        <v>18</v>
      </c>
      <c r="AA935" s="57">
        <v>43322</v>
      </c>
      <c r="AB935" s="75"/>
      <c r="AC935" s="95"/>
      <c r="AD935" s="56" t="s">
        <v>79</v>
      </c>
      <c r="AE935" s="61"/>
      <c r="AF935" s="61"/>
      <c r="AG935" s="61"/>
      <c r="AH935" s="67" t="str">
        <v>Aug</v>
      </c>
      <c r="AI935" s="68" t="str">
        <v>Aug</v>
      </c>
      <c r="AJ935" s="69">
        <f t="shared" si="0"/>
        <v>2</v>
      </c>
      <c r="AK935" s="70">
        <f t="shared" si="1"/>
        <v>43350</v>
      </c>
      <c r="AL935" s="71">
        <f t="shared" ca="1" si="2"/>
        <v>-609</v>
      </c>
      <c r="AM935" s="71" t="str">
        <v>2018</v>
      </c>
      <c r="AN935" s="70">
        <f t="shared" si="3"/>
        <v>43330</v>
      </c>
      <c r="AO935" s="70" t="s">
        <v>123</v>
      </c>
    </row>
    <row r="936" spans="1:41" ht="14.4">
      <c r="A936" s="179" t="s">
        <v>26251</v>
      </c>
      <c r="B936" s="56" t="s">
        <v>89</v>
      </c>
      <c r="C936" s="57">
        <v>43299</v>
      </c>
      <c r="D936" s="56" t="s">
        <v>1027</v>
      </c>
      <c r="E936" s="56" t="s">
        <v>140</v>
      </c>
      <c r="F936" s="168" t="s">
        <v>106</v>
      </c>
      <c r="G936" s="168" t="s">
        <v>107</v>
      </c>
      <c r="H936" s="169" t="s">
        <v>140</v>
      </c>
      <c r="I936" s="399"/>
      <c r="J936" s="57">
        <v>43330</v>
      </c>
      <c r="K936" s="56" t="s">
        <v>18</v>
      </c>
      <c r="L936" s="56" t="s">
        <v>18</v>
      </c>
      <c r="M936" s="60" t="s">
        <v>642</v>
      </c>
      <c r="N936" s="56" t="s">
        <v>26252</v>
      </c>
      <c r="O936" s="56" t="s">
        <v>22</v>
      </c>
      <c r="P936" s="56" t="s">
        <v>26253</v>
      </c>
      <c r="Q936" s="56" t="s">
        <v>17</v>
      </c>
      <c r="R936" s="56"/>
      <c r="S936" s="56" t="s">
        <v>108</v>
      </c>
      <c r="T936" s="56" t="s">
        <v>108</v>
      </c>
      <c r="U936" s="56"/>
      <c r="V936" s="56"/>
      <c r="W936" s="56" t="s">
        <v>108</v>
      </c>
      <c r="X936" s="56"/>
      <c r="Y936" s="56" t="s">
        <v>108</v>
      </c>
      <c r="Z936" s="56" t="s">
        <v>18</v>
      </c>
      <c r="AA936" s="57">
        <v>43299</v>
      </c>
      <c r="AB936" s="63">
        <v>6</v>
      </c>
      <c r="AC936" s="64" t="s">
        <v>26254</v>
      </c>
      <c r="AD936" s="56" t="s">
        <v>360</v>
      </c>
      <c r="AE936" s="56"/>
      <c r="AF936" s="61"/>
      <c r="AG936" s="61"/>
      <c r="AH936" s="67" t="str">
        <v>Jul</v>
      </c>
      <c r="AI936" s="68" t="str">
        <v>Jul</v>
      </c>
      <c r="AJ936" s="69">
        <f t="shared" si="0"/>
        <v>0</v>
      </c>
      <c r="AK936" s="70">
        <f t="shared" si="1"/>
        <v>43329</v>
      </c>
      <c r="AL936" s="71">
        <f t="shared" ca="1" si="2"/>
        <v>-630</v>
      </c>
      <c r="AM936" s="71" t="str">
        <v>2018</v>
      </c>
      <c r="AN936" s="70">
        <f t="shared" si="3"/>
        <v>43309</v>
      </c>
      <c r="AO936" s="70" t="s">
        <v>123</v>
      </c>
    </row>
    <row r="937" spans="1:41" ht="14.4">
      <c r="A937" s="179" t="s">
        <v>26255</v>
      </c>
      <c r="B937" s="56" t="s">
        <v>89</v>
      </c>
      <c r="C937" s="57">
        <v>43356</v>
      </c>
      <c r="D937" s="56" t="s">
        <v>90</v>
      </c>
      <c r="E937" s="56" t="s">
        <v>140</v>
      </c>
      <c r="F937" s="168" t="s">
        <v>106</v>
      </c>
      <c r="G937" s="168" t="s">
        <v>107</v>
      </c>
      <c r="H937" s="169" t="s">
        <v>140</v>
      </c>
      <c r="I937" s="399"/>
      <c r="J937" s="57">
        <v>43386</v>
      </c>
      <c r="K937" s="56" t="s">
        <v>18</v>
      </c>
      <c r="L937" s="56" t="s">
        <v>14</v>
      </c>
      <c r="M937" s="60" t="s">
        <v>26256</v>
      </c>
      <c r="N937" s="56" t="s">
        <v>26256</v>
      </c>
      <c r="O937" s="56" t="s">
        <v>33</v>
      </c>
      <c r="P937" s="56" t="s">
        <v>108</v>
      </c>
      <c r="Q937" s="56" t="s">
        <v>28</v>
      </c>
      <c r="R937" s="56"/>
      <c r="S937" s="56" t="s">
        <v>108</v>
      </c>
      <c r="T937" s="56" t="s">
        <v>108</v>
      </c>
      <c r="U937" s="56"/>
      <c r="V937" s="56"/>
      <c r="W937" s="56" t="s">
        <v>108</v>
      </c>
      <c r="X937" s="56"/>
      <c r="Y937" s="56" t="s">
        <v>108</v>
      </c>
      <c r="Z937" s="56" t="s">
        <v>14</v>
      </c>
      <c r="AA937" s="57">
        <v>43356</v>
      </c>
      <c r="AB937" s="63">
        <v>6</v>
      </c>
      <c r="AC937" s="64" t="s">
        <v>26257</v>
      </c>
      <c r="AD937" s="56" t="s">
        <v>118</v>
      </c>
      <c r="AE937" s="56"/>
      <c r="AF937" s="61"/>
      <c r="AG937" s="61"/>
      <c r="AH937" s="67" t="str">
        <v>Sep</v>
      </c>
      <c r="AI937" s="68" t="str">
        <v>Sep</v>
      </c>
      <c r="AJ937" s="69">
        <f t="shared" si="0"/>
        <v>0</v>
      </c>
      <c r="AK937" s="70">
        <f t="shared" si="1"/>
        <v>43386</v>
      </c>
      <c r="AL937" s="71">
        <f t="shared" ca="1" si="2"/>
        <v>-573</v>
      </c>
      <c r="AM937" s="71" t="str">
        <v>2018</v>
      </c>
      <c r="AN937" s="70">
        <f t="shared" si="3"/>
        <v>43366</v>
      </c>
      <c r="AO937" s="70" t="s">
        <v>123</v>
      </c>
    </row>
    <row r="938" spans="1:41" ht="14.4">
      <c r="A938" s="179" t="s">
        <v>26258</v>
      </c>
      <c r="B938" s="56" t="s">
        <v>89</v>
      </c>
      <c r="C938" s="57">
        <v>43356</v>
      </c>
      <c r="D938" s="56" t="s">
        <v>90</v>
      </c>
      <c r="E938" s="56" t="s">
        <v>140</v>
      </c>
      <c r="F938" s="168" t="s">
        <v>106</v>
      </c>
      <c r="G938" s="168" t="s">
        <v>107</v>
      </c>
      <c r="H938" s="169" t="s">
        <v>140</v>
      </c>
      <c r="I938" s="399"/>
      <c r="J938" s="57">
        <v>43386</v>
      </c>
      <c r="K938" s="56" t="s">
        <v>18</v>
      </c>
      <c r="L938" s="56" t="s">
        <v>14</v>
      </c>
      <c r="M938" s="60" t="s">
        <v>26256</v>
      </c>
      <c r="N938" s="56" t="s">
        <v>26256</v>
      </c>
      <c r="O938" s="56" t="s">
        <v>143</v>
      </c>
      <c r="P938" s="56" t="s">
        <v>108</v>
      </c>
      <c r="Q938" s="56" t="s">
        <v>28</v>
      </c>
      <c r="R938" s="56"/>
      <c r="S938" s="56" t="s">
        <v>108</v>
      </c>
      <c r="T938" s="56" t="s">
        <v>108</v>
      </c>
      <c r="U938" s="56"/>
      <c r="V938" s="56"/>
      <c r="W938" s="56" t="s">
        <v>108</v>
      </c>
      <c r="X938" s="56"/>
      <c r="Y938" s="56" t="s">
        <v>108</v>
      </c>
      <c r="Z938" s="56" t="s">
        <v>14</v>
      </c>
      <c r="AA938" s="57">
        <v>43356</v>
      </c>
      <c r="AB938" s="63">
        <v>6</v>
      </c>
      <c r="AC938" s="64" t="s">
        <v>26259</v>
      </c>
      <c r="AD938" s="56" t="s">
        <v>118</v>
      </c>
      <c r="AE938" s="56"/>
      <c r="AF938" s="61"/>
      <c r="AG938" s="61"/>
      <c r="AH938" s="67" t="str">
        <v>Sep</v>
      </c>
      <c r="AI938" s="68" t="str">
        <v>Sep</v>
      </c>
      <c r="AJ938" s="69">
        <f t="shared" si="0"/>
        <v>0</v>
      </c>
      <c r="AK938" s="70">
        <f t="shared" si="1"/>
        <v>43386</v>
      </c>
      <c r="AL938" s="71">
        <f t="shared" ca="1" si="2"/>
        <v>-573</v>
      </c>
      <c r="AM938" s="71" t="str">
        <v>2018</v>
      </c>
      <c r="AN938" s="70">
        <f t="shared" si="3"/>
        <v>43366</v>
      </c>
      <c r="AO938" s="70" t="s">
        <v>123</v>
      </c>
    </row>
    <row r="939" spans="1:41" ht="14.4">
      <c r="A939" s="179" t="s">
        <v>26260</v>
      </c>
      <c r="B939" s="56" t="s">
        <v>89</v>
      </c>
      <c r="C939" s="57">
        <v>43362</v>
      </c>
      <c r="D939" s="56" t="s">
        <v>90</v>
      </c>
      <c r="E939" s="56" t="s">
        <v>140</v>
      </c>
      <c r="F939" s="168" t="s">
        <v>106</v>
      </c>
      <c r="G939" s="168" t="s">
        <v>107</v>
      </c>
      <c r="H939" s="169" t="s">
        <v>140</v>
      </c>
      <c r="I939" s="399"/>
      <c r="J939" s="57">
        <v>43392</v>
      </c>
      <c r="K939" s="56" t="s">
        <v>18</v>
      </c>
      <c r="L939" s="56" t="s">
        <v>14</v>
      </c>
      <c r="M939" s="60" t="s">
        <v>6733</v>
      </c>
      <c r="N939" s="56" t="s">
        <v>26261</v>
      </c>
      <c r="O939" s="61"/>
      <c r="P939" s="56" t="s">
        <v>108</v>
      </c>
      <c r="Q939" s="56" t="s">
        <v>96</v>
      </c>
      <c r="R939" s="56"/>
      <c r="S939" s="56" t="s">
        <v>108</v>
      </c>
      <c r="T939" s="56" t="s">
        <v>108</v>
      </c>
      <c r="U939" s="56"/>
      <c r="V939" s="56"/>
      <c r="W939" s="56" t="s">
        <v>108</v>
      </c>
      <c r="X939" s="56"/>
      <c r="Y939" s="56" t="s">
        <v>108</v>
      </c>
      <c r="Z939" s="56" t="s">
        <v>14</v>
      </c>
      <c r="AA939" s="57">
        <v>43362</v>
      </c>
      <c r="AB939" s="63">
        <v>6</v>
      </c>
      <c r="AC939" s="64" t="s">
        <v>26262</v>
      </c>
      <c r="AD939" s="56" t="s">
        <v>118</v>
      </c>
      <c r="AE939" s="56"/>
      <c r="AF939" s="61"/>
      <c r="AG939" s="61"/>
      <c r="AH939" s="67" t="str">
        <v>Sep</v>
      </c>
      <c r="AI939" s="68" t="str">
        <v>Sep</v>
      </c>
      <c r="AJ939" s="69">
        <f t="shared" si="0"/>
        <v>0</v>
      </c>
      <c r="AK939" s="70">
        <f t="shared" si="1"/>
        <v>43392</v>
      </c>
      <c r="AL939" s="71">
        <f t="shared" ca="1" si="2"/>
        <v>-567</v>
      </c>
      <c r="AM939" s="71" t="str">
        <v>2018</v>
      </c>
      <c r="AN939" s="70">
        <f t="shared" si="3"/>
        <v>43372</v>
      </c>
      <c r="AO939" s="70" t="s">
        <v>123</v>
      </c>
    </row>
    <row r="940" spans="1:41" ht="14.4">
      <c r="A940" s="179" t="s">
        <v>26263</v>
      </c>
      <c r="B940" s="56" t="s">
        <v>89</v>
      </c>
      <c r="C940" s="57">
        <v>43332</v>
      </c>
      <c r="D940" s="56" t="s">
        <v>1027</v>
      </c>
      <c r="E940" s="56" t="s">
        <v>140</v>
      </c>
      <c r="F940" s="168" t="s">
        <v>106</v>
      </c>
      <c r="G940" s="168" t="s">
        <v>107</v>
      </c>
      <c r="H940" s="169" t="s">
        <v>140</v>
      </c>
      <c r="I940" s="399"/>
      <c r="J940" s="57">
        <v>43363</v>
      </c>
      <c r="K940" s="56" t="s">
        <v>18</v>
      </c>
      <c r="L940" s="56" t="s">
        <v>14</v>
      </c>
      <c r="M940" s="60" t="s">
        <v>642</v>
      </c>
      <c r="N940" s="56" t="s">
        <v>26264</v>
      </c>
      <c r="O940" s="56" t="s">
        <v>27</v>
      </c>
      <c r="P940" s="56" t="s">
        <v>108</v>
      </c>
      <c r="Q940" s="56" t="s">
        <v>133</v>
      </c>
      <c r="R940" s="56"/>
      <c r="S940" s="56" t="s">
        <v>108</v>
      </c>
      <c r="T940" s="56" t="s">
        <v>108</v>
      </c>
      <c r="U940" s="56"/>
      <c r="V940" s="56"/>
      <c r="W940" s="56" t="s">
        <v>108</v>
      </c>
      <c r="X940" s="56"/>
      <c r="Y940" s="56" t="s">
        <v>108</v>
      </c>
      <c r="Z940" s="56" t="s">
        <v>14</v>
      </c>
      <c r="AA940" s="57">
        <v>43332</v>
      </c>
      <c r="AB940" s="63">
        <v>6</v>
      </c>
      <c r="AC940" s="64" t="s">
        <v>26265</v>
      </c>
      <c r="AD940" s="56" t="s">
        <v>118</v>
      </c>
      <c r="AE940" s="56"/>
      <c r="AF940" s="61"/>
      <c r="AG940" s="61"/>
      <c r="AH940" s="67" t="str">
        <v>Aug</v>
      </c>
      <c r="AI940" s="68" t="str">
        <v>Aug</v>
      </c>
      <c r="AJ940" s="69">
        <f t="shared" si="0"/>
        <v>0</v>
      </c>
      <c r="AK940" s="70">
        <f t="shared" si="1"/>
        <v>43362</v>
      </c>
      <c r="AL940" s="71">
        <f t="shared" ca="1" si="2"/>
        <v>-597</v>
      </c>
      <c r="AM940" s="71" t="str">
        <v>2018</v>
      </c>
      <c r="AN940" s="70">
        <f t="shared" si="3"/>
        <v>43342</v>
      </c>
      <c r="AO940" s="70" t="s">
        <v>123</v>
      </c>
    </row>
    <row r="941" spans="1:41" ht="14.4">
      <c r="A941" s="179" t="s">
        <v>26266</v>
      </c>
      <c r="B941" s="56" t="s">
        <v>89</v>
      </c>
      <c r="C941" s="57">
        <v>43235</v>
      </c>
      <c r="D941" s="56" t="s">
        <v>1027</v>
      </c>
      <c r="E941" s="56" t="s">
        <v>140</v>
      </c>
      <c r="F941" s="168" t="s">
        <v>106</v>
      </c>
      <c r="G941" s="168" t="s">
        <v>107</v>
      </c>
      <c r="H941" s="169" t="s">
        <v>140</v>
      </c>
      <c r="I941" s="399"/>
      <c r="J941" s="57">
        <v>43266</v>
      </c>
      <c r="K941" s="56" t="s">
        <v>18</v>
      </c>
      <c r="L941" s="56" t="s">
        <v>14</v>
      </c>
      <c r="M941" s="60" t="s">
        <v>26267</v>
      </c>
      <c r="N941" s="56" t="s">
        <v>26268</v>
      </c>
      <c r="O941" s="56" t="s">
        <v>33</v>
      </c>
      <c r="P941" s="56" t="s">
        <v>26269</v>
      </c>
      <c r="Q941" s="56" t="s">
        <v>17</v>
      </c>
      <c r="R941" s="56"/>
      <c r="S941" s="56" t="s">
        <v>108</v>
      </c>
      <c r="T941" s="56" t="s">
        <v>108</v>
      </c>
      <c r="U941" s="56"/>
      <c r="V941" s="56"/>
      <c r="W941" s="56" t="s">
        <v>108</v>
      </c>
      <c r="X941" s="56"/>
      <c r="Y941" s="56" t="s">
        <v>292</v>
      </c>
      <c r="Z941" s="56" t="s">
        <v>14</v>
      </c>
      <c r="AA941" s="57">
        <v>43235</v>
      </c>
      <c r="AB941" s="75"/>
      <c r="AC941" s="64" t="s">
        <v>26270</v>
      </c>
      <c r="AD941" s="56" t="s">
        <v>294</v>
      </c>
      <c r="AE941" s="56"/>
      <c r="AF941" s="61"/>
      <c r="AG941" s="61"/>
      <c r="AH941" s="67" t="str">
        <v>May</v>
      </c>
      <c r="AI941" s="68" t="str">
        <v>May</v>
      </c>
      <c r="AJ941" s="69">
        <f t="shared" si="0"/>
        <v>0</v>
      </c>
      <c r="AK941" s="70">
        <f t="shared" si="1"/>
        <v>43265</v>
      </c>
      <c r="AL941" s="71">
        <f t="shared" ca="1" si="2"/>
        <v>-694</v>
      </c>
      <c r="AM941" s="71" t="str">
        <v>2018</v>
      </c>
      <c r="AN941" s="70">
        <f t="shared" si="3"/>
        <v>43245</v>
      </c>
      <c r="AO941" s="70" t="s">
        <v>123</v>
      </c>
    </row>
    <row r="942" spans="1:41" ht="14.4">
      <c r="A942" s="179" t="s">
        <v>26271</v>
      </c>
      <c r="B942" s="56" t="s">
        <v>89</v>
      </c>
      <c r="C942" s="57">
        <v>43369</v>
      </c>
      <c r="D942" s="56" t="s">
        <v>1027</v>
      </c>
      <c r="E942" s="56" t="s">
        <v>140</v>
      </c>
      <c r="F942" s="168" t="s">
        <v>106</v>
      </c>
      <c r="G942" s="168" t="s">
        <v>107</v>
      </c>
      <c r="H942" s="169" t="s">
        <v>140</v>
      </c>
      <c r="I942" s="399"/>
      <c r="J942" s="57">
        <v>43399</v>
      </c>
      <c r="K942" s="56" t="s">
        <v>18</v>
      </c>
      <c r="L942" s="56" t="s">
        <v>18</v>
      </c>
      <c r="M942" s="60" t="s">
        <v>642</v>
      </c>
      <c r="N942" s="56" t="s">
        <v>26272</v>
      </c>
      <c r="O942" s="56" t="s">
        <v>33</v>
      </c>
      <c r="P942" s="56" t="s">
        <v>26273</v>
      </c>
      <c r="Q942" s="56" t="s">
        <v>17</v>
      </c>
      <c r="R942" s="56"/>
      <c r="S942" s="56" t="s">
        <v>108</v>
      </c>
      <c r="T942" s="56" t="s">
        <v>108</v>
      </c>
      <c r="U942" s="56"/>
      <c r="V942" s="56"/>
      <c r="W942" s="56" t="s">
        <v>108</v>
      </c>
      <c r="X942" s="56"/>
      <c r="Y942" s="56" t="s">
        <v>108</v>
      </c>
      <c r="Z942" s="56" t="s">
        <v>18</v>
      </c>
      <c r="AA942" s="57">
        <v>43369</v>
      </c>
      <c r="AB942" s="63">
        <v>6</v>
      </c>
      <c r="AC942" s="64" t="s">
        <v>26274</v>
      </c>
      <c r="AD942" s="56" t="s">
        <v>79</v>
      </c>
      <c r="AE942" s="56"/>
      <c r="AF942" s="61"/>
      <c r="AG942" s="61"/>
      <c r="AH942" s="67" t="str">
        <v>Sep</v>
      </c>
      <c r="AI942" s="68" t="str">
        <v>Sep</v>
      </c>
      <c r="AJ942" s="69">
        <f t="shared" si="0"/>
        <v>0</v>
      </c>
      <c r="AK942" s="70">
        <f t="shared" si="1"/>
        <v>43399</v>
      </c>
      <c r="AL942" s="71">
        <f t="shared" ca="1" si="2"/>
        <v>-560</v>
      </c>
      <c r="AM942" s="71" t="str">
        <v>2018</v>
      </c>
      <c r="AN942" s="70">
        <f t="shared" si="3"/>
        <v>43379</v>
      </c>
      <c r="AO942" s="70" t="s">
        <v>123</v>
      </c>
    </row>
    <row r="943" spans="1:41" ht="14.4">
      <c r="A943" s="179" t="s">
        <v>26275</v>
      </c>
      <c r="B943" s="56" t="s">
        <v>89</v>
      </c>
      <c r="C943" s="57">
        <v>43298</v>
      </c>
      <c r="D943" s="56" t="s">
        <v>1027</v>
      </c>
      <c r="E943" s="56" t="s">
        <v>140</v>
      </c>
      <c r="F943" s="168" t="s">
        <v>106</v>
      </c>
      <c r="G943" s="168" t="s">
        <v>107</v>
      </c>
      <c r="H943" s="169" t="s">
        <v>140</v>
      </c>
      <c r="I943" s="399"/>
      <c r="J943" s="57">
        <v>43329</v>
      </c>
      <c r="K943" s="56" t="s">
        <v>18</v>
      </c>
      <c r="L943" s="56" t="s">
        <v>14</v>
      </c>
      <c r="M943" s="60" t="s">
        <v>26276</v>
      </c>
      <c r="N943" s="56" t="s">
        <v>26277</v>
      </c>
      <c r="O943" s="56" t="s">
        <v>132</v>
      </c>
      <c r="P943" s="56" t="s">
        <v>26278</v>
      </c>
      <c r="Q943" s="56" t="s">
        <v>17</v>
      </c>
      <c r="R943" s="56"/>
      <c r="S943" s="56" t="s">
        <v>108</v>
      </c>
      <c r="T943" s="56" t="s">
        <v>108</v>
      </c>
      <c r="U943" s="56"/>
      <c r="V943" s="56"/>
      <c r="W943" s="56" t="s">
        <v>108</v>
      </c>
      <c r="X943" s="56"/>
      <c r="Y943" s="56" t="s">
        <v>793</v>
      </c>
      <c r="Z943" s="56" t="s">
        <v>14</v>
      </c>
      <c r="AA943" s="57">
        <v>43306</v>
      </c>
      <c r="AB943" s="75"/>
      <c r="AC943" s="64" t="s">
        <v>26279</v>
      </c>
      <c r="AD943" s="56" t="s">
        <v>294</v>
      </c>
      <c r="AE943" s="56"/>
      <c r="AF943" s="61"/>
      <c r="AG943" s="61"/>
      <c r="AH943" s="67" t="str">
        <v>Jul</v>
      </c>
      <c r="AI943" s="68" t="str">
        <v>Jul</v>
      </c>
      <c r="AJ943" s="69">
        <f t="shared" si="0"/>
        <v>8</v>
      </c>
      <c r="AK943" s="70">
        <f t="shared" si="1"/>
        <v>43328</v>
      </c>
      <c r="AL943" s="71">
        <f t="shared" ca="1" si="2"/>
        <v>-631</v>
      </c>
      <c r="AM943" s="71" t="str">
        <v>2018</v>
      </c>
      <c r="AN943" s="70">
        <f t="shared" si="3"/>
        <v>43308</v>
      </c>
      <c r="AO943" s="70" t="s">
        <v>123</v>
      </c>
    </row>
    <row r="944" spans="1:41" ht="14.4">
      <c r="A944" s="179" t="s">
        <v>26280</v>
      </c>
      <c r="B944" s="56" t="s">
        <v>89</v>
      </c>
      <c r="C944" s="57">
        <v>43390</v>
      </c>
      <c r="D944" s="56" t="s">
        <v>1027</v>
      </c>
      <c r="E944" s="56" t="s">
        <v>140</v>
      </c>
      <c r="F944" s="168" t="s">
        <v>106</v>
      </c>
      <c r="G944" s="168" t="s">
        <v>107</v>
      </c>
      <c r="H944" s="169" t="s">
        <v>140</v>
      </c>
      <c r="I944" s="399"/>
      <c r="J944" s="57">
        <v>43421</v>
      </c>
      <c r="K944" s="56" t="s">
        <v>18</v>
      </c>
      <c r="L944" s="56" t="s">
        <v>18</v>
      </c>
      <c r="M944" s="60" t="s">
        <v>642</v>
      </c>
      <c r="N944" s="56" t="s">
        <v>26281</v>
      </c>
      <c r="O944" s="56" t="s">
        <v>271</v>
      </c>
      <c r="P944" s="56" t="s">
        <v>26282</v>
      </c>
      <c r="Q944" s="56" t="s">
        <v>17</v>
      </c>
      <c r="R944" s="56"/>
      <c r="S944" s="56" t="s">
        <v>108</v>
      </c>
      <c r="T944" s="56" t="s">
        <v>108</v>
      </c>
      <c r="U944" s="56"/>
      <c r="V944" s="56"/>
      <c r="W944" s="56" t="s">
        <v>108</v>
      </c>
      <c r="X944" s="56"/>
      <c r="Y944" s="56" t="s">
        <v>108</v>
      </c>
      <c r="Z944" s="56" t="s">
        <v>18</v>
      </c>
      <c r="AA944" s="57">
        <v>43390</v>
      </c>
      <c r="AB944" s="63">
        <v>6</v>
      </c>
      <c r="AC944" s="64" t="s">
        <v>22760</v>
      </c>
      <c r="AD944" s="56" t="s">
        <v>79</v>
      </c>
      <c r="AE944" s="56"/>
      <c r="AF944" s="61"/>
      <c r="AG944" s="61"/>
      <c r="AH944" s="67" t="str">
        <v>Oct</v>
      </c>
      <c r="AI944" s="68" t="str">
        <v>Oct</v>
      </c>
      <c r="AJ944" s="69">
        <f t="shared" si="0"/>
        <v>0</v>
      </c>
      <c r="AK944" s="70">
        <f t="shared" si="1"/>
        <v>43420</v>
      </c>
      <c r="AL944" s="71">
        <f t="shared" ca="1" si="2"/>
        <v>-539</v>
      </c>
      <c r="AM944" s="71" t="str">
        <v>2018</v>
      </c>
      <c r="AN944" s="70">
        <f t="shared" si="3"/>
        <v>43400</v>
      </c>
      <c r="AO944" s="70" t="s">
        <v>123</v>
      </c>
    </row>
    <row r="945" spans="1:41" ht="14.4">
      <c r="A945" s="179" t="s">
        <v>26283</v>
      </c>
      <c r="B945" s="56" t="s">
        <v>89</v>
      </c>
      <c r="C945" s="104">
        <v>43455</v>
      </c>
      <c r="D945" s="56" t="s">
        <v>90</v>
      </c>
      <c r="E945" s="56" t="s">
        <v>327</v>
      </c>
      <c r="F945" s="168" t="s">
        <v>214</v>
      </c>
      <c r="G945" s="168" t="s">
        <v>328</v>
      </c>
      <c r="H945" s="169" t="s">
        <v>327</v>
      </c>
      <c r="I945" s="399"/>
      <c r="J945" s="57">
        <v>43486</v>
      </c>
      <c r="K945" s="56" t="s">
        <v>18</v>
      </c>
      <c r="L945" s="56" t="s">
        <v>18</v>
      </c>
      <c r="M945" s="60" t="s">
        <v>26284</v>
      </c>
      <c r="N945" s="56" t="s">
        <v>26284</v>
      </c>
      <c r="O945" s="56" t="s">
        <v>436</v>
      </c>
      <c r="P945" s="82">
        <v>118037</v>
      </c>
      <c r="Q945" s="56" t="s">
        <v>96</v>
      </c>
      <c r="R945" s="56"/>
      <c r="S945" s="56" t="s">
        <v>18</v>
      </c>
      <c r="T945" s="56" t="s">
        <v>331</v>
      </c>
      <c r="U945" s="56"/>
      <c r="V945" s="66"/>
      <c r="W945" s="66"/>
      <c r="X945" s="402"/>
      <c r="Y945" s="61"/>
      <c r="Z945" s="56" t="s">
        <v>18</v>
      </c>
      <c r="AA945" s="57">
        <v>43117</v>
      </c>
      <c r="AB945" s="75"/>
      <c r="AC945" s="64" t="s">
        <v>437</v>
      </c>
      <c r="AD945" s="56" t="s">
        <v>79</v>
      </c>
      <c r="AE945" s="56"/>
      <c r="AF945" s="61"/>
      <c r="AG945" s="61"/>
      <c r="AH945" s="67" t="str">
        <v>Dec</v>
      </c>
      <c r="AI945" s="68" t="str">
        <v>Jan</v>
      </c>
      <c r="AJ945" s="69">
        <f t="shared" si="0"/>
        <v>-338</v>
      </c>
      <c r="AK945" s="70">
        <f t="shared" si="1"/>
        <v>43485</v>
      </c>
      <c r="AL945" s="71">
        <f t="shared" ca="1" si="2"/>
        <v>-474</v>
      </c>
      <c r="AM945" s="71" t="str">
        <v>2018</v>
      </c>
      <c r="AN945" s="70">
        <f t="shared" si="3"/>
        <v>43465</v>
      </c>
      <c r="AO945" s="70" t="s">
        <v>123</v>
      </c>
    </row>
    <row r="946" spans="1:41" ht="14.4">
      <c r="A946" s="179" t="s">
        <v>26285</v>
      </c>
      <c r="B946" s="56" t="s">
        <v>89</v>
      </c>
      <c r="C946" s="57">
        <v>43271</v>
      </c>
      <c r="D946" s="56" t="s">
        <v>1027</v>
      </c>
      <c r="E946" s="56" t="s">
        <v>140</v>
      </c>
      <c r="F946" s="168" t="s">
        <v>106</v>
      </c>
      <c r="G946" s="168" t="s">
        <v>107</v>
      </c>
      <c r="H946" s="169" t="s">
        <v>140</v>
      </c>
      <c r="I946" s="399"/>
      <c r="J946" s="57">
        <v>43301</v>
      </c>
      <c r="K946" s="56" t="s">
        <v>18</v>
      </c>
      <c r="L946" s="56" t="s">
        <v>18</v>
      </c>
      <c r="M946" s="60" t="s">
        <v>3842</v>
      </c>
      <c r="N946" s="56" t="s">
        <v>17330</v>
      </c>
      <c r="O946" s="56" t="s">
        <v>29</v>
      </c>
      <c r="P946" s="56" t="s">
        <v>26286</v>
      </c>
      <c r="Q946" s="56" t="s">
        <v>826</v>
      </c>
      <c r="R946" s="56"/>
      <c r="S946" s="56" t="s">
        <v>108</v>
      </c>
      <c r="T946" s="56" t="s">
        <v>108</v>
      </c>
      <c r="U946" s="56"/>
      <c r="V946" s="56"/>
      <c r="W946" s="56" t="s">
        <v>108</v>
      </c>
      <c r="X946" s="56"/>
      <c r="Y946" s="56" t="s">
        <v>108</v>
      </c>
      <c r="Z946" s="56" t="s">
        <v>18</v>
      </c>
      <c r="AA946" s="57">
        <v>43271</v>
      </c>
      <c r="AB946" s="63">
        <v>6</v>
      </c>
      <c r="AC946" s="64" t="s">
        <v>26287</v>
      </c>
      <c r="AD946" s="56" t="s">
        <v>79</v>
      </c>
      <c r="AE946" s="56"/>
      <c r="AF946" s="61"/>
      <c r="AG946" s="61"/>
      <c r="AH946" s="67" t="str">
        <v>Jun</v>
      </c>
      <c r="AI946" s="68" t="str">
        <v>Jun</v>
      </c>
      <c r="AJ946" s="69">
        <f t="shared" si="0"/>
        <v>0</v>
      </c>
      <c r="AK946" s="70">
        <f t="shared" si="1"/>
        <v>43301</v>
      </c>
      <c r="AL946" s="71">
        <f t="shared" ca="1" si="2"/>
        <v>-658</v>
      </c>
      <c r="AM946" s="71" t="str">
        <v>2018</v>
      </c>
      <c r="AN946" s="70">
        <f t="shared" si="3"/>
        <v>43281</v>
      </c>
      <c r="AO946" s="70" t="s">
        <v>123</v>
      </c>
    </row>
    <row r="947" spans="1:41" ht="14.4">
      <c r="A947" s="179" t="s">
        <v>26289</v>
      </c>
      <c r="B947" s="56" t="s">
        <v>89</v>
      </c>
      <c r="C947" s="57">
        <v>43271</v>
      </c>
      <c r="D947" s="56" t="s">
        <v>131</v>
      </c>
      <c r="E947" s="56" t="s">
        <v>140</v>
      </c>
      <c r="F947" s="168" t="s">
        <v>106</v>
      </c>
      <c r="G947" s="168" t="s">
        <v>107</v>
      </c>
      <c r="H947" s="169" t="s">
        <v>140</v>
      </c>
      <c r="I947" s="399"/>
      <c r="J947" s="57">
        <v>43301</v>
      </c>
      <c r="K947" s="56" t="s">
        <v>18</v>
      </c>
      <c r="L947" s="56" t="s">
        <v>18</v>
      </c>
      <c r="M947" s="60" t="s">
        <v>745</v>
      </c>
      <c r="N947" s="56" t="s">
        <v>26290</v>
      </c>
      <c r="O947" s="56" t="s">
        <v>271</v>
      </c>
      <c r="P947" s="56" t="s">
        <v>26291</v>
      </c>
      <c r="Q947" s="56" t="s">
        <v>17</v>
      </c>
      <c r="R947" s="56"/>
      <c r="S947" s="56" t="s">
        <v>108</v>
      </c>
      <c r="T947" s="56" t="s">
        <v>108</v>
      </c>
      <c r="U947" s="56"/>
      <c r="V947" s="56"/>
      <c r="W947" s="56" t="s">
        <v>108</v>
      </c>
      <c r="X947" s="56"/>
      <c r="Y947" s="56" t="s">
        <v>108</v>
      </c>
      <c r="Z947" s="56" t="s">
        <v>18</v>
      </c>
      <c r="AA947" s="57">
        <v>43271</v>
      </c>
      <c r="AB947" s="63">
        <v>6</v>
      </c>
      <c r="AC947" s="64" t="s">
        <v>26292</v>
      </c>
      <c r="AD947" s="56" t="s">
        <v>79</v>
      </c>
      <c r="AE947" s="56"/>
      <c r="AF947" s="61"/>
      <c r="AG947" s="61"/>
      <c r="AH947" s="67" t="str">
        <v>Jun</v>
      </c>
      <c r="AI947" s="68" t="str">
        <v>Jun</v>
      </c>
      <c r="AJ947" s="69">
        <f t="shared" si="0"/>
        <v>0</v>
      </c>
      <c r="AK947" s="70">
        <f t="shared" si="1"/>
        <v>43301</v>
      </c>
      <c r="AL947" s="71">
        <f t="shared" ca="1" si="2"/>
        <v>-658</v>
      </c>
      <c r="AM947" s="71" t="str">
        <v>2018</v>
      </c>
      <c r="AN947" s="70">
        <f t="shared" si="3"/>
        <v>43281</v>
      </c>
      <c r="AO947" s="70" t="s">
        <v>123</v>
      </c>
    </row>
    <row r="948" spans="1:41" ht="14.4">
      <c r="A948" s="179" t="s">
        <v>26293</v>
      </c>
      <c r="B948" s="56" t="s">
        <v>89</v>
      </c>
      <c r="C948" s="57">
        <v>43252</v>
      </c>
      <c r="D948" s="56" t="s">
        <v>1027</v>
      </c>
      <c r="E948" s="56" t="s">
        <v>129</v>
      </c>
      <c r="F948" s="168" t="s">
        <v>106</v>
      </c>
      <c r="G948" s="168" t="s">
        <v>107</v>
      </c>
      <c r="H948" s="169" t="s">
        <v>129</v>
      </c>
      <c r="I948" s="399"/>
      <c r="J948" s="57">
        <v>43294</v>
      </c>
      <c r="K948" s="61"/>
      <c r="L948" s="61"/>
      <c r="M948" s="60" t="s">
        <v>642</v>
      </c>
      <c r="N948" s="56" t="s">
        <v>26294</v>
      </c>
      <c r="O948" s="56" t="s">
        <v>189</v>
      </c>
      <c r="P948" s="61"/>
      <c r="Q948" s="56" t="s">
        <v>17</v>
      </c>
      <c r="R948" s="66"/>
      <c r="S948" s="61"/>
      <c r="T948" s="61"/>
      <c r="U948" s="402"/>
      <c r="V948" s="66"/>
      <c r="W948" s="66"/>
      <c r="X948" s="402"/>
      <c r="Y948" s="61"/>
      <c r="Z948" s="56" t="s">
        <v>14</v>
      </c>
      <c r="AA948" s="57">
        <v>43257</v>
      </c>
      <c r="AB948" s="75"/>
      <c r="AC948" s="64" t="s">
        <v>8944</v>
      </c>
      <c r="AD948" s="56" t="s">
        <v>118</v>
      </c>
      <c r="AE948" s="61"/>
      <c r="AF948" s="61"/>
      <c r="AG948" s="61"/>
      <c r="AH948" s="67" t="str">
        <v>Jun</v>
      </c>
      <c r="AI948" s="68" t="str">
        <v>Jun</v>
      </c>
      <c r="AJ948" s="69">
        <f t="shared" si="0"/>
        <v>5</v>
      </c>
      <c r="AK948" s="70">
        <f t="shared" si="1"/>
        <v>43282</v>
      </c>
      <c r="AL948" s="71">
        <f t="shared" ca="1" si="2"/>
        <v>-677</v>
      </c>
      <c r="AM948" s="71" t="str">
        <v>2018</v>
      </c>
      <c r="AN948" s="70">
        <f t="shared" si="3"/>
        <v>43262</v>
      </c>
      <c r="AO948" s="70" t="s">
        <v>123</v>
      </c>
    </row>
    <row r="949" spans="1:41" ht="14.4">
      <c r="A949" s="179" t="s">
        <v>26295</v>
      </c>
      <c r="B949" s="56" t="s">
        <v>89</v>
      </c>
      <c r="C949" s="57">
        <v>43146</v>
      </c>
      <c r="D949" s="56" t="s">
        <v>1027</v>
      </c>
      <c r="E949" s="56" t="s">
        <v>140</v>
      </c>
      <c r="F949" s="168" t="s">
        <v>106</v>
      </c>
      <c r="G949" s="168" t="s">
        <v>107</v>
      </c>
      <c r="H949" s="169" t="s">
        <v>140</v>
      </c>
      <c r="I949" s="399"/>
      <c r="J949" s="57">
        <v>43174</v>
      </c>
      <c r="K949" s="61"/>
      <c r="L949" s="61"/>
      <c r="M949" s="60" t="s">
        <v>642</v>
      </c>
      <c r="N949" s="56" t="s">
        <v>26296</v>
      </c>
      <c r="O949" s="56" t="s">
        <v>436</v>
      </c>
      <c r="P949" s="56" t="s">
        <v>26297</v>
      </c>
      <c r="Q949" s="56" t="s">
        <v>17</v>
      </c>
      <c r="R949" s="66"/>
      <c r="S949" s="56" t="s">
        <v>108</v>
      </c>
      <c r="T949" s="61"/>
      <c r="U949" s="56"/>
      <c r="V949" s="66"/>
      <c r="W949" s="66"/>
      <c r="X949" s="400"/>
      <c r="Y949" s="56" t="s">
        <v>108</v>
      </c>
      <c r="Z949" s="56" t="s">
        <v>14</v>
      </c>
      <c r="AA949" s="57">
        <v>43176</v>
      </c>
      <c r="AB949" s="63">
        <v>6</v>
      </c>
      <c r="AC949" s="64" t="s">
        <v>26298</v>
      </c>
      <c r="AD949" s="65" t="s">
        <v>179</v>
      </c>
      <c r="AE949" s="65"/>
      <c r="AF949" s="66"/>
      <c r="AG949" s="66"/>
      <c r="AH949" s="67" t="str">
        <v>Feb</v>
      </c>
      <c r="AI949" s="68" t="str">
        <v>Mar</v>
      </c>
      <c r="AJ949" s="69">
        <f t="shared" si="0"/>
        <v>30</v>
      </c>
      <c r="AK949" s="70">
        <f t="shared" si="1"/>
        <v>43176</v>
      </c>
      <c r="AL949" s="71">
        <f t="shared" ca="1" si="2"/>
        <v>-783</v>
      </c>
      <c r="AM949" s="71" t="str">
        <v>2018</v>
      </c>
      <c r="AN949" s="70">
        <f t="shared" si="3"/>
        <v>43156</v>
      </c>
      <c r="AO949" s="70" t="s">
        <v>123</v>
      </c>
    </row>
    <row r="950" spans="1:41" ht="14.4">
      <c r="A950" s="179" t="s">
        <v>26299</v>
      </c>
      <c r="B950" s="56" t="s">
        <v>89</v>
      </c>
      <c r="C950" s="57">
        <v>43208</v>
      </c>
      <c r="D950" s="56" t="s">
        <v>1027</v>
      </c>
      <c r="E950" s="56" t="s">
        <v>140</v>
      </c>
      <c r="F950" s="168" t="s">
        <v>106</v>
      </c>
      <c r="G950" s="168" t="s">
        <v>107</v>
      </c>
      <c r="H950" s="169" t="s">
        <v>140</v>
      </c>
      <c r="I950" s="399"/>
      <c r="J950" s="57">
        <v>43238</v>
      </c>
      <c r="K950" s="56" t="s">
        <v>18</v>
      </c>
      <c r="L950" s="56" t="s">
        <v>18</v>
      </c>
      <c r="M950" s="60" t="s">
        <v>642</v>
      </c>
      <c r="N950" s="56" t="s">
        <v>26296</v>
      </c>
      <c r="O950" s="56" t="s">
        <v>436</v>
      </c>
      <c r="P950" s="56" t="s">
        <v>26297</v>
      </c>
      <c r="Q950" s="56" t="s">
        <v>17</v>
      </c>
      <c r="R950" s="56"/>
      <c r="S950" s="56" t="s">
        <v>108</v>
      </c>
      <c r="T950" s="56" t="s">
        <v>108</v>
      </c>
      <c r="U950" s="56"/>
      <c r="V950" s="56"/>
      <c r="W950" s="56" t="s">
        <v>108</v>
      </c>
      <c r="X950" s="56"/>
      <c r="Y950" s="56" t="s">
        <v>108</v>
      </c>
      <c r="Z950" s="56" t="s">
        <v>18</v>
      </c>
      <c r="AA950" s="57">
        <v>43208</v>
      </c>
      <c r="AB950" s="63">
        <v>6</v>
      </c>
      <c r="AC950" s="64" t="s">
        <v>26300</v>
      </c>
      <c r="AD950" s="56" t="s">
        <v>79</v>
      </c>
      <c r="AE950" s="56"/>
      <c r="AF950" s="61"/>
      <c r="AG950" s="61"/>
      <c r="AH950" s="67" t="str">
        <v>Apr</v>
      </c>
      <c r="AI950" s="68" t="str">
        <v>Apr</v>
      </c>
      <c r="AJ950" s="69">
        <f t="shared" si="0"/>
        <v>0</v>
      </c>
      <c r="AK950" s="70">
        <f t="shared" si="1"/>
        <v>43238</v>
      </c>
      <c r="AL950" s="71">
        <f t="shared" ca="1" si="2"/>
        <v>-721</v>
      </c>
      <c r="AM950" s="71" t="str">
        <v>2018</v>
      </c>
      <c r="AN950" s="70">
        <f t="shared" si="3"/>
        <v>43218</v>
      </c>
      <c r="AO950" s="70" t="s">
        <v>123</v>
      </c>
    </row>
    <row r="951" spans="1:41" ht="14.4">
      <c r="A951" s="179" t="s">
        <v>26301</v>
      </c>
      <c r="B951" s="56" t="s">
        <v>89</v>
      </c>
      <c r="C951" s="57">
        <v>43311</v>
      </c>
      <c r="D951" s="56" t="s">
        <v>1027</v>
      </c>
      <c r="E951" s="56" t="s">
        <v>140</v>
      </c>
      <c r="F951" s="168" t="s">
        <v>106</v>
      </c>
      <c r="G951" s="168" t="s">
        <v>107</v>
      </c>
      <c r="H951" s="169" t="s">
        <v>140</v>
      </c>
      <c r="I951" s="399"/>
      <c r="J951" s="57">
        <v>43342</v>
      </c>
      <c r="K951" s="56" t="s">
        <v>18</v>
      </c>
      <c r="L951" s="56" t="s">
        <v>14</v>
      </c>
      <c r="M951" s="60" t="s">
        <v>642</v>
      </c>
      <c r="N951" s="56" t="s">
        <v>26302</v>
      </c>
      <c r="O951" s="56" t="s">
        <v>436</v>
      </c>
      <c r="P951" s="56" t="s">
        <v>26297</v>
      </c>
      <c r="Q951" s="56" t="s">
        <v>17</v>
      </c>
      <c r="R951" s="56"/>
      <c r="S951" s="56" t="s">
        <v>108</v>
      </c>
      <c r="T951" s="56" t="s">
        <v>108</v>
      </c>
      <c r="U951" s="56"/>
      <c r="V951" s="56"/>
      <c r="W951" s="56" t="s">
        <v>108</v>
      </c>
      <c r="X951" s="56"/>
      <c r="Y951" s="56" t="s">
        <v>108</v>
      </c>
      <c r="Z951" s="56" t="s">
        <v>18</v>
      </c>
      <c r="AA951" s="57">
        <v>43311</v>
      </c>
      <c r="AB951" s="63">
        <v>6</v>
      </c>
      <c r="AC951" s="64" t="s">
        <v>26303</v>
      </c>
      <c r="AD951" s="56" t="s">
        <v>79</v>
      </c>
      <c r="AE951" s="56"/>
      <c r="AF951" s="61"/>
      <c r="AG951" s="61"/>
      <c r="AH951" s="67" t="str">
        <v>Jul</v>
      </c>
      <c r="AI951" s="68" t="str">
        <v>Jul</v>
      </c>
      <c r="AJ951" s="69">
        <f t="shared" si="0"/>
        <v>0</v>
      </c>
      <c r="AK951" s="70">
        <f t="shared" si="1"/>
        <v>43341</v>
      </c>
      <c r="AL951" s="71">
        <f t="shared" ca="1" si="2"/>
        <v>-618</v>
      </c>
      <c r="AM951" s="71" t="str">
        <v>2018</v>
      </c>
      <c r="AN951" s="70">
        <f t="shared" si="3"/>
        <v>43321</v>
      </c>
      <c r="AO951" s="70" t="s">
        <v>123</v>
      </c>
    </row>
    <row r="952" spans="1:41" ht="14.4">
      <c r="A952" s="179" t="s">
        <v>26304</v>
      </c>
      <c r="B952" s="56" t="s">
        <v>89</v>
      </c>
      <c r="C952" s="57">
        <v>43263</v>
      </c>
      <c r="D952" s="56" t="s">
        <v>90</v>
      </c>
      <c r="E952" s="56" t="s">
        <v>140</v>
      </c>
      <c r="F952" s="168" t="s">
        <v>106</v>
      </c>
      <c r="G952" s="168" t="s">
        <v>107</v>
      </c>
      <c r="H952" s="169" t="s">
        <v>140</v>
      </c>
      <c r="I952" s="399"/>
      <c r="J952" s="57">
        <v>43293</v>
      </c>
      <c r="K952" s="56" t="s">
        <v>18</v>
      </c>
      <c r="L952" s="56" t="s">
        <v>14</v>
      </c>
      <c r="M952" s="60" t="s">
        <v>26305</v>
      </c>
      <c r="N952" s="56" t="s">
        <v>26306</v>
      </c>
      <c r="O952" s="56" t="s">
        <v>29</v>
      </c>
      <c r="P952" s="56" t="s">
        <v>26307</v>
      </c>
      <c r="Q952" s="56" t="s">
        <v>17</v>
      </c>
      <c r="R952" s="56"/>
      <c r="S952" s="56" t="s">
        <v>108</v>
      </c>
      <c r="T952" s="56" t="s">
        <v>108</v>
      </c>
      <c r="U952" s="56"/>
      <c r="V952" s="56"/>
      <c r="W952" s="56" t="s">
        <v>108</v>
      </c>
      <c r="X952" s="56"/>
      <c r="Y952" s="56" t="s">
        <v>292</v>
      </c>
      <c r="Z952" s="56" t="s">
        <v>14</v>
      </c>
      <c r="AA952" s="57">
        <v>43263</v>
      </c>
      <c r="AB952" s="75"/>
      <c r="AC952" s="64" t="s">
        <v>26308</v>
      </c>
      <c r="AD952" s="56" t="s">
        <v>294</v>
      </c>
      <c r="AE952" s="56"/>
      <c r="AF952" s="61"/>
      <c r="AG952" s="61"/>
      <c r="AH952" s="67" t="str">
        <v>Jun</v>
      </c>
      <c r="AI952" s="68" t="str">
        <v>Jun</v>
      </c>
      <c r="AJ952" s="69">
        <f t="shared" si="0"/>
        <v>0</v>
      </c>
      <c r="AK952" s="70">
        <f t="shared" si="1"/>
        <v>43293</v>
      </c>
      <c r="AL952" s="71">
        <f t="shared" ca="1" si="2"/>
        <v>-666</v>
      </c>
      <c r="AM952" s="71" t="str">
        <v>2018</v>
      </c>
      <c r="AN952" s="70">
        <f t="shared" si="3"/>
        <v>43273</v>
      </c>
      <c r="AO952" s="70" t="s">
        <v>123</v>
      </c>
    </row>
    <row r="953" spans="1:41" ht="14.4">
      <c r="A953" s="179" t="s">
        <v>26309</v>
      </c>
      <c r="B953" s="56" t="s">
        <v>89</v>
      </c>
      <c r="C953" s="57">
        <v>43213</v>
      </c>
      <c r="D953" s="56" t="s">
        <v>1027</v>
      </c>
      <c r="E953" s="56" t="s">
        <v>112</v>
      </c>
      <c r="F953" s="168" t="s">
        <v>106</v>
      </c>
      <c r="G953" s="168" t="s">
        <v>113</v>
      </c>
      <c r="H953" s="169" t="s">
        <v>112</v>
      </c>
      <c r="I953" s="399"/>
      <c r="J953" s="57">
        <v>43243</v>
      </c>
      <c r="K953" s="56" t="s">
        <v>18</v>
      </c>
      <c r="L953" s="56" t="s">
        <v>18</v>
      </c>
      <c r="M953" s="60" t="s">
        <v>26310</v>
      </c>
      <c r="N953" s="56" t="s">
        <v>26311</v>
      </c>
      <c r="O953" s="56" t="s">
        <v>33</v>
      </c>
      <c r="P953" s="56" t="s">
        <v>12727</v>
      </c>
      <c r="Q953" s="56" t="s">
        <v>116</v>
      </c>
      <c r="R953" s="66"/>
      <c r="S953" s="61"/>
      <c r="T953" s="61"/>
      <c r="U953" s="400">
        <v>43215</v>
      </c>
      <c r="V953" s="66"/>
      <c r="W953" s="66"/>
      <c r="X953" s="402"/>
      <c r="Y953" s="56" t="s">
        <v>108</v>
      </c>
      <c r="Z953" s="56" t="s">
        <v>14</v>
      </c>
      <c r="AA953" s="57">
        <v>43215</v>
      </c>
      <c r="AB953" s="75"/>
      <c r="AC953" s="95"/>
      <c r="AD953" s="56" t="s">
        <v>705</v>
      </c>
      <c r="AE953" s="61"/>
      <c r="AF953" s="56" t="s">
        <v>108</v>
      </c>
      <c r="AG953" s="56" t="s">
        <v>14</v>
      </c>
      <c r="AH953" s="67" t="str">
        <v>Apr</v>
      </c>
      <c r="AI953" s="68" t="str">
        <v>Apr</v>
      </c>
      <c r="AJ953" s="69">
        <f t="shared" si="0"/>
        <v>2</v>
      </c>
      <c r="AK953" s="70">
        <f t="shared" si="1"/>
        <v>43243</v>
      </c>
      <c r="AL953" s="71">
        <f t="shared" ca="1" si="2"/>
        <v>-716</v>
      </c>
      <c r="AM953" s="71" t="str">
        <v>2018</v>
      </c>
      <c r="AN953" s="70">
        <f t="shared" si="3"/>
        <v>43223</v>
      </c>
      <c r="AO953" s="70" t="s">
        <v>123</v>
      </c>
    </row>
    <row r="954" spans="1:41" ht="14.4">
      <c r="A954" s="179" t="s">
        <v>26312</v>
      </c>
      <c r="B954" s="56" t="s">
        <v>89</v>
      </c>
      <c r="C954" s="57">
        <v>43326</v>
      </c>
      <c r="D954" s="56" t="s">
        <v>131</v>
      </c>
      <c r="E954" s="56" t="s">
        <v>140</v>
      </c>
      <c r="F954" s="168" t="s">
        <v>106</v>
      </c>
      <c r="G954" s="168" t="s">
        <v>107</v>
      </c>
      <c r="H954" s="169" t="s">
        <v>140</v>
      </c>
      <c r="I954" s="399"/>
      <c r="J954" s="57">
        <v>43357</v>
      </c>
      <c r="K954" s="56" t="s">
        <v>18</v>
      </c>
      <c r="L954" s="56" t="s">
        <v>18</v>
      </c>
      <c r="M954" s="60" t="s">
        <v>26313</v>
      </c>
      <c r="N954" s="56" t="s">
        <v>26314</v>
      </c>
      <c r="O954" s="56" t="s">
        <v>172</v>
      </c>
      <c r="P954" s="56" t="s">
        <v>26315</v>
      </c>
      <c r="Q954" s="56" t="s">
        <v>17</v>
      </c>
      <c r="R954" s="56"/>
      <c r="S954" s="56" t="s">
        <v>108</v>
      </c>
      <c r="T954" s="56" t="s">
        <v>108</v>
      </c>
      <c r="U954" s="56"/>
      <c r="V954" s="56"/>
      <c r="W954" s="56" t="s">
        <v>108</v>
      </c>
      <c r="X954" s="56"/>
      <c r="Y954" s="56" t="s">
        <v>108</v>
      </c>
      <c r="Z954" s="56" t="s">
        <v>18</v>
      </c>
      <c r="AA954" s="57">
        <v>43327</v>
      </c>
      <c r="AB954" s="63">
        <v>6</v>
      </c>
      <c r="AC954" s="64" t="s">
        <v>23034</v>
      </c>
      <c r="AD954" s="56" t="s">
        <v>79</v>
      </c>
      <c r="AE954" s="56"/>
      <c r="AF954" s="61"/>
      <c r="AG954" s="61"/>
      <c r="AH954" s="67" t="str">
        <v>Aug</v>
      </c>
      <c r="AI954" s="68" t="str">
        <v>Aug</v>
      </c>
      <c r="AJ954" s="69">
        <f t="shared" si="0"/>
        <v>1</v>
      </c>
      <c r="AK954" s="70">
        <f t="shared" si="1"/>
        <v>43356</v>
      </c>
      <c r="AL954" s="71">
        <f t="shared" ca="1" si="2"/>
        <v>-603</v>
      </c>
      <c r="AM954" s="71" t="str">
        <v>2018</v>
      </c>
      <c r="AN954" s="70">
        <f t="shared" si="3"/>
        <v>43336</v>
      </c>
      <c r="AO954" s="70" t="s">
        <v>123</v>
      </c>
    </row>
    <row r="955" spans="1:41" ht="14.4">
      <c r="A955" s="179" t="s">
        <v>26316</v>
      </c>
      <c r="B955" s="56" t="s">
        <v>89</v>
      </c>
      <c r="C955" s="57">
        <v>43132</v>
      </c>
      <c r="D955" s="56" t="s">
        <v>1027</v>
      </c>
      <c r="E955" s="56" t="s">
        <v>129</v>
      </c>
      <c r="F955" s="168" t="s">
        <v>106</v>
      </c>
      <c r="G955" s="168" t="s">
        <v>107</v>
      </c>
      <c r="H955" s="169" t="s">
        <v>129</v>
      </c>
      <c r="I955" s="399"/>
      <c r="J955" s="57">
        <v>43174</v>
      </c>
      <c r="K955" s="61"/>
      <c r="L955" s="61"/>
      <c r="M955" s="60" t="s">
        <v>642</v>
      </c>
      <c r="N955" s="56" t="s">
        <v>26317</v>
      </c>
      <c r="O955" s="56" t="s">
        <v>355</v>
      </c>
      <c r="P955" s="56" t="s">
        <v>26318</v>
      </c>
      <c r="Q955" s="56" t="s">
        <v>17</v>
      </c>
      <c r="R955" s="66"/>
      <c r="S955" s="61"/>
      <c r="T955" s="61"/>
      <c r="U955" s="402"/>
      <c r="V955" s="66"/>
      <c r="W955" s="66"/>
      <c r="X955" s="400" t="s">
        <v>108</v>
      </c>
      <c r="Y955" s="61"/>
      <c r="Z955" s="56" t="s">
        <v>18</v>
      </c>
      <c r="AA955" s="57">
        <v>43151</v>
      </c>
      <c r="AB955" s="75"/>
      <c r="AC955" s="64" t="s">
        <v>21867</v>
      </c>
      <c r="AD955" s="65" t="s">
        <v>360</v>
      </c>
      <c r="AE955" s="96"/>
      <c r="AF955" s="66"/>
      <c r="AG955" s="66"/>
      <c r="AH955" s="67" t="str">
        <v>Feb</v>
      </c>
      <c r="AI955" s="68" t="str">
        <v>Feb</v>
      </c>
      <c r="AJ955" s="69">
        <f t="shared" si="0"/>
        <v>19</v>
      </c>
      <c r="AK955" s="70">
        <f t="shared" si="1"/>
        <v>43162</v>
      </c>
      <c r="AL955" s="71">
        <f t="shared" ca="1" si="2"/>
        <v>-797</v>
      </c>
      <c r="AM955" s="71" t="str">
        <v>2018</v>
      </c>
      <c r="AN955" s="70">
        <f t="shared" si="3"/>
        <v>43142</v>
      </c>
      <c r="AO955" s="70" t="s">
        <v>123</v>
      </c>
    </row>
    <row r="956" spans="1:41" ht="14.4">
      <c r="A956" s="179" t="s">
        <v>26319</v>
      </c>
      <c r="B956" s="56" t="s">
        <v>89</v>
      </c>
      <c r="C956" s="57">
        <v>43118</v>
      </c>
      <c r="D956" s="56" t="s">
        <v>1027</v>
      </c>
      <c r="E956" s="56" t="s">
        <v>140</v>
      </c>
      <c r="F956" s="168" t="s">
        <v>106</v>
      </c>
      <c r="G956" s="168" t="s">
        <v>107</v>
      </c>
      <c r="H956" s="169" t="s">
        <v>140</v>
      </c>
      <c r="I956" s="399"/>
      <c r="J956" s="57">
        <v>43150</v>
      </c>
      <c r="K956" s="56" t="s">
        <v>18</v>
      </c>
      <c r="L956" s="56" t="s">
        <v>18</v>
      </c>
      <c r="M956" s="60" t="s">
        <v>642</v>
      </c>
      <c r="N956" s="56" t="s">
        <v>26320</v>
      </c>
      <c r="O956" s="56" t="s">
        <v>20</v>
      </c>
      <c r="P956" s="56" t="s">
        <v>26321</v>
      </c>
      <c r="Q956" s="56" t="s">
        <v>17</v>
      </c>
      <c r="R956" s="66"/>
      <c r="S956" s="56" t="s">
        <v>108</v>
      </c>
      <c r="T956" s="61"/>
      <c r="U956" s="56"/>
      <c r="V956" s="66"/>
      <c r="W956" s="66"/>
      <c r="X956" s="400"/>
      <c r="Y956" s="56" t="s">
        <v>108</v>
      </c>
      <c r="Z956" s="56" t="s">
        <v>18</v>
      </c>
      <c r="AA956" s="57">
        <v>43118</v>
      </c>
      <c r="AB956" s="75"/>
      <c r="AC956" s="64" t="s">
        <v>26322</v>
      </c>
      <c r="AD956" s="65" t="s">
        <v>79</v>
      </c>
      <c r="AE956" s="65"/>
      <c r="AF956" s="66"/>
      <c r="AG956" s="66"/>
      <c r="AH956" s="67" t="str">
        <v>Jan</v>
      </c>
      <c r="AI956" s="68" t="str">
        <v>Jan</v>
      </c>
      <c r="AJ956" s="69">
        <f t="shared" si="0"/>
        <v>0</v>
      </c>
      <c r="AK956" s="70">
        <f t="shared" si="1"/>
        <v>43148</v>
      </c>
      <c r="AL956" s="71">
        <f t="shared" ca="1" si="2"/>
        <v>-811</v>
      </c>
      <c r="AM956" s="71" t="str">
        <v>2018</v>
      </c>
      <c r="AN956" s="70">
        <f t="shared" si="3"/>
        <v>43128</v>
      </c>
      <c r="AO956" s="70" t="s">
        <v>123</v>
      </c>
    </row>
    <row r="957" spans="1:41" ht="14.4">
      <c r="A957" s="179" t="s">
        <v>26323</v>
      </c>
      <c r="B957" s="56" t="s">
        <v>89</v>
      </c>
      <c r="C957" s="57">
        <v>43412</v>
      </c>
      <c r="D957" s="56" t="s">
        <v>90</v>
      </c>
      <c r="E957" s="56" t="s">
        <v>327</v>
      </c>
      <c r="F957" s="168" t="s">
        <v>214</v>
      </c>
      <c r="G957" s="168" t="s">
        <v>328</v>
      </c>
      <c r="H957" s="169" t="s">
        <v>327</v>
      </c>
      <c r="I957" s="399"/>
      <c r="J957" s="57">
        <v>43442</v>
      </c>
      <c r="K957" s="56" t="s">
        <v>18</v>
      </c>
      <c r="L957" s="56" t="s">
        <v>18</v>
      </c>
      <c r="M957" s="60" t="s">
        <v>745</v>
      </c>
      <c r="N957" s="56" t="s">
        <v>26324</v>
      </c>
      <c r="O957" s="56" t="s">
        <v>271</v>
      </c>
      <c r="P957" s="56">
        <v>2118041</v>
      </c>
      <c r="Q957" s="56" t="s">
        <v>96</v>
      </c>
      <c r="R957" s="56"/>
      <c r="S957" s="56" t="s">
        <v>18</v>
      </c>
      <c r="T957" s="61"/>
      <c r="U957" s="402"/>
      <c r="V957" s="66"/>
      <c r="W957" s="66"/>
      <c r="X957" s="402"/>
      <c r="Y957" s="61"/>
      <c r="Z957" s="56" t="s">
        <v>18</v>
      </c>
      <c r="AA957" s="57">
        <v>43438</v>
      </c>
      <c r="AB957" s="75"/>
      <c r="AC957" s="64" t="s">
        <v>437</v>
      </c>
      <c r="AD957" s="56" t="s">
        <v>79</v>
      </c>
      <c r="AE957" s="56"/>
      <c r="AF957" s="61"/>
      <c r="AG957" s="61"/>
      <c r="AH957" s="67" t="str">
        <v>Nov</v>
      </c>
      <c r="AI957" s="68" t="str">
        <v>Dec</v>
      </c>
      <c r="AJ957" s="69">
        <f t="shared" si="0"/>
        <v>26</v>
      </c>
      <c r="AK957" s="70">
        <f t="shared" si="1"/>
        <v>43442</v>
      </c>
      <c r="AL957" s="71">
        <f t="shared" ca="1" si="2"/>
        <v>-517</v>
      </c>
      <c r="AM957" s="71" t="str">
        <v>2018</v>
      </c>
      <c r="AN957" s="70">
        <f t="shared" si="3"/>
        <v>43422</v>
      </c>
      <c r="AO957" s="70" t="s">
        <v>123</v>
      </c>
    </row>
    <row r="958" spans="1:41" ht="14.4">
      <c r="A958" s="179" t="s">
        <v>26325</v>
      </c>
      <c r="B958" s="56" t="s">
        <v>89</v>
      </c>
      <c r="C958" s="57">
        <v>43137</v>
      </c>
      <c r="D958" s="56" t="s">
        <v>131</v>
      </c>
      <c r="E958" s="56" t="s">
        <v>129</v>
      </c>
      <c r="F958" s="168" t="s">
        <v>106</v>
      </c>
      <c r="G958" s="168" t="s">
        <v>107</v>
      </c>
      <c r="H958" s="169" t="s">
        <v>129</v>
      </c>
      <c r="I958" s="399"/>
      <c r="J958" s="57">
        <v>43179</v>
      </c>
      <c r="K958" s="61"/>
      <c r="L958" s="61"/>
      <c r="M958" s="60" t="s">
        <v>26326</v>
      </c>
      <c r="N958" s="56" t="s">
        <v>26327</v>
      </c>
      <c r="O958" s="56" t="s">
        <v>137</v>
      </c>
      <c r="P958" s="56" t="s">
        <v>26328</v>
      </c>
      <c r="Q958" s="56" t="s">
        <v>17</v>
      </c>
      <c r="R958" s="66"/>
      <c r="S958" s="61"/>
      <c r="T958" s="61"/>
      <c r="U958" s="402"/>
      <c r="V958" s="66"/>
      <c r="W958" s="66"/>
      <c r="X958" s="400" t="s">
        <v>108</v>
      </c>
      <c r="Y958" s="61"/>
      <c r="Z958" s="56" t="s">
        <v>18</v>
      </c>
      <c r="AA958" s="57">
        <v>43139</v>
      </c>
      <c r="AB958" s="75"/>
      <c r="AC958" s="103" t="s">
        <v>26329</v>
      </c>
      <c r="AD958" s="65" t="s">
        <v>294</v>
      </c>
      <c r="AE958" s="96"/>
      <c r="AF958" s="66"/>
      <c r="AG958" s="66"/>
      <c r="AH958" s="67" t="str">
        <v>Feb</v>
      </c>
      <c r="AI958" s="68" t="str">
        <v>Feb</v>
      </c>
      <c r="AJ958" s="69">
        <f t="shared" si="0"/>
        <v>2</v>
      </c>
      <c r="AK958" s="70">
        <f t="shared" si="1"/>
        <v>43167</v>
      </c>
      <c r="AL958" s="71">
        <f t="shared" ca="1" si="2"/>
        <v>-792</v>
      </c>
      <c r="AM958" s="71" t="str">
        <v>2018</v>
      </c>
      <c r="AN958" s="70">
        <f t="shared" si="3"/>
        <v>43147</v>
      </c>
      <c r="AO958" s="70" t="s">
        <v>123</v>
      </c>
    </row>
    <row r="959" spans="1:41" ht="14.4">
      <c r="A959" s="179" t="s">
        <v>26330</v>
      </c>
      <c r="B959" s="56" t="s">
        <v>89</v>
      </c>
      <c r="C959" s="57">
        <v>43420</v>
      </c>
      <c r="D959" s="56" t="s">
        <v>1027</v>
      </c>
      <c r="E959" s="56" t="s">
        <v>140</v>
      </c>
      <c r="F959" s="168" t="s">
        <v>106</v>
      </c>
      <c r="G959" s="168" t="s">
        <v>107</v>
      </c>
      <c r="H959" s="169" t="s">
        <v>140</v>
      </c>
      <c r="I959" s="399"/>
      <c r="J959" s="57">
        <v>43450</v>
      </c>
      <c r="K959" s="56" t="s">
        <v>18</v>
      </c>
      <c r="L959" s="56" t="s">
        <v>18</v>
      </c>
      <c r="M959" s="60" t="s">
        <v>642</v>
      </c>
      <c r="N959" s="56" t="s">
        <v>26332</v>
      </c>
      <c r="O959" s="56" t="s">
        <v>16</v>
      </c>
      <c r="P959" s="56" t="s">
        <v>1710</v>
      </c>
      <c r="Q959" s="56" t="s">
        <v>17</v>
      </c>
      <c r="R959" s="56"/>
      <c r="S959" s="56" t="s">
        <v>108</v>
      </c>
      <c r="T959" s="56" t="s">
        <v>108</v>
      </c>
      <c r="U959" s="56"/>
      <c r="V959" s="56"/>
      <c r="W959" s="56" t="s">
        <v>108</v>
      </c>
      <c r="X959" s="56"/>
      <c r="Y959" s="56" t="s">
        <v>108</v>
      </c>
      <c r="Z959" s="56" t="s">
        <v>18</v>
      </c>
      <c r="AA959" s="57">
        <v>43420</v>
      </c>
      <c r="AB959" s="63">
        <v>6</v>
      </c>
      <c r="AC959" s="64" t="s">
        <v>26333</v>
      </c>
      <c r="AD959" s="56" t="s">
        <v>79</v>
      </c>
      <c r="AE959" s="56"/>
      <c r="AF959" s="61"/>
      <c r="AG959" s="61"/>
      <c r="AH959" s="67" t="str">
        <v>Nov</v>
      </c>
      <c r="AI959" s="68" t="str">
        <v>Nov</v>
      </c>
      <c r="AJ959" s="69">
        <f t="shared" si="0"/>
        <v>0</v>
      </c>
      <c r="AK959" s="70">
        <f t="shared" si="1"/>
        <v>43450</v>
      </c>
      <c r="AL959" s="71">
        <f t="shared" ca="1" si="2"/>
        <v>-509</v>
      </c>
      <c r="AM959" s="71" t="str">
        <v>2018</v>
      </c>
      <c r="AN959" s="70">
        <f t="shared" si="3"/>
        <v>43430</v>
      </c>
      <c r="AO959" s="70" t="s">
        <v>123</v>
      </c>
    </row>
    <row r="960" spans="1:41" ht="14.4">
      <c r="A960" s="179" t="s">
        <v>26336</v>
      </c>
      <c r="B960" s="56" t="s">
        <v>89</v>
      </c>
      <c r="C960" s="57">
        <v>43409</v>
      </c>
      <c r="D960" s="56" t="s">
        <v>1027</v>
      </c>
      <c r="E960" s="56" t="s">
        <v>140</v>
      </c>
      <c r="F960" s="168" t="s">
        <v>106</v>
      </c>
      <c r="G960" s="168" t="s">
        <v>107</v>
      </c>
      <c r="H960" s="169" t="s">
        <v>140</v>
      </c>
      <c r="I960" s="399"/>
      <c r="J960" s="57">
        <v>43439</v>
      </c>
      <c r="K960" s="56" t="s">
        <v>18</v>
      </c>
      <c r="L960" s="56" t="s">
        <v>14</v>
      </c>
      <c r="M960" s="60" t="s">
        <v>23514</v>
      </c>
      <c r="N960" s="56" t="s">
        <v>26337</v>
      </c>
      <c r="O960" s="61"/>
      <c r="P960" s="56" t="s">
        <v>108</v>
      </c>
      <c r="Q960" s="61"/>
      <c r="R960" s="56"/>
      <c r="S960" s="56" t="s">
        <v>108</v>
      </c>
      <c r="T960" s="56" t="s">
        <v>108</v>
      </c>
      <c r="U960" s="56"/>
      <c r="V960" s="56"/>
      <c r="W960" s="56" t="s">
        <v>108</v>
      </c>
      <c r="X960" s="56"/>
      <c r="Y960" s="56" t="s">
        <v>108</v>
      </c>
      <c r="Z960" s="56" t="s">
        <v>14</v>
      </c>
      <c r="AA960" s="57">
        <v>43409</v>
      </c>
      <c r="AB960" s="63">
        <v>6</v>
      </c>
      <c r="AC960" s="64" t="s">
        <v>25272</v>
      </c>
      <c r="AD960" s="56" t="s">
        <v>224</v>
      </c>
      <c r="AE960" s="56"/>
      <c r="AF960" s="61"/>
      <c r="AG960" s="61"/>
      <c r="AH960" s="67" t="str">
        <v>Nov</v>
      </c>
      <c r="AI960" s="68" t="str">
        <v>Nov</v>
      </c>
      <c r="AJ960" s="69">
        <f t="shared" si="0"/>
        <v>0</v>
      </c>
      <c r="AK960" s="70">
        <f t="shared" si="1"/>
        <v>43439</v>
      </c>
      <c r="AL960" s="71">
        <f t="shared" ca="1" si="2"/>
        <v>-520</v>
      </c>
      <c r="AM960" s="71" t="str">
        <v>2018</v>
      </c>
      <c r="AN960" s="70">
        <f t="shared" si="3"/>
        <v>43419</v>
      </c>
      <c r="AO960" s="70" t="s">
        <v>123</v>
      </c>
    </row>
    <row r="961" spans="1:41" ht="14.4">
      <c r="A961" s="179" t="s">
        <v>26338</v>
      </c>
      <c r="B961" s="56" t="s">
        <v>89</v>
      </c>
      <c r="C961" s="57">
        <v>43440</v>
      </c>
      <c r="D961" s="56" t="s">
        <v>90</v>
      </c>
      <c r="E961" s="56" t="s">
        <v>140</v>
      </c>
      <c r="F961" s="168" t="s">
        <v>106</v>
      </c>
      <c r="G961" s="168" t="s">
        <v>107</v>
      </c>
      <c r="H961" s="169" t="s">
        <v>140</v>
      </c>
      <c r="I961" s="399"/>
      <c r="J961" s="57">
        <v>43471</v>
      </c>
      <c r="K961" s="56" t="s">
        <v>18</v>
      </c>
      <c r="L961" s="56" t="s">
        <v>18</v>
      </c>
      <c r="M961" s="60" t="s">
        <v>745</v>
      </c>
      <c r="N961" s="56" t="s">
        <v>26339</v>
      </c>
      <c r="O961" s="56" t="s">
        <v>22</v>
      </c>
      <c r="P961" s="56" t="s">
        <v>26340</v>
      </c>
      <c r="Q961" s="56" t="s">
        <v>17</v>
      </c>
      <c r="R961" s="56"/>
      <c r="S961" s="56" t="s">
        <v>108</v>
      </c>
      <c r="T961" s="56" t="s">
        <v>108</v>
      </c>
      <c r="U961" s="56"/>
      <c r="V961" s="56"/>
      <c r="W961" s="56" t="s">
        <v>108</v>
      </c>
      <c r="X961" s="56"/>
      <c r="Y961" s="56" t="s">
        <v>108</v>
      </c>
      <c r="Z961" s="56" t="s">
        <v>18</v>
      </c>
      <c r="AA961" s="57">
        <v>43440</v>
      </c>
      <c r="AB961" s="63">
        <v>6</v>
      </c>
      <c r="AC961" s="64" t="s">
        <v>26341</v>
      </c>
      <c r="AD961" s="56" t="s">
        <v>79</v>
      </c>
      <c r="AE961" s="56"/>
      <c r="AF961" s="61"/>
      <c r="AG961" s="61"/>
      <c r="AH961" s="67" t="str">
        <v>Dec</v>
      </c>
      <c r="AI961" s="68" t="str">
        <v>Dec</v>
      </c>
      <c r="AJ961" s="69">
        <f t="shared" si="0"/>
        <v>0</v>
      </c>
      <c r="AK961" s="70">
        <f t="shared" si="1"/>
        <v>43470</v>
      </c>
      <c r="AL961" s="71">
        <f t="shared" ca="1" si="2"/>
        <v>-489</v>
      </c>
      <c r="AM961" s="71" t="str">
        <v>2018</v>
      </c>
      <c r="AN961" s="70">
        <f t="shared" si="3"/>
        <v>43450</v>
      </c>
      <c r="AO961" s="70" t="s">
        <v>123</v>
      </c>
    </row>
    <row r="962" spans="1:41" ht="14.4">
      <c r="A962" s="179" t="s">
        <v>26344</v>
      </c>
      <c r="B962" s="56" t="s">
        <v>89</v>
      </c>
      <c r="C962" s="57">
        <v>43354</v>
      </c>
      <c r="D962" s="56" t="s">
        <v>131</v>
      </c>
      <c r="E962" s="56" t="s">
        <v>140</v>
      </c>
      <c r="F962" s="168" t="s">
        <v>106</v>
      </c>
      <c r="G962" s="168" t="s">
        <v>107</v>
      </c>
      <c r="H962" s="169" t="s">
        <v>140</v>
      </c>
      <c r="I962" s="399"/>
      <c r="J962" s="57">
        <v>43384</v>
      </c>
      <c r="K962" s="56" t="s">
        <v>18</v>
      </c>
      <c r="L962" s="56" t="s">
        <v>18</v>
      </c>
      <c r="M962" s="60" t="s">
        <v>6733</v>
      </c>
      <c r="N962" s="56" t="s">
        <v>26345</v>
      </c>
      <c r="O962" s="56" t="s">
        <v>29</v>
      </c>
      <c r="P962" s="56" t="s">
        <v>26346</v>
      </c>
      <c r="Q962" s="56" t="s">
        <v>17</v>
      </c>
      <c r="R962" s="56"/>
      <c r="S962" s="56" t="s">
        <v>108</v>
      </c>
      <c r="T962" s="56" t="s">
        <v>108</v>
      </c>
      <c r="U962" s="56"/>
      <c r="V962" s="56"/>
      <c r="W962" s="56" t="s">
        <v>108</v>
      </c>
      <c r="X962" s="56"/>
      <c r="Y962" s="56" t="s">
        <v>108</v>
      </c>
      <c r="Z962" s="56" t="s">
        <v>18</v>
      </c>
      <c r="AA962" s="57">
        <v>43354</v>
      </c>
      <c r="AB962" s="63">
        <v>6</v>
      </c>
      <c r="AC962" s="64" t="s">
        <v>25808</v>
      </c>
      <c r="AD962" s="56" t="s">
        <v>79</v>
      </c>
      <c r="AE962" s="56"/>
      <c r="AF962" s="61"/>
      <c r="AG962" s="61"/>
      <c r="AH962" s="67" t="str">
        <v>Sep</v>
      </c>
      <c r="AI962" s="68" t="str">
        <v>Sep</v>
      </c>
      <c r="AJ962" s="69">
        <f t="shared" si="0"/>
        <v>0</v>
      </c>
      <c r="AK962" s="70">
        <f t="shared" si="1"/>
        <v>43384</v>
      </c>
      <c r="AL962" s="71">
        <f t="shared" ca="1" si="2"/>
        <v>-575</v>
      </c>
      <c r="AM962" s="71" t="str">
        <v>2018</v>
      </c>
      <c r="AN962" s="70">
        <f t="shared" si="3"/>
        <v>43364</v>
      </c>
      <c r="AO962" s="70" t="s">
        <v>123</v>
      </c>
    </row>
    <row r="963" spans="1:41" ht="14.4">
      <c r="A963" s="179" t="s">
        <v>26347</v>
      </c>
      <c r="B963" s="56" t="s">
        <v>89</v>
      </c>
      <c r="C963" s="57">
        <v>43430</v>
      </c>
      <c r="D963" s="56" t="s">
        <v>131</v>
      </c>
      <c r="E963" s="56" t="s">
        <v>140</v>
      </c>
      <c r="F963" s="168" t="s">
        <v>106</v>
      </c>
      <c r="G963" s="168" t="s">
        <v>107</v>
      </c>
      <c r="H963" s="169" t="s">
        <v>140</v>
      </c>
      <c r="I963" s="399"/>
      <c r="J963" s="57">
        <v>43460</v>
      </c>
      <c r="K963" s="56" t="s">
        <v>18</v>
      </c>
      <c r="L963" s="56" t="s">
        <v>18</v>
      </c>
      <c r="M963" s="60" t="s">
        <v>145</v>
      </c>
      <c r="N963" s="56" t="s">
        <v>26348</v>
      </c>
      <c r="O963" s="56" t="s">
        <v>29</v>
      </c>
      <c r="P963" s="56" t="s">
        <v>26350</v>
      </c>
      <c r="Q963" s="56" t="s">
        <v>20798</v>
      </c>
      <c r="R963" s="56"/>
      <c r="S963" s="56" t="s">
        <v>108</v>
      </c>
      <c r="T963" s="56" t="s">
        <v>108</v>
      </c>
      <c r="U963" s="56"/>
      <c r="V963" s="56"/>
      <c r="W963" s="56" t="s">
        <v>108</v>
      </c>
      <c r="X963" s="56"/>
      <c r="Y963" s="56" t="s">
        <v>108</v>
      </c>
      <c r="Z963" s="56" t="s">
        <v>18</v>
      </c>
      <c r="AA963" s="57">
        <v>43430</v>
      </c>
      <c r="AB963" s="63">
        <v>6</v>
      </c>
      <c r="AC963" s="64" t="s">
        <v>25009</v>
      </c>
      <c r="AD963" s="56" t="s">
        <v>79</v>
      </c>
      <c r="AE963" s="56"/>
      <c r="AF963" s="61"/>
      <c r="AG963" s="61"/>
      <c r="AH963" s="67" t="str">
        <v>Nov</v>
      </c>
      <c r="AI963" s="68" t="str">
        <v>Nov</v>
      </c>
      <c r="AJ963" s="69">
        <f t="shared" si="0"/>
        <v>0</v>
      </c>
      <c r="AK963" s="70">
        <f t="shared" si="1"/>
        <v>43460</v>
      </c>
      <c r="AL963" s="71">
        <f t="shared" ca="1" si="2"/>
        <v>-499</v>
      </c>
      <c r="AM963" s="71" t="str">
        <v>2018</v>
      </c>
      <c r="AN963" s="70">
        <f t="shared" si="3"/>
        <v>43440</v>
      </c>
      <c r="AO963" s="70" t="s">
        <v>123</v>
      </c>
    </row>
    <row r="964" spans="1:41" ht="14.4">
      <c r="A964" s="179" t="s">
        <v>26351</v>
      </c>
      <c r="B964" s="56" t="s">
        <v>89</v>
      </c>
      <c r="C964" s="57">
        <v>43431</v>
      </c>
      <c r="D964" s="56" t="s">
        <v>90</v>
      </c>
      <c r="E964" s="56" t="s">
        <v>91</v>
      </c>
      <c r="F964" s="168" t="s">
        <v>214</v>
      </c>
      <c r="G964" s="168" t="s">
        <v>93</v>
      </c>
      <c r="H964" s="169" t="s">
        <v>91</v>
      </c>
      <c r="I964" s="399"/>
      <c r="J964" s="57">
        <v>43461</v>
      </c>
      <c r="K964" s="56" t="s">
        <v>18</v>
      </c>
      <c r="L964" s="56" t="s">
        <v>14</v>
      </c>
      <c r="M964" s="60" t="s">
        <v>745</v>
      </c>
      <c r="N964" s="56" t="s">
        <v>26352</v>
      </c>
      <c r="O964" s="56" t="s">
        <v>355</v>
      </c>
      <c r="P964" s="56" t="s">
        <v>26353</v>
      </c>
      <c r="Q964" s="56" t="s">
        <v>96</v>
      </c>
      <c r="R964" s="66"/>
      <c r="S964" s="61"/>
      <c r="T964" s="61"/>
      <c r="U964" s="402"/>
      <c r="V964" s="66"/>
      <c r="W964" s="66"/>
      <c r="X964" s="402"/>
      <c r="Y964" s="61"/>
      <c r="Z964" s="56" t="s">
        <v>18</v>
      </c>
      <c r="AA964" s="57">
        <v>43109</v>
      </c>
      <c r="AB964" s="75"/>
      <c r="AC964" s="64"/>
      <c r="AD964" s="56" t="s">
        <v>79</v>
      </c>
      <c r="AE964" s="56"/>
      <c r="AF964" s="61"/>
      <c r="AG964" s="61"/>
      <c r="AH964" s="67" t="str">
        <v>Nov</v>
      </c>
      <c r="AI964" s="68" t="str">
        <v>Jan</v>
      </c>
      <c r="AJ964" s="69">
        <f t="shared" si="0"/>
        <v>-322</v>
      </c>
      <c r="AK964" s="70">
        <f t="shared" si="1"/>
        <v>43461</v>
      </c>
      <c r="AL964" s="71">
        <f t="shared" ca="1" si="2"/>
        <v>-498</v>
      </c>
      <c r="AM964" s="71" t="str">
        <v>2018</v>
      </c>
      <c r="AN964" s="70">
        <f t="shared" si="3"/>
        <v>43441</v>
      </c>
      <c r="AO964" s="70" t="s">
        <v>123</v>
      </c>
    </row>
    <row r="965" spans="1:41" ht="14.4">
      <c r="A965" s="179" t="s">
        <v>26354</v>
      </c>
      <c r="B965" s="56" t="s">
        <v>89</v>
      </c>
      <c r="C965" s="57">
        <v>43213</v>
      </c>
      <c r="D965" s="56" t="s">
        <v>1027</v>
      </c>
      <c r="E965" s="56" t="s">
        <v>112</v>
      </c>
      <c r="F965" s="168" t="s">
        <v>106</v>
      </c>
      <c r="G965" s="168" t="s">
        <v>113</v>
      </c>
      <c r="H965" s="169" t="s">
        <v>112</v>
      </c>
      <c r="I965" s="399"/>
      <c r="J965" s="57">
        <v>43243</v>
      </c>
      <c r="K965" s="56" t="s">
        <v>18</v>
      </c>
      <c r="L965" s="56" t="s">
        <v>14</v>
      </c>
      <c r="M965" s="60" t="s">
        <v>1193</v>
      </c>
      <c r="N965" s="56" t="s">
        <v>26355</v>
      </c>
      <c r="O965" s="61"/>
      <c r="P965" s="61"/>
      <c r="Q965" s="56" t="s">
        <v>116</v>
      </c>
      <c r="R965" s="353">
        <v>43639</v>
      </c>
      <c r="S965" s="61"/>
      <c r="T965" s="61"/>
      <c r="U965" s="402"/>
      <c r="V965" s="66"/>
      <c r="W965" s="66"/>
      <c r="X965" s="402"/>
      <c r="Y965" s="56" t="s">
        <v>108</v>
      </c>
      <c r="Z965" s="56" t="s">
        <v>14</v>
      </c>
      <c r="AA965" s="57">
        <v>43244</v>
      </c>
      <c r="AB965" s="75"/>
      <c r="AC965" s="64" t="s">
        <v>257</v>
      </c>
      <c r="AD965" s="56" t="s">
        <v>118</v>
      </c>
      <c r="AE965" s="56"/>
      <c r="AF965" s="61"/>
      <c r="AG965" s="61"/>
      <c r="AH965" s="67" t="str">
        <v>Apr</v>
      </c>
      <c r="AI965" s="68" t="str">
        <v>May</v>
      </c>
      <c r="AJ965" s="69">
        <f t="shared" si="0"/>
        <v>31</v>
      </c>
      <c r="AK965" s="70">
        <f t="shared" si="1"/>
        <v>43243</v>
      </c>
      <c r="AL965" s="71">
        <f t="shared" ca="1" si="2"/>
        <v>-716</v>
      </c>
      <c r="AM965" s="71" t="str">
        <v>2018</v>
      </c>
      <c r="AN965" s="70">
        <f t="shared" si="3"/>
        <v>43223</v>
      </c>
      <c r="AO965" s="70" t="s">
        <v>121</v>
      </c>
    </row>
    <row r="966" spans="1:41" ht="14.4">
      <c r="A966" s="179" t="s">
        <v>26356</v>
      </c>
      <c r="B966" s="56" t="s">
        <v>89</v>
      </c>
      <c r="C966" s="57">
        <v>43178</v>
      </c>
      <c r="D966" s="56" t="s">
        <v>2397</v>
      </c>
      <c r="E966" s="56" t="s">
        <v>140</v>
      </c>
      <c r="F966" s="168" t="s">
        <v>106</v>
      </c>
      <c r="G966" s="168" t="s">
        <v>107</v>
      </c>
      <c r="H966" s="169" t="s">
        <v>140</v>
      </c>
      <c r="I966" s="399"/>
      <c r="J966" s="57">
        <v>43209</v>
      </c>
      <c r="K966" s="56" t="s">
        <v>18</v>
      </c>
      <c r="L966" s="56" t="s">
        <v>18</v>
      </c>
      <c r="M966" s="60" t="s">
        <v>26357</v>
      </c>
      <c r="N966" s="56" t="s">
        <v>26358</v>
      </c>
      <c r="O966" s="56" t="s">
        <v>44</v>
      </c>
      <c r="P966" s="56" t="s">
        <v>26359</v>
      </c>
      <c r="Q966" s="56" t="s">
        <v>21</v>
      </c>
      <c r="R966" s="66"/>
      <c r="S966" s="56" t="s">
        <v>108</v>
      </c>
      <c r="T966" s="61"/>
      <c r="U966" s="56"/>
      <c r="V966" s="66"/>
      <c r="W966" s="66"/>
      <c r="X966" s="400"/>
      <c r="Y966" s="56" t="s">
        <v>108</v>
      </c>
      <c r="Z966" s="56" t="s">
        <v>18</v>
      </c>
      <c r="AA966" s="57">
        <v>43174</v>
      </c>
      <c r="AB966" s="63">
        <v>6</v>
      </c>
      <c r="AC966" s="64" t="s">
        <v>26360</v>
      </c>
      <c r="AD966" s="65" t="s">
        <v>79</v>
      </c>
      <c r="AE966" s="65"/>
      <c r="AF966" s="66"/>
      <c r="AG966" s="66"/>
      <c r="AH966" s="67" t="str">
        <v>Mar</v>
      </c>
      <c r="AI966" s="68" t="str">
        <v>Mar</v>
      </c>
      <c r="AJ966" s="69">
        <f t="shared" si="0"/>
        <v>-4</v>
      </c>
      <c r="AK966" s="70">
        <f t="shared" si="1"/>
        <v>43208</v>
      </c>
      <c r="AL966" s="71">
        <f t="shared" ca="1" si="2"/>
        <v>-751</v>
      </c>
      <c r="AM966" s="71" t="str">
        <v>2018</v>
      </c>
      <c r="AN966" s="70">
        <f t="shared" si="3"/>
        <v>43188</v>
      </c>
      <c r="AO966" s="70" t="s">
        <v>123</v>
      </c>
    </row>
    <row r="967" spans="1:41" ht="14.4">
      <c r="A967" s="179" t="s">
        <v>26361</v>
      </c>
      <c r="B967" s="56" t="s">
        <v>89</v>
      </c>
      <c r="C967" s="57">
        <v>43292</v>
      </c>
      <c r="D967" s="56" t="s">
        <v>131</v>
      </c>
      <c r="E967" s="56" t="s">
        <v>140</v>
      </c>
      <c r="F967" s="168" t="s">
        <v>106</v>
      </c>
      <c r="G967" s="168" t="s">
        <v>107</v>
      </c>
      <c r="H967" s="169" t="s">
        <v>140</v>
      </c>
      <c r="I967" s="399"/>
      <c r="J967" s="57">
        <v>43323</v>
      </c>
      <c r="K967" s="56" t="s">
        <v>18</v>
      </c>
      <c r="L967" s="56" t="s">
        <v>18</v>
      </c>
      <c r="M967" s="60" t="s">
        <v>6733</v>
      </c>
      <c r="N967" s="56" t="s">
        <v>26362</v>
      </c>
      <c r="O967" s="56" t="s">
        <v>33</v>
      </c>
      <c r="P967" s="56" t="s">
        <v>26363</v>
      </c>
      <c r="Q967" s="56" t="s">
        <v>17</v>
      </c>
      <c r="R967" s="56"/>
      <c r="S967" s="56" t="s">
        <v>108</v>
      </c>
      <c r="T967" s="56" t="s">
        <v>108</v>
      </c>
      <c r="U967" s="56"/>
      <c r="V967" s="56"/>
      <c r="W967" s="56" t="s">
        <v>108</v>
      </c>
      <c r="X967" s="56"/>
      <c r="Y967" s="56" t="s">
        <v>108</v>
      </c>
      <c r="Z967" s="56" t="s">
        <v>18</v>
      </c>
      <c r="AA967" s="57">
        <v>43307</v>
      </c>
      <c r="AB967" s="63">
        <v>6</v>
      </c>
      <c r="AC967" s="64" t="s">
        <v>26364</v>
      </c>
      <c r="AD967" s="56" t="s">
        <v>79</v>
      </c>
      <c r="AE967" s="56"/>
      <c r="AF967" s="61"/>
      <c r="AG967" s="61"/>
      <c r="AH967" s="67" t="str">
        <v>Jul</v>
      </c>
      <c r="AI967" s="68" t="str">
        <v>Jul</v>
      </c>
      <c r="AJ967" s="69">
        <f t="shared" si="0"/>
        <v>15</v>
      </c>
      <c r="AK967" s="70">
        <f t="shared" si="1"/>
        <v>43322</v>
      </c>
      <c r="AL967" s="71">
        <f t="shared" ca="1" si="2"/>
        <v>-637</v>
      </c>
      <c r="AM967" s="71" t="str">
        <v>2018</v>
      </c>
      <c r="AN967" s="70">
        <f t="shared" si="3"/>
        <v>43302</v>
      </c>
      <c r="AO967" s="70" t="s">
        <v>123</v>
      </c>
    </row>
    <row r="968" spans="1:41" ht="14.4">
      <c r="A968" s="179" t="s">
        <v>26365</v>
      </c>
      <c r="B968" s="56" t="s">
        <v>89</v>
      </c>
      <c r="C968" s="57">
        <v>43178</v>
      </c>
      <c r="D968" s="56" t="s">
        <v>131</v>
      </c>
      <c r="E968" s="56" t="s">
        <v>140</v>
      </c>
      <c r="F968" s="168" t="s">
        <v>106</v>
      </c>
      <c r="G968" s="168" t="s">
        <v>107</v>
      </c>
      <c r="H968" s="169" t="s">
        <v>140</v>
      </c>
      <c r="I968" s="399"/>
      <c r="J968" s="57">
        <v>43209</v>
      </c>
      <c r="K968" s="56" t="s">
        <v>18</v>
      </c>
      <c r="L968" s="56" t="s">
        <v>14</v>
      </c>
      <c r="M968" s="60" t="s">
        <v>26366</v>
      </c>
      <c r="N968" s="56" t="s">
        <v>26367</v>
      </c>
      <c r="O968" s="61"/>
      <c r="P968" s="61"/>
      <c r="Q968" s="61"/>
      <c r="R968" s="66"/>
      <c r="S968" s="56" t="s">
        <v>108</v>
      </c>
      <c r="T968" s="61"/>
      <c r="U968" s="56"/>
      <c r="V968" s="66"/>
      <c r="W968" s="66"/>
      <c r="X968" s="400"/>
      <c r="Y968" s="56" t="s">
        <v>108</v>
      </c>
      <c r="Z968" s="56" t="s">
        <v>14</v>
      </c>
      <c r="AA968" s="57">
        <v>43178</v>
      </c>
      <c r="AB968" s="63">
        <v>6</v>
      </c>
      <c r="AC968" s="64" t="s">
        <v>26368</v>
      </c>
      <c r="AD968" s="65" t="s">
        <v>179</v>
      </c>
      <c r="AE968" s="65"/>
      <c r="AF968" s="66"/>
      <c r="AG968" s="66"/>
      <c r="AH968" s="67" t="str">
        <v>Mar</v>
      </c>
      <c r="AI968" s="68" t="str">
        <v>Mar</v>
      </c>
      <c r="AJ968" s="69">
        <f t="shared" si="0"/>
        <v>0</v>
      </c>
      <c r="AK968" s="70">
        <f t="shared" si="1"/>
        <v>43208</v>
      </c>
      <c r="AL968" s="71">
        <f t="shared" ca="1" si="2"/>
        <v>-751</v>
      </c>
      <c r="AM968" s="71" t="str">
        <v>2018</v>
      </c>
      <c r="AN968" s="70">
        <f t="shared" si="3"/>
        <v>43188</v>
      </c>
      <c r="AO968" s="70" t="s">
        <v>123</v>
      </c>
    </row>
    <row r="969" spans="1:41" ht="14.4">
      <c r="A969" s="179" t="s">
        <v>26369</v>
      </c>
      <c r="B969" s="56" t="s">
        <v>89</v>
      </c>
      <c r="C969" s="57">
        <v>43263</v>
      </c>
      <c r="D969" s="56" t="s">
        <v>90</v>
      </c>
      <c r="E969" s="56" t="s">
        <v>140</v>
      </c>
      <c r="F969" s="168" t="s">
        <v>106</v>
      </c>
      <c r="G969" s="168" t="s">
        <v>107</v>
      </c>
      <c r="H969" s="169" t="s">
        <v>140</v>
      </c>
      <c r="I969" s="399"/>
      <c r="J969" s="57">
        <v>43293</v>
      </c>
      <c r="K969" s="56" t="s">
        <v>18</v>
      </c>
      <c r="L969" s="56" t="s">
        <v>14</v>
      </c>
      <c r="M969" s="60" t="s">
        <v>26370</v>
      </c>
      <c r="N969" s="56" t="s">
        <v>26371</v>
      </c>
      <c r="O969" s="56" t="s">
        <v>33</v>
      </c>
      <c r="P969" s="56" t="s">
        <v>26372</v>
      </c>
      <c r="Q969" s="56" t="s">
        <v>17</v>
      </c>
      <c r="R969" s="56"/>
      <c r="S969" s="56" t="s">
        <v>108</v>
      </c>
      <c r="T969" s="56" t="s">
        <v>108</v>
      </c>
      <c r="U969" s="56"/>
      <c r="V969" s="401"/>
      <c r="W969" s="401" t="s">
        <v>108</v>
      </c>
      <c r="X969" s="56"/>
      <c r="Y969" s="56" t="s">
        <v>292</v>
      </c>
      <c r="Z969" s="56" t="s">
        <v>14</v>
      </c>
      <c r="AA969" s="57">
        <v>43263</v>
      </c>
      <c r="AB969" s="75"/>
      <c r="AC969" s="64" t="s">
        <v>26373</v>
      </c>
      <c r="AD969" s="56" t="s">
        <v>294</v>
      </c>
      <c r="AE969" s="56"/>
      <c r="AF969" s="61"/>
      <c r="AG969" s="61"/>
      <c r="AH969" s="67" t="str">
        <v>Jun</v>
      </c>
      <c r="AI969" s="68" t="str">
        <v>Jun</v>
      </c>
      <c r="AJ969" s="69">
        <f t="shared" si="0"/>
        <v>0</v>
      </c>
      <c r="AK969" s="70">
        <f t="shared" si="1"/>
        <v>43293</v>
      </c>
      <c r="AL969" s="71">
        <f t="shared" ca="1" si="2"/>
        <v>-666</v>
      </c>
      <c r="AM969" s="71" t="str">
        <v>2018</v>
      </c>
      <c r="AN969" s="70">
        <f t="shared" si="3"/>
        <v>43273</v>
      </c>
      <c r="AO969" s="70" t="s">
        <v>123</v>
      </c>
    </row>
    <row r="970" spans="1:41" ht="14.4">
      <c r="A970" s="179" t="s">
        <v>26374</v>
      </c>
      <c r="B970" s="56" t="s">
        <v>89</v>
      </c>
      <c r="C970" s="57">
        <v>43131</v>
      </c>
      <c r="D970" s="56" t="s">
        <v>90</v>
      </c>
      <c r="E970" s="56" t="s">
        <v>12</v>
      </c>
      <c r="F970" s="168" t="s">
        <v>106</v>
      </c>
      <c r="G970" s="168" t="s">
        <v>107</v>
      </c>
      <c r="H970" s="169" t="s">
        <v>12</v>
      </c>
      <c r="I970" s="404"/>
      <c r="J970" s="59"/>
      <c r="K970" s="61"/>
      <c r="L970" s="61"/>
      <c r="M970" s="60" t="s">
        <v>26375</v>
      </c>
      <c r="N970" s="56" t="s">
        <v>26376</v>
      </c>
      <c r="O970" s="56" t="s">
        <v>266</v>
      </c>
      <c r="P970" s="56" t="s">
        <v>26377</v>
      </c>
      <c r="Q970" s="56" t="s">
        <v>17</v>
      </c>
      <c r="R970" s="66"/>
      <c r="S970" s="61"/>
      <c r="T970" s="61"/>
      <c r="U970" s="402"/>
      <c r="V970" s="66"/>
      <c r="W970" s="66"/>
      <c r="X970" s="400" t="s">
        <v>108</v>
      </c>
      <c r="Y970" s="61"/>
      <c r="Z970" s="56" t="s">
        <v>14</v>
      </c>
      <c r="AA970" s="57">
        <v>43152</v>
      </c>
      <c r="AB970" s="75"/>
      <c r="AC970" s="64" t="s">
        <v>26378</v>
      </c>
      <c r="AD970" s="65" t="s">
        <v>179</v>
      </c>
      <c r="AE970" s="65"/>
      <c r="AF970" s="66"/>
      <c r="AG970" s="66"/>
      <c r="AH970" s="67" t="str">
        <v>Jan</v>
      </c>
      <c r="AI970" s="68" t="str">
        <v>Feb</v>
      </c>
      <c r="AJ970" s="69">
        <f t="shared" si="0"/>
        <v>21</v>
      </c>
      <c r="AK970" s="70">
        <f t="shared" si="1"/>
        <v>43161</v>
      </c>
      <c r="AL970" s="71">
        <f t="shared" ca="1" si="2"/>
        <v>-798</v>
      </c>
      <c r="AM970" s="71" t="str">
        <v>2018</v>
      </c>
      <c r="AN970" s="70">
        <f t="shared" si="3"/>
        <v>43141</v>
      </c>
      <c r="AO970" s="70" t="s">
        <v>123</v>
      </c>
    </row>
    <row r="971" spans="1:41" ht="14.4">
      <c r="A971" s="179" t="s">
        <v>26379</v>
      </c>
      <c r="B971" s="56" t="s">
        <v>89</v>
      </c>
      <c r="C971" s="57">
        <v>43213</v>
      </c>
      <c r="D971" s="56" t="s">
        <v>1027</v>
      </c>
      <c r="E971" s="56" t="s">
        <v>140</v>
      </c>
      <c r="F971" s="168" t="s">
        <v>106</v>
      </c>
      <c r="G971" s="168" t="s">
        <v>107</v>
      </c>
      <c r="H971" s="169" t="s">
        <v>140</v>
      </c>
      <c r="I971" s="399"/>
      <c r="J971" s="57">
        <v>43243</v>
      </c>
      <c r="K971" s="56" t="s">
        <v>18</v>
      </c>
      <c r="L971" s="56" t="s">
        <v>18</v>
      </c>
      <c r="M971" s="60" t="s">
        <v>642</v>
      </c>
      <c r="N971" s="56" t="s">
        <v>26380</v>
      </c>
      <c r="O971" s="56" t="s">
        <v>20</v>
      </c>
      <c r="P971" s="56" t="s">
        <v>26381</v>
      </c>
      <c r="Q971" s="56" t="s">
        <v>17</v>
      </c>
      <c r="R971" s="56"/>
      <c r="S971" s="56" t="s">
        <v>108</v>
      </c>
      <c r="T971" s="56" t="s">
        <v>108</v>
      </c>
      <c r="U971" s="56"/>
      <c r="V971" s="56"/>
      <c r="W971" s="56" t="s">
        <v>108</v>
      </c>
      <c r="X971" s="56"/>
      <c r="Y971" s="56" t="s">
        <v>108</v>
      </c>
      <c r="Z971" s="56" t="s">
        <v>18</v>
      </c>
      <c r="AA971" s="57">
        <v>43213</v>
      </c>
      <c r="AB971" s="63">
        <v>6</v>
      </c>
      <c r="AC971" s="64" t="s">
        <v>26382</v>
      </c>
      <c r="AD971" s="56" t="s">
        <v>79</v>
      </c>
      <c r="AE971" s="56"/>
      <c r="AF971" s="61"/>
      <c r="AG971" s="61"/>
      <c r="AH971" s="67" t="str">
        <v>Apr</v>
      </c>
      <c r="AI971" s="68" t="str">
        <v>Apr</v>
      </c>
      <c r="AJ971" s="69">
        <f t="shared" si="0"/>
        <v>0</v>
      </c>
      <c r="AK971" s="70">
        <f t="shared" si="1"/>
        <v>43243</v>
      </c>
      <c r="AL971" s="71">
        <f t="shared" ca="1" si="2"/>
        <v>-716</v>
      </c>
      <c r="AM971" s="71" t="str">
        <v>2018</v>
      </c>
      <c r="AN971" s="70">
        <f t="shared" si="3"/>
        <v>43223</v>
      </c>
      <c r="AO971" s="70" t="s">
        <v>123</v>
      </c>
    </row>
    <row r="972" spans="1:41" ht="14.4">
      <c r="A972" s="179" t="s">
        <v>26383</v>
      </c>
      <c r="B972" s="56" t="s">
        <v>89</v>
      </c>
      <c r="C972" s="57">
        <v>43311</v>
      </c>
      <c r="D972" s="56" t="s">
        <v>229</v>
      </c>
      <c r="E972" s="56" t="s">
        <v>140</v>
      </c>
      <c r="F972" s="168" t="s">
        <v>106</v>
      </c>
      <c r="G972" s="168" t="s">
        <v>107</v>
      </c>
      <c r="H972" s="169" t="s">
        <v>140</v>
      </c>
      <c r="I972" s="399"/>
      <c r="J972" s="57">
        <v>43339</v>
      </c>
      <c r="K972" s="56" t="s">
        <v>18</v>
      </c>
      <c r="L972" s="56" t="s">
        <v>18</v>
      </c>
      <c r="M972" s="60" t="s">
        <v>26384</v>
      </c>
      <c r="N972" s="56" t="s">
        <v>26385</v>
      </c>
      <c r="O972" s="56" t="s">
        <v>236</v>
      </c>
      <c r="P972" s="56" t="s">
        <v>108</v>
      </c>
      <c r="Q972" s="61"/>
      <c r="R972" s="56"/>
      <c r="S972" s="56" t="s">
        <v>108</v>
      </c>
      <c r="T972" s="56" t="s">
        <v>108</v>
      </c>
      <c r="U972" s="56"/>
      <c r="V972" s="56"/>
      <c r="W972" s="56" t="s">
        <v>108</v>
      </c>
      <c r="X972" s="56"/>
      <c r="Y972" s="56" t="s">
        <v>108</v>
      </c>
      <c r="Z972" s="56" t="s">
        <v>14</v>
      </c>
      <c r="AA972" s="57">
        <v>43311</v>
      </c>
      <c r="AB972" s="63">
        <v>6</v>
      </c>
      <c r="AC972" s="64" t="s">
        <v>26386</v>
      </c>
      <c r="AD972" s="56" t="s">
        <v>224</v>
      </c>
      <c r="AE972" s="56"/>
      <c r="AF972" s="61"/>
      <c r="AG972" s="61"/>
      <c r="AH972" s="67" t="str">
        <v>Jul</v>
      </c>
      <c r="AI972" s="68" t="str">
        <v>Jul</v>
      </c>
      <c r="AJ972" s="69">
        <f t="shared" si="0"/>
        <v>0</v>
      </c>
      <c r="AK972" s="70">
        <f t="shared" si="1"/>
        <v>43341</v>
      </c>
      <c r="AL972" s="71">
        <f t="shared" ca="1" si="2"/>
        <v>-618</v>
      </c>
      <c r="AM972" s="71" t="str">
        <v>2018</v>
      </c>
      <c r="AN972" s="70">
        <f t="shared" si="3"/>
        <v>43321</v>
      </c>
      <c r="AO972" s="70" t="s">
        <v>123</v>
      </c>
    </row>
    <row r="973" spans="1:41" ht="14.4">
      <c r="A973" s="179" t="s">
        <v>26387</v>
      </c>
      <c r="B973" s="56" t="s">
        <v>89</v>
      </c>
      <c r="C973" s="57">
        <v>43213</v>
      </c>
      <c r="D973" s="56" t="s">
        <v>1027</v>
      </c>
      <c r="E973" s="56" t="s">
        <v>140</v>
      </c>
      <c r="F973" s="168" t="s">
        <v>106</v>
      </c>
      <c r="G973" s="168" t="s">
        <v>107</v>
      </c>
      <c r="H973" s="169" t="s">
        <v>140</v>
      </c>
      <c r="I973" s="399"/>
      <c r="J973" s="57">
        <v>43243</v>
      </c>
      <c r="K973" s="56" t="s">
        <v>18</v>
      </c>
      <c r="L973" s="56" t="s">
        <v>18</v>
      </c>
      <c r="M973" s="60" t="s">
        <v>3883</v>
      </c>
      <c r="N973" s="56" t="s">
        <v>26388</v>
      </c>
      <c r="O973" s="56" t="s">
        <v>114</v>
      </c>
      <c r="P973" s="56" t="s">
        <v>26389</v>
      </c>
      <c r="Q973" s="56" t="s">
        <v>17</v>
      </c>
      <c r="R973" s="56"/>
      <c r="S973" s="56" t="s">
        <v>108</v>
      </c>
      <c r="T973" s="56" t="s">
        <v>108</v>
      </c>
      <c r="U973" s="56"/>
      <c r="V973" s="56"/>
      <c r="W973" s="56" t="s">
        <v>108</v>
      </c>
      <c r="X973" s="56"/>
      <c r="Y973" s="56" t="s">
        <v>108</v>
      </c>
      <c r="Z973" s="56" t="s">
        <v>18</v>
      </c>
      <c r="AA973" s="57">
        <v>43213</v>
      </c>
      <c r="AB973" s="63">
        <v>6</v>
      </c>
      <c r="AC973" s="64" t="s">
        <v>26390</v>
      </c>
      <c r="AD973" s="56" t="s">
        <v>79</v>
      </c>
      <c r="AE973" s="56"/>
      <c r="AF973" s="61"/>
      <c r="AG973" s="61"/>
      <c r="AH973" s="67" t="str">
        <v>Apr</v>
      </c>
      <c r="AI973" s="68" t="str">
        <v>Apr</v>
      </c>
      <c r="AJ973" s="69">
        <f t="shared" si="0"/>
        <v>0</v>
      </c>
      <c r="AK973" s="70">
        <f t="shared" si="1"/>
        <v>43243</v>
      </c>
      <c r="AL973" s="71">
        <f t="shared" ca="1" si="2"/>
        <v>-716</v>
      </c>
      <c r="AM973" s="71" t="str">
        <v>2018</v>
      </c>
      <c r="AN973" s="70">
        <f t="shared" si="3"/>
        <v>43223</v>
      </c>
      <c r="AO973" s="70" t="s">
        <v>123</v>
      </c>
    </row>
    <row r="974" spans="1:41" ht="14.4">
      <c r="A974" s="179" t="s">
        <v>26391</v>
      </c>
      <c r="B974" s="56" t="s">
        <v>89</v>
      </c>
      <c r="C974" s="57">
        <v>43108</v>
      </c>
      <c r="D974" s="56" t="s">
        <v>1027</v>
      </c>
      <c r="E974" s="56" t="s">
        <v>30</v>
      </c>
      <c r="F974" s="168" t="s">
        <v>106</v>
      </c>
      <c r="G974" s="168" t="s">
        <v>107</v>
      </c>
      <c r="H974" s="169" t="s">
        <v>30</v>
      </c>
      <c r="I974" s="404"/>
      <c r="J974" s="59"/>
      <c r="K974" s="61"/>
      <c r="L974" s="61"/>
      <c r="M974" s="60" t="s">
        <v>642</v>
      </c>
      <c r="N974" s="56" t="s">
        <v>26392</v>
      </c>
      <c r="O974" s="56" t="s">
        <v>44</v>
      </c>
      <c r="P974" s="61"/>
      <c r="Q974" s="56" t="s">
        <v>17</v>
      </c>
      <c r="R974" s="66"/>
      <c r="S974" s="61"/>
      <c r="T974" s="61"/>
      <c r="U974" s="402"/>
      <c r="V974" s="66"/>
      <c r="W974" s="66"/>
      <c r="X974" s="400" t="s">
        <v>108</v>
      </c>
      <c r="Y974" s="61"/>
      <c r="Z974" s="56" t="s">
        <v>14</v>
      </c>
      <c r="AA974" s="57">
        <v>43111</v>
      </c>
      <c r="AB974" s="63">
        <v>1</v>
      </c>
      <c r="AC974" s="60" t="s">
        <v>4028</v>
      </c>
      <c r="AD974" s="65" t="s">
        <v>118</v>
      </c>
      <c r="AE974" s="96"/>
      <c r="AF974" s="66"/>
      <c r="AG974" s="66"/>
      <c r="AH974" s="67" t="str">
        <v>Jan</v>
      </c>
      <c r="AI974" s="68" t="str">
        <v>Jan</v>
      </c>
      <c r="AJ974" s="69">
        <f t="shared" si="0"/>
        <v>3</v>
      </c>
      <c r="AK974" s="70">
        <f t="shared" si="1"/>
        <v>43138</v>
      </c>
      <c r="AL974" s="71">
        <f t="shared" ca="1" si="2"/>
        <v>-821</v>
      </c>
      <c r="AM974" s="71" t="str">
        <v>2018</v>
      </c>
      <c r="AN974" s="70">
        <f t="shared" si="3"/>
        <v>43118</v>
      </c>
      <c r="AO974" s="70" t="s">
        <v>123</v>
      </c>
    </row>
    <row r="975" spans="1:41" ht="14.4">
      <c r="A975" s="179" t="s">
        <v>26393</v>
      </c>
      <c r="B975" s="56" t="s">
        <v>89</v>
      </c>
      <c r="C975" s="57">
        <v>43143</v>
      </c>
      <c r="D975" s="56" t="s">
        <v>1027</v>
      </c>
      <c r="E975" s="56" t="s">
        <v>30</v>
      </c>
      <c r="F975" s="168" t="s">
        <v>106</v>
      </c>
      <c r="G975" s="168" t="s">
        <v>107</v>
      </c>
      <c r="H975" s="169" t="s">
        <v>30</v>
      </c>
      <c r="I975" s="404"/>
      <c r="J975" s="59"/>
      <c r="K975" s="61"/>
      <c r="L975" s="61"/>
      <c r="M975" s="60" t="s">
        <v>642</v>
      </c>
      <c r="N975" s="56" t="s">
        <v>26394</v>
      </c>
      <c r="O975" s="56" t="s">
        <v>114</v>
      </c>
      <c r="P975" s="56" t="s">
        <v>1563</v>
      </c>
      <c r="Q975" s="56" t="s">
        <v>17</v>
      </c>
      <c r="R975" s="66"/>
      <c r="S975" s="61"/>
      <c r="T975" s="61"/>
      <c r="U975" s="402"/>
      <c r="V975" s="66"/>
      <c r="W975" s="66"/>
      <c r="X975" s="400" t="s">
        <v>108</v>
      </c>
      <c r="Y975" s="56" t="s">
        <v>200</v>
      </c>
      <c r="Z975" s="56" t="s">
        <v>14</v>
      </c>
      <c r="AA975" s="57">
        <v>43144</v>
      </c>
      <c r="AB975" s="75"/>
      <c r="AC975" s="95"/>
      <c r="AD975" s="65" t="s">
        <v>294</v>
      </c>
      <c r="AE975" s="96"/>
      <c r="AF975" s="66"/>
      <c r="AG975" s="66"/>
      <c r="AH975" s="67" t="str">
        <v>Feb</v>
      </c>
      <c r="AI975" s="68" t="str">
        <v>Feb</v>
      </c>
      <c r="AJ975" s="69">
        <f t="shared" si="0"/>
        <v>1</v>
      </c>
      <c r="AK975" s="70">
        <f t="shared" si="1"/>
        <v>43173</v>
      </c>
      <c r="AL975" s="71">
        <f t="shared" ca="1" si="2"/>
        <v>-786</v>
      </c>
      <c r="AM975" s="71" t="str">
        <v>2018</v>
      </c>
      <c r="AN975" s="70">
        <f t="shared" si="3"/>
        <v>43153</v>
      </c>
      <c r="AO975" s="70" t="s">
        <v>123</v>
      </c>
    </row>
    <row r="976" spans="1:41" ht="14.4">
      <c r="A976" s="179" t="s">
        <v>26395</v>
      </c>
      <c r="B976" s="56" t="s">
        <v>89</v>
      </c>
      <c r="C976" s="57">
        <v>43143</v>
      </c>
      <c r="D976" s="56" t="s">
        <v>1027</v>
      </c>
      <c r="E976" s="56" t="s">
        <v>30</v>
      </c>
      <c r="F976" s="168" t="s">
        <v>106</v>
      </c>
      <c r="G976" s="168" t="s">
        <v>107</v>
      </c>
      <c r="H976" s="169" t="s">
        <v>30</v>
      </c>
      <c r="I976" s="404"/>
      <c r="J976" s="59"/>
      <c r="K976" s="61"/>
      <c r="L976" s="61"/>
      <c r="M976" s="60" t="s">
        <v>642</v>
      </c>
      <c r="N976" s="56" t="s">
        <v>26394</v>
      </c>
      <c r="O976" s="56" t="s">
        <v>114</v>
      </c>
      <c r="P976" s="56" t="s">
        <v>1563</v>
      </c>
      <c r="Q976" s="56" t="s">
        <v>17</v>
      </c>
      <c r="R976" s="66"/>
      <c r="S976" s="61"/>
      <c r="T976" s="61"/>
      <c r="U976" s="402"/>
      <c r="V976" s="66"/>
      <c r="W976" s="66"/>
      <c r="X976" s="400" t="s">
        <v>108</v>
      </c>
      <c r="Y976" s="56" t="s">
        <v>200</v>
      </c>
      <c r="Z976" s="56" t="s">
        <v>14</v>
      </c>
      <c r="AA976" s="57">
        <v>43144</v>
      </c>
      <c r="AB976" s="75"/>
      <c r="AC976" s="64" t="s">
        <v>26396</v>
      </c>
      <c r="AD976" s="65" t="s">
        <v>224</v>
      </c>
      <c r="AE976" s="96"/>
      <c r="AF976" s="66"/>
      <c r="AG976" s="66"/>
      <c r="AH976" s="67" t="str">
        <v>Feb</v>
      </c>
      <c r="AI976" s="68" t="str">
        <v>Feb</v>
      </c>
      <c r="AJ976" s="69">
        <f t="shared" si="0"/>
        <v>1</v>
      </c>
      <c r="AK976" s="70">
        <f t="shared" si="1"/>
        <v>43173</v>
      </c>
      <c r="AL976" s="71">
        <f t="shared" ca="1" si="2"/>
        <v>-786</v>
      </c>
      <c r="AM976" s="71" t="str">
        <v>2018</v>
      </c>
      <c r="AN976" s="70">
        <f t="shared" si="3"/>
        <v>43153</v>
      </c>
      <c r="AO976" s="70" t="s">
        <v>123</v>
      </c>
    </row>
    <row r="977" spans="1:41" ht="14.4">
      <c r="A977" s="179" t="s">
        <v>26397</v>
      </c>
      <c r="B977" s="56" t="s">
        <v>89</v>
      </c>
      <c r="C977" s="57">
        <v>43171</v>
      </c>
      <c r="D977" s="56" t="s">
        <v>1027</v>
      </c>
      <c r="E977" s="56" t="s">
        <v>140</v>
      </c>
      <c r="F977" s="168" t="s">
        <v>106</v>
      </c>
      <c r="G977" s="168" t="s">
        <v>107</v>
      </c>
      <c r="H977" s="169" t="s">
        <v>140</v>
      </c>
      <c r="I977" s="399"/>
      <c r="J977" s="57">
        <v>43202</v>
      </c>
      <c r="K977" s="56" t="s">
        <v>18</v>
      </c>
      <c r="L977" s="56" t="s">
        <v>14</v>
      </c>
      <c r="M977" s="60" t="s">
        <v>642</v>
      </c>
      <c r="N977" s="56" t="s">
        <v>26394</v>
      </c>
      <c r="O977" s="56" t="s">
        <v>114</v>
      </c>
      <c r="P977" s="56" t="s">
        <v>1563</v>
      </c>
      <c r="Q977" s="56" t="s">
        <v>17</v>
      </c>
      <c r="R977" s="66"/>
      <c r="S977" s="56" t="s">
        <v>108</v>
      </c>
      <c r="T977" s="56" t="s">
        <v>108</v>
      </c>
      <c r="U977" s="56"/>
      <c r="V977" s="66"/>
      <c r="W977" s="66"/>
      <c r="X977" s="400"/>
      <c r="Y977" s="56" t="s">
        <v>200</v>
      </c>
      <c r="Z977" s="56" t="s">
        <v>14</v>
      </c>
      <c r="AA977" s="57">
        <v>43172</v>
      </c>
      <c r="AB977" s="63">
        <v>6</v>
      </c>
      <c r="AC977" s="64" t="s">
        <v>26398</v>
      </c>
      <c r="AD977" s="65" t="s">
        <v>294</v>
      </c>
      <c r="AE977" s="65"/>
      <c r="AF977" s="66"/>
      <c r="AG977" s="66"/>
      <c r="AH977" s="67" t="str">
        <v>Mar</v>
      </c>
      <c r="AI977" s="68" t="str">
        <v>Mar</v>
      </c>
      <c r="AJ977" s="69">
        <f t="shared" si="0"/>
        <v>1</v>
      </c>
      <c r="AK977" s="70">
        <f t="shared" si="1"/>
        <v>43201</v>
      </c>
      <c r="AL977" s="71">
        <f t="shared" ca="1" si="2"/>
        <v>-758</v>
      </c>
      <c r="AM977" s="71" t="str">
        <v>2018</v>
      </c>
      <c r="AN977" s="70">
        <f t="shared" si="3"/>
        <v>43181</v>
      </c>
      <c r="AO977" s="70" t="s">
        <v>123</v>
      </c>
    </row>
    <row r="978" spans="1:41" ht="14.4">
      <c r="A978" s="179" t="s">
        <v>26399</v>
      </c>
      <c r="B978" s="56" t="s">
        <v>89</v>
      </c>
      <c r="C978" s="57">
        <v>43203</v>
      </c>
      <c r="D978" s="56" t="s">
        <v>1027</v>
      </c>
      <c r="E978" s="56" t="s">
        <v>112</v>
      </c>
      <c r="F978" s="168" t="s">
        <v>106</v>
      </c>
      <c r="G978" s="168" t="s">
        <v>113</v>
      </c>
      <c r="H978" s="169" t="s">
        <v>112</v>
      </c>
      <c r="I978" s="399"/>
      <c r="J978" s="57">
        <v>43172</v>
      </c>
      <c r="K978" s="56" t="s">
        <v>18</v>
      </c>
      <c r="L978" s="61"/>
      <c r="M978" s="60" t="s">
        <v>20639</v>
      </c>
      <c r="N978" s="56" t="s">
        <v>26401</v>
      </c>
      <c r="O978" s="56" t="s">
        <v>44</v>
      </c>
      <c r="P978" s="56" t="s">
        <v>5653</v>
      </c>
      <c r="Q978" s="56" t="s">
        <v>116</v>
      </c>
      <c r="R978" s="66"/>
      <c r="S978" s="61"/>
      <c r="T978" s="61"/>
      <c r="U978" s="400">
        <v>43209</v>
      </c>
      <c r="V978" s="66"/>
      <c r="W978" s="56">
        <v>17.5</v>
      </c>
      <c r="X978" s="402"/>
      <c r="Y978" s="61"/>
      <c r="Z978" s="56" t="s">
        <v>18</v>
      </c>
      <c r="AA978" s="57">
        <v>43230</v>
      </c>
      <c r="AB978" s="75"/>
      <c r="AC978" s="64" t="s">
        <v>25415</v>
      </c>
      <c r="AD978" s="56" t="s">
        <v>79</v>
      </c>
      <c r="AE978" s="56" t="s">
        <v>79</v>
      </c>
      <c r="AF978" s="56" t="s">
        <v>18</v>
      </c>
      <c r="AG978" s="56" t="s">
        <v>18</v>
      </c>
      <c r="AH978" s="67" t="str">
        <v>Apr</v>
      </c>
      <c r="AI978" s="68" t="str">
        <v>May</v>
      </c>
      <c r="AJ978" s="69">
        <f t="shared" si="0"/>
        <v>27</v>
      </c>
      <c r="AK978" s="70">
        <f t="shared" si="1"/>
        <v>43233</v>
      </c>
      <c r="AL978" s="71">
        <f t="shared" ca="1" si="2"/>
        <v>-726</v>
      </c>
      <c r="AM978" s="71" t="str">
        <v>2018</v>
      </c>
      <c r="AN978" s="70">
        <f t="shared" si="3"/>
        <v>43213</v>
      </c>
      <c r="AO978" s="70" t="s">
        <v>123</v>
      </c>
    </row>
    <row r="979" spans="1:41" ht="14.4">
      <c r="A979" s="179" t="s">
        <v>26402</v>
      </c>
      <c r="B979" s="56" t="s">
        <v>89</v>
      </c>
      <c r="C979" s="57">
        <v>43349</v>
      </c>
      <c r="D979" s="56" t="s">
        <v>1027</v>
      </c>
      <c r="E979" s="56" t="s">
        <v>140</v>
      </c>
      <c r="F979" s="168" t="s">
        <v>106</v>
      </c>
      <c r="G979" s="168" t="s">
        <v>107</v>
      </c>
      <c r="H979" s="169" t="s">
        <v>140</v>
      </c>
      <c r="I979" s="399"/>
      <c r="J979" s="57">
        <v>43379</v>
      </c>
      <c r="K979" s="56" t="s">
        <v>18</v>
      </c>
      <c r="L979" s="56" t="s">
        <v>18</v>
      </c>
      <c r="M979" s="60" t="s">
        <v>642</v>
      </c>
      <c r="N979" s="56" t="s">
        <v>26403</v>
      </c>
      <c r="O979" s="56" t="s">
        <v>29</v>
      </c>
      <c r="P979" s="56" t="s">
        <v>26404</v>
      </c>
      <c r="Q979" s="56" t="s">
        <v>17</v>
      </c>
      <c r="R979" s="56"/>
      <c r="S979" s="56" t="s">
        <v>108</v>
      </c>
      <c r="T979" s="56" t="s">
        <v>108</v>
      </c>
      <c r="U979" s="56"/>
      <c r="V979" s="56"/>
      <c r="W979" s="56" t="s">
        <v>108</v>
      </c>
      <c r="X979" s="56"/>
      <c r="Y979" s="56" t="s">
        <v>108</v>
      </c>
      <c r="Z979" s="56" t="s">
        <v>18</v>
      </c>
      <c r="AA979" s="57">
        <v>43355</v>
      </c>
      <c r="AB979" s="63">
        <v>6</v>
      </c>
      <c r="AC979" s="64" t="s">
        <v>26405</v>
      </c>
      <c r="AD979" s="56" t="s">
        <v>79</v>
      </c>
      <c r="AE979" s="56"/>
      <c r="AF979" s="61"/>
      <c r="AG979" s="61"/>
      <c r="AH979" s="67" t="str">
        <v>Sep</v>
      </c>
      <c r="AI979" s="68" t="str">
        <v>Sep</v>
      </c>
      <c r="AJ979" s="69">
        <f t="shared" si="0"/>
        <v>6</v>
      </c>
      <c r="AK979" s="70">
        <f t="shared" si="1"/>
        <v>43379</v>
      </c>
      <c r="AL979" s="71">
        <f t="shared" ca="1" si="2"/>
        <v>-580</v>
      </c>
      <c r="AM979" s="71" t="str">
        <v>2018</v>
      </c>
      <c r="AN979" s="70">
        <f t="shared" si="3"/>
        <v>43359</v>
      </c>
      <c r="AO979" s="70" t="s">
        <v>123</v>
      </c>
    </row>
    <row r="980" spans="1:41" ht="14.4">
      <c r="A980" s="179" t="s">
        <v>26406</v>
      </c>
      <c r="B980" s="56" t="s">
        <v>89</v>
      </c>
      <c r="C980" s="57">
        <v>43178</v>
      </c>
      <c r="D980" s="56" t="s">
        <v>90</v>
      </c>
      <c r="E980" s="56" t="s">
        <v>12</v>
      </c>
      <c r="F980" s="168" t="s">
        <v>106</v>
      </c>
      <c r="G980" s="168" t="s">
        <v>113</v>
      </c>
      <c r="H980" s="169" t="s">
        <v>12</v>
      </c>
      <c r="I980" s="404"/>
      <c r="J980" s="59"/>
      <c r="K980" s="61"/>
      <c r="L980" s="61"/>
      <c r="M980" s="60" t="s">
        <v>26407</v>
      </c>
      <c r="N980" s="56" t="s">
        <v>26408</v>
      </c>
      <c r="O980" s="56" t="s">
        <v>37</v>
      </c>
      <c r="P980" s="56" t="s">
        <v>26409</v>
      </c>
      <c r="Q980" s="56" t="s">
        <v>17</v>
      </c>
      <c r="R980" s="66"/>
      <c r="S980" s="61"/>
      <c r="T980" s="61"/>
      <c r="U980" s="402"/>
      <c r="V980" s="66"/>
      <c r="W980" s="66"/>
      <c r="X980" s="400" t="s">
        <v>108</v>
      </c>
      <c r="Y980" s="61"/>
      <c r="Z980" s="56" t="s">
        <v>14</v>
      </c>
      <c r="AA980" s="57">
        <v>43182</v>
      </c>
      <c r="AB980" s="75"/>
      <c r="AC980" s="64" t="s">
        <v>26410</v>
      </c>
      <c r="AD980" s="65" t="s">
        <v>705</v>
      </c>
      <c r="AE980" s="65"/>
      <c r="AF980" s="66"/>
      <c r="AG980" s="66"/>
      <c r="AH980" s="67" t="str">
        <v>Mar</v>
      </c>
      <c r="AI980" s="68" t="str">
        <v>Mar</v>
      </c>
      <c r="AJ980" s="69">
        <f t="shared" si="0"/>
        <v>4</v>
      </c>
      <c r="AK980" s="70">
        <f t="shared" si="1"/>
        <v>43208</v>
      </c>
      <c r="AL980" s="71">
        <f t="shared" ca="1" si="2"/>
        <v>-751</v>
      </c>
      <c r="AM980" s="71" t="str">
        <v>2018</v>
      </c>
      <c r="AN980" s="70">
        <f t="shared" si="3"/>
        <v>43188</v>
      </c>
      <c r="AO980" s="70" t="s">
        <v>123</v>
      </c>
    </row>
    <row r="981" spans="1:41" ht="14.4">
      <c r="A981" s="179" t="s">
        <v>26411</v>
      </c>
      <c r="B981" s="56" t="s">
        <v>89</v>
      </c>
      <c r="C981" s="57">
        <v>43193</v>
      </c>
      <c r="D981" s="56" t="s">
        <v>90</v>
      </c>
      <c r="E981" s="56" t="s">
        <v>140</v>
      </c>
      <c r="F981" s="168" t="s">
        <v>106</v>
      </c>
      <c r="G981" s="168" t="s">
        <v>107</v>
      </c>
      <c r="H981" s="169" t="s">
        <v>140</v>
      </c>
      <c r="I981" s="399"/>
      <c r="J981" s="57">
        <v>43225</v>
      </c>
      <c r="K981" s="56" t="s">
        <v>18</v>
      </c>
      <c r="L981" s="56" t="s">
        <v>14</v>
      </c>
      <c r="M981" s="60" t="s">
        <v>26412</v>
      </c>
      <c r="N981" s="56" t="s">
        <v>26412</v>
      </c>
      <c r="O981" s="56" t="s">
        <v>436</v>
      </c>
      <c r="P981" s="56" t="s">
        <v>108</v>
      </c>
      <c r="Q981" s="56" t="s">
        <v>96</v>
      </c>
      <c r="R981" s="56"/>
      <c r="S981" s="56" t="s">
        <v>108</v>
      </c>
      <c r="T981" s="56" t="s">
        <v>108</v>
      </c>
      <c r="U981" s="56"/>
      <c r="V981" s="56"/>
      <c r="W981" s="56" t="s">
        <v>108</v>
      </c>
      <c r="X981" s="56"/>
      <c r="Y981" s="56" t="s">
        <v>108</v>
      </c>
      <c r="Z981" s="56" t="s">
        <v>14</v>
      </c>
      <c r="AA981" s="57">
        <v>43231</v>
      </c>
      <c r="AB981" s="63">
        <v>6</v>
      </c>
      <c r="AC981" s="64" t="s">
        <v>26413</v>
      </c>
      <c r="AD981" s="56" t="s">
        <v>179</v>
      </c>
      <c r="AE981" s="56"/>
      <c r="AF981" s="61"/>
      <c r="AG981" s="61"/>
      <c r="AH981" s="67" t="str">
        <v>Apr</v>
      </c>
      <c r="AI981" s="68" t="str">
        <v>May</v>
      </c>
      <c r="AJ981" s="69">
        <f t="shared" si="0"/>
        <v>38</v>
      </c>
      <c r="AK981" s="70">
        <f t="shared" si="1"/>
        <v>43223</v>
      </c>
      <c r="AL981" s="71">
        <f t="shared" ca="1" si="2"/>
        <v>-736</v>
      </c>
      <c r="AM981" s="71" t="str">
        <v>2018</v>
      </c>
      <c r="AN981" s="70">
        <f t="shared" si="3"/>
        <v>43203</v>
      </c>
      <c r="AO981" s="70" t="s">
        <v>123</v>
      </c>
    </row>
    <row r="982" spans="1:41" ht="14.4">
      <c r="A982" s="179" t="s">
        <v>26414</v>
      </c>
      <c r="B982" s="56" t="s">
        <v>89</v>
      </c>
      <c r="C982" s="57">
        <v>43291</v>
      </c>
      <c r="D982" s="56" t="s">
        <v>90</v>
      </c>
      <c r="E982" s="56" t="s">
        <v>91</v>
      </c>
      <c r="F982" s="168" t="s">
        <v>214</v>
      </c>
      <c r="G982" s="168" t="s">
        <v>93</v>
      </c>
      <c r="H982" s="169" t="s">
        <v>91</v>
      </c>
      <c r="I982" s="404"/>
      <c r="J982" s="59"/>
      <c r="K982" s="56" t="s">
        <v>18</v>
      </c>
      <c r="L982" s="56" t="s">
        <v>14</v>
      </c>
      <c r="M982" s="60" t="s">
        <v>745</v>
      </c>
      <c r="N982" s="56" t="s">
        <v>26415</v>
      </c>
      <c r="O982" s="56" t="s">
        <v>114</v>
      </c>
      <c r="P982" s="56" t="s">
        <v>26416</v>
      </c>
      <c r="Q982" s="56" t="s">
        <v>96</v>
      </c>
      <c r="R982" s="66"/>
      <c r="S982" s="61"/>
      <c r="T982" s="61"/>
      <c r="U982" s="402"/>
      <c r="V982" s="66"/>
      <c r="W982" s="66"/>
      <c r="X982" s="402"/>
      <c r="Y982" s="61"/>
      <c r="Z982" s="56" t="s">
        <v>18</v>
      </c>
      <c r="AA982" s="57">
        <v>43297</v>
      </c>
      <c r="AB982" s="75"/>
      <c r="AC982" s="95"/>
      <c r="AD982" s="56" t="s">
        <v>79</v>
      </c>
      <c r="AE982" s="56"/>
      <c r="AF982" s="61"/>
      <c r="AG982" s="61"/>
      <c r="AH982" s="67" t="str">
        <v>Jul</v>
      </c>
      <c r="AI982" s="68" t="str">
        <v>Jul</v>
      </c>
      <c r="AJ982" s="69">
        <f t="shared" si="0"/>
        <v>6</v>
      </c>
      <c r="AK982" s="70">
        <f t="shared" si="1"/>
        <v>43321</v>
      </c>
      <c r="AL982" s="71">
        <f t="shared" ca="1" si="2"/>
        <v>-638</v>
      </c>
      <c r="AM982" s="71" t="str">
        <v>2018</v>
      </c>
      <c r="AN982" s="70">
        <f t="shared" si="3"/>
        <v>43301</v>
      </c>
      <c r="AO982" s="70" t="s">
        <v>123</v>
      </c>
    </row>
    <row r="983" spans="1:41" ht="14.4">
      <c r="A983" s="179" t="s">
        <v>26417</v>
      </c>
      <c r="B983" s="56" t="s">
        <v>89</v>
      </c>
      <c r="C983" s="57">
        <v>43104</v>
      </c>
      <c r="D983" s="56" t="s">
        <v>1027</v>
      </c>
      <c r="E983" s="56" t="s">
        <v>12</v>
      </c>
      <c r="F983" s="168" t="s">
        <v>106</v>
      </c>
      <c r="G983" s="168" t="s">
        <v>107</v>
      </c>
      <c r="H983" s="169" t="s">
        <v>12</v>
      </c>
      <c r="I983" s="404"/>
      <c r="J983" s="59"/>
      <c r="K983" s="61"/>
      <c r="L983" s="61"/>
      <c r="M983" s="60" t="s">
        <v>642</v>
      </c>
      <c r="N983" s="56" t="s">
        <v>26418</v>
      </c>
      <c r="O983" s="56" t="s">
        <v>29</v>
      </c>
      <c r="P983" s="56" t="s">
        <v>26419</v>
      </c>
      <c r="Q983" s="56" t="s">
        <v>17</v>
      </c>
      <c r="R983" s="66"/>
      <c r="S983" s="61"/>
      <c r="T983" s="61"/>
      <c r="U983" s="402"/>
      <c r="V983" s="66"/>
      <c r="W983" s="66"/>
      <c r="X983" s="400" t="s">
        <v>108</v>
      </c>
      <c r="Y983" s="61"/>
      <c r="Z983" s="56" t="s">
        <v>14</v>
      </c>
      <c r="AA983" s="57">
        <v>43129</v>
      </c>
      <c r="AB983" s="75"/>
      <c r="AC983" s="64" t="s">
        <v>26420</v>
      </c>
      <c r="AD983" s="65" t="s">
        <v>179</v>
      </c>
      <c r="AE983" s="65"/>
      <c r="AF983" s="66"/>
      <c r="AG983" s="66"/>
      <c r="AH983" s="67" t="str">
        <v>Jan</v>
      </c>
      <c r="AI983" s="68" t="str">
        <v>Jan</v>
      </c>
      <c r="AJ983" s="69">
        <f t="shared" si="0"/>
        <v>25</v>
      </c>
      <c r="AK983" s="70">
        <f t="shared" si="1"/>
        <v>43134</v>
      </c>
      <c r="AL983" s="71">
        <f t="shared" ca="1" si="2"/>
        <v>-825</v>
      </c>
      <c r="AM983" s="71" t="str">
        <v>2018</v>
      </c>
      <c r="AN983" s="70">
        <f t="shared" si="3"/>
        <v>43114</v>
      </c>
      <c r="AO983" s="70" t="s">
        <v>123</v>
      </c>
    </row>
    <row r="984" spans="1:41" ht="14.4">
      <c r="A984" s="179" t="s">
        <v>26421</v>
      </c>
      <c r="B984" s="56" t="s">
        <v>89</v>
      </c>
      <c r="C984" s="57">
        <v>43153</v>
      </c>
      <c r="D984" s="56" t="s">
        <v>1027</v>
      </c>
      <c r="E984" s="56" t="s">
        <v>140</v>
      </c>
      <c r="F984" s="168" t="s">
        <v>106</v>
      </c>
      <c r="G984" s="168" t="s">
        <v>107</v>
      </c>
      <c r="H984" s="169" t="s">
        <v>140</v>
      </c>
      <c r="I984" s="399"/>
      <c r="J984" s="57">
        <v>43181</v>
      </c>
      <c r="K984" s="56" t="s">
        <v>18</v>
      </c>
      <c r="L984" s="56" t="s">
        <v>14</v>
      </c>
      <c r="M984" s="60" t="s">
        <v>642</v>
      </c>
      <c r="N984" s="56" t="s">
        <v>26418</v>
      </c>
      <c r="O984" s="56" t="s">
        <v>29</v>
      </c>
      <c r="P984" s="56" t="s">
        <v>26419</v>
      </c>
      <c r="Q984" s="56" t="s">
        <v>17</v>
      </c>
      <c r="R984" s="66"/>
      <c r="S984" s="56" t="s">
        <v>108</v>
      </c>
      <c r="T984" s="56" t="s">
        <v>108</v>
      </c>
      <c r="U984" s="56"/>
      <c r="V984" s="66"/>
      <c r="W984" s="66"/>
      <c r="X984" s="400"/>
      <c r="Y984" s="56" t="s">
        <v>108</v>
      </c>
      <c r="Z984" s="56" t="s">
        <v>14</v>
      </c>
      <c r="AA984" s="57">
        <v>43185</v>
      </c>
      <c r="AB984" s="63">
        <v>6</v>
      </c>
      <c r="AC984" s="64" t="s">
        <v>26422</v>
      </c>
      <c r="AD984" s="65" t="s">
        <v>179</v>
      </c>
      <c r="AE984" s="65"/>
      <c r="AF984" s="66"/>
      <c r="AG984" s="66"/>
      <c r="AH984" s="67" t="str">
        <v>Feb</v>
      </c>
      <c r="AI984" s="68" t="str">
        <v>Mar</v>
      </c>
      <c r="AJ984" s="69">
        <f t="shared" si="0"/>
        <v>32</v>
      </c>
      <c r="AK984" s="70">
        <f t="shared" si="1"/>
        <v>43183</v>
      </c>
      <c r="AL984" s="71">
        <f t="shared" ca="1" si="2"/>
        <v>-776</v>
      </c>
      <c r="AM984" s="71" t="str">
        <v>2018</v>
      </c>
      <c r="AN984" s="70">
        <f t="shared" si="3"/>
        <v>43163</v>
      </c>
      <c r="AO984" s="70" t="s">
        <v>123</v>
      </c>
    </row>
    <row r="985" spans="1:41" ht="14.4">
      <c r="A985" s="179" t="s">
        <v>26423</v>
      </c>
      <c r="B985" s="56" t="s">
        <v>89</v>
      </c>
      <c r="C985" s="57">
        <v>43221</v>
      </c>
      <c r="D985" s="56" t="s">
        <v>1027</v>
      </c>
      <c r="E985" s="56" t="s">
        <v>140</v>
      </c>
      <c r="F985" s="168" t="s">
        <v>106</v>
      </c>
      <c r="G985" s="168" t="s">
        <v>107</v>
      </c>
      <c r="H985" s="169" t="s">
        <v>140</v>
      </c>
      <c r="I985" s="399"/>
      <c r="J985" s="57">
        <v>43252</v>
      </c>
      <c r="K985" s="56" t="s">
        <v>18</v>
      </c>
      <c r="L985" s="56" t="s">
        <v>18</v>
      </c>
      <c r="M985" s="60" t="s">
        <v>642</v>
      </c>
      <c r="N985" s="56" t="s">
        <v>26418</v>
      </c>
      <c r="O985" s="56" t="s">
        <v>29</v>
      </c>
      <c r="P985" s="56" t="s">
        <v>26419</v>
      </c>
      <c r="Q985" s="56" t="s">
        <v>17</v>
      </c>
      <c r="R985" s="56"/>
      <c r="S985" s="56" t="s">
        <v>108</v>
      </c>
      <c r="T985" s="56" t="s">
        <v>108</v>
      </c>
      <c r="U985" s="56"/>
      <c r="V985" s="401"/>
      <c r="W985" s="401">
        <v>4</v>
      </c>
      <c r="X985" s="400">
        <v>43252</v>
      </c>
      <c r="Y985" s="56" t="s">
        <v>108</v>
      </c>
      <c r="Z985" s="56" t="s">
        <v>18</v>
      </c>
      <c r="AA985" s="57">
        <v>43221</v>
      </c>
      <c r="AB985" s="63">
        <v>6</v>
      </c>
      <c r="AC985" s="64" t="s">
        <v>26424</v>
      </c>
      <c r="AD985" s="56" t="s">
        <v>79</v>
      </c>
      <c r="AE985" s="56"/>
      <c r="AF985" s="61"/>
      <c r="AG985" s="61"/>
      <c r="AH985" s="67" t="str">
        <v>May</v>
      </c>
      <c r="AI985" s="68" t="str">
        <v>May</v>
      </c>
      <c r="AJ985" s="69">
        <f t="shared" si="0"/>
        <v>0</v>
      </c>
      <c r="AK985" s="70">
        <f t="shared" si="1"/>
        <v>43251</v>
      </c>
      <c r="AL985" s="71">
        <f t="shared" ca="1" si="2"/>
        <v>-708</v>
      </c>
      <c r="AM985" s="71" t="str">
        <v>2018</v>
      </c>
      <c r="AN985" s="70">
        <f t="shared" si="3"/>
        <v>43231</v>
      </c>
      <c r="AO985" s="70" t="s">
        <v>123</v>
      </c>
    </row>
    <row r="986" spans="1:41" ht="14.4">
      <c r="A986" s="179" t="s">
        <v>26426</v>
      </c>
      <c r="B986" s="56" t="s">
        <v>89</v>
      </c>
      <c r="C986" s="57">
        <v>43283</v>
      </c>
      <c r="D986" s="56" t="s">
        <v>1027</v>
      </c>
      <c r="E986" s="56" t="s">
        <v>140</v>
      </c>
      <c r="F986" s="168" t="s">
        <v>106</v>
      </c>
      <c r="G986" s="168" t="s">
        <v>107</v>
      </c>
      <c r="H986" s="169" t="s">
        <v>140</v>
      </c>
      <c r="I986" s="399"/>
      <c r="J986" s="57">
        <v>43314</v>
      </c>
      <c r="K986" s="56" t="s">
        <v>18</v>
      </c>
      <c r="L986" s="56" t="s">
        <v>18</v>
      </c>
      <c r="M986" s="60" t="s">
        <v>642</v>
      </c>
      <c r="N986" s="56" t="s">
        <v>26427</v>
      </c>
      <c r="O986" s="56" t="s">
        <v>436</v>
      </c>
      <c r="P986" s="56" t="s">
        <v>26428</v>
      </c>
      <c r="Q986" s="56" t="s">
        <v>17</v>
      </c>
      <c r="R986" s="56"/>
      <c r="S986" s="56" t="s">
        <v>108</v>
      </c>
      <c r="T986" s="56" t="s">
        <v>108</v>
      </c>
      <c r="U986" s="56"/>
      <c r="V986" s="56"/>
      <c r="W986" s="56" t="s">
        <v>108</v>
      </c>
      <c r="X986" s="56"/>
      <c r="Y986" s="56" t="s">
        <v>108</v>
      </c>
      <c r="Z986" s="56" t="s">
        <v>18</v>
      </c>
      <c r="AA986" s="57">
        <v>43283</v>
      </c>
      <c r="AB986" s="63">
        <v>6</v>
      </c>
      <c r="AC986" s="64" t="s">
        <v>26429</v>
      </c>
      <c r="AD986" s="56" t="s">
        <v>79</v>
      </c>
      <c r="AE986" s="56"/>
      <c r="AF986" s="61"/>
      <c r="AG986" s="61"/>
      <c r="AH986" s="67" t="str">
        <v>Jul</v>
      </c>
      <c r="AI986" s="68" t="str">
        <v>Jul</v>
      </c>
      <c r="AJ986" s="69">
        <f t="shared" si="0"/>
        <v>0</v>
      </c>
      <c r="AK986" s="70">
        <f t="shared" si="1"/>
        <v>43313</v>
      </c>
      <c r="AL986" s="71">
        <f t="shared" ca="1" si="2"/>
        <v>-646</v>
      </c>
      <c r="AM986" s="71" t="str">
        <v>2018</v>
      </c>
      <c r="AN986" s="70">
        <f t="shared" si="3"/>
        <v>43293</v>
      </c>
      <c r="AO986" s="70" t="s">
        <v>123</v>
      </c>
    </row>
    <row r="987" spans="1:41" ht="14.4">
      <c r="A987" s="179" t="s">
        <v>26430</v>
      </c>
      <c r="B987" s="56" t="s">
        <v>89</v>
      </c>
      <c r="C987" s="57">
        <v>43151</v>
      </c>
      <c r="D987" s="56" t="s">
        <v>131</v>
      </c>
      <c r="E987" s="56" t="s">
        <v>140</v>
      </c>
      <c r="F987" s="168" t="s">
        <v>106</v>
      </c>
      <c r="G987" s="168" t="s">
        <v>107</v>
      </c>
      <c r="H987" s="169" t="s">
        <v>140</v>
      </c>
      <c r="I987" s="399"/>
      <c r="J987" s="57">
        <v>43179</v>
      </c>
      <c r="K987" s="56" t="s">
        <v>18</v>
      </c>
      <c r="L987" s="56" t="s">
        <v>18</v>
      </c>
      <c r="M987" s="60" t="s">
        <v>145</v>
      </c>
      <c r="N987" s="56" t="s">
        <v>26431</v>
      </c>
      <c r="O987" s="56" t="s">
        <v>20</v>
      </c>
      <c r="P987" s="56" t="s">
        <v>26432</v>
      </c>
      <c r="Q987" s="56" t="s">
        <v>96</v>
      </c>
      <c r="R987" s="66"/>
      <c r="S987" s="56" t="s">
        <v>108</v>
      </c>
      <c r="T987" s="61"/>
      <c r="U987" s="56"/>
      <c r="V987" s="66"/>
      <c r="W987" s="66"/>
      <c r="X987" s="400"/>
      <c r="Y987" s="56" t="s">
        <v>108</v>
      </c>
      <c r="Z987" s="56" t="s">
        <v>18</v>
      </c>
      <c r="AA987" s="57">
        <v>43151</v>
      </c>
      <c r="AB987" s="63">
        <v>6</v>
      </c>
      <c r="AC987" s="64" t="s">
        <v>26433</v>
      </c>
      <c r="AD987" s="65" t="s">
        <v>79</v>
      </c>
      <c r="AE987" s="65"/>
      <c r="AF987" s="66"/>
      <c r="AG987" s="66"/>
      <c r="AH987" s="67" t="str">
        <v>Feb</v>
      </c>
      <c r="AI987" s="68" t="str">
        <v>Feb</v>
      </c>
      <c r="AJ987" s="69">
        <f t="shared" si="0"/>
        <v>0</v>
      </c>
      <c r="AK987" s="70">
        <f t="shared" si="1"/>
        <v>43181</v>
      </c>
      <c r="AL987" s="71">
        <f t="shared" ca="1" si="2"/>
        <v>-778</v>
      </c>
      <c r="AM987" s="71" t="str">
        <v>2018</v>
      </c>
      <c r="AN987" s="70">
        <f t="shared" si="3"/>
        <v>43161</v>
      </c>
      <c r="AO987" s="70" t="s">
        <v>123</v>
      </c>
    </row>
    <row r="988" spans="1:41" ht="14.4">
      <c r="A988" s="179" t="s">
        <v>26434</v>
      </c>
      <c r="B988" s="56" t="s">
        <v>89</v>
      </c>
      <c r="C988" s="57">
        <v>43277</v>
      </c>
      <c r="D988" s="56" t="s">
        <v>229</v>
      </c>
      <c r="E988" s="56" t="s">
        <v>140</v>
      </c>
      <c r="F988" s="168" t="s">
        <v>106</v>
      </c>
      <c r="G988" s="168" t="s">
        <v>107</v>
      </c>
      <c r="H988" s="169" t="s">
        <v>140</v>
      </c>
      <c r="I988" s="399"/>
      <c r="J988" s="57">
        <v>43307</v>
      </c>
      <c r="K988" s="56" t="s">
        <v>18</v>
      </c>
      <c r="L988" s="56" t="s">
        <v>14</v>
      </c>
      <c r="M988" s="60" t="s">
        <v>26435</v>
      </c>
      <c r="N988" s="56" t="s">
        <v>26435</v>
      </c>
      <c r="O988" s="61"/>
      <c r="P988" s="56" t="s">
        <v>108</v>
      </c>
      <c r="Q988" s="56" t="s">
        <v>96</v>
      </c>
      <c r="R988" s="56"/>
      <c r="S988" s="56" t="s">
        <v>108</v>
      </c>
      <c r="T988" s="56" t="s">
        <v>108</v>
      </c>
      <c r="U988" s="56"/>
      <c r="V988" s="56"/>
      <c r="W988" s="56" t="s">
        <v>108</v>
      </c>
      <c r="X988" s="56"/>
      <c r="Y988" s="56" t="s">
        <v>108</v>
      </c>
      <c r="Z988" s="56" t="s">
        <v>14</v>
      </c>
      <c r="AA988" s="57">
        <v>43277</v>
      </c>
      <c r="AB988" s="63">
        <v>6</v>
      </c>
      <c r="AC988" s="64" t="s">
        <v>26436</v>
      </c>
      <c r="AD988" s="56" t="s">
        <v>633</v>
      </c>
      <c r="AE988" s="56"/>
      <c r="AF988" s="61"/>
      <c r="AG988" s="61"/>
      <c r="AH988" s="67" t="str">
        <v>Jun</v>
      </c>
      <c r="AI988" s="68" t="str">
        <v>Jun</v>
      </c>
      <c r="AJ988" s="69">
        <f t="shared" si="0"/>
        <v>0</v>
      </c>
      <c r="AK988" s="70">
        <f t="shared" si="1"/>
        <v>43307</v>
      </c>
      <c r="AL988" s="71">
        <f t="shared" ca="1" si="2"/>
        <v>-652</v>
      </c>
      <c r="AM988" s="71" t="str">
        <v>2018</v>
      </c>
      <c r="AN988" s="70">
        <f t="shared" si="3"/>
        <v>43287</v>
      </c>
      <c r="AO988" s="70" t="s">
        <v>123</v>
      </c>
    </row>
    <row r="989" spans="1:41" ht="14.4">
      <c r="A989" s="179" t="s">
        <v>26437</v>
      </c>
      <c r="B989" s="56" t="s">
        <v>89</v>
      </c>
      <c r="C989" s="57">
        <v>43304</v>
      </c>
      <c r="D989" s="56" t="s">
        <v>1027</v>
      </c>
      <c r="E989" s="56" t="s">
        <v>12</v>
      </c>
      <c r="F989" s="168" t="s">
        <v>106</v>
      </c>
      <c r="G989" s="168" t="s">
        <v>107</v>
      </c>
      <c r="H989" s="169" t="s">
        <v>30</v>
      </c>
      <c r="I989" s="404"/>
      <c r="J989" s="59"/>
      <c r="K989" s="61"/>
      <c r="L989" s="61"/>
      <c r="M989" s="60" t="s">
        <v>642</v>
      </c>
      <c r="N989" s="56" t="s">
        <v>26438</v>
      </c>
      <c r="O989" s="56" t="s">
        <v>436</v>
      </c>
      <c r="P989" s="56" t="s">
        <v>25804</v>
      </c>
      <c r="Q989" s="56" t="s">
        <v>17</v>
      </c>
      <c r="R989" s="66"/>
      <c r="S989" s="61"/>
      <c r="T989" s="61"/>
      <c r="U989" s="402"/>
      <c r="V989" s="66"/>
      <c r="W989" s="66"/>
      <c r="X989" s="402"/>
      <c r="Y989" s="61"/>
      <c r="Z989" s="56" t="s">
        <v>18</v>
      </c>
      <c r="AA989" s="57">
        <v>43321</v>
      </c>
      <c r="AB989" s="75"/>
      <c r="AC989" s="64" t="s">
        <v>26439</v>
      </c>
      <c r="AD989" s="56" t="s">
        <v>79</v>
      </c>
      <c r="AE989" s="61"/>
      <c r="AF989" s="61"/>
      <c r="AG989" s="61"/>
      <c r="AH989" s="67" t="str">
        <v>Jul</v>
      </c>
      <c r="AI989" s="68" t="str">
        <v>Aug</v>
      </c>
      <c r="AJ989" s="69">
        <f t="shared" si="0"/>
        <v>17</v>
      </c>
      <c r="AK989" s="70">
        <f t="shared" si="1"/>
        <v>43334</v>
      </c>
      <c r="AL989" s="71">
        <f t="shared" ca="1" si="2"/>
        <v>-625</v>
      </c>
      <c r="AM989" s="71" t="str">
        <v>2018</v>
      </c>
      <c r="AN989" s="70">
        <f t="shared" si="3"/>
        <v>43314</v>
      </c>
      <c r="AO989" s="70" t="s">
        <v>123</v>
      </c>
    </row>
    <row r="990" spans="1:41" ht="14.4">
      <c r="A990" s="179" t="s">
        <v>26440</v>
      </c>
      <c r="B990" s="56" t="s">
        <v>89</v>
      </c>
      <c r="C990" s="57">
        <v>43343</v>
      </c>
      <c r="D990" s="56" t="s">
        <v>1027</v>
      </c>
      <c r="E990" s="56" t="s">
        <v>140</v>
      </c>
      <c r="F990" s="168" t="s">
        <v>106</v>
      </c>
      <c r="G990" s="168" t="s">
        <v>107</v>
      </c>
      <c r="H990" s="169" t="s">
        <v>140</v>
      </c>
      <c r="I990" s="399"/>
      <c r="J990" s="57">
        <v>43374</v>
      </c>
      <c r="K990" s="56" t="s">
        <v>18</v>
      </c>
      <c r="L990" s="56" t="s">
        <v>14</v>
      </c>
      <c r="M990" s="60" t="s">
        <v>26441</v>
      </c>
      <c r="N990" s="56" t="s">
        <v>26441</v>
      </c>
      <c r="O990" s="56" t="s">
        <v>44</v>
      </c>
      <c r="P990" s="56" t="s">
        <v>108</v>
      </c>
      <c r="Q990" s="56" t="s">
        <v>28</v>
      </c>
      <c r="R990" s="56"/>
      <c r="S990" s="56" t="s">
        <v>108</v>
      </c>
      <c r="T990" s="56" t="s">
        <v>108</v>
      </c>
      <c r="U990" s="56"/>
      <c r="V990" s="56"/>
      <c r="W990" s="56" t="s">
        <v>108</v>
      </c>
      <c r="X990" s="56"/>
      <c r="Y990" s="56" t="s">
        <v>108</v>
      </c>
      <c r="Z990" s="56" t="s">
        <v>14</v>
      </c>
      <c r="AA990" s="57">
        <v>43347</v>
      </c>
      <c r="AB990" s="63">
        <v>6</v>
      </c>
      <c r="AC990" s="64" t="s">
        <v>26442</v>
      </c>
      <c r="AD990" s="56" t="s">
        <v>118</v>
      </c>
      <c r="AE990" s="56"/>
      <c r="AF990" s="61"/>
      <c r="AG990" s="61"/>
      <c r="AH990" s="67" t="str">
        <v>Aug</v>
      </c>
      <c r="AI990" s="68" t="str">
        <v>Sep</v>
      </c>
      <c r="AJ990" s="69">
        <f t="shared" si="0"/>
        <v>4</v>
      </c>
      <c r="AK990" s="70">
        <f t="shared" si="1"/>
        <v>43373</v>
      </c>
      <c r="AL990" s="71">
        <f t="shared" ca="1" si="2"/>
        <v>-586</v>
      </c>
      <c r="AM990" s="71" t="str">
        <v>2018</v>
      </c>
      <c r="AN990" s="70">
        <f t="shared" si="3"/>
        <v>43353</v>
      </c>
      <c r="AO990" s="70" t="s">
        <v>123</v>
      </c>
    </row>
    <row r="991" spans="1:41" ht="14.4">
      <c r="A991" s="179" t="s">
        <v>26443</v>
      </c>
      <c r="B991" s="56" t="s">
        <v>89</v>
      </c>
      <c r="C991" s="57">
        <v>43461</v>
      </c>
      <c r="D991" s="56" t="s">
        <v>1027</v>
      </c>
      <c r="E991" s="56" t="s">
        <v>30</v>
      </c>
      <c r="F991" s="168" t="s">
        <v>106</v>
      </c>
      <c r="G991" s="168" t="s">
        <v>107</v>
      </c>
      <c r="H991" s="169" t="s">
        <v>30</v>
      </c>
      <c r="I991" s="404"/>
      <c r="J991" s="59"/>
      <c r="K991" s="61"/>
      <c r="L991" s="61"/>
      <c r="M991" s="60" t="s">
        <v>642</v>
      </c>
      <c r="N991" s="56" t="s">
        <v>10503</v>
      </c>
      <c r="O991" s="56" t="s">
        <v>20</v>
      </c>
      <c r="P991" s="56" t="s">
        <v>5791</v>
      </c>
      <c r="Q991" s="56" t="s">
        <v>17</v>
      </c>
      <c r="R991" s="66"/>
      <c r="S991" s="61"/>
      <c r="T991" s="61"/>
      <c r="U991" s="402"/>
      <c r="V991" s="66"/>
      <c r="W991" s="66"/>
      <c r="X991" s="402"/>
      <c r="Y991" s="56" t="s">
        <v>200</v>
      </c>
      <c r="Z991" s="56" t="s">
        <v>14</v>
      </c>
      <c r="AA991" s="57">
        <v>43465</v>
      </c>
      <c r="AB991" s="75"/>
      <c r="AC991" s="64" t="s">
        <v>26445</v>
      </c>
      <c r="AD991" s="56" t="s">
        <v>179</v>
      </c>
      <c r="AE991" s="61"/>
      <c r="AF991" s="61"/>
      <c r="AG991" s="61"/>
      <c r="AH991" s="67" t="str">
        <v>Dec</v>
      </c>
      <c r="AI991" s="68" t="str">
        <v>Dec</v>
      </c>
      <c r="AJ991" s="69">
        <f t="shared" si="0"/>
        <v>4</v>
      </c>
      <c r="AK991" s="70">
        <f t="shared" si="1"/>
        <v>43491</v>
      </c>
      <c r="AL991" s="71">
        <f t="shared" ca="1" si="2"/>
        <v>-468</v>
      </c>
      <c r="AM991" s="71" t="str">
        <v>2018</v>
      </c>
      <c r="AN991" s="70">
        <f t="shared" si="3"/>
        <v>43471</v>
      </c>
      <c r="AO991" s="70" t="s">
        <v>123</v>
      </c>
    </row>
    <row r="992" spans="1:41" ht="14.4">
      <c r="A992" s="179" t="s">
        <v>26446</v>
      </c>
      <c r="B992" s="56" t="s">
        <v>89</v>
      </c>
      <c r="C992" s="57">
        <v>43461</v>
      </c>
      <c r="D992" s="56" t="s">
        <v>90</v>
      </c>
      <c r="E992" s="56" t="s">
        <v>30</v>
      </c>
      <c r="F992" s="168" t="s">
        <v>106</v>
      </c>
      <c r="G992" s="168" t="s">
        <v>107</v>
      </c>
      <c r="H992" s="169" t="s">
        <v>30</v>
      </c>
      <c r="I992" s="404"/>
      <c r="J992" s="59"/>
      <c r="K992" s="61"/>
      <c r="L992" s="61"/>
      <c r="M992" s="60" t="s">
        <v>8671</v>
      </c>
      <c r="N992" s="56" t="s">
        <v>26447</v>
      </c>
      <c r="O992" s="56" t="s">
        <v>20</v>
      </c>
      <c r="P992" s="56" t="s">
        <v>8673</v>
      </c>
      <c r="Q992" s="56" t="s">
        <v>17</v>
      </c>
      <c r="R992" s="66"/>
      <c r="S992" s="61"/>
      <c r="T992" s="61"/>
      <c r="U992" s="402"/>
      <c r="V992" s="66"/>
      <c r="W992" s="66"/>
      <c r="X992" s="402"/>
      <c r="Y992" s="56" t="s">
        <v>200</v>
      </c>
      <c r="Z992" s="56" t="s">
        <v>18</v>
      </c>
      <c r="AA992" s="57">
        <v>43465</v>
      </c>
      <c r="AB992" s="75"/>
      <c r="AC992" s="95"/>
      <c r="AD992" s="56" t="s">
        <v>79</v>
      </c>
      <c r="AE992" s="61"/>
      <c r="AF992" s="61"/>
      <c r="AG992" s="61"/>
      <c r="AH992" s="67" t="str">
        <v>Dec</v>
      </c>
      <c r="AI992" s="68" t="str">
        <v>Dec</v>
      </c>
      <c r="AJ992" s="69">
        <f t="shared" si="0"/>
        <v>4</v>
      </c>
      <c r="AK992" s="70">
        <f t="shared" si="1"/>
        <v>43491</v>
      </c>
      <c r="AL992" s="71">
        <f t="shared" ca="1" si="2"/>
        <v>-468</v>
      </c>
      <c r="AM992" s="71" t="str">
        <v>2018</v>
      </c>
      <c r="AN992" s="70">
        <f t="shared" si="3"/>
        <v>43471</v>
      </c>
      <c r="AO992" s="70" t="s">
        <v>123</v>
      </c>
    </row>
    <row r="993" spans="1:41" ht="14.4">
      <c r="A993" s="179" t="s">
        <v>26448</v>
      </c>
      <c r="B993" s="106" t="s">
        <v>89</v>
      </c>
      <c r="C993" s="57">
        <v>43362</v>
      </c>
      <c r="D993" s="56" t="s">
        <v>131</v>
      </c>
      <c r="E993" s="56" t="s">
        <v>196</v>
      </c>
      <c r="F993" s="168" t="s">
        <v>106</v>
      </c>
      <c r="G993" s="168" t="s">
        <v>15177</v>
      </c>
      <c r="H993" s="169" t="s">
        <v>213</v>
      </c>
      <c r="I993" s="399"/>
      <c r="J993" s="57">
        <v>43372</v>
      </c>
      <c r="K993" s="56" t="s">
        <v>18</v>
      </c>
      <c r="L993" s="56" t="s">
        <v>18</v>
      </c>
      <c r="M993" s="60" t="s">
        <v>26449</v>
      </c>
      <c r="N993" s="56" t="s">
        <v>20492</v>
      </c>
      <c r="O993" s="56" t="s">
        <v>29</v>
      </c>
      <c r="P993" s="56" t="s">
        <v>20493</v>
      </c>
      <c r="Q993" s="56" t="s">
        <v>96</v>
      </c>
      <c r="R993" s="56"/>
      <c r="S993" s="56" t="s">
        <v>108</v>
      </c>
      <c r="T993" s="56" t="s">
        <v>108</v>
      </c>
      <c r="U993" s="400">
        <v>43369</v>
      </c>
      <c r="V993" s="401"/>
      <c r="W993" s="401">
        <v>15.25</v>
      </c>
      <c r="X993" s="56" t="s">
        <v>108</v>
      </c>
      <c r="Y993" s="61"/>
      <c r="Z993" s="56" t="s">
        <v>14</v>
      </c>
      <c r="AA993" s="57">
        <v>43440</v>
      </c>
      <c r="AB993" s="75"/>
      <c r="AC993" s="64" t="s">
        <v>26450</v>
      </c>
      <c r="AD993" s="56" t="s">
        <v>179</v>
      </c>
      <c r="AE993" s="56"/>
      <c r="AF993" s="61"/>
      <c r="AG993" s="61"/>
      <c r="AH993" s="67" t="str">
        <v>Sep</v>
      </c>
      <c r="AI993" s="68" t="str">
        <v>Dec</v>
      </c>
      <c r="AJ993" s="69">
        <f t="shared" si="0"/>
        <v>78</v>
      </c>
      <c r="AK993" s="70">
        <f t="shared" si="1"/>
        <v>43392</v>
      </c>
      <c r="AL993" s="71">
        <f t="shared" ca="1" si="2"/>
        <v>-567</v>
      </c>
      <c r="AM993" s="71" t="str">
        <v>2018</v>
      </c>
      <c r="AN993" s="70">
        <f t="shared" si="3"/>
        <v>43372</v>
      </c>
      <c r="AO993" s="70" t="s">
        <v>123</v>
      </c>
    </row>
    <row r="994" spans="1:41" ht="14.4">
      <c r="A994" s="179" t="s">
        <v>26451</v>
      </c>
      <c r="B994" s="56" t="s">
        <v>89</v>
      </c>
      <c r="C994" s="57">
        <v>43243</v>
      </c>
      <c r="D994" s="56" t="s">
        <v>229</v>
      </c>
      <c r="E994" s="56" t="s">
        <v>140</v>
      </c>
      <c r="F994" s="168" t="s">
        <v>106</v>
      </c>
      <c r="G994" s="168" t="s">
        <v>177</v>
      </c>
      <c r="H994" s="169" t="s">
        <v>5751</v>
      </c>
      <c r="I994" s="399"/>
      <c r="J994" s="57">
        <v>43276</v>
      </c>
      <c r="K994" s="61"/>
      <c r="L994" s="61"/>
      <c r="M994" s="60" t="s">
        <v>26452</v>
      </c>
      <c r="N994" s="56" t="s">
        <v>26452</v>
      </c>
      <c r="O994" s="61"/>
      <c r="P994" s="61"/>
      <c r="Q994" s="56" t="s">
        <v>96</v>
      </c>
      <c r="R994" s="66"/>
      <c r="S994" s="61"/>
      <c r="T994" s="61"/>
      <c r="U994" s="402"/>
      <c r="V994" s="66"/>
      <c r="W994" s="66"/>
      <c r="X994" s="402"/>
      <c r="Y994" s="56" t="s">
        <v>108</v>
      </c>
      <c r="Z994" s="56" t="s">
        <v>18</v>
      </c>
      <c r="AA994" s="57">
        <v>43266</v>
      </c>
      <c r="AB994" s="75"/>
      <c r="AC994" s="64" t="s">
        <v>26453</v>
      </c>
      <c r="AD994" s="56" t="s">
        <v>79</v>
      </c>
      <c r="AE994" s="61"/>
      <c r="AF994" s="61"/>
      <c r="AG994" s="61"/>
      <c r="AH994" s="67" t="str">
        <v>May</v>
      </c>
      <c r="AI994" s="68" t="str">
        <v>Jun</v>
      </c>
      <c r="AJ994" s="69">
        <f t="shared" si="0"/>
        <v>23</v>
      </c>
      <c r="AK994" s="70">
        <f t="shared" si="1"/>
        <v>43273</v>
      </c>
      <c r="AL994" s="71">
        <f t="shared" ca="1" si="2"/>
        <v>-686</v>
      </c>
      <c r="AM994" s="71" t="str">
        <v>2018</v>
      </c>
      <c r="AN994" s="70">
        <f t="shared" si="3"/>
        <v>43253</v>
      </c>
      <c r="AO994" s="70" t="s">
        <v>123</v>
      </c>
    </row>
    <row r="995" spans="1:41" ht="14.4">
      <c r="A995" s="179" t="s">
        <v>26454</v>
      </c>
      <c r="B995" s="56" t="s">
        <v>89</v>
      </c>
      <c r="C995" s="57">
        <v>43434</v>
      </c>
      <c r="D995" s="56" t="s">
        <v>1027</v>
      </c>
      <c r="E995" s="56" t="s">
        <v>140</v>
      </c>
      <c r="F995" s="168" t="s">
        <v>106</v>
      </c>
      <c r="G995" s="168" t="s">
        <v>107</v>
      </c>
      <c r="H995" s="169" t="s">
        <v>140</v>
      </c>
      <c r="I995" s="399"/>
      <c r="J995" s="57">
        <v>43464</v>
      </c>
      <c r="K995" s="56" t="s">
        <v>18</v>
      </c>
      <c r="L995" s="56" t="s">
        <v>14</v>
      </c>
      <c r="M995" s="60" t="s">
        <v>642</v>
      </c>
      <c r="N995" s="56" t="s">
        <v>26455</v>
      </c>
      <c r="O995" s="56" t="s">
        <v>27</v>
      </c>
      <c r="P995" s="56" t="s">
        <v>108</v>
      </c>
      <c r="Q995" s="61"/>
      <c r="R995" s="56"/>
      <c r="S995" s="56" t="s">
        <v>108</v>
      </c>
      <c r="T995" s="56" t="s">
        <v>108</v>
      </c>
      <c r="U995" s="56"/>
      <c r="V995" s="56"/>
      <c r="W995" s="56" t="s">
        <v>108</v>
      </c>
      <c r="X995" s="56"/>
      <c r="Y995" s="56" t="s">
        <v>108</v>
      </c>
      <c r="Z995" s="56" t="s">
        <v>14</v>
      </c>
      <c r="AA995" s="57">
        <v>43434</v>
      </c>
      <c r="AB995" s="63">
        <v>6</v>
      </c>
      <c r="AC995" s="64" t="s">
        <v>21762</v>
      </c>
      <c r="AD995" s="56" t="s">
        <v>118</v>
      </c>
      <c r="AE995" s="56"/>
      <c r="AF995" s="61"/>
      <c r="AG995" s="61"/>
      <c r="AH995" s="67" t="str">
        <v>Nov</v>
      </c>
      <c r="AI995" s="68" t="str">
        <v>Nov</v>
      </c>
      <c r="AJ995" s="69">
        <f t="shared" si="0"/>
        <v>0</v>
      </c>
      <c r="AK995" s="70">
        <f t="shared" si="1"/>
        <v>43464</v>
      </c>
      <c r="AL995" s="71">
        <f t="shared" ca="1" si="2"/>
        <v>-495</v>
      </c>
      <c r="AM995" s="71" t="str">
        <v>2018</v>
      </c>
      <c r="AN995" s="70">
        <f t="shared" si="3"/>
        <v>43444</v>
      </c>
      <c r="AO995" s="70" t="s">
        <v>123</v>
      </c>
    </row>
    <row r="996" spans="1:41" ht="14.4">
      <c r="A996" s="179" t="s">
        <v>26456</v>
      </c>
      <c r="B996" s="56" t="s">
        <v>89</v>
      </c>
      <c r="C996" s="57">
        <v>43292</v>
      </c>
      <c r="D996" s="56" t="s">
        <v>131</v>
      </c>
      <c r="E996" s="56" t="s">
        <v>140</v>
      </c>
      <c r="F996" s="168" t="s">
        <v>106</v>
      </c>
      <c r="G996" s="168" t="s">
        <v>107</v>
      </c>
      <c r="H996" s="169" t="s">
        <v>140</v>
      </c>
      <c r="I996" s="399"/>
      <c r="J996" s="57">
        <v>43323</v>
      </c>
      <c r="K996" s="56" t="s">
        <v>18</v>
      </c>
      <c r="L996" s="56" t="s">
        <v>14</v>
      </c>
      <c r="M996" s="60" t="s">
        <v>26457</v>
      </c>
      <c r="N996" s="56" t="s">
        <v>26458</v>
      </c>
      <c r="O996" s="56" t="s">
        <v>33</v>
      </c>
      <c r="P996" s="56" t="s">
        <v>26459</v>
      </c>
      <c r="Q996" s="56" t="s">
        <v>191</v>
      </c>
      <c r="R996" s="56"/>
      <c r="S996" s="56" t="s">
        <v>108</v>
      </c>
      <c r="T996" s="100">
        <v>43293</v>
      </c>
      <c r="U996" s="56"/>
      <c r="V996" s="56"/>
      <c r="W996" s="56" t="s">
        <v>108</v>
      </c>
      <c r="X996" s="56"/>
      <c r="Y996" s="56" t="s">
        <v>200</v>
      </c>
      <c r="Z996" s="56" t="s">
        <v>14</v>
      </c>
      <c r="AA996" s="57">
        <v>43298</v>
      </c>
      <c r="AB996" s="75"/>
      <c r="AC996" s="64" t="s">
        <v>26461</v>
      </c>
      <c r="AD996" s="56" t="s">
        <v>294</v>
      </c>
      <c r="AE996" s="56"/>
      <c r="AF996" s="61"/>
      <c r="AG996" s="61"/>
      <c r="AH996" s="67" t="str">
        <v>Jul</v>
      </c>
      <c r="AI996" s="68" t="str">
        <v>Jul</v>
      </c>
      <c r="AJ996" s="69">
        <f t="shared" si="0"/>
        <v>6</v>
      </c>
      <c r="AK996" s="70">
        <f t="shared" si="1"/>
        <v>43322</v>
      </c>
      <c r="AL996" s="71">
        <f t="shared" ca="1" si="2"/>
        <v>-637</v>
      </c>
      <c r="AM996" s="71" t="str">
        <v>2018</v>
      </c>
      <c r="AN996" s="70">
        <f t="shared" si="3"/>
        <v>43302</v>
      </c>
      <c r="AO996" s="70" t="s">
        <v>123</v>
      </c>
    </row>
    <row r="997" spans="1:41" ht="14.4">
      <c r="A997" s="179" t="s">
        <v>26462</v>
      </c>
      <c r="B997" s="56" t="s">
        <v>89</v>
      </c>
      <c r="C997" s="57">
        <v>43306</v>
      </c>
      <c r="D997" s="56" t="s">
        <v>131</v>
      </c>
      <c r="E997" s="56" t="s">
        <v>140</v>
      </c>
      <c r="F997" s="168" t="s">
        <v>106</v>
      </c>
      <c r="G997" s="168" t="s">
        <v>107</v>
      </c>
      <c r="H997" s="169" t="s">
        <v>140</v>
      </c>
      <c r="I997" s="399"/>
      <c r="J997" s="57">
        <v>43337</v>
      </c>
      <c r="K997" s="56" t="s">
        <v>18</v>
      </c>
      <c r="L997" s="56" t="s">
        <v>18</v>
      </c>
      <c r="M997" s="60" t="s">
        <v>26463</v>
      </c>
      <c r="N997" s="56" t="s">
        <v>26464</v>
      </c>
      <c r="O997" s="56" t="s">
        <v>143</v>
      </c>
      <c r="P997" s="56" t="s">
        <v>26465</v>
      </c>
      <c r="Q997" s="56" t="s">
        <v>28</v>
      </c>
      <c r="R997" s="56"/>
      <c r="S997" s="56" t="s">
        <v>108</v>
      </c>
      <c r="T997" s="56" t="s">
        <v>108</v>
      </c>
      <c r="U997" s="56"/>
      <c r="V997" s="56"/>
      <c r="W997" s="56" t="s">
        <v>108</v>
      </c>
      <c r="X997" s="56"/>
      <c r="Y997" s="56" t="s">
        <v>108</v>
      </c>
      <c r="Z997" s="56" t="s">
        <v>18</v>
      </c>
      <c r="AA997" s="57">
        <v>43306</v>
      </c>
      <c r="AB997" s="63">
        <v>6</v>
      </c>
      <c r="AC997" s="64" t="s">
        <v>26466</v>
      </c>
      <c r="AD997" s="56" t="s">
        <v>79</v>
      </c>
      <c r="AE997" s="56"/>
      <c r="AF997" s="61"/>
      <c r="AG997" s="61"/>
      <c r="AH997" s="67" t="str">
        <v>Jul</v>
      </c>
      <c r="AI997" s="68" t="str">
        <v>Jul</v>
      </c>
      <c r="AJ997" s="69">
        <f t="shared" si="0"/>
        <v>0</v>
      </c>
      <c r="AK997" s="70">
        <f t="shared" si="1"/>
        <v>43336</v>
      </c>
      <c r="AL997" s="71">
        <f t="shared" ca="1" si="2"/>
        <v>-623</v>
      </c>
      <c r="AM997" s="71" t="str">
        <v>2018</v>
      </c>
      <c r="AN997" s="70">
        <f t="shared" si="3"/>
        <v>43316</v>
      </c>
      <c r="AO997" s="70" t="s">
        <v>123</v>
      </c>
    </row>
    <row r="998" spans="1:41" ht="14.4">
      <c r="A998" s="179" t="s">
        <v>26467</v>
      </c>
      <c r="B998" s="56" t="s">
        <v>89</v>
      </c>
      <c r="C998" s="57">
        <v>43354</v>
      </c>
      <c r="D998" s="56" t="s">
        <v>90</v>
      </c>
      <c r="E998" s="56" t="s">
        <v>20547</v>
      </c>
      <c r="F998" s="168" t="s">
        <v>214</v>
      </c>
      <c r="G998" s="168" t="s">
        <v>214</v>
      </c>
      <c r="H998" s="169" t="s">
        <v>2445</v>
      </c>
      <c r="I998" s="404"/>
      <c r="J998" s="59"/>
      <c r="K998" s="56" t="s">
        <v>18</v>
      </c>
      <c r="L998" s="56" t="s">
        <v>14</v>
      </c>
      <c r="M998" s="60" t="s">
        <v>26468</v>
      </c>
      <c r="N998" s="56" t="s">
        <v>26468</v>
      </c>
      <c r="O998" s="61"/>
      <c r="P998" s="61"/>
      <c r="Q998" s="61"/>
      <c r="R998" s="56"/>
      <c r="S998" s="56" t="s">
        <v>108</v>
      </c>
      <c r="T998" s="56" t="s">
        <v>108</v>
      </c>
      <c r="U998" s="56"/>
      <c r="V998" s="56"/>
      <c r="W998" s="56" t="s">
        <v>108</v>
      </c>
      <c r="X998" s="56" t="s">
        <v>108</v>
      </c>
      <c r="Y998" s="56" t="s">
        <v>108</v>
      </c>
      <c r="Z998" s="56" t="s">
        <v>14</v>
      </c>
      <c r="AA998" s="57">
        <v>43355</v>
      </c>
      <c r="AB998" s="75"/>
      <c r="AC998" s="64" t="s">
        <v>26469</v>
      </c>
      <c r="AD998" s="56" t="s">
        <v>224</v>
      </c>
      <c r="AE998" s="56"/>
      <c r="AF998" s="61"/>
      <c r="AG998" s="61"/>
      <c r="AH998" s="67" t="str">
        <v>Sep</v>
      </c>
      <c r="AI998" s="68" t="str">
        <v>Sep</v>
      </c>
      <c r="AJ998" s="69">
        <f t="shared" si="0"/>
        <v>1</v>
      </c>
      <c r="AK998" s="70">
        <f t="shared" si="1"/>
        <v>43384</v>
      </c>
      <c r="AL998" s="71">
        <f t="shared" ca="1" si="2"/>
        <v>-575</v>
      </c>
      <c r="AM998" s="71" t="str">
        <v>2018</v>
      </c>
      <c r="AN998" s="70">
        <f t="shared" si="3"/>
        <v>43364</v>
      </c>
      <c r="AO998" s="70" t="s">
        <v>123</v>
      </c>
    </row>
    <row r="999" spans="1:41" ht="14.4">
      <c r="A999" s="179" t="s">
        <v>26470</v>
      </c>
      <c r="B999" s="56" t="s">
        <v>89</v>
      </c>
      <c r="C999" s="57">
        <v>43341</v>
      </c>
      <c r="D999" s="56" t="s">
        <v>131</v>
      </c>
      <c r="E999" s="56" t="s">
        <v>140</v>
      </c>
      <c r="F999" s="168" t="s">
        <v>106</v>
      </c>
      <c r="G999" s="168" t="s">
        <v>107</v>
      </c>
      <c r="H999" s="169" t="s">
        <v>140</v>
      </c>
      <c r="I999" s="399"/>
      <c r="J999" s="57">
        <v>43372</v>
      </c>
      <c r="K999" s="56" t="s">
        <v>18</v>
      </c>
      <c r="L999" s="56" t="s">
        <v>18</v>
      </c>
      <c r="M999" s="60" t="s">
        <v>26472</v>
      </c>
      <c r="N999" s="56" t="s">
        <v>26473</v>
      </c>
      <c r="O999" s="56" t="s">
        <v>95</v>
      </c>
      <c r="P999" s="56" t="s">
        <v>26474</v>
      </c>
      <c r="Q999" s="56" t="s">
        <v>28</v>
      </c>
      <c r="R999" s="56"/>
      <c r="S999" s="56" t="s">
        <v>108</v>
      </c>
      <c r="T999" s="56" t="s">
        <v>108</v>
      </c>
      <c r="U999" s="56"/>
      <c r="V999" s="56"/>
      <c r="W999" s="56" t="s">
        <v>108</v>
      </c>
      <c r="X999" s="56"/>
      <c r="Y999" s="56" t="s">
        <v>108</v>
      </c>
      <c r="Z999" s="56" t="s">
        <v>18</v>
      </c>
      <c r="AA999" s="57">
        <v>43341</v>
      </c>
      <c r="AB999" s="63">
        <v>6</v>
      </c>
      <c r="AC999" s="64" t="s">
        <v>26476</v>
      </c>
      <c r="AD999" s="56" t="s">
        <v>79</v>
      </c>
      <c r="AE999" s="56"/>
      <c r="AF999" s="61"/>
      <c r="AG999" s="61"/>
      <c r="AH999" s="67" t="str">
        <v>Aug</v>
      </c>
      <c r="AI999" s="68" t="str">
        <v>Aug</v>
      </c>
      <c r="AJ999" s="69">
        <f t="shared" si="0"/>
        <v>0</v>
      </c>
      <c r="AK999" s="70">
        <f t="shared" si="1"/>
        <v>43371</v>
      </c>
      <c r="AL999" s="71">
        <f t="shared" ca="1" si="2"/>
        <v>-588</v>
      </c>
      <c r="AM999" s="71" t="str">
        <v>2018</v>
      </c>
      <c r="AN999" s="70">
        <f t="shared" si="3"/>
        <v>43351</v>
      </c>
      <c r="AO999" s="70" t="s">
        <v>123</v>
      </c>
    </row>
    <row r="1000" spans="1:41" ht="14.4">
      <c r="A1000" s="179" t="s">
        <v>26477</v>
      </c>
      <c r="B1000" s="56" t="s">
        <v>89</v>
      </c>
      <c r="C1000" s="57">
        <v>43172</v>
      </c>
      <c r="D1000" s="56" t="s">
        <v>90</v>
      </c>
      <c r="E1000" s="56" t="s">
        <v>140</v>
      </c>
      <c r="F1000" s="168" t="s">
        <v>106</v>
      </c>
      <c r="G1000" s="168" t="s">
        <v>107</v>
      </c>
      <c r="H1000" s="169" t="s">
        <v>140</v>
      </c>
      <c r="I1000" s="399"/>
      <c r="J1000" s="57">
        <v>43203</v>
      </c>
      <c r="K1000" s="56" t="s">
        <v>18</v>
      </c>
      <c r="L1000" s="56" t="s">
        <v>18</v>
      </c>
      <c r="M1000" s="60" t="s">
        <v>26478</v>
      </c>
      <c r="N1000" s="56" t="s">
        <v>26478</v>
      </c>
      <c r="O1000" s="56" t="s">
        <v>29</v>
      </c>
      <c r="P1000" s="56" t="s">
        <v>26479</v>
      </c>
      <c r="Q1000" s="56" t="s">
        <v>17</v>
      </c>
      <c r="R1000" s="66"/>
      <c r="S1000" s="56" t="s">
        <v>108</v>
      </c>
      <c r="T1000" s="61"/>
      <c r="U1000" s="56"/>
      <c r="V1000" s="66"/>
      <c r="W1000" s="66"/>
      <c r="X1000" s="400"/>
      <c r="Y1000" s="56" t="s">
        <v>108</v>
      </c>
      <c r="Z1000" s="56" t="s">
        <v>18</v>
      </c>
      <c r="AA1000" s="57">
        <v>43185</v>
      </c>
      <c r="AB1000" s="63">
        <v>6</v>
      </c>
      <c r="AC1000" s="64" t="s">
        <v>26480</v>
      </c>
      <c r="AD1000" s="65" t="s">
        <v>79</v>
      </c>
      <c r="AE1000" s="65"/>
      <c r="AF1000" s="66"/>
      <c r="AG1000" s="66"/>
      <c r="AH1000" s="67" t="str">
        <v>Mar</v>
      </c>
      <c r="AI1000" s="68" t="str">
        <v>Mar</v>
      </c>
      <c r="AJ1000" s="69">
        <f t="shared" si="0"/>
        <v>13</v>
      </c>
      <c r="AK1000" s="70">
        <f t="shared" si="1"/>
        <v>43202</v>
      </c>
      <c r="AL1000" s="71">
        <f t="shared" ca="1" si="2"/>
        <v>-757</v>
      </c>
      <c r="AM1000" s="71" t="str">
        <v>2018</v>
      </c>
      <c r="AN1000" s="70">
        <f t="shared" si="3"/>
        <v>43182</v>
      </c>
      <c r="AO1000" s="70" t="s">
        <v>123</v>
      </c>
    </row>
    <row r="1001" spans="1:41" ht="14.4">
      <c r="A1001" s="179" t="s">
        <v>26481</v>
      </c>
      <c r="B1001" s="56" t="s">
        <v>89</v>
      </c>
      <c r="C1001" s="57">
        <v>43327</v>
      </c>
      <c r="D1001" s="56" t="s">
        <v>90</v>
      </c>
      <c r="E1001" s="56" t="s">
        <v>15779</v>
      </c>
      <c r="F1001" s="168" t="s">
        <v>214</v>
      </c>
      <c r="G1001" s="168" t="s">
        <v>25405</v>
      </c>
      <c r="H1001" s="169" t="s">
        <v>2445</v>
      </c>
      <c r="I1001" s="399"/>
      <c r="J1001" s="57">
        <v>43340</v>
      </c>
      <c r="K1001" s="56" t="s">
        <v>18</v>
      </c>
      <c r="L1001" s="56" t="s">
        <v>18</v>
      </c>
      <c r="M1001" s="60" t="s">
        <v>26482</v>
      </c>
      <c r="N1001" s="56" t="s">
        <v>26483</v>
      </c>
      <c r="O1001" s="61"/>
      <c r="P1001" s="56" t="s">
        <v>26484</v>
      </c>
      <c r="Q1001" s="56" t="s">
        <v>96</v>
      </c>
      <c r="R1001" s="89"/>
      <c r="S1001" s="89" t="s">
        <v>108</v>
      </c>
      <c r="T1001" s="89" t="s">
        <v>108</v>
      </c>
      <c r="U1001" s="89"/>
      <c r="V1001" s="89"/>
      <c r="W1001" s="89" t="s">
        <v>108</v>
      </c>
      <c r="X1001" s="89" t="s">
        <v>108</v>
      </c>
      <c r="Y1001" s="61"/>
      <c r="Z1001" s="56" t="s">
        <v>18</v>
      </c>
      <c r="AA1001" s="57">
        <v>43329</v>
      </c>
      <c r="AB1001" s="75"/>
      <c r="AC1001" s="64" t="s">
        <v>26486</v>
      </c>
      <c r="AD1001" s="56" t="s">
        <v>79</v>
      </c>
      <c r="AE1001" s="56"/>
      <c r="AF1001" s="61"/>
      <c r="AG1001" s="61"/>
      <c r="AH1001" s="67" t="str">
        <v>Aug</v>
      </c>
      <c r="AI1001" s="68" t="str">
        <v>Aug</v>
      </c>
      <c r="AJ1001" s="69">
        <f t="shared" si="0"/>
        <v>2</v>
      </c>
      <c r="AK1001" s="70">
        <f t="shared" si="1"/>
        <v>43357</v>
      </c>
      <c r="AL1001" s="71">
        <f t="shared" ca="1" si="2"/>
        <v>-602</v>
      </c>
      <c r="AM1001" s="71" t="str">
        <v>2018</v>
      </c>
      <c r="AN1001" s="70">
        <f t="shared" si="3"/>
        <v>43337</v>
      </c>
      <c r="AO1001" s="70" t="s">
        <v>123</v>
      </c>
    </row>
    <row r="1002" spans="1:41" ht="14.4">
      <c r="A1002" s="179" t="s">
        <v>26487</v>
      </c>
      <c r="B1002" s="56" t="s">
        <v>89</v>
      </c>
      <c r="C1002" s="57">
        <v>43369</v>
      </c>
      <c r="D1002" s="56" t="s">
        <v>1027</v>
      </c>
      <c r="E1002" s="56" t="s">
        <v>140</v>
      </c>
      <c r="F1002" s="168" t="s">
        <v>106</v>
      </c>
      <c r="G1002" s="168" t="s">
        <v>107</v>
      </c>
      <c r="H1002" s="169" t="s">
        <v>140</v>
      </c>
      <c r="I1002" s="399"/>
      <c r="J1002" s="57">
        <v>43399</v>
      </c>
      <c r="K1002" s="56" t="s">
        <v>18</v>
      </c>
      <c r="L1002" s="56" t="s">
        <v>14</v>
      </c>
      <c r="M1002" s="60" t="s">
        <v>642</v>
      </c>
      <c r="N1002" s="56" t="s">
        <v>26489</v>
      </c>
      <c r="O1002" s="56" t="s">
        <v>29</v>
      </c>
      <c r="P1002" s="56" t="s">
        <v>108</v>
      </c>
      <c r="Q1002" s="56" t="s">
        <v>17</v>
      </c>
      <c r="R1002" s="56"/>
      <c r="S1002" s="56" t="s">
        <v>108</v>
      </c>
      <c r="T1002" s="56" t="s">
        <v>108</v>
      </c>
      <c r="U1002" s="56"/>
      <c r="V1002" s="56"/>
      <c r="W1002" s="56" t="s">
        <v>108</v>
      </c>
      <c r="X1002" s="56"/>
      <c r="Y1002" s="56" t="s">
        <v>108</v>
      </c>
      <c r="Z1002" s="56" t="s">
        <v>14</v>
      </c>
      <c r="AA1002" s="57">
        <v>43369</v>
      </c>
      <c r="AB1002" s="63">
        <v>6</v>
      </c>
      <c r="AC1002" s="64" t="s">
        <v>26490</v>
      </c>
      <c r="AD1002" s="56" t="s">
        <v>118</v>
      </c>
      <c r="AE1002" s="56"/>
      <c r="AF1002" s="61"/>
      <c r="AG1002" s="61"/>
      <c r="AH1002" s="67" t="str">
        <v>Sep</v>
      </c>
      <c r="AI1002" s="68" t="str">
        <v>Sep</v>
      </c>
      <c r="AJ1002" s="69">
        <f t="shared" si="0"/>
        <v>0</v>
      </c>
      <c r="AK1002" s="70">
        <f t="shared" si="1"/>
        <v>43399</v>
      </c>
      <c r="AL1002" s="71">
        <f t="shared" ca="1" si="2"/>
        <v>-560</v>
      </c>
      <c r="AM1002" s="71" t="str">
        <v>2018</v>
      </c>
      <c r="AN1002" s="70">
        <f t="shared" si="3"/>
        <v>43379</v>
      </c>
      <c r="AO1002" s="70" t="s">
        <v>123</v>
      </c>
    </row>
    <row r="1003" spans="1:41" ht="14.4">
      <c r="A1003" s="179" t="s">
        <v>26491</v>
      </c>
      <c r="B1003" s="56" t="s">
        <v>89</v>
      </c>
      <c r="C1003" s="57">
        <v>43145</v>
      </c>
      <c r="D1003" s="56" t="s">
        <v>90</v>
      </c>
      <c r="E1003" s="56" t="s">
        <v>15779</v>
      </c>
      <c r="F1003" s="168" t="s">
        <v>214</v>
      </c>
      <c r="G1003" s="168" t="s">
        <v>214</v>
      </c>
      <c r="H1003" s="169" t="s">
        <v>24057</v>
      </c>
      <c r="I1003" s="399"/>
      <c r="J1003" s="57">
        <v>43159</v>
      </c>
      <c r="K1003" s="56" t="s">
        <v>18</v>
      </c>
      <c r="L1003" s="56" t="s">
        <v>14</v>
      </c>
      <c r="M1003" s="60" t="s">
        <v>26492</v>
      </c>
      <c r="N1003" s="56" t="s">
        <v>26493</v>
      </c>
      <c r="O1003" s="56" t="s">
        <v>44</v>
      </c>
      <c r="P1003" s="61"/>
      <c r="Q1003" s="56" t="s">
        <v>96</v>
      </c>
      <c r="R1003" s="56"/>
      <c r="S1003" s="56" t="s">
        <v>108</v>
      </c>
      <c r="T1003" s="56" t="s">
        <v>14</v>
      </c>
      <c r="U1003" s="400"/>
      <c r="V1003" s="56"/>
      <c r="W1003" s="56" t="s">
        <v>108</v>
      </c>
      <c r="X1003" s="400" t="s">
        <v>108</v>
      </c>
      <c r="Y1003" s="61"/>
      <c r="Z1003" s="56" t="s">
        <v>14</v>
      </c>
      <c r="AA1003" s="57">
        <v>43146</v>
      </c>
      <c r="AB1003" s="75"/>
      <c r="AC1003" s="60" t="s">
        <v>26494</v>
      </c>
      <c r="AD1003" s="65" t="s">
        <v>118</v>
      </c>
      <c r="AE1003" s="65"/>
      <c r="AF1003" s="66"/>
      <c r="AG1003" s="66"/>
      <c r="AH1003" s="67" t="str">
        <v>Feb</v>
      </c>
      <c r="AI1003" s="68" t="str">
        <v>Feb</v>
      </c>
      <c r="AJ1003" s="69">
        <f t="shared" si="0"/>
        <v>1</v>
      </c>
      <c r="AK1003" s="70">
        <f t="shared" si="1"/>
        <v>43175</v>
      </c>
      <c r="AL1003" s="71">
        <f t="shared" ca="1" si="2"/>
        <v>-784</v>
      </c>
      <c r="AM1003" s="71" t="str">
        <v>2018</v>
      </c>
      <c r="AN1003" s="70">
        <f t="shared" si="3"/>
        <v>43155</v>
      </c>
      <c r="AO1003" s="70" t="s">
        <v>123</v>
      </c>
    </row>
    <row r="1004" spans="1:41" ht="14.4">
      <c r="A1004" s="179" t="s">
        <v>26495</v>
      </c>
      <c r="B1004" s="56" t="s">
        <v>89</v>
      </c>
      <c r="C1004" s="57">
        <v>43203</v>
      </c>
      <c r="D1004" s="56" t="s">
        <v>131</v>
      </c>
      <c r="E1004" s="56" t="s">
        <v>140</v>
      </c>
      <c r="F1004" s="168" t="s">
        <v>106</v>
      </c>
      <c r="G1004" s="168" t="s">
        <v>107</v>
      </c>
      <c r="H1004" s="169" t="s">
        <v>140</v>
      </c>
      <c r="I1004" s="399"/>
      <c r="J1004" s="57">
        <v>43233</v>
      </c>
      <c r="K1004" s="56" t="s">
        <v>18</v>
      </c>
      <c r="L1004" s="56" t="s">
        <v>18</v>
      </c>
      <c r="M1004" s="60" t="s">
        <v>145</v>
      </c>
      <c r="N1004" s="56" t="s">
        <v>26496</v>
      </c>
      <c r="O1004" s="56" t="s">
        <v>20</v>
      </c>
      <c r="P1004" s="56" t="s">
        <v>26497</v>
      </c>
      <c r="Q1004" s="56" t="s">
        <v>96</v>
      </c>
      <c r="R1004" s="56"/>
      <c r="S1004" s="56" t="s">
        <v>108</v>
      </c>
      <c r="T1004" s="56" t="s">
        <v>108</v>
      </c>
      <c r="U1004" s="56"/>
      <c r="V1004" s="56"/>
      <c r="W1004" s="56" t="s">
        <v>108</v>
      </c>
      <c r="X1004" s="56"/>
      <c r="Y1004" s="56" t="s">
        <v>108</v>
      </c>
      <c r="Z1004" s="56" t="s">
        <v>18</v>
      </c>
      <c r="AA1004" s="57">
        <v>43203</v>
      </c>
      <c r="AB1004" s="63">
        <v>6</v>
      </c>
      <c r="AC1004" s="64" t="s">
        <v>26498</v>
      </c>
      <c r="AD1004" s="56" t="s">
        <v>79</v>
      </c>
      <c r="AE1004" s="56"/>
      <c r="AF1004" s="61"/>
      <c r="AG1004" s="61"/>
      <c r="AH1004" s="67" t="str">
        <v>Apr</v>
      </c>
      <c r="AI1004" s="68" t="str">
        <v>Apr</v>
      </c>
      <c r="AJ1004" s="69">
        <f t="shared" si="0"/>
        <v>0</v>
      </c>
      <c r="AK1004" s="70">
        <f t="shared" si="1"/>
        <v>43233</v>
      </c>
      <c r="AL1004" s="71">
        <f t="shared" ca="1" si="2"/>
        <v>-726</v>
      </c>
      <c r="AM1004" s="71" t="str">
        <v>2018</v>
      </c>
      <c r="AN1004" s="70">
        <f t="shared" si="3"/>
        <v>43213</v>
      </c>
      <c r="AO1004" s="70" t="s">
        <v>123</v>
      </c>
    </row>
    <row r="1005" spans="1:41" ht="14.4">
      <c r="A1005" s="179" t="s">
        <v>26499</v>
      </c>
      <c r="B1005" s="56" t="s">
        <v>89</v>
      </c>
      <c r="C1005" s="57">
        <v>43311</v>
      </c>
      <c r="D1005" s="56" t="s">
        <v>1027</v>
      </c>
      <c r="E1005" s="56" t="s">
        <v>140</v>
      </c>
      <c r="F1005" s="168" t="s">
        <v>106</v>
      </c>
      <c r="G1005" s="168" t="s">
        <v>107</v>
      </c>
      <c r="H1005" s="169" t="s">
        <v>140</v>
      </c>
      <c r="I1005" s="399"/>
      <c r="J1005" s="57">
        <v>43342</v>
      </c>
      <c r="K1005" s="56" t="s">
        <v>18</v>
      </c>
      <c r="L1005" s="56" t="s">
        <v>14</v>
      </c>
      <c r="M1005" s="60" t="s">
        <v>642</v>
      </c>
      <c r="N1005" s="56" t="s">
        <v>26500</v>
      </c>
      <c r="O1005" s="56" t="s">
        <v>27</v>
      </c>
      <c r="P1005" s="56" t="s">
        <v>108</v>
      </c>
      <c r="Q1005" s="56" t="s">
        <v>96</v>
      </c>
      <c r="R1005" s="56"/>
      <c r="S1005" s="56" t="s">
        <v>108</v>
      </c>
      <c r="T1005" s="56" t="s">
        <v>108</v>
      </c>
      <c r="U1005" s="56"/>
      <c r="V1005" s="56"/>
      <c r="W1005" s="56" t="s">
        <v>108</v>
      </c>
      <c r="X1005" s="56"/>
      <c r="Y1005" s="56" t="s">
        <v>108</v>
      </c>
      <c r="Z1005" s="56" t="s">
        <v>14</v>
      </c>
      <c r="AA1005" s="57">
        <v>43311</v>
      </c>
      <c r="AB1005" s="63">
        <v>6</v>
      </c>
      <c r="AC1005" s="64" t="s">
        <v>25433</v>
      </c>
      <c r="AD1005" s="56" t="s">
        <v>118</v>
      </c>
      <c r="AE1005" s="56"/>
      <c r="AF1005" s="61"/>
      <c r="AG1005" s="61"/>
      <c r="AH1005" s="67" t="str">
        <v>Jul</v>
      </c>
      <c r="AI1005" s="68" t="str">
        <v>Jul</v>
      </c>
      <c r="AJ1005" s="69">
        <f t="shared" si="0"/>
        <v>0</v>
      </c>
      <c r="AK1005" s="70">
        <f t="shared" si="1"/>
        <v>43341</v>
      </c>
      <c r="AL1005" s="71">
        <f t="shared" ca="1" si="2"/>
        <v>-618</v>
      </c>
      <c r="AM1005" s="71" t="str">
        <v>2018</v>
      </c>
      <c r="AN1005" s="70">
        <f t="shared" si="3"/>
        <v>43321</v>
      </c>
      <c r="AO1005" s="70" t="s">
        <v>123</v>
      </c>
    </row>
    <row r="1006" spans="1:41" ht="14.4">
      <c r="A1006" s="179" t="s">
        <v>26501</v>
      </c>
      <c r="B1006" s="56" t="s">
        <v>89</v>
      </c>
      <c r="C1006" s="57">
        <v>43171</v>
      </c>
      <c r="D1006" s="56" t="s">
        <v>1027</v>
      </c>
      <c r="E1006" s="56" t="s">
        <v>140</v>
      </c>
      <c r="F1006" s="168" t="s">
        <v>106</v>
      </c>
      <c r="G1006" s="168" t="s">
        <v>107</v>
      </c>
      <c r="H1006" s="169" t="s">
        <v>140</v>
      </c>
      <c r="I1006" s="399"/>
      <c r="J1006" s="57">
        <v>43202</v>
      </c>
      <c r="K1006" s="56" t="s">
        <v>18</v>
      </c>
      <c r="L1006" s="56" t="s">
        <v>18</v>
      </c>
      <c r="M1006" s="60" t="s">
        <v>642</v>
      </c>
      <c r="N1006" s="56" t="s">
        <v>26502</v>
      </c>
      <c r="O1006" s="56" t="s">
        <v>1143</v>
      </c>
      <c r="P1006" s="56" t="s">
        <v>26503</v>
      </c>
      <c r="Q1006" s="56" t="s">
        <v>28</v>
      </c>
      <c r="R1006" s="66"/>
      <c r="S1006" s="56" t="s">
        <v>108</v>
      </c>
      <c r="T1006" s="61"/>
      <c r="U1006" s="56"/>
      <c r="V1006" s="66"/>
      <c r="W1006" s="66"/>
      <c r="X1006" s="400"/>
      <c r="Y1006" s="56" t="s">
        <v>108</v>
      </c>
      <c r="Z1006" s="56" t="s">
        <v>18</v>
      </c>
      <c r="AA1006" s="57">
        <v>43171</v>
      </c>
      <c r="AB1006" s="63">
        <v>6</v>
      </c>
      <c r="AC1006" s="64" t="s">
        <v>26504</v>
      </c>
      <c r="AD1006" s="65" t="s">
        <v>360</v>
      </c>
      <c r="AE1006" s="65"/>
      <c r="AF1006" s="66"/>
      <c r="AG1006" s="66"/>
      <c r="AH1006" s="67" t="str">
        <v>Mar</v>
      </c>
      <c r="AI1006" s="68" t="str">
        <v>Mar</v>
      </c>
      <c r="AJ1006" s="69">
        <f t="shared" si="0"/>
        <v>0</v>
      </c>
      <c r="AK1006" s="70">
        <f t="shared" si="1"/>
        <v>43201</v>
      </c>
      <c r="AL1006" s="71">
        <f t="shared" ca="1" si="2"/>
        <v>-758</v>
      </c>
      <c r="AM1006" s="71" t="str">
        <v>2018</v>
      </c>
      <c r="AN1006" s="70">
        <f t="shared" si="3"/>
        <v>43181</v>
      </c>
      <c r="AO1006" s="70" t="s">
        <v>123</v>
      </c>
    </row>
    <row r="1007" spans="1:41" ht="14.4">
      <c r="A1007" s="179" t="s">
        <v>26506</v>
      </c>
      <c r="B1007" s="56" t="s">
        <v>89</v>
      </c>
      <c r="C1007" s="57">
        <v>43158</v>
      </c>
      <c r="D1007" s="56" t="s">
        <v>90</v>
      </c>
      <c r="E1007" s="56" t="s">
        <v>15779</v>
      </c>
      <c r="F1007" s="168" t="s">
        <v>214</v>
      </c>
      <c r="G1007" s="168" t="s">
        <v>214</v>
      </c>
      <c r="H1007" s="169" t="s">
        <v>2445</v>
      </c>
      <c r="I1007" s="399"/>
      <c r="J1007" s="57">
        <v>43171</v>
      </c>
      <c r="K1007" s="56" t="s">
        <v>18</v>
      </c>
      <c r="L1007" s="56" t="s">
        <v>14</v>
      </c>
      <c r="M1007" s="60" t="s">
        <v>26507</v>
      </c>
      <c r="N1007" s="56" t="s">
        <v>26508</v>
      </c>
      <c r="O1007" s="56" t="s">
        <v>143</v>
      </c>
      <c r="P1007" s="56" t="s">
        <v>26509</v>
      </c>
      <c r="Q1007" s="56" t="s">
        <v>96</v>
      </c>
      <c r="R1007" s="56"/>
      <c r="S1007" s="56" t="s">
        <v>108</v>
      </c>
      <c r="T1007" s="56" t="s">
        <v>14</v>
      </c>
      <c r="U1007" s="400"/>
      <c r="V1007" s="56"/>
      <c r="W1007" s="56" t="s">
        <v>108</v>
      </c>
      <c r="X1007" s="400" t="s">
        <v>108</v>
      </c>
      <c r="Y1007" s="61"/>
      <c r="Z1007" s="56" t="s">
        <v>14</v>
      </c>
      <c r="AA1007" s="57">
        <v>43158</v>
      </c>
      <c r="AB1007" s="75"/>
      <c r="AC1007" s="64" t="s">
        <v>26510</v>
      </c>
      <c r="AD1007" s="65" t="s">
        <v>118</v>
      </c>
      <c r="AE1007" s="65"/>
      <c r="AF1007" s="66"/>
      <c r="AG1007" s="66"/>
      <c r="AH1007" s="67" t="str">
        <v>Feb</v>
      </c>
      <c r="AI1007" s="68" t="str">
        <v>Feb</v>
      </c>
      <c r="AJ1007" s="69">
        <f t="shared" si="0"/>
        <v>0</v>
      </c>
      <c r="AK1007" s="70">
        <f t="shared" si="1"/>
        <v>43188</v>
      </c>
      <c r="AL1007" s="71">
        <f t="shared" ca="1" si="2"/>
        <v>-771</v>
      </c>
      <c r="AM1007" s="71" t="str">
        <v>2018</v>
      </c>
      <c r="AN1007" s="70">
        <f t="shared" si="3"/>
        <v>43168</v>
      </c>
      <c r="AO1007" s="70" t="s">
        <v>123</v>
      </c>
    </row>
    <row r="1008" spans="1:41" ht="14.4">
      <c r="A1008" s="179" t="s">
        <v>26511</v>
      </c>
      <c r="B1008" s="56" t="s">
        <v>89</v>
      </c>
      <c r="C1008" s="57">
        <v>43222</v>
      </c>
      <c r="D1008" s="56" t="s">
        <v>1027</v>
      </c>
      <c r="E1008" s="56" t="s">
        <v>140</v>
      </c>
      <c r="F1008" s="168" t="s">
        <v>106</v>
      </c>
      <c r="G1008" s="168" t="s">
        <v>107</v>
      </c>
      <c r="H1008" s="169" t="s">
        <v>140</v>
      </c>
      <c r="I1008" s="399"/>
      <c r="J1008" s="57">
        <v>43253</v>
      </c>
      <c r="K1008" s="56" t="s">
        <v>18</v>
      </c>
      <c r="L1008" s="56" t="s">
        <v>14</v>
      </c>
      <c r="M1008" s="60" t="s">
        <v>642</v>
      </c>
      <c r="N1008" s="56" t="s">
        <v>26512</v>
      </c>
      <c r="O1008" s="56" t="s">
        <v>249</v>
      </c>
      <c r="P1008" s="61"/>
      <c r="Q1008" s="61"/>
      <c r="R1008" s="56"/>
      <c r="S1008" s="56" t="s">
        <v>108</v>
      </c>
      <c r="T1008" s="56" t="s">
        <v>108</v>
      </c>
      <c r="U1008" s="56"/>
      <c r="V1008" s="56"/>
      <c r="W1008" s="56" t="s">
        <v>108</v>
      </c>
      <c r="X1008" s="56"/>
      <c r="Y1008" s="56" t="s">
        <v>108</v>
      </c>
      <c r="Z1008" s="56" t="s">
        <v>14</v>
      </c>
      <c r="AA1008" s="57">
        <v>43222</v>
      </c>
      <c r="AB1008" s="63">
        <v>6</v>
      </c>
      <c r="AC1008" s="64" t="s">
        <v>26513</v>
      </c>
      <c r="AD1008" s="56" t="s">
        <v>118</v>
      </c>
      <c r="AE1008" s="56"/>
      <c r="AF1008" s="61"/>
      <c r="AG1008" s="61"/>
      <c r="AH1008" s="67" t="str">
        <v>May</v>
      </c>
      <c r="AI1008" s="68" t="str">
        <v>May</v>
      </c>
      <c r="AJ1008" s="69">
        <f t="shared" si="0"/>
        <v>0</v>
      </c>
      <c r="AK1008" s="70">
        <f t="shared" si="1"/>
        <v>43252</v>
      </c>
      <c r="AL1008" s="71">
        <f t="shared" ca="1" si="2"/>
        <v>-707</v>
      </c>
      <c r="AM1008" s="71" t="str">
        <v>2018</v>
      </c>
      <c r="AN1008" s="70">
        <f t="shared" si="3"/>
        <v>43232</v>
      </c>
      <c r="AO1008" s="70" t="s">
        <v>123</v>
      </c>
    </row>
    <row r="1009" spans="1:41" ht="14.4">
      <c r="A1009" s="179" t="s">
        <v>26514</v>
      </c>
      <c r="B1009" s="56" t="s">
        <v>89</v>
      </c>
      <c r="C1009" s="57">
        <v>43206</v>
      </c>
      <c r="D1009" s="56" t="s">
        <v>1027</v>
      </c>
      <c r="E1009" s="56" t="s">
        <v>112</v>
      </c>
      <c r="F1009" s="168" t="s">
        <v>106</v>
      </c>
      <c r="G1009" s="168" t="s">
        <v>113</v>
      </c>
      <c r="H1009" s="169" t="s">
        <v>112</v>
      </c>
      <c r="I1009" s="399"/>
      <c r="J1009" s="57">
        <v>43235</v>
      </c>
      <c r="K1009" s="56" t="s">
        <v>18</v>
      </c>
      <c r="L1009" s="56" t="s">
        <v>18</v>
      </c>
      <c r="M1009" s="60" t="s">
        <v>26515</v>
      </c>
      <c r="N1009" s="56" t="s">
        <v>26516</v>
      </c>
      <c r="O1009" s="56" t="s">
        <v>143</v>
      </c>
      <c r="P1009" s="56" t="s">
        <v>14057</v>
      </c>
      <c r="Q1009" s="56" t="s">
        <v>116</v>
      </c>
      <c r="R1009" s="66"/>
      <c r="S1009" s="56" t="s">
        <v>108</v>
      </c>
      <c r="T1009" s="56" t="s">
        <v>108</v>
      </c>
      <c r="U1009" s="400">
        <v>43209</v>
      </c>
      <c r="V1009" s="66"/>
      <c r="W1009" s="56" t="s">
        <v>108</v>
      </c>
      <c r="X1009" s="400">
        <v>43574</v>
      </c>
      <c r="Y1009" s="56" t="s">
        <v>108</v>
      </c>
      <c r="Z1009" s="56" t="s">
        <v>14</v>
      </c>
      <c r="AA1009" s="57">
        <v>43246</v>
      </c>
      <c r="AB1009" s="75"/>
      <c r="AC1009" s="95"/>
      <c r="AD1009" s="56" t="s">
        <v>705</v>
      </c>
      <c r="AE1009" s="56" t="s">
        <v>705</v>
      </c>
      <c r="AF1009" s="56" t="s">
        <v>14</v>
      </c>
      <c r="AG1009" s="56" t="s">
        <v>14</v>
      </c>
      <c r="AH1009" s="67" t="str">
        <v>Apr</v>
      </c>
      <c r="AI1009" s="68" t="str">
        <v>May</v>
      </c>
      <c r="AJ1009" s="69">
        <f t="shared" si="0"/>
        <v>40</v>
      </c>
      <c r="AK1009" s="70">
        <f t="shared" si="1"/>
        <v>43236</v>
      </c>
      <c r="AL1009" s="71">
        <f t="shared" ca="1" si="2"/>
        <v>-723</v>
      </c>
      <c r="AM1009" s="71" t="str">
        <v>2018</v>
      </c>
      <c r="AN1009" s="70">
        <f t="shared" si="3"/>
        <v>43216</v>
      </c>
      <c r="AO1009" s="70" t="s">
        <v>123</v>
      </c>
    </row>
    <row r="1010" spans="1:41" ht="14.4">
      <c r="A1010" s="179" t="s">
        <v>26517</v>
      </c>
      <c r="B1010" s="56" t="s">
        <v>89</v>
      </c>
      <c r="C1010" s="57">
        <v>43161</v>
      </c>
      <c r="D1010" s="56" t="s">
        <v>90</v>
      </c>
      <c r="E1010" s="56" t="s">
        <v>12</v>
      </c>
      <c r="F1010" s="168" t="s">
        <v>106</v>
      </c>
      <c r="G1010" s="168" t="s">
        <v>107</v>
      </c>
      <c r="H1010" s="169" t="s">
        <v>12</v>
      </c>
      <c r="I1010" s="404"/>
      <c r="J1010" s="59"/>
      <c r="K1010" s="61"/>
      <c r="L1010" s="61"/>
      <c r="M1010" s="60" t="s">
        <v>3307</v>
      </c>
      <c r="N1010" s="56" t="s">
        <v>26518</v>
      </c>
      <c r="O1010" s="56" t="s">
        <v>137</v>
      </c>
      <c r="P1010" s="56" t="s">
        <v>26519</v>
      </c>
      <c r="Q1010" s="56" t="s">
        <v>17</v>
      </c>
      <c r="R1010" s="66"/>
      <c r="S1010" s="61"/>
      <c r="T1010" s="61"/>
      <c r="U1010" s="402"/>
      <c r="V1010" s="66"/>
      <c r="W1010" s="66"/>
      <c r="X1010" s="400" t="s">
        <v>108</v>
      </c>
      <c r="Y1010" s="61"/>
      <c r="Z1010" s="56" t="s">
        <v>18</v>
      </c>
      <c r="AA1010" s="57">
        <v>43193</v>
      </c>
      <c r="AB1010" s="63"/>
      <c r="AC1010" s="64"/>
      <c r="AD1010" s="56" t="s">
        <v>79</v>
      </c>
      <c r="AE1010" s="56"/>
      <c r="AF1010" s="61"/>
      <c r="AG1010" s="61"/>
      <c r="AH1010" s="67" t="str">
        <v>Mar</v>
      </c>
      <c r="AI1010" s="68" t="str">
        <v>Apr</v>
      </c>
      <c r="AJ1010" s="69">
        <f t="shared" si="0"/>
        <v>32</v>
      </c>
      <c r="AK1010" s="70">
        <f t="shared" si="1"/>
        <v>43191</v>
      </c>
      <c r="AL1010" s="71">
        <f t="shared" ca="1" si="2"/>
        <v>-768</v>
      </c>
      <c r="AM1010" s="71" t="str">
        <v>2018</v>
      </c>
      <c r="AN1010" s="70">
        <f t="shared" si="3"/>
        <v>43171</v>
      </c>
      <c r="AO1010" s="70" t="s">
        <v>123</v>
      </c>
    </row>
    <row r="1011" spans="1:41" ht="14.4">
      <c r="A1011" s="179" t="s">
        <v>26520</v>
      </c>
      <c r="B1011" s="56" t="s">
        <v>89</v>
      </c>
      <c r="C1011" s="57">
        <v>43446</v>
      </c>
      <c r="D1011" s="56" t="s">
        <v>90</v>
      </c>
      <c r="E1011" s="56" t="s">
        <v>140</v>
      </c>
      <c r="F1011" s="168" t="s">
        <v>106</v>
      </c>
      <c r="G1011" s="168" t="s">
        <v>107</v>
      </c>
      <c r="H1011" s="169" t="s">
        <v>140</v>
      </c>
      <c r="I1011" s="399"/>
      <c r="J1011" s="57">
        <v>43477</v>
      </c>
      <c r="K1011" s="56" t="s">
        <v>18</v>
      </c>
      <c r="L1011" s="56" t="s">
        <v>18</v>
      </c>
      <c r="M1011" s="60" t="s">
        <v>26521</v>
      </c>
      <c r="N1011" s="56" t="s">
        <v>10333</v>
      </c>
      <c r="O1011" s="56" t="s">
        <v>20</v>
      </c>
      <c r="P1011" s="56" t="s">
        <v>10334</v>
      </c>
      <c r="Q1011" s="56" t="s">
        <v>17</v>
      </c>
      <c r="R1011" s="56"/>
      <c r="S1011" s="56" t="s">
        <v>108</v>
      </c>
      <c r="T1011" s="56" t="s">
        <v>108</v>
      </c>
      <c r="U1011" s="56"/>
      <c r="V1011" s="56"/>
      <c r="W1011" s="56" t="s">
        <v>108</v>
      </c>
      <c r="X1011" s="56"/>
      <c r="Y1011" s="56" t="s">
        <v>108</v>
      </c>
      <c r="Z1011" s="56" t="s">
        <v>18</v>
      </c>
      <c r="AA1011" s="57">
        <v>43446</v>
      </c>
      <c r="AB1011" s="63">
        <v>6</v>
      </c>
      <c r="AC1011" s="64" t="s">
        <v>26522</v>
      </c>
      <c r="AD1011" s="56" t="s">
        <v>79</v>
      </c>
      <c r="AE1011" s="56"/>
      <c r="AF1011" s="61"/>
      <c r="AG1011" s="61"/>
      <c r="AH1011" s="67" t="str">
        <v>Dec</v>
      </c>
      <c r="AI1011" s="68" t="str">
        <v>Dec</v>
      </c>
      <c r="AJ1011" s="69">
        <f t="shared" si="0"/>
        <v>0</v>
      </c>
      <c r="AK1011" s="70">
        <f t="shared" si="1"/>
        <v>43476</v>
      </c>
      <c r="AL1011" s="71">
        <f t="shared" ca="1" si="2"/>
        <v>-483</v>
      </c>
      <c r="AM1011" s="71" t="str">
        <v>2018</v>
      </c>
      <c r="AN1011" s="70">
        <f t="shared" si="3"/>
        <v>43456</v>
      </c>
      <c r="AO1011" s="70" t="s">
        <v>123</v>
      </c>
    </row>
    <row r="1012" spans="1:41" ht="14.4">
      <c r="A1012" s="179" t="s">
        <v>26523</v>
      </c>
      <c r="B1012" s="56" t="s">
        <v>89</v>
      </c>
      <c r="C1012" s="57">
        <v>43368</v>
      </c>
      <c r="D1012" s="56" t="s">
        <v>1027</v>
      </c>
      <c r="E1012" s="56" t="s">
        <v>12</v>
      </c>
      <c r="F1012" s="187"/>
      <c r="G1012" s="168" t="s">
        <v>107</v>
      </c>
      <c r="H1012" s="169" t="s">
        <v>12</v>
      </c>
      <c r="I1012" s="404"/>
      <c r="J1012" s="59"/>
      <c r="K1012" s="61"/>
      <c r="L1012" s="61"/>
      <c r="M1012" s="60" t="s">
        <v>642</v>
      </c>
      <c r="N1012" s="56" t="s">
        <v>26524</v>
      </c>
      <c r="O1012" s="56" t="s">
        <v>13</v>
      </c>
      <c r="P1012" s="56" t="s">
        <v>26525</v>
      </c>
      <c r="Q1012" s="56" t="s">
        <v>21</v>
      </c>
      <c r="R1012" s="66"/>
      <c r="S1012" s="61"/>
      <c r="T1012" s="61"/>
      <c r="U1012" s="402"/>
      <c r="V1012" s="66"/>
      <c r="W1012" s="66"/>
      <c r="X1012" s="402"/>
      <c r="Y1012" s="61"/>
      <c r="Z1012" s="56" t="s">
        <v>18</v>
      </c>
      <c r="AA1012" s="57">
        <v>43396</v>
      </c>
      <c r="AB1012" s="75"/>
      <c r="AC1012" s="95"/>
      <c r="AD1012" s="56" t="s">
        <v>79</v>
      </c>
      <c r="AE1012" s="56"/>
      <c r="AF1012" s="61"/>
      <c r="AG1012" s="61"/>
      <c r="AH1012" s="67" t="str">
        <v>Sep</v>
      </c>
      <c r="AI1012" s="68" t="str">
        <v>Oct</v>
      </c>
      <c r="AJ1012" s="69">
        <f t="shared" si="0"/>
        <v>28</v>
      </c>
      <c r="AK1012" s="70">
        <f t="shared" si="1"/>
        <v>43398</v>
      </c>
      <c r="AL1012" s="71">
        <f t="shared" ca="1" si="2"/>
        <v>-561</v>
      </c>
      <c r="AM1012" s="71" t="str">
        <v>2018</v>
      </c>
      <c r="AN1012" s="70">
        <f t="shared" si="3"/>
        <v>43378</v>
      </c>
      <c r="AO1012" s="70" t="s">
        <v>123</v>
      </c>
    </row>
    <row r="1013" spans="1:41" ht="14.4">
      <c r="A1013" s="179" t="s">
        <v>26526</v>
      </c>
      <c r="B1013" s="56" t="s">
        <v>89</v>
      </c>
      <c r="C1013" s="57">
        <v>43397</v>
      </c>
      <c r="D1013" s="56" t="s">
        <v>1027</v>
      </c>
      <c r="E1013" s="56" t="s">
        <v>140</v>
      </c>
      <c r="F1013" s="168" t="s">
        <v>106</v>
      </c>
      <c r="G1013" s="168" t="s">
        <v>107</v>
      </c>
      <c r="H1013" s="169" t="s">
        <v>140</v>
      </c>
      <c r="I1013" s="399"/>
      <c r="J1013" s="57">
        <v>43428</v>
      </c>
      <c r="K1013" s="56" t="s">
        <v>18</v>
      </c>
      <c r="L1013" s="56" t="s">
        <v>18</v>
      </c>
      <c r="M1013" s="60" t="s">
        <v>642</v>
      </c>
      <c r="N1013" s="56" t="s">
        <v>26524</v>
      </c>
      <c r="O1013" s="56" t="s">
        <v>13</v>
      </c>
      <c r="P1013" s="56" t="s">
        <v>26525</v>
      </c>
      <c r="Q1013" s="56" t="s">
        <v>21</v>
      </c>
      <c r="R1013" s="56"/>
      <c r="S1013" s="56" t="s">
        <v>108</v>
      </c>
      <c r="T1013" s="56" t="s">
        <v>108</v>
      </c>
      <c r="U1013" s="56"/>
      <c r="V1013" s="56"/>
      <c r="W1013" s="56" t="s">
        <v>108</v>
      </c>
      <c r="X1013" s="56"/>
      <c r="Y1013" s="56" t="s">
        <v>108</v>
      </c>
      <c r="Z1013" s="56" t="s">
        <v>18</v>
      </c>
      <c r="AA1013" s="57">
        <v>43397</v>
      </c>
      <c r="AB1013" s="63">
        <v>6</v>
      </c>
      <c r="AC1013" s="64" t="s">
        <v>26527</v>
      </c>
      <c r="AD1013" s="56" t="s">
        <v>79</v>
      </c>
      <c r="AE1013" s="56"/>
      <c r="AF1013" s="61"/>
      <c r="AG1013" s="61"/>
      <c r="AH1013" s="67" t="str">
        <v>Oct</v>
      </c>
      <c r="AI1013" s="68" t="str">
        <v>Oct</v>
      </c>
      <c r="AJ1013" s="69">
        <f t="shared" si="0"/>
        <v>0</v>
      </c>
      <c r="AK1013" s="70">
        <f t="shared" si="1"/>
        <v>43427</v>
      </c>
      <c r="AL1013" s="71">
        <f t="shared" ca="1" si="2"/>
        <v>-532</v>
      </c>
      <c r="AM1013" s="71" t="str">
        <v>2018</v>
      </c>
      <c r="AN1013" s="70">
        <f t="shared" si="3"/>
        <v>43407</v>
      </c>
      <c r="AO1013" s="70" t="s">
        <v>123</v>
      </c>
    </row>
    <row r="1014" spans="1:41" ht="14.4">
      <c r="A1014" s="179" t="s">
        <v>26528</v>
      </c>
      <c r="B1014" s="56" t="s">
        <v>89</v>
      </c>
      <c r="C1014" s="57">
        <v>43343</v>
      </c>
      <c r="D1014" s="56" t="s">
        <v>1027</v>
      </c>
      <c r="E1014" s="56" t="s">
        <v>140</v>
      </c>
      <c r="F1014" s="168" t="s">
        <v>106</v>
      </c>
      <c r="G1014" s="168" t="s">
        <v>107</v>
      </c>
      <c r="H1014" s="169" t="s">
        <v>140</v>
      </c>
      <c r="I1014" s="399"/>
      <c r="J1014" s="57">
        <v>43374</v>
      </c>
      <c r="K1014" s="56" t="s">
        <v>18</v>
      </c>
      <c r="L1014" s="56" t="s">
        <v>14</v>
      </c>
      <c r="M1014" s="60" t="s">
        <v>642</v>
      </c>
      <c r="N1014" s="56" t="s">
        <v>26529</v>
      </c>
      <c r="O1014" s="56" t="s">
        <v>249</v>
      </c>
      <c r="P1014" s="56" t="s">
        <v>108</v>
      </c>
      <c r="Q1014" s="56" t="s">
        <v>17</v>
      </c>
      <c r="R1014" s="56"/>
      <c r="S1014" s="56" t="s">
        <v>108</v>
      </c>
      <c r="T1014" s="56" t="s">
        <v>108</v>
      </c>
      <c r="U1014" s="56"/>
      <c r="V1014" s="56"/>
      <c r="W1014" s="56" t="s">
        <v>108</v>
      </c>
      <c r="X1014" s="56"/>
      <c r="Y1014" s="56" t="s">
        <v>108</v>
      </c>
      <c r="Z1014" s="56" t="s">
        <v>14</v>
      </c>
      <c r="AA1014" s="57">
        <v>43343</v>
      </c>
      <c r="AB1014" s="63">
        <v>6</v>
      </c>
      <c r="AC1014" s="64" t="s">
        <v>26530</v>
      </c>
      <c r="AD1014" s="56" t="s">
        <v>118</v>
      </c>
      <c r="AE1014" s="56"/>
      <c r="AF1014" s="61"/>
      <c r="AG1014" s="61"/>
      <c r="AH1014" s="67" t="str">
        <v>Aug</v>
      </c>
      <c r="AI1014" s="68" t="str">
        <v>Aug</v>
      </c>
      <c r="AJ1014" s="69">
        <f t="shared" si="0"/>
        <v>0</v>
      </c>
      <c r="AK1014" s="70">
        <f t="shared" si="1"/>
        <v>43373</v>
      </c>
      <c r="AL1014" s="71">
        <f t="shared" ca="1" si="2"/>
        <v>-586</v>
      </c>
      <c r="AM1014" s="71" t="str">
        <v>2018</v>
      </c>
      <c r="AN1014" s="70">
        <f t="shared" si="3"/>
        <v>43353</v>
      </c>
      <c r="AO1014" s="70" t="s">
        <v>123</v>
      </c>
    </row>
    <row r="1015" spans="1:41" ht="14.4">
      <c r="A1015" s="179" t="s">
        <v>26532</v>
      </c>
      <c r="B1015" s="56" t="s">
        <v>89</v>
      </c>
      <c r="C1015" s="57">
        <v>43132</v>
      </c>
      <c r="D1015" s="56" t="s">
        <v>1027</v>
      </c>
      <c r="E1015" s="56" t="s">
        <v>140</v>
      </c>
      <c r="F1015" s="168" t="s">
        <v>106</v>
      </c>
      <c r="G1015" s="168" t="s">
        <v>107</v>
      </c>
      <c r="H1015" s="169" t="s">
        <v>140</v>
      </c>
      <c r="I1015" s="399"/>
      <c r="J1015" s="57">
        <v>43160</v>
      </c>
      <c r="K1015" s="56" t="s">
        <v>18</v>
      </c>
      <c r="L1015" s="56" t="s">
        <v>14</v>
      </c>
      <c r="M1015" s="60" t="s">
        <v>642</v>
      </c>
      <c r="N1015" s="56" t="s">
        <v>26533</v>
      </c>
      <c r="O1015" s="56" t="s">
        <v>249</v>
      </c>
      <c r="P1015" s="61"/>
      <c r="Q1015" s="61"/>
      <c r="R1015" s="66"/>
      <c r="S1015" s="56" t="s">
        <v>108</v>
      </c>
      <c r="T1015" s="61"/>
      <c r="U1015" s="56"/>
      <c r="V1015" s="66"/>
      <c r="W1015" s="66"/>
      <c r="X1015" s="400"/>
      <c r="Y1015" s="56" t="s">
        <v>108</v>
      </c>
      <c r="Z1015" s="56" t="s">
        <v>14</v>
      </c>
      <c r="AA1015" s="57">
        <v>43132</v>
      </c>
      <c r="AB1015" s="75"/>
      <c r="AC1015" s="64" t="s">
        <v>26534</v>
      </c>
      <c r="AD1015" s="65" t="s">
        <v>118</v>
      </c>
      <c r="AE1015" s="65"/>
      <c r="AF1015" s="66"/>
      <c r="AG1015" s="66"/>
      <c r="AH1015" s="67" t="str">
        <v>Feb</v>
      </c>
      <c r="AI1015" s="68" t="str">
        <v>Feb</v>
      </c>
      <c r="AJ1015" s="69">
        <f t="shared" si="0"/>
        <v>0</v>
      </c>
      <c r="AK1015" s="70">
        <f t="shared" si="1"/>
        <v>43162</v>
      </c>
      <c r="AL1015" s="71">
        <f t="shared" ca="1" si="2"/>
        <v>-797</v>
      </c>
      <c r="AM1015" s="71" t="str">
        <v>2018</v>
      </c>
      <c r="AN1015" s="70">
        <f t="shared" si="3"/>
        <v>43142</v>
      </c>
      <c r="AO1015" s="70" t="s">
        <v>123</v>
      </c>
    </row>
    <row r="1016" spans="1:41" ht="14.4">
      <c r="A1016" s="179" t="s">
        <v>26535</v>
      </c>
      <c r="B1016" s="56" t="s">
        <v>89</v>
      </c>
      <c r="C1016" s="57">
        <v>43238</v>
      </c>
      <c r="D1016" s="56" t="s">
        <v>1027</v>
      </c>
      <c r="E1016" s="56" t="s">
        <v>327</v>
      </c>
      <c r="F1016" s="168" t="s">
        <v>214</v>
      </c>
      <c r="G1016" s="168" t="s">
        <v>328</v>
      </c>
      <c r="H1016" s="169" t="s">
        <v>327</v>
      </c>
      <c r="I1016" s="399"/>
      <c r="J1016" s="57">
        <v>43269</v>
      </c>
      <c r="K1016" s="56" t="s">
        <v>18</v>
      </c>
      <c r="L1016" s="56" t="s">
        <v>18</v>
      </c>
      <c r="M1016" s="60" t="s">
        <v>642</v>
      </c>
      <c r="N1016" s="56" t="s">
        <v>26536</v>
      </c>
      <c r="O1016" s="56" t="s">
        <v>172</v>
      </c>
      <c r="P1016" s="56">
        <v>1118003</v>
      </c>
      <c r="Q1016" s="56" t="s">
        <v>96</v>
      </c>
      <c r="R1016" s="56"/>
      <c r="S1016" s="56" t="s">
        <v>18</v>
      </c>
      <c r="T1016" s="61"/>
      <c r="U1016" s="402"/>
      <c r="V1016" s="66"/>
      <c r="W1016" s="66"/>
      <c r="X1016" s="402"/>
      <c r="Y1016" s="61"/>
      <c r="Z1016" s="56" t="s">
        <v>18</v>
      </c>
      <c r="AA1016" s="57">
        <v>43242</v>
      </c>
      <c r="AB1016" s="75"/>
      <c r="AC1016" s="64" t="s">
        <v>2766</v>
      </c>
      <c r="AD1016" s="56" t="s">
        <v>79</v>
      </c>
      <c r="AE1016" s="56"/>
      <c r="AF1016" s="61"/>
      <c r="AG1016" s="61"/>
      <c r="AH1016" s="67" t="str">
        <v>May</v>
      </c>
      <c r="AI1016" s="68" t="str">
        <v>May</v>
      </c>
      <c r="AJ1016" s="69">
        <f t="shared" si="0"/>
        <v>4</v>
      </c>
      <c r="AK1016" s="70">
        <f t="shared" si="1"/>
        <v>43268</v>
      </c>
      <c r="AL1016" s="71">
        <f t="shared" ca="1" si="2"/>
        <v>-691</v>
      </c>
      <c r="AM1016" s="71" t="str">
        <v>2018</v>
      </c>
      <c r="AN1016" s="70">
        <f t="shared" si="3"/>
        <v>43248</v>
      </c>
      <c r="AO1016" s="70" t="s">
        <v>123</v>
      </c>
    </row>
    <row r="1017" spans="1:41" ht="14.4">
      <c r="A1017" s="179" t="s">
        <v>26537</v>
      </c>
      <c r="B1017" s="56" t="s">
        <v>89</v>
      </c>
      <c r="C1017" s="57">
        <v>43264</v>
      </c>
      <c r="D1017" s="56" t="s">
        <v>1027</v>
      </c>
      <c r="E1017" s="56" t="s">
        <v>140</v>
      </c>
      <c r="F1017" s="168" t="s">
        <v>106</v>
      </c>
      <c r="G1017" s="168" t="s">
        <v>107</v>
      </c>
      <c r="H1017" s="169" t="s">
        <v>140</v>
      </c>
      <c r="I1017" s="399"/>
      <c r="J1017" s="57">
        <v>43294</v>
      </c>
      <c r="K1017" s="56" t="s">
        <v>18</v>
      </c>
      <c r="L1017" s="56" t="s">
        <v>14</v>
      </c>
      <c r="M1017" s="60" t="s">
        <v>26538</v>
      </c>
      <c r="N1017" s="56" t="s">
        <v>26539</v>
      </c>
      <c r="O1017" s="61"/>
      <c r="P1017" s="56" t="s">
        <v>108</v>
      </c>
      <c r="Q1017" s="61"/>
      <c r="R1017" s="56"/>
      <c r="S1017" s="56" t="s">
        <v>108</v>
      </c>
      <c r="T1017" s="56" t="s">
        <v>108</v>
      </c>
      <c r="U1017" s="56"/>
      <c r="V1017" s="56"/>
      <c r="W1017" s="56" t="s">
        <v>108</v>
      </c>
      <c r="X1017" s="56"/>
      <c r="Y1017" s="56" t="s">
        <v>108</v>
      </c>
      <c r="Z1017" s="56" t="s">
        <v>14</v>
      </c>
      <c r="AA1017" s="57">
        <v>43290</v>
      </c>
      <c r="AB1017" s="63">
        <v>6</v>
      </c>
      <c r="AC1017" s="64" t="s">
        <v>26540</v>
      </c>
      <c r="AD1017" s="56" t="s">
        <v>118</v>
      </c>
      <c r="AE1017" s="56"/>
      <c r="AF1017" s="61"/>
      <c r="AG1017" s="61"/>
      <c r="AH1017" s="67" t="str">
        <v>Jun</v>
      </c>
      <c r="AI1017" s="68" t="str">
        <v>Jul</v>
      </c>
      <c r="AJ1017" s="69">
        <f t="shared" si="0"/>
        <v>26</v>
      </c>
      <c r="AK1017" s="70">
        <f t="shared" si="1"/>
        <v>43294</v>
      </c>
      <c r="AL1017" s="71">
        <f t="shared" ca="1" si="2"/>
        <v>-665</v>
      </c>
      <c r="AM1017" s="71" t="str">
        <v>2018</v>
      </c>
      <c r="AN1017" s="70">
        <f t="shared" si="3"/>
        <v>43274</v>
      </c>
      <c r="AO1017" s="70" t="s">
        <v>123</v>
      </c>
    </row>
    <row r="1018" spans="1:41" ht="14.4">
      <c r="A1018" s="179" t="s">
        <v>26541</v>
      </c>
      <c r="B1018" s="56" t="s">
        <v>89</v>
      </c>
      <c r="C1018" s="57">
        <v>43395</v>
      </c>
      <c r="D1018" s="56" t="s">
        <v>131</v>
      </c>
      <c r="E1018" s="56" t="s">
        <v>140</v>
      </c>
      <c r="F1018" s="168" t="s">
        <v>106</v>
      </c>
      <c r="G1018" s="168" t="s">
        <v>107</v>
      </c>
      <c r="H1018" s="169" t="s">
        <v>140</v>
      </c>
      <c r="I1018" s="399"/>
      <c r="J1018" s="57">
        <v>43426</v>
      </c>
      <c r="K1018" s="56" t="s">
        <v>18</v>
      </c>
      <c r="L1018" s="56" t="s">
        <v>18</v>
      </c>
      <c r="M1018" s="60" t="s">
        <v>145</v>
      </c>
      <c r="N1018" s="56" t="s">
        <v>26542</v>
      </c>
      <c r="O1018" s="56" t="s">
        <v>20</v>
      </c>
      <c r="P1018" s="56" t="s">
        <v>26543</v>
      </c>
      <c r="Q1018" s="56" t="s">
        <v>20798</v>
      </c>
      <c r="R1018" s="56"/>
      <c r="S1018" s="56" t="s">
        <v>108</v>
      </c>
      <c r="T1018" s="56" t="s">
        <v>108</v>
      </c>
      <c r="U1018" s="56"/>
      <c r="V1018" s="56"/>
      <c r="W1018" s="56" t="s">
        <v>108</v>
      </c>
      <c r="X1018" s="56"/>
      <c r="Y1018" s="56" t="s">
        <v>108</v>
      </c>
      <c r="Z1018" s="56" t="s">
        <v>18</v>
      </c>
      <c r="AA1018" s="57">
        <v>43395</v>
      </c>
      <c r="AB1018" s="63">
        <v>6</v>
      </c>
      <c r="AC1018" s="64" t="s">
        <v>26544</v>
      </c>
      <c r="AD1018" s="56" t="s">
        <v>79</v>
      </c>
      <c r="AE1018" s="56"/>
      <c r="AF1018" s="61"/>
      <c r="AG1018" s="61"/>
      <c r="AH1018" s="67" t="str">
        <v>Oct</v>
      </c>
      <c r="AI1018" s="68" t="str">
        <v>Oct</v>
      </c>
      <c r="AJ1018" s="69">
        <f t="shared" si="0"/>
        <v>0</v>
      </c>
      <c r="AK1018" s="70">
        <f t="shared" si="1"/>
        <v>43425</v>
      </c>
      <c r="AL1018" s="71">
        <f t="shared" ca="1" si="2"/>
        <v>-534</v>
      </c>
      <c r="AM1018" s="71" t="str">
        <v>2018</v>
      </c>
      <c r="AN1018" s="70">
        <f t="shared" si="3"/>
        <v>43405</v>
      </c>
      <c r="AO1018" s="70" t="s">
        <v>123</v>
      </c>
    </row>
    <row r="1019" spans="1:41" ht="14.4">
      <c r="A1019" s="179" t="s">
        <v>26545</v>
      </c>
      <c r="B1019" s="56" t="s">
        <v>89</v>
      </c>
      <c r="C1019" s="57">
        <v>43356</v>
      </c>
      <c r="D1019" s="56" t="s">
        <v>90</v>
      </c>
      <c r="E1019" s="56" t="s">
        <v>20547</v>
      </c>
      <c r="F1019" s="168" t="s">
        <v>214</v>
      </c>
      <c r="G1019" s="168" t="s">
        <v>23249</v>
      </c>
      <c r="H1019" s="169" t="s">
        <v>2445</v>
      </c>
      <c r="I1019" s="399"/>
      <c r="J1019" s="57">
        <v>43386</v>
      </c>
      <c r="K1019" s="56" t="s">
        <v>18</v>
      </c>
      <c r="L1019" s="56" t="s">
        <v>108</v>
      </c>
      <c r="M1019" s="60" t="s">
        <v>26546</v>
      </c>
      <c r="N1019" s="56" t="s">
        <v>26547</v>
      </c>
      <c r="O1019" s="61"/>
      <c r="P1019" s="56" t="s">
        <v>20373</v>
      </c>
      <c r="Q1019" s="56" t="s">
        <v>20386</v>
      </c>
      <c r="R1019" s="56"/>
      <c r="S1019" s="56" t="s">
        <v>108</v>
      </c>
      <c r="T1019" s="56" t="s">
        <v>108</v>
      </c>
      <c r="U1019" s="56"/>
      <c r="V1019" s="56"/>
      <c r="W1019" s="56" t="s">
        <v>108</v>
      </c>
      <c r="X1019" s="56" t="s">
        <v>108</v>
      </c>
      <c r="Y1019" s="61"/>
      <c r="Z1019" s="56" t="s">
        <v>108</v>
      </c>
      <c r="AA1019" s="57">
        <v>43356</v>
      </c>
      <c r="AB1019" s="75"/>
      <c r="AC1019" s="64" t="s">
        <v>26548</v>
      </c>
      <c r="AD1019" s="56" t="s">
        <v>224</v>
      </c>
      <c r="AE1019" s="56"/>
      <c r="AF1019" s="61"/>
      <c r="AG1019" s="61"/>
      <c r="AH1019" s="67" t="str">
        <v>Sep</v>
      </c>
      <c r="AI1019" s="68" t="str">
        <v>Sep</v>
      </c>
      <c r="AJ1019" s="69">
        <f t="shared" si="0"/>
        <v>0</v>
      </c>
      <c r="AK1019" s="70">
        <f t="shared" si="1"/>
        <v>43386</v>
      </c>
      <c r="AL1019" s="71">
        <f t="shared" ca="1" si="2"/>
        <v>-573</v>
      </c>
      <c r="AM1019" s="71" t="str">
        <v>2018</v>
      </c>
      <c r="AN1019" s="70">
        <f t="shared" si="3"/>
        <v>43366</v>
      </c>
      <c r="AO1019" s="70" t="s">
        <v>123</v>
      </c>
    </row>
    <row r="1020" spans="1:41" ht="14.4">
      <c r="A1020" s="179" t="s">
        <v>26549</v>
      </c>
      <c r="B1020" s="56" t="s">
        <v>89</v>
      </c>
      <c r="C1020" s="57">
        <v>43389</v>
      </c>
      <c r="D1020" s="56" t="s">
        <v>1027</v>
      </c>
      <c r="E1020" s="56" t="s">
        <v>140</v>
      </c>
      <c r="F1020" s="168" t="s">
        <v>106</v>
      </c>
      <c r="G1020" s="168" t="s">
        <v>107</v>
      </c>
      <c r="H1020" s="169" t="s">
        <v>140</v>
      </c>
      <c r="I1020" s="399"/>
      <c r="J1020" s="57">
        <v>43420</v>
      </c>
      <c r="K1020" s="56" t="s">
        <v>18</v>
      </c>
      <c r="L1020" s="56" t="s">
        <v>18</v>
      </c>
      <c r="M1020" s="60" t="s">
        <v>26550</v>
      </c>
      <c r="N1020" s="56" t="s">
        <v>26551</v>
      </c>
      <c r="O1020" s="56" t="s">
        <v>189</v>
      </c>
      <c r="P1020" s="56" t="s">
        <v>26552</v>
      </c>
      <c r="Q1020" s="56" t="s">
        <v>96</v>
      </c>
      <c r="R1020" s="56"/>
      <c r="S1020" s="56" t="s">
        <v>108</v>
      </c>
      <c r="T1020" s="56" t="s">
        <v>108</v>
      </c>
      <c r="U1020" s="56"/>
      <c r="V1020" s="56"/>
      <c r="W1020" s="56" t="s">
        <v>108</v>
      </c>
      <c r="X1020" s="56"/>
      <c r="Y1020" s="56" t="s">
        <v>108</v>
      </c>
      <c r="Z1020" s="56" t="s">
        <v>18</v>
      </c>
      <c r="AA1020" s="57">
        <v>43389</v>
      </c>
      <c r="AB1020" s="63">
        <v>6</v>
      </c>
      <c r="AC1020" s="64" t="s">
        <v>26553</v>
      </c>
      <c r="AD1020" s="56" t="s">
        <v>79</v>
      </c>
      <c r="AE1020" s="56"/>
      <c r="AF1020" s="61"/>
      <c r="AG1020" s="61"/>
      <c r="AH1020" s="67" t="str">
        <v>Oct</v>
      </c>
      <c r="AI1020" s="68" t="str">
        <v>Oct</v>
      </c>
      <c r="AJ1020" s="69">
        <f t="shared" si="0"/>
        <v>0</v>
      </c>
      <c r="AK1020" s="70">
        <f t="shared" si="1"/>
        <v>43419</v>
      </c>
      <c r="AL1020" s="71">
        <f t="shared" ca="1" si="2"/>
        <v>-540</v>
      </c>
      <c r="AM1020" s="71" t="str">
        <v>2018</v>
      </c>
      <c r="AN1020" s="70">
        <f t="shared" si="3"/>
        <v>43399</v>
      </c>
      <c r="AO1020" s="70" t="s">
        <v>123</v>
      </c>
    </row>
    <row r="1021" spans="1:41" ht="14.4">
      <c r="A1021" s="179" t="s">
        <v>26554</v>
      </c>
      <c r="B1021" s="56" t="s">
        <v>89</v>
      </c>
      <c r="C1021" s="57">
        <v>43168</v>
      </c>
      <c r="D1021" s="56" t="s">
        <v>1027</v>
      </c>
      <c r="E1021" s="56" t="s">
        <v>129</v>
      </c>
      <c r="F1021" s="168" t="s">
        <v>106</v>
      </c>
      <c r="G1021" s="168" t="s">
        <v>107</v>
      </c>
      <c r="H1021" s="169" t="s">
        <v>129</v>
      </c>
      <c r="I1021" s="399"/>
      <c r="J1021" s="57">
        <v>43210</v>
      </c>
      <c r="K1021" s="61"/>
      <c r="L1021" s="61"/>
      <c r="M1021" s="60" t="s">
        <v>642</v>
      </c>
      <c r="N1021" s="56" t="s">
        <v>26555</v>
      </c>
      <c r="O1021" s="56" t="s">
        <v>436</v>
      </c>
      <c r="P1021" s="56" t="s">
        <v>26556</v>
      </c>
      <c r="Q1021" s="56" t="s">
        <v>21</v>
      </c>
      <c r="R1021" s="66"/>
      <c r="S1021" s="61"/>
      <c r="T1021" s="61"/>
      <c r="U1021" s="402"/>
      <c r="V1021" s="66"/>
      <c r="W1021" s="66"/>
      <c r="X1021" s="400" t="s">
        <v>108</v>
      </c>
      <c r="Y1021" s="61"/>
      <c r="Z1021" s="56" t="s">
        <v>18</v>
      </c>
      <c r="AA1021" s="57">
        <v>43173</v>
      </c>
      <c r="AB1021" s="75"/>
      <c r="AC1021" s="64" t="s">
        <v>26557</v>
      </c>
      <c r="AD1021" s="65" t="s">
        <v>79</v>
      </c>
      <c r="AE1021" s="96"/>
      <c r="AF1021" s="66"/>
      <c r="AG1021" s="66"/>
      <c r="AH1021" s="67" t="str">
        <v>Mar</v>
      </c>
      <c r="AI1021" s="68" t="str">
        <v>Mar</v>
      </c>
      <c r="AJ1021" s="69">
        <f t="shared" si="0"/>
        <v>5</v>
      </c>
      <c r="AK1021" s="70">
        <f t="shared" si="1"/>
        <v>43198</v>
      </c>
      <c r="AL1021" s="71">
        <f t="shared" ca="1" si="2"/>
        <v>-761</v>
      </c>
      <c r="AM1021" s="71" t="str">
        <v>2018</v>
      </c>
      <c r="AN1021" s="70">
        <f t="shared" si="3"/>
        <v>43178</v>
      </c>
      <c r="AO1021" s="70" t="s">
        <v>123</v>
      </c>
    </row>
    <row r="1022" spans="1:41" ht="14.4">
      <c r="A1022" s="179" t="s">
        <v>26558</v>
      </c>
      <c r="B1022" s="56" t="s">
        <v>89</v>
      </c>
      <c r="C1022" s="57">
        <v>43265</v>
      </c>
      <c r="D1022" s="56" t="s">
        <v>1027</v>
      </c>
      <c r="E1022" s="56" t="s">
        <v>140</v>
      </c>
      <c r="F1022" s="168" t="s">
        <v>106</v>
      </c>
      <c r="G1022" s="168" t="s">
        <v>107</v>
      </c>
      <c r="H1022" s="169" t="s">
        <v>140</v>
      </c>
      <c r="I1022" s="399"/>
      <c r="J1022" s="57">
        <v>43295</v>
      </c>
      <c r="K1022" s="56" t="s">
        <v>18</v>
      </c>
      <c r="L1022" s="56" t="s">
        <v>14</v>
      </c>
      <c r="M1022" s="60" t="s">
        <v>26559</v>
      </c>
      <c r="N1022" s="56" t="s">
        <v>26560</v>
      </c>
      <c r="O1022" s="56" t="s">
        <v>22</v>
      </c>
      <c r="P1022" s="56" t="s">
        <v>26561</v>
      </c>
      <c r="Q1022" s="56" t="s">
        <v>28</v>
      </c>
      <c r="R1022" s="56"/>
      <c r="S1022" s="56" t="s">
        <v>108</v>
      </c>
      <c r="T1022" s="56" t="s">
        <v>108</v>
      </c>
      <c r="U1022" s="56"/>
      <c r="V1022" s="56"/>
      <c r="W1022" s="56" t="s">
        <v>108</v>
      </c>
      <c r="X1022" s="56"/>
      <c r="Y1022" s="56" t="s">
        <v>108</v>
      </c>
      <c r="Z1022" s="56" t="s">
        <v>14</v>
      </c>
      <c r="AA1022" s="57">
        <v>43265</v>
      </c>
      <c r="AB1022" s="63">
        <v>6</v>
      </c>
      <c r="AC1022" s="64" t="s">
        <v>26562</v>
      </c>
      <c r="AD1022" s="56" t="s">
        <v>294</v>
      </c>
      <c r="AE1022" s="56"/>
      <c r="AF1022" s="61"/>
      <c r="AG1022" s="61"/>
      <c r="AH1022" s="67" t="str">
        <v>Jun</v>
      </c>
      <c r="AI1022" s="68" t="str">
        <v>Jun</v>
      </c>
      <c r="AJ1022" s="69">
        <f t="shared" si="0"/>
        <v>0</v>
      </c>
      <c r="AK1022" s="70">
        <f t="shared" si="1"/>
        <v>43295</v>
      </c>
      <c r="AL1022" s="71">
        <f t="shared" ca="1" si="2"/>
        <v>-664</v>
      </c>
      <c r="AM1022" s="71" t="str">
        <v>2018</v>
      </c>
      <c r="AN1022" s="70">
        <f t="shared" si="3"/>
        <v>43275</v>
      </c>
      <c r="AO1022" s="70" t="s">
        <v>123</v>
      </c>
    </row>
    <row r="1023" spans="1:41" ht="14.4">
      <c r="A1023" s="179" t="s">
        <v>26564</v>
      </c>
      <c r="B1023" s="56" t="s">
        <v>89</v>
      </c>
      <c r="C1023" s="57">
        <v>43130</v>
      </c>
      <c r="D1023" s="56" t="s">
        <v>90</v>
      </c>
      <c r="E1023" s="56" t="s">
        <v>129</v>
      </c>
      <c r="F1023" s="168" t="s">
        <v>106</v>
      </c>
      <c r="G1023" s="168" t="s">
        <v>107</v>
      </c>
      <c r="H1023" s="169" t="s">
        <v>129</v>
      </c>
      <c r="I1023" s="399"/>
      <c r="J1023" s="57">
        <v>43172</v>
      </c>
      <c r="K1023" s="61"/>
      <c r="L1023" s="61"/>
      <c r="M1023" s="60" t="s">
        <v>26565</v>
      </c>
      <c r="N1023" s="56" t="s">
        <v>26566</v>
      </c>
      <c r="O1023" s="56" t="s">
        <v>249</v>
      </c>
      <c r="P1023" s="56" t="s">
        <v>26567</v>
      </c>
      <c r="Q1023" s="56" t="s">
        <v>17</v>
      </c>
      <c r="R1023" s="66"/>
      <c r="S1023" s="61"/>
      <c r="T1023" s="61"/>
      <c r="U1023" s="402"/>
      <c r="V1023" s="66"/>
      <c r="W1023" s="66"/>
      <c r="X1023" s="400" t="s">
        <v>108</v>
      </c>
      <c r="Y1023" s="61"/>
      <c r="Z1023" s="56" t="s">
        <v>18</v>
      </c>
      <c r="AA1023" s="57">
        <v>43136</v>
      </c>
      <c r="AB1023" s="75"/>
      <c r="AC1023" s="64" t="s">
        <v>26568</v>
      </c>
      <c r="AD1023" s="65" t="s">
        <v>79</v>
      </c>
      <c r="AE1023" s="96"/>
      <c r="AF1023" s="66"/>
      <c r="AG1023" s="66"/>
      <c r="AH1023" s="67" t="str">
        <v>Jan</v>
      </c>
      <c r="AI1023" s="68" t="str">
        <v>Feb</v>
      </c>
      <c r="AJ1023" s="69">
        <f t="shared" si="0"/>
        <v>6</v>
      </c>
      <c r="AK1023" s="70">
        <f t="shared" si="1"/>
        <v>43160</v>
      </c>
      <c r="AL1023" s="71">
        <f t="shared" ca="1" si="2"/>
        <v>-799</v>
      </c>
      <c r="AM1023" s="71" t="str">
        <v>2018</v>
      </c>
      <c r="AN1023" s="70">
        <f t="shared" si="3"/>
        <v>43140</v>
      </c>
      <c r="AO1023" s="70" t="s">
        <v>123</v>
      </c>
    </row>
    <row r="1024" spans="1:41" ht="14.4">
      <c r="A1024" s="179" t="s">
        <v>26569</v>
      </c>
      <c r="B1024" s="56" t="s">
        <v>89</v>
      </c>
      <c r="C1024" s="57">
        <v>43138</v>
      </c>
      <c r="D1024" s="56" t="s">
        <v>131</v>
      </c>
      <c r="E1024" s="56" t="s">
        <v>140</v>
      </c>
      <c r="F1024" s="168" t="s">
        <v>106</v>
      </c>
      <c r="G1024" s="168" t="s">
        <v>107</v>
      </c>
      <c r="H1024" s="169" t="s">
        <v>140</v>
      </c>
      <c r="I1024" s="399"/>
      <c r="J1024" s="57">
        <v>43166</v>
      </c>
      <c r="K1024" s="56" t="s">
        <v>18</v>
      </c>
      <c r="L1024" s="56" t="s">
        <v>18</v>
      </c>
      <c r="M1024" s="60" t="s">
        <v>26570</v>
      </c>
      <c r="N1024" s="56" t="s">
        <v>26566</v>
      </c>
      <c r="O1024" s="56" t="s">
        <v>249</v>
      </c>
      <c r="P1024" s="56" t="s">
        <v>26567</v>
      </c>
      <c r="Q1024" s="56" t="s">
        <v>28</v>
      </c>
      <c r="R1024" s="66"/>
      <c r="S1024" s="56" t="s">
        <v>108</v>
      </c>
      <c r="T1024" s="61"/>
      <c r="U1024" s="56"/>
      <c r="V1024" s="66"/>
      <c r="W1024" s="66"/>
      <c r="X1024" s="400"/>
      <c r="Y1024" s="56" t="s">
        <v>108</v>
      </c>
      <c r="Z1024" s="56" t="s">
        <v>18</v>
      </c>
      <c r="AA1024" s="57">
        <v>43138</v>
      </c>
      <c r="AB1024" s="63">
        <v>6</v>
      </c>
      <c r="AC1024" s="64" t="s">
        <v>26571</v>
      </c>
      <c r="AD1024" s="65" t="s">
        <v>79</v>
      </c>
      <c r="AE1024" s="65"/>
      <c r="AF1024" s="66"/>
      <c r="AG1024" s="66"/>
      <c r="AH1024" s="67" t="str">
        <v>Feb</v>
      </c>
      <c r="AI1024" s="68" t="str">
        <v>Feb</v>
      </c>
      <c r="AJ1024" s="69">
        <f t="shared" si="0"/>
        <v>0</v>
      </c>
      <c r="AK1024" s="70">
        <f t="shared" si="1"/>
        <v>43168</v>
      </c>
      <c r="AL1024" s="71">
        <f t="shared" ca="1" si="2"/>
        <v>-791</v>
      </c>
      <c r="AM1024" s="71" t="str">
        <v>2018</v>
      </c>
      <c r="AN1024" s="70">
        <f t="shared" si="3"/>
        <v>43148</v>
      </c>
      <c r="AO1024" s="70" t="s">
        <v>123</v>
      </c>
    </row>
    <row r="1025" spans="1:41" ht="14.4">
      <c r="A1025" s="179" t="s">
        <v>26572</v>
      </c>
      <c r="B1025" s="56" t="s">
        <v>89</v>
      </c>
      <c r="C1025" s="57">
        <v>43398</v>
      </c>
      <c r="D1025" s="56" t="s">
        <v>1027</v>
      </c>
      <c r="E1025" s="56" t="s">
        <v>140</v>
      </c>
      <c r="F1025" s="168" t="s">
        <v>106</v>
      </c>
      <c r="G1025" s="168" t="s">
        <v>107</v>
      </c>
      <c r="H1025" s="169" t="s">
        <v>140</v>
      </c>
      <c r="I1025" s="399"/>
      <c r="J1025" s="57">
        <v>43429</v>
      </c>
      <c r="K1025" s="56" t="s">
        <v>18</v>
      </c>
      <c r="L1025" s="56" t="s">
        <v>14</v>
      </c>
      <c r="M1025" s="60" t="s">
        <v>26573</v>
      </c>
      <c r="N1025" s="56" t="s">
        <v>26574</v>
      </c>
      <c r="O1025" s="56" t="s">
        <v>249</v>
      </c>
      <c r="P1025" s="56" t="s">
        <v>26575</v>
      </c>
      <c r="Q1025" s="56" t="s">
        <v>28</v>
      </c>
      <c r="R1025" s="56"/>
      <c r="S1025" s="56" t="s">
        <v>108</v>
      </c>
      <c r="T1025" s="56" t="s">
        <v>108</v>
      </c>
      <c r="U1025" s="56"/>
      <c r="V1025" s="56"/>
      <c r="W1025" s="56" t="s">
        <v>108</v>
      </c>
      <c r="X1025" s="56"/>
      <c r="Y1025" s="56" t="s">
        <v>108</v>
      </c>
      <c r="Z1025" s="56" t="s">
        <v>14</v>
      </c>
      <c r="AA1025" s="57">
        <v>43399</v>
      </c>
      <c r="AB1025" s="63">
        <v>6</v>
      </c>
      <c r="AC1025" s="64" t="s">
        <v>26576</v>
      </c>
      <c r="AD1025" s="56" t="s">
        <v>179</v>
      </c>
      <c r="AE1025" s="61"/>
      <c r="AF1025" s="61"/>
      <c r="AG1025" s="61"/>
      <c r="AH1025" s="67" t="str">
        <v>Oct</v>
      </c>
      <c r="AI1025" s="68" t="str">
        <v>Oct</v>
      </c>
      <c r="AJ1025" s="69">
        <f t="shared" si="0"/>
        <v>1</v>
      </c>
      <c r="AK1025" s="70">
        <f t="shared" si="1"/>
        <v>43428</v>
      </c>
      <c r="AL1025" s="71">
        <f t="shared" ca="1" si="2"/>
        <v>-531</v>
      </c>
      <c r="AM1025" s="71" t="str">
        <v>2018</v>
      </c>
      <c r="AN1025" s="70">
        <f t="shared" si="3"/>
        <v>43408</v>
      </c>
      <c r="AO1025" s="70" t="s">
        <v>123</v>
      </c>
    </row>
    <row r="1026" spans="1:41" ht="14.4">
      <c r="A1026" s="179" t="s">
        <v>26577</v>
      </c>
      <c r="B1026" s="56" t="s">
        <v>89</v>
      </c>
      <c r="C1026" s="57">
        <v>43343</v>
      </c>
      <c r="D1026" s="56" t="s">
        <v>229</v>
      </c>
      <c r="E1026" s="56" t="s">
        <v>140</v>
      </c>
      <c r="F1026" s="168" t="s">
        <v>106</v>
      </c>
      <c r="G1026" s="168" t="s">
        <v>107</v>
      </c>
      <c r="H1026" s="169" t="s">
        <v>140</v>
      </c>
      <c r="I1026" s="399"/>
      <c r="J1026" s="57">
        <v>43374</v>
      </c>
      <c r="K1026" s="56" t="s">
        <v>18</v>
      </c>
      <c r="L1026" s="56" t="s">
        <v>14</v>
      </c>
      <c r="M1026" s="60" t="s">
        <v>26578</v>
      </c>
      <c r="N1026" s="56" t="s">
        <v>26578</v>
      </c>
      <c r="O1026" s="56" t="s">
        <v>249</v>
      </c>
      <c r="P1026" s="56" t="s">
        <v>108</v>
      </c>
      <c r="Q1026" s="61"/>
      <c r="R1026" s="56"/>
      <c r="S1026" s="56" t="s">
        <v>108</v>
      </c>
      <c r="T1026" s="56" t="s">
        <v>108</v>
      </c>
      <c r="U1026" s="56"/>
      <c r="V1026" s="56"/>
      <c r="W1026" s="56" t="s">
        <v>108</v>
      </c>
      <c r="X1026" s="56"/>
      <c r="Y1026" s="56" t="s">
        <v>108</v>
      </c>
      <c r="Z1026" s="56" t="s">
        <v>14</v>
      </c>
      <c r="AA1026" s="57">
        <v>43343</v>
      </c>
      <c r="AB1026" s="63">
        <v>6</v>
      </c>
      <c r="AC1026" s="64" t="s">
        <v>26579</v>
      </c>
      <c r="AD1026" s="56" t="s">
        <v>224</v>
      </c>
      <c r="AE1026" s="56"/>
      <c r="AF1026" s="61"/>
      <c r="AG1026" s="61"/>
      <c r="AH1026" s="67" t="str">
        <v>Aug</v>
      </c>
      <c r="AI1026" s="68" t="str">
        <v>Aug</v>
      </c>
      <c r="AJ1026" s="69">
        <f t="shared" si="0"/>
        <v>0</v>
      </c>
      <c r="AK1026" s="70">
        <f t="shared" si="1"/>
        <v>43373</v>
      </c>
      <c r="AL1026" s="71">
        <f t="shared" ca="1" si="2"/>
        <v>-586</v>
      </c>
      <c r="AM1026" s="71" t="str">
        <v>2018</v>
      </c>
      <c r="AN1026" s="70">
        <f t="shared" si="3"/>
        <v>43353</v>
      </c>
      <c r="AO1026" s="70" t="s">
        <v>123</v>
      </c>
    </row>
    <row r="1027" spans="1:41" ht="14.4">
      <c r="A1027" s="179" t="s">
        <v>26580</v>
      </c>
      <c r="B1027" s="56" t="s">
        <v>89</v>
      </c>
      <c r="C1027" s="57">
        <v>43206</v>
      </c>
      <c r="D1027" s="56" t="s">
        <v>131</v>
      </c>
      <c r="E1027" s="56" t="s">
        <v>112</v>
      </c>
      <c r="F1027" s="168" t="s">
        <v>106</v>
      </c>
      <c r="G1027" s="168" t="s">
        <v>113</v>
      </c>
      <c r="H1027" s="169" t="s">
        <v>112</v>
      </c>
      <c r="I1027" s="399"/>
      <c r="J1027" s="57">
        <v>43236</v>
      </c>
      <c r="K1027" s="56" t="s">
        <v>18</v>
      </c>
      <c r="L1027" s="56" t="s">
        <v>14</v>
      </c>
      <c r="M1027" s="60" t="s">
        <v>26581</v>
      </c>
      <c r="N1027" s="56" t="s">
        <v>26582</v>
      </c>
      <c r="O1027" s="56" t="s">
        <v>271</v>
      </c>
      <c r="P1027" s="56" t="s">
        <v>21504</v>
      </c>
      <c r="Q1027" s="61"/>
      <c r="R1027" s="56"/>
      <c r="S1027" s="61"/>
      <c r="T1027" s="61"/>
      <c r="U1027" s="402"/>
      <c r="V1027" s="66"/>
      <c r="W1027" s="66"/>
      <c r="X1027" s="402"/>
      <c r="Y1027" s="61"/>
      <c r="Z1027" s="61"/>
      <c r="AA1027" s="57">
        <v>43208</v>
      </c>
      <c r="AB1027" s="75"/>
      <c r="AC1027" s="64" t="s">
        <v>257</v>
      </c>
      <c r="AD1027" s="91" t="s">
        <v>118</v>
      </c>
      <c r="AE1027" s="61"/>
      <c r="AF1027" s="61"/>
      <c r="AG1027" s="61"/>
      <c r="AH1027" s="67" t="str">
        <v>Apr</v>
      </c>
      <c r="AI1027" s="68" t="str">
        <v>Apr</v>
      </c>
      <c r="AJ1027" s="69">
        <f t="shared" si="0"/>
        <v>2</v>
      </c>
      <c r="AK1027" s="70">
        <f t="shared" si="1"/>
        <v>43236</v>
      </c>
      <c r="AL1027" s="71">
        <f t="shared" ca="1" si="2"/>
        <v>-723</v>
      </c>
      <c r="AM1027" s="71" t="str">
        <v>2018</v>
      </c>
      <c r="AN1027" s="70">
        <f t="shared" si="3"/>
        <v>43216</v>
      </c>
      <c r="AO1027" s="70" t="s">
        <v>123</v>
      </c>
    </row>
    <row r="1028" spans="1:41" ht="14.4">
      <c r="A1028" s="179" t="s">
        <v>26583</v>
      </c>
      <c r="B1028" s="56" t="s">
        <v>89</v>
      </c>
      <c r="C1028" s="57">
        <v>43418</v>
      </c>
      <c r="D1028" s="56" t="s">
        <v>1027</v>
      </c>
      <c r="E1028" s="56" t="s">
        <v>140</v>
      </c>
      <c r="F1028" s="168" t="s">
        <v>106</v>
      </c>
      <c r="G1028" s="168" t="s">
        <v>107</v>
      </c>
      <c r="H1028" s="169" t="s">
        <v>140</v>
      </c>
      <c r="I1028" s="399"/>
      <c r="J1028" s="57">
        <v>43448</v>
      </c>
      <c r="K1028" s="56" t="s">
        <v>18</v>
      </c>
      <c r="L1028" s="56" t="s">
        <v>18</v>
      </c>
      <c r="M1028" s="60" t="s">
        <v>642</v>
      </c>
      <c r="N1028" s="56" t="s">
        <v>26584</v>
      </c>
      <c r="O1028" s="56" t="s">
        <v>22</v>
      </c>
      <c r="P1028" s="56" t="s">
        <v>26585</v>
      </c>
      <c r="Q1028" s="56" t="s">
        <v>21</v>
      </c>
      <c r="R1028" s="56"/>
      <c r="S1028" s="56" t="s">
        <v>108</v>
      </c>
      <c r="T1028" s="56" t="s">
        <v>108</v>
      </c>
      <c r="U1028" s="56"/>
      <c r="V1028" s="56"/>
      <c r="W1028" s="56" t="s">
        <v>108</v>
      </c>
      <c r="X1028" s="56"/>
      <c r="Y1028" s="56" t="s">
        <v>108</v>
      </c>
      <c r="Z1028" s="56" t="s">
        <v>18</v>
      </c>
      <c r="AA1028" s="57">
        <v>43418</v>
      </c>
      <c r="AB1028" s="63">
        <v>6</v>
      </c>
      <c r="AC1028" s="64" t="s">
        <v>26586</v>
      </c>
      <c r="AD1028" s="56" t="s">
        <v>79</v>
      </c>
      <c r="AE1028" s="56"/>
      <c r="AF1028" s="61"/>
      <c r="AG1028" s="61"/>
      <c r="AH1028" s="67" t="str">
        <v>Nov</v>
      </c>
      <c r="AI1028" s="68" t="str">
        <v>Nov</v>
      </c>
      <c r="AJ1028" s="69">
        <f t="shared" si="0"/>
        <v>0</v>
      </c>
      <c r="AK1028" s="70">
        <f t="shared" si="1"/>
        <v>43448</v>
      </c>
      <c r="AL1028" s="71">
        <f t="shared" ca="1" si="2"/>
        <v>-511</v>
      </c>
      <c r="AM1028" s="71" t="str">
        <v>2018</v>
      </c>
      <c r="AN1028" s="70">
        <f t="shared" si="3"/>
        <v>43428</v>
      </c>
      <c r="AO1028" s="70" t="s">
        <v>123</v>
      </c>
    </row>
    <row r="1029" spans="1:41" ht="14.4">
      <c r="A1029" s="179" t="s">
        <v>26587</v>
      </c>
      <c r="B1029" s="56" t="s">
        <v>89</v>
      </c>
      <c r="C1029" s="57">
        <v>43311</v>
      </c>
      <c r="D1029" s="56" t="s">
        <v>1027</v>
      </c>
      <c r="E1029" s="56" t="s">
        <v>140</v>
      </c>
      <c r="F1029" s="168" t="s">
        <v>106</v>
      </c>
      <c r="G1029" s="168" t="s">
        <v>107</v>
      </c>
      <c r="H1029" s="169" t="s">
        <v>140</v>
      </c>
      <c r="I1029" s="399"/>
      <c r="J1029" s="57">
        <v>43342</v>
      </c>
      <c r="K1029" s="56" t="s">
        <v>18</v>
      </c>
      <c r="L1029" s="56" t="s">
        <v>18</v>
      </c>
      <c r="M1029" s="60" t="s">
        <v>642</v>
      </c>
      <c r="N1029" s="56" t="s">
        <v>26588</v>
      </c>
      <c r="O1029" s="56" t="s">
        <v>20</v>
      </c>
      <c r="P1029" s="56" t="s">
        <v>26589</v>
      </c>
      <c r="Q1029" s="56" t="s">
        <v>17</v>
      </c>
      <c r="R1029" s="56"/>
      <c r="S1029" s="56" t="s">
        <v>108</v>
      </c>
      <c r="T1029" s="56" t="s">
        <v>108</v>
      </c>
      <c r="U1029" s="56"/>
      <c r="V1029" s="56"/>
      <c r="W1029" s="56" t="s">
        <v>108</v>
      </c>
      <c r="X1029" s="56"/>
      <c r="Y1029" s="56" t="s">
        <v>108</v>
      </c>
      <c r="Z1029" s="56" t="s">
        <v>18</v>
      </c>
      <c r="AA1029" s="57">
        <v>43311</v>
      </c>
      <c r="AB1029" s="63">
        <v>6</v>
      </c>
      <c r="AC1029" s="64" t="s">
        <v>26590</v>
      </c>
      <c r="AD1029" s="56" t="s">
        <v>79</v>
      </c>
      <c r="AE1029" s="56"/>
      <c r="AF1029" s="61"/>
      <c r="AG1029" s="61"/>
      <c r="AH1029" s="67" t="str">
        <v>Jul</v>
      </c>
      <c r="AI1029" s="68" t="str">
        <v>Jul</v>
      </c>
      <c r="AJ1029" s="69">
        <f t="shared" si="0"/>
        <v>0</v>
      </c>
      <c r="AK1029" s="70">
        <f t="shared" si="1"/>
        <v>43341</v>
      </c>
      <c r="AL1029" s="71">
        <f t="shared" ca="1" si="2"/>
        <v>-618</v>
      </c>
      <c r="AM1029" s="71" t="str">
        <v>2018</v>
      </c>
      <c r="AN1029" s="70">
        <f t="shared" si="3"/>
        <v>43321</v>
      </c>
      <c r="AO1029" s="70" t="s">
        <v>123</v>
      </c>
    </row>
    <row r="1030" spans="1:41" ht="14.4">
      <c r="A1030" s="179" t="s">
        <v>26591</v>
      </c>
      <c r="B1030" s="56" t="s">
        <v>89</v>
      </c>
      <c r="C1030" s="57">
        <v>43376</v>
      </c>
      <c r="D1030" s="56" t="s">
        <v>1027</v>
      </c>
      <c r="E1030" s="56" t="s">
        <v>140</v>
      </c>
      <c r="F1030" s="168" t="s">
        <v>106</v>
      </c>
      <c r="G1030" s="168" t="s">
        <v>107</v>
      </c>
      <c r="H1030" s="169" t="s">
        <v>140</v>
      </c>
      <c r="I1030" s="399"/>
      <c r="J1030" s="57">
        <v>43407</v>
      </c>
      <c r="K1030" s="56" t="s">
        <v>18</v>
      </c>
      <c r="L1030" s="56" t="s">
        <v>18</v>
      </c>
      <c r="M1030" s="60" t="s">
        <v>642</v>
      </c>
      <c r="N1030" s="56" t="s">
        <v>26588</v>
      </c>
      <c r="O1030" s="56" t="s">
        <v>20</v>
      </c>
      <c r="P1030" s="56" t="s">
        <v>26592</v>
      </c>
      <c r="Q1030" s="56" t="s">
        <v>17</v>
      </c>
      <c r="R1030" s="56"/>
      <c r="S1030" s="56" t="s">
        <v>108</v>
      </c>
      <c r="T1030" s="56" t="s">
        <v>108</v>
      </c>
      <c r="U1030" s="56"/>
      <c r="V1030" s="56"/>
      <c r="W1030" s="56" t="s">
        <v>108</v>
      </c>
      <c r="X1030" s="56"/>
      <c r="Y1030" s="56" t="s">
        <v>108</v>
      </c>
      <c r="Z1030" s="56" t="s">
        <v>18</v>
      </c>
      <c r="AA1030" s="57">
        <v>43376</v>
      </c>
      <c r="AB1030" s="63">
        <v>6</v>
      </c>
      <c r="AC1030" s="64" t="s">
        <v>25084</v>
      </c>
      <c r="AD1030" s="56" t="s">
        <v>79</v>
      </c>
      <c r="AE1030" s="56"/>
      <c r="AF1030" s="61"/>
      <c r="AG1030" s="61"/>
      <c r="AH1030" s="67" t="str">
        <v>Oct</v>
      </c>
      <c r="AI1030" s="68" t="str">
        <v>Oct</v>
      </c>
      <c r="AJ1030" s="69">
        <f t="shared" si="0"/>
        <v>0</v>
      </c>
      <c r="AK1030" s="70">
        <f t="shared" si="1"/>
        <v>43406</v>
      </c>
      <c r="AL1030" s="71">
        <f t="shared" ca="1" si="2"/>
        <v>-553</v>
      </c>
      <c r="AM1030" s="71" t="str">
        <v>2018</v>
      </c>
      <c r="AN1030" s="70">
        <f t="shared" si="3"/>
        <v>43386</v>
      </c>
      <c r="AO1030" s="70" t="s">
        <v>123</v>
      </c>
    </row>
    <row r="1031" spans="1:41" ht="14.4">
      <c r="A1031" s="179" t="s">
        <v>26593</v>
      </c>
      <c r="B1031" s="56" t="s">
        <v>89</v>
      </c>
      <c r="C1031" s="57">
        <v>43214</v>
      </c>
      <c r="D1031" s="56" t="s">
        <v>131</v>
      </c>
      <c r="E1031" s="56" t="s">
        <v>140</v>
      </c>
      <c r="F1031" s="168" t="s">
        <v>106</v>
      </c>
      <c r="G1031" s="168" t="s">
        <v>107</v>
      </c>
      <c r="H1031" s="169" t="s">
        <v>140</v>
      </c>
      <c r="I1031" s="399"/>
      <c r="J1031" s="57">
        <v>43244</v>
      </c>
      <c r="K1031" s="56" t="s">
        <v>18</v>
      </c>
      <c r="L1031" s="56" t="s">
        <v>18</v>
      </c>
      <c r="M1031" s="60" t="s">
        <v>26594</v>
      </c>
      <c r="N1031" s="56" t="s">
        <v>26595</v>
      </c>
      <c r="O1031" s="56" t="s">
        <v>95</v>
      </c>
      <c r="P1031" s="56" t="s">
        <v>26596</v>
      </c>
      <c r="Q1031" s="56" t="s">
        <v>17</v>
      </c>
      <c r="R1031" s="56"/>
      <c r="S1031" s="56" t="s">
        <v>108</v>
      </c>
      <c r="T1031" s="56" t="s">
        <v>108</v>
      </c>
      <c r="U1031" s="56"/>
      <c r="V1031" s="56"/>
      <c r="W1031" s="56" t="s">
        <v>108</v>
      </c>
      <c r="X1031" s="56"/>
      <c r="Y1031" s="56" t="s">
        <v>108</v>
      </c>
      <c r="Z1031" s="56" t="s">
        <v>14</v>
      </c>
      <c r="AA1031" s="57">
        <v>43242</v>
      </c>
      <c r="AB1031" s="63">
        <v>6</v>
      </c>
      <c r="AC1031" s="64" t="s">
        <v>26597</v>
      </c>
      <c r="AD1031" s="56" t="s">
        <v>179</v>
      </c>
      <c r="AE1031" s="61"/>
      <c r="AF1031" s="61"/>
      <c r="AG1031" s="61"/>
      <c r="AH1031" s="67" t="str">
        <v>Apr</v>
      </c>
      <c r="AI1031" s="68" t="str">
        <v>May</v>
      </c>
      <c r="AJ1031" s="69">
        <f t="shared" si="0"/>
        <v>28</v>
      </c>
      <c r="AK1031" s="70">
        <f t="shared" si="1"/>
        <v>43244</v>
      </c>
      <c r="AL1031" s="71">
        <f t="shared" ca="1" si="2"/>
        <v>-715</v>
      </c>
      <c r="AM1031" s="71" t="str">
        <v>2018</v>
      </c>
      <c r="AN1031" s="70">
        <f t="shared" si="3"/>
        <v>43224</v>
      </c>
      <c r="AO1031" s="70" t="s">
        <v>123</v>
      </c>
    </row>
    <row r="1032" spans="1:41" ht="14.4">
      <c r="A1032" s="179" t="s">
        <v>26598</v>
      </c>
      <c r="B1032" s="56" t="s">
        <v>89</v>
      </c>
      <c r="C1032" s="57">
        <v>43263</v>
      </c>
      <c r="D1032" s="56" t="s">
        <v>131</v>
      </c>
      <c r="E1032" s="56" t="s">
        <v>140</v>
      </c>
      <c r="F1032" s="168" t="s">
        <v>106</v>
      </c>
      <c r="G1032" s="168" t="s">
        <v>107</v>
      </c>
      <c r="H1032" s="169" t="s">
        <v>140</v>
      </c>
      <c r="I1032" s="399"/>
      <c r="J1032" s="57">
        <v>43293</v>
      </c>
      <c r="K1032" s="56" t="s">
        <v>18</v>
      </c>
      <c r="L1032" s="56" t="s">
        <v>14</v>
      </c>
      <c r="M1032" s="60" t="s">
        <v>26599</v>
      </c>
      <c r="N1032" s="56" t="s">
        <v>26600</v>
      </c>
      <c r="O1032" s="61"/>
      <c r="P1032" s="56" t="s">
        <v>108</v>
      </c>
      <c r="Q1032" s="61"/>
      <c r="R1032" s="56"/>
      <c r="S1032" s="56" t="s">
        <v>108</v>
      </c>
      <c r="T1032" s="56" t="s">
        <v>108</v>
      </c>
      <c r="U1032" s="56"/>
      <c r="V1032" s="56"/>
      <c r="W1032" s="56" t="s">
        <v>108</v>
      </c>
      <c r="X1032" s="56"/>
      <c r="Y1032" s="56" t="s">
        <v>108</v>
      </c>
      <c r="Z1032" s="56" t="s">
        <v>14</v>
      </c>
      <c r="AA1032" s="57">
        <v>43263</v>
      </c>
      <c r="AB1032" s="63">
        <v>6</v>
      </c>
      <c r="AC1032" s="64" t="s">
        <v>26601</v>
      </c>
      <c r="AD1032" s="56" t="s">
        <v>118</v>
      </c>
      <c r="AE1032" s="56"/>
      <c r="AF1032" s="61"/>
      <c r="AG1032" s="61"/>
      <c r="AH1032" s="67" t="str">
        <v>Jun</v>
      </c>
      <c r="AI1032" s="68" t="str">
        <v>Jun</v>
      </c>
      <c r="AJ1032" s="69">
        <f t="shared" si="0"/>
        <v>0</v>
      </c>
      <c r="AK1032" s="70">
        <f t="shared" si="1"/>
        <v>43293</v>
      </c>
      <c r="AL1032" s="71">
        <f t="shared" ca="1" si="2"/>
        <v>-666</v>
      </c>
      <c r="AM1032" s="71" t="str">
        <v>2018</v>
      </c>
      <c r="AN1032" s="70">
        <f t="shared" si="3"/>
        <v>43273</v>
      </c>
      <c r="AO1032" s="70" t="s">
        <v>123</v>
      </c>
    </row>
    <row r="1033" spans="1:41" ht="14.4">
      <c r="A1033" s="179" t="s">
        <v>26602</v>
      </c>
      <c r="B1033" s="56" t="s">
        <v>89</v>
      </c>
      <c r="C1033" s="57">
        <v>43242</v>
      </c>
      <c r="D1033" s="56" t="s">
        <v>1027</v>
      </c>
      <c r="E1033" s="56" t="s">
        <v>140</v>
      </c>
      <c r="F1033" s="168" t="s">
        <v>106</v>
      </c>
      <c r="G1033" s="168" t="s">
        <v>107</v>
      </c>
      <c r="H1033" s="169" t="s">
        <v>140</v>
      </c>
      <c r="I1033" s="399"/>
      <c r="J1033" s="57">
        <v>43273</v>
      </c>
      <c r="K1033" s="56" t="s">
        <v>18</v>
      </c>
      <c r="L1033" s="56" t="s">
        <v>14</v>
      </c>
      <c r="M1033" s="60" t="s">
        <v>642</v>
      </c>
      <c r="N1033" s="56" t="s">
        <v>26603</v>
      </c>
      <c r="O1033" s="56" t="s">
        <v>27</v>
      </c>
      <c r="P1033" s="56" t="s">
        <v>108</v>
      </c>
      <c r="Q1033" s="56" t="s">
        <v>17</v>
      </c>
      <c r="R1033" s="56"/>
      <c r="S1033" s="56" t="s">
        <v>108</v>
      </c>
      <c r="T1033" s="56" t="s">
        <v>108</v>
      </c>
      <c r="U1033" s="56"/>
      <c r="V1033" s="56"/>
      <c r="W1033" s="56" t="s">
        <v>108</v>
      </c>
      <c r="X1033" s="56"/>
      <c r="Y1033" s="56" t="s">
        <v>108</v>
      </c>
      <c r="Z1033" s="56" t="s">
        <v>14</v>
      </c>
      <c r="AA1033" s="57">
        <v>43242</v>
      </c>
      <c r="AB1033" s="63">
        <v>6</v>
      </c>
      <c r="AC1033" s="64" t="s">
        <v>24247</v>
      </c>
      <c r="AD1033" s="56" t="s">
        <v>118</v>
      </c>
      <c r="AE1033" s="56"/>
      <c r="AF1033" s="61"/>
      <c r="AG1033" s="61"/>
      <c r="AH1033" s="67" t="str">
        <v>May</v>
      </c>
      <c r="AI1033" s="68" t="str">
        <v>May</v>
      </c>
      <c r="AJ1033" s="69">
        <f t="shared" si="0"/>
        <v>0</v>
      </c>
      <c r="AK1033" s="70">
        <f t="shared" si="1"/>
        <v>43272</v>
      </c>
      <c r="AL1033" s="71">
        <f t="shared" ca="1" si="2"/>
        <v>-687</v>
      </c>
      <c r="AM1033" s="71" t="str">
        <v>2018</v>
      </c>
      <c r="AN1033" s="70">
        <f t="shared" si="3"/>
        <v>43252</v>
      </c>
      <c r="AO1033" s="70" t="s">
        <v>123</v>
      </c>
    </row>
    <row r="1034" spans="1:41" ht="14.4">
      <c r="A1034" s="179" t="s">
        <v>26604</v>
      </c>
      <c r="B1034" s="56" t="s">
        <v>89</v>
      </c>
      <c r="C1034" s="57">
        <v>43341</v>
      </c>
      <c r="D1034" s="56" t="s">
        <v>1027</v>
      </c>
      <c r="E1034" s="56" t="s">
        <v>140</v>
      </c>
      <c r="F1034" s="168" t="s">
        <v>106</v>
      </c>
      <c r="G1034" s="168" t="s">
        <v>107</v>
      </c>
      <c r="H1034" s="169" t="s">
        <v>140</v>
      </c>
      <c r="I1034" s="399"/>
      <c r="J1034" s="57">
        <v>43372</v>
      </c>
      <c r="K1034" s="56" t="s">
        <v>18</v>
      </c>
      <c r="L1034" s="56" t="s">
        <v>18</v>
      </c>
      <c r="M1034" s="60" t="s">
        <v>642</v>
      </c>
      <c r="N1034" s="56" t="s">
        <v>26605</v>
      </c>
      <c r="O1034" s="56" t="s">
        <v>29</v>
      </c>
      <c r="P1034" s="56" t="s">
        <v>26606</v>
      </c>
      <c r="Q1034" s="56" t="s">
        <v>17</v>
      </c>
      <c r="R1034" s="56"/>
      <c r="S1034" s="56" t="s">
        <v>108</v>
      </c>
      <c r="T1034" s="56" t="s">
        <v>108</v>
      </c>
      <c r="U1034" s="56"/>
      <c r="V1034" s="56"/>
      <c r="W1034" s="56" t="s">
        <v>108</v>
      </c>
      <c r="X1034" s="56"/>
      <c r="Y1034" s="56" t="s">
        <v>108</v>
      </c>
      <c r="Z1034" s="56" t="s">
        <v>18</v>
      </c>
      <c r="AA1034" s="57">
        <v>43341</v>
      </c>
      <c r="AB1034" s="63">
        <v>6</v>
      </c>
      <c r="AC1034" s="64" t="s">
        <v>23479</v>
      </c>
      <c r="AD1034" s="56" t="s">
        <v>79</v>
      </c>
      <c r="AE1034" s="56"/>
      <c r="AF1034" s="61"/>
      <c r="AG1034" s="61"/>
      <c r="AH1034" s="67" t="str">
        <v>Aug</v>
      </c>
      <c r="AI1034" s="68" t="str">
        <v>Aug</v>
      </c>
      <c r="AJ1034" s="69">
        <f t="shared" si="0"/>
        <v>0</v>
      </c>
      <c r="AK1034" s="70">
        <f t="shared" si="1"/>
        <v>43371</v>
      </c>
      <c r="AL1034" s="71">
        <f t="shared" ca="1" si="2"/>
        <v>-588</v>
      </c>
      <c r="AM1034" s="71" t="str">
        <v>2018</v>
      </c>
      <c r="AN1034" s="70">
        <f t="shared" si="3"/>
        <v>43351</v>
      </c>
      <c r="AO1034" s="70" t="s">
        <v>123</v>
      </c>
    </row>
    <row r="1035" spans="1:41" ht="14.4">
      <c r="A1035" s="179" t="s">
        <v>26607</v>
      </c>
      <c r="B1035" s="56" t="s">
        <v>89</v>
      </c>
      <c r="C1035" s="57">
        <v>43425</v>
      </c>
      <c r="D1035" s="56" t="s">
        <v>90</v>
      </c>
      <c r="E1035" s="56" t="s">
        <v>12</v>
      </c>
      <c r="F1035" s="168" t="s">
        <v>106</v>
      </c>
      <c r="G1035" s="168" t="s">
        <v>107</v>
      </c>
      <c r="H1035" s="169" t="s">
        <v>12</v>
      </c>
      <c r="I1035" s="404"/>
      <c r="J1035" s="59"/>
      <c r="K1035" s="61"/>
      <c r="L1035" s="61"/>
      <c r="M1035" s="60" t="s">
        <v>26608</v>
      </c>
      <c r="N1035" s="56" t="s">
        <v>26609</v>
      </c>
      <c r="O1035" s="56" t="s">
        <v>137</v>
      </c>
      <c r="P1035" s="61"/>
      <c r="Q1035" s="56" t="s">
        <v>96</v>
      </c>
      <c r="R1035" s="66"/>
      <c r="S1035" s="61"/>
      <c r="T1035" s="61"/>
      <c r="U1035" s="402"/>
      <c r="V1035" s="66"/>
      <c r="W1035" s="66"/>
      <c r="X1035" s="402"/>
      <c r="Y1035" s="61"/>
      <c r="Z1035" s="56" t="s">
        <v>14</v>
      </c>
      <c r="AA1035" s="57">
        <v>43430</v>
      </c>
      <c r="AB1035" s="75"/>
      <c r="AC1035" s="64" t="s">
        <v>26610</v>
      </c>
      <c r="AD1035" s="56" t="s">
        <v>224</v>
      </c>
      <c r="AE1035" s="56"/>
      <c r="AF1035" s="61"/>
      <c r="AG1035" s="61"/>
      <c r="AH1035" s="67" t="str">
        <v>Nov</v>
      </c>
      <c r="AI1035" s="68" t="str">
        <v>Nov</v>
      </c>
      <c r="AJ1035" s="69">
        <f t="shared" si="0"/>
        <v>5</v>
      </c>
      <c r="AK1035" s="70">
        <f t="shared" si="1"/>
        <v>43455</v>
      </c>
      <c r="AL1035" s="71">
        <f t="shared" ca="1" si="2"/>
        <v>-504</v>
      </c>
      <c r="AM1035" s="71" t="str">
        <v>2018</v>
      </c>
      <c r="AN1035" s="70">
        <f t="shared" si="3"/>
        <v>43435</v>
      </c>
      <c r="AO1035" s="70" t="s">
        <v>123</v>
      </c>
    </row>
    <row r="1036" spans="1:41" ht="14.4">
      <c r="A1036" s="179" t="s">
        <v>26611</v>
      </c>
      <c r="B1036" s="56" t="s">
        <v>89</v>
      </c>
      <c r="C1036" s="57">
        <v>43114</v>
      </c>
      <c r="D1036" s="56" t="s">
        <v>131</v>
      </c>
      <c r="E1036" s="56" t="s">
        <v>12</v>
      </c>
      <c r="F1036" s="168" t="s">
        <v>106</v>
      </c>
      <c r="G1036" s="168" t="s">
        <v>107</v>
      </c>
      <c r="H1036" s="169" t="s">
        <v>12</v>
      </c>
      <c r="I1036" s="404"/>
      <c r="J1036" s="59"/>
      <c r="K1036" s="61"/>
      <c r="L1036" s="61"/>
      <c r="M1036" s="60" t="s">
        <v>145</v>
      </c>
      <c r="N1036" s="56" t="s">
        <v>26612</v>
      </c>
      <c r="O1036" s="56" t="s">
        <v>189</v>
      </c>
      <c r="P1036" s="56" t="s">
        <v>26613</v>
      </c>
      <c r="Q1036" s="56" t="s">
        <v>17</v>
      </c>
      <c r="R1036" s="66"/>
      <c r="S1036" s="61"/>
      <c r="T1036" s="61"/>
      <c r="U1036" s="402"/>
      <c r="V1036" s="66"/>
      <c r="W1036" s="66"/>
      <c r="X1036" s="400" t="s">
        <v>108</v>
      </c>
      <c r="Y1036" s="61"/>
      <c r="Z1036" s="56" t="s">
        <v>18</v>
      </c>
      <c r="AA1036" s="57">
        <v>43119</v>
      </c>
      <c r="AB1036" s="75"/>
      <c r="AC1036" s="95"/>
      <c r="AD1036" s="65" t="s">
        <v>79</v>
      </c>
      <c r="AE1036" s="65"/>
      <c r="AF1036" s="66"/>
      <c r="AG1036" s="66"/>
      <c r="AH1036" s="67" t="str">
        <v>Jan</v>
      </c>
      <c r="AI1036" s="68" t="str">
        <v>Jan</v>
      </c>
      <c r="AJ1036" s="69">
        <f t="shared" si="0"/>
        <v>5</v>
      </c>
      <c r="AK1036" s="70">
        <f t="shared" si="1"/>
        <v>43144</v>
      </c>
      <c r="AL1036" s="71">
        <f t="shared" ca="1" si="2"/>
        <v>-815</v>
      </c>
      <c r="AM1036" s="71" t="str">
        <v>2018</v>
      </c>
      <c r="AN1036" s="70">
        <f t="shared" si="3"/>
        <v>43124</v>
      </c>
      <c r="AO1036" s="70" t="s">
        <v>123</v>
      </c>
    </row>
    <row r="1037" spans="1:41" ht="14.4">
      <c r="A1037" s="179" t="s">
        <v>26614</v>
      </c>
      <c r="B1037" s="56" t="s">
        <v>89</v>
      </c>
      <c r="C1037" s="57">
        <v>43405</v>
      </c>
      <c r="D1037" s="56" t="s">
        <v>1027</v>
      </c>
      <c r="E1037" s="56" t="s">
        <v>140</v>
      </c>
      <c r="F1037" s="168" t="s">
        <v>106</v>
      </c>
      <c r="G1037" s="168" t="s">
        <v>107</v>
      </c>
      <c r="H1037" s="169" t="s">
        <v>140</v>
      </c>
      <c r="I1037" s="399"/>
      <c r="J1037" s="57">
        <v>43435</v>
      </c>
      <c r="K1037" s="56" t="s">
        <v>18</v>
      </c>
      <c r="L1037" s="56" t="s">
        <v>18</v>
      </c>
      <c r="M1037" s="60" t="s">
        <v>642</v>
      </c>
      <c r="N1037" s="56" t="s">
        <v>26615</v>
      </c>
      <c r="O1037" s="56" t="s">
        <v>189</v>
      </c>
      <c r="P1037" s="56" t="s">
        <v>10293</v>
      </c>
      <c r="Q1037" s="56" t="s">
        <v>17</v>
      </c>
      <c r="R1037" s="56"/>
      <c r="S1037" s="56" t="s">
        <v>108</v>
      </c>
      <c r="T1037" s="56" t="s">
        <v>108</v>
      </c>
      <c r="U1037" s="56"/>
      <c r="V1037" s="56"/>
      <c r="W1037" s="56" t="s">
        <v>108</v>
      </c>
      <c r="X1037" s="56"/>
      <c r="Y1037" s="56" t="s">
        <v>108</v>
      </c>
      <c r="Z1037" s="56" t="s">
        <v>18</v>
      </c>
      <c r="AA1037" s="57">
        <v>43405</v>
      </c>
      <c r="AB1037" s="63">
        <v>6</v>
      </c>
      <c r="AC1037" s="64" t="s">
        <v>25130</v>
      </c>
      <c r="AD1037" s="56" t="s">
        <v>79</v>
      </c>
      <c r="AE1037" s="56"/>
      <c r="AF1037" s="61"/>
      <c r="AG1037" s="61"/>
      <c r="AH1037" s="67" t="str">
        <v>Nov</v>
      </c>
      <c r="AI1037" s="68" t="str">
        <v>Nov</v>
      </c>
      <c r="AJ1037" s="69">
        <f t="shared" si="0"/>
        <v>0</v>
      </c>
      <c r="AK1037" s="70">
        <f t="shared" si="1"/>
        <v>43435</v>
      </c>
      <c r="AL1037" s="71">
        <f t="shared" ca="1" si="2"/>
        <v>-524</v>
      </c>
      <c r="AM1037" s="71" t="str">
        <v>2018</v>
      </c>
      <c r="AN1037" s="70">
        <f t="shared" si="3"/>
        <v>43415</v>
      </c>
      <c r="AO1037" s="70" t="s">
        <v>123</v>
      </c>
    </row>
    <row r="1038" spans="1:41" ht="14.4">
      <c r="A1038" s="179" t="s">
        <v>26616</v>
      </c>
      <c r="B1038" s="56" t="s">
        <v>89</v>
      </c>
      <c r="C1038" s="57">
        <v>43167</v>
      </c>
      <c r="D1038" s="56" t="s">
        <v>2397</v>
      </c>
      <c r="E1038" s="56" t="s">
        <v>140</v>
      </c>
      <c r="F1038" s="168" t="s">
        <v>106</v>
      </c>
      <c r="G1038" s="168" t="s">
        <v>107</v>
      </c>
      <c r="H1038" s="169" t="s">
        <v>140</v>
      </c>
      <c r="I1038" s="399"/>
      <c r="J1038" s="57">
        <v>43198</v>
      </c>
      <c r="K1038" s="56" t="s">
        <v>18</v>
      </c>
      <c r="L1038" s="56" t="s">
        <v>18</v>
      </c>
      <c r="M1038" s="60" t="s">
        <v>26617</v>
      </c>
      <c r="N1038" s="56" t="s">
        <v>26618</v>
      </c>
      <c r="O1038" s="56" t="s">
        <v>22</v>
      </c>
      <c r="P1038" s="56" t="s">
        <v>2575</v>
      </c>
      <c r="Q1038" s="56" t="s">
        <v>28</v>
      </c>
      <c r="R1038" s="66"/>
      <c r="S1038" s="56" t="s">
        <v>108</v>
      </c>
      <c r="T1038" s="61"/>
      <c r="U1038" s="56"/>
      <c r="V1038" s="66"/>
      <c r="W1038" s="66"/>
      <c r="X1038" s="400"/>
      <c r="Y1038" s="56" t="s">
        <v>108</v>
      </c>
      <c r="Z1038" s="56" t="s">
        <v>18</v>
      </c>
      <c r="AA1038" s="57">
        <v>43167</v>
      </c>
      <c r="AB1038" s="63">
        <v>6</v>
      </c>
      <c r="AC1038" s="64" t="s">
        <v>26619</v>
      </c>
      <c r="AD1038" s="65" t="s">
        <v>79</v>
      </c>
      <c r="AE1038" s="65"/>
      <c r="AF1038" s="66"/>
      <c r="AG1038" s="66"/>
      <c r="AH1038" s="67" t="str">
        <v>Mar</v>
      </c>
      <c r="AI1038" s="68" t="str">
        <v>Mar</v>
      </c>
      <c r="AJ1038" s="69">
        <f t="shared" si="0"/>
        <v>0</v>
      </c>
      <c r="AK1038" s="70">
        <f t="shared" si="1"/>
        <v>43197</v>
      </c>
      <c r="AL1038" s="71">
        <f t="shared" ca="1" si="2"/>
        <v>-762</v>
      </c>
      <c r="AM1038" s="71" t="str">
        <v>2018</v>
      </c>
      <c r="AN1038" s="70">
        <f t="shared" si="3"/>
        <v>43177</v>
      </c>
      <c r="AO1038" s="70" t="s">
        <v>123</v>
      </c>
    </row>
    <row r="1039" spans="1:41" ht="14.4">
      <c r="A1039" s="179" t="s">
        <v>26620</v>
      </c>
      <c r="B1039" s="56" t="s">
        <v>89</v>
      </c>
      <c r="C1039" s="57">
        <v>43164</v>
      </c>
      <c r="D1039" s="56" t="s">
        <v>1027</v>
      </c>
      <c r="E1039" s="56" t="s">
        <v>129</v>
      </c>
      <c r="F1039" s="168" t="s">
        <v>106</v>
      </c>
      <c r="G1039" s="168" t="s">
        <v>107</v>
      </c>
      <c r="H1039" s="169" t="s">
        <v>129</v>
      </c>
      <c r="I1039" s="399"/>
      <c r="J1039" s="57">
        <v>43206</v>
      </c>
      <c r="K1039" s="61"/>
      <c r="L1039" s="61"/>
      <c r="M1039" s="60" t="s">
        <v>642</v>
      </c>
      <c r="N1039" s="56" t="s">
        <v>26621</v>
      </c>
      <c r="O1039" s="56" t="s">
        <v>143</v>
      </c>
      <c r="P1039" s="56" t="s">
        <v>26622</v>
      </c>
      <c r="Q1039" s="56" t="s">
        <v>17</v>
      </c>
      <c r="R1039" s="66"/>
      <c r="S1039" s="61"/>
      <c r="T1039" s="61"/>
      <c r="U1039" s="402"/>
      <c r="V1039" s="66"/>
      <c r="W1039" s="66"/>
      <c r="X1039" s="400" t="s">
        <v>108</v>
      </c>
      <c r="Y1039" s="61"/>
      <c r="Z1039" s="56" t="s">
        <v>18</v>
      </c>
      <c r="AA1039" s="57">
        <v>43173</v>
      </c>
      <c r="AB1039" s="75"/>
      <c r="AC1039" s="64" t="s">
        <v>26623</v>
      </c>
      <c r="AD1039" s="65" t="s">
        <v>79</v>
      </c>
      <c r="AE1039" s="96"/>
      <c r="AF1039" s="66"/>
      <c r="AG1039" s="66"/>
      <c r="AH1039" s="67" t="str">
        <v>Mar</v>
      </c>
      <c r="AI1039" s="68" t="str">
        <v>Mar</v>
      </c>
      <c r="AJ1039" s="69">
        <f t="shared" si="0"/>
        <v>9</v>
      </c>
      <c r="AK1039" s="70">
        <f t="shared" si="1"/>
        <v>43194</v>
      </c>
      <c r="AL1039" s="71">
        <f t="shared" ca="1" si="2"/>
        <v>-765</v>
      </c>
      <c r="AM1039" s="71" t="str">
        <v>2018</v>
      </c>
      <c r="AN1039" s="70">
        <f t="shared" si="3"/>
        <v>43174</v>
      </c>
      <c r="AO1039" s="70" t="s">
        <v>123</v>
      </c>
    </row>
    <row r="1040" spans="1:41" ht="14.4">
      <c r="A1040" s="179" t="s">
        <v>26624</v>
      </c>
      <c r="B1040" s="56" t="s">
        <v>89</v>
      </c>
      <c r="C1040" s="57">
        <v>43349</v>
      </c>
      <c r="D1040" s="56" t="s">
        <v>90</v>
      </c>
      <c r="E1040" s="56" t="s">
        <v>140</v>
      </c>
      <c r="F1040" s="168" t="s">
        <v>106</v>
      </c>
      <c r="G1040" s="168" t="s">
        <v>107</v>
      </c>
      <c r="H1040" s="169" t="s">
        <v>140</v>
      </c>
      <c r="I1040" s="399"/>
      <c r="J1040" s="57">
        <v>43379</v>
      </c>
      <c r="K1040" s="56" t="s">
        <v>18</v>
      </c>
      <c r="L1040" s="56" t="s">
        <v>14</v>
      </c>
      <c r="M1040" s="60" t="s">
        <v>26625</v>
      </c>
      <c r="N1040" s="56" t="s">
        <v>26626</v>
      </c>
      <c r="O1040" s="56" t="s">
        <v>27</v>
      </c>
      <c r="P1040" s="56" t="s">
        <v>108</v>
      </c>
      <c r="Q1040" s="56" t="s">
        <v>96</v>
      </c>
      <c r="R1040" s="56"/>
      <c r="S1040" s="56" t="s">
        <v>108</v>
      </c>
      <c r="T1040" s="56" t="s">
        <v>108</v>
      </c>
      <c r="U1040" s="56"/>
      <c r="V1040" s="56"/>
      <c r="W1040" s="56" t="s">
        <v>108</v>
      </c>
      <c r="X1040" s="56"/>
      <c r="Y1040" s="56" t="s">
        <v>108</v>
      </c>
      <c r="Z1040" s="56" t="s">
        <v>14</v>
      </c>
      <c r="AA1040" s="57">
        <v>43349</v>
      </c>
      <c r="AB1040" s="63">
        <v>6</v>
      </c>
      <c r="AC1040" s="64" t="s">
        <v>26627</v>
      </c>
      <c r="AD1040" s="56" t="s">
        <v>224</v>
      </c>
      <c r="AE1040" s="56"/>
      <c r="AF1040" s="61"/>
      <c r="AG1040" s="61"/>
      <c r="AH1040" s="67" t="str">
        <v>Sep</v>
      </c>
      <c r="AI1040" s="68" t="str">
        <v>Sep</v>
      </c>
      <c r="AJ1040" s="69">
        <f t="shared" si="0"/>
        <v>0</v>
      </c>
      <c r="AK1040" s="70">
        <f t="shared" si="1"/>
        <v>43379</v>
      </c>
      <c r="AL1040" s="71">
        <f t="shared" ca="1" si="2"/>
        <v>-580</v>
      </c>
      <c r="AM1040" s="71" t="str">
        <v>2018</v>
      </c>
      <c r="AN1040" s="70">
        <f t="shared" si="3"/>
        <v>43359</v>
      </c>
      <c r="AO1040" s="70" t="s">
        <v>123</v>
      </c>
    </row>
    <row r="1041" spans="1:41" ht="14.4">
      <c r="A1041" s="179" t="s">
        <v>26628</v>
      </c>
      <c r="B1041" s="56" t="s">
        <v>89</v>
      </c>
      <c r="C1041" s="57">
        <v>43390</v>
      </c>
      <c r="D1041" s="56" t="s">
        <v>1027</v>
      </c>
      <c r="E1041" s="56" t="s">
        <v>140</v>
      </c>
      <c r="F1041" s="168" t="s">
        <v>106</v>
      </c>
      <c r="G1041" s="168" t="s">
        <v>107</v>
      </c>
      <c r="H1041" s="169" t="s">
        <v>140</v>
      </c>
      <c r="I1041" s="399"/>
      <c r="J1041" s="57">
        <v>43421</v>
      </c>
      <c r="K1041" s="56" t="s">
        <v>18</v>
      </c>
      <c r="L1041" s="56" t="s">
        <v>18</v>
      </c>
      <c r="M1041" s="60" t="s">
        <v>642</v>
      </c>
      <c r="N1041" s="56" t="s">
        <v>26629</v>
      </c>
      <c r="O1041" s="56" t="s">
        <v>33</v>
      </c>
      <c r="P1041" s="56" t="s">
        <v>26630</v>
      </c>
      <c r="Q1041" s="56" t="s">
        <v>17</v>
      </c>
      <c r="R1041" s="56"/>
      <c r="S1041" s="56" t="s">
        <v>108</v>
      </c>
      <c r="T1041" s="56" t="s">
        <v>108</v>
      </c>
      <c r="U1041" s="56"/>
      <c r="V1041" s="56"/>
      <c r="W1041" s="56" t="s">
        <v>108</v>
      </c>
      <c r="X1041" s="56"/>
      <c r="Y1041" s="56" t="s">
        <v>108</v>
      </c>
      <c r="Z1041" s="56" t="s">
        <v>18</v>
      </c>
      <c r="AA1041" s="57">
        <v>43390</v>
      </c>
      <c r="AB1041" s="63">
        <v>6</v>
      </c>
      <c r="AC1041" s="64" t="s">
        <v>22760</v>
      </c>
      <c r="AD1041" s="56" t="s">
        <v>79</v>
      </c>
      <c r="AE1041" s="56"/>
      <c r="AF1041" s="61"/>
      <c r="AG1041" s="61"/>
      <c r="AH1041" s="67" t="str">
        <v>Oct</v>
      </c>
      <c r="AI1041" s="68" t="str">
        <v>Oct</v>
      </c>
      <c r="AJ1041" s="69">
        <f t="shared" si="0"/>
        <v>0</v>
      </c>
      <c r="AK1041" s="70">
        <f t="shared" si="1"/>
        <v>43420</v>
      </c>
      <c r="AL1041" s="71">
        <f t="shared" ca="1" si="2"/>
        <v>-539</v>
      </c>
      <c r="AM1041" s="71" t="str">
        <v>2018</v>
      </c>
      <c r="AN1041" s="70">
        <f t="shared" si="3"/>
        <v>43400</v>
      </c>
      <c r="AO1041" s="70" t="s">
        <v>123</v>
      </c>
    </row>
    <row r="1042" spans="1:41" ht="14.4">
      <c r="A1042" s="179" t="s">
        <v>26631</v>
      </c>
      <c r="B1042" s="56" t="s">
        <v>89</v>
      </c>
      <c r="C1042" s="57">
        <v>43348</v>
      </c>
      <c r="D1042" s="56" t="s">
        <v>90</v>
      </c>
      <c r="E1042" s="56" t="s">
        <v>140</v>
      </c>
      <c r="F1042" s="168" t="s">
        <v>106</v>
      </c>
      <c r="G1042" s="168" t="s">
        <v>107</v>
      </c>
      <c r="H1042" s="169" t="s">
        <v>140</v>
      </c>
      <c r="I1042" s="399"/>
      <c r="J1042" s="57">
        <v>43378</v>
      </c>
      <c r="K1042" s="56" t="s">
        <v>18</v>
      </c>
      <c r="L1042" s="56" t="s">
        <v>14</v>
      </c>
      <c r="M1042" s="60" t="s">
        <v>26632</v>
      </c>
      <c r="N1042" s="56" t="s">
        <v>26632</v>
      </c>
      <c r="O1042" s="56" t="s">
        <v>44</v>
      </c>
      <c r="P1042" s="56" t="s">
        <v>26633</v>
      </c>
      <c r="Q1042" s="56" t="s">
        <v>28</v>
      </c>
      <c r="R1042" s="56"/>
      <c r="S1042" s="56" t="s">
        <v>108</v>
      </c>
      <c r="T1042" s="56" t="s">
        <v>108</v>
      </c>
      <c r="U1042" s="56"/>
      <c r="V1042" s="56"/>
      <c r="W1042" s="56" t="s">
        <v>108</v>
      </c>
      <c r="X1042" s="56"/>
      <c r="Y1042" s="56" t="s">
        <v>108</v>
      </c>
      <c r="Z1042" s="56" t="s">
        <v>14</v>
      </c>
      <c r="AA1042" s="57">
        <v>43348</v>
      </c>
      <c r="AB1042" s="63">
        <v>6</v>
      </c>
      <c r="AC1042" s="64" t="s">
        <v>26634</v>
      </c>
      <c r="AD1042" s="56" t="s">
        <v>294</v>
      </c>
      <c r="AE1042" s="56"/>
      <c r="AF1042" s="61"/>
      <c r="AG1042" s="61"/>
      <c r="AH1042" s="67" t="str">
        <v>Sep</v>
      </c>
      <c r="AI1042" s="68" t="str">
        <v>Sep</v>
      </c>
      <c r="AJ1042" s="69">
        <f t="shared" si="0"/>
        <v>0</v>
      </c>
      <c r="AK1042" s="70">
        <f t="shared" si="1"/>
        <v>43378</v>
      </c>
      <c r="AL1042" s="71">
        <f t="shared" ca="1" si="2"/>
        <v>-581</v>
      </c>
      <c r="AM1042" s="71" t="str">
        <v>2018</v>
      </c>
      <c r="AN1042" s="70">
        <f t="shared" si="3"/>
        <v>43358</v>
      </c>
      <c r="AO1042" s="70" t="s">
        <v>123</v>
      </c>
    </row>
    <row r="1043" spans="1:41" ht="14.4">
      <c r="A1043" s="179" t="s">
        <v>26635</v>
      </c>
      <c r="B1043" s="56" t="s">
        <v>89</v>
      </c>
      <c r="C1043" s="57">
        <v>43314</v>
      </c>
      <c r="D1043" s="56" t="s">
        <v>1027</v>
      </c>
      <c r="E1043" s="56" t="s">
        <v>140</v>
      </c>
      <c r="F1043" s="168" t="s">
        <v>106</v>
      </c>
      <c r="G1043" s="168" t="s">
        <v>107</v>
      </c>
      <c r="H1043" s="169" t="s">
        <v>140</v>
      </c>
      <c r="I1043" s="399"/>
      <c r="J1043" s="57">
        <v>43345</v>
      </c>
      <c r="K1043" s="56" t="s">
        <v>18</v>
      </c>
      <c r="L1043" s="56" t="s">
        <v>14</v>
      </c>
      <c r="M1043" s="60" t="s">
        <v>642</v>
      </c>
      <c r="N1043" s="56" t="s">
        <v>26636</v>
      </c>
      <c r="O1043" s="56" t="s">
        <v>249</v>
      </c>
      <c r="P1043" s="56" t="s">
        <v>108</v>
      </c>
      <c r="Q1043" s="61"/>
      <c r="R1043" s="56"/>
      <c r="S1043" s="56" t="s">
        <v>108</v>
      </c>
      <c r="T1043" s="56" t="s">
        <v>108</v>
      </c>
      <c r="U1043" s="56"/>
      <c r="V1043" s="56"/>
      <c r="W1043" s="56" t="s">
        <v>108</v>
      </c>
      <c r="X1043" s="56"/>
      <c r="Y1043" s="56" t="s">
        <v>108</v>
      </c>
      <c r="Z1043" s="56" t="s">
        <v>14</v>
      </c>
      <c r="AA1043" s="57">
        <v>43314</v>
      </c>
      <c r="AB1043" s="63">
        <v>6</v>
      </c>
      <c r="AC1043" s="64" t="s">
        <v>22975</v>
      </c>
      <c r="AD1043" s="56" t="s">
        <v>118</v>
      </c>
      <c r="AE1043" s="56"/>
      <c r="AF1043" s="61"/>
      <c r="AG1043" s="61"/>
      <c r="AH1043" s="67" t="str">
        <v>Aug</v>
      </c>
      <c r="AI1043" s="68" t="str">
        <v>Aug</v>
      </c>
      <c r="AJ1043" s="69">
        <f t="shared" si="0"/>
        <v>0</v>
      </c>
      <c r="AK1043" s="70">
        <f t="shared" si="1"/>
        <v>43344</v>
      </c>
      <c r="AL1043" s="71">
        <f t="shared" ca="1" si="2"/>
        <v>-615</v>
      </c>
      <c r="AM1043" s="71" t="str">
        <v>2018</v>
      </c>
      <c r="AN1043" s="70">
        <f t="shared" si="3"/>
        <v>43324</v>
      </c>
      <c r="AO1043" s="70" t="s">
        <v>123</v>
      </c>
    </row>
    <row r="1044" spans="1:41" ht="14.4">
      <c r="A1044" s="179" t="s">
        <v>26637</v>
      </c>
      <c r="B1044" s="56" t="s">
        <v>89</v>
      </c>
      <c r="C1044" s="57">
        <v>43329</v>
      </c>
      <c r="D1044" s="56" t="s">
        <v>90</v>
      </c>
      <c r="E1044" s="56" t="s">
        <v>140</v>
      </c>
      <c r="F1044" s="168" t="s">
        <v>106</v>
      </c>
      <c r="G1044" s="168" t="s">
        <v>107</v>
      </c>
      <c r="H1044" s="169" t="s">
        <v>140</v>
      </c>
      <c r="I1044" s="399"/>
      <c r="J1044" s="57">
        <v>43360</v>
      </c>
      <c r="K1044" s="56" t="s">
        <v>18</v>
      </c>
      <c r="L1044" s="56" t="s">
        <v>14</v>
      </c>
      <c r="M1044" s="60" t="s">
        <v>25281</v>
      </c>
      <c r="N1044" s="56" t="s">
        <v>26638</v>
      </c>
      <c r="O1044" s="56" t="s">
        <v>37</v>
      </c>
      <c r="P1044" s="56" t="s">
        <v>1478</v>
      </c>
      <c r="Q1044" s="56" t="s">
        <v>17</v>
      </c>
      <c r="R1044" s="56"/>
      <c r="S1044" s="56" t="s">
        <v>108</v>
      </c>
      <c r="T1044" s="56" t="s">
        <v>108</v>
      </c>
      <c r="U1044" s="56"/>
      <c r="V1044" s="56"/>
      <c r="W1044" s="56" t="s">
        <v>108</v>
      </c>
      <c r="X1044" s="56"/>
      <c r="Y1044" s="56" t="s">
        <v>292</v>
      </c>
      <c r="Z1044" s="56" t="s">
        <v>14</v>
      </c>
      <c r="AA1044" s="57">
        <v>43329</v>
      </c>
      <c r="AB1044" s="75"/>
      <c r="AC1044" s="64" t="s">
        <v>26639</v>
      </c>
      <c r="AD1044" s="56" t="s">
        <v>294</v>
      </c>
      <c r="AE1044" s="56"/>
      <c r="AF1044" s="61"/>
      <c r="AG1044" s="61"/>
      <c r="AH1044" s="67" t="str">
        <v>Aug</v>
      </c>
      <c r="AI1044" s="68" t="str">
        <v>Aug</v>
      </c>
      <c r="AJ1044" s="69">
        <f t="shared" si="0"/>
        <v>0</v>
      </c>
      <c r="AK1044" s="70">
        <f t="shared" si="1"/>
        <v>43359</v>
      </c>
      <c r="AL1044" s="71">
        <f t="shared" ca="1" si="2"/>
        <v>-600</v>
      </c>
      <c r="AM1044" s="71" t="str">
        <v>2018</v>
      </c>
      <c r="AN1044" s="70">
        <f t="shared" si="3"/>
        <v>43339</v>
      </c>
      <c r="AO1044" s="70" t="s">
        <v>123</v>
      </c>
    </row>
    <row r="1045" spans="1:41" ht="14.4">
      <c r="A1045" s="179" t="s">
        <v>26640</v>
      </c>
      <c r="B1045" s="56" t="s">
        <v>89</v>
      </c>
      <c r="C1045" s="57">
        <v>43237</v>
      </c>
      <c r="D1045" s="56" t="s">
        <v>131</v>
      </c>
      <c r="E1045" s="56" t="s">
        <v>140</v>
      </c>
      <c r="F1045" s="168" t="s">
        <v>106</v>
      </c>
      <c r="G1045" s="168" t="s">
        <v>107</v>
      </c>
      <c r="H1045" s="169" t="s">
        <v>140</v>
      </c>
      <c r="I1045" s="399"/>
      <c r="J1045" s="57">
        <v>43268</v>
      </c>
      <c r="K1045" s="56" t="s">
        <v>18</v>
      </c>
      <c r="L1045" s="56" t="s">
        <v>14</v>
      </c>
      <c r="M1045" s="60" t="s">
        <v>145</v>
      </c>
      <c r="N1045" s="56" t="s">
        <v>26641</v>
      </c>
      <c r="O1045" s="56" t="s">
        <v>271</v>
      </c>
      <c r="P1045" s="61"/>
      <c r="Q1045" s="56" t="s">
        <v>826</v>
      </c>
      <c r="R1045" s="56"/>
      <c r="S1045" s="56" t="s">
        <v>108</v>
      </c>
      <c r="T1045" s="56" t="s">
        <v>108</v>
      </c>
      <c r="U1045" s="56"/>
      <c r="V1045" s="56"/>
      <c r="W1045" s="56" t="s">
        <v>108</v>
      </c>
      <c r="X1045" s="56"/>
      <c r="Y1045" s="56" t="s">
        <v>108</v>
      </c>
      <c r="Z1045" s="56" t="s">
        <v>14</v>
      </c>
      <c r="AA1045" s="57">
        <v>43237</v>
      </c>
      <c r="AB1045" s="63">
        <v>6</v>
      </c>
      <c r="AC1045" s="64" t="s">
        <v>26642</v>
      </c>
      <c r="AD1045" s="56" t="s">
        <v>118</v>
      </c>
      <c r="AE1045" s="56"/>
      <c r="AF1045" s="61"/>
      <c r="AG1045" s="61"/>
      <c r="AH1045" s="67" t="str">
        <v>May</v>
      </c>
      <c r="AI1045" s="68" t="str">
        <v>May</v>
      </c>
      <c r="AJ1045" s="69">
        <f t="shared" si="0"/>
        <v>0</v>
      </c>
      <c r="AK1045" s="70">
        <f t="shared" si="1"/>
        <v>43267</v>
      </c>
      <c r="AL1045" s="71">
        <f t="shared" ca="1" si="2"/>
        <v>-692</v>
      </c>
      <c r="AM1045" s="71" t="str">
        <v>2018</v>
      </c>
      <c r="AN1045" s="70">
        <f t="shared" si="3"/>
        <v>43247</v>
      </c>
      <c r="AO1045" s="70" t="s">
        <v>123</v>
      </c>
    </row>
    <row r="1046" spans="1:41" ht="14.4">
      <c r="A1046" s="179" t="s">
        <v>26643</v>
      </c>
      <c r="B1046" s="56" t="s">
        <v>89</v>
      </c>
      <c r="C1046" s="57">
        <v>43312</v>
      </c>
      <c r="D1046" s="56" t="s">
        <v>131</v>
      </c>
      <c r="E1046" s="56" t="s">
        <v>140</v>
      </c>
      <c r="F1046" s="168" t="s">
        <v>106</v>
      </c>
      <c r="G1046" s="168" t="s">
        <v>107</v>
      </c>
      <c r="H1046" s="169" t="s">
        <v>140</v>
      </c>
      <c r="I1046" s="399"/>
      <c r="J1046" s="57">
        <v>43343</v>
      </c>
      <c r="K1046" s="56" t="s">
        <v>18</v>
      </c>
      <c r="L1046" s="56" t="s">
        <v>18</v>
      </c>
      <c r="M1046" s="60" t="s">
        <v>26644</v>
      </c>
      <c r="N1046" s="56" t="s">
        <v>26645</v>
      </c>
      <c r="O1046" s="56" t="s">
        <v>16</v>
      </c>
      <c r="P1046" s="56" t="s">
        <v>26646</v>
      </c>
      <c r="Q1046" s="56" t="s">
        <v>17</v>
      </c>
      <c r="R1046" s="56"/>
      <c r="S1046" s="56" t="s">
        <v>108</v>
      </c>
      <c r="T1046" s="56" t="s">
        <v>108</v>
      </c>
      <c r="U1046" s="56"/>
      <c r="V1046" s="56"/>
      <c r="W1046" s="56" t="s">
        <v>108</v>
      </c>
      <c r="X1046" s="56"/>
      <c r="Y1046" s="56" t="s">
        <v>108</v>
      </c>
      <c r="Z1046" s="56" t="s">
        <v>18</v>
      </c>
      <c r="AA1046" s="57">
        <v>43349</v>
      </c>
      <c r="AB1046" s="63">
        <v>6</v>
      </c>
      <c r="AC1046" s="64" t="s">
        <v>26647</v>
      </c>
      <c r="AD1046" s="56" t="s">
        <v>79</v>
      </c>
      <c r="AE1046" s="56"/>
      <c r="AF1046" s="61"/>
      <c r="AG1046" s="61"/>
      <c r="AH1046" s="67" t="str">
        <v>Jul</v>
      </c>
      <c r="AI1046" s="68" t="str">
        <v>Sep</v>
      </c>
      <c r="AJ1046" s="69">
        <f t="shared" si="0"/>
        <v>37</v>
      </c>
      <c r="AK1046" s="70">
        <f t="shared" si="1"/>
        <v>43342</v>
      </c>
      <c r="AL1046" s="71">
        <f t="shared" ca="1" si="2"/>
        <v>-617</v>
      </c>
      <c r="AM1046" s="71" t="str">
        <v>2018</v>
      </c>
      <c r="AN1046" s="70">
        <f t="shared" si="3"/>
        <v>43322</v>
      </c>
      <c r="AO1046" s="70" t="s">
        <v>123</v>
      </c>
    </row>
    <row r="1047" spans="1:41" ht="14.4">
      <c r="A1047" s="179" t="s">
        <v>26648</v>
      </c>
      <c r="B1047" s="56" t="s">
        <v>89</v>
      </c>
      <c r="C1047" s="57">
        <v>43222</v>
      </c>
      <c r="D1047" s="56" t="s">
        <v>1027</v>
      </c>
      <c r="E1047" s="56" t="s">
        <v>140</v>
      </c>
      <c r="F1047" s="168" t="s">
        <v>106</v>
      </c>
      <c r="G1047" s="168" t="s">
        <v>107</v>
      </c>
      <c r="H1047" s="169" t="s">
        <v>140</v>
      </c>
      <c r="I1047" s="399"/>
      <c r="J1047" s="57">
        <v>43253</v>
      </c>
      <c r="K1047" s="56" t="s">
        <v>18</v>
      </c>
      <c r="L1047" s="56" t="s">
        <v>14</v>
      </c>
      <c r="M1047" s="60" t="s">
        <v>26649</v>
      </c>
      <c r="N1047" s="56" t="s">
        <v>26650</v>
      </c>
      <c r="O1047" s="56" t="s">
        <v>132</v>
      </c>
      <c r="P1047" s="56" t="s">
        <v>26651</v>
      </c>
      <c r="Q1047" s="56" t="s">
        <v>28</v>
      </c>
      <c r="R1047" s="56"/>
      <c r="S1047" s="56" t="s">
        <v>108</v>
      </c>
      <c r="T1047" s="56" t="s">
        <v>108</v>
      </c>
      <c r="U1047" s="56"/>
      <c r="V1047" s="56"/>
      <c r="W1047" s="56" t="s">
        <v>108</v>
      </c>
      <c r="X1047" s="56"/>
      <c r="Y1047" s="56" t="s">
        <v>292</v>
      </c>
      <c r="Z1047" s="56" t="s">
        <v>14</v>
      </c>
      <c r="AA1047" s="57">
        <v>43222</v>
      </c>
      <c r="AB1047" s="63">
        <v>6</v>
      </c>
      <c r="AC1047" s="64" t="s">
        <v>26652</v>
      </c>
      <c r="AD1047" s="56" t="s">
        <v>294</v>
      </c>
      <c r="AE1047" s="56"/>
      <c r="AF1047" s="61"/>
      <c r="AG1047" s="61"/>
      <c r="AH1047" s="67" t="str">
        <v>May</v>
      </c>
      <c r="AI1047" s="68" t="str">
        <v>May</v>
      </c>
      <c r="AJ1047" s="69">
        <f t="shared" si="0"/>
        <v>0</v>
      </c>
      <c r="AK1047" s="70">
        <f t="shared" si="1"/>
        <v>43252</v>
      </c>
      <c r="AL1047" s="71">
        <f t="shared" ca="1" si="2"/>
        <v>-707</v>
      </c>
      <c r="AM1047" s="71" t="str">
        <v>2018</v>
      </c>
      <c r="AN1047" s="70">
        <f t="shared" si="3"/>
        <v>43232</v>
      </c>
      <c r="AO1047" s="70" t="s">
        <v>123</v>
      </c>
    </row>
    <row r="1048" spans="1:41" ht="14.4">
      <c r="A1048" s="179" t="s">
        <v>26653</v>
      </c>
      <c r="B1048" s="56" t="s">
        <v>89</v>
      </c>
      <c r="C1048" s="57">
        <v>43263</v>
      </c>
      <c r="D1048" s="56" t="s">
        <v>131</v>
      </c>
      <c r="E1048" s="56" t="s">
        <v>140</v>
      </c>
      <c r="F1048" s="168" t="s">
        <v>106</v>
      </c>
      <c r="G1048" s="168" t="s">
        <v>107</v>
      </c>
      <c r="H1048" s="169" t="s">
        <v>140</v>
      </c>
      <c r="I1048" s="399"/>
      <c r="J1048" s="57">
        <v>43293</v>
      </c>
      <c r="K1048" s="56" t="s">
        <v>18</v>
      </c>
      <c r="L1048" s="56" t="s">
        <v>18</v>
      </c>
      <c r="M1048" s="60" t="s">
        <v>145</v>
      </c>
      <c r="N1048" s="56" t="s">
        <v>26654</v>
      </c>
      <c r="O1048" s="56" t="s">
        <v>29</v>
      </c>
      <c r="P1048" s="56" t="s">
        <v>26655</v>
      </c>
      <c r="Q1048" s="56" t="s">
        <v>20798</v>
      </c>
      <c r="R1048" s="56"/>
      <c r="S1048" s="56" t="s">
        <v>108</v>
      </c>
      <c r="T1048" s="56" t="s">
        <v>108</v>
      </c>
      <c r="U1048" s="56"/>
      <c r="V1048" s="56"/>
      <c r="W1048" s="56" t="s">
        <v>108</v>
      </c>
      <c r="X1048" s="56"/>
      <c r="Y1048" s="56" t="s">
        <v>108</v>
      </c>
      <c r="Z1048" s="56" t="s">
        <v>18</v>
      </c>
      <c r="AA1048" s="57">
        <v>43263</v>
      </c>
      <c r="AB1048" s="63">
        <v>6</v>
      </c>
      <c r="AC1048" s="64" t="s">
        <v>26656</v>
      </c>
      <c r="AD1048" s="56" t="s">
        <v>79</v>
      </c>
      <c r="AE1048" s="56"/>
      <c r="AF1048" s="61"/>
      <c r="AG1048" s="61"/>
      <c r="AH1048" s="67" t="str">
        <v>Jun</v>
      </c>
      <c r="AI1048" s="68" t="str">
        <v>Jun</v>
      </c>
      <c r="AJ1048" s="69">
        <f t="shared" si="0"/>
        <v>0</v>
      </c>
      <c r="AK1048" s="70">
        <f t="shared" si="1"/>
        <v>43293</v>
      </c>
      <c r="AL1048" s="71">
        <f t="shared" ca="1" si="2"/>
        <v>-666</v>
      </c>
      <c r="AM1048" s="71" t="str">
        <v>2018</v>
      </c>
      <c r="AN1048" s="70">
        <f t="shared" si="3"/>
        <v>43273</v>
      </c>
      <c r="AO1048" s="70" t="s">
        <v>123</v>
      </c>
    </row>
    <row r="1049" spans="1:41" ht="14.4">
      <c r="A1049" s="179" t="s">
        <v>26657</v>
      </c>
      <c r="B1049" s="56" t="s">
        <v>89</v>
      </c>
      <c r="C1049" s="57">
        <v>43249</v>
      </c>
      <c r="D1049" s="56" t="s">
        <v>90</v>
      </c>
      <c r="E1049" s="56" t="s">
        <v>30</v>
      </c>
      <c r="F1049" s="168" t="s">
        <v>106</v>
      </c>
      <c r="G1049" s="168" t="s">
        <v>107</v>
      </c>
      <c r="H1049" s="169" t="s">
        <v>30</v>
      </c>
      <c r="I1049" s="404"/>
      <c r="J1049" s="59"/>
      <c r="K1049" s="61"/>
      <c r="L1049" s="61"/>
      <c r="M1049" s="60" t="s">
        <v>26658</v>
      </c>
      <c r="N1049" s="56" t="s">
        <v>26659</v>
      </c>
      <c r="O1049" s="56" t="s">
        <v>29</v>
      </c>
      <c r="P1049" s="56" t="s">
        <v>26660</v>
      </c>
      <c r="Q1049" s="56" t="s">
        <v>17</v>
      </c>
      <c r="R1049" s="56"/>
      <c r="S1049" s="56" t="s">
        <v>108</v>
      </c>
      <c r="T1049" s="56" t="s">
        <v>108</v>
      </c>
      <c r="U1049" s="56"/>
      <c r="V1049" s="56"/>
      <c r="W1049" s="56" t="s">
        <v>108</v>
      </c>
      <c r="X1049" s="56" t="s">
        <v>108</v>
      </c>
      <c r="Y1049" s="56" t="s">
        <v>108</v>
      </c>
      <c r="Z1049" s="56" t="s">
        <v>18</v>
      </c>
      <c r="AA1049" s="57">
        <v>43255</v>
      </c>
      <c r="AB1049" s="63">
        <v>4</v>
      </c>
      <c r="AC1049" s="95"/>
      <c r="AD1049" s="56" t="s">
        <v>79</v>
      </c>
      <c r="AE1049" s="56"/>
      <c r="AF1049" s="61"/>
      <c r="AG1049" s="61"/>
      <c r="AH1049" s="67" t="str">
        <v>May</v>
      </c>
      <c r="AI1049" s="68" t="str">
        <v>Jun</v>
      </c>
      <c r="AJ1049" s="69">
        <f t="shared" si="0"/>
        <v>6</v>
      </c>
      <c r="AK1049" s="70">
        <f t="shared" si="1"/>
        <v>43279</v>
      </c>
      <c r="AL1049" s="71">
        <f t="shared" ca="1" si="2"/>
        <v>-680</v>
      </c>
      <c r="AM1049" s="71" t="str">
        <v>2018</v>
      </c>
      <c r="AN1049" s="70">
        <f t="shared" si="3"/>
        <v>43259</v>
      </c>
      <c r="AO1049" s="70" t="s">
        <v>123</v>
      </c>
    </row>
    <row r="1050" spans="1:41" ht="14.4">
      <c r="A1050" s="179" t="s">
        <v>26661</v>
      </c>
      <c r="B1050" s="56" t="s">
        <v>89</v>
      </c>
      <c r="C1050" s="57">
        <v>43185</v>
      </c>
      <c r="D1050" s="56" t="s">
        <v>90</v>
      </c>
      <c r="E1050" s="56" t="s">
        <v>327</v>
      </c>
      <c r="F1050" s="168" t="s">
        <v>214</v>
      </c>
      <c r="G1050" s="168" t="s">
        <v>5061</v>
      </c>
      <c r="H1050" s="169" t="s">
        <v>327</v>
      </c>
      <c r="I1050" s="399"/>
      <c r="J1050" s="57">
        <v>43216</v>
      </c>
      <c r="K1050" s="61"/>
      <c r="L1050" s="56" t="s">
        <v>18</v>
      </c>
      <c r="M1050" s="60" t="s">
        <v>26662</v>
      </c>
      <c r="N1050" s="56" t="s">
        <v>26663</v>
      </c>
      <c r="O1050" s="56" t="s">
        <v>172</v>
      </c>
      <c r="P1050" s="56">
        <v>1118002</v>
      </c>
      <c r="Q1050" s="56" t="s">
        <v>96</v>
      </c>
      <c r="R1050" s="56"/>
      <c r="S1050" s="61"/>
      <c r="T1050" s="61"/>
      <c r="U1050" s="400"/>
      <c r="V1050" s="66"/>
      <c r="W1050" s="66"/>
      <c r="X1050" s="400"/>
      <c r="Y1050" s="61"/>
      <c r="Z1050" s="56" t="s">
        <v>18</v>
      </c>
      <c r="AA1050" s="57">
        <v>43209</v>
      </c>
      <c r="AB1050" s="75"/>
      <c r="AC1050" s="64" t="s">
        <v>437</v>
      </c>
      <c r="AD1050" s="56" t="s">
        <v>79</v>
      </c>
      <c r="AE1050" s="56"/>
      <c r="AF1050" s="61"/>
      <c r="AG1050" s="61"/>
      <c r="AH1050" s="67" t="str">
        <v>Mar</v>
      </c>
      <c r="AI1050" s="68" t="str">
        <v>Apr</v>
      </c>
      <c r="AJ1050" s="69">
        <f t="shared" si="0"/>
        <v>24</v>
      </c>
      <c r="AK1050" s="70">
        <f t="shared" si="1"/>
        <v>43215</v>
      </c>
      <c r="AL1050" s="71">
        <f t="shared" ca="1" si="2"/>
        <v>-744</v>
      </c>
      <c r="AM1050" s="71" t="str">
        <v>2018</v>
      </c>
      <c r="AN1050" s="70">
        <f t="shared" si="3"/>
        <v>43195</v>
      </c>
      <c r="AO1050" s="70" t="s">
        <v>123</v>
      </c>
    </row>
    <row r="1051" spans="1:41" ht="14.4">
      <c r="A1051" s="179" t="s">
        <v>26664</v>
      </c>
      <c r="B1051" s="56" t="s">
        <v>89</v>
      </c>
      <c r="C1051" s="57">
        <v>43413</v>
      </c>
      <c r="D1051" s="56" t="s">
        <v>229</v>
      </c>
      <c r="E1051" s="56" t="s">
        <v>140</v>
      </c>
      <c r="F1051" s="168" t="s">
        <v>106</v>
      </c>
      <c r="G1051" s="168" t="s">
        <v>107</v>
      </c>
      <c r="H1051" s="169" t="s">
        <v>140</v>
      </c>
      <c r="I1051" s="399"/>
      <c r="J1051" s="57">
        <v>43443</v>
      </c>
      <c r="K1051" s="56" t="s">
        <v>18</v>
      </c>
      <c r="L1051" s="56" t="s">
        <v>14</v>
      </c>
      <c r="M1051" s="60" t="s">
        <v>26665</v>
      </c>
      <c r="N1051" s="56" t="s">
        <v>26665</v>
      </c>
      <c r="O1051" s="61"/>
      <c r="P1051" s="56" t="s">
        <v>108</v>
      </c>
      <c r="Q1051" s="61"/>
      <c r="R1051" s="56"/>
      <c r="S1051" s="56" t="s">
        <v>108</v>
      </c>
      <c r="T1051" s="56" t="s">
        <v>108</v>
      </c>
      <c r="U1051" s="56"/>
      <c r="V1051" s="56"/>
      <c r="W1051" s="56" t="s">
        <v>108</v>
      </c>
      <c r="X1051" s="56"/>
      <c r="Y1051" s="56" t="s">
        <v>108</v>
      </c>
      <c r="Z1051" s="56" t="s">
        <v>14</v>
      </c>
      <c r="AA1051" s="57">
        <v>43417</v>
      </c>
      <c r="AB1051" s="63">
        <v>6</v>
      </c>
      <c r="AC1051" s="64" t="s">
        <v>26666</v>
      </c>
      <c r="AD1051" s="56" t="s">
        <v>633</v>
      </c>
      <c r="AE1051" s="56"/>
      <c r="AF1051" s="61"/>
      <c r="AG1051" s="61"/>
      <c r="AH1051" s="67" t="str">
        <v>Nov</v>
      </c>
      <c r="AI1051" s="68" t="str">
        <v>Nov</v>
      </c>
      <c r="AJ1051" s="69">
        <f t="shared" si="0"/>
        <v>4</v>
      </c>
      <c r="AK1051" s="70">
        <f t="shared" si="1"/>
        <v>43443</v>
      </c>
      <c r="AL1051" s="71">
        <f t="shared" ca="1" si="2"/>
        <v>-516</v>
      </c>
      <c r="AM1051" s="71" t="str">
        <v>2018</v>
      </c>
      <c r="AN1051" s="70">
        <f t="shared" si="3"/>
        <v>43423</v>
      </c>
      <c r="AO1051" s="70" t="s">
        <v>123</v>
      </c>
    </row>
    <row r="1052" spans="1:41" ht="14.4">
      <c r="A1052" s="179" t="s">
        <v>26667</v>
      </c>
      <c r="B1052" s="56" t="s">
        <v>89</v>
      </c>
      <c r="C1052" s="57">
        <v>43195</v>
      </c>
      <c r="D1052" s="56" t="s">
        <v>90</v>
      </c>
      <c r="E1052" s="56" t="s">
        <v>12</v>
      </c>
      <c r="F1052" s="168" t="s">
        <v>106</v>
      </c>
      <c r="G1052" s="168" t="s">
        <v>107</v>
      </c>
      <c r="H1052" s="169" t="s">
        <v>12</v>
      </c>
      <c r="I1052" s="399"/>
      <c r="J1052" s="57">
        <v>43208</v>
      </c>
      <c r="K1052" s="61"/>
      <c r="L1052" s="61"/>
      <c r="M1052" s="60" t="s">
        <v>1231</v>
      </c>
      <c r="N1052" s="56" t="s">
        <v>1232</v>
      </c>
      <c r="O1052" s="56" t="s">
        <v>436</v>
      </c>
      <c r="P1052" s="56" t="s">
        <v>1233</v>
      </c>
      <c r="Q1052" s="56" t="s">
        <v>17</v>
      </c>
      <c r="R1052" s="66"/>
      <c r="S1052" s="61"/>
      <c r="T1052" s="61"/>
      <c r="U1052" s="402"/>
      <c r="V1052" s="66"/>
      <c r="W1052" s="66"/>
      <c r="X1052" s="402"/>
      <c r="Y1052" s="61"/>
      <c r="Z1052" s="56" t="s">
        <v>18</v>
      </c>
      <c r="AA1052" s="57">
        <v>43196</v>
      </c>
      <c r="AB1052" s="75"/>
      <c r="AC1052" s="64"/>
      <c r="AD1052" s="56" t="s">
        <v>79</v>
      </c>
      <c r="AE1052" s="56"/>
      <c r="AF1052" s="61"/>
      <c r="AG1052" s="61"/>
      <c r="AH1052" s="67" t="str">
        <v>Apr</v>
      </c>
      <c r="AI1052" s="68" t="str">
        <v>Apr</v>
      </c>
      <c r="AJ1052" s="69">
        <f t="shared" si="0"/>
        <v>1</v>
      </c>
      <c r="AK1052" s="70">
        <f t="shared" si="1"/>
        <v>43225</v>
      </c>
      <c r="AL1052" s="71">
        <f t="shared" ca="1" si="2"/>
        <v>-734</v>
      </c>
      <c r="AM1052" s="71" t="str">
        <v>2018</v>
      </c>
      <c r="AN1052" s="70">
        <f t="shared" si="3"/>
        <v>43205</v>
      </c>
      <c r="AO1052" s="70" t="s">
        <v>123</v>
      </c>
    </row>
    <row r="1053" spans="1:41" ht="14.4">
      <c r="A1053" s="179" t="s">
        <v>26668</v>
      </c>
      <c r="B1053" s="56" t="s">
        <v>89</v>
      </c>
      <c r="C1053" s="57">
        <v>43307</v>
      </c>
      <c r="D1053" s="56" t="s">
        <v>90</v>
      </c>
      <c r="E1053" s="56" t="s">
        <v>140</v>
      </c>
      <c r="F1053" s="168" t="s">
        <v>106</v>
      </c>
      <c r="G1053" s="168" t="s">
        <v>107</v>
      </c>
      <c r="H1053" s="169" t="s">
        <v>140</v>
      </c>
      <c r="I1053" s="399"/>
      <c r="J1053" s="57">
        <v>43338</v>
      </c>
      <c r="K1053" s="56" t="s">
        <v>18</v>
      </c>
      <c r="L1053" s="56" t="s">
        <v>18</v>
      </c>
      <c r="M1053" s="60" t="s">
        <v>26669</v>
      </c>
      <c r="N1053" s="56" t="s">
        <v>26669</v>
      </c>
      <c r="O1053" s="56" t="s">
        <v>29</v>
      </c>
      <c r="P1053" s="56" t="s">
        <v>26670</v>
      </c>
      <c r="Q1053" s="56" t="s">
        <v>17</v>
      </c>
      <c r="R1053" s="56"/>
      <c r="S1053" s="56" t="s">
        <v>108</v>
      </c>
      <c r="T1053" s="56" t="s">
        <v>108</v>
      </c>
      <c r="U1053" s="56"/>
      <c r="V1053" s="56"/>
      <c r="W1053" s="56" t="s">
        <v>108</v>
      </c>
      <c r="X1053" s="56"/>
      <c r="Y1053" s="56" t="s">
        <v>108</v>
      </c>
      <c r="Z1053" s="56" t="s">
        <v>18</v>
      </c>
      <c r="AA1053" s="57">
        <v>43307</v>
      </c>
      <c r="AB1053" s="63">
        <v>6</v>
      </c>
      <c r="AC1053" s="64" t="s">
        <v>26671</v>
      </c>
      <c r="AD1053" s="56" t="s">
        <v>79</v>
      </c>
      <c r="AE1053" s="56"/>
      <c r="AF1053" s="61"/>
      <c r="AG1053" s="61"/>
      <c r="AH1053" s="67" t="str">
        <v>Jul</v>
      </c>
      <c r="AI1053" s="68" t="str">
        <v>Jul</v>
      </c>
      <c r="AJ1053" s="69">
        <f t="shared" si="0"/>
        <v>0</v>
      </c>
      <c r="AK1053" s="70">
        <f t="shared" si="1"/>
        <v>43337</v>
      </c>
      <c r="AL1053" s="71">
        <f t="shared" ca="1" si="2"/>
        <v>-622</v>
      </c>
      <c r="AM1053" s="71" t="str">
        <v>2018</v>
      </c>
      <c r="AN1053" s="70">
        <f t="shared" si="3"/>
        <v>43317</v>
      </c>
      <c r="AO1053" s="70" t="s">
        <v>123</v>
      </c>
    </row>
    <row r="1054" spans="1:41" ht="14.4">
      <c r="A1054" s="179" t="s">
        <v>26673</v>
      </c>
      <c r="B1054" s="56" t="s">
        <v>89</v>
      </c>
      <c r="C1054" s="57">
        <v>43207</v>
      </c>
      <c r="D1054" s="56" t="s">
        <v>1027</v>
      </c>
      <c r="E1054" s="56" t="s">
        <v>140</v>
      </c>
      <c r="F1054" s="168" t="s">
        <v>106</v>
      </c>
      <c r="G1054" s="168" t="s">
        <v>107</v>
      </c>
      <c r="H1054" s="169" t="s">
        <v>140</v>
      </c>
      <c r="I1054" s="399"/>
      <c r="J1054" s="57">
        <v>43237</v>
      </c>
      <c r="K1054" s="56" t="s">
        <v>18</v>
      </c>
      <c r="L1054" s="56" t="s">
        <v>18</v>
      </c>
      <c r="M1054" s="60" t="s">
        <v>642</v>
      </c>
      <c r="N1054" s="56" t="s">
        <v>26674</v>
      </c>
      <c r="O1054" s="56" t="s">
        <v>249</v>
      </c>
      <c r="P1054" s="56" t="s">
        <v>26675</v>
      </c>
      <c r="Q1054" s="56" t="s">
        <v>21</v>
      </c>
      <c r="R1054" s="56"/>
      <c r="S1054" s="56" t="s">
        <v>108</v>
      </c>
      <c r="T1054" s="56" t="s">
        <v>108</v>
      </c>
      <c r="U1054" s="56"/>
      <c r="V1054" s="56"/>
      <c r="W1054" s="56" t="s">
        <v>108</v>
      </c>
      <c r="X1054" s="56"/>
      <c r="Y1054" s="56" t="s">
        <v>108</v>
      </c>
      <c r="Z1054" s="56" t="s">
        <v>18</v>
      </c>
      <c r="AA1054" s="57">
        <v>43207</v>
      </c>
      <c r="AB1054" s="63">
        <v>6</v>
      </c>
      <c r="AC1054" s="64" t="s">
        <v>26677</v>
      </c>
      <c r="AD1054" s="56" t="s">
        <v>79</v>
      </c>
      <c r="AE1054" s="56"/>
      <c r="AF1054" s="61"/>
      <c r="AG1054" s="61"/>
      <c r="AH1054" s="67" t="str">
        <v>Apr</v>
      </c>
      <c r="AI1054" s="68" t="str">
        <v>Apr</v>
      </c>
      <c r="AJ1054" s="69">
        <f t="shared" si="0"/>
        <v>0</v>
      </c>
      <c r="AK1054" s="70">
        <f t="shared" si="1"/>
        <v>43237</v>
      </c>
      <c r="AL1054" s="71">
        <f t="shared" ca="1" si="2"/>
        <v>-722</v>
      </c>
      <c r="AM1054" s="71" t="str">
        <v>2018</v>
      </c>
      <c r="AN1054" s="70">
        <f t="shared" si="3"/>
        <v>43217</v>
      </c>
      <c r="AO1054" s="70" t="s">
        <v>123</v>
      </c>
    </row>
    <row r="1055" spans="1:41" ht="14.4">
      <c r="A1055" s="179" t="s">
        <v>26678</v>
      </c>
      <c r="B1055" s="56" t="s">
        <v>89</v>
      </c>
      <c r="C1055" s="57">
        <v>43206</v>
      </c>
      <c r="D1055" s="56" t="s">
        <v>1027</v>
      </c>
      <c r="E1055" s="56" t="s">
        <v>112</v>
      </c>
      <c r="F1055" s="168" t="s">
        <v>106</v>
      </c>
      <c r="G1055" s="168" t="s">
        <v>113</v>
      </c>
      <c r="H1055" s="169" t="s">
        <v>112</v>
      </c>
      <c r="I1055" s="399"/>
      <c r="J1055" s="57">
        <v>43236</v>
      </c>
      <c r="K1055" s="56" t="s">
        <v>18</v>
      </c>
      <c r="L1055" s="56" t="s">
        <v>14</v>
      </c>
      <c r="M1055" s="60" t="s">
        <v>745</v>
      </c>
      <c r="N1055" s="56" t="s">
        <v>26679</v>
      </c>
      <c r="O1055" s="61"/>
      <c r="P1055" s="56">
        <v>5927017</v>
      </c>
      <c r="Q1055" s="61"/>
      <c r="R1055" s="66"/>
      <c r="S1055" s="61"/>
      <c r="T1055" s="61"/>
      <c r="U1055" s="402"/>
      <c r="V1055" s="66"/>
      <c r="W1055" s="66"/>
      <c r="X1055" s="402"/>
      <c r="Y1055" s="61"/>
      <c r="Z1055" s="61"/>
      <c r="AA1055" s="57">
        <v>43208</v>
      </c>
      <c r="AB1055" s="75"/>
      <c r="AC1055" s="64" t="s">
        <v>3956</v>
      </c>
      <c r="AD1055" s="56" t="s">
        <v>118</v>
      </c>
      <c r="AE1055" s="56"/>
      <c r="AF1055" s="61"/>
      <c r="AG1055" s="61"/>
      <c r="AH1055" s="67" t="str">
        <v>Apr</v>
      </c>
      <c r="AI1055" s="68" t="str">
        <v>Apr</v>
      </c>
      <c r="AJ1055" s="69">
        <f t="shared" si="0"/>
        <v>2</v>
      </c>
      <c r="AK1055" s="70">
        <f t="shared" si="1"/>
        <v>43236</v>
      </c>
      <c r="AL1055" s="71">
        <f t="shared" ca="1" si="2"/>
        <v>-723</v>
      </c>
      <c r="AM1055" s="71" t="str">
        <v>2018</v>
      </c>
      <c r="AN1055" s="70">
        <f t="shared" si="3"/>
        <v>43216</v>
      </c>
      <c r="AO1055" s="70" t="s">
        <v>123</v>
      </c>
    </row>
    <row r="1056" spans="1:41" ht="14.4">
      <c r="A1056" s="179" t="s">
        <v>26680</v>
      </c>
      <c r="B1056" s="56" t="s">
        <v>89</v>
      </c>
      <c r="C1056" s="57">
        <v>43383</v>
      </c>
      <c r="D1056" s="56" t="s">
        <v>90</v>
      </c>
      <c r="E1056" s="56" t="s">
        <v>140</v>
      </c>
      <c r="F1056" s="168" t="s">
        <v>106</v>
      </c>
      <c r="G1056" s="168" t="s">
        <v>107</v>
      </c>
      <c r="H1056" s="169" t="s">
        <v>140</v>
      </c>
      <c r="I1056" s="399"/>
      <c r="J1056" s="57">
        <v>43414</v>
      </c>
      <c r="K1056" s="56" t="s">
        <v>18</v>
      </c>
      <c r="L1056" s="56" t="s">
        <v>18</v>
      </c>
      <c r="M1056" s="60" t="s">
        <v>26681</v>
      </c>
      <c r="N1056" s="56" t="s">
        <v>26681</v>
      </c>
      <c r="O1056" s="56" t="s">
        <v>143</v>
      </c>
      <c r="P1056" s="56" t="s">
        <v>26682</v>
      </c>
      <c r="Q1056" s="56" t="s">
        <v>28</v>
      </c>
      <c r="R1056" s="56"/>
      <c r="S1056" s="56" t="s">
        <v>108</v>
      </c>
      <c r="T1056" s="56" t="s">
        <v>108</v>
      </c>
      <c r="U1056" s="56"/>
      <c r="V1056" s="56"/>
      <c r="W1056" s="56" t="s">
        <v>108</v>
      </c>
      <c r="X1056" s="56"/>
      <c r="Y1056" s="56" t="s">
        <v>108</v>
      </c>
      <c r="Z1056" s="56" t="s">
        <v>18</v>
      </c>
      <c r="AA1056" s="57">
        <v>43383</v>
      </c>
      <c r="AB1056" s="63">
        <v>6</v>
      </c>
      <c r="AC1056" s="64" t="s">
        <v>26683</v>
      </c>
      <c r="AD1056" s="56" t="s">
        <v>79</v>
      </c>
      <c r="AE1056" s="56"/>
      <c r="AF1056" s="61"/>
      <c r="AG1056" s="61"/>
      <c r="AH1056" s="67" t="str">
        <v>Oct</v>
      </c>
      <c r="AI1056" s="68" t="str">
        <v>Oct</v>
      </c>
      <c r="AJ1056" s="69">
        <f t="shared" si="0"/>
        <v>0</v>
      </c>
      <c r="AK1056" s="70">
        <f t="shared" si="1"/>
        <v>43413</v>
      </c>
      <c r="AL1056" s="71">
        <f t="shared" ca="1" si="2"/>
        <v>-546</v>
      </c>
      <c r="AM1056" s="71" t="str">
        <v>2018</v>
      </c>
      <c r="AN1056" s="70">
        <f t="shared" si="3"/>
        <v>43393</v>
      </c>
      <c r="AO1056" s="70" t="s">
        <v>123</v>
      </c>
    </row>
    <row r="1057" spans="1:41" ht="14.4">
      <c r="A1057" s="179" t="s">
        <v>26684</v>
      </c>
      <c r="B1057" s="56" t="s">
        <v>89</v>
      </c>
      <c r="C1057" s="57">
        <v>43110</v>
      </c>
      <c r="D1057" s="56" t="s">
        <v>90</v>
      </c>
      <c r="E1057" s="56" t="s">
        <v>12</v>
      </c>
      <c r="F1057" s="168" t="s">
        <v>106</v>
      </c>
      <c r="G1057" s="168" t="s">
        <v>107</v>
      </c>
      <c r="H1057" s="169" t="s">
        <v>12</v>
      </c>
      <c r="I1057" s="404"/>
      <c r="J1057" s="59"/>
      <c r="K1057" s="61"/>
      <c r="L1057" s="61"/>
      <c r="M1057" s="60" t="s">
        <v>26685</v>
      </c>
      <c r="N1057" s="56" t="s">
        <v>26686</v>
      </c>
      <c r="O1057" s="56" t="s">
        <v>271</v>
      </c>
      <c r="P1057" s="56" t="s">
        <v>26687</v>
      </c>
      <c r="Q1057" s="56" t="s">
        <v>17</v>
      </c>
      <c r="R1057" s="66"/>
      <c r="S1057" s="61"/>
      <c r="T1057" s="61"/>
      <c r="U1057" s="402"/>
      <c r="V1057" s="66"/>
      <c r="W1057" s="66"/>
      <c r="X1057" s="400" t="s">
        <v>108</v>
      </c>
      <c r="Y1057" s="56" t="s">
        <v>200</v>
      </c>
      <c r="Z1057" s="56" t="s">
        <v>14</v>
      </c>
      <c r="AA1057" s="57">
        <v>43122</v>
      </c>
      <c r="AB1057" s="75"/>
      <c r="AC1057" s="95"/>
      <c r="AD1057" s="56" t="s">
        <v>294</v>
      </c>
      <c r="AE1057" s="56"/>
      <c r="AF1057" s="61"/>
      <c r="AG1057" s="61"/>
      <c r="AH1057" s="67" t="str">
        <v>Jan</v>
      </c>
      <c r="AI1057" s="68" t="str">
        <v>Jan</v>
      </c>
      <c r="AJ1057" s="69">
        <f t="shared" si="0"/>
        <v>12</v>
      </c>
      <c r="AK1057" s="70">
        <f t="shared" si="1"/>
        <v>43140</v>
      </c>
      <c r="AL1057" s="71">
        <f t="shared" ca="1" si="2"/>
        <v>-819</v>
      </c>
      <c r="AM1057" s="71" t="str">
        <v>2018</v>
      </c>
      <c r="AN1057" s="70">
        <f t="shared" si="3"/>
        <v>43120</v>
      </c>
      <c r="AO1057" s="70" t="s">
        <v>123</v>
      </c>
    </row>
    <row r="1058" spans="1:41" ht="14.4">
      <c r="A1058" s="179" t="s">
        <v>26688</v>
      </c>
      <c r="B1058" s="56" t="s">
        <v>89</v>
      </c>
      <c r="C1058" s="57">
        <v>43258</v>
      </c>
      <c r="D1058" s="56" t="s">
        <v>90</v>
      </c>
      <c r="E1058" s="56" t="s">
        <v>140</v>
      </c>
      <c r="F1058" s="168" t="s">
        <v>106</v>
      </c>
      <c r="G1058" s="168" t="s">
        <v>107</v>
      </c>
      <c r="H1058" s="169" t="s">
        <v>140</v>
      </c>
      <c r="I1058" s="399"/>
      <c r="J1058" s="57">
        <v>43288</v>
      </c>
      <c r="K1058" s="56" t="s">
        <v>18</v>
      </c>
      <c r="L1058" s="56" t="s">
        <v>18</v>
      </c>
      <c r="M1058" s="60" t="s">
        <v>26689</v>
      </c>
      <c r="N1058" s="56" t="s">
        <v>26690</v>
      </c>
      <c r="O1058" s="56" t="s">
        <v>172</v>
      </c>
      <c r="P1058" s="56" t="s">
        <v>26691</v>
      </c>
      <c r="Q1058" s="56" t="s">
        <v>17</v>
      </c>
      <c r="R1058" s="56"/>
      <c r="S1058" s="56" t="s">
        <v>108</v>
      </c>
      <c r="T1058" s="56" t="s">
        <v>108</v>
      </c>
      <c r="U1058" s="56"/>
      <c r="V1058" s="56"/>
      <c r="W1058" s="56" t="s">
        <v>108</v>
      </c>
      <c r="X1058" s="56"/>
      <c r="Y1058" s="56" t="s">
        <v>108</v>
      </c>
      <c r="Z1058" s="56" t="s">
        <v>18</v>
      </c>
      <c r="AA1058" s="57">
        <v>43258</v>
      </c>
      <c r="AB1058" s="63">
        <v>6</v>
      </c>
      <c r="AC1058" s="64" t="s">
        <v>26692</v>
      </c>
      <c r="AD1058" s="56" t="s">
        <v>79</v>
      </c>
      <c r="AE1058" s="56"/>
      <c r="AF1058" s="61"/>
      <c r="AG1058" s="61"/>
      <c r="AH1058" s="67" t="str">
        <v>Jun</v>
      </c>
      <c r="AI1058" s="68" t="str">
        <v>Jun</v>
      </c>
      <c r="AJ1058" s="69">
        <f t="shared" si="0"/>
        <v>0</v>
      </c>
      <c r="AK1058" s="70">
        <f t="shared" si="1"/>
        <v>43288</v>
      </c>
      <c r="AL1058" s="71">
        <f t="shared" ca="1" si="2"/>
        <v>-671</v>
      </c>
      <c r="AM1058" s="71" t="str">
        <v>2018</v>
      </c>
      <c r="AN1058" s="70">
        <f t="shared" si="3"/>
        <v>43268</v>
      </c>
      <c r="AO1058" s="70" t="s">
        <v>123</v>
      </c>
    </row>
    <row r="1059" spans="1:41" ht="14.4">
      <c r="A1059" s="179" t="s">
        <v>26693</v>
      </c>
      <c r="B1059" s="56" t="s">
        <v>89</v>
      </c>
      <c r="C1059" s="57">
        <v>43255</v>
      </c>
      <c r="D1059" s="56" t="s">
        <v>90</v>
      </c>
      <c r="E1059" s="56" t="s">
        <v>3694</v>
      </c>
      <c r="F1059" s="168" t="s">
        <v>214</v>
      </c>
      <c r="G1059" s="168" t="s">
        <v>93</v>
      </c>
      <c r="H1059" s="169" t="s">
        <v>3694</v>
      </c>
      <c r="I1059" s="404"/>
      <c r="J1059" s="59"/>
      <c r="K1059" s="56" t="s">
        <v>18</v>
      </c>
      <c r="L1059" s="56" t="s">
        <v>18</v>
      </c>
      <c r="M1059" s="60" t="s">
        <v>26694</v>
      </c>
      <c r="N1059" s="56" t="s">
        <v>26695</v>
      </c>
      <c r="O1059" s="56" t="s">
        <v>95</v>
      </c>
      <c r="P1059" s="56" t="s">
        <v>26696</v>
      </c>
      <c r="Q1059" s="56" t="s">
        <v>96</v>
      </c>
      <c r="R1059" s="66"/>
      <c r="S1059" s="61"/>
      <c r="T1059" s="61"/>
      <c r="U1059" s="402"/>
      <c r="V1059" s="66"/>
      <c r="W1059" s="66"/>
      <c r="X1059" s="402"/>
      <c r="Y1059" s="61"/>
      <c r="Z1059" s="56" t="s">
        <v>18</v>
      </c>
      <c r="AA1059" s="57">
        <v>43256</v>
      </c>
      <c r="AB1059" s="75"/>
      <c r="AC1059" s="95"/>
      <c r="AD1059" s="56" t="s">
        <v>79</v>
      </c>
      <c r="AE1059" s="56"/>
      <c r="AF1059" s="61"/>
      <c r="AG1059" s="61"/>
      <c r="AH1059" s="67" t="str">
        <v>Jun</v>
      </c>
      <c r="AI1059" s="68" t="str">
        <v>Jun</v>
      </c>
      <c r="AJ1059" s="69">
        <f t="shared" si="0"/>
        <v>1</v>
      </c>
      <c r="AK1059" s="70">
        <f t="shared" si="1"/>
        <v>43285</v>
      </c>
      <c r="AL1059" s="71">
        <f t="shared" ca="1" si="2"/>
        <v>-674</v>
      </c>
      <c r="AM1059" s="71" t="str">
        <v>2018</v>
      </c>
      <c r="AN1059" s="70">
        <f t="shared" si="3"/>
        <v>43265</v>
      </c>
      <c r="AO1059" s="70" t="s">
        <v>123</v>
      </c>
    </row>
    <row r="1060" spans="1:41" ht="14.4">
      <c r="A1060" s="179" t="s">
        <v>26697</v>
      </c>
      <c r="B1060" s="56" t="s">
        <v>89</v>
      </c>
      <c r="C1060" s="57">
        <v>43388</v>
      </c>
      <c r="D1060" s="56" t="s">
        <v>1027</v>
      </c>
      <c r="E1060" s="56" t="s">
        <v>140</v>
      </c>
      <c r="F1060" s="168" t="s">
        <v>106</v>
      </c>
      <c r="G1060" s="168" t="s">
        <v>107</v>
      </c>
      <c r="H1060" s="169" t="s">
        <v>140</v>
      </c>
      <c r="I1060" s="399"/>
      <c r="J1060" s="57">
        <v>43419</v>
      </c>
      <c r="K1060" s="56" t="s">
        <v>18</v>
      </c>
      <c r="L1060" s="56" t="s">
        <v>14</v>
      </c>
      <c r="M1060" s="60" t="s">
        <v>642</v>
      </c>
      <c r="N1060" s="56" t="s">
        <v>26698</v>
      </c>
      <c r="O1060" s="56" t="s">
        <v>189</v>
      </c>
      <c r="P1060" s="56" t="s">
        <v>108</v>
      </c>
      <c r="Q1060" s="56" t="s">
        <v>96</v>
      </c>
      <c r="R1060" s="56"/>
      <c r="S1060" s="56" t="s">
        <v>108</v>
      </c>
      <c r="T1060" s="56" t="s">
        <v>108</v>
      </c>
      <c r="U1060" s="56"/>
      <c r="V1060" s="56"/>
      <c r="W1060" s="56" t="s">
        <v>108</v>
      </c>
      <c r="X1060" s="56"/>
      <c r="Y1060" s="56" t="s">
        <v>108</v>
      </c>
      <c r="Z1060" s="56" t="s">
        <v>14</v>
      </c>
      <c r="AA1060" s="57">
        <v>43388</v>
      </c>
      <c r="AB1060" s="63">
        <v>6</v>
      </c>
      <c r="AC1060" s="64" t="s">
        <v>26699</v>
      </c>
      <c r="AD1060" s="56" t="s">
        <v>118</v>
      </c>
      <c r="AE1060" s="56"/>
      <c r="AF1060" s="61"/>
      <c r="AG1060" s="61"/>
      <c r="AH1060" s="67" t="str">
        <v>Oct</v>
      </c>
      <c r="AI1060" s="68" t="str">
        <v>Oct</v>
      </c>
      <c r="AJ1060" s="69">
        <f t="shared" si="0"/>
        <v>0</v>
      </c>
      <c r="AK1060" s="70">
        <f t="shared" si="1"/>
        <v>43418</v>
      </c>
      <c r="AL1060" s="71">
        <f t="shared" ca="1" si="2"/>
        <v>-541</v>
      </c>
      <c r="AM1060" s="71" t="str">
        <v>2018</v>
      </c>
      <c r="AN1060" s="70">
        <f t="shared" si="3"/>
        <v>43398</v>
      </c>
      <c r="AO1060" s="70" t="s">
        <v>123</v>
      </c>
    </row>
    <row r="1061" spans="1:41" ht="14.4">
      <c r="A1061" s="179" t="s">
        <v>26700</v>
      </c>
      <c r="B1061" s="56" t="s">
        <v>89</v>
      </c>
      <c r="C1061" s="57">
        <v>43152</v>
      </c>
      <c r="D1061" s="56" t="s">
        <v>1027</v>
      </c>
      <c r="E1061" s="56" t="s">
        <v>327</v>
      </c>
      <c r="F1061" s="168" t="s">
        <v>214</v>
      </c>
      <c r="G1061" s="168" t="s">
        <v>5061</v>
      </c>
      <c r="H1061" s="169" t="s">
        <v>327</v>
      </c>
      <c r="I1061" s="404"/>
      <c r="J1061" s="59"/>
      <c r="K1061" s="61"/>
      <c r="L1061" s="61"/>
      <c r="M1061" s="60" t="s">
        <v>26701</v>
      </c>
      <c r="N1061" s="56" t="s">
        <v>26702</v>
      </c>
      <c r="O1061" s="56" t="s">
        <v>271</v>
      </c>
      <c r="P1061" s="56">
        <v>2117043</v>
      </c>
      <c r="Q1061" s="56" t="s">
        <v>96</v>
      </c>
      <c r="R1061" s="66"/>
      <c r="S1061" s="61"/>
      <c r="T1061" s="61"/>
      <c r="U1061" s="402"/>
      <c r="V1061" s="66"/>
      <c r="W1061" s="66"/>
      <c r="X1061" s="400" t="s">
        <v>108</v>
      </c>
      <c r="Y1061" s="61"/>
      <c r="Z1061" s="56" t="s">
        <v>18</v>
      </c>
      <c r="AA1061" s="57">
        <v>43158</v>
      </c>
      <c r="AB1061" s="75"/>
      <c r="AC1061" s="95"/>
      <c r="AD1061" s="65" t="s">
        <v>79</v>
      </c>
      <c r="AE1061" s="96"/>
      <c r="AF1061" s="66"/>
      <c r="AG1061" s="66"/>
      <c r="AH1061" s="67" t="str">
        <v>Feb</v>
      </c>
      <c r="AI1061" s="68" t="str">
        <v>Feb</v>
      </c>
      <c r="AJ1061" s="69">
        <f t="shared" si="0"/>
        <v>6</v>
      </c>
      <c r="AK1061" s="70">
        <f t="shared" si="1"/>
        <v>43182</v>
      </c>
      <c r="AL1061" s="71">
        <f t="shared" ca="1" si="2"/>
        <v>-777</v>
      </c>
      <c r="AM1061" s="71" t="str">
        <v>2018</v>
      </c>
      <c r="AN1061" s="70">
        <f t="shared" si="3"/>
        <v>43162</v>
      </c>
      <c r="AO1061" s="70" t="s">
        <v>123</v>
      </c>
    </row>
    <row r="1062" spans="1:41" ht="14.4">
      <c r="A1062" s="179" t="s">
        <v>26703</v>
      </c>
      <c r="B1062" s="56" t="s">
        <v>89</v>
      </c>
      <c r="C1062" s="57">
        <v>43312</v>
      </c>
      <c r="D1062" s="56" t="s">
        <v>90</v>
      </c>
      <c r="E1062" s="56" t="s">
        <v>140</v>
      </c>
      <c r="F1062" s="168" t="s">
        <v>106</v>
      </c>
      <c r="G1062" s="168" t="s">
        <v>107</v>
      </c>
      <c r="H1062" s="169" t="s">
        <v>140</v>
      </c>
      <c r="I1062" s="399"/>
      <c r="J1062" s="57">
        <v>43343</v>
      </c>
      <c r="K1062" s="56" t="s">
        <v>18</v>
      </c>
      <c r="L1062" s="56" t="s">
        <v>14</v>
      </c>
      <c r="M1062" s="60" t="s">
        <v>26704</v>
      </c>
      <c r="N1062" s="303" t="s">
        <v>26705</v>
      </c>
      <c r="O1062" s="56" t="s">
        <v>37</v>
      </c>
      <c r="P1062" s="56" t="s">
        <v>108</v>
      </c>
      <c r="Q1062" s="56" t="s">
        <v>96</v>
      </c>
      <c r="R1062" s="56"/>
      <c r="S1062" s="56" t="s">
        <v>108</v>
      </c>
      <c r="T1062" s="56" t="s">
        <v>108</v>
      </c>
      <c r="U1062" s="56"/>
      <c r="V1062" s="56"/>
      <c r="W1062" s="56" t="s">
        <v>108</v>
      </c>
      <c r="X1062" s="56"/>
      <c r="Y1062" s="56" t="s">
        <v>108</v>
      </c>
      <c r="Z1062" s="56" t="s">
        <v>14</v>
      </c>
      <c r="AA1062" s="57">
        <v>43312</v>
      </c>
      <c r="AB1062" s="63">
        <v>6</v>
      </c>
      <c r="AC1062" s="64" t="s">
        <v>26706</v>
      </c>
      <c r="AD1062" s="56" t="s">
        <v>118</v>
      </c>
      <c r="AE1062" s="56"/>
      <c r="AF1062" s="61"/>
      <c r="AG1062" s="61"/>
      <c r="AH1062" s="67" t="str">
        <v>Jul</v>
      </c>
      <c r="AI1062" s="68" t="str">
        <v>Jul</v>
      </c>
      <c r="AJ1062" s="69">
        <f t="shared" si="0"/>
        <v>0</v>
      </c>
      <c r="AK1062" s="70">
        <f t="shared" si="1"/>
        <v>43342</v>
      </c>
      <c r="AL1062" s="71">
        <f t="shared" ca="1" si="2"/>
        <v>-617</v>
      </c>
      <c r="AM1062" s="71" t="str">
        <v>2018</v>
      </c>
      <c r="AN1062" s="70">
        <f t="shared" si="3"/>
        <v>43322</v>
      </c>
      <c r="AO1062" s="70" t="s">
        <v>123</v>
      </c>
    </row>
    <row r="1063" spans="1:41" ht="14.4">
      <c r="A1063" s="179" t="s">
        <v>26707</v>
      </c>
      <c r="B1063" s="56" t="s">
        <v>89</v>
      </c>
      <c r="C1063" s="57">
        <v>43215</v>
      </c>
      <c r="D1063" s="56" t="s">
        <v>131</v>
      </c>
      <c r="E1063" s="56" t="s">
        <v>140</v>
      </c>
      <c r="F1063" s="168" t="s">
        <v>106</v>
      </c>
      <c r="G1063" s="168" t="s">
        <v>107</v>
      </c>
      <c r="H1063" s="169" t="s">
        <v>140</v>
      </c>
      <c r="I1063" s="399"/>
      <c r="J1063" s="57">
        <v>43245</v>
      </c>
      <c r="K1063" s="56" t="s">
        <v>18</v>
      </c>
      <c r="L1063" s="56" t="s">
        <v>18</v>
      </c>
      <c r="M1063" s="60" t="s">
        <v>26708</v>
      </c>
      <c r="N1063" s="56" t="s">
        <v>26709</v>
      </c>
      <c r="O1063" s="56" t="s">
        <v>236</v>
      </c>
      <c r="P1063" s="61"/>
      <c r="Q1063" s="61"/>
      <c r="R1063" s="56"/>
      <c r="S1063" s="56" t="s">
        <v>108</v>
      </c>
      <c r="T1063" s="56" t="s">
        <v>108</v>
      </c>
      <c r="U1063" s="56"/>
      <c r="V1063" s="56"/>
      <c r="W1063" s="56" t="s">
        <v>108</v>
      </c>
      <c r="X1063" s="56"/>
      <c r="Y1063" s="56" t="s">
        <v>108</v>
      </c>
      <c r="Z1063" s="56" t="s">
        <v>14</v>
      </c>
      <c r="AA1063" s="57">
        <v>43215</v>
      </c>
      <c r="AB1063" s="63">
        <v>6</v>
      </c>
      <c r="AC1063" s="64" t="s">
        <v>26710</v>
      </c>
      <c r="AD1063" s="56" t="s">
        <v>224</v>
      </c>
      <c r="AE1063" s="56"/>
      <c r="AF1063" s="61"/>
      <c r="AG1063" s="61"/>
      <c r="AH1063" s="67" t="str">
        <v>Apr</v>
      </c>
      <c r="AI1063" s="68" t="str">
        <v>Apr</v>
      </c>
      <c r="AJ1063" s="69">
        <f t="shared" si="0"/>
        <v>0</v>
      </c>
      <c r="AK1063" s="70">
        <f t="shared" si="1"/>
        <v>43245</v>
      </c>
      <c r="AL1063" s="71">
        <f t="shared" ca="1" si="2"/>
        <v>-714</v>
      </c>
      <c r="AM1063" s="71" t="str">
        <v>2018</v>
      </c>
      <c r="AN1063" s="70">
        <f t="shared" si="3"/>
        <v>43225</v>
      </c>
      <c r="AO1063" s="70" t="s">
        <v>123</v>
      </c>
    </row>
    <row r="1064" spans="1:41" ht="14.4">
      <c r="A1064" s="179" t="s">
        <v>26711</v>
      </c>
      <c r="B1064" s="56" t="s">
        <v>89</v>
      </c>
      <c r="C1064" s="57">
        <v>43335</v>
      </c>
      <c r="D1064" s="56" t="s">
        <v>1027</v>
      </c>
      <c r="E1064" s="56" t="s">
        <v>140</v>
      </c>
      <c r="F1064" s="168" t="s">
        <v>106</v>
      </c>
      <c r="G1064" s="168" t="s">
        <v>107</v>
      </c>
      <c r="H1064" s="169" t="s">
        <v>140</v>
      </c>
      <c r="I1064" s="399"/>
      <c r="J1064" s="57">
        <v>43366</v>
      </c>
      <c r="K1064" s="56" t="s">
        <v>18</v>
      </c>
      <c r="L1064" s="56" t="s">
        <v>14</v>
      </c>
      <c r="M1064" s="60" t="s">
        <v>642</v>
      </c>
      <c r="N1064" s="56" t="s">
        <v>26712</v>
      </c>
      <c r="O1064" s="56" t="s">
        <v>236</v>
      </c>
      <c r="P1064" s="56" t="s">
        <v>108</v>
      </c>
      <c r="Q1064" s="61"/>
      <c r="R1064" s="56"/>
      <c r="S1064" s="56" t="s">
        <v>108</v>
      </c>
      <c r="T1064" s="56" t="s">
        <v>108</v>
      </c>
      <c r="U1064" s="56"/>
      <c r="V1064" s="56"/>
      <c r="W1064" s="56" t="s">
        <v>108</v>
      </c>
      <c r="X1064" s="56"/>
      <c r="Y1064" s="56" t="s">
        <v>108</v>
      </c>
      <c r="Z1064" s="56" t="s">
        <v>14</v>
      </c>
      <c r="AA1064" s="57">
        <v>43335</v>
      </c>
      <c r="AB1064" s="63">
        <v>6</v>
      </c>
      <c r="AC1064" s="64" t="s">
        <v>26713</v>
      </c>
      <c r="AD1064" s="56" t="s">
        <v>224</v>
      </c>
      <c r="AE1064" s="56"/>
      <c r="AF1064" s="61"/>
      <c r="AG1064" s="61"/>
      <c r="AH1064" s="67" t="str">
        <v>Aug</v>
      </c>
      <c r="AI1064" s="68" t="str">
        <v>Aug</v>
      </c>
      <c r="AJ1064" s="69">
        <f t="shared" si="0"/>
        <v>0</v>
      </c>
      <c r="AK1064" s="70">
        <f t="shared" si="1"/>
        <v>43365</v>
      </c>
      <c r="AL1064" s="71">
        <f t="shared" ca="1" si="2"/>
        <v>-594</v>
      </c>
      <c r="AM1064" s="71" t="str">
        <v>2018</v>
      </c>
      <c r="AN1064" s="70">
        <f t="shared" si="3"/>
        <v>43345</v>
      </c>
      <c r="AO1064" s="70" t="s">
        <v>123</v>
      </c>
    </row>
    <row r="1065" spans="1:41" ht="14.4">
      <c r="A1065" s="179" t="s">
        <v>26714</v>
      </c>
      <c r="B1065" s="56" t="s">
        <v>89</v>
      </c>
      <c r="C1065" s="57">
        <v>43367</v>
      </c>
      <c r="D1065" s="56" t="s">
        <v>90</v>
      </c>
      <c r="E1065" s="56" t="s">
        <v>135</v>
      </c>
      <c r="F1065" s="168" t="s">
        <v>214</v>
      </c>
      <c r="G1065" s="168" t="s">
        <v>136</v>
      </c>
      <c r="H1065" s="169" t="s">
        <v>135</v>
      </c>
      <c r="I1065" s="404"/>
      <c r="J1065" s="59"/>
      <c r="K1065" s="56" t="s">
        <v>18</v>
      </c>
      <c r="L1065" s="56" t="s">
        <v>18</v>
      </c>
      <c r="M1065" s="60" t="s">
        <v>26715</v>
      </c>
      <c r="N1065" s="56" t="s">
        <v>26716</v>
      </c>
      <c r="O1065" s="56" t="s">
        <v>39</v>
      </c>
      <c r="P1065" s="56" t="s">
        <v>26717</v>
      </c>
      <c r="Q1065" s="56" t="s">
        <v>117</v>
      </c>
      <c r="R1065" s="66"/>
      <c r="S1065" s="61"/>
      <c r="T1065" s="61"/>
      <c r="U1065" s="402"/>
      <c r="V1065" s="66"/>
      <c r="W1065" s="66"/>
      <c r="X1065" s="402"/>
      <c r="Y1065" s="61"/>
      <c r="Z1065" s="56" t="s">
        <v>18</v>
      </c>
      <c r="AA1065" s="57">
        <v>43377</v>
      </c>
      <c r="AB1065" s="75"/>
      <c r="AC1065" s="64" t="s">
        <v>26718</v>
      </c>
      <c r="AD1065" s="56" t="s">
        <v>79</v>
      </c>
      <c r="AE1065" s="56"/>
      <c r="AF1065" s="61"/>
      <c r="AG1065" s="61"/>
      <c r="AH1065" s="67" t="str">
        <v>Sep</v>
      </c>
      <c r="AI1065" s="68" t="str">
        <v>Oct</v>
      </c>
      <c r="AJ1065" s="69">
        <f t="shared" si="0"/>
        <v>10</v>
      </c>
      <c r="AK1065" s="70">
        <f t="shared" si="1"/>
        <v>43397</v>
      </c>
      <c r="AL1065" s="71">
        <f t="shared" ca="1" si="2"/>
        <v>-562</v>
      </c>
      <c r="AM1065" s="71" t="str">
        <v>2018</v>
      </c>
      <c r="AN1065" s="70">
        <f t="shared" si="3"/>
        <v>43377</v>
      </c>
      <c r="AO1065" s="70" t="s">
        <v>123</v>
      </c>
    </row>
    <row r="1066" spans="1:41" ht="14.4">
      <c r="A1066" s="179" t="s">
        <v>26720</v>
      </c>
      <c r="B1066" s="56" t="s">
        <v>89</v>
      </c>
      <c r="C1066" s="57">
        <v>43143</v>
      </c>
      <c r="D1066" s="56" t="s">
        <v>131</v>
      </c>
      <c r="E1066" s="56" t="s">
        <v>140</v>
      </c>
      <c r="F1066" s="168" t="s">
        <v>106</v>
      </c>
      <c r="G1066" s="168" t="s">
        <v>107</v>
      </c>
      <c r="H1066" s="169" t="s">
        <v>140</v>
      </c>
      <c r="I1066" s="399"/>
      <c r="J1066" s="57">
        <v>43171</v>
      </c>
      <c r="K1066" s="56" t="s">
        <v>18</v>
      </c>
      <c r="L1066" s="56" t="s">
        <v>18</v>
      </c>
      <c r="M1066" s="60" t="s">
        <v>26721</v>
      </c>
      <c r="N1066" s="56" t="s">
        <v>26722</v>
      </c>
      <c r="O1066" s="56" t="s">
        <v>29</v>
      </c>
      <c r="P1066" s="56" t="s">
        <v>26723</v>
      </c>
      <c r="Q1066" s="56" t="s">
        <v>28</v>
      </c>
      <c r="R1066" s="66"/>
      <c r="S1066" s="56" t="s">
        <v>108</v>
      </c>
      <c r="T1066" s="56" t="s">
        <v>108</v>
      </c>
      <c r="U1066" s="56"/>
      <c r="V1066" s="66"/>
      <c r="W1066" s="66"/>
      <c r="X1066" s="400"/>
      <c r="Y1066" s="56" t="s">
        <v>108</v>
      </c>
      <c r="Z1066" s="56" t="s">
        <v>18</v>
      </c>
      <c r="AA1066" s="57">
        <v>43143</v>
      </c>
      <c r="AB1066" s="63">
        <v>6</v>
      </c>
      <c r="AC1066" s="64" t="s">
        <v>22902</v>
      </c>
      <c r="AD1066" s="65" t="s">
        <v>79</v>
      </c>
      <c r="AE1066" s="65"/>
      <c r="AF1066" s="66"/>
      <c r="AG1066" s="66"/>
      <c r="AH1066" s="67" t="str">
        <v>Feb</v>
      </c>
      <c r="AI1066" s="68" t="str">
        <v>Feb</v>
      </c>
      <c r="AJ1066" s="69">
        <f t="shared" si="0"/>
        <v>0</v>
      </c>
      <c r="AK1066" s="70">
        <f t="shared" si="1"/>
        <v>43173</v>
      </c>
      <c r="AL1066" s="71">
        <f t="shared" ca="1" si="2"/>
        <v>-786</v>
      </c>
      <c r="AM1066" s="71" t="str">
        <v>2018</v>
      </c>
      <c r="AN1066" s="70">
        <f t="shared" si="3"/>
        <v>43153</v>
      </c>
      <c r="AO1066" s="70" t="s">
        <v>123</v>
      </c>
    </row>
    <row r="1067" spans="1:41" ht="14.4">
      <c r="A1067" s="179" t="s">
        <v>26724</v>
      </c>
      <c r="B1067" s="56" t="s">
        <v>89</v>
      </c>
      <c r="C1067" s="57">
        <v>43146</v>
      </c>
      <c r="D1067" s="56" t="s">
        <v>131</v>
      </c>
      <c r="E1067" s="56" t="s">
        <v>140</v>
      </c>
      <c r="F1067" s="168" t="s">
        <v>106</v>
      </c>
      <c r="G1067" s="168" t="s">
        <v>107</v>
      </c>
      <c r="H1067" s="169" t="s">
        <v>140</v>
      </c>
      <c r="I1067" s="399"/>
      <c r="J1067" s="57">
        <v>43174</v>
      </c>
      <c r="K1067" s="56" t="s">
        <v>18</v>
      </c>
      <c r="L1067" s="56" t="s">
        <v>14</v>
      </c>
      <c r="M1067" s="60" t="s">
        <v>13649</v>
      </c>
      <c r="N1067" s="65" t="s">
        <v>26725</v>
      </c>
      <c r="O1067" s="61"/>
      <c r="P1067" s="61"/>
      <c r="Q1067" s="61"/>
      <c r="R1067" s="66"/>
      <c r="S1067" s="56" t="s">
        <v>108</v>
      </c>
      <c r="T1067" s="56" t="s">
        <v>108</v>
      </c>
      <c r="U1067" s="56"/>
      <c r="V1067" s="66"/>
      <c r="W1067" s="66"/>
      <c r="X1067" s="400"/>
      <c r="Y1067" s="56" t="s">
        <v>108</v>
      </c>
      <c r="Z1067" s="56" t="s">
        <v>14</v>
      </c>
      <c r="AA1067" s="57">
        <v>43146</v>
      </c>
      <c r="AB1067" s="63">
        <v>6</v>
      </c>
      <c r="AC1067" s="64" t="s">
        <v>26726</v>
      </c>
      <c r="AD1067" s="65" t="s">
        <v>118</v>
      </c>
      <c r="AE1067" s="65"/>
      <c r="AF1067" s="66"/>
      <c r="AG1067" s="66"/>
      <c r="AH1067" s="67" t="str">
        <v>Feb</v>
      </c>
      <c r="AI1067" s="68" t="str">
        <v>Feb</v>
      </c>
      <c r="AJ1067" s="69">
        <f t="shared" si="0"/>
        <v>0</v>
      </c>
      <c r="AK1067" s="70">
        <f t="shared" si="1"/>
        <v>43176</v>
      </c>
      <c r="AL1067" s="71">
        <f t="shared" ca="1" si="2"/>
        <v>-783</v>
      </c>
      <c r="AM1067" s="71" t="str">
        <v>2018</v>
      </c>
      <c r="AN1067" s="70">
        <f t="shared" si="3"/>
        <v>43156</v>
      </c>
      <c r="AO1067" s="70" t="s">
        <v>123</v>
      </c>
    </row>
    <row r="1068" spans="1:41" ht="14.4">
      <c r="A1068" s="179" t="s">
        <v>26727</v>
      </c>
      <c r="B1068" s="56" t="s">
        <v>89</v>
      </c>
      <c r="C1068" s="57">
        <v>43234</v>
      </c>
      <c r="D1068" s="56" t="s">
        <v>90</v>
      </c>
      <c r="E1068" s="56" t="s">
        <v>140</v>
      </c>
      <c r="F1068" s="168" t="s">
        <v>106</v>
      </c>
      <c r="G1068" s="168" t="s">
        <v>107</v>
      </c>
      <c r="H1068" s="169" t="s">
        <v>140</v>
      </c>
      <c r="I1068" s="399"/>
      <c r="J1068" s="57">
        <v>43265</v>
      </c>
      <c r="K1068" s="56" t="s">
        <v>18</v>
      </c>
      <c r="L1068" s="56" t="s">
        <v>14</v>
      </c>
      <c r="M1068" s="60" t="s">
        <v>22563</v>
      </c>
      <c r="N1068" s="56" t="s">
        <v>26728</v>
      </c>
      <c r="O1068" s="56" t="s">
        <v>29</v>
      </c>
      <c r="P1068" s="56" t="s">
        <v>22565</v>
      </c>
      <c r="Q1068" s="56" t="s">
        <v>17</v>
      </c>
      <c r="R1068" s="56"/>
      <c r="S1068" s="56" t="s">
        <v>108</v>
      </c>
      <c r="T1068" s="56" t="s">
        <v>108</v>
      </c>
      <c r="U1068" s="56"/>
      <c r="V1068" s="56"/>
      <c r="W1068" s="56" t="s">
        <v>108</v>
      </c>
      <c r="X1068" s="56"/>
      <c r="Y1068" s="56" t="s">
        <v>793</v>
      </c>
      <c r="Z1068" s="56" t="s">
        <v>14</v>
      </c>
      <c r="AA1068" s="57">
        <v>43234</v>
      </c>
      <c r="AB1068" s="75"/>
      <c r="AC1068" s="64" t="s">
        <v>26729</v>
      </c>
      <c r="AD1068" s="56" t="s">
        <v>294</v>
      </c>
      <c r="AE1068" s="56"/>
      <c r="AF1068" s="61"/>
      <c r="AG1068" s="61"/>
      <c r="AH1068" s="67" t="str">
        <v>May</v>
      </c>
      <c r="AI1068" s="68" t="str">
        <v>May</v>
      </c>
      <c r="AJ1068" s="69">
        <f t="shared" si="0"/>
        <v>0</v>
      </c>
      <c r="AK1068" s="70">
        <f t="shared" si="1"/>
        <v>43264</v>
      </c>
      <c r="AL1068" s="71">
        <f t="shared" ca="1" si="2"/>
        <v>-695</v>
      </c>
      <c r="AM1068" s="71" t="str">
        <v>2018</v>
      </c>
      <c r="AN1068" s="70">
        <f t="shared" si="3"/>
        <v>43244</v>
      </c>
      <c r="AO1068" s="70" t="s">
        <v>123</v>
      </c>
    </row>
    <row r="1069" spans="1:41" ht="14.4">
      <c r="A1069" s="179" t="s">
        <v>26730</v>
      </c>
      <c r="B1069" s="56" t="s">
        <v>89</v>
      </c>
      <c r="C1069" s="57">
        <v>43234</v>
      </c>
      <c r="D1069" s="56" t="s">
        <v>90</v>
      </c>
      <c r="E1069" s="56" t="s">
        <v>140</v>
      </c>
      <c r="F1069" s="168" t="s">
        <v>106</v>
      </c>
      <c r="G1069" s="168" t="s">
        <v>107</v>
      </c>
      <c r="H1069" s="169" t="s">
        <v>140</v>
      </c>
      <c r="I1069" s="399"/>
      <c r="J1069" s="57">
        <v>43265</v>
      </c>
      <c r="K1069" s="56" t="s">
        <v>18</v>
      </c>
      <c r="L1069" s="56" t="s">
        <v>14</v>
      </c>
      <c r="M1069" s="60" t="s">
        <v>22563</v>
      </c>
      <c r="N1069" s="56" t="s">
        <v>26728</v>
      </c>
      <c r="O1069" s="56" t="s">
        <v>29</v>
      </c>
      <c r="P1069" s="56" t="s">
        <v>22610</v>
      </c>
      <c r="Q1069" s="56" t="s">
        <v>17</v>
      </c>
      <c r="R1069" s="56"/>
      <c r="S1069" s="56" t="s">
        <v>108</v>
      </c>
      <c r="T1069" s="56" t="s">
        <v>108</v>
      </c>
      <c r="U1069" s="56"/>
      <c r="V1069" s="56"/>
      <c r="W1069" s="56" t="s">
        <v>108</v>
      </c>
      <c r="X1069" s="56"/>
      <c r="Y1069" s="56" t="s">
        <v>793</v>
      </c>
      <c r="Z1069" s="56" t="s">
        <v>14</v>
      </c>
      <c r="AA1069" s="57">
        <v>43234</v>
      </c>
      <c r="AB1069" s="75"/>
      <c r="AC1069" s="64" t="s">
        <v>26729</v>
      </c>
      <c r="AD1069" s="56" t="s">
        <v>294</v>
      </c>
      <c r="AE1069" s="56"/>
      <c r="AF1069" s="61"/>
      <c r="AG1069" s="61"/>
      <c r="AH1069" s="67" t="str">
        <v>May</v>
      </c>
      <c r="AI1069" s="68" t="str">
        <v>May</v>
      </c>
      <c r="AJ1069" s="69">
        <f t="shared" si="0"/>
        <v>0</v>
      </c>
      <c r="AK1069" s="70">
        <f t="shared" si="1"/>
        <v>43264</v>
      </c>
      <c r="AL1069" s="71">
        <f t="shared" ca="1" si="2"/>
        <v>-695</v>
      </c>
      <c r="AM1069" s="71" t="str">
        <v>2018</v>
      </c>
      <c r="AN1069" s="70">
        <f t="shared" si="3"/>
        <v>43244</v>
      </c>
      <c r="AO1069" s="70" t="s">
        <v>123</v>
      </c>
    </row>
    <row r="1070" spans="1:41" ht="14.4">
      <c r="A1070" s="179" t="s">
        <v>26731</v>
      </c>
      <c r="B1070" s="56" t="s">
        <v>89</v>
      </c>
      <c r="C1070" s="57">
        <v>43202</v>
      </c>
      <c r="D1070" s="56" t="s">
        <v>1027</v>
      </c>
      <c r="E1070" s="56" t="s">
        <v>112</v>
      </c>
      <c r="F1070" s="168" t="s">
        <v>106</v>
      </c>
      <c r="G1070" s="168" t="s">
        <v>113</v>
      </c>
      <c r="H1070" s="169" t="s">
        <v>112</v>
      </c>
      <c r="I1070" s="399"/>
      <c r="J1070" s="57">
        <v>43232</v>
      </c>
      <c r="K1070" s="56" t="s">
        <v>18</v>
      </c>
      <c r="L1070" s="61"/>
      <c r="M1070" s="60" t="s">
        <v>6191</v>
      </c>
      <c r="N1070" s="56" t="s">
        <v>26732</v>
      </c>
      <c r="O1070" s="56" t="s">
        <v>20</v>
      </c>
      <c r="P1070" s="56" t="s">
        <v>26733</v>
      </c>
      <c r="Q1070" s="56" t="s">
        <v>116</v>
      </c>
      <c r="R1070" s="353">
        <v>43203</v>
      </c>
      <c r="S1070" s="61"/>
      <c r="T1070" s="61"/>
      <c r="U1070" s="402"/>
      <c r="V1070" s="66"/>
      <c r="W1070" s="66"/>
      <c r="X1070" s="402"/>
      <c r="Y1070" s="61"/>
      <c r="Z1070" s="56" t="s">
        <v>14</v>
      </c>
      <c r="AA1070" s="57">
        <v>43203</v>
      </c>
      <c r="AB1070" s="75"/>
      <c r="AC1070" s="64" t="s">
        <v>257</v>
      </c>
      <c r="AD1070" s="91" t="s">
        <v>118</v>
      </c>
      <c r="AE1070" s="61"/>
      <c r="AF1070" s="61"/>
      <c r="AG1070" s="61"/>
      <c r="AH1070" s="67" t="str">
        <v>Apr</v>
      </c>
      <c r="AI1070" s="68" t="str">
        <v>Apr</v>
      </c>
      <c r="AJ1070" s="69">
        <f t="shared" si="0"/>
        <v>1</v>
      </c>
      <c r="AK1070" s="70">
        <f t="shared" si="1"/>
        <v>43232</v>
      </c>
      <c r="AL1070" s="71">
        <f t="shared" ca="1" si="2"/>
        <v>-727</v>
      </c>
      <c r="AM1070" s="71" t="str">
        <v>2018</v>
      </c>
      <c r="AN1070" s="70">
        <f t="shared" si="3"/>
        <v>43212</v>
      </c>
      <c r="AO1070" s="70" t="s">
        <v>121</v>
      </c>
    </row>
    <row r="1071" spans="1:41" ht="14.4">
      <c r="A1071" s="179" t="s">
        <v>26734</v>
      </c>
      <c r="B1071" s="56" t="s">
        <v>89</v>
      </c>
      <c r="C1071" s="57">
        <v>43291</v>
      </c>
      <c r="D1071" s="56" t="s">
        <v>90</v>
      </c>
      <c r="E1071" s="56" t="s">
        <v>135</v>
      </c>
      <c r="F1071" s="168" t="s">
        <v>214</v>
      </c>
      <c r="G1071" s="168" t="s">
        <v>136</v>
      </c>
      <c r="H1071" s="169" t="s">
        <v>3152</v>
      </c>
      <c r="I1071" s="404"/>
      <c r="J1071" s="59"/>
      <c r="K1071" s="61"/>
      <c r="L1071" s="61"/>
      <c r="M1071" s="60" t="s">
        <v>26735</v>
      </c>
      <c r="N1071" s="56" t="s">
        <v>26736</v>
      </c>
      <c r="O1071" s="56" t="s">
        <v>39</v>
      </c>
      <c r="P1071" s="56" t="s">
        <v>26737</v>
      </c>
      <c r="Q1071" s="56" t="s">
        <v>96</v>
      </c>
      <c r="R1071" s="66"/>
      <c r="S1071" s="61"/>
      <c r="T1071" s="61"/>
      <c r="U1071" s="402"/>
      <c r="V1071" s="66"/>
      <c r="W1071" s="66"/>
      <c r="X1071" s="402"/>
      <c r="Y1071" s="61"/>
      <c r="Z1071" s="56" t="s">
        <v>18</v>
      </c>
      <c r="AA1071" s="57">
        <v>43300</v>
      </c>
      <c r="AB1071" s="75"/>
      <c r="AC1071" s="64" t="s">
        <v>26738</v>
      </c>
      <c r="AD1071" s="56" t="s">
        <v>79</v>
      </c>
      <c r="AE1071" s="56"/>
      <c r="AF1071" s="61"/>
      <c r="AG1071" s="61"/>
      <c r="AH1071" s="67" t="str">
        <v>Jul</v>
      </c>
      <c r="AI1071" s="68" t="str">
        <v>Jul</v>
      </c>
      <c r="AJ1071" s="69">
        <f t="shared" si="0"/>
        <v>9</v>
      </c>
      <c r="AK1071" s="70">
        <f t="shared" si="1"/>
        <v>43321</v>
      </c>
      <c r="AL1071" s="71">
        <f t="shared" ca="1" si="2"/>
        <v>-638</v>
      </c>
      <c r="AM1071" s="71" t="str">
        <v>2018</v>
      </c>
      <c r="AN1071" s="70">
        <f t="shared" si="3"/>
        <v>43301</v>
      </c>
      <c r="AO1071" s="70" t="s">
        <v>123</v>
      </c>
    </row>
    <row r="1072" spans="1:41" ht="26.5">
      <c r="A1072" s="179" t="s">
        <v>26739</v>
      </c>
      <c r="B1072" s="56" t="s">
        <v>89</v>
      </c>
      <c r="C1072" s="57">
        <v>43298</v>
      </c>
      <c r="D1072" s="56" t="s">
        <v>90</v>
      </c>
      <c r="E1072" s="56" t="s">
        <v>140</v>
      </c>
      <c r="F1072" s="168" t="s">
        <v>106</v>
      </c>
      <c r="G1072" s="168" t="s">
        <v>107</v>
      </c>
      <c r="H1072" s="169" t="s">
        <v>140</v>
      </c>
      <c r="I1072" s="399"/>
      <c r="J1072" s="57">
        <v>43329</v>
      </c>
      <c r="K1072" s="56" t="s">
        <v>18</v>
      </c>
      <c r="L1072" s="56" t="s">
        <v>18</v>
      </c>
      <c r="M1072" s="60" t="s">
        <v>26740</v>
      </c>
      <c r="N1072" s="56" t="s">
        <v>26741</v>
      </c>
      <c r="O1072" s="56" t="s">
        <v>29</v>
      </c>
      <c r="P1072" s="56" t="s">
        <v>26742</v>
      </c>
      <c r="Q1072" s="56" t="s">
        <v>21</v>
      </c>
      <c r="R1072" s="56"/>
      <c r="S1072" s="56" t="s">
        <v>108</v>
      </c>
      <c r="T1072" s="56" t="s">
        <v>108</v>
      </c>
      <c r="U1072" s="56"/>
      <c r="V1072" s="56"/>
      <c r="W1072" s="56" t="s">
        <v>108</v>
      </c>
      <c r="X1072" s="56"/>
      <c r="Y1072" s="56" t="s">
        <v>108</v>
      </c>
      <c r="Z1072" s="56" t="s">
        <v>18</v>
      </c>
      <c r="AA1072" s="57">
        <v>43298</v>
      </c>
      <c r="AB1072" s="63">
        <v>6</v>
      </c>
      <c r="AC1072" s="64" t="s">
        <v>26743</v>
      </c>
      <c r="AD1072" s="56" t="s">
        <v>79</v>
      </c>
      <c r="AE1072" s="56"/>
      <c r="AF1072" s="61"/>
      <c r="AG1072" s="61"/>
      <c r="AH1072" s="67" t="str">
        <v>Jul</v>
      </c>
      <c r="AI1072" s="68" t="str">
        <v>Jul</v>
      </c>
      <c r="AJ1072" s="69">
        <f t="shared" si="0"/>
        <v>0</v>
      </c>
      <c r="AK1072" s="70">
        <f t="shared" si="1"/>
        <v>43328</v>
      </c>
      <c r="AL1072" s="71">
        <f t="shared" ca="1" si="2"/>
        <v>-631</v>
      </c>
      <c r="AM1072" s="71" t="str">
        <v>2018</v>
      </c>
      <c r="AN1072" s="70">
        <f t="shared" si="3"/>
        <v>43308</v>
      </c>
      <c r="AO1072" s="70" t="s">
        <v>123</v>
      </c>
    </row>
    <row r="1073" spans="1:41" ht="14.4">
      <c r="A1073" s="179" t="s">
        <v>26744</v>
      </c>
      <c r="B1073" s="56" t="s">
        <v>89</v>
      </c>
      <c r="C1073" s="57">
        <v>43362</v>
      </c>
      <c r="D1073" s="56" t="s">
        <v>90</v>
      </c>
      <c r="E1073" s="56" t="s">
        <v>140</v>
      </c>
      <c r="F1073" s="168" t="s">
        <v>106</v>
      </c>
      <c r="G1073" s="168" t="s">
        <v>107</v>
      </c>
      <c r="H1073" s="169" t="s">
        <v>140</v>
      </c>
      <c r="I1073" s="399"/>
      <c r="J1073" s="57">
        <v>43392</v>
      </c>
      <c r="K1073" s="56" t="s">
        <v>18</v>
      </c>
      <c r="L1073" s="56" t="s">
        <v>18</v>
      </c>
      <c r="M1073" s="60" t="s">
        <v>26745</v>
      </c>
      <c r="N1073" s="56" t="s">
        <v>26741</v>
      </c>
      <c r="O1073" s="56" t="s">
        <v>29</v>
      </c>
      <c r="P1073" s="56" t="s">
        <v>26742</v>
      </c>
      <c r="Q1073" s="56" t="s">
        <v>17</v>
      </c>
      <c r="R1073" s="56"/>
      <c r="S1073" s="56" t="s">
        <v>108</v>
      </c>
      <c r="T1073" s="56" t="s">
        <v>108</v>
      </c>
      <c r="U1073" s="56"/>
      <c r="V1073" s="56"/>
      <c r="W1073" s="56" t="s">
        <v>108</v>
      </c>
      <c r="X1073" s="56"/>
      <c r="Y1073" s="56" t="s">
        <v>108</v>
      </c>
      <c r="Z1073" s="56" t="s">
        <v>18</v>
      </c>
      <c r="AA1073" s="57">
        <v>43362</v>
      </c>
      <c r="AB1073" s="63">
        <v>6</v>
      </c>
      <c r="AC1073" s="64" t="s">
        <v>21266</v>
      </c>
      <c r="AD1073" s="56" t="s">
        <v>79</v>
      </c>
      <c r="AE1073" s="56"/>
      <c r="AF1073" s="61"/>
      <c r="AG1073" s="61"/>
      <c r="AH1073" s="67" t="str">
        <v>Sep</v>
      </c>
      <c r="AI1073" s="68" t="str">
        <v>Sep</v>
      </c>
      <c r="AJ1073" s="69">
        <f t="shared" si="0"/>
        <v>0</v>
      </c>
      <c r="AK1073" s="70">
        <f t="shared" si="1"/>
        <v>43392</v>
      </c>
      <c r="AL1073" s="71">
        <f t="shared" ca="1" si="2"/>
        <v>-567</v>
      </c>
      <c r="AM1073" s="71" t="str">
        <v>2018</v>
      </c>
      <c r="AN1073" s="70">
        <f t="shared" si="3"/>
        <v>43372</v>
      </c>
      <c r="AO1073" s="70" t="s">
        <v>123</v>
      </c>
    </row>
    <row r="1074" spans="1:41" ht="14.4">
      <c r="A1074" s="179" t="s">
        <v>26746</v>
      </c>
      <c r="B1074" s="56" t="s">
        <v>89</v>
      </c>
      <c r="C1074" s="57">
        <v>43327</v>
      </c>
      <c r="D1074" s="56" t="s">
        <v>1027</v>
      </c>
      <c r="E1074" s="56" t="s">
        <v>140</v>
      </c>
      <c r="F1074" s="168" t="s">
        <v>106</v>
      </c>
      <c r="G1074" s="168" t="s">
        <v>107</v>
      </c>
      <c r="H1074" s="169" t="s">
        <v>140</v>
      </c>
      <c r="I1074" s="399"/>
      <c r="J1074" s="57">
        <v>43358</v>
      </c>
      <c r="K1074" s="56" t="s">
        <v>18</v>
      </c>
      <c r="L1074" s="56" t="s">
        <v>18</v>
      </c>
      <c r="M1074" s="60" t="s">
        <v>642</v>
      </c>
      <c r="N1074" s="56" t="s">
        <v>26747</v>
      </c>
      <c r="O1074" s="56" t="s">
        <v>27</v>
      </c>
      <c r="P1074" s="56" t="s">
        <v>26748</v>
      </c>
      <c r="Q1074" s="56" t="s">
        <v>17</v>
      </c>
      <c r="R1074" s="56"/>
      <c r="S1074" s="56" t="s">
        <v>108</v>
      </c>
      <c r="T1074" s="56" t="s">
        <v>108</v>
      </c>
      <c r="U1074" s="56"/>
      <c r="V1074" s="56"/>
      <c r="W1074" s="56" t="s">
        <v>108</v>
      </c>
      <c r="X1074" s="56"/>
      <c r="Y1074" s="56" t="s">
        <v>108</v>
      </c>
      <c r="Z1074" s="56" t="s">
        <v>18</v>
      </c>
      <c r="AA1074" s="57">
        <v>43327</v>
      </c>
      <c r="AB1074" s="63">
        <v>6</v>
      </c>
      <c r="AC1074" s="64" t="s">
        <v>26749</v>
      </c>
      <c r="AD1074" s="56" t="s">
        <v>79</v>
      </c>
      <c r="AE1074" s="56"/>
      <c r="AF1074" s="61"/>
      <c r="AG1074" s="61"/>
      <c r="AH1074" s="67" t="str">
        <v>Aug</v>
      </c>
      <c r="AI1074" s="68" t="str">
        <v>Aug</v>
      </c>
      <c r="AJ1074" s="69">
        <f t="shared" si="0"/>
        <v>0</v>
      </c>
      <c r="AK1074" s="70">
        <f t="shared" si="1"/>
        <v>43357</v>
      </c>
      <c r="AL1074" s="71">
        <f t="shared" ca="1" si="2"/>
        <v>-602</v>
      </c>
      <c r="AM1074" s="71" t="str">
        <v>2018</v>
      </c>
      <c r="AN1074" s="70">
        <f t="shared" si="3"/>
        <v>43337</v>
      </c>
      <c r="AO1074" s="70" t="s">
        <v>123</v>
      </c>
    </row>
    <row r="1075" spans="1:41" ht="14.4">
      <c r="A1075" s="179" t="s">
        <v>26751</v>
      </c>
      <c r="B1075" s="56" t="s">
        <v>89</v>
      </c>
      <c r="C1075" s="57">
        <v>43382</v>
      </c>
      <c r="D1075" s="56" t="s">
        <v>90</v>
      </c>
      <c r="E1075" s="56" t="s">
        <v>140</v>
      </c>
      <c r="F1075" s="168" t="s">
        <v>106</v>
      </c>
      <c r="G1075" s="168" t="s">
        <v>107</v>
      </c>
      <c r="H1075" s="169" t="s">
        <v>140</v>
      </c>
      <c r="I1075" s="399"/>
      <c r="J1075" s="57">
        <v>43413</v>
      </c>
      <c r="K1075" s="56" t="s">
        <v>18</v>
      </c>
      <c r="L1075" s="56" t="s">
        <v>14</v>
      </c>
      <c r="M1075" s="60" t="s">
        <v>26752</v>
      </c>
      <c r="N1075" s="56" t="s">
        <v>26752</v>
      </c>
      <c r="O1075" s="56" t="s">
        <v>132</v>
      </c>
      <c r="P1075" s="56" t="s">
        <v>108</v>
      </c>
      <c r="Q1075" s="56" t="s">
        <v>28</v>
      </c>
      <c r="R1075" s="56"/>
      <c r="S1075" s="56" t="s">
        <v>108</v>
      </c>
      <c r="T1075" s="56" t="s">
        <v>108</v>
      </c>
      <c r="U1075" s="56"/>
      <c r="V1075" s="56"/>
      <c r="W1075" s="56" t="s">
        <v>108</v>
      </c>
      <c r="X1075" s="56"/>
      <c r="Y1075" s="56" t="s">
        <v>108</v>
      </c>
      <c r="Z1075" s="56" t="s">
        <v>14</v>
      </c>
      <c r="AA1075" s="57">
        <v>43382</v>
      </c>
      <c r="AB1075" s="63">
        <v>6</v>
      </c>
      <c r="AC1075" s="64" t="s">
        <v>26753</v>
      </c>
      <c r="AD1075" s="56" t="s">
        <v>118</v>
      </c>
      <c r="AE1075" s="56"/>
      <c r="AF1075" s="61"/>
      <c r="AG1075" s="61"/>
      <c r="AH1075" s="67" t="str">
        <v>Oct</v>
      </c>
      <c r="AI1075" s="68" t="str">
        <v>Oct</v>
      </c>
      <c r="AJ1075" s="69">
        <f t="shared" si="0"/>
        <v>0</v>
      </c>
      <c r="AK1075" s="70">
        <f t="shared" si="1"/>
        <v>43412</v>
      </c>
      <c r="AL1075" s="71">
        <f t="shared" ca="1" si="2"/>
        <v>-547</v>
      </c>
      <c r="AM1075" s="71" t="str">
        <v>2018</v>
      </c>
      <c r="AN1075" s="70">
        <f t="shared" si="3"/>
        <v>43392</v>
      </c>
      <c r="AO1075" s="70" t="s">
        <v>123</v>
      </c>
    </row>
    <row r="1076" spans="1:41" ht="14.4">
      <c r="A1076" s="179" t="s">
        <v>26754</v>
      </c>
      <c r="B1076" s="56" t="s">
        <v>89</v>
      </c>
      <c r="C1076" s="57">
        <v>43159</v>
      </c>
      <c r="D1076" s="56" t="s">
        <v>90</v>
      </c>
      <c r="E1076" s="56" t="s">
        <v>140</v>
      </c>
      <c r="F1076" s="168" t="s">
        <v>106</v>
      </c>
      <c r="G1076" s="168" t="s">
        <v>107</v>
      </c>
      <c r="H1076" s="169" t="s">
        <v>140</v>
      </c>
      <c r="I1076" s="399"/>
      <c r="J1076" s="57">
        <v>43187</v>
      </c>
      <c r="K1076" s="56" t="s">
        <v>18</v>
      </c>
      <c r="L1076" s="56" t="s">
        <v>18</v>
      </c>
      <c r="M1076" s="60" t="s">
        <v>26755</v>
      </c>
      <c r="N1076" s="56" t="s">
        <v>26756</v>
      </c>
      <c r="O1076" s="56" t="s">
        <v>37</v>
      </c>
      <c r="P1076" s="56" t="s">
        <v>26757</v>
      </c>
      <c r="Q1076" s="56" t="s">
        <v>17</v>
      </c>
      <c r="R1076" s="66"/>
      <c r="S1076" s="56" t="s">
        <v>108</v>
      </c>
      <c r="T1076" s="61"/>
      <c r="U1076" s="400"/>
      <c r="V1076" s="66"/>
      <c r="W1076" s="66"/>
      <c r="X1076" s="400"/>
      <c r="Y1076" s="56" t="s">
        <v>108</v>
      </c>
      <c r="Z1076" s="56" t="s">
        <v>18</v>
      </c>
      <c r="AA1076" s="57">
        <v>43159</v>
      </c>
      <c r="AB1076" s="63">
        <v>6</v>
      </c>
      <c r="AC1076" s="64" t="s">
        <v>26758</v>
      </c>
      <c r="AD1076" s="65" t="s">
        <v>79</v>
      </c>
      <c r="AE1076" s="65"/>
      <c r="AF1076" s="66"/>
      <c r="AG1076" s="66"/>
      <c r="AH1076" s="67" t="str">
        <v>Feb</v>
      </c>
      <c r="AI1076" s="68" t="str">
        <v>Feb</v>
      </c>
      <c r="AJ1076" s="69">
        <f t="shared" si="0"/>
        <v>0</v>
      </c>
      <c r="AK1076" s="70">
        <f t="shared" si="1"/>
        <v>43189</v>
      </c>
      <c r="AL1076" s="71">
        <f t="shared" ca="1" si="2"/>
        <v>-770</v>
      </c>
      <c r="AM1076" s="71" t="str">
        <v>2018</v>
      </c>
      <c r="AN1076" s="70">
        <f t="shared" si="3"/>
        <v>43169</v>
      </c>
      <c r="AO1076" s="70" t="s">
        <v>123</v>
      </c>
    </row>
    <row r="1077" spans="1:41" ht="14.4">
      <c r="A1077" s="179" t="s">
        <v>26759</v>
      </c>
      <c r="B1077" s="56" t="s">
        <v>89</v>
      </c>
      <c r="C1077" s="57">
        <v>43202</v>
      </c>
      <c r="D1077" s="56" t="s">
        <v>90</v>
      </c>
      <c r="E1077" s="56" t="s">
        <v>112</v>
      </c>
      <c r="F1077" s="168" t="s">
        <v>106</v>
      </c>
      <c r="G1077" s="168" t="s">
        <v>113</v>
      </c>
      <c r="H1077" s="169" t="s">
        <v>112</v>
      </c>
      <c r="I1077" s="399"/>
      <c r="J1077" s="57">
        <v>43232</v>
      </c>
      <c r="K1077" s="56" t="s">
        <v>18</v>
      </c>
      <c r="L1077" s="56" t="s">
        <v>14</v>
      </c>
      <c r="M1077" s="60" t="s">
        <v>13051</v>
      </c>
      <c r="N1077" s="56" t="s">
        <v>26760</v>
      </c>
      <c r="O1077" s="61"/>
      <c r="P1077" s="56" t="s">
        <v>21171</v>
      </c>
      <c r="Q1077" s="56" t="s">
        <v>116</v>
      </c>
      <c r="R1077" s="353">
        <v>43203</v>
      </c>
      <c r="S1077" s="61"/>
      <c r="T1077" s="61"/>
      <c r="U1077" s="402"/>
      <c r="V1077" s="66"/>
      <c r="W1077" s="66"/>
      <c r="X1077" s="402"/>
      <c r="Y1077" s="61"/>
      <c r="Z1077" s="56" t="s">
        <v>14</v>
      </c>
      <c r="AA1077" s="57">
        <v>43203</v>
      </c>
      <c r="AB1077" s="75"/>
      <c r="AC1077" s="64" t="s">
        <v>257</v>
      </c>
      <c r="AD1077" s="91" t="s">
        <v>118</v>
      </c>
      <c r="AE1077" s="61"/>
      <c r="AF1077" s="61"/>
      <c r="AG1077" s="61"/>
      <c r="AH1077" s="67" t="str">
        <v>Apr</v>
      </c>
      <c r="AI1077" s="68" t="str">
        <v>Apr</v>
      </c>
      <c r="AJ1077" s="69">
        <f t="shared" si="0"/>
        <v>1</v>
      </c>
      <c r="AK1077" s="70">
        <f t="shared" si="1"/>
        <v>43232</v>
      </c>
      <c r="AL1077" s="71">
        <f t="shared" ca="1" si="2"/>
        <v>-727</v>
      </c>
      <c r="AM1077" s="71" t="str">
        <v>2018</v>
      </c>
      <c r="AN1077" s="70">
        <f t="shared" si="3"/>
        <v>43212</v>
      </c>
      <c r="AO1077" s="70" t="s">
        <v>121</v>
      </c>
    </row>
    <row r="1078" spans="1:41" ht="14.4">
      <c r="A1078" s="179" t="s">
        <v>26761</v>
      </c>
      <c r="B1078" s="56" t="s">
        <v>89</v>
      </c>
      <c r="C1078" s="57">
        <v>43397</v>
      </c>
      <c r="D1078" s="56" t="s">
        <v>131</v>
      </c>
      <c r="E1078" s="56" t="s">
        <v>140</v>
      </c>
      <c r="F1078" s="168" t="s">
        <v>106</v>
      </c>
      <c r="G1078" s="168" t="s">
        <v>107</v>
      </c>
      <c r="H1078" s="169" t="s">
        <v>140</v>
      </c>
      <c r="I1078" s="399"/>
      <c r="J1078" s="57">
        <v>43428</v>
      </c>
      <c r="K1078" s="56" t="s">
        <v>18</v>
      </c>
      <c r="L1078" s="56" t="s">
        <v>14</v>
      </c>
      <c r="M1078" s="60" t="s">
        <v>145</v>
      </c>
      <c r="N1078" s="56" t="s">
        <v>26762</v>
      </c>
      <c r="O1078" s="56" t="s">
        <v>29</v>
      </c>
      <c r="P1078" s="56" t="s">
        <v>1713</v>
      </c>
      <c r="Q1078" s="56" t="s">
        <v>826</v>
      </c>
      <c r="R1078" s="56"/>
      <c r="S1078" s="56" t="s">
        <v>108</v>
      </c>
      <c r="T1078" s="56" t="s">
        <v>108</v>
      </c>
      <c r="U1078" s="56"/>
      <c r="V1078" s="56"/>
      <c r="W1078" s="56" t="s">
        <v>108</v>
      </c>
      <c r="X1078" s="56"/>
      <c r="Y1078" s="56" t="s">
        <v>108</v>
      </c>
      <c r="Z1078" s="56" t="s">
        <v>14</v>
      </c>
      <c r="AA1078" s="57">
        <v>43397</v>
      </c>
      <c r="AB1078" s="63">
        <v>6</v>
      </c>
      <c r="AC1078" s="64" t="s">
        <v>26763</v>
      </c>
      <c r="AD1078" s="56" t="s">
        <v>179</v>
      </c>
      <c r="AE1078" s="56"/>
      <c r="AF1078" s="61"/>
      <c r="AG1078" s="61"/>
      <c r="AH1078" s="67" t="str">
        <v>Oct</v>
      </c>
      <c r="AI1078" s="68" t="str">
        <v>Oct</v>
      </c>
      <c r="AJ1078" s="69">
        <f t="shared" si="0"/>
        <v>0</v>
      </c>
      <c r="AK1078" s="70">
        <f t="shared" si="1"/>
        <v>43427</v>
      </c>
      <c r="AL1078" s="71">
        <f t="shared" ca="1" si="2"/>
        <v>-532</v>
      </c>
      <c r="AM1078" s="71" t="str">
        <v>2018</v>
      </c>
      <c r="AN1078" s="70">
        <f t="shared" si="3"/>
        <v>43407</v>
      </c>
      <c r="AO1078" s="70" t="s">
        <v>123</v>
      </c>
    </row>
    <row r="1079" spans="1:41" ht="14.4">
      <c r="A1079" s="179" t="s">
        <v>26764</v>
      </c>
      <c r="B1079" s="56" t="s">
        <v>89</v>
      </c>
      <c r="C1079" s="57">
        <v>43286</v>
      </c>
      <c r="D1079" s="56" t="s">
        <v>1027</v>
      </c>
      <c r="E1079" s="56" t="s">
        <v>140</v>
      </c>
      <c r="F1079" s="168" t="s">
        <v>106</v>
      </c>
      <c r="G1079" s="168" t="s">
        <v>107</v>
      </c>
      <c r="H1079" s="169" t="s">
        <v>140</v>
      </c>
      <c r="I1079" s="399"/>
      <c r="J1079" s="57">
        <v>43317</v>
      </c>
      <c r="K1079" s="56" t="s">
        <v>18</v>
      </c>
      <c r="L1079" s="56" t="s">
        <v>18</v>
      </c>
      <c r="M1079" s="60" t="s">
        <v>642</v>
      </c>
      <c r="N1079" s="56" t="s">
        <v>26765</v>
      </c>
      <c r="O1079" s="56" t="s">
        <v>114</v>
      </c>
      <c r="P1079" s="56" t="s">
        <v>26766</v>
      </c>
      <c r="Q1079" s="56" t="s">
        <v>21</v>
      </c>
      <c r="R1079" s="56"/>
      <c r="S1079" s="56" t="s">
        <v>108</v>
      </c>
      <c r="T1079" s="56" t="s">
        <v>108</v>
      </c>
      <c r="U1079" s="56"/>
      <c r="V1079" s="56"/>
      <c r="W1079" s="56" t="s">
        <v>108</v>
      </c>
      <c r="X1079" s="56"/>
      <c r="Y1079" s="56" t="s">
        <v>108</v>
      </c>
      <c r="Z1079" s="56" t="s">
        <v>18</v>
      </c>
      <c r="AA1079" s="57">
        <v>43286</v>
      </c>
      <c r="AB1079" s="63">
        <v>6</v>
      </c>
      <c r="AC1079" s="64" t="s">
        <v>26767</v>
      </c>
      <c r="AD1079" s="56" t="s">
        <v>79</v>
      </c>
      <c r="AE1079" s="56"/>
      <c r="AF1079" s="61"/>
      <c r="AG1079" s="61"/>
      <c r="AH1079" s="67" t="str">
        <v>Jul</v>
      </c>
      <c r="AI1079" s="68" t="str">
        <v>Jul</v>
      </c>
      <c r="AJ1079" s="69">
        <f t="shared" si="0"/>
        <v>0</v>
      </c>
      <c r="AK1079" s="70">
        <f t="shared" si="1"/>
        <v>43316</v>
      </c>
      <c r="AL1079" s="71">
        <f t="shared" ca="1" si="2"/>
        <v>-643</v>
      </c>
      <c r="AM1079" s="71" t="str">
        <v>2018</v>
      </c>
      <c r="AN1079" s="70">
        <f t="shared" si="3"/>
        <v>43296</v>
      </c>
      <c r="AO1079" s="70" t="s">
        <v>123</v>
      </c>
    </row>
    <row r="1080" spans="1:41" ht="14.4">
      <c r="A1080" s="179" t="s">
        <v>26768</v>
      </c>
      <c r="B1080" s="56" t="s">
        <v>89</v>
      </c>
      <c r="C1080" s="57">
        <v>43327</v>
      </c>
      <c r="D1080" s="56" t="s">
        <v>1027</v>
      </c>
      <c r="E1080" s="56" t="s">
        <v>140</v>
      </c>
      <c r="F1080" s="168" t="s">
        <v>106</v>
      </c>
      <c r="G1080" s="168" t="s">
        <v>107</v>
      </c>
      <c r="H1080" s="169" t="s">
        <v>140</v>
      </c>
      <c r="I1080" s="399"/>
      <c r="J1080" s="57">
        <v>43358</v>
      </c>
      <c r="K1080" s="56" t="s">
        <v>18</v>
      </c>
      <c r="L1080" s="56" t="s">
        <v>18</v>
      </c>
      <c r="M1080" s="60" t="s">
        <v>642</v>
      </c>
      <c r="N1080" s="56" t="s">
        <v>26769</v>
      </c>
      <c r="O1080" s="56" t="s">
        <v>44</v>
      </c>
      <c r="P1080" s="56" t="s">
        <v>26770</v>
      </c>
      <c r="Q1080" s="56" t="s">
        <v>21</v>
      </c>
      <c r="R1080" s="56"/>
      <c r="S1080" s="56" t="s">
        <v>108</v>
      </c>
      <c r="T1080" s="56" t="s">
        <v>108</v>
      </c>
      <c r="U1080" s="56"/>
      <c r="V1080" s="56"/>
      <c r="W1080" s="56" t="s">
        <v>108</v>
      </c>
      <c r="X1080" s="56"/>
      <c r="Y1080" s="56" t="s">
        <v>108</v>
      </c>
      <c r="Z1080" s="56" t="s">
        <v>18</v>
      </c>
      <c r="AA1080" s="57">
        <v>43327</v>
      </c>
      <c r="AB1080" s="63">
        <v>6</v>
      </c>
      <c r="AC1080" s="64" t="s">
        <v>26238</v>
      </c>
      <c r="AD1080" s="56" t="s">
        <v>79</v>
      </c>
      <c r="AE1080" s="56"/>
      <c r="AF1080" s="61"/>
      <c r="AG1080" s="61"/>
      <c r="AH1080" s="67" t="str">
        <v>Aug</v>
      </c>
      <c r="AI1080" s="68" t="str">
        <v>Aug</v>
      </c>
      <c r="AJ1080" s="69">
        <f t="shared" si="0"/>
        <v>0</v>
      </c>
      <c r="AK1080" s="70">
        <f t="shared" si="1"/>
        <v>43357</v>
      </c>
      <c r="AL1080" s="71">
        <f t="shared" ca="1" si="2"/>
        <v>-602</v>
      </c>
      <c r="AM1080" s="71" t="str">
        <v>2018</v>
      </c>
      <c r="AN1080" s="70">
        <f t="shared" si="3"/>
        <v>43337</v>
      </c>
      <c r="AO1080" s="70" t="s">
        <v>123</v>
      </c>
    </row>
    <row r="1081" spans="1:41" ht="14.4">
      <c r="A1081" s="179" t="s">
        <v>26771</v>
      </c>
      <c r="B1081" s="56" t="s">
        <v>89</v>
      </c>
      <c r="C1081" s="57">
        <v>43339</v>
      </c>
      <c r="D1081" s="56" t="s">
        <v>1027</v>
      </c>
      <c r="E1081" s="56" t="s">
        <v>196</v>
      </c>
      <c r="F1081" s="168" t="s">
        <v>106</v>
      </c>
      <c r="G1081" s="168" t="s">
        <v>214</v>
      </c>
      <c r="H1081" s="169" t="s">
        <v>15779</v>
      </c>
      <c r="I1081" s="399"/>
      <c r="J1081" s="57">
        <v>43318</v>
      </c>
      <c r="K1081" s="56" t="s">
        <v>18</v>
      </c>
      <c r="L1081" s="56" t="s">
        <v>108</v>
      </c>
      <c r="M1081" s="60"/>
      <c r="N1081" s="56" t="s">
        <v>2835</v>
      </c>
      <c r="O1081" s="56" t="s">
        <v>44</v>
      </c>
      <c r="P1081" s="56">
        <v>181840616</v>
      </c>
      <c r="Q1081" s="56" t="s">
        <v>96</v>
      </c>
      <c r="R1081" s="56"/>
      <c r="S1081" s="56" t="s">
        <v>108</v>
      </c>
      <c r="T1081" s="56" t="s">
        <v>108</v>
      </c>
      <c r="U1081" s="56"/>
      <c r="V1081" s="56"/>
      <c r="W1081" s="56" t="s">
        <v>108</v>
      </c>
      <c r="X1081" s="56" t="s">
        <v>108</v>
      </c>
      <c r="Y1081" s="61"/>
      <c r="Z1081" s="56" t="s">
        <v>108</v>
      </c>
      <c r="AA1081" s="57">
        <v>43340</v>
      </c>
      <c r="AB1081" s="75"/>
      <c r="AC1081" s="64" t="s">
        <v>26772</v>
      </c>
      <c r="AD1081" s="56" t="s">
        <v>224</v>
      </c>
      <c r="AE1081" s="56"/>
      <c r="AF1081" s="61"/>
      <c r="AG1081" s="61"/>
      <c r="AH1081" s="67" t="str">
        <v>Aug</v>
      </c>
      <c r="AI1081" s="68" t="str">
        <v>Aug</v>
      </c>
      <c r="AJ1081" s="69">
        <f t="shared" si="0"/>
        <v>1</v>
      </c>
      <c r="AK1081" s="70">
        <f t="shared" si="1"/>
        <v>43369</v>
      </c>
      <c r="AL1081" s="71">
        <f t="shared" ca="1" si="2"/>
        <v>-590</v>
      </c>
      <c r="AM1081" s="71" t="str">
        <v>2018</v>
      </c>
      <c r="AN1081" s="70">
        <f t="shared" si="3"/>
        <v>43349</v>
      </c>
      <c r="AO1081" s="70" t="s">
        <v>123</v>
      </c>
    </row>
    <row r="1082" spans="1:41" ht="14.4">
      <c r="A1082" s="179" t="s">
        <v>26774</v>
      </c>
      <c r="B1082" s="56" t="s">
        <v>89</v>
      </c>
      <c r="C1082" s="57">
        <v>43201</v>
      </c>
      <c r="D1082" s="56" t="s">
        <v>2397</v>
      </c>
      <c r="E1082" s="56" t="s">
        <v>12</v>
      </c>
      <c r="F1082" s="168" t="s">
        <v>106</v>
      </c>
      <c r="G1082" s="168" t="s">
        <v>107</v>
      </c>
      <c r="H1082" s="169" t="s">
        <v>12</v>
      </c>
      <c r="I1082" s="404"/>
      <c r="J1082" s="59"/>
      <c r="K1082" s="61"/>
      <c r="L1082" s="61"/>
      <c r="M1082" s="60" t="s">
        <v>26776</v>
      </c>
      <c r="N1082" s="56" t="s">
        <v>26777</v>
      </c>
      <c r="O1082" s="56" t="s">
        <v>22</v>
      </c>
      <c r="P1082" s="56" t="s">
        <v>26778</v>
      </c>
      <c r="Q1082" s="56" t="s">
        <v>28</v>
      </c>
      <c r="R1082" s="66"/>
      <c r="S1082" s="61"/>
      <c r="T1082" s="61"/>
      <c r="U1082" s="402"/>
      <c r="V1082" s="66"/>
      <c r="W1082" s="66"/>
      <c r="X1082" s="402"/>
      <c r="Y1082" s="61"/>
      <c r="Z1082" s="56" t="s">
        <v>18</v>
      </c>
      <c r="AA1082" s="57">
        <v>43202</v>
      </c>
      <c r="AB1082" s="75"/>
      <c r="AC1082" s="95"/>
      <c r="AD1082" s="56" t="s">
        <v>79</v>
      </c>
      <c r="AE1082" s="56"/>
      <c r="AF1082" s="61"/>
      <c r="AG1082" s="61"/>
      <c r="AH1082" s="67" t="str">
        <v>Apr</v>
      </c>
      <c r="AI1082" s="68" t="str">
        <v>Apr</v>
      </c>
      <c r="AJ1082" s="69">
        <f t="shared" si="0"/>
        <v>1</v>
      </c>
      <c r="AK1082" s="70">
        <f t="shared" si="1"/>
        <v>43231</v>
      </c>
      <c r="AL1082" s="71">
        <f t="shared" ca="1" si="2"/>
        <v>-728</v>
      </c>
      <c r="AM1082" s="71" t="str">
        <v>2018</v>
      </c>
      <c r="AN1082" s="70">
        <f t="shared" si="3"/>
        <v>43211</v>
      </c>
      <c r="AO1082" s="70" t="s">
        <v>123</v>
      </c>
    </row>
    <row r="1083" spans="1:41" ht="14.4">
      <c r="A1083" s="179" t="s">
        <v>26781</v>
      </c>
      <c r="B1083" s="56" t="s">
        <v>89</v>
      </c>
      <c r="C1083" s="57">
        <v>43201</v>
      </c>
      <c r="D1083" s="56" t="s">
        <v>1027</v>
      </c>
      <c r="E1083" s="56" t="s">
        <v>112</v>
      </c>
      <c r="F1083" s="168" t="s">
        <v>106</v>
      </c>
      <c r="G1083" s="168" t="s">
        <v>113</v>
      </c>
      <c r="H1083" s="169" t="s">
        <v>112</v>
      </c>
      <c r="I1083" s="399"/>
      <c r="J1083" s="57">
        <v>43231</v>
      </c>
      <c r="K1083" s="56" t="s">
        <v>18</v>
      </c>
      <c r="L1083" s="56" t="s">
        <v>14</v>
      </c>
      <c r="M1083" s="60" t="s">
        <v>5855</v>
      </c>
      <c r="N1083" s="56" t="s">
        <v>26782</v>
      </c>
      <c r="O1083" s="56" t="s">
        <v>95</v>
      </c>
      <c r="P1083" s="56" t="s">
        <v>21070</v>
      </c>
      <c r="Q1083" s="56" t="s">
        <v>116</v>
      </c>
      <c r="R1083" s="353"/>
      <c r="S1083" s="56" t="s">
        <v>108</v>
      </c>
      <c r="T1083" s="56" t="s">
        <v>108</v>
      </c>
      <c r="U1083" s="400">
        <v>43209</v>
      </c>
      <c r="V1083" s="66"/>
      <c r="W1083" s="56" t="s">
        <v>108</v>
      </c>
      <c r="X1083" s="402"/>
      <c r="Y1083" s="56" t="s">
        <v>108</v>
      </c>
      <c r="Z1083" s="56" t="s">
        <v>14</v>
      </c>
      <c r="AA1083" s="57">
        <v>43233</v>
      </c>
      <c r="AB1083" s="75"/>
      <c r="AC1083" s="95"/>
      <c r="AD1083" s="56" t="s">
        <v>179</v>
      </c>
      <c r="AE1083" s="56" t="s">
        <v>108</v>
      </c>
      <c r="AF1083" s="56" t="s">
        <v>108</v>
      </c>
      <c r="AG1083" s="56" t="s">
        <v>108</v>
      </c>
      <c r="AH1083" s="67" t="str">
        <v>Apr</v>
      </c>
      <c r="AI1083" s="68" t="str">
        <v>May</v>
      </c>
      <c r="AJ1083" s="69">
        <f t="shared" si="0"/>
        <v>32</v>
      </c>
      <c r="AK1083" s="70">
        <f t="shared" si="1"/>
        <v>43231</v>
      </c>
      <c r="AL1083" s="71">
        <f t="shared" ca="1" si="2"/>
        <v>-728</v>
      </c>
      <c r="AM1083" s="71" t="str">
        <v>2018</v>
      </c>
      <c r="AN1083" s="70">
        <f t="shared" si="3"/>
        <v>43211</v>
      </c>
      <c r="AO1083" s="70" t="s">
        <v>123</v>
      </c>
    </row>
    <row r="1084" spans="1:41" ht="14.4">
      <c r="A1084" s="179" t="s">
        <v>26786</v>
      </c>
      <c r="B1084" s="56" t="s">
        <v>89</v>
      </c>
      <c r="C1084" s="57">
        <v>43390</v>
      </c>
      <c r="D1084" s="56" t="s">
        <v>1027</v>
      </c>
      <c r="E1084" s="56" t="s">
        <v>140</v>
      </c>
      <c r="F1084" s="168" t="s">
        <v>106</v>
      </c>
      <c r="G1084" s="168" t="s">
        <v>107</v>
      </c>
      <c r="H1084" s="169" t="s">
        <v>140</v>
      </c>
      <c r="I1084" s="399"/>
      <c r="J1084" s="57">
        <v>43421</v>
      </c>
      <c r="K1084" s="56" t="s">
        <v>18</v>
      </c>
      <c r="L1084" s="56" t="s">
        <v>14</v>
      </c>
      <c r="M1084" s="60" t="s">
        <v>642</v>
      </c>
      <c r="N1084" s="56" t="s">
        <v>26787</v>
      </c>
      <c r="O1084" s="56" t="s">
        <v>249</v>
      </c>
      <c r="P1084" s="56" t="s">
        <v>108</v>
      </c>
      <c r="Q1084" s="56" t="s">
        <v>17</v>
      </c>
      <c r="R1084" s="56"/>
      <c r="S1084" s="56" t="s">
        <v>108</v>
      </c>
      <c r="T1084" s="56" t="s">
        <v>108</v>
      </c>
      <c r="U1084" s="56"/>
      <c r="V1084" s="56"/>
      <c r="W1084" s="56" t="s">
        <v>108</v>
      </c>
      <c r="X1084" s="56"/>
      <c r="Y1084" s="56" t="s">
        <v>108</v>
      </c>
      <c r="Z1084" s="56" t="s">
        <v>14</v>
      </c>
      <c r="AA1084" s="57">
        <v>43390</v>
      </c>
      <c r="AB1084" s="63">
        <v>6</v>
      </c>
      <c r="AC1084" s="64" t="s">
        <v>25279</v>
      </c>
      <c r="AD1084" s="56" t="s">
        <v>118</v>
      </c>
      <c r="AE1084" s="56"/>
      <c r="AF1084" s="61"/>
      <c r="AG1084" s="61"/>
      <c r="AH1084" s="67" t="str">
        <v>Oct</v>
      </c>
      <c r="AI1084" s="68" t="str">
        <v>Oct</v>
      </c>
      <c r="AJ1084" s="69">
        <f t="shared" si="0"/>
        <v>0</v>
      </c>
      <c r="AK1084" s="70">
        <f t="shared" si="1"/>
        <v>43420</v>
      </c>
      <c r="AL1084" s="71">
        <f t="shared" ca="1" si="2"/>
        <v>-539</v>
      </c>
      <c r="AM1084" s="71" t="str">
        <v>2018</v>
      </c>
      <c r="AN1084" s="70">
        <f t="shared" si="3"/>
        <v>43400</v>
      </c>
      <c r="AO1084" s="70" t="s">
        <v>123</v>
      </c>
    </row>
    <row r="1085" spans="1:41" ht="14.4">
      <c r="A1085" s="179" t="s">
        <v>26790</v>
      </c>
      <c r="B1085" s="56" t="s">
        <v>89</v>
      </c>
      <c r="C1085" s="57">
        <v>43298</v>
      </c>
      <c r="D1085" s="56" t="s">
        <v>1027</v>
      </c>
      <c r="E1085" s="56" t="s">
        <v>140</v>
      </c>
      <c r="F1085" s="168" t="s">
        <v>106</v>
      </c>
      <c r="G1085" s="168" t="s">
        <v>107</v>
      </c>
      <c r="H1085" s="169" t="s">
        <v>140</v>
      </c>
      <c r="I1085" s="399"/>
      <c r="J1085" s="57">
        <v>43329</v>
      </c>
      <c r="K1085" s="56" t="s">
        <v>18</v>
      </c>
      <c r="L1085" s="56" t="s">
        <v>18</v>
      </c>
      <c r="M1085" s="60" t="s">
        <v>642</v>
      </c>
      <c r="N1085" s="56" t="s">
        <v>26791</v>
      </c>
      <c r="O1085" s="56" t="s">
        <v>436</v>
      </c>
      <c r="P1085" s="56" t="s">
        <v>26792</v>
      </c>
      <c r="Q1085" s="56" t="s">
        <v>21</v>
      </c>
      <c r="R1085" s="56"/>
      <c r="S1085" s="56" t="s">
        <v>108</v>
      </c>
      <c r="T1085" s="56" t="s">
        <v>108</v>
      </c>
      <c r="U1085" s="56"/>
      <c r="V1085" s="56"/>
      <c r="W1085" s="56" t="s">
        <v>108</v>
      </c>
      <c r="X1085" s="56"/>
      <c r="Y1085" s="56" t="s">
        <v>108</v>
      </c>
      <c r="Z1085" s="56" t="s">
        <v>18</v>
      </c>
      <c r="AA1085" s="57">
        <v>43298</v>
      </c>
      <c r="AB1085" s="63">
        <v>6</v>
      </c>
      <c r="AC1085" s="64" t="s">
        <v>26056</v>
      </c>
      <c r="AD1085" s="56" t="s">
        <v>79</v>
      </c>
      <c r="AE1085" s="56"/>
      <c r="AF1085" s="61"/>
      <c r="AG1085" s="61"/>
      <c r="AH1085" s="67" t="str">
        <v>Jul</v>
      </c>
      <c r="AI1085" s="68" t="str">
        <v>Jul</v>
      </c>
      <c r="AJ1085" s="69">
        <f t="shared" si="0"/>
        <v>0</v>
      </c>
      <c r="AK1085" s="70">
        <f t="shared" si="1"/>
        <v>43328</v>
      </c>
      <c r="AL1085" s="71">
        <f t="shared" ca="1" si="2"/>
        <v>-631</v>
      </c>
      <c r="AM1085" s="71" t="str">
        <v>2018</v>
      </c>
      <c r="AN1085" s="70">
        <f t="shared" si="3"/>
        <v>43308</v>
      </c>
      <c r="AO1085" s="70" t="s">
        <v>123</v>
      </c>
    </row>
    <row r="1086" spans="1:41" ht="14.4">
      <c r="A1086" s="179" t="s">
        <v>26798</v>
      </c>
      <c r="B1086" s="56" t="s">
        <v>89</v>
      </c>
      <c r="C1086" s="57">
        <v>43259</v>
      </c>
      <c r="D1086" s="56" t="s">
        <v>1027</v>
      </c>
      <c r="E1086" s="56" t="s">
        <v>140</v>
      </c>
      <c r="F1086" s="168" t="s">
        <v>106</v>
      </c>
      <c r="G1086" s="168" t="s">
        <v>107</v>
      </c>
      <c r="H1086" s="169" t="s">
        <v>140</v>
      </c>
      <c r="I1086" s="399"/>
      <c r="J1086" s="57">
        <v>43289</v>
      </c>
      <c r="K1086" s="56" t="s">
        <v>18</v>
      </c>
      <c r="L1086" s="56" t="s">
        <v>14</v>
      </c>
      <c r="M1086" s="60" t="s">
        <v>642</v>
      </c>
      <c r="N1086" s="56" t="s">
        <v>26799</v>
      </c>
      <c r="O1086" s="56" t="s">
        <v>33</v>
      </c>
      <c r="P1086" s="56" t="s">
        <v>108</v>
      </c>
      <c r="Q1086" s="56" t="s">
        <v>96</v>
      </c>
      <c r="R1086" s="56"/>
      <c r="S1086" s="56" t="s">
        <v>108</v>
      </c>
      <c r="T1086" s="56" t="s">
        <v>108</v>
      </c>
      <c r="U1086" s="56"/>
      <c r="V1086" s="56"/>
      <c r="W1086" s="56" t="s">
        <v>108</v>
      </c>
      <c r="X1086" s="56"/>
      <c r="Y1086" s="56" t="s">
        <v>108</v>
      </c>
      <c r="Z1086" s="56" t="s">
        <v>14</v>
      </c>
      <c r="AA1086" s="57">
        <v>43259</v>
      </c>
      <c r="AB1086" s="63">
        <v>6</v>
      </c>
      <c r="AC1086" s="64" t="s">
        <v>26800</v>
      </c>
      <c r="AD1086" s="56" t="s">
        <v>118</v>
      </c>
      <c r="AE1086" s="56"/>
      <c r="AF1086" s="61"/>
      <c r="AG1086" s="61"/>
      <c r="AH1086" s="67" t="str">
        <v>Jun</v>
      </c>
      <c r="AI1086" s="68" t="str">
        <v>Jun</v>
      </c>
      <c r="AJ1086" s="69">
        <f t="shared" si="0"/>
        <v>0</v>
      </c>
      <c r="AK1086" s="70">
        <f t="shared" si="1"/>
        <v>43289</v>
      </c>
      <c r="AL1086" s="71">
        <f t="shared" ca="1" si="2"/>
        <v>-670</v>
      </c>
      <c r="AM1086" s="71" t="str">
        <v>2018</v>
      </c>
      <c r="AN1086" s="70">
        <f t="shared" si="3"/>
        <v>43269</v>
      </c>
      <c r="AO1086" s="70" t="s">
        <v>123</v>
      </c>
    </row>
    <row r="1087" spans="1:41" ht="14.4">
      <c r="A1087" s="179" t="s">
        <v>26801</v>
      </c>
      <c r="B1087" s="56" t="s">
        <v>89</v>
      </c>
      <c r="C1087" s="57">
        <v>43453</v>
      </c>
      <c r="D1087" s="56" t="s">
        <v>1027</v>
      </c>
      <c r="E1087" s="56" t="s">
        <v>140</v>
      </c>
      <c r="F1087" s="168" t="s">
        <v>106</v>
      </c>
      <c r="G1087" s="168" t="s">
        <v>107</v>
      </c>
      <c r="H1087" s="169" t="s">
        <v>140</v>
      </c>
      <c r="I1087" s="399"/>
      <c r="J1087" s="57">
        <v>43484</v>
      </c>
      <c r="K1087" s="56" t="s">
        <v>18</v>
      </c>
      <c r="L1087" s="56" t="s">
        <v>14</v>
      </c>
      <c r="M1087" s="60" t="s">
        <v>26802</v>
      </c>
      <c r="N1087" s="56" t="s">
        <v>26802</v>
      </c>
      <c r="O1087" s="56" t="s">
        <v>143</v>
      </c>
      <c r="P1087" s="56" t="s">
        <v>108</v>
      </c>
      <c r="Q1087" s="56" t="s">
        <v>17</v>
      </c>
      <c r="R1087" s="56"/>
      <c r="S1087" s="56" t="s">
        <v>108</v>
      </c>
      <c r="T1087" s="56" t="s">
        <v>108</v>
      </c>
      <c r="U1087" s="56"/>
      <c r="V1087" s="56"/>
      <c r="W1087" s="56" t="s">
        <v>108</v>
      </c>
      <c r="X1087" s="56"/>
      <c r="Y1087" s="56" t="s">
        <v>108</v>
      </c>
      <c r="Z1087" s="56" t="s">
        <v>14</v>
      </c>
      <c r="AA1087" s="57">
        <v>43453</v>
      </c>
      <c r="AB1087" s="63">
        <v>6</v>
      </c>
      <c r="AC1087" s="64" t="s">
        <v>26804</v>
      </c>
      <c r="AD1087" s="56" t="s">
        <v>118</v>
      </c>
      <c r="AE1087" s="56"/>
      <c r="AF1087" s="61"/>
      <c r="AG1087" s="61"/>
      <c r="AH1087" s="67" t="str">
        <v>Dec</v>
      </c>
      <c r="AI1087" s="68" t="str">
        <v>Dec</v>
      </c>
      <c r="AJ1087" s="69">
        <f t="shared" si="0"/>
        <v>0</v>
      </c>
      <c r="AK1087" s="70">
        <f t="shared" si="1"/>
        <v>43483</v>
      </c>
      <c r="AL1087" s="71">
        <f t="shared" ca="1" si="2"/>
        <v>-476</v>
      </c>
      <c r="AM1087" s="71" t="str">
        <v>2018</v>
      </c>
      <c r="AN1087" s="70">
        <f t="shared" si="3"/>
        <v>43463</v>
      </c>
      <c r="AO1087" s="70" t="s">
        <v>123</v>
      </c>
    </row>
    <row r="1088" spans="1:41" ht="14.4">
      <c r="A1088" s="179" t="s">
        <v>26805</v>
      </c>
      <c r="B1088" s="56" t="s">
        <v>89</v>
      </c>
      <c r="C1088" s="57">
        <v>43293</v>
      </c>
      <c r="D1088" s="56" t="s">
        <v>131</v>
      </c>
      <c r="E1088" s="56" t="s">
        <v>140</v>
      </c>
      <c r="F1088" s="168" t="s">
        <v>106</v>
      </c>
      <c r="G1088" s="168" t="s">
        <v>107</v>
      </c>
      <c r="H1088" s="169" t="s">
        <v>140</v>
      </c>
      <c r="I1088" s="399"/>
      <c r="J1088" s="57">
        <v>43324</v>
      </c>
      <c r="K1088" s="56" t="s">
        <v>18</v>
      </c>
      <c r="L1088" s="56" t="s">
        <v>18</v>
      </c>
      <c r="M1088" s="60" t="s">
        <v>26807</v>
      </c>
      <c r="N1088" s="56" t="s">
        <v>26808</v>
      </c>
      <c r="O1088" s="56" t="s">
        <v>137</v>
      </c>
      <c r="P1088" s="56" t="s">
        <v>26809</v>
      </c>
      <c r="Q1088" s="56" t="s">
        <v>17</v>
      </c>
      <c r="R1088" s="56"/>
      <c r="S1088" s="56" t="s">
        <v>108</v>
      </c>
      <c r="T1088" s="56" t="s">
        <v>108</v>
      </c>
      <c r="U1088" s="56"/>
      <c r="V1088" s="56"/>
      <c r="W1088" s="56" t="s">
        <v>108</v>
      </c>
      <c r="X1088" s="56"/>
      <c r="Y1088" s="56" t="s">
        <v>108</v>
      </c>
      <c r="Z1088" s="56" t="s">
        <v>18</v>
      </c>
      <c r="AA1088" s="57">
        <v>43293</v>
      </c>
      <c r="AB1088" s="63">
        <v>6</v>
      </c>
      <c r="AC1088" s="64" t="s">
        <v>23883</v>
      </c>
      <c r="AD1088" s="56" t="s">
        <v>79</v>
      </c>
      <c r="AE1088" s="56"/>
      <c r="AF1088" s="61"/>
      <c r="AG1088" s="61"/>
      <c r="AH1088" s="67" t="str">
        <v>Jul</v>
      </c>
      <c r="AI1088" s="68" t="str">
        <v>Jul</v>
      </c>
      <c r="AJ1088" s="69">
        <f t="shared" si="0"/>
        <v>0</v>
      </c>
      <c r="AK1088" s="70">
        <f t="shared" si="1"/>
        <v>43323</v>
      </c>
      <c r="AL1088" s="71">
        <f t="shared" ca="1" si="2"/>
        <v>-636</v>
      </c>
      <c r="AM1088" s="71" t="str">
        <v>2018</v>
      </c>
      <c r="AN1088" s="70">
        <f t="shared" si="3"/>
        <v>43303</v>
      </c>
      <c r="AO1088" s="70" t="s">
        <v>123</v>
      </c>
    </row>
    <row r="1089" spans="1:41" ht="14.4">
      <c r="A1089" s="179" t="s">
        <v>26811</v>
      </c>
      <c r="B1089" s="56" t="s">
        <v>89</v>
      </c>
      <c r="C1089" s="57">
        <v>43299</v>
      </c>
      <c r="D1089" s="56" t="s">
        <v>1027</v>
      </c>
      <c r="E1089" s="56" t="s">
        <v>140</v>
      </c>
      <c r="F1089" s="168" t="s">
        <v>106</v>
      </c>
      <c r="G1089" s="168" t="s">
        <v>107</v>
      </c>
      <c r="H1089" s="169" t="s">
        <v>140</v>
      </c>
      <c r="I1089" s="399"/>
      <c r="J1089" s="57">
        <v>43330</v>
      </c>
      <c r="K1089" s="56" t="s">
        <v>18</v>
      </c>
      <c r="L1089" s="56" t="s">
        <v>14</v>
      </c>
      <c r="M1089" s="60" t="s">
        <v>26812</v>
      </c>
      <c r="N1089" s="56" t="s">
        <v>26813</v>
      </c>
      <c r="O1089" s="56" t="s">
        <v>132</v>
      </c>
      <c r="P1089" s="56" t="s">
        <v>26814</v>
      </c>
      <c r="Q1089" s="56" t="s">
        <v>17</v>
      </c>
      <c r="R1089" s="56"/>
      <c r="S1089" s="56" t="s">
        <v>108</v>
      </c>
      <c r="T1089" s="56" t="s">
        <v>108</v>
      </c>
      <c r="U1089" s="56"/>
      <c r="V1089" s="56"/>
      <c r="W1089" s="56" t="s">
        <v>108</v>
      </c>
      <c r="X1089" s="56"/>
      <c r="Y1089" s="56" t="s">
        <v>292</v>
      </c>
      <c r="Z1089" s="56" t="s">
        <v>14</v>
      </c>
      <c r="AA1089" s="57">
        <v>43306</v>
      </c>
      <c r="AB1089" s="75"/>
      <c r="AC1089" s="64" t="s">
        <v>26816</v>
      </c>
      <c r="AD1089" s="56" t="s">
        <v>294</v>
      </c>
      <c r="AE1089" s="56"/>
      <c r="AF1089" s="61"/>
      <c r="AG1089" s="61"/>
      <c r="AH1089" s="67" t="str">
        <v>Jul</v>
      </c>
      <c r="AI1089" s="68" t="str">
        <v>Jul</v>
      </c>
      <c r="AJ1089" s="69">
        <f t="shared" si="0"/>
        <v>7</v>
      </c>
      <c r="AK1089" s="70">
        <f t="shared" si="1"/>
        <v>43329</v>
      </c>
      <c r="AL1089" s="71">
        <f t="shared" ca="1" si="2"/>
        <v>-630</v>
      </c>
      <c r="AM1089" s="71" t="str">
        <v>2018</v>
      </c>
      <c r="AN1089" s="70">
        <f t="shared" si="3"/>
        <v>43309</v>
      </c>
      <c r="AO1089" s="70" t="s">
        <v>123</v>
      </c>
    </row>
    <row r="1090" spans="1:41" ht="14.4">
      <c r="A1090" s="179" t="s">
        <v>26817</v>
      </c>
      <c r="B1090" s="56" t="s">
        <v>89</v>
      </c>
      <c r="C1090" s="57">
        <v>43404</v>
      </c>
      <c r="D1090" s="56" t="s">
        <v>90</v>
      </c>
      <c r="E1090" s="56" t="s">
        <v>327</v>
      </c>
      <c r="F1090" s="168" t="s">
        <v>214</v>
      </c>
      <c r="G1090" s="168" t="s">
        <v>328</v>
      </c>
      <c r="H1090" s="169" t="s">
        <v>327</v>
      </c>
      <c r="I1090" s="404"/>
      <c r="J1090" s="59"/>
      <c r="K1090" s="61"/>
      <c r="L1090" s="56" t="s">
        <v>14</v>
      </c>
      <c r="M1090" s="60" t="s">
        <v>26819</v>
      </c>
      <c r="N1090" s="56" t="s">
        <v>26820</v>
      </c>
      <c r="O1090" s="56" t="s">
        <v>172</v>
      </c>
      <c r="P1090" s="56">
        <v>1118009</v>
      </c>
      <c r="Q1090" s="56" t="s">
        <v>96</v>
      </c>
      <c r="R1090" s="66"/>
      <c r="S1090" s="61"/>
      <c r="T1090" s="61"/>
      <c r="U1090" s="402"/>
      <c r="V1090" s="66"/>
      <c r="W1090" s="66"/>
      <c r="X1090" s="402"/>
      <c r="Y1090" s="56" t="s">
        <v>200</v>
      </c>
      <c r="Z1090" s="56" t="s">
        <v>14</v>
      </c>
      <c r="AA1090" s="57">
        <v>43404</v>
      </c>
      <c r="AB1090" s="75"/>
      <c r="AC1090" s="64" t="s">
        <v>200</v>
      </c>
      <c r="AD1090" s="56" t="s">
        <v>294</v>
      </c>
      <c r="AE1090" s="56"/>
      <c r="AF1090" s="61"/>
      <c r="AG1090" s="61"/>
      <c r="AH1090" s="67" t="str">
        <v>Oct</v>
      </c>
      <c r="AI1090" s="68" t="str">
        <v>Oct</v>
      </c>
      <c r="AJ1090" s="69">
        <f t="shared" si="0"/>
        <v>0</v>
      </c>
      <c r="AK1090" s="70">
        <f t="shared" si="1"/>
        <v>43434</v>
      </c>
      <c r="AL1090" s="71">
        <f t="shared" ca="1" si="2"/>
        <v>-525</v>
      </c>
      <c r="AM1090" s="71" t="str">
        <v>2018</v>
      </c>
      <c r="AN1090" s="70">
        <f t="shared" si="3"/>
        <v>43414</v>
      </c>
      <c r="AO1090" s="70" t="s">
        <v>123</v>
      </c>
    </row>
    <row r="1091" spans="1:41" ht="14.4">
      <c r="A1091" s="179" t="s">
        <v>26821</v>
      </c>
      <c r="B1091" s="56" t="s">
        <v>89</v>
      </c>
      <c r="C1091" s="57">
        <v>43419</v>
      </c>
      <c r="D1091" s="56" t="s">
        <v>1027</v>
      </c>
      <c r="E1091" s="56" t="s">
        <v>140</v>
      </c>
      <c r="F1091" s="168" t="s">
        <v>106</v>
      </c>
      <c r="G1091" s="168" t="s">
        <v>107</v>
      </c>
      <c r="H1091" s="169" t="s">
        <v>140</v>
      </c>
      <c r="I1091" s="399"/>
      <c r="J1091" s="57">
        <v>43449</v>
      </c>
      <c r="K1091" s="56" t="s">
        <v>18</v>
      </c>
      <c r="L1091" s="56" t="s">
        <v>18</v>
      </c>
      <c r="M1091" s="60" t="s">
        <v>26822</v>
      </c>
      <c r="N1091" s="56" t="s">
        <v>26823</v>
      </c>
      <c r="O1091" s="56" t="s">
        <v>29</v>
      </c>
      <c r="P1091" s="56" t="s">
        <v>26824</v>
      </c>
      <c r="Q1091" s="56" t="s">
        <v>96</v>
      </c>
      <c r="R1091" s="56"/>
      <c r="S1091" s="56" t="s">
        <v>108</v>
      </c>
      <c r="T1091" s="56" t="s">
        <v>108</v>
      </c>
      <c r="U1091" s="56"/>
      <c r="V1091" s="56"/>
      <c r="W1091" s="56" t="s">
        <v>108</v>
      </c>
      <c r="X1091" s="56"/>
      <c r="Y1091" s="56" t="s">
        <v>108</v>
      </c>
      <c r="Z1091" s="56" t="s">
        <v>18</v>
      </c>
      <c r="AA1091" s="57">
        <v>43419</v>
      </c>
      <c r="AB1091" s="63">
        <v>6</v>
      </c>
      <c r="AC1091" s="64" t="s">
        <v>26825</v>
      </c>
      <c r="AD1091" s="56" t="s">
        <v>79</v>
      </c>
      <c r="AE1091" s="56"/>
      <c r="AF1091" s="61"/>
      <c r="AG1091" s="61"/>
      <c r="AH1091" s="67" t="str">
        <v>Nov</v>
      </c>
      <c r="AI1091" s="68" t="str">
        <v>Nov</v>
      </c>
      <c r="AJ1091" s="69">
        <f t="shared" si="0"/>
        <v>0</v>
      </c>
      <c r="AK1091" s="70">
        <f t="shared" si="1"/>
        <v>43449</v>
      </c>
      <c r="AL1091" s="71">
        <f t="shared" ca="1" si="2"/>
        <v>-510</v>
      </c>
      <c r="AM1091" s="71" t="str">
        <v>2018</v>
      </c>
      <c r="AN1091" s="70">
        <f t="shared" si="3"/>
        <v>43429</v>
      </c>
      <c r="AO1091" s="70" t="s">
        <v>123</v>
      </c>
    </row>
    <row r="1092" spans="1:41" ht="14.4">
      <c r="A1092" s="179" t="s">
        <v>26826</v>
      </c>
      <c r="B1092" s="56" t="s">
        <v>89</v>
      </c>
      <c r="C1092" s="57">
        <v>43283</v>
      </c>
      <c r="D1092" s="56" t="s">
        <v>1027</v>
      </c>
      <c r="E1092" s="56" t="s">
        <v>140</v>
      </c>
      <c r="F1092" s="168" t="s">
        <v>106</v>
      </c>
      <c r="G1092" s="168" t="s">
        <v>107</v>
      </c>
      <c r="H1092" s="169" t="s">
        <v>140</v>
      </c>
      <c r="I1092" s="399"/>
      <c r="J1092" s="57">
        <v>43314</v>
      </c>
      <c r="K1092" s="56" t="s">
        <v>18</v>
      </c>
      <c r="L1092" s="56" t="s">
        <v>18</v>
      </c>
      <c r="M1092" s="60" t="s">
        <v>642</v>
      </c>
      <c r="N1092" s="56" t="s">
        <v>26827</v>
      </c>
      <c r="O1092" s="56" t="s">
        <v>39</v>
      </c>
      <c r="P1092" s="56" t="s">
        <v>26828</v>
      </c>
      <c r="Q1092" s="56" t="s">
        <v>17</v>
      </c>
      <c r="R1092" s="56"/>
      <c r="S1092" s="56" t="s">
        <v>108</v>
      </c>
      <c r="T1092" s="56" t="s">
        <v>108</v>
      </c>
      <c r="U1092" s="56"/>
      <c r="V1092" s="56"/>
      <c r="W1092" s="56" t="s">
        <v>108</v>
      </c>
      <c r="X1092" s="56"/>
      <c r="Y1092" s="56" t="s">
        <v>108</v>
      </c>
      <c r="Z1092" s="56" t="s">
        <v>18</v>
      </c>
      <c r="AA1092" s="57">
        <v>43283</v>
      </c>
      <c r="AB1092" s="63">
        <v>6</v>
      </c>
      <c r="AC1092" s="64" t="s">
        <v>26242</v>
      </c>
      <c r="AD1092" s="56" t="s">
        <v>79</v>
      </c>
      <c r="AE1092" s="56"/>
      <c r="AF1092" s="61"/>
      <c r="AG1092" s="61"/>
      <c r="AH1092" s="67" t="str">
        <v>Jul</v>
      </c>
      <c r="AI1092" s="68" t="str">
        <v>Jul</v>
      </c>
      <c r="AJ1092" s="69">
        <f t="shared" si="0"/>
        <v>0</v>
      </c>
      <c r="AK1092" s="70">
        <f t="shared" si="1"/>
        <v>43313</v>
      </c>
      <c r="AL1092" s="71">
        <f t="shared" ca="1" si="2"/>
        <v>-646</v>
      </c>
      <c r="AM1092" s="71" t="str">
        <v>2018</v>
      </c>
      <c r="AN1092" s="70">
        <f t="shared" si="3"/>
        <v>43293</v>
      </c>
      <c r="AO1092" s="70" t="s">
        <v>123</v>
      </c>
    </row>
    <row r="1093" spans="1:41" ht="14.4">
      <c r="A1093" s="179" t="s">
        <v>26829</v>
      </c>
      <c r="B1093" s="56" t="s">
        <v>89</v>
      </c>
      <c r="C1093" s="57">
        <v>43242</v>
      </c>
      <c r="D1093" s="56" t="s">
        <v>131</v>
      </c>
      <c r="E1093" s="56" t="s">
        <v>140</v>
      </c>
      <c r="F1093" s="168" t="s">
        <v>106</v>
      </c>
      <c r="G1093" s="168" t="s">
        <v>107</v>
      </c>
      <c r="H1093" s="169" t="s">
        <v>140</v>
      </c>
      <c r="I1093" s="399"/>
      <c r="J1093" s="57">
        <v>43273</v>
      </c>
      <c r="K1093" s="56" t="s">
        <v>18</v>
      </c>
      <c r="L1093" s="56" t="s">
        <v>18</v>
      </c>
      <c r="M1093" s="60" t="s">
        <v>26830</v>
      </c>
      <c r="N1093" s="56" t="s">
        <v>26830</v>
      </c>
      <c r="O1093" s="56" t="s">
        <v>114</v>
      </c>
      <c r="P1093" s="56" t="s">
        <v>26831</v>
      </c>
      <c r="Q1093" s="56" t="s">
        <v>17</v>
      </c>
      <c r="R1093" s="56"/>
      <c r="S1093" s="56" t="s">
        <v>108</v>
      </c>
      <c r="T1093" s="56" t="s">
        <v>108</v>
      </c>
      <c r="U1093" s="56"/>
      <c r="V1093" s="56"/>
      <c r="W1093" s="56" t="s">
        <v>108</v>
      </c>
      <c r="X1093" s="56"/>
      <c r="Y1093" s="56" t="s">
        <v>108</v>
      </c>
      <c r="Z1093" s="56" t="s">
        <v>18</v>
      </c>
      <c r="AA1093" s="57">
        <v>43242</v>
      </c>
      <c r="AB1093" s="63">
        <v>6</v>
      </c>
      <c r="AC1093" s="64" t="s">
        <v>26832</v>
      </c>
      <c r="AD1093" s="56" t="s">
        <v>79</v>
      </c>
      <c r="AE1093" s="56"/>
      <c r="AF1093" s="61"/>
      <c r="AG1093" s="61"/>
      <c r="AH1093" s="67" t="str">
        <v>May</v>
      </c>
      <c r="AI1093" s="68" t="str">
        <v>May</v>
      </c>
      <c r="AJ1093" s="69">
        <f t="shared" si="0"/>
        <v>0</v>
      </c>
      <c r="AK1093" s="70">
        <f t="shared" si="1"/>
        <v>43272</v>
      </c>
      <c r="AL1093" s="71">
        <f t="shared" ca="1" si="2"/>
        <v>-687</v>
      </c>
      <c r="AM1093" s="71" t="str">
        <v>2018</v>
      </c>
      <c r="AN1093" s="70">
        <f t="shared" si="3"/>
        <v>43252</v>
      </c>
      <c r="AO1093" s="70" t="s">
        <v>123</v>
      </c>
    </row>
    <row r="1094" spans="1:41" ht="14.4">
      <c r="A1094" s="179" t="s">
        <v>26833</v>
      </c>
      <c r="B1094" s="56" t="s">
        <v>89</v>
      </c>
      <c r="C1094" s="57">
        <v>43304</v>
      </c>
      <c r="D1094" s="56" t="s">
        <v>1027</v>
      </c>
      <c r="E1094" s="56" t="s">
        <v>12</v>
      </c>
      <c r="F1094" s="168" t="s">
        <v>106</v>
      </c>
      <c r="G1094" s="168" t="s">
        <v>107</v>
      </c>
      <c r="H1094" s="169" t="s">
        <v>30</v>
      </c>
      <c r="I1094" s="404"/>
      <c r="J1094" s="59"/>
      <c r="K1094" s="61"/>
      <c r="L1094" s="61"/>
      <c r="M1094" s="60" t="s">
        <v>26834</v>
      </c>
      <c r="N1094" s="56" t="s">
        <v>26835</v>
      </c>
      <c r="O1094" s="56" t="s">
        <v>29</v>
      </c>
      <c r="P1094" s="56" t="s">
        <v>26836</v>
      </c>
      <c r="Q1094" s="56" t="s">
        <v>17</v>
      </c>
      <c r="R1094" s="66"/>
      <c r="S1094" s="61"/>
      <c r="T1094" s="61"/>
      <c r="U1094" s="402"/>
      <c r="V1094" s="66"/>
      <c r="W1094" s="66"/>
      <c r="X1094" s="402"/>
      <c r="Y1094" s="61"/>
      <c r="Z1094" s="56" t="s">
        <v>18</v>
      </c>
      <c r="AA1094" s="57">
        <v>43320</v>
      </c>
      <c r="AB1094" s="75"/>
      <c r="AC1094" s="64" t="s">
        <v>21484</v>
      </c>
      <c r="AD1094" s="56" t="s">
        <v>79</v>
      </c>
      <c r="AE1094" s="61"/>
      <c r="AF1094" s="61"/>
      <c r="AG1094" s="61"/>
      <c r="AH1094" s="67" t="str">
        <v>Jul</v>
      </c>
      <c r="AI1094" s="68" t="str">
        <v>Aug</v>
      </c>
      <c r="AJ1094" s="69">
        <f t="shared" si="0"/>
        <v>16</v>
      </c>
      <c r="AK1094" s="70">
        <f t="shared" si="1"/>
        <v>43334</v>
      </c>
      <c r="AL1094" s="71">
        <f t="shared" ca="1" si="2"/>
        <v>-625</v>
      </c>
      <c r="AM1094" s="71" t="str">
        <v>2018</v>
      </c>
      <c r="AN1094" s="70">
        <f t="shared" si="3"/>
        <v>43314</v>
      </c>
      <c r="AO1094" s="70" t="s">
        <v>123</v>
      </c>
    </row>
    <row r="1095" spans="1:41" ht="14.4">
      <c r="A1095" s="179" t="s">
        <v>26837</v>
      </c>
      <c r="B1095" s="56" t="s">
        <v>89</v>
      </c>
      <c r="C1095" s="57">
        <v>43126</v>
      </c>
      <c r="D1095" s="56" t="s">
        <v>131</v>
      </c>
      <c r="E1095" s="56" t="s">
        <v>140</v>
      </c>
      <c r="F1095" s="168" t="s">
        <v>106</v>
      </c>
      <c r="G1095" s="168" t="s">
        <v>107</v>
      </c>
      <c r="H1095" s="169" t="s">
        <v>140</v>
      </c>
      <c r="I1095" s="399"/>
      <c r="J1095" s="57">
        <v>43157</v>
      </c>
      <c r="K1095" s="56" t="s">
        <v>18</v>
      </c>
      <c r="L1095" s="56" t="s">
        <v>18</v>
      </c>
      <c r="M1095" s="60" t="s">
        <v>26838</v>
      </c>
      <c r="N1095" s="56" t="s">
        <v>26839</v>
      </c>
      <c r="O1095" s="56" t="s">
        <v>20</v>
      </c>
      <c r="P1095" s="56" t="s">
        <v>26840</v>
      </c>
      <c r="Q1095" s="56" t="s">
        <v>17</v>
      </c>
      <c r="R1095" s="66"/>
      <c r="S1095" s="56" t="s">
        <v>108</v>
      </c>
      <c r="T1095" s="61"/>
      <c r="U1095" s="56"/>
      <c r="V1095" s="66"/>
      <c r="W1095" s="66"/>
      <c r="X1095" s="400"/>
      <c r="Y1095" s="56" t="s">
        <v>108</v>
      </c>
      <c r="Z1095" s="56" t="s">
        <v>18</v>
      </c>
      <c r="AA1095" s="57">
        <v>43126</v>
      </c>
      <c r="AB1095" s="63">
        <v>6</v>
      </c>
      <c r="AC1095" s="60" t="s">
        <v>21988</v>
      </c>
      <c r="AD1095" s="65" t="s">
        <v>79</v>
      </c>
      <c r="AE1095" s="65"/>
      <c r="AF1095" s="66"/>
      <c r="AG1095" s="66"/>
      <c r="AH1095" s="67" t="str">
        <v>Jan</v>
      </c>
      <c r="AI1095" s="68" t="str">
        <v>Jan</v>
      </c>
      <c r="AJ1095" s="69">
        <f t="shared" si="0"/>
        <v>0</v>
      </c>
      <c r="AK1095" s="70">
        <f t="shared" si="1"/>
        <v>43156</v>
      </c>
      <c r="AL1095" s="71">
        <f t="shared" ca="1" si="2"/>
        <v>-803</v>
      </c>
      <c r="AM1095" s="71" t="str">
        <v>2018</v>
      </c>
      <c r="AN1095" s="70">
        <f t="shared" si="3"/>
        <v>43136</v>
      </c>
      <c r="AO1095" s="70" t="s">
        <v>123</v>
      </c>
    </row>
    <row r="1096" spans="1:41" ht="14.4">
      <c r="A1096" s="179" t="s">
        <v>26841</v>
      </c>
      <c r="B1096" s="56" t="s">
        <v>89</v>
      </c>
      <c r="C1096" s="57">
        <v>43314</v>
      </c>
      <c r="D1096" s="56" t="s">
        <v>1027</v>
      </c>
      <c r="E1096" s="56" t="s">
        <v>140</v>
      </c>
      <c r="F1096" s="168" t="s">
        <v>106</v>
      </c>
      <c r="G1096" s="168" t="s">
        <v>107</v>
      </c>
      <c r="H1096" s="169" t="s">
        <v>140</v>
      </c>
      <c r="I1096" s="399"/>
      <c r="J1096" s="57">
        <v>43345</v>
      </c>
      <c r="K1096" s="56" t="s">
        <v>18</v>
      </c>
      <c r="L1096" s="56" t="s">
        <v>14</v>
      </c>
      <c r="M1096" s="60" t="s">
        <v>642</v>
      </c>
      <c r="N1096" s="56" t="s">
        <v>26842</v>
      </c>
      <c r="O1096" s="56" t="s">
        <v>143</v>
      </c>
      <c r="P1096" s="56" t="s">
        <v>108</v>
      </c>
      <c r="Q1096" s="61"/>
      <c r="R1096" s="56"/>
      <c r="S1096" s="56" t="s">
        <v>108</v>
      </c>
      <c r="T1096" s="56" t="s">
        <v>108</v>
      </c>
      <c r="U1096" s="56"/>
      <c r="V1096" s="56"/>
      <c r="W1096" s="56" t="s">
        <v>108</v>
      </c>
      <c r="X1096" s="56"/>
      <c r="Y1096" s="56" t="s">
        <v>108</v>
      </c>
      <c r="Z1096" s="56" t="s">
        <v>14</v>
      </c>
      <c r="AA1096" s="57">
        <v>43314</v>
      </c>
      <c r="AB1096" s="63">
        <v>6</v>
      </c>
      <c r="AC1096" s="64" t="s">
        <v>22975</v>
      </c>
      <c r="AD1096" s="56" t="s">
        <v>118</v>
      </c>
      <c r="AE1096" s="56"/>
      <c r="AF1096" s="61"/>
      <c r="AG1096" s="61"/>
      <c r="AH1096" s="67" t="str">
        <v>Aug</v>
      </c>
      <c r="AI1096" s="68" t="str">
        <v>Aug</v>
      </c>
      <c r="AJ1096" s="69">
        <f t="shared" si="0"/>
        <v>0</v>
      </c>
      <c r="AK1096" s="70">
        <f t="shared" si="1"/>
        <v>43344</v>
      </c>
      <c r="AL1096" s="71">
        <f t="shared" ca="1" si="2"/>
        <v>-615</v>
      </c>
      <c r="AM1096" s="71" t="str">
        <v>2018</v>
      </c>
      <c r="AN1096" s="70">
        <f t="shared" si="3"/>
        <v>43324</v>
      </c>
      <c r="AO1096" s="70" t="s">
        <v>123</v>
      </c>
    </row>
    <row r="1097" spans="1:41" ht="14.4">
      <c r="A1097" s="179" t="s">
        <v>26843</v>
      </c>
      <c r="B1097" s="56" t="s">
        <v>89</v>
      </c>
      <c r="C1097" s="57">
        <v>43339</v>
      </c>
      <c r="D1097" s="56" t="s">
        <v>90</v>
      </c>
      <c r="E1097" s="56" t="s">
        <v>15779</v>
      </c>
      <c r="F1097" s="168" t="s">
        <v>214</v>
      </c>
      <c r="G1097" s="168" t="s">
        <v>26796</v>
      </c>
      <c r="H1097" s="169" t="s">
        <v>2445</v>
      </c>
      <c r="I1097" s="399"/>
      <c r="J1097" s="57">
        <v>43353</v>
      </c>
      <c r="K1097" s="56" t="s">
        <v>18</v>
      </c>
      <c r="L1097" s="56" t="s">
        <v>14</v>
      </c>
      <c r="M1097" s="60" t="s">
        <v>26844</v>
      </c>
      <c r="N1097" s="56" t="s">
        <v>26845</v>
      </c>
      <c r="O1097" s="56" t="s">
        <v>189</v>
      </c>
      <c r="P1097" s="56" t="s">
        <v>26846</v>
      </c>
      <c r="Q1097" s="56" t="s">
        <v>20386</v>
      </c>
      <c r="R1097" s="56"/>
      <c r="S1097" s="56" t="s">
        <v>108</v>
      </c>
      <c r="T1097" s="56" t="s">
        <v>108</v>
      </c>
      <c r="U1097" s="56"/>
      <c r="V1097" s="56"/>
      <c r="W1097" s="56" t="s">
        <v>108</v>
      </c>
      <c r="X1097" s="56" t="s">
        <v>108</v>
      </c>
      <c r="Y1097" s="61"/>
      <c r="Z1097" s="56" t="s">
        <v>14</v>
      </c>
      <c r="AA1097" s="57">
        <v>43339</v>
      </c>
      <c r="AB1097" s="75"/>
      <c r="AC1097" s="64" t="s">
        <v>26847</v>
      </c>
      <c r="AD1097" s="56" t="s">
        <v>118</v>
      </c>
      <c r="AE1097" s="56"/>
      <c r="AF1097" s="61"/>
      <c r="AG1097" s="61"/>
      <c r="AH1097" s="67" t="str">
        <v>Aug</v>
      </c>
      <c r="AI1097" s="68" t="str">
        <v>Aug</v>
      </c>
      <c r="AJ1097" s="69">
        <f t="shared" si="0"/>
        <v>0</v>
      </c>
      <c r="AK1097" s="70">
        <f t="shared" si="1"/>
        <v>43369</v>
      </c>
      <c r="AL1097" s="71">
        <f t="shared" ca="1" si="2"/>
        <v>-590</v>
      </c>
      <c r="AM1097" s="71" t="str">
        <v>2018</v>
      </c>
      <c r="AN1097" s="70">
        <f t="shared" si="3"/>
        <v>43349</v>
      </c>
      <c r="AO1097" s="70" t="s">
        <v>123</v>
      </c>
    </row>
    <row r="1098" spans="1:41" ht="14.4">
      <c r="A1098" s="179" t="s">
        <v>26850</v>
      </c>
      <c r="B1098" s="56" t="s">
        <v>89</v>
      </c>
      <c r="C1098" s="57">
        <v>43241</v>
      </c>
      <c r="D1098" s="56" t="s">
        <v>1027</v>
      </c>
      <c r="E1098" s="56" t="s">
        <v>12</v>
      </c>
      <c r="F1098" s="168" t="s">
        <v>106</v>
      </c>
      <c r="G1098" s="168" t="s">
        <v>107</v>
      </c>
      <c r="H1098" s="169" t="s">
        <v>30</v>
      </c>
      <c r="I1098" s="404"/>
      <c r="J1098" s="59"/>
      <c r="K1098" s="61"/>
      <c r="L1098" s="61"/>
      <c r="M1098" s="60" t="s">
        <v>642</v>
      </c>
      <c r="N1098" s="56" t="s">
        <v>26852</v>
      </c>
      <c r="O1098" s="56" t="s">
        <v>271</v>
      </c>
      <c r="P1098" s="56" t="s">
        <v>26853</v>
      </c>
      <c r="Q1098" s="56" t="s">
        <v>17</v>
      </c>
      <c r="R1098" s="66"/>
      <c r="S1098" s="61"/>
      <c r="T1098" s="61"/>
      <c r="U1098" s="402"/>
      <c r="V1098" s="66"/>
      <c r="W1098" s="66"/>
      <c r="X1098" s="402"/>
      <c r="Y1098" s="56" t="s">
        <v>292</v>
      </c>
      <c r="Z1098" s="56" t="s">
        <v>14</v>
      </c>
      <c r="AA1098" s="57">
        <v>43320</v>
      </c>
      <c r="AB1098" s="75"/>
      <c r="AC1098" s="95"/>
      <c r="AD1098" s="56" t="s">
        <v>179</v>
      </c>
      <c r="AE1098" s="61"/>
      <c r="AF1098" s="61"/>
      <c r="AG1098" s="61"/>
      <c r="AH1098" s="67" t="str">
        <v>May</v>
      </c>
      <c r="AI1098" s="68" t="str">
        <v>Aug</v>
      </c>
      <c r="AJ1098" s="69">
        <f t="shared" si="0"/>
        <v>79</v>
      </c>
      <c r="AK1098" s="70">
        <f t="shared" si="1"/>
        <v>43271</v>
      </c>
      <c r="AL1098" s="71">
        <f t="shared" ca="1" si="2"/>
        <v>-688</v>
      </c>
      <c r="AM1098" s="71" t="str">
        <v>2018</v>
      </c>
      <c r="AN1098" s="70">
        <f t="shared" si="3"/>
        <v>43251</v>
      </c>
      <c r="AO1098" s="70" t="s">
        <v>123</v>
      </c>
    </row>
    <row r="1099" spans="1:41" ht="14.4">
      <c r="A1099" s="179" t="s">
        <v>26854</v>
      </c>
      <c r="B1099" s="56" t="s">
        <v>89</v>
      </c>
      <c r="C1099" s="57">
        <v>43339</v>
      </c>
      <c r="D1099" s="56" t="s">
        <v>131</v>
      </c>
      <c r="E1099" s="56" t="s">
        <v>129</v>
      </c>
      <c r="F1099" s="168" t="s">
        <v>106</v>
      </c>
      <c r="G1099" s="168" t="s">
        <v>214</v>
      </c>
      <c r="H1099" s="169" t="s">
        <v>15779</v>
      </c>
      <c r="I1099" s="399"/>
      <c r="J1099" s="57">
        <v>43373</v>
      </c>
      <c r="K1099" s="56" t="s">
        <v>18</v>
      </c>
      <c r="L1099" s="56" t="s">
        <v>108</v>
      </c>
      <c r="M1099" s="60" t="s">
        <v>26855</v>
      </c>
      <c r="N1099" s="56" t="s">
        <v>26856</v>
      </c>
      <c r="O1099" s="56" t="s">
        <v>249</v>
      </c>
      <c r="P1099" s="56" t="s">
        <v>26857</v>
      </c>
      <c r="Q1099" s="56" t="s">
        <v>96</v>
      </c>
      <c r="R1099" s="56"/>
      <c r="S1099" s="56" t="s">
        <v>108</v>
      </c>
      <c r="T1099" s="56" t="s">
        <v>108</v>
      </c>
      <c r="U1099" s="56"/>
      <c r="V1099" s="56"/>
      <c r="W1099" s="56" t="s">
        <v>108</v>
      </c>
      <c r="X1099" s="56" t="s">
        <v>108</v>
      </c>
      <c r="Y1099" s="61"/>
      <c r="Z1099" s="56" t="s">
        <v>108</v>
      </c>
      <c r="AA1099" s="57">
        <v>43342</v>
      </c>
      <c r="AB1099" s="75"/>
      <c r="AC1099" s="64" t="s">
        <v>26858</v>
      </c>
      <c r="AD1099" s="56" t="s">
        <v>705</v>
      </c>
      <c r="AE1099" s="56"/>
      <c r="AF1099" s="61"/>
      <c r="AG1099" s="61"/>
      <c r="AH1099" s="67" t="str">
        <v>Aug</v>
      </c>
      <c r="AI1099" s="68" t="str">
        <v>Aug</v>
      </c>
      <c r="AJ1099" s="69">
        <f t="shared" si="0"/>
        <v>3</v>
      </c>
      <c r="AK1099" s="70">
        <f t="shared" si="1"/>
        <v>43369</v>
      </c>
      <c r="AL1099" s="71">
        <f t="shared" ca="1" si="2"/>
        <v>-590</v>
      </c>
      <c r="AM1099" s="71" t="str">
        <v>2018</v>
      </c>
      <c r="AN1099" s="70">
        <f t="shared" si="3"/>
        <v>43349</v>
      </c>
      <c r="AO1099" s="70" t="s">
        <v>123</v>
      </c>
    </row>
    <row r="1100" spans="1:41" ht="14.4">
      <c r="A1100" s="179" t="s">
        <v>26859</v>
      </c>
      <c r="B1100" s="56" t="s">
        <v>89</v>
      </c>
      <c r="C1100" s="57">
        <v>43201</v>
      </c>
      <c r="D1100" s="56" t="s">
        <v>90</v>
      </c>
      <c r="E1100" s="56" t="s">
        <v>112</v>
      </c>
      <c r="F1100" s="168" t="s">
        <v>106</v>
      </c>
      <c r="G1100" s="168" t="s">
        <v>113</v>
      </c>
      <c r="H1100" s="169" t="s">
        <v>112</v>
      </c>
      <c r="I1100" s="399"/>
      <c r="J1100" s="57">
        <v>43231</v>
      </c>
      <c r="K1100" s="56" t="s">
        <v>18</v>
      </c>
      <c r="L1100" s="56" t="s">
        <v>14</v>
      </c>
      <c r="M1100" s="60" t="s">
        <v>13051</v>
      </c>
      <c r="N1100" s="56" t="s">
        <v>26760</v>
      </c>
      <c r="O1100" s="56" t="s">
        <v>355</v>
      </c>
      <c r="P1100" s="56" t="s">
        <v>26860</v>
      </c>
      <c r="Q1100" s="56" t="s">
        <v>116</v>
      </c>
      <c r="R1100" s="353">
        <v>43203</v>
      </c>
      <c r="S1100" s="61"/>
      <c r="T1100" s="61"/>
      <c r="U1100" s="402"/>
      <c r="V1100" s="66"/>
      <c r="W1100" s="66"/>
      <c r="X1100" s="402"/>
      <c r="Y1100" s="56" t="s">
        <v>108</v>
      </c>
      <c r="Z1100" s="56" t="s">
        <v>14</v>
      </c>
      <c r="AA1100" s="57">
        <v>43203</v>
      </c>
      <c r="AB1100" s="75"/>
      <c r="AC1100" s="64" t="s">
        <v>26861</v>
      </c>
      <c r="AD1100" s="56" t="s">
        <v>705</v>
      </c>
      <c r="AE1100" s="56" t="s">
        <v>705</v>
      </c>
      <c r="AF1100" s="56" t="s">
        <v>14</v>
      </c>
      <c r="AG1100" s="61"/>
      <c r="AH1100" s="67" t="str">
        <v>Apr</v>
      </c>
      <c r="AI1100" s="68" t="str">
        <v>Apr</v>
      </c>
      <c r="AJ1100" s="69">
        <f t="shared" si="0"/>
        <v>2</v>
      </c>
      <c r="AK1100" s="70">
        <f t="shared" si="1"/>
        <v>43231</v>
      </c>
      <c r="AL1100" s="71">
        <f t="shared" ca="1" si="2"/>
        <v>-728</v>
      </c>
      <c r="AM1100" s="71" t="str">
        <v>2018</v>
      </c>
      <c r="AN1100" s="70">
        <f t="shared" si="3"/>
        <v>43211</v>
      </c>
      <c r="AO1100" s="70" t="s">
        <v>121</v>
      </c>
    </row>
    <row r="1101" spans="1:41" ht="14.4">
      <c r="A1101" s="179" t="s">
        <v>26862</v>
      </c>
      <c r="B1101" s="56" t="s">
        <v>89</v>
      </c>
      <c r="C1101" s="57">
        <v>43174</v>
      </c>
      <c r="D1101" s="56" t="s">
        <v>1027</v>
      </c>
      <c r="E1101" s="56" t="s">
        <v>140</v>
      </c>
      <c r="F1101" s="168" t="s">
        <v>106</v>
      </c>
      <c r="G1101" s="168" t="s">
        <v>107</v>
      </c>
      <c r="H1101" s="169" t="s">
        <v>140</v>
      </c>
      <c r="I1101" s="399"/>
      <c r="J1101" s="57">
        <v>43205</v>
      </c>
      <c r="K1101" s="56" t="s">
        <v>18</v>
      </c>
      <c r="L1101" s="56" t="s">
        <v>18</v>
      </c>
      <c r="M1101" s="60" t="s">
        <v>642</v>
      </c>
      <c r="N1101" s="56" t="s">
        <v>26863</v>
      </c>
      <c r="O1101" s="56" t="s">
        <v>29</v>
      </c>
      <c r="P1101" s="56" t="s">
        <v>26864</v>
      </c>
      <c r="Q1101" s="56" t="s">
        <v>17</v>
      </c>
      <c r="R1101" s="66"/>
      <c r="S1101" s="56" t="s">
        <v>108</v>
      </c>
      <c r="T1101" s="56" t="s">
        <v>108</v>
      </c>
      <c r="U1101" s="56"/>
      <c r="V1101" s="66"/>
      <c r="W1101" s="66"/>
      <c r="X1101" s="400"/>
      <c r="Y1101" s="56" t="s">
        <v>108</v>
      </c>
      <c r="Z1101" s="56" t="s">
        <v>18</v>
      </c>
      <c r="AA1101" s="57">
        <v>43174</v>
      </c>
      <c r="AB1101" s="63">
        <v>6</v>
      </c>
      <c r="AC1101" s="64" t="s">
        <v>26866</v>
      </c>
      <c r="AD1101" s="65" t="s">
        <v>79</v>
      </c>
      <c r="AE1101" s="65"/>
      <c r="AF1101" s="66"/>
      <c r="AG1101" s="66"/>
      <c r="AH1101" s="67" t="str">
        <v>Mar</v>
      </c>
      <c r="AI1101" s="68" t="str">
        <v>Mar</v>
      </c>
      <c r="AJ1101" s="69">
        <f t="shared" si="0"/>
        <v>0</v>
      </c>
      <c r="AK1101" s="70">
        <f t="shared" si="1"/>
        <v>43204</v>
      </c>
      <c r="AL1101" s="71">
        <f t="shared" ca="1" si="2"/>
        <v>-755</v>
      </c>
      <c r="AM1101" s="71" t="str">
        <v>2018</v>
      </c>
      <c r="AN1101" s="70">
        <f t="shared" si="3"/>
        <v>43184</v>
      </c>
      <c r="AO1101" s="70" t="s">
        <v>123</v>
      </c>
    </row>
    <row r="1102" spans="1:41" ht="14.4">
      <c r="A1102" s="179" t="s">
        <v>26867</v>
      </c>
      <c r="B1102" s="56" t="s">
        <v>89</v>
      </c>
      <c r="C1102" s="57">
        <v>43327</v>
      </c>
      <c r="D1102" s="56" t="s">
        <v>1027</v>
      </c>
      <c r="E1102" s="56" t="s">
        <v>140</v>
      </c>
      <c r="F1102" s="168" t="s">
        <v>106</v>
      </c>
      <c r="G1102" s="168" t="s">
        <v>107</v>
      </c>
      <c r="H1102" s="169" t="s">
        <v>140</v>
      </c>
      <c r="I1102" s="399"/>
      <c r="J1102" s="57">
        <v>43358</v>
      </c>
      <c r="K1102" s="56" t="s">
        <v>18</v>
      </c>
      <c r="L1102" s="56" t="s">
        <v>14</v>
      </c>
      <c r="M1102" s="60" t="s">
        <v>642</v>
      </c>
      <c r="N1102" s="56" t="s">
        <v>26868</v>
      </c>
      <c r="O1102" s="56" t="s">
        <v>44</v>
      </c>
      <c r="P1102" s="56" t="s">
        <v>108</v>
      </c>
      <c r="Q1102" s="56" t="s">
        <v>133</v>
      </c>
      <c r="R1102" s="56"/>
      <c r="S1102" s="56" t="s">
        <v>108</v>
      </c>
      <c r="T1102" s="56" t="s">
        <v>108</v>
      </c>
      <c r="U1102" s="56"/>
      <c r="V1102" s="56"/>
      <c r="W1102" s="56" t="s">
        <v>108</v>
      </c>
      <c r="X1102" s="56"/>
      <c r="Y1102" s="56" t="s">
        <v>108</v>
      </c>
      <c r="Z1102" s="56" t="s">
        <v>14</v>
      </c>
      <c r="AA1102" s="57">
        <v>43327</v>
      </c>
      <c r="AB1102" s="63">
        <v>6</v>
      </c>
      <c r="AC1102" s="64" t="s">
        <v>21567</v>
      </c>
      <c r="AD1102" s="56" t="s">
        <v>118</v>
      </c>
      <c r="AE1102" s="56"/>
      <c r="AF1102" s="61"/>
      <c r="AG1102" s="61"/>
      <c r="AH1102" s="67" t="str">
        <v>Aug</v>
      </c>
      <c r="AI1102" s="68" t="str">
        <v>Aug</v>
      </c>
      <c r="AJ1102" s="69">
        <f t="shared" si="0"/>
        <v>0</v>
      </c>
      <c r="AK1102" s="70">
        <f t="shared" si="1"/>
        <v>43357</v>
      </c>
      <c r="AL1102" s="71">
        <f t="shared" ca="1" si="2"/>
        <v>-602</v>
      </c>
      <c r="AM1102" s="71" t="str">
        <v>2018</v>
      </c>
      <c r="AN1102" s="70">
        <f t="shared" si="3"/>
        <v>43337</v>
      </c>
      <c r="AO1102" s="70" t="s">
        <v>123</v>
      </c>
    </row>
    <row r="1103" spans="1:41" ht="14.4">
      <c r="A1103" s="179" t="s">
        <v>26869</v>
      </c>
      <c r="B1103" s="56" t="s">
        <v>89</v>
      </c>
      <c r="C1103" s="57">
        <v>43367</v>
      </c>
      <c r="D1103" s="56" t="s">
        <v>229</v>
      </c>
      <c r="E1103" s="56" t="s">
        <v>140</v>
      </c>
      <c r="F1103" s="168" t="s">
        <v>106</v>
      </c>
      <c r="G1103" s="168" t="s">
        <v>107</v>
      </c>
      <c r="H1103" s="169" t="s">
        <v>140</v>
      </c>
      <c r="I1103" s="399"/>
      <c r="J1103" s="57">
        <v>43397</v>
      </c>
      <c r="K1103" s="56" t="s">
        <v>18</v>
      </c>
      <c r="L1103" s="56" t="s">
        <v>18</v>
      </c>
      <c r="M1103" s="60" t="s">
        <v>26870</v>
      </c>
      <c r="N1103" s="56" t="s">
        <v>26871</v>
      </c>
      <c r="O1103" s="61"/>
      <c r="P1103" s="56" t="s">
        <v>108</v>
      </c>
      <c r="Q1103" s="56" t="s">
        <v>96</v>
      </c>
      <c r="R1103" s="56"/>
      <c r="S1103" s="56" t="s">
        <v>108</v>
      </c>
      <c r="T1103" s="56" t="s">
        <v>108</v>
      </c>
      <c r="U1103" s="56"/>
      <c r="V1103" s="56"/>
      <c r="W1103" s="56" t="s">
        <v>108</v>
      </c>
      <c r="X1103" s="56"/>
      <c r="Y1103" s="56" t="s">
        <v>108</v>
      </c>
      <c r="Z1103" s="56" t="s">
        <v>18</v>
      </c>
      <c r="AA1103" s="57">
        <v>43367</v>
      </c>
      <c r="AB1103" s="63">
        <v>6</v>
      </c>
      <c r="AC1103" s="64" t="s">
        <v>26872</v>
      </c>
      <c r="AD1103" s="56" t="s">
        <v>79</v>
      </c>
      <c r="AE1103" s="56"/>
      <c r="AF1103" s="61"/>
      <c r="AG1103" s="61"/>
      <c r="AH1103" s="67" t="str">
        <v>Sep</v>
      </c>
      <c r="AI1103" s="68" t="str">
        <v>Sep</v>
      </c>
      <c r="AJ1103" s="69">
        <f t="shared" si="0"/>
        <v>0</v>
      </c>
      <c r="AK1103" s="70">
        <f t="shared" si="1"/>
        <v>43397</v>
      </c>
      <c r="AL1103" s="71">
        <f t="shared" ca="1" si="2"/>
        <v>-562</v>
      </c>
      <c r="AM1103" s="71" t="str">
        <v>2018</v>
      </c>
      <c r="AN1103" s="70">
        <f t="shared" si="3"/>
        <v>43377</v>
      </c>
      <c r="AO1103" s="70" t="s">
        <v>123</v>
      </c>
    </row>
    <row r="1104" spans="1:41" ht="14.4">
      <c r="A1104" s="179" t="s">
        <v>26873</v>
      </c>
      <c r="B1104" s="56" t="s">
        <v>89</v>
      </c>
      <c r="C1104" s="57">
        <v>43200</v>
      </c>
      <c r="D1104" s="56" t="s">
        <v>131</v>
      </c>
      <c r="E1104" s="56" t="s">
        <v>112</v>
      </c>
      <c r="F1104" s="168" t="s">
        <v>106</v>
      </c>
      <c r="G1104" s="168" t="s">
        <v>113</v>
      </c>
      <c r="H1104" s="169" t="s">
        <v>112</v>
      </c>
      <c r="I1104" s="399"/>
      <c r="J1104" s="57">
        <v>43230</v>
      </c>
      <c r="K1104" s="61"/>
      <c r="L1104" s="61"/>
      <c r="M1104" s="60" t="s">
        <v>26874</v>
      </c>
      <c r="N1104" s="56" t="s">
        <v>26875</v>
      </c>
      <c r="O1104" s="56" t="s">
        <v>22</v>
      </c>
      <c r="P1104" s="56" t="s">
        <v>12562</v>
      </c>
      <c r="Q1104" s="56" t="s">
        <v>116</v>
      </c>
      <c r="R1104" s="66"/>
      <c r="S1104" s="61"/>
      <c r="T1104" s="61"/>
      <c r="U1104" s="400">
        <v>43202</v>
      </c>
      <c r="V1104" s="66"/>
      <c r="W1104" s="56">
        <v>39</v>
      </c>
      <c r="X1104" s="402"/>
      <c r="Y1104" s="61"/>
      <c r="Z1104" s="56" t="s">
        <v>18</v>
      </c>
      <c r="AA1104" s="57">
        <v>43230</v>
      </c>
      <c r="AB1104" s="75"/>
      <c r="AC1104" s="64" t="s">
        <v>26876</v>
      </c>
      <c r="AD1104" s="56" t="s">
        <v>79</v>
      </c>
      <c r="AE1104" s="56" t="s">
        <v>79</v>
      </c>
      <c r="AF1104" s="56" t="s">
        <v>18</v>
      </c>
      <c r="AG1104" s="56" t="s">
        <v>18</v>
      </c>
      <c r="AH1104" s="67" t="str">
        <v>Apr</v>
      </c>
      <c r="AI1104" s="68" t="str">
        <v>May</v>
      </c>
      <c r="AJ1104" s="69">
        <f t="shared" si="0"/>
        <v>30</v>
      </c>
      <c r="AK1104" s="70">
        <f t="shared" si="1"/>
        <v>43230</v>
      </c>
      <c r="AL1104" s="71">
        <f t="shared" ca="1" si="2"/>
        <v>-729</v>
      </c>
      <c r="AM1104" s="71" t="str">
        <v>2018</v>
      </c>
      <c r="AN1104" s="70">
        <f t="shared" si="3"/>
        <v>43210</v>
      </c>
      <c r="AO1104" s="70" t="s">
        <v>123</v>
      </c>
    </row>
    <row r="1105" spans="1:41" ht="14.4">
      <c r="A1105" s="179" t="s">
        <v>26877</v>
      </c>
      <c r="B1105" s="56" t="s">
        <v>89</v>
      </c>
      <c r="C1105" s="57">
        <v>43195</v>
      </c>
      <c r="D1105" s="56" t="s">
        <v>90</v>
      </c>
      <c r="E1105" s="56" t="s">
        <v>135</v>
      </c>
      <c r="F1105" s="168" t="s">
        <v>214</v>
      </c>
      <c r="G1105" s="168" t="s">
        <v>13733</v>
      </c>
      <c r="H1105" s="169" t="s">
        <v>135</v>
      </c>
      <c r="I1105" s="399"/>
      <c r="J1105" s="57">
        <v>43205</v>
      </c>
      <c r="K1105" s="56" t="s">
        <v>18</v>
      </c>
      <c r="L1105" s="56" t="s">
        <v>18</v>
      </c>
      <c r="M1105" s="60" t="s">
        <v>26878</v>
      </c>
      <c r="N1105" s="56" t="s">
        <v>26879</v>
      </c>
      <c r="O1105" s="56" t="s">
        <v>39</v>
      </c>
      <c r="P1105" s="56" t="s">
        <v>26880</v>
      </c>
      <c r="Q1105" s="56" t="s">
        <v>96</v>
      </c>
      <c r="R1105" s="66"/>
      <c r="S1105" s="61"/>
      <c r="T1105" s="61"/>
      <c r="U1105" s="402"/>
      <c r="V1105" s="66"/>
      <c r="W1105" s="66"/>
      <c r="X1105" s="402"/>
      <c r="Y1105" s="61"/>
      <c r="Z1105" s="56" t="s">
        <v>18</v>
      </c>
      <c r="AA1105" s="57">
        <v>43199</v>
      </c>
      <c r="AB1105" s="63"/>
      <c r="AC1105" s="64" t="s">
        <v>4518</v>
      </c>
      <c r="AD1105" s="56" t="s">
        <v>79</v>
      </c>
      <c r="AE1105" s="56"/>
      <c r="AF1105" s="61"/>
      <c r="AG1105" s="61"/>
      <c r="AH1105" s="67" t="str">
        <v>Apr</v>
      </c>
      <c r="AI1105" s="68" t="str">
        <v>Apr</v>
      </c>
      <c r="AJ1105" s="69">
        <f t="shared" si="0"/>
        <v>4</v>
      </c>
      <c r="AK1105" s="70">
        <f t="shared" si="1"/>
        <v>43225</v>
      </c>
      <c r="AL1105" s="71">
        <f t="shared" ca="1" si="2"/>
        <v>-734</v>
      </c>
      <c r="AM1105" s="71" t="str">
        <v>2018</v>
      </c>
      <c r="AN1105" s="70">
        <f t="shared" si="3"/>
        <v>43205</v>
      </c>
      <c r="AO1105" s="70" t="s">
        <v>123</v>
      </c>
    </row>
    <row r="1106" spans="1:41" ht="14.4">
      <c r="A1106" s="179" t="s">
        <v>26881</v>
      </c>
      <c r="B1106" s="56" t="s">
        <v>89</v>
      </c>
      <c r="C1106" s="57">
        <v>43199</v>
      </c>
      <c r="D1106" s="56" t="s">
        <v>1027</v>
      </c>
      <c r="E1106" s="56" t="s">
        <v>112</v>
      </c>
      <c r="F1106" s="168" t="s">
        <v>106</v>
      </c>
      <c r="G1106" s="168" t="s">
        <v>113</v>
      </c>
      <c r="H1106" s="169" t="s">
        <v>112</v>
      </c>
      <c r="I1106" s="399"/>
      <c r="J1106" s="57">
        <v>43229</v>
      </c>
      <c r="K1106" s="56" t="s">
        <v>18</v>
      </c>
      <c r="L1106" s="56" t="s">
        <v>14</v>
      </c>
      <c r="M1106" s="60" t="s">
        <v>642</v>
      </c>
      <c r="N1106" s="56" t="s">
        <v>26882</v>
      </c>
      <c r="O1106" s="56" t="s">
        <v>436</v>
      </c>
      <c r="P1106" s="56" t="s">
        <v>26883</v>
      </c>
      <c r="Q1106" s="56" t="s">
        <v>96</v>
      </c>
      <c r="R1106" s="66"/>
      <c r="S1106" s="61"/>
      <c r="T1106" s="61"/>
      <c r="U1106" s="402"/>
      <c r="V1106" s="66"/>
      <c r="W1106" s="66"/>
      <c r="X1106" s="402"/>
      <c r="Y1106" s="61"/>
      <c r="Z1106" s="56" t="s">
        <v>14</v>
      </c>
      <c r="AA1106" s="57">
        <v>43199</v>
      </c>
      <c r="AB1106" s="63"/>
      <c r="AC1106" s="64" t="s">
        <v>257</v>
      </c>
      <c r="AD1106" s="56" t="s">
        <v>118</v>
      </c>
      <c r="AE1106" s="56"/>
      <c r="AF1106" s="61"/>
      <c r="AG1106" s="61"/>
      <c r="AH1106" s="67" t="str">
        <v>Apr</v>
      </c>
      <c r="AI1106" s="68" t="str">
        <v>Apr</v>
      </c>
      <c r="AJ1106" s="69">
        <f t="shared" si="0"/>
        <v>0</v>
      </c>
      <c r="AK1106" s="70">
        <f t="shared" si="1"/>
        <v>43229</v>
      </c>
      <c r="AL1106" s="71">
        <f t="shared" ca="1" si="2"/>
        <v>-730</v>
      </c>
      <c r="AM1106" s="71" t="str">
        <v>2018</v>
      </c>
      <c r="AN1106" s="70">
        <f t="shared" si="3"/>
        <v>43209</v>
      </c>
      <c r="AO1106" s="70" t="s">
        <v>123</v>
      </c>
    </row>
    <row r="1107" spans="1:41" ht="14.4">
      <c r="A1107" s="179" t="s">
        <v>26884</v>
      </c>
      <c r="B1107" s="56" t="s">
        <v>89</v>
      </c>
      <c r="C1107" s="57">
        <v>43299</v>
      </c>
      <c r="D1107" s="56" t="s">
        <v>131</v>
      </c>
      <c r="E1107" s="56" t="s">
        <v>140</v>
      </c>
      <c r="F1107" s="168" t="s">
        <v>106</v>
      </c>
      <c r="G1107" s="168" t="s">
        <v>107</v>
      </c>
      <c r="H1107" s="169" t="s">
        <v>140</v>
      </c>
      <c r="I1107" s="399"/>
      <c r="J1107" s="57">
        <v>43330</v>
      </c>
      <c r="K1107" s="56" t="s">
        <v>18</v>
      </c>
      <c r="L1107" s="56" t="s">
        <v>18</v>
      </c>
      <c r="M1107" s="60" t="s">
        <v>26644</v>
      </c>
      <c r="N1107" s="56" t="s">
        <v>26885</v>
      </c>
      <c r="O1107" s="56" t="s">
        <v>143</v>
      </c>
      <c r="P1107" s="56" t="s">
        <v>26886</v>
      </c>
      <c r="Q1107" s="56" t="s">
        <v>17</v>
      </c>
      <c r="R1107" s="56"/>
      <c r="S1107" s="56" t="s">
        <v>108</v>
      </c>
      <c r="T1107" s="56" t="s">
        <v>108</v>
      </c>
      <c r="U1107" s="56"/>
      <c r="V1107" s="56"/>
      <c r="W1107" s="56" t="s">
        <v>108</v>
      </c>
      <c r="X1107" s="56"/>
      <c r="Y1107" s="56" t="s">
        <v>108</v>
      </c>
      <c r="Z1107" s="56" t="s">
        <v>18</v>
      </c>
      <c r="AA1107" s="57">
        <v>43299</v>
      </c>
      <c r="AB1107" s="63">
        <v>6</v>
      </c>
      <c r="AC1107" s="64" t="s">
        <v>26887</v>
      </c>
      <c r="AD1107" s="56" t="s">
        <v>79</v>
      </c>
      <c r="AE1107" s="56"/>
      <c r="AF1107" s="61"/>
      <c r="AG1107" s="61"/>
      <c r="AH1107" s="67" t="str">
        <v>Jul</v>
      </c>
      <c r="AI1107" s="68" t="str">
        <v>Jul</v>
      </c>
      <c r="AJ1107" s="69">
        <f t="shared" si="0"/>
        <v>0</v>
      </c>
      <c r="AK1107" s="70">
        <f t="shared" si="1"/>
        <v>43329</v>
      </c>
      <c r="AL1107" s="71">
        <f t="shared" ca="1" si="2"/>
        <v>-630</v>
      </c>
      <c r="AM1107" s="71" t="str">
        <v>2018</v>
      </c>
      <c r="AN1107" s="70">
        <f t="shared" si="3"/>
        <v>43309</v>
      </c>
      <c r="AO1107" s="70" t="s">
        <v>123</v>
      </c>
    </row>
    <row r="1108" spans="1:41" ht="14.4">
      <c r="A1108" s="179" t="s">
        <v>26888</v>
      </c>
      <c r="B1108" s="56" t="s">
        <v>89</v>
      </c>
      <c r="C1108" s="57">
        <v>43161</v>
      </c>
      <c r="D1108" s="56" t="s">
        <v>1027</v>
      </c>
      <c r="E1108" s="56" t="s">
        <v>140</v>
      </c>
      <c r="F1108" s="168" t="s">
        <v>106</v>
      </c>
      <c r="G1108" s="168" t="s">
        <v>107</v>
      </c>
      <c r="H1108" s="169" t="s">
        <v>140</v>
      </c>
      <c r="I1108" s="399"/>
      <c r="J1108" s="57">
        <v>43192</v>
      </c>
      <c r="K1108" s="56" t="s">
        <v>18</v>
      </c>
      <c r="L1108" s="56" t="s">
        <v>14</v>
      </c>
      <c r="M1108" s="60" t="s">
        <v>642</v>
      </c>
      <c r="N1108" s="56" t="s">
        <v>26889</v>
      </c>
      <c r="O1108" s="56" t="s">
        <v>143</v>
      </c>
      <c r="P1108" s="56" t="s">
        <v>108</v>
      </c>
      <c r="Q1108" s="56" t="s">
        <v>96</v>
      </c>
      <c r="R1108" s="66"/>
      <c r="S1108" s="56" t="s">
        <v>108</v>
      </c>
      <c r="T1108" s="56" t="s">
        <v>108</v>
      </c>
      <c r="U1108" s="400"/>
      <c r="V1108" s="66"/>
      <c r="W1108" s="66"/>
      <c r="X1108" s="400"/>
      <c r="Y1108" s="56" t="s">
        <v>108</v>
      </c>
      <c r="Z1108" s="56" t="s">
        <v>14</v>
      </c>
      <c r="AA1108" s="57">
        <v>43161</v>
      </c>
      <c r="AB1108" s="63">
        <v>6</v>
      </c>
      <c r="AC1108" s="64" t="s">
        <v>26890</v>
      </c>
      <c r="AD1108" s="65" t="s">
        <v>118</v>
      </c>
      <c r="AE1108" s="65"/>
      <c r="AF1108" s="66"/>
      <c r="AG1108" s="66"/>
      <c r="AH1108" s="67" t="str">
        <v>Mar</v>
      </c>
      <c r="AI1108" s="68" t="str">
        <v>Mar</v>
      </c>
      <c r="AJ1108" s="69">
        <f t="shared" si="0"/>
        <v>0</v>
      </c>
      <c r="AK1108" s="70">
        <f t="shared" si="1"/>
        <v>43191</v>
      </c>
      <c r="AL1108" s="71">
        <f t="shared" ca="1" si="2"/>
        <v>-768</v>
      </c>
      <c r="AM1108" s="71" t="str">
        <v>2018</v>
      </c>
      <c r="AN1108" s="70">
        <f t="shared" si="3"/>
        <v>43171</v>
      </c>
      <c r="AO1108" s="70" t="s">
        <v>123</v>
      </c>
    </row>
    <row r="1109" spans="1:41" ht="14.4">
      <c r="A1109" s="179" t="s">
        <v>26891</v>
      </c>
      <c r="B1109" s="56" t="s">
        <v>89</v>
      </c>
      <c r="C1109" s="57">
        <v>43228</v>
      </c>
      <c r="D1109" s="56" t="s">
        <v>131</v>
      </c>
      <c r="E1109" s="56" t="s">
        <v>12</v>
      </c>
      <c r="F1109" s="168" t="s">
        <v>106</v>
      </c>
      <c r="G1109" s="168" t="s">
        <v>107</v>
      </c>
      <c r="H1109" s="169" t="s">
        <v>12</v>
      </c>
      <c r="I1109" s="404"/>
      <c r="J1109" s="59"/>
      <c r="K1109" s="61"/>
      <c r="L1109" s="61"/>
      <c r="M1109" s="60" t="s">
        <v>3716</v>
      </c>
      <c r="N1109" s="56" t="s">
        <v>26892</v>
      </c>
      <c r="O1109" s="56" t="s">
        <v>95</v>
      </c>
      <c r="P1109" s="56" t="s">
        <v>26893</v>
      </c>
      <c r="Q1109" s="56" t="s">
        <v>17</v>
      </c>
      <c r="R1109" s="66"/>
      <c r="S1109" s="61"/>
      <c r="T1109" s="61"/>
      <c r="U1109" s="402"/>
      <c r="V1109" s="66"/>
      <c r="W1109" s="66"/>
      <c r="X1109" s="402"/>
      <c r="Y1109" s="61"/>
      <c r="Z1109" s="56" t="s">
        <v>18</v>
      </c>
      <c r="AA1109" s="57">
        <v>43238</v>
      </c>
      <c r="AB1109" s="75"/>
      <c r="AC1109" s="95"/>
      <c r="AD1109" s="56" t="s">
        <v>79</v>
      </c>
      <c r="AE1109" s="56"/>
      <c r="AF1109" s="61"/>
      <c r="AG1109" s="61"/>
      <c r="AH1109" s="67" t="str">
        <v>May</v>
      </c>
      <c r="AI1109" s="68" t="str">
        <v>May</v>
      </c>
      <c r="AJ1109" s="69">
        <f t="shared" si="0"/>
        <v>10</v>
      </c>
      <c r="AK1109" s="70">
        <f t="shared" si="1"/>
        <v>43258</v>
      </c>
      <c r="AL1109" s="71">
        <f t="shared" ca="1" si="2"/>
        <v>-701</v>
      </c>
      <c r="AM1109" s="71" t="str">
        <v>2018</v>
      </c>
      <c r="AN1109" s="70">
        <f t="shared" si="3"/>
        <v>43238</v>
      </c>
      <c r="AO1109" s="70" t="s">
        <v>123</v>
      </c>
    </row>
    <row r="1110" spans="1:41" ht="14.4">
      <c r="A1110" s="179" t="s">
        <v>26894</v>
      </c>
      <c r="B1110" s="56" t="s">
        <v>89</v>
      </c>
      <c r="C1110" s="57">
        <v>43250</v>
      </c>
      <c r="D1110" s="56" t="s">
        <v>1027</v>
      </c>
      <c r="E1110" s="56" t="s">
        <v>129</v>
      </c>
      <c r="F1110" s="168" t="s">
        <v>214</v>
      </c>
      <c r="G1110" s="168" t="s">
        <v>7964</v>
      </c>
      <c r="H1110" s="169" t="s">
        <v>15779</v>
      </c>
      <c r="I1110" s="399"/>
      <c r="J1110" s="57">
        <v>43263</v>
      </c>
      <c r="K1110" s="56" t="s">
        <v>18</v>
      </c>
      <c r="L1110" s="56" t="s">
        <v>18</v>
      </c>
      <c r="M1110" s="60" t="s">
        <v>26895</v>
      </c>
      <c r="N1110" s="56" t="s">
        <v>26896</v>
      </c>
      <c r="O1110" s="56" t="s">
        <v>22</v>
      </c>
      <c r="P1110" s="56" t="s">
        <v>26897</v>
      </c>
      <c r="Q1110" s="56" t="s">
        <v>96</v>
      </c>
      <c r="R1110" s="56"/>
      <c r="S1110" s="56" t="s">
        <v>108</v>
      </c>
      <c r="T1110" s="56" t="s">
        <v>108</v>
      </c>
      <c r="U1110" s="56"/>
      <c r="V1110" s="56"/>
      <c r="W1110" s="56" t="s">
        <v>108</v>
      </c>
      <c r="X1110" s="56" t="s">
        <v>108</v>
      </c>
      <c r="Y1110" s="61"/>
      <c r="Z1110" s="56" t="s">
        <v>18</v>
      </c>
      <c r="AA1110" s="57">
        <v>43257</v>
      </c>
      <c r="AB1110" s="75"/>
      <c r="AC1110" s="64" t="s">
        <v>26898</v>
      </c>
      <c r="AD1110" s="56" t="s">
        <v>79</v>
      </c>
      <c r="AE1110" s="56"/>
      <c r="AF1110" s="61"/>
      <c r="AG1110" s="61"/>
      <c r="AH1110" s="67" t="str">
        <v>May</v>
      </c>
      <c r="AI1110" s="68" t="str">
        <v>Jun</v>
      </c>
      <c r="AJ1110" s="69">
        <f t="shared" si="0"/>
        <v>7</v>
      </c>
      <c r="AK1110" s="70">
        <f t="shared" si="1"/>
        <v>43280</v>
      </c>
      <c r="AL1110" s="71">
        <f t="shared" ca="1" si="2"/>
        <v>-679</v>
      </c>
      <c r="AM1110" s="71" t="str">
        <v>2018</v>
      </c>
      <c r="AN1110" s="70">
        <f t="shared" si="3"/>
        <v>43260</v>
      </c>
      <c r="AO1110" s="70" t="s">
        <v>123</v>
      </c>
    </row>
    <row r="1111" spans="1:41" ht="14.4">
      <c r="A1111" s="179" t="s">
        <v>26899</v>
      </c>
      <c r="B1111" s="56" t="s">
        <v>89</v>
      </c>
      <c r="C1111" s="57">
        <v>43199</v>
      </c>
      <c r="D1111" s="56" t="s">
        <v>1027</v>
      </c>
      <c r="E1111" s="56" t="s">
        <v>112</v>
      </c>
      <c r="F1111" s="168" t="s">
        <v>106</v>
      </c>
      <c r="G1111" s="168" t="s">
        <v>113</v>
      </c>
      <c r="H1111" s="169" t="s">
        <v>112</v>
      </c>
      <c r="I1111" s="399"/>
      <c r="J1111" s="57">
        <v>43229</v>
      </c>
      <c r="K1111" s="56" t="s">
        <v>18</v>
      </c>
      <c r="L1111" s="56" t="s">
        <v>14</v>
      </c>
      <c r="M1111" s="60" t="s">
        <v>642</v>
      </c>
      <c r="N1111" s="56" t="s">
        <v>26901</v>
      </c>
      <c r="O1111" s="56" t="s">
        <v>236</v>
      </c>
      <c r="P1111" s="56" t="s">
        <v>26902</v>
      </c>
      <c r="Q1111" s="56" t="s">
        <v>116</v>
      </c>
      <c r="R1111" s="66"/>
      <c r="S1111" s="61"/>
      <c r="T1111" s="56" t="s">
        <v>3225</v>
      </c>
      <c r="U1111" s="402"/>
      <c r="V1111" s="66"/>
      <c r="W1111" s="66"/>
      <c r="X1111" s="402"/>
      <c r="Y1111" s="61"/>
      <c r="Z1111" s="56" t="s">
        <v>14</v>
      </c>
      <c r="AA1111" s="57">
        <v>43199</v>
      </c>
      <c r="AB1111" s="63"/>
      <c r="AC1111" s="64" t="s">
        <v>3956</v>
      </c>
      <c r="AD1111" s="56" t="s">
        <v>224</v>
      </c>
      <c r="AE1111" s="61"/>
      <c r="AF1111" s="61"/>
      <c r="AG1111" s="61"/>
      <c r="AH1111" s="67" t="str">
        <v>Apr</v>
      </c>
      <c r="AI1111" s="68" t="str">
        <v>Apr</v>
      </c>
      <c r="AJ1111" s="69">
        <f t="shared" si="0"/>
        <v>0</v>
      </c>
      <c r="AK1111" s="70">
        <f t="shared" si="1"/>
        <v>43229</v>
      </c>
      <c r="AL1111" s="71">
        <f t="shared" ca="1" si="2"/>
        <v>-730</v>
      </c>
      <c r="AM1111" s="71" t="str">
        <v>2018</v>
      </c>
      <c r="AN1111" s="70">
        <f t="shared" si="3"/>
        <v>43209</v>
      </c>
      <c r="AO1111" s="70" t="s">
        <v>123</v>
      </c>
    </row>
    <row r="1112" spans="1:41" ht="14.4">
      <c r="A1112" s="179" t="s">
        <v>26903</v>
      </c>
      <c r="B1112" s="56" t="s">
        <v>89</v>
      </c>
      <c r="C1112" s="57">
        <v>43109</v>
      </c>
      <c r="D1112" s="56" t="s">
        <v>131</v>
      </c>
      <c r="E1112" s="56" t="s">
        <v>129</v>
      </c>
      <c r="F1112" s="168" t="s">
        <v>106</v>
      </c>
      <c r="G1112" s="168" t="s">
        <v>107</v>
      </c>
      <c r="H1112" s="169" t="s">
        <v>129</v>
      </c>
      <c r="I1112" s="399"/>
      <c r="J1112" s="57">
        <v>43151</v>
      </c>
      <c r="K1112" s="61"/>
      <c r="L1112" s="61"/>
      <c r="M1112" s="60" t="s">
        <v>26904</v>
      </c>
      <c r="N1112" s="56" t="s">
        <v>26905</v>
      </c>
      <c r="O1112" s="61"/>
      <c r="P1112" s="61"/>
      <c r="Q1112" s="56" t="s">
        <v>96</v>
      </c>
      <c r="R1112" s="66"/>
      <c r="S1112" s="61"/>
      <c r="T1112" s="61"/>
      <c r="U1112" s="402"/>
      <c r="V1112" s="66"/>
      <c r="W1112" s="66"/>
      <c r="X1112" s="400" t="s">
        <v>108</v>
      </c>
      <c r="Y1112" s="61"/>
      <c r="Z1112" s="56" t="s">
        <v>18</v>
      </c>
      <c r="AA1112" s="57">
        <v>43111</v>
      </c>
      <c r="AB1112" s="75"/>
      <c r="AC1112" s="64" t="s">
        <v>26906</v>
      </c>
      <c r="AD1112" s="65" t="s">
        <v>118</v>
      </c>
      <c r="AE1112" s="96"/>
      <c r="AF1112" s="66"/>
      <c r="AG1112" s="66"/>
      <c r="AH1112" s="67" t="str">
        <v>Jan</v>
      </c>
      <c r="AI1112" s="68" t="str">
        <v>Jan</v>
      </c>
      <c r="AJ1112" s="69">
        <f t="shared" si="0"/>
        <v>2</v>
      </c>
      <c r="AK1112" s="70">
        <f t="shared" si="1"/>
        <v>43139</v>
      </c>
      <c r="AL1112" s="71">
        <f t="shared" ca="1" si="2"/>
        <v>-820</v>
      </c>
      <c r="AM1112" s="71" t="str">
        <v>2018</v>
      </c>
      <c r="AN1112" s="70">
        <f t="shared" si="3"/>
        <v>43119</v>
      </c>
      <c r="AO1112" s="70" t="s">
        <v>123</v>
      </c>
    </row>
    <row r="1113" spans="1:41" ht="14.4">
      <c r="A1113" s="179" t="s">
        <v>26907</v>
      </c>
      <c r="B1113" s="56" t="s">
        <v>89</v>
      </c>
      <c r="C1113" s="57">
        <v>43192</v>
      </c>
      <c r="D1113" s="56" t="s">
        <v>90</v>
      </c>
      <c r="E1113" s="56" t="s">
        <v>112</v>
      </c>
      <c r="F1113" s="168" t="s">
        <v>106</v>
      </c>
      <c r="G1113" s="168" t="s">
        <v>113</v>
      </c>
      <c r="H1113" s="169" t="s">
        <v>112</v>
      </c>
      <c r="I1113" s="399"/>
      <c r="J1113" s="57">
        <v>43222</v>
      </c>
      <c r="K1113" s="56" t="s">
        <v>18</v>
      </c>
      <c r="L1113" s="56" t="s">
        <v>14</v>
      </c>
      <c r="M1113" s="60" t="s">
        <v>26908</v>
      </c>
      <c r="N1113" s="56"/>
      <c r="O1113" s="56" t="s">
        <v>20</v>
      </c>
      <c r="P1113" s="78" t="s">
        <v>26909</v>
      </c>
      <c r="Q1113" s="56" t="s">
        <v>116</v>
      </c>
      <c r="R1113" s="353">
        <v>43192</v>
      </c>
      <c r="S1113" s="61"/>
      <c r="T1113" s="61"/>
      <c r="U1113" s="400"/>
      <c r="V1113" s="66"/>
      <c r="W1113" s="66"/>
      <c r="X1113" s="400">
        <v>43192</v>
      </c>
      <c r="Y1113" s="61"/>
      <c r="Z1113" s="56" t="s">
        <v>18</v>
      </c>
      <c r="AA1113" s="57">
        <v>43202</v>
      </c>
      <c r="AB1113" s="75"/>
      <c r="AC1113" s="64" t="s">
        <v>26910</v>
      </c>
      <c r="AD1113" s="56" t="s">
        <v>79</v>
      </c>
      <c r="AE1113" s="61"/>
      <c r="AF1113" s="61"/>
      <c r="AG1113" s="61"/>
      <c r="AH1113" s="67" t="str">
        <v>Apr</v>
      </c>
      <c r="AI1113" s="68" t="str">
        <v>Apr</v>
      </c>
      <c r="AJ1113" s="69">
        <f t="shared" si="0"/>
        <v>10</v>
      </c>
      <c r="AK1113" s="70">
        <f t="shared" si="1"/>
        <v>43222</v>
      </c>
      <c r="AL1113" s="71">
        <f t="shared" ca="1" si="2"/>
        <v>-737</v>
      </c>
      <c r="AM1113" s="71" t="str">
        <v>2018</v>
      </c>
      <c r="AN1113" s="70">
        <f t="shared" si="3"/>
        <v>43202</v>
      </c>
      <c r="AO1113" s="70" t="s">
        <v>121</v>
      </c>
    </row>
    <row r="1114" spans="1:41" ht="14.4">
      <c r="A1114" s="179" t="s">
        <v>26911</v>
      </c>
      <c r="B1114" s="56" t="s">
        <v>89</v>
      </c>
      <c r="C1114" s="57">
        <v>43214</v>
      </c>
      <c r="D1114" s="56" t="s">
        <v>131</v>
      </c>
      <c r="E1114" s="56" t="s">
        <v>140</v>
      </c>
      <c r="F1114" s="168" t="s">
        <v>106</v>
      </c>
      <c r="G1114" s="168" t="s">
        <v>107</v>
      </c>
      <c r="H1114" s="169" t="s">
        <v>140</v>
      </c>
      <c r="I1114" s="399"/>
      <c r="J1114" s="57">
        <v>43244</v>
      </c>
      <c r="K1114" s="56" t="s">
        <v>18</v>
      </c>
      <c r="L1114" s="56" t="s">
        <v>18</v>
      </c>
      <c r="M1114" s="60" t="s">
        <v>26912</v>
      </c>
      <c r="N1114" s="56" t="s">
        <v>26913</v>
      </c>
      <c r="O1114" s="56" t="s">
        <v>132</v>
      </c>
      <c r="P1114" s="56" t="s">
        <v>26914</v>
      </c>
      <c r="Q1114" s="56" t="s">
        <v>17</v>
      </c>
      <c r="R1114" s="56"/>
      <c r="S1114" s="56" t="s">
        <v>108</v>
      </c>
      <c r="T1114" s="56" t="s">
        <v>108</v>
      </c>
      <c r="U1114" s="56"/>
      <c r="V1114" s="56"/>
      <c r="W1114" s="56" t="s">
        <v>108</v>
      </c>
      <c r="X1114" s="56"/>
      <c r="Y1114" s="56" t="s">
        <v>108</v>
      </c>
      <c r="Z1114" s="56" t="s">
        <v>18</v>
      </c>
      <c r="AA1114" s="57">
        <v>43220</v>
      </c>
      <c r="AB1114" s="63">
        <v>6</v>
      </c>
      <c r="AC1114" s="64" t="s">
        <v>26915</v>
      </c>
      <c r="AD1114" s="56" t="s">
        <v>79</v>
      </c>
      <c r="AE1114" s="56"/>
      <c r="AF1114" s="61"/>
      <c r="AG1114" s="61"/>
      <c r="AH1114" s="67" t="str">
        <v>Apr</v>
      </c>
      <c r="AI1114" s="68" t="str">
        <v>Apr</v>
      </c>
      <c r="AJ1114" s="69">
        <f t="shared" si="0"/>
        <v>6</v>
      </c>
      <c r="AK1114" s="70">
        <f t="shared" si="1"/>
        <v>43244</v>
      </c>
      <c r="AL1114" s="71">
        <f t="shared" ca="1" si="2"/>
        <v>-715</v>
      </c>
      <c r="AM1114" s="71" t="str">
        <v>2018</v>
      </c>
      <c r="AN1114" s="70">
        <f t="shared" si="3"/>
        <v>43224</v>
      </c>
      <c r="AO1114" s="70" t="s">
        <v>123</v>
      </c>
    </row>
    <row r="1115" spans="1:41" ht="14.4">
      <c r="A1115" s="179" t="s">
        <v>26916</v>
      </c>
      <c r="B1115" s="56" t="s">
        <v>89</v>
      </c>
      <c r="C1115" s="57">
        <v>43376</v>
      </c>
      <c r="D1115" s="56" t="s">
        <v>1027</v>
      </c>
      <c r="E1115" s="56" t="s">
        <v>140</v>
      </c>
      <c r="F1115" s="168" t="s">
        <v>106</v>
      </c>
      <c r="G1115" s="168" t="s">
        <v>107</v>
      </c>
      <c r="H1115" s="169" t="s">
        <v>140</v>
      </c>
      <c r="I1115" s="399"/>
      <c r="J1115" s="57">
        <v>43407</v>
      </c>
      <c r="K1115" s="56" t="s">
        <v>18</v>
      </c>
      <c r="L1115" s="56" t="s">
        <v>18</v>
      </c>
      <c r="M1115" s="60" t="s">
        <v>642</v>
      </c>
      <c r="N1115" s="56" t="s">
        <v>26917</v>
      </c>
      <c r="O1115" s="56" t="s">
        <v>44</v>
      </c>
      <c r="P1115" s="56" t="s">
        <v>26918</v>
      </c>
      <c r="Q1115" s="56" t="s">
        <v>21</v>
      </c>
      <c r="R1115" s="56"/>
      <c r="S1115" s="56" t="s">
        <v>108</v>
      </c>
      <c r="T1115" s="56" t="s">
        <v>108</v>
      </c>
      <c r="U1115" s="56"/>
      <c r="V1115" s="56"/>
      <c r="W1115" s="56" t="s">
        <v>108</v>
      </c>
      <c r="X1115" s="56"/>
      <c r="Y1115" s="56" t="s">
        <v>108</v>
      </c>
      <c r="Z1115" s="56" t="s">
        <v>18</v>
      </c>
      <c r="AA1115" s="57">
        <v>43376</v>
      </c>
      <c r="AB1115" s="63">
        <v>6</v>
      </c>
      <c r="AC1115" s="64" t="s">
        <v>25134</v>
      </c>
      <c r="AD1115" s="56" t="s">
        <v>79</v>
      </c>
      <c r="AE1115" s="56"/>
      <c r="AF1115" s="61"/>
      <c r="AG1115" s="61"/>
      <c r="AH1115" s="67" t="str">
        <v>Oct</v>
      </c>
      <c r="AI1115" s="68" t="str">
        <v>Oct</v>
      </c>
      <c r="AJ1115" s="69">
        <f t="shared" si="0"/>
        <v>0</v>
      </c>
      <c r="AK1115" s="70">
        <f t="shared" si="1"/>
        <v>43406</v>
      </c>
      <c r="AL1115" s="71">
        <f t="shared" ca="1" si="2"/>
        <v>-553</v>
      </c>
      <c r="AM1115" s="71" t="str">
        <v>2018</v>
      </c>
      <c r="AN1115" s="70">
        <f t="shared" si="3"/>
        <v>43386</v>
      </c>
      <c r="AO1115" s="70" t="s">
        <v>123</v>
      </c>
    </row>
    <row r="1116" spans="1:41" ht="14.4">
      <c r="A1116" s="179" t="s">
        <v>26919</v>
      </c>
      <c r="B1116" s="56" t="s">
        <v>89</v>
      </c>
      <c r="C1116" s="57">
        <v>43242</v>
      </c>
      <c r="D1116" s="56" t="s">
        <v>1027</v>
      </c>
      <c r="E1116" s="56" t="s">
        <v>140</v>
      </c>
      <c r="F1116" s="168" t="s">
        <v>106</v>
      </c>
      <c r="G1116" s="168" t="s">
        <v>107</v>
      </c>
      <c r="H1116" s="169" t="s">
        <v>140</v>
      </c>
      <c r="I1116" s="399"/>
      <c r="J1116" s="57">
        <v>43273</v>
      </c>
      <c r="K1116" s="56" t="s">
        <v>18</v>
      </c>
      <c r="L1116" s="56" t="s">
        <v>18</v>
      </c>
      <c r="M1116" s="60" t="s">
        <v>21044</v>
      </c>
      <c r="N1116" s="56" t="s">
        <v>26920</v>
      </c>
      <c r="O1116" s="56" t="s">
        <v>22</v>
      </c>
      <c r="P1116" s="56" t="s">
        <v>26921</v>
      </c>
      <c r="Q1116" s="56" t="s">
        <v>17</v>
      </c>
      <c r="R1116" s="56"/>
      <c r="S1116" s="56" t="s">
        <v>108</v>
      </c>
      <c r="T1116" s="56" t="s">
        <v>108</v>
      </c>
      <c r="U1116" s="56"/>
      <c r="V1116" s="56"/>
      <c r="W1116" s="56" t="s">
        <v>108</v>
      </c>
      <c r="X1116" s="56"/>
      <c r="Y1116" s="56" t="s">
        <v>108</v>
      </c>
      <c r="Z1116" s="56" t="s">
        <v>18</v>
      </c>
      <c r="AA1116" s="57">
        <v>43242</v>
      </c>
      <c r="AB1116" s="63">
        <v>6</v>
      </c>
      <c r="AC1116" s="64" t="s">
        <v>26922</v>
      </c>
      <c r="AD1116" s="56" t="s">
        <v>79</v>
      </c>
      <c r="AE1116" s="56"/>
      <c r="AF1116" s="61"/>
      <c r="AG1116" s="61"/>
      <c r="AH1116" s="67" t="str">
        <v>May</v>
      </c>
      <c r="AI1116" s="68" t="str">
        <v>May</v>
      </c>
      <c r="AJ1116" s="69">
        <f t="shared" si="0"/>
        <v>0</v>
      </c>
      <c r="AK1116" s="70">
        <f t="shared" si="1"/>
        <v>43272</v>
      </c>
      <c r="AL1116" s="71">
        <f t="shared" ca="1" si="2"/>
        <v>-687</v>
      </c>
      <c r="AM1116" s="71" t="str">
        <v>2018</v>
      </c>
      <c r="AN1116" s="70">
        <f t="shared" si="3"/>
        <v>43252</v>
      </c>
      <c r="AO1116" s="70" t="s">
        <v>123</v>
      </c>
    </row>
    <row r="1117" spans="1:41" ht="14.4">
      <c r="A1117" s="179" t="s">
        <v>26923</v>
      </c>
      <c r="B1117" s="56" t="s">
        <v>89</v>
      </c>
      <c r="C1117" s="57">
        <v>43367</v>
      </c>
      <c r="D1117" s="56" t="s">
        <v>229</v>
      </c>
      <c r="E1117" s="56" t="s">
        <v>140</v>
      </c>
      <c r="F1117" s="168" t="s">
        <v>106</v>
      </c>
      <c r="G1117" s="168" t="s">
        <v>107</v>
      </c>
      <c r="H1117" s="169" t="s">
        <v>140</v>
      </c>
      <c r="I1117" s="399"/>
      <c r="J1117" s="57">
        <v>43397</v>
      </c>
      <c r="K1117" s="56" t="s">
        <v>18</v>
      </c>
      <c r="L1117" s="56" t="s">
        <v>14</v>
      </c>
      <c r="M1117" s="60" t="s">
        <v>26924</v>
      </c>
      <c r="N1117" s="56" t="s">
        <v>26924</v>
      </c>
      <c r="O1117" s="56" t="s">
        <v>20</v>
      </c>
      <c r="P1117" s="56" t="s">
        <v>108</v>
      </c>
      <c r="Q1117" s="56" t="s">
        <v>96</v>
      </c>
      <c r="R1117" s="56"/>
      <c r="S1117" s="56" t="s">
        <v>108</v>
      </c>
      <c r="T1117" s="56" t="s">
        <v>108</v>
      </c>
      <c r="U1117" s="56"/>
      <c r="V1117" s="56"/>
      <c r="W1117" s="56" t="s">
        <v>108</v>
      </c>
      <c r="X1117" s="56"/>
      <c r="Y1117" s="56" t="s">
        <v>108</v>
      </c>
      <c r="Z1117" s="56" t="s">
        <v>14</v>
      </c>
      <c r="AA1117" s="57">
        <v>43367</v>
      </c>
      <c r="AB1117" s="63">
        <v>6</v>
      </c>
      <c r="AC1117" s="64" t="s">
        <v>26925</v>
      </c>
      <c r="AD1117" s="56" t="s">
        <v>224</v>
      </c>
      <c r="AE1117" s="56"/>
      <c r="AF1117" s="61"/>
      <c r="AG1117" s="61"/>
      <c r="AH1117" s="67" t="str">
        <v>Sep</v>
      </c>
      <c r="AI1117" s="68" t="str">
        <v>Sep</v>
      </c>
      <c r="AJ1117" s="69">
        <f t="shared" si="0"/>
        <v>0</v>
      </c>
      <c r="AK1117" s="70">
        <f t="shared" si="1"/>
        <v>43397</v>
      </c>
      <c r="AL1117" s="71">
        <f t="shared" ca="1" si="2"/>
        <v>-562</v>
      </c>
      <c r="AM1117" s="71" t="str">
        <v>2018</v>
      </c>
      <c r="AN1117" s="70">
        <f t="shared" si="3"/>
        <v>43377</v>
      </c>
      <c r="AO1117" s="70" t="s">
        <v>123</v>
      </c>
    </row>
    <row r="1118" spans="1:41" ht="14.4">
      <c r="A1118" s="179" t="s">
        <v>26926</v>
      </c>
      <c r="B1118" s="56" t="s">
        <v>89</v>
      </c>
      <c r="C1118" s="57">
        <v>43384</v>
      </c>
      <c r="D1118" s="56" t="s">
        <v>90</v>
      </c>
      <c r="E1118" s="56" t="s">
        <v>140</v>
      </c>
      <c r="F1118" s="168" t="s">
        <v>106</v>
      </c>
      <c r="G1118" s="168" t="s">
        <v>107</v>
      </c>
      <c r="H1118" s="169" t="s">
        <v>140</v>
      </c>
      <c r="I1118" s="399"/>
      <c r="J1118" s="57">
        <v>43415</v>
      </c>
      <c r="K1118" s="56" t="s">
        <v>18</v>
      </c>
      <c r="L1118" s="56" t="s">
        <v>18</v>
      </c>
      <c r="M1118" s="60" t="s">
        <v>26927</v>
      </c>
      <c r="N1118" s="56" t="s">
        <v>26927</v>
      </c>
      <c r="O1118" s="56" t="s">
        <v>39</v>
      </c>
      <c r="P1118" s="56" t="s">
        <v>26928</v>
      </c>
      <c r="Q1118" s="56" t="s">
        <v>28</v>
      </c>
      <c r="R1118" s="56"/>
      <c r="S1118" s="56" t="s">
        <v>108</v>
      </c>
      <c r="T1118" s="56" t="s">
        <v>108</v>
      </c>
      <c r="U1118" s="56"/>
      <c r="V1118" s="56"/>
      <c r="W1118" s="56" t="s">
        <v>108</v>
      </c>
      <c r="X1118" s="56"/>
      <c r="Y1118" s="56" t="s">
        <v>108</v>
      </c>
      <c r="Z1118" s="56" t="s">
        <v>18</v>
      </c>
      <c r="AA1118" s="57">
        <v>43384</v>
      </c>
      <c r="AB1118" s="63">
        <v>6</v>
      </c>
      <c r="AC1118" s="64" t="s">
        <v>26929</v>
      </c>
      <c r="AD1118" s="56" t="s">
        <v>79</v>
      </c>
      <c r="AE1118" s="56"/>
      <c r="AF1118" s="61"/>
      <c r="AG1118" s="61"/>
      <c r="AH1118" s="67" t="str">
        <v>Oct</v>
      </c>
      <c r="AI1118" s="68" t="str">
        <v>Oct</v>
      </c>
      <c r="AJ1118" s="69">
        <f t="shared" si="0"/>
        <v>0</v>
      </c>
      <c r="AK1118" s="70">
        <f t="shared" si="1"/>
        <v>43414</v>
      </c>
      <c r="AL1118" s="71">
        <f t="shared" ca="1" si="2"/>
        <v>-545</v>
      </c>
      <c r="AM1118" s="71" t="str">
        <v>2018</v>
      </c>
      <c r="AN1118" s="70">
        <f t="shared" si="3"/>
        <v>43394</v>
      </c>
      <c r="AO1118" s="70" t="s">
        <v>123</v>
      </c>
    </row>
    <row r="1119" spans="1:41" ht="14.4">
      <c r="A1119" s="179" t="s">
        <v>26930</v>
      </c>
      <c r="B1119" s="56" t="s">
        <v>89</v>
      </c>
      <c r="C1119" s="57">
        <v>43122</v>
      </c>
      <c r="D1119" s="56" t="s">
        <v>90</v>
      </c>
      <c r="E1119" s="56" t="s">
        <v>140</v>
      </c>
      <c r="F1119" s="168" t="s">
        <v>106</v>
      </c>
      <c r="G1119" s="168" t="s">
        <v>107</v>
      </c>
      <c r="H1119" s="169" t="s">
        <v>140</v>
      </c>
      <c r="I1119" s="399"/>
      <c r="J1119" s="57">
        <v>43153</v>
      </c>
      <c r="K1119" s="56" t="s">
        <v>18</v>
      </c>
      <c r="L1119" s="56" t="s">
        <v>18</v>
      </c>
      <c r="M1119" s="60" t="s">
        <v>26931</v>
      </c>
      <c r="N1119" s="56" t="s">
        <v>26931</v>
      </c>
      <c r="O1119" s="56" t="s">
        <v>95</v>
      </c>
      <c r="P1119" s="56" t="s">
        <v>26932</v>
      </c>
      <c r="Q1119" s="56" t="s">
        <v>17</v>
      </c>
      <c r="R1119" s="66"/>
      <c r="S1119" s="56" t="s">
        <v>108</v>
      </c>
      <c r="T1119" s="61"/>
      <c r="U1119" s="56"/>
      <c r="V1119" s="66"/>
      <c r="W1119" s="66"/>
      <c r="X1119" s="400"/>
      <c r="Y1119" s="56" t="s">
        <v>108</v>
      </c>
      <c r="Z1119" s="56" t="s">
        <v>18</v>
      </c>
      <c r="AA1119" s="57">
        <v>43122</v>
      </c>
      <c r="AB1119" s="75"/>
      <c r="AC1119" s="64" t="s">
        <v>26933</v>
      </c>
      <c r="AD1119" s="65" t="s">
        <v>79</v>
      </c>
      <c r="AE1119" s="65"/>
      <c r="AF1119" s="66"/>
      <c r="AG1119" s="66"/>
      <c r="AH1119" s="67" t="str">
        <v>Jan</v>
      </c>
      <c r="AI1119" s="68" t="str">
        <v>Jan</v>
      </c>
      <c r="AJ1119" s="69">
        <f t="shared" si="0"/>
        <v>0</v>
      </c>
      <c r="AK1119" s="70">
        <f t="shared" si="1"/>
        <v>43152</v>
      </c>
      <c r="AL1119" s="71">
        <f t="shared" ca="1" si="2"/>
        <v>-807</v>
      </c>
      <c r="AM1119" s="71" t="str">
        <v>2018</v>
      </c>
      <c r="AN1119" s="70">
        <f t="shared" si="3"/>
        <v>43132</v>
      </c>
      <c r="AO1119" s="70" t="s">
        <v>123</v>
      </c>
    </row>
    <row r="1120" spans="1:41" ht="14.4">
      <c r="A1120" s="179" t="s">
        <v>26934</v>
      </c>
      <c r="B1120" s="56" t="s">
        <v>89</v>
      </c>
      <c r="C1120" s="57">
        <v>43187</v>
      </c>
      <c r="D1120" s="56" t="s">
        <v>1027</v>
      </c>
      <c r="E1120" s="56" t="s">
        <v>140</v>
      </c>
      <c r="F1120" s="168" t="s">
        <v>106</v>
      </c>
      <c r="G1120" s="168" t="s">
        <v>107</v>
      </c>
      <c r="H1120" s="169" t="s">
        <v>140</v>
      </c>
      <c r="I1120" s="399"/>
      <c r="J1120" s="57">
        <v>43218</v>
      </c>
      <c r="K1120" s="56" t="s">
        <v>18</v>
      </c>
      <c r="L1120" s="56" t="s">
        <v>18</v>
      </c>
      <c r="M1120" s="60" t="s">
        <v>26935</v>
      </c>
      <c r="N1120" s="56" t="s">
        <v>26931</v>
      </c>
      <c r="O1120" s="56" t="s">
        <v>95</v>
      </c>
      <c r="P1120" s="56" t="s">
        <v>26932</v>
      </c>
      <c r="Q1120" s="56" t="s">
        <v>17</v>
      </c>
      <c r="R1120" s="66"/>
      <c r="S1120" s="56" t="s">
        <v>108</v>
      </c>
      <c r="T1120" s="61"/>
      <c r="U1120" s="400"/>
      <c r="V1120" s="66"/>
      <c r="W1120" s="66"/>
      <c r="X1120" s="400"/>
      <c r="Y1120" s="56" t="s">
        <v>108</v>
      </c>
      <c r="Z1120" s="56" t="s">
        <v>18</v>
      </c>
      <c r="AA1120" s="57">
        <v>43188</v>
      </c>
      <c r="AB1120" s="63">
        <v>6</v>
      </c>
      <c r="AC1120" s="64" t="s">
        <v>26936</v>
      </c>
      <c r="AD1120" s="56" t="s">
        <v>79</v>
      </c>
      <c r="AE1120" s="56"/>
      <c r="AF1120" s="61"/>
      <c r="AG1120" s="61"/>
      <c r="AH1120" s="67" t="str">
        <v>Mar</v>
      </c>
      <c r="AI1120" s="68" t="str">
        <v>Mar</v>
      </c>
      <c r="AJ1120" s="69">
        <f t="shared" si="0"/>
        <v>1</v>
      </c>
      <c r="AK1120" s="70">
        <f t="shared" si="1"/>
        <v>43217</v>
      </c>
      <c r="AL1120" s="71">
        <f t="shared" ca="1" si="2"/>
        <v>-742</v>
      </c>
      <c r="AM1120" s="71" t="str">
        <v>2018</v>
      </c>
      <c r="AN1120" s="70">
        <f t="shared" si="3"/>
        <v>43197</v>
      </c>
      <c r="AO1120" s="70" t="s">
        <v>123</v>
      </c>
    </row>
    <row r="1121" spans="1:41" ht="14.4">
      <c r="A1121" s="179" t="s">
        <v>26937</v>
      </c>
      <c r="B1121" s="56" t="s">
        <v>89</v>
      </c>
      <c r="C1121" s="57">
        <v>43192</v>
      </c>
      <c r="D1121" s="56" t="s">
        <v>1027</v>
      </c>
      <c r="E1121" s="56" t="s">
        <v>112</v>
      </c>
      <c r="F1121" s="168" t="s">
        <v>106</v>
      </c>
      <c r="G1121" s="168" t="s">
        <v>113</v>
      </c>
      <c r="H1121" s="169" t="s">
        <v>112</v>
      </c>
      <c r="I1121" s="399"/>
      <c r="J1121" s="57">
        <v>43222</v>
      </c>
      <c r="K1121" s="56" t="s">
        <v>18</v>
      </c>
      <c r="L1121" s="56" t="s">
        <v>14</v>
      </c>
      <c r="M1121" s="60" t="s">
        <v>745</v>
      </c>
      <c r="N1121" s="56" t="s">
        <v>10012</v>
      </c>
      <c r="O1121" s="56" t="s">
        <v>16</v>
      </c>
      <c r="P1121" s="56" t="s">
        <v>6443</v>
      </c>
      <c r="Q1121" s="56" t="s">
        <v>116</v>
      </c>
      <c r="R1121" s="353">
        <v>43192</v>
      </c>
      <c r="S1121" s="61"/>
      <c r="T1121" s="61"/>
      <c r="U1121" s="400"/>
      <c r="V1121" s="66"/>
      <c r="W1121" s="66"/>
      <c r="X1121" s="400" t="s">
        <v>108</v>
      </c>
      <c r="Y1121" s="61"/>
      <c r="Z1121" s="56" t="s">
        <v>14</v>
      </c>
      <c r="AA1121" s="57">
        <v>43192</v>
      </c>
      <c r="AB1121" s="75"/>
      <c r="AC1121" s="64" t="s">
        <v>257</v>
      </c>
      <c r="AD1121" s="56" t="s">
        <v>118</v>
      </c>
      <c r="AE1121" s="56"/>
      <c r="AF1121" s="61"/>
      <c r="AG1121" s="61"/>
      <c r="AH1121" s="67" t="str">
        <v>Apr</v>
      </c>
      <c r="AI1121" s="68" t="str">
        <v>Apr</v>
      </c>
      <c r="AJ1121" s="69">
        <f t="shared" si="0"/>
        <v>0</v>
      </c>
      <c r="AK1121" s="70">
        <f t="shared" si="1"/>
        <v>43222</v>
      </c>
      <c r="AL1121" s="71">
        <f t="shared" ca="1" si="2"/>
        <v>-737</v>
      </c>
      <c r="AM1121" s="71" t="str">
        <v>2018</v>
      </c>
      <c r="AN1121" s="70">
        <f t="shared" si="3"/>
        <v>43202</v>
      </c>
      <c r="AO1121" s="70" t="s">
        <v>121</v>
      </c>
    </row>
    <row r="1122" spans="1:41" ht="14.4">
      <c r="A1122" s="179" t="s">
        <v>26938</v>
      </c>
      <c r="B1122" s="56" t="s">
        <v>89</v>
      </c>
      <c r="C1122" s="57">
        <v>43192</v>
      </c>
      <c r="D1122" s="56" t="s">
        <v>1027</v>
      </c>
      <c r="E1122" s="56" t="s">
        <v>112</v>
      </c>
      <c r="F1122" s="168" t="s">
        <v>106</v>
      </c>
      <c r="G1122" s="168" t="s">
        <v>113</v>
      </c>
      <c r="H1122" s="169" t="s">
        <v>112</v>
      </c>
      <c r="I1122" s="399"/>
      <c r="J1122" s="57">
        <v>43222</v>
      </c>
      <c r="K1122" s="56" t="s">
        <v>18</v>
      </c>
      <c r="L1122" s="56" t="s">
        <v>18</v>
      </c>
      <c r="M1122" s="60" t="s">
        <v>9742</v>
      </c>
      <c r="N1122" s="56" t="s">
        <v>26939</v>
      </c>
      <c r="O1122" s="56" t="s">
        <v>44</v>
      </c>
      <c r="P1122" s="56" t="s">
        <v>26940</v>
      </c>
      <c r="Q1122" s="56" t="s">
        <v>116</v>
      </c>
      <c r="R1122" s="66"/>
      <c r="S1122" s="61"/>
      <c r="T1122" s="61"/>
      <c r="U1122" s="400" t="s">
        <v>1946</v>
      </c>
      <c r="V1122" s="56"/>
      <c r="W1122" s="56">
        <v>6.25</v>
      </c>
      <c r="X1122" s="400">
        <v>43210</v>
      </c>
      <c r="Y1122" s="61"/>
      <c r="Z1122" s="56" t="s">
        <v>18</v>
      </c>
      <c r="AA1122" s="57">
        <v>43210</v>
      </c>
      <c r="AB1122" s="75"/>
      <c r="AC1122" s="64"/>
      <c r="AD1122" s="56" t="s">
        <v>79</v>
      </c>
      <c r="AE1122" s="56"/>
      <c r="AF1122" s="61"/>
      <c r="AG1122" s="61"/>
      <c r="AH1122" s="67" t="str">
        <v>Apr</v>
      </c>
      <c r="AI1122" s="68" t="str">
        <v>Apr</v>
      </c>
      <c r="AJ1122" s="69">
        <f t="shared" si="0"/>
        <v>18</v>
      </c>
      <c r="AK1122" s="70">
        <f t="shared" si="1"/>
        <v>43222</v>
      </c>
      <c r="AL1122" s="71">
        <f t="shared" ca="1" si="2"/>
        <v>-737</v>
      </c>
      <c r="AM1122" s="71" t="str">
        <v>2018</v>
      </c>
      <c r="AN1122" s="70">
        <f t="shared" si="3"/>
        <v>43202</v>
      </c>
      <c r="AO1122" s="70" t="s">
        <v>123</v>
      </c>
    </row>
    <row r="1123" spans="1:41" ht="14.4">
      <c r="A1123" s="179" t="s">
        <v>26941</v>
      </c>
      <c r="B1123" s="56" t="s">
        <v>89</v>
      </c>
      <c r="C1123" s="57">
        <v>43243</v>
      </c>
      <c r="D1123" s="56" t="s">
        <v>1027</v>
      </c>
      <c r="E1123" s="56" t="s">
        <v>129</v>
      </c>
      <c r="F1123" s="168" t="s">
        <v>106</v>
      </c>
      <c r="G1123" s="168" t="s">
        <v>22143</v>
      </c>
      <c r="H1123" s="169" t="s">
        <v>15779</v>
      </c>
      <c r="I1123" s="399"/>
      <c r="J1123" s="57">
        <v>43256</v>
      </c>
      <c r="K1123" s="56" t="s">
        <v>18</v>
      </c>
      <c r="L1123" s="56" t="s">
        <v>14</v>
      </c>
      <c r="M1123" s="60" t="s">
        <v>26942</v>
      </c>
      <c r="N1123" s="56" t="s">
        <v>26943</v>
      </c>
      <c r="O1123" s="56" t="s">
        <v>143</v>
      </c>
      <c r="P1123" s="56" t="s">
        <v>24064</v>
      </c>
      <c r="Q1123" s="56" t="s">
        <v>96</v>
      </c>
      <c r="R1123" s="56"/>
      <c r="S1123" s="56" t="s">
        <v>108</v>
      </c>
      <c r="T1123" s="56" t="s">
        <v>108</v>
      </c>
      <c r="U1123" s="56"/>
      <c r="V1123" s="56"/>
      <c r="W1123" s="56" t="s">
        <v>108</v>
      </c>
      <c r="X1123" s="56" t="s">
        <v>108</v>
      </c>
      <c r="Y1123" s="61"/>
      <c r="Z1123" s="56" t="s">
        <v>14</v>
      </c>
      <c r="AA1123" s="57">
        <v>43252</v>
      </c>
      <c r="AB1123" s="75"/>
      <c r="AC1123" s="64" t="s">
        <v>26944</v>
      </c>
      <c r="AD1123" s="56" t="s">
        <v>118</v>
      </c>
      <c r="AE1123" s="56"/>
      <c r="AF1123" s="61"/>
      <c r="AG1123" s="61"/>
      <c r="AH1123" s="67" t="str">
        <v>May</v>
      </c>
      <c r="AI1123" s="68" t="str">
        <v>Jun</v>
      </c>
      <c r="AJ1123" s="69">
        <f t="shared" si="0"/>
        <v>9</v>
      </c>
      <c r="AK1123" s="70">
        <f t="shared" si="1"/>
        <v>43273</v>
      </c>
      <c r="AL1123" s="71">
        <f t="shared" ca="1" si="2"/>
        <v>-686</v>
      </c>
      <c r="AM1123" s="71" t="str">
        <v>2018</v>
      </c>
      <c r="AN1123" s="70">
        <f t="shared" si="3"/>
        <v>43253</v>
      </c>
      <c r="AO1123" s="70" t="s">
        <v>123</v>
      </c>
    </row>
    <row r="1124" spans="1:41" ht="14.4">
      <c r="A1124" s="179" t="s">
        <v>26945</v>
      </c>
      <c r="B1124" s="56" t="s">
        <v>89</v>
      </c>
      <c r="C1124" s="57">
        <v>43193</v>
      </c>
      <c r="D1124" s="56" t="s">
        <v>2397</v>
      </c>
      <c r="E1124" s="56" t="s">
        <v>30</v>
      </c>
      <c r="F1124" s="168" t="s">
        <v>106</v>
      </c>
      <c r="G1124" s="168" t="s">
        <v>107</v>
      </c>
      <c r="H1124" s="169" t="s">
        <v>30</v>
      </c>
      <c r="I1124" s="404"/>
      <c r="J1124" s="59"/>
      <c r="K1124" s="61"/>
      <c r="L1124" s="61"/>
      <c r="M1124" s="60" t="s">
        <v>6919</v>
      </c>
      <c r="N1124" s="56" t="s">
        <v>26946</v>
      </c>
      <c r="O1124" s="56" t="s">
        <v>13</v>
      </c>
      <c r="P1124" s="78"/>
      <c r="Q1124" s="56" t="s">
        <v>28</v>
      </c>
      <c r="R1124" s="56"/>
      <c r="S1124" s="61"/>
      <c r="T1124" s="61"/>
      <c r="U1124" s="402"/>
      <c r="V1124" s="66"/>
      <c r="W1124" s="66"/>
      <c r="X1124" s="400" t="s">
        <v>108</v>
      </c>
      <c r="Y1124" s="61"/>
      <c r="Z1124" s="56" t="s">
        <v>14</v>
      </c>
      <c r="AA1124" s="57">
        <v>43194</v>
      </c>
      <c r="AB1124" s="63">
        <v>2</v>
      </c>
      <c r="AC1124" s="64" t="s">
        <v>2431</v>
      </c>
      <c r="AD1124" s="56" t="s">
        <v>118</v>
      </c>
      <c r="AE1124" s="61"/>
      <c r="AF1124" s="61"/>
      <c r="AG1124" s="61"/>
      <c r="AH1124" s="67" t="str">
        <v>Apr</v>
      </c>
      <c r="AI1124" s="68" t="str">
        <v>Apr</v>
      </c>
      <c r="AJ1124" s="69">
        <f t="shared" si="0"/>
        <v>1</v>
      </c>
      <c r="AK1124" s="70">
        <f t="shared" si="1"/>
        <v>43223</v>
      </c>
      <c r="AL1124" s="71">
        <f t="shared" ca="1" si="2"/>
        <v>-736</v>
      </c>
      <c r="AM1124" s="71" t="str">
        <v>2018</v>
      </c>
      <c r="AN1124" s="70">
        <f t="shared" si="3"/>
        <v>43203</v>
      </c>
      <c r="AO1124" s="70" t="s">
        <v>123</v>
      </c>
    </row>
    <row r="1125" spans="1:41" ht="14.4">
      <c r="A1125" s="179" t="s">
        <v>26948</v>
      </c>
      <c r="B1125" s="56" t="s">
        <v>89</v>
      </c>
      <c r="C1125" s="57">
        <v>43446</v>
      </c>
      <c r="D1125" s="56" t="s">
        <v>90</v>
      </c>
      <c r="E1125" s="56" t="s">
        <v>276</v>
      </c>
      <c r="F1125" s="168" t="s">
        <v>214</v>
      </c>
      <c r="G1125" s="168" t="s">
        <v>214</v>
      </c>
      <c r="H1125" s="169" t="s">
        <v>2445</v>
      </c>
      <c r="I1125" s="399"/>
      <c r="J1125" s="57">
        <v>43477</v>
      </c>
      <c r="K1125" s="56" t="s">
        <v>14</v>
      </c>
      <c r="L1125" s="56" t="s">
        <v>14</v>
      </c>
      <c r="M1125" s="60" t="s">
        <v>26949</v>
      </c>
      <c r="N1125" s="56" t="s">
        <v>26950</v>
      </c>
      <c r="O1125" s="61"/>
      <c r="P1125" s="61"/>
      <c r="Q1125" s="56" t="s">
        <v>96</v>
      </c>
      <c r="R1125" s="66"/>
      <c r="S1125" s="56" t="s">
        <v>108</v>
      </c>
      <c r="T1125" s="56" t="s">
        <v>108</v>
      </c>
      <c r="U1125" s="56"/>
      <c r="V1125" s="56"/>
      <c r="W1125" s="56" t="s">
        <v>108</v>
      </c>
      <c r="X1125" s="56" t="s">
        <v>108</v>
      </c>
      <c r="Y1125" s="61"/>
      <c r="Z1125" s="56" t="s">
        <v>14</v>
      </c>
      <c r="AA1125" s="57">
        <v>43188</v>
      </c>
      <c r="AB1125" s="75"/>
      <c r="AC1125" s="64" t="s">
        <v>26951</v>
      </c>
      <c r="AD1125" s="56" t="s">
        <v>118</v>
      </c>
      <c r="AE1125" s="56"/>
      <c r="AF1125" s="61"/>
      <c r="AG1125" s="61"/>
      <c r="AH1125" s="67" t="str">
        <v>Dec</v>
      </c>
      <c r="AI1125" s="68" t="str">
        <v>Mar</v>
      </c>
      <c r="AJ1125" s="69">
        <f t="shared" si="0"/>
        <v>-258</v>
      </c>
      <c r="AK1125" s="70">
        <f t="shared" si="1"/>
        <v>43476</v>
      </c>
      <c r="AL1125" s="71">
        <f t="shared" ca="1" si="2"/>
        <v>-483</v>
      </c>
      <c r="AM1125" s="71" t="str">
        <v>2018</v>
      </c>
      <c r="AN1125" s="70">
        <f t="shared" si="3"/>
        <v>43456</v>
      </c>
      <c r="AO1125" s="70" t="s">
        <v>123</v>
      </c>
    </row>
    <row r="1126" spans="1:41" ht="14.4">
      <c r="A1126" s="179" t="s">
        <v>26952</v>
      </c>
      <c r="B1126" s="56" t="s">
        <v>89</v>
      </c>
      <c r="C1126" s="57">
        <v>43192</v>
      </c>
      <c r="D1126" s="56"/>
      <c r="E1126" s="56" t="s">
        <v>112</v>
      </c>
      <c r="F1126" s="168" t="s">
        <v>106</v>
      </c>
      <c r="G1126" s="168" t="s">
        <v>113</v>
      </c>
      <c r="H1126" s="169" t="s">
        <v>112</v>
      </c>
      <c r="I1126" s="399"/>
      <c r="J1126" s="57">
        <v>43222</v>
      </c>
      <c r="K1126" s="56" t="s">
        <v>18</v>
      </c>
      <c r="L1126" s="56" t="s">
        <v>14</v>
      </c>
      <c r="M1126" s="60" t="s">
        <v>26953</v>
      </c>
      <c r="N1126" s="56" t="s">
        <v>20666</v>
      </c>
      <c r="O1126" s="56" t="s">
        <v>172</v>
      </c>
      <c r="P1126" s="56" t="s">
        <v>20667</v>
      </c>
      <c r="Q1126" s="56" t="s">
        <v>116</v>
      </c>
      <c r="R1126" s="353">
        <v>43194</v>
      </c>
      <c r="S1126" s="61"/>
      <c r="T1126" s="61"/>
      <c r="U1126" s="400"/>
      <c r="V1126" s="66"/>
      <c r="W1126" s="66"/>
      <c r="X1126" s="400" t="s">
        <v>108</v>
      </c>
      <c r="Y1126" s="61"/>
      <c r="Z1126" s="56" t="s">
        <v>14</v>
      </c>
      <c r="AA1126" s="57">
        <v>43194</v>
      </c>
      <c r="AB1126" s="75"/>
      <c r="AC1126" s="64" t="s">
        <v>257</v>
      </c>
      <c r="AD1126" s="91" t="s">
        <v>118</v>
      </c>
      <c r="AE1126" s="61"/>
      <c r="AF1126" s="61"/>
      <c r="AG1126" s="61"/>
      <c r="AH1126" s="67" t="str">
        <v>Apr</v>
      </c>
      <c r="AI1126" s="68" t="str">
        <v>Apr</v>
      </c>
      <c r="AJ1126" s="69">
        <f t="shared" si="0"/>
        <v>2</v>
      </c>
      <c r="AK1126" s="70">
        <f t="shared" si="1"/>
        <v>43222</v>
      </c>
      <c r="AL1126" s="71">
        <f t="shared" ca="1" si="2"/>
        <v>-737</v>
      </c>
      <c r="AM1126" s="71" t="str">
        <v>2018</v>
      </c>
      <c r="AN1126" s="70">
        <f t="shared" si="3"/>
        <v>43202</v>
      </c>
      <c r="AO1126" s="70" t="s">
        <v>121</v>
      </c>
    </row>
    <row r="1127" spans="1:41" ht="14.4">
      <c r="A1127" s="179" t="s">
        <v>26954</v>
      </c>
      <c r="B1127" s="56" t="s">
        <v>89</v>
      </c>
      <c r="C1127" s="57">
        <v>43423</v>
      </c>
      <c r="D1127" s="56" t="s">
        <v>1027</v>
      </c>
      <c r="E1127" s="56" t="s">
        <v>12</v>
      </c>
      <c r="F1127" s="168" t="s">
        <v>106</v>
      </c>
      <c r="G1127" s="168" t="s">
        <v>107</v>
      </c>
      <c r="H1127" s="169" t="s">
        <v>12</v>
      </c>
      <c r="I1127" s="404"/>
      <c r="J1127" s="59"/>
      <c r="K1127" s="61"/>
      <c r="L1127" s="61"/>
      <c r="M1127" s="60" t="s">
        <v>3883</v>
      </c>
      <c r="N1127" s="56" t="s">
        <v>26955</v>
      </c>
      <c r="O1127" s="61"/>
      <c r="P1127" s="56" t="s">
        <v>26956</v>
      </c>
      <c r="Q1127" s="56" t="s">
        <v>17</v>
      </c>
      <c r="R1127" s="66"/>
      <c r="S1127" s="61"/>
      <c r="T1127" s="61"/>
      <c r="U1127" s="402"/>
      <c r="V1127" s="66"/>
      <c r="W1127" s="66"/>
      <c r="X1127" s="402"/>
      <c r="Y1127" s="61"/>
      <c r="Z1127" s="56" t="s">
        <v>18</v>
      </c>
      <c r="AA1127" s="57">
        <v>43454</v>
      </c>
      <c r="AB1127" s="75"/>
      <c r="AC1127" s="95"/>
      <c r="AD1127" s="56" t="s">
        <v>79</v>
      </c>
      <c r="AE1127" s="56"/>
      <c r="AF1127" s="61"/>
      <c r="AG1127" s="61"/>
      <c r="AH1127" s="67" t="str">
        <v>Nov</v>
      </c>
      <c r="AI1127" s="68" t="str">
        <v>Dec</v>
      </c>
      <c r="AJ1127" s="69">
        <f t="shared" si="0"/>
        <v>31</v>
      </c>
      <c r="AK1127" s="70">
        <f t="shared" si="1"/>
        <v>43453</v>
      </c>
      <c r="AL1127" s="71">
        <f t="shared" ca="1" si="2"/>
        <v>-506</v>
      </c>
      <c r="AM1127" s="71" t="str">
        <v>2018</v>
      </c>
      <c r="AN1127" s="70">
        <f t="shared" si="3"/>
        <v>43433</v>
      </c>
      <c r="AO1127" s="70" t="s">
        <v>123</v>
      </c>
    </row>
    <row r="1128" spans="1:41" ht="14.4">
      <c r="A1128" s="179" t="s">
        <v>26957</v>
      </c>
      <c r="B1128" s="56" t="s">
        <v>89</v>
      </c>
      <c r="C1128" s="57">
        <v>43187</v>
      </c>
      <c r="D1128" s="56" t="s">
        <v>1027</v>
      </c>
      <c r="E1128" s="56" t="s">
        <v>112</v>
      </c>
      <c r="F1128" s="168" t="s">
        <v>106</v>
      </c>
      <c r="G1128" s="168" t="s">
        <v>113</v>
      </c>
      <c r="H1128" s="169" t="s">
        <v>112</v>
      </c>
      <c r="I1128" s="399"/>
      <c r="J1128" s="57">
        <v>43218</v>
      </c>
      <c r="K1128" s="56" t="s">
        <v>18</v>
      </c>
      <c r="L1128" s="61"/>
      <c r="M1128" s="60" t="s">
        <v>6062</v>
      </c>
      <c r="N1128" s="523" t="s">
        <v>26958</v>
      </c>
      <c r="O1128" s="56" t="s">
        <v>266</v>
      </c>
      <c r="P1128" s="56" t="s">
        <v>15646</v>
      </c>
      <c r="Q1128" s="56" t="s">
        <v>116</v>
      </c>
      <c r="R1128" s="66"/>
      <c r="S1128" s="61"/>
      <c r="T1128" s="61"/>
      <c r="U1128" s="402"/>
      <c r="V1128" s="66"/>
      <c r="W1128" s="66"/>
      <c r="X1128" s="400" t="s">
        <v>108</v>
      </c>
      <c r="Y1128" s="56"/>
      <c r="Z1128" s="56" t="s">
        <v>14</v>
      </c>
      <c r="AA1128" s="57">
        <v>43188</v>
      </c>
      <c r="AB1128" s="75"/>
      <c r="AC1128" s="64" t="s">
        <v>257</v>
      </c>
      <c r="AD1128" s="91" t="s">
        <v>118</v>
      </c>
      <c r="AE1128" s="61"/>
      <c r="AF1128" s="61"/>
      <c r="AG1128" s="61"/>
      <c r="AH1128" s="67" t="str">
        <v>Mar</v>
      </c>
      <c r="AI1128" s="68" t="str">
        <v>Mar</v>
      </c>
      <c r="AJ1128" s="69">
        <f t="shared" si="0"/>
        <v>1</v>
      </c>
      <c r="AK1128" s="70">
        <f t="shared" si="1"/>
        <v>43217</v>
      </c>
      <c r="AL1128" s="71">
        <f t="shared" ca="1" si="2"/>
        <v>-742</v>
      </c>
      <c r="AM1128" s="71" t="str">
        <v>2018</v>
      </c>
      <c r="AN1128" s="70">
        <f t="shared" si="3"/>
        <v>43197</v>
      </c>
      <c r="AO1128" s="70" t="s">
        <v>123</v>
      </c>
    </row>
    <row r="1129" spans="1:41" ht="14.4">
      <c r="A1129" s="179" t="s">
        <v>26959</v>
      </c>
      <c r="B1129" s="56" t="s">
        <v>89</v>
      </c>
      <c r="C1129" s="57">
        <v>43382</v>
      </c>
      <c r="D1129" s="56" t="s">
        <v>131</v>
      </c>
      <c r="E1129" s="56" t="s">
        <v>140</v>
      </c>
      <c r="F1129" s="168" t="s">
        <v>106</v>
      </c>
      <c r="G1129" s="168" t="s">
        <v>107</v>
      </c>
      <c r="H1129" s="169" t="s">
        <v>140</v>
      </c>
      <c r="I1129" s="399"/>
      <c r="J1129" s="57">
        <v>43413</v>
      </c>
      <c r="K1129" s="56" t="s">
        <v>18</v>
      </c>
      <c r="L1129" s="56" t="s">
        <v>14</v>
      </c>
      <c r="M1129" s="60" t="s">
        <v>1723</v>
      </c>
      <c r="N1129" s="56" t="s">
        <v>26960</v>
      </c>
      <c r="O1129" s="56" t="s">
        <v>29</v>
      </c>
      <c r="P1129" s="56" t="s">
        <v>108</v>
      </c>
      <c r="Q1129" s="61"/>
      <c r="R1129" s="56"/>
      <c r="S1129" s="56" t="s">
        <v>108</v>
      </c>
      <c r="T1129" s="56" t="s">
        <v>108</v>
      </c>
      <c r="U1129" s="56"/>
      <c r="V1129" s="56"/>
      <c r="W1129" s="56" t="s">
        <v>108</v>
      </c>
      <c r="X1129" s="56"/>
      <c r="Y1129" s="56" t="s">
        <v>108</v>
      </c>
      <c r="Z1129" s="56" t="s">
        <v>14</v>
      </c>
      <c r="AA1129" s="57">
        <v>43382</v>
      </c>
      <c r="AB1129" s="63">
        <v>6</v>
      </c>
      <c r="AC1129" s="64" t="s">
        <v>24789</v>
      </c>
      <c r="AD1129" s="56" t="s">
        <v>118</v>
      </c>
      <c r="AE1129" s="56"/>
      <c r="AF1129" s="61"/>
      <c r="AG1129" s="61"/>
      <c r="AH1129" s="67" t="str">
        <v>Oct</v>
      </c>
      <c r="AI1129" s="68" t="str">
        <v>Oct</v>
      </c>
      <c r="AJ1129" s="69">
        <f t="shared" si="0"/>
        <v>0</v>
      </c>
      <c r="AK1129" s="70">
        <f t="shared" si="1"/>
        <v>43412</v>
      </c>
      <c r="AL1129" s="71">
        <f t="shared" ca="1" si="2"/>
        <v>-547</v>
      </c>
      <c r="AM1129" s="71" t="str">
        <v>2018</v>
      </c>
      <c r="AN1129" s="70">
        <f t="shared" si="3"/>
        <v>43392</v>
      </c>
      <c r="AO1129" s="70" t="s">
        <v>123</v>
      </c>
    </row>
    <row r="1130" spans="1:41" ht="14.4">
      <c r="A1130" s="179" t="s">
        <v>26961</v>
      </c>
      <c r="B1130" s="56" t="s">
        <v>89</v>
      </c>
      <c r="C1130" s="57">
        <v>43153</v>
      </c>
      <c r="D1130" s="56" t="s">
        <v>131</v>
      </c>
      <c r="E1130" s="56" t="s">
        <v>129</v>
      </c>
      <c r="F1130" s="168" t="s">
        <v>214</v>
      </c>
      <c r="G1130" s="168" t="s">
        <v>214</v>
      </c>
      <c r="H1130" s="169" t="s">
        <v>129</v>
      </c>
      <c r="I1130" s="399"/>
      <c r="J1130" s="57">
        <v>42801</v>
      </c>
      <c r="K1130" s="56" t="s">
        <v>18</v>
      </c>
      <c r="L1130" s="56" t="s">
        <v>18</v>
      </c>
      <c r="M1130" s="60" t="s">
        <v>26962</v>
      </c>
      <c r="N1130" s="56" t="s">
        <v>26963</v>
      </c>
      <c r="O1130" s="56" t="s">
        <v>22</v>
      </c>
      <c r="P1130" s="61"/>
      <c r="Q1130" s="56" t="s">
        <v>96</v>
      </c>
      <c r="R1130" s="56"/>
      <c r="S1130" s="56" t="s">
        <v>108</v>
      </c>
      <c r="T1130" s="56" t="s">
        <v>14</v>
      </c>
      <c r="U1130" s="400"/>
      <c r="V1130" s="56"/>
      <c r="W1130" s="56" t="s">
        <v>108</v>
      </c>
      <c r="X1130" s="400" t="s">
        <v>108</v>
      </c>
      <c r="Y1130" s="61"/>
      <c r="Z1130" s="56" t="s">
        <v>18</v>
      </c>
      <c r="AA1130" s="57">
        <v>43153</v>
      </c>
      <c r="AB1130" s="75"/>
      <c r="AC1130" s="60" t="s">
        <v>26964</v>
      </c>
      <c r="AD1130" s="65" t="s">
        <v>79</v>
      </c>
      <c r="AE1130" s="65"/>
      <c r="AF1130" s="66"/>
      <c r="AG1130" s="66"/>
      <c r="AH1130" s="67" t="str">
        <v>Feb</v>
      </c>
      <c r="AI1130" s="68" t="str">
        <v>Feb</v>
      </c>
      <c r="AJ1130" s="69">
        <f t="shared" si="0"/>
        <v>0</v>
      </c>
      <c r="AK1130" s="70">
        <f t="shared" si="1"/>
        <v>43183</v>
      </c>
      <c r="AL1130" s="71">
        <f t="shared" ca="1" si="2"/>
        <v>-776</v>
      </c>
      <c r="AM1130" s="71" t="str">
        <v>2018</v>
      </c>
      <c r="AN1130" s="70">
        <f t="shared" si="3"/>
        <v>43163</v>
      </c>
      <c r="AO1130" s="70" t="s">
        <v>123</v>
      </c>
    </row>
    <row r="1131" spans="1:41" ht="14.4">
      <c r="A1131" s="179" t="s">
        <v>26965</v>
      </c>
      <c r="B1131" s="56" t="s">
        <v>89</v>
      </c>
      <c r="C1131" s="57">
        <v>43362</v>
      </c>
      <c r="D1131" s="56" t="s">
        <v>90</v>
      </c>
      <c r="E1131" s="56" t="s">
        <v>140</v>
      </c>
      <c r="F1131" s="168" t="s">
        <v>106</v>
      </c>
      <c r="G1131" s="168" t="s">
        <v>107</v>
      </c>
      <c r="H1131" s="169" t="s">
        <v>140</v>
      </c>
      <c r="I1131" s="399"/>
      <c r="J1131" s="57">
        <v>43392</v>
      </c>
      <c r="K1131" s="56" t="s">
        <v>18</v>
      </c>
      <c r="L1131" s="56" t="s">
        <v>18</v>
      </c>
      <c r="M1131" s="60" t="s">
        <v>26966</v>
      </c>
      <c r="N1131" s="56" t="s">
        <v>26966</v>
      </c>
      <c r="O1131" s="56" t="s">
        <v>22</v>
      </c>
      <c r="P1131" s="56" t="s">
        <v>26967</v>
      </c>
      <c r="Q1131" s="56" t="s">
        <v>28</v>
      </c>
      <c r="R1131" s="56"/>
      <c r="S1131" s="56" t="s">
        <v>108</v>
      </c>
      <c r="T1131" s="56" t="s">
        <v>108</v>
      </c>
      <c r="U1131" s="216">
        <v>43362</v>
      </c>
      <c r="V1131" s="56"/>
      <c r="W1131" s="56">
        <v>2.75</v>
      </c>
      <c r="X1131" s="56"/>
      <c r="Y1131" s="56" t="s">
        <v>108</v>
      </c>
      <c r="Z1131" s="56" t="s">
        <v>18</v>
      </c>
      <c r="AA1131" s="57">
        <v>43362</v>
      </c>
      <c r="AB1131" s="63">
        <v>6</v>
      </c>
      <c r="AC1131" s="64" t="s">
        <v>21266</v>
      </c>
      <c r="AD1131" s="56" t="s">
        <v>79</v>
      </c>
      <c r="AE1131" s="56"/>
      <c r="AF1131" s="61"/>
      <c r="AG1131" s="61"/>
      <c r="AH1131" s="67" t="str">
        <v>Sep</v>
      </c>
      <c r="AI1131" s="68" t="str">
        <v>Sep</v>
      </c>
      <c r="AJ1131" s="69">
        <f t="shared" si="0"/>
        <v>0</v>
      </c>
      <c r="AK1131" s="70">
        <f t="shared" si="1"/>
        <v>43392</v>
      </c>
      <c r="AL1131" s="71">
        <f t="shared" ca="1" si="2"/>
        <v>-567</v>
      </c>
      <c r="AM1131" s="71" t="str">
        <v>2018</v>
      </c>
      <c r="AN1131" s="70">
        <f t="shared" si="3"/>
        <v>43372</v>
      </c>
      <c r="AO1131" s="70" t="s">
        <v>123</v>
      </c>
    </row>
    <row r="1132" spans="1:41" ht="14.4">
      <c r="A1132" s="179" t="s">
        <v>26968</v>
      </c>
      <c r="B1132" s="56" t="s">
        <v>89</v>
      </c>
      <c r="C1132" s="57">
        <v>43187</v>
      </c>
      <c r="D1132" s="56" t="s">
        <v>1027</v>
      </c>
      <c r="E1132" s="56" t="s">
        <v>112</v>
      </c>
      <c r="F1132" s="168" t="s">
        <v>106</v>
      </c>
      <c r="G1132" s="168" t="s">
        <v>113</v>
      </c>
      <c r="H1132" s="169" t="s">
        <v>112</v>
      </c>
      <c r="I1132" s="399"/>
      <c r="J1132" s="57">
        <v>43218</v>
      </c>
      <c r="K1132" s="61"/>
      <c r="L1132" s="61"/>
      <c r="M1132" s="60" t="s">
        <v>18543</v>
      </c>
      <c r="N1132" s="56" t="s">
        <v>26969</v>
      </c>
      <c r="O1132" s="56" t="s">
        <v>249</v>
      </c>
      <c r="P1132" s="56" t="s">
        <v>20990</v>
      </c>
      <c r="Q1132" s="56" t="s">
        <v>116</v>
      </c>
      <c r="R1132" s="353">
        <v>43341</v>
      </c>
      <c r="S1132" s="61"/>
      <c r="T1132" s="61"/>
      <c r="U1132" s="400" t="s">
        <v>1946</v>
      </c>
      <c r="V1132" s="56"/>
      <c r="W1132" s="56">
        <v>10.5</v>
      </c>
      <c r="X1132" s="400">
        <v>43214</v>
      </c>
      <c r="Y1132" s="61"/>
      <c r="Z1132" s="56" t="s">
        <v>18</v>
      </c>
      <c r="AA1132" s="57">
        <v>43214</v>
      </c>
      <c r="AB1132" s="75"/>
      <c r="AC1132" s="64"/>
      <c r="AD1132" s="56" t="s">
        <v>79</v>
      </c>
      <c r="AE1132" s="56"/>
      <c r="AF1132" s="61"/>
      <c r="AG1132" s="61"/>
      <c r="AH1132" s="67" t="str">
        <v>Mar</v>
      </c>
      <c r="AI1132" s="68" t="str">
        <v>Apr</v>
      </c>
      <c r="AJ1132" s="69">
        <f t="shared" si="0"/>
        <v>27</v>
      </c>
      <c r="AK1132" s="70">
        <f t="shared" si="1"/>
        <v>43217</v>
      </c>
      <c r="AL1132" s="71">
        <f t="shared" ca="1" si="2"/>
        <v>-742</v>
      </c>
      <c r="AM1132" s="71" t="str">
        <v>2018</v>
      </c>
      <c r="AN1132" s="70">
        <f t="shared" si="3"/>
        <v>43197</v>
      </c>
      <c r="AO1132" s="70" t="s">
        <v>121</v>
      </c>
    </row>
    <row r="1133" spans="1:41" ht="14.4">
      <c r="A1133" s="179" t="s">
        <v>26970</v>
      </c>
      <c r="B1133" s="56" t="s">
        <v>89</v>
      </c>
      <c r="C1133" s="57">
        <v>43222</v>
      </c>
      <c r="D1133" s="56" t="s">
        <v>1027</v>
      </c>
      <c r="E1133" s="56" t="s">
        <v>140</v>
      </c>
      <c r="F1133" s="168" t="s">
        <v>106</v>
      </c>
      <c r="G1133" s="168" t="s">
        <v>107</v>
      </c>
      <c r="H1133" s="169" t="s">
        <v>140</v>
      </c>
      <c r="I1133" s="399"/>
      <c r="J1133" s="57">
        <v>43253</v>
      </c>
      <c r="K1133" s="56" t="s">
        <v>18</v>
      </c>
      <c r="L1133" s="56" t="s">
        <v>18</v>
      </c>
      <c r="M1133" s="60" t="s">
        <v>642</v>
      </c>
      <c r="N1133" s="56" t="s">
        <v>26971</v>
      </c>
      <c r="O1133" s="56" t="s">
        <v>33</v>
      </c>
      <c r="P1133" s="56" t="s">
        <v>26972</v>
      </c>
      <c r="Q1133" s="56" t="s">
        <v>17</v>
      </c>
      <c r="R1133" s="56"/>
      <c r="S1133" s="56" t="s">
        <v>108</v>
      </c>
      <c r="T1133" s="56" t="s">
        <v>108</v>
      </c>
      <c r="U1133" s="56"/>
      <c r="V1133" s="56"/>
      <c r="W1133" s="56" t="s">
        <v>108</v>
      </c>
      <c r="X1133" s="56"/>
      <c r="Y1133" s="56" t="s">
        <v>108</v>
      </c>
      <c r="Z1133" s="56" t="s">
        <v>18</v>
      </c>
      <c r="AA1133" s="57">
        <v>43222</v>
      </c>
      <c r="AB1133" s="63">
        <v>6</v>
      </c>
      <c r="AC1133" s="64" t="s">
        <v>26973</v>
      </c>
      <c r="AD1133" s="56" t="s">
        <v>79</v>
      </c>
      <c r="AE1133" s="56"/>
      <c r="AF1133" s="61"/>
      <c r="AG1133" s="61"/>
      <c r="AH1133" s="67" t="str">
        <v>May</v>
      </c>
      <c r="AI1133" s="68" t="str">
        <v>May</v>
      </c>
      <c r="AJ1133" s="69">
        <f t="shared" si="0"/>
        <v>0</v>
      </c>
      <c r="AK1133" s="70">
        <f t="shared" si="1"/>
        <v>43252</v>
      </c>
      <c r="AL1133" s="71">
        <f t="shared" ca="1" si="2"/>
        <v>-707</v>
      </c>
      <c r="AM1133" s="71" t="str">
        <v>2018</v>
      </c>
      <c r="AN1133" s="70">
        <f t="shared" si="3"/>
        <v>43232</v>
      </c>
      <c r="AO1133" s="70" t="s">
        <v>123</v>
      </c>
    </row>
    <row r="1134" spans="1:41" ht="14.4">
      <c r="A1134" s="179" t="s">
        <v>26974</v>
      </c>
      <c r="B1134" s="56" t="s">
        <v>89</v>
      </c>
      <c r="C1134" s="57">
        <v>43187</v>
      </c>
      <c r="D1134" s="56" t="s">
        <v>1027</v>
      </c>
      <c r="E1134" s="56" t="s">
        <v>112</v>
      </c>
      <c r="F1134" s="168" t="s">
        <v>106</v>
      </c>
      <c r="G1134" s="168" t="s">
        <v>113</v>
      </c>
      <c r="H1134" s="169" t="s">
        <v>112</v>
      </c>
      <c r="I1134" s="399"/>
      <c r="J1134" s="57">
        <v>43218</v>
      </c>
      <c r="K1134" s="61"/>
      <c r="L1134" s="61"/>
      <c r="M1134" s="60" t="s">
        <v>12795</v>
      </c>
      <c r="N1134" s="56" t="s">
        <v>26975</v>
      </c>
      <c r="O1134" s="56" t="s">
        <v>29</v>
      </c>
      <c r="P1134" s="56" t="s">
        <v>26976</v>
      </c>
      <c r="Q1134" s="56" t="s">
        <v>116</v>
      </c>
      <c r="R1134" s="66"/>
      <c r="S1134" s="61"/>
      <c r="T1134" s="61"/>
      <c r="U1134" s="402"/>
      <c r="V1134" s="66"/>
      <c r="W1134" s="66"/>
      <c r="X1134" s="400" t="s">
        <v>108</v>
      </c>
      <c r="Y1134" s="61"/>
      <c r="Z1134" s="56" t="s">
        <v>14</v>
      </c>
      <c r="AA1134" s="57">
        <v>43188</v>
      </c>
      <c r="AB1134" s="75"/>
      <c r="AC1134" s="64" t="s">
        <v>257</v>
      </c>
      <c r="AD1134" s="91" t="s">
        <v>118</v>
      </c>
      <c r="AE1134" s="61"/>
      <c r="AF1134" s="61"/>
      <c r="AG1134" s="61"/>
      <c r="AH1134" s="67" t="str">
        <v>Mar</v>
      </c>
      <c r="AI1134" s="68" t="str">
        <v>Mar</v>
      </c>
      <c r="AJ1134" s="69">
        <f t="shared" si="0"/>
        <v>1</v>
      </c>
      <c r="AK1134" s="70">
        <f t="shared" si="1"/>
        <v>43217</v>
      </c>
      <c r="AL1134" s="71">
        <f t="shared" ca="1" si="2"/>
        <v>-742</v>
      </c>
      <c r="AM1134" s="71" t="str">
        <v>2018</v>
      </c>
      <c r="AN1134" s="70">
        <f t="shared" si="3"/>
        <v>43197</v>
      </c>
      <c r="AO1134" s="70" t="s">
        <v>123</v>
      </c>
    </row>
    <row r="1135" spans="1:41" ht="14.4">
      <c r="A1135" s="179" t="s">
        <v>26977</v>
      </c>
      <c r="B1135" s="56" t="s">
        <v>89</v>
      </c>
      <c r="C1135" s="57">
        <v>43361</v>
      </c>
      <c r="D1135" s="56" t="s">
        <v>1027</v>
      </c>
      <c r="E1135" s="56" t="s">
        <v>140</v>
      </c>
      <c r="F1135" s="168" t="s">
        <v>106</v>
      </c>
      <c r="G1135" s="168" t="s">
        <v>107</v>
      </c>
      <c r="H1135" s="169" t="s">
        <v>140</v>
      </c>
      <c r="I1135" s="399"/>
      <c r="J1135" s="57">
        <v>43391</v>
      </c>
      <c r="K1135" s="56" t="s">
        <v>18</v>
      </c>
      <c r="L1135" s="56" t="s">
        <v>14</v>
      </c>
      <c r="M1135" s="60" t="s">
        <v>10852</v>
      </c>
      <c r="N1135" s="56" t="s">
        <v>26978</v>
      </c>
      <c r="O1135" s="56" t="s">
        <v>143</v>
      </c>
      <c r="P1135" s="56" t="s">
        <v>108</v>
      </c>
      <c r="Q1135" s="56" t="s">
        <v>28</v>
      </c>
      <c r="R1135" s="56"/>
      <c r="S1135" s="56" t="s">
        <v>108</v>
      </c>
      <c r="T1135" s="56" t="s">
        <v>108</v>
      </c>
      <c r="U1135" s="56"/>
      <c r="V1135" s="56"/>
      <c r="W1135" s="56" t="s">
        <v>108</v>
      </c>
      <c r="X1135" s="56"/>
      <c r="Y1135" s="56" t="s">
        <v>108</v>
      </c>
      <c r="Z1135" s="56" t="s">
        <v>14</v>
      </c>
      <c r="AA1135" s="57">
        <v>43361</v>
      </c>
      <c r="AB1135" s="63">
        <v>6</v>
      </c>
      <c r="AC1135" s="64" t="s">
        <v>26979</v>
      </c>
      <c r="AD1135" s="56" t="s">
        <v>118</v>
      </c>
      <c r="AE1135" s="56"/>
      <c r="AF1135" s="61"/>
      <c r="AG1135" s="61"/>
      <c r="AH1135" s="67" t="str">
        <v>Sep</v>
      </c>
      <c r="AI1135" s="68" t="str">
        <v>Sep</v>
      </c>
      <c r="AJ1135" s="69">
        <f t="shared" si="0"/>
        <v>0</v>
      </c>
      <c r="AK1135" s="70">
        <f t="shared" si="1"/>
        <v>43391</v>
      </c>
      <c r="AL1135" s="71">
        <f t="shared" ca="1" si="2"/>
        <v>-568</v>
      </c>
      <c r="AM1135" s="71" t="str">
        <v>2018</v>
      </c>
      <c r="AN1135" s="70">
        <f t="shared" si="3"/>
        <v>43371</v>
      </c>
      <c r="AO1135" s="70" t="s">
        <v>123</v>
      </c>
    </row>
    <row r="1136" spans="1:41" ht="14.4">
      <c r="A1136" s="179" t="s">
        <v>26980</v>
      </c>
      <c r="B1136" s="56" t="s">
        <v>89</v>
      </c>
      <c r="C1136" s="57">
        <v>43199</v>
      </c>
      <c r="D1136" s="56" t="s">
        <v>1027</v>
      </c>
      <c r="E1136" s="56" t="s">
        <v>140</v>
      </c>
      <c r="F1136" s="168" t="s">
        <v>106</v>
      </c>
      <c r="G1136" s="168" t="s">
        <v>107</v>
      </c>
      <c r="H1136" s="169" t="s">
        <v>140</v>
      </c>
      <c r="I1136" s="399"/>
      <c r="J1136" s="57">
        <v>43229</v>
      </c>
      <c r="K1136" s="56" t="s">
        <v>18</v>
      </c>
      <c r="L1136" s="56" t="s">
        <v>14</v>
      </c>
      <c r="M1136" s="60" t="s">
        <v>642</v>
      </c>
      <c r="N1136" s="56" t="s">
        <v>26981</v>
      </c>
      <c r="O1136" s="56" t="s">
        <v>44</v>
      </c>
      <c r="P1136" s="56" t="s">
        <v>108</v>
      </c>
      <c r="Q1136" s="56" t="s">
        <v>96</v>
      </c>
      <c r="R1136" s="56"/>
      <c r="S1136" s="56" t="s">
        <v>108</v>
      </c>
      <c r="T1136" s="56" t="s">
        <v>108</v>
      </c>
      <c r="U1136" s="56"/>
      <c r="V1136" s="56"/>
      <c r="W1136" s="56" t="s">
        <v>108</v>
      </c>
      <c r="X1136" s="56"/>
      <c r="Y1136" s="56" t="s">
        <v>108</v>
      </c>
      <c r="Z1136" s="56" t="s">
        <v>108</v>
      </c>
      <c r="AA1136" s="57">
        <v>43199</v>
      </c>
      <c r="AB1136" s="63">
        <v>6</v>
      </c>
      <c r="AC1136" s="64" t="s">
        <v>24742</v>
      </c>
      <c r="AD1136" s="56" t="s">
        <v>118</v>
      </c>
      <c r="AE1136" s="56"/>
      <c r="AF1136" s="61"/>
      <c r="AG1136" s="61"/>
      <c r="AH1136" s="67" t="str">
        <v>Apr</v>
      </c>
      <c r="AI1136" s="68" t="str">
        <v>Apr</v>
      </c>
      <c r="AJ1136" s="69">
        <f t="shared" si="0"/>
        <v>0</v>
      </c>
      <c r="AK1136" s="70">
        <f t="shared" si="1"/>
        <v>43229</v>
      </c>
      <c r="AL1136" s="71">
        <f t="shared" ca="1" si="2"/>
        <v>-730</v>
      </c>
      <c r="AM1136" s="71" t="str">
        <v>2018</v>
      </c>
      <c r="AN1136" s="70">
        <f t="shared" si="3"/>
        <v>43209</v>
      </c>
      <c r="AO1136" s="70" t="s">
        <v>123</v>
      </c>
    </row>
    <row r="1137" spans="1:41" ht="14.4">
      <c r="A1137" s="179" t="s">
        <v>26982</v>
      </c>
      <c r="B1137" s="56" t="s">
        <v>89</v>
      </c>
      <c r="C1137" s="57">
        <v>43188</v>
      </c>
      <c r="D1137" s="56" t="s">
        <v>131</v>
      </c>
      <c r="E1137" s="56" t="s">
        <v>140</v>
      </c>
      <c r="F1137" s="168" t="s">
        <v>106</v>
      </c>
      <c r="G1137" s="168" t="s">
        <v>107</v>
      </c>
      <c r="H1137" s="169" t="s">
        <v>140</v>
      </c>
      <c r="I1137" s="399"/>
      <c r="J1137" s="57">
        <v>43219</v>
      </c>
      <c r="K1137" s="56" t="s">
        <v>18</v>
      </c>
      <c r="L1137" s="56" t="s">
        <v>18</v>
      </c>
      <c r="M1137" s="60" t="s">
        <v>6062</v>
      </c>
      <c r="N1137" s="56" t="s">
        <v>26983</v>
      </c>
      <c r="O1137" s="56" t="s">
        <v>266</v>
      </c>
      <c r="P1137" s="56" t="s">
        <v>15646</v>
      </c>
      <c r="Q1137" s="56" t="s">
        <v>28</v>
      </c>
      <c r="R1137" s="56"/>
      <c r="S1137" s="56" t="s">
        <v>108</v>
      </c>
      <c r="T1137" s="56" t="s">
        <v>108</v>
      </c>
      <c r="U1137" s="400">
        <v>43188</v>
      </c>
      <c r="V1137" s="401"/>
      <c r="W1137" s="401">
        <v>2.5</v>
      </c>
      <c r="X1137" s="400"/>
      <c r="Y1137" s="56" t="s">
        <v>108</v>
      </c>
      <c r="Z1137" s="56" t="s">
        <v>18</v>
      </c>
      <c r="AA1137" s="57">
        <v>43193</v>
      </c>
      <c r="AB1137" s="63">
        <v>6</v>
      </c>
      <c r="AC1137" s="64" t="s">
        <v>26984</v>
      </c>
      <c r="AD1137" s="56" t="s">
        <v>79</v>
      </c>
      <c r="AE1137" s="56"/>
      <c r="AF1137" s="61"/>
      <c r="AG1137" s="61"/>
      <c r="AH1137" s="67" t="str">
        <v>Mar</v>
      </c>
      <c r="AI1137" s="68" t="str">
        <v>Apr</v>
      </c>
      <c r="AJ1137" s="69">
        <f t="shared" si="0"/>
        <v>5</v>
      </c>
      <c r="AK1137" s="70">
        <f t="shared" si="1"/>
        <v>43218</v>
      </c>
      <c r="AL1137" s="71">
        <f t="shared" ca="1" si="2"/>
        <v>-741</v>
      </c>
      <c r="AM1137" s="71" t="str">
        <v>2018</v>
      </c>
      <c r="AN1137" s="70">
        <f t="shared" si="3"/>
        <v>43198</v>
      </c>
      <c r="AO1137" s="70" t="s">
        <v>123</v>
      </c>
    </row>
    <row r="1138" spans="1:41" ht="14.4">
      <c r="A1138" s="179" t="s">
        <v>26985</v>
      </c>
      <c r="B1138" s="56" t="s">
        <v>89</v>
      </c>
      <c r="C1138" s="57">
        <v>43311</v>
      </c>
      <c r="D1138" s="56" t="s">
        <v>1027</v>
      </c>
      <c r="E1138" s="56" t="s">
        <v>140</v>
      </c>
      <c r="F1138" s="168" t="s">
        <v>106</v>
      </c>
      <c r="G1138" s="168" t="s">
        <v>107</v>
      </c>
      <c r="H1138" s="169" t="s">
        <v>140</v>
      </c>
      <c r="I1138" s="399"/>
      <c r="J1138" s="57">
        <v>43342</v>
      </c>
      <c r="K1138" s="56" t="s">
        <v>18</v>
      </c>
      <c r="L1138" s="56" t="s">
        <v>18</v>
      </c>
      <c r="M1138" s="60" t="s">
        <v>642</v>
      </c>
      <c r="N1138" s="56" t="s">
        <v>26986</v>
      </c>
      <c r="O1138" s="56" t="s">
        <v>20</v>
      </c>
      <c r="P1138" s="56" t="s">
        <v>26987</v>
      </c>
      <c r="Q1138" s="56" t="s">
        <v>21</v>
      </c>
      <c r="R1138" s="56"/>
      <c r="S1138" s="56" t="s">
        <v>108</v>
      </c>
      <c r="T1138" s="56" t="s">
        <v>108</v>
      </c>
      <c r="U1138" s="56"/>
      <c r="V1138" s="56"/>
      <c r="W1138" s="56" t="s">
        <v>108</v>
      </c>
      <c r="X1138" s="56"/>
      <c r="Y1138" s="56" t="s">
        <v>108</v>
      </c>
      <c r="Z1138" s="56" t="s">
        <v>18</v>
      </c>
      <c r="AA1138" s="57">
        <v>43311</v>
      </c>
      <c r="AB1138" s="63">
        <v>6</v>
      </c>
      <c r="AC1138" s="64" t="s">
        <v>26988</v>
      </c>
      <c r="AD1138" s="56" t="s">
        <v>79</v>
      </c>
      <c r="AE1138" s="56"/>
      <c r="AF1138" s="61"/>
      <c r="AG1138" s="61"/>
      <c r="AH1138" s="67" t="str">
        <v>Jul</v>
      </c>
      <c r="AI1138" s="68" t="str">
        <v>Jul</v>
      </c>
      <c r="AJ1138" s="69">
        <f t="shared" si="0"/>
        <v>0</v>
      </c>
      <c r="AK1138" s="70">
        <f t="shared" si="1"/>
        <v>43341</v>
      </c>
      <c r="AL1138" s="71">
        <f t="shared" ca="1" si="2"/>
        <v>-618</v>
      </c>
      <c r="AM1138" s="71" t="str">
        <v>2018</v>
      </c>
      <c r="AN1138" s="70">
        <f t="shared" si="3"/>
        <v>43321</v>
      </c>
      <c r="AO1138" s="70" t="s">
        <v>123</v>
      </c>
    </row>
    <row r="1139" spans="1:41" ht="14.4">
      <c r="A1139" s="179" t="s">
        <v>26989</v>
      </c>
      <c r="B1139" s="56" t="s">
        <v>89</v>
      </c>
      <c r="C1139" s="57">
        <v>43271</v>
      </c>
      <c r="D1139" s="56" t="s">
        <v>1027</v>
      </c>
      <c r="E1139" s="56" t="s">
        <v>12</v>
      </c>
      <c r="F1139" s="168" t="s">
        <v>106</v>
      </c>
      <c r="G1139" s="168" t="s">
        <v>107</v>
      </c>
      <c r="H1139" s="169" t="s">
        <v>30</v>
      </c>
      <c r="I1139" s="404"/>
      <c r="J1139" s="59"/>
      <c r="K1139" s="61"/>
      <c r="L1139" s="61"/>
      <c r="M1139" s="60" t="s">
        <v>642</v>
      </c>
      <c r="N1139" s="56" t="s">
        <v>26990</v>
      </c>
      <c r="O1139" s="56" t="s">
        <v>20</v>
      </c>
      <c r="P1139" s="56" t="s">
        <v>26987</v>
      </c>
      <c r="Q1139" s="56" t="s">
        <v>21</v>
      </c>
      <c r="R1139" s="66"/>
      <c r="S1139" s="61"/>
      <c r="T1139" s="61"/>
      <c r="U1139" s="402"/>
      <c r="V1139" s="66"/>
      <c r="W1139" s="66"/>
      <c r="X1139" s="402"/>
      <c r="Y1139" s="61"/>
      <c r="Z1139" s="56" t="s">
        <v>18</v>
      </c>
      <c r="AA1139" s="57">
        <v>43320</v>
      </c>
      <c r="AB1139" s="75"/>
      <c r="AC1139" s="64" t="s">
        <v>21484</v>
      </c>
      <c r="AD1139" s="56" t="s">
        <v>79</v>
      </c>
      <c r="AE1139" s="61"/>
      <c r="AF1139" s="61"/>
      <c r="AG1139" s="61"/>
      <c r="AH1139" s="67" t="str">
        <v>Jun</v>
      </c>
      <c r="AI1139" s="68" t="str">
        <v>Aug</v>
      </c>
      <c r="AJ1139" s="69">
        <f t="shared" si="0"/>
        <v>49</v>
      </c>
      <c r="AK1139" s="70">
        <f t="shared" si="1"/>
        <v>43301</v>
      </c>
      <c r="AL1139" s="71">
        <f t="shared" ca="1" si="2"/>
        <v>-658</v>
      </c>
      <c r="AM1139" s="71" t="str">
        <v>2018</v>
      </c>
      <c r="AN1139" s="70">
        <f t="shared" si="3"/>
        <v>43281</v>
      </c>
      <c r="AO1139" s="70" t="s">
        <v>123</v>
      </c>
    </row>
    <row r="1140" spans="1:41" ht="14.4">
      <c r="A1140" s="179" t="s">
        <v>26991</v>
      </c>
      <c r="B1140" s="202" t="s">
        <v>89</v>
      </c>
      <c r="C1140" s="57">
        <v>43369</v>
      </c>
      <c r="D1140" s="56" t="s">
        <v>90</v>
      </c>
      <c r="E1140" s="56" t="s">
        <v>15779</v>
      </c>
      <c r="F1140" s="168" t="s">
        <v>214</v>
      </c>
      <c r="G1140" s="168" t="s">
        <v>214</v>
      </c>
      <c r="H1140" s="169" t="s">
        <v>2445</v>
      </c>
      <c r="I1140" s="399"/>
      <c r="J1140" s="57">
        <v>43399</v>
      </c>
      <c r="K1140" s="56" t="s">
        <v>18</v>
      </c>
      <c r="L1140" s="56" t="s">
        <v>14</v>
      </c>
      <c r="M1140" s="60" t="s">
        <v>26992</v>
      </c>
      <c r="N1140" s="56" t="s">
        <v>26993</v>
      </c>
      <c r="O1140" s="61"/>
      <c r="P1140" s="61"/>
      <c r="Q1140" s="61"/>
      <c r="R1140" s="56"/>
      <c r="S1140" s="56" t="s">
        <v>108</v>
      </c>
      <c r="T1140" s="56" t="s">
        <v>108</v>
      </c>
      <c r="U1140" s="56"/>
      <c r="V1140" s="56"/>
      <c r="W1140" s="56" t="s">
        <v>108</v>
      </c>
      <c r="X1140" s="56" t="s">
        <v>108</v>
      </c>
      <c r="Y1140" s="56" t="s">
        <v>108</v>
      </c>
      <c r="Z1140" s="56" t="s">
        <v>14</v>
      </c>
      <c r="AA1140" s="57">
        <v>43382</v>
      </c>
      <c r="AB1140" s="75"/>
      <c r="AC1140" s="64" t="s">
        <v>26994</v>
      </c>
      <c r="AD1140" s="56" t="s">
        <v>118</v>
      </c>
      <c r="AE1140" s="56"/>
      <c r="AF1140" s="61"/>
      <c r="AG1140" s="61"/>
      <c r="AH1140" s="67" t="str">
        <v>Sep</v>
      </c>
      <c r="AI1140" s="68" t="str">
        <v>Oct</v>
      </c>
      <c r="AJ1140" s="69">
        <f t="shared" si="0"/>
        <v>13</v>
      </c>
      <c r="AK1140" s="70">
        <f t="shared" si="1"/>
        <v>43399</v>
      </c>
      <c r="AL1140" s="71">
        <f t="shared" ca="1" si="2"/>
        <v>-560</v>
      </c>
      <c r="AM1140" s="71" t="str">
        <v>2018</v>
      </c>
      <c r="AN1140" s="70">
        <f t="shared" si="3"/>
        <v>43379</v>
      </c>
      <c r="AO1140" s="70" t="s">
        <v>123</v>
      </c>
    </row>
    <row r="1141" spans="1:41" ht="14.4">
      <c r="A1141" s="179" t="s">
        <v>26995</v>
      </c>
      <c r="B1141" s="56" t="s">
        <v>89</v>
      </c>
      <c r="C1141" s="57">
        <v>43187</v>
      </c>
      <c r="D1141" s="56" t="s">
        <v>1027</v>
      </c>
      <c r="E1141" s="56" t="s">
        <v>112</v>
      </c>
      <c r="F1141" s="168" t="s">
        <v>106</v>
      </c>
      <c r="G1141" s="168" t="s">
        <v>113</v>
      </c>
      <c r="H1141" s="169" t="s">
        <v>112</v>
      </c>
      <c r="I1141" s="399"/>
      <c r="J1141" s="57">
        <v>43218</v>
      </c>
      <c r="K1141" s="56" t="s">
        <v>18</v>
      </c>
      <c r="L1141" s="56" t="s">
        <v>14</v>
      </c>
      <c r="M1141" s="60" t="s">
        <v>26996</v>
      </c>
      <c r="N1141" s="56" t="s">
        <v>26997</v>
      </c>
      <c r="O1141" s="56"/>
      <c r="P1141" s="56"/>
      <c r="Q1141" s="56" t="s">
        <v>116</v>
      </c>
      <c r="R1141" s="66"/>
      <c r="S1141" s="61"/>
      <c r="T1141" s="61"/>
      <c r="U1141" s="402"/>
      <c r="V1141" s="66"/>
      <c r="W1141" s="66"/>
      <c r="X1141" s="400" t="s">
        <v>108</v>
      </c>
      <c r="Y1141" s="61"/>
      <c r="Z1141" s="56" t="s">
        <v>14</v>
      </c>
      <c r="AA1141" s="57">
        <v>43187</v>
      </c>
      <c r="AB1141" s="75"/>
      <c r="AC1141" s="64" t="s">
        <v>26998</v>
      </c>
      <c r="AD1141" s="56" t="s">
        <v>118</v>
      </c>
      <c r="AE1141" s="61"/>
      <c r="AF1141" s="61"/>
      <c r="AG1141" s="61"/>
      <c r="AH1141" s="67" t="str">
        <v>Mar</v>
      </c>
      <c r="AI1141" s="68" t="str">
        <v>Mar</v>
      </c>
      <c r="AJ1141" s="69">
        <f t="shared" si="0"/>
        <v>0</v>
      </c>
      <c r="AK1141" s="70">
        <f t="shared" si="1"/>
        <v>43217</v>
      </c>
      <c r="AL1141" s="71">
        <f t="shared" ca="1" si="2"/>
        <v>-742</v>
      </c>
      <c r="AM1141" s="71" t="str">
        <v>2018</v>
      </c>
      <c r="AN1141" s="70">
        <f t="shared" si="3"/>
        <v>43197</v>
      </c>
      <c r="AO1141" s="70" t="s">
        <v>123</v>
      </c>
    </row>
    <row r="1142" spans="1:41" ht="14.4">
      <c r="A1142" s="179" t="s">
        <v>26999</v>
      </c>
      <c r="B1142" s="56" t="s">
        <v>89</v>
      </c>
      <c r="C1142" s="57">
        <v>43152</v>
      </c>
      <c r="D1142" s="56" t="s">
        <v>1027</v>
      </c>
      <c r="E1142" s="56" t="s">
        <v>129</v>
      </c>
      <c r="F1142" s="168" t="s">
        <v>214</v>
      </c>
      <c r="G1142" s="168" t="s">
        <v>214</v>
      </c>
      <c r="H1142" s="169" t="s">
        <v>129</v>
      </c>
      <c r="I1142" s="399"/>
      <c r="J1142" s="57">
        <v>43165</v>
      </c>
      <c r="K1142" s="56" t="s">
        <v>18</v>
      </c>
      <c r="L1142" s="56" t="s">
        <v>14</v>
      </c>
      <c r="M1142" s="60" t="s">
        <v>27000</v>
      </c>
      <c r="N1142" s="56" t="s">
        <v>27001</v>
      </c>
      <c r="O1142" s="61"/>
      <c r="P1142" s="61"/>
      <c r="Q1142" s="56" t="s">
        <v>96</v>
      </c>
      <c r="R1142" s="56"/>
      <c r="S1142" s="56" t="s">
        <v>108</v>
      </c>
      <c r="T1142" s="56" t="s">
        <v>14</v>
      </c>
      <c r="U1142" s="400"/>
      <c r="V1142" s="56"/>
      <c r="W1142" s="56" t="s">
        <v>108</v>
      </c>
      <c r="X1142" s="400" t="s">
        <v>108</v>
      </c>
      <c r="Y1142" s="61"/>
      <c r="Z1142" s="56" t="s">
        <v>14</v>
      </c>
      <c r="AA1142" s="57">
        <v>43158</v>
      </c>
      <c r="AB1142" s="75"/>
      <c r="AC1142" s="64" t="s">
        <v>27002</v>
      </c>
      <c r="AD1142" s="65" t="s">
        <v>118</v>
      </c>
      <c r="AE1142" s="65"/>
      <c r="AF1142" s="66"/>
      <c r="AG1142" s="66"/>
      <c r="AH1142" s="67" t="str">
        <v>Feb</v>
      </c>
      <c r="AI1142" s="68" t="str">
        <v>Feb</v>
      </c>
      <c r="AJ1142" s="69">
        <f t="shared" si="0"/>
        <v>6</v>
      </c>
      <c r="AK1142" s="70">
        <f t="shared" si="1"/>
        <v>43182</v>
      </c>
      <c r="AL1142" s="71">
        <f t="shared" ca="1" si="2"/>
        <v>-777</v>
      </c>
      <c r="AM1142" s="71" t="str">
        <v>2018</v>
      </c>
      <c r="AN1142" s="70">
        <f t="shared" si="3"/>
        <v>43162</v>
      </c>
      <c r="AO1142" s="70" t="s">
        <v>123</v>
      </c>
    </row>
    <row r="1143" spans="1:41" ht="14.4">
      <c r="A1143" s="179" t="s">
        <v>27003</v>
      </c>
      <c r="B1143" s="56" t="s">
        <v>89</v>
      </c>
      <c r="C1143" s="57">
        <v>43377</v>
      </c>
      <c r="D1143" s="56" t="s">
        <v>131</v>
      </c>
      <c r="E1143" s="56" t="s">
        <v>140</v>
      </c>
      <c r="F1143" s="168" t="s">
        <v>106</v>
      </c>
      <c r="G1143" s="168" t="s">
        <v>107</v>
      </c>
      <c r="H1143" s="169" t="s">
        <v>140</v>
      </c>
      <c r="I1143" s="399"/>
      <c r="J1143" s="57">
        <v>43408</v>
      </c>
      <c r="K1143" s="56" t="s">
        <v>18</v>
      </c>
      <c r="L1143" s="56" t="s">
        <v>18</v>
      </c>
      <c r="M1143" s="60" t="s">
        <v>145</v>
      </c>
      <c r="N1143" s="56" t="s">
        <v>3371</v>
      </c>
      <c r="O1143" s="56" t="s">
        <v>249</v>
      </c>
      <c r="P1143" s="56" t="s">
        <v>3372</v>
      </c>
      <c r="Q1143" s="56" t="s">
        <v>17</v>
      </c>
      <c r="R1143" s="56"/>
      <c r="S1143" s="56" t="s">
        <v>108</v>
      </c>
      <c r="T1143" s="56" t="s">
        <v>108</v>
      </c>
      <c r="U1143" s="56"/>
      <c r="V1143" s="56"/>
      <c r="W1143" s="56" t="s">
        <v>108</v>
      </c>
      <c r="X1143" s="56"/>
      <c r="Y1143" s="56" t="s">
        <v>108</v>
      </c>
      <c r="Z1143" s="56" t="s">
        <v>18</v>
      </c>
      <c r="AA1143" s="57">
        <v>43377</v>
      </c>
      <c r="AB1143" s="63">
        <v>6</v>
      </c>
      <c r="AC1143" s="64" t="s">
        <v>27004</v>
      </c>
      <c r="AD1143" s="56" t="s">
        <v>79</v>
      </c>
      <c r="AE1143" s="56"/>
      <c r="AF1143" s="61"/>
      <c r="AG1143" s="61"/>
      <c r="AH1143" s="67" t="str">
        <v>Oct</v>
      </c>
      <c r="AI1143" s="68" t="str">
        <v>Oct</v>
      </c>
      <c r="AJ1143" s="69">
        <f t="shared" si="0"/>
        <v>0</v>
      </c>
      <c r="AK1143" s="70">
        <f t="shared" si="1"/>
        <v>43407</v>
      </c>
      <c r="AL1143" s="71">
        <f t="shared" ca="1" si="2"/>
        <v>-552</v>
      </c>
      <c r="AM1143" s="71" t="str">
        <v>2018</v>
      </c>
      <c r="AN1143" s="70">
        <f t="shared" si="3"/>
        <v>43387</v>
      </c>
      <c r="AO1143" s="70" t="s">
        <v>123</v>
      </c>
    </row>
    <row r="1144" spans="1:41" ht="14.4">
      <c r="A1144" s="179" t="s">
        <v>27005</v>
      </c>
      <c r="B1144" s="56" t="s">
        <v>89</v>
      </c>
      <c r="C1144" s="57">
        <v>43186</v>
      </c>
      <c r="D1144" s="56" t="s">
        <v>1027</v>
      </c>
      <c r="E1144" s="56" t="s">
        <v>112</v>
      </c>
      <c r="F1144" s="168" t="s">
        <v>106</v>
      </c>
      <c r="G1144" s="168" t="s">
        <v>113</v>
      </c>
      <c r="H1144" s="169" t="s">
        <v>112</v>
      </c>
      <c r="I1144" s="399"/>
      <c r="J1144" s="57">
        <v>43218</v>
      </c>
      <c r="K1144" s="56" t="s">
        <v>18</v>
      </c>
      <c r="L1144" s="56" t="s">
        <v>18</v>
      </c>
      <c r="M1144" s="60" t="s">
        <v>7175</v>
      </c>
      <c r="N1144" s="56" t="s">
        <v>21326</v>
      </c>
      <c r="O1144" s="56" t="s">
        <v>249</v>
      </c>
      <c r="P1144" s="56" t="s">
        <v>2419</v>
      </c>
      <c r="Q1144" s="56" t="s">
        <v>116</v>
      </c>
      <c r="R1144" s="56"/>
      <c r="S1144" s="56"/>
      <c r="T1144" s="56"/>
      <c r="U1144" s="400" t="s">
        <v>1946</v>
      </c>
      <c r="V1144" s="56"/>
      <c r="W1144" s="56">
        <v>17.5</v>
      </c>
      <c r="X1144" s="56" t="s">
        <v>108</v>
      </c>
      <c r="Y1144" s="61"/>
      <c r="Z1144" s="56" t="s">
        <v>14</v>
      </c>
      <c r="AA1144" s="57">
        <v>43188</v>
      </c>
      <c r="AB1144" s="75"/>
      <c r="AC1144" s="64" t="s">
        <v>27006</v>
      </c>
      <c r="AD1144" s="56" t="s">
        <v>705</v>
      </c>
      <c r="AE1144" s="56"/>
      <c r="AF1144" s="56" t="s">
        <v>14</v>
      </c>
      <c r="AG1144" s="61"/>
      <c r="AH1144" s="67" t="str">
        <v>Mar</v>
      </c>
      <c r="AI1144" s="68" t="str">
        <v>Mar</v>
      </c>
      <c r="AJ1144" s="69">
        <f t="shared" si="0"/>
        <v>2</v>
      </c>
      <c r="AK1144" s="70">
        <f t="shared" si="1"/>
        <v>43216</v>
      </c>
      <c r="AL1144" s="71">
        <f t="shared" ca="1" si="2"/>
        <v>-743</v>
      </c>
      <c r="AM1144" s="71" t="str">
        <v>2018</v>
      </c>
      <c r="AN1144" s="70">
        <f t="shared" si="3"/>
        <v>43196</v>
      </c>
      <c r="AO1144" s="70" t="s">
        <v>123</v>
      </c>
    </row>
    <row r="1145" spans="1:41" ht="14.4">
      <c r="A1145" s="179" t="s">
        <v>27007</v>
      </c>
      <c r="B1145" s="56" t="s">
        <v>89</v>
      </c>
      <c r="C1145" s="57">
        <v>43336</v>
      </c>
      <c r="D1145" s="56" t="s">
        <v>90</v>
      </c>
      <c r="E1145" s="56" t="s">
        <v>140</v>
      </c>
      <c r="F1145" s="168" t="s">
        <v>106</v>
      </c>
      <c r="G1145" s="168" t="s">
        <v>107</v>
      </c>
      <c r="H1145" s="169" t="s">
        <v>140</v>
      </c>
      <c r="I1145" s="399"/>
      <c r="J1145" s="57">
        <v>43367</v>
      </c>
      <c r="K1145" s="56" t="s">
        <v>18</v>
      </c>
      <c r="L1145" s="56" t="s">
        <v>18</v>
      </c>
      <c r="M1145" s="60" t="s">
        <v>27008</v>
      </c>
      <c r="N1145" s="56" t="s">
        <v>27009</v>
      </c>
      <c r="O1145" s="56" t="s">
        <v>137</v>
      </c>
      <c r="P1145" s="56" t="s">
        <v>27010</v>
      </c>
      <c r="Q1145" s="56" t="s">
        <v>678</v>
      </c>
      <c r="R1145" s="56"/>
      <c r="S1145" s="56" t="s">
        <v>108</v>
      </c>
      <c r="T1145" s="56" t="s">
        <v>108</v>
      </c>
      <c r="U1145" s="56"/>
      <c r="V1145" s="56"/>
      <c r="W1145" s="56" t="s">
        <v>108</v>
      </c>
      <c r="X1145" s="56"/>
      <c r="Y1145" s="56" t="s">
        <v>108</v>
      </c>
      <c r="Z1145" s="56" t="s">
        <v>18</v>
      </c>
      <c r="AA1145" s="57">
        <v>43336</v>
      </c>
      <c r="AB1145" s="63">
        <v>6</v>
      </c>
      <c r="AC1145" s="64" t="s">
        <v>27011</v>
      </c>
      <c r="AD1145" s="56" t="s">
        <v>79</v>
      </c>
      <c r="AE1145" s="56"/>
      <c r="AF1145" s="61"/>
      <c r="AG1145" s="61"/>
      <c r="AH1145" s="67" t="str">
        <v>Aug</v>
      </c>
      <c r="AI1145" s="68" t="str">
        <v>Aug</v>
      </c>
      <c r="AJ1145" s="69">
        <f t="shared" si="0"/>
        <v>0</v>
      </c>
      <c r="AK1145" s="70">
        <f t="shared" si="1"/>
        <v>43366</v>
      </c>
      <c r="AL1145" s="71">
        <f t="shared" ca="1" si="2"/>
        <v>-593</v>
      </c>
      <c r="AM1145" s="71" t="str">
        <v>2018</v>
      </c>
      <c r="AN1145" s="70">
        <f t="shared" si="3"/>
        <v>43346</v>
      </c>
      <c r="AO1145" s="70" t="s">
        <v>123</v>
      </c>
    </row>
    <row r="1146" spans="1:41" ht="14.4">
      <c r="A1146" s="179" t="s">
        <v>27013</v>
      </c>
      <c r="B1146" s="56" t="s">
        <v>89</v>
      </c>
      <c r="C1146" s="57">
        <v>43418</v>
      </c>
      <c r="D1146" s="56" t="s">
        <v>90</v>
      </c>
      <c r="E1146" s="56" t="s">
        <v>276</v>
      </c>
      <c r="F1146" s="168" t="s">
        <v>214</v>
      </c>
      <c r="G1146" s="168" t="s">
        <v>214</v>
      </c>
      <c r="H1146" s="169" t="s">
        <v>2445</v>
      </c>
      <c r="I1146" s="399"/>
      <c r="J1146" s="57">
        <v>43448</v>
      </c>
      <c r="K1146" s="61"/>
      <c r="L1146" s="61"/>
      <c r="M1146" s="60" t="s">
        <v>27014</v>
      </c>
      <c r="N1146" s="56" t="s">
        <v>27015</v>
      </c>
      <c r="O1146" s="61"/>
      <c r="P1146" s="61"/>
      <c r="Q1146" s="61"/>
      <c r="R1146" s="66"/>
      <c r="S1146" s="61"/>
      <c r="T1146" s="61"/>
      <c r="U1146" s="402"/>
      <c r="V1146" s="66"/>
      <c r="W1146" s="66"/>
      <c r="X1146" s="402"/>
      <c r="Y1146" s="61"/>
      <c r="Z1146" s="56" t="s">
        <v>18</v>
      </c>
      <c r="AA1146" s="57">
        <v>43419</v>
      </c>
      <c r="AB1146" s="75"/>
      <c r="AC1146" s="64" t="s">
        <v>27016</v>
      </c>
      <c r="AD1146" s="56" t="s">
        <v>294</v>
      </c>
      <c r="AE1146" s="56"/>
      <c r="AF1146" s="61"/>
      <c r="AG1146" s="61"/>
      <c r="AH1146" s="67" t="str">
        <v>Nov</v>
      </c>
      <c r="AI1146" s="68" t="str">
        <v>Nov</v>
      </c>
      <c r="AJ1146" s="69">
        <f t="shared" si="0"/>
        <v>1</v>
      </c>
      <c r="AK1146" s="70">
        <f t="shared" si="1"/>
        <v>43448</v>
      </c>
      <c r="AL1146" s="71">
        <f t="shared" ca="1" si="2"/>
        <v>-511</v>
      </c>
      <c r="AM1146" s="71" t="str">
        <v>2018</v>
      </c>
      <c r="AN1146" s="70">
        <f t="shared" si="3"/>
        <v>43428</v>
      </c>
      <c r="AO1146" s="70" t="s">
        <v>123</v>
      </c>
    </row>
    <row r="1147" spans="1:41" ht="14.4">
      <c r="A1147" s="179" t="s">
        <v>27021</v>
      </c>
      <c r="B1147" s="56" t="s">
        <v>89</v>
      </c>
      <c r="C1147" s="57">
        <v>43336</v>
      </c>
      <c r="D1147" s="56" t="s">
        <v>90</v>
      </c>
      <c r="E1147" s="56" t="s">
        <v>140</v>
      </c>
      <c r="F1147" s="168" t="s">
        <v>106</v>
      </c>
      <c r="G1147" s="168" t="s">
        <v>107</v>
      </c>
      <c r="H1147" s="169" t="s">
        <v>140</v>
      </c>
      <c r="I1147" s="399"/>
      <c r="J1147" s="57">
        <v>43367</v>
      </c>
      <c r="K1147" s="56" t="s">
        <v>18</v>
      </c>
      <c r="L1147" s="56" t="s">
        <v>14</v>
      </c>
      <c r="M1147" s="60" t="s">
        <v>27022</v>
      </c>
      <c r="N1147" s="56" t="s">
        <v>27023</v>
      </c>
      <c r="O1147" s="61"/>
      <c r="P1147" s="56" t="s">
        <v>108</v>
      </c>
      <c r="Q1147" s="56" t="s">
        <v>28</v>
      </c>
      <c r="R1147" s="56"/>
      <c r="S1147" s="56" t="s">
        <v>108</v>
      </c>
      <c r="T1147" s="56" t="s">
        <v>108</v>
      </c>
      <c r="U1147" s="56"/>
      <c r="V1147" s="56"/>
      <c r="W1147" s="56" t="s">
        <v>108</v>
      </c>
      <c r="X1147" s="56"/>
      <c r="Y1147" s="56" t="s">
        <v>108</v>
      </c>
      <c r="Z1147" s="56" t="s">
        <v>14</v>
      </c>
      <c r="AA1147" s="57">
        <v>43336</v>
      </c>
      <c r="AB1147" s="63">
        <v>6</v>
      </c>
      <c r="AC1147" s="64" t="s">
        <v>27024</v>
      </c>
      <c r="AD1147" s="56" t="s">
        <v>224</v>
      </c>
      <c r="AE1147" s="56"/>
      <c r="AF1147" s="61"/>
      <c r="AG1147" s="61"/>
      <c r="AH1147" s="67" t="str">
        <v>Aug</v>
      </c>
      <c r="AI1147" s="68" t="str">
        <v>Aug</v>
      </c>
      <c r="AJ1147" s="69">
        <f t="shared" si="0"/>
        <v>0</v>
      </c>
      <c r="AK1147" s="70">
        <f t="shared" si="1"/>
        <v>43366</v>
      </c>
      <c r="AL1147" s="71">
        <f t="shared" ca="1" si="2"/>
        <v>-593</v>
      </c>
      <c r="AM1147" s="71" t="str">
        <v>2018</v>
      </c>
      <c r="AN1147" s="70">
        <f t="shared" si="3"/>
        <v>43346</v>
      </c>
      <c r="AO1147" s="70" t="s">
        <v>123</v>
      </c>
    </row>
    <row r="1148" spans="1:41" ht="14.4">
      <c r="A1148" s="179" t="s">
        <v>27025</v>
      </c>
      <c r="B1148" s="56" t="s">
        <v>89</v>
      </c>
      <c r="C1148" s="57">
        <v>43112</v>
      </c>
      <c r="D1148" s="56" t="s">
        <v>1027</v>
      </c>
      <c r="E1148" s="56" t="s">
        <v>12</v>
      </c>
      <c r="F1148" s="168" t="s">
        <v>106</v>
      </c>
      <c r="G1148" s="168" t="s">
        <v>107</v>
      </c>
      <c r="H1148" s="169" t="s">
        <v>12</v>
      </c>
      <c r="I1148" s="404"/>
      <c r="J1148" s="59"/>
      <c r="K1148" s="61"/>
      <c r="L1148" s="61"/>
      <c r="M1148" s="60" t="s">
        <v>1365</v>
      </c>
      <c r="N1148" s="56" t="s">
        <v>27026</v>
      </c>
      <c r="O1148" s="56" t="s">
        <v>114</v>
      </c>
      <c r="P1148" s="56" t="s">
        <v>2367</v>
      </c>
      <c r="Q1148" s="56" t="s">
        <v>17</v>
      </c>
      <c r="R1148" s="66"/>
      <c r="S1148" s="61"/>
      <c r="T1148" s="61"/>
      <c r="U1148" s="402"/>
      <c r="V1148" s="66"/>
      <c r="W1148" s="66"/>
      <c r="X1148" s="400" t="s">
        <v>108</v>
      </c>
      <c r="Y1148" s="61"/>
      <c r="Z1148" s="56" t="s">
        <v>18</v>
      </c>
      <c r="AA1148" s="57">
        <v>43123</v>
      </c>
      <c r="AB1148" s="75"/>
      <c r="AC1148" s="95"/>
      <c r="AD1148" s="65" t="s">
        <v>79</v>
      </c>
      <c r="AE1148" s="65"/>
      <c r="AF1148" s="66"/>
      <c r="AG1148" s="66"/>
      <c r="AH1148" s="67" t="str">
        <v>Jan</v>
      </c>
      <c r="AI1148" s="68" t="str">
        <v>Jan</v>
      </c>
      <c r="AJ1148" s="69">
        <f t="shared" si="0"/>
        <v>11</v>
      </c>
      <c r="AK1148" s="70">
        <f t="shared" si="1"/>
        <v>43142</v>
      </c>
      <c r="AL1148" s="71">
        <f t="shared" ca="1" si="2"/>
        <v>-817</v>
      </c>
      <c r="AM1148" s="71" t="str">
        <v>2018</v>
      </c>
      <c r="AN1148" s="70">
        <f t="shared" si="3"/>
        <v>43122</v>
      </c>
      <c r="AO1148" s="70" t="s">
        <v>123</v>
      </c>
    </row>
    <row r="1149" spans="1:41" ht="14.4">
      <c r="A1149" s="179" t="s">
        <v>27027</v>
      </c>
      <c r="B1149" s="56" t="s">
        <v>89</v>
      </c>
      <c r="C1149" s="57">
        <v>43196</v>
      </c>
      <c r="D1149" s="56" t="s">
        <v>90</v>
      </c>
      <c r="E1149" s="56" t="s">
        <v>1579</v>
      </c>
      <c r="F1149" s="168" t="s">
        <v>214</v>
      </c>
      <c r="G1149" s="168" t="s">
        <v>24421</v>
      </c>
      <c r="H1149" s="169" t="s">
        <v>1579</v>
      </c>
      <c r="I1149" s="399"/>
      <c r="J1149" s="57">
        <v>43209</v>
      </c>
      <c r="K1149" s="56" t="s">
        <v>18</v>
      </c>
      <c r="L1149" s="56" t="s">
        <v>14</v>
      </c>
      <c r="M1149" s="60" t="s">
        <v>27028</v>
      </c>
      <c r="N1149" s="56" t="s">
        <v>5917</v>
      </c>
      <c r="O1149" s="56" t="s">
        <v>132</v>
      </c>
      <c r="P1149" s="56" t="s">
        <v>27029</v>
      </c>
      <c r="Q1149" s="56" t="s">
        <v>96</v>
      </c>
      <c r="R1149" s="66"/>
      <c r="S1149" s="61"/>
      <c r="T1149" s="61"/>
      <c r="U1149" s="402"/>
      <c r="V1149" s="66"/>
      <c r="W1149" s="66"/>
      <c r="X1149" s="402"/>
      <c r="Y1149" s="56"/>
      <c r="Z1149" s="56" t="s">
        <v>18</v>
      </c>
      <c r="AA1149" s="57">
        <v>43350</v>
      </c>
      <c r="AB1149" s="75"/>
      <c r="AC1149" s="64" t="s">
        <v>27030</v>
      </c>
      <c r="AD1149" s="56" t="s">
        <v>179</v>
      </c>
      <c r="AE1149" s="56"/>
      <c r="AF1149" s="61"/>
      <c r="AG1149" s="61"/>
      <c r="AH1149" s="67" t="str">
        <v>Apr</v>
      </c>
      <c r="AI1149" s="68" t="str">
        <v>Sep</v>
      </c>
      <c r="AJ1149" s="69">
        <f t="shared" si="0"/>
        <v>154</v>
      </c>
      <c r="AK1149" s="70">
        <f t="shared" si="1"/>
        <v>43226</v>
      </c>
      <c r="AL1149" s="71">
        <f t="shared" ca="1" si="2"/>
        <v>-733</v>
      </c>
      <c r="AM1149" s="71" t="str">
        <v>2018</v>
      </c>
      <c r="AN1149" s="70">
        <f t="shared" si="3"/>
        <v>43206</v>
      </c>
      <c r="AO1149" s="70" t="s">
        <v>123</v>
      </c>
    </row>
    <row r="1150" spans="1:41" ht="14.4">
      <c r="A1150" s="179" t="s">
        <v>27031</v>
      </c>
      <c r="B1150" s="56" t="s">
        <v>89</v>
      </c>
      <c r="C1150" s="57">
        <v>43398</v>
      </c>
      <c r="D1150" s="56" t="s">
        <v>90</v>
      </c>
      <c r="E1150" s="56" t="s">
        <v>12</v>
      </c>
      <c r="F1150" s="168" t="s">
        <v>106</v>
      </c>
      <c r="G1150" s="168" t="s">
        <v>107</v>
      </c>
      <c r="H1150" s="169" t="s">
        <v>12</v>
      </c>
      <c r="I1150" s="404"/>
      <c r="J1150" s="59"/>
      <c r="K1150" s="61"/>
      <c r="L1150" s="61"/>
      <c r="M1150" s="60" t="s">
        <v>27032</v>
      </c>
      <c r="N1150" s="56" t="s">
        <v>27033</v>
      </c>
      <c r="O1150" s="56" t="s">
        <v>44</v>
      </c>
      <c r="P1150" s="56" t="s">
        <v>27034</v>
      </c>
      <c r="Q1150" s="56" t="s">
        <v>17</v>
      </c>
      <c r="R1150" s="66"/>
      <c r="S1150" s="61"/>
      <c r="T1150" s="61"/>
      <c r="U1150" s="402"/>
      <c r="V1150" s="66"/>
      <c r="W1150" s="66"/>
      <c r="X1150" s="402"/>
      <c r="Y1150" s="61"/>
      <c r="Z1150" s="56" t="s">
        <v>18</v>
      </c>
      <c r="AA1150" s="57">
        <v>43405</v>
      </c>
      <c r="AB1150" s="75"/>
      <c r="AC1150" s="64" t="s">
        <v>27035</v>
      </c>
      <c r="AD1150" s="56" t="s">
        <v>79</v>
      </c>
      <c r="AE1150" s="56"/>
      <c r="AF1150" s="61"/>
      <c r="AG1150" s="61"/>
      <c r="AH1150" s="67" t="str">
        <v>Oct</v>
      </c>
      <c r="AI1150" s="68" t="str">
        <v>Nov</v>
      </c>
      <c r="AJ1150" s="69">
        <f t="shared" si="0"/>
        <v>7</v>
      </c>
      <c r="AK1150" s="70">
        <f t="shared" si="1"/>
        <v>43428</v>
      </c>
      <c r="AL1150" s="71">
        <f t="shared" ca="1" si="2"/>
        <v>-531</v>
      </c>
      <c r="AM1150" s="71" t="str">
        <v>2018</v>
      </c>
      <c r="AN1150" s="70">
        <f t="shared" si="3"/>
        <v>43408</v>
      </c>
      <c r="AO1150" s="70" t="s">
        <v>123</v>
      </c>
    </row>
    <row r="1151" spans="1:41" ht="14.4">
      <c r="A1151" s="179" t="s">
        <v>27036</v>
      </c>
      <c r="B1151" s="56" t="s">
        <v>89</v>
      </c>
      <c r="C1151" s="57">
        <v>43290</v>
      </c>
      <c r="D1151" s="56" t="s">
        <v>90</v>
      </c>
      <c r="E1151" s="56" t="s">
        <v>140</v>
      </c>
      <c r="F1151" s="168" t="s">
        <v>106</v>
      </c>
      <c r="G1151" s="168" t="s">
        <v>107</v>
      </c>
      <c r="H1151" s="169" t="s">
        <v>140</v>
      </c>
      <c r="I1151" s="399"/>
      <c r="J1151" s="57">
        <v>43321</v>
      </c>
      <c r="K1151" s="56" t="s">
        <v>18</v>
      </c>
      <c r="L1151" s="56" t="s">
        <v>18</v>
      </c>
      <c r="M1151" s="60" t="s">
        <v>27037</v>
      </c>
      <c r="N1151" s="56" t="s">
        <v>27037</v>
      </c>
      <c r="O1151" s="56" t="s">
        <v>20</v>
      </c>
      <c r="P1151" s="56" t="s">
        <v>27038</v>
      </c>
      <c r="Q1151" s="56" t="s">
        <v>17</v>
      </c>
      <c r="R1151" s="56"/>
      <c r="S1151" s="56" t="s">
        <v>108</v>
      </c>
      <c r="T1151" s="56" t="s">
        <v>108</v>
      </c>
      <c r="U1151" s="56"/>
      <c r="V1151" s="56"/>
      <c r="W1151" s="56" t="s">
        <v>108</v>
      </c>
      <c r="X1151" s="56"/>
      <c r="Y1151" s="56" t="s">
        <v>108</v>
      </c>
      <c r="Z1151" s="56" t="s">
        <v>18</v>
      </c>
      <c r="AA1151" s="57">
        <v>43294</v>
      </c>
      <c r="AB1151" s="63">
        <v>6</v>
      </c>
      <c r="AC1151" s="64" t="s">
        <v>27039</v>
      </c>
      <c r="AD1151" s="56" t="s">
        <v>79</v>
      </c>
      <c r="AE1151" s="56"/>
      <c r="AF1151" s="61"/>
      <c r="AG1151" s="61"/>
      <c r="AH1151" s="67" t="str">
        <v>Jul</v>
      </c>
      <c r="AI1151" s="68" t="str">
        <v>Jul</v>
      </c>
      <c r="AJ1151" s="69">
        <f t="shared" si="0"/>
        <v>4</v>
      </c>
      <c r="AK1151" s="70">
        <f t="shared" si="1"/>
        <v>43320</v>
      </c>
      <c r="AL1151" s="71">
        <f t="shared" ca="1" si="2"/>
        <v>-639</v>
      </c>
      <c r="AM1151" s="71" t="str">
        <v>2018</v>
      </c>
      <c r="AN1151" s="70">
        <f t="shared" si="3"/>
        <v>43300</v>
      </c>
      <c r="AO1151" s="70" t="s">
        <v>123</v>
      </c>
    </row>
    <row r="1152" spans="1:41" ht="14.4">
      <c r="A1152" s="179" t="s">
        <v>27041</v>
      </c>
      <c r="B1152" s="56" t="s">
        <v>89</v>
      </c>
      <c r="C1152" s="57">
        <v>43158</v>
      </c>
      <c r="D1152" s="56" t="s">
        <v>131</v>
      </c>
      <c r="E1152" s="56" t="s">
        <v>140</v>
      </c>
      <c r="F1152" s="168" t="s">
        <v>106</v>
      </c>
      <c r="G1152" s="168" t="s">
        <v>107</v>
      </c>
      <c r="H1152" s="169" t="s">
        <v>140</v>
      </c>
      <c r="I1152" s="399"/>
      <c r="J1152" s="57">
        <v>43186</v>
      </c>
      <c r="K1152" s="56" t="s">
        <v>18</v>
      </c>
      <c r="L1152" s="56" t="s">
        <v>18</v>
      </c>
      <c r="M1152" s="60" t="s">
        <v>27042</v>
      </c>
      <c r="N1152" s="56" t="s">
        <v>27043</v>
      </c>
      <c r="O1152" s="56" t="s">
        <v>37</v>
      </c>
      <c r="P1152" s="56" t="s">
        <v>2363</v>
      </c>
      <c r="Q1152" s="56" t="s">
        <v>17</v>
      </c>
      <c r="R1152" s="66"/>
      <c r="S1152" s="56" t="s">
        <v>108</v>
      </c>
      <c r="T1152" s="56" t="s">
        <v>108</v>
      </c>
      <c r="U1152" s="400"/>
      <c r="V1152" s="66"/>
      <c r="W1152" s="66"/>
      <c r="X1152" s="400"/>
      <c r="Y1152" s="56" t="s">
        <v>108</v>
      </c>
      <c r="Z1152" s="56" t="s">
        <v>18</v>
      </c>
      <c r="AA1152" s="57">
        <v>43158</v>
      </c>
      <c r="AB1152" s="63">
        <v>6</v>
      </c>
      <c r="AC1152" s="64" t="s">
        <v>27044</v>
      </c>
      <c r="AD1152" s="65" t="s">
        <v>79</v>
      </c>
      <c r="AE1152" s="65"/>
      <c r="AF1152" s="66"/>
      <c r="AG1152" s="66"/>
      <c r="AH1152" s="67" t="str">
        <v>Feb</v>
      </c>
      <c r="AI1152" s="68" t="str">
        <v>Feb</v>
      </c>
      <c r="AJ1152" s="69">
        <f t="shared" si="0"/>
        <v>0</v>
      </c>
      <c r="AK1152" s="70">
        <f t="shared" si="1"/>
        <v>43188</v>
      </c>
      <c r="AL1152" s="71">
        <f t="shared" ca="1" si="2"/>
        <v>-771</v>
      </c>
      <c r="AM1152" s="71" t="str">
        <v>2018</v>
      </c>
      <c r="AN1152" s="70">
        <f t="shared" si="3"/>
        <v>43168</v>
      </c>
      <c r="AO1152" s="70" t="s">
        <v>123</v>
      </c>
    </row>
    <row r="1153" spans="1:41" ht="14.4">
      <c r="A1153" s="179" t="s">
        <v>27045</v>
      </c>
      <c r="B1153" s="56" t="s">
        <v>89</v>
      </c>
      <c r="C1153" s="57">
        <v>43153</v>
      </c>
      <c r="D1153" s="56" t="s">
        <v>1027</v>
      </c>
      <c r="E1153" s="56" t="s">
        <v>140</v>
      </c>
      <c r="F1153" s="168" t="s">
        <v>106</v>
      </c>
      <c r="G1153" s="168" t="s">
        <v>107</v>
      </c>
      <c r="H1153" s="169" t="s">
        <v>140</v>
      </c>
      <c r="I1153" s="399"/>
      <c r="J1153" s="57">
        <v>43181</v>
      </c>
      <c r="K1153" s="56" t="s">
        <v>18</v>
      </c>
      <c r="L1153" s="56" t="s">
        <v>14</v>
      </c>
      <c r="M1153" s="60" t="s">
        <v>642</v>
      </c>
      <c r="N1153" s="56" t="s">
        <v>27046</v>
      </c>
      <c r="O1153" s="56" t="s">
        <v>95</v>
      </c>
      <c r="P1153" s="56" t="s">
        <v>108</v>
      </c>
      <c r="Q1153" s="56" t="s">
        <v>96</v>
      </c>
      <c r="R1153" s="66"/>
      <c r="S1153" s="56" t="s">
        <v>108</v>
      </c>
      <c r="T1153" s="56" t="s">
        <v>108</v>
      </c>
      <c r="U1153" s="56"/>
      <c r="V1153" s="66"/>
      <c r="W1153" s="66"/>
      <c r="X1153" s="400"/>
      <c r="Y1153" s="56" t="s">
        <v>108</v>
      </c>
      <c r="Z1153" s="56" t="s">
        <v>14</v>
      </c>
      <c r="AA1153" s="57">
        <v>43153</v>
      </c>
      <c r="AB1153" s="63">
        <v>6</v>
      </c>
      <c r="AC1153" s="64" t="s">
        <v>27047</v>
      </c>
      <c r="AD1153" s="65" t="s">
        <v>118</v>
      </c>
      <c r="AE1153" s="65"/>
      <c r="AF1153" s="66"/>
      <c r="AG1153" s="66"/>
      <c r="AH1153" s="67" t="str">
        <v>Feb</v>
      </c>
      <c r="AI1153" s="68" t="str">
        <v>Feb</v>
      </c>
      <c r="AJ1153" s="69">
        <f t="shared" si="0"/>
        <v>0</v>
      </c>
      <c r="AK1153" s="70">
        <f t="shared" si="1"/>
        <v>43183</v>
      </c>
      <c r="AL1153" s="71">
        <f t="shared" ca="1" si="2"/>
        <v>-776</v>
      </c>
      <c r="AM1153" s="71" t="str">
        <v>2018</v>
      </c>
      <c r="AN1153" s="70">
        <f t="shared" si="3"/>
        <v>43163</v>
      </c>
      <c r="AO1153" s="70" t="s">
        <v>123</v>
      </c>
    </row>
    <row r="1154" spans="1:41" ht="14.4">
      <c r="A1154" s="179" t="s">
        <v>27048</v>
      </c>
      <c r="B1154" s="56" t="s">
        <v>89</v>
      </c>
      <c r="C1154" s="57">
        <v>43145</v>
      </c>
      <c r="D1154" s="56" t="s">
        <v>131</v>
      </c>
      <c r="E1154" s="56" t="s">
        <v>140</v>
      </c>
      <c r="F1154" s="168" t="s">
        <v>106</v>
      </c>
      <c r="G1154" s="168" t="s">
        <v>107</v>
      </c>
      <c r="H1154" s="169" t="s">
        <v>140</v>
      </c>
      <c r="I1154" s="399"/>
      <c r="J1154" s="57">
        <v>43173</v>
      </c>
      <c r="K1154" s="56" t="s">
        <v>18</v>
      </c>
      <c r="L1154" s="56" t="s">
        <v>18</v>
      </c>
      <c r="M1154" s="60" t="s">
        <v>27049</v>
      </c>
      <c r="N1154" s="56" t="s">
        <v>27050</v>
      </c>
      <c r="O1154" s="56" t="s">
        <v>29</v>
      </c>
      <c r="P1154" s="56" t="s">
        <v>27051</v>
      </c>
      <c r="Q1154" s="56" t="s">
        <v>17</v>
      </c>
      <c r="R1154" s="66"/>
      <c r="S1154" s="56" t="s">
        <v>108</v>
      </c>
      <c r="T1154" s="56" t="s">
        <v>108</v>
      </c>
      <c r="U1154" s="56"/>
      <c r="V1154" s="66"/>
      <c r="W1154" s="66"/>
      <c r="X1154" s="400"/>
      <c r="Y1154" s="56" t="s">
        <v>108</v>
      </c>
      <c r="Z1154" s="56" t="s">
        <v>18</v>
      </c>
      <c r="AA1154" s="57">
        <v>43145</v>
      </c>
      <c r="AB1154" s="63">
        <v>6</v>
      </c>
      <c r="AC1154" s="64" t="s">
        <v>27052</v>
      </c>
      <c r="AD1154" s="65" t="s">
        <v>79</v>
      </c>
      <c r="AE1154" s="65"/>
      <c r="AF1154" s="66"/>
      <c r="AG1154" s="66"/>
      <c r="AH1154" s="67" t="str">
        <v>Feb</v>
      </c>
      <c r="AI1154" s="68" t="str">
        <v>Feb</v>
      </c>
      <c r="AJ1154" s="69">
        <f t="shared" si="0"/>
        <v>0</v>
      </c>
      <c r="AK1154" s="70">
        <f t="shared" si="1"/>
        <v>43175</v>
      </c>
      <c r="AL1154" s="71">
        <f t="shared" ca="1" si="2"/>
        <v>-784</v>
      </c>
      <c r="AM1154" s="71" t="str">
        <v>2018</v>
      </c>
      <c r="AN1154" s="70">
        <f t="shared" si="3"/>
        <v>43155</v>
      </c>
      <c r="AO1154" s="70" t="s">
        <v>123</v>
      </c>
    </row>
    <row r="1155" spans="1:41" ht="14.4">
      <c r="A1155" s="179" t="s">
        <v>27053</v>
      </c>
      <c r="B1155" s="56" t="s">
        <v>89</v>
      </c>
      <c r="C1155" s="57">
        <v>43244</v>
      </c>
      <c r="D1155" s="56" t="s">
        <v>1027</v>
      </c>
      <c r="E1155" s="56" t="s">
        <v>140</v>
      </c>
      <c r="F1155" s="168" t="s">
        <v>106</v>
      </c>
      <c r="G1155" s="168" t="s">
        <v>107</v>
      </c>
      <c r="H1155" s="169" t="s">
        <v>140</v>
      </c>
      <c r="I1155" s="399"/>
      <c r="J1155" s="57">
        <v>43275</v>
      </c>
      <c r="K1155" s="56" t="s">
        <v>18</v>
      </c>
      <c r="L1155" s="56" t="s">
        <v>18</v>
      </c>
      <c r="M1155" s="60" t="s">
        <v>642</v>
      </c>
      <c r="N1155" s="56" t="s">
        <v>27054</v>
      </c>
      <c r="O1155" s="56" t="s">
        <v>271</v>
      </c>
      <c r="P1155" s="56" t="s">
        <v>27055</v>
      </c>
      <c r="Q1155" s="56" t="s">
        <v>21</v>
      </c>
      <c r="R1155" s="56"/>
      <c r="S1155" s="56" t="s">
        <v>108</v>
      </c>
      <c r="T1155" s="56" t="s">
        <v>108</v>
      </c>
      <c r="U1155" s="56"/>
      <c r="V1155" s="56"/>
      <c r="W1155" s="56" t="s">
        <v>108</v>
      </c>
      <c r="X1155" s="56"/>
      <c r="Y1155" s="56" t="s">
        <v>108</v>
      </c>
      <c r="Z1155" s="56" t="s">
        <v>18</v>
      </c>
      <c r="AA1155" s="57">
        <v>43244</v>
      </c>
      <c r="AB1155" s="63">
        <v>6</v>
      </c>
      <c r="AC1155" s="64" t="s">
        <v>27056</v>
      </c>
      <c r="AD1155" s="56" t="s">
        <v>79</v>
      </c>
      <c r="AE1155" s="56"/>
      <c r="AF1155" s="61"/>
      <c r="AG1155" s="61"/>
      <c r="AH1155" s="67" t="str">
        <v>May</v>
      </c>
      <c r="AI1155" s="68" t="str">
        <v>May</v>
      </c>
      <c r="AJ1155" s="69">
        <f t="shared" si="0"/>
        <v>0</v>
      </c>
      <c r="AK1155" s="70">
        <f t="shared" si="1"/>
        <v>43274</v>
      </c>
      <c r="AL1155" s="71">
        <f t="shared" ca="1" si="2"/>
        <v>-685</v>
      </c>
      <c r="AM1155" s="71" t="str">
        <v>2018</v>
      </c>
      <c r="AN1155" s="70">
        <f t="shared" si="3"/>
        <v>43254</v>
      </c>
      <c r="AO1155" s="70" t="s">
        <v>123</v>
      </c>
    </row>
    <row r="1156" spans="1:41" ht="14.4">
      <c r="A1156" s="179" t="s">
        <v>27057</v>
      </c>
      <c r="B1156" s="56" t="s">
        <v>89</v>
      </c>
      <c r="C1156" s="57">
        <v>43418</v>
      </c>
      <c r="D1156" s="56" t="s">
        <v>90</v>
      </c>
      <c r="E1156" s="56" t="s">
        <v>276</v>
      </c>
      <c r="F1156" s="168" t="s">
        <v>214</v>
      </c>
      <c r="G1156" s="168" t="s">
        <v>214</v>
      </c>
      <c r="H1156" s="169" t="s">
        <v>2445</v>
      </c>
      <c r="I1156" s="399"/>
      <c r="J1156" s="57">
        <v>43448</v>
      </c>
      <c r="K1156" s="61"/>
      <c r="L1156" s="61"/>
      <c r="M1156" s="60" t="s">
        <v>27058</v>
      </c>
      <c r="N1156" s="56" t="s">
        <v>27059</v>
      </c>
      <c r="O1156" s="61"/>
      <c r="P1156" s="56" t="s">
        <v>10293</v>
      </c>
      <c r="Q1156" s="61"/>
      <c r="R1156" s="66"/>
      <c r="S1156" s="61"/>
      <c r="T1156" s="61"/>
      <c r="U1156" s="402"/>
      <c r="V1156" s="66"/>
      <c r="W1156" s="66"/>
      <c r="X1156" s="402"/>
      <c r="Y1156" s="61"/>
      <c r="Z1156" s="56" t="s">
        <v>18</v>
      </c>
      <c r="AA1156" s="57">
        <v>43420</v>
      </c>
      <c r="AB1156" s="75"/>
      <c r="AC1156" s="64" t="s">
        <v>27060</v>
      </c>
      <c r="AD1156" s="56" t="s">
        <v>294</v>
      </c>
      <c r="AE1156" s="56"/>
      <c r="AF1156" s="61"/>
      <c r="AG1156" s="61"/>
      <c r="AH1156" s="67" t="str">
        <v>Nov</v>
      </c>
      <c r="AI1156" s="68" t="str">
        <v>Nov</v>
      </c>
      <c r="AJ1156" s="69">
        <f t="shared" si="0"/>
        <v>2</v>
      </c>
      <c r="AK1156" s="70">
        <f t="shared" si="1"/>
        <v>43448</v>
      </c>
      <c r="AL1156" s="71">
        <f t="shared" ca="1" si="2"/>
        <v>-511</v>
      </c>
      <c r="AM1156" s="71" t="str">
        <v>2018</v>
      </c>
      <c r="AN1156" s="70">
        <f t="shared" si="3"/>
        <v>43428</v>
      </c>
      <c r="AO1156" s="70" t="s">
        <v>123</v>
      </c>
    </row>
    <row r="1157" spans="1:41" ht="14.4">
      <c r="A1157" s="179" t="s">
        <v>27061</v>
      </c>
      <c r="B1157" s="56" t="s">
        <v>89</v>
      </c>
      <c r="C1157" s="57">
        <v>43434</v>
      </c>
      <c r="D1157" s="56" t="s">
        <v>1027</v>
      </c>
      <c r="E1157" s="56" t="s">
        <v>140</v>
      </c>
      <c r="F1157" s="168" t="s">
        <v>106</v>
      </c>
      <c r="G1157" s="168" t="s">
        <v>107</v>
      </c>
      <c r="H1157" s="169" t="s">
        <v>140</v>
      </c>
      <c r="I1157" s="399"/>
      <c r="J1157" s="57">
        <v>43464</v>
      </c>
      <c r="K1157" s="56" t="s">
        <v>18</v>
      </c>
      <c r="L1157" s="56" t="s">
        <v>18</v>
      </c>
      <c r="M1157" s="60" t="s">
        <v>642</v>
      </c>
      <c r="N1157" s="56" t="s">
        <v>27059</v>
      </c>
      <c r="O1157" s="56" t="s">
        <v>189</v>
      </c>
      <c r="P1157" s="56" t="s">
        <v>10293</v>
      </c>
      <c r="Q1157" s="56" t="s">
        <v>17</v>
      </c>
      <c r="R1157" s="56"/>
      <c r="S1157" s="271" t="s">
        <v>108</v>
      </c>
      <c r="T1157" s="271" t="s">
        <v>108</v>
      </c>
      <c r="U1157" s="271"/>
      <c r="V1157" s="271"/>
      <c r="W1157" s="271" t="s">
        <v>108</v>
      </c>
      <c r="X1157" s="271"/>
      <c r="Y1157" s="56" t="s">
        <v>108</v>
      </c>
      <c r="Z1157" s="56" t="s">
        <v>18</v>
      </c>
      <c r="AA1157" s="57">
        <v>43434</v>
      </c>
      <c r="AB1157" s="63">
        <v>6</v>
      </c>
      <c r="AC1157" s="64" t="s">
        <v>27062</v>
      </c>
      <c r="AD1157" s="56" t="s">
        <v>79</v>
      </c>
      <c r="AE1157" s="56"/>
      <c r="AF1157" s="61"/>
      <c r="AG1157" s="61"/>
      <c r="AH1157" s="67" t="str">
        <v>Nov</v>
      </c>
      <c r="AI1157" s="68" t="str">
        <v>Nov</v>
      </c>
      <c r="AJ1157" s="69">
        <f t="shared" si="0"/>
        <v>0</v>
      </c>
      <c r="AK1157" s="70">
        <f t="shared" si="1"/>
        <v>43464</v>
      </c>
      <c r="AL1157" s="71">
        <f t="shared" ca="1" si="2"/>
        <v>-495</v>
      </c>
      <c r="AM1157" s="71" t="str">
        <v>2018</v>
      </c>
      <c r="AN1157" s="70">
        <f t="shared" si="3"/>
        <v>43444</v>
      </c>
      <c r="AO1157" s="70" t="s">
        <v>123</v>
      </c>
    </row>
    <row r="1158" spans="1:41" ht="14.4">
      <c r="A1158" s="179" t="s">
        <v>27063</v>
      </c>
      <c r="B1158" s="56" t="s">
        <v>89</v>
      </c>
      <c r="C1158" s="57">
        <v>43284</v>
      </c>
      <c r="D1158" s="56" t="s">
        <v>90</v>
      </c>
      <c r="E1158" s="56" t="s">
        <v>12</v>
      </c>
      <c r="F1158" s="168" t="s">
        <v>106</v>
      </c>
      <c r="G1158" s="168" t="s">
        <v>107</v>
      </c>
      <c r="H1158" s="169" t="s">
        <v>12</v>
      </c>
      <c r="I1158" s="404"/>
      <c r="J1158" s="59"/>
      <c r="K1158" s="61"/>
      <c r="L1158" s="61"/>
      <c r="M1158" s="60" t="s">
        <v>27064</v>
      </c>
      <c r="N1158" s="56" t="s">
        <v>27065</v>
      </c>
      <c r="O1158" s="56" t="s">
        <v>20</v>
      </c>
      <c r="P1158" s="56" t="s">
        <v>27066</v>
      </c>
      <c r="Q1158" s="56" t="s">
        <v>17</v>
      </c>
      <c r="R1158" s="66"/>
      <c r="S1158" s="61"/>
      <c r="T1158" s="61"/>
      <c r="U1158" s="402"/>
      <c r="V1158" s="66"/>
      <c r="W1158" s="66"/>
      <c r="X1158" s="402"/>
      <c r="Y1158" s="61"/>
      <c r="Z1158" s="56" t="s">
        <v>18</v>
      </c>
      <c r="AA1158" s="57">
        <v>43307</v>
      </c>
      <c r="AB1158" s="75"/>
      <c r="AC1158" s="64" t="s">
        <v>27067</v>
      </c>
      <c r="AD1158" s="56" t="s">
        <v>79</v>
      </c>
      <c r="AE1158" s="56"/>
      <c r="AF1158" s="61"/>
      <c r="AG1158" s="61"/>
      <c r="AH1158" s="67" t="str">
        <v>Jul</v>
      </c>
      <c r="AI1158" s="68" t="str">
        <v>Jul</v>
      </c>
      <c r="AJ1158" s="69">
        <f t="shared" si="0"/>
        <v>23</v>
      </c>
      <c r="AK1158" s="70">
        <f t="shared" si="1"/>
        <v>43314</v>
      </c>
      <c r="AL1158" s="71">
        <f t="shared" ca="1" si="2"/>
        <v>-645</v>
      </c>
      <c r="AM1158" s="71" t="str">
        <v>2018</v>
      </c>
      <c r="AN1158" s="70">
        <f t="shared" si="3"/>
        <v>43294</v>
      </c>
      <c r="AO1158" s="70" t="s">
        <v>123</v>
      </c>
    </row>
    <row r="1159" spans="1:41" ht="14.4">
      <c r="A1159" s="179" t="s">
        <v>27068</v>
      </c>
      <c r="B1159" s="56" t="s">
        <v>89</v>
      </c>
      <c r="C1159" s="57">
        <v>43390</v>
      </c>
      <c r="D1159" s="56" t="s">
        <v>90</v>
      </c>
      <c r="E1159" s="56" t="s">
        <v>140</v>
      </c>
      <c r="F1159" s="168" t="s">
        <v>106</v>
      </c>
      <c r="G1159" s="168" t="s">
        <v>107</v>
      </c>
      <c r="H1159" s="169" t="s">
        <v>140</v>
      </c>
      <c r="I1159" s="399"/>
      <c r="J1159" s="57">
        <v>43421</v>
      </c>
      <c r="K1159" s="56" t="s">
        <v>18</v>
      </c>
      <c r="L1159" s="56" t="s">
        <v>18</v>
      </c>
      <c r="M1159" s="60" t="s">
        <v>27069</v>
      </c>
      <c r="N1159" s="56" t="s">
        <v>27069</v>
      </c>
      <c r="O1159" s="56" t="s">
        <v>22</v>
      </c>
      <c r="P1159" s="56" t="s">
        <v>27070</v>
      </c>
      <c r="Q1159" s="56" t="s">
        <v>21</v>
      </c>
      <c r="R1159" s="56"/>
      <c r="S1159" s="56" t="s">
        <v>108</v>
      </c>
      <c r="T1159" s="56" t="s">
        <v>108</v>
      </c>
      <c r="U1159" s="56"/>
      <c r="V1159" s="56"/>
      <c r="W1159" s="56" t="s">
        <v>108</v>
      </c>
      <c r="X1159" s="56"/>
      <c r="Y1159" s="56" t="s">
        <v>108</v>
      </c>
      <c r="Z1159" s="56" t="s">
        <v>18</v>
      </c>
      <c r="AA1159" s="57">
        <v>43391</v>
      </c>
      <c r="AB1159" s="63">
        <v>6</v>
      </c>
      <c r="AC1159" s="64" t="s">
        <v>27071</v>
      </c>
      <c r="AD1159" s="56" t="s">
        <v>79</v>
      </c>
      <c r="AE1159" s="56"/>
      <c r="AF1159" s="61"/>
      <c r="AG1159" s="61"/>
      <c r="AH1159" s="67" t="str">
        <v>Oct</v>
      </c>
      <c r="AI1159" s="68" t="str">
        <v>Oct</v>
      </c>
      <c r="AJ1159" s="69">
        <f t="shared" si="0"/>
        <v>1</v>
      </c>
      <c r="AK1159" s="70">
        <f t="shared" si="1"/>
        <v>43420</v>
      </c>
      <c r="AL1159" s="71">
        <f t="shared" ca="1" si="2"/>
        <v>-539</v>
      </c>
      <c r="AM1159" s="71" t="str">
        <v>2018</v>
      </c>
      <c r="AN1159" s="70">
        <f t="shared" si="3"/>
        <v>43400</v>
      </c>
      <c r="AO1159" s="70" t="s">
        <v>123</v>
      </c>
    </row>
    <row r="1160" spans="1:41" ht="14.4">
      <c r="A1160" s="179" t="s">
        <v>27072</v>
      </c>
      <c r="B1160" s="56" t="s">
        <v>89</v>
      </c>
      <c r="C1160" s="57">
        <v>43364</v>
      </c>
      <c r="D1160" s="56" t="s">
        <v>90</v>
      </c>
      <c r="E1160" s="56" t="s">
        <v>140</v>
      </c>
      <c r="F1160" s="168" t="s">
        <v>106</v>
      </c>
      <c r="G1160" s="168" t="s">
        <v>107</v>
      </c>
      <c r="H1160" s="169" t="s">
        <v>140</v>
      </c>
      <c r="I1160" s="399"/>
      <c r="J1160" s="57">
        <v>43394</v>
      </c>
      <c r="K1160" s="56" t="s">
        <v>18</v>
      </c>
      <c r="L1160" s="56" t="s">
        <v>18</v>
      </c>
      <c r="M1160" s="60" t="s">
        <v>27073</v>
      </c>
      <c r="N1160" s="56" t="s">
        <v>27074</v>
      </c>
      <c r="O1160" s="56" t="s">
        <v>27</v>
      </c>
      <c r="P1160" s="56" t="s">
        <v>27075</v>
      </c>
      <c r="Q1160" s="56" t="s">
        <v>17</v>
      </c>
      <c r="R1160" s="56"/>
      <c r="S1160" s="56" t="s">
        <v>108</v>
      </c>
      <c r="T1160" s="56" t="s">
        <v>108</v>
      </c>
      <c r="U1160" s="56"/>
      <c r="V1160" s="56"/>
      <c r="W1160" s="56" t="s">
        <v>108</v>
      </c>
      <c r="X1160" s="56"/>
      <c r="Y1160" s="56" t="s">
        <v>108</v>
      </c>
      <c r="Z1160" s="56" t="s">
        <v>18</v>
      </c>
      <c r="AA1160" s="57">
        <v>43364</v>
      </c>
      <c r="AB1160" s="63">
        <v>6</v>
      </c>
      <c r="AC1160" s="64" t="s">
        <v>27076</v>
      </c>
      <c r="AD1160" s="56" t="s">
        <v>79</v>
      </c>
      <c r="AE1160" s="56"/>
      <c r="AF1160" s="61"/>
      <c r="AG1160" s="61"/>
      <c r="AH1160" s="67" t="str">
        <v>Sep</v>
      </c>
      <c r="AI1160" s="68" t="str">
        <v>Sep</v>
      </c>
      <c r="AJ1160" s="69">
        <f t="shared" si="0"/>
        <v>0</v>
      </c>
      <c r="AK1160" s="70">
        <f t="shared" si="1"/>
        <v>43394</v>
      </c>
      <c r="AL1160" s="71">
        <f t="shared" ca="1" si="2"/>
        <v>-565</v>
      </c>
      <c r="AM1160" s="71" t="str">
        <v>2018</v>
      </c>
      <c r="AN1160" s="70">
        <f t="shared" si="3"/>
        <v>43374</v>
      </c>
      <c r="AO1160" s="70" t="s">
        <v>123</v>
      </c>
    </row>
    <row r="1161" spans="1:41" ht="14.4">
      <c r="A1161" s="179" t="s">
        <v>27077</v>
      </c>
      <c r="B1161" s="56" t="s">
        <v>89</v>
      </c>
      <c r="C1161" s="57">
        <v>43329</v>
      </c>
      <c r="D1161" s="56" t="s">
        <v>90</v>
      </c>
      <c r="E1161" s="56" t="s">
        <v>15779</v>
      </c>
      <c r="F1161" s="168" t="s">
        <v>214</v>
      </c>
      <c r="G1161" s="168" t="s">
        <v>214</v>
      </c>
      <c r="H1161" s="169" t="s">
        <v>2445</v>
      </c>
      <c r="I1161" s="399"/>
      <c r="J1161" s="57">
        <v>43360</v>
      </c>
      <c r="K1161" s="56" t="s">
        <v>18</v>
      </c>
      <c r="L1161" s="56" t="s">
        <v>18</v>
      </c>
      <c r="M1161" s="60" t="s">
        <v>27078</v>
      </c>
      <c r="N1161" s="56" t="s">
        <v>27079</v>
      </c>
      <c r="O1161" s="56" t="s">
        <v>143</v>
      </c>
      <c r="P1161" s="56">
        <v>16052414</v>
      </c>
      <c r="Q1161" s="56" t="s">
        <v>20386</v>
      </c>
      <c r="R1161" s="56"/>
      <c r="S1161" s="56" t="s">
        <v>108</v>
      </c>
      <c r="T1161" s="56" t="s">
        <v>108</v>
      </c>
      <c r="U1161" s="56"/>
      <c r="V1161" s="56"/>
      <c r="W1161" s="56" t="s">
        <v>108</v>
      </c>
      <c r="X1161" s="56" t="s">
        <v>108</v>
      </c>
      <c r="Y1161" s="61"/>
      <c r="Z1161" s="56" t="s">
        <v>18</v>
      </c>
      <c r="AA1161" s="57">
        <v>43335</v>
      </c>
      <c r="AB1161" s="75"/>
      <c r="AC1161" s="64" t="s">
        <v>27080</v>
      </c>
      <c r="AD1161" s="56" t="s">
        <v>79</v>
      </c>
      <c r="AE1161" s="56"/>
      <c r="AF1161" s="61"/>
      <c r="AG1161" s="61"/>
      <c r="AH1161" s="67" t="str">
        <v>Aug</v>
      </c>
      <c r="AI1161" s="68" t="str">
        <v>Aug</v>
      </c>
      <c r="AJ1161" s="69">
        <f t="shared" si="0"/>
        <v>6</v>
      </c>
      <c r="AK1161" s="70">
        <f t="shared" si="1"/>
        <v>43359</v>
      </c>
      <c r="AL1161" s="71">
        <f t="shared" ca="1" si="2"/>
        <v>-600</v>
      </c>
      <c r="AM1161" s="71" t="str">
        <v>2018</v>
      </c>
      <c r="AN1161" s="70">
        <f t="shared" si="3"/>
        <v>43339</v>
      </c>
      <c r="AO1161" s="70" t="s">
        <v>123</v>
      </c>
    </row>
    <row r="1162" spans="1:41" ht="14.4">
      <c r="A1162" s="179" t="s">
        <v>27081</v>
      </c>
      <c r="B1162" s="56" t="s">
        <v>89</v>
      </c>
      <c r="C1162" s="57">
        <v>43144</v>
      </c>
      <c r="D1162" s="56" t="s">
        <v>90</v>
      </c>
      <c r="E1162" s="56" t="s">
        <v>12</v>
      </c>
      <c r="F1162" s="168" t="s">
        <v>106</v>
      </c>
      <c r="G1162" s="168" t="s">
        <v>107</v>
      </c>
      <c r="H1162" s="169" t="s">
        <v>12</v>
      </c>
      <c r="I1162" s="404"/>
      <c r="J1162" s="59"/>
      <c r="K1162" s="61"/>
      <c r="L1162" s="61"/>
      <c r="M1162" s="60" t="s">
        <v>27082</v>
      </c>
      <c r="N1162" s="56" t="s">
        <v>27083</v>
      </c>
      <c r="O1162" s="56" t="s">
        <v>13</v>
      </c>
      <c r="P1162" s="56" t="s">
        <v>27084</v>
      </c>
      <c r="Q1162" s="56" t="s">
        <v>17</v>
      </c>
      <c r="R1162" s="66"/>
      <c r="S1162" s="61"/>
      <c r="T1162" s="61"/>
      <c r="U1162" s="402"/>
      <c r="V1162" s="66"/>
      <c r="W1162" s="66"/>
      <c r="X1162" s="400" t="s">
        <v>108</v>
      </c>
      <c r="Y1162" s="61"/>
      <c r="Z1162" s="56" t="s">
        <v>14</v>
      </c>
      <c r="AA1162" s="57">
        <v>43153</v>
      </c>
      <c r="AB1162" s="75"/>
      <c r="AC1162" s="64" t="s">
        <v>27085</v>
      </c>
      <c r="AD1162" s="65" t="s">
        <v>118</v>
      </c>
      <c r="AE1162" s="65"/>
      <c r="AF1162" s="66"/>
      <c r="AG1162" s="66"/>
      <c r="AH1162" s="67" t="str">
        <v>Feb</v>
      </c>
      <c r="AI1162" s="68" t="str">
        <v>Feb</v>
      </c>
      <c r="AJ1162" s="69">
        <f t="shared" si="0"/>
        <v>9</v>
      </c>
      <c r="AK1162" s="70">
        <f t="shared" si="1"/>
        <v>43174</v>
      </c>
      <c r="AL1162" s="71">
        <f t="shared" ca="1" si="2"/>
        <v>-785</v>
      </c>
      <c r="AM1162" s="71" t="str">
        <v>2018</v>
      </c>
      <c r="AN1162" s="70">
        <f t="shared" si="3"/>
        <v>43154</v>
      </c>
      <c r="AO1162" s="70" t="s">
        <v>123</v>
      </c>
    </row>
    <row r="1163" spans="1:41" ht="14.4">
      <c r="A1163" s="179" t="s">
        <v>27086</v>
      </c>
      <c r="B1163" s="56" t="s">
        <v>89</v>
      </c>
      <c r="C1163" s="57">
        <v>43430</v>
      </c>
      <c r="D1163" s="56" t="s">
        <v>1027</v>
      </c>
      <c r="E1163" s="56" t="s">
        <v>140</v>
      </c>
      <c r="F1163" s="168" t="s">
        <v>106</v>
      </c>
      <c r="G1163" s="168" t="s">
        <v>107</v>
      </c>
      <c r="H1163" s="169" t="s">
        <v>140</v>
      </c>
      <c r="I1163" s="399"/>
      <c r="J1163" s="57">
        <v>43460</v>
      </c>
      <c r="K1163" s="56" t="s">
        <v>18</v>
      </c>
      <c r="L1163" s="56" t="s">
        <v>18</v>
      </c>
      <c r="M1163" s="60" t="s">
        <v>27087</v>
      </c>
      <c r="N1163" s="56" t="s">
        <v>27087</v>
      </c>
      <c r="O1163" s="56" t="s">
        <v>189</v>
      </c>
      <c r="P1163" s="56" t="s">
        <v>10293</v>
      </c>
      <c r="Q1163" s="56" t="s">
        <v>17</v>
      </c>
      <c r="R1163" s="56"/>
      <c r="S1163" s="56" t="s">
        <v>108</v>
      </c>
      <c r="T1163" s="56" t="s">
        <v>108</v>
      </c>
      <c r="U1163" s="56"/>
      <c r="V1163" s="56"/>
      <c r="W1163" s="56" t="s">
        <v>108</v>
      </c>
      <c r="X1163" s="56"/>
      <c r="Y1163" s="56" t="s">
        <v>108</v>
      </c>
      <c r="Z1163" s="56" t="s">
        <v>18</v>
      </c>
      <c r="AA1163" s="57">
        <v>43430</v>
      </c>
      <c r="AB1163" s="63">
        <v>6</v>
      </c>
      <c r="AC1163" s="64" t="s">
        <v>22389</v>
      </c>
      <c r="AD1163" s="56" t="s">
        <v>79</v>
      </c>
      <c r="AE1163" s="56"/>
      <c r="AF1163" s="61"/>
      <c r="AG1163" s="61"/>
      <c r="AH1163" s="67" t="str">
        <v>Nov</v>
      </c>
      <c r="AI1163" s="68" t="str">
        <v>Nov</v>
      </c>
      <c r="AJ1163" s="69">
        <f t="shared" si="0"/>
        <v>0</v>
      </c>
      <c r="AK1163" s="70">
        <f t="shared" si="1"/>
        <v>43460</v>
      </c>
      <c r="AL1163" s="71">
        <f t="shared" ca="1" si="2"/>
        <v>-499</v>
      </c>
      <c r="AM1163" s="71" t="str">
        <v>2018</v>
      </c>
      <c r="AN1163" s="70">
        <f t="shared" si="3"/>
        <v>43440</v>
      </c>
      <c r="AO1163" s="70" t="s">
        <v>123</v>
      </c>
    </row>
    <row r="1164" spans="1:41" ht="14.4">
      <c r="A1164" s="179" t="s">
        <v>27088</v>
      </c>
      <c r="B1164" s="56" t="s">
        <v>89</v>
      </c>
      <c r="C1164" s="57">
        <v>43179</v>
      </c>
      <c r="D1164" s="56" t="s">
        <v>90</v>
      </c>
      <c r="E1164" s="56" t="s">
        <v>112</v>
      </c>
      <c r="F1164" s="168" t="s">
        <v>106</v>
      </c>
      <c r="G1164" s="168" t="s">
        <v>113</v>
      </c>
      <c r="H1164" s="169" t="s">
        <v>112</v>
      </c>
      <c r="I1164" s="399"/>
      <c r="J1164" s="57">
        <v>43210</v>
      </c>
      <c r="K1164" s="56" t="s">
        <v>18</v>
      </c>
      <c r="L1164" s="56" t="s">
        <v>18</v>
      </c>
      <c r="M1164" s="60" t="s">
        <v>7103</v>
      </c>
      <c r="N1164" s="56" t="s">
        <v>27089</v>
      </c>
      <c r="O1164" s="56" t="s">
        <v>249</v>
      </c>
      <c r="P1164" s="56" t="s">
        <v>27090</v>
      </c>
      <c r="Q1164" s="56" t="s">
        <v>116</v>
      </c>
      <c r="R1164" s="66"/>
      <c r="S1164" s="61"/>
      <c r="T1164" s="61"/>
      <c r="U1164" s="400" t="s">
        <v>18</v>
      </c>
      <c r="V1164" s="56"/>
      <c r="W1164" s="56">
        <v>17.5</v>
      </c>
      <c r="X1164" s="56" t="s">
        <v>108</v>
      </c>
      <c r="Y1164" s="61"/>
      <c r="Z1164" s="56" t="s">
        <v>14</v>
      </c>
      <c r="AA1164" s="57">
        <v>43210</v>
      </c>
      <c r="AB1164" s="75"/>
      <c r="AC1164" s="64" t="s">
        <v>16891</v>
      </c>
      <c r="AD1164" s="65" t="s">
        <v>705</v>
      </c>
      <c r="AE1164" s="65"/>
      <c r="AF1164" s="56" t="s">
        <v>14</v>
      </c>
      <c r="AG1164" s="66"/>
      <c r="AH1164" s="67" t="str">
        <v>Mar</v>
      </c>
      <c r="AI1164" s="68" t="str">
        <v>Apr</v>
      </c>
      <c r="AJ1164" s="69">
        <f t="shared" si="0"/>
        <v>31</v>
      </c>
      <c r="AK1164" s="70">
        <f t="shared" si="1"/>
        <v>43209</v>
      </c>
      <c r="AL1164" s="71">
        <f t="shared" ca="1" si="2"/>
        <v>-750</v>
      </c>
      <c r="AM1164" s="71" t="str">
        <v>2018</v>
      </c>
      <c r="AN1164" s="70">
        <f t="shared" si="3"/>
        <v>43189</v>
      </c>
      <c r="AO1164" s="70" t="s">
        <v>123</v>
      </c>
    </row>
    <row r="1165" spans="1:41" ht="14.4">
      <c r="A1165" s="179" t="s">
        <v>27091</v>
      </c>
      <c r="B1165" s="56" t="s">
        <v>89</v>
      </c>
      <c r="C1165" s="57">
        <v>43441</v>
      </c>
      <c r="D1165" s="56" t="s">
        <v>90</v>
      </c>
      <c r="E1165" s="56" t="s">
        <v>140</v>
      </c>
      <c r="F1165" s="168" t="s">
        <v>106</v>
      </c>
      <c r="G1165" s="168" t="s">
        <v>107</v>
      </c>
      <c r="H1165" s="169" t="s">
        <v>140</v>
      </c>
      <c r="I1165" s="399"/>
      <c r="J1165" s="57">
        <v>43472</v>
      </c>
      <c r="K1165" s="56" t="s">
        <v>18</v>
      </c>
      <c r="L1165" s="56" t="s">
        <v>18</v>
      </c>
      <c r="M1165" s="60" t="s">
        <v>27092</v>
      </c>
      <c r="N1165" s="56" t="s">
        <v>27093</v>
      </c>
      <c r="O1165" s="56" t="s">
        <v>172</v>
      </c>
      <c r="P1165" s="56" t="s">
        <v>27094</v>
      </c>
      <c r="Q1165" s="56" t="s">
        <v>17</v>
      </c>
      <c r="R1165" s="56"/>
      <c r="S1165" s="56" t="s">
        <v>108</v>
      </c>
      <c r="T1165" s="56" t="s">
        <v>108</v>
      </c>
      <c r="U1165" s="56"/>
      <c r="V1165" s="56"/>
      <c r="W1165" s="56" t="s">
        <v>108</v>
      </c>
      <c r="X1165" s="56"/>
      <c r="Y1165" s="56" t="s">
        <v>108</v>
      </c>
      <c r="Z1165" s="56" t="s">
        <v>18</v>
      </c>
      <c r="AA1165" s="57">
        <v>43441</v>
      </c>
      <c r="AB1165" s="63">
        <v>6</v>
      </c>
      <c r="AC1165" s="64" t="s">
        <v>27095</v>
      </c>
      <c r="AD1165" s="56" t="s">
        <v>79</v>
      </c>
      <c r="AE1165" s="56"/>
      <c r="AF1165" s="61"/>
      <c r="AG1165" s="61"/>
      <c r="AH1165" s="67" t="str">
        <v>Dec</v>
      </c>
      <c r="AI1165" s="68" t="str">
        <v>Dec</v>
      </c>
      <c r="AJ1165" s="69">
        <f t="shared" si="0"/>
        <v>0</v>
      </c>
      <c r="AK1165" s="70">
        <f t="shared" si="1"/>
        <v>43471</v>
      </c>
      <c r="AL1165" s="71">
        <f t="shared" ca="1" si="2"/>
        <v>-488</v>
      </c>
      <c r="AM1165" s="71" t="str">
        <v>2018</v>
      </c>
      <c r="AN1165" s="70">
        <f t="shared" si="3"/>
        <v>43451</v>
      </c>
      <c r="AO1165" s="70" t="s">
        <v>123</v>
      </c>
    </row>
    <row r="1166" spans="1:41" ht="14.4">
      <c r="A1166" s="179" t="s">
        <v>27096</v>
      </c>
      <c r="B1166" s="56" t="s">
        <v>89</v>
      </c>
      <c r="C1166" s="57">
        <v>43270</v>
      </c>
      <c r="D1166" s="56" t="s">
        <v>131</v>
      </c>
      <c r="E1166" s="56" t="s">
        <v>140</v>
      </c>
      <c r="F1166" s="168" t="s">
        <v>106</v>
      </c>
      <c r="G1166" s="168" t="s">
        <v>107</v>
      </c>
      <c r="H1166" s="169" t="s">
        <v>140</v>
      </c>
      <c r="I1166" s="399"/>
      <c r="J1166" s="57">
        <v>43300</v>
      </c>
      <c r="K1166" s="56" t="s">
        <v>18</v>
      </c>
      <c r="L1166" s="56" t="s">
        <v>18</v>
      </c>
      <c r="M1166" s="60" t="s">
        <v>27097</v>
      </c>
      <c r="N1166" s="56" t="s">
        <v>27098</v>
      </c>
      <c r="O1166" s="56" t="s">
        <v>22</v>
      </c>
      <c r="P1166" s="56" t="s">
        <v>27099</v>
      </c>
      <c r="Q1166" s="56" t="s">
        <v>21</v>
      </c>
      <c r="R1166" s="56"/>
      <c r="S1166" s="56" t="s">
        <v>108</v>
      </c>
      <c r="T1166" s="56" t="s">
        <v>108</v>
      </c>
      <c r="U1166" s="56"/>
      <c r="V1166" s="56"/>
      <c r="W1166" s="56" t="s">
        <v>108</v>
      </c>
      <c r="X1166" s="56"/>
      <c r="Y1166" s="56" t="s">
        <v>108</v>
      </c>
      <c r="Z1166" s="56" t="s">
        <v>18</v>
      </c>
      <c r="AA1166" s="57">
        <v>43270</v>
      </c>
      <c r="AB1166" s="63">
        <v>6</v>
      </c>
      <c r="AC1166" s="64" t="s">
        <v>27100</v>
      </c>
      <c r="AD1166" s="56" t="s">
        <v>79</v>
      </c>
      <c r="AE1166" s="56"/>
      <c r="AF1166" s="61"/>
      <c r="AG1166" s="61"/>
      <c r="AH1166" s="67" t="str">
        <v>Jun</v>
      </c>
      <c r="AI1166" s="68" t="str">
        <v>Jun</v>
      </c>
      <c r="AJ1166" s="69">
        <f t="shared" si="0"/>
        <v>0</v>
      </c>
      <c r="AK1166" s="70">
        <f t="shared" si="1"/>
        <v>43300</v>
      </c>
      <c r="AL1166" s="71">
        <f t="shared" ca="1" si="2"/>
        <v>-659</v>
      </c>
      <c r="AM1166" s="71" t="str">
        <v>2018</v>
      </c>
      <c r="AN1166" s="70">
        <f t="shared" si="3"/>
        <v>43280</v>
      </c>
      <c r="AO1166" s="70" t="s">
        <v>123</v>
      </c>
    </row>
    <row r="1167" spans="1:41" ht="14.4">
      <c r="A1167" s="179" t="s">
        <v>27101</v>
      </c>
      <c r="B1167" s="56" t="s">
        <v>89</v>
      </c>
      <c r="C1167" s="57">
        <v>43452</v>
      </c>
      <c r="D1167" s="56" t="s">
        <v>1027</v>
      </c>
      <c r="E1167" s="56" t="s">
        <v>140</v>
      </c>
      <c r="F1167" s="168" t="s">
        <v>106</v>
      </c>
      <c r="G1167" s="168" t="s">
        <v>107</v>
      </c>
      <c r="H1167" s="169" t="s">
        <v>140</v>
      </c>
      <c r="I1167" s="399"/>
      <c r="J1167" s="57">
        <v>43483</v>
      </c>
      <c r="K1167" s="56" t="s">
        <v>18</v>
      </c>
      <c r="L1167" s="56" t="s">
        <v>14</v>
      </c>
      <c r="M1167" s="60" t="s">
        <v>642</v>
      </c>
      <c r="N1167" s="56" t="s">
        <v>27102</v>
      </c>
      <c r="O1167" s="56" t="s">
        <v>189</v>
      </c>
      <c r="P1167" s="56" t="s">
        <v>108</v>
      </c>
      <c r="Q1167" s="56" t="s">
        <v>96</v>
      </c>
      <c r="R1167" s="56"/>
      <c r="S1167" s="56" t="s">
        <v>108</v>
      </c>
      <c r="T1167" s="56" t="s">
        <v>108</v>
      </c>
      <c r="U1167" s="56"/>
      <c r="V1167" s="56"/>
      <c r="W1167" s="56" t="s">
        <v>108</v>
      </c>
      <c r="X1167" s="56"/>
      <c r="Y1167" s="56" t="s">
        <v>108</v>
      </c>
      <c r="Z1167" s="56" t="s">
        <v>14</v>
      </c>
      <c r="AA1167" s="57">
        <v>43452</v>
      </c>
      <c r="AB1167" s="63">
        <v>6</v>
      </c>
      <c r="AC1167" s="64" t="s">
        <v>27103</v>
      </c>
      <c r="AD1167" s="56" t="s">
        <v>118</v>
      </c>
      <c r="AE1167" s="56"/>
      <c r="AF1167" s="61"/>
      <c r="AG1167" s="61"/>
      <c r="AH1167" s="67" t="str">
        <v>Dec</v>
      </c>
      <c r="AI1167" s="68" t="str">
        <v>Dec</v>
      </c>
      <c r="AJ1167" s="69">
        <f t="shared" si="0"/>
        <v>0</v>
      </c>
      <c r="AK1167" s="70">
        <f t="shared" si="1"/>
        <v>43482</v>
      </c>
      <c r="AL1167" s="71">
        <f t="shared" ca="1" si="2"/>
        <v>-477</v>
      </c>
      <c r="AM1167" s="71" t="str">
        <v>2018</v>
      </c>
      <c r="AN1167" s="70">
        <f t="shared" si="3"/>
        <v>43462</v>
      </c>
      <c r="AO1167" s="70" t="s">
        <v>123</v>
      </c>
    </row>
    <row r="1168" spans="1:41" ht="14.4">
      <c r="A1168" s="179" t="s">
        <v>27104</v>
      </c>
      <c r="B1168" s="56" t="s">
        <v>89</v>
      </c>
      <c r="C1168" s="57">
        <v>43130</v>
      </c>
      <c r="D1168" s="56" t="s">
        <v>1027</v>
      </c>
      <c r="E1168" s="56" t="s">
        <v>15779</v>
      </c>
      <c r="F1168" s="168" t="s">
        <v>214</v>
      </c>
      <c r="G1168" s="168" t="s">
        <v>214</v>
      </c>
      <c r="H1168" s="169" t="s">
        <v>2445</v>
      </c>
      <c r="I1168" s="399"/>
      <c r="J1168" s="57">
        <v>43143</v>
      </c>
      <c r="K1168" s="56" t="s">
        <v>18</v>
      </c>
      <c r="L1168" s="56" t="s">
        <v>14</v>
      </c>
      <c r="M1168" s="60" t="s">
        <v>27105</v>
      </c>
      <c r="N1168" s="56" t="s">
        <v>27106</v>
      </c>
      <c r="O1168" s="56" t="s">
        <v>22</v>
      </c>
      <c r="P1168" s="61"/>
      <c r="Q1168" s="56" t="s">
        <v>96</v>
      </c>
      <c r="R1168" s="56"/>
      <c r="S1168" s="56" t="s">
        <v>108</v>
      </c>
      <c r="T1168" s="56" t="s">
        <v>14</v>
      </c>
      <c r="U1168" s="400"/>
      <c r="V1168" s="56"/>
      <c r="W1168" s="56" t="s">
        <v>108</v>
      </c>
      <c r="X1168" s="400" t="s">
        <v>108</v>
      </c>
      <c r="Y1168" s="61"/>
      <c r="Z1168" s="56" t="s">
        <v>14</v>
      </c>
      <c r="AA1168" s="57">
        <v>43131</v>
      </c>
      <c r="AB1168" s="75"/>
      <c r="AC1168" s="64" t="s">
        <v>27107</v>
      </c>
      <c r="AD1168" s="65" t="s">
        <v>224</v>
      </c>
      <c r="AE1168" s="65"/>
      <c r="AF1168" s="66"/>
      <c r="AG1168" s="66"/>
      <c r="AH1168" s="67" t="str">
        <v>Jan</v>
      </c>
      <c r="AI1168" s="68" t="str">
        <v>Jan</v>
      </c>
      <c r="AJ1168" s="69">
        <f t="shared" si="0"/>
        <v>1</v>
      </c>
      <c r="AK1168" s="70">
        <f t="shared" si="1"/>
        <v>43160</v>
      </c>
      <c r="AL1168" s="71">
        <f t="shared" ca="1" si="2"/>
        <v>-799</v>
      </c>
      <c r="AM1168" s="71" t="str">
        <v>2018</v>
      </c>
      <c r="AN1168" s="70">
        <f t="shared" si="3"/>
        <v>43140</v>
      </c>
      <c r="AO1168" s="70" t="s">
        <v>123</v>
      </c>
    </row>
    <row r="1169" spans="1:41" ht="14.4">
      <c r="A1169" s="179" t="s">
        <v>27108</v>
      </c>
      <c r="B1169" s="56" t="s">
        <v>89</v>
      </c>
      <c r="C1169" s="57">
        <v>43221</v>
      </c>
      <c r="D1169" s="56" t="s">
        <v>1027</v>
      </c>
      <c r="E1169" s="56" t="s">
        <v>140</v>
      </c>
      <c r="F1169" s="168" t="s">
        <v>106</v>
      </c>
      <c r="G1169" s="168" t="s">
        <v>107</v>
      </c>
      <c r="H1169" s="169" t="s">
        <v>140</v>
      </c>
      <c r="I1169" s="399"/>
      <c r="J1169" s="57">
        <v>43252</v>
      </c>
      <c r="K1169" s="56" t="s">
        <v>18</v>
      </c>
      <c r="L1169" s="56" t="s">
        <v>18</v>
      </c>
      <c r="M1169" s="60" t="s">
        <v>25027</v>
      </c>
      <c r="N1169" s="56" t="s">
        <v>25027</v>
      </c>
      <c r="O1169" s="56" t="s">
        <v>172</v>
      </c>
      <c r="P1169" s="56" t="s">
        <v>25029</v>
      </c>
      <c r="Q1169" s="56" t="s">
        <v>678</v>
      </c>
      <c r="R1169" s="56"/>
      <c r="S1169" s="56" t="s">
        <v>108</v>
      </c>
      <c r="T1169" s="56" t="s">
        <v>108</v>
      </c>
      <c r="U1169" s="56"/>
      <c r="V1169" s="56"/>
      <c r="W1169" s="56" t="s">
        <v>108</v>
      </c>
      <c r="X1169" s="56"/>
      <c r="Y1169" s="56" t="s">
        <v>108</v>
      </c>
      <c r="Z1169" s="56" t="s">
        <v>18</v>
      </c>
      <c r="AA1169" s="57">
        <v>43221</v>
      </c>
      <c r="AB1169" s="63">
        <v>6</v>
      </c>
      <c r="AC1169" s="64" t="s">
        <v>26424</v>
      </c>
      <c r="AD1169" s="56" t="s">
        <v>79</v>
      </c>
      <c r="AE1169" s="56"/>
      <c r="AF1169" s="61"/>
      <c r="AG1169" s="61"/>
      <c r="AH1169" s="67" t="str">
        <v>May</v>
      </c>
      <c r="AI1169" s="68" t="str">
        <v>May</v>
      </c>
      <c r="AJ1169" s="69">
        <f t="shared" si="0"/>
        <v>0</v>
      </c>
      <c r="AK1169" s="70">
        <f t="shared" si="1"/>
        <v>43251</v>
      </c>
      <c r="AL1169" s="71">
        <f t="shared" ca="1" si="2"/>
        <v>-708</v>
      </c>
      <c r="AM1169" s="71" t="str">
        <v>2018</v>
      </c>
      <c r="AN1169" s="70">
        <f t="shared" si="3"/>
        <v>43231</v>
      </c>
      <c r="AO1169" s="70" t="s">
        <v>123</v>
      </c>
    </row>
    <row r="1170" spans="1:41" ht="14.4">
      <c r="A1170" s="179" t="s">
        <v>27109</v>
      </c>
      <c r="B1170" s="56" t="s">
        <v>89</v>
      </c>
      <c r="C1170" s="57">
        <v>43207</v>
      </c>
      <c r="D1170" s="56" t="s">
        <v>90</v>
      </c>
      <c r="E1170" s="56" t="s">
        <v>1579</v>
      </c>
      <c r="F1170" s="168" t="s">
        <v>214</v>
      </c>
      <c r="G1170" s="168" t="s">
        <v>24421</v>
      </c>
      <c r="H1170" s="169" t="s">
        <v>1579</v>
      </c>
      <c r="I1170" s="404"/>
      <c r="J1170" s="59"/>
      <c r="K1170" s="56" t="s">
        <v>18</v>
      </c>
      <c r="L1170" s="56" t="s">
        <v>18</v>
      </c>
      <c r="M1170" s="60" t="s">
        <v>27110</v>
      </c>
      <c r="N1170" s="56" t="s">
        <v>27111</v>
      </c>
      <c r="O1170" s="56" t="s">
        <v>13</v>
      </c>
      <c r="P1170" s="56" t="s">
        <v>27112</v>
      </c>
      <c r="Q1170" s="56" t="s">
        <v>96</v>
      </c>
      <c r="R1170" s="66"/>
      <c r="S1170" s="61"/>
      <c r="T1170" s="61"/>
      <c r="U1170" s="402"/>
      <c r="V1170" s="66"/>
      <c r="W1170" s="66"/>
      <c r="X1170" s="402"/>
      <c r="Y1170" s="61"/>
      <c r="Z1170" s="56" t="s">
        <v>18</v>
      </c>
      <c r="AA1170" s="57">
        <v>43207</v>
      </c>
      <c r="AB1170" s="75"/>
      <c r="AC1170" s="64" t="s">
        <v>1588</v>
      </c>
      <c r="AD1170" s="56" t="s">
        <v>79</v>
      </c>
      <c r="AE1170" s="56"/>
      <c r="AF1170" s="61"/>
      <c r="AG1170" s="61"/>
      <c r="AH1170" s="67" t="str">
        <v>Apr</v>
      </c>
      <c r="AI1170" s="68" t="str">
        <v>Apr</v>
      </c>
      <c r="AJ1170" s="69">
        <f t="shared" si="0"/>
        <v>0</v>
      </c>
      <c r="AK1170" s="70">
        <f t="shared" si="1"/>
        <v>43237</v>
      </c>
      <c r="AL1170" s="71">
        <f t="shared" ca="1" si="2"/>
        <v>-722</v>
      </c>
      <c r="AM1170" s="71" t="str">
        <v>2018</v>
      </c>
      <c r="AN1170" s="70">
        <f t="shared" si="3"/>
        <v>43217</v>
      </c>
      <c r="AO1170" s="70" t="s">
        <v>123</v>
      </c>
    </row>
    <row r="1171" spans="1:41" ht="14.4">
      <c r="A1171" s="179" t="s">
        <v>27113</v>
      </c>
      <c r="B1171" s="56" t="s">
        <v>89</v>
      </c>
      <c r="C1171" s="57">
        <v>43311</v>
      </c>
      <c r="D1171" s="56" t="s">
        <v>1027</v>
      </c>
      <c r="E1171" s="56" t="s">
        <v>140</v>
      </c>
      <c r="F1171" s="168" t="s">
        <v>106</v>
      </c>
      <c r="G1171" s="168" t="s">
        <v>107</v>
      </c>
      <c r="H1171" s="169" t="s">
        <v>140</v>
      </c>
      <c r="I1171" s="399"/>
      <c r="J1171" s="57">
        <v>43342</v>
      </c>
      <c r="K1171" s="56" t="s">
        <v>18</v>
      </c>
      <c r="L1171" s="56" t="s">
        <v>18</v>
      </c>
      <c r="M1171" s="60" t="s">
        <v>642</v>
      </c>
      <c r="N1171" s="56" t="s">
        <v>27114</v>
      </c>
      <c r="O1171" s="56" t="s">
        <v>143</v>
      </c>
      <c r="P1171" s="56" t="s">
        <v>27115</v>
      </c>
      <c r="Q1171" s="56" t="s">
        <v>21</v>
      </c>
      <c r="R1171" s="56"/>
      <c r="S1171" s="56" t="s">
        <v>108</v>
      </c>
      <c r="T1171" s="56" t="s">
        <v>108</v>
      </c>
      <c r="U1171" s="56"/>
      <c r="V1171" s="56"/>
      <c r="W1171" s="56" t="s">
        <v>108</v>
      </c>
      <c r="X1171" s="56"/>
      <c r="Y1171" s="56" t="s">
        <v>108</v>
      </c>
      <c r="Z1171" s="56" t="s">
        <v>18</v>
      </c>
      <c r="AA1171" s="57">
        <v>43311</v>
      </c>
      <c r="AB1171" s="63">
        <v>6</v>
      </c>
      <c r="AC1171" s="64" t="s">
        <v>26988</v>
      </c>
      <c r="AD1171" s="56" t="s">
        <v>79</v>
      </c>
      <c r="AE1171" s="56"/>
      <c r="AF1171" s="61"/>
      <c r="AG1171" s="61"/>
      <c r="AH1171" s="67" t="str">
        <v>Jul</v>
      </c>
      <c r="AI1171" s="68" t="str">
        <v>Jul</v>
      </c>
      <c r="AJ1171" s="69">
        <f t="shared" si="0"/>
        <v>0</v>
      </c>
      <c r="AK1171" s="70">
        <f t="shared" si="1"/>
        <v>43341</v>
      </c>
      <c r="AL1171" s="71">
        <f t="shared" ca="1" si="2"/>
        <v>-618</v>
      </c>
      <c r="AM1171" s="71" t="str">
        <v>2018</v>
      </c>
      <c r="AN1171" s="70">
        <f t="shared" si="3"/>
        <v>43321</v>
      </c>
      <c r="AO1171" s="70" t="s">
        <v>123</v>
      </c>
    </row>
    <row r="1172" spans="1:41" ht="14.4">
      <c r="A1172" s="179" t="s">
        <v>27116</v>
      </c>
      <c r="B1172" s="56" t="s">
        <v>89</v>
      </c>
      <c r="C1172" s="57">
        <v>43108</v>
      </c>
      <c r="D1172" s="56" t="s">
        <v>2397</v>
      </c>
      <c r="E1172" s="56" t="s">
        <v>3969</v>
      </c>
      <c r="F1172" s="168" t="s">
        <v>214</v>
      </c>
      <c r="G1172" s="168" t="s">
        <v>13733</v>
      </c>
      <c r="H1172" s="169" t="s">
        <v>3969</v>
      </c>
      <c r="I1172" s="404"/>
      <c r="J1172" s="59"/>
      <c r="K1172" s="61"/>
      <c r="L1172" s="56" t="s">
        <v>14</v>
      </c>
      <c r="M1172" s="60" t="s">
        <v>27117</v>
      </c>
      <c r="N1172" s="56" t="s">
        <v>27118</v>
      </c>
      <c r="O1172" s="56" t="s">
        <v>39</v>
      </c>
      <c r="P1172" s="56" t="s">
        <v>27119</v>
      </c>
      <c r="Q1172" s="56" t="s">
        <v>96</v>
      </c>
      <c r="R1172" s="66"/>
      <c r="S1172" s="61"/>
      <c r="T1172" s="61"/>
      <c r="U1172" s="402"/>
      <c r="V1172" s="66"/>
      <c r="W1172" s="66"/>
      <c r="X1172" s="400" t="s">
        <v>108</v>
      </c>
      <c r="Y1172" s="61"/>
      <c r="Z1172" s="56" t="s">
        <v>18</v>
      </c>
      <c r="AA1172" s="57">
        <v>43110</v>
      </c>
      <c r="AB1172" s="75"/>
      <c r="AC1172" s="64" t="s">
        <v>27120</v>
      </c>
      <c r="AD1172" s="65" t="s">
        <v>79</v>
      </c>
      <c r="AE1172" s="65"/>
      <c r="AF1172" s="66"/>
      <c r="AG1172" s="66"/>
      <c r="AH1172" s="67" t="str">
        <v>Jan</v>
      </c>
      <c r="AI1172" s="68" t="str">
        <v>Jan</v>
      </c>
      <c r="AJ1172" s="69">
        <f t="shared" si="0"/>
        <v>2</v>
      </c>
      <c r="AK1172" s="70">
        <f t="shared" si="1"/>
        <v>43138</v>
      </c>
      <c r="AL1172" s="71">
        <f t="shared" ca="1" si="2"/>
        <v>-821</v>
      </c>
      <c r="AM1172" s="71" t="str">
        <v>2018</v>
      </c>
      <c r="AN1172" s="70">
        <f t="shared" si="3"/>
        <v>43118</v>
      </c>
      <c r="AO1172" s="70" t="s">
        <v>123</v>
      </c>
    </row>
    <row r="1173" spans="1:41" ht="14.4">
      <c r="A1173" s="179" t="s">
        <v>27121</v>
      </c>
      <c r="B1173" s="56" t="s">
        <v>89</v>
      </c>
      <c r="C1173" s="57">
        <v>43356</v>
      </c>
      <c r="D1173" s="56" t="s">
        <v>131</v>
      </c>
      <c r="E1173" s="56" t="s">
        <v>140</v>
      </c>
      <c r="F1173" s="168" t="s">
        <v>106</v>
      </c>
      <c r="G1173" s="168" t="s">
        <v>107</v>
      </c>
      <c r="H1173" s="169" t="s">
        <v>140</v>
      </c>
      <c r="I1173" s="399"/>
      <c r="J1173" s="57">
        <v>43386</v>
      </c>
      <c r="K1173" s="56" t="s">
        <v>18</v>
      </c>
      <c r="L1173" s="56" t="s">
        <v>14</v>
      </c>
      <c r="M1173" s="60" t="s">
        <v>145</v>
      </c>
      <c r="N1173" s="56" t="s">
        <v>27122</v>
      </c>
      <c r="O1173" s="56" t="s">
        <v>29</v>
      </c>
      <c r="P1173" s="56" t="s">
        <v>27123</v>
      </c>
      <c r="Q1173" s="56" t="s">
        <v>20798</v>
      </c>
      <c r="R1173" s="56"/>
      <c r="S1173" s="56" t="s">
        <v>108</v>
      </c>
      <c r="T1173" s="56" t="s">
        <v>108</v>
      </c>
      <c r="U1173" s="56"/>
      <c r="V1173" s="56"/>
      <c r="W1173" s="56" t="s">
        <v>108</v>
      </c>
      <c r="X1173" s="56"/>
      <c r="Y1173" s="56" t="s">
        <v>108</v>
      </c>
      <c r="Z1173" s="56" t="s">
        <v>18</v>
      </c>
      <c r="AA1173" s="57">
        <v>43392</v>
      </c>
      <c r="AB1173" s="75"/>
      <c r="AC1173" s="64" t="s">
        <v>27124</v>
      </c>
      <c r="AD1173" s="56" t="s">
        <v>79</v>
      </c>
      <c r="AE1173" s="56"/>
      <c r="AF1173" s="61"/>
      <c r="AG1173" s="61"/>
      <c r="AH1173" s="67" t="str">
        <v>Sep</v>
      </c>
      <c r="AI1173" s="68" t="str">
        <v>Oct</v>
      </c>
      <c r="AJ1173" s="69">
        <f t="shared" si="0"/>
        <v>36</v>
      </c>
      <c r="AK1173" s="70">
        <f t="shared" si="1"/>
        <v>43386</v>
      </c>
      <c r="AL1173" s="71">
        <f t="shared" ca="1" si="2"/>
        <v>-573</v>
      </c>
      <c r="AM1173" s="71" t="str">
        <v>2018</v>
      </c>
      <c r="AN1173" s="70">
        <f t="shared" si="3"/>
        <v>43366</v>
      </c>
      <c r="AO1173" s="70" t="s">
        <v>123</v>
      </c>
    </row>
    <row r="1174" spans="1:41" ht="14.4">
      <c r="A1174" s="179" t="s">
        <v>27125</v>
      </c>
      <c r="B1174" s="56" t="s">
        <v>89</v>
      </c>
      <c r="C1174" s="57">
        <v>43398</v>
      </c>
      <c r="D1174" s="56" t="s">
        <v>90</v>
      </c>
      <c r="E1174" s="56" t="s">
        <v>140</v>
      </c>
      <c r="F1174" s="168" t="s">
        <v>106</v>
      </c>
      <c r="G1174" s="168" t="s">
        <v>107</v>
      </c>
      <c r="H1174" s="169" t="s">
        <v>140</v>
      </c>
      <c r="I1174" s="399"/>
      <c r="J1174" s="57">
        <v>43429</v>
      </c>
      <c r="K1174" s="56" t="s">
        <v>18</v>
      </c>
      <c r="L1174" s="56" t="s">
        <v>14</v>
      </c>
      <c r="M1174" s="60" t="s">
        <v>27126</v>
      </c>
      <c r="N1174" s="56" t="s">
        <v>27126</v>
      </c>
      <c r="O1174" s="61"/>
      <c r="P1174" s="56" t="s">
        <v>108</v>
      </c>
      <c r="Q1174" s="61"/>
      <c r="R1174" s="56"/>
      <c r="S1174" s="56" t="s">
        <v>108</v>
      </c>
      <c r="T1174" s="56" t="s">
        <v>108</v>
      </c>
      <c r="U1174" s="56"/>
      <c r="V1174" s="56"/>
      <c r="W1174" s="56" t="s">
        <v>108</v>
      </c>
      <c r="X1174" s="56"/>
      <c r="Y1174" s="56" t="s">
        <v>108</v>
      </c>
      <c r="Z1174" s="56" t="s">
        <v>14</v>
      </c>
      <c r="AA1174" s="57">
        <v>43398</v>
      </c>
      <c r="AB1174" s="63">
        <v>6</v>
      </c>
      <c r="AC1174" s="64" t="s">
        <v>27127</v>
      </c>
      <c r="AD1174" s="56" t="s">
        <v>224</v>
      </c>
      <c r="AE1174" s="56"/>
      <c r="AF1174" s="61"/>
      <c r="AG1174" s="61"/>
      <c r="AH1174" s="67" t="str">
        <v>Oct</v>
      </c>
      <c r="AI1174" s="68" t="str">
        <v>Oct</v>
      </c>
      <c r="AJ1174" s="69">
        <f t="shared" si="0"/>
        <v>0</v>
      </c>
      <c r="AK1174" s="70">
        <f t="shared" si="1"/>
        <v>43428</v>
      </c>
      <c r="AL1174" s="71">
        <f t="shared" ca="1" si="2"/>
        <v>-531</v>
      </c>
      <c r="AM1174" s="71" t="str">
        <v>2018</v>
      </c>
      <c r="AN1174" s="70">
        <f t="shared" si="3"/>
        <v>43408</v>
      </c>
      <c r="AO1174" s="70" t="s">
        <v>123</v>
      </c>
    </row>
    <row r="1175" spans="1:41" ht="14.4">
      <c r="A1175" s="179" t="s">
        <v>27128</v>
      </c>
      <c r="B1175" s="56" t="s">
        <v>89</v>
      </c>
      <c r="C1175" s="57">
        <v>43129</v>
      </c>
      <c r="D1175" s="56" t="s">
        <v>1027</v>
      </c>
      <c r="E1175" s="56" t="s">
        <v>129</v>
      </c>
      <c r="F1175" s="168" t="s">
        <v>106</v>
      </c>
      <c r="G1175" s="168" t="s">
        <v>107</v>
      </c>
      <c r="H1175" s="169" t="s">
        <v>129</v>
      </c>
      <c r="I1175" s="399"/>
      <c r="J1175" s="57">
        <v>43171</v>
      </c>
      <c r="K1175" s="61"/>
      <c r="L1175" s="61"/>
      <c r="M1175" s="60" t="s">
        <v>642</v>
      </c>
      <c r="N1175" s="56" t="s">
        <v>27129</v>
      </c>
      <c r="O1175" s="56" t="s">
        <v>137</v>
      </c>
      <c r="P1175" s="61"/>
      <c r="Q1175" s="56" t="s">
        <v>96</v>
      </c>
      <c r="R1175" s="66"/>
      <c r="S1175" s="61"/>
      <c r="T1175" s="61"/>
      <c r="U1175" s="402"/>
      <c r="V1175" s="66"/>
      <c r="W1175" s="66"/>
      <c r="X1175" s="400" t="s">
        <v>108</v>
      </c>
      <c r="Y1175" s="61"/>
      <c r="Z1175" s="56" t="s">
        <v>14</v>
      </c>
      <c r="AA1175" s="57">
        <v>43130</v>
      </c>
      <c r="AB1175" s="75"/>
      <c r="AC1175" s="64" t="s">
        <v>7906</v>
      </c>
      <c r="AD1175" s="65" t="s">
        <v>118</v>
      </c>
      <c r="AE1175" s="96"/>
      <c r="AF1175" s="66"/>
      <c r="AG1175" s="66"/>
      <c r="AH1175" s="67" t="str">
        <v>Jan</v>
      </c>
      <c r="AI1175" s="68" t="str">
        <v>Jan</v>
      </c>
      <c r="AJ1175" s="69">
        <f t="shared" si="0"/>
        <v>1</v>
      </c>
      <c r="AK1175" s="70">
        <f t="shared" si="1"/>
        <v>43159</v>
      </c>
      <c r="AL1175" s="71">
        <f t="shared" ca="1" si="2"/>
        <v>-800</v>
      </c>
      <c r="AM1175" s="71" t="str">
        <v>2018</v>
      </c>
      <c r="AN1175" s="70">
        <f t="shared" si="3"/>
        <v>43139</v>
      </c>
      <c r="AO1175" s="70" t="s">
        <v>123</v>
      </c>
    </row>
    <row r="1176" spans="1:41" ht="14.4">
      <c r="A1176" s="179" t="s">
        <v>27130</v>
      </c>
      <c r="B1176" s="56" t="s">
        <v>89</v>
      </c>
      <c r="C1176" s="57">
        <v>43430</v>
      </c>
      <c r="D1176" s="56" t="s">
        <v>131</v>
      </c>
      <c r="E1176" s="56" t="s">
        <v>140</v>
      </c>
      <c r="F1176" s="168" t="s">
        <v>106</v>
      </c>
      <c r="G1176" s="168" t="s">
        <v>107</v>
      </c>
      <c r="H1176" s="169" t="s">
        <v>140</v>
      </c>
      <c r="I1176" s="399"/>
      <c r="J1176" s="57">
        <v>43460</v>
      </c>
      <c r="K1176" s="56" t="s">
        <v>18</v>
      </c>
      <c r="L1176" s="56" t="s">
        <v>18</v>
      </c>
      <c r="M1176" s="60" t="s">
        <v>145</v>
      </c>
      <c r="N1176" s="56" t="s">
        <v>27131</v>
      </c>
      <c r="O1176" s="56" t="s">
        <v>29</v>
      </c>
      <c r="P1176" s="56" t="s">
        <v>27132</v>
      </c>
      <c r="Q1176" s="56" t="s">
        <v>20798</v>
      </c>
      <c r="R1176" s="56"/>
      <c r="S1176" s="56" t="s">
        <v>18</v>
      </c>
      <c r="T1176" s="56" t="s">
        <v>108</v>
      </c>
      <c r="U1176" s="56"/>
      <c r="V1176" s="56"/>
      <c r="W1176" s="56" t="s">
        <v>108</v>
      </c>
      <c r="X1176" s="56"/>
      <c r="Y1176" s="56" t="s">
        <v>108</v>
      </c>
      <c r="Z1176" s="56" t="s">
        <v>18</v>
      </c>
      <c r="AA1176" s="57">
        <v>43439</v>
      </c>
      <c r="AB1176" s="63">
        <v>6</v>
      </c>
      <c r="AC1176" s="64" t="s">
        <v>27133</v>
      </c>
      <c r="AD1176" s="56" t="s">
        <v>79</v>
      </c>
      <c r="AE1176" s="56"/>
      <c r="AF1176" s="61"/>
      <c r="AG1176" s="61"/>
      <c r="AH1176" s="67" t="str">
        <v>Nov</v>
      </c>
      <c r="AI1176" s="68" t="str">
        <v>Dec</v>
      </c>
      <c r="AJ1176" s="69">
        <f t="shared" si="0"/>
        <v>9</v>
      </c>
      <c r="AK1176" s="70">
        <f t="shared" si="1"/>
        <v>43460</v>
      </c>
      <c r="AL1176" s="71">
        <f t="shared" ca="1" si="2"/>
        <v>-499</v>
      </c>
      <c r="AM1176" s="71" t="str">
        <v>2018</v>
      </c>
      <c r="AN1176" s="70">
        <f t="shared" si="3"/>
        <v>43440</v>
      </c>
      <c r="AO1176" s="70" t="s">
        <v>123</v>
      </c>
    </row>
    <row r="1177" spans="1:41" ht="14.4">
      <c r="A1177" s="179" t="s">
        <v>27134</v>
      </c>
      <c r="B1177" s="56" t="s">
        <v>89</v>
      </c>
      <c r="C1177" s="57">
        <v>43430</v>
      </c>
      <c r="D1177" s="56" t="s">
        <v>131</v>
      </c>
      <c r="E1177" s="56" t="s">
        <v>140</v>
      </c>
      <c r="F1177" s="168" t="s">
        <v>106</v>
      </c>
      <c r="G1177" s="168" t="s">
        <v>107</v>
      </c>
      <c r="H1177" s="169" t="s">
        <v>140</v>
      </c>
      <c r="I1177" s="399"/>
      <c r="J1177" s="57">
        <v>43460</v>
      </c>
      <c r="K1177" s="56" t="s">
        <v>18</v>
      </c>
      <c r="L1177" s="56" t="s">
        <v>18</v>
      </c>
      <c r="M1177" s="60" t="s">
        <v>145</v>
      </c>
      <c r="N1177" s="56" t="s">
        <v>27131</v>
      </c>
      <c r="O1177" s="56" t="s">
        <v>29</v>
      </c>
      <c r="P1177" s="56" t="s">
        <v>27132</v>
      </c>
      <c r="Q1177" s="56" t="s">
        <v>20798</v>
      </c>
      <c r="R1177" s="56"/>
      <c r="S1177" s="56" t="s">
        <v>108</v>
      </c>
      <c r="T1177" s="56" t="s">
        <v>108</v>
      </c>
      <c r="U1177" s="303"/>
      <c r="V1177" s="303"/>
      <c r="W1177" s="56" t="s">
        <v>108</v>
      </c>
      <c r="X1177" s="56"/>
      <c r="Y1177" s="56" t="s">
        <v>108</v>
      </c>
      <c r="Z1177" s="56" t="s">
        <v>18</v>
      </c>
      <c r="AA1177" s="57">
        <v>43430</v>
      </c>
      <c r="AB1177" s="63">
        <v>6</v>
      </c>
      <c r="AC1177" s="64" t="s">
        <v>25009</v>
      </c>
      <c r="AD1177" s="56" t="s">
        <v>79</v>
      </c>
      <c r="AE1177" s="56"/>
      <c r="AF1177" s="61"/>
      <c r="AG1177" s="61"/>
      <c r="AH1177" s="67" t="str">
        <v>Nov</v>
      </c>
      <c r="AI1177" s="68" t="str">
        <v>Nov</v>
      </c>
      <c r="AJ1177" s="69">
        <f t="shared" si="0"/>
        <v>0</v>
      </c>
      <c r="AK1177" s="70">
        <f t="shared" si="1"/>
        <v>43460</v>
      </c>
      <c r="AL1177" s="71">
        <f t="shared" ca="1" si="2"/>
        <v>-499</v>
      </c>
      <c r="AM1177" s="71" t="str">
        <v>2018</v>
      </c>
      <c r="AN1177" s="70">
        <f t="shared" si="3"/>
        <v>43440</v>
      </c>
      <c r="AO1177" s="70" t="s">
        <v>123</v>
      </c>
    </row>
    <row r="1178" spans="1:41" ht="14.4">
      <c r="A1178" s="179" t="s">
        <v>27135</v>
      </c>
      <c r="B1178" s="56" t="s">
        <v>89</v>
      </c>
      <c r="C1178" s="57">
        <v>43418</v>
      </c>
      <c r="D1178" s="56" t="s">
        <v>90</v>
      </c>
      <c r="E1178" s="56" t="s">
        <v>327</v>
      </c>
      <c r="F1178" s="168" t="s">
        <v>214</v>
      </c>
      <c r="G1178" s="168" t="s">
        <v>328</v>
      </c>
      <c r="H1178" s="169" t="s">
        <v>327</v>
      </c>
      <c r="I1178" s="399"/>
      <c r="J1178" s="57">
        <v>43448</v>
      </c>
      <c r="K1178" s="56" t="s">
        <v>18</v>
      </c>
      <c r="L1178" s="56" t="s">
        <v>18</v>
      </c>
      <c r="M1178" s="60" t="s">
        <v>27136</v>
      </c>
      <c r="N1178" s="56" t="s">
        <v>27137</v>
      </c>
      <c r="O1178" s="56" t="s">
        <v>172</v>
      </c>
      <c r="P1178" s="56">
        <v>1118009</v>
      </c>
      <c r="Q1178" s="56" t="s">
        <v>96</v>
      </c>
      <c r="R1178" s="56"/>
      <c r="S1178" s="56" t="s">
        <v>18</v>
      </c>
      <c r="T1178" s="61"/>
      <c r="U1178" s="402"/>
      <c r="V1178" s="66"/>
      <c r="W1178" s="66"/>
      <c r="X1178" s="402"/>
      <c r="Y1178" s="61"/>
      <c r="Z1178" s="56" t="s">
        <v>18</v>
      </c>
      <c r="AA1178" s="57">
        <v>43425</v>
      </c>
      <c r="AB1178" s="75"/>
      <c r="AC1178" s="64" t="s">
        <v>437</v>
      </c>
      <c r="AD1178" s="56" t="s">
        <v>79</v>
      </c>
      <c r="AE1178" s="56"/>
      <c r="AF1178" s="61"/>
      <c r="AG1178" s="56"/>
      <c r="AH1178" s="67" t="str">
        <v>Nov</v>
      </c>
      <c r="AI1178" s="68" t="str">
        <v>Nov</v>
      </c>
      <c r="AJ1178" s="69">
        <f t="shared" si="0"/>
        <v>7</v>
      </c>
      <c r="AK1178" s="70">
        <f t="shared" si="1"/>
        <v>43448</v>
      </c>
      <c r="AL1178" s="71">
        <f t="shared" ca="1" si="2"/>
        <v>-511</v>
      </c>
      <c r="AM1178" s="71" t="str">
        <v>2018</v>
      </c>
      <c r="AN1178" s="70">
        <f t="shared" si="3"/>
        <v>43428</v>
      </c>
      <c r="AO1178" s="70" t="s">
        <v>123</v>
      </c>
    </row>
    <row r="1179" spans="1:41" ht="14.4">
      <c r="A1179" s="179" t="s">
        <v>27138</v>
      </c>
      <c r="B1179" s="56" t="s">
        <v>89</v>
      </c>
      <c r="C1179" s="57">
        <v>43264</v>
      </c>
      <c r="D1179" s="56" t="s">
        <v>90</v>
      </c>
      <c r="E1179" s="56" t="s">
        <v>140</v>
      </c>
      <c r="F1179" s="168" t="s">
        <v>106</v>
      </c>
      <c r="G1179" s="168" t="s">
        <v>107</v>
      </c>
      <c r="H1179" s="169" t="s">
        <v>140</v>
      </c>
      <c r="I1179" s="399"/>
      <c r="J1179" s="57">
        <v>43294</v>
      </c>
      <c r="K1179" s="56" t="s">
        <v>18</v>
      </c>
      <c r="L1179" s="56" t="s">
        <v>14</v>
      </c>
      <c r="M1179" s="60" t="s">
        <v>27139</v>
      </c>
      <c r="N1179" s="56" t="s">
        <v>27140</v>
      </c>
      <c r="O1179" s="56" t="s">
        <v>236</v>
      </c>
      <c r="P1179" s="56" t="s">
        <v>108</v>
      </c>
      <c r="Q1179" s="56" t="s">
        <v>96</v>
      </c>
      <c r="R1179" s="56"/>
      <c r="S1179" s="56" t="s">
        <v>108</v>
      </c>
      <c r="T1179" s="56" t="s">
        <v>108</v>
      </c>
      <c r="U1179" s="56"/>
      <c r="V1179" s="56"/>
      <c r="W1179" s="56" t="s">
        <v>108</v>
      </c>
      <c r="X1179" s="56"/>
      <c r="Y1179" s="56" t="s">
        <v>108</v>
      </c>
      <c r="Z1179" s="56" t="s">
        <v>14</v>
      </c>
      <c r="AA1179" s="57">
        <v>43264</v>
      </c>
      <c r="AB1179" s="63">
        <v>6</v>
      </c>
      <c r="AC1179" s="64" t="s">
        <v>27141</v>
      </c>
      <c r="AD1179" s="56" t="s">
        <v>224</v>
      </c>
      <c r="AE1179" s="56"/>
      <c r="AF1179" s="61"/>
      <c r="AG1179" s="61"/>
      <c r="AH1179" s="67" t="str">
        <v>Jun</v>
      </c>
      <c r="AI1179" s="68" t="str">
        <v>Jun</v>
      </c>
      <c r="AJ1179" s="69">
        <f t="shared" si="0"/>
        <v>0</v>
      </c>
      <c r="AK1179" s="70">
        <f t="shared" si="1"/>
        <v>43294</v>
      </c>
      <c r="AL1179" s="71">
        <f t="shared" ca="1" si="2"/>
        <v>-665</v>
      </c>
      <c r="AM1179" s="71" t="str">
        <v>2018</v>
      </c>
      <c r="AN1179" s="70">
        <f t="shared" si="3"/>
        <v>43274</v>
      </c>
      <c r="AO1179" s="70" t="s">
        <v>123</v>
      </c>
    </row>
    <row r="1180" spans="1:41" ht="14.4">
      <c r="A1180" s="179" t="s">
        <v>27142</v>
      </c>
      <c r="B1180" s="56" t="s">
        <v>89</v>
      </c>
      <c r="C1180" s="57">
        <v>43175</v>
      </c>
      <c r="D1180" s="56" t="s">
        <v>1027</v>
      </c>
      <c r="E1180" s="56" t="s">
        <v>112</v>
      </c>
      <c r="F1180" s="168" t="s">
        <v>106</v>
      </c>
      <c r="G1180" s="168" t="s">
        <v>113</v>
      </c>
      <c r="H1180" s="169" t="s">
        <v>112</v>
      </c>
      <c r="I1180" s="399"/>
      <c r="J1180" s="57">
        <v>43206</v>
      </c>
      <c r="K1180" s="56" t="s">
        <v>18</v>
      </c>
      <c r="L1180" s="61"/>
      <c r="M1180" s="60" t="s">
        <v>27143</v>
      </c>
      <c r="N1180" s="56" t="s">
        <v>20424</v>
      </c>
      <c r="O1180" s="56" t="s">
        <v>172</v>
      </c>
      <c r="P1180" s="56" t="s">
        <v>20258</v>
      </c>
      <c r="Q1180" s="56" t="s">
        <v>116</v>
      </c>
      <c r="R1180" s="353">
        <v>43179</v>
      </c>
      <c r="S1180" s="61"/>
      <c r="T1180" s="61"/>
      <c r="U1180" s="400"/>
      <c r="V1180" s="66"/>
      <c r="W1180" s="66"/>
      <c r="X1180" s="400" t="s">
        <v>108</v>
      </c>
      <c r="Y1180" s="61"/>
      <c r="Z1180" s="56" t="s">
        <v>14</v>
      </c>
      <c r="AA1180" s="57">
        <v>43179</v>
      </c>
      <c r="AB1180" s="75"/>
      <c r="AC1180" s="64" t="s">
        <v>257</v>
      </c>
      <c r="AD1180" s="65" t="s">
        <v>118</v>
      </c>
      <c r="AE1180" s="96"/>
      <c r="AF1180" s="66"/>
      <c r="AG1180" s="66"/>
      <c r="AH1180" s="67" t="str">
        <v>Mar</v>
      </c>
      <c r="AI1180" s="68" t="str">
        <v>Mar</v>
      </c>
      <c r="AJ1180" s="69">
        <f t="shared" si="0"/>
        <v>4</v>
      </c>
      <c r="AK1180" s="70">
        <f t="shared" si="1"/>
        <v>43205</v>
      </c>
      <c r="AL1180" s="71">
        <f t="shared" ca="1" si="2"/>
        <v>-754</v>
      </c>
      <c r="AM1180" s="71" t="str">
        <v>2018</v>
      </c>
      <c r="AN1180" s="70">
        <f t="shared" si="3"/>
        <v>43185</v>
      </c>
      <c r="AO1180" s="70" t="s">
        <v>121</v>
      </c>
    </row>
    <row r="1181" spans="1:41" ht="14.4">
      <c r="A1181" s="179" t="s">
        <v>27144</v>
      </c>
      <c r="B1181" s="56" t="s">
        <v>89</v>
      </c>
      <c r="C1181" s="57">
        <v>43202</v>
      </c>
      <c r="D1181" s="56" t="s">
        <v>90</v>
      </c>
      <c r="E1181" s="56" t="s">
        <v>91</v>
      </c>
      <c r="F1181" s="168" t="s">
        <v>214</v>
      </c>
      <c r="G1181" s="168" t="s">
        <v>18740</v>
      </c>
      <c r="H1181" s="169" t="s">
        <v>91</v>
      </c>
      <c r="I1181" s="404"/>
      <c r="J1181" s="59"/>
      <c r="K1181" s="56" t="s">
        <v>18</v>
      </c>
      <c r="L1181" s="56" t="s">
        <v>18</v>
      </c>
      <c r="M1181" s="60" t="s">
        <v>27145</v>
      </c>
      <c r="N1181" s="56" t="s">
        <v>27146</v>
      </c>
      <c r="O1181" s="56" t="s">
        <v>114</v>
      </c>
      <c r="P1181" s="56" t="s">
        <v>27147</v>
      </c>
      <c r="Q1181" s="56" t="s">
        <v>96</v>
      </c>
      <c r="R1181" s="66"/>
      <c r="S1181" s="61"/>
      <c r="T1181" s="61"/>
      <c r="U1181" s="402"/>
      <c r="V1181" s="66"/>
      <c r="W1181" s="66"/>
      <c r="X1181" s="402"/>
      <c r="Y1181" s="61"/>
      <c r="Z1181" s="56" t="s">
        <v>18</v>
      </c>
      <c r="AA1181" s="57">
        <v>43203</v>
      </c>
      <c r="AB1181" s="75"/>
      <c r="AC1181" s="95"/>
      <c r="AD1181" s="56" t="s">
        <v>79</v>
      </c>
      <c r="AE1181" s="56"/>
      <c r="AF1181" s="61"/>
      <c r="AG1181" s="61"/>
      <c r="AH1181" s="67" t="str">
        <v>Apr</v>
      </c>
      <c r="AI1181" s="68" t="str">
        <v>Apr</v>
      </c>
      <c r="AJ1181" s="69">
        <f t="shared" si="0"/>
        <v>1</v>
      </c>
      <c r="AK1181" s="70">
        <f t="shared" si="1"/>
        <v>43232</v>
      </c>
      <c r="AL1181" s="71">
        <f t="shared" ca="1" si="2"/>
        <v>-727</v>
      </c>
      <c r="AM1181" s="71" t="str">
        <v>2018</v>
      </c>
      <c r="AN1181" s="70">
        <f t="shared" si="3"/>
        <v>43212</v>
      </c>
      <c r="AO1181" s="70" t="s">
        <v>123</v>
      </c>
    </row>
    <row r="1182" spans="1:41" ht="14.4">
      <c r="A1182" s="179" t="s">
        <v>27148</v>
      </c>
      <c r="B1182" s="56" t="s">
        <v>89</v>
      </c>
      <c r="C1182" s="57">
        <v>43357</v>
      </c>
      <c r="D1182" s="56" t="s">
        <v>131</v>
      </c>
      <c r="E1182" s="56" t="s">
        <v>140</v>
      </c>
      <c r="F1182" s="168" t="s">
        <v>106</v>
      </c>
      <c r="G1182" s="168" t="s">
        <v>107</v>
      </c>
      <c r="H1182" s="169" t="s">
        <v>140</v>
      </c>
      <c r="I1182" s="399"/>
      <c r="J1182" s="57">
        <v>43387</v>
      </c>
      <c r="K1182" s="56" t="s">
        <v>18</v>
      </c>
      <c r="L1182" s="56" t="s">
        <v>14</v>
      </c>
      <c r="M1182" s="60" t="s">
        <v>1723</v>
      </c>
      <c r="N1182" s="56" t="s">
        <v>27149</v>
      </c>
      <c r="O1182" s="61"/>
      <c r="P1182" s="56" t="s">
        <v>108</v>
      </c>
      <c r="Q1182" s="61"/>
      <c r="R1182" s="56"/>
      <c r="S1182" s="56" t="s">
        <v>108</v>
      </c>
      <c r="T1182" s="56" t="s">
        <v>108</v>
      </c>
      <c r="U1182" s="56"/>
      <c r="V1182" s="56"/>
      <c r="W1182" s="56" t="s">
        <v>108</v>
      </c>
      <c r="X1182" s="56"/>
      <c r="Y1182" s="56" t="s">
        <v>108</v>
      </c>
      <c r="Z1182" s="56" t="s">
        <v>14</v>
      </c>
      <c r="AA1182" s="57">
        <v>43357</v>
      </c>
      <c r="AB1182" s="63">
        <v>6</v>
      </c>
      <c r="AC1182" s="64" t="s">
        <v>27150</v>
      </c>
      <c r="AD1182" s="56" t="s">
        <v>118</v>
      </c>
      <c r="AE1182" s="56"/>
      <c r="AF1182" s="61"/>
      <c r="AG1182" s="61"/>
      <c r="AH1182" s="67" t="str">
        <v>Sep</v>
      </c>
      <c r="AI1182" s="68" t="str">
        <v>Sep</v>
      </c>
      <c r="AJ1182" s="69">
        <f t="shared" si="0"/>
        <v>0</v>
      </c>
      <c r="AK1182" s="70">
        <f t="shared" si="1"/>
        <v>43387</v>
      </c>
      <c r="AL1182" s="71">
        <f t="shared" ca="1" si="2"/>
        <v>-572</v>
      </c>
      <c r="AM1182" s="71" t="str">
        <v>2018</v>
      </c>
      <c r="AN1182" s="70">
        <f t="shared" si="3"/>
        <v>43367</v>
      </c>
      <c r="AO1182" s="70" t="s">
        <v>123</v>
      </c>
    </row>
    <row r="1183" spans="1:41" ht="14.4">
      <c r="A1183" s="179" t="s">
        <v>27151</v>
      </c>
      <c r="B1183" s="56" t="s">
        <v>89</v>
      </c>
      <c r="C1183" s="57">
        <v>43357</v>
      </c>
      <c r="D1183" s="56" t="s">
        <v>131</v>
      </c>
      <c r="E1183" s="56" t="s">
        <v>140</v>
      </c>
      <c r="F1183" s="168" t="s">
        <v>106</v>
      </c>
      <c r="G1183" s="168" t="s">
        <v>107</v>
      </c>
      <c r="H1183" s="169" t="s">
        <v>140</v>
      </c>
      <c r="I1183" s="399"/>
      <c r="J1183" s="57">
        <v>43387</v>
      </c>
      <c r="K1183" s="56" t="s">
        <v>18</v>
      </c>
      <c r="L1183" s="56" t="s">
        <v>14</v>
      </c>
      <c r="M1183" s="60" t="s">
        <v>1723</v>
      </c>
      <c r="N1183" s="56" t="s">
        <v>27152</v>
      </c>
      <c r="O1183" s="61"/>
      <c r="P1183" s="56" t="s">
        <v>108</v>
      </c>
      <c r="Q1183" s="61"/>
      <c r="R1183" s="56"/>
      <c r="S1183" s="56" t="s">
        <v>108</v>
      </c>
      <c r="T1183" s="56" t="s">
        <v>108</v>
      </c>
      <c r="U1183" s="56"/>
      <c r="V1183" s="56"/>
      <c r="W1183" s="56" t="s">
        <v>108</v>
      </c>
      <c r="X1183" s="56"/>
      <c r="Y1183" s="56" t="s">
        <v>108</v>
      </c>
      <c r="Z1183" s="56" t="s">
        <v>14</v>
      </c>
      <c r="AA1183" s="57">
        <v>43357</v>
      </c>
      <c r="AB1183" s="63">
        <v>6</v>
      </c>
      <c r="AC1183" s="64" t="s">
        <v>27150</v>
      </c>
      <c r="AD1183" s="56" t="s">
        <v>118</v>
      </c>
      <c r="AE1183" s="56"/>
      <c r="AF1183" s="61"/>
      <c r="AG1183" s="61"/>
      <c r="AH1183" s="67" t="str">
        <v>Sep</v>
      </c>
      <c r="AI1183" s="68" t="str">
        <v>Sep</v>
      </c>
      <c r="AJ1183" s="69">
        <f t="shared" si="0"/>
        <v>0</v>
      </c>
      <c r="AK1183" s="70">
        <f t="shared" si="1"/>
        <v>43387</v>
      </c>
      <c r="AL1183" s="71">
        <f t="shared" ca="1" si="2"/>
        <v>-572</v>
      </c>
      <c r="AM1183" s="71" t="str">
        <v>2018</v>
      </c>
      <c r="AN1183" s="70">
        <f t="shared" si="3"/>
        <v>43367</v>
      </c>
      <c r="AO1183" s="70" t="s">
        <v>123</v>
      </c>
    </row>
    <row r="1184" spans="1:41" ht="14.4">
      <c r="A1184" s="179" t="s">
        <v>27153</v>
      </c>
      <c r="B1184" s="56" t="s">
        <v>89</v>
      </c>
      <c r="C1184" s="57">
        <v>43136</v>
      </c>
      <c r="D1184" s="56" t="s">
        <v>131</v>
      </c>
      <c r="E1184" s="56" t="s">
        <v>140</v>
      </c>
      <c r="F1184" s="168" t="s">
        <v>106</v>
      </c>
      <c r="G1184" s="168" t="s">
        <v>107</v>
      </c>
      <c r="H1184" s="169" t="s">
        <v>140</v>
      </c>
      <c r="I1184" s="399"/>
      <c r="J1184" s="57">
        <v>43164</v>
      </c>
      <c r="K1184" s="56" t="s">
        <v>18</v>
      </c>
      <c r="L1184" s="56" t="s">
        <v>14</v>
      </c>
      <c r="M1184" s="60" t="s">
        <v>1723</v>
      </c>
      <c r="N1184" s="56" t="s">
        <v>27154</v>
      </c>
      <c r="O1184" s="56" t="s">
        <v>22</v>
      </c>
      <c r="P1184" s="61"/>
      <c r="Q1184" s="61"/>
      <c r="R1184" s="66"/>
      <c r="S1184" s="56" t="s">
        <v>108</v>
      </c>
      <c r="T1184" s="61"/>
      <c r="U1184" s="56"/>
      <c r="V1184" s="66"/>
      <c r="W1184" s="66"/>
      <c r="X1184" s="400"/>
      <c r="Y1184" s="56" t="s">
        <v>108</v>
      </c>
      <c r="Z1184" s="56" t="s">
        <v>14</v>
      </c>
      <c r="AA1184" s="57">
        <v>43136</v>
      </c>
      <c r="AB1184" s="63">
        <v>6</v>
      </c>
      <c r="AC1184" s="64" t="s">
        <v>27155</v>
      </c>
      <c r="AD1184" s="65" t="s">
        <v>118</v>
      </c>
      <c r="AE1184" s="65"/>
      <c r="AF1184" s="66"/>
      <c r="AG1184" s="66"/>
      <c r="AH1184" s="67" t="str">
        <v>Feb</v>
      </c>
      <c r="AI1184" s="68" t="str">
        <v>Feb</v>
      </c>
      <c r="AJ1184" s="69">
        <f t="shared" si="0"/>
        <v>0</v>
      </c>
      <c r="AK1184" s="70">
        <f t="shared" si="1"/>
        <v>43166</v>
      </c>
      <c r="AL1184" s="71">
        <f t="shared" ca="1" si="2"/>
        <v>-793</v>
      </c>
      <c r="AM1184" s="71" t="str">
        <v>2018</v>
      </c>
      <c r="AN1184" s="70">
        <f t="shared" si="3"/>
        <v>43146</v>
      </c>
      <c r="AO1184" s="70" t="s">
        <v>123</v>
      </c>
    </row>
    <row r="1185" spans="1:41" ht="14.4">
      <c r="A1185" s="179" t="s">
        <v>27156</v>
      </c>
      <c r="B1185" s="56" t="s">
        <v>89</v>
      </c>
      <c r="C1185" s="57">
        <v>43119</v>
      </c>
      <c r="D1185" s="56" t="s">
        <v>90</v>
      </c>
      <c r="E1185" s="56" t="s">
        <v>140</v>
      </c>
      <c r="F1185" s="168" t="s">
        <v>106</v>
      </c>
      <c r="G1185" s="168" t="s">
        <v>107</v>
      </c>
      <c r="H1185" s="169" t="s">
        <v>140</v>
      </c>
      <c r="I1185" s="399"/>
      <c r="J1185" s="57">
        <v>43150</v>
      </c>
      <c r="K1185" s="56" t="s">
        <v>18</v>
      </c>
      <c r="L1185" s="56" t="s">
        <v>18</v>
      </c>
      <c r="M1185" s="60" t="s">
        <v>27157</v>
      </c>
      <c r="N1185" s="56" t="s">
        <v>27158</v>
      </c>
      <c r="O1185" s="56" t="s">
        <v>132</v>
      </c>
      <c r="P1185" s="56" t="s">
        <v>27159</v>
      </c>
      <c r="Q1185" s="56" t="s">
        <v>17</v>
      </c>
      <c r="R1185" s="66"/>
      <c r="S1185" s="56" t="s">
        <v>108</v>
      </c>
      <c r="T1185" s="61"/>
      <c r="U1185" s="56"/>
      <c r="V1185" s="66"/>
      <c r="W1185" s="66"/>
      <c r="X1185" s="400"/>
      <c r="Y1185" s="56" t="s">
        <v>108</v>
      </c>
      <c r="Z1185" s="56" t="s">
        <v>18</v>
      </c>
      <c r="AA1185" s="57">
        <v>43119</v>
      </c>
      <c r="AB1185" s="75"/>
      <c r="AC1185" s="64" t="s">
        <v>21563</v>
      </c>
      <c r="AD1185" s="65" t="s">
        <v>79</v>
      </c>
      <c r="AE1185" s="65"/>
      <c r="AF1185" s="66"/>
      <c r="AG1185" s="66"/>
      <c r="AH1185" s="67" t="str">
        <v>Jan</v>
      </c>
      <c r="AI1185" s="68" t="str">
        <v>Jan</v>
      </c>
      <c r="AJ1185" s="69">
        <f t="shared" si="0"/>
        <v>0</v>
      </c>
      <c r="AK1185" s="70">
        <f t="shared" si="1"/>
        <v>43149</v>
      </c>
      <c r="AL1185" s="71">
        <f t="shared" ca="1" si="2"/>
        <v>-810</v>
      </c>
      <c r="AM1185" s="71" t="str">
        <v>2018</v>
      </c>
      <c r="AN1185" s="70">
        <f t="shared" si="3"/>
        <v>43129</v>
      </c>
      <c r="AO1185" s="70" t="s">
        <v>123</v>
      </c>
    </row>
    <row r="1186" spans="1:41" ht="14.4">
      <c r="A1186" s="179" t="s">
        <v>27160</v>
      </c>
      <c r="B1186" s="56" t="s">
        <v>89</v>
      </c>
      <c r="C1186" s="57">
        <v>43213</v>
      </c>
      <c r="D1186" s="56" t="s">
        <v>90</v>
      </c>
      <c r="E1186" s="56" t="s">
        <v>140</v>
      </c>
      <c r="F1186" s="168" t="s">
        <v>106</v>
      </c>
      <c r="G1186" s="168" t="s">
        <v>107</v>
      </c>
      <c r="H1186" s="169" t="s">
        <v>140</v>
      </c>
      <c r="I1186" s="399"/>
      <c r="J1186" s="57">
        <v>43243</v>
      </c>
      <c r="K1186" s="56" t="s">
        <v>18</v>
      </c>
      <c r="L1186" s="56" t="s">
        <v>18</v>
      </c>
      <c r="M1186" s="60" t="s">
        <v>27161</v>
      </c>
      <c r="N1186" s="56" t="s">
        <v>27162</v>
      </c>
      <c r="O1186" s="56" t="s">
        <v>137</v>
      </c>
      <c r="P1186" s="56" t="s">
        <v>27163</v>
      </c>
      <c r="Q1186" s="56" t="s">
        <v>17</v>
      </c>
      <c r="R1186" s="66"/>
      <c r="S1186" s="56" t="s">
        <v>108</v>
      </c>
      <c r="T1186" s="56" t="s">
        <v>108</v>
      </c>
      <c r="U1186" s="402"/>
      <c r="V1186" s="66"/>
      <c r="W1186" s="66"/>
      <c r="X1186" s="402"/>
      <c r="Y1186" s="56" t="s">
        <v>108</v>
      </c>
      <c r="Z1186" s="56" t="s">
        <v>18</v>
      </c>
      <c r="AA1186" s="57">
        <v>43217</v>
      </c>
      <c r="AB1186" s="63">
        <v>6</v>
      </c>
      <c r="AC1186" s="64" t="s">
        <v>27164</v>
      </c>
      <c r="AD1186" s="56" t="s">
        <v>79</v>
      </c>
      <c r="AE1186" s="56"/>
      <c r="AF1186" s="61"/>
      <c r="AG1186" s="61"/>
      <c r="AH1186" s="67" t="str">
        <v>Apr</v>
      </c>
      <c r="AI1186" s="68" t="str">
        <v>Apr</v>
      </c>
      <c r="AJ1186" s="69">
        <f t="shared" si="0"/>
        <v>4</v>
      </c>
      <c r="AK1186" s="70">
        <f t="shared" si="1"/>
        <v>43243</v>
      </c>
      <c r="AL1186" s="71">
        <f t="shared" ca="1" si="2"/>
        <v>-716</v>
      </c>
      <c r="AM1186" s="71" t="str">
        <v>2018</v>
      </c>
      <c r="AN1186" s="70">
        <f t="shared" si="3"/>
        <v>43223</v>
      </c>
      <c r="AO1186" s="70" t="s">
        <v>123</v>
      </c>
    </row>
    <row r="1187" spans="1:41" ht="14.4">
      <c r="A1187" s="179" t="s">
        <v>27165</v>
      </c>
      <c r="B1187" s="56" t="s">
        <v>89</v>
      </c>
      <c r="C1187" s="57">
        <v>43167</v>
      </c>
      <c r="D1187" s="56" t="s">
        <v>90</v>
      </c>
      <c r="E1187" s="56" t="s">
        <v>140</v>
      </c>
      <c r="F1187" s="168" t="s">
        <v>106</v>
      </c>
      <c r="G1187" s="168" t="s">
        <v>107</v>
      </c>
      <c r="H1187" s="169" t="s">
        <v>140</v>
      </c>
      <c r="I1187" s="399"/>
      <c r="J1187" s="57">
        <v>43198</v>
      </c>
      <c r="K1187" s="56" t="s">
        <v>18</v>
      </c>
      <c r="L1187" s="56" t="s">
        <v>18</v>
      </c>
      <c r="M1187" s="60" t="s">
        <v>23706</v>
      </c>
      <c r="N1187" s="56" t="s">
        <v>27166</v>
      </c>
      <c r="O1187" s="56" t="s">
        <v>137</v>
      </c>
      <c r="P1187" s="56" t="s">
        <v>27167</v>
      </c>
      <c r="Q1187" s="56" t="s">
        <v>96</v>
      </c>
      <c r="R1187" s="66"/>
      <c r="S1187" s="56" t="s">
        <v>108</v>
      </c>
      <c r="T1187" s="61"/>
      <c r="U1187" s="56"/>
      <c r="V1187" s="66"/>
      <c r="W1187" s="66"/>
      <c r="X1187" s="400"/>
      <c r="Y1187" s="56" t="s">
        <v>108</v>
      </c>
      <c r="Z1187" s="56" t="s">
        <v>18</v>
      </c>
      <c r="AA1187" s="57">
        <v>43167</v>
      </c>
      <c r="AB1187" s="63">
        <v>6</v>
      </c>
      <c r="AC1187" s="64" t="s">
        <v>23711</v>
      </c>
      <c r="AD1187" s="65" t="s">
        <v>79</v>
      </c>
      <c r="AE1187" s="65"/>
      <c r="AF1187" s="66"/>
      <c r="AG1187" s="66"/>
      <c r="AH1187" s="67" t="str">
        <v>Mar</v>
      </c>
      <c r="AI1187" s="68" t="str">
        <v>Mar</v>
      </c>
      <c r="AJ1187" s="69">
        <f t="shared" si="0"/>
        <v>0</v>
      </c>
      <c r="AK1187" s="70">
        <f t="shared" si="1"/>
        <v>43197</v>
      </c>
      <c r="AL1187" s="71">
        <f t="shared" ca="1" si="2"/>
        <v>-762</v>
      </c>
      <c r="AM1187" s="71" t="str">
        <v>2018</v>
      </c>
      <c r="AN1187" s="70">
        <f t="shared" si="3"/>
        <v>43177</v>
      </c>
      <c r="AO1187" s="70" t="s">
        <v>123</v>
      </c>
    </row>
    <row r="1188" spans="1:41" ht="14.4">
      <c r="A1188" s="179" t="s">
        <v>27168</v>
      </c>
      <c r="B1188" s="56" t="s">
        <v>89</v>
      </c>
      <c r="C1188" s="57">
        <v>43258</v>
      </c>
      <c r="D1188" s="56" t="s">
        <v>1027</v>
      </c>
      <c r="E1188" s="56" t="s">
        <v>140</v>
      </c>
      <c r="F1188" s="168" t="s">
        <v>106</v>
      </c>
      <c r="G1188" s="168" t="s">
        <v>107</v>
      </c>
      <c r="H1188" s="169" t="s">
        <v>140</v>
      </c>
      <c r="I1188" s="399"/>
      <c r="J1188" s="57">
        <v>43288</v>
      </c>
      <c r="K1188" s="56" t="s">
        <v>18</v>
      </c>
      <c r="L1188" s="56" t="s">
        <v>18</v>
      </c>
      <c r="M1188" s="60" t="s">
        <v>642</v>
      </c>
      <c r="N1188" s="56" t="s">
        <v>27169</v>
      </c>
      <c r="O1188" s="56" t="s">
        <v>95</v>
      </c>
      <c r="P1188" s="56" t="s">
        <v>27170</v>
      </c>
      <c r="Q1188" s="56" t="s">
        <v>17</v>
      </c>
      <c r="R1188" s="56"/>
      <c r="S1188" s="56" t="s">
        <v>108</v>
      </c>
      <c r="T1188" s="56" t="s">
        <v>108</v>
      </c>
      <c r="U1188" s="56"/>
      <c r="V1188" s="56"/>
      <c r="W1188" s="56" t="s">
        <v>108</v>
      </c>
      <c r="X1188" s="56"/>
      <c r="Y1188" s="56" t="s">
        <v>108</v>
      </c>
      <c r="Z1188" s="56" t="s">
        <v>18</v>
      </c>
      <c r="AA1188" s="57">
        <v>43258</v>
      </c>
      <c r="AB1188" s="63">
        <v>6</v>
      </c>
      <c r="AC1188" s="64" t="s">
        <v>27171</v>
      </c>
      <c r="AD1188" s="56" t="s">
        <v>79</v>
      </c>
      <c r="AE1188" s="56"/>
      <c r="AF1188" s="61"/>
      <c r="AG1188" s="61"/>
      <c r="AH1188" s="67" t="str">
        <v>Jun</v>
      </c>
      <c r="AI1188" s="68" t="str">
        <v>Jun</v>
      </c>
      <c r="AJ1188" s="69">
        <f t="shared" si="0"/>
        <v>0</v>
      </c>
      <c r="AK1188" s="70">
        <f t="shared" si="1"/>
        <v>43288</v>
      </c>
      <c r="AL1188" s="71">
        <f t="shared" ca="1" si="2"/>
        <v>-671</v>
      </c>
      <c r="AM1188" s="71" t="str">
        <v>2018</v>
      </c>
      <c r="AN1188" s="70">
        <f t="shared" si="3"/>
        <v>43268</v>
      </c>
      <c r="AO1188" s="70" t="s">
        <v>123</v>
      </c>
    </row>
    <row r="1189" spans="1:41" ht="14.4">
      <c r="A1189" s="179" t="s">
        <v>27172</v>
      </c>
      <c r="B1189" s="56" t="s">
        <v>89</v>
      </c>
      <c r="C1189" s="57">
        <v>43129</v>
      </c>
      <c r="D1189" s="56" t="s">
        <v>1027</v>
      </c>
      <c r="E1189" s="56" t="s">
        <v>129</v>
      </c>
      <c r="F1189" s="168" t="s">
        <v>106</v>
      </c>
      <c r="G1189" s="168" t="s">
        <v>107</v>
      </c>
      <c r="H1189" s="169" t="s">
        <v>129</v>
      </c>
      <c r="I1189" s="399"/>
      <c r="J1189" s="57">
        <v>43171</v>
      </c>
      <c r="K1189" s="61"/>
      <c r="L1189" s="61"/>
      <c r="M1189" s="60" t="s">
        <v>642</v>
      </c>
      <c r="N1189" s="56" t="s">
        <v>27173</v>
      </c>
      <c r="O1189" s="56" t="s">
        <v>44</v>
      </c>
      <c r="P1189" s="56">
        <v>180131612</v>
      </c>
      <c r="Q1189" s="56" t="s">
        <v>96</v>
      </c>
      <c r="R1189" s="66"/>
      <c r="S1189" s="61"/>
      <c r="T1189" s="61"/>
      <c r="U1189" s="402"/>
      <c r="V1189" s="66"/>
      <c r="W1189" s="66"/>
      <c r="X1189" s="400" t="s">
        <v>108</v>
      </c>
      <c r="Y1189" s="61"/>
      <c r="Z1189" s="56" t="s">
        <v>14</v>
      </c>
      <c r="AA1189" s="57">
        <v>43130</v>
      </c>
      <c r="AB1189" s="75"/>
      <c r="AC1189" s="64" t="s">
        <v>24620</v>
      </c>
      <c r="AD1189" s="65" t="s">
        <v>224</v>
      </c>
      <c r="AE1189" s="96"/>
      <c r="AF1189" s="66"/>
      <c r="AG1189" s="66"/>
      <c r="AH1189" s="67" t="str">
        <v>Jan</v>
      </c>
      <c r="AI1189" s="68" t="str">
        <v>Jan</v>
      </c>
      <c r="AJ1189" s="69">
        <f t="shared" si="0"/>
        <v>1</v>
      </c>
      <c r="AK1189" s="70">
        <f t="shared" si="1"/>
        <v>43159</v>
      </c>
      <c r="AL1189" s="71">
        <f t="shared" ca="1" si="2"/>
        <v>-800</v>
      </c>
      <c r="AM1189" s="71" t="str">
        <v>2018</v>
      </c>
      <c r="AN1189" s="70">
        <f t="shared" si="3"/>
        <v>43139</v>
      </c>
      <c r="AO1189" s="70" t="s">
        <v>123</v>
      </c>
    </row>
    <row r="1190" spans="1:41" ht="14.4">
      <c r="A1190" s="179" t="s">
        <v>27174</v>
      </c>
      <c r="B1190" s="56" t="s">
        <v>89</v>
      </c>
      <c r="C1190" s="57">
        <v>43255</v>
      </c>
      <c r="D1190" s="56" t="s">
        <v>90</v>
      </c>
      <c r="E1190" s="56" t="s">
        <v>30</v>
      </c>
      <c r="F1190" s="168" t="s">
        <v>106</v>
      </c>
      <c r="G1190" s="168" t="s">
        <v>107</v>
      </c>
      <c r="H1190" s="169" t="s">
        <v>30</v>
      </c>
      <c r="I1190" s="404"/>
      <c r="J1190" s="59"/>
      <c r="K1190" s="61"/>
      <c r="L1190" s="61"/>
      <c r="M1190" s="60" t="s">
        <v>27175</v>
      </c>
      <c r="N1190" s="56" t="s">
        <v>27176</v>
      </c>
      <c r="O1190" s="56" t="s">
        <v>20</v>
      </c>
      <c r="P1190" s="56" t="s">
        <v>27177</v>
      </c>
      <c r="Q1190" s="56" t="s">
        <v>17</v>
      </c>
      <c r="R1190" s="56"/>
      <c r="S1190" s="56" t="s">
        <v>108</v>
      </c>
      <c r="T1190" s="56" t="s">
        <v>108</v>
      </c>
      <c r="U1190" s="56"/>
      <c r="V1190" s="56"/>
      <c r="W1190" s="56" t="s">
        <v>108</v>
      </c>
      <c r="X1190" s="56" t="s">
        <v>108</v>
      </c>
      <c r="Y1190" s="61"/>
      <c r="Z1190" s="56" t="s">
        <v>18</v>
      </c>
      <c r="AA1190" s="57">
        <v>43256</v>
      </c>
      <c r="AB1190" s="63">
        <v>4</v>
      </c>
      <c r="AC1190" s="95"/>
      <c r="AD1190" s="56" t="s">
        <v>79</v>
      </c>
      <c r="AE1190" s="56"/>
      <c r="AF1190" s="61"/>
      <c r="AG1190" s="61"/>
      <c r="AH1190" s="67" t="str">
        <v>Jun</v>
      </c>
      <c r="AI1190" s="68" t="str">
        <v>Jun</v>
      </c>
      <c r="AJ1190" s="69">
        <f t="shared" si="0"/>
        <v>1</v>
      </c>
      <c r="AK1190" s="70">
        <f t="shared" si="1"/>
        <v>43285</v>
      </c>
      <c r="AL1190" s="71">
        <f t="shared" ca="1" si="2"/>
        <v>-674</v>
      </c>
      <c r="AM1190" s="71" t="str">
        <v>2018</v>
      </c>
      <c r="AN1190" s="70">
        <f t="shared" si="3"/>
        <v>43265</v>
      </c>
      <c r="AO1190" s="70" t="s">
        <v>123</v>
      </c>
    </row>
    <row r="1191" spans="1:41" ht="14.4">
      <c r="A1191" s="179" t="s">
        <v>27178</v>
      </c>
      <c r="B1191" s="56" t="s">
        <v>89</v>
      </c>
      <c r="C1191" s="57">
        <v>43255</v>
      </c>
      <c r="D1191" s="56" t="s">
        <v>90</v>
      </c>
      <c r="E1191" s="56" t="s">
        <v>30</v>
      </c>
      <c r="F1191" s="168" t="s">
        <v>106</v>
      </c>
      <c r="G1191" s="168" t="s">
        <v>107</v>
      </c>
      <c r="H1191" s="169" t="s">
        <v>30</v>
      </c>
      <c r="I1191" s="404"/>
      <c r="J1191" s="59"/>
      <c r="K1191" s="61"/>
      <c r="L1191" s="61"/>
      <c r="M1191" s="60" t="s">
        <v>27175</v>
      </c>
      <c r="N1191" s="56" t="s">
        <v>27176</v>
      </c>
      <c r="O1191" s="56" t="s">
        <v>20</v>
      </c>
      <c r="P1191" s="56" t="s">
        <v>2288</v>
      </c>
      <c r="Q1191" s="56" t="s">
        <v>17</v>
      </c>
      <c r="R1191" s="56"/>
      <c r="S1191" s="56" t="s">
        <v>108</v>
      </c>
      <c r="T1191" s="56" t="s">
        <v>108</v>
      </c>
      <c r="U1191" s="56"/>
      <c r="V1191" s="56"/>
      <c r="W1191" s="56" t="s">
        <v>108</v>
      </c>
      <c r="X1191" s="56" t="s">
        <v>108</v>
      </c>
      <c r="Y1191" s="61"/>
      <c r="Z1191" s="56" t="s">
        <v>18</v>
      </c>
      <c r="AA1191" s="57">
        <v>43256</v>
      </c>
      <c r="AB1191" s="63">
        <v>4</v>
      </c>
      <c r="AC1191" s="95"/>
      <c r="AD1191" s="56" t="s">
        <v>79</v>
      </c>
      <c r="AE1191" s="56"/>
      <c r="AF1191" s="61"/>
      <c r="AG1191" s="61"/>
      <c r="AH1191" s="67" t="str">
        <v>Jun</v>
      </c>
      <c r="AI1191" s="68" t="str">
        <v>Jun</v>
      </c>
      <c r="AJ1191" s="69">
        <f t="shared" si="0"/>
        <v>1</v>
      </c>
      <c r="AK1191" s="70">
        <f t="shared" si="1"/>
        <v>43285</v>
      </c>
      <c r="AL1191" s="71">
        <f t="shared" ca="1" si="2"/>
        <v>-674</v>
      </c>
      <c r="AM1191" s="71" t="str">
        <v>2018</v>
      </c>
      <c r="AN1191" s="70">
        <f t="shared" si="3"/>
        <v>43265</v>
      </c>
      <c r="AO1191" s="70" t="s">
        <v>123</v>
      </c>
    </row>
    <row r="1192" spans="1:41" ht="14.4">
      <c r="A1192" s="179" t="s">
        <v>27179</v>
      </c>
      <c r="B1192" s="56" t="s">
        <v>89</v>
      </c>
      <c r="C1192" s="57">
        <v>43453</v>
      </c>
      <c r="D1192" s="56" t="s">
        <v>131</v>
      </c>
      <c r="E1192" s="56" t="s">
        <v>105</v>
      </c>
      <c r="F1192" s="168" t="s">
        <v>106</v>
      </c>
      <c r="G1192" s="168" t="s">
        <v>107</v>
      </c>
      <c r="H1192" s="169" t="s">
        <v>105</v>
      </c>
      <c r="I1192" s="404"/>
      <c r="J1192" s="59"/>
      <c r="K1192" s="61"/>
      <c r="L1192" s="61"/>
      <c r="M1192" s="60" t="s">
        <v>145</v>
      </c>
      <c r="N1192" s="56" t="s">
        <v>27180</v>
      </c>
      <c r="O1192" s="56" t="s">
        <v>44</v>
      </c>
      <c r="P1192" s="56" t="s">
        <v>27181</v>
      </c>
      <c r="Q1192" s="56" t="s">
        <v>133</v>
      </c>
      <c r="R1192" s="56"/>
      <c r="S1192" s="56" t="s">
        <v>108</v>
      </c>
      <c r="T1192" s="56" t="s">
        <v>331</v>
      </c>
      <c r="U1192" s="56"/>
      <c r="V1192" s="56"/>
      <c r="W1192" s="56" t="s">
        <v>6074</v>
      </c>
      <c r="X1192" s="56" t="s">
        <v>108</v>
      </c>
      <c r="Y1192" s="56" t="s">
        <v>108</v>
      </c>
      <c r="Z1192" s="56" t="s">
        <v>18</v>
      </c>
      <c r="AA1192" s="57">
        <v>43123</v>
      </c>
      <c r="AB1192" s="63">
        <v>11</v>
      </c>
      <c r="AC1192" s="64" t="s">
        <v>331</v>
      </c>
      <c r="AD1192" s="56" t="s">
        <v>79</v>
      </c>
      <c r="AE1192" s="56"/>
      <c r="AF1192" s="61"/>
      <c r="AG1192" s="61"/>
      <c r="AH1192" s="67" t="str">
        <v>Dec</v>
      </c>
      <c r="AI1192" s="68" t="str">
        <v>Jan</v>
      </c>
      <c r="AJ1192" s="69">
        <f t="shared" si="0"/>
        <v>-330</v>
      </c>
      <c r="AK1192" s="70">
        <f t="shared" si="1"/>
        <v>43483</v>
      </c>
      <c r="AL1192" s="71">
        <f t="shared" ca="1" si="2"/>
        <v>-476</v>
      </c>
      <c r="AM1192" s="71" t="str">
        <v>2018</v>
      </c>
      <c r="AN1192" s="70">
        <f t="shared" si="3"/>
        <v>43463</v>
      </c>
      <c r="AO1192" s="70" t="s">
        <v>123</v>
      </c>
    </row>
    <row r="1193" spans="1:41" ht="14.4">
      <c r="A1193" s="179" t="s">
        <v>27182</v>
      </c>
      <c r="B1193" s="56" t="s">
        <v>89</v>
      </c>
      <c r="C1193" s="57">
        <v>43261</v>
      </c>
      <c r="D1193" s="56" t="s">
        <v>90</v>
      </c>
      <c r="E1193" s="56" t="s">
        <v>140</v>
      </c>
      <c r="F1193" s="168" t="s">
        <v>106</v>
      </c>
      <c r="G1193" s="168" t="s">
        <v>107</v>
      </c>
      <c r="H1193" s="169" t="s">
        <v>140</v>
      </c>
      <c r="I1193" s="399"/>
      <c r="J1193" s="57">
        <v>43261</v>
      </c>
      <c r="K1193" s="56" t="s">
        <v>18</v>
      </c>
      <c r="L1193" s="56" t="s">
        <v>18</v>
      </c>
      <c r="M1193" s="60" t="s">
        <v>27183</v>
      </c>
      <c r="N1193" s="56" t="s">
        <v>27184</v>
      </c>
      <c r="O1193" s="56" t="s">
        <v>44</v>
      </c>
      <c r="P1193" s="56" t="s">
        <v>27185</v>
      </c>
      <c r="Q1193" s="56" t="s">
        <v>17</v>
      </c>
      <c r="R1193" s="56"/>
      <c r="S1193" s="56" t="s">
        <v>108</v>
      </c>
      <c r="T1193" s="56" t="s">
        <v>108</v>
      </c>
      <c r="U1193" s="56"/>
      <c r="V1193" s="56"/>
      <c r="W1193" s="56" t="s">
        <v>108</v>
      </c>
      <c r="X1193" s="56"/>
      <c r="Y1193" s="56" t="s">
        <v>108</v>
      </c>
      <c r="Z1193" s="56" t="s">
        <v>18</v>
      </c>
      <c r="AA1193" s="57">
        <v>43236</v>
      </c>
      <c r="AB1193" s="63">
        <v>6</v>
      </c>
      <c r="AC1193" s="64" t="s">
        <v>27186</v>
      </c>
      <c r="AD1193" s="56" t="s">
        <v>79</v>
      </c>
      <c r="AE1193" s="56"/>
      <c r="AF1193" s="61"/>
      <c r="AG1193" s="61"/>
      <c r="AH1193" s="67" t="str">
        <v>Jun</v>
      </c>
      <c r="AI1193" s="68" t="str">
        <v>May</v>
      </c>
      <c r="AJ1193" s="69">
        <f t="shared" si="0"/>
        <v>-25</v>
      </c>
      <c r="AK1193" s="70">
        <f t="shared" si="1"/>
        <v>43291</v>
      </c>
      <c r="AL1193" s="71">
        <f t="shared" ca="1" si="2"/>
        <v>-668</v>
      </c>
      <c r="AM1193" s="71" t="str">
        <v>2018</v>
      </c>
      <c r="AN1193" s="70">
        <f t="shared" si="3"/>
        <v>43271</v>
      </c>
      <c r="AO1193" s="70" t="s">
        <v>123</v>
      </c>
    </row>
    <row r="1194" spans="1:41" ht="14.4">
      <c r="A1194" s="179" t="s">
        <v>27187</v>
      </c>
      <c r="B1194" s="56" t="s">
        <v>89</v>
      </c>
      <c r="C1194" s="57">
        <v>43437</v>
      </c>
      <c r="D1194" s="56" t="s">
        <v>131</v>
      </c>
      <c r="E1194" s="56" t="s">
        <v>129</v>
      </c>
      <c r="F1194" s="168" t="s">
        <v>106</v>
      </c>
      <c r="G1194" s="168" t="s">
        <v>107</v>
      </c>
      <c r="H1194" s="169" t="s">
        <v>129</v>
      </c>
      <c r="I1194" s="399"/>
      <c r="J1194" s="57">
        <v>43480</v>
      </c>
      <c r="K1194" s="61"/>
      <c r="L1194" s="61"/>
      <c r="M1194" s="60" t="s">
        <v>27188</v>
      </c>
      <c r="N1194" s="56" t="s">
        <v>27189</v>
      </c>
      <c r="O1194" s="56" t="s">
        <v>143</v>
      </c>
      <c r="P1194" s="56" t="s">
        <v>27190</v>
      </c>
      <c r="Q1194" s="56" t="s">
        <v>17</v>
      </c>
      <c r="R1194" s="66"/>
      <c r="S1194" s="61"/>
      <c r="T1194" s="61"/>
      <c r="U1194" s="402"/>
      <c r="V1194" s="66"/>
      <c r="W1194" s="66"/>
      <c r="X1194" s="402"/>
      <c r="Y1194" s="61"/>
      <c r="Z1194" s="56" t="s">
        <v>18</v>
      </c>
      <c r="AA1194" s="57">
        <v>43454</v>
      </c>
      <c r="AB1194" s="75"/>
      <c r="AC1194" s="64" t="s">
        <v>27191</v>
      </c>
      <c r="AD1194" s="56" t="s">
        <v>79</v>
      </c>
      <c r="AE1194" s="61"/>
      <c r="AF1194" s="61"/>
      <c r="AG1194" s="61"/>
      <c r="AH1194" s="67" t="str">
        <v>Dec</v>
      </c>
      <c r="AI1194" s="68" t="str">
        <v>Dec</v>
      </c>
      <c r="AJ1194" s="69">
        <f t="shared" si="0"/>
        <v>17</v>
      </c>
      <c r="AK1194" s="70">
        <f t="shared" si="1"/>
        <v>43467</v>
      </c>
      <c r="AL1194" s="71">
        <f t="shared" ca="1" si="2"/>
        <v>-492</v>
      </c>
      <c r="AM1194" s="71" t="str">
        <v>2018</v>
      </c>
      <c r="AN1194" s="70">
        <f t="shared" si="3"/>
        <v>43447</v>
      </c>
      <c r="AO1194" s="70" t="s">
        <v>123</v>
      </c>
    </row>
    <row r="1195" spans="1:41" ht="14.4">
      <c r="A1195" s="179" t="s">
        <v>27192</v>
      </c>
      <c r="B1195" s="56" t="s">
        <v>89</v>
      </c>
      <c r="C1195" s="57">
        <v>43124</v>
      </c>
      <c r="D1195" s="56" t="s">
        <v>1027</v>
      </c>
      <c r="E1195" s="56" t="s">
        <v>140</v>
      </c>
      <c r="F1195" s="168" t="s">
        <v>106</v>
      </c>
      <c r="G1195" s="168" t="s">
        <v>107</v>
      </c>
      <c r="H1195" s="169" t="s">
        <v>140</v>
      </c>
      <c r="I1195" s="399"/>
      <c r="J1195" s="57">
        <v>43155</v>
      </c>
      <c r="K1195" s="56" t="s">
        <v>18</v>
      </c>
      <c r="L1195" s="56" t="s">
        <v>18</v>
      </c>
      <c r="M1195" s="60" t="s">
        <v>642</v>
      </c>
      <c r="N1195" s="56" t="s">
        <v>27193</v>
      </c>
      <c r="O1195" s="56" t="s">
        <v>13</v>
      </c>
      <c r="P1195" s="56" t="s">
        <v>27194</v>
      </c>
      <c r="Q1195" s="56" t="s">
        <v>96</v>
      </c>
      <c r="R1195" s="66"/>
      <c r="S1195" s="56" t="s">
        <v>108</v>
      </c>
      <c r="T1195" s="61"/>
      <c r="U1195" s="56"/>
      <c r="V1195" s="66"/>
      <c r="W1195" s="66"/>
      <c r="X1195" s="400"/>
      <c r="Y1195" s="56" t="s">
        <v>108</v>
      </c>
      <c r="Z1195" s="56" t="s">
        <v>18</v>
      </c>
      <c r="AA1195" s="57">
        <v>43124</v>
      </c>
      <c r="AB1195" s="63">
        <v>6</v>
      </c>
      <c r="AC1195" s="64" t="s">
        <v>13179</v>
      </c>
      <c r="AD1195" s="65" t="s">
        <v>79</v>
      </c>
      <c r="AE1195" s="65"/>
      <c r="AF1195" s="66"/>
      <c r="AG1195" s="66"/>
      <c r="AH1195" s="67" t="str">
        <v>Jan</v>
      </c>
      <c r="AI1195" s="68" t="str">
        <v>Jan</v>
      </c>
      <c r="AJ1195" s="69">
        <f t="shared" si="0"/>
        <v>0</v>
      </c>
      <c r="AK1195" s="70">
        <f t="shared" si="1"/>
        <v>43154</v>
      </c>
      <c r="AL1195" s="71">
        <f t="shared" ca="1" si="2"/>
        <v>-805</v>
      </c>
      <c r="AM1195" s="71" t="str">
        <v>2018</v>
      </c>
      <c r="AN1195" s="70">
        <f t="shared" si="3"/>
        <v>43134</v>
      </c>
      <c r="AO1195" s="70" t="s">
        <v>123</v>
      </c>
    </row>
    <row r="1196" spans="1:41" ht="14.4">
      <c r="A1196" s="179" t="s">
        <v>27195</v>
      </c>
      <c r="B1196" s="56" t="s">
        <v>89</v>
      </c>
      <c r="C1196" s="57">
        <v>43432</v>
      </c>
      <c r="D1196" s="56" t="s">
        <v>131</v>
      </c>
      <c r="E1196" s="56" t="s">
        <v>140</v>
      </c>
      <c r="F1196" s="168" t="s">
        <v>106</v>
      </c>
      <c r="G1196" s="168" t="s">
        <v>107</v>
      </c>
      <c r="H1196" s="169" t="s">
        <v>140</v>
      </c>
      <c r="I1196" s="399"/>
      <c r="J1196" s="57">
        <v>43462</v>
      </c>
      <c r="K1196" s="56" t="s">
        <v>18</v>
      </c>
      <c r="L1196" s="56" t="s">
        <v>18</v>
      </c>
      <c r="M1196" s="60" t="s">
        <v>27196</v>
      </c>
      <c r="N1196" s="56" t="s">
        <v>27197</v>
      </c>
      <c r="O1196" s="56" t="s">
        <v>22</v>
      </c>
      <c r="P1196" s="56" t="s">
        <v>27198</v>
      </c>
      <c r="Q1196" s="56" t="s">
        <v>17</v>
      </c>
      <c r="R1196" s="56"/>
      <c r="S1196" s="56" t="s">
        <v>108</v>
      </c>
      <c r="T1196" s="56" t="s">
        <v>108</v>
      </c>
      <c r="U1196" s="56"/>
      <c r="V1196" s="56"/>
      <c r="W1196" s="56" t="s">
        <v>108</v>
      </c>
      <c r="X1196" s="56"/>
      <c r="Y1196" s="56" t="s">
        <v>108</v>
      </c>
      <c r="Z1196" s="56" t="s">
        <v>18</v>
      </c>
      <c r="AA1196" s="57">
        <v>43432</v>
      </c>
      <c r="AB1196" s="63">
        <v>6</v>
      </c>
      <c r="AC1196" s="64" t="s">
        <v>27199</v>
      </c>
      <c r="AD1196" s="56" t="s">
        <v>79</v>
      </c>
      <c r="AE1196" s="56"/>
      <c r="AF1196" s="61"/>
      <c r="AG1196" s="61"/>
      <c r="AH1196" s="67" t="str">
        <v>Nov</v>
      </c>
      <c r="AI1196" s="68" t="str">
        <v>Nov</v>
      </c>
      <c r="AJ1196" s="69">
        <f t="shared" si="0"/>
        <v>0</v>
      </c>
      <c r="AK1196" s="70">
        <f t="shared" si="1"/>
        <v>43462</v>
      </c>
      <c r="AL1196" s="71">
        <f t="shared" ca="1" si="2"/>
        <v>-497</v>
      </c>
      <c r="AM1196" s="71" t="str">
        <v>2018</v>
      </c>
      <c r="AN1196" s="70">
        <f t="shared" si="3"/>
        <v>43442</v>
      </c>
      <c r="AO1196" s="70" t="s">
        <v>123</v>
      </c>
    </row>
    <row r="1197" spans="1:41" ht="14.4">
      <c r="A1197" s="179" t="s">
        <v>27200</v>
      </c>
      <c r="B1197" s="56" t="s">
        <v>89</v>
      </c>
      <c r="C1197" s="57">
        <v>43243</v>
      </c>
      <c r="D1197" s="56" t="s">
        <v>90</v>
      </c>
      <c r="E1197" s="56" t="s">
        <v>32</v>
      </c>
      <c r="F1197" s="168" t="s">
        <v>214</v>
      </c>
      <c r="G1197" s="168" t="s">
        <v>26775</v>
      </c>
      <c r="H1197" s="169" t="s">
        <v>15779</v>
      </c>
      <c r="I1197" s="399"/>
      <c r="J1197" s="57">
        <v>43257</v>
      </c>
      <c r="K1197" s="56" t="s">
        <v>18</v>
      </c>
      <c r="L1197" s="56" t="s">
        <v>14</v>
      </c>
      <c r="M1197" s="60" t="s">
        <v>27201</v>
      </c>
      <c r="N1197" s="56" t="s">
        <v>27201</v>
      </c>
      <c r="O1197" s="56" t="s">
        <v>22</v>
      </c>
      <c r="P1197" s="61"/>
      <c r="Q1197" s="56" t="s">
        <v>17</v>
      </c>
      <c r="R1197" s="56"/>
      <c r="S1197" s="56" t="s">
        <v>108</v>
      </c>
      <c r="T1197" s="56" t="s">
        <v>108</v>
      </c>
      <c r="U1197" s="56"/>
      <c r="V1197" s="56"/>
      <c r="W1197" s="56" t="s">
        <v>108</v>
      </c>
      <c r="X1197" s="56" t="s">
        <v>108</v>
      </c>
      <c r="Y1197" s="61"/>
      <c r="Z1197" s="56" t="s">
        <v>14</v>
      </c>
      <c r="AA1197" s="57">
        <v>43256</v>
      </c>
      <c r="AB1197" s="75"/>
      <c r="AC1197" s="64" t="s">
        <v>27202</v>
      </c>
      <c r="AD1197" s="56" t="s">
        <v>118</v>
      </c>
      <c r="AE1197" s="56"/>
      <c r="AF1197" s="61"/>
      <c r="AG1197" s="61"/>
      <c r="AH1197" s="67" t="str">
        <v>May</v>
      </c>
      <c r="AI1197" s="68" t="str">
        <v>Jun</v>
      </c>
      <c r="AJ1197" s="69">
        <f t="shared" si="0"/>
        <v>13</v>
      </c>
      <c r="AK1197" s="70">
        <f t="shared" si="1"/>
        <v>43273</v>
      </c>
      <c r="AL1197" s="71">
        <f t="shared" ca="1" si="2"/>
        <v>-686</v>
      </c>
      <c r="AM1197" s="71" t="str">
        <v>2018</v>
      </c>
      <c r="AN1197" s="70">
        <f t="shared" si="3"/>
        <v>43253</v>
      </c>
      <c r="AO1197" s="70" t="s">
        <v>123</v>
      </c>
    </row>
    <row r="1198" spans="1:41" ht="14.4">
      <c r="A1198" s="179" t="s">
        <v>27203</v>
      </c>
      <c r="B1198" s="56" t="s">
        <v>89</v>
      </c>
      <c r="C1198" s="57">
        <v>43332</v>
      </c>
      <c r="D1198" s="56" t="s">
        <v>1027</v>
      </c>
      <c r="E1198" s="56" t="s">
        <v>140</v>
      </c>
      <c r="F1198" s="168" t="s">
        <v>106</v>
      </c>
      <c r="G1198" s="168" t="s">
        <v>107</v>
      </c>
      <c r="H1198" s="169" t="s">
        <v>140</v>
      </c>
      <c r="I1198" s="399"/>
      <c r="J1198" s="57">
        <v>43363</v>
      </c>
      <c r="K1198" s="56" t="s">
        <v>18</v>
      </c>
      <c r="L1198" s="56" t="s">
        <v>18</v>
      </c>
      <c r="M1198" s="60" t="s">
        <v>642</v>
      </c>
      <c r="N1198" s="56" t="s">
        <v>27204</v>
      </c>
      <c r="O1198" s="56" t="s">
        <v>29</v>
      </c>
      <c r="P1198" s="56" t="s">
        <v>27205</v>
      </c>
      <c r="Q1198" s="56" t="s">
        <v>133</v>
      </c>
      <c r="R1198" s="56"/>
      <c r="S1198" s="56" t="s">
        <v>108</v>
      </c>
      <c r="T1198" s="56" t="s">
        <v>108</v>
      </c>
      <c r="U1198" s="56"/>
      <c r="V1198" s="56"/>
      <c r="W1198" s="56" t="s">
        <v>108</v>
      </c>
      <c r="X1198" s="56"/>
      <c r="Y1198" s="56" t="s">
        <v>108</v>
      </c>
      <c r="Z1198" s="56" t="s">
        <v>18</v>
      </c>
      <c r="AA1198" s="57">
        <v>43332</v>
      </c>
      <c r="AB1198" s="63">
        <v>6</v>
      </c>
      <c r="AC1198" s="64" t="s">
        <v>27206</v>
      </c>
      <c r="AD1198" s="56" t="s">
        <v>79</v>
      </c>
      <c r="AE1198" s="56"/>
      <c r="AF1198" s="61"/>
      <c r="AG1198" s="61"/>
      <c r="AH1198" s="67" t="str">
        <v>Aug</v>
      </c>
      <c r="AI1198" s="68" t="str">
        <v>Aug</v>
      </c>
      <c r="AJ1198" s="69">
        <f t="shared" si="0"/>
        <v>0</v>
      </c>
      <c r="AK1198" s="70">
        <f t="shared" si="1"/>
        <v>43362</v>
      </c>
      <c r="AL1198" s="71">
        <f t="shared" ca="1" si="2"/>
        <v>-597</v>
      </c>
      <c r="AM1198" s="71" t="str">
        <v>2018</v>
      </c>
      <c r="AN1198" s="70">
        <f t="shared" si="3"/>
        <v>43342</v>
      </c>
      <c r="AO1198" s="70" t="s">
        <v>123</v>
      </c>
    </row>
    <row r="1199" spans="1:41" ht="14.4">
      <c r="A1199" s="179" t="s">
        <v>27207</v>
      </c>
      <c r="B1199" s="56" t="s">
        <v>89</v>
      </c>
      <c r="C1199" s="57">
        <v>43361</v>
      </c>
      <c r="D1199" s="56" t="s">
        <v>90</v>
      </c>
      <c r="E1199" s="56" t="s">
        <v>12</v>
      </c>
      <c r="F1199" s="168" t="s">
        <v>106</v>
      </c>
      <c r="G1199" s="168" t="s">
        <v>107</v>
      </c>
      <c r="H1199" s="169" t="s">
        <v>12</v>
      </c>
      <c r="I1199" s="404"/>
      <c r="J1199" s="59"/>
      <c r="K1199" s="61"/>
      <c r="L1199" s="61"/>
      <c r="M1199" s="60" t="s">
        <v>6182</v>
      </c>
      <c r="N1199" s="56" t="s">
        <v>6183</v>
      </c>
      <c r="O1199" s="56" t="s">
        <v>29</v>
      </c>
      <c r="P1199" s="61"/>
      <c r="Q1199" s="56" t="s">
        <v>17</v>
      </c>
      <c r="R1199" s="66"/>
      <c r="S1199" s="61"/>
      <c r="T1199" s="61"/>
      <c r="U1199" s="402"/>
      <c r="V1199" s="66"/>
      <c r="W1199" s="66"/>
      <c r="X1199" s="402"/>
      <c r="Y1199" s="61"/>
      <c r="Z1199" s="56" t="s">
        <v>14</v>
      </c>
      <c r="AA1199" s="57">
        <v>43363</v>
      </c>
      <c r="AB1199" s="75"/>
      <c r="AC1199" s="64" t="s">
        <v>27208</v>
      </c>
      <c r="AD1199" s="56" t="s">
        <v>224</v>
      </c>
      <c r="AE1199" s="56"/>
      <c r="AF1199" s="61"/>
      <c r="AG1199" s="61"/>
      <c r="AH1199" s="67" t="str">
        <v>Sep</v>
      </c>
      <c r="AI1199" s="68" t="str">
        <v>Sep</v>
      </c>
      <c r="AJ1199" s="69">
        <f t="shared" si="0"/>
        <v>2</v>
      </c>
      <c r="AK1199" s="70">
        <f t="shared" si="1"/>
        <v>43391</v>
      </c>
      <c r="AL1199" s="71">
        <f t="shared" ca="1" si="2"/>
        <v>-568</v>
      </c>
      <c r="AM1199" s="71" t="str">
        <v>2018</v>
      </c>
      <c r="AN1199" s="70">
        <f t="shared" si="3"/>
        <v>43371</v>
      </c>
      <c r="AO1199" s="70" t="s">
        <v>123</v>
      </c>
    </row>
    <row r="1200" spans="1:41" ht="14.4">
      <c r="A1200" s="179" t="s">
        <v>27209</v>
      </c>
      <c r="B1200" s="56" t="s">
        <v>89</v>
      </c>
      <c r="C1200" s="57">
        <v>43370</v>
      </c>
      <c r="D1200" s="56" t="s">
        <v>1027</v>
      </c>
      <c r="E1200" s="56" t="s">
        <v>140</v>
      </c>
      <c r="F1200" s="168" t="s">
        <v>106</v>
      </c>
      <c r="G1200" s="168" t="s">
        <v>107</v>
      </c>
      <c r="H1200" s="169" t="s">
        <v>140</v>
      </c>
      <c r="I1200" s="399"/>
      <c r="J1200" s="57">
        <v>43400</v>
      </c>
      <c r="K1200" s="56" t="s">
        <v>25502</v>
      </c>
      <c r="L1200" s="56" t="s">
        <v>14</v>
      </c>
      <c r="M1200" s="60" t="s">
        <v>27210</v>
      </c>
      <c r="N1200" s="56" t="s">
        <v>27211</v>
      </c>
      <c r="O1200" s="56" t="s">
        <v>189</v>
      </c>
      <c r="P1200" s="56" t="s">
        <v>27212</v>
      </c>
      <c r="Q1200" s="56" t="s">
        <v>28</v>
      </c>
      <c r="R1200" s="56"/>
      <c r="S1200" s="56" t="s">
        <v>108</v>
      </c>
      <c r="T1200" s="56" t="s">
        <v>108</v>
      </c>
      <c r="U1200" s="56"/>
      <c r="V1200" s="56"/>
      <c r="W1200" s="56" t="s">
        <v>108</v>
      </c>
      <c r="X1200" s="56"/>
      <c r="Y1200" s="56" t="s">
        <v>108</v>
      </c>
      <c r="Z1200" s="56" t="s">
        <v>14</v>
      </c>
      <c r="AA1200" s="57">
        <v>43370</v>
      </c>
      <c r="AB1200" s="63">
        <v>6</v>
      </c>
      <c r="AC1200" s="64" t="s">
        <v>27213</v>
      </c>
      <c r="AD1200" s="56" t="s">
        <v>179</v>
      </c>
      <c r="AE1200" s="61"/>
      <c r="AF1200" s="61"/>
      <c r="AG1200" s="61"/>
      <c r="AH1200" s="67" t="str">
        <v>Sep</v>
      </c>
      <c r="AI1200" s="68" t="str">
        <v>Sep</v>
      </c>
      <c r="AJ1200" s="69">
        <f t="shared" si="0"/>
        <v>0</v>
      </c>
      <c r="AK1200" s="70">
        <f t="shared" si="1"/>
        <v>43400</v>
      </c>
      <c r="AL1200" s="71">
        <f t="shared" ca="1" si="2"/>
        <v>-559</v>
      </c>
      <c r="AM1200" s="71" t="str">
        <v>2018</v>
      </c>
      <c r="AN1200" s="70">
        <f t="shared" si="3"/>
        <v>43380</v>
      </c>
      <c r="AO1200" s="70" t="s">
        <v>123</v>
      </c>
    </row>
    <row r="1201" spans="1:41" ht="14.4">
      <c r="A1201" s="179" t="s">
        <v>27214</v>
      </c>
      <c r="B1201" s="56" t="s">
        <v>89</v>
      </c>
      <c r="C1201" s="57">
        <v>43369</v>
      </c>
      <c r="D1201" s="56" t="s">
        <v>1027</v>
      </c>
      <c r="E1201" s="56" t="s">
        <v>140</v>
      </c>
      <c r="F1201" s="168" t="s">
        <v>106</v>
      </c>
      <c r="G1201" s="168" t="s">
        <v>107</v>
      </c>
      <c r="H1201" s="169" t="s">
        <v>140</v>
      </c>
      <c r="I1201" s="399"/>
      <c r="J1201" s="57">
        <v>43399</v>
      </c>
      <c r="K1201" s="56" t="s">
        <v>18</v>
      </c>
      <c r="L1201" s="56" t="s">
        <v>14</v>
      </c>
      <c r="M1201" s="60" t="s">
        <v>642</v>
      </c>
      <c r="N1201" s="56" t="s">
        <v>27215</v>
      </c>
      <c r="O1201" s="56" t="s">
        <v>249</v>
      </c>
      <c r="P1201" s="56" t="s">
        <v>108</v>
      </c>
      <c r="Q1201" s="56" t="s">
        <v>17</v>
      </c>
      <c r="R1201" s="56"/>
      <c r="S1201" s="56" t="s">
        <v>108</v>
      </c>
      <c r="T1201" s="56" t="s">
        <v>108</v>
      </c>
      <c r="U1201" s="56"/>
      <c r="V1201" s="56"/>
      <c r="W1201" s="56" t="s">
        <v>108</v>
      </c>
      <c r="X1201" s="56"/>
      <c r="Y1201" s="56" t="s">
        <v>108</v>
      </c>
      <c r="Z1201" s="56" t="s">
        <v>14</v>
      </c>
      <c r="AA1201" s="57">
        <v>43369</v>
      </c>
      <c r="AB1201" s="63">
        <v>6</v>
      </c>
      <c r="AC1201" s="64" t="s">
        <v>26490</v>
      </c>
      <c r="AD1201" s="56" t="s">
        <v>118</v>
      </c>
      <c r="AE1201" s="56"/>
      <c r="AF1201" s="61"/>
      <c r="AG1201" s="61"/>
      <c r="AH1201" s="67" t="str">
        <v>Sep</v>
      </c>
      <c r="AI1201" s="68" t="str">
        <v>Sep</v>
      </c>
      <c r="AJ1201" s="69">
        <f t="shared" si="0"/>
        <v>0</v>
      </c>
      <c r="AK1201" s="70">
        <f t="shared" si="1"/>
        <v>43399</v>
      </c>
      <c r="AL1201" s="71">
        <f t="shared" ca="1" si="2"/>
        <v>-560</v>
      </c>
      <c r="AM1201" s="71" t="str">
        <v>2018</v>
      </c>
      <c r="AN1201" s="70">
        <f t="shared" si="3"/>
        <v>43379</v>
      </c>
      <c r="AO1201" s="70" t="s">
        <v>123</v>
      </c>
    </row>
    <row r="1202" spans="1:41" ht="14.4">
      <c r="A1202" s="179" t="s">
        <v>27216</v>
      </c>
      <c r="B1202" s="56" t="s">
        <v>89</v>
      </c>
      <c r="C1202" s="57">
        <v>43383</v>
      </c>
      <c r="D1202" s="56" t="s">
        <v>90</v>
      </c>
      <c r="E1202" s="56" t="s">
        <v>276</v>
      </c>
      <c r="F1202" s="168" t="s">
        <v>214</v>
      </c>
      <c r="G1202" s="168" t="s">
        <v>22373</v>
      </c>
      <c r="H1202" s="169" t="s">
        <v>196</v>
      </c>
      <c r="I1202" s="399"/>
      <c r="J1202" s="57">
        <v>43414</v>
      </c>
      <c r="K1202" s="61"/>
      <c r="L1202" s="61"/>
      <c r="M1202" s="60" t="s">
        <v>27217</v>
      </c>
      <c r="N1202" s="56" t="s">
        <v>4960</v>
      </c>
      <c r="O1202" s="61"/>
      <c r="P1202" s="61"/>
      <c r="Q1202" s="61"/>
      <c r="R1202" s="66"/>
      <c r="S1202" s="61"/>
      <c r="T1202" s="61"/>
      <c r="U1202" s="402"/>
      <c r="V1202" s="66"/>
      <c r="W1202" s="66"/>
      <c r="X1202" s="402"/>
      <c r="Y1202" s="61"/>
      <c r="Z1202" s="56" t="s">
        <v>18</v>
      </c>
      <c r="AA1202" s="57">
        <v>43404</v>
      </c>
      <c r="AB1202" s="75"/>
      <c r="AC1202" s="64" t="s">
        <v>27218</v>
      </c>
      <c r="AD1202" s="56" t="s">
        <v>360</v>
      </c>
      <c r="AE1202" s="56"/>
      <c r="AF1202" s="61"/>
      <c r="AG1202" s="61"/>
      <c r="AH1202" s="67" t="str">
        <v>Oct</v>
      </c>
      <c r="AI1202" s="68" t="str">
        <v>Oct</v>
      </c>
      <c r="AJ1202" s="69">
        <f t="shared" si="0"/>
        <v>21</v>
      </c>
      <c r="AK1202" s="70">
        <f t="shared" si="1"/>
        <v>43413</v>
      </c>
      <c r="AL1202" s="71">
        <f t="shared" ca="1" si="2"/>
        <v>-546</v>
      </c>
      <c r="AM1202" s="71" t="str">
        <v>2018</v>
      </c>
      <c r="AN1202" s="70">
        <f t="shared" si="3"/>
        <v>43393</v>
      </c>
      <c r="AO1202" s="70" t="s">
        <v>123</v>
      </c>
    </row>
    <row r="1203" spans="1:41" ht="14.4">
      <c r="A1203" s="179" t="s">
        <v>27219</v>
      </c>
      <c r="B1203" s="56" t="s">
        <v>89</v>
      </c>
      <c r="C1203" s="57">
        <v>43166</v>
      </c>
      <c r="D1203" s="56" t="s">
        <v>90</v>
      </c>
      <c r="E1203" s="56" t="s">
        <v>140</v>
      </c>
      <c r="F1203" s="168" t="s">
        <v>106</v>
      </c>
      <c r="G1203" s="168" t="s">
        <v>107</v>
      </c>
      <c r="H1203" s="169" t="s">
        <v>140</v>
      </c>
      <c r="I1203" s="399"/>
      <c r="J1203" s="57">
        <v>43197</v>
      </c>
      <c r="K1203" s="56" t="s">
        <v>18</v>
      </c>
      <c r="L1203" s="56" t="s">
        <v>18</v>
      </c>
      <c r="M1203" s="60" t="s">
        <v>27220</v>
      </c>
      <c r="N1203" s="56" t="s">
        <v>27221</v>
      </c>
      <c r="O1203" s="56" t="s">
        <v>132</v>
      </c>
      <c r="P1203" s="56" t="s">
        <v>21062</v>
      </c>
      <c r="Q1203" s="56" t="s">
        <v>17</v>
      </c>
      <c r="R1203" s="66"/>
      <c r="S1203" s="56" t="s">
        <v>108</v>
      </c>
      <c r="T1203" s="61"/>
      <c r="U1203" s="56"/>
      <c r="V1203" s="66"/>
      <c r="W1203" s="66"/>
      <c r="X1203" s="400"/>
      <c r="Y1203" s="56" t="s">
        <v>108</v>
      </c>
      <c r="Z1203" s="56" t="s">
        <v>18</v>
      </c>
      <c r="AA1203" s="57">
        <v>43166</v>
      </c>
      <c r="AB1203" s="63">
        <v>6</v>
      </c>
      <c r="AC1203" s="64" t="s">
        <v>26036</v>
      </c>
      <c r="AD1203" s="65" t="s">
        <v>79</v>
      </c>
      <c r="AE1203" s="65"/>
      <c r="AF1203" s="66"/>
      <c r="AG1203" s="66"/>
      <c r="AH1203" s="67" t="str">
        <v>Mar</v>
      </c>
      <c r="AI1203" s="68" t="str">
        <v>Mar</v>
      </c>
      <c r="AJ1203" s="69">
        <f t="shared" si="0"/>
        <v>0</v>
      </c>
      <c r="AK1203" s="70">
        <f t="shared" si="1"/>
        <v>43196</v>
      </c>
      <c r="AL1203" s="71">
        <f t="shared" ca="1" si="2"/>
        <v>-763</v>
      </c>
      <c r="AM1203" s="71" t="str">
        <v>2018</v>
      </c>
      <c r="AN1203" s="70">
        <f t="shared" si="3"/>
        <v>43176</v>
      </c>
      <c r="AO1203" s="70" t="s">
        <v>123</v>
      </c>
    </row>
    <row r="1204" spans="1:41" ht="14.4">
      <c r="A1204" s="179" t="s">
        <v>27222</v>
      </c>
      <c r="B1204" s="56" t="s">
        <v>89</v>
      </c>
      <c r="C1204" s="57">
        <v>43245</v>
      </c>
      <c r="D1204" s="56" t="s">
        <v>1027</v>
      </c>
      <c r="E1204" s="56" t="s">
        <v>12</v>
      </c>
      <c r="F1204" s="168" t="s">
        <v>106</v>
      </c>
      <c r="G1204" s="168" t="s">
        <v>107</v>
      </c>
      <c r="H1204" s="169" t="s">
        <v>12</v>
      </c>
      <c r="I1204" s="404"/>
      <c r="J1204" s="59"/>
      <c r="K1204" s="61"/>
      <c r="L1204" s="61"/>
      <c r="M1204" s="60" t="s">
        <v>27223</v>
      </c>
      <c r="N1204" s="56" t="s">
        <v>27224</v>
      </c>
      <c r="O1204" s="56" t="s">
        <v>95</v>
      </c>
      <c r="P1204" s="61"/>
      <c r="Q1204" s="56" t="s">
        <v>17</v>
      </c>
      <c r="R1204" s="66"/>
      <c r="S1204" s="56" t="s">
        <v>108</v>
      </c>
      <c r="T1204" s="61"/>
      <c r="U1204" s="402"/>
      <c r="V1204" s="66"/>
      <c r="W1204" s="66"/>
      <c r="X1204" s="402"/>
      <c r="Y1204" s="61"/>
      <c r="Z1204" s="56" t="s">
        <v>14</v>
      </c>
      <c r="AA1204" s="57">
        <v>43263</v>
      </c>
      <c r="AB1204" s="75"/>
      <c r="AC1204" s="64" t="s">
        <v>6431</v>
      </c>
      <c r="AD1204" s="56" t="s">
        <v>224</v>
      </c>
      <c r="AE1204" s="56"/>
      <c r="AF1204" s="61"/>
      <c r="AG1204" s="61"/>
      <c r="AH1204" s="67" t="str">
        <v>May</v>
      </c>
      <c r="AI1204" s="68" t="str">
        <v>Jun</v>
      </c>
      <c r="AJ1204" s="69">
        <f t="shared" si="0"/>
        <v>18</v>
      </c>
      <c r="AK1204" s="70">
        <f t="shared" si="1"/>
        <v>43275</v>
      </c>
      <c r="AL1204" s="71">
        <f t="shared" ca="1" si="2"/>
        <v>-684</v>
      </c>
      <c r="AM1204" s="71" t="str">
        <v>2018</v>
      </c>
      <c r="AN1204" s="70">
        <f t="shared" si="3"/>
        <v>43255</v>
      </c>
      <c r="AO1204" s="70" t="s">
        <v>123</v>
      </c>
    </row>
    <row r="1205" spans="1:41" ht="14.4">
      <c r="A1205" s="179" t="s">
        <v>27225</v>
      </c>
      <c r="B1205" s="56" t="s">
        <v>89</v>
      </c>
      <c r="C1205" s="57">
        <v>43175</v>
      </c>
      <c r="D1205" s="56" t="s">
        <v>131</v>
      </c>
      <c r="E1205" s="56" t="s">
        <v>112</v>
      </c>
      <c r="F1205" s="168" t="s">
        <v>106</v>
      </c>
      <c r="G1205" s="168" t="s">
        <v>113</v>
      </c>
      <c r="H1205" s="169" t="s">
        <v>112</v>
      </c>
      <c r="I1205" s="399"/>
      <c r="J1205" s="57">
        <v>43206</v>
      </c>
      <c r="K1205" s="56" t="s">
        <v>18</v>
      </c>
      <c r="L1205" s="56" t="s">
        <v>14</v>
      </c>
      <c r="M1205" s="60" t="s">
        <v>26581</v>
      </c>
      <c r="N1205" s="56" t="s">
        <v>27226</v>
      </c>
      <c r="O1205" s="61"/>
      <c r="P1205" s="56" t="s">
        <v>20667</v>
      </c>
      <c r="Q1205" s="56" t="s">
        <v>116</v>
      </c>
      <c r="R1205" s="353">
        <v>43179</v>
      </c>
      <c r="S1205" s="61"/>
      <c r="T1205" s="61"/>
      <c r="U1205" s="400"/>
      <c r="V1205" s="66"/>
      <c r="W1205" s="66"/>
      <c r="X1205" s="400" t="s">
        <v>108</v>
      </c>
      <c r="Y1205" s="61"/>
      <c r="Z1205" s="56" t="s">
        <v>14</v>
      </c>
      <c r="AA1205" s="57">
        <v>43179</v>
      </c>
      <c r="AB1205" s="75"/>
      <c r="AC1205" s="64" t="s">
        <v>257</v>
      </c>
      <c r="AD1205" s="65" t="s">
        <v>118</v>
      </c>
      <c r="AE1205" s="96"/>
      <c r="AF1205" s="66"/>
      <c r="AG1205" s="66"/>
      <c r="AH1205" s="67" t="str">
        <v>Mar</v>
      </c>
      <c r="AI1205" s="68" t="str">
        <v>Mar</v>
      </c>
      <c r="AJ1205" s="69">
        <f t="shared" si="0"/>
        <v>4</v>
      </c>
      <c r="AK1205" s="70">
        <f t="shared" si="1"/>
        <v>43205</v>
      </c>
      <c r="AL1205" s="71">
        <f t="shared" ca="1" si="2"/>
        <v>-754</v>
      </c>
      <c r="AM1205" s="71" t="str">
        <v>2018</v>
      </c>
      <c r="AN1205" s="70">
        <f t="shared" si="3"/>
        <v>43185</v>
      </c>
      <c r="AO1205" s="70" t="s">
        <v>121</v>
      </c>
    </row>
    <row r="1206" spans="1:41" ht="14.4">
      <c r="A1206" s="179" t="s">
        <v>27227</v>
      </c>
      <c r="B1206" s="56" t="s">
        <v>89</v>
      </c>
      <c r="C1206" s="57">
        <v>43398</v>
      </c>
      <c r="D1206" s="56" t="s">
        <v>90</v>
      </c>
      <c r="E1206" s="56" t="s">
        <v>140</v>
      </c>
      <c r="F1206" s="168" t="s">
        <v>106</v>
      </c>
      <c r="G1206" s="168" t="s">
        <v>107</v>
      </c>
      <c r="H1206" s="169" t="s">
        <v>140</v>
      </c>
      <c r="I1206" s="399"/>
      <c r="J1206" s="57">
        <v>43429</v>
      </c>
      <c r="K1206" s="56" t="s">
        <v>18</v>
      </c>
      <c r="L1206" s="56" t="s">
        <v>18</v>
      </c>
      <c r="M1206" s="60" t="s">
        <v>27228</v>
      </c>
      <c r="N1206" s="56" t="s">
        <v>27229</v>
      </c>
      <c r="O1206" s="56" t="s">
        <v>37</v>
      </c>
      <c r="P1206" s="56" t="s">
        <v>27230</v>
      </c>
      <c r="Q1206" s="56" t="s">
        <v>28</v>
      </c>
      <c r="R1206" s="56"/>
      <c r="S1206" s="56" t="s">
        <v>108</v>
      </c>
      <c r="T1206" s="56" t="s">
        <v>108</v>
      </c>
      <c r="U1206" s="56"/>
      <c r="V1206" s="56"/>
      <c r="W1206" s="56" t="s">
        <v>108</v>
      </c>
      <c r="X1206" s="56"/>
      <c r="Y1206" s="56" t="s">
        <v>108</v>
      </c>
      <c r="Z1206" s="56" t="s">
        <v>18</v>
      </c>
      <c r="AA1206" s="57">
        <v>43398</v>
      </c>
      <c r="AB1206" s="63">
        <v>6</v>
      </c>
      <c r="AC1206" s="64" t="s">
        <v>27231</v>
      </c>
      <c r="AD1206" s="56" t="s">
        <v>79</v>
      </c>
      <c r="AE1206" s="56"/>
      <c r="AF1206" s="61"/>
      <c r="AG1206" s="61"/>
      <c r="AH1206" s="67" t="str">
        <v>Oct</v>
      </c>
      <c r="AI1206" s="68" t="str">
        <v>Oct</v>
      </c>
      <c r="AJ1206" s="69">
        <f t="shared" si="0"/>
        <v>0</v>
      </c>
      <c r="AK1206" s="70">
        <f t="shared" si="1"/>
        <v>43428</v>
      </c>
      <c r="AL1206" s="71">
        <f t="shared" ca="1" si="2"/>
        <v>-531</v>
      </c>
      <c r="AM1206" s="71" t="str">
        <v>2018</v>
      </c>
      <c r="AN1206" s="70">
        <f t="shared" si="3"/>
        <v>43408</v>
      </c>
      <c r="AO1206" s="70" t="s">
        <v>123</v>
      </c>
    </row>
    <row r="1207" spans="1:41" ht="14.4">
      <c r="A1207" s="179" t="s">
        <v>27232</v>
      </c>
      <c r="B1207" s="56" t="s">
        <v>89</v>
      </c>
      <c r="C1207" s="57">
        <v>43306</v>
      </c>
      <c r="D1207" s="56" t="s">
        <v>131</v>
      </c>
      <c r="E1207" s="56" t="s">
        <v>140</v>
      </c>
      <c r="F1207" s="168" t="s">
        <v>106</v>
      </c>
      <c r="G1207" s="168" t="s">
        <v>107</v>
      </c>
      <c r="H1207" s="169" t="s">
        <v>140</v>
      </c>
      <c r="I1207" s="399"/>
      <c r="J1207" s="57">
        <v>43337</v>
      </c>
      <c r="K1207" s="56" t="s">
        <v>18</v>
      </c>
      <c r="L1207" s="56" t="s">
        <v>14</v>
      </c>
      <c r="M1207" s="60" t="s">
        <v>145</v>
      </c>
      <c r="N1207" s="56" t="s">
        <v>15969</v>
      </c>
      <c r="O1207" s="56" t="s">
        <v>236</v>
      </c>
      <c r="P1207" s="56" t="s">
        <v>108</v>
      </c>
      <c r="Q1207" s="61"/>
      <c r="R1207" s="56"/>
      <c r="S1207" s="56" t="s">
        <v>108</v>
      </c>
      <c r="T1207" s="56" t="s">
        <v>108</v>
      </c>
      <c r="U1207" s="56"/>
      <c r="V1207" s="56"/>
      <c r="W1207" s="56" t="s">
        <v>108</v>
      </c>
      <c r="X1207" s="56"/>
      <c r="Y1207" s="56" t="s">
        <v>108</v>
      </c>
      <c r="Z1207" s="56" t="s">
        <v>14</v>
      </c>
      <c r="AA1207" s="57">
        <v>43306</v>
      </c>
      <c r="AB1207" s="63">
        <v>6</v>
      </c>
      <c r="AC1207" s="64" t="s">
        <v>27233</v>
      </c>
      <c r="AD1207" s="56" t="s">
        <v>224</v>
      </c>
      <c r="AE1207" s="56"/>
      <c r="AF1207" s="61"/>
      <c r="AG1207" s="61"/>
      <c r="AH1207" s="67" t="str">
        <v>Jul</v>
      </c>
      <c r="AI1207" s="68" t="str">
        <v>Jul</v>
      </c>
      <c r="AJ1207" s="69">
        <f t="shared" si="0"/>
        <v>0</v>
      </c>
      <c r="AK1207" s="70">
        <f t="shared" si="1"/>
        <v>43336</v>
      </c>
      <c r="AL1207" s="71">
        <f t="shared" ca="1" si="2"/>
        <v>-623</v>
      </c>
      <c r="AM1207" s="71" t="str">
        <v>2018</v>
      </c>
      <c r="AN1207" s="70">
        <f t="shared" si="3"/>
        <v>43316</v>
      </c>
      <c r="AO1207" s="70" t="s">
        <v>123</v>
      </c>
    </row>
    <row r="1208" spans="1:41" ht="14.4">
      <c r="A1208" s="179" t="s">
        <v>27234</v>
      </c>
      <c r="B1208" s="56" t="s">
        <v>89</v>
      </c>
      <c r="C1208" s="57">
        <v>43390</v>
      </c>
      <c r="D1208" s="56" t="s">
        <v>90</v>
      </c>
      <c r="E1208" s="56" t="s">
        <v>140</v>
      </c>
      <c r="F1208" s="168" t="s">
        <v>106</v>
      </c>
      <c r="G1208" s="168" t="s">
        <v>107</v>
      </c>
      <c r="H1208" s="169" t="s">
        <v>140</v>
      </c>
      <c r="I1208" s="399"/>
      <c r="J1208" s="57">
        <v>43421</v>
      </c>
      <c r="K1208" s="56" t="s">
        <v>18</v>
      </c>
      <c r="L1208" s="56" t="s">
        <v>18</v>
      </c>
      <c r="M1208" s="60" t="s">
        <v>745</v>
      </c>
      <c r="N1208" s="56" t="s">
        <v>27235</v>
      </c>
      <c r="O1208" s="56" t="s">
        <v>355</v>
      </c>
      <c r="P1208" s="56" t="s">
        <v>27236</v>
      </c>
      <c r="Q1208" s="56" t="s">
        <v>17</v>
      </c>
      <c r="R1208" s="56"/>
      <c r="S1208" s="56" t="s">
        <v>108</v>
      </c>
      <c r="T1208" s="56" t="s">
        <v>108</v>
      </c>
      <c r="U1208" s="56"/>
      <c r="V1208" s="56"/>
      <c r="W1208" s="56" t="s">
        <v>108</v>
      </c>
      <c r="X1208" s="56"/>
      <c r="Y1208" s="56" t="s">
        <v>108</v>
      </c>
      <c r="Z1208" s="56" t="s">
        <v>18</v>
      </c>
      <c r="AA1208" s="57">
        <v>43390</v>
      </c>
      <c r="AB1208" s="63">
        <v>6</v>
      </c>
      <c r="AC1208" s="64" t="s">
        <v>23064</v>
      </c>
      <c r="AD1208" s="56" t="s">
        <v>79</v>
      </c>
      <c r="AE1208" s="56"/>
      <c r="AF1208" s="61"/>
      <c r="AG1208" s="61"/>
      <c r="AH1208" s="67" t="str">
        <v>Oct</v>
      </c>
      <c r="AI1208" s="68" t="str">
        <v>Oct</v>
      </c>
      <c r="AJ1208" s="69">
        <f t="shared" si="0"/>
        <v>0</v>
      </c>
      <c r="AK1208" s="70">
        <f t="shared" si="1"/>
        <v>43420</v>
      </c>
      <c r="AL1208" s="71">
        <f t="shared" ca="1" si="2"/>
        <v>-539</v>
      </c>
      <c r="AM1208" s="71" t="str">
        <v>2018</v>
      </c>
      <c r="AN1208" s="70">
        <f t="shared" si="3"/>
        <v>43400</v>
      </c>
      <c r="AO1208" s="70" t="s">
        <v>123</v>
      </c>
    </row>
    <row r="1209" spans="1:41" ht="14.4">
      <c r="A1209" s="179" t="s">
        <v>27237</v>
      </c>
      <c r="B1209" s="56" t="s">
        <v>89</v>
      </c>
      <c r="C1209" s="57">
        <v>43420</v>
      </c>
      <c r="D1209" s="56" t="s">
        <v>90</v>
      </c>
      <c r="E1209" s="56" t="s">
        <v>140</v>
      </c>
      <c r="F1209" s="168" t="s">
        <v>106</v>
      </c>
      <c r="G1209" s="168" t="s">
        <v>107</v>
      </c>
      <c r="H1209" s="169" t="s">
        <v>140</v>
      </c>
      <c r="I1209" s="399"/>
      <c r="J1209" s="57">
        <v>43450</v>
      </c>
      <c r="K1209" s="56" t="s">
        <v>18</v>
      </c>
      <c r="L1209" s="56" t="s">
        <v>18</v>
      </c>
      <c r="M1209" s="60" t="s">
        <v>27238</v>
      </c>
      <c r="N1209" s="56" t="s">
        <v>27239</v>
      </c>
      <c r="O1209" s="56" t="s">
        <v>29</v>
      </c>
      <c r="P1209" s="56" t="s">
        <v>27240</v>
      </c>
      <c r="Q1209" s="56" t="s">
        <v>17</v>
      </c>
      <c r="R1209" s="56"/>
      <c r="S1209" s="56" t="s">
        <v>108</v>
      </c>
      <c r="T1209" s="56" t="s">
        <v>108</v>
      </c>
      <c r="U1209" s="56"/>
      <c r="V1209" s="56"/>
      <c r="W1209" s="56" t="s">
        <v>108</v>
      </c>
      <c r="X1209" s="56"/>
      <c r="Y1209" s="56" t="s">
        <v>108</v>
      </c>
      <c r="Z1209" s="56" t="s">
        <v>18</v>
      </c>
      <c r="AA1209" s="57">
        <v>43420</v>
      </c>
      <c r="AB1209" s="63">
        <v>6</v>
      </c>
      <c r="AC1209" s="64" t="s">
        <v>27241</v>
      </c>
      <c r="AD1209" s="56" t="s">
        <v>3709</v>
      </c>
      <c r="AE1209" s="56"/>
      <c r="AF1209" s="61"/>
      <c r="AG1209" s="61"/>
      <c r="AH1209" s="67" t="str">
        <v>Nov</v>
      </c>
      <c r="AI1209" s="68" t="str">
        <v>Nov</v>
      </c>
      <c r="AJ1209" s="69">
        <f t="shared" si="0"/>
        <v>0</v>
      </c>
      <c r="AK1209" s="70">
        <f t="shared" si="1"/>
        <v>43450</v>
      </c>
      <c r="AL1209" s="71">
        <f t="shared" ca="1" si="2"/>
        <v>-509</v>
      </c>
      <c r="AM1209" s="71" t="str">
        <v>2018</v>
      </c>
      <c r="AN1209" s="70">
        <f t="shared" si="3"/>
        <v>43430</v>
      </c>
      <c r="AO1209" s="70" t="s">
        <v>123</v>
      </c>
    </row>
    <row r="1210" spans="1:41" ht="14.4">
      <c r="A1210" s="179" t="s">
        <v>27242</v>
      </c>
      <c r="B1210" s="56" t="s">
        <v>89</v>
      </c>
      <c r="C1210" s="57">
        <v>43354</v>
      </c>
      <c r="D1210" s="56" t="s">
        <v>229</v>
      </c>
      <c r="E1210" s="56" t="s">
        <v>140</v>
      </c>
      <c r="F1210" s="168" t="s">
        <v>106</v>
      </c>
      <c r="G1210" s="168" t="s">
        <v>107</v>
      </c>
      <c r="H1210" s="169" t="s">
        <v>140</v>
      </c>
      <c r="I1210" s="399"/>
      <c r="J1210" s="57">
        <v>43384</v>
      </c>
      <c r="K1210" s="56" t="s">
        <v>18</v>
      </c>
      <c r="L1210" s="56" t="s">
        <v>14</v>
      </c>
      <c r="M1210" s="60" t="s">
        <v>27243</v>
      </c>
      <c r="N1210" s="56" t="s">
        <v>27244</v>
      </c>
      <c r="O1210" s="56" t="s">
        <v>143</v>
      </c>
      <c r="P1210" s="56" t="s">
        <v>108</v>
      </c>
      <c r="Q1210" s="61"/>
      <c r="R1210" s="56"/>
      <c r="S1210" s="56" t="s">
        <v>108</v>
      </c>
      <c r="T1210" s="56" t="s">
        <v>108</v>
      </c>
      <c r="U1210" s="56"/>
      <c r="V1210" s="56"/>
      <c r="W1210" s="56" t="s">
        <v>108</v>
      </c>
      <c r="X1210" s="56"/>
      <c r="Y1210" s="56" t="s">
        <v>108</v>
      </c>
      <c r="Z1210" s="56" t="s">
        <v>14</v>
      </c>
      <c r="AA1210" s="57">
        <v>43354</v>
      </c>
      <c r="AB1210" s="63">
        <v>6</v>
      </c>
      <c r="AC1210" s="64" t="s">
        <v>22284</v>
      </c>
      <c r="AD1210" s="56" t="s">
        <v>118</v>
      </c>
      <c r="AE1210" s="56"/>
      <c r="AF1210" s="61"/>
      <c r="AG1210" s="61"/>
      <c r="AH1210" s="67" t="str">
        <v>Sep</v>
      </c>
      <c r="AI1210" s="68" t="str">
        <v>Sep</v>
      </c>
      <c r="AJ1210" s="69">
        <f t="shared" si="0"/>
        <v>0</v>
      </c>
      <c r="AK1210" s="70">
        <f t="shared" si="1"/>
        <v>43384</v>
      </c>
      <c r="AL1210" s="71">
        <f t="shared" ca="1" si="2"/>
        <v>-575</v>
      </c>
      <c r="AM1210" s="71" t="str">
        <v>2018</v>
      </c>
      <c r="AN1210" s="70">
        <f t="shared" si="3"/>
        <v>43364</v>
      </c>
      <c r="AO1210" s="70" t="s">
        <v>123</v>
      </c>
    </row>
    <row r="1211" spans="1:41" ht="14.4">
      <c r="A1211" s="179" t="s">
        <v>27245</v>
      </c>
      <c r="B1211" s="56" t="s">
        <v>89</v>
      </c>
      <c r="C1211" s="57">
        <v>43171</v>
      </c>
      <c r="D1211" s="56" t="s">
        <v>131</v>
      </c>
      <c r="E1211" s="56" t="s">
        <v>140</v>
      </c>
      <c r="F1211" s="168" t="s">
        <v>106</v>
      </c>
      <c r="G1211" s="168" t="s">
        <v>107</v>
      </c>
      <c r="H1211" s="169" t="s">
        <v>140</v>
      </c>
      <c r="I1211" s="399"/>
      <c r="J1211" s="57">
        <v>43202</v>
      </c>
      <c r="K1211" s="56" t="s">
        <v>18</v>
      </c>
      <c r="L1211" s="56" t="s">
        <v>18</v>
      </c>
      <c r="M1211" s="60" t="s">
        <v>145</v>
      </c>
      <c r="N1211" s="56" t="s">
        <v>27246</v>
      </c>
      <c r="O1211" s="56" t="s">
        <v>20</v>
      </c>
      <c r="P1211" s="56" t="s">
        <v>27247</v>
      </c>
      <c r="Q1211" s="56" t="s">
        <v>96</v>
      </c>
      <c r="R1211" s="66"/>
      <c r="S1211" s="56" t="s">
        <v>108</v>
      </c>
      <c r="T1211" s="61"/>
      <c r="U1211" s="56"/>
      <c r="V1211" s="66"/>
      <c r="W1211" s="66"/>
      <c r="X1211" s="400"/>
      <c r="Y1211" s="56" t="s">
        <v>108</v>
      </c>
      <c r="Z1211" s="56" t="s">
        <v>18</v>
      </c>
      <c r="AA1211" s="57">
        <v>43171</v>
      </c>
      <c r="AB1211" s="63">
        <v>6</v>
      </c>
      <c r="AC1211" s="60" t="s">
        <v>27248</v>
      </c>
      <c r="AD1211" s="65" t="s">
        <v>79</v>
      </c>
      <c r="AE1211" s="65"/>
      <c r="AF1211" s="66"/>
      <c r="AG1211" s="66"/>
      <c r="AH1211" s="67" t="str">
        <v>Mar</v>
      </c>
      <c r="AI1211" s="68" t="str">
        <v>Mar</v>
      </c>
      <c r="AJ1211" s="69">
        <f t="shared" si="0"/>
        <v>0</v>
      </c>
      <c r="AK1211" s="70">
        <f t="shared" si="1"/>
        <v>43201</v>
      </c>
      <c r="AL1211" s="71">
        <f t="shared" ca="1" si="2"/>
        <v>-758</v>
      </c>
      <c r="AM1211" s="71" t="str">
        <v>2018</v>
      </c>
      <c r="AN1211" s="70">
        <f t="shared" si="3"/>
        <v>43181</v>
      </c>
      <c r="AO1211" s="70" t="s">
        <v>123</v>
      </c>
    </row>
    <row r="1212" spans="1:41" ht="14.4">
      <c r="A1212" s="179" t="s">
        <v>27249</v>
      </c>
      <c r="B1212" s="56" t="s">
        <v>89</v>
      </c>
      <c r="C1212" s="57">
        <v>43231</v>
      </c>
      <c r="D1212" s="56" t="s">
        <v>229</v>
      </c>
      <c r="E1212" s="56" t="s">
        <v>140</v>
      </c>
      <c r="F1212" s="168" t="s">
        <v>106</v>
      </c>
      <c r="G1212" s="168" t="s">
        <v>107</v>
      </c>
      <c r="H1212" s="169" t="s">
        <v>140</v>
      </c>
      <c r="I1212" s="399"/>
      <c r="J1212" s="57">
        <v>43262</v>
      </c>
      <c r="K1212" s="56" t="s">
        <v>18</v>
      </c>
      <c r="L1212" s="56" t="s">
        <v>14</v>
      </c>
      <c r="M1212" s="60" t="s">
        <v>26750</v>
      </c>
      <c r="N1212" s="56" t="s">
        <v>26750</v>
      </c>
      <c r="O1212" s="56" t="s">
        <v>236</v>
      </c>
      <c r="P1212" s="56" t="s">
        <v>108</v>
      </c>
      <c r="Q1212" s="56" t="s">
        <v>96</v>
      </c>
      <c r="R1212" s="56"/>
      <c r="S1212" s="56" t="s">
        <v>108</v>
      </c>
      <c r="T1212" s="56" t="s">
        <v>108</v>
      </c>
      <c r="U1212" s="56"/>
      <c r="V1212" s="56"/>
      <c r="W1212" s="56" t="s">
        <v>108</v>
      </c>
      <c r="X1212" s="56"/>
      <c r="Y1212" s="56" t="s">
        <v>108</v>
      </c>
      <c r="Z1212" s="56" t="s">
        <v>14</v>
      </c>
      <c r="AA1212" s="57">
        <v>43231</v>
      </c>
      <c r="AB1212" s="63">
        <v>6</v>
      </c>
      <c r="AC1212" s="64" t="s">
        <v>27250</v>
      </c>
      <c r="AD1212" s="56" t="s">
        <v>224</v>
      </c>
      <c r="AE1212" s="56"/>
      <c r="AF1212" s="61"/>
      <c r="AG1212" s="61"/>
      <c r="AH1212" s="67" t="str">
        <v>May</v>
      </c>
      <c r="AI1212" s="68" t="str">
        <v>May</v>
      </c>
      <c r="AJ1212" s="69">
        <f t="shared" si="0"/>
        <v>0</v>
      </c>
      <c r="AK1212" s="70">
        <f t="shared" si="1"/>
        <v>43261</v>
      </c>
      <c r="AL1212" s="71">
        <f t="shared" ca="1" si="2"/>
        <v>-698</v>
      </c>
      <c r="AM1212" s="71" t="str">
        <v>2018</v>
      </c>
      <c r="AN1212" s="70">
        <f t="shared" si="3"/>
        <v>43241</v>
      </c>
      <c r="AO1212" s="70" t="s">
        <v>123</v>
      </c>
    </row>
    <row r="1213" spans="1:41" ht="14.4">
      <c r="A1213" s="179" t="s">
        <v>27251</v>
      </c>
      <c r="B1213" s="56" t="s">
        <v>89</v>
      </c>
      <c r="C1213" s="57">
        <v>43284</v>
      </c>
      <c r="D1213" s="56" t="s">
        <v>131</v>
      </c>
      <c r="E1213" s="56" t="s">
        <v>140</v>
      </c>
      <c r="F1213" s="168" t="s">
        <v>106</v>
      </c>
      <c r="G1213" s="168" t="s">
        <v>107</v>
      </c>
      <c r="H1213" s="169" t="s">
        <v>140</v>
      </c>
      <c r="I1213" s="399"/>
      <c r="J1213" s="57">
        <v>43315</v>
      </c>
      <c r="K1213" s="56" t="s">
        <v>18</v>
      </c>
      <c r="L1213" s="56" t="s">
        <v>18</v>
      </c>
      <c r="M1213" s="60" t="s">
        <v>642</v>
      </c>
      <c r="N1213" s="56" t="s">
        <v>27252</v>
      </c>
      <c r="O1213" s="56" t="s">
        <v>44</v>
      </c>
      <c r="P1213" s="56" t="s">
        <v>27253</v>
      </c>
      <c r="Q1213" s="56" t="s">
        <v>21</v>
      </c>
      <c r="R1213" s="56"/>
      <c r="S1213" s="56" t="s">
        <v>108</v>
      </c>
      <c r="T1213" s="56" t="s">
        <v>108</v>
      </c>
      <c r="U1213" s="56"/>
      <c r="V1213" s="56"/>
      <c r="W1213" s="56" t="s">
        <v>108</v>
      </c>
      <c r="X1213" s="56"/>
      <c r="Y1213" s="56" t="s">
        <v>108</v>
      </c>
      <c r="Z1213" s="56" t="s">
        <v>18</v>
      </c>
      <c r="AA1213" s="57">
        <v>43284</v>
      </c>
      <c r="AB1213" s="63">
        <v>6</v>
      </c>
      <c r="AC1213" s="64" t="s">
        <v>27254</v>
      </c>
      <c r="AD1213" s="56" t="s">
        <v>79</v>
      </c>
      <c r="AE1213" s="56"/>
      <c r="AF1213" s="61"/>
      <c r="AG1213" s="61"/>
      <c r="AH1213" s="67" t="str">
        <v>Jul</v>
      </c>
      <c r="AI1213" s="68" t="str">
        <v>Jul</v>
      </c>
      <c r="AJ1213" s="69">
        <f t="shared" si="0"/>
        <v>0</v>
      </c>
      <c r="AK1213" s="70">
        <f t="shared" si="1"/>
        <v>43314</v>
      </c>
      <c r="AL1213" s="71">
        <f t="shared" ca="1" si="2"/>
        <v>-645</v>
      </c>
      <c r="AM1213" s="71" t="str">
        <v>2018</v>
      </c>
      <c r="AN1213" s="70">
        <f t="shared" si="3"/>
        <v>43294</v>
      </c>
      <c r="AO1213" s="70" t="s">
        <v>123</v>
      </c>
    </row>
    <row r="1214" spans="1:41" ht="14.4">
      <c r="A1214" s="179" t="s">
        <v>27255</v>
      </c>
      <c r="B1214" s="56" t="s">
        <v>89</v>
      </c>
      <c r="C1214" s="57">
        <v>43327</v>
      </c>
      <c r="D1214" s="56" t="s">
        <v>229</v>
      </c>
      <c r="E1214" s="56" t="s">
        <v>140</v>
      </c>
      <c r="F1214" s="168" t="s">
        <v>106</v>
      </c>
      <c r="G1214" s="168" t="s">
        <v>107</v>
      </c>
      <c r="H1214" s="169" t="s">
        <v>140</v>
      </c>
      <c r="I1214" s="399"/>
      <c r="J1214" s="57">
        <v>43358</v>
      </c>
      <c r="K1214" s="56" t="s">
        <v>18</v>
      </c>
      <c r="L1214" s="56" t="s">
        <v>18</v>
      </c>
      <c r="M1214" s="60" t="s">
        <v>27256</v>
      </c>
      <c r="N1214" s="56" t="s">
        <v>27256</v>
      </c>
      <c r="O1214" s="56" t="s">
        <v>37</v>
      </c>
      <c r="P1214" s="56" t="s">
        <v>27257</v>
      </c>
      <c r="Q1214" s="56" t="s">
        <v>133</v>
      </c>
      <c r="R1214" s="56"/>
      <c r="S1214" s="56" t="s">
        <v>108</v>
      </c>
      <c r="T1214" s="56" t="s">
        <v>108</v>
      </c>
      <c r="U1214" s="400">
        <v>43327</v>
      </c>
      <c r="V1214" s="56"/>
      <c r="W1214" s="56">
        <v>3.75</v>
      </c>
      <c r="X1214" s="400">
        <v>43343</v>
      </c>
      <c r="Y1214" s="56" t="s">
        <v>108</v>
      </c>
      <c r="Z1214" s="56" t="s">
        <v>18</v>
      </c>
      <c r="AA1214" s="57">
        <v>43348</v>
      </c>
      <c r="AB1214" s="63">
        <v>6</v>
      </c>
      <c r="AC1214" s="64" t="s">
        <v>27258</v>
      </c>
      <c r="AD1214" s="56" t="s">
        <v>79</v>
      </c>
      <c r="AE1214" s="56"/>
      <c r="AF1214" s="61"/>
      <c r="AG1214" s="61"/>
      <c r="AH1214" s="67" t="str">
        <v>Aug</v>
      </c>
      <c r="AI1214" s="68" t="str">
        <v>Sep</v>
      </c>
      <c r="AJ1214" s="69">
        <f t="shared" si="0"/>
        <v>21</v>
      </c>
      <c r="AK1214" s="70">
        <f t="shared" si="1"/>
        <v>43357</v>
      </c>
      <c r="AL1214" s="71">
        <f t="shared" ca="1" si="2"/>
        <v>-602</v>
      </c>
      <c r="AM1214" s="71" t="str">
        <v>2018</v>
      </c>
      <c r="AN1214" s="70">
        <f t="shared" si="3"/>
        <v>43337</v>
      </c>
      <c r="AO1214" s="70" t="s">
        <v>123</v>
      </c>
    </row>
    <row r="1215" spans="1:41" ht="14.4">
      <c r="A1215" s="179" t="s">
        <v>27259</v>
      </c>
      <c r="B1215" s="56" t="s">
        <v>89</v>
      </c>
      <c r="C1215" s="57">
        <v>43264</v>
      </c>
      <c r="D1215" s="56" t="s">
        <v>1027</v>
      </c>
      <c r="E1215" s="56" t="s">
        <v>12</v>
      </c>
      <c r="F1215" s="168" t="s">
        <v>106</v>
      </c>
      <c r="G1215" s="168" t="s">
        <v>107</v>
      </c>
      <c r="H1215" s="169" t="s">
        <v>12</v>
      </c>
      <c r="I1215" s="404"/>
      <c r="J1215" s="59"/>
      <c r="K1215" s="61"/>
      <c r="L1215" s="61"/>
      <c r="M1215" s="60" t="s">
        <v>642</v>
      </c>
      <c r="N1215" s="56" t="s">
        <v>27260</v>
      </c>
      <c r="O1215" s="56" t="s">
        <v>249</v>
      </c>
      <c r="P1215" s="56" t="s">
        <v>27261</v>
      </c>
      <c r="Q1215" s="56" t="s">
        <v>21</v>
      </c>
      <c r="R1215" s="66"/>
      <c r="S1215" s="61"/>
      <c r="T1215" s="61"/>
      <c r="U1215" s="402"/>
      <c r="V1215" s="66"/>
      <c r="W1215" s="66"/>
      <c r="X1215" s="402"/>
      <c r="Y1215" s="61"/>
      <c r="Z1215" s="56" t="s">
        <v>18</v>
      </c>
      <c r="AA1215" s="57">
        <v>43266</v>
      </c>
      <c r="AB1215" s="75"/>
      <c r="AC1215" s="95"/>
      <c r="AD1215" s="56" t="s">
        <v>79</v>
      </c>
      <c r="AE1215" s="56"/>
      <c r="AF1215" s="61"/>
      <c r="AG1215" s="61"/>
      <c r="AH1215" s="67" t="str">
        <v>Jun</v>
      </c>
      <c r="AI1215" s="68" t="str">
        <v>Jun</v>
      </c>
      <c r="AJ1215" s="69">
        <f t="shared" si="0"/>
        <v>2</v>
      </c>
      <c r="AK1215" s="70">
        <f t="shared" si="1"/>
        <v>43294</v>
      </c>
      <c r="AL1215" s="71">
        <f t="shared" ca="1" si="2"/>
        <v>-665</v>
      </c>
      <c r="AM1215" s="71" t="str">
        <v>2018</v>
      </c>
      <c r="AN1215" s="70">
        <f t="shared" si="3"/>
        <v>43274</v>
      </c>
      <c r="AO1215" s="70" t="s">
        <v>123</v>
      </c>
    </row>
    <row r="1216" spans="1:41" ht="14.4">
      <c r="A1216" s="179" t="s">
        <v>27262</v>
      </c>
      <c r="B1216" s="56" t="s">
        <v>89</v>
      </c>
      <c r="C1216" s="57">
        <v>43453</v>
      </c>
      <c r="D1216" s="56" t="s">
        <v>1027</v>
      </c>
      <c r="E1216" s="56" t="s">
        <v>140</v>
      </c>
      <c r="F1216" s="168" t="s">
        <v>106</v>
      </c>
      <c r="G1216" s="168" t="s">
        <v>107</v>
      </c>
      <c r="H1216" s="169" t="s">
        <v>140</v>
      </c>
      <c r="I1216" s="399"/>
      <c r="J1216" s="57">
        <v>43484</v>
      </c>
      <c r="K1216" s="56" t="s">
        <v>18</v>
      </c>
      <c r="L1216" s="56" t="s">
        <v>18</v>
      </c>
      <c r="M1216" s="60" t="s">
        <v>27263</v>
      </c>
      <c r="N1216" s="56" t="s">
        <v>27264</v>
      </c>
      <c r="O1216" s="56" t="s">
        <v>436</v>
      </c>
      <c r="P1216" s="56" t="s">
        <v>27265</v>
      </c>
      <c r="Q1216" s="56" t="s">
        <v>17</v>
      </c>
      <c r="R1216" s="56"/>
      <c r="S1216" s="56" t="s">
        <v>108</v>
      </c>
      <c r="T1216" s="56" t="s">
        <v>108</v>
      </c>
      <c r="U1216" s="56"/>
      <c r="V1216" s="56"/>
      <c r="W1216" s="56" t="s">
        <v>108</v>
      </c>
      <c r="X1216" s="56"/>
      <c r="Y1216" s="56" t="s">
        <v>108</v>
      </c>
      <c r="Z1216" s="56" t="s">
        <v>18</v>
      </c>
      <c r="AA1216" s="57">
        <v>43461</v>
      </c>
      <c r="AB1216" s="63">
        <v>6</v>
      </c>
      <c r="AC1216" s="64" t="s">
        <v>27266</v>
      </c>
      <c r="AD1216" s="56" t="s">
        <v>79</v>
      </c>
      <c r="AE1216" s="56"/>
      <c r="AF1216" s="61"/>
      <c r="AG1216" s="61"/>
      <c r="AH1216" s="67" t="str">
        <v>Dec</v>
      </c>
      <c r="AI1216" s="68" t="str">
        <v>Dec</v>
      </c>
      <c r="AJ1216" s="69">
        <f t="shared" si="0"/>
        <v>8</v>
      </c>
      <c r="AK1216" s="70">
        <f t="shared" si="1"/>
        <v>43483</v>
      </c>
      <c r="AL1216" s="71">
        <f t="shared" ca="1" si="2"/>
        <v>-476</v>
      </c>
      <c r="AM1216" s="71" t="str">
        <v>2018</v>
      </c>
      <c r="AN1216" s="70">
        <f t="shared" si="3"/>
        <v>43463</v>
      </c>
      <c r="AO1216" s="70" t="s">
        <v>123</v>
      </c>
    </row>
    <row r="1217" spans="1:41" ht="14.4">
      <c r="A1217" s="179" t="s">
        <v>27267</v>
      </c>
      <c r="B1217" s="56" t="s">
        <v>89</v>
      </c>
      <c r="C1217" s="57">
        <v>43405</v>
      </c>
      <c r="D1217" s="56" t="s">
        <v>131</v>
      </c>
      <c r="E1217" s="56" t="s">
        <v>140</v>
      </c>
      <c r="F1217" s="168" t="s">
        <v>106</v>
      </c>
      <c r="G1217" s="168" t="s">
        <v>107</v>
      </c>
      <c r="H1217" s="169" t="s">
        <v>140</v>
      </c>
      <c r="I1217" s="399"/>
      <c r="J1217" s="57">
        <v>43435</v>
      </c>
      <c r="K1217" s="56" t="s">
        <v>18</v>
      </c>
      <c r="L1217" s="56" t="s">
        <v>14</v>
      </c>
      <c r="M1217" s="60" t="s">
        <v>27268</v>
      </c>
      <c r="N1217" s="56" t="s">
        <v>27269</v>
      </c>
      <c r="O1217" s="61"/>
      <c r="P1217" s="56" t="s">
        <v>108</v>
      </c>
      <c r="Q1217" s="61"/>
      <c r="R1217" s="56"/>
      <c r="S1217" s="56" t="s">
        <v>108</v>
      </c>
      <c r="T1217" s="56" t="s">
        <v>108</v>
      </c>
      <c r="U1217" s="56"/>
      <c r="V1217" s="56"/>
      <c r="W1217" s="56" t="s">
        <v>108</v>
      </c>
      <c r="X1217" s="56"/>
      <c r="Y1217" s="56" t="s">
        <v>108</v>
      </c>
      <c r="Z1217" s="56" t="s">
        <v>14</v>
      </c>
      <c r="AA1217" s="57">
        <v>43405</v>
      </c>
      <c r="AB1217" s="63">
        <v>6</v>
      </c>
      <c r="AC1217" s="64" t="s">
        <v>27270</v>
      </c>
      <c r="AD1217" s="56" t="s">
        <v>118</v>
      </c>
      <c r="AE1217" s="56"/>
      <c r="AF1217" s="61"/>
      <c r="AG1217" s="61"/>
      <c r="AH1217" s="67" t="str">
        <v>Nov</v>
      </c>
      <c r="AI1217" s="68" t="str">
        <v>Nov</v>
      </c>
      <c r="AJ1217" s="69">
        <f t="shared" si="0"/>
        <v>0</v>
      </c>
      <c r="AK1217" s="70">
        <f t="shared" si="1"/>
        <v>43435</v>
      </c>
      <c r="AL1217" s="71">
        <f t="shared" ca="1" si="2"/>
        <v>-524</v>
      </c>
      <c r="AM1217" s="71" t="str">
        <v>2018</v>
      </c>
      <c r="AN1217" s="70">
        <f t="shared" si="3"/>
        <v>43415</v>
      </c>
      <c r="AO1217" s="70" t="s">
        <v>123</v>
      </c>
    </row>
    <row r="1218" spans="1:41" ht="14.4">
      <c r="A1218" s="179" t="s">
        <v>27271</v>
      </c>
      <c r="B1218" s="56" t="s">
        <v>89</v>
      </c>
      <c r="C1218" s="57">
        <v>43292</v>
      </c>
      <c r="D1218" s="56" t="s">
        <v>131</v>
      </c>
      <c r="E1218" s="56" t="s">
        <v>140</v>
      </c>
      <c r="F1218" s="168" t="s">
        <v>106</v>
      </c>
      <c r="G1218" s="168" t="s">
        <v>107</v>
      </c>
      <c r="H1218" s="169" t="s">
        <v>140</v>
      </c>
      <c r="I1218" s="399"/>
      <c r="J1218" s="57">
        <v>43323</v>
      </c>
      <c r="K1218" s="56" t="s">
        <v>18</v>
      </c>
      <c r="L1218" s="56" t="s">
        <v>18</v>
      </c>
      <c r="M1218" s="60" t="s">
        <v>6733</v>
      </c>
      <c r="N1218" s="56" t="s">
        <v>27272</v>
      </c>
      <c r="O1218" s="56" t="s">
        <v>33</v>
      </c>
      <c r="P1218" s="56" t="s">
        <v>27273</v>
      </c>
      <c r="Q1218" s="56" t="s">
        <v>17</v>
      </c>
      <c r="R1218" s="56"/>
      <c r="S1218" s="56" t="s">
        <v>108</v>
      </c>
      <c r="T1218" s="56" t="s">
        <v>108</v>
      </c>
      <c r="U1218" s="56"/>
      <c r="V1218" s="56"/>
      <c r="W1218" s="56" t="s">
        <v>108</v>
      </c>
      <c r="X1218" s="56"/>
      <c r="Y1218" s="56" t="s">
        <v>108</v>
      </c>
      <c r="Z1218" s="56" t="s">
        <v>18</v>
      </c>
      <c r="AA1218" s="57">
        <v>43292</v>
      </c>
      <c r="AB1218" s="63">
        <v>6</v>
      </c>
      <c r="AC1218" s="64" t="s">
        <v>27274</v>
      </c>
      <c r="AD1218" s="56" t="s">
        <v>79</v>
      </c>
      <c r="AE1218" s="56"/>
      <c r="AF1218" s="61"/>
      <c r="AG1218" s="61"/>
      <c r="AH1218" s="67" t="str">
        <v>Jul</v>
      </c>
      <c r="AI1218" s="68" t="str">
        <v>Jul</v>
      </c>
      <c r="AJ1218" s="69">
        <f t="shared" si="0"/>
        <v>0</v>
      </c>
      <c r="AK1218" s="70">
        <f t="shared" si="1"/>
        <v>43322</v>
      </c>
      <c r="AL1218" s="71">
        <f t="shared" ca="1" si="2"/>
        <v>-637</v>
      </c>
      <c r="AM1218" s="71" t="str">
        <v>2018</v>
      </c>
      <c r="AN1218" s="70">
        <f t="shared" si="3"/>
        <v>43302</v>
      </c>
      <c r="AO1218" s="70" t="s">
        <v>123</v>
      </c>
    </row>
    <row r="1219" spans="1:41" ht="14.4">
      <c r="A1219" s="179" t="s">
        <v>27275</v>
      </c>
      <c r="B1219" s="56" t="s">
        <v>89</v>
      </c>
      <c r="C1219" s="57">
        <v>43151</v>
      </c>
      <c r="D1219" s="56" t="s">
        <v>131</v>
      </c>
      <c r="E1219" s="56" t="s">
        <v>140</v>
      </c>
      <c r="F1219" s="168" t="s">
        <v>106</v>
      </c>
      <c r="G1219" s="168" t="s">
        <v>107</v>
      </c>
      <c r="H1219" s="169" t="s">
        <v>140</v>
      </c>
      <c r="I1219" s="399"/>
      <c r="J1219" s="57">
        <v>43179</v>
      </c>
      <c r="K1219" s="56" t="s">
        <v>18</v>
      </c>
      <c r="L1219" s="56" t="s">
        <v>18</v>
      </c>
      <c r="M1219" s="60" t="s">
        <v>145</v>
      </c>
      <c r="N1219" s="56" t="s">
        <v>27276</v>
      </c>
      <c r="O1219" s="56" t="s">
        <v>95</v>
      </c>
      <c r="P1219" s="56" t="s">
        <v>27277</v>
      </c>
      <c r="Q1219" s="56" t="s">
        <v>96</v>
      </c>
      <c r="R1219" s="66"/>
      <c r="S1219" s="56" t="s">
        <v>108</v>
      </c>
      <c r="T1219" s="61"/>
      <c r="U1219" s="56"/>
      <c r="V1219" s="66"/>
      <c r="W1219" s="66"/>
      <c r="X1219" s="400"/>
      <c r="Y1219" s="56" t="s">
        <v>108</v>
      </c>
      <c r="Z1219" s="56" t="s">
        <v>18</v>
      </c>
      <c r="AA1219" s="57">
        <v>43151</v>
      </c>
      <c r="AB1219" s="63">
        <v>6</v>
      </c>
      <c r="AC1219" s="64" t="s">
        <v>26433</v>
      </c>
      <c r="AD1219" s="65" t="s">
        <v>79</v>
      </c>
      <c r="AE1219" s="65"/>
      <c r="AF1219" s="66"/>
      <c r="AG1219" s="66"/>
      <c r="AH1219" s="67" t="str">
        <v>Feb</v>
      </c>
      <c r="AI1219" s="68" t="str">
        <v>Feb</v>
      </c>
      <c r="AJ1219" s="69">
        <f t="shared" si="0"/>
        <v>0</v>
      </c>
      <c r="AK1219" s="70">
        <f t="shared" si="1"/>
        <v>43181</v>
      </c>
      <c r="AL1219" s="71">
        <f t="shared" ca="1" si="2"/>
        <v>-778</v>
      </c>
      <c r="AM1219" s="71" t="str">
        <v>2018</v>
      </c>
      <c r="AN1219" s="70">
        <f t="shared" si="3"/>
        <v>43161</v>
      </c>
      <c r="AO1219" s="70" t="s">
        <v>123</v>
      </c>
    </row>
    <row r="1220" spans="1:41" ht="14.4">
      <c r="A1220" s="179" t="s">
        <v>27278</v>
      </c>
      <c r="B1220" s="56" t="s">
        <v>89</v>
      </c>
      <c r="C1220" s="57">
        <v>43264</v>
      </c>
      <c r="D1220" s="56" t="s">
        <v>1027</v>
      </c>
      <c r="E1220" s="56" t="s">
        <v>12</v>
      </c>
      <c r="F1220" s="168" t="s">
        <v>106</v>
      </c>
      <c r="G1220" s="168" t="s">
        <v>107</v>
      </c>
      <c r="H1220" s="169" t="s">
        <v>12</v>
      </c>
      <c r="I1220" s="404"/>
      <c r="J1220" s="59"/>
      <c r="K1220" s="61"/>
      <c r="L1220" s="61"/>
      <c r="M1220" s="60" t="s">
        <v>642</v>
      </c>
      <c r="N1220" s="56" t="s">
        <v>27279</v>
      </c>
      <c r="O1220" s="56" t="s">
        <v>22</v>
      </c>
      <c r="P1220" s="56" t="s">
        <v>27280</v>
      </c>
      <c r="Q1220" s="56" t="s">
        <v>21</v>
      </c>
      <c r="R1220" s="66"/>
      <c r="S1220" s="61"/>
      <c r="T1220" s="61"/>
      <c r="U1220" s="402"/>
      <c r="V1220" s="66"/>
      <c r="W1220" s="66"/>
      <c r="X1220" s="402"/>
      <c r="Y1220" s="61"/>
      <c r="Z1220" s="56" t="s">
        <v>18</v>
      </c>
      <c r="AA1220" s="57">
        <v>43266</v>
      </c>
      <c r="AB1220" s="75"/>
      <c r="AC1220" s="95"/>
      <c r="AD1220" s="56" t="s">
        <v>79</v>
      </c>
      <c r="AE1220" s="56"/>
      <c r="AF1220" s="61"/>
      <c r="AG1220" s="61"/>
      <c r="AH1220" s="67" t="str">
        <v>Jun</v>
      </c>
      <c r="AI1220" s="68" t="str">
        <v>Jun</v>
      </c>
      <c r="AJ1220" s="69">
        <f t="shared" si="0"/>
        <v>2</v>
      </c>
      <c r="AK1220" s="70">
        <f t="shared" si="1"/>
        <v>43294</v>
      </c>
      <c r="AL1220" s="71">
        <f t="shared" ca="1" si="2"/>
        <v>-665</v>
      </c>
      <c r="AM1220" s="71" t="str">
        <v>2018</v>
      </c>
      <c r="AN1220" s="70">
        <f t="shared" si="3"/>
        <v>43274</v>
      </c>
      <c r="AO1220" s="70" t="s">
        <v>123</v>
      </c>
    </row>
    <row r="1221" spans="1:41" ht="14.4">
      <c r="A1221" s="179" t="s">
        <v>27281</v>
      </c>
      <c r="B1221" s="56" t="s">
        <v>89</v>
      </c>
      <c r="C1221" s="57">
        <v>43174</v>
      </c>
      <c r="D1221" s="56" t="s">
        <v>1027</v>
      </c>
      <c r="E1221" s="56" t="s">
        <v>112</v>
      </c>
      <c r="F1221" s="168" t="s">
        <v>106</v>
      </c>
      <c r="G1221" s="168" t="s">
        <v>113</v>
      </c>
      <c r="H1221" s="169" t="s">
        <v>112</v>
      </c>
      <c r="I1221" s="399"/>
      <c r="J1221" s="57">
        <v>43205</v>
      </c>
      <c r="K1221" s="56" t="s">
        <v>18</v>
      </c>
      <c r="L1221" s="56" t="s">
        <v>14</v>
      </c>
      <c r="M1221" s="60" t="s">
        <v>12795</v>
      </c>
      <c r="N1221" s="56" t="s">
        <v>25287</v>
      </c>
      <c r="O1221" s="56" t="s">
        <v>29</v>
      </c>
      <c r="P1221" s="56" t="s">
        <v>8163</v>
      </c>
      <c r="Q1221" s="56" t="s">
        <v>116</v>
      </c>
      <c r="R1221" s="353">
        <v>43178</v>
      </c>
      <c r="S1221" s="61"/>
      <c r="T1221" s="61"/>
      <c r="U1221" s="400"/>
      <c r="V1221" s="66"/>
      <c r="W1221" s="66"/>
      <c r="X1221" s="400" t="s">
        <v>108</v>
      </c>
      <c r="Y1221" s="61"/>
      <c r="Z1221" s="56" t="s">
        <v>14</v>
      </c>
      <c r="AA1221" s="57">
        <v>43178</v>
      </c>
      <c r="AB1221" s="75"/>
      <c r="AC1221" s="64" t="s">
        <v>7171</v>
      </c>
      <c r="AD1221" s="65" t="s">
        <v>118</v>
      </c>
      <c r="AE1221" s="96"/>
      <c r="AF1221" s="66"/>
      <c r="AG1221" s="66"/>
      <c r="AH1221" s="67" t="str">
        <v>Mar</v>
      </c>
      <c r="AI1221" s="68" t="str">
        <v>Mar</v>
      </c>
      <c r="AJ1221" s="69">
        <f t="shared" si="0"/>
        <v>4</v>
      </c>
      <c r="AK1221" s="70">
        <f t="shared" si="1"/>
        <v>43204</v>
      </c>
      <c r="AL1221" s="71">
        <f t="shared" ca="1" si="2"/>
        <v>-755</v>
      </c>
      <c r="AM1221" s="71" t="str">
        <v>2018</v>
      </c>
      <c r="AN1221" s="70">
        <f t="shared" si="3"/>
        <v>43184</v>
      </c>
      <c r="AO1221" s="70" t="s">
        <v>121</v>
      </c>
    </row>
    <row r="1222" spans="1:41" ht="14.4">
      <c r="A1222" s="179" t="s">
        <v>27282</v>
      </c>
      <c r="B1222" s="56" t="s">
        <v>89</v>
      </c>
      <c r="C1222" s="57">
        <v>43256</v>
      </c>
      <c r="D1222" s="56" t="s">
        <v>1027</v>
      </c>
      <c r="E1222" s="56" t="s">
        <v>140</v>
      </c>
      <c r="F1222" s="168" t="s">
        <v>106</v>
      </c>
      <c r="G1222" s="168" t="s">
        <v>107</v>
      </c>
      <c r="H1222" s="169" t="s">
        <v>140</v>
      </c>
      <c r="I1222" s="399"/>
      <c r="J1222" s="57">
        <v>43286</v>
      </c>
      <c r="K1222" s="56" t="s">
        <v>18</v>
      </c>
      <c r="L1222" s="56" t="s">
        <v>18</v>
      </c>
      <c r="M1222" s="60" t="s">
        <v>3842</v>
      </c>
      <c r="N1222" s="56" t="s">
        <v>27283</v>
      </c>
      <c r="O1222" s="56" t="s">
        <v>29</v>
      </c>
      <c r="P1222" s="56" t="s">
        <v>2253</v>
      </c>
      <c r="Q1222" s="56" t="s">
        <v>17</v>
      </c>
      <c r="R1222" s="56"/>
      <c r="S1222" s="56" t="s">
        <v>108</v>
      </c>
      <c r="T1222" s="56" t="s">
        <v>108</v>
      </c>
      <c r="U1222" s="56"/>
      <c r="V1222" s="56"/>
      <c r="W1222" s="56" t="s">
        <v>108</v>
      </c>
      <c r="X1222" s="56"/>
      <c r="Y1222" s="56" t="s">
        <v>108</v>
      </c>
      <c r="Z1222" s="56" t="s">
        <v>18</v>
      </c>
      <c r="AA1222" s="57">
        <v>43256</v>
      </c>
      <c r="AB1222" s="63">
        <v>6</v>
      </c>
      <c r="AC1222" s="64" t="s">
        <v>27284</v>
      </c>
      <c r="AD1222" s="56" t="s">
        <v>79</v>
      </c>
      <c r="AE1222" s="56"/>
      <c r="AF1222" s="61"/>
      <c r="AG1222" s="61"/>
      <c r="AH1222" s="67" t="str">
        <v>Jun</v>
      </c>
      <c r="AI1222" s="68" t="str">
        <v>Jun</v>
      </c>
      <c r="AJ1222" s="69">
        <f t="shared" si="0"/>
        <v>0</v>
      </c>
      <c r="AK1222" s="70">
        <f t="shared" si="1"/>
        <v>43286</v>
      </c>
      <c r="AL1222" s="71">
        <f t="shared" ca="1" si="2"/>
        <v>-673</v>
      </c>
      <c r="AM1222" s="71" t="str">
        <v>2018</v>
      </c>
      <c r="AN1222" s="70">
        <f t="shared" si="3"/>
        <v>43266</v>
      </c>
      <c r="AO1222" s="70" t="s">
        <v>123</v>
      </c>
    </row>
    <row r="1223" spans="1:41" ht="14.4">
      <c r="A1223" s="179" t="s">
        <v>27285</v>
      </c>
      <c r="B1223" s="56" t="s">
        <v>89</v>
      </c>
      <c r="C1223" s="57">
        <v>43465</v>
      </c>
      <c r="D1223" s="56" t="s">
        <v>131</v>
      </c>
      <c r="E1223" s="56" t="s">
        <v>105</v>
      </c>
      <c r="F1223" s="168" t="s">
        <v>106</v>
      </c>
      <c r="G1223" s="168" t="s">
        <v>107</v>
      </c>
      <c r="H1223" s="169" t="s">
        <v>105</v>
      </c>
      <c r="I1223" s="404"/>
      <c r="J1223" s="59"/>
      <c r="K1223" s="61"/>
      <c r="L1223" s="56"/>
      <c r="M1223" s="60" t="s">
        <v>145</v>
      </c>
      <c r="N1223" s="56" t="s">
        <v>27286</v>
      </c>
      <c r="O1223" s="56" t="s">
        <v>33</v>
      </c>
      <c r="P1223" s="56" t="s">
        <v>27287</v>
      </c>
      <c r="Q1223" s="56" t="s">
        <v>133</v>
      </c>
      <c r="R1223" s="56"/>
      <c r="S1223" s="56" t="s">
        <v>108</v>
      </c>
      <c r="T1223" s="56" t="s">
        <v>108</v>
      </c>
      <c r="U1223" s="56"/>
      <c r="V1223" s="56"/>
      <c r="W1223" s="56" t="s">
        <v>108</v>
      </c>
      <c r="X1223" s="56" t="s">
        <v>108</v>
      </c>
      <c r="Y1223" s="56" t="s">
        <v>108</v>
      </c>
      <c r="Z1223" s="56" t="s">
        <v>18</v>
      </c>
      <c r="AA1223" s="57">
        <v>43109</v>
      </c>
      <c r="AB1223" s="63">
        <v>11</v>
      </c>
      <c r="AC1223" s="64" t="s">
        <v>27288</v>
      </c>
      <c r="AD1223" s="56" t="s">
        <v>79</v>
      </c>
      <c r="AE1223" s="61"/>
      <c r="AF1223" s="61"/>
      <c r="AG1223" s="61"/>
      <c r="AH1223" s="67" t="str">
        <v>Dec</v>
      </c>
      <c r="AI1223" s="68" t="str">
        <v>Jan</v>
      </c>
      <c r="AJ1223" s="69">
        <f t="shared" si="0"/>
        <v>-356</v>
      </c>
      <c r="AK1223" s="70">
        <f t="shared" si="1"/>
        <v>43495</v>
      </c>
      <c r="AL1223" s="71">
        <f t="shared" ca="1" si="2"/>
        <v>-464</v>
      </c>
      <c r="AM1223" s="71" t="str">
        <v>2018</v>
      </c>
      <c r="AN1223" s="70">
        <f t="shared" si="3"/>
        <v>43475</v>
      </c>
      <c r="AO1223" s="70" t="s">
        <v>123</v>
      </c>
    </row>
    <row r="1224" spans="1:41" ht="14.4">
      <c r="A1224" s="179" t="s">
        <v>27289</v>
      </c>
      <c r="B1224" s="56" t="s">
        <v>89</v>
      </c>
      <c r="C1224" s="57">
        <v>43292</v>
      </c>
      <c r="D1224" s="56" t="s">
        <v>2397</v>
      </c>
      <c r="E1224" s="56" t="s">
        <v>12</v>
      </c>
      <c r="F1224" s="168" t="s">
        <v>106</v>
      </c>
      <c r="G1224" s="168" t="s">
        <v>107</v>
      </c>
      <c r="H1224" s="169" t="s">
        <v>12</v>
      </c>
      <c r="I1224" s="404"/>
      <c r="J1224" s="59"/>
      <c r="K1224" s="61"/>
      <c r="L1224" s="61"/>
      <c r="M1224" s="60" t="s">
        <v>3307</v>
      </c>
      <c r="N1224" s="56" t="s">
        <v>27290</v>
      </c>
      <c r="O1224" s="56" t="s">
        <v>132</v>
      </c>
      <c r="P1224" s="56" t="s">
        <v>27291</v>
      </c>
      <c r="Q1224" s="56" t="s">
        <v>17</v>
      </c>
      <c r="R1224" s="66"/>
      <c r="S1224" s="61"/>
      <c r="T1224" s="61"/>
      <c r="U1224" s="402"/>
      <c r="V1224" s="66"/>
      <c r="W1224" s="66"/>
      <c r="X1224" s="402"/>
      <c r="Y1224" s="61"/>
      <c r="Z1224" s="56" t="s">
        <v>18</v>
      </c>
      <c r="AA1224" s="57">
        <v>43292</v>
      </c>
      <c r="AB1224" s="75"/>
      <c r="AC1224" s="95"/>
      <c r="AD1224" s="56" t="s">
        <v>79</v>
      </c>
      <c r="AE1224" s="56"/>
      <c r="AF1224" s="61"/>
      <c r="AG1224" s="61"/>
      <c r="AH1224" s="67" t="str">
        <v>Jul</v>
      </c>
      <c r="AI1224" s="68" t="str">
        <v>Jul</v>
      </c>
      <c r="AJ1224" s="69">
        <f t="shared" si="0"/>
        <v>0</v>
      </c>
      <c r="AK1224" s="70">
        <f t="shared" si="1"/>
        <v>43322</v>
      </c>
      <c r="AL1224" s="71">
        <f t="shared" ca="1" si="2"/>
        <v>-637</v>
      </c>
      <c r="AM1224" s="71" t="str">
        <v>2018</v>
      </c>
      <c r="AN1224" s="70">
        <f t="shared" si="3"/>
        <v>43302</v>
      </c>
      <c r="AO1224" s="70" t="s">
        <v>123</v>
      </c>
    </row>
    <row r="1225" spans="1:41" ht="14.4">
      <c r="A1225" s="179" t="s">
        <v>27292</v>
      </c>
      <c r="B1225" s="56" t="s">
        <v>89</v>
      </c>
      <c r="C1225" s="57">
        <v>43332</v>
      </c>
      <c r="D1225" s="56" t="s">
        <v>1027</v>
      </c>
      <c r="E1225" s="56" t="s">
        <v>140</v>
      </c>
      <c r="F1225" s="168" t="s">
        <v>106</v>
      </c>
      <c r="G1225" s="168" t="s">
        <v>107</v>
      </c>
      <c r="H1225" s="169" t="s">
        <v>140</v>
      </c>
      <c r="I1225" s="399"/>
      <c r="J1225" s="57">
        <v>43363</v>
      </c>
      <c r="K1225" s="56" t="s">
        <v>18</v>
      </c>
      <c r="L1225" s="56" t="s">
        <v>14</v>
      </c>
      <c r="M1225" s="60" t="s">
        <v>642</v>
      </c>
      <c r="N1225" s="56" t="s">
        <v>27293</v>
      </c>
      <c r="O1225" s="56" t="s">
        <v>29</v>
      </c>
      <c r="P1225" s="56" t="s">
        <v>108</v>
      </c>
      <c r="Q1225" s="56" t="s">
        <v>133</v>
      </c>
      <c r="R1225" s="56"/>
      <c r="S1225" s="56" t="s">
        <v>108</v>
      </c>
      <c r="T1225" s="56" t="s">
        <v>108</v>
      </c>
      <c r="U1225" s="56"/>
      <c r="V1225" s="56"/>
      <c r="W1225" s="56" t="s">
        <v>108</v>
      </c>
      <c r="X1225" s="56"/>
      <c r="Y1225" s="56" t="s">
        <v>108</v>
      </c>
      <c r="Z1225" s="56" t="s">
        <v>14</v>
      </c>
      <c r="AA1225" s="57">
        <v>43332</v>
      </c>
      <c r="AB1225" s="63">
        <v>6</v>
      </c>
      <c r="AC1225" s="64" t="s">
        <v>26265</v>
      </c>
      <c r="AD1225" s="56" t="s">
        <v>118</v>
      </c>
      <c r="AE1225" s="56"/>
      <c r="AF1225" s="61"/>
      <c r="AG1225" s="61"/>
      <c r="AH1225" s="67" t="str">
        <v>Aug</v>
      </c>
      <c r="AI1225" s="68" t="str">
        <v>Aug</v>
      </c>
      <c r="AJ1225" s="69">
        <f t="shared" si="0"/>
        <v>0</v>
      </c>
      <c r="AK1225" s="70">
        <f t="shared" si="1"/>
        <v>43362</v>
      </c>
      <c r="AL1225" s="71">
        <f t="shared" ca="1" si="2"/>
        <v>-597</v>
      </c>
      <c r="AM1225" s="71" t="str">
        <v>2018</v>
      </c>
      <c r="AN1225" s="70">
        <f t="shared" si="3"/>
        <v>43342</v>
      </c>
      <c r="AO1225" s="70" t="s">
        <v>123</v>
      </c>
    </row>
    <row r="1226" spans="1:41" ht="14.4">
      <c r="A1226" s="179" t="s">
        <v>27294</v>
      </c>
      <c r="B1226" s="56" t="s">
        <v>89</v>
      </c>
      <c r="C1226" s="57">
        <v>43271</v>
      </c>
      <c r="D1226" s="56" t="s">
        <v>90</v>
      </c>
      <c r="E1226" s="56" t="s">
        <v>12</v>
      </c>
      <c r="F1226" s="168" t="s">
        <v>106</v>
      </c>
      <c r="G1226" s="168" t="s">
        <v>107</v>
      </c>
      <c r="H1226" s="169" t="s">
        <v>12</v>
      </c>
      <c r="I1226" s="404"/>
      <c r="J1226" s="59"/>
      <c r="K1226" s="61"/>
      <c r="L1226" s="61"/>
      <c r="M1226" s="60" t="s">
        <v>27295</v>
      </c>
      <c r="N1226" s="56" t="s">
        <v>27296</v>
      </c>
      <c r="O1226" s="56" t="s">
        <v>39</v>
      </c>
      <c r="P1226" s="56" t="s">
        <v>27297</v>
      </c>
      <c r="Q1226" s="56" t="s">
        <v>17</v>
      </c>
      <c r="R1226" s="66"/>
      <c r="S1226" s="61"/>
      <c r="T1226" s="61"/>
      <c r="U1226" s="402"/>
      <c r="V1226" s="66"/>
      <c r="W1226" s="66"/>
      <c r="X1226" s="402"/>
      <c r="Y1226" s="61"/>
      <c r="Z1226" s="56" t="s">
        <v>18</v>
      </c>
      <c r="AA1226" s="57">
        <v>43276</v>
      </c>
      <c r="AB1226" s="75"/>
      <c r="AC1226" s="64" t="s">
        <v>27298</v>
      </c>
      <c r="AD1226" s="56" t="s">
        <v>79</v>
      </c>
      <c r="AE1226" s="56"/>
      <c r="AF1226" s="61"/>
      <c r="AG1226" s="61"/>
      <c r="AH1226" s="67" t="str">
        <v>Jun</v>
      </c>
      <c r="AI1226" s="68" t="str">
        <v>Jun</v>
      </c>
      <c r="AJ1226" s="69">
        <f t="shared" si="0"/>
        <v>5</v>
      </c>
      <c r="AK1226" s="70">
        <f t="shared" si="1"/>
        <v>43301</v>
      </c>
      <c r="AL1226" s="71">
        <f t="shared" ca="1" si="2"/>
        <v>-658</v>
      </c>
      <c r="AM1226" s="71" t="str">
        <v>2018</v>
      </c>
      <c r="AN1226" s="70">
        <f t="shared" si="3"/>
        <v>43281</v>
      </c>
      <c r="AO1226" s="70" t="s">
        <v>123</v>
      </c>
    </row>
    <row r="1227" spans="1:41" ht="14.4">
      <c r="A1227" s="179" t="s">
        <v>27299</v>
      </c>
      <c r="B1227" s="56" t="s">
        <v>89</v>
      </c>
      <c r="C1227" s="57">
        <v>43270</v>
      </c>
      <c r="D1227" s="56" t="s">
        <v>131</v>
      </c>
      <c r="E1227" s="56" t="s">
        <v>12</v>
      </c>
      <c r="F1227" s="168" t="s">
        <v>106</v>
      </c>
      <c r="G1227" s="168" t="s">
        <v>107</v>
      </c>
      <c r="H1227" s="169" t="s">
        <v>12</v>
      </c>
      <c r="I1227" s="404"/>
      <c r="J1227" s="59"/>
      <c r="K1227" s="61"/>
      <c r="L1227" s="61"/>
      <c r="M1227" s="60" t="s">
        <v>27300</v>
      </c>
      <c r="N1227" s="56" t="s">
        <v>27301</v>
      </c>
      <c r="O1227" s="56" t="s">
        <v>95</v>
      </c>
      <c r="P1227" s="61"/>
      <c r="Q1227" s="56" t="s">
        <v>17</v>
      </c>
      <c r="R1227" s="66"/>
      <c r="S1227" s="61"/>
      <c r="T1227" s="61"/>
      <c r="U1227" s="402"/>
      <c r="V1227" s="66"/>
      <c r="W1227" s="66"/>
      <c r="X1227" s="402"/>
      <c r="Y1227" s="61"/>
      <c r="Z1227" s="56" t="s">
        <v>14</v>
      </c>
      <c r="AA1227" s="57">
        <v>43301</v>
      </c>
      <c r="AB1227" s="75"/>
      <c r="AC1227" s="64" t="s">
        <v>27302</v>
      </c>
      <c r="AD1227" s="56" t="s">
        <v>224</v>
      </c>
      <c r="AE1227" s="56"/>
      <c r="AF1227" s="61"/>
      <c r="AG1227" s="61"/>
      <c r="AH1227" s="67" t="str">
        <v>Jun</v>
      </c>
      <c r="AI1227" s="68" t="str">
        <v>Jul</v>
      </c>
      <c r="AJ1227" s="69">
        <f t="shared" si="0"/>
        <v>31</v>
      </c>
      <c r="AK1227" s="70">
        <f t="shared" si="1"/>
        <v>43300</v>
      </c>
      <c r="AL1227" s="71">
        <f t="shared" ca="1" si="2"/>
        <v>-659</v>
      </c>
      <c r="AM1227" s="71" t="str">
        <v>2018</v>
      </c>
      <c r="AN1227" s="70">
        <f t="shared" si="3"/>
        <v>43280</v>
      </c>
      <c r="AO1227" s="70" t="s">
        <v>123</v>
      </c>
    </row>
    <row r="1228" spans="1:41" ht="14.4">
      <c r="A1228" s="179" t="s">
        <v>27303</v>
      </c>
      <c r="B1228" s="56" t="s">
        <v>89</v>
      </c>
      <c r="C1228" s="57">
        <v>43286</v>
      </c>
      <c r="D1228" s="56" t="s">
        <v>131</v>
      </c>
      <c r="E1228" s="56" t="s">
        <v>140</v>
      </c>
      <c r="F1228" s="168" t="s">
        <v>106</v>
      </c>
      <c r="G1228" s="168" t="s">
        <v>107</v>
      </c>
      <c r="H1228" s="169" t="s">
        <v>140</v>
      </c>
      <c r="I1228" s="399"/>
      <c r="J1228" s="57">
        <v>43317</v>
      </c>
      <c r="K1228" s="56" t="s">
        <v>18</v>
      </c>
      <c r="L1228" s="56" t="s">
        <v>14</v>
      </c>
      <c r="M1228" s="60" t="s">
        <v>27304</v>
      </c>
      <c r="N1228" s="56" t="s">
        <v>27305</v>
      </c>
      <c r="O1228" s="56" t="s">
        <v>95</v>
      </c>
      <c r="P1228" s="56" t="s">
        <v>108</v>
      </c>
      <c r="Q1228" s="56" t="s">
        <v>17</v>
      </c>
      <c r="R1228" s="56"/>
      <c r="S1228" s="56" t="s">
        <v>108</v>
      </c>
      <c r="T1228" s="56" t="s">
        <v>108</v>
      </c>
      <c r="U1228" s="56"/>
      <c r="V1228" s="56"/>
      <c r="W1228" s="56" t="s">
        <v>108</v>
      </c>
      <c r="X1228" s="56"/>
      <c r="Y1228" s="56" t="s">
        <v>108</v>
      </c>
      <c r="Z1228" s="56" t="s">
        <v>14</v>
      </c>
      <c r="AA1228" s="57">
        <v>43306</v>
      </c>
      <c r="AB1228" s="63">
        <v>6</v>
      </c>
      <c r="AC1228" s="64" t="s">
        <v>27306</v>
      </c>
      <c r="AD1228" s="56" t="s">
        <v>224</v>
      </c>
      <c r="AE1228" s="56"/>
      <c r="AF1228" s="61"/>
      <c r="AG1228" s="61"/>
      <c r="AH1228" s="67" t="str">
        <v>Jul</v>
      </c>
      <c r="AI1228" s="68" t="str">
        <v>Jul</v>
      </c>
      <c r="AJ1228" s="69">
        <f t="shared" si="0"/>
        <v>20</v>
      </c>
      <c r="AK1228" s="70">
        <f t="shared" si="1"/>
        <v>43316</v>
      </c>
      <c r="AL1228" s="71">
        <f t="shared" ca="1" si="2"/>
        <v>-643</v>
      </c>
      <c r="AM1228" s="71" t="str">
        <v>2018</v>
      </c>
      <c r="AN1228" s="70">
        <f t="shared" si="3"/>
        <v>43296</v>
      </c>
      <c r="AO1228" s="70" t="s">
        <v>123</v>
      </c>
    </row>
    <row r="1229" spans="1:41" ht="14.4">
      <c r="A1229" s="179" t="s">
        <v>27307</v>
      </c>
      <c r="B1229" s="56" t="s">
        <v>89</v>
      </c>
      <c r="C1229" s="57">
        <v>43335</v>
      </c>
      <c r="D1229" s="56" t="s">
        <v>90</v>
      </c>
      <c r="E1229" s="56" t="s">
        <v>135</v>
      </c>
      <c r="F1229" s="168" t="s">
        <v>214</v>
      </c>
      <c r="G1229" s="168" t="s">
        <v>136</v>
      </c>
      <c r="H1229" s="169" t="s">
        <v>135</v>
      </c>
      <c r="I1229" s="399"/>
      <c r="J1229" s="57">
        <v>43348</v>
      </c>
      <c r="K1229" s="56" t="s">
        <v>18</v>
      </c>
      <c r="L1229" s="56" t="s">
        <v>18</v>
      </c>
      <c r="M1229" s="60" t="s">
        <v>27308</v>
      </c>
      <c r="N1229" s="56" t="s">
        <v>27309</v>
      </c>
      <c r="O1229" s="56" t="s">
        <v>114</v>
      </c>
      <c r="P1229" s="56" t="s">
        <v>27310</v>
      </c>
      <c r="Q1229" s="56" t="s">
        <v>96</v>
      </c>
      <c r="R1229" s="56"/>
      <c r="S1229" s="61"/>
      <c r="T1229" s="61"/>
      <c r="U1229" s="402"/>
      <c r="V1229" s="66"/>
      <c r="W1229" s="66"/>
      <c r="X1229" s="402"/>
      <c r="Y1229" s="56" t="s">
        <v>108</v>
      </c>
      <c r="Z1229" s="56" t="s">
        <v>18</v>
      </c>
      <c r="AA1229" s="57">
        <v>43335</v>
      </c>
      <c r="AB1229" s="75"/>
      <c r="AC1229" s="64" t="s">
        <v>27311</v>
      </c>
      <c r="AD1229" s="56" t="s">
        <v>79</v>
      </c>
      <c r="AE1229" s="56"/>
      <c r="AF1229" s="61"/>
      <c r="AG1229" s="61"/>
      <c r="AH1229" s="67" t="str">
        <v>Aug</v>
      </c>
      <c r="AI1229" s="68" t="str">
        <v>Aug</v>
      </c>
      <c r="AJ1229" s="69">
        <f t="shared" si="0"/>
        <v>0</v>
      </c>
      <c r="AK1229" s="70">
        <f t="shared" si="1"/>
        <v>43365</v>
      </c>
      <c r="AL1229" s="71">
        <f t="shared" ca="1" si="2"/>
        <v>-594</v>
      </c>
      <c r="AM1229" s="71" t="str">
        <v>2018</v>
      </c>
      <c r="AN1229" s="70">
        <f t="shared" si="3"/>
        <v>43345</v>
      </c>
      <c r="AO1229" s="70" t="s">
        <v>123</v>
      </c>
    </row>
    <row r="1230" spans="1:41" ht="14.4">
      <c r="A1230" s="179" t="s">
        <v>27312</v>
      </c>
      <c r="B1230" s="56" t="s">
        <v>89</v>
      </c>
      <c r="C1230" s="57">
        <v>43143</v>
      </c>
      <c r="D1230" s="56" t="s">
        <v>1027</v>
      </c>
      <c r="E1230" s="56" t="s">
        <v>30</v>
      </c>
      <c r="F1230" s="168" t="s">
        <v>106</v>
      </c>
      <c r="G1230" s="168" t="s">
        <v>107</v>
      </c>
      <c r="H1230" s="169" t="s">
        <v>30</v>
      </c>
      <c r="I1230" s="404"/>
      <c r="J1230" s="59"/>
      <c r="K1230" s="61"/>
      <c r="L1230" s="61"/>
      <c r="M1230" s="60" t="s">
        <v>642</v>
      </c>
      <c r="N1230" s="56" t="s">
        <v>27313</v>
      </c>
      <c r="O1230" s="56" t="s">
        <v>137</v>
      </c>
      <c r="P1230" s="56" t="s">
        <v>27314</v>
      </c>
      <c r="Q1230" s="56" t="s">
        <v>17</v>
      </c>
      <c r="R1230" s="66"/>
      <c r="S1230" s="61"/>
      <c r="T1230" s="61"/>
      <c r="U1230" s="402"/>
      <c r="V1230" s="66"/>
      <c r="W1230" s="66"/>
      <c r="X1230" s="400" t="s">
        <v>108</v>
      </c>
      <c r="Y1230" s="61"/>
      <c r="Z1230" s="56" t="s">
        <v>18</v>
      </c>
      <c r="AA1230" s="57">
        <v>43186</v>
      </c>
      <c r="AB1230" s="63">
        <v>2</v>
      </c>
      <c r="AC1230" s="64" t="s">
        <v>27315</v>
      </c>
      <c r="AD1230" s="65" t="s">
        <v>118</v>
      </c>
      <c r="AE1230" s="96"/>
      <c r="AF1230" s="66"/>
      <c r="AG1230" s="66"/>
      <c r="AH1230" s="67" t="str">
        <v>Feb</v>
      </c>
      <c r="AI1230" s="68" t="str">
        <v>Mar</v>
      </c>
      <c r="AJ1230" s="69">
        <f t="shared" si="0"/>
        <v>43</v>
      </c>
      <c r="AK1230" s="70">
        <f t="shared" si="1"/>
        <v>43173</v>
      </c>
      <c r="AL1230" s="71">
        <f t="shared" ca="1" si="2"/>
        <v>-786</v>
      </c>
      <c r="AM1230" s="71" t="str">
        <v>2018</v>
      </c>
      <c r="AN1230" s="70">
        <f t="shared" si="3"/>
        <v>43153</v>
      </c>
      <c r="AO1230" s="70" t="s">
        <v>123</v>
      </c>
    </row>
    <row r="1231" spans="1:41" ht="14.4">
      <c r="A1231" s="179" t="s">
        <v>27316</v>
      </c>
      <c r="B1231" s="56" t="s">
        <v>89</v>
      </c>
      <c r="C1231" s="57">
        <v>43178</v>
      </c>
      <c r="D1231" s="56" t="s">
        <v>1027</v>
      </c>
      <c r="E1231" s="56" t="s">
        <v>129</v>
      </c>
      <c r="F1231" s="168" t="s">
        <v>106</v>
      </c>
      <c r="G1231" s="168" t="s">
        <v>107</v>
      </c>
      <c r="H1231" s="169" t="s">
        <v>129</v>
      </c>
      <c r="I1231" s="399"/>
      <c r="J1231" s="57">
        <v>43220</v>
      </c>
      <c r="K1231" s="61"/>
      <c r="L1231" s="61"/>
      <c r="M1231" s="60" t="s">
        <v>642</v>
      </c>
      <c r="N1231" s="56" t="s">
        <v>27313</v>
      </c>
      <c r="O1231" s="56" t="s">
        <v>137</v>
      </c>
      <c r="P1231" s="56" t="s">
        <v>27314</v>
      </c>
      <c r="Q1231" s="56" t="s">
        <v>17</v>
      </c>
      <c r="R1231" s="66"/>
      <c r="S1231" s="61"/>
      <c r="T1231" s="61"/>
      <c r="U1231" s="402"/>
      <c r="V1231" s="66"/>
      <c r="W1231" s="66"/>
      <c r="X1231" s="400" t="s">
        <v>108</v>
      </c>
      <c r="Y1231" s="61"/>
      <c r="Z1231" s="56" t="s">
        <v>18</v>
      </c>
      <c r="AA1231" s="57">
        <v>43185</v>
      </c>
      <c r="AB1231" s="75"/>
      <c r="AC1231" s="64" t="s">
        <v>27317</v>
      </c>
      <c r="AD1231" s="56" t="s">
        <v>79</v>
      </c>
      <c r="AE1231" s="61"/>
      <c r="AF1231" s="61"/>
      <c r="AG1231" s="61"/>
      <c r="AH1231" s="67" t="str">
        <v>Mar</v>
      </c>
      <c r="AI1231" s="68" t="str">
        <v>Mar</v>
      </c>
      <c r="AJ1231" s="69">
        <f t="shared" si="0"/>
        <v>7</v>
      </c>
      <c r="AK1231" s="70">
        <f t="shared" si="1"/>
        <v>43208</v>
      </c>
      <c r="AL1231" s="71">
        <f t="shared" ca="1" si="2"/>
        <v>-751</v>
      </c>
      <c r="AM1231" s="71" t="str">
        <v>2018</v>
      </c>
      <c r="AN1231" s="70">
        <f t="shared" si="3"/>
        <v>43188</v>
      </c>
      <c r="AO1231" s="70" t="s">
        <v>123</v>
      </c>
    </row>
    <row r="1232" spans="1:41" ht="14.4">
      <c r="A1232" s="179" t="s">
        <v>27318</v>
      </c>
      <c r="B1232" s="56" t="s">
        <v>89</v>
      </c>
      <c r="C1232" s="57">
        <v>43174</v>
      </c>
      <c r="D1232" s="56" t="s">
        <v>1027</v>
      </c>
      <c r="E1232" s="56" t="s">
        <v>112</v>
      </c>
      <c r="F1232" s="168" t="s">
        <v>106</v>
      </c>
      <c r="G1232" s="168" t="s">
        <v>113</v>
      </c>
      <c r="H1232" s="169" t="s">
        <v>112</v>
      </c>
      <c r="I1232" s="399"/>
      <c r="J1232" s="57">
        <v>43205</v>
      </c>
      <c r="K1232" s="56" t="s">
        <v>18</v>
      </c>
      <c r="L1232" s="56" t="s">
        <v>14</v>
      </c>
      <c r="M1232" s="60" t="s">
        <v>12795</v>
      </c>
      <c r="N1232" s="56" t="s">
        <v>399</v>
      </c>
      <c r="O1232" s="56" t="s">
        <v>13</v>
      </c>
      <c r="P1232" s="56" t="s">
        <v>400</v>
      </c>
      <c r="Q1232" s="56" t="s">
        <v>116</v>
      </c>
      <c r="R1232" s="353">
        <v>43178</v>
      </c>
      <c r="S1232" s="61"/>
      <c r="T1232" s="61"/>
      <c r="U1232" s="400"/>
      <c r="V1232" s="66"/>
      <c r="W1232" s="66"/>
      <c r="X1232" s="400" t="s">
        <v>108</v>
      </c>
      <c r="Y1232" s="61"/>
      <c r="Z1232" s="56" t="s">
        <v>14</v>
      </c>
      <c r="AA1232" s="57">
        <v>43178</v>
      </c>
      <c r="AB1232" s="531"/>
      <c r="AC1232" s="64" t="s">
        <v>7171</v>
      </c>
      <c r="AD1232" s="65" t="s">
        <v>118</v>
      </c>
      <c r="AE1232" s="96"/>
      <c r="AF1232" s="66"/>
      <c r="AG1232" s="66"/>
      <c r="AH1232" s="67" t="str">
        <v>Mar</v>
      </c>
      <c r="AI1232" s="68" t="str">
        <v>Mar</v>
      </c>
      <c r="AJ1232" s="69">
        <f t="shared" si="0"/>
        <v>4</v>
      </c>
      <c r="AK1232" s="70">
        <f t="shared" si="1"/>
        <v>43204</v>
      </c>
      <c r="AL1232" s="71">
        <f t="shared" ca="1" si="2"/>
        <v>-755</v>
      </c>
      <c r="AM1232" s="71" t="str">
        <v>2018</v>
      </c>
      <c r="AN1232" s="70">
        <f t="shared" si="3"/>
        <v>43184</v>
      </c>
      <c r="AO1232" s="70" t="s">
        <v>121</v>
      </c>
    </row>
    <row r="1233" spans="1:41" ht="14.4">
      <c r="A1233" s="179" t="s">
        <v>27319</v>
      </c>
      <c r="B1233" s="56" t="s">
        <v>89</v>
      </c>
      <c r="C1233" s="57">
        <v>43110</v>
      </c>
      <c r="D1233" s="56" t="s">
        <v>90</v>
      </c>
      <c r="E1233" s="56" t="s">
        <v>91</v>
      </c>
      <c r="F1233" s="168" t="s">
        <v>214</v>
      </c>
      <c r="G1233" s="168" t="s">
        <v>18740</v>
      </c>
      <c r="H1233" s="169" t="s">
        <v>91</v>
      </c>
      <c r="I1233" s="404"/>
      <c r="J1233" s="59"/>
      <c r="K1233" s="56" t="s">
        <v>18</v>
      </c>
      <c r="L1233" s="56" t="s">
        <v>14</v>
      </c>
      <c r="M1233" s="60" t="s">
        <v>16250</v>
      </c>
      <c r="N1233" s="56" t="s">
        <v>7328</v>
      </c>
      <c r="O1233" s="56" t="s">
        <v>95</v>
      </c>
      <c r="P1233" s="56">
        <v>2217083</v>
      </c>
      <c r="Q1233" s="56" t="s">
        <v>96</v>
      </c>
      <c r="R1233" s="66"/>
      <c r="S1233" s="61"/>
      <c r="T1233" s="61"/>
      <c r="U1233" s="402"/>
      <c r="V1233" s="66"/>
      <c r="W1233" s="66"/>
      <c r="X1233" s="400" t="s">
        <v>108</v>
      </c>
      <c r="Y1233" s="61"/>
      <c r="Z1233" s="56" t="s">
        <v>18</v>
      </c>
      <c r="AA1233" s="57">
        <v>43125</v>
      </c>
      <c r="AB1233" s="531"/>
      <c r="AC1233" s="64" t="s">
        <v>22275</v>
      </c>
      <c r="AD1233" s="65" t="s">
        <v>79</v>
      </c>
      <c r="AE1233" s="65"/>
      <c r="AF1233" s="66"/>
      <c r="AG1233" s="66"/>
      <c r="AH1233" s="67" t="str">
        <v>Jan</v>
      </c>
      <c r="AI1233" s="68" t="str">
        <v>Jan</v>
      </c>
      <c r="AJ1233" s="69">
        <f t="shared" si="0"/>
        <v>15</v>
      </c>
      <c r="AK1233" s="70">
        <f t="shared" si="1"/>
        <v>43140</v>
      </c>
      <c r="AL1233" s="71">
        <f t="shared" ca="1" si="2"/>
        <v>-819</v>
      </c>
      <c r="AM1233" s="71" t="str">
        <v>2018</v>
      </c>
      <c r="AN1233" s="70">
        <f t="shared" si="3"/>
        <v>43120</v>
      </c>
      <c r="AO1233" s="70" t="s">
        <v>123</v>
      </c>
    </row>
    <row r="1234" spans="1:41" ht="14.4">
      <c r="A1234" s="179" t="s">
        <v>27320</v>
      </c>
      <c r="B1234" s="56" t="s">
        <v>89</v>
      </c>
      <c r="C1234" s="57">
        <v>43325</v>
      </c>
      <c r="D1234" s="56" t="s">
        <v>2397</v>
      </c>
      <c r="E1234" s="56" t="s">
        <v>129</v>
      </c>
      <c r="F1234" s="168" t="s">
        <v>106</v>
      </c>
      <c r="G1234" s="168" t="s">
        <v>107</v>
      </c>
      <c r="H1234" s="169" t="s">
        <v>129</v>
      </c>
      <c r="I1234" s="399"/>
      <c r="J1234" s="57">
        <v>43367</v>
      </c>
      <c r="K1234" s="61"/>
      <c r="L1234" s="61"/>
      <c r="M1234" s="60" t="s">
        <v>27321</v>
      </c>
      <c r="N1234" s="56" t="s">
        <v>27322</v>
      </c>
      <c r="O1234" s="56" t="s">
        <v>13</v>
      </c>
      <c r="P1234" s="56" t="s">
        <v>27323</v>
      </c>
      <c r="Q1234" s="56" t="s">
        <v>17</v>
      </c>
      <c r="R1234" s="66"/>
      <c r="S1234" s="61"/>
      <c r="T1234" s="61"/>
      <c r="U1234" s="402"/>
      <c r="V1234" s="66"/>
      <c r="W1234" s="66"/>
      <c r="X1234" s="402"/>
      <c r="Y1234" s="61"/>
      <c r="Z1234" s="56" t="s">
        <v>18</v>
      </c>
      <c r="AA1234" s="57">
        <v>43325</v>
      </c>
      <c r="AB1234" s="531"/>
      <c r="AC1234" s="64" t="s">
        <v>27324</v>
      </c>
      <c r="AD1234" s="56" t="s">
        <v>79</v>
      </c>
      <c r="AE1234" s="61"/>
      <c r="AF1234" s="61"/>
      <c r="AG1234" s="61"/>
      <c r="AH1234" s="67" t="str">
        <v>Aug</v>
      </c>
      <c r="AI1234" s="68" t="str">
        <v>Aug</v>
      </c>
      <c r="AJ1234" s="69">
        <f t="shared" si="0"/>
        <v>0</v>
      </c>
      <c r="AK1234" s="70">
        <f t="shared" si="1"/>
        <v>43355</v>
      </c>
      <c r="AL1234" s="71">
        <f t="shared" ca="1" si="2"/>
        <v>-604</v>
      </c>
      <c r="AM1234" s="71" t="str">
        <v>2018</v>
      </c>
      <c r="AN1234" s="70">
        <f t="shared" si="3"/>
        <v>43335</v>
      </c>
      <c r="AO1234" s="70" t="s">
        <v>123</v>
      </c>
    </row>
    <row r="1235" spans="1:41" ht="14.4">
      <c r="A1235" s="179" t="s">
        <v>27325</v>
      </c>
      <c r="B1235" s="56" t="s">
        <v>89</v>
      </c>
      <c r="C1235" s="57">
        <v>43298</v>
      </c>
      <c r="D1235" s="56" t="s">
        <v>90</v>
      </c>
      <c r="E1235" s="56" t="s">
        <v>140</v>
      </c>
      <c r="F1235" s="168" t="s">
        <v>106</v>
      </c>
      <c r="G1235" s="168" t="s">
        <v>107</v>
      </c>
      <c r="H1235" s="169" t="s">
        <v>140</v>
      </c>
      <c r="I1235" s="399"/>
      <c r="J1235" s="57">
        <v>43329</v>
      </c>
      <c r="K1235" s="56" t="s">
        <v>18</v>
      </c>
      <c r="L1235" s="56" t="s">
        <v>18</v>
      </c>
      <c r="M1235" s="60" t="s">
        <v>27326</v>
      </c>
      <c r="N1235" s="56" t="s">
        <v>27327</v>
      </c>
      <c r="O1235" s="56" t="s">
        <v>137</v>
      </c>
      <c r="P1235" s="56" t="s">
        <v>25454</v>
      </c>
      <c r="Q1235" s="56" t="s">
        <v>17</v>
      </c>
      <c r="R1235" s="56"/>
      <c r="S1235" s="56" t="s">
        <v>108</v>
      </c>
      <c r="T1235" s="56" t="s">
        <v>108</v>
      </c>
      <c r="U1235" s="56"/>
      <c r="V1235" s="56"/>
      <c r="W1235" s="56" t="s">
        <v>108</v>
      </c>
      <c r="X1235" s="56"/>
      <c r="Y1235" s="56" t="s">
        <v>108</v>
      </c>
      <c r="Z1235" s="56" t="s">
        <v>18</v>
      </c>
      <c r="AA1235" s="57">
        <v>43298</v>
      </c>
      <c r="AB1235" s="532">
        <v>6</v>
      </c>
      <c r="AC1235" s="64" t="s">
        <v>27328</v>
      </c>
      <c r="AD1235" s="56" t="s">
        <v>79</v>
      </c>
      <c r="AE1235" s="56"/>
      <c r="AF1235" s="61"/>
      <c r="AG1235" s="61"/>
      <c r="AH1235" s="67" t="str">
        <v>Jul</v>
      </c>
      <c r="AI1235" s="68" t="str">
        <v>Jul</v>
      </c>
      <c r="AJ1235" s="69">
        <f t="shared" si="0"/>
        <v>0</v>
      </c>
      <c r="AK1235" s="70">
        <f t="shared" si="1"/>
        <v>43328</v>
      </c>
      <c r="AL1235" s="71">
        <f t="shared" ca="1" si="2"/>
        <v>-631</v>
      </c>
      <c r="AM1235" s="71" t="str">
        <v>2018</v>
      </c>
      <c r="AN1235" s="70">
        <f t="shared" si="3"/>
        <v>43308</v>
      </c>
      <c r="AO1235" s="70" t="s">
        <v>123</v>
      </c>
    </row>
    <row r="1236" spans="1:41" ht="14.4">
      <c r="A1236" s="179" t="s">
        <v>27329</v>
      </c>
      <c r="B1236" s="56" t="s">
        <v>89</v>
      </c>
      <c r="C1236" s="57">
        <v>43126</v>
      </c>
      <c r="D1236" s="56" t="s">
        <v>1027</v>
      </c>
      <c r="E1236" s="56" t="s">
        <v>140</v>
      </c>
      <c r="F1236" s="168" t="s">
        <v>106</v>
      </c>
      <c r="G1236" s="168" t="s">
        <v>107</v>
      </c>
      <c r="H1236" s="169" t="s">
        <v>140</v>
      </c>
      <c r="I1236" s="399"/>
      <c r="J1236" s="57">
        <v>43157</v>
      </c>
      <c r="K1236" s="56" t="s">
        <v>18</v>
      </c>
      <c r="L1236" s="56" t="s">
        <v>18</v>
      </c>
      <c r="M1236" s="60" t="s">
        <v>27330</v>
      </c>
      <c r="N1236" s="56" t="s">
        <v>27330</v>
      </c>
      <c r="O1236" s="56" t="s">
        <v>22</v>
      </c>
      <c r="P1236" s="56" t="s">
        <v>27331</v>
      </c>
      <c r="Q1236" s="56" t="s">
        <v>17</v>
      </c>
      <c r="R1236" s="56"/>
      <c r="S1236" s="56" t="s">
        <v>108</v>
      </c>
      <c r="T1236" s="56" t="s">
        <v>108</v>
      </c>
      <c r="U1236" s="56"/>
      <c r="V1236" s="66"/>
      <c r="W1236" s="66"/>
      <c r="X1236" s="400"/>
      <c r="Y1236" s="56" t="s">
        <v>108</v>
      </c>
      <c r="Z1236" s="56" t="s">
        <v>18</v>
      </c>
      <c r="AA1236" s="57">
        <v>43126</v>
      </c>
      <c r="AB1236" s="532">
        <v>6</v>
      </c>
      <c r="AC1236" s="64" t="s">
        <v>27332</v>
      </c>
      <c r="AD1236" s="65" t="s">
        <v>79</v>
      </c>
      <c r="AE1236" s="65"/>
      <c r="AF1236" s="66"/>
      <c r="AG1236" s="66"/>
      <c r="AH1236" s="67" t="str">
        <v>Jan</v>
      </c>
      <c r="AI1236" s="68" t="str">
        <v>Jan</v>
      </c>
      <c r="AJ1236" s="69">
        <f t="shared" si="0"/>
        <v>0</v>
      </c>
      <c r="AK1236" s="70">
        <f t="shared" si="1"/>
        <v>43156</v>
      </c>
      <c r="AL1236" s="71">
        <f t="shared" ca="1" si="2"/>
        <v>-803</v>
      </c>
      <c r="AM1236" s="71" t="str">
        <v>2018</v>
      </c>
      <c r="AN1236" s="70">
        <f t="shared" si="3"/>
        <v>43136</v>
      </c>
      <c r="AO1236" s="70" t="s">
        <v>123</v>
      </c>
    </row>
    <row r="1237" spans="1:41" ht="14.4">
      <c r="A1237" s="179" t="s">
        <v>27333</v>
      </c>
      <c r="B1237" s="56" t="s">
        <v>89</v>
      </c>
      <c r="C1237" s="57">
        <v>43453</v>
      </c>
      <c r="D1237" s="56" t="s">
        <v>90</v>
      </c>
      <c r="E1237" s="56" t="s">
        <v>140</v>
      </c>
      <c r="F1237" s="168" t="s">
        <v>106</v>
      </c>
      <c r="G1237" s="168" t="s">
        <v>107</v>
      </c>
      <c r="H1237" s="169" t="s">
        <v>140</v>
      </c>
      <c r="I1237" s="399"/>
      <c r="J1237" s="57">
        <v>43484</v>
      </c>
      <c r="K1237" s="56" t="s">
        <v>18</v>
      </c>
      <c r="L1237" s="56" t="s">
        <v>18</v>
      </c>
      <c r="M1237" s="60" t="s">
        <v>27334</v>
      </c>
      <c r="N1237" s="56" t="s">
        <v>27335</v>
      </c>
      <c r="O1237" s="56" t="s">
        <v>20</v>
      </c>
      <c r="P1237" s="56" t="s">
        <v>5791</v>
      </c>
      <c r="Q1237" s="56" t="s">
        <v>17</v>
      </c>
      <c r="R1237" s="56"/>
      <c r="S1237" s="56" t="s">
        <v>108</v>
      </c>
      <c r="T1237" s="56" t="s">
        <v>108</v>
      </c>
      <c r="U1237" s="56"/>
      <c r="V1237" s="56"/>
      <c r="W1237" s="56" t="s">
        <v>108</v>
      </c>
      <c r="X1237" s="56"/>
      <c r="Y1237" s="56" t="s">
        <v>108</v>
      </c>
      <c r="Z1237" s="56" t="s">
        <v>18</v>
      </c>
      <c r="AA1237" s="57">
        <v>43453</v>
      </c>
      <c r="AB1237" s="532">
        <v>6</v>
      </c>
      <c r="AC1237" s="64" t="s">
        <v>27336</v>
      </c>
      <c r="AD1237" s="56" t="s">
        <v>79</v>
      </c>
      <c r="AE1237" s="56"/>
      <c r="AF1237" s="61"/>
      <c r="AG1237" s="61"/>
      <c r="AH1237" s="67" t="str">
        <v>Dec</v>
      </c>
      <c r="AI1237" s="68" t="str">
        <v>Dec</v>
      </c>
      <c r="AJ1237" s="69">
        <f t="shared" si="0"/>
        <v>0</v>
      </c>
      <c r="AK1237" s="70">
        <f t="shared" si="1"/>
        <v>43483</v>
      </c>
      <c r="AL1237" s="71">
        <f t="shared" ca="1" si="2"/>
        <v>-476</v>
      </c>
      <c r="AM1237" s="71" t="str">
        <v>2018</v>
      </c>
      <c r="AN1237" s="70">
        <f t="shared" si="3"/>
        <v>43463</v>
      </c>
      <c r="AO1237" s="70" t="s">
        <v>123</v>
      </c>
    </row>
    <row r="1238" spans="1:41" ht="14.4">
      <c r="A1238" s="179" t="s">
        <v>27337</v>
      </c>
      <c r="B1238" s="56" t="s">
        <v>89</v>
      </c>
      <c r="C1238" s="57">
        <v>43161</v>
      </c>
      <c r="D1238" s="56" t="s">
        <v>1027</v>
      </c>
      <c r="E1238" s="56" t="s">
        <v>196</v>
      </c>
      <c r="F1238" s="168" t="s">
        <v>214</v>
      </c>
      <c r="G1238" s="168" t="s">
        <v>214</v>
      </c>
      <c r="H1238" s="169" t="s">
        <v>15779</v>
      </c>
      <c r="I1238" s="399"/>
      <c r="J1238" s="57">
        <v>43174</v>
      </c>
      <c r="K1238" s="56" t="s">
        <v>18</v>
      </c>
      <c r="L1238" s="56" t="s">
        <v>18</v>
      </c>
      <c r="M1238" s="60" t="s">
        <v>27338</v>
      </c>
      <c r="N1238" s="56" t="s">
        <v>27339</v>
      </c>
      <c r="O1238" s="56" t="s">
        <v>13</v>
      </c>
      <c r="P1238" s="56">
        <v>201700469303</v>
      </c>
      <c r="Q1238" s="56" t="s">
        <v>96</v>
      </c>
      <c r="R1238" s="56"/>
      <c r="S1238" s="56" t="s">
        <v>108</v>
      </c>
      <c r="T1238" s="56" t="s">
        <v>18</v>
      </c>
      <c r="U1238" s="400"/>
      <c r="V1238" s="56"/>
      <c r="W1238" s="56" t="s">
        <v>108</v>
      </c>
      <c r="X1238" s="400" t="s">
        <v>108</v>
      </c>
      <c r="Y1238" s="61"/>
      <c r="Z1238" s="66"/>
      <c r="AA1238" s="57">
        <v>43163</v>
      </c>
      <c r="AB1238" s="531"/>
      <c r="AC1238" s="64" t="s">
        <v>27340</v>
      </c>
      <c r="AD1238" s="65" t="s">
        <v>179</v>
      </c>
      <c r="AE1238" s="96"/>
      <c r="AF1238" s="66"/>
      <c r="AG1238" s="66"/>
      <c r="AH1238" s="67" t="str">
        <v>Mar</v>
      </c>
      <c r="AI1238" s="68" t="str">
        <v>Mar</v>
      </c>
      <c r="AJ1238" s="69">
        <f t="shared" si="0"/>
        <v>2</v>
      </c>
      <c r="AK1238" s="70">
        <f t="shared" si="1"/>
        <v>43191</v>
      </c>
      <c r="AL1238" s="71">
        <f t="shared" ca="1" si="2"/>
        <v>-768</v>
      </c>
      <c r="AM1238" s="71" t="str">
        <v>2018</v>
      </c>
      <c r="AN1238" s="70">
        <f t="shared" si="3"/>
        <v>43171</v>
      </c>
      <c r="AO1238" s="70" t="s">
        <v>123</v>
      </c>
    </row>
    <row r="1239" spans="1:41" ht="14.4">
      <c r="A1239" s="179" t="s">
        <v>27341</v>
      </c>
      <c r="B1239" s="56" t="s">
        <v>89</v>
      </c>
      <c r="C1239" s="57">
        <v>43342</v>
      </c>
      <c r="D1239" s="56" t="s">
        <v>229</v>
      </c>
      <c r="E1239" s="56" t="s">
        <v>140</v>
      </c>
      <c r="F1239" s="168" t="s">
        <v>106</v>
      </c>
      <c r="G1239" s="168" t="s">
        <v>107</v>
      </c>
      <c r="H1239" s="169" t="s">
        <v>140</v>
      </c>
      <c r="I1239" s="399"/>
      <c r="J1239" s="57">
        <v>43373</v>
      </c>
      <c r="K1239" s="56" t="s">
        <v>18</v>
      </c>
      <c r="L1239" s="56" t="s">
        <v>14</v>
      </c>
      <c r="M1239" s="60" t="s">
        <v>27342</v>
      </c>
      <c r="N1239" s="56" t="s">
        <v>27343</v>
      </c>
      <c r="O1239" s="61"/>
      <c r="P1239" s="56" t="s">
        <v>108</v>
      </c>
      <c r="Q1239" s="56" t="s">
        <v>96</v>
      </c>
      <c r="R1239" s="56"/>
      <c r="S1239" s="56" t="s">
        <v>108</v>
      </c>
      <c r="T1239" s="56" t="s">
        <v>108</v>
      </c>
      <c r="U1239" s="56"/>
      <c r="V1239" s="56"/>
      <c r="W1239" s="56" t="s">
        <v>108</v>
      </c>
      <c r="X1239" s="56"/>
      <c r="Y1239" s="56" t="s">
        <v>108</v>
      </c>
      <c r="Z1239" s="56" t="s">
        <v>14</v>
      </c>
      <c r="AA1239" s="57">
        <v>43342</v>
      </c>
      <c r="AB1239" s="532">
        <v>6</v>
      </c>
      <c r="AC1239" s="64" t="s">
        <v>27344</v>
      </c>
      <c r="AD1239" s="56" t="s">
        <v>705</v>
      </c>
      <c r="AE1239" s="61"/>
      <c r="AF1239" s="61"/>
      <c r="AG1239" s="61"/>
      <c r="AH1239" s="67" t="str">
        <v>Aug</v>
      </c>
      <c r="AI1239" s="68" t="str">
        <v>Aug</v>
      </c>
      <c r="AJ1239" s="69">
        <f t="shared" si="0"/>
        <v>0</v>
      </c>
      <c r="AK1239" s="70">
        <f t="shared" si="1"/>
        <v>43372</v>
      </c>
      <c r="AL1239" s="71">
        <f t="shared" ca="1" si="2"/>
        <v>-587</v>
      </c>
      <c r="AM1239" s="71" t="str">
        <v>2018</v>
      </c>
      <c r="AN1239" s="70">
        <f t="shared" si="3"/>
        <v>43352</v>
      </c>
      <c r="AO1239" s="70" t="s">
        <v>123</v>
      </c>
    </row>
    <row r="1240" spans="1:41" ht="14.4">
      <c r="A1240" s="179" t="s">
        <v>27345</v>
      </c>
      <c r="B1240" s="56" t="s">
        <v>89</v>
      </c>
      <c r="C1240" s="57">
        <v>43320</v>
      </c>
      <c r="D1240" s="56" t="s">
        <v>90</v>
      </c>
      <c r="E1240" s="56" t="s">
        <v>30</v>
      </c>
      <c r="F1240" s="168" t="s">
        <v>106</v>
      </c>
      <c r="G1240" s="168" t="s">
        <v>107</v>
      </c>
      <c r="H1240" s="169" t="s">
        <v>30</v>
      </c>
      <c r="I1240" s="404"/>
      <c r="J1240" s="59"/>
      <c r="K1240" s="61"/>
      <c r="L1240" s="61"/>
      <c r="M1240" s="60" t="s">
        <v>27346</v>
      </c>
      <c r="N1240" s="56" t="s">
        <v>27347</v>
      </c>
      <c r="O1240" s="56" t="s">
        <v>172</v>
      </c>
      <c r="P1240" s="56" t="s">
        <v>27348</v>
      </c>
      <c r="Q1240" s="56" t="s">
        <v>28</v>
      </c>
      <c r="R1240" s="66"/>
      <c r="S1240" s="61"/>
      <c r="T1240" s="61"/>
      <c r="U1240" s="402"/>
      <c r="V1240" s="66"/>
      <c r="W1240" s="66"/>
      <c r="X1240" s="402"/>
      <c r="Y1240" s="56" t="s">
        <v>200</v>
      </c>
      <c r="Z1240" s="56" t="s">
        <v>14</v>
      </c>
      <c r="AA1240" s="57">
        <v>43333</v>
      </c>
      <c r="AB1240" s="531"/>
      <c r="AC1240" s="64" t="s">
        <v>27349</v>
      </c>
      <c r="AD1240" s="56" t="s">
        <v>179</v>
      </c>
      <c r="AE1240" s="61"/>
      <c r="AF1240" s="61"/>
      <c r="AG1240" s="61"/>
      <c r="AH1240" s="67" t="str">
        <v>Aug</v>
      </c>
      <c r="AI1240" s="68" t="str">
        <v>Aug</v>
      </c>
      <c r="AJ1240" s="69">
        <f t="shared" si="0"/>
        <v>13</v>
      </c>
      <c r="AK1240" s="70">
        <f t="shared" si="1"/>
        <v>43350</v>
      </c>
      <c r="AL1240" s="71">
        <f t="shared" ca="1" si="2"/>
        <v>-609</v>
      </c>
      <c r="AM1240" s="71" t="str">
        <v>2018</v>
      </c>
      <c r="AN1240" s="70">
        <f t="shared" si="3"/>
        <v>43330</v>
      </c>
      <c r="AO1240" s="70" t="s">
        <v>123</v>
      </c>
    </row>
    <row r="1241" spans="1:41" ht="14.4">
      <c r="A1241" s="179" t="s">
        <v>27350</v>
      </c>
      <c r="B1241" s="56" t="s">
        <v>89</v>
      </c>
      <c r="C1241" s="57">
        <v>43166</v>
      </c>
      <c r="D1241" s="56" t="s">
        <v>131</v>
      </c>
      <c r="E1241" s="56" t="s">
        <v>30</v>
      </c>
      <c r="F1241" s="168" t="s">
        <v>106</v>
      </c>
      <c r="G1241" s="168" t="s">
        <v>107</v>
      </c>
      <c r="H1241" s="169" t="s">
        <v>30</v>
      </c>
      <c r="I1241" s="404"/>
      <c r="J1241" s="59"/>
      <c r="K1241" s="61"/>
      <c r="L1241" s="61"/>
      <c r="M1241" s="60" t="s">
        <v>27351</v>
      </c>
      <c r="N1241" s="56" t="s">
        <v>27352</v>
      </c>
      <c r="O1241" s="56" t="s">
        <v>44</v>
      </c>
      <c r="P1241" s="56" t="s">
        <v>27353</v>
      </c>
      <c r="Q1241" s="56" t="s">
        <v>28</v>
      </c>
      <c r="R1241" s="66"/>
      <c r="S1241" s="61"/>
      <c r="T1241" s="61"/>
      <c r="U1241" s="402"/>
      <c r="V1241" s="66"/>
      <c r="W1241" s="66"/>
      <c r="X1241" s="400" t="s">
        <v>108</v>
      </c>
      <c r="Y1241" s="61"/>
      <c r="Z1241" s="56" t="s">
        <v>18</v>
      </c>
      <c r="AA1241" s="57">
        <v>43166</v>
      </c>
      <c r="AB1241" s="532">
        <v>2</v>
      </c>
      <c r="AC1241" s="95"/>
      <c r="AD1241" s="65" t="s">
        <v>79</v>
      </c>
      <c r="AE1241" s="96"/>
      <c r="AF1241" s="66"/>
      <c r="AG1241" s="66"/>
      <c r="AH1241" s="67" t="str">
        <v>Mar</v>
      </c>
      <c r="AI1241" s="68" t="str">
        <v>Mar</v>
      </c>
      <c r="AJ1241" s="69">
        <f t="shared" si="0"/>
        <v>0</v>
      </c>
      <c r="AK1241" s="70">
        <f t="shared" si="1"/>
        <v>43196</v>
      </c>
      <c r="AL1241" s="71">
        <f t="shared" ca="1" si="2"/>
        <v>-763</v>
      </c>
      <c r="AM1241" s="71" t="str">
        <v>2018</v>
      </c>
      <c r="AN1241" s="70">
        <f t="shared" si="3"/>
        <v>43176</v>
      </c>
      <c r="AO1241" s="70" t="s">
        <v>123</v>
      </c>
    </row>
    <row r="1242" spans="1:41" ht="14.4">
      <c r="A1242" s="179" t="s">
        <v>27354</v>
      </c>
      <c r="B1242" s="56" t="s">
        <v>89</v>
      </c>
      <c r="C1242" s="57">
        <v>43188</v>
      </c>
      <c r="D1242" s="56" t="s">
        <v>131</v>
      </c>
      <c r="E1242" s="56" t="s">
        <v>140</v>
      </c>
      <c r="F1242" s="168" t="s">
        <v>106</v>
      </c>
      <c r="G1242" s="168" t="s">
        <v>107</v>
      </c>
      <c r="H1242" s="169" t="s">
        <v>140</v>
      </c>
      <c r="I1242" s="399"/>
      <c r="J1242" s="57">
        <v>43219</v>
      </c>
      <c r="K1242" s="56" t="s">
        <v>18</v>
      </c>
      <c r="L1242" s="56" t="s">
        <v>18</v>
      </c>
      <c r="M1242" s="60" t="s">
        <v>12843</v>
      </c>
      <c r="N1242" s="56" t="s">
        <v>27355</v>
      </c>
      <c r="O1242" s="56" t="s">
        <v>29</v>
      </c>
      <c r="P1242" s="56" t="s">
        <v>26976</v>
      </c>
      <c r="Q1242" s="56" t="s">
        <v>28</v>
      </c>
      <c r="R1242" s="56"/>
      <c r="S1242" s="56" t="s">
        <v>108</v>
      </c>
      <c r="T1242" s="56" t="s">
        <v>108</v>
      </c>
      <c r="U1242" s="56"/>
      <c r="V1242" s="56"/>
      <c r="W1242" s="56" t="s">
        <v>108</v>
      </c>
      <c r="X1242" s="56"/>
      <c r="Y1242" s="56" t="s">
        <v>108</v>
      </c>
      <c r="Z1242" s="56" t="s">
        <v>18</v>
      </c>
      <c r="AA1242" s="57">
        <v>43229</v>
      </c>
      <c r="AB1242" s="532">
        <v>6</v>
      </c>
      <c r="AC1242" s="64" t="s">
        <v>27356</v>
      </c>
      <c r="AD1242" s="56" t="s">
        <v>79</v>
      </c>
      <c r="AE1242" s="56"/>
      <c r="AF1242" s="61"/>
      <c r="AG1242" s="61"/>
      <c r="AH1242" s="67" t="str">
        <v>Mar</v>
      </c>
      <c r="AI1242" s="68" t="str">
        <v>May</v>
      </c>
      <c r="AJ1242" s="69">
        <f t="shared" si="0"/>
        <v>41</v>
      </c>
      <c r="AK1242" s="70">
        <f t="shared" si="1"/>
        <v>43218</v>
      </c>
      <c r="AL1242" s="71">
        <f t="shared" ca="1" si="2"/>
        <v>-741</v>
      </c>
      <c r="AM1242" s="71" t="str">
        <v>2018</v>
      </c>
      <c r="AN1242" s="70">
        <f t="shared" si="3"/>
        <v>43198</v>
      </c>
      <c r="AO1242" s="70" t="s">
        <v>123</v>
      </c>
    </row>
    <row r="1243" spans="1:41" ht="14.4">
      <c r="A1243" s="179" t="s">
        <v>27357</v>
      </c>
      <c r="B1243" s="56" t="s">
        <v>89</v>
      </c>
      <c r="C1243" s="57">
        <v>43172</v>
      </c>
      <c r="D1243" s="56" t="s">
        <v>131</v>
      </c>
      <c r="E1243" s="56" t="s">
        <v>112</v>
      </c>
      <c r="F1243" s="168" t="s">
        <v>106</v>
      </c>
      <c r="G1243" s="168" t="s">
        <v>113</v>
      </c>
      <c r="H1243" s="169" t="s">
        <v>112</v>
      </c>
      <c r="I1243" s="399"/>
      <c r="J1243" s="57">
        <v>43203</v>
      </c>
      <c r="K1243" s="56" t="s">
        <v>18</v>
      </c>
      <c r="L1243" s="56" t="s">
        <v>18</v>
      </c>
      <c r="M1243" s="60" t="s">
        <v>6191</v>
      </c>
      <c r="N1243" s="56" t="s">
        <v>27358</v>
      </c>
      <c r="O1243" s="56" t="s">
        <v>13</v>
      </c>
      <c r="P1243" s="56" t="s">
        <v>17548</v>
      </c>
      <c r="Q1243" s="56" t="s">
        <v>116</v>
      </c>
      <c r="R1243" s="66"/>
      <c r="S1243" s="56" t="s">
        <v>108</v>
      </c>
      <c r="T1243" s="56" t="s">
        <v>108</v>
      </c>
      <c r="U1243" s="400" t="s">
        <v>18</v>
      </c>
      <c r="V1243" s="56"/>
      <c r="W1243" s="56">
        <v>17.5</v>
      </c>
      <c r="X1243" s="400">
        <v>43189</v>
      </c>
      <c r="Y1243" s="61"/>
      <c r="Z1243" s="56" t="s">
        <v>18</v>
      </c>
      <c r="AA1243" s="57">
        <v>43189</v>
      </c>
      <c r="AB1243" s="531"/>
      <c r="AC1243" s="95"/>
      <c r="AD1243" s="65" t="s">
        <v>79</v>
      </c>
      <c r="AE1243" s="65"/>
      <c r="AF1243" s="66"/>
      <c r="AG1243" s="66"/>
      <c r="AH1243" s="67" t="str">
        <v>Mar</v>
      </c>
      <c r="AI1243" s="68" t="str">
        <v>Mar</v>
      </c>
      <c r="AJ1243" s="69">
        <f t="shared" si="0"/>
        <v>17</v>
      </c>
      <c r="AK1243" s="70">
        <f t="shared" si="1"/>
        <v>43202</v>
      </c>
      <c r="AL1243" s="71">
        <f t="shared" ca="1" si="2"/>
        <v>-757</v>
      </c>
      <c r="AM1243" s="71" t="str">
        <v>2018</v>
      </c>
      <c r="AN1243" s="70">
        <f t="shared" si="3"/>
        <v>43182</v>
      </c>
      <c r="AO1243" s="70" t="s">
        <v>123</v>
      </c>
    </row>
    <row r="1244" spans="1:41" ht="14.4">
      <c r="A1244" s="179" t="s">
        <v>27359</v>
      </c>
      <c r="B1244" s="56" t="s">
        <v>89</v>
      </c>
      <c r="C1244" s="57">
        <v>43298</v>
      </c>
      <c r="D1244" s="56" t="s">
        <v>90</v>
      </c>
      <c r="E1244" s="56" t="s">
        <v>15779</v>
      </c>
      <c r="F1244" s="168" t="s">
        <v>214</v>
      </c>
      <c r="G1244" s="168" t="s">
        <v>20742</v>
      </c>
      <c r="H1244" s="169" t="s">
        <v>2445</v>
      </c>
      <c r="I1244" s="399"/>
      <c r="J1244" s="57">
        <v>43311</v>
      </c>
      <c r="K1244" s="56" t="s">
        <v>18</v>
      </c>
      <c r="L1244" s="56" t="s">
        <v>18</v>
      </c>
      <c r="M1244" s="60" t="s">
        <v>21297</v>
      </c>
      <c r="N1244" s="56" t="s">
        <v>27360</v>
      </c>
      <c r="O1244" s="56" t="s">
        <v>22</v>
      </c>
      <c r="P1244" s="56" t="s">
        <v>27361</v>
      </c>
      <c r="Q1244" s="56" t="s">
        <v>96</v>
      </c>
      <c r="R1244" s="56"/>
      <c r="S1244" s="56" t="s">
        <v>108</v>
      </c>
      <c r="T1244" s="56" t="s">
        <v>108</v>
      </c>
      <c r="U1244" s="400">
        <v>43299</v>
      </c>
      <c r="V1244" s="56"/>
      <c r="W1244" s="56">
        <v>15</v>
      </c>
      <c r="X1244" s="400">
        <v>43335</v>
      </c>
      <c r="Y1244" s="61"/>
      <c r="Z1244" s="56" t="s">
        <v>18</v>
      </c>
      <c r="AA1244" s="57">
        <v>43335</v>
      </c>
      <c r="AB1244" s="531"/>
      <c r="AC1244" s="64" t="s">
        <v>27362</v>
      </c>
      <c r="AD1244" s="56" t="s">
        <v>79</v>
      </c>
      <c r="AE1244" s="56"/>
      <c r="AF1244" s="61"/>
      <c r="AG1244" s="61"/>
      <c r="AH1244" s="67" t="str">
        <v>Jul</v>
      </c>
      <c r="AI1244" s="68" t="str">
        <v>Aug</v>
      </c>
      <c r="AJ1244" s="69">
        <f t="shared" si="0"/>
        <v>37</v>
      </c>
      <c r="AK1244" s="70">
        <f t="shared" si="1"/>
        <v>43328</v>
      </c>
      <c r="AL1244" s="71">
        <f t="shared" ca="1" si="2"/>
        <v>-631</v>
      </c>
      <c r="AM1244" s="71" t="str">
        <v>2018</v>
      </c>
      <c r="AN1244" s="70">
        <f t="shared" si="3"/>
        <v>43308</v>
      </c>
      <c r="AO1244" s="70" t="s">
        <v>123</v>
      </c>
    </row>
    <row r="1245" spans="1:41" ht="14.4">
      <c r="A1245" s="179" t="s">
        <v>27363</v>
      </c>
      <c r="B1245" s="56" t="s">
        <v>89</v>
      </c>
      <c r="C1245" s="57">
        <v>43172</v>
      </c>
      <c r="D1245" s="56" t="s">
        <v>131</v>
      </c>
      <c r="E1245" s="56" t="s">
        <v>112</v>
      </c>
      <c r="F1245" s="168" t="s">
        <v>106</v>
      </c>
      <c r="G1245" s="168" t="s">
        <v>113</v>
      </c>
      <c r="H1245" s="169" t="s">
        <v>112</v>
      </c>
      <c r="I1245" s="399"/>
      <c r="J1245" s="57">
        <v>43208</v>
      </c>
      <c r="K1245" s="56" t="s">
        <v>18</v>
      </c>
      <c r="L1245" s="56" t="s">
        <v>18</v>
      </c>
      <c r="M1245" s="60" t="s">
        <v>27364</v>
      </c>
      <c r="N1245" s="56" t="s">
        <v>27365</v>
      </c>
      <c r="O1245" s="56" t="s">
        <v>249</v>
      </c>
      <c r="P1245" s="56" t="s">
        <v>2419</v>
      </c>
      <c r="Q1245" s="56" t="s">
        <v>116</v>
      </c>
      <c r="R1245" s="66"/>
      <c r="S1245" s="61"/>
      <c r="T1245" s="56" t="s">
        <v>108</v>
      </c>
      <c r="U1245" s="400" t="s">
        <v>18</v>
      </c>
      <c r="V1245" s="56"/>
      <c r="W1245" s="56" t="s">
        <v>122</v>
      </c>
      <c r="X1245" s="400">
        <v>43175</v>
      </c>
      <c r="Y1245" s="61"/>
      <c r="Z1245" s="56" t="s">
        <v>18</v>
      </c>
      <c r="AA1245" s="57">
        <v>43175</v>
      </c>
      <c r="AB1245" s="531"/>
      <c r="AC1245" s="64" t="s">
        <v>21068</v>
      </c>
      <c r="AD1245" s="65" t="s">
        <v>79</v>
      </c>
      <c r="AE1245" s="65"/>
      <c r="AF1245" s="66"/>
      <c r="AG1245" s="66"/>
      <c r="AH1245" s="67" t="str">
        <v>Mar</v>
      </c>
      <c r="AI1245" s="68" t="str">
        <v>Mar</v>
      </c>
      <c r="AJ1245" s="69">
        <f t="shared" si="0"/>
        <v>3</v>
      </c>
      <c r="AK1245" s="70">
        <f t="shared" si="1"/>
        <v>43202</v>
      </c>
      <c r="AL1245" s="71">
        <f t="shared" ca="1" si="2"/>
        <v>-757</v>
      </c>
      <c r="AM1245" s="71" t="str">
        <v>2018</v>
      </c>
      <c r="AN1245" s="70">
        <f t="shared" si="3"/>
        <v>43182</v>
      </c>
      <c r="AO1245" s="70" t="s">
        <v>123</v>
      </c>
    </row>
    <row r="1246" spans="1:41" ht="14.4">
      <c r="A1246" s="179" t="s">
        <v>27366</v>
      </c>
      <c r="B1246" s="56" t="s">
        <v>89</v>
      </c>
      <c r="C1246" s="57">
        <v>43171</v>
      </c>
      <c r="D1246" s="56" t="s">
        <v>1027</v>
      </c>
      <c r="E1246" s="56" t="s">
        <v>112</v>
      </c>
      <c r="F1246" s="168" t="s">
        <v>106</v>
      </c>
      <c r="G1246" s="168" t="s">
        <v>113</v>
      </c>
      <c r="H1246" s="169" t="s">
        <v>112</v>
      </c>
      <c r="I1246" s="399"/>
      <c r="J1246" s="57">
        <v>43202</v>
      </c>
      <c r="K1246" s="56" t="s">
        <v>18</v>
      </c>
      <c r="L1246" s="56" t="s">
        <v>18</v>
      </c>
      <c r="M1246" s="60" t="s">
        <v>7428</v>
      </c>
      <c r="N1246" s="56" t="s">
        <v>27367</v>
      </c>
      <c r="O1246" s="56" t="s">
        <v>27</v>
      </c>
      <c r="P1246" s="56">
        <v>11965752</v>
      </c>
      <c r="Q1246" s="56" t="s">
        <v>116</v>
      </c>
      <c r="R1246" s="66"/>
      <c r="S1246" s="56" t="s">
        <v>108</v>
      </c>
      <c r="T1246" s="61"/>
      <c r="U1246" s="400" t="s">
        <v>18</v>
      </c>
      <c r="V1246" s="56"/>
      <c r="W1246" s="56">
        <v>16.5</v>
      </c>
      <c r="X1246" s="400">
        <v>43187</v>
      </c>
      <c r="Y1246" s="61"/>
      <c r="Z1246" s="56" t="s">
        <v>18</v>
      </c>
      <c r="AA1246" s="57">
        <v>43187</v>
      </c>
      <c r="AB1246" s="531"/>
      <c r="AC1246" s="64"/>
      <c r="AD1246" s="65" t="s">
        <v>79</v>
      </c>
      <c r="AE1246" s="65"/>
      <c r="AF1246" s="66"/>
      <c r="AG1246" s="66"/>
      <c r="AH1246" s="67" t="str">
        <v>Mar</v>
      </c>
      <c r="AI1246" s="68" t="str">
        <v>Mar</v>
      </c>
      <c r="AJ1246" s="69">
        <f t="shared" si="0"/>
        <v>16</v>
      </c>
      <c r="AK1246" s="70">
        <f t="shared" si="1"/>
        <v>43201</v>
      </c>
      <c r="AL1246" s="71">
        <f t="shared" ca="1" si="2"/>
        <v>-758</v>
      </c>
      <c r="AM1246" s="71" t="str">
        <v>2018</v>
      </c>
      <c r="AN1246" s="70">
        <f t="shared" si="3"/>
        <v>43181</v>
      </c>
      <c r="AO1246" s="70" t="s">
        <v>123</v>
      </c>
    </row>
    <row r="1247" spans="1:41" ht="14.4">
      <c r="A1247" s="179" t="s">
        <v>27368</v>
      </c>
      <c r="B1247" s="56" t="s">
        <v>89</v>
      </c>
      <c r="C1247" s="57">
        <v>43251</v>
      </c>
      <c r="D1247" s="56" t="s">
        <v>90</v>
      </c>
      <c r="E1247" s="56" t="s">
        <v>12</v>
      </c>
      <c r="F1247" s="168" t="s">
        <v>106</v>
      </c>
      <c r="G1247" s="168" t="s">
        <v>107</v>
      </c>
      <c r="H1247" s="169" t="s">
        <v>12</v>
      </c>
      <c r="I1247" s="404"/>
      <c r="J1247" s="59"/>
      <c r="K1247" s="61"/>
      <c r="L1247" s="61"/>
      <c r="M1247" s="60" t="s">
        <v>25993</v>
      </c>
      <c r="N1247" s="56" t="s">
        <v>27369</v>
      </c>
      <c r="O1247" s="56" t="s">
        <v>355</v>
      </c>
      <c r="P1247" s="56" t="s">
        <v>27370</v>
      </c>
      <c r="Q1247" s="56" t="s">
        <v>17</v>
      </c>
      <c r="R1247" s="66"/>
      <c r="S1247" s="61"/>
      <c r="T1247" s="61"/>
      <c r="U1247" s="402"/>
      <c r="V1247" s="66"/>
      <c r="W1247" s="66"/>
      <c r="X1247" s="402"/>
      <c r="Y1247" s="61"/>
      <c r="Z1247" s="56" t="s">
        <v>18</v>
      </c>
      <c r="AA1247" s="57">
        <v>43276</v>
      </c>
      <c r="AB1247" s="531"/>
      <c r="AC1247" s="64" t="s">
        <v>27371</v>
      </c>
      <c r="AD1247" s="56" t="s">
        <v>79</v>
      </c>
      <c r="AE1247" s="56"/>
      <c r="AF1247" s="61"/>
      <c r="AG1247" s="61"/>
      <c r="AH1247" s="67" t="str">
        <v>May</v>
      </c>
      <c r="AI1247" s="68" t="str">
        <v>Jun</v>
      </c>
      <c r="AJ1247" s="69">
        <f t="shared" si="0"/>
        <v>25</v>
      </c>
      <c r="AK1247" s="70">
        <f t="shared" si="1"/>
        <v>43281</v>
      </c>
      <c r="AL1247" s="71">
        <f t="shared" ca="1" si="2"/>
        <v>-678</v>
      </c>
      <c r="AM1247" s="71" t="str">
        <v>2018</v>
      </c>
      <c r="AN1247" s="70">
        <f t="shared" si="3"/>
        <v>43261</v>
      </c>
      <c r="AO1247" s="70" t="s">
        <v>123</v>
      </c>
    </row>
    <row r="1248" spans="1:41" ht="14.4">
      <c r="A1248" s="179" t="s">
        <v>27372</v>
      </c>
      <c r="B1248" s="56" t="s">
        <v>89</v>
      </c>
      <c r="C1248" s="57">
        <v>43329</v>
      </c>
      <c r="D1248" s="56" t="s">
        <v>90</v>
      </c>
      <c r="E1248" s="56" t="s">
        <v>140</v>
      </c>
      <c r="F1248" s="168" t="s">
        <v>106</v>
      </c>
      <c r="G1248" s="168" t="s">
        <v>107</v>
      </c>
      <c r="H1248" s="169" t="s">
        <v>140</v>
      </c>
      <c r="I1248" s="399"/>
      <c r="J1248" s="57">
        <v>43360</v>
      </c>
      <c r="K1248" s="56" t="s">
        <v>18</v>
      </c>
      <c r="L1248" s="56" t="s">
        <v>14</v>
      </c>
      <c r="M1248" s="60" t="s">
        <v>20596</v>
      </c>
      <c r="N1248" s="56" t="s">
        <v>20596</v>
      </c>
      <c r="O1248" s="56" t="s">
        <v>132</v>
      </c>
      <c r="P1248" s="56" t="s">
        <v>27373</v>
      </c>
      <c r="Q1248" s="56" t="s">
        <v>17</v>
      </c>
      <c r="R1248" s="56"/>
      <c r="S1248" s="56" t="s">
        <v>108</v>
      </c>
      <c r="T1248" s="56" t="s">
        <v>108</v>
      </c>
      <c r="U1248" s="56"/>
      <c r="V1248" s="56"/>
      <c r="W1248" s="56" t="s">
        <v>108</v>
      </c>
      <c r="X1248" s="56"/>
      <c r="Y1248" s="56" t="s">
        <v>200</v>
      </c>
      <c r="Z1248" s="56" t="s">
        <v>14</v>
      </c>
      <c r="AA1248" s="57">
        <v>43329</v>
      </c>
      <c r="AB1248" s="531"/>
      <c r="AC1248" s="64" t="s">
        <v>27374</v>
      </c>
      <c r="AD1248" s="56" t="s">
        <v>294</v>
      </c>
      <c r="AE1248" s="56"/>
      <c r="AF1248" s="61"/>
      <c r="AG1248" s="61"/>
      <c r="AH1248" s="67" t="str">
        <v>Aug</v>
      </c>
      <c r="AI1248" s="68" t="str">
        <v>Aug</v>
      </c>
      <c r="AJ1248" s="69">
        <f t="shared" si="0"/>
        <v>0</v>
      </c>
      <c r="AK1248" s="70">
        <f t="shared" si="1"/>
        <v>43359</v>
      </c>
      <c r="AL1248" s="71">
        <f t="shared" ca="1" si="2"/>
        <v>-600</v>
      </c>
      <c r="AM1248" s="71" t="str">
        <v>2018</v>
      </c>
      <c r="AN1248" s="70">
        <f t="shared" si="3"/>
        <v>43339</v>
      </c>
      <c r="AO1248" s="70" t="s">
        <v>123</v>
      </c>
    </row>
    <row r="1249" spans="1:41" ht="14.4">
      <c r="A1249" s="179" t="s">
        <v>27375</v>
      </c>
      <c r="B1249" s="56" t="s">
        <v>89</v>
      </c>
      <c r="C1249" s="57">
        <v>43354</v>
      </c>
      <c r="D1249" s="56" t="s">
        <v>1027</v>
      </c>
      <c r="E1249" s="56" t="s">
        <v>140</v>
      </c>
      <c r="F1249" s="168" t="s">
        <v>106</v>
      </c>
      <c r="G1249" s="168" t="s">
        <v>107</v>
      </c>
      <c r="H1249" s="169" t="s">
        <v>140</v>
      </c>
      <c r="I1249" s="399"/>
      <c r="J1249" s="57">
        <v>43384</v>
      </c>
      <c r="K1249" s="56" t="s">
        <v>18</v>
      </c>
      <c r="L1249" s="56" t="s">
        <v>18</v>
      </c>
      <c r="M1249" s="60" t="s">
        <v>642</v>
      </c>
      <c r="N1249" s="56" t="s">
        <v>27376</v>
      </c>
      <c r="O1249" s="56" t="s">
        <v>27</v>
      </c>
      <c r="P1249" s="56" t="s">
        <v>108</v>
      </c>
      <c r="Q1249" s="56" t="s">
        <v>96</v>
      </c>
      <c r="R1249" s="56"/>
      <c r="S1249" s="56" t="s">
        <v>108</v>
      </c>
      <c r="T1249" s="56" t="s">
        <v>108</v>
      </c>
      <c r="U1249" s="56"/>
      <c r="V1249" s="56"/>
      <c r="W1249" s="56" t="s">
        <v>108</v>
      </c>
      <c r="X1249" s="56"/>
      <c r="Y1249" s="56" t="s">
        <v>108</v>
      </c>
      <c r="Z1249" s="56" t="s">
        <v>18</v>
      </c>
      <c r="AA1249" s="57">
        <v>43354</v>
      </c>
      <c r="AB1249" s="532">
        <v>6</v>
      </c>
      <c r="AC1249" s="64" t="s">
        <v>27377</v>
      </c>
      <c r="AD1249" s="56" t="s">
        <v>79</v>
      </c>
      <c r="AE1249" s="56"/>
      <c r="AF1249" s="61"/>
      <c r="AG1249" s="61"/>
      <c r="AH1249" s="67" t="str">
        <v>Sep</v>
      </c>
      <c r="AI1249" s="68" t="str">
        <v>Sep</v>
      </c>
      <c r="AJ1249" s="69">
        <f t="shared" si="0"/>
        <v>0</v>
      </c>
      <c r="AK1249" s="70">
        <f t="shared" si="1"/>
        <v>43384</v>
      </c>
      <c r="AL1249" s="71">
        <f t="shared" ca="1" si="2"/>
        <v>-575</v>
      </c>
      <c r="AM1249" s="71" t="str">
        <v>2018</v>
      </c>
      <c r="AN1249" s="70">
        <f t="shared" si="3"/>
        <v>43364</v>
      </c>
      <c r="AO1249" s="70" t="s">
        <v>123</v>
      </c>
    </row>
    <row r="1250" spans="1:41" ht="14.4">
      <c r="A1250" s="179" t="s">
        <v>27378</v>
      </c>
      <c r="B1250" s="56" t="s">
        <v>89</v>
      </c>
      <c r="C1250" s="57">
        <v>43452</v>
      </c>
      <c r="D1250" s="56" t="s">
        <v>90</v>
      </c>
      <c r="E1250" s="56" t="s">
        <v>140</v>
      </c>
      <c r="F1250" s="168" t="s">
        <v>106</v>
      </c>
      <c r="G1250" s="168" t="s">
        <v>107</v>
      </c>
      <c r="H1250" s="169" t="s">
        <v>140</v>
      </c>
      <c r="I1250" s="399"/>
      <c r="J1250" s="57">
        <v>43483</v>
      </c>
      <c r="K1250" s="56" t="s">
        <v>18</v>
      </c>
      <c r="L1250" s="56" t="s">
        <v>14</v>
      </c>
      <c r="M1250" s="60" t="s">
        <v>27379</v>
      </c>
      <c r="N1250" s="56" t="s">
        <v>27380</v>
      </c>
      <c r="O1250" s="56" t="s">
        <v>27</v>
      </c>
      <c r="P1250" s="56" t="s">
        <v>27381</v>
      </c>
      <c r="Q1250" s="56" t="s">
        <v>28</v>
      </c>
      <c r="R1250" s="56"/>
      <c r="S1250" s="56" t="s">
        <v>108</v>
      </c>
      <c r="T1250" s="56" t="s">
        <v>108</v>
      </c>
      <c r="U1250" s="56"/>
      <c r="V1250" s="56"/>
      <c r="W1250" s="56" t="s">
        <v>108</v>
      </c>
      <c r="X1250" s="56"/>
      <c r="Y1250" s="56" t="s">
        <v>338</v>
      </c>
      <c r="Z1250" s="56" t="s">
        <v>14</v>
      </c>
      <c r="AA1250" s="57">
        <v>43452</v>
      </c>
      <c r="AB1250" s="531"/>
      <c r="AC1250" s="64" t="s">
        <v>27382</v>
      </c>
      <c r="AD1250" s="56" t="s">
        <v>294</v>
      </c>
      <c r="AE1250" s="56"/>
      <c r="AF1250" s="61"/>
      <c r="AG1250" s="61"/>
      <c r="AH1250" s="67" t="str">
        <v>Dec</v>
      </c>
      <c r="AI1250" s="68" t="str">
        <v>Dec</v>
      </c>
      <c r="AJ1250" s="69">
        <f t="shared" si="0"/>
        <v>0</v>
      </c>
      <c r="AK1250" s="70">
        <f t="shared" si="1"/>
        <v>43482</v>
      </c>
      <c r="AL1250" s="71">
        <f t="shared" ca="1" si="2"/>
        <v>-477</v>
      </c>
      <c r="AM1250" s="71" t="str">
        <v>2018</v>
      </c>
      <c r="AN1250" s="70">
        <f t="shared" si="3"/>
        <v>43462</v>
      </c>
      <c r="AO1250" s="70" t="s">
        <v>123</v>
      </c>
    </row>
    <row r="1251" spans="1:41" ht="14.4">
      <c r="A1251" s="179" t="s">
        <v>27383</v>
      </c>
      <c r="B1251" s="56" t="s">
        <v>89</v>
      </c>
      <c r="C1251" s="57">
        <v>43164</v>
      </c>
      <c r="D1251" s="56" t="s">
        <v>1027</v>
      </c>
      <c r="E1251" s="56" t="s">
        <v>112</v>
      </c>
      <c r="F1251" s="168" t="s">
        <v>106</v>
      </c>
      <c r="G1251" s="168" t="s">
        <v>113</v>
      </c>
      <c r="H1251" s="169" t="s">
        <v>112</v>
      </c>
      <c r="I1251" s="399"/>
      <c r="J1251" s="57">
        <v>43195</v>
      </c>
      <c r="K1251" s="56" t="s">
        <v>18</v>
      </c>
      <c r="L1251" s="56" t="s">
        <v>14</v>
      </c>
      <c r="M1251" s="60" t="s">
        <v>642</v>
      </c>
      <c r="N1251" s="56" t="s">
        <v>27384</v>
      </c>
      <c r="O1251" s="56" t="s">
        <v>114</v>
      </c>
      <c r="P1251" s="56" t="s">
        <v>27385</v>
      </c>
      <c r="Q1251" s="56" t="s">
        <v>116</v>
      </c>
      <c r="R1251" s="353">
        <v>43166</v>
      </c>
      <c r="S1251" s="61"/>
      <c r="T1251" s="61"/>
      <c r="U1251" s="400"/>
      <c r="V1251" s="66"/>
      <c r="W1251" s="66"/>
      <c r="X1251" s="400" t="s">
        <v>108</v>
      </c>
      <c r="Y1251" s="61"/>
      <c r="Z1251" s="56" t="s">
        <v>14</v>
      </c>
      <c r="AA1251" s="57">
        <v>43166</v>
      </c>
      <c r="AB1251" s="531"/>
      <c r="AC1251" s="64" t="s">
        <v>27386</v>
      </c>
      <c r="AD1251" s="65" t="s">
        <v>118</v>
      </c>
      <c r="AE1251" s="96"/>
      <c r="AF1251" s="66"/>
      <c r="AG1251" s="66"/>
      <c r="AH1251" s="67" t="str">
        <v>Mar</v>
      </c>
      <c r="AI1251" s="68" t="str">
        <v>Mar</v>
      </c>
      <c r="AJ1251" s="69">
        <f t="shared" si="0"/>
        <v>2</v>
      </c>
      <c r="AK1251" s="70">
        <f t="shared" si="1"/>
        <v>43194</v>
      </c>
      <c r="AL1251" s="71">
        <f t="shared" ca="1" si="2"/>
        <v>-765</v>
      </c>
      <c r="AM1251" s="71" t="str">
        <v>2018</v>
      </c>
      <c r="AN1251" s="70">
        <f t="shared" si="3"/>
        <v>43174</v>
      </c>
      <c r="AO1251" s="70" t="s">
        <v>121</v>
      </c>
    </row>
    <row r="1252" spans="1:41" ht="14.4">
      <c r="A1252" s="179" t="s">
        <v>27387</v>
      </c>
      <c r="B1252" s="56" t="s">
        <v>89</v>
      </c>
      <c r="C1252" s="57">
        <v>43252</v>
      </c>
      <c r="D1252" s="56" t="s">
        <v>131</v>
      </c>
      <c r="E1252" s="56" t="s">
        <v>140</v>
      </c>
      <c r="F1252" s="168" t="s">
        <v>106</v>
      </c>
      <c r="G1252" s="168" t="s">
        <v>107</v>
      </c>
      <c r="H1252" s="169" t="s">
        <v>140</v>
      </c>
      <c r="I1252" s="399"/>
      <c r="J1252" s="57">
        <v>43282</v>
      </c>
      <c r="K1252" s="56" t="s">
        <v>18</v>
      </c>
      <c r="L1252" s="56" t="s">
        <v>18</v>
      </c>
      <c r="M1252" s="60" t="s">
        <v>21044</v>
      </c>
      <c r="N1252" s="56" t="s">
        <v>27388</v>
      </c>
      <c r="O1252" s="56" t="s">
        <v>16</v>
      </c>
      <c r="P1252" s="56" t="s">
        <v>27389</v>
      </c>
      <c r="Q1252" s="56" t="s">
        <v>17</v>
      </c>
      <c r="R1252" s="56"/>
      <c r="S1252" s="56" t="s">
        <v>108</v>
      </c>
      <c r="T1252" s="56" t="s">
        <v>108</v>
      </c>
      <c r="U1252" s="56"/>
      <c r="V1252" s="56"/>
      <c r="W1252" s="56" t="s">
        <v>108</v>
      </c>
      <c r="X1252" s="56"/>
      <c r="Y1252" s="56" t="s">
        <v>108</v>
      </c>
      <c r="Z1252" s="56" t="s">
        <v>18</v>
      </c>
      <c r="AA1252" s="57">
        <v>43264</v>
      </c>
      <c r="AB1252" s="532">
        <v>6</v>
      </c>
      <c r="AC1252" s="64" t="s">
        <v>27390</v>
      </c>
      <c r="AD1252" s="56" t="s">
        <v>360</v>
      </c>
      <c r="AE1252" s="56"/>
      <c r="AF1252" s="61"/>
      <c r="AG1252" s="61"/>
      <c r="AH1252" s="67" t="str">
        <v>Jun</v>
      </c>
      <c r="AI1252" s="68" t="str">
        <v>Jun</v>
      </c>
      <c r="AJ1252" s="69">
        <f t="shared" si="0"/>
        <v>12</v>
      </c>
      <c r="AK1252" s="70">
        <f t="shared" si="1"/>
        <v>43282</v>
      </c>
      <c r="AL1252" s="71">
        <f t="shared" ca="1" si="2"/>
        <v>-677</v>
      </c>
      <c r="AM1252" s="71" t="str">
        <v>2018</v>
      </c>
      <c r="AN1252" s="70">
        <f t="shared" si="3"/>
        <v>43262</v>
      </c>
      <c r="AO1252" s="70" t="s">
        <v>123</v>
      </c>
    </row>
    <row r="1253" spans="1:41" ht="14.4">
      <c r="A1253" s="179" t="s">
        <v>27391</v>
      </c>
      <c r="B1253" s="106" t="s">
        <v>89</v>
      </c>
      <c r="C1253" s="57">
        <v>43339</v>
      </c>
      <c r="D1253" s="56" t="s">
        <v>1027</v>
      </c>
      <c r="E1253" s="56" t="s">
        <v>196</v>
      </c>
      <c r="F1253" s="168" t="s">
        <v>214</v>
      </c>
      <c r="G1253" s="168" t="s">
        <v>26785</v>
      </c>
      <c r="H1253" s="169" t="s">
        <v>15779</v>
      </c>
      <c r="I1253" s="399"/>
      <c r="J1253" s="57">
        <v>43318</v>
      </c>
      <c r="K1253" s="56" t="s">
        <v>18</v>
      </c>
      <c r="L1253" s="56" t="s">
        <v>18</v>
      </c>
      <c r="M1253" s="60" t="s">
        <v>17066</v>
      </c>
      <c r="N1253" s="56" t="s">
        <v>27392</v>
      </c>
      <c r="O1253" s="56" t="s">
        <v>249</v>
      </c>
      <c r="P1253" s="56" t="s">
        <v>27393</v>
      </c>
      <c r="Q1253" s="56" t="s">
        <v>96</v>
      </c>
      <c r="R1253" s="56"/>
      <c r="S1253" s="56" t="s">
        <v>108</v>
      </c>
      <c r="T1253" s="56" t="s">
        <v>108</v>
      </c>
      <c r="U1253" s="402"/>
      <c r="V1253" s="66"/>
      <c r="W1253" s="66"/>
      <c r="X1253" s="402"/>
      <c r="Y1253" s="61"/>
      <c r="Z1253" s="56" t="s">
        <v>18</v>
      </c>
      <c r="AA1253" s="57">
        <v>43368</v>
      </c>
      <c r="AB1253" s="531"/>
      <c r="AC1253" s="64" t="s">
        <v>27394</v>
      </c>
      <c r="AD1253" s="56" t="s">
        <v>79</v>
      </c>
      <c r="AE1253" s="56"/>
      <c r="AF1253" s="61"/>
      <c r="AG1253" s="61"/>
      <c r="AH1253" s="67" t="str">
        <v>Aug</v>
      </c>
      <c r="AI1253" s="68" t="str">
        <v>Sep</v>
      </c>
      <c r="AJ1253" s="69">
        <f t="shared" si="0"/>
        <v>29</v>
      </c>
      <c r="AK1253" s="70">
        <f t="shared" si="1"/>
        <v>43369</v>
      </c>
      <c r="AL1253" s="71">
        <f t="shared" ca="1" si="2"/>
        <v>-590</v>
      </c>
      <c r="AM1253" s="71" t="str">
        <v>2018</v>
      </c>
      <c r="AN1253" s="70">
        <f t="shared" si="3"/>
        <v>43349</v>
      </c>
      <c r="AO1253" s="70" t="s">
        <v>123</v>
      </c>
    </row>
    <row r="1254" spans="1:41" ht="14.4">
      <c r="A1254" s="179" t="s">
        <v>27395</v>
      </c>
      <c r="B1254" s="56" t="s">
        <v>89</v>
      </c>
      <c r="C1254" s="57">
        <v>43186</v>
      </c>
      <c r="D1254" s="56" t="s">
        <v>131</v>
      </c>
      <c r="E1254" s="56" t="s">
        <v>140</v>
      </c>
      <c r="F1254" s="168" t="s">
        <v>106</v>
      </c>
      <c r="G1254" s="168" t="s">
        <v>107</v>
      </c>
      <c r="H1254" s="169" t="s">
        <v>140</v>
      </c>
      <c r="I1254" s="399"/>
      <c r="J1254" s="57">
        <v>43217</v>
      </c>
      <c r="K1254" s="56" t="s">
        <v>18</v>
      </c>
      <c r="L1254" s="56" t="s">
        <v>18</v>
      </c>
      <c r="M1254" s="60" t="s">
        <v>145</v>
      </c>
      <c r="N1254" s="56" t="s">
        <v>27396</v>
      </c>
      <c r="O1254" s="56" t="s">
        <v>27</v>
      </c>
      <c r="P1254" s="56" t="s">
        <v>27397</v>
      </c>
      <c r="Q1254" s="56" t="s">
        <v>96</v>
      </c>
      <c r="R1254" s="66"/>
      <c r="S1254" s="56" t="s">
        <v>108</v>
      </c>
      <c r="T1254" s="56" t="s">
        <v>108</v>
      </c>
      <c r="U1254" s="56"/>
      <c r="V1254" s="66"/>
      <c r="W1254" s="66"/>
      <c r="X1254" s="400"/>
      <c r="Y1254" s="61"/>
      <c r="Z1254" s="56" t="s">
        <v>18</v>
      </c>
      <c r="AA1254" s="57">
        <v>43186</v>
      </c>
      <c r="AB1254" s="532">
        <v>6</v>
      </c>
      <c r="AC1254" s="64" t="s">
        <v>23915</v>
      </c>
      <c r="AD1254" s="56" t="s">
        <v>79</v>
      </c>
      <c r="AE1254" s="56"/>
      <c r="AF1254" s="61"/>
      <c r="AG1254" s="61"/>
      <c r="AH1254" s="67" t="str">
        <v>Mar</v>
      </c>
      <c r="AI1254" s="68" t="str">
        <v>Mar</v>
      </c>
      <c r="AJ1254" s="69">
        <f t="shared" si="0"/>
        <v>0</v>
      </c>
      <c r="AK1254" s="70">
        <f t="shared" si="1"/>
        <v>43216</v>
      </c>
      <c r="AL1254" s="71">
        <f t="shared" ca="1" si="2"/>
        <v>-743</v>
      </c>
      <c r="AM1254" s="71" t="str">
        <v>2018</v>
      </c>
      <c r="AN1254" s="70">
        <f t="shared" si="3"/>
        <v>43196</v>
      </c>
      <c r="AO1254" s="70" t="s">
        <v>123</v>
      </c>
    </row>
    <row r="1255" spans="1:41" ht="14.4">
      <c r="A1255" s="179" t="s">
        <v>27398</v>
      </c>
      <c r="B1255" s="56" t="s">
        <v>89</v>
      </c>
      <c r="C1255" s="57">
        <v>43298</v>
      </c>
      <c r="D1255" s="56" t="s">
        <v>90</v>
      </c>
      <c r="E1255" s="56" t="s">
        <v>15779</v>
      </c>
      <c r="F1255" s="168" t="s">
        <v>214</v>
      </c>
      <c r="G1255" s="168" t="s">
        <v>20742</v>
      </c>
      <c r="H1255" s="169" t="s">
        <v>2445</v>
      </c>
      <c r="I1255" s="399"/>
      <c r="J1255" s="57">
        <v>43311</v>
      </c>
      <c r="K1255" s="56" t="s">
        <v>18</v>
      </c>
      <c r="L1255" s="56" t="s">
        <v>18</v>
      </c>
      <c r="M1255" s="60" t="s">
        <v>5833</v>
      </c>
      <c r="N1255" s="56" t="s">
        <v>27399</v>
      </c>
      <c r="O1255" s="56" t="s">
        <v>44</v>
      </c>
      <c r="P1255" s="56" t="s">
        <v>27400</v>
      </c>
      <c r="Q1255" s="56" t="s">
        <v>96</v>
      </c>
      <c r="R1255" s="56"/>
      <c r="S1255" s="56" t="s">
        <v>108</v>
      </c>
      <c r="T1255" s="56" t="s">
        <v>108</v>
      </c>
      <c r="U1255" s="104">
        <v>43299</v>
      </c>
      <c r="V1255" s="56"/>
      <c r="W1255" s="56">
        <v>15</v>
      </c>
      <c r="X1255" s="104">
        <v>43305</v>
      </c>
      <c r="Y1255" s="61"/>
      <c r="Z1255" s="56" t="s">
        <v>18</v>
      </c>
      <c r="AA1255" s="57">
        <v>43305</v>
      </c>
      <c r="AB1255" s="531"/>
      <c r="AC1255" s="64" t="s">
        <v>27401</v>
      </c>
      <c r="AD1255" s="56" t="s">
        <v>79</v>
      </c>
      <c r="AE1255" s="56"/>
      <c r="AF1255" s="61"/>
      <c r="AG1255" s="61"/>
      <c r="AH1255" s="67" t="str">
        <v>Jul</v>
      </c>
      <c r="AI1255" s="68" t="str">
        <v>Jul</v>
      </c>
      <c r="AJ1255" s="69">
        <f t="shared" si="0"/>
        <v>7</v>
      </c>
      <c r="AK1255" s="70">
        <f t="shared" si="1"/>
        <v>43328</v>
      </c>
      <c r="AL1255" s="71">
        <f t="shared" ca="1" si="2"/>
        <v>-631</v>
      </c>
      <c r="AM1255" s="71" t="str">
        <v>2018</v>
      </c>
      <c r="AN1255" s="70">
        <f t="shared" si="3"/>
        <v>43308</v>
      </c>
      <c r="AO1255" s="70" t="s">
        <v>123</v>
      </c>
    </row>
    <row r="1256" spans="1:41" ht="14.4">
      <c r="A1256" s="179" t="s">
        <v>27402</v>
      </c>
      <c r="B1256" s="56" t="s">
        <v>89</v>
      </c>
      <c r="C1256" s="57">
        <v>43306</v>
      </c>
      <c r="D1256" s="56" t="s">
        <v>90</v>
      </c>
      <c r="E1256" s="56" t="s">
        <v>15779</v>
      </c>
      <c r="F1256" s="168" t="s">
        <v>214</v>
      </c>
      <c r="G1256" s="168" t="s">
        <v>26775</v>
      </c>
      <c r="H1256" s="169" t="s">
        <v>2445</v>
      </c>
      <c r="I1256" s="399"/>
      <c r="J1256" s="57">
        <v>43319</v>
      </c>
      <c r="K1256" s="56" t="s">
        <v>18</v>
      </c>
      <c r="L1256" s="56" t="s">
        <v>18</v>
      </c>
      <c r="M1256" s="60" t="s">
        <v>27403</v>
      </c>
      <c r="N1256" s="56" t="s">
        <v>27404</v>
      </c>
      <c r="O1256" s="56" t="s">
        <v>22</v>
      </c>
      <c r="P1256" s="56" t="s">
        <v>27405</v>
      </c>
      <c r="Q1256" s="56" t="s">
        <v>17</v>
      </c>
      <c r="R1256" s="56"/>
      <c r="S1256" s="56" t="s">
        <v>108</v>
      </c>
      <c r="T1256" s="56" t="s">
        <v>108</v>
      </c>
      <c r="U1256" s="400">
        <v>43319</v>
      </c>
      <c r="V1256" s="56"/>
      <c r="W1256" s="56">
        <v>15</v>
      </c>
      <c r="X1256" s="400">
        <v>43329</v>
      </c>
      <c r="Y1256" s="61"/>
      <c r="Z1256" s="56" t="s">
        <v>18</v>
      </c>
      <c r="AA1256" s="57">
        <v>43329</v>
      </c>
      <c r="AB1256" s="531"/>
      <c r="AC1256" s="64" t="s">
        <v>27406</v>
      </c>
      <c r="AD1256" s="56" t="s">
        <v>79</v>
      </c>
      <c r="AE1256" s="56"/>
      <c r="AF1256" s="61"/>
      <c r="AG1256" s="61"/>
      <c r="AH1256" s="67" t="str">
        <v>Jul</v>
      </c>
      <c r="AI1256" s="68" t="str">
        <v>Aug</v>
      </c>
      <c r="AJ1256" s="69">
        <f t="shared" si="0"/>
        <v>23</v>
      </c>
      <c r="AK1256" s="70">
        <f t="shared" si="1"/>
        <v>43336</v>
      </c>
      <c r="AL1256" s="71">
        <f t="shared" ca="1" si="2"/>
        <v>-623</v>
      </c>
      <c r="AM1256" s="71" t="str">
        <v>2018</v>
      </c>
      <c r="AN1256" s="70">
        <f t="shared" si="3"/>
        <v>43316</v>
      </c>
      <c r="AO1256" s="70" t="s">
        <v>123</v>
      </c>
    </row>
    <row r="1257" spans="1:41" ht="14.4">
      <c r="A1257" s="179" t="s">
        <v>27407</v>
      </c>
      <c r="B1257" s="56" t="s">
        <v>89</v>
      </c>
      <c r="C1257" s="57">
        <v>43390</v>
      </c>
      <c r="D1257" s="56" t="s">
        <v>1027</v>
      </c>
      <c r="E1257" s="56" t="s">
        <v>140</v>
      </c>
      <c r="F1257" s="168" t="s">
        <v>106</v>
      </c>
      <c r="G1257" s="168" t="s">
        <v>107</v>
      </c>
      <c r="H1257" s="169" t="s">
        <v>140</v>
      </c>
      <c r="I1257" s="399"/>
      <c r="J1257" s="57">
        <v>43421</v>
      </c>
      <c r="K1257" s="56" t="s">
        <v>18</v>
      </c>
      <c r="L1257" s="56" t="s">
        <v>18</v>
      </c>
      <c r="M1257" s="60" t="s">
        <v>642</v>
      </c>
      <c r="N1257" s="56" t="s">
        <v>27408</v>
      </c>
      <c r="O1257" s="56" t="s">
        <v>249</v>
      </c>
      <c r="P1257" s="56" t="s">
        <v>27409</v>
      </c>
      <c r="Q1257" s="56" t="s">
        <v>28</v>
      </c>
      <c r="R1257" s="56"/>
      <c r="S1257" s="56" t="s">
        <v>108</v>
      </c>
      <c r="T1257" s="56" t="s">
        <v>108</v>
      </c>
      <c r="U1257" s="56"/>
      <c r="V1257" s="56"/>
      <c r="W1257" s="56" t="s">
        <v>108</v>
      </c>
      <c r="X1257" s="56"/>
      <c r="Y1257" s="56" t="s">
        <v>108</v>
      </c>
      <c r="Z1257" s="56" t="s">
        <v>18</v>
      </c>
      <c r="AA1257" s="57">
        <v>43390</v>
      </c>
      <c r="AB1257" s="532">
        <v>6</v>
      </c>
      <c r="AC1257" s="64" t="s">
        <v>27410</v>
      </c>
      <c r="AD1257" s="56" t="s">
        <v>79</v>
      </c>
      <c r="AE1257" s="56"/>
      <c r="AF1257" s="61"/>
      <c r="AG1257" s="61"/>
      <c r="AH1257" s="67" t="str">
        <v>Oct</v>
      </c>
      <c r="AI1257" s="68" t="str">
        <v>Oct</v>
      </c>
      <c r="AJ1257" s="69">
        <f t="shared" si="0"/>
        <v>0</v>
      </c>
      <c r="AK1257" s="70">
        <f t="shared" si="1"/>
        <v>43420</v>
      </c>
      <c r="AL1257" s="71">
        <f t="shared" ca="1" si="2"/>
        <v>-539</v>
      </c>
      <c r="AM1257" s="71" t="str">
        <v>2018</v>
      </c>
      <c r="AN1257" s="70">
        <f t="shared" si="3"/>
        <v>43400</v>
      </c>
      <c r="AO1257" s="70" t="s">
        <v>123</v>
      </c>
    </row>
    <row r="1258" spans="1:41" ht="14.4">
      <c r="A1258" s="179" t="s">
        <v>27411</v>
      </c>
      <c r="B1258" s="56" t="s">
        <v>89</v>
      </c>
      <c r="C1258" s="57">
        <v>43283</v>
      </c>
      <c r="D1258" s="56" t="s">
        <v>1027</v>
      </c>
      <c r="E1258" s="56" t="s">
        <v>140</v>
      </c>
      <c r="F1258" s="168" t="s">
        <v>106</v>
      </c>
      <c r="G1258" s="168" t="s">
        <v>107</v>
      </c>
      <c r="H1258" s="169" t="s">
        <v>140</v>
      </c>
      <c r="I1258" s="399"/>
      <c r="J1258" s="57">
        <v>43314</v>
      </c>
      <c r="K1258" s="56" t="s">
        <v>18</v>
      </c>
      <c r="L1258" s="56" t="s">
        <v>14</v>
      </c>
      <c r="M1258" s="60" t="s">
        <v>642</v>
      </c>
      <c r="N1258" s="56" t="s">
        <v>27412</v>
      </c>
      <c r="O1258" s="56" t="s">
        <v>249</v>
      </c>
      <c r="P1258" s="56" t="s">
        <v>108</v>
      </c>
      <c r="Q1258" s="56" t="s">
        <v>17</v>
      </c>
      <c r="R1258" s="56"/>
      <c r="S1258" s="56" t="s">
        <v>108</v>
      </c>
      <c r="T1258" s="56" t="s">
        <v>108</v>
      </c>
      <c r="U1258" s="56"/>
      <c r="V1258" s="56"/>
      <c r="W1258" s="56" t="s">
        <v>108</v>
      </c>
      <c r="X1258" s="56"/>
      <c r="Y1258" s="56" t="s">
        <v>108</v>
      </c>
      <c r="Z1258" s="56" t="s">
        <v>18</v>
      </c>
      <c r="AA1258" s="57">
        <v>43283</v>
      </c>
      <c r="AB1258" s="532">
        <v>6</v>
      </c>
      <c r="AC1258" s="64" t="s">
        <v>27413</v>
      </c>
      <c r="AD1258" s="56" t="s">
        <v>118</v>
      </c>
      <c r="AE1258" s="56"/>
      <c r="AF1258" s="61"/>
      <c r="AG1258" s="61"/>
      <c r="AH1258" s="67" t="str">
        <v>Jul</v>
      </c>
      <c r="AI1258" s="68" t="str">
        <v>Jul</v>
      </c>
      <c r="AJ1258" s="69">
        <f t="shared" si="0"/>
        <v>0</v>
      </c>
      <c r="AK1258" s="70">
        <f t="shared" si="1"/>
        <v>43313</v>
      </c>
      <c r="AL1258" s="71">
        <f t="shared" ca="1" si="2"/>
        <v>-646</v>
      </c>
      <c r="AM1258" s="71" t="str">
        <v>2018</v>
      </c>
      <c r="AN1258" s="70">
        <f t="shared" si="3"/>
        <v>43293</v>
      </c>
      <c r="AO1258" s="70" t="s">
        <v>123</v>
      </c>
    </row>
    <row r="1259" spans="1:41" ht="14.4">
      <c r="A1259" s="179" t="s">
        <v>27414</v>
      </c>
      <c r="B1259" s="56" t="s">
        <v>89</v>
      </c>
      <c r="C1259" s="57">
        <v>43221</v>
      </c>
      <c r="D1259" s="56" t="s">
        <v>90</v>
      </c>
      <c r="E1259" s="56" t="s">
        <v>12</v>
      </c>
      <c r="F1259" s="168" t="s">
        <v>106</v>
      </c>
      <c r="G1259" s="168" t="s">
        <v>107</v>
      </c>
      <c r="H1259" s="169" t="s">
        <v>12</v>
      </c>
      <c r="I1259" s="404"/>
      <c r="J1259" s="59"/>
      <c r="K1259" s="61"/>
      <c r="L1259" s="61"/>
      <c r="M1259" s="60" t="s">
        <v>27415</v>
      </c>
      <c r="N1259" s="56" t="s">
        <v>27416</v>
      </c>
      <c r="O1259" s="56" t="s">
        <v>33</v>
      </c>
      <c r="P1259" s="56" t="s">
        <v>27417</v>
      </c>
      <c r="Q1259" s="56" t="s">
        <v>17</v>
      </c>
      <c r="R1259" s="66"/>
      <c r="S1259" s="61"/>
      <c r="T1259" s="61"/>
      <c r="U1259" s="402"/>
      <c r="V1259" s="66"/>
      <c r="W1259" s="66"/>
      <c r="X1259" s="402"/>
      <c r="Y1259" s="56" t="s">
        <v>26788</v>
      </c>
      <c r="Z1259" s="56" t="s">
        <v>18</v>
      </c>
      <c r="AA1259" s="57">
        <v>43229</v>
      </c>
      <c r="AB1259" s="531"/>
      <c r="AC1259" s="64" t="s">
        <v>27418</v>
      </c>
      <c r="AD1259" s="56" t="s">
        <v>79</v>
      </c>
      <c r="AE1259" s="56"/>
      <c r="AF1259" s="61"/>
      <c r="AG1259" s="61"/>
      <c r="AH1259" s="67" t="str">
        <v>May</v>
      </c>
      <c r="AI1259" s="68" t="str">
        <v>May</v>
      </c>
      <c r="AJ1259" s="69">
        <f t="shared" si="0"/>
        <v>8</v>
      </c>
      <c r="AK1259" s="70">
        <f t="shared" si="1"/>
        <v>43251</v>
      </c>
      <c r="AL1259" s="71">
        <f t="shared" ca="1" si="2"/>
        <v>-708</v>
      </c>
      <c r="AM1259" s="71" t="str">
        <v>2018</v>
      </c>
      <c r="AN1259" s="70">
        <f t="shared" si="3"/>
        <v>43231</v>
      </c>
      <c r="AO1259" s="70" t="s">
        <v>123</v>
      </c>
    </row>
    <row r="1260" spans="1:41" ht="14.4">
      <c r="A1260" s="179" t="s">
        <v>27419</v>
      </c>
      <c r="B1260" s="56" t="s">
        <v>89</v>
      </c>
      <c r="C1260" s="57">
        <v>43145</v>
      </c>
      <c r="D1260" s="56" t="s">
        <v>131</v>
      </c>
      <c r="E1260" s="56" t="s">
        <v>140</v>
      </c>
      <c r="F1260" s="168" t="s">
        <v>106</v>
      </c>
      <c r="G1260" s="168" t="s">
        <v>107</v>
      </c>
      <c r="H1260" s="169" t="s">
        <v>140</v>
      </c>
      <c r="I1260" s="399"/>
      <c r="J1260" s="57">
        <v>43173</v>
      </c>
      <c r="K1260" s="56" t="s">
        <v>18</v>
      </c>
      <c r="L1260" s="56" t="s">
        <v>18</v>
      </c>
      <c r="M1260" s="60" t="s">
        <v>27420</v>
      </c>
      <c r="N1260" s="56" t="s">
        <v>27421</v>
      </c>
      <c r="O1260" s="56" t="s">
        <v>266</v>
      </c>
      <c r="P1260" s="56" t="s">
        <v>27422</v>
      </c>
      <c r="Q1260" s="56" t="s">
        <v>28</v>
      </c>
      <c r="R1260" s="66"/>
      <c r="S1260" s="56" t="s">
        <v>108</v>
      </c>
      <c r="T1260" s="56" t="s">
        <v>108</v>
      </c>
      <c r="U1260" s="56"/>
      <c r="V1260" s="66"/>
      <c r="W1260" s="66"/>
      <c r="X1260" s="400"/>
      <c r="Y1260" s="56" t="s">
        <v>108</v>
      </c>
      <c r="Z1260" s="56" t="s">
        <v>18</v>
      </c>
      <c r="AA1260" s="57">
        <v>43145</v>
      </c>
      <c r="AB1260" s="532">
        <v>3</v>
      </c>
      <c r="AC1260" s="64" t="s">
        <v>22930</v>
      </c>
      <c r="AD1260" s="65" t="s">
        <v>79</v>
      </c>
      <c r="AE1260" s="65"/>
      <c r="AF1260" s="66"/>
      <c r="AG1260" s="66"/>
      <c r="AH1260" s="67" t="str">
        <v>Feb</v>
      </c>
      <c r="AI1260" s="68" t="str">
        <v>Feb</v>
      </c>
      <c r="AJ1260" s="69">
        <f t="shared" si="0"/>
        <v>0</v>
      </c>
      <c r="AK1260" s="70">
        <f t="shared" si="1"/>
        <v>43175</v>
      </c>
      <c r="AL1260" s="71">
        <f t="shared" ca="1" si="2"/>
        <v>-784</v>
      </c>
      <c r="AM1260" s="71" t="str">
        <v>2018</v>
      </c>
      <c r="AN1260" s="70">
        <f t="shared" si="3"/>
        <v>43155</v>
      </c>
      <c r="AO1260" s="70" t="s">
        <v>123</v>
      </c>
    </row>
    <row r="1261" spans="1:41" ht="14.4">
      <c r="A1261" s="179" t="s">
        <v>27423</v>
      </c>
      <c r="B1261" s="56" t="s">
        <v>89</v>
      </c>
      <c r="C1261" s="57">
        <v>43279</v>
      </c>
      <c r="D1261" s="56" t="s">
        <v>90</v>
      </c>
      <c r="E1261" s="56" t="s">
        <v>140</v>
      </c>
      <c r="F1261" s="168" t="s">
        <v>106</v>
      </c>
      <c r="G1261" s="168" t="s">
        <v>107</v>
      </c>
      <c r="H1261" s="169" t="s">
        <v>140</v>
      </c>
      <c r="I1261" s="399"/>
      <c r="J1261" s="57">
        <v>43309</v>
      </c>
      <c r="K1261" s="56" t="s">
        <v>18</v>
      </c>
      <c r="L1261" s="56" t="s">
        <v>14</v>
      </c>
      <c r="M1261" s="60" t="s">
        <v>27424</v>
      </c>
      <c r="N1261" s="56" t="s">
        <v>27425</v>
      </c>
      <c r="O1261" s="56" t="s">
        <v>172</v>
      </c>
      <c r="P1261" s="56" t="s">
        <v>1495</v>
      </c>
      <c r="Q1261" s="56" t="s">
        <v>17</v>
      </c>
      <c r="R1261" s="56"/>
      <c r="S1261" s="56" t="s">
        <v>108</v>
      </c>
      <c r="T1261" s="56" t="s">
        <v>108</v>
      </c>
      <c r="U1261" s="56"/>
      <c r="V1261" s="56"/>
      <c r="W1261" s="56" t="s">
        <v>108</v>
      </c>
      <c r="X1261" s="56"/>
      <c r="Y1261" s="56" t="s">
        <v>108</v>
      </c>
      <c r="Z1261" s="56" t="s">
        <v>18</v>
      </c>
      <c r="AA1261" s="57">
        <v>43279</v>
      </c>
      <c r="AB1261" s="532">
        <v>6</v>
      </c>
      <c r="AC1261" s="64" t="s">
        <v>27426</v>
      </c>
      <c r="AD1261" s="56" t="s">
        <v>79</v>
      </c>
      <c r="AE1261" s="56"/>
      <c r="AF1261" s="61"/>
      <c r="AG1261" s="61"/>
      <c r="AH1261" s="67" t="str">
        <v>Jun</v>
      </c>
      <c r="AI1261" s="68" t="str">
        <v>Jun</v>
      </c>
      <c r="AJ1261" s="69">
        <f t="shared" si="0"/>
        <v>0</v>
      </c>
      <c r="AK1261" s="70">
        <f t="shared" si="1"/>
        <v>43309</v>
      </c>
      <c r="AL1261" s="71">
        <f t="shared" ca="1" si="2"/>
        <v>-650</v>
      </c>
      <c r="AM1261" s="71" t="str">
        <v>2018</v>
      </c>
      <c r="AN1261" s="70">
        <f t="shared" si="3"/>
        <v>43289</v>
      </c>
      <c r="AO1261" s="70" t="s">
        <v>123</v>
      </c>
    </row>
    <row r="1262" spans="1:41" ht="14.4">
      <c r="A1262" s="179" t="s">
        <v>27427</v>
      </c>
      <c r="B1262" s="56" t="s">
        <v>89</v>
      </c>
      <c r="C1262" s="57">
        <v>43251</v>
      </c>
      <c r="D1262" s="56" t="s">
        <v>1027</v>
      </c>
      <c r="E1262" s="56" t="s">
        <v>140</v>
      </c>
      <c r="F1262" s="168" t="s">
        <v>106</v>
      </c>
      <c r="G1262" s="168" t="s">
        <v>107</v>
      </c>
      <c r="H1262" s="169" t="s">
        <v>140</v>
      </c>
      <c r="I1262" s="399"/>
      <c r="J1262" s="57">
        <v>43282</v>
      </c>
      <c r="K1262" s="56" t="s">
        <v>18</v>
      </c>
      <c r="L1262" s="56" t="s">
        <v>14</v>
      </c>
      <c r="M1262" s="60" t="s">
        <v>642</v>
      </c>
      <c r="N1262" s="56" t="s">
        <v>27428</v>
      </c>
      <c r="O1262" s="56" t="s">
        <v>16</v>
      </c>
      <c r="P1262" s="61"/>
      <c r="Q1262" s="56" t="s">
        <v>17</v>
      </c>
      <c r="R1262" s="56"/>
      <c r="S1262" s="56" t="s">
        <v>108</v>
      </c>
      <c r="T1262" s="56" t="s">
        <v>108</v>
      </c>
      <c r="U1262" s="56"/>
      <c r="V1262" s="56"/>
      <c r="W1262" s="56" t="s">
        <v>108</v>
      </c>
      <c r="X1262" s="56"/>
      <c r="Y1262" s="56" t="s">
        <v>108</v>
      </c>
      <c r="Z1262" s="56" t="s">
        <v>14</v>
      </c>
      <c r="AA1262" s="57">
        <v>43251</v>
      </c>
      <c r="AB1262" s="532">
        <v>6</v>
      </c>
      <c r="AC1262" s="64" t="s">
        <v>27429</v>
      </c>
      <c r="AD1262" s="56" t="s">
        <v>118</v>
      </c>
      <c r="AE1262" s="56"/>
      <c r="AF1262" s="61"/>
      <c r="AG1262" s="61"/>
      <c r="AH1262" s="67" t="str">
        <v>May</v>
      </c>
      <c r="AI1262" s="68" t="str">
        <v>May</v>
      </c>
      <c r="AJ1262" s="69">
        <f t="shared" si="0"/>
        <v>0</v>
      </c>
      <c r="AK1262" s="70">
        <f t="shared" si="1"/>
        <v>43281</v>
      </c>
      <c r="AL1262" s="71">
        <f t="shared" ca="1" si="2"/>
        <v>-678</v>
      </c>
      <c r="AM1262" s="71" t="str">
        <v>2018</v>
      </c>
      <c r="AN1262" s="70">
        <f t="shared" si="3"/>
        <v>43261</v>
      </c>
      <c r="AO1262" s="70" t="s">
        <v>123</v>
      </c>
    </row>
    <row r="1263" spans="1:41" ht="14.4">
      <c r="A1263" s="179" t="s">
        <v>27430</v>
      </c>
      <c r="B1263" s="56" t="s">
        <v>89</v>
      </c>
      <c r="C1263" s="57">
        <v>43290</v>
      </c>
      <c r="D1263" s="56" t="s">
        <v>131</v>
      </c>
      <c r="E1263" s="56" t="s">
        <v>140</v>
      </c>
      <c r="F1263" s="168" t="s">
        <v>106</v>
      </c>
      <c r="G1263" s="168" t="s">
        <v>107</v>
      </c>
      <c r="H1263" s="169" t="s">
        <v>140</v>
      </c>
      <c r="I1263" s="399"/>
      <c r="J1263" s="57">
        <v>43321</v>
      </c>
      <c r="K1263" s="56" t="s">
        <v>18</v>
      </c>
      <c r="L1263" s="56" t="s">
        <v>18</v>
      </c>
      <c r="M1263" s="60" t="s">
        <v>145</v>
      </c>
      <c r="N1263" s="56" t="s">
        <v>1733</v>
      </c>
      <c r="O1263" s="56" t="s">
        <v>143</v>
      </c>
      <c r="P1263" s="56" t="s">
        <v>1734</v>
      </c>
      <c r="Q1263" s="56" t="s">
        <v>133</v>
      </c>
      <c r="R1263" s="56"/>
      <c r="S1263" s="56" t="s">
        <v>108</v>
      </c>
      <c r="T1263" s="56" t="s">
        <v>108</v>
      </c>
      <c r="U1263" s="56"/>
      <c r="V1263" s="56"/>
      <c r="W1263" s="56" t="s">
        <v>108</v>
      </c>
      <c r="X1263" s="56"/>
      <c r="Y1263" s="56" t="s">
        <v>108</v>
      </c>
      <c r="Z1263" s="56" t="s">
        <v>18</v>
      </c>
      <c r="AA1263" s="57">
        <v>43307</v>
      </c>
      <c r="AB1263" s="532">
        <v>6</v>
      </c>
      <c r="AC1263" s="64" t="s">
        <v>27431</v>
      </c>
      <c r="AD1263" s="56" t="s">
        <v>79</v>
      </c>
      <c r="AE1263" s="56"/>
      <c r="AF1263" s="61"/>
      <c r="AG1263" s="61"/>
      <c r="AH1263" s="67" t="str">
        <v>Jul</v>
      </c>
      <c r="AI1263" s="68" t="str">
        <v>Jul</v>
      </c>
      <c r="AJ1263" s="69">
        <f t="shared" si="0"/>
        <v>17</v>
      </c>
      <c r="AK1263" s="70">
        <f t="shared" si="1"/>
        <v>43320</v>
      </c>
      <c r="AL1263" s="71">
        <f t="shared" ca="1" si="2"/>
        <v>-639</v>
      </c>
      <c r="AM1263" s="71" t="str">
        <v>2018</v>
      </c>
      <c r="AN1263" s="70">
        <f t="shared" si="3"/>
        <v>43300</v>
      </c>
      <c r="AO1263" s="70" t="s">
        <v>123</v>
      </c>
    </row>
    <row r="1264" spans="1:41" ht="14.4">
      <c r="A1264" s="179" t="s">
        <v>27432</v>
      </c>
      <c r="B1264" s="56" t="s">
        <v>89</v>
      </c>
      <c r="C1264" s="57">
        <v>43182</v>
      </c>
      <c r="D1264" s="56" t="s">
        <v>1027</v>
      </c>
      <c r="E1264" s="56" t="s">
        <v>327</v>
      </c>
      <c r="F1264" s="168" t="s">
        <v>214</v>
      </c>
      <c r="G1264" s="168" t="s">
        <v>5061</v>
      </c>
      <c r="H1264" s="169" t="s">
        <v>327</v>
      </c>
      <c r="I1264" s="399"/>
      <c r="J1264" s="57">
        <v>43213</v>
      </c>
      <c r="K1264" s="56"/>
      <c r="L1264" s="56" t="s">
        <v>18</v>
      </c>
      <c r="M1264" s="60" t="s">
        <v>745</v>
      </c>
      <c r="N1264" s="56" t="s">
        <v>27433</v>
      </c>
      <c r="O1264" s="56" t="s">
        <v>436</v>
      </c>
      <c r="P1264" s="56">
        <v>118013</v>
      </c>
      <c r="Q1264" s="56" t="s">
        <v>96</v>
      </c>
      <c r="R1264" s="56"/>
      <c r="S1264" s="61"/>
      <c r="T1264" s="61"/>
      <c r="U1264" s="400"/>
      <c r="V1264" s="66"/>
      <c r="W1264" s="66"/>
      <c r="X1264" s="400"/>
      <c r="Y1264" s="61"/>
      <c r="Z1264" s="56" t="s">
        <v>18</v>
      </c>
      <c r="AA1264" s="57">
        <v>43209</v>
      </c>
      <c r="AB1264" s="531"/>
      <c r="AC1264" s="64" t="s">
        <v>437</v>
      </c>
      <c r="AD1264" s="56" t="s">
        <v>79</v>
      </c>
      <c r="AE1264" s="56"/>
      <c r="AF1264" s="61"/>
      <c r="AG1264" s="61"/>
      <c r="AH1264" s="67" t="str">
        <v>Mar</v>
      </c>
      <c r="AI1264" s="68" t="str">
        <v>Apr</v>
      </c>
      <c r="AJ1264" s="69">
        <f t="shared" si="0"/>
        <v>27</v>
      </c>
      <c r="AK1264" s="70">
        <f t="shared" si="1"/>
        <v>43212</v>
      </c>
      <c r="AL1264" s="71">
        <f t="shared" ca="1" si="2"/>
        <v>-747</v>
      </c>
      <c r="AM1264" s="71" t="str">
        <v>2018</v>
      </c>
      <c r="AN1264" s="70">
        <f t="shared" si="3"/>
        <v>43192</v>
      </c>
      <c r="AO1264" s="70" t="s">
        <v>123</v>
      </c>
    </row>
    <row r="1265" spans="1:41" ht="14.4">
      <c r="A1265" s="179" t="s">
        <v>27434</v>
      </c>
      <c r="B1265" s="56" t="s">
        <v>89</v>
      </c>
      <c r="C1265" s="57">
        <v>43385</v>
      </c>
      <c r="D1265" s="56" t="s">
        <v>90</v>
      </c>
      <c r="E1265" s="56" t="s">
        <v>12</v>
      </c>
      <c r="F1265" s="168" t="s">
        <v>106</v>
      </c>
      <c r="G1265" s="168" t="s">
        <v>107</v>
      </c>
      <c r="H1265" s="169" t="s">
        <v>12</v>
      </c>
      <c r="I1265" s="404"/>
      <c r="J1265" s="59"/>
      <c r="K1265" s="61"/>
      <c r="L1265" s="61"/>
      <c r="M1265" s="60" t="s">
        <v>1213</v>
      </c>
      <c r="N1265" s="56" t="s">
        <v>27435</v>
      </c>
      <c r="O1265" s="56" t="s">
        <v>13</v>
      </c>
      <c r="P1265" s="56" t="s">
        <v>27436</v>
      </c>
      <c r="Q1265" s="56" t="s">
        <v>17</v>
      </c>
      <c r="R1265" s="66"/>
      <c r="S1265" s="61"/>
      <c r="T1265" s="61"/>
      <c r="U1265" s="402"/>
      <c r="V1265" s="66"/>
      <c r="W1265" s="66"/>
      <c r="X1265" s="402"/>
      <c r="Y1265" s="61"/>
      <c r="Z1265" s="56" t="s">
        <v>18</v>
      </c>
      <c r="AA1265" s="57">
        <v>43388</v>
      </c>
      <c r="AB1265" s="531"/>
      <c r="AC1265" s="95"/>
      <c r="AD1265" s="56" t="s">
        <v>79</v>
      </c>
      <c r="AE1265" s="56"/>
      <c r="AF1265" s="61"/>
      <c r="AG1265" s="61"/>
      <c r="AH1265" s="67" t="str">
        <v>Oct</v>
      </c>
      <c r="AI1265" s="68" t="str">
        <v>Oct</v>
      </c>
      <c r="AJ1265" s="69">
        <f t="shared" si="0"/>
        <v>3</v>
      </c>
      <c r="AK1265" s="70">
        <f t="shared" si="1"/>
        <v>43415</v>
      </c>
      <c r="AL1265" s="71">
        <f t="shared" ca="1" si="2"/>
        <v>-544</v>
      </c>
      <c r="AM1265" s="71" t="str">
        <v>2018</v>
      </c>
      <c r="AN1265" s="70">
        <f t="shared" si="3"/>
        <v>43395</v>
      </c>
      <c r="AO1265" s="70" t="s">
        <v>123</v>
      </c>
    </row>
    <row r="1266" spans="1:41" ht="14.4">
      <c r="A1266" s="179" t="s">
        <v>27437</v>
      </c>
      <c r="B1266" s="56" t="s">
        <v>89</v>
      </c>
      <c r="C1266" s="57">
        <v>43229</v>
      </c>
      <c r="D1266" s="56" t="s">
        <v>131</v>
      </c>
      <c r="E1266" s="56" t="s">
        <v>12</v>
      </c>
      <c r="F1266" s="168" t="s">
        <v>106</v>
      </c>
      <c r="G1266" s="168" t="s">
        <v>107</v>
      </c>
      <c r="H1266" s="169" t="s">
        <v>12</v>
      </c>
      <c r="I1266" s="404"/>
      <c r="J1266" s="59"/>
      <c r="K1266" s="61"/>
      <c r="L1266" s="61"/>
      <c r="M1266" s="60" t="s">
        <v>145</v>
      </c>
      <c r="N1266" s="56" t="s">
        <v>27438</v>
      </c>
      <c r="O1266" s="56" t="s">
        <v>132</v>
      </c>
      <c r="P1266" s="56" t="s">
        <v>27439</v>
      </c>
      <c r="Q1266" s="56" t="s">
        <v>17</v>
      </c>
      <c r="R1266" s="66"/>
      <c r="S1266" s="61"/>
      <c r="T1266" s="61"/>
      <c r="U1266" s="402"/>
      <c r="V1266" s="66"/>
      <c r="W1266" s="66"/>
      <c r="X1266" s="402"/>
      <c r="Y1266" s="61"/>
      <c r="Z1266" s="56" t="s">
        <v>18</v>
      </c>
      <c r="AA1266" s="57">
        <v>43266</v>
      </c>
      <c r="AB1266" s="531"/>
      <c r="AC1266" s="95"/>
      <c r="AD1266" s="56" t="s">
        <v>79</v>
      </c>
      <c r="AE1266" s="56"/>
      <c r="AF1266" s="61"/>
      <c r="AG1266" s="61"/>
      <c r="AH1266" s="67" t="str">
        <v>May</v>
      </c>
      <c r="AI1266" s="68" t="str">
        <v>Jun</v>
      </c>
      <c r="AJ1266" s="69">
        <f t="shared" si="0"/>
        <v>37</v>
      </c>
      <c r="AK1266" s="70">
        <f t="shared" si="1"/>
        <v>43259</v>
      </c>
      <c r="AL1266" s="71">
        <f t="shared" ca="1" si="2"/>
        <v>-700</v>
      </c>
      <c r="AM1266" s="71" t="str">
        <v>2018</v>
      </c>
      <c r="AN1266" s="70">
        <f t="shared" si="3"/>
        <v>43239</v>
      </c>
      <c r="AO1266" s="70" t="s">
        <v>123</v>
      </c>
    </row>
    <row r="1267" spans="1:41" ht="14.4">
      <c r="A1267" s="179" t="s">
        <v>27440</v>
      </c>
      <c r="B1267" s="56" t="s">
        <v>89</v>
      </c>
      <c r="C1267" s="57">
        <v>43349</v>
      </c>
      <c r="D1267" s="56" t="s">
        <v>131</v>
      </c>
      <c r="E1267" s="56" t="s">
        <v>140</v>
      </c>
      <c r="F1267" s="168" t="s">
        <v>106</v>
      </c>
      <c r="G1267" s="168" t="s">
        <v>107</v>
      </c>
      <c r="H1267" s="169" t="s">
        <v>140</v>
      </c>
      <c r="I1267" s="399"/>
      <c r="J1267" s="57">
        <v>43379</v>
      </c>
      <c r="K1267" s="56" t="s">
        <v>18</v>
      </c>
      <c r="L1267" s="56" t="s">
        <v>18</v>
      </c>
      <c r="M1267" s="60" t="s">
        <v>6733</v>
      </c>
      <c r="N1267" s="56" t="s">
        <v>27441</v>
      </c>
      <c r="O1267" s="56" t="s">
        <v>29</v>
      </c>
      <c r="P1267" s="56" t="s">
        <v>27442</v>
      </c>
      <c r="Q1267" s="56" t="s">
        <v>21</v>
      </c>
      <c r="R1267" s="56"/>
      <c r="S1267" s="56" t="s">
        <v>108</v>
      </c>
      <c r="T1267" s="56" t="s">
        <v>108</v>
      </c>
      <c r="U1267" s="56"/>
      <c r="V1267" s="56"/>
      <c r="W1267" s="56" t="s">
        <v>108</v>
      </c>
      <c r="X1267" s="56"/>
      <c r="Y1267" s="56" t="s">
        <v>108</v>
      </c>
      <c r="Z1267" s="56" t="s">
        <v>18</v>
      </c>
      <c r="AA1267" s="57">
        <v>43349</v>
      </c>
      <c r="AB1267" s="532">
        <v>6</v>
      </c>
      <c r="AC1267" s="64" t="s">
        <v>27443</v>
      </c>
      <c r="AD1267" s="56" t="s">
        <v>79</v>
      </c>
      <c r="AE1267" s="56"/>
      <c r="AF1267" s="61"/>
      <c r="AG1267" s="61"/>
      <c r="AH1267" s="67" t="str">
        <v>Sep</v>
      </c>
      <c r="AI1267" s="68" t="str">
        <v>Sep</v>
      </c>
      <c r="AJ1267" s="69">
        <f t="shared" si="0"/>
        <v>0</v>
      </c>
      <c r="AK1267" s="70">
        <f t="shared" si="1"/>
        <v>43379</v>
      </c>
      <c r="AL1267" s="71">
        <f t="shared" ca="1" si="2"/>
        <v>-580</v>
      </c>
      <c r="AM1267" s="71" t="str">
        <v>2018</v>
      </c>
      <c r="AN1267" s="70">
        <f t="shared" si="3"/>
        <v>43359</v>
      </c>
      <c r="AO1267" s="70" t="s">
        <v>123</v>
      </c>
    </row>
    <row r="1268" spans="1:41" ht="14.4">
      <c r="A1268" s="179" t="s">
        <v>27444</v>
      </c>
      <c r="B1268" s="56" t="s">
        <v>89</v>
      </c>
      <c r="C1268" s="57">
        <v>43335</v>
      </c>
      <c r="D1268" s="56" t="s">
        <v>1027</v>
      </c>
      <c r="E1268" s="56" t="s">
        <v>140</v>
      </c>
      <c r="F1268" s="168" t="s">
        <v>106</v>
      </c>
      <c r="G1268" s="168" t="s">
        <v>107</v>
      </c>
      <c r="H1268" s="169" t="s">
        <v>140</v>
      </c>
      <c r="I1268" s="399"/>
      <c r="J1268" s="57">
        <v>43366</v>
      </c>
      <c r="K1268" s="56" t="s">
        <v>18</v>
      </c>
      <c r="L1268" s="56" t="s">
        <v>18</v>
      </c>
      <c r="M1268" s="60" t="s">
        <v>642</v>
      </c>
      <c r="N1268" s="56" t="s">
        <v>27445</v>
      </c>
      <c r="O1268" s="56" t="s">
        <v>189</v>
      </c>
      <c r="P1268" s="56" t="s">
        <v>27446</v>
      </c>
      <c r="Q1268" s="56" t="s">
        <v>21</v>
      </c>
      <c r="R1268" s="56"/>
      <c r="S1268" s="56" t="s">
        <v>108</v>
      </c>
      <c r="T1268" s="56" t="s">
        <v>108</v>
      </c>
      <c r="U1268" s="56"/>
      <c r="V1268" s="56"/>
      <c r="W1268" s="56" t="s">
        <v>108</v>
      </c>
      <c r="X1268" s="56"/>
      <c r="Y1268" s="56" t="s">
        <v>108</v>
      </c>
      <c r="Z1268" s="56" t="s">
        <v>18</v>
      </c>
      <c r="AA1268" s="57">
        <v>43335</v>
      </c>
      <c r="AB1268" s="532">
        <v>6</v>
      </c>
      <c r="AC1268" s="64" t="s">
        <v>27447</v>
      </c>
      <c r="AD1268" s="56" t="s">
        <v>79</v>
      </c>
      <c r="AE1268" s="56"/>
      <c r="AF1268" s="61"/>
      <c r="AG1268" s="61"/>
      <c r="AH1268" s="67" t="str">
        <v>Aug</v>
      </c>
      <c r="AI1268" s="68" t="str">
        <v>Aug</v>
      </c>
      <c r="AJ1268" s="69">
        <f t="shared" si="0"/>
        <v>0</v>
      </c>
      <c r="AK1268" s="70">
        <f t="shared" si="1"/>
        <v>43365</v>
      </c>
      <c r="AL1268" s="71">
        <f t="shared" ca="1" si="2"/>
        <v>-594</v>
      </c>
      <c r="AM1268" s="71" t="str">
        <v>2018</v>
      </c>
      <c r="AN1268" s="70">
        <f t="shared" si="3"/>
        <v>43345</v>
      </c>
      <c r="AO1268" s="70" t="s">
        <v>123</v>
      </c>
    </row>
    <row r="1269" spans="1:41" ht="14.4">
      <c r="A1269" s="179" t="s">
        <v>27448</v>
      </c>
      <c r="B1269" s="56" t="s">
        <v>89</v>
      </c>
      <c r="C1269" s="57">
        <v>43161</v>
      </c>
      <c r="D1269" s="56" t="s">
        <v>1027</v>
      </c>
      <c r="E1269" s="56" t="s">
        <v>112</v>
      </c>
      <c r="F1269" s="168" t="s">
        <v>106</v>
      </c>
      <c r="G1269" s="168" t="s">
        <v>113</v>
      </c>
      <c r="H1269" s="169" t="s">
        <v>112</v>
      </c>
      <c r="I1269" s="399"/>
      <c r="J1269" s="57">
        <v>43192</v>
      </c>
      <c r="K1269" s="56" t="s">
        <v>18</v>
      </c>
      <c r="L1269" s="56" t="s">
        <v>14</v>
      </c>
      <c r="M1269" s="60" t="s">
        <v>12795</v>
      </c>
      <c r="N1269" s="56" t="s">
        <v>27449</v>
      </c>
      <c r="O1269" s="61"/>
      <c r="P1269" s="56" t="s">
        <v>27450</v>
      </c>
      <c r="Q1269" s="56" t="s">
        <v>116</v>
      </c>
      <c r="R1269" s="353">
        <v>43165</v>
      </c>
      <c r="S1269" s="56" t="s">
        <v>18</v>
      </c>
      <c r="T1269" s="61"/>
      <c r="U1269" s="400"/>
      <c r="V1269" s="66"/>
      <c r="W1269" s="66"/>
      <c r="X1269" s="400" t="s">
        <v>108</v>
      </c>
      <c r="Y1269" s="61"/>
      <c r="Z1269" s="56" t="s">
        <v>18</v>
      </c>
      <c r="AA1269" s="57">
        <v>43165</v>
      </c>
      <c r="AB1269" s="531"/>
      <c r="AC1269" s="60" t="s">
        <v>257</v>
      </c>
      <c r="AD1269" s="65" t="s">
        <v>79</v>
      </c>
      <c r="AE1269" s="65"/>
      <c r="AF1269" s="66"/>
      <c r="AG1269" s="66"/>
      <c r="AH1269" s="67" t="str">
        <v>Mar</v>
      </c>
      <c r="AI1269" s="68" t="str">
        <v>Mar</v>
      </c>
      <c r="AJ1269" s="69">
        <f t="shared" si="0"/>
        <v>4</v>
      </c>
      <c r="AK1269" s="70">
        <f t="shared" si="1"/>
        <v>43191</v>
      </c>
      <c r="AL1269" s="71">
        <f t="shared" ca="1" si="2"/>
        <v>-768</v>
      </c>
      <c r="AM1269" s="71" t="str">
        <v>2018</v>
      </c>
      <c r="AN1269" s="70">
        <f t="shared" si="3"/>
        <v>43171</v>
      </c>
      <c r="AO1269" s="70" t="s">
        <v>121</v>
      </c>
    </row>
    <row r="1270" spans="1:41" ht="14.4">
      <c r="A1270" s="179" t="s">
        <v>27451</v>
      </c>
      <c r="B1270" s="56" t="s">
        <v>89</v>
      </c>
      <c r="C1270" s="57">
        <v>43208</v>
      </c>
      <c r="D1270" s="56" t="s">
        <v>1027</v>
      </c>
      <c r="E1270" s="56" t="s">
        <v>140</v>
      </c>
      <c r="F1270" s="168" t="s">
        <v>106</v>
      </c>
      <c r="G1270" s="168" t="s">
        <v>107</v>
      </c>
      <c r="H1270" s="169" t="s">
        <v>140</v>
      </c>
      <c r="I1270" s="399"/>
      <c r="J1270" s="57">
        <v>43235</v>
      </c>
      <c r="K1270" s="56" t="s">
        <v>18</v>
      </c>
      <c r="L1270" s="56" t="s">
        <v>14</v>
      </c>
      <c r="M1270" s="60" t="s">
        <v>642</v>
      </c>
      <c r="N1270" s="56" t="s">
        <v>27452</v>
      </c>
      <c r="O1270" s="56" t="s">
        <v>20</v>
      </c>
      <c r="P1270" s="61"/>
      <c r="Q1270" s="56" t="s">
        <v>96</v>
      </c>
      <c r="R1270" s="56"/>
      <c r="S1270" s="56" t="s">
        <v>108</v>
      </c>
      <c r="T1270" s="56" t="s">
        <v>108</v>
      </c>
      <c r="U1270" s="56"/>
      <c r="V1270" s="56"/>
      <c r="W1270" s="56" t="s">
        <v>108</v>
      </c>
      <c r="X1270" s="56"/>
      <c r="Y1270" s="56" t="s">
        <v>108</v>
      </c>
      <c r="Z1270" s="56" t="s">
        <v>14</v>
      </c>
      <c r="AA1270" s="57">
        <v>43208</v>
      </c>
      <c r="AB1270" s="532">
        <v>6</v>
      </c>
      <c r="AC1270" s="64" t="s">
        <v>27453</v>
      </c>
      <c r="AD1270" s="56" t="s">
        <v>118</v>
      </c>
      <c r="AE1270" s="56"/>
      <c r="AF1270" s="61"/>
      <c r="AG1270" s="61"/>
      <c r="AH1270" s="67" t="str">
        <v>Apr</v>
      </c>
      <c r="AI1270" s="68" t="str">
        <v>Apr</v>
      </c>
      <c r="AJ1270" s="69">
        <f t="shared" si="0"/>
        <v>0</v>
      </c>
      <c r="AK1270" s="70">
        <f t="shared" si="1"/>
        <v>43238</v>
      </c>
      <c r="AL1270" s="71">
        <f t="shared" ca="1" si="2"/>
        <v>-721</v>
      </c>
      <c r="AM1270" s="71" t="str">
        <v>2018</v>
      </c>
      <c r="AN1270" s="70">
        <f t="shared" si="3"/>
        <v>43218</v>
      </c>
      <c r="AO1270" s="70" t="s">
        <v>123</v>
      </c>
    </row>
    <row r="1271" spans="1:41" ht="14.4">
      <c r="A1271" s="179" t="s">
        <v>27454</v>
      </c>
      <c r="B1271" s="56" t="s">
        <v>89</v>
      </c>
      <c r="C1271" s="57">
        <v>43445</v>
      </c>
      <c r="D1271" s="56" t="s">
        <v>229</v>
      </c>
      <c r="E1271" s="56" t="s">
        <v>140</v>
      </c>
      <c r="F1271" s="168" t="s">
        <v>106</v>
      </c>
      <c r="G1271" s="168" t="s">
        <v>107</v>
      </c>
      <c r="H1271" s="169" t="s">
        <v>140</v>
      </c>
      <c r="I1271" s="399"/>
      <c r="J1271" s="57">
        <v>43476</v>
      </c>
      <c r="K1271" s="56" t="s">
        <v>18</v>
      </c>
      <c r="L1271" s="56" t="s">
        <v>14</v>
      </c>
      <c r="M1271" s="60" t="s">
        <v>27455</v>
      </c>
      <c r="N1271" s="56" t="s">
        <v>27456</v>
      </c>
      <c r="O1271" s="56" t="s">
        <v>436</v>
      </c>
      <c r="P1271" s="56" t="s">
        <v>27457</v>
      </c>
      <c r="Q1271" s="56" t="s">
        <v>154</v>
      </c>
      <c r="R1271" s="56"/>
      <c r="S1271" s="56" t="s">
        <v>108</v>
      </c>
      <c r="T1271" s="56" t="s">
        <v>108</v>
      </c>
      <c r="U1271" s="56"/>
      <c r="V1271" s="56"/>
      <c r="W1271" s="56" t="s">
        <v>108</v>
      </c>
      <c r="X1271" s="56"/>
      <c r="Y1271" s="56" t="s">
        <v>108</v>
      </c>
      <c r="Z1271" s="56" t="s">
        <v>14</v>
      </c>
      <c r="AA1271" s="57">
        <v>43461</v>
      </c>
      <c r="AB1271" s="532">
        <v>6</v>
      </c>
      <c r="AC1271" s="64" t="s">
        <v>27458</v>
      </c>
      <c r="AD1271" s="56" t="s">
        <v>294</v>
      </c>
      <c r="AE1271" s="56"/>
      <c r="AF1271" s="61"/>
      <c r="AG1271" s="61"/>
      <c r="AH1271" s="67" t="str">
        <v>Dec</v>
      </c>
      <c r="AI1271" s="68" t="str">
        <v>Dec</v>
      </c>
      <c r="AJ1271" s="69">
        <f t="shared" si="0"/>
        <v>16</v>
      </c>
      <c r="AK1271" s="70">
        <f t="shared" si="1"/>
        <v>43475</v>
      </c>
      <c r="AL1271" s="71">
        <f t="shared" ca="1" si="2"/>
        <v>-484</v>
      </c>
      <c r="AM1271" s="71" t="str">
        <v>2018</v>
      </c>
      <c r="AN1271" s="70">
        <f t="shared" si="3"/>
        <v>43455</v>
      </c>
      <c r="AO1271" s="70" t="s">
        <v>123</v>
      </c>
    </row>
    <row r="1272" spans="1:41" ht="14.4">
      <c r="A1272" s="179" t="s">
        <v>27459</v>
      </c>
      <c r="B1272" s="56" t="s">
        <v>89</v>
      </c>
      <c r="C1272" s="57">
        <v>43161</v>
      </c>
      <c r="D1272" s="56" t="s">
        <v>1027</v>
      </c>
      <c r="E1272" s="56" t="s">
        <v>112</v>
      </c>
      <c r="F1272" s="168" t="s">
        <v>106</v>
      </c>
      <c r="G1272" s="168" t="s">
        <v>113</v>
      </c>
      <c r="H1272" s="169" t="s">
        <v>112</v>
      </c>
      <c r="I1272" s="399"/>
      <c r="J1272" s="57">
        <v>43192</v>
      </c>
      <c r="K1272" s="56" t="s">
        <v>18</v>
      </c>
      <c r="L1272" s="56" t="s">
        <v>18</v>
      </c>
      <c r="M1272" s="60" t="s">
        <v>18543</v>
      </c>
      <c r="N1272" s="56" t="s">
        <v>27460</v>
      </c>
      <c r="O1272" s="56" t="s">
        <v>22</v>
      </c>
      <c r="P1272" s="56" t="s">
        <v>27461</v>
      </c>
      <c r="Q1272" s="56" t="s">
        <v>116</v>
      </c>
      <c r="R1272" s="66"/>
      <c r="S1272" s="61"/>
      <c r="T1272" s="56" t="s">
        <v>108</v>
      </c>
      <c r="U1272" s="400" t="s">
        <v>18</v>
      </c>
      <c r="V1272" s="56"/>
      <c r="W1272" s="56">
        <v>11.75</v>
      </c>
      <c r="X1272" s="400">
        <v>43186</v>
      </c>
      <c r="Y1272" s="61"/>
      <c r="Z1272" s="56" t="s">
        <v>18</v>
      </c>
      <c r="AA1272" s="57">
        <v>43186</v>
      </c>
      <c r="AB1272" s="531"/>
      <c r="AC1272" s="95"/>
      <c r="AD1272" s="65" t="s">
        <v>79</v>
      </c>
      <c r="AE1272" s="65"/>
      <c r="AF1272" s="66"/>
      <c r="AG1272" s="66"/>
      <c r="AH1272" s="67" t="str">
        <v>Mar</v>
      </c>
      <c r="AI1272" s="68" t="str">
        <v>Mar</v>
      </c>
      <c r="AJ1272" s="69">
        <f t="shared" si="0"/>
        <v>25</v>
      </c>
      <c r="AK1272" s="70">
        <f t="shared" si="1"/>
        <v>43191</v>
      </c>
      <c r="AL1272" s="71">
        <f t="shared" ca="1" si="2"/>
        <v>-768</v>
      </c>
      <c r="AM1272" s="71" t="str">
        <v>2018</v>
      </c>
      <c r="AN1272" s="70">
        <f t="shared" si="3"/>
        <v>43171</v>
      </c>
      <c r="AO1272" s="70" t="s">
        <v>123</v>
      </c>
    </row>
    <row r="1273" spans="1:41" ht="14.4">
      <c r="A1273" s="179" t="s">
        <v>27462</v>
      </c>
      <c r="B1273" s="56" t="s">
        <v>89</v>
      </c>
      <c r="C1273" s="57">
        <v>43236</v>
      </c>
      <c r="D1273" s="56" t="s">
        <v>131</v>
      </c>
      <c r="E1273" s="56" t="s">
        <v>140</v>
      </c>
      <c r="F1273" s="168" t="s">
        <v>106</v>
      </c>
      <c r="G1273" s="168" t="s">
        <v>107</v>
      </c>
      <c r="H1273" s="169" t="s">
        <v>140</v>
      </c>
      <c r="I1273" s="399"/>
      <c r="J1273" s="57">
        <v>43267</v>
      </c>
      <c r="K1273" s="56" t="s">
        <v>18</v>
      </c>
      <c r="L1273" s="56" t="s">
        <v>18</v>
      </c>
      <c r="M1273" s="60" t="s">
        <v>27463</v>
      </c>
      <c r="N1273" s="56" t="s">
        <v>27464</v>
      </c>
      <c r="O1273" s="56" t="s">
        <v>249</v>
      </c>
      <c r="P1273" s="56" t="s">
        <v>27465</v>
      </c>
      <c r="Q1273" s="56" t="s">
        <v>28</v>
      </c>
      <c r="R1273" s="56"/>
      <c r="S1273" s="56" t="s">
        <v>108</v>
      </c>
      <c r="T1273" s="56" t="s">
        <v>108</v>
      </c>
      <c r="U1273" s="56"/>
      <c r="V1273" s="56"/>
      <c r="W1273" s="56" t="s">
        <v>108</v>
      </c>
      <c r="X1273" s="56"/>
      <c r="Y1273" s="56" t="s">
        <v>108</v>
      </c>
      <c r="Z1273" s="56" t="s">
        <v>18</v>
      </c>
      <c r="AA1273" s="57">
        <v>43236</v>
      </c>
      <c r="AB1273" s="532">
        <v>6</v>
      </c>
      <c r="AC1273" s="64" t="s">
        <v>27466</v>
      </c>
      <c r="AD1273" s="56" t="s">
        <v>79</v>
      </c>
      <c r="AE1273" s="56"/>
      <c r="AF1273" s="61"/>
      <c r="AG1273" s="61"/>
      <c r="AH1273" s="67" t="str">
        <v>May</v>
      </c>
      <c r="AI1273" s="68" t="str">
        <v>May</v>
      </c>
      <c r="AJ1273" s="69">
        <f t="shared" si="0"/>
        <v>0</v>
      </c>
      <c r="AK1273" s="70">
        <f t="shared" si="1"/>
        <v>43266</v>
      </c>
      <c r="AL1273" s="71">
        <f t="shared" ca="1" si="2"/>
        <v>-693</v>
      </c>
      <c r="AM1273" s="71" t="str">
        <v>2018</v>
      </c>
      <c r="AN1273" s="70">
        <f t="shared" si="3"/>
        <v>43246</v>
      </c>
      <c r="AO1273" s="70" t="s">
        <v>123</v>
      </c>
    </row>
    <row r="1274" spans="1:41" ht="14.4">
      <c r="A1274" s="179" t="s">
        <v>27467</v>
      </c>
      <c r="B1274" s="56" t="s">
        <v>89</v>
      </c>
      <c r="C1274" s="57">
        <v>43129</v>
      </c>
      <c r="D1274" s="56" t="s">
        <v>90</v>
      </c>
      <c r="E1274" s="56" t="s">
        <v>140</v>
      </c>
      <c r="F1274" s="168" t="s">
        <v>106</v>
      </c>
      <c r="G1274" s="168" t="s">
        <v>107</v>
      </c>
      <c r="H1274" s="169" t="s">
        <v>140</v>
      </c>
      <c r="I1274" s="399"/>
      <c r="J1274" s="57">
        <v>43160</v>
      </c>
      <c r="K1274" s="56" t="s">
        <v>18</v>
      </c>
      <c r="L1274" s="56" t="s">
        <v>18</v>
      </c>
      <c r="M1274" s="60" t="s">
        <v>13934</v>
      </c>
      <c r="N1274" s="56" t="s">
        <v>27468</v>
      </c>
      <c r="O1274" s="56" t="s">
        <v>266</v>
      </c>
      <c r="P1274" s="56" t="s">
        <v>27469</v>
      </c>
      <c r="Q1274" s="56" t="s">
        <v>17</v>
      </c>
      <c r="R1274" s="66"/>
      <c r="S1274" s="56" t="s">
        <v>108</v>
      </c>
      <c r="T1274" s="56" t="s">
        <v>108</v>
      </c>
      <c r="U1274" s="56"/>
      <c r="V1274" s="56"/>
      <c r="W1274" s="56" t="s">
        <v>108</v>
      </c>
      <c r="X1274" s="400"/>
      <c r="Y1274" s="56" t="s">
        <v>108</v>
      </c>
      <c r="Z1274" s="56" t="s">
        <v>18</v>
      </c>
      <c r="AA1274" s="57">
        <v>43129</v>
      </c>
      <c r="AB1274" s="532">
        <v>6</v>
      </c>
      <c r="AC1274" s="64" t="s">
        <v>27470</v>
      </c>
      <c r="AD1274" s="65" t="s">
        <v>79</v>
      </c>
      <c r="AE1274" s="65"/>
      <c r="AF1274" s="66"/>
      <c r="AG1274" s="66"/>
      <c r="AH1274" s="67" t="str">
        <v>Jan</v>
      </c>
      <c r="AI1274" s="68" t="str">
        <v>Jan</v>
      </c>
      <c r="AJ1274" s="69">
        <f t="shared" si="0"/>
        <v>0</v>
      </c>
      <c r="AK1274" s="70">
        <f t="shared" si="1"/>
        <v>43159</v>
      </c>
      <c r="AL1274" s="71">
        <f t="shared" ca="1" si="2"/>
        <v>-800</v>
      </c>
      <c r="AM1274" s="71" t="str">
        <v>2018</v>
      </c>
      <c r="AN1274" s="70">
        <f t="shared" si="3"/>
        <v>43139</v>
      </c>
      <c r="AO1274" s="70" t="s">
        <v>123</v>
      </c>
    </row>
    <row r="1275" spans="1:41" ht="14.4">
      <c r="A1275" s="179" t="s">
        <v>27471</v>
      </c>
      <c r="B1275" s="56" t="s">
        <v>89</v>
      </c>
      <c r="C1275" s="57">
        <v>43108</v>
      </c>
      <c r="D1275" s="56" t="s">
        <v>90</v>
      </c>
      <c r="E1275" s="56" t="s">
        <v>12</v>
      </c>
      <c r="F1275" s="168" t="s">
        <v>106</v>
      </c>
      <c r="G1275" s="168" t="s">
        <v>107</v>
      </c>
      <c r="H1275" s="169" t="s">
        <v>12</v>
      </c>
      <c r="I1275" s="404"/>
      <c r="J1275" s="59"/>
      <c r="K1275" s="61"/>
      <c r="L1275" s="61"/>
      <c r="M1275" s="60" t="s">
        <v>27472</v>
      </c>
      <c r="N1275" s="56" t="s">
        <v>27473</v>
      </c>
      <c r="O1275" s="56" t="s">
        <v>436</v>
      </c>
      <c r="P1275" s="56" t="s">
        <v>27474</v>
      </c>
      <c r="Q1275" s="56" t="s">
        <v>17</v>
      </c>
      <c r="R1275" s="66"/>
      <c r="S1275" s="61"/>
      <c r="T1275" s="61"/>
      <c r="U1275" s="402"/>
      <c r="V1275" s="66"/>
      <c r="W1275" s="66"/>
      <c r="X1275" s="400" t="s">
        <v>108</v>
      </c>
      <c r="Y1275" s="61"/>
      <c r="Z1275" s="56" t="s">
        <v>18</v>
      </c>
      <c r="AA1275" s="57">
        <v>43119</v>
      </c>
      <c r="AB1275" s="531"/>
      <c r="AC1275" s="95"/>
      <c r="AD1275" s="65" t="s">
        <v>79</v>
      </c>
      <c r="AE1275" s="65"/>
      <c r="AF1275" s="66"/>
      <c r="AG1275" s="66"/>
      <c r="AH1275" s="67" t="str">
        <v>Jan</v>
      </c>
      <c r="AI1275" s="68" t="str">
        <v>Jan</v>
      </c>
      <c r="AJ1275" s="69">
        <f t="shared" si="0"/>
        <v>11</v>
      </c>
      <c r="AK1275" s="70">
        <f t="shared" si="1"/>
        <v>43138</v>
      </c>
      <c r="AL1275" s="71">
        <f t="shared" ca="1" si="2"/>
        <v>-821</v>
      </c>
      <c r="AM1275" s="71" t="str">
        <v>2018</v>
      </c>
      <c r="AN1275" s="70">
        <f t="shared" si="3"/>
        <v>43118</v>
      </c>
      <c r="AO1275" s="70" t="s">
        <v>123</v>
      </c>
    </row>
    <row r="1276" spans="1:41" ht="14.4">
      <c r="A1276" s="179" t="s">
        <v>27475</v>
      </c>
      <c r="B1276" s="56" t="s">
        <v>89</v>
      </c>
      <c r="C1276" s="57">
        <v>43450</v>
      </c>
      <c r="D1276" s="56" t="s">
        <v>131</v>
      </c>
      <c r="E1276" s="56" t="s">
        <v>105</v>
      </c>
      <c r="F1276" s="168" t="s">
        <v>106</v>
      </c>
      <c r="G1276" s="168" t="s">
        <v>107</v>
      </c>
      <c r="H1276" s="169" t="s">
        <v>105</v>
      </c>
      <c r="I1276" s="404"/>
      <c r="J1276" s="59"/>
      <c r="K1276" s="61"/>
      <c r="L1276" s="61"/>
      <c r="M1276" s="60" t="s">
        <v>145</v>
      </c>
      <c r="N1276" s="56" t="s">
        <v>27476</v>
      </c>
      <c r="O1276" s="56" t="s">
        <v>16</v>
      </c>
      <c r="P1276" s="56" t="s">
        <v>27477</v>
      </c>
      <c r="Q1276" s="56" t="s">
        <v>133</v>
      </c>
      <c r="R1276" s="56"/>
      <c r="S1276" s="56" t="s">
        <v>108</v>
      </c>
      <c r="T1276" s="56" t="s">
        <v>331</v>
      </c>
      <c r="U1276" s="56"/>
      <c r="V1276" s="56"/>
      <c r="W1276" s="56" t="s">
        <v>108</v>
      </c>
      <c r="X1276" s="56" t="s">
        <v>108</v>
      </c>
      <c r="Y1276" s="56" t="s">
        <v>108</v>
      </c>
      <c r="Z1276" s="56" t="s">
        <v>18</v>
      </c>
      <c r="AA1276" s="57">
        <v>43123</v>
      </c>
      <c r="AB1276" s="532">
        <v>11</v>
      </c>
      <c r="AC1276" s="64" t="s">
        <v>108</v>
      </c>
      <c r="AD1276" s="56" t="s">
        <v>79</v>
      </c>
      <c r="AE1276" s="56"/>
      <c r="AF1276" s="61"/>
      <c r="AG1276" s="61"/>
      <c r="AH1276" s="67" t="str">
        <v>Dec</v>
      </c>
      <c r="AI1276" s="68" t="str">
        <v>Jan</v>
      </c>
      <c r="AJ1276" s="69">
        <f t="shared" si="0"/>
        <v>-327</v>
      </c>
      <c r="AK1276" s="70">
        <f t="shared" si="1"/>
        <v>43480</v>
      </c>
      <c r="AL1276" s="71">
        <f t="shared" ca="1" si="2"/>
        <v>-479</v>
      </c>
      <c r="AM1276" s="71" t="str">
        <v>2018</v>
      </c>
      <c r="AN1276" s="70">
        <f t="shared" si="3"/>
        <v>43460</v>
      </c>
      <c r="AO1276" s="70" t="s">
        <v>123</v>
      </c>
    </row>
    <row r="1277" spans="1:41" ht="14.4">
      <c r="A1277" s="179" t="s">
        <v>27478</v>
      </c>
      <c r="B1277" s="56" t="s">
        <v>89</v>
      </c>
      <c r="C1277" s="57">
        <v>43251</v>
      </c>
      <c r="D1277" s="56" t="s">
        <v>1027</v>
      </c>
      <c r="E1277" s="56" t="s">
        <v>140</v>
      </c>
      <c r="F1277" s="168" t="s">
        <v>106</v>
      </c>
      <c r="G1277" s="168" t="s">
        <v>107</v>
      </c>
      <c r="H1277" s="169" t="s">
        <v>140</v>
      </c>
      <c r="I1277" s="399"/>
      <c r="J1277" s="57">
        <v>43282</v>
      </c>
      <c r="K1277" s="56" t="s">
        <v>18</v>
      </c>
      <c r="L1277" s="56" t="s">
        <v>18</v>
      </c>
      <c r="M1277" s="60" t="s">
        <v>3842</v>
      </c>
      <c r="N1277" s="56" t="s">
        <v>2420</v>
      </c>
      <c r="O1277" s="56" t="s">
        <v>189</v>
      </c>
      <c r="P1277" s="56" t="s">
        <v>2421</v>
      </c>
      <c r="Q1277" s="56" t="s">
        <v>826</v>
      </c>
      <c r="R1277" s="56"/>
      <c r="S1277" s="56" t="s">
        <v>108</v>
      </c>
      <c r="T1277" s="56" t="s">
        <v>108</v>
      </c>
      <c r="U1277" s="56"/>
      <c r="V1277" s="56"/>
      <c r="W1277" s="56" t="s">
        <v>108</v>
      </c>
      <c r="X1277" s="56"/>
      <c r="Y1277" s="56" t="s">
        <v>108</v>
      </c>
      <c r="Z1277" s="56" t="s">
        <v>18</v>
      </c>
      <c r="AA1277" s="57">
        <v>43251</v>
      </c>
      <c r="AB1277" s="532">
        <v>6</v>
      </c>
      <c r="AC1277" s="64" t="s">
        <v>27479</v>
      </c>
      <c r="AD1277" s="56" t="s">
        <v>79</v>
      </c>
      <c r="AE1277" s="56"/>
      <c r="AF1277" s="61"/>
      <c r="AG1277" s="61"/>
      <c r="AH1277" s="67" t="str">
        <v>May</v>
      </c>
      <c r="AI1277" s="68" t="str">
        <v>May</v>
      </c>
      <c r="AJ1277" s="69">
        <f t="shared" si="0"/>
        <v>0</v>
      </c>
      <c r="AK1277" s="70">
        <f t="shared" si="1"/>
        <v>43281</v>
      </c>
      <c r="AL1277" s="71">
        <f t="shared" ca="1" si="2"/>
        <v>-678</v>
      </c>
      <c r="AM1277" s="71" t="str">
        <v>2018</v>
      </c>
      <c r="AN1277" s="70">
        <f t="shared" si="3"/>
        <v>43261</v>
      </c>
      <c r="AO1277" s="70" t="s">
        <v>123</v>
      </c>
    </row>
    <row r="1278" spans="1:41" ht="14.4">
      <c r="A1278" s="179" t="s">
        <v>27480</v>
      </c>
      <c r="B1278" s="56" t="s">
        <v>89</v>
      </c>
      <c r="C1278" s="57">
        <v>43334</v>
      </c>
      <c r="D1278" s="56" t="s">
        <v>1027</v>
      </c>
      <c r="E1278" s="56" t="s">
        <v>140</v>
      </c>
      <c r="F1278" s="168" t="s">
        <v>106</v>
      </c>
      <c r="G1278" s="168" t="s">
        <v>107</v>
      </c>
      <c r="H1278" s="169" t="s">
        <v>140</v>
      </c>
      <c r="I1278" s="399"/>
      <c r="J1278" s="57">
        <v>43365</v>
      </c>
      <c r="K1278" s="56" t="s">
        <v>18</v>
      </c>
      <c r="L1278" s="56" t="s">
        <v>18</v>
      </c>
      <c r="M1278" s="60" t="s">
        <v>27481</v>
      </c>
      <c r="N1278" s="56" t="s">
        <v>2420</v>
      </c>
      <c r="O1278" s="56" t="s">
        <v>189</v>
      </c>
      <c r="P1278" s="56" t="s">
        <v>2421</v>
      </c>
      <c r="Q1278" s="56" t="s">
        <v>826</v>
      </c>
      <c r="R1278" s="56"/>
      <c r="S1278" s="56" t="s">
        <v>108</v>
      </c>
      <c r="T1278" s="56" t="s">
        <v>108</v>
      </c>
      <c r="U1278" s="56"/>
      <c r="V1278" s="56"/>
      <c r="W1278" s="56" t="s">
        <v>108</v>
      </c>
      <c r="X1278" s="56"/>
      <c r="Y1278" s="56" t="s">
        <v>108</v>
      </c>
      <c r="Z1278" s="56" t="s">
        <v>18</v>
      </c>
      <c r="AA1278" s="57">
        <v>43334</v>
      </c>
      <c r="AB1278" s="532">
        <v>6</v>
      </c>
      <c r="AC1278" s="64" t="s">
        <v>21549</v>
      </c>
      <c r="AD1278" s="56" t="s">
        <v>79</v>
      </c>
      <c r="AE1278" s="56"/>
      <c r="AF1278" s="61"/>
      <c r="AG1278" s="61"/>
      <c r="AH1278" s="67" t="str">
        <v>Aug</v>
      </c>
      <c r="AI1278" s="68" t="str">
        <v>Aug</v>
      </c>
      <c r="AJ1278" s="69">
        <f t="shared" si="0"/>
        <v>0</v>
      </c>
      <c r="AK1278" s="70">
        <f t="shared" si="1"/>
        <v>43364</v>
      </c>
      <c r="AL1278" s="71">
        <f t="shared" ca="1" si="2"/>
        <v>-595</v>
      </c>
      <c r="AM1278" s="71" t="str">
        <v>2018</v>
      </c>
      <c r="AN1278" s="70">
        <f t="shared" si="3"/>
        <v>43344</v>
      </c>
      <c r="AO1278" s="70" t="s">
        <v>123</v>
      </c>
    </row>
    <row r="1279" spans="1:41" ht="14.4">
      <c r="A1279" s="179" t="s">
        <v>27482</v>
      </c>
      <c r="B1279" s="56" t="s">
        <v>89</v>
      </c>
      <c r="C1279" s="57">
        <v>43413</v>
      </c>
      <c r="D1279" s="56" t="s">
        <v>1027</v>
      </c>
      <c r="E1279" s="56" t="s">
        <v>140</v>
      </c>
      <c r="F1279" s="168" t="s">
        <v>106</v>
      </c>
      <c r="G1279" s="168" t="s">
        <v>107</v>
      </c>
      <c r="H1279" s="169" t="s">
        <v>140</v>
      </c>
      <c r="I1279" s="399"/>
      <c r="J1279" s="57">
        <v>43443</v>
      </c>
      <c r="K1279" s="56" t="s">
        <v>18</v>
      </c>
      <c r="L1279" s="56" t="s">
        <v>18</v>
      </c>
      <c r="M1279" s="60" t="s">
        <v>21548</v>
      </c>
      <c r="N1279" s="56" t="s">
        <v>2420</v>
      </c>
      <c r="O1279" s="56" t="s">
        <v>189</v>
      </c>
      <c r="P1279" s="56" t="s">
        <v>2421</v>
      </c>
      <c r="Q1279" s="56" t="s">
        <v>826</v>
      </c>
      <c r="R1279" s="56"/>
      <c r="S1279" s="56" t="s">
        <v>108</v>
      </c>
      <c r="T1279" s="56" t="s">
        <v>108</v>
      </c>
      <c r="U1279" s="56"/>
      <c r="V1279" s="56"/>
      <c r="W1279" s="56" t="s">
        <v>108</v>
      </c>
      <c r="X1279" s="56"/>
      <c r="Y1279" s="56" t="s">
        <v>108</v>
      </c>
      <c r="Z1279" s="56" t="s">
        <v>18</v>
      </c>
      <c r="AA1279" s="57">
        <v>43413</v>
      </c>
      <c r="AB1279" s="532">
        <v>6</v>
      </c>
      <c r="AC1279" s="64" t="s">
        <v>27483</v>
      </c>
      <c r="AD1279" s="56" t="s">
        <v>79</v>
      </c>
      <c r="AE1279" s="56"/>
      <c r="AF1279" s="61"/>
      <c r="AG1279" s="61"/>
      <c r="AH1279" s="67" t="str">
        <v>Nov</v>
      </c>
      <c r="AI1279" s="68" t="str">
        <v>Nov</v>
      </c>
      <c r="AJ1279" s="69">
        <f t="shared" si="0"/>
        <v>0</v>
      </c>
      <c r="AK1279" s="70">
        <f t="shared" si="1"/>
        <v>43443</v>
      </c>
      <c r="AL1279" s="71">
        <f t="shared" ca="1" si="2"/>
        <v>-516</v>
      </c>
      <c r="AM1279" s="71" t="str">
        <v>2018</v>
      </c>
      <c r="AN1279" s="70">
        <f t="shared" si="3"/>
        <v>43423</v>
      </c>
      <c r="AO1279" s="70" t="s">
        <v>123</v>
      </c>
    </row>
    <row r="1280" spans="1:41" ht="14.4">
      <c r="A1280" s="179" t="s">
        <v>27484</v>
      </c>
      <c r="B1280" s="56" t="s">
        <v>89</v>
      </c>
      <c r="C1280" s="57">
        <v>43320</v>
      </c>
      <c r="D1280" s="56" t="s">
        <v>1027</v>
      </c>
      <c r="E1280" s="56" t="s">
        <v>15779</v>
      </c>
      <c r="F1280" s="168" t="s">
        <v>214</v>
      </c>
      <c r="G1280" s="168" t="s">
        <v>22013</v>
      </c>
      <c r="H1280" s="169" t="s">
        <v>2445</v>
      </c>
      <c r="I1280" s="399"/>
      <c r="J1280" s="57">
        <v>43333</v>
      </c>
      <c r="K1280" s="56" t="s">
        <v>18</v>
      </c>
      <c r="L1280" s="56" t="s">
        <v>18</v>
      </c>
      <c r="M1280" s="60" t="s">
        <v>27485</v>
      </c>
      <c r="N1280" s="56" t="s">
        <v>27486</v>
      </c>
      <c r="O1280" s="56" t="s">
        <v>27</v>
      </c>
      <c r="P1280" s="56" t="s">
        <v>27487</v>
      </c>
      <c r="Q1280" s="56" t="s">
        <v>20386</v>
      </c>
      <c r="R1280" s="56"/>
      <c r="S1280" s="56" t="s">
        <v>108</v>
      </c>
      <c r="T1280" s="56" t="s">
        <v>18</v>
      </c>
      <c r="U1280" s="104">
        <v>43335</v>
      </c>
      <c r="V1280" s="56"/>
      <c r="W1280" s="56">
        <v>15</v>
      </c>
      <c r="X1280" s="400">
        <v>43335</v>
      </c>
      <c r="Y1280" s="61"/>
      <c r="Z1280" s="56" t="s">
        <v>18</v>
      </c>
      <c r="AA1280" s="57">
        <v>43335</v>
      </c>
      <c r="AB1280" s="531"/>
      <c r="AC1280" s="64" t="s">
        <v>27488</v>
      </c>
      <c r="AD1280" s="56" t="s">
        <v>79</v>
      </c>
      <c r="AE1280" s="56"/>
      <c r="AF1280" s="61"/>
      <c r="AG1280" s="61"/>
      <c r="AH1280" s="67" t="str">
        <v>Aug</v>
      </c>
      <c r="AI1280" s="68" t="str">
        <v>Aug</v>
      </c>
      <c r="AJ1280" s="69">
        <f t="shared" si="0"/>
        <v>15</v>
      </c>
      <c r="AK1280" s="70">
        <f t="shared" si="1"/>
        <v>43350</v>
      </c>
      <c r="AL1280" s="71">
        <f t="shared" ca="1" si="2"/>
        <v>-609</v>
      </c>
      <c r="AM1280" s="71" t="str">
        <v>2018</v>
      </c>
      <c r="AN1280" s="70">
        <f t="shared" si="3"/>
        <v>43330</v>
      </c>
      <c r="AO1280" s="70" t="s">
        <v>123</v>
      </c>
    </row>
    <row r="1281" spans="1:41" ht="14.4">
      <c r="A1281" s="179" t="s">
        <v>27489</v>
      </c>
      <c r="B1281" s="56" t="s">
        <v>89</v>
      </c>
      <c r="C1281" s="57">
        <v>43243</v>
      </c>
      <c r="D1281" s="56" t="s">
        <v>1027</v>
      </c>
      <c r="E1281" s="56" t="s">
        <v>129</v>
      </c>
      <c r="F1281" s="168" t="s">
        <v>106</v>
      </c>
      <c r="G1281" s="168" t="s">
        <v>26775</v>
      </c>
      <c r="H1281" s="169" t="s">
        <v>15779</v>
      </c>
      <c r="I1281" s="399"/>
      <c r="J1281" s="57">
        <v>43256</v>
      </c>
      <c r="K1281" s="56" t="s">
        <v>18</v>
      </c>
      <c r="L1281" s="56" t="s">
        <v>18</v>
      </c>
      <c r="M1281" s="60" t="s">
        <v>27490</v>
      </c>
      <c r="N1281" s="56" t="s">
        <v>27491</v>
      </c>
      <c r="O1281" s="56" t="s">
        <v>22</v>
      </c>
      <c r="P1281" s="56" t="s">
        <v>23977</v>
      </c>
      <c r="Q1281" s="56" t="s">
        <v>96</v>
      </c>
      <c r="R1281" s="56"/>
      <c r="S1281" s="56" t="s">
        <v>108</v>
      </c>
      <c r="T1281" s="56" t="s">
        <v>18</v>
      </c>
      <c r="U1281" s="56"/>
      <c r="V1281" s="56"/>
      <c r="W1281" s="56" t="s">
        <v>108</v>
      </c>
      <c r="X1281" s="56" t="s">
        <v>108</v>
      </c>
      <c r="Y1281" s="61"/>
      <c r="Z1281" s="56" t="s">
        <v>18</v>
      </c>
      <c r="AA1281" s="57">
        <v>43251</v>
      </c>
      <c r="AB1281" s="531"/>
      <c r="AC1281" s="64" t="s">
        <v>27492</v>
      </c>
      <c r="AD1281" s="56" t="s">
        <v>79</v>
      </c>
      <c r="AE1281" s="56"/>
      <c r="AF1281" s="61"/>
      <c r="AG1281" s="61"/>
      <c r="AH1281" s="67" t="str">
        <v>May</v>
      </c>
      <c r="AI1281" s="68" t="str">
        <v>May</v>
      </c>
      <c r="AJ1281" s="69">
        <f t="shared" si="0"/>
        <v>8</v>
      </c>
      <c r="AK1281" s="70">
        <f t="shared" si="1"/>
        <v>43273</v>
      </c>
      <c r="AL1281" s="71">
        <f t="shared" ca="1" si="2"/>
        <v>-686</v>
      </c>
      <c r="AM1281" s="71" t="str">
        <v>2018</v>
      </c>
      <c r="AN1281" s="70">
        <f t="shared" si="3"/>
        <v>43253</v>
      </c>
      <c r="AO1281" s="70" t="s">
        <v>123</v>
      </c>
    </row>
    <row r="1282" spans="1:41" ht="14.4">
      <c r="A1282" s="179" t="s">
        <v>27493</v>
      </c>
      <c r="B1282" s="56" t="s">
        <v>89</v>
      </c>
      <c r="C1282" s="57">
        <v>43182</v>
      </c>
      <c r="D1282" s="56" t="s">
        <v>90</v>
      </c>
      <c r="E1282" s="56" t="s">
        <v>15779</v>
      </c>
      <c r="F1282" s="168" t="s">
        <v>214</v>
      </c>
      <c r="G1282" s="168" t="s">
        <v>214</v>
      </c>
      <c r="H1282" s="169" t="s">
        <v>2445</v>
      </c>
      <c r="I1282" s="399"/>
      <c r="J1282" s="57">
        <v>43195</v>
      </c>
      <c r="K1282" s="56" t="s">
        <v>18</v>
      </c>
      <c r="L1282" s="56" t="s">
        <v>14</v>
      </c>
      <c r="M1282" s="60" t="s">
        <v>27494</v>
      </c>
      <c r="N1282" s="56" t="s">
        <v>27495</v>
      </c>
      <c r="O1282" s="56" t="s">
        <v>236</v>
      </c>
      <c r="P1282" s="61"/>
      <c r="Q1282" s="56" t="s">
        <v>96</v>
      </c>
      <c r="R1282" s="56"/>
      <c r="S1282" s="56" t="s">
        <v>14</v>
      </c>
      <c r="T1282" s="56" t="s">
        <v>18</v>
      </c>
      <c r="U1282" s="400"/>
      <c r="V1282" s="127"/>
      <c r="W1282" s="127" t="s">
        <v>108</v>
      </c>
      <c r="X1282" s="400" t="s">
        <v>108</v>
      </c>
      <c r="Y1282" s="61"/>
      <c r="Z1282" s="56" t="s">
        <v>14</v>
      </c>
      <c r="AA1282" s="57">
        <v>43186</v>
      </c>
      <c r="AB1282" s="531"/>
      <c r="AC1282" s="64" t="s">
        <v>27496</v>
      </c>
      <c r="AD1282" s="56" t="s">
        <v>224</v>
      </c>
      <c r="AE1282" s="56"/>
      <c r="AF1282" s="61"/>
      <c r="AG1282" s="61"/>
      <c r="AH1282" s="67" t="str">
        <v>Mar</v>
      </c>
      <c r="AI1282" s="68" t="str">
        <v>Mar</v>
      </c>
      <c r="AJ1282" s="69">
        <f t="shared" si="0"/>
        <v>4</v>
      </c>
      <c r="AK1282" s="70">
        <f t="shared" si="1"/>
        <v>43212</v>
      </c>
      <c r="AL1282" s="71">
        <f t="shared" ca="1" si="2"/>
        <v>-747</v>
      </c>
      <c r="AM1282" s="71" t="str">
        <v>2018</v>
      </c>
      <c r="AN1282" s="70">
        <f t="shared" si="3"/>
        <v>43192</v>
      </c>
      <c r="AO1282" s="70" t="s">
        <v>123</v>
      </c>
    </row>
    <row r="1283" spans="1:41" ht="14.4">
      <c r="A1283" s="179" t="s">
        <v>27497</v>
      </c>
      <c r="B1283" s="56" t="s">
        <v>89</v>
      </c>
      <c r="C1283" s="57">
        <v>43157</v>
      </c>
      <c r="D1283" s="56" t="s">
        <v>90</v>
      </c>
      <c r="E1283" s="56" t="s">
        <v>140</v>
      </c>
      <c r="F1283" s="168" t="s">
        <v>106</v>
      </c>
      <c r="G1283" s="168" t="s">
        <v>107</v>
      </c>
      <c r="H1283" s="169" t="s">
        <v>140</v>
      </c>
      <c r="I1283" s="399"/>
      <c r="J1283" s="57">
        <v>43185</v>
      </c>
      <c r="K1283" s="56" t="s">
        <v>18</v>
      </c>
      <c r="L1283" s="61"/>
      <c r="M1283" s="60" t="s">
        <v>27498</v>
      </c>
      <c r="N1283" s="56" t="s">
        <v>27499</v>
      </c>
      <c r="O1283" s="56" t="s">
        <v>189</v>
      </c>
      <c r="P1283" s="56" t="s">
        <v>27500</v>
      </c>
      <c r="Q1283" s="56" t="s">
        <v>17</v>
      </c>
      <c r="R1283" s="56"/>
      <c r="S1283" s="56" t="s">
        <v>108</v>
      </c>
      <c r="T1283" s="56" t="s">
        <v>108</v>
      </c>
      <c r="U1283" s="56"/>
      <c r="V1283" s="66"/>
      <c r="W1283" s="66"/>
      <c r="X1283" s="400"/>
      <c r="Y1283" s="56" t="s">
        <v>108</v>
      </c>
      <c r="Z1283" s="56" t="s">
        <v>18</v>
      </c>
      <c r="AA1283" s="57">
        <v>43157</v>
      </c>
      <c r="AB1283" s="532">
        <v>6</v>
      </c>
      <c r="AC1283" s="64" t="s">
        <v>27501</v>
      </c>
      <c r="AD1283" s="65" t="s">
        <v>79</v>
      </c>
      <c r="AE1283" s="65"/>
      <c r="AF1283" s="66"/>
      <c r="AG1283" s="66"/>
      <c r="AH1283" s="67" t="str">
        <v>Feb</v>
      </c>
      <c r="AI1283" s="68" t="str">
        <v>Feb</v>
      </c>
      <c r="AJ1283" s="69">
        <f t="shared" si="0"/>
        <v>0</v>
      </c>
      <c r="AK1283" s="70">
        <f t="shared" si="1"/>
        <v>43187</v>
      </c>
      <c r="AL1283" s="71">
        <f t="shared" ca="1" si="2"/>
        <v>-772</v>
      </c>
      <c r="AM1283" s="71" t="str">
        <v>2018</v>
      </c>
      <c r="AN1283" s="70">
        <f t="shared" si="3"/>
        <v>43167</v>
      </c>
      <c r="AO1283" s="70" t="s">
        <v>123</v>
      </c>
    </row>
    <row r="1284" spans="1:41" ht="14.4">
      <c r="A1284" s="179" t="s">
        <v>27502</v>
      </c>
      <c r="B1284" s="56" t="s">
        <v>89</v>
      </c>
      <c r="C1284" s="57">
        <v>43384</v>
      </c>
      <c r="D1284" s="56" t="s">
        <v>90</v>
      </c>
      <c r="E1284" s="56" t="s">
        <v>32</v>
      </c>
      <c r="F1284" s="168" t="s">
        <v>106</v>
      </c>
      <c r="G1284" s="168" t="s">
        <v>177</v>
      </c>
      <c r="H1284" s="169" t="s">
        <v>32</v>
      </c>
      <c r="I1284" s="404"/>
      <c r="J1284" s="59"/>
      <c r="K1284" s="61"/>
      <c r="L1284" s="61"/>
      <c r="M1284" s="60" t="s">
        <v>27503</v>
      </c>
      <c r="N1284" s="56" t="s">
        <v>27503</v>
      </c>
      <c r="O1284" s="61"/>
      <c r="P1284" s="61"/>
      <c r="Q1284" s="61"/>
      <c r="R1284" s="66"/>
      <c r="S1284" s="61"/>
      <c r="T1284" s="61"/>
      <c r="U1284" s="402"/>
      <c r="V1284" s="66"/>
      <c r="W1284" s="66"/>
      <c r="X1284" s="402"/>
      <c r="Y1284" s="61"/>
      <c r="Z1284" s="56" t="s">
        <v>14</v>
      </c>
      <c r="AA1284" s="57">
        <v>43384</v>
      </c>
      <c r="AB1284" s="203"/>
      <c r="AC1284" s="64" t="s">
        <v>27504</v>
      </c>
      <c r="AD1284" s="56" t="s">
        <v>224</v>
      </c>
      <c r="AE1284" s="56" t="s">
        <v>179</v>
      </c>
      <c r="AF1284" s="61"/>
      <c r="AG1284" s="61"/>
      <c r="AH1284" s="67" t="str">
        <v>Oct</v>
      </c>
      <c r="AI1284" s="68" t="str">
        <v>Oct</v>
      </c>
      <c r="AJ1284" s="69" t="e">
        <f t="shared" ref="AJ1284:AJ2206" si="4">IF(#REF!="","",SUM(#REF!-C1284))</f>
        <v>#REF!</v>
      </c>
      <c r="AK1284" s="70">
        <f t="shared" si="1"/>
        <v>43414</v>
      </c>
      <c r="AL1284" s="71" t="e">
        <f t="shared" ref="AL1284:AL2206" ca="1" si="5">IF(#REF!="*","",AK1284-TODAY())</f>
        <v>#REF!</v>
      </c>
      <c r="AM1284" s="71" t="str">
        <v>2018</v>
      </c>
      <c r="AN1284" s="70">
        <f t="shared" si="3"/>
        <v>43394</v>
      </c>
      <c r="AO1284" s="70" t="s">
        <v>123</v>
      </c>
    </row>
    <row r="1285" spans="1:41" ht="14.4">
      <c r="A1285" s="179" t="s">
        <v>27505</v>
      </c>
      <c r="B1285" s="56" t="s">
        <v>89</v>
      </c>
      <c r="C1285" s="57">
        <v>43124</v>
      </c>
      <c r="D1285" s="56" t="s">
        <v>90</v>
      </c>
      <c r="E1285" s="56" t="s">
        <v>140</v>
      </c>
      <c r="F1285" s="168" t="s">
        <v>106</v>
      </c>
      <c r="G1285" s="168" t="s">
        <v>107</v>
      </c>
      <c r="H1285" s="169" t="s">
        <v>140</v>
      </c>
      <c r="I1285" s="399"/>
      <c r="J1285" s="57">
        <v>43155</v>
      </c>
      <c r="K1285" s="61"/>
      <c r="L1285" s="61"/>
      <c r="M1285" s="60" t="s">
        <v>27506</v>
      </c>
      <c r="N1285" s="56" t="s">
        <v>27507</v>
      </c>
      <c r="O1285" s="56" t="s">
        <v>22</v>
      </c>
      <c r="P1285" s="61"/>
      <c r="Q1285" s="56" t="s">
        <v>17</v>
      </c>
      <c r="R1285" s="66"/>
      <c r="S1285" s="56" t="s">
        <v>108</v>
      </c>
      <c r="T1285" s="56" t="s">
        <v>108</v>
      </c>
      <c r="U1285" s="56"/>
      <c r="V1285" s="66"/>
      <c r="W1285" s="66"/>
      <c r="X1285" s="400"/>
      <c r="Y1285" s="56" t="s">
        <v>108</v>
      </c>
      <c r="Z1285" s="56" t="s">
        <v>14</v>
      </c>
      <c r="AA1285" s="57">
        <v>43124</v>
      </c>
      <c r="AB1285" s="203"/>
      <c r="AC1285" s="64" t="s">
        <v>27508</v>
      </c>
      <c r="AD1285" s="65" t="s">
        <v>224</v>
      </c>
      <c r="AE1285" s="65"/>
      <c r="AF1285" s="66"/>
      <c r="AG1285" s="66"/>
      <c r="AH1285" s="67" t="str">
        <v>Jan</v>
      </c>
      <c r="AI1285" s="68" t="str">
        <v>Jan</v>
      </c>
      <c r="AJ1285" s="69" t="e">
        <f t="shared" si="4"/>
        <v>#REF!</v>
      </c>
      <c r="AK1285" s="70">
        <f t="shared" si="1"/>
        <v>43154</v>
      </c>
      <c r="AL1285" s="71" t="e">
        <f t="shared" ca="1" si="5"/>
        <v>#REF!</v>
      </c>
      <c r="AM1285" s="71" t="str">
        <v>2018</v>
      </c>
      <c r="AN1285" s="70">
        <f t="shared" si="3"/>
        <v>43134</v>
      </c>
      <c r="AO1285" s="70" t="s">
        <v>123</v>
      </c>
    </row>
    <row r="1286" spans="1:41" ht="14.4">
      <c r="A1286" s="179" t="s">
        <v>27509</v>
      </c>
      <c r="B1286" s="56" t="s">
        <v>89</v>
      </c>
      <c r="C1286" s="57">
        <v>43319</v>
      </c>
      <c r="D1286" s="56" t="s">
        <v>1027</v>
      </c>
      <c r="E1286" s="56" t="s">
        <v>140</v>
      </c>
      <c r="F1286" s="168" t="s">
        <v>106</v>
      </c>
      <c r="G1286" s="168" t="s">
        <v>107</v>
      </c>
      <c r="H1286" s="169" t="s">
        <v>140</v>
      </c>
      <c r="I1286" s="399"/>
      <c r="J1286" s="57">
        <v>43350</v>
      </c>
      <c r="K1286" s="56" t="s">
        <v>18</v>
      </c>
      <c r="L1286" s="56" t="s">
        <v>18</v>
      </c>
      <c r="M1286" s="60" t="s">
        <v>642</v>
      </c>
      <c r="N1286" s="56" t="s">
        <v>27510</v>
      </c>
      <c r="O1286" s="56" t="s">
        <v>44</v>
      </c>
      <c r="P1286" s="56" t="s">
        <v>108</v>
      </c>
      <c r="Q1286" s="56" t="s">
        <v>21</v>
      </c>
      <c r="R1286" s="56"/>
      <c r="S1286" s="56" t="s">
        <v>108</v>
      </c>
      <c r="T1286" s="56" t="s">
        <v>108</v>
      </c>
      <c r="U1286" s="56"/>
      <c r="V1286" s="56"/>
      <c r="W1286" s="56" t="s">
        <v>108</v>
      </c>
      <c r="X1286" s="56"/>
      <c r="Y1286" s="56" t="s">
        <v>108</v>
      </c>
      <c r="Z1286" s="56" t="s">
        <v>18</v>
      </c>
      <c r="AA1286" s="57">
        <v>43319</v>
      </c>
      <c r="AB1286" s="203"/>
      <c r="AC1286" s="64" t="s">
        <v>25731</v>
      </c>
      <c r="AD1286" s="56" t="s">
        <v>79</v>
      </c>
      <c r="AE1286" s="56"/>
      <c r="AF1286" s="61"/>
      <c r="AG1286" s="61"/>
      <c r="AH1286" s="67" t="str">
        <v>Aug</v>
      </c>
      <c r="AI1286" s="68" t="str">
        <v>Aug</v>
      </c>
      <c r="AJ1286" s="69" t="e">
        <f t="shared" si="4"/>
        <v>#REF!</v>
      </c>
      <c r="AK1286" s="70">
        <f t="shared" si="1"/>
        <v>43349</v>
      </c>
      <c r="AL1286" s="71" t="e">
        <f t="shared" ca="1" si="5"/>
        <v>#REF!</v>
      </c>
      <c r="AM1286" s="71" t="str">
        <v>2018</v>
      </c>
      <c r="AN1286" s="70">
        <f t="shared" si="3"/>
        <v>43329</v>
      </c>
      <c r="AO1286" s="70" t="s">
        <v>123</v>
      </c>
    </row>
    <row r="1287" spans="1:41" ht="14.4">
      <c r="A1287" s="179" t="s">
        <v>27511</v>
      </c>
      <c r="B1287" s="56" t="s">
        <v>89</v>
      </c>
      <c r="C1287" s="57">
        <v>43143</v>
      </c>
      <c r="D1287" s="56" t="s">
        <v>131</v>
      </c>
      <c r="E1287" s="56" t="s">
        <v>140</v>
      </c>
      <c r="F1287" s="168" t="s">
        <v>106</v>
      </c>
      <c r="G1287" s="168" t="s">
        <v>107</v>
      </c>
      <c r="H1287" s="169" t="s">
        <v>140</v>
      </c>
      <c r="I1287" s="399"/>
      <c r="J1287" s="57">
        <v>43171</v>
      </c>
      <c r="K1287" s="56" t="s">
        <v>18</v>
      </c>
      <c r="L1287" s="56" t="s">
        <v>18</v>
      </c>
      <c r="M1287" s="60" t="s">
        <v>27512</v>
      </c>
      <c r="N1287" s="56" t="s">
        <v>27513</v>
      </c>
      <c r="O1287" s="56" t="s">
        <v>22</v>
      </c>
      <c r="P1287" s="56" t="s">
        <v>27514</v>
      </c>
      <c r="Q1287" s="56" t="s">
        <v>28</v>
      </c>
      <c r="R1287" s="66"/>
      <c r="S1287" s="56" t="s">
        <v>108</v>
      </c>
      <c r="T1287" s="56" t="s">
        <v>108</v>
      </c>
      <c r="U1287" s="56"/>
      <c r="V1287" s="66"/>
      <c r="W1287" s="66"/>
      <c r="X1287" s="400"/>
      <c r="Y1287" s="56" t="s">
        <v>108</v>
      </c>
      <c r="Z1287" s="56" t="s">
        <v>18</v>
      </c>
      <c r="AA1287" s="57">
        <v>43143</v>
      </c>
      <c r="AB1287" s="203"/>
      <c r="AC1287" s="64" t="s">
        <v>22902</v>
      </c>
      <c r="AD1287" s="65" t="s">
        <v>79</v>
      </c>
      <c r="AE1287" s="65"/>
      <c r="AF1287" s="66"/>
      <c r="AG1287" s="66"/>
      <c r="AH1287" s="67" t="str">
        <v>Feb</v>
      </c>
      <c r="AI1287" s="68" t="str">
        <v>Feb</v>
      </c>
      <c r="AJ1287" s="69" t="e">
        <f t="shared" si="4"/>
        <v>#REF!</v>
      </c>
      <c r="AK1287" s="70">
        <f t="shared" si="1"/>
        <v>43173</v>
      </c>
      <c r="AL1287" s="71" t="e">
        <f t="shared" ca="1" si="5"/>
        <v>#REF!</v>
      </c>
      <c r="AM1287" s="71" t="str">
        <v>2018</v>
      </c>
      <c r="AN1287" s="70">
        <f t="shared" si="3"/>
        <v>43153</v>
      </c>
      <c r="AO1287" s="70" t="s">
        <v>123</v>
      </c>
    </row>
    <row r="1288" spans="1:41" ht="14.4">
      <c r="A1288" s="179" t="s">
        <v>27515</v>
      </c>
      <c r="B1288" s="56" t="s">
        <v>89</v>
      </c>
      <c r="C1288" s="57">
        <v>43236</v>
      </c>
      <c r="D1288" s="56" t="s">
        <v>131</v>
      </c>
      <c r="E1288" s="56" t="s">
        <v>140</v>
      </c>
      <c r="F1288" s="168" t="s">
        <v>106</v>
      </c>
      <c r="G1288" s="168" t="s">
        <v>107</v>
      </c>
      <c r="H1288" s="169" t="s">
        <v>140</v>
      </c>
      <c r="I1288" s="399"/>
      <c r="J1288" s="57">
        <v>43267</v>
      </c>
      <c r="K1288" s="56" t="s">
        <v>18</v>
      </c>
      <c r="L1288" s="56" t="s">
        <v>18</v>
      </c>
      <c r="M1288" s="60" t="s">
        <v>27516</v>
      </c>
      <c r="N1288" s="56" t="s">
        <v>27513</v>
      </c>
      <c r="O1288" s="56" t="s">
        <v>22</v>
      </c>
      <c r="P1288" s="56" t="s">
        <v>27514</v>
      </c>
      <c r="Q1288" s="56" t="s">
        <v>28</v>
      </c>
      <c r="R1288" s="56"/>
      <c r="S1288" s="56" t="s">
        <v>108</v>
      </c>
      <c r="T1288" s="56" t="s">
        <v>108</v>
      </c>
      <c r="U1288" s="56"/>
      <c r="V1288" s="56"/>
      <c r="W1288" s="56" t="s">
        <v>108</v>
      </c>
      <c r="X1288" s="56"/>
      <c r="Y1288" s="56" t="s">
        <v>108</v>
      </c>
      <c r="Z1288" s="56" t="s">
        <v>18</v>
      </c>
      <c r="AA1288" s="57">
        <v>43236</v>
      </c>
      <c r="AB1288" s="203"/>
      <c r="AC1288" s="64" t="s">
        <v>27517</v>
      </c>
      <c r="AD1288" s="56" t="s">
        <v>79</v>
      </c>
      <c r="AE1288" s="56"/>
      <c r="AF1288" s="61"/>
      <c r="AG1288" s="61"/>
      <c r="AH1288" s="67" t="str">
        <v>May</v>
      </c>
      <c r="AI1288" s="68" t="str">
        <v>May</v>
      </c>
      <c r="AJ1288" s="69" t="e">
        <f t="shared" si="4"/>
        <v>#REF!</v>
      </c>
      <c r="AK1288" s="70">
        <f t="shared" si="1"/>
        <v>43266</v>
      </c>
      <c r="AL1288" s="71" t="e">
        <f t="shared" ca="1" si="5"/>
        <v>#REF!</v>
      </c>
      <c r="AM1288" s="71" t="str">
        <v>2018</v>
      </c>
      <c r="AN1288" s="70">
        <f t="shared" si="3"/>
        <v>43246</v>
      </c>
      <c r="AO1288" s="70" t="s">
        <v>123</v>
      </c>
    </row>
    <row r="1289" spans="1:41" ht="14.4">
      <c r="A1289" s="179" t="s">
        <v>27518</v>
      </c>
      <c r="B1289" s="56" t="s">
        <v>89</v>
      </c>
      <c r="C1289" s="57">
        <v>43301</v>
      </c>
      <c r="D1289" s="56" t="s">
        <v>229</v>
      </c>
      <c r="E1289" s="56" t="s">
        <v>30</v>
      </c>
      <c r="F1289" s="168" t="s">
        <v>106</v>
      </c>
      <c r="G1289" s="168" t="s">
        <v>107</v>
      </c>
      <c r="H1289" s="169" t="s">
        <v>30</v>
      </c>
      <c r="I1289" s="404"/>
      <c r="J1289" s="57">
        <v>43332</v>
      </c>
      <c r="K1289" s="61"/>
      <c r="L1289" s="61"/>
      <c r="M1289" s="60" t="s">
        <v>27403</v>
      </c>
      <c r="N1289" s="56" t="s">
        <v>27519</v>
      </c>
      <c r="O1289" s="56" t="s">
        <v>22</v>
      </c>
      <c r="P1289" s="56" t="s">
        <v>27405</v>
      </c>
      <c r="Q1289" s="56" t="s">
        <v>17</v>
      </c>
      <c r="R1289" s="66"/>
      <c r="S1289" s="61"/>
      <c r="T1289" s="61"/>
      <c r="U1289" s="402"/>
      <c r="V1289" s="66"/>
      <c r="W1289" s="66"/>
      <c r="X1289" s="402"/>
      <c r="Y1289" s="61"/>
      <c r="Z1289" s="56" t="s">
        <v>14</v>
      </c>
      <c r="AA1289" s="57">
        <v>43304</v>
      </c>
      <c r="AB1289" s="203"/>
      <c r="AC1289" s="95"/>
      <c r="AD1289" s="56" t="s">
        <v>179</v>
      </c>
      <c r="AE1289" s="61"/>
      <c r="AF1289" s="61"/>
      <c r="AG1289" s="61"/>
      <c r="AH1289" s="67" t="str">
        <v>Jul</v>
      </c>
      <c r="AI1289" s="68" t="str">
        <v>Jul</v>
      </c>
      <c r="AJ1289" s="69" t="e">
        <f t="shared" si="4"/>
        <v>#REF!</v>
      </c>
      <c r="AK1289" s="70">
        <f t="shared" si="1"/>
        <v>43331</v>
      </c>
      <c r="AL1289" s="71" t="e">
        <f t="shared" ca="1" si="5"/>
        <v>#REF!</v>
      </c>
      <c r="AM1289" s="71" t="str">
        <v>2018</v>
      </c>
      <c r="AN1289" s="70">
        <f t="shared" si="3"/>
        <v>43311</v>
      </c>
      <c r="AO1289" s="70" t="s">
        <v>123</v>
      </c>
    </row>
    <row r="1290" spans="1:41" ht="14.4">
      <c r="A1290" s="179" t="s">
        <v>27520</v>
      </c>
      <c r="B1290" s="56" t="s">
        <v>89</v>
      </c>
      <c r="C1290" s="57">
        <v>43313</v>
      </c>
      <c r="D1290" s="56" t="s">
        <v>90</v>
      </c>
      <c r="E1290" s="56" t="s">
        <v>140</v>
      </c>
      <c r="F1290" s="168" t="s">
        <v>106</v>
      </c>
      <c r="G1290" s="168" t="s">
        <v>107</v>
      </c>
      <c r="H1290" s="169" t="s">
        <v>140</v>
      </c>
      <c r="I1290" s="399"/>
      <c r="J1290" s="57">
        <v>43344</v>
      </c>
      <c r="K1290" s="56" t="s">
        <v>18</v>
      </c>
      <c r="L1290" s="56" t="s">
        <v>18</v>
      </c>
      <c r="M1290" s="60" t="s">
        <v>27521</v>
      </c>
      <c r="N1290" s="56" t="s">
        <v>27522</v>
      </c>
      <c r="O1290" s="56" t="s">
        <v>22</v>
      </c>
      <c r="P1290" s="56" t="s">
        <v>27523</v>
      </c>
      <c r="Q1290" s="56" t="s">
        <v>21</v>
      </c>
      <c r="R1290" s="56"/>
      <c r="S1290" s="56" t="s">
        <v>108</v>
      </c>
      <c r="T1290" s="56" t="s">
        <v>108</v>
      </c>
      <c r="U1290" s="56"/>
      <c r="V1290" s="56"/>
      <c r="W1290" s="56" t="s">
        <v>108</v>
      </c>
      <c r="X1290" s="56"/>
      <c r="Y1290" s="56" t="s">
        <v>108</v>
      </c>
      <c r="Z1290" s="56" t="s">
        <v>18</v>
      </c>
      <c r="AA1290" s="57">
        <v>43313</v>
      </c>
      <c r="AB1290" s="203"/>
      <c r="AC1290" s="64" t="s">
        <v>27524</v>
      </c>
      <c r="AD1290" s="56" t="s">
        <v>79</v>
      </c>
      <c r="AE1290" s="56"/>
      <c r="AF1290" s="61"/>
      <c r="AG1290" s="61"/>
      <c r="AH1290" s="67" t="str">
        <v>Aug</v>
      </c>
      <c r="AI1290" s="68" t="str">
        <v>Aug</v>
      </c>
      <c r="AJ1290" s="69" t="e">
        <f t="shared" si="4"/>
        <v>#REF!</v>
      </c>
      <c r="AK1290" s="70">
        <f t="shared" si="1"/>
        <v>43343</v>
      </c>
      <c r="AL1290" s="71" t="e">
        <f t="shared" ca="1" si="5"/>
        <v>#REF!</v>
      </c>
      <c r="AM1290" s="71" t="str">
        <v>2018</v>
      </c>
      <c r="AN1290" s="70">
        <f t="shared" si="3"/>
        <v>43323</v>
      </c>
      <c r="AO1290" s="70" t="s">
        <v>123</v>
      </c>
    </row>
    <row r="1291" spans="1:41" ht="14.4">
      <c r="A1291" s="179" t="s">
        <v>27525</v>
      </c>
      <c r="B1291" s="56" t="s">
        <v>89</v>
      </c>
      <c r="C1291" s="57">
        <v>43293</v>
      </c>
      <c r="D1291" s="56" t="s">
        <v>131</v>
      </c>
      <c r="E1291" s="56" t="s">
        <v>140</v>
      </c>
      <c r="F1291" s="168" t="s">
        <v>106</v>
      </c>
      <c r="G1291" s="168" t="s">
        <v>107</v>
      </c>
      <c r="H1291" s="169" t="s">
        <v>140</v>
      </c>
      <c r="I1291" s="399"/>
      <c r="J1291" s="57">
        <v>43324</v>
      </c>
      <c r="K1291" s="56" t="s">
        <v>18</v>
      </c>
      <c r="L1291" s="56" t="s">
        <v>18</v>
      </c>
      <c r="M1291" s="60" t="s">
        <v>145</v>
      </c>
      <c r="N1291" s="56" t="s">
        <v>27526</v>
      </c>
      <c r="O1291" s="56" t="s">
        <v>436</v>
      </c>
      <c r="P1291" s="56" t="s">
        <v>27527</v>
      </c>
      <c r="Q1291" s="56" t="s">
        <v>20798</v>
      </c>
      <c r="R1291" s="56"/>
      <c r="S1291" s="56" t="s">
        <v>108</v>
      </c>
      <c r="T1291" s="56" t="s">
        <v>108</v>
      </c>
      <c r="U1291" s="56"/>
      <c r="V1291" s="56"/>
      <c r="W1291" s="56" t="s">
        <v>108</v>
      </c>
      <c r="X1291" s="56"/>
      <c r="Y1291" s="56" t="s">
        <v>108</v>
      </c>
      <c r="Z1291" s="56" t="s">
        <v>18</v>
      </c>
      <c r="AA1291" s="57">
        <v>43293</v>
      </c>
      <c r="AB1291" s="203"/>
      <c r="AC1291" s="64" t="s">
        <v>23883</v>
      </c>
      <c r="AD1291" s="56" t="s">
        <v>79</v>
      </c>
      <c r="AE1291" s="56"/>
      <c r="AF1291" s="61"/>
      <c r="AG1291" s="61"/>
      <c r="AH1291" s="67" t="str">
        <v>Jul</v>
      </c>
      <c r="AI1291" s="68" t="str">
        <v>Jul</v>
      </c>
      <c r="AJ1291" s="69" t="e">
        <f t="shared" si="4"/>
        <v>#REF!</v>
      </c>
      <c r="AK1291" s="70">
        <f t="shared" si="1"/>
        <v>43323</v>
      </c>
      <c r="AL1291" s="71" t="e">
        <f t="shared" ca="1" si="5"/>
        <v>#REF!</v>
      </c>
      <c r="AM1291" s="71" t="str">
        <v>2018</v>
      </c>
      <c r="AN1291" s="70">
        <f t="shared" si="3"/>
        <v>43303</v>
      </c>
      <c r="AO1291" s="70" t="s">
        <v>123</v>
      </c>
    </row>
    <row r="1292" spans="1:41" ht="14.4">
      <c r="A1292" s="179" t="s">
        <v>27528</v>
      </c>
      <c r="B1292" s="56" t="s">
        <v>89</v>
      </c>
      <c r="C1292" s="57">
        <v>43364</v>
      </c>
      <c r="D1292" s="56" t="s">
        <v>90</v>
      </c>
      <c r="E1292" s="56" t="s">
        <v>15779</v>
      </c>
      <c r="F1292" s="168" t="s">
        <v>214</v>
      </c>
      <c r="G1292" s="168" t="s">
        <v>214</v>
      </c>
      <c r="H1292" s="169" t="s">
        <v>2445</v>
      </c>
      <c r="I1292" s="399"/>
      <c r="J1292" s="57">
        <v>43394</v>
      </c>
      <c r="K1292" s="56" t="s">
        <v>1841</v>
      </c>
      <c r="L1292" s="56" t="s">
        <v>18</v>
      </c>
      <c r="M1292" s="60" t="s">
        <v>26992</v>
      </c>
      <c r="N1292" s="56" t="s">
        <v>27529</v>
      </c>
      <c r="O1292" s="61"/>
      <c r="P1292" s="61"/>
      <c r="Q1292" s="61"/>
      <c r="R1292" s="66"/>
      <c r="S1292" s="56" t="s">
        <v>1841</v>
      </c>
      <c r="T1292" s="56" t="s">
        <v>1841</v>
      </c>
      <c r="U1292" s="402"/>
      <c r="V1292" s="66"/>
      <c r="W1292" s="66"/>
      <c r="X1292" s="402"/>
      <c r="Y1292" s="61"/>
      <c r="Z1292" s="56" t="s">
        <v>18</v>
      </c>
      <c r="AA1292" s="57">
        <v>43367</v>
      </c>
      <c r="AB1292" s="203"/>
      <c r="AC1292" s="64" t="s">
        <v>27530</v>
      </c>
      <c r="AD1292" s="56" t="s">
        <v>79</v>
      </c>
      <c r="AE1292" s="61"/>
      <c r="AF1292" s="61"/>
      <c r="AG1292" s="61"/>
      <c r="AH1292" s="67" t="str">
        <v>Sep</v>
      </c>
      <c r="AI1292" s="68" t="str">
        <v>Sep</v>
      </c>
      <c r="AJ1292" s="69" t="e">
        <f t="shared" si="4"/>
        <v>#REF!</v>
      </c>
      <c r="AK1292" s="70">
        <f t="shared" si="1"/>
        <v>43394</v>
      </c>
      <c r="AL1292" s="71" t="e">
        <f t="shared" ca="1" si="5"/>
        <v>#REF!</v>
      </c>
      <c r="AM1292" s="71" t="str">
        <v>2018</v>
      </c>
      <c r="AN1292" s="70">
        <f t="shared" si="3"/>
        <v>43374</v>
      </c>
      <c r="AO1292" s="70" t="s">
        <v>123</v>
      </c>
    </row>
    <row r="1293" spans="1:41" ht="14.4">
      <c r="A1293" s="179" t="s">
        <v>27531</v>
      </c>
      <c r="B1293" s="56" t="s">
        <v>89</v>
      </c>
      <c r="C1293" s="57">
        <v>43279</v>
      </c>
      <c r="D1293" s="56" t="s">
        <v>90</v>
      </c>
      <c r="E1293" s="56" t="s">
        <v>129</v>
      </c>
      <c r="F1293" s="168" t="s">
        <v>214</v>
      </c>
      <c r="G1293" s="168" t="s">
        <v>7964</v>
      </c>
      <c r="H1293" s="169" t="s">
        <v>15779</v>
      </c>
      <c r="I1293" s="399"/>
      <c r="J1293" s="57">
        <v>43293</v>
      </c>
      <c r="K1293" s="56" t="s">
        <v>18</v>
      </c>
      <c r="L1293" s="56" t="s">
        <v>14</v>
      </c>
      <c r="M1293" s="60" t="s">
        <v>27532</v>
      </c>
      <c r="N1293" s="56" t="s">
        <v>27533</v>
      </c>
      <c r="O1293" s="56" t="s">
        <v>249</v>
      </c>
      <c r="P1293" s="56" t="s">
        <v>3341</v>
      </c>
      <c r="Q1293" s="56" t="s">
        <v>96</v>
      </c>
      <c r="R1293" s="56"/>
      <c r="S1293" s="56" t="s">
        <v>108</v>
      </c>
      <c r="T1293" s="56" t="s">
        <v>108</v>
      </c>
      <c r="U1293" s="56"/>
      <c r="V1293" s="56"/>
      <c r="W1293" s="56" t="s">
        <v>108</v>
      </c>
      <c r="X1293" s="56" t="s">
        <v>108</v>
      </c>
      <c r="Y1293" s="56" t="s">
        <v>108</v>
      </c>
      <c r="Z1293" s="56" t="s">
        <v>108</v>
      </c>
      <c r="AA1293" s="533">
        <v>43284</v>
      </c>
      <c r="AB1293" s="203"/>
      <c r="AC1293" s="64" t="s">
        <v>27534</v>
      </c>
      <c r="AD1293" s="56" t="s">
        <v>294</v>
      </c>
      <c r="AE1293" s="56"/>
      <c r="AF1293" s="61"/>
      <c r="AG1293" s="61"/>
      <c r="AH1293" s="67" t="str">
        <v>Jun</v>
      </c>
      <c r="AI1293" s="68" t="str">
        <v>Jul</v>
      </c>
      <c r="AJ1293" s="69" t="e">
        <f t="shared" si="4"/>
        <v>#REF!</v>
      </c>
      <c r="AK1293" s="70">
        <f t="shared" si="1"/>
        <v>43309</v>
      </c>
      <c r="AL1293" s="71" t="e">
        <f t="shared" ca="1" si="5"/>
        <v>#REF!</v>
      </c>
      <c r="AM1293" s="71" t="str">
        <v>2018</v>
      </c>
      <c r="AN1293" s="70">
        <f t="shared" si="3"/>
        <v>43289</v>
      </c>
      <c r="AO1293" s="70" t="s">
        <v>123</v>
      </c>
    </row>
    <row r="1294" spans="1:41" ht="14.4">
      <c r="A1294" s="179" t="s">
        <v>27535</v>
      </c>
      <c r="B1294" s="56" t="s">
        <v>89</v>
      </c>
      <c r="C1294" s="57">
        <v>43368</v>
      </c>
      <c r="D1294" s="56" t="s">
        <v>1027</v>
      </c>
      <c r="E1294" s="56" t="s">
        <v>12</v>
      </c>
      <c r="F1294" s="168" t="s">
        <v>106</v>
      </c>
      <c r="G1294" s="168" t="s">
        <v>107</v>
      </c>
      <c r="H1294" s="169" t="s">
        <v>12</v>
      </c>
      <c r="I1294" s="404"/>
      <c r="J1294" s="57">
        <v>43398</v>
      </c>
      <c r="K1294" s="61"/>
      <c r="L1294" s="61"/>
      <c r="M1294" s="60" t="s">
        <v>642</v>
      </c>
      <c r="N1294" s="56" t="s">
        <v>27536</v>
      </c>
      <c r="O1294" s="56" t="s">
        <v>44</v>
      </c>
      <c r="P1294" s="61"/>
      <c r="Q1294" s="61"/>
      <c r="R1294" s="66"/>
      <c r="S1294" s="61"/>
      <c r="T1294" s="61"/>
      <c r="U1294" s="402"/>
      <c r="V1294" s="66"/>
      <c r="W1294" s="66"/>
      <c r="X1294" s="402"/>
      <c r="Y1294" s="61"/>
      <c r="Z1294" s="56" t="s">
        <v>14</v>
      </c>
      <c r="AA1294" s="57">
        <v>43368</v>
      </c>
      <c r="AB1294" s="203"/>
      <c r="AC1294" s="64" t="s">
        <v>27537</v>
      </c>
      <c r="AD1294" s="56" t="s">
        <v>224</v>
      </c>
      <c r="AE1294" s="56"/>
      <c r="AF1294" s="61"/>
      <c r="AG1294" s="61"/>
      <c r="AH1294" s="67" t="str">
        <v>Sep</v>
      </c>
      <c r="AI1294" s="68" t="str">
        <v>Sep</v>
      </c>
      <c r="AJ1294" s="69" t="e">
        <f t="shared" si="4"/>
        <v>#REF!</v>
      </c>
      <c r="AK1294" s="70">
        <f t="shared" si="1"/>
        <v>43398</v>
      </c>
      <c r="AL1294" s="71" t="e">
        <f t="shared" ca="1" si="5"/>
        <v>#REF!</v>
      </c>
      <c r="AM1294" s="71" t="str">
        <v>2018</v>
      </c>
      <c r="AN1294" s="70">
        <f t="shared" si="3"/>
        <v>43378</v>
      </c>
      <c r="AO1294" s="70" t="s">
        <v>123</v>
      </c>
    </row>
    <row r="1295" spans="1:41" ht="14.4">
      <c r="A1295" s="179" t="s">
        <v>27538</v>
      </c>
      <c r="B1295" s="56" t="s">
        <v>89</v>
      </c>
      <c r="C1295" s="57">
        <v>43397</v>
      </c>
      <c r="D1295" s="56" t="s">
        <v>1027</v>
      </c>
      <c r="E1295" s="56" t="s">
        <v>140</v>
      </c>
      <c r="F1295" s="168" t="s">
        <v>106</v>
      </c>
      <c r="G1295" s="168" t="s">
        <v>107</v>
      </c>
      <c r="H1295" s="169" t="s">
        <v>140</v>
      </c>
      <c r="I1295" s="399"/>
      <c r="J1295" s="57">
        <v>43428</v>
      </c>
      <c r="K1295" s="56" t="s">
        <v>18</v>
      </c>
      <c r="L1295" s="56" t="s">
        <v>14</v>
      </c>
      <c r="M1295" s="60" t="s">
        <v>642</v>
      </c>
      <c r="N1295" s="56" t="s">
        <v>27536</v>
      </c>
      <c r="O1295" s="56" t="s">
        <v>44</v>
      </c>
      <c r="P1295" s="56" t="s">
        <v>108</v>
      </c>
      <c r="Q1295" s="56" t="s">
        <v>96</v>
      </c>
      <c r="R1295" s="56"/>
      <c r="S1295" s="56" t="s">
        <v>108</v>
      </c>
      <c r="T1295" s="56" t="s">
        <v>108</v>
      </c>
      <c r="U1295" s="56"/>
      <c r="V1295" s="56"/>
      <c r="W1295" s="56" t="s">
        <v>108</v>
      </c>
      <c r="X1295" s="56"/>
      <c r="Y1295" s="56" t="s">
        <v>108</v>
      </c>
      <c r="Z1295" s="56" t="s">
        <v>14</v>
      </c>
      <c r="AA1295" s="57">
        <v>43397</v>
      </c>
      <c r="AB1295" s="203"/>
      <c r="AC1295" s="64" t="s">
        <v>22730</v>
      </c>
      <c r="AD1295" s="56" t="s">
        <v>79</v>
      </c>
      <c r="AE1295" s="56"/>
      <c r="AF1295" s="61"/>
      <c r="AG1295" s="61"/>
      <c r="AH1295" s="67" t="str">
        <v>Oct</v>
      </c>
      <c r="AI1295" s="68" t="str">
        <v>Oct</v>
      </c>
      <c r="AJ1295" s="69" t="e">
        <f t="shared" si="4"/>
        <v>#REF!</v>
      </c>
      <c r="AK1295" s="70">
        <f t="shared" si="1"/>
        <v>43427</v>
      </c>
      <c r="AL1295" s="71" t="e">
        <f t="shared" ca="1" si="5"/>
        <v>#REF!</v>
      </c>
      <c r="AM1295" s="71" t="str">
        <v>2018</v>
      </c>
      <c r="AN1295" s="70">
        <f t="shared" si="3"/>
        <v>43407</v>
      </c>
      <c r="AO1295" s="70" t="s">
        <v>123</v>
      </c>
    </row>
    <row r="1296" spans="1:41" ht="14.4">
      <c r="A1296" s="179" t="s">
        <v>27539</v>
      </c>
      <c r="B1296" s="56" t="s">
        <v>89</v>
      </c>
      <c r="C1296" s="57">
        <v>43417</v>
      </c>
      <c r="D1296" s="56" t="s">
        <v>131</v>
      </c>
      <c r="E1296" s="56" t="s">
        <v>140</v>
      </c>
      <c r="F1296" s="168" t="s">
        <v>106</v>
      </c>
      <c r="G1296" s="168" t="s">
        <v>107</v>
      </c>
      <c r="H1296" s="169" t="s">
        <v>140</v>
      </c>
      <c r="I1296" s="399"/>
      <c r="J1296" s="57">
        <v>43447</v>
      </c>
      <c r="K1296" s="56" t="s">
        <v>18</v>
      </c>
      <c r="L1296" s="56" t="s">
        <v>18</v>
      </c>
      <c r="M1296" s="60" t="s">
        <v>745</v>
      </c>
      <c r="N1296" s="56" t="s">
        <v>27540</v>
      </c>
      <c r="O1296" s="56" t="s">
        <v>29</v>
      </c>
      <c r="P1296" s="56" t="s">
        <v>27541</v>
      </c>
      <c r="Q1296" s="56" t="s">
        <v>17</v>
      </c>
      <c r="R1296" s="56"/>
      <c r="S1296" s="56" t="s">
        <v>108</v>
      </c>
      <c r="T1296" s="56" t="s">
        <v>108</v>
      </c>
      <c r="U1296" s="56"/>
      <c r="V1296" s="56"/>
      <c r="W1296" s="56" t="s">
        <v>108</v>
      </c>
      <c r="X1296" s="56"/>
      <c r="Y1296" s="56" t="s">
        <v>108</v>
      </c>
      <c r="Z1296" s="56" t="s">
        <v>18</v>
      </c>
      <c r="AA1296" s="57">
        <v>43423</v>
      </c>
      <c r="AB1296" s="203"/>
      <c r="AC1296" s="64" t="s">
        <v>27542</v>
      </c>
      <c r="AD1296" s="56" t="s">
        <v>79</v>
      </c>
      <c r="AE1296" s="56"/>
      <c r="AF1296" s="61"/>
      <c r="AG1296" s="61"/>
      <c r="AH1296" s="67" t="str">
        <v>Nov</v>
      </c>
      <c r="AI1296" s="68" t="str">
        <v>Nov</v>
      </c>
      <c r="AJ1296" s="69" t="e">
        <f t="shared" si="4"/>
        <v>#REF!</v>
      </c>
      <c r="AK1296" s="70">
        <f t="shared" si="1"/>
        <v>43447</v>
      </c>
      <c r="AL1296" s="71" t="e">
        <f t="shared" ca="1" si="5"/>
        <v>#REF!</v>
      </c>
      <c r="AM1296" s="71" t="str">
        <v>2018</v>
      </c>
      <c r="AN1296" s="70">
        <f t="shared" si="3"/>
        <v>43427</v>
      </c>
      <c r="AO1296" s="70" t="s">
        <v>123</v>
      </c>
    </row>
    <row r="1297" spans="1:41" ht="14.4">
      <c r="A1297" s="179" t="s">
        <v>27543</v>
      </c>
      <c r="B1297" s="56" t="s">
        <v>89</v>
      </c>
      <c r="C1297" s="57">
        <v>43287</v>
      </c>
      <c r="D1297" s="56" t="s">
        <v>2397</v>
      </c>
      <c r="E1297" s="56" t="s">
        <v>140</v>
      </c>
      <c r="F1297" s="168" t="s">
        <v>106</v>
      </c>
      <c r="G1297" s="168" t="s">
        <v>107</v>
      </c>
      <c r="H1297" s="169" t="s">
        <v>140</v>
      </c>
      <c r="I1297" s="399"/>
      <c r="J1297" s="57">
        <v>43318</v>
      </c>
      <c r="K1297" s="56" t="s">
        <v>18</v>
      </c>
      <c r="L1297" s="56" t="s">
        <v>18</v>
      </c>
      <c r="M1297" s="60" t="s">
        <v>27544</v>
      </c>
      <c r="N1297" s="56" t="s">
        <v>27545</v>
      </c>
      <c r="O1297" s="56" t="s">
        <v>44</v>
      </c>
      <c r="P1297" s="56" t="s">
        <v>3902</v>
      </c>
      <c r="Q1297" s="56" t="s">
        <v>17</v>
      </c>
      <c r="R1297" s="56"/>
      <c r="S1297" s="56" t="s">
        <v>108</v>
      </c>
      <c r="T1297" s="56" t="s">
        <v>108</v>
      </c>
      <c r="U1297" s="56"/>
      <c r="V1297" s="56"/>
      <c r="W1297" s="56" t="s">
        <v>108</v>
      </c>
      <c r="X1297" s="56"/>
      <c r="Y1297" s="56" t="s">
        <v>108</v>
      </c>
      <c r="Z1297" s="56" t="s">
        <v>18</v>
      </c>
      <c r="AA1297" s="57">
        <v>43287</v>
      </c>
      <c r="AB1297" s="203"/>
      <c r="AC1297" s="64" t="s">
        <v>27546</v>
      </c>
      <c r="AD1297" s="56" t="s">
        <v>79</v>
      </c>
      <c r="AE1297" s="56"/>
      <c r="AF1297" s="61"/>
      <c r="AG1297" s="61"/>
      <c r="AH1297" s="67" t="str">
        <v>Jul</v>
      </c>
      <c r="AI1297" s="68" t="str">
        <v>Jul</v>
      </c>
      <c r="AJ1297" s="69" t="e">
        <f t="shared" si="4"/>
        <v>#REF!</v>
      </c>
      <c r="AK1297" s="70">
        <f t="shared" si="1"/>
        <v>43317</v>
      </c>
      <c r="AL1297" s="71" t="e">
        <f t="shared" ca="1" si="5"/>
        <v>#REF!</v>
      </c>
      <c r="AM1297" s="71" t="str">
        <v>2018</v>
      </c>
      <c r="AN1297" s="70">
        <f t="shared" si="3"/>
        <v>43297</v>
      </c>
      <c r="AO1297" s="70" t="s">
        <v>123</v>
      </c>
    </row>
    <row r="1298" spans="1:41" ht="14.4">
      <c r="A1298" s="179" t="s">
        <v>27547</v>
      </c>
      <c r="B1298" s="56" t="s">
        <v>89</v>
      </c>
      <c r="C1298" s="57">
        <v>43432</v>
      </c>
      <c r="D1298" s="56" t="s">
        <v>90</v>
      </c>
      <c r="E1298" s="56" t="s">
        <v>140</v>
      </c>
      <c r="F1298" s="168" t="s">
        <v>106</v>
      </c>
      <c r="G1298" s="168" t="s">
        <v>107</v>
      </c>
      <c r="H1298" s="169" t="s">
        <v>140</v>
      </c>
      <c r="I1298" s="399"/>
      <c r="J1298" s="57">
        <v>43462</v>
      </c>
      <c r="K1298" s="56" t="s">
        <v>18</v>
      </c>
      <c r="L1298" s="56" t="s">
        <v>14</v>
      </c>
      <c r="M1298" s="60" t="s">
        <v>27548</v>
      </c>
      <c r="N1298" s="56" t="s">
        <v>27548</v>
      </c>
      <c r="O1298" s="56" t="s">
        <v>249</v>
      </c>
      <c r="P1298" s="56" t="s">
        <v>27549</v>
      </c>
      <c r="Q1298" s="56" t="s">
        <v>28</v>
      </c>
      <c r="R1298" s="56"/>
      <c r="S1298" s="56" t="s">
        <v>108</v>
      </c>
      <c r="T1298" s="56" t="s">
        <v>108</v>
      </c>
      <c r="U1298" s="56"/>
      <c r="V1298" s="56"/>
      <c r="W1298" s="56" t="s">
        <v>108</v>
      </c>
      <c r="X1298" s="56"/>
      <c r="Y1298" s="56" t="s">
        <v>108</v>
      </c>
      <c r="Z1298" s="56" t="s">
        <v>14</v>
      </c>
      <c r="AA1298" s="57">
        <v>43432</v>
      </c>
      <c r="AB1298" s="203"/>
      <c r="AC1298" s="64" t="s">
        <v>27550</v>
      </c>
      <c r="AD1298" s="56" t="s">
        <v>224</v>
      </c>
      <c r="AE1298" s="61"/>
      <c r="AF1298" s="61"/>
      <c r="AG1298" s="61"/>
      <c r="AH1298" s="67" t="str">
        <v>Nov</v>
      </c>
      <c r="AI1298" s="68" t="str">
        <v>Nov</v>
      </c>
      <c r="AJ1298" s="69" t="e">
        <f t="shared" si="4"/>
        <v>#REF!</v>
      </c>
      <c r="AK1298" s="70">
        <f t="shared" si="1"/>
        <v>43462</v>
      </c>
      <c r="AL1298" s="71" t="e">
        <f t="shared" ca="1" si="5"/>
        <v>#REF!</v>
      </c>
      <c r="AM1298" s="71" t="str">
        <v>2018</v>
      </c>
      <c r="AN1298" s="70">
        <f t="shared" si="3"/>
        <v>43442</v>
      </c>
      <c r="AO1298" s="70" t="s">
        <v>123</v>
      </c>
    </row>
    <row r="1299" spans="1:41" ht="14.4">
      <c r="A1299" s="179" t="s">
        <v>27551</v>
      </c>
      <c r="B1299" s="56" t="s">
        <v>89</v>
      </c>
      <c r="C1299" s="57">
        <v>43382</v>
      </c>
      <c r="D1299" s="56" t="s">
        <v>90</v>
      </c>
      <c r="E1299" s="56" t="s">
        <v>12</v>
      </c>
      <c r="F1299" s="187"/>
      <c r="G1299" s="168" t="s">
        <v>107</v>
      </c>
      <c r="H1299" s="169" t="s">
        <v>12</v>
      </c>
      <c r="I1299" s="404"/>
      <c r="J1299" s="57">
        <v>43413</v>
      </c>
      <c r="K1299" s="61"/>
      <c r="L1299" s="61"/>
      <c r="M1299" s="60" t="s">
        <v>27552</v>
      </c>
      <c r="N1299" s="56" t="s">
        <v>27553</v>
      </c>
      <c r="O1299" s="56" t="s">
        <v>266</v>
      </c>
      <c r="P1299" s="61"/>
      <c r="Q1299" s="56" t="s">
        <v>17</v>
      </c>
      <c r="R1299" s="66"/>
      <c r="S1299" s="61"/>
      <c r="T1299" s="61"/>
      <c r="U1299" s="402"/>
      <c r="V1299" s="66"/>
      <c r="W1299" s="66"/>
      <c r="X1299" s="402"/>
      <c r="Y1299" s="61"/>
      <c r="Z1299" s="56" t="s">
        <v>14</v>
      </c>
      <c r="AA1299" s="57">
        <v>43382</v>
      </c>
      <c r="AB1299" s="203"/>
      <c r="AC1299" s="64" t="s">
        <v>27554</v>
      </c>
      <c r="AD1299" s="56" t="s">
        <v>224</v>
      </c>
      <c r="AE1299" s="56"/>
      <c r="AF1299" s="61"/>
      <c r="AG1299" s="61"/>
      <c r="AH1299" s="67" t="str">
        <v>Oct</v>
      </c>
      <c r="AI1299" s="68" t="str">
        <v>Oct</v>
      </c>
      <c r="AJ1299" s="69" t="e">
        <f t="shared" si="4"/>
        <v>#REF!</v>
      </c>
      <c r="AK1299" s="70">
        <f t="shared" si="1"/>
        <v>43412</v>
      </c>
      <c r="AL1299" s="71" t="e">
        <f t="shared" ca="1" si="5"/>
        <v>#REF!</v>
      </c>
      <c r="AM1299" s="71" t="str">
        <v>2018</v>
      </c>
      <c r="AN1299" s="70">
        <f t="shared" si="3"/>
        <v>43392</v>
      </c>
      <c r="AO1299" s="70" t="s">
        <v>123</v>
      </c>
    </row>
    <row r="1300" spans="1:41" ht="14.4">
      <c r="A1300" s="179" t="s">
        <v>27555</v>
      </c>
      <c r="B1300" s="56" t="s">
        <v>89</v>
      </c>
      <c r="C1300" s="57">
        <v>43126</v>
      </c>
      <c r="D1300" s="56" t="s">
        <v>90</v>
      </c>
      <c r="E1300" s="56" t="s">
        <v>140</v>
      </c>
      <c r="F1300" s="168" t="s">
        <v>106</v>
      </c>
      <c r="G1300" s="168" t="s">
        <v>107</v>
      </c>
      <c r="H1300" s="169" t="s">
        <v>140</v>
      </c>
      <c r="I1300" s="399"/>
      <c r="J1300" s="57">
        <v>43157</v>
      </c>
      <c r="K1300" s="61"/>
      <c r="L1300" s="61"/>
      <c r="M1300" s="60" t="s">
        <v>27556</v>
      </c>
      <c r="N1300" s="56" t="s">
        <v>27557</v>
      </c>
      <c r="O1300" s="56" t="s">
        <v>22</v>
      </c>
      <c r="P1300" s="56" t="s">
        <v>27558</v>
      </c>
      <c r="Q1300" s="56" t="s">
        <v>96</v>
      </c>
      <c r="R1300" s="66"/>
      <c r="S1300" s="56" t="s">
        <v>108</v>
      </c>
      <c r="T1300" s="56" t="s">
        <v>108</v>
      </c>
      <c r="U1300" s="56"/>
      <c r="V1300" s="66"/>
      <c r="W1300" s="66"/>
      <c r="X1300" s="400"/>
      <c r="Y1300" s="56" t="s">
        <v>108</v>
      </c>
      <c r="Z1300" s="56" t="s">
        <v>14</v>
      </c>
      <c r="AA1300" s="57">
        <v>43126</v>
      </c>
      <c r="AB1300" s="203"/>
      <c r="AC1300" s="64" t="s">
        <v>27559</v>
      </c>
      <c r="AD1300" s="65" t="s">
        <v>118</v>
      </c>
      <c r="AE1300" s="65"/>
      <c r="AF1300" s="66"/>
      <c r="AG1300" s="66"/>
      <c r="AH1300" s="67" t="str">
        <v>Jan</v>
      </c>
      <c r="AI1300" s="68" t="str">
        <v>Jan</v>
      </c>
      <c r="AJ1300" s="69" t="e">
        <f t="shared" si="4"/>
        <v>#REF!</v>
      </c>
      <c r="AK1300" s="70">
        <f t="shared" si="1"/>
        <v>43156</v>
      </c>
      <c r="AL1300" s="71" t="e">
        <f t="shared" ca="1" si="5"/>
        <v>#REF!</v>
      </c>
      <c r="AM1300" s="71" t="str">
        <v>2018</v>
      </c>
      <c r="AN1300" s="70">
        <f t="shared" si="3"/>
        <v>43136</v>
      </c>
      <c r="AO1300" s="70" t="s">
        <v>123</v>
      </c>
    </row>
    <row r="1301" spans="1:41" ht="14.4">
      <c r="A1301" s="179" t="s">
        <v>27560</v>
      </c>
      <c r="B1301" s="56" t="s">
        <v>89</v>
      </c>
      <c r="C1301" s="57">
        <v>43356</v>
      </c>
      <c r="D1301" s="56" t="s">
        <v>1027</v>
      </c>
      <c r="E1301" s="56" t="s">
        <v>140</v>
      </c>
      <c r="F1301" s="168" t="s">
        <v>106</v>
      </c>
      <c r="G1301" s="168" t="s">
        <v>107</v>
      </c>
      <c r="H1301" s="169" t="s">
        <v>140</v>
      </c>
      <c r="I1301" s="399"/>
      <c r="J1301" s="57">
        <v>43386</v>
      </c>
      <c r="K1301" s="56" t="s">
        <v>18</v>
      </c>
      <c r="L1301" s="56" t="s">
        <v>14</v>
      </c>
      <c r="M1301" s="60" t="s">
        <v>27561</v>
      </c>
      <c r="N1301" s="56" t="s">
        <v>27562</v>
      </c>
      <c r="O1301" s="56" t="s">
        <v>20</v>
      </c>
      <c r="P1301" s="56" t="s">
        <v>108</v>
      </c>
      <c r="Q1301" s="56" t="s">
        <v>17</v>
      </c>
      <c r="R1301" s="56"/>
      <c r="S1301" s="56" t="s">
        <v>108</v>
      </c>
      <c r="T1301" s="56" t="s">
        <v>108</v>
      </c>
      <c r="U1301" s="56"/>
      <c r="V1301" s="56"/>
      <c r="W1301" s="56" t="s">
        <v>108</v>
      </c>
      <c r="X1301" s="56"/>
      <c r="Y1301" s="56" t="s">
        <v>108</v>
      </c>
      <c r="Z1301" s="56" t="s">
        <v>14</v>
      </c>
      <c r="AA1301" s="57">
        <v>43356</v>
      </c>
      <c r="AB1301" s="203"/>
      <c r="AC1301" s="64" t="s">
        <v>27563</v>
      </c>
      <c r="AD1301" s="56" t="s">
        <v>118</v>
      </c>
      <c r="AE1301" s="56"/>
      <c r="AF1301" s="61"/>
      <c r="AG1301" s="61"/>
      <c r="AH1301" s="67" t="str">
        <v>Sep</v>
      </c>
      <c r="AI1301" s="68" t="str">
        <v>Sep</v>
      </c>
      <c r="AJ1301" s="69" t="e">
        <f t="shared" si="4"/>
        <v>#REF!</v>
      </c>
      <c r="AK1301" s="70">
        <f t="shared" si="1"/>
        <v>43386</v>
      </c>
      <c r="AL1301" s="71" t="e">
        <f t="shared" ca="1" si="5"/>
        <v>#REF!</v>
      </c>
      <c r="AM1301" s="71" t="str">
        <v>2018</v>
      </c>
      <c r="AN1301" s="70">
        <f t="shared" si="3"/>
        <v>43366</v>
      </c>
      <c r="AO1301" s="70" t="s">
        <v>123</v>
      </c>
    </row>
    <row r="1302" spans="1:41" ht="26.5">
      <c r="A1302" s="179" t="s">
        <v>27564</v>
      </c>
      <c r="B1302" s="56" t="s">
        <v>89</v>
      </c>
      <c r="C1302" s="57">
        <v>43392</v>
      </c>
      <c r="D1302" s="56" t="s">
        <v>1027</v>
      </c>
      <c r="E1302" s="56" t="s">
        <v>140</v>
      </c>
      <c r="F1302" s="168" t="s">
        <v>106</v>
      </c>
      <c r="G1302" s="168" t="s">
        <v>107</v>
      </c>
      <c r="H1302" s="169" t="s">
        <v>140</v>
      </c>
      <c r="I1302" s="399"/>
      <c r="J1302" s="57">
        <v>43423</v>
      </c>
      <c r="K1302" s="56" t="s">
        <v>18</v>
      </c>
      <c r="L1302" s="56" t="s">
        <v>18</v>
      </c>
      <c r="M1302" s="60" t="s">
        <v>27565</v>
      </c>
      <c r="N1302" s="56" t="s">
        <v>27562</v>
      </c>
      <c r="O1302" s="56" t="s">
        <v>271</v>
      </c>
      <c r="P1302" s="56" t="s">
        <v>27566</v>
      </c>
      <c r="Q1302" s="56" t="s">
        <v>17</v>
      </c>
      <c r="R1302" s="56"/>
      <c r="S1302" s="56" t="s">
        <v>108</v>
      </c>
      <c r="T1302" s="56" t="s">
        <v>108</v>
      </c>
      <c r="U1302" s="56"/>
      <c r="V1302" s="56"/>
      <c r="W1302" s="56" t="s">
        <v>108</v>
      </c>
      <c r="X1302" s="56"/>
      <c r="Y1302" s="56" t="s">
        <v>108</v>
      </c>
      <c r="Z1302" s="56" t="s">
        <v>18</v>
      </c>
      <c r="AA1302" s="57">
        <v>43392</v>
      </c>
      <c r="AB1302" s="203"/>
      <c r="AC1302" s="64" t="s">
        <v>27567</v>
      </c>
      <c r="AD1302" s="56" t="s">
        <v>79</v>
      </c>
      <c r="AE1302" s="56"/>
      <c r="AF1302" s="61"/>
      <c r="AG1302" s="61"/>
      <c r="AH1302" s="67" t="str">
        <v>Oct</v>
      </c>
      <c r="AI1302" s="68" t="str">
        <v>Oct</v>
      </c>
      <c r="AJ1302" s="69" t="e">
        <f t="shared" si="4"/>
        <v>#REF!</v>
      </c>
      <c r="AK1302" s="70">
        <f t="shared" si="1"/>
        <v>43422</v>
      </c>
      <c r="AL1302" s="71" t="e">
        <f t="shared" ca="1" si="5"/>
        <v>#REF!</v>
      </c>
      <c r="AM1302" s="71" t="str">
        <v>2018</v>
      </c>
      <c r="AN1302" s="70">
        <f t="shared" si="3"/>
        <v>43402</v>
      </c>
      <c r="AO1302" s="70" t="s">
        <v>123</v>
      </c>
    </row>
    <row r="1303" spans="1:41" ht="14.4">
      <c r="A1303" s="179" t="s">
        <v>27568</v>
      </c>
      <c r="B1303" s="56" t="s">
        <v>89</v>
      </c>
      <c r="C1303" s="57">
        <v>43461</v>
      </c>
      <c r="D1303" s="56" t="s">
        <v>131</v>
      </c>
      <c r="E1303" s="56" t="s">
        <v>140</v>
      </c>
      <c r="F1303" s="168" t="s">
        <v>106</v>
      </c>
      <c r="G1303" s="168" t="s">
        <v>107</v>
      </c>
      <c r="H1303" s="169" t="s">
        <v>140</v>
      </c>
      <c r="I1303" s="399"/>
      <c r="J1303" s="57">
        <v>43492</v>
      </c>
      <c r="K1303" s="56" t="s">
        <v>18</v>
      </c>
      <c r="L1303" s="56" t="s">
        <v>14</v>
      </c>
      <c r="M1303" s="60" t="s">
        <v>745</v>
      </c>
      <c r="N1303" s="56" t="s">
        <v>27569</v>
      </c>
      <c r="O1303" s="61"/>
      <c r="P1303" s="56" t="s">
        <v>108</v>
      </c>
      <c r="Q1303" s="56" t="s">
        <v>96</v>
      </c>
      <c r="R1303" s="56"/>
      <c r="S1303" s="56" t="s">
        <v>108</v>
      </c>
      <c r="T1303" s="56" t="s">
        <v>108</v>
      </c>
      <c r="U1303" s="56"/>
      <c r="V1303" s="56"/>
      <c r="W1303" s="56" t="s">
        <v>108</v>
      </c>
      <c r="X1303" s="56"/>
      <c r="Y1303" s="56" t="s">
        <v>108</v>
      </c>
      <c r="Z1303" s="56" t="s">
        <v>14</v>
      </c>
      <c r="AA1303" s="57">
        <v>43461</v>
      </c>
      <c r="AB1303" s="203"/>
      <c r="AC1303" s="64" t="s">
        <v>4435</v>
      </c>
      <c r="AD1303" s="56" t="s">
        <v>118</v>
      </c>
      <c r="AE1303" s="56"/>
      <c r="AF1303" s="61"/>
      <c r="AG1303" s="61"/>
      <c r="AH1303" s="67" t="str">
        <v>Dec</v>
      </c>
      <c r="AI1303" s="68" t="str">
        <v>Dec</v>
      </c>
      <c r="AJ1303" s="69" t="e">
        <f t="shared" si="4"/>
        <v>#REF!</v>
      </c>
      <c r="AK1303" s="70">
        <f t="shared" si="1"/>
        <v>43491</v>
      </c>
      <c r="AL1303" s="71" t="e">
        <f t="shared" ca="1" si="5"/>
        <v>#REF!</v>
      </c>
      <c r="AM1303" s="71" t="str">
        <v>2018</v>
      </c>
      <c r="AN1303" s="70">
        <f t="shared" si="3"/>
        <v>43471</v>
      </c>
      <c r="AO1303" s="70" t="s">
        <v>123</v>
      </c>
    </row>
    <row r="1304" spans="1:41" ht="14.4">
      <c r="A1304" s="179" t="s">
        <v>27570</v>
      </c>
      <c r="B1304" s="56" t="s">
        <v>89</v>
      </c>
      <c r="C1304" s="57">
        <v>43452</v>
      </c>
      <c r="D1304" s="56" t="s">
        <v>1027</v>
      </c>
      <c r="E1304" s="56" t="s">
        <v>140</v>
      </c>
      <c r="F1304" s="168" t="s">
        <v>106</v>
      </c>
      <c r="G1304" s="168" t="s">
        <v>107</v>
      </c>
      <c r="H1304" s="169" t="s">
        <v>140</v>
      </c>
      <c r="I1304" s="399"/>
      <c r="J1304" s="57">
        <v>43483</v>
      </c>
      <c r="K1304" s="56" t="s">
        <v>18</v>
      </c>
      <c r="L1304" s="56" t="s">
        <v>18</v>
      </c>
      <c r="M1304" s="60" t="s">
        <v>642</v>
      </c>
      <c r="N1304" s="56" t="s">
        <v>27571</v>
      </c>
      <c r="O1304" s="56" t="s">
        <v>20</v>
      </c>
      <c r="P1304" s="56" t="s">
        <v>27572</v>
      </c>
      <c r="Q1304" s="56" t="s">
        <v>17</v>
      </c>
      <c r="R1304" s="56"/>
      <c r="S1304" s="56" t="s">
        <v>108</v>
      </c>
      <c r="T1304" s="56" t="s">
        <v>108</v>
      </c>
      <c r="U1304" s="56"/>
      <c r="V1304" s="56"/>
      <c r="W1304" s="56" t="s">
        <v>108</v>
      </c>
      <c r="X1304" s="56"/>
      <c r="Y1304" s="56" t="s">
        <v>108</v>
      </c>
      <c r="Z1304" s="56" t="s">
        <v>18</v>
      </c>
      <c r="AA1304" s="57">
        <v>43451</v>
      </c>
      <c r="AB1304" s="203"/>
      <c r="AC1304" s="64" t="s">
        <v>27573</v>
      </c>
      <c r="AD1304" s="56" t="s">
        <v>79</v>
      </c>
      <c r="AE1304" s="56"/>
      <c r="AF1304" s="61"/>
      <c r="AG1304" s="61"/>
      <c r="AH1304" s="67" t="str">
        <v>Dec</v>
      </c>
      <c r="AI1304" s="68" t="str">
        <v>Dec</v>
      </c>
      <c r="AJ1304" s="69" t="e">
        <f t="shared" si="4"/>
        <v>#REF!</v>
      </c>
      <c r="AK1304" s="70">
        <f t="shared" si="1"/>
        <v>43482</v>
      </c>
      <c r="AL1304" s="71" t="e">
        <f t="shared" ca="1" si="5"/>
        <v>#REF!</v>
      </c>
      <c r="AM1304" s="71" t="str">
        <v>2018</v>
      </c>
      <c r="AN1304" s="70">
        <f t="shared" si="3"/>
        <v>43462</v>
      </c>
      <c r="AO1304" s="70" t="s">
        <v>123</v>
      </c>
    </row>
    <row r="1305" spans="1:41" ht="14.4">
      <c r="A1305" s="179" t="s">
        <v>27574</v>
      </c>
      <c r="B1305" s="56" t="s">
        <v>89</v>
      </c>
      <c r="C1305" s="57">
        <v>43269</v>
      </c>
      <c r="D1305" s="56" t="s">
        <v>90</v>
      </c>
      <c r="E1305" s="56" t="s">
        <v>140</v>
      </c>
      <c r="F1305" s="168" t="s">
        <v>106</v>
      </c>
      <c r="G1305" s="168" t="s">
        <v>107</v>
      </c>
      <c r="H1305" s="169" t="s">
        <v>140</v>
      </c>
      <c r="I1305" s="399"/>
      <c r="J1305" s="57">
        <v>43299</v>
      </c>
      <c r="K1305" s="56" t="s">
        <v>18</v>
      </c>
      <c r="L1305" s="56" t="s">
        <v>18</v>
      </c>
      <c r="M1305" s="60" t="s">
        <v>27575</v>
      </c>
      <c r="N1305" s="56" t="s">
        <v>18639</v>
      </c>
      <c r="O1305" s="56" t="s">
        <v>29</v>
      </c>
      <c r="P1305" s="56" t="s">
        <v>18641</v>
      </c>
      <c r="Q1305" s="56" t="s">
        <v>17</v>
      </c>
      <c r="R1305" s="56"/>
      <c r="S1305" s="56" t="s">
        <v>108</v>
      </c>
      <c r="T1305" s="56" t="s">
        <v>108</v>
      </c>
      <c r="U1305" s="56"/>
      <c r="V1305" s="56"/>
      <c r="W1305" s="56" t="s">
        <v>108</v>
      </c>
      <c r="X1305" s="56"/>
      <c r="Y1305" s="56" t="s">
        <v>108</v>
      </c>
      <c r="Z1305" s="56" t="s">
        <v>18</v>
      </c>
      <c r="AA1305" s="57">
        <v>43269</v>
      </c>
      <c r="AB1305" s="203"/>
      <c r="AC1305" s="64" t="s">
        <v>27576</v>
      </c>
      <c r="AD1305" s="56" t="s">
        <v>79</v>
      </c>
      <c r="AE1305" s="56"/>
      <c r="AF1305" s="61"/>
      <c r="AG1305" s="61"/>
      <c r="AH1305" s="67" t="str">
        <v>Jun</v>
      </c>
      <c r="AI1305" s="68" t="str">
        <v>Jun</v>
      </c>
      <c r="AJ1305" s="69" t="e">
        <f t="shared" si="4"/>
        <v>#REF!</v>
      </c>
      <c r="AK1305" s="70">
        <f t="shared" si="1"/>
        <v>43299</v>
      </c>
      <c r="AL1305" s="71" t="e">
        <f t="shared" ca="1" si="5"/>
        <v>#REF!</v>
      </c>
      <c r="AM1305" s="71" t="str">
        <v>2018</v>
      </c>
      <c r="AN1305" s="70">
        <f t="shared" si="3"/>
        <v>43279</v>
      </c>
      <c r="AO1305" s="70" t="s">
        <v>123</v>
      </c>
    </row>
    <row r="1306" spans="1:41" ht="14.4">
      <c r="A1306" s="179" t="s">
        <v>27577</v>
      </c>
      <c r="B1306" s="56" t="s">
        <v>89</v>
      </c>
      <c r="C1306" s="57">
        <v>43269</v>
      </c>
      <c r="D1306" s="56" t="s">
        <v>1027</v>
      </c>
      <c r="E1306" s="56" t="s">
        <v>140</v>
      </c>
      <c r="F1306" s="168" t="s">
        <v>106</v>
      </c>
      <c r="G1306" s="168" t="s">
        <v>107</v>
      </c>
      <c r="H1306" s="169" t="s">
        <v>140</v>
      </c>
      <c r="I1306" s="399"/>
      <c r="J1306" s="57">
        <v>43299</v>
      </c>
      <c r="K1306" s="56" t="s">
        <v>18</v>
      </c>
      <c r="L1306" s="56" t="s">
        <v>18</v>
      </c>
      <c r="M1306" s="60" t="s">
        <v>642</v>
      </c>
      <c r="N1306" s="56" t="s">
        <v>27578</v>
      </c>
      <c r="O1306" s="56" t="s">
        <v>271</v>
      </c>
      <c r="P1306" s="56" t="s">
        <v>27579</v>
      </c>
      <c r="Q1306" s="56" t="s">
        <v>21</v>
      </c>
      <c r="R1306" s="56"/>
      <c r="S1306" s="56" t="s">
        <v>108</v>
      </c>
      <c r="T1306" s="56" t="s">
        <v>108</v>
      </c>
      <c r="U1306" s="56"/>
      <c r="V1306" s="56"/>
      <c r="W1306" s="56" t="s">
        <v>108</v>
      </c>
      <c r="X1306" s="56"/>
      <c r="Y1306" s="56" t="s">
        <v>108</v>
      </c>
      <c r="Z1306" s="56" t="s">
        <v>18</v>
      </c>
      <c r="AA1306" s="57">
        <v>43269</v>
      </c>
      <c r="AB1306" s="203"/>
      <c r="AC1306" s="64" t="s">
        <v>27580</v>
      </c>
      <c r="AD1306" s="56" t="s">
        <v>79</v>
      </c>
      <c r="AE1306" s="56"/>
      <c r="AF1306" s="61"/>
      <c r="AG1306" s="61"/>
      <c r="AH1306" s="67" t="str">
        <v>Jun</v>
      </c>
      <c r="AI1306" s="68" t="str">
        <v>Jun</v>
      </c>
      <c r="AJ1306" s="69" t="e">
        <f t="shared" si="4"/>
        <v>#REF!</v>
      </c>
      <c r="AK1306" s="70">
        <f t="shared" si="1"/>
        <v>43299</v>
      </c>
      <c r="AL1306" s="71" t="e">
        <f t="shared" ca="1" si="5"/>
        <v>#REF!</v>
      </c>
      <c r="AM1306" s="71" t="str">
        <v>2018</v>
      </c>
      <c r="AN1306" s="70">
        <f t="shared" si="3"/>
        <v>43279</v>
      </c>
      <c r="AO1306" s="70" t="s">
        <v>123</v>
      </c>
    </row>
    <row r="1307" spans="1:41" ht="14.4">
      <c r="A1307" s="179" t="s">
        <v>27581</v>
      </c>
      <c r="B1307" s="56" t="s">
        <v>89</v>
      </c>
      <c r="C1307" s="57">
        <v>43110</v>
      </c>
      <c r="D1307" s="56" t="s">
        <v>90</v>
      </c>
      <c r="E1307" s="56" t="s">
        <v>30</v>
      </c>
      <c r="F1307" s="168" t="s">
        <v>106</v>
      </c>
      <c r="G1307" s="168" t="s">
        <v>107</v>
      </c>
      <c r="H1307" s="169" t="s">
        <v>30</v>
      </c>
      <c r="I1307" s="404"/>
      <c r="J1307" s="59"/>
      <c r="K1307" s="61"/>
      <c r="L1307" s="61"/>
      <c r="M1307" s="60" t="s">
        <v>27582</v>
      </c>
      <c r="N1307" s="56" t="s">
        <v>27583</v>
      </c>
      <c r="O1307" s="56" t="s">
        <v>16</v>
      </c>
      <c r="P1307" s="56" t="s">
        <v>27584</v>
      </c>
      <c r="Q1307" s="56" t="s">
        <v>17</v>
      </c>
      <c r="R1307" s="66"/>
      <c r="S1307" s="61"/>
      <c r="T1307" s="61"/>
      <c r="U1307" s="402"/>
      <c r="V1307" s="66"/>
      <c r="W1307" s="66"/>
      <c r="X1307" s="400" t="s">
        <v>108</v>
      </c>
      <c r="Y1307" s="56" t="s">
        <v>361</v>
      </c>
      <c r="Z1307" s="56" t="s">
        <v>14</v>
      </c>
      <c r="AA1307" s="533">
        <v>43111</v>
      </c>
      <c r="AB1307" s="203"/>
      <c r="AC1307" s="95"/>
      <c r="AD1307" s="65" t="s">
        <v>179</v>
      </c>
      <c r="AE1307" s="96"/>
      <c r="AF1307" s="66"/>
      <c r="AG1307" s="66"/>
      <c r="AH1307" s="67" t="str">
        <v>Jan</v>
      </c>
      <c r="AI1307" s="68" t="str">
        <v>Jan</v>
      </c>
      <c r="AJ1307" s="69" t="e">
        <f t="shared" si="4"/>
        <v>#REF!</v>
      </c>
      <c r="AK1307" s="70">
        <f t="shared" si="1"/>
        <v>43140</v>
      </c>
      <c r="AL1307" s="71" t="e">
        <f t="shared" ca="1" si="5"/>
        <v>#REF!</v>
      </c>
      <c r="AM1307" s="71" t="str">
        <v>2018</v>
      </c>
      <c r="AN1307" s="70">
        <f t="shared" si="3"/>
        <v>43120</v>
      </c>
      <c r="AO1307" s="70" t="s">
        <v>123</v>
      </c>
    </row>
    <row r="1308" spans="1:41" ht="14.4">
      <c r="A1308" s="179" t="s">
        <v>27585</v>
      </c>
      <c r="B1308" s="56" t="s">
        <v>89</v>
      </c>
      <c r="C1308" s="57">
        <v>43110</v>
      </c>
      <c r="D1308" s="56" t="s">
        <v>90</v>
      </c>
      <c r="E1308" s="56" t="s">
        <v>30</v>
      </c>
      <c r="F1308" s="168" t="s">
        <v>106</v>
      </c>
      <c r="G1308" s="168" t="s">
        <v>107</v>
      </c>
      <c r="H1308" s="169" t="s">
        <v>30</v>
      </c>
      <c r="I1308" s="404"/>
      <c r="J1308" s="59"/>
      <c r="K1308" s="61"/>
      <c r="L1308" s="61"/>
      <c r="M1308" s="60" t="s">
        <v>27582</v>
      </c>
      <c r="N1308" s="56" t="s">
        <v>27583</v>
      </c>
      <c r="O1308" s="56" t="s">
        <v>16</v>
      </c>
      <c r="P1308" s="56" t="s">
        <v>27586</v>
      </c>
      <c r="Q1308" s="56" t="s">
        <v>17</v>
      </c>
      <c r="R1308" s="66"/>
      <c r="S1308" s="61"/>
      <c r="T1308" s="61"/>
      <c r="U1308" s="402"/>
      <c r="V1308" s="66"/>
      <c r="W1308" s="66"/>
      <c r="X1308" s="400" t="s">
        <v>108</v>
      </c>
      <c r="Y1308" s="61"/>
      <c r="Z1308" s="56" t="s">
        <v>18</v>
      </c>
      <c r="AA1308" s="533">
        <v>43112</v>
      </c>
      <c r="AB1308" s="203"/>
      <c r="AC1308" s="95"/>
      <c r="AD1308" s="65" t="s">
        <v>79</v>
      </c>
      <c r="AE1308" s="96"/>
      <c r="AF1308" s="66"/>
      <c r="AG1308" s="66"/>
      <c r="AH1308" s="67" t="str">
        <v>Jan</v>
      </c>
      <c r="AI1308" s="68" t="str">
        <v>Jan</v>
      </c>
      <c r="AJ1308" s="69" t="e">
        <f t="shared" si="4"/>
        <v>#REF!</v>
      </c>
      <c r="AK1308" s="70">
        <f t="shared" si="1"/>
        <v>43140</v>
      </c>
      <c r="AL1308" s="71" t="e">
        <f t="shared" ca="1" si="5"/>
        <v>#REF!</v>
      </c>
      <c r="AM1308" s="71" t="str">
        <v>2018</v>
      </c>
      <c r="AN1308" s="70">
        <f t="shared" si="3"/>
        <v>43120</v>
      </c>
      <c r="AO1308" s="70" t="s">
        <v>123</v>
      </c>
    </row>
    <row r="1309" spans="1:41" ht="14.4">
      <c r="A1309" s="179" t="s">
        <v>27587</v>
      </c>
      <c r="B1309" s="56" t="s">
        <v>89</v>
      </c>
      <c r="C1309" s="57">
        <v>43256</v>
      </c>
      <c r="D1309" s="56" t="s">
        <v>1027</v>
      </c>
      <c r="E1309" s="56" t="s">
        <v>140</v>
      </c>
      <c r="F1309" s="168" t="s">
        <v>106</v>
      </c>
      <c r="G1309" s="168" t="s">
        <v>107</v>
      </c>
      <c r="H1309" s="169" t="s">
        <v>140</v>
      </c>
      <c r="I1309" s="399"/>
      <c r="J1309" s="57">
        <v>43286</v>
      </c>
      <c r="K1309" s="56" t="s">
        <v>18</v>
      </c>
      <c r="L1309" s="56" t="s">
        <v>18</v>
      </c>
      <c r="M1309" s="60" t="s">
        <v>3842</v>
      </c>
      <c r="N1309" s="56" t="s">
        <v>5489</v>
      </c>
      <c r="O1309" s="56" t="s">
        <v>16</v>
      </c>
      <c r="P1309" s="56" t="s">
        <v>1531</v>
      </c>
      <c r="Q1309" s="56" t="s">
        <v>826</v>
      </c>
      <c r="R1309" s="56"/>
      <c r="S1309" s="56" t="s">
        <v>108</v>
      </c>
      <c r="T1309" s="56" t="s">
        <v>108</v>
      </c>
      <c r="U1309" s="56"/>
      <c r="V1309" s="56"/>
      <c r="W1309" s="56" t="s">
        <v>108</v>
      </c>
      <c r="X1309" s="56"/>
      <c r="Y1309" s="56" t="s">
        <v>108</v>
      </c>
      <c r="Z1309" s="56" t="s">
        <v>18</v>
      </c>
      <c r="AA1309" s="57">
        <v>43256</v>
      </c>
      <c r="AB1309" s="203"/>
      <c r="AC1309" s="64" t="s">
        <v>27284</v>
      </c>
      <c r="AD1309" s="56" t="s">
        <v>79</v>
      </c>
      <c r="AE1309" s="56"/>
      <c r="AF1309" s="61"/>
      <c r="AG1309" s="61"/>
      <c r="AH1309" s="67" t="str">
        <v>Jun</v>
      </c>
      <c r="AI1309" s="68" t="str">
        <v>Jun</v>
      </c>
      <c r="AJ1309" s="69" t="e">
        <f t="shared" si="4"/>
        <v>#REF!</v>
      </c>
      <c r="AK1309" s="70">
        <f t="shared" si="1"/>
        <v>43286</v>
      </c>
      <c r="AL1309" s="71" t="e">
        <f t="shared" ca="1" si="5"/>
        <v>#REF!</v>
      </c>
      <c r="AM1309" s="71" t="str">
        <v>2018</v>
      </c>
      <c r="AN1309" s="70">
        <f t="shared" si="3"/>
        <v>43266</v>
      </c>
      <c r="AO1309" s="70" t="s">
        <v>123</v>
      </c>
    </row>
    <row r="1310" spans="1:41" ht="14.4">
      <c r="A1310" s="179" t="s">
        <v>27588</v>
      </c>
      <c r="B1310" s="56" t="s">
        <v>89</v>
      </c>
      <c r="C1310" s="57">
        <v>43188</v>
      </c>
      <c r="D1310" s="56" t="s">
        <v>131</v>
      </c>
      <c r="E1310" s="56" t="s">
        <v>140</v>
      </c>
      <c r="F1310" s="168" t="s">
        <v>106</v>
      </c>
      <c r="G1310" s="168" t="s">
        <v>107</v>
      </c>
      <c r="H1310" s="169" t="s">
        <v>140</v>
      </c>
      <c r="I1310" s="399"/>
      <c r="J1310" s="57">
        <v>43219</v>
      </c>
      <c r="K1310" s="56" t="s">
        <v>18</v>
      </c>
      <c r="L1310" s="56" t="s">
        <v>18</v>
      </c>
      <c r="M1310" s="60" t="s">
        <v>145</v>
      </c>
      <c r="N1310" s="56" t="s">
        <v>27589</v>
      </c>
      <c r="O1310" s="56" t="s">
        <v>16</v>
      </c>
      <c r="P1310" s="56" t="s">
        <v>1531</v>
      </c>
      <c r="Q1310" s="56" t="s">
        <v>96</v>
      </c>
      <c r="R1310" s="66"/>
      <c r="S1310" s="56" t="s">
        <v>108</v>
      </c>
      <c r="T1310" s="61"/>
      <c r="U1310" s="400"/>
      <c r="V1310" s="56"/>
      <c r="W1310" s="56" t="s">
        <v>108</v>
      </c>
      <c r="X1310" s="400"/>
      <c r="Y1310" s="56" t="s">
        <v>108</v>
      </c>
      <c r="Z1310" s="56" t="s">
        <v>18</v>
      </c>
      <c r="AA1310" s="57">
        <v>43194</v>
      </c>
      <c r="AB1310" s="203"/>
      <c r="AC1310" s="64" t="s">
        <v>27590</v>
      </c>
      <c r="AD1310" s="56" t="s">
        <v>79</v>
      </c>
      <c r="AE1310" s="56"/>
      <c r="AF1310" s="61"/>
      <c r="AG1310" s="61"/>
      <c r="AH1310" s="67" t="str">
        <v>Mar</v>
      </c>
      <c r="AI1310" s="68" t="str">
        <v>Apr</v>
      </c>
      <c r="AJ1310" s="69" t="e">
        <f t="shared" si="4"/>
        <v>#REF!</v>
      </c>
      <c r="AK1310" s="70">
        <f t="shared" si="1"/>
        <v>43218</v>
      </c>
      <c r="AL1310" s="71" t="e">
        <f t="shared" ca="1" si="5"/>
        <v>#REF!</v>
      </c>
      <c r="AM1310" s="71" t="str">
        <v>2018</v>
      </c>
      <c r="AN1310" s="70">
        <f t="shared" si="3"/>
        <v>43198</v>
      </c>
      <c r="AO1310" s="70" t="s">
        <v>123</v>
      </c>
    </row>
    <row r="1311" spans="1:41" ht="14.4">
      <c r="A1311" s="179" t="s">
        <v>27591</v>
      </c>
      <c r="B1311" s="56" t="s">
        <v>89</v>
      </c>
      <c r="C1311" s="57">
        <v>43151</v>
      </c>
      <c r="D1311" s="56" t="s">
        <v>131</v>
      </c>
      <c r="E1311" s="56" t="s">
        <v>140</v>
      </c>
      <c r="F1311" s="168" t="s">
        <v>106</v>
      </c>
      <c r="G1311" s="168" t="s">
        <v>107</v>
      </c>
      <c r="H1311" s="169" t="s">
        <v>140</v>
      </c>
      <c r="I1311" s="399"/>
      <c r="J1311" s="57">
        <v>43179</v>
      </c>
      <c r="K1311" s="56" t="s">
        <v>18</v>
      </c>
      <c r="L1311" s="56" t="s">
        <v>18</v>
      </c>
      <c r="M1311" s="60" t="s">
        <v>145</v>
      </c>
      <c r="N1311" s="56" t="s">
        <v>27592</v>
      </c>
      <c r="O1311" s="56" t="s">
        <v>22</v>
      </c>
      <c r="P1311" s="56" t="s">
        <v>27593</v>
      </c>
      <c r="Q1311" s="56" t="s">
        <v>96</v>
      </c>
      <c r="R1311" s="66"/>
      <c r="S1311" s="56" t="s">
        <v>108</v>
      </c>
      <c r="T1311" s="56" t="s">
        <v>108</v>
      </c>
      <c r="U1311" s="56"/>
      <c r="V1311" s="66"/>
      <c r="W1311" s="66"/>
      <c r="X1311" s="400"/>
      <c r="Y1311" s="56" t="s">
        <v>108</v>
      </c>
      <c r="Z1311" s="56" t="s">
        <v>18</v>
      </c>
      <c r="AA1311" s="57">
        <v>43179</v>
      </c>
      <c r="AB1311" s="203"/>
      <c r="AC1311" s="64" t="s">
        <v>27594</v>
      </c>
      <c r="AD1311" s="65" t="s">
        <v>79</v>
      </c>
      <c r="AE1311" s="65"/>
      <c r="AF1311" s="66"/>
      <c r="AG1311" s="66"/>
      <c r="AH1311" s="67" t="str">
        <v>Feb</v>
      </c>
      <c r="AI1311" s="68" t="str">
        <v>Mar</v>
      </c>
      <c r="AJ1311" s="69" t="e">
        <f t="shared" si="4"/>
        <v>#REF!</v>
      </c>
      <c r="AK1311" s="70">
        <f t="shared" si="1"/>
        <v>43181</v>
      </c>
      <c r="AL1311" s="71" t="e">
        <f t="shared" ca="1" si="5"/>
        <v>#REF!</v>
      </c>
      <c r="AM1311" s="71" t="str">
        <v>2018</v>
      </c>
      <c r="AN1311" s="70">
        <f t="shared" si="3"/>
        <v>43161</v>
      </c>
      <c r="AO1311" s="70" t="s">
        <v>123</v>
      </c>
    </row>
    <row r="1312" spans="1:41" ht="14.4">
      <c r="A1312" s="179" t="s">
        <v>27595</v>
      </c>
      <c r="B1312" s="56" t="s">
        <v>89</v>
      </c>
      <c r="C1312" s="57">
        <v>43209</v>
      </c>
      <c r="D1312" s="56" t="s">
        <v>131</v>
      </c>
      <c r="E1312" s="56" t="s">
        <v>140</v>
      </c>
      <c r="F1312" s="168" t="s">
        <v>106</v>
      </c>
      <c r="G1312" s="168" t="s">
        <v>107</v>
      </c>
      <c r="H1312" s="169" t="s">
        <v>140</v>
      </c>
      <c r="I1312" s="399"/>
      <c r="J1312" s="57">
        <v>43209</v>
      </c>
      <c r="K1312" s="56" t="s">
        <v>18</v>
      </c>
      <c r="L1312" s="56" t="s">
        <v>18</v>
      </c>
      <c r="M1312" s="60" t="s">
        <v>17604</v>
      </c>
      <c r="N1312" s="56" t="s">
        <v>27596</v>
      </c>
      <c r="O1312" s="56" t="s">
        <v>33</v>
      </c>
      <c r="P1312" s="56" t="s">
        <v>27597</v>
      </c>
      <c r="Q1312" s="56" t="s">
        <v>20798</v>
      </c>
      <c r="R1312" s="56"/>
      <c r="S1312" s="56" t="s">
        <v>108</v>
      </c>
      <c r="T1312" s="56" t="s">
        <v>108</v>
      </c>
      <c r="U1312" s="56"/>
      <c r="V1312" s="56"/>
      <c r="W1312" s="56" t="s">
        <v>108</v>
      </c>
      <c r="X1312" s="56"/>
      <c r="Y1312" s="56" t="s">
        <v>108</v>
      </c>
      <c r="Z1312" s="56" t="s">
        <v>18</v>
      </c>
      <c r="AA1312" s="57">
        <v>43209</v>
      </c>
      <c r="AB1312" s="203"/>
      <c r="AC1312" s="64" t="s">
        <v>22643</v>
      </c>
      <c r="AD1312" s="56" t="s">
        <v>79</v>
      </c>
      <c r="AE1312" s="56"/>
      <c r="AF1312" s="61"/>
      <c r="AG1312" s="61"/>
      <c r="AH1312" s="67" t="str">
        <v>Apr</v>
      </c>
      <c r="AI1312" s="68" t="str">
        <v>Apr</v>
      </c>
      <c r="AJ1312" s="69" t="e">
        <f t="shared" si="4"/>
        <v>#REF!</v>
      </c>
      <c r="AK1312" s="70">
        <f t="shared" si="1"/>
        <v>43239</v>
      </c>
      <c r="AL1312" s="71" t="e">
        <f t="shared" ca="1" si="5"/>
        <v>#REF!</v>
      </c>
      <c r="AM1312" s="71" t="str">
        <v>2018</v>
      </c>
      <c r="AN1312" s="70">
        <f t="shared" si="3"/>
        <v>43219</v>
      </c>
      <c r="AO1312" s="70" t="s">
        <v>123</v>
      </c>
    </row>
    <row r="1313" spans="1:41" ht="14.4">
      <c r="A1313" s="179" t="s">
        <v>27598</v>
      </c>
      <c r="B1313" s="56" t="s">
        <v>89</v>
      </c>
      <c r="C1313" s="57">
        <v>43413</v>
      </c>
      <c r="D1313" s="56" t="s">
        <v>1027</v>
      </c>
      <c r="E1313" s="56" t="s">
        <v>140</v>
      </c>
      <c r="F1313" s="168" t="s">
        <v>106</v>
      </c>
      <c r="G1313" s="168" t="s">
        <v>107</v>
      </c>
      <c r="H1313" s="169" t="s">
        <v>140</v>
      </c>
      <c r="I1313" s="399"/>
      <c r="J1313" s="57">
        <v>43443</v>
      </c>
      <c r="K1313" s="56" t="s">
        <v>18</v>
      </c>
      <c r="L1313" s="56" t="s">
        <v>14</v>
      </c>
      <c r="M1313" s="60" t="s">
        <v>642</v>
      </c>
      <c r="N1313" s="56" t="s">
        <v>27599</v>
      </c>
      <c r="O1313" s="56" t="s">
        <v>95</v>
      </c>
      <c r="P1313" s="56" t="s">
        <v>108</v>
      </c>
      <c r="Q1313" s="56" t="s">
        <v>96</v>
      </c>
      <c r="R1313" s="56"/>
      <c r="S1313" s="56" t="s">
        <v>108</v>
      </c>
      <c r="T1313" s="56" t="s">
        <v>108</v>
      </c>
      <c r="U1313" s="56"/>
      <c r="V1313" s="56"/>
      <c r="W1313" s="56" t="s">
        <v>108</v>
      </c>
      <c r="X1313" s="56"/>
      <c r="Y1313" s="56" t="s">
        <v>108</v>
      </c>
      <c r="Z1313" s="56" t="s">
        <v>14</v>
      </c>
      <c r="AA1313" s="57">
        <v>43413</v>
      </c>
      <c r="AB1313" s="203"/>
      <c r="AC1313" s="64" t="s">
        <v>27600</v>
      </c>
      <c r="AD1313" s="56" t="s">
        <v>118</v>
      </c>
      <c r="AE1313" s="56"/>
      <c r="AF1313" s="61"/>
      <c r="AG1313" s="61"/>
      <c r="AH1313" s="67" t="str">
        <v>Nov</v>
      </c>
      <c r="AI1313" s="68" t="str">
        <v>Nov</v>
      </c>
      <c r="AJ1313" s="69" t="e">
        <f t="shared" si="4"/>
        <v>#REF!</v>
      </c>
      <c r="AK1313" s="70">
        <f t="shared" si="1"/>
        <v>43443</v>
      </c>
      <c r="AL1313" s="71" t="e">
        <f t="shared" ca="1" si="5"/>
        <v>#REF!</v>
      </c>
      <c r="AM1313" s="71" t="str">
        <v>2018</v>
      </c>
      <c r="AN1313" s="70">
        <f t="shared" si="3"/>
        <v>43423</v>
      </c>
      <c r="AO1313" s="70" t="s">
        <v>123</v>
      </c>
    </row>
    <row r="1314" spans="1:41" ht="14.4">
      <c r="A1314" s="179" t="s">
        <v>27601</v>
      </c>
      <c r="B1314" s="56" t="s">
        <v>89</v>
      </c>
      <c r="C1314" s="57">
        <v>43160</v>
      </c>
      <c r="D1314" s="56" t="s">
        <v>1027</v>
      </c>
      <c r="E1314" s="56" t="s">
        <v>112</v>
      </c>
      <c r="F1314" s="168" t="s">
        <v>106</v>
      </c>
      <c r="G1314" s="168" t="s">
        <v>113</v>
      </c>
      <c r="H1314" s="169" t="s">
        <v>112</v>
      </c>
      <c r="I1314" s="399"/>
      <c r="J1314" s="57">
        <v>43191</v>
      </c>
      <c r="K1314" s="56" t="s">
        <v>18</v>
      </c>
      <c r="L1314" s="56" t="s">
        <v>14</v>
      </c>
      <c r="M1314" s="60" t="s">
        <v>27602</v>
      </c>
      <c r="N1314" s="56" t="s">
        <v>27603</v>
      </c>
      <c r="O1314" s="56" t="s">
        <v>13</v>
      </c>
      <c r="P1314" s="61"/>
      <c r="Q1314" s="56" t="s">
        <v>116</v>
      </c>
      <c r="R1314" s="66"/>
      <c r="S1314" s="61"/>
      <c r="T1314" s="61"/>
      <c r="U1314" s="402"/>
      <c r="V1314" s="66"/>
      <c r="W1314" s="66"/>
      <c r="X1314" s="400" t="s">
        <v>108</v>
      </c>
      <c r="Y1314" s="61"/>
      <c r="Z1314" s="56" t="s">
        <v>14</v>
      </c>
      <c r="AA1314" s="57">
        <v>43160</v>
      </c>
      <c r="AB1314" s="203"/>
      <c r="AC1314" s="64" t="s">
        <v>257</v>
      </c>
      <c r="AD1314" s="534" t="s">
        <v>118</v>
      </c>
      <c r="AE1314" s="96"/>
      <c r="AF1314" s="66"/>
      <c r="AG1314" s="66"/>
      <c r="AH1314" s="67" t="str">
        <v>Mar</v>
      </c>
      <c r="AI1314" s="68" t="str">
        <v>Mar</v>
      </c>
      <c r="AJ1314" s="69" t="e">
        <f t="shared" si="4"/>
        <v>#REF!</v>
      </c>
      <c r="AK1314" s="70">
        <f t="shared" si="1"/>
        <v>43190</v>
      </c>
      <c r="AL1314" s="71" t="e">
        <f t="shared" ca="1" si="5"/>
        <v>#REF!</v>
      </c>
      <c r="AM1314" s="71" t="str">
        <v>2018</v>
      </c>
      <c r="AN1314" s="70">
        <f t="shared" si="3"/>
        <v>43170</v>
      </c>
      <c r="AO1314" s="70" t="s">
        <v>123</v>
      </c>
    </row>
    <row r="1315" spans="1:41" ht="14.4">
      <c r="A1315" s="179" t="s">
        <v>27604</v>
      </c>
      <c r="B1315" s="56" t="s">
        <v>89</v>
      </c>
      <c r="C1315" s="57">
        <v>43376</v>
      </c>
      <c r="D1315" s="56" t="s">
        <v>229</v>
      </c>
      <c r="E1315" s="56" t="s">
        <v>140</v>
      </c>
      <c r="F1315" s="168" t="s">
        <v>106</v>
      </c>
      <c r="G1315" s="168" t="s">
        <v>107</v>
      </c>
      <c r="H1315" s="169" t="s">
        <v>140</v>
      </c>
      <c r="I1315" s="399"/>
      <c r="J1315" s="57">
        <v>43407</v>
      </c>
      <c r="K1315" s="56" t="s">
        <v>18</v>
      </c>
      <c r="L1315" s="56" t="s">
        <v>14</v>
      </c>
      <c r="M1315" s="60" t="s">
        <v>27605</v>
      </c>
      <c r="N1315" s="56" t="s">
        <v>27606</v>
      </c>
      <c r="O1315" s="61"/>
      <c r="P1315" s="56" t="s">
        <v>108</v>
      </c>
      <c r="Q1315" s="56" t="s">
        <v>96</v>
      </c>
      <c r="R1315" s="56"/>
      <c r="S1315" s="56" t="s">
        <v>108</v>
      </c>
      <c r="T1315" s="56" t="s">
        <v>108</v>
      </c>
      <c r="U1315" s="56"/>
      <c r="V1315" s="56"/>
      <c r="W1315" s="56" t="s">
        <v>108</v>
      </c>
      <c r="X1315" s="56"/>
      <c r="Y1315" s="56" t="s">
        <v>108</v>
      </c>
      <c r="Z1315" s="56" t="s">
        <v>14</v>
      </c>
      <c r="AA1315" s="57">
        <v>43376</v>
      </c>
      <c r="AB1315" s="203"/>
      <c r="AC1315" s="64" t="s">
        <v>27607</v>
      </c>
      <c r="AD1315" s="56" t="s">
        <v>224</v>
      </c>
      <c r="AE1315" s="56"/>
      <c r="AF1315" s="61"/>
      <c r="AG1315" s="61"/>
      <c r="AH1315" s="67" t="str">
        <v>Oct</v>
      </c>
      <c r="AI1315" s="68" t="str">
        <v>Oct</v>
      </c>
      <c r="AJ1315" s="69" t="e">
        <f t="shared" si="4"/>
        <v>#REF!</v>
      </c>
      <c r="AK1315" s="70">
        <f t="shared" si="1"/>
        <v>43406</v>
      </c>
      <c r="AL1315" s="71" t="e">
        <f t="shared" ca="1" si="5"/>
        <v>#REF!</v>
      </c>
      <c r="AM1315" s="71" t="str">
        <v>2018</v>
      </c>
      <c r="AN1315" s="70">
        <f t="shared" si="3"/>
        <v>43386</v>
      </c>
      <c r="AO1315" s="70" t="s">
        <v>123</v>
      </c>
    </row>
    <row r="1316" spans="1:41" ht="14.4">
      <c r="A1316" s="179" t="s">
        <v>27608</v>
      </c>
      <c r="B1316" s="56" t="s">
        <v>89</v>
      </c>
      <c r="C1316" s="57">
        <v>43222</v>
      </c>
      <c r="D1316" s="56" t="s">
        <v>131</v>
      </c>
      <c r="E1316" s="56" t="s">
        <v>140</v>
      </c>
      <c r="F1316" s="168" t="s">
        <v>106</v>
      </c>
      <c r="G1316" s="168" t="s">
        <v>107</v>
      </c>
      <c r="H1316" s="169" t="s">
        <v>140</v>
      </c>
      <c r="I1316" s="399"/>
      <c r="J1316" s="57">
        <v>43253</v>
      </c>
      <c r="K1316" s="56" t="s">
        <v>18</v>
      </c>
      <c r="L1316" s="56" t="s">
        <v>14</v>
      </c>
      <c r="M1316" s="60" t="s">
        <v>27609</v>
      </c>
      <c r="N1316" s="56" t="s">
        <v>27610</v>
      </c>
      <c r="O1316" s="56" t="s">
        <v>39</v>
      </c>
      <c r="P1316" s="56" t="s">
        <v>108</v>
      </c>
      <c r="Q1316" s="56" t="s">
        <v>96</v>
      </c>
      <c r="R1316" s="56"/>
      <c r="S1316" s="56" t="s">
        <v>108</v>
      </c>
      <c r="T1316" s="56" t="s">
        <v>108</v>
      </c>
      <c r="U1316" s="56"/>
      <c r="V1316" s="56"/>
      <c r="W1316" s="56" t="s">
        <v>108</v>
      </c>
      <c r="X1316" s="56"/>
      <c r="Y1316" s="56" t="s">
        <v>108</v>
      </c>
      <c r="Z1316" s="56" t="s">
        <v>14</v>
      </c>
      <c r="AA1316" s="57">
        <v>43231</v>
      </c>
      <c r="AB1316" s="203"/>
      <c r="AC1316" s="64" t="s">
        <v>27611</v>
      </c>
      <c r="AD1316" s="56" t="s">
        <v>118</v>
      </c>
      <c r="AE1316" s="56"/>
      <c r="AF1316" s="61"/>
      <c r="AG1316" s="61"/>
      <c r="AH1316" s="67" t="str">
        <v>May</v>
      </c>
      <c r="AI1316" s="68" t="str">
        <v>May</v>
      </c>
      <c r="AJ1316" s="69" t="e">
        <f t="shared" si="4"/>
        <v>#REF!</v>
      </c>
      <c r="AK1316" s="70">
        <f t="shared" si="1"/>
        <v>43252</v>
      </c>
      <c r="AL1316" s="71" t="e">
        <f t="shared" ca="1" si="5"/>
        <v>#REF!</v>
      </c>
      <c r="AM1316" s="71" t="str">
        <v>2018</v>
      </c>
      <c r="AN1316" s="70">
        <f t="shared" si="3"/>
        <v>43232</v>
      </c>
      <c r="AO1316" s="70" t="s">
        <v>123</v>
      </c>
    </row>
    <row r="1317" spans="1:41" ht="14.4">
      <c r="A1317" s="179" t="s">
        <v>27612</v>
      </c>
      <c r="B1317" s="56" t="s">
        <v>89</v>
      </c>
      <c r="C1317" s="57">
        <v>43157</v>
      </c>
      <c r="D1317" s="56" t="s">
        <v>1027</v>
      </c>
      <c r="E1317" s="56" t="s">
        <v>112</v>
      </c>
      <c r="F1317" s="168" t="s">
        <v>106</v>
      </c>
      <c r="G1317" s="168" t="s">
        <v>113</v>
      </c>
      <c r="H1317" s="169" t="s">
        <v>112</v>
      </c>
      <c r="I1317" s="399"/>
      <c r="J1317" s="57">
        <v>43185</v>
      </c>
      <c r="K1317" s="56" t="s">
        <v>18</v>
      </c>
      <c r="L1317" s="61"/>
      <c r="M1317" s="60" t="s">
        <v>745</v>
      </c>
      <c r="N1317" s="56" t="s">
        <v>27613</v>
      </c>
      <c r="O1317" s="56" t="s">
        <v>16</v>
      </c>
      <c r="P1317" s="56" t="s">
        <v>6443</v>
      </c>
      <c r="Q1317" s="56" t="s">
        <v>116</v>
      </c>
      <c r="R1317" s="353">
        <v>43160</v>
      </c>
      <c r="S1317" s="61"/>
      <c r="T1317" s="61"/>
      <c r="U1317" s="400"/>
      <c r="V1317" s="66"/>
      <c r="W1317" s="66"/>
      <c r="X1317" s="400" t="s">
        <v>108</v>
      </c>
      <c r="Y1317" s="61"/>
      <c r="Z1317" s="56" t="s">
        <v>14</v>
      </c>
      <c r="AA1317" s="57">
        <v>43160</v>
      </c>
      <c r="AB1317" s="203"/>
      <c r="AC1317" s="64" t="s">
        <v>257</v>
      </c>
      <c r="AD1317" s="534" t="s">
        <v>118</v>
      </c>
      <c r="AE1317" s="96"/>
      <c r="AF1317" s="66"/>
      <c r="AG1317" s="66"/>
      <c r="AH1317" s="67" t="str">
        <v>Feb</v>
      </c>
      <c r="AI1317" s="68" t="str">
        <v>Mar</v>
      </c>
      <c r="AJ1317" s="69" t="e">
        <f t="shared" si="4"/>
        <v>#REF!</v>
      </c>
      <c r="AK1317" s="70">
        <f t="shared" si="1"/>
        <v>43187</v>
      </c>
      <c r="AL1317" s="71" t="e">
        <f t="shared" ca="1" si="5"/>
        <v>#REF!</v>
      </c>
      <c r="AM1317" s="71" t="str">
        <v>2018</v>
      </c>
      <c r="AN1317" s="70">
        <f t="shared" si="3"/>
        <v>43167</v>
      </c>
      <c r="AO1317" s="70" t="s">
        <v>121</v>
      </c>
    </row>
    <row r="1318" spans="1:41" ht="14.4">
      <c r="A1318" s="179" t="s">
        <v>27614</v>
      </c>
      <c r="B1318" s="56" t="s">
        <v>89</v>
      </c>
      <c r="C1318" s="57">
        <v>43157</v>
      </c>
      <c r="D1318" s="56" t="s">
        <v>1027</v>
      </c>
      <c r="E1318" s="56" t="s">
        <v>112</v>
      </c>
      <c r="F1318" s="168" t="s">
        <v>106</v>
      </c>
      <c r="G1318" s="168" t="s">
        <v>113</v>
      </c>
      <c r="H1318" s="169" t="s">
        <v>112</v>
      </c>
      <c r="I1318" s="399"/>
      <c r="J1318" s="57">
        <v>43185</v>
      </c>
      <c r="K1318" s="56" t="s">
        <v>18</v>
      </c>
      <c r="L1318" s="61"/>
      <c r="M1318" s="60" t="s">
        <v>27615</v>
      </c>
      <c r="N1318" s="56" t="s">
        <v>27616</v>
      </c>
      <c r="O1318" s="56" t="s">
        <v>249</v>
      </c>
      <c r="P1318" s="56" t="s">
        <v>17553</v>
      </c>
      <c r="Q1318" s="56" t="s">
        <v>116</v>
      </c>
      <c r="R1318" s="353">
        <v>43160</v>
      </c>
      <c r="S1318" s="61"/>
      <c r="T1318" s="61"/>
      <c r="U1318" s="400"/>
      <c r="V1318" s="66"/>
      <c r="W1318" s="66"/>
      <c r="X1318" s="400" t="s">
        <v>108</v>
      </c>
      <c r="Y1318" s="61"/>
      <c r="Z1318" s="56" t="s">
        <v>14</v>
      </c>
      <c r="AA1318" s="57">
        <v>43160</v>
      </c>
      <c r="AB1318" s="203"/>
      <c r="AC1318" s="64" t="s">
        <v>257</v>
      </c>
      <c r="AD1318" s="534" t="s">
        <v>118</v>
      </c>
      <c r="AE1318" s="96"/>
      <c r="AF1318" s="66"/>
      <c r="AG1318" s="66"/>
      <c r="AH1318" s="67" t="str">
        <v>Feb</v>
      </c>
      <c r="AI1318" s="68" t="str">
        <v>Mar</v>
      </c>
      <c r="AJ1318" s="69" t="e">
        <f t="shared" si="4"/>
        <v>#REF!</v>
      </c>
      <c r="AK1318" s="70">
        <f t="shared" si="1"/>
        <v>43187</v>
      </c>
      <c r="AL1318" s="71" t="e">
        <f t="shared" ca="1" si="5"/>
        <v>#REF!</v>
      </c>
      <c r="AM1318" s="71" t="str">
        <v>2018</v>
      </c>
      <c r="AN1318" s="70">
        <f t="shared" si="3"/>
        <v>43167</v>
      </c>
      <c r="AO1318" s="70" t="s">
        <v>121</v>
      </c>
    </row>
    <row r="1319" spans="1:41" ht="14.4">
      <c r="A1319" s="179" t="s">
        <v>27617</v>
      </c>
      <c r="B1319" s="56" t="s">
        <v>89</v>
      </c>
      <c r="C1319" s="57">
        <v>43111</v>
      </c>
      <c r="D1319" s="56" t="s">
        <v>1027</v>
      </c>
      <c r="E1319" s="56" t="s">
        <v>129</v>
      </c>
      <c r="F1319" s="168" t="s">
        <v>106</v>
      </c>
      <c r="G1319" s="168" t="s">
        <v>107</v>
      </c>
      <c r="H1319" s="169" t="s">
        <v>129</v>
      </c>
      <c r="I1319" s="399"/>
      <c r="J1319" s="57">
        <v>43153</v>
      </c>
      <c r="K1319" s="61"/>
      <c r="L1319" s="61"/>
      <c r="M1319" s="60" t="s">
        <v>642</v>
      </c>
      <c r="N1319" s="56" t="s">
        <v>27618</v>
      </c>
      <c r="O1319" s="56" t="s">
        <v>355</v>
      </c>
      <c r="P1319" s="56" t="s">
        <v>27619</v>
      </c>
      <c r="Q1319" s="56" t="s">
        <v>21</v>
      </c>
      <c r="R1319" s="66"/>
      <c r="S1319" s="61"/>
      <c r="T1319" s="61"/>
      <c r="U1319" s="402"/>
      <c r="V1319" s="66"/>
      <c r="W1319" s="66"/>
      <c r="X1319" s="400" t="s">
        <v>108</v>
      </c>
      <c r="Y1319" s="61"/>
      <c r="Z1319" s="56" t="s">
        <v>18</v>
      </c>
      <c r="AA1319" s="533">
        <v>43153</v>
      </c>
      <c r="AB1319" s="203"/>
      <c r="AC1319" s="64" t="s">
        <v>27620</v>
      </c>
      <c r="AD1319" s="65" t="s">
        <v>79</v>
      </c>
      <c r="AE1319" s="96"/>
      <c r="AF1319" s="66"/>
      <c r="AG1319" s="66"/>
      <c r="AH1319" s="67" t="str">
        <v>Jan</v>
      </c>
      <c r="AI1319" s="68" t="str">
        <v>Feb</v>
      </c>
      <c r="AJ1319" s="69" t="e">
        <f t="shared" si="4"/>
        <v>#REF!</v>
      </c>
      <c r="AK1319" s="70">
        <f t="shared" si="1"/>
        <v>43141</v>
      </c>
      <c r="AL1319" s="71" t="e">
        <f t="shared" ca="1" si="5"/>
        <v>#REF!</v>
      </c>
      <c r="AM1319" s="71" t="str">
        <v>2018</v>
      </c>
      <c r="AN1319" s="70">
        <f t="shared" si="3"/>
        <v>43121</v>
      </c>
      <c r="AO1319" s="70" t="s">
        <v>123</v>
      </c>
    </row>
    <row r="1320" spans="1:41" ht="14.4">
      <c r="A1320" s="179" t="s">
        <v>27621</v>
      </c>
      <c r="B1320" s="56" t="s">
        <v>89</v>
      </c>
      <c r="C1320" s="57">
        <v>43385</v>
      </c>
      <c r="D1320" s="56" t="s">
        <v>90</v>
      </c>
      <c r="E1320" s="56" t="s">
        <v>12</v>
      </c>
      <c r="F1320" s="168" t="s">
        <v>106</v>
      </c>
      <c r="G1320" s="168" t="s">
        <v>107</v>
      </c>
      <c r="H1320" s="169" t="s">
        <v>12</v>
      </c>
      <c r="I1320" s="404"/>
      <c r="J1320" s="59"/>
      <c r="K1320" s="61"/>
      <c r="L1320" s="61"/>
      <c r="M1320" s="60" t="s">
        <v>27622</v>
      </c>
      <c r="N1320" s="56" t="s">
        <v>27623</v>
      </c>
      <c r="O1320" s="56" t="s">
        <v>16</v>
      </c>
      <c r="P1320" s="61"/>
      <c r="Q1320" s="56" t="s">
        <v>17</v>
      </c>
      <c r="R1320" s="66"/>
      <c r="S1320" s="61"/>
      <c r="T1320" s="61"/>
      <c r="U1320" s="402"/>
      <c r="V1320" s="66"/>
      <c r="W1320" s="66"/>
      <c r="X1320" s="402"/>
      <c r="Y1320" s="61"/>
      <c r="Z1320" s="56" t="s">
        <v>14</v>
      </c>
      <c r="AA1320" s="57">
        <v>43388</v>
      </c>
      <c r="AB1320" s="203"/>
      <c r="AC1320" s="64" t="s">
        <v>25389</v>
      </c>
      <c r="AD1320" s="56" t="s">
        <v>224</v>
      </c>
      <c r="AE1320" s="56"/>
      <c r="AF1320" s="61"/>
      <c r="AG1320" s="61"/>
      <c r="AH1320" s="67" t="str">
        <v>Oct</v>
      </c>
      <c r="AI1320" s="68" t="str">
        <v>Oct</v>
      </c>
      <c r="AJ1320" s="69" t="e">
        <f t="shared" si="4"/>
        <v>#REF!</v>
      </c>
      <c r="AK1320" s="70">
        <f t="shared" si="1"/>
        <v>43415</v>
      </c>
      <c r="AL1320" s="71" t="e">
        <f t="shared" ca="1" si="5"/>
        <v>#REF!</v>
      </c>
      <c r="AM1320" s="71" t="str">
        <v>2018</v>
      </c>
      <c r="AN1320" s="70">
        <f t="shared" si="3"/>
        <v>43395</v>
      </c>
      <c r="AO1320" s="70" t="s">
        <v>123</v>
      </c>
    </row>
    <row r="1321" spans="1:41" ht="14.4">
      <c r="A1321" s="179" t="s">
        <v>27624</v>
      </c>
      <c r="B1321" s="56" t="s">
        <v>89</v>
      </c>
      <c r="C1321" s="57">
        <v>43286</v>
      </c>
      <c r="D1321" s="56" t="s">
        <v>1027</v>
      </c>
      <c r="E1321" s="56" t="s">
        <v>140</v>
      </c>
      <c r="F1321" s="168" t="s">
        <v>106</v>
      </c>
      <c r="G1321" s="168" t="s">
        <v>107</v>
      </c>
      <c r="H1321" s="169" t="s">
        <v>140</v>
      </c>
      <c r="I1321" s="399"/>
      <c r="J1321" s="57">
        <v>43317</v>
      </c>
      <c r="K1321" s="56" t="s">
        <v>18</v>
      </c>
      <c r="L1321" s="56" t="s">
        <v>18</v>
      </c>
      <c r="M1321" s="60" t="s">
        <v>3842</v>
      </c>
      <c r="N1321" s="56" t="s">
        <v>27625</v>
      </c>
      <c r="O1321" s="56" t="s">
        <v>95</v>
      </c>
      <c r="P1321" s="56" t="s">
        <v>1234</v>
      </c>
      <c r="Q1321" s="56" t="s">
        <v>17</v>
      </c>
      <c r="R1321" s="56"/>
      <c r="S1321" s="56" t="s">
        <v>108</v>
      </c>
      <c r="T1321" s="56" t="s">
        <v>108</v>
      </c>
      <c r="U1321" s="56"/>
      <c r="V1321" s="56"/>
      <c r="W1321" s="56" t="s">
        <v>108</v>
      </c>
      <c r="X1321" s="56"/>
      <c r="Y1321" s="56" t="s">
        <v>108</v>
      </c>
      <c r="Z1321" s="56" t="s">
        <v>18</v>
      </c>
      <c r="AA1321" s="57">
        <v>43286</v>
      </c>
      <c r="AB1321" s="203"/>
      <c r="AC1321" s="64" t="s">
        <v>27626</v>
      </c>
      <c r="AD1321" s="56" t="s">
        <v>79</v>
      </c>
      <c r="AE1321" s="56"/>
      <c r="AF1321" s="61"/>
      <c r="AG1321" s="61"/>
      <c r="AH1321" s="67" t="str">
        <v>Jul</v>
      </c>
      <c r="AI1321" s="68" t="str">
        <v>Jul</v>
      </c>
      <c r="AJ1321" s="69" t="e">
        <f t="shared" si="4"/>
        <v>#REF!</v>
      </c>
      <c r="AK1321" s="70">
        <f t="shared" si="1"/>
        <v>43316</v>
      </c>
      <c r="AL1321" s="71" t="e">
        <f t="shared" ca="1" si="5"/>
        <v>#REF!</v>
      </c>
      <c r="AM1321" s="71" t="str">
        <v>2018</v>
      </c>
      <c r="AN1321" s="70">
        <f t="shared" si="3"/>
        <v>43296</v>
      </c>
      <c r="AO1321" s="70" t="s">
        <v>123</v>
      </c>
    </row>
    <row r="1322" spans="1:41" ht="14.4">
      <c r="A1322" s="179" t="s">
        <v>27627</v>
      </c>
      <c r="B1322" s="56" t="s">
        <v>89</v>
      </c>
      <c r="C1322" s="57">
        <v>43370</v>
      </c>
      <c r="D1322" s="56" t="s">
        <v>1027</v>
      </c>
      <c r="E1322" s="56" t="s">
        <v>140</v>
      </c>
      <c r="F1322" s="168" t="s">
        <v>106</v>
      </c>
      <c r="G1322" s="168" t="s">
        <v>107</v>
      </c>
      <c r="H1322" s="169" t="s">
        <v>140</v>
      </c>
      <c r="I1322" s="399"/>
      <c r="J1322" s="57">
        <v>43400</v>
      </c>
      <c r="K1322" s="56" t="s">
        <v>18</v>
      </c>
      <c r="L1322" s="56" t="s">
        <v>18</v>
      </c>
      <c r="M1322" s="60" t="s">
        <v>27628</v>
      </c>
      <c r="N1322" s="56" t="s">
        <v>27625</v>
      </c>
      <c r="O1322" s="56" t="s">
        <v>95</v>
      </c>
      <c r="P1322" s="56" t="s">
        <v>1234</v>
      </c>
      <c r="Q1322" s="56" t="s">
        <v>17</v>
      </c>
      <c r="R1322" s="56"/>
      <c r="S1322" s="56" t="s">
        <v>108</v>
      </c>
      <c r="T1322" s="56" t="s">
        <v>108</v>
      </c>
      <c r="U1322" s="56"/>
      <c r="V1322" s="56"/>
      <c r="W1322" s="56" t="s">
        <v>108</v>
      </c>
      <c r="X1322" s="56"/>
      <c r="Y1322" s="56" t="s">
        <v>108</v>
      </c>
      <c r="Z1322" s="56" t="s">
        <v>18</v>
      </c>
      <c r="AA1322" s="57">
        <v>43370</v>
      </c>
      <c r="AB1322" s="203"/>
      <c r="AC1322" s="64" t="s">
        <v>27629</v>
      </c>
      <c r="AD1322" s="56" t="s">
        <v>79</v>
      </c>
      <c r="AE1322" s="56"/>
      <c r="AF1322" s="61"/>
      <c r="AG1322" s="61"/>
      <c r="AH1322" s="67" t="str">
        <v>Sep</v>
      </c>
      <c r="AI1322" s="68" t="str">
        <v>Sep</v>
      </c>
      <c r="AJ1322" s="69" t="e">
        <f t="shared" si="4"/>
        <v>#REF!</v>
      </c>
      <c r="AK1322" s="70">
        <f t="shared" si="1"/>
        <v>43400</v>
      </c>
      <c r="AL1322" s="71" t="e">
        <f t="shared" ca="1" si="5"/>
        <v>#REF!</v>
      </c>
      <c r="AM1322" s="71" t="str">
        <v>2018</v>
      </c>
      <c r="AN1322" s="70">
        <f t="shared" si="3"/>
        <v>43380</v>
      </c>
      <c r="AO1322" s="70" t="s">
        <v>123</v>
      </c>
    </row>
    <row r="1323" spans="1:41" ht="14.4">
      <c r="A1323" s="179" t="s">
        <v>27630</v>
      </c>
      <c r="B1323" s="56" t="s">
        <v>89</v>
      </c>
      <c r="C1323" s="57">
        <v>43292</v>
      </c>
      <c r="D1323" s="56" t="s">
        <v>1027</v>
      </c>
      <c r="E1323" s="56" t="s">
        <v>140</v>
      </c>
      <c r="F1323" s="168" t="s">
        <v>106</v>
      </c>
      <c r="G1323" s="168" t="s">
        <v>107</v>
      </c>
      <c r="H1323" s="169" t="s">
        <v>140</v>
      </c>
      <c r="I1323" s="399"/>
      <c r="J1323" s="57">
        <v>43323</v>
      </c>
      <c r="K1323" s="61"/>
      <c r="L1323" s="61"/>
      <c r="M1323" s="60" t="s">
        <v>27631</v>
      </c>
      <c r="N1323" s="56" t="s">
        <v>27631</v>
      </c>
      <c r="O1323" s="56" t="s">
        <v>95</v>
      </c>
      <c r="P1323" s="56" t="s">
        <v>1234</v>
      </c>
      <c r="Q1323" s="56" t="s">
        <v>17</v>
      </c>
      <c r="R1323" s="56"/>
      <c r="S1323" s="56" t="s">
        <v>108</v>
      </c>
      <c r="T1323" s="56" t="s">
        <v>108</v>
      </c>
      <c r="U1323" s="56"/>
      <c r="V1323" s="56"/>
      <c r="W1323" s="56" t="s">
        <v>108</v>
      </c>
      <c r="X1323" s="56"/>
      <c r="Y1323" s="56" t="s">
        <v>108</v>
      </c>
      <c r="Z1323" s="56" t="s">
        <v>18</v>
      </c>
      <c r="AA1323" s="57">
        <v>43292</v>
      </c>
      <c r="AB1323" s="203"/>
      <c r="AC1323" s="64" t="s">
        <v>27632</v>
      </c>
      <c r="AD1323" s="56" t="s">
        <v>79</v>
      </c>
      <c r="AE1323" s="56"/>
      <c r="AF1323" s="61"/>
      <c r="AG1323" s="61"/>
      <c r="AH1323" s="67" t="str">
        <v>Jul</v>
      </c>
      <c r="AI1323" s="68" t="str">
        <v>Jul</v>
      </c>
      <c r="AJ1323" s="69" t="e">
        <f t="shared" si="4"/>
        <v>#REF!</v>
      </c>
      <c r="AK1323" s="70">
        <f t="shared" si="1"/>
        <v>43322</v>
      </c>
      <c r="AL1323" s="71" t="e">
        <f t="shared" ca="1" si="5"/>
        <v>#REF!</v>
      </c>
      <c r="AM1323" s="71" t="str">
        <v>2018</v>
      </c>
      <c r="AN1323" s="70">
        <f t="shared" si="3"/>
        <v>43302</v>
      </c>
      <c r="AO1323" s="70" t="s">
        <v>123</v>
      </c>
    </row>
    <row r="1324" spans="1:41" ht="14.4">
      <c r="A1324" s="179" t="s">
        <v>27633</v>
      </c>
      <c r="B1324" s="56" t="s">
        <v>89</v>
      </c>
      <c r="C1324" s="57">
        <v>43390</v>
      </c>
      <c r="D1324" s="56" t="s">
        <v>1027</v>
      </c>
      <c r="E1324" s="56" t="s">
        <v>140</v>
      </c>
      <c r="F1324" s="168" t="s">
        <v>106</v>
      </c>
      <c r="G1324" s="168" t="s">
        <v>107</v>
      </c>
      <c r="H1324" s="169" t="s">
        <v>140</v>
      </c>
      <c r="I1324" s="399"/>
      <c r="J1324" s="57">
        <v>43421</v>
      </c>
      <c r="K1324" s="56" t="s">
        <v>18</v>
      </c>
      <c r="L1324" s="56" t="s">
        <v>14</v>
      </c>
      <c r="M1324" s="60" t="s">
        <v>745</v>
      </c>
      <c r="N1324" s="56" t="s">
        <v>27634</v>
      </c>
      <c r="O1324" s="61"/>
      <c r="P1324" s="56" t="s">
        <v>108</v>
      </c>
      <c r="Q1324" s="56" t="s">
        <v>17</v>
      </c>
      <c r="R1324" s="56"/>
      <c r="S1324" s="56" t="s">
        <v>108</v>
      </c>
      <c r="T1324" s="56" t="s">
        <v>108</v>
      </c>
      <c r="U1324" s="56"/>
      <c r="V1324" s="56"/>
      <c r="W1324" s="56" t="s">
        <v>108</v>
      </c>
      <c r="X1324" s="56"/>
      <c r="Y1324" s="56" t="s">
        <v>108</v>
      </c>
      <c r="Z1324" s="56" t="s">
        <v>14</v>
      </c>
      <c r="AA1324" s="57">
        <v>43390</v>
      </c>
      <c r="AB1324" s="203"/>
      <c r="AC1324" s="64" t="s">
        <v>23377</v>
      </c>
      <c r="AD1324" s="56" t="s">
        <v>118</v>
      </c>
      <c r="AE1324" s="56"/>
      <c r="AF1324" s="61"/>
      <c r="AG1324" s="61"/>
      <c r="AH1324" s="67" t="str">
        <v>Oct</v>
      </c>
      <c r="AI1324" s="68" t="str">
        <v>Oct</v>
      </c>
      <c r="AJ1324" s="69" t="e">
        <f t="shared" si="4"/>
        <v>#REF!</v>
      </c>
      <c r="AK1324" s="70">
        <f t="shared" si="1"/>
        <v>43420</v>
      </c>
      <c r="AL1324" s="71" t="e">
        <f t="shared" ca="1" si="5"/>
        <v>#REF!</v>
      </c>
      <c r="AM1324" s="71" t="str">
        <v>2018</v>
      </c>
      <c r="AN1324" s="70">
        <f t="shared" si="3"/>
        <v>43400</v>
      </c>
      <c r="AO1324" s="70" t="s">
        <v>123</v>
      </c>
    </row>
    <row r="1325" spans="1:41" ht="14.4">
      <c r="A1325" s="179" t="s">
        <v>27635</v>
      </c>
      <c r="B1325" s="56" t="s">
        <v>89</v>
      </c>
      <c r="C1325" s="57">
        <v>43434</v>
      </c>
      <c r="D1325" s="56" t="s">
        <v>1027</v>
      </c>
      <c r="E1325" s="56" t="s">
        <v>140</v>
      </c>
      <c r="F1325" s="168" t="s">
        <v>106</v>
      </c>
      <c r="G1325" s="168" t="s">
        <v>107</v>
      </c>
      <c r="H1325" s="169" t="s">
        <v>140</v>
      </c>
      <c r="I1325" s="399"/>
      <c r="J1325" s="57">
        <v>43464</v>
      </c>
      <c r="K1325" s="56" t="s">
        <v>18</v>
      </c>
      <c r="L1325" s="56" t="s">
        <v>18</v>
      </c>
      <c r="M1325" s="60" t="s">
        <v>642</v>
      </c>
      <c r="N1325" s="56" t="s">
        <v>27636</v>
      </c>
      <c r="O1325" s="56" t="s">
        <v>114</v>
      </c>
      <c r="P1325" s="56" t="s">
        <v>1849</v>
      </c>
      <c r="Q1325" s="56" t="s">
        <v>17</v>
      </c>
      <c r="R1325" s="56"/>
      <c r="S1325" s="56" t="s">
        <v>108</v>
      </c>
      <c r="T1325" s="56" t="s">
        <v>108</v>
      </c>
      <c r="U1325" s="56"/>
      <c r="V1325" s="56"/>
      <c r="W1325" s="56" t="s">
        <v>108</v>
      </c>
      <c r="X1325" s="56"/>
      <c r="Y1325" s="56" t="s">
        <v>108</v>
      </c>
      <c r="Z1325" s="56" t="s">
        <v>18</v>
      </c>
      <c r="AA1325" s="57">
        <v>43434</v>
      </c>
      <c r="AB1325" s="203"/>
      <c r="AC1325" s="64" t="s">
        <v>22751</v>
      </c>
      <c r="AD1325" s="56" t="s">
        <v>79</v>
      </c>
      <c r="AE1325" s="56"/>
      <c r="AF1325" s="61"/>
      <c r="AG1325" s="61"/>
      <c r="AH1325" s="67" t="str">
        <v>Nov</v>
      </c>
      <c r="AI1325" s="68" t="str">
        <v>Nov</v>
      </c>
      <c r="AJ1325" s="69" t="e">
        <f t="shared" si="4"/>
        <v>#REF!</v>
      </c>
      <c r="AK1325" s="70">
        <f t="shared" si="1"/>
        <v>43464</v>
      </c>
      <c r="AL1325" s="71" t="e">
        <f t="shared" ca="1" si="5"/>
        <v>#REF!</v>
      </c>
      <c r="AM1325" s="71" t="str">
        <v>2018</v>
      </c>
      <c r="AN1325" s="70">
        <f t="shared" si="3"/>
        <v>43444</v>
      </c>
      <c r="AO1325" s="70" t="s">
        <v>123</v>
      </c>
    </row>
    <row r="1326" spans="1:41" ht="14.4">
      <c r="A1326" s="179" t="s">
        <v>27637</v>
      </c>
      <c r="B1326" s="56" t="s">
        <v>89</v>
      </c>
      <c r="C1326" s="57">
        <v>43236</v>
      </c>
      <c r="D1326" s="56" t="s">
        <v>1027</v>
      </c>
      <c r="E1326" s="56" t="s">
        <v>140</v>
      </c>
      <c r="F1326" s="168" t="s">
        <v>106</v>
      </c>
      <c r="G1326" s="168" t="s">
        <v>107</v>
      </c>
      <c r="H1326" s="169" t="s">
        <v>140</v>
      </c>
      <c r="I1326" s="399"/>
      <c r="J1326" s="57">
        <v>43267</v>
      </c>
      <c r="K1326" s="56" t="s">
        <v>18</v>
      </c>
      <c r="L1326" s="56" t="s">
        <v>14</v>
      </c>
      <c r="M1326" s="60" t="s">
        <v>642</v>
      </c>
      <c r="N1326" s="56" t="s">
        <v>27638</v>
      </c>
      <c r="O1326" s="56" t="s">
        <v>236</v>
      </c>
      <c r="P1326" s="61"/>
      <c r="Q1326" s="61"/>
      <c r="R1326" s="56"/>
      <c r="S1326" s="56" t="s">
        <v>108</v>
      </c>
      <c r="T1326" s="56" t="s">
        <v>108</v>
      </c>
      <c r="U1326" s="56"/>
      <c r="V1326" s="56"/>
      <c r="W1326" s="56" t="s">
        <v>108</v>
      </c>
      <c r="X1326" s="56"/>
      <c r="Y1326" s="56" t="s">
        <v>108</v>
      </c>
      <c r="Z1326" s="56" t="s">
        <v>14</v>
      </c>
      <c r="AA1326" s="57">
        <v>43236</v>
      </c>
      <c r="AB1326" s="203"/>
      <c r="AC1326" s="64" t="s">
        <v>27639</v>
      </c>
      <c r="AD1326" s="56" t="s">
        <v>118</v>
      </c>
      <c r="AE1326" s="56"/>
      <c r="AF1326" s="61"/>
      <c r="AG1326" s="61"/>
      <c r="AH1326" s="67" t="str">
        <v>May</v>
      </c>
      <c r="AI1326" s="68" t="str">
        <v>May</v>
      </c>
      <c r="AJ1326" s="69" t="e">
        <f t="shared" si="4"/>
        <v>#REF!</v>
      </c>
      <c r="AK1326" s="70">
        <f t="shared" si="1"/>
        <v>43266</v>
      </c>
      <c r="AL1326" s="71" t="e">
        <f t="shared" ca="1" si="5"/>
        <v>#REF!</v>
      </c>
      <c r="AM1326" s="71" t="str">
        <v>2018</v>
      </c>
      <c r="AN1326" s="70">
        <f t="shared" si="3"/>
        <v>43246</v>
      </c>
      <c r="AO1326" s="70" t="s">
        <v>123</v>
      </c>
    </row>
    <row r="1327" spans="1:41" ht="14.4">
      <c r="A1327" s="179" t="s">
        <v>27640</v>
      </c>
      <c r="B1327" s="56" t="s">
        <v>89</v>
      </c>
      <c r="C1327" s="57">
        <v>43286</v>
      </c>
      <c r="D1327" s="56" t="s">
        <v>90</v>
      </c>
      <c r="E1327" s="56" t="s">
        <v>15779</v>
      </c>
      <c r="F1327" s="168" t="s">
        <v>214</v>
      </c>
      <c r="G1327" s="168" t="s">
        <v>20742</v>
      </c>
      <c r="H1327" s="169" t="s">
        <v>2445</v>
      </c>
      <c r="I1327" s="399"/>
      <c r="J1327" s="57">
        <v>43299</v>
      </c>
      <c r="K1327" s="56" t="s">
        <v>18</v>
      </c>
      <c r="L1327" s="56" t="s">
        <v>18</v>
      </c>
      <c r="M1327" s="60" t="s">
        <v>27641</v>
      </c>
      <c r="N1327" s="56" t="s">
        <v>27642</v>
      </c>
      <c r="O1327" s="61"/>
      <c r="P1327" s="56" t="s">
        <v>27643</v>
      </c>
      <c r="Q1327" s="56" t="s">
        <v>17</v>
      </c>
      <c r="R1327" s="56"/>
      <c r="S1327" s="56" t="s">
        <v>108</v>
      </c>
      <c r="T1327" s="56" t="s">
        <v>108</v>
      </c>
      <c r="U1327" s="56"/>
      <c r="V1327" s="56"/>
      <c r="W1327" s="56" t="s">
        <v>108</v>
      </c>
      <c r="X1327" s="56" t="s">
        <v>108</v>
      </c>
      <c r="Y1327" s="61"/>
      <c r="Z1327" s="56" t="s">
        <v>18</v>
      </c>
      <c r="AA1327" s="533">
        <v>43292</v>
      </c>
      <c r="AB1327" s="203"/>
      <c r="AC1327" s="64" t="s">
        <v>27644</v>
      </c>
      <c r="AD1327" s="56" t="s">
        <v>79</v>
      </c>
      <c r="AE1327" s="56"/>
      <c r="AF1327" s="61"/>
      <c r="AG1327" s="61"/>
      <c r="AH1327" s="67" t="str">
        <v>Jul</v>
      </c>
      <c r="AI1327" s="68" t="str">
        <v>Jul</v>
      </c>
      <c r="AJ1327" s="69" t="e">
        <f t="shared" si="4"/>
        <v>#REF!</v>
      </c>
      <c r="AK1327" s="70">
        <f t="shared" si="1"/>
        <v>43316</v>
      </c>
      <c r="AL1327" s="71" t="e">
        <f t="shared" ca="1" si="5"/>
        <v>#REF!</v>
      </c>
      <c r="AM1327" s="71" t="str">
        <v>2018</v>
      </c>
      <c r="AN1327" s="70">
        <f t="shared" si="3"/>
        <v>43296</v>
      </c>
      <c r="AO1327" s="70" t="s">
        <v>123</v>
      </c>
    </row>
    <row r="1328" spans="1:41" ht="14.4">
      <c r="A1328" s="179" t="s">
        <v>27645</v>
      </c>
      <c r="B1328" s="56" t="s">
        <v>89</v>
      </c>
      <c r="C1328" s="57">
        <v>43301</v>
      </c>
      <c r="D1328" s="56" t="s">
        <v>90</v>
      </c>
      <c r="E1328" s="56" t="s">
        <v>15779</v>
      </c>
      <c r="F1328" s="168" t="s">
        <v>214</v>
      </c>
      <c r="G1328" s="168" t="s">
        <v>20742</v>
      </c>
      <c r="H1328" s="169" t="s">
        <v>2445</v>
      </c>
      <c r="I1328" s="399"/>
      <c r="J1328" s="57">
        <v>43314</v>
      </c>
      <c r="K1328" s="56" t="s">
        <v>18</v>
      </c>
      <c r="L1328" s="56" t="s">
        <v>18</v>
      </c>
      <c r="M1328" s="60" t="s">
        <v>27646</v>
      </c>
      <c r="N1328" s="56" t="s">
        <v>27647</v>
      </c>
      <c r="O1328" s="61"/>
      <c r="P1328" s="56" t="s">
        <v>27643</v>
      </c>
      <c r="Q1328" s="56" t="s">
        <v>20386</v>
      </c>
      <c r="R1328" s="56"/>
      <c r="S1328" s="56" t="s">
        <v>108</v>
      </c>
      <c r="T1328" s="56" t="s">
        <v>108</v>
      </c>
      <c r="U1328" s="56"/>
      <c r="V1328" s="56"/>
      <c r="W1328" s="56" t="s">
        <v>108</v>
      </c>
      <c r="X1328" s="56" t="s">
        <v>108</v>
      </c>
      <c r="Y1328" s="61"/>
      <c r="Z1328" s="56" t="s">
        <v>18</v>
      </c>
      <c r="AA1328" s="533">
        <v>43313</v>
      </c>
      <c r="AB1328" s="203"/>
      <c r="AC1328" s="64" t="s">
        <v>27648</v>
      </c>
      <c r="AD1328" s="56" t="s">
        <v>118</v>
      </c>
      <c r="AE1328" s="61"/>
      <c r="AF1328" s="61"/>
      <c r="AG1328" s="61"/>
      <c r="AH1328" s="67" t="str">
        <v>Jul</v>
      </c>
      <c r="AI1328" s="68" t="str">
        <v>Aug</v>
      </c>
      <c r="AJ1328" s="69" t="e">
        <f t="shared" si="4"/>
        <v>#REF!</v>
      </c>
      <c r="AK1328" s="70">
        <f t="shared" si="1"/>
        <v>43331</v>
      </c>
      <c r="AL1328" s="71" t="e">
        <f t="shared" ca="1" si="5"/>
        <v>#REF!</v>
      </c>
      <c r="AM1328" s="71" t="str">
        <v>2018</v>
      </c>
      <c r="AN1328" s="70">
        <f t="shared" si="3"/>
        <v>43311</v>
      </c>
      <c r="AO1328" s="70" t="s">
        <v>123</v>
      </c>
    </row>
    <row r="1329" spans="1:41" ht="14.4">
      <c r="A1329" s="179" t="s">
        <v>27649</v>
      </c>
      <c r="B1329" s="56" t="s">
        <v>89</v>
      </c>
      <c r="C1329" s="57">
        <v>43196</v>
      </c>
      <c r="D1329" s="56" t="s">
        <v>131</v>
      </c>
      <c r="E1329" s="56" t="s">
        <v>140</v>
      </c>
      <c r="F1329" s="168" t="s">
        <v>106</v>
      </c>
      <c r="G1329" s="168" t="s">
        <v>107</v>
      </c>
      <c r="H1329" s="169" t="s">
        <v>140</v>
      </c>
      <c r="I1329" s="399"/>
      <c r="J1329" s="57">
        <v>43226</v>
      </c>
      <c r="K1329" s="56" t="s">
        <v>18</v>
      </c>
      <c r="L1329" s="56" t="s">
        <v>18</v>
      </c>
      <c r="M1329" s="60" t="s">
        <v>27650</v>
      </c>
      <c r="N1329" s="56" t="s">
        <v>27651</v>
      </c>
      <c r="O1329" s="56" t="s">
        <v>137</v>
      </c>
      <c r="P1329" s="56" t="s">
        <v>27652</v>
      </c>
      <c r="Q1329" s="56" t="s">
        <v>17</v>
      </c>
      <c r="R1329" s="66"/>
      <c r="S1329" s="56" t="s">
        <v>108</v>
      </c>
      <c r="T1329" s="56" t="s">
        <v>108</v>
      </c>
      <c r="U1329" s="56"/>
      <c r="V1329" s="66"/>
      <c r="W1329" s="66"/>
      <c r="X1329" s="400"/>
      <c r="Y1329" s="56" t="s">
        <v>108</v>
      </c>
      <c r="Z1329" s="56" t="s">
        <v>18</v>
      </c>
      <c r="AA1329" s="57">
        <v>43226</v>
      </c>
      <c r="AB1329" s="203"/>
      <c r="AC1329" s="64" t="s">
        <v>27653</v>
      </c>
      <c r="AD1329" s="56" t="s">
        <v>79</v>
      </c>
      <c r="AE1329" s="56"/>
      <c r="AF1329" s="61"/>
      <c r="AG1329" s="61"/>
      <c r="AH1329" s="67" t="str">
        <v>Apr</v>
      </c>
      <c r="AI1329" s="68" t="str">
        <v>May</v>
      </c>
      <c r="AJ1329" s="69" t="e">
        <f t="shared" si="4"/>
        <v>#REF!</v>
      </c>
      <c r="AK1329" s="70">
        <f t="shared" si="1"/>
        <v>43226</v>
      </c>
      <c r="AL1329" s="71" t="e">
        <f t="shared" ca="1" si="5"/>
        <v>#REF!</v>
      </c>
      <c r="AM1329" s="71" t="str">
        <v>2018</v>
      </c>
      <c r="AN1329" s="70">
        <f t="shared" si="3"/>
        <v>43206</v>
      </c>
      <c r="AO1329" s="70" t="s">
        <v>123</v>
      </c>
    </row>
    <row r="1330" spans="1:41" ht="26.5">
      <c r="A1330" s="179" t="s">
        <v>27654</v>
      </c>
      <c r="B1330" s="56" t="s">
        <v>89</v>
      </c>
      <c r="C1330" s="57">
        <v>43284</v>
      </c>
      <c r="D1330" s="56" t="s">
        <v>1027</v>
      </c>
      <c r="E1330" s="56" t="s">
        <v>140</v>
      </c>
      <c r="F1330" s="168" t="s">
        <v>106</v>
      </c>
      <c r="G1330" s="168" t="s">
        <v>107</v>
      </c>
      <c r="H1330" s="169" t="s">
        <v>140</v>
      </c>
      <c r="I1330" s="399"/>
      <c r="J1330" s="57">
        <v>43315</v>
      </c>
      <c r="K1330" s="56" t="s">
        <v>18</v>
      </c>
      <c r="L1330" s="56" t="s">
        <v>14</v>
      </c>
      <c r="M1330" s="60" t="s">
        <v>27655</v>
      </c>
      <c r="N1330" s="56" t="s">
        <v>27656</v>
      </c>
      <c r="O1330" s="56" t="s">
        <v>249</v>
      </c>
      <c r="P1330" s="56" t="s">
        <v>27657</v>
      </c>
      <c r="Q1330" s="56" t="s">
        <v>17</v>
      </c>
      <c r="R1330" s="56"/>
      <c r="S1330" s="56" t="s">
        <v>108</v>
      </c>
      <c r="T1330" s="56" t="s">
        <v>108</v>
      </c>
      <c r="U1330" s="56"/>
      <c r="V1330" s="56"/>
      <c r="W1330" s="56" t="s">
        <v>108</v>
      </c>
      <c r="X1330" s="56"/>
      <c r="Y1330" s="56" t="s">
        <v>361</v>
      </c>
      <c r="Z1330" s="56" t="s">
        <v>14</v>
      </c>
      <c r="AA1330" s="57">
        <v>43284</v>
      </c>
      <c r="AB1330" s="203"/>
      <c r="AC1330" s="64" t="s">
        <v>27658</v>
      </c>
      <c r="AD1330" s="56" t="s">
        <v>294</v>
      </c>
      <c r="AE1330" s="56"/>
      <c r="AF1330" s="61"/>
      <c r="AG1330" s="61"/>
      <c r="AH1330" s="67" t="str">
        <v>Jul</v>
      </c>
      <c r="AI1330" s="68" t="str">
        <v>Jul</v>
      </c>
      <c r="AJ1330" s="69" t="e">
        <f t="shared" si="4"/>
        <v>#REF!</v>
      </c>
      <c r="AK1330" s="70">
        <f t="shared" si="1"/>
        <v>43314</v>
      </c>
      <c r="AL1330" s="71" t="e">
        <f t="shared" ca="1" si="5"/>
        <v>#REF!</v>
      </c>
      <c r="AM1330" s="71" t="str">
        <v>2018</v>
      </c>
      <c r="AN1330" s="70">
        <f t="shared" si="3"/>
        <v>43294</v>
      </c>
      <c r="AO1330" s="70" t="s">
        <v>123</v>
      </c>
    </row>
    <row r="1331" spans="1:41" ht="14.4">
      <c r="A1331" s="179" t="s">
        <v>27659</v>
      </c>
      <c r="B1331" s="56" t="s">
        <v>89</v>
      </c>
      <c r="C1331" s="57">
        <v>43418</v>
      </c>
      <c r="D1331" s="56" t="s">
        <v>1027</v>
      </c>
      <c r="E1331" s="56" t="s">
        <v>140</v>
      </c>
      <c r="F1331" s="168" t="s">
        <v>106</v>
      </c>
      <c r="G1331" s="168" t="s">
        <v>107</v>
      </c>
      <c r="H1331" s="169" t="s">
        <v>140</v>
      </c>
      <c r="I1331" s="399"/>
      <c r="J1331" s="57">
        <v>43448</v>
      </c>
      <c r="K1331" s="56" t="s">
        <v>18</v>
      </c>
      <c r="L1331" s="56" t="s">
        <v>14</v>
      </c>
      <c r="M1331" s="60" t="s">
        <v>642</v>
      </c>
      <c r="N1331" s="56" t="s">
        <v>27660</v>
      </c>
      <c r="O1331" s="56" t="s">
        <v>27</v>
      </c>
      <c r="P1331" s="56" t="s">
        <v>108</v>
      </c>
      <c r="Q1331" s="56" t="s">
        <v>17</v>
      </c>
      <c r="R1331" s="56"/>
      <c r="S1331" s="56" t="s">
        <v>108</v>
      </c>
      <c r="T1331" s="56" t="s">
        <v>108</v>
      </c>
      <c r="U1331" s="56"/>
      <c r="V1331" s="56"/>
      <c r="W1331" s="56" t="s">
        <v>108</v>
      </c>
      <c r="X1331" s="56"/>
      <c r="Y1331" s="56" t="s">
        <v>108</v>
      </c>
      <c r="Z1331" s="56" t="s">
        <v>14</v>
      </c>
      <c r="AA1331" s="57">
        <v>43418</v>
      </c>
      <c r="AB1331" s="203"/>
      <c r="AC1331" s="64" t="s">
        <v>25400</v>
      </c>
      <c r="AD1331" s="56" t="s">
        <v>118</v>
      </c>
      <c r="AE1331" s="56"/>
      <c r="AF1331" s="61"/>
      <c r="AG1331" s="61"/>
      <c r="AH1331" s="67" t="str">
        <v>Nov</v>
      </c>
      <c r="AI1331" s="68" t="str">
        <v>Nov</v>
      </c>
      <c r="AJ1331" s="69" t="e">
        <f t="shared" si="4"/>
        <v>#REF!</v>
      </c>
      <c r="AK1331" s="70">
        <f t="shared" si="1"/>
        <v>43448</v>
      </c>
      <c r="AL1331" s="71" t="e">
        <f t="shared" ca="1" si="5"/>
        <v>#REF!</v>
      </c>
      <c r="AM1331" s="71" t="str">
        <v>2018</v>
      </c>
      <c r="AN1331" s="70">
        <f t="shared" si="3"/>
        <v>43428</v>
      </c>
      <c r="AO1331" s="70" t="s">
        <v>123</v>
      </c>
    </row>
    <row r="1332" spans="1:41" ht="14.4">
      <c r="A1332" s="179" t="s">
        <v>27661</v>
      </c>
      <c r="B1332" s="56" t="s">
        <v>89</v>
      </c>
      <c r="C1332" s="57">
        <v>43370</v>
      </c>
      <c r="D1332" s="56" t="s">
        <v>1027</v>
      </c>
      <c r="E1332" s="56" t="s">
        <v>140</v>
      </c>
      <c r="F1332" s="168" t="s">
        <v>106</v>
      </c>
      <c r="G1332" s="168" t="s">
        <v>107</v>
      </c>
      <c r="H1332" s="169" t="s">
        <v>140</v>
      </c>
      <c r="I1332" s="399"/>
      <c r="J1332" s="57">
        <v>43400</v>
      </c>
      <c r="K1332" s="56" t="s">
        <v>18</v>
      </c>
      <c r="L1332" s="56" t="s">
        <v>14</v>
      </c>
      <c r="M1332" s="60" t="s">
        <v>642</v>
      </c>
      <c r="N1332" s="56" t="s">
        <v>27662</v>
      </c>
      <c r="O1332" s="56" t="s">
        <v>189</v>
      </c>
      <c r="P1332" s="56" t="s">
        <v>108</v>
      </c>
      <c r="Q1332" s="56" t="s">
        <v>17</v>
      </c>
      <c r="R1332" s="56"/>
      <c r="S1332" s="56" t="s">
        <v>108</v>
      </c>
      <c r="T1332" s="56" t="s">
        <v>108</v>
      </c>
      <c r="U1332" s="56"/>
      <c r="V1332" s="56"/>
      <c r="W1332" s="56" t="s">
        <v>108</v>
      </c>
      <c r="X1332" s="56"/>
      <c r="Y1332" s="56" t="s">
        <v>108</v>
      </c>
      <c r="Z1332" s="56" t="s">
        <v>14</v>
      </c>
      <c r="AA1332" s="57">
        <v>43370</v>
      </c>
      <c r="AB1332" s="203"/>
      <c r="AC1332" s="64" t="s">
        <v>27663</v>
      </c>
      <c r="AD1332" s="56" t="s">
        <v>118</v>
      </c>
      <c r="AE1332" s="56"/>
      <c r="AF1332" s="61"/>
      <c r="AG1332" s="61"/>
      <c r="AH1332" s="67" t="str">
        <v>Sep</v>
      </c>
      <c r="AI1332" s="68" t="str">
        <v>Sep</v>
      </c>
      <c r="AJ1332" s="69" t="e">
        <f t="shared" si="4"/>
        <v>#REF!</v>
      </c>
      <c r="AK1332" s="70">
        <f t="shared" si="1"/>
        <v>43400</v>
      </c>
      <c r="AL1332" s="71" t="e">
        <f t="shared" ca="1" si="5"/>
        <v>#REF!</v>
      </c>
      <c r="AM1332" s="71" t="str">
        <v>2018</v>
      </c>
      <c r="AN1332" s="70">
        <f t="shared" si="3"/>
        <v>43380</v>
      </c>
      <c r="AO1332" s="70" t="s">
        <v>123</v>
      </c>
    </row>
    <row r="1333" spans="1:41" ht="14.4">
      <c r="A1333" s="179" t="s">
        <v>27664</v>
      </c>
      <c r="B1333" s="56" t="s">
        <v>89</v>
      </c>
      <c r="C1333" s="57">
        <v>43461</v>
      </c>
      <c r="D1333" s="56" t="s">
        <v>1027</v>
      </c>
      <c r="E1333" s="56" t="s">
        <v>140</v>
      </c>
      <c r="F1333" s="168" t="s">
        <v>106</v>
      </c>
      <c r="G1333" s="168" t="s">
        <v>107</v>
      </c>
      <c r="H1333" s="169" t="s">
        <v>140</v>
      </c>
      <c r="I1333" s="399"/>
      <c r="J1333" s="57">
        <v>43492</v>
      </c>
      <c r="K1333" s="56" t="s">
        <v>18</v>
      </c>
      <c r="L1333" s="56" t="s">
        <v>14</v>
      </c>
      <c r="M1333" s="60" t="s">
        <v>642</v>
      </c>
      <c r="N1333" s="56" t="s">
        <v>27665</v>
      </c>
      <c r="O1333" s="56" t="s">
        <v>189</v>
      </c>
      <c r="P1333" s="56" t="s">
        <v>108</v>
      </c>
      <c r="Q1333" s="56" t="s">
        <v>96</v>
      </c>
      <c r="R1333" s="56"/>
      <c r="S1333" s="56" t="s">
        <v>108</v>
      </c>
      <c r="T1333" s="56" t="s">
        <v>108</v>
      </c>
      <c r="U1333" s="56"/>
      <c r="V1333" s="56"/>
      <c r="W1333" s="56" t="s">
        <v>108</v>
      </c>
      <c r="X1333" s="56"/>
      <c r="Y1333" s="56" t="s">
        <v>108</v>
      </c>
      <c r="Z1333" s="56" t="s">
        <v>14</v>
      </c>
      <c r="AA1333" s="57">
        <v>43461</v>
      </c>
      <c r="AB1333" s="203"/>
      <c r="AC1333" s="64" t="s">
        <v>27666</v>
      </c>
      <c r="AD1333" s="56" t="s">
        <v>118</v>
      </c>
      <c r="AE1333" s="56"/>
      <c r="AF1333" s="61"/>
      <c r="AG1333" s="61"/>
      <c r="AH1333" s="67" t="str">
        <v>Dec</v>
      </c>
      <c r="AI1333" s="68" t="str">
        <v>Dec</v>
      </c>
      <c r="AJ1333" s="69" t="e">
        <f t="shared" si="4"/>
        <v>#REF!</v>
      </c>
      <c r="AK1333" s="70">
        <f t="shared" si="1"/>
        <v>43491</v>
      </c>
      <c r="AL1333" s="71" t="e">
        <f t="shared" ca="1" si="5"/>
        <v>#REF!</v>
      </c>
      <c r="AM1333" s="71" t="str">
        <v>2018</v>
      </c>
      <c r="AN1333" s="70">
        <f t="shared" si="3"/>
        <v>43471</v>
      </c>
      <c r="AO1333" s="70" t="s">
        <v>123</v>
      </c>
    </row>
    <row r="1334" spans="1:41" ht="14.4">
      <c r="A1334" s="179" t="s">
        <v>27667</v>
      </c>
      <c r="B1334" s="56" t="s">
        <v>89</v>
      </c>
      <c r="C1334" s="57">
        <v>43279</v>
      </c>
      <c r="D1334" s="56" t="s">
        <v>131</v>
      </c>
      <c r="E1334" s="56" t="s">
        <v>140</v>
      </c>
      <c r="F1334" s="168" t="s">
        <v>106</v>
      </c>
      <c r="G1334" s="168" t="s">
        <v>107</v>
      </c>
      <c r="H1334" s="169" t="s">
        <v>140</v>
      </c>
      <c r="I1334" s="399"/>
      <c r="J1334" s="57">
        <v>43309</v>
      </c>
      <c r="K1334" s="56" t="s">
        <v>18</v>
      </c>
      <c r="L1334" s="56" t="s">
        <v>18</v>
      </c>
      <c r="M1334" s="60" t="s">
        <v>27668</v>
      </c>
      <c r="N1334" s="56" t="s">
        <v>27669</v>
      </c>
      <c r="O1334" s="56" t="s">
        <v>27</v>
      </c>
      <c r="P1334" s="56" t="s">
        <v>27670</v>
      </c>
      <c r="Q1334" s="56" t="s">
        <v>28</v>
      </c>
      <c r="R1334" s="56"/>
      <c r="S1334" s="56" t="s">
        <v>108</v>
      </c>
      <c r="T1334" s="56" t="s">
        <v>108</v>
      </c>
      <c r="U1334" s="56"/>
      <c r="V1334" s="56"/>
      <c r="W1334" s="56" t="s">
        <v>108</v>
      </c>
      <c r="X1334" s="56"/>
      <c r="Y1334" s="56" t="s">
        <v>108</v>
      </c>
      <c r="Z1334" s="56" t="s">
        <v>18</v>
      </c>
      <c r="AA1334" s="57">
        <v>43279</v>
      </c>
      <c r="AB1334" s="203"/>
      <c r="AC1334" s="64" t="s">
        <v>25313</v>
      </c>
      <c r="AD1334" s="56" t="s">
        <v>79</v>
      </c>
      <c r="AE1334" s="56"/>
      <c r="AF1334" s="61"/>
      <c r="AG1334" s="61"/>
      <c r="AH1334" s="67" t="str">
        <v>Jun</v>
      </c>
      <c r="AI1334" s="68" t="str">
        <v>Jun</v>
      </c>
      <c r="AJ1334" s="69" t="e">
        <f t="shared" si="4"/>
        <v>#REF!</v>
      </c>
      <c r="AK1334" s="70">
        <f t="shared" si="1"/>
        <v>43309</v>
      </c>
      <c r="AL1334" s="71" t="e">
        <f t="shared" ca="1" si="5"/>
        <v>#REF!</v>
      </c>
      <c r="AM1334" s="71" t="str">
        <v>2018</v>
      </c>
      <c r="AN1334" s="70">
        <f t="shared" si="3"/>
        <v>43289</v>
      </c>
      <c r="AO1334" s="70" t="s">
        <v>123</v>
      </c>
    </row>
    <row r="1335" spans="1:41" ht="14.4">
      <c r="A1335" s="179" t="s">
        <v>27671</v>
      </c>
      <c r="B1335" s="56" t="s">
        <v>89</v>
      </c>
      <c r="C1335" s="57">
        <v>43151</v>
      </c>
      <c r="D1335" s="56" t="s">
        <v>1027</v>
      </c>
      <c r="E1335" s="56" t="s">
        <v>140</v>
      </c>
      <c r="F1335" s="168" t="s">
        <v>106</v>
      </c>
      <c r="G1335" s="168" t="s">
        <v>107</v>
      </c>
      <c r="H1335" s="169" t="s">
        <v>140</v>
      </c>
      <c r="I1335" s="399"/>
      <c r="J1335" s="57">
        <v>43179</v>
      </c>
      <c r="K1335" s="61"/>
      <c r="L1335" s="61"/>
      <c r="M1335" s="60" t="s">
        <v>27672</v>
      </c>
      <c r="N1335" s="56" t="s">
        <v>27673</v>
      </c>
      <c r="O1335" s="56" t="s">
        <v>132</v>
      </c>
      <c r="P1335" s="56" t="s">
        <v>27674</v>
      </c>
      <c r="Q1335" s="56" t="s">
        <v>17</v>
      </c>
      <c r="R1335" s="66"/>
      <c r="S1335" s="56" t="s">
        <v>108</v>
      </c>
      <c r="T1335" s="61"/>
      <c r="U1335" s="400">
        <v>43151</v>
      </c>
      <c r="V1335" s="401"/>
      <c r="W1335" s="401">
        <v>3.25</v>
      </c>
      <c r="X1335" s="400"/>
      <c r="Y1335" s="56" t="s">
        <v>108</v>
      </c>
      <c r="Z1335" s="56" t="s">
        <v>14</v>
      </c>
      <c r="AA1335" s="57">
        <v>43179</v>
      </c>
      <c r="AB1335" s="203"/>
      <c r="AC1335" s="64" t="s">
        <v>27675</v>
      </c>
      <c r="AD1335" s="65" t="s">
        <v>179</v>
      </c>
      <c r="AE1335" s="65"/>
      <c r="AF1335" s="66"/>
      <c r="AG1335" s="66"/>
      <c r="AH1335" s="67" t="str">
        <v>Feb</v>
      </c>
      <c r="AI1335" s="68" t="str">
        <v>Mar</v>
      </c>
      <c r="AJ1335" s="69" t="e">
        <f t="shared" si="4"/>
        <v>#REF!</v>
      </c>
      <c r="AK1335" s="70">
        <f t="shared" si="1"/>
        <v>43181</v>
      </c>
      <c r="AL1335" s="71" t="e">
        <f t="shared" ca="1" si="5"/>
        <v>#REF!</v>
      </c>
      <c r="AM1335" s="71" t="str">
        <v>2018</v>
      </c>
      <c r="AN1335" s="70">
        <f t="shared" si="3"/>
        <v>43161</v>
      </c>
      <c r="AO1335" s="70" t="s">
        <v>123</v>
      </c>
    </row>
    <row r="1336" spans="1:41" ht="14.4">
      <c r="A1336" s="179" t="s">
        <v>27676</v>
      </c>
      <c r="B1336" s="56" t="s">
        <v>89</v>
      </c>
      <c r="C1336" s="57">
        <v>43167</v>
      </c>
      <c r="D1336" s="56" t="s">
        <v>1027</v>
      </c>
      <c r="E1336" s="56" t="s">
        <v>129</v>
      </c>
      <c r="F1336" s="168" t="s">
        <v>106</v>
      </c>
      <c r="G1336" s="168" t="s">
        <v>107</v>
      </c>
      <c r="H1336" s="169" t="s">
        <v>129</v>
      </c>
      <c r="I1336" s="399"/>
      <c r="J1336" s="57">
        <v>43209</v>
      </c>
      <c r="K1336" s="61"/>
      <c r="L1336" s="61"/>
      <c r="M1336" s="60" t="s">
        <v>2963</v>
      </c>
      <c r="N1336" s="56" t="s">
        <v>27677</v>
      </c>
      <c r="O1336" s="56" t="s">
        <v>249</v>
      </c>
      <c r="P1336" s="61"/>
      <c r="Q1336" s="61"/>
      <c r="R1336" s="66"/>
      <c r="S1336" s="61"/>
      <c r="T1336" s="61"/>
      <c r="U1336" s="402"/>
      <c r="V1336" s="66"/>
      <c r="W1336" s="66"/>
      <c r="X1336" s="400" t="s">
        <v>108</v>
      </c>
      <c r="Y1336" s="61"/>
      <c r="Z1336" s="56" t="s">
        <v>14</v>
      </c>
      <c r="AA1336" s="533">
        <v>43175</v>
      </c>
      <c r="AB1336" s="203"/>
      <c r="AC1336" s="64" t="s">
        <v>27678</v>
      </c>
      <c r="AD1336" s="65" t="s">
        <v>224</v>
      </c>
      <c r="AE1336" s="96"/>
      <c r="AF1336" s="66"/>
      <c r="AG1336" s="66"/>
      <c r="AH1336" s="67" t="str">
        <v>Mar</v>
      </c>
      <c r="AI1336" s="68" t="str">
        <v>Mar</v>
      </c>
      <c r="AJ1336" s="69" t="e">
        <f t="shared" si="4"/>
        <v>#REF!</v>
      </c>
      <c r="AK1336" s="70">
        <f t="shared" si="1"/>
        <v>43197</v>
      </c>
      <c r="AL1336" s="71" t="e">
        <f t="shared" ca="1" si="5"/>
        <v>#REF!</v>
      </c>
      <c r="AM1336" s="71" t="str">
        <v>2018</v>
      </c>
      <c r="AN1336" s="70">
        <f t="shared" si="3"/>
        <v>43177</v>
      </c>
      <c r="AO1336" s="70" t="s">
        <v>123</v>
      </c>
    </row>
    <row r="1337" spans="1:41" ht="14.4">
      <c r="A1337" s="179" t="s">
        <v>27679</v>
      </c>
      <c r="B1337" s="56" t="s">
        <v>89</v>
      </c>
      <c r="C1337" s="57">
        <v>43167</v>
      </c>
      <c r="D1337" s="56" t="s">
        <v>1027</v>
      </c>
      <c r="E1337" s="56" t="s">
        <v>129</v>
      </c>
      <c r="F1337" s="168" t="s">
        <v>106</v>
      </c>
      <c r="G1337" s="168" t="s">
        <v>107</v>
      </c>
      <c r="H1337" s="169" t="s">
        <v>129</v>
      </c>
      <c r="I1337" s="399"/>
      <c r="J1337" s="57">
        <v>43209</v>
      </c>
      <c r="K1337" s="61"/>
      <c r="L1337" s="61"/>
      <c r="M1337" s="60" t="s">
        <v>2963</v>
      </c>
      <c r="N1337" s="56" t="s">
        <v>27677</v>
      </c>
      <c r="O1337" s="56" t="s">
        <v>249</v>
      </c>
      <c r="P1337" s="61"/>
      <c r="Q1337" s="56" t="s">
        <v>17</v>
      </c>
      <c r="R1337" s="66"/>
      <c r="S1337" s="61"/>
      <c r="T1337" s="61"/>
      <c r="U1337" s="402"/>
      <c r="V1337" s="66"/>
      <c r="W1337" s="66"/>
      <c r="X1337" s="400" t="s">
        <v>108</v>
      </c>
      <c r="Y1337" s="61"/>
      <c r="Z1337" s="56" t="s">
        <v>14</v>
      </c>
      <c r="AA1337" s="533">
        <v>43175</v>
      </c>
      <c r="AB1337" s="203"/>
      <c r="AC1337" s="64" t="s">
        <v>27680</v>
      </c>
      <c r="AD1337" s="65" t="s">
        <v>224</v>
      </c>
      <c r="AE1337" s="96"/>
      <c r="AF1337" s="66"/>
      <c r="AG1337" s="66"/>
      <c r="AH1337" s="67" t="str">
        <v>Mar</v>
      </c>
      <c r="AI1337" s="68" t="str">
        <v>Mar</v>
      </c>
      <c r="AJ1337" s="69" t="e">
        <f t="shared" si="4"/>
        <v>#REF!</v>
      </c>
      <c r="AK1337" s="70">
        <f t="shared" si="1"/>
        <v>43197</v>
      </c>
      <c r="AL1337" s="71" t="e">
        <f t="shared" ca="1" si="5"/>
        <v>#REF!</v>
      </c>
      <c r="AM1337" s="71" t="str">
        <v>2018</v>
      </c>
      <c r="AN1337" s="70">
        <f t="shared" si="3"/>
        <v>43177</v>
      </c>
      <c r="AO1337" s="70" t="s">
        <v>123</v>
      </c>
    </row>
    <row r="1338" spans="1:41" ht="14.4">
      <c r="A1338" s="179" t="s">
        <v>27681</v>
      </c>
      <c r="B1338" s="56" t="s">
        <v>89</v>
      </c>
      <c r="C1338" s="57">
        <v>43256</v>
      </c>
      <c r="D1338" s="56" t="s">
        <v>90</v>
      </c>
      <c r="E1338" s="56" t="s">
        <v>135</v>
      </c>
      <c r="F1338" s="168" t="s">
        <v>214</v>
      </c>
      <c r="G1338" s="168" t="s">
        <v>136</v>
      </c>
      <c r="H1338" s="169" t="s">
        <v>135</v>
      </c>
      <c r="I1338" s="404"/>
      <c r="J1338" s="59"/>
      <c r="K1338" s="56" t="s">
        <v>18</v>
      </c>
      <c r="L1338" s="56" t="s">
        <v>14</v>
      </c>
      <c r="M1338" s="60" t="s">
        <v>27682</v>
      </c>
      <c r="N1338" s="56" t="s">
        <v>27683</v>
      </c>
      <c r="O1338" s="56" t="s">
        <v>1143</v>
      </c>
      <c r="P1338" s="56" t="s">
        <v>27684</v>
      </c>
      <c r="Q1338" s="56" t="s">
        <v>96</v>
      </c>
      <c r="R1338" s="66"/>
      <c r="S1338" s="61"/>
      <c r="T1338" s="61"/>
      <c r="U1338" s="402"/>
      <c r="V1338" s="66"/>
      <c r="W1338" s="66"/>
      <c r="X1338" s="402"/>
      <c r="Y1338" s="56" t="s">
        <v>108</v>
      </c>
      <c r="Z1338" s="56" t="s">
        <v>18</v>
      </c>
      <c r="AA1338" s="57">
        <v>43256</v>
      </c>
      <c r="AB1338" s="203"/>
      <c r="AC1338" s="64" t="s">
        <v>27685</v>
      </c>
      <c r="AD1338" s="56" t="s">
        <v>3709</v>
      </c>
      <c r="AE1338" s="56"/>
      <c r="AF1338" s="61"/>
      <c r="AG1338" s="61"/>
      <c r="AH1338" s="67" t="str">
        <v>Jun</v>
      </c>
      <c r="AI1338" s="68" t="str">
        <v>Jun</v>
      </c>
      <c r="AJ1338" s="69" t="e">
        <f t="shared" si="4"/>
        <v>#REF!</v>
      </c>
      <c r="AK1338" s="70">
        <f t="shared" si="1"/>
        <v>43286</v>
      </c>
      <c r="AL1338" s="71" t="e">
        <f t="shared" ca="1" si="5"/>
        <v>#REF!</v>
      </c>
      <c r="AM1338" s="71" t="str">
        <v>2018</v>
      </c>
      <c r="AN1338" s="70">
        <f t="shared" si="3"/>
        <v>43266</v>
      </c>
      <c r="AO1338" s="70" t="s">
        <v>123</v>
      </c>
    </row>
    <row r="1339" spans="1:41" ht="14.4">
      <c r="A1339" s="179" t="s">
        <v>27686</v>
      </c>
      <c r="B1339" s="56" t="s">
        <v>89</v>
      </c>
      <c r="C1339" s="57">
        <v>43452</v>
      </c>
      <c r="D1339" s="56" t="s">
        <v>90</v>
      </c>
      <c r="E1339" s="56" t="s">
        <v>140</v>
      </c>
      <c r="F1339" s="168" t="s">
        <v>106</v>
      </c>
      <c r="G1339" s="168" t="s">
        <v>107</v>
      </c>
      <c r="H1339" s="169" t="s">
        <v>140</v>
      </c>
      <c r="I1339" s="399"/>
      <c r="J1339" s="57">
        <v>43483</v>
      </c>
      <c r="K1339" s="56" t="s">
        <v>18</v>
      </c>
      <c r="L1339" s="56" t="s">
        <v>14</v>
      </c>
      <c r="M1339" s="60" t="s">
        <v>27687</v>
      </c>
      <c r="N1339" s="56" t="s">
        <v>27688</v>
      </c>
      <c r="O1339" s="61"/>
      <c r="P1339" s="56" t="s">
        <v>108</v>
      </c>
      <c r="Q1339" s="56" t="s">
        <v>96</v>
      </c>
      <c r="R1339" s="56"/>
      <c r="S1339" s="56" t="s">
        <v>108</v>
      </c>
      <c r="T1339" s="56" t="s">
        <v>108</v>
      </c>
      <c r="U1339" s="56"/>
      <c r="V1339" s="56"/>
      <c r="W1339" s="56" t="s">
        <v>108</v>
      </c>
      <c r="X1339" s="56"/>
      <c r="Y1339" s="56" t="s">
        <v>108</v>
      </c>
      <c r="Z1339" s="56" t="s">
        <v>14</v>
      </c>
      <c r="AA1339" s="57">
        <v>43452</v>
      </c>
      <c r="AB1339" s="203"/>
      <c r="AC1339" s="64" t="s">
        <v>27689</v>
      </c>
      <c r="AD1339" s="56" t="s">
        <v>118</v>
      </c>
      <c r="AE1339" s="56"/>
      <c r="AF1339" s="61"/>
      <c r="AG1339" s="61"/>
      <c r="AH1339" s="67" t="str">
        <v>Dec</v>
      </c>
      <c r="AI1339" s="68" t="str">
        <v>Dec</v>
      </c>
      <c r="AJ1339" s="69" t="e">
        <f t="shared" si="4"/>
        <v>#REF!</v>
      </c>
      <c r="AK1339" s="70">
        <f t="shared" si="1"/>
        <v>43482</v>
      </c>
      <c r="AL1339" s="71" t="e">
        <f t="shared" ca="1" si="5"/>
        <v>#REF!</v>
      </c>
      <c r="AM1339" s="71" t="str">
        <v>2018</v>
      </c>
      <c r="AN1339" s="70">
        <f t="shared" si="3"/>
        <v>43462</v>
      </c>
      <c r="AO1339" s="70" t="s">
        <v>123</v>
      </c>
    </row>
    <row r="1340" spans="1:41" ht="14.4">
      <c r="A1340" s="179" t="s">
        <v>27690</v>
      </c>
      <c r="B1340" s="56" t="s">
        <v>89</v>
      </c>
      <c r="C1340" s="57">
        <v>43117</v>
      </c>
      <c r="D1340" s="56" t="s">
        <v>131</v>
      </c>
      <c r="E1340" s="56" t="s">
        <v>140</v>
      </c>
      <c r="F1340" s="168" t="s">
        <v>106</v>
      </c>
      <c r="G1340" s="168" t="s">
        <v>107</v>
      </c>
      <c r="H1340" s="169" t="s">
        <v>140</v>
      </c>
      <c r="I1340" s="399"/>
      <c r="J1340" s="57">
        <v>43148</v>
      </c>
      <c r="K1340" s="56" t="s">
        <v>18</v>
      </c>
      <c r="L1340" s="56" t="s">
        <v>18</v>
      </c>
      <c r="M1340" s="60" t="s">
        <v>27691</v>
      </c>
      <c r="N1340" s="56" t="s">
        <v>27692</v>
      </c>
      <c r="O1340" s="56" t="s">
        <v>27</v>
      </c>
      <c r="P1340" s="56" t="s">
        <v>27693</v>
      </c>
      <c r="Q1340" s="56" t="s">
        <v>96</v>
      </c>
      <c r="R1340" s="66"/>
      <c r="S1340" s="56" t="s">
        <v>108</v>
      </c>
      <c r="T1340" s="61"/>
      <c r="U1340" s="56"/>
      <c r="V1340" s="66"/>
      <c r="W1340" s="66"/>
      <c r="X1340" s="400"/>
      <c r="Y1340" s="56" t="s">
        <v>108</v>
      </c>
      <c r="Z1340" s="56" t="s">
        <v>18</v>
      </c>
      <c r="AA1340" s="57">
        <v>43117</v>
      </c>
      <c r="AB1340" s="203"/>
      <c r="AC1340" s="64" t="s">
        <v>27694</v>
      </c>
      <c r="AD1340" s="65" t="s">
        <v>79</v>
      </c>
      <c r="AE1340" s="65"/>
      <c r="AF1340" s="66"/>
      <c r="AG1340" s="66"/>
      <c r="AH1340" s="67" t="str">
        <v>Jan</v>
      </c>
      <c r="AI1340" s="68" t="str">
        <v>Jan</v>
      </c>
      <c r="AJ1340" s="69" t="e">
        <f t="shared" si="4"/>
        <v>#REF!</v>
      </c>
      <c r="AK1340" s="70">
        <f t="shared" si="1"/>
        <v>43147</v>
      </c>
      <c r="AL1340" s="71" t="e">
        <f t="shared" ca="1" si="5"/>
        <v>#REF!</v>
      </c>
      <c r="AM1340" s="71" t="str">
        <v>2018</v>
      </c>
      <c r="AN1340" s="70">
        <f t="shared" si="3"/>
        <v>43127</v>
      </c>
      <c r="AO1340" s="70" t="s">
        <v>123</v>
      </c>
    </row>
    <row r="1341" spans="1:41" ht="14.4">
      <c r="A1341" s="179" t="s">
        <v>27695</v>
      </c>
      <c r="B1341" s="56" t="s">
        <v>89</v>
      </c>
      <c r="C1341" s="57">
        <v>43410</v>
      </c>
      <c r="D1341" s="56" t="s">
        <v>90</v>
      </c>
      <c r="E1341" s="56" t="s">
        <v>327</v>
      </c>
      <c r="F1341" s="168" t="s">
        <v>214</v>
      </c>
      <c r="G1341" s="168" t="s">
        <v>328</v>
      </c>
      <c r="H1341" s="169" t="s">
        <v>327</v>
      </c>
      <c r="I1341" s="399"/>
      <c r="J1341" s="57">
        <v>43440</v>
      </c>
      <c r="K1341" s="56" t="s">
        <v>18</v>
      </c>
      <c r="L1341" s="56" t="s">
        <v>18</v>
      </c>
      <c r="M1341" s="60" t="s">
        <v>27696</v>
      </c>
      <c r="N1341" s="56" t="s">
        <v>20428</v>
      </c>
      <c r="O1341" s="56" t="s">
        <v>271</v>
      </c>
      <c r="P1341" s="56">
        <v>2118046</v>
      </c>
      <c r="Q1341" s="56" t="s">
        <v>96</v>
      </c>
      <c r="R1341" s="56"/>
      <c r="S1341" s="56" t="s">
        <v>18</v>
      </c>
      <c r="T1341" s="61"/>
      <c r="U1341" s="402"/>
      <c r="V1341" s="66"/>
      <c r="W1341" s="66"/>
      <c r="X1341" s="402"/>
      <c r="Y1341" s="61"/>
      <c r="Z1341" s="56" t="s">
        <v>18</v>
      </c>
      <c r="AA1341" s="533">
        <v>43430</v>
      </c>
      <c r="AB1341" s="203"/>
      <c r="AC1341" s="64" t="s">
        <v>437</v>
      </c>
      <c r="AD1341" s="56" t="s">
        <v>79</v>
      </c>
      <c r="AE1341" s="56" t="s">
        <v>27697</v>
      </c>
      <c r="AF1341" s="61"/>
      <c r="AG1341" s="56"/>
      <c r="AH1341" s="67" t="str">
        <v>Nov</v>
      </c>
      <c r="AI1341" s="68" t="str">
        <v>Nov</v>
      </c>
      <c r="AJ1341" s="69" t="e">
        <f t="shared" si="4"/>
        <v>#REF!</v>
      </c>
      <c r="AK1341" s="70">
        <f t="shared" si="1"/>
        <v>43440</v>
      </c>
      <c r="AL1341" s="71" t="e">
        <f t="shared" ca="1" si="5"/>
        <v>#REF!</v>
      </c>
      <c r="AM1341" s="71" t="str">
        <v>2018</v>
      </c>
      <c r="AN1341" s="70">
        <f t="shared" si="3"/>
        <v>43420</v>
      </c>
      <c r="AO1341" s="70" t="s">
        <v>123</v>
      </c>
    </row>
    <row r="1342" spans="1:41" ht="14.4">
      <c r="A1342" s="179" t="s">
        <v>27698</v>
      </c>
      <c r="B1342" s="56" t="s">
        <v>89</v>
      </c>
      <c r="C1342" s="57">
        <v>43318</v>
      </c>
      <c r="D1342" s="56" t="s">
        <v>229</v>
      </c>
      <c r="E1342" s="56" t="s">
        <v>140</v>
      </c>
      <c r="F1342" s="168" t="s">
        <v>106</v>
      </c>
      <c r="G1342" s="168" t="s">
        <v>107</v>
      </c>
      <c r="H1342" s="169" t="s">
        <v>140</v>
      </c>
      <c r="I1342" s="399"/>
      <c r="J1342" s="57">
        <v>43349</v>
      </c>
      <c r="K1342" s="56" t="s">
        <v>18</v>
      </c>
      <c r="L1342" s="56" t="s">
        <v>14</v>
      </c>
      <c r="M1342" s="60" t="s">
        <v>27699</v>
      </c>
      <c r="N1342" s="56" t="s">
        <v>27699</v>
      </c>
      <c r="O1342" s="56" t="s">
        <v>29</v>
      </c>
      <c r="P1342" s="56" t="s">
        <v>108</v>
      </c>
      <c r="Q1342" s="61"/>
      <c r="R1342" s="56"/>
      <c r="S1342" s="56" t="s">
        <v>108</v>
      </c>
      <c r="T1342" s="56" t="s">
        <v>108</v>
      </c>
      <c r="U1342" s="56"/>
      <c r="V1342" s="56"/>
      <c r="W1342" s="56" t="s">
        <v>108</v>
      </c>
      <c r="X1342" s="56"/>
      <c r="Y1342" s="56" t="s">
        <v>108</v>
      </c>
      <c r="Z1342" s="56" t="s">
        <v>14</v>
      </c>
      <c r="AA1342" s="57">
        <v>43318</v>
      </c>
      <c r="AB1342" s="203"/>
      <c r="AC1342" s="64" t="s">
        <v>27700</v>
      </c>
      <c r="AD1342" s="56" t="s">
        <v>224</v>
      </c>
      <c r="AE1342" s="56"/>
      <c r="AF1342" s="61"/>
      <c r="AG1342" s="61"/>
      <c r="AH1342" s="67" t="str">
        <v>Aug</v>
      </c>
      <c r="AI1342" s="68" t="str">
        <v>Aug</v>
      </c>
      <c r="AJ1342" s="69" t="e">
        <f t="shared" si="4"/>
        <v>#REF!</v>
      </c>
      <c r="AK1342" s="70">
        <f t="shared" si="1"/>
        <v>43348</v>
      </c>
      <c r="AL1342" s="71" t="e">
        <f t="shared" ca="1" si="5"/>
        <v>#REF!</v>
      </c>
      <c r="AM1342" s="71" t="str">
        <v>2018</v>
      </c>
      <c r="AN1342" s="70">
        <f t="shared" si="3"/>
        <v>43328</v>
      </c>
      <c r="AO1342" s="70" t="s">
        <v>123</v>
      </c>
    </row>
    <row r="1343" spans="1:41" ht="14.4">
      <c r="A1343" s="179" t="s">
        <v>27701</v>
      </c>
      <c r="B1343" s="56" t="s">
        <v>89</v>
      </c>
      <c r="C1343" s="57">
        <v>43266</v>
      </c>
      <c r="D1343" s="56" t="s">
        <v>90</v>
      </c>
      <c r="E1343" s="56" t="s">
        <v>12</v>
      </c>
      <c r="F1343" s="168" t="s">
        <v>106</v>
      </c>
      <c r="G1343" s="168" t="s">
        <v>107</v>
      </c>
      <c r="H1343" s="169" t="s">
        <v>12</v>
      </c>
      <c r="I1343" s="404"/>
      <c r="J1343" s="57">
        <v>43296</v>
      </c>
      <c r="K1343" s="61"/>
      <c r="L1343" s="61"/>
      <c r="M1343" s="60" t="s">
        <v>27702</v>
      </c>
      <c r="N1343" s="56" t="s">
        <v>27703</v>
      </c>
      <c r="O1343" s="56" t="s">
        <v>143</v>
      </c>
      <c r="P1343" s="61"/>
      <c r="Q1343" s="56" t="s">
        <v>17</v>
      </c>
      <c r="R1343" s="66"/>
      <c r="S1343" s="61"/>
      <c r="T1343" s="61"/>
      <c r="U1343" s="402"/>
      <c r="V1343" s="66"/>
      <c r="W1343" s="66"/>
      <c r="X1343" s="402"/>
      <c r="Y1343" s="61"/>
      <c r="Z1343" s="56" t="s">
        <v>14</v>
      </c>
      <c r="AA1343" s="57">
        <v>43266</v>
      </c>
      <c r="AB1343" s="203"/>
      <c r="AC1343" s="64" t="s">
        <v>27704</v>
      </c>
      <c r="AD1343" s="56" t="s">
        <v>224</v>
      </c>
      <c r="AE1343" s="56"/>
      <c r="AF1343" s="61"/>
      <c r="AG1343" s="61"/>
      <c r="AH1343" s="67" t="str">
        <v>Jun</v>
      </c>
      <c r="AI1343" s="68" t="str">
        <v>Jun</v>
      </c>
      <c r="AJ1343" s="69" t="e">
        <f t="shared" si="4"/>
        <v>#REF!</v>
      </c>
      <c r="AK1343" s="70">
        <f t="shared" si="1"/>
        <v>43296</v>
      </c>
      <c r="AL1343" s="71" t="e">
        <f t="shared" ca="1" si="5"/>
        <v>#REF!</v>
      </c>
      <c r="AM1343" s="71" t="str">
        <v>2018</v>
      </c>
      <c r="AN1343" s="70">
        <f t="shared" si="3"/>
        <v>43276</v>
      </c>
      <c r="AO1343" s="70" t="s">
        <v>123</v>
      </c>
    </row>
    <row r="1344" spans="1:41" ht="14.4">
      <c r="A1344" s="179" t="s">
        <v>27705</v>
      </c>
      <c r="B1344" s="56" t="s">
        <v>89</v>
      </c>
      <c r="C1344" s="57">
        <v>43144</v>
      </c>
      <c r="D1344" s="56" t="s">
        <v>1027</v>
      </c>
      <c r="E1344" s="56" t="s">
        <v>140</v>
      </c>
      <c r="F1344" s="168" t="s">
        <v>106</v>
      </c>
      <c r="G1344" s="168" t="s">
        <v>107</v>
      </c>
      <c r="H1344" s="169" t="s">
        <v>140</v>
      </c>
      <c r="I1344" s="399"/>
      <c r="J1344" s="57">
        <v>43172</v>
      </c>
      <c r="K1344" s="56" t="s">
        <v>18</v>
      </c>
      <c r="L1344" s="56" t="s">
        <v>14</v>
      </c>
      <c r="M1344" s="60" t="s">
        <v>642</v>
      </c>
      <c r="N1344" s="56" t="s">
        <v>27706</v>
      </c>
      <c r="O1344" s="56" t="s">
        <v>29</v>
      </c>
      <c r="P1344" s="61"/>
      <c r="Q1344" s="56" t="s">
        <v>17</v>
      </c>
      <c r="R1344" s="66"/>
      <c r="S1344" s="56" t="s">
        <v>108</v>
      </c>
      <c r="T1344" s="61"/>
      <c r="U1344" s="56"/>
      <c r="V1344" s="66"/>
      <c r="W1344" s="66"/>
      <c r="X1344" s="400"/>
      <c r="Y1344" s="56" t="s">
        <v>108</v>
      </c>
      <c r="Z1344" s="56" t="s">
        <v>14</v>
      </c>
      <c r="AA1344" s="57">
        <v>43144</v>
      </c>
      <c r="AB1344" s="203"/>
      <c r="AC1344" s="60" t="s">
        <v>27707</v>
      </c>
      <c r="AD1344" s="65" t="s">
        <v>118</v>
      </c>
      <c r="AE1344" s="65"/>
      <c r="AF1344" s="66"/>
      <c r="AG1344" s="66"/>
      <c r="AH1344" s="67" t="str">
        <v>Feb</v>
      </c>
      <c r="AI1344" s="68" t="str">
        <v>Feb</v>
      </c>
      <c r="AJ1344" s="69" t="e">
        <f t="shared" si="4"/>
        <v>#REF!</v>
      </c>
      <c r="AK1344" s="70">
        <f t="shared" si="1"/>
        <v>43174</v>
      </c>
      <c r="AL1344" s="71" t="e">
        <f t="shared" ca="1" si="5"/>
        <v>#REF!</v>
      </c>
      <c r="AM1344" s="71" t="str">
        <v>2018</v>
      </c>
      <c r="AN1344" s="70">
        <f t="shared" si="3"/>
        <v>43154</v>
      </c>
      <c r="AO1344" s="70" t="s">
        <v>123</v>
      </c>
    </row>
    <row r="1345" spans="1:41" ht="14.4">
      <c r="A1345" s="179" t="s">
        <v>27708</v>
      </c>
      <c r="B1345" s="56" t="s">
        <v>89</v>
      </c>
      <c r="C1345" s="57">
        <v>43171</v>
      </c>
      <c r="D1345" s="56" t="s">
        <v>1027</v>
      </c>
      <c r="E1345" s="56" t="s">
        <v>140</v>
      </c>
      <c r="F1345" s="168" t="s">
        <v>106</v>
      </c>
      <c r="G1345" s="168" t="s">
        <v>107</v>
      </c>
      <c r="H1345" s="169" t="s">
        <v>140</v>
      </c>
      <c r="I1345" s="399"/>
      <c r="J1345" s="57">
        <v>43202</v>
      </c>
      <c r="K1345" s="56" t="s">
        <v>18</v>
      </c>
      <c r="L1345" s="56" t="s">
        <v>18</v>
      </c>
      <c r="M1345" s="60" t="s">
        <v>642</v>
      </c>
      <c r="N1345" s="56" t="s">
        <v>27706</v>
      </c>
      <c r="O1345" s="56" t="s">
        <v>29</v>
      </c>
      <c r="P1345" s="61"/>
      <c r="Q1345" s="61"/>
      <c r="R1345" s="66"/>
      <c r="S1345" s="56" t="s">
        <v>108</v>
      </c>
      <c r="T1345" s="61"/>
      <c r="U1345" s="56"/>
      <c r="V1345" s="66"/>
      <c r="W1345" s="66"/>
      <c r="X1345" s="400"/>
      <c r="Y1345" s="56" t="s">
        <v>108</v>
      </c>
      <c r="Z1345" s="56" t="s">
        <v>14</v>
      </c>
      <c r="AA1345" s="57">
        <v>43171</v>
      </c>
      <c r="AB1345" s="203"/>
      <c r="AC1345" s="64" t="s">
        <v>27709</v>
      </c>
      <c r="AD1345" s="65" t="s">
        <v>118</v>
      </c>
      <c r="AE1345" s="65"/>
      <c r="AF1345" s="66"/>
      <c r="AG1345" s="66"/>
      <c r="AH1345" s="67" t="str">
        <v>Mar</v>
      </c>
      <c r="AI1345" s="68" t="str">
        <v>Mar</v>
      </c>
      <c r="AJ1345" s="69" t="e">
        <f t="shared" si="4"/>
        <v>#REF!</v>
      </c>
      <c r="AK1345" s="70">
        <f t="shared" si="1"/>
        <v>43201</v>
      </c>
      <c r="AL1345" s="71" t="e">
        <f t="shared" ca="1" si="5"/>
        <v>#REF!</v>
      </c>
      <c r="AM1345" s="71" t="str">
        <v>2018</v>
      </c>
      <c r="AN1345" s="70">
        <f t="shared" si="3"/>
        <v>43181</v>
      </c>
      <c r="AO1345" s="70" t="s">
        <v>123</v>
      </c>
    </row>
    <row r="1346" spans="1:41" ht="14.4">
      <c r="A1346" s="179" t="s">
        <v>27710</v>
      </c>
      <c r="B1346" s="56" t="s">
        <v>89</v>
      </c>
      <c r="C1346" s="57">
        <v>43370</v>
      </c>
      <c r="D1346" s="56" t="s">
        <v>1027</v>
      </c>
      <c r="E1346" s="56" t="s">
        <v>140</v>
      </c>
      <c r="F1346" s="168" t="s">
        <v>106</v>
      </c>
      <c r="G1346" s="168" t="s">
        <v>107</v>
      </c>
      <c r="H1346" s="169" t="s">
        <v>140</v>
      </c>
      <c r="I1346" s="399"/>
      <c r="J1346" s="57">
        <v>43400</v>
      </c>
      <c r="K1346" s="56" t="s">
        <v>18</v>
      </c>
      <c r="L1346" s="56" t="s">
        <v>18</v>
      </c>
      <c r="M1346" s="60" t="s">
        <v>642</v>
      </c>
      <c r="N1346" s="56" t="s">
        <v>27711</v>
      </c>
      <c r="O1346" s="56" t="s">
        <v>20</v>
      </c>
      <c r="P1346" s="56" t="s">
        <v>27712</v>
      </c>
      <c r="Q1346" s="56" t="s">
        <v>17</v>
      </c>
      <c r="R1346" s="56"/>
      <c r="S1346" s="56" t="s">
        <v>108</v>
      </c>
      <c r="T1346" s="56" t="s">
        <v>108</v>
      </c>
      <c r="U1346" s="56"/>
      <c r="V1346" s="56"/>
      <c r="W1346" s="56" t="s">
        <v>108</v>
      </c>
      <c r="X1346" s="56"/>
      <c r="Y1346" s="56" t="s">
        <v>108</v>
      </c>
      <c r="Z1346" s="56" t="s">
        <v>18</v>
      </c>
      <c r="AA1346" s="57">
        <v>43370</v>
      </c>
      <c r="AB1346" s="203"/>
      <c r="AC1346" s="64" t="s">
        <v>27713</v>
      </c>
      <c r="AD1346" s="56" t="s">
        <v>79</v>
      </c>
      <c r="AE1346" s="56"/>
      <c r="AF1346" s="61"/>
      <c r="AG1346" s="61"/>
      <c r="AH1346" s="67" t="str">
        <v>Sep</v>
      </c>
      <c r="AI1346" s="68" t="str">
        <v>Sep</v>
      </c>
      <c r="AJ1346" s="69" t="e">
        <f t="shared" si="4"/>
        <v>#REF!</v>
      </c>
      <c r="AK1346" s="70">
        <f t="shared" si="1"/>
        <v>43400</v>
      </c>
      <c r="AL1346" s="71" t="e">
        <f t="shared" ca="1" si="5"/>
        <v>#REF!</v>
      </c>
      <c r="AM1346" s="71" t="str">
        <v>2018</v>
      </c>
      <c r="AN1346" s="70">
        <f t="shared" si="3"/>
        <v>43380</v>
      </c>
      <c r="AO1346" s="70" t="s">
        <v>123</v>
      </c>
    </row>
    <row r="1347" spans="1:41" ht="14.4">
      <c r="A1347" s="179" t="s">
        <v>27714</v>
      </c>
      <c r="B1347" s="56" t="s">
        <v>89</v>
      </c>
      <c r="C1347" s="57">
        <v>43327</v>
      </c>
      <c r="D1347" s="56" t="s">
        <v>1027</v>
      </c>
      <c r="E1347" s="56" t="s">
        <v>140</v>
      </c>
      <c r="F1347" s="168" t="s">
        <v>106</v>
      </c>
      <c r="G1347" s="168" t="s">
        <v>107</v>
      </c>
      <c r="H1347" s="169" t="s">
        <v>140</v>
      </c>
      <c r="I1347" s="399"/>
      <c r="J1347" s="57">
        <v>43358</v>
      </c>
      <c r="K1347" s="56" t="s">
        <v>18</v>
      </c>
      <c r="L1347" s="56" t="s">
        <v>18</v>
      </c>
      <c r="M1347" s="60" t="s">
        <v>642</v>
      </c>
      <c r="N1347" s="56" t="s">
        <v>27715</v>
      </c>
      <c r="O1347" s="56" t="s">
        <v>266</v>
      </c>
      <c r="P1347" s="56" t="s">
        <v>27716</v>
      </c>
      <c r="Q1347" s="56" t="s">
        <v>17</v>
      </c>
      <c r="R1347" s="56"/>
      <c r="S1347" s="56" t="s">
        <v>108</v>
      </c>
      <c r="T1347" s="56" t="s">
        <v>108</v>
      </c>
      <c r="U1347" s="56"/>
      <c r="V1347" s="56"/>
      <c r="W1347" s="56" t="s">
        <v>108</v>
      </c>
      <c r="X1347" s="56"/>
      <c r="Y1347" s="56" t="s">
        <v>108</v>
      </c>
      <c r="Z1347" s="56" t="s">
        <v>18</v>
      </c>
      <c r="AA1347" s="57">
        <v>43327</v>
      </c>
      <c r="AB1347" s="203"/>
      <c r="AC1347" s="64" t="s">
        <v>26749</v>
      </c>
      <c r="AD1347" s="56" t="s">
        <v>79</v>
      </c>
      <c r="AE1347" s="56"/>
      <c r="AF1347" s="61"/>
      <c r="AG1347" s="61"/>
      <c r="AH1347" s="67" t="str">
        <v>Aug</v>
      </c>
      <c r="AI1347" s="68" t="str">
        <v>Aug</v>
      </c>
      <c r="AJ1347" s="69" t="e">
        <f t="shared" si="4"/>
        <v>#REF!</v>
      </c>
      <c r="AK1347" s="70">
        <f t="shared" si="1"/>
        <v>43357</v>
      </c>
      <c r="AL1347" s="71" t="e">
        <f t="shared" ca="1" si="5"/>
        <v>#REF!</v>
      </c>
      <c r="AM1347" s="71" t="str">
        <v>2018</v>
      </c>
      <c r="AN1347" s="70">
        <f t="shared" si="3"/>
        <v>43337</v>
      </c>
      <c r="AO1347" s="70" t="s">
        <v>123</v>
      </c>
    </row>
    <row r="1348" spans="1:41" ht="14.4">
      <c r="A1348" s="179" t="s">
        <v>27717</v>
      </c>
      <c r="B1348" s="56" t="s">
        <v>89</v>
      </c>
      <c r="C1348" s="57">
        <v>43341</v>
      </c>
      <c r="D1348" s="56" t="s">
        <v>90</v>
      </c>
      <c r="E1348" s="56" t="s">
        <v>196</v>
      </c>
      <c r="F1348" s="168" t="s">
        <v>106</v>
      </c>
      <c r="G1348" s="168" t="s">
        <v>214</v>
      </c>
      <c r="H1348" s="169" t="s">
        <v>15779</v>
      </c>
      <c r="I1348" s="399"/>
      <c r="J1348" s="57">
        <v>43353</v>
      </c>
      <c r="K1348" s="56" t="s">
        <v>18</v>
      </c>
      <c r="L1348" s="56" t="s">
        <v>14</v>
      </c>
      <c r="M1348" s="60" t="s">
        <v>27718</v>
      </c>
      <c r="N1348" s="56" t="s">
        <v>27719</v>
      </c>
      <c r="O1348" s="56" t="s">
        <v>44</v>
      </c>
      <c r="P1348" s="56" t="s">
        <v>27720</v>
      </c>
      <c r="Q1348" s="56" t="s">
        <v>96</v>
      </c>
      <c r="R1348" s="56"/>
      <c r="S1348" s="56" t="s">
        <v>108</v>
      </c>
      <c r="T1348" s="56" t="s">
        <v>108</v>
      </c>
      <c r="U1348" s="56"/>
      <c r="V1348" s="56"/>
      <c r="W1348" s="56" t="s">
        <v>108</v>
      </c>
      <c r="X1348" s="56" t="s">
        <v>108</v>
      </c>
      <c r="Y1348" s="61"/>
      <c r="Z1348" s="56" t="s">
        <v>108</v>
      </c>
      <c r="AA1348" s="533">
        <v>43341</v>
      </c>
      <c r="AB1348" s="203"/>
      <c r="AC1348" s="64" t="s">
        <v>27721</v>
      </c>
      <c r="AD1348" s="56" t="s">
        <v>224</v>
      </c>
      <c r="AE1348" s="56"/>
      <c r="AF1348" s="61"/>
      <c r="AG1348" s="61"/>
      <c r="AH1348" s="67" t="str">
        <v>Aug</v>
      </c>
      <c r="AI1348" s="68" t="str">
        <v>Aug</v>
      </c>
      <c r="AJ1348" s="69" t="e">
        <f t="shared" si="4"/>
        <v>#REF!</v>
      </c>
      <c r="AK1348" s="70">
        <f t="shared" si="1"/>
        <v>43371</v>
      </c>
      <c r="AL1348" s="71" t="e">
        <f t="shared" ca="1" si="5"/>
        <v>#REF!</v>
      </c>
      <c r="AM1348" s="71" t="str">
        <v>2018</v>
      </c>
      <c r="AN1348" s="70">
        <f t="shared" si="3"/>
        <v>43351</v>
      </c>
      <c r="AO1348" s="70" t="s">
        <v>123</v>
      </c>
    </row>
    <row r="1349" spans="1:41" ht="14.4">
      <c r="A1349" s="179" t="s">
        <v>27722</v>
      </c>
      <c r="B1349" s="56" t="s">
        <v>89</v>
      </c>
      <c r="C1349" s="57">
        <v>43230</v>
      </c>
      <c r="D1349" s="56" t="s">
        <v>90</v>
      </c>
      <c r="E1349" s="56" t="s">
        <v>140</v>
      </c>
      <c r="F1349" s="168" t="s">
        <v>106</v>
      </c>
      <c r="G1349" s="168" t="s">
        <v>107</v>
      </c>
      <c r="H1349" s="169" t="s">
        <v>140</v>
      </c>
      <c r="I1349" s="399"/>
      <c r="J1349" s="57">
        <v>43261</v>
      </c>
      <c r="K1349" s="56" t="s">
        <v>18</v>
      </c>
      <c r="L1349" s="56" t="s">
        <v>14</v>
      </c>
      <c r="M1349" s="60" t="s">
        <v>27723</v>
      </c>
      <c r="N1349" s="56" t="s">
        <v>27724</v>
      </c>
      <c r="O1349" s="56" t="s">
        <v>33</v>
      </c>
      <c r="P1349" s="56" t="s">
        <v>108</v>
      </c>
      <c r="Q1349" s="56" t="s">
        <v>96</v>
      </c>
      <c r="R1349" s="56"/>
      <c r="S1349" s="56" t="s">
        <v>108</v>
      </c>
      <c r="T1349" s="56" t="s">
        <v>108</v>
      </c>
      <c r="U1349" s="56"/>
      <c r="V1349" s="56"/>
      <c r="W1349" s="56" t="s">
        <v>108</v>
      </c>
      <c r="X1349" s="56"/>
      <c r="Y1349" s="56" t="s">
        <v>108</v>
      </c>
      <c r="Z1349" s="56" t="s">
        <v>14</v>
      </c>
      <c r="AA1349" s="57">
        <v>43230</v>
      </c>
      <c r="AB1349" s="203"/>
      <c r="AC1349" s="64" t="s">
        <v>27725</v>
      </c>
      <c r="AD1349" s="56" t="s">
        <v>224</v>
      </c>
      <c r="AE1349" s="56"/>
      <c r="AF1349" s="61"/>
      <c r="AG1349" s="61"/>
      <c r="AH1349" s="67" t="str">
        <v>May</v>
      </c>
      <c r="AI1349" s="68" t="str">
        <v>May</v>
      </c>
      <c r="AJ1349" s="69" t="e">
        <f t="shared" si="4"/>
        <v>#REF!</v>
      </c>
      <c r="AK1349" s="70">
        <f t="shared" si="1"/>
        <v>43260</v>
      </c>
      <c r="AL1349" s="71" t="e">
        <f t="shared" ca="1" si="5"/>
        <v>#REF!</v>
      </c>
      <c r="AM1349" s="71" t="str">
        <v>2018</v>
      </c>
      <c r="AN1349" s="70">
        <f t="shared" si="3"/>
        <v>43240</v>
      </c>
      <c r="AO1349" s="70" t="s">
        <v>123</v>
      </c>
    </row>
    <row r="1350" spans="1:41" ht="14.4">
      <c r="A1350" s="179" t="s">
        <v>27726</v>
      </c>
      <c r="B1350" s="56" t="s">
        <v>89</v>
      </c>
      <c r="C1350" s="57">
        <v>43220</v>
      </c>
      <c r="D1350" s="56" t="s">
        <v>90</v>
      </c>
      <c r="E1350" s="56" t="s">
        <v>140</v>
      </c>
      <c r="F1350" s="168" t="s">
        <v>106</v>
      </c>
      <c r="G1350" s="168" t="s">
        <v>107</v>
      </c>
      <c r="H1350" s="169" t="s">
        <v>140</v>
      </c>
      <c r="I1350" s="399"/>
      <c r="J1350" s="57">
        <v>43250</v>
      </c>
      <c r="K1350" s="56" t="s">
        <v>18</v>
      </c>
      <c r="L1350" s="56" t="s">
        <v>14</v>
      </c>
      <c r="M1350" s="60" t="s">
        <v>27723</v>
      </c>
      <c r="N1350" s="56" t="s">
        <v>27727</v>
      </c>
      <c r="O1350" s="56" t="s">
        <v>33</v>
      </c>
      <c r="P1350" s="61"/>
      <c r="Q1350" s="56" t="s">
        <v>96</v>
      </c>
      <c r="R1350" s="56"/>
      <c r="S1350" s="56" t="s">
        <v>108</v>
      </c>
      <c r="T1350" s="56" t="s">
        <v>108</v>
      </c>
      <c r="U1350" s="56"/>
      <c r="V1350" s="56"/>
      <c r="W1350" s="56" t="s">
        <v>108</v>
      </c>
      <c r="X1350" s="56"/>
      <c r="Y1350" s="56" t="s">
        <v>108</v>
      </c>
      <c r="Z1350" s="56" t="s">
        <v>14</v>
      </c>
      <c r="AA1350" s="57">
        <v>43220</v>
      </c>
      <c r="AB1350" s="203"/>
      <c r="AC1350" s="64" t="s">
        <v>27728</v>
      </c>
      <c r="AD1350" s="56" t="s">
        <v>118</v>
      </c>
      <c r="AE1350" s="56"/>
      <c r="AF1350" s="61"/>
      <c r="AG1350" s="61"/>
      <c r="AH1350" s="67" t="str">
        <v>Apr</v>
      </c>
      <c r="AI1350" s="68" t="str">
        <v>Apr</v>
      </c>
      <c r="AJ1350" s="69" t="e">
        <f t="shared" si="4"/>
        <v>#REF!</v>
      </c>
      <c r="AK1350" s="70">
        <f t="shared" si="1"/>
        <v>43250</v>
      </c>
      <c r="AL1350" s="71" t="e">
        <f t="shared" ca="1" si="5"/>
        <v>#REF!</v>
      </c>
      <c r="AM1350" s="71" t="str">
        <v>2018</v>
      </c>
      <c r="AN1350" s="70">
        <f t="shared" si="3"/>
        <v>43230</v>
      </c>
      <c r="AO1350" s="70" t="s">
        <v>123</v>
      </c>
    </row>
    <row r="1351" spans="1:41" ht="14.4">
      <c r="A1351" s="179" t="s">
        <v>27729</v>
      </c>
      <c r="B1351" s="56" t="s">
        <v>89</v>
      </c>
      <c r="C1351" s="57">
        <v>43188</v>
      </c>
      <c r="D1351" s="56" t="s">
        <v>131</v>
      </c>
      <c r="E1351" s="56" t="s">
        <v>12</v>
      </c>
      <c r="F1351" s="168" t="s">
        <v>106</v>
      </c>
      <c r="G1351" s="168" t="s">
        <v>107</v>
      </c>
      <c r="H1351" s="169" t="s">
        <v>12</v>
      </c>
      <c r="I1351" s="399"/>
      <c r="J1351" s="57"/>
      <c r="K1351" s="61"/>
      <c r="L1351" s="61"/>
      <c r="M1351" s="60" t="s">
        <v>4096</v>
      </c>
      <c r="N1351" s="56" t="s">
        <v>27730</v>
      </c>
      <c r="O1351" s="56" t="s">
        <v>27</v>
      </c>
      <c r="P1351" s="56" t="s">
        <v>27731</v>
      </c>
      <c r="Q1351" s="56" t="s">
        <v>28</v>
      </c>
      <c r="R1351" s="56"/>
      <c r="S1351" s="56"/>
      <c r="T1351" s="56"/>
      <c r="U1351" s="400"/>
      <c r="V1351" s="56"/>
      <c r="W1351" s="56"/>
      <c r="X1351" s="400" t="s">
        <v>108</v>
      </c>
      <c r="Y1351" s="61"/>
      <c r="Z1351" s="56" t="s">
        <v>18</v>
      </c>
      <c r="AA1351" s="533">
        <v>43188</v>
      </c>
      <c r="AB1351" s="203"/>
      <c r="AC1351" s="64"/>
      <c r="AD1351" s="56" t="s">
        <v>79</v>
      </c>
      <c r="AE1351" s="56"/>
      <c r="AF1351" s="61"/>
      <c r="AG1351" s="61"/>
      <c r="AH1351" s="67" t="str">
        <v>Mar</v>
      </c>
      <c r="AI1351" s="68" t="str">
        <v>Mar</v>
      </c>
      <c r="AJ1351" s="69" t="e">
        <f t="shared" si="4"/>
        <v>#REF!</v>
      </c>
      <c r="AK1351" s="70">
        <f t="shared" si="1"/>
        <v>43218</v>
      </c>
      <c r="AL1351" s="71" t="e">
        <f t="shared" ca="1" si="5"/>
        <v>#REF!</v>
      </c>
      <c r="AM1351" s="71" t="str">
        <v>2018</v>
      </c>
      <c r="AN1351" s="70">
        <f t="shared" si="3"/>
        <v>43198</v>
      </c>
      <c r="AO1351" s="70" t="s">
        <v>123</v>
      </c>
    </row>
    <row r="1352" spans="1:41" ht="14.4">
      <c r="A1352" s="179" t="s">
        <v>27732</v>
      </c>
      <c r="B1352" s="56" t="s">
        <v>89</v>
      </c>
      <c r="C1352" s="57">
        <v>43342</v>
      </c>
      <c r="D1352" s="56" t="s">
        <v>131</v>
      </c>
      <c r="E1352" s="56" t="s">
        <v>140</v>
      </c>
      <c r="F1352" s="168" t="s">
        <v>106</v>
      </c>
      <c r="G1352" s="168" t="s">
        <v>107</v>
      </c>
      <c r="H1352" s="169" t="s">
        <v>140</v>
      </c>
      <c r="I1352" s="399"/>
      <c r="J1352" s="57">
        <v>43373</v>
      </c>
      <c r="K1352" s="56" t="s">
        <v>18</v>
      </c>
      <c r="L1352" s="56" t="s">
        <v>18</v>
      </c>
      <c r="M1352" s="60" t="s">
        <v>27733</v>
      </c>
      <c r="N1352" s="56" t="s">
        <v>27734</v>
      </c>
      <c r="O1352" s="56" t="s">
        <v>355</v>
      </c>
      <c r="P1352" s="56" t="s">
        <v>27735</v>
      </c>
      <c r="Q1352" s="56" t="s">
        <v>17</v>
      </c>
      <c r="R1352" s="56"/>
      <c r="S1352" s="56" t="s">
        <v>108</v>
      </c>
      <c r="T1352" s="56" t="s">
        <v>108</v>
      </c>
      <c r="U1352" s="56"/>
      <c r="V1352" s="56"/>
      <c r="W1352" s="56" t="s">
        <v>108</v>
      </c>
      <c r="X1352" s="56"/>
      <c r="Y1352" s="56" t="s">
        <v>108</v>
      </c>
      <c r="Z1352" s="56" t="s">
        <v>18</v>
      </c>
      <c r="AA1352" s="57">
        <v>43348</v>
      </c>
      <c r="AB1352" s="203"/>
      <c r="AC1352" s="64" t="s">
        <v>27736</v>
      </c>
      <c r="AD1352" s="56" t="s">
        <v>79</v>
      </c>
      <c r="AE1352" s="56"/>
      <c r="AF1352" s="61"/>
      <c r="AG1352" s="61"/>
      <c r="AH1352" s="67" t="str">
        <v>Aug</v>
      </c>
      <c r="AI1352" s="68" t="str">
        <v>Sep</v>
      </c>
      <c r="AJ1352" s="69" t="e">
        <f t="shared" si="4"/>
        <v>#REF!</v>
      </c>
      <c r="AK1352" s="70">
        <f t="shared" si="1"/>
        <v>43372</v>
      </c>
      <c r="AL1352" s="71" t="e">
        <f t="shared" ca="1" si="5"/>
        <v>#REF!</v>
      </c>
      <c r="AM1352" s="71" t="str">
        <v>2018</v>
      </c>
      <c r="AN1352" s="70">
        <f t="shared" si="3"/>
        <v>43352</v>
      </c>
      <c r="AO1352" s="70" t="s">
        <v>123</v>
      </c>
    </row>
    <row r="1353" spans="1:41" ht="14.4">
      <c r="A1353" s="179" t="s">
        <v>27737</v>
      </c>
      <c r="B1353" s="56" t="s">
        <v>89</v>
      </c>
      <c r="C1353" s="57">
        <v>43434</v>
      </c>
      <c r="D1353" s="56" t="s">
        <v>1027</v>
      </c>
      <c r="E1353" s="56" t="s">
        <v>140</v>
      </c>
      <c r="F1353" s="168" t="s">
        <v>106</v>
      </c>
      <c r="G1353" s="168" t="s">
        <v>107</v>
      </c>
      <c r="H1353" s="169" t="s">
        <v>140</v>
      </c>
      <c r="I1353" s="399"/>
      <c r="J1353" s="57">
        <v>43464</v>
      </c>
      <c r="K1353" s="56" t="s">
        <v>18</v>
      </c>
      <c r="L1353" s="56" t="s">
        <v>18</v>
      </c>
      <c r="M1353" s="60" t="s">
        <v>642</v>
      </c>
      <c r="N1353" s="56" t="s">
        <v>27734</v>
      </c>
      <c r="O1353" s="56" t="s">
        <v>266</v>
      </c>
      <c r="P1353" s="56" t="s">
        <v>27738</v>
      </c>
      <c r="Q1353" s="56" t="s">
        <v>17</v>
      </c>
      <c r="R1353" s="56"/>
      <c r="S1353" s="56" t="s">
        <v>108</v>
      </c>
      <c r="T1353" s="56" t="s">
        <v>108</v>
      </c>
      <c r="U1353" s="56"/>
      <c r="V1353" s="56"/>
      <c r="W1353" s="56" t="s">
        <v>108</v>
      </c>
      <c r="X1353" s="56"/>
      <c r="Y1353" s="56" t="s">
        <v>108</v>
      </c>
      <c r="Z1353" s="56" t="s">
        <v>18</v>
      </c>
      <c r="AA1353" s="57">
        <v>43434</v>
      </c>
      <c r="AB1353" s="203"/>
      <c r="AC1353" s="64" t="s">
        <v>27062</v>
      </c>
      <c r="AD1353" s="56" t="s">
        <v>79</v>
      </c>
      <c r="AE1353" s="56"/>
      <c r="AF1353" s="61"/>
      <c r="AG1353" s="61"/>
      <c r="AH1353" s="67" t="str">
        <v>Nov</v>
      </c>
      <c r="AI1353" s="68" t="str">
        <v>Nov</v>
      </c>
      <c r="AJ1353" s="69" t="e">
        <f t="shared" si="4"/>
        <v>#REF!</v>
      </c>
      <c r="AK1353" s="70">
        <f t="shared" si="1"/>
        <v>43464</v>
      </c>
      <c r="AL1353" s="71" t="e">
        <f t="shared" ca="1" si="5"/>
        <v>#REF!</v>
      </c>
      <c r="AM1353" s="71" t="str">
        <v>2018</v>
      </c>
      <c r="AN1353" s="70">
        <f t="shared" si="3"/>
        <v>43444</v>
      </c>
      <c r="AO1353" s="70" t="s">
        <v>123</v>
      </c>
    </row>
    <row r="1354" spans="1:41" ht="14.4">
      <c r="A1354" s="179" t="s">
        <v>27739</v>
      </c>
      <c r="B1354" s="56" t="s">
        <v>89</v>
      </c>
      <c r="C1354" s="57">
        <v>43286</v>
      </c>
      <c r="D1354" s="56" t="s">
        <v>1027</v>
      </c>
      <c r="E1354" s="56" t="s">
        <v>140</v>
      </c>
      <c r="F1354" s="168" t="s">
        <v>106</v>
      </c>
      <c r="G1354" s="168" t="s">
        <v>107</v>
      </c>
      <c r="H1354" s="169" t="s">
        <v>140</v>
      </c>
      <c r="I1354" s="399"/>
      <c r="J1354" s="57">
        <v>43317</v>
      </c>
      <c r="K1354" s="56" t="s">
        <v>18</v>
      </c>
      <c r="L1354" s="56" t="s">
        <v>18</v>
      </c>
      <c r="M1354" s="60" t="s">
        <v>642</v>
      </c>
      <c r="N1354" s="56" t="s">
        <v>27740</v>
      </c>
      <c r="O1354" s="56" t="s">
        <v>29</v>
      </c>
      <c r="P1354" s="56" t="s">
        <v>27741</v>
      </c>
      <c r="Q1354" s="56" t="s">
        <v>17</v>
      </c>
      <c r="R1354" s="56"/>
      <c r="S1354" s="56" t="s">
        <v>108</v>
      </c>
      <c r="T1354" s="56" t="s">
        <v>108</v>
      </c>
      <c r="U1354" s="56"/>
      <c r="V1354" s="56"/>
      <c r="W1354" s="56" t="s">
        <v>108</v>
      </c>
      <c r="X1354" s="56"/>
      <c r="Y1354" s="56" t="s">
        <v>108</v>
      </c>
      <c r="Z1354" s="56" t="s">
        <v>18</v>
      </c>
      <c r="AA1354" s="57">
        <v>43286</v>
      </c>
      <c r="AB1354" s="203"/>
      <c r="AC1354" s="64" t="s">
        <v>26767</v>
      </c>
      <c r="AD1354" s="56" t="s">
        <v>360</v>
      </c>
      <c r="AE1354" s="56"/>
      <c r="AF1354" s="61"/>
      <c r="AG1354" s="61"/>
      <c r="AH1354" s="67" t="str">
        <v>Jul</v>
      </c>
      <c r="AI1354" s="68" t="str">
        <v>Jul</v>
      </c>
      <c r="AJ1354" s="69" t="e">
        <f t="shared" si="4"/>
        <v>#REF!</v>
      </c>
      <c r="AK1354" s="70">
        <f t="shared" si="1"/>
        <v>43316</v>
      </c>
      <c r="AL1354" s="71" t="e">
        <f t="shared" ca="1" si="5"/>
        <v>#REF!</v>
      </c>
      <c r="AM1354" s="71" t="str">
        <v>2018</v>
      </c>
      <c r="AN1354" s="70">
        <f t="shared" si="3"/>
        <v>43296</v>
      </c>
      <c r="AO1354" s="70" t="s">
        <v>123</v>
      </c>
    </row>
    <row r="1355" spans="1:41" ht="14.4">
      <c r="A1355" s="179" t="s">
        <v>27742</v>
      </c>
      <c r="B1355" s="56" t="s">
        <v>89</v>
      </c>
      <c r="C1355" s="57">
        <v>43284</v>
      </c>
      <c r="D1355" s="56" t="s">
        <v>131</v>
      </c>
      <c r="E1355" s="56" t="s">
        <v>140</v>
      </c>
      <c r="F1355" s="168" t="s">
        <v>106</v>
      </c>
      <c r="G1355" s="168" t="s">
        <v>107</v>
      </c>
      <c r="H1355" s="169" t="s">
        <v>140</v>
      </c>
      <c r="I1355" s="399"/>
      <c r="J1355" s="57">
        <v>43315</v>
      </c>
      <c r="K1355" s="56" t="s">
        <v>18</v>
      </c>
      <c r="L1355" s="56" t="s">
        <v>18</v>
      </c>
      <c r="M1355" s="60" t="s">
        <v>27743</v>
      </c>
      <c r="N1355" s="56" t="s">
        <v>27744</v>
      </c>
      <c r="O1355" s="56" t="s">
        <v>266</v>
      </c>
      <c r="P1355" s="56" t="s">
        <v>27745</v>
      </c>
      <c r="Q1355" s="56" t="s">
        <v>133</v>
      </c>
      <c r="R1355" s="56"/>
      <c r="S1355" s="56" t="s">
        <v>108</v>
      </c>
      <c r="T1355" s="56" t="s">
        <v>108</v>
      </c>
      <c r="U1355" s="56"/>
      <c r="V1355" s="56"/>
      <c r="W1355" s="56" t="s">
        <v>108</v>
      </c>
      <c r="X1355" s="56"/>
      <c r="Y1355" s="56" t="s">
        <v>108</v>
      </c>
      <c r="Z1355" s="56" t="s">
        <v>18</v>
      </c>
      <c r="AA1355" s="57">
        <v>43284</v>
      </c>
      <c r="AB1355" s="203"/>
      <c r="AC1355" s="64" t="s">
        <v>27746</v>
      </c>
      <c r="AD1355" s="56" t="s">
        <v>79</v>
      </c>
      <c r="AE1355" s="56"/>
      <c r="AF1355" s="61"/>
      <c r="AG1355" s="61"/>
      <c r="AH1355" s="67" t="str">
        <v>Jul</v>
      </c>
      <c r="AI1355" s="68" t="str">
        <v>Jul</v>
      </c>
      <c r="AJ1355" s="69" t="e">
        <f t="shared" si="4"/>
        <v>#REF!</v>
      </c>
      <c r="AK1355" s="70">
        <f t="shared" si="1"/>
        <v>43314</v>
      </c>
      <c r="AL1355" s="71" t="e">
        <f t="shared" ca="1" si="5"/>
        <v>#REF!</v>
      </c>
      <c r="AM1355" s="71" t="str">
        <v>2018</v>
      </c>
      <c r="AN1355" s="70">
        <f t="shared" si="3"/>
        <v>43294</v>
      </c>
      <c r="AO1355" s="70" t="s">
        <v>123</v>
      </c>
    </row>
    <row r="1356" spans="1:41" ht="14.4">
      <c r="A1356" s="179" t="s">
        <v>27747</v>
      </c>
      <c r="B1356" s="56" t="s">
        <v>89</v>
      </c>
      <c r="C1356" s="57">
        <v>43306</v>
      </c>
      <c r="D1356" s="56" t="s">
        <v>90</v>
      </c>
      <c r="E1356" s="56" t="s">
        <v>15779</v>
      </c>
      <c r="F1356" s="168" t="s">
        <v>214</v>
      </c>
      <c r="G1356" s="168" t="s">
        <v>214</v>
      </c>
      <c r="H1356" s="169" t="s">
        <v>2445</v>
      </c>
      <c r="I1356" s="399"/>
      <c r="J1356" s="57">
        <v>43319</v>
      </c>
      <c r="K1356" s="56" t="s">
        <v>18</v>
      </c>
      <c r="L1356" s="56" t="s">
        <v>18</v>
      </c>
      <c r="M1356" s="60" t="s">
        <v>27748</v>
      </c>
      <c r="N1356" s="56" t="s">
        <v>27748</v>
      </c>
      <c r="O1356" s="56" t="s">
        <v>271</v>
      </c>
      <c r="P1356" s="56" t="s">
        <v>27749</v>
      </c>
      <c r="Q1356" s="56" t="s">
        <v>17</v>
      </c>
      <c r="R1356" s="56"/>
      <c r="S1356" s="56" t="s">
        <v>108</v>
      </c>
      <c r="T1356" s="56" t="s">
        <v>18</v>
      </c>
      <c r="U1356" s="400">
        <v>43322</v>
      </c>
      <c r="V1356" s="56"/>
      <c r="W1356" s="56">
        <v>28.75</v>
      </c>
      <c r="X1356" s="400">
        <v>43327</v>
      </c>
      <c r="Y1356" s="61"/>
      <c r="Z1356" s="56" t="s">
        <v>18</v>
      </c>
      <c r="AA1356" s="57">
        <v>43327</v>
      </c>
      <c r="AB1356" s="203"/>
      <c r="AC1356" s="64" t="s">
        <v>27750</v>
      </c>
      <c r="AD1356" s="56" t="s">
        <v>79</v>
      </c>
      <c r="AE1356" s="56"/>
      <c r="AF1356" s="61"/>
      <c r="AG1356" s="61"/>
      <c r="AH1356" s="67" t="str">
        <v>Jul</v>
      </c>
      <c r="AI1356" s="68" t="str">
        <v>Aug</v>
      </c>
      <c r="AJ1356" s="69" t="e">
        <f t="shared" si="4"/>
        <v>#REF!</v>
      </c>
      <c r="AK1356" s="70">
        <f t="shared" si="1"/>
        <v>43336</v>
      </c>
      <c r="AL1356" s="71" t="e">
        <f t="shared" ca="1" si="5"/>
        <v>#REF!</v>
      </c>
      <c r="AM1356" s="71" t="str">
        <v>2018</v>
      </c>
      <c r="AN1356" s="70">
        <f t="shared" si="3"/>
        <v>43316</v>
      </c>
      <c r="AO1356" s="70" t="s">
        <v>123</v>
      </c>
    </row>
    <row r="1357" spans="1:41" ht="14.4">
      <c r="A1357" s="179" t="s">
        <v>27751</v>
      </c>
      <c r="B1357" s="56" t="s">
        <v>89</v>
      </c>
      <c r="C1357" s="57">
        <v>43453</v>
      </c>
      <c r="D1357" s="56" t="s">
        <v>90</v>
      </c>
      <c r="E1357" s="56" t="s">
        <v>135</v>
      </c>
      <c r="F1357" s="168" t="s">
        <v>214</v>
      </c>
      <c r="G1357" s="168" t="s">
        <v>136</v>
      </c>
      <c r="H1357" s="169" t="s">
        <v>135</v>
      </c>
      <c r="I1357" s="404"/>
      <c r="J1357" s="59"/>
      <c r="K1357" s="61"/>
      <c r="L1357" s="61"/>
      <c r="M1357" s="60" t="s">
        <v>27752</v>
      </c>
      <c r="N1357" s="56" t="s">
        <v>27753</v>
      </c>
      <c r="O1357" s="56" t="s">
        <v>137</v>
      </c>
      <c r="P1357" s="56" t="s">
        <v>27754</v>
      </c>
      <c r="Q1357" s="56" t="s">
        <v>96</v>
      </c>
      <c r="R1357" s="66"/>
      <c r="S1357" s="61"/>
      <c r="T1357" s="61"/>
      <c r="U1357" s="402"/>
      <c r="V1357" s="66"/>
      <c r="W1357" s="66"/>
      <c r="X1357" s="402"/>
      <c r="Y1357" s="61"/>
      <c r="Z1357" s="56" t="s">
        <v>18</v>
      </c>
      <c r="AA1357" s="57">
        <v>43117</v>
      </c>
      <c r="AB1357" s="203"/>
      <c r="AC1357" s="64" t="s">
        <v>27755</v>
      </c>
      <c r="AD1357" s="56" t="s">
        <v>79</v>
      </c>
      <c r="AE1357" s="56"/>
      <c r="AF1357" s="56"/>
      <c r="AG1357" s="56"/>
      <c r="AH1357" s="67" t="str">
        <v>Dec</v>
      </c>
      <c r="AI1357" s="68" t="str">
        <v>Jan</v>
      </c>
      <c r="AJ1357" s="69" t="e">
        <f t="shared" si="4"/>
        <v>#REF!</v>
      </c>
      <c r="AK1357" s="70">
        <f t="shared" si="1"/>
        <v>43483</v>
      </c>
      <c r="AL1357" s="71" t="e">
        <f t="shared" ca="1" si="5"/>
        <v>#REF!</v>
      </c>
      <c r="AM1357" s="71" t="str">
        <v>2018</v>
      </c>
      <c r="AN1357" s="70">
        <f t="shared" si="3"/>
        <v>43463</v>
      </c>
      <c r="AO1357" s="70" t="s">
        <v>123</v>
      </c>
    </row>
    <row r="1358" spans="1:41" ht="14.4">
      <c r="A1358" s="179" t="s">
        <v>27756</v>
      </c>
      <c r="B1358" s="56" t="s">
        <v>89</v>
      </c>
      <c r="C1358" s="57">
        <v>43291</v>
      </c>
      <c r="D1358" s="56" t="s">
        <v>229</v>
      </c>
      <c r="E1358" s="56" t="s">
        <v>140</v>
      </c>
      <c r="F1358" s="168" t="s">
        <v>106</v>
      </c>
      <c r="G1358" s="168" t="s">
        <v>107</v>
      </c>
      <c r="H1358" s="169" t="s">
        <v>140</v>
      </c>
      <c r="I1358" s="399"/>
      <c r="J1358" s="57">
        <v>43322</v>
      </c>
      <c r="K1358" s="56" t="s">
        <v>18</v>
      </c>
      <c r="L1358" s="56" t="s">
        <v>14</v>
      </c>
      <c r="M1358" s="60" t="s">
        <v>27757</v>
      </c>
      <c r="N1358" s="56" t="s">
        <v>27758</v>
      </c>
      <c r="O1358" s="61"/>
      <c r="P1358" s="56" t="s">
        <v>108</v>
      </c>
      <c r="Q1358" s="56" t="s">
        <v>96</v>
      </c>
      <c r="R1358" s="56"/>
      <c r="S1358" s="56" t="s">
        <v>108</v>
      </c>
      <c r="T1358" s="56" t="s">
        <v>108</v>
      </c>
      <c r="U1358" s="56"/>
      <c r="V1358" s="56"/>
      <c r="W1358" s="56" t="s">
        <v>108</v>
      </c>
      <c r="X1358" s="56"/>
      <c r="Y1358" s="56" t="s">
        <v>108</v>
      </c>
      <c r="Z1358" s="56" t="s">
        <v>14</v>
      </c>
      <c r="AA1358" s="57">
        <v>43291</v>
      </c>
      <c r="AB1358" s="203"/>
      <c r="AC1358" s="64" t="s">
        <v>9140</v>
      </c>
      <c r="AD1358" s="56" t="s">
        <v>224</v>
      </c>
      <c r="AE1358" s="56"/>
      <c r="AF1358" s="61"/>
      <c r="AG1358" s="61"/>
      <c r="AH1358" s="67" t="str">
        <v>Jul</v>
      </c>
      <c r="AI1358" s="68" t="str">
        <v>Jul</v>
      </c>
      <c r="AJ1358" s="69" t="e">
        <f t="shared" si="4"/>
        <v>#REF!</v>
      </c>
      <c r="AK1358" s="70">
        <f t="shared" si="1"/>
        <v>43321</v>
      </c>
      <c r="AL1358" s="71" t="e">
        <f t="shared" ca="1" si="5"/>
        <v>#REF!</v>
      </c>
      <c r="AM1358" s="71" t="str">
        <v>2018</v>
      </c>
      <c r="AN1358" s="70">
        <f t="shared" si="3"/>
        <v>43301</v>
      </c>
      <c r="AO1358" s="70" t="s">
        <v>123</v>
      </c>
    </row>
    <row r="1359" spans="1:41" ht="14.4">
      <c r="A1359" s="179" t="s">
        <v>27759</v>
      </c>
      <c r="B1359" s="106" t="s">
        <v>89</v>
      </c>
      <c r="C1359" s="57">
        <v>43224</v>
      </c>
      <c r="D1359" s="56" t="s">
        <v>90</v>
      </c>
      <c r="E1359" s="56" t="s">
        <v>91</v>
      </c>
      <c r="F1359" s="168" t="s">
        <v>214</v>
      </c>
      <c r="G1359" s="168" t="s">
        <v>93</v>
      </c>
      <c r="H1359" s="169" t="s">
        <v>91</v>
      </c>
      <c r="I1359" s="399"/>
      <c r="J1359" s="57">
        <v>43237</v>
      </c>
      <c r="K1359" s="56" t="s">
        <v>18</v>
      </c>
      <c r="L1359" s="56" t="s">
        <v>18</v>
      </c>
      <c r="M1359" s="60" t="s">
        <v>27760</v>
      </c>
      <c r="N1359" s="56" t="s">
        <v>27761</v>
      </c>
      <c r="O1359" s="56" t="s">
        <v>95</v>
      </c>
      <c r="P1359" s="56" t="s">
        <v>27762</v>
      </c>
      <c r="Q1359" s="56" t="s">
        <v>96</v>
      </c>
      <c r="R1359" s="66"/>
      <c r="S1359" s="61"/>
      <c r="T1359" s="61"/>
      <c r="U1359" s="402"/>
      <c r="V1359" s="66"/>
      <c r="W1359" s="66"/>
      <c r="X1359" s="402"/>
      <c r="Y1359" s="61"/>
      <c r="Z1359" s="56" t="s">
        <v>18</v>
      </c>
      <c r="AA1359" s="533">
        <v>43243</v>
      </c>
      <c r="AB1359" s="203"/>
      <c r="AC1359" s="116"/>
      <c r="AD1359" s="56" t="s">
        <v>79</v>
      </c>
      <c r="AE1359" s="56"/>
      <c r="AF1359" s="61"/>
      <c r="AG1359" s="61"/>
      <c r="AH1359" s="67" t="str">
        <v>May</v>
      </c>
      <c r="AI1359" s="68" t="str">
        <v>May</v>
      </c>
      <c r="AJ1359" s="69" t="e">
        <f t="shared" si="4"/>
        <v>#REF!</v>
      </c>
      <c r="AK1359" s="70">
        <f t="shared" si="1"/>
        <v>43254</v>
      </c>
      <c r="AL1359" s="71" t="e">
        <f t="shared" ca="1" si="5"/>
        <v>#REF!</v>
      </c>
      <c r="AM1359" s="71" t="str">
        <v>2018</v>
      </c>
      <c r="AN1359" s="70">
        <f t="shared" si="3"/>
        <v>43234</v>
      </c>
      <c r="AO1359" s="70" t="s">
        <v>123</v>
      </c>
    </row>
    <row r="1360" spans="1:41" ht="14.4">
      <c r="A1360" s="179" t="s">
        <v>27763</v>
      </c>
      <c r="B1360" s="56" t="s">
        <v>89</v>
      </c>
      <c r="C1360" s="57">
        <v>43166</v>
      </c>
      <c r="D1360" s="56" t="s">
        <v>90</v>
      </c>
      <c r="E1360" s="56" t="s">
        <v>140</v>
      </c>
      <c r="F1360" s="168" t="s">
        <v>106</v>
      </c>
      <c r="G1360" s="168" t="s">
        <v>107</v>
      </c>
      <c r="H1360" s="169" t="s">
        <v>140</v>
      </c>
      <c r="I1360" s="399"/>
      <c r="J1360" s="57">
        <v>43197</v>
      </c>
      <c r="K1360" s="56" t="s">
        <v>18</v>
      </c>
      <c r="L1360" s="56" t="s">
        <v>18</v>
      </c>
      <c r="M1360" s="60" t="s">
        <v>27764</v>
      </c>
      <c r="N1360" s="56" t="s">
        <v>27765</v>
      </c>
      <c r="O1360" s="56" t="s">
        <v>29</v>
      </c>
      <c r="P1360" s="56" t="s">
        <v>27766</v>
      </c>
      <c r="Q1360" s="56" t="s">
        <v>21</v>
      </c>
      <c r="R1360" s="66"/>
      <c r="S1360" s="56" t="s">
        <v>108</v>
      </c>
      <c r="T1360" s="61"/>
      <c r="U1360" s="56"/>
      <c r="V1360" s="66"/>
      <c r="W1360" s="66"/>
      <c r="X1360" s="400"/>
      <c r="Y1360" s="56" t="s">
        <v>108</v>
      </c>
      <c r="Z1360" s="56" t="s">
        <v>18</v>
      </c>
      <c r="AA1360" s="57">
        <v>43166</v>
      </c>
      <c r="AB1360" s="203"/>
      <c r="AC1360" s="64" t="s">
        <v>27767</v>
      </c>
      <c r="AD1360" s="65" t="s">
        <v>79</v>
      </c>
      <c r="AE1360" s="65"/>
      <c r="AF1360" s="66"/>
      <c r="AG1360" s="66"/>
      <c r="AH1360" s="67" t="str">
        <v>Mar</v>
      </c>
      <c r="AI1360" s="68" t="str">
        <v>Mar</v>
      </c>
      <c r="AJ1360" s="69" t="e">
        <f t="shared" si="4"/>
        <v>#REF!</v>
      </c>
      <c r="AK1360" s="70">
        <f t="shared" si="1"/>
        <v>43196</v>
      </c>
      <c r="AL1360" s="71" t="e">
        <f t="shared" ca="1" si="5"/>
        <v>#REF!</v>
      </c>
      <c r="AM1360" s="71" t="str">
        <v>2018</v>
      </c>
      <c r="AN1360" s="70">
        <f t="shared" si="3"/>
        <v>43176</v>
      </c>
      <c r="AO1360" s="70" t="s">
        <v>123</v>
      </c>
    </row>
    <row r="1361" spans="1:41" ht="14.4">
      <c r="A1361" s="179" t="s">
        <v>27768</v>
      </c>
      <c r="B1361" s="56" t="s">
        <v>89</v>
      </c>
      <c r="C1361" s="57">
        <v>43157</v>
      </c>
      <c r="D1361" s="56" t="s">
        <v>1027</v>
      </c>
      <c r="E1361" s="56" t="s">
        <v>112</v>
      </c>
      <c r="F1361" s="168" t="s">
        <v>106</v>
      </c>
      <c r="G1361" s="168" t="s">
        <v>113</v>
      </c>
      <c r="H1361" s="169" t="s">
        <v>112</v>
      </c>
      <c r="I1361" s="399"/>
      <c r="J1361" s="57">
        <v>43185</v>
      </c>
      <c r="K1361" s="56" t="s">
        <v>18</v>
      </c>
      <c r="L1361" s="56" t="s">
        <v>14</v>
      </c>
      <c r="M1361" s="60" t="s">
        <v>254</v>
      </c>
      <c r="N1361" s="56" t="s">
        <v>27769</v>
      </c>
      <c r="O1361" s="56" t="s">
        <v>27</v>
      </c>
      <c r="P1361" s="56" t="s">
        <v>15646</v>
      </c>
      <c r="Q1361" s="56" t="s">
        <v>116</v>
      </c>
      <c r="R1361" s="353">
        <v>43187</v>
      </c>
      <c r="S1361" s="61"/>
      <c r="T1361" s="56" t="s">
        <v>108</v>
      </c>
      <c r="U1361" s="402"/>
      <c r="V1361" s="66"/>
      <c r="W1361" s="56" t="s">
        <v>108</v>
      </c>
      <c r="X1361" s="400" t="s">
        <v>108</v>
      </c>
      <c r="Y1361" s="56" t="s">
        <v>108</v>
      </c>
      <c r="Z1361" s="56" t="s">
        <v>14</v>
      </c>
      <c r="AA1361" s="57">
        <v>43187</v>
      </c>
      <c r="AB1361" s="203"/>
      <c r="AC1361" s="95"/>
      <c r="AD1361" s="65" t="s">
        <v>118</v>
      </c>
      <c r="AE1361" s="65" t="s">
        <v>118</v>
      </c>
      <c r="AF1361" s="56" t="s">
        <v>108</v>
      </c>
      <c r="AG1361" s="56" t="s">
        <v>14</v>
      </c>
      <c r="AH1361" s="67" t="str">
        <v>Feb</v>
      </c>
      <c r="AI1361" s="68" t="str">
        <v>Mar</v>
      </c>
      <c r="AJ1361" s="69" t="e">
        <f t="shared" si="4"/>
        <v>#REF!</v>
      </c>
      <c r="AK1361" s="70">
        <f t="shared" si="1"/>
        <v>43187</v>
      </c>
      <c r="AL1361" s="71" t="e">
        <f t="shared" ca="1" si="5"/>
        <v>#REF!</v>
      </c>
      <c r="AM1361" s="71" t="str">
        <v>2018</v>
      </c>
      <c r="AN1361" s="70">
        <f t="shared" si="3"/>
        <v>43167</v>
      </c>
      <c r="AO1361" s="70" t="s">
        <v>121</v>
      </c>
    </row>
    <row r="1362" spans="1:41" ht="14.4">
      <c r="A1362" s="179" t="s">
        <v>27770</v>
      </c>
      <c r="B1362" s="56" t="s">
        <v>89</v>
      </c>
      <c r="C1362" s="57">
        <v>43207</v>
      </c>
      <c r="D1362" s="56" t="s">
        <v>131</v>
      </c>
      <c r="E1362" s="56" t="s">
        <v>140</v>
      </c>
      <c r="F1362" s="168" t="s">
        <v>106</v>
      </c>
      <c r="G1362" s="168" t="s">
        <v>107</v>
      </c>
      <c r="H1362" s="169" t="s">
        <v>140</v>
      </c>
      <c r="I1362" s="399"/>
      <c r="J1362" s="57">
        <v>43237</v>
      </c>
      <c r="K1362" s="56" t="s">
        <v>18</v>
      </c>
      <c r="L1362" s="56" t="s">
        <v>18</v>
      </c>
      <c r="M1362" s="60" t="s">
        <v>23430</v>
      </c>
      <c r="N1362" s="56" t="s">
        <v>27771</v>
      </c>
      <c r="O1362" s="56" t="s">
        <v>143</v>
      </c>
      <c r="P1362" s="56" t="s">
        <v>27772</v>
      </c>
      <c r="Q1362" s="56" t="s">
        <v>28</v>
      </c>
      <c r="R1362" s="56"/>
      <c r="S1362" s="56" t="s">
        <v>108</v>
      </c>
      <c r="T1362" s="56" t="s">
        <v>108</v>
      </c>
      <c r="U1362" s="56"/>
      <c r="V1362" s="56"/>
      <c r="W1362" s="56" t="s">
        <v>108</v>
      </c>
      <c r="X1362" s="56"/>
      <c r="Y1362" s="56" t="s">
        <v>108</v>
      </c>
      <c r="Z1362" s="56" t="s">
        <v>18</v>
      </c>
      <c r="AA1362" s="57">
        <v>43207</v>
      </c>
      <c r="AB1362" s="203"/>
      <c r="AC1362" s="64" t="s">
        <v>27773</v>
      </c>
      <c r="AD1362" s="56" t="s">
        <v>79</v>
      </c>
      <c r="AE1362" s="56"/>
      <c r="AF1362" s="61"/>
      <c r="AG1362" s="61"/>
      <c r="AH1362" s="67" t="str">
        <v>Apr</v>
      </c>
      <c r="AI1362" s="68" t="str">
        <v>Apr</v>
      </c>
      <c r="AJ1362" s="69" t="e">
        <f t="shared" si="4"/>
        <v>#REF!</v>
      </c>
      <c r="AK1362" s="70">
        <f t="shared" si="1"/>
        <v>43237</v>
      </c>
      <c r="AL1362" s="71" t="e">
        <f t="shared" ca="1" si="5"/>
        <v>#REF!</v>
      </c>
      <c r="AM1362" s="71" t="str">
        <v>2018</v>
      </c>
      <c r="AN1362" s="70">
        <f t="shared" si="3"/>
        <v>43217</v>
      </c>
      <c r="AO1362" s="70" t="s">
        <v>123</v>
      </c>
    </row>
    <row r="1363" spans="1:41" ht="14.4">
      <c r="A1363" s="179" t="s">
        <v>27774</v>
      </c>
      <c r="B1363" s="56" t="s">
        <v>89</v>
      </c>
      <c r="C1363" s="57">
        <v>43384</v>
      </c>
      <c r="D1363" s="56" t="s">
        <v>90</v>
      </c>
      <c r="E1363" s="56" t="s">
        <v>140</v>
      </c>
      <c r="F1363" s="168" t="s">
        <v>106</v>
      </c>
      <c r="G1363" s="168" t="s">
        <v>107</v>
      </c>
      <c r="H1363" s="169" t="s">
        <v>140</v>
      </c>
      <c r="I1363" s="399"/>
      <c r="J1363" s="57">
        <v>43415</v>
      </c>
      <c r="K1363" s="56" t="s">
        <v>18</v>
      </c>
      <c r="L1363" s="56" t="s">
        <v>18</v>
      </c>
      <c r="M1363" s="60" t="s">
        <v>27775</v>
      </c>
      <c r="N1363" s="56" t="s">
        <v>27776</v>
      </c>
      <c r="O1363" s="56" t="s">
        <v>13</v>
      </c>
      <c r="P1363" s="56" t="s">
        <v>27777</v>
      </c>
      <c r="Q1363" s="56" t="s">
        <v>28</v>
      </c>
      <c r="R1363" s="56"/>
      <c r="S1363" s="56" t="s">
        <v>108</v>
      </c>
      <c r="T1363" s="56" t="s">
        <v>108</v>
      </c>
      <c r="U1363" s="56"/>
      <c r="V1363" s="56"/>
      <c r="W1363" s="56" t="s">
        <v>108</v>
      </c>
      <c r="X1363" s="56"/>
      <c r="Y1363" s="56" t="s">
        <v>108</v>
      </c>
      <c r="Z1363" s="56" t="s">
        <v>18</v>
      </c>
      <c r="AA1363" s="57">
        <v>43384</v>
      </c>
      <c r="AB1363" s="203"/>
      <c r="AC1363" s="64" t="s">
        <v>26929</v>
      </c>
      <c r="AD1363" s="56" t="s">
        <v>79</v>
      </c>
      <c r="AE1363" s="56"/>
      <c r="AF1363" s="61"/>
      <c r="AG1363" s="61"/>
      <c r="AH1363" s="67" t="str">
        <v>Oct</v>
      </c>
      <c r="AI1363" s="68" t="str">
        <v>Oct</v>
      </c>
      <c r="AJ1363" s="69" t="e">
        <f t="shared" si="4"/>
        <v>#REF!</v>
      </c>
      <c r="AK1363" s="70">
        <f t="shared" si="1"/>
        <v>43414</v>
      </c>
      <c r="AL1363" s="71" t="e">
        <f t="shared" ca="1" si="5"/>
        <v>#REF!</v>
      </c>
      <c r="AM1363" s="71" t="str">
        <v>2018</v>
      </c>
      <c r="AN1363" s="70">
        <f t="shared" si="3"/>
        <v>43394</v>
      </c>
      <c r="AO1363" s="70" t="s">
        <v>123</v>
      </c>
    </row>
    <row r="1364" spans="1:41" ht="14.4">
      <c r="A1364" s="179" t="s">
        <v>27778</v>
      </c>
      <c r="B1364" s="56" t="s">
        <v>89</v>
      </c>
      <c r="C1364" s="57">
        <v>43279</v>
      </c>
      <c r="D1364" s="56" t="s">
        <v>131</v>
      </c>
      <c r="E1364" s="56" t="s">
        <v>140</v>
      </c>
      <c r="F1364" s="168" t="s">
        <v>106</v>
      </c>
      <c r="G1364" s="168" t="s">
        <v>107</v>
      </c>
      <c r="H1364" s="169" t="s">
        <v>140</v>
      </c>
      <c r="I1364" s="399"/>
      <c r="J1364" s="57">
        <v>43309</v>
      </c>
      <c r="K1364" s="56" t="s">
        <v>18</v>
      </c>
      <c r="L1364" s="56" t="s">
        <v>14</v>
      </c>
      <c r="M1364" s="60" t="s">
        <v>27779</v>
      </c>
      <c r="N1364" s="56" t="s">
        <v>27780</v>
      </c>
      <c r="O1364" s="61"/>
      <c r="P1364" s="56" t="s">
        <v>27781</v>
      </c>
      <c r="Q1364" s="56" t="s">
        <v>96</v>
      </c>
      <c r="R1364" s="56"/>
      <c r="S1364" s="56" t="s">
        <v>108</v>
      </c>
      <c r="T1364" s="56" t="s">
        <v>108</v>
      </c>
      <c r="U1364" s="56"/>
      <c r="V1364" s="56"/>
      <c r="W1364" s="56" t="s">
        <v>108</v>
      </c>
      <c r="X1364" s="56"/>
      <c r="Y1364" s="56" t="s">
        <v>108</v>
      </c>
      <c r="Z1364" s="56" t="s">
        <v>14</v>
      </c>
      <c r="AA1364" s="57">
        <v>43279</v>
      </c>
      <c r="AB1364" s="203"/>
      <c r="AC1364" s="64" t="s">
        <v>27782</v>
      </c>
      <c r="AD1364" s="56" t="s">
        <v>179</v>
      </c>
      <c r="AE1364" s="56"/>
      <c r="AF1364" s="61"/>
      <c r="AG1364" s="61"/>
      <c r="AH1364" s="67" t="str">
        <v>Jun</v>
      </c>
      <c r="AI1364" s="68" t="str">
        <v>Jun</v>
      </c>
      <c r="AJ1364" s="69" t="e">
        <f t="shared" si="4"/>
        <v>#REF!</v>
      </c>
      <c r="AK1364" s="70">
        <f t="shared" si="1"/>
        <v>43309</v>
      </c>
      <c r="AL1364" s="71" t="e">
        <f t="shared" ca="1" si="5"/>
        <v>#REF!</v>
      </c>
      <c r="AM1364" s="71" t="str">
        <v>2018</v>
      </c>
      <c r="AN1364" s="70">
        <f t="shared" si="3"/>
        <v>43289</v>
      </c>
      <c r="AO1364" s="70" t="s">
        <v>123</v>
      </c>
    </row>
    <row r="1365" spans="1:41" ht="14.4">
      <c r="A1365" s="179" t="s">
        <v>27783</v>
      </c>
      <c r="B1365" s="56" t="s">
        <v>89</v>
      </c>
      <c r="C1365" s="57">
        <v>43368</v>
      </c>
      <c r="D1365" s="56" t="s">
        <v>1027</v>
      </c>
      <c r="E1365" s="56" t="s">
        <v>12</v>
      </c>
      <c r="F1365" s="168" t="s">
        <v>106</v>
      </c>
      <c r="G1365" s="168" t="s">
        <v>107</v>
      </c>
      <c r="H1365" s="169" t="s">
        <v>12</v>
      </c>
      <c r="I1365" s="404"/>
      <c r="J1365" s="57">
        <v>43398</v>
      </c>
      <c r="K1365" s="61"/>
      <c r="L1365" s="61"/>
      <c r="M1365" s="60" t="s">
        <v>642</v>
      </c>
      <c r="N1365" s="56" t="s">
        <v>27784</v>
      </c>
      <c r="O1365" s="56" t="s">
        <v>132</v>
      </c>
      <c r="P1365" s="56">
        <v>18253100</v>
      </c>
      <c r="Q1365" s="56" t="s">
        <v>17</v>
      </c>
      <c r="R1365" s="66"/>
      <c r="S1365" s="61"/>
      <c r="T1365" s="61"/>
      <c r="U1365" s="402"/>
      <c r="V1365" s="66"/>
      <c r="W1365" s="66"/>
      <c r="X1365" s="402"/>
      <c r="Y1365" s="61"/>
      <c r="Z1365" s="56" t="s">
        <v>14</v>
      </c>
      <c r="AA1365" s="57">
        <v>43368</v>
      </c>
      <c r="AB1365" s="203"/>
      <c r="AC1365" s="64" t="s">
        <v>27785</v>
      </c>
      <c r="AD1365" s="56" t="s">
        <v>224</v>
      </c>
      <c r="AE1365" s="56"/>
      <c r="AF1365" s="61"/>
      <c r="AG1365" s="61"/>
      <c r="AH1365" s="67" t="str">
        <v>Sep</v>
      </c>
      <c r="AI1365" s="68" t="str">
        <v>Sep</v>
      </c>
      <c r="AJ1365" s="69" t="e">
        <f t="shared" si="4"/>
        <v>#REF!</v>
      </c>
      <c r="AK1365" s="70">
        <f t="shared" si="1"/>
        <v>43398</v>
      </c>
      <c r="AL1365" s="71" t="e">
        <f t="shared" ca="1" si="5"/>
        <v>#REF!</v>
      </c>
      <c r="AM1365" s="71" t="str">
        <v>2018</v>
      </c>
      <c r="AN1365" s="70">
        <f t="shared" si="3"/>
        <v>43378</v>
      </c>
      <c r="AO1365" s="70" t="s">
        <v>123</v>
      </c>
    </row>
    <row r="1366" spans="1:41" ht="14.4">
      <c r="A1366" s="179" t="s">
        <v>27786</v>
      </c>
      <c r="B1366" s="56" t="s">
        <v>89</v>
      </c>
      <c r="C1366" s="57">
        <v>43405</v>
      </c>
      <c r="D1366" s="56" t="s">
        <v>1027</v>
      </c>
      <c r="E1366" s="56" t="s">
        <v>140</v>
      </c>
      <c r="F1366" s="168" t="s">
        <v>106</v>
      </c>
      <c r="G1366" s="168" t="s">
        <v>107</v>
      </c>
      <c r="H1366" s="169" t="s">
        <v>140</v>
      </c>
      <c r="I1366" s="399"/>
      <c r="J1366" s="57">
        <v>43435</v>
      </c>
      <c r="K1366" s="56" t="s">
        <v>18</v>
      </c>
      <c r="L1366" s="56" t="s">
        <v>14</v>
      </c>
      <c r="M1366" s="60" t="s">
        <v>642</v>
      </c>
      <c r="N1366" s="56" t="s">
        <v>27784</v>
      </c>
      <c r="O1366" s="56" t="s">
        <v>132</v>
      </c>
      <c r="P1366" s="56" t="s">
        <v>108</v>
      </c>
      <c r="Q1366" s="56" t="s">
        <v>96</v>
      </c>
      <c r="R1366" s="56"/>
      <c r="S1366" s="56" t="s">
        <v>108</v>
      </c>
      <c r="T1366" s="56" t="s">
        <v>108</v>
      </c>
      <c r="U1366" s="56"/>
      <c r="V1366" s="56"/>
      <c r="W1366" s="56" t="s">
        <v>108</v>
      </c>
      <c r="X1366" s="56"/>
      <c r="Y1366" s="56" t="s">
        <v>108</v>
      </c>
      <c r="Z1366" s="56" t="s">
        <v>14</v>
      </c>
      <c r="AA1366" s="57">
        <v>43405</v>
      </c>
      <c r="AB1366" s="203"/>
      <c r="AC1366" s="64" t="s">
        <v>27787</v>
      </c>
      <c r="AD1366" s="56" t="s">
        <v>118</v>
      </c>
      <c r="AE1366" s="56"/>
      <c r="AF1366" s="61"/>
      <c r="AG1366" s="61"/>
      <c r="AH1366" s="67" t="str">
        <v>Nov</v>
      </c>
      <c r="AI1366" s="68" t="str">
        <v>Nov</v>
      </c>
      <c r="AJ1366" s="69" t="e">
        <f t="shared" si="4"/>
        <v>#REF!</v>
      </c>
      <c r="AK1366" s="70">
        <f t="shared" si="1"/>
        <v>43435</v>
      </c>
      <c r="AL1366" s="71" t="e">
        <f t="shared" ca="1" si="5"/>
        <v>#REF!</v>
      </c>
      <c r="AM1366" s="71" t="str">
        <v>2018</v>
      </c>
      <c r="AN1366" s="70">
        <f t="shared" si="3"/>
        <v>43415</v>
      </c>
      <c r="AO1366" s="70" t="s">
        <v>123</v>
      </c>
    </row>
    <row r="1367" spans="1:41" ht="14.4">
      <c r="A1367" s="179" t="s">
        <v>27788</v>
      </c>
      <c r="B1367" s="56" t="s">
        <v>89</v>
      </c>
      <c r="C1367" s="57">
        <v>43272</v>
      </c>
      <c r="D1367" s="56" t="s">
        <v>1027</v>
      </c>
      <c r="E1367" s="56" t="s">
        <v>129</v>
      </c>
      <c r="F1367" s="168" t="s">
        <v>106</v>
      </c>
      <c r="G1367" s="168" t="s">
        <v>107</v>
      </c>
      <c r="H1367" s="169" t="s">
        <v>129</v>
      </c>
      <c r="I1367" s="399"/>
      <c r="J1367" s="57">
        <v>43314</v>
      </c>
      <c r="K1367" s="61"/>
      <c r="L1367" s="61"/>
      <c r="M1367" s="60" t="s">
        <v>21271</v>
      </c>
      <c r="N1367" s="56" t="s">
        <v>27789</v>
      </c>
      <c r="O1367" s="56" t="s">
        <v>44</v>
      </c>
      <c r="P1367" s="56" t="s">
        <v>27790</v>
      </c>
      <c r="Q1367" s="56" t="s">
        <v>17</v>
      </c>
      <c r="R1367" s="56"/>
      <c r="S1367" s="56" t="s">
        <v>108</v>
      </c>
      <c r="T1367" s="56" t="s">
        <v>108</v>
      </c>
      <c r="U1367" s="56"/>
      <c r="V1367" s="56"/>
      <c r="W1367" s="56" t="s">
        <v>108</v>
      </c>
      <c r="X1367" s="56" t="s">
        <v>108</v>
      </c>
      <c r="Y1367" s="56" t="s">
        <v>108</v>
      </c>
      <c r="Z1367" s="56" t="s">
        <v>14</v>
      </c>
      <c r="AA1367" s="57">
        <v>43278</v>
      </c>
      <c r="AB1367" s="203"/>
      <c r="AC1367" s="64" t="s">
        <v>27792</v>
      </c>
      <c r="AD1367" s="56" t="s">
        <v>79</v>
      </c>
      <c r="AE1367" s="61"/>
      <c r="AF1367" s="61"/>
      <c r="AG1367" s="61"/>
      <c r="AH1367" s="67" t="str">
        <v>Jun</v>
      </c>
      <c r="AI1367" s="68" t="str">
        <v>Jun</v>
      </c>
      <c r="AJ1367" s="69" t="e">
        <f t="shared" si="4"/>
        <v>#REF!</v>
      </c>
      <c r="AK1367" s="70">
        <f t="shared" si="1"/>
        <v>43302</v>
      </c>
      <c r="AL1367" s="71" t="e">
        <f t="shared" ca="1" si="5"/>
        <v>#REF!</v>
      </c>
      <c r="AM1367" s="71" t="str">
        <v>2018</v>
      </c>
      <c r="AN1367" s="70">
        <f t="shared" si="3"/>
        <v>43282</v>
      </c>
      <c r="AO1367" s="70" t="s">
        <v>123</v>
      </c>
    </row>
    <row r="1368" spans="1:41" ht="14.4">
      <c r="A1368" s="179" t="s">
        <v>27795</v>
      </c>
      <c r="B1368" s="56" t="s">
        <v>89</v>
      </c>
      <c r="C1368" s="57">
        <v>43193</v>
      </c>
      <c r="D1368" s="56" t="s">
        <v>1027</v>
      </c>
      <c r="E1368" s="56" t="s">
        <v>140</v>
      </c>
      <c r="F1368" s="168" t="s">
        <v>106</v>
      </c>
      <c r="G1368" s="168" t="s">
        <v>107</v>
      </c>
      <c r="H1368" s="169" t="s">
        <v>140</v>
      </c>
      <c r="I1368" s="399"/>
      <c r="J1368" s="57">
        <v>43225</v>
      </c>
      <c r="K1368" s="56" t="s">
        <v>18</v>
      </c>
      <c r="L1368" s="56" t="s">
        <v>18</v>
      </c>
      <c r="M1368" s="60" t="s">
        <v>642</v>
      </c>
      <c r="N1368" s="56" t="s">
        <v>27801</v>
      </c>
      <c r="O1368" s="56" t="s">
        <v>249</v>
      </c>
      <c r="P1368" s="56" t="s">
        <v>27803</v>
      </c>
      <c r="Q1368" s="56" t="s">
        <v>17</v>
      </c>
      <c r="R1368" s="56"/>
      <c r="S1368" s="56" t="s">
        <v>108</v>
      </c>
      <c r="T1368" s="56" t="s">
        <v>108</v>
      </c>
      <c r="U1368" s="56"/>
      <c r="V1368" s="56"/>
      <c r="W1368" s="56" t="s">
        <v>108</v>
      </c>
      <c r="X1368" s="56"/>
      <c r="Y1368" s="56" t="s">
        <v>108</v>
      </c>
      <c r="Z1368" s="56" t="s">
        <v>18</v>
      </c>
      <c r="AA1368" s="57">
        <v>43199</v>
      </c>
      <c r="AB1368" s="203"/>
      <c r="AC1368" s="64" t="s">
        <v>27809</v>
      </c>
      <c r="AD1368" s="56" t="s">
        <v>360</v>
      </c>
      <c r="AE1368" s="56"/>
      <c r="AF1368" s="61"/>
      <c r="AG1368" s="61"/>
      <c r="AH1368" s="67" t="str">
        <v>Apr</v>
      </c>
      <c r="AI1368" s="68" t="str">
        <v>Apr</v>
      </c>
      <c r="AJ1368" s="69" t="e">
        <f t="shared" si="4"/>
        <v>#REF!</v>
      </c>
      <c r="AK1368" s="70">
        <f t="shared" si="1"/>
        <v>43223</v>
      </c>
      <c r="AL1368" s="71" t="e">
        <f t="shared" ca="1" si="5"/>
        <v>#REF!</v>
      </c>
      <c r="AM1368" s="71" t="str">
        <v>2018</v>
      </c>
      <c r="AN1368" s="70">
        <f t="shared" si="3"/>
        <v>43203</v>
      </c>
      <c r="AO1368" s="70" t="s">
        <v>123</v>
      </c>
    </row>
    <row r="1369" spans="1:41" ht="14.4">
      <c r="A1369" s="179" t="s">
        <v>27818</v>
      </c>
      <c r="B1369" s="56" t="s">
        <v>89</v>
      </c>
      <c r="C1369" s="57">
        <v>43179</v>
      </c>
      <c r="D1369" s="56" t="s">
        <v>1027</v>
      </c>
      <c r="E1369" s="56" t="s">
        <v>140</v>
      </c>
      <c r="F1369" s="168" t="s">
        <v>106</v>
      </c>
      <c r="G1369" s="168" t="s">
        <v>107</v>
      </c>
      <c r="H1369" s="169" t="s">
        <v>140</v>
      </c>
      <c r="I1369" s="399"/>
      <c r="J1369" s="57">
        <v>43210</v>
      </c>
      <c r="K1369" s="56" t="s">
        <v>18</v>
      </c>
      <c r="L1369" s="56" t="s">
        <v>18</v>
      </c>
      <c r="M1369" s="60" t="s">
        <v>642</v>
      </c>
      <c r="N1369" s="56" t="s">
        <v>27819</v>
      </c>
      <c r="O1369" s="56" t="s">
        <v>44</v>
      </c>
      <c r="P1369" s="56" t="s">
        <v>17257</v>
      </c>
      <c r="Q1369" s="56" t="s">
        <v>17</v>
      </c>
      <c r="R1369" s="66"/>
      <c r="S1369" s="56" t="s">
        <v>108</v>
      </c>
      <c r="T1369" s="61"/>
      <c r="U1369" s="56"/>
      <c r="V1369" s="66"/>
      <c r="W1369" s="66"/>
      <c r="X1369" s="400"/>
      <c r="Y1369" s="56" t="s">
        <v>108</v>
      </c>
      <c r="Z1369" s="56" t="s">
        <v>18</v>
      </c>
      <c r="AA1369" s="57">
        <v>43179</v>
      </c>
      <c r="AB1369" s="203"/>
      <c r="AC1369" s="64" t="s">
        <v>27820</v>
      </c>
      <c r="AD1369" s="65" t="s">
        <v>79</v>
      </c>
      <c r="AE1369" s="65"/>
      <c r="AF1369" s="66"/>
      <c r="AG1369" s="66"/>
      <c r="AH1369" s="67" t="str">
        <v>Mar</v>
      </c>
      <c r="AI1369" s="68" t="str">
        <v>Mar</v>
      </c>
      <c r="AJ1369" s="69" t="e">
        <f t="shared" si="4"/>
        <v>#REF!</v>
      </c>
      <c r="AK1369" s="70">
        <f t="shared" si="1"/>
        <v>43209</v>
      </c>
      <c r="AL1369" s="71" t="e">
        <f t="shared" ca="1" si="5"/>
        <v>#REF!</v>
      </c>
      <c r="AM1369" s="71" t="str">
        <v>2018</v>
      </c>
      <c r="AN1369" s="70">
        <f t="shared" si="3"/>
        <v>43189</v>
      </c>
      <c r="AO1369" s="70" t="s">
        <v>123</v>
      </c>
    </row>
    <row r="1370" spans="1:41" ht="14.4">
      <c r="A1370" s="179" t="s">
        <v>27821</v>
      </c>
      <c r="B1370" s="56" t="s">
        <v>89</v>
      </c>
      <c r="C1370" s="57">
        <v>43368</v>
      </c>
      <c r="D1370" s="56" t="s">
        <v>1027</v>
      </c>
      <c r="E1370" s="56" t="s">
        <v>140</v>
      </c>
      <c r="F1370" s="168" t="s">
        <v>106</v>
      </c>
      <c r="G1370" s="168" t="s">
        <v>107</v>
      </c>
      <c r="H1370" s="169" t="s">
        <v>140</v>
      </c>
      <c r="I1370" s="399"/>
      <c r="J1370" s="57">
        <v>43398</v>
      </c>
      <c r="K1370" s="56" t="s">
        <v>18</v>
      </c>
      <c r="L1370" s="56" t="s">
        <v>18</v>
      </c>
      <c r="M1370" s="60" t="s">
        <v>27822</v>
      </c>
      <c r="N1370" s="56" t="s">
        <v>27823</v>
      </c>
      <c r="O1370" s="56" t="s">
        <v>436</v>
      </c>
      <c r="P1370" s="56" t="s">
        <v>27824</v>
      </c>
      <c r="Q1370" s="56" t="s">
        <v>17</v>
      </c>
      <c r="R1370" s="56"/>
      <c r="S1370" s="56" t="s">
        <v>108</v>
      </c>
      <c r="T1370" s="56" t="s">
        <v>108</v>
      </c>
      <c r="U1370" s="56"/>
      <c r="V1370" s="56"/>
      <c r="W1370" s="56" t="s">
        <v>108</v>
      </c>
      <c r="X1370" s="56"/>
      <c r="Y1370" s="56" t="s">
        <v>108</v>
      </c>
      <c r="Z1370" s="56" t="s">
        <v>18</v>
      </c>
      <c r="AA1370" s="57">
        <v>43368</v>
      </c>
      <c r="AB1370" s="203"/>
      <c r="AC1370" s="64" t="s">
        <v>27825</v>
      </c>
      <c r="AD1370" s="56" t="s">
        <v>79</v>
      </c>
      <c r="AE1370" s="56"/>
      <c r="AF1370" s="61"/>
      <c r="AG1370" s="61"/>
      <c r="AH1370" s="67" t="str">
        <v>Sep</v>
      </c>
      <c r="AI1370" s="68" t="str">
        <v>Sep</v>
      </c>
      <c r="AJ1370" s="69" t="e">
        <f t="shared" si="4"/>
        <v>#REF!</v>
      </c>
      <c r="AK1370" s="70">
        <f t="shared" si="1"/>
        <v>43398</v>
      </c>
      <c r="AL1370" s="71" t="e">
        <f t="shared" ca="1" si="5"/>
        <v>#REF!</v>
      </c>
      <c r="AM1370" s="71" t="str">
        <v>2018</v>
      </c>
      <c r="AN1370" s="70">
        <f t="shared" si="3"/>
        <v>43378</v>
      </c>
      <c r="AO1370" s="70" t="s">
        <v>123</v>
      </c>
    </row>
    <row r="1371" spans="1:41" ht="14.4">
      <c r="A1371" s="179" t="s">
        <v>27826</v>
      </c>
      <c r="B1371" s="56" t="s">
        <v>89</v>
      </c>
      <c r="C1371" s="57">
        <v>43259</v>
      </c>
      <c r="D1371" s="56" t="s">
        <v>90</v>
      </c>
      <c r="E1371" s="56" t="s">
        <v>140</v>
      </c>
      <c r="F1371" s="168" t="s">
        <v>106</v>
      </c>
      <c r="G1371" s="168" t="s">
        <v>107</v>
      </c>
      <c r="H1371" s="169" t="s">
        <v>140</v>
      </c>
      <c r="I1371" s="399"/>
      <c r="J1371" s="57">
        <v>43289</v>
      </c>
      <c r="K1371" s="56" t="s">
        <v>18</v>
      </c>
      <c r="L1371" s="56" t="s">
        <v>18</v>
      </c>
      <c r="M1371" s="60" t="s">
        <v>27827</v>
      </c>
      <c r="N1371" s="56" t="s">
        <v>27828</v>
      </c>
      <c r="O1371" s="56" t="s">
        <v>33</v>
      </c>
      <c r="P1371" s="56" t="s">
        <v>27829</v>
      </c>
      <c r="Q1371" s="56" t="s">
        <v>17</v>
      </c>
      <c r="R1371" s="56"/>
      <c r="S1371" s="56" t="s">
        <v>108</v>
      </c>
      <c r="T1371" s="56" t="s">
        <v>108</v>
      </c>
      <c r="U1371" s="56"/>
      <c r="V1371" s="56"/>
      <c r="W1371" s="56" t="s">
        <v>108</v>
      </c>
      <c r="X1371" s="56"/>
      <c r="Y1371" s="56" t="s">
        <v>108</v>
      </c>
      <c r="Z1371" s="56" t="s">
        <v>18</v>
      </c>
      <c r="AA1371" s="57">
        <v>43259</v>
      </c>
      <c r="AB1371" s="203"/>
      <c r="AC1371" s="64" t="s">
        <v>27830</v>
      </c>
      <c r="AD1371" s="56" t="s">
        <v>79</v>
      </c>
      <c r="AE1371" s="56"/>
      <c r="AF1371" s="61"/>
      <c r="AG1371" s="61"/>
      <c r="AH1371" s="67" t="str">
        <v>Jun</v>
      </c>
      <c r="AI1371" s="68" t="str">
        <v>Jun</v>
      </c>
      <c r="AJ1371" s="69" t="e">
        <f t="shared" si="4"/>
        <v>#REF!</v>
      </c>
      <c r="AK1371" s="70">
        <f t="shared" si="1"/>
        <v>43289</v>
      </c>
      <c r="AL1371" s="71" t="e">
        <f t="shared" ca="1" si="5"/>
        <v>#REF!</v>
      </c>
      <c r="AM1371" s="71" t="str">
        <v>2018</v>
      </c>
      <c r="AN1371" s="70">
        <f t="shared" si="3"/>
        <v>43269</v>
      </c>
      <c r="AO1371" s="70" t="s">
        <v>123</v>
      </c>
    </row>
    <row r="1372" spans="1:41" ht="14.4">
      <c r="A1372" s="179" t="s">
        <v>27831</v>
      </c>
      <c r="B1372" s="56" t="s">
        <v>89</v>
      </c>
      <c r="C1372" s="57">
        <v>43397</v>
      </c>
      <c r="D1372" s="56" t="s">
        <v>1027</v>
      </c>
      <c r="E1372" s="56" t="s">
        <v>140</v>
      </c>
      <c r="F1372" s="168" t="s">
        <v>106</v>
      </c>
      <c r="G1372" s="168" t="s">
        <v>107</v>
      </c>
      <c r="H1372" s="169" t="s">
        <v>140</v>
      </c>
      <c r="I1372" s="399"/>
      <c r="J1372" s="57">
        <v>43428</v>
      </c>
      <c r="K1372" s="56" t="s">
        <v>18</v>
      </c>
      <c r="L1372" s="56" t="s">
        <v>14</v>
      </c>
      <c r="M1372" s="60" t="s">
        <v>642</v>
      </c>
      <c r="N1372" s="56" t="s">
        <v>27837</v>
      </c>
      <c r="O1372" s="56" t="s">
        <v>44</v>
      </c>
      <c r="P1372" s="56" t="s">
        <v>108</v>
      </c>
      <c r="Q1372" s="56" t="s">
        <v>96</v>
      </c>
      <c r="R1372" s="56"/>
      <c r="S1372" s="56" t="s">
        <v>108</v>
      </c>
      <c r="T1372" s="56" t="s">
        <v>108</v>
      </c>
      <c r="U1372" s="56"/>
      <c r="V1372" s="56"/>
      <c r="W1372" s="56" t="s">
        <v>108</v>
      </c>
      <c r="X1372" s="56"/>
      <c r="Y1372" s="56" t="s">
        <v>108</v>
      </c>
      <c r="Z1372" s="56" t="s">
        <v>14</v>
      </c>
      <c r="AA1372" s="57">
        <v>43397</v>
      </c>
      <c r="AB1372" s="203"/>
      <c r="AC1372" s="64" t="s">
        <v>27839</v>
      </c>
      <c r="AD1372" s="56" t="s">
        <v>118</v>
      </c>
      <c r="AE1372" s="56"/>
      <c r="AF1372" s="61"/>
      <c r="AG1372" s="61"/>
      <c r="AH1372" s="67" t="str">
        <v>Oct</v>
      </c>
      <c r="AI1372" s="68" t="str">
        <v>Oct</v>
      </c>
      <c r="AJ1372" s="69" t="e">
        <f t="shared" si="4"/>
        <v>#REF!</v>
      </c>
      <c r="AK1372" s="70">
        <f t="shared" si="1"/>
        <v>43427</v>
      </c>
      <c r="AL1372" s="71" t="e">
        <f t="shared" ca="1" si="5"/>
        <v>#REF!</v>
      </c>
      <c r="AM1372" s="71" t="str">
        <v>2018</v>
      </c>
      <c r="AN1372" s="70">
        <f t="shared" si="3"/>
        <v>43407</v>
      </c>
      <c r="AO1372" s="70" t="s">
        <v>123</v>
      </c>
    </row>
    <row r="1373" spans="1:41" ht="14.4">
      <c r="A1373" s="179" t="s">
        <v>27840</v>
      </c>
      <c r="B1373" s="56" t="s">
        <v>89</v>
      </c>
      <c r="C1373" s="57">
        <v>43179</v>
      </c>
      <c r="D1373" s="56" t="s">
        <v>1027</v>
      </c>
      <c r="E1373" s="56" t="s">
        <v>140</v>
      </c>
      <c r="F1373" s="168" t="s">
        <v>106</v>
      </c>
      <c r="G1373" s="168" t="s">
        <v>107</v>
      </c>
      <c r="H1373" s="169" t="s">
        <v>140</v>
      </c>
      <c r="I1373" s="399"/>
      <c r="J1373" s="57">
        <v>43210</v>
      </c>
      <c r="K1373" s="61"/>
      <c r="L1373" s="61"/>
      <c r="M1373" s="60" t="s">
        <v>642</v>
      </c>
      <c r="N1373" s="56" t="s">
        <v>27841</v>
      </c>
      <c r="O1373" s="56" t="s">
        <v>436</v>
      </c>
      <c r="P1373" s="56" t="s">
        <v>27842</v>
      </c>
      <c r="Q1373" s="56" t="s">
        <v>28</v>
      </c>
      <c r="R1373" s="66"/>
      <c r="S1373" s="56" t="s">
        <v>108</v>
      </c>
      <c r="T1373" s="61"/>
      <c r="U1373" s="56"/>
      <c r="V1373" s="66"/>
      <c r="W1373" s="66"/>
      <c r="X1373" s="400"/>
      <c r="Y1373" s="56" t="s">
        <v>108</v>
      </c>
      <c r="Z1373" s="56" t="s">
        <v>18</v>
      </c>
      <c r="AA1373" s="57">
        <v>43179</v>
      </c>
      <c r="AB1373" s="203"/>
      <c r="AC1373" s="64" t="s">
        <v>27843</v>
      </c>
      <c r="AD1373" s="65" t="s">
        <v>79</v>
      </c>
      <c r="AE1373" s="96"/>
      <c r="AF1373" s="66"/>
      <c r="AG1373" s="66"/>
      <c r="AH1373" s="67" t="str">
        <v>Mar</v>
      </c>
      <c r="AI1373" s="68" t="str">
        <v>Mar</v>
      </c>
      <c r="AJ1373" s="69" t="e">
        <f t="shared" si="4"/>
        <v>#REF!</v>
      </c>
      <c r="AK1373" s="70">
        <f t="shared" si="1"/>
        <v>43209</v>
      </c>
      <c r="AL1373" s="71" t="e">
        <f t="shared" ca="1" si="5"/>
        <v>#REF!</v>
      </c>
      <c r="AM1373" s="71" t="str">
        <v>2018</v>
      </c>
      <c r="AN1373" s="70">
        <f t="shared" si="3"/>
        <v>43189</v>
      </c>
      <c r="AO1373" s="70" t="s">
        <v>123</v>
      </c>
    </row>
    <row r="1374" spans="1:41" ht="14.4">
      <c r="A1374" s="179" t="s">
        <v>27844</v>
      </c>
      <c r="B1374" s="56" t="s">
        <v>89</v>
      </c>
      <c r="C1374" s="57">
        <v>43206</v>
      </c>
      <c r="D1374" s="56" t="s">
        <v>131</v>
      </c>
      <c r="E1374" s="56" t="s">
        <v>140</v>
      </c>
      <c r="F1374" s="168" t="s">
        <v>106</v>
      </c>
      <c r="G1374" s="168" t="s">
        <v>107</v>
      </c>
      <c r="H1374" s="169" t="s">
        <v>140</v>
      </c>
      <c r="I1374" s="399"/>
      <c r="J1374" s="57">
        <v>43236</v>
      </c>
      <c r="K1374" s="56" t="s">
        <v>18</v>
      </c>
      <c r="L1374" s="56" t="s">
        <v>18</v>
      </c>
      <c r="M1374" s="60" t="s">
        <v>145</v>
      </c>
      <c r="N1374" s="56" t="s">
        <v>27845</v>
      </c>
      <c r="O1374" s="56" t="s">
        <v>137</v>
      </c>
      <c r="P1374" s="56" t="s">
        <v>27846</v>
      </c>
      <c r="Q1374" s="56" t="s">
        <v>26797</v>
      </c>
      <c r="R1374" s="56"/>
      <c r="S1374" s="56" t="s">
        <v>108</v>
      </c>
      <c r="T1374" s="56" t="s">
        <v>108</v>
      </c>
      <c r="U1374" s="56"/>
      <c r="V1374" s="56"/>
      <c r="W1374" s="56" t="s">
        <v>108</v>
      </c>
      <c r="X1374" s="56"/>
      <c r="Y1374" s="56" t="s">
        <v>108</v>
      </c>
      <c r="Z1374" s="56" t="s">
        <v>18</v>
      </c>
      <c r="AA1374" s="57">
        <v>43206</v>
      </c>
      <c r="AB1374" s="203"/>
      <c r="AC1374" s="64" t="s">
        <v>24913</v>
      </c>
      <c r="AD1374" s="56" t="s">
        <v>79</v>
      </c>
      <c r="AE1374" s="56"/>
      <c r="AF1374" s="61"/>
      <c r="AG1374" s="61"/>
      <c r="AH1374" s="67" t="str">
        <v>Apr</v>
      </c>
      <c r="AI1374" s="68" t="str">
        <v>Apr</v>
      </c>
      <c r="AJ1374" s="69" t="e">
        <f t="shared" si="4"/>
        <v>#REF!</v>
      </c>
      <c r="AK1374" s="70">
        <f t="shared" si="1"/>
        <v>43236</v>
      </c>
      <c r="AL1374" s="71" t="e">
        <f t="shared" ca="1" si="5"/>
        <v>#REF!</v>
      </c>
      <c r="AM1374" s="71" t="str">
        <v>2018</v>
      </c>
      <c r="AN1374" s="70">
        <f t="shared" si="3"/>
        <v>43216</v>
      </c>
      <c r="AO1374" s="70" t="s">
        <v>123</v>
      </c>
    </row>
    <row r="1375" spans="1:41" ht="14.4">
      <c r="A1375" s="179" t="s">
        <v>27847</v>
      </c>
      <c r="B1375" s="56" t="s">
        <v>89</v>
      </c>
      <c r="C1375" s="57">
        <v>43343</v>
      </c>
      <c r="D1375" s="56" t="s">
        <v>1027</v>
      </c>
      <c r="E1375" s="56" t="s">
        <v>140</v>
      </c>
      <c r="F1375" s="168" t="s">
        <v>106</v>
      </c>
      <c r="G1375" s="168" t="s">
        <v>107</v>
      </c>
      <c r="H1375" s="169" t="s">
        <v>140</v>
      </c>
      <c r="I1375" s="399"/>
      <c r="J1375" s="57">
        <v>43374</v>
      </c>
      <c r="K1375" s="56" t="s">
        <v>18</v>
      </c>
      <c r="L1375" s="56" t="s">
        <v>18</v>
      </c>
      <c r="M1375" s="60" t="s">
        <v>3883</v>
      </c>
      <c r="N1375" s="56" t="s">
        <v>27848</v>
      </c>
      <c r="O1375" s="56" t="s">
        <v>114</v>
      </c>
      <c r="P1375" s="56" t="s">
        <v>27849</v>
      </c>
      <c r="Q1375" s="56" t="s">
        <v>17</v>
      </c>
      <c r="R1375" s="56"/>
      <c r="S1375" s="56" t="s">
        <v>108</v>
      </c>
      <c r="T1375" s="56" t="s">
        <v>108</v>
      </c>
      <c r="U1375" s="56"/>
      <c r="V1375" s="56"/>
      <c r="W1375" s="56" t="s">
        <v>108</v>
      </c>
      <c r="X1375" s="56"/>
      <c r="Y1375" s="56" t="s">
        <v>108</v>
      </c>
      <c r="Z1375" s="56" t="s">
        <v>18</v>
      </c>
      <c r="AA1375" s="57">
        <v>43343</v>
      </c>
      <c r="AB1375" s="203"/>
      <c r="AC1375" s="64" t="s">
        <v>27850</v>
      </c>
      <c r="AD1375" s="56" t="s">
        <v>79</v>
      </c>
      <c r="AE1375" s="56"/>
      <c r="AF1375" s="61"/>
      <c r="AG1375" s="61"/>
      <c r="AH1375" s="67" t="str">
        <v>Aug</v>
      </c>
      <c r="AI1375" s="68" t="str">
        <v>Aug</v>
      </c>
      <c r="AJ1375" s="69" t="e">
        <f t="shared" si="4"/>
        <v>#REF!</v>
      </c>
      <c r="AK1375" s="70">
        <f t="shared" si="1"/>
        <v>43373</v>
      </c>
      <c r="AL1375" s="71" t="e">
        <f t="shared" ca="1" si="5"/>
        <v>#REF!</v>
      </c>
      <c r="AM1375" s="71" t="str">
        <v>2018</v>
      </c>
      <c r="AN1375" s="70">
        <f t="shared" si="3"/>
        <v>43353</v>
      </c>
      <c r="AO1375" s="70" t="s">
        <v>123</v>
      </c>
    </row>
    <row r="1376" spans="1:41" ht="14.4">
      <c r="A1376" s="55" t="s">
        <v>27851</v>
      </c>
      <c r="B1376" s="56" t="s">
        <v>89</v>
      </c>
      <c r="C1376" s="57">
        <v>43208</v>
      </c>
      <c r="D1376" s="56" t="s">
        <v>90</v>
      </c>
      <c r="E1376" s="56" t="s">
        <v>140</v>
      </c>
      <c r="F1376" s="58" t="s">
        <v>106</v>
      </c>
      <c r="G1376" s="58" t="s">
        <v>107</v>
      </c>
      <c r="H1376" s="56" t="s">
        <v>140</v>
      </c>
      <c r="I1376" s="57"/>
      <c r="J1376" s="57">
        <v>43238</v>
      </c>
      <c r="K1376" s="56" t="s">
        <v>18</v>
      </c>
      <c r="L1376" s="56" t="s">
        <v>18</v>
      </c>
      <c r="M1376" s="60" t="s">
        <v>27852</v>
      </c>
      <c r="N1376" s="56" t="s">
        <v>27852</v>
      </c>
      <c r="O1376" s="56" t="s">
        <v>271</v>
      </c>
      <c r="P1376" s="56" t="s">
        <v>27853</v>
      </c>
      <c r="Q1376" s="56" t="s">
        <v>28</v>
      </c>
      <c r="R1376" s="56"/>
      <c r="S1376" s="56" t="s">
        <v>108</v>
      </c>
      <c r="T1376" s="56" t="s">
        <v>108</v>
      </c>
      <c r="U1376" s="56"/>
      <c r="V1376" s="56"/>
      <c r="W1376" s="56" t="s">
        <v>108</v>
      </c>
      <c r="X1376" s="56"/>
      <c r="Y1376" s="56" t="s">
        <v>108</v>
      </c>
      <c r="Z1376" s="56" t="s">
        <v>18</v>
      </c>
      <c r="AA1376" s="57">
        <v>43209</v>
      </c>
      <c r="AB1376" s="203"/>
      <c r="AC1376" s="64" t="s">
        <v>27854</v>
      </c>
      <c r="AD1376" s="56" t="s">
        <v>3709</v>
      </c>
      <c r="AE1376" s="56"/>
      <c r="AF1376" s="61"/>
      <c r="AG1376" s="61"/>
      <c r="AH1376" s="67" t="str">
        <v>Apr</v>
      </c>
      <c r="AI1376" s="68" t="str">
        <v>Apr</v>
      </c>
      <c r="AJ1376" s="69" t="e">
        <f t="shared" si="4"/>
        <v>#REF!</v>
      </c>
      <c r="AK1376" s="70">
        <f t="shared" si="1"/>
        <v>43238</v>
      </c>
      <c r="AL1376" s="71" t="e">
        <f t="shared" ca="1" si="5"/>
        <v>#REF!</v>
      </c>
      <c r="AM1376" s="71" t="str">
        <v>2018</v>
      </c>
      <c r="AN1376" s="70">
        <f t="shared" si="3"/>
        <v>43218</v>
      </c>
      <c r="AO1376" s="70" t="s">
        <v>123</v>
      </c>
    </row>
    <row r="1377" spans="1:41" ht="14.4">
      <c r="A1377" s="55" t="s">
        <v>27855</v>
      </c>
      <c r="B1377" s="56" t="s">
        <v>89</v>
      </c>
      <c r="C1377" s="57">
        <v>43390</v>
      </c>
      <c r="D1377" s="56" t="s">
        <v>1027</v>
      </c>
      <c r="E1377" s="56" t="s">
        <v>140</v>
      </c>
      <c r="F1377" s="58" t="s">
        <v>106</v>
      </c>
      <c r="G1377" s="58" t="s">
        <v>107</v>
      </c>
      <c r="H1377" s="56" t="s">
        <v>140</v>
      </c>
      <c r="I1377" s="57"/>
      <c r="J1377" s="57">
        <v>43390</v>
      </c>
      <c r="K1377" s="56" t="s">
        <v>18</v>
      </c>
      <c r="L1377" s="56" t="s">
        <v>14</v>
      </c>
      <c r="M1377" s="60" t="s">
        <v>27856</v>
      </c>
      <c r="N1377" s="56" t="s">
        <v>27857</v>
      </c>
      <c r="O1377" s="56" t="s">
        <v>20</v>
      </c>
      <c r="P1377" s="56" t="s">
        <v>108</v>
      </c>
      <c r="Q1377" s="56" t="s">
        <v>26797</v>
      </c>
      <c r="R1377" s="56"/>
      <c r="S1377" s="56" t="s">
        <v>108</v>
      </c>
      <c r="T1377" s="56" t="s">
        <v>108</v>
      </c>
      <c r="U1377" s="56"/>
      <c r="V1377" s="56"/>
      <c r="W1377" s="56" t="s">
        <v>108</v>
      </c>
      <c r="X1377" s="56"/>
      <c r="Y1377" s="56" t="s">
        <v>108</v>
      </c>
      <c r="Z1377" s="56" t="s">
        <v>14</v>
      </c>
      <c r="AA1377" s="57">
        <v>43390</v>
      </c>
      <c r="AB1377" s="203"/>
      <c r="AC1377" s="64" t="s">
        <v>27858</v>
      </c>
      <c r="AD1377" s="56" t="s">
        <v>179</v>
      </c>
      <c r="AE1377" s="61"/>
      <c r="AF1377" s="61"/>
      <c r="AG1377" s="61"/>
      <c r="AH1377" s="67" t="str">
        <v>Oct</v>
      </c>
      <c r="AI1377" s="68" t="str">
        <v>Oct</v>
      </c>
      <c r="AJ1377" s="69" t="e">
        <f t="shared" si="4"/>
        <v>#REF!</v>
      </c>
      <c r="AK1377" s="70">
        <f t="shared" si="1"/>
        <v>43420</v>
      </c>
      <c r="AL1377" s="71" t="e">
        <f t="shared" ca="1" si="5"/>
        <v>#REF!</v>
      </c>
      <c r="AM1377" s="71" t="str">
        <v>2018</v>
      </c>
      <c r="AN1377" s="70">
        <f t="shared" si="3"/>
        <v>43400</v>
      </c>
      <c r="AO1377" s="70" t="s">
        <v>123</v>
      </c>
    </row>
    <row r="1378" spans="1:41" ht="14.4">
      <c r="A1378" s="55" t="s">
        <v>27859</v>
      </c>
      <c r="B1378" s="56" t="s">
        <v>89</v>
      </c>
      <c r="C1378" s="57">
        <v>43397</v>
      </c>
      <c r="D1378" s="56" t="s">
        <v>1027</v>
      </c>
      <c r="E1378" s="56" t="s">
        <v>140</v>
      </c>
      <c r="F1378" s="58" t="s">
        <v>106</v>
      </c>
      <c r="G1378" s="58" t="s">
        <v>107</v>
      </c>
      <c r="H1378" s="56" t="s">
        <v>140</v>
      </c>
      <c r="I1378" s="57"/>
      <c r="J1378" s="57">
        <v>43428</v>
      </c>
      <c r="K1378" s="56" t="s">
        <v>18</v>
      </c>
      <c r="L1378" s="56" t="s">
        <v>18</v>
      </c>
      <c r="M1378" s="60" t="s">
        <v>642</v>
      </c>
      <c r="N1378" s="56" t="s">
        <v>27860</v>
      </c>
      <c r="O1378" s="56" t="s">
        <v>22</v>
      </c>
      <c r="P1378" s="56" t="s">
        <v>27861</v>
      </c>
      <c r="Q1378" s="56" t="s">
        <v>21</v>
      </c>
      <c r="R1378" s="56"/>
      <c r="S1378" s="56" t="s">
        <v>108</v>
      </c>
      <c r="T1378" s="56" t="s">
        <v>108</v>
      </c>
      <c r="U1378" s="56"/>
      <c r="V1378" s="56"/>
      <c r="W1378" s="56" t="s">
        <v>108</v>
      </c>
      <c r="X1378" s="56"/>
      <c r="Y1378" s="56" t="s">
        <v>108</v>
      </c>
      <c r="Z1378" s="56" t="s">
        <v>18</v>
      </c>
      <c r="AA1378" s="57">
        <v>43155</v>
      </c>
      <c r="AB1378" s="203"/>
      <c r="AC1378" s="64" t="s">
        <v>27862</v>
      </c>
      <c r="AD1378" s="56" t="s">
        <v>79</v>
      </c>
      <c r="AE1378" s="56"/>
      <c r="AF1378" s="61"/>
      <c r="AG1378" s="61"/>
      <c r="AH1378" s="67" t="str">
        <v>Oct</v>
      </c>
      <c r="AI1378" s="68" t="str">
        <v>Feb</v>
      </c>
      <c r="AJ1378" s="69" t="e">
        <f t="shared" si="4"/>
        <v>#REF!</v>
      </c>
      <c r="AK1378" s="70">
        <f t="shared" si="1"/>
        <v>43427</v>
      </c>
      <c r="AL1378" s="71" t="e">
        <f t="shared" ca="1" si="5"/>
        <v>#REF!</v>
      </c>
      <c r="AM1378" s="71" t="str">
        <v>2018</v>
      </c>
      <c r="AN1378" s="70">
        <f t="shared" si="3"/>
        <v>43407</v>
      </c>
      <c r="AO1378" s="70" t="s">
        <v>123</v>
      </c>
    </row>
    <row r="1379" spans="1:41" ht="14.4">
      <c r="A1379" s="55" t="s">
        <v>27863</v>
      </c>
      <c r="B1379" s="56" t="s">
        <v>89</v>
      </c>
      <c r="C1379" s="57">
        <v>43368</v>
      </c>
      <c r="D1379" s="56" t="s">
        <v>1027</v>
      </c>
      <c r="E1379" s="56" t="s">
        <v>12</v>
      </c>
      <c r="F1379" s="255"/>
      <c r="G1379" s="58" t="s">
        <v>107</v>
      </c>
      <c r="H1379" s="56" t="s">
        <v>12</v>
      </c>
      <c r="I1379" s="59"/>
      <c r="J1379" s="59"/>
      <c r="K1379" s="61"/>
      <c r="L1379" s="61"/>
      <c r="M1379" s="60" t="s">
        <v>642</v>
      </c>
      <c r="N1379" s="56" t="s">
        <v>27864</v>
      </c>
      <c r="O1379" s="56" t="s">
        <v>22</v>
      </c>
      <c r="P1379" s="56" t="s">
        <v>27861</v>
      </c>
      <c r="Q1379" s="56" t="s">
        <v>21</v>
      </c>
      <c r="R1379" s="66"/>
      <c r="S1379" s="61"/>
      <c r="T1379" s="61"/>
      <c r="U1379" s="402"/>
      <c r="V1379" s="66"/>
      <c r="W1379" s="66"/>
      <c r="X1379" s="402"/>
      <c r="Y1379" s="61"/>
      <c r="Z1379" s="56" t="s">
        <v>18</v>
      </c>
      <c r="AA1379" s="533">
        <v>43396</v>
      </c>
      <c r="AB1379" s="203"/>
      <c r="AC1379" s="95"/>
      <c r="AD1379" s="56" t="s">
        <v>79</v>
      </c>
      <c r="AE1379" s="56"/>
      <c r="AF1379" s="61"/>
      <c r="AG1379" s="61"/>
      <c r="AH1379" s="67" t="str">
        <v>Sep</v>
      </c>
      <c r="AI1379" s="68" t="str">
        <v>Oct</v>
      </c>
      <c r="AJ1379" s="69" t="e">
        <f t="shared" si="4"/>
        <v>#REF!</v>
      </c>
      <c r="AK1379" s="70">
        <f t="shared" si="1"/>
        <v>43398</v>
      </c>
      <c r="AL1379" s="71" t="e">
        <f t="shared" ca="1" si="5"/>
        <v>#REF!</v>
      </c>
      <c r="AM1379" s="71" t="str">
        <v>2018</v>
      </c>
      <c r="AN1379" s="70">
        <f t="shared" si="3"/>
        <v>43378</v>
      </c>
      <c r="AO1379" s="70" t="s">
        <v>123</v>
      </c>
    </row>
    <row r="1380" spans="1:41" ht="14.4">
      <c r="A1380" s="55" t="s">
        <v>27865</v>
      </c>
      <c r="B1380" s="56" t="s">
        <v>89</v>
      </c>
      <c r="C1380" s="57">
        <v>43119</v>
      </c>
      <c r="D1380" s="56" t="s">
        <v>131</v>
      </c>
      <c r="E1380" s="56" t="s">
        <v>140</v>
      </c>
      <c r="F1380" s="58" t="s">
        <v>106</v>
      </c>
      <c r="G1380" s="58" t="s">
        <v>107</v>
      </c>
      <c r="H1380" s="56" t="s">
        <v>140</v>
      </c>
      <c r="I1380" s="57"/>
      <c r="J1380" s="57">
        <v>43150</v>
      </c>
      <c r="K1380" s="56" t="s">
        <v>18</v>
      </c>
      <c r="L1380" s="56" t="s">
        <v>18</v>
      </c>
      <c r="M1380" s="60" t="s">
        <v>27866</v>
      </c>
      <c r="N1380" s="56" t="s">
        <v>27867</v>
      </c>
      <c r="O1380" s="61"/>
      <c r="P1380" s="56" t="s">
        <v>27868</v>
      </c>
      <c r="Q1380" s="56" t="s">
        <v>17</v>
      </c>
      <c r="R1380" s="66"/>
      <c r="S1380" s="56" t="s">
        <v>108</v>
      </c>
      <c r="T1380" s="56" t="s">
        <v>108</v>
      </c>
      <c r="U1380" s="56"/>
      <c r="V1380" s="56"/>
      <c r="W1380" s="56" t="s">
        <v>108</v>
      </c>
      <c r="X1380" s="400"/>
      <c r="Y1380" s="56" t="s">
        <v>108</v>
      </c>
      <c r="Z1380" s="56" t="s">
        <v>18</v>
      </c>
      <c r="AA1380" s="57">
        <v>43119</v>
      </c>
      <c r="AB1380" s="203"/>
      <c r="AC1380" s="64" t="s">
        <v>27869</v>
      </c>
      <c r="AD1380" s="65" t="s">
        <v>79</v>
      </c>
      <c r="AE1380" s="65"/>
      <c r="AF1380" s="66"/>
      <c r="AG1380" s="66"/>
      <c r="AH1380" s="67" t="str">
        <v>Jan</v>
      </c>
      <c r="AI1380" s="68" t="str">
        <v>Jan</v>
      </c>
      <c r="AJ1380" s="69" t="e">
        <f t="shared" si="4"/>
        <v>#REF!</v>
      </c>
      <c r="AK1380" s="70">
        <f t="shared" si="1"/>
        <v>43149</v>
      </c>
      <c r="AL1380" s="71" t="e">
        <f t="shared" ca="1" si="5"/>
        <v>#REF!</v>
      </c>
      <c r="AM1380" s="71" t="str">
        <v>2018</v>
      </c>
      <c r="AN1380" s="70">
        <f t="shared" si="3"/>
        <v>43129</v>
      </c>
      <c r="AO1380" s="70" t="s">
        <v>123</v>
      </c>
    </row>
    <row r="1381" spans="1:41" ht="14.4">
      <c r="A1381" s="55" t="s">
        <v>27870</v>
      </c>
      <c r="B1381" s="56" t="s">
        <v>89</v>
      </c>
      <c r="C1381" s="57">
        <v>43298</v>
      </c>
      <c r="D1381" s="56" t="s">
        <v>131</v>
      </c>
      <c r="E1381" s="56" t="s">
        <v>140</v>
      </c>
      <c r="F1381" s="58" t="s">
        <v>106</v>
      </c>
      <c r="G1381" s="58" t="s">
        <v>107</v>
      </c>
      <c r="H1381" s="56" t="s">
        <v>140</v>
      </c>
      <c r="I1381" s="57"/>
      <c r="J1381" s="57">
        <v>43329</v>
      </c>
      <c r="K1381" s="56" t="s">
        <v>18</v>
      </c>
      <c r="L1381" s="56" t="s">
        <v>14</v>
      </c>
      <c r="M1381" s="60" t="s">
        <v>3874</v>
      </c>
      <c r="N1381" s="56" t="s">
        <v>27871</v>
      </c>
      <c r="O1381" s="56" t="s">
        <v>22</v>
      </c>
      <c r="P1381" s="56" t="s">
        <v>108</v>
      </c>
      <c r="Q1381" s="56" t="s">
        <v>17</v>
      </c>
      <c r="R1381" s="56"/>
      <c r="S1381" s="56" t="s">
        <v>108</v>
      </c>
      <c r="T1381" s="56" t="s">
        <v>108</v>
      </c>
      <c r="U1381" s="56"/>
      <c r="V1381" s="56"/>
      <c r="W1381" s="56" t="s">
        <v>108</v>
      </c>
      <c r="X1381" s="56"/>
      <c r="Y1381" s="56" t="s">
        <v>108</v>
      </c>
      <c r="Z1381" s="56" t="s">
        <v>14</v>
      </c>
      <c r="AA1381" s="57">
        <v>43298</v>
      </c>
      <c r="AB1381" s="203"/>
      <c r="AC1381" s="64" t="s">
        <v>27872</v>
      </c>
      <c r="AD1381" s="56" t="s">
        <v>118</v>
      </c>
      <c r="AE1381" s="56"/>
      <c r="AF1381" s="61"/>
      <c r="AG1381" s="61"/>
      <c r="AH1381" s="67" t="str">
        <v>Jul</v>
      </c>
      <c r="AI1381" s="68" t="str">
        <v>Jul</v>
      </c>
      <c r="AJ1381" s="69" t="e">
        <f t="shared" si="4"/>
        <v>#REF!</v>
      </c>
      <c r="AK1381" s="70">
        <f t="shared" si="1"/>
        <v>43328</v>
      </c>
      <c r="AL1381" s="71" t="e">
        <f t="shared" ca="1" si="5"/>
        <v>#REF!</v>
      </c>
      <c r="AM1381" s="71" t="str">
        <v>2018</v>
      </c>
      <c r="AN1381" s="70">
        <f t="shared" si="3"/>
        <v>43308</v>
      </c>
      <c r="AO1381" s="70" t="s">
        <v>123</v>
      </c>
    </row>
    <row r="1382" spans="1:41" ht="14.4">
      <c r="A1382" s="55" t="s">
        <v>27873</v>
      </c>
      <c r="B1382" s="56" t="s">
        <v>89</v>
      </c>
      <c r="C1382" s="57">
        <v>43131</v>
      </c>
      <c r="D1382" s="56" t="s">
        <v>90</v>
      </c>
      <c r="E1382" s="56" t="s">
        <v>12</v>
      </c>
      <c r="F1382" s="58" t="s">
        <v>106</v>
      </c>
      <c r="G1382" s="58" t="s">
        <v>107</v>
      </c>
      <c r="H1382" s="56" t="s">
        <v>12</v>
      </c>
      <c r="I1382" s="59"/>
      <c r="J1382" s="57">
        <v>43159</v>
      </c>
      <c r="K1382" s="61"/>
      <c r="L1382" s="61"/>
      <c r="M1382" s="60" t="s">
        <v>27874</v>
      </c>
      <c r="N1382" s="56" t="s">
        <v>27875</v>
      </c>
      <c r="O1382" s="61"/>
      <c r="P1382" s="61"/>
      <c r="Q1382" s="56" t="s">
        <v>17</v>
      </c>
      <c r="R1382" s="66"/>
      <c r="S1382" s="61"/>
      <c r="T1382" s="61"/>
      <c r="U1382" s="402"/>
      <c r="V1382" s="66"/>
      <c r="W1382" s="66"/>
      <c r="X1382" s="400" t="s">
        <v>108</v>
      </c>
      <c r="Y1382" s="91"/>
      <c r="Z1382" s="56" t="s">
        <v>14</v>
      </c>
      <c r="AA1382" s="57">
        <v>43131</v>
      </c>
      <c r="AB1382" s="203"/>
      <c r="AC1382" s="64" t="s">
        <v>27876</v>
      </c>
      <c r="AD1382" s="65" t="s">
        <v>118</v>
      </c>
      <c r="AE1382" s="65"/>
      <c r="AF1382" s="66"/>
      <c r="AG1382" s="66"/>
      <c r="AH1382" s="67" t="str">
        <v>Jan</v>
      </c>
      <c r="AI1382" s="68" t="str">
        <v>Jan</v>
      </c>
      <c r="AJ1382" s="69" t="e">
        <f t="shared" si="4"/>
        <v>#REF!</v>
      </c>
      <c r="AK1382" s="70">
        <f t="shared" si="1"/>
        <v>43161</v>
      </c>
      <c r="AL1382" s="71" t="e">
        <f t="shared" ca="1" si="5"/>
        <v>#REF!</v>
      </c>
      <c r="AM1382" s="71" t="str">
        <v>2018</v>
      </c>
      <c r="AN1382" s="70">
        <f t="shared" si="3"/>
        <v>43141</v>
      </c>
      <c r="AO1382" s="70" t="s">
        <v>123</v>
      </c>
    </row>
    <row r="1383" spans="1:41" ht="14.4">
      <c r="A1383" s="55" t="s">
        <v>27877</v>
      </c>
      <c r="B1383" s="56" t="s">
        <v>89</v>
      </c>
      <c r="C1383" s="57">
        <v>43362</v>
      </c>
      <c r="D1383" s="56" t="s">
        <v>90</v>
      </c>
      <c r="E1383" s="56" t="s">
        <v>140</v>
      </c>
      <c r="F1383" s="58" t="s">
        <v>106</v>
      </c>
      <c r="G1383" s="58" t="s">
        <v>107</v>
      </c>
      <c r="H1383" s="56" t="s">
        <v>140</v>
      </c>
      <c r="I1383" s="57"/>
      <c r="J1383" s="57">
        <v>43392</v>
      </c>
      <c r="K1383" s="56" t="s">
        <v>18</v>
      </c>
      <c r="L1383" s="56" t="s">
        <v>14</v>
      </c>
      <c r="M1383" s="60" t="s">
        <v>27878</v>
      </c>
      <c r="N1383" s="56" t="s">
        <v>27879</v>
      </c>
      <c r="O1383" s="61"/>
      <c r="P1383" s="56" t="s">
        <v>108</v>
      </c>
      <c r="Q1383" s="56" t="s">
        <v>96</v>
      </c>
      <c r="R1383" s="56"/>
      <c r="S1383" s="56" t="s">
        <v>108</v>
      </c>
      <c r="T1383" s="56" t="s">
        <v>108</v>
      </c>
      <c r="U1383" s="56"/>
      <c r="V1383" s="56"/>
      <c r="W1383" s="56" t="s">
        <v>108</v>
      </c>
      <c r="X1383" s="56"/>
      <c r="Y1383" s="56" t="s">
        <v>108</v>
      </c>
      <c r="Z1383" s="56" t="s">
        <v>14</v>
      </c>
      <c r="AA1383" s="57">
        <v>43362</v>
      </c>
      <c r="AB1383" s="203"/>
      <c r="AC1383" s="64" t="s">
        <v>27880</v>
      </c>
      <c r="AD1383" s="56" t="s">
        <v>224</v>
      </c>
      <c r="AE1383" s="56"/>
      <c r="AF1383" s="61"/>
      <c r="AG1383" s="61"/>
      <c r="AH1383" s="67" t="str">
        <v>Sep</v>
      </c>
      <c r="AI1383" s="68" t="str">
        <v>Sep</v>
      </c>
      <c r="AJ1383" s="69" t="e">
        <f t="shared" si="4"/>
        <v>#REF!</v>
      </c>
      <c r="AK1383" s="70">
        <f t="shared" si="1"/>
        <v>43392</v>
      </c>
      <c r="AL1383" s="71" t="e">
        <f t="shared" ca="1" si="5"/>
        <v>#REF!</v>
      </c>
      <c r="AM1383" s="71" t="str">
        <v>2018</v>
      </c>
      <c r="AN1383" s="70">
        <f t="shared" si="3"/>
        <v>43372</v>
      </c>
      <c r="AO1383" s="70" t="s">
        <v>123</v>
      </c>
    </row>
    <row r="1384" spans="1:41" ht="14.4">
      <c r="A1384" s="55" t="s">
        <v>27881</v>
      </c>
      <c r="B1384" s="56" t="s">
        <v>89</v>
      </c>
      <c r="C1384" s="57">
        <v>43199</v>
      </c>
      <c r="D1384" s="56" t="s">
        <v>131</v>
      </c>
      <c r="E1384" s="56" t="s">
        <v>140</v>
      </c>
      <c r="F1384" s="58" t="s">
        <v>106</v>
      </c>
      <c r="G1384" s="58" t="s">
        <v>107</v>
      </c>
      <c r="H1384" s="56" t="s">
        <v>140</v>
      </c>
      <c r="I1384" s="57"/>
      <c r="J1384" s="57">
        <v>43229</v>
      </c>
      <c r="K1384" s="56" t="s">
        <v>18</v>
      </c>
      <c r="L1384" s="56" t="s">
        <v>18</v>
      </c>
      <c r="M1384" s="60" t="s">
        <v>27882</v>
      </c>
      <c r="N1384" s="56" t="s">
        <v>27883</v>
      </c>
      <c r="O1384" s="56" t="s">
        <v>44</v>
      </c>
      <c r="P1384" s="56" t="s">
        <v>27884</v>
      </c>
      <c r="Q1384" s="56" t="s">
        <v>17</v>
      </c>
      <c r="R1384" s="56"/>
      <c r="S1384" s="56" t="s">
        <v>108</v>
      </c>
      <c r="T1384" s="56" t="s">
        <v>108</v>
      </c>
      <c r="U1384" s="56"/>
      <c r="V1384" s="56"/>
      <c r="W1384" s="56" t="s">
        <v>108</v>
      </c>
      <c r="X1384" s="56"/>
      <c r="Y1384" s="56" t="s">
        <v>108</v>
      </c>
      <c r="Z1384" s="56" t="s">
        <v>14</v>
      </c>
      <c r="AA1384" s="57">
        <v>43199</v>
      </c>
      <c r="AB1384" s="203"/>
      <c r="AC1384" s="64" t="s">
        <v>27885</v>
      </c>
      <c r="AD1384" s="56" t="s">
        <v>242</v>
      </c>
      <c r="AE1384" s="56"/>
      <c r="AF1384" s="61"/>
      <c r="AG1384" s="61"/>
      <c r="AH1384" s="67" t="str">
        <v>Apr</v>
      </c>
      <c r="AI1384" s="68" t="str">
        <v>Apr</v>
      </c>
      <c r="AJ1384" s="69" t="e">
        <f t="shared" si="4"/>
        <v>#REF!</v>
      </c>
      <c r="AK1384" s="70">
        <f t="shared" si="1"/>
        <v>43229</v>
      </c>
      <c r="AL1384" s="71" t="e">
        <f t="shared" ca="1" si="5"/>
        <v>#REF!</v>
      </c>
      <c r="AM1384" s="71" t="str">
        <v>2018</v>
      </c>
      <c r="AN1384" s="70">
        <f t="shared" si="3"/>
        <v>43209</v>
      </c>
      <c r="AO1384" s="70" t="s">
        <v>123</v>
      </c>
    </row>
    <row r="1385" spans="1:41" ht="14.4">
      <c r="A1385" s="55" t="s">
        <v>27886</v>
      </c>
      <c r="B1385" s="56" t="s">
        <v>89</v>
      </c>
      <c r="C1385" s="57">
        <v>43202</v>
      </c>
      <c r="D1385" s="56" t="s">
        <v>90</v>
      </c>
      <c r="E1385" s="56" t="s">
        <v>30</v>
      </c>
      <c r="F1385" s="58" t="s">
        <v>106</v>
      </c>
      <c r="G1385" s="58" t="s">
        <v>107</v>
      </c>
      <c r="H1385" s="56" t="s">
        <v>30</v>
      </c>
      <c r="I1385" s="59"/>
      <c r="J1385" s="59"/>
      <c r="K1385" s="61"/>
      <c r="L1385" s="61"/>
      <c r="M1385" s="60" t="s">
        <v>27887</v>
      </c>
      <c r="N1385" s="56" t="s">
        <v>27883</v>
      </c>
      <c r="O1385" s="56" t="s">
        <v>236</v>
      </c>
      <c r="P1385" s="56" t="s">
        <v>27884</v>
      </c>
      <c r="Q1385" s="56" t="s">
        <v>17</v>
      </c>
      <c r="R1385" s="66"/>
      <c r="S1385" s="61"/>
      <c r="T1385" s="61"/>
      <c r="U1385" s="402"/>
      <c r="V1385" s="66"/>
      <c r="W1385" s="66"/>
      <c r="X1385" s="402"/>
      <c r="Y1385" s="61"/>
      <c r="Z1385" s="56" t="s">
        <v>14</v>
      </c>
      <c r="AA1385" s="533">
        <v>43202</v>
      </c>
      <c r="AB1385" s="203"/>
      <c r="AC1385" s="64" t="s">
        <v>27888</v>
      </c>
      <c r="AD1385" s="56" t="s">
        <v>242</v>
      </c>
      <c r="AE1385" s="56"/>
      <c r="AF1385" s="61"/>
      <c r="AG1385" s="61"/>
      <c r="AH1385" s="67" t="str">
        <v>Apr</v>
      </c>
      <c r="AI1385" s="68" t="str">
        <v>Apr</v>
      </c>
      <c r="AJ1385" s="69" t="e">
        <f t="shared" si="4"/>
        <v>#REF!</v>
      </c>
      <c r="AK1385" s="70">
        <f t="shared" si="1"/>
        <v>43232</v>
      </c>
      <c r="AL1385" s="71" t="e">
        <f t="shared" ca="1" si="5"/>
        <v>#REF!</v>
      </c>
      <c r="AM1385" s="71" t="str">
        <v>2018</v>
      </c>
      <c r="AN1385" s="70">
        <f t="shared" si="3"/>
        <v>43212</v>
      </c>
      <c r="AO1385" s="70" t="s">
        <v>123</v>
      </c>
    </row>
    <row r="1386" spans="1:41" ht="14.4">
      <c r="A1386" s="55" t="s">
        <v>27889</v>
      </c>
      <c r="B1386" s="56" t="s">
        <v>89</v>
      </c>
      <c r="C1386" s="57">
        <v>43202</v>
      </c>
      <c r="D1386" s="56" t="s">
        <v>90</v>
      </c>
      <c r="E1386" s="56" t="s">
        <v>30</v>
      </c>
      <c r="F1386" s="58" t="s">
        <v>106</v>
      </c>
      <c r="G1386" s="58" t="s">
        <v>107</v>
      </c>
      <c r="H1386" s="56" t="s">
        <v>30</v>
      </c>
      <c r="I1386" s="59"/>
      <c r="J1386" s="59"/>
      <c r="K1386" s="61"/>
      <c r="L1386" s="61"/>
      <c r="M1386" s="60" t="s">
        <v>27890</v>
      </c>
      <c r="N1386" s="56" t="s">
        <v>27883</v>
      </c>
      <c r="O1386" s="56" t="s">
        <v>44</v>
      </c>
      <c r="P1386" s="56" t="s">
        <v>27884</v>
      </c>
      <c r="Q1386" s="56" t="s">
        <v>17</v>
      </c>
      <c r="R1386" s="66"/>
      <c r="S1386" s="61"/>
      <c r="T1386" s="61"/>
      <c r="U1386" s="402"/>
      <c r="V1386" s="66"/>
      <c r="W1386" s="66"/>
      <c r="X1386" s="402"/>
      <c r="Y1386" s="61"/>
      <c r="Z1386" s="56" t="s">
        <v>18</v>
      </c>
      <c r="AA1386" s="533">
        <v>43206</v>
      </c>
      <c r="AB1386" s="203"/>
      <c r="AC1386" s="95"/>
      <c r="AD1386" s="56" t="s">
        <v>79</v>
      </c>
      <c r="AE1386" s="56"/>
      <c r="AF1386" s="61"/>
      <c r="AG1386" s="61"/>
      <c r="AH1386" s="67" t="str">
        <v>Apr</v>
      </c>
      <c r="AI1386" s="68" t="str">
        <v>Apr</v>
      </c>
      <c r="AJ1386" s="69" t="e">
        <f t="shared" si="4"/>
        <v>#REF!</v>
      </c>
      <c r="AK1386" s="70">
        <f t="shared" si="1"/>
        <v>43232</v>
      </c>
      <c r="AL1386" s="71" t="e">
        <f t="shared" ca="1" si="5"/>
        <v>#REF!</v>
      </c>
      <c r="AM1386" s="71" t="str">
        <v>2018</v>
      </c>
      <c r="AN1386" s="70">
        <f t="shared" si="3"/>
        <v>43212</v>
      </c>
      <c r="AO1386" s="70" t="s">
        <v>123</v>
      </c>
    </row>
    <row r="1387" spans="1:41" ht="14.4">
      <c r="A1387" s="55" t="s">
        <v>27891</v>
      </c>
      <c r="B1387" s="56" t="s">
        <v>89</v>
      </c>
      <c r="C1387" s="57">
        <v>43225</v>
      </c>
      <c r="D1387" s="56" t="s">
        <v>131</v>
      </c>
      <c r="E1387" s="56" t="s">
        <v>12</v>
      </c>
      <c r="F1387" s="58" t="s">
        <v>106</v>
      </c>
      <c r="G1387" s="58" t="s">
        <v>107</v>
      </c>
      <c r="H1387" s="56" t="s">
        <v>12</v>
      </c>
      <c r="I1387" s="59"/>
      <c r="J1387" s="59"/>
      <c r="K1387" s="61"/>
      <c r="L1387" s="61"/>
      <c r="M1387" s="60" t="s">
        <v>145</v>
      </c>
      <c r="N1387" s="56" t="s">
        <v>27892</v>
      </c>
      <c r="O1387" s="56" t="s">
        <v>189</v>
      </c>
      <c r="P1387" s="56" t="s">
        <v>27893</v>
      </c>
      <c r="Q1387" s="56" t="s">
        <v>17</v>
      </c>
      <c r="R1387" s="66"/>
      <c r="S1387" s="61"/>
      <c r="T1387" s="61"/>
      <c r="U1387" s="402"/>
      <c r="V1387" s="66"/>
      <c r="W1387" s="66"/>
      <c r="X1387" s="402"/>
      <c r="Y1387" s="61"/>
      <c r="Z1387" s="56" t="s">
        <v>18</v>
      </c>
      <c r="AA1387" s="533">
        <v>43266</v>
      </c>
      <c r="AB1387" s="203"/>
      <c r="AC1387" s="95"/>
      <c r="AD1387" s="56" t="s">
        <v>79</v>
      </c>
      <c r="AE1387" s="56"/>
      <c r="AF1387" s="61"/>
      <c r="AG1387" s="61"/>
      <c r="AH1387" s="67" t="str">
        <v>May</v>
      </c>
      <c r="AI1387" s="68" t="str">
        <v>Jun</v>
      </c>
      <c r="AJ1387" s="69" t="e">
        <f t="shared" si="4"/>
        <v>#REF!</v>
      </c>
      <c r="AK1387" s="70">
        <f t="shared" si="1"/>
        <v>43255</v>
      </c>
      <c r="AL1387" s="71" t="e">
        <f t="shared" ca="1" si="5"/>
        <v>#REF!</v>
      </c>
      <c r="AM1387" s="71" t="str">
        <v>2018</v>
      </c>
      <c r="AN1387" s="70">
        <f t="shared" si="3"/>
        <v>43235</v>
      </c>
      <c r="AO1387" s="70" t="s">
        <v>123</v>
      </c>
    </row>
    <row r="1388" spans="1:41" ht="14.4">
      <c r="A1388" s="55" t="s">
        <v>27894</v>
      </c>
      <c r="B1388" s="56" t="s">
        <v>89</v>
      </c>
      <c r="C1388" s="57">
        <v>43314</v>
      </c>
      <c r="D1388" s="56" t="s">
        <v>1027</v>
      </c>
      <c r="E1388" s="56" t="s">
        <v>140</v>
      </c>
      <c r="F1388" s="58" t="s">
        <v>106</v>
      </c>
      <c r="G1388" s="58" t="s">
        <v>107</v>
      </c>
      <c r="H1388" s="56" t="s">
        <v>140</v>
      </c>
      <c r="I1388" s="57"/>
      <c r="J1388" s="57">
        <v>43345</v>
      </c>
      <c r="K1388" s="56" t="s">
        <v>18</v>
      </c>
      <c r="L1388" s="56" t="s">
        <v>14</v>
      </c>
      <c r="M1388" s="60" t="s">
        <v>642</v>
      </c>
      <c r="N1388" s="56" t="s">
        <v>27895</v>
      </c>
      <c r="O1388" s="56" t="s">
        <v>16</v>
      </c>
      <c r="P1388" s="56" t="s">
        <v>108</v>
      </c>
      <c r="Q1388" s="56" t="s">
        <v>96</v>
      </c>
      <c r="R1388" s="56"/>
      <c r="S1388" s="56" t="s">
        <v>108</v>
      </c>
      <c r="T1388" s="56" t="s">
        <v>108</v>
      </c>
      <c r="U1388" s="56"/>
      <c r="V1388" s="56"/>
      <c r="W1388" s="56" t="s">
        <v>108</v>
      </c>
      <c r="X1388" s="56"/>
      <c r="Y1388" s="56" t="s">
        <v>108</v>
      </c>
      <c r="Z1388" s="56" t="s">
        <v>14</v>
      </c>
      <c r="AA1388" s="57">
        <v>43314</v>
      </c>
      <c r="AB1388" s="203"/>
      <c r="AC1388" s="64" t="s">
        <v>27896</v>
      </c>
      <c r="AD1388" s="56" t="s">
        <v>118</v>
      </c>
      <c r="AE1388" s="56"/>
      <c r="AF1388" s="61"/>
      <c r="AG1388" s="61"/>
      <c r="AH1388" s="67" t="str">
        <v>Aug</v>
      </c>
      <c r="AI1388" s="68" t="str">
        <v>Aug</v>
      </c>
      <c r="AJ1388" s="69" t="e">
        <f t="shared" si="4"/>
        <v>#REF!</v>
      </c>
      <c r="AK1388" s="70">
        <f t="shared" si="1"/>
        <v>43344</v>
      </c>
      <c r="AL1388" s="71" t="e">
        <f t="shared" ca="1" si="5"/>
        <v>#REF!</v>
      </c>
      <c r="AM1388" s="71" t="str">
        <v>2018</v>
      </c>
      <c r="AN1388" s="70">
        <f t="shared" si="3"/>
        <v>43324</v>
      </c>
      <c r="AO1388" s="70" t="s">
        <v>123</v>
      </c>
    </row>
    <row r="1389" spans="1:41" ht="14.4">
      <c r="A1389" s="55" t="s">
        <v>27897</v>
      </c>
      <c r="B1389" s="56" t="s">
        <v>89</v>
      </c>
      <c r="C1389" s="57">
        <v>43255</v>
      </c>
      <c r="D1389" s="56" t="s">
        <v>90</v>
      </c>
      <c r="E1389" s="56" t="s">
        <v>1579</v>
      </c>
      <c r="F1389" s="58" t="s">
        <v>214</v>
      </c>
      <c r="G1389" s="58" t="s">
        <v>1581</v>
      </c>
      <c r="H1389" s="56" t="s">
        <v>1579</v>
      </c>
      <c r="I1389" s="59"/>
      <c r="J1389" s="59"/>
      <c r="K1389" s="56" t="s">
        <v>18</v>
      </c>
      <c r="L1389" s="56" t="s">
        <v>18</v>
      </c>
      <c r="M1389" s="60" t="s">
        <v>27898</v>
      </c>
      <c r="N1389" s="56" t="s">
        <v>27899</v>
      </c>
      <c r="O1389" s="56" t="s">
        <v>132</v>
      </c>
      <c r="P1389" s="56" t="s">
        <v>27900</v>
      </c>
      <c r="Q1389" s="56" t="s">
        <v>96</v>
      </c>
      <c r="R1389" s="66"/>
      <c r="S1389" s="61"/>
      <c r="T1389" s="61"/>
      <c r="U1389" s="402"/>
      <c r="V1389" s="66"/>
      <c r="W1389" s="66"/>
      <c r="X1389" s="402"/>
      <c r="Y1389" s="61"/>
      <c r="Z1389" s="56" t="s">
        <v>18</v>
      </c>
      <c r="AA1389" s="533">
        <v>43256</v>
      </c>
      <c r="AB1389" s="203"/>
      <c r="AC1389" s="95"/>
      <c r="AD1389" s="56" t="s">
        <v>79</v>
      </c>
      <c r="AE1389" s="56"/>
      <c r="AF1389" s="61"/>
      <c r="AG1389" s="61"/>
      <c r="AH1389" s="67" t="str">
        <v>Jun</v>
      </c>
      <c r="AI1389" s="68" t="str">
        <v>Jun</v>
      </c>
      <c r="AJ1389" s="69" t="e">
        <f t="shared" si="4"/>
        <v>#REF!</v>
      </c>
      <c r="AK1389" s="70">
        <f t="shared" si="1"/>
        <v>43285</v>
      </c>
      <c r="AL1389" s="71" t="e">
        <f t="shared" ca="1" si="5"/>
        <v>#REF!</v>
      </c>
      <c r="AM1389" s="71" t="str">
        <v>2018</v>
      </c>
      <c r="AN1389" s="70">
        <f t="shared" si="3"/>
        <v>43265</v>
      </c>
      <c r="AO1389" s="70" t="s">
        <v>123</v>
      </c>
    </row>
    <row r="1390" spans="1:41" ht="14.4">
      <c r="A1390" s="55" t="s">
        <v>27901</v>
      </c>
      <c r="B1390" s="56" t="s">
        <v>89</v>
      </c>
      <c r="C1390" s="57">
        <v>43417</v>
      </c>
      <c r="D1390" s="56" t="s">
        <v>1027</v>
      </c>
      <c r="E1390" s="56" t="s">
        <v>140</v>
      </c>
      <c r="F1390" s="58" t="s">
        <v>106</v>
      </c>
      <c r="G1390" s="58" t="s">
        <v>107</v>
      </c>
      <c r="H1390" s="56" t="s">
        <v>140</v>
      </c>
      <c r="I1390" s="57"/>
      <c r="J1390" s="57">
        <v>43447</v>
      </c>
      <c r="K1390" s="56" t="s">
        <v>18</v>
      </c>
      <c r="L1390" s="56" t="s">
        <v>14</v>
      </c>
      <c r="M1390" s="60" t="s">
        <v>27902</v>
      </c>
      <c r="N1390" s="56" t="s">
        <v>27903</v>
      </c>
      <c r="O1390" s="56" t="s">
        <v>16</v>
      </c>
      <c r="P1390" s="56" t="s">
        <v>27904</v>
      </c>
      <c r="Q1390" s="56" t="s">
        <v>17</v>
      </c>
      <c r="R1390" s="56"/>
      <c r="S1390" s="56" t="s">
        <v>108</v>
      </c>
      <c r="T1390" s="56" t="s">
        <v>108</v>
      </c>
      <c r="U1390" s="56"/>
      <c r="V1390" s="56"/>
      <c r="W1390" s="56" t="s">
        <v>108</v>
      </c>
      <c r="X1390" s="56"/>
      <c r="Y1390" s="56" t="s">
        <v>108</v>
      </c>
      <c r="Z1390" s="56" t="s">
        <v>14</v>
      </c>
      <c r="AA1390" s="57">
        <v>43417</v>
      </c>
      <c r="AB1390" s="203"/>
      <c r="AC1390" s="64" t="s">
        <v>27905</v>
      </c>
      <c r="AD1390" s="56" t="s">
        <v>294</v>
      </c>
      <c r="AE1390" s="56"/>
      <c r="AF1390" s="61"/>
      <c r="AG1390" s="61"/>
      <c r="AH1390" s="67" t="str">
        <v>Nov</v>
      </c>
      <c r="AI1390" s="68" t="str">
        <v>Nov</v>
      </c>
      <c r="AJ1390" s="69" t="e">
        <f t="shared" si="4"/>
        <v>#REF!</v>
      </c>
      <c r="AK1390" s="70">
        <f t="shared" si="1"/>
        <v>43447</v>
      </c>
      <c r="AL1390" s="71" t="e">
        <f t="shared" ca="1" si="5"/>
        <v>#REF!</v>
      </c>
      <c r="AM1390" s="71" t="str">
        <v>2018</v>
      </c>
      <c r="AN1390" s="70">
        <f t="shared" si="3"/>
        <v>43427</v>
      </c>
      <c r="AO1390" s="70" t="s">
        <v>123</v>
      </c>
    </row>
    <row r="1391" spans="1:41" ht="14.4">
      <c r="A1391" s="55" t="s">
        <v>27906</v>
      </c>
      <c r="B1391" s="56" t="s">
        <v>89</v>
      </c>
      <c r="C1391" s="57">
        <v>43389</v>
      </c>
      <c r="D1391" s="56" t="s">
        <v>131</v>
      </c>
      <c r="E1391" s="56" t="s">
        <v>140</v>
      </c>
      <c r="F1391" s="58" t="s">
        <v>106</v>
      </c>
      <c r="G1391" s="58" t="s">
        <v>107</v>
      </c>
      <c r="H1391" s="56" t="s">
        <v>140</v>
      </c>
      <c r="I1391" s="57"/>
      <c r="J1391" s="57">
        <v>43420</v>
      </c>
      <c r="K1391" s="56" t="s">
        <v>18</v>
      </c>
      <c r="L1391" s="56" t="s">
        <v>18</v>
      </c>
      <c r="M1391" s="60" t="s">
        <v>145</v>
      </c>
      <c r="N1391" s="56" t="s">
        <v>5577</v>
      </c>
      <c r="O1391" s="56" t="s">
        <v>39</v>
      </c>
      <c r="P1391" s="56" t="s">
        <v>27907</v>
      </c>
      <c r="Q1391" s="56" t="s">
        <v>20798</v>
      </c>
      <c r="R1391" s="56"/>
      <c r="S1391" s="56" t="s">
        <v>108</v>
      </c>
      <c r="T1391" s="56" t="s">
        <v>108</v>
      </c>
      <c r="U1391" s="56"/>
      <c r="V1391" s="56"/>
      <c r="W1391" s="56" t="s">
        <v>108</v>
      </c>
      <c r="X1391" s="56"/>
      <c r="Y1391" s="56" t="s">
        <v>108</v>
      </c>
      <c r="Z1391" s="56" t="s">
        <v>18</v>
      </c>
      <c r="AA1391" s="57">
        <v>43389</v>
      </c>
      <c r="AB1391" s="203"/>
      <c r="AC1391" s="64" t="s">
        <v>27908</v>
      </c>
      <c r="AD1391" s="56" t="s">
        <v>79</v>
      </c>
      <c r="AE1391" s="56"/>
      <c r="AF1391" s="61"/>
      <c r="AG1391" s="61"/>
      <c r="AH1391" s="67" t="str">
        <v>Oct</v>
      </c>
      <c r="AI1391" s="68" t="str">
        <v>Oct</v>
      </c>
      <c r="AJ1391" s="69" t="e">
        <f t="shared" si="4"/>
        <v>#REF!</v>
      </c>
      <c r="AK1391" s="70">
        <f t="shared" si="1"/>
        <v>43419</v>
      </c>
      <c r="AL1391" s="71" t="e">
        <f t="shared" ca="1" si="5"/>
        <v>#REF!</v>
      </c>
      <c r="AM1391" s="71" t="str">
        <v>2018</v>
      </c>
      <c r="AN1391" s="70">
        <f t="shared" si="3"/>
        <v>43399</v>
      </c>
      <c r="AO1391" s="70" t="s">
        <v>123</v>
      </c>
    </row>
    <row r="1392" spans="1:41" ht="14.4">
      <c r="A1392" s="55" t="s">
        <v>27909</v>
      </c>
      <c r="B1392" s="56" t="s">
        <v>89</v>
      </c>
      <c r="C1392" s="57">
        <v>43160</v>
      </c>
      <c r="D1392" s="56" t="s">
        <v>90</v>
      </c>
      <c r="E1392" s="56" t="s">
        <v>15779</v>
      </c>
      <c r="F1392" s="58" t="s">
        <v>214</v>
      </c>
      <c r="G1392" s="58" t="s">
        <v>214</v>
      </c>
      <c r="H1392" s="56" t="s">
        <v>2445</v>
      </c>
      <c r="I1392" s="57"/>
      <c r="J1392" s="57">
        <v>43173</v>
      </c>
      <c r="K1392" s="56" t="s">
        <v>18</v>
      </c>
      <c r="L1392" s="56" t="s">
        <v>18</v>
      </c>
      <c r="M1392" s="60" t="s">
        <v>745</v>
      </c>
      <c r="N1392" s="56" t="s">
        <v>10012</v>
      </c>
      <c r="O1392" s="56" t="s">
        <v>16</v>
      </c>
      <c r="P1392" s="56" t="s">
        <v>6443</v>
      </c>
      <c r="Q1392" s="56" t="s">
        <v>96</v>
      </c>
      <c r="R1392" s="56"/>
      <c r="S1392" s="56" t="s">
        <v>108</v>
      </c>
      <c r="T1392" s="56" t="s">
        <v>14</v>
      </c>
      <c r="U1392" s="400"/>
      <c r="V1392" s="56"/>
      <c r="W1392" s="56" t="s">
        <v>108</v>
      </c>
      <c r="X1392" s="400" t="s">
        <v>108</v>
      </c>
      <c r="Y1392" s="61"/>
      <c r="Z1392" s="56" t="s">
        <v>18</v>
      </c>
      <c r="AA1392" s="533">
        <v>43161</v>
      </c>
      <c r="AB1392" s="203"/>
      <c r="AC1392" s="64" t="s">
        <v>27910</v>
      </c>
      <c r="AD1392" s="65" t="s">
        <v>79</v>
      </c>
      <c r="AE1392" s="65"/>
      <c r="AF1392" s="66"/>
      <c r="AG1392" s="66"/>
      <c r="AH1392" s="67" t="str">
        <v>Mar</v>
      </c>
      <c r="AI1392" s="68" t="str">
        <v>Mar</v>
      </c>
      <c r="AJ1392" s="69" t="e">
        <f t="shared" si="4"/>
        <v>#REF!</v>
      </c>
      <c r="AK1392" s="70">
        <f t="shared" si="1"/>
        <v>43190</v>
      </c>
      <c r="AL1392" s="71" t="e">
        <f t="shared" ca="1" si="5"/>
        <v>#REF!</v>
      </c>
      <c r="AM1392" s="71" t="str">
        <v>2018</v>
      </c>
      <c r="AN1392" s="70">
        <f t="shared" si="3"/>
        <v>43170</v>
      </c>
      <c r="AO1392" s="70" t="s">
        <v>123</v>
      </c>
    </row>
    <row r="1393" spans="1:41" ht="14.4">
      <c r="A1393" s="55" t="s">
        <v>27911</v>
      </c>
      <c r="B1393" s="56" t="s">
        <v>89</v>
      </c>
      <c r="C1393" s="57">
        <v>43201</v>
      </c>
      <c r="D1393" s="56" t="s">
        <v>90</v>
      </c>
      <c r="E1393" s="56" t="s">
        <v>15779</v>
      </c>
      <c r="F1393" s="58" t="s">
        <v>214</v>
      </c>
      <c r="G1393" s="58" t="s">
        <v>7964</v>
      </c>
      <c r="H1393" s="56" t="s">
        <v>2445</v>
      </c>
      <c r="I1393" s="57"/>
      <c r="J1393" s="57">
        <v>43214</v>
      </c>
      <c r="K1393" s="56" t="s">
        <v>18</v>
      </c>
      <c r="L1393" s="56" t="s">
        <v>14</v>
      </c>
      <c r="M1393" s="60" t="s">
        <v>5833</v>
      </c>
      <c r="N1393" s="56" t="s">
        <v>27912</v>
      </c>
      <c r="O1393" s="61"/>
      <c r="P1393" s="56" t="s">
        <v>6443</v>
      </c>
      <c r="Q1393" s="56" t="s">
        <v>96</v>
      </c>
      <c r="R1393" s="56"/>
      <c r="S1393" s="56" t="s">
        <v>108</v>
      </c>
      <c r="T1393" s="56" t="s">
        <v>14</v>
      </c>
      <c r="U1393" s="56"/>
      <c r="V1393" s="56"/>
      <c r="W1393" s="56" t="s">
        <v>108</v>
      </c>
      <c r="X1393" s="56" t="s">
        <v>108</v>
      </c>
      <c r="Y1393" s="61"/>
      <c r="Z1393" s="56" t="s">
        <v>14</v>
      </c>
      <c r="AA1393" s="533">
        <v>43206</v>
      </c>
      <c r="AB1393" s="203"/>
      <c r="AC1393" s="64" t="s">
        <v>27913</v>
      </c>
      <c r="AD1393" s="56" t="s">
        <v>118</v>
      </c>
      <c r="AE1393" s="56"/>
      <c r="AF1393" s="61"/>
      <c r="AG1393" s="61"/>
      <c r="AH1393" s="67" t="str">
        <v>Apr</v>
      </c>
      <c r="AI1393" s="68" t="str">
        <v>Apr</v>
      </c>
      <c r="AJ1393" s="69" t="e">
        <f t="shared" si="4"/>
        <v>#REF!</v>
      </c>
      <c r="AK1393" s="70">
        <f t="shared" si="1"/>
        <v>43231</v>
      </c>
      <c r="AL1393" s="71" t="e">
        <f t="shared" ca="1" si="5"/>
        <v>#REF!</v>
      </c>
      <c r="AM1393" s="71" t="str">
        <v>2018</v>
      </c>
      <c r="AN1393" s="70">
        <f t="shared" si="3"/>
        <v>43211</v>
      </c>
      <c r="AO1393" s="70" t="s">
        <v>123</v>
      </c>
    </row>
    <row r="1394" spans="1:41" ht="14.4">
      <c r="A1394" s="55" t="s">
        <v>27914</v>
      </c>
      <c r="B1394" s="56" t="s">
        <v>89</v>
      </c>
      <c r="C1394" s="57">
        <v>43157</v>
      </c>
      <c r="D1394" s="56" t="s">
        <v>1027</v>
      </c>
      <c r="E1394" s="56" t="s">
        <v>112</v>
      </c>
      <c r="F1394" s="58" t="s">
        <v>106</v>
      </c>
      <c r="G1394" s="58" t="s">
        <v>113</v>
      </c>
      <c r="H1394" s="56" t="s">
        <v>112</v>
      </c>
      <c r="I1394" s="57"/>
      <c r="J1394" s="57">
        <v>43185</v>
      </c>
      <c r="K1394" s="56" t="s">
        <v>18</v>
      </c>
      <c r="L1394" s="61"/>
      <c r="M1394" s="60" t="s">
        <v>1760</v>
      </c>
      <c r="N1394" s="56" t="s">
        <v>27915</v>
      </c>
      <c r="O1394" s="56" t="s">
        <v>13</v>
      </c>
      <c r="P1394" s="56" t="s">
        <v>27916</v>
      </c>
      <c r="Q1394" s="56" t="s">
        <v>116</v>
      </c>
      <c r="R1394" s="66"/>
      <c r="S1394" s="61"/>
      <c r="T1394" s="61"/>
      <c r="U1394" s="400">
        <v>43161</v>
      </c>
      <c r="V1394" s="66"/>
      <c r="W1394" s="56" t="s">
        <v>139</v>
      </c>
      <c r="X1394" s="400" t="s">
        <v>108</v>
      </c>
      <c r="Y1394" s="56" t="s">
        <v>108</v>
      </c>
      <c r="Z1394" s="56" t="s">
        <v>18</v>
      </c>
      <c r="AA1394" s="57">
        <v>43161</v>
      </c>
      <c r="AB1394" s="203"/>
      <c r="AC1394" s="64" t="s">
        <v>27917</v>
      </c>
      <c r="AD1394" s="65" t="s">
        <v>79</v>
      </c>
      <c r="AE1394" s="65" t="s">
        <v>79</v>
      </c>
      <c r="AF1394" s="56" t="s">
        <v>18</v>
      </c>
      <c r="AG1394" s="66"/>
      <c r="AH1394" s="67" t="str">
        <v>Feb</v>
      </c>
      <c r="AI1394" s="68" t="str">
        <v>Mar</v>
      </c>
      <c r="AJ1394" s="69" t="e">
        <f t="shared" si="4"/>
        <v>#REF!</v>
      </c>
      <c r="AK1394" s="70">
        <f t="shared" si="1"/>
        <v>43187</v>
      </c>
      <c r="AL1394" s="71" t="e">
        <f t="shared" ca="1" si="5"/>
        <v>#REF!</v>
      </c>
      <c r="AM1394" s="71" t="str">
        <v>2018</v>
      </c>
      <c r="AN1394" s="70">
        <f t="shared" si="3"/>
        <v>43167</v>
      </c>
      <c r="AO1394" s="70" t="s">
        <v>123</v>
      </c>
    </row>
    <row r="1395" spans="1:41" ht="14.4">
      <c r="A1395" s="55" t="s">
        <v>27918</v>
      </c>
      <c r="B1395" s="56" t="s">
        <v>89</v>
      </c>
      <c r="C1395" s="57">
        <v>43336</v>
      </c>
      <c r="D1395" s="56" t="s">
        <v>90</v>
      </c>
      <c r="E1395" s="56" t="s">
        <v>140</v>
      </c>
      <c r="F1395" s="58" t="s">
        <v>106</v>
      </c>
      <c r="G1395" s="58" t="s">
        <v>107</v>
      </c>
      <c r="H1395" s="56" t="s">
        <v>140</v>
      </c>
      <c r="I1395" s="57"/>
      <c r="J1395" s="57">
        <v>43367</v>
      </c>
      <c r="K1395" s="56" t="s">
        <v>18</v>
      </c>
      <c r="L1395" s="56" t="s">
        <v>18</v>
      </c>
      <c r="M1395" s="60" t="s">
        <v>27919</v>
      </c>
      <c r="N1395" s="56" t="s">
        <v>27920</v>
      </c>
      <c r="O1395" s="56" t="s">
        <v>22</v>
      </c>
      <c r="P1395" s="56" t="s">
        <v>27921</v>
      </c>
      <c r="Q1395" s="56" t="s">
        <v>17</v>
      </c>
      <c r="R1395" s="56"/>
      <c r="S1395" s="56" t="s">
        <v>108</v>
      </c>
      <c r="T1395" s="56" t="s">
        <v>108</v>
      </c>
      <c r="U1395" s="56"/>
      <c r="V1395" s="56"/>
      <c r="W1395" s="56" t="s">
        <v>108</v>
      </c>
      <c r="X1395" s="56"/>
      <c r="Y1395" s="56" t="s">
        <v>108</v>
      </c>
      <c r="Z1395" s="56" t="s">
        <v>18</v>
      </c>
      <c r="AA1395" s="57">
        <v>43336</v>
      </c>
      <c r="AB1395" s="203"/>
      <c r="AC1395" s="64" t="s">
        <v>27922</v>
      </c>
      <c r="AD1395" s="56" t="s">
        <v>79</v>
      </c>
      <c r="AE1395" s="56"/>
      <c r="AF1395" s="61"/>
      <c r="AG1395" s="61"/>
      <c r="AH1395" s="67" t="str">
        <v>Aug</v>
      </c>
      <c r="AI1395" s="68" t="str">
        <v>Aug</v>
      </c>
      <c r="AJ1395" s="69" t="e">
        <f t="shared" si="4"/>
        <v>#REF!</v>
      </c>
      <c r="AK1395" s="70">
        <f t="shared" si="1"/>
        <v>43366</v>
      </c>
      <c r="AL1395" s="71" t="e">
        <f t="shared" ca="1" si="5"/>
        <v>#REF!</v>
      </c>
      <c r="AM1395" s="71" t="str">
        <v>2018</v>
      </c>
      <c r="AN1395" s="70">
        <f t="shared" si="3"/>
        <v>43346</v>
      </c>
      <c r="AO1395" s="70" t="s">
        <v>123</v>
      </c>
    </row>
    <row r="1396" spans="1:41" ht="14.4">
      <c r="A1396" s="55" t="s">
        <v>27923</v>
      </c>
      <c r="B1396" s="56" t="s">
        <v>89</v>
      </c>
      <c r="C1396" s="57">
        <v>43271</v>
      </c>
      <c r="D1396" s="56" t="s">
        <v>131</v>
      </c>
      <c r="E1396" s="56" t="s">
        <v>140</v>
      </c>
      <c r="F1396" s="58" t="s">
        <v>106</v>
      </c>
      <c r="G1396" s="58" t="s">
        <v>107</v>
      </c>
      <c r="H1396" s="56" t="s">
        <v>140</v>
      </c>
      <c r="I1396" s="57"/>
      <c r="J1396" s="57">
        <v>43301</v>
      </c>
      <c r="K1396" s="56" t="s">
        <v>18</v>
      </c>
      <c r="L1396" s="56" t="s">
        <v>18</v>
      </c>
      <c r="M1396" s="60" t="s">
        <v>27924</v>
      </c>
      <c r="N1396" s="56" t="s">
        <v>27925</v>
      </c>
      <c r="O1396" s="56" t="s">
        <v>143</v>
      </c>
      <c r="P1396" s="56" t="s">
        <v>27926</v>
      </c>
      <c r="Q1396" s="56" t="s">
        <v>17</v>
      </c>
      <c r="R1396" s="56"/>
      <c r="S1396" s="56" t="s">
        <v>108</v>
      </c>
      <c r="T1396" s="56" t="s">
        <v>108</v>
      </c>
      <c r="U1396" s="56"/>
      <c r="V1396" s="56"/>
      <c r="W1396" s="56" t="s">
        <v>108</v>
      </c>
      <c r="X1396" s="56"/>
      <c r="Y1396" s="56" t="s">
        <v>108</v>
      </c>
      <c r="Z1396" s="56" t="s">
        <v>18</v>
      </c>
      <c r="AA1396" s="57">
        <v>43277</v>
      </c>
      <c r="AB1396" s="203"/>
      <c r="AC1396" s="64" t="s">
        <v>27927</v>
      </c>
      <c r="AD1396" s="56" t="s">
        <v>79</v>
      </c>
      <c r="AE1396" s="56"/>
      <c r="AF1396" s="61"/>
      <c r="AG1396" s="61"/>
      <c r="AH1396" s="67" t="str">
        <v>Jun</v>
      </c>
      <c r="AI1396" s="68" t="str">
        <v>Jun</v>
      </c>
      <c r="AJ1396" s="69" t="e">
        <f t="shared" si="4"/>
        <v>#REF!</v>
      </c>
      <c r="AK1396" s="70">
        <f t="shared" si="1"/>
        <v>43301</v>
      </c>
      <c r="AL1396" s="71" t="e">
        <f t="shared" ca="1" si="5"/>
        <v>#REF!</v>
      </c>
      <c r="AM1396" s="71" t="str">
        <v>2018</v>
      </c>
      <c r="AN1396" s="70">
        <f t="shared" si="3"/>
        <v>43281</v>
      </c>
      <c r="AO1396" s="70" t="s">
        <v>123</v>
      </c>
    </row>
    <row r="1397" spans="1:41" ht="14.4">
      <c r="A1397" s="55" t="s">
        <v>27928</v>
      </c>
      <c r="B1397" s="56" t="s">
        <v>89</v>
      </c>
      <c r="C1397" s="57">
        <v>43269</v>
      </c>
      <c r="D1397" s="56" t="s">
        <v>131</v>
      </c>
      <c r="E1397" s="56" t="s">
        <v>12</v>
      </c>
      <c r="F1397" s="58" t="s">
        <v>106</v>
      </c>
      <c r="G1397" s="58" t="s">
        <v>107</v>
      </c>
      <c r="H1397" s="56" t="s">
        <v>12</v>
      </c>
      <c r="I1397" s="59"/>
      <c r="J1397" s="59"/>
      <c r="K1397" s="61"/>
      <c r="L1397" s="61"/>
      <c r="M1397" s="60" t="s">
        <v>27929</v>
      </c>
      <c r="N1397" s="56" t="s">
        <v>27930</v>
      </c>
      <c r="O1397" s="56" t="s">
        <v>22</v>
      </c>
      <c r="P1397" s="56" t="s">
        <v>27926</v>
      </c>
      <c r="Q1397" s="56" t="s">
        <v>17</v>
      </c>
      <c r="R1397" s="66"/>
      <c r="S1397" s="61"/>
      <c r="T1397" s="61"/>
      <c r="U1397" s="402"/>
      <c r="V1397" s="66"/>
      <c r="W1397" s="66"/>
      <c r="X1397" s="402"/>
      <c r="Y1397" s="61"/>
      <c r="Z1397" s="56" t="s">
        <v>18</v>
      </c>
      <c r="AA1397" s="57">
        <v>43287</v>
      </c>
      <c r="AB1397" s="203"/>
      <c r="AC1397" s="64" t="s">
        <v>27931</v>
      </c>
      <c r="AD1397" s="56" t="s">
        <v>79</v>
      </c>
      <c r="AE1397" s="56"/>
      <c r="AF1397" s="61"/>
      <c r="AG1397" s="61"/>
      <c r="AH1397" s="67" t="str">
        <v>Jun</v>
      </c>
      <c r="AI1397" s="68" t="str">
        <v>Jul</v>
      </c>
      <c r="AJ1397" s="69" t="e">
        <f t="shared" si="4"/>
        <v>#REF!</v>
      </c>
      <c r="AK1397" s="70">
        <f t="shared" si="1"/>
        <v>43299</v>
      </c>
      <c r="AL1397" s="71" t="e">
        <f t="shared" ca="1" si="5"/>
        <v>#REF!</v>
      </c>
      <c r="AM1397" s="71" t="str">
        <v>2018</v>
      </c>
      <c r="AN1397" s="70">
        <f t="shared" si="3"/>
        <v>43279</v>
      </c>
      <c r="AO1397" s="70" t="s">
        <v>123</v>
      </c>
    </row>
    <row r="1398" spans="1:41" ht="14.4">
      <c r="A1398" s="55" t="s">
        <v>27932</v>
      </c>
      <c r="B1398" s="56" t="s">
        <v>89</v>
      </c>
      <c r="C1398" s="57">
        <v>43402</v>
      </c>
      <c r="D1398" s="56" t="s">
        <v>1027</v>
      </c>
      <c r="E1398" s="56" t="s">
        <v>327</v>
      </c>
      <c r="F1398" s="58" t="s">
        <v>214</v>
      </c>
      <c r="G1398" s="58" t="s">
        <v>328</v>
      </c>
      <c r="H1398" s="56" t="s">
        <v>327</v>
      </c>
      <c r="I1398" s="59"/>
      <c r="J1398" s="57">
        <v>43433</v>
      </c>
      <c r="K1398" s="61"/>
      <c r="L1398" s="56" t="s">
        <v>18</v>
      </c>
      <c r="M1398" s="60" t="s">
        <v>302</v>
      </c>
      <c r="N1398" s="56" t="s">
        <v>27933</v>
      </c>
      <c r="O1398" s="56" t="s">
        <v>436</v>
      </c>
      <c r="P1398" s="82">
        <v>118029</v>
      </c>
      <c r="Q1398" s="56" t="s">
        <v>96</v>
      </c>
      <c r="R1398" s="66"/>
      <c r="S1398" s="61"/>
      <c r="T1398" s="61"/>
      <c r="U1398" s="402"/>
      <c r="V1398" s="66"/>
      <c r="W1398" s="66"/>
      <c r="X1398" s="402"/>
      <c r="Y1398" s="61"/>
      <c r="Z1398" s="56" t="s">
        <v>18</v>
      </c>
      <c r="AA1398" s="533">
        <v>43402</v>
      </c>
      <c r="AB1398" s="203"/>
      <c r="AC1398" s="64" t="s">
        <v>437</v>
      </c>
      <c r="AD1398" s="56" t="s">
        <v>79</v>
      </c>
      <c r="AE1398" s="56" t="s">
        <v>27697</v>
      </c>
      <c r="AF1398" s="61"/>
      <c r="AG1398" s="61"/>
      <c r="AH1398" s="67" t="str">
        <v>Oct</v>
      </c>
      <c r="AI1398" s="68" t="str">
        <v>Oct</v>
      </c>
      <c r="AJ1398" s="69" t="e">
        <f t="shared" si="4"/>
        <v>#REF!</v>
      </c>
      <c r="AK1398" s="70">
        <f t="shared" si="1"/>
        <v>43432</v>
      </c>
      <c r="AL1398" s="71" t="e">
        <f t="shared" ca="1" si="5"/>
        <v>#REF!</v>
      </c>
      <c r="AM1398" s="71" t="str">
        <v>2018</v>
      </c>
      <c r="AN1398" s="70">
        <f t="shared" si="3"/>
        <v>43412</v>
      </c>
      <c r="AO1398" s="70" t="s">
        <v>123</v>
      </c>
    </row>
    <row r="1399" spans="1:41" ht="14.4">
      <c r="A1399" s="55" t="s">
        <v>27934</v>
      </c>
      <c r="B1399" s="56" t="s">
        <v>89</v>
      </c>
      <c r="C1399" s="57">
        <v>43437</v>
      </c>
      <c r="D1399" s="56" t="s">
        <v>90</v>
      </c>
      <c r="E1399" s="56" t="s">
        <v>327</v>
      </c>
      <c r="F1399" s="58" t="s">
        <v>214</v>
      </c>
      <c r="G1399" s="58" t="s">
        <v>328</v>
      </c>
      <c r="H1399" s="56" t="s">
        <v>327</v>
      </c>
      <c r="I1399" s="57"/>
      <c r="J1399" s="57">
        <v>43468</v>
      </c>
      <c r="K1399" s="56" t="s">
        <v>18</v>
      </c>
      <c r="L1399" s="56" t="s">
        <v>18</v>
      </c>
      <c r="M1399" s="60" t="s">
        <v>27935</v>
      </c>
      <c r="N1399" s="56" t="s">
        <v>27933</v>
      </c>
      <c r="O1399" s="56" t="s">
        <v>436</v>
      </c>
      <c r="P1399" s="82">
        <v>118029</v>
      </c>
      <c r="Q1399" s="56" t="s">
        <v>96</v>
      </c>
      <c r="R1399" s="56"/>
      <c r="S1399" s="56" t="s">
        <v>1841</v>
      </c>
      <c r="T1399" s="61"/>
      <c r="U1399" s="402"/>
      <c r="V1399" s="66"/>
      <c r="W1399" s="66"/>
      <c r="X1399" s="402"/>
      <c r="Y1399" s="61"/>
      <c r="Z1399" s="56" t="s">
        <v>18</v>
      </c>
      <c r="AA1399" s="533">
        <v>43437</v>
      </c>
      <c r="AB1399" s="203"/>
      <c r="AC1399" s="64" t="s">
        <v>437</v>
      </c>
      <c r="AD1399" s="56" t="s">
        <v>79</v>
      </c>
      <c r="AE1399" s="56" t="s">
        <v>27697</v>
      </c>
      <c r="AF1399" s="61"/>
      <c r="AG1399" s="61"/>
      <c r="AH1399" s="67" t="str">
        <v>Dec</v>
      </c>
      <c r="AI1399" s="68" t="str">
        <v>Dec</v>
      </c>
      <c r="AJ1399" s="69" t="e">
        <f t="shared" si="4"/>
        <v>#REF!</v>
      </c>
      <c r="AK1399" s="70">
        <f t="shared" si="1"/>
        <v>43467</v>
      </c>
      <c r="AL1399" s="71" t="e">
        <f t="shared" ca="1" si="5"/>
        <v>#REF!</v>
      </c>
      <c r="AM1399" s="71" t="str">
        <v>2018</v>
      </c>
      <c r="AN1399" s="70">
        <f t="shared" si="3"/>
        <v>43447</v>
      </c>
      <c r="AO1399" s="70" t="s">
        <v>123</v>
      </c>
    </row>
    <row r="1400" spans="1:41" ht="14.4">
      <c r="A1400" s="55" t="s">
        <v>27936</v>
      </c>
      <c r="B1400" s="56" t="s">
        <v>89</v>
      </c>
      <c r="C1400" s="57">
        <v>43383</v>
      </c>
      <c r="D1400" s="56" t="s">
        <v>90</v>
      </c>
      <c r="E1400" s="56" t="s">
        <v>327</v>
      </c>
      <c r="F1400" s="58" t="s">
        <v>214</v>
      </c>
      <c r="G1400" s="58" t="s">
        <v>328</v>
      </c>
      <c r="H1400" s="56" t="s">
        <v>327</v>
      </c>
      <c r="I1400" s="59"/>
      <c r="J1400" s="57">
        <v>43414</v>
      </c>
      <c r="K1400" s="61"/>
      <c r="L1400" s="56" t="s">
        <v>18</v>
      </c>
      <c r="M1400" s="60" t="s">
        <v>27937</v>
      </c>
      <c r="N1400" s="56" t="s">
        <v>27937</v>
      </c>
      <c r="O1400" s="56" t="s">
        <v>436</v>
      </c>
      <c r="P1400" s="82">
        <v>118029</v>
      </c>
      <c r="Q1400" s="56" t="s">
        <v>96</v>
      </c>
      <c r="R1400" s="66"/>
      <c r="S1400" s="61"/>
      <c r="T1400" s="61"/>
      <c r="U1400" s="402"/>
      <c r="V1400" s="66"/>
      <c r="W1400" s="66"/>
      <c r="X1400" s="402"/>
      <c r="Y1400" s="61"/>
      <c r="Z1400" s="56" t="s">
        <v>18</v>
      </c>
      <c r="AA1400" s="533">
        <v>43384</v>
      </c>
      <c r="AB1400" s="203"/>
      <c r="AC1400" s="64" t="s">
        <v>437</v>
      </c>
      <c r="AD1400" s="56" t="s">
        <v>79</v>
      </c>
      <c r="AE1400" s="56" t="s">
        <v>27697</v>
      </c>
      <c r="AF1400" s="61"/>
      <c r="AG1400" s="61"/>
      <c r="AH1400" s="67" t="str">
        <v>Oct</v>
      </c>
      <c r="AI1400" s="68" t="str">
        <v>Oct</v>
      </c>
      <c r="AJ1400" s="69" t="e">
        <f t="shared" si="4"/>
        <v>#REF!</v>
      </c>
      <c r="AK1400" s="70">
        <f t="shared" si="1"/>
        <v>43413</v>
      </c>
      <c r="AL1400" s="71" t="e">
        <f t="shared" ca="1" si="5"/>
        <v>#REF!</v>
      </c>
      <c r="AM1400" s="71" t="str">
        <v>2018</v>
      </c>
      <c r="AN1400" s="70">
        <f t="shared" si="3"/>
        <v>43393</v>
      </c>
      <c r="AO1400" s="70" t="s">
        <v>123</v>
      </c>
    </row>
    <row r="1401" spans="1:41" ht="14.4">
      <c r="A1401" s="55" t="s">
        <v>27938</v>
      </c>
      <c r="B1401" s="56" t="s">
        <v>89</v>
      </c>
      <c r="C1401" s="57">
        <v>43237</v>
      </c>
      <c r="D1401" s="56" t="s">
        <v>1027</v>
      </c>
      <c r="E1401" s="56" t="s">
        <v>140</v>
      </c>
      <c r="F1401" s="58" t="s">
        <v>106</v>
      </c>
      <c r="G1401" s="58" t="s">
        <v>107</v>
      </c>
      <c r="H1401" s="56" t="s">
        <v>140</v>
      </c>
      <c r="I1401" s="57"/>
      <c r="J1401" s="57">
        <v>43268</v>
      </c>
      <c r="K1401" s="56" t="s">
        <v>18</v>
      </c>
      <c r="L1401" s="56" t="s">
        <v>18</v>
      </c>
      <c r="M1401" s="60" t="s">
        <v>27939</v>
      </c>
      <c r="N1401" s="56" t="s">
        <v>27940</v>
      </c>
      <c r="O1401" s="56" t="s">
        <v>355</v>
      </c>
      <c r="P1401" s="56" t="s">
        <v>2709</v>
      </c>
      <c r="Q1401" s="56" t="s">
        <v>154</v>
      </c>
      <c r="R1401" s="56"/>
      <c r="S1401" s="56" t="s">
        <v>108</v>
      </c>
      <c r="T1401" s="56" t="s">
        <v>108</v>
      </c>
      <c r="U1401" s="400">
        <v>43237</v>
      </c>
      <c r="V1401" s="401"/>
      <c r="W1401" s="401">
        <v>4.25</v>
      </c>
      <c r="X1401" s="400">
        <v>43242</v>
      </c>
      <c r="Y1401" s="56" t="s">
        <v>108</v>
      </c>
      <c r="Z1401" s="56" t="s">
        <v>18</v>
      </c>
      <c r="AA1401" s="57">
        <v>43242</v>
      </c>
      <c r="AB1401" s="203"/>
      <c r="AC1401" s="64" t="s">
        <v>27941</v>
      </c>
      <c r="AD1401" s="56" t="s">
        <v>79</v>
      </c>
      <c r="AE1401" s="56"/>
      <c r="AF1401" s="61"/>
      <c r="AG1401" s="61"/>
      <c r="AH1401" s="67" t="str">
        <v>May</v>
      </c>
      <c r="AI1401" s="68" t="str">
        <v>May</v>
      </c>
      <c r="AJ1401" s="69" t="e">
        <f t="shared" si="4"/>
        <v>#REF!</v>
      </c>
      <c r="AK1401" s="70">
        <f t="shared" si="1"/>
        <v>43267</v>
      </c>
      <c r="AL1401" s="71" t="e">
        <f t="shared" ca="1" si="5"/>
        <v>#REF!</v>
      </c>
      <c r="AM1401" s="71" t="str">
        <v>2018</v>
      </c>
      <c r="AN1401" s="70">
        <f t="shared" si="3"/>
        <v>43247</v>
      </c>
      <c r="AO1401" s="70" t="s">
        <v>123</v>
      </c>
    </row>
    <row r="1402" spans="1:41" ht="14.4">
      <c r="A1402" s="55" t="s">
        <v>27942</v>
      </c>
      <c r="B1402" s="56" t="s">
        <v>89</v>
      </c>
      <c r="C1402" s="57">
        <v>43360</v>
      </c>
      <c r="D1402" s="56" t="s">
        <v>90</v>
      </c>
      <c r="E1402" s="56" t="s">
        <v>12</v>
      </c>
      <c r="F1402" s="58" t="s">
        <v>106</v>
      </c>
      <c r="G1402" s="58" t="s">
        <v>107</v>
      </c>
      <c r="H1402" s="56" t="s">
        <v>12</v>
      </c>
      <c r="I1402" s="59"/>
      <c r="J1402" s="59"/>
      <c r="K1402" s="61"/>
      <c r="L1402" s="61"/>
      <c r="M1402" s="60" t="s">
        <v>27943</v>
      </c>
      <c r="N1402" s="56" t="s">
        <v>27944</v>
      </c>
      <c r="O1402" s="56" t="s">
        <v>29</v>
      </c>
      <c r="P1402" s="56" t="s">
        <v>27945</v>
      </c>
      <c r="Q1402" s="56" t="s">
        <v>17</v>
      </c>
      <c r="R1402" s="66"/>
      <c r="S1402" s="61"/>
      <c r="T1402" s="61"/>
      <c r="U1402" s="402"/>
      <c r="V1402" s="66"/>
      <c r="W1402" s="66"/>
      <c r="X1402" s="402"/>
      <c r="Y1402" s="61"/>
      <c r="Z1402" s="56" t="s">
        <v>18</v>
      </c>
      <c r="AA1402" s="533">
        <v>43361</v>
      </c>
      <c r="AB1402" s="203"/>
      <c r="AC1402" s="95"/>
      <c r="AD1402" s="56" t="s">
        <v>79</v>
      </c>
      <c r="AE1402" s="56"/>
      <c r="AF1402" s="61"/>
      <c r="AG1402" s="61"/>
      <c r="AH1402" s="67" t="str">
        <v>Sep</v>
      </c>
      <c r="AI1402" s="68" t="str">
        <v>Sep</v>
      </c>
      <c r="AJ1402" s="69" t="e">
        <f t="shared" si="4"/>
        <v>#REF!</v>
      </c>
      <c r="AK1402" s="70">
        <f t="shared" si="1"/>
        <v>43390</v>
      </c>
      <c r="AL1402" s="71" t="e">
        <f t="shared" ca="1" si="5"/>
        <v>#REF!</v>
      </c>
      <c r="AM1402" s="71" t="str">
        <v>2018</v>
      </c>
      <c r="AN1402" s="70">
        <f t="shared" si="3"/>
        <v>43370</v>
      </c>
      <c r="AO1402" s="70" t="s">
        <v>123</v>
      </c>
    </row>
    <row r="1403" spans="1:41" ht="14.4">
      <c r="A1403" s="55" t="s">
        <v>27946</v>
      </c>
      <c r="B1403" s="56" t="s">
        <v>89</v>
      </c>
      <c r="C1403" s="57">
        <v>43153</v>
      </c>
      <c r="D1403" s="56" t="s">
        <v>1027</v>
      </c>
      <c r="E1403" s="56" t="s">
        <v>112</v>
      </c>
      <c r="F1403" s="58" t="s">
        <v>106</v>
      </c>
      <c r="G1403" s="58" t="s">
        <v>113</v>
      </c>
      <c r="H1403" s="56" t="s">
        <v>112</v>
      </c>
      <c r="I1403" s="57"/>
      <c r="J1403" s="57">
        <v>43181</v>
      </c>
      <c r="K1403" s="56" t="s">
        <v>18</v>
      </c>
      <c r="L1403" s="56" t="s">
        <v>14</v>
      </c>
      <c r="M1403" s="60" t="s">
        <v>745</v>
      </c>
      <c r="N1403" s="56" t="s">
        <v>27947</v>
      </c>
      <c r="O1403" s="61"/>
      <c r="P1403" s="56" t="s">
        <v>27948</v>
      </c>
      <c r="Q1403" s="61"/>
      <c r="R1403" s="66"/>
      <c r="S1403" s="61"/>
      <c r="T1403" s="61"/>
      <c r="U1403" s="402"/>
      <c r="V1403" s="66"/>
      <c r="W1403" s="66"/>
      <c r="X1403" s="400" t="s">
        <v>108</v>
      </c>
      <c r="Y1403" s="61"/>
      <c r="Z1403" s="56" t="s">
        <v>14</v>
      </c>
      <c r="AA1403" s="57">
        <v>43153</v>
      </c>
      <c r="AB1403" s="203"/>
      <c r="AC1403" s="64" t="s">
        <v>8336</v>
      </c>
      <c r="AD1403" s="534" t="s">
        <v>118</v>
      </c>
      <c r="AE1403" s="96"/>
      <c r="AF1403" s="66"/>
      <c r="AG1403" s="66"/>
      <c r="AH1403" s="67" t="str">
        <v>Feb</v>
      </c>
      <c r="AI1403" s="68" t="str">
        <v>Feb</v>
      </c>
      <c r="AJ1403" s="69" t="e">
        <f t="shared" si="4"/>
        <v>#REF!</v>
      </c>
      <c r="AK1403" s="70">
        <f t="shared" si="1"/>
        <v>43183</v>
      </c>
      <c r="AL1403" s="71" t="e">
        <f t="shared" ca="1" si="5"/>
        <v>#REF!</v>
      </c>
      <c r="AM1403" s="71" t="str">
        <v>2018</v>
      </c>
      <c r="AN1403" s="70">
        <f t="shared" si="3"/>
        <v>43163</v>
      </c>
      <c r="AO1403" s="70" t="s">
        <v>123</v>
      </c>
    </row>
    <row r="1404" spans="1:41" ht="14.4">
      <c r="A1404" s="55" t="s">
        <v>27949</v>
      </c>
      <c r="B1404" s="56" t="s">
        <v>89</v>
      </c>
      <c r="C1404" s="57">
        <v>43292</v>
      </c>
      <c r="D1404" s="56" t="s">
        <v>90</v>
      </c>
      <c r="E1404" s="56" t="s">
        <v>140</v>
      </c>
      <c r="F1404" s="58" t="s">
        <v>106</v>
      </c>
      <c r="G1404" s="58" t="s">
        <v>107</v>
      </c>
      <c r="H1404" s="56" t="s">
        <v>140</v>
      </c>
      <c r="I1404" s="57"/>
      <c r="J1404" s="57">
        <v>43323</v>
      </c>
      <c r="K1404" s="56" t="s">
        <v>18</v>
      </c>
      <c r="L1404" s="56" t="s">
        <v>18</v>
      </c>
      <c r="M1404" s="60" t="s">
        <v>27950</v>
      </c>
      <c r="N1404" s="56" t="s">
        <v>27951</v>
      </c>
      <c r="O1404" s="56" t="s">
        <v>189</v>
      </c>
      <c r="P1404" s="56" t="s">
        <v>27952</v>
      </c>
      <c r="Q1404" s="56" t="s">
        <v>133</v>
      </c>
      <c r="R1404" s="56"/>
      <c r="S1404" s="56" t="s">
        <v>108</v>
      </c>
      <c r="T1404" s="56" t="s">
        <v>108</v>
      </c>
      <c r="U1404" s="56"/>
      <c r="V1404" s="56"/>
      <c r="W1404" s="56" t="s">
        <v>108</v>
      </c>
      <c r="X1404" s="56"/>
      <c r="Y1404" s="56" t="s">
        <v>108</v>
      </c>
      <c r="Z1404" s="56" t="s">
        <v>18</v>
      </c>
      <c r="AA1404" s="57">
        <v>43292</v>
      </c>
      <c r="AB1404" s="203"/>
      <c r="AC1404" s="64" t="s">
        <v>27953</v>
      </c>
      <c r="AD1404" s="56" t="s">
        <v>79</v>
      </c>
      <c r="AE1404" s="56"/>
      <c r="AF1404" s="61"/>
      <c r="AG1404" s="61"/>
      <c r="AH1404" s="67" t="str">
        <v>Jul</v>
      </c>
      <c r="AI1404" s="68" t="str">
        <v>Jul</v>
      </c>
      <c r="AJ1404" s="69" t="e">
        <f t="shared" si="4"/>
        <v>#REF!</v>
      </c>
      <c r="AK1404" s="70">
        <f t="shared" si="1"/>
        <v>43322</v>
      </c>
      <c r="AL1404" s="71" t="e">
        <f t="shared" ca="1" si="5"/>
        <v>#REF!</v>
      </c>
      <c r="AM1404" s="71" t="str">
        <v>2018</v>
      </c>
      <c r="AN1404" s="70">
        <f t="shared" si="3"/>
        <v>43302</v>
      </c>
      <c r="AO1404" s="70" t="s">
        <v>123</v>
      </c>
    </row>
    <row r="1405" spans="1:41" ht="14.4">
      <c r="A1405" s="55" t="s">
        <v>27954</v>
      </c>
      <c r="B1405" s="56" t="s">
        <v>89</v>
      </c>
      <c r="C1405" s="57">
        <v>43245</v>
      </c>
      <c r="D1405" s="56" t="s">
        <v>1027</v>
      </c>
      <c r="E1405" s="56" t="s">
        <v>129</v>
      </c>
      <c r="F1405" s="58" t="s">
        <v>106</v>
      </c>
      <c r="G1405" s="58" t="s">
        <v>107</v>
      </c>
      <c r="H1405" s="56" t="s">
        <v>129</v>
      </c>
      <c r="I1405" s="57"/>
      <c r="J1405" s="57">
        <v>43276</v>
      </c>
      <c r="K1405" s="61"/>
      <c r="L1405" s="61"/>
      <c r="M1405" s="60" t="s">
        <v>642</v>
      </c>
      <c r="N1405" s="56" t="s">
        <v>27955</v>
      </c>
      <c r="O1405" s="56" t="s">
        <v>33</v>
      </c>
      <c r="P1405" s="56" t="s">
        <v>27956</v>
      </c>
      <c r="Q1405" s="56" t="s">
        <v>17</v>
      </c>
      <c r="R1405" s="66"/>
      <c r="S1405" s="61"/>
      <c r="T1405" s="61"/>
      <c r="U1405" s="402"/>
      <c r="V1405" s="66"/>
      <c r="W1405" s="66"/>
      <c r="X1405" s="402"/>
      <c r="Y1405" s="61"/>
      <c r="Z1405" s="56" t="s">
        <v>14</v>
      </c>
      <c r="AA1405" s="57">
        <v>43245</v>
      </c>
      <c r="AB1405" s="203"/>
      <c r="AC1405" s="64" t="s">
        <v>27957</v>
      </c>
      <c r="AD1405" s="56" t="s">
        <v>224</v>
      </c>
      <c r="AE1405" s="61"/>
      <c r="AF1405" s="61"/>
      <c r="AG1405" s="61"/>
      <c r="AH1405" s="67" t="str">
        <v>May</v>
      </c>
      <c r="AI1405" s="68" t="str">
        <v>May</v>
      </c>
      <c r="AJ1405" s="69" t="e">
        <f t="shared" si="4"/>
        <v>#REF!</v>
      </c>
      <c r="AK1405" s="70">
        <f t="shared" si="1"/>
        <v>43275</v>
      </c>
      <c r="AL1405" s="71" t="e">
        <f t="shared" ca="1" si="5"/>
        <v>#REF!</v>
      </c>
      <c r="AM1405" s="71" t="str">
        <v>2018</v>
      </c>
      <c r="AN1405" s="70">
        <f t="shared" si="3"/>
        <v>43255</v>
      </c>
      <c r="AO1405" s="70" t="s">
        <v>123</v>
      </c>
    </row>
    <row r="1406" spans="1:41" ht="14.4">
      <c r="A1406" s="55" t="s">
        <v>27958</v>
      </c>
      <c r="B1406" s="56" t="s">
        <v>89</v>
      </c>
      <c r="C1406" s="57">
        <v>43153</v>
      </c>
      <c r="D1406" s="56" t="s">
        <v>1027</v>
      </c>
      <c r="E1406" s="56" t="s">
        <v>112</v>
      </c>
      <c r="F1406" s="58" t="s">
        <v>106</v>
      </c>
      <c r="G1406" s="58" t="s">
        <v>113</v>
      </c>
      <c r="H1406" s="56" t="s">
        <v>112</v>
      </c>
      <c r="I1406" s="57"/>
      <c r="J1406" s="57">
        <v>43181</v>
      </c>
      <c r="K1406" s="56" t="s">
        <v>14</v>
      </c>
      <c r="L1406" s="56" t="s">
        <v>14</v>
      </c>
      <c r="M1406" s="60" t="s">
        <v>745</v>
      </c>
      <c r="N1406" s="56" t="s">
        <v>17959</v>
      </c>
      <c r="O1406" s="61"/>
      <c r="P1406" s="56" t="s">
        <v>27959</v>
      </c>
      <c r="Q1406" s="61"/>
      <c r="R1406" s="66"/>
      <c r="S1406" s="61"/>
      <c r="T1406" s="61"/>
      <c r="U1406" s="402"/>
      <c r="V1406" s="66"/>
      <c r="W1406" s="66"/>
      <c r="X1406" s="400" t="s">
        <v>108</v>
      </c>
      <c r="Y1406" s="91"/>
      <c r="Z1406" s="56" t="s">
        <v>14</v>
      </c>
      <c r="AA1406" s="57">
        <v>43153</v>
      </c>
      <c r="AB1406" s="203"/>
      <c r="AC1406" s="64" t="s">
        <v>8336</v>
      </c>
      <c r="AD1406" s="534" t="s">
        <v>118</v>
      </c>
      <c r="AE1406" s="96"/>
      <c r="AF1406" s="66"/>
      <c r="AG1406" s="66"/>
      <c r="AH1406" s="67" t="str">
        <v>Feb</v>
      </c>
      <c r="AI1406" s="68" t="str">
        <v>Feb</v>
      </c>
      <c r="AJ1406" s="69" t="e">
        <f t="shared" si="4"/>
        <v>#REF!</v>
      </c>
      <c r="AK1406" s="70">
        <f t="shared" si="1"/>
        <v>43183</v>
      </c>
      <c r="AL1406" s="71" t="e">
        <f t="shared" ca="1" si="5"/>
        <v>#REF!</v>
      </c>
      <c r="AM1406" s="71" t="str">
        <v>2018</v>
      </c>
      <c r="AN1406" s="70">
        <f t="shared" si="3"/>
        <v>43163</v>
      </c>
      <c r="AO1406" s="70" t="s">
        <v>123</v>
      </c>
    </row>
    <row r="1407" spans="1:41" ht="14.4">
      <c r="A1407" s="55" t="s">
        <v>27960</v>
      </c>
      <c r="B1407" s="56" t="s">
        <v>89</v>
      </c>
      <c r="C1407" s="57">
        <v>43154</v>
      </c>
      <c r="D1407" s="56" t="s">
        <v>1027</v>
      </c>
      <c r="E1407" s="56" t="s">
        <v>112</v>
      </c>
      <c r="F1407" s="58" t="s">
        <v>106</v>
      </c>
      <c r="G1407" s="58" t="s">
        <v>113</v>
      </c>
      <c r="H1407" s="56" t="s">
        <v>112</v>
      </c>
      <c r="I1407" s="57"/>
      <c r="J1407" s="57">
        <v>43182</v>
      </c>
      <c r="K1407" s="56" t="s">
        <v>14</v>
      </c>
      <c r="L1407" s="56" t="s">
        <v>14</v>
      </c>
      <c r="M1407" s="107" t="s">
        <v>745</v>
      </c>
      <c r="N1407" s="56" t="s">
        <v>27961</v>
      </c>
      <c r="O1407" s="61"/>
      <c r="P1407" s="56" t="s">
        <v>16047</v>
      </c>
      <c r="Q1407" s="61"/>
      <c r="R1407" s="66"/>
      <c r="S1407" s="61"/>
      <c r="T1407" s="61"/>
      <c r="U1407" s="402"/>
      <c r="V1407" s="66"/>
      <c r="W1407" s="66"/>
      <c r="X1407" s="400" t="s">
        <v>108</v>
      </c>
      <c r="Y1407" s="61"/>
      <c r="Z1407" s="56" t="s">
        <v>14</v>
      </c>
      <c r="AA1407" s="57">
        <v>43154</v>
      </c>
      <c r="AB1407" s="203"/>
      <c r="AC1407" s="64" t="s">
        <v>8336</v>
      </c>
      <c r="AD1407" s="534" t="s">
        <v>118</v>
      </c>
      <c r="AE1407" s="96"/>
      <c r="AF1407" s="66"/>
      <c r="AG1407" s="66"/>
      <c r="AH1407" s="67" t="str">
        <v>Feb</v>
      </c>
      <c r="AI1407" s="68" t="str">
        <v>Feb</v>
      </c>
      <c r="AJ1407" s="69" t="e">
        <f t="shared" si="4"/>
        <v>#REF!</v>
      </c>
      <c r="AK1407" s="70">
        <f t="shared" si="1"/>
        <v>43184</v>
      </c>
      <c r="AL1407" s="71" t="e">
        <f t="shared" ca="1" si="5"/>
        <v>#REF!</v>
      </c>
      <c r="AM1407" s="71" t="str">
        <v>2018</v>
      </c>
      <c r="AN1407" s="70">
        <f t="shared" si="3"/>
        <v>43164</v>
      </c>
      <c r="AO1407" s="70" t="s">
        <v>123</v>
      </c>
    </row>
    <row r="1408" spans="1:41" ht="14.4">
      <c r="A1408" s="55" t="s">
        <v>27962</v>
      </c>
      <c r="B1408" s="56" t="s">
        <v>89</v>
      </c>
      <c r="C1408" s="57">
        <v>43397</v>
      </c>
      <c r="D1408" s="56" t="s">
        <v>1027</v>
      </c>
      <c r="E1408" s="56" t="s">
        <v>140</v>
      </c>
      <c r="F1408" s="58" t="s">
        <v>106</v>
      </c>
      <c r="G1408" s="58" t="s">
        <v>107</v>
      </c>
      <c r="H1408" s="56" t="s">
        <v>140</v>
      </c>
      <c r="I1408" s="57"/>
      <c r="J1408" s="57">
        <v>43428</v>
      </c>
      <c r="K1408" s="56" t="s">
        <v>18</v>
      </c>
      <c r="L1408" s="56" t="s">
        <v>14</v>
      </c>
      <c r="M1408" s="60" t="s">
        <v>642</v>
      </c>
      <c r="N1408" s="56" t="s">
        <v>27963</v>
      </c>
      <c r="O1408" s="56" t="s">
        <v>436</v>
      </c>
      <c r="P1408" s="56" t="s">
        <v>108</v>
      </c>
      <c r="Q1408" s="56" t="s">
        <v>96</v>
      </c>
      <c r="R1408" s="56"/>
      <c r="S1408" s="56" t="s">
        <v>108</v>
      </c>
      <c r="T1408" s="56" t="s">
        <v>108</v>
      </c>
      <c r="U1408" s="56"/>
      <c r="V1408" s="56"/>
      <c r="W1408" s="56" t="s">
        <v>108</v>
      </c>
      <c r="X1408" s="56"/>
      <c r="Y1408" s="56" t="s">
        <v>108</v>
      </c>
      <c r="Z1408" s="56" t="s">
        <v>14</v>
      </c>
      <c r="AA1408" s="57">
        <v>43397</v>
      </c>
      <c r="AB1408" s="203"/>
      <c r="AC1408" s="64" t="s">
        <v>22730</v>
      </c>
      <c r="AD1408" s="56" t="s">
        <v>118</v>
      </c>
      <c r="AE1408" s="56"/>
      <c r="AF1408" s="61"/>
      <c r="AG1408" s="61"/>
      <c r="AH1408" s="67" t="str">
        <v>Oct</v>
      </c>
      <c r="AI1408" s="68" t="str">
        <v>Oct</v>
      </c>
      <c r="AJ1408" s="69" t="e">
        <f t="shared" si="4"/>
        <v>#REF!</v>
      </c>
      <c r="AK1408" s="70">
        <f t="shared" si="1"/>
        <v>43427</v>
      </c>
      <c r="AL1408" s="71" t="e">
        <f t="shared" ca="1" si="5"/>
        <v>#REF!</v>
      </c>
      <c r="AM1408" s="71" t="str">
        <v>2018</v>
      </c>
      <c r="AN1408" s="70">
        <f t="shared" si="3"/>
        <v>43407</v>
      </c>
      <c r="AO1408" s="70" t="s">
        <v>123</v>
      </c>
    </row>
    <row r="1409" spans="1:41" ht="14.4">
      <c r="A1409" s="55" t="s">
        <v>27964</v>
      </c>
      <c r="B1409" s="56" t="s">
        <v>89</v>
      </c>
      <c r="C1409" s="57">
        <v>43241</v>
      </c>
      <c r="D1409" s="56" t="s">
        <v>1027</v>
      </c>
      <c r="E1409" s="56" t="s">
        <v>135</v>
      </c>
      <c r="F1409" s="58" t="s">
        <v>214</v>
      </c>
      <c r="G1409" s="58" t="s">
        <v>136</v>
      </c>
      <c r="H1409" s="56" t="s">
        <v>135</v>
      </c>
      <c r="I1409" s="57"/>
      <c r="J1409" s="57">
        <v>43272</v>
      </c>
      <c r="K1409" s="56" t="s">
        <v>18</v>
      </c>
      <c r="L1409" s="56" t="s">
        <v>18</v>
      </c>
      <c r="M1409" s="60" t="s">
        <v>21044</v>
      </c>
      <c r="N1409" s="56" t="s">
        <v>27965</v>
      </c>
      <c r="O1409" s="56" t="s">
        <v>137</v>
      </c>
      <c r="P1409" s="56" t="s">
        <v>27966</v>
      </c>
      <c r="Q1409" s="56" t="s">
        <v>96</v>
      </c>
      <c r="R1409" s="56"/>
      <c r="S1409" s="56" t="s">
        <v>108</v>
      </c>
      <c r="T1409" s="56" t="s">
        <v>108</v>
      </c>
      <c r="U1409" s="56"/>
      <c r="V1409" s="56"/>
      <c r="W1409" s="56" t="s">
        <v>108</v>
      </c>
      <c r="X1409" s="56" t="s">
        <v>108</v>
      </c>
      <c r="Y1409" s="56" t="s">
        <v>108</v>
      </c>
      <c r="Z1409" s="56" t="s">
        <v>18</v>
      </c>
      <c r="AA1409" s="57">
        <v>43241</v>
      </c>
      <c r="AB1409" s="203"/>
      <c r="AC1409" s="64" t="s">
        <v>27967</v>
      </c>
      <c r="AD1409" s="56" t="s">
        <v>79</v>
      </c>
      <c r="AE1409" s="56"/>
      <c r="AF1409" s="61"/>
      <c r="AG1409" s="61"/>
      <c r="AH1409" s="67" t="str">
        <v>May</v>
      </c>
      <c r="AI1409" s="68" t="str">
        <v>May</v>
      </c>
      <c r="AJ1409" s="69" t="e">
        <f t="shared" si="4"/>
        <v>#REF!</v>
      </c>
      <c r="AK1409" s="70">
        <f t="shared" si="1"/>
        <v>43271</v>
      </c>
      <c r="AL1409" s="71" t="e">
        <f t="shared" ca="1" si="5"/>
        <v>#REF!</v>
      </c>
      <c r="AM1409" s="71" t="str">
        <v>2018</v>
      </c>
      <c r="AN1409" s="70">
        <f t="shared" si="3"/>
        <v>43251</v>
      </c>
      <c r="AO1409" s="70" t="s">
        <v>123</v>
      </c>
    </row>
    <row r="1410" spans="1:41" ht="14.4">
      <c r="A1410" s="55" t="s">
        <v>27968</v>
      </c>
      <c r="B1410" s="56" t="s">
        <v>89</v>
      </c>
      <c r="C1410" s="57">
        <v>43203</v>
      </c>
      <c r="D1410" s="56" t="s">
        <v>131</v>
      </c>
      <c r="E1410" s="56" t="s">
        <v>140</v>
      </c>
      <c r="F1410" s="58" t="s">
        <v>106</v>
      </c>
      <c r="G1410" s="58" t="s">
        <v>107</v>
      </c>
      <c r="H1410" s="56" t="s">
        <v>140</v>
      </c>
      <c r="I1410" s="57"/>
      <c r="J1410" s="57">
        <v>43233</v>
      </c>
      <c r="K1410" s="56" t="s">
        <v>18</v>
      </c>
      <c r="L1410" s="56" t="s">
        <v>18</v>
      </c>
      <c r="M1410" s="60" t="s">
        <v>145</v>
      </c>
      <c r="N1410" s="56" t="s">
        <v>27969</v>
      </c>
      <c r="O1410" s="56" t="s">
        <v>95</v>
      </c>
      <c r="P1410" s="56" t="s">
        <v>2709</v>
      </c>
      <c r="Q1410" s="56" t="s">
        <v>154</v>
      </c>
      <c r="R1410" s="56"/>
      <c r="S1410" s="56" t="s">
        <v>108</v>
      </c>
      <c r="T1410" s="56" t="s">
        <v>108</v>
      </c>
      <c r="U1410" s="56"/>
      <c r="V1410" s="56"/>
      <c r="W1410" s="56" t="s">
        <v>108</v>
      </c>
      <c r="X1410" s="56"/>
      <c r="Y1410" s="56" t="s">
        <v>108</v>
      </c>
      <c r="Z1410" s="56" t="s">
        <v>18</v>
      </c>
      <c r="AA1410" s="57">
        <v>43203</v>
      </c>
      <c r="AB1410" s="203"/>
      <c r="AC1410" s="64" t="s">
        <v>26498</v>
      </c>
      <c r="AD1410" s="56" t="s">
        <v>79</v>
      </c>
      <c r="AE1410" s="56"/>
      <c r="AF1410" s="61"/>
      <c r="AG1410" s="61"/>
      <c r="AH1410" s="67" t="str">
        <v>Apr</v>
      </c>
      <c r="AI1410" s="68" t="str">
        <v>Apr</v>
      </c>
      <c r="AJ1410" s="69" t="e">
        <f t="shared" si="4"/>
        <v>#REF!</v>
      </c>
      <c r="AK1410" s="70">
        <f t="shared" si="1"/>
        <v>43233</v>
      </c>
      <c r="AL1410" s="71" t="e">
        <f t="shared" ca="1" si="5"/>
        <v>#REF!</v>
      </c>
      <c r="AM1410" s="71" t="str">
        <v>2018</v>
      </c>
      <c r="AN1410" s="70">
        <f t="shared" si="3"/>
        <v>43213</v>
      </c>
      <c r="AO1410" s="70" t="s">
        <v>123</v>
      </c>
    </row>
    <row r="1411" spans="1:41" ht="14.4">
      <c r="A1411" s="55" t="s">
        <v>27970</v>
      </c>
      <c r="B1411" s="56" t="s">
        <v>89</v>
      </c>
      <c r="C1411" s="57">
        <v>43154</v>
      </c>
      <c r="D1411" s="56" t="s">
        <v>1027</v>
      </c>
      <c r="E1411" s="56" t="s">
        <v>112</v>
      </c>
      <c r="F1411" s="58" t="s">
        <v>106</v>
      </c>
      <c r="G1411" s="58" t="s">
        <v>113</v>
      </c>
      <c r="H1411" s="56" t="s">
        <v>112</v>
      </c>
      <c r="I1411" s="57"/>
      <c r="J1411" s="57">
        <v>43182</v>
      </c>
      <c r="K1411" s="56" t="s">
        <v>18</v>
      </c>
      <c r="L1411" s="56" t="s">
        <v>18</v>
      </c>
      <c r="M1411" s="60" t="s">
        <v>3914</v>
      </c>
      <c r="N1411" s="56" t="s">
        <v>27971</v>
      </c>
      <c r="O1411" s="61"/>
      <c r="P1411" s="56" t="s">
        <v>27972</v>
      </c>
      <c r="Q1411" s="56" t="s">
        <v>116</v>
      </c>
      <c r="R1411" s="66"/>
      <c r="S1411" s="56" t="s">
        <v>108</v>
      </c>
      <c r="T1411" s="56" t="s">
        <v>108</v>
      </c>
      <c r="U1411" s="402"/>
      <c r="V1411" s="66"/>
      <c r="W1411" s="66"/>
      <c r="X1411" s="400" t="s">
        <v>108</v>
      </c>
      <c r="Y1411" s="61"/>
      <c r="Z1411" s="56" t="s">
        <v>18</v>
      </c>
      <c r="AA1411" s="57">
        <v>43155</v>
      </c>
      <c r="AB1411" s="203"/>
      <c r="AC1411" s="64" t="s">
        <v>26335</v>
      </c>
      <c r="AD1411" s="65" t="s">
        <v>79</v>
      </c>
      <c r="AE1411" s="96"/>
      <c r="AF1411" s="66"/>
      <c r="AG1411" s="66"/>
      <c r="AH1411" s="67" t="str">
        <v>Feb</v>
      </c>
      <c r="AI1411" s="68" t="str">
        <v>Feb</v>
      </c>
      <c r="AJ1411" s="69" t="e">
        <f t="shared" si="4"/>
        <v>#REF!</v>
      </c>
      <c r="AK1411" s="70">
        <f t="shared" si="1"/>
        <v>43184</v>
      </c>
      <c r="AL1411" s="71" t="e">
        <f t="shared" ca="1" si="5"/>
        <v>#REF!</v>
      </c>
      <c r="AM1411" s="71" t="str">
        <v>2018</v>
      </c>
      <c r="AN1411" s="70">
        <f t="shared" si="3"/>
        <v>43164</v>
      </c>
      <c r="AO1411" s="70" t="s">
        <v>123</v>
      </c>
    </row>
    <row r="1412" spans="1:41" ht="14.4">
      <c r="A1412" s="55" t="s">
        <v>27973</v>
      </c>
      <c r="B1412" s="56" t="s">
        <v>89</v>
      </c>
      <c r="C1412" s="57">
        <v>43292</v>
      </c>
      <c r="D1412" s="56" t="s">
        <v>1027</v>
      </c>
      <c r="E1412" s="56" t="s">
        <v>140</v>
      </c>
      <c r="F1412" s="58" t="s">
        <v>106</v>
      </c>
      <c r="G1412" s="58" t="s">
        <v>107</v>
      </c>
      <c r="H1412" s="56" t="s">
        <v>140</v>
      </c>
      <c r="I1412" s="57"/>
      <c r="J1412" s="57">
        <v>43323</v>
      </c>
      <c r="K1412" s="56" t="s">
        <v>18</v>
      </c>
      <c r="L1412" s="56" t="s">
        <v>18</v>
      </c>
      <c r="M1412" s="60" t="s">
        <v>6733</v>
      </c>
      <c r="N1412" s="56" t="s">
        <v>27974</v>
      </c>
      <c r="O1412" s="56" t="s">
        <v>20</v>
      </c>
      <c r="P1412" s="56" t="s">
        <v>27975</v>
      </c>
      <c r="Q1412" s="56" t="s">
        <v>17</v>
      </c>
      <c r="R1412" s="56"/>
      <c r="S1412" s="56" t="s">
        <v>108</v>
      </c>
      <c r="T1412" s="56" t="s">
        <v>108</v>
      </c>
      <c r="U1412" s="56"/>
      <c r="V1412" s="56"/>
      <c r="W1412" s="56" t="s">
        <v>108</v>
      </c>
      <c r="X1412" s="56"/>
      <c r="Y1412" s="56" t="s">
        <v>108</v>
      </c>
      <c r="Z1412" s="56" t="s">
        <v>18</v>
      </c>
      <c r="AA1412" s="57">
        <v>43292</v>
      </c>
      <c r="AB1412" s="203"/>
      <c r="AC1412" s="64" t="s">
        <v>27953</v>
      </c>
      <c r="AD1412" s="56" t="s">
        <v>79</v>
      </c>
      <c r="AE1412" s="56"/>
      <c r="AF1412" s="61"/>
      <c r="AG1412" s="61"/>
      <c r="AH1412" s="67" t="str">
        <v>Jul</v>
      </c>
      <c r="AI1412" s="68" t="str">
        <v>Jul</v>
      </c>
      <c r="AJ1412" s="69" t="e">
        <f t="shared" si="4"/>
        <v>#REF!</v>
      </c>
      <c r="AK1412" s="70">
        <f t="shared" si="1"/>
        <v>43322</v>
      </c>
      <c r="AL1412" s="71" t="e">
        <f t="shared" ca="1" si="5"/>
        <v>#REF!</v>
      </c>
      <c r="AM1412" s="71" t="str">
        <v>2018</v>
      </c>
      <c r="AN1412" s="70">
        <f t="shared" si="3"/>
        <v>43302</v>
      </c>
      <c r="AO1412" s="70" t="s">
        <v>123</v>
      </c>
    </row>
    <row r="1413" spans="1:41" ht="14.4">
      <c r="A1413" s="55" t="s">
        <v>27976</v>
      </c>
      <c r="B1413" s="92" t="s">
        <v>89</v>
      </c>
      <c r="C1413" s="57">
        <v>43166</v>
      </c>
      <c r="D1413" s="56" t="s">
        <v>1027</v>
      </c>
      <c r="E1413" s="56" t="s">
        <v>140</v>
      </c>
      <c r="F1413" s="58" t="s">
        <v>106</v>
      </c>
      <c r="G1413" s="58" t="s">
        <v>107</v>
      </c>
      <c r="H1413" s="56" t="s">
        <v>140</v>
      </c>
      <c r="I1413" s="57"/>
      <c r="J1413" s="57">
        <v>43197</v>
      </c>
      <c r="K1413" s="56" t="s">
        <v>18</v>
      </c>
      <c r="L1413" s="56" t="s">
        <v>14</v>
      </c>
      <c r="M1413" s="60" t="s">
        <v>642</v>
      </c>
      <c r="N1413" s="56" t="s">
        <v>27977</v>
      </c>
      <c r="O1413" s="56" t="s">
        <v>27</v>
      </c>
      <c r="P1413" s="56" t="s">
        <v>108</v>
      </c>
      <c r="Q1413" s="56" t="s">
        <v>96</v>
      </c>
      <c r="R1413" s="66"/>
      <c r="S1413" s="56" t="s">
        <v>108</v>
      </c>
      <c r="T1413" s="56" t="s">
        <v>108</v>
      </c>
      <c r="U1413" s="56"/>
      <c r="V1413" s="66"/>
      <c r="W1413" s="66"/>
      <c r="X1413" s="400"/>
      <c r="Y1413" s="56" t="s">
        <v>108</v>
      </c>
      <c r="Z1413" s="56" t="s">
        <v>14</v>
      </c>
      <c r="AA1413" s="57">
        <v>43166</v>
      </c>
      <c r="AB1413" s="203"/>
      <c r="AC1413" s="60" t="s">
        <v>27386</v>
      </c>
      <c r="AD1413" s="65" t="s">
        <v>118</v>
      </c>
      <c r="AE1413" s="65"/>
      <c r="AF1413" s="66"/>
      <c r="AG1413" s="66"/>
      <c r="AH1413" s="67" t="str">
        <v>Mar</v>
      </c>
      <c r="AI1413" s="68" t="str">
        <v>Mar</v>
      </c>
      <c r="AJ1413" s="69" t="e">
        <f t="shared" si="4"/>
        <v>#REF!</v>
      </c>
      <c r="AK1413" s="70">
        <f t="shared" si="1"/>
        <v>43196</v>
      </c>
      <c r="AL1413" s="71" t="e">
        <f t="shared" ca="1" si="5"/>
        <v>#REF!</v>
      </c>
      <c r="AM1413" s="71" t="str">
        <v>2018</v>
      </c>
      <c r="AN1413" s="70">
        <f t="shared" si="3"/>
        <v>43176</v>
      </c>
      <c r="AO1413" s="70" t="s">
        <v>123</v>
      </c>
    </row>
    <row r="1414" spans="1:41" ht="14.4">
      <c r="A1414" s="55" t="s">
        <v>27978</v>
      </c>
      <c r="B1414" s="56" t="s">
        <v>89</v>
      </c>
      <c r="C1414" s="57">
        <v>43118</v>
      </c>
      <c r="D1414" s="56" t="s">
        <v>1027</v>
      </c>
      <c r="E1414" s="56" t="s">
        <v>140</v>
      </c>
      <c r="F1414" s="58" t="s">
        <v>106</v>
      </c>
      <c r="G1414" s="58" t="s">
        <v>107</v>
      </c>
      <c r="H1414" s="56" t="s">
        <v>140</v>
      </c>
      <c r="I1414" s="57"/>
      <c r="J1414" s="57">
        <v>43149</v>
      </c>
      <c r="K1414" s="56" t="s">
        <v>18</v>
      </c>
      <c r="L1414" s="56" t="s">
        <v>14</v>
      </c>
      <c r="M1414" s="60" t="s">
        <v>642</v>
      </c>
      <c r="N1414" s="56" t="s">
        <v>17714</v>
      </c>
      <c r="O1414" s="56" t="s">
        <v>27</v>
      </c>
      <c r="P1414" s="56" t="s">
        <v>17715</v>
      </c>
      <c r="Q1414" s="56" t="s">
        <v>17</v>
      </c>
      <c r="R1414" s="66"/>
      <c r="S1414" s="56" t="s">
        <v>108</v>
      </c>
      <c r="T1414" s="56" t="s">
        <v>108</v>
      </c>
      <c r="U1414" s="56"/>
      <c r="V1414" s="66"/>
      <c r="W1414" s="66"/>
      <c r="X1414" s="400"/>
      <c r="Y1414" s="56" t="s">
        <v>200</v>
      </c>
      <c r="Z1414" s="56" t="s">
        <v>14</v>
      </c>
      <c r="AA1414" s="57">
        <v>43136</v>
      </c>
      <c r="AB1414" s="203"/>
      <c r="AC1414" s="64" t="s">
        <v>27979</v>
      </c>
      <c r="AD1414" s="65" t="s">
        <v>294</v>
      </c>
      <c r="AE1414" s="65"/>
      <c r="AF1414" s="66"/>
      <c r="AG1414" s="66"/>
      <c r="AH1414" s="67" t="str">
        <v>Jan</v>
      </c>
      <c r="AI1414" s="68" t="str">
        <v>Feb</v>
      </c>
      <c r="AJ1414" s="69" t="e">
        <f t="shared" si="4"/>
        <v>#REF!</v>
      </c>
      <c r="AK1414" s="70">
        <f t="shared" si="1"/>
        <v>43148</v>
      </c>
      <c r="AL1414" s="71" t="e">
        <f t="shared" ca="1" si="5"/>
        <v>#REF!</v>
      </c>
      <c r="AM1414" s="71" t="str">
        <v>2018</v>
      </c>
      <c r="AN1414" s="70">
        <f t="shared" si="3"/>
        <v>43128</v>
      </c>
      <c r="AO1414" s="70" t="s">
        <v>123</v>
      </c>
    </row>
    <row r="1415" spans="1:41" ht="14.4">
      <c r="A1415" s="55" t="s">
        <v>27980</v>
      </c>
      <c r="B1415" s="56" t="s">
        <v>89</v>
      </c>
      <c r="C1415" s="57">
        <v>43147</v>
      </c>
      <c r="D1415" s="56" t="s">
        <v>131</v>
      </c>
      <c r="E1415" s="56" t="s">
        <v>129</v>
      </c>
      <c r="F1415" s="58" t="s">
        <v>106</v>
      </c>
      <c r="G1415" s="58" t="s">
        <v>107</v>
      </c>
      <c r="H1415" s="56" t="s">
        <v>129</v>
      </c>
      <c r="I1415" s="57"/>
      <c r="J1415" s="57">
        <v>43189</v>
      </c>
      <c r="K1415" s="61"/>
      <c r="L1415" s="61"/>
      <c r="M1415" s="60" t="s">
        <v>642</v>
      </c>
      <c r="N1415" s="56" t="s">
        <v>27981</v>
      </c>
      <c r="O1415" s="56" t="s">
        <v>27</v>
      </c>
      <c r="P1415" s="56" t="s">
        <v>17715</v>
      </c>
      <c r="Q1415" s="56" t="s">
        <v>17</v>
      </c>
      <c r="R1415" s="66"/>
      <c r="S1415" s="61"/>
      <c r="T1415" s="61"/>
      <c r="U1415" s="402"/>
      <c r="V1415" s="66"/>
      <c r="W1415" s="66"/>
      <c r="X1415" s="400" t="s">
        <v>108</v>
      </c>
      <c r="Y1415" s="61"/>
      <c r="Z1415" s="56" t="s">
        <v>14</v>
      </c>
      <c r="AA1415" s="57">
        <v>43173</v>
      </c>
      <c r="AB1415" s="203"/>
      <c r="AC1415" s="64" t="s">
        <v>27982</v>
      </c>
      <c r="AD1415" s="65" t="s">
        <v>179</v>
      </c>
      <c r="AE1415" s="96"/>
      <c r="AF1415" s="66"/>
      <c r="AG1415" s="66"/>
      <c r="AH1415" s="67" t="str">
        <v>Feb</v>
      </c>
      <c r="AI1415" s="68" t="str">
        <v>Mar</v>
      </c>
      <c r="AJ1415" s="69" t="e">
        <f t="shared" si="4"/>
        <v>#REF!</v>
      </c>
      <c r="AK1415" s="70">
        <f t="shared" si="1"/>
        <v>43177</v>
      </c>
      <c r="AL1415" s="71" t="e">
        <f t="shared" ca="1" si="5"/>
        <v>#REF!</v>
      </c>
      <c r="AM1415" s="71" t="str">
        <v>2018</v>
      </c>
      <c r="AN1415" s="70">
        <f t="shared" si="3"/>
        <v>43157</v>
      </c>
      <c r="AO1415" s="70" t="s">
        <v>123</v>
      </c>
    </row>
    <row r="1416" spans="1:41" ht="14.4">
      <c r="A1416" s="55" t="s">
        <v>27983</v>
      </c>
      <c r="B1416" s="56" t="s">
        <v>89</v>
      </c>
      <c r="C1416" s="57">
        <v>43152</v>
      </c>
      <c r="D1416" s="56" t="s">
        <v>1027</v>
      </c>
      <c r="E1416" s="56" t="s">
        <v>112</v>
      </c>
      <c r="F1416" s="58" t="s">
        <v>106</v>
      </c>
      <c r="G1416" s="58" t="s">
        <v>113</v>
      </c>
      <c r="H1416" s="56" t="s">
        <v>112</v>
      </c>
      <c r="I1416" s="57"/>
      <c r="J1416" s="57">
        <v>43180</v>
      </c>
      <c r="K1416" s="56" t="s">
        <v>18</v>
      </c>
      <c r="L1416" s="56" t="s">
        <v>14</v>
      </c>
      <c r="M1416" s="60" t="s">
        <v>27984</v>
      </c>
      <c r="N1416" s="56" t="s">
        <v>27985</v>
      </c>
      <c r="O1416" s="56"/>
      <c r="P1416" s="56"/>
      <c r="Q1416" s="56" t="s">
        <v>116</v>
      </c>
      <c r="R1416" s="66"/>
      <c r="S1416" s="56" t="s">
        <v>108</v>
      </c>
      <c r="T1416" s="56" t="s">
        <v>108</v>
      </c>
      <c r="U1416" s="402"/>
      <c r="V1416" s="66"/>
      <c r="W1416" s="66"/>
      <c r="X1416" s="400" t="s">
        <v>108</v>
      </c>
      <c r="Y1416" s="61"/>
      <c r="Z1416" s="56" t="s">
        <v>14</v>
      </c>
      <c r="AA1416" s="57">
        <v>43152</v>
      </c>
      <c r="AB1416" s="203"/>
      <c r="AC1416" s="64" t="s">
        <v>257</v>
      </c>
      <c r="AD1416" s="534" t="s">
        <v>118</v>
      </c>
      <c r="AE1416" s="96"/>
      <c r="AF1416" s="66"/>
      <c r="AG1416" s="66"/>
      <c r="AH1416" s="67" t="str">
        <v>Feb</v>
      </c>
      <c r="AI1416" s="68" t="str">
        <v>Feb</v>
      </c>
      <c r="AJ1416" s="69" t="e">
        <f t="shared" si="4"/>
        <v>#REF!</v>
      </c>
      <c r="AK1416" s="70">
        <f t="shared" si="1"/>
        <v>43182</v>
      </c>
      <c r="AL1416" s="71" t="e">
        <f t="shared" ca="1" si="5"/>
        <v>#REF!</v>
      </c>
      <c r="AM1416" s="71" t="str">
        <v>2018</v>
      </c>
      <c r="AN1416" s="70">
        <f t="shared" si="3"/>
        <v>43162</v>
      </c>
      <c r="AO1416" s="70" t="s">
        <v>123</v>
      </c>
    </row>
    <row r="1417" spans="1:41" ht="14.4">
      <c r="A1417" s="55" t="s">
        <v>27986</v>
      </c>
      <c r="B1417" s="56" t="s">
        <v>89</v>
      </c>
      <c r="C1417" s="57">
        <v>43129</v>
      </c>
      <c r="D1417" s="56" t="s">
        <v>90</v>
      </c>
      <c r="E1417" s="56" t="s">
        <v>327</v>
      </c>
      <c r="F1417" s="58" t="s">
        <v>214</v>
      </c>
      <c r="G1417" s="58" t="s">
        <v>5061</v>
      </c>
      <c r="H1417" s="56" t="s">
        <v>327</v>
      </c>
      <c r="I1417" s="59"/>
      <c r="J1417" s="57">
        <v>43159</v>
      </c>
      <c r="K1417" s="61"/>
      <c r="L1417" s="56" t="s">
        <v>18</v>
      </c>
      <c r="M1417" s="60" t="s">
        <v>27987</v>
      </c>
      <c r="N1417" s="56" t="s">
        <v>27988</v>
      </c>
      <c r="O1417" s="56" t="s">
        <v>271</v>
      </c>
      <c r="P1417" s="61"/>
      <c r="Q1417" s="56" t="s">
        <v>96</v>
      </c>
      <c r="R1417" s="66"/>
      <c r="S1417" s="61"/>
      <c r="T1417" s="61"/>
      <c r="U1417" s="402"/>
      <c r="V1417" s="66"/>
      <c r="W1417" s="66"/>
      <c r="X1417" s="400" t="s">
        <v>108</v>
      </c>
      <c r="Y1417" s="61"/>
      <c r="Z1417" s="56" t="s">
        <v>18</v>
      </c>
      <c r="AA1417" s="533">
        <v>43131</v>
      </c>
      <c r="AB1417" s="203"/>
      <c r="AC1417" s="64" t="s">
        <v>27989</v>
      </c>
      <c r="AD1417" s="65" t="s">
        <v>79</v>
      </c>
      <c r="AE1417" s="65" t="s">
        <v>27697</v>
      </c>
      <c r="AF1417" s="66"/>
      <c r="AG1417" s="66"/>
      <c r="AH1417" s="67" t="str">
        <v>Jan</v>
      </c>
      <c r="AI1417" s="68" t="str">
        <v>Jan</v>
      </c>
      <c r="AJ1417" s="69" t="e">
        <f t="shared" si="4"/>
        <v>#REF!</v>
      </c>
      <c r="AK1417" s="70">
        <f t="shared" si="1"/>
        <v>43159</v>
      </c>
      <c r="AL1417" s="71" t="e">
        <f t="shared" ca="1" si="5"/>
        <v>#REF!</v>
      </c>
      <c r="AM1417" s="71" t="str">
        <v>2018</v>
      </c>
      <c r="AN1417" s="70">
        <f t="shared" si="3"/>
        <v>43139</v>
      </c>
      <c r="AO1417" s="70" t="s">
        <v>123</v>
      </c>
    </row>
    <row r="1418" spans="1:41" ht="14.4">
      <c r="A1418" s="55" t="s">
        <v>27990</v>
      </c>
      <c r="B1418" s="56" t="s">
        <v>89</v>
      </c>
      <c r="C1418" s="57">
        <v>43272</v>
      </c>
      <c r="D1418" s="56" t="s">
        <v>1027</v>
      </c>
      <c r="E1418" s="56" t="s">
        <v>12</v>
      </c>
      <c r="F1418" s="58" t="s">
        <v>106</v>
      </c>
      <c r="G1418" s="58" t="s">
        <v>107</v>
      </c>
      <c r="H1418" s="56" t="s">
        <v>30</v>
      </c>
      <c r="I1418" s="59"/>
      <c r="J1418" s="59"/>
      <c r="K1418" s="61"/>
      <c r="L1418" s="61"/>
      <c r="M1418" s="60" t="s">
        <v>745</v>
      </c>
      <c r="N1418" s="56" t="s">
        <v>27991</v>
      </c>
      <c r="O1418" s="56" t="s">
        <v>249</v>
      </c>
      <c r="P1418" s="56" t="s">
        <v>27992</v>
      </c>
      <c r="Q1418" s="56" t="s">
        <v>17</v>
      </c>
      <c r="R1418" s="66"/>
      <c r="S1418" s="61"/>
      <c r="T1418" s="61"/>
      <c r="U1418" s="402"/>
      <c r="V1418" s="66"/>
      <c r="W1418" s="66"/>
      <c r="X1418" s="402"/>
      <c r="Y1418" s="61"/>
      <c r="Z1418" s="56" t="s">
        <v>18</v>
      </c>
      <c r="AA1418" s="533">
        <v>43320</v>
      </c>
      <c r="AB1418" s="203"/>
      <c r="AC1418" s="64" t="s">
        <v>21484</v>
      </c>
      <c r="AD1418" s="56" t="s">
        <v>79</v>
      </c>
      <c r="AE1418" s="61"/>
      <c r="AF1418" s="61"/>
      <c r="AG1418" s="61"/>
      <c r="AH1418" s="67" t="str">
        <v>Jun</v>
      </c>
      <c r="AI1418" s="68" t="str">
        <v>Aug</v>
      </c>
      <c r="AJ1418" s="69" t="e">
        <f t="shared" si="4"/>
        <v>#REF!</v>
      </c>
      <c r="AK1418" s="70">
        <f t="shared" si="1"/>
        <v>43302</v>
      </c>
      <c r="AL1418" s="71" t="e">
        <f t="shared" ca="1" si="5"/>
        <v>#REF!</v>
      </c>
      <c r="AM1418" s="71" t="str">
        <v>2018</v>
      </c>
      <c r="AN1418" s="70">
        <f t="shared" si="3"/>
        <v>43282</v>
      </c>
      <c r="AO1418" s="70" t="s">
        <v>123</v>
      </c>
    </row>
    <row r="1419" spans="1:41" ht="14.4">
      <c r="A1419" s="55" t="s">
        <v>27993</v>
      </c>
      <c r="B1419" s="56" t="s">
        <v>89</v>
      </c>
      <c r="C1419" s="57">
        <v>43405</v>
      </c>
      <c r="D1419" s="56" t="s">
        <v>1027</v>
      </c>
      <c r="E1419" s="56" t="s">
        <v>140</v>
      </c>
      <c r="F1419" s="58" t="s">
        <v>106</v>
      </c>
      <c r="G1419" s="58" t="s">
        <v>107</v>
      </c>
      <c r="H1419" s="56" t="s">
        <v>140</v>
      </c>
      <c r="I1419" s="57"/>
      <c r="J1419" s="57">
        <v>43435</v>
      </c>
      <c r="K1419" s="56" t="s">
        <v>18</v>
      </c>
      <c r="L1419" s="56" t="s">
        <v>14</v>
      </c>
      <c r="M1419" s="60" t="s">
        <v>642</v>
      </c>
      <c r="N1419" s="56" t="s">
        <v>27994</v>
      </c>
      <c r="O1419" s="56" t="s">
        <v>143</v>
      </c>
      <c r="P1419" s="56" t="s">
        <v>108</v>
      </c>
      <c r="Q1419" s="56" t="s">
        <v>96</v>
      </c>
      <c r="R1419" s="56"/>
      <c r="S1419" s="56" t="s">
        <v>108</v>
      </c>
      <c r="T1419" s="56" t="s">
        <v>108</v>
      </c>
      <c r="U1419" s="56"/>
      <c r="V1419" s="56"/>
      <c r="W1419" s="56"/>
      <c r="X1419" s="56"/>
      <c r="Y1419" s="56" t="s">
        <v>108</v>
      </c>
      <c r="Z1419" s="56" t="s">
        <v>18</v>
      </c>
      <c r="AA1419" s="57">
        <v>43405</v>
      </c>
      <c r="AB1419" s="203"/>
      <c r="AC1419" s="64" t="s">
        <v>27787</v>
      </c>
      <c r="AD1419" s="56" t="s">
        <v>118</v>
      </c>
      <c r="AE1419" s="56"/>
      <c r="AF1419" s="61"/>
      <c r="AG1419" s="61"/>
      <c r="AH1419" s="67" t="str">
        <v>Nov</v>
      </c>
      <c r="AI1419" s="68" t="str">
        <v>Nov</v>
      </c>
      <c r="AJ1419" s="69" t="e">
        <f t="shared" si="4"/>
        <v>#REF!</v>
      </c>
      <c r="AK1419" s="70">
        <f t="shared" si="1"/>
        <v>43435</v>
      </c>
      <c r="AL1419" s="71" t="e">
        <f t="shared" ca="1" si="5"/>
        <v>#REF!</v>
      </c>
      <c r="AM1419" s="71" t="str">
        <v>2018</v>
      </c>
      <c r="AN1419" s="70">
        <f t="shared" si="3"/>
        <v>43415</v>
      </c>
      <c r="AO1419" s="70" t="s">
        <v>123</v>
      </c>
    </row>
    <row r="1420" spans="1:41" ht="14.4">
      <c r="A1420" s="55" t="s">
        <v>27995</v>
      </c>
      <c r="B1420" s="56" t="s">
        <v>89</v>
      </c>
      <c r="C1420" s="57">
        <v>43314</v>
      </c>
      <c r="D1420" s="56" t="s">
        <v>1027</v>
      </c>
      <c r="E1420" s="56" t="s">
        <v>140</v>
      </c>
      <c r="F1420" s="58" t="s">
        <v>106</v>
      </c>
      <c r="G1420" s="58" t="s">
        <v>107</v>
      </c>
      <c r="H1420" s="56" t="s">
        <v>140</v>
      </c>
      <c r="I1420" s="57"/>
      <c r="J1420" s="57">
        <v>43345</v>
      </c>
      <c r="K1420" s="56" t="s">
        <v>18</v>
      </c>
      <c r="L1420" s="56" t="s">
        <v>18</v>
      </c>
      <c r="M1420" s="60" t="s">
        <v>745</v>
      </c>
      <c r="N1420" s="56" t="s">
        <v>27996</v>
      </c>
      <c r="O1420" s="56" t="s">
        <v>249</v>
      </c>
      <c r="P1420" s="56" t="s">
        <v>27992</v>
      </c>
      <c r="Q1420" s="56" t="s">
        <v>17</v>
      </c>
      <c r="R1420" s="56"/>
      <c r="S1420" s="56" t="s">
        <v>108</v>
      </c>
      <c r="T1420" s="56" t="s">
        <v>108</v>
      </c>
      <c r="U1420" s="56"/>
      <c r="V1420" s="56"/>
      <c r="W1420" s="56"/>
      <c r="X1420" s="56"/>
      <c r="Y1420" s="56" t="s">
        <v>108</v>
      </c>
      <c r="Z1420" s="56" t="s">
        <v>18</v>
      </c>
      <c r="AA1420" s="57">
        <v>43314</v>
      </c>
      <c r="AB1420" s="203"/>
      <c r="AC1420" s="64" t="s">
        <v>22656</v>
      </c>
      <c r="AD1420" s="56" t="s">
        <v>79</v>
      </c>
      <c r="AE1420" s="56"/>
      <c r="AF1420" s="61"/>
      <c r="AG1420" s="61"/>
      <c r="AH1420" s="67" t="str">
        <v>Aug</v>
      </c>
      <c r="AI1420" s="68" t="str">
        <v>Aug</v>
      </c>
      <c r="AJ1420" s="69" t="e">
        <f t="shared" si="4"/>
        <v>#REF!</v>
      </c>
      <c r="AK1420" s="70">
        <f t="shared" si="1"/>
        <v>43344</v>
      </c>
      <c r="AL1420" s="71" t="e">
        <f t="shared" ca="1" si="5"/>
        <v>#REF!</v>
      </c>
      <c r="AM1420" s="71" t="str">
        <v>2018</v>
      </c>
      <c r="AN1420" s="70">
        <f t="shared" si="3"/>
        <v>43324</v>
      </c>
      <c r="AO1420" s="70" t="s">
        <v>123</v>
      </c>
    </row>
    <row r="1421" spans="1:41" ht="14.4">
      <c r="A1421" s="55" t="s">
        <v>27997</v>
      </c>
      <c r="B1421" s="56" t="s">
        <v>89</v>
      </c>
      <c r="C1421" s="57">
        <v>43151</v>
      </c>
      <c r="D1421" s="56" t="s">
        <v>131</v>
      </c>
      <c r="E1421" s="56" t="s">
        <v>112</v>
      </c>
      <c r="F1421" s="58" t="s">
        <v>106</v>
      </c>
      <c r="G1421" s="58" t="s">
        <v>113</v>
      </c>
      <c r="H1421" s="56" t="s">
        <v>112</v>
      </c>
      <c r="I1421" s="57"/>
      <c r="J1421" s="57">
        <v>43179</v>
      </c>
      <c r="K1421" s="56" t="s">
        <v>18</v>
      </c>
      <c r="L1421" s="56" t="s">
        <v>18</v>
      </c>
      <c r="M1421" s="60" t="s">
        <v>2426</v>
      </c>
      <c r="N1421" s="56" t="s">
        <v>27998</v>
      </c>
      <c r="O1421" s="56" t="s">
        <v>172</v>
      </c>
      <c r="P1421" s="56" t="s">
        <v>27972</v>
      </c>
      <c r="Q1421" s="56" t="s">
        <v>116</v>
      </c>
      <c r="R1421" s="66"/>
      <c r="S1421" s="61"/>
      <c r="T1421" s="61"/>
      <c r="U1421" s="400" t="s">
        <v>18</v>
      </c>
      <c r="V1421" s="56"/>
      <c r="W1421" s="56">
        <v>9.25</v>
      </c>
      <c r="X1421" s="400">
        <v>43159</v>
      </c>
      <c r="Y1421" s="61"/>
      <c r="Z1421" s="56" t="s">
        <v>18</v>
      </c>
      <c r="AA1421" s="57">
        <v>43159</v>
      </c>
      <c r="AB1421" s="203"/>
      <c r="AC1421" s="95"/>
      <c r="AD1421" s="65" t="s">
        <v>79</v>
      </c>
      <c r="AE1421" s="65"/>
      <c r="AF1421" s="56" t="s">
        <v>18</v>
      </c>
      <c r="AG1421" s="66"/>
      <c r="AH1421" s="67" t="str">
        <v>Feb</v>
      </c>
      <c r="AI1421" s="68" t="str">
        <v>Feb</v>
      </c>
      <c r="AJ1421" s="69" t="e">
        <f t="shared" si="4"/>
        <v>#REF!</v>
      </c>
      <c r="AK1421" s="70">
        <f t="shared" si="1"/>
        <v>43181</v>
      </c>
      <c r="AL1421" s="71" t="e">
        <f t="shared" ca="1" si="5"/>
        <v>#REF!</v>
      </c>
      <c r="AM1421" s="71" t="str">
        <v>2018</v>
      </c>
      <c r="AN1421" s="70">
        <f t="shared" si="3"/>
        <v>43161</v>
      </c>
      <c r="AO1421" s="70" t="s">
        <v>123</v>
      </c>
    </row>
    <row r="1422" spans="1:41" ht="14.4">
      <c r="A1422" s="55" t="s">
        <v>27999</v>
      </c>
      <c r="B1422" s="56" t="s">
        <v>89</v>
      </c>
      <c r="C1422" s="57">
        <v>43123</v>
      </c>
      <c r="D1422" s="56" t="s">
        <v>131</v>
      </c>
      <c r="E1422" s="56" t="s">
        <v>140</v>
      </c>
      <c r="F1422" s="58" t="s">
        <v>106</v>
      </c>
      <c r="G1422" s="58" t="s">
        <v>107</v>
      </c>
      <c r="H1422" s="56" t="s">
        <v>140</v>
      </c>
      <c r="I1422" s="59"/>
      <c r="J1422" s="59"/>
      <c r="K1422" s="56" t="s">
        <v>18</v>
      </c>
      <c r="L1422" s="56" t="s">
        <v>18</v>
      </c>
      <c r="M1422" s="60" t="s">
        <v>145</v>
      </c>
      <c r="N1422" s="56" t="s">
        <v>28000</v>
      </c>
      <c r="O1422" s="56" t="s">
        <v>271</v>
      </c>
      <c r="P1422" s="56" t="s">
        <v>28001</v>
      </c>
      <c r="Q1422" s="56" t="s">
        <v>96</v>
      </c>
      <c r="R1422" s="66"/>
      <c r="S1422" s="56" t="s">
        <v>108</v>
      </c>
      <c r="T1422" s="56" t="s">
        <v>108</v>
      </c>
      <c r="U1422" s="56"/>
      <c r="V1422" s="66"/>
      <c r="W1422" s="66"/>
      <c r="X1422" s="400"/>
      <c r="Y1422" s="56" t="s">
        <v>108</v>
      </c>
      <c r="Z1422" s="56" t="s">
        <v>18</v>
      </c>
      <c r="AA1422" s="57">
        <v>43123</v>
      </c>
      <c r="AB1422" s="203"/>
      <c r="AC1422" s="60" t="s">
        <v>28002</v>
      </c>
      <c r="AD1422" s="65" t="s">
        <v>79</v>
      </c>
      <c r="AE1422" s="65"/>
      <c r="AF1422" s="66"/>
      <c r="AG1422" s="66"/>
      <c r="AH1422" s="67" t="str">
        <v>Jan</v>
      </c>
      <c r="AI1422" s="68" t="str">
        <v>Jan</v>
      </c>
      <c r="AJ1422" s="69" t="e">
        <f t="shared" si="4"/>
        <v>#REF!</v>
      </c>
      <c r="AK1422" s="70">
        <f t="shared" si="1"/>
        <v>43153</v>
      </c>
      <c r="AL1422" s="71" t="e">
        <f t="shared" ca="1" si="5"/>
        <v>#REF!</v>
      </c>
      <c r="AM1422" s="71" t="str">
        <v>2018</v>
      </c>
      <c r="AN1422" s="70">
        <f t="shared" si="3"/>
        <v>43133</v>
      </c>
      <c r="AO1422" s="70" t="s">
        <v>123</v>
      </c>
    </row>
    <row r="1423" spans="1:41" ht="14.4">
      <c r="A1423" s="55" t="s">
        <v>28003</v>
      </c>
      <c r="B1423" s="56" t="s">
        <v>89</v>
      </c>
      <c r="C1423" s="57">
        <v>43103</v>
      </c>
      <c r="D1423" s="56" t="s">
        <v>131</v>
      </c>
      <c r="E1423" s="56" t="s">
        <v>12</v>
      </c>
      <c r="F1423" s="58" t="s">
        <v>106</v>
      </c>
      <c r="G1423" s="58" t="s">
        <v>107</v>
      </c>
      <c r="H1423" s="56" t="s">
        <v>12</v>
      </c>
      <c r="I1423" s="59"/>
      <c r="J1423" s="59"/>
      <c r="K1423" s="61"/>
      <c r="L1423" s="61"/>
      <c r="M1423" s="60" t="s">
        <v>145</v>
      </c>
      <c r="N1423" s="56" t="s">
        <v>28004</v>
      </c>
      <c r="O1423" s="61"/>
      <c r="P1423" s="56" t="s">
        <v>28001</v>
      </c>
      <c r="Q1423" s="56" t="s">
        <v>17</v>
      </c>
      <c r="R1423" s="66"/>
      <c r="S1423" s="61"/>
      <c r="T1423" s="61"/>
      <c r="U1423" s="402"/>
      <c r="V1423" s="66"/>
      <c r="W1423" s="66"/>
      <c r="X1423" s="400" t="s">
        <v>108</v>
      </c>
      <c r="Y1423" s="61"/>
      <c r="Z1423" s="56" t="s">
        <v>18</v>
      </c>
      <c r="AA1423" s="540">
        <v>43105</v>
      </c>
      <c r="AB1423" s="203"/>
      <c r="AC1423" s="64" t="s">
        <v>23396</v>
      </c>
      <c r="AD1423" s="56" t="s">
        <v>79</v>
      </c>
      <c r="AE1423" s="56"/>
      <c r="AF1423" s="61"/>
      <c r="AG1423" s="61"/>
      <c r="AH1423" s="67" t="str">
        <v>Jan</v>
      </c>
      <c r="AI1423" s="68" t="str">
        <v>Jan</v>
      </c>
      <c r="AJ1423" s="69" t="e">
        <f t="shared" si="4"/>
        <v>#REF!</v>
      </c>
      <c r="AK1423" s="70">
        <f t="shared" si="1"/>
        <v>43133</v>
      </c>
      <c r="AL1423" s="71" t="e">
        <f t="shared" ca="1" si="5"/>
        <v>#REF!</v>
      </c>
      <c r="AM1423" s="71" t="str">
        <v>2018</v>
      </c>
      <c r="AN1423" s="70">
        <f t="shared" si="3"/>
        <v>43113</v>
      </c>
      <c r="AO1423" s="70" t="s">
        <v>123</v>
      </c>
    </row>
    <row r="1424" spans="1:41" ht="14.4">
      <c r="A1424" s="55" t="s">
        <v>28005</v>
      </c>
      <c r="B1424" s="56" t="s">
        <v>89</v>
      </c>
      <c r="C1424" s="57">
        <v>43221</v>
      </c>
      <c r="D1424" s="56" t="s">
        <v>1027</v>
      </c>
      <c r="E1424" s="56" t="s">
        <v>140</v>
      </c>
      <c r="F1424" s="58" t="s">
        <v>106</v>
      </c>
      <c r="G1424" s="58" t="s">
        <v>107</v>
      </c>
      <c r="H1424" s="56" t="s">
        <v>140</v>
      </c>
      <c r="I1424" s="57"/>
      <c r="J1424" s="57">
        <v>43253</v>
      </c>
      <c r="K1424" s="56" t="s">
        <v>18</v>
      </c>
      <c r="L1424" s="56" t="s">
        <v>18</v>
      </c>
      <c r="M1424" s="60" t="s">
        <v>642</v>
      </c>
      <c r="N1424" s="56" t="s">
        <v>28006</v>
      </c>
      <c r="O1424" s="56" t="s">
        <v>249</v>
      </c>
      <c r="P1424" s="56" t="s">
        <v>108</v>
      </c>
      <c r="Q1424" s="56" t="s">
        <v>96</v>
      </c>
      <c r="R1424" s="56"/>
      <c r="S1424" s="56" t="s">
        <v>108</v>
      </c>
      <c r="T1424" s="56" t="s">
        <v>108</v>
      </c>
      <c r="U1424" s="56"/>
      <c r="V1424" s="56"/>
      <c r="W1424" s="56"/>
      <c r="X1424" s="56"/>
      <c r="Y1424" s="56" t="s">
        <v>108</v>
      </c>
      <c r="Z1424" s="56" t="s">
        <v>14</v>
      </c>
      <c r="AA1424" s="57">
        <v>43221</v>
      </c>
      <c r="AB1424" s="203"/>
      <c r="AC1424" s="64" t="s">
        <v>28007</v>
      </c>
      <c r="AD1424" s="56" t="s">
        <v>118</v>
      </c>
      <c r="AE1424" s="56"/>
      <c r="AF1424" s="61"/>
      <c r="AG1424" s="61"/>
      <c r="AH1424" s="67" t="str">
        <v>May</v>
      </c>
      <c r="AI1424" s="68" t="str">
        <v>May</v>
      </c>
      <c r="AJ1424" s="69" t="e">
        <f t="shared" si="4"/>
        <v>#REF!</v>
      </c>
      <c r="AK1424" s="70">
        <f t="shared" si="1"/>
        <v>43251</v>
      </c>
      <c r="AL1424" s="71" t="e">
        <f t="shared" ca="1" si="5"/>
        <v>#REF!</v>
      </c>
      <c r="AM1424" s="71" t="str">
        <v>2018</v>
      </c>
      <c r="AN1424" s="70">
        <f t="shared" si="3"/>
        <v>43231</v>
      </c>
      <c r="AO1424" s="70" t="s">
        <v>123</v>
      </c>
    </row>
    <row r="1425" spans="1:41" ht="14.4">
      <c r="A1425" s="55" t="s">
        <v>28008</v>
      </c>
      <c r="B1425" s="56" t="s">
        <v>89</v>
      </c>
      <c r="C1425" s="57">
        <v>43382</v>
      </c>
      <c r="D1425" s="56" t="s">
        <v>131</v>
      </c>
      <c r="E1425" s="56" t="s">
        <v>140</v>
      </c>
      <c r="F1425" s="58" t="s">
        <v>106</v>
      </c>
      <c r="G1425" s="58" t="s">
        <v>107</v>
      </c>
      <c r="H1425" s="56" t="s">
        <v>140</v>
      </c>
      <c r="I1425" s="57"/>
      <c r="J1425" s="57">
        <v>43413</v>
      </c>
      <c r="K1425" s="56" t="s">
        <v>18</v>
      </c>
      <c r="L1425" s="56" t="s">
        <v>18</v>
      </c>
      <c r="M1425" s="60" t="s">
        <v>145</v>
      </c>
      <c r="N1425" s="56" t="s">
        <v>28009</v>
      </c>
      <c r="O1425" s="56" t="s">
        <v>37</v>
      </c>
      <c r="P1425" s="56" t="s">
        <v>28010</v>
      </c>
      <c r="Q1425" s="56" t="s">
        <v>20798</v>
      </c>
      <c r="R1425" s="56"/>
      <c r="S1425" s="56" t="s">
        <v>108</v>
      </c>
      <c r="T1425" s="56" t="s">
        <v>108</v>
      </c>
      <c r="U1425" s="56"/>
      <c r="V1425" s="56"/>
      <c r="W1425" s="56" t="s">
        <v>108</v>
      </c>
      <c r="X1425" s="56"/>
      <c r="Y1425" s="56" t="s">
        <v>108</v>
      </c>
      <c r="Z1425" s="56" t="s">
        <v>18</v>
      </c>
      <c r="AA1425" s="57">
        <v>43382</v>
      </c>
      <c r="AB1425" s="203"/>
      <c r="AC1425" s="64" t="s">
        <v>25393</v>
      </c>
      <c r="AD1425" s="56" t="s">
        <v>79</v>
      </c>
      <c r="AE1425" s="56"/>
      <c r="AF1425" s="61"/>
      <c r="AG1425" s="61"/>
      <c r="AH1425" s="67" t="str">
        <v>Oct</v>
      </c>
      <c r="AI1425" s="68" t="str">
        <v>Oct</v>
      </c>
      <c r="AJ1425" s="69" t="e">
        <f t="shared" si="4"/>
        <v>#REF!</v>
      </c>
      <c r="AK1425" s="70">
        <f t="shared" si="1"/>
        <v>43412</v>
      </c>
      <c r="AL1425" s="71" t="e">
        <f t="shared" ca="1" si="5"/>
        <v>#REF!</v>
      </c>
      <c r="AM1425" s="71" t="str">
        <v>2018</v>
      </c>
      <c r="AN1425" s="70">
        <f t="shared" si="3"/>
        <v>43392</v>
      </c>
      <c r="AO1425" s="70" t="s">
        <v>123</v>
      </c>
    </row>
    <row r="1426" spans="1:41" ht="14.4">
      <c r="A1426" s="55" t="s">
        <v>28011</v>
      </c>
      <c r="B1426" s="56" t="s">
        <v>89</v>
      </c>
      <c r="C1426" s="57">
        <v>43220</v>
      </c>
      <c r="D1426" s="56" t="s">
        <v>90</v>
      </c>
      <c r="E1426" s="56" t="s">
        <v>15779</v>
      </c>
      <c r="F1426" s="58" t="s">
        <v>214</v>
      </c>
      <c r="G1426" s="58" t="s">
        <v>26785</v>
      </c>
      <c r="H1426" s="56" t="s">
        <v>2445</v>
      </c>
      <c r="I1426" s="57"/>
      <c r="J1426" s="57">
        <v>43231</v>
      </c>
      <c r="K1426" s="56" t="s">
        <v>18</v>
      </c>
      <c r="L1426" s="56" t="s">
        <v>14</v>
      </c>
      <c r="M1426" s="60" t="s">
        <v>28012</v>
      </c>
      <c r="N1426" s="56" t="s">
        <v>28013</v>
      </c>
      <c r="O1426" s="56" t="s">
        <v>249</v>
      </c>
      <c r="P1426" s="56" t="s">
        <v>28014</v>
      </c>
      <c r="Q1426" s="56" t="s">
        <v>20386</v>
      </c>
      <c r="R1426" s="56"/>
      <c r="S1426" s="56" t="s">
        <v>108</v>
      </c>
      <c r="T1426" s="56" t="s">
        <v>108</v>
      </c>
      <c r="U1426" s="56"/>
      <c r="V1426" s="56"/>
      <c r="W1426" s="56" t="s">
        <v>108</v>
      </c>
      <c r="X1426" s="56" t="s">
        <v>108</v>
      </c>
      <c r="Y1426" s="56" t="s">
        <v>108</v>
      </c>
      <c r="Z1426" s="56" t="s">
        <v>14</v>
      </c>
      <c r="AA1426" s="57">
        <v>43223</v>
      </c>
      <c r="AB1426" s="203"/>
      <c r="AC1426" s="64" t="s">
        <v>28015</v>
      </c>
      <c r="AD1426" s="56" t="s">
        <v>118</v>
      </c>
      <c r="AE1426" s="56"/>
      <c r="AF1426" s="61"/>
      <c r="AG1426" s="61"/>
      <c r="AH1426" s="67" t="str">
        <v>Apr</v>
      </c>
      <c r="AI1426" s="68" t="str">
        <v>May</v>
      </c>
      <c r="AJ1426" s="69" t="e">
        <f t="shared" si="4"/>
        <v>#REF!</v>
      </c>
      <c r="AK1426" s="70">
        <f t="shared" si="1"/>
        <v>43250</v>
      </c>
      <c r="AL1426" s="71" t="e">
        <f t="shared" ca="1" si="5"/>
        <v>#REF!</v>
      </c>
      <c r="AM1426" s="71" t="str">
        <v>2018</v>
      </c>
      <c r="AN1426" s="70">
        <f t="shared" si="3"/>
        <v>43230</v>
      </c>
      <c r="AO1426" s="70" t="s">
        <v>123</v>
      </c>
    </row>
    <row r="1427" spans="1:41" ht="14.4">
      <c r="A1427" s="55" t="s">
        <v>28016</v>
      </c>
      <c r="B1427" s="56" t="s">
        <v>89</v>
      </c>
      <c r="C1427" s="57">
        <v>43294</v>
      </c>
      <c r="D1427" s="56" t="s">
        <v>131</v>
      </c>
      <c r="E1427" s="56" t="s">
        <v>140</v>
      </c>
      <c r="F1427" s="58" t="s">
        <v>106</v>
      </c>
      <c r="G1427" s="58" t="s">
        <v>107</v>
      </c>
      <c r="H1427" s="56" t="s">
        <v>140</v>
      </c>
      <c r="I1427" s="57"/>
      <c r="J1427" s="57">
        <v>43294</v>
      </c>
      <c r="K1427" s="56" t="s">
        <v>18</v>
      </c>
      <c r="L1427" s="56" t="s">
        <v>14</v>
      </c>
      <c r="M1427" s="60" t="s">
        <v>1723</v>
      </c>
      <c r="N1427" s="56" t="s">
        <v>28017</v>
      </c>
      <c r="O1427" s="56" t="s">
        <v>22</v>
      </c>
      <c r="P1427" s="56" t="s">
        <v>108</v>
      </c>
      <c r="Q1427" s="56" t="s">
        <v>96</v>
      </c>
      <c r="R1427" s="56"/>
      <c r="S1427" s="56" t="s">
        <v>108</v>
      </c>
      <c r="T1427" s="56" t="s">
        <v>108</v>
      </c>
      <c r="U1427" s="56"/>
      <c r="V1427" s="56"/>
      <c r="W1427" s="56" t="s">
        <v>108</v>
      </c>
      <c r="X1427" s="56"/>
      <c r="Y1427" s="56" t="s">
        <v>108</v>
      </c>
      <c r="Z1427" s="56" t="s">
        <v>14</v>
      </c>
      <c r="AA1427" s="57">
        <v>43362</v>
      </c>
      <c r="AB1427" s="203"/>
      <c r="AC1427" s="64" t="s">
        <v>28018</v>
      </c>
      <c r="AD1427" s="56" t="s">
        <v>705</v>
      </c>
      <c r="AE1427" s="56"/>
      <c r="AF1427" s="61"/>
      <c r="AG1427" s="61"/>
      <c r="AH1427" s="67" t="str">
        <v>Jul</v>
      </c>
      <c r="AI1427" s="68" t="str">
        <v>Sep</v>
      </c>
      <c r="AJ1427" s="69" t="e">
        <f t="shared" si="4"/>
        <v>#REF!</v>
      </c>
      <c r="AK1427" s="70">
        <f t="shared" si="1"/>
        <v>43324</v>
      </c>
      <c r="AL1427" s="71" t="e">
        <f t="shared" ca="1" si="5"/>
        <v>#REF!</v>
      </c>
      <c r="AM1427" s="71" t="str">
        <v>2018</v>
      </c>
      <c r="AN1427" s="70">
        <f t="shared" si="3"/>
        <v>43304</v>
      </c>
      <c r="AO1427" s="70" t="s">
        <v>123</v>
      </c>
    </row>
    <row r="1428" spans="1:41" ht="14.4">
      <c r="A1428" s="55" t="s">
        <v>28019</v>
      </c>
      <c r="B1428" s="56" t="s">
        <v>89</v>
      </c>
      <c r="C1428" s="57">
        <v>43355</v>
      </c>
      <c r="D1428" s="56" t="s">
        <v>1027</v>
      </c>
      <c r="E1428" s="56" t="s">
        <v>140</v>
      </c>
      <c r="F1428" s="58" t="s">
        <v>106</v>
      </c>
      <c r="G1428" s="58" t="s">
        <v>107</v>
      </c>
      <c r="H1428" s="56" t="s">
        <v>140</v>
      </c>
      <c r="I1428" s="57"/>
      <c r="J1428" s="57">
        <v>43385</v>
      </c>
      <c r="K1428" s="56" t="s">
        <v>18</v>
      </c>
      <c r="L1428" s="56" t="s">
        <v>14</v>
      </c>
      <c r="M1428" s="60" t="s">
        <v>1723</v>
      </c>
      <c r="N1428" s="56" t="s">
        <v>28020</v>
      </c>
      <c r="O1428" s="56" t="s">
        <v>33</v>
      </c>
      <c r="P1428" s="56" t="s">
        <v>108</v>
      </c>
      <c r="Q1428" s="61"/>
      <c r="R1428" s="56"/>
      <c r="S1428" s="56" t="s">
        <v>108</v>
      </c>
      <c r="T1428" s="56" t="s">
        <v>108</v>
      </c>
      <c r="U1428" s="56"/>
      <c r="V1428" s="56"/>
      <c r="W1428" s="56" t="s">
        <v>108</v>
      </c>
      <c r="X1428" s="56"/>
      <c r="Y1428" s="56" t="s">
        <v>108</v>
      </c>
      <c r="Z1428" s="56" t="s">
        <v>14</v>
      </c>
      <c r="AA1428" s="57">
        <v>43355</v>
      </c>
      <c r="AB1428" s="203"/>
      <c r="AC1428" s="64" t="s">
        <v>28021</v>
      </c>
      <c r="AD1428" s="56" t="s">
        <v>118</v>
      </c>
      <c r="AE1428" s="56"/>
      <c r="AF1428" s="61"/>
      <c r="AG1428" s="61"/>
      <c r="AH1428" s="67" t="str">
        <v>Sep</v>
      </c>
      <c r="AI1428" s="68" t="str">
        <v>Sep</v>
      </c>
      <c r="AJ1428" s="69" t="e">
        <f t="shared" si="4"/>
        <v>#REF!</v>
      </c>
      <c r="AK1428" s="70">
        <f t="shared" si="1"/>
        <v>43385</v>
      </c>
      <c r="AL1428" s="71" t="e">
        <f t="shared" ca="1" si="5"/>
        <v>#REF!</v>
      </c>
      <c r="AM1428" s="71" t="str">
        <v>2018</v>
      </c>
      <c r="AN1428" s="70">
        <f t="shared" si="3"/>
        <v>43365</v>
      </c>
      <c r="AO1428" s="70" t="s">
        <v>123</v>
      </c>
    </row>
    <row r="1429" spans="1:41" ht="14.4">
      <c r="A1429" s="55" t="s">
        <v>28022</v>
      </c>
      <c r="B1429" s="56" t="s">
        <v>89</v>
      </c>
      <c r="C1429" s="57">
        <v>43114</v>
      </c>
      <c r="D1429" s="56" t="s">
        <v>90</v>
      </c>
      <c r="E1429" s="56" t="s">
        <v>129</v>
      </c>
      <c r="F1429" s="58" t="s">
        <v>106</v>
      </c>
      <c r="G1429" s="58" t="s">
        <v>107</v>
      </c>
      <c r="H1429" s="56" t="s">
        <v>129</v>
      </c>
      <c r="I1429" s="57"/>
      <c r="J1429" s="57">
        <v>43154</v>
      </c>
      <c r="K1429" s="61"/>
      <c r="L1429" s="61"/>
      <c r="M1429" s="60" t="s">
        <v>28023</v>
      </c>
      <c r="N1429" s="56" t="s">
        <v>28024</v>
      </c>
      <c r="O1429" s="56" t="s">
        <v>44</v>
      </c>
      <c r="P1429" s="61"/>
      <c r="Q1429" s="56" t="s">
        <v>96</v>
      </c>
      <c r="R1429" s="66"/>
      <c r="S1429" s="61"/>
      <c r="T1429" s="61"/>
      <c r="U1429" s="402"/>
      <c r="V1429" s="66"/>
      <c r="W1429" s="66"/>
      <c r="X1429" s="400" t="s">
        <v>108</v>
      </c>
      <c r="Y1429" s="61"/>
      <c r="Z1429" s="56" t="s">
        <v>14</v>
      </c>
      <c r="AA1429" s="57">
        <v>43114</v>
      </c>
      <c r="AB1429" s="203"/>
      <c r="AC1429" s="64" t="s">
        <v>10071</v>
      </c>
      <c r="AD1429" s="65" t="s">
        <v>224</v>
      </c>
      <c r="AE1429" s="96"/>
      <c r="AF1429" s="66"/>
      <c r="AG1429" s="66"/>
      <c r="AH1429" s="67" t="str">
        <v>Jan</v>
      </c>
      <c r="AI1429" s="68" t="str">
        <v>Jan</v>
      </c>
      <c r="AJ1429" s="69" t="e">
        <f t="shared" si="4"/>
        <v>#REF!</v>
      </c>
      <c r="AK1429" s="70">
        <f t="shared" si="1"/>
        <v>43144</v>
      </c>
      <c r="AL1429" s="71" t="e">
        <f t="shared" ca="1" si="5"/>
        <v>#REF!</v>
      </c>
      <c r="AM1429" s="71" t="str">
        <v>2018</v>
      </c>
      <c r="AN1429" s="70">
        <f t="shared" si="3"/>
        <v>43124</v>
      </c>
      <c r="AO1429" s="70" t="s">
        <v>123</v>
      </c>
    </row>
    <row r="1430" spans="1:41" ht="14.4">
      <c r="A1430" s="55" t="s">
        <v>28025</v>
      </c>
      <c r="B1430" s="56" t="s">
        <v>89</v>
      </c>
      <c r="C1430" s="57">
        <v>43270</v>
      </c>
      <c r="D1430" s="56" t="s">
        <v>1027</v>
      </c>
      <c r="E1430" s="56" t="s">
        <v>129</v>
      </c>
      <c r="F1430" s="58" t="s">
        <v>106</v>
      </c>
      <c r="G1430" s="58" t="s">
        <v>107</v>
      </c>
      <c r="H1430" s="56" t="s">
        <v>129</v>
      </c>
      <c r="I1430" s="57"/>
      <c r="J1430" s="57">
        <v>43312</v>
      </c>
      <c r="K1430" s="61"/>
      <c r="L1430" s="61"/>
      <c r="M1430" s="60" t="s">
        <v>28026</v>
      </c>
      <c r="N1430" s="56" t="s">
        <v>28027</v>
      </c>
      <c r="O1430" s="56" t="s">
        <v>44</v>
      </c>
      <c r="P1430" s="56" t="s">
        <v>28028</v>
      </c>
      <c r="Q1430" s="56" t="s">
        <v>21</v>
      </c>
      <c r="R1430" s="56"/>
      <c r="S1430" s="56" t="s">
        <v>108</v>
      </c>
      <c r="T1430" s="56" t="s">
        <v>108</v>
      </c>
      <c r="U1430" s="56"/>
      <c r="V1430" s="56"/>
      <c r="W1430" s="56" t="s">
        <v>108</v>
      </c>
      <c r="X1430" s="56" t="s">
        <v>108</v>
      </c>
      <c r="Y1430" s="56" t="s">
        <v>108</v>
      </c>
      <c r="Z1430" s="56" t="s">
        <v>18</v>
      </c>
      <c r="AA1430" s="57">
        <v>43278</v>
      </c>
      <c r="AB1430" s="203"/>
      <c r="AC1430" s="64" t="s">
        <v>28029</v>
      </c>
      <c r="AD1430" s="56" t="s">
        <v>79</v>
      </c>
      <c r="AE1430" s="61"/>
      <c r="AF1430" s="61"/>
      <c r="AG1430" s="61"/>
      <c r="AH1430" s="67" t="str">
        <v>Jun</v>
      </c>
      <c r="AI1430" s="68" t="str">
        <v>Jun</v>
      </c>
      <c r="AJ1430" s="69" t="e">
        <f t="shared" si="4"/>
        <v>#REF!</v>
      </c>
      <c r="AK1430" s="70">
        <f t="shared" si="1"/>
        <v>43300</v>
      </c>
      <c r="AL1430" s="71" t="e">
        <f t="shared" ca="1" si="5"/>
        <v>#REF!</v>
      </c>
      <c r="AM1430" s="71" t="str">
        <v>2018</v>
      </c>
      <c r="AN1430" s="70">
        <f t="shared" si="3"/>
        <v>43280</v>
      </c>
      <c r="AO1430" s="70" t="s">
        <v>123</v>
      </c>
    </row>
    <row r="1431" spans="1:41" ht="14.4">
      <c r="A1431" s="55" t="s">
        <v>28030</v>
      </c>
      <c r="B1431" s="56" t="s">
        <v>89</v>
      </c>
      <c r="C1431" s="57">
        <v>43171</v>
      </c>
      <c r="D1431" s="56" t="s">
        <v>131</v>
      </c>
      <c r="E1431" s="56" t="s">
        <v>140</v>
      </c>
      <c r="F1431" s="58" t="s">
        <v>106</v>
      </c>
      <c r="G1431" s="58" t="s">
        <v>107</v>
      </c>
      <c r="H1431" s="56" t="s">
        <v>140</v>
      </c>
      <c r="I1431" s="57"/>
      <c r="J1431" s="57">
        <v>43202</v>
      </c>
      <c r="K1431" s="56" t="s">
        <v>18</v>
      </c>
      <c r="L1431" s="56" t="s">
        <v>18</v>
      </c>
      <c r="M1431" s="60" t="s">
        <v>145</v>
      </c>
      <c r="N1431" s="56" t="s">
        <v>28031</v>
      </c>
      <c r="O1431" s="56" t="s">
        <v>1143</v>
      </c>
      <c r="P1431" s="56" t="s">
        <v>28032</v>
      </c>
      <c r="Q1431" s="56" t="s">
        <v>96</v>
      </c>
      <c r="R1431" s="66"/>
      <c r="S1431" s="56" t="s">
        <v>108</v>
      </c>
      <c r="T1431" s="56" t="s">
        <v>108</v>
      </c>
      <c r="U1431" s="56"/>
      <c r="V1431" s="66"/>
      <c r="W1431" s="66"/>
      <c r="X1431" s="400"/>
      <c r="Y1431" s="56" t="s">
        <v>108</v>
      </c>
      <c r="Z1431" s="56" t="s">
        <v>18</v>
      </c>
      <c r="AA1431" s="57">
        <v>43171</v>
      </c>
      <c r="AB1431" s="203"/>
      <c r="AC1431" s="64" t="s">
        <v>27248</v>
      </c>
      <c r="AD1431" s="65" t="s">
        <v>79</v>
      </c>
      <c r="AE1431" s="65"/>
      <c r="AF1431" s="66"/>
      <c r="AG1431" s="66"/>
      <c r="AH1431" s="67" t="str">
        <v>Mar</v>
      </c>
      <c r="AI1431" s="68" t="str">
        <v>Mar</v>
      </c>
      <c r="AJ1431" s="69" t="e">
        <f t="shared" si="4"/>
        <v>#REF!</v>
      </c>
      <c r="AK1431" s="70">
        <f t="shared" si="1"/>
        <v>43201</v>
      </c>
      <c r="AL1431" s="71" t="e">
        <f t="shared" ca="1" si="5"/>
        <v>#REF!</v>
      </c>
      <c r="AM1431" s="71" t="str">
        <v>2018</v>
      </c>
      <c r="AN1431" s="70">
        <f t="shared" si="3"/>
        <v>43181</v>
      </c>
      <c r="AO1431" s="70" t="s">
        <v>123</v>
      </c>
    </row>
    <row r="1432" spans="1:41" ht="14.4">
      <c r="A1432" s="55" t="s">
        <v>28033</v>
      </c>
      <c r="B1432" s="56" t="s">
        <v>89</v>
      </c>
      <c r="C1432" s="57">
        <v>43151</v>
      </c>
      <c r="D1432" s="56" t="s">
        <v>1027</v>
      </c>
      <c r="E1432" s="56" t="s">
        <v>112</v>
      </c>
      <c r="F1432" s="58" t="s">
        <v>106</v>
      </c>
      <c r="G1432" s="58" t="s">
        <v>113</v>
      </c>
      <c r="H1432" s="56" t="s">
        <v>112</v>
      </c>
      <c r="I1432" s="57"/>
      <c r="J1432" s="57">
        <v>43179</v>
      </c>
      <c r="K1432" s="56" t="s">
        <v>18</v>
      </c>
      <c r="L1432" s="56" t="s">
        <v>14</v>
      </c>
      <c r="M1432" s="60" t="s">
        <v>302</v>
      </c>
      <c r="N1432" s="56" t="s">
        <v>9132</v>
      </c>
      <c r="O1432" s="56" t="s">
        <v>249</v>
      </c>
      <c r="P1432" s="56" t="s">
        <v>5859</v>
      </c>
      <c r="Q1432" s="56" t="s">
        <v>116</v>
      </c>
      <c r="R1432" s="66"/>
      <c r="S1432" s="61"/>
      <c r="T1432" s="56" t="s">
        <v>108</v>
      </c>
      <c r="U1432" s="402"/>
      <c r="V1432" s="66"/>
      <c r="W1432" s="66"/>
      <c r="X1432" s="400" t="s">
        <v>108</v>
      </c>
      <c r="Y1432" s="61"/>
      <c r="Z1432" s="56" t="s">
        <v>14</v>
      </c>
      <c r="AA1432" s="57">
        <v>43151</v>
      </c>
      <c r="AB1432" s="203"/>
      <c r="AC1432" s="64" t="s">
        <v>257</v>
      </c>
      <c r="AD1432" s="534" t="s">
        <v>118</v>
      </c>
      <c r="AE1432" s="96"/>
      <c r="AF1432" s="66"/>
      <c r="AG1432" s="66"/>
      <c r="AH1432" s="67" t="str">
        <v>Feb</v>
      </c>
      <c r="AI1432" s="68" t="str">
        <v>Feb</v>
      </c>
      <c r="AJ1432" s="69" t="e">
        <f t="shared" si="4"/>
        <v>#REF!</v>
      </c>
      <c r="AK1432" s="70">
        <f t="shared" si="1"/>
        <v>43181</v>
      </c>
      <c r="AL1432" s="71" t="e">
        <f t="shared" ca="1" si="5"/>
        <v>#REF!</v>
      </c>
      <c r="AM1432" s="71" t="str">
        <v>2018</v>
      </c>
      <c r="AN1432" s="70">
        <f t="shared" si="3"/>
        <v>43161</v>
      </c>
      <c r="AO1432" s="70" t="s">
        <v>123</v>
      </c>
    </row>
    <row r="1433" spans="1:41" ht="14.4">
      <c r="A1433" s="55" t="s">
        <v>28034</v>
      </c>
      <c r="B1433" s="56" t="s">
        <v>89</v>
      </c>
      <c r="C1433" s="57">
        <v>43388</v>
      </c>
      <c r="D1433" s="56" t="s">
        <v>131</v>
      </c>
      <c r="E1433" s="56" t="s">
        <v>140</v>
      </c>
      <c r="F1433" s="58" t="s">
        <v>106</v>
      </c>
      <c r="G1433" s="58" t="s">
        <v>107</v>
      </c>
      <c r="H1433" s="56" t="s">
        <v>140</v>
      </c>
      <c r="I1433" s="57"/>
      <c r="J1433" s="57">
        <v>43419</v>
      </c>
      <c r="K1433" s="56" t="s">
        <v>18</v>
      </c>
      <c r="L1433" s="56" t="s">
        <v>18</v>
      </c>
      <c r="M1433" s="60" t="s">
        <v>145</v>
      </c>
      <c r="N1433" s="56" t="s">
        <v>28035</v>
      </c>
      <c r="O1433" s="56" t="s">
        <v>27</v>
      </c>
      <c r="P1433" s="56" t="s">
        <v>21412</v>
      </c>
      <c r="Q1433" s="56" t="s">
        <v>191</v>
      </c>
      <c r="R1433" s="56"/>
      <c r="S1433" s="56" t="s">
        <v>108</v>
      </c>
      <c r="T1433" s="56" t="s">
        <v>108</v>
      </c>
      <c r="U1433" s="56"/>
      <c r="V1433" s="56"/>
      <c r="W1433" s="56" t="s">
        <v>108</v>
      </c>
      <c r="X1433" s="56"/>
      <c r="Y1433" s="56" t="s">
        <v>108</v>
      </c>
      <c r="Z1433" s="56" t="s">
        <v>18</v>
      </c>
      <c r="AA1433" s="57">
        <v>43388</v>
      </c>
      <c r="AB1433" s="203"/>
      <c r="AC1433" s="64" t="s">
        <v>28036</v>
      </c>
      <c r="AD1433" s="56" t="s">
        <v>79</v>
      </c>
      <c r="AE1433" s="56"/>
      <c r="AF1433" s="56"/>
      <c r="AG1433" s="61"/>
      <c r="AH1433" s="67" t="str">
        <v>Oct</v>
      </c>
      <c r="AI1433" s="68" t="str">
        <v>Oct</v>
      </c>
      <c r="AJ1433" s="69" t="e">
        <f t="shared" si="4"/>
        <v>#REF!</v>
      </c>
      <c r="AK1433" s="70">
        <f t="shared" si="1"/>
        <v>43418</v>
      </c>
      <c r="AL1433" s="71" t="e">
        <f t="shared" ca="1" si="5"/>
        <v>#REF!</v>
      </c>
      <c r="AM1433" s="71" t="str">
        <v>2018</v>
      </c>
      <c r="AN1433" s="70">
        <f t="shared" si="3"/>
        <v>43398</v>
      </c>
      <c r="AO1433" s="70" t="s">
        <v>123</v>
      </c>
    </row>
    <row r="1434" spans="1:41" ht="14.4">
      <c r="A1434" s="55" t="s">
        <v>28037</v>
      </c>
      <c r="B1434" s="56" t="s">
        <v>89</v>
      </c>
      <c r="C1434" s="57">
        <v>43269</v>
      </c>
      <c r="D1434" s="56" t="s">
        <v>1027</v>
      </c>
      <c r="E1434" s="56" t="s">
        <v>129</v>
      </c>
      <c r="F1434" s="58" t="s">
        <v>106</v>
      </c>
      <c r="G1434" s="58" t="s">
        <v>107</v>
      </c>
      <c r="H1434" s="56" t="s">
        <v>129</v>
      </c>
      <c r="I1434" s="57"/>
      <c r="J1434" s="57">
        <v>43311</v>
      </c>
      <c r="K1434" s="61"/>
      <c r="L1434" s="61"/>
      <c r="M1434" s="60" t="s">
        <v>642</v>
      </c>
      <c r="N1434" s="56" t="s">
        <v>28039</v>
      </c>
      <c r="O1434" s="56" t="s">
        <v>266</v>
      </c>
      <c r="P1434" s="56" t="s">
        <v>28040</v>
      </c>
      <c r="Q1434" s="56" t="s">
        <v>17</v>
      </c>
      <c r="R1434" s="56"/>
      <c r="S1434" s="271" t="s">
        <v>108</v>
      </c>
      <c r="T1434" s="271" t="s">
        <v>108</v>
      </c>
      <c r="U1434" s="271"/>
      <c r="V1434" s="271"/>
      <c r="W1434" s="271" t="s">
        <v>108</v>
      </c>
      <c r="X1434" s="271" t="s">
        <v>108</v>
      </c>
      <c r="Y1434" s="56" t="s">
        <v>108</v>
      </c>
      <c r="Z1434" s="56" t="s">
        <v>18</v>
      </c>
      <c r="AA1434" s="57">
        <v>43279</v>
      </c>
      <c r="AB1434" s="203"/>
      <c r="AC1434" s="64" t="s">
        <v>21714</v>
      </c>
      <c r="AD1434" s="56" t="s">
        <v>79</v>
      </c>
      <c r="AE1434" s="61"/>
      <c r="AF1434" s="61"/>
      <c r="AG1434" s="61"/>
      <c r="AH1434" s="67" t="str">
        <v>Jun</v>
      </c>
      <c r="AI1434" s="68" t="str">
        <v>Jun</v>
      </c>
      <c r="AJ1434" s="69" t="e">
        <f t="shared" si="4"/>
        <v>#REF!</v>
      </c>
      <c r="AK1434" s="70">
        <f t="shared" si="1"/>
        <v>43299</v>
      </c>
      <c r="AL1434" s="71" t="e">
        <f t="shared" ca="1" si="5"/>
        <v>#REF!</v>
      </c>
      <c r="AM1434" s="71" t="str">
        <v>2018</v>
      </c>
      <c r="AN1434" s="70">
        <f t="shared" si="3"/>
        <v>43279</v>
      </c>
      <c r="AO1434" s="70" t="s">
        <v>123</v>
      </c>
    </row>
    <row r="1435" spans="1:41" ht="14.4">
      <c r="A1435" s="55" t="s">
        <v>28041</v>
      </c>
      <c r="B1435" s="56" t="s">
        <v>89</v>
      </c>
      <c r="C1435" s="57">
        <v>43276</v>
      </c>
      <c r="D1435" s="56" t="s">
        <v>90</v>
      </c>
      <c r="E1435" s="56" t="s">
        <v>140</v>
      </c>
      <c r="F1435" s="58" t="s">
        <v>106</v>
      </c>
      <c r="G1435" s="58" t="s">
        <v>107</v>
      </c>
      <c r="H1435" s="56" t="s">
        <v>140</v>
      </c>
      <c r="I1435" s="57"/>
      <c r="J1435" s="57">
        <v>43306</v>
      </c>
      <c r="K1435" s="56" t="s">
        <v>18</v>
      </c>
      <c r="L1435" s="56" t="s">
        <v>14</v>
      </c>
      <c r="M1435" s="60" t="s">
        <v>28042</v>
      </c>
      <c r="N1435" s="56" t="s">
        <v>28043</v>
      </c>
      <c r="O1435" s="56" t="s">
        <v>132</v>
      </c>
      <c r="P1435" s="56" t="s">
        <v>108</v>
      </c>
      <c r="Q1435" s="56" t="s">
        <v>96</v>
      </c>
      <c r="R1435" s="56"/>
      <c r="S1435" s="271" t="s">
        <v>108</v>
      </c>
      <c r="T1435" s="271" t="s">
        <v>108</v>
      </c>
      <c r="U1435" s="271"/>
      <c r="V1435" s="271"/>
      <c r="W1435" s="271"/>
      <c r="X1435" s="271"/>
      <c r="Y1435" s="56" t="s">
        <v>108</v>
      </c>
      <c r="Z1435" s="56" t="s">
        <v>14</v>
      </c>
      <c r="AA1435" s="57">
        <v>43276</v>
      </c>
      <c r="AB1435" s="203"/>
      <c r="AC1435" s="64" t="s">
        <v>28044</v>
      </c>
      <c r="AD1435" s="56" t="s">
        <v>118</v>
      </c>
      <c r="AE1435" s="56"/>
      <c r="AF1435" s="61"/>
      <c r="AG1435" s="61"/>
      <c r="AH1435" s="67" t="str">
        <v>Jun</v>
      </c>
      <c r="AI1435" s="68" t="str">
        <v>Jun</v>
      </c>
      <c r="AJ1435" s="69" t="e">
        <f t="shared" si="4"/>
        <v>#REF!</v>
      </c>
      <c r="AK1435" s="70">
        <f t="shared" si="1"/>
        <v>43306</v>
      </c>
      <c r="AL1435" s="71" t="e">
        <f t="shared" ca="1" si="5"/>
        <v>#REF!</v>
      </c>
      <c r="AM1435" s="71" t="str">
        <v>2018</v>
      </c>
      <c r="AN1435" s="70">
        <f t="shared" si="3"/>
        <v>43286</v>
      </c>
      <c r="AO1435" s="70" t="s">
        <v>123</v>
      </c>
    </row>
    <row r="1436" spans="1:41" ht="14.4">
      <c r="A1436" s="55" t="s">
        <v>28045</v>
      </c>
      <c r="B1436" s="56" t="s">
        <v>89</v>
      </c>
      <c r="C1436" s="57">
        <v>43137</v>
      </c>
      <c r="D1436" s="56" t="s">
        <v>90</v>
      </c>
      <c r="E1436" s="56" t="s">
        <v>129</v>
      </c>
      <c r="F1436" s="58" t="s">
        <v>106</v>
      </c>
      <c r="G1436" s="58" t="s">
        <v>107</v>
      </c>
      <c r="H1436" s="56" t="s">
        <v>129</v>
      </c>
      <c r="I1436" s="57"/>
      <c r="J1436" s="57">
        <v>43179</v>
      </c>
      <c r="K1436" s="61"/>
      <c r="L1436" s="61"/>
      <c r="M1436" s="60" t="s">
        <v>28046</v>
      </c>
      <c r="N1436" s="56" t="s">
        <v>28047</v>
      </c>
      <c r="O1436" s="61"/>
      <c r="P1436" s="56" t="s">
        <v>28048</v>
      </c>
      <c r="Q1436" s="61"/>
      <c r="R1436" s="66"/>
      <c r="S1436" s="61"/>
      <c r="T1436" s="61"/>
      <c r="U1436" s="402"/>
      <c r="V1436" s="66"/>
      <c r="W1436" s="66"/>
      <c r="X1436" s="402"/>
      <c r="Y1436" s="61"/>
      <c r="Z1436" s="56" t="s">
        <v>14</v>
      </c>
      <c r="AA1436" s="57">
        <v>43138</v>
      </c>
      <c r="AB1436" s="203"/>
      <c r="AC1436" s="268"/>
      <c r="AD1436" s="65" t="s">
        <v>179</v>
      </c>
      <c r="AE1436" s="96"/>
      <c r="AF1436" s="66"/>
      <c r="AG1436" s="66"/>
      <c r="AH1436" s="67" t="str">
        <v>Feb</v>
      </c>
      <c r="AI1436" s="68" t="str">
        <v>Feb</v>
      </c>
      <c r="AJ1436" s="69" t="e">
        <f t="shared" si="4"/>
        <v>#REF!</v>
      </c>
      <c r="AK1436" s="70">
        <f t="shared" si="1"/>
        <v>43167</v>
      </c>
      <c r="AL1436" s="71" t="e">
        <f t="shared" ca="1" si="5"/>
        <v>#REF!</v>
      </c>
      <c r="AM1436" s="71" t="str">
        <v>2018</v>
      </c>
      <c r="AN1436" s="70">
        <f t="shared" si="3"/>
        <v>43147</v>
      </c>
      <c r="AO1436" s="70" t="s">
        <v>123</v>
      </c>
    </row>
    <row r="1437" spans="1:41" ht="14.4">
      <c r="A1437" s="55" t="s">
        <v>28049</v>
      </c>
      <c r="B1437" s="56" t="s">
        <v>89</v>
      </c>
      <c r="C1437" s="57">
        <v>43165</v>
      </c>
      <c r="D1437" s="56" t="s">
        <v>131</v>
      </c>
      <c r="E1437" s="56" t="s">
        <v>140</v>
      </c>
      <c r="F1437" s="58" t="s">
        <v>106</v>
      </c>
      <c r="G1437" s="58" t="s">
        <v>107</v>
      </c>
      <c r="H1437" s="56" t="s">
        <v>140</v>
      </c>
      <c r="I1437" s="57"/>
      <c r="J1437" s="57">
        <v>43196</v>
      </c>
      <c r="K1437" s="56" t="s">
        <v>18</v>
      </c>
      <c r="L1437" s="56" t="s">
        <v>18</v>
      </c>
      <c r="M1437" s="60" t="s">
        <v>745</v>
      </c>
      <c r="N1437" s="56" t="s">
        <v>28050</v>
      </c>
      <c r="O1437" s="56" t="s">
        <v>95</v>
      </c>
      <c r="P1437" s="56" t="s">
        <v>28051</v>
      </c>
      <c r="Q1437" s="56" t="s">
        <v>96</v>
      </c>
      <c r="R1437" s="66"/>
      <c r="S1437" s="271" t="s">
        <v>108</v>
      </c>
      <c r="T1437" s="271" t="s">
        <v>108</v>
      </c>
      <c r="U1437" s="271"/>
      <c r="V1437" s="175"/>
      <c r="W1437" s="175"/>
      <c r="X1437" s="541"/>
      <c r="Y1437" s="56" t="s">
        <v>108</v>
      </c>
      <c r="Z1437" s="56" t="s">
        <v>18</v>
      </c>
      <c r="AA1437" s="57">
        <v>43165</v>
      </c>
      <c r="AB1437" s="203"/>
      <c r="AC1437" s="64" t="s">
        <v>28052</v>
      </c>
      <c r="AD1437" s="65" t="s">
        <v>79</v>
      </c>
      <c r="AE1437" s="65"/>
      <c r="AF1437" s="66"/>
      <c r="AG1437" s="66"/>
      <c r="AH1437" s="67" t="str">
        <v>Mar</v>
      </c>
      <c r="AI1437" s="68" t="str">
        <v>Mar</v>
      </c>
      <c r="AJ1437" s="69" t="e">
        <f t="shared" si="4"/>
        <v>#REF!</v>
      </c>
      <c r="AK1437" s="70">
        <f t="shared" si="1"/>
        <v>43195</v>
      </c>
      <c r="AL1437" s="71" t="e">
        <f t="shared" ca="1" si="5"/>
        <v>#REF!</v>
      </c>
      <c r="AM1437" s="71" t="str">
        <v>2018</v>
      </c>
      <c r="AN1437" s="70">
        <f t="shared" si="3"/>
        <v>43175</v>
      </c>
      <c r="AO1437" s="70" t="s">
        <v>123</v>
      </c>
    </row>
    <row r="1438" spans="1:41" ht="14.4">
      <c r="A1438" s="55" t="s">
        <v>28053</v>
      </c>
      <c r="B1438" s="56" t="s">
        <v>89</v>
      </c>
      <c r="C1438" s="57">
        <v>43192</v>
      </c>
      <c r="D1438" s="56" t="s">
        <v>90</v>
      </c>
      <c r="E1438" s="56" t="s">
        <v>1579</v>
      </c>
      <c r="F1438" s="58" t="s">
        <v>214</v>
      </c>
      <c r="G1438" s="58" t="s">
        <v>24421</v>
      </c>
      <c r="H1438" s="56" t="s">
        <v>1579</v>
      </c>
      <c r="I1438" s="57"/>
      <c r="J1438" s="57">
        <v>43222</v>
      </c>
      <c r="K1438" s="56" t="s">
        <v>18</v>
      </c>
      <c r="L1438" s="56" t="s">
        <v>18</v>
      </c>
      <c r="M1438" s="60" t="s">
        <v>28054</v>
      </c>
      <c r="N1438" s="56" t="s">
        <v>28055</v>
      </c>
      <c r="O1438" s="56" t="s">
        <v>132</v>
      </c>
      <c r="P1438" s="56" t="s">
        <v>108</v>
      </c>
      <c r="Q1438" s="56" t="s">
        <v>96</v>
      </c>
      <c r="R1438" s="353"/>
      <c r="S1438" s="356"/>
      <c r="T1438" s="356"/>
      <c r="U1438" s="542"/>
      <c r="V1438" s="175"/>
      <c r="W1438" s="175"/>
      <c r="X1438" s="542"/>
      <c r="Y1438" s="61"/>
      <c r="Z1438" s="56" t="s">
        <v>18</v>
      </c>
      <c r="AA1438" s="533">
        <v>43196</v>
      </c>
      <c r="AB1438" s="203"/>
      <c r="AC1438" s="64" t="s">
        <v>1588</v>
      </c>
      <c r="AD1438" s="56" t="s">
        <v>79</v>
      </c>
      <c r="AE1438" s="56"/>
      <c r="AF1438" s="61"/>
      <c r="AG1438" s="61"/>
      <c r="AH1438" s="67" t="str">
        <v>Apr</v>
      </c>
      <c r="AI1438" s="68" t="str">
        <v>Apr</v>
      </c>
      <c r="AJ1438" s="69" t="e">
        <f t="shared" si="4"/>
        <v>#REF!</v>
      </c>
      <c r="AK1438" s="70">
        <f t="shared" si="1"/>
        <v>43222</v>
      </c>
      <c r="AL1438" s="71" t="e">
        <f t="shared" ca="1" si="5"/>
        <v>#REF!</v>
      </c>
      <c r="AM1438" s="71" t="str">
        <v>2018</v>
      </c>
      <c r="AN1438" s="70">
        <f t="shared" si="3"/>
        <v>43202</v>
      </c>
      <c r="AO1438" s="70" t="s">
        <v>123</v>
      </c>
    </row>
    <row r="1439" spans="1:41" ht="14.4">
      <c r="A1439" s="55" t="s">
        <v>28056</v>
      </c>
      <c r="B1439" s="56" t="s">
        <v>89</v>
      </c>
      <c r="C1439" s="57">
        <v>43171</v>
      </c>
      <c r="D1439" s="56" t="s">
        <v>1027</v>
      </c>
      <c r="E1439" s="56" t="s">
        <v>140</v>
      </c>
      <c r="F1439" s="58" t="s">
        <v>106</v>
      </c>
      <c r="G1439" s="58" t="s">
        <v>107</v>
      </c>
      <c r="H1439" s="56" t="s">
        <v>140</v>
      </c>
      <c r="I1439" s="57"/>
      <c r="J1439" s="57">
        <v>43202</v>
      </c>
      <c r="K1439" s="56" t="s">
        <v>18</v>
      </c>
      <c r="L1439" s="56" t="s">
        <v>14</v>
      </c>
      <c r="M1439" s="60" t="s">
        <v>642</v>
      </c>
      <c r="N1439" s="56" t="s">
        <v>28057</v>
      </c>
      <c r="O1439" s="56" t="s">
        <v>27</v>
      </c>
      <c r="P1439" s="56" t="s">
        <v>108</v>
      </c>
      <c r="Q1439" s="56" t="s">
        <v>96</v>
      </c>
      <c r="R1439" s="66"/>
      <c r="S1439" s="56" t="s">
        <v>108</v>
      </c>
      <c r="T1439" s="56" t="s">
        <v>108</v>
      </c>
      <c r="U1439" s="56"/>
      <c r="V1439" s="66"/>
      <c r="W1439" s="66"/>
      <c r="X1439" s="400"/>
      <c r="Y1439" s="56" t="s">
        <v>108</v>
      </c>
      <c r="Z1439" s="56" t="s">
        <v>14</v>
      </c>
      <c r="AA1439" s="57">
        <v>43171</v>
      </c>
      <c r="AB1439" s="203"/>
      <c r="AC1439" s="64" t="s">
        <v>27709</v>
      </c>
      <c r="AD1439" s="65" t="s">
        <v>118</v>
      </c>
      <c r="AE1439" s="65"/>
      <c r="AF1439" s="66"/>
      <c r="AG1439" s="66"/>
      <c r="AH1439" s="67" t="str">
        <v>Mar</v>
      </c>
      <c r="AI1439" s="68" t="str">
        <v>Mar</v>
      </c>
      <c r="AJ1439" s="69" t="e">
        <f t="shared" si="4"/>
        <v>#REF!</v>
      </c>
      <c r="AK1439" s="70">
        <f t="shared" si="1"/>
        <v>43201</v>
      </c>
      <c r="AL1439" s="71" t="e">
        <f t="shared" ca="1" si="5"/>
        <v>#REF!</v>
      </c>
      <c r="AM1439" s="71" t="str">
        <v>2018</v>
      </c>
      <c r="AN1439" s="70">
        <f t="shared" si="3"/>
        <v>43181</v>
      </c>
      <c r="AO1439" s="70" t="s">
        <v>123</v>
      </c>
    </row>
    <row r="1440" spans="1:41" ht="14.4">
      <c r="A1440" s="55" t="s">
        <v>28058</v>
      </c>
      <c r="B1440" s="56" t="s">
        <v>89</v>
      </c>
      <c r="C1440" s="57">
        <v>43420</v>
      </c>
      <c r="D1440" s="56" t="s">
        <v>131</v>
      </c>
      <c r="E1440" s="56" t="s">
        <v>140</v>
      </c>
      <c r="F1440" s="58" t="s">
        <v>106</v>
      </c>
      <c r="G1440" s="58" t="s">
        <v>107</v>
      </c>
      <c r="H1440" s="56" t="s">
        <v>140</v>
      </c>
      <c r="I1440" s="57"/>
      <c r="J1440" s="57">
        <v>43450</v>
      </c>
      <c r="K1440" s="56" t="s">
        <v>18</v>
      </c>
      <c r="L1440" s="56" t="s">
        <v>14</v>
      </c>
      <c r="M1440" s="60" t="s">
        <v>28059</v>
      </c>
      <c r="N1440" s="56" t="s">
        <v>28061</v>
      </c>
      <c r="O1440" s="56" t="s">
        <v>436</v>
      </c>
      <c r="P1440" s="56" t="s">
        <v>108</v>
      </c>
      <c r="Q1440" s="56" t="s">
        <v>17</v>
      </c>
      <c r="R1440" s="56"/>
      <c r="S1440" s="56" t="s">
        <v>108</v>
      </c>
      <c r="T1440" s="56" t="s">
        <v>108</v>
      </c>
      <c r="U1440" s="56"/>
      <c r="V1440" s="56"/>
      <c r="W1440" s="56"/>
      <c r="X1440" s="56"/>
      <c r="Y1440" s="56" t="s">
        <v>108</v>
      </c>
      <c r="Z1440" s="56" t="s">
        <v>14</v>
      </c>
      <c r="AA1440" s="57">
        <v>43445</v>
      </c>
      <c r="AB1440" s="203"/>
      <c r="AC1440" s="64" t="s">
        <v>28062</v>
      </c>
      <c r="AD1440" s="56" t="s">
        <v>118</v>
      </c>
      <c r="AE1440" s="56"/>
      <c r="AF1440" s="61"/>
      <c r="AG1440" s="61"/>
      <c r="AH1440" s="67" t="str">
        <v>Nov</v>
      </c>
      <c r="AI1440" s="68" t="str">
        <v>Dec</v>
      </c>
      <c r="AJ1440" s="69" t="e">
        <f t="shared" si="4"/>
        <v>#REF!</v>
      </c>
      <c r="AK1440" s="70">
        <f t="shared" si="1"/>
        <v>43450</v>
      </c>
      <c r="AL1440" s="71" t="e">
        <f t="shared" ca="1" si="5"/>
        <v>#REF!</v>
      </c>
      <c r="AM1440" s="71" t="str">
        <v>2018</v>
      </c>
      <c r="AN1440" s="70">
        <f t="shared" si="3"/>
        <v>43430</v>
      </c>
      <c r="AO1440" s="70" t="s">
        <v>123</v>
      </c>
    </row>
    <row r="1441" spans="1:41" ht="14.4">
      <c r="A1441" s="55" t="s">
        <v>28063</v>
      </c>
      <c r="B1441" s="56" t="s">
        <v>89</v>
      </c>
      <c r="C1441" s="57">
        <v>43152</v>
      </c>
      <c r="D1441" s="56" t="s">
        <v>1027</v>
      </c>
      <c r="E1441" s="56" t="s">
        <v>140</v>
      </c>
      <c r="F1441" s="58" t="s">
        <v>106</v>
      </c>
      <c r="G1441" s="58" t="s">
        <v>107</v>
      </c>
      <c r="H1441" s="56" t="s">
        <v>140</v>
      </c>
      <c r="I1441" s="57"/>
      <c r="J1441" s="57">
        <v>43180</v>
      </c>
      <c r="K1441" s="61"/>
      <c r="L1441" s="61"/>
      <c r="M1441" s="60" t="s">
        <v>28064</v>
      </c>
      <c r="N1441" s="56" t="s">
        <v>28065</v>
      </c>
      <c r="O1441" s="56" t="s">
        <v>44</v>
      </c>
      <c r="P1441" s="56" t="s">
        <v>28066</v>
      </c>
      <c r="Q1441" s="56" t="s">
        <v>17</v>
      </c>
      <c r="R1441" s="66"/>
      <c r="S1441" s="56" t="s">
        <v>108</v>
      </c>
      <c r="T1441" s="56" t="s">
        <v>108</v>
      </c>
      <c r="U1441" s="56"/>
      <c r="V1441" s="66"/>
      <c r="W1441" s="66"/>
      <c r="X1441" s="400"/>
      <c r="Y1441" s="56" t="s">
        <v>108</v>
      </c>
      <c r="Z1441" s="56" t="s">
        <v>18</v>
      </c>
      <c r="AA1441" s="57">
        <v>43152</v>
      </c>
      <c r="AB1441" s="203"/>
      <c r="AC1441" s="64" t="s">
        <v>28067</v>
      </c>
      <c r="AD1441" s="65" t="s">
        <v>79</v>
      </c>
      <c r="AE1441" s="65"/>
      <c r="AF1441" s="66"/>
      <c r="AG1441" s="66"/>
      <c r="AH1441" s="67" t="str">
        <v>Feb</v>
      </c>
      <c r="AI1441" s="68" t="str">
        <v>Feb</v>
      </c>
      <c r="AJ1441" s="69" t="e">
        <f t="shared" si="4"/>
        <v>#REF!</v>
      </c>
      <c r="AK1441" s="70">
        <f t="shared" si="1"/>
        <v>43182</v>
      </c>
      <c r="AL1441" s="71" t="e">
        <f t="shared" ca="1" si="5"/>
        <v>#REF!</v>
      </c>
      <c r="AM1441" s="71" t="str">
        <v>2018</v>
      </c>
      <c r="AN1441" s="70">
        <f t="shared" si="3"/>
        <v>43162</v>
      </c>
      <c r="AO1441" s="70" t="s">
        <v>123</v>
      </c>
    </row>
    <row r="1442" spans="1:41" ht="14.4">
      <c r="A1442" s="55" t="s">
        <v>28068</v>
      </c>
      <c r="B1442" s="56" t="s">
        <v>89</v>
      </c>
      <c r="C1442" s="57">
        <v>43129</v>
      </c>
      <c r="D1442" s="56" t="s">
        <v>1027</v>
      </c>
      <c r="E1442" s="56" t="s">
        <v>112</v>
      </c>
      <c r="F1442" s="58" t="s">
        <v>106</v>
      </c>
      <c r="G1442" s="58" t="s">
        <v>113</v>
      </c>
      <c r="H1442" s="56" t="s">
        <v>112</v>
      </c>
      <c r="I1442" s="57"/>
      <c r="J1442" s="57">
        <v>43160</v>
      </c>
      <c r="K1442" s="56" t="s">
        <v>18</v>
      </c>
      <c r="L1442" s="61"/>
      <c r="M1442" s="60" t="s">
        <v>28069</v>
      </c>
      <c r="N1442" s="56" t="s">
        <v>28070</v>
      </c>
      <c r="O1442" s="56" t="s">
        <v>249</v>
      </c>
      <c r="P1442" s="56" t="s">
        <v>28066</v>
      </c>
      <c r="Q1442" s="56" t="s">
        <v>116</v>
      </c>
      <c r="R1442" s="66"/>
      <c r="S1442" s="61"/>
      <c r="T1442" s="61"/>
      <c r="U1442" s="402"/>
      <c r="V1442" s="66"/>
      <c r="W1442" s="66"/>
      <c r="X1442" s="400" t="s">
        <v>108</v>
      </c>
      <c r="Y1442" s="61"/>
      <c r="Z1442" s="56" t="s">
        <v>14</v>
      </c>
      <c r="AA1442" s="57">
        <v>43129</v>
      </c>
      <c r="AB1442" s="203"/>
      <c r="AC1442" s="64" t="s">
        <v>257</v>
      </c>
      <c r="AD1442" s="534" t="s">
        <v>118</v>
      </c>
      <c r="AE1442" s="96"/>
      <c r="AF1442" s="66"/>
      <c r="AG1442" s="66"/>
      <c r="AH1442" s="67" t="str">
        <v>Jan</v>
      </c>
      <c r="AI1442" s="68" t="str">
        <v>Jan</v>
      </c>
      <c r="AJ1442" s="69" t="e">
        <f t="shared" si="4"/>
        <v>#REF!</v>
      </c>
      <c r="AK1442" s="70">
        <f t="shared" si="1"/>
        <v>43159</v>
      </c>
      <c r="AL1442" s="71" t="e">
        <f t="shared" ca="1" si="5"/>
        <v>#REF!</v>
      </c>
      <c r="AM1442" s="71" t="str">
        <v>2018</v>
      </c>
      <c r="AN1442" s="70">
        <f t="shared" si="3"/>
        <v>43139</v>
      </c>
      <c r="AO1442" s="70" t="s">
        <v>123</v>
      </c>
    </row>
    <row r="1443" spans="1:41" ht="14.4">
      <c r="A1443" s="55" t="s">
        <v>28072</v>
      </c>
      <c r="B1443" s="56" t="s">
        <v>89</v>
      </c>
      <c r="C1443" s="57">
        <v>43369</v>
      </c>
      <c r="D1443" s="56" t="s">
        <v>1027</v>
      </c>
      <c r="E1443" s="56" t="s">
        <v>140</v>
      </c>
      <c r="F1443" s="58" t="s">
        <v>106</v>
      </c>
      <c r="G1443" s="58" t="s">
        <v>107</v>
      </c>
      <c r="H1443" s="56" t="s">
        <v>140</v>
      </c>
      <c r="I1443" s="57"/>
      <c r="J1443" s="57">
        <v>43399</v>
      </c>
      <c r="K1443" s="56" t="s">
        <v>18</v>
      </c>
      <c r="L1443" s="56" t="s">
        <v>18</v>
      </c>
      <c r="M1443" s="60" t="s">
        <v>642</v>
      </c>
      <c r="N1443" s="56" t="s">
        <v>28073</v>
      </c>
      <c r="O1443" s="56" t="s">
        <v>436</v>
      </c>
      <c r="P1443" s="56" t="s">
        <v>28074</v>
      </c>
      <c r="Q1443" s="56" t="s">
        <v>96</v>
      </c>
      <c r="R1443" s="56"/>
      <c r="S1443" s="56" t="s">
        <v>108</v>
      </c>
      <c r="T1443" s="56" t="s">
        <v>108</v>
      </c>
      <c r="U1443" s="56"/>
      <c r="V1443" s="56"/>
      <c r="W1443" s="56"/>
      <c r="X1443" s="56"/>
      <c r="Y1443" s="56" t="s">
        <v>108</v>
      </c>
      <c r="Z1443" s="56" t="s">
        <v>18</v>
      </c>
      <c r="AA1443" s="57">
        <v>43369</v>
      </c>
      <c r="AB1443" s="203"/>
      <c r="AC1443" s="64" t="s">
        <v>23041</v>
      </c>
      <c r="AD1443" s="56" t="s">
        <v>79</v>
      </c>
      <c r="AE1443" s="56"/>
      <c r="AF1443" s="61"/>
      <c r="AG1443" s="61"/>
      <c r="AH1443" s="67" t="str">
        <v>Sep</v>
      </c>
      <c r="AI1443" s="68" t="str">
        <v>Sep</v>
      </c>
      <c r="AJ1443" s="69" t="e">
        <f t="shared" si="4"/>
        <v>#REF!</v>
      </c>
      <c r="AK1443" s="70">
        <f t="shared" si="1"/>
        <v>43399</v>
      </c>
      <c r="AL1443" s="71" t="e">
        <f t="shared" ca="1" si="5"/>
        <v>#REF!</v>
      </c>
      <c r="AM1443" s="71" t="str">
        <v>2018</v>
      </c>
      <c r="AN1443" s="70">
        <f t="shared" si="3"/>
        <v>43379</v>
      </c>
      <c r="AO1443" s="70" t="s">
        <v>123</v>
      </c>
    </row>
    <row r="1444" spans="1:41" ht="14.4">
      <c r="A1444" s="55" t="s">
        <v>28075</v>
      </c>
      <c r="B1444" s="56" t="s">
        <v>89</v>
      </c>
      <c r="C1444" s="57">
        <v>43461</v>
      </c>
      <c r="D1444" s="56" t="s">
        <v>1027</v>
      </c>
      <c r="E1444" s="56" t="s">
        <v>140</v>
      </c>
      <c r="F1444" s="58" t="s">
        <v>106</v>
      </c>
      <c r="G1444" s="58" t="s">
        <v>107</v>
      </c>
      <c r="H1444" s="56" t="s">
        <v>140</v>
      </c>
      <c r="I1444" s="57"/>
      <c r="J1444" s="57">
        <v>43492</v>
      </c>
      <c r="K1444" s="56" t="s">
        <v>18</v>
      </c>
      <c r="L1444" s="56" t="s">
        <v>18</v>
      </c>
      <c r="M1444" s="60" t="s">
        <v>642</v>
      </c>
      <c r="N1444" s="56" t="s">
        <v>28076</v>
      </c>
      <c r="O1444" s="56" t="s">
        <v>22</v>
      </c>
      <c r="P1444" s="56" t="s">
        <v>28077</v>
      </c>
      <c r="Q1444" s="56" t="s">
        <v>96</v>
      </c>
      <c r="R1444" s="56"/>
      <c r="S1444" s="56" t="s">
        <v>108</v>
      </c>
      <c r="T1444" s="56" t="s">
        <v>108</v>
      </c>
      <c r="U1444" s="56"/>
      <c r="V1444" s="56"/>
      <c r="W1444" s="56"/>
      <c r="X1444" s="56"/>
      <c r="Y1444" s="56" t="s">
        <v>108</v>
      </c>
      <c r="Z1444" s="56" t="s">
        <v>18</v>
      </c>
      <c r="AA1444" s="57">
        <v>43461</v>
      </c>
      <c r="AB1444" s="203"/>
      <c r="AC1444" s="64" t="s">
        <v>28078</v>
      </c>
      <c r="AD1444" s="56" t="s">
        <v>79</v>
      </c>
      <c r="AE1444" s="56"/>
      <c r="AF1444" s="61"/>
      <c r="AG1444" s="61"/>
      <c r="AH1444" s="67" t="str">
        <v>Dec</v>
      </c>
      <c r="AI1444" s="68" t="str">
        <v>Dec</v>
      </c>
      <c r="AJ1444" s="69" t="e">
        <f t="shared" si="4"/>
        <v>#REF!</v>
      </c>
      <c r="AK1444" s="70">
        <f t="shared" si="1"/>
        <v>43491</v>
      </c>
      <c r="AL1444" s="71" t="e">
        <f t="shared" ca="1" si="5"/>
        <v>#REF!</v>
      </c>
      <c r="AM1444" s="71" t="str">
        <v>2018</v>
      </c>
      <c r="AN1444" s="70">
        <f t="shared" si="3"/>
        <v>43471</v>
      </c>
      <c r="AO1444" s="70" t="s">
        <v>123</v>
      </c>
    </row>
    <row r="1445" spans="1:41" ht="14.4">
      <c r="A1445" s="55" t="s">
        <v>28079</v>
      </c>
      <c r="B1445" s="56" t="s">
        <v>89</v>
      </c>
      <c r="C1445" s="57">
        <v>43181</v>
      </c>
      <c r="D1445" s="56" t="s">
        <v>131</v>
      </c>
      <c r="E1445" s="56" t="s">
        <v>140</v>
      </c>
      <c r="F1445" s="58" t="s">
        <v>106</v>
      </c>
      <c r="G1445" s="58" t="s">
        <v>107</v>
      </c>
      <c r="H1445" s="56" t="s">
        <v>140</v>
      </c>
      <c r="I1445" s="57"/>
      <c r="J1445" s="57">
        <v>43212</v>
      </c>
      <c r="K1445" s="56" t="s">
        <v>18</v>
      </c>
      <c r="L1445" s="56" t="s">
        <v>14</v>
      </c>
      <c r="M1445" s="60" t="s">
        <v>1723</v>
      </c>
      <c r="N1445" s="56" t="s">
        <v>28080</v>
      </c>
      <c r="O1445" s="56" t="s">
        <v>22</v>
      </c>
      <c r="P1445" s="56" t="s">
        <v>108</v>
      </c>
      <c r="Q1445" s="56" t="s">
        <v>96</v>
      </c>
      <c r="R1445" s="66"/>
      <c r="S1445" s="56" t="s">
        <v>108</v>
      </c>
      <c r="T1445" s="56" t="s">
        <v>108</v>
      </c>
      <c r="U1445" s="56"/>
      <c r="V1445" s="66"/>
      <c r="W1445" s="66"/>
      <c r="X1445" s="400"/>
      <c r="Y1445" s="56" t="s">
        <v>108</v>
      </c>
      <c r="Z1445" s="56" t="s">
        <v>14</v>
      </c>
      <c r="AA1445" s="57">
        <v>43181</v>
      </c>
      <c r="AB1445" s="203"/>
      <c r="AC1445" s="64" t="s">
        <v>28081</v>
      </c>
      <c r="AD1445" s="65" t="s">
        <v>118</v>
      </c>
      <c r="AE1445" s="65"/>
      <c r="AF1445" s="66"/>
      <c r="AG1445" s="66"/>
      <c r="AH1445" s="67" t="str">
        <v>Mar</v>
      </c>
      <c r="AI1445" s="68" t="str">
        <v>Mar</v>
      </c>
      <c r="AJ1445" s="69" t="e">
        <f t="shared" si="4"/>
        <v>#REF!</v>
      </c>
      <c r="AK1445" s="70">
        <f t="shared" si="1"/>
        <v>43211</v>
      </c>
      <c r="AL1445" s="71" t="e">
        <f t="shared" ca="1" si="5"/>
        <v>#REF!</v>
      </c>
      <c r="AM1445" s="71" t="str">
        <v>2018</v>
      </c>
      <c r="AN1445" s="70">
        <f t="shared" si="3"/>
        <v>43191</v>
      </c>
      <c r="AO1445" s="70" t="s">
        <v>123</v>
      </c>
    </row>
    <row r="1446" spans="1:41" ht="14.4">
      <c r="A1446" s="55" t="s">
        <v>28082</v>
      </c>
      <c r="B1446" s="56" t="s">
        <v>89</v>
      </c>
      <c r="C1446" s="57">
        <v>43370</v>
      </c>
      <c r="D1446" s="56" t="s">
        <v>1027</v>
      </c>
      <c r="E1446" s="56" t="s">
        <v>140</v>
      </c>
      <c r="F1446" s="58" t="s">
        <v>106</v>
      </c>
      <c r="G1446" s="58" t="s">
        <v>107</v>
      </c>
      <c r="H1446" s="56" t="s">
        <v>140</v>
      </c>
      <c r="I1446" s="57"/>
      <c r="J1446" s="57">
        <v>43400</v>
      </c>
      <c r="K1446" s="56" t="s">
        <v>18</v>
      </c>
      <c r="L1446" s="56" t="s">
        <v>18</v>
      </c>
      <c r="M1446" s="60" t="s">
        <v>28083</v>
      </c>
      <c r="N1446" s="56" t="s">
        <v>28084</v>
      </c>
      <c r="O1446" s="56" t="s">
        <v>266</v>
      </c>
      <c r="P1446" s="56" t="s">
        <v>28085</v>
      </c>
      <c r="Q1446" s="56" t="s">
        <v>96</v>
      </c>
      <c r="R1446" s="56"/>
      <c r="S1446" s="56" t="s">
        <v>108</v>
      </c>
      <c r="T1446" s="56" t="s">
        <v>108</v>
      </c>
      <c r="U1446" s="56"/>
      <c r="V1446" s="56"/>
      <c r="W1446" s="56"/>
      <c r="X1446" s="56"/>
      <c r="Y1446" s="56" t="s">
        <v>108</v>
      </c>
      <c r="Z1446" s="56" t="s">
        <v>18</v>
      </c>
      <c r="AA1446" s="57">
        <v>43370</v>
      </c>
      <c r="AB1446" s="203"/>
      <c r="AC1446" s="64" t="s">
        <v>28086</v>
      </c>
      <c r="AD1446" s="56" t="s">
        <v>79</v>
      </c>
      <c r="AE1446" s="56"/>
      <c r="AF1446" s="61"/>
      <c r="AG1446" s="61"/>
      <c r="AH1446" s="67" t="str">
        <v>Sep</v>
      </c>
      <c r="AI1446" s="68" t="str">
        <v>Sep</v>
      </c>
      <c r="AJ1446" s="69" t="e">
        <f t="shared" si="4"/>
        <v>#REF!</v>
      </c>
      <c r="AK1446" s="70">
        <f t="shared" si="1"/>
        <v>43400</v>
      </c>
      <c r="AL1446" s="71" t="e">
        <f t="shared" ca="1" si="5"/>
        <v>#REF!</v>
      </c>
      <c r="AM1446" s="71" t="str">
        <v>2018</v>
      </c>
      <c r="AN1446" s="70">
        <f t="shared" si="3"/>
        <v>43380</v>
      </c>
      <c r="AO1446" s="70" t="s">
        <v>123</v>
      </c>
    </row>
    <row r="1447" spans="1:41" ht="14.4">
      <c r="A1447" s="55" t="s">
        <v>28087</v>
      </c>
      <c r="B1447" s="56" t="s">
        <v>89</v>
      </c>
      <c r="C1447" s="57">
        <v>43390</v>
      </c>
      <c r="D1447" s="56" t="s">
        <v>1027</v>
      </c>
      <c r="E1447" s="56" t="s">
        <v>140</v>
      </c>
      <c r="F1447" s="58" t="s">
        <v>106</v>
      </c>
      <c r="G1447" s="58" t="s">
        <v>107</v>
      </c>
      <c r="H1447" s="56" t="s">
        <v>140</v>
      </c>
      <c r="I1447" s="57"/>
      <c r="J1447" s="57">
        <v>43421</v>
      </c>
      <c r="K1447" s="56" t="s">
        <v>18</v>
      </c>
      <c r="L1447" s="56" t="s">
        <v>18</v>
      </c>
      <c r="M1447" s="60" t="s">
        <v>642</v>
      </c>
      <c r="N1447" s="56" t="s">
        <v>28088</v>
      </c>
      <c r="O1447" s="56" t="s">
        <v>95</v>
      </c>
      <c r="P1447" s="56" t="s">
        <v>20218</v>
      </c>
      <c r="Q1447" s="56" t="s">
        <v>17</v>
      </c>
      <c r="R1447" s="56"/>
      <c r="S1447" s="56" t="s">
        <v>108</v>
      </c>
      <c r="T1447" s="56" t="s">
        <v>108</v>
      </c>
      <c r="U1447" s="56"/>
      <c r="V1447" s="56"/>
      <c r="W1447" s="56"/>
      <c r="X1447" s="56"/>
      <c r="Y1447" s="56" t="s">
        <v>108</v>
      </c>
      <c r="Z1447" s="56" t="s">
        <v>18</v>
      </c>
      <c r="AA1447" s="57">
        <v>43390</v>
      </c>
      <c r="AB1447" s="203"/>
      <c r="AC1447" s="64" t="s">
        <v>5925</v>
      </c>
      <c r="AD1447" s="56" t="s">
        <v>360</v>
      </c>
      <c r="AE1447" s="56"/>
      <c r="AF1447" s="61"/>
      <c r="AG1447" s="61"/>
      <c r="AH1447" s="67" t="str">
        <v>Oct</v>
      </c>
      <c r="AI1447" s="68" t="str">
        <v>Oct</v>
      </c>
      <c r="AJ1447" s="69" t="e">
        <f t="shared" si="4"/>
        <v>#REF!</v>
      </c>
      <c r="AK1447" s="70">
        <f t="shared" si="1"/>
        <v>43420</v>
      </c>
      <c r="AL1447" s="71" t="e">
        <f t="shared" ca="1" si="5"/>
        <v>#REF!</v>
      </c>
      <c r="AM1447" s="71" t="str">
        <v>2018</v>
      </c>
      <c r="AN1447" s="70">
        <f t="shared" si="3"/>
        <v>43400</v>
      </c>
      <c r="AO1447" s="70" t="s">
        <v>123</v>
      </c>
    </row>
    <row r="1448" spans="1:41" ht="14.4">
      <c r="A1448" s="55" t="s">
        <v>28089</v>
      </c>
      <c r="B1448" s="56" t="s">
        <v>89</v>
      </c>
      <c r="C1448" s="57">
        <v>43119</v>
      </c>
      <c r="D1448" s="56" t="s">
        <v>90</v>
      </c>
      <c r="E1448" s="56" t="s">
        <v>196</v>
      </c>
      <c r="F1448" s="58" t="s">
        <v>214</v>
      </c>
      <c r="G1448" s="58" t="s">
        <v>214</v>
      </c>
      <c r="H1448" s="56" t="s">
        <v>15779</v>
      </c>
      <c r="I1448" s="57"/>
      <c r="J1448" s="57">
        <v>43150</v>
      </c>
      <c r="K1448" s="56" t="s">
        <v>18</v>
      </c>
      <c r="L1448" s="56" t="s">
        <v>18</v>
      </c>
      <c r="M1448" s="60" t="s">
        <v>28090</v>
      </c>
      <c r="N1448" s="56" t="s">
        <v>28091</v>
      </c>
      <c r="O1448" s="56" t="s">
        <v>143</v>
      </c>
      <c r="P1448" s="56" t="s">
        <v>28092</v>
      </c>
      <c r="Q1448" s="56" t="s">
        <v>96</v>
      </c>
      <c r="R1448" s="56"/>
      <c r="S1448" s="56" t="s">
        <v>108</v>
      </c>
      <c r="T1448" s="56" t="s">
        <v>14</v>
      </c>
      <c r="U1448" s="400" t="s">
        <v>18</v>
      </c>
      <c r="V1448" s="56"/>
      <c r="W1448" s="56" t="s">
        <v>24553</v>
      </c>
      <c r="X1448" s="400" t="s">
        <v>18</v>
      </c>
      <c r="Y1448" s="61"/>
      <c r="Z1448" s="56" t="s">
        <v>18</v>
      </c>
      <c r="AA1448" s="533">
        <v>43124</v>
      </c>
      <c r="AB1448" s="203"/>
      <c r="AC1448" s="64" t="s">
        <v>28093</v>
      </c>
      <c r="AD1448" s="65" t="s">
        <v>79</v>
      </c>
      <c r="AE1448" s="65"/>
      <c r="AF1448" s="66"/>
      <c r="AG1448" s="66"/>
      <c r="AH1448" s="67" t="str">
        <v>Jan</v>
      </c>
      <c r="AI1448" s="68" t="str">
        <v>Jan</v>
      </c>
      <c r="AJ1448" s="69" t="e">
        <f t="shared" si="4"/>
        <v>#REF!</v>
      </c>
      <c r="AK1448" s="70">
        <f t="shared" si="1"/>
        <v>43149</v>
      </c>
      <c r="AL1448" s="71" t="e">
        <f t="shared" ca="1" si="5"/>
        <v>#REF!</v>
      </c>
      <c r="AM1448" s="71" t="str">
        <v>2018</v>
      </c>
      <c r="AN1448" s="70">
        <f t="shared" si="3"/>
        <v>43129</v>
      </c>
      <c r="AO1448" s="70" t="s">
        <v>123</v>
      </c>
    </row>
    <row r="1449" spans="1:41" ht="14.4">
      <c r="A1449" s="55" t="s">
        <v>28094</v>
      </c>
      <c r="B1449" s="56" t="s">
        <v>89</v>
      </c>
      <c r="C1449" s="57">
        <v>43165</v>
      </c>
      <c r="D1449" s="56" t="s">
        <v>90</v>
      </c>
      <c r="E1449" s="56" t="s">
        <v>196</v>
      </c>
      <c r="F1449" s="58" t="s">
        <v>214</v>
      </c>
      <c r="G1449" s="58" t="s">
        <v>214</v>
      </c>
      <c r="H1449" s="56" t="s">
        <v>15779</v>
      </c>
      <c r="I1449" s="57"/>
      <c r="J1449" s="57">
        <v>43175</v>
      </c>
      <c r="K1449" s="56" t="s">
        <v>18</v>
      </c>
      <c r="L1449" s="56" t="s">
        <v>14</v>
      </c>
      <c r="M1449" s="60" t="s">
        <v>28095</v>
      </c>
      <c r="N1449" s="56" t="s">
        <v>28096</v>
      </c>
      <c r="O1449" s="56" t="s">
        <v>249</v>
      </c>
      <c r="P1449" s="56" t="s">
        <v>28097</v>
      </c>
      <c r="Q1449" s="56" t="s">
        <v>96</v>
      </c>
      <c r="R1449" s="56"/>
      <c r="S1449" s="56" t="s">
        <v>108</v>
      </c>
      <c r="T1449" s="56" t="s">
        <v>14</v>
      </c>
      <c r="U1449" s="400"/>
      <c r="V1449" s="127"/>
      <c r="W1449" s="127" t="s">
        <v>108</v>
      </c>
      <c r="X1449" s="400" t="s">
        <v>108</v>
      </c>
      <c r="Y1449" s="61"/>
      <c r="Z1449" s="56" t="s">
        <v>14</v>
      </c>
      <c r="AA1449" s="533">
        <v>43178</v>
      </c>
      <c r="AB1449" s="203"/>
      <c r="AC1449" s="64" t="s">
        <v>28098</v>
      </c>
      <c r="AD1449" s="65" t="s">
        <v>242</v>
      </c>
      <c r="AE1449" s="65"/>
      <c r="AF1449" s="66"/>
      <c r="AG1449" s="66"/>
      <c r="AH1449" s="67" t="str">
        <v>Mar</v>
      </c>
      <c r="AI1449" s="68" t="str">
        <v>Mar</v>
      </c>
      <c r="AJ1449" s="69" t="e">
        <f t="shared" si="4"/>
        <v>#REF!</v>
      </c>
      <c r="AK1449" s="70">
        <f t="shared" si="1"/>
        <v>43195</v>
      </c>
      <c r="AL1449" s="71" t="e">
        <f t="shared" ca="1" si="5"/>
        <v>#REF!</v>
      </c>
      <c r="AM1449" s="71" t="str">
        <v>2018</v>
      </c>
      <c r="AN1449" s="70">
        <f t="shared" si="3"/>
        <v>43175</v>
      </c>
      <c r="AO1449" s="70" t="s">
        <v>123</v>
      </c>
    </row>
    <row r="1450" spans="1:41" ht="14.4">
      <c r="A1450" s="55" t="s">
        <v>28099</v>
      </c>
      <c r="B1450" s="56" t="s">
        <v>89</v>
      </c>
      <c r="C1450" s="57">
        <v>43271</v>
      </c>
      <c r="D1450" s="56" t="s">
        <v>1027</v>
      </c>
      <c r="E1450" s="56" t="s">
        <v>140</v>
      </c>
      <c r="F1450" s="58" t="s">
        <v>106</v>
      </c>
      <c r="G1450" s="58" t="s">
        <v>107</v>
      </c>
      <c r="H1450" s="56" t="s">
        <v>140</v>
      </c>
      <c r="I1450" s="57"/>
      <c r="J1450" s="57">
        <v>43301</v>
      </c>
      <c r="K1450" s="56" t="s">
        <v>18</v>
      </c>
      <c r="L1450" s="56" t="s">
        <v>18</v>
      </c>
      <c r="M1450" s="60" t="s">
        <v>3842</v>
      </c>
      <c r="N1450" s="56" t="s">
        <v>28100</v>
      </c>
      <c r="O1450" s="56" t="s">
        <v>20</v>
      </c>
      <c r="P1450" s="56" t="s">
        <v>28101</v>
      </c>
      <c r="Q1450" s="56" t="s">
        <v>28</v>
      </c>
      <c r="R1450" s="56"/>
      <c r="S1450" s="56" t="s">
        <v>108</v>
      </c>
      <c r="T1450" s="56" t="s">
        <v>108</v>
      </c>
      <c r="U1450" s="56"/>
      <c r="V1450" s="56"/>
      <c r="W1450" s="56"/>
      <c r="X1450" s="56"/>
      <c r="Y1450" s="56" t="s">
        <v>108</v>
      </c>
      <c r="Z1450" s="56" t="s">
        <v>18</v>
      </c>
      <c r="AA1450" s="57">
        <v>43271</v>
      </c>
      <c r="AB1450" s="203"/>
      <c r="AC1450" s="64" t="s">
        <v>26292</v>
      </c>
      <c r="AD1450" s="56" t="s">
        <v>79</v>
      </c>
      <c r="AE1450" s="56"/>
      <c r="AF1450" s="61"/>
      <c r="AG1450" s="61"/>
      <c r="AH1450" s="67" t="str">
        <v>Jun</v>
      </c>
      <c r="AI1450" s="68" t="str">
        <v>Jun</v>
      </c>
      <c r="AJ1450" s="69" t="e">
        <f t="shared" si="4"/>
        <v>#REF!</v>
      </c>
      <c r="AK1450" s="70">
        <f t="shared" si="1"/>
        <v>43301</v>
      </c>
      <c r="AL1450" s="71" t="e">
        <f t="shared" ca="1" si="5"/>
        <v>#REF!</v>
      </c>
      <c r="AM1450" s="71" t="str">
        <v>2018</v>
      </c>
      <c r="AN1450" s="70">
        <f t="shared" si="3"/>
        <v>43281</v>
      </c>
      <c r="AO1450" s="70" t="s">
        <v>123</v>
      </c>
    </row>
    <row r="1451" spans="1:41" ht="14.4">
      <c r="A1451" s="55" t="s">
        <v>28102</v>
      </c>
      <c r="B1451" s="56" t="s">
        <v>89</v>
      </c>
      <c r="C1451" s="57">
        <v>43119</v>
      </c>
      <c r="D1451" s="56" t="s">
        <v>131</v>
      </c>
      <c r="E1451" s="56" t="s">
        <v>140</v>
      </c>
      <c r="F1451" s="58" t="s">
        <v>106</v>
      </c>
      <c r="G1451" s="58" t="s">
        <v>107</v>
      </c>
      <c r="H1451" s="56" t="s">
        <v>140</v>
      </c>
      <c r="I1451" s="57"/>
      <c r="J1451" s="57">
        <v>43150</v>
      </c>
      <c r="K1451" s="56" t="s">
        <v>18</v>
      </c>
      <c r="L1451" s="56" t="s">
        <v>18</v>
      </c>
      <c r="M1451" s="60" t="s">
        <v>28103</v>
      </c>
      <c r="N1451" s="56" t="s">
        <v>28104</v>
      </c>
      <c r="O1451" s="56" t="s">
        <v>271</v>
      </c>
      <c r="P1451" s="56" t="s">
        <v>28105</v>
      </c>
      <c r="Q1451" s="56" t="s">
        <v>17</v>
      </c>
      <c r="R1451" s="66"/>
      <c r="S1451" s="56" t="s">
        <v>108</v>
      </c>
      <c r="T1451" s="56" t="s">
        <v>108</v>
      </c>
      <c r="U1451" s="56"/>
      <c r="V1451" s="66"/>
      <c r="W1451" s="66"/>
      <c r="X1451" s="400"/>
      <c r="Y1451" s="56" t="s">
        <v>108</v>
      </c>
      <c r="Z1451" s="56" t="s">
        <v>18</v>
      </c>
      <c r="AA1451" s="57">
        <v>43119</v>
      </c>
      <c r="AB1451" s="203"/>
      <c r="AC1451" s="64" t="s">
        <v>21563</v>
      </c>
      <c r="AD1451" s="65" t="s">
        <v>79</v>
      </c>
      <c r="AE1451" s="65"/>
      <c r="AF1451" s="66"/>
      <c r="AG1451" s="66"/>
      <c r="AH1451" s="67" t="str">
        <v>Jan</v>
      </c>
      <c r="AI1451" s="68" t="str">
        <v>Jan</v>
      </c>
      <c r="AJ1451" s="69" t="e">
        <f t="shared" si="4"/>
        <v>#REF!</v>
      </c>
      <c r="AK1451" s="70">
        <f t="shared" si="1"/>
        <v>43149</v>
      </c>
      <c r="AL1451" s="71" t="e">
        <f t="shared" ca="1" si="5"/>
        <v>#REF!</v>
      </c>
      <c r="AM1451" s="71" t="str">
        <v>2018</v>
      </c>
      <c r="AN1451" s="70">
        <f t="shared" si="3"/>
        <v>43129</v>
      </c>
      <c r="AO1451" s="70" t="s">
        <v>123</v>
      </c>
    </row>
    <row r="1452" spans="1:41" ht="14.4">
      <c r="A1452" s="55" t="s">
        <v>28106</v>
      </c>
      <c r="B1452" s="56" t="s">
        <v>89</v>
      </c>
      <c r="C1452" s="57">
        <v>43273</v>
      </c>
      <c r="D1452" s="56" t="s">
        <v>131</v>
      </c>
      <c r="E1452" s="56" t="s">
        <v>196</v>
      </c>
      <c r="F1452" s="58" t="s">
        <v>106</v>
      </c>
      <c r="G1452" s="58" t="s">
        <v>214</v>
      </c>
      <c r="H1452" s="56" t="s">
        <v>15779</v>
      </c>
      <c r="I1452" s="57"/>
      <c r="J1452" s="57">
        <v>43282</v>
      </c>
      <c r="K1452" s="56" t="s">
        <v>18</v>
      </c>
      <c r="L1452" s="56" t="s">
        <v>18</v>
      </c>
      <c r="M1452" s="60" t="s">
        <v>3682</v>
      </c>
      <c r="N1452" s="56" t="s">
        <v>28107</v>
      </c>
      <c r="O1452" s="56" t="s">
        <v>44</v>
      </c>
      <c r="P1452" s="56" t="s">
        <v>28108</v>
      </c>
      <c r="Q1452" s="56" t="s">
        <v>96</v>
      </c>
      <c r="R1452" s="56"/>
      <c r="S1452" s="56" t="s">
        <v>108</v>
      </c>
      <c r="T1452" s="56" t="s">
        <v>108</v>
      </c>
      <c r="U1452" s="56"/>
      <c r="V1452" s="56"/>
      <c r="W1452" s="56" t="s">
        <v>108</v>
      </c>
      <c r="X1452" s="56" t="s">
        <v>108</v>
      </c>
      <c r="Y1452" s="61"/>
      <c r="Z1452" s="56" t="s">
        <v>18</v>
      </c>
      <c r="AA1452" s="533">
        <v>43276</v>
      </c>
      <c r="AB1452" s="203"/>
      <c r="AC1452" s="64" t="s">
        <v>28109</v>
      </c>
      <c r="AD1452" s="56" t="s">
        <v>79</v>
      </c>
      <c r="AE1452" s="56"/>
      <c r="AF1452" s="61"/>
      <c r="AG1452" s="61"/>
      <c r="AH1452" s="67" t="str">
        <v>Jun</v>
      </c>
      <c r="AI1452" s="68" t="str">
        <v>Jun</v>
      </c>
      <c r="AJ1452" s="69" t="e">
        <f t="shared" si="4"/>
        <v>#REF!</v>
      </c>
      <c r="AK1452" s="70">
        <f t="shared" si="1"/>
        <v>43303</v>
      </c>
      <c r="AL1452" s="71" t="e">
        <f t="shared" ca="1" si="5"/>
        <v>#REF!</v>
      </c>
      <c r="AM1452" s="71" t="str">
        <v>2018</v>
      </c>
      <c r="AN1452" s="70">
        <f t="shared" si="3"/>
        <v>43283</v>
      </c>
      <c r="AO1452" s="70" t="s">
        <v>123</v>
      </c>
    </row>
    <row r="1453" spans="1:41" ht="14.4">
      <c r="A1453" s="55" t="s">
        <v>28110</v>
      </c>
      <c r="B1453" s="56" t="s">
        <v>89</v>
      </c>
      <c r="C1453" s="57">
        <v>43283</v>
      </c>
      <c r="D1453" s="56" t="s">
        <v>131</v>
      </c>
      <c r="E1453" s="56" t="s">
        <v>140</v>
      </c>
      <c r="F1453" s="58" t="s">
        <v>106</v>
      </c>
      <c r="G1453" s="58" t="s">
        <v>107</v>
      </c>
      <c r="H1453" s="56" t="s">
        <v>140</v>
      </c>
      <c r="I1453" s="57"/>
      <c r="J1453" s="57">
        <v>43283</v>
      </c>
      <c r="K1453" s="56" t="s">
        <v>18</v>
      </c>
      <c r="L1453" s="56" t="s">
        <v>14</v>
      </c>
      <c r="M1453" s="60" t="s">
        <v>1723</v>
      </c>
      <c r="N1453" s="56" t="s">
        <v>28111</v>
      </c>
      <c r="O1453" s="61"/>
      <c r="P1453" s="56" t="s">
        <v>108</v>
      </c>
      <c r="Q1453" s="56" t="s">
        <v>96</v>
      </c>
      <c r="R1453" s="56"/>
      <c r="S1453" s="56" t="s">
        <v>108</v>
      </c>
      <c r="T1453" s="56" t="s">
        <v>108</v>
      </c>
      <c r="U1453" s="56"/>
      <c r="V1453" s="56"/>
      <c r="W1453" s="56"/>
      <c r="X1453" s="56"/>
      <c r="Y1453" s="56" t="s">
        <v>108</v>
      </c>
      <c r="Z1453" s="56" t="s">
        <v>14</v>
      </c>
      <c r="AA1453" s="57">
        <v>43283</v>
      </c>
      <c r="AB1453" s="203"/>
      <c r="AC1453" s="64" t="s">
        <v>28112</v>
      </c>
      <c r="AD1453" s="56" t="s">
        <v>118</v>
      </c>
      <c r="AE1453" s="56"/>
      <c r="AF1453" s="61"/>
      <c r="AG1453" s="61"/>
      <c r="AH1453" s="67" t="str">
        <v>Jul</v>
      </c>
      <c r="AI1453" s="68" t="str">
        <v>Jul</v>
      </c>
      <c r="AJ1453" s="69" t="e">
        <f t="shared" si="4"/>
        <v>#REF!</v>
      </c>
      <c r="AK1453" s="70">
        <f t="shared" si="1"/>
        <v>43313</v>
      </c>
      <c r="AL1453" s="71" t="e">
        <f t="shared" ca="1" si="5"/>
        <v>#REF!</v>
      </c>
      <c r="AM1453" s="71" t="str">
        <v>2018</v>
      </c>
      <c r="AN1453" s="70">
        <f t="shared" si="3"/>
        <v>43293</v>
      </c>
      <c r="AO1453" s="70" t="s">
        <v>123</v>
      </c>
    </row>
    <row r="1454" spans="1:41" ht="14.4">
      <c r="A1454" s="55" t="s">
        <v>28113</v>
      </c>
      <c r="B1454" s="56" t="s">
        <v>89</v>
      </c>
      <c r="C1454" s="57">
        <v>43382</v>
      </c>
      <c r="D1454" s="56" t="s">
        <v>1027</v>
      </c>
      <c r="E1454" s="56" t="s">
        <v>140</v>
      </c>
      <c r="F1454" s="58" t="s">
        <v>106</v>
      </c>
      <c r="G1454" s="58" t="s">
        <v>107</v>
      </c>
      <c r="H1454" s="56" t="s">
        <v>140</v>
      </c>
      <c r="I1454" s="57"/>
      <c r="J1454" s="57">
        <v>43413</v>
      </c>
      <c r="K1454" s="56" t="s">
        <v>18</v>
      </c>
      <c r="L1454" s="56" t="s">
        <v>14</v>
      </c>
      <c r="M1454" s="60" t="s">
        <v>28114</v>
      </c>
      <c r="N1454" s="56" t="s">
        <v>28114</v>
      </c>
      <c r="O1454" s="56" t="s">
        <v>236</v>
      </c>
      <c r="P1454" s="56" t="s">
        <v>108</v>
      </c>
      <c r="Q1454" s="56" t="s">
        <v>826</v>
      </c>
      <c r="R1454" s="56"/>
      <c r="S1454" s="56" t="s">
        <v>108</v>
      </c>
      <c r="T1454" s="56" t="s">
        <v>108</v>
      </c>
      <c r="U1454" s="56"/>
      <c r="V1454" s="56"/>
      <c r="W1454" s="56"/>
      <c r="X1454" s="56"/>
      <c r="Y1454" s="56" t="s">
        <v>108</v>
      </c>
      <c r="Z1454" s="56" t="s">
        <v>14</v>
      </c>
      <c r="AA1454" s="57">
        <v>43382</v>
      </c>
      <c r="AB1454" s="203"/>
      <c r="AC1454" s="64" t="s">
        <v>28115</v>
      </c>
      <c r="AD1454" s="56" t="s">
        <v>224</v>
      </c>
      <c r="AE1454" s="56"/>
      <c r="AF1454" s="61"/>
      <c r="AG1454" s="61"/>
      <c r="AH1454" s="67" t="str">
        <v>Oct</v>
      </c>
      <c r="AI1454" s="68" t="str">
        <v>Oct</v>
      </c>
      <c r="AJ1454" s="69" t="e">
        <f t="shared" si="4"/>
        <v>#REF!</v>
      </c>
      <c r="AK1454" s="70">
        <f t="shared" si="1"/>
        <v>43412</v>
      </c>
      <c r="AL1454" s="71" t="e">
        <f t="shared" ca="1" si="5"/>
        <v>#REF!</v>
      </c>
      <c r="AM1454" s="71" t="str">
        <v>2018</v>
      </c>
      <c r="AN1454" s="70">
        <f t="shared" si="3"/>
        <v>43392</v>
      </c>
      <c r="AO1454" s="70" t="s">
        <v>123</v>
      </c>
    </row>
    <row r="1455" spans="1:41" ht="14.4">
      <c r="A1455" s="55" t="s">
        <v>28116</v>
      </c>
      <c r="B1455" s="56" t="s">
        <v>89</v>
      </c>
      <c r="C1455" s="57">
        <v>43122</v>
      </c>
      <c r="D1455" s="56" t="s">
        <v>1027</v>
      </c>
      <c r="E1455" s="56" t="s">
        <v>140</v>
      </c>
      <c r="F1455" s="58" t="s">
        <v>106</v>
      </c>
      <c r="G1455" s="58" t="s">
        <v>107</v>
      </c>
      <c r="H1455" s="56" t="s">
        <v>140</v>
      </c>
      <c r="I1455" s="57"/>
      <c r="J1455" s="57">
        <v>43153</v>
      </c>
      <c r="K1455" s="56" t="s">
        <v>18</v>
      </c>
      <c r="L1455" s="56" t="s">
        <v>18</v>
      </c>
      <c r="M1455" s="60" t="s">
        <v>642</v>
      </c>
      <c r="N1455" s="56" t="s">
        <v>28117</v>
      </c>
      <c r="O1455" s="56" t="s">
        <v>249</v>
      </c>
      <c r="P1455" s="56" t="s">
        <v>28118</v>
      </c>
      <c r="Q1455" s="56" t="s">
        <v>21</v>
      </c>
      <c r="R1455" s="66"/>
      <c r="S1455" s="56" t="s">
        <v>108</v>
      </c>
      <c r="T1455" s="56" t="s">
        <v>108</v>
      </c>
      <c r="U1455" s="56"/>
      <c r="V1455" s="66"/>
      <c r="W1455" s="66"/>
      <c r="X1455" s="400"/>
      <c r="Y1455" s="56" t="s">
        <v>108</v>
      </c>
      <c r="Z1455" s="56" t="s">
        <v>18</v>
      </c>
      <c r="AA1455" s="57">
        <v>43122</v>
      </c>
      <c r="AB1455" s="203"/>
      <c r="AC1455" s="64" t="s">
        <v>28119</v>
      </c>
      <c r="AD1455" s="65" t="s">
        <v>79</v>
      </c>
      <c r="AE1455" s="65"/>
      <c r="AF1455" s="66"/>
      <c r="AG1455" s="66"/>
      <c r="AH1455" s="67" t="str">
        <v>Jan</v>
      </c>
      <c r="AI1455" s="68" t="str">
        <v>Jan</v>
      </c>
      <c r="AJ1455" s="69" t="e">
        <f t="shared" si="4"/>
        <v>#REF!</v>
      </c>
      <c r="AK1455" s="70">
        <f t="shared" si="1"/>
        <v>43152</v>
      </c>
      <c r="AL1455" s="71" t="e">
        <f t="shared" ca="1" si="5"/>
        <v>#REF!</v>
      </c>
      <c r="AM1455" s="71" t="str">
        <v>2018</v>
      </c>
      <c r="AN1455" s="70">
        <f t="shared" si="3"/>
        <v>43132</v>
      </c>
      <c r="AO1455" s="70" t="s">
        <v>123</v>
      </c>
    </row>
    <row r="1456" spans="1:41" ht="14.4">
      <c r="A1456" s="55" t="s">
        <v>28120</v>
      </c>
      <c r="B1456" s="56" t="s">
        <v>89</v>
      </c>
      <c r="C1456" s="57">
        <v>43152</v>
      </c>
      <c r="D1456" s="56" t="s">
        <v>1027</v>
      </c>
      <c r="E1456" s="56" t="s">
        <v>112</v>
      </c>
      <c r="F1456" s="58" t="s">
        <v>106</v>
      </c>
      <c r="G1456" s="58" t="s">
        <v>113</v>
      </c>
      <c r="H1456" s="56" t="s">
        <v>112</v>
      </c>
      <c r="I1456" s="57"/>
      <c r="J1456" s="57">
        <v>43180</v>
      </c>
      <c r="K1456" s="56" t="s">
        <v>18</v>
      </c>
      <c r="L1456" s="56" t="s">
        <v>14</v>
      </c>
      <c r="M1456" s="60" t="s">
        <v>27000</v>
      </c>
      <c r="N1456" s="56" t="s">
        <v>27001</v>
      </c>
      <c r="O1456" s="61"/>
      <c r="P1456" s="61"/>
      <c r="Q1456" s="56" t="s">
        <v>116</v>
      </c>
      <c r="R1456" s="66"/>
      <c r="S1456" s="61"/>
      <c r="T1456" s="56" t="s">
        <v>108</v>
      </c>
      <c r="U1456" s="402"/>
      <c r="V1456" s="66"/>
      <c r="W1456" s="66"/>
      <c r="X1456" s="400" t="s">
        <v>108</v>
      </c>
      <c r="Y1456" s="61"/>
      <c r="Z1456" s="56" t="s">
        <v>14</v>
      </c>
      <c r="AA1456" s="57">
        <v>43152</v>
      </c>
      <c r="AB1456" s="203"/>
      <c r="AC1456" s="64" t="s">
        <v>257</v>
      </c>
      <c r="AD1456" s="534" t="s">
        <v>118</v>
      </c>
      <c r="AE1456" s="96"/>
      <c r="AF1456" s="66"/>
      <c r="AG1456" s="66"/>
      <c r="AH1456" s="67" t="str">
        <v>Feb</v>
      </c>
      <c r="AI1456" s="68" t="str">
        <v>Feb</v>
      </c>
      <c r="AJ1456" s="69" t="e">
        <f t="shared" si="4"/>
        <v>#REF!</v>
      </c>
      <c r="AK1456" s="70">
        <f t="shared" si="1"/>
        <v>43182</v>
      </c>
      <c r="AL1456" s="71" t="e">
        <f t="shared" ca="1" si="5"/>
        <v>#REF!</v>
      </c>
      <c r="AM1456" s="71" t="str">
        <v>2018</v>
      </c>
      <c r="AN1456" s="70">
        <f t="shared" si="3"/>
        <v>43162</v>
      </c>
      <c r="AO1456" s="70" t="s">
        <v>123</v>
      </c>
    </row>
    <row r="1457" spans="1:41" ht="14.4">
      <c r="A1457" s="55" t="s">
        <v>28121</v>
      </c>
      <c r="B1457" s="56" t="s">
        <v>89</v>
      </c>
      <c r="C1457" s="57">
        <v>43208</v>
      </c>
      <c r="D1457" s="56" t="s">
        <v>1027</v>
      </c>
      <c r="E1457" s="56" t="s">
        <v>32</v>
      </c>
      <c r="F1457" s="58" t="s">
        <v>106</v>
      </c>
      <c r="G1457" s="58" t="s">
        <v>107</v>
      </c>
      <c r="H1457" s="56" t="s">
        <v>32</v>
      </c>
      <c r="I1457" s="59"/>
      <c r="J1457" s="59"/>
      <c r="K1457" s="56" t="s">
        <v>18</v>
      </c>
      <c r="L1457" s="56" t="s">
        <v>14</v>
      </c>
      <c r="M1457" s="60" t="s">
        <v>28122</v>
      </c>
      <c r="N1457" s="56" t="s">
        <v>28123</v>
      </c>
      <c r="O1457" s="56" t="s">
        <v>137</v>
      </c>
      <c r="P1457" s="61"/>
      <c r="Q1457" s="56" t="s">
        <v>17</v>
      </c>
      <c r="R1457" s="56"/>
      <c r="S1457" s="61"/>
      <c r="T1457" s="61"/>
      <c r="U1457" s="402"/>
      <c r="V1457" s="66"/>
      <c r="W1457" s="66"/>
      <c r="X1457" s="402"/>
      <c r="Y1457" s="56" t="s">
        <v>108</v>
      </c>
      <c r="Z1457" s="56" t="s">
        <v>14</v>
      </c>
      <c r="AA1457" s="533">
        <v>43209</v>
      </c>
      <c r="AB1457" s="203"/>
      <c r="AC1457" s="64" t="s">
        <v>28124</v>
      </c>
      <c r="AD1457" s="56" t="s">
        <v>79</v>
      </c>
      <c r="AE1457" s="56"/>
      <c r="AF1457" s="61"/>
      <c r="AG1457" s="61"/>
      <c r="AH1457" s="67" t="str">
        <v>Apr</v>
      </c>
      <c r="AI1457" s="68" t="str">
        <v>Apr</v>
      </c>
      <c r="AJ1457" s="69" t="e">
        <f t="shared" si="4"/>
        <v>#REF!</v>
      </c>
      <c r="AK1457" s="70">
        <f t="shared" si="1"/>
        <v>43238</v>
      </c>
      <c r="AL1457" s="71" t="e">
        <f t="shared" ca="1" si="5"/>
        <v>#REF!</v>
      </c>
      <c r="AM1457" s="71" t="str">
        <v>2018</v>
      </c>
      <c r="AN1457" s="70">
        <f t="shared" si="3"/>
        <v>43218</v>
      </c>
      <c r="AO1457" s="70" t="s">
        <v>123</v>
      </c>
    </row>
    <row r="1458" spans="1:41" ht="14.4">
      <c r="A1458" s="55" t="s">
        <v>28125</v>
      </c>
      <c r="B1458" s="56" t="s">
        <v>89</v>
      </c>
      <c r="C1458" s="57">
        <v>43208</v>
      </c>
      <c r="D1458" s="56" t="s">
        <v>1027</v>
      </c>
      <c r="E1458" s="56" t="s">
        <v>32</v>
      </c>
      <c r="F1458" s="58" t="s">
        <v>106</v>
      </c>
      <c r="G1458" s="58" t="s">
        <v>107</v>
      </c>
      <c r="H1458" s="56" t="s">
        <v>32</v>
      </c>
      <c r="I1458" s="59"/>
      <c r="J1458" s="59"/>
      <c r="K1458" s="56" t="s">
        <v>18</v>
      </c>
      <c r="L1458" s="56" t="s">
        <v>14</v>
      </c>
      <c r="M1458" s="60" t="s">
        <v>28122</v>
      </c>
      <c r="N1458" s="56" t="s">
        <v>28123</v>
      </c>
      <c r="O1458" s="56" t="s">
        <v>249</v>
      </c>
      <c r="P1458" s="61"/>
      <c r="Q1458" s="94"/>
      <c r="R1458" s="56"/>
      <c r="S1458" s="61"/>
      <c r="T1458" s="61"/>
      <c r="U1458" s="402"/>
      <c r="V1458" s="66"/>
      <c r="W1458" s="66"/>
      <c r="X1458" s="402"/>
      <c r="Y1458" s="56" t="s">
        <v>108</v>
      </c>
      <c r="Z1458" s="56" t="s">
        <v>14</v>
      </c>
      <c r="AA1458" s="533">
        <v>43209</v>
      </c>
      <c r="AB1458" s="203"/>
      <c r="AC1458" s="64" t="s">
        <v>28124</v>
      </c>
      <c r="AD1458" s="56" t="s">
        <v>79</v>
      </c>
      <c r="AE1458" s="56"/>
      <c r="AF1458" s="61"/>
      <c r="AG1458" s="61"/>
      <c r="AH1458" s="67" t="str">
        <v>Apr</v>
      </c>
      <c r="AI1458" s="68" t="str">
        <v>Apr</v>
      </c>
      <c r="AJ1458" s="69" t="e">
        <f t="shared" si="4"/>
        <v>#REF!</v>
      </c>
      <c r="AK1458" s="70">
        <f t="shared" si="1"/>
        <v>43238</v>
      </c>
      <c r="AL1458" s="71" t="e">
        <f t="shared" ca="1" si="5"/>
        <v>#REF!</v>
      </c>
      <c r="AM1458" s="71" t="str">
        <v>2018</v>
      </c>
      <c r="AN1458" s="70">
        <f t="shared" si="3"/>
        <v>43218</v>
      </c>
      <c r="AO1458" s="70" t="s">
        <v>123</v>
      </c>
    </row>
    <row r="1459" spans="1:41" ht="14.4">
      <c r="A1459" s="55" t="s">
        <v>28126</v>
      </c>
      <c r="B1459" s="56" t="s">
        <v>89</v>
      </c>
      <c r="C1459" s="57">
        <v>43208</v>
      </c>
      <c r="D1459" s="56" t="s">
        <v>1027</v>
      </c>
      <c r="E1459" s="56" t="s">
        <v>32</v>
      </c>
      <c r="F1459" s="58" t="s">
        <v>106</v>
      </c>
      <c r="G1459" s="58" t="s">
        <v>107</v>
      </c>
      <c r="H1459" s="56" t="s">
        <v>32</v>
      </c>
      <c r="I1459" s="59"/>
      <c r="J1459" s="59"/>
      <c r="K1459" s="56" t="s">
        <v>18</v>
      </c>
      <c r="L1459" s="56" t="s">
        <v>14</v>
      </c>
      <c r="M1459" s="60" t="s">
        <v>28122</v>
      </c>
      <c r="N1459" s="56" t="s">
        <v>28123</v>
      </c>
      <c r="O1459" s="56" t="s">
        <v>236</v>
      </c>
      <c r="P1459" s="61"/>
      <c r="Q1459" s="56" t="s">
        <v>17</v>
      </c>
      <c r="R1459" s="56"/>
      <c r="S1459" s="61"/>
      <c r="T1459" s="61"/>
      <c r="U1459" s="402"/>
      <c r="V1459" s="66"/>
      <c r="W1459" s="66"/>
      <c r="X1459" s="402"/>
      <c r="Y1459" s="56" t="s">
        <v>108</v>
      </c>
      <c r="Z1459" s="56" t="s">
        <v>14</v>
      </c>
      <c r="AA1459" s="533">
        <v>43209</v>
      </c>
      <c r="AB1459" s="203"/>
      <c r="AC1459" s="64" t="s">
        <v>28124</v>
      </c>
      <c r="AD1459" s="56" t="s">
        <v>79</v>
      </c>
      <c r="AE1459" s="56"/>
      <c r="AF1459" s="61"/>
      <c r="AG1459" s="61"/>
      <c r="AH1459" s="67" t="str">
        <v>Apr</v>
      </c>
      <c r="AI1459" s="68" t="str">
        <v>Apr</v>
      </c>
      <c r="AJ1459" s="69" t="e">
        <f t="shared" si="4"/>
        <v>#REF!</v>
      </c>
      <c r="AK1459" s="70">
        <f t="shared" si="1"/>
        <v>43238</v>
      </c>
      <c r="AL1459" s="71" t="e">
        <f t="shared" ca="1" si="5"/>
        <v>#REF!</v>
      </c>
      <c r="AM1459" s="71" t="str">
        <v>2018</v>
      </c>
      <c r="AN1459" s="70">
        <f t="shared" si="3"/>
        <v>43218</v>
      </c>
      <c r="AO1459" s="70" t="s">
        <v>123</v>
      </c>
    </row>
    <row r="1460" spans="1:41" ht="14.4">
      <c r="A1460" s="55" t="s">
        <v>28127</v>
      </c>
      <c r="B1460" s="56" t="s">
        <v>89</v>
      </c>
      <c r="C1460" s="57">
        <v>43208</v>
      </c>
      <c r="D1460" s="56" t="s">
        <v>1027</v>
      </c>
      <c r="E1460" s="56" t="s">
        <v>32</v>
      </c>
      <c r="F1460" s="58" t="s">
        <v>106</v>
      </c>
      <c r="G1460" s="58" t="s">
        <v>107</v>
      </c>
      <c r="H1460" s="56" t="s">
        <v>32</v>
      </c>
      <c r="I1460" s="59"/>
      <c r="J1460" s="59"/>
      <c r="K1460" s="56" t="s">
        <v>18</v>
      </c>
      <c r="L1460" s="56" t="s">
        <v>14</v>
      </c>
      <c r="M1460" s="60" t="s">
        <v>28122</v>
      </c>
      <c r="N1460" s="56" t="s">
        <v>28123</v>
      </c>
      <c r="O1460" s="56" t="s">
        <v>236</v>
      </c>
      <c r="P1460" s="61"/>
      <c r="Q1460" s="56" t="s">
        <v>17</v>
      </c>
      <c r="R1460" s="56"/>
      <c r="S1460" s="61"/>
      <c r="T1460" s="61"/>
      <c r="U1460" s="402"/>
      <c r="V1460" s="66"/>
      <c r="W1460" s="66"/>
      <c r="X1460" s="402"/>
      <c r="Y1460" s="61"/>
      <c r="Z1460" s="56" t="s">
        <v>14</v>
      </c>
      <c r="AA1460" s="533">
        <v>43209</v>
      </c>
      <c r="AB1460" s="203"/>
      <c r="AC1460" s="64" t="s">
        <v>28124</v>
      </c>
      <c r="AD1460" s="56" t="s">
        <v>79</v>
      </c>
      <c r="AE1460" s="56"/>
      <c r="AF1460" s="61"/>
      <c r="AG1460" s="61"/>
      <c r="AH1460" s="67" t="str">
        <v>Apr</v>
      </c>
      <c r="AI1460" s="68" t="str">
        <v>Apr</v>
      </c>
      <c r="AJ1460" s="69" t="e">
        <f t="shared" si="4"/>
        <v>#REF!</v>
      </c>
      <c r="AK1460" s="70">
        <f t="shared" si="1"/>
        <v>43238</v>
      </c>
      <c r="AL1460" s="71" t="e">
        <f t="shared" ca="1" si="5"/>
        <v>#REF!</v>
      </c>
      <c r="AM1460" s="71" t="str">
        <v>2018</v>
      </c>
      <c r="AN1460" s="70">
        <f t="shared" si="3"/>
        <v>43218</v>
      </c>
      <c r="AO1460" s="70" t="s">
        <v>123</v>
      </c>
    </row>
    <row r="1461" spans="1:41" ht="14.4">
      <c r="A1461" s="55" t="s">
        <v>28128</v>
      </c>
      <c r="B1461" s="56" t="s">
        <v>89</v>
      </c>
      <c r="C1461" s="57">
        <v>43244</v>
      </c>
      <c r="D1461" s="56" t="s">
        <v>1027</v>
      </c>
      <c r="E1461" s="56" t="s">
        <v>140</v>
      </c>
      <c r="F1461" s="58" t="s">
        <v>106</v>
      </c>
      <c r="G1461" s="58" t="s">
        <v>107</v>
      </c>
      <c r="H1461" s="56" t="s">
        <v>140</v>
      </c>
      <c r="I1461" s="57"/>
      <c r="J1461" s="57">
        <v>43275</v>
      </c>
      <c r="K1461" s="56" t="s">
        <v>18</v>
      </c>
      <c r="L1461" s="56" t="s">
        <v>18</v>
      </c>
      <c r="M1461" s="60" t="s">
        <v>642</v>
      </c>
      <c r="N1461" s="56" t="s">
        <v>28129</v>
      </c>
      <c r="O1461" s="56" t="s">
        <v>249</v>
      </c>
      <c r="P1461" s="56" t="s">
        <v>28130</v>
      </c>
      <c r="Q1461" s="56" t="s">
        <v>17</v>
      </c>
      <c r="R1461" s="56"/>
      <c r="S1461" s="56" t="s">
        <v>108</v>
      </c>
      <c r="T1461" s="56" t="s">
        <v>108</v>
      </c>
      <c r="U1461" s="56"/>
      <c r="V1461" s="56"/>
      <c r="W1461" s="56"/>
      <c r="X1461" s="56"/>
      <c r="Y1461" s="56" t="s">
        <v>108</v>
      </c>
      <c r="Z1461" s="56" t="s">
        <v>18</v>
      </c>
      <c r="AA1461" s="57">
        <v>43244</v>
      </c>
      <c r="AB1461" s="203"/>
      <c r="AC1461" s="64" t="s">
        <v>28131</v>
      </c>
      <c r="AD1461" s="56" t="s">
        <v>79</v>
      </c>
      <c r="AE1461" s="56"/>
      <c r="AF1461" s="61"/>
      <c r="AG1461" s="61"/>
      <c r="AH1461" s="67" t="str">
        <v>May</v>
      </c>
      <c r="AI1461" s="68" t="str">
        <v>May</v>
      </c>
      <c r="AJ1461" s="69" t="e">
        <f t="shared" si="4"/>
        <v>#REF!</v>
      </c>
      <c r="AK1461" s="70">
        <f t="shared" si="1"/>
        <v>43274</v>
      </c>
      <c r="AL1461" s="71" t="e">
        <f t="shared" ca="1" si="5"/>
        <v>#REF!</v>
      </c>
      <c r="AM1461" s="71" t="str">
        <v>2018</v>
      </c>
      <c r="AN1461" s="70">
        <f t="shared" si="3"/>
        <v>43254</v>
      </c>
      <c r="AO1461" s="70" t="s">
        <v>123</v>
      </c>
    </row>
    <row r="1462" spans="1:41" ht="14.4">
      <c r="A1462" s="55" t="s">
        <v>28132</v>
      </c>
      <c r="B1462" s="56" t="s">
        <v>89</v>
      </c>
      <c r="C1462" s="57">
        <v>43200</v>
      </c>
      <c r="D1462" s="56" t="s">
        <v>90</v>
      </c>
      <c r="E1462" s="56" t="s">
        <v>140</v>
      </c>
      <c r="F1462" s="58" t="s">
        <v>106</v>
      </c>
      <c r="G1462" s="58" t="s">
        <v>107</v>
      </c>
      <c r="H1462" s="56" t="s">
        <v>140</v>
      </c>
      <c r="I1462" s="57"/>
      <c r="J1462" s="57">
        <v>43230</v>
      </c>
      <c r="K1462" s="56" t="s">
        <v>18</v>
      </c>
      <c r="L1462" s="56" t="s">
        <v>14</v>
      </c>
      <c r="M1462" s="60" t="s">
        <v>28133</v>
      </c>
      <c r="N1462" s="56" t="s">
        <v>28133</v>
      </c>
      <c r="O1462" s="56" t="s">
        <v>236</v>
      </c>
      <c r="P1462" s="56" t="s">
        <v>108</v>
      </c>
      <c r="Q1462" s="56" t="s">
        <v>96</v>
      </c>
      <c r="R1462" s="56"/>
      <c r="S1462" s="56" t="s">
        <v>108</v>
      </c>
      <c r="T1462" s="56" t="s">
        <v>108</v>
      </c>
      <c r="U1462" s="56"/>
      <c r="V1462" s="56"/>
      <c r="W1462" s="56"/>
      <c r="X1462" s="56"/>
      <c r="Y1462" s="56" t="s">
        <v>108</v>
      </c>
      <c r="Z1462" s="56" t="s">
        <v>14</v>
      </c>
      <c r="AA1462" s="57">
        <v>43200</v>
      </c>
      <c r="AB1462" s="203"/>
      <c r="AC1462" s="64" t="s">
        <v>28134</v>
      </c>
      <c r="AD1462" s="56" t="s">
        <v>224</v>
      </c>
      <c r="AE1462" s="56"/>
      <c r="AF1462" s="61"/>
      <c r="AG1462" s="61"/>
      <c r="AH1462" s="67" t="str">
        <v>Apr</v>
      </c>
      <c r="AI1462" s="68" t="str">
        <v>Apr</v>
      </c>
      <c r="AJ1462" s="69" t="e">
        <f t="shared" si="4"/>
        <v>#REF!</v>
      </c>
      <c r="AK1462" s="70">
        <f t="shared" si="1"/>
        <v>43230</v>
      </c>
      <c r="AL1462" s="71" t="e">
        <f t="shared" ca="1" si="5"/>
        <v>#REF!</v>
      </c>
      <c r="AM1462" s="71" t="str">
        <v>2018</v>
      </c>
      <c r="AN1462" s="70">
        <f t="shared" si="3"/>
        <v>43210</v>
      </c>
      <c r="AO1462" s="70" t="s">
        <v>123</v>
      </c>
    </row>
    <row r="1463" spans="1:41" ht="14.4">
      <c r="A1463" s="55" t="s">
        <v>28135</v>
      </c>
      <c r="B1463" s="56" t="s">
        <v>89</v>
      </c>
      <c r="C1463" s="57">
        <v>43280</v>
      </c>
      <c r="D1463" s="56" t="s">
        <v>1027</v>
      </c>
      <c r="E1463" s="56" t="s">
        <v>140</v>
      </c>
      <c r="F1463" s="58" t="s">
        <v>106</v>
      </c>
      <c r="G1463" s="58" t="s">
        <v>107</v>
      </c>
      <c r="H1463" s="56" t="s">
        <v>140</v>
      </c>
      <c r="I1463" s="57"/>
      <c r="J1463" s="57">
        <v>43310</v>
      </c>
      <c r="K1463" s="56" t="s">
        <v>18</v>
      </c>
      <c r="L1463" s="56" t="s">
        <v>18</v>
      </c>
      <c r="M1463" s="60" t="s">
        <v>28136</v>
      </c>
      <c r="N1463" s="56" t="s">
        <v>28137</v>
      </c>
      <c r="O1463" s="56" t="s">
        <v>37</v>
      </c>
      <c r="P1463" s="56" t="s">
        <v>28138</v>
      </c>
      <c r="Q1463" s="56" t="s">
        <v>17</v>
      </c>
      <c r="R1463" s="56"/>
      <c r="S1463" s="56" t="s">
        <v>108</v>
      </c>
      <c r="T1463" s="56" t="s">
        <v>108</v>
      </c>
      <c r="U1463" s="56"/>
      <c r="V1463" s="401"/>
      <c r="W1463" s="401">
        <v>3</v>
      </c>
      <c r="X1463" s="400">
        <v>43280</v>
      </c>
      <c r="Y1463" s="56" t="s">
        <v>108</v>
      </c>
      <c r="Z1463" s="56" t="s">
        <v>18</v>
      </c>
      <c r="AA1463" s="57">
        <v>43280</v>
      </c>
      <c r="AB1463" s="203"/>
      <c r="AC1463" s="64" t="s">
        <v>28139</v>
      </c>
      <c r="AD1463" s="56" t="s">
        <v>79</v>
      </c>
      <c r="AE1463" s="56"/>
      <c r="AF1463" s="61"/>
      <c r="AG1463" s="61"/>
      <c r="AH1463" s="67" t="str">
        <v>Jun</v>
      </c>
      <c r="AI1463" s="68" t="str">
        <v>Jun</v>
      </c>
      <c r="AJ1463" s="69" t="e">
        <f t="shared" si="4"/>
        <v>#REF!</v>
      </c>
      <c r="AK1463" s="70">
        <f t="shared" si="1"/>
        <v>43310</v>
      </c>
      <c r="AL1463" s="71" t="e">
        <f t="shared" ca="1" si="5"/>
        <v>#REF!</v>
      </c>
      <c r="AM1463" s="71" t="str">
        <v>2018</v>
      </c>
      <c r="AN1463" s="70">
        <f t="shared" si="3"/>
        <v>43290</v>
      </c>
      <c r="AO1463" s="70" t="s">
        <v>123</v>
      </c>
    </row>
    <row r="1464" spans="1:41" ht="14.4">
      <c r="A1464" s="55" t="s">
        <v>28140</v>
      </c>
      <c r="B1464" s="56" t="s">
        <v>89</v>
      </c>
      <c r="C1464" s="57">
        <v>43276</v>
      </c>
      <c r="D1464" s="56" t="s">
        <v>229</v>
      </c>
      <c r="E1464" s="56" t="s">
        <v>140</v>
      </c>
      <c r="F1464" s="58" t="s">
        <v>106</v>
      </c>
      <c r="G1464" s="58" t="s">
        <v>107</v>
      </c>
      <c r="H1464" s="56" t="s">
        <v>140</v>
      </c>
      <c r="I1464" s="57"/>
      <c r="J1464" s="57">
        <v>43306</v>
      </c>
      <c r="K1464" s="56" t="s">
        <v>18</v>
      </c>
      <c r="L1464" s="56" t="s">
        <v>14</v>
      </c>
      <c r="M1464" s="60" t="s">
        <v>28141</v>
      </c>
      <c r="N1464" s="56" t="s">
        <v>28141</v>
      </c>
      <c r="O1464" s="61"/>
      <c r="P1464" s="56" t="s">
        <v>108</v>
      </c>
      <c r="Q1464" s="56" t="s">
        <v>17</v>
      </c>
      <c r="R1464" s="56"/>
      <c r="S1464" s="56" t="s">
        <v>108</v>
      </c>
      <c r="T1464" s="56" t="s">
        <v>108</v>
      </c>
      <c r="U1464" s="56"/>
      <c r="V1464" s="56"/>
      <c r="W1464" s="56"/>
      <c r="X1464" s="56"/>
      <c r="Y1464" s="56" t="s">
        <v>108</v>
      </c>
      <c r="Z1464" s="56" t="s">
        <v>14</v>
      </c>
      <c r="AA1464" s="57">
        <v>43306</v>
      </c>
      <c r="AB1464" s="203"/>
      <c r="AC1464" s="64" t="s">
        <v>28142</v>
      </c>
      <c r="AD1464" s="56" t="s">
        <v>705</v>
      </c>
      <c r="AE1464" s="56"/>
      <c r="AF1464" s="61"/>
      <c r="AG1464" s="61"/>
      <c r="AH1464" s="67" t="str">
        <v>Jun</v>
      </c>
      <c r="AI1464" s="68" t="str">
        <v>Jul</v>
      </c>
      <c r="AJ1464" s="69" t="e">
        <f t="shared" si="4"/>
        <v>#REF!</v>
      </c>
      <c r="AK1464" s="70">
        <f t="shared" si="1"/>
        <v>43306</v>
      </c>
      <c r="AL1464" s="71" t="e">
        <f t="shared" ca="1" si="5"/>
        <v>#REF!</v>
      </c>
      <c r="AM1464" s="71" t="str">
        <v>2018</v>
      </c>
      <c r="AN1464" s="70">
        <f t="shared" si="3"/>
        <v>43286</v>
      </c>
      <c r="AO1464" s="70" t="s">
        <v>123</v>
      </c>
    </row>
    <row r="1465" spans="1:41" ht="14.4">
      <c r="A1465" s="55" t="s">
        <v>28143</v>
      </c>
      <c r="B1465" s="56" t="s">
        <v>89</v>
      </c>
      <c r="C1465" s="57">
        <v>43368</v>
      </c>
      <c r="D1465" s="56" t="s">
        <v>131</v>
      </c>
      <c r="E1465" s="56" t="s">
        <v>140</v>
      </c>
      <c r="F1465" s="58" t="s">
        <v>106</v>
      </c>
      <c r="G1465" s="58" t="s">
        <v>107</v>
      </c>
      <c r="H1465" s="56" t="s">
        <v>140</v>
      </c>
      <c r="I1465" s="57"/>
      <c r="J1465" s="57">
        <v>43398</v>
      </c>
      <c r="K1465" s="56" t="s">
        <v>18</v>
      </c>
      <c r="L1465" s="56" t="s">
        <v>14</v>
      </c>
      <c r="M1465" s="60" t="s">
        <v>1723</v>
      </c>
      <c r="N1465" s="56" t="s">
        <v>28144</v>
      </c>
      <c r="O1465" s="56" t="s">
        <v>22</v>
      </c>
      <c r="P1465" s="56" t="s">
        <v>108</v>
      </c>
      <c r="Q1465" s="56" t="s">
        <v>17</v>
      </c>
      <c r="R1465" s="56"/>
      <c r="S1465" s="56" t="s">
        <v>108</v>
      </c>
      <c r="T1465" s="56" t="s">
        <v>108</v>
      </c>
      <c r="U1465" s="56"/>
      <c r="V1465" s="56"/>
      <c r="W1465" s="56" t="s">
        <v>108</v>
      </c>
      <c r="X1465" s="56"/>
      <c r="Y1465" s="56" t="s">
        <v>108</v>
      </c>
      <c r="Z1465" s="56" t="s">
        <v>14</v>
      </c>
      <c r="AA1465" s="57">
        <v>43368</v>
      </c>
      <c r="AB1465" s="203"/>
      <c r="AC1465" s="64" t="s">
        <v>28145</v>
      </c>
      <c r="AD1465" s="56" t="s">
        <v>179</v>
      </c>
      <c r="AE1465" s="56"/>
      <c r="AF1465" s="61"/>
      <c r="AG1465" s="61"/>
      <c r="AH1465" s="67" t="str">
        <v>Sep</v>
      </c>
      <c r="AI1465" s="68" t="str">
        <v>Sep</v>
      </c>
      <c r="AJ1465" s="69" t="e">
        <f t="shared" si="4"/>
        <v>#REF!</v>
      </c>
      <c r="AK1465" s="70">
        <f t="shared" si="1"/>
        <v>43398</v>
      </c>
      <c r="AL1465" s="71" t="e">
        <f t="shared" ca="1" si="5"/>
        <v>#REF!</v>
      </c>
      <c r="AM1465" s="71" t="str">
        <v>2018</v>
      </c>
      <c r="AN1465" s="70">
        <f t="shared" si="3"/>
        <v>43378</v>
      </c>
      <c r="AO1465" s="70" t="s">
        <v>123</v>
      </c>
    </row>
    <row r="1466" spans="1:41" ht="14.4">
      <c r="A1466" s="55" t="s">
        <v>28146</v>
      </c>
      <c r="B1466" s="56" t="s">
        <v>89</v>
      </c>
      <c r="C1466" s="57">
        <v>43368</v>
      </c>
      <c r="D1466" s="56" t="s">
        <v>131</v>
      </c>
      <c r="E1466" s="56" t="s">
        <v>140</v>
      </c>
      <c r="F1466" s="58" t="s">
        <v>106</v>
      </c>
      <c r="G1466" s="58" t="s">
        <v>107</v>
      </c>
      <c r="H1466" s="56" t="s">
        <v>140</v>
      </c>
      <c r="I1466" s="57"/>
      <c r="J1466" s="57">
        <v>43398</v>
      </c>
      <c r="K1466" s="56" t="s">
        <v>18</v>
      </c>
      <c r="L1466" s="56" t="s">
        <v>14</v>
      </c>
      <c r="M1466" s="60" t="s">
        <v>1723</v>
      </c>
      <c r="N1466" s="56" t="s">
        <v>28144</v>
      </c>
      <c r="O1466" s="56" t="s">
        <v>33</v>
      </c>
      <c r="P1466" s="56" t="s">
        <v>28147</v>
      </c>
      <c r="Q1466" s="56" t="s">
        <v>17</v>
      </c>
      <c r="R1466" s="56"/>
      <c r="S1466" s="56" t="s">
        <v>108</v>
      </c>
      <c r="T1466" s="56" t="s">
        <v>108</v>
      </c>
      <c r="U1466" s="56"/>
      <c r="V1466" s="56"/>
      <c r="W1466" s="56"/>
      <c r="X1466" s="56"/>
      <c r="Y1466" s="56" t="s">
        <v>108</v>
      </c>
      <c r="Z1466" s="56" t="s">
        <v>14</v>
      </c>
      <c r="AA1466" s="57">
        <v>43386</v>
      </c>
      <c r="AB1466" s="203"/>
      <c r="AC1466" s="64" t="s">
        <v>28148</v>
      </c>
      <c r="AD1466" s="56" t="s">
        <v>179</v>
      </c>
      <c r="AE1466" s="61"/>
      <c r="AF1466" s="61"/>
      <c r="AG1466" s="61"/>
      <c r="AH1466" s="67" t="str">
        <v>Sep</v>
      </c>
      <c r="AI1466" s="68" t="str">
        <v>Oct</v>
      </c>
      <c r="AJ1466" s="69" t="e">
        <f t="shared" si="4"/>
        <v>#REF!</v>
      </c>
      <c r="AK1466" s="70">
        <f t="shared" si="1"/>
        <v>43398</v>
      </c>
      <c r="AL1466" s="71" t="e">
        <f t="shared" ca="1" si="5"/>
        <v>#REF!</v>
      </c>
      <c r="AM1466" s="71" t="str">
        <v>2018</v>
      </c>
      <c r="AN1466" s="70">
        <f t="shared" si="3"/>
        <v>43378</v>
      </c>
      <c r="AO1466" s="70" t="s">
        <v>123</v>
      </c>
    </row>
    <row r="1467" spans="1:41" ht="14.4">
      <c r="A1467" s="55" t="s">
        <v>28149</v>
      </c>
      <c r="B1467" s="56" t="s">
        <v>89</v>
      </c>
      <c r="C1467" s="57">
        <v>43348</v>
      </c>
      <c r="D1467" s="56" t="s">
        <v>1027</v>
      </c>
      <c r="E1467" s="56" t="s">
        <v>196</v>
      </c>
      <c r="F1467" s="58" t="s">
        <v>106</v>
      </c>
      <c r="G1467" s="58" t="s">
        <v>113</v>
      </c>
      <c r="H1467" s="56" t="s">
        <v>196</v>
      </c>
      <c r="I1467" s="57"/>
      <c r="J1467" s="57">
        <v>43358</v>
      </c>
      <c r="K1467" s="61"/>
      <c r="L1467" s="61"/>
      <c r="M1467" s="60" t="s">
        <v>642</v>
      </c>
      <c r="N1467" s="56" t="s">
        <v>20450</v>
      </c>
      <c r="O1467" s="56" t="s">
        <v>20</v>
      </c>
      <c r="P1467" s="56" t="s">
        <v>28150</v>
      </c>
      <c r="Q1467" s="56" t="s">
        <v>116</v>
      </c>
      <c r="R1467" s="66"/>
      <c r="S1467" s="61"/>
      <c r="T1467" s="61"/>
      <c r="U1467" s="402"/>
      <c r="V1467" s="66"/>
      <c r="W1467" s="66"/>
      <c r="X1467" s="402"/>
      <c r="Y1467" s="61"/>
      <c r="Z1467" s="56" t="s">
        <v>14</v>
      </c>
      <c r="AA1467" s="540">
        <v>43349</v>
      </c>
      <c r="AB1467" s="203"/>
      <c r="AC1467" s="64" t="s">
        <v>25256</v>
      </c>
      <c r="AD1467" s="56" t="s">
        <v>360</v>
      </c>
      <c r="AE1467" s="61"/>
      <c r="AF1467" s="61"/>
      <c r="AG1467" s="61"/>
      <c r="AH1467" s="67" t="str">
        <v>Sep</v>
      </c>
      <c r="AI1467" s="68" t="str">
        <v>Sep</v>
      </c>
      <c r="AJ1467" s="69" t="e">
        <f t="shared" si="4"/>
        <v>#REF!</v>
      </c>
      <c r="AK1467" s="70">
        <f t="shared" si="1"/>
        <v>43378</v>
      </c>
      <c r="AL1467" s="71" t="e">
        <f t="shared" ca="1" si="5"/>
        <v>#REF!</v>
      </c>
      <c r="AM1467" s="71" t="str">
        <v>2018</v>
      </c>
      <c r="AN1467" s="70">
        <f t="shared" si="3"/>
        <v>43358</v>
      </c>
      <c r="AO1467" s="70" t="s">
        <v>123</v>
      </c>
    </row>
    <row r="1468" spans="1:41" ht="14.4">
      <c r="A1468" s="55" t="s">
        <v>28151</v>
      </c>
      <c r="B1468" s="56" t="s">
        <v>89</v>
      </c>
      <c r="C1468" s="57">
        <v>43251</v>
      </c>
      <c r="D1468" s="56" t="s">
        <v>1027</v>
      </c>
      <c r="E1468" s="56" t="s">
        <v>140</v>
      </c>
      <c r="F1468" s="58" t="s">
        <v>106</v>
      </c>
      <c r="G1468" s="58" t="s">
        <v>107</v>
      </c>
      <c r="H1468" s="56" t="s">
        <v>140</v>
      </c>
      <c r="I1468" s="57"/>
      <c r="J1468" s="57">
        <v>43282</v>
      </c>
      <c r="K1468" s="56" t="s">
        <v>18</v>
      </c>
      <c r="L1468" s="56" t="s">
        <v>14</v>
      </c>
      <c r="M1468" s="60" t="s">
        <v>28152</v>
      </c>
      <c r="N1468" s="56" t="s">
        <v>28153</v>
      </c>
      <c r="O1468" s="56" t="s">
        <v>271</v>
      </c>
      <c r="P1468" s="56" t="s">
        <v>28154</v>
      </c>
      <c r="Q1468" s="56" t="s">
        <v>133</v>
      </c>
      <c r="R1468" s="56"/>
      <c r="S1468" s="56" t="s">
        <v>108</v>
      </c>
      <c r="T1468" s="56" t="s">
        <v>108</v>
      </c>
      <c r="U1468" s="56"/>
      <c r="V1468" s="56"/>
      <c r="W1468" s="56" t="s">
        <v>108</v>
      </c>
      <c r="X1468" s="56"/>
      <c r="Y1468" s="56" t="s">
        <v>200</v>
      </c>
      <c r="Z1468" s="56" t="s">
        <v>14</v>
      </c>
      <c r="AA1468" s="57">
        <v>43251</v>
      </c>
      <c r="AB1468" s="203"/>
      <c r="AC1468" s="64" t="s">
        <v>28155</v>
      </c>
      <c r="AD1468" s="56" t="s">
        <v>294</v>
      </c>
      <c r="AE1468" s="56"/>
      <c r="AF1468" s="61"/>
      <c r="AG1468" s="61"/>
      <c r="AH1468" s="67" t="str">
        <v>May</v>
      </c>
      <c r="AI1468" s="68" t="str">
        <v>May</v>
      </c>
      <c r="AJ1468" s="69" t="e">
        <f t="shared" si="4"/>
        <v>#REF!</v>
      </c>
      <c r="AK1468" s="70">
        <f t="shared" si="1"/>
        <v>43281</v>
      </c>
      <c r="AL1468" s="71" t="e">
        <f t="shared" ca="1" si="5"/>
        <v>#REF!</v>
      </c>
      <c r="AM1468" s="71" t="str">
        <v>2018</v>
      </c>
      <c r="AN1468" s="70">
        <f t="shared" si="3"/>
        <v>43261</v>
      </c>
      <c r="AO1468" s="70" t="s">
        <v>123</v>
      </c>
    </row>
    <row r="1469" spans="1:41" ht="14.4">
      <c r="A1469" s="55" t="s">
        <v>28156</v>
      </c>
      <c r="B1469" s="56" t="s">
        <v>89</v>
      </c>
      <c r="C1469" s="57">
        <v>43292</v>
      </c>
      <c r="D1469" s="56" t="s">
        <v>131</v>
      </c>
      <c r="E1469" s="56" t="s">
        <v>140</v>
      </c>
      <c r="F1469" s="58" t="s">
        <v>106</v>
      </c>
      <c r="G1469" s="58" t="s">
        <v>107</v>
      </c>
      <c r="H1469" s="56" t="s">
        <v>140</v>
      </c>
      <c r="I1469" s="57"/>
      <c r="J1469" s="57">
        <v>43323</v>
      </c>
      <c r="K1469" s="56" t="s">
        <v>18</v>
      </c>
      <c r="L1469" s="56" t="s">
        <v>18</v>
      </c>
      <c r="M1469" s="60" t="s">
        <v>6733</v>
      </c>
      <c r="N1469" s="56" t="s">
        <v>28157</v>
      </c>
      <c r="O1469" s="56" t="s">
        <v>27</v>
      </c>
      <c r="P1469" s="303" t="s">
        <v>28158</v>
      </c>
      <c r="Q1469" s="56" t="s">
        <v>28</v>
      </c>
      <c r="R1469" s="56"/>
      <c r="S1469" s="56" t="s">
        <v>108</v>
      </c>
      <c r="T1469" s="56" t="s">
        <v>108</v>
      </c>
      <c r="U1469" s="56"/>
      <c r="V1469" s="56"/>
      <c r="W1469" s="56"/>
      <c r="X1469" s="56"/>
      <c r="Y1469" s="56" t="s">
        <v>108</v>
      </c>
      <c r="Z1469" s="56" t="s">
        <v>18</v>
      </c>
      <c r="AA1469" s="57">
        <v>43292</v>
      </c>
      <c r="AB1469" s="203"/>
      <c r="AC1469" s="64" t="s">
        <v>27274</v>
      </c>
      <c r="AD1469" s="56" t="s">
        <v>79</v>
      </c>
      <c r="AE1469" s="56"/>
      <c r="AF1469" s="61"/>
      <c r="AG1469" s="61"/>
      <c r="AH1469" s="67" t="str">
        <v>Jul</v>
      </c>
      <c r="AI1469" s="68" t="str">
        <v>Jul</v>
      </c>
      <c r="AJ1469" s="69" t="e">
        <f t="shared" si="4"/>
        <v>#REF!</v>
      </c>
      <c r="AK1469" s="70">
        <f t="shared" si="1"/>
        <v>43322</v>
      </c>
      <c r="AL1469" s="71" t="e">
        <f t="shared" ca="1" si="5"/>
        <v>#REF!</v>
      </c>
      <c r="AM1469" s="71" t="str">
        <v>2018</v>
      </c>
      <c r="AN1469" s="70">
        <f t="shared" si="3"/>
        <v>43302</v>
      </c>
      <c r="AO1469" s="70" t="s">
        <v>123</v>
      </c>
    </row>
    <row r="1470" spans="1:41" ht="14.4">
      <c r="A1470" s="55" t="s">
        <v>28159</v>
      </c>
      <c r="B1470" s="56" t="s">
        <v>89</v>
      </c>
      <c r="C1470" s="57">
        <v>43131</v>
      </c>
      <c r="D1470" s="56" t="s">
        <v>90</v>
      </c>
      <c r="E1470" s="56" t="s">
        <v>12</v>
      </c>
      <c r="F1470" s="58" t="s">
        <v>106</v>
      </c>
      <c r="G1470" s="58" t="s">
        <v>107</v>
      </c>
      <c r="H1470" s="56" t="s">
        <v>12</v>
      </c>
      <c r="I1470" s="59"/>
      <c r="J1470" s="59"/>
      <c r="K1470" s="61"/>
      <c r="L1470" s="61"/>
      <c r="M1470" s="60" t="s">
        <v>28160</v>
      </c>
      <c r="N1470" s="56" t="s">
        <v>28161</v>
      </c>
      <c r="O1470" s="56" t="s">
        <v>189</v>
      </c>
      <c r="P1470" s="56" t="s">
        <v>28162</v>
      </c>
      <c r="Q1470" s="56" t="s">
        <v>17</v>
      </c>
      <c r="R1470" s="66"/>
      <c r="S1470" s="61"/>
      <c r="T1470" s="61"/>
      <c r="U1470" s="402"/>
      <c r="V1470" s="66"/>
      <c r="W1470" s="66"/>
      <c r="X1470" s="400" t="s">
        <v>108</v>
      </c>
      <c r="Y1470" s="61"/>
      <c r="Z1470" s="56" t="s">
        <v>18</v>
      </c>
      <c r="AA1470" s="533">
        <v>43131</v>
      </c>
      <c r="AB1470" s="203"/>
      <c r="AC1470" s="95"/>
      <c r="AD1470" s="65" t="s">
        <v>79</v>
      </c>
      <c r="AE1470" s="65"/>
      <c r="AF1470" s="66"/>
      <c r="AG1470" s="66"/>
      <c r="AH1470" s="67" t="str">
        <v>Jan</v>
      </c>
      <c r="AI1470" s="68" t="str">
        <v>Jan</v>
      </c>
      <c r="AJ1470" s="69" t="e">
        <f t="shared" si="4"/>
        <v>#REF!</v>
      </c>
      <c r="AK1470" s="70">
        <f t="shared" si="1"/>
        <v>43161</v>
      </c>
      <c r="AL1470" s="71" t="e">
        <f t="shared" ca="1" si="5"/>
        <v>#REF!</v>
      </c>
      <c r="AM1470" s="71" t="str">
        <v>2018</v>
      </c>
      <c r="AN1470" s="70">
        <f t="shared" si="3"/>
        <v>43141</v>
      </c>
      <c r="AO1470" s="70" t="s">
        <v>123</v>
      </c>
    </row>
    <row r="1471" spans="1:41" ht="14.4">
      <c r="A1471" s="55" t="s">
        <v>28163</v>
      </c>
      <c r="B1471" s="56" t="s">
        <v>89</v>
      </c>
      <c r="C1471" s="57">
        <v>43299</v>
      </c>
      <c r="D1471" s="56" t="s">
        <v>90</v>
      </c>
      <c r="E1471" s="56" t="s">
        <v>140</v>
      </c>
      <c r="F1471" s="58" t="s">
        <v>106</v>
      </c>
      <c r="G1471" s="58" t="s">
        <v>107</v>
      </c>
      <c r="H1471" s="56" t="s">
        <v>140</v>
      </c>
      <c r="I1471" s="57"/>
      <c r="J1471" s="57">
        <v>43330</v>
      </c>
      <c r="K1471" s="56" t="s">
        <v>18</v>
      </c>
      <c r="L1471" s="56" t="s">
        <v>18</v>
      </c>
      <c r="M1471" s="60" t="s">
        <v>28164</v>
      </c>
      <c r="N1471" s="56" t="s">
        <v>28165</v>
      </c>
      <c r="O1471" s="56" t="s">
        <v>95</v>
      </c>
      <c r="P1471" s="56" t="s">
        <v>28166</v>
      </c>
      <c r="Q1471" s="56" t="s">
        <v>17</v>
      </c>
      <c r="R1471" s="56"/>
      <c r="S1471" s="56" t="s">
        <v>108</v>
      </c>
      <c r="T1471" s="56" t="s">
        <v>108</v>
      </c>
      <c r="U1471" s="56"/>
      <c r="V1471" s="56"/>
      <c r="W1471" s="56"/>
      <c r="X1471" s="56"/>
      <c r="Y1471" s="56" t="s">
        <v>108</v>
      </c>
      <c r="Z1471" s="56" t="s">
        <v>18</v>
      </c>
      <c r="AA1471" s="57">
        <v>43299</v>
      </c>
      <c r="AB1471" s="203"/>
      <c r="AC1471" s="64" t="s">
        <v>28167</v>
      </c>
      <c r="AD1471" s="56" t="s">
        <v>79</v>
      </c>
      <c r="AE1471" s="56"/>
      <c r="AF1471" s="61"/>
      <c r="AG1471" s="61"/>
      <c r="AH1471" s="67" t="str">
        <v>Jul</v>
      </c>
      <c r="AI1471" s="68" t="str">
        <v>Jul</v>
      </c>
      <c r="AJ1471" s="69" t="e">
        <f t="shared" si="4"/>
        <v>#REF!</v>
      </c>
      <c r="AK1471" s="70">
        <f t="shared" si="1"/>
        <v>43329</v>
      </c>
      <c r="AL1471" s="71" t="e">
        <f t="shared" ca="1" si="5"/>
        <v>#REF!</v>
      </c>
      <c r="AM1471" s="71" t="str">
        <v>2018</v>
      </c>
      <c r="AN1471" s="70">
        <f t="shared" si="3"/>
        <v>43309</v>
      </c>
      <c r="AO1471" s="70" t="s">
        <v>123</v>
      </c>
    </row>
    <row r="1472" spans="1:41" ht="14.4">
      <c r="A1472" s="55" t="s">
        <v>28168</v>
      </c>
      <c r="B1472" s="56" t="s">
        <v>89</v>
      </c>
      <c r="C1472" s="57">
        <v>43449</v>
      </c>
      <c r="D1472" s="56" t="s">
        <v>90</v>
      </c>
      <c r="E1472" s="56" t="s">
        <v>12</v>
      </c>
      <c r="F1472" s="58" t="s">
        <v>106</v>
      </c>
      <c r="G1472" s="58" t="s">
        <v>107</v>
      </c>
      <c r="H1472" s="56" t="s">
        <v>12</v>
      </c>
      <c r="I1472" s="59"/>
      <c r="J1472" s="59"/>
      <c r="K1472" s="61"/>
      <c r="L1472" s="61"/>
      <c r="M1472" s="60" t="s">
        <v>5252</v>
      </c>
      <c r="N1472" s="56" t="s">
        <v>28169</v>
      </c>
      <c r="O1472" s="56" t="s">
        <v>271</v>
      </c>
      <c r="P1472" s="56" t="s">
        <v>28170</v>
      </c>
      <c r="Q1472" s="56" t="s">
        <v>17</v>
      </c>
      <c r="R1472" s="66"/>
      <c r="S1472" s="61"/>
      <c r="T1472" s="61"/>
      <c r="U1472" s="402"/>
      <c r="V1472" s="66"/>
      <c r="W1472" s="66"/>
      <c r="X1472" s="402"/>
      <c r="Y1472" s="61"/>
      <c r="Z1472" s="56" t="s">
        <v>18</v>
      </c>
      <c r="AA1472" s="57">
        <v>43454</v>
      </c>
      <c r="AB1472" s="203"/>
      <c r="AC1472" s="64" t="s">
        <v>28171</v>
      </c>
      <c r="AD1472" s="56" t="s">
        <v>79</v>
      </c>
      <c r="AE1472" s="56"/>
      <c r="AF1472" s="61"/>
      <c r="AG1472" s="61"/>
      <c r="AH1472" s="67" t="str">
        <v>Dec</v>
      </c>
      <c r="AI1472" s="68" t="str">
        <v>Dec</v>
      </c>
      <c r="AJ1472" s="69" t="e">
        <f t="shared" si="4"/>
        <v>#REF!</v>
      </c>
      <c r="AK1472" s="70">
        <f t="shared" si="1"/>
        <v>43479</v>
      </c>
      <c r="AL1472" s="71" t="e">
        <f t="shared" ca="1" si="5"/>
        <v>#REF!</v>
      </c>
      <c r="AM1472" s="71" t="str">
        <v>2018</v>
      </c>
      <c r="AN1472" s="70">
        <f t="shared" si="3"/>
        <v>43459</v>
      </c>
      <c r="AO1472" s="70" t="s">
        <v>123</v>
      </c>
    </row>
    <row r="1473" spans="1:41" ht="14.4">
      <c r="A1473" s="55" t="s">
        <v>28172</v>
      </c>
      <c r="B1473" s="56" t="s">
        <v>89</v>
      </c>
      <c r="C1473" s="57">
        <v>43461</v>
      </c>
      <c r="D1473" s="56" t="s">
        <v>90</v>
      </c>
      <c r="E1473" s="56" t="s">
        <v>276</v>
      </c>
      <c r="F1473" s="58" t="s">
        <v>214</v>
      </c>
      <c r="G1473" s="58" t="s">
        <v>214</v>
      </c>
      <c r="H1473" s="56" t="s">
        <v>213</v>
      </c>
      <c r="I1473" s="57"/>
      <c r="J1473" s="57">
        <v>43486</v>
      </c>
      <c r="K1473" s="56" t="s">
        <v>18</v>
      </c>
      <c r="L1473" s="56" t="s">
        <v>18</v>
      </c>
      <c r="M1473" s="60" t="s">
        <v>28173</v>
      </c>
      <c r="N1473" s="56" t="s">
        <v>28174</v>
      </c>
      <c r="O1473" s="56" t="s">
        <v>96</v>
      </c>
      <c r="P1473" s="56" t="s">
        <v>28175</v>
      </c>
      <c r="Q1473" s="56" t="s">
        <v>96</v>
      </c>
      <c r="R1473" s="56"/>
      <c r="S1473" s="56" t="s">
        <v>108</v>
      </c>
      <c r="T1473" s="56" t="s">
        <v>108</v>
      </c>
      <c r="U1473" s="56"/>
      <c r="V1473" s="56"/>
      <c r="W1473" s="56" t="s">
        <v>108</v>
      </c>
      <c r="X1473" s="56" t="s">
        <v>108</v>
      </c>
      <c r="Y1473" s="56" t="s">
        <v>108</v>
      </c>
      <c r="Z1473" s="56" t="s">
        <v>18</v>
      </c>
      <c r="AA1473" s="533">
        <v>43469</v>
      </c>
      <c r="AB1473" s="203"/>
      <c r="AC1473" s="64" t="s">
        <v>28176</v>
      </c>
      <c r="AD1473" s="56" t="s">
        <v>79</v>
      </c>
      <c r="AE1473" s="56"/>
      <c r="AF1473" s="61"/>
      <c r="AG1473" s="61"/>
      <c r="AH1473" s="67" t="str">
        <v>Dec</v>
      </c>
      <c r="AI1473" s="68" t="str">
        <v>Jan</v>
      </c>
      <c r="AJ1473" s="69" t="e">
        <f t="shared" si="4"/>
        <v>#REF!</v>
      </c>
      <c r="AK1473" s="70">
        <f t="shared" si="1"/>
        <v>43491</v>
      </c>
      <c r="AL1473" s="71" t="e">
        <f t="shared" ca="1" si="5"/>
        <v>#REF!</v>
      </c>
      <c r="AM1473" s="71" t="str">
        <v>2018</v>
      </c>
      <c r="AN1473" s="70">
        <f t="shared" si="3"/>
        <v>43471</v>
      </c>
      <c r="AO1473" s="70" t="s">
        <v>123</v>
      </c>
    </row>
    <row r="1474" spans="1:41" ht="14.4">
      <c r="A1474" s="55" t="s">
        <v>28177</v>
      </c>
      <c r="B1474" s="56" t="s">
        <v>89</v>
      </c>
      <c r="C1474" s="57">
        <v>43300</v>
      </c>
      <c r="D1474" s="56" t="s">
        <v>90</v>
      </c>
      <c r="E1474" s="56" t="s">
        <v>140</v>
      </c>
      <c r="F1474" s="58" t="s">
        <v>106</v>
      </c>
      <c r="G1474" s="58" t="s">
        <v>107</v>
      </c>
      <c r="H1474" s="56" t="s">
        <v>140</v>
      </c>
      <c r="I1474" s="57"/>
      <c r="J1474" s="57">
        <v>43331</v>
      </c>
      <c r="K1474" s="56" t="s">
        <v>18</v>
      </c>
      <c r="L1474" s="56" t="s">
        <v>18</v>
      </c>
      <c r="M1474" s="60" t="s">
        <v>28178</v>
      </c>
      <c r="N1474" s="56" t="s">
        <v>28179</v>
      </c>
      <c r="O1474" s="56" t="s">
        <v>22</v>
      </c>
      <c r="P1474" s="56" t="s">
        <v>28180</v>
      </c>
      <c r="Q1474" s="56" t="s">
        <v>17</v>
      </c>
      <c r="R1474" s="56"/>
      <c r="S1474" s="56" t="s">
        <v>108</v>
      </c>
      <c r="T1474" s="56" t="s">
        <v>108</v>
      </c>
      <c r="U1474" s="56"/>
      <c r="V1474" s="56"/>
      <c r="W1474" s="56"/>
      <c r="X1474" s="56"/>
      <c r="Y1474" s="56" t="s">
        <v>108</v>
      </c>
      <c r="Z1474" s="56" t="s">
        <v>18</v>
      </c>
      <c r="AA1474" s="57">
        <v>43300</v>
      </c>
      <c r="AB1474" s="203"/>
      <c r="AC1474" s="64" t="s">
        <v>28181</v>
      </c>
      <c r="AD1474" s="56" t="s">
        <v>79</v>
      </c>
      <c r="AE1474" s="56"/>
      <c r="AF1474" s="61"/>
      <c r="AG1474" s="61"/>
      <c r="AH1474" s="67" t="str">
        <v>Jul</v>
      </c>
      <c r="AI1474" s="68" t="str">
        <v>Jul</v>
      </c>
      <c r="AJ1474" s="69" t="e">
        <f t="shared" si="4"/>
        <v>#REF!</v>
      </c>
      <c r="AK1474" s="70">
        <f t="shared" si="1"/>
        <v>43330</v>
      </c>
      <c r="AL1474" s="71" t="e">
        <f t="shared" ca="1" si="5"/>
        <v>#REF!</v>
      </c>
      <c r="AM1474" s="71" t="str">
        <v>2018</v>
      </c>
      <c r="AN1474" s="70">
        <f t="shared" si="3"/>
        <v>43310</v>
      </c>
      <c r="AO1474" s="70" t="s">
        <v>123</v>
      </c>
    </row>
    <row r="1475" spans="1:41" ht="14.4">
      <c r="A1475" s="55" t="s">
        <v>28182</v>
      </c>
      <c r="B1475" s="56" t="s">
        <v>89</v>
      </c>
      <c r="C1475" s="57">
        <v>43306</v>
      </c>
      <c r="D1475" s="56" t="s">
        <v>90</v>
      </c>
      <c r="E1475" s="56" t="s">
        <v>15779</v>
      </c>
      <c r="F1475" s="58" t="s">
        <v>214</v>
      </c>
      <c r="G1475" s="58" t="s">
        <v>20742</v>
      </c>
      <c r="H1475" s="56" t="s">
        <v>2445</v>
      </c>
      <c r="I1475" s="57"/>
      <c r="J1475" s="57">
        <v>43319</v>
      </c>
      <c r="K1475" s="56" t="s">
        <v>18</v>
      </c>
      <c r="L1475" s="56" t="s">
        <v>18</v>
      </c>
      <c r="M1475" s="60" t="s">
        <v>28183</v>
      </c>
      <c r="N1475" s="56" t="s">
        <v>28184</v>
      </c>
      <c r="O1475" s="61"/>
      <c r="P1475" s="56" t="s">
        <v>28185</v>
      </c>
      <c r="Q1475" s="56" t="s">
        <v>96</v>
      </c>
      <c r="R1475" s="56"/>
      <c r="S1475" s="56" t="s">
        <v>108</v>
      </c>
      <c r="T1475" s="56" t="s">
        <v>108</v>
      </c>
      <c r="U1475" s="104">
        <v>43306</v>
      </c>
      <c r="V1475" s="56"/>
      <c r="W1475" s="56">
        <v>15</v>
      </c>
      <c r="X1475" s="104">
        <v>43322</v>
      </c>
      <c r="Y1475" s="61"/>
      <c r="Z1475" s="56" t="s">
        <v>18</v>
      </c>
      <c r="AA1475" s="57">
        <v>43321</v>
      </c>
      <c r="AB1475" s="203"/>
      <c r="AC1475" s="64" t="s">
        <v>28186</v>
      </c>
      <c r="AD1475" s="56" t="s">
        <v>79</v>
      </c>
      <c r="AE1475" s="56"/>
      <c r="AF1475" s="61"/>
      <c r="AG1475" s="61"/>
      <c r="AH1475" s="67" t="str">
        <v>Jul</v>
      </c>
      <c r="AI1475" s="68" t="str">
        <v>Aug</v>
      </c>
      <c r="AJ1475" s="69" t="e">
        <f t="shared" si="4"/>
        <v>#REF!</v>
      </c>
      <c r="AK1475" s="70">
        <f t="shared" si="1"/>
        <v>43336</v>
      </c>
      <c r="AL1475" s="71" t="e">
        <f t="shared" ca="1" si="5"/>
        <v>#REF!</v>
      </c>
      <c r="AM1475" s="71" t="str">
        <v>2018</v>
      </c>
      <c r="AN1475" s="70">
        <f t="shared" si="3"/>
        <v>43316</v>
      </c>
      <c r="AO1475" s="70" t="s">
        <v>123</v>
      </c>
    </row>
    <row r="1476" spans="1:41" ht="14.4">
      <c r="A1476" s="55" t="s">
        <v>28187</v>
      </c>
      <c r="B1476" s="56" t="s">
        <v>89</v>
      </c>
      <c r="C1476" s="57">
        <v>43304</v>
      </c>
      <c r="D1476" s="56" t="s">
        <v>1027</v>
      </c>
      <c r="E1476" s="56" t="s">
        <v>12</v>
      </c>
      <c r="F1476" s="58" t="s">
        <v>106</v>
      </c>
      <c r="G1476" s="58" t="s">
        <v>107</v>
      </c>
      <c r="H1476" s="56" t="s">
        <v>30</v>
      </c>
      <c r="I1476" s="59"/>
      <c r="J1476" s="59"/>
      <c r="K1476" s="61"/>
      <c r="L1476" s="61"/>
      <c r="M1476" s="60" t="s">
        <v>642</v>
      </c>
      <c r="N1476" s="56" t="s">
        <v>28188</v>
      </c>
      <c r="O1476" s="56" t="s">
        <v>436</v>
      </c>
      <c r="P1476" s="56" t="s">
        <v>28189</v>
      </c>
      <c r="Q1476" s="56" t="s">
        <v>17</v>
      </c>
      <c r="R1476" s="66"/>
      <c r="S1476" s="61"/>
      <c r="T1476" s="61"/>
      <c r="U1476" s="402"/>
      <c r="V1476" s="66"/>
      <c r="W1476" s="66"/>
      <c r="X1476" s="402"/>
      <c r="Y1476" s="61"/>
      <c r="Z1476" s="56" t="s">
        <v>18</v>
      </c>
      <c r="AA1476" s="533">
        <v>43320</v>
      </c>
      <c r="AB1476" s="203"/>
      <c r="AC1476" s="64" t="s">
        <v>28190</v>
      </c>
      <c r="AD1476" s="56" t="s">
        <v>294</v>
      </c>
      <c r="AE1476" s="61"/>
      <c r="AF1476" s="61"/>
      <c r="AG1476" s="61"/>
      <c r="AH1476" s="67" t="str">
        <v>Jul</v>
      </c>
      <c r="AI1476" s="68" t="str">
        <v>Aug</v>
      </c>
      <c r="AJ1476" s="69" t="e">
        <f t="shared" si="4"/>
        <v>#REF!</v>
      </c>
      <c r="AK1476" s="70">
        <f t="shared" si="1"/>
        <v>43334</v>
      </c>
      <c r="AL1476" s="71" t="e">
        <f t="shared" ca="1" si="5"/>
        <v>#REF!</v>
      </c>
      <c r="AM1476" s="71" t="str">
        <v>2018</v>
      </c>
      <c r="AN1476" s="70">
        <f t="shared" si="3"/>
        <v>43314</v>
      </c>
      <c r="AO1476" s="70" t="s">
        <v>123</v>
      </c>
    </row>
    <row r="1477" spans="1:41" ht="14.4">
      <c r="A1477" s="55" t="s">
        <v>28191</v>
      </c>
      <c r="B1477" s="56" t="s">
        <v>89</v>
      </c>
      <c r="C1477" s="57">
        <v>43147</v>
      </c>
      <c r="D1477" s="56" t="s">
        <v>1027</v>
      </c>
      <c r="E1477" s="56" t="s">
        <v>112</v>
      </c>
      <c r="F1477" s="58" t="s">
        <v>106</v>
      </c>
      <c r="G1477" s="58" t="s">
        <v>113</v>
      </c>
      <c r="H1477" s="56" t="s">
        <v>112</v>
      </c>
      <c r="I1477" s="57"/>
      <c r="J1477" s="57">
        <v>43175</v>
      </c>
      <c r="K1477" s="56" t="s">
        <v>18</v>
      </c>
      <c r="L1477" s="56" t="s">
        <v>14</v>
      </c>
      <c r="M1477" s="60" t="s">
        <v>28192</v>
      </c>
      <c r="N1477" s="56" t="s">
        <v>28193</v>
      </c>
      <c r="O1477" s="56" t="s">
        <v>44</v>
      </c>
      <c r="P1477" s="56">
        <v>151540909</v>
      </c>
      <c r="Q1477" s="56" t="s">
        <v>96</v>
      </c>
      <c r="R1477" s="66"/>
      <c r="S1477" s="61"/>
      <c r="T1477" s="61"/>
      <c r="U1477" s="402"/>
      <c r="V1477" s="66"/>
      <c r="W1477" s="66"/>
      <c r="X1477" s="400" t="s">
        <v>108</v>
      </c>
      <c r="Y1477" s="61"/>
      <c r="Z1477" s="56" t="s">
        <v>14</v>
      </c>
      <c r="AA1477" s="57">
        <v>43147</v>
      </c>
      <c r="AB1477" s="203"/>
      <c r="AC1477" s="64" t="s">
        <v>3956</v>
      </c>
      <c r="AD1477" s="65" t="s">
        <v>224</v>
      </c>
      <c r="AE1477" s="96"/>
      <c r="AF1477" s="66"/>
      <c r="AG1477" s="66"/>
      <c r="AH1477" s="67" t="str">
        <v>Feb</v>
      </c>
      <c r="AI1477" s="68" t="str">
        <v>Feb</v>
      </c>
      <c r="AJ1477" s="69" t="e">
        <f t="shared" si="4"/>
        <v>#REF!</v>
      </c>
      <c r="AK1477" s="70">
        <f t="shared" si="1"/>
        <v>43177</v>
      </c>
      <c r="AL1477" s="71" t="e">
        <f t="shared" ca="1" si="5"/>
        <v>#REF!</v>
      </c>
      <c r="AM1477" s="71" t="str">
        <v>2018</v>
      </c>
      <c r="AN1477" s="70">
        <f t="shared" si="3"/>
        <v>43157</v>
      </c>
      <c r="AO1477" s="70" t="s">
        <v>123</v>
      </c>
    </row>
    <row r="1478" spans="1:41" ht="14.4">
      <c r="A1478" s="55" t="s">
        <v>28194</v>
      </c>
      <c r="B1478" s="56" t="s">
        <v>89</v>
      </c>
      <c r="C1478" s="57">
        <v>43119</v>
      </c>
      <c r="D1478" s="56" t="s">
        <v>1027</v>
      </c>
      <c r="E1478" s="56" t="s">
        <v>140</v>
      </c>
      <c r="F1478" s="58" t="s">
        <v>106</v>
      </c>
      <c r="G1478" s="58" t="s">
        <v>107</v>
      </c>
      <c r="H1478" s="56" t="s">
        <v>140</v>
      </c>
      <c r="I1478" s="57"/>
      <c r="J1478" s="57">
        <v>43150</v>
      </c>
      <c r="K1478" s="56" t="s">
        <v>18</v>
      </c>
      <c r="L1478" s="56" t="s">
        <v>14</v>
      </c>
      <c r="M1478" s="60" t="s">
        <v>642</v>
      </c>
      <c r="N1478" s="56" t="s">
        <v>17406</v>
      </c>
      <c r="O1478" s="56" t="s">
        <v>95</v>
      </c>
      <c r="P1478" s="56" t="s">
        <v>18366</v>
      </c>
      <c r="Q1478" s="56" t="s">
        <v>17</v>
      </c>
      <c r="R1478" s="66"/>
      <c r="S1478" s="56" t="s">
        <v>108</v>
      </c>
      <c r="T1478" s="56" t="s">
        <v>108</v>
      </c>
      <c r="U1478" s="56"/>
      <c r="V1478" s="66"/>
      <c r="W1478" s="66"/>
      <c r="X1478" s="400"/>
      <c r="Y1478" s="56" t="s">
        <v>499</v>
      </c>
      <c r="Z1478" s="56" t="s">
        <v>14</v>
      </c>
      <c r="AA1478" s="57">
        <v>43119</v>
      </c>
      <c r="AB1478" s="203"/>
      <c r="AC1478" s="64" t="s">
        <v>28195</v>
      </c>
      <c r="AD1478" s="65" t="s">
        <v>294</v>
      </c>
      <c r="AE1478" s="65"/>
      <c r="AF1478" s="66"/>
      <c r="AG1478" s="66"/>
      <c r="AH1478" s="67" t="str">
        <v>Jan</v>
      </c>
      <c r="AI1478" s="68" t="str">
        <v>Jan</v>
      </c>
      <c r="AJ1478" s="69" t="e">
        <f t="shared" si="4"/>
        <v>#REF!</v>
      </c>
      <c r="AK1478" s="70">
        <f t="shared" si="1"/>
        <v>43149</v>
      </c>
      <c r="AL1478" s="71" t="e">
        <f t="shared" ca="1" si="5"/>
        <v>#REF!</v>
      </c>
      <c r="AM1478" s="71" t="str">
        <v>2018</v>
      </c>
      <c r="AN1478" s="70">
        <f t="shared" si="3"/>
        <v>43129</v>
      </c>
      <c r="AO1478" s="70" t="s">
        <v>123</v>
      </c>
    </row>
    <row r="1479" spans="1:41" ht="14.4">
      <c r="A1479" s="55" t="s">
        <v>28196</v>
      </c>
      <c r="B1479" s="56" t="s">
        <v>89</v>
      </c>
      <c r="C1479" s="57">
        <v>43111</v>
      </c>
      <c r="D1479" s="56" t="s">
        <v>1027</v>
      </c>
      <c r="E1479" s="56" t="s">
        <v>129</v>
      </c>
      <c r="F1479" s="58" t="s">
        <v>106</v>
      </c>
      <c r="G1479" s="58" t="s">
        <v>107</v>
      </c>
      <c r="H1479" s="56" t="s">
        <v>129</v>
      </c>
      <c r="I1479" s="57"/>
      <c r="J1479" s="57">
        <v>43153</v>
      </c>
      <c r="K1479" s="61"/>
      <c r="L1479" s="61"/>
      <c r="M1479" s="60" t="s">
        <v>642</v>
      </c>
      <c r="N1479" s="56" t="s">
        <v>17406</v>
      </c>
      <c r="O1479" s="56" t="s">
        <v>95</v>
      </c>
      <c r="P1479" s="56" t="s">
        <v>18366</v>
      </c>
      <c r="Q1479" s="56" t="s">
        <v>96</v>
      </c>
      <c r="R1479" s="66"/>
      <c r="S1479" s="61"/>
      <c r="T1479" s="61"/>
      <c r="U1479" s="402"/>
      <c r="V1479" s="66"/>
      <c r="W1479" s="66"/>
      <c r="X1479" s="400" t="s">
        <v>108</v>
      </c>
      <c r="Y1479" s="61"/>
      <c r="Z1479" s="56" t="s">
        <v>14</v>
      </c>
      <c r="AA1479" s="57">
        <v>43111</v>
      </c>
      <c r="AB1479" s="203"/>
      <c r="AC1479" s="64" t="s">
        <v>28197</v>
      </c>
      <c r="AD1479" s="65" t="s">
        <v>118</v>
      </c>
      <c r="AE1479" s="96"/>
      <c r="AF1479" s="66"/>
      <c r="AG1479" s="66"/>
      <c r="AH1479" s="67" t="str">
        <v>Jan</v>
      </c>
      <c r="AI1479" s="68" t="str">
        <v>Jan</v>
      </c>
      <c r="AJ1479" s="69" t="e">
        <f t="shared" si="4"/>
        <v>#REF!</v>
      </c>
      <c r="AK1479" s="70">
        <f t="shared" si="1"/>
        <v>43141</v>
      </c>
      <c r="AL1479" s="71" t="e">
        <f t="shared" ca="1" si="5"/>
        <v>#REF!</v>
      </c>
      <c r="AM1479" s="71" t="str">
        <v>2018</v>
      </c>
      <c r="AN1479" s="70">
        <f t="shared" si="3"/>
        <v>43121</v>
      </c>
      <c r="AO1479" s="70" t="s">
        <v>123</v>
      </c>
    </row>
    <row r="1480" spans="1:41" ht="14.4">
      <c r="A1480" s="55" t="s">
        <v>28198</v>
      </c>
      <c r="B1480" s="56" t="s">
        <v>89</v>
      </c>
      <c r="C1480" s="57">
        <v>43445</v>
      </c>
      <c r="D1480" s="56" t="s">
        <v>229</v>
      </c>
      <c r="E1480" s="56" t="s">
        <v>140</v>
      </c>
      <c r="F1480" s="58" t="s">
        <v>106</v>
      </c>
      <c r="G1480" s="58" t="s">
        <v>107</v>
      </c>
      <c r="H1480" s="56" t="s">
        <v>140</v>
      </c>
      <c r="I1480" s="57"/>
      <c r="J1480" s="57">
        <v>43476</v>
      </c>
      <c r="K1480" s="56" t="s">
        <v>18</v>
      </c>
      <c r="L1480" s="56" t="s">
        <v>14</v>
      </c>
      <c r="M1480" s="60" t="s">
        <v>28199</v>
      </c>
      <c r="N1480" s="56" t="s">
        <v>28199</v>
      </c>
      <c r="O1480" s="56" t="s">
        <v>44</v>
      </c>
      <c r="P1480" s="56" t="s">
        <v>108</v>
      </c>
      <c r="Q1480" s="56" t="s">
        <v>96</v>
      </c>
      <c r="R1480" s="56"/>
      <c r="S1480" s="56" t="s">
        <v>108</v>
      </c>
      <c r="T1480" s="56" t="s">
        <v>108</v>
      </c>
      <c r="U1480" s="56"/>
      <c r="V1480" s="56"/>
      <c r="W1480" s="56"/>
      <c r="X1480" s="56"/>
      <c r="Y1480" s="56" t="s">
        <v>108</v>
      </c>
      <c r="Z1480" s="56" t="s">
        <v>14</v>
      </c>
      <c r="AA1480" s="57">
        <v>43445</v>
      </c>
      <c r="AB1480" s="203"/>
      <c r="AC1480" s="64" t="s">
        <v>28200</v>
      </c>
      <c r="AD1480" s="56" t="s">
        <v>224</v>
      </c>
      <c r="AE1480" s="56"/>
      <c r="AF1480" s="61"/>
      <c r="AG1480" s="61"/>
      <c r="AH1480" s="67" t="str">
        <v>Dec</v>
      </c>
      <c r="AI1480" s="68" t="str">
        <v>Dec</v>
      </c>
      <c r="AJ1480" s="69" t="e">
        <f t="shared" si="4"/>
        <v>#REF!</v>
      </c>
      <c r="AK1480" s="70">
        <f t="shared" si="1"/>
        <v>43475</v>
      </c>
      <c r="AL1480" s="71" t="e">
        <f t="shared" ca="1" si="5"/>
        <v>#REF!</v>
      </c>
      <c r="AM1480" s="71" t="str">
        <v>2018</v>
      </c>
      <c r="AN1480" s="70">
        <f t="shared" si="3"/>
        <v>43455</v>
      </c>
      <c r="AO1480" s="70" t="s">
        <v>123</v>
      </c>
    </row>
    <row r="1481" spans="1:41" ht="14.4">
      <c r="A1481" s="55" t="s">
        <v>28201</v>
      </c>
      <c r="B1481" s="56" t="s">
        <v>89</v>
      </c>
      <c r="C1481" s="57">
        <v>43319</v>
      </c>
      <c r="D1481" s="56" t="s">
        <v>90</v>
      </c>
      <c r="E1481" s="56" t="s">
        <v>140</v>
      </c>
      <c r="F1481" s="58" t="s">
        <v>106</v>
      </c>
      <c r="G1481" s="58" t="s">
        <v>107</v>
      </c>
      <c r="H1481" s="56" t="s">
        <v>140</v>
      </c>
      <c r="I1481" s="57"/>
      <c r="J1481" s="57">
        <v>43350</v>
      </c>
      <c r="K1481" s="56" t="s">
        <v>18</v>
      </c>
      <c r="L1481" s="56" t="s">
        <v>14</v>
      </c>
      <c r="M1481" s="60" t="s">
        <v>28202</v>
      </c>
      <c r="N1481" s="56" t="s">
        <v>28203</v>
      </c>
      <c r="O1481" s="56" t="s">
        <v>27</v>
      </c>
      <c r="P1481" s="56" t="s">
        <v>108</v>
      </c>
      <c r="Q1481" s="56" t="s">
        <v>28</v>
      </c>
      <c r="R1481" s="56"/>
      <c r="S1481" s="56" t="s">
        <v>108</v>
      </c>
      <c r="T1481" s="56" t="s">
        <v>108</v>
      </c>
      <c r="U1481" s="56"/>
      <c r="V1481" s="56"/>
      <c r="W1481" s="56"/>
      <c r="X1481" s="56"/>
      <c r="Y1481" s="56" t="s">
        <v>108</v>
      </c>
      <c r="Z1481" s="56" t="s">
        <v>14</v>
      </c>
      <c r="AA1481" s="57">
        <v>43319</v>
      </c>
      <c r="AB1481" s="203"/>
      <c r="AC1481" s="64" t="s">
        <v>28204</v>
      </c>
      <c r="AD1481" s="56" t="s">
        <v>118</v>
      </c>
      <c r="AE1481" s="56"/>
      <c r="AF1481" s="61"/>
      <c r="AG1481" s="61"/>
      <c r="AH1481" s="67" t="str">
        <v>Aug</v>
      </c>
      <c r="AI1481" s="68" t="str">
        <v>Aug</v>
      </c>
      <c r="AJ1481" s="69" t="e">
        <f t="shared" si="4"/>
        <v>#REF!</v>
      </c>
      <c r="AK1481" s="70">
        <f t="shared" si="1"/>
        <v>43349</v>
      </c>
      <c r="AL1481" s="71" t="e">
        <f t="shared" ca="1" si="5"/>
        <v>#REF!</v>
      </c>
      <c r="AM1481" s="71" t="str">
        <v>2018</v>
      </c>
      <c r="AN1481" s="70">
        <f t="shared" si="3"/>
        <v>43329</v>
      </c>
      <c r="AO1481" s="70" t="s">
        <v>123</v>
      </c>
    </row>
    <row r="1482" spans="1:41" ht="14.4">
      <c r="A1482" s="55" t="s">
        <v>28205</v>
      </c>
      <c r="B1482" s="56" t="s">
        <v>89</v>
      </c>
      <c r="C1482" s="57">
        <v>43119</v>
      </c>
      <c r="D1482" s="56" t="s">
        <v>1027</v>
      </c>
      <c r="E1482" s="56" t="s">
        <v>140</v>
      </c>
      <c r="F1482" s="58" t="s">
        <v>106</v>
      </c>
      <c r="G1482" s="58" t="s">
        <v>107</v>
      </c>
      <c r="H1482" s="56" t="s">
        <v>140</v>
      </c>
      <c r="I1482" s="57"/>
      <c r="J1482" s="57">
        <v>43150</v>
      </c>
      <c r="K1482" s="56" t="s">
        <v>18</v>
      </c>
      <c r="L1482" s="56" t="s">
        <v>14</v>
      </c>
      <c r="M1482" s="60" t="s">
        <v>642</v>
      </c>
      <c r="N1482" s="56" t="s">
        <v>28206</v>
      </c>
      <c r="O1482" s="56" t="s">
        <v>44</v>
      </c>
      <c r="P1482" s="56" t="s">
        <v>108</v>
      </c>
      <c r="Q1482" s="56" t="s">
        <v>17</v>
      </c>
      <c r="R1482" s="66"/>
      <c r="S1482" s="56" t="s">
        <v>108</v>
      </c>
      <c r="T1482" s="56" t="s">
        <v>108</v>
      </c>
      <c r="U1482" s="56"/>
      <c r="V1482" s="66"/>
      <c r="W1482" s="66"/>
      <c r="X1482" s="400"/>
      <c r="Y1482" s="56" t="s">
        <v>108</v>
      </c>
      <c r="Z1482" s="56" t="s">
        <v>14</v>
      </c>
      <c r="AA1482" s="57">
        <v>43119</v>
      </c>
      <c r="AB1482" s="203"/>
      <c r="AC1482" s="64" t="s">
        <v>28207</v>
      </c>
      <c r="AD1482" s="65" t="s">
        <v>118</v>
      </c>
      <c r="AE1482" s="65"/>
      <c r="AF1482" s="66"/>
      <c r="AG1482" s="66"/>
      <c r="AH1482" s="67" t="str">
        <v>Jan</v>
      </c>
      <c r="AI1482" s="68" t="str">
        <v>Jan</v>
      </c>
      <c r="AJ1482" s="69" t="e">
        <f t="shared" si="4"/>
        <v>#REF!</v>
      </c>
      <c r="AK1482" s="70">
        <f t="shared" si="1"/>
        <v>43149</v>
      </c>
      <c r="AL1482" s="71" t="e">
        <f t="shared" ca="1" si="5"/>
        <v>#REF!</v>
      </c>
      <c r="AM1482" s="71" t="str">
        <v>2018</v>
      </c>
      <c r="AN1482" s="70">
        <f t="shared" si="3"/>
        <v>43129</v>
      </c>
      <c r="AO1482" s="70" t="s">
        <v>123</v>
      </c>
    </row>
    <row r="1483" spans="1:41" ht="14.4">
      <c r="A1483" s="55" t="s">
        <v>28208</v>
      </c>
      <c r="B1483" s="56" t="s">
        <v>89</v>
      </c>
      <c r="C1483" s="57">
        <v>43434</v>
      </c>
      <c r="D1483" s="56" t="s">
        <v>1027</v>
      </c>
      <c r="E1483" s="56" t="s">
        <v>140</v>
      </c>
      <c r="F1483" s="58" t="s">
        <v>106</v>
      </c>
      <c r="G1483" s="58" t="s">
        <v>107</v>
      </c>
      <c r="H1483" s="56" t="s">
        <v>140</v>
      </c>
      <c r="I1483" s="57"/>
      <c r="J1483" s="57">
        <v>43464</v>
      </c>
      <c r="K1483" s="56" t="s">
        <v>18</v>
      </c>
      <c r="L1483" s="56" t="s">
        <v>14</v>
      </c>
      <c r="M1483" s="60" t="s">
        <v>642</v>
      </c>
      <c r="N1483" s="56" t="s">
        <v>11219</v>
      </c>
      <c r="O1483" s="56" t="s">
        <v>22</v>
      </c>
      <c r="P1483" s="56" t="s">
        <v>108</v>
      </c>
      <c r="Q1483" s="56" t="s">
        <v>96</v>
      </c>
      <c r="R1483" s="56"/>
      <c r="S1483" s="56" t="s">
        <v>108</v>
      </c>
      <c r="T1483" s="56" t="s">
        <v>108</v>
      </c>
      <c r="U1483" s="56"/>
      <c r="V1483" s="56"/>
      <c r="W1483" s="56"/>
      <c r="X1483" s="56"/>
      <c r="Y1483" s="56" t="s">
        <v>108</v>
      </c>
      <c r="Z1483" s="56" t="s">
        <v>14</v>
      </c>
      <c r="AA1483" s="57">
        <v>43434</v>
      </c>
      <c r="AB1483" s="203"/>
      <c r="AC1483" s="64" t="s">
        <v>21762</v>
      </c>
      <c r="AD1483" s="56" t="s">
        <v>118</v>
      </c>
      <c r="AE1483" s="56"/>
      <c r="AF1483" s="61"/>
      <c r="AG1483" s="61"/>
      <c r="AH1483" s="67" t="str">
        <v>Nov</v>
      </c>
      <c r="AI1483" s="68" t="str">
        <v>Nov</v>
      </c>
      <c r="AJ1483" s="69" t="e">
        <f t="shared" si="4"/>
        <v>#REF!</v>
      </c>
      <c r="AK1483" s="70">
        <f t="shared" si="1"/>
        <v>43464</v>
      </c>
      <c r="AL1483" s="71" t="e">
        <f t="shared" ca="1" si="5"/>
        <v>#REF!</v>
      </c>
      <c r="AM1483" s="71" t="str">
        <v>2018</v>
      </c>
      <c r="AN1483" s="70">
        <f t="shared" si="3"/>
        <v>43444</v>
      </c>
      <c r="AO1483" s="70" t="s">
        <v>123</v>
      </c>
    </row>
    <row r="1484" spans="1:41" ht="14.4">
      <c r="A1484" s="55" t="s">
        <v>28209</v>
      </c>
      <c r="B1484" s="56" t="s">
        <v>89</v>
      </c>
      <c r="C1484" s="57">
        <v>43455</v>
      </c>
      <c r="D1484" s="56" t="s">
        <v>1027</v>
      </c>
      <c r="E1484" s="56" t="s">
        <v>12</v>
      </c>
      <c r="F1484" s="58" t="s">
        <v>106</v>
      </c>
      <c r="G1484" s="58" t="s">
        <v>107</v>
      </c>
      <c r="H1484" s="56" t="s">
        <v>12</v>
      </c>
      <c r="I1484" s="59"/>
      <c r="J1484" s="59"/>
      <c r="K1484" s="61"/>
      <c r="L1484" s="61"/>
      <c r="M1484" s="60" t="s">
        <v>28210</v>
      </c>
      <c r="N1484" s="56" t="s">
        <v>28211</v>
      </c>
      <c r="O1484" s="56" t="s">
        <v>143</v>
      </c>
      <c r="P1484" s="61"/>
      <c r="Q1484" s="61"/>
      <c r="R1484" s="66"/>
      <c r="S1484" s="61"/>
      <c r="T1484" s="61"/>
      <c r="U1484" s="402"/>
      <c r="V1484" s="66"/>
      <c r="W1484" s="66"/>
      <c r="X1484" s="402"/>
      <c r="Y1484" s="61"/>
      <c r="Z1484" s="56" t="s">
        <v>14</v>
      </c>
      <c r="AA1484" s="57">
        <v>43455</v>
      </c>
      <c r="AB1484" s="203"/>
      <c r="AC1484" s="64" t="s">
        <v>6863</v>
      </c>
      <c r="AD1484" s="56" t="s">
        <v>179</v>
      </c>
      <c r="AE1484" s="56"/>
      <c r="AF1484" s="61"/>
      <c r="AG1484" s="61"/>
      <c r="AH1484" s="67" t="str">
        <v>Dec</v>
      </c>
      <c r="AI1484" s="68" t="str">
        <v>Dec</v>
      </c>
      <c r="AJ1484" s="69" t="e">
        <f t="shared" si="4"/>
        <v>#REF!</v>
      </c>
      <c r="AK1484" s="70">
        <f t="shared" si="1"/>
        <v>43485</v>
      </c>
      <c r="AL1484" s="71" t="e">
        <f t="shared" ca="1" si="5"/>
        <v>#REF!</v>
      </c>
      <c r="AM1484" s="71" t="str">
        <v>2018</v>
      </c>
      <c r="AN1484" s="70">
        <f t="shared" si="3"/>
        <v>43465</v>
      </c>
      <c r="AO1484" s="70" t="s">
        <v>123</v>
      </c>
    </row>
    <row r="1485" spans="1:41" ht="14.4">
      <c r="A1485" s="55" t="s">
        <v>28212</v>
      </c>
      <c r="B1485" s="56" t="s">
        <v>89</v>
      </c>
      <c r="C1485" s="57">
        <v>43255</v>
      </c>
      <c r="D1485" s="56" t="s">
        <v>90</v>
      </c>
      <c r="E1485" s="56" t="s">
        <v>140</v>
      </c>
      <c r="F1485" s="58" t="s">
        <v>106</v>
      </c>
      <c r="G1485" s="58" t="s">
        <v>107</v>
      </c>
      <c r="H1485" s="56" t="s">
        <v>140</v>
      </c>
      <c r="I1485" s="57"/>
      <c r="J1485" s="57">
        <v>43285</v>
      </c>
      <c r="K1485" s="56" t="s">
        <v>18</v>
      </c>
      <c r="L1485" s="56" t="s">
        <v>14</v>
      </c>
      <c r="M1485" s="60" t="s">
        <v>28213</v>
      </c>
      <c r="N1485" s="56" t="s">
        <v>28214</v>
      </c>
      <c r="O1485" s="56" t="s">
        <v>266</v>
      </c>
      <c r="P1485" s="56" t="s">
        <v>28215</v>
      </c>
      <c r="Q1485" s="56" t="s">
        <v>28</v>
      </c>
      <c r="R1485" s="56"/>
      <c r="S1485" s="56" t="s">
        <v>108</v>
      </c>
      <c r="T1485" s="56" t="s">
        <v>108</v>
      </c>
      <c r="U1485" s="56"/>
      <c r="V1485" s="56"/>
      <c r="W1485" s="56"/>
      <c r="X1485" s="56"/>
      <c r="Y1485" s="56" t="s">
        <v>292</v>
      </c>
      <c r="Z1485" s="56" t="s">
        <v>14</v>
      </c>
      <c r="AA1485" s="57">
        <v>43255</v>
      </c>
      <c r="AB1485" s="203"/>
      <c r="AC1485" s="64" t="s">
        <v>28216</v>
      </c>
      <c r="AD1485" s="56" t="s">
        <v>294</v>
      </c>
      <c r="AE1485" s="56"/>
      <c r="AF1485" s="61"/>
      <c r="AG1485" s="61"/>
      <c r="AH1485" s="67" t="str">
        <v>Jun</v>
      </c>
      <c r="AI1485" s="68" t="str">
        <v>Jun</v>
      </c>
      <c r="AJ1485" s="69" t="e">
        <f t="shared" si="4"/>
        <v>#REF!</v>
      </c>
      <c r="AK1485" s="70">
        <f t="shared" si="1"/>
        <v>43285</v>
      </c>
      <c r="AL1485" s="71" t="e">
        <f t="shared" ca="1" si="5"/>
        <v>#REF!</v>
      </c>
      <c r="AM1485" s="71" t="str">
        <v>2018</v>
      </c>
      <c r="AN1485" s="70">
        <f t="shared" si="3"/>
        <v>43265</v>
      </c>
      <c r="AO1485" s="70" t="s">
        <v>123</v>
      </c>
    </row>
    <row r="1486" spans="1:41" ht="14.4">
      <c r="A1486" s="55" t="s">
        <v>28217</v>
      </c>
      <c r="B1486" s="56" t="s">
        <v>89</v>
      </c>
      <c r="C1486" s="57">
        <v>43451</v>
      </c>
      <c r="D1486" s="56" t="s">
        <v>1027</v>
      </c>
      <c r="E1486" s="56" t="s">
        <v>140</v>
      </c>
      <c r="F1486" s="58" t="s">
        <v>106</v>
      </c>
      <c r="G1486" s="58" t="s">
        <v>107</v>
      </c>
      <c r="H1486" s="56" t="s">
        <v>140</v>
      </c>
      <c r="I1486" s="57"/>
      <c r="J1486" s="57">
        <v>43482</v>
      </c>
      <c r="K1486" s="56" t="s">
        <v>18</v>
      </c>
      <c r="L1486" s="56" t="s">
        <v>14</v>
      </c>
      <c r="M1486" s="60" t="s">
        <v>642</v>
      </c>
      <c r="N1486" s="56" t="s">
        <v>10302</v>
      </c>
      <c r="O1486" s="56" t="s">
        <v>249</v>
      </c>
      <c r="P1486" s="56" t="s">
        <v>108</v>
      </c>
      <c r="Q1486" s="56" t="s">
        <v>17</v>
      </c>
      <c r="R1486" s="56"/>
      <c r="S1486" s="56" t="s">
        <v>108</v>
      </c>
      <c r="T1486" s="56" t="s">
        <v>108</v>
      </c>
      <c r="U1486" s="56"/>
      <c r="V1486" s="56"/>
      <c r="W1486" s="56"/>
      <c r="X1486" s="56"/>
      <c r="Y1486" s="56" t="s">
        <v>108</v>
      </c>
      <c r="Z1486" s="56" t="s">
        <v>14</v>
      </c>
      <c r="AA1486" s="57">
        <v>43451</v>
      </c>
      <c r="AB1486" s="203"/>
      <c r="AC1486" s="64" t="s">
        <v>24972</v>
      </c>
      <c r="AD1486" s="56" t="s">
        <v>118</v>
      </c>
      <c r="AE1486" s="56"/>
      <c r="AF1486" s="61"/>
      <c r="AG1486" s="61"/>
      <c r="AH1486" s="67" t="str">
        <v>Dec</v>
      </c>
      <c r="AI1486" s="68" t="str">
        <v>Dec</v>
      </c>
      <c r="AJ1486" s="69" t="e">
        <f t="shared" si="4"/>
        <v>#REF!</v>
      </c>
      <c r="AK1486" s="70">
        <f t="shared" si="1"/>
        <v>43481</v>
      </c>
      <c r="AL1486" s="71" t="e">
        <f t="shared" ca="1" si="5"/>
        <v>#REF!</v>
      </c>
      <c r="AM1486" s="71" t="str">
        <v>2018</v>
      </c>
      <c r="AN1486" s="70">
        <f t="shared" si="3"/>
        <v>43461</v>
      </c>
      <c r="AO1486" s="70" t="s">
        <v>123</v>
      </c>
    </row>
    <row r="1487" spans="1:41" ht="14.4">
      <c r="A1487" s="55" t="s">
        <v>28218</v>
      </c>
      <c r="B1487" s="56" t="s">
        <v>89</v>
      </c>
      <c r="C1487" s="57">
        <v>43327</v>
      </c>
      <c r="D1487" s="56" t="s">
        <v>1027</v>
      </c>
      <c r="E1487" s="56" t="s">
        <v>140</v>
      </c>
      <c r="F1487" s="58" t="s">
        <v>106</v>
      </c>
      <c r="G1487" s="58" t="s">
        <v>107</v>
      </c>
      <c r="H1487" s="56" t="s">
        <v>140</v>
      </c>
      <c r="I1487" s="57"/>
      <c r="J1487" s="57">
        <v>43358</v>
      </c>
      <c r="K1487" s="56" t="s">
        <v>18</v>
      </c>
      <c r="L1487" s="56" t="s">
        <v>18</v>
      </c>
      <c r="M1487" s="60" t="s">
        <v>642</v>
      </c>
      <c r="N1487" s="56" t="s">
        <v>28219</v>
      </c>
      <c r="O1487" s="56" t="s">
        <v>271</v>
      </c>
      <c r="P1487" s="56" t="s">
        <v>28220</v>
      </c>
      <c r="Q1487" s="56" t="s">
        <v>17</v>
      </c>
      <c r="R1487" s="56"/>
      <c r="S1487" s="56" t="s">
        <v>108</v>
      </c>
      <c r="T1487" s="56" t="s">
        <v>108</v>
      </c>
      <c r="U1487" s="56"/>
      <c r="V1487" s="56"/>
      <c r="W1487" s="56" t="s">
        <v>108</v>
      </c>
      <c r="X1487" s="56"/>
      <c r="Y1487" s="56" t="s">
        <v>108</v>
      </c>
      <c r="Z1487" s="56" t="s">
        <v>18</v>
      </c>
      <c r="AA1487" s="57">
        <v>43327</v>
      </c>
      <c r="AB1487" s="203"/>
      <c r="AC1487" s="64" t="s">
        <v>28221</v>
      </c>
      <c r="AD1487" s="56" t="s">
        <v>79</v>
      </c>
      <c r="AE1487" s="56"/>
      <c r="AF1487" s="61"/>
      <c r="AG1487" s="61"/>
      <c r="AH1487" s="67" t="str">
        <v>Aug</v>
      </c>
      <c r="AI1487" s="68" t="str">
        <v>Aug</v>
      </c>
      <c r="AJ1487" s="69" t="e">
        <f t="shared" si="4"/>
        <v>#REF!</v>
      </c>
      <c r="AK1487" s="70">
        <f t="shared" si="1"/>
        <v>43357</v>
      </c>
      <c r="AL1487" s="71" t="e">
        <f t="shared" ca="1" si="5"/>
        <v>#REF!</v>
      </c>
      <c r="AM1487" s="71" t="str">
        <v>2018</v>
      </c>
      <c r="AN1487" s="70">
        <f t="shared" si="3"/>
        <v>43337</v>
      </c>
      <c r="AO1487" s="70" t="s">
        <v>123</v>
      </c>
    </row>
    <row r="1488" spans="1:41" ht="14.4">
      <c r="A1488" s="55" t="s">
        <v>28222</v>
      </c>
      <c r="B1488" s="106" t="s">
        <v>89</v>
      </c>
      <c r="C1488" s="57">
        <v>43210</v>
      </c>
      <c r="D1488" s="56" t="s">
        <v>90</v>
      </c>
      <c r="E1488" s="56" t="s">
        <v>15779</v>
      </c>
      <c r="F1488" s="58" t="s">
        <v>214</v>
      </c>
      <c r="G1488" s="58" t="s">
        <v>214</v>
      </c>
      <c r="H1488" s="56" t="s">
        <v>2445</v>
      </c>
      <c r="I1488" s="57"/>
      <c r="J1488" s="57">
        <v>43223</v>
      </c>
      <c r="K1488" s="61"/>
      <c r="L1488" s="61"/>
      <c r="M1488" s="60" t="s">
        <v>28223</v>
      </c>
      <c r="N1488" s="56" t="s">
        <v>28223</v>
      </c>
      <c r="O1488" s="56" t="s">
        <v>266</v>
      </c>
      <c r="P1488" s="61"/>
      <c r="Q1488" s="56" t="s">
        <v>96</v>
      </c>
      <c r="R1488" s="56"/>
      <c r="S1488" s="56" t="s">
        <v>108</v>
      </c>
      <c r="T1488" s="56" t="s">
        <v>14</v>
      </c>
      <c r="U1488" s="56"/>
      <c r="V1488" s="56"/>
      <c r="W1488" s="56" t="s">
        <v>108</v>
      </c>
      <c r="X1488" s="56" t="s">
        <v>108</v>
      </c>
      <c r="Y1488" s="61"/>
      <c r="Z1488" s="56" t="s">
        <v>18</v>
      </c>
      <c r="AA1488" s="533">
        <v>43222</v>
      </c>
      <c r="AB1488" s="203"/>
      <c r="AC1488" s="64" t="s">
        <v>28224</v>
      </c>
      <c r="AD1488" s="56" t="s">
        <v>79</v>
      </c>
      <c r="AE1488" s="56"/>
      <c r="AF1488" s="61"/>
      <c r="AG1488" s="61"/>
      <c r="AH1488" s="67" t="str">
        <v>Apr</v>
      </c>
      <c r="AI1488" s="68" t="str">
        <v>May</v>
      </c>
      <c r="AJ1488" s="69" t="e">
        <f t="shared" si="4"/>
        <v>#REF!</v>
      </c>
      <c r="AK1488" s="70">
        <f t="shared" si="1"/>
        <v>43240</v>
      </c>
      <c r="AL1488" s="71" t="e">
        <f t="shared" ca="1" si="5"/>
        <v>#REF!</v>
      </c>
      <c r="AM1488" s="71" t="str">
        <v>2018</v>
      </c>
      <c r="AN1488" s="70">
        <f t="shared" si="3"/>
        <v>43220</v>
      </c>
      <c r="AO1488" s="70" t="s">
        <v>123</v>
      </c>
    </row>
    <row r="1489" spans="1:41" ht="14.4">
      <c r="A1489" s="55" t="s">
        <v>28225</v>
      </c>
      <c r="B1489" s="56" t="s">
        <v>89</v>
      </c>
      <c r="C1489" s="57">
        <v>43315</v>
      </c>
      <c r="D1489" s="56" t="s">
        <v>1027</v>
      </c>
      <c r="E1489" s="56" t="s">
        <v>196</v>
      </c>
      <c r="F1489" s="58" t="s">
        <v>106</v>
      </c>
      <c r="G1489" s="58" t="s">
        <v>214</v>
      </c>
      <c r="H1489" s="56" t="s">
        <v>276</v>
      </c>
      <c r="I1489" s="57"/>
      <c r="J1489" s="57">
        <v>43325</v>
      </c>
      <c r="K1489" s="56" t="s">
        <v>1946</v>
      </c>
      <c r="L1489" s="56" t="s">
        <v>14</v>
      </c>
      <c r="M1489" s="60" t="s">
        <v>302</v>
      </c>
      <c r="N1489" s="56" t="s">
        <v>28226</v>
      </c>
      <c r="O1489" s="56" t="s">
        <v>27</v>
      </c>
      <c r="P1489" s="56" t="s">
        <v>28227</v>
      </c>
      <c r="Q1489" s="56" t="s">
        <v>96</v>
      </c>
      <c r="R1489" s="56"/>
      <c r="S1489" s="56" t="s">
        <v>108</v>
      </c>
      <c r="T1489" s="56" t="s">
        <v>108</v>
      </c>
      <c r="U1489" s="56"/>
      <c r="V1489" s="56"/>
      <c r="W1489" s="56" t="s">
        <v>108</v>
      </c>
      <c r="X1489" s="56" t="s">
        <v>108</v>
      </c>
      <c r="Y1489" s="56" t="s">
        <v>108</v>
      </c>
      <c r="Z1489" s="56" t="s">
        <v>18</v>
      </c>
      <c r="AA1489" s="533">
        <v>43315</v>
      </c>
      <c r="AB1489" s="203"/>
      <c r="AC1489" s="64" t="s">
        <v>28228</v>
      </c>
      <c r="AD1489" s="56" t="s">
        <v>79</v>
      </c>
      <c r="AE1489" s="61"/>
      <c r="AF1489" s="61"/>
      <c r="AG1489" s="61"/>
      <c r="AH1489" s="67" t="str">
        <v>Aug</v>
      </c>
      <c r="AI1489" s="68" t="str">
        <v>Aug</v>
      </c>
      <c r="AJ1489" s="69" t="e">
        <f t="shared" si="4"/>
        <v>#REF!</v>
      </c>
      <c r="AK1489" s="70">
        <f t="shared" si="1"/>
        <v>43345</v>
      </c>
      <c r="AL1489" s="71" t="e">
        <f t="shared" ca="1" si="5"/>
        <v>#REF!</v>
      </c>
      <c r="AM1489" s="71" t="str">
        <v>2018</v>
      </c>
      <c r="AN1489" s="70">
        <f t="shared" si="3"/>
        <v>43325</v>
      </c>
      <c r="AO1489" s="70" t="s">
        <v>123</v>
      </c>
    </row>
    <row r="1490" spans="1:41" ht="14.4">
      <c r="A1490" s="55" t="s">
        <v>28229</v>
      </c>
      <c r="B1490" s="56" t="s">
        <v>89</v>
      </c>
      <c r="C1490" s="57">
        <v>43270</v>
      </c>
      <c r="D1490" s="56" t="s">
        <v>131</v>
      </c>
      <c r="E1490" s="56" t="s">
        <v>140</v>
      </c>
      <c r="F1490" s="58" t="s">
        <v>106</v>
      </c>
      <c r="G1490" s="58" t="s">
        <v>107</v>
      </c>
      <c r="H1490" s="56" t="s">
        <v>140</v>
      </c>
      <c r="I1490" s="57"/>
      <c r="J1490" s="57">
        <v>43300</v>
      </c>
      <c r="K1490" s="56" t="s">
        <v>18</v>
      </c>
      <c r="L1490" s="56" t="s">
        <v>18</v>
      </c>
      <c r="M1490" s="60" t="s">
        <v>28230</v>
      </c>
      <c r="N1490" s="56" t="s">
        <v>28231</v>
      </c>
      <c r="O1490" s="56" t="s">
        <v>271</v>
      </c>
      <c r="P1490" s="56" t="s">
        <v>28232</v>
      </c>
      <c r="Q1490" s="56" t="s">
        <v>28</v>
      </c>
      <c r="R1490" s="56"/>
      <c r="S1490" s="56" t="s">
        <v>108</v>
      </c>
      <c r="T1490" s="56" t="s">
        <v>108</v>
      </c>
      <c r="U1490" s="56"/>
      <c r="V1490" s="56"/>
      <c r="W1490" s="56"/>
      <c r="X1490" s="56"/>
      <c r="Y1490" s="56" t="s">
        <v>108</v>
      </c>
      <c r="Z1490" s="56" t="s">
        <v>18</v>
      </c>
      <c r="AA1490" s="57">
        <v>43270</v>
      </c>
      <c r="AB1490" s="203"/>
      <c r="AC1490" s="64" t="s">
        <v>28233</v>
      </c>
      <c r="AD1490" s="56" t="s">
        <v>79</v>
      </c>
      <c r="AE1490" s="56"/>
      <c r="AF1490" s="61"/>
      <c r="AG1490" s="61"/>
      <c r="AH1490" s="67" t="str">
        <v>Jun</v>
      </c>
      <c r="AI1490" s="68" t="str">
        <v>Jun</v>
      </c>
      <c r="AJ1490" s="69" t="e">
        <f t="shared" si="4"/>
        <v>#REF!</v>
      </c>
      <c r="AK1490" s="70">
        <f t="shared" si="1"/>
        <v>43300</v>
      </c>
      <c r="AL1490" s="71" t="e">
        <f t="shared" ca="1" si="5"/>
        <v>#REF!</v>
      </c>
      <c r="AM1490" s="71" t="str">
        <v>2018</v>
      </c>
      <c r="AN1490" s="70">
        <f t="shared" si="3"/>
        <v>43280</v>
      </c>
      <c r="AO1490" s="70" t="s">
        <v>123</v>
      </c>
    </row>
    <row r="1491" spans="1:41" ht="14.4">
      <c r="A1491" s="55" t="s">
        <v>28234</v>
      </c>
      <c r="B1491" s="56" t="s">
        <v>89</v>
      </c>
      <c r="C1491" s="57">
        <v>43266</v>
      </c>
      <c r="D1491" s="56" t="s">
        <v>1027</v>
      </c>
      <c r="E1491" s="56" t="s">
        <v>12</v>
      </c>
      <c r="F1491" s="58" t="s">
        <v>106</v>
      </c>
      <c r="G1491" s="58" t="s">
        <v>107</v>
      </c>
      <c r="H1491" s="56" t="s">
        <v>12</v>
      </c>
      <c r="I1491" s="59"/>
      <c r="J1491" s="59"/>
      <c r="K1491" s="61"/>
      <c r="L1491" s="61"/>
      <c r="M1491" s="60" t="s">
        <v>28230</v>
      </c>
      <c r="N1491" s="56" t="s">
        <v>28235</v>
      </c>
      <c r="O1491" s="56" t="s">
        <v>271</v>
      </c>
      <c r="P1491" s="56" t="s">
        <v>28232</v>
      </c>
      <c r="Q1491" s="56" t="s">
        <v>17</v>
      </c>
      <c r="R1491" s="66"/>
      <c r="S1491" s="61"/>
      <c r="T1491" s="61"/>
      <c r="U1491" s="402"/>
      <c r="V1491" s="66"/>
      <c r="W1491" s="66"/>
      <c r="X1491" s="402"/>
      <c r="Y1491" s="61"/>
      <c r="Z1491" s="56" t="s">
        <v>18</v>
      </c>
      <c r="AA1491" s="533">
        <v>43290</v>
      </c>
      <c r="AB1491" s="203"/>
      <c r="AC1491" s="95"/>
      <c r="AD1491" s="56" t="s">
        <v>79</v>
      </c>
      <c r="AE1491" s="56"/>
      <c r="AF1491" s="61"/>
      <c r="AG1491" s="61"/>
      <c r="AH1491" s="67" t="str">
        <v>Jun</v>
      </c>
      <c r="AI1491" s="68" t="str">
        <v>Jul</v>
      </c>
      <c r="AJ1491" s="69" t="e">
        <f t="shared" si="4"/>
        <v>#REF!</v>
      </c>
      <c r="AK1491" s="70">
        <f t="shared" si="1"/>
        <v>43296</v>
      </c>
      <c r="AL1491" s="71" t="e">
        <f t="shared" ca="1" si="5"/>
        <v>#REF!</v>
      </c>
      <c r="AM1491" s="71" t="str">
        <v>2018</v>
      </c>
      <c r="AN1491" s="70">
        <f t="shared" si="3"/>
        <v>43276</v>
      </c>
      <c r="AO1491" s="70" t="s">
        <v>123</v>
      </c>
    </row>
    <row r="1492" spans="1:41" ht="14.4">
      <c r="A1492" s="55" t="s">
        <v>28236</v>
      </c>
      <c r="B1492" s="56" t="s">
        <v>89</v>
      </c>
      <c r="C1492" s="57">
        <v>43418</v>
      </c>
      <c r="D1492" s="56" t="s">
        <v>1027</v>
      </c>
      <c r="E1492" s="56" t="s">
        <v>140</v>
      </c>
      <c r="F1492" s="58" t="s">
        <v>106</v>
      </c>
      <c r="G1492" s="58" t="s">
        <v>107</v>
      </c>
      <c r="H1492" s="56" t="s">
        <v>140</v>
      </c>
      <c r="I1492" s="57"/>
      <c r="J1492" s="57">
        <v>43448</v>
      </c>
      <c r="K1492" s="56" t="s">
        <v>18</v>
      </c>
      <c r="L1492" s="56" t="s">
        <v>18</v>
      </c>
      <c r="M1492" s="60" t="s">
        <v>642</v>
      </c>
      <c r="N1492" s="56" t="s">
        <v>28237</v>
      </c>
      <c r="O1492" s="56" t="s">
        <v>271</v>
      </c>
      <c r="P1492" s="56" t="s">
        <v>28238</v>
      </c>
      <c r="Q1492" s="56" t="s">
        <v>17</v>
      </c>
      <c r="R1492" s="56"/>
      <c r="S1492" s="56" t="s">
        <v>108</v>
      </c>
      <c r="T1492" s="56" t="s">
        <v>108</v>
      </c>
      <c r="U1492" s="56"/>
      <c r="V1492" s="56"/>
      <c r="W1492" s="56"/>
      <c r="X1492" s="56"/>
      <c r="Y1492" s="56" t="s">
        <v>108</v>
      </c>
      <c r="Z1492" s="56" t="s">
        <v>18</v>
      </c>
      <c r="AA1492" s="57">
        <v>43418</v>
      </c>
      <c r="AB1492" s="203"/>
      <c r="AC1492" s="64" t="s">
        <v>28239</v>
      </c>
      <c r="AD1492" s="56" t="s">
        <v>360</v>
      </c>
      <c r="AE1492" s="56"/>
      <c r="AF1492" s="61"/>
      <c r="AG1492" s="61"/>
      <c r="AH1492" s="67" t="str">
        <v>Nov</v>
      </c>
      <c r="AI1492" s="68" t="str">
        <v>Nov</v>
      </c>
      <c r="AJ1492" s="69" t="e">
        <f t="shared" si="4"/>
        <v>#REF!</v>
      </c>
      <c r="AK1492" s="70">
        <f t="shared" si="1"/>
        <v>43448</v>
      </c>
      <c r="AL1492" s="71" t="e">
        <f t="shared" ca="1" si="5"/>
        <v>#REF!</v>
      </c>
      <c r="AM1492" s="71" t="str">
        <v>2018</v>
      </c>
      <c r="AN1492" s="70">
        <f t="shared" si="3"/>
        <v>43428</v>
      </c>
      <c r="AO1492" s="70" t="s">
        <v>123</v>
      </c>
    </row>
    <row r="1493" spans="1:41" ht="14.4">
      <c r="A1493" s="55" t="s">
        <v>28240</v>
      </c>
      <c r="B1493" s="56" t="s">
        <v>89</v>
      </c>
      <c r="C1493" s="57">
        <v>43124</v>
      </c>
      <c r="D1493" s="56" t="s">
        <v>90</v>
      </c>
      <c r="E1493" s="56" t="s">
        <v>15779</v>
      </c>
      <c r="F1493" s="58" t="s">
        <v>214</v>
      </c>
      <c r="G1493" s="58" t="s">
        <v>214</v>
      </c>
      <c r="H1493" s="56" t="s">
        <v>2445</v>
      </c>
      <c r="I1493" s="57"/>
      <c r="J1493" s="57">
        <v>43137</v>
      </c>
      <c r="K1493" s="61"/>
      <c r="L1493" s="61"/>
      <c r="M1493" s="60" t="s">
        <v>28241</v>
      </c>
      <c r="N1493" s="56" t="s">
        <v>28242</v>
      </c>
      <c r="O1493" s="56" t="s">
        <v>44</v>
      </c>
      <c r="P1493" s="61"/>
      <c r="Q1493" s="56" t="s">
        <v>96</v>
      </c>
      <c r="R1493" s="56"/>
      <c r="S1493" s="56" t="s">
        <v>108</v>
      </c>
      <c r="T1493" s="56" t="s">
        <v>14</v>
      </c>
      <c r="U1493" s="400"/>
      <c r="V1493" s="56"/>
      <c r="W1493" s="56" t="s">
        <v>108</v>
      </c>
      <c r="X1493" s="400" t="s">
        <v>108</v>
      </c>
      <c r="Y1493" s="61"/>
      <c r="Z1493" s="56" t="s">
        <v>18</v>
      </c>
      <c r="AA1493" s="533">
        <v>43124</v>
      </c>
      <c r="AB1493" s="203"/>
      <c r="AC1493" s="64" t="s">
        <v>28243</v>
      </c>
      <c r="AD1493" s="65" t="s">
        <v>79</v>
      </c>
      <c r="AE1493" s="65"/>
      <c r="AF1493" s="66"/>
      <c r="AG1493" s="66"/>
      <c r="AH1493" s="67" t="str">
        <v>Jan</v>
      </c>
      <c r="AI1493" s="68" t="str">
        <v>Jan</v>
      </c>
      <c r="AJ1493" s="69" t="e">
        <f t="shared" si="4"/>
        <v>#REF!</v>
      </c>
      <c r="AK1493" s="70">
        <f t="shared" si="1"/>
        <v>43154</v>
      </c>
      <c r="AL1493" s="71" t="e">
        <f t="shared" ca="1" si="5"/>
        <v>#REF!</v>
      </c>
      <c r="AM1493" s="71" t="str">
        <v>2018</v>
      </c>
      <c r="AN1493" s="70">
        <f t="shared" si="3"/>
        <v>43134</v>
      </c>
      <c r="AO1493" s="70" t="s">
        <v>123</v>
      </c>
    </row>
    <row r="1494" spans="1:41" ht="14.4">
      <c r="A1494" s="55" t="s">
        <v>28244</v>
      </c>
      <c r="B1494" s="56" t="s">
        <v>89</v>
      </c>
      <c r="C1494" s="57">
        <v>43327</v>
      </c>
      <c r="D1494" s="56" t="s">
        <v>1027</v>
      </c>
      <c r="E1494" s="56" t="s">
        <v>140</v>
      </c>
      <c r="F1494" s="58" t="s">
        <v>106</v>
      </c>
      <c r="G1494" s="58" t="s">
        <v>107</v>
      </c>
      <c r="H1494" s="56" t="s">
        <v>140</v>
      </c>
      <c r="I1494" s="57"/>
      <c r="J1494" s="57">
        <v>43358</v>
      </c>
      <c r="K1494" s="56" t="s">
        <v>18</v>
      </c>
      <c r="L1494" s="56" t="s">
        <v>18</v>
      </c>
      <c r="M1494" s="60" t="s">
        <v>642</v>
      </c>
      <c r="N1494" s="56" t="s">
        <v>28245</v>
      </c>
      <c r="O1494" s="56" t="s">
        <v>132</v>
      </c>
      <c r="P1494" s="56" t="s">
        <v>28246</v>
      </c>
      <c r="Q1494" s="56" t="s">
        <v>17</v>
      </c>
      <c r="R1494" s="56"/>
      <c r="S1494" s="56" t="s">
        <v>108</v>
      </c>
      <c r="T1494" s="56" t="s">
        <v>108</v>
      </c>
      <c r="U1494" s="56"/>
      <c r="V1494" s="56"/>
      <c r="W1494" s="56"/>
      <c r="X1494" s="56"/>
      <c r="Y1494" s="56" t="s">
        <v>108</v>
      </c>
      <c r="Z1494" s="56" t="s">
        <v>18</v>
      </c>
      <c r="AA1494" s="57">
        <v>43327</v>
      </c>
      <c r="AB1494" s="203"/>
      <c r="AC1494" s="64" t="s">
        <v>26749</v>
      </c>
      <c r="AD1494" s="56" t="s">
        <v>79</v>
      </c>
      <c r="AE1494" s="56"/>
      <c r="AF1494" s="61"/>
      <c r="AG1494" s="61"/>
      <c r="AH1494" s="67" t="str">
        <v>Aug</v>
      </c>
      <c r="AI1494" s="68" t="str">
        <v>Aug</v>
      </c>
      <c r="AJ1494" s="69" t="e">
        <f t="shared" si="4"/>
        <v>#REF!</v>
      </c>
      <c r="AK1494" s="70">
        <f t="shared" si="1"/>
        <v>43357</v>
      </c>
      <c r="AL1494" s="71" t="e">
        <f t="shared" ca="1" si="5"/>
        <v>#REF!</v>
      </c>
      <c r="AM1494" s="71" t="str">
        <v>2018</v>
      </c>
      <c r="AN1494" s="70">
        <f t="shared" si="3"/>
        <v>43337</v>
      </c>
      <c r="AO1494" s="70" t="s">
        <v>123</v>
      </c>
    </row>
    <row r="1495" spans="1:41" ht="14.4">
      <c r="A1495" s="55" t="s">
        <v>28247</v>
      </c>
      <c r="B1495" s="56" t="s">
        <v>89</v>
      </c>
      <c r="C1495" s="57">
        <v>43300</v>
      </c>
      <c r="D1495" s="56" t="s">
        <v>1027</v>
      </c>
      <c r="E1495" s="56" t="s">
        <v>140</v>
      </c>
      <c r="F1495" s="58" t="s">
        <v>106</v>
      </c>
      <c r="G1495" s="58" t="s">
        <v>107</v>
      </c>
      <c r="H1495" s="56" t="s">
        <v>140</v>
      </c>
      <c r="I1495" s="57"/>
      <c r="J1495" s="57">
        <v>43331</v>
      </c>
      <c r="K1495" s="56" t="s">
        <v>18</v>
      </c>
      <c r="L1495" s="56" t="s">
        <v>18</v>
      </c>
      <c r="M1495" s="60" t="s">
        <v>642</v>
      </c>
      <c r="N1495" s="56" t="s">
        <v>28248</v>
      </c>
      <c r="O1495" s="56" t="s">
        <v>249</v>
      </c>
      <c r="P1495" s="56" t="s">
        <v>28249</v>
      </c>
      <c r="Q1495" s="56" t="s">
        <v>21</v>
      </c>
      <c r="R1495" s="56"/>
      <c r="S1495" s="56" t="s">
        <v>108</v>
      </c>
      <c r="T1495" s="56" t="s">
        <v>108</v>
      </c>
      <c r="U1495" s="56"/>
      <c r="V1495" s="56"/>
      <c r="W1495" s="56"/>
      <c r="X1495" s="56"/>
      <c r="Y1495" s="56" t="s">
        <v>108</v>
      </c>
      <c r="Z1495" s="56" t="s">
        <v>18</v>
      </c>
      <c r="AA1495" s="57">
        <v>43300</v>
      </c>
      <c r="AB1495" s="203"/>
      <c r="AC1495" s="64" t="s">
        <v>28250</v>
      </c>
      <c r="AD1495" s="56" t="s">
        <v>79</v>
      </c>
      <c r="AE1495" s="56"/>
      <c r="AF1495" s="61"/>
      <c r="AG1495" s="61"/>
      <c r="AH1495" s="67" t="str">
        <v>Jul</v>
      </c>
      <c r="AI1495" s="68" t="str">
        <v>Jul</v>
      </c>
      <c r="AJ1495" s="69" t="e">
        <f t="shared" si="4"/>
        <v>#REF!</v>
      </c>
      <c r="AK1495" s="70">
        <f t="shared" si="1"/>
        <v>43330</v>
      </c>
      <c r="AL1495" s="71" t="e">
        <f t="shared" ca="1" si="5"/>
        <v>#REF!</v>
      </c>
      <c r="AM1495" s="71" t="str">
        <v>2018</v>
      </c>
      <c r="AN1495" s="70">
        <f t="shared" si="3"/>
        <v>43310</v>
      </c>
      <c r="AO1495" s="70" t="s">
        <v>123</v>
      </c>
    </row>
    <row r="1496" spans="1:41" ht="14.4">
      <c r="A1496" s="55" t="s">
        <v>28251</v>
      </c>
      <c r="B1496" s="56" t="s">
        <v>89</v>
      </c>
      <c r="C1496" s="57">
        <v>43147</v>
      </c>
      <c r="D1496" s="56" t="s">
        <v>1027</v>
      </c>
      <c r="E1496" s="56" t="s">
        <v>112</v>
      </c>
      <c r="F1496" s="58" t="s">
        <v>106</v>
      </c>
      <c r="G1496" s="58" t="s">
        <v>113</v>
      </c>
      <c r="H1496" s="56" t="s">
        <v>112</v>
      </c>
      <c r="I1496" s="57"/>
      <c r="J1496" s="57">
        <v>43175</v>
      </c>
      <c r="K1496" s="56" t="s">
        <v>18</v>
      </c>
      <c r="L1496" s="56" t="s">
        <v>18</v>
      </c>
      <c r="M1496" s="60" t="s">
        <v>28252</v>
      </c>
      <c r="N1496" s="56" t="s">
        <v>28253</v>
      </c>
      <c r="O1496" s="56" t="s">
        <v>271</v>
      </c>
      <c r="P1496" s="56" t="s">
        <v>28254</v>
      </c>
      <c r="Q1496" s="56" t="s">
        <v>116</v>
      </c>
      <c r="R1496" s="66"/>
      <c r="S1496" s="61"/>
      <c r="T1496" s="61"/>
      <c r="U1496" s="400" t="s">
        <v>18</v>
      </c>
      <c r="V1496" s="56"/>
      <c r="W1496" s="56">
        <v>10.5</v>
      </c>
      <c r="X1496" s="400">
        <v>43188</v>
      </c>
      <c r="Y1496" s="61"/>
      <c r="Z1496" s="56" t="s">
        <v>18</v>
      </c>
      <c r="AA1496" s="57">
        <v>43188</v>
      </c>
      <c r="AB1496" s="203"/>
      <c r="AC1496" s="95"/>
      <c r="AD1496" s="65" t="s">
        <v>79</v>
      </c>
      <c r="AE1496" s="65"/>
      <c r="AF1496" s="56" t="s">
        <v>18</v>
      </c>
      <c r="AG1496" s="66"/>
      <c r="AH1496" s="67" t="str">
        <v>Feb</v>
      </c>
      <c r="AI1496" s="68" t="str">
        <v>Mar</v>
      </c>
      <c r="AJ1496" s="69" t="e">
        <f t="shared" si="4"/>
        <v>#REF!</v>
      </c>
      <c r="AK1496" s="70">
        <f t="shared" si="1"/>
        <v>43177</v>
      </c>
      <c r="AL1496" s="71" t="e">
        <f t="shared" ca="1" si="5"/>
        <v>#REF!</v>
      </c>
      <c r="AM1496" s="71" t="str">
        <v>2018</v>
      </c>
      <c r="AN1496" s="70">
        <f t="shared" si="3"/>
        <v>43157</v>
      </c>
      <c r="AO1496" s="70" t="s">
        <v>123</v>
      </c>
    </row>
    <row r="1497" spans="1:41" ht="14.4">
      <c r="A1497" s="55" t="s">
        <v>28255</v>
      </c>
      <c r="B1497" s="56" t="s">
        <v>89</v>
      </c>
      <c r="C1497" s="57">
        <v>43139</v>
      </c>
      <c r="D1497" s="56" t="s">
        <v>90</v>
      </c>
      <c r="E1497" s="56" t="s">
        <v>140</v>
      </c>
      <c r="F1497" s="58" t="s">
        <v>106</v>
      </c>
      <c r="G1497" s="58" t="s">
        <v>107</v>
      </c>
      <c r="H1497" s="56" t="s">
        <v>140</v>
      </c>
      <c r="I1497" s="57"/>
      <c r="J1497" s="57">
        <v>43167</v>
      </c>
      <c r="K1497" s="56" t="s">
        <v>18</v>
      </c>
      <c r="L1497" s="56" t="s">
        <v>18</v>
      </c>
      <c r="M1497" s="60" t="s">
        <v>28256</v>
      </c>
      <c r="N1497" s="56" t="s">
        <v>28257</v>
      </c>
      <c r="O1497" s="56" t="s">
        <v>27</v>
      </c>
      <c r="P1497" s="56" t="s">
        <v>28258</v>
      </c>
      <c r="Q1497" s="56" t="s">
        <v>17</v>
      </c>
      <c r="R1497" s="66"/>
      <c r="S1497" s="56" t="s">
        <v>108</v>
      </c>
      <c r="T1497" s="56" t="s">
        <v>108</v>
      </c>
      <c r="U1497" s="56"/>
      <c r="V1497" s="56"/>
      <c r="W1497" s="56" t="s">
        <v>108</v>
      </c>
      <c r="X1497" s="400"/>
      <c r="Y1497" s="56" t="s">
        <v>108</v>
      </c>
      <c r="Z1497" s="56" t="s">
        <v>18</v>
      </c>
      <c r="AA1497" s="57">
        <v>43139</v>
      </c>
      <c r="AB1497" s="203"/>
      <c r="AC1497" s="64" t="s">
        <v>28259</v>
      </c>
      <c r="AD1497" s="65" t="s">
        <v>79</v>
      </c>
      <c r="AE1497" s="65"/>
      <c r="AF1497" s="66"/>
      <c r="AG1497" s="66"/>
      <c r="AH1497" s="67" t="str">
        <v>Feb</v>
      </c>
      <c r="AI1497" s="68" t="str">
        <v>Feb</v>
      </c>
      <c r="AJ1497" s="69" t="e">
        <f t="shared" si="4"/>
        <v>#REF!</v>
      </c>
      <c r="AK1497" s="70">
        <f t="shared" si="1"/>
        <v>43169</v>
      </c>
      <c r="AL1497" s="71" t="e">
        <f t="shared" ca="1" si="5"/>
        <v>#REF!</v>
      </c>
      <c r="AM1497" s="71" t="str">
        <v>2018</v>
      </c>
      <c r="AN1497" s="70">
        <f t="shared" si="3"/>
        <v>43149</v>
      </c>
      <c r="AO1497" s="70" t="s">
        <v>123</v>
      </c>
    </row>
    <row r="1498" spans="1:41" ht="14.4">
      <c r="A1498" s="55" t="s">
        <v>28260</v>
      </c>
      <c r="B1498" s="56" t="s">
        <v>89</v>
      </c>
      <c r="C1498" s="57">
        <v>43361</v>
      </c>
      <c r="D1498" s="56" t="s">
        <v>90</v>
      </c>
      <c r="E1498" s="56" t="s">
        <v>140</v>
      </c>
      <c r="F1498" s="58" t="s">
        <v>106</v>
      </c>
      <c r="G1498" s="58" t="s">
        <v>107</v>
      </c>
      <c r="H1498" s="56" t="s">
        <v>140</v>
      </c>
      <c r="I1498" s="57"/>
      <c r="J1498" s="57">
        <v>43391</v>
      </c>
      <c r="K1498" s="56" t="s">
        <v>18</v>
      </c>
      <c r="L1498" s="56" t="s">
        <v>18</v>
      </c>
      <c r="M1498" s="60" t="s">
        <v>28261</v>
      </c>
      <c r="N1498" s="56" t="s">
        <v>28262</v>
      </c>
      <c r="O1498" s="56" t="s">
        <v>27</v>
      </c>
      <c r="P1498" s="56" t="s">
        <v>28263</v>
      </c>
      <c r="Q1498" s="56" t="s">
        <v>17</v>
      </c>
      <c r="R1498" s="56"/>
      <c r="S1498" s="56" t="s">
        <v>108</v>
      </c>
      <c r="T1498" s="56" t="s">
        <v>108</v>
      </c>
      <c r="U1498" s="56"/>
      <c r="V1498" s="56"/>
      <c r="W1498" s="56" t="s">
        <v>108</v>
      </c>
      <c r="X1498" s="56"/>
      <c r="Y1498" s="56" t="s">
        <v>108</v>
      </c>
      <c r="Z1498" s="56" t="s">
        <v>18</v>
      </c>
      <c r="AA1498" s="57">
        <v>43361</v>
      </c>
      <c r="AB1498" s="203"/>
      <c r="AC1498" s="64" t="s">
        <v>22005</v>
      </c>
      <c r="AD1498" s="56" t="s">
        <v>79</v>
      </c>
      <c r="AE1498" s="56"/>
      <c r="AF1498" s="61"/>
      <c r="AG1498" s="61"/>
      <c r="AH1498" s="67" t="str">
        <v>Sep</v>
      </c>
      <c r="AI1498" s="68" t="str">
        <v>Sep</v>
      </c>
      <c r="AJ1498" s="69" t="e">
        <f t="shared" si="4"/>
        <v>#REF!</v>
      </c>
      <c r="AK1498" s="70">
        <f t="shared" si="1"/>
        <v>43391</v>
      </c>
      <c r="AL1498" s="71" t="e">
        <f t="shared" ca="1" si="5"/>
        <v>#REF!</v>
      </c>
      <c r="AM1498" s="71" t="str">
        <v>2018</v>
      </c>
      <c r="AN1498" s="70">
        <f t="shared" si="3"/>
        <v>43371</v>
      </c>
      <c r="AO1498" s="70" t="s">
        <v>123</v>
      </c>
    </row>
    <row r="1499" spans="1:41" ht="14.4">
      <c r="A1499" s="55" t="s">
        <v>28264</v>
      </c>
      <c r="B1499" s="56" t="s">
        <v>89</v>
      </c>
      <c r="C1499" s="57">
        <v>43257</v>
      </c>
      <c r="D1499" s="56" t="s">
        <v>229</v>
      </c>
      <c r="E1499" s="56" t="s">
        <v>140</v>
      </c>
      <c r="F1499" s="58" t="s">
        <v>106</v>
      </c>
      <c r="G1499" s="58" t="s">
        <v>107</v>
      </c>
      <c r="H1499" s="56" t="s">
        <v>140</v>
      </c>
      <c r="I1499" s="57"/>
      <c r="J1499" s="57">
        <v>43287</v>
      </c>
      <c r="K1499" s="56" t="s">
        <v>18</v>
      </c>
      <c r="L1499" s="56" t="s">
        <v>14</v>
      </c>
      <c r="M1499" s="60" t="s">
        <v>28265</v>
      </c>
      <c r="N1499" s="56" t="s">
        <v>28266</v>
      </c>
      <c r="O1499" s="56" t="s">
        <v>27</v>
      </c>
      <c r="P1499" s="56" t="s">
        <v>108</v>
      </c>
      <c r="Q1499" s="56" t="s">
        <v>96</v>
      </c>
      <c r="R1499" s="56"/>
      <c r="S1499" s="56" t="s">
        <v>108</v>
      </c>
      <c r="T1499" s="56" t="s">
        <v>108</v>
      </c>
      <c r="U1499" s="56"/>
      <c r="V1499" s="56"/>
      <c r="W1499" s="56" t="s">
        <v>108</v>
      </c>
      <c r="X1499" s="56"/>
      <c r="Y1499" s="56" t="s">
        <v>108</v>
      </c>
      <c r="Z1499" s="56" t="s">
        <v>14</v>
      </c>
      <c r="AA1499" s="57">
        <v>43257</v>
      </c>
      <c r="AB1499" s="203"/>
      <c r="AC1499" s="64" t="s">
        <v>21928</v>
      </c>
      <c r="AD1499" s="56" t="s">
        <v>224</v>
      </c>
      <c r="AE1499" s="56"/>
      <c r="AF1499" s="61"/>
      <c r="AG1499" s="61"/>
      <c r="AH1499" s="67" t="str">
        <v>Jun</v>
      </c>
      <c r="AI1499" s="68" t="str">
        <v>Jun</v>
      </c>
      <c r="AJ1499" s="69" t="e">
        <f t="shared" si="4"/>
        <v>#REF!</v>
      </c>
      <c r="AK1499" s="70">
        <f t="shared" si="1"/>
        <v>43287</v>
      </c>
      <c r="AL1499" s="71" t="e">
        <f t="shared" ca="1" si="5"/>
        <v>#REF!</v>
      </c>
      <c r="AM1499" s="71" t="str">
        <v>2018</v>
      </c>
      <c r="AN1499" s="70">
        <f t="shared" si="3"/>
        <v>43267</v>
      </c>
      <c r="AO1499" s="70" t="s">
        <v>123</v>
      </c>
    </row>
    <row r="1500" spans="1:41" ht="14.4">
      <c r="A1500" s="55" t="s">
        <v>28267</v>
      </c>
      <c r="B1500" s="56" t="s">
        <v>89</v>
      </c>
      <c r="C1500" s="57">
        <v>43146</v>
      </c>
      <c r="D1500" s="56" t="s">
        <v>2397</v>
      </c>
      <c r="E1500" s="56" t="s">
        <v>112</v>
      </c>
      <c r="F1500" s="58" t="s">
        <v>106</v>
      </c>
      <c r="G1500" s="58" t="s">
        <v>113</v>
      </c>
      <c r="H1500" s="56" t="s">
        <v>112</v>
      </c>
      <c r="I1500" s="57"/>
      <c r="J1500" s="57">
        <v>43174</v>
      </c>
      <c r="K1500" s="56" t="s">
        <v>18</v>
      </c>
      <c r="L1500" s="56" t="s">
        <v>18</v>
      </c>
      <c r="M1500" s="60" t="s">
        <v>4824</v>
      </c>
      <c r="N1500" s="56" t="s">
        <v>12722</v>
      </c>
      <c r="O1500" s="56" t="s">
        <v>271</v>
      </c>
      <c r="P1500" s="56" t="s">
        <v>12723</v>
      </c>
      <c r="Q1500" s="56" t="s">
        <v>116</v>
      </c>
      <c r="R1500" s="66"/>
      <c r="S1500" s="56" t="s">
        <v>18</v>
      </c>
      <c r="T1500" s="56" t="s">
        <v>108</v>
      </c>
      <c r="U1500" s="400">
        <v>43153</v>
      </c>
      <c r="V1500" s="66"/>
      <c r="W1500" s="56">
        <v>28.75</v>
      </c>
      <c r="X1500" s="400" t="s">
        <v>108</v>
      </c>
      <c r="Y1500" s="61"/>
      <c r="Z1500" s="56" t="s">
        <v>18</v>
      </c>
      <c r="AA1500" s="57">
        <v>43158</v>
      </c>
      <c r="AB1500" s="203"/>
      <c r="AC1500" s="64" t="s">
        <v>28268</v>
      </c>
      <c r="AD1500" s="65" t="s">
        <v>79</v>
      </c>
      <c r="AE1500" s="65" t="s">
        <v>79</v>
      </c>
      <c r="AF1500" s="56" t="s">
        <v>18</v>
      </c>
      <c r="AG1500" s="56" t="s">
        <v>18</v>
      </c>
      <c r="AH1500" s="67" t="str">
        <v>Feb</v>
      </c>
      <c r="AI1500" s="68" t="str">
        <v>Feb</v>
      </c>
      <c r="AJ1500" s="69" t="e">
        <f t="shared" si="4"/>
        <v>#REF!</v>
      </c>
      <c r="AK1500" s="70">
        <f t="shared" si="1"/>
        <v>43176</v>
      </c>
      <c r="AL1500" s="71" t="e">
        <f t="shared" ca="1" si="5"/>
        <v>#REF!</v>
      </c>
      <c r="AM1500" s="71" t="str">
        <v>2018</v>
      </c>
      <c r="AN1500" s="70">
        <f t="shared" si="3"/>
        <v>43156</v>
      </c>
      <c r="AO1500" s="70" t="s">
        <v>123</v>
      </c>
    </row>
    <row r="1501" spans="1:41" ht="14.4">
      <c r="A1501" s="55" t="s">
        <v>28269</v>
      </c>
      <c r="B1501" s="56" t="s">
        <v>89</v>
      </c>
      <c r="C1501" s="57">
        <v>43118</v>
      </c>
      <c r="D1501" s="56" t="s">
        <v>1027</v>
      </c>
      <c r="E1501" s="56" t="s">
        <v>140</v>
      </c>
      <c r="F1501" s="58" t="s">
        <v>106</v>
      </c>
      <c r="G1501" s="58" t="s">
        <v>107</v>
      </c>
      <c r="H1501" s="56" t="s">
        <v>140</v>
      </c>
      <c r="I1501" s="57"/>
      <c r="J1501" s="57">
        <v>43149</v>
      </c>
      <c r="K1501" s="56" t="s">
        <v>18</v>
      </c>
      <c r="L1501" s="56" t="s">
        <v>18</v>
      </c>
      <c r="M1501" s="60" t="s">
        <v>642</v>
      </c>
      <c r="N1501" s="64" t="s">
        <v>28270</v>
      </c>
      <c r="O1501" s="56" t="s">
        <v>44</v>
      </c>
      <c r="P1501" s="56" t="s">
        <v>15226</v>
      </c>
      <c r="Q1501" s="56" t="s">
        <v>17</v>
      </c>
      <c r="R1501" s="66"/>
      <c r="S1501" s="56" t="s">
        <v>108</v>
      </c>
      <c r="T1501" s="56" t="s">
        <v>108</v>
      </c>
      <c r="U1501" s="56"/>
      <c r="V1501" s="66"/>
      <c r="W1501" s="66"/>
      <c r="X1501" s="400"/>
      <c r="Y1501" s="56" t="s">
        <v>108</v>
      </c>
      <c r="Z1501" s="56" t="s">
        <v>18</v>
      </c>
      <c r="AA1501" s="57">
        <v>43118</v>
      </c>
      <c r="AB1501" s="203"/>
      <c r="AC1501" s="64" t="s">
        <v>28271</v>
      </c>
      <c r="AD1501" s="65" t="s">
        <v>360</v>
      </c>
      <c r="AE1501" s="65"/>
      <c r="AF1501" s="66"/>
      <c r="AG1501" s="66"/>
      <c r="AH1501" s="67" t="str">
        <v>Jan</v>
      </c>
      <c r="AI1501" s="68" t="str">
        <v>Jan</v>
      </c>
      <c r="AJ1501" s="69" t="e">
        <f t="shared" si="4"/>
        <v>#REF!</v>
      </c>
      <c r="AK1501" s="70">
        <f t="shared" si="1"/>
        <v>43148</v>
      </c>
      <c r="AL1501" s="71" t="e">
        <f t="shared" ca="1" si="5"/>
        <v>#REF!</v>
      </c>
      <c r="AM1501" s="71" t="str">
        <v>2018</v>
      </c>
      <c r="AN1501" s="70">
        <f t="shared" si="3"/>
        <v>43128</v>
      </c>
      <c r="AO1501" s="70" t="s">
        <v>123</v>
      </c>
    </row>
    <row r="1502" spans="1:41" ht="14.4">
      <c r="A1502" s="55" t="s">
        <v>28272</v>
      </c>
      <c r="B1502" s="56" t="s">
        <v>89</v>
      </c>
      <c r="C1502" s="57">
        <v>43392</v>
      </c>
      <c r="D1502" s="56" t="s">
        <v>90</v>
      </c>
      <c r="E1502" s="56" t="s">
        <v>140</v>
      </c>
      <c r="F1502" s="58" t="s">
        <v>106</v>
      </c>
      <c r="G1502" s="58" t="s">
        <v>107</v>
      </c>
      <c r="H1502" s="56" t="s">
        <v>140</v>
      </c>
      <c r="I1502" s="57"/>
      <c r="J1502" s="57">
        <v>43401</v>
      </c>
      <c r="K1502" s="56" t="s">
        <v>18</v>
      </c>
      <c r="L1502" s="56" t="s">
        <v>14</v>
      </c>
      <c r="M1502" s="60" t="s">
        <v>28273</v>
      </c>
      <c r="N1502" s="56" t="s">
        <v>28274</v>
      </c>
      <c r="O1502" s="61"/>
      <c r="P1502" s="56" t="s">
        <v>108</v>
      </c>
      <c r="Q1502" s="56" t="s">
        <v>96</v>
      </c>
      <c r="R1502" s="56"/>
      <c r="S1502" s="56" t="s">
        <v>108</v>
      </c>
      <c r="T1502" s="56" t="s">
        <v>108</v>
      </c>
      <c r="U1502" s="56"/>
      <c r="V1502" s="56"/>
      <c r="W1502" s="56" t="s">
        <v>108</v>
      </c>
      <c r="X1502" s="56"/>
      <c r="Y1502" s="56" t="s">
        <v>108</v>
      </c>
      <c r="Z1502" s="56" t="s">
        <v>14</v>
      </c>
      <c r="AA1502" s="57">
        <v>43392</v>
      </c>
      <c r="AB1502" s="203"/>
      <c r="AC1502" s="64" t="s">
        <v>28275</v>
      </c>
      <c r="AD1502" s="56" t="s">
        <v>118</v>
      </c>
      <c r="AE1502" s="56"/>
      <c r="AF1502" s="61"/>
      <c r="AG1502" s="61"/>
      <c r="AH1502" s="67" t="str">
        <v>Oct</v>
      </c>
      <c r="AI1502" s="68" t="str">
        <v>Oct</v>
      </c>
      <c r="AJ1502" s="69" t="e">
        <f t="shared" si="4"/>
        <v>#REF!</v>
      </c>
      <c r="AK1502" s="70">
        <f t="shared" si="1"/>
        <v>43422</v>
      </c>
      <c r="AL1502" s="71" t="e">
        <f t="shared" ca="1" si="5"/>
        <v>#REF!</v>
      </c>
      <c r="AM1502" s="71" t="str">
        <v>2018</v>
      </c>
      <c r="AN1502" s="70">
        <f t="shared" si="3"/>
        <v>43402</v>
      </c>
      <c r="AO1502" s="70" t="s">
        <v>123</v>
      </c>
    </row>
    <row r="1503" spans="1:41" ht="14.4">
      <c r="A1503" s="55" t="s">
        <v>28276</v>
      </c>
      <c r="B1503" s="56" t="s">
        <v>89</v>
      </c>
      <c r="C1503" s="57">
        <v>43235</v>
      </c>
      <c r="D1503" s="56" t="s">
        <v>131</v>
      </c>
      <c r="E1503" s="56" t="s">
        <v>140</v>
      </c>
      <c r="F1503" s="58" t="s">
        <v>106</v>
      </c>
      <c r="G1503" s="58" t="s">
        <v>107</v>
      </c>
      <c r="H1503" s="56" t="s">
        <v>140</v>
      </c>
      <c r="I1503" s="57"/>
      <c r="J1503" s="57">
        <v>43266</v>
      </c>
      <c r="K1503" s="56" t="s">
        <v>18</v>
      </c>
      <c r="L1503" s="56" t="s">
        <v>18</v>
      </c>
      <c r="M1503" s="60" t="s">
        <v>145</v>
      </c>
      <c r="N1503" s="56" t="s">
        <v>28277</v>
      </c>
      <c r="O1503" s="56" t="s">
        <v>355</v>
      </c>
      <c r="P1503" s="56" t="s">
        <v>5491</v>
      </c>
      <c r="Q1503" s="56" t="s">
        <v>826</v>
      </c>
      <c r="R1503" s="56"/>
      <c r="S1503" s="56" t="s">
        <v>108</v>
      </c>
      <c r="T1503" s="56" t="s">
        <v>108</v>
      </c>
      <c r="U1503" s="56"/>
      <c r="V1503" s="56"/>
      <c r="W1503" s="56" t="s">
        <v>108</v>
      </c>
      <c r="X1503" s="56"/>
      <c r="Y1503" s="56" t="s">
        <v>108</v>
      </c>
      <c r="Z1503" s="56" t="s">
        <v>18</v>
      </c>
      <c r="AA1503" s="57">
        <v>43235</v>
      </c>
      <c r="AB1503" s="203"/>
      <c r="AC1503" s="64" t="s">
        <v>28278</v>
      </c>
      <c r="AD1503" s="56" t="s">
        <v>79</v>
      </c>
      <c r="AE1503" s="56"/>
      <c r="AF1503" s="61"/>
      <c r="AG1503" s="61"/>
      <c r="AH1503" s="67" t="str">
        <v>May</v>
      </c>
      <c r="AI1503" s="68" t="str">
        <v>May</v>
      </c>
      <c r="AJ1503" s="69" t="e">
        <f t="shared" si="4"/>
        <v>#REF!</v>
      </c>
      <c r="AK1503" s="70">
        <f t="shared" si="1"/>
        <v>43265</v>
      </c>
      <c r="AL1503" s="71" t="e">
        <f t="shared" ca="1" si="5"/>
        <v>#REF!</v>
      </c>
      <c r="AM1503" s="71" t="str">
        <v>2018</v>
      </c>
      <c r="AN1503" s="70">
        <f t="shared" si="3"/>
        <v>43245</v>
      </c>
      <c r="AO1503" s="70" t="s">
        <v>123</v>
      </c>
    </row>
    <row r="1504" spans="1:41" ht="14.4">
      <c r="A1504" s="55" t="s">
        <v>28279</v>
      </c>
      <c r="B1504" s="56" t="s">
        <v>89</v>
      </c>
      <c r="C1504" s="57">
        <v>43251</v>
      </c>
      <c r="D1504" s="56" t="s">
        <v>1027</v>
      </c>
      <c r="E1504" s="56" t="s">
        <v>140</v>
      </c>
      <c r="F1504" s="58" t="s">
        <v>106</v>
      </c>
      <c r="G1504" s="58" t="s">
        <v>107</v>
      </c>
      <c r="H1504" s="56" t="s">
        <v>140</v>
      </c>
      <c r="I1504" s="57"/>
      <c r="J1504" s="57">
        <v>43282</v>
      </c>
      <c r="K1504" s="56" t="s">
        <v>18</v>
      </c>
      <c r="L1504" s="56" t="s">
        <v>18</v>
      </c>
      <c r="M1504" s="60" t="s">
        <v>3842</v>
      </c>
      <c r="N1504" s="56" t="s">
        <v>5490</v>
      </c>
      <c r="O1504" s="56" t="s">
        <v>355</v>
      </c>
      <c r="P1504" s="56" t="s">
        <v>5491</v>
      </c>
      <c r="Q1504" s="56" t="s">
        <v>826</v>
      </c>
      <c r="R1504" s="56"/>
      <c r="S1504" s="56" t="s">
        <v>108</v>
      </c>
      <c r="T1504" s="56" t="s">
        <v>108</v>
      </c>
      <c r="U1504" s="56"/>
      <c r="V1504" s="56"/>
      <c r="W1504" s="56" t="s">
        <v>108</v>
      </c>
      <c r="X1504" s="56"/>
      <c r="Y1504" s="56" t="s">
        <v>108</v>
      </c>
      <c r="Z1504" s="56" t="s">
        <v>18</v>
      </c>
      <c r="AA1504" s="57">
        <v>43264</v>
      </c>
      <c r="AB1504" s="203"/>
      <c r="AC1504" s="64" t="s">
        <v>28280</v>
      </c>
      <c r="AD1504" s="56" t="s">
        <v>360</v>
      </c>
      <c r="AE1504" s="56"/>
      <c r="AF1504" s="61"/>
      <c r="AG1504" s="61"/>
      <c r="AH1504" s="67" t="str">
        <v>May</v>
      </c>
      <c r="AI1504" s="68" t="str">
        <v>Jun</v>
      </c>
      <c r="AJ1504" s="69" t="e">
        <f t="shared" si="4"/>
        <v>#REF!</v>
      </c>
      <c r="AK1504" s="70">
        <f t="shared" si="1"/>
        <v>43281</v>
      </c>
      <c r="AL1504" s="71" t="e">
        <f t="shared" ca="1" si="5"/>
        <v>#REF!</v>
      </c>
      <c r="AM1504" s="71" t="str">
        <v>2018</v>
      </c>
      <c r="AN1504" s="70">
        <f t="shared" si="3"/>
        <v>43261</v>
      </c>
      <c r="AO1504" s="70" t="s">
        <v>123</v>
      </c>
    </row>
    <row r="1505" spans="1:41" ht="14.4">
      <c r="A1505" s="55" t="s">
        <v>28281</v>
      </c>
      <c r="B1505" s="56" t="s">
        <v>89</v>
      </c>
      <c r="C1505" s="57">
        <v>43223</v>
      </c>
      <c r="D1505" s="56" t="s">
        <v>131</v>
      </c>
      <c r="E1505" s="56" t="s">
        <v>12</v>
      </c>
      <c r="F1505" s="58" t="s">
        <v>106</v>
      </c>
      <c r="G1505" s="58" t="s">
        <v>107</v>
      </c>
      <c r="H1505" s="56" t="s">
        <v>12</v>
      </c>
      <c r="I1505" s="59"/>
      <c r="J1505" s="59"/>
      <c r="K1505" s="61"/>
      <c r="L1505" s="61"/>
      <c r="M1505" s="60" t="s">
        <v>145</v>
      </c>
      <c r="N1505" s="56" t="s">
        <v>5490</v>
      </c>
      <c r="O1505" s="56" t="s">
        <v>355</v>
      </c>
      <c r="P1505" s="56" t="s">
        <v>5491</v>
      </c>
      <c r="Q1505" s="56" t="s">
        <v>17</v>
      </c>
      <c r="R1505" s="66"/>
      <c r="S1505" s="61"/>
      <c r="T1505" s="61"/>
      <c r="U1505" s="402"/>
      <c r="V1505" s="66"/>
      <c r="W1505" s="66"/>
      <c r="X1505" s="402"/>
      <c r="Y1505" s="61"/>
      <c r="Z1505" s="56" t="s">
        <v>18</v>
      </c>
      <c r="AA1505" s="533">
        <v>43266</v>
      </c>
      <c r="AB1505" s="203"/>
      <c r="AC1505" s="95"/>
      <c r="AD1505" s="56" t="s">
        <v>79</v>
      </c>
      <c r="AE1505" s="56"/>
      <c r="AF1505" s="61"/>
      <c r="AG1505" s="61"/>
      <c r="AH1505" s="67" t="str">
        <v>May</v>
      </c>
      <c r="AI1505" s="68" t="str">
        <v>Jun</v>
      </c>
      <c r="AJ1505" s="69" t="e">
        <f t="shared" si="4"/>
        <v>#REF!</v>
      </c>
      <c r="AK1505" s="70">
        <f t="shared" si="1"/>
        <v>43253</v>
      </c>
      <c r="AL1505" s="71" t="e">
        <f t="shared" ca="1" si="5"/>
        <v>#REF!</v>
      </c>
      <c r="AM1505" s="71" t="str">
        <v>2018</v>
      </c>
      <c r="AN1505" s="70">
        <f t="shared" si="3"/>
        <v>43233</v>
      </c>
      <c r="AO1505" s="70" t="s">
        <v>123</v>
      </c>
    </row>
    <row r="1506" spans="1:41" ht="14.4">
      <c r="A1506" s="55" t="s">
        <v>28282</v>
      </c>
      <c r="B1506" s="56" t="s">
        <v>89</v>
      </c>
      <c r="C1506" s="57">
        <v>43418</v>
      </c>
      <c r="D1506" s="56" t="s">
        <v>1027</v>
      </c>
      <c r="E1506" s="56" t="s">
        <v>140</v>
      </c>
      <c r="F1506" s="58" t="s">
        <v>106</v>
      </c>
      <c r="G1506" s="58" t="s">
        <v>107</v>
      </c>
      <c r="H1506" s="56" t="s">
        <v>140</v>
      </c>
      <c r="I1506" s="57"/>
      <c r="J1506" s="57">
        <v>43448</v>
      </c>
      <c r="K1506" s="56" t="s">
        <v>18</v>
      </c>
      <c r="L1506" s="56" t="s">
        <v>14</v>
      </c>
      <c r="M1506" s="60" t="s">
        <v>642</v>
      </c>
      <c r="N1506" s="56" t="s">
        <v>28283</v>
      </c>
      <c r="O1506" s="56" t="s">
        <v>44</v>
      </c>
      <c r="P1506" s="56" t="s">
        <v>108</v>
      </c>
      <c r="Q1506" s="61"/>
      <c r="R1506" s="56"/>
      <c r="S1506" s="56" t="s">
        <v>108</v>
      </c>
      <c r="T1506" s="56" t="s">
        <v>108</v>
      </c>
      <c r="U1506" s="56"/>
      <c r="V1506" s="56"/>
      <c r="W1506" s="56" t="s">
        <v>108</v>
      </c>
      <c r="X1506" s="56"/>
      <c r="Y1506" s="56" t="s">
        <v>108</v>
      </c>
      <c r="Z1506" s="56" t="s">
        <v>14</v>
      </c>
      <c r="AA1506" s="57">
        <v>43418</v>
      </c>
      <c r="AB1506" s="203"/>
      <c r="AC1506" s="64" t="s">
        <v>25400</v>
      </c>
      <c r="AD1506" s="56" t="s">
        <v>118</v>
      </c>
      <c r="AE1506" s="56"/>
      <c r="AF1506" s="61"/>
      <c r="AG1506" s="61"/>
      <c r="AH1506" s="67" t="str">
        <v>Nov</v>
      </c>
      <c r="AI1506" s="68" t="str">
        <v>Nov</v>
      </c>
      <c r="AJ1506" s="69" t="e">
        <f t="shared" si="4"/>
        <v>#REF!</v>
      </c>
      <c r="AK1506" s="70">
        <f t="shared" si="1"/>
        <v>43448</v>
      </c>
      <c r="AL1506" s="71" t="e">
        <f t="shared" ca="1" si="5"/>
        <v>#REF!</v>
      </c>
      <c r="AM1506" s="71" t="str">
        <v>2018</v>
      </c>
      <c r="AN1506" s="70">
        <f t="shared" si="3"/>
        <v>43428</v>
      </c>
      <c r="AO1506" s="70" t="s">
        <v>123</v>
      </c>
    </row>
    <row r="1507" spans="1:41" ht="14.4">
      <c r="A1507" s="55" t="s">
        <v>28284</v>
      </c>
      <c r="B1507" s="56" t="s">
        <v>89</v>
      </c>
      <c r="C1507" s="57">
        <v>43399</v>
      </c>
      <c r="D1507" s="56" t="s">
        <v>1027</v>
      </c>
      <c r="E1507" s="56" t="s">
        <v>140</v>
      </c>
      <c r="F1507" s="58" t="s">
        <v>106</v>
      </c>
      <c r="G1507" s="58" t="s">
        <v>107</v>
      </c>
      <c r="H1507" s="56" t="s">
        <v>140</v>
      </c>
      <c r="I1507" s="57"/>
      <c r="J1507" s="57">
        <v>43399</v>
      </c>
      <c r="K1507" s="56" t="s">
        <v>18</v>
      </c>
      <c r="L1507" s="56" t="s">
        <v>18</v>
      </c>
      <c r="M1507" s="60" t="s">
        <v>642</v>
      </c>
      <c r="N1507" s="56" t="s">
        <v>28285</v>
      </c>
      <c r="O1507" s="56" t="s">
        <v>189</v>
      </c>
      <c r="P1507" s="56" t="s">
        <v>10293</v>
      </c>
      <c r="Q1507" s="56" t="s">
        <v>17</v>
      </c>
      <c r="R1507" s="56"/>
      <c r="S1507" s="56" t="s">
        <v>108</v>
      </c>
      <c r="T1507" s="56" t="s">
        <v>108</v>
      </c>
      <c r="U1507" s="56"/>
      <c r="V1507" s="56"/>
      <c r="W1507" s="56" t="s">
        <v>108</v>
      </c>
      <c r="X1507" s="56"/>
      <c r="Y1507" s="56" t="s">
        <v>108</v>
      </c>
      <c r="Z1507" s="56" t="s">
        <v>18</v>
      </c>
      <c r="AA1507" s="57">
        <v>43399</v>
      </c>
      <c r="AB1507" s="203"/>
      <c r="AC1507" s="64" t="s">
        <v>28287</v>
      </c>
      <c r="AD1507" s="56" t="s">
        <v>79</v>
      </c>
      <c r="AE1507" s="56"/>
      <c r="AF1507" s="61"/>
      <c r="AG1507" s="61"/>
      <c r="AH1507" s="67" t="str">
        <v>Oct</v>
      </c>
      <c r="AI1507" s="68" t="str">
        <v>Oct</v>
      </c>
      <c r="AJ1507" s="69" t="e">
        <f t="shared" si="4"/>
        <v>#REF!</v>
      </c>
      <c r="AK1507" s="70">
        <f t="shared" si="1"/>
        <v>43429</v>
      </c>
      <c r="AL1507" s="71" t="e">
        <f t="shared" ca="1" si="5"/>
        <v>#REF!</v>
      </c>
      <c r="AM1507" s="71" t="str">
        <v>2018</v>
      </c>
      <c r="AN1507" s="70">
        <f t="shared" si="3"/>
        <v>43409</v>
      </c>
      <c r="AO1507" s="70" t="s">
        <v>123</v>
      </c>
    </row>
    <row r="1508" spans="1:41" ht="14.4">
      <c r="A1508" s="55" t="s">
        <v>28288</v>
      </c>
      <c r="B1508" s="56" t="s">
        <v>89</v>
      </c>
      <c r="C1508" s="57">
        <v>43396</v>
      </c>
      <c r="D1508" s="56" t="s">
        <v>90</v>
      </c>
      <c r="E1508" s="56" t="s">
        <v>140</v>
      </c>
      <c r="F1508" s="58" t="s">
        <v>106</v>
      </c>
      <c r="G1508" s="58" t="s">
        <v>107</v>
      </c>
      <c r="H1508" s="56" t="s">
        <v>140</v>
      </c>
      <c r="I1508" s="57"/>
      <c r="J1508" s="57">
        <v>43427</v>
      </c>
      <c r="K1508" s="56" t="s">
        <v>18</v>
      </c>
      <c r="L1508" s="56" t="s">
        <v>18</v>
      </c>
      <c r="M1508" s="60" t="s">
        <v>28289</v>
      </c>
      <c r="N1508" s="56" t="s">
        <v>28290</v>
      </c>
      <c r="O1508" s="56" t="s">
        <v>44</v>
      </c>
      <c r="P1508" s="56" t="s">
        <v>28291</v>
      </c>
      <c r="Q1508" s="56" t="s">
        <v>17</v>
      </c>
      <c r="R1508" s="56"/>
      <c r="S1508" s="56" t="s">
        <v>108</v>
      </c>
      <c r="T1508" s="56" t="s">
        <v>108</v>
      </c>
      <c r="U1508" s="56"/>
      <c r="V1508" s="56"/>
      <c r="W1508" s="56" t="s">
        <v>108</v>
      </c>
      <c r="X1508" s="56"/>
      <c r="Y1508" s="56" t="s">
        <v>108</v>
      </c>
      <c r="Z1508" s="56" t="s">
        <v>18</v>
      </c>
      <c r="AA1508" s="57">
        <v>43396</v>
      </c>
      <c r="AB1508" s="203"/>
      <c r="AC1508" s="64" t="s">
        <v>28292</v>
      </c>
      <c r="AD1508" s="56" t="s">
        <v>79</v>
      </c>
      <c r="AE1508" s="56"/>
      <c r="AF1508" s="61"/>
      <c r="AG1508" s="61"/>
      <c r="AH1508" s="67" t="str">
        <v>Oct</v>
      </c>
      <c r="AI1508" s="68" t="str">
        <v>Oct</v>
      </c>
      <c r="AJ1508" s="69" t="e">
        <f t="shared" si="4"/>
        <v>#REF!</v>
      </c>
      <c r="AK1508" s="70">
        <f t="shared" si="1"/>
        <v>43426</v>
      </c>
      <c r="AL1508" s="71" t="e">
        <f t="shared" ca="1" si="5"/>
        <v>#REF!</v>
      </c>
      <c r="AM1508" s="71" t="str">
        <v>2018</v>
      </c>
      <c r="AN1508" s="70">
        <f t="shared" si="3"/>
        <v>43406</v>
      </c>
      <c r="AO1508" s="70" t="s">
        <v>123</v>
      </c>
    </row>
    <row r="1509" spans="1:41" ht="14.4">
      <c r="A1509" s="55" t="s">
        <v>28293</v>
      </c>
      <c r="B1509" s="56" t="s">
        <v>89</v>
      </c>
      <c r="C1509" s="57">
        <v>43299</v>
      </c>
      <c r="D1509" s="56" t="s">
        <v>90</v>
      </c>
      <c r="E1509" s="56" t="s">
        <v>15779</v>
      </c>
      <c r="F1509" s="58" t="s">
        <v>214</v>
      </c>
      <c r="G1509" s="58" t="s">
        <v>22662</v>
      </c>
      <c r="H1509" s="56" t="s">
        <v>2445</v>
      </c>
      <c r="I1509" s="57"/>
      <c r="J1509" s="57">
        <v>43312</v>
      </c>
      <c r="K1509" s="56" t="s">
        <v>18</v>
      </c>
      <c r="L1509" s="56" t="s">
        <v>18</v>
      </c>
      <c r="M1509" s="60" t="s">
        <v>24878</v>
      </c>
      <c r="N1509" s="56" t="s">
        <v>28294</v>
      </c>
      <c r="O1509" s="56" t="s">
        <v>13</v>
      </c>
      <c r="P1509" s="61"/>
      <c r="Q1509" s="56" t="s">
        <v>96</v>
      </c>
      <c r="R1509" s="56"/>
      <c r="S1509" s="56" t="s">
        <v>108</v>
      </c>
      <c r="T1509" s="56" t="s">
        <v>108</v>
      </c>
      <c r="U1509" s="56"/>
      <c r="V1509" s="56"/>
      <c r="W1509" s="56" t="s">
        <v>108</v>
      </c>
      <c r="X1509" s="56" t="s">
        <v>108</v>
      </c>
      <c r="Y1509" s="61"/>
      <c r="Z1509" s="56" t="s">
        <v>18</v>
      </c>
      <c r="AA1509" s="57">
        <v>43300</v>
      </c>
      <c r="AB1509" s="203"/>
      <c r="AC1509" s="64" t="s">
        <v>28295</v>
      </c>
      <c r="AD1509" s="56" t="s">
        <v>79</v>
      </c>
      <c r="AE1509" s="56"/>
      <c r="AF1509" s="61"/>
      <c r="AG1509" s="61"/>
      <c r="AH1509" s="67" t="str">
        <v>Jul</v>
      </c>
      <c r="AI1509" s="68" t="str">
        <v>Jul</v>
      </c>
      <c r="AJ1509" s="69" t="e">
        <f t="shared" si="4"/>
        <v>#REF!</v>
      </c>
      <c r="AK1509" s="70">
        <f t="shared" si="1"/>
        <v>43329</v>
      </c>
      <c r="AL1509" s="71" t="e">
        <f t="shared" ca="1" si="5"/>
        <v>#REF!</v>
      </c>
      <c r="AM1509" s="71" t="str">
        <v>2018</v>
      </c>
      <c r="AN1509" s="70">
        <f t="shared" si="3"/>
        <v>43309</v>
      </c>
      <c r="AO1509" s="70" t="s">
        <v>123</v>
      </c>
    </row>
    <row r="1510" spans="1:41" ht="14.4">
      <c r="A1510" s="55" t="s">
        <v>28296</v>
      </c>
      <c r="B1510" s="56" t="s">
        <v>89</v>
      </c>
      <c r="C1510" s="57">
        <v>43111</v>
      </c>
      <c r="D1510" s="56" t="s">
        <v>1027</v>
      </c>
      <c r="E1510" s="56" t="s">
        <v>129</v>
      </c>
      <c r="F1510" s="58" t="s">
        <v>106</v>
      </c>
      <c r="G1510" s="58" t="s">
        <v>107</v>
      </c>
      <c r="H1510" s="56" t="s">
        <v>129</v>
      </c>
      <c r="I1510" s="57"/>
      <c r="J1510" s="57">
        <v>43153</v>
      </c>
      <c r="K1510" s="61"/>
      <c r="L1510" s="61"/>
      <c r="M1510" s="60" t="s">
        <v>642</v>
      </c>
      <c r="N1510" s="56" t="s">
        <v>28297</v>
      </c>
      <c r="O1510" s="56" t="s">
        <v>44</v>
      </c>
      <c r="P1510" s="56" t="s">
        <v>28298</v>
      </c>
      <c r="Q1510" s="56" t="s">
        <v>17</v>
      </c>
      <c r="R1510" s="66"/>
      <c r="S1510" s="61"/>
      <c r="T1510" s="61"/>
      <c r="U1510" s="402"/>
      <c r="V1510" s="66"/>
      <c r="W1510" s="66"/>
      <c r="X1510" s="400" t="s">
        <v>108</v>
      </c>
      <c r="Y1510" s="91"/>
      <c r="Z1510" s="56" t="s">
        <v>18</v>
      </c>
      <c r="AA1510" s="57">
        <v>43126</v>
      </c>
      <c r="AB1510" s="203"/>
      <c r="AC1510" s="64" t="s">
        <v>27332</v>
      </c>
      <c r="AD1510" s="65" t="s">
        <v>79</v>
      </c>
      <c r="AE1510" s="96"/>
      <c r="AF1510" s="66"/>
      <c r="AG1510" s="66"/>
      <c r="AH1510" s="67" t="str">
        <v>Jan</v>
      </c>
      <c r="AI1510" s="68" t="str">
        <v>Jan</v>
      </c>
      <c r="AJ1510" s="69" t="e">
        <f t="shared" si="4"/>
        <v>#REF!</v>
      </c>
      <c r="AK1510" s="70">
        <f t="shared" si="1"/>
        <v>43141</v>
      </c>
      <c r="AL1510" s="71" t="e">
        <f t="shared" ca="1" si="5"/>
        <v>#REF!</v>
      </c>
      <c r="AM1510" s="71" t="str">
        <v>2018</v>
      </c>
      <c r="AN1510" s="70">
        <f t="shared" si="3"/>
        <v>43121</v>
      </c>
      <c r="AO1510" s="70" t="s">
        <v>123</v>
      </c>
    </row>
    <row r="1511" spans="1:41" ht="14.4">
      <c r="A1511" s="55" t="s">
        <v>28299</v>
      </c>
      <c r="B1511" s="56" t="s">
        <v>89</v>
      </c>
      <c r="C1511" s="57">
        <v>43227</v>
      </c>
      <c r="D1511" s="56" t="s">
        <v>90</v>
      </c>
      <c r="E1511" s="56" t="s">
        <v>12</v>
      </c>
      <c r="F1511" s="58" t="s">
        <v>106</v>
      </c>
      <c r="G1511" s="58" t="s">
        <v>107</v>
      </c>
      <c r="H1511" s="56" t="s">
        <v>12</v>
      </c>
      <c r="I1511" s="59"/>
      <c r="J1511" s="59"/>
      <c r="K1511" s="61"/>
      <c r="L1511" s="61"/>
      <c r="M1511" s="60" t="s">
        <v>28300</v>
      </c>
      <c r="N1511" s="56" t="s">
        <v>28301</v>
      </c>
      <c r="O1511" s="56" t="s">
        <v>29</v>
      </c>
      <c r="P1511" s="56" t="s">
        <v>28302</v>
      </c>
      <c r="Q1511" s="56" t="s">
        <v>17</v>
      </c>
      <c r="R1511" s="66"/>
      <c r="S1511" s="61"/>
      <c r="T1511" s="61"/>
      <c r="U1511" s="402"/>
      <c r="V1511" s="66"/>
      <c r="W1511" s="66"/>
      <c r="X1511" s="402"/>
      <c r="Y1511" s="61"/>
      <c r="Z1511" s="56" t="s">
        <v>18</v>
      </c>
      <c r="AA1511" s="57">
        <v>43287</v>
      </c>
      <c r="AB1511" s="203"/>
      <c r="AC1511" s="64" t="s">
        <v>28303</v>
      </c>
      <c r="AD1511" s="56" t="s">
        <v>79</v>
      </c>
      <c r="AE1511" s="56"/>
      <c r="AF1511" s="61"/>
      <c r="AG1511" s="61"/>
      <c r="AH1511" s="67" t="str">
        <v>May</v>
      </c>
      <c r="AI1511" s="68" t="str">
        <v>Jul</v>
      </c>
      <c r="AJ1511" s="69" t="e">
        <f t="shared" si="4"/>
        <v>#REF!</v>
      </c>
      <c r="AK1511" s="70">
        <f t="shared" si="1"/>
        <v>43257</v>
      </c>
      <c r="AL1511" s="71" t="e">
        <f t="shared" ca="1" si="5"/>
        <v>#REF!</v>
      </c>
      <c r="AM1511" s="71" t="str">
        <v>2018</v>
      </c>
      <c r="AN1511" s="70">
        <f t="shared" si="3"/>
        <v>43237</v>
      </c>
      <c r="AO1511" s="70" t="s">
        <v>123</v>
      </c>
    </row>
    <row r="1512" spans="1:41" ht="14.4">
      <c r="A1512" s="55" t="s">
        <v>28304</v>
      </c>
      <c r="B1512" s="56" t="s">
        <v>89</v>
      </c>
      <c r="C1512" s="57">
        <v>43214</v>
      </c>
      <c r="D1512" s="56" t="s">
        <v>90</v>
      </c>
      <c r="E1512" s="56" t="s">
        <v>12</v>
      </c>
      <c r="F1512" s="58" t="s">
        <v>106</v>
      </c>
      <c r="G1512" s="58" t="s">
        <v>107</v>
      </c>
      <c r="H1512" s="56" t="s">
        <v>12</v>
      </c>
      <c r="I1512" s="59"/>
      <c r="J1512" s="59"/>
      <c r="K1512" s="61"/>
      <c r="L1512" s="61"/>
      <c r="M1512" s="60" t="s">
        <v>28305</v>
      </c>
      <c r="N1512" s="56" t="s">
        <v>28306</v>
      </c>
      <c r="O1512" s="56" t="s">
        <v>20</v>
      </c>
      <c r="P1512" s="56" t="s">
        <v>28307</v>
      </c>
      <c r="Q1512" s="56" t="s">
        <v>17</v>
      </c>
      <c r="R1512" s="66"/>
      <c r="S1512" s="61"/>
      <c r="T1512" s="61"/>
      <c r="U1512" s="402"/>
      <c r="V1512" s="66"/>
      <c r="W1512" s="66"/>
      <c r="X1512" s="402"/>
      <c r="Y1512" s="56" t="s">
        <v>338</v>
      </c>
      <c r="Z1512" s="56" t="s">
        <v>14</v>
      </c>
      <c r="AA1512" s="533">
        <v>43215</v>
      </c>
      <c r="AB1512" s="203"/>
      <c r="AC1512" s="95"/>
      <c r="AD1512" s="56" t="s">
        <v>294</v>
      </c>
      <c r="AE1512" s="56"/>
      <c r="AF1512" s="61"/>
      <c r="AG1512" s="61"/>
      <c r="AH1512" s="67" t="str">
        <v>Apr</v>
      </c>
      <c r="AI1512" s="68" t="str">
        <v>Apr</v>
      </c>
      <c r="AJ1512" s="69" t="e">
        <f t="shared" si="4"/>
        <v>#REF!</v>
      </c>
      <c r="AK1512" s="70">
        <f t="shared" si="1"/>
        <v>43244</v>
      </c>
      <c r="AL1512" s="71" t="e">
        <f t="shared" ca="1" si="5"/>
        <v>#REF!</v>
      </c>
      <c r="AM1512" s="71" t="str">
        <v>2018</v>
      </c>
      <c r="AN1512" s="70">
        <f t="shared" si="3"/>
        <v>43224</v>
      </c>
      <c r="AO1512" s="70" t="s">
        <v>123</v>
      </c>
    </row>
    <row r="1513" spans="1:41" ht="14.4">
      <c r="A1513" s="55" t="s">
        <v>28308</v>
      </c>
      <c r="B1513" s="56" t="s">
        <v>89</v>
      </c>
      <c r="C1513" s="57">
        <v>43125</v>
      </c>
      <c r="D1513" s="56" t="s">
        <v>90</v>
      </c>
      <c r="E1513" s="56" t="s">
        <v>12</v>
      </c>
      <c r="F1513" s="58" t="s">
        <v>106</v>
      </c>
      <c r="G1513" s="58" t="s">
        <v>107</v>
      </c>
      <c r="H1513" s="56" t="s">
        <v>12</v>
      </c>
      <c r="I1513" s="59"/>
      <c r="J1513" s="59"/>
      <c r="K1513" s="61"/>
      <c r="L1513" s="61"/>
      <c r="M1513" s="60" t="s">
        <v>28309</v>
      </c>
      <c r="N1513" s="56" t="s">
        <v>28310</v>
      </c>
      <c r="O1513" s="56" t="s">
        <v>27</v>
      </c>
      <c r="P1513" s="78" t="s">
        <v>28311</v>
      </c>
      <c r="Q1513" s="56" t="s">
        <v>28</v>
      </c>
      <c r="R1513" s="66"/>
      <c r="S1513" s="61"/>
      <c r="T1513" s="61"/>
      <c r="U1513" s="402"/>
      <c r="V1513" s="66"/>
      <c r="W1513" s="66"/>
      <c r="X1513" s="400" t="s">
        <v>108</v>
      </c>
      <c r="Y1513" s="61"/>
      <c r="Z1513" s="56" t="s">
        <v>18</v>
      </c>
      <c r="AA1513" s="533">
        <v>43126</v>
      </c>
      <c r="AB1513" s="203"/>
      <c r="AC1513" s="95"/>
      <c r="AD1513" s="65" t="s">
        <v>79</v>
      </c>
      <c r="AE1513" s="65"/>
      <c r="AF1513" s="66"/>
      <c r="AG1513" s="66"/>
      <c r="AH1513" s="67" t="str">
        <v>Jan</v>
      </c>
      <c r="AI1513" s="68" t="str">
        <v>Jan</v>
      </c>
      <c r="AJ1513" s="69" t="e">
        <f t="shared" si="4"/>
        <v>#REF!</v>
      </c>
      <c r="AK1513" s="70">
        <f t="shared" si="1"/>
        <v>43155</v>
      </c>
      <c r="AL1513" s="71" t="e">
        <f t="shared" ca="1" si="5"/>
        <v>#REF!</v>
      </c>
      <c r="AM1513" s="71" t="str">
        <v>2018</v>
      </c>
      <c r="AN1513" s="70">
        <f t="shared" si="3"/>
        <v>43135</v>
      </c>
      <c r="AO1513" s="70" t="s">
        <v>123</v>
      </c>
    </row>
    <row r="1514" spans="1:41" ht="14.4">
      <c r="A1514" s="55" t="s">
        <v>28312</v>
      </c>
      <c r="B1514" s="56" t="s">
        <v>89</v>
      </c>
      <c r="C1514" s="57">
        <v>43287</v>
      </c>
      <c r="D1514" s="56" t="s">
        <v>90</v>
      </c>
      <c r="E1514" s="56" t="s">
        <v>140</v>
      </c>
      <c r="F1514" s="58" t="s">
        <v>106</v>
      </c>
      <c r="G1514" s="58" t="s">
        <v>107</v>
      </c>
      <c r="H1514" s="56" t="s">
        <v>140</v>
      </c>
      <c r="I1514" s="57"/>
      <c r="J1514" s="57">
        <v>43318</v>
      </c>
      <c r="K1514" s="56" t="s">
        <v>18</v>
      </c>
      <c r="L1514" s="56" t="s">
        <v>18</v>
      </c>
      <c r="M1514" s="60" t="s">
        <v>28313</v>
      </c>
      <c r="N1514" s="56" t="s">
        <v>28314</v>
      </c>
      <c r="O1514" s="56" t="s">
        <v>189</v>
      </c>
      <c r="P1514" s="56" t="s">
        <v>28315</v>
      </c>
      <c r="Q1514" s="56" t="s">
        <v>28</v>
      </c>
      <c r="R1514" s="56"/>
      <c r="S1514" s="56" t="s">
        <v>108</v>
      </c>
      <c r="T1514" s="56" t="s">
        <v>108</v>
      </c>
      <c r="U1514" s="56"/>
      <c r="V1514" s="56"/>
      <c r="W1514" s="56" t="s">
        <v>108</v>
      </c>
      <c r="X1514" s="56"/>
      <c r="Y1514" s="56" t="s">
        <v>108</v>
      </c>
      <c r="Z1514" s="56" t="s">
        <v>18</v>
      </c>
      <c r="AA1514" s="57">
        <v>43287</v>
      </c>
      <c r="AB1514" s="203"/>
      <c r="AC1514" s="64" t="s">
        <v>28316</v>
      </c>
      <c r="AD1514" s="56" t="s">
        <v>79</v>
      </c>
      <c r="AE1514" s="56"/>
      <c r="AF1514" s="61"/>
      <c r="AG1514" s="61"/>
      <c r="AH1514" s="67" t="str">
        <v>Jul</v>
      </c>
      <c r="AI1514" s="68" t="str">
        <v>Jul</v>
      </c>
      <c r="AJ1514" s="69" t="e">
        <f t="shared" si="4"/>
        <v>#REF!</v>
      </c>
      <c r="AK1514" s="70">
        <f t="shared" si="1"/>
        <v>43317</v>
      </c>
      <c r="AL1514" s="71" t="e">
        <f t="shared" ca="1" si="5"/>
        <v>#REF!</v>
      </c>
      <c r="AM1514" s="71" t="str">
        <v>2018</v>
      </c>
      <c r="AN1514" s="70">
        <f t="shared" si="3"/>
        <v>43297</v>
      </c>
      <c r="AO1514" s="70" t="s">
        <v>123</v>
      </c>
    </row>
    <row r="1515" spans="1:41" ht="14.4">
      <c r="A1515" s="55" t="s">
        <v>28317</v>
      </c>
      <c r="B1515" s="56" t="s">
        <v>89</v>
      </c>
      <c r="C1515" s="57">
        <v>43287</v>
      </c>
      <c r="D1515" s="56" t="s">
        <v>90</v>
      </c>
      <c r="E1515" s="56" t="s">
        <v>91</v>
      </c>
      <c r="F1515" s="58" t="s">
        <v>214</v>
      </c>
      <c r="G1515" s="58" t="s">
        <v>93</v>
      </c>
      <c r="H1515" s="56" t="s">
        <v>91</v>
      </c>
      <c r="I1515" s="59"/>
      <c r="J1515" s="59"/>
      <c r="K1515" s="56" t="s">
        <v>18</v>
      </c>
      <c r="L1515" s="56" t="s">
        <v>14</v>
      </c>
      <c r="M1515" s="60" t="s">
        <v>745</v>
      </c>
      <c r="N1515" s="56" t="s">
        <v>28318</v>
      </c>
      <c r="O1515" s="56" t="s">
        <v>114</v>
      </c>
      <c r="P1515" s="56" t="s">
        <v>28319</v>
      </c>
      <c r="Q1515" s="56" t="s">
        <v>96</v>
      </c>
      <c r="R1515" s="66"/>
      <c r="S1515" s="61"/>
      <c r="T1515" s="61"/>
      <c r="U1515" s="402"/>
      <c r="V1515" s="66"/>
      <c r="W1515" s="66"/>
      <c r="X1515" s="402"/>
      <c r="Y1515" s="61"/>
      <c r="Z1515" s="56" t="s">
        <v>18</v>
      </c>
      <c r="AA1515" s="533">
        <v>43342</v>
      </c>
      <c r="AB1515" s="203"/>
      <c r="AC1515" s="95"/>
      <c r="AD1515" s="56" t="s">
        <v>79</v>
      </c>
      <c r="AE1515" s="56"/>
      <c r="AF1515" s="61"/>
      <c r="AG1515" s="61"/>
      <c r="AH1515" s="67" t="str">
        <v>Jul</v>
      </c>
      <c r="AI1515" s="68" t="str">
        <v>Aug</v>
      </c>
      <c r="AJ1515" s="69" t="e">
        <f t="shared" si="4"/>
        <v>#REF!</v>
      </c>
      <c r="AK1515" s="70">
        <f t="shared" si="1"/>
        <v>43317</v>
      </c>
      <c r="AL1515" s="71" t="e">
        <f t="shared" ca="1" si="5"/>
        <v>#REF!</v>
      </c>
      <c r="AM1515" s="71" t="str">
        <v>2018</v>
      </c>
      <c r="AN1515" s="70">
        <f t="shared" si="3"/>
        <v>43297</v>
      </c>
      <c r="AO1515" s="70" t="s">
        <v>123</v>
      </c>
    </row>
    <row r="1516" spans="1:41" ht="14.4">
      <c r="A1516" s="55" t="s">
        <v>28320</v>
      </c>
      <c r="B1516" s="56" t="s">
        <v>89</v>
      </c>
      <c r="C1516" s="57">
        <v>43348</v>
      </c>
      <c r="D1516" s="56" t="s">
        <v>90</v>
      </c>
      <c r="E1516" s="56" t="s">
        <v>91</v>
      </c>
      <c r="F1516" s="58" t="s">
        <v>214</v>
      </c>
      <c r="G1516" s="58" t="s">
        <v>93</v>
      </c>
      <c r="H1516" s="56" t="s">
        <v>91</v>
      </c>
      <c r="I1516" s="57"/>
      <c r="J1516" s="57">
        <v>43378</v>
      </c>
      <c r="K1516" s="56" t="s">
        <v>18</v>
      </c>
      <c r="L1516" s="56" t="s">
        <v>18</v>
      </c>
      <c r="M1516" s="60" t="s">
        <v>28321</v>
      </c>
      <c r="N1516" s="56" t="s">
        <v>28318</v>
      </c>
      <c r="O1516" s="56" t="s">
        <v>114</v>
      </c>
      <c r="P1516" s="56" t="s">
        <v>28319</v>
      </c>
      <c r="Q1516" s="56" t="s">
        <v>96</v>
      </c>
      <c r="R1516" s="66"/>
      <c r="S1516" s="61"/>
      <c r="T1516" s="61"/>
      <c r="U1516" s="402"/>
      <c r="V1516" s="66"/>
      <c r="W1516" s="66"/>
      <c r="X1516" s="402"/>
      <c r="Y1516" s="61"/>
      <c r="Z1516" s="56" t="s">
        <v>18</v>
      </c>
      <c r="AA1516" s="533">
        <v>43349</v>
      </c>
      <c r="AB1516" s="203"/>
      <c r="AC1516" s="95"/>
      <c r="AD1516" s="56" t="s">
        <v>79</v>
      </c>
      <c r="AE1516" s="56"/>
      <c r="AF1516" s="61"/>
      <c r="AG1516" s="61"/>
      <c r="AH1516" s="67" t="str">
        <v>Sep</v>
      </c>
      <c r="AI1516" s="68" t="str">
        <v>Sep</v>
      </c>
      <c r="AJ1516" s="69" t="e">
        <f t="shared" si="4"/>
        <v>#REF!</v>
      </c>
      <c r="AK1516" s="70">
        <f t="shared" si="1"/>
        <v>43378</v>
      </c>
      <c r="AL1516" s="71" t="e">
        <f t="shared" ca="1" si="5"/>
        <v>#REF!</v>
      </c>
      <c r="AM1516" s="71" t="str">
        <v>2018</v>
      </c>
      <c r="AN1516" s="70">
        <f t="shared" si="3"/>
        <v>43358</v>
      </c>
      <c r="AO1516" s="70" t="s">
        <v>123</v>
      </c>
    </row>
    <row r="1517" spans="1:41" ht="14.4">
      <c r="A1517" s="55" t="s">
        <v>28322</v>
      </c>
      <c r="B1517" s="56" t="s">
        <v>89</v>
      </c>
      <c r="C1517" s="57">
        <v>43125</v>
      </c>
      <c r="D1517" s="56" t="s">
        <v>1027</v>
      </c>
      <c r="E1517" s="56" t="s">
        <v>140</v>
      </c>
      <c r="F1517" s="58" t="s">
        <v>106</v>
      </c>
      <c r="G1517" s="58" t="s">
        <v>107</v>
      </c>
      <c r="H1517" s="56" t="s">
        <v>140</v>
      </c>
      <c r="I1517" s="57"/>
      <c r="J1517" s="57">
        <v>43156</v>
      </c>
      <c r="K1517" s="56" t="s">
        <v>18</v>
      </c>
      <c r="L1517" s="56" t="s">
        <v>18</v>
      </c>
      <c r="M1517" s="60" t="s">
        <v>642</v>
      </c>
      <c r="N1517" s="56" t="s">
        <v>18682</v>
      </c>
      <c r="O1517" s="56" t="s">
        <v>137</v>
      </c>
      <c r="P1517" s="56" t="s">
        <v>18683</v>
      </c>
      <c r="Q1517" s="56" t="s">
        <v>17</v>
      </c>
      <c r="R1517" s="66"/>
      <c r="S1517" s="56" t="s">
        <v>108</v>
      </c>
      <c r="T1517" s="56" t="s">
        <v>108</v>
      </c>
      <c r="U1517" s="56"/>
      <c r="V1517" s="66"/>
      <c r="W1517" s="66"/>
      <c r="X1517" s="400"/>
      <c r="Y1517" s="56" t="s">
        <v>108</v>
      </c>
      <c r="Z1517" s="56" t="s">
        <v>18</v>
      </c>
      <c r="AA1517" s="57">
        <v>43133</v>
      </c>
      <c r="AB1517" s="203"/>
      <c r="AC1517" s="64" t="s">
        <v>25469</v>
      </c>
      <c r="AD1517" s="65" t="s">
        <v>79</v>
      </c>
      <c r="AE1517" s="65"/>
      <c r="AF1517" s="66"/>
      <c r="AG1517" s="66"/>
      <c r="AH1517" s="67" t="str">
        <v>Jan</v>
      </c>
      <c r="AI1517" s="68" t="str">
        <v>Feb</v>
      </c>
      <c r="AJ1517" s="69" t="e">
        <f t="shared" si="4"/>
        <v>#REF!</v>
      </c>
      <c r="AK1517" s="70">
        <f t="shared" si="1"/>
        <v>43155</v>
      </c>
      <c r="AL1517" s="71" t="e">
        <f t="shared" ca="1" si="5"/>
        <v>#REF!</v>
      </c>
      <c r="AM1517" s="71" t="str">
        <v>2018</v>
      </c>
      <c r="AN1517" s="70">
        <f t="shared" si="3"/>
        <v>43135</v>
      </c>
      <c r="AO1517" s="70" t="s">
        <v>123</v>
      </c>
    </row>
    <row r="1518" spans="1:41" ht="14.4">
      <c r="A1518" s="55" t="s">
        <v>28323</v>
      </c>
      <c r="B1518" s="56" t="s">
        <v>89</v>
      </c>
      <c r="C1518" s="57">
        <v>43423</v>
      </c>
      <c r="D1518" s="56" t="s">
        <v>1027</v>
      </c>
      <c r="E1518" s="56" t="s">
        <v>196</v>
      </c>
      <c r="F1518" s="58" t="s">
        <v>106</v>
      </c>
      <c r="G1518" s="58" t="s">
        <v>214</v>
      </c>
      <c r="H1518" s="56" t="s">
        <v>276</v>
      </c>
      <c r="I1518" s="57"/>
      <c r="J1518" s="57">
        <v>43433</v>
      </c>
      <c r="K1518" s="61"/>
      <c r="L1518" s="61"/>
      <c r="M1518" s="60" t="s">
        <v>28324</v>
      </c>
      <c r="N1518" s="56" t="s">
        <v>28325</v>
      </c>
      <c r="O1518" s="56" t="s">
        <v>1143</v>
      </c>
      <c r="P1518" s="56" t="s">
        <v>28326</v>
      </c>
      <c r="Q1518" s="56" t="s">
        <v>20386</v>
      </c>
      <c r="R1518" s="66"/>
      <c r="S1518" s="61"/>
      <c r="T1518" s="61"/>
      <c r="U1518" s="402"/>
      <c r="V1518" s="66"/>
      <c r="W1518" s="66"/>
      <c r="X1518" s="402"/>
      <c r="Y1518" s="61"/>
      <c r="Z1518" s="56" t="s">
        <v>14</v>
      </c>
      <c r="AA1518" s="57">
        <v>43424</v>
      </c>
      <c r="AB1518" s="203"/>
      <c r="AC1518" s="64" t="s">
        <v>28327</v>
      </c>
      <c r="AD1518" s="56" t="s">
        <v>179</v>
      </c>
      <c r="AE1518" s="61"/>
      <c r="AF1518" s="61"/>
      <c r="AG1518" s="61"/>
      <c r="AH1518" s="67" t="str">
        <v>Nov</v>
      </c>
      <c r="AI1518" s="68" t="str">
        <v>Nov</v>
      </c>
      <c r="AJ1518" s="69" t="e">
        <f t="shared" si="4"/>
        <v>#REF!</v>
      </c>
      <c r="AK1518" s="70">
        <f t="shared" si="1"/>
        <v>43453</v>
      </c>
      <c r="AL1518" s="71" t="e">
        <f t="shared" ca="1" si="5"/>
        <v>#REF!</v>
      </c>
      <c r="AM1518" s="71" t="str">
        <v>2018</v>
      </c>
      <c r="AN1518" s="70">
        <f t="shared" si="3"/>
        <v>43433</v>
      </c>
      <c r="AO1518" s="70" t="s">
        <v>123</v>
      </c>
    </row>
    <row r="1519" spans="1:41" ht="14.4">
      <c r="A1519" s="55" t="s">
        <v>28328</v>
      </c>
      <c r="B1519" s="56" t="s">
        <v>89</v>
      </c>
      <c r="C1519" s="57">
        <v>43348</v>
      </c>
      <c r="D1519" s="56" t="s">
        <v>1027</v>
      </c>
      <c r="E1519" s="56" t="s">
        <v>140</v>
      </c>
      <c r="F1519" s="58" t="s">
        <v>106</v>
      </c>
      <c r="G1519" s="58" t="s">
        <v>107</v>
      </c>
      <c r="H1519" s="56" t="s">
        <v>140</v>
      </c>
      <c r="I1519" s="57"/>
      <c r="J1519" s="57">
        <v>43378</v>
      </c>
      <c r="K1519" s="56" t="s">
        <v>18</v>
      </c>
      <c r="L1519" s="56" t="s">
        <v>18</v>
      </c>
      <c r="M1519" s="60" t="s">
        <v>642</v>
      </c>
      <c r="N1519" s="56" t="s">
        <v>28329</v>
      </c>
      <c r="O1519" s="56" t="s">
        <v>95</v>
      </c>
      <c r="P1519" s="56" t="s">
        <v>28330</v>
      </c>
      <c r="Q1519" s="56" t="s">
        <v>17</v>
      </c>
      <c r="R1519" s="56"/>
      <c r="S1519" s="56" t="s">
        <v>108</v>
      </c>
      <c r="T1519" s="56" t="s">
        <v>108</v>
      </c>
      <c r="U1519" s="56"/>
      <c r="V1519" s="56"/>
      <c r="W1519" s="56" t="s">
        <v>108</v>
      </c>
      <c r="X1519" s="56"/>
      <c r="Y1519" s="56" t="s">
        <v>108</v>
      </c>
      <c r="Z1519" s="56" t="s">
        <v>18</v>
      </c>
      <c r="AA1519" s="57">
        <v>43348</v>
      </c>
      <c r="AB1519" s="203"/>
      <c r="AC1519" s="64" t="s">
        <v>21788</v>
      </c>
      <c r="AD1519" s="56" t="s">
        <v>79</v>
      </c>
      <c r="AE1519" s="56"/>
      <c r="AF1519" s="61"/>
      <c r="AG1519" s="61"/>
      <c r="AH1519" s="67" t="str">
        <v>Sep</v>
      </c>
      <c r="AI1519" s="68" t="str">
        <v>Sep</v>
      </c>
      <c r="AJ1519" s="69" t="e">
        <f t="shared" si="4"/>
        <v>#REF!</v>
      </c>
      <c r="AK1519" s="70">
        <f t="shared" si="1"/>
        <v>43378</v>
      </c>
      <c r="AL1519" s="71" t="e">
        <f t="shared" ca="1" si="5"/>
        <v>#REF!</v>
      </c>
      <c r="AM1519" s="71" t="str">
        <v>2018</v>
      </c>
      <c r="AN1519" s="70">
        <f t="shared" si="3"/>
        <v>43358</v>
      </c>
      <c r="AO1519" s="70" t="s">
        <v>123</v>
      </c>
    </row>
    <row r="1520" spans="1:41" ht="14.4">
      <c r="A1520" s="55" t="s">
        <v>28331</v>
      </c>
      <c r="B1520" s="56" t="s">
        <v>89</v>
      </c>
      <c r="C1520" s="57">
        <v>43257</v>
      </c>
      <c r="D1520" s="56" t="s">
        <v>1027</v>
      </c>
      <c r="E1520" s="56" t="s">
        <v>140</v>
      </c>
      <c r="F1520" s="58" t="s">
        <v>106</v>
      </c>
      <c r="G1520" s="58" t="s">
        <v>107</v>
      </c>
      <c r="H1520" s="56" t="s">
        <v>140</v>
      </c>
      <c r="I1520" s="57"/>
      <c r="J1520" s="57">
        <v>43287</v>
      </c>
      <c r="K1520" s="56" t="s">
        <v>18</v>
      </c>
      <c r="L1520" s="56" t="s">
        <v>18</v>
      </c>
      <c r="M1520" s="60" t="s">
        <v>3883</v>
      </c>
      <c r="N1520" s="56" t="s">
        <v>28332</v>
      </c>
      <c r="O1520" s="56" t="s">
        <v>95</v>
      </c>
      <c r="P1520" s="56" t="s">
        <v>28333</v>
      </c>
      <c r="Q1520" s="56" t="s">
        <v>17</v>
      </c>
      <c r="R1520" s="56"/>
      <c r="S1520" s="56" t="s">
        <v>108</v>
      </c>
      <c r="T1520" s="56" t="s">
        <v>108</v>
      </c>
      <c r="U1520" s="56"/>
      <c r="V1520" s="56"/>
      <c r="W1520" s="56" t="s">
        <v>108</v>
      </c>
      <c r="X1520" s="56"/>
      <c r="Y1520" s="56" t="s">
        <v>108</v>
      </c>
      <c r="Z1520" s="56" t="s">
        <v>18</v>
      </c>
      <c r="AA1520" s="57">
        <v>43264</v>
      </c>
      <c r="AB1520" s="203"/>
      <c r="AC1520" s="64" t="s">
        <v>28334</v>
      </c>
      <c r="AD1520" s="56" t="s">
        <v>79</v>
      </c>
      <c r="AE1520" s="61"/>
      <c r="AF1520" s="61"/>
      <c r="AG1520" s="61"/>
      <c r="AH1520" s="67" t="str">
        <v>Jun</v>
      </c>
      <c r="AI1520" s="68" t="str">
        <v>Jun</v>
      </c>
      <c r="AJ1520" s="69" t="e">
        <f t="shared" si="4"/>
        <v>#REF!</v>
      </c>
      <c r="AK1520" s="70">
        <f t="shared" si="1"/>
        <v>43287</v>
      </c>
      <c r="AL1520" s="71" t="e">
        <f t="shared" ca="1" si="5"/>
        <v>#REF!</v>
      </c>
      <c r="AM1520" s="71" t="str">
        <v>2018</v>
      </c>
      <c r="AN1520" s="70">
        <f t="shared" si="3"/>
        <v>43267</v>
      </c>
      <c r="AO1520" s="70" t="s">
        <v>123</v>
      </c>
    </row>
    <row r="1521" spans="1:41" ht="14.4">
      <c r="A1521" s="55" t="s">
        <v>28335</v>
      </c>
      <c r="B1521" s="56" t="s">
        <v>89</v>
      </c>
      <c r="C1521" s="57">
        <v>43432</v>
      </c>
      <c r="D1521" s="56" t="s">
        <v>90</v>
      </c>
      <c r="E1521" s="56" t="s">
        <v>140</v>
      </c>
      <c r="F1521" s="58" t="s">
        <v>106</v>
      </c>
      <c r="G1521" s="58" t="s">
        <v>107</v>
      </c>
      <c r="H1521" s="56" t="s">
        <v>140</v>
      </c>
      <c r="I1521" s="57"/>
      <c r="J1521" s="57">
        <v>43462</v>
      </c>
      <c r="K1521" s="56" t="s">
        <v>18</v>
      </c>
      <c r="L1521" s="56" t="s">
        <v>18</v>
      </c>
      <c r="M1521" s="60" t="s">
        <v>26116</v>
      </c>
      <c r="N1521" s="56" t="s">
        <v>28336</v>
      </c>
      <c r="O1521" s="56" t="s">
        <v>27</v>
      </c>
      <c r="P1521" s="56" t="s">
        <v>28337</v>
      </c>
      <c r="Q1521" s="56" t="s">
        <v>17</v>
      </c>
      <c r="R1521" s="56"/>
      <c r="S1521" s="56" t="s">
        <v>108</v>
      </c>
      <c r="T1521" s="56" t="s">
        <v>108</v>
      </c>
      <c r="U1521" s="56"/>
      <c r="V1521" s="56"/>
      <c r="W1521" s="56" t="s">
        <v>108</v>
      </c>
      <c r="X1521" s="56"/>
      <c r="Y1521" s="56" t="s">
        <v>108</v>
      </c>
      <c r="Z1521" s="56" t="s">
        <v>18</v>
      </c>
      <c r="AA1521" s="57">
        <v>43432</v>
      </c>
      <c r="AB1521" s="203"/>
      <c r="AC1521" s="64" t="s">
        <v>25321</v>
      </c>
      <c r="AD1521" s="56" t="s">
        <v>79</v>
      </c>
      <c r="AE1521" s="56"/>
      <c r="AF1521" s="61"/>
      <c r="AG1521" s="61"/>
      <c r="AH1521" s="67" t="str">
        <v>Nov</v>
      </c>
      <c r="AI1521" s="68" t="str">
        <v>Nov</v>
      </c>
      <c r="AJ1521" s="69" t="e">
        <f t="shared" si="4"/>
        <v>#REF!</v>
      </c>
      <c r="AK1521" s="70">
        <f t="shared" si="1"/>
        <v>43462</v>
      </c>
      <c r="AL1521" s="71" t="e">
        <f t="shared" ca="1" si="5"/>
        <v>#REF!</v>
      </c>
      <c r="AM1521" s="71" t="str">
        <v>2018</v>
      </c>
      <c r="AN1521" s="70">
        <f t="shared" si="3"/>
        <v>43442</v>
      </c>
      <c r="AO1521" s="70" t="s">
        <v>123</v>
      </c>
    </row>
    <row r="1522" spans="1:41" ht="14.4">
      <c r="A1522" s="55" t="s">
        <v>28338</v>
      </c>
      <c r="B1522" s="56" t="s">
        <v>89</v>
      </c>
      <c r="C1522" s="57">
        <v>43272</v>
      </c>
      <c r="D1522" s="56" t="s">
        <v>1027</v>
      </c>
      <c r="E1522" s="56" t="s">
        <v>129</v>
      </c>
      <c r="F1522" s="58" t="s">
        <v>106</v>
      </c>
      <c r="G1522" s="58" t="s">
        <v>107</v>
      </c>
      <c r="H1522" s="56" t="s">
        <v>129</v>
      </c>
      <c r="I1522" s="57"/>
      <c r="J1522" s="57">
        <v>43314</v>
      </c>
      <c r="K1522" s="61"/>
      <c r="L1522" s="61"/>
      <c r="M1522" s="60" t="s">
        <v>642</v>
      </c>
      <c r="N1522" s="56" t="s">
        <v>28339</v>
      </c>
      <c r="O1522" s="56" t="s">
        <v>249</v>
      </c>
      <c r="P1522" s="56" t="s">
        <v>28340</v>
      </c>
      <c r="Q1522" s="56" t="s">
        <v>21</v>
      </c>
      <c r="R1522" s="56"/>
      <c r="S1522" s="56" t="s">
        <v>108</v>
      </c>
      <c r="T1522" s="56" t="s">
        <v>108</v>
      </c>
      <c r="U1522" s="56"/>
      <c r="V1522" s="56"/>
      <c r="W1522" s="56" t="s">
        <v>108</v>
      </c>
      <c r="X1522" s="56" t="s">
        <v>108</v>
      </c>
      <c r="Y1522" s="56" t="s">
        <v>108</v>
      </c>
      <c r="Z1522" s="56" t="s">
        <v>14</v>
      </c>
      <c r="AA1522" s="57">
        <v>43278</v>
      </c>
      <c r="AB1522" s="203"/>
      <c r="AC1522" s="64" t="s">
        <v>28341</v>
      </c>
      <c r="AD1522" s="56" t="s">
        <v>118</v>
      </c>
      <c r="AE1522" s="61"/>
      <c r="AF1522" s="61"/>
      <c r="AG1522" s="61"/>
      <c r="AH1522" s="67" t="str">
        <v>Jun</v>
      </c>
      <c r="AI1522" s="68" t="str">
        <v>Jun</v>
      </c>
      <c r="AJ1522" s="69" t="e">
        <f t="shared" si="4"/>
        <v>#REF!</v>
      </c>
      <c r="AK1522" s="70">
        <f t="shared" si="1"/>
        <v>43302</v>
      </c>
      <c r="AL1522" s="71" t="e">
        <f t="shared" ca="1" si="5"/>
        <v>#REF!</v>
      </c>
      <c r="AM1522" s="71" t="str">
        <v>2018</v>
      </c>
      <c r="AN1522" s="70">
        <f t="shared" si="3"/>
        <v>43282</v>
      </c>
      <c r="AO1522" s="70" t="s">
        <v>123</v>
      </c>
    </row>
    <row r="1523" spans="1:41" ht="14.4">
      <c r="A1523" s="55" t="s">
        <v>28344</v>
      </c>
      <c r="B1523" s="56" t="s">
        <v>89</v>
      </c>
      <c r="C1523" s="57">
        <v>43255</v>
      </c>
      <c r="D1523" s="56" t="s">
        <v>90</v>
      </c>
      <c r="E1523" s="56" t="s">
        <v>140</v>
      </c>
      <c r="F1523" s="58" t="s">
        <v>106</v>
      </c>
      <c r="G1523" s="58" t="s">
        <v>107</v>
      </c>
      <c r="H1523" s="56" t="s">
        <v>140</v>
      </c>
      <c r="I1523" s="57"/>
      <c r="J1523" s="57">
        <v>43285</v>
      </c>
      <c r="K1523" s="56" t="s">
        <v>18</v>
      </c>
      <c r="L1523" s="56" t="s">
        <v>18</v>
      </c>
      <c r="M1523" s="60" t="s">
        <v>28345</v>
      </c>
      <c r="N1523" s="56" t="s">
        <v>28346</v>
      </c>
      <c r="O1523" s="56" t="s">
        <v>33</v>
      </c>
      <c r="P1523" s="56" t="s">
        <v>1399</v>
      </c>
      <c r="Q1523" s="56" t="s">
        <v>678</v>
      </c>
      <c r="R1523" s="56"/>
      <c r="S1523" s="56" t="s">
        <v>108</v>
      </c>
      <c r="T1523" s="56" t="s">
        <v>108</v>
      </c>
      <c r="U1523" s="56"/>
      <c r="V1523" s="56"/>
      <c r="W1523" s="56" t="s">
        <v>108</v>
      </c>
      <c r="X1523" s="56"/>
      <c r="Y1523" s="56" t="s">
        <v>108</v>
      </c>
      <c r="Z1523" s="56" t="s">
        <v>18</v>
      </c>
      <c r="AA1523" s="57">
        <v>43255</v>
      </c>
      <c r="AB1523" s="203"/>
      <c r="AC1523" s="64" t="s">
        <v>28347</v>
      </c>
      <c r="AD1523" s="56" t="s">
        <v>79</v>
      </c>
      <c r="AE1523" s="56"/>
      <c r="AF1523" s="61"/>
      <c r="AG1523" s="61"/>
      <c r="AH1523" s="67" t="str">
        <v>Jun</v>
      </c>
      <c r="AI1523" s="68" t="str">
        <v>Jun</v>
      </c>
      <c r="AJ1523" s="69" t="e">
        <f t="shared" si="4"/>
        <v>#REF!</v>
      </c>
      <c r="AK1523" s="70">
        <f t="shared" si="1"/>
        <v>43285</v>
      </c>
      <c r="AL1523" s="71" t="e">
        <f t="shared" ca="1" si="5"/>
        <v>#REF!</v>
      </c>
      <c r="AM1523" s="71" t="str">
        <v>2018</v>
      </c>
      <c r="AN1523" s="70">
        <f t="shared" si="3"/>
        <v>43265</v>
      </c>
      <c r="AO1523" s="70" t="s">
        <v>123</v>
      </c>
    </row>
    <row r="1524" spans="1:41" ht="14.4">
      <c r="A1524" s="55" t="s">
        <v>28348</v>
      </c>
      <c r="B1524" s="56" t="s">
        <v>89</v>
      </c>
      <c r="C1524" s="57">
        <v>43398</v>
      </c>
      <c r="D1524" s="56" t="s">
        <v>131</v>
      </c>
      <c r="E1524" s="56" t="s">
        <v>140</v>
      </c>
      <c r="F1524" s="58" t="s">
        <v>106</v>
      </c>
      <c r="G1524" s="58" t="s">
        <v>107</v>
      </c>
      <c r="H1524" s="56" t="s">
        <v>140</v>
      </c>
      <c r="I1524" s="57"/>
      <c r="J1524" s="57">
        <v>43429</v>
      </c>
      <c r="K1524" s="56" t="s">
        <v>18</v>
      </c>
      <c r="L1524" s="56" t="s">
        <v>14</v>
      </c>
      <c r="M1524" s="60" t="s">
        <v>145</v>
      </c>
      <c r="N1524" s="56" t="s">
        <v>28350</v>
      </c>
      <c r="O1524" s="61"/>
      <c r="P1524" s="56" t="s">
        <v>108</v>
      </c>
      <c r="Q1524" s="56" t="s">
        <v>20798</v>
      </c>
      <c r="R1524" s="56"/>
      <c r="S1524" s="56" t="s">
        <v>108</v>
      </c>
      <c r="T1524" s="56" t="s">
        <v>108</v>
      </c>
      <c r="U1524" s="56"/>
      <c r="V1524" s="56"/>
      <c r="W1524" s="56" t="s">
        <v>108</v>
      </c>
      <c r="X1524" s="56"/>
      <c r="Y1524" s="56" t="s">
        <v>108</v>
      </c>
      <c r="Z1524" s="56" t="s">
        <v>14</v>
      </c>
      <c r="AA1524" s="57">
        <v>43398</v>
      </c>
      <c r="AB1524" s="203"/>
      <c r="AC1524" s="64" t="s">
        <v>27127</v>
      </c>
      <c r="AD1524" s="56" t="s">
        <v>224</v>
      </c>
      <c r="AE1524" s="56"/>
      <c r="AF1524" s="61"/>
      <c r="AG1524" s="61"/>
      <c r="AH1524" s="67" t="str">
        <v>Oct</v>
      </c>
      <c r="AI1524" s="68" t="str">
        <v>Oct</v>
      </c>
      <c r="AJ1524" s="69" t="e">
        <f t="shared" si="4"/>
        <v>#REF!</v>
      </c>
      <c r="AK1524" s="70">
        <f t="shared" si="1"/>
        <v>43428</v>
      </c>
      <c r="AL1524" s="71" t="e">
        <f t="shared" ca="1" si="5"/>
        <v>#REF!</v>
      </c>
      <c r="AM1524" s="71" t="str">
        <v>2018</v>
      </c>
      <c r="AN1524" s="70">
        <f t="shared" si="3"/>
        <v>43408</v>
      </c>
      <c r="AO1524" s="70" t="s">
        <v>123</v>
      </c>
    </row>
    <row r="1525" spans="1:41" ht="14.4">
      <c r="A1525" s="55" t="s">
        <v>28351</v>
      </c>
      <c r="B1525" s="56" t="s">
        <v>89</v>
      </c>
      <c r="C1525" s="57">
        <v>43367</v>
      </c>
      <c r="D1525" s="56" t="s">
        <v>90</v>
      </c>
      <c r="E1525" s="56" t="s">
        <v>140</v>
      </c>
      <c r="F1525" s="58" t="s">
        <v>106</v>
      </c>
      <c r="G1525" s="58" t="s">
        <v>107</v>
      </c>
      <c r="H1525" s="56" t="s">
        <v>140</v>
      </c>
      <c r="I1525" s="57"/>
      <c r="J1525" s="57">
        <v>43397</v>
      </c>
      <c r="K1525" s="56" t="s">
        <v>18</v>
      </c>
      <c r="L1525" s="56" t="s">
        <v>14</v>
      </c>
      <c r="M1525" s="60" t="s">
        <v>28352</v>
      </c>
      <c r="N1525" s="56" t="s">
        <v>28353</v>
      </c>
      <c r="O1525" s="61"/>
      <c r="P1525" s="56" t="s">
        <v>108</v>
      </c>
      <c r="Q1525" s="56" t="s">
        <v>96</v>
      </c>
      <c r="R1525" s="56"/>
      <c r="S1525" s="56" t="s">
        <v>108</v>
      </c>
      <c r="T1525" s="56" t="s">
        <v>108</v>
      </c>
      <c r="U1525" s="56"/>
      <c r="V1525" s="56"/>
      <c r="W1525" s="56" t="s">
        <v>108</v>
      </c>
      <c r="X1525" s="56"/>
      <c r="Y1525" s="56" t="s">
        <v>108</v>
      </c>
      <c r="Z1525" s="56" t="s">
        <v>14</v>
      </c>
      <c r="AA1525" s="57">
        <v>43367</v>
      </c>
      <c r="AB1525" s="203"/>
      <c r="AC1525" s="64" t="s">
        <v>26925</v>
      </c>
      <c r="AD1525" s="56" t="s">
        <v>224</v>
      </c>
      <c r="AE1525" s="56"/>
      <c r="AF1525" s="61"/>
      <c r="AG1525" s="61"/>
      <c r="AH1525" s="67" t="str">
        <v>Sep</v>
      </c>
      <c r="AI1525" s="68" t="str">
        <v>Sep</v>
      </c>
      <c r="AJ1525" s="69" t="e">
        <f t="shared" si="4"/>
        <v>#REF!</v>
      </c>
      <c r="AK1525" s="70">
        <f t="shared" si="1"/>
        <v>43397</v>
      </c>
      <c r="AL1525" s="71" t="e">
        <f t="shared" ca="1" si="5"/>
        <v>#REF!</v>
      </c>
      <c r="AM1525" s="71" t="str">
        <v>2018</v>
      </c>
      <c r="AN1525" s="70">
        <f t="shared" si="3"/>
        <v>43377</v>
      </c>
      <c r="AO1525" s="70" t="s">
        <v>123</v>
      </c>
    </row>
    <row r="1526" spans="1:41" ht="14.4">
      <c r="A1526" s="55" t="s">
        <v>28354</v>
      </c>
      <c r="B1526" s="56" t="s">
        <v>89</v>
      </c>
      <c r="C1526" s="57">
        <v>43243</v>
      </c>
      <c r="D1526" s="56" t="s">
        <v>131</v>
      </c>
      <c r="E1526" s="56" t="s">
        <v>140</v>
      </c>
      <c r="F1526" s="58" t="s">
        <v>106</v>
      </c>
      <c r="G1526" s="58" t="s">
        <v>107</v>
      </c>
      <c r="H1526" s="56" t="s">
        <v>140</v>
      </c>
      <c r="I1526" s="57"/>
      <c r="J1526" s="57">
        <v>43274</v>
      </c>
      <c r="K1526" s="56" t="s">
        <v>18</v>
      </c>
      <c r="L1526" s="56" t="s">
        <v>14</v>
      </c>
      <c r="M1526" s="60" t="s">
        <v>28355</v>
      </c>
      <c r="N1526" s="56" t="s">
        <v>28356</v>
      </c>
      <c r="O1526" s="56" t="s">
        <v>271</v>
      </c>
      <c r="P1526" s="56" t="s">
        <v>108</v>
      </c>
      <c r="Q1526" s="56" t="s">
        <v>28</v>
      </c>
      <c r="R1526" s="56"/>
      <c r="S1526" s="56" t="s">
        <v>108</v>
      </c>
      <c r="T1526" s="56" t="s">
        <v>108</v>
      </c>
      <c r="U1526" s="56"/>
      <c r="V1526" s="56"/>
      <c r="W1526" s="56" t="s">
        <v>108</v>
      </c>
      <c r="X1526" s="56"/>
      <c r="Y1526" s="56" t="s">
        <v>108</v>
      </c>
      <c r="Z1526" s="56" t="s">
        <v>14</v>
      </c>
      <c r="AA1526" s="57">
        <v>43243</v>
      </c>
      <c r="AB1526" s="203"/>
      <c r="AC1526" s="64" t="s">
        <v>28357</v>
      </c>
      <c r="AD1526" s="56" t="s">
        <v>224</v>
      </c>
      <c r="AE1526" s="56"/>
      <c r="AF1526" s="61"/>
      <c r="AG1526" s="61"/>
      <c r="AH1526" s="67" t="str">
        <v>May</v>
      </c>
      <c r="AI1526" s="68" t="str">
        <v>May</v>
      </c>
      <c r="AJ1526" s="69" t="e">
        <f t="shared" si="4"/>
        <v>#REF!</v>
      </c>
      <c r="AK1526" s="70">
        <f t="shared" si="1"/>
        <v>43273</v>
      </c>
      <c r="AL1526" s="71" t="e">
        <f t="shared" ca="1" si="5"/>
        <v>#REF!</v>
      </c>
      <c r="AM1526" s="71" t="str">
        <v>2018</v>
      </c>
      <c r="AN1526" s="70">
        <f t="shared" si="3"/>
        <v>43253</v>
      </c>
      <c r="AO1526" s="70" t="s">
        <v>123</v>
      </c>
    </row>
    <row r="1527" spans="1:41" ht="14.4">
      <c r="A1527" s="55" t="s">
        <v>28358</v>
      </c>
      <c r="B1527" s="56" t="s">
        <v>89</v>
      </c>
      <c r="C1527" s="57">
        <v>43404</v>
      </c>
      <c r="D1527" s="56" t="s">
        <v>1027</v>
      </c>
      <c r="E1527" s="56" t="s">
        <v>140</v>
      </c>
      <c r="F1527" s="58" t="s">
        <v>106</v>
      </c>
      <c r="G1527" s="58" t="s">
        <v>107</v>
      </c>
      <c r="H1527" s="56" t="s">
        <v>140</v>
      </c>
      <c r="I1527" s="57"/>
      <c r="J1527" s="57">
        <v>43435</v>
      </c>
      <c r="K1527" s="56" t="s">
        <v>18</v>
      </c>
      <c r="L1527" s="56" t="s">
        <v>18</v>
      </c>
      <c r="M1527" s="60" t="s">
        <v>642</v>
      </c>
      <c r="N1527" s="56" t="s">
        <v>28359</v>
      </c>
      <c r="O1527" s="56" t="s">
        <v>95</v>
      </c>
      <c r="P1527" s="56" t="s">
        <v>28360</v>
      </c>
      <c r="Q1527" s="56" t="s">
        <v>21</v>
      </c>
      <c r="R1527" s="56"/>
      <c r="S1527" s="56" t="s">
        <v>108</v>
      </c>
      <c r="T1527" s="56" t="s">
        <v>108</v>
      </c>
      <c r="U1527" s="56"/>
      <c r="V1527" s="56"/>
      <c r="W1527" s="56" t="s">
        <v>108</v>
      </c>
      <c r="X1527" s="56"/>
      <c r="Y1527" s="56" t="s">
        <v>108</v>
      </c>
      <c r="Z1527" s="56" t="s">
        <v>18</v>
      </c>
      <c r="AA1527" s="57">
        <v>43404</v>
      </c>
      <c r="AB1527" s="203"/>
      <c r="AC1527" s="64" t="s">
        <v>24592</v>
      </c>
      <c r="AD1527" s="56" t="s">
        <v>79</v>
      </c>
      <c r="AE1527" s="56"/>
      <c r="AF1527" s="61"/>
      <c r="AG1527" s="61"/>
      <c r="AH1527" s="67" t="str">
        <v>Oct</v>
      </c>
      <c r="AI1527" s="68" t="str">
        <v>Oct</v>
      </c>
      <c r="AJ1527" s="69" t="e">
        <f t="shared" si="4"/>
        <v>#REF!</v>
      </c>
      <c r="AK1527" s="70">
        <f t="shared" si="1"/>
        <v>43434</v>
      </c>
      <c r="AL1527" s="71" t="e">
        <f t="shared" ca="1" si="5"/>
        <v>#REF!</v>
      </c>
      <c r="AM1527" s="71" t="str">
        <v>2018</v>
      </c>
      <c r="AN1527" s="70">
        <f t="shared" si="3"/>
        <v>43414</v>
      </c>
      <c r="AO1527" s="70" t="s">
        <v>123</v>
      </c>
    </row>
    <row r="1528" spans="1:41" ht="14.4">
      <c r="A1528" s="55" t="s">
        <v>28361</v>
      </c>
      <c r="B1528" s="56" t="s">
        <v>89</v>
      </c>
      <c r="C1528" s="57">
        <v>43242</v>
      </c>
      <c r="D1528" s="56" t="s">
        <v>1027</v>
      </c>
      <c r="E1528" s="56" t="s">
        <v>140</v>
      </c>
      <c r="F1528" s="58" t="s">
        <v>106</v>
      </c>
      <c r="G1528" s="58" t="s">
        <v>107</v>
      </c>
      <c r="H1528" s="56" t="s">
        <v>140</v>
      </c>
      <c r="I1528" s="57"/>
      <c r="J1528" s="57">
        <v>43273</v>
      </c>
      <c r="K1528" s="56" t="s">
        <v>18</v>
      </c>
      <c r="L1528" s="56" t="s">
        <v>18</v>
      </c>
      <c r="M1528" s="60" t="s">
        <v>28362</v>
      </c>
      <c r="N1528" s="56" t="s">
        <v>28362</v>
      </c>
      <c r="O1528" s="56" t="s">
        <v>132</v>
      </c>
      <c r="P1528" s="56" t="s">
        <v>28363</v>
      </c>
      <c r="Q1528" s="56" t="s">
        <v>17</v>
      </c>
      <c r="R1528" s="56"/>
      <c r="S1528" s="56" t="s">
        <v>108</v>
      </c>
      <c r="T1528" s="56" t="s">
        <v>108</v>
      </c>
      <c r="U1528" s="56"/>
      <c r="V1528" s="56"/>
      <c r="W1528" s="56" t="s">
        <v>108</v>
      </c>
      <c r="X1528" s="56"/>
      <c r="Y1528" s="56" t="s">
        <v>108</v>
      </c>
      <c r="Z1528" s="56" t="s">
        <v>18</v>
      </c>
      <c r="AA1528" s="57">
        <v>43242</v>
      </c>
      <c r="AB1528" s="203"/>
      <c r="AC1528" s="64" t="s">
        <v>26832</v>
      </c>
      <c r="AD1528" s="56" t="s">
        <v>79</v>
      </c>
      <c r="AE1528" s="56"/>
      <c r="AF1528" s="61"/>
      <c r="AG1528" s="61"/>
      <c r="AH1528" s="67" t="str">
        <v>May</v>
      </c>
      <c r="AI1528" s="68" t="str">
        <v>May</v>
      </c>
      <c r="AJ1528" s="69" t="e">
        <f t="shared" si="4"/>
        <v>#REF!</v>
      </c>
      <c r="AK1528" s="70">
        <f t="shared" si="1"/>
        <v>43272</v>
      </c>
      <c r="AL1528" s="71" t="e">
        <f t="shared" ca="1" si="5"/>
        <v>#REF!</v>
      </c>
      <c r="AM1528" s="71" t="str">
        <v>2018</v>
      </c>
      <c r="AN1528" s="70">
        <f t="shared" si="3"/>
        <v>43252</v>
      </c>
      <c r="AO1528" s="70" t="s">
        <v>123</v>
      </c>
    </row>
    <row r="1529" spans="1:41" ht="14.4">
      <c r="A1529" s="55" t="s">
        <v>28364</v>
      </c>
      <c r="B1529" s="56" t="s">
        <v>89</v>
      </c>
      <c r="C1529" s="57">
        <v>43217</v>
      </c>
      <c r="D1529" s="56" t="s">
        <v>90</v>
      </c>
      <c r="E1529" s="56" t="s">
        <v>91</v>
      </c>
      <c r="F1529" s="58" t="s">
        <v>214</v>
      </c>
      <c r="G1529" s="58" t="s">
        <v>93</v>
      </c>
      <c r="H1529" s="56" t="s">
        <v>91</v>
      </c>
      <c r="I1529" s="57"/>
      <c r="J1529" s="57">
        <v>43228</v>
      </c>
      <c r="K1529" s="56" t="s">
        <v>18</v>
      </c>
      <c r="L1529" s="56" t="s">
        <v>18</v>
      </c>
      <c r="M1529" s="60" t="s">
        <v>745</v>
      </c>
      <c r="N1529" s="56" t="s">
        <v>28365</v>
      </c>
      <c r="O1529" s="56" t="s">
        <v>355</v>
      </c>
      <c r="P1529" s="56" t="s">
        <v>28366</v>
      </c>
      <c r="Q1529" s="56" t="s">
        <v>96</v>
      </c>
      <c r="R1529" s="66"/>
      <c r="S1529" s="61"/>
      <c r="T1529" s="61"/>
      <c r="U1529" s="402"/>
      <c r="V1529" s="66"/>
      <c r="W1529" s="66"/>
      <c r="X1529" s="402"/>
      <c r="Y1529" s="61"/>
      <c r="Z1529" s="56" t="s">
        <v>18</v>
      </c>
      <c r="AA1529" s="533">
        <v>43228</v>
      </c>
      <c r="AB1529" s="203"/>
      <c r="AC1529" s="95"/>
      <c r="AD1529" s="56" t="s">
        <v>79</v>
      </c>
      <c r="AE1529" s="56"/>
      <c r="AF1529" s="61"/>
      <c r="AG1529" s="61"/>
      <c r="AH1529" s="67" t="str">
        <v>Apr</v>
      </c>
      <c r="AI1529" s="68" t="str">
        <v>May</v>
      </c>
      <c r="AJ1529" s="69" t="e">
        <f t="shared" si="4"/>
        <v>#REF!</v>
      </c>
      <c r="AK1529" s="70">
        <f t="shared" si="1"/>
        <v>43247</v>
      </c>
      <c r="AL1529" s="71" t="e">
        <f t="shared" ca="1" si="5"/>
        <v>#REF!</v>
      </c>
      <c r="AM1529" s="71" t="str">
        <v>2018</v>
      </c>
      <c r="AN1529" s="70">
        <f t="shared" si="3"/>
        <v>43227</v>
      </c>
      <c r="AO1529" s="70" t="s">
        <v>123</v>
      </c>
    </row>
    <row r="1530" spans="1:41" ht="14.4">
      <c r="A1530" s="55" t="s">
        <v>28367</v>
      </c>
      <c r="B1530" s="56" t="s">
        <v>89</v>
      </c>
      <c r="C1530" s="57">
        <v>43165</v>
      </c>
      <c r="D1530" s="56" t="s">
        <v>90</v>
      </c>
      <c r="E1530" s="56" t="s">
        <v>140</v>
      </c>
      <c r="F1530" s="58" t="s">
        <v>106</v>
      </c>
      <c r="G1530" s="58" t="s">
        <v>107</v>
      </c>
      <c r="H1530" s="56" t="s">
        <v>140</v>
      </c>
      <c r="I1530" s="57"/>
      <c r="J1530" s="57">
        <v>43196</v>
      </c>
      <c r="K1530" s="56" t="s">
        <v>18</v>
      </c>
      <c r="L1530" s="56" t="s">
        <v>14</v>
      </c>
      <c r="M1530" s="60" t="s">
        <v>28368</v>
      </c>
      <c r="N1530" s="56" t="s">
        <v>28368</v>
      </c>
      <c r="O1530" s="56" t="s">
        <v>249</v>
      </c>
      <c r="P1530" s="56" t="s">
        <v>108</v>
      </c>
      <c r="Q1530" s="56" t="s">
        <v>96</v>
      </c>
      <c r="R1530" s="66"/>
      <c r="S1530" s="56" t="s">
        <v>108</v>
      </c>
      <c r="T1530" s="56" t="s">
        <v>108</v>
      </c>
      <c r="U1530" s="400"/>
      <c r="V1530" s="66"/>
      <c r="W1530" s="66"/>
      <c r="X1530" s="400"/>
      <c r="Y1530" s="56" t="s">
        <v>108</v>
      </c>
      <c r="Z1530" s="56" t="s">
        <v>14</v>
      </c>
      <c r="AA1530" s="57">
        <v>43165</v>
      </c>
      <c r="AB1530" s="203"/>
      <c r="AC1530" s="64" t="s">
        <v>28369</v>
      </c>
      <c r="AD1530" s="65" t="s">
        <v>224</v>
      </c>
      <c r="AE1530" s="65"/>
      <c r="AF1530" s="66"/>
      <c r="AG1530" s="66"/>
      <c r="AH1530" s="67" t="str">
        <v>Mar</v>
      </c>
      <c r="AI1530" s="68" t="str">
        <v>Mar</v>
      </c>
      <c r="AJ1530" s="69" t="e">
        <f t="shared" si="4"/>
        <v>#REF!</v>
      </c>
      <c r="AK1530" s="70">
        <f t="shared" si="1"/>
        <v>43195</v>
      </c>
      <c r="AL1530" s="71" t="e">
        <f t="shared" ca="1" si="5"/>
        <v>#REF!</v>
      </c>
      <c r="AM1530" s="71" t="str">
        <v>2018</v>
      </c>
      <c r="AN1530" s="70">
        <f t="shared" si="3"/>
        <v>43175</v>
      </c>
      <c r="AO1530" s="70" t="s">
        <v>123</v>
      </c>
    </row>
    <row r="1531" spans="1:41" ht="14.4">
      <c r="A1531" s="55" t="s">
        <v>28370</v>
      </c>
      <c r="B1531" s="56" t="s">
        <v>89</v>
      </c>
      <c r="C1531" s="104">
        <v>43284</v>
      </c>
      <c r="D1531" s="56" t="s">
        <v>90</v>
      </c>
      <c r="E1531" s="56" t="s">
        <v>15779</v>
      </c>
      <c r="F1531" s="58" t="s">
        <v>214</v>
      </c>
      <c r="G1531" s="58" t="s">
        <v>3680</v>
      </c>
      <c r="H1531" s="56" t="s">
        <v>2445</v>
      </c>
      <c r="I1531" s="57"/>
      <c r="J1531" s="57">
        <v>43298</v>
      </c>
      <c r="K1531" s="56" t="s">
        <v>18</v>
      </c>
      <c r="L1531" s="56" t="s">
        <v>108</v>
      </c>
      <c r="M1531" s="60" t="s">
        <v>28371</v>
      </c>
      <c r="N1531" s="56" t="s">
        <v>28372</v>
      </c>
      <c r="O1531" s="56" t="s">
        <v>266</v>
      </c>
      <c r="P1531" s="56" t="s">
        <v>28373</v>
      </c>
      <c r="Q1531" s="56" t="s">
        <v>17</v>
      </c>
      <c r="R1531" s="56"/>
      <c r="S1531" s="56" t="s">
        <v>108</v>
      </c>
      <c r="T1531" s="56" t="s">
        <v>108</v>
      </c>
      <c r="U1531" s="56"/>
      <c r="V1531" s="56"/>
      <c r="W1531" s="56" t="s">
        <v>108</v>
      </c>
      <c r="X1531" s="56" t="s">
        <v>108</v>
      </c>
      <c r="Y1531" s="61"/>
      <c r="Z1531" s="56" t="s">
        <v>108</v>
      </c>
      <c r="AA1531" s="57">
        <v>43290</v>
      </c>
      <c r="AB1531" s="203"/>
      <c r="AC1531" s="64" t="s">
        <v>28374</v>
      </c>
      <c r="AD1531" s="56" t="s">
        <v>633</v>
      </c>
      <c r="AE1531" s="56"/>
      <c r="AF1531" s="61"/>
      <c r="AG1531" s="61"/>
      <c r="AH1531" s="67" t="str">
        <v>Jul</v>
      </c>
      <c r="AI1531" s="68" t="str">
        <v>Jul</v>
      </c>
      <c r="AJ1531" s="69" t="e">
        <f t="shared" si="4"/>
        <v>#REF!</v>
      </c>
      <c r="AK1531" s="70">
        <f t="shared" si="1"/>
        <v>43314</v>
      </c>
      <c r="AL1531" s="71" t="e">
        <f t="shared" ca="1" si="5"/>
        <v>#REF!</v>
      </c>
      <c r="AM1531" s="71" t="str">
        <v>2018</v>
      </c>
      <c r="AN1531" s="70">
        <f t="shared" si="3"/>
        <v>43294</v>
      </c>
      <c r="AO1531" s="70" t="s">
        <v>123</v>
      </c>
    </row>
    <row r="1532" spans="1:41" ht="14.4">
      <c r="A1532" s="55" t="s">
        <v>28375</v>
      </c>
      <c r="B1532" s="56" t="s">
        <v>89</v>
      </c>
      <c r="C1532" s="57">
        <v>43327</v>
      </c>
      <c r="D1532" s="56" t="s">
        <v>131</v>
      </c>
      <c r="E1532" s="56" t="s">
        <v>140</v>
      </c>
      <c r="F1532" s="58" t="s">
        <v>106</v>
      </c>
      <c r="G1532" s="58" t="s">
        <v>107</v>
      </c>
      <c r="H1532" s="56" t="s">
        <v>140</v>
      </c>
      <c r="I1532" s="57"/>
      <c r="J1532" s="57">
        <v>43358</v>
      </c>
      <c r="K1532" s="56" t="s">
        <v>18</v>
      </c>
      <c r="L1532" s="56" t="s">
        <v>18</v>
      </c>
      <c r="M1532" s="60" t="s">
        <v>745</v>
      </c>
      <c r="N1532" s="56" t="s">
        <v>28376</v>
      </c>
      <c r="O1532" s="56" t="s">
        <v>189</v>
      </c>
      <c r="P1532" s="56" t="s">
        <v>28377</v>
      </c>
      <c r="Q1532" s="56" t="s">
        <v>17</v>
      </c>
      <c r="R1532" s="56"/>
      <c r="S1532" s="56" t="s">
        <v>108</v>
      </c>
      <c r="T1532" s="56" t="s">
        <v>108</v>
      </c>
      <c r="U1532" s="56"/>
      <c r="V1532" s="56"/>
      <c r="W1532" s="56" t="s">
        <v>108</v>
      </c>
      <c r="X1532" s="56"/>
      <c r="Y1532" s="56" t="s">
        <v>108</v>
      </c>
      <c r="Z1532" s="56" t="s">
        <v>18</v>
      </c>
      <c r="AA1532" s="57">
        <v>43327</v>
      </c>
      <c r="AB1532" s="203"/>
      <c r="AC1532" s="64" t="s">
        <v>23034</v>
      </c>
      <c r="AD1532" s="56" t="s">
        <v>79</v>
      </c>
      <c r="AE1532" s="56"/>
      <c r="AF1532" s="61"/>
      <c r="AG1532" s="61"/>
      <c r="AH1532" s="67" t="str">
        <v>Aug</v>
      </c>
      <c r="AI1532" s="68" t="str">
        <v>Aug</v>
      </c>
      <c r="AJ1532" s="69" t="e">
        <f t="shared" si="4"/>
        <v>#REF!</v>
      </c>
      <c r="AK1532" s="70">
        <f t="shared" si="1"/>
        <v>43357</v>
      </c>
      <c r="AL1532" s="71" t="e">
        <f t="shared" ca="1" si="5"/>
        <v>#REF!</v>
      </c>
      <c r="AM1532" s="71" t="str">
        <v>2018</v>
      </c>
      <c r="AN1532" s="70">
        <f t="shared" si="3"/>
        <v>43337</v>
      </c>
      <c r="AO1532" s="70" t="s">
        <v>123</v>
      </c>
    </row>
    <row r="1533" spans="1:41" ht="14.4">
      <c r="A1533" s="55" t="s">
        <v>28378</v>
      </c>
      <c r="B1533" s="56" t="s">
        <v>89</v>
      </c>
      <c r="C1533" s="57">
        <v>43207</v>
      </c>
      <c r="D1533" s="56" t="s">
        <v>131</v>
      </c>
      <c r="E1533" s="56" t="s">
        <v>140</v>
      </c>
      <c r="F1533" s="58" t="s">
        <v>106</v>
      </c>
      <c r="G1533" s="58" t="s">
        <v>107</v>
      </c>
      <c r="H1533" s="56" t="s">
        <v>140</v>
      </c>
      <c r="I1533" s="57"/>
      <c r="J1533" s="57">
        <v>43237</v>
      </c>
      <c r="K1533" s="56" t="s">
        <v>18</v>
      </c>
      <c r="L1533" s="56" t="s">
        <v>18</v>
      </c>
      <c r="M1533" s="60" t="s">
        <v>28379</v>
      </c>
      <c r="N1533" s="56" t="s">
        <v>28380</v>
      </c>
      <c r="O1533" s="56" t="s">
        <v>355</v>
      </c>
      <c r="P1533" s="56" t="s">
        <v>28381</v>
      </c>
      <c r="Q1533" s="56" t="s">
        <v>17</v>
      </c>
      <c r="R1533" s="56"/>
      <c r="S1533" s="56" t="s">
        <v>108</v>
      </c>
      <c r="T1533" s="56" t="s">
        <v>108</v>
      </c>
      <c r="U1533" s="56"/>
      <c r="V1533" s="56"/>
      <c r="W1533" s="56" t="s">
        <v>108</v>
      </c>
      <c r="X1533" s="56"/>
      <c r="Y1533" s="56" t="s">
        <v>108</v>
      </c>
      <c r="Z1533" s="56" t="s">
        <v>18</v>
      </c>
      <c r="AA1533" s="57">
        <v>43208</v>
      </c>
      <c r="AB1533" s="203"/>
      <c r="AC1533" s="64" t="s">
        <v>22537</v>
      </c>
      <c r="AD1533" s="56" t="s">
        <v>79</v>
      </c>
      <c r="AE1533" s="56"/>
      <c r="AF1533" s="61"/>
      <c r="AG1533" s="61"/>
      <c r="AH1533" s="67" t="str">
        <v>Apr</v>
      </c>
      <c r="AI1533" s="68" t="str">
        <v>Apr</v>
      </c>
      <c r="AJ1533" s="69" t="e">
        <f t="shared" si="4"/>
        <v>#REF!</v>
      </c>
      <c r="AK1533" s="70">
        <f t="shared" si="1"/>
        <v>43237</v>
      </c>
      <c r="AL1533" s="71" t="e">
        <f t="shared" ca="1" si="5"/>
        <v>#REF!</v>
      </c>
      <c r="AM1533" s="71" t="str">
        <v>2018</v>
      </c>
      <c r="AN1533" s="70">
        <f t="shared" si="3"/>
        <v>43217</v>
      </c>
      <c r="AO1533" s="70" t="s">
        <v>123</v>
      </c>
    </row>
    <row r="1534" spans="1:41" ht="14.4">
      <c r="A1534" s="55" t="s">
        <v>28382</v>
      </c>
      <c r="B1534" s="56" t="s">
        <v>89</v>
      </c>
      <c r="C1534" s="57">
        <v>43440</v>
      </c>
      <c r="D1534" s="56" t="s">
        <v>229</v>
      </c>
      <c r="E1534" s="56" t="s">
        <v>140</v>
      </c>
      <c r="F1534" s="58" t="s">
        <v>106</v>
      </c>
      <c r="G1534" s="58" t="s">
        <v>107</v>
      </c>
      <c r="H1534" s="56" t="s">
        <v>140</v>
      </c>
      <c r="I1534" s="57"/>
      <c r="J1534" s="57">
        <v>43471</v>
      </c>
      <c r="K1534" s="56" t="s">
        <v>18</v>
      </c>
      <c r="L1534" s="56" t="s">
        <v>14</v>
      </c>
      <c r="M1534" s="60" t="s">
        <v>28383</v>
      </c>
      <c r="N1534" s="56" t="s">
        <v>28384</v>
      </c>
      <c r="O1534" s="56" t="s">
        <v>236</v>
      </c>
      <c r="P1534" s="56" t="s">
        <v>108</v>
      </c>
      <c r="Q1534" s="56" t="s">
        <v>96</v>
      </c>
      <c r="R1534" s="56"/>
      <c r="S1534" s="56" t="s">
        <v>108</v>
      </c>
      <c r="T1534" s="56" t="s">
        <v>108</v>
      </c>
      <c r="U1534" s="56"/>
      <c r="V1534" s="56"/>
      <c r="W1534" s="56" t="s">
        <v>108</v>
      </c>
      <c r="X1534" s="56"/>
      <c r="Y1534" s="56" t="s">
        <v>108</v>
      </c>
      <c r="Z1534" s="56" t="s">
        <v>14</v>
      </c>
      <c r="AA1534" s="57">
        <v>43440</v>
      </c>
      <c r="AB1534" s="203"/>
      <c r="AC1534" s="64" t="s">
        <v>28385</v>
      </c>
      <c r="AD1534" s="56" t="s">
        <v>224</v>
      </c>
      <c r="AE1534" s="56"/>
      <c r="AF1534" s="61"/>
      <c r="AG1534" s="61"/>
      <c r="AH1534" s="67" t="str">
        <v>Dec</v>
      </c>
      <c r="AI1534" s="68" t="str">
        <v>Dec</v>
      </c>
      <c r="AJ1534" s="69" t="e">
        <f t="shared" si="4"/>
        <v>#REF!</v>
      </c>
      <c r="AK1534" s="70">
        <f t="shared" si="1"/>
        <v>43470</v>
      </c>
      <c r="AL1534" s="71" t="e">
        <f t="shared" ca="1" si="5"/>
        <v>#REF!</v>
      </c>
      <c r="AM1534" s="71" t="str">
        <v>2018</v>
      </c>
      <c r="AN1534" s="70">
        <f t="shared" si="3"/>
        <v>43450</v>
      </c>
      <c r="AO1534" s="70" t="s">
        <v>123</v>
      </c>
    </row>
    <row r="1535" spans="1:41" ht="14.4">
      <c r="A1535" s="55" t="s">
        <v>28386</v>
      </c>
      <c r="B1535" s="56" t="s">
        <v>89</v>
      </c>
      <c r="C1535" s="57">
        <v>43217</v>
      </c>
      <c r="D1535" s="56" t="s">
        <v>2397</v>
      </c>
      <c r="E1535" s="56" t="s">
        <v>140</v>
      </c>
      <c r="F1535" s="58" t="s">
        <v>106</v>
      </c>
      <c r="G1535" s="58" t="s">
        <v>107</v>
      </c>
      <c r="H1535" s="56" t="s">
        <v>140</v>
      </c>
      <c r="I1535" s="57"/>
      <c r="J1535" s="57">
        <v>43247</v>
      </c>
      <c r="K1535" s="56" t="s">
        <v>18</v>
      </c>
      <c r="L1535" s="56" t="s">
        <v>18</v>
      </c>
      <c r="M1535" s="60" t="s">
        <v>28387</v>
      </c>
      <c r="N1535" s="56" t="s">
        <v>28388</v>
      </c>
      <c r="O1535" s="56" t="s">
        <v>37</v>
      </c>
      <c r="P1535" s="56" t="s">
        <v>28389</v>
      </c>
      <c r="Q1535" s="56" t="s">
        <v>17</v>
      </c>
      <c r="R1535" s="56"/>
      <c r="S1535" s="56" t="s">
        <v>108</v>
      </c>
      <c r="T1535" s="56" t="s">
        <v>108</v>
      </c>
      <c r="U1535" s="400">
        <v>43217</v>
      </c>
      <c r="V1535" s="401"/>
      <c r="W1535" s="401">
        <v>2.75</v>
      </c>
      <c r="X1535" s="400">
        <v>43217</v>
      </c>
      <c r="Y1535" s="56" t="s">
        <v>108</v>
      </c>
      <c r="Z1535" s="56" t="s">
        <v>18</v>
      </c>
      <c r="AA1535" s="57">
        <v>43217</v>
      </c>
      <c r="AB1535" s="203"/>
      <c r="AC1535" s="64" t="s">
        <v>28390</v>
      </c>
      <c r="AD1535" s="56" t="s">
        <v>79</v>
      </c>
      <c r="AE1535" s="56"/>
      <c r="AF1535" s="61"/>
      <c r="AG1535" s="61"/>
      <c r="AH1535" s="67" t="str">
        <v>Apr</v>
      </c>
      <c r="AI1535" s="68" t="str">
        <v>Apr</v>
      </c>
      <c r="AJ1535" s="69" t="e">
        <f t="shared" si="4"/>
        <v>#REF!</v>
      </c>
      <c r="AK1535" s="70">
        <f t="shared" si="1"/>
        <v>43247</v>
      </c>
      <c r="AL1535" s="71" t="e">
        <f t="shared" ca="1" si="5"/>
        <v>#REF!</v>
      </c>
      <c r="AM1535" s="71" t="str">
        <v>2018</v>
      </c>
      <c r="AN1535" s="70">
        <f t="shared" si="3"/>
        <v>43227</v>
      </c>
      <c r="AO1535" s="70" t="s">
        <v>123</v>
      </c>
    </row>
    <row r="1536" spans="1:41" ht="14.4">
      <c r="A1536" s="55" t="s">
        <v>28391</v>
      </c>
      <c r="B1536" s="56" t="s">
        <v>89</v>
      </c>
      <c r="C1536" s="57">
        <v>43369</v>
      </c>
      <c r="D1536" s="56" t="s">
        <v>131</v>
      </c>
      <c r="E1536" s="56" t="s">
        <v>140</v>
      </c>
      <c r="F1536" s="58" t="s">
        <v>106</v>
      </c>
      <c r="G1536" s="58" t="s">
        <v>107</v>
      </c>
      <c r="H1536" s="56" t="s">
        <v>140</v>
      </c>
      <c r="I1536" s="57"/>
      <c r="J1536" s="57">
        <v>43399</v>
      </c>
      <c r="K1536" s="56" t="s">
        <v>18</v>
      </c>
      <c r="L1536" s="56" t="s">
        <v>18</v>
      </c>
      <c r="M1536" s="60" t="s">
        <v>28392</v>
      </c>
      <c r="N1536" s="56" t="s">
        <v>28393</v>
      </c>
      <c r="O1536" s="56" t="s">
        <v>436</v>
      </c>
      <c r="P1536" s="56" t="s">
        <v>21712</v>
      </c>
      <c r="Q1536" s="56" t="s">
        <v>17</v>
      </c>
      <c r="R1536" s="56"/>
      <c r="S1536" s="56" t="s">
        <v>108</v>
      </c>
      <c r="T1536" s="56" t="s">
        <v>108</v>
      </c>
      <c r="U1536" s="56"/>
      <c r="V1536" s="56"/>
      <c r="W1536" s="56" t="s">
        <v>108</v>
      </c>
      <c r="X1536" s="56"/>
      <c r="Y1536" s="56" t="s">
        <v>108</v>
      </c>
      <c r="Z1536" s="56" t="s">
        <v>18</v>
      </c>
      <c r="AA1536" s="57">
        <v>43369</v>
      </c>
      <c r="AB1536" s="203"/>
      <c r="AC1536" s="64" t="s">
        <v>28394</v>
      </c>
      <c r="AD1536" s="56" t="s">
        <v>79</v>
      </c>
      <c r="AE1536" s="56"/>
      <c r="AF1536" s="61"/>
      <c r="AG1536" s="61"/>
      <c r="AH1536" s="67" t="str">
        <v>Sep</v>
      </c>
      <c r="AI1536" s="68" t="str">
        <v>Sep</v>
      </c>
      <c r="AJ1536" s="69" t="e">
        <f t="shared" si="4"/>
        <v>#REF!</v>
      </c>
      <c r="AK1536" s="70">
        <f t="shared" si="1"/>
        <v>43399</v>
      </c>
      <c r="AL1536" s="71" t="e">
        <f t="shared" ca="1" si="5"/>
        <v>#REF!</v>
      </c>
      <c r="AM1536" s="71" t="str">
        <v>2018</v>
      </c>
      <c r="AN1536" s="70">
        <f t="shared" si="3"/>
        <v>43379</v>
      </c>
      <c r="AO1536" s="70" t="s">
        <v>123</v>
      </c>
    </row>
    <row r="1537" spans="1:41" ht="14.4">
      <c r="A1537" s="55" t="s">
        <v>28395</v>
      </c>
      <c r="B1537" s="56" t="s">
        <v>89</v>
      </c>
      <c r="C1537" s="57">
        <v>43440</v>
      </c>
      <c r="D1537" s="56" t="s">
        <v>90</v>
      </c>
      <c r="E1537" s="56" t="s">
        <v>276</v>
      </c>
      <c r="F1537" s="58" t="s">
        <v>214</v>
      </c>
      <c r="G1537" s="58" t="s">
        <v>214</v>
      </c>
      <c r="H1537" s="56" t="s">
        <v>2445</v>
      </c>
      <c r="I1537" s="57"/>
      <c r="J1537" s="57">
        <v>43471</v>
      </c>
      <c r="K1537" s="61"/>
      <c r="L1537" s="61"/>
      <c r="M1537" s="60" t="s">
        <v>25281</v>
      </c>
      <c r="N1537" s="56" t="s">
        <v>28396</v>
      </c>
      <c r="O1537" s="61"/>
      <c r="P1537" s="56" t="s">
        <v>1478</v>
      </c>
      <c r="Q1537" s="56"/>
      <c r="R1537" s="66"/>
      <c r="S1537" s="61"/>
      <c r="T1537" s="61"/>
      <c r="U1537" s="402"/>
      <c r="V1537" s="66"/>
      <c r="W1537" s="66"/>
      <c r="X1537" s="402"/>
      <c r="Y1537" s="61"/>
      <c r="Z1537" s="56" t="s">
        <v>18</v>
      </c>
      <c r="AA1537" s="57">
        <v>43446</v>
      </c>
      <c r="AB1537" s="203"/>
      <c r="AC1537" s="64" t="s">
        <v>28397</v>
      </c>
      <c r="AD1537" s="56" t="s">
        <v>79</v>
      </c>
      <c r="AE1537" s="61"/>
      <c r="AF1537" s="61"/>
      <c r="AG1537" s="61"/>
      <c r="AH1537" s="67" t="str">
        <v>Dec</v>
      </c>
      <c r="AI1537" s="68" t="str">
        <v>Dec</v>
      </c>
      <c r="AJ1537" s="69" t="e">
        <f t="shared" si="4"/>
        <v>#REF!</v>
      </c>
      <c r="AK1537" s="70">
        <f t="shared" si="1"/>
        <v>43470</v>
      </c>
      <c r="AL1537" s="71" t="e">
        <f t="shared" ca="1" si="5"/>
        <v>#REF!</v>
      </c>
      <c r="AM1537" s="71" t="str">
        <v>2018</v>
      </c>
      <c r="AN1537" s="70">
        <f t="shared" si="3"/>
        <v>43450</v>
      </c>
      <c r="AO1537" s="70" t="s">
        <v>123</v>
      </c>
    </row>
    <row r="1538" spans="1:41" ht="14.4">
      <c r="A1538" s="55" t="s">
        <v>28398</v>
      </c>
      <c r="B1538" s="56" t="s">
        <v>89</v>
      </c>
      <c r="C1538" s="57">
        <v>43294</v>
      </c>
      <c r="D1538" s="56" t="s">
        <v>1027</v>
      </c>
      <c r="E1538" s="56" t="s">
        <v>140</v>
      </c>
      <c r="F1538" s="58" t="s">
        <v>106</v>
      </c>
      <c r="G1538" s="58" t="s">
        <v>107</v>
      </c>
      <c r="H1538" s="56" t="s">
        <v>140</v>
      </c>
      <c r="I1538" s="57"/>
      <c r="J1538" s="57">
        <v>43325</v>
      </c>
      <c r="K1538" s="56" t="s">
        <v>18</v>
      </c>
      <c r="L1538" s="56" t="s">
        <v>18</v>
      </c>
      <c r="M1538" s="60" t="s">
        <v>642</v>
      </c>
      <c r="N1538" s="56" t="s">
        <v>28399</v>
      </c>
      <c r="O1538" s="56" t="s">
        <v>172</v>
      </c>
      <c r="P1538" s="56" t="s">
        <v>28400</v>
      </c>
      <c r="Q1538" s="56" t="s">
        <v>21</v>
      </c>
      <c r="R1538" s="56"/>
      <c r="S1538" s="56" t="s">
        <v>108</v>
      </c>
      <c r="T1538" s="56" t="s">
        <v>108</v>
      </c>
      <c r="U1538" s="56"/>
      <c r="V1538" s="56"/>
      <c r="W1538" s="56" t="s">
        <v>108</v>
      </c>
      <c r="X1538" s="56"/>
      <c r="Y1538" s="56" t="s">
        <v>108</v>
      </c>
      <c r="Z1538" s="56" t="s">
        <v>18</v>
      </c>
      <c r="AA1538" s="57">
        <v>43294</v>
      </c>
      <c r="AB1538" s="203"/>
      <c r="AC1538" s="64" t="s">
        <v>28401</v>
      </c>
      <c r="AD1538" s="56" t="s">
        <v>79</v>
      </c>
      <c r="AE1538" s="56"/>
      <c r="AF1538" s="61"/>
      <c r="AG1538" s="61"/>
      <c r="AH1538" s="67" t="str">
        <v>Jul</v>
      </c>
      <c r="AI1538" s="68" t="str">
        <v>Jul</v>
      </c>
      <c r="AJ1538" s="69" t="e">
        <f t="shared" si="4"/>
        <v>#REF!</v>
      </c>
      <c r="AK1538" s="70">
        <f t="shared" si="1"/>
        <v>43324</v>
      </c>
      <c r="AL1538" s="71" t="e">
        <f t="shared" ca="1" si="5"/>
        <v>#REF!</v>
      </c>
      <c r="AM1538" s="71" t="str">
        <v>2018</v>
      </c>
      <c r="AN1538" s="70">
        <f t="shared" si="3"/>
        <v>43304</v>
      </c>
      <c r="AO1538" s="70" t="s">
        <v>123</v>
      </c>
    </row>
    <row r="1539" spans="1:41" ht="14.4">
      <c r="A1539" s="55" t="s">
        <v>28402</v>
      </c>
      <c r="B1539" s="56" t="s">
        <v>89</v>
      </c>
      <c r="C1539" s="57">
        <v>43382</v>
      </c>
      <c r="D1539" s="56" t="s">
        <v>90</v>
      </c>
      <c r="E1539" s="56" t="s">
        <v>140</v>
      </c>
      <c r="F1539" s="58" t="s">
        <v>106</v>
      </c>
      <c r="G1539" s="58" t="s">
        <v>107</v>
      </c>
      <c r="H1539" s="56" t="s">
        <v>140</v>
      </c>
      <c r="I1539" s="57"/>
      <c r="J1539" s="57">
        <v>43413</v>
      </c>
      <c r="K1539" s="56" t="s">
        <v>18</v>
      </c>
      <c r="L1539" s="56" t="s">
        <v>18</v>
      </c>
      <c r="M1539" s="60" t="s">
        <v>28403</v>
      </c>
      <c r="N1539" s="56" t="s">
        <v>28403</v>
      </c>
      <c r="O1539" s="56" t="s">
        <v>44</v>
      </c>
      <c r="P1539" s="56" t="s">
        <v>28404</v>
      </c>
      <c r="Q1539" s="56" t="s">
        <v>28</v>
      </c>
      <c r="R1539" s="56"/>
      <c r="S1539" s="56" t="s">
        <v>108</v>
      </c>
      <c r="T1539" s="56" t="s">
        <v>108</v>
      </c>
      <c r="U1539" s="56"/>
      <c r="V1539" s="56"/>
      <c r="W1539" s="56" t="s">
        <v>108</v>
      </c>
      <c r="X1539" s="56"/>
      <c r="Y1539" s="56" t="s">
        <v>108</v>
      </c>
      <c r="Z1539" s="56" t="s">
        <v>18</v>
      </c>
      <c r="AA1539" s="57">
        <v>43382</v>
      </c>
      <c r="AB1539" s="203"/>
      <c r="AC1539" s="64" t="s">
        <v>28405</v>
      </c>
      <c r="AD1539" s="56" t="s">
        <v>79</v>
      </c>
      <c r="AE1539" s="56"/>
      <c r="AF1539" s="61"/>
      <c r="AG1539" s="61"/>
      <c r="AH1539" s="67" t="str">
        <v>Oct</v>
      </c>
      <c r="AI1539" s="68" t="str">
        <v>Oct</v>
      </c>
      <c r="AJ1539" s="69" t="e">
        <f t="shared" si="4"/>
        <v>#REF!</v>
      </c>
      <c r="AK1539" s="70">
        <f t="shared" si="1"/>
        <v>43412</v>
      </c>
      <c r="AL1539" s="71" t="e">
        <f t="shared" ca="1" si="5"/>
        <v>#REF!</v>
      </c>
      <c r="AM1539" s="71" t="str">
        <v>2018</v>
      </c>
      <c r="AN1539" s="70">
        <f t="shared" si="3"/>
        <v>43392</v>
      </c>
      <c r="AO1539" s="70" t="s">
        <v>123</v>
      </c>
    </row>
    <row r="1540" spans="1:41" ht="14.4">
      <c r="A1540" s="55" t="s">
        <v>28406</v>
      </c>
      <c r="B1540" s="56" t="s">
        <v>89</v>
      </c>
      <c r="C1540" s="57">
        <v>43349</v>
      </c>
      <c r="D1540" s="56" t="s">
        <v>1027</v>
      </c>
      <c r="E1540" s="56" t="s">
        <v>140</v>
      </c>
      <c r="F1540" s="58" t="s">
        <v>106</v>
      </c>
      <c r="G1540" s="58" t="s">
        <v>107</v>
      </c>
      <c r="H1540" s="56" t="s">
        <v>140</v>
      </c>
      <c r="I1540" s="57"/>
      <c r="J1540" s="57">
        <v>43379</v>
      </c>
      <c r="K1540" s="56" t="s">
        <v>18</v>
      </c>
      <c r="L1540" s="56" t="s">
        <v>14</v>
      </c>
      <c r="M1540" s="60" t="s">
        <v>642</v>
      </c>
      <c r="N1540" s="56" t="s">
        <v>28407</v>
      </c>
      <c r="O1540" s="56" t="s">
        <v>13</v>
      </c>
      <c r="P1540" s="56" t="s">
        <v>108</v>
      </c>
      <c r="Q1540" s="61"/>
      <c r="R1540" s="56"/>
      <c r="S1540" s="56" t="s">
        <v>108</v>
      </c>
      <c r="T1540" s="56" t="s">
        <v>108</v>
      </c>
      <c r="U1540" s="56"/>
      <c r="V1540" s="56"/>
      <c r="W1540" s="56" t="s">
        <v>108</v>
      </c>
      <c r="X1540" s="56"/>
      <c r="Y1540" s="56" t="s">
        <v>108</v>
      </c>
      <c r="Z1540" s="56" t="s">
        <v>14</v>
      </c>
      <c r="AA1540" s="57">
        <v>43349</v>
      </c>
      <c r="AB1540" s="203"/>
      <c r="AC1540" s="64" t="s">
        <v>28408</v>
      </c>
      <c r="AD1540" s="56" t="s">
        <v>118</v>
      </c>
      <c r="AE1540" s="56"/>
      <c r="AF1540" s="61"/>
      <c r="AG1540" s="61"/>
      <c r="AH1540" s="67" t="str">
        <v>Sep</v>
      </c>
      <c r="AI1540" s="68" t="str">
        <v>Sep</v>
      </c>
      <c r="AJ1540" s="69" t="e">
        <f t="shared" si="4"/>
        <v>#REF!</v>
      </c>
      <c r="AK1540" s="70">
        <f t="shared" si="1"/>
        <v>43379</v>
      </c>
      <c r="AL1540" s="71" t="e">
        <f t="shared" ca="1" si="5"/>
        <v>#REF!</v>
      </c>
      <c r="AM1540" s="71" t="str">
        <v>2018</v>
      </c>
      <c r="AN1540" s="70">
        <f t="shared" si="3"/>
        <v>43359</v>
      </c>
      <c r="AO1540" s="70" t="s">
        <v>123</v>
      </c>
    </row>
    <row r="1541" spans="1:41" ht="14.4">
      <c r="A1541" s="55" t="s">
        <v>28409</v>
      </c>
      <c r="B1541" s="56" t="s">
        <v>89</v>
      </c>
      <c r="C1541" s="57">
        <v>43164</v>
      </c>
      <c r="D1541" s="56" t="s">
        <v>90</v>
      </c>
      <c r="E1541" s="56" t="s">
        <v>15779</v>
      </c>
      <c r="F1541" s="58" t="s">
        <v>214</v>
      </c>
      <c r="G1541" s="58" t="s">
        <v>214</v>
      </c>
      <c r="H1541" s="56" t="s">
        <v>2445</v>
      </c>
      <c r="I1541" s="57"/>
      <c r="J1541" s="57">
        <v>43175</v>
      </c>
      <c r="K1541" s="56" t="s">
        <v>18</v>
      </c>
      <c r="L1541" s="56" t="s">
        <v>18</v>
      </c>
      <c r="M1541" s="60" t="s">
        <v>28410</v>
      </c>
      <c r="N1541" s="56" t="s">
        <v>28411</v>
      </c>
      <c r="O1541" s="61"/>
      <c r="P1541" s="61"/>
      <c r="Q1541" s="56" t="s">
        <v>96</v>
      </c>
      <c r="R1541" s="56"/>
      <c r="S1541" s="56" t="s">
        <v>108</v>
      </c>
      <c r="T1541" s="56" t="s">
        <v>14</v>
      </c>
      <c r="U1541" s="400"/>
      <c r="V1541" s="127"/>
      <c r="W1541" s="127" t="s">
        <v>108</v>
      </c>
      <c r="X1541" s="400" t="s">
        <v>108</v>
      </c>
      <c r="Y1541" s="61"/>
      <c r="Z1541" s="56" t="s">
        <v>18</v>
      </c>
      <c r="AA1541" s="57">
        <v>43155</v>
      </c>
      <c r="AB1541" s="203"/>
      <c r="AC1541" s="64" t="s">
        <v>28412</v>
      </c>
      <c r="AD1541" s="65" t="s">
        <v>79</v>
      </c>
      <c r="AE1541" s="65"/>
      <c r="AF1541" s="66"/>
      <c r="AG1541" s="66"/>
      <c r="AH1541" s="67" t="str">
        <v>Mar</v>
      </c>
      <c r="AI1541" s="68" t="str">
        <v>Feb</v>
      </c>
      <c r="AJ1541" s="69" t="e">
        <f t="shared" si="4"/>
        <v>#REF!</v>
      </c>
      <c r="AK1541" s="70">
        <f t="shared" si="1"/>
        <v>43194</v>
      </c>
      <c r="AL1541" s="71" t="e">
        <f t="shared" ca="1" si="5"/>
        <v>#REF!</v>
      </c>
      <c r="AM1541" s="71" t="str">
        <v>2018</v>
      </c>
      <c r="AN1541" s="70">
        <f t="shared" si="3"/>
        <v>43174</v>
      </c>
      <c r="AO1541" s="70" t="s">
        <v>123</v>
      </c>
    </row>
    <row r="1542" spans="1:41" ht="14.4">
      <c r="A1542" s="55" t="s">
        <v>28413</v>
      </c>
      <c r="B1542" s="56" t="s">
        <v>89</v>
      </c>
      <c r="C1542" s="57">
        <v>43139</v>
      </c>
      <c r="D1542" s="56" t="s">
        <v>131</v>
      </c>
      <c r="E1542" s="56" t="s">
        <v>140</v>
      </c>
      <c r="F1542" s="58" t="s">
        <v>106</v>
      </c>
      <c r="G1542" s="58" t="s">
        <v>107</v>
      </c>
      <c r="H1542" s="56" t="s">
        <v>140</v>
      </c>
      <c r="I1542" s="57"/>
      <c r="J1542" s="57">
        <v>43167</v>
      </c>
      <c r="K1542" s="56" t="s">
        <v>18</v>
      </c>
      <c r="L1542" s="56" t="s">
        <v>14</v>
      </c>
      <c r="M1542" s="60" t="s">
        <v>145</v>
      </c>
      <c r="N1542" s="56" t="s">
        <v>28414</v>
      </c>
      <c r="O1542" s="56" t="s">
        <v>266</v>
      </c>
      <c r="P1542" s="56" t="s">
        <v>28415</v>
      </c>
      <c r="Q1542" s="56" t="s">
        <v>96</v>
      </c>
      <c r="R1542" s="66"/>
      <c r="S1542" s="56" t="s">
        <v>108</v>
      </c>
      <c r="T1542" s="56" t="s">
        <v>108</v>
      </c>
      <c r="U1542" s="56"/>
      <c r="V1542" s="66"/>
      <c r="W1542" s="66"/>
      <c r="X1542" s="400"/>
      <c r="Y1542" s="56" t="s">
        <v>108</v>
      </c>
      <c r="Z1542" s="56" t="s">
        <v>14</v>
      </c>
      <c r="AA1542" s="57">
        <v>43139</v>
      </c>
      <c r="AB1542" s="203"/>
      <c r="AC1542" s="64" t="s">
        <v>28416</v>
      </c>
      <c r="AD1542" s="65" t="s">
        <v>79</v>
      </c>
      <c r="AE1542" s="65"/>
      <c r="AF1542" s="66"/>
      <c r="AG1542" s="66"/>
      <c r="AH1542" s="67" t="str">
        <v>Feb</v>
      </c>
      <c r="AI1542" s="68" t="str">
        <v>Feb</v>
      </c>
      <c r="AJ1542" s="69" t="e">
        <f t="shared" si="4"/>
        <v>#REF!</v>
      </c>
      <c r="AK1542" s="70">
        <f t="shared" si="1"/>
        <v>43169</v>
      </c>
      <c r="AL1542" s="71" t="e">
        <f t="shared" ca="1" si="5"/>
        <v>#REF!</v>
      </c>
      <c r="AM1542" s="71" t="str">
        <v>2018</v>
      </c>
      <c r="AN1542" s="70">
        <f t="shared" si="3"/>
        <v>43149</v>
      </c>
      <c r="AO1542" s="70" t="s">
        <v>123</v>
      </c>
    </row>
    <row r="1543" spans="1:41" ht="14.4">
      <c r="A1543" s="55" t="s">
        <v>28417</v>
      </c>
      <c r="B1543" s="56" t="s">
        <v>89</v>
      </c>
      <c r="C1543" s="57">
        <v>43139</v>
      </c>
      <c r="D1543" s="56" t="s">
        <v>131</v>
      </c>
      <c r="E1543" s="56" t="s">
        <v>12</v>
      </c>
      <c r="F1543" s="58" t="s">
        <v>106</v>
      </c>
      <c r="G1543" s="58" t="s">
        <v>107</v>
      </c>
      <c r="H1543" s="56" t="s">
        <v>12</v>
      </c>
      <c r="I1543" s="59"/>
      <c r="J1543" s="59"/>
      <c r="K1543" s="61"/>
      <c r="L1543" s="61"/>
      <c r="M1543" s="60" t="s">
        <v>1723</v>
      </c>
      <c r="N1543" s="56" t="s">
        <v>28418</v>
      </c>
      <c r="O1543" s="56" t="s">
        <v>355</v>
      </c>
      <c r="P1543" s="56" t="s">
        <v>28419</v>
      </c>
      <c r="Q1543" s="56" t="s">
        <v>17</v>
      </c>
      <c r="R1543" s="66"/>
      <c r="S1543" s="61"/>
      <c r="T1543" s="61"/>
      <c r="U1543" s="402"/>
      <c r="V1543" s="66"/>
      <c r="W1543" s="66"/>
      <c r="X1543" s="400" t="s">
        <v>108</v>
      </c>
      <c r="Y1543" s="61"/>
      <c r="Z1543" s="56" t="s">
        <v>18</v>
      </c>
      <c r="AA1543" s="57">
        <v>43165</v>
      </c>
      <c r="AB1543" s="203"/>
      <c r="AC1543" s="64" t="s">
        <v>28420</v>
      </c>
      <c r="AD1543" s="65" t="s">
        <v>79</v>
      </c>
      <c r="AE1543" s="65"/>
      <c r="AF1543" s="66"/>
      <c r="AG1543" s="66"/>
      <c r="AH1543" s="67" t="str">
        <v>Feb</v>
      </c>
      <c r="AI1543" s="68" t="str">
        <v>Mar</v>
      </c>
      <c r="AJ1543" s="69" t="e">
        <f t="shared" si="4"/>
        <v>#REF!</v>
      </c>
      <c r="AK1543" s="70">
        <f t="shared" si="1"/>
        <v>43169</v>
      </c>
      <c r="AL1543" s="71" t="e">
        <f t="shared" ca="1" si="5"/>
        <v>#REF!</v>
      </c>
      <c r="AM1543" s="71" t="str">
        <v>2018</v>
      </c>
      <c r="AN1543" s="70">
        <f t="shared" si="3"/>
        <v>43149</v>
      </c>
      <c r="AO1543" s="70" t="s">
        <v>123</v>
      </c>
    </row>
    <row r="1544" spans="1:41" ht="14.4">
      <c r="A1544" s="55" t="s">
        <v>28421</v>
      </c>
      <c r="B1544" s="56" t="s">
        <v>89</v>
      </c>
      <c r="C1544" s="57">
        <v>43328</v>
      </c>
      <c r="D1544" s="56" t="s">
        <v>90</v>
      </c>
      <c r="E1544" s="56" t="s">
        <v>140</v>
      </c>
      <c r="F1544" s="58" t="s">
        <v>106</v>
      </c>
      <c r="G1544" s="58" t="s">
        <v>107</v>
      </c>
      <c r="H1544" s="56" t="s">
        <v>140</v>
      </c>
      <c r="I1544" s="57"/>
      <c r="J1544" s="57">
        <v>43359</v>
      </c>
      <c r="K1544" s="56" t="s">
        <v>18</v>
      </c>
      <c r="L1544" s="56" t="s">
        <v>18</v>
      </c>
      <c r="M1544" s="60" t="s">
        <v>28422</v>
      </c>
      <c r="N1544" s="56" t="s">
        <v>28422</v>
      </c>
      <c r="O1544" s="56" t="s">
        <v>355</v>
      </c>
      <c r="P1544" s="56" t="s">
        <v>28423</v>
      </c>
      <c r="Q1544" s="56" t="s">
        <v>28</v>
      </c>
      <c r="R1544" s="56"/>
      <c r="S1544" s="56" t="s">
        <v>108</v>
      </c>
      <c r="T1544" s="56" t="s">
        <v>108</v>
      </c>
      <c r="U1544" s="56"/>
      <c r="V1544" s="56"/>
      <c r="W1544" s="56" t="s">
        <v>108</v>
      </c>
      <c r="X1544" s="56"/>
      <c r="Y1544" s="56" t="s">
        <v>108</v>
      </c>
      <c r="Z1544" s="56" t="s">
        <v>18</v>
      </c>
      <c r="AA1544" s="57">
        <v>43328</v>
      </c>
      <c r="AB1544" s="203"/>
      <c r="AC1544" s="64" t="s">
        <v>25276</v>
      </c>
      <c r="AD1544" s="56" t="s">
        <v>79</v>
      </c>
      <c r="AE1544" s="56"/>
      <c r="AF1544" s="61"/>
      <c r="AG1544" s="61"/>
      <c r="AH1544" s="67" t="str">
        <v>Aug</v>
      </c>
      <c r="AI1544" s="68" t="str">
        <v>Aug</v>
      </c>
      <c r="AJ1544" s="69" t="e">
        <f t="shared" si="4"/>
        <v>#REF!</v>
      </c>
      <c r="AK1544" s="70">
        <f t="shared" si="1"/>
        <v>43358</v>
      </c>
      <c r="AL1544" s="71" t="e">
        <f t="shared" ca="1" si="5"/>
        <v>#REF!</v>
      </c>
      <c r="AM1544" s="71" t="str">
        <v>2018</v>
      </c>
      <c r="AN1544" s="70">
        <f t="shared" si="3"/>
        <v>43338</v>
      </c>
      <c r="AO1544" s="70" t="s">
        <v>123</v>
      </c>
    </row>
    <row r="1545" spans="1:41" ht="14.4">
      <c r="A1545" s="55" t="s">
        <v>28424</v>
      </c>
      <c r="B1545" s="56" t="s">
        <v>89</v>
      </c>
      <c r="C1545" s="57">
        <v>43249</v>
      </c>
      <c r="D1545" s="56" t="s">
        <v>1027</v>
      </c>
      <c r="E1545" s="56" t="s">
        <v>129</v>
      </c>
      <c r="F1545" s="58" t="s">
        <v>106</v>
      </c>
      <c r="G1545" s="58" t="s">
        <v>107</v>
      </c>
      <c r="H1545" s="56" t="s">
        <v>129</v>
      </c>
      <c r="I1545" s="57"/>
      <c r="J1545" s="57">
        <v>43291</v>
      </c>
      <c r="K1545" s="61"/>
      <c r="L1545" s="61"/>
      <c r="M1545" s="60" t="s">
        <v>642</v>
      </c>
      <c r="N1545" s="56" t="s">
        <v>28425</v>
      </c>
      <c r="O1545" s="56" t="s">
        <v>249</v>
      </c>
      <c r="P1545" s="56" t="s">
        <v>28426</v>
      </c>
      <c r="Q1545" s="56" t="s">
        <v>21</v>
      </c>
      <c r="R1545" s="66"/>
      <c r="S1545" s="61"/>
      <c r="T1545" s="61"/>
      <c r="U1545" s="402"/>
      <c r="V1545" s="66"/>
      <c r="W1545" s="66"/>
      <c r="X1545" s="402"/>
      <c r="Y1545" s="61"/>
      <c r="Z1545" s="56" t="s">
        <v>18</v>
      </c>
      <c r="AA1545" s="57">
        <v>43251</v>
      </c>
      <c r="AB1545" s="203"/>
      <c r="AC1545" s="64" t="s">
        <v>23971</v>
      </c>
      <c r="AD1545" s="56" t="s">
        <v>79</v>
      </c>
      <c r="AE1545" s="61"/>
      <c r="AF1545" s="61"/>
      <c r="AG1545" s="61"/>
      <c r="AH1545" s="67" t="str">
        <v>May</v>
      </c>
      <c r="AI1545" s="68" t="str">
        <v>May</v>
      </c>
      <c r="AJ1545" s="69" t="e">
        <f t="shared" si="4"/>
        <v>#REF!</v>
      </c>
      <c r="AK1545" s="70">
        <f t="shared" si="1"/>
        <v>43279</v>
      </c>
      <c r="AL1545" s="71" t="e">
        <f t="shared" ca="1" si="5"/>
        <v>#REF!</v>
      </c>
      <c r="AM1545" s="71" t="str">
        <v>2018</v>
      </c>
      <c r="AN1545" s="70">
        <f t="shared" si="3"/>
        <v>43259</v>
      </c>
      <c r="AO1545" s="70" t="s">
        <v>123</v>
      </c>
    </row>
    <row r="1546" spans="1:41" ht="14.4">
      <c r="A1546" s="55" t="s">
        <v>28427</v>
      </c>
      <c r="B1546" s="56" t="s">
        <v>89</v>
      </c>
      <c r="C1546" s="57">
        <v>43336</v>
      </c>
      <c r="D1546" s="56" t="s">
        <v>131</v>
      </c>
      <c r="E1546" s="56" t="s">
        <v>140</v>
      </c>
      <c r="F1546" s="58" t="s">
        <v>106</v>
      </c>
      <c r="G1546" s="58" t="s">
        <v>107</v>
      </c>
      <c r="H1546" s="56" t="s">
        <v>140</v>
      </c>
      <c r="I1546" s="57"/>
      <c r="J1546" s="57">
        <v>43367</v>
      </c>
      <c r="K1546" s="56" t="s">
        <v>18</v>
      </c>
      <c r="L1546" s="56" t="s">
        <v>14</v>
      </c>
      <c r="M1546" s="60" t="s">
        <v>1708</v>
      </c>
      <c r="N1546" s="56" t="s">
        <v>20458</v>
      </c>
      <c r="O1546" s="56" t="s">
        <v>95</v>
      </c>
      <c r="P1546" s="56" t="s">
        <v>108</v>
      </c>
      <c r="Q1546" s="56" t="s">
        <v>17</v>
      </c>
      <c r="R1546" s="56"/>
      <c r="S1546" s="56" t="s">
        <v>108</v>
      </c>
      <c r="T1546" s="56" t="s">
        <v>108</v>
      </c>
      <c r="U1546" s="56"/>
      <c r="V1546" s="56"/>
      <c r="W1546" s="56" t="s">
        <v>108</v>
      </c>
      <c r="X1546" s="56"/>
      <c r="Y1546" s="56" t="s">
        <v>108</v>
      </c>
      <c r="Z1546" s="56" t="s">
        <v>14</v>
      </c>
      <c r="AA1546" s="57">
        <v>43374</v>
      </c>
      <c r="AB1546" s="203"/>
      <c r="AC1546" s="64" t="s">
        <v>28428</v>
      </c>
      <c r="AD1546" s="56" t="s">
        <v>118</v>
      </c>
      <c r="AE1546" s="56"/>
      <c r="AF1546" s="61"/>
      <c r="AG1546" s="61"/>
      <c r="AH1546" s="67" t="str">
        <v>Aug</v>
      </c>
      <c r="AI1546" s="68" t="str">
        <v>Oct</v>
      </c>
      <c r="AJ1546" s="69" t="e">
        <f t="shared" si="4"/>
        <v>#REF!</v>
      </c>
      <c r="AK1546" s="70">
        <f t="shared" si="1"/>
        <v>43366</v>
      </c>
      <c r="AL1546" s="71" t="e">
        <f t="shared" ca="1" si="5"/>
        <v>#REF!</v>
      </c>
      <c r="AM1546" s="71" t="str">
        <v>2018</v>
      </c>
      <c r="AN1546" s="70">
        <f t="shared" si="3"/>
        <v>43346</v>
      </c>
      <c r="AO1546" s="70" t="s">
        <v>123</v>
      </c>
    </row>
    <row r="1547" spans="1:41" ht="14.4">
      <c r="A1547" s="55" t="s">
        <v>28429</v>
      </c>
      <c r="B1547" s="56" t="s">
        <v>89</v>
      </c>
      <c r="C1547" s="57">
        <v>43384</v>
      </c>
      <c r="D1547" s="56" t="s">
        <v>90</v>
      </c>
      <c r="E1547" s="56" t="s">
        <v>140</v>
      </c>
      <c r="F1547" s="58" t="s">
        <v>106</v>
      </c>
      <c r="G1547" s="58" t="s">
        <v>107</v>
      </c>
      <c r="H1547" s="56" t="s">
        <v>140</v>
      </c>
      <c r="I1547" s="57"/>
      <c r="J1547" s="57">
        <v>43415</v>
      </c>
      <c r="K1547" s="56" t="s">
        <v>18</v>
      </c>
      <c r="L1547" s="56" t="s">
        <v>18</v>
      </c>
      <c r="M1547" s="60" t="s">
        <v>20457</v>
      </c>
      <c r="N1547" s="56" t="s">
        <v>20458</v>
      </c>
      <c r="O1547" s="56" t="s">
        <v>95</v>
      </c>
      <c r="P1547" s="56" t="s">
        <v>28430</v>
      </c>
      <c r="Q1547" s="56" t="s">
        <v>17</v>
      </c>
      <c r="R1547" s="56"/>
      <c r="S1547" s="56" t="s">
        <v>108</v>
      </c>
      <c r="T1547" s="56" t="s">
        <v>108</v>
      </c>
      <c r="U1547" s="56"/>
      <c r="V1547" s="56"/>
      <c r="W1547" s="56" t="s">
        <v>108</v>
      </c>
      <c r="X1547" s="56"/>
      <c r="Y1547" s="56" t="s">
        <v>108</v>
      </c>
      <c r="Z1547" s="56" t="s">
        <v>18</v>
      </c>
      <c r="AA1547" s="57">
        <v>43388</v>
      </c>
      <c r="AB1547" s="203"/>
      <c r="AC1547" s="64" t="s">
        <v>28431</v>
      </c>
      <c r="AD1547" s="56" t="s">
        <v>79</v>
      </c>
      <c r="AE1547" s="56"/>
      <c r="AF1547" s="61"/>
      <c r="AG1547" s="61"/>
      <c r="AH1547" s="67" t="str">
        <v>Oct</v>
      </c>
      <c r="AI1547" s="68" t="str">
        <v>Oct</v>
      </c>
      <c r="AJ1547" s="69" t="e">
        <f t="shared" si="4"/>
        <v>#REF!</v>
      </c>
      <c r="AK1547" s="70">
        <f t="shared" si="1"/>
        <v>43414</v>
      </c>
      <c r="AL1547" s="71" t="e">
        <f t="shared" ca="1" si="5"/>
        <v>#REF!</v>
      </c>
      <c r="AM1547" s="71" t="str">
        <v>2018</v>
      </c>
      <c r="AN1547" s="70">
        <f t="shared" si="3"/>
        <v>43394</v>
      </c>
      <c r="AO1547" s="70" t="s">
        <v>123</v>
      </c>
    </row>
    <row r="1548" spans="1:41" ht="14.4">
      <c r="A1548" s="55" t="s">
        <v>28432</v>
      </c>
      <c r="B1548" s="56" t="s">
        <v>89</v>
      </c>
      <c r="C1548" s="57">
        <v>43132</v>
      </c>
      <c r="D1548" s="56" t="s">
        <v>1027</v>
      </c>
      <c r="E1548" s="56" t="s">
        <v>140</v>
      </c>
      <c r="F1548" s="58" t="s">
        <v>106</v>
      </c>
      <c r="G1548" s="58" t="s">
        <v>107</v>
      </c>
      <c r="H1548" s="56" t="s">
        <v>140</v>
      </c>
      <c r="I1548" s="57"/>
      <c r="J1548" s="57">
        <v>43160</v>
      </c>
      <c r="K1548" s="56" t="s">
        <v>18</v>
      </c>
      <c r="L1548" s="56" t="s">
        <v>18</v>
      </c>
      <c r="M1548" s="60" t="s">
        <v>28433</v>
      </c>
      <c r="N1548" s="56" t="s">
        <v>28434</v>
      </c>
      <c r="O1548" s="56" t="s">
        <v>29</v>
      </c>
      <c r="P1548" s="56" t="s">
        <v>28435</v>
      </c>
      <c r="Q1548" s="56" t="s">
        <v>17</v>
      </c>
      <c r="R1548" s="66"/>
      <c r="S1548" s="56" t="s">
        <v>108</v>
      </c>
      <c r="T1548" s="61"/>
      <c r="U1548" s="56"/>
      <c r="V1548" s="66"/>
      <c r="W1548" s="66"/>
      <c r="X1548" s="400"/>
      <c r="Y1548" s="56" t="s">
        <v>108</v>
      </c>
      <c r="Z1548" s="56" t="s">
        <v>18</v>
      </c>
      <c r="AA1548" s="57">
        <v>43133</v>
      </c>
      <c r="AB1548" s="203"/>
      <c r="AC1548" s="64" t="s">
        <v>28436</v>
      </c>
      <c r="AD1548" s="65" t="s">
        <v>79</v>
      </c>
      <c r="AE1548" s="65"/>
      <c r="AF1548" s="66"/>
      <c r="AG1548" s="66"/>
      <c r="AH1548" s="67" t="str">
        <v>Feb</v>
      </c>
      <c r="AI1548" s="68" t="str">
        <v>Feb</v>
      </c>
      <c r="AJ1548" s="69" t="e">
        <f t="shared" si="4"/>
        <v>#REF!</v>
      </c>
      <c r="AK1548" s="70">
        <f t="shared" si="1"/>
        <v>43162</v>
      </c>
      <c r="AL1548" s="71" t="e">
        <f t="shared" ca="1" si="5"/>
        <v>#REF!</v>
      </c>
      <c r="AM1548" s="71" t="str">
        <v>2018</v>
      </c>
      <c r="AN1548" s="70">
        <f t="shared" si="3"/>
        <v>43142</v>
      </c>
      <c r="AO1548" s="70" t="s">
        <v>123</v>
      </c>
    </row>
    <row r="1549" spans="1:41" ht="14.4">
      <c r="A1549" s="55" t="s">
        <v>28437</v>
      </c>
      <c r="B1549" s="56" t="s">
        <v>89</v>
      </c>
      <c r="C1549" s="57">
        <v>43125</v>
      </c>
      <c r="D1549" s="56" t="s">
        <v>131</v>
      </c>
      <c r="E1549" s="56" t="s">
        <v>12</v>
      </c>
      <c r="F1549" s="58" t="s">
        <v>106</v>
      </c>
      <c r="G1549" s="58" t="s">
        <v>107</v>
      </c>
      <c r="H1549" s="56" t="s">
        <v>12</v>
      </c>
      <c r="I1549" s="59"/>
      <c r="J1549" s="59"/>
      <c r="K1549" s="61"/>
      <c r="L1549" s="61"/>
      <c r="M1549" s="60" t="s">
        <v>28438</v>
      </c>
      <c r="N1549" s="56" t="s">
        <v>28434</v>
      </c>
      <c r="O1549" s="56" t="s">
        <v>355</v>
      </c>
      <c r="P1549" s="56" t="s">
        <v>28439</v>
      </c>
      <c r="Q1549" s="56" t="s">
        <v>17</v>
      </c>
      <c r="R1549" s="66"/>
      <c r="S1549" s="61"/>
      <c r="T1549" s="61"/>
      <c r="U1549" s="402"/>
      <c r="V1549" s="66"/>
      <c r="W1549" s="66"/>
      <c r="X1549" s="400" t="s">
        <v>108</v>
      </c>
      <c r="Y1549" s="61"/>
      <c r="Z1549" s="56" t="s">
        <v>18</v>
      </c>
      <c r="AA1549" s="57">
        <v>43152</v>
      </c>
      <c r="AB1549" s="203"/>
      <c r="AC1549" s="64" t="s">
        <v>28440</v>
      </c>
      <c r="AD1549" s="65" t="s">
        <v>79</v>
      </c>
      <c r="AE1549" s="65"/>
      <c r="AF1549" s="66"/>
      <c r="AG1549" s="66"/>
      <c r="AH1549" s="67" t="str">
        <v>Jan</v>
      </c>
      <c r="AI1549" s="68" t="str">
        <v>Feb</v>
      </c>
      <c r="AJ1549" s="69" t="e">
        <f t="shared" si="4"/>
        <v>#REF!</v>
      </c>
      <c r="AK1549" s="70">
        <f t="shared" si="1"/>
        <v>43155</v>
      </c>
      <c r="AL1549" s="71" t="e">
        <f t="shared" ca="1" si="5"/>
        <v>#REF!</v>
      </c>
      <c r="AM1549" s="71" t="str">
        <v>2018</v>
      </c>
      <c r="AN1549" s="70">
        <f t="shared" si="3"/>
        <v>43135</v>
      </c>
      <c r="AO1549" s="70" t="s">
        <v>123</v>
      </c>
    </row>
    <row r="1550" spans="1:41" ht="14.4">
      <c r="A1550" s="55" t="s">
        <v>28441</v>
      </c>
      <c r="B1550" s="56" t="s">
        <v>89</v>
      </c>
      <c r="C1550" s="57">
        <v>43188</v>
      </c>
      <c r="D1550" s="56" t="s">
        <v>1027</v>
      </c>
      <c r="E1550" s="56" t="s">
        <v>140</v>
      </c>
      <c r="F1550" s="58" t="s">
        <v>106</v>
      </c>
      <c r="G1550" s="58" t="s">
        <v>107</v>
      </c>
      <c r="H1550" s="56" t="s">
        <v>140</v>
      </c>
      <c r="I1550" s="57"/>
      <c r="J1550" s="57">
        <v>43219</v>
      </c>
      <c r="K1550" s="56" t="s">
        <v>18</v>
      </c>
      <c r="L1550" s="56" t="s">
        <v>18</v>
      </c>
      <c r="M1550" s="60" t="s">
        <v>642</v>
      </c>
      <c r="N1550" s="56" t="s">
        <v>28442</v>
      </c>
      <c r="O1550" s="56" t="s">
        <v>249</v>
      </c>
      <c r="P1550" s="56" t="s">
        <v>28443</v>
      </c>
      <c r="Q1550" s="56" t="s">
        <v>17</v>
      </c>
      <c r="R1550" s="66"/>
      <c r="S1550" s="56" t="s">
        <v>108</v>
      </c>
      <c r="T1550" s="56" t="s">
        <v>108</v>
      </c>
      <c r="U1550" s="400"/>
      <c r="V1550" s="66"/>
      <c r="W1550" s="66"/>
      <c r="X1550" s="400"/>
      <c r="Y1550" s="56" t="s">
        <v>108</v>
      </c>
      <c r="Z1550" s="56" t="s">
        <v>18</v>
      </c>
      <c r="AA1550" s="57">
        <v>43188</v>
      </c>
      <c r="AB1550" s="203"/>
      <c r="AC1550" s="64" t="s">
        <v>28444</v>
      </c>
      <c r="AD1550" s="56" t="s">
        <v>79</v>
      </c>
      <c r="AE1550" s="56"/>
      <c r="AF1550" s="61"/>
      <c r="AG1550" s="61"/>
      <c r="AH1550" s="67" t="str">
        <v>Mar</v>
      </c>
      <c r="AI1550" s="68" t="str">
        <v>Mar</v>
      </c>
      <c r="AJ1550" s="69" t="e">
        <f t="shared" si="4"/>
        <v>#REF!</v>
      </c>
      <c r="AK1550" s="70">
        <f t="shared" si="1"/>
        <v>43218</v>
      </c>
      <c r="AL1550" s="71" t="e">
        <f t="shared" ca="1" si="5"/>
        <v>#REF!</v>
      </c>
      <c r="AM1550" s="71" t="str">
        <v>2018</v>
      </c>
      <c r="AN1550" s="70">
        <f t="shared" si="3"/>
        <v>43198</v>
      </c>
      <c r="AO1550" s="70" t="s">
        <v>123</v>
      </c>
    </row>
    <row r="1551" spans="1:41" ht="14.4">
      <c r="A1551" s="55" t="s">
        <v>28445</v>
      </c>
      <c r="B1551" s="56" t="s">
        <v>89</v>
      </c>
      <c r="C1551" s="57">
        <v>43207</v>
      </c>
      <c r="D1551" s="56" t="s">
        <v>1027</v>
      </c>
      <c r="E1551" s="56" t="s">
        <v>15779</v>
      </c>
      <c r="F1551" s="58" t="s">
        <v>214</v>
      </c>
      <c r="G1551" s="58" t="s">
        <v>214</v>
      </c>
      <c r="H1551" s="56" t="s">
        <v>2445</v>
      </c>
      <c r="I1551" s="57"/>
      <c r="J1551" s="57">
        <v>43220</v>
      </c>
      <c r="K1551" s="56" t="s">
        <v>18</v>
      </c>
      <c r="L1551" s="56" t="s">
        <v>14</v>
      </c>
      <c r="M1551" s="60" t="s">
        <v>28446</v>
      </c>
      <c r="N1551" s="56" t="s">
        <v>28446</v>
      </c>
      <c r="O1551" s="61"/>
      <c r="P1551" s="61"/>
      <c r="Q1551" s="56" t="s">
        <v>96</v>
      </c>
      <c r="R1551" s="56"/>
      <c r="S1551" s="56" t="s">
        <v>108</v>
      </c>
      <c r="T1551" s="56" t="s">
        <v>14</v>
      </c>
      <c r="U1551" s="56"/>
      <c r="V1551" s="56"/>
      <c r="W1551" s="56" t="s">
        <v>108</v>
      </c>
      <c r="X1551" s="56" t="s">
        <v>108</v>
      </c>
      <c r="Y1551" s="61"/>
      <c r="Z1551" s="56" t="s">
        <v>14</v>
      </c>
      <c r="AA1551" s="533">
        <v>43215</v>
      </c>
      <c r="AB1551" s="203"/>
      <c r="AC1551" s="64" t="s">
        <v>28447</v>
      </c>
      <c r="AD1551" s="56" t="s">
        <v>633</v>
      </c>
      <c r="AE1551" s="56"/>
      <c r="AF1551" s="61"/>
      <c r="AG1551" s="61"/>
      <c r="AH1551" s="67" t="str">
        <v>Apr</v>
      </c>
      <c r="AI1551" s="68" t="str">
        <v>Apr</v>
      </c>
      <c r="AJ1551" s="69" t="e">
        <f t="shared" si="4"/>
        <v>#REF!</v>
      </c>
      <c r="AK1551" s="70">
        <f t="shared" si="1"/>
        <v>43237</v>
      </c>
      <c r="AL1551" s="71" t="e">
        <f t="shared" ca="1" si="5"/>
        <v>#REF!</v>
      </c>
      <c r="AM1551" s="71" t="str">
        <v>2018</v>
      </c>
      <c r="AN1551" s="70">
        <f t="shared" si="3"/>
        <v>43217</v>
      </c>
      <c r="AO1551" s="70" t="s">
        <v>123</v>
      </c>
    </row>
    <row r="1552" spans="1:41" ht="14.4">
      <c r="A1552" s="55" t="s">
        <v>28448</v>
      </c>
      <c r="B1552" s="56" t="s">
        <v>89</v>
      </c>
      <c r="C1552" s="57">
        <v>43293</v>
      </c>
      <c r="D1552" s="56" t="s">
        <v>90</v>
      </c>
      <c r="E1552" s="56" t="s">
        <v>15779</v>
      </c>
      <c r="F1552" s="58" t="s">
        <v>214</v>
      </c>
      <c r="G1552" s="58" t="s">
        <v>214</v>
      </c>
      <c r="H1552" s="56" t="s">
        <v>2445</v>
      </c>
      <c r="I1552" s="57"/>
      <c r="J1552" s="57">
        <v>43306</v>
      </c>
      <c r="K1552" s="56" t="s">
        <v>18</v>
      </c>
      <c r="L1552" s="56" t="s">
        <v>18</v>
      </c>
      <c r="M1552" s="60" t="s">
        <v>28449</v>
      </c>
      <c r="N1552" s="56" t="s">
        <v>28450</v>
      </c>
      <c r="O1552" s="61"/>
      <c r="P1552" s="61"/>
      <c r="Q1552" s="56" t="s">
        <v>96</v>
      </c>
      <c r="R1552" s="56"/>
      <c r="S1552" s="56" t="s">
        <v>108</v>
      </c>
      <c r="T1552" s="56" t="s">
        <v>108</v>
      </c>
      <c r="U1552" s="56"/>
      <c r="V1552" s="56"/>
      <c r="W1552" s="56" t="s">
        <v>108</v>
      </c>
      <c r="X1552" s="56" t="s">
        <v>108</v>
      </c>
      <c r="Y1552" s="61"/>
      <c r="Z1552" s="56" t="s">
        <v>18</v>
      </c>
      <c r="AA1552" s="533">
        <v>43294</v>
      </c>
      <c r="AB1552" s="203"/>
      <c r="AC1552" s="64" t="s">
        <v>28451</v>
      </c>
      <c r="AD1552" s="56" t="s">
        <v>79</v>
      </c>
      <c r="AE1552" s="56"/>
      <c r="AF1552" s="61"/>
      <c r="AG1552" s="61"/>
      <c r="AH1552" s="67" t="str">
        <v>Jul</v>
      </c>
      <c r="AI1552" s="68" t="str">
        <v>Jul</v>
      </c>
      <c r="AJ1552" s="69" t="e">
        <f t="shared" si="4"/>
        <v>#REF!</v>
      </c>
      <c r="AK1552" s="70">
        <f t="shared" si="1"/>
        <v>43323</v>
      </c>
      <c r="AL1552" s="71" t="e">
        <f t="shared" ca="1" si="5"/>
        <v>#REF!</v>
      </c>
      <c r="AM1552" s="71" t="str">
        <v>2018</v>
      </c>
      <c r="AN1552" s="70">
        <f t="shared" si="3"/>
        <v>43303</v>
      </c>
      <c r="AO1552" s="70" t="s">
        <v>123</v>
      </c>
    </row>
    <row r="1553" spans="1:41" ht="14.4">
      <c r="A1553" s="55" t="s">
        <v>28452</v>
      </c>
      <c r="B1553" s="56" t="s">
        <v>89</v>
      </c>
      <c r="C1553" s="57">
        <v>43404</v>
      </c>
      <c r="D1553" s="56" t="s">
        <v>1027</v>
      </c>
      <c r="E1553" s="56" t="s">
        <v>140</v>
      </c>
      <c r="F1553" s="58" t="s">
        <v>106</v>
      </c>
      <c r="G1553" s="58" t="s">
        <v>107</v>
      </c>
      <c r="H1553" s="56" t="s">
        <v>140</v>
      </c>
      <c r="I1553" s="57"/>
      <c r="J1553" s="57">
        <v>43435</v>
      </c>
      <c r="K1553" s="56" t="s">
        <v>18</v>
      </c>
      <c r="L1553" s="56" t="s">
        <v>14</v>
      </c>
      <c r="M1553" s="60" t="s">
        <v>642</v>
      </c>
      <c r="N1553" s="56" t="s">
        <v>28453</v>
      </c>
      <c r="O1553" s="56" t="s">
        <v>172</v>
      </c>
      <c r="P1553" s="56" t="s">
        <v>108</v>
      </c>
      <c r="Q1553" s="61"/>
      <c r="R1553" s="56"/>
      <c r="S1553" s="56" t="s">
        <v>108</v>
      </c>
      <c r="T1553" s="56" t="s">
        <v>108</v>
      </c>
      <c r="U1553" s="56"/>
      <c r="V1553" s="56"/>
      <c r="W1553" s="56" t="s">
        <v>108</v>
      </c>
      <c r="X1553" s="56"/>
      <c r="Y1553" s="56" t="s">
        <v>108</v>
      </c>
      <c r="Z1553" s="56" t="s">
        <v>14</v>
      </c>
      <c r="AA1553" s="57">
        <v>43404</v>
      </c>
      <c r="AB1553" s="203"/>
      <c r="AC1553" s="64" t="s">
        <v>28454</v>
      </c>
      <c r="AD1553" s="56" t="s">
        <v>118</v>
      </c>
      <c r="AE1553" s="56"/>
      <c r="AF1553" s="61"/>
      <c r="AG1553" s="61"/>
      <c r="AH1553" s="67" t="str">
        <v>Oct</v>
      </c>
      <c r="AI1553" s="68" t="str">
        <v>Oct</v>
      </c>
      <c r="AJ1553" s="69" t="e">
        <f t="shared" si="4"/>
        <v>#REF!</v>
      </c>
      <c r="AK1553" s="70">
        <f t="shared" si="1"/>
        <v>43434</v>
      </c>
      <c r="AL1553" s="71" t="e">
        <f t="shared" ca="1" si="5"/>
        <v>#REF!</v>
      </c>
      <c r="AM1553" s="71" t="str">
        <v>2018</v>
      </c>
      <c r="AN1553" s="70">
        <f t="shared" si="3"/>
        <v>43414</v>
      </c>
      <c r="AO1553" s="70" t="s">
        <v>123</v>
      </c>
    </row>
    <row r="1554" spans="1:41" ht="14.4">
      <c r="A1554" s="55" t="s">
        <v>28455</v>
      </c>
      <c r="B1554" s="56" t="s">
        <v>89</v>
      </c>
      <c r="C1554" s="57">
        <v>43376</v>
      </c>
      <c r="D1554" s="56" t="s">
        <v>1027</v>
      </c>
      <c r="E1554" s="56" t="s">
        <v>140</v>
      </c>
      <c r="F1554" s="58" t="s">
        <v>106</v>
      </c>
      <c r="G1554" s="58" t="s">
        <v>107</v>
      </c>
      <c r="H1554" s="56" t="s">
        <v>140</v>
      </c>
      <c r="I1554" s="57"/>
      <c r="J1554" s="57">
        <v>43407</v>
      </c>
      <c r="K1554" s="56" t="s">
        <v>18</v>
      </c>
      <c r="L1554" s="56" t="s">
        <v>14</v>
      </c>
      <c r="M1554" s="60" t="s">
        <v>642</v>
      </c>
      <c r="N1554" s="56" t="s">
        <v>28456</v>
      </c>
      <c r="O1554" s="56" t="s">
        <v>189</v>
      </c>
      <c r="P1554" s="56" t="s">
        <v>108</v>
      </c>
      <c r="Q1554" s="56" t="s">
        <v>96</v>
      </c>
      <c r="R1554" s="56"/>
      <c r="S1554" s="56" t="s">
        <v>108</v>
      </c>
      <c r="T1554" s="56" t="s">
        <v>108</v>
      </c>
      <c r="U1554" s="56"/>
      <c r="V1554" s="56"/>
      <c r="W1554" s="56" t="s">
        <v>108</v>
      </c>
      <c r="X1554" s="56"/>
      <c r="Y1554" s="56" t="s">
        <v>108</v>
      </c>
      <c r="Z1554" s="56" t="s">
        <v>14</v>
      </c>
      <c r="AA1554" s="57">
        <v>43376</v>
      </c>
      <c r="AB1554" s="203"/>
      <c r="AC1554" s="64" t="s">
        <v>26043</v>
      </c>
      <c r="AD1554" s="56" t="s">
        <v>118</v>
      </c>
      <c r="AE1554" s="56"/>
      <c r="AF1554" s="61"/>
      <c r="AG1554" s="61"/>
      <c r="AH1554" s="67" t="str">
        <v>Oct</v>
      </c>
      <c r="AI1554" s="68" t="str">
        <v>Oct</v>
      </c>
      <c r="AJ1554" s="69" t="e">
        <f t="shared" si="4"/>
        <v>#REF!</v>
      </c>
      <c r="AK1554" s="70">
        <f t="shared" si="1"/>
        <v>43406</v>
      </c>
      <c r="AL1554" s="71" t="e">
        <f t="shared" ca="1" si="5"/>
        <v>#REF!</v>
      </c>
      <c r="AM1554" s="71" t="str">
        <v>2018</v>
      </c>
      <c r="AN1554" s="70">
        <f t="shared" si="3"/>
        <v>43386</v>
      </c>
      <c r="AO1554" s="70" t="s">
        <v>123</v>
      </c>
    </row>
    <row r="1555" spans="1:41" ht="14.4">
      <c r="A1555" s="55" t="s">
        <v>28457</v>
      </c>
      <c r="B1555" s="56" t="s">
        <v>89</v>
      </c>
      <c r="C1555" s="57">
        <v>43188</v>
      </c>
      <c r="D1555" s="56" t="s">
        <v>131</v>
      </c>
      <c r="E1555" s="56" t="s">
        <v>140</v>
      </c>
      <c r="F1555" s="58" t="s">
        <v>106</v>
      </c>
      <c r="G1555" s="58" t="s">
        <v>107</v>
      </c>
      <c r="H1555" s="56" t="s">
        <v>140</v>
      </c>
      <c r="I1555" s="57"/>
      <c r="J1555" s="57">
        <v>43219</v>
      </c>
      <c r="K1555" s="56" t="s">
        <v>18</v>
      </c>
      <c r="L1555" s="56" t="s">
        <v>18</v>
      </c>
      <c r="M1555" s="60" t="s">
        <v>3716</v>
      </c>
      <c r="N1555" s="56" t="s">
        <v>28458</v>
      </c>
      <c r="O1555" s="56" t="s">
        <v>33</v>
      </c>
      <c r="P1555" s="56" t="s">
        <v>28459</v>
      </c>
      <c r="Q1555" s="56" t="s">
        <v>17</v>
      </c>
      <c r="R1555" s="56"/>
      <c r="S1555" s="56" t="s">
        <v>108</v>
      </c>
      <c r="T1555" s="56" t="s">
        <v>108</v>
      </c>
      <c r="U1555" s="400"/>
      <c r="V1555" s="56"/>
      <c r="W1555" s="56"/>
      <c r="X1555" s="400"/>
      <c r="Y1555" s="56" t="s">
        <v>108</v>
      </c>
      <c r="Z1555" s="56" t="s">
        <v>18</v>
      </c>
      <c r="AA1555" s="57">
        <v>43188</v>
      </c>
      <c r="AB1555" s="203"/>
      <c r="AC1555" s="64" t="s">
        <v>21577</v>
      </c>
      <c r="AD1555" s="56" t="s">
        <v>79</v>
      </c>
      <c r="AE1555" s="56"/>
      <c r="AF1555" s="61"/>
      <c r="AG1555" s="61"/>
      <c r="AH1555" s="67" t="str">
        <v>Mar</v>
      </c>
      <c r="AI1555" s="68" t="str">
        <v>Mar</v>
      </c>
      <c r="AJ1555" s="69" t="e">
        <f t="shared" si="4"/>
        <v>#REF!</v>
      </c>
      <c r="AK1555" s="70">
        <f t="shared" si="1"/>
        <v>43218</v>
      </c>
      <c r="AL1555" s="71" t="e">
        <f t="shared" ca="1" si="5"/>
        <v>#REF!</v>
      </c>
      <c r="AM1555" s="71" t="str">
        <v>2018</v>
      </c>
      <c r="AN1555" s="70">
        <f t="shared" si="3"/>
        <v>43198</v>
      </c>
      <c r="AO1555" s="70" t="s">
        <v>123</v>
      </c>
    </row>
    <row r="1556" spans="1:41" ht="14.4">
      <c r="A1556" s="55" t="s">
        <v>28460</v>
      </c>
      <c r="B1556" s="56" t="s">
        <v>89</v>
      </c>
      <c r="C1556" s="57">
        <v>43153</v>
      </c>
      <c r="D1556" s="56" t="s">
        <v>1027</v>
      </c>
      <c r="E1556" s="56" t="s">
        <v>140</v>
      </c>
      <c r="F1556" s="58" t="s">
        <v>106</v>
      </c>
      <c r="G1556" s="58" t="s">
        <v>107</v>
      </c>
      <c r="H1556" s="56" t="s">
        <v>140</v>
      </c>
      <c r="I1556" s="57"/>
      <c r="J1556" s="57">
        <v>43181</v>
      </c>
      <c r="K1556" s="56" t="s">
        <v>18</v>
      </c>
      <c r="L1556" s="56" t="s">
        <v>14</v>
      </c>
      <c r="M1556" s="60" t="s">
        <v>642</v>
      </c>
      <c r="N1556" s="56" t="s">
        <v>28461</v>
      </c>
      <c r="O1556" s="56" t="s">
        <v>33</v>
      </c>
      <c r="P1556" s="56" t="s">
        <v>108</v>
      </c>
      <c r="Q1556" s="61"/>
      <c r="R1556" s="66"/>
      <c r="S1556" s="56" t="s">
        <v>108</v>
      </c>
      <c r="T1556" s="56" t="s">
        <v>108</v>
      </c>
      <c r="U1556" s="56"/>
      <c r="V1556" s="66"/>
      <c r="W1556" s="66"/>
      <c r="X1556" s="400"/>
      <c r="Y1556" s="56" t="s">
        <v>108</v>
      </c>
      <c r="Z1556" s="56" t="s">
        <v>14</v>
      </c>
      <c r="AA1556" s="57">
        <v>43153</v>
      </c>
      <c r="AB1556" s="203"/>
      <c r="AC1556" s="64" t="s">
        <v>28462</v>
      </c>
      <c r="AD1556" s="65" t="s">
        <v>118</v>
      </c>
      <c r="AE1556" s="65"/>
      <c r="AF1556" s="66"/>
      <c r="AG1556" s="66"/>
      <c r="AH1556" s="67" t="str">
        <v>Feb</v>
      </c>
      <c r="AI1556" s="68" t="str">
        <v>Feb</v>
      </c>
      <c r="AJ1556" s="69" t="e">
        <f t="shared" si="4"/>
        <v>#REF!</v>
      </c>
      <c r="AK1556" s="70">
        <f t="shared" si="1"/>
        <v>43183</v>
      </c>
      <c r="AL1556" s="71" t="e">
        <f t="shared" ca="1" si="5"/>
        <v>#REF!</v>
      </c>
      <c r="AM1556" s="71" t="str">
        <v>2018</v>
      </c>
      <c r="AN1556" s="70">
        <f t="shared" si="3"/>
        <v>43163</v>
      </c>
      <c r="AO1556" s="70" t="s">
        <v>123</v>
      </c>
    </row>
    <row r="1557" spans="1:41" ht="14.4">
      <c r="A1557" s="55" t="s">
        <v>28463</v>
      </c>
      <c r="B1557" s="56" t="s">
        <v>89</v>
      </c>
      <c r="C1557" s="57">
        <v>43164</v>
      </c>
      <c r="D1557" s="56" t="s">
        <v>1027</v>
      </c>
      <c r="E1557" s="56" t="s">
        <v>129</v>
      </c>
      <c r="F1557" s="58" t="s">
        <v>106</v>
      </c>
      <c r="G1557" s="58" t="s">
        <v>107</v>
      </c>
      <c r="H1557" s="56" t="s">
        <v>129</v>
      </c>
      <c r="I1557" s="57"/>
      <c r="J1557" s="57">
        <v>43206</v>
      </c>
      <c r="K1557" s="61"/>
      <c r="L1557" s="61"/>
      <c r="M1557" s="60" t="s">
        <v>642</v>
      </c>
      <c r="N1557" s="56" t="s">
        <v>28464</v>
      </c>
      <c r="O1557" s="56" t="s">
        <v>33</v>
      </c>
      <c r="P1557" s="56" t="s">
        <v>28465</v>
      </c>
      <c r="Q1557" s="61"/>
      <c r="R1557" s="66"/>
      <c r="S1557" s="61"/>
      <c r="T1557" s="61"/>
      <c r="U1557" s="402"/>
      <c r="V1557" s="213"/>
      <c r="W1557" s="213"/>
      <c r="X1557" s="400" t="s">
        <v>108</v>
      </c>
      <c r="Y1557" s="61"/>
      <c r="Z1557" s="56" t="s">
        <v>14</v>
      </c>
      <c r="AA1557" s="57">
        <v>43164</v>
      </c>
      <c r="AB1557" s="203"/>
      <c r="AC1557" s="60" t="s">
        <v>28466</v>
      </c>
      <c r="AD1557" s="65" t="s">
        <v>224</v>
      </c>
      <c r="AE1557" s="96"/>
      <c r="AF1557" s="66"/>
      <c r="AG1557" s="66"/>
      <c r="AH1557" s="67" t="str">
        <v>Mar</v>
      </c>
      <c r="AI1557" s="68" t="str">
        <v>Mar</v>
      </c>
      <c r="AJ1557" s="69" t="e">
        <f t="shared" si="4"/>
        <v>#REF!</v>
      </c>
      <c r="AK1557" s="70">
        <f t="shared" si="1"/>
        <v>43194</v>
      </c>
      <c r="AL1557" s="71" t="e">
        <f t="shared" ca="1" si="5"/>
        <v>#REF!</v>
      </c>
      <c r="AM1557" s="71" t="str">
        <v>2018</v>
      </c>
      <c r="AN1557" s="70">
        <f t="shared" si="3"/>
        <v>43174</v>
      </c>
      <c r="AO1557" s="70" t="s">
        <v>123</v>
      </c>
    </row>
    <row r="1558" spans="1:41" ht="14.4">
      <c r="A1558" s="55" t="s">
        <v>28467</v>
      </c>
      <c r="B1558" s="56" t="s">
        <v>89</v>
      </c>
      <c r="C1558" s="57">
        <v>43222</v>
      </c>
      <c r="D1558" s="56" t="s">
        <v>1027</v>
      </c>
      <c r="E1558" s="56" t="s">
        <v>140</v>
      </c>
      <c r="F1558" s="58" t="s">
        <v>106</v>
      </c>
      <c r="G1558" s="58" t="s">
        <v>107</v>
      </c>
      <c r="H1558" s="56" t="s">
        <v>140</v>
      </c>
      <c r="I1558" s="57"/>
      <c r="J1558" s="57">
        <v>43253</v>
      </c>
      <c r="K1558" s="56" t="s">
        <v>18</v>
      </c>
      <c r="L1558" s="56" t="s">
        <v>18</v>
      </c>
      <c r="M1558" s="60" t="s">
        <v>745</v>
      </c>
      <c r="N1558" s="56" t="s">
        <v>28468</v>
      </c>
      <c r="O1558" s="56" t="s">
        <v>33</v>
      </c>
      <c r="P1558" s="56" t="s">
        <v>28469</v>
      </c>
      <c r="Q1558" s="56" t="s">
        <v>17</v>
      </c>
      <c r="R1558" s="56"/>
      <c r="S1558" s="56" t="s">
        <v>108</v>
      </c>
      <c r="T1558" s="56" t="s">
        <v>108</v>
      </c>
      <c r="U1558" s="56"/>
      <c r="V1558" s="56"/>
      <c r="W1558" s="56" t="s">
        <v>108</v>
      </c>
      <c r="X1558" s="56"/>
      <c r="Y1558" s="56" t="s">
        <v>108</v>
      </c>
      <c r="Z1558" s="56" t="s">
        <v>18</v>
      </c>
      <c r="AA1558" s="57">
        <v>43222</v>
      </c>
      <c r="AB1558" s="203"/>
      <c r="AC1558" s="64" t="s">
        <v>28470</v>
      </c>
      <c r="AD1558" s="56" t="s">
        <v>79</v>
      </c>
      <c r="AE1558" s="56"/>
      <c r="AF1558" s="61"/>
      <c r="AG1558" s="61"/>
      <c r="AH1558" s="67" t="str">
        <v>May</v>
      </c>
      <c r="AI1558" s="68" t="str">
        <v>May</v>
      </c>
      <c r="AJ1558" s="69" t="e">
        <f t="shared" si="4"/>
        <v>#REF!</v>
      </c>
      <c r="AK1558" s="70">
        <f t="shared" si="1"/>
        <v>43252</v>
      </c>
      <c r="AL1558" s="71" t="e">
        <f t="shared" ca="1" si="5"/>
        <v>#REF!</v>
      </c>
      <c r="AM1558" s="71" t="str">
        <v>2018</v>
      </c>
      <c r="AN1558" s="70">
        <f t="shared" si="3"/>
        <v>43232</v>
      </c>
      <c r="AO1558" s="70" t="s">
        <v>123</v>
      </c>
    </row>
    <row r="1559" spans="1:41" ht="14.4">
      <c r="A1559" s="55" t="s">
        <v>28471</v>
      </c>
      <c r="B1559" s="56" t="s">
        <v>89</v>
      </c>
      <c r="C1559" s="57">
        <v>43144</v>
      </c>
      <c r="D1559" s="56" t="s">
        <v>1027</v>
      </c>
      <c r="E1559" s="56" t="s">
        <v>140</v>
      </c>
      <c r="F1559" s="58" t="s">
        <v>106</v>
      </c>
      <c r="G1559" s="58" t="s">
        <v>107</v>
      </c>
      <c r="H1559" s="56" t="s">
        <v>140</v>
      </c>
      <c r="I1559" s="57"/>
      <c r="J1559" s="57">
        <v>43172</v>
      </c>
      <c r="K1559" s="56" t="s">
        <v>18</v>
      </c>
      <c r="L1559" s="56" t="s">
        <v>18</v>
      </c>
      <c r="M1559" s="60" t="s">
        <v>28472</v>
      </c>
      <c r="N1559" s="56" t="s">
        <v>28473</v>
      </c>
      <c r="O1559" s="56" t="s">
        <v>33</v>
      </c>
      <c r="P1559" s="56" t="s">
        <v>28474</v>
      </c>
      <c r="Q1559" s="56" t="s">
        <v>17</v>
      </c>
      <c r="R1559" s="66"/>
      <c r="S1559" s="56" t="s">
        <v>108</v>
      </c>
      <c r="T1559" s="61"/>
      <c r="U1559" s="56"/>
      <c r="V1559" s="66"/>
      <c r="W1559" s="66"/>
      <c r="X1559" s="400"/>
      <c r="Y1559" s="56" t="s">
        <v>108</v>
      </c>
      <c r="Z1559" s="56" t="s">
        <v>18</v>
      </c>
      <c r="AA1559" s="57">
        <v>43144</v>
      </c>
      <c r="AB1559" s="203"/>
      <c r="AC1559" s="64" t="s">
        <v>28475</v>
      </c>
      <c r="AD1559" s="65" t="s">
        <v>79</v>
      </c>
      <c r="AE1559" s="65"/>
      <c r="AF1559" s="66"/>
      <c r="AG1559" s="66"/>
      <c r="AH1559" s="67" t="str">
        <v>Feb</v>
      </c>
      <c r="AI1559" s="68" t="str">
        <v>Feb</v>
      </c>
      <c r="AJ1559" s="69" t="e">
        <f t="shared" si="4"/>
        <v>#REF!</v>
      </c>
      <c r="AK1559" s="70">
        <f t="shared" si="1"/>
        <v>43174</v>
      </c>
      <c r="AL1559" s="71" t="e">
        <f t="shared" ca="1" si="5"/>
        <v>#REF!</v>
      </c>
      <c r="AM1559" s="71" t="str">
        <v>2018</v>
      </c>
      <c r="AN1559" s="70">
        <f t="shared" si="3"/>
        <v>43154</v>
      </c>
      <c r="AO1559" s="70" t="s">
        <v>123</v>
      </c>
    </row>
    <row r="1560" spans="1:41" ht="14.4">
      <c r="A1560" s="55" t="s">
        <v>28476</v>
      </c>
      <c r="B1560" s="56" t="s">
        <v>89</v>
      </c>
      <c r="C1560" s="57">
        <v>43143</v>
      </c>
      <c r="D1560" s="56" t="s">
        <v>90</v>
      </c>
      <c r="E1560" s="56" t="s">
        <v>112</v>
      </c>
      <c r="F1560" s="58" t="s">
        <v>106</v>
      </c>
      <c r="G1560" s="58" t="s">
        <v>113</v>
      </c>
      <c r="H1560" s="56" t="s">
        <v>112</v>
      </c>
      <c r="I1560" s="57"/>
      <c r="J1560" s="57">
        <v>43171</v>
      </c>
      <c r="K1560" s="56" t="s">
        <v>18</v>
      </c>
      <c r="L1560" s="56" t="s">
        <v>18</v>
      </c>
      <c r="M1560" s="60" t="s">
        <v>28477</v>
      </c>
      <c r="N1560" s="56" t="s">
        <v>28478</v>
      </c>
      <c r="O1560" s="56" t="s">
        <v>137</v>
      </c>
      <c r="P1560" s="56" t="s">
        <v>28479</v>
      </c>
      <c r="Q1560" s="56" t="s">
        <v>116</v>
      </c>
      <c r="R1560" s="66"/>
      <c r="S1560" s="56" t="s">
        <v>108</v>
      </c>
      <c r="T1560" s="61"/>
      <c r="U1560" s="400">
        <v>43151</v>
      </c>
      <c r="V1560" s="66"/>
      <c r="W1560" s="56">
        <v>10.75</v>
      </c>
      <c r="X1560" s="400">
        <v>43165</v>
      </c>
      <c r="Y1560" s="61"/>
      <c r="Z1560" s="56" t="s">
        <v>18</v>
      </c>
      <c r="AA1560" s="57">
        <v>43165</v>
      </c>
      <c r="AB1560" s="203"/>
      <c r="AC1560" s="64" t="s">
        <v>28480</v>
      </c>
      <c r="AD1560" s="65" t="s">
        <v>79</v>
      </c>
      <c r="AE1560" s="65" t="s">
        <v>79</v>
      </c>
      <c r="AF1560" s="56" t="s">
        <v>18</v>
      </c>
      <c r="AG1560" s="56" t="s">
        <v>18</v>
      </c>
      <c r="AH1560" s="67" t="str">
        <v>Feb</v>
      </c>
      <c r="AI1560" s="68" t="str">
        <v>Mar</v>
      </c>
      <c r="AJ1560" s="69" t="e">
        <f t="shared" si="4"/>
        <v>#REF!</v>
      </c>
      <c r="AK1560" s="70">
        <f t="shared" si="1"/>
        <v>43173</v>
      </c>
      <c r="AL1560" s="71" t="e">
        <f t="shared" ca="1" si="5"/>
        <v>#REF!</v>
      </c>
      <c r="AM1560" s="71" t="str">
        <v>2018</v>
      </c>
      <c r="AN1560" s="70">
        <f t="shared" si="3"/>
        <v>43153</v>
      </c>
      <c r="AO1560" s="70" t="s">
        <v>123</v>
      </c>
    </row>
    <row r="1561" spans="1:41" ht="14.4">
      <c r="A1561" s="55" t="s">
        <v>28481</v>
      </c>
      <c r="B1561" s="56" t="s">
        <v>89</v>
      </c>
      <c r="C1561" s="57">
        <v>43292</v>
      </c>
      <c r="D1561" s="56" t="s">
        <v>1027</v>
      </c>
      <c r="E1561" s="56" t="s">
        <v>140</v>
      </c>
      <c r="F1561" s="58" t="s">
        <v>106</v>
      </c>
      <c r="G1561" s="58" t="s">
        <v>107</v>
      </c>
      <c r="H1561" s="56" t="s">
        <v>140</v>
      </c>
      <c r="I1561" s="57"/>
      <c r="J1561" s="57">
        <v>43323</v>
      </c>
      <c r="K1561" s="56" t="s">
        <v>18</v>
      </c>
      <c r="L1561" s="56" t="s">
        <v>14</v>
      </c>
      <c r="M1561" s="60" t="s">
        <v>6733</v>
      </c>
      <c r="N1561" s="56" t="s">
        <v>28482</v>
      </c>
      <c r="O1561" s="56" t="s">
        <v>249</v>
      </c>
      <c r="P1561" s="56" t="s">
        <v>108</v>
      </c>
      <c r="Q1561" s="61"/>
      <c r="R1561" s="56"/>
      <c r="S1561" s="56" t="s">
        <v>108</v>
      </c>
      <c r="T1561" s="56" t="s">
        <v>108</v>
      </c>
      <c r="U1561" s="56"/>
      <c r="V1561" s="56"/>
      <c r="W1561" s="56" t="s">
        <v>108</v>
      </c>
      <c r="X1561" s="56"/>
      <c r="Y1561" s="56" t="s">
        <v>108</v>
      </c>
      <c r="Z1561" s="56" t="s">
        <v>14</v>
      </c>
      <c r="AA1561" s="57">
        <v>43292</v>
      </c>
      <c r="AB1561" s="203"/>
      <c r="AC1561" s="64" t="s">
        <v>28483</v>
      </c>
      <c r="AD1561" s="56" t="s">
        <v>118</v>
      </c>
      <c r="AE1561" s="56"/>
      <c r="AF1561" s="61"/>
      <c r="AG1561" s="61"/>
      <c r="AH1561" s="67" t="str">
        <v>Jul</v>
      </c>
      <c r="AI1561" s="68" t="str">
        <v>Jul</v>
      </c>
      <c r="AJ1561" s="69" t="e">
        <f t="shared" si="4"/>
        <v>#REF!</v>
      </c>
      <c r="AK1561" s="70">
        <f t="shared" si="1"/>
        <v>43322</v>
      </c>
      <c r="AL1561" s="71" t="e">
        <f t="shared" ca="1" si="5"/>
        <v>#REF!</v>
      </c>
      <c r="AM1561" s="71" t="str">
        <v>2018</v>
      </c>
      <c r="AN1561" s="70">
        <f t="shared" si="3"/>
        <v>43302</v>
      </c>
      <c r="AO1561" s="70" t="s">
        <v>123</v>
      </c>
    </row>
    <row r="1562" spans="1:41" ht="14.4">
      <c r="A1562" s="55" t="s">
        <v>28484</v>
      </c>
      <c r="B1562" s="56" t="s">
        <v>89</v>
      </c>
      <c r="C1562" s="57">
        <v>43159</v>
      </c>
      <c r="D1562" s="56" t="s">
        <v>131</v>
      </c>
      <c r="E1562" s="56" t="s">
        <v>140</v>
      </c>
      <c r="F1562" s="58" t="s">
        <v>106</v>
      </c>
      <c r="G1562" s="58" t="s">
        <v>107</v>
      </c>
      <c r="H1562" s="56" t="s">
        <v>140</v>
      </c>
      <c r="I1562" s="57"/>
      <c r="J1562" s="57">
        <v>43187</v>
      </c>
      <c r="K1562" s="56" t="s">
        <v>18</v>
      </c>
      <c r="L1562" s="56" t="s">
        <v>18</v>
      </c>
      <c r="M1562" s="60" t="s">
        <v>745</v>
      </c>
      <c r="N1562" s="56" t="s">
        <v>28485</v>
      </c>
      <c r="O1562" s="56" t="s">
        <v>355</v>
      </c>
      <c r="P1562" s="56" t="s">
        <v>28486</v>
      </c>
      <c r="Q1562" s="56" t="s">
        <v>17</v>
      </c>
      <c r="R1562" s="66"/>
      <c r="S1562" s="56" t="s">
        <v>108</v>
      </c>
      <c r="T1562" s="56" t="s">
        <v>108</v>
      </c>
      <c r="U1562" s="400"/>
      <c r="V1562" s="66"/>
      <c r="W1562" s="66"/>
      <c r="X1562" s="400"/>
      <c r="Y1562" s="56" t="s">
        <v>108</v>
      </c>
      <c r="Z1562" s="56" t="s">
        <v>18</v>
      </c>
      <c r="AA1562" s="57">
        <v>43159</v>
      </c>
      <c r="AB1562" s="203"/>
      <c r="AC1562" s="64" t="s">
        <v>28487</v>
      </c>
      <c r="AD1562" s="65" t="s">
        <v>360</v>
      </c>
      <c r="AE1562" s="65"/>
      <c r="AF1562" s="66"/>
      <c r="AG1562" s="66"/>
      <c r="AH1562" s="67" t="str">
        <v>Feb</v>
      </c>
      <c r="AI1562" s="68" t="str">
        <v>Feb</v>
      </c>
      <c r="AJ1562" s="69" t="e">
        <f t="shared" si="4"/>
        <v>#REF!</v>
      </c>
      <c r="AK1562" s="70">
        <f t="shared" si="1"/>
        <v>43189</v>
      </c>
      <c r="AL1562" s="71" t="e">
        <f t="shared" ca="1" si="5"/>
        <v>#REF!</v>
      </c>
      <c r="AM1562" s="71" t="str">
        <v>2018</v>
      </c>
      <c r="AN1562" s="70">
        <f t="shared" si="3"/>
        <v>43169</v>
      </c>
      <c r="AO1562" s="70" t="s">
        <v>123</v>
      </c>
    </row>
    <row r="1563" spans="1:41" ht="14.4">
      <c r="A1563" s="55" t="s">
        <v>28488</v>
      </c>
      <c r="B1563" s="56" t="s">
        <v>89</v>
      </c>
      <c r="C1563" s="57">
        <v>43257</v>
      </c>
      <c r="D1563" s="56" t="s">
        <v>90</v>
      </c>
      <c r="E1563" s="56" t="s">
        <v>140</v>
      </c>
      <c r="F1563" s="58" t="s">
        <v>106</v>
      </c>
      <c r="G1563" s="58" t="s">
        <v>107</v>
      </c>
      <c r="H1563" s="56" t="s">
        <v>140</v>
      </c>
      <c r="I1563" s="57"/>
      <c r="J1563" s="57">
        <v>43287</v>
      </c>
      <c r="K1563" s="56" t="s">
        <v>18</v>
      </c>
      <c r="L1563" s="56" t="s">
        <v>18</v>
      </c>
      <c r="M1563" s="60" t="s">
        <v>28489</v>
      </c>
      <c r="N1563" s="56" t="s">
        <v>28490</v>
      </c>
      <c r="O1563" s="56" t="s">
        <v>27</v>
      </c>
      <c r="P1563" s="56" t="s">
        <v>28491</v>
      </c>
      <c r="Q1563" s="56" t="s">
        <v>17</v>
      </c>
      <c r="R1563" s="56"/>
      <c r="S1563" s="56" t="s">
        <v>108</v>
      </c>
      <c r="T1563" s="56" t="s">
        <v>108</v>
      </c>
      <c r="U1563" s="56"/>
      <c r="V1563" s="56"/>
      <c r="W1563" s="56" t="s">
        <v>108</v>
      </c>
      <c r="X1563" s="56"/>
      <c r="Y1563" s="56" t="s">
        <v>108</v>
      </c>
      <c r="Z1563" s="56" t="s">
        <v>18</v>
      </c>
      <c r="AA1563" s="57">
        <v>43257</v>
      </c>
      <c r="AB1563" s="203"/>
      <c r="AC1563" s="64" t="s">
        <v>28492</v>
      </c>
      <c r="AD1563" s="56" t="s">
        <v>79</v>
      </c>
      <c r="AE1563" s="56"/>
      <c r="AF1563" s="61"/>
      <c r="AG1563" s="61"/>
      <c r="AH1563" s="67" t="str">
        <v>Jun</v>
      </c>
      <c r="AI1563" s="68" t="str">
        <v>Jun</v>
      </c>
      <c r="AJ1563" s="69" t="e">
        <f t="shared" si="4"/>
        <v>#REF!</v>
      </c>
      <c r="AK1563" s="70">
        <f t="shared" si="1"/>
        <v>43287</v>
      </c>
      <c r="AL1563" s="71" t="e">
        <f t="shared" ca="1" si="5"/>
        <v>#REF!</v>
      </c>
      <c r="AM1563" s="71" t="str">
        <v>2018</v>
      </c>
      <c r="AN1563" s="70">
        <f t="shared" si="3"/>
        <v>43267</v>
      </c>
      <c r="AO1563" s="70" t="s">
        <v>123</v>
      </c>
    </row>
    <row r="1564" spans="1:41" ht="14.4">
      <c r="A1564" s="55" t="s">
        <v>28493</v>
      </c>
      <c r="B1564" s="56" t="s">
        <v>89</v>
      </c>
      <c r="C1564" s="57">
        <v>43122</v>
      </c>
      <c r="D1564" s="56" t="s">
        <v>1027</v>
      </c>
      <c r="E1564" s="56" t="s">
        <v>140</v>
      </c>
      <c r="F1564" s="58" t="s">
        <v>106</v>
      </c>
      <c r="G1564" s="58" t="s">
        <v>107</v>
      </c>
      <c r="H1564" s="56" t="s">
        <v>140</v>
      </c>
      <c r="I1564" s="57"/>
      <c r="J1564" s="57">
        <v>43153</v>
      </c>
      <c r="K1564" s="56" t="s">
        <v>18</v>
      </c>
      <c r="L1564" s="56" t="s">
        <v>14</v>
      </c>
      <c r="M1564" s="60" t="s">
        <v>642</v>
      </c>
      <c r="N1564" s="56" t="s">
        <v>28494</v>
      </c>
      <c r="O1564" s="56" t="s">
        <v>249</v>
      </c>
      <c r="P1564" s="56" t="s">
        <v>108</v>
      </c>
      <c r="Q1564" s="61"/>
      <c r="R1564" s="66"/>
      <c r="S1564" s="56" t="s">
        <v>108</v>
      </c>
      <c r="T1564" s="56" t="s">
        <v>108</v>
      </c>
      <c r="U1564" s="56"/>
      <c r="V1564" s="66"/>
      <c r="W1564" s="66"/>
      <c r="X1564" s="400"/>
      <c r="Y1564" s="56" t="s">
        <v>108</v>
      </c>
      <c r="Z1564" s="56" t="s">
        <v>14</v>
      </c>
      <c r="AA1564" s="57">
        <v>43122</v>
      </c>
      <c r="AB1564" s="203"/>
      <c r="AC1564" s="64" t="s">
        <v>23816</v>
      </c>
      <c r="AD1564" s="65" t="s">
        <v>118</v>
      </c>
      <c r="AE1564" s="65"/>
      <c r="AF1564" s="66"/>
      <c r="AG1564" s="66"/>
      <c r="AH1564" s="67" t="str">
        <v>Jan</v>
      </c>
      <c r="AI1564" s="68" t="str">
        <v>Jan</v>
      </c>
      <c r="AJ1564" s="69" t="e">
        <f t="shared" si="4"/>
        <v>#REF!</v>
      </c>
      <c r="AK1564" s="70">
        <f t="shared" si="1"/>
        <v>43152</v>
      </c>
      <c r="AL1564" s="71" t="e">
        <f t="shared" ca="1" si="5"/>
        <v>#REF!</v>
      </c>
      <c r="AM1564" s="71" t="str">
        <v>2018</v>
      </c>
      <c r="AN1564" s="70">
        <f t="shared" si="3"/>
        <v>43132</v>
      </c>
      <c r="AO1564" s="70" t="s">
        <v>123</v>
      </c>
    </row>
    <row r="1565" spans="1:41" ht="14.4">
      <c r="A1565" s="55" t="s">
        <v>28495</v>
      </c>
      <c r="B1565" s="56" t="s">
        <v>89</v>
      </c>
      <c r="C1565" s="57">
        <v>43311</v>
      </c>
      <c r="D1565" s="56" t="s">
        <v>1027</v>
      </c>
      <c r="E1565" s="56" t="s">
        <v>140</v>
      </c>
      <c r="F1565" s="58" t="s">
        <v>106</v>
      </c>
      <c r="G1565" s="58" t="s">
        <v>107</v>
      </c>
      <c r="H1565" s="56" t="s">
        <v>140</v>
      </c>
      <c r="I1565" s="57"/>
      <c r="J1565" s="57">
        <v>43342</v>
      </c>
      <c r="K1565" s="56" t="s">
        <v>18</v>
      </c>
      <c r="L1565" s="56" t="s">
        <v>18</v>
      </c>
      <c r="M1565" s="60" t="s">
        <v>642</v>
      </c>
      <c r="N1565" s="56" t="s">
        <v>28496</v>
      </c>
      <c r="O1565" s="56" t="s">
        <v>249</v>
      </c>
      <c r="P1565" s="56" t="s">
        <v>28497</v>
      </c>
      <c r="Q1565" s="56" t="s">
        <v>17</v>
      </c>
      <c r="R1565" s="56"/>
      <c r="S1565" s="56" t="s">
        <v>108</v>
      </c>
      <c r="T1565" s="56" t="s">
        <v>108</v>
      </c>
      <c r="U1565" s="56"/>
      <c r="V1565" s="56"/>
      <c r="W1565" s="56" t="s">
        <v>108</v>
      </c>
      <c r="X1565" s="56"/>
      <c r="Y1565" s="56" t="s">
        <v>108</v>
      </c>
      <c r="Z1565" s="56" t="s">
        <v>18</v>
      </c>
      <c r="AA1565" s="57">
        <v>43311</v>
      </c>
      <c r="AB1565" s="203"/>
      <c r="AC1565" s="64" t="s">
        <v>26590</v>
      </c>
      <c r="AD1565" s="56" t="s">
        <v>79</v>
      </c>
      <c r="AE1565" s="56"/>
      <c r="AF1565" s="61"/>
      <c r="AG1565" s="61"/>
      <c r="AH1565" s="67" t="str">
        <v>Jul</v>
      </c>
      <c r="AI1565" s="68" t="str">
        <v>Jul</v>
      </c>
      <c r="AJ1565" s="69" t="e">
        <f t="shared" si="4"/>
        <v>#REF!</v>
      </c>
      <c r="AK1565" s="70">
        <f t="shared" si="1"/>
        <v>43341</v>
      </c>
      <c r="AL1565" s="71" t="e">
        <f t="shared" ca="1" si="5"/>
        <v>#REF!</v>
      </c>
      <c r="AM1565" s="71" t="str">
        <v>2018</v>
      </c>
      <c r="AN1565" s="70">
        <f t="shared" si="3"/>
        <v>43321</v>
      </c>
      <c r="AO1565" s="70" t="s">
        <v>123</v>
      </c>
    </row>
    <row r="1566" spans="1:41" ht="14.4">
      <c r="A1566" s="55" t="s">
        <v>28498</v>
      </c>
      <c r="B1566" s="56" t="s">
        <v>89</v>
      </c>
      <c r="C1566" s="57">
        <v>43349</v>
      </c>
      <c r="D1566" s="56" t="s">
        <v>90</v>
      </c>
      <c r="E1566" s="56" t="s">
        <v>196</v>
      </c>
      <c r="F1566" s="58" t="s">
        <v>106</v>
      </c>
      <c r="G1566" s="58" t="s">
        <v>113</v>
      </c>
      <c r="H1566" s="56" t="s">
        <v>196</v>
      </c>
      <c r="I1566" s="57"/>
      <c r="J1566" s="57">
        <v>43362</v>
      </c>
      <c r="K1566" s="56" t="s">
        <v>1946</v>
      </c>
      <c r="L1566" s="56" t="s">
        <v>18</v>
      </c>
      <c r="M1566" s="60" t="s">
        <v>6733</v>
      </c>
      <c r="N1566" s="56" t="s">
        <v>28499</v>
      </c>
      <c r="O1566" s="56" t="s">
        <v>249</v>
      </c>
      <c r="P1566" s="56" t="s">
        <v>3393</v>
      </c>
      <c r="Q1566" s="56" t="s">
        <v>116</v>
      </c>
      <c r="R1566" s="66"/>
      <c r="S1566" s="56" t="s">
        <v>108</v>
      </c>
      <c r="T1566" s="56" t="s">
        <v>6453</v>
      </c>
      <c r="U1566" s="402"/>
      <c r="V1566" s="66"/>
      <c r="W1566" s="56" t="s">
        <v>108</v>
      </c>
      <c r="X1566" s="56" t="s">
        <v>108</v>
      </c>
      <c r="Y1566" s="61"/>
      <c r="Z1566" s="56" t="s">
        <v>14</v>
      </c>
      <c r="AA1566" s="533">
        <v>43349</v>
      </c>
      <c r="AB1566" s="203"/>
      <c r="AC1566" s="64" t="s">
        <v>26288</v>
      </c>
      <c r="AD1566" s="56" t="s">
        <v>360</v>
      </c>
      <c r="AE1566" s="61"/>
      <c r="AF1566" s="61"/>
      <c r="AG1566" s="61"/>
      <c r="AH1566" s="67" t="str">
        <v>Sep</v>
      </c>
      <c r="AI1566" s="68" t="str">
        <v>Sep</v>
      </c>
      <c r="AJ1566" s="69" t="e">
        <f t="shared" si="4"/>
        <v>#REF!</v>
      </c>
      <c r="AK1566" s="70">
        <f t="shared" si="1"/>
        <v>43379</v>
      </c>
      <c r="AL1566" s="71" t="e">
        <f t="shared" ca="1" si="5"/>
        <v>#REF!</v>
      </c>
      <c r="AM1566" s="71" t="str">
        <v>2018</v>
      </c>
      <c r="AN1566" s="70">
        <f t="shared" si="3"/>
        <v>43359</v>
      </c>
      <c r="AO1566" s="70" t="s">
        <v>123</v>
      </c>
    </row>
    <row r="1567" spans="1:41" ht="14.4">
      <c r="A1567" s="55" t="s">
        <v>28500</v>
      </c>
      <c r="B1567" s="56" t="s">
        <v>89</v>
      </c>
      <c r="C1567" s="57">
        <v>43419</v>
      </c>
      <c r="D1567" s="56" t="s">
        <v>131</v>
      </c>
      <c r="E1567" s="56" t="s">
        <v>140</v>
      </c>
      <c r="F1567" s="58" t="s">
        <v>106</v>
      </c>
      <c r="G1567" s="58" t="s">
        <v>107</v>
      </c>
      <c r="H1567" s="56" t="s">
        <v>140</v>
      </c>
      <c r="I1567" s="57"/>
      <c r="J1567" s="57">
        <v>43449</v>
      </c>
      <c r="K1567" s="56" t="s">
        <v>18</v>
      </c>
      <c r="L1567" s="56" t="s">
        <v>18</v>
      </c>
      <c r="M1567" s="60" t="s">
        <v>745</v>
      </c>
      <c r="N1567" s="56" t="s">
        <v>28501</v>
      </c>
      <c r="O1567" s="56" t="s">
        <v>29</v>
      </c>
      <c r="P1567" s="56" t="s">
        <v>28502</v>
      </c>
      <c r="Q1567" s="56" t="s">
        <v>17</v>
      </c>
      <c r="R1567" s="56"/>
      <c r="S1567" s="56" t="s">
        <v>108</v>
      </c>
      <c r="T1567" s="56" t="s">
        <v>108</v>
      </c>
      <c r="U1567" s="56"/>
      <c r="V1567" s="56"/>
      <c r="W1567" s="56" t="s">
        <v>108</v>
      </c>
      <c r="X1567" s="56"/>
      <c r="Y1567" s="56" t="s">
        <v>108</v>
      </c>
      <c r="Z1567" s="56" t="s">
        <v>18</v>
      </c>
      <c r="AA1567" s="57">
        <v>43440</v>
      </c>
      <c r="AB1567" s="203"/>
      <c r="AC1567" s="64" t="s">
        <v>28503</v>
      </c>
      <c r="AD1567" s="56" t="s">
        <v>360</v>
      </c>
      <c r="AE1567" s="56"/>
      <c r="AF1567" s="61"/>
      <c r="AG1567" s="61"/>
      <c r="AH1567" s="67" t="str">
        <v>Nov</v>
      </c>
      <c r="AI1567" s="68" t="str">
        <v>Dec</v>
      </c>
      <c r="AJ1567" s="69" t="e">
        <f t="shared" si="4"/>
        <v>#REF!</v>
      </c>
      <c r="AK1567" s="70">
        <f t="shared" si="1"/>
        <v>43449</v>
      </c>
      <c r="AL1567" s="71" t="e">
        <f t="shared" ca="1" si="5"/>
        <v>#REF!</v>
      </c>
      <c r="AM1567" s="71" t="str">
        <v>2018</v>
      </c>
      <c r="AN1567" s="70">
        <f t="shared" si="3"/>
        <v>43429</v>
      </c>
      <c r="AO1567" s="70" t="s">
        <v>123</v>
      </c>
    </row>
    <row r="1568" spans="1:41" ht="14.4">
      <c r="A1568" s="55" t="s">
        <v>28504</v>
      </c>
      <c r="B1568" s="56" t="s">
        <v>89</v>
      </c>
      <c r="C1568" s="57">
        <v>43157</v>
      </c>
      <c r="D1568" s="56" t="s">
        <v>90</v>
      </c>
      <c r="E1568" s="56" t="s">
        <v>140</v>
      </c>
      <c r="F1568" s="58" t="s">
        <v>106</v>
      </c>
      <c r="G1568" s="58" t="s">
        <v>107</v>
      </c>
      <c r="H1568" s="56" t="s">
        <v>140</v>
      </c>
      <c r="I1568" s="57"/>
      <c r="J1568" s="57">
        <v>43185</v>
      </c>
      <c r="K1568" s="56" t="s">
        <v>18</v>
      </c>
      <c r="L1568" s="56" t="s">
        <v>18</v>
      </c>
      <c r="M1568" s="60" t="s">
        <v>28256</v>
      </c>
      <c r="N1568" s="56" t="s">
        <v>28505</v>
      </c>
      <c r="O1568" s="56" t="s">
        <v>27</v>
      </c>
      <c r="P1568" s="56" t="s">
        <v>28506</v>
      </c>
      <c r="Q1568" s="56" t="s">
        <v>28</v>
      </c>
      <c r="R1568" s="66"/>
      <c r="S1568" s="56" t="s">
        <v>108</v>
      </c>
      <c r="T1568" s="56" t="s">
        <v>108</v>
      </c>
      <c r="U1568" s="56"/>
      <c r="V1568" s="66"/>
      <c r="W1568" s="66"/>
      <c r="X1568" s="400"/>
      <c r="Y1568" s="56" t="s">
        <v>108</v>
      </c>
      <c r="Z1568" s="56" t="s">
        <v>18</v>
      </c>
      <c r="AA1568" s="57">
        <v>43157</v>
      </c>
      <c r="AB1568" s="203"/>
      <c r="AC1568" s="200" t="s">
        <v>28507</v>
      </c>
      <c r="AD1568" s="65" t="s">
        <v>79</v>
      </c>
      <c r="AE1568" s="65"/>
      <c r="AF1568" s="66"/>
      <c r="AG1568" s="66"/>
      <c r="AH1568" s="67" t="str">
        <v>Feb</v>
      </c>
      <c r="AI1568" s="68" t="str">
        <v>Feb</v>
      </c>
      <c r="AJ1568" s="69" t="e">
        <f t="shared" si="4"/>
        <v>#REF!</v>
      </c>
      <c r="AK1568" s="70">
        <f t="shared" si="1"/>
        <v>43187</v>
      </c>
      <c r="AL1568" s="71" t="e">
        <f t="shared" ca="1" si="5"/>
        <v>#REF!</v>
      </c>
      <c r="AM1568" s="71" t="str">
        <v>2018</v>
      </c>
      <c r="AN1568" s="70">
        <f t="shared" si="3"/>
        <v>43167</v>
      </c>
      <c r="AO1568" s="70" t="s">
        <v>123</v>
      </c>
    </row>
    <row r="1569" spans="1:41" ht="14.4">
      <c r="A1569" s="55" t="s">
        <v>28508</v>
      </c>
      <c r="B1569" s="56" t="s">
        <v>89</v>
      </c>
      <c r="C1569" s="57">
        <v>43242</v>
      </c>
      <c r="D1569" s="56" t="s">
        <v>2397</v>
      </c>
      <c r="E1569" s="56" t="s">
        <v>327</v>
      </c>
      <c r="F1569" s="58" t="s">
        <v>214</v>
      </c>
      <c r="G1569" s="58" t="s">
        <v>328</v>
      </c>
      <c r="H1569" s="56" t="s">
        <v>327</v>
      </c>
      <c r="I1569" s="57"/>
      <c r="J1569" s="57">
        <v>43255</v>
      </c>
      <c r="K1569" s="56" t="s">
        <v>18</v>
      </c>
      <c r="L1569" s="56" t="s">
        <v>18</v>
      </c>
      <c r="M1569" s="60" t="s">
        <v>28509</v>
      </c>
      <c r="N1569" s="56" t="s">
        <v>28510</v>
      </c>
      <c r="O1569" s="56" t="s">
        <v>172</v>
      </c>
      <c r="P1569" s="61"/>
      <c r="Q1569" s="56" t="s">
        <v>96</v>
      </c>
      <c r="R1569" s="56"/>
      <c r="S1569" s="56" t="s">
        <v>108</v>
      </c>
      <c r="T1569" s="56" t="s">
        <v>108</v>
      </c>
      <c r="U1569" s="56"/>
      <c r="V1569" s="56"/>
      <c r="W1569" s="56" t="s">
        <v>108</v>
      </c>
      <c r="X1569" s="56" t="s">
        <v>108</v>
      </c>
      <c r="Y1569" s="61"/>
      <c r="Z1569" s="56" t="s">
        <v>18</v>
      </c>
      <c r="AA1569" s="533">
        <v>43242</v>
      </c>
      <c r="AB1569" s="203"/>
      <c r="AC1569" s="64" t="s">
        <v>873</v>
      </c>
      <c r="AD1569" s="56" t="s">
        <v>79</v>
      </c>
      <c r="AE1569" s="56" t="s">
        <v>27697</v>
      </c>
      <c r="AF1569" s="61"/>
      <c r="AG1569" s="61"/>
      <c r="AH1569" s="67" t="str">
        <v>May</v>
      </c>
      <c r="AI1569" s="68" t="str">
        <v>May</v>
      </c>
      <c r="AJ1569" s="69" t="e">
        <f t="shared" si="4"/>
        <v>#REF!</v>
      </c>
      <c r="AK1569" s="70">
        <f t="shared" si="1"/>
        <v>43272</v>
      </c>
      <c r="AL1569" s="71" t="e">
        <f t="shared" ca="1" si="5"/>
        <v>#REF!</v>
      </c>
      <c r="AM1569" s="71" t="str">
        <v>2018</v>
      </c>
      <c r="AN1569" s="70">
        <f t="shared" si="3"/>
        <v>43252</v>
      </c>
      <c r="AO1569" s="70" t="s">
        <v>123</v>
      </c>
    </row>
    <row r="1570" spans="1:41" ht="14.4">
      <c r="A1570" s="55" t="s">
        <v>28511</v>
      </c>
      <c r="B1570" s="56" t="s">
        <v>89</v>
      </c>
      <c r="C1570" s="57">
        <v>43117</v>
      </c>
      <c r="D1570" s="56" t="s">
        <v>90</v>
      </c>
      <c r="E1570" s="56" t="s">
        <v>327</v>
      </c>
      <c r="F1570" s="58" t="s">
        <v>214</v>
      </c>
      <c r="G1570" s="58" t="s">
        <v>5061</v>
      </c>
      <c r="H1570" s="56" t="s">
        <v>327</v>
      </c>
      <c r="I1570" s="59"/>
      <c r="J1570" s="57">
        <v>43148</v>
      </c>
      <c r="K1570" s="61"/>
      <c r="L1570" s="56" t="s">
        <v>18</v>
      </c>
      <c r="M1570" s="60" t="s">
        <v>28512</v>
      </c>
      <c r="N1570" s="56" t="s">
        <v>28513</v>
      </c>
      <c r="O1570" s="56" t="s">
        <v>271</v>
      </c>
      <c r="P1570" s="56">
        <v>2117052</v>
      </c>
      <c r="Q1570" s="56" t="s">
        <v>96</v>
      </c>
      <c r="R1570" s="66"/>
      <c r="S1570" s="61"/>
      <c r="T1570" s="61"/>
      <c r="U1570" s="402"/>
      <c r="V1570" s="66"/>
      <c r="W1570" s="66"/>
      <c r="X1570" s="400" t="s">
        <v>108</v>
      </c>
      <c r="Y1570" s="56"/>
      <c r="Z1570" s="56" t="s">
        <v>18</v>
      </c>
      <c r="AA1570" s="533">
        <v>43117</v>
      </c>
      <c r="AB1570" s="203"/>
      <c r="AC1570" s="64" t="s">
        <v>28514</v>
      </c>
      <c r="AD1570" s="65" t="s">
        <v>79</v>
      </c>
      <c r="AE1570" s="65" t="s">
        <v>27697</v>
      </c>
      <c r="AF1570" s="66"/>
      <c r="AG1570" s="66"/>
      <c r="AH1570" s="67" t="str">
        <v>Jan</v>
      </c>
      <c r="AI1570" s="68" t="str">
        <v>Jan</v>
      </c>
      <c r="AJ1570" s="69" t="e">
        <f t="shared" si="4"/>
        <v>#REF!</v>
      </c>
      <c r="AK1570" s="70">
        <f t="shared" si="1"/>
        <v>43147</v>
      </c>
      <c r="AL1570" s="71" t="e">
        <f t="shared" ca="1" si="5"/>
        <v>#REF!</v>
      </c>
      <c r="AM1570" s="71" t="str">
        <v>2018</v>
      </c>
      <c r="AN1570" s="70">
        <f t="shared" si="3"/>
        <v>43127</v>
      </c>
      <c r="AO1570" s="70" t="s">
        <v>123</v>
      </c>
    </row>
    <row r="1571" spans="1:41" ht="14.4">
      <c r="A1571" s="55" t="s">
        <v>28515</v>
      </c>
      <c r="B1571" s="56" t="s">
        <v>89</v>
      </c>
      <c r="C1571" s="57">
        <v>43276</v>
      </c>
      <c r="D1571" s="56" t="s">
        <v>90</v>
      </c>
      <c r="E1571" s="56" t="s">
        <v>327</v>
      </c>
      <c r="F1571" s="58" t="s">
        <v>214</v>
      </c>
      <c r="G1571" s="58" t="s">
        <v>328</v>
      </c>
      <c r="H1571" s="56" t="s">
        <v>327</v>
      </c>
      <c r="I1571" s="59"/>
      <c r="J1571" s="57">
        <v>43306</v>
      </c>
      <c r="K1571" s="56" t="s">
        <v>18</v>
      </c>
      <c r="L1571" s="56" t="s">
        <v>18</v>
      </c>
      <c r="M1571" s="60" t="s">
        <v>28516</v>
      </c>
      <c r="N1571" s="56" t="s">
        <v>28517</v>
      </c>
      <c r="O1571" s="56" t="s">
        <v>271</v>
      </c>
      <c r="P1571" s="56">
        <v>2117043</v>
      </c>
      <c r="Q1571" s="56" t="s">
        <v>90</v>
      </c>
      <c r="R1571" s="66"/>
      <c r="S1571" s="61"/>
      <c r="T1571" s="61"/>
      <c r="U1571" s="402"/>
      <c r="V1571" s="66"/>
      <c r="W1571" s="66"/>
      <c r="X1571" s="402"/>
      <c r="Y1571" s="61"/>
      <c r="Z1571" s="56" t="s">
        <v>18</v>
      </c>
      <c r="AA1571" s="533">
        <v>43276</v>
      </c>
      <c r="AB1571" s="203"/>
      <c r="AC1571" s="95"/>
      <c r="AD1571" s="56" t="s">
        <v>79</v>
      </c>
      <c r="AE1571" s="56"/>
      <c r="AF1571" s="61"/>
      <c r="AG1571" s="61"/>
      <c r="AH1571" s="67" t="str">
        <v>Jun</v>
      </c>
      <c r="AI1571" s="68" t="str">
        <v>Jun</v>
      </c>
      <c r="AJ1571" s="69" t="e">
        <f t="shared" si="4"/>
        <v>#REF!</v>
      </c>
      <c r="AK1571" s="70">
        <f t="shared" si="1"/>
        <v>43306</v>
      </c>
      <c r="AL1571" s="71" t="e">
        <f t="shared" ca="1" si="5"/>
        <v>#REF!</v>
      </c>
      <c r="AM1571" s="71" t="str">
        <v>2018</v>
      </c>
      <c r="AN1571" s="70">
        <f t="shared" si="3"/>
        <v>43286</v>
      </c>
      <c r="AO1571" s="70" t="s">
        <v>123</v>
      </c>
    </row>
    <row r="1572" spans="1:41" ht="14.4">
      <c r="A1572" s="55" t="s">
        <v>28518</v>
      </c>
      <c r="B1572" s="56" t="s">
        <v>89</v>
      </c>
      <c r="C1572" s="57">
        <v>43242</v>
      </c>
      <c r="D1572" s="56" t="s">
        <v>90</v>
      </c>
      <c r="E1572" s="56" t="s">
        <v>140</v>
      </c>
      <c r="F1572" s="58" t="s">
        <v>106</v>
      </c>
      <c r="G1572" s="58" t="s">
        <v>107</v>
      </c>
      <c r="H1572" s="56" t="s">
        <v>140</v>
      </c>
      <c r="I1572" s="57"/>
      <c r="J1572" s="57">
        <v>43273</v>
      </c>
      <c r="K1572" s="56" t="s">
        <v>18</v>
      </c>
      <c r="L1572" s="56" t="s">
        <v>18</v>
      </c>
      <c r="M1572" s="60" t="s">
        <v>28519</v>
      </c>
      <c r="N1572" s="56" t="s">
        <v>28520</v>
      </c>
      <c r="O1572" s="56" t="s">
        <v>143</v>
      </c>
      <c r="P1572" s="56" t="s">
        <v>28521</v>
      </c>
      <c r="Q1572" s="56" t="s">
        <v>133</v>
      </c>
      <c r="R1572" s="56"/>
      <c r="S1572" s="56" t="s">
        <v>108</v>
      </c>
      <c r="T1572" s="56" t="s">
        <v>108</v>
      </c>
      <c r="U1572" s="56"/>
      <c r="V1572" s="56"/>
      <c r="W1572" s="56" t="s">
        <v>108</v>
      </c>
      <c r="X1572" s="56"/>
      <c r="Y1572" s="56" t="s">
        <v>108</v>
      </c>
      <c r="Z1572" s="56" t="s">
        <v>18</v>
      </c>
      <c r="AA1572" s="57">
        <v>43242</v>
      </c>
      <c r="AB1572" s="203"/>
      <c r="AC1572" s="64" t="s">
        <v>26922</v>
      </c>
      <c r="AD1572" s="56" t="s">
        <v>79</v>
      </c>
      <c r="AE1572" s="56"/>
      <c r="AF1572" s="61"/>
      <c r="AG1572" s="61"/>
      <c r="AH1572" s="67" t="str">
        <v>May</v>
      </c>
      <c r="AI1572" s="68" t="str">
        <v>May</v>
      </c>
      <c r="AJ1572" s="69" t="e">
        <f t="shared" si="4"/>
        <v>#REF!</v>
      </c>
      <c r="AK1572" s="70">
        <f t="shared" si="1"/>
        <v>43272</v>
      </c>
      <c r="AL1572" s="71" t="e">
        <f t="shared" ca="1" si="5"/>
        <v>#REF!</v>
      </c>
      <c r="AM1572" s="71" t="str">
        <v>2018</v>
      </c>
      <c r="AN1572" s="70">
        <f t="shared" si="3"/>
        <v>43252</v>
      </c>
      <c r="AO1572" s="70" t="s">
        <v>123</v>
      </c>
    </row>
    <row r="1573" spans="1:41" ht="14.4">
      <c r="A1573" s="55" t="s">
        <v>28522</v>
      </c>
      <c r="B1573" s="56" t="s">
        <v>89</v>
      </c>
      <c r="C1573" s="57">
        <v>43208</v>
      </c>
      <c r="D1573" s="56" t="s">
        <v>1027</v>
      </c>
      <c r="E1573" s="56" t="s">
        <v>140</v>
      </c>
      <c r="F1573" s="58" t="s">
        <v>106</v>
      </c>
      <c r="G1573" s="58" t="s">
        <v>107</v>
      </c>
      <c r="H1573" s="56" t="s">
        <v>140</v>
      </c>
      <c r="I1573" s="57"/>
      <c r="J1573" s="57">
        <v>43238</v>
      </c>
      <c r="K1573" s="56" t="s">
        <v>18</v>
      </c>
      <c r="L1573" s="56" t="s">
        <v>18</v>
      </c>
      <c r="M1573" s="60" t="s">
        <v>642</v>
      </c>
      <c r="N1573" s="56" t="s">
        <v>28523</v>
      </c>
      <c r="O1573" s="56" t="s">
        <v>27</v>
      </c>
      <c r="P1573" s="56" t="s">
        <v>28524</v>
      </c>
      <c r="Q1573" s="56" t="s">
        <v>17</v>
      </c>
      <c r="R1573" s="56"/>
      <c r="S1573" s="56" t="s">
        <v>108</v>
      </c>
      <c r="T1573" s="56" t="s">
        <v>108</v>
      </c>
      <c r="U1573" s="56"/>
      <c r="V1573" s="56"/>
      <c r="W1573" s="56" t="s">
        <v>108</v>
      </c>
      <c r="X1573" s="56"/>
      <c r="Y1573" s="56" t="s">
        <v>108</v>
      </c>
      <c r="Z1573" s="56" t="s">
        <v>18</v>
      </c>
      <c r="AA1573" s="57">
        <v>43229</v>
      </c>
      <c r="AB1573" s="203"/>
      <c r="AC1573" s="64" t="s">
        <v>24772</v>
      </c>
      <c r="AD1573" s="56" t="s">
        <v>79</v>
      </c>
      <c r="AE1573" s="56"/>
      <c r="AF1573" s="61"/>
      <c r="AG1573" s="61"/>
      <c r="AH1573" s="67" t="str">
        <v>Apr</v>
      </c>
      <c r="AI1573" s="68" t="str">
        <v>May</v>
      </c>
      <c r="AJ1573" s="69" t="e">
        <f t="shared" si="4"/>
        <v>#REF!</v>
      </c>
      <c r="AK1573" s="70">
        <f t="shared" si="1"/>
        <v>43238</v>
      </c>
      <c r="AL1573" s="71" t="e">
        <f t="shared" ca="1" si="5"/>
        <v>#REF!</v>
      </c>
      <c r="AM1573" s="71" t="str">
        <v>2018</v>
      </c>
      <c r="AN1573" s="70">
        <f t="shared" si="3"/>
        <v>43218</v>
      </c>
      <c r="AO1573" s="70" t="s">
        <v>123</v>
      </c>
    </row>
    <row r="1574" spans="1:41" ht="14.4">
      <c r="A1574" s="55" t="s">
        <v>28525</v>
      </c>
      <c r="B1574" s="56" t="s">
        <v>89</v>
      </c>
      <c r="C1574" s="57">
        <v>43207</v>
      </c>
      <c r="D1574" s="56" t="s">
        <v>1027</v>
      </c>
      <c r="E1574" s="56" t="s">
        <v>140</v>
      </c>
      <c r="F1574" s="58" t="s">
        <v>106</v>
      </c>
      <c r="G1574" s="58" t="s">
        <v>107</v>
      </c>
      <c r="H1574" s="56" t="s">
        <v>140</v>
      </c>
      <c r="I1574" s="57"/>
      <c r="J1574" s="57">
        <v>43237</v>
      </c>
      <c r="K1574" s="56" t="s">
        <v>18</v>
      </c>
      <c r="L1574" s="56" t="s">
        <v>18</v>
      </c>
      <c r="M1574" s="60" t="s">
        <v>642</v>
      </c>
      <c r="N1574" s="56" t="s">
        <v>28526</v>
      </c>
      <c r="O1574" s="56" t="s">
        <v>249</v>
      </c>
      <c r="P1574" s="56" t="s">
        <v>28527</v>
      </c>
      <c r="Q1574" s="56" t="s">
        <v>21</v>
      </c>
      <c r="R1574" s="56"/>
      <c r="S1574" s="56" t="s">
        <v>108</v>
      </c>
      <c r="T1574" s="56" t="s">
        <v>108</v>
      </c>
      <c r="U1574" s="56"/>
      <c r="V1574" s="56"/>
      <c r="W1574" s="56" t="s">
        <v>108</v>
      </c>
      <c r="X1574" s="56"/>
      <c r="Y1574" s="56" t="s">
        <v>108</v>
      </c>
      <c r="Z1574" s="56" t="s">
        <v>18</v>
      </c>
      <c r="AA1574" s="57">
        <v>43207</v>
      </c>
      <c r="AB1574" s="203"/>
      <c r="AC1574" s="64" t="s">
        <v>26677</v>
      </c>
      <c r="AD1574" s="56" t="s">
        <v>79</v>
      </c>
      <c r="AE1574" s="56"/>
      <c r="AF1574" s="61"/>
      <c r="AG1574" s="61"/>
      <c r="AH1574" s="67" t="str">
        <v>Apr</v>
      </c>
      <c r="AI1574" s="68" t="str">
        <v>Apr</v>
      </c>
      <c r="AJ1574" s="69" t="e">
        <f t="shared" si="4"/>
        <v>#REF!</v>
      </c>
      <c r="AK1574" s="70">
        <f t="shared" si="1"/>
        <v>43237</v>
      </c>
      <c r="AL1574" s="71" t="e">
        <f t="shared" ca="1" si="5"/>
        <v>#REF!</v>
      </c>
      <c r="AM1574" s="71" t="str">
        <v>2018</v>
      </c>
      <c r="AN1574" s="70">
        <f t="shared" si="3"/>
        <v>43217</v>
      </c>
      <c r="AO1574" s="70" t="s">
        <v>123</v>
      </c>
    </row>
    <row r="1575" spans="1:41" ht="14.4">
      <c r="A1575" s="55" t="s">
        <v>28528</v>
      </c>
      <c r="B1575" s="56" t="s">
        <v>89</v>
      </c>
      <c r="C1575" s="57">
        <v>43357</v>
      </c>
      <c r="D1575" s="56" t="s">
        <v>90</v>
      </c>
      <c r="E1575" s="56" t="s">
        <v>140</v>
      </c>
      <c r="F1575" s="58" t="s">
        <v>106</v>
      </c>
      <c r="G1575" s="58" t="s">
        <v>107</v>
      </c>
      <c r="H1575" s="56" t="s">
        <v>140</v>
      </c>
      <c r="I1575" s="57"/>
      <c r="J1575" s="57">
        <v>43387</v>
      </c>
      <c r="K1575" s="56" t="s">
        <v>18</v>
      </c>
      <c r="L1575" s="56" t="s">
        <v>14</v>
      </c>
      <c r="M1575" s="60" t="s">
        <v>28529</v>
      </c>
      <c r="N1575" s="56" t="s">
        <v>28530</v>
      </c>
      <c r="O1575" s="56" t="s">
        <v>137</v>
      </c>
      <c r="P1575" s="56" t="s">
        <v>28531</v>
      </c>
      <c r="Q1575" s="56" t="s">
        <v>28</v>
      </c>
      <c r="R1575" s="56"/>
      <c r="S1575" s="56" t="s">
        <v>108</v>
      </c>
      <c r="T1575" s="56" t="s">
        <v>108</v>
      </c>
      <c r="U1575" s="56"/>
      <c r="V1575" s="56"/>
      <c r="W1575" s="56" t="s">
        <v>108</v>
      </c>
      <c r="X1575" s="56"/>
      <c r="Y1575" s="56" t="s">
        <v>108</v>
      </c>
      <c r="Z1575" s="56" t="s">
        <v>14</v>
      </c>
      <c r="AA1575" s="57">
        <v>43357</v>
      </c>
      <c r="AB1575" s="203"/>
      <c r="AC1575" s="64" t="s">
        <v>28532</v>
      </c>
      <c r="AD1575" s="56" t="s">
        <v>294</v>
      </c>
      <c r="AE1575" s="56"/>
      <c r="AF1575" s="61"/>
      <c r="AG1575" s="61"/>
      <c r="AH1575" s="67" t="str">
        <v>Sep</v>
      </c>
      <c r="AI1575" s="68" t="str">
        <v>Sep</v>
      </c>
      <c r="AJ1575" s="69" t="e">
        <f t="shared" si="4"/>
        <v>#REF!</v>
      </c>
      <c r="AK1575" s="70">
        <f t="shared" si="1"/>
        <v>43387</v>
      </c>
      <c r="AL1575" s="71" t="e">
        <f t="shared" ca="1" si="5"/>
        <v>#REF!</v>
      </c>
      <c r="AM1575" s="71" t="str">
        <v>2018</v>
      </c>
      <c r="AN1575" s="70">
        <f t="shared" si="3"/>
        <v>43367</v>
      </c>
      <c r="AO1575" s="70" t="s">
        <v>123</v>
      </c>
    </row>
    <row r="1576" spans="1:41" ht="14.4">
      <c r="A1576" s="55" t="s">
        <v>28533</v>
      </c>
      <c r="B1576" s="56" t="s">
        <v>89</v>
      </c>
      <c r="C1576" s="57">
        <v>43300</v>
      </c>
      <c r="D1576" s="56" t="s">
        <v>131</v>
      </c>
      <c r="E1576" s="56" t="s">
        <v>12</v>
      </c>
      <c r="F1576" s="58" t="s">
        <v>106</v>
      </c>
      <c r="G1576" s="58" t="s">
        <v>107</v>
      </c>
      <c r="H1576" s="56" t="s">
        <v>12</v>
      </c>
      <c r="I1576" s="59"/>
      <c r="J1576" s="59"/>
      <c r="K1576" s="61"/>
      <c r="L1576" s="61"/>
      <c r="M1576" s="60" t="s">
        <v>745</v>
      </c>
      <c r="N1576" s="56" t="s">
        <v>28534</v>
      </c>
      <c r="O1576" s="56" t="s">
        <v>16</v>
      </c>
      <c r="P1576" s="56" t="s">
        <v>1473</v>
      </c>
      <c r="Q1576" s="56" t="s">
        <v>17</v>
      </c>
      <c r="R1576" s="66"/>
      <c r="S1576" s="61"/>
      <c r="T1576" s="61"/>
      <c r="U1576" s="402"/>
      <c r="V1576" s="66"/>
      <c r="W1576" s="66"/>
      <c r="X1576" s="402"/>
      <c r="Y1576" s="61"/>
      <c r="Z1576" s="56" t="s">
        <v>18</v>
      </c>
      <c r="AA1576" s="533">
        <v>43307</v>
      </c>
      <c r="AB1576" s="203"/>
      <c r="AC1576" s="95"/>
      <c r="AD1576" s="56" t="s">
        <v>79</v>
      </c>
      <c r="AE1576" s="56"/>
      <c r="AF1576" s="61"/>
      <c r="AG1576" s="61"/>
      <c r="AH1576" s="67" t="str">
        <v>Jul</v>
      </c>
      <c r="AI1576" s="68" t="str">
        <v>Jul</v>
      </c>
      <c r="AJ1576" s="69" t="e">
        <f t="shared" si="4"/>
        <v>#REF!</v>
      </c>
      <c r="AK1576" s="70">
        <f t="shared" si="1"/>
        <v>43330</v>
      </c>
      <c r="AL1576" s="71" t="e">
        <f t="shared" ca="1" si="5"/>
        <v>#REF!</v>
      </c>
      <c r="AM1576" s="71" t="str">
        <v>2018</v>
      </c>
      <c r="AN1576" s="70">
        <f t="shared" si="3"/>
        <v>43310</v>
      </c>
      <c r="AO1576" s="70" t="s">
        <v>123</v>
      </c>
    </row>
    <row r="1577" spans="1:41" ht="14.4">
      <c r="A1577" s="55" t="s">
        <v>28535</v>
      </c>
      <c r="B1577" s="56" t="s">
        <v>89</v>
      </c>
      <c r="C1577" s="57">
        <v>43259</v>
      </c>
      <c r="D1577" s="56" t="s">
        <v>1027</v>
      </c>
      <c r="E1577" s="56" t="s">
        <v>140</v>
      </c>
      <c r="F1577" s="58" t="s">
        <v>106</v>
      </c>
      <c r="G1577" s="58" t="s">
        <v>107</v>
      </c>
      <c r="H1577" s="56" t="s">
        <v>140</v>
      </c>
      <c r="I1577" s="57"/>
      <c r="J1577" s="57">
        <v>43289</v>
      </c>
      <c r="K1577" s="56" t="s">
        <v>18</v>
      </c>
      <c r="L1577" s="56" t="s">
        <v>14</v>
      </c>
      <c r="M1577" s="60" t="s">
        <v>642</v>
      </c>
      <c r="N1577" s="56" t="s">
        <v>28536</v>
      </c>
      <c r="O1577" s="56" t="s">
        <v>27</v>
      </c>
      <c r="P1577" s="56" t="s">
        <v>108</v>
      </c>
      <c r="Q1577" s="56" t="s">
        <v>96</v>
      </c>
      <c r="R1577" s="56"/>
      <c r="S1577" s="56" t="s">
        <v>108</v>
      </c>
      <c r="T1577" s="56" t="s">
        <v>108</v>
      </c>
      <c r="U1577" s="56"/>
      <c r="V1577" s="56"/>
      <c r="W1577" s="56" t="s">
        <v>108</v>
      </c>
      <c r="X1577" s="56"/>
      <c r="Y1577" s="56" t="s">
        <v>108</v>
      </c>
      <c r="Z1577" s="56" t="s">
        <v>14</v>
      </c>
      <c r="AA1577" s="57">
        <v>43259</v>
      </c>
      <c r="AB1577" s="203"/>
      <c r="AC1577" s="64" t="s">
        <v>26800</v>
      </c>
      <c r="AD1577" s="56" t="s">
        <v>118</v>
      </c>
      <c r="AE1577" s="56"/>
      <c r="AF1577" s="61"/>
      <c r="AG1577" s="61"/>
      <c r="AH1577" s="67" t="str">
        <v>Jun</v>
      </c>
      <c r="AI1577" s="68" t="str">
        <v>Jun</v>
      </c>
      <c r="AJ1577" s="69" t="e">
        <f t="shared" si="4"/>
        <v>#REF!</v>
      </c>
      <c r="AK1577" s="70">
        <f t="shared" si="1"/>
        <v>43289</v>
      </c>
      <c r="AL1577" s="71" t="e">
        <f t="shared" ca="1" si="5"/>
        <v>#REF!</v>
      </c>
      <c r="AM1577" s="71" t="str">
        <v>2018</v>
      </c>
      <c r="AN1577" s="70">
        <f t="shared" si="3"/>
        <v>43269</v>
      </c>
      <c r="AO1577" s="70" t="s">
        <v>123</v>
      </c>
    </row>
    <row r="1578" spans="1:41" ht="14.4">
      <c r="A1578" s="55" t="s">
        <v>28537</v>
      </c>
      <c r="B1578" s="56" t="s">
        <v>89</v>
      </c>
      <c r="C1578" s="57">
        <v>43146</v>
      </c>
      <c r="D1578" s="56" t="s">
        <v>90</v>
      </c>
      <c r="E1578" s="56" t="s">
        <v>140</v>
      </c>
      <c r="F1578" s="58" t="s">
        <v>106</v>
      </c>
      <c r="G1578" s="58" t="s">
        <v>107</v>
      </c>
      <c r="H1578" s="56" t="s">
        <v>140</v>
      </c>
      <c r="I1578" s="57"/>
      <c r="J1578" s="57">
        <v>43174</v>
      </c>
      <c r="K1578" s="56" t="s">
        <v>18</v>
      </c>
      <c r="L1578" s="56" t="s">
        <v>14</v>
      </c>
      <c r="M1578" s="60" t="s">
        <v>28538</v>
      </c>
      <c r="N1578" s="56" t="s">
        <v>28538</v>
      </c>
      <c r="O1578" s="56" t="s">
        <v>271</v>
      </c>
      <c r="P1578" s="56" t="s">
        <v>108</v>
      </c>
      <c r="Q1578" s="56" t="s">
        <v>28</v>
      </c>
      <c r="R1578" s="66"/>
      <c r="S1578" s="56" t="s">
        <v>108</v>
      </c>
      <c r="T1578" s="56" t="s">
        <v>108</v>
      </c>
      <c r="U1578" s="56"/>
      <c r="V1578" s="66"/>
      <c r="W1578" s="66"/>
      <c r="X1578" s="400"/>
      <c r="Y1578" s="56" t="s">
        <v>108</v>
      </c>
      <c r="Z1578" s="56" t="s">
        <v>14</v>
      </c>
      <c r="AA1578" s="57">
        <v>43146</v>
      </c>
      <c r="AB1578" s="203"/>
      <c r="AC1578" s="64" t="s">
        <v>28539</v>
      </c>
      <c r="AD1578" s="65" t="s">
        <v>118</v>
      </c>
      <c r="AE1578" s="65"/>
      <c r="AF1578" s="66"/>
      <c r="AG1578" s="66"/>
      <c r="AH1578" s="67" t="str">
        <v>Feb</v>
      </c>
      <c r="AI1578" s="68" t="str">
        <v>Feb</v>
      </c>
      <c r="AJ1578" s="69" t="e">
        <f t="shared" si="4"/>
        <v>#REF!</v>
      </c>
      <c r="AK1578" s="70">
        <f t="shared" si="1"/>
        <v>43176</v>
      </c>
      <c r="AL1578" s="71" t="e">
        <f t="shared" ca="1" si="5"/>
        <v>#REF!</v>
      </c>
      <c r="AM1578" s="71" t="str">
        <v>2018</v>
      </c>
      <c r="AN1578" s="70">
        <f t="shared" si="3"/>
        <v>43156</v>
      </c>
      <c r="AO1578" s="70" t="s">
        <v>123</v>
      </c>
    </row>
    <row r="1579" spans="1:41" ht="26.5">
      <c r="A1579" s="55" t="s">
        <v>28540</v>
      </c>
      <c r="B1579" s="56" t="s">
        <v>89</v>
      </c>
      <c r="C1579" s="57">
        <v>43217</v>
      </c>
      <c r="D1579" s="56" t="s">
        <v>1027</v>
      </c>
      <c r="E1579" s="56" t="s">
        <v>140</v>
      </c>
      <c r="F1579" s="58" t="s">
        <v>106</v>
      </c>
      <c r="G1579" s="58" t="s">
        <v>107</v>
      </c>
      <c r="H1579" s="56" t="s">
        <v>140</v>
      </c>
      <c r="I1579" s="57"/>
      <c r="J1579" s="57">
        <v>43247</v>
      </c>
      <c r="K1579" s="56" t="s">
        <v>18</v>
      </c>
      <c r="L1579" s="56" t="s">
        <v>18</v>
      </c>
      <c r="M1579" s="60" t="s">
        <v>28541</v>
      </c>
      <c r="N1579" s="56" t="s">
        <v>28542</v>
      </c>
      <c r="O1579" s="56" t="s">
        <v>22</v>
      </c>
      <c r="P1579" s="56" t="s">
        <v>28543</v>
      </c>
      <c r="Q1579" s="56" t="s">
        <v>17</v>
      </c>
      <c r="R1579" s="56"/>
      <c r="S1579" s="56" t="s">
        <v>108</v>
      </c>
      <c r="T1579" s="56" t="s">
        <v>108</v>
      </c>
      <c r="U1579" s="56"/>
      <c r="V1579" s="56"/>
      <c r="W1579" s="56" t="s">
        <v>108</v>
      </c>
      <c r="X1579" s="56"/>
      <c r="Y1579" s="56" t="s">
        <v>108</v>
      </c>
      <c r="Z1579" s="56" t="s">
        <v>18</v>
      </c>
      <c r="AA1579" s="57">
        <v>43217</v>
      </c>
      <c r="AB1579" s="203"/>
      <c r="AC1579" s="64" t="s">
        <v>28544</v>
      </c>
      <c r="AD1579" s="56" t="s">
        <v>79</v>
      </c>
      <c r="AE1579" s="56"/>
      <c r="AF1579" s="61"/>
      <c r="AG1579" s="61"/>
      <c r="AH1579" s="67" t="str">
        <v>Apr</v>
      </c>
      <c r="AI1579" s="68" t="str">
        <v>Apr</v>
      </c>
      <c r="AJ1579" s="69" t="e">
        <f t="shared" si="4"/>
        <v>#REF!</v>
      </c>
      <c r="AK1579" s="70">
        <f t="shared" si="1"/>
        <v>43247</v>
      </c>
      <c r="AL1579" s="71" t="e">
        <f t="shared" ca="1" si="5"/>
        <v>#REF!</v>
      </c>
      <c r="AM1579" s="71" t="str">
        <v>2018</v>
      </c>
      <c r="AN1579" s="70">
        <f t="shared" si="3"/>
        <v>43227</v>
      </c>
      <c r="AO1579" s="70" t="s">
        <v>123</v>
      </c>
    </row>
    <row r="1580" spans="1:41" ht="14.4">
      <c r="A1580" s="55" t="s">
        <v>28545</v>
      </c>
      <c r="B1580" s="56" t="s">
        <v>89</v>
      </c>
      <c r="C1580" s="57">
        <v>43319</v>
      </c>
      <c r="D1580" s="56" t="s">
        <v>1027</v>
      </c>
      <c r="E1580" s="56" t="s">
        <v>140</v>
      </c>
      <c r="F1580" s="58" t="s">
        <v>106</v>
      </c>
      <c r="G1580" s="58" t="s">
        <v>107</v>
      </c>
      <c r="H1580" s="56" t="s">
        <v>140</v>
      </c>
      <c r="I1580" s="57"/>
      <c r="J1580" s="57">
        <v>43350</v>
      </c>
      <c r="K1580" s="56" t="s">
        <v>18</v>
      </c>
      <c r="L1580" s="56" t="s">
        <v>18</v>
      </c>
      <c r="M1580" s="60" t="s">
        <v>642</v>
      </c>
      <c r="N1580" s="56" t="s">
        <v>28546</v>
      </c>
      <c r="O1580" s="56" t="s">
        <v>249</v>
      </c>
      <c r="P1580" s="56" t="s">
        <v>108</v>
      </c>
      <c r="Q1580" s="56" t="s">
        <v>21</v>
      </c>
      <c r="R1580" s="56"/>
      <c r="S1580" s="56" t="s">
        <v>108</v>
      </c>
      <c r="T1580" s="56" t="s">
        <v>108</v>
      </c>
      <c r="U1580" s="56"/>
      <c r="V1580" s="56"/>
      <c r="W1580" s="56" t="s">
        <v>108</v>
      </c>
      <c r="X1580" s="56"/>
      <c r="Y1580" s="56" t="s">
        <v>108</v>
      </c>
      <c r="Z1580" s="56" t="s">
        <v>18</v>
      </c>
      <c r="AA1580" s="57">
        <v>43319</v>
      </c>
      <c r="AB1580" s="203"/>
      <c r="AC1580" s="64" t="s">
        <v>25731</v>
      </c>
      <c r="AD1580" s="56" t="s">
        <v>79</v>
      </c>
      <c r="AE1580" s="56"/>
      <c r="AF1580" s="61"/>
      <c r="AG1580" s="61"/>
      <c r="AH1580" s="67" t="str">
        <v>Aug</v>
      </c>
      <c r="AI1580" s="68" t="str">
        <v>Aug</v>
      </c>
      <c r="AJ1580" s="69" t="e">
        <f t="shared" si="4"/>
        <v>#REF!</v>
      </c>
      <c r="AK1580" s="70">
        <f t="shared" si="1"/>
        <v>43349</v>
      </c>
      <c r="AL1580" s="71" t="e">
        <f t="shared" ca="1" si="5"/>
        <v>#REF!</v>
      </c>
      <c r="AM1580" s="71" t="str">
        <v>2018</v>
      </c>
      <c r="AN1580" s="70">
        <f t="shared" si="3"/>
        <v>43329</v>
      </c>
      <c r="AO1580" s="70" t="s">
        <v>123</v>
      </c>
    </row>
    <row r="1581" spans="1:41" ht="14.4">
      <c r="A1581" s="55" t="s">
        <v>28547</v>
      </c>
      <c r="B1581" s="56" t="s">
        <v>89</v>
      </c>
      <c r="C1581" s="57">
        <v>43413</v>
      </c>
      <c r="D1581" s="56" t="s">
        <v>1027</v>
      </c>
      <c r="E1581" s="56" t="s">
        <v>140</v>
      </c>
      <c r="F1581" s="58" t="s">
        <v>106</v>
      </c>
      <c r="G1581" s="58" t="s">
        <v>107</v>
      </c>
      <c r="H1581" s="56" t="s">
        <v>140</v>
      </c>
      <c r="I1581" s="57"/>
      <c r="J1581" s="57">
        <v>43443</v>
      </c>
      <c r="K1581" s="56" t="s">
        <v>18</v>
      </c>
      <c r="L1581" s="56" t="s">
        <v>18</v>
      </c>
      <c r="M1581" s="60" t="s">
        <v>642</v>
      </c>
      <c r="N1581" s="56" t="s">
        <v>28548</v>
      </c>
      <c r="O1581" s="56" t="s">
        <v>271</v>
      </c>
      <c r="P1581" s="56" t="s">
        <v>28549</v>
      </c>
      <c r="Q1581" s="56" t="s">
        <v>96</v>
      </c>
      <c r="R1581" s="56"/>
      <c r="S1581" s="56" t="s">
        <v>108</v>
      </c>
      <c r="T1581" s="56" t="s">
        <v>108</v>
      </c>
      <c r="U1581" s="56"/>
      <c r="V1581" s="56"/>
      <c r="W1581" s="56" t="s">
        <v>108</v>
      </c>
      <c r="X1581" s="56"/>
      <c r="Y1581" s="56" t="s">
        <v>108</v>
      </c>
      <c r="Z1581" s="56" t="s">
        <v>18</v>
      </c>
      <c r="AA1581" s="57">
        <v>43413</v>
      </c>
      <c r="AB1581" s="203"/>
      <c r="AC1581" s="64" t="s">
        <v>28550</v>
      </c>
      <c r="AD1581" s="56" t="s">
        <v>79</v>
      </c>
      <c r="AE1581" s="56"/>
      <c r="AF1581" s="61"/>
      <c r="AG1581" s="61"/>
      <c r="AH1581" s="67" t="str">
        <v>Nov</v>
      </c>
      <c r="AI1581" s="68" t="str">
        <v>Nov</v>
      </c>
      <c r="AJ1581" s="69" t="e">
        <f t="shared" si="4"/>
        <v>#REF!</v>
      </c>
      <c r="AK1581" s="70">
        <f t="shared" si="1"/>
        <v>43443</v>
      </c>
      <c r="AL1581" s="71" t="e">
        <f t="shared" ca="1" si="5"/>
        <v>#REF!</v>
      </c>
      <c r="AM1581" s="71" t="str">
        <v>2018</v>
      </c>
      <c r="AN1581" s="70">
        <f t="shared" si="3"/>
        <v>43423</v>
      </c>
      <c r="AO1581" s="70" t="s">
        <v>123</v>
      </c>
    </row>
    <row r="1582" spans="1:41" ht="14.4">
      <c r="A1582" s="55" t="s">
        <v>28551</v>
      </c>
      <c r="B1582" s="56" t="s">
        <v>89</v>
      </c>
      <c r="C1582" s="57">
        <v>43397</v>
      </c>
      <c r="D1582" s="56" t="s">
        <v>1027</v>
      </c>
      <c r="E1582" s="56" t="s">
        <v>140</v>
      </c>
      <c r="F1582" s="58" t="s">
        <v>106</v>
      </c>
      <c r="G1582" s="58" t="s">
        <v>107</v>
      </c>
      <c r="H1582" s="56" t="s">
        <v>140</v>
      </c>
      <c r="I1582" s="57"/>
      <c r="J1582" s="57">
        <v>43428</v>
      </c>
      <c r="K1582" s="56" t="s">
        <v>18</v>
      </c>
      <c r="L1582" s="56" t="s">
        <v>18</v>
      </c>
      <c r="M1582" s="60" t="s">
        <v>642</v>
      </c>
      <c r="N1582" s="56" t="s">
        <v>17537</v>
      </c>
      <c r="O1582" s="56" t="s">
        <v>137</v>
      </c>
      <c r="P1582" s="56" t="s">
        <v>28552</v>
      </c>
      <c r="Q1582" s="56" t="s">
        <v>96</v>
      </c>
      <c r="R1582" s="56"/>
      <c r="S1582" s="56" t="s">
        <v>108</v>
      </c>
      <c r="T1582" s="56" t="s">
        <v>108</v>
      </c>
      <c r="U1582" s="56"/>
      <c r="V1582" s="56"/>
      <c r="W1582" s="56" t="s">
        <v>108</v>
      </c>
      <c r="X1582" s="56"/>
      <c r="Y1582" s="56" t="s">
        <v>108</v>
      </c>
      <c r="Z1582" s="56" t="s">
        <v>18</v>
      </c>
      <c r="AA1582" s="57">
        <v>43397</v>
      </c>
      <c r="AB1582" s="203"/>
      <c r="AC1582" s="64" t="s">
        <v>22051</v>
      </c>
      <c r="AD1582" s="56" t="s">
        <v>79</v>
      </c>
      <c r="AE1582" s="56"/>
      <c r="AF1582" s="61"/>
      <c r="AG1582" s="61"/>
      <c r="AH1582" s="67" t="str">
        <v>Oct</v>
      </c>
      <c r="AI1582" s="68" t="str">
        <v>Oct</v>
      </c>
      <c r="AJ1582" s="69" t="e">
        <f t="shared" si="4"/>
        <v>#REF!</v>
      </c>
      <c r="AK1582" s="70">
        <f t="shared" si="1"/>
        <v>43427</v>
      </c>
      <c r="AL1582" s="71" t="e">
        <f t="shared" ca="1" si="5"/>
        <v>#REF!</v>
      </c>
      <c r="AM1582" s="71" t="str">
        <v>2018</v>
      </c>
      <c r="AN1582" s="70">
        <f t="shared" si="3"/>
        <v>43407</v>
      </c>
      <c r="AO1582" s="70" t="s">
        <v>123</v>
      </c>
    </row>
    <row r="1583" spans="1:41" ht="14.4">
      <c r="A1583" s="55" t="s">
        <v>28553</v>
      </c>
      <c r="B1583" s="56" t="s">
        <v>89</v>
      </c>
      <c r="C1583" s="57">
        <v>43195</v>
      </c>
      <c r="D1583" s="56" t="s">
        <v>90</v>
      </c>
      <c r="E1583" s="56" t="s">
        <v>140</v>
      </c>
      <c r="F1583" s="58" t="s">
        <v>106</v>
      </c>
      <c r="G1583" s="58" t="s">
        <v>107</v>
      </c>
      <c r="H1583" s="56" t="s">
        <v>140</v>
      </c>
      <c r="I1583" s="57"/>
      <c r="J1583" s="57">
        <v>43225</v>
      </c>
      <c r="K1583" s="56" t="s">
        <v>18</v>
      </c>
      <c r="L1583" s="56" t="s">
        <v>18</v>
      </c>
      <c r="M1583" s="60" t="s">
        <v>28554</v>
      </c>
      <c r="N1583" s="56" t="s">
        <v>28554</v>
      </c>
      <c r="O1583" s="56" t="s">
        <v>16</v>
      </c>
      <c r="P1583" s="56" t="s">
        <v>28555</v>
      </c>
      <c r="Q1583" s="56" t="s">
        <v>133</v>
      </c>
      <c r="R1583" s="56"/>
      <c r="S1583" s="56" t="s">
        <v>108</v>
      </c>
      <c r="T1583" s="56" t="s">
        <v>108</v>
      </c>
      <c r="U1583" s="56"/>
      <c r="V1583" s="56"/>
      <c r="W1583" s="56"/>
      <c r="X1583" s="400"/>
      <c r="Y1583" s="56" t="s">
        <v>108</v>
      </c>
      <c r="Z1583" s="56" t="s">
        <v>18</v>
      </c>
      <c r="AA1583" s="57">
        <v>43195</v>
      </c>
      <c r="AB1583" s="203"/>
      <c r="AC1583" s="64" t="s">
        <v>28556</v>
      </c>
      <c r="AD1583" s="56" t="s">
        <v>79</v>
      </c>
      <c r="AE1583" s="56"/>
      <c r="AF1583" s="61"/>
      <c r="AG1583" s="61"/>
      <c r="AH1583" s="67" t="str">
        <v>Apr</v>
      </c>
      <c r="AI1583" s="68" t="str">
        <v>Apr</v>
      </c>
      <c r="AJ1583" s="69" t="e">
        <f t="shared" si="4"/>
        <v>#REF!</v>
      </c>
      <c r="AK1583" s="70">
        <f t="shared" si="1"/>
        <v>43225</v>
      </c>
      <c r="AL1583" s="71" t="e">
        <f t="shared" ca="1" si="5"/>
        <v>#REF!</v>
      </c>
      <c r="AM1583" s="71" t="str">
        <v>2018</v>
      </c>
      <c r="AN1583" s="70">
        <f t="shared" si="3"/>
        <v>43205</v>
      </c>
      <c r="AO1583" s="70" t="s">
        <v>123</v>
      </c>
    </row>
    <row r="1584" spans="1:41" ht="14.4">
      <c r="A1584" s="55" t="s">
        <v>28557</v>
      </c>
      <c r="B1584" s="56" t="s">
        <v>89</v>
      </c>
      <c r="C1584" s="57">
        <v>43143</v>
      </c>
      <c r="D1584" s="56" t="s">
        <v>1027</v>
      </c>
      <c r="E1584" s="56" t="s">
        <v>112</v>
      </c>
      <c r="F1584" s="58" t="s">
        <v>106</v>
      </c>
      <c r="G1584" s="58" t="s">
        <v>113</v>
      </c>
      <c r="H1584" s="56" t="s">
        <v>112</v>
      </c>
      <c r="I1584" s="57"/>
      <c r="J1584" s="57">
        <v>43171</v>
      </c>
      <c r="K1584" s="56" t="s">
        <v>18</v>
      </c>
      <c r="L1584" s="56" t="s">
        <v>18</v>
      </c>
      <c r="M1584" s="60" t="s">
        <v>1277</v>
      </c>
      <c r="N1584" s="56" t="s">
        <v>28558</v>
      </c>
      <c r="O1584" s="56" t="s">
        <v>44</v>
      </c>
      <c r="P1584" s="56" t="s">
        <v>28559</v>
      </c>
      <c r="Q1584" s="56" t="s">
        <v>116</v>
      </c>
      <c r="R1584" s="66"/>
      <c r="S1584" s="56" t="s">
        <v>108</v>
      </c>
      <c r="T1584" s="56" t="s">
        <v>108</v>
      </c>
      <c r="U1584" s="400">
        <v>43151</v>
      </c>
      <c r="V1584" s="66"/>
      <c r="W1584" s="56">
        <v>39</v>
      </c>
      <c r="X1584" s="400">
        <v>43175</v>
      </c>
      <c r="Y1584" s="61"/>
      <c r="Z1584" s="56" t="s">
        <v>18</v>
      </c>
      <c r="AA1584" s="57">
        <v>43175</v>
      </c>
      <c r="AB1584" s="203"/>
      <c r="AC1584" s="64"/>
      <c r="AD1584" s="65" t="s">
        <v>79</v>
      </c>
      <c r="AE1584" s="65" t="s">
        <v>79</v>
      </c>
      <c r="AF1584" s="56" t="s">
        <v>18</v>
      </c>
      <c r="AG1584" s="56" t="s">
        <v>18</v>
      </c>
      <c r="AH1584" s="67" t="str">
        <v>Feb</v>
      </c>
      <c r="AI1584" s="68" t="str">
        <v>Mar</v>
      </c>
      <c r="AJ1584" s="69" t="e">
        <f t="shared" si="4"/>
        <v>#REF!</v>
      </c>
      <c r="AK1584" s="70">
        <f t="shared" si="1"/>
        <v>43173</v>
      </c>
      <c r="AL1584" s="71" t="e">
        <f t="shared" ca="1" si="5"/>
        <v>#REF!</v>
      </c>
      <c r="AM1584" s="71" t="str">
        <v>2018</v>
      </c>
      <c r="AN1584" s="70">
        <f t="shared" si="3"/>
        <v>43153</v>
      </c>
      <c r="AO1584" s="70" t="s">
        <v>123</v>
      </c>
    </row>
    <row r="1585" spans="1:41" ht="14.4">
      <c r="A1585" s="55" t="s">
        <v>28560</v>
      </c>
      <c r="B1585" s="56" t="s">
        <v>89</v>
      </c>
      <c r="C1585" s="57">
        <v>43334</v>
      </c>
      <c r="D1585" s="56" t="s">
        <v>1027</v>
      </c>
      <c r="E1585" s="56" t="s">
        <v>12</v>
      </c>
      <c r="F1585" s="58" t="s">
        <v>106</v>
      </c>
      <c r="G1585" s="58" t="s">
        <v>107</v>
      </c>
      <c r="H1585" s="56" t="s">
        <v>12</v>
      </c>
      <c r="I1585" s="59"/>
      <c r="J1585" s="59"/>
      <c r="K1585" s="61"/>
      <c r="L1585" s="61"/>
      <c r="M1585" s="60" t="s">
        <v>642</v>
      </c>
      <c r="N1585" s="56" t="s">
        <v>28561</v>
      </c>
      <c r="O1585" s="56" t="s">
        <v>20</v>
      </c>
      <c r="P1585" s="56" t="s">
        <v>28562</v>
      </c>
      <c r="Q1585" s="56" t="s">
        <v>17</v>
      </c>
      <c r="R1585" s="66"/>
      <c r="S1585" s="61"/>
      <c r="T1585" s="61"/>
      <c r="U1585" s="402"/>
      <c r="V1585" s="66"/>
      <c r="W1585" s="66"/>
      <c r="X1585" s="402"/>
      <c r="Y1585" s="61"/>
      <c r="Z1585" s="56" t="s">
        <v>18</v>
      </c>
      <c r="AA1585" s="533">
        <v>43364</v>
      </c>
      <c r="AB1585" s="203"/>
      <c r="AC1585" s="64"/>
      <c r="AD1585" s="56" t="s">
        <v>79</v>
      </c>
      <c r="AE1585" s="56"/>
      <c r="AF1585" s="61"/>
      <c r="AG1585" s="61"/>
      <c r="AH1585" s="67" t="str">
        <v>Aug</v>
      </c>
      <c r="AI1585" s="68" t="str">
        <v>Sep</v>
      </c>
      <c r="AJ1585" s="69" t="e">
        <f t="shared" si="4"/>
        <v>#REF!</v>
      </c>
      <c r="AK1585" s="70">
        <f t="shared" si="1"/>
        <v>43364</v>
      </c>
      <c r="AL1585" s="71" t="e">
        <f t="shared" ca="1" si="5"/>
        <v>#REF!</v>
      </c>
      <c r="AM1585" s="71" t="str">
        <v>2018</v>
      </c>
      <c r="AN1585" s="70">
        <f t="shared" si="3"/>
        <v>43344</v>
      </c>
      <c r="AO1585" s="70" t="s">
        <v>123</v>
      </c>
    </row>
    <row r="1586" spans="1:41" ht="14.4">
      <c r="A1586" s="55" t="s">
        <v>28563</v>
      </c>
      <c r="B1586" s="56" t="s">
        <v>89</v>
      </c>
      <c r="C1586" s="57">
        <v>43369</v>
      </c>
      <c r="D1586" s="56" t="s">
        <v>1027</v>
      </c>
      <c r="E1586" s="56" t="s">
        <v>140</v>
      </c>
      <c r="F1586" s="58" t="s">
        <v>106</v>
      </c>
      <c r="G1586" s="58" t="s">
        <v>107</v>
      </c>
      <c r="H1586" s="56" t="s">
        <v>140</v>
      </c>
      <c r="I1586" s="57"/>
      <c r="J1586" s="57">
        <v>43399</v>
      </c>
      <c r="K1586" s="56" t="s">
        <v>18</v>
      </c>
      <c r="L1586" s="56" t="s">
        <v>18</v>
      </c>
      <c r="M1586" s="60" t="s">
        <v>642</v>
      </c>
      <c r="N1586" s="56" t="s">
        <v>28561</v>
      </c>
      <c r="O1586" s="56" t="s">
        <v>20</v>
      </c>
      <c r="P1586" s="56" t="s">
        <v>28562</v>
      </c>
      <c r="Q1586" s="56" t="s">
        <v>17</v>
      </c>
      <c r="R1586" s="56"/>
      <c r="S1586" s="56" t="s">
        <v>108</v>
      </c>
      <c r="T1586" s="56" t="s">
        <v>108</v>
      </c>
      <c r="U1586" s="56"/>
      <c r="V1586" s="56"/>
      <c r="W1586" s="56" t="s">
        <v>108</v>
      </c>
      <c r="X1586" s="56"/>
      <c r="Y1586" s="56" t="s">
        <v>108</v>
      </c>
      <c r="Z1586" s="56" t="s">
        <v>18</v>
      </c>
      <c r="AA1586" s="57">
        <v>43369</v>
      </c>
      <c r="AB1586" s="203"/>
      <c r="AC1586" s="64" t="s">
        <v>26274</v>
      </c>
      <c r="AD1586" s="56" t="s">
        <v>360</v>
      </c>
      <c r="AE1586" s="56"/>
      <c r="AF1586" s="61"/>
      <c r="AG1586" s="61"/>
      <c r="AH1586" s="67" t="str">
        <v>Sep</v>
      </c>
      <c r="AI1586" s="68" t="str">
        <v>Sep</v>
      </c>
      <c r="AJ1586" s="69" t="e">
        <f t="shared" si="4"/>
        <v>#REF!</v>
      </c>
      <c r="AK1586" s="70">
        <f t="shared" si="1"/>
        <v>43399</v>
      </c>
      <c r="AL1586" s="71" t="e">
        <f t="shared" ca="1" si="5"/>
        <v>#REF!</v>
      </c>
      <c r="AM1586" s="71" t="str">
        <v>2018</v>
      </c>
      <c r="AN1586" s="70">
        <f t="shared" si="3"/>
        <v>43379</v>
      </c>
      <c r="AO1586" s="70" t="s">
        <v>123</v>
      </c>
    </row>
    <row r="1587" spans="1:41" ht="14.4">
      <c r="A1587" s="55" t="s">
        <v>28564</v>
      </c>
      <c r="B1587" s="56" t="s">
        <v>89</v>
      </c>
      <c r="C1587" s="57">
        <v>43342</v>
      </c>
      <c r="D1587" s="56" t="s">
        <v>90</v>
      </c>
      <c r="E1587" s="56" t="s">
        <v>140</v>
      </c>
      <c r="F1587" s="58" t="s">
        <v>106</v>
      </c>
      <c r="G1587" s="58" t="s">
        <v>107</v>
      </c>
      <c r="H1587" s="56" t="s">
        <v>140</v>
      </c>
      <c r="I1587" s="57"/>
      <c r="J1587" s="57">
        <v>43373</v>
      </c>
      <c r="K1587" s="56" t="s">
        <v>18</v>
      </c>
      <c r="L1587" s="56" t="s">
        <v>14</v>
      </c>
      <c r="M1587" s="60" t="s">
        <v>28565</v>
      </c>
      <c r="N1587" s="56" t="s">
        <v>28566</v>
      </c>
      <c r="O1587" s="56" t="s">
        <v>355</v>
      </c>
      <c r="P1587" s="56" t="s">
        <v>28567</v>
      </c>
      <c r="Q1587" s="56" t="s">
        <v>826</v>
      </c>
      <c r="R1587" s="56"/>
      <c r="S1587" s="56" t="s">
        <v>108</v>
      </c>
      <c r="T1587" s="56" t="s">
        <v>108</v>
      </c>
      <c r="U1587" s="56"/>
      <c r="V1587" s="56"/>
      <c r="W1587" s="56" t="s">
        <v>108</v>
      </c>
      <c r="X1587" s="56"/>
      <c r="Y1587" s="56" t="s">
        <v>108</v>
      </c>
      <c r="Z1587" s="56" t="s">
        <v>14</v>
      </c>
      <c r="AA1587" s="57">
        <v>43361</v>
      </c>
      <c r="AB1587" s="203"/>
      <c r="AC1587" s="64" t="s">
        <v>28568</v>
      </c>
      <c r="AD1587" s="56" t="s">
        <v>179</v>
      </c>
      <c r="AE1587" s="56"/>
      <c r="AF1587" s="61"/>
      <c r="AG1587" s="61"/>
      <c r="AH1587" s="67" t="str">
        <v>Aug</v>
      </c>
      <c r="AI1587" s="68" t="str">
        <v>Sep</v>
      </c>
      <c r="AJ1587" s="69" t="e">
        <f t="shared" si="4"/>
        <v>#REF!</v>
      </c>
      <c r="AK1587" s="70">
        <f t="shared" si="1"/>
        <v>43372</v>
      </c>
      <c r="AL1587" s="71" t="e">
        <f t="shared" ca="1" si="5"/>
        <v>#REF!</v>
      </c>
      <c r="AM1587" s="71" t="str">
        <v>2018</v>
      </c>
      <c r="AN1587" s="70">
        <f t="shared" si="3"/>
        <v>43352</v>
      </c>
      <c r="AO1587" s="70" t="s">
        <v>123</v>
      </c>
    </row>
    <row r="1588" spans="1:41" ht="14.4">
      <c r="A1588" s="55" t="s">
        <v>28569</v>
      </c>
      <c r="B1588" s="56" t="s">
        <v>89</v>
      </c>
      <c r="C1588" s="57">
        <v>43302</v>
      </c>
      <c r="D1588" s="56" t="s">
        <v>131</v>
      </c>
      <c r="E1588" s="56" t="s">
        <v>30</v>
      </c>
      <c r="F1588" s="58" t="s">
        <v>106</v>
      </c>
      <c r="G1588" s="58" t="s">
        <v>107</v>
      </c>
      <c r="H1588" s="56" t="s">
        <v>30</v>
      </c>
      <c r="I1588" s="59"/>
      <c r="J1588" s="59"/>
      <c r="K1588" s="61"/>
      <c r="L1588" s="61"/>
      <c r="M1588" s="60" t="s">
        <v>145</v>
      </c>
      <c r="N1588" s="56" t="s">
        <v>25857</v>
      </c>
      <c r="O1588" s="56" t="s">
        <v>20</v>
      </c>
      <c r="P1588" s="56" t="s">
        <v>28570</v>
      </c>
      <c r="Q1588" s="56" t="s">
        <v>133</v>
      </c>
      <c r="R1588" s="66"/>
      <c r="S1588" s="61"/>
      <c r="T1588" s="61"/>
      <c r="U1588" s="402"/>
      <c r="V1588" s="66"/>
      <c r="W1588" s="66"/>
      <c r="X1588" s="402"/>
      <c r="Y1588" s="61"/>
      <c r="Z1588" s="56" t="s">
        <v>18</v>
      </c>
      <c r="AA1588" s="533">
        <v>43305</v>
      </c>
      <c r="AB1588" s="203"/>
      <c r="AC1588" s="95"/>
      <c r="AD1588" s="56" t="s">
        <v>79</v>
      </c>
      <c r="AE1588" s="61"/>
      <c r="AF1588" s="61"/>
      <c r="AG1588" s="61"/>
      <c r="AH1588" s="67" t="str">
        <v>Jul</v>
      </c>
      <c r="AI1588" s="68" t="str">
        <v>Jul</v>
      </c>
      <c r="AJ1588" s="69" t="e">
        <f t="shared" si="4"/>
        <v>#REF!</v>
      </c>
      <c r="AK1588" s="70">
        <f t="shared" si="1"/>
        <v>43332</v>
      </c>
      <c r="AL1588" s="71" t="e">
        <f t="shared" ca="1" si="5"/>
        <v>#REF!</v>
      </c>
      <c r="AM1588" s="71" t="str">
        <v>2018</v>
      </c>
      <c r="AN1588" s="70">
        <f t="shared" si="3"/>
        <v>43312</v>
      </c>
      <c r="AO1588" s="70" t="s">
        <v>123</v>
      </c>
    </row>
    <row r="1589" spans="1:41" ht="14.4">
      <c r="A1589" s="55" t="s">
        <v>28571</v>
      </c>
      <c r="B1589" s="56" t="s">
        <v>89</v>
      </c>
      <c r="C1589" s="57">
        <v>43361</v>
      </c>
      <c r="D1589" s="56" t="s">
        <v>90</v>
      </c>
      <c r="E1589" s="56" t="s">
        <v>140</v>
      </c>
      <c r="F1589" s="58" t="s">
        <v>106</v>
      </c>
      <c r="G1589" s="58" t="s">
        <v>107</v>
      </c>
      <c r="H1589" s="56" t="s">
        <v>140</v>
      </c>
      <c r="I1589" s="57"/>
      <c r="J1589" s="57">
        <v>43391</v>
      </c>
      <c r="K1589" s="56" t="s">
        <v>18</v>
      </c>
      <c r="L1589" s="56" t="s">
        <v>18</v>
      </c>
      <c r="M1589" s="60" t="s">
        <v>8671</v>
      </c>
      <c r="N1589" s="56" t="s">
        <v>25857</v>
      </c>
      <c r="O1589" s="56" t="s">
        <v>20</v>
      </c>
      <c r="P1589" s="56" t="s">
        <v>28570</v>
      </c>
      <c r="Q1589" s="56" t="s">
        <v>191</v>
      </c>
      <c r="R1589" s="56"/>
      <c r="S1589" s="56" t="s">
        <v>108</v>
      </c>
      <c r="T1589" s="56" t="s">
        <v>108</v>
      </c>
      <c r="U1589" s="216">
        <v>43361</v>
      </c>
      <c r="V1589" s="56"/>
      <c r="W1589" s="56">
        <v>2.75</v>
      </c>
      <c r="X1589" s="216">
        <v>43371</v>
      </c>
      <c r="Y1589" s="56" t="s">
        <v>108</v>
      </c>
      <c r="Z1589" s="56" t="s">
        <v>18</v>
      </c>
      <c r="AA1589" s="57">
        <v>43101</v>
      </c>
      <c r="AB1589" s="203"/>
      <c r="AC1589" s="64" t="s">
        <v>28572</v>
      </c>
      <c r="AD1589" s="56" t="s">
        <v>79</v>
      </c>
      <c r="AE1589" s="56"/>
      <c r="AF1589" s="61"/>
      <c r="AG1589" s="61"/>
      <c r="AH1589" s="67" t="str">
        <v>Sep</v>
      </c>
      <c r="AI1589" s="68" t="str">
        <v>Jan</v>
      </c>
      <c r="AJ1589" s="69" t="e">
        <f t="shared" si="4"/>
        <v>#REF!</v>
      </c>
      <c r="AK1589" s="70">
        <f t="shared" si="1"/>
        <v>43391</v>
      </c>
      <c r="AL1589" s="71" t="e">
        <f t="shared" ca="1" si="5"/>
        <v>#REF!</v>
      </c>
      <c r="AM1589" s="71" t="str">
        <v>2018</v>
      </c>
      <c r="AN1589" s="70">
        <f t="shared" si="3"/>
        <v>43371</v>
      </c>
      <c r="AO1589" s="70" t="s">
        <v>123</v>
      </c>
    </row>
    <row r="1590" spans="1:41" ht="14.4">
      <c r="A1590" s="55" t="s">
        <v>28573</v>
      </c>
      <c r="B1590" s="56" t="s">
        <v>89</v>
      </c>
      <c r="C1590" s="57">
        <v>43152</v>
      </c>
      <c r="D1590" s="56" t="s">
        <v>1027</v>
      </c>
      <c r="E1590" s="56" t="s">
        <v>140</v>
      </c>
      <c r="F1590" s="58" t="s">
        <v>106</v>
      </c>
      <c r="G1590" s="58" t="s">
        <v>107</v>
      </c>
      <c r="H1590" s="56" t="s">
        <v>140</v>
      </c>
      <c r="I1590" s="57"/>
      <c r="J1590" s="57">
        <v>43180</v>
      </c>
      <c r="K1590" s="56" t="s">
        <v>18</v>
      </c>
      <c r="L1590" s="56" t="s">
        <v>18</v>
      </c>
      <c r="M1590" s="60" t="s">
        <v>642</v>
      </c>
      <c r="N1590" s="56" t="s">
        <v>6378</v>
      </c>
      <c r="O1590" s="56" t="s">
        <v>266</v>
      </c>
      <c r="P1590" s="56" t="s">
        <v>28574</v>
      </c>
      <c r="Q1590" s="56" t="s">
        <v>17</v>
      </c>
      <c r="R1590" s="66"/>
      <c r="S1590" s="56" t="s">
        <v>108</v>
      </c>
      <c r="T1590" s="56" t="s">
        <v>108</v>
      </c>
      <c r="U1590" s="56"/>
      <c r="V1590" s="66"/>
      <c r="W1590" s="66"/>
      <c r="X1590" s="400"/>
      <c r="Y1590" s="56" t="s">
        <v>108</v>
      </c>
      <c r="Z1590" s="56" t="s">
        <v>18</v>
      </c>
      <c r="AA1590" s="57">
        <v>43152</v>
      </c>
      <c r="AB1590" s="203"/>
      <c r="AC1590" s="64" t="s">
        <v>28067</v>
      </c>
      <c r="AD1590" s="65" t="s">
        <v>79</v>
      </c>
      <c r="AE1590" s="65"/>
      <c r="AF1590" s="66"/>
      <c r="AG1590" s="66"/>
      <c r="AH1590" s="67" t="str">
        <v>Feb</v>
      </c>
      <c r="AI1590" s="68" t="str">
        <v>Feb</v>
      </c>
      <c r="AJ1590" s="69" t="e">
        <f t="shared" si="4"/>
        <v>#REF!</v>
      </c>
      <c r="AK1590" s="70">
        <f t="shared" si="1"/>
        <v>43182</v>
      </c>
      <c r="AL1590" s="71" t="e">
        <f t="shared" ca="1" si="5"/>
        <v>#REF!</v>
      </c>
      <c r="AM1590" s="71" t="str">
        <v>2018</v>
      </c>
      <c r="AN1590" s="70">
        <f t="shared" si="3"/>
        <v>43162</v>
      </c>
      <c r="AO1590" s="70" t="s">
        <v>123</v>
      </c>
    </row>
    <row r="1591" spans="1:41" ht="14.4">
      <c r="A1591" s="55" t="s">
        <v>28575</v>
      </c>
      <c r="B1591" s="56" t="s">
        <v>89</v>
      </c>
      <c r="C1591" s="57">
        <v>43370</v>
      </c>
      <c r="D1591" s="56" t="s">
        <v>131</v>
      </c>
      <c r="E1591" s="56" t="s">
        <v>140</v>
      </c>
      <c r="F1591" s="58" t="s">
        <v>106</v>
      </c>
      <c r="G1591" s="58" t="s">
        <v>107</v>
      </c>
      <c r="H1591" s="56" t="s">
        <v>140</v>
      </c>
      <c r="I1591" s="57"/>
      <c r="J1591" s="57">
        <v>43400</v>
      </c>
      <c r="K1591" s="56" t="s">
        <v>18</v>
      </c>
      <c r="L1591" s="56" t="s">
        <v>18</v>
      </c>
      <c r="M1591" s="60" t="s">
        <v>145</v>
      </c>
      <c r="N1591" s="56" t="s">
        <v>28576</v>
      </c>
      <c r="O1591" s="56" t="s">
        <v>137</v>
      </c>
      <c r="P1591" s="56" t="s">
        <v>28577</v>
      </c>
      <c r="Q1591" s="56" t="s">
        <v>20798</v>
      </c>
      <c r="R1591" s="56"/>
      <c r="S1591" s="56" t="s">
        <v>108</v>
      </c>
      <c r="T1591" s="56" t="s">
        <v>108</v>
      </c>
      <c r="U1591" s="56"/>
      <c r="V1591" s="56"/>
      <c r="W1591" s="56" t="s">
        <v>108</v>
      </c>
      <c r="X1591" s="56"/>
      <c r="Y1591" s="56" t="s">
        <v>108</v>
      </c>
      <c r="Z1591" s="56" t="s">
        <v>18</v>
      </c>
      <c r="AA1591" s="57">
        <v>43383</v>
      </c>
      <c r="AB1591" s="203"/>
      <c r="AC1591" s="64" t="s">
        <v>28578</v>
      </c>
      <c r="AD1591" s="56" t="s">
        <v>79</v>
      </c>
      <c r="AE1591" s="56"/>
      <c r="AF1591" s="61"/>
      <c r="AG1591" s="61"/>
      <c r="AH1591" s="67" t="str">
        <v>Sep</v>
      </c>
      <c r="AI1591" s="68" t="str">
        <v>Oct</v>
      </c>
      <c r="AJ1591" s="69" t="e">
        <f t="shared" si="4"/>
        <v>#REF!</v>
      </c>
      <c r="AK1591" s="70">
        <f t="shared" si="1"/>
        <v>43400</v>
      </c>
      <c r="AL1591" s="71" t="e">
        <f t="shared" ca="1" si="5"/>
        <v>#REF!</v>
      </c>
      <c r="AM1591" s="71" t="str">
        <v>2018</v>
      </c>
      <c r="AN1591" s="70">
        <f t="shared" si="3"/>
        <v>43380</v>
      </c>
      <c r="AO1591" s="70" t="s">
        <v>123</v>
      </c>
    </row>
    <row r="1592" spans="1:41" ht="14.4">
      <c r="A1592" s="55" t="s">
        <v>28579</v>
      </c>
      <c r="B1592" s="56" t="s">
        <v>89</v>
      </c>
      <c r="C1592" s="57">
        <v>43255</v>
      </c>
      <c r="D1592" s="56" t="s">
        <v>1027</v>
      </c>
      <c r="E1592" s="56" t="s">
        <v>140</v>
      </c>
      <c r="F1592" s="58" t="s">
        <v>106</v>
      </c>
      <c r="G1592" s="58" t="s">
        <v>107</v>
      </c>
      <c r="H1592" s="56" t="s">
        <v>140</v>
      </c>
      <c r="I1592" s="57"/>
      <c r="J1592" s="57">
        <v>43285</v>
      </c>
      <c r="K1592" s="56" t="s">
        <v>18</v>
      </c>
      <c r="L1592" s="56" t="s">
        <v>14</v>
      </c>
      <c r="M1592" s="60" t="s">
        <v>28580</v>
      </c>
      <c r="N1592" s="56" t="s">
        <v>28581</v>
      </c>
      <c r="O1592" s="56" t="s">
        <v>266</v>
      </c>
      <c r="P1592" s="56" t="s">
        <v>108</v>
      </c>
      <c r="Q1592" s="56" t="s">
        <v>96</v>
      </c>
      <c r="R1592" s="56"/>
      <c r="S1592" s="56" t="s">
        <v>108</v>
      </c>
      <c r="T1592" s="56" t="s">
        <v>108</v>
      </c>
      <c r="U1592" s="56"/>
      <c r="V1592" s="56"/>
      <c r="W1592" s="56" t="s">
        <v>108</v>
      </c>
      <c r="X1592" s="56"/>
      <c r="Y1592" s="56" t="s">
        <v>108</v>
      </c>
      <c r="Z1592" s="56" t="s">
        <v>14</v>
      </c>
      <c r="AA1592" s="57">
        <v>43255</v>
      </c>
      <c r="AB1592" s="203"/>
      <c r="AC1592" s="64" t="s">
        <v>28582</v>
      </c>
      <c r="AD1592" s="56" t="s">
        <v>224</v>
      </c>
      <c r="AE1592" s="56"/>
      <c r="AF1592" s="61"/>
      <c r="AG1592" s="61"/>
      <c r="AH1592" s="67" t="str">
        <v>Jun</v>
      </c>
      <c r="AI1592" s="68" t="str">
        <v>Jun</v>
      </c>
      <c r="AJ1592" s="69" t="e">
        <f t="shared" si="4"/>
        <v>#REF!</v>
      </c>
      <c r="AK1592" s="70">
        <f t="shared" si="1"/>
        <v>43285</v>
      </c>
      <c r="AL1592" s="71" t="e">
        <f t="shared" ca="1" si="5"/>
        <v>#REF!</v>
      </c>
      <c r="AM1592" s="71" t="str">
        <v>2018</v>
      </c>
      <c r="AN1592" s="70">
        <f t="shared" si="3"/>
        <v>43265</v>
      </c>
      <c r="AO1592" s="70" t="s">
        <v>123</v>
      </c>
    </row>
    <row r="1593" spans="1:41" ht="14.4">
      <c r="A1593" s="55" t="s">
        <v>28583</v>
      </c>
      <c r="B1593" s="56" t="s">
        <v>89</v>
      </c>
      <c r="C1593" s="57">
        <v>43258</v>
      </c>
      <c r="D1593" s="56" t="s">
        <v>90</v>
      </c>
      <c r="E1593" s="56" t="s">
        <v>12</v>
      </c>
      <c r="F1593" s="58" t="s">
        <v>106</v>
      </c>
      <c r="G1593" s="58" t="s">
        <v>107</v>
      </c>
      <c r="H1593" s="56" t="s">
        <v>12</v>
      </c>
      <c r="I1593" s="59"/>
      <c r="J1593" s="59"/>
      <c r="K1593" s="61"/>
      <c r="L1593" s="61"/>
      <c r="M1593" s="60" t="s">
        <v>28584</v>
      </c>
      <c r="N1593" s="56" t="s">
        <v>28585</v>
      </c>
      <c r="O1593" s="56" t="s">
        <v>39</v>
      </c>
      <c r="P1593" s="56" t="s">
        <v>28586</v>
      </c>
      <c r="Q1593" s="56" t="s">
        <v>17</v>
      </c>
      <c r="R1593" s="66"/>
      <c r="S1593" s="61"/>
      <c r="T1593" s="61"/>
      <c r="U1593" s="402"/>
      <c r="V1593" s="66"/>
      <c r="W1593" s="66"/>
      <c r="X1593" s="402"/>
      <c r="Y1593" s="61"/>
      <c r="Z1593" s="56" t="s">
        <v>14</v>
      </c>
      <c r="AA1593" s="533">
        <v>43271</v>
      </c>
      <c r="AB1593" s="203"/>
      <c r="AC1593" s="64" t="s">
        <v>28587</v>
      </c>
      <c r="AD1593" s="56" t="s">
        <v>179</v>
      </c>
      <c r="AE1593" s="56"/>
      <c r="AF1593" s="61"/>
      <c r="AG1593" s="61"/>
      <c r="AH1593" s="67" t="str">
        <v>Jun</v>
      </c>
      <c r="AI1593" s="68" t="str">
        <v>Jun</v>
      </c>
      <c r="AJ1593" s="69" t="e">
        <f t="shared" si="4"/>
        <v>#REF!</v>
      </c>
      <c r="AK1593" s="70">
        <f t="shared" si="1"/>
        <v>43288</v>
      </c>
      <c r="AL1593" s="71" t="e">
        <f t="shared" ca="1" si="5"/>
        <v>#REF!</v>
      </c>
      <c r="AM1593" s="71" t="str">
        <v>2018</v>
      </c>
      <c r="AN1593" s="70">
        <f t="shared" si="3"/>
        <v>43268</v>
      </c>
      <c r="AO1593" s="70" t="s">
        <v>123</v>
      </c>
    </row>
    <row r="1594" spans="1:41" ht="14.4">
      <c r="A1594" s="55" t="s">
        <v>28588</v>
      </c>
      <c r="B1594" s="56" t="s">
        <v>89</v>
      </c>
      <c r="C1594" s="57">
        <v>43271</v>
      </c>
      <c r="D1594" s="56" t="s">
        <v>90</v>
      </c>
      <c r="E1594" s="56" t="s">
        <v>140</v>
      </c>
      <c r="F1594" s="58" t="s">
        <v>106</v>
      </c>
      <c r="G1594" s="58" t="s">
        <v>107</v>
      </c>
      <c r="H1594" s="56" t="s">
        <v>140</v>
      </c>
      <c r="I1594" s="57"/>
      <c r="J1594" s="57">
        <v>43301</v>
      </c>
      <c r="K1594" s="56" t="s">
        <v>18</v>
      </c>
      <c r="L1594" s="56" t="s">
        <v>14</v>
      </c>
      <c r="M1594" s="60" t="s">
        <v>28589</v>
      </c>
      <c r="N1594" s="56" t="s">
        <v>28585</v>
      </c>
      <c r="O1594" s="56" t="s">
        <v>39</v>
      </c>
      <c r="P1594" s="56" t="s">
        <v>28590</v>
      </c>
      <c r="Q1594" s="56" t="s">
        <v>28</v>
      </c>
      <c r="R1594" s="56"/>
      <c r="S1594" s="56" t="s">
        <v>108</v>
      </c>
      <c r="T1594" s="56" t="s">
        <v>108</v>
      </c>
      <c r="U1594" s="56"/>
      <c r="V1594" s="56"/>
      <c r="W1594" s="56" t="s">
        <v>108</v>
      </c>
      <c r="X1594" s="56"/>
      <c r="Y1594" s="56" t="s">
        <v>108</v>
      </c>
      <c r="Z1594" s="56" t="s">
        <v>14</v>
      </c>
      <c r="AA1594" s="57">
        <v>43271</v>
      </c>
      <c r="AB1594" s="203"/>
      <c r="AC1594" s="64" t="s">
        <v>28591</v>
      </c>
      <c r="AD1594" s="56" t="s">
        <v>179</v>
      </c>
      <c r="AE1594" s="56"/>
      <c r="AF1594" s="61"/>
      <c r="AG1594" s="61"/>
      <c r="AH1594" s="67" t="str">
        <v>Jun</v>
      </c>
      <c r="AI1594" s="68" t="str">
        <v>Jun</v>
      </c>
      <c r="AJ1594" s="69" t="e">
        <f t="shared" si="4"/>
        <v>#REF!</v>
      </c>
      <c r="AK1594" s="70">
        <f t="shared" si="1"/>
        <v>43301</v>
      </c>
      <c r="AL1594" s="71" t="e">
        <f t="shared" ca="1" si="5"/>
        <v>#REF!</v>
      </c>
      <c r="AM1594" s="71" t="str">
        <v>2018</v>
      </c>
      <c r="AN1594" s="70">
        <f t="shared" si="3"/>
        <v>43281</v>
      </c>
      <c r="AO1594" s="70" t="s">
        <v>123</v>
      </c>
    </row>
    <row r="1595" spans="1:41" ht="14.4">
      <c r="A1595" s="55" t="s">
        <v>28592</v>
      </c>
      <c r="B1595" s="56" t="s">
        <v>89</v>
      </c>
      <c r="C1595" s="57">
        <v>43364</v>
      </c>
      <c r="D1595" s="56" t="s">
        <v>2397</v>
      </c>
      <c r="E1595" s="56" t="s">
        <v>140</v>
      </c>
      <c r="F1595" s="58" t="s">
        <v>106</v>
      </c>
      <c r="G1595" s="58" t="s">
        <v>107</v>
      </c>
      <c r="H1595" s="56" t="s">
        <v>140</v>
      </c>
      <c r="I1595" s="57"/>
      <c r="J1595" s="57">
        <v>43394</v>
      </c>
      <c r="K1595" s="56" t="s">
        <v>18</v>
      </c>
      <c r="L1595" s="56" t="s">
        <v>18</v>
      </c>
      <c r="M1595" s="60" t="s">
        <v>28593</v>
      </c>
      <c r="N1595" s="56" t="s">
        <v>28585</v>
      </c>
      <c r="O1595" s="56" t="s">
        <v>39</v>
      </c>
      <c r="P1595" s="56" t="s">
        <v>28586</v>
      </c>
      <c r="Q1595" s="56" t="s">
        <v>28</v>
      </c>
      <c r="R1595" s="56"/>
      <c r="S1595" s="56" t="s">
        <v>108</v>
      </c>
      <c r="T1595" s="56" t="s">
        <v>108</v>
      </c>
      <c r="U1595" s="56"/>
      <c r="V1595" s="56"/>
      <c r="W1595" s="56" t="s">
        <v>108</v>
      </c>
      <c r="X1595" s="56"/>
      <c r="Y1595" s="56" t="s">
        <v>108</v>
      </c>
      <c r="Z1595" s="56" t="s">
        <v>18</v>
      </c>
      <c r="AA1595" s="57">
        <v>43364</v>
      </c>
      <c r="AB1595" s="203"/>
      <c r="AC1595" s="64" t="s">
        <v>28594</v>
      </c>
      <c r="AD1595" s="56" t="s">
        <v>79</v>
      </c>
      <c r="AE1595" s="56"/>
      <c r="AF1595" s="61"/>
      <c r="AG1595" s="61"/>
      <c r="AH1595" s="67" t="str">
        <v>Sep</v>
      </c>
      <c r="AI1595" s="68" t="str">
        <v>Sep</v>
      </c>
      <c r="AJ1595" s="69" t="e">
        <f t="shared" si="4"/>
        <v>#REF!</v>
      </c>
      <c r="AK1595" s="70">
        <f t="shared" si="1"/>
        <v>43394</v>
      </c>
      <c r="AL1595" s="71" t="e">
        <f t="shared" ca="1" si="5"/>
        <v>#REF!</v>
      </c>
      <c r="AM1595" s="71" t="str">
        <v>2018</v>
      </c>
      <c r="AN1595" s="70">
        <f t="shared" si="3"/>
        <v>43374</v>
      </c>
      <c r="AO1595" s="70" t="s">
        <v>123</v>
      </c>
    </row>
    <row r="1596" spans="1:41" ht="14.4">
      <c r="A1596" s="55" t="s">
        <v>28595</v>
      </c>
      <c r="B1596" s="56" t="s">
        <v>89</v>
      </c>
      <c r="C1596" s="57">
        <v>43258</v>
      </c>
      <c r="D1596" s="56" t="s">
        <v>131</v>
      </c>
      <c r="E1596" s="56" t="s">
        <v>140</v>
      </c>
      <c r="F1596" s="58" t="s">
        <v>106</v>
      </c>
      <c r="G1596" s="58" t="s">
        <v>107</v>
      </c>
      <c r="H1596" s="56" t="s">
        <v>140</v>
      </c>
      <c r="I1596" s="57"/>
      <c r="J1596" s="57">
        <v>43288</v>
      </c>
      <c r="K1596" s="56" t="s">
        <v>18</v>
      </c>
      <c r="L1596" s="56" t="s">
        <v>18</v>
      </c>
      <c r="M1596" s="60" t="s">
        <v>28596</v>
      </c>
      <c r="N1596" s="56" t="s">
        <v>28597</v>
      </c>
      <c r="O1596" s="56" t="s">
        <v>22</v>
      </c>
      <c r="P1596" s="56" t="s">
        <v>28598</v>
      </c>
      <c r="Q1596" s="56" t="s">
        <v>28</v>
      </c>
      <c r="R1596" s="56"/>
      <c r="S1596" s="56" t="s">
        <v>108</v>
      </c>
      <c r="T1596" s="56" t="s">
        <v>108</v>
      </c>
      <c r="U1596" s="56"/>
      <c r="V1596" s="56"/>
      <c r="W1596" s="56" t="s">
        <v>108</v>
      </c>
      <c r="X1596" s="56"/>
      <c r="Y1596" s="56" t="s">
        <v>108</v>
      </c>
      <c r="Z1596" s="56" t="s">
        <v>18</v>
      </c>
      <c r="AA1596" s="57">
        <v>43258</v>
      </c>
      <c r="AB1596" s="203"/>
      <c r="AC1596" s="64" t="s">
        <v>25430</v>
      </c>
      <c r="AD1596" s="56" t="s">
        <v>79</v>
      </c>
      <c r="AE1596" s="56"/>
      <c r="AF1596" s="61"/>
      <c r="AG1596" s="61"/>
      <c r="AH1596" s="67" t="str">
        <v>Jun</v>
      </c>
      <c r="AI1596" s="68" t="str">
        <v>Jun</v>
      </c>
      <c r="AJ1596" s="69" t="e">
        <f t="shared" si="4"/>
        <v>#REF!</v>
      </c>
      <c r="AK1596" s="70">
        <f t="shared" si="1"/>
        <v>43288</v>
      </c>
      <c r="AL1596" s="71" t="e">
        <f t="shared" ca="1" si="5"/>
        <v>#REF!</v>
      </c>
      <c r="AM1596" s="71" t="str">
        <v>2018</v>
      </c>
      <c r="AN1596" s="70">
        <f t="shared" si="3"/>
        <v>43268</v>
      </c>
      <c r="AO1596" s="70" t="s">
        <v>123</v>
      </c>
    </row>
    <row r="1597" spans="1:41" ht="14.4">
      <c r="A1597" s="55" t="s">
        <v>28599</v>
      </c>
      <c r="B1597" s="56" t="s">
        <v>89</v>
      </c>
      <c r="C1597" s="57">
        <v>43195</v>
      </c>
      <c r="D1597" s="56" t="s">
        <v>1027</v>
      </c>
      <c r="E1597" s="56" t="s">
        <v>196</v>
      </c>
      <c r="F1597" s="58" t="s">
        <v>106</v>
      </c>
      <c r="G1597" s="58" t="s">
        <v>26775</v>
      </c>
      <c r="H1597" s="56" t="s">
        <v>15779</v>
      </c>
      <c r="I1597" s="57"/>
      <c r="J1597" s="57">
        <v>43205</v>
      </c>
      <c r="K1597" s="56" t="s">
        <v>18</v>
      </c>
      <c r="L1597" s="56" t="s">
        <v>18</v>
      </c>
      <c r="M1597" s="60" t="s">
        <v>9511</v>
      </c>
      <c r="N1597" s="56" t="s">
        <v>28600</v>
      </c>
      <c r="O1597" s="61"/>
      <c r="P1597" s="56" t="s">
        <v>28601</v>
      </c>
      <c r="Q1597" s="56" t="s">
        <v>96</v>
      </c>
      <c r="R1597" s="56"/>
      <c r="S1597" s="56" t="s">
        <v>108</v>
      </c>
      <c r="T1597" s="456" t="s">
        <v>14</v>
      </c>
      <c r="U1597" s="56" t="s">
        <v>18</v>
      </c>
      <c r="V1597" s="56"/>
      <c r="W1597" s="56" t="s">
        <v>18</v>
      </c>
      <c r="X1597" s="56" t="s">
        <v>18</v>
      </c>
      <c r="Y1597" s="61"/>
      <c r="Z1597" s="56" t="s">
        <v>18</v>
      </c>
      <c r="AA1597" s="533">
        <v>43203</v>
      </c>
      <c r="AB1597" s="203"/>
      <c r="AC1597" s="64" t="s">
        <v>22675</v>
      </c>
      <c r="AD1597" s="56" t="s">
        <v>79</v>
      </c>
      <c r="AE1597" s="56"/>
      <c r="AF1597" s="61"/>
      <c r="AG1597" s="61"/>
      <c r="AH1597" s="67" t="str">
        <v>Apr</v>
      </c>
      <c r="AI1597" s="68" t="str">
        <v>Apr</v>
      </c>
      <c r="AJ1597" s="69" t="e">
        <f t="shared" si="4"/>
        <v>#REF!</v>
      </c>
      <c r="AK1597" s="70">
        <f t="shared" si="1"/>
        <v>43225</v>
      </c>
      <c r="AL1597" s="71" t="e">
        <f t="shared" ca="1" si="5"/>
        <v>#REF!</v>
      </c>
      <c r="AM1597" s="71" t="str">
        <v>2018</v>
      </c>
      <c r="AN1597" s="70">
        <f t="shared" si="3"/>
        <v>43205</v>
      </c>
      <c r="AO1597" s="70" t="s">
        <v>123</v>
      </c>
    </row>
    <row r="1598" spans="1:41" ht="14.4">
      <c r="A1598" s="55" t="s">
        <v>28602</v>
      </c>
      <c r="B1598" s="56" t="s">
        <v>89</v>
      </c>
      <c r="C1598" s="57">
        <v>43341</v>
      </c>
      <c r="D1598" s="56" t="s">
        <v>90</v>
      </c>
      <c r="E1598" s="56" t="s">
        <v>15779</v>
      </c>
      <c r="F1598" s="58" t="s">
        <v>214</v>
      </c>
      <c r="G1598" s="58" t="s">
        <v>214</v>
      </c>
      <c r="H1598" s="56" t="s">
        <v>2445</v>
      </c>
      <c r="I1598" s="57"/>
      <c r="J1598" s="57">
        <v>43372</v>
      </c>
      <c r="K1598" s="56" t="s">
        <v>18</v>
      </c>
      <c r="L1598" s="56" t="s">
        <v>108</v>
      </c>
      <c r="M1598" s="60" t="s">
        <v>28603</v>
      </c>
      <c r="N1598" s="56" t="s">
        <v>28604</v>
      </c>
      <c r="O1598" s="61"/>
      <c r="P1598" s="61"/>
      <c r="Q1598" s="56" t="s">
        <v>96</v>
      </c>
      <c r="R1598" s="56"/>
      <c r="S1598" s="56" t="s">
        <v>108</v>
      </c>
      <c r="T1598" s="56" t="s">
        <v>18</v>
      </c>
      <c r="U1598" s="56"/>
      <c r="V1598" s="56"/>
      <c r="W1598" s="56" t="s">
        <v>108</v>
      </c>
      <c r="X1598" s="56" t="s">
        <v>108</v>
      </c>
      <c r="Y1598" s="56" t="s">
        <v>200</v>
      </c>
      <c r="Z1598" s="56" t="s">
        <v>14</v>
      </c>
      <c r="AA1598" s="533">
        <v>43341</v>
      </c>
      <c r="AB1598" s="203"/>
      <c r="AC1598" s="64" t="s">
        <v>28605</v>
      </c>
      <c r="AD1598" s="56" t="s">
        <v>294</v>
      </c>
      <c r="AE1598" s="56"/>
      <c r="AF1598" s="61"/>
      <c r="AG1598" s="61"/>
      <c r="AH1598" s="67" t="str">
        <v>Aug</v>
      </c>
      <c r="AI1598" s="68" t="str">
        <v>Aug</v>
      </c>
      <c r="AJ1598" s="69" t="e">
        <f t="shared" si="4"/>
        <v>#REF!</v>
      </c>
      <c r="AK1598" s="70">
        <f t="shared" si="1"/>
        <v>43371</v>
      </c>
      <c r="AL1598" s="71" t="e">
        <f t="shared" ca="1" si="5"/>
        <v>#REF!</v>
      </c>
      <c r="AM1598" s="71" t="str">
        <v>2018</v>
      </c>
      <c r="AN1598" s="70">
        <f t="shared" si="3"/>
        <v>43351</v>
      </c>
      <c r="AO1598" s="70" t="s">
        <v>123</v>
      </c>
    </row>
    <row r="1599" spans="1:41" ht="14.4">
      <c r="A1599" s="55" t="s">
        <v>28606</v>
      </c>
      <c r="B1599" s="56" t="s">
        <v>89</v>
      </c>
      <c r="C1599" s="57">
        <v>43341</v>
      </c>
      <c r="D1599" s="56" t="s">
        <v>90</v>
      </c>
      <c r="E1599" s="56" t="s">
        <v>15779</v>
      </c>
      <c r="F1599" s="58" t="s">
        <v>214</v>
      </c>
      <c r="G1599" s="58" t="s">
        <v>214</v>
      </c>
      <c r="H1599" s="56" t="s">
        <v>2445</v>
      </c>
      <c r="I1599" s="57"/>
      <c r="J1599" s="57">
        <v>43372</v>
      </c>
      <c r="K1599" s="56" t="s">
        <v>18</v>
      </c>
      <c r="L1599" s="56" t="s">
        <v>108</v>
      </c>
      <c r="M1599" s="60" t="s">
        <v>14314</v>
      </c>
      <c r="N1599" s="56" t="s">
        <v>28604</v>
      </c>
      <c r="O1599" s="61"/>
      <c r="P1599" s="61"/>
      <c r="Q1599" s="56" t="s">
        <v>96</v>
      </c>
      <c r="R1599" s="56"/>
      <c r="S1599" s="56" t="s">
        <v>108</v>
      </c>
      <c r="T1599" s="56" t="s">
        <v>18</v>
      </c>
      <c r="U1599" s="56"/>
      <c r="V1599" s="56"/>
      <c r="W1599" s="56" t="s">
        <v>108</v>
      </c>
      <c r="X1599" s="56" t="s">
        <v>108</v>
      </c>
      <c r="Y1599" s="56" t="s">
        <v>200</v>
      </c>
      <c r="Z1599" s="56" t="s">
        <v>14</v>
      </c>
      <c r="AA1599" s="533">
        <v>43341</v>
      </c>
      <c r="AB1599" s="203"/>
      <c r="AC1599" s="64" t="s">
        <v>28607</v>
      </c>
      <c r="AD1599" s="56" t="s">
        <v>294</v>
      </c>
      <c r="AE1599" s="56"/>
      <c r="AF1599" s="61"/>
      <c r="AG1599" s="61"/>
      <c r="AH1599" s="67" t="str">
        <v>Aug</v>
      </c>
      <c r="AI1599" s="68" t="str">
        <v>Aug</v>
      </c>
      <c r="AJ1599" s="69" t="e">
        <f t="shared" si="4"/>
        <v>#REF!</v>
      </c>
      <c r="AK1599" s="70">
        <f t="shared" si="1"/>
        <v>43371</v>
      </c>
      <c r="AL1599" s="71" t="e">
        <f t="shared" ca="1" si="5"/>
        <v>#REF!</v>
      </c>
      <c r="AM1599" s="71" t="str">
        <v>2018</v>
      </c>
      <c r="AN1599" s="70">
        <f t="shared" si="3"/>
        <v>43351</v>
      </c>
      <c r="AO1599" s="70" t="s">
        <v>123</v>
      </c>
    </row>
    <row r="1600" spans="1:41" ht="14.4">
      <c r="A1600" s="55" t="s">
        <v>28608</v>
      </c>
      <c r="B1600" s="56" t="s">
        <v>89</v>
      </c>
      <c r="C1600" s="57">
        <v>43356</v>
      </c>
      <c r="D1600" s="56" t="s">
        <v>1027</v>
      </c>
      <c r="E1600" s="56" t="s">
        <v>20547</v>
      </c>
      <c r="F1600" s="58" t="s">
        <v>214</v>
      </c>
      <c r="G1600" s="94" t="s">
        <v>214</v>
      </c>
      <c r="H1600" s="56" t="s">
        <v>2445</v>
      </c>
      <c r="I1600" s="57"/>
      <c r="J1600" s="57">
        <v>43386</v>
      </c>
      <c r="K1600" s="56" t="s">
        <v>14</v>
      </c>
      <c r="L1600" s="56" t="s">
        <v>108</v>
      </c>
      <c r="M1600" s="60" t="s">
        <v>28609</v>
      </c>
      <c r="N1600" s="56" t="s">
        <v>28610</v>
      </c>
      <c r="O1600" s="61"/>
      <c r="P1600" s="56" t="s">
        <v>28611</v>
      </c>
      <c r="Q1600" s="61"/>
      <c r="R1600" s="56"/>
      <c r="S1600" s="56" t="s">
        <v>108</v>
      </c>
      <c r="T1600" s="56" t="s">
        <v>108</v>
      </c>
      <c r="U1600" s="56"/>
      <c r="V1600" s="56"/>
      <c r="W1600" s="56" t="s">
        <v>108</v>
      </c>
      <c r="X1600" s="56" t="s">
        <v>108</v>
      </c>
      <c r="Y1600" s="61"/>
      <c r="Z1600" s="56" t="s">
        <v>14</v>
      </c>
      <c r="AA1600" s="533">
        <v>43395</v>
      </c>
      <c r="AB1600" s="203"/>
      <c r="AC1600" s="64" t="s">
        <v>28612</v>
      </c>
      <c r="AD1600" s="56" t="s">
        <v>118</v>
      </c>
      <c r="AE1600" s="61"/>
      <c r="AF1600" s="61"/>
      <c r="AG1600" s="61"/>
      <c r="AH1600" s="67" t="str">
        <v>Sep</v>
      </c>
      <c r="AI1600" s="68" t="str">
        <v>Oct</v>
      </c>
      <c r="AJ1600" s="69" t="e">
        <f t="shared" si="4"/>
        <v>#REF!</v>
      </c>
      <c r="AK1600" s="70">
        <f t="shared" si="1"/>
        <v>43386</v>
      </c>
      <c r="AL1600" s="71" t="e">
        <f t="shared" ca="1" si="5"/>
        <v>#REF!</v>
      </c>
      <c r="AM1600" s="71" t="str">
        <v>2018</v>
      </c>
      <c r="AN1600" s="70">
        <f t="shared" si="3"/>
        <v>43366</v>
      </c>
      <c r="AO1600" s="70" t="s">
        <v>123</v>
      </c>
    </row>
    <row r="1601" spans="1:41" ht="14.4">
      <c r="A1601" s="55" t="s">
        <v>28613</v>
      </c>
      <c r="B1601" s="56" t="s">
        <v>89</v>
      </c>
      <c r="C1601" s="57">
        <v>43143</v>
      </c>
      <c r="D1601" s="56" t="s">
        <v>1027</v>
      </c>
      <c r="E1601" s="56" t="s">
        <v>112</v>
      </c>
      <c r="F1601" s="58" t="s">
        <v>106</v>
      </c>
      <c r="G1601" s="58" t="s">
        <v>113</v>
      </c>
      <c r="H1601" s="56" t="s">
        <v>112</v>
      </c>
      <c r="I1601" s="57"/>
      <c r="J1601" s="57">
        <v>43171</v>
      </c>
      <c r="K1601" s="56" t="s">
        <v>18</v>
      </c>
      <c r="L1601" s="56" t="s">
        <v>18</v>
      </c>
      <c r="M1601" s="60" t="s">
        <v>22274</v>
      </c>
      <c r="N1601" s="56" t="s">
        <v>28614</v>
      </c>
      <c r="O1601" s="56" t="s">
        <v>16</v>
      </c>
      <c r="P1601" s="56" t="s">
        <v>28615</v>
      </c>
      <c r="Q1601" s="56" t="s">
        <v>116</v>
      </c>
      <c r="R1601" s="83">
        <v>43172</v>
      </c>
      <c r="S1601" s="56" t="s">
        <v>108</v>
      </c>
      <c r="T1601" s="61"/>
      <c r="U1601" s="400">
        <v>43172</v>
      </c>
      <c r="V1601" s="66"/>
      <c r="W1601" s="66"/>
      <c r="X1601" s="400" t="s">
        <v>108</v>
      </c>
      <c r="Y1601" s="61"/>
      <c r="Z1601" s="56" t="s">
        <v>14</v>
      </c>
      <c r="AA1601" s="57">
        <v>43172</v>
      </c>
      <c r="AB1601" s="203"/>
      <c r="AC1601" s="64" t="s">
        <v>257</v>
      </c>
      <c r="AD1601" s="65" t="s">
        <v>118</v>
      </c>
      <c r="AE1601" s="65" t="s">
        <v>118</v>
      </c>
      <c r="AF1601" s="56" t="s">
        <v>14</v>
      </c>
      <c r="AG1601" s="56" t="s">
        <v>14</v>
      </c>
      <c r="AH1601" s="67" t="str">
        <v>Feb</v>
      </c>
      <c r="AI1601" s="68" t="str">
        <v>Mar</v>
      </c>
      <c r="AJ1601" s="69" t="e">
        <f t="shared" si="4"/>
        <v>#REF!</v>
      </c>
      <c r="AK1601" s="70">
        <f t="shared" si="1"/>
        <v>43173</v>
      </c>
      <c r="AL1601" s="71" t="e">
        <f t="shared" ca="1" si="5"/>
        <v>#REF!</v>
      </c>
      <c r="AM1601" s="71" t="str">
        <v>2018</v>
      </c>
      <c r="AN1601" s="70">
        <f t="shared" si="3"/>
        <v>43153</v>
      </c>
      <c r="AO1601" s="70" t="s">
        <v>121</v>
      </c>
    </row>
    <row r="1602" spans="1:41" ht="14.4">
      <c r="A1602" s="55" t="s">
        <v>28616</v>
      </c>
      <c r="B1602" s="56" t="s">
        <v>89</v>
      </c>
      <c r="C1602" s="57">
        <v>43192</v>
      </c>
      <c r="D1602" s="56" t="s">
        <v>90</v>
      </c>
      <c r="E1602" s="56" t="s">
        <v>30</v>
      </c>
      <c r="F1602" s="58" t="s">
        <v>106</v>
      </c>
      <c r="G1602" s="58" t="s">
        <v>107</v>
      </c>
      <c r="H1602" s="56" t="s">
        <v>30</v>
      </c>
      <c r="I1602" s="59"/>
      <c r="J1602" s="59"/>
      <c r="K1602" s="61"/>
      <c r="L1602" s="61"/>
      <c r="M1602" s="60" t="s">
        <v>25323</v>
      </c>
      <c r="N1602" s="56" t="s">
        <v>28617</v>
      </c>
      <c r="O1602" s="56" t="s">
        <v>16</v>
      </c>
      <c r="P1602" s="56" t="s">
        <v>1180</v>
      </c>
      <c r="Q1602" s="56" t="s">
        <v>28</v>
      </c>
      <c r="R1602" s="66"/>
      <c r="S1602" s="61"/>
      <c r="T1602" s="61"/>
      <c r="U1602" s="402"/>
      <c r="V1602" s="66"/>
      <c r="W1602" s="66"/>
      <c r="X1602" s="400" t="s">
        <v>108</v>
      </c>
      <c r="Y1602" s="61"/>
      <c r="Z1602" s="56" t="s">
        <v>18</v>
      </c>
      <c r="AA1602" s="533">
        <v>43193</v>
      </c>
      <c r="AB1602" s="203"/>
      <c r="AC1602" s="95"/>
      <c r="AD1602" s="56" t="s">
        <v>79</v>
      </c>
      <c r="AE1602" s="61"/>
      <c r="AF1602" s="61"/>
      <c r="AG1602" s="61"/>
      <c r="AH1602" s="67" t="str">
        <v>Apr</v>
      </c>
      <c r="AI1602" s="68" t="str">
        <v>Apr</v>
      </c>
      <c r="AJ1602" s="69" t="e">
        <f t="shared" si="4"/>
        <v>#REF!</v>
      </c>
      <c r="AK1602" s="70">
        <f t="shared" si="1"/>
        <v>43222</v>
      </c>
      <c r="AL1602" s="71" t="e">
        <f t="shared" ca="1" si="5"/>
        <v>#REF!</v>
      </c>
      <c r="AM1602" s="71" t="str">
        <v>2018</v>
      </c>
      <c r="AN1602" s="70">
        <f t="shared" si="3"/>
        <v>43202</v>
      </c>
      <c r="AO1602" s="70" t="s">
        <v>123</v>
      </c>
    </row>
    <row r="1603" spans="1:41" ht="14.4">
      <c r="A1603" s="55" t="s">
        <v>28618</v>
      </c>
      <c r="B1603" s="56" t="s">
        <v>89</v>
      </c>
      <c r="C1603" s="57">
        <v>43311</v>
      </c>
      <c r="D1603" s="56" t="s">
        <v>1027</v>
      </c>
      <c r="E1603" s="56" t="s">
        <v>140</v>
      </c>
      <c r="F1603" s="58" t="s">
        <v>106</v>
      </c>
      <c r="G1603" s="58" t="s">
        <v>107</v>
      </c>
      <c r="H1603" s="56" t="s">
        <v>140</v>
      </c>
      <c r="I1603" s="57"/>
      <c r="J1603" s="57">
        <v>43342</v>
      </c>
      <c r="K1603" s="56" t="s">
        <v>18</v>
      </c>
      <c r="L1603" s="56" t="s">
        <v>14</v>
      </c>
      <c r="M1603" s="60" t="s">
        <v>642</v>
      </c>
      <c r="N1603" s="56" t="s">
        <v>28619</v>
      </c>
      <c r="O1603" s="56" t="s">
        <v>27</v>
      </c>
      <c r="P1603" s="56" t="s">
        <v>108</v>
      </c>
      <c r="Q1603" s="56" t="s">
        <v>96</v>
      </c>
      <c r="R1603" s="56"/>
      <c r="S1603" s="56" t="s">
        <v>108</v>
      </c>
      <c r="T1603" s="56" t="s">
        <v>108</v>
      </c>
      <c r="U1603" s="56"/>
      <c r="V1603" s="56"/>
      <c r="W1603" s="56" t="s">
        <v>108</v>
      </c>
      <c r="X1603" s="56"/>
      <c r="Y1603" s="56" t="s">
        <v>108</v>
      </c>
      <c r="Z1603" s="56" t="s">
        <v>14</v>
      </c>
      <c r="AA1603" s="57">
        <v>43311</v>
      </c>
      <c r="AB1603" s="203"/>
      <c r="AC1603" s="64" t="s">
        <v>25433</v>
      </c>
      <c r="AD1603" s="56" t="s">
        <v>118</v>
      </c>
      <c r="AE1603" s="56"/>
      <c r="AF1603" s="61"/>
      <c r="AG1603" s="61"/>
      <c r="AH1603" s="67" t="str">
        <v>Jul</v>
      </c>
      <c r="AI1603" s="68" t="str">
        <v>Jul</v>
      </c>
      <c r="AJ1603" s="69" t="e">
        <f t="shared" si="4"/>
        <v>#REF!</v>
      </c>
      <c r="AK1603" s="70">
        <f t="shared" si="1"/>
        <v>43341</v>
      </c>
      <c r="AL1603" s="71" t="e">
        <f t="shared" ca="1" si="5"/>
        <v>#REF!</v>
      </c>
      <c r="AM1603" s="71" t="str">
        <v>2018</v>
      </c>
      <c r="AN1603" s="70">
        <f t="shared" si="3"/>
        <v>43321</v>
      </c>
      <c r="AO1603" s="70" t="s">
        <v>123</v>
      </c>
    </row>
    <row r="1604" spans="1:41" ht="14.4">
      <c r="A1604" s="55" t="s">
        <v>28620</v>
      </c>
      <c r="B1604" s="56" t="s">
        <v>89</v>
      </c>
      <c r="C1604" s="57">
        <v>43117</v>
      </c>
      <c r="D1604" s="56" t="s">
        <v>131</v>
      </c>
      <c r="E1604" s="56" t="s">
        <v>140</v>
      </c>
      <c r="F1604" s="58" t="s">
        <v>106</v>
      </c>
      <c r="G1604" s="58" t="s">
        <v>107</v>
      </c>
      <c r="H1604" s="56" t="s">
        <v>140</v>
      </c>
      <c r="I1604" s="57"/>
      <c r="J1604" s="57">
        <v>43148</v>
      </c>
      <c r="K1604" s="56" t="s">
        <v>18</v>
      </c>
      <c r="L1604" s="56" t="s">
        <v>14</v>
      </c>
      <c r="M1604" s="60" t="s">
        <v>28621</v>
      </c>
      <c r="N1604" s="56" t="s">
        <v>28622</v>
      </c>
      <c r="O1604" s="56" t="s">
        <v>44</v>
      </c>
      <c r="P1604" s="56" t="s">
        <v>108</v>
      </c>
      <c r="Q1604" s="56" t="s">
        <v>96</v>
      </c>
      <c r="R1604" s="66"/>
      <c r="S1604" s="56" t="s">
        <v>108</v>
      </c>
      <c r="T1604" s="56" t="s">
        <v>108</v>
      </c>
      <c r="U1604" s="56"/>
      <c r="V1604" s="56"/>
      <c r="W1604" s="56" t="s">
        <v>108</v>
      </c>
      <c r="X1604" s="400"/>
      <c r="Y1604" s="56" t="s">
        <v>108</v>
      </c>
      <c r="Z1604" s="56" t="s">
        <v>14</v>
      </c>
      <c r="AA1604" s="57">
        <v>43117</v>
      </c>
      <c r="AB1604" s="203"/>
      <c r="AC1604" s="64" t="s">
        <v>28623</v>
      </c>
      <c r="AD1604" s="65" t="s">
        <v>118</v>
      </c>
      <c r="AE1604" s="65"/>
      <c r="AF1604" s="66"/>
      <c r="AG1604" s="66"/>
      <c r="AH1604" s="67" t="str">
        <v>Jan</v>
      </c>
      <c r="AI1604" s="68" t="str">
        <v>Jan</v>
      </c>
      <c r="AJ1604" s="69" t="e">
        <f t="shared" si="4"/>
        <v>#REF!</v>
      </c>
      <c r="AK1604" s="70">
        <f t="shared" si="1"/>
        <v>43147</v>
      </c>
      <c r="AL1604" s="71" t="e">
        <f t="shared" ca="1" si="5"/>
        <v>#REF!</v>
      </c>
      <c r="AM1604" s="71" t="str">
        <v>2018</v>
      </c>
      <c r="AN1604" s="70">
        <f t="shared" si="3"/>
        <v>43127</v>
      </c>
      <c r="AO1604" s="70" t="s">
        <v>123</v>
      </c>
    </row>
    <row r="1605" spans="1:41" ht="14.4">
      <c r="A1605" s="55" t="s">
        <v>28624</v>
      </c>
      <c r="B1605" s="56" t="s">
        <v>89</v>
      </c>
      <c r="C1605" s="57">
        <v>43264</v>
      </c>
      <c r="D1605" s="56" t="s">
        <v>131</v>
      </c>
      <c r="E1605" s="56" t="s">
        <v>140</v>
      </c>
      <c r="F1605" s="58" t="s">
        <v>106</v>
      </c>
      <c r="G1605" s="58" t="s">
        <v>107</v>
      </c>
      <c r="H1605" s="56" t="s">
        <v>140</v>
      </c>
      <c r="I1605" s="57"/>
      <c r="J1605" s="57">
        <v>43294</v>
      </c>
      <c r="K1605" s="56" t="s">
        <v>18</v>
      </c>
      <c r="L1605" s="56" t="s">
        <v>18</v>
      </c>
      <c r="M1605" s="60" t="s">
        <v>1723</v>
      </c>
      <c r="N1605" s="56" t="s">
        <v>28625</v>
      </c>
      <c r="O1605" s="56" t="s">
        <v>44</v>
      </c>
      <c r="P1605" s="56" t="s">
        <v>28626</v>
      </c>
      <c r="Q1605" s="56" t="s">
        <v>17</v>
      </c>
      <c r="R1605" s="56"/>
      <c r="S1605" s="56" t="s">
        <v>108</v>
      </c>
      <c r="T1605" s="56" t="s">
        <v>108</v>
      </c>
      <c r="U1605" s="56"/>
      <c r="V1605" s="56"/>
      <c r="W1605" s="56" t="s">
        <v>108</v>
      </c>
      <c r="X1605" s="56"/>
      <c r="Y1605" s="56" t="s">
        <v>108</v>
      </c>
      <c r="Z1605" s="56" t="s">
        <v>18</v>
      </c>
      <c r="AA1605" s="57">
        <v>43270</v>
      </c>
      <c r="AB1605" s="203"/>
      <c r="AC1605" s="64" t="s">
        <v>28627</v>
      </c>
      <c r="AD1605" s="56" t="s">
        <v>79</v>
      </c>
      <c r="AE1605" s="56"/>
      <c r="AF1605" s="61"/>
      <c r="AG1605" s="61"/>
      <c r="AH1605" s="67" t="str">
        <v>Jun</v>
      </c>
      <c r="AI1605" s="68" t="str">
        <v>Jun</v>
      </c>
      <c r="AJ1605" s="69" t="e">
        <f t="shared" si="4"/>
        <v>#REF!</v>
      </c>
      <c r="AK1605" s="70">
        <f t="shared" si="1"/>
        <v>43294</v>
      </c>
      <c r="AL1605" s="71" t="e">
        <f t="shared" ca="1" si="5"/>
        <v>#REF!</v>
      </c>
      <c r="AM1605" s="71" t="str">
        <v>2018</v>
      </c>
      <c r="AN1605" s="70">
        <f t="shared" si="3"/>
        <v>43274</v>
      </c>
      <c r="AO1605" s="70" t="s">
        <v>123</v>
      </c>
    </row>
    <row r="1606" spans="1:41" ht="14.4">
      <c r="A1606" s="55" t="s">
        <v>28628</v>
      </c>
      <c r="B1606" s="56" t="s">
        <v>89</v>
      </c>
      <c r="C1606" s="57">
        <v>43235</v>
      </c>
      <c r="D1606" s="56" t="s">
        <v>90</v>
      </c>
      <c r="E1606" s="56" t="s">
        <v>91</v>
      </c>
      <c r="F1606" s="58" t="s">
        <v>214</v>
      </c>
      <c r="G1606" s="58" t="s">
        <v>93</v>
      </c>
      <c r="H1606" s="56" t="s">
        <v>91</v>
      </c>
      <c r="I1606" s="59"/>
      <c r="J1606" s="59"/>
      <c r="K1606" s="56" t="s">
        <v>18</v>
      </c>
      <c r="L1606" s="56" t="s">
        <v>14</v>
      </c>
      <c r="M1606" s="60" t="s">
        <v>28629</v>
      </c>
      <c r="N1606" s="56" t="s">
        <v>28630</v>
      </c>
      <c r="O1606" s="56" t="s">
        <v>95</v>
      </c>
      <c r="P1606" s="56" t="s">
        <v>28631</v>
      </c>
      <c r="Q1606" s="56" t="s">
        <v>96</v>
      </c>
      <c r="R1606" s="66"/>
      <c r="S1606" s="61"/>
      <c r="T1606" s="61"/>
      <c r="U1606" s="402"/>
      <c r="V1606" s="66"/>
      <c r="W1606" s="66"/>
      <c r="X1606" s="402"/>
      <c r="Y1606" s="61"/>
      <c r="Z1606" s="56" t="s">
        <v>18</v>
      </c>
      <c r="AA1606" s="533">
        <v>43264</v>
      </c>
      <c r="AB1606" s="203"/>
      <c r="AC1606" s="95"/>
      <c r="AD1606" s="56" t="s">
        <v>79</v>
      </c>
      <c r="AE1606" s="56"/>
      <c r="AF1606" s="61"/>
      <c r="AG1606" s="61"/>
      <c r="AH1606" s="67" t="str">
        <v>May</v>
      </c>
      <c r="AI1606" s="68" t="str">
        <v>Jun</v>
      </c>
      <c r="AJ1606" s="69" t="e">
        <f t="shared" si="4"/>
        <v>#REF!</v>
      </c>
      <c r="AK1606" s="70">
        <f t="shared" si="1"/>
        <v>43265</v>
      </c>
      <c r="AL1606" s="71" t="e">
        <f t="shared" ca="1" si="5"/>
        <v>#REF!</v>
      </c>
      <c r="AM1606" s="71" t="str">
        <v>2018</v>
      </c>
      <c r="AN1606" s="70">
        <f t="shared" si="3"/>
        <v>43245</v>
      </c>
      <c r="AO1606" s="70" t="s">
        <v>123</v>
      </c>
    </row>
    <row r="1607" spans="1:41" ht="14.4">
      <c r="A1607" s="55" t="s">
        <v>28632</v>
      </c>
      <c r="B1607" s="56" t="s">
        <v>89</v>
      </c>
      <c r="C1607" s="57">
        <v>43413</v>
      </c>
      <c r="D1607" s="56" t="s">
        <v>131</v>
      </c>
      <c r="E1607" s="56" t="s">
        <v>140</v>
      </c>
      <c r="F1607" s="58" t="s">
        <v>106</v>
      </c>
      <c r="G1607" s="58" t="s">
        <v>107</v>
      </c>
      <c r="H1607" s="56" t="s">
        <v>140</v>
      </c>
      <c r="I1607" s="57"/>
      <c r="J1607" s="57">
        <v>43443</v>
      </c>
      <c r="K1607" s="56" t="s">
        <v>18</v>
      </c>
      <c r="L1607" s="56" t="s">
        <v>18</v>
      </c>
      <c r="M1607" s="60" t="s">
        <v>145</v>
      </c>
      <c r="N1607" s="56" t="s">
        <v>28633</v>
      </c>
      <c r="O1607" s="56" t="s">
        <v>37</v>
      </c>
      <c r="P1607" s="56" t="s">
        <v>8658</v>
      </c>
      <c r="Q1607" s="56" t="s">
        <v>191</v>
      </c>
      <c r="R1607" s="56"/>
      <c r="S1607" s="56" t="s">
        <v>108</v>
      </c>
      <c r="T1607" s="56" t="s">
        <v>108</v>
      </c>
      <c r="U1607" s="56"/>
      <c r="V1607" s="56"/>
      <c r="W1607" s="56" t="s">
        <v>108</v>
      </c>
      <c r="X1607" s="56"/>
      <c r="Y1607" s="56" t="s">
        <v>108</v>
      </c>
      <c r="Z1607" s="56" t="s">
        <v>18</v>
      </c>
      <c r="AA1607" s="57">
        <v>43413</v>
      </c>
      <c r="AB1607" s="203"/>
      <c r="AC1607" s="64" t="s">
        <v>28634</v>
      </c>
      <c r="AD1607" s="56" t="s">
        <v>79</v>
      </c>
      <c r="AE1607" s="56"/>
      <c r="AF1607" s="61"/>
      <c r="AG1607" s="61"/>
      <c r="AH1607" s="67" t="str">
        <v>Nov</v>
      </c>
      <c r="AI1607" s="68" t="str">
        <v>Nov</v>
      </c>
      <c r="AJ1607" s="69" t="e">
        <f t="shared" si="4"/>
        <v>#REF!</v>
      </c>
      <c r="AK1607" s="70">
        <f t="shared" si="1"/>
        <v>43443</v>
      </c>
      <c r="AL1607" s="71" t="e">
        <f t="shared" ca="1" si="5"/>
        <v>#REF!</v>
      </c>
      <c r="AM1607" s="71" t="str">
        <v>2018</v>
      </c>
      <c r="AN1607" s="70">
        <f t="shared" si="3"/>
        <v>43423</v>
      </c>
      <c r="AO1607" s="70" t="s">
        <v>123</v>
      </c>
    </row>
    <row r="1608" spans="1:41" ht="14.4">
      <c r="A1608" s="55" t="s">
        <v>28635</v>
      </c>
      <c r="B1608" s="56" t="s">
        <v>89</v>
      </c>
      <c r="C1608" s="57">
        <v>43301</v>
      </c>
      <c r="D1608" s="56" t="s">
        <v>90</v>
      </c>
      <c r="E1608" s="56" t="s">
        <v>12</v>
      </c>
      <c r="F1608" s="58" t="s">
        <v>106</v>
      </c>
      <c r="G1608" s="58" t="s">
        <v>107</v>
      </c>
      <c r="H1608" s="56" t="s">
        <v>12</v>
      </c>
      <c r="I1608" s="59"/>
      <c r="J1608" s="59"/>
      <c r="K1608" s="61"/>
      <c r="L1608" s="61"/>
      <c r="M1608" s="60" t="s">
        <v>745</v>
      </c>
      <c r="N1608" s="56" t="s">
        <v>19026</v>
      </c>
      <c r="O1608" s="56" t="s">
        <v>29</v>
      </c>
      <c r="P1608" s="56" t="s">
        <v>10898</v>
      </c>
      <c r="Q1608" s="56" t="s">
        <v>17</v>
      </c>
      <c r="R1608" s="66"/>
      <c r="S1608" s="61"/>
      <c r="T1608" s="61"/>
      <c r="U1608" s="402"/>
      <c r="V1608" s="66"/>
      <c r="W1608" s="66"/>
      <c r="X1608" s="402"/>
      <c r="Y1608" s="61"/>
      <c r="Z1608" s="56" t="s">
        <v>14</v>
      </c>
      <c r="AA1608" s="533">
        <v>43307</v>
      </c>
      <c r="AB1608" s="203"/>
      <c r="AC1608" s="64" t="s">
        <v>28636</v>
      </c>
      <c r="AD1608" s="56" t="s">
        <v>179</v>
      </c>
      <c r="AE1608" s="56"/>
      <c r="AF1608" s="61"/>
      <c r="AG1608" s="61"/>
      <c r="AH1608" s="67" t="str">
        <v>Jul</v>
      </c>
      <c r="AI1608" s="68" t="str">
        <v>Jul</v>
      </c>
      <c r="AJ1608" s="69" t="e">
        <f t="shared" si="4"/>
        <v>#REF!</v>
      </c>
      <c r="AK1608" s="70">
        <f t="shared" si="1"/>
        <v>43331</v>
      </c>
      <c r="AL1608" s="71" t="e">
        <f t="shared" ca="1" si="5"/>
        <v>#REF!</v>
      </c>
      <c r="AM1608" s="71" t="str">
        <v>2018</v>
      </c>
      <c r="AN1608" s="70">
        <f t="shared" si="3"/>
        <v>43311</v>
      </c>
      <c r="AO1608" s="70" t="s">
        <v>123</v>
      </c>
    </row>
    <row r="1609" spans="1:41" ht="14.4">
      <c r="A1609" s="55" t="s">
        <v>28637</v>
      </c>
      <c r="B1609" s="56" t="s">
        <v>89</v>
      </c>
      <c r="C1609" s="57">
        <v>43433</v>
      </c>
      <c r="D1609" s="56" t="s">
        <v>90</v>
      </c>
      <c r="E1609" s="56" t="s">
        <v>140</v>
      </c>
      <c r="F1609" s="58" t="s">
        <v>106</v>
      </c>
      <c r="G1609" s="58" t="s">
        <v>107</v>
      </c>
      <c r="H1609" s="56" t="s">
        <v>140</v>
      </c>
      <c r="I1609" s="57"/>
      <c r="J1609" s="57">
        <v>43463</v>
      </c>
      <c r="K1609" s="56" t="s">
        <v>18</v>
      </c>
      <c r="L1609" s="56" t="s">
        <v>18</v>
      </c>
      <c r="M1609" s="60" t="s">
        <v>28638</v>
      </c>
      <c r="N1609" s="56" t="s">
        <v>19026</v>
      </c>
      <c r="O1609" s="56" t="s">
        <v>22</v>
      </c>
      <c r="P1609" s="56" t="s">
        <v>10898</v>
      </c>
      <c r="Q1609" s="56" t="s">
        <v>17</v>
      </c>
      <c r="R1609" s="56"/>
      <c r="S1609" s="56" t="s">
        <v>108</v>
      </c>
      <c r="T1609" s="56" t="s">
        <v>108</v>
      </c>
      <c r="U1609" s="56"/>
      <c r="V1609" s="56"/>
      <c r="W1609" s="56" t="s">
        <v>108</v>
      </c>
      <c r="X1609" s="56"/>
      <c r="Y1609" s="56" t="s">
        <v>108</v>
      </c>
      <c r="Z1609" s="56" t="s">
        <v>18</v>
      </c>
      <c r="AA1609" s="57">
        <v>43448</v>
      </c>
      <c r="AB1609" s="203"/>
      <c r="AC1609" s="64" t="s">
        <v>28639</v>
      </c>
      <c r="AD1609" s="56" t="s">
        <v>79</v>
      </c>
      <c r="AE1609" s="56"/>
      <c r="AF1609" s="61"/>
      <c r="AG1609" s="61"/>
      <c r="AH1609" s="67" t="str">
        <v>Nov</v>
      </c>
      <c r="AI1609" s="68" t="str">
        <v>Dec</v>
      </c>
      <c r="AJ1609" s="69" t="e">
        <f t="shared" si="4"/>
        <v>#REF!</v>
      </c>
      <c r="AK1609" s="70">
        <f t="shared" si="1"/>
        <v>43463</v>
      </c>
      <c r="AL1609" s="71" t="e">
        <f t="shared" ca="1" si="5"/>
        <v>#REF!</v>
      </c>
      <c r="AM1609" s="71" t="str">
        <v>2018</v>
      </c>
      <c r="AN1609" s="70">
        <f t="shared" si="3"/>
        <v>43443</v>
      </c>
      <c r="AO1609" s="70" t="s">
        <v>123</v>
      </c>
    </row>
    <row r="1610" spans="1:41" ht="14.4">
      <c r="A1610" s="55" t="s">
        <v>28640</v>
      </c>
      <c r="B1610" s="56" t="s">
        <v>89</v>
      </c>
      <c r="C1610" s="57">
        <v>43300</v>
      </c>
      <c r="D1610" s="56" t="s">
        <v>1027</v>
      </c>
      <c r="E1610" s="56" t="s">
        <v>140</v>
      </c>
      <c r="F1610" s="58" t="s">
        <v>106</v>
      </c>
      <c r="G1610" s="58" t="s">
        <v>107</v>
      </c>
      <c r="H1610" s="56" t="s">
        <v>140</v>
      </c>
      <c r="I1610" s="57"/>
      <c r="J1610" s="57">
        <v>43331</v>
      </c>
      <c r="K1610" s="56" t="s">
        <v>18</v>
      </c>
      <c r="L1610" s="56" t="s">
        <v>14</v>
      </c>
      <c r="M1610" s="60" t="s">
        <v>642</v>
      </c>
      <c r="N1610" s="56" t="s">
        <v>28641</v>
      </c>
      <c r="O1610" s="56" t="s">
        <v>27</v>
      </c>
      <c r="P1610" s="56" t="s">
        <v>108</v>
      </c>
      <c r="Q1610" s="56" t="s">
        <v>96</v>
      </c>
      <c r="R1610" s="56"/>
      <c r="S1610" s="56" t="s">
        <v>108</v>
      </c>
      <c r="T1610" s="56" t="s">
        <v>108</v>
      </c>
      <c r="U1610" s="56"/>
      <c r="V1610" s="56"/>
      <c r="W1610" s="56" t="s">
        <v>108</v>
      </c>
      <c r="X1610" s="56"/>
      <c r="Y1610" s="56" t="s">
        <v>108</v>
      </c>
      <c r="Z1610" s="56" t="s">
        <v>14</v>
      </c>
      <c r="AA1610" s="57">
        <v>43300</v>
      </c>
      <c r="AB1610" s="203"/>
      <c r="AC1610" s="64" t="s">
        <v>4435</v>
      </c>
      <c r="AD1610" s="56" t="s">
        <v>118</v>
      </c>
      <c r="AE1610" s="56"/>
      <c r="AF1610" s="61"/>
      <c r="AG1610" s="61"/>
      <c r="AH1610" s="67" t="str">
        <v>Jul</v>
      </c>
      <c r="AI1610" s="68" t="str">
        <v>Jul</v>
      </c>
      <c r="AJ1610" s="69" t="e">
        <f t="shared" si="4"/>
        <v>#REF!</v>
      </c>
      <c r="AK1610" s="70">
        <f t="shared" si="1"/>
        <v>43330</v>
      </c>
      <c r="AL1610" s="71" t="e">
        <f t="shared" ca="1" si="5"/>
        <v>#REF!</v>
      </c>
      <c r="AM1610" s="71" t="str">
        <v>2018</v>
      </c>
      <c r="AN1610" s="70">
        <f t="shared" si="3"/>
        <v>43310</v>
      </c>
      <c r="AO1610" s="70" t="s">
        <v>123</v>
      </c>
    </row>
    <row r="1611" spans="1:41" ht="14.4">
      <c r="A1611" s="55" t="s">
        <v>28642</v>
      </c>
      <c r="B1611" s="56" t="s">
        <v>89</v>
      </c>
      <c r="C1611" s="57">
        <v>43433</v>
      </c>
      <c r="D1611" s="56" t="s">
        <v>131</v>
      </c>
      <c r="E1611" s="56" t="s">
        <v>140</v>
      </c>
      <c r="F1611" s="58" t="s">
        <v>106</v>
      </c>
      <c r="G1611" s="58" t="s">
        <v>107</v>
      </c>
      <c r="H1611" s="56" t="s">
        <v>140</v>
      </c>
      <c r="I1611" s="57"/>
      <c r="J1611" s="57">
        <v>43462</v>
      </c>
      <c r="K1611" s="56" t="s">
        <v>18</v>
      </c>
      <c r="L1611" s="56" t="s">
        <v>14</v>
      </c>
      <c r="M1611" s="60" t="s">
        <v>745</v>
      </c>
      <c r="N1611" s="56" t="s">
        <v>28643</v>
      </c>
      <c r="O1611" s="61"/>
      <c r="P1611" s="56" t="s">
        <v>108</v>
      </c>
      <c r="Q1611" s="56" t="s">
        <v>96</v>
      </c>
      <c r="R1611" s="56"/>
      <c r="S1611" s="56" t="s">
        <v>108</v>
      </c>
      <c r="T1611" s="56" t="s">
        <v>108</v>
      </c>
      <c r="U1611" s="56"/>
      <c r="V1611" s="56"/>
      <c r="W1611" s="56" t="s">
        <v>108</v>
      </c>
      <c r="X1611" s="56"/>
      <c r="Y1611" s="56" t="s">
        <v>108</v>
      </c>
      <c r="Z1611" s="56" t="s">
        <v>14</v>
      </c>
      <c r="AA1611" s="57">
        <v>43433</v>
      </c>
      <c r="AB1611" s="203"/>
      <c r="AC1611" s="64" t="s">
        <v>28644</v>
      </c>
      <c r="AD1611" s="56" t="s">
        <v>118</v>
      </c>
      <c r="AE1611" s="56"/>
      <c r="AF1611" s="61"/>
      <c r="AG1611" s="61"/>
      <c r="AH1611" s="67" t="str">
        <v>Nov</v>
      </c>
      <c r="AI1611" s="68" t="str">
        <v>Nov</v>
      </c>
      <c r="AJ1611" s="69" t="e">
        <f t="shared" si="4"/>
        <v>#REF!</v>
      </c>
      <c r="AK1611" s="70">
        <f t="shared" si="1"/>
        <v>43463</v>
      </c>
      <c r="AL1611" s="71" t="e">
        <f t="shared" ca="1" si="5"/>
        <v>#REF!</v>
      </c>
      <c r="AM1611" s="71" t="str">
        <v>2018</v>
      </c>
      <c r="AN1611" s="70">
        <f t="shared" si="3"/>
        <v>43443</v>
      </c>
      <c r="AO1611" s="70" t="s">
        <v>123</v>
      </c>
    </row>
    <row r="1612" spans="1:41" ht="14.4">
      <c r="A1612" s="55" t="s">
        <v>28645</v>
      </c>
      <c r="B1612" s="56" t="s">
        <v>89</v>
      </c>
      <c r="C1612" s="57">
        <v>43243</v>
      </c>
      <c r="D1612" s="56" t="s">
        <v>131</v>
      </c>
      <c r="E1612" s="56" t="s">
        <v>15779</v>
      </c>
      <c r="F1612" s="58" t="s">
        <v>214</v>
      </c>
      <c r="G1612" s="58" t="s">
        <v>20481</v>
      </c>
      <c r="H1612" s="56" t="s">
        <v>15779</v>
      </c>
      <c r="I1612" s="57"/>
      <c r="J1612" s="57">
        <v>43257</v>
      </c>
      <c r="K1612" s="56" t="s">
        <v>18</v>
      </c>
      <c r="L1612" s="56" t="s">
        <v>18</v>
      </c>
      <c r="M1612" s="60" t="s">
        <v>28646</v>
      </c>
      <c r="N1612" s="56" t="s">
        <v>28647</v>
      </c>
      <c r="O1612" s="61"/>
      <c r="P1612" s="61"/>
      <c r="Q1612" s="56" t="s">
        <v>96</v>
      </c>
      <c r="R1612" s="56"/>
      <c r="S1612" s="56" t="s">
        <v>108</v>
      </c>
      <c r="T1612" s="56" t="s">
        <v>108</v>
      </c>
      <c r="U1612" s="56"/>
      <c r="V1612" s="56"/>
      <c r="W1612" s="56" t="s">
        <v>108</v>
      </c>
      <c r="X1612" s="56" t="s">
        <v>108</v>
      </c>
      <c r="Y1612" s="61"/>
      <c r="Z1612" s="56" t="s">
        <v>18</v>
      </c>
      <c r="AA1612" s="533">
        <v>43251</v>
      </c>
      <c r="AB1612" s="203"/>
      <c r="AC1612" s="64" t="s">
        <v>28648</v>
      </c>
      <c r="AD1612" s="56" t="s">
        <v>79</v>
      </c>
      <c r="AE1612" s="56"/>
      <c r="AF1612" s="61"/>
      <c r="AG1612" s="61"/>
      <c r="AH1612" s="67" t="str">
        <v>May</v>
      </c>
      <c r="AI1612" s="68" t="str">
        <v>May</v>
      </c>
      <c r="AJ1612" s="69" t="e">
        <f t="shared" si="4"/>
        <v>#REF!</v>
      </c>
      <c r="AK1612" s="70">
        <f t="shared" si="1"/>
        <v>43273</v>
      </c>
      <c r="AL1612" s="71" t="e">
        <f t="shared" ca="1" si="5"/>
        <v>#REF!</v>
      </c>
      <c r="AM1612" s="71" t="str">
        <v>2018</v>
      </c>
      <c r="AN1612" s="70">
        <f t="shared" si="3"/>
        <v>43253</v>
      </c>
      <c r="AO1612" s="70" t="s">
        <v>123</v>
      </c>
    </row>
    <row r="1613" spans="1:41" ht="14.4">
      <c r="A1613" s="55" t="s">
        <v>28649</v>
      </c>
      <c r="B1613" s="56" t="s">
        <v>89</v>
      </c>
      <c r="C1613" s="57">
        <v>43348</v>
      </c>
      <c r="D1613" s="56" t="s">
        <v>1027</v>
      </c>
      <c r="E1613" s="56" t="s">
        <v>140</v>
      </c>
      <c r="F1613" s="58" t="s">
        <v>106</v>
      </c>
      <c r="G1613" s="8" t="s">
        <v>107</v>
      </c>
      <c r="H1613" s="56" t="s">
        <v>140</v>
      </c>
      <c r="I1613" s="57"/>
      <c r="J1613" s="57">
        <v>43378</v>
      </c>
      <c r="K1613" s="56" t="s">
        <v>18</v>
      </c>
      <c r="L1613" s="56" t="s">
        <v>18</v>
      </c>
      <c r="M1613" s="60" t="s">
        <v>642</v>
      </c>
      <c r="N1613" s="56" t="s">
        <v>28650</v>
      </c>
      <c r="O1613" s="56" t="s">
        <v>33</v>
      </c>
      <c r="P1613" s="56" t="s">
        <v>28651</v>
      </c>
      <c r="Q1613" s="56" t="s">
        <v>17</v>
      </c>
      <c r="R1613" s="56"/>
      <c r="S1613" s="56" t="s">
        <v>108</v>
      </c>
      <c r="T1613" s="56" t="s">
        <v>108</v>
      </c>
      <c r="U1613" s="56"/>
      <c r="V1613" s="56"/>
      <c r="W1613" s="56" t="s">
        <v>108</v>
      </c>
      <c r="X1613" s="56"/>
      <c r="Y1613" s="56" t="s">
        <v>108</v>
      </c>
      <c r="Z1613" s="56" t="s">
        <v>18</v>
      </c>
      <c r="AA1613" s="57">
        <v>43348</v>
      </c>
      <c r="AB1613" s="203"/>
      <c r="AC1613" s="64" t="s">
        <v>28652</v>
      </c>
      <c r="AD1613" s="56" t="s">
        <v>79</v>
      </c>
      <c r="AE1613" s="56"/>
      <c r="AF1613" s="61"/>
      <c r="AG1613" s="61"/>
      <c r="AH1613" s="67" t="str">
        <v>Sep</v>
      </c>
      <c r="AI1613" s="68" t="str">
        <v>Sep</v>
      </c>
      <c r="AJ1613" s="69" t="e">
        <f t="shared" si="4"/>
        <v>#REF!</v>
      </c>
      <c r="AK1613" s="70">
        <f t="shared" si="1"/>
        <v>43378</v>
      </c>
      <c r="AL1613" s="71" t="e">
        <f t="shared" ca="1" si="5"/>
        <v>#REF!</v>
      </c>
      <c r="AM1613" s="71" t="str">
        <v>2018</v>
      </c>
      <c r="AN1613" s="70">
        <f t="shared" si="3"/>
        <v>43358</v>
      </c>
      <c r="AO1613" s="70" t="s">
        <v>123</v>
      </c>
    </row>
    <row r="1614" spans="1:41" ht="14.4">
      <c r="A1614" s="55" t="s">
        <v>28653</v>
      </c>
      <c r="B1614" s="56" t="s">
        <v>89</v>
      </c>
      <c r="C1614" s="57">
        <v>43389</v>
      </c>
      <c r="D1614" s="56" t="s">
        <v>90</v>
      </c>
      <c r="E1614" s="56" t="s">
        <v>12</v>
      </c>
      <c r="F1614" s="58" t="s">
        <v>106</v>
      </c>
      <c r="G1614" s="8" t="s">
        <v>107</v>
      </c>
      <c r="H1614" s="56" t="s">
        <v>12</v>
      </c>
      <c r="I1614" s="59"/>
      <c r="J1614" s="59"/>
      <c r="K1614" s="61"/>
      <c r="L1614" s="61"/>
      <c r="M1614" s="60" t="s">
        <v>1609</v>
      </c>
      <c r="N1614" s="56" t="s">
        <v>1610</v>
      </c>
      <c r="O1614" s="56" t="s">
        <v>33</v>
      </c>
      <c r="P1614" s="56" t="s">
        <v>1611</v>
      </c>
      <c r="Q1614" s="56" t="s">
        <v>17</v>
      </c>
      <c r="R1614" s="66"/>
      <c r="S1614" s="61"/>
      <c r="T1614" s="61"/>
      <c r="U1614" s="402"/>
      <c r="V1614" s="66"/>
      <c r="W1614" s="66"/>
      <c r="X1614" s="402"/>
      <c r="Y1614" s="61"/>
      <c r="Z1614" s="56" t="s">
        <v>18</v>
      </c>
      <c r="AA1614" s="57">
        <v>43389</v>
      </c>
      <c r="AB1614" s="203"/>
      <c r="AC1614" s="64" t="s">
        <v>28654</v>
      </c>
      <c r="AD1614" s="56" t="s">
        <v>79</v>
      </c>
      <c r="AE1614" s="56"/>
      <c r="AF1614" s="61"/>
      <c r="AG1614" s="61"/>
      <c r="AH1614" s="67" t="str">
        <v>Oct</v>
      </c>
      <c r="AI1614" s="68" t="str">
        <v>Oct</v>
      </c>
      <c r="AJ1614" s="69" t="e">
        <f t="shared" si="4"/>
        <v>#REF!</v>
      </c>
      <c r="AK1614" s="70">
        <f t="shared" si="1"/>
        <v>43419</v>
      </c>
      <c r="AL1614" s="71" t="e">
        <f t="shared" ca="1" si="5"/>
        <v>#REF!</v>
      </c>
      <c r="AM1614" s="71" t="str">
        <v>2018</v>
      </c>
      <c r="AN1614" s="70">
        <f t="shared" si="3"/>
        <v>43399</v>
      </c>
      <c r="AO1614" s="70" t="s">
        <v>123</v>
      </c>
    </row>
    <row r="1615" spans="1:41" ht="14.4">
      <c r="A1615" s="55" t="s">
        <v>28655</v>
      </c>
      <c r="B1615" s="56" t="s">
        <v>89</v>
      </c>
      <c r="C1615" s="57">
        <v>43166</v>
      </c>
      <c r="D1615" s="56" t="s">
        <v>90</v>
      </c>
      <c r="E1615" s="56" t="s">
        <v>140</v>
      </c>
      <c r="F1615" s="58" t="s">
        <v>106</v>
      </c>
      <c r="G1615" s="58" t="s">
        <v>107</v>
      </c>
      <c r="H1615" s="56" t="s">
        <v>140</v>
      </c>
      <c r="I1615" s="57"/>
      <c r="J1615" s="57">
        <v>43197</v>
      </c>
      <c r="K1615" s="56" t="s">
        <v>18</v>
      </c>
      <c r="L1615" s="56" t="s">
        <v>18</v>
      </c>
      <c r="M1615" s="60" t="s">
        <v>28656</v>
      </c>
      <c r="N1615" s="56" t="s">
        <v>28657</v>
      </c>
      <c r="O1615" s="56" t="s">
        <v>27</v>
      </c>
      <c r="P1615" s="56" t="s">
        <v>28658</v>
      </c>
      <c r="Q1615" s="56" t="s">
        <v>17</v>
      </c>
      <c r="R1615" s="66"/>
      <c r="S1615" s="56" t="s">
        <v>108</v>
      </c>
      <c r="T1615" s="56" t="s">
        <v>108</v>
      </c>
      <c r="U1615" s="56"/>
      <c r="V1615" s="56"/>
      <c r="W1615" s="56" t="s">
        <v>108</v>
      </c>
      <c r="X1615" s="400"/>
      <c r="Y1615" s="56" t="s">
        <v>108</v>
      </c>
      <c r="Z1615" s="56" t="s">
        <v>18</v>
      </c>
      <c r="AA1615" s="57">
        <v>43166</v>
      </c>
      <c r="AB1615" s="203"/>
      <c r="AC1615" s="64" t="s">
        <v>26036</v>
      </c>
      <c r="AD1615" s="65" t="s">
        <v>79</v>
      </c>
      <c r="AE1615" s="65"/>
      <c r="AF1615" s="66"/>
      <c r="AG1615" s="66"/>
      <c r="AH1615" s="67" t="str">
        <v>Mar</v>
      </c>
      <c r="AI1615" s="68" t="str">
        <v>Mar</v>
      </c>
      <c r="AJ1615" s="69" t="e">
        <f t="shared" si="4"/>
        <v>#REF!</v>
      </c>
      <c r="AK1615" s="70">
        <f t="shared" si="1"/>
        <v>43196</v>
      </c>
      <c r="AL1615" s="71" t="e">
        <f t="shared" ca="1" si="5"/>
        <v>#REF!</v>
      </c>
      <c r="AM1615" s="71" t="str">
        <v>2018</v>
      </c>
      <c r="AN1615" s="70">
        <f t="shared" si="3"/>
        <v>43176</v>
      </c>
      <c r="AO1615" s="70" t="s">
        <v>123</v>
      </c>
    </row>
    <row r="1616" spans="1:41" ht="14.4">
      <c r="A1616" s="55" t="s">
        <v>28659</v>
      </c>
      <c r="B1616" s="56" t="s">
        <v>89</v>
      </c>
      <c r="C1616" s="57">
        <v>43339</v>
      </c>
      <c r="D1616" s="56" t="s">
        <v>90</v>
      </c>
      <c r="E1616" s="56" t="s">
        <v>30</v>
      </c>
      <c r="F1616" s="58" t="s">
        <v>106</v>
      </c>
      <c r="G1616" s="58" t="s">
        <v>107</v>
      </c>
      <c r="H1616" s="56" t="s">
        <v>30</v>
      </c>
      <c r="I1616" s="59"/>
      <c r="J1616" s="59"/>
      <c r="K1616" s="61"/>
      <c r="L1616" s="61"/>
      <c r="M1616" s="60" t="s">
        <v>28660</v>
      </c>
      <c r="N1616" s="56" t="s">
        <v>28661</v>
      </c>
      <c r="O1616" s="56" t="s">
        <v>44</v>
      </c>
      <c r="P1616" s="56" t="s">
        <v>28662</v>
      </c>
      <c r="Q1616" s="56" t="s">
        <v>133</v>
      </c>
      <c r="R1616" s="66"/>
      <c r="S1616" s="61"/>
      <c r="T1616" s="61"/>
      <c r="U1616" s="402"/>
      <c r="V1616" s="66"/>
      <c r="W1616" s="66"/>
      <c r="X1616" s="402"/>
      <c r="Y1616" s="61"/>
      <c r="Z1616" s="56" t="s">
        <v>18</v>
      </c>
      <c r="AA1616" s="533">
        <v>43347</v>
      </c>
      <c r="AB1616" s="203"/>
      <c r="AC1616" s="95"/>
      <c r="AD1616" s="56" t="s">
        <v>79</v>
      </c>
      <c r="AE1616" s="61"/>
      <c r="AF1616" s="61"/>
      <c r="AG1616" s="61"/>
      <c r="AH1616" s="67" t="str">
        <v>Aug</v>
      </c>
      <c r="AI1616" s="68" t="str">
        <v>Sep</v>
      </c>
      <c r="AJ1616" s="69" t="e">
        <f t="shared" si="4"/>
        <v>#REF!</v>
      </c>
      <c r="AK1616" s="70">
        <f t="shared" si="1"/>
        <v>43369</v>
      </c>
      <c r="AL1616" s="71" t="e">
        <f t="shared" ca="1" si="5"/>
        <v>#REF!</v>
      </c>
      <c r="AM1616" s="71" t="str">
        <v>2018</v>
      </c>
      <c r="AN1616" s="70">
        <f t="shared" si="3"/>
        <v>43349</v>
      </c>
      <c r="AO1616" s="70" t="s">
        <v>123</v>
      </c>
    </row>
    <row r="1617" spans="1:41" ht="14.4">
      <c r="A1617" s="55" t="s">
        <v>28663</v>
      </c>
      <c r="B1617" s="56" t="s">
        <v>89</v>
      </c>
      <c r="C1617" s="57">
        <v>43339</v>
      </c>
      <c r="D1617" s="56" t="s">
        <v>90</v>
      </c>
      <c r="E1617" s="56" t="s">
        <v>30</v>
      </c>
      <c r="F1617" s="58" t="s">
        <v>106</v>
      </c>
      <c r="G1617" s="58" t="s">
        <v>107</v>
      </c>
      <c r="H1617" s="56" t="s">
        <v>30</v>
      </c>
      <c r="I1617" s="59"/>
      <c r="J1617" s="59"/>
      <c r="K1617" s="61"/>
      <c r="L1617" s="61"/>
      <c r="M1617" s="60" t="s">
        <v>28660</v>
      </c>
      <c r="N1617" s="56" t="s">
        <v>28661</v>
      </c>
      <c r="O1617" s="56" t="s">
        <v>44</v>
      </c>
      <c r="P1617" s="56" t="s">
        <v>28664</v>
      </c>
      <c r="Q1617" s="56" t="s">
        <v>17</v>
      </c>
      <c r="R1617" s="66"/>
      <c r="S1617" s="61"/>
      <c r="T1617" s="61"/>
      <c r="U1617" s="402"/>
      <c r="V1617" s="66"/>
      <c r="W1617" s="66"/>
      <c r="X1617" s="402"/>
      <c r="Y1617" s="61"/>
      <c r="Z1617" s="56" t="s">
        <v>18</v>
      </c>
      <c r="AA1617" s="533">
        <v>43347</v>
      </c>
      <c r="AB1617" s="203"/>
      <c r="AC1617" s="95"/>
      <c r="AD1617" s="56" t="s">
        <v>79</v>
      </c>
      <c r="AE1617" s="61"/>
      <c r="AF1617" s="61"/>
      <c r="AG1617" s="61"/>
      <c r="AH1617" s="67" t="str">
        <v>Aug</v>
      </c>
      <c r="AI1617" s="68" t="str">
        <v>Sep</v>
      </c>
      <c r="AJ1617" s="69" t="e">
        <f t="shared" si="4"/>
        <v>#REF!</v>
      </c>
      <c r="AK1617" s="70">
        <f t="shared" si="1"/>
        <v>43369</v>
      </c>
      <c r="AL1617" s="71" t="e">
        <f t="shared" ca="1" si="5"/>
        <v>#REF!</v>
      </c>
      <c r="AM1617" s="71" t="str">
        <v>2018</v>
      </c>
      <c r="AN1617" s="70">
        <f t="shared" si="3"/>
        <v>43349</v>
      </c>
      <c r="AO1617" s="70" t="s">
        <v>123</v>
      </c>
    </row>
    <row r="1618" spans="1:41" ht="14.4">
      <c r="A1618" s="55" t="s">
        <v>28665</v>
      </c>
      <c r="B1618" s="56" t="s">
        <v>89</v>
      </c>
      <c r="C1618" s="57">
        <v>43311</v>
      </c>
      <c r="D1618" s="56" t="s">
        <v>1027</v>
      </c>
      <c r="E1618" s="56" t="s">
        <v>140</v>
      </c>
      <c r="F1618" s="58" t="s">
        <v>106</v>
      </c>
      <c r="G1618" s="58" t="s">
        <v>107</v>
      </c>
      <c r="H1618" s="56" t="s">
        <v>140</v>
      </c>
      <c r="I1618" s="57"/>
      <c r="J1618" s="57">
        <v>43342</v>
      </c>
      <c r="K1618" s="56" t="s">
        <v>18</v>
      </c>
      <c r="L1618" s="56" t="s">
        <v>18</v>
      </c>
      <c r="M1618" s="60" t="s">
        <v>642</v>
      </c>
      <c r="N1618" s="56" t="s">
        <v>28666</v>
      </c>
      <c r="O1618" s="56" t="s">
        <v>236</v>
      </c>
      <c r="P1618" s="56" t="s">
        <v>28667</v>
      </c>
      <c r="Q1618" s="56" t="s">
        <v>17</v>
      </c>
      <c r="R1618" s="56"/>
      <c r="S1618" s="56" t="s">
        <v>108</v>
      </c>
      <c r="T1618" s="56" t="s">
        <v>108</v>
      </c>
      <c r="U1618" s="56"/>
      <c r="V1618" s="56"/>
      <c r="W1618" s="56" t="s">
        <v>108</v>
      </c>
      <c r="X1618" s="56"/>
      <c r="Y1618" s="56" t="s">
        <v>108</v>
      </c>
      <c r="Z1618" s="56" t="s">
        <v>18</v>
      </c>
      <c r="AA1618" s="57">
        <v>43328</v>
      </c>
      <c r="AB1618" s="203"/>
      <c r="AC1618" s="64" t="s">
        <v>28668</v>
      </c>
      <c r="AD1618" s="56" t="s">
        <v>360</v>
      </c>
      <c r="AE1618" s="56"/>
      <c r="AF1618" s="61"/>
      <c r="AG1618" s="61"/>
      <c r="AH1618" s="67" t="str">
        <v>Jul</v>
      </c>
      <c r="AI1618" s="68" t="str">
        <v>Aug</v>
      </c>
      <c r="AJ1618" s="69" t="e">
        <f t="shared" si="4"/>
        <v>#REF!</v>
      </c>
      <c r="AK1618" s="70">
        <f t="shared" si="1"/>
        <v>43341</v>
      </c>
      <c r="AL1618" s="71" t="e">
        <f t="shared" ca="1" si="5"/>
        <v>#REF!</v>
      </c>
      <c r="AM1618" s="71" t="str">
        <v>2018</v>
      </c>
      <c r="AN1618" s="70">
        <f t="shared" si="3"/>
        <v>43321</v>
      </c>
      <c r="AO1618" s="70" t="s">
        <v>123</v>
      </c>
    </row>
    <row r="1619" spans="1:41" ht="14.4">
      <c r="A1619" s="55" t="s">
        <v>28669</v>
      </c>
      <c r="B1619" s="56" t="s">
        <v>89</v>
      </c>
      <c r="C1619" s="57">
        <v>43334</v>
      </c>
      <c r="D1619" s="56" t="s">
        <v>131</v>
      </c>
      <c r="E1619" s="56" t="s">
        <v>140</v>
      </c>
      <c r="F1619" s="58" t="s">
        <v>106</v>
      </c>
      <c r="G1619" s="58" t="s">
        <v>107</v>
      </c>
      <c r="H1619" s="56" t="s">
        <v>140</v>
      </c>
      <c r="I1619" s="57"/>
      <c r="J1619" s="57">
        <v>43365</v>
      </c>
      <c r="K1619" s="56" t="s">
        <v>18</v>
      </c>
      <c r="L1619" s="56" t="s">
        <v>18</v>
      </c>
      <c r="M1619" s="60" t="s">
        <v>145</v>
      </c>
      <c r="N1619" s="56" t="s">
        <v>28670</v>
      </c>
      <c r="O1619" s="56" t="s">
        <v>355</v>
      </c>
      <c r="P1619" s="56" t="s">
        <v>28671</v>
      </c>
      <c r="Q1619" s="56" t="s">
        <v>191</v>
      </c>
      <c r="R1619" s="56"/>
      <c r="S1619" s="56" t="s">
        <v>108</v>
      </c>
      <c r="T1619" s="56" t="s">
        <v>108</v>
      </c>
      <c r="U1619" s="56"/>
      <c r="V1619" s="56"/>
      <c r="W1619" s="56" t="s">
        <v>108</v>
      </c>
      <c r="X1619" s="56"/>
      <c r="Y1619" s="56" t="s">
        <v>108</v>
      </c>
      <c r="Z1619" s="56" t="s">
        <v>18</v>
      </c>
      <c r="AA1619" s="57">
        <v>43334</v>
      </c>
      <c r="AB1619" s="203"/>
      <c r="AC1619" s="64" t="s">
        <v>23906</v>
      </c>
      <c r="AD1619" s="56" t="s">
        <v>79</v>
      </c>
      <c r="AE1619" s="56"/>
      <c r="AF1619" s="61"/>
      <c r="AG1619" s="61"/>
      <c r="AH1619" s="67" t="str">
        <v>Aug</v>
      </c>
      <c r="AI1619" s="68" t="str">
        <v>Aug</v>
      </c>
      <c r="AJ1619" s="69" t="e">
        <f t="shared" si="4"/>
        <v>#REF!</v>
      </c>
      <c r="AK1619" s="70">
        <f t="shared" si="1"/>
        <v>43364</v>
      </c>
      <c r="AL1619" s="71" t="e">
        <f t="shared" ca="1" si="5"/>
        <v>#REF!</v>
      </c>
      <c r="AM1619" s="71" t="str">
        <v>2018</v>
      </c>
      <c r="AN1619" s="70">
        <f t="shared" si="3"/>
        <v>43344</v>
      </c>
      <c r="AO1619" s="70" t="s">
        <v>123</v>
      </c>
    </row>
    <row r="1620" spans="1:41" ht="14.4">
      <c r="A1620" s="55" t="s">
        <v>28672</v>
      </c>
      <c r="B1620" s="56" t="s">
        <v>89</v>
      </c>
      <c r="C1620" s="57">
        <v>43278</v>
      </c>
      <c r="D1620" s="56" t="s">
        <v>90</v>
      </c>
      <c r="E1620" s="56" t="s">
        <v>140</v>
      </c>
      <c r="F1620" s="58" t="s">
        <v>106</v>
      </c>
      <c r="G1620" s="58" t="s">
        <v>107</v>
      </c>
      <c r="H1620" s="56" t="s">
        <v>140</v>
      </c>
      <c r="I1620" s="57"/>
      <c r="J1620" s="57">
        <v>43308</v>
      </c>
      <c r="K1620" s="56" t="s">
        <v>18</v>
      </c>
      <c r="L1620" s="56" t="s">
        <v>18</v>
      </c>
      <c r="M1620" s="60" t="s">
        <v>28673</v>
      </c>
      <c r="N1620" s="56" t="s">
        <v>28674</v>
      </c>
      <c r="O1620" s="56" t="s">
        <v>249</v>
      </c>
      <c r="P1620" s="56" t="s">
        <v>28675</v>
      </c>
      <c r="Q1620" s="56" t="s">
        <v>28</v>
      </c>
      <c r="R1620" s="56"/>
      <c r="S1620" s="56" t="s">
        <v>108</v>
      </c>
      <c r="T1620" s="56" t="s">
        <v>108</v>
      </c>
      <c r="U1620" s="56"/>
      <c r="V1620" s="56"/>
      <c r="W1620" s="56" t="s">
        <v>108</v>
      </c>
      <c r="X1620" s="56"/>
      <c r="Y1620" s="56" t="s">
        <v>108</v>
      </c>
      <c r="Z1620" s="56" t="s">
        <v>18</v>
      </c>
      <c r="AA1620" s="57">
        <v>43278</v>
      </c>
      <c r="AB1620" s="203"/>
      <c r="AC1620" s="64" t="s">
        <v>28676</v>
      </c>
      <c r="AD1620" s="56" t="s">
        <v>79</v>
      </c>
      <c r="AE1620" s="56"/>
      <c r="AF1620" s="61"/>
      <c r="AG1620" s="61"/>
      <c r="AH1620" s="67" t="str">
        <v>Jun</v>
      </c>
      <c r="AI1620" s="68" t="str">
        <v>Jun</v>
      </c>
      <c r="AJ1620" s="69" t="e">
        <f t="shared" si="4"/>
        <v>#REF!</v>
      </c>
      <c r="AK1620" s="70">
        <f t="shared" si="1"/>
        <v>43308</v>
      </c>
      <c r="AL1620" s="71" t="e">
        <f t="shared" ca="1" si="5"/>
        <v>#REF!</v>
      </c>
      <c r="AM1620" s="71" t="str">
        <v>2018</v>
      </c>
      <c r="AN1620" s="70">
        <f t="shared" si="3"/>
        <v>43288</v>
      </c>
      <c r="AO1620" s="70" t="s">
        <v>123</v>
      </c>
    </row>
    <row r="1621" spans="1:41" ht="14.4">
      <c r="A1621" s="55" t="s">
        <v>28677</v>
      </c>
      <c r="B1621" s="56" t="s">
        <v>89</v>
      </c>
      <c r="C1621" s="57">
        <v>43333</v>
      </c>
      <c r="D1621" s="56" t="s">
        <v>90</v>
      </c>
      <c r="E1621" s="56" t="s">
        <v>135</v>
      </c>
      <c r="F1621" s="58" t="s">
        <v>214</v>
      </c>
      <c r="G1621" s="58" t="s">
        <v>136</v>
      </c>
      <c r="H1621" s="56" t="s">
        <v>135</v>
      </c>
      <c r="I1621" s="59"/>
      <c r="J1621" s="59"/>
      <c r="K1621" s="61"/>
      <c r="L1621" s="61"/>
      <c r="M1621" s="60" t="s">
        <v>28678</v>
      </c>
      <c r="N1621" s="56" t="s">
        <v>28679</v>
      </c>
      <c r="O1621" s="56" t="s">
        <v>137</v>
      </c>
      <c r="P1621" s="360"/>
      <c r="Q1621" s="56" t="s">
        <v>96</v>
      </c>
      <c r="R1621" s="66"/>
      <c r="S1621" s="61"/>
      <c r="T1621" s="61"/>
      <c r="U1621" s="402"/>
      <c r="V1621" s="66"/>
      <c r="W1621" s="66"/>
      <c r="X1621" s="402"/>
      <c r="Y1621" s="56" t="s">
        <v>108</v>
      </c>
      <c r="Z1621" s="56" t="s">
        <v>18</v>
      </c>
      <c r="AA1621" s="533">
        <v>43334</v>
      </c>
      <c r="AB1621" s="203"/>
      <c r="AC1621" s="64" t="s">
        <v>28680</v>
      </c>
      <c r="AD1621" s="56" t="s">
        <v>79</v>
      </c>
      <c r="AE1621" s="56"/>
      <c r="AF1621" s="61"/>
      <c r="AG1621" s="56"/>
      <c r="AH1621" s="67" t="str">
        <v>Aug</v>
      </c>
      <c r="AI1621" s="68" t="str">
        <v>Aug</v>
      </c>
      <c r="AJ1621" s="69" t="e">
        <f t="shared" si="4"/>
        <v>#REF!</v>
      </c>
      <c r="AK1621" s="70">
        <f t="shared" si="1"/>
        <v>43363</v>
      </c>
      <c r="AL1621" s="71" t="e">
        <f t="shared" ca="1" si="5"/>
        <v>#REF!</v>
      </c>
      <c r="AM1621" s="71" t="str">
        <v>2018</v>
      </c>
      <c r="AN1621" s="70">
        <f t="shared" si="3"/>
        <v>43343</v>
      </c>
      <c r="AO1621" s="70" t="s">
        <v>123</v>
      </c>
    </row>
    <row r="1622" spans="1:41" ht="14.4">
      <c r="A1622" s="55" t="s">
        <v>28681</v>
      </c>
      <c r="B1622" s="56" t="s">
        <v>89</v>
      </c>
      <c r="C1622" s="57">
        <v>43165</v>
      </c>
      <c r="D1622" s="56" t="s">
        <v>90</v>
      </c>
      <c r="E1622" s="56" t="s">
        <v>140</v>
      </c>
      <c r="F1622" s="58" t="s">
        <v>106</v>
      </c>
      <c r="G1622" s="58" t="s">
        <v>107</v>
      </c>
      <c r="H1622" s="56" t="s">
        <v>140</v>
      </c>
      <c r="I1622" s="57"/>
      <c r="J1622" s="57">
        <v>43216</v>
      </c>
      <c r="K1622" s="56" t="s">
        <v>18</v>
      </c>
      <c r="L1622" s="56" t="s">
        <v>14</v>
      </c>
      <c r="M1622" s="60" t="s">
        <v>28682</v>
      </c>
      <c r="N1622" s="56" t="s">
        <v>28683</v>
      </c>
      <c r="O1622" s="56" t="s">
        <v>236</v>
      </c>
      <c r="P1622" s="56" t="s">
        <v>108</v>
      </c>
      <c r="Q1622" s="56" t="s">
        <v>96</v>
      </c>
      <c r="R1622" s="66"/>
      <c r="S1622" s="56" t="s">
        <v>108</v>
      </c>
      <c r="T1622" s="56" t="s">
        <v>108</v>
      </c>
      <c r="U1622" s="400"/>
      <c r="V1622" s="56"/>
      <c r="W1622" s="56" t="s">
        <v>108</v>
      </c>
      <c r="X1622" s="400"/>
      <c r="Y1622" s="56" t="s">
        <v>108</v>
      </c>
      <c r="Z1622" s="56" t="s">
        <v>14</v>
      </c>
      <c r="AA1622" s="57">
        <v>43165</v>
      </c>
      <c r="AB1622" s="203"/>
      <c r="AC1622" s="64" t="s">
        <v>28369</v>
      </c>
      <c r="AD1622" s="65" t="s">
        <v>224</v>
      </c>
      <c r="AE1622" s="65"/>
      <c r="AF1622" s="66"/>
      <c r="AG1622" s="66"/>
      <c r="AH1622" s="67" t="str">
        <v>Mar</v>
      </c>
      <c r="AI1622" s="68" t="str">
        <v>Mar</v>
      </c>
      <c r="AJ1622" s="69" t="e">
        <f t="shared" si="4"/>
        <v>#REF!</v>
      </c>
      <c r="AK1622" s="70">
        <f t="shared" si="1"/>
        <v>43195</v>
      </c>
      <c r="AL1622" s="71" t="e">
        <f t="shared" ca="1" si="5"/>
        <v>#REF!</v>
      </c>
      <c r="AM1622" s="71" t="str">
        <v>2018</v>
      </c>
      <c r="AN1622" s="70">
        <f t="shared" si="3"/>
        <v>43175</v>
      </c>
      <c r="AO1622" s="70" t="s">
        <v>123</v>
      </c>
    </row>
    <row r="1623" spans="1:41" ht="14.4">
      <c r="A1623" s="55" t="s">
        <v>28684</v>
      </c>
      <c r="B1623" s="56" t="s">
        <v>89</v>
      </c>
      <c r="C1623" s="57">
        <v>43413</v>
      </c>
      <c r="D1623" s="56" t="s">
        <v>90</v>
      </c>
      <c r="E1623" s="56" t="s">
        <v>140</v>
      </c>
      <c r="F1623" s="58" t="s">
        <v>106</v>
      </c>
      <c r="G1623" s="58" t="s">
        <v>107</v>
      </c>
      <c r="H1623" s="56" t="s">
        <v>140</v>
      </c>
      <c r="I1623" s="57"/>
      <c r="J1623" s="57">
        <v>43443</v>
      </c>
      <c r="K1623" s="56" t="s">
        <v>18</v>
      </c>
      <c r="L1623" s="56" t="s">
        <v>14</v>
      </c>
      <c r="M1623" s="60" t="s">
        <v>28685</v>
      </c>
      <c r="N1623" s="56" t="s">
        <v>28685</v>
      </c>
      <c r="O1623" s="61"/>
      <c r="P1623" s="56" t="s">
        <v>108</v>
      </c>
      <c r="Q1623" s="56" t="s">
        <v>96</v>
      </c>
      <c r="R1623" s="56"/>
      <c r="S1623" s="56" t="s">
        <v>108</v>
      </c>
      <c r="T1623" s="56" t="s">
        <v>108</v>
      </c>
      <c r="U1623" s="56"/>
      <c r="V1623" s="56"/>
      <c r="W1623" s="56" t="s">
        <v>108</v>
      </c>
      <c r="X1623" s="56"/>
      <c r="Y1623" s="56" t="s">
        <v>108</v>
      </c>
      <c r="Z1623" s="56" t="s">
        <v>14</v>
      </c>
      <c r="AA1623" s="57">
        <v>43417</v>
      </c>
      <c r="AB1623" s="203"/>
      <c r="AC1623" s="64" t="s">
        <v>26096</v>
      </c>
      <c r="AD1623" s="56" t="s">
        <v>118</v>
      </c>
      <c r="AE1623" s="56"/>
      <c r="AF1623" s="61"/>
      <c r="AG1623" s="61"/>
      <c r="AH1623" s="67" t="str">
        <v>Nov</v>
      </c>
      <c r="AI1623" s="68" t="str">
        <v>Nov</v>
      </c>
      <c r="AJ1623" s="69" t="e">
        <f t="shared" si="4"/>
        <v>#REF!</v>
      </c>
      <c r="AK1623" s="70">
        <f t="shared" si="1"/>
        <v>43443</v>
      </c>
      <c r="AL1623" s="71" t="e">
        <f t="shared" ca="1" si="5"/>
        <v>#REF!</v>
      </c>
      <c r="AM1623" s="71" t="str">
        <v>2018</v>
      </c>
      <c r="AN1623" s="70">
        <f t="shared" si="3"/>
        <v>43423</v>
      </c>
      <c r="AO1623" s="70" t="s">
        <v>123</v>
      </c>
    </row>
    <row r="1624" spans="1:41" ht="14.4">
      <c r="A1624" s="55" t="s">
        <v>28686</v>
      </c>
      <c r="B1624" s="56" t="s">
        <v>89</v>
      </c>
      <c r="C1624" s="57">
        <v>43284</v>
      </c>
      <c r="D1624" s="56" t="s">
        <v>1027</v>
      </c>
      <c r="E1624" s="56" t="s">
        <v>140</v>
      </c>
      <c r="F1624" s="58" t="s">
        <v>106</v>
      </c>
      <c r="G1624" s="58" t="s">
        <v>107</v>
      </c>
      <c r="H1624" s="56" t="s">
        <v>140</v>
      </c>
      <c r="I1624" s="57"/>
      <c r="J1624" s="57">
        <v>43315</v>
      </c>
      <c r="K1624" s="56" t="s">
        <v>18</v>
      </c>
      <c r="L1624" s="56" t="s">
        <v>18</v>
      </c>
      <c r="M1624" s="60" t="s">
        <v>642</v>
      </c>
      <c r="N1624" s="56" t="s">
        <v>28687</v>
      </c>
      <c r="O1624" s="56" t="s">
        <v>20</v>
      </c>
      <c r="P1624" s="56" t="s">
        <v>28688</v>
      </c>
      <c r="Q1624" s="56" t="s">
        <v>21</v>
      </c>
      <c r="R1624" s="56"/>
      <c r="S1624" s="56" t="s">
        <v>108</v>
      </c>
      <c r="T1624" s="56" t="s">
        <v>108</v>
      </c>
      <c r="U1624" s="56"/>
      <c r="V1624" s="56"/>
      <c r="W1624" s="56" t="s">
        <v>108</v>
      </c>
      <c r="X1624" s="56"/>
      <c r="Y1624" s="56" t="s">
        <v>108</v>
      </c>
      <c r="Z1624" s="56" t="s">
        <v>18</v>
      </c>
      <c r="AA1624" s="57">
        <v>43284</v>
      </c>
      <c r="AB1624" s="203"/>
      <c r="AC1624" s="64" t="s">
        <v>28689</v>
      </c>
      <c r="AD1624" s="56" t="s">
        <v>79</v>
      </c>
      <c r="AE1624" s="56"/>
      <c r="AF1624" s="61"/>
      <c r="AG1624" s="61"/>
      <c r="AH1624" s="67" t="str">
        <v>Jul</v>
      </c>
      <c r="AI1624" s="68" t="str">
        <v>Jul</v>
      </c>
      <c r="AJ1624" s="69" t="e">
        <f t="shared" si="4"/>
        <v>#REF!</v>
      </c>
      <c r="AK1624" s="70">
        <f t="shared" si="1"/>
        <v>43314</v>
      </c>
      <c r="AL1624" s="71" t="e">
        <f t="shared" ca="1" si="5"/>
        <v>#REF!</v>
      </c>
      <c r="AM1624" s="71" t="str">
        <v>2018</v>
      </c>
      <c r="AN1624" s="70">
        <f t="shared" si="3"/>
        <v>43294</v>
      </c>
      <c r="AO1624" s="70" t="s">
        <v>123</v>
      </c>
    </row>
    <row r="1625" spans="1:41" ht="14.4">
      <c r="A1625" s="55" t="s">
        <v>28690</v>
      </c>
      <c r="B1625" s="56" t="s">
        <v>89</v>
      </c>
      <c r="C1625" s="57">
        <v>43270</v>
      </c>
      <c r="D1625" s="56" t="s">
        <v>1027</v>
      </c>
      <c r="E1625" s="56" t="s">
        <v>140</v>
      </c>
      <c r="F1625" s="58" t="s">
        <v>106</v>
      </c>
      <c r="G1625" s="58" t="s">
        <v>107</v>
      </c>
      <c r="H1625" s="56" t="s">
        <v>140</v>
      </c>
      <c r="I1625" s="57"/>
      <c r="J1625" s="57">
        <v>43300</v>
      </c>
      <c r="K1625" s="56" t="s">
        <v>18</v>
      </c>
      <c r="L1625" s="56" t="s">
        <v>14</v>
      </c>
      <c r="M1625" s="60" t="s">
        <v>642</v>
      </c>
      <c r="N1625" s="56" t="s">
        <v>28691</v>
      </c>
      <c r="O1625" s="56" t="s">
        <v>27</v>
      </c>
      <c r="P1625" s="56" t="s">
        <v>108</v>
      </c>
      <c r="Q1625" s="56" t="s">
        <v>17</v>
      </c>
      <c r="R1625" s="56"/>
      <c r="S1625" s="56" t="s">
        <v>108</v>
      </c>
      <c r="T1625" s="56" t="s">
        <v>108</v>
      </c>
      <c r="U1625" s="56"/>
      <c r="V1625" s="56"/>
      <c r="W1625" s="56" t="s">
        <v>108</v>
      </c>
      <c r="X1625" s="56"/>
      <c r="Y1625" s="56" t="s">
        <v>108</v>
      </c>
      <c r="Z1625" s="56" t="s">
        <v>14</v>
      </c>
      <c r="AA1625" s="57">
        <v>43270</v>
      </c>
      <c r="AB1625" s="203"/>
      <c r="AC1625" s="64" t="s">
        <v>28692</v>
      </c>
      <c r="AD1625" s="56" t="s">
        <v>118</v>
      </c>
      <c r="AE1625" s="56"/>
      <c r="AF1625" s="61"/>
      <c r="AG1625" s="61"/>
      <c r="AH1625" s="67" t="str">
        <v>Jun</v>
      </c>
      <c r="AI1625" s="68" t="str">
        <v>Jun</v>
      </c>
      <c r="AJ1625" s="69" t="e">
        <f t="shared" si="4"/>
        <v>#REF!</v>
      </c>
      <c r="AK1625" s="70">
        <f t="shared" si="1"/>
        <v>43300</v>
      </c>
      <c r="AL1625" s="71" t="e">
        <f t="shared" ca="1" si="5"/>
        <v>#REF!</v>
      </c>
      <c r="AM1625" s="71" t="str">
        <v>2018</v>
      </c>
      <c r="AN1625" s="70">
        <f t="shared" si="3"/>
        <v>43280</v>
      </c>
      <c r="AO1625" s="70" t="s">
        <v>123</v>
      </c>
    </row>
    <row r="1626" spans="1:41" ht="14.4">
      <c r="A1626" s="55" t="s">
        <v>28693</v>
      </c>
      <c r="B1626" s="56" t="s">
        <v>89</v>
      </c>
      <c r="C1626" s="57">
        <v>43352</v>
      </c>
      <c r="D1626" s="56" t="s">
        <v>1027</v>
      </c>
      <c r="E1626" s="56" t="s">
        <v>112</v>
      </c>
      <c r="F1626" s="58" t="s">
        <v>106</v>
      </c>
      <c r="G1626" s="58" t="s">
        <v>113</v>
      </c>
      <c r="H1626" s="56" t="s">
        <v>112</v>
      </c>
      <c r="I1626" s="57"/>
      <c r="J1626" s="57">
        <v>43382</v>
      </c>
      <c r="K1626" s="56" t="s">
        <v>18</v>
      </c>
      <c r="L1626" s="56" t="s">
        <v>14</v>
      </c>
      <c r="M1626" s="60" t="s">
        <v>302</v>
      </c>
      <c r="N1626" s="56" t="s">
        <v>27384</v>
      </c>
      <c r="O1626" s="56" t="s">
        <v>114</v>
      </c>
      <c r="P1626" s="56" t="s">
        <v>28694</v>
      </c>
      <c r="Q1626" s="56" t="s">
        <v>116</v>
      </c>
      <c r="R1626" s="353">
        <v>43144</v>
      </c>
      <c r="S1626" s="61"/>
      <c r="T1626" s="61"/>
      <c r="U1626" s="400"/>
      <c r="V1626" s="66"/>
      <c r="W1626" s="66"/>
      <c r="X1626" s="400" t="s">
        <v>108</v>
      </c>
      <c r="Y1626" s="61"/>
      <c r="Z1626" s="56" t="s">
        <v>14</v>
      </c>
      <c r="AA1626" s="57">
        <v>43144</v>
      </c>
      <c r="AB1626" s="203"/>
      <c r="AC1626" s="64" t="s">
        <v>257</v>
      </c>
      <c r="AD1626" s="65" t="s">
        <v>118</v>
      </c>
      <c r="AE1626" s="96"/>
      <c r="AF1626" s="66"/>
      <c r="AG1626" s="66"/>
      <c r="AH1626" s="67" t="str">
        <v>Sep</v>
      </c>
      <c r="AI1626" s="68" t="str">
        <v>Feb</v>
      </c>
      <c r="AJ1626" s="69" t="e">
        <f t="shared" si="4"/>
        <v>#REF!</v>
      </c>
      <c r="AK1626" s="70">
        <f t="shared" si="1"/>
        <v>43382</v>
      </c>
      <c r="AL1626" s="71" t="e">
        <f t="shared" ca="1" si="5"/>
        <v>#REF!</v>
      </c>
      <c r="AM1626" s="71" t="str">
        <v>2018</v>
      </c>
      <c r="AN1626" s="70">
        <f t="shared" si="3"/>
        <v>43362</v>
      </c>
      <c r="AO1626" s="70" t="s">
        <v>121</v>
      </c>
    </row>
    <row r="1627" spans="1:41" ht="14.4">
      <c r="A1627" s="55" t="s">
        <v>28695</v>
      </c>
      <c r="B1627" s="56" t="s">
        <v>89</v>
      </c>
      <c r="C1627" s="57">
        <v>43424</v>
      </c>
      <c r="D1627" s="56" t="s">
        <v>90</v>
      </c>
      <c r="E1627" s="56" t="s">
        <v>91</v>
      </c>
      <c r="F1627" s="58" t="s">
        <v>214</v>
      </c>
      <c r="G1627" s="58" t="s">
        <v>93</v>
      </c>
      <c r="H1627" s="56" t="s">
        <v>91</v>
      </c>
      <c r="I1627" s="57"/>
      <c r="J1627" s="57">
        <v>43454</v>
      </c>
      <c r="K1627" s="56" t="s">
        <v>18</v>
      </c>
      <c r="L1627" s="56" t="s">
        <v>14</v>
      </c>
      <c r="M1627" s="60" t="s">
        <v>28696</v>
      </c>
      <c r="N1627" s="56" t="s">
        <v>28697</v>
      </c>
      <c r="O1627" s="56" t="s">
        <v>114</v>
      </c>
      <c r="P1627" s="56" t="s">
        <v>28698</v>
      </c>
      <c r="Q1627" s="56" t="s">
        <v>96</v>
      </c>
      <c r="R1627" s="56"/>
      <c r="S1627" s="56" t="s">
        <v>108</v>
      </c>
      <c r="T1627" s="56" t="s">
        <v>108</v>
      </c>
      <c r="U1627" s="56"/>
      <c r="V1627" s="66"/>
      <c r="W1627" s="66"/>
      <c r="X1627" s="402"/>
      <c r="Y1627" s="61"/>
      <c r="Z1627" s="56" t="s">
        <v>18</v>
      </c>
      <c r="AA1627" s="57">
        <v>43447</v>
      </c>
      <c r="AB1627" s="203"/>
      <c r="AC1627" s="64" t="s">
        <v>28699</v>
      </c>
      <c r="AD1627" s="56" t="s">
        <v>79</v>
      </c>
      <c r="AE1627" s="61"/>
      <c r="AF1627" s="61"/>
      <c r="AG1627" s="61"/>
      <c r="AH1627" s="67" t="str">
        <v>Nov</v>
      </c>
      <c r="AI1627" s="68" t="str">
        <v>Dec</v>
      </c>
      <c r="AJ1627" s="69" t="e">
        <f t="shared" si="4"/>
        <v>#REF!</v>
      </c>
      <c r="AK1627" s="70">
        <f t="shared" si="1"/>
        <v>43454</v>
      </c>
      <c r="AL1627" s="71" t="e">
        <f t="shared" ca="1" si="5"/>
        <v>#REF!</v>
      </c>
      <c r="AM1627" s="71" t="str">
        <v>2018</v>
      </c>
      <c r="AN1627" s="70">
        <f t="shared" si="3"/>
        <v>43434</v>
      </c>
      <c r="AO1627" s="70" t="s">
        <v>123</v>
      </c>
    </row>
    <row r="1628" spans="1:41" ht="14.4">
      <c r="A1628" s="55" t="s">
        <v>28700</v>
      </c>
      <c r="B1628" s="56" t="s">
        <v>89</v>
      </c>
      <c r="C1628" s="57">
        <v>43332</v>
      </c>
      <c r="D1628" s="56" t="s">
        <v>229</v>
      </c>
      <c r="E1628" s="56" t="s">
        <v>140</v>
      </c>
      <c r="F1628" s="58" t="s">
        <v>106</v>
      </c>
      <c r="G1628" s="58" t="s">
        <v>107</v>
      </c>
      <c r="H1628" s="56" t="s">
        <v>140</v>
      </c>
      <c r="I1628" s="57"/>
      <c r="J1628" s="57">
        <v>43363</v>
      </c>
      <c r="K1628" s="56" t="s">
        <v>18</v>
      </c>
      <c r="L1628" s="56" t="s">
        <v>14</v>
      </c>
      <c r="M1628" s="60" t="s">
        <v>28703</v>
      </c>
      <c r="N1628" s="56" t="s">
        <v>28703</v>
      </c>
      <c r="O1628" s="61"/>
      <c r="P1628" s="56" t="s">
        <v>108</v>
      </c>
      <c r="Q1628" s="56" t="s">
        <v>96</v>
      </c>
      <c r="R1628" s="56"/>
      <c r="S1628" s="56" t="s">
        <v>108</v>
      </c>
      <c r="T1628" s="56" t="s">
        <v>108</v>
      </c>
      <c r="U1628" s="56"/>
      <c r="V1628" s="56"/>
      <c r="W1628" s="56" t="s">
        <v>108</v>
      </c>
      <c r="X1628" s="56"/>
      <c r="Y1628" s="56" t="s">
        <v>108</v>
      </c>
      <c r="Z1628" s="56" t="s">
        <v>14</v>
      </c>
      <c r="AA1628" s="57">
        <v>43332</v>
      </c>
      <c r="AB1628" s="203"/>
      <c r="AC1628" s="64" t="s">
        <v>28704</v>
      </c>
      <c r="AD1628" s="56" t="s">
        <v>224</v>
      </c>
      <c r="AE1628" s="56"/>
      <c r="AF1628" s="61"/>
      <c r="AG1628" s="61"/>
      <c r="AH1628" s="67" t="str">
        <v>Aug</v>
      </c>
      <c r="AI1628" s="68" t="str">
        <v>Aug</v>
      </c>
      <c r="AJ1628" s="69" t="e">
        <f t="shared" si="4"/>
        <v>#REF!</v>
      </c>
      <c r="AK1628" s="70">
        <f t="shared" si="1"/>
        <v>43362</v>
      </c>
      <c r="AL1628" s="71" t="e">
        <f t="shared" ca="1" si="5"/>
        <v>#REF!</v>
      </c>
      <c r="AM1628" s="71" t="str">
        <v>2018</v>
      </c>
      <c r="AN1628" s="70">
        <f t="shared" si="3"/>
        <v>43342</v>
      </c>
      <c r="AO1628" s="70" t="s">
        <v>123</v>
      </c>
    </row>
    <row r="1629" spans="1:41" ht="14.4">
      <c r="A1629" s="55" t="s">
        <v>28705</v>
      </c>
      <c r="B1629" s="56" t="s">
        <v>89</v>
      </c>
      <c r="C1629" s="57">
        <v>43195</v>
      </c>
      <c r="D1629" s="56" t="s">
        <v>1027</v>
      </c>
      <c r="E1629" s="56" t="s">
        <v>129</v>
      </c>
      <c r="F1629" s="58" t="s">
        <v>106</v>
      </c>
      <c r="G1629" s="58" t="s">
        <v>107</v>
      </c>
      <c r="H1629" s="56" t="s">
        <v>129</v>
      </c>
      <c r="I1629" s="57"/>
      <c r="J1629" s="57">
        <v>43237</v>
      </c>
      <c r="K1629" s="61"/>
      <c r="L1629" s="61"/>
      <c r="M1629" s="60" t="s">
        <v>642</v>
      </c>
      <c r="N1629" s="56" t="s">
        <v>28706</v>
      </c>
      <c r="O1629" s="56" t="s">
        <v>20</v>
      </c>
      <c r="P1629" s="56" t="s">
        <v>28707</v>
      </c>
      <c r="Q1629" s="56" t="s">
        <v>17</v>
      </c>
      <c r="R1629" s="66"/>
      <c r="S1629" s="61"/>
      <c r="T1629" s="61"/>
      <c r="U1629" s="402"/>
      <c r="V1629" s="66"/>
      <c r="W1629" s="66"/>
      <c r="X1629" s="402"/>
      <c r="Y1629" s="61"/>
      <c r="Z1629" s="56" t="s">
        <v>18</v>
      </c>
      <c r="AA1629" s="533">
        <v>43255</v>
      </c>
      <c r="AB1629" s="203"/>
      <c r="AC1629" s="64" t="s">
        <v>13179</v>
      </c>
      <c r="AD1629" s="56" t="s">
        <v>79</v>
      </c>
      <c r="AE1629" s="61"/>
      <c r="AF1629" s="61"/>
      <c r="AG1629" s="61"/>
      <c r="AH1629" s="67" t="str">
        <v>Apr</v>
      </c>
      <c r="AI1629" s="68" t="str">
        <v>Jun</v>
      </c>
      <c r="AJ1629" s="69" t="e">
        <f t="shared" si="4"/>
        <v>#REF!</v>
      </c>
      <c r="AK1629" s="70">
        <f t="shared" si="1"/>
        <v>43225</v>
      </c>
      <c r="AL1629" s="71" t="e">
        <f t="shared" ca="1" si="5"/>
        <v>#REF!</v>
      </c>
      <c r="AM1629" s="71" t="str">
        <v>2018</v>
      </c>
      <c r="AN1629" s="70">
        <f t="shared" si="3"/>
        <v>43205</v>
      </c>
      <c r="AO1629" s="70" t="s">
        <v>123</v>
      </c>
    </row>
    <row r="1630" spans="1:41" ht="14.4">
      <c r="A1630" s="55" t="s">
        <v>28708</v>
      </c>
      <c r="B1630" s="56" t="s">
        <v>89</v>
      </c>
      <c r="C1630" s="57">
        <v>43209</v>
      </c>
      <c r="D1630" s="56" t="s">
        <v>90</v>
      </c>
      <c r="E1630" s="56" t="s">
        <v>28709</v>
      </c>
      <c r="F1630" s="58" t="s">
        <v>106</v>
      </c>
      <c r="G1630" s="58" t="s">
        <v>107</v>
      </c>
      <c r="H1630" s="56" t="s">
        <v>28709</v>
      </c>
      <c r="I1630" s="57"/>
      <c r="J1630" s="57">
        <v>43239</v>
      </c>
      <c r="K1630" s="56" t="s">
        <v>18</v>
      </c>
      <c r="L1630" s="56" t="s">
        <v>18</v>
      </c>
      <c r="M1630" s="60" t="s">
        <v>28710</v>
      </c>
      <c r="N1630" s="56" t="s">
        <v>28711</v>
      </c>
      <c r="O1630" s="56" t="s">
        <v>22</v>
      </c>
      <c r="P1630" s="56" t="s">
        <v>28712</v>
      </c>
      <c r="Q1630" s="56" t="s">
        <v>17</v>
      </c>
      <c r="R1630" s="56"/>
      <c r="S1630" s="56" t="s">
        <v>108</v>
      </c>
      <c r="T1630" s="365">
        <v>43210</v>
      </c>
      <c r="U1630" s="56"/>
      <c r="V1630" s="56"/>
      <c r="W1630" s="56" t="s">
        <v>108</v>
      </c>
      <c r="X1630" s="56" t="s">
        <v>108</v>
      </c>
      <c r="Y1630" s="56" t="s">
        <v>108</v>
      </c>
      <c r="Z1630" s="56" t="s">
        <v>18</v>
      </c>
      <c r="AA1630" s="57">
        <v>43217</v>
      </c>
      <c r="AB1630" s="203"/>
      <c r="AC1630" s="64" t="s">
        <v>28713</v>
      </c>
      <c r="AD1630" s="56" t="s">
        <v>79</v>
      </c>
      <c r="AE1630" s="56"/>
      <c r="AF1630" s="61"/>
      <c r="AG1630" s="61"/>
      <c r="AH1630" s="67" t="str">
        <v>Apr</v>
      </c>
      <c r="AI1630" s="68" t="str">
        <v>Apr</v>
      </c>
      <c r="AJ1630" s="69" t="e">
        <f t="shared" si="4"/>
        <v>#REF!</v>
      </c>
      <c r="AK1630" s="70">
        <f t="shared" si="1"/>
        <v>43239</v>
      </c>
      <c r="AL1630" s="71" t="e">
        <f t="shared" ca="1" si="5"/>
        <v>#REF!</v>
      </c>
      <c r="AM1630" s="71" t="str">
        <v>2018</v>
      </c>
      <c r="AN1630" s="70">
        <f t="shared" si="3"/>
        <v>43219</v>
      </c>
      <c r="AO1630" s="70" t="s">
        <v>123</v>
      </c>
    </row>
    <row r="1631" spans="1:41" ht="14.4">
      <c r="A1631" s="55" t="s">
        <v>28714</v>
      </c>
      <c r="B1631" s="56" t="s">
        <v>89</v>
      </c>
      <c r="C1631" s="57">
        <v>43279</v>
      </c>
      <c r="D1631" s="56" t="s">
        <v>90</v>
      </c>
      <c r="E1631" s="56" t="s">
        <v>140</v>
      </c>
      <c r="F1631" s="58" t="s">
        <v>106</v>
      </c>
      <c r="G1631" s="58" t="s">
        <v>107</v>
      </c>
      <c r="H1631" s="56" t="s">
        <v>140</v>
      </c>
      <c r="I1631" s="57"/>
      <c r="J1631" s="57">
        <v>43309</v>
      </c>
      <c r="K1631" s="56" t="s">
        <v>18</v>
      </c>
      <c r="L1631" s="56" t="s">
        <v>18</v>
      </c>
      <c r="M1631" s="60" t="s">
        <v>28715</v>
      </c>
      <c r="N1631" s="56" t="s">
        <v>28715</v>
      </c>
      <c r="O1631" s="56" t="s">
        <v>143</v>
      </c>
      <c r="P1631" s="56" t="s">
        <v>28716</v>
      </c>
      <c r="Q1631" s="56" t="s">
        <v>28</v>
      </c>
      <c r="R1631" s="56"/>
      <c r="S1631" s="56" t="s">
        <v>108</v>
      </c>
      <c r="T1631" s="56" t="s">
        <v>108</v>
      </c>
      <c r="U1631" s="56"/>
      <c r="V1631" s="56"/>
      <c r="W1631" s="56" t="s">
        <v>108</v>
      </c>
      <c r="X1631" s="56"/>
      <c r="Y1631" s="56" t="s">
        <v>108</v>
      </c>
      <c r="Z1631" s="56" t="s">
        <v>18</v>
      </c>
      <c r="AA1631" s="57">
        <v>43279</v>
      </c>
      <c r="AB1631" s="203"/>
      <c r="AC1631" s="64" t="s">
        <v>27426</v>
      </c>
      <c r="AD1631" s="56" t="s">
        <v>79</v>
      </c>
      <c r="AE1631" s="56"/>
      <c r="AF1631" s="61"/>
      <c r="AG1631" s="61"/>
      <c r="AH1631" s="67" t="str">
        <v>Jun</v>
      </c>
      <c r="AI1631" s="68" t="str">
        <v>Jun</v>
      </c>
      <c r="AJ1631" s="69" t="e">
        <f t="shared" si="4"/>
        <v>#REF!</v>
      </c>
      <c r="AK1631" s="70">
        <f t="shared" si="1"/>
        <v>43309</v>
      </c>
      <c r="AL1631" s="71" t="e">
        <f t="shared" ca="1" si="5"/>
        <v>#REF!</v>
      </c>
      <c r="AM1631" s="71" t="str">
        <v>2018</v>
      </c>
      <c r="AN1631" s="70">
        <f t="shared" si="3"/>
        <v>43289</v>
      </c>
      <c r="AO1631" s="70" t="s">
        <v>123</v>
      </c>
    </row>
    <row r="1632" spans="1:41" ht="14.4">
      <c r="A1632" s="55" t="s">
        <v>28717</v>
      </c>
      <c r="B1632" s="56" t="s">
        <v>89</v>
      </c>
      <c r="C1632" s="57">
        <v>43143</v>
      </c>
      <c r="D1632" s="56" t="s">
        <v>131</v>
      </c>
      <c r="E1632" s="56" t="s">
        <v>140</v>
      </c>
      <c r="F1632" s="58" t="s">
        <v>106</v>
      </c>
      <c r="G1632" s="58" t="s">
        <v>107</v>
      </c>
      <c r="H1632" s="56" t="s">
        <v>140</v>
      </c>
      <c r="I1632" s="57"/>
      <c r="J1632" s="57">
        <v>43171</v>
      </c>
      <c r="K1632" s="56" t="s">
        <v>18</v>
      </c>
      <c r="L1632" s="56" t="s">
        <v>18</v>
      </c>
      <c r="M1632" s="60" t="s">
        <v>28718</v>
      </c>
      <c r="N1632" s="56" t="s">
        <v>28719</v>
      </c>
      <c r="O1632" s="56" t="s">
        <v>132</v>
      </c>
      <c r="P1632" s="56" t="s">
        <v>28720</v>
      </c>
      <c r="Q1632" s="56" t="s">
        <v>28</v>
      </c>
      <c r="R1632" s="66"/>
      <c r="S1632" s="56" t="s">
        <v>108</v>
      </c>
      <c r="T1632" s="56" t="s">
        <v>108</v>
      </c>
      <c r="U1632" s="56"/>
      <c r="V1632" s="66"/>
      <c r="W1632" s="66"/>
      <c r="X1632" s="400"/>
      <c r="Y1632" s="56" t="s">
        <v>108</v>
      </c>
      <c r="Z1632" s="56" t="s">
        <v>18</v>
      </c>
      <c r="AA1632" s="57">
        <v>43143</v>
      </c>
      <c r="AB1632" s="203"/>
      <c r="AC1632" s="64" t="s">
        <v>22902</v>
      </c>
      <c r="AD1632" s="65" t="s">
        <v>79</v>
      </c>
      <c r="AE1632" s="65"/>
      <c r="AF1632" s="66"/>
      <c r="AG1632" s="66"/>
      <c r="AH1632" s="67" t="str">
        <v>Feb</v>
      </c>
      <c r="AI1632" s="68" t="str">
        <v>Feb</v>
      </c>
      <c r="AJ1632" s="69" t="e">
        <f t="shared" si="4"/>
        <v>#REF!</v>
      </c>
      <c r="AK1632" s="70">
        <f t="shared" si="1"/>
        <v>43173</v>
      </c>
      <c r="AL1632" s="71" t="e">
        <f t="shared" ca="1" si="5"/>
        <v>#REF!</v>
      </c>
      <c r="AM1632" s="71" t="str">
        <v>2018</v>
      </c>
      <c r="AN1632" s="70">
        <f t="shared" si="3"/>
        <v>43153</v>
      </c>
      <c r="AO1632" s="70" t="s">
        <v>123</v>
      </c>
    </row>
    <row r="1633" spans="1:41" ht="14.4">
      <c r="A1633" s="55" t="s">
        <v>28721</v>
      </c>
      <c r="B1633" s="56" t="s">
        <v>89</v>
      </c>
      <c r="C1633" s="57">
        <v>43154</v>
      </c>
      <c r="D1633" s="56" t="s">
        <v>1027</v>
      </c>
      <c r="E1633" s="56" t="s">
        <v>140</v>
      </c>
      <c r="F1633" s="58" t="s">
        <v>106</v>
      </c>
      <c r="G1633" s="58" t="s">
        <v>107</v>
      </c>
      <c r="H1633" s="56" t="s">
        <v>140</v>
      </c>
      <c r="I1633" s="57"/>
      <c r="J1633" s="57">
        <v>43182</v>
      </c>
      <c r="K1633" s="56" t="s">
        <v>18</v>
      </c>
      <c r="L1633" s="56" t="s">
        <v>18</v>
      </c>
      <c r="M1633" s="60" t="s">
        <v>3883</v>
      </c>
      <c r="N1633" s="56" t="s">
        <v>28722</v>
      </c>
      <c r="O1633" s="56" t="s">
        <v>29</v>
      </c>
      <c r="P1633" s="56" t="s">
        <v>28723</v>
      </c>
      <c r="Q1633" s="56" t="s">
        <v>17</v>
      </c>
      <c r="R1633" s="66"/>
      <c r="S1633" s="56" t="s">
        <v>108</v>
      </c>
      <c r="T1633" s="56" t="s">
        <v>108</v>
      </c>
      <c r="U1633" s="56"/>
      <c r="V1633" s="66"/>
      <c r="W1633" s="66"/>
      <c r="X1633" s="400"/>
      <c r="Y1633" s="56" t="s">
        <v>108</v>
      </c>
      <c r="Z1633" s="56" t="s">
        <v>18</v>
      </c>
      <c r="AA1633" s="57">
        <v>43167</v>
      </c>
      <c r="AB1633" s="203"/>
      <c r="AC1633" s="64" t="s">
        <v>28724</v>
      </c>
      <c r="AD1633" s="65" t="s">
        <v>79</v>
      </c>
      <c r="AE1633" s="65"/>
      <c r="AF1633" s="66"/>
      <c r="AG1633" s="66"/>
      <c r="AH1633" s="67" t="str">
        <v>Feb</v>
      </c>
      <c r="AI1633" s="68" t="str">
        <v>Mar</v>
      </c>
      <c r="AJ1633" s="69" t="e">
        <f t="shared" si="4"/>
        <v>#REF!</v>
      </c>
      <c r="AK1633" s="70">
        <f t="shared" si="1"/>
        <v>43184</v>
      </c>
      <c r="AL1633" s="71" t="e">
        <f t="shared" ca="1" si="5"/>
        <v>#REF!</v>
      </c>
      <c r="AM1633" s="71" t="str">
        <v>2018</v>
      </c>
      <c r="AN1633" s="70">
        <f t="shared" si="3"/>
        <v>43164</v>
      </c>
      <c r="AO1633" s="70" t="s">
        <v>123</v>
      </c>
    </row>
    <row r="1634" spans="1:41" ht="14.4">
      <c r="A1634" s="55" t="s">
        <v>28725</v>
      </c>
      <c r="B1634" s="56" t="s">
        <v>89</v>
      </c>
      <c r="C1634" s="57">
        <v>43235</v>
      </c>
      <c r="D1634" s="56" t="s">
        <v>1027</v>
      </c>
      <c r="E1634" s="56" t="s">
        <v>140</v>
      </c>
      <c r="F1634" s="58" t="s">
        <v>106</v>
      </c>
      <c r="G1634" s="58" t="s">
        <v>107</v>
      </c>
      <c r="H1634" s="56" t="s">
        <v>140</v>
      </c>
      <c r="I1634" s="57"/>
      <c r="J1634" s="57">
        <v>43266</v>
      </c>
      <c r="K1634" s="56" t="s">
        <v>18</v>
      </c>
      <c r="L1634" s="56" t="s">
        <v>18</v>
      </c>
      <c r="M1634" s="60" t="s">
        <v>642</v>
      </c>
      <c r="N1634" s="56" t="s">
        <v>28726</v>
      </c>
      <c r="O1634" s="56" t="s">
        <v>20</v>
      </c>
      <c r="P1634" s="56" t="s">
        <v>28707</v>
      </c>
      <c r="Q1634" s="56" t="s">
        <v>17</v>
      </c>
      <c r="R1634" s="56"/>
      <c r="S1634" s="56" t="s">
        <v>108</v>
      </c>
      <c r="T1634" s="56" t="s">
        <v>108</v>
      </c>
      <c r="U1634" s="56"/>
      <c r="V1634" s="56"/>
      <c r="W1634" s="56" t="s">
        <v>108</v>
      </c>
      <c r="X1634" s="56"/>
      <c r="Y1634" s="56" t="s">
        <v>108</v>
      </c>
      <c r="Z1634" s="56" t="s">
        <v>18</v>
      </c>
      <c r="AA1634" s="57">
        <v>43235</v>
      </c>
      <c r="AB1634" s="203"/>
      <c r="AC1634" s="64" t="s">
        <v>25840</v>
      </c>
      <c r="AD1634" s="56" t="s">
        <v>79</v>
      </c>
      <c r="AE1634" s="56"/>
      <c r="AF1634" s="61"/>
      <c r="AG1634" s="61"/>
      <c r="AH1634" s="67" t="str">
        <v>May</v>
      </c>
      <c r="AI1634" s="68" t="str">
        <v>May</v>
      </c>
      <c r="AJ1634" s="69" t="e">
        <f t="shared" si="4"/>
        <v>#REF!</v>
      </c>
      <c r="AK1634" s="70">
        <f t="shared" si="1"/>
        <v>43265</v>
      </c>
      <c r="AL1634" s="71" t="e">
        <f t="shared" ca="1" si="5"/>
        <v>#REF!</v>
      </c>
      <c r="AM1634" s="71" t="str">
        <v>2018</v>
      </c>
      <c r="AN1634" s="70">
        <f t="shared" si="3"/>
        <v>43245</v>
      </c>
      <c r="AO1634" s="70" t="s">
        <v>123</v>
      </c>
    </row>
    <row r="1635" spans="1:41" ht="14.4">
      <c r="A1635" s="55" t="s">
        <v>28727</v>
      </c>
      <c r="B1635" s="56" t="s">
        <v>89</v>
      </c>
      <c r="C1635" s="57">
        <v>43143</v>
      </c>
      <c r="D1635" s="56" t="s">
        <v>90</v>
      </c>
      <c r="E1635" s="56" t="s">
        <v>140</v>
      </c>
      <c r="F1635" s="58" t="s">
        <v>106</v>
      </c>
      <c r="G1635" s="58" t="s">
        <v>107</v>
      </c>
      <c r="H1635" s="56" t="s">
        <v>140</v>
      </c>
      <c r="I1635" s="57"/>
      <c r="J1635" s="57">
        <v>43171</v>
      </c>
      <c r="K1635" s="56" t="s">
        <v>18</v>
      </c>
      <c r="L1635" s="56" t="s">
        <v>18</v>
      </c>
      <c r="M1635" s="60" t="s">
        <v>28728</v>
      </c>
      <c r="N1635" s="56" t="s">
        <v>28728</v>
      </c>
      <c r="O1635" s="56" t="s">
        <v>436</v>
      </c>
      <c r="P1635" s="56" t="s">
        <v>28729</v>
      </c>
      <c r="Q1635" s="56" t="s">
        <v>17</v>
      </c>
      <c r="R1635" s="66"/>
      <c r="S1635" s="56" t="s">
        <v>108</v>
      </c>
      <c r="T1635" s="56" t="s">
        <v>108</v>
      </c>
      <c r="U1635" s="56"/>
      <c r="V1635" s="66"/>
      <c r="W1635" s="66"/>
      <c r="X1635" s="400"/>
      <c r="Y1635" s="56" t="s">
        <v>108</v>
      </c>
      <c r="Z1635" s="56" t="s">
        <v>18</v>
      </c>
      <c r="AA1635" s="57">
        <v>43143</v>
      </c>
      <c r="AB1635" s="203"/>
      <c r="AC1635" s="64" t="s">
        <v>28730</v>
      </c>
      <c r="AD1635" s="65" t="s">
        <v>79</v>
      </c>
      <c r="AE1635" s="65"/>
      <c r="AF1635" s="66"/>
      <c r="AG1635" s="66"/>
      <c r="AH1635" s="67" t="str">
        <v>Feb</v>
      </c>
      <c r="AI1635" s="68" t="str">
        <v>Feb</v>
      </c>
      <c r="AJ1635" s="69" t="e">
        <f t="shared" si="4"/>
        <v>#REF!</v>
      </c>
      <c r="AK1635" s="70">
        <f t="shared" si="1"/>
        <v>43173</v>
      </c>
      <c r="AL1635" s="71" t="e">
        <f t="shared" ca="1" si="5"/>
        <v>#REF!</v>
      </c>
      <c r="AM1635" s="71" t="str">
        <v>2018</v>
      </c>
      <c r="AN1635" s="70">
        <f t="shared" si="3"/>
        <v>43153</v>
      </c>
      <c r="AO1635" s="70" t="s">
        <v>123</v>
      </c>
    </row>
    <row r="1636" spans="1:41" ht="14.4">
      <c r="A1636" s="55" t="s">
        <v>28731</v>
      </c>
      <c r="B1636" s="56" t="s">
        <v>89</v>
      </c>
      <c r="C1636" s="57">
        <v>43461</v>
      </c>
      <c r="D1636" s="56" t="s">
        <v>131</v>
      </c>
      <c r="E1636" s="56" t="s">
        <v>140</v>
      </c>
      <c r="F1636" s="58" t="s">
        <v>106</v>
      </c>
      <c r="G1636" s="58" t="s">
        <v>107</v>
      </c>
      <c r="H1636" s="56" t="s">
        <v>140</v>
      </c>
      <c r="I1636" s="57"/>
      <c r="J1636" s="57">
        <v>43492</v>
      </c>
      <c r="K1636" s="56" t="s">
        <v>1841</v>
      </c>
      <c r="L1636" s="56" t="s">
        <v>18</v>
      </c>
      <c r="M1636" s="60" t="s">
        <v>145</v>
      </c>
      <c r="N1636" s="56" t="s">
        <v>28732</v>
      </c>
      <c r="O1636" s="56" t="s">
        <v>172</v>
      </c>
      <c r="P1636" s="56" t="s">
        <v>28733</v>
      </c>
      <c r="Q1636" s="56" t="s">
        <v>154</v>
      </c>
      <c r="R1636" s="56"/>
      <c r="S1636" s="56" t="s">
        <v>108</v>
      </c>
      <c r="T1636" s="56" t="s">
        <v>108</v>
      </c>
      <c r="U1636" s="56"/>
      <c r="V1636" s="56"/>
      <c r="W1636" s="56" t="s">
        <v>108</v>
      </c>
      <c r="X1636" s="56"/>
      <c r="Y1636" s="56" t="s">
        <v>108</v>
      </c>
      <c r="Z1636" s="56" t="s">
        <v>18</v>
      </c>
      <c r="AA1636" s="57">
        <v>43116</v>
      </c>
      <c r="AB1636" s="203"/>
      <c r="AC1636" s="64" t="s">
        <v>28734</v>
      </c>
      <c r="AD1636" s="56" t="s">
        <v>79</v>
      </c>
      <c r="AE1636" s="56"/>
      <c r="AF1636" s="61"/>
      <c r="AG1636" s="61"/>
      <c r="AH1636" s="67" t="str">
        <v>Dec</v>
      </c>
      <c r="AI1636" s="68" t="str">
        <v>Jan</v>
      </c>
      <c r="AJ1636" s="69" t="e">
        <f t="shared" si="4"/>
        <v>#REF!</v>
      </c>
      <c r="AK1636" s="70">
        <f t="shared" si="1"/>
        <v>43491</v>
      </c>
      <c r="AL1636" s="71" t="e">
        <f t="shared" ca="1" si="5"/>
        <v>#REF!</v>
      </c>
      <c r="AM1636" s="71" t="str">
        <v>2018</v>
      </c>
      <c r="AN1636" s="70">
        <f t="shared" si="3"/>
        <v>43471</v>
      </c>
      <c r="AO1636" s="70" t="s">
        <v>123</v>
      </c>
    </row>
    <row r="1637" spans="1:41" ht="14.4">
      <c r="A1637" s="55" t="s">
        <v>28735</v>
      </c>
      <c r="B1637" s="56" t="s">
        <v>89</v>
      </c>
      <c r="C1637" s="57">
        <v>43446</v>
      </c>
      <c r="D1637" s="56" t="s">
        <v>131</v>
      </c>
      <c r="E1637" s="56" t="s">
        <v>140</v>
      </c>
      <c r="F1637" s="58" t="s">
        <v>106</v>
      </c>
      <c r="G1637" s="58" t="s">
        <v>107</v>
      </c>
      <c r="H1637" s="56" t="s">
        <v>140</v>
      </c>
      <c r="I1637" s="57"/>
      <c r="J1637" s="57">
        <v>43477</v>
      </c>
      <c r="K1637" s="56" t="s">
        <v>18</v>
      </c>
      <c r="L1637" s="56" t="s">
        <v>18</v>
      </c>
      <c r="M1637" s="60" t="s">
        <v>28736</v>
      </c>
      <c r="N1637" s="56" t="s">
        <v>28737</v>
      </c>
      <c r="O1637" s="56" t="s">
        <v>249</v>
      </c>
      <c r="P1637" s="56" t="s">
        <v>28738</v>
      </c>
      <c r="Q1637" s="56" t="s">
        <v>28</v>
      </c>
      <c r="R1637" s="56"/>
      <c r="S1637" s="56" t="s">
        <v>108</v>
      </c>
      <c r="T1637" s="56" t="s">
        <v>108</v>
      </c>
      <c r="U1637" s="56"/>
      <c r="V1637" s="56"/>
      <c r="W1637" s="56" t="s">
        <v>108</v>
      </c>
      <c r="X1637" s="56"/>
      <c r="Y1637" s="56" t="s">
        <v>108</v>
      </c>
      <c r="Z1637" s="56" t="s">
        <v>18</v>
      </c>
      <c r="AA1637" s="57">
        <v>43446</v>
      </c>
      <c r="AB1637" s="203"/>
      <c r="AC1637" s="64" t="s">
        <v>28739</v>
      </c>
      <c r="AD1637" s="56" t="s">
        <v>79</v>
      </c>
      <c r="AE1637" s="56"/>
      <c r="AF1637" s="61"/>
      <c r="AG1637" s="61"/>
      <c r="AH1637" s="67" t="str">
        <v>Dec</v>
      </c>
      <c r="AI1637" s="68" t="str">
        <v>Dec</v>
      </c>
      <c r="AJ1637" s="69" t="e">
        <f t="shared" si="4"/>
        <v>#REF!</v>
      </c>
      <c r="AK1637" s="70">
        <f t="shared" si="1"/>
        <v>43476</v>
      </c>
      <c r="AL1637" s="71" t="e">
        <f t="shared" ca="1" si="5"/>
        <v>#REF!</v>
      </c>
      <c r="AM1637" s="71" t="str">
        <v>2018</v>
      </c>
      <c r="AN1637" s="70">
        <f t="shared" si="3"/>
        <v>43456</v>
      </c>
      <c r="AO1637" s="70" t="s">
        <v>123</v>
      </c>
    </row>
    <row r="1638" spans="1:41" ht="14.4">
      <c r="A1638" s="55" t="s">
        <v>28740</v>
      </c>
      <c r="B1638" s="56" t="s">
        <v>89</v>
      </c>
      <c r="C1638" s="57">
        <v>43157</v>
      </c>
      <c r="D1638" s="56" t="s">
        <v>90</v>
      </c>
      <c r="E1638" s="56" t="s">
        <v>129</v>
      </c>
      <c r="F1638" s="58" t="s">
        <v>106</v>
      </c>
      <c r="G1638" s="58" t="s">
        <v>107</v>
      </c>
      <c r="H1638" s="56" t="s">
        <v>129</v>
      </c>
      <c r="I1638" s="57"/>
      <c r="J1638" s="57">
        <v>43199</v>
      </c>
      <c r="K1638" s="61"/>
      <c r="L1638" s="61"/>
      <c r="M1638" s="60" t="s">
        <v>721</v>
      </c>
      <c r="N1638" s="56" t="s">
        <v>28741</v>
      </c>
      <c r="O1638" s="56" t="s">
        <v>27</v>
      </c>
      <c r="P1638" s="56" t="s">
        <v>28742</v>
      </c>
      <c r="Q1638" s="56" t="s">
        <v>17</v>
      </c>
      <c r="R1638" s="66"/>
      <c r="S1638" s="61"/>
      <c r="T1638" s="61"/>
      <c r="U1638" s="402"/>
      <c r="V1638" s="66"/>
      <c r="W1638" s="66"/>
      <c r="X1638" s="400" t="s">
        <v>108</v>
      </c>
      <c r="Y1638" s="61"/>
      <c r="Z1638" s="56" t="s">
        <v>18</v>
      </c>
      <c r="AA1638" s="57">
        <v>43178</v>
      </c>
      <c r="AB1638" s="203"/>
      <c r="AC1638" s="64" t="s">
        <v>28743</v>
      </c>
      <c r="AD1638" s="65" t="s">
        <v>79</v>
      </c>
      <c r="AE1638" s="96"/>
      <c r="AF1638" s="66"/>
      <c r="AG1638" s="66"/>
      <c r="AH1638" s="67" t="str">
        <v>Feb</v>
      </c>
      <c r="AI1638" s="68" t="str">
        <v>Mar</v>
      </c>
      <c r="AJ1638" s="69" t="e">
        <f t="shared" si="4"/>
        <v>#REF!</v>
      </c>
      <c r="AK1638" s="70">
        <f t="shared" si="1"/>
        <v>43187</v>
      </c>
      <c r="AL1638" s="71" t="e">
        <f t="shared" ca="1" si="5"/>
        <v>#REF!</v>
      </c>
      <c r="AM1638" s="71" t="str">
        <v>2018</v>
      </c>
      <c r="AN1638" s="70">
        <f t="shared" si="3"/>
        <v>43167</v>
      </c>
      <c r="AO1638" s="70" t="s">
        <v>123</v>
      </c>
    </row>
    <row r="1639" spans="1:41" ht="14.4">
      <c r="A1639" s="55" t="s">
        <v>28744</v>
      </c>
      <c r="B1639" s="56" t="s">
        <v>89</v>
      </c>
      <c r="C1639" s="57">
        <v>43264</v>
      </c>
      <c r="D1639" s="56" t="s">
        <v>1027</v>
      </c>
      <c r="E1639" s="56" t="s">
        <v>140</v>
      </c>
      <c r="F1639" s="58" t="s">
        <v>106</v>
      </c>
      <c r="G1639" s="58" t="s">
        <v>107</v>
      </c>
      <c r="H1639" s="56" t="s">
        <v>140</v>
      </c>
      <c r="I1639" s="57"/>
      <c r="J1639" s="57">
        <v>43294</v>
      </c>
      <c r="K1639" s="56" t="s">
        <v>18</v>
      </c>
      <c r="L1639" s="56" t="s">
        <v>14</v>
      </c>
      <c r="M1639" s="60" t="s">
        <v>642</v>
      </c>
      <c r="N1639" s="56" t="s">
        <v>28745</v>
      </c>
      <c r="O1639" s="56" t="s">
        <v>22</v>
      </c>
      <c r="P1639" s="56" t="s">
        <v>108</v>
      </c>
      <c r="Q1639" s="56" t="s">
        <v>17</v>
      </c>
      <c r="R1639" s="56"/>
      <c r="S1639" s="56" t="s">
        <v>108</v>
      </c>
      <c r="T1639" s="56" t="s">
        <v>108</v>
      </c>
      <c r="U1639" s="56"/>
      <c r="V1639" s="56"/>
      <c r="W1639" s="56" t="s">
        <v>108</v>
      </c>
      <c r="X1639" s="56"/>
      <c r="Y1639" s="56" t="s">
        <v>108</v>
      </c>
      <c r="Z1639" s="56" t="s">
        <v>14</v>
      </c>
      <c r="AA1639" s="57">
        <v>43264</v>
      </c>
      <c r="AB1639" s="203"/>
      <c r="AC1639" s="64" t="s">
        <v>28746</v>
      </c>
      <c r="AD1639" s="56" t="s">
        <v>118</v>
      </c>
      <c r="AE1639" s="61"/>
      <c r="AF1639" s="61"/>
      <c r="AG1639" s="61"/>
      <c r="AH1639" s="67" t="str">
        <v>Jun</v>
      </c>
      <c r="AI1639" s="68" t="str">
        <v>Jun</v>
      </c>
      <c r="AJ1639" s="69" t="e">
        <f t="shared" si="4"/>
        <v>#REF!</v>
      </c>
      <c r="AK1639" s="70">
        <f t="shared" si="1"/>
        <v>43294</v>
      </c>
      <c r="AL1639" s="71" t="e">
        <f t="shared" ca="1" si="5"/>
        <v>#REF!</v>
      </c>
      <c r="AM1639" s="71" t="str">
        <v>2018</v>
      </c>
      <c r="AN1639" s="70">
        <f t="shared" si="3"/>
        <v>43274</v>
      </c>
      <c r="AO1639" s="70" t="s">
        <v>123</v>
      </c>
    </row>
    <row r="1640" spans="1:41" ht="14.4">
      <c r="A1640" s="55" t="s">
        <v>28747</v>
      </c>
      <c r="B1640" s="56" t="s">
        <v>89</v>
      </c>
      <c r="C1640" s="57">
        <v>43136</v>
      </c>
      <c r="D1640" s="56" t="s">
        <v>1027</v>
      </c>
      <c r="E1640" s="56" t="s">
        <v>112</v>
      </c>
      <c r="F1640" s="58" t="s">
        <v>106</v>
      </c>
      <c r="G1640" s="58" t="s">
        <v>113</v>
      </c>
      <c r="H1640" s="56" t="s">
        <v>112</v>
      </c>
      <c r="I1640" s="57"/>
      <c r="J1640" s="57">
        <v>43164</v>
      </c>
      <c r="K1640" s="56" t="s">
        <v>18</v>
      </c>
      <c r="L1640" s="56" t="s">
        <v>18</v>
      </c>
      <c r="M1640" s="60" t="s">
        <v>28748</v>
      </c>
      <c r="N1640" s="56" t="s">
        <v>28749</v>
      </c>
      <c r="O1640" s="56" t="s">
        <v>44</v>
      </c>
      <c r="P1640" s="56" t="s">
        <v>28750</v>
      </c>
      <c r="Q1640" s="56" t="s">
        <v>116</v>
      </c>
      <c r="R1640" s="66"/>
      <c r="S1640" s="61"/>
      <c r="T1640" s="61"/>
      <c r="U1640" s="400">
        <v>43144</v>
      </c>
      <c r="V1640" s="56"/>
      <c r="W1640" s="56">
        <v>6.25</v>
      </c>
      <c r="X1640" s="400" t="s">
        <v>108</v>
      </c>
      <c r="Y1640" s="61"/>
      <c r="Z1640" s="56" t="s">
        <v>18</v>
      </c>
      <c r="AA1640" s="57">
        <v>43172</v>
      </c>
      <c r="AB1640" s="203"/>
      <c r="AC1640" s="95"/>
      <c r="AD1640" s="65" t="s">
        <v>79</v>
      </c>
      <c r="AE1640" s="96"/>
      <c r="AF1640" s="66"/>
      <c r="AG1640" s="66"/>
      <c r="AH1640" s="67" t="str">
        <v>Feb</v>
      </c>
      <c r="AI1640" s="68" t="str">
        <v>Mar</v>
      </c>
      <c r="AJ1640" s="69" t="e">
        <f t="shared" si="4"/>
        <v>#REF!</v>
      </c>
      <c r="AK1640" s="70">
        <f t="shared" si="1"/>
        <v>43166</v>
      </c>
      <c r="AL1640" s="71" t="e">
        <f t="shared" ca="1" si="5"/>
        <v>#REF!</v>
      </c>
      <c r="AM1640" s="71" t="str">
        <v>2018</v>
      </c>
      <c r="AN1640" s="70">
        <f t="shared" si="3"/>
        <v>43146</v>
      </c>
      <c r="AO1640" s="70" t="s">
        <v>123</v>
      </c>
    </row>
    <row r="1641" spans="1:41" ht="14.4">
      <c r="A1641" s="55" t="s">
        <v>28751</v>
      </c>
      <c r="B1641" s="56" t="s">
        <v>89</v>
      </c>
      <c r="C1641" s="57">
        <v>43151</v>
      </c>
      <c r="D1641" s="56" t="s">
        <v>131</v>
      </c>
      <c r="E1641" s="56" t="s">
        <v>140</v>
      </c>
      <c r="F1641" s="58" t="s">
        <v>106</v>
      </c>
      <c r="G1641" s="58" t="s">
        <v>107</v>
      </c>
      <c r="H1641" s="56" t="s">
        <v>140</v>
      </c>
      <c r="I1641" s="57"/>
      <c r="J1641" s="57">
        <v>43179</v>
      </c>
      <c r="K1641" s="56" t="s">
        <v>18</v>
      </c>
      <c r="L1641" s="56" t="s">
        <v>18</v>
      </c>
      <c r="M1641" s="60" t="s">
        <v>145</v>
      </c>
      <c r="N1641" s="56" t="s">
        <v>28752</v>
      </c>
      <c r="O1641" s="56" t="s">
        <v>20</v>
      </c>
      <c r="P1641" s="56" t="s">
        <v>18350</v>
      </c>
      <c r="Q1641" s="56" t="s">
        <v>96</v>
      </c>
      <c r="R1641" s="66"/>
      <c r="S1641" s="56" t="s">
        <v>108</v>
      </c>
      <c r="T1641" s="56" t="s">
        <v>108</v>
      </c>
      <c r="U1641" s="56"/>
      <c r="V1641" s="66"/>
      <c r="W1641" s="66"/>
      <c r="X1641" s="400"/>
      <c r="Y1641" s="56" t="s">
        <v>108</v>
      </c>
      <c r="Z1641" s="56" t="s">
        <v>18</v>
      </c>
      <c r="AA1641" s="57">
        <v>43151</v>
      </c>
      <c r="AB1641" s="203"/>
      <c r="AC1641" s="64" t="s">
        <v>21590</v>
      </c>
      <c r="AD1641" s="65" t="s">
        <v>79</v>
      </c>
      <c r="AE1641" s="65"/>
      <c r="AF1641" s="66"/>
      <c r="AG1641" s="66"/>
      <c r="AH1641" s="67" t="str">
        <v>Feb</v>
      </c>
      <c r="AI1641" s="68" t="str">
        <v>Feb</v>
      </c>
      <c r="AJ1641" s="69" t="e">
        <f t="shared" si="4"/>
        <v>#REF!</v>
      </c>
      <c r="AK1641" s="70">
        <f t="shared" si="1"/>
        <v>43181</v>
      </c>
      <c r="AL1641" s="71" t="e">
        <f t="shared" ca="1" si="5"/>
        <v>#REF!</v>
      </c>
      <c r="AM1641" s="71" t="str">
        <v>2018</v>
      </c>
      <c r="AN1641" s="70">
        <f t="shared" si="3"/>
        <v>43161</v>
      </c>
      <c r="AO1641" s="70" t="s">
        <v>123</v>
      </c>
    </row>
    <row r="1642" spans="1:41" ht="14.4">
      <c r="A1642" s="55" t="s">
        <v>28753</v>
      </c>
      <c r="B1642" s="56" t="s">
        <v>89</v>
      </c>
      <c r="C1642" s="57">
        <v>43367</v>
      </c>
      <c r="D1642" s="56" t="s">
        <v>90</v>
      </c>
      <c r="E1642" s="56" t="s">
        <v>12</v>
      </c>
      <c r="F1642" s="58" t="s">
        <v>106</v>
      </c>
      <c r="G1642" s="58" t="s">
        <v>107</v>
      </c>
      <c r="H1642" s="56" t="s">
        <v>12</v>
      </c>
      <c r="I1642" s="59"/>
      <c r="J1642" s="59"/>
      <c r="K1642" s="61"/>
      <c r="L1642" s="61"/>
      <c r="M1642" s="60" t="s">
        <v>28754</v>
      </c>
      <c r="N1642" s="56" t="s">
        <v>28755</v>
      </c>
      <c r="O1642" s="56" t="s">
        <v>271</v>
      </c>
      <c r="P1642" s="56" t="s">
        <v>28756</v>
      </c>
      <c r="Q1642" s="56" t="s">
        <v>28</v>
      </c>
      <c r="R1642" s="66"/>
      <c r="S1642" s="61"/>
      <c r="T1642" s="61"/>
      <c r="U1642" s="402"/>
      <c r="V1642" s="66"/>
      <c r="W1642" s="66"/>
      <c r="X1642" s="402"/>
      <c r="Y1642" s="61"/>
      <c r="Z1642" s="56" t="s">
        <v>14</v>
      </c>
      <c r="AA1642" s="533">
        <v>43368</v>
      </c>
      <c r="AB1642" s="203"/>
      <c r="AC1642" s="64" t="s">
        <v>28757</v>
      </c>
      <c r="AD1642" s="56" t="s">
        <v>179</v>
      </c>
      <c r="AE1642" s="56"/>
      <c r="AF1642" s="61"/>
      <c r="AG1642" s="61"/>
      <c r="AH1642" s="67" t="str">
        <v>Sep</v>
      </c>
      <c r="AI1642" s="68" t="str">
        <v>Sep</v>
      </c>
      <c r="AJ1642" s="69" t="e">
        <f t="shared" si="4"/>
        <v>#REF!</v>
      </c>
      <c r="AK1642" s="70">
        <f t="shared" si="1"/>
        <v>43397</v>
      </c>
      <c r="AL1642" s="71" t="e">
        <f t="shared" ca="1" si="5"/>
        <v>#REF!</v>
      </c>
      <c r="AM1642" s="71" t="str">
        <v>2018</v>
      </c>
      <c r="AN1642" s="70">
        <f t="shared" si="3"/>
        <v>43377</v>
      </c>
      <c r="AO1642" s="70" t="s">
        <v>123</v>
      </c>
    </row>
    <row r="1643" spans="1:41" ht="14.4">
      <c r="A1643" s="55" t="s">
        <v>28758</v>
      </c>
      <c r="B1643" s="56" t="s">
        <v>89</v>
      </c>
      <c r="C1643" s="57">
        <v>43456</v>
      </c>
      <c r="D1643" s="56" t="s">
        <v>90</v>
      </c>
      <c r="E1643" s="56" t="s">
        <v>30</v>
      </c>
      <c r="F1643" s="58" t="s">
        <v>106</v>
      </c>
      <c r="G1643" s="58" t="s">
        <v>107</v>
      </c>
      <c r="H1643" s="56" t="s">
        <v>30</v>
      </c>
      <c r="I1643" s="59"/>
      <c r="J1643" s="59"/>
      <c r="K1643" s="61"/>
      <c r="L1643" s="61"/>
      <c r="M1643" s="60" t="s">
        <v>28759</v>
      </c>
      <c r="N1643" s="56" t="s">
        <v>28760</v>
      </c>
      <c r="O1643" s="56" t="s">
        <v>249</v>
      </c>
      <c r="P1643" s="56" t="s">
        <v>28761</v>
      </c>
      <c r="Q1643" s="56" t="s">
        <v>28</v>
      </c>
      <c r="R1643" s="66"/>
      <c r="S1643" s="61"/>
      <c r="T1643" s="61"/>
      <c r="U1643" s="402"/>
      <c r="V1643" s="66"/>
      <c r="W1643" s="66"/>
      <c r="X1643" s="402"/>
      <c r="Y1643" s="56" t="s">
        <v>338</v>
      </c>
      <c r="Z1643" s="56" t="s">
        <v>18</v>
      </c>
      <c r="AA1643" s="57">
        <v>43460</v>
      </c>
      <c r="AB1643" s="203"/>
      <c r="AC1643" s="64" t="s">
        <v>28762</v>
      </c>
      <c r="AD1643" s="56" t="s">
        <v>294</v>
      </c>
      <c r="AE1643" s="61"/>
      <c r="AF1643" s="61"/>
      <c r="AG1643" s="61"/>
      <c r="AH1643" s="67" t="str">
        <v>Dec</v>
      </c>
      <c r="AI1643" s="68" t="str">
        <v>Dec</v>
      </c>
      <c r="AJ1643" s="69" t="e">
        <f t="shared" si="4"/>
        <v>#REF!</v>
      </c>
      <c r="AK1643" s="70">
        <f t="shared" si="1"/>
        <v>43486</v>
      </c>
      <c r="AL1643" s="71" t="e">
        <f t="shared" ca="1" si="5"/>
        <v>#REF!</v>
      </c>
      <c r="AM1643" s="71" t="str">
        <v>2018</v>
      </c>
      <c r="AN1643" s="70">
        <f t="shared" si="3"/>
        <v>43466</v>
      </c>
      <c r="AO1643" s="70" t="s">
        <v>123</v>
      </c>
    </row>
    <row r="1644" spans="1:41" ht="14.4">
      <c r="A1644" s="55" t="s">
        <v>28763</v>
      </c>
      <c r="B1644" s="56" t="s">
        <v>89</v>
      </c>
      <c r="C1644" s="57">
        <v>43362</v>
      </c>
      <c r="D1644" s="56" t="s">
        <v>1027</v>
      </c>
      <c r="E1644" s="56" t="s">
        <v>140</v>
      </c>
      <c r="F1644" s="58" t="s">
        <v>106</v>
      </c>
      <c r="G1644" s="58" t="s">
        <v>107</v>
      </c>
      <c r="H1644" s="56" t="s">
        <v>140</v>
      </c>
      <c r="I1644" s="57"/>
      <c r="J1644" s="57">
        <v>43392</v>
      </c>
      <c r="K1644" s="56" t="s">
        <v>18</v>
      </c>
      <c r="L1644" s="56" t="s">
        <v>18</v>
      </c>
      <c r="M1644" s="60" t="s">
        <v>642</v>
      </c>
      <c r="N1644" s="56" t="s">
        <v>28764</v>
      </c>
      <c r="O1644" s="56" t="s">
        <v>271</v>
      </c>
      <c r="P1644" s="56" t="s">
        <v>20407</v>
      </c>
      <c r="Q1644" s="56" t="s">
        <v>17</v>
      </c>
      <c r="R1644" s="56"/>
      <c r="S1644" s="56" t="s">
        <v>108</v>
      </c>
      <c r="T1644" s="56" t="s">
        <v>108</v>
      </c>
      <c r="U1644" s="56"/>
      <c r="V1644" s="56"/>
      <c r="W1644" s="56" t="s">
        <v>108</v>
      </c>
      <c r="X1644" s="56"/>
      <c r="Y1644" s="56" t="s">
        <v>108</v>
      </c>
      <c r="Z1644" s="56" t="s">
        <v>18</v>
      </c>
      <c r="AA1644" s="57">
        <v>43367</v>
      </c>
      <c r="AB1644" s="203"/>
      <c r="AC1644" s="64" t="s">
        <v>28765</v>
      </c>
      <c r="AD1644" s="56" t="s">
        <v>360</v>
      </c>
      <c r="AE1644" s="56"/>
      <c r="AF1644" s="61"/>
      <c r="AG1644" s="61"/>
      <c r="AH1644" s="67" t="str">
        <v>Sep</v>
      </c>
      <c r="AI1644" s="68" t="str">
        <v>Sep</v>
      </c>
      <c r="AJ1644" s="69" t="e">
        <f t="shared" si="4"/>
        <v>#REF!</v>
      </c>
      <c r="AK1644" s="70">
        <f t="shared" si="1"/>
        <v>43392</v>
      </c>
      <c r="AL1644" s="71" t="e">
        <f t="shared" ca="1" si="5"/>
        <v>#REF!</v>
      </c>
      <c r="AM1644" s="71" t="str">
        <v>2018</v>
      </c>
      <c r="AN1644" s="70">
        <f t="shared" si="3"/>
        <v>43372</v>
      </c>
      <c r="AO1644" s="70" t="s">
        <v>123</v>
      </c>
    </row>
    <row r="1645" spans="1:41" ht="14.4">
      <c r="A1645" s="55" t="s">
        <v>28766</v>
      </c>
      <c r="B1645" s="56" t="s">
        <v>89</v>
      </c>
      <c r="C1645" s="57">
        <v>43418</v>
      </c>
      <c r="D1645" s="56" t="s">
        <v>1027</v>
      </c>
      <c r="E1645" s="56" t="s">
        <v>140</v>
      </c>
      <c r="F1645" s="58" t="s">
        <v>106</v>
      </c>
      <c r="G1645" s="58" t="s">
        <v>107</v>
      </c>
      <c r="H1645" s="56" t="s">
        <v>140</v>
      </c>
      <c r="I1645" s="57"/>
      <c r="J1645" s="57">
        <v>43448</v>
      </c>
      <c r="K1645" s="56" t="s">
        <v>18</v>
      </c>
      <c r="L1645" s="56" t="s">
        <v>18</v>
      </c>
      <c r="M1645" s="60" t="s">
        <v>642</v>
      </c>
      <c r="N1645" s="56" t="s">
        <v>28764</v>
      </c>
      <c r="O1645" s="56" t="s">
        <v>271</v>
      </c>
      <c r="P1645" s="56" t="s">
        <v>20407</v>
      </c>
      <c r="Q1645" s="56" t="s">
        <v>17</v>
      </c>
      <c r="R1645" s="56"/>
      <c r="S1645" s="56" t="s">
        <v>108</v>
      </c>
      <c r="T1645" s="56" t="s">
        <v>108</v>
      </c>
      <c r="U1645" s="56"/>
      <c r="V1645" s="56"/>
      <c r="W1645" s="56" t="s">
        <v>108</v>
      </c>
      <c r="X1645" s="56"/>
      <c r="Y1645" s="56" t="s">
        <v>108</v>
      </c>
      <c r="Z1645" s="56" t="s">
        <v>18</v>
      </c>
      <c r="AA1645" s="57">
        <v>43418</v>
      </c>
      <c r="AB1645" s="203"/>
      <c r="AC1645" s="64" t="s">
        <v>28767</v>
      </c>
      <c r="AD1645" s="56" t="s">
        <v>79</v>
      </c>
      <c r="AE1645" s="56"/>
      <c r="AF1645" s="61"/>
      <c r="AG1645" s="61"/>
      <c r="AH1645" s="67" t="str">
        <v>Nov</v>
      </c>
      <c r="AI1645" s="68" t="str">
        <v>Nov</v>
      </c>
      <c r="AJ1645" s="69" t="e">
        <f t="shared" si="4"/>
        <v>#REF!</v>
      </c>
      <c r="AK1645" s="70">
        <f t="shared" si="1"/>
        <v>43448</v>
      </c>
      <c r="AL1645" s="71" t="e">
        <f t="shared" ca="1" si="5"/>
        <v>#REF!</v>
      </c>
      <c r="AM1645" s="71" t="str">
        <v>2018</v>
      </c>
      <c r="AN1645" s="70">
        <f t="shared" si="3"/>
        <v>43428</v>
      </c>
      <c r="AO1645" s="70" t="s">
        <v>123</v>
      </c>
    </row>
    <row r="1646" spans="1:41" ht="14.4">
      <c r="A1646" s="55" t="s">
        <v>28768</v>
      </c>
      <c r="B1646" s="56" t="s">
        <v>89</v>
      </c>
      <c r="C1646" s="57">
        <v>43287</v>
      </c>
      <c r="D1646" s="56" t="s">
        <v>1027</v>
      </c>
      <c r="E1646" s="56" t="s">
        <v>140</v>
      </c>
      <c r="F1646" s="58" t="s">
        <v>106</v>
      </c>
      <c r="G1646" s="58" t="s">
        <v>107</v>
      </c>
      <c r="H1646" s="56" t="s">
        <v>140</v>
      </c>
      <c r="I1646" s="57"/>
      <c r="J1646" s="57">
        <v>43318</v>
      </c>
      <c r="K1646" s="56" t="s">
        <v>18</v>
      </c>
      <c r="L1646" s="56" t="s">
        <v>18</v>
      </c>
      <c r="M1646" s="60" t="s">
        <v>3883</v>
      </c>
      <c r="N1646" s="56" t="s">
        <v>28769</v>
      </c>
      <c r="O1646" s="56" t="s">
        <v>22</v>
      </c>
      <c r="P1646" s="56" t="s">
        <v>26253</v>
      </c>
      <c r="Q1646" s="56" t="s">
        <v>17</v>
      </c>
      <c r="R1646" s="56"/>
      <c r="S1646" s="56" t="s">
        <v>108</v>
      </c>
      <c r="T1646" s="56" t="s">
        <v>108</v>
      </c>
      <c r="U1646" s="56"/>
      <c r="V1646" s="56"/>
      <c r="W1646" s="56" t="s">
        <v>108</v>
      </c>
      <c r="X1646" s="56"/>
      <c r="Y1646" s="56" t="s">
        <v>108</v>
      </c>
      <c r="Z1646" s="56" t="s">
        <v>18</v>
      </c>
      <c r="AA1646" s="57">
        <v>43306</v>
      </c>
      <c r="AB1646" s="203"/>
      <c r="AC1646" s="64" t="s">
        <v>28770</v>
      </c>
      <c r="AD1646" s="56" t="s">
        <v>360</v>
      </c>
      <c r="AE1646" s="56"/>
      <c r="AF1646" s="61"/>
      <c r="AG1646" s="61"/>
      <c r="AH1646" s="67" t="str">
        <v>Jul</v>
      </c>
      <c r="AI1646" s="68" t="str">
        <v>Jul</v>
      </c>
      <c r="AJ1646" s="69" t="e">
        <f t="shared" si="4"/>
        <v>#REF!</v>
      </c>
      <c r="AK1646" s="70">
        <f t="shared" si="1"/>
        <v>43317</v>
      </c>
      <c r="AL1646" s="71" t="e">
        <f t="shared" ca="1" si="5"/>
        <v>#REF!</v>
      </c>
      <c r="AM1646" s="71" t="str">
        <v>2018</v>
      </c>
      <c r="AN1646" s="70">
        <f t="shared" si="3"/>
        <v>43297</v>
      </c>
      <c r="AO1646" s="70" t="s">
        <v>123</v>
      </c>
    </row>
    <row r="1647" spans="1:41" ht="14.4">
      <c r="A1647" s="55" t="s">
        <v>28771</v>
      </c>
      <c r="B1647" s="56" t="s">
        <v>89</v>
      </c>
      <c r="C1647" s="57">
        <v>43106</v>
      </c>
      <c r="D1647" s="56" t="s">
        <v>131</v>
      </c>
      <c r="E1647" s="56" t="s">
        <v>129</v>
      </c>
      <c r="F1647" s="58" t="s">
        <v>106</v>
      </c>
      <c r="G1647" s="58" t="s">
        <v>107</v>
      </c>
      <c r="H1647" s="56" t="s">
        <v>129</v>
      </c>
      <c r="I1647" s="57"/>
      <c r="J1647" s="57">
        <v>43147</v>
      </c>
      <c r="K1647" s="61"/>
      <c r="L1647" s="61"/>
      <c r="M1647" s="60" t="s">
        <v>28772</v>
      </c>
      <c r="N1647" s="56" t="s">
        <v>28773</v>
      </c>
      <c r="O1647" s="56" t="s">
        <v>29</v>
      </c>
      <c r="P1647" s="56" t="s">
        <v>28774</v>
      </c>
      <c r="Q1647" s="56" t="s">
        <v>96</v>
      </c>
      <c r="R1647" s="66"/>
      <c r="S1647" s="61"/>
      <c r="T1647" s="61"/>
      <c r="U1647" s="402"/>
      <c r="V1647" s="66"/>
      <c r="W1647" s="66"/>
      <c r="X1647" s="400" t="s">
        <v>108</v>
      </c>
      <c r="Y1647" s="61"/>
      <c r="Z1647" s="56" t="s">
        <v>18</v>
      </c>
      <c r="AA1647" s="533">
        <v>43110</v>
      </c>
      <c r="AB1647" s="203"/>
      <c r="AC1647" s="64" t="s">
        <v>28775</v>
      </c>
      <c r="AD1647" s="65" t="s">
        <v>224</v>
      </c>
      <c r="AE1647" s="96"/>
      <c r="AF1647" s="66"/>
      <c r="AG1647" s="66"/>
      <c r="AH1647" s="67" t="str">
        <v>Jan</v>
      </c>
      <c r="AI1647" s="68" t="str">
        <v>Jan</v>
      </c>
      <c r="AJ1647" s="69" t="e">
        <f t="shared" si="4"/>
        <v>#REF!</v>
      </c>
      <c r="AK1647" s="70">
        <f t="shared" si="1"/>
        <v>43136</v>
      </c>
      <c r="AL1647" s="71" t="e">
        <f t="shared" ca="1" si="5"/>
        <v>#REF!</v>
      </c>
      <c r="AM1647" s="71" t="str">
        <v>2018</v>
      </c>
      <c r="AN1647" s="70">
        <f t="shared" si="3"/>
        <v>43116</v>
      </c>
      <c r="AO1647" s="70" t="s">
        <v>123</v>
      </c>
    </row>
    <row r="1648" spans="1:41" ht="14.4">
      <c r="A1648" s="55" t="s">
        <v>28776</v>
      </c>
      <c r="B1648" s="56" t="s">
        <v>89</v>
      </c>
      <c r="C1648" s="57">
        <v>43172</v>
      </c>
      <c r="D1648" s="56" t="s">
        <v>131</v>
      </c>
      <c r="E1648" s="56" t="s">
        <v>140</v>
      </c>
      <c r="F1648" s="58" t="s">
        <v>106</v>
      </c>
      <c r="G1648" s="58" t="s">
        <v>107</v>
      </c>
      <c r="H1648" s="56" t="s">
        <v>140</v>
      </c>
      <c r="I1648" s="57"/>
      <c r="J1648" s="57">
        <v>43203</v>
      </c>
      <c r="K1648" s="56" t="s">
        <v>18</v>
      </c>
      <c r="L1648" s="56" t="s">
        <v>14</v>
      </c>
      <c r="M1648" s="60" t="s">
        <v>145</v>
      </c>
      <c r="N1648" s="56" t="s">
        <v>28773</v>
      </c>
      <c r="O1648" s="56" t="s">
        <v>29</v>
      </c>
      <c r="P1648" s="56" t="s">
        <v>108</v>
      </c>
      <c r="Q1648" s="56" t="s">
        <v>96</v>
      </c>
      <c r="R1648" s="66"/>
      <c r="S1648" s="56" t="s">
        <v>108</v>
      </c>
      <c r="T1648" s="56" t="s">
        <v>108</v>
      </c>
      <c r="U1648" s="56"/>
      <c r="V1648" s="66"/>
      <c r="W1648" s="66"/>
      <c r="X1648" s="400"/>
      <c r="Y1648" s="56" t="s">
        <v>108</v>
      </c>
      <c r="Z1648" s="56" t="s">
        <v>14</v>
      </c>
      <c r="AA1648" s="57">
        <v>43172</v>
      </c>
      <c r="AB1648" s="203"/>
      <c r="AC1648" s="60" t="s">
        <v>9140</v>
      </c>
      <c r="AD1648" s="65" t="s">
        <v>224</v>
      </c>
      <c r="AE1648" s="65"/>
      <c r="AF1648" s="66"/>
      <c r="AG1648" s="66"/>
      <c r="AH1648" s="67" t="str">
        <v>Mar</v>
      </c>
      <c r="AI1648" s="68" t="str">
        <v>Mar</v>
      </c>
      <c r="AJ1648" s="69" t="e">
        <f t="shared" si="4"/>
        <v>#REF!</v>
      </c>
      <c r="AK1648" s="70">
        <f t="shared" si="1"/>
        <v>43202</v>
      </c>
      <c r="AL1648" s="71" t="e">
        <f t="shared" ca="1" si="5"/>
        <v>#REF!</v>
      </c>
      <c r="AM1648" s="71" t="str">
        <v>2018</v>
      </c>
      <c r="AN1648" s="70">
        <f t="shared" si="3"/>
        <v>43182</v>
      </c>
      <c r="AO1648" s="70" t="s">
        <v>123</v>
      </c>
    </row>
    <row r="1649" spans="1:41" ht="14.4">
      <c r="A1649" s="55" t="s">
        <v>28777</v>
      </c>
      <c r="B1649" s="56" t="s">
        <v>89</v>
      </c>
      <c r="C1649" s="57">
        <v>43173</v>
      </c>
      <c r="D1649" s="56" t="s">
        <v>131</v>
      </c>
      <c r="E1649" s="56" t="s">
        <v>140</v>
      </c>
      <c r="F1649" s="58" t="s">
        <v>106</v>
      </c>
      <c r="G1649" s="58" t="s">
        <v>107</v>
      </c>
      <c r="H1649" s="56" t="s">
        <v>140</v>
      </c>
      <c r="I1649" s="57"/>
      <c r="J1649" s="57">
        <v>43173</v>
      </c>
      <c r="K1649" s="56" t="s">
        <v>18</v>
      </c>
      <c r="L1649" s="56" t="s">
        <v>18</v>
      </c>
      <c r="M1649" s="60" t="s">
        <v>145</v>
      </c>
      <c r="N1649" s="56" t="s">
        <v>28773</v>
      </c>
      <c r="O1649" s="56" t="s">
        <v>29</v>
      </c>
      <c r="P1649" s="61"/>
      <c r="Q1649" s="56" t="s">
        <v>96</v>
      </c>
      <c r="R1649" s="66"/>
      <c r="S1649" s="56" t="s">
        <v>108</v>
      </c>
      <c r="T1649" s="61"/>
      <c r="U1649" s="56"/>
      <c r="V1649" s="66"/>
      <c r="W1649" s="66"/>
      <c r="X1649" s="400"/>
      <c r="Y1649" s="56" t="s">
        <v>108</v>
      </c>
      <c r="Z1649" s="56" t="s">
        <v>18</v>
      </c>
      <c r="AA1649" s="57">
        <v>43173</v>
      </c>
      <c r="AB1649" s="203"/>
      <c r="AC1649" s="64" t="s">
        <v>28778</v>
      </c>
      <c r="AD1649" s="65" t="s">
        <v>79</v>
      </c>
      <c r="AE1649" s="65"/>
      <c r="AF1649" s="66"/>
      <c r="AG1649" s="66"/>
      <c r="AH1649" s="67" t="str">
        <v>Mar</v>
      </c>
      <c r="AI1649" s="68" t="str">
        <v>Mar</v>
      </c>
      <c r="AJ1649" s="69" t="e">
        <f t="shared" si="4"/>
        <v>#REF!</v>
      </c>
      <c r="AK1649" s="70">
        <f t="shared" si="1"/>
        <v>43203</v>
      </c>
      <c r="AL1649" s="71" t="e">
        <f t="shared" ca="1" si="5"/>
        <v>#REF!</v>
      </c>
      <c r="AM1649" s="71" t="str">
        <v>2018</v>
      </c>
      <c r="AN1649" s="70">
        <f t="shared" si="3"/>
        <v>43183</v>
      </c>
      <c r="AO1649" s="70" t="s">
        <v>123</v>
      </c>
    </row>
    <row r="1650" spans="1:41" ht="14.4">
      <c r="A1650" s="55" t="s">
        <v>28779</v>
      </c>
      <c r="B1650" s="56" t="s">
        <v>89</v>
      </c>
      <c r="C1650" s="57">
        <v>43108</v>
      </c>
      <c r="D1650" s="56" t="s">
        <v>1027</v>
      </c>
      <c r="E1650" s="56" t="s">
        <v>129</v>
      </c>
      <c r="F1650" s="58" t="s">
        <v>106</v>
      </c>
      <c r="G1650" s="58" t="s">
        <v>113</v>
      </c>
      <c r="H1650" s="56" t="s">
        <v>129</v>
      </c>
      <c r="I1650" s="57"/>
      <c r="J1650" s="57">
        <v>43150</v>
      </c>
      <c r="K1650" s="61"/>
      <c r="L1650" s="61"/>
      <c r="M1650" s="60" t="s">
        <v>642</v>
      </c>
      <c r="N1650" s="56" t="s">
        <v>28780</v>
      </c>
      <c r="O1650" s="56" t="s">
        <v>13</v>
      </c>
      <c r="P1650" s="56" t="s">
        <v>28781</v>
      </c>
      <c r="Q1650" s="56" t="s">
        <v>21</v>
      </c>
      <c r="R1650" s="66"/>
      <c r="S1650" s="61"/>
      <c r="T1650" s="61"/>
      <c r="U1650" s="402"/>
      <c r="V1650" s="66"/>
      <c r="W1650" s="66"/>
      <c r="X1650" s="400" t="s">
        <v>108</v>
      </c>
      <c r="Y1650" s="61"/>
      <c r="Z1650" s="56" t="s">
        <v>18</v>
      </c>
      <c r="AA1650" s="533">
        <v>43110</v>
      </c>
      <c r="AB1650" s="203"/>
      <c r="AC1650" s="64" t="s">
        <v>8069</v>
      </c>
      <c r="AD1650" s="65" t="s">
        <v>79</v>
      </c>
      <c r="AE1650" s="96"/>
      <c r="AF1650" s="66"/>
      <c r="AG1650" s="66"/>
      <c r="AH1650" s="67" t="str">
        <v>Jan</v>
      </c>
      <c r="AI1650" s="68" t="str">
        <v>Jan</v>
      </c>
      <c r="AJ1650" s="69" t="e">
        <f t="shared" si="4"/>
        <v>#REF!</v>
      </c>
      <c r="AK1650" s="70">
        <f t="shared" si="1"/>
        <v>43138</v>
      </c>
      <c r="AL1650" s="71" t="e">
        <f t="shared" ca="1" si="5"/>
        <v>#REF!</v>
      </c>
      <c r="AM1650" s="71" t="str">
        <v>2018</v>
      </c>
      <c r="AN1650" s="70">
        <f t="shared" si="3"/>
        <v>43118</v>
      </c>
      <c r="AO1650" s="70" t="s">
        <v>123</v>
      </c>
    </row>
    <row r="1651" spans="1:41" ht="14.4">
      <c r="A1651" s="55" t="s">
        <v>28782</v>
      </c>
      <c r="B1651" s="56" t="s">
        <v>89</v>
      </c>
      <c r="C1651" s="57">
        <v>43383</v>
      </c>
      <c r="D1651" s="56" t="s">
        <v>131</v>
      </c>
      <c r="E1651" s="56" t="s">
        <v>140</v>
      </c>
      <c r="F1651" s="58" t="s">
        <v>106</v>
      </c>
      <c r="G1651" s="58" t="s">
        <v>107</v>
      </c>
      <c r="H1651" s="56" t="s">
        <v>140</v>
      </c>
      <c r="I1651" s="57"/>
      <c r="J1651" s="57">
        <v>43414</v>
      </c>
      <c r="K1651" s="61"/>
      <c r="L1651" s="56" t="s">
        <v>14</v>
      </c>
      <c r="M1651" s="60" t="s">
        <v>1723</v>
      </c>
      <c r="N1651" s="56" t="s">
        <v>28783</v>
      </c>
      <c r="O1651" s="61"/>
      <c r="P1651" s="56" t="s">
        <v>108</v>
      </c>
      <c r="Q1651" s="56" t="s">
        <v>96</v>
      </c>
      <c r="R1651" s="56"/>
      <c r="S1651" s="56" t="s">
        <v>108</v>
      </c>
      <c r="T1651" s="56" t="s">
        <v>108</v>
      </c>
      <c r="U1651" s="56"/>
      <c r="V1651" s="56"/>
      <c r="W1651" s="56" t="s">
        <v>108</v>
      </c>
      <c r="X1651" s="56"/>
      <c r="Y1651" s="56" t="s">
        <v>108</v>
      </c>
      <c r="Z1651" s="56" t="s">
        <v>14</v>
      </c>
      <c r="AA1651" s="57">
        <v>43383</v>
      </c>
      <c r="AB1651" s="203"/>
      <c r="AC1651" s="64" t="s">
        <v>28784</v>
      </c>
      <c r="AD1651" s="56" t="s">
        <v>118</v>
      </c>
      <c r="AE1651" s="56"/>
      <c r="AF1651" s="61"/>
      <c r="AG1651" s="61"/>
      <c r="AH1651" s="67" t="str">
        <v>Oct</v>
      </c>
      <c r="AI1651" s="68" t="str">
        <v>Oct</v>
      </c>
      <c r="AJ1651" s="69" t="e">
        <f t="shared" si="4"/>
        <v>#REF!</v>
      </c>
      <c r="AK1651" s="70">
        <f t="shared" si="1"/>
        <v>43413</v>
      </c>
      <c r="AL1651" s="71" t="e">
        <f t="shared" ca="1" si="5"/>
        <v>#REF!</v>
      </c>
      <c r="AM1651" s="71" t="str">
        <v>2018</v>
      </c>
      <c r="AN1651" s="70">
        <f t="shared" si="3"/>
        <v>43393</v>
      </c>
      <c r="AO1651" s="70" t="s">
        <v>123</v>
      </c>
    </row>
    <row r="1652" spans="1:41" ht="14.4">
      <c r="A1652" s="55" t="s">
        <v>28785</v>
      </c>
      <c r="B1652" s="56" t="s">
        <v>89</v>
      </c>
      <c r="C1652" s="57">
        <v>43278</v>
      </c>
      <c r="D1652" s="56" t="s">
        <v>1027</v>
      </c>
      <c r="E1652" s="56" t="s">
        <v>140</v>
      </c>
      <c r="F1652" s="58" t="s">
        <v>106</v>
      </c>
      <c r="G1652" s="58" t="s">
        <v>107</v>
      </c>
      <c r="H1652" s="56" t="s">
        <v>140</v>
      </c>
      <c r="I1652" s="57"/>
      <c r="J1652" s="57">
        <v>43308</v>
      </c>
      <c r="K1652" s="56" t="s">
        <v>18</v>
      </c>
      <c r="L1652" s="56" t="s">
        <v>18</v>
      </c>
      <c r="M1652" s="60" t="s">
        <v>642</v>
      </c>
      <c r="N1652" s="56" t="s">
        <v>28786</v>
      </c>
      <c r="O1652" s="56" t="s">
        <v>37</v>
      </c>
      <c r="P1652" s="56" t="s">
        <v>28787</v>
      </c>
      <c r="Q1652" s="56" t="s">
        <v>21</v>
      </c>
      <c r="R1652" s="56"/>
      <c r="S1652" s="56" t="s">
        <v>108</v>
      </c>
      <c r="T1652" s="56" t="s">
        <v>108</v>
      </c>
      <c r="U1652" s="56"/>
      <c r="V1652" s="56"/>
      <c r="W1652" s="56" t="s">
        <v>108</v>
      </c>
      <c r="X1652" s="56"/>
      <c r="Y1652" s="56" t="s">
        <v>108</v>
      </c>
      <c r="Z1652" s="56" t="s">
        <v>18</v>
      </c>
      <c r="AA1652" s="57">
        <v>43278</v>
      </c>
      <c r="AB1652" s="203"/>
      <c r="AC1652" s="64" t="s">
        <v>21500</v>
      </c>
      <c r="AD1652" s="56" t="s">
        <v>79</v>
      </c>
      <c r="AE1652" s="56"/>
      <c r="AF1652" s="61"/>
      <c r="AG1652" s="61"/>
      <c r="AH1652" s="67" t="str">
        <v>Jun</v>
      </c>
      <c r="AI1652" s="68" t="str">
        <v>Jun</v>
      </c>
      <c r="AJ1652" s="69" t="e">
        <f t="shared" si="4"/>
        <v>#REF!</v>
      </c>
      <c r="AK1652" s="70">
        <f t="shared" si="1"/>
        <v>43308</v>
      </c>
      <c r="AL1652" s="71" t="e">
        <f t="shared" ca="1" si="5"/>
        <v>#REF!</v>
      </c>
      <c r="AM1652" s="71" t="str">
        <v>2018</v>
      </c>
      <c r="AN1652" s="70">
        <f t="shared" si="3"/>
        <v>43288</v>
      </c>
      <c r="AO1652" s="70" t="s">
        <v>123</v>
      </c>
    </row>
    <row r="1653" spans="1:41" ht="14.4">
      <c r="A1653" s="55" t="s">
        <v>28788</v>
      </c>
      <c r="B1653" s="56" t="s">
        <v>89</v>
      </c>
      <c r="C1653" s="57">
        <v>43136</v>
      </c>
      <c r="D1653" s="56" t="s">
        <v>90</v>
      </c>
      <c r="E1653" s="56" t="s">
        <v>112</v>
      </c>
      <c r="F1653" s="58" t="s">
        <v>106</v>
      </c>
      <c r="G1653" s="58" t="s">
        <v>113</v>
      </c>
      <c r="H1653" s="56" t="s">
        <v>112</v>
      </c>
      <c r="I1653" s="57"/>
      <c r="J1653" s="57">
        <v>43164</v>
      </c>
      <c r="K1653" s="56" t="s">
        <v>18</v>
      </c>
      <c r="L1653" s="56" t="s">
        <v>14</v>
      </c>
      <c r="M1653" s="60" t="s">
        <v>28789</v>
      </c>
      <c r="N1653" s="61"/>
      <c r="O1653" s="61"/>
      <c r="P1653" s="61"/>
      <c r="Q1653" s="56" t="s">
        <v>116</v>
      </c>
      <c r="R1653" s="353">
        <v>43137</v>
      </c>
      <c r="S1653" s="61"/>
      <c r="T1653" s="61"/>
      <c r="U1653" s="400"/>
      <c r="V1653" s="66"/>
      <c r="W1653" s="66"/>
      <c r="X1653" s="400" t="s">
        <v>108</v>
      </c>
      <c r="Y1653" s="61"/>
      <c r="Z1653" s="56" t="s">
        <v>14</v>
      </c>
      <c r="AA1653" s="57">
        <v>43137</v>
      </c>
      <c r="AB1653" s="203"/>
      <c r="AC1653" s="64" t="s">
        <v>6489</v>
      </c>
      <c r="AD1653" s="534" t="s">
        <v>118</v>
      </c>
      <c r="AE1653" s="96"/>
      <c r="AF1653" s="66"/>
      <c r="AG1653" s="66"/>
      <c r="AH1653" s="67" t="str">
        <v>Feb</v>
      </c>
      <c r="AI1653" s="68" t="str">
        <v>Feb</v>
      </c>
      <c r="AJ1653" s="69" t="e">
        <f t="shared" si="4"/>
        <v>#REF!</v>
      </c>
      <c r="AK1653" s="70">
        <f t="shared" si="1"/>
        <v>43166</v>
      </c>
      <c r="AL1653" s="71" t="e">
        <f t="shared" ca="1" si="5"/>
        <v>#REF!</v>
      </c>
      <c r="AM1653" s="71" t="str">
        <v>2018</v>
      </c>
      <c r="AN1653" s="70">
        <f t="shared" si="3"/>
        <v>43146</v>
      </c>
      <c r="AO1653" s="70" t="s">
        <v>121</v>
      </c>
    </row>
    <row r="1654" spans="1:41" ht="14.4">
      <c r="A1654" s="55" t="s">
        <v>28790</v>
      </c>
      <c r="B1654" s="56" t="s">
        <v>89</v>
      </c>
      <c r="C1654" s="57">
        <v>43133</v>
      </c>
      <c r="D1654" s="56" t="s">
        <v>1027</v>
      </c>
      <c r="E1654" s="56" t="s">
        <v>112</v>
      </c>
      <c r="F1654" s="58" t="s">
        <v>106</v>
      </c>
      <c r="G1654" s="58" t="s">
        <v>113</v>
      </c>
      <c r="H1654" s="56" t="s">
        <v>112</v>
      </c>
      <c r="I1654" s="57"/>
      <c r="J1654" s="57">
        <v>43161</v>
      </c>
      <c r="K1654" s="56" t="s">
        <v>18</v>
      </c>
      <c r="L1654" s="56" t="s">
        <v>14</v>
      </c>
      <c r="M1654" s="60" t="s">
        <v>745</v>
      </c>
      <c r="N1654" s="56" t="s">
        <v>28791</v>
      </c>
      <c r="O1654" s="56" t="s">
        <v>143</v>
      </c>
      <c r="P1654" s="56" t="s">
        <v>28792</v>
      </c>
      <c r="Q1654" s="56" t="s">
        <v>116</v>
      </c>
      <c r="R1654" s="353">
        <v>43137</v>
      </c>
      <c r="S1654" s="61"/>
      <c r="T1654" s="61"/>
      <c r="U1654" s="400"/>
      <c r="V1654" s="66"/>
      <c r="W1654" s="66"/>
      <c r="X1654" s="400" t="s">
        <v>108</v>
      </c>
      <c r="Y1654" s="61"/>
      <c r="Z1654" s="56" t="s">
        <v>14</v>
      </c>
      <c r="AA1654" s="57">
        <v>43137</v>
      </c>
      <c r="AB1654" s="203"/>
      <c r="AC1654" s="64" t="s">
        <v>6489</v>
      </c>
      <c r="AD1654" s="534" t="s">
        <v>118</v>
      </c>
      <c r="AE1654" s="96"/>
      <c r="AF1654" s="66"/>
      <c r="AG1654" s="66"/>
      <c r="AH1654" s="67" t="str">
        <v>Feb</v>
      </c>
      <c r="AI1654" s="68" t="str">
        <v>Feb</v>
      </c>
      <c r="AJ1654" s="69" t="e">
        <f t="shared" si="4"/>
        <v>#REF!</v>
      </c>
      <c r="AK1654" s="70">
        <f t="shared" si="1"/>
        <v>43163</v>
      </c>
      <c r="AL1654" s="71" t="e">
        <f t="shared" ca="1" si="5"/>
        <v>#REF!</v>
      </c>
      <c r="AM1654" s="71" t="str">
        <v>2018</v>
      </c>
      <c r="AN1654" s="70">
        <f t="shared" si="3"/>
        <v>43143</v>
      </c>
      <c r="AO1654" s="70" t="s">
        <v>121</v>
      </c>
    </row>
    <row r="1655" spans="1:41" ht="14.4">
      <c r="A1655" s="55" t="s">
        <v>28793</v>
      </c>
      <c r="B1655" s="56" t="s">
        <v>89</v>
      </c>
      <c r="C1655" s="57">
        <v>43164</v>
      </c>
      <c r="D1655" s="56" t="s">
        <v>1027</v>
      </c>
      <c r="E1655" s="56" t="s">
        <v>129</v>
      </c>
      <c r="F1655" s="58" t="s">
        <v>106</v>
      </c>
      <c r="G1655" s="58" t="s">
        <v>107</v>
      </c>
      <c r="H1655" s="56" t="s">
        <v>129</v>
      </c>
      <c r="I1655" s="57"/>
      <c r="J1655" s="57">
        <v>43206</v>
      </c>
      <c r="K1655" s="61"/>
      <c r="L1655" s="61"/>
      <c r="M1655" s="60" t="s">
        <v>642</v>
      </c>
      <c r="N1655" s="56" t="s">
        <v>28794</v>
      </c>
      <c r="O1655" s="56" t="s">
        <v>249</v>
      </c>
      <c r="P1655" s="56" t="s">
        <v>28795</v>
      </c>
      <c r="Q1655" s="61"/>
      <c r="R1655" s="66"/>
      <c r="S1655" s="61"/>
      <c r="T1655" s="61"/>
      <c r="U1655" s="402"/>
      <c r="V1655" s="66"/>
      <c r="W1655" s="66"/>
      <c r="X1655" s="400" t="s">
        <v>108</v>
      </c>
      <c r="Y1655" s="61"/>
      <c r="Z1655" s="56" t="s">
        <v>18</v>
      </c>
      <c r="AA1655" s="57">
        <v>43165</v>
      </c>
      <c r="AB1655" s="203"/>
      <c r="AC1655" s="64" t="s">
        <v>28796</v>
      </c>
      <c r="AD1655" s="65" t="s">
        <v>79</v>
      </c>
      <c r="AE1655" s="96"/>
      <c r="AF1655" s="66"/>
      <c r="AG1655" s="66"/>
      <c r="AH1655" s="67" t="str">
        <v>Mar</v>
      </c>
      <c r="AI1655" s="68" t="str">
        <v>Mar</v>
      </c>
      <c r="AJ1655" s="69" t="e">
        <f t="shared" si="4"/>
        <v>#REF!</v>
      </c>
      <c r="AK1655" s="70">
        <f t="shared" si="1"/>
        <v>43194</v>
      </c>
      <c r="AL1655" s="71" t="e">
        <f t="shared" ca="1" si="5"/>
        <v>#REF!</v>
      </c>
      <c r="AM1655" s="71" t="str">
        <v>2018</v>
      </c>
      <c r="AN1655" s="70">
        <f t="shared" si="3"/>
        <v>43174</v>
      </c>
      <c r="AO1655" s="70" t="s">
        <v>123</v>
      </c>
    </row>
    <row r="1656" spans="1:41" ht="14.4">
      <c r="A1656" s="55" t="s">
        <v>28797</v>
      </c>
      <c r="B1656" s="56" t="s">
        <v>89</v>
      </c>
      <c r="C1656" s="57">
        <v>43133</v>
      </c>
      <c r="D1656" s="56" t="s">
        <v>1027</v>
      </c>
      <c r="E1656" s="56" t="s">
        <v>112</v>
      </c>
      <c r="F1656" s="58" t="s">
        <v>106</v>
      </c>
      <c r="G1656" s="58" t="s">
        <v>113</v>
      </c>
      <c r="H1656" s="56" t="s">
        <v>112</v>
      </c>
      <c r="I1656" s="57"/>
      <c r="J1656" s="57">
        <v>43161</v>
      </c>
      <c r="K1656" s="56" t="s">
        <v>18</v>
      </c>
      <c r="L1656" s="56" t="s">
        <v>14</v>
      </c>
      <c r="M1656" s="60" t="s">
        <v>28069</v>
      </c>
      <c r="N1656" s="56" t="s">
        <v>5160</v>
      </c>
      <c r="O1656" s="56" t="s">
        <v>249</v>
      </c>
      <c r="P1656" s="56" t="s">
        <v>5162</v>
      </c>
      <c r="Q1656" s="56" t="s">
        <v>116</v>
      </c>
      <c r="R1656" s="353">
        <v>43137</v>
      </c>
      <c r="S1656" s="61"/>
      <c r="T1656" s="61"/>
      <c r="U1656" s="400"/>
      <c r="V1656" s="66"/>
      <c r="W1656" s="66"/>
      <c r="X1656" s="400" t="s">
        <v>108</v>
      </c>
      <c r="Y1656" s="61"/>
      <c r="Z1656" s="56" t="s">
        <v>14</v>
      </c>
      <c r="AA1656" s="57">
        <v>43137</v>
      </c>
      <c r="AB1656" s="203"/>
      <c r="AC1656" s="64" t="s">
        <v>6489</v>
      </c>
      <c r="AD1656" s="534" t="s">
        <v>118</v>
      </c>
      <c r="AE1656" s="96"/>
      <c r="AF1656" s="66"/>
      <c r="AG1656" s="66"/>
      <c r="AH1656" s="67" t="str">
        <v>Feb</v>
      </c>
      <c r="AI1656" s="68" t="str">
        <v>Feb</v>
      </c>
      <c r="AJ1656" s="69" t="e">
        <f t="shared" si="4"/>
        <v>#REF!</v>
      </c>
      <c r="AK1656" s="70">
        <f t="shared" si="1"/>
        <v>43163</v>
      </c>
      <c r="AL1656" s="71" t="e">
        <f t="shared" ca="1" si="5"/>
        <v>#REF!</v>
      </c>
      <c r="AM1656" s="71" t="str">
        <v>2018</v>
      </c>
      <c r="AN1656" s="70">
        <f t="shared" si="3"/>
        <v>43143</v>
      </c>
      <c r="AO1656" s="70" t="s">
        <v>121</v>
      </c>
    </row>
    <row r="1657" spans="1:41" ht="14.4">
      <c r="A1657" s="55" t="s">
        <v>28798</v>
      </c>
      <c r="B1657" s="56" t="s">
        <v>89</v>
      </c>
      <c r="C1657" s="57">
        <v>43236</v>
      </c>
      <c r="D1657" s="56" t="s">
        <v>90</v>
      </c>
      <c r="E1657" s="56" t="s">
        <v>140</v>
      </c>
      <c r="F1657" s="58" t="s">
        <v>106</v>
      </c>
      <c r="G1657" s="58" t="s">
        <v>107</v>
      </c>
      <c r="H1657" s="56" t="s">
        <v>140</v>
      </c>
      <c r="I1657" s="57"/>
      <c r="J1657" s="57">
        <v>43267</v>
      </c>
      <c r="K1657" s="56" t="s">
        <v>18</v>
      </c>
      <c r="L1657" s="56" t="s">
        <v>18</v>
      </c>
      <c r="M1657" s="60" t="s">
        <v>18115</v>
      </c>
      <c r="N1657" s="56" t="s">
        <v>28799</v>
      </c>
      <c r="O1657" s="56" t="s">
        <v>27</v>
      </c>
      <c r="P1657" s="56" t="s">
        <v>28800</v>
      </c>
      <c r="Q1657" s="56" t="s">
        <v>17</v>
      </c>
      <c r="R1657" s="56"/>
      <c r="S1657" s="56" t="s">
        <v>108</v>
      </c>
      <c r="T1657" s="56" t="s">
        <v>108</v>
      </c>
      <c r="U1657" s="56"/>
      <c r="V1657" s="56"/>
      <c r="W1657" s="56" t="s">
        <v>108</v>
      </c>
      <c r="X1657" s="56"/>
      <c r="Y1657" s="56" t="s">
        <v>108</v>
      </c>
      <c r="Z1657" s="56" t="s">
        <v>18</v>
      </c>
      <c r="AA1657" s="57">
        <v>43236</v>
      </c>
      <c r="AB1657" s="203"/>
      <c r="AC1657" s="64" t="s">
        <v>27517</v>
      </c>
      <c r="AD1657" s="56" t="s">
        <v>79</v>
      </c>
      <c r="AE1657" s="56"/>
      <c r="AF1657" s="61"/>
      <c r="AG1657" s="61"/>
      <c r="AH1657" s="67" t="str">
        <v>May</v>
      </c>
      <c r="AI1657" s="68" t="str">
        <v>May</v>
      </c>
      <c r="AJ1657" s="69" t="e">
        <f t="shared" si="4"/>
        <v>#REF!</v>
      </c>
      <c r="AK1657" s="70">
        <f t="shared" si="1"/>
        <v>43266</v>
      </c>
      <c r="AL1657" s="71" t="e">
        <f t="shared" ca="1" si="5"/>
        <v>#REF!</v>
      </c>
      <c r="AM1657" s="71" t="str">
        <v>2018</v>
      </c>
      <c r="AN1657" s="70">
        <f t="shared" si="3"/>
        <v>43246</v>
      </c>
      <c r="AO1657" s="70" t="s">
        <v>123</v>
      </c>
    </row>
    <row r="1658" spans="1:41" ht="14.4">
      <c r="A1658" s="55" t="s">
        <v>28801</v>
      </c>
      <c r="B1658" s="56" t="s">
        <v>89</v>
      </c>
      <c r="C1658" s="57">
        <v>43390</v>
      </c>
      <c r="D1658" s="56" t="s">
        <v>1027</v>
      </c>
      <c r="E1658" s="56" t="s">
        <v>140</v>
      </c>
      <c r="F1658" s="58" t="s">
        <v>106</v>
      </c>
      <c r="G1658" s="58" t="s">
        <v>107</v>
      </c>
      <c r="H1658" s="56" t="s">
        <v>140</v>
      </c>
      <c r="I1658" s="57"/>
      <c r="J1658" s="57">
        <v>43421</v>
      </c>
      <c r="K1658" s="56" t="s">
        <v>18</v>
      </c>
      <c r="L1658" s="56" t="s">
        <v>14</v>
      </c>
      <c r="M1658" s="60" t="s">
        <v>642</v>
      </c>
      <c r="N1658" s="56" t="s">
        <v>28802</v>
      </c>
      <c r="O1658" s="56" t="s">
        <v>33</v>
      </c>
      <c r="P1658" s="56" t="s">
        <v>108</v>
      </c>
      <c r="Q1658" s="56" t="s">
        <v>96</v>
      </c>
      <c r="R1658" s="56"/>
      <c r="S1658" s="56" t="s">
        <v>108</v>
      </c>
      <c r="T1658" s="56" t="s">
        <v>108</v>
      </c>
      <c r="U1658" s="56"/>
      <c r="V1658" s="56"/>
      <c r="W1658" s="56" t="s">
        <v>108</v>
      </c>
      <c r="X1658" s="56"/>
      <c r="Y1658" s="56" t="s">
        <v>108</v>
      </c>
      <c r="Z1658" s="56" t="s">
        <v>14</v>
      </c>
      <c r="AA1658" s="57">
        <v>43391</v>
      </c>
      <c r="AB1658" s="203"/>
      <c r="AC1658" s="64" t="s">
        <v>25279</v>
      </c>
      <c r="AD1658" s="56" t="s">
        <v>118</v>
      </c>
      <c r="AE1658" s="56"/>
      <c r="AF1658" s="61"/>
      <c r="AG1658" s="61"/>
      <c r="AH1658" s="67" t="str">
        <v>Oct</v>
      </c>
      <c r="AI1658" s="68" t="str">
        <v>Oct</v>
      </c>
      <c r="AJ1658" s="69" t="e">
        <f t="shared" si="4"/>
        <v>#REF!</v>
      </c>
      <c r="AK1658" s="70">
        <f t="shared" si="1"/>
        <v>43420</v>
      </c>
      <c r="AL1658" s="71" t="e">
        <f t="shared" ca="1" si="5"/>
        <v>#REF!</v>
      </c>
      <c r="AM1658" s="71" t="str">
        <v>2018</v>
      </c>
      <c r="AN1658" s="70">
        <f t="shared" si="3"/>
        <v>43400</v>
      </c>
      <c r="AO1658" s="70" t="s">
        <v>123</v>
      </c>
    </row>
    <row r="1659" spans="1:41" ht="14.4">
      <c r="A1659" s="55" t="s">
        <v>28803</v>
      </c>
      <c r="B1659" s="56" t="s">
        <v>89</v>
      </c>
      <c r="C1659" s="57">
        <v>43418</v>
      </c>
      <c r="D1659" s="56" t="s">
        <v>1027</v>
      </c>
      <c r="E1659" s="56" t="s">
        <v>140</v>
      </c>
      <c r="F1659" s="58" t="s">
        <v>106</v>
      </c>
      <c r="G1659" s="58" t="s">
        <v>107</v>
      </c>
      <c r="H1659" s="56" t="s">
        <v>140</v>
      </c>
      <c r="I1659" s="57"/>
      <c r="J1659" s="57">
        <v>43448</v>
      </c>
      <c r="K1659" s="56" t="s">
        <v>18</v>
      </c>
      <c r="L1659" s="56" t="s">
        <v>14</v>
      </c>
      <c r="M1659" s="60" t="s">
        <v>642</v>
      </c>
      <c r="N1659" s="56" t="s">
        <v>28804</v>
      </c>
      <c r="O1659" s="56" t="s">
        <v>33</v>
      </c>
      <c r="P1659" s="56" t="s">
        <v>108</v>
      </c>
      <c r="Q1659" s="56" t="s">
        <v>96</v>
      </c>
      <c r="R1659" s="56"/>
      <c r="S1659" s="56" t="s">
        <v>108</v>
      </c>
      <c r="T1659" s="56" t="s">
        <v>108</v>
      </c>
      <c r="U1659" s="56"/>
      <c r="V1659" s="56"/>
      <c r="W1659" s="56" t="s">
        <v>108</v>
      </c>
      <c r="X1659" s="56"/>
      <c r="Y1659" s="56" t="s">
        <v>108</v>
      </c>
      <c r="Z1659" s="56" t="s">
        <v>14</v>
      </c>
      <c r="AA1659" s="57">
        <v>43418</v>
      </c>
      <c r="AB1659" s="203"/>
      <c r="AC1659" s="64" t="s">
        <v>25400</v>
      </c>
      <c r="AD1659" s="56" t="s">
        <v>118</v>
      </c>
      <c r="AE1659" s="56"/>
      <c r="AF1659" s="61"/>
      <c r="AG1659" s="61"/>
      <c r="AH1659" s="67" t="str">
        <v>Nov</v>
      </c>
      <c r="AI1659" s="68" t="str">
        <v>Nov</v>
      </c>
      <c r="AJ1659" s="69" t="e">
        <f t="shared" si="4"/>
        <v>#REF!</v>
      </c>
      <c r="AK1659" s="70">
        <f t="shared" si="1"/>
        <v>43448</v>
      </c>
      <c r="AL1659" s="71" t="e">
        <f t="shared" ca="1" si="5"/>
        <v>#REF!</v>
      </c>
      <c r="AM1659" s="71" t="str">
        <v>2018</v>
      </c>
      <c r="AN1659" s="70">
        <f t="shared" si="3"/>
        <v>43428</v>
      </c>
      <c r="AO1659" s="70" t="s">
        <v>123</v>
      </c>
    </row>
    <row r="1660" spans="1:41" ht="14.4">
      <c r="A1660" s="55" t="s">
        <v>28805</v>
      </c>
      <c r="B1660" s="56" t="s">
        <v>89</v>
      </c>
      <c r="C1660" s="57">
        <v>43182</v>
      </c>
      <c r="D1660" s="56" t="s">
        <v>1027</v>
      </c>
      <c r="E1660" s="56" t="s">
        <v>140</v>
      </c>
      <c r="F1660" s="58" t="s">
        <v>106</v>
      </c>
      <c r="G1660" s="58" t="s">
        <v>107</v>
      </c>
      <c r="H1660" s="56" t="s">
        <v>140</v>
      </c>
      <c r="I1660" s="57"/>
      <c r="J1660" s="57">
        <v>43213</v>
      </c>
      <c r="K1660" s="56" t="s">
        <v>18</v>
      </c>
      <c r="L1660" s="56" t="s">
        <v>14</v>
      </c>
      <c r="M1660" s="60" t="s">
        <v>642</v>
      </c>
      <c r="N1660" s="56" t="s">
        <v>28806</v>
      </c>
      <c r="O1660" s="56" t="s">
        <v>33</v>
      </c>
      <c r="P1660" s="56" t="s">
        <v>108</v>
      </c>
      <c r="Q1660" s="56" t="s">
        <v>96</v>
      </c>
      <c r="R1660" s="66"/>
      <c r="S1660" s="56" t="s">
        <v>108</v>
      </c>
      <c r="T1660" s="56" t="s">
        <v>108</v>
      </c>
      <c r="U1660" s="56"/>
      <c r="V1660" s="56"/>
      <c r="W1660" s="56" t="s">
        <v>108</v>
      </c>
      <c r="X1660" s="400"/>
      <c r="Y1660" s="56" t="s">
        <v>108</v>
      </c>
      <c r="Z1660" s="56" t="s">
        <v>14</v>
      </c>
      <c r="AA1660" s="57">
        <v>43182</v>
      </c>
      <c r="AB1660" s="203"/>
      <c r="AC1660" s="64" t="s">
        <v>28807</v>
      </c>
      <c r="AD1660" s="56" t="s">
        <v>118</v>
      </c>
      <c r="AE1660" s="56"/>
      <c r="AF1660" s="61"/>
      <c r="AG1660" s="61"/>
      <c r="AH1660" s="67" t="str">
        <v>Mar</v>
      </c>
      <c r="AI1660" s="68" t="str">
        <v>Mar</v>
      </c>
      <c r="AJ1660" s="69" t="e">
        <f t="shared" si="4"/>
        <v>#REF!</v>
      </c>
      <c r="AK1660" s="70">
        <f t="shared" si="1"/>
        <v>43212</v>
      </c>
      <c r="AL1660" s="71" t="e">
        <f t="shared" ca="1" si="5"/>
        <v>#REF!</v>
      </c>
      <c r="AM1660" s="71" t="str">
        <v>2018</v>
      </c>
      <c r="AN1660" s="70">
        <f t="shared" si="3"/>
        <v>43192</v>
      </c>
      <c r="AO1660" s="70" t="s">
        <v>123</v>
      </c>
    </row>
    <row r="1661" spans="1:41" ht="14.4">
      <c r="A1661" s="55" t="s">
        <v>28808</v>
      </c>
      <c r="B1661" s="56" t="s">
        <v>89</v>
      </c>
      <c r="C1661" s="57">
        <v>43402</v>
      </c>
      <c r="D1661" s="56" t="s">
        <v>90</v>
      </c>
      <c r="E1661" s="56" t="s">
        <v>140</v>
      </c>
      <c r="F1661" s="58" t="s">
        <v>106</v>
      </c>
      <c r="G1661" s="58" t="s">
        <v>107</v>
      </c>
      <c r="H1661" s="56" t="s">
        <v>140</v>
      </c>
      <c r="I1661" s="57"/>
      <c r="J1661" s="57">
        <v>43433</v>
      </c>
      <c r="K1661" s="56" t="s">
        <v>18</v>
      </c>
      <c r="L1661" s="56" t="s">
        <v>18</v>
      </c>
      <c r="M1661" s="60" t="s">
        <v>28809</v>
      </c>
      <c r="N1661" s="56" t="s">
        <v>28810</v>
      </c>
      <c r="O1661" s="56" t="s">
        <v>29</v>
      </c>
      <c r="P1661" s="56" t="s">
        <v>28811</v>
      </c>
      <c r="Q1661" s="56" t="s">
        <v>17</v>
      </c>
      <c r="R1661" s="56"/>
      <c r="S1661" s="56" t="s">
        <v>108</v>
      </c>
      <c r="T1661" s="56" t="s">
        <v>108</v>
      </c>
      <c r="U1661" s="56"/>
      <c r="V1661" s="56"/>
      <c r="W1661" s="56" t="s">
        <v>108</v>
      </c>
      <c r="X1661" s="56"/>
      <c r="Y1661" s="56" t="s">
        <v>108</v>
      </c>
      <c r="Z1661" s="56" t="s">
        <v>18</v>
      </c>
      <c r="AA1661" s="57">
        <v>43402</v>
      </c>
      <c r="AB1661" s="203"/>
      <c r="AC1661" s="64" t="s">
        <v>28812</v>
      </c>
      <c r="AD1661" s="56" t="s">
        <v>79</v>
      </c>
      <c r="AE1661" s="56"/>
      <c r="AF1661" s="61"/>
      <c r="AG1661" s="61"/>
      <c r="AH1661" s="67" t="str">
        <v>Oct</v>
      </c>
      <c r="AI1661" s="68" t="str">
        <v>Oct</v>
      </c>
      <c r="AJ1661" s="69" t="e">
        <f t="shared" si="4"/>
        <v>#REF!</v>
      </c>
      <c r="AK1661" s="70">
        <f t="shared" si="1"/>
        <v>43432</v>
      </c>
      <c r="AL1661" s="71" t="e">
        <f t="shared" ca="1" si="5"/>
        <v>#REF!</v>
      </c>
      <c r="AM1661" s="71" t="str">
        <v>2018</v>
      </c>
      <c r="AN1661" s="70">
        <f t="shared" si="3"/>
        <v>43412</v>
      </c>
      <c r="AO1661" s="70" t="s">
        <v>123</v>
      </c>
    </row>
    <row r="1662" spans="1:41" ht="14.4">
      <c r="A1662" s="55" t="s">
        <v>28813</v>
      </c>
      <c r="B1662" s="56" t="s">
        <v>89</v>
      </c>
      <c r="C1662" s="57">
        <v>43417</v>
      </c>
      <c r="D1662" s="56" t="s">
        <v>90</v>
      </c>
      <c r="E1662" s="56" t="s">
        <v>140</v>
      </c>
      <c r="F1662" s="58" t="s">
        <v>106</v>
      </c>
      <c r="G1662" s="58" t="s">
        <v>107</v>
      </c>
      <c r="H1662" s="56" t="s">
        <v>140</v>
      </c>
      <c r="I1662" s="57"/>
      <c r="J1662" s="57">
        <v>43447</v>
      </c>
      <c r="K1662" s="56" t="s">
        <v>18</v>
      </c>
      <c r="L1662" s="56" t="s">
        <v>18</v>
      </c>
      <c r="M1662" s="60" t="s">
        <v>28809</v>
      </c>
      <c r="N1662" s="56" t="s">
        <v>28810</v>
      </c>
      <c r="O1662" s="56" t="s">
        <v>29</v>
      </c>
      <c r="P1662" s="56" t="s">
        <v>28811</v>
      </c>
      <c r="Q1662" s="56" t="s">
        <v>17</v>
      </c>
      <c r="R1662" s="56"/>
      <c r="S1662" s="56" t="s">
        <v>108</v>
      </c>
      <c r="T1662" s="56" t="s">
        <v>108</v>
      </c>
      <c r="U1662" s="56"/>
      <c r="V1662" s="56"/>
      <c r="W1662" s="56" t="s">
        <v>108</v>
      </c>
      <c r="X1662" s="56"/>
      <c r="Y1662" s="56" t="s">
        <v>108</v>
      </c>
      <c r="Z1662" s="56" t="s">
        <v>18</v>
      </c>
      <c r="AA1662" s="57">
        <v>43417</v>
      </c>
      <c r="AB1662" s="203"/>
      <c r="AC1662" s="64" t="s">
        <v>28814</v>
      </c>
      <c r="AD1662" s="56" t="s">
        <v>79</v>
      </c>
      <c r="AE1662" s="56"/>
      <c r="AF1662" s="61"/>
      <c r="AG1662" s="61"/>
      <c r="AH1662" s="67" t="str">
        <v>Nov</v>
      </c>
      <c r="AI1662" s="68" t="str">
        <v>Nov</v>
      </c>
      <c r="AJ1662" s="69" t="e">
        <f t="shared" si="4"/>
        <v>#REF!</v>
      </c>
      <c r="AK1662" s="70">
        <f t="shared" si="1"/>
        <v>43447</v>
      </c>
      <c r="AL1662" s="71" t="e">
        <f t="shared" ca="1" si="5"/>
        <v>#REF!</v>
      </c>
      <c r="AM1662" s="71" t="str">
        <v>2018</v>
      </c>
      <c r="AN1662" s="70">
        <f t="shared" si="3"/>
        <v>43427</v>
      </c>
      <c r="AO1662" s="70" t="s">
        <v>123</v>
      </c>
    </row>
    <row r="1663" spans="1:41" ht="14.4">
      <c r="A1663" s="55" t="s">
        <v>28815</v>
      </c>
      <c r="B1663" s="56" t="s">
        <v>89</v>
      </c>
      <c r="C1663" s="57">
        <v>43252</v>
      </c>
      <c r="D1663" s="56" t="s">
        <v>90</v>
      </c>
      <c r="E1663" s="56" t="s">
        <v>140</v>
      </c>
      <c r="F1663" s="58" t="s">
        <v>106</v>
      </c>
      <c r="G1663" s="58" t="s">
        <v>107</v>
      </c>
      <c r="H1663" s="56" t="s">
        <v>140</v>
      </c>
      <c r="I1663" s="57"/>
      <c r="J1663" s="57">
        <v>43282</v>
      </c>
      <c r="K1663" s="56" t="s">
        <v>18</v>
      </c>
      <c r="L1663" s="56" t="s">
        <v>18</v>
      </c>
      <c r="M1663" s="60" t="s">
        <v>28816</v>
      </c>
      <c r="N1663" s="56" t="s">
        <v>28817</v>
      </c>
      <c r="O1663" s="56" t="s">
        <v>29</v>
      </c>
      <c r="P1663" s="56" t="s">
        <v>28818</v>
      </c>
      <c r="Q1663" s="56" t="s">
        <v>17</v>
      </c>
      <c r="R1663" s="56"/>
      <c r="S1663" s="56" t="s">
        <v>108</v>
      </c>
      <c r="T1663" s="56" t="s">
        <v>108</v>
      </c>
      <c r="U1663" s="56"/>
      <c r="V1663" s="56"/>
      <c r="W1663" s="56" t="s">
        <v>108</v>
      </c>
      <c r="X1663" s="56"/>
      <c r="Y1663" s="56" t="s">
        <v>108</v>
      </c>
      <c r="Z1663" s="56" t="s">
        <v>18</v>
      </c>
      <c r="AA1663" s="57">
        <v>43252</v>
      </c>
      <c r="AB1663" s="203"/>
      <c r="AC1663" s="64" t="s">
        <v>28819</v>
      </c>
      <c r="AD1663" s="56" t="s">
        <v>79</v>
      </c>
      <c r="AE1663" s="56"/>
      <c r="AF1663" s="61"/>
      <c r="AG1663" s="61"/>
      <c r="AH1663" s="67" t="str">
        <v>Jun</v>
      </c>
      <c r="AI1663" s="68" t="str">
        <v>Jun</v>
      </c>
      <c r="AJ1663" s="69" t="e">
        <f t="shared" si="4"/>
        <v>#REF!</v>
      </c>
      <c r="AK1663" s="70">
        <f t="shared" si="1"/>
        <v>43282</v>
      </c>
      <c r="AL1663" s="71" t="e">
        <f t="shared" ca="1" si="5"/>
        <v>#REF!</v>
      </c>
      <c r="AM1663" s="71" t="str">
        <v>2018</v>
      </c>
      <c r="AN1663" s="70">
        <f t="shared" si="3"/>
        <v>43262</v>
      </c>
      <c r="AO1663" s="70" t="s">
        <v>123</v>
      </c>
    </row>
    <row r="1664" spans="1:41" ht="14.4">
      <c r="A1664" s="55" t="s">
        <v>28820</v>
      </c>
      <c r="B1664" s="56" t="s">
        <v>89</v>
      </c>
      <c r="C1664" s="57">
        <v>43433</v>
      </c>
      <c r="D1664" s="56" t="s">
        <v>90</v>
      </c>
      <c r="E1664" s="56" t="s">
        <v>276</v>
      </c>
      <c r="F1664" s="58" t="s">
        <v>214</v>
      </c>
      <c r="G1664" s="58" t="s">
        <v>214</v>
      </c>
      <c r="H1664" s="56" t="s">
        <v>2445</v>
      </c>
      <c r="I1664" s="57"/>
      <c r="J1664" s="57">
        <v>43463</v>
      </c>
      <c r="K1664" s="56" t="s">
        <v>331</v>
      </c>
      <c r="L1664" s="56" t="s">
        <v>331</v>
      </c>
      <c r="M1664" s="60" t="s">
        <v>28821</v>
      </c>
      <c r="N1664" s="56" t="s">
        <v>28822</v>
      </c>
      <c r="O1664" s="56" t="s">
        <v>44</v>
      </c>
      <c r="P1664" s="61"/>
      <c r="Q1664" s="56" t="s">
        <v>96</v>
      </c>
      <c r="R1664" s="56"/>
      <c r="S1664" s="56" t="s">
        <v>108</v>
      </c>
      <c r="T1664" s="56" t="s">
        <v>108</v>
      </c>
      <c r="U1664" s="56"/>
      <c r="V1664" s="56"/>
      <c r="W1664" s="56" t="s">
        <v>108</v>
      </c>
      <c r="X1664" s="56" t="s">
        <v>108</v>
      </c>
      <c r="Y1664" s="56" t="s">
        <v>108</v>
      </c>
      <c r="Z1664" s="56" t="s">
        <v>14</v>
      </c>
      <c r="AA1664" s="533">
        <v>43462</v>
      </c>
      <c r="AB1664" s="203"/>
      <c r="AC1664" s="64" t="s">
        <v>28823</v>
      </c>
      <c r="AD1664" s="56" t="s">
        <v>294</v>
      </c>
      <c r="AE1664" s="56" t="s">
        <v>118</v>
      </c>
      <c r="AF1664" s="61"/>
      <c r="AG1664" s="61"/>
      <c r="AH1664" s="67" t="str">
        <v>Nov</v>
      </c>
      <c r="AI1664" s="68" t="str">
        <v>Dec</v>
      </c>
      <c r="AJ1664" s="69" t="e">
        <f t="shared" si="4"/>
        <v>#REF!</v>
      </c>
      <c r="AK1664" s="70">
        <f t="shared" si="1"/>
        <v>43463</v>
      </c>
      <c r="AL1664" s="71" t="e">
        <f t="shared" ca="1" si="5"/>
        <v>#REF!</v>
      </c>
      <c r="AM1664" s="71" t="str">
        <v>2018</v>
      </c>
      <c r="AN1664" s="70">
        <f t="shared" si="3"/>
        <v>43443</v>
      </c>
      <c r="AO1664" s="70" t="s">
        <v>123</v>
      </c>
    </row>
    <row r="1665" spans="1:41" ht="14.4">
      <c r="A1665" s="55" t="s">
        <v>28824</v>
      </c>
      <c r="B1665" s="56" t="s">
        <v>89</v>
      </c>
      <c r="C1665" s="57">
        <v>43256</v>
      </c>
      <c r="D1665" s="56" t="s">
        <v>131</v>
      </c>
      <c r="E1665" s="56" t="s">
        <v>140</v>
      </c>
      <c r="F1665" s="58" t="s">
        <v>106</v>
      </c>
      <c r="G1665" s="58" t="s">
        <v>107</v>
      </c>
      <c r="H1665" s="56" t="s">
        <v>140</v>
      </c>
      <c r="I1665" s="57"/>
      <c r="J1665" s="57">
        <v>43286</v>
      </c>
      <c r="K1665" s="56" t="s">
        <v>18</v>
      </c>
      <c r="L1665" s="56" t="s">
        <v>14</v>
      </c>
      <c r="M1665" s="60" t="s">
        <v>745</v>
      </c>
      <c r="N1665" s="56" t="s">
        <v>28825</v>
      </c>
      <c r="O1665" s="56" t="s">
        <v>44</v>
      </c>
      <c r="P1665" s="56" t="s">
        <v>108</v>
      </c>
      <c r="Q1665" s="56" t="s">
        <v>17</v>
      </c>
      <c r="R1665" s="56"/>
      <c r="S1665" s="56" t="s">
        <v>108</v>
      </c>
      <c r="T1665" s="56" t="s">
        <v>108</v>
      </c>
      <c r="U1665" s="56"/>
      <c r="V1665" s="56"/>
      <c r="W1665" s="56" t="s">
        <v>108</v>
      </c>
      <c r="X1665" s="56"/>
      <c r="Y1665" s="56" t="s">
        <v>108</v>
      </c>
      <c r="Z1665" s="56" t="s">
        <v>14</v>
      </c>
      <c r="AA1665" s="57">
        <v>43256</v>
      </c>
      <c r="AB1665" s="203"/>
      <c r="AC1665" s="64" t="s">
        <v>28826</v>
      </c>
      <c r="AD1665" s="56" t="s">
        <v>224</v>
      </c>
      <c r="AE1665" s="56"/>
      <c r="AF1665" s="61"/>
      <c r="AG1665" s="61"/>
      <c r="AH1665" s="67" t="str">
        <v>Jun</v>
      </c>
      <c r="AI1665" s="68" t="str">
        <v>Jun</v>
      </c>
      <c r="AJ1665" s="69" t="e">
        <f t="shared" si="4"/>
        <v>#REF!</v>
      </c>
      <c r="AK1665" s="70">
        <f t="shared" si="1"/>
        <v>43286</v>
      </c>
      <c r="AL1665" s="71" t="e">
        <f t="shared" ca="1" si="5"/>
        <v>#REF!</v>
      </c>
      <c r="AM1665" s="71" t="str">
        <v>2018</v>
      </c>
      <c r="AN1665" s="70">
        <f t="shared" si="3"/>
        <v>43266</v>
      </c>
      <c r="AO1665" s="70" t="s">
        <v>123</v>
      </c>
    </row>
    <row r="1666" spans="1:41" ht="14.4">
      <c r="A1666" s="55" t="s">
        <v>28827</v>
      </c>
      <c r="B1666" s="56" t="s">
        <v>89</v>
      </c>
      <c r="C1666" s="57">
        <v>43103</v>
      </c>
      <c r="D1666" s="56" t="s">
        <v>90</v>
      </c>
      <c r="E1666" s="56" t="s">
        <v>30</v>
      </c>
      <c r="F1666" s="58" t="s">
        <v>106</v>
      </c>
      <c r="G1666" s="58" t="s">
        <v>107</v>
      </c>
      <c r="H1666" s="56" t="s">
        <v>30</v>
      </c>
      <c r="I1666" s="59"/>
      <c r="J1666" s="59"/>
      <c r="K1666" s="61"/>
      <c r="L1666" s="61"/>
      <c r="M1666" s="60" t="s">
        <v>28828</v>
      </c>
      <c r="N1666" s="56" t="s">
        <v>28829</v>
      </c>
      <c r="O1666" s="56" t="s">
        <v>33</v>
      </c>
      <c r="P1666" s="56" t="s">
        <v>28830</v>
      </c>
      <c r="Q1666" s="56" t="s">
        <v>28</v>
      </c>
      <c r="R1666" s="66"/>
      <c r="S1666" s="61"/>
      <c r="T1666" s="61"/>
      <c r="U1666" s="402"/>
      <c r="V1666" s="66"/>
      <c r="W1666" s="66"/>
      <c r="X1666" s="400" t="s">
        <v>108</v>
      </c>
      <c r="Y1666" s="61"/>
      <c r="Z1666" s="56" t="s">
        <v>18</v>
      </c>
      <c r="AA1666" s="533">
        <v>43112</v>
      </c>
      <c r="AB1666" s="203"/>
      <c r="AC1666" s="95"/>
      <c r="AD1666" s="65" t="s">
        <v>79</v>
      </c>
      <c r="AE1666" s="96"/>
      <c r="AF1666" s="66"/>
      <c r="AG1666" s="66"/>
      <c r="AH1666" s="67" t="str">
        <v>Jan</v>
      </c>
      <c r="AI1666" s="68" t="str">
        <v>Jan</v>
      </c>
      <c r="AJ1666" s="69" t="e">
        <f t="shared" si="4"/>
        <v>#REF!</v>
      </c>
      <c r="AK1666" s="70">
        <f t="shared" si="1"/>
        <v>43133</v>
      </c>
      <c r="AL1666" s="71" t="e">
        <f t="shared" ca="1" si="5"/>
        <v>#REF!</v>
      </c>
      <c r="AM1666" s="71" t="str">
        <v>2018</v>
      </c>
      <c r="AN1666" s="70">
        <f t="shared" si="3"/>
        <v>43113</v>
      </c>
      <c r="AO1666" s="70" t="s">
        <v>123</v>
      </c>
    </row>
    <row r="1667" spans="1:41" ht="14.4">
      <c r="A1667" s="55" t="s">
        <v>28831</v>
      </c>
      <c r="B1667" s="56" t="s">
        <v>89</v>
      </c>
      <c r="C1667" s="57">
        <v>43133</v>
      </c>
      <c r="D1667" s="56" t="s">
        <v>1027</v>
      </c>
      <c r="E1667" s="56" t="s">
        <v>112</v>
      </c>
      <c r="F1667" s="58" t="s">
        <v>106</v>
      </c>
      <c r="G1667" s="58" t="s">
        <v>113</v>
      </c>
      <c r="H1667" s="56" t="s">
        <v>112</v>
      </c>
      <c r="I1667" s="57"/>
      <c r="J1667" s="57">
        <v>43161</v>
      </c>
      <c r="K1667" s="56" t="s">
        <v>18</v>
      </c>
      <c r="L1667" s="56" t="s">
        <v>14</v>
      </c>
      <c r="M1667" s="60" t="s">
        <v>3658</v>
      </c>
      <c r="N1667" s="56" t="s">
        <v>28832</v>
      </c>
      <c r="O1667" s="56" t="s">
        <v>95</v>
      </c>
      <c r="P1667" s="56" t="s">
        <v>28833</v>
      </c>
      <c r="Q1667" s="56" t="s">
        <v>116</v>
      </c>
      <c r="R1667" s="66"/>
      <c r="S1667" s="56" t="s">
        <v>108</v>
      </c>
      <c r="T1667" s="61"/>
      <c r="U1667" s="402"/>
      <c r="V1667" s="66"/>
      <c r="W1667" s="66"/>
      <c r="X1667" s="400" t="s">
        <v>108</v>
      </c>
      <c r="Y1667" s="56" t="s">
        <v>108</v>
      </c>
      <c r="Z1667" s="56" t="s">
        <v>14</v>
      </c>
      <c r="AA1667" s="57">
        <v>43133</v>
      </c>
      <c r="AB1667" s="203"/>
      <c r="AC1667" s="64" t="s">
        <v>28834</v>
      </c>
      <c r="AD1667" s="65" t="s">
        <v>633</v>
      </c>
      <c r="AE1667" s="65" t="s">
        <v>633</v>
      </c>
      <c r="AF1667" s="56" t="s">
        <v>14</v>
      </c>
      <c r="AG1667" s="56" t="s">
        <v>14</v>
      </c>
      <c r="AH1667" s="67" t="str">
        <v>Feb</v>
      </c>
      <c r="AI1667" s="68" t="str">
        <v>Feb</v>
      </c>
      <c r="AJ1667" s="69" t="e">
        <f t="shared" si="4"/>
        <v>#REF!</v>
      </c>
      <c r="AK1667" s="70">
        <f t="shared" si="1"/>
        <v>43163</v>
      </c>
      <c r="AL1667" s="71" t="e">
        <f t="shared" ca="1" si="5"/>
        <v>#REF!</v>
      </c>
      <c r="AM1667" s="71" t="str">
        <v>2018</v>
      </c>
      <c r="AN1667" s="70">
        <f t="shared" si="3"/>
        <v>43143</v>
      </c>
      <c r="AO1667" s="70" t="s">
        <v>123</v>
      </c>
    </row>
    <row r="1668" spans="1:41" ht="14.4">
      <c r="A1668" s="55" t="s">
        <v>21767</v>
      </c>
      <c r="B1668" s="56" t="s">
        <v>89</v>
      </c>
      <c r="C1668" s="57">
        <v>43283</v>
      </c>
      <c r="D1668" s="56" t="s">
        <v>1027</v>
      </c>
      <c r="E1668" s="56" t="s">
        <v>140</v>
      </c>
      <c r="F1668" s="58" t="s">
        <v>106</v>
      </c>
      <c r="G1668" s="58" t="s">
        <v>107</v>
      </c>
      <c r="H1668" s="56" t="s">
        <v>140</v>
      </c>
      <c r="I1668" s="57"/>
      <c r="J1668" s="57">
        <v>43283</v>
      </c>
      <c r="K1668" s="56" t="s">
        <v>18</v>
      </c>
      <c r="L1668" s="56" t="s">
        <v>18</v>
      </c>
      <c r="M1668" s="60" t="s">
        <v>642</v>
      </c>
      <c r="N1668" s="56" t="s">
        <v>28835</v>
      </c>
      <c r="O1668" s="56" t="s">
        <v>143</v>
      </c>
      <c r="P1668" s="56" t="s">
        <v>28836</v>
      </c>
      <c r="Q1668" s="56" t="s">
        <v>21</v>
      </c>
      <c r="R1668" s="56"/>
      <c r="S1668" s="56" t="s">
        <v>108</v>
      </c>
      <c r="T1668" s="56" t="s">
        <v>108</v>
      </c>
      <c r="U1668" s="56"/>
      <c r="V1668" s="56"/>
      <c r="W1668" s="56" t="s">
        <v>108</v>
      </c>
      <c r="X1668" s="56"/>
      <c r="Y1668" s="56" t="s">
        <v>108</v>
      </c>
      <c r="Z1668" s="56" t="s">
        <v>18</v>
      </c>
      <c r="AA1668" s="57">
        <v>43283</v>
      </c>
      <c r="AB1668" s="203"/>
      <c r="AC1668" s="64" t="s">
        <v>28837</v>
      </c>
      <c r="AD1668" s="56" t="s">
        <v>79</v>
      </c>
      <c r="AE1668" s="56"/>
      <c r="AF1668" s="61"/>
      <c r="AG1668" s="61"/>
      <c r="AH1668" s="67" t="str">
        <v>Jul</v>
      </c>
      <c r="AI1668" s="68" t="str">
        <v>Jul</v>
      </c>
      <c r="AJ1668" s="69" t="e">
        <f t="shared" si="4"/>
        <v>#REF!</v>
      </c>
      <c r="AK1668" s="70">
        <f t="shared" si="1"/>
        <v>43313</v>
      </c>
      <c r="AL1668" s="71" t="e">
        <f t="shared" ca="1" si="5"/>
        <v>#REF!</v>
      </c>
      <c r="AM1668" s="71" t="str">
        <v>2018</v>
      </c>
      <c r="AN1668" s="70">
        <f t="shared" si="3"/>
        <v>43293</v>
      </c>
      <c r="AO1668" s="70" t="s">
        <v>123</v>
      </c>
    </row>
    <row r="1669" spans="1:41" ht="14.4">
      <c r="A1669" s="55" t="s">
        <v>28838</v>
      </c>
      <c r="B1669" s="56" t="s">
        <v>89</v>
      </c>
      <c r="C1669" s="57">
        <v>43341</v>
      </c>
      <c r="D1669" s="56" t="s">
        <v>1027</v>
      </c>
      <c r="E1669" s="56" t="s">
        <v>140</v>
      </c>
      <c r="F1669" s="58" t="s">
        <v>106</v>
      </c>
      <c r="G1669" s="58" t="s">
        <v>107</v>
      </c>
      <c r="H1669" s="56" t="s">
        <v>140</v>
      </c>
      <c r="I1669" s="57"/>
      <c r="J1669" s="57">
        <v>43372</v>
      </c>
      <c r="K1669" s="56" t="s">
        <v>18</v>
      </c>
      <c r="L1669" s="56" t="s">
        <v>18</v>
      </c>
      <c r="M1669" s="60" t="s">
        <v>642</v>
      </c>
      <c r="N1669" s="56" t="s">
        <v>28839</v>
      </c>
      <c r="O1669" s="56" t="s">
        <v>355</v>
      </c>
      <c r="P1669" s="56" t="s">
        <v>28840</v>
      </c>
      <c r="Q1669" s="56" t="s">
        <v>17</v>
      </c>
      <c r="R1669" s="56"/>
      <c r="S1669" s="56" t="s">
        <v>108</v>
      </c>
      <c r="T1669" s="56" t="s">
        <v>108</v>
      </c>
      <c r="U1669" s="56"/>
      <c r="V1669" s="56"/>
      <c r="W1669" s="56" t="s">
        <v>108</v>
      </c>
      <c r="X1669" s="56"/>
      <c r="Y1669" s="56" t="s">
        <v>108</v>
      </c>
      <c r="Z1669" s="56" t="s">
        <v>18</v>
      </c>
      <c r="AA1669" s="57">
        <v>43341</v>
      </c>
      <c r="AB1669" s="203"/>
      <c r="AC1669" s="64" t="s">
        <v>23479</v>
      </c>
      <c r="AD1669" s="56" t="s">
        <v>79</v>
      </c>
      <c r="AE1669" s="56"/>
      <c r="AF1669" s="61"/>
      <c r="AG1669" s="61"/>
      <c r="AH1669" s="67" t="str">
        <v>Aug</v>
      </c>
      <c r="AI1669" s="68" t="str">
        <v>Aug</v>
      </c>
      <c r="AJ1669" s="69" t="e">
        <f t="shared" si="4"/>
        <v>#REF!</v>
      </c>
      <c r="AK1669" s="70">
        <f t="shared" si="1"/>
        <v>43371</v>
      </c>
      <c r="AL1669" s="71" t="e">
        <f t="shared" ca="1" si="5"/>
        <v>#REF!</v>
      </c>
      <c r="AM1669" s="71" t="str">
        <v>2018</v>
      </c>
      <c r="AN1669" s="70">
        <f t="shared" si="3"/>
        <v>43351</v>
      </c>
      <c r="AO1669" s="70" t="s">
        <v>123</v>
      </c>
    </row>
    <row r="1670" spans="1:41" ht="14.4">
      <c r="A1670" s="55" t="s">
        <v>28841</v>
      </c>
      <c r="B1670" s="56" t="s">
        <v>89</v>
      </c>
      <c r="C1670" s="57">
        <v>43257</v>
      </c>
      <c r="D1670" s="56" t="s">
        <v>1027</v>
      </c>
      <c r="E1670" s="56" t="s">
        <v>140</v>
      </c>
      <c r="F1670" s="58" t="s">
        <v>106</v>
      </c>
      <c r="G1670" s="58" t="s">
        <v>107</v>
      </c>
      <c r="H1670" s="56" t="s">
        <v>140</v>
      </c>
      <c r="I1670" s="57"/>
      <c r="J1670" s="57">
        <v>43287</v>
      </c>
      <c r="K1670" s="56" t="s">
        <v>18</v>
      </c>
      <c r="L1670" s="56" t="s">
        <v>18</v>
      </c>
      <c r="M1670" s="60" t="s">
        <v>28842</v>
      </c>
      <c r="N1670" s="56" t="s">
        <v>28843</v>
      </c>
      <c r="O1670" s="61"/>
      <c r="P1670" s="56" t="s">
        <v>108</v>
      </c>
      <c r="Q1670" s="56" t="s">
        <v>133</v>
      </c>
      <c r="R1670" s="56"/>
      <c r="S1670" s="56" t="s">
        <v>108</v>
      </c>
      <c r="T1670" s="56" t="s">
        <v>108</v>
      </c>
      <c r="U1670" s="56"/>
      <c r="V1670" s="56"/>
      <c r="W1670" s="56" t="s">
        <v>108</v>
      </c>
      <c r="X1670" s="56"/>
      <c r="Y1670" s="56" t="s">
        <v>108</v>
      </c>
      <c r="Z1670" s="56" t="s">
        <v>14</v>
      </c>
      <c r="AA1670" s="57">
        <v>43257</v>
      </c>
      <c r="AB1670" s="203"/>
      <c r="AC1670" s="64" t="s">
        <v>21928</v>
      </c>
      <c r="AD1670" s="56" t="s">
        <v>224</v>
      </c>
      <c r="AE1670" s="56"/>
      <c r="AF1670" s="61"/>
      <c r="AG1670" s="61"/>
      <c r="AH1670" s="67" t="str">
        <v>Jun</v>
      </c>
      <c r="AI1670" s="68" t="str">
        <v>Jun</v>
      </c>
      <c r="AJ1670" s="69" t="e">
        <f t="shared" si="4"/>
        <v>#REF!</v>
      </c>
      <c r="AK1670" s="70">
        <f t="shared" si="1"/>
        <v>43287</v>
      </c>
      <c r="AL1670" s="71" t="e">
        <f t="shared" ca="1" si="5"/>
        <v>#REF!</v>
      </c>
      <c r="AM1670" s="71" t="str">
        <v>2018</v>
      </c>
      <c r="AN1670" s="70">
        <f t="shared" si="3"/>
        <v>43267</v>
      </c>
      <c r="AO1670" s="70" t="s">
        <v>123</v>
      </c>
    </row>
    <row r="1671" spans="1:41" ht="14.4">
      <c r="A1671" s="55" t="s">
        <v>28844</v>
      </c>
      <c r="B1671" s="56" t="s">
        <v>89</v>
      </c>
      <c r="C1671" s="57">
        <v>43327</v>
      </c>
      <c r="D1671" s="56" t="s">
        <v>1027</v>
      </c>
      <c r="E1671" s="56" t="s">
        <v>140</v>
      </c>
      <c r="F1671" s="58" t="s">
        <v>106</v>
      </c>
      <c r="G1671" s="58" t="s">
        <v>107</v>
      </c>
      <c r="H1671" s="56" t="s">
        <v>140</v>
      </c>
      <c r="I1671" s="57"/>
      <c r="J1671" s="57">
        <v>43358</v>
      </c>
      <c r="K1671" s="56" t="s">
        <v>18</v>
      </c>
      <c r="L1671" s="56" t="s">
        <v>14</v>
      </c>
      <c r="M1671" s="60" t="s">
        <v>642</v>
      </c>
      <c r="N1671" s="56" t="s">
        <v>28845</v>
      </c>
      <c r="O1671" s="56" t="s">
        <v>44</v>
      </c>
      <c r="P1671" s="56" t="s">
        <v>108</v>
      </c>
      <c r="Q1671" s="56" t="s">
        <v>17</v>
      </c>
      <c r="R1671" s="56"/>
      <c r="S1671" s="56" t="s">
        <v>108</v>
      </c>
      <c r="T1671" s="56" t="s">
        <v>108</v>
      </c>
      <c r="U1671" s="56"/>
      <c r="V1671" s="56"/>
      <c r="W1671" s="56" t="s">
        <v>108</v>
      </c>
      <c r="X1671" s="56"/>
      <c r="Y1671" s="56" t="s">
        <v>108</v>
      </c>
      <c r="Z1671" s="56" t="s">
        <v>14</v>
      </c>
      <c r="AA1671" s="57">
        <v>43327</v>
      </c>
      <c r="AB1671" s="203"/>
      <c r="AC1671" s="64" t="s">
        <v>28846</v>
      </c>
      <c r="AD1671" s="56" t="s">
        <v>118</v>
      </c>
      <c r="AE1671" s="56"/>
      <c r="AF1671" s="61"/>
      <c r="AG1671" s="61"/>
      <c r="AH1671" s="67" t="str">
        <v>Aug</v>
      </c>
      <c r="AI1671" s="68" t="str">
        <v>Aug</v>
      </c>
      <c r="AJ1671" s="69" t="e">
        <f t="shared" si="4"/>
        <v>#REF!</v>
      </c>
      <c r="AK1671" s="70">
        <f t="shared" si="1"/>
        <v>43357</v>
      </c>
      <c r="AL1671" s="71" t="e">
        <f t="shared" ca="1" si="5"/>
        <v>#REF!</v>
      </c>
      <c r="AM1671" s="71" t="str">
        <v>2018</v>
      </c>
      <c r="AN1671" s="70">
        <f t="shared" si="3"/>
        <v>43337</v>
      </c>
      <c r="AO1671" s="70" t="s">
        <v>123</v>
      </c>
    </row>
    <row r="1672" spans="1:41" ht="14.4">
      <c r="A1672" s="55" t="s">
        <v>28847</v>
      </c>
      <c r="B1672" s="56" t="s">
        <v>89</v>
      </c>
      <c r="C1672" s="57">
        <v>43131</v>
      </c>
      <c r="D1672" s="56" t="s">
        <v>131</v>
      </c>
      <c r="E1672" s="56" t="s">
        <v>112</v>
      </c>
      <c r="F1672" s="58" t="s">
        <v>106</v>
      </c>
      <c r="G1672" s="58" t="s">
        <v>113</v>
      </c>
      <c r="H1672" s="56" t="s">
        <v>112</v>
      </c>
      <c r="I1672" s="57"/>
      <c r="J1672" s="57">
        <v>43160</v>
      </c>
      <c r="K1672" s="56" t="s">
        <v>18</v>
      </c>
      <c r="L1672" s="56" t="s">
        <v>14</v>
      </c>
      <c r="M1672" s="60" t="s">
        <v>28848</v>
      </c>
      <c r="N1672" s="56" t="s">
        <v>28849</v>
      </c>
      <c r="O1672" s="56" t="s">
        <v>33</v>
      </c>
      <c r="P1672" s="56" t="s">
        <v>28850</v>
      </c>
      <c r="Q1672" s="56" t="s">
        <v>116</v>
      </c>
      <c r="R1672" s="353">
        <v>43136</v>
      </c>
      <c r="S1672" s="61"/>
      <c r="T1672" s="61"/>
      <c r="U1672" s="400"/>
      <c r="V1672" s="66"/>
      <c r="W1672" s="66"/>
      <c r="X1672" s="400" t="s">
        <v>108</v>
      </c>
      <c r="Y1672" s="91"/>
      <c r="Z1672" s="56" t="s">
        <v>14</v>
      </c>
      <c r="AA1672" s="57">
        <v>43136</v>
      </c>
      <c r="AB1672" s="203"/>
      <c r="AC1672" s="64" t="s">
        <v>257</v>
      </c>
      <c r="AD1672" s="534" t="s">
        <v>118</v>
      </c>
      <c r="AE1672" s="96"/>
      <c r="AF1672" s="66"/>
      <c r="AG1672" s="66"/>
      <c r="AH1672" s="67" t="str">
        <v>Jan</v>
      </c>
      <c r="AI1672" s="68" t="str">
        <v>Feb</v>
      </c>
      <c r="AJ1672" s="69" t="e">
        <f t="shared" si="4"/>
        <v>#REF!</v>
      </c>
      <c r="AK1672" s="70">
        <f t="shared" si="1"/>
        <v>43161</v>
      </c>
      <c r="AL1672" s="71" t="e">
        <f t="shared" ca="1" si="5"/>
        <v>#REF!</v>
      </c>
      <c r="AM1672" s="71" t="str">
        <v>2018</v>
      </c>
      <c r="AN1672" s="70">
        <f t="shared" si="3"/>
        <v>43141</v>
      </c>
      <c r="AO1672" s="70" t="s">
        <v>121</v>
      </c>
    </row>
    <row r="1673" spans="1:41" ht="14.4">
      <c r="A1673" s="55" t="s">
        <v>28851</v>
      </c>
      <c r="B1673" s="56" t="s">
        <v>89</v>
      </c>
      <c r="C1673" s="57">
        <v>43193</v>
      </c>
      <c r="D1673" s="56" t="s">
        <v>131</v>
      </c>
      <c r="E1673" s="56" t="s">
        <v>140</v>
      </c>
      <c r="F1673" s="58" t="s">
        <v>106</v>
      </c>
      <c r="G1673" s="58" t="s">
        <v>107</v>
      </c>
      <c r="H1673" s="56" t="s">
        <v>140</v>
      </c>
      <c r="I1673" s="57"/>
      <c r="J1673" s="57">
        <v>43223</v>
      </c>
      <c r="K1673" s="56" t="s">
        <v>18</v>
      </c>
      <c r="L1673" s="56" t="s">
        <v>14</v>
      </c>
      <c r="M1673" s="60" t="s">
        <v>20904</v>
      </c>
      <c r="N1673" s="56" t="s">
        <v>20905</v>
      </c>
      <c r="O1673" s="56" t="s">
        <v>33</v>
      </c>
      <c r="P1673" s="56" t="s">
        <v>108</v>
      </c>
      <c r="Q1673" s="56" t="s">
        <v>96</v>
      </c>
      <c r="R1673" s="66"/>
      <c r="S1673" s="56" t="s">
        <v>108</v>
      </c>
      <c r="T1673" s="56" t="s">
        <v>108</v>
      </c>
      <c r="U1673" s="56"/>
      <c r="V1673" s="66"/>
      <c r="W1673" s="66"/>
      <c r="X1673" s="400"/>
      <c r="Y1673" s="56" t="s">
        <v>108</v>
      </c>
      <c r="Z1673" s="56" t="s">
        <v>14</v>
      </c>
      <c r="AA1673" s="57">
        <v>43203</v>
      </c>
      <c r="AB1673" s="203"/>
      <c r="AC1673" s="64" t="s">
        <v>28852</v>
      </c>
      <c r="AD1673" s="56" t="s">
        <v>118</v>
      </c>
      <c r="AE1673" s="56"/>
      <c r="AF1673" s="61"/>
      <c r="AG1673" s="61"/>
      <c r="AH1673" s="67" t="str">
        <v>Apr</v>
      </c>
      <c r="AI1673" s="68" t="str">
        <v>Apr</v>
      </c>
      <c r="AJ1673" s="69" t="e">
        <f t="shared" si="4"/>
        <v>#REF!</v>
      </c>
      <c r="AK1673" s="70">
        <f t="shared" si="1"/>
        <v>43223</v>
      </c>
      <c r="AL1673" s="71" t="e">
        <f t="shared" ca="1" si="5"/>
        <v>#REF!</v>
      </c>
      <c r="AM1673" s="71" t="str">
        <v>2018</v>
      </c>
      <c r="AN1673" s="70">
        <f t="shared" si="3"/>
        <v>43203</v>
      </c>
      <c r="AO1673" s="70" t="s">
        <v>123</v>
      </c>
    </row>
    <row r="1674" spans="1:41" ht="14.4">
      <c r="A1674" s="55" t="s">
        <v>28853</v>
      </c>
      <c r="B1674" s="56" t="s">
        <v>89</v>
      </c>
      <c r="C1674" s="57">
        <v>43131</v>
      </c>
      <c r="D1674" s="56" t="s">
        <v>131</v>
      </c>
      <c r="E1674" s="56" t="s">
        <v>112</v>
      </c>
      <c r="F1674" s="58" t="s">
        <v>106</v>
      </c>
      <c r="G1674" s="58" t="s">
        <v>113</v>
      </c>
      <c r="H1674" s="56" t="s">
        <v>112</v>
      </c>
      <c r="I1674" s="57"/>
      <c r="J1674" s="57">
        <v>43159</v>
      </c>
      <c r="K1674" s="56" t="s">
        <v>18</v>
      </c>
      <c r="L1674" s="56" t="s">
        <v>18</v>
      </c>
      <c r="M1674" s="60" t="s">
        <v>3781</v>
      </c>
      <c r="N1674" s="56" t="s">
        <v>28854</v>
      </c>
      <c r="O1674" s="56" t="s">
        <v>20</v>
      </c>
      <c r="P1674" s="56" t="s">
        <v>28855</v>
      </c>
      <c r="Q1674" s="56" t="s">
        <v>116</v>
      </c>
      <c r="R1674" s="83">
        <v>43168</v>
      </c>
      <c r="S1674" s="56" t="s">
        <v>108</v>
      </c>
      <c r="T1674" s="56" t="s">
        <v>108</v>
      </c>
      <c r="U1674" s="400"/>
      <c r="V1674" s="66"/>
      <c r="W1674" s="56" t="s">
        <v>108</v>
      </c>
      <c r="X1674" s="400" t="s">
        <v>108</v>
      </c>
      <c r="Y1674" s="61"/>
      <c r="Z1674" s="56" t="s">
        <v>14</v>
      </c>
      <c r="AA1674" s="57">
        <v>43168</v>
      </c>
      <c r="AB1674" s="203"/>
      <c r="AC1674" s="64" t="s">
        <v>257</v>
      </c>
      <c r="AD1674" s="65" t="s">
        <v>118</v>
      </c>
      <c r="AE1674" s="65" t="s">
        <v>118</v>
      </c>
      <c r="AF1674" s="56" t="s">
        <v>14</v>
      </c>
      <c r="AG1674" s="56" t="s">
        <v>14</v>
      </c>
      <c r="AH1674" s="67" t="str">
        <v>Jan</v>
      </c>
      <c r="AI1674" s="68" t="str">
        <v>Mar</v>
      </c>
      <c r="AJ1674" s="69" t="e">
        <f t="shared" si="4"/>
        <v>#REF!</v>
      </c>
      <c r="AK1674" s="70">
        <f t="shared" si="1"/>
        <v>43161</v>
      </c>
      <c r="AL1674" s="71" t="e">
        <f t="shared" ca="1" si="5"/>
        <v>#REF!</v>
      </c>
      <c r="AM1674" s="71" t="str">
        <v>2018</v>
      </c>
      <c r="AN1674" s="70">
        <f t="shared" si="3"/>
        <v>43141</v>
      </c>
      <c r="AO1674" s="70" t="s">
        <v>121</v>
      </c>
    </row>
    <row r="1675" spans="1:41" ht="14.4">
      <c r="A1675" s="55" t="s">
        <v>28856</v>
      </c>
      <c r="B1675" s="56" t="s">
        <v>89</v>
      </c>
      <c r="C1675" s="57">
        <v>43280</v>
      </c>
      <c r="D1675" s="56" t="s">
        <v>1027</v>
      </c>
      <c r="E1675" s="56" t="s">
        <v>140</v>
      </c>
      <c r="F1675" s="58" t="s">
        <v>106</v>
      </c>
      <c r="G1675" s="58" t="s">
        <v>107</v>
      </c>
      <c r="H1675" s="56" t="s">
        <v>140</v>
      </c>
      <c r="I1675" s="57"/>
      <c r="J1675" s="57">
        <v>43310</v>
      </c>
      <c r="K1675" s="56" t="s">
        <v>18</v>
      </c>
      <c r="L1675" s="56" t="s">
        <v>18</v>
      </c>
      <c r="M1675" s="60" t="s">
        <v>6733</v>
      </c>
      <c r="N1675" s="56" t="s">
        <v>28857</v>
      </c>
      <c r="O1675" s="56" t="s">
        <v>189</v>
      </c>
      <c r="P1675" s="56" t="s">
        <v>28858</v>
      </c>
      <c r="Q1675" s="56" t="s">
        <v>28</v>
      </c>
      <c r="R1675" s="56"/>
      <c r="S1675" s="56" t="s">
        <v>108</v>
      </c>
      <c r="T1675" s="56" t="s">
        <v>108</v>
      </c>
      <c r="U1675" s="56"/>
      <c r="V1675" s="56"/>
      <c r="W1675" s="56" t="s">
        <v>108</v>
      </c>
      <c r="X1675" s="56"/>
      <c r="Y1675" s="56" t="s">
        <v>108</v>
      </c>
      <c r="Z1675" s="56" t="s">
        <v>18</v>
      </c>
      <c r="AA1675" s="57">
        <v>43280</v>
      </c>
      <c r="AB1675" s="203"/>
      <c r="AC1675" s="64" t="s">
        <v>23919</v>
      </c>
      <c r="AD1675" s="56" t="s">
        <v>79</v>
      </c>
      <c r="AE1675" s="56"/>
      <c r="AF1675" s="61"/>
      <c r="AG1675" s="61"/>
      <c r="AH1675" s="67" t="str">
        <v>Jun</v>
      </c>
      <c r="AI1675" s="68" t="str">
        <v>Jun</v>
      </c>
      <c r="AJ1675" s="69" t="e">
        <f t="shared" si="4"/>
        <v>#REF!</v>
      </c>
      <c r="AK1675" s="70">
        <f t="shared" si="1"/>
        <v>43310</v>
      </c>
      <c r="AL1675" s="71" t="e">
        <f t="shared" ca="1" si="5"/>
        <v>#REF!</v>
      </c>
      <c r="AM1675" s="71" t="str">
        <v>2018</v>
      </c>
      <c r="AN1675" s="70">
        <f t="shared" si="3"/>
        <v>43290</v>
      </c>
      <c r="AO1675" s="70" t="s">
        <v>123</v>
      </c>
    </row>
    <row r="1676" spans="1:41" ht="14.4">
      <c r="A1676" s="55" t="s">
        <v>28859</v>
      </c>
      <c r="B1676" s="56" t="s">
        <v>89</v>
      </c>
      <c r="C1676" s="57">
        <v>43397</v>
      </c>
      <c r="D1676" s="56" t="s">
        <v>1027</v>
      </c>
      <c r="E1676" s="56" t="s">
        <v>140</v>
      </c>
      <c r="F1676" s="58" t="s">
        <v>106</v>
      </c>
      <c r="G1676" s="58" t="s">
        <v>107</v>
      </c>
      <c r="H1676" s="56" t="s">
        <v>140</v>
      </c>
      <c r="I1676" s="57"/>
      <c r="J1676" s="57">
        <v>43428</v>
      </c>
      <c r="K1676" s="56" t="s">
        <v>18</v>
      </c>
      <c r="L1676" s="56" t="s">
        <v>18</v>
      </c>
      <c r="M1676" s="60" t="s">
        <v>642</v>
      </c>
      <c r="N1676" s="56" t="s">
        <v>28860</v>
      </c>
      <c r="O1676" s="56" t="s">
        <v>249</v>
      </c>
      <c r="P1676" s="56" t="s">
        <v>28861</v>
      </c>
      <c r="Q1676" s="56" t="s">
        <v>21</v>
      </c>
      <c r="R1676" s="56"/>
      <c r="S1676" s="56" t="s">
        <v>108</v>
      </c>
      <c r="T1676" s="56" t="s">
        <v>108</v>
      </c>
      <c r="U1676" s="56"/>
      <c r="V1676" s="56"/>
      <c r="W1676" s="56" t="s">
        <v>108</v>
      </c>
      <c r="X1676" s="56"/>
      <c r="Y1676" s="56" t="s">
        <v>108</v>
      </c>
      <c r="Z1676" s="56" t="s">
        <v>18</v>
      </c>
      <c r="AA1676" s="57">
        <v>43397</v>
      </c>
      <c r="AB1676" s="203"/>
      <c r="AC1676" s="64" t="s">
        <v>26527</v>
      </c>
      <c r="AD1676" s="56" t="s">
        <v>79</v>
      </c>
      <c r="AE1676" s="56"/>
      <c r="AF1676" s="61"/>
      <c r="AG1676" s="61"/>
      <c r="AH1676" s="67" t="str">
        <v>Oct</v>
      </c>
      <c r="AI1676" s="68" t="str">
        <v>Oct</v>
      </c>
      <c r="AJ1676" s="69" t="e">
        <f t="shared" si="4"/>
        <v>#REF!</v>
      </c>
      <c r="AK1676" s="70">
        <f t="shared" si="1"/>
        <v>43427</v>
      </c>
      <c r="AL1676" s="71" t="e">
        <f t="shared" ca="1" si="5"/>
        <v>#REF!</v>
      </c>
      <c r="AM1676" s="71" t="str">
        <v>2018</v>
      </c>
      <c r="AN1676" s="70">
        <f t="shared" si="3"/>
        <v>43407</v>
      </c>
      <c r="AO1676" s="70" t="s">
        <v>123</v>
      </c>
    </row>
    <row r="1677" spans="1:41" ht="14.4">
      <c r="A1677" s="55" t="s">
        <v>28862</v>
      </c>
      <c r="B1677" s="56" t="s">
        <v>89</v>
      </c>
      <c r="C1677" s="57">
        <v>43199</v>
      </c>
      <c r="D1677" s="56" t="s">
        <v>90</v>
      </c>
      <c r="E1677" s="56" t="s">
        <v>140</v>
      </c>
      <c r="F1677" s="58" t="s">
        <v>106</v>
      </c>
      <c r="G1677" s="58" t="s">
        <v>107</v>
      </c>
      <c r="H1677" s="56" t="s">
        <v>140</v>
      </c>
      <c r="I1677" s="57"/>
      <c r="J1677" s="57">
        <v>43239</v>
      </c>
      <c r="K1677" s="56" t="s">
        <v>18</v>
      </c>
      <c r="L1677" s="56" t="s">
        <v>18</v>
      </c>
      <c r="M1677" s="60" t="s">
        <v>28863</v>
      </c>
      <c r="N1677" s="56" t="s">
        <v>28863</v>
      </c>
      <c r="O1677" s="56" t="s">
        <v>249</v>
      </c>
      <c r="P1677" s="56" t="s">
        <v>28864</v>
      </c>
      <c r="Q1677" s="56" t="s">
        <v>28</v>
      </c>
      <c r="R1677" s="56"/>
      <c r="S1677" s="56" t="s">
        <v>108</v>
      </c>
      <c r="T1677" s="56" t="s">
        <v>108</v>
      </c>
      <c r="U1677" s="400">
        <v>43199</v>
      </c>
      <c r="V1677" s="401"/>
      <c r="W1677" s="401">
        <v>3</v>
      </c>
      <c r="X1677" s="56"/>
      <c r="Y1677" s="56" t="s">
        <v>108</v>
      </c>
      <c r="Z1677" s="56" t="s">
        <v>14</v>
      </c>
      <c r="AA1677" s="57">
        <v>43231</v>
      </c>
      <c r="AB1677" s="203"/>
      <c r="AC1677" s="64" t="s">
        <v>28865</v>
      </c>
      <c r="AD1677" s="56" t="s">
        <v>179</v>
      </c>
      <c r="AE1677" s="56"/>
      <c r="AF1677" s="61"/>
      <c r="AG1677" s="61"/>
      <c r="AH1677" s="67" t="str">
        <v>Apr</v>
      </c>
      <c r="AI1677" s="68" t="str">
        <v>May</v>
      </c>
      <c r="AJ1677" s="69" t="e">
        <f t="shared" si="4"/>
        <v>#REF!</v>
      </c>
      <c r="AK1677" s="70">
        <f t="shared" si="1"/>
        <v>43229</v>
      </c>
      <c r="AL1677" s="71" t="e">
        <f t="shared" ca="1" si="5"/>
        <v>#REF!</v>
      </c>
      <c r="AM1677" s="71" t="str">
        <v>2018</v>
      </c>
      <c r="AN1677" s="70">
        <f t="shared" si="3"/>
        <v>43209</v>
      </c>
      <c r="AO1677" s="70" t="s">
        <v>123</v>
      </c>
    </row>
    <row r="1678" spans="1:41" ht="14.4">
      <c r="A1678" s="55" t="s">
        <v>28866</v>
      </c>
      <c r="B1678" s="56" t="s">
        <v>89</v>
      </c>
      <c r="C1678" s="57">
        <v>43111</v>
      </c>
      <c r="D1678" s="56" t="s">
        <v>1027</v>
      </c>
      <c r="E1678" s="56" t="s">
        <v>30</v>
      </c>
      <c r="F1678" s="58" t="s">
        <v>106</v>
      </c>
      <c r="G1678" s="58" t="s">
        <v>107</v>
      </c>
      <c r="H1678" s="56" t="s">
        <v>30</v>
      </c>
      <c r="I1678" s="59"/>
      <c r="J1678" s="59"/>
      <c r="K1678" s="61"/>
      <c r="L1678" s="61"/>
      <c r="M1678" s="60" t="s">
        <v>21044</v>
      </c>
      <c r="N1678" s="56" t="s">
        <v>28867</v>
      </c>
      <c r="O1678" s="56" t="s">
        <v>436</v>
      </c>
      <c r="P1678" s="56" t="s">
        <v>28868</v>
      </c>
      <c r="Q1678" s="56" t="s">
        <v>17</v>
      </c>
      <c r="R1678" s="66"/>
      <c r="S1678" s="61"/>
      <c r="T1678" s="61"/>
      <c r="U1678" s="402"/>
      <c r="V1678" s="66"/>
      <c r="W1678" s="66"/>
      <c r="X1678" s="400" t="s">
        <v>108</v>
      </c>
      <c r="Y1678" s="61"/>
      <c r="Z1678" s="56" t="s">
        <v>18</v>
      </c>
      <c r="AA1678" s="533">
        <v>43111</v>
      </c>
      <c r="AB1678" s="203"/>
      <c r="AC1678" s="64" t="s">
        <v>18378</v>
      </c>
      <c r="AD1678" s="65" t="s">
        <v>360</v>
      </c>
      <c r="AE1678" s="96"/>
      <c r="AF1678" s="66"/>
      <c r="AG1678" s="66"/>
      <c r="AH1678" s="67" t="str">
        <v>Jan</v>
      </c>
      <c r="AI1678" s="68" t="str">
        <v>Jan</v>
      </c>
      <c r="AJ1678" s="69" t="e">
        <f t="shared" si="4"/>
        <v>#REF!</v>
      </c>
      <c r="AK1678" s="70">
        <f t="shared" si="1"/>
        <v>43141</v>
      </c>
      <c r="AL1678" s="71" t="e">
        <f t="shared" ca="1" si="5"/>
        <v>#REF!</v>
      </c>
      <c r="AM1678" s="71" t="str">
        <v>2018</v>
      </c>
      <c r="AN1678" s="70">
        <f t="shared" si="3"/>
        <v>43121</v>
      </c>
      <c r="AO1678" s="70" t="s">
        <v>123</v>
      </c>
    </row>
    <row r="1679" spans="1:41" ht="14.4">
      <c r="A1679" s="55" t="s">
        <v>28869</v>
      </c>
      <c r="B1679" s="56" t="s">
        <v>89</v>
      </c>
      <c r="C1679" s="57">
        <v>43109</v>
      </c>
      <c r="D1679" s="56" t="s">
        <v>1027</v>
      </c>
      <c r="E1679" s="56" t="s">
        <v>12</v>
      </c>
      <c r="F1679" s="58" t="s">
        <v>106</v>
      </c>
      <c r="G1679" s="58" t="s">
        <v>113</v>
      </c>
      <c r="H1679" s="56" t="s">
        <v>12</v>
      </c>
      <c r="I1679" s="59"/>
      <c r="J1679" s="59"/>
      <c r="K1679" s="61"/>
      <c r="L1679" s="61"/>
      <c r="M1679" s="60" t="s">
        <v>21044</v>
      </c>
      <c r="N1679" s="56" t="s">
        <v>28870</v>
      </c>
      <c r="O1679" s="56" t="s">
        <v>436</v>
      </c>
      <c r="P1679" s="56" t="s">
        <v>28868</v>
      </c>
      <c r="Q1679" s="56" t="s">
        <v>17</v>
      </c>
      <c r="R1679" s="66"/>
      <c r="S1679" s="61"/>
      <c r="T1679" s="61"/>
      <c r="U1679" s="402"/>
      <c r="V1679" s="66"/>
      <c r="W1679" s="66"/>
      <c r="X1679" s="400" t="s">
        <v>108</v>
      </c>
      <c r="Y1679" s="61"/>
      <c r="Z1679" s="56" t="s">
        <v>18</v>
      </c>
      <c r="AA1679" s="533">
        <v>43123</v>
      </c>
      <c r="AB1679" s="203"/>
      <c r="AC1679" s="95"/>
      <c r="AD1679" s="65" t="s">
        <v>79</v>
      </c>
      <c r="AE1679" s="65"/>
      <c r="AF1679" s="66"/>
      <c r="AG1679" s="66"/>
      <c r="AH1679" s="67" t="str">
        <v>Jan</v>
      </c>
      <c r="AI1679" s="68" t="str">
        <v>Jan</v>
      </c>
      <c r="AJ1679" s="69" t="e">
        <f t="shared" si="4"/>
        <v>#REF!</v>
      </c>
      <c r="AK1679" s="70">
        <f t="shared" si="1"/>
        <v>43139</v>
      </c>
      <c r="AL1679" s="71" t="e">
        <f t="shared" ca="1" si="5"/>
        <v>#REF!</v>
      </c>
      <c r="AM1679" s="71" t="str">
        <v>2018</v>
      </c>
      <c r="AN1679" s="70">
        <f t="shared" si="3"/>
        <v>43119</v>
      </c>
      <c r="AO1679" s="70" t="s">
        <v>123</v>
      </c>
    </row>
    <row r="1680" spans="1:41" ht="14.4">
      <c r="A1680" s="55" t="s">
        <v>28871</v>
      </c>
      <c r="B1680" s="56" t="s">
        <v>89</v>
      </c>
      <c r="C1680" s="57">
        <v>43319</v>
      </c>
      <c r="D1680" s="56" t="s">
        <v>1027</v>
      </c>
      <c r="E1680" s="56" t="s">
        <v>140</v>
      </c>
      <c r="F1680" s="58" t="s">
        <v>106</v>
      </c>
      <c r="G1680" s="58" t="s">
        <v>107</v>
      </c>
      <c r="H1680" s="56" t="s">
        <v>140</v>
      </c>
      <c r="I1680" s="57"/>
      <c r="J1680" s="57">
        <v>43350</v>
      </c>
      <c r="K1680" s="56" t="s">
        <v>18</v>
      </c>
      <c r="L1680" s="56" t="s">
        <v>18</v>
      </c>
      <c r="M1680" s="60" t="s">
        <v>642</v>
      </c>
      <c r="N1680" s="56" t="s">
        <v>28872</v>
      </c>
      <c r="O1680" s="56" t="s">
        <v>27</v>
      </c>
      <c r="P1680" s="56" t="s">
        <v>28873</v>
      </c>
      <c r="Q1680" s="56" t="s">
        <v>21</v>
      </c>
      <c r="R1680" s="56"/>
      <c r="S1680" s="56" t="s">
        <v>108</v>
      </c>
      <c r="T1680" s="56" t="s">
        <v>108</v>
      </c>
      <c r="U1680" s="56"/>
      <c r="V1680" s="56"/>
      <c r="W1680" s="56" t="s">
        <v>108</v>
      </c>
      <c r="X1680" s="56"/>
      <c r="Y1680" s="56" t="s">
        <v>108</v>
      </c>
      <c r="Z1680" s="56" t="s">
        <v>18</v>
      </c>
      <c r="AA1680" s="57">
        <v>43319</v>
      </c>
      <c r="AB1680" s="203"/>
      <c r="AC1680" s="64" t="s">
        <v>25731</v>
      </c>
      <c r="AD1680" s="56" t="s">
        <v>79</v>
      </c>
      <c r="AE1680" s="56"/>
      <c r="AF1680" s="61"/>
      <c r="AG1680" s="61"/>
      <c r="AH1680" s="67" t="str">
        <v>Aug</v>
      </c>
      <c r="AI1680" s="68" t="str">
        <v>Aug</v>
      </c>
      <c r="AJ1680" s="69" t="e">
        <f t="shared" si="4"/>
        <v>#REF!</v>
      </c>
      <c r="AK1680" s="70">
        <f t="shared" si="1"/>
        <v>43349</v>
      </c>
      <c r="AL1680" s="71" t="e">
        <f t="shared" ca="1" si="5"/>
        <v>#REF!</v>
      </c>
      <c r="AM1680" s="71" t="str">
        <v>2018</v>
      </c>
      <c r="AN1680" s="70">
        <f t="shared" si="3"/>
        <v>43329</v>
      </c>
      <c r="AO1680" s="70" t="s">
        <v>123</v>
      </c>
    </row>
    <row r="1681" spans="1:41" ht="14.4">
      <c r="A1681" s="55" t="s">
        <v>28874</v>
      </c>
      <c r="B1681" s="56" t="s">
        <v>89</v>
      </c>
      <c r="C1681" s="57">
        <v>43222</v>
      </c>
      <c r="D1681" s="56" t="s">
        <v>1027</v>
      </c>
      <c r="E1681" s="56" t="s">
        <v>140</v>
      </c>
      <c r="F1681" s="58" t="s">
        <v>106</v>
      </c>
      <c r="G1681" s="58" t="s">
        <v>107</v>
      </c>
      <c r="H1681" s="56" t="s">
        <v>140</v>
      </c>
      <c r="I1681" s="57"/>
      <c r="J1681" s="57">
        <v>43253</v>
      </c>
      <c r="K1681" s="56" t="s">
        <v>18</v>
      </c>
      <c r="L1681" s="56" t="s">
        <v>18</v>
      </c>
      <c r="M1681" s="60" t="s">
        <v>642</v>
      </c>
      <c r="N1681" s="56" t="s">
        <v>28875</v>
      </c>
      <c r="O1681" s="56" t="s">
        <v>44</v>
      </c>
      <c r="P1681" s="56" t="s">
        <v>28876</v>
      </c>
      <c r="Q1681" s="56" t="s">
        <v>21</v>
      </c>
      <c r="R1681" s="56"/>
      <c r="S1681" s="56" t="s">
        <v>108</v>
      </c>
      <c r="T1681" s="56" t="s">
        <v>108</v>
      </c>
      <c r="U1681" s="56"/>
      <c r="V1681" s="56"/>
      <c r="W1681" s="56" t="s">
        <v>108</v>
      </c>
      <c r="X1681" s="56"/>
      <c r="Y1681" s="56" t="s">
        <v>108</v>
      </c>
      <c r="Z1681" s="56" t="s">
        <v>18</v>
      </c>
      <c r="AA1681" s="57">
        <v>43222</v>
      </c>
      <c r="AB1681" s="203"/>
      <c r="AC1681" s="64" t="s">
        <v>28877</v>
      </c>
      <c r="AD1681" s="56" t="s">
        <v>79</v>
      </c>
      <c r="AE1681" s="56"/>
      <c r="AF1681" s="61"/>
      <c r="AG1681" s="61"/>
      <c r="AH1681" s="67" t="str">
        <v>May</v>
      </c>
      <c r="AI1681" s="68" t="str">
        <v>May</v>
      </c>
      <c r="AJ1681" s="69" t="e">
        <f t="shared" si="4"/>
        <v>#REF!</v>
      </c>
      <c r="AK1681" s="70">
        <f t="shared" si="1"/>
        <v>43252</v>
      </c>
      <c r="AL1681" s="71" t="e">
        <f t="shared" ca="1" si="5"/>
        <v>#REF!</v>
      </c>
      <c r="AM1681" s="71" t="str">
        <v>2018</v>
      </c>
      <c r="AN1681" s="70">
        <f t="shared" si="3"/>
        <v>43232</v>
      </c>
      <c r="AO1681" s="70" t="s">
        <v>123</v>
      </c>
    </row>
    <row r="1682" spans="1:41" ht="14.4">
      <c r="A1682" s="55" t="s">
        <v>28878</v>
      </c>
      <c r="B1682" s="56" t="s">
        <v>89</v>
      </c>
      <c r="C1682" s="57">
        <v>43395</v>
      </c>
      <c r="D1682" s="56" t="s">
        <v>1027</v>
      </c>
      <c r="E1682" s="56" t="s">
        <v>140</v>
      </c>
      <c r="F1682" s="58" t="s">
        <v>106</v>
      </c>
      <c r="G1682" s="58" t="s">
        <v>107</v>
      </c>
      <c r="H1682" s="56" t="s">
        <v>140</v>
      </c>
      <c r="I1682" s="57"/>
      <c r="J1682" s="57">
        <v>43426</v>
      </c>
      <c r="K1682" s="56" t="s">
        <v>18</v>
      </c>
      <c r="L1682" s="56" t="s">
        <v>18</v>
      </c>
      <c r="M1682" s="60" t="s">
        <v>3883</v>
      </c>
      <c r="N1682" s="56" t="s">
        <v>28879</v>
      </c>
      <c r="O1682" s="56" t="s">
        <v>33</v>
      </c>
      <c r="P1682" s="56" t="s">
        <v>28880</v>
      </c>
      <c r="Q1682" s="56" t="s">
        <v>17</v>
      </c>
      <c r="R1682" s="56"/>
      <c r="S1682" s="56" t="s">
        <v>108</v>
      </c>
      <c r="T1682" s="56" t="s">
        <v>108</v>
      </c>
      <c r="U1682" s="56"/>
      <c r="V1682" s="56"/>
      <c r="W1682" s="56" t="s">
        <v>108</v>
      </c>
      <c r="X1682" s="56"/>
      <c r="Y1682" s="56" t="s">
        <v>108</v>
      </c>
      <c r="Z1682" s="56" t="s">
        <v>18</v>
      </c>
      <c r="AA1682" s="57">
        <v>43395</v>
      </c>
      <c r="AB1682" s="203"/>
      <c r="AC1682" s="64" t="s">
        <v>28881</v>
      </c>
      <c r="AD1682" s="56" t="s">
        <v>360</v>
      </c>
      <c r="AE1682" s="56"/>
      <c r="AF1682" s="61"/>
      <c r="AG1682" s="61"/>
      <c r="AH1682" s="67" t="str">
        <v>Oct</v>
      </c>
      <c r="AI1682" s="68" t="str">
        <v>Oct</v>
      </c>
      <c r="AJ1682" s="69" t="e">
        <f t="shared" si="4"/>
        <v>#REF!</v>
      </c>
      <c r="AK1682" s="70">
        <f t="shared" si="1"/>
        <v>43425</v>
      </c>
      <c r="AL1682" s="71" t="e">
        <f t="shared" ca="1" si="5"/>
        <v>#REF!</v>
      </c>
      <c r="AM1682" s="71" t="str">
        <v>2018</v>
      </c>
      <c r="AN1682" s="70">
        <f t="shared" si="3"/>
        <v>43405</v>
      </c>
      <c r="AO1682" s="70" t="s">
        <v>123</v>
      </c>
    </row>
    <row r="1683" spans="1:41" ht="14.4">
      <c r="A1683" s="55" t="s">
        <v>28882</v>
      </c>
      <c r="B1683" s="56" t="s">
        <v>89</v>
      </c>
      <c r="C1683" s="57">
        <v>43418</v>
      </c>
      <c r="D1683" s="56" t="s">
        <v>1027</v>
      </c>
      <c r="E1683" s="56" t="s">
        <v>140</v>
      </c>
      <c r="F1683" s="58" t="s">
        <v>106</v>
      </c>
      <c r="G1683" s="58" t="s">
        <v>107</v>
      </c>
      <c r="H1683" s="56" t="s">
        <v>140</v>
      </c>
      <c r="I1683" s="57"/>
      <c r="J1683" s="57">
        <v>43448</v>
      </c>
      <c r="K1683" s="56" t="s">
        <v>18</v>
      </c>
      <c r="L1683" s="56" t="s">
        <v>14</v>
      </c>
      <c r="M1683" s="60" t="s">
        <v>642</v>
      </c>
      <c r="N1683" s="56" t="s">
        <v>28883</v>
      </c>
      <c r="O1683" s="56" t="s">
        <v>143</v>
      </c>
      <c r="P1683" s="56" t="s">
        <v>108</v>
      </c>
      <c r="Q1683" s="56" t="s">
        <v>96</v>
      </c>
      <c r="R1683" s="56"/>
      <c r="S1683" s="56" t="s">
        <v>108</v>
      </c>
      <c r="T1683" s="56" t="s">
        <v>108</v>
      </c>
      <c r="U1683" s="56"/>
      <c r="V1683" s="56"/>
      <c r="W1683" s="56" t="s">
        <v>108</v>
      </c>
      <c r="X1683" s="56"/>
      <c r="Y1683" s="56" t="s">
        <v>108</v>
      </c>
      <c r="Z1683" s="56" t="s">
        <v>14</v>
      </c>
      <c r="AA1683" s="57">
        <v>43418</v>
      </c>
      <c r="AB1683" s="203"/>
      <c r="AC1683" s="64" t="s">
        <v>25400</v>
      </c>
      <c r="AD1683" s="56" t="s">
        <v>118</v>
      </c>
      <c r="AE1683" s="56"/>
      <c r="AF1683" s="61"/>
      <c r="AG1683" s="61"/>
      <c r="AH1683" s="67" t="str">
        <v>Nov</v>
      </c>
      <c r="AI1683" s="68" t="str">
        <v>Nov</v>
      </c>
      <c r="AJ1683" s="69" t="e">
        <f t="shared" si="4"/>
        <v>#REF!</v>
      </c>
      <c r="AK1683" s="70">
        <f t="shared" si="1"/>
        <v>43448</v>
      </c>
      <c r="AL1683" s="71" t="e">
        <f t="shared" ca="1" si="5"/>
        <v>#REF!</v>
      </c>
      <c r="AM1683" s="71" t="str">
        <v>2018</v>
      </c>
      <c r="AN1683" s="70">
        <f t="shared" si="3"/>
        <v>43428</v>
      </c>
      <c r="AO1683" s="70" t="s">
        <v>123</v>
      </c>
    </row>
    <row r="1684" spans="1:41" ht="14.4">
      <c r="A1684" s="55" t="s">
        <v>28884</v>
      </c>
      <c r="B1684" s="56" t="s">
        <v>89</v>
      </c>
      <c r="C1684" s="57">
        <v>43205</v>
      </c>
      <c r="D1684" s="56" t="s">
        <v>1027</v>
      </c>
      <c r="E1684" s="56" t="s">
        <v>15779</v>
      </c>
      <c r="F1684" s="58" t="s">
        <v>214</v>
      </c>
      <c r="G1684" s="58" t="s">
        <v>214</v>
      </c>
      <c r="H1684" s="56" t="s">
        <v>15779</v>
      </c>
      <c r="I1684" s="57"/>
      <c r="J1684" s="57">
        <v>43217</v>
      </c>
      <c r="K1684" s="56" t="s">
        <v>18</v>
      </c>
      <c r="L1684" s="56" t="s">
        <v>18</v>
      </c>
      <c r="M1684" s="60" t="s">
        <v>28885</v>
      </c>
      <c r="N1684" s="56" t="s">
        <v>28886</v>
      </c>
      <c r="O1684" s="56" t="s">
        <v>39</v>
      </c>
      <c r="P1684" s="61"/>
      <c r="Q1684" s="56" t="s">
        <v>96</v>
      </c>
      <c r="R1684" s="56"/>
      <c r="S1684" s="56" t="s">
        <v>108</v>
      </c>
      <c r="T1684" s="56" t="s">
        <v>18</v>
      </c>
      <c r="U1684" s="56"/>
      <c r="V1684" s="56"/>
      <c r="W1684" s="56" t="s">
        <v>108</v>
      </c>
      <c r="X1684" s="56" t="s">
        <v>108</v>
      </c>
      <c r="Y1684" s="61"/>
      <c r="Z1684" s="56" t="s">
        <v>18</v>
      </c>
      <c r="AA1684" s="533">
        <v>43208</v>
      </c>
      <c r="AB1684" s="203"/>
      <c r="AC1684" s="64" t="s">
        <v>28887</v>
      </c>
      <c r="AD1684" s="56" t="s">
        <v>79</v>
      </c>
      <c r="AE1684" s="56"/>
      <c r="AF1684" s="61"/>
      <c r="AG1684" s="61"/>
      <c r="AH1684" s="67" t="str">
        <v>Apr</v>
      </c>
      <c r="AI1684" s="68" t="str">
        <v>Apr</v>
      </c>
      <c r="AJ1684" s="69" t="e">
        <f t="shared" si="4"/>
        <v>#REF!</v>
      </c>
      <c r="AK1684" s="70">
        <f t="shared" si="1"/>
        <v>43235</v>
      </c>
      <c r="AL1684" s="71" t="e">
        <f t="shared" ca="1" si="5"/>
        <v>#REF!</v>
      </c>
      <c r="AM1684" s="71" t="str">
        <v>2018</v>
      </c>
      <c r="AN1684" s="70">
        <f t="shared" si="3"/>
        <v>43215</v>
      </c>
      <c r="AO1684" s="70" t="s">
        <v>123</v>
      </c>
    </row>
    <row r="1685" spans="1:41" ht="14.4">
      <c r="A1685" s="55" t="s">
        <v>28888</v>
      </c>
      <c r="B1685" s="56" t="s">
        <v>89</v>
      </c>
      <c r="C1685" s="57">
        <v>43151</v>
      </c>
      <c r="D1685" s="56" t="s">
        <v>90</v>
      </c>
      <c r="E1685" s="56" t="s">
        <v>15779</v>
      </c>
      <c r="F1685" s="58" t="s">
        <v>214</v>
      </c>
      <c r="G1685" s="58" t="s">
        <v>214</v>
      </c>
      <c r="H1685" s="56" t="s">
        <v>2445</v>
      </c>
      <c r="I1685" s="57"/>
      <c r="J1685" s="57">
        <v>43164</v>
      </c>
      <c r="K1685" s="56" t="s">
        <v>18</v>
      </c>
      <c r="L1685" s="56" t="s">
        <v>14</v>
      </c>
      <c r="M1685" s="60" t="s">
        <v>28889</v>
      </c>
      <c r="N1685" s="56" t="s">
        <v>28890</v>
      </c>
      <c r="O1685" s="61"/>
      <c r="P1685" s="56" t="s">
        <v>28891</v>
      </c>
      <c r="Q1685" s="56" t="s">
        <v>96</v>
      </c>
      <c r="R1685" s="56"/>
      <c r="S1685" s="56" t="s">
        <v>108</v>
      </c>
      <c r="T1685" s="56" t="s">
        <v>14</v>
      </c>
      <c r="U1685" s="400"/>
      <c r="V1685" s="56"/>
      <c r="W1685" s="56" t="s">
        <v>108</v>
      </c>
      <c r="X1685" s="400" t="s">
        <v>108</v>
      </c>
      <c r="Y1685" s="61"/>
      <c r="Z1685" s="56" t="s">
        <v>14</v>
      </c>
      <c r="AA1685" s="533">
        <v>43151</v>
      </c>
      <c r="AB1685" s="203"/>
      <c r="AC1685" s="64" t="s">
        <v>28892</v>
      </c>
      <c r="AD1685" s="65" t="s">
        <v>118</v>
      </c>
      <c r="AE1685" s="65"/>
      <c r="AF1685" s="66"/>
      <c r="AG1685" s="66"/>
      <c r="AH1685" s="67" t="str">
        <v>Feb</v>
      </c>
      <c r="AI1685" s="68" t="str">
        <v>Feb</v>
      </c>
      <c r="AJ1685" s="69" t="e">
        <f t="shared" si="4"/>
        <v>#REF!</v>
      </c>
      <c r="AK1685" s="70">
        <f t="shared" si="1"/>
        <v>43181</v>
      </c>
      <c r="AL1685" s="71" t="e">
        <f t="shared" ca="1" si="5"/>
        <v>#REF!</v>
      </c>
      <c r="AM1685" s="71" t="str">
        <v>2018</v>
      </c>
      <c r="AN1685" s="70">
        <f t="shared" si="3"/>
        <v>43161</v>
      </c>
      <c r="AO1685" s="70" t="s">
        <v>123</v>
      </c>
    </row>
    <row r="1686" spans="1:41" ht="14.4">
      <c r="A1686" s="55" t="s">
        <v>28893</v>
      </c>
      <c r="B1686" s="56" t="s">
        <v>89</v>
      </c>
      <c r="C1686" s="57">
        <v>43111</v>
      </c>
      <c r="D1686" s="56" t="s">
        <v>1027</v>
      </c>
      <c r="E1686" s="56" t="s">
        <v>129</v>
      </c>
      <c r="F1686" s="58" t="s">
        <v>106</v>
      </c>
      <c r="G1686" s="58" t="s">
        <v>107</v>
      </c>
      <c r="H1686" s="56" t="s">
        <v>129</v>
      </c>
      <c r="I1686" s="57"/>
      <c r="J1686" s="57">
        <v>43153</v>
      </c>
      <c r="K1686" s="61"/>
      <c r="L1686" s="61"/>
      <c r="M1686" s="60" t="s">
        <v>642</v>
      </c>
      <c r="N1686" s="56" t="s">
        <v>28894</v>
      </c>
      <c r="O1686" s="56" t="s">
        <v>271</v>
      </c>
      <c r="P1686" s="61"/>
      <c r="Q1686" s="61"/>
      <c r="R1686" s="66"/>
      <c r="S1686" s="10"/>
      <c r="T1686" s="10"/>
      <c r="U1686" s="543"/>
      <c r="V1686" s="413"/>
      <c r="W1686" s="413"/>
      <c r="X1686" s="544" t="s">
        <v>108</v>
      </c>
      <c r="Y1686" s="61"/>
      <c r="Z1686" s="56" t="s">
        <v>14</v>
      </c>
      <c r="AA1686" s="533">
        <v>43153</v>
      </c>
      <c r="AB1686" s="203"/>
      <c r="AC1686" s="64" t="s">
        <v>28197</v>
      </c>
      <c r="AD1686" s="65" t="s">
        <v>118</v>
      </c>
      <c r="AE1686" s="96"/>
      <c r="AF1686" s="66"/>
      <c r="AG1686" s="66"/>
      <c r="AH1686" s="67" t="str">
        <v>Jan</v>
      </c>
      <c r="AI1686" s="68" t="str">
        <v>Feb</v>
      </c>
      <c r="AJ1686" s="69" t="e">
        <f t="shared" si="4"/>
        <v>#REF!</v>
      </c>
      <c r="AK1686" s="70">
        <f t="shared" si="1"/>
        <v>43141</v>
      </c>
      <c r="AL1686" s="71" t="e">
        <f t="shared" ca="1" si="5"/>
        <v>#REF!</v>
      </c>
      <c r="AM1686" s="71" t="str">
        <v>2018</v>
      </c>
      <c r="AN1686" s="70">
        <f t="shared" si="3"/>
        <v>43121</v>
      </c>
      <c r="AO1686" s="70" t="s">
        <v>123</v>
      </c>
    </row>
    <row r="1687" spans="1:41" ht="14.4">
      <c r="A1687" s="55" t="s">
        <v>28895</v>
      </c>
      <c r="B1687" s="56" t="s">
        <v>89</v>
      </c>
      <c r="C1687" s="57">
        <v>43398</v>
      </c>
      <c r="D1687" s="56" t="s">
        <v>90</v>
      </c>
      <c r="E1687" s="56" t="s">
        <v>276</v>
      </c>
      <c r="F1687" s="58" t="s">
        <v>214</v>
      </c>
      <c r="G1687" s="58" t="s">
        <v>214</v>
      </c>
      <c r="H1687" s="56" t="s">
        <v>2445</v>
      </c>
      <c r="I1687" s="57"/>
      <c r="J1687" s="57">
        <v>43429</v>
      </c>
      <c r="K1687" s="61"/>
      <c r="L1687" s="56" t="s">
        <v>14</v>
      </c>
      <c r="M1687" s="60" t="s">
        <v>28896</v>
      </c>
      <c r="N1687" s="56" t="s">
        <v>28897</v>
      </c>
      <c r="O1687" s="61"/>
      <c r="P1687" s="61"/>
      <c r="Q1687" s="56" t="s">
        <v>1179</v>
      </c>
      <c r="R1687" s="56"/>
      <c r="S1687" s="56" t="s">
        <v>14</v>
      </c>
      <c r="T1687" s="56" t="s">
        <v>18</v>
      </c>
      <c r="U1687" s="56"/>
      <c r="V1687" s="56"/>
      <c r="W1687" s="56" t="s">
        <v>108</v>
      </c>
      <c r="X1687" s="56" t="s">
        <v>108</v>
      </c>
      <c r="Y1687" s="61"/>
      <c r="Z1687" s="56" t="s">
        <v>14</v>
      </c>
      <c r="AA1687" s="533">
        <v>43402</v>
      </c>
      <c r="AB1687" s="203"/>
      <c r="AC1687" s="64" t="s">
        <v>28898</v>
      </c>
      <c r="AD1687" s="56" t="s">
        <v>294</v>
      </c>
      <c r="AE1687" s="56"/>
      <c r="AF1687" s="61"/>
      <c r="AG1687" s="61"/>
      <c r="AH1687" s="67" t="str">
        <v>Oct</v>
      </c>
      <c r="AI1687" s="68" t="str">
        <v>Oct</v>
      </c>
      <c r="AJ1687" s="69" t="e">
        <f t="shared" si="4"/>
        <v>#REF!</v>
      </c>
      <c r="AK1687" s="70">
        <f t="shared" si="1"/>
        <v>43428</v>
      </c>
      <c r="AL1687" s="71" t="e">
        <f t="shared" ca="1" si="5"/>
        <v>#REF!</v>
      </c>
      <c r="AM1687" s="71" t="str">
        <v>2018</v>
      </c>
      <c r="AN1687" s="70">
        <f t="shared" si="3"/>
        <v>43408</v>
      </c>
      <c r="AO1687" s="70" t="s">
        <v>123</v>
      </c>
    </row>
    <row r="1688" spans="1:41" ht="14.4">
      <c r="A1688" s="55" t="s">
        <v>28899</v>
      </c>
      <c r="B1688" s="56" t="s">
        <v>89</v>
      </c>
      <c r="C1688" s="57">
        <v>43298</v>
      </c>
      <c r="D1688" s="56" t="s">
        <v>1027</v>
      </c>
      <c r="E1688" s="56" t="s">
        <v>196</v>
      </c>
      <c r="F1688" s="58" t="s">
        <v>106</v>
      </c>
      <c r="G1688" s="58" t="s">
        <v>20742</v>
      </c>
      <c r="H1688" s="56" t="s">
        <v>15779</v>
      </c>
      <c r="I1688" s="57"/>
      <c r="J1688" s="57">
        <v>43308</v>
      </c>
      <c r="K1688" s="56" t="s">
        <v>18</v>
      </c>
      <c r="L1688" s="56" t="s">
        <v>18</v>
      </c>
      <c r="M1688" s="60" t="s">
        <v>28900</v>
      </c>
      <c r="N1688" s="56" t="s">
        <v>28901</v>
      </c>
      <c r="O1688" s="56" t="s">
        <v>22</v>
      </c>
      <c r="P1688" s="56" t="s">
        <v>1714</v>
      </c>
      <c r="Q1688" s="56" t="s">
        <v>96</v>
      </c>
      <c r="R1688" s="56"/>
      <c r="S1688" s="56" t="s">
        <v>108</v>
      </c>
      <c r="T1688" s="56" t="s">
        <v>108</v>
      </c>
      <c r="U1688" s="400">
        <v>43299</v>
      </c>
      <c r="V1688" s="56"/>
      <c r="W1688" s="56">
        <v>15</v>
      </c>
      <c r="X1688" s="400">
        <v>43326</v>
      </c>
      <c r="Y1688" s="61"/>
      <c r="Z1688" s="56" t="s">
        <v>18</v>
      </c>
      <c r="AA1688" s="57">
        <v>43326</v>
      </c>
      <c r="AB1688" s="203"/>
      <c r="AC1688" s="64" t="s">
        <v>28902</v>
      </c>
      <c r="AD1688" s="56" t="s">
        <v>79</v>
      </c>
      <c r="AE1688" s="56"/>
      <c r="AF1688" s="61"/>
      <c r="AG1688" s="61"/>
      <c r="AH1688" s="67" t="str">
        <v>Jul</v>
      </c>
      <c r="AI1688" s="68" t="str">
        <v>Aug</v>
      </c>
      <c r="AJ1688" s="69" t="e">
        <f t="shared" si="4"/>
        <v>#REF!</v>
      </c>
      <c r="AK1688" s="70">
        <f t="shared" si="1"/>
        <v>43328</v>
      </c>
      <c r="AL1688" s="71" t="e">
        <f t="shared" ca="1" si="5"/>
        <v>#REF!</v>
      </c>
      <c r="AM1688" s="71" t="str">
        <v>2018</v>
      </c>
      <c r="AN1688" s="70">
        <f t="shared" si="3"/>
        <v>43308</v>
      </c>
      <c r="AO1688" s="70" t="s">
        <v>123</v>
      </c>
    </row>
    <row r="1689" spans="1:41" ht="14.4">
      <c r="A1689" s="55" t="s">
        <v>28903</v>
      </c>
      <c r="B1689" s="56" t="s">
        <v>89</v>
      </c>
      <c r="C1689" s="57">
        <v>43280</v>
      </c>
      <c r="D1689" s="56" t="s">
        <v>90</v>
      </c>
      <c r="E1689" s="56" t="s">
        <v>140</v>
      </c>
      <c r="F1689" s="58" t="s">
        <v>106</v>
      </c>
      <c r="G1689" s="58" t="s">
        <v>107</v>
      </c>
      <c r="H1689" s="56" t="s">
        <v>140</v>
      </c>
      <c r="I1689" s="57"/>
      <c r="J1689" s="57">
        <v>43310</v>
      </c>
      <c r="K1689" s="56" t="s">
        <v>18</v>
      </c>
      <c r="L1689" s="56" t="s">
        <v>14</v>
      </c>
      <c r="M1689" s="60" t="s">
        <v>28904</v>
      </c>
      <c r="N1689" s="56" t="s">
        <v>28905</v>
      </c>
      <c r="O1689" s="56" t="s">
        <v>172</v>
      </c>
      <c r="P1689" s="56" t="s">
        <v>108</v>
      </c>
      <c r="Q1689" s="56" t="s">
        <v>96</v>
      </c>
      <c r="R1689" s="56"/>
      <c r="S1689" s="56" t="s">
        <v>108</v>
      </c>
      <c r="T1689" s="56" t="s">
        <v>108</v>
      </c>
      <c r="U1689" s="56"/>
      <c r="V1689" s="56"/>
      <c r="W1689" s="56" t="s">
        <v>108</v>
      </c>
      <c r="X1689" s="56"/>
      <c r="Y1689" s="56" t="s">
        <v>108</v>
      </c>
      <c r="Z1689" s="56" t="s">
        <v>14</v>
      </c>
      <c r="AA1689" s="57">
        <v>43280</v>
      </c>
      <c r="AB1689" s="203"/>
      <c r="AC1689" s="64" t="s">
        <v>28906</v>
      </c>
      <c r="AD1689" s="56" t="s">
        <v>224</v>
      </c>
      <c r="AE1689" s="56"/>
      <c r="AF1689" s="61"/>
      <c r="AG1689" s="61"/>
      <c r="AH1689" s="67" t="str">
        <v>Jun</v>
      </c>
      <c r="AI1689" s="68" t="str">
        <v>Jun</v>
      </c>
      <c r="AJ1689" s="69" t="e">
        <f t="shared" si="4"/>
        <v>#REF!</v>
      </c>
      <c r="AK1689" s="70">
        <f t="shared" si="1"/>
        <v>43310</v>
      </c>
      <c r="AL1689" s="71" t="e">
        <f t="shared" ca="1" si="5"/>
        <v>#REF!</v>
      </c>
      <c r="AM1689" s="71" t="str">
        <v>2018</v>
      </c>
      <c r="AN1689" s="70">
        <f t="shared" si="3"/>
        <v>43290</v>
      </c>
      <c r="AO1689" s="70" t="s">
        <v>123</v>
      </c>
    </row>
    <row r="1690" spans="1:41" ht="14.4">
      <c r="A1690" s="55" t="s">
        <v>28907</v>
      </c>
      <c r="B1690" s="56" t="s">
        <v>89</v>
      </c>
      <c r="C1690" s="57">
        <v>43157</v>
      </c>
      <c r="D1690" s="56" t="s">
        <v>90</v>
      </c>
      <c r="E1690" s="56" t="s">
        <v>140</v>
      </c>
      <c r="F1690" s="58" t="s">
        <v>106</v>
      </c>
      <c r="G1690" s="58" t="s">
        <v>107</v>
      </c>
      <c r="H1690" s="56" t="s">
        <v>140</v>
      </c>
      <c r="I1690" s="57"/>
      <c r="J1690" s="57">
        <v>43185</v>
      </c>
      <c r="K1690" s="56" t="s">
        <v>18</v>
      </c>
      <c r="L1690" s="56" t="s">
        <v>18</v>
      </c>
      <c r="M1690" s="60" t="s">
        <v>28908</v>
      </c>
      <c r="N1690" s="56" t="s">
        <v>28909</v>
      </c>
      <c r="O1690" s="56" t="s">
        <v>172</v>
      </c>
      <c r="P1690" s="56" t="s">
        <v>28910</v>
      </c>
      <c r="Q1690" s="56" t="s">
        <v>133</v>
      </c>
      <c r="R1690" s="56"/>
      <c r="S1690" s="56" t="s">
        <v>108</v>
      </c>
      <c r="T1690" s="56" t="s">
        <v>108</v>
      </c>
      <c r="U1690" s="400"/>
      <c r="V1690" s="66"/>
      <c r="W1690" s="66"/>
      <c r="X1690" s="400"/>
      <c r="Y1690" s="56" t="s">
        <v>108</v>
      </c>
      <c r="Z1690" s="56" t="s">
        <v>18</v>
      </c>
      <c r="AA1690" s="57">
        <v>43179</v>
      </c>
      <c r="AB1690" s="203"/>
      <c r="AC1690" s="64" t="s">
        <v>28911</v>
      </c>
      <c r="AD1690" s="65" t="s">
        <v>79</v>
      </c>
      <c r="AE1690" s="65"/>
      <c r="AF1690" s="66"/>
      <c r="AG1690" s="66"/>
      <c r="AH1690" s="67" t="str">
        <v>Feb</v>
      </c>
      <c r="AI1690" s="68" t="str">
        <v>Mar</v>
      </c>
      <c r="AJ1690" s="69" t="e">
        <f t="shared" si="4"/>
        <v>#REF!</v>
      </c>
      <c r="AK1690" s="70">
        <f t="shared" si="1"/>
        <v>43187</v>
      </c>
      <c r="AL1690" s="71" t="e">
        <f t="shared" ca="1" si="5"/>
        <v>#REF!</v>
      </c>
      <c r="AM1690" s="71" t="str">
        <v>2018</v>
      </c>
      <c r="AN1690" s="70">
        <f t="shared" si="3"/>
        <v>43167</v>
      </c>
      <c r="AO1690" s="70" t="s">
        <v>123</v>
      </c>
    </row>
    <row r="1691" spans="1:41" ht="14.4">
      <c r="A1691" s="55" t="s">
        <v>28912</v>
      </c>
      <c r="B1691" s="56" t="s">
        <v>89</v>
      </c>
      <c r="C1691" s="57">
        <v>43165</v>
      </c>
      <c r="D1691" s="56" t="s">
        <v>131</v>
      </c>
      <c r="E1691" s="56" t="s">
        <v>129</v>
      </c>
      <c r="F1691" s="58" t="s">
        <v>214</v>
      </c>
      <c r="G1691" s="58" t="s">
        <v>214</v>
      </c>
      <c r="H1691" s="56" t="s">
        <v>15779</v>
      </c>
      <c r="I1691" s="57"/>
      <c r="J1691" s="57">
        <v>43200</v>
      </c>
      <c r="K1691" s="56" t="s">
        <v>18</v>
      </c>
      <c r="L1691" s="56" t="s">
        <v>14</v>
      </c>
      <c r="M1691" s="60" t="s">
        <v>28913</v>
      </c>
      <c r="N1691" s="56" t="s">
        <v>28914</v>
      </c>
      <c r="O1691" s="56"/>
      <c r="P1691" s="188">
        <v>1160022</v>
      </c>
      <c r="Q1691" s="56" t="s">
        <v>96</v>
      </c>
      <c r="R1691" s="56"/>
      <c r="S1691" s="56" t="s">
        <v>108</v>
      </c>
      <c r="T1691" s="456" t="s">
        <v>14</v>
      </c>
      <c r="U1691" s="56"/>
      <c r="V1691" s="56"/>
      <c r="W1691" s="56" t="s">
        <v>108</v>
      </c>
      <c r="X1691" s="56" t="s">
        <v>108</v>
      </c>
      <c r="Y1691" s="61"/>
      <c r="Z1691" s="56" t="s">
        <v>14</v>
      </c>
      <c r="AA1691" s="533">
        <v>43200</v>
      </c>
      <c r="AB1691" s="203"/>
      <c r="AC1691" s="64" t="s">
        <v>28915</v>
      </c>
      <c r="AD1691" s="56" t="s">
        <v>224</v>
      </c>
      <c r="AE1691" s="56"/>
      <c r="AF1691" s="61"/>
      <c r="AG1691" s="61"/>
      <c r="AH1691" s="67" t="str">
        <v>Mar</v>
      </c>
      <c r="AI1691" s="68" t="str">
        <v>Apr</v>
      </c>
      <c r="AJ1691" s="69" t="e">
        <f t="shared" si="4"/>
        <v>#REF!</v>
      </c>
      <c r="AK1691" s="70">
        <f t="shared" si="1"/>
        <v>43195</v>
      </c>
      <c r="AL1691" s="71" t="e">
        <f t="shared" ca="1" si="5"/>
        <v>#REF!</v>
      </c>
      <c r="AM1691" s="71" t="str">
        <v>2018</v>
      </c>
      <c r="AN1691" s="70">
        <f t="shared" si="3"/>
        <v>43175</v>
      </c>
      <c r="AO1691" s="70" t="s">
        <v>123</v>
      </c>
    </row>
    <row r="1692" spans="1:41" ht="14.4">
      <c r="A1692" s="55" t="s">
        <v>28916</v>
      </c>
      <c r="B1692" s="56" t="s">
        <v>89</v>
      </c>
      <c r="C1692" s="57">
        <v>43131</v>
      </c>
      <c r="D1692" s="56" t="s">
        <v>131</v>
      </c>
      <c r="E1692" s="56" t="s">
        <v>112</v>
      </c>
      <c r="F1692" s="58" t="s">
        <v>106</v>
      </c>
      <c r="G1692" s="58" t="s">
        <v>113</v>
      </c>
      <c r="H1692" s="56" t="s">
        <v>112</v>
      </c>
      <c r="I1692" s="57"/>
      <c r="J1692" s="57">
        <v>43161</v>
      </c>
      <c r="K1692" s="56" t="s">
        <v>18</v>
      </c>
      <c r="L1692" s="56" t="s">
        <v>18</v>
      </c>
      <c r="M1692" s="60" t="s">
        <v>3781</v>
      </c>
      <c r="N1692" s="56" t="s">
        <v>28917</v>
      </c>
      <c r="O1692" s="56" t="s">
        <v>20</v>
      </c>
      <c r="P1692" s="56" t="s">
        <v>28918</v>
      </c>
      <c r="Q1692" s="56" t="s">
        <v>116</v>
      </c>
      <c r="R1692" s="353">
        <v>43142</v>
      </c>
      <c r="S1692" s="56" t="s">
        <v>108</v>
      </c>
      <c r="T1692" s="56" t="s">
        <v>108</v>
      </c>
      <c r="U1692" s="400">
        <v>43146</v>
      </c>
      <c r="V1692" s="66"/>
      <c r="W1692" s="56" t="s">
        <v>28919</v>
      </c>
      <c r="X1692" s="400" t="s">
        <v>108</v>
      </c>
      <c r="Y1692" s="56" t="s">
        <v>108</v>
      </c>
      <c r="Z1692" s="56" t="s">
        <v>18</v>
      </c>
      <c r="AA1692" s="57">
        <v>43179</v>
      </c>
      <c r="AB1692" s="203"/>
      <c r="AC1692" s="95"/>
      <c r="AD1692" s="65" t="s">
        <v>79</v>
      </c>
      <c r="AE1692" s="65" t="s">
        <v>79</v>
      </c>
      <c r="AF1692" s="56" t="s">
        <v>18</v>
      </c>
      <c r="AG1692" s="56" t="s">
        <v>18</v>
      </c>
      <c r="AH1692" s="67" t="str">
        <v>Jan</v>
      </c>
      <c r="AI1692" s="68" t="str">
        <v>Mar</v>
      </c>
      <c r="AJ1692" s="69" t="e">
        <f t="shared" si="4"/>
        <v>#REF!</v>
      </c>
      <c r="AK1692" s="70">
        <f t="shared" si="1"/>
        <v>43161</v>
      </c>
      <c r="AL1692" s="71" t="e">
        <f t="shared" ca="1" si="5"/>
        <v>#REF!</v>
      </c>
      <c r="AM1692" s="71" t="str">
        <v>2018</v>
      </c>
      <c r="AN1692" s="70">
        <f t="shared" si="3"/>
        <v>43141</v>
      </c>
      <c r="AO1692" s="70" t="s">
        <v>121</v>
      </c>
    </row>
    <row r="1693" spans="1:41" ht="14.4">
      <c r="A1693" s="55" t="s">
        <v>28920</v>
      </c>
      <c r="B1693" s="56" t="s">
        <v>89</v>
      </c>
      <c r="C1693" s="57">
        <v>43343</v>
      </c>
      <c r="D1693" s="56" t="s">
        <v>1027</v>
      </c>
      <c r="E1693" s="56" t="s">
        <v>140</v>
      </c>
      <c r="F1693" s="58" t="s">
        <v>106</v>
      </c>
      <c r="G1693" s="58" t="s">
        <v>107</v>
      </c>
      <c r="H1693" s="56" t="s">
        <v>140</v>
      </c>
      <c r="I1693" s="57"/>
      <c r="J1693" s="57">
        <v>43374</v>
      </c>
      <c r="K1693" s="56" t="s">
        <v>18</v>
      </c>
      <c r="L1693" s="56" t="s">
        <v>18</v>
      </c>
      <c r="M1693" s="60" t="s">
        <v>1462</v>
      </c>
      <c r="N1693" s="56" t="s">
        <v>28921</v>
      </c>
      <c r="O1693" s="56" t="s">
        <v>29</v>
      </c>
      <c r="P1693" s="56" t="s">
        <v>28922</v>
      </c>
      <c r="Q1693" s="56" t="s">
        <v>17</v>
      </c>
      <c r="R1693" s="56"/>
      <c r="S1693" s="56" t="s">
        <v>108</v>
      </c>
      <c r="T1693" s="56" t="s">
        <v>108</v>
      </c>
      <c r="U1693" s="56"/>
      <c r="V1693" s="56"/>
      <c r="W1693" s="56" t="s">
        <v>108</v>
      </c>
      <c r="X1693" s="56"/>
      <c r="Y1693" s="56" t="s">
        <v>108</v>
      </c>
      <c r="Z1693" s="56" t="s">
        <v>18</v>
      </c>
      <c r="AA1693" s="57">
        <v>43343</v>
      </c>
      <c r="AB1693" s="203"/>
      <c r="AC1693" s="64" t="s">
        <v>27850</v>
      </c>
      <c r="AD1693" s="56" t="s">
        <v>360</v>
      </c>
      <c r="AE1693" s="56"/>
      <c r="AF1693" s="61"/>
      <c r="AG1693" s="61"/>
      <c r="AH1693" s="67" t="str">
        <v>Aug</v>
      </c>
      <c r="AI1693" s="68" t="str">
        <v>Aug</v>
      </c>
      <c r="AJ1693" s="69" t="e">
        <f t="shared" si="4"/>
        <v>#REF!</v>
      </c>
      <c r="AK1693" s="70">
        <f t="shared" si="1"/>
        <v>43373</v>
      </c>
      <c r="AL1693" s="71" t="e">
        <f t="shared" ca="1" si="5"/>
        <v>#REF!</v>
      </c>
      <c r="AM1693" s="71" t="str">
        <v>2018</v>
      </c>
      <c r="AN1693" s="70">
        <f t="shared" si="3"/>
        <v>43353</v>
      </c>
      <c r="AO1693" s="70" t="s">
        <v>123</v>
      </c>
    </row>
    <row r="1694" spans="1:41" ht="14.4">
      <c r="A1694" s="55" t="s">
        <v>28923</v>
      </c>
      <c r="B1694" s="56" t="s">
        <v>89</v>
      </c>
      <c r="C1694" s="57">
        <v>43187</v>
      </c>
      <c r="D1694" s="56" t="s">
        <v>90</v>
      </c>
      <c r="E1694" s="56" t="s">
        <v>12</v>
      </c>
      <c r="F1694" s="58" t="s">
        <v>106</v>
      </c>
      <c r="G1694" s="58" t="s">
        <v>107</v>
      </c>
      <c r="H1694" s="56" t="s">
        <v>12</v>
      </c>
      <c r="I1694" s="59"/>
      <c r="J1694" s="59"/>
      <c r="K1694" s="61"/>
      <c r="L1694" s="61"/>
      <c r="M1694" s="60" t="s">
        <v>28924</v>
      </c>
      <c r="N1694" s="56" t="s">
        <v>28925</v>
      </c>
      <c r="O1694" s="56" t="s">
        <v>33</v>
      </c>
      <c r="P1694" s="56" t="s">
        <v>28926</v>
      </c>
      <c r="Q1694" s="56" t="s">
        <v>17</v>
      </c>
      <c r="R1694" s="66"/>
      <c r="S1694" s="61"/>
      <c r="T1694" s="61"/>
      <c r="U1694" s="402"/>
      <c r="V1694" s="66"/>
      <c r="W1694" s="66"/>
      <c r="X1694" s="400" t="s">
        <v>108</v>
      </c>
      <c r="Y1694" s="61"/>
      <c r="Z1694" s="56" t="s">
        <v>14</v>
      </c>
      <c r="AA1694" s="533">
        <v>43194</v>
      </c>
      <c r="AB1694" s="203"/>
      <c r="AC1694" s="64" t="s">
        <v>25571</v>
      </c>
      <c r="AD1694" s="56" t="s">
        <v>179</v>
      </c>
      <c r="AE1694" s="56"/>
      <c r="AF1694" s="61"/>
      <c r="AG1694" s="61"/>
      <c r="AH1694" s="67" t="str">
        <v>Mar</v>
      </c>
      <c r="AI1694" s="68" t="str">
        <v>Apr</v>
      </c>
      <c r="AJ1694" s="69" t="e">
        <f t="shared" si="4"/>
        <v>#REF!</v>
      </c>
      <c r="AK1694" s="70">
        <f t="shared" si="1"/>
        <v>43217</v>
      </c>
      <c r="AL1694" s="71" t="e">
        <f t="shared" ca="1" si="5"/>
        <v>#REF!</v>
      </c>
      <c r="AM1694" s="71" t="str">
        <v>2018</v>
      </c>
      <c r="AN1694" s="70">
        <f t="shared" si="3"/>
        <v>43197</v>
      </c>
      <c r="AO1694" s="70" t="s">
        <v>123</v>
      </c>
    </row>
    <row r="1695" spans="1:41" ht="14.4">
      <c r="A1695" s="55" t="s">
        <v>28927</v>
      </c>
      <c r="B1695" s="56" t="s">
        <v>89</v>
      </c>
      <c r="C1695" s="57">
        <v>43306</v>
      </c>
      <c r="D1695" s="56" t="s">
        <v>90</v>
      </c>
      <c r="E1695" s="56" t="s">
        <v>15779</v>
      </c>
      <c r="F1695" s="58" t="s">
        <v>214</v>
      </c>
      <c r="G1695" s="58" t="s">
        <v>214</v>
      </c>
      <c r="H1695" s="56" t="s">
        <v>2445</v>
      </c>
      <c r="I1695" s="57"/>
      <c r="J1695" s="57">
        <v>43319</v>
      </c>
      <c r="K1695" s="56" t="s">
        <v>18</v>
      </c>
      <c r="L1695" s="56" t="s">
        <v>108</v>
      </c>
      <c r="M1695" s="60" t="s">
        <v>28928</v>
      </c>
      <c r="N1695" s="56" t="s">
        <v>28929</v>
      </c>
      <c r="O1695" s="56" t="s">
        <v>132</v>
      </c>
      <c r="P1695" s="61"/>
      <c r="Q1695" s="56" t="s">
        <v>96</v>
      </c>
      <c r="R1695" s="56"/>
      <c r="S1695" s="56" t="s">
        <v>108</v>
      </c>
      <c r="T1695" s="56" t="s">
        <v>108</v>
      </c>
      <c r="U1695" s="56"/>
      <c r="V1695" s="56"/>
      <c r="W1695" s="56" t="s">
        <v>108</v>
      </c>
      <c r="X1695" s="56" t="s">
        <v>108</v>
      </c>
      <c r="Y1695" s="61"/>
      <c r="Z1695" s="56" t="s">
        <v>108</v>
      </c>
      <c r="AA1695" s="57">
        <v>43306</v>
      </c>
      <c r="AB1695" s="203"/>
      <c r="AC1695" s="64" t="s">
        <v>28930</v>
      </c>
      <c r="AD1695" s="56" t="s">
        <v>224</v>
      </c>
      <c r="AE1695" s="56"/>
      <c r="AF1695" s="61"/>
      <c r="AG1695" s="61"/>
      <c r="AH1695" s="67" t="str">
        <v>Jul</v>
      </c>
      <c r="AI1695" s="68" t="str">
        <v>Jul</v>
      </c>
      <c r="AJ1695" s="69" t="e">
        <f t="shared" si="4"/>
        <v>#REF!</v>
      </c>
      <c r="AK1695" s="70">
        <f t="shared" si="1"/>
        <v>43336</v>
      </c>
      <c r="AL1695" s="71" t="e">
        <f t="shared" ca="1" si="5"/>
        <v>#REF!</v>
      </c>
      <c r="AM1695" s="71" t="str">
        <v>2018</v>
      </c>
      <c r="AN1695" s="70">
        <f t="shared" si="3"/>
        <v>43316</v>
      </c>
      <c r="AO1695" s="70" t="s">
        <v>123</v>
      </c>
    </row>
    <row r="1696" spans="1:41" ht="14.4">
      <c r="A1696" s="55" t="s">
        <v>28931</v>
      </c>
      <c r="B1696" s="56" t="s">
        <v>89</v>
      </c>
      <c r="C1696" s="57">
        <v>43130</v>
      </c>
      <c r="D1696" s="56" t="s">
        <v>1027</v>
      </c>
      <c r="E1696" s="56" t="s">
        <v>112</v>
      </c>
      <c r="F1696" s="58" t="s">
        <v>106</v>
      </c>
      <c r="G1696" s="58" t="s">
        <v>113</v>
      </c>
      <c r="H1696" s="56" t="s">
        <v>112</v>
      </c>
      <c r="I1696" s="57"/>
      <c r="J1696" s="57">
        <v>43524</v>
      </c>
      <c r="K1696" s="56" t="s">
        <v>18</v>
      </c>
      <c r="L1696" s="56" t="s">
        <v>14</v>
      </c>
      <c r="M1696" s="60" t="s">
        <v>22935</v>
      </c>
      <c r="N1696" s="56" t="s">
        <v>21096</v>
      </c>
      <c r="O1696" s="61"/>
      <c r="P1696" s="61"/>
      <c r="Q1696" s="56" t="s">
        <v>116</v>
      </c>
      <c r="R1696" s="66"/>
      <c r="S1696" s="61"/>
      <c r="T1696" s="61"/>
      <c r="U1696" s="402"/>
      <c r="V1696" s="66"/>
      <c r="W1696" s="66"/>
      <c r="X1696" s="400" t="s">
        <v>108</v>
      </c>
      <c r="Y1696" s="61"/>
      <c r="Z1696" s="56" t="s">
        <v>14</v>
      </c>
      <c r="AA1696" s="57">
        <v>43130</v>
      </c>
      <c r="AB1696" s="203"/>
      <c r="AC1696" s="64" t="s">
        <v>3090</v>
      </c>
      <c r="AD1696" s="534" t="s">
        <v>118</v>
      </c>
      <c r="AE1696" s="96"/>
      <c r="AF1696" s="66"/>
      <c r="AG1696" s="66"/>
      <c r="AH1696" s="67" t="str">
        <v>Jan</v>
      </c>
      <c r="AI1696" s="68" t="str">
        <v>Jan</v>
      </c>
      <c r="AJ1696" s="69" t="e">
        <f t="shared" si="4"/>
        <v>#REF!</v>
      </c>
      <c r="AK1696" s="70">
        <f t="shared" si="1"/>
        <v>43160</v>
      </c>
      <c r="AL1696" s="71" t="e">
        <f t="shared" ca="1" si="5"/>
        <v>#REF!</v>
      </c>
      <c r="AM1696" s="71" t="str">
        <v>2018</v>
      </c>
      <c r="AN1696" s="70">
        <f t="shared" si="3"/>
        <v>43140</v>
      </c>
      <c r="AO1696" s="70" t="s">
        <v>123</v>
      </c>
    </row>
    <row r="1697" spans="1:41" ht="14.4">
      <c r="A1697" s="55" t="s">
        <v>28932</v>
      </c>
      <c r="B1697" s="56" t="s">
        <v>89</v>
      </c>
      <c r="C1697" s="57">
        <v>43167</v>
      </c>
      <c r="D1697" s="56" t="s">
        <v>90</v>
      </c>
      <c r="E1697" s="56" t="s">
        <v>140</v>
      </c>
      <c r="F1697" s="58" t="s">
        <v>106</v>
      </c>
      <c r="G1697" s="58" t="s">
        <v>107</v>
      </c>
      <c r="H1697" s="56" t="s">
        <v>140</v>
      </c>
      <c r="I1697" s="57"/>
      <c r="J1697" s="57">
        <v>43199</v>
      </c>
      <c r="K1697" s="56" t="s">
        <v>18</v>
      </c>
      <c r="L1697" s="56" t="s">
        <v>18</v>
      </c>
      <c r="M1697" s="60" t="s">
        <v>28933</v>
      </c>
      <c r="N1697" s="56" t="s">
        <v>28933</v>
      </c>
      <c r="O1697" s="56" t="s">
        <v>271</v>
      </c>
      <c r="P1697" s="56" t="s">
        <v>28934</v>
      </c>
      <c r="Q1697" s="56" t="s">
        <v>17</v>
      </c>
      <c r="R1697" s="66"/>
      <c r="S1697" s="56" t="s">
        <v>108</v>
      </c>
      <c r="T1697" s="56" t="s">
        <v>108</v>
      </c>
      <c r="U1697" s="56"/>
      <c r="V1697" s="66"/>
      <c r="W1697" s="66"/>
      <c r="X1697" s="400"/>
      <c r="Y1697" s="56" t="s">
        <v>108</v>
      </c>
      <c r="Z1697" s="56" t="s">
        <v>18</v>
      </c>
      <c r="AA1697" s="57">
        <v>43167</v>
      </c>
      <c r="AB1697" s="203"/>
      <c r="AC1697" s="64" t="s">
        <v>23711</v>
      </c>
      <c r="AD1697" s="65" t="s">
        <v>79</v>
      </c>
      <c r="AE1697" s="65"/>
      <c r="AF1697" s="66"/>
      <c r="AG1697" s="66"/>
      <c r="AH1697" s="67" t="str">
        <v>Mar</v>
      </c>
      <c r="AI1697" s="68" t="str">
        <v>Mar</v>
      </c>
      <c r="AJ1697" s="69" t="e">
        <f t="shared" si="4"/>
        <v>#REF!</v>
      </c>
      <c r="AK1697" s="70">
        <f t="shared" si="1"/>
        <v>43197</v>
      </c>
      <c r="AL1697" s="71" t="e">
        <f t="shared" ca="1" si="5"/>
        <v>#REF!</v>
      </c>
      <c r="AM1697" s="71" t="str">
        <v>2018</v>
      </c>
      <c r="AN1697" s="70">
        <f t="shared" si="3"/>
        <v>43177</v>
      </c>
      <c r="AO1697" s="70" t="s">
        <v>123</v>
      </c>
    </row>
    <row r="1698" spans="1:41" ht="14.4">
      <c r="A1698" s="55" t="s">
        <v>28935</v>
      </c>
      <c r="B1698" s="56" t="s">
        <v>89</v>
      </c>
      <c r="C1698" s="57">
        <v>43167</v>
      </c>
      <c r="D1698" s="56" t="s">
        <v>131</v>
      </c>
      <c r="E1698" s="56" t="s">
        <v>129</v>
      </c>
      <c r="F1698" s="58" t="s">
        <v>214</v>
      </c>
      <c r="G1698" s="58" t="s">
        <v>214</v>
      </c>
      <c r="H1698" s="56" t="s">
        <v>129</v>
      </c>
      <c r="I1698" s="57"/>
      <c r="J1698" s="57">
        <v>43180</v>
      </c>
      <c r="K1698" s="56" t="s">
        <v>18</v>
      </c>
      <c r="L1698" s="56" t="s">
        <v>18</v>
      </c>
      <c r="M1698" s="60" t="s">
        <v>28936</v>
      </c>
      <c r="N1698" s="56" t="s">
        <v>28937</v>
      </c>
      <c r="O1698" s="61"/>
      <c r="P1698" s="61"/>
      <c r="Q1698" s="56" t="s">
        <v>96</v>
      </c>
      <c r="R1698" s="56"/>
      <c r="S1698" s="56" t="s">
        <v>108</v>
      </c>
      <c r="T1698" s="56" t="s">
        <v>14</v>
      </c>
      <c r="U1698" s="400"/>
      <c r="V1698" s="127"/>
      <c r="W1698" s="127" t="s">
        <v>108</v>
      </c>
      <c r="X1698" s="400" t="s">
        <v>108</v>
      </c>
      <c r="Y1698" s="61"/>
      <c r="Z1698" s="56" t="s">
        <v>18</v>
      </c>
      <c r="AA1698" s="533">
        <v>43181</v>
      </c>
      <c r="AB1698" s="203"/>
      <c r="AC1698" s="60" t="s">
        <v>28938</v>
      </c>
      <c r="AD1698" s="65" t="s">
        <v>79</v>
      </c>
      <c r="AE1698" s="65"/>
      <c r="AF1698" s="66"/>
      <c r="AG1698" s="66"/>
      <c r="AH1698" s="67" t="str">
        <v>Mar</v>
      </c>
      <c r="AI1698" s="68" t="str">
        <v>Mar</v>
      </c>
      <c r="AJ1698" s="69" t="e">
        <f t="shared" si="4"/>
        <v>#REF!</v>
      </c>
      <c r="AK1698" s="70">
        <f t="shared" si="1"/>
        <v>43197</v>
      </c>
      <c r="AL1698" s="71" t="e">
        <f t="shared" ca="1" si="5"/>
        <v>#REF!</v>
      </c>
      <c r="AM1698" s="71" t="str">
        <v>2018</v>
      </c>
      <c r="AN1698" s="70">
        <f t="shared" si="3"/>
        <v>43177</v>
      </c>
      <c r="AO1698" s="70" t="s">
        <v>123</v>
      </c>
    </row>
    <row r="1699" spans="1:41" ht="14.4">
      <c r="A1699" s="55" t="s">
        <v>28939</v>
      </c>
      <c r="B1699" s="56" t="s">
        <v>89</v>
      </c>
      <c r="C1699" s="57">
        <v>43130</v>
      </c>
      <c r="D1699" s="56" t="s">
        <v>90</v>
      </c>
      <c r="E1699" s="56" t="s">
        <v>112</v>
      </c>
      <c r="F1699" s="58" t="s">
        <v>106</v>
      </c>
      <c r="G1699" s="58" t="s">
        <v>113</v>
      </c>
      <c r="H1699" s="56" t="s">
        <v>112</v>
      </c>
      <c r="I1699" s="57"/>
      <c r="J1699" s="57">
        <v>43524</v>
      </c>
      <c r="K1699" s="56" t="s">
        <v>18</v>
      </c>
      <c r="L1699" s="56" t="s">
        <v>18</v>
      </c>
      <c r="M1699" s="60" t="s">
        <v>28252</v>
      </c>
      <c r="N1699" s="56" t="s">
        <v>28940</v>
      </c>
      <c r="O1699" s="56" t="s">
        <v>271</v>
      </c>
      <c r="P1699" s="56" t="s">
        <v>28254</v>
      </c>
      <c r="Q1699" s="56" t="s">
        <v>116</v>
      </c>
      <c r="R1699" s="66"/>
      <c r="S1699" s="56" t="s">
        <v>108</v>
      </c>
      <c r="T1699" s="56" t="s">
        <v>108</v>
      </c>
      <c r="U1699" s="400" t="s">
        <v>18</v>
      </c>
      <c r="V1699" s="56"/>
      <c r="W1699" s="56">
        <v>10.5</v>
      </c>
      <c r="X1699" s="56" t="s">
        <v>108</v>
      </c>
      <c r="Y1699" s="61"/>
      <c r="Z1699" s="56" t="s">
        <v>14</v>
      </c>
      <c r="AA1699" s="57">
        <v>43130</v>
      </c>
      <c r="AB1699" s="203"/>
      <c r="AC1699" s="64" t="s">
        <v>16891</v>
      </c>
      <c r="AD1699" s="65" t="s">
        <v>705</v>
      </c>
      <c r="AE1699" s="65"/>
      <c r="AF1699" s="56" t="s">
        <v>14</v>
      </c>
      <c r="AG1699" s="66"/>
      <c r="AH1699" s="67" t="str">
        <v>Jan</v>
      </c>
      <c r="AI1699" s="68" t="str">
        <v>Jan</v>
      </c>
      <c r="AJ1699" s="69" t="e">
        <f t="shared" si="4"/>
        <v>#REF!</v>
      </c>
      <c r="AK1699" s="70">
        <f t="shared" si="1"/>
        <v>43160</v>
      </c>
      <c r="AL1699" s="71" t="e">
        <f t="shared" ca="1" si="5"/>
        <v>#REF!</v>
      </c>
      <c r="AM1699" s="71" t="str">
        <v>2018</v>
      </c>
      <c r="AN1699" s="70">
        <f t="shared" si="3"/>
        <v>43140</v>
      </c>
      <c r="AO1699" s="70" t="s">
        <v>123</v>
      </c>
    </row>
    <row r="1700" spans="1:41" ht="14.4">
      <c r="A1700" s="55" t="s">
        <v>28941</v>
      </c>
      <c r="B1700" s="56" t="s">
        <v>89</v>
      </c>
      <c r="C1700" s="57">
        <v>43245</v>
      </c>
      <c r="D1700" s="56" t="s">
        <v>131</v>
      </c>
      <c r="E1700" s="56" t="s">
        <v>129</v>
      </c>
      <c r="F1700" s="58" t="s">
        <v>106</v>
      </c>
      <c r="G1700" s="58" t="s">
        <v>107</v>
      </c>
      <c r="H1700" s="56" t="s">
        <v>129</v>
      </c>
      <c r="I1700" s="57"/>
      <c r="J1700" s="57">
        <v>43287</v>
      </c>
      <c r="K1700" s="61"/>
      <c r="L1700" s="61"/>
      <c r="M1700" s="60" t="s">
        <v>28942</v>
      </c>
      <c r="N1700" s="56" t="s">
        <v>26084</v>
      </c>
      <c r="O1700" s="56" t="s">
        <v>44</v>
      </c>
      <c r="P1700" s="56" t="s">
        <v>26085</v>
      </c>
      <c r="Q1700" s="56" t="s">
        <v>17</v>
      </c>
      <c r="R1700" s="66"/>
      <c r="S1700" s="61"/>
      <c r="T1700" s="61"/>
      <c r="U1700" s="402"/>
      <c r="V1700" s="66"/>
      <c r="W1700" s="66"/>
      <c r="X1700" s="402"/>
      <c r="Y1700" s="61"/>
      <c r="Z1700" s="56" t="s">
        <v>18</v>
      </c>
      <c r="AA1700" s="533">
        <v>43245</v>
      </c>
      <c r="AB1700" s="203"/>
      <c r="AC1700" s="95"/>
      <c r="AD1700" s="56" t="s">
        <v>79</v>
      </c>
      <c r="AE1700" s="61"/>
      <c r="AF1700" s="61"/>
      <c r="AG1700" s="61"/>
      <c r="AH1700" s="67" t="str">
        <v>May</v>
      </c>
      <c r="AI1700" s="68" t="str">
        <v>May</v>
      </c>
      <c r="AJ1700" s="69" t="e">
        <f t="shared" si="4"/>
        <v>#REF!</v>
      </c>
      <c r="AK1700" s="70">
        <f t="shared" si="1"/>
        <v>43275</v>
      </c>
      <c r="AL1700" s="71" t="e">
        <f t="shared" ca="1" si="5"/>
        <v>#REF!</v>
      </c>
      <c r="AM1700" s="71" t="str">
        <v>2018</v>
      </c>
      <c r="AN1700" s="70">
        <f t="shared" si="3"/>
        <v>43255</v>
      </c>
      <c r="AO1700" s="70" t="s">
        <v>123</v>
      </c>
    </row>
    <row r="1701" spans="1:41" ht="14.4">
      <c r="A1701" s="55" t="s">
        <v>28943</v>
      </c>
      <c r="B1701" s="56" t="s">
        <v>89</v>
      </c>
      <c r="C1701" s="57">
        <v>43252</v>
      </c>
      <c r="D1701" s="56" t="s">
        <v>131</v>
      </c>
      <c r="E1701" s="56" t="s">
        <v>140</v>
      </c>
      <c r="F1701" s="58" t="s">
        <v>106</v>
      </c>
      <c r="G1701" s="58" t="s">
        <v>107</v>
      </c>
      <c r="H1701" s="56" t="s">
        <v>140</v>
      </c>
      <c r="I1701" s="57"/>
      <c r="J1701" s="57">
        <v>43282</v>
      </c>
      <c r="K1701" s="56" t="s">
        <v>18</v>
      </c>
      <c r="L1701" s="56" t="s">
        <v>18</v>
      </c>
      <c r="M1701" s="60" t="s">
        <v>28944</v>
      </c>
      <c r="N1701" s="56" t="s">
        <v>26084</v>
      </c>
      <c r="O1701" s="56" t="s">
        <v>44</v>
      </c>
      <c r="P1701" s="56" t="s">
        <v>26085</v>
      </c>
      <c r="Q1701" s="56" t="s">
        <v>28</v>
      </c>
      <c r="R1701" s="56"/>
      <c r="S1701" s="56" t="s">
        <v>108</v>
      </c>
      <c r="T1701" s="56" t="s">
        <v>108</v>
      </c>
      <c r="U1701" s="56"/>
      <c r="V1701" s="56"/>
      <c r="W1701" s="56" t="s">
        <v>108</v>
      </c>
      <c r="X1701" s="56"/>
      <c r="Y1701" s="56" t="s">
        <v>108</v>
      </c>
      <c r="Z1701" s="56" t="s">
        <v>18</v>
      </c>
      <c r="AA1701" s="57">
        <v>43252</v>
      </c>
      <c r="AB1701" s="203"/>
      <c r="AC1701" s="64" t="s">
        <v>28945</v>
      </c>
      <c r="AD1701" s="56" t="s">
        <v>79</v>
      </c>
      <c r="AE1701" s="56"/>
      <c r="AF1701" s="61"/>
      <c r="AG1701" s="61"/>
      <c r="AH1701" s="67" t="str">
        <v>Jun</v>
      </c>
      <c r="AI1701" s="68" t="str">
        <v>Jun</v>
      </c>
      <c r="AJ1701" s="69" t="e">
        <f t="shared" si="4"/>
        <v>#REF!</v>
      </c>
      <c r="AK1701" s="70">
        <f t="shared" si="1"/>
        <v>43282</v>
      </c>
      <c r="AL1701" s="71" t="e">
        <f t="shared" ca="1" si="5"/>
        <v>#REF!</v>
      </c>
      <c r="AM1701" s="71" t="str">
        <v>2018</v>
      </c>
      <c r="AN1701" s="70">
        <f t="shared" si="3"/>
        <v>43262</v>
      </c>
      <c r="AO1701" s="70" t="s">
        <v>123</v>
      </c>
    </row>
    <row r="1702" spans="1:41" ht="14.4">
      <c r="A1702" s="55" t="s">
        <v>28946</v>
      </c>
      <c r="B1702" s="56" t="s">
        <v>89</v>
      </c>
      <c r="C1702" s="57">
        <v>43361</v>
      </c>
      <c r="D1702" s="56" t="s">
        <v>131</v>
      </c>
      <c r="E1702" s="56" t="s">
        <v>140</v>
      </c>
      <c r="F1702" s="58" t="s">
        <v>106</v>
      </c>
      <c r="G1702" s="58" t="s">
        <v>113</v>
      </c>
      <c r="H1702" s="56" t="s">
        <v>140</v>
      </c>
      <c r="I1702" s="57"/>
      <c r="J1702" s="57">
        <v>43391</v>
      </c>
      <c r="K1702" s="56" t="s">
        <v>18</v>
      </c>
      <c r="L1702" s="56" t="s">
        <v>18</v>
      </c>
      <c r="M1702" s="60" t="s">
        <v>145</v>
      </c>
      <c r="N1702" s="56" t="s">
        <v>28947</v>
      </c>
      <c r="O1702" s="56" t="s">
        <v>436</v>
      </c>
      <c r="P1702" s="56" t="s">
        <v>28948</v>
      </c>
      <c r="Q1702" s="56" t="s">
        <v>20798</v>
      </c>
      <c r="R1702" s="56"/>
      <c r="S1702" s="56" t="s">
        <v>108</v>
      </c>
      <c r="T1702" s="56" t="s">
        <v>108</v>
      </c>
      <c r="U1702" s="56"/>
      <c r="V1702" s="56"/>
      <c r="W1702" s="56" t="s">
        <v>108</v>
      </c>
      <c r="X1702" s="56"/>
      <c r="Y1702" s="56" t="s">
        <v>108</v>
      </c>
      <c r="Z1702" s="56" t="s">
        <v>18</v>
      </c>
      <c r="AA1702" s="57">
        <v>43361</v>
      </c>
      <c r="AB1702" s="203"/>
      <c r="AC1702" s="64" t="s">
        <v>21807</v>
      </c>
      <c r="AD1702" s="56" t="s">
        <v>79</v>
      </c>
      <c r="AE1702" s="56"/>
      <c r="AF1702" s="61"/>
      <c r="AG1702" s="61"/>
      <c r="AH1702" s="67" t="str">
        <v>Sep</v>
      </c>
      <c r="AI1702" s="68" t="str">
        <v>Sep</v>
      </c>
      <c r="AJ1702" s="69" t="e">
        <f t="shared" si="4"/>
        <v>#REF!</v>
      </c>
      <c r="AK1702" s="70">
        <f t="shared" si="1"/>
        <v>43391</v>
      </c>
      <c r="AL1702" s="71" t="e">
        <f t="shared" ca="1" si="5"/>
        <v>#REF!</v>
      </c>
      <c r="AM1702" s="71" t="str">
        <v>2018</v>
      </c>
      <c r="AN1702" s="70">
        <f t="shared" si="3"/>
        <v>43371</v>
      </c>
      <c r="AO1702" s="70" t="s">
        <v>123</v>
      </c>
    </row>
    <row r="1703" spans="1:41" ht="14.4">
      <c r="A1703" s="55" t="s">
        <v>28949</v>
      </c>
      <c r="B1703" s="56" t="s">
        <v>89</v>
      </c>
      <c r="C1703" s="57">
        <v>43411</v>
      </c>
      <c r="D1703" s="56" t="s">
        <v>131</v>
      </c>
      <c r="E1703" s="56" t="s">
        <v>140</v>
      </c>
      <c r="F1703" s="58" t="s">
        <v>106</v>
      </c>
      <c r="G1703" s="58" t="s">
        <v>107</v>
      </c>
      <c r="H1703" s="56" t="s">
        <v>140</v>
      </c>
      <c r="I1703" s="57"/>
      <c r="J1703" s="57">
        <v>43441</v>
      </c>
      <c r="K1703" s="56" t="s">
        <v>18</v>
      </c>
      <c r="L1703" s="56" t="s">
        <v>18</v>
      </c>
      <c r="M1703" s="60" t="s">
        <v>145</v>
      </c>
      <c r="N1703" s="56" t="s">
        <v>28950</v>
      </c>
      <c r="O1703" s="56" t="s">
        <v>436</v>
      </c>
      <c r="P1703" s="56" t="s">
        <v>21552</v>
      </c>
      <c r="Q1703" s="56" t="s">
        <v>826</v>
      </c>
      <c r="R1703" s="56"/>
      <c r="S1703" s="56" t="s">
        <v>108</v>
      </c>
      <c r="T1703" s="56" t="s">
        <v>108</v>
      </c>
      <c r="U1703" s="56"/>
      <c r="V1703" s="56"/>
      <c r="W1703" s="56" t="s">
        <v>108</v>
      </c>
      <c r="X1703" s="56"/>
      <c r="Y1703" s="56" t="s">
        <v>108</v>
      </c>
      <c r="Z1703" s="56" t="s">
        <v>18</v>
      </c>
      <c r="AA1703" s="57">
        <v>43411</v>
      </c>
      <c r="AB1703" s="203"/>
      <c r="AC1703" s="64" t="s">
        <v>28951</v>
      </c>
      <c r="AD1703" s="56" t="s">
        <v>79</v>
      </c>
      <c r="AE1703" s="56"/>
      <c r="AF1703" s="61"/>
      <c r="AG1703" s="61"/>
      <c r="AH1703" s="67" t="str">
        <v>Nov</v>
      </c>
      <c r="AI1703" s="68" t="str">
        <v>Nov</v>
      </c>
      <c r="AJ1703" s="69" t="e">
        <f t="shared" si="4"/>
        <v>#REF!</v>
      </c>
      <c r="AK1703" s="70">
        <f t="shared" si="1"/>
        <v>43441</v>
      </c>
      <c r="AL1703" s="71" t="e">
        <f t="shared" ca="1" si="5"/>
        <v>#REF!</v>
      </c>
      <c r="AM1703" s="71" t="str">
        <v>2018</v>
      </c>
      <c r="AN1703" s="70">
        <f t="shared" si="3"/>
        <v>43421</v>
      </c>
      <c r="AO1703" s="70" t="s">
        <v>123</v>
      </c>
    </row>
    <row r="1704" spans="1:41" ht="14.4">
      <c r="A1704" s="55" t="s">
        <v>28952</v>
      </c>
      <c r="B1704" s="56" t="s">
        <v>89</v>
      </c>
      <c r="C1704" s="57">
        <v>43294</v>
      </c>
      <c r="D1704" s="56" t="s">
        <v>1027</v>
      </c>
      <c r="E1704" s="56" t="s">
        <v>91</v>
      </c>
      <c r="F1704" s="58" t="s">
        <v>214</v>
      </c>
      <c r="G1704" s="58" t="s">
        <v>93</v>
      </c>
      <c r="H1704" s="56" t="s">
        <v>91</v>
      </c>
      <c r="I1704" s="59"/>
      <c r="J1704" s="59"/>
      <c r="K1704" s="56" t="s">
        <v>18</v>
      </c>
      <c r="L1704" s="56" t="s">
        <v>18</v>
      </c>
      <c r="M1704" s="60" t="s">
        <v>28953</v>
      </c>
      <c r="N1704" s="56" t="s">
        <v>28954</v>
      </c>
      <c r="O1704" s="56" t="s">
        <v>95</v>
      </c>
      <c r="P1704" s="56" t="s">
        <v>28955</v>
      </c>
      <c r="Q1704" s="56" t="s">
        <v>96</v>
      </c>
      <c r="R1704" s="66"/>
      <c r="S1704" s="61"/>
      <c r="T1704" s="61"/>
      <c r="U1704" s="402"/>
      <c r="V1704" s="66"/>
      <c r="W1704" s="66"/>
      <c r="X1704" s="402"/>
      <c r="Y1704" s="61"/>
      <c r="Z1704" s="56" t="s">
        <v>18</v>
      </c>
      <c r="AA1704" s="533">
        <v>43297</v>
      </c>
      <c r="AB1704" s="203"/>
      <c r="AC1704" s="95"/>
      <c r="AD1704" s="56" t="s">
        <v>79</v>
      </c>
      <c r="AE1704" s="56"/>
      <c r="AF1704" s="61"/>
      <c r="AG1704" s="61"/>
      <c r="AH1704" s="67" t="str">
        <v>Jul</v>
      </c>
      <c r="AI1704" s="68" t="str">
        <v>Jul</v>
      </c>
      <c r="AJ1704" s="69" t="e">
        <f t="shared" si="4"/>
        <v>#REF!</v>
      </c>
      <c r="AK1704" s="70">
        <f t="shared" si="1"/>
        <v>43324</v>
      </c>
      <c r="AL1704" s="71" t="e">
        <f t="shared" ca="1" si="5"/>
        <v>#REF!</v>
      </c>
      <c r="AM1704" s="71" t="str">
        <v>2018</v>
      </c>
      <c r="AN1704" s="70">
        <f t="shared" si="3"/>
        <v>43304</v>
      </c>
      <c r="AO1704" s="70" t="s">
        <v>123</v>
      </c>
    </row>
    <row r="1705" spans="1:41" ht="14.4">
      <c r="A1705" s="55" t="s">
        <v>28956</v>
      </c>
      <c r="B1705" s="56" t="s">
        <v>89</v>
      </c>
      <c r="C1705" s="57">
        <v>43312</v>
      </c>
      <c r="D1705" s="56" t="s">
        <v>229</v>
      </c>
      <c r="E1705" s="56" t="s">
        <v>140</v>
      </c>
      <c r="F1705" s="58" t="s">
        <v>106</v>
      </c>
      <c r="G1705" s="58" t="s">
        <v>107</v>
      </c>
      <c r="H1705" s="56" t="s">
        <v>140</v>
      </c>
      <c r="I1705" s="57"/>
      <c r="J1705" s="57">
        <v>43343</v>
      </c>
      <c r="K1705" s="56" t="s">
        <v>18</v>
      </c>
      <c r="L1705" s="56" t="s">
        <v>14</v>
      </c>
      <c r="M1705" s="60" t="s">
        <v>28957</v>
      </c>
      <c r="N1705" s="56" t="s">
        <v>28958</v>
      </c>
      <c r="O1705" s="56" t="s">
        <v>249</v>
      </c>
      <c r="P1705" s="56" t="s">
        <v>108</v>
      </c>
      <c r="Q1705" s="61"/>
      <c r="R1705" s="56"/>
      <c r="S1705" s="56" t="s">
        <v>108</v>
      </c>
      <c r="T1705" s="56" t="s">
        <v>108</v>
      </c>
      <c r="U1705" s="56"/>
      <c r="V1705" s="56"/>
      <c r="W1705" s="56" t="s">
        <v>108</v>
      </c>
      <c r="X1705" s="56"/>
      <c r="Y1705" s="56" t="s">
        <v>108</v>
      </c>
      <c r="Z1705" s="56" t="s">
        <v>14</v>
      </c>
      <c r="AA1705" s="57">
        <v>43312</v>
      </c>
      <c r="AB1705" s="203"/>
      <c r="AC1705" s="64" t="s">
        <v>28959</v>
      </c>
      <c r="AD1705" s="56" t="s">
        <v>224</v>
      </c>
      <c r="AE1705" s="56"/>
      <c r="AF1705" s="61"/>
      <c r="AG1705" s="61"/>
      <c r="AH1705" s="67" t="str">
        <v>Jul</v>
      </c>
      <c r="AI1705" s="68" t="str">
        <v>Jul</v>
      </c>
      <c r="AJ1705" s="69" t="e">
        <f t="shared" si="4"/>
        <v>#REF!</v>
      </c>
      <c r="AK1705" s="70">
        <f t="shared" si="1"/>
        <v>43342</v>
      </c>
      <c r="AL1705" s="71" t="e">
        <f t="shared" ca="1" si="5"/>
        <v>#REF!</v>
      </c>
      <c r="AM1705" s="71" t="str">
        <v>2018</v>
      </c>
      <c r="AN1705" s="70">
        <f t="shared" si="3"/>
        <v>43322</v>
      </c>
      <c r="AO1705" s="70" t="s">
        <v>123</v>
      </c>
    </row>
    <row r="1706" spans="1:41" ht="14.4">
      <c r="A1706" s="55" t="s">
        <v>28960</v>
      </c>
      <c r="B1706" s="56" t="s">
        <v>89</v>
      </c>
      <c r="C1706" s="57">
        <v>43451</v>
      </c>
      <c r="D1706" s="56" t="s">
        <v>1027</v>
      </c>
      <c r="E1706" s="56" t="s">
        <v>140</v>
      </c>
      <c r="F1706" s="58" t="s">
        <v>106</v>
      </c>
      <c r="G1706" s="58" t="s">
        <v>107</v>
      </c>
      <c r="H1706" s="56" t="s">
        <v>140</v>
      </c>
      <c r="I1706" s="57"/>
      <c r="J1706" s="57">
        <v>43482</v>
      </c>
      <c r="K1706" s="56" t="s">
        <v>18</v>
      </c>
      <c r="L1706" s="56" t="s">
        <v>14</v>
      </c>
      <c r="M1706" s="60" t="s">
        <v>642</v>
      </c>
      <c r="N1706" s="56" t="s">
        <v>28961</v>
      </c>
      <c r="O1706" s="56" t="s">
        <v>132</v>
      </c>
      <c r="P1706" s="56" t="s">
        <v>108</v>
      </c>
      <c r="Q1706" s="56" t="s">
        <v>96</v>
      </c>
      <c r="R1706" s="56"/>
      <c r="S1706" s="56" t="s">
        <v>108</v>
      </c>
      <c r="T1706" s="56" t="s">
        <v>108</v>
      </c>
      <c r="U1706" s="56"/>
      <c r="V1706" s="56"/>
      <c r="W1706" s="56" t="s">
        <v>108</v>
      </c>
      <c r="X1706" s="56"/>
      <c r="Y1706" s="56" t="s">
        <v>108</v>
      </c>
      <c r="Z1706" s="56" t="s">
        <v>14</v>
      </c>
      <c r="AA1706" s="57">
        <v>43451</v>
      </c>
      <c r="AB1706" s="203"/>
      <c r="AC1706" s="64" t="s">
        <v>24972</v>
      </c>
      <c r="AD1706" s="56" t="s">
        <v>118</v>
      </c>
      <c r="AE1706" s="56"/>
      <c r="AF1706" s="61"/>
      <c r="AG1706" s="61"/>
      <c r="AH1706" s="67" t="str">
        <v>Dec</v>
      </c>
      <c r="AI1706" s="68" t="str">
        <v>Dec</v>
      </c>
      <c r="AJ1706" s="69" t="e">
        <f t="shared" si="4"/>
        <v>#REF!</v>
      </c>
      <c r="AK1706" s="70">
        <f t="shared" si="1"/>
        <v>43481</v>
      </c>
      <c r="AL1706" s="71" t="e">
        <f t="shared" ca="1" si="5"/>
        <v>#REF!</v>
      </c>
      <c r="AM1706" s="71" t="str">
        <v>2018</v>
      </c>
      <c r="AN1706" s="70">
        <f t="shared" si="3"/>
        <v>43461</v>
      </c>
      <c r="AO1706" s="70" t="s">
        <v>123</v>
      </c>
    </row>
    <row r="1707" spans="1:41" ht="14.4">
      <c r="A1707" s="55" t="s">
        <v>28962</v>
      </c>
      <c r="B1707" s="56" t="s">
        <v>89</v>
      </c>
      <c r="C1707" s="57">
        <v>43389</v>
      </c>
      <c r="D1707" s="56" t="s">
        <v>1027</v>
      </c>
      <c r="E1707" s="56" t="s">
        <v>140</v>
      </c>
      <c r="F1707" s="58" t="s">
        <v>106</v>
      </c>
      <c r="G1707" s="58" t="s">
        <v>107</v>
      </c>
      <c r="H1707" s="56" t="s">
        <v>140</v>
      </c>
      <c r="I1707" s="57"/>
      <c r="J1707" s="57">
        <v>43420</v>
      </c>
      <c r="K1707" s="56" t="s">
        <v>18</v>
      </c>
      <c r="L1707" s="56" t="s">
        <v>18</v>
      </c>
      <c r="M1707" s="60" t="s">
        <v>28963</v>
      </c>
      <c r="N1707" s="56" t="s">
        <v>28964</v>
      </c>
      <c r="O1707" s="56" t="s">
        <v>33</v>
      </c>
      <c r="P1707" s="56" t="s">
        <v>28965</v>
      </c>
      <c r="Q1707" s="56" t="s">
        <v>20798</v>
      </c>
      <c r="R1707" s="56"/>
      <c r="S1707" s="56" t="s">
        <v>108</v>
      </c>
      <c r="T1707" s="56" t="s">
        <v>108</v>
      </c>
      <c r="U1707" s="56"/>
      <c r="V1707" s="56"/>
      <c r="W1707" s="56" t="s">
        <v>108</v>
      </c>
      <c r="X1707" s="56"/>
      <c r="Y1707" s="56" t="s">
        <v>108</v>
      </c>
      <c r="Z1707" s="56" t="s">
        <v>18</v>
      </c>
      <c r="AA1707" s="57">
        <v>43389</v>
      </c>
      <c r="AB1707" s="203"/>
      <c r="AC1707" s="64" t="s">
        <v>26553</v>
      </c>
      <c r="AD1707" s="56" t="s">
        <v>79</v>
      </c>
      <c r="AE1707" s="56"/>
      <c r="AF1707" s="61"/>
      <c r="AG1707" s="61"/>
      <c r="AH1707" s="67" t="str">
        <v>Oct</v>
      </c>
      <c r="AI1707" s="68" t="str">
        <v>Oct</v>
      </c>
      <c r="AJ1707" s="69" t="e">
        <f t="shared" si="4"/>
        <v>#REF!</v>
      </c>
      <c r="AK1707" s="70">
        <f t="shared" si="1"/>
        <v>43419</v>
      </c>
      <c r="AL1707" s="71" t="e">
        <f t="shared" ca="1" si="5"/>
        <v>#REF!</v>
      </c>
      <c r="AM1707" s="71" t="str">
        <v>2018</v>
      </c>
      <c r="AN1707" s="70">
        <f t="shared" si="3"/>
        <v>43399</v>
      </c>
      <c r="AO1707" s="70" t="s">
        <v>123</v>
      </c>
    </row>
    <row r="1708" spans="1:41" ht="14.4">
      <c r="A1708" s="55" t="s">
        <v>28966</v>
      </c>
      <c r="B1708" s="56" t="s">
        <v>89</v>
      </c>
      <c r="C1708" s="57">
        <v>43186</v>
      </c>
      <c r="D1708" s="56" t="s">
        <v>90</v>
      </c>
      <c r="E1708" s="56" t="s">
        <v>140</v>
      </c>
      <c r="F1708" s="58" t="s">
        <v>106</v>
      </c>
      <c r="G1708" s="58" t="s">
        <v>107</v>
      </c>
      <c r="H1708" s="56" t="s">
        <v>140</v>
      </c>
      <c r="I1708" s="57"/>
      <c r="J1708" s="57">
        <v>43217</v>
      </c>
      <c r="K1708" s="56" t="s">
        <v>18</v>
      </c>
      <c r="L1708" s="56" t="s">
        <v>18</v>
      </c>
      <c r="M1708" s="60" t="s">
        <v>4852</v>
      </c>
      <c r="N1708" s="56" t="s">
        <v>4852</v>
      </c>
      <c r="O1708" s="56" t="s">
        <v>271</v>
      </c>
      <c r="P1708" s="56" t="s">
        <v>28934</v>
      </c>
      <c r="Q1708" s="56" t="s">
        <v>678</v>
      </c>
      <c r="R1708" s="353"/>
      <c r="S1708" s="56" t="s">
        <v>108</v>
      </c>
      <c r="T1708" s="56" t="s">
        <v>108</v>
      </c>
      <c r="U1708" s="56"/>
      <c r="V1708" s="66"/>
      <c r="W1708" s="66"/>
      <c r="X1708" s="400"/>
      <c r="Y1708" s="56" t="s">
        <v>108</v>
      </c>
      <c r="Z1708" s="56" t="s">
        <v>18</v>
      </c>
      <c r="AA1708" s="57">
        <v>43186</v>
      </c>
      <c r="AB1708" s="203"/>
      <c r="AC1708" s="64" t="s">
        <v>28967</v>
      </c>
      <c r="AD1708" s="56" t="s">
        <v>79</v>
      </c>
      <c r="AE1708" s="56"/>
      <c r="AF1708" s="61"/>
      <c r="AG1708" s="61"/>
      <c r="AH1708" s="67" t="str">
        <v>Mar</v>
      </c>
      <c r="AI1708" s="68" t="str">
        <v>Mar</v>
      </c>
      <c r="AJ1708" s="69" t="e">
        <f t="shared" si="4"/>
        <v>#REF!</v>
      </c>
      <c r="AK1708" s="70">
        <f t="shared" si="1"/>
        <v>43216</v>
      </c>
      <c r="AL1708" s="71" t="e">
        <f t="shared" ca="1" si="5"/>
        <v>#REF!</v>
      </c>
      <c r="AM1708" s="71" t="str">
        <v>2018</v>
      </c>
      <c r="AN1708" s="70">
        <f t="shared" si="3"/>
        <v>43196</v>
      </c>
      <c r="AO1708" s="70" t="s">
        <v>123</v>
      </c>
    </row>
    <row r="1709" spans="1:41" ht="14.4">
      <c r="A1709" s="55" t="s">
        <v>28968</v>
      </c>
      <c r="B1709" s="56" t="s">
        <v>89</v>
      </c>
      <c r="C1709" s="57">
        <v>43201</v>
      </c>
      <c r="D1709" s="56" t="s">
        <v>131</v>
      </c>
      <c r="E1709" s="56" t="s">
        <v>140</v>
      </c>
      <c r="F1709" s="58" t="s">
        <v>106</v>
      </c>
      <c r="G1709" s="58" t="s">
        <v>107</v>
      </c>
      <c r="H1709" s="56" t="s">
        <v>140</v>
      </c>
      <c r="I1709" s="57"/>
      <c r="J1709" s="57">
        <v>43240</v>
      </c>
      <c r="K1709" s="56" t="s">
        <v>18</v>
      </c>
      <c r="L1709" s="56" t="s">
        <v>18</v>
      </c>
      <c r="M1709" s="60" t="s">
        <v>145</v>
      </c>
      <c r="N1709" s="56" t="s">
        <v>28969</v>
      </c>
      <c r="O1709" s="56" t="s">
        <v>33</v>
      </c>
      <c r="P1709" s="56" t="s">
        <v>28970</v>
      </c>
      <c r="Q1709" s="56" t="s">
        <v>20798</v>
      </c>
      <c r="R1709" s="66"/>
      <c r="S1709" s="56" t="s">
        <v>108</v>
      </c>
      <c r="T1709" s="56" t="s">
        <v>108</v>
      </c>
      <c r="U1709" s="402"/>
      <c r="V1709" s="66"/>
      <c r="W1709" s="66"/>
      <c r="X1709" s="402"/>
      <c r="Y1709" s="56" t="s">
        <v>108</v>
      </c>
      <c r="Z1709" s="56" t="s">
        <v>18</v>
      </c>
      <c r="AA1709" s="57">
        <v>43202</v>
      </c>
      <c r="AB1709" s="203"/>
      <c r="AC1709" s="64" t="s">
        <v>28971</v>
      </c>
      <c r="AD1709" s="56" t="s">
        <v>79</v>
      </c>
      <c r="AE1709" s="56"/>
      <c r="AF1709" s="61"/>
      <c r="AG1709" s="61"/>
      <c r="AH1709" s="67" t="str">
        <v>Apr</v>
      </c>
      <c r="AI1709" s="68" t="str">
        <v>Apr</v>
      </c>
      <c r="AJ1709" s="69" t="e">
        <f t="shared" si="4"/>
        <v>#REF!</v>
      </c>
      <c r="AK1709" s="70">
        <f t="shared" si="1"/>
        <v>43231</v>
      </c>
      <c r="AL1709" s="71" t="e">
        <f t="shared" ca="1" si="5"/>
        <v>#REF!</v>
      </c>
      <c r="AM1709" s="71" t="str">
        <v>2018</v>
      </c>
      <c r="AN1709" s="70">
        <f t="shared" si="3"/>
        <v>43211</v>
      </c>
      <c r="AO1709" s="70" t="s">
        <v>123</v>
      </c>
    </row>
    <row r="1710" spans="1:41" ht="14.4">
      <c r="A1710" s="55" t="s">
        <v>28972</v>
      </c>
      <c r="B1710" s="56" t="s">
        <v>89</v>
      </c>
      <c r="C1710" s="57">
        <v>43461</v>
      </c>
      <c r="D1710" s="56" t="s">
        <v>131</v>
      </c>
      <c r="E1710" s="56" t="s">
        <v>140</v>
      </c>
      <c r="F1710" s="58" t="s">
        <v>106</v>
      </c>
      <c r="G1710" s="58" t="s">
        <v>107</v>
      </c>
      <c r="H1710" s="56" t="s">
        <v>140</v>
      </c>
      <c r="I1710" s="57"/>
      <c r="J1710" s="57">
        <v>43492</v>
      </c>
      <c r="K1710" s="56" t="s">
        <v>18</v>
      </c>
      <c r="L1710" s="56" t="s">
        <v>14</v>
      </c>
      <c r="M1710" s="60" t="s">
        <v>28973</v>
      </c>
      <c r="N1710" s="56" t="s">
        <v>28974</v>
      </c>
      <c r="O1710" s="61"/>
      <c r="P1710" s="56" t="s">
        <v>108</v>
      </c>
      <c r="Q1710" s="56" t="s">
        <v>96</v>
      </c>
      <c r="R1710" s="56"/>
      <c r="S1710" s="56" t="s">
        <v>108</v>
      </c>
      <c r="T1710" s="56" t="s">
        <v>108</v>
      </c>
      <c r="U1710" s="56"/>
      <c r="V1710" s="56"/>
      <c r="W1710" s="56" t="s">
        <v>108</v>
      </c>
      <c r="X1710" s="56"/>
      <c r="Y1710" s="56" t="s">
        <v>108</v>
      </c>
      <c r="Z1710" s="56" t="s">
        <v>14</v>
      </c>
      <c r="AA1710" s="57">
        <v>43461</v>
      </c>
      <c r="AB1710" s="203"/>
      <c r="AC1710" s="64" t="s">
        <v>28975</v>
      </c>
      <c r="AD1710" s="56" t="s">
        <v>118</v>
      </c>
      <c r="AE1710" s="56"/>
      <c r="AF1710" s="61"/>
      <c r="AG1710" s="61"/>
      <c r="AH1710" s="67" t="str">
        <v>Dec</v>
      </c>
      <c r="AI1710" s="68" t="str">
        <v>Dec</v>
      </c>
      <c r="AJ1710" s="69" t="e">
        <f t="shared" si="4"/>
        <v>#REF!</v>
      </c>
      <c r="AK1710" s="70">
        <f t="shared" si="1"/>
        <v>43491</v>
      </c>
      <c r="AL1710" s="71" t="e">
        <f t="shared" ca="1" si="5"/>
        <v>#REF!</v>
      </c>
      <c r="AM1710" s="71" t="str">
        <v>2018</v>
      </c>
      <c r="AN1710" s="70">
        <f t="shared" si="3"/>
        <v>43471</v>
      </c>
      <c r="AO1710" s="70" t="s">
        <v>123</v>
      </c>
    </row>
    <row r="1711" spans="1:41" ht="14.4">
      <c r="A1711" s="55" t="s">
        <v>28976</v>
      </c>
      <c r="B1711" s="56" t="s">
        <v>89</v>
      </c>
      <c r="C1711" s="57">
        <v>43434</v>
      </c>
      <c r="D1711" s="56" t="s">
        <v>1027</v>
      </c>
      <c r="E1711" s="56" t="s">
        <v>140</v>
      </c>
      <c r="F1711" s="58" t="s">
        <v>106</v>
      </c>
      <c r="G1711" s="58" t="s">
        <v>107</v>
      </c>
      <c r="H1711" s="56" t="s">
        <v>140</v>
      </c>
      <c r="I1711" s="57"/>
      <c r="J1711" s="57">
        <v>43464</v>
      </c>
      <c r="K1711" s="56" t="s">
        <v>18</v>
      </c>
      <c r="L1711" s="56" t="s">
        <v>14</v>
      </c>
      <c r="M1711" s="60" t="s">
        <v>642</v>
      </c>
      <c r="N1711" s="56" t="s">
        <v>28977</v>
      </c>
      <c r="O1711" s="56" t="s">
        <v>44</v>
      </c>
      <c r="P1711" s="56" t="s">
        <v>108</v>
      </c>
      <c r="Q1711" s="56" t="s">
        <v>96</v>
      </c>
      <c r="R1711" s="56"/>
      <c r="S1711" s="56" t="s">
        <v>108</v>
      </c>
      <c r="T1711" s="56" t="s">
        <v>108</v>
      </c>
      <c r="U1711" s="56"/>
      <c r="V1711" s="56"/>
      <c r="W1711" s="56" t="s">
        <v>108</v>
      </c>
      <c r="X1711" s="56"/>
      <c r="Y1711" s="56" t="s">
        <v>108</v>
      </c>
      <c r="Z1711" s="56" t="s">
        <v>14</v>
      </c>
      <c r="AA1711" s="57">
        <v>43434</v>
      </c>
      <c r="AB1711" s="203"/>
      <c r="AC1711" s="64" t="s">
        <v>21762</v>
      </c>
      <c r="AD1711" s="56" t="s">
        <v>118</v>
      </c>
      <c r="AE1711" s="56"/>
      <c r="AF1711" s="61"/>
      <c r="AG1711" s="61"/>
      <c r="AH1711" s="67" t="str">
        <v>Nov</v>
      </c>
      <c r="AI1711" s="68" t="str">
        <v>Nov</v>
      </c>
      <c r="AJ1711" s="69" t="e">
        <f t="shared" si="4"/>
        <v>#REF!</v>
      </c>
      <c r="AK1711" s="70">
        <f t="shared" si="1"/>
        <v>43464</v>
      </c>
      <c r="AL1711" s="71" t="e">
        <f t="shared" ca="1" si="5"/>
        <v>#REF!</v>
      </c>
      <c r="AM1711" s="71" t="str">
        <v>2018</v>
      </c>
      <c r="AN1711" s="70">
        <f t="shared" si="3"/>
        <v>43444</v>
      </c>
      <c r="AO1711" s="70" t="s">
        <v>123</v>
      </c>
    </row>
    <row r="1712" spans="1:41" ht="14.4">
      <c r="A1712" s="55" t="s">
        <v>28978</v>
      </c>
      <c r="B1712" s="56" t="s">
        <v>89</v>
      </c>
      <c r="C1712" s="57">
        <v>43353</v>
      </c>
      <c r="D1712" s="56" t="s">
        <v>1027</v>
      </c>
      <c r="E1712" s="56" t="s">
        <v>196</v>
      </c>
      <c r="F1712" s="58" t="s">
        <v>106</v>
      </c>
      <c r="G1712" s="58" t="s">
        <v>113</v>
      </c>
      <c r="H1712" s="56" t="s">
        <v>196</v>
      </c>
      <c r="I1712" s="57"/>
      <c r="J1712" s="57">
        <v>43363</v>
      </c>
      <c r="K1712" s="56" t="s">
        <v>1946</v>
      </c>
      <c r="L1712" s="56" t="s">
        <v>18</v>
      </c>
      <c r="M1712" s="60" t="s">
        <v>28979</v>
      </c>
      <c r="N1712" s="56" t="s">
        <v>28980</v>
      </c>
      <c r="O1712" s="56" t="s">
        <v>249</v>
      </c>
      <c r="P1712" s="56" t="s">
        <v>3393</v>
      </c>
      <c r="Q1712" s="56" t="s">
        <v>116</v>
      </c>
      <c r="R1712" s="66"/>
      <c r="S1712" s="56" t="s">
        <v>108</v>
      </c>
      <c r="T1712" s="56" t="s">
        <v>6453</v>
      </c>
      <c r="U1712" s="402"/>
      <c r="V1712" s="66"/>
      <c r="W1712" s="56" t="s">
        <v>108</v>
      </c>
      <c r="X1712" s="56" t="s">
        <v>108</v>
      </c>
      <c r="Y1712" s="61"/>
      <c r="Z1712" s="56" t="s">
        <v>14</v>
      </c>
      <c r="AA1712" s="57">
        <v>43354</v>
      </c>
      <c r="AB1712" s="203"/>
      <c r="AC1712" s="64" t="s">
        <v>26288</v>
      </c>
      <c r="AD1712" s="56" t="s">
        <v>360</v>
      </c>
      <c r="AE1712" s="61"/>
      <c r="AF1712" s="61"/>
      <c r="AG1712" s="61"/>
      <c r="AH1712" s="67" t="str">
        <v>Sep</v>
      </c>
      <c r="AI1712" s="68" t="str">
        <v>Sep</v>
      </c>
      <c r="AJ1712" s="69" t="e">
        <f t="shared" si="4"/>
        <v>#REF!</v>
      </c>
      <c r="AK1712" s="70">
        <f t="shared" si="1"/>
        <v>43383</v>
      </c>
      <c r="AL1712" s="71" t="e">
        <f t="shared" ca="1" si="5"/>
        <v>#REF!</v>
      </c>
      <c r="AM1712" s="71" t="str">
        <v>2018</v>
      </c>
      <c r="AN1712" s="70">
        <f t="shared" si="3"/>
        <v>43363</v>
      </c>
      <c r="AO1712" s="70" t="s">
        <v>123</v>
      </c>
    </row>
    <row r="1713" spans="1:41" ht="14.4">
      <c r="A1713" s="55" t="s">
        <v>28981</v>
      </c>
      <c r="B1713" s="56" t="s">
        <v>89</v>
      </c>
      <c r="C1713" s="57">
        <v>43300</v>
      </c>
      <c r="D1713" s="56" t="s">
        <v>90</v>
      </c>
      <c r="E1713" s="56" t="s">
        <v>140</v>
      </c>
      <c r="F1713" s="58" t="s">
        <v>106</v>
      </c>
      <c r="G1713" s="58" t="s">
        <v>107</v>
      </c>
      <c r="H1713" s="56" t="s">
        <v>140</v>
      </c>
      <c r="I1713" s="57"/>
      <c r="J1713" s="57">
        <v>43331</v>
      </c>
      <c r="K1713" s="56" t="s">
        <v>18</v>
      </c>
      <c r="L1713" s="56" t="s">
        <v>18</v>
      </c>
      <c r="M1713" s="60" t="s">
        <v>745</v>
      </c>
      <c r="N1713" s="56" t="s">
        <v>28982</v>
      </c>
      <c r="O1713" s="56" t="s">
        <v>22</v>
      </c>
      <c r="P1713" s="56" t="s">
        <v>28983</v>
      </c>
      <c r="Q1713" s="56" t="s">
        <v>133</v>
      </c>
      <c r="R1713" s="56"/>
      <c r="S1713" s="56" t="s">
        <v>108</v>
      </c>
      <c r="T1713" s="56" t="s">
        <v>108</v>
      </c>
      <c r="U1713" s="56"/>
      <c r="V1713" s="56"/>
      <c r="W1713" s="56" t="s">
        <v>108</v>
      </c>
      <c r="X1713" s="56"/>
      <c r="Y1713" s="56" t="s">
        <v>108</v>
      </c>
      <c r="Z1713" s="56" t="s">
        <v>18</v>
      </c>
      <c r="AA1713" s="57">
        <v>43300</v>
      </c>
      <c r="AB1713" s="203"/>
      <c r="AC1713" s="64" t="s">
        <v>28181</v>
      </c>
      <c r="AD1713" s="56" t="s">
        <v>79</v>
      </c>
      <c r="AE1713" s="56"/>
      <c r="AF1713" s="61"/>
      <c r="AG1713" s="61"/>
      <c r="AH1713" s="67" t="str">
        <v>Jul</v>
      </c>
      <c r="AI1713" s="68" t="str">
        <v>Jul</v>
      </c>
      <c r="AJ1713" s="69" t="e">
        <f t="shared" si="4"/>
        <v>#REF!</v>
      </c>
      <c r="AK1713" s="70">
        <f t="shared" si="1"/>
        <v>43330</v>
      </c>
      <c r="AL1713" s="71" t="e">
        <f t="shared" ca="1" si="5"/>
        <v>#REF!</v>
      </c>
      <c r="AM1713" s="71" t="str">
        <v>2018</v>
      </c>
      <c r="AN1713" s="70">
        <f t="shared" si="3"/>
        <v>43310</v>
      </c>
      <c r="AO1713" s="70" t="s">
        <v>123</v>
      </c>
    </row>
    <row r="1714" spans="1:41" ht="14.4">
      <c r="A1714" s="55" t="s">
        <v>28984</v>
      </c>
      <c r="B1714" s="56" t="s">
        <v>89</v>
      </c>
      <c r="C1714" s="57">
        <v>43362</v>
      </c>
      <c r="D1714" s="56" t="s">
        <v>90</v>
      </c>
      <c r="E1714" s="56" t="s">
        <v>140</v>
      </c>
      <c r="F1714" s="58" t="s">
        <v>106</v>
      </c>
      <c r="G1714" s="58" t="s">
        <v>107</v>
      </c>
      <c r="H1714" s="56" t="s">
        <v>140</v>
      </c>
      <c r="I1714" s="57"/>
      <c r="J1714" s="57">
        <v>43392</v>
      </c>
      <c r="K1714" s="56" t="s">
        <v>18</v>
      </c>
      <c r="L1714" s="56" t="s">
        <v>18</v>
      </c>
      <c r="M1714" s="60" t="s">
        <v>6733</v>
      </c>
      <c r="N1714" s="56" t="s">
        <v>28982</v>
      </c>
      <c r="O1714" s="56" t="s">
        <v>22</v>
      </c>
      <c r="P1714" s="56" t="s">
        <v>28983</v>
      </c>
      <c r="Q1714" s="56" t="s">
        <v>96</v>
      </c>
      <c r="R1714" s="56"/>
      <c r="S1714" s="56" t="s">
        <v>108</v>
      </c>
      <c r="T1714" s="56" t="s">
        <v>108</v>
      </c>
      <c r="U1714" s="56"/>
      <c r="V1714" s="56"/>
      <c r="W1714" s="56" t="s">
        <v>108</v>
      </c>
      <c r="X1714" s="56"/>
      <c r="Y1714" s="56" t="s">
        <v>108</v>
      </c>
      <c r="Z1714" s="56" t="s">
        <v>18</v>
      </c>
      <c r="AA1714" s="57">
        <v>43362</v>
      </c>
      <c r="AB1714" s="203"/>
      <c r="AC1714" s="64" t="s">
        <v>21266</v>
      </c>
      <c r="AD1714" s="56" t="s">
        <v>79</v>
      </c>
      <c r="AE1714" s="56"/>
      <c r="AF1714" s="61"/>
      <c r="AG1714" s="61"/>
      <c r="AH1714" s="67" t="str">
        <v>Sep</v>
      </c>
      <c r="AI1714" s="68" t="str">
        <v>Sep</v>
      </c>
      <c r="AJ1714" s="69" t="e">
        <f t="shared" si="4"/>
        <v>#REF!</v>
      </c>
      <c r="AK1714" s="70">
        <f t="shared" si="1"/>
        <v>43392</v>
      </c>
      <c r="AL1714" s="71" t="e">
        <f t="shared" ca="1" si="5"/>
        <v>#REF!</v>
      </c>
      <c r="AM1714" s="71" t="str">
        <v>2018</v>
      </c>
      <c r="AN1714" s="70">
        <f t="shared" si="3"/>
        <v>43372</v>
      </c>
      <c r="AO1714" s="70" t="s">
        <v>123</v>
      </c>
    </row>
    <row r="1715" spans="1:41" ht="14.4">
      <c r="A1715" s="55" t="s">
        <v>28985</v>
      </c>
      <c r="B1715" s="56" t="s">
        <v>89</v>
      </c>
      <c r="C1715" s="57">
        <v>43334</v>
      </c>
      <c r="D1715" s="56" t="s">
        <v>131</v>
      </c>
      <c r="E1715" s="56" t="s">
        <v>140</v>
      </c>
      <c r="F1715" s="58" t="s">
        <v>106</v>
      </c>
      <c r="G1715" s="58" t="s">
        <v>107</v>
      </c>
      <c r="H1715" s="56" t="s">
        <v>140</v>
      </c>
      <c r="I1715" s="57"/>
      <c r="J1715" s="57">
        <v>43365</v>
      </c>
      <c r="K1715" s="56" t="s">
        <v>25502</v>
      </c>
      <c r="L1715" s="56" t="s">
        <v>14</v>
      </c>
      <c r="M1715" s="60" t="s">
        <v>745</v>
      </c>
      <c r="N1715" s="56" t="s">
        <v>28986</v>
      </c>
      <c r="O1715" s="56" t="s">
        <v>1143</v>
      </c>
      <c r="P1715" s="56" t="s">
        <v>108</v>
      </c>
      <c r="Q1715" s="56" t="s">
        <v>17</v>
      </c>
      <c r="R1715" s="56"/>
      <c r="S1715" s="56" t="s">
        <v>108</v>
      </c>
      <c r="T1715" s="56" t="s">
        <v>108</v>
      </c>
      <c r="U1715" s="56"/>
      <c r="V1715" s="56"/>
      <c r="W1715" s="56" t="s">
        <v>108</v>
      </c>
      <c r="X1715" s="56"/>
      <c r="Y1715" s="56" t="s">
        <v>108</v>
      </c>
      <c r="Z1715" s="56" t="s">
        <v>14</v>
      </c>
      <c r="AA1715" s="57">
        <v>43334</v>
      </c>
      <c r="AB1715" s="203"/>
      <c r="AC1715" s="64" t="s">
        <v>28987</v>
      </c>
      <c r="AD1715" s="56" t="s">
        <v>118</v>
      </c>
      <c r="AE1715" s="56"/>
      <c r="AF1715" s="61"/>
      <c r="AG1715" s="61"/>
      <c r="AH1715" s="67" t="str">
        <v>Aug</v>
      </c>
      <c r="AI1715" s="68" t="str">
        <v>Aug</v>
      </c>
      <c r="AJ1715" s="69" t="e">
        <f t="shared" si="4"/>
        <v>#REF!</v>
      </c>
      <c r="AK1715" s="70">
        <f t="shared" si="1"/>
        <v>43364</v>
      </c>
      <c r="AL1715" s="71" t="e">
        <f t="shared" ca="1" si="5"/>
        <v>#REF!</v>
      </c>
      <c r="AM1715" s="71" t="str">
        <v>2018</v>
      </c>
      <c r="AN1715" s="70">
        <f t="shared" si="3"/>
        <v>43344</v>
      </c>
      <c r="AO1715" s="70" t="s">
        <v>123</v>
      </c>
    </row>
    <row r="1716" spans="1:41" ht="14.4">
      <c r="A1716" s="55" t="s">
        <v>28988</v>
      </c>
      <c r="B1716" s="56" t="s">
        <v>89</v>
      </c>
      <c r="C1716" s="57">
        <v>43294</v>
      </c>
      <c r="D1716" s="56" t="s">
        <v>90</v>
      </c>
      <c r="E1716" s="56" t="s">
        <v>91</v>
      </c>
      <c r="F1716" s="58" t="s">
        <v>214</v>
      </c>
      <c r="G1716" s="58" t="s">
        <v>93</v>
      </c>
      <c r="H1716" s="56" t="s">
        <v>91</v>
      </c>
      <c r="I1716" s="59"/>
      <c r="J1716" s="59"/>
      <c r="K1716" s="56" t="s">
        <v>18</v>
      </c>
      <c r="L1716" s="56" t="s">
        <v>18</v>
      </c>
      <c r="M1716" s="60" t="s">
        <v>28989</v>
      </c>
      <c r="N1716" s="56" t="s">
        <v>26803</v>
      </c>
      <c r="O1716" s="56" t="s">
        <v>355</v>
      </c>
      <c r="P1716" s="56" t="s">
        <v>28990</v>
      </c>
      <c r="Q1716" s="56" t="s">
        <v>96</v>
      </c>
      <c r="R1716" s="56"/>
      <c r="S1716" s="56"/>
      <c r="T1716" s="56"/>
      <c r="U1716" s="56"/>
      <c r="V1716" s="56"/>
      <c r="W1716" s="56"/>
      <c r="X1716" s="56"/>
      <c r="Y1716" s="56"/>
      <c r="Z1716" s="56" t="s">
        <v>18</v>
      </c>
      <c r="AA1716" s="533">
        <v>43297</v>
      </c>
      <c r="AB1716" s="203"/>
      <c r="AC1716" s="95"/>
      <c r="AD1716" s="56" t="s">
        <v>79</v>
      </c>
      <c r="AE1716" s="56"/>
      <c r="AF1716" s="61"/>
      <c r="AG1716" s="61"/>
      <c r="AH1716" s="67" t="str">
        <v>Jul</v>
      </c>
      <c r="AI1716" s="68" t="str">
        <v>Jul</v>
      </c>
      <c r="AJ1716" s="69" t="e">
        <f t="shared" si="4"/>
        <v>#REF!</v>
      </c>
      <c r="AK1716" s="70">
        <f t="shared" si="1"/>
        <v>43324</v>
      </c>
      <c r="AL1716" s="71" t="e">
        <f t="shared" ca="1" si="5"/>
        <v>#REF!</v>
      </c>
      <c r="AM1716" s="71" t="str">
        <v>2018</v>
      </c>
      <c r="AN1716" s="70">
        <f t="shared" si="3"/>
        <v>43304</v>
      </c>
      <c r="AO1716" s="70" t="s">
        <v>123</v>
      </c>
    </row>
    <row r="1717" spans="1:41" ht="14.4">
      <c r="A1717" s="55" t="s">
        <v>28991</v>
      </c>
      <c r="B1717" s="56" t="s">
        <v>89</v>
      </c>
      <c r="C1717" s="57">
        <v>43263</v>
      </c>
      <c r="D1717" s="56" t="s">
        <v>1027</v>
      </c>
      <c r="E1717" s="56" t="s">
        <v>12</v>
      </c>
      <c r="F1717" s="58" t="s">
        <v>106</v>
      </c>
      <c r="G1717" s="58" t="s">
        <v>107</v>
      </c>
      <c r="H1717" s="56" t="s">
        <v>12</v>
      </c>
      <c r="I1717" s="59"/>
      <c r="J1717" s="59"/>
      <c r="K1717" s="61"/>
      <c r="L1717" s="61"/>
      <c r="M1717" s="60" t="s">
        <v>3883</v>
      </c>
      <c r="N1717" s="56" t="s">
        <v>28992</v>
      </c>
      <c r="O1717" s="56" t="s">
        <v>172</v>
      </c>
      <c r="P1717" s="56" t="s">
        <v>28993</v>
      </c>
      <c r="Q1717" s="56" t="s">
        <v>21</v>
      </c>
      <c r="R1717" s="66"/>
      <c r="S1717" s="61"/>
      <c r="T1717" s="61"/>
      <c r="U1717" s="402"/>
      <c r="V1717" s="66"/>
      <c r="W1717" s="66"/>
      <c r="X1717" s="402"/>
      <c r="Y1717" s="61"/>
      <c r="Z1717" s="56" t="s">
        <v>18</v>
      </c>
      <c r="AA1717" s="533">
        <v>43266</v>
      </c>
      <c r="AB1717" s="203"/>
      <c r="AC1717" s="95"/>
      <c r="AD1717" s="56" t="s">
        <v>79</v>
      </c>
      <c r="AE1717" s="56"/>
      <c r="AF1717" s="61"/>
      <c r="AG1717" s="61"/>
      <c r="AH1717" s="67" t="str">
        <v>Jun</v>
      </c>
      <c r="AI1717" s="68" t="str">
        <v>Jun</v>
      </c>
      <c r="AJ1717" s="69" t="e">
        <f t="shared" si="4"/>
        <v>#REF!</v>
      </c>
      <c r="AK1717" s="70">
        <f t="shared" si="1"/>
        <v>43293</v>
      </c>
      <c r="AL1717" s="71" t="e">
        <f t="shared" ca="1" si="5"/>
        <v>#REF!</v>
      </c>
      <c r="AM1717" s="71" t="str">
        <v>2018</v>
      </c>
      <c r="AN1717" s="70">
        <f t="shared" si="3"/>
        <v>43273</v>
      </c>
      <c r="AO1717" s="70" t="s">
        <v>123</v>
      </c>
    </row>
    <row r="1718" spans="1:41" ht="14.4">
      <c r="A1718" s="55" t="s">
        <v>28994</v>
      </c>
      <c r="B1718" s="56" t="s">
        <v>89</v>
      </c>
      <c r="C1718" s="57">
        <v>43129</v>
      </c>
      <c r="D1718" s="56" t="s">
        <v>1027</v>
      </c>
      <c r="E1718" s="56" t="s">
        <v>112</v>
      </c>
      <c r="F1718" s="58" t="s">
        <v>106</v>
      </c>
      <c r="G1718" s="58" t="s">
        <v>113</v>
      </c>
      <c r="H1718" s="56" t="s">
        <v>112</v>
      </c>
      <c r="I1718" s="57"/>
      <c r="J1718" s="57">
        <v>43159</v>
      </c>
      <c r="K1718" s="56" t="s">
        <v>18</v>
      </c>
      <c r="L1718" s="56" t="s">
        <v>14</v>
      </c>
      <c r="M1718" s="60" t="s">
        <v>12843</v>
      </c>
      <c r="N1718" s="56" t="s">
        <v>28995</v>
      </c>
      <c r="O1718" s="56" t="s">
        <v>22</v>
      </c>
      <c r="P1718" s="56" t="s">
        <v>28996</v>
      </c>
      <c r="Q1718" s="56" t="s">
        <v>116</v>
      </c>
      <c r="R1718" s="66"/>
      <c r="S1718" s="56" t="s">
        <v>108</v>
      </c>
      <c r="T1718" s="56" t="s">
        <v>108</v>
      </c>
      <c r="U1718" s="402"/>
      <c r="V1718" s="66"/>
      <c r="W1718" s="66"/>
      <c r="X1718" s="400" t="s">
        <v>108</v>
      </c>
      <c r="Y1718" s="61"/>
      <c r="Z1718" s="56" t="s">
        <v>14</v>
      </c>
      <c r="AA1718" s="57">
        <v>43129</v>
      </c>
      <c r="AB1718" s="203"/>
      <c r="AC1718" s="60" t="s">
        <v>8336</v>
      </c>
      <c r="AD1718" s="65" t="s">
        <v>118</v>
      </c>
      <c r="AE1718" s="96"/>
      <c r="AF1718" s="66"/>
      <c r="AG1718" s="66"/>
      <c r="AH1718" s="67" t="str">
        <v>Jan</v>
      </c>
      <c r="AI1718" s="68" t="str">
        <v>Jan</v>
      </c>
      <c r="AJ1718" s="69" t="e">
        <f t="shared" si="4"/>
        <v>#REF!</v>
      </c>
      <c r="AK1718" s="70">
        <f t="shared" si="1"/>
        <v>43159</v>
      </c>
      <c r="AL1718" s="71" t="e">
        <f t="shared" ca="1" si="5"/>
        <v>#REF!</v>
      </c>
      <c r="AM1718" s="71" t="str">
        <v>2018</v>
      </c>
      <c r="AN1718" s="70">
        <f t="shared" si="3"/>
        <v>43139</v>
      </c>
      <c r="AO1718" s="70" t="s">
        <v>123</v>
      </c>
    </row>
    <row r="1719" spans="1:41" ht="14.4">
      <c r="A1719" s="55" t="s">
        <v>28997</v>
      </c>
      <c r="B1719" s="56" t="s">
        <v>89</v>
      </c>
      <c r="C1719" s="57">
        <v>43104</v>
      </c>
      <c r="D1719" s="56" t="s">
        <v>1027</v>
      </c>
      <c r="E1719" s="56" t="s">
        <v>12</v>
      </c>
      <c r="F1719" s="58" t="s">
        <v>106</v>
      </c>
      <c r="G1719" s="58" t="s">
        <v>107</v>
      </c>
      <c r="H1719" s="56" t="s">
        <v>12</v>
      </c>
      <c r="I1719" s="59"/>
      <c r="J1719" s="59"/>
      <c r="K1719" s="61"/>
      <c r="L1719" s="61"/>
      <c r="M1719" s="60" t="s">
        <v>302</v>
      </c>
      <c r="N1719" s="56" t="s">
        <v>28998</v>
      </c>
      <c r="O1719" s="56" t="s">
        <v>27</v>
      </c>
      <c r="P1719" s="56" t="s">
        <v>28999</v>
      </c>
      <c r="Q1719" s="56" t="s">
        <v>17</v>
      </c>
      <c r="R1719" s="66"/>
      <c r="S1719" s="61"/>
      <c r="T1719" s="61"/>
      <c r="U1719" s="402"/>
      <c r="V1719" s="66"/>
      <c r="W1719" s="66"/>
      <c r="X1719" s="400" t="s">
        <v>108</v>
      </c>
      <c r="Y1719" s="61"/>
      <c r="Z1719" s="56" t="s">
        <v>18</v>
      </c>
      <c r="AA1719" s="533">
        <v>43123</v>
      </c>
      <c r="AB1719" s="203"/>
      <c r="AC1719" s="95"/>
      <c r="AD1719" s="65" t="s">
        <v>79</v>
      </c>
      <c r="AE1719" s="65"/>
      <c r="AF1719" s="66"/>
      <c r="AG1719" s="66"/>
      <c r="AH1719" s="67" t="str">
        <v>Jan</v>
      </c>
      <c r="AI1719" s="68" t="str">
        <v>Jan</v>
      </c>
      <c r="AJ1719" s="69" t="e">
        <f t="shared" si="4"/>
        <v>#REF!</v>
      </c>
      <c r="AK1719" s="70">
        <f t="shared" si="1"/>
        <v>43134</v>
      </c>
      <c r="AL1719" s="71" t="e">
        <f t="shared" ca="1" si="5"/>
        <v>#REF!</v>
      </c>
      <c r="AM1719" s="71" t="str">
        <v>2018</v>
      </c>
      <c r="AN1719" s="70">
        <f t="shared" si="3"/>
        <v>43114</v>
      </c>
      <c r="AO1719" s="70" t="s">
        <v>123</v>
      </c>
    </row>
    <row r="1720" spans="1:41" ht="14.4">
      <c r="A1720" s="55" t="s">
        <v>29000</v>
      </c>
      <c r="B1720" s="56" t="s">
        <v>89</v>
      </c>
      <c r="C1720" s="57">
        <v>43451</v>
      </c>
      <c r="D1720" s="56" t="s">
        <v>1027</v>
      </c>
      <c r="E1720" s="56" t="s">
        <v>140</v>
      </c>
      <c r="F1720" s="58" t="s">
        <v>106</v>
      </c>
      <c r="G1720" s="58" t="s">
        <v>107</v>
      </c>
      <c r="H1720" s="56" t="s">
        <v>140</v>
      </c>
      <c r="I1720" s="57"/>
      <c r="J1720" s="57">
        <v>43482</v>
      </c>
      <c r="K1720" s="56" t="s">
        <v>18</v>
      </c>
      <c r="L1720" s="56" t="s">
        <v>18</v>
      </c>
      <c r="M1720" s="60" t="s">
        <v>642</v>
      </c>
      <c r="N1720" s="56" t="s">
        <v>29001</v>
      </c>
      <c r="O1720" s="56" t="s">
        <v>95</v>
      </c>
      <c r="P1720" s="56" t="s">
        <v>29002</v>
      </c>
      <c r="Q1720" s="56" t="s">
        <v>17</v>
      </c>
      <c r="R1720" s="56"/>
      <c r="S1720" s="56" t="s">
        <v>108</v>
      </c>
      <c r="T1720" s="56" t="s">
        <v>108</v>
      </c>
      <c r="U1720" s="56"/>
      <c r="V1720" s="56"/>
      <c r="W1720" s="56" t="s">
        <v>108</v>
      </c>
      <c r="X1720" s="56"/>
      <c r="Y1720" s="56" t="s">
        <v>108</v>
      </c>
      <c r="Z1720" s="56" t="s">
        <v>18</v>
      </c>
      <c r="AA1720" s="57">
        <v>43451</v>
      </c>
      <c r="AB1720" s="203"/>
      <c r="AC1720" s="64" t="s">
        <v>29003</v>
      </c>
      <c r="AD1720" s="56" t="s">
        <v>79</v>
      </c>
      <c r="AE1720" s="56"/>
      <c r="AF1720" s="61"/>
      <c r="AG1720" s="61"/>
      <c r="AH1720" s="67" t="str">
        <v>Dec</v>
      </c>
      <c r="AI1720" s="68" t="str">
        <v>Dec</v>
      </c>
      <c r="AJ1720" s="69" t="e">
        <f t="shared" si="4"/>
        <v>#REF!</v>
      </c>
      <c r="AK1720" s="70">
        <f t="shared" si="1"/>
        <v>43481</v>
      </c>
      <c r="AL1720" s="71" t="e">
        <f t="shared" ca="1" si="5"/>
        <v>#REF!</v>
      </c>
      <c r="AM1720" s="71" t="str">
        <v>2018</v>
      </c>
      <c r="AN1720" s="70">
        <f t="shared" si="3"/>
        <v>43461</v>
      </c>
      <c r="AO1720" s="70" t="s">
        <v>123</v>
      </c>
    </row>
    <row r="1721" spans="1:41" ht="14.4">
      <c r="A1721" s="55" t="s">
        <v>29004</v>
      </c>
      <c r="B1721" s="56" t="s">
        <v>89</v>
      </c>
      <c r="C1721" s="57">
        <v>43137</v>
      </c>
      <c r="D1721" s="56" t="s">
        <v>1027</v>
      </c>
      <c r="E1721" s="56" t="s">
        <v>140</v>
      </c>
      <c r="F1721" s="58" t="s">
        <v>106</v>
      </c>
      <c r="G1721" s="58" t="s">
        <v>107</v>
      </c>
      <c r="H1721" s="56" t="s">
        <v>140</v>
      </c>
      <c r="I1721" s="57"/>
      <c r="J1721" s="57">
        <v>43165</v>
      </c>
      <c r="K1721" s="56" t="s">
        <v>18</v>
      </c>
      <c r="L1721" s="56" t="s">
        <v>18</v>
      </c>
      <c r="M1721" s="60" t="s">
        <v>29005</v>
      </c>
      <c r="N1721" s="56" t="s">
        <v>29005</v>
      </c>
      <c r="O1721" s="56" t="s">
        <v>37</v>
      </c>
      <c r="P1721" s="56" t="s">
        <v>29006</v>
      </c>
      <c r="Q1721" s="56" t="s">
        <v>17</v>
      </c>
      <c r="R1721" s="66"/>
      <c r="S1721" s="56" t="s">
        <v>108</v>
      </c>
      <c r="T1721" s="56" t="s">
        <v>108</v>
      </c>
      <c r="U1721" s="56"/>
      <c r="V1721" s="66"/>
      <c r="W1721" s="66"/>
      <c r="X1721" s="400"/>
      <c r="Y1721" s="56" t="s">
        <v>108</v>
      </c>
      <c r="Z1721" s="56" t="s">
        <v>18</v>
      </c>
      <c r="AA1721" s="57">
        <v>43143</v>
      </c>
      <c r="AB1721" s="203"/>
      <c r="AC1721" s="64" t="s">
        <v>29007</v>
      </c>
      <c r="AD1721" s="65" t="s">
        <v>79</v>
      </c>
      <c r="AE1721" s="65"/>
      <c r="AF1721" s="66"/>
      <c r="AG1721" s="66"/>
      <c r="AH1721" s="67" t="str">
        <v>Feb</v>
      </c>
      <c r="AI1721" s="68" t="str">
        <v>Feb</v>
      </c>
      <c r="AJ1721" s="69" t="e">
        <f t="shared" si="4"/>
        <v>#REF!</v>
      </c>
      <c r="AK1721" s="70">
        <f t="shared" si="1"/>
        <v>43167</v>
      </c>
      <c r="AL1721" s="71" t="e">
        <f t="shared" ca="1" si="5"/>
        <v>#REF!</v>
      </c>
      <c r="AM1721" s="71" t="str">
        <v>2018</v>
      </c>
      <c r="AN1721" s="70">
        <f t="shared" si="3"/>
        <v>43147</v>
      </c>
      <c r="AO1721" s="70" t="s">
        <v>123</v>
      </c>
    </row>
    <row r="1722" spans="1:41" ht="14.4">
      <c r="A1722" s="55" t="s">
        <v>29008</v>
      </c>
      <c r="B1722" s="56" t="s">
        <v>89</v>
      </c>
      <c r="C1722" s="57">
        <v>43447</v>
      </c>
      <c r="D1722" s="56" t="s">
        <v>229</v>
      </c>
      <c r="E1722" s="56" t="s">
        <v>140</v>
      </c>
      <c r="F1722" s="58" t="s">
        <v>106</v>
      </c>
      <c r="G1722" s="58" t="s">
        <v>107</v>
      </c>
      <c r="H1722" s="56" t="s">
        <v>140</v>
      </c>
      <c r="I1722" s="57"/>
      <c r="J1722" s="57">
        <v>43478</v>
      </c>
      <c r="K1722" s="56" t="s">
        <v>18</v>
      </c>
      <c r="L1722" s="56" t="s">
        <v>14</v>
      </c>
      <c r="M1722" s="60" t="s">
        <v>29009</v>
      </c>
      <c r="N1722" s="56" t="s">
        <v>29010</v>
      </c>
      <c r="O1722" s="61"/>
      <c r="P1722" s="56" t="s">
        <v>108</v>
      </c>
      <c r="Q1722" s="56" t="s">
        <v>96</v>
      </c>
      <c r="R1722" s="56"/>
      <c r="S1722" s="56" t="s">
        <v>108</v>
      </c>
      <c r="T1722" s="56" t="s">
        <v>108</v>
      </c>
      <c r="U1722" s="56"/>
      <c r="V1722" s="56"/>
      <c r="W1722" s="56" t="s">
        <v>108</v>
      </c>
      <c r="X1722" s="56"/>
      <c r="Y1722" s="56" t="s">
        <v>108</v>
      </c>
      <c r="Z1722" s="56" t="s">
        <v>14</v>
      </c>
      <c r="AA1722" s="57">
        <v>43447</v>
      </c>
      <c r="AB1722" s="203"/>
      <c r="AC1722" s="64" t="s">
        <v>29011</v>
      </c>
      <c r="AD1722" s="56" t="s">
        <v>224</v>
      </c>
      <c r="AE1722" s="56"/>
      <c r="AF1722" s="61"/>
      <c r="AG1722" s="61"/>
      <c r="AH1722" s="67" t="str">
        <v>Dec</v>
      </c>
      <c r="AI1722" s="68" t="str">
        <v>Dec</v>
      </c>
      <c r="AJ1722" s="69" t="e">
        <f t="shared" si="4"/>
        <v>#REF!</v>
      </c>
      <c r="AK1722" s="70">
        <f t="shared" si="1"/>
        <v>43477</v>
      </c>
      <c r="AL1722" s="71" t="e">
        <f t="shared" ca="1" si="5"/>
        <v>#REF!</v>
      </c>
      <c r="AM1722" s="71" t="str">
        <v>2018</v>
      </c>
      <c r="AN1722" s="70">
        <f t="shared" si="3"/>
        <v>43457</v>
      </c>
      <c r="AO1722" s="70" t="s">
        <v>123</v>
      </c>
    </row>
    <row r="1723" spans="1:41" ht="14.4">
      <c r="A1723" s="55" t="s">
        <v>29012</v>
      </c>
      <c r="B1723" s="56" t="s">
        <v>89</v>
      </c>
      <c r="C1723" s="57">
        <v>43236</v>
      </c>
      <c r="D1723" s="56" t="s">
        <v>131</v>
      </c>
      <c r="E1723" s="56" t="s">
        <v>15779</v>
      </c>
      <c r="F1723" s="58" t="s">
        <v>214</v>
      </c>
      <c r="G1723" s="58" t="s">
        <v>21420</v>
      </c>
      <c r="H1723" s="56" t="s">
        <v>15779</v>
      </c>
      <c r="I1723" s="57"/>
      <c r="J1723" s="57">
        <v>43249</v>
      </c>
      <c r="K1723" s="56" t="s">
        <v>18</v>
      </c>
      <c r="L1723" s="56" t="s">
        <v>18</v>
      </c>
      <c r="M1723" s="60" t="s">
        <v>29013</v>
      </c>
      <c r="N1723" s="56" t="s">
        <v>29014</v>
      </c>
      <c r="O1723" s="56" t="s">
        <v>27</v>
      </c>
      <c r="P1723" s="61"/>
      <c r="Q1723" s="56" t="s">
        <v>96</v>
      </c>
      <c r="R1723" s="56"/>
      <c r="S1723" s="56" t="s">
        <v>108</v>
      </c>
      <c r="T1723" s="56" t="s">
        <v>108</v>
      </c>
      <c r="U1723" s="56"/>
      <c r="V1723" s="56"/>
      <c r="W1723" s="56" t="s">
        <v>108</v>
      </c>
      <c r="X1723" s="56" t="s">
        <v>108</v>
      </c>
      <c r="Y1723" s="61"/>
      <c r="Z1723" s="56" t="s">
        <v>18</v>
      </c>
      <c r="AA1723" s="533">
        <v>43242</v>
      </c>
      <c r="AB1723" s="203"/>
      <c r="AC1723" s="64" t="s">
        <v>29015</v>
      </c>
      <c r="AD1723" s="56" t="s">
        <v>79</v>
      </c>
      <c r="AE1723" s="56"/>
      <c r="AF1723" s="61"/>
      <c r="AG1723" s="61"/>
      <c r="AH1723" s="67" t="str">
        <v>May</v>
      </c>
      <c r="AI1723" s="68" t="str">
        <v>May</v>
      </c>
      <c r="AJ1723" s="69" t="e">
        <f t="shared" si="4"/>
        <v>#REF!</v>
      </c>
      <c r="AK1723" s="70">
        <f t="shared" si="1"/>
        <v>43266</v>
      </c>
      <c r="AL1723" s="71" t="e">
        <f t="shared" ca="1" si="5"/>
        <v>#REF!</v>
      </c>
      <c r="AM1723" s="71" t="str">
        <v>2018</v>
      </c>
      <c r="AN1723" s="70">
        <f t="shared" si="3"/>
        <v>43246</v>
      </c>
      <c r="AO1723" s="70" t="s">
        <v>123</v>
      </c>
    </row>
    <row r="1724" spans="1:41" ht="14.4">
      <c r="A1724" s="55" t="s">
        <v>29016</v>
      </c>
      <c r="B1724" s="56" t="s">
        <v>89</v>
      </c>
      <c r="C1724" s="57">
        <v>43118</v>
      </c>
      <c r="D1724" s="56" t="s">
        <v>90</v>
      </c>
      <c r="E1724" s="56" t="s">
        <v>140</v>
      </c>
      <c r="F1724" s="58" t="s">
        <v>106</v>
      </c>
      <c r="G1724" s="58" t="s">
        <v>107</v>
      </c>
      <c r="H1724" s="56" t="s">
        <v>140</v>
      </c>
      <c r="I1724" s="57"/>
      <c r="J1724" s="57">
        <v>43150</v>
      </c>
      <c r="K1724" s="56" t="s">
        <v>18</v>
      </c>
      <c r="L1724" s="56" t="s">
        <v>14</v>
      </c>
      <c r="M1724" s="60" t="s">
        <v>17392</v>
      </c>
      <c r="N1724" s="56" t="s">
        <v>29017</v>
      </c>
      <c r="O1724" s="56" t="s">
        <v>249</v>
      </c>
      <c r="P1724" s="56" t="s">
        <v>108</v>
      </c>
      <c r="Q1724" s="56" t="s">
        <v>96</v>
      </c>
      <c r="R1724" s="66"/>
      <c r="S1724" s="56" t="s">
        <v>108</v>
      </c>
      <c r="T1724" s="56" t="s">
        <v>108</v>
      </c>
      <c r="U1724" s="56"/>
      <c r="V1724" s="66"/>
      <c r="W1724" s="66"/>
      <c r="X1724" s="400"/>
      <c r="Y1724" s="56" t="s">
        <v>108</v>
      </c>
      <c r="Z1724" s="56" t="s">
        <v>14</v>
      </c>
      <c r="AA1724" s="57">
        <v>43118</v>
      </c>
      <c r="AB1724" s="203"/>
      <c r="AC1724" s="64" t="s">
        <v>29018</v>
      </c>
      <c r="AD1724" s="65" t="s">
        <v>224</v>
      </c>
      <c r="AE1724" s="65"/>
      <c r="AF1724" s="66"/>
      <c r="AG1724" s="66"/>
      <c r="AH1724" s="67" t="str">
        <v>Jan</v>
      </c>
      <c r="AI1724" s="68" t="str">
        <v>Jan</v>
      </c>
      <c r="AJ1724" s="69" t="e">
        <f t="shared" si="4"/>
        <v>#REF!</v>
      </c>
      <c r="AK1724" s="70">
        <f t="shared" si="1"/>
        <v>43148</v>
      </c>
      <c r="AL1724" s="71" t="e">
        <f t="shared" ca="1" si="5"/>
        <v>#REF!</v>
      </c>
      <c r="AM1724" s="71" t="str">
        <v>2018</v>
      </c>
      <c r="AN1724" s="70">
        <f t="shared" si="3"/>
        <v>43128</v>
      </c>
      <c r="AO1724" s="70" t="s">
        <v>123</v>
      </c>
    </row>
    <row r="1725" spans="1:41" ht="14.4">
      <c r="A1725" s="55" t="s">
        <v>29019</v>
      </c>
      <c r="B1725" s="56" t="s">
        <v>89</v>
      </c>
      <c r="C1725" s="57">
        <v>43123</v>
      </c>
      <c r="D1725" s="56" t="s">
        <v>90</v>
      </c>
      <c r="E1725" s="56" t="s">
        <v>15779</v>
      </c>
      <c r="F1725" s="58" t="s">
        <v>214</v>
      </c>
      <c r="G1725" s="58" t="s">
        <v>214</v>
      </c>
      <c r="H1725" s="56" t="s">
        <v>2445</v>
      </c>
      <c r="I1725" s="57"/>
      <c r="J1725" s="57">
        <v>43136</v>
      </c>
      <c r="K1725" s="56" t="s">
        <v>18</v>
      </c>
      <c r="L1725" s="56" t="s">
        <v>14</v>
      </c>
      <c r="M1725" s="60" t="s">
        <v>29020</v>
      </c>
      <c r="N1725" s="56" t="s">
        <v>29021</v>
      </c>
      <c r="O1725" s="56" t="s">
        <v>143</v>
      </c>
      <c r="P1725" s="61"/>
      <c r="Q1725" s="56" t="s">
        <v>96</v>
      </c>
      <c r="R1725" s="56"/>
      <c r="S1725" s="56" t="s">
        <v>108</v>
      </c>
      <c r="T1725" s="56" t="s">
        <v>14</v>
      </c>
      <c r="U1725" s="400"/>
      <c r="V1725" s="56"/>
      <c r="W1725" s="56" t="s">
        <v>108</v>
      </c>
      <c r="X1725" s="400" t="s">
        <v>108</v>
      </c>
      <c r="Y1725" s="61"/>
      <c r="Z1725" s="56" t="s">
        <v>14</v>
      </c>
      <c r="AA1725" s="533">
        <v>43132</v>
      </c>
      <c r="AB1725" s="203"/>
      <c r="AC1725" s="64" t="s">
        <v>29022</v>
      </c>
      <c r="AD1725" s="65" t="s">
        <v>118</v>
      </c>
      <c r="AE1725" s="65"/>
      <c r="AF1725" s="66"/>
      <c r="AG1725" s="66"/>
      <c r="AH1725" s="67" t="str">
        <v>Jan</v>
      </c>
      <c r="AI1725" s="68" t="str">
        <v>Feb</v>
      </c>
      <c r="AJ1725" s="69" t="e">
        <f t="shared" si="4"/>
        <v>#REF!</v>
      </c>
      <c r="AK1725" s="70">
        <f t="shared" si="1"/>
        <v>43153</v>
      </c>
      <c r="AL1725" s="71" t="e">
        <f t="shared" ca="1" si="5"/>
        <v>#REF!</v>
      </c>
      <c r="AM1725" s="71" t="str">
        <v>2018</v>
      </c>
      <c r="AN1725" s="70">
        <f t="shared" si="3"/>
        <v>43133</v>
      </c>
      <c r="AO1725" s="70" t="s">
        <v>123</v>
      </c>
    </row>
    <row r="1726" spans="1:41" ht="14.4">
      <c r="A1726" s="55" t="s">
        <v>29023</v>
      </c>
      <c r="B1726" s="56" t="s">
        <v>89</v>
      </c>
      <c r="C1726" s="57">
        <v>43262</v>
      </c>
      <c r="D1726" s="56" t="s">
        <v>1027</v>
      </c>
      <c r="E1726" s="56" t="s">
        <v>12</v>
      </c>
      <c r="F1726" s="58" t="s">
        <v>106</v>
      </c>
      <c r="G1726" s="58" t="s">
        <v>107</v>
      </c>
      <c r="H1726" s="56" t="s">
        <v>12</v>
      </c>
      <c r="I1726" s="59"/>
      <c r="J1726" s="59"/>
      <c r="K1726" s="61"/>
      <c r="L1726" s="61"/>
      <c r="M1726" s="60" t="s">
        <v>29024</v>
      </c>
      <c r="N1726" s="56" t="s">
        <v>29025</v>
      </c>
      <c r="O1726" s="56" t="s">
        <v>29</v>
      </c>
      <c r="P1726" s="56" t="s">
        <v>29026</v>
      </c>
      <c r="Q1726" s="56" t="s">
        <v>17</v>
      </c>
      <c r="R1726" s="66"/>
      <c r="S1726" s="61"/>
      <c r="T1726" s="61"/>
      <c r="U1726" s="402"/>
      <c r="V1726" s="66"/>
      <c r="W1726" s="66"/>
      <c r="X1726" s="402"/>
      <c r="Y1726" s="61"/>
      <c r="Z1726" s="56" t="s">
        <v>18</v>
      </c>
      <c r="AA1726" s="533">
        <v>43290</v>
      </c>
      <c r="AB1726" s="203"/>
      <c r="AC1726" s="95"/>
      <c r="AD1726" s="56" t="s">
        <v>79</v>
      </c>
      <c r="AE1726" s="56"/>
      <c r="AF1726" s="61"/>
      <c r="AG1726" s="61"/>
      <c r="AH1726" s="67" t="str">
        <v>Jun</v>
      </c>
      <c r="AI1726" s="68" t="str">
        <v>Jul</v>
      </c>
      <c r="AJ1726" s="69" t="e">
        <f t="shared" si="4"/>
        <v>#REF!</v>
      </c>
      <c r="AK1726" s="70">
        <f t="shared" si="1"/>
        <v>43292</v>
      </c>
      <c r="AL1726" s="71" t="e">
        <f t="shared" ca="1" si="5"/>
        <v>#REF!</v>
      </c>
      <c r="AM1726" s="71" t="str">
        <v>2018</v>
      </c>
      <c r="AN1726" s="70">
        <f t="shared" si="3"/>
        <v>43272</v>
      </c>
      <c r="AO1726" s="70" t="s">
        <v>123</v>
      </c>
    </row>
    <row r="1727" spans="1:41" ht="14.4">
      <c r="A1727" s="55" t="s">
        <v>29027</v>
      </c>
      <c r="B1727" s="56" t="s">
        <v>89</v>
      </c>
      <c r="C1727" s="57">
        <v>43451</v>
      </c>
      <c r="D1727" s="56" t="s">
        <v>1027</v>
      </c>
      <c r="E1727" s="56" t="s">
        <v>140</v>
      </c>
      <c r="F1727" s="58" t="s">
        <v>106</v>
      </c>
      <c r="G1727" s="58" t="s">
        <v>107</v>
      </c>
      <c r="H1727" s="56" t="s">
        <v>140</v>
      </c>
      <c r="I1727" s="57"/>
      <c r="J1727" s="57">
        <v>43482</v>
      </c>
      <c r="K1727" s="56" t="s">
        <v>18</v>
      </c>
      <c r="L1727" s="56" t="s">
        <v>14</v>
      </c>
      <c r="M1727" s="60" t="s">
        <v>642</v>
      </c>
      <c r="N1727" s="56" t="s">
        <v>29028</v>
      </c>
      <c r="O1727" s="56" t="s">
        <v>33</v>
      </c>
      <c r="P1727" s="56" t="s">
        <v>108</v>
      </c>
      <c r="Q1727" s="56" t="s">
        <v>17</v>
      </c>
      <c r="R1727" s="56"/>
      <c r="S1727" s="56" t="s">
        <v>108</v>
      </c>
      <c r="T1727" s="56" t="s">
        <v>108</v>
      </c>
      <c r="U1727" s="56"/>
      <c r="V1727" s="56"/>
      <c r="W1727" s="56" t="s">
        <v>108</v>
      </c>
      <c r="X1727" s="56"/>
      <c r="Y1727" s="56" t="s">
        <v>108</v>
      </c>
      <c r="Z1727" s="56" t="s">
        <v>14</v>
      </c>
      <c r="AA1727" s="57">
        <v>43451</v>
      </c>
      <c r="AB1727" s="203"/>
      <c r="AC1727" s="64" t="s">
        <v>24972</v>
      </c>
      <c r="AD1727" s="56" t="s">
        <v>79</v>
      </c>
      <c r="AE1727" s="56"/>
      <c r="AF1727" s="61"/>
      <c r="AG1727" s="61"/>
      <c r="AH1727" s="67" t="str">
        <v>Dec</v>
      </c>
      <c r="AI1727" s="68" t="str">
        <v>Dec</v>
      </c>
      <c r="AJ1727" s="69" t="e">
        <f t="shared" si="4"/>
        <v>#REF!</v>
      </c>
      <c r="AK1727" s="70">
        <f t="shared" si="1"/>
        <v>43481</v>
      </c>
      <c r="AL1727" s="71" t="e">
        <f t="shared" ca="1" si="5"/>
        <v>#REF!</v>
      </c>
      <c r="AM1727" s="71" t="str">
        <v>2018</v>
      </c>
      <c r="AN1727" s="70">
        <f t="shared" si="3"/>
        <v>43461</v>
      </c>
      <c r="AO1727" s="70" t="s">
        <v>123</v>
      </c>
    </row>
    <row r="1728" spans="1:41" ht="14.4">
      <c r="A1728" s="55" t="s">
        <v>29029</v>
      </c>
      <c r="B1728" s="56" t="s">
        <v>89</v>
      </c>
      <c r="C1728" s="57">
        <v>43447</v>
      </c>
      <c r="D1728" s="56" t="s">
        <v>1027</v>
      </c>
      <c r="E1728" s="56" t="s">
        <v>129</v>
      </c>
      <c r="F1728" s="58" t="s">
        <v>106</v>
      </c>
      <c r="G1728" s="58" t="s">
        <v>107</v>
      </c>
      <c r="H1728" s="56" t="s">
        <v>129</v>
      </c>
      <c r="I1728" s="57"/>
      <c r="J1728" s="57">
        <v>43489</v>
      </c>
      <c r="K1728" s="61"/>
      <c r="L1728" s="61"/>
      <c r="M1728" s="60" t="s">
        <v>745</v>
      </c>
      <c r="N1728" s="56" t="s">
        <v>29030</v>
      </c>
      <c r="O1728" s="56" t="s">
        <v>29</v>
      </c>
      <c r="P1728" s="56" t="s">
        <v>29031</v>
      </c>
      <c r="Q1728" s="56" t="s">
        <v>17</v>
      </c>
      <c r="R1728" s="66"/>
      <c r="S1728" s="61"/>
      <c r="T1728" s="61"/>
      <c r="U1728" s="402"/>
      <c r="V1728" s="66"/>
      <c r="W1728" s="66"/>
      <c r="X1728" s="402"/>
      <c r="Y1728" s="61"/>
      <c r="Z1728" s="56" t="s">
        <v>18</v>
      </c>
      <c r="AA1728" s="57">
        <v>43451</v>
      </c>
      <c r="AB1728" s="203"/>
      <c r="AC1728" s="64" t="s">
        <v>29032</v>
      </c>
      <c r="AD1728" s="56" t="s">
        <v>79</v>
      </c>
      <c r="AE1728" s="61"/>
      <c r="AF1728" s="61"/>
      <c r="AG1728" s="61"/>
      <c r="AH1728" s="67" t="str">
        <v>Dec</v>
      </c>
      <c r="AI1728" s="68" t="str">
        <v>Dec</v>
      </c>
      <c r="AJ1728" s="69" t="e">
        <f t="shared" si="4"/>
        <v>#REF!</v>
      </c>
      <c r="AK1728" s="70">
        <f t="shared" si="1"/>
        <v>43477</v>
      </c>
      <c r="AL1728" s="71" t="e">
        <f t="shared" ca="1" si="5"/>
        <v>#REF!</v>
      </c>
      <c r="AM1728" s="71" t="str">
        <v>2018</v>
      </c>
      <c r="AN1728" s="70">
        <f t="shared" si="3"/>
        <v>43457</v>
      </c>
      <c r="AO1728" s="70" t="s">
        <v>123</v>
      </c>
    </row>
    <row r="1729" spans="1:41" ht="14.4">
      <c r="A1729" s="55" t="s">
        <v>29033</v>
      </c>
      <c r="B1729" s="56" t="s">
        <v>89</v>
      </c>
      <c r="C1729" s="57">
        <v>43388</v>
      </c>
      <c r="D1729" s="56" t="s">
        <v>90</v>
      </c>
      <c r="E1729" s="56" t="s">
        <v>140</v>
      </c>
      <c r="F1729" s="58" t="s">
        <v>106</v>
      </c>
      <c r="G1729" s="58" t="s">
        <v>107</v>
      </c>
      <c r="H1729" s="56" t="s">
        <v>140</v>
      </c>
      <c r="I1729" s="57"/>
      <c r="J1729" s="57">
        <v>43419</v>
      </c>
      <c r="K1729" s="56" t="s">
        <v>18</v>
      </c>
      <c r="L1729" s="56" t="s">
        <v>14</v>
      </c>
      <c r="M1729" s="60" t="s">
        <v>29034</v>
      </c>
      <c r="N1729" s="56" t="s">
        <v>29035</v>
      </c>
      <c r="O1729" s="56" t="s">
        <v>137</v>
      </c>
      <c r="P1729" s="56" t="s">
        <v>108</v>
      </c>
      <c r="Q1729" s="56" t="s">
        <v>96</v>
      </c>
      <c r="R1729" s="56"/>
      <c r="S1729" s="56" t="s">
        <v>108</v>
      </c>
      <c r="T1729" s="56" t="s">
        <v>108</v>
      </c>
      <c r="U1729" s="56"/>
      <c r="V1729" s="56"/>
      <c r="W1729" s="56" t="s">
        <v>108</v>
      </c>
      <c r="X1729" s="56"/>
      <c r="Y1729" s="56" t="s">
        <v>108</v>
      </c>
      <c r="Z1729" s="56" t="s">
        <v>14</v>
      </c>
      <c r="AA1729" s="57">
        <v>43388</v>
      </c>
      <c r="AB1729" s="203"/>
      <c r="AC1729" s="64" t="s">
        <v>25389</v>
      </c>
      <c r="AD1729" s="56" t="s">
        <v>224</v>
      </c>
      <c r="AE1729" s="56"/>
      <c r="AF1729" s="61"/>
      <c r="AG1729" s="61"/>
      <c r="AH1729" s="67" t="str">
        <v>Oct</v>
      </c>
      <c r="AI1729" s="68" t="str">
        <v>Oct</v>
      </c>
      <c r="AJ1729" s="69" t="e">
        <f t="shared" si="4"/>
        <v>#REF!</v>
      </c>
      <c r="AK1729" s="70">
        <f t="shared" si="1"/>
        <v>43418</v>
      </c>
      <c r="AL1729" s="71" t="e">
        <f t="shared" ca="1" si="5"/>
        <v>#REF!</v>
      </c>
      <c r="AM1729" s="71" t="str">
        <v>2018</v>
      </c>
      <c r="AN1729" s="70">
        <f t="shared" si="3"/>
        <v>43398</v>
      </c>
      <c r="AO1729" s="70" t="s">
        <v>123</v>
      </c>
    </row>
    <row r="1730" spans="1:41" ht="14.4">
      <c r="A1730" s="55" t="s">
        <v>29036</v>
      </c>
      <c r="B1730" s="56" t="s">
        <v>89</v>
      </c>
      <c r="C1730" s="57">
        <v>43383</v>
      </c>
      <c r="D1730" s="56" t="s">
        <v>1027</v>
      </c>
      <c r="E1730" s="56" t="s">
        <v>140</v>
      </c>
      <c r="F1730" s="58" t="s">
        <v>106</v>
      </c>
      <c r="G1730" s="58" t="s">
        <v>107</v>
      </c>
      <c r="H1730" s="56" t="s">
        <v>140</v>
      </c>
      <c r="I1730" s="57"/>
      <c r="J1730" s="57">
        <v>43414</v>
      </c>
      <c r="K1730" s="56" t="s">
        <v>18</v>
      </c>
      <c r="L1730" s="56" t="s">
        <v>18</v>
      </c>
      <c r="M1730" s="60" t="s">
        <v>642</v>
      </c>
      <c r="N1730" s="56" t="s">
        <v>29037</v>
      </c>
      <c r="O1730" s="56" t="s">
        <v>95</v>
      </c>
      <c r="P1730" s="56" t="s">
        <v>29038</v>
      </c>
      <c r="Q1730" s="56" t="s">
        <v>21</v>
      </c>
      <c r="R1730" s="56"/>
      <c r="S1730" s="56" t="s">
        <v>108</v>
      </c>
      <c r="T1730" s="56" t="s">
        <v>108</v>
      </c>
      <c r="U1730" s="56"/>
      <c r="V1730" s="56"/>
      <c r="W1730" s="56" t="s">
        <v>108</v>
      </c>
      <c r="X1730" s="56"/>
      <c r="Y1730" s="56" t="s">
        <v>108</v>
      </c>
      <c r="Z1730" s="56" t="s">
        <v>18</v>
      </c>
      <c r="AA1730" s="57">
        <v>43374</v>
      </c>
      <c r="AB1730" s="203"/>
      <c r="AC1730" s="64" t="s">
        <v>22873</v>
      </c>
      <c r="AD1730" s="56" t="s">
        <v>79</v>
      </c>
      <c r="AE1730" s="56"/>
      <c r="AF1730" s="61"/>
      <c r="AG1730" s="61"/>
      <c r="AH1730" s="67" t="str">
        <v>Oct</v>
      </c>
      <c r="AI1730" s="68" t="str">
        <v>Oct</v>
      </c>
      <c r="AJ1730" s="69" t="e">
        <f t="shared" si="4"/>
        <v>#REF!</v>
      </c>
      <c r="AK1730" s="70">
        <f t="shared" si="1"/>
        <v>43413</v>
      </c>
      <c r="AL1730" s="71" t="e">
        <f t="shared" ca="1" si="5"/>
        <v>#REF!</v>
      </c>
      <c r="AM1730" s="71" t="str">
        <v>2018</v>
      </c>
      <c r="AN1730" s="70">
        <f t="shared" si="3"/>
        <v>43393</v>
      </c>
      <c r="AO1730" s="70" t="s">
        <v>123</v>
      </c>
    </row>
    <row r="1731" spans="1:41" ht="14.4">
      <c r="A1731" s="55" t="s">
        <v>29039</v>
      </c>
      <c r="B1731" s="56" t="s">
        <v>89</v>
      </c>
      <c r="C1731" s="57">
        <v>43139</v>
      </c>
      <c r="D1731" s="56" t="s">
        <v>131</v>
      </c>
      <c r="E1731" s="56" t="s">
        <v>12</v>
      </c>
      <c r="F1731" s="58" t="s">
        <v>106</v>
      </c>
      <c r="G1731" s="58" t="s">
        <v>107</v>
      </c>
      <c r="H1731" s="56" t="s">
        <v>12</v>
      </c>
      <c r="I1731" s="59"/>
      <c r="J1731" s="59"/>
      <c r="K1731" s="61"/>
      <c r="L1731" s="61"/>
      <c r="M1731" s="60" t="s">
        <v>29040</v>
      </c>
      <c r="N1731" s="56" t="s">
        <v>29041</v>
      </c>
      <c r="O1731" s="56" t="s">
        <v>39</v>
      </c>
      <c r="P1731" s="61"/>
      <c r="Q1731" s="56" t="s">
        <v>17</v>
      </c>
      <c r="R1731" s="66"/>
      <c r="S1731" s="61"/>
      <c r="T1731" s="61"/>
      <c r="U1731" s="402"/>
      <c r="V1731" s="66"/>
      <c r="W1731" s="66"/>
      <c r="X1731" s="400" t="s">
        <v>108</v>
      </c>
      <c r="Y1731" s="61"/>
      <c r="Z1731" s="56" t="s">
        <v>14</v>
      </c>
      <c r="AA1731" s="533">
        <v>43158</v>
      </c>
      <c r="AB1731" s="203"/>
      <c r="AC1731" s="64" t="s">
        <v>27085</v>
      </c>
      <c r="AD1731" s="65" t="s">
        <v>118</v>
      </c>
      <c r="AE1731" s="65"/>
      <c r="AF1731" s="66"/>
      <c r="AG1731" s="66"/>
      <c r="AH1731" s="67" t="str">
        <v>Feb</v>
      </c>
      <c r="AI1731" s="68" t="str">
        <v>Feb</v>
      </c>
      <c r="AJ1731" s="69" t="e">
        <f t="shared" si="4"/>
        <v>#REF!</v>
      </c>
      <c r="AK1731" s="70">
        <f t="shared" si="1"/>
        <v>43169</v>
      </c>
      <c r="AL1731" s="71" t="e">
        <f t="shared" ca="1" si="5"/>
        <v>#REF!</v>
      </c>
      <c r="AM1731" s="71" t="str">
        <v>2018</v>
      </c>
      <c r="AN1731" s="70">
        <f t="shared" si="3"/>
        <v>43149</v>
      </c>
      <c r="AO1731" s="70" t="s">
        <v>123</v>
      </c>
    </row>
    <row r="1732" spans="1:41" ht="14.4">
      <c r="A1732" s="55" t="s">
        <v>29042</v>
      </c>
      <c r="B1732" s="56" t="s">
        <v>89</v>
      </c>
      <c r="C1732" s="57">
        <v>43453</v>
      </c>
      <c r="D1732" s="56" t="s">
        <v>1027</v>
      </c>
      <c r="E1732" s="56" t="s">
        <v>140</v>
      </c>
      <c r="F1732" s="58" t="s">
        <v>106</v>
      </c>
      <c r="G1732" s="58" t="s">
        <v>107</v>
      </c>
      <c r="H1732" s="56" t="s">
        <v>140</v>
      </c>
      <c r="I1732" s="57"/>
      <c r="J1732" s="57">
        <v>43484</v>
      </c>
      <c r="K1732" s="56" t="s">
        <v>18</v>
      </c>
      <c r="L1732" s="56" t="s">
        <v>14</v>
      </c>
      <c r="M1732" s="60" t="s">
        <v>642</v>
      </c>
      <c r="N1732" s="56" t="s">
        <v>29043</v>
      </c>
      <c r="O1732" s="56" t="s">
        <v>95</v>
      </c>
      <c r="P1732" s="56" t="s">
        <v>108</v>
      </c>
      <c r="Q1732" s="56" t="s">
        <v>17</v>
      </c>
      <c r="R1732" s="56"/>
      <c r="S1732" s="56" t="s">
        <v>108</v>
      </c>
      <c r="T1732" s="56" t="s">
        <v>108</v>
      </c>
      <c r="U1732" s="56"/>
      <c r="V1732" s="56"/>
      <c r="W1732" s="56" t="s">
        <v>108</v>
      </c>
      <c r="X1732" s="56"/>
      <c r="Y1732" s="56" t="s">
        <v>108</v>
      </c>
      <c r="Z1732" s="56" t="s">
        <v>14</v>
      </c>
      <c r="AA1732" s="57">
        <v>43453</v>
      </c>
      <c r="AB1732" s="203"/>
      <c r="AC1732" s="64" t="s">
        <v>29044</v>
      </c>
      <c r="AD1732" s="56" t="s">
        <v>118</v>
      </c>
      <c r="AE1732" s="56"/>
      <c r="AF1732" s="61"/>
      <c r="AG1732" s="61"/>
      <c r="AH1732" s="67" t="str">
        <v>Dec</v>
      </c>
      <c r="AI1732" s="68" t="str">
        <v>Dec</v>
      </c>
      <c r="AJ1732" s="69" t="e">
        <f t="shared" si="4"/>
        <v>#REF!</v>
      </c>
      <c r="AK1732" s="70">
        <f t="shared" si="1"/>
        <v>43483</v>
      </c>
      <c r="AL1732" s="71" t="e">
        <f t="shared" ca="1" si="5"/>
        <v>#REF!</v>
      </c>
      <c r="AM1732" s="71" t="str">
        <v>2018</v>
      </c>
      <c r="AN1732" s="70">
        <f t="shared" si="3"/>
        <v>43463</v>
      </c>
      <c r="AO1732" s="70" t="s">
        <v>123</v>
      </c>
    </row>
    <row r="1733" spans="1:41" ht="14.4">
      <c r="A1733" s="55" t="s">
        <v>29045</v>
      </c>
      <c r="B1733" s="56" t="s">
        <v>89</v>
      </c>
      <c r="C1733" s="57">
        <v>43110</v>
      </c>
      <c r="D1733" s="56" t="s">
        <v>90</v>
      </c>
      <c r="E1733" s="56" t="s">
        <v>91</v>
      </c>
      <c r="F1733" s="58" t="s">
        <v>214</v>
      </c>
      <c r="G1733" s="58" t="s">
        <v>18740</v>
      </c>
      <c r="H1733" s="56" t="s">
        <v>91</v>
      </c>
      <c r="I1733" s="59"/>
      <c r="J1733" s="59"/>
      <c r="K1733" s="56" t="s">
        <v>18</v>
      </c>
      <c r="L1733" s="56" t="s">
        <v>18</v>
      </c>
      <c r="M1733" s="60" t="s">
        <v>29046</v>
      </c>
      <c r="N1733" s="56" t="s">
        <v>29047</v>
      </c>
      <c r="O1733" s="56" t="s">
        <v>114</v>
      </c>
      <c r="P1733" s="56">
        <v>917030</v>
      </c>
      <c r="Q1733" s="56" t="s">
        <v>96</v>
      </c>
      <c r="R1733" s="66"/>
      <c r="S1733" s="61"/>
      <c r="T1733" s="61"/>
      <c r="U1733" s="402"/>
      <c r="V1733" s="66"/>
      <c r="W1733" s="66"/>
      <c r="X1733" s="400" t="s">
        <v>108</v>
      </c>
      <c r="Y1733" s="61"/>
      <c r="Z1733" s="56" t="s">
        <v>18</v>
      </c>
      <c r="AA1733" s="57">
        <v>43110</v>
      </c>
      <c r="AB1733" s="203"/>
      <c r="AC1733" s="200" t="s">
        <v>29048</v>
      </c>
      <c r="AD1733" s="65" t="s">
        <v>79</v>
      </c>
      <c r="AE1733" s="65"/>
      <c r="AF1733" s="66"/>
      <c r="AG1733" s="66"/>
      <c r="AH1733" s="67" t="str">
        <v>Jan</v>
      </c>
      <c r="AI1733" s="68" t="str">
        <v>Jan</v>
      </c>
      <c r="AJ1733" s="69" t="e">
        <f t="shared" si="4"/>
        <v>#REF!</v>
      </c>
      <c r="AK1733" s="70">
        <f t="shared" si="1"/>
        <v>43140</v>
      </c>
      <c r="AL1733" s="71" t="e">
        <f t="shared" ca="1" si="5"/>
        <v>#REF!</v>
      </c>
      <c r="AM1733" s="71" t="str">
        <v>2018</v>
      </c>
      <c r="AN1733" s="70">
        <f t="shared" si="3"/>
        <v>43120</v>
      </c>
      <c r="AO1733" s="70" t="s">
        <v>123</v>
      </c>
    </row>
    <row r="1734" spans="1:41" ht="14.4">
      <c r="A1734" s="55" t="s">
        <v>29049</v>
      </c>
      <c r="B1734" s="56" t="s">
        <v>89</v>
      </c>
      <c r="C1734" s="57">
        <v>43122</v>
      </c>
      <c r="D1734" s="56" t="s">
        <v>90</v>
      </c>
      <c r="E1734" s="56" t="s">
        <v>3969</v>
      </c>
      <c r="F1734" s="58" t="s">
        <v>214</v>
      </c>
      <c r="G1734" s="58" t="s">
        <v>13733</v>
      </c>
      <c r="H1734" s="56" t="s">
        <v>3969</v>
      </c>
      <c r="I1734" s="59"/>
      <c r="J1734" s="59"/>
      <c r="K1734" s="61"/>
      <c r="L1734" s="61"/>
      <c r="M1734" s="60" t="s">
        <v>29050</v>
      </c>
      <c r="N1734" s="56" t="s">
        <v>29051</v>
      </c>
      <c r="O1734" s="56" t="s">
        <v>137</v>
      </c>
      <c r="P1734" s="56" t="s">
        <v>29052</v>
      </c>
      <c r="Q1734" s="56" t="s">
        <v>96</v>
      </c>
      <c r="R1734" s="66"/>
      <c r="S1734" s="61"/>
      <c r="T1734" s="61"/>
      <c r="U1734" s="402"/>
      <c r="V1734" s="66"/>
      <c r="W1734" s="66"/>
      <c r="X1734" s="400" t="s">
        <v>108</v>
      </c>
      <c r="Y1734" s="61"/>
      <c r="Z1734" s="56" t="s">
        <v>18</v>
      </c>
      <c r="AA1734" s="57">
        <v>43137</v>
      </c>
      <c r="AB1734" s="203"/>
      <c r="AC1734" s="64" t="s">
        <v>29053</v>
      </c>
      <c r="AD1734" s="65" t="s">
        <v>79</v>
      </c>
      <c r="AE1734" s="65"/>
      <c r="AF1734" s="66"/>
      <c r="AG1734" s="66"/>
      <c r="AH1734" s="67" t="str">
        <v>Jan</v>
      </c>
      <c r="AI1734" s="68" t="str">
        <v>Feb</v>
      </c>
      <c r="AJ1734" s="69" t="e">
        <f t="shared" si="4"/>
        <v>#REF!</v>
      </c>
      <c r="AK1734" s="70">
        <f t="shared" si="1"/>
        <v>43152</v>
      </c>
      <c r="AL1734" s="71" t="e">
        <f t="shared" ca="1" si="5"/>
        <v>#REF!</v>
      </c>
      <c r="AM1734" s="71" t="str">
        <v>2018</v>
      </c>
      <c r="AN1734" s="70">
        <f t="shared" si="3"/>
        <v>43132</v>
      </c>
      <c r="AO1734" s="70" t="s">
        <v>123</v>
      </c>
    </row>
    <row r="1735" spans="1:41" ht="14.4">
      <c r="A1735" s="55" t="s">
        <v>29054</v>
      </c>
      <c r="B1735" s="56" t="s">
        <v>89</v>
      </c>
      <c r="C1735" s="57">
        <v>43249</v>
      </c>
      <c r="D1735" s="56" t="s">
        <v>1027</v>
      </c>
      <c r="E1735" s="56" t="s">
        <v>129</v>
      </c>
      <c r="F1735" s="58" t="s">
        <v>106</v>
      </c>
      <c r="G1735" s="58" t="s">
        <v>107</v>
      </c>
      <c r="H1735" s="56" t="s">
        <v>129</v>
      </c>
      <c r="I1735" s="57"/>
      <c r="J1735" s="57">
        <v>43291</v>
      </c>
      <c r="K1735" s="61"/>
      <c r="L1735" s="61"/>
      <c r="M1735" s="60" t="s">
        <v>22789</v>
      </c>
      <c r="N1735" s="56" t="s">
        <v>29055</v>
      </c>
      <c r="O1735" s="61"/>
      <c r="P1735" s="56" t="s">
        <v>29056</v>
      </c>
      <c r="Q1735" s="56" t="s">
        <v>96</v>
      </c>
      <c r="R1735" s="66"/>
      <c r="S1735" s="61"/>
      <c r="T1735" s="61"/>
      <c r="U1735" s="402"/>
      <c r="V1735" s="66"/>
      <c r="W1735" s="66"/>
      <c r="X1735" s="402"/>
      <c r="Y1735" s="61"/>
      <c r="Z1735" s="56" t="s">
        <v>14</v>
      </c>
      <c r="AA1735" s="533">
        <v>43251</v>
      </c>
      <c r="AB1735" s="203"/>
      <c r="AC1735" s="64" t="s">
        <v>28466</v>
      </c>
      <c r="AD1735" s="56" t="s">
        <v>224</v>
      </c>
      <c r="AE1735" s="61"/>
      <c r="AF1735" s="61"/>
      <c r="AG1735" s="61"/>
      <c r="AH1735" s="67" t="str">
        <v>May</v>
      </c>
      <c r="AI1735" s="68" t="str">
        <v>May</v>
      </c>
      <c r="AJ1735" s="69" t="e">
        <f t="shared" si="4"/>
        <v>#REF!</v>
      </c>
      <c r="AK1735" s="70">
        <f t="shared" si="1"/>
        <v>43279</v>
      </c>
      <c r="AL1735" s="71" t="e">
        <f t="shared" ca="1" si="5"/>
        <v>#REF!</v>
      </c>
      <c r="AM1735" s="71" t="str">
        <v>2018</v>
      </c>
      <c r="AN1735" s="70">
        <f t="shared" si="3"/>
        <v>43259</v>
      </c>
      <c r="AO1735" s="70" t="s">
        <v>123</v>
      </c>
    </row>
    <row r="1736" spans="1:41" ht="14.4">
      <c r="A1736" s="55" t="s">
        <v>29057</v>
      </c>
      <c r="B1736" s="56" t="s">
        <v>89</v>
      </c>
      <c r="C1736" s="57">
        <v>43119</v>
      </c>
      <c r="D1736" s="56" t="s">
        <v>131</v>
      </c>
      <c r="E1736" s="56" t="s">
        <v>140</v>
      </c>
      <c r="F1736" s="58" t="s">
        <v>106</v>
      </c>
      <c r="G1736" s="58" t="s">
        <v>107</v>
      </c>
      <c r="H1736" s="56" t="s">
        <v>140</v>
      </c>
      <c r="I1736" s="59"/>
      <c r="J1736" s="59"/>
      <c r="K1736" s="56" t="s">
        <v>18</v>
      </c>
      <c r="L1736" s="56" t="s">
        <v>18</v>
      </c>
      <c r="M1736" s="60" t="s">
        <v>642</v>
      </c>
      <c r="N1736" s="56" t="s">
        <v>29058</v>
      </c>
      <c r="O1736" s="56" t="s">
        <v>27</v>
      </c>
      <c r="P1736" s="56" t="s">
        <v>29059</v>
      </c>
      <c r="Q1736" s="56" t="s">
        <v>17</v>
      </c>
      <c r="R1736" s="66"/>
      <c r="S1736" s="56" t="s">
        <v>108</v>
      </c>
      <c r="T1736" s="56" t="s">
        <v>108</v>
      </c>
      <c r="U1736" s="56"/>
      <c r="V1736" s="66"/>
      <c r="W1736" s="66"/>
      <c r="X1736" s="400"/>
      <c r="Y1736" s="56" t="s">
        <v>108</v>
      </c>
      <c r="Z1736" s="56" t="s">
        <v>18</v>
      </c>
      <c r="AA1736" s="57">
        <v>43119</v>
      </c>
      <c r="AB1736" s="203"/>
      <c r="AC1736" s="64" t="s">
        <v>29060</v>
      </c>
      <c r="AD1736" s="65" t="s">
        <v>79</v>
      </c>
      <c r="AE1736" s="65"/>
      <c r="AF1736" s="66"/>
      <c r="AG1736" s="66"/>
      <c r="AH1736" s="67" t="str">
        <v>Jan</v>
      </c>
      <c r="AI1736" s="68" t="str">
        <v>Jan</v>
      </c>
      <c r="AJ1736" s="69" t="e">
        <f t="shared" si="4"/>
        <v>#REF!</v>
      </c>
      <c r="AK1736" s="70">
        <f t="shared" si="1"/>
        <v>43149</v>
      </c>
      <c r="AL1736" s="71" t="e">
        <f t="shared" ca="1" si="5"/>
        <v>#REF!</v>
      </c>
      <c r="AM1736" s="71" t="str">
        <v>2018</v>
      </c>
      <c r="AN1736" s="70">
        <f t="shared" si="3"/>
        <v>43129</v>
      </c>
      <c r="AO1736" s="70" t="s">
        <v>123</v>
      </c>
    </row>
    <row r="1737" spans="1:41" ht="14.4">
      <c r="A1737" s="55" t="s">
        <v>29061</v>
      </c>
      <c r="B1737" s="56" t="s">
        <v>89</v>
      </c>
      <c r="C1737" s="57">
        <v>43104</v>
      </c>
      <c r="D1737" s="56" t="s">
        <v>1027</v>
      </c>
      <c r="E1737" s="56" t="s">
        <v>12</v>
      </c>
      <c r="F1737" s="58" t="s">
        <v>106</v>
      </c>
      <c r="G1737" s="58" t="s">
        <v>107</v>
      </c>
      <c r="H1737" s="56" t="s">
        <v>12</v>
      </c>
      <c r="I1737" s="59"/>
      <c r="J1737" s="59"/>
      <c r="K1737" s="61"/>
      <c r="L1737" s="61"/>
      <c r="M1737" s="60" t="s">
        <v>302</v>
      </c>
      <c r="N1737" s="56" t="s">
        <v>29058</v>
      </c>
      <c r="O1737" s="56" t="s">
        <v>27</v>
      </c>
      <c r="P1737" s="56" t="s">
        <v>29059</v>
      </c>
      <c r="Q1737" s="56" t="s">
        <v>17</v>
      </c>
      <c r="R1737" s="66"/>
      <c r="S1737" s="61"/>
      <c r="T1737" s="61"/>
      <c r="U1737" s="402"/>
      <c r="V1737" s="66"/>
      <c r="W1737" s="66"/>
      <c r="X1737" s="400" t="s">
        <v>108</v>
      </c>
      <c r="Y1737" s="61"/>
      <c r="Z1737" s="56" t="s">
        <v>18</v>
      </c>
      <c r="AA1737" s="533">
        <v>43123</v>
      </c>
      <c r="AB1737" s="203"/>
      <c r="AC1737" s="95"/>
      <c r="AD1737" s="65" t="s">
        <v>79</v>
      </c>
      <c r="AE1737" s="65"/>
      <c r="AF1737" s="66"/>
      <c r="AG1737" s="66"/>
      <c r="AH1737" s="67" t="str">
        <v>Jan</v>
      </c>
      <c r="AI1737" s="68" t="str">
        <v>Jan</v>
      </c>
      <c r="AJ1737" s="69" t="e">
        <f t="shared" si="4"/>
        <v>#REF!</v>
      </c>
      <c r="AK1737" s="70">
        <f t="shared" si="1"/>
        <v>43134</v>
      </c>
      <c r="AL1737" s="71" t="e">
        <f t="shared" ca="1" si="5"/>
        <v>#REF!</v>
      </c>
      <c r="AM1737" s="71" t="str">
        <v>2018</v>
      </c>
      <c r="AN1737" s="70">
        <f t="shared" si="3"/>
        <v>43114</v>
      </c>
      <c r="AO1737" s="70" t="s">
        <v>123</v>
      </c>
    </row>
    <row r="1738" spans="1:41" ht="14.4">
      <c r="A1738" s="55" t="s">
        <v>29062</v>
      </c>
      <c r="B1738" s="56" t="s">
        <v>89</v>
      </c>
      <c r="C1738" s="57">
        <v>43265</v>
      </c>
      <c r="D1738" s="56" t="s">
        <v>90</v>
      </c>
      <c r="E1738" s="56" t="s">
        <v>140</v>
      </c>
      <c r="F1738" s="58" t="s">
        <v>106</v>
      </c>
      <c r="G1738" s="58" t="s">
        <v>107</v>
      </c>
      <c r="H1738" s="56" t="s">
        <v>140</v>
      </c>
      <c r="I1738" s="57"/>
      <c r="J1738" s="57">
        <v>43295</v>
      </c>
      <c r="K1738" s="56" t="s">
        <v>18</v>
      </c>
      <c r="L1738" s="56" t="s">
        <v>18</v>
      </c>
      <c r="M1738" s="60" t="s">
        <v>31</v>
      </c>
      <c r="N1738" s="56" t="s">
        <v>29063</v>
      </c>
      <c r="O1738" s="56" t="s">
        <v>27</v>
      </c>
      <c r="P1738" s="56" t="s">
        <v>29064</v>
      </c>
      <c r="Q1738" s="56" t="s">
        <v>678</v>
      </c>
      <c r="R1738" s="56"/>
      <c r="S1738" s="56" t="s">
        <v>108</v>
      </c>
      <c r="T1738" s="56" t="s">
        <v>108</v>
      </c>
      <c r="U1738" s="56"/>
      <c r="V1738" s="56"/>
      <c r="W1738" s="56" t="s">
        <v>108</v>
      </c>
      <c r="X1738" s="56"/>
      <c r="Y1738" s="56" t="s">
        <v>108</v>
      </c>
      <c r="Z1738" s="56" t="s">
        <v>18</v>
      </c>
      <c r="AA1738" s="57">
        <v>43265</v>
      </c>
      <c r="AB1738" s="203"/>
      <c r="AC1738" s="64" t="s">
        <v>29065</v>
      </c>
      <c r="AD1738" s="56" t="s">
        <v>79</v>
      </c>
      <c r="AE1738" s="56"/>
      <c r="AF1738" s="61"/>
      <c r="AG1738" s="61"/>
      <c r="AH1738" s="67" t="str">
        <v>Jun</v>
      </c>
      <c r="AI1738" s="68" t="str">
        <v>Jun</v>
      </c>
      <c r="AJ1738" s="69" t="e">
        <f t="shared" si="4"/>
        <v>#REF!</v>
      </c>
      <c r="AK1738" s="70">
        <f t="shared" si="1"/>
        <v>43295</v>
      </c>
      <c r="AL1738" s="71" t="e">
        <f t="shared" ca="1" si="5"/>
        <v>#REF!</v>
      </c>
      <c r="AM1738" s="71" t="str">
        <v>2018</v>
      </c>
      <c r="AN1738" s="70">
        <f t="shared" si="3"/>
        <v>43275</v>
      </c>
      <c r="AO1738" s="70" t="s">
        <v>123</v>
      </c>
    </row>
    <row r="1739" spans="1:41" ht="14.4">
      <c r="A1739" s="55" t="s">
        <v>29066</v>
      </c>
      <c r="B1739" s="56" t="s">
        <v>89</v>
      </c>
      <c r="C1739" s="57">
        <v>43390</v>
      </c>
      <c r="D1739" s="56" t="s">
        <v>131</v>
      </c>
      <c r="E1739" s="56" t="s">
        <v>140</v>
      </c>
      <c r="F1739" s="58" t="s">
        <v>106</v>
      </c>
      <c r="G1739" s="58" t="s">
        <v>107</v>
      </c>
      <c r="H1739" s="56" t="s">
        <v>140</v>
      </c>
      <c r="I1739" s="57"/>
      <c r="J1739" s="57">
        <v>43421</v>
      </c>
      <c r="K1739" s="56" t="s">
        <v>18</v>
      </c>
      <c r="L1739" s="56" t="s">
        <v>18</v>
      </c>
      <c r="M1739" s="60" t="s">
        <v>29067</v>
      </c>
      <c r="N1739" s="56" t="s">
        <v>1616</v>
      </c>
      <c r="O1739" s="56" t="s">
        <v>27</v>
      </c>
      <c r="P1739" s="56" t="s">
        <v>1617</v>
      </c>
      <c r="Q1739" s="56" t="s">
        <v>17</v>
      </c>
      <c r="R1739" s="56"/>
      <c r="S1739" s="56" t="s">
        <v>108</v>
      </c>
      <c r="T1739" s="56" t="s">
        <v>108</v>
      </c>
      <c r="U1739" s="56"/>
      <c r="V1739" s="56"/>
      <c r="W1739" s="56" t="s">
        <v>108</v>
      </c>
      <c r="X1739" s="56"/>
      <c r="Y1739" s="56" t="s">
        <v>108</v>
      </c>
      <c r="Z1739" s="56" t="s">
        <v>18</v>
      </c>
      <c r="AA1739" s="57">
        <v>43390</v>
      </c>
      <c r="AB1739" s="203"/>
      <c r="AC1739" s="64" t="s">
        <v>29068</v>
      </c>
      <c r="AD1739" s="56" t="s">
        <v>79</v>
      </c>
      <c r="AE1739" s="56"/>
      <c r="AF1739" s="61"/>
      <c r="AG1739" s="61"/>
      <c r="AH1739" s="67" t="str">
        <v>Oct</v>
      </c>
      <c r="AI1739" s="68" t="str">
        <v>Oct</v>
      </c>
      <c r="AJ1739" s="69" t="e">
        <f t="shared" si="4"/>
        <v>#REF!</v>
      </c>
      <c r="AK1739" s="70">
        <f t="shared" si="1"/>
        <v>43420</v>
      </c>
      <c r="AL1739" s="71" t="e">
        <f t="shared" ca="1" si="5"/>
        <v>#REF!</v>
      </c>
      <c r="AM1739" s="71" t="str">
        <v>2018</v>
      </c>
      <c r="AN1739" s="70">
        <f t="shared" si="3"/>
        <v>43400</v>
      </c>
      <c r="AO1739" s="70" t="s">
        <v>123</v>
      </c>
    </row>
    <row r="1740" spans="1:41" ht="14.4">
      <c r="A1740" s="55" t="s">
        <v>29069</v>
      </c>
      <c r="B1740" s="56" t="s">
        <v>89</v>
      </c>
      <c r="C1740" s="57">
        <v>43354</v>
      </c>
      <c r="D1740" s="56" t="s">
        <v>131</v>
      </c>
      <c r="E1740" s="56" t="s">
        <v>140</v>
      </c>
      <c r="F1740" s="58" t="s">
        <v>106</v>
      </c>
      <c r="G1740" s="58" t="s">
        <v>107</v>
      </c>
      <c r="H1740" s="56" t="s">
        <v>140</v>
      </c>
      <c r="I1740" s="57"/>
      <c r="J1740" s="57">
        <v>43384</v>
      </c>
      <c r="K1740" s="56" t="s">
        <v>18</v>
      </c>
      <c r="L1740" s="56" t="s">
        <v>18</v>
      </c>
      <c r="M1740" s="60" t="s">
        <v>29070</v>
      </c>
      <c r="N1740" s="56" t="s">
        <v>29071</v>
      </c>
      <c r="O1740" s="56" t="s">
        <v>13</v>
      </c>
      <c r="P1740" s="56" t="s">
        <v>29072</v>
      </c>
      <c r="Q1740" s="56" t="s">
        <v>28</v>
      </c>
      <c r="R1740" s="56"/>
      <c r="S1740" s="56" t="s">
        <v>108</v>
      </c>
      <c r="T1740" s="56" t="s">
        <v>108</v>
      </c>
      <c r="U1740" s="56"/>
      <c r="V1740" s="56"/>
      <c r="W1740" s="56" t="s">
        <v>108</v>
      </c>
      <c r="X1740" s="56"/>
      <c r="Y1740" s="56" t="s">
        <v>108</v>
      </c>
      <c r="Z1740" s="56" t="s">
        <v>18</v>
      </c>
      <c r="AA1740" s="57">
        <v>43354</v>
      </c>
      <c r="AB1740" s="203"/>
      <c r="AC1740" s="64" t="s">
        <v>24161</v>
      </c>
      <c r="AD1740" s="56" t="s">
        <v>79</v>
      </c>
      <c r="AE1740" s="56"/>
      <c r="AF1740" s="61"/>
      <c r="AG1740" s="61"/>
      <c r="AH1740" s="67" t="str">
        <v>Sep</v>
      </c>
      <c r="AI1740" s="68" t="str">
        <v>Sep</v>
      </c>
      <c r="AJ1740" s="69" t="e">
        <f t="shared" si="4"/>
        <v>#REF!</v>
      </c>
      <c r="AK1740" s="70">
        <f t="shared" si="1"/>
        <v>43384</v>
      </c>
      <c r="AL1740" s="71" t="e">
        <f t="shared" ca="1" si="5"/>
        <v>#REF!</v>
      </c>
      <c r="AM1740" s="71" t="str">
        <v>2018</v>
      </c>
      <c r="AN1740" s="70">
        <f t="shared" si="3"/>
        <v>43364</v>
      </c>
      <c r="AO1740" s="70" t="s">
        <v>123</v>
      </c>
    </row>
    <row r="1741" spans="1:41" ht="26.5">
      <c r="A1741" s="55" t="s">
        <v>29073</v>
      </c>
      <c r="B1741" s="56" t="s">
        <v>89</v>
      </c>
      <c r="C1741" s="57">
        <v>43388</v>
      </c>
      <c r="D1741" s="56" t="s">
        <v>90</v>
      </c>
      <c r="E1741" s="56" t="s">
        <v>140</v>
      </c>
      <c r="F1741" s="58" t="s">
        <v>106</v>
      </c>
      <c r="G1741" s="58" t="s">
        <v>107</v>
      </c>
      <c r="H1741" s="56" t="s">
        <v>140</v>
      </c>
      <c r="I1741" s="57"/>
      <c r="J1741" s="57">
        <v>43419</v>
      </c>
      <c r="K1741" s="56" t="s">
        <v>18</v>
      </c>
      <c r="L1741" s="56" t="s">
        <v>18</v>
      </c>
      <c r="M1741" s="60" t="s">
        <v>29074</v>
      </c>
      <c r="N1741" s="56" t="s">
        <v>29075</v>
      </c>
      <c r="O1741" s="56" t="s">
        <v>29</v>
      </c>
      <c r="P1741" s="56" t="s">
        <v>29076</v>
      </c>
      <c r="Q1741" s="56" t="s">
        <v>17</v>
      </c>
      <c r="R1741" s="56"/>
      <c r="S1741" s="56" t="s">
        <v>108</v>
      </c>
      <c r="T1741" s="56" t="s">
        <v>108</v>
      </c>
      <c r="U1741" s="56"/>
      <c r="V1741" s="56"/>
      <c r="W1741" s="56" t="s">
        <v>108</v>
      </c>
      <c r="X1741" s="56"/>
      <c r="Y1741" s="56" t="s">
        <v>108</v>
      </c>
      <c r="Z1741" s="56" t="s">
        <v>18</v>
      </c>
      <c r="AA1741" s="57">
        <v>43388</v>
      </c>
      <c r="AB1741" s="203"/>
      <c r="AC1741" s="64" t="s">
        <v>29077</v>
      </c>
      <c r="AD1741" s="56" t="s">
        <v>79</v>
      </c>
      <c r="AE1741" s="56"/>
      <c r="AF1741" s="61"/>
      <c r="AG1741" s="61"/>
      <c r="AH1741" s="67" t="str">
        <v>Oct</v>
      </c>
      <c r="AI1741" s="68" t="str">
        <v>Oct</v>
      </c>
      <c r="AJ1741" s="69" t="e">
        <f t="shared" si="4"/>
        <v>#REF!</v>
      </c>
      <c r="AK1741" s="70">
        <f t="shared" si="1"/>
        <v>43418</v>
      </c>
      <c r="AL1741" s="71" t="e">
        <f t="shared" ca="1" si="5"/>
        <v>#REF!</v>
      </c>
      <c r="AM1741" s="71" t="str">
        <v>2018</v>
      </c>
      <c r="AN1741" s="70">
        <f t="shared" si="3"/>
        <v>43398</v>
      </c>
      <c r="AO1741" s="70" t="s">
        <v>123</v>
      </c>
    </row>
    <row r="1742" spans="1:41" ht="14.4">
      <c r="A1742" s="55" t="s">
        <v>29078</v>
      </c>
      <c r="B1742" s="56" t="s">
        <v>89</v>
      </c>
      <c r="C1742" s="57">
        <v>43362</v>
      </c>
      <c r="D1742" s="56" t="s">
        <v>90</v>
      </c>
      <c r="E1742" s="56" t="s">
        <v>140</v>
      </c>
      <c r="F1742" s="58" t="s">
        <v>106</v>
      </c>
      <c r="G1742" s="58" t="s">
        <v>107</v>
      </c>
      <c r="H1742" s="56" t="s">
        <v>140</v>
      </c>
      <c r="I1742" s="57"/>
      <c r="J1742" s="57">
        <v>43392</v>
      </c>
      <c r="K1742" s="56" t="s">
        <v>18</v>
      </c>
      <c r="L1742" s="56" t="s">
        <v>18</v>
      </c>
      <c r="M1742" s="60" t="s">
        <v>29079</v>
      </c>
      <c r="N1742" s="56" t="s">
        <v>29080</v>
      </c>
      <c r="O1742" s="56" t="s">
        <v>29</v>
      </c>
      <c r="P1742" s="56" t="s">
        <v>29076</v>
      </c>
      <c r="Q1742" s="56" t="s">
        <v>17</v>
      </c>
      <c r="R1742" s="56"/>
      <c r="S1742" s="56" t="s">
        <v>108</v>
      </c>
      <c r="T1742" s="56" t="s">
        <v>108</v>
      </c>
      <c r="U1742" s="56"/>
      <c r="V1742" s="56"/>
      <c r="W1742" s="56" t="s">
        <v>108</v>
      </c>
      <c r="X1742" s="56"/>
      <c r="Y1742" s="56" t="s">
        <v>108</v>
      </c>
      <c r="Z1742" s="56" t="s">
        <v>18</v>
      </c>
      <c r="AA1742" s="57">
        <v>43362</v>
      </c>
      <c r="AB1742" s="203"/>
      <c r="AC1742" s="64" t="s">
        <v>21266</v>
      </c>
      <c r="AD1742" s="56" t="s">
        <v>79</v>
      </c>
      <c r="AE1742" s="56"/>
      <c r="AF1742" s="61"/>
      <c r="AG1742" s="61"/>
      <c r="AH1742" s="67" t="str">
        <v>Sep</v>
      </c>
      <c r="AI1742" s="68" t="str">
        <v>Sep</v>
      </c>
      <c r="AJ1742" s="69" t="e">
        <f t="shared" si="4"/>
        <v>#REF!</v>
      </c>
      <c r="AK1742" s="70">
        <f t="shared" si="1"/>
        <v>43392</v>
      </c>
      <c r="AL1742" s="71" t="e">
        <f t="shared" ca="1" si="5"/>
        <v>#REF!</v>
      </c>
      <c r="AM1742" s="71" t="str">
        <v>2018</v>
      </c>
      <c r="AN1742" s="70">
        <f t="shared" si="3"/>
        <v>43372</v>
      </c>
      <c r="AO1742" s="70" t="s">
        <v>123</v>
      </c>
    </row>
    <row r="1743" spans="1:41" ht="14.4">
      <c r="A1743" s="55" t="s">
        <v>29081</v>
      </c>
      <c r="B1743" s="56" t="s">
        <v>89</v>
      </c>
      <c r="C1743" s="57">
        <v>43362</v>
      </c>
      <c r="D1743" s="56" t="s">
        <v>90</v>
      </c>
      <c r="E1743" s="56" t="s">
        <v>140</v>
      </c>
      <c r="F1743" s="58" t="s">
        <v>106</v>
      </c>
      <c r="G1743" s="58" t="s">
        <v>107</v>
      </c>
      <c r="H1743" s="56" t="s">
        <v>140</v>
      </c>
      <c r="I1743" s="57"/>
      <c r="J1743" s="57">
        <v>43392</v>
      </c>
      <c r="K1743" s="56" t="s">
        <v>18</v>
      </c>
      <c r="L1743" s="56" t="s">
        <v>18</v>
      </c>
      <c r="M1743" s="60" t="s">
        <v>29079</v>
      </c>
      <c r="N1743" s="56" t="s">
        <v>29080</v>
      </c>
      <c r="O1743" s="56" t="s">
        <v>29</v>
      </c>
      <c r="P1743" s="56" t="s">
        <v>29082</v>
      </c>
      <c r="Q1743" s="56" t="s">
        <v>17</v>
      </c>
      <c r="R1743" s="56"/>
      <c r="S1743" s="56" t="s">
        <v>108</v>
      </c>
      <c r="T1743" s="56" t="s">
        <v>108</v>
      </c>
      <c r="U1743" s="56"/>
      <c r="V1743" s="56"/>
      <c r="W1743" s="56" t="s">
        <v>108</v>
      </c>
      <c r="X1743" s="56"/>
      <c r="Y1743" s="56" t="s">
        <v>108</v>
      </c>
      <c r="Z1743" s="56" t="s">
        <v>18</v>
      </c>
      <c r="AA1743" s="57">
        <v>43383</v>
      </c>
      <c r="AB1743" s="203"/>
      <c r="AC1743" s="64" t="s">
        <v>29083</v>
      </c>
      <c r="AD1743" s="56" t="s">
        <v>79</v>
      </c>
      <c r="AE1743" s="56"/>
      <c r="AF1743" s="61"/>
      <c r="AG1743" s="61"/>
      <c r="AH1743" s="67" t="str">
        <v>Sep</v>
      </c>
      <c r="AI1743" s="68" t="str">
        <v>Oct</v>
      </c>
      <c r="AJ1743" s="69" t="e">
        <f t="shared" si="4"/>
        <v>#REF!</v>
      </c>
      <c r="AK1743" s="70">
        <f t="shared" si="1"/>
        <v>43392</v>
      </c>
      <c r="AL1743" s="71" t="e">
        <f t="shared" ca="1" si="5"/>
        <v>#REF!</v>
      </c>
      <c r="AM1743" s="71" t="str">
        <v>2018</v>
      </c>
      <c r="AN1743" s="70">
        <f t="shared" si="3"/>
        <v>43372</v>
      </c>
      <c r="AO1743" s="70" t="s">
        <v>123</v>
      </c>
    </row>
    <row r="1744" spans="1:41" ht="14.4">
      <c r="A1744" s="55" t="s">
        <v>29084</v>
      </c>
      <c r="B1744" s="56" t="s">
        <v>89</v>
      </c>
      <c r="C1744" s="57">
        <v>43290</v>
      </c>
      <c r="D1744" s="56" t="s">
        <v>1027</v>
      </c>
      <c r="E1744" s="56" t="s">
        <v>140</v>
      </c>
      <c r="F1744" s="58" t="s">
        <v>106</v>
      </c>
      <c r="G1744" s="58" t="s">
        <v>107</v>
      </c>
      <c r="H1744" s="56" t="s">
        <v>140</v>
      </c>
      <c r="I1744" s="57"/>
      <c r="J1744" s="57">
        <v>43321</v>
      </c>
      <c r="K1744" s="56" t="s">
        <v>18</v>
      </c>
      <c r="L1744" s="56" t="s">
        <v>14</v>
      </c>
      <c r="M1744" s="60" t="s">
        <v>642</v>
      </c>
      <c r="N1744" s="56" t="s">
        <v>29085</v>
      </c>
      <c r="O1744" s="56" t="s">
        <v>236</v>
      </c>
      <c r="P1744" s="56" t="s">
        <v>108</v>
      </c>
      <c r="Q1744" s="61"/>
      <c r="R1744" s="56"/>
      <c r="S1744" s="56" t="s">
        <v>108</v>
      </c>
      <c r="T1744" s="56" t="s">
        <v>108</v>
      </c>
      <c r="U1744" s="56"/>
      <c r="V1744" s="56"/>
      <c r="W1744" s="56" t="s">
        <v>108</v>
      </c>
      <c r="X1744" s="56"/>
      <c r="Y1744" s="56" t="s">
        <v>108</v>
      </c>
      <c r="Z1744" s="56" t="s">
        <v>14</v>
      </c>
      <c r="AA1744" s="57">
        <v>43290</v>
      </c>
      <c r="AB1744" s="203"/>
      <c r="AC1744" s="64" t="s">
        <v>29086</v>
      </c>
      <c r="AD1744" s="56" t="s">
        <v>118</v>
      </c>
      <c r="AE1744" s="56"/>
      <c r="AF1744" s="61"/>
      <c r="AG1744" s="61"/>
      <c r="AH1744" s="67" t="str">
        <v>Jul</v>
      </c>
      <c r="AI1744" s="68" t="str">
        <v>Jul</v>
      </c>
      <c r="AJ1744" s="69" t="e">
        <f t="shared" si="4"/>
        <v>#REF!</v>
      </c>
      <c r="AK1744" s="70">
        <f t="shared" si="1"/>
        <v>43320</v>
      </c>
      <c r="AL1744" s="71" t="e">
        <f t="shared" ca="1" si="5"/>
        <v>#REF!</v>
      </c>
      <c r="AM1744" s="71" t="str">
        <v>2018</v>
      </c>
      <c r="AN1744" s="70">
        <f t="shared" si="3"/>
        <v>43300</v>
      </c>
      <c r="AO1744" s="70" t="s">
        <v>123</v>
      </c>
    </row>
    <row r="1745" spans="1:41" ht="14.4">
      <c r="A1745" s="55" t="s">
        <v>29087</v>
      </c>
      <c r="B1745" s="56" t="s">
        <v>89</v>
      </c>
      <c r="C1745" s="57">
        <v>43238</v>
      </c>
      <c r="D1745" s="56" t="s">
        <v>1027</v>
      </c>
      <c r="E1745" s="56" t="s">
        <v>327</v>
      </c>
      <c r="F1745" s="58" t="s">
        <v>214</v>
      </c>
      <c r="G1745" s="58" t="s">
        <v>328</v>
      </c>
      <c r="H1745" s="56" t="s">
        <v>327</v>
      </c>
      <c r="I1745" s="57"/>
      <c r="J1745" s="57">
        <v>43269</v>
      </c>
      <c r="K1745" s="56" t="s">
        <v>18</v>
      </c>
      <c r="L1745" s="56" t="s">
        <v>14</v>
      </c>
      <c r="M1745" s="60" t="s">
        <v>642</v>
      </c>
      <c r="N1745" s="56" t="s">
        <v>10223</v>
      </c>
      <c r="O1745" s="56" t="s">
        <v>436</v>
      </c>
      <c r="P1745" s="56">
        <v>118020</v>
      </c>
      <c r="Q1745" s="56" t="s">
        <v>96</v>
      </c>
      <c r="R1745" s="66"/>
      <c r="S1745" s="61"/>
      <c r="T1745" s="61"/>
      <c r="U1745" s="402"/>
      <c r="V1745" s="66"/>
      <c r="W1745" s="66"/>
      <c r="X1745" s="402"/>
      <c r="Y1745" s="56" t="s">
        <v>200</v>
      </c>
      <c r="Z1745" s="56" t="s">
        <v>14</v>
      </c>
      <c r="AA1745" s="533">
        <v>43238</v>
      </c>
      <c r="AB1745" s="203"/>
      <c r="AC1745" s="64" t="s">
        <v>200</v>
      </c>
      <c r="AD1745" s="56" t="s">
        <v>294</v>
      </c>
      <c r="AE1745" s="56"/>
      <c r="AF1745" s="61"/>
      <c r="AG1745" s="61"/>
      <c r="AH1745" s="67" t="str">
        <v>May</v>
      </c>
      <c r="AI1745" s="68" t="str">
        <v>May</v>
      </c>
      <c r="AJ1745" s="69" t="e">
        <f t="shared" si="4"/>
        <v>#REF!</v>
      </c>
      <c r="AK1745" s="70">
        <f t="shared" si="1"/>
        <v>43268</v>
      </c>
      <c r="AL1745" s="71" t="e">
        <f t="shared" ca="1" si="5"/>
        <v>#REF!</v>
      </c>
      <c r="AM1745" s="71" t="str">
        <v>2018</v>
      </c>
      <c r="AN1745" s="70">
        <f t="shared" si="3"/>
        <v>43248</v>
      </c>
      <c r="AO1745" s="70" t="s">
        <v>123</v>
      </c>
    </row>
    <row r="1746" spans="1:41" ht="14.4">
      <c r="A1746" s="55" t="s">
        <v>29088</v>
      </c>
      <c r="B1746" s="56" t="s">
        <v>89</v>
      </c>
      <c r="C1746" s="57">
        <v>43262</v>
      </c>
      <c r="D1746" s="56" t="s">
        <v>1027</v>
      </c>
      <c r="E1746" s="56" t="s">
        <v>327</v>
      </c>
      <c r="F1746" s="58" t="s">
        <v>214</v>
      </c>
      <c r="G1746" s="58" t="s">
        <v>328</v>
      </c>
      <c r="H1746" s="56" t="s">
        <v>327</v>
      </c>
      <c r="I1746" s="59"/>
      <c r="J1746" s="57">
        <v>43292</v>
      </c>
      <c r="K1746" s="56" t="s">
        <v>18</v>
      </c>
      <c r="L1746" s="56" t="s">
        <v>14</v>
      </c>
      <c r="M1746" s="60" t="s">
        <v>302</v>
      </c>
      <c r="N1746" s="56" t="s">
        <v>10223</v>
      </c>
      <c r="O1746" s="56" t="s">
        <v>436</v>
      </c>
      <c r="P1746" s="78">
        <v>118020</v>
      </c>
      <c r="Q1746" s="56" t="s">
        <v>96</v>
      </c>
      <c r="R1746" s="66"/>
      <c r="S1746" s="61"/>
      <c r="T1746" s="61"/>
      <c r="U1746" s="402"/>
      <c r="V1746" s="66"/>
      <c r="W1746" s="66"/>
      <c r="X1746" s="402"/>
      <c r="Y1746" s="56" t="s">
        <v>200</v>
      </c>
      <c r="Z1746" s="56" t="s">
        <v>14</v>
      </c>
      <c r="AA1746" s="533">
        <v>43262</v>
      </c>
      <c r="AB1746" s="203"/>
      <c r="AC1746" s="64" t="s">
        <v>13100</v>
      </c>
      <c r="AD1746" s="56" t="s">
        <v>294</v>
      </c>
      <c r="AE1746" s="56"/>
      <c r="AF1746" s="61"/>
      <c r="AG1746" s="61"/>
      <c r="AH1746" s="67" t="str">
        <v>Jun</v>
      </c>
      <c r="AI1746" s="68" t="str">
        <v>Jun</v>
      </c>
      <c r="AJ1746" s="69" t="e">
        <f t="shared" si="4"/>
        <v>#REF!</v>
      </c>
      <c r="AK1746" s="70">
        <f t="shared" si="1"/>
        <v>43292</v>
      </c>
      <c r="AL1746" s="71" t="e">
        <f t="shared" ca="1" si="5"/>
        <v>#REF!</v>
      </c>
      <c r="AM1746" s="71" t="str">
        <v>2018</v>
      </c>
      <c r="AN1746" s="70">
        <f t="shared" si="3"/>
        <v>43272</v>
      </c>
      <c r="AO1746" s="70" t="s">
        <v>123</v>
      </c>
    </row>
    <row r="1747" spans="1:41" ht="14.4">
      <c r="A1747" s="55" t="s">
        <v>29089</v>
      </c>
      <c r="B1747" s="56" t="s">
        <v>89</v>
      </c>
      <c r="C1747" s="57">
        <v>43278</v>
      </c>
      <c r="D1747" s="56" t="s">
        <v>1027</v>
      </c>
      <c r="E1747" s="56" t="s">
        <v>327</v>
      </c>
      <c r="F1747" s="58" t="s">
        <v>214</v>
      </c>
      <c r="G1747" s="58" t="s">
        <v>328</v>
      </c>
      <c r="H1747" s="56" t="s">
        <v>327</v>
      </c>
      <c r="I1747" s="59"/>
      <c r="J1747" s="57">
        <v>43308</v>
      </c>
      <c r="K1747" s="56" t="s">
        <v>18</v>
      </c>
      <c r="L1747" s="56" t="s">
        <v>14</v>
      </c>
      <c r="M1747" s="60" t="s">
        <v>302</v>
      </c>
      <c r="N1747" s="56" t="s">
        <v>10223</v>
      </c>
      <c r="O1747" s="56" t="s">
        <v>436</v>
      </c>
      <c r="P1747" s="56">
        <v>118020</v>
      </c>
      <c r="Q1747" s="56" t="s">
        <v>96</v>
      </c>
      <c r="R1747" s="66"/>
      <c r="S1747" s="61"/>
      <c r="T1747" s="61"/>
      <c r="U1747" s="402"/>
      <c r="V1747" s="66"/>
      <c r="W1747" s="66"/>
      <c r="X1747" s="402"/>
      <c r="Y1747" s="56" t="s">
        <v>200</v>
      </c>
      <c r="Z1747" s="56" t="s">
        <v>14</v>
      </c>
      <c r="AA1747" s="533">
        <v>43278</v>
      </c>
      <c r="AB1747" s="203"/>
      <c r="AC1747" s="95"/>
      <c r="AD1747" s="56" t="s">
        <v>294</v>
      </c>
      <c r="AE1747" s="56"/>
      <c r="AF1747" s="61"/>
      <c r="AG1747" s="61"/>
      <c r="AH1747" s="67" t="str">
        <v>Jun</v>
      </c>
      <c r="AI1747" s="68" t="str">
        <v>Jun</v>
      </c>
      <c r="AJ1747" s="69" t="e">
        <f t="shared" si="4"/>
        <v>#REF!</v>
      </c>
      <c r="AK1747" s="70">
        <f t="shared" si="1"/>
        <v>43308</v>
      </c>
      <c r="AL1747" s="71" t="e">
        <f t="shared" ca="1" si="5"/>
        <v>#REF!</v>
      </c>
      <c r="AM1747" s="71" t="str">
        <v>2018</v>
      </c>
      <c r="AN1747" s="70">
        <f t="shared" si="3"/>
        <v>43288</v>
      </c>
      <c r="AO1747" s="70" t="s">
        <v>123</v>
      </c>
    </row>
    <row r="1748" spans="1:41" ht="14.4">
      <c r="A1748" s="55" t="s">
        <v>29090</v>
      </c>
      <c r="B1748" s="56" t="s">
        <v>89</v>
      </c>
      <c r="C1748" s="57">
        <v>43420</v>
      </c>
      <c r="D1748" s="56" t="s">
        <v>1027</v>
      </c>
      <c r="E1748" s="56" t="s">
        <v>327</v>
      </c>
      <c r="F1748" s="58" t="s">
        <v>214</v>
      </c>
      <c r="G1748" s="58" t="s">
        <v>328</v>
      </c>
      <c r="H1748" s="56" t="s">
        <v>327</v>
      </c>
      <c r="I1748" s="57"/>
      <c r="J1748" s="57">
        <v>43450</v>
      </c>
      <c r="K1748" s="56" t="s">
        <v>18</v>
      </c>
      <c r="L1748" s="56" t="s">
        <v>14</v>
      </c>
      <c r="M1748" s="60" t="s">
        <v>302</v>
      </c>
      <c r="N1748" s="56" t="s">
        <v>10223</v>
      </c>
      <c r="O1748" s="56" t="s">
        <v>436</v>
      </c>
      <c r="P1748" s="56">
        <v>118020</v>
      </c>
      <c r="Q1748" s="56" t="s">
        <v>96</v>
      </c>
      <c r="R1748" s="56"/>
      <c r="S1748" s="56" t="s">
        <v>14</v>
      </c>
      <c r="T1748" s="56"/>
      <c r="U1748" s="56"/>
      <c r="V1748" s="56"/>
      <c r="W1748" s="56"/>
      <c r="X1748" s="56"/>
      <c r="Y1748" s="56" t="s">
        <v>200</v>
      </c>
      <c r="Z1748" s="56" t="s">
        <v>14</v>
      </c>
      <c r="AA1748" s="533">
        <v>43430</v>
      </c>
      <c r="AB1748" s="203"/>
      <c r="AC1748" s="64" t="s">
        <v>200</v>
      </c>
      <c r="AD1748" s="56" t="s">
        <v>294</v>
      </c>
      <c r="AE1748" s="56"/>
      <c r="AF1748" s="61"/>
      <c r="AG1748" s="61"/>
      <c r="AH1748" s="67" t="str">
        <v>Nov</v>
      </c>
      <c r="AI1748" s="68" t="str">
        <v>Nov</v>
      </c>
      <c r="AJ1748" s="69" t="e">
        <f t="shared" si="4"/>
        <v>#REF!</v>
      </c>
      <c r="AK1748" s="70">
        <f t="shared" si="1"/>
        <v>43450</v>
      </c>
      <c r="AL1748" s="71" t="e">
        <f t="shared" ca="1" si="5"/>
        <v>#REF!</v>
      </c>
      <c r="AM1748" s="71" t="str">
        <v>2018</v>
      </c>
      <c r="AN1748" s="70">
        <f t="shared" si="3"/>
        <v>43430</v>
      </c>
      <c r="AO1748" s="70" t="s">
        <v>123</v>
      </c>
    </row>
    <row r="1749" spans="1:41" ht="14.4">
      <c r="A1749" s="55" t="s">
        <v>29091</v>
      </c>
      <c r="B1749" s="56" t="s">
        <v>89</v>
      </c>
      <c r="C1749" s="57">
        <v>43390</v>
      </c>
      <c r="D1749" s="56" t="s">
        <v>1027</v>
      </c>
      <c r="E1749" s="56" t="s">
        <v>140</v>
      </c>
      <c r="F1749" s="58" t="s">
        <v>106</v>
      </c>
      <c r="G1749" s="58" t="s">
        <v>107</v>
      </c>
      <c r="H1749" s="56" t="s">
        <v>140</v>
      </c>
      <c r="I1749" s="57"/>
      <c r="J1749" s="57">
        <v>43421</v>
      </c>
      <c r="K1749" s="56" t="s">
        <v>18</v>
      </c>
      <c r="L1749" s="56" t="s">
        <v>18</v>
      </c>
      <c r="M1749" s="60" t="s">
        <v>642</v>
      </c>
      <c r="N1749" s="56" t="s">
        <v>29092</v>
      </c>
      <c r="O1749" s="56" t="s">
        <v>29</v>
      </c>
      <c r="P1749" s="56" t="s">
        <v>29093</v>
      </c>
      <c r="Q1749" s="56" t="s">
        <v>21</v>
      </c>
      <c r="R1749" s="56"/>
      <c r="S1749" s="56" t="s">
        <v>108</v>
      </c>
      <c r="T1749" s="56" t="s">
        <v>108</v>
      </c>
      <c r="U1749" s="56"/>
      <c r="V1749" s="56"/>
      <c r="W1749" s="56" t="s">
        <v>108</v>
      </c>
      <c r="X1749" s="56"/>
      <c r="Y1749" s="56" t="s">
        <v>108</v>
      </c>
      <c r="Z1749" s="56" t="s">
        <v>18</v>
      </c>
      <c r="AA1749" s="57">
        <v>43391</v>
      </c>
      <c r="AB1749" s="203"/>
      <c r="AC1749" s="64" t="s">
        <v>29094</v>
      </c>
      <c r="AD1749" s="56" t="s">
        <v>79</v>
      </c>
      <c r="AE1749" s="56"/>
      <c r="AF1749" s="61"/>
      <c r="AG1749" s="61"/>
      <c r="AH1749" s="67" t="str">
        <v>Oct</v>
      </c>
      <c r="AI1749" s="68" t="str">
        <v>Oct</v>
      </c>
      <c r="AJ1749" s="69" t="e">
        <f t="shared" si="4"/>
        <v>#REF!</v>
      </c>
      <c r="AK1749" s="70">
        <f t="shared" si="1"/>
        <v>43420</v>
      </c>
      <c r="AL1749" s="71" t="e">
        <f t="shared" ca="1" si="5"/>
        <v>#REF!</v>
      </c>
      <c r="AM1749" s="71" t="str">
        <v>2018</v>
      </c>
      <c r="AN1749" s="70">
        <f t="shared" si="3"/>
        <v>43400</v>
      </c>
      <c r="AO1749" s="70" t="s">
        <v>123</v>
      </c>
    </row>
    <row r="1750" spans="1:41" ht="14.4">
      <c r="A1750" s="55" t="s">
        <v>29095</v>
      </c>
      <c r="B1750" s="56" t="s">
        <v>89</v>
      </c>
      <c r="C1750" s="57">
        <v>43452</v>
      </c>
      <c r="D1750" s="56" t="s">
        <v>1027</v>
      </c>
      <c r="E1750" s="56" t="s">
        <v>140</v>
      </c>
      <c r="F1750" s="58" t="s">
        <v>106</v>
      </c>
      <c r="G1750" s="58" t="s">
        <v>107</v>
      </c>
      <c r="H1750" s="56" t="s">
        <v>140</v>
      </c>
      <c r="I1750" s="57"/>
      <c r="J1750" s="57">
        <v>43483</v>
      </c>
      <c r="K1750" s="56" t="s">
        <v>18</v>
      </c>
      <c r="L1750" s="56" t="s">
        <v>18</v>
      </c>
      <c r="M1750" s="60" t="s">
        <v>642</v>
      </c>
      <c r="N1750" s="56" t="s">
        <v>29096</v>
      </c>
      <c r="O1750" s="56" t="s">
        <v>29</v>
      </c>
      <c r="P1750" s="56" t="s">
        <v>29097</v>
      </c>
      <c r="Q1750" s="56" t="s">
        <v>17</v>
      </c>
      <c r="R1750" s="56"/>
      <c r="S1750" s="56" t="s">
        <v>108</v>
      </c>
      <c r="T1750" s="56" t="s">
        <v>108</v>
      </c>
      <c r="U1750" s="56"/>
      <c r="V1750" s="56"/>
      <c r="W1750" s="56" t="s">
        <v>108</v>
      </c>
      <c r="X1750" s="56"/>
      <c r="Y1750" s="56" t="s">
        <v>108</v>
      </c>
      <c r="Z1750" s="56" t="s">
        <v>18</v>
      </c>
      <c r="AA1750" s="57">
        <v>43451</v>
      </c>
      <c r="AB1750" s="203"/>
      <c r="AC1750" s="64" t="s">
        <v>29098</v>
      </c>
      <c r="AD1750" s="56" t="s">
        <v>79</v>
      </c>
      <c r="AE1750" s="56"/>
      <c r="AF1750" s="61"/>
      <c r="AG1750" s="61"/>
      <c r="AH1750" s="67" t="str">
        <v>Dec</v>
      </c>
      <c r="AI1750" s="68" t="str">
        <v>Dec</v>
      </c>
      <c r="AJ1750" s="69" t="e">
        <f t="shared" si="4"/>
        <v>#REF!</v>
      </c>
      <c r="AK1750" s="70">
        <f t="shared" si="1"/>
        <v>43482</v>
      </c>
      <c r="AL1750" s="71" t="e">
        <f t="shared" ca="1" si="5"/>
        <v>#REF!</v>
      </c>
      <c r="AM1750" s="71" t="str">
        <v>2018</v>
      </c>
      <c r="AN1750" s="70">
        <f t="shared" si="3"/>
        <v>43462</v>
      </c>
      <c r="AO1750" s="70" t="s">
        <v>123</v>
      </c>
    </row>
    <row r="1751" spans="1:41" ht="14.4">
      <c r="A1751" s="55" t="s">
        <v>29099</v>
      </c>
      <c r="B1751" s="56" t="s">
        <v>89</v>
      </c>
      <c r="C1751" s="57">
        <v>43417</v>
      </c>
      <c r="D1751" s="56" t="s">
        <v>1027</v>
      </c>
      <c r="E1751" s="56" t="s">
        <v>140</v>
      </c>
      <c r="F1751" s="58" t="s">
        <v>106</v>
      </c>
      <c r="G1751" s="58" t="s">
        <v>107</v>
      </c>
      <c r="H1751" s="56" t="s">
        <v>140</v>
      </c>
      <c r="I1751" s="57"/>
      <c r="J1751" s="57">
        <v>43447</v>
      </c>
      <c r="K1751" s="56" t="s">
        <v>18</v>
      </c>
      <c r="L1751" s="56" t="s">
        <v>18</v>
      </c>
      <c r="M1751" s="60" t="s">
        <v>642</v>
      </c>
      <c r="N1751" s="56" t="s">
        <v>29100</v>
      </c>
      <c r="O1751" s="56" t="s">
        <v>29</v>
      </c>
      <c r="P1751" s="56" t="s">
        <v>29097</v>
      </c>
      <c r="Q1751" s="56" t="s">
        <v>17</v>
      </c>
      <c r="R1751" s="56"/>
      <c r="S1751" s="56" t="s">
        <v>108</v>
      </c>
      <c r="T1751" s="56" t="s">
        <v>108</v>
      </c>
      <c r="U1751" s="56"/>
      <c r="V1751" s="56"/>
      <c r="W1751" s="56" t="s">
        <v>108</v>
      </c>
      <c r="X1751" s="56"/>
      <c r="Y1751" s="56" t="s">
        <v>108</v>
      </c>
      <c r="Z1751" s="56" t="s">
        <v>18</v>
      </c>
      <c r="AA1751" s="57">
        <v>43440</v>
      </c>
      <c r="AB1751" s="203"/>
      <c r="AC1751" s="64" t="s">
        <v>29101</v>
      </c>
      <c r="AD1751" s="56" t="s">
        <v>79</v>
      </c>
      <c r="AE1751" s="56"/>
      <c r="AF1751" s="61"/>
      <c r="AG1751" s="61"/>
      <c r="AH1751" s="67" t="str">
        <v>Nov</v>
      </c>
      <c r="AI1751" s="68" t="str">
        <v>Dec</v>
      </c>
      <c r="AJ1751" s="69" t="e">
        <f t="shared" si="4"/>
        <v>#REF!</v>
      </c>
      <c r="AK1751" s="70">
        <f t="shared" si="1"/>
        <v>43447</v>
      </c>
      <c r="AL1751" s="71" t="e">
        <f t="shared" ca="1" si="5"/>
        <v>#REF!</v>
      </c>
      <c r="AM1751" s="71" t="str">
        <v>2018</v>
      </c>
      <c r="AN1751" s="70">
        <f t="shared" si="3"/>
        <v>43427</v>
      </c>
      <c r="AO1751" s="70" t="s">
        <v>123</v>
      </c>
    </row>
    <row r="1752" spans="1:41" ht="14.4">
      <c r="A1752" s="55" t="s">
        <v>29102</v>
      </c>
      <c r="B1752" s="56" t="s">
        <v>89</v>
      </c>
      <c r="C1752" s="57">
        <v>43206</v>
      </c>
      <c r="D1752" s="56" t="s">
        <v>1027</v>
      </c>
      <c r="E1752" s="56" t="s">
        <v>140</v>
      </c>
      <c r="F1752" s="58" t="s">
        <v>106</v>
      </c>
      <c r="G1752" s="58" t="s">
        <v>107</v>
      </c>
      <c r="H1752" s="56" t="s">
        <v>140</v>
      </c>
      <c r="I1752" s="57"/>
      <c r="J1752" s="57">
        <v>43236</v>
      </c>
      <c r="K1752" s="56" t="s">
        <v>18</v>
      </c>
      <c r="L1752" s="56" t="s">
        <v>18</v>
      </c>
      <c r="M1752" s="60" t="s">
        <v>29103</v>
      </c>
      <c r="N1752" s="56" t="s">
        <v>29104</v>
      </c>
      <c r="O1752" s="56" t="s">
        <v>95</v>
      </c>
      <c r="P1752" s="56" t="s">
        <v>29105</v>
      </c>
      <c r="Q1752" s="56" t="s">
        <v>17</v>
      </c>
      <c r="R1752" s="56"/>
      <c r="S1752" s="56" t="s">
        <v>108</v>
      </c>
      <c r="T1752" s="56" t="s">
        <v>108</v>
      </c>
      <c r="U1752" s="56"/>
      <c r="V1752" s="56"/>
      <c r="W1752" s="56" t="s">
        <v>108</v>
      </c>
      <c r="X1752" s="56"/>
      <c r="Y1752" s="56" t="s">
        <v>108</v>
      </c>
      <c r="Z1752" s="56" t="s">
        <v>18</v>
      </c>
      <c r="AA1752" s="57">
        <v>43206</v>
      </c>
      <c r="AB1752" s="203"/>
      <c r="AC1752" s="64" t="s">
        <v>29106</v>
      </c>
      <c r="AD1752" s="56" t="s">
        <v>79</v>
      </c>
      <c r="AE1752" s="56"/>
      <c r="AF1752" s="61"/>
      <c r="AG1752" s="61"/>
      <c r="AH1752" s="67" t="str">
        <v>Apr</v>
      </c>
      <c r="AI1752" s="68" t="str">
        <v>Apr</v>
      </c>
      <c r="AJ1752" s="69" t="e">
        <f t="shared" si="4"/>
        <v>#REF!</v>
      </c>
      <c r="AK1752" s="70">
        <f t="shared" si="1"/>
        <v>43236</v>
      </c>
      <c r="AL1752" s="71" t="e">
        <f t="shared" ca="1" si="5"/>
        <v>#REF!</v>
      </c>
      <c r="AM1752" s="71" t="str">
        <v>2018</v>
      </c>
      <c r="AN1752" s="70">
        <f t="shared" si="3"/>
        <v>43216</v>
      </c>
      <c r="AO1752" s="70" t="s">
        <v>123</v>
      </c>
    </row>
    <row r="1753" spans="1:41" ht="14.4">
      <c r="A1753" s="55" t="s">
        <v>29107</v>
      </c>
      <c r="B1753" s="56" t="s">
        <v>89</v>
      </c>
      <c r="C1753" s="57">
        <v>43437</v>
      </c>
      <c r="D1753" s="56" t="s">
        <v>90</v>
      </c>
      <c r="E1753" s="56" t="s">
        <v>140</v>
      </c>
      <c r="F1753" s="58" t="s">
        <v>106</v>
      </c>
      <c r="G1753" s="58" t="s">
        <v>107</v>
      </c>
      <c r="H1753" s="56" t="s">
        <v>140</v>
      </c>
      <c r="I1753" s="57"/>
      <c r="J1753" s="57">
        <v>43495</v>
      </c>
      <c r="K1753" s="56" t="s">
        <v>18</v>
      </c>
      <c r="L1753" s="56" t="s">
        <v>18</v>
      </c>
      <c r="M1753" s="60" t="s">
        <v>29108</v>
      </c>
      <c r="N1753" s="56" t="s">
        <v>29108</v>
      </c>
      <c r="O1753" s="56" t="s">
        <v>29</v>
      </c>
      <c r="P1753" s="56" t="s">
        <v>29097</v>
      </c>
      <c r="Q1753" s="56" t="s">
        <v>17</v>
      </c>
      <c r="R1753" s="56"/>
      <c r="S1753" s="56" t="s">
        <v>108</v>
      </c>
      <c r="T1753" s="56" t="s">
        <v>108</v>
      </c>
      <c r="U1753" s="56"/>
      <c r="V1753" s="56"/>
      <c r="W1753" s="56" t="s">
        <v>108</v>
      </c>
      <c r="X1753" s="56"/>
      <c r="Y1753" s="56" t="s">
        <v>108</v>
      </c>
      <c r="Z1753" s="56" t="s">
        <v>18</v>
      </c>
      <c r="AA1753" s="57">
        <v>43437</v>
      </c>
      <c r="AB1753" s="203"/>
      <c r="AC1753" s="64" t="s">
        <v>29109</v>
      </c>
      <c r="AD1753" s="56" t="s">
        <v>3709</v>
      </c>
      <c r="AE1753" s="56"/>
      <c r="AF1753" s="61"/>
      <c r="AG1753" s="61"/>
      <c r="AH1753" s="67" t="str">
        <v>Dec</v>
      </c>
      <c r="AI1753" s="68" t="str">
        <v>Dec</v>
      </c>
      <c r="AJ1753" s="69" t="e">
        <f t="shared" si="4"/>
        <v>#REF!</v>
      </c>
      <c r="AK1753" s="70">
        <f t="shared" si="1"/>
        <v>43467</v>
      </c>
      <c r="AL1753" s="71" t="e">
        <f t="shared" ca="1" si="5"/>
        <v>#REF!</v>
      </c>
      <c r="AM1753" s="71" t="str">
        <v>2018</v>
      </c>
      <c r="AN1753" s="70">
        <f t="shared" si="3"/>
        <v>43447</v>
      </c>
      <c r="AO1753" s="70" t="s">
        <v>123</v>
      </c>
    </row>
    <row r="1754" spans="1:41" ht="14.4">
      <c r="A1754" s="55" t="s">
        <v>29110</v>
      </c>
      <c r="B1754" s="56" t="s">
        <v>89</v>
      </c>
      <c r="C1754" s="57">
        <v>43355</v>
      </c>
      <c r="D1754" s="56" t="s">
        <v>1027</v>
      </c>
      <c r="E1754" s="56" t="s">
        <v>140</v>
      </c>
      <c r="F1754" s="58" t="s">
        <v>106</v>
      </c>
      <c r="G1754" s="58" t="s">
        <v>107</v>
      </c>
      <c r="H1754" s="56" t="s">
        <v>140</v>
      </c>
      <c r="I1754" s="57"/>
      <c r="J1754" s="57">
        <v>43385</v>
      </c>
      <c r="K1754" s="56" t="s">
        <v>18</v>
      </c>
      <c r="L1754" s="56" t="s">
        <v>14</v>
      </c>
      <c r="M1754" s="60" t="s">
        <v>29111</v>
      </c>
      <c r="N1754" s="56" t="s">
        <v>29111</v>
      </c>
      <c r="O1754" s="56" t="s">
        <v>137</v>
      </c>
      <c r="P1754" s="56" t="s">
        <v>29112</v>
      </c>
      <c r="Q1754" s="56" t="s">
        <v>17</v>
      </c>
      <c r="R1754" s="56"/>
      <c r="S1754" s="56" t="s">
        <v>108</v>
      </c>
      <c r="T1754" s="56" t="s">
        <v>108</v>
      </c>
      <c r="U1754" s="56"/>
      <c r="V1754" s="56"/>
      <c r="W1754" s="56" t="s">
        <v>108</v>
      </c>
      <c r="X1754" s="56"/>
      <c r="Y1754" s="56" t="s">
        <v>200</v>
      </c>
      <c r="Z1754" s="56" t="s">
        <v>14</v>
      </c>
      <c r="AA1754" s="57">
        <v>43354</v>
      </c>
      <c r="AB1754" s="203"/>
      <c r="AC1754" s="64" t="s">
        <v>25510</v>
      </c>
      <c r="AD1754" s="56" t="s">
        <v>294</v>
      </c>
      <c r="AE1754" s="56"/>
      <c r="AF1754" s="61"/>
      <c r="AG1754" s="61"/>
      <c r="AH1754" s="67" t="str">
        <v>Sep</v>
      </c>
      <c r="AI1754" s="68" t="str">
        <v>Sep</v>
      </c>
      <c r="AJ1754" s="69" t="e">
        <f t="shared" si="4"/>
        <v>#REF!</v>
      </c>
      <c r="AK1754" s="70">
        <f t="shared" si="1"/>
        <v>43385</v>
      </c>
      <c r="AL1754" s="71" t="e">
        <f t="shared" ca="1" si="5"/>
        <v>#REF!</v>
      </c>
      <c r="AM1754" s="71" t="str">
        <v>2018</v>
      </c>
      <c r="AN1754" s="70">
        <f t="shared" si="3"/>
        <v>43365</v>
      </c>
      <c r="AO1754" s="70" t="s">
        <v>123</v>
      </c>
    </row>
    <row r="1755" spans="1:41" ht="14.4">
      <c r="A1755" s="55" t="s">
        <v>29113</v>
      </c>
      <c r="B1755" s="56" t="s">
        <v>89</v>
      </c>
      <c r="C1755" s="57">
        <v>43192</v>
      </c>
      <c r="D1755" s="56" t="s">
        <v>90</v>
      </c>
      <c r="E1755" s="56" t="s">
        <v>135</v>
      </c>
      <c r="F1755" s="58" t="s">
        <v>214</v>
      </c>
      <c r="G1755" s="58" t="s">
        <v>13733</v>
      </c>
      <c r="H1755" s="56" t="s">
        <v>135</v>
      </c>
      <c r="I1755" s="57"/>
      <c r="J1755" s="57">
        <v>43203</v>
      </c>
      <c r="K1755" s="56" t="s">
        <v>18</v>
      </c>
      <c r="L1755" s="56" t="s">
        <v>14</v>
      </c>
      <c r="M1755" s="60" t="s">
        <v>29114</v>
      </c>
      <c r="N1755" s="56" t="s">
        <v>29115</v>
      </c>
      <c r="O1755" s="56" t="s">
        <v>137</v>
      </c>
      <c r="P1755" s="56" t="s">
        <v>29116</v>
      </c>
      <c r="Q1755" s="56" t="s">
        <v>96</v>
      </c>
      <c r="R1755" s="56"/>
      <c r="S1755" s="56" t="s">
        <v>108</v>
      </c>
      <c r="T1755" s="456" t="s">
        <v>14</v>
      </c>
      <c r="U1755" s="56"/>
      <c r="V1755" s="56"/>
      <c r="W1755" s="56" t="s">
        <v>108</v>
      </c>
      <c r="X1755" s="56" t="s">
        <v>108</v>
      </c>
      <c r="Y1755" s="61"/>
      <c r="Z1755" s="56" t="s">
        <v>18</v>
      </c>
      <c r="AA1755" s="57">
        <v>43192</v>
      </c>
      <c r="AB1755" s="203"/>
      <c r="AC1755" s="64" t="s">
        <v>29117</v>
      </c>
      <c r="AD1755" s="56" t="s">
        <v>79</v>
      </c>
      <c r="AE1755" s="56"/>
      <c r="AF1755" s="61"/>
      <c r="AG1755" s="61"/>
      <c r="AH1755" s="67" t="str">
        <v>Apr</v>
      </c>
      <c r="AI1755" s="68" t="str">
        <v>Apr</v>
      </c>
      <c r="AJ1755" s="69" t="e">
        <f t="shared" si="4"/>
        <v>#REF!</v>
      </c>
      <c r="AK1755" s="70">
        <f t="shared" si="1"/>
        <v>43222</v>
      </c>
      <c r="AL1755" s="71" t="e">
        <f t="shared" ca="1" si="5"/>
        <v>#REF!</v>
      </c>
      <c r="AM1755" s="71" t="str">
        <v>2018</v>
      </c>
      <c r="AN1755" s="70">
        <f t="shared" si="3"/>
        <v>43202</v>
      </c>
      <c r="AO1755" s="70" t="s">
        <v>123</v>
      </c>
    </row>
    <row r="1756" spans="1:41" ht="14.4">
      <c r="A1756" s="55" t="s">
        <v>29118</v>
      </c>
      <c r="B1756" s="56" t="s">
        <v>89</v>
      </c>
      <c r="C1756" s="57">
        <v>43362</v>
      </c>
      <c r="D1756" s="56" t="s">
        <v>1027</v>
      </c>
      <c r="E1756" s="56" t="s">
        <v>140</v>
      </c>
      <c r="F1756" s="58" t="s">
        <v>106</v>
      </c>
      <c r="G1756" s="58" t="s">
        <v>107</v>
      </c>
      <c r="H1756" s="56" t="s">
        <v>140</v>
      </c>
      <c r="I1756" s="57"/>
      <c r="J1756" s="57">
        <v>43392</v>
      </c>
      <c r="K1756" s="56" t="s">
        <v>18</v>
      </c>
      <c r="L1756" s="56" t="s">
        <v>14</v>
      </c>
      <c r="M1756" s="60" t="s">
        <v>642</v>
      </c>
      <c r="N1756" s="56" t="s">
        <v>29119</v>
      </c>
      <c r="O1756" s="56" t="s">
        <v>29</v>
      </c>
      <c r="P1756" s="56" t="s">
        <v>108</v>
      </c>
      <c r="Q1756" s="56" t="s">
        <v>96</v>
      </c>
      <c r="R1756" s="56"/>
      <c r="S1756" s="56" t="s">
        <v>108</v>
      </c>
      <c r="T1756" s="56" t="s">
        <v>108</v>
      </c>
      <c r="U1756" s="56"/>
      <c r="V1756" s="56"/>
      <c r="W1756" s="56" t="s">
        <v>108</v>
      </c>
      <c r="X1756" s="56"/>
      <c r="Y1756" s="56" t="s">
        <v>108</v>
      </c>
      <c r="Z1756" s="56" t="s">
        <v>14</v>
      </c>
      <c r="AA1756" s="57">
        <v>43362</v>
      </c>
      <c r="AB1756" s="203"/>
      <c r="AC1756" s="64" t="s">
        <v>29120</v>
      </c>
      <c r="AD1756" s="56" t="s">
        <v>118</v>
      </c>
      <c r="AE1756" s="56"/>
      <c r="AF1756" s="61"/>
      <c r="AG1756" s="61"/>
      <c r="AH1756" s="67" t="str">
        <v>Sep</v>
      </c>
      <c r="AI1756" s="68" t="str">
        <v>Sep</v>
      </c>
      <c r="AJ1756" s="69" t="e">
        <f t="shared" si="4"/>
        <v>#REF!</v>
      </c>
      <c r="AK1756" s="70">
        <f t="shared" si="1"/>
        <v>43392</v>
      </c>
      <c r="AL1756" s="71" t="e">
        <f t="shared" ca="1" si="5"/>
        <v>#REF!</v>
      </c>
      <c r="AM1756" s="71" t="str">
        <v>2018</v>
      </c>
      <c r="AN1756" s="70">
        <f t="shared" si="3"/>
        <v>43372</v>
      </c>
      <c r="AO1756" s="70" t="s">
        <v>123</v>
      </c>
    </row>
    <row r="1757" spans="1:41" ht="14.4">
      <c r="A1757" s="55" t="s">
        <v>29121</v>
      </c>
      <c r="B1757" s="56" t="s">
        <v>89</v>
      </c>
      <c r="C1757" s="57">
        <v>43299</v>
      </c>
      <c r="D1757" s="56" t="s">
        <v>90</v>
      </c>
      <c r="E1757" s="56" t="s">
        <v>140</v>
      </c>
      <c r="F1757" s="58" t="s">
        <v>106</v>
      </c>
      <c r="G1757" s="58" t="s">
        <v>107</v>
      </c>
      <c r="H1757" s="56" t="s">
        <v>140</v>
      </c>
      <c r="I1757" s="57"/>
      <c r="J1757" s="57">
        <v>43330</v>
      </c>
      <c r="K1757" s="56" t="s">
        <v>18</v>
      </c>
      <c r="L1757" s="56" t="s">
        <v>18</v>
      </c>
      <c r="M1757" s="60" t="s">
        <v>27748</v>
      </c>
      <c r="N1757" s="56" t="s">
        <v>29122</v>
      </c>
      <c r="O1757" s="56" t="s">
        <v>271</v>
      </c>
      <c r="P1757" s="56" t="s">
        <v>29123</v>
      </c>
      <c r="Q1757" s="56" t="s">
        <v>17</v>
      </c>
      <c r="R1757" s="56"/>
      <c r="S1757" s="56" t="s">
        <v>108</v>
      </c>
      <c r="T1757" s="56" t="s">
        <v>108</v>
      </c>
      <c r="U1757" s="216">
        <v>43299</v>
      </c>
      <c r="V1757" s="56"/>
      <c r="W1757" s="56">
        <v>2.75</v>
      </c>
      <c r="X1757" s="100">
        <v>43306</v>
      </c>
      <c r="Y1757" s="56" t="s">
        <v>108</v>
      </c>
      <c r="Z1757" s="56" t="s">
        <v>18</v>
      </c>
      <c r="AA1757" s="57">
        <v>43306</v>
      </c>
      <c r="AB1757" s="203"/>
      <c r="AC1757" s="64" t="s">
        <v>29124</v>
      </c>
      <c r="AD1757" s="56" t="s">
        <v>79</v>
      </c>
      <c r="AE1757" s="56"/>
      <c r="AF1757" s="61"/>
      <c r="AG1757" s="61"/>
      <c r="AH1757" s="67" t="str">
        <v>Jul</v>
      </c>
      <c r="AI1757" s="68" t="str">
        <v>Jul</v>
      </c>
      <c r="AJ1757" s="69" t="e">
        <f t="shared" si="4"/>
        <v>#REF!</v>
      </c>
      <c r="AK1757" s="70">
        <f t="shared" si="1"/>
        <v>43329</v>
      </c>
      <c r="AL1757" s="71" t="e">
        <f t="shared" ca="1" si="5"/>
        <v>#REF!</v>
      </c>
      <c r="AM1757" s="71" t="str">
        <v>2018</v>
      </c>
      <c r="AN1757" s="70">
        <f t="shared" si="3"/>
        <v>43309</v>
      </c>
      <c r="AO1757" s="70" t="s">
        <v>123</v>
      </c>
    </row>
    <row r="1758" spans="1:41" ht="14.4">
      <c r="A1758" s="55" t="s">
        <v>29125</v>
      </c>
      <c r="B1758" s="56" t="s">
        <v>89</v>
      </c>
      <c r="C1758" s="57">
        <v>43388</v>
      </c>
      <c r="D1758" s="56" t="s">
        <v>90</v>
      </c>
      <c r="E1758" s="56" t="s">
        <v>135</v>
      </c>
      <c r="F1758" s="58" t="s">
        <v>214</v>
      </c>
      <c r="G1758" s="58" t="s">
        <v>136</v>
      </c>
      <c r="H1758" s="56" t="s">
        <v>135</v>
      </c>
      <c r="I1758" s="59"/>
      <c r="J1758" s="57">
        <v>43419</v>
      </c>
      <c r="K1758" s="56" t="s">
        <v>18</v>
      </c>
      <c r="L1758" s="56" t="s">
        <v>18</v>
      </c>
      <c r="M1758" s="60" t="s">
        <v>29126</v>
      </c>
      <c r="N1758" s="56" t="s">
        <v>29127</v>
      </c>
      <c r="O1758" s="56" t="s">
        <v>16</v>
      </c>
      <c r="P1758" s="56" t="s">
        <v>29128</v>
      </c>
      <c r="Q1758" s="56" t="s">
        <v>96</v>
      </c>
      <c r="R1758" s="66"/>
      <c r="S1758" s="56" t="s">
        <v>331</v>
      </c>
      <c r="T1758" s="56" t="s">
        <v>331</v>
      </c>
      <c r="U1758" s="402"/>
      <c r="V1758" s="66"/>
      <c r="W1758" s="56" t="s">
        <v>6074</v>
      </c>
      <c r="X1758" s="56" t="s">
        <v>6074</v>
      </c>
      <c r="Y1758" s="56" t="s">
        <v>200</v>
      </c>
      <c r="Z1758" s="56" t="s">
        <v>14</v>
      </c>
      <c r="AA1758" s="57">
        <v>43388</v>
      </c>
      <c r="AB1758" s="203"/>
      <c r="AC1758" s="64" t="s">
        <v>29129</v>
      </c>
      <c r="AD1758" s="56" t="s">
        <v>294</v>
      </c>
      <c r="AE1758" s="56"/>
      <c r="AF1758" s="61"/>
      <c r="AG1758" s="61"/>
      <c r="AH1758" s="67" t="str">
        <v>Oct</v>
      </c>
      <c r="AI1758" s="68" t="str">
        <v>Oct</v>
      </c>
      <c r="AJ1758" s="69" t="e">
        <f t="shared" si="4"/>
        <v>#REF!</v>
      </c>
      <c r="AK1758" s="70">
        <f t="shared" si="1"/>
        <v>43418</v>
      </c>
      <c r="AL1758" s="71" t="e">
        <f t="shared" ca="1" si="5"/>
        <v>#REF!</v>
      </c>
      <c r="AM1758" s="71" t="str">
        <v>2018</v>
      </c>
      <c r="AN1758" s="70">
        <f t="shared" si="3"/>
        <v>43398</v>
      </c>
      <c r="AO1758" s="70" t="s">
        <v>123</v>
      </c>
    </row>
    <row r="1759" spans="1:41" ht="14.4">
      <c r="A1759" s="55" t="s">
        <v>29130</v>
      </c>
      <c r="B1759" s="56" t="s">
        <v>89</v>
      </c>
      <c r="C1759" s="57">
        <v>43154</v>
      </c>
      <c r="D1759" s="56" t="s">
        <v>1027</v>
      </c>
      <c r="E1759" s="56" t="s">
        <v>140</v>
      </c>
      <c r="F1759" s="58" t="s">
        <v>106</v>
      </c>
      <c r="G1759" s="58" t="s">
        <v>107</v>
      </c>
      <c r="H1759" s="56" t="s">
        <v>140</v>
      </c>
      <c r="I1759" s="57"/>
      <c r="J1759" s="57">
        <v>43549</v>
      </c>
      <c r="K1759" s="56" t="s">
        <v>18</v>
      </c>
      <c r="L1759" s="56" t="s">
        <v>14</v>
      </c>
      <c r="M1759" s="60" t="s">
        <v>3842</v>
      </c>
      <c r="N1759" s="56" t="s">
        <v>28349</v>
      </c>
      <c r="O1759" s="61"/>
      <c r="P1759" s="56" t="s">
        <v>108</v>
      </c>
      <c r="Q1759" s="56" t="s">
        <v>96</v>
      </c>
      <c r="R1759" s="66"/>
      <c r="S1759" s="56" t="s">
        <v>108</v>
      </c>
      <c r="T1759" s="56" t="s">
        <v>108</v>
      </c>
      <c r="U1759" s="56"/>
      <c r="V1759" s="66"/>
      <c r="W1759" s="66"/>
      <c r="X1759" s="400"/>
      <c r="Y1759" s="56" t="s">
        <v>108</v>
      </c>
      <c r="Z1759" s="56" t="s">
        <v>14</v>
      </c>
      <c r="AA1759" s="57">
        <v>43154</v>
      </c>
      <c r="AB1759" s="203"/>
      <c r="AC1759" s="64" t="s">
        <v>29131</v>
      </c>
      <c r="AD1759" s="65" t="s">
        <v>118</v>
      </c>
      <c r="AE1759" s="65"/>
      <c r="AF1759" s="66"/>
      <c r="AG1759" s="66"/>
      <c r="AH1759" s="67" t="str">
        <v>Feb</v>
      </c>
      <c r="AI1759" s="68" t="str">
        <v>Feb</v>
      </c>
      <c r="AJ1759" s="69" t="e">
        <f t="shared" si="4"/>
        <v>#REF!</v>
      </c>
      <c r="AK1759" s="70">
        <f t="shared" si="1"/>
        <v>43184</v>
      </c>
      <c r="AL1759" s="71" t="e">
        <f t="shared" ca="1" si="5"/>
        <v>#REF!</v>
      </c>
      <c r="AM1759" s="71" t="str">
        <v>2018</v>
      </c>
      <c r="AN1759" s="70">
        <f t="shared" si="3"/>
        <v>43164</v>
      </c>
      <c r="AO1759" s="70" t="s">
        <v>123</v>
      </c>
    </row>
    <row r="1760" spans="1:41" ht="14.4">
      <c r="A1760" s="55" t="s">
        <v>29132</v>
      </c>
      <c r="B1760" s="56" t="s">
        <v>89</v>
      </c>
      <c r="C1760" s="57">
        <v>43124</v>
      </c>
      <c r="D1760" s="56" t="s">
        <v>1027</v>
      </c>
      <c r="E1760" s="56" t="s">
        <v>12</v>
      </c>
      <c r="F1760" s="58" t="s">
        <v>106</v>
      </c>
      <c r="G1760" s="58" t="s">
        <v>107</v>
      </c>
      <c r="H1760" s="56" t="s">
        <v>12</v>
      </c>
      <c r="I1760" s="59"/>
      <c r="J1760" s="59"/>
      <c r="K1760" s="61"/>
      <c r="L1760" s="61"/>
      <c r="M1760" s="60" t="s">
        <v>24653</v>
      </c>
      <c r="N1760" s="56" t="s">
        <v>28349</v>
      </c>
      <c r="O1760" s="56" t="s">
        <v>189</v>
      </c>
      <c r="P1760" s="61"/>
      <c r="Q1760" s="56" t="s">
        <v>17</v>
      </c>
      <c r="R1760" s="66"/>
      <c r="S1760" s="61"/>
      <c r="T1760" s="61"/>
      <c r="U1760" s="402"/>
      <c r="V1760" s="66"/>
      <c r="W1760" s="66"/>
      <c r="X1760" s="400" t="s">
        <v>108</v>
      </c>
      <c r="Y1760" s="61"/>
      <c r="Z1760" s="56" t="s">
        <v>14</v>
      </c>
      <c r="AA1760" s="533">
        <v>43153</v>
      </c>
      <c r="AB1760" s="203"/>
      <c r="AC1760" s="64" t="s">
        <v>29133</v>
      </c>
      <c r="AD1760" s="65" t="s">
        <v>224</v>
      </c>
      <c r="AE1760" s="65"/>
      <c r="AF1760" s="66"/>
      <c r="AG1760" s="66"/>
      <c r="AH1760" s="67" t="str">
        <v>Jan</v>
      </c>
      <c r="AI1760" s="68" t="str">
        <v>Feb</v>
      </c>
      <c r="AJ1760" s="69" t="e">
        <f t="shared" si="4"/>
        <v>#REF!</v>
      </c>
      <c r="AK1760" s="70">
        <f t="shared" si="1"/>
        <v>43154</v>
      </c>
      <c r="AL1760" s="71" t="e">
        <f t="shared" ca="1" si="5"/>
        <v>#REF!</v>
      </c>
      <c r="AM1760" s="71" t="str">
        <v>2018</v>
      </c>
      <c r="AN1760" s="70">
        <f t="shared" si="3"/>
        <v>43134</v>
      </c>
      <c r="AO1760" s="70" t="s">
        <v>123</v>
      </c>
    </row>
    <row r="1761" spans="1:41" ht="14.4">
      <c r="A1761" s="55" t="s">
        <v>29134</v>
      </c>
      <c r="B1761" s="56" t="s">
        <v>89</v>
      </c>
      <c r="C1761" s="57">
        <v>43250</v>
      </c>
      <c r="D1761" s="56" t="s">
        <v>90</v>
      </c>
      <c r="E1761" s="56" t="s">
        <v>15779</v>
      </c>
      <c r="F1761" s="58" t="s">
        <v>214</v>
      </c>
      <c r="G1761" s="58" t="s">
        <v>113</v>
      </c>
      <c r="H1761" s="56" t="s">
        <v>2445</v>
      </c>
      <c r="I1761" s="57"/>
      <c r="J1761" s="57">
        <v>43263</v>
      </c>
      <c r="K1761" s="56" t="s">
        <v>18</v>
      </c>
      <c r="L1761" s="56" t="s">
        <v>18</v>
      </c>
      <c r="M1761" s="60" t="s">
        <v>29135</v>
      </c>
      <c r="N1761" s="56" t="s">
        <v>29136</v>
      </c>
      <c r="O1761" s="56" t="s">
        <v>13</v>
      </c>
      <c r="P1761" s="56" t="s">
        <v>29137</v>
      </c>
      <c r="Q1761" s="56" t="s">
        <v>20386</v>
      </c>
      <c r="R1761" s="56"/>
      <c r="S1761" s="56" t="s">
        <v>108</v>
      </c>
      <c r="T1761" s="56" t="s">
        <v>108</v>
      </c>
      <c r="U1761" s="56"/>
      <c r="V1761" s="56"/>
      <c r="W1761" s="56" t="s">
        <v>108</v>
      </c>
      <c r="X1761" s="56" t="s">
        <v>108</v>
      </c>
      <c r="Y1761" s="61"/>
      <c r="Z1761" s="56" t="s">
        <v>18</v>
      </c>
      <c r="AA1761" s="533">
        <v>43251</v>
      </c>
      <c r="AB1761" s="203"/>
      <c r="AC1761" s="64" t="s">
        <v>29138</v>
      </c>
      <c r="AD1761" s="56" t="s">
        <v>79</v>
      </c>
      <c r="AE1761" s="56"/>
      <c r="AF1761" s="61"/>
      <c r="AG1761" s="61"/>
      <c r="AH1761" s="67" t="str">
        <v>May</v>
      </c>
      <c r="AI1761" s="68" t="str">
        <v>May</v>
      </c>
      <c r="AJ1761" s="69" t="e">
        <f t="shared" si="4"/>
        <v>#REF!</v>
      </c>
      <c r="AK1761" s="70">
        <f t="shared" si="1"/>
        <v>43280</v>
      </c>
      <c r="AL1761" s="71" t="e">
        <f t="shared" ca="1" si="5"/>
        <v>#REF!</v>
      </c>
      <c r="AM1761" s="71" t="str">
        <v>2018</v>
      </c>
      <c r="AN1761" s="70">
        <f t="shared" si="3"/>
        <v>43260</v>
      </c>
      <c r="AO1761" s="70" t="s">
        <v>123</v>
      </c>
    </row>
    <row r="1762" spans="1:41" ht="14.4">
      <c r="A1762" s="55" t="s">
        <v>29139</v>
      </c>
      <c r="B1762" s="56" t="s">
        <v>89</v>
      </c>
      <c r="C1762" s="57">
        <v>43405</v>
      </c>
      <c r="D1762" s="56" t="s">
        <v>131</v>
      </c>
      <c r="E1762" s="56" t="s">
        <v>140</v>
      </c>
      <c r="F1762" s="58" t="s">
        <v>106</v>
      </c>
      <c r="G1762" s="58" t="s">
        <v>107</v>
      </c>
      <c r="H1762" s="56" t="s">
        <v>140</v>
      </c>
      <c r="I1762" s="57"/>
      <c r="J1762" s="57">
        <v>43435</v>
      </c>
      <c r="K1762" s="56" t="s">
        <v>18</v>
      </c>
      <c r="L1762" s="56" t="s">
        <v>18</v>
      </c>
      <c r="M1762" s="60" t="s">
        <v>145</v>
      </c>
      <c r="N1762" s="56" t="s">
        <v>29140</v>
      </c>
      <c r="O1762" s="56" t="s">
        <v>114</v>
      </c>
      <c r="P1762" s="56" t="s">
        <v>29141</v>
      </c>
      <c r="Q1762" s="56" t="s">
        <v>154</v>
      </c>
      <c r="R1762" s="56"/>
      <c r="S1762" s="56" t="s">
        <v>108</v>
      </c>
      <c r="T1762" s="56" t="s">
        <v>108</v>
      </c>
      <c r="U1762" s="56"/>
      <c r="V1762" s="56"/>
      <c r="W1762" s="56" t="s">
        <v>108</v>
      </c>
      <c r="X1762" s="56"/>
      <c r="Y1762" s="56" t="s">
        <v>108</v>
      </c>
      <c r="Z1762" s="56" t="s">
        <v>18</v>
      </c>
      <c r="AA1762" s="57">
        <v>43405</v>
      </c>
      <c r="AB1762" s="203"/>
      <c r="AC1762" s="64" t="s">
        <v>29142</v>
      </c>
      <c r="AD1762" s="56" t="s">
        <v>79</v>
      </c>
      <c r="AE1762" s="56"/>
      <c r="AF1762" s="61"/>
      <c r="AG1762" s="61"/>
      <c r="AH1762" s="67" t="str">
        <v>Nov</v>
      </c>
      <c r="AI1762" s="68" t="str">
        <v>Nov</v>
      </c>
      <c r="AJ1762" s="69" t="e">
        <f t="shared" si="4"/>
        <v>#REF!</v>
      </c>
      <c r="AK1762" s="70">
        <f t="shared" si="1"/>
        <v>43435</v>
      </c>
      <c r="AL1762" s="71" t="e">
        <f t="shared" ca="1" si="5"/>
        <v>#REF!</v>
      </c>
      <c r="AM1762" s="71" t="str">
        <v>2018</v>
      </c>
      <c r="AN1762" s="70">
        <f t="shared" si="3"/>
        <v>43415</v>
      </c>
      <c r="AO1762" s="70" t="s">
        <v>123</v>
      </c>
    </row>
    <row r="1763" spans="1:41" ht="14.4">
      <c r="A1763" s="55" t="s">
        <v>29143</v>
      </c>
      <c r="B1763" s="56" t="s">
        <v>89</v>
      </c>
      <c r="C1763" s="57">
        <v>43129</v>
      </c>
      <c r="D1763" s="56" t="s">
        <v>1027</v>
      </c>
      <c r="E1763" s="56" t="s">
        <v>112</v>
      </c>
      <c r="F1763" s="58" t="s">
        <v>106</v>
      </c>
      <c r="G1763" s="58" t="s">
        <v>113</v>
      </c>
      <c r="H1763" s="56" t="s">
        <v>112</v>
      </c>
      <c r="I1763" s="57"/>
      <c r="J1763" s="57">
        <v>43159</v>
      </c>
      <c r="K1763" s="56" t="s">
        <v>18</v>
      </c>
      <c r="L1763" s="56" t="s">
        <v>14</v>
      </c>
      <c r="M1763" s="60" t="s">
        <v>29144</v>
      </c>
      <c r="N1763" s="61"/>
      <c r="O1763" s="61"/>
      <c r="P1763" s="61"/>
      <c r="Q1763" s="56" t="s">
        <v>116</v>
      </c>
      <c r="R1763" s="66"/>
      <c r="S1763" s="56" t="s">
        <v>108</v>
      </c>
      <c r="T1763" s="56" t="s">
        <v>108</v>
      </c>
      <c r="U1763" s="402"/>
      <c r="V1763" s="66"/>
      <c r="W1763" s="66"/>
      <c r="X1763" s="400" t="s">
        <v>108</v>
      </c>
      <c r="Y1763" s="61"/>
      <c r="Z1763" s="56" t="s">
        <v>14</v>
      </c>
      <c r="AA1763" s="57">
        <v>43129</v>
      </c>
      <c r="AB1763" s="203"/>
      <c r="AC1763" s="64" t="s">
        <v>257</v>
      </c>
      <c r="AD1763" s="65" t="s">
        <v>118</v>
      </c>
      <c r="AE1763" s="96"/>
      <c r="AF1763" s="66"/>
      <c r="AG1763" s="66"/>
      <c r="AH1763" s="67" t="str">
        <v>Jan</v>
      </c>
      <c r="AI1763" s="68" t="str">
        <v>Jan</v>
      </c>
      <c r="AJ1763" s="69" t="e">
        <f t="shared" si="4"/>
        <v>#REF!</v>
      </c>
      <c r="AK1763" s="70">
        <f t="shared" si="1"/>
        <v>43159</v>
      </c>
      <c r="AL1763" s="71" t="e">
        <f t="shared" ca="1" si="5"/>
        <v>#REF!</v>
      </c>
      <c r="AM1763" s="71" t="str">
        <v>2018</v>
      </c>
      <c r="AN1763" s="70">
        <f t="shared" si="3"/>
        <v>43139</v>
      </c>
      <c r="AO1763" s="70" t="s">
        <v>123</v>
      </c>
    </row>
    <row r="1764" spans="1:41" ht="14.4">
      <c r="A1764" s="55" t="s">
        <v>29145</v>
      </c>
      <c r="B1764" s="56" t="s">
        <v>89</v>
      </c>
      <c r="C1764" s="57">
        <v>43178</v>
      </c>
      <c r="D1764" s="56" t="s">
        <v>90</v>
      </c>
      <c r="E1764" s="56" t="s">
        <v>140</v>
      </c>
      <c r="F1764" s="58" t="s">
        <v>106</v>
      </c>
      <c r="G1764" s="58" t="s">
        <v>107</v>
      </c>
      <c r="H1764" s="56" t="s">
        <v>140</v>
      </c>
      <c r="I1764" s="59"/>
      <c r="J1764" s="59"/>
      <c r="K1764" s="56" t="s">
        <v>18</v>
      </c>
      <c r="L1764" s="56" t="s">
        <v>18</v>
      </c>
      <c r="M1764" s="60" t="s">
        <v>29146</v>
      </c>
      <c r="N1764" s="56" t="s">
        <v>29147</v>
      </c>
      <c r="O1764" s="56" t="s">
        <v>249</v>
      </c>
      <c r="P1764" s="56" t="s">
        <v>29148</v>
      </c>
      <c r="Q1764" s="56" t="s">
        <v>28</v>
      </c>
      <c r="R1764" s="66"/>
      <c r="S1764" s="56" t="s">
        <v>108</v>
      </c>
      <c r="T1764" s="61"/>
      <c r="U1764" s="56"/>
      <c r="V1764" s="66"/>
      <c r="W1764" s="66"/>
      <c r="X1764" s="400"/>
      <c r="Y1764" s="56" t="s">
        <v>108</v>
      </c>
      <c r="Z1764" s="56" t="s">
        <v>18</v>
      </c>
      <c r="AA1764" s="57">
        <v>43178</v>
      </c>
      <c r="AB1764" s="203"/>
      <c r="AC1764" s="64" t="s">
        <v>29149</v>
      </c>
      <c r="AD1764" s="65" t="s">
        <v>79</v>
      </c>
      <c r="AE1764" s="65"/>
      <c r="AF1764" s="66"/>
      <c r="AG1764" s="66"/>
      <c r="AH1764" s="67" t="str">
        <v>Mar</v>
      </c>
      <c r="AI1764" s="68" t="str">
        <v>Mar</v>
      </c>
      <c r="AJ1764" s="69" t="e">
        <f t="shared" si="4"/>
        <v>#REF!</v>
      </c>
      <c r="AK1764" s="70">
        <f t="shared" si="1"/>
        <v>43208</v>
      </c>
      <c r="AL1764" s="71" t="e">
        <f t="shared" ca="1" si="5"/>
        <v>#REF!</v>
      </c>
      <c r="AM1764" s="71" t="str">
        <v>2018</v>
      </c>
      <c r="AN1764" s="70">
        <f t="shared" si="3"/>
        <v>43188</v>
      </c>
      <c r="AO1764" s="70" t="s">
        <v>123</v>
      </c>
    </row>
    <row r="1765" spans="1:41" ht="14.4">
      <c r="A1765" s="55" t="s">
        <v>29150</v>
      </c>
      <c r="B1765" s="56" t="s">
        <v>89</v>
      </c>
      <c r="C1765" s="57">
        <v>43418</v>
      </c>
      <c r="D1765" s="56" t="s">
        <v>90</v>
      </c>
      <c r="E1765" s="56" t="s">
        <v>140</v>
      </c>
      <c r="F1765" s="58" t="s">
        <v>106</v>
      </c>
      <c r="G1765" s="58" t="s">
        <v>107</v>
      </c>
      <c r="H1765" s="56" t="s">
        <v>140</v>
      </c>
      <c r="I1765" s="57"/>
      <c r="J1765" s="57">
        <v>43448</v>
      </c>
      <c r="K1765" s="56" t="s">
        <v>25502</v>
      </c>
      <c r="L1765" s="56" t="s">
        <v>18</v>
      </c>
      <c r="M1765" s="60" t="s">
        <v>29151</v>
      </c>
      <c r="N1765" s="56" t="s">
        <v>29152</v>
      </c>
      <c r="O1765" s="56" t="s">
        <v>29</v>
      </c>
      <c r="P1765" s="545">
        <v>3195499</v>
      </c>
      <c r="Q1765" s="56" t="s">
        <v>17</v>
      </c>
      <c r="R1765" s="56"/>
      <c r="S1765" s="56" t="s">
        <v>108</v>
      </c>
      <c r="T1765" s="56" t="s">
        <v>108</v>
      </c>
      <c r="U1765" s="56"/>
      <c r="V1765" s="56"/>
      <c r="W1765" s="56" t="s">
        <v>108</v>
      </c>
      <c r="X1765" s="56"/>
      <c r="Y1765" s="56" t="s">
        <v>108</v>
      </c>
      <c r="Z1765" s="56" t="s">
        <v>18</v>
      </c>
      <c r="AA1765" s="57">
        <v>43432</v>
      </c>
      <c r="AB1765" s="203"/>
      <c r="AC1765" s="64" t="s">
        <v>29153</v>
      </c>
      <c r="AD1765" s="56" t="s">
        <v>79</v>
      </c>
      <c r="AE1765" s="56"/>
      <c r="AF1765" s="61"/>
      <c r="AG1765" s="61"/>
      <c r="AH1765" s="67" t="str">
        <v>Nov</v>
      </c>
      <c r="AI1765" s="68" t="str">
        <v>Nov</v>
      </c>
      <c r="AJ1765" s="69" t="e">
        <f t="shared" si="4"/>
        <v>#REF!</v>
      </c>
      <c r="AK1765" s="70">
        <f t="shared" si="1"/>
        <v>43448</v>
      </c>
      <c r="AL1765" s="71" t="e">
        <f t="shared" ca="1" si="5"/>
        <v>#REF!</v>
      </c>
      <c r="AM1765" s="71" t="str">
        <v>2018</v>
      </c>
      <c r="AN1765" s="70">
        <f t="shared" si="3"/>
        <v>43428</v>
      </c>
      <c r="AO1765" s="70" t="s">
        <v>123</v>
      </c>
    </row>
    <row r="1766" spans="1:41" ht="14.4">
      <c r="A1766" s="55" t="s">
        <v>29154</v>
      </c>
      <c r="B1766" s="56" t="s">
        <v>89</v>
      </c>
      <c r="C1766" s="57">
        <v>43383</v>
      </c>
      <c r="D1766" s="56" t="s">
        <v>1027</v>
      </c>
      <c r="E1766" s="56" t="s">
        <v>196</v>
      </c>
      <c r="F1766" s="58" t="s">
        <v>106</v>
      </c>
      <c r="G1766" s="58" t="s">
        <v>214</v>
      </c>
      <c r="H1766" s="56" t="s">
        <v>276</v>
      </c>
      <c r="I1766" s="57"/>
      <c r="J1766" s="57">
        <v>43393</v>
      </c>
      <c r="K1766" s="61"/>
      <c r="L1766" s="61"/>
      <c r="M1766" s="60" t="s">
        <v>29155</v>
      </c>
      <c r="N1766" s="56" t="s">
        <v>29156</v>
      </c>
      <c r="O1766" s="56" t="s">
        <v>33</v>
      </c>
      <c r="P1766" s="56" t="s">
        <v>20385</v>
      </c>
      <c r="Q1766" s="56" t="s">
        <v>20386</v>
      </c>
      <c r="R1766" s="66"/>
      <c r="S1766" s="61"/>
      <c r="T1766" s="61"/>
      <c r="U1766" s="402"/>
      <c r="V1766" s="66"/>
      <c r="W1766" s="66"/>
      <c r="X1766" s="402"/>
      <c r="Y1766" s="61"/>
      <c r="Z1766" s="56" t="s">
        <v>14</v>
      </c>
      <c r="AA1766" s="533">
        <v>43383</v>
      </c>
      <c r="AB1766" s="203"/>
      <c r="AC1766" s="64" t="s">
        <v>29157</v>
      </c>
      <c r="AD1766" s="56" t="s">
        <v>179</v>
      </c>
      <c r="AE1766" s="61"/>
      <c r="AF1766" s="61"/>
      <c r="AG1766" s="61"/>
      <c r="AH1766" s="67" t="str">
        <v>Oct</v>
      </c>
      <c r="AI1766" s="68" t="str">
        <v>Oct</v>
      </c>
      <c r="AJ1766" s="69" t="e">
        <f t="shared" si="4"/>
        <v>#REF!</v>
      </c>
      <c r="AK1766" s="70">
        <f t="shared" si="1"/>
        <v>43413</v>
      </c>
      <c r="AL1766" s="71" t="e">
        <f t="shared" ca="1" si="5"/>
        <v>#REF!</v>
      </c>
      <c r="AM1766" s="71" t="str">
        <v>2018</v>
      </c>
      <c r="AN1766" s="70">
        <f t="shared" si="3"/>
        <v>43393</v>
      </c>
      <c r="AO1766" s="70" t="s">
        <v>123</v>
      </c>
    </row>
    <row r="1767" spans="1:41" ht="14.4">
      <c r="A1767" s="55" t="s">
        <v>29158</v>
      </c>
      <c r="B1767" s="56" t="s">
        <v>89</v>
      </c>
      <c r="C1767" s="57">
        <v>43433</v>
      </c>
      <c r="D1767" s="56" t="s">
        <v>90</v>
      </c>
      <c r="E1767" s="56" t="s">
        <v>12</v>
      </c>
      <c r="F1767" s="58" t="s">
        <v>106</v>
      </c>
      <c r="G1767" s="58" t="s">
        <v>107</v>
      </c>
      <c r="H1767" s="56" t="s">
        <v>12</v>
      </c>
      <c r="I1767" s="59"/>
      <c r="J1767" s="59"/>
      <c r="K1767" s="61"/>
      <c r="L1767" s="61"/>
      <c r="M1767" s="60" t="s">
        <v>29159</v>
      </c>
      <c r="N1767" s="56" t="s">
        <v>29160</v>
      </c>
      <c r="O1767" s="56" t="s">
        <v>13</v>
      </c>
      <c r="P1767" s="56" t="s">
        <v>29161</v>
      </c>
      <c r="Q1767" s="56" t="s">
        <v>17</v>
      </c>
      <c r="R1767" s="66"/>
      <c r="S1767" s="61"/>
      <c r="T1767" s="61"/>
      <c r="U1767" s="402"/>
      <c r="V1767" s="66"/>
      <c r="W1767" s="66"/>
      <c r="X1767" s="402"/>
      <c r="Y1767" s="61"/>
      <c r="Z1767" s="56" t="s">
        <v>18</v>
      </c>
      <c r="AA1767" s="533">
        <v>43434</v>
      </c>
      <c r="AB1767" s="203"/>
      <c r="AC1767" s="95"/>
      <c r="AD1767" s="56" t="s">
        <v>79</v>
      </c>
      <c r="AE1767" s="56"/>
      <c r="AF1767" s="61"/>
      <c r="AG1767" s="61"/>
      <c r="AH1767" s="67" t="str">
        <v>Nov</v>
      </c>
      <c r="AI1767" s="68" t="str">
        <v>Nov</v>
      </c>
      <c r="AJ1767" s="69" t="e">
        <f t="shared" si="4"/>
        <v>#REF!</v>
      </c>
      <c r="AK1767" s="70">
        <f t="shared" si="1"/>
        <v>43463</v>
      </c>
      <c r="AL1767" s="71" t="e">
        <f t="shared" ca="1" si="5"/>
        <v>#REF!</v>
      </c>
      <c r="AM1767" s="71" t="str">
        <v>2018</v>
      </c>
      <c r="AN1767" s="70">
        <f t="shared" si="3"/>
        <v>43443</v>
      </c>
      <c r="AO1767" s="70" t="s">
        <v>123</v>
      </c>
    </row>
    <row r="1768" spans="1:41" ht="14.4">
      <c r="A1768" s="55" t="s">
        <v>29162</v>
      </c>
      <c r="B1768" s="56" t="s">
        <v>89</v>
      </c>
      <c r="C1768" s="57">
        <v>43453</v>
      </c>
      <c r="D1768" s="56" t="s">
        <v>90</v>
      </c>
      <c r="E1768" s="56" t="s">
        <v>140</v>
      </c>
      <c r="F1768" s="58" t="s">
        <v>106</v>
      </c>
      <c r="G1768" s="58" t="s">
        <v>107</v>
      </c>
      <c r="H1768" s="56" t="s">
        <v>140</v>
      </c>
      <c r="I1768" s="57"/>
      <c r="J1768" s="57">
        <v>43484</v>
      </c>
      <c r="K1768" s="56" t="s">
        <v>18</v>
      </c>
      <c r="L1768" s="56" t="s">
        <v>18</v>
      </c>
      <c r="M1768" s="60" t="s">
        <v>29163</v>
      </c>
      <c r="N1768" s="56" t="s">
        <v>29164</v>
      </c>
      <c r="O1768" s="56" t="s">
        <v>172</v>
      </c>
      <c r="P1768" s="56" t="s">
        <v>29165</v>
      </c>
      <c r="Q1768" s="56" t="s">
        <v>17</v>
      </c>
      <c r="R1768" s="56"/>
      <c r="S1768" s="56" t="s">
        <v>108</v>
      </c>
      <c r="T1768" s="56" t="s">
        <v>108</v>
      </c>
      <c r="U1768" s="56"/>
      <c r="V1768" s="56"/>
      <c r="W1768" s="56" t="s">
        <v>108</v>
      </c>
      <c r="X1768" s="56"/>
      <c r="Y1768" s="56" t="s">
        <v>108</v>
      </c>
      <c r="Z1768" s="56" t="s">
        <v>18</v>
      </c>
      <c r="AA1768" s="57">
        <v>43453</v>
      </c>
      <c r="AB1768" s="203"/>
      <c r="AC1768" s="64" t="s">
        <v>29166</v>
      </c>
      <c r="AD1768" s="56" t="s">
        <v>79</v>
      </c>
      <c r="AE1768" s="56"/>
      <c r="AF1768" s="61"/>
      <c r="AG1768" s="61"/>
      <c r="AH1768" s="67" t="str">
        <v>Dec</v>
      </c>
      <c r="AI1768" s="68" t="str">
        <v>Dec</v>
      </c>
      <c r="AJ1768" s="69" t="e">
        <f t="shared" si="4"/>
        <v>#REF!</v>
      </c>
      <c r="AK1768" s="70">
        <f t="shared" si="1"/>
        <v>43483</v>
      </c>
      <c r="AL1768" s="71" t="e">
        <f t="shared" ca="1" si="5"/>
        <v>#REF!</v>
      </c>
      <c r="AM1768" s="71" t="str">
        <v>2018</v>
      </c>
      <c r="AN1768" s="70">
        <f t="shared" si="3"/>
        <v>43463</v>
      </c>
      <c r="AO1768" s="70" t="s">
        <v>123</v>
      </c>
    </row>
    <row r="1769" spans="1:41" ht="14.4">
      <c r="A1769" s="55" t="s">
        <v>29167</v>
      </c>
      <c r="B1769" s="56" t="s">
        <v>89</v>
      </c>
      <c r="C1769" s="57">
        <v>43453</v>
      </c>
      <c r="D1769" s="56" t="s">
        <v>90</v>
      </c>
      <c r="E1769" s="56" t="s">
        <v>140</v>
      </c>
      <c r="F1769" s="58" t="s">
        <v>106</v>
      </c>
      <c r="G1769" s="58" t="s">
        <v>107</v>
      </c>
      <c r="H1769" s="56" t="s">
        <v>140</v>
      </c>
      <c r="I1769" s="57"/>
      <c r="J1769" s="57">
        <v>43484</v>
      </c>
      <c r="K1769" s="56" t="s">
        <v>18</v>
      </c>
      <c r="L1769" s="56" t="s">
        <v>18</v>
      </c>
      <c r="M1769" s="60" t="s">
        <v>29163</v>
      </c>
      <c r="N1769" s="56" t="s">
        <v>29164</v>
      </c>
      <c r="O1769" s="56" t="s">
        <v>172</v>
      </c>
      <c r="P1769" s="56" t="s">
        <v>1707</v>
      </c>
      <c r="Q1769" s="56" t="s">
        <v>17</v>
      </c>
      <c r="R1769" s="56"/>
      <c r="S1769" s="56" t="s">
        <v>108</v>
      </c>
      <c r="T1769" s="56" t="s">
        <v>108</v>
      </c>
      <c r="U1769" s="56"/>
      <c r="V1769" s="56"/>
      <c r="W1769" s="56" t="s">
        <v>108</v>
      </c>
      <c r="X1769" s="56"/>
      <c r="Y1769" s="56" t="s">
        <v>108</v>
      </c>
      <c r="Z1769" s="56" t="s">
        <v>18</v>
      </c>
      <c r="AA1769" s="57">
        <v>43453</v>
      </c>
      <c r="AB1769" s="203"/>
      <c r="AC1769" s="64" t="s">
        <v>29166</v>
      </c>
      <c r="AD1769" s="56" t="s">
        <v>79</v>
      </c>
      <c r="AE1769" s="56"/>
      <c r="AF1769" s="61"/>
      <c r="AG1769" s="61"/>
      <c r="AH1769" s="67" t="str">
        <v>Dec</v>
      </c>
      <c r="AI1769" s="68" t="str">
        <v>Dec</v>
      </c>
      <c r="AJ1769" s="69" t="e">
        <f t="shared" si="4"/>
        <v>#REF!</v>
      </c>
      <c r="AK1769" s="70">
        <f t="shared" si="1"/>
        <v>43483</v>
      </c>
      <c r="AL1769" s="71" t="e">
        <f t="shared" ca="1" si="5"/>
        <v>#REF!</v>
      </c>
      <c r="AM1769" s="71" t="str">
        <v>2018</v>
      </c>
      <c r="AN1769" s="70">
        <f t="shared" si="3"/>
        <v>43463</v>
      </c>
      <c r="AO1769" s="70" t="s">
        <v>123</v>
      </c>
    </row>
    <row r="1770" spans="1:41" ht="14.4">
      <c r="A1770" s="55" t="s">
        <v>29168</v>
      </c>
      <c r="B1770" s="56" t="s">
        <v>89</v>
      </c>
      <c r="C1770" s="57">
        <v>43168</v>
      </c>
      <c r="D1770" s="56" t="s">
        <v>1027</v>
      </c>
      <c r="E1770" s="56" t="s">
        <v>129</v>
      </c>
      <c r="F1770" s="58" t="s">
        <v>106</v>
      </c>
      <c r="G1770" s="58" t="s">
        <v>107</v>
      </c>
      <c r="H1770" s="56" t="s">
        <v>129</v>
      </c>
      <c r="I1770" s="57"/>
      <c r="J1770" s="57">
        <v>43210</v>
      </c>
      <c r="K1770" s="61"/>
      <c r="L1770" s="61"/>
      <c r="M1770" s="60" t="s">
        <v>642</v>
      </c>
      <c r="N1770" s="56" t="s">
        <v>29169</v>
      </c>
      <c r="O1770" s="56" t="s">
        <v>27</v>
      </c>
      <c r="P1770" s="56" t="s">
        <v>29170</v>
      </c>
      <c r="Q1770" s="56" t="s">
        <v>21</v>
      </c>
      <c r="R1770" s="66"/>
      <c r="S1770" s="61"/>
      <c r="T1770" s="61"/>
      <c r="U1770" s="402"/>
      <c r="V1770" s="66"/>
      <c r="W1770" s="66"/>
      <c r="X1770" s="400" t="s">
        <v>108</v>
      </c>
      <c r="Y1770" s="61"/>
      <c r="Z1770" s="56" t="s">
        <v>18</v>
      </c>
      <c r="AA1770" s="57">
        <v>43173</v>
      </c>
      <c r="AB1770" s="203"/>
      <c r="AC1770" s="64" t="s">
        <v>26557</v>
      </c>
      <c r="AD1770" s="65" t="s">
        <v>79</v>
      </c>
      <c r="AE1770" s="96"/>
      <c r="AF1770" s="66"/>
      <c r="AG1770" s="66"/>
      <c r="AH1770" s="67" t="str">
        <v>Mar</v>
      </c>
      <c r="AI1770" s="68" t="str">
        <v>Mar</v>
      </c>
      <c r="AJ1770" s="69" t="e">
        <f t="shared" si="4"/>
        <v>#REF!</v>
      </c>
      <c r="AK1770" s="70">
        <f t="shared" si="1"/>
        <v>43198</v>
      </c>
      <c r="AL1770" s="71" t="e">
        <f t="shared" ca="1" si="5"/>
        <v>#REF!</v>
      </c>
      <c r="AM1770" s="71" t="str">
        <v>2018</v>
      </c>
      <c r="AN1770" s="70">
        <f t="shared" si="3"/>
        <v>43178</v>
      </c>
      <c r="AO1770" s="70" t="s">
        <v>123</v>
      </c>
    </row>
    <row r="1771" spans="1:41" ht="14.4">
      <c r="A1771" s="55" t="s">
        <v>29171</v>
      </c>
      <c r="B1771" s="56" t="s">
        <v>89</v>
      </c>
      <c r="C1771" s="57">
        <v>43165</v>
      </c>
      <c r="D1771" s="56" t="s">
        <v>1027</v>
      </c>
      <c r="E1771" s="56" t="s">
        <v>140</v>
      </c>
      <c r="F1771" s="58" t="s">
        <v>106</v>
      </c>
      <c r="G1771" s="58" t="s">
        <v>107</v>
      </c>
      <c r="H1771" s="56" t="s">
        <v>140</v>
      </c>
      <c r="I1771" s="57"/>
      <c r="J1771" s="57">
        <v>43196</v>
      </c>
      <c r="K1771" s="56" t="s">
        <v>18</v>
      </c>
      <c r="L1771" s="56" t="s">
        <v>18</v>
      </c>
      <c r="M1771" s="60" t="s">
        <v>642</v>
      </c>
      <c r="N1771" s="56" t="s">
        <v>29172</v>
      </c>
      <c r="O1771" s="56" t="s">
        <v>22</v>
      </c>
      <c r="P1771" s="56" t="s">
        <v>29173</v>
      </c>
      <c r="Q1771" s="56" t="s">
        <v>17</v>
      </c>
      <c r="R1771" s="66"/>
      <c r="S1771" s="56" t="s">
        <v>108</v>
      </c>
      <c r="T1771" s="56" t="s">
        <v>108</v>
      </c>
      <c r="U1771" s="56"/>
      <c r="V1771" s="66"/>
      <c r="W1771" s="66"/>
      <c r="X1771" s="400"/>
      <c r="Y1771" s="56" t="s">
        <v>108</v>
      </c>
      <c r="Z1771" s="56" t="s">
        <v>18</v>
      </c>
      <c r="AA1771" s="57">
        <v>43165</v>
      </c>
      <c r="AB1771" s="203"/>
      <c r="AC1771" s="64" t="s">
        <v>29174</v>
      </c>
      <c r="AD1771" s="65" t="s">
        <v>79</v>
      </c>
      <c r="AE1771" s="65"/>
      <c r="AF1771" s="66"/>
      <c r="AG1771" s="66"/>
      <c r="AH1771" s="67" t="str">
        <v>Mar</v>
      </c>
      <c r="AI1771" s="68" t="str">
        <v>Mar</v>
      </c>
      <c r="AJ1771" s="69" t="e">
        <f t="shared" si="4"/>
        <v>#REF!</v>
      </c>
      <c r="AK1771" s="70">
        <f t="shared" si="1"/>
        <v>43195</v>
      </c>
      <c r="AL1771" s="71" t="e">
        <f t="shared" ca="1" si="5"/>
        <v>#REF!</v>
      </c>
      <c r="AM1771" s="71" t="str">
        <v>2018</v>
      </c>
      <c r="AN1771" s="70">
        <f t="shared" si="3"/>
        <v>43175</v>
      </c>
      <c r="AO1771" s="70" t="s">
        <v>123</v>
      </c>
    </row>
    <row r="1772" spans="1:41" ht="14.4">
      <c r="A1772" s="55" t="s">
        <v>29175</v>
      </c>
      <c r="B1772" s="56" t="s">
        <v>89</v>
      </c>
      <c r="C1772" s="57">
        <v>43276</v>
      </c>
      <c r="D1772" s="56" t="s">
        <v>90</v>
      </c>
      <c r="E1772" s="56" t="s">
        <v>135</v>
      </c>
      <c r="F1772" s="58" t="s">
        <v>214</v>
      </c>
      <c r="G1772" s="58" t="s">
        <v>136</v>
      </c>
      <c r="H1772" s="56" t="s">
        <v>135</v>
      </c>
      <c r="I1772" s="57"/>
      <c r="J1772" s="57">
        <v>43306</v>
      </c>
      <c r="K1772" s="56" t="s">
        <v>18</v>
      </c>
      <c r="L1772" s="56" t="s">
        <v>18</v>
      </c>
      <c r="M1772" s="60" t="s">
        <v>29176</v>
      </c>
      <c r="N1772" s="56" t="s">
        <v>29177</v>
      </c>
      <c r="O1772" s="56" t="s">
        <v>39</v>
      </c>
      <c r="P1772" s="56" t="s">
        <v>108</v>
      </c>
      <c r="Q1772" s="56" t="s">
        <v>96</v>
      </c>
      <c r="R1772" s="56"/>
      <c r="S1772" s="56" t="s">
        <v>108</v>
      </c>
      <c r="T1772" s="56" t="s">
        <v>108</v>
      </c>
      <c r="U1772" s="56"/>
      <c r="V1772" s="56"/>
      <c r="W1772" s="56" t="s">
        <v>108</v>
      </c>
      <c r="X1772" s="56" t="s">
        <v>108</v>
      </c>
      <c r="Y1772" s="56" t="s">
        <v>108</v>
      </c>
      <c r="Z1772" s="56" t="s">
        <v>18</v>
      </c>
      <c r="AA1772" s="57">
        <v>43277</v>
      </c>
      <c r="AB1772" s="203"/>
      <c r="AC1772" s="64" t="s">
        <v>29178</v>
      </c>
      <c r="AD1772" s="56" t="s">
        <v>79</v>
      </c>
      <c r="AE1772" s="56"/>
      <c r="AF1772" s="61"/>
      <c r="AG1772" s="61"/>
      <c r="AH1772" s="67" t="str">
        <v>Jun</v>
      </c>
      <c r="AI1772" s="68" t="str">
        <v>Jun</v>
      </c>
      <c r="AJ1772" s="69" t="e">
        <f t="shared" si="4"/>
        <v>#REF!</v>
      </c>
      <c r="AK1772" s="70">
        <f t="shared" si="1"/>
        <v>43306</v>
      </c>
      <c r="AL1772" s="71" t="e">
        <f t="shared" ca="1" si="5"/>
        <v>#REF!</v>
      </c>
      <c r="AM1772" s="71" t="str">
        <v>2018</v>
      </c>
      <c r="AN1772" s="70">
        <f t="shared" si="3"/>
        <v>43286</v>
      </c>
      <c r="AO1772" s="70" t="s">
        <v>123</v>
      </c>
    </row>
    <row r="1773" spans="1:41" ht="14.4">
      <c r="A1773" s="55" t="s">
        <v>29179</v>
      </c>
      <c r="B1773" s="56" t="s">
        <v>89</v>
      </c>
      <c r="C1773" s="57">
        <v>43321</v>
      </c>
      <c r="D1773" s="56" t="s">
        <v>1027</v>
      </c>
      <c r="E1773" s="56" t="s">
        <v>140</v>
      </c>
      <c r="F1773" s="58" t="s">
        <v>106</v>
      </c>
      <c r="G1773" s="58" t="s">
        <v>107</v>
      </c>
      <c r="H1773" s="56" t="s">
        <v>140</v>
      </c>
      <c r="I1773" s="57"/>
      <c r="J1773" s="57">
        <v>43352</v>
      </c>
      <c r="K1773" s="56" t="s">
        <v>18</v>
      </c>
      <c r="L1773" s="56" t="s">
        <v>18</v>
      </c>
      <c r="M1773" s="60" t="s">
        <v>29180</v>
      </c>
      <c r="N1773" s="56" t="s">
        <v>29180</v>
      </c>
      <c r="O1773" s="56" t="s">
        <v>44</v>
      </c>
      <c r="P1773" s="56" t="s">
        <v>29181</v>
      </c>
      <c r="Q1773" s="56" t="s">
        <v>28</v>
      </c>
      <c r="R1773" s="56"/>
      <c r="S1773" s="56" t="s">
        <v>108</v>
      </c>
      <c r="T1773" s="56" t="s">
        <v>108</v>
      </c>
      <c r="U1773" s="216">
        <v>43326</v>
      </c>
      <c r="V1773" s="401"/>
      <c r="W1773" s="401">
        <v>8</v>
      </c>
      <c r="X1773" s="400">
        <v>43692</v>
      </c>
      <c r="Y1773" s="56" t="s">
        <v>108</v>
      </c>
      <c r="Z1773" s="56" t="s">
        <v>18</v>
      </c>
      <c r="AA1773" s="57">
        <v>43327</v>
      </c>
      <c r="AB1773" s="203"/>
      <c r="AC1773" s="64" t="s">
        <v>29182</v>
      </c>
      <c r="AD1773" s="56" t="s">
        <v>79</v>
      </c>
      <c r="AE1773" s="56"/>
      <c r="AF1773" s="61"/>
      <c r="AG1773" s="61"/>
      <c r="AH1773" s="67" t="str">
        <v>Aug</v>
      </c>
      <c r="AI1773" s="68" t="str">
        <v>Aug</v>
      </c>
      <c r="AJ1773" s="69" t="e">
        <f t="shared" si="4"/>
        <v>#REF!</v>
      </c>
      <c r="AK1773" s="70">
        <f t="shared" si="1"/>
        <v>43351</v>
      </c>
      <c r="AL1773" s="71" t="e">
        <f t="shared" ca="1" si="5"/>
        <v>#REF!</v>
      </c>
      <c r="AM1773" s="71" t="str">
        <v>2018</v>
      </c>
      <c r="AN1773" s="70">
        <f t="shared" si="3"/>
        <v>43331</v>
      </c>
      <c r="AO1773" s="70" t="s">
        <v>123</v>
      </c>
    </row>
    <row r="1774" spans="1:41" ht="14.4">
      <c r="A1774" s="55" t="s">
        <v>29183</v>
      </c>
      <c r="B1774" s="56" t="s">
        <v>89</v>
      </c>
      <c r="C1774" s="57">
        <v>43203</v>
      </c>
      <c r="D1774" s="56" t="s">
        <v>90</v>
      </c>
      <c r="E1774" s="56" t="s">
        <v>129</v>
      </c>
      <c r="F1774" s="58" t="s">
        <v>106</v>
      </c>
      <c r="G1774" s="58" t="s">
        <v>107</v>
      </c>
      <c r="H1774" s="56" t="s">
        <v>129</v>
      </c>
      <c r="I1774" s="57"/>
      <c r="J1774" s="57">
        <v>43245</v>
      </c>
      <c r="K1774" s="61"/>
      <c r="L1774" s="61"/>
      <c r="M1774" s="60" t="s">
        <v>29184</v>
      </c>
      <c r="N1774" s="56" t="s">
        <v>29185</v>
      </c>
      <c r="O1774" s="56" t="s">
        <v>137</v>
      </c>
      <c r="P1774" s="56" t="s">
        <v>29186</v>
      </c>
      <c r="Q1774" s="56" t="s">
        <v>17</v>
      </c>
      <c r="R1774" s="66"/>
      <c r="S1774" s="61"/>
      <c r="T1774" s="61"/>
      <c r="U1774" s="402"/>
      <c r="V1774" s="66"/>
      <c r="W1774" s="66"/>
      <c r="X1774" s="402"/>
      <c r="Y1774" s="56" t="s">
        <v>26784</v>
      </c>
      <c r="Z1774" s="56" t="s">
        <v>14</v>
      </c>
      <c r="AA1774" s="533">
        <v>43210</v>
      </c>
      <c r="AB1774" s="203"/>
      <c r="AC1774" s="64" t="s">
        <v>29187</v>
      </c>
      <c r="AD1774" s="56" t="s">
        <v>294</v>
      </c>
      <c r="AE1774" s="61"/>
      <c r="AF1774" s="61"/>
      <c r="AG1774" s="61"/>
      <c r="AH1774" s="67" t="str">
        <v>Apr</v>
      </c>
      <c r="AI1774" s="68" t="str">
        <v>Apr</v>
      </c>
      <c r="AJ1774" s="69" t="e">
        <f t="shared" si="4"/>
        <v>#REF!</v>
      </c>
      <c r="AK1774" s="70">
        <f t="shared" si="1"/>
        <v>43233</v>
      </c>
      <c r="AL1774" s="71" t="e">
        <f t="shared" ca="1" si="5"/>
        <v>#REF!</v>
      </c>
      <c r="AM1774" s="71" t="str">
        <v>2018</v>
      </c>
      <c r="AN1774" s="70">
        <f t="shared" si="3"/>
        <v>43213</v>
      </c>
      <c r="AO1774" s="70" t="s">
        <v>123</v>
      </c>
    </row>
    <row r="1775" spans="1:41" ht="14.4">
      <c r="A1775" s="55" t="s">
        <v>29188</v>
      </c>
      <c r="B1775" s="56" t="s">
        <v>89</v>
      </c>
      <c r="C1775" s="57">
        <v>43227</v>
      </c>
      <c r="D1775" s="56" t="s">
        <v>229</v>
      </c>
      <c r="E1775" s="56" t="s">
        <v>140</v>
      </c>
      <c r="F1775" s="58" t="s">
        <v>106</v>
      </c>
      <c r="G1775" s="58" t="s">
        <v>107</v>
      </c>
      <c r="H1775" s="56" t="s">
        <v>140</v>
      </c>
      <c r="I1775" s="57"/>
      <c r="J1775" s="57">
        <v>43258</v>
      </c>
      <c r="K1775" s="56" t="s">
        <v>18</v>
      </c>
      <c r="L1775" s="56" t="s">
        <v>14</v>
      </c>
      <c r="M1775" s="60" t="s">
        <v>29189</v>
      </c>
      <c r="N1775" s="56" t="s">
        <v>29190</v>
      </c>
      <c r="O1775" s="61"/>
      <c r="P1775" s="56" t="s">
        <v>108</v>
      </c>
      <c r="Q1775" s="56" t="s">
        <v>96</v>
      </c>
      <c r="R1775" s="56"/>
      <c r="S1775" s="56" t="s">
        <v>108</v>
      </c>
      <c r="T1775" s="56" t="s">
        <v>108</v>
      </c>
      <c r="U1775" s="56"/>
      <c r="V1775" s="56"/>
      <c r="W1775" s="56" t="s">
        <v>108</v>
      </c>
      <c r="X1775" s="56"/>
      <c r="Y1775" s="56" t="s">
        <v>108</v>
      </c>
      <c r="Z1775" s="56" t="s">
        <v>14</v>
      </c>
      <c r="AA1775" s="57">
        <v>43227</v>
      </c>
      <c r="AB1775" s="203"/>
      <c r="AC1775" s="64" t="s">
        <v>29191</v>
      </c>
      <c r="AD1775" s="56" t="s">
        <v>224</v>
      </c>
      <c r="AE1775" s="56"/>
      <c r="AF1775" s="61"/>
      <c r="AG1775" s="61"/>
      <c r="AH1775" s="67" t="str">
        <v>May</v>
      </c>
      <c r="AI1775" s="68" t="str">
        <v>May</v>
      </c>
      <c r="AJ1775" s="69" t="e">
        <f t="shared" si="4"/>
        <v>#REF!</v>
      </c>
      <c r="AK1775" s="70">
        <f t="shared" si="1"/>
        <v>43257</v>
      </c>
      <c r="AL1775" s="71" t="e">
        <f t="shared" ca="1" si="5"/>
        <v>#REF!</v>
      </c>
      <c r="AM1775" s="71" t="str">
        <v>2018</v>
      </c>
      <c r="AN1775" s="70">
        <f t="shared" si="3"/>
        <v>43237</v>
      </c>
      <c r="AO1775" s="70" t="s">
        <v>123</v>
      </c>
    </row>
    <row r="1776" spans="1:41" ht="14.4">
      <c r="A1776" s="55" t="s">
        <v>29192</v>
      </c>
      <c r="B1776" s="56" t="s">
        <v>89</v>
      </c>
      <c r="C1776" s="57">
        <v>43224</v>
      </c>
      <c r="D1776" s="56" t="s">
        <v>90</v>
      </c>
      <c r="E1776" s="56" t="s">
        <v>30</v>
      </c>
      <c r="F1776" s="58" t="s">
        <v>106</v>
      </c>
      <c r="G1776" s="58" t="s">
        <v>107</v>
      </c>
      <c r="H1776" s="56" t="s">
        <v>30</v>
      </c>
      <c r="I1776" s="59"/>
      <c r="J1776" s="59"/>
      <c r="K1776" s="61"/>
      <c r="L1776" s="61"/>
      <c r="M1776" s="60" t="s">
        <v>29193</v>
      </c>
      <c r="N1776" s="56" t="s">
        <v>29194</v>
      </c>
      <c r="O1776" s="56" t="s">
        <v>33</v>
      </c>
      <c r="P1776" s="56" t="s">
        <v>29195</v>
      </c>
      <c r="Q1776" s="56" t="s">
        <v>17</v>
      </c>
      <c r="R1776" s="66"/>
      <c r="S1776" s="61"/>
      <c r="T1776" s="61"/>
      <c r="U1776" s="402"/>
      <c r="V1776" s="66"/>
      <c r="W1776" s="66"/>
      <c r="X1776" s="402"/>
      <c r="Y1776" s="56" t="s">
        <v>338</v>
      </c>
      <c r="Z1776" s="56" t="s">
        <v>14</v>
      </c>
      <c r="AA1776" s="533">
        <v>43293</v>
      </c>
      <c r="AB1776" s="203"/>
      <c r="AC1776" s="64" t="s">
        <v>29196</v>
      </c>
      <c r="AD1776" s="56" t="s">
        <v>294</v>
      </c>
      <c r="AE1776" s="56"/>
      <c r="AF1776" s="61"/>
      <c r="AG1776" s="61"/>
      <c r="AH1776" s="67" t="str">
        <v>May</v>
      </c>
      <c r="AI1776" s="68" t="str">
        <v>Jul</v>
      </c>
      <c r="AJ1776" s="69" t="e">
        <f t="shared" si="4"/>
        <v>#REF!</v>
      </c>
      <c r="AK1776" s="70">
        <f t="shared" si="1"/>
        <v>43254</v>
      </c>
      <c r="AL1776" s="71" t="e">
        <f t="shared" ca="1" si="5"/>
        <v>#REF!</v>
      </c>
      <c r="AM1776" s="71" t="str">
        <v>2018</v>
      </c>
      <c r="AN1776" s="70">
        <f t="shared" si="3"/>
        <v>43234</v>
      </c>
      <c r="AO1776" s="70" t="s">
        <v>123</v>
      </c>
    </row>
    <row r="1777" spans="1:41" ht="14.4">
      <c r="A1777" s="55" t="s">
        <v>29197</v>
      </c>
      <c r="B1777" s="56" t="s">
        <v>89</v>
      </c>
      <c r="C1777" s="57">
        <v>43236</v>
      </c>
      <c r="D1777" s="56" t="s">
        <v>1027</v>
      </c>
      <c r="E1777" s="56" t="s">
        <v>140</v>
      </c>
      <c r="F1777" s="58" t="s">
        <v>106</v>
      </c>
      <c r="G1777" s="58" t="s">
        <v>107</v>
      </c>
      <c r="H1777" s="56" t="s">
        <v>140</v>
      </c>
      <c r="I1777" s="57"/>
      <c r="J1777" s="57">
        <v>43267</v>
      </c>
      <c r="K1777" s="56" t="s">
        <v>18</v>
      </c>
      <c r="L1777" s="56" t="s">
        <v>18</v>
      </c>
      <c r="M1777" s="60" t="s">
        <v>642</v>
      </c>
      <c r="N1777" s="56" t="s">
        <v>29198</v>
      </c>
      <c r="O1777" s="56" t="s">
        <v>29</v>
      </c>
      <c r="P1777" s="56" t="s">
        <v>29199</v>
      </c>
      <c r="Q1777" s="56" t="s">
        <v>17</v>
      </c>
      <c r="R1777" s="56"/>
      <c r="S1777" s="56" t="s">
        <v>108</v>
      </c>
      <c r="T1777" s="56" t="s">
        <v>108</v>
      </c>
      <c r="U1777" s="56"/>
      <c r="V1777" s="56"/>
      <c r="W1777" s="56" t="s">
        <v>108</v>
      </c>
      <c r="X1777" s="56"/>
      <c r="Y1777" s="56" t="s">
        <v>108</v>
      </c>
      <c r="Z1777" s="56" t="s">
        <v>18</v>
      </c>
      <c r="AA1777" s="57">
        <v>43236</v>
      </c>
      <c r="AB1777" s="203"/>
      <c r="AC1777" s="64" t="s">
        <v>29200</v>
      </c>
      <c r="AD1777" s="56" t="s">
        <v>79</v>
      </c>
      <c r="AE1777" s="56"/>
      <c r="AF1777" s="61"/>
      <c r="AG1777" s="61"/>
      <c r="AH1777" s="67" t="str">
        <v>May</v>
      </c>
      <c r="AI1777" s="68" t="str">
        <v>May</v>
      </c>
      <c r="AJ1777" s="69" t="e">
        <f t="shared" si="4"/>
        <v>#REF!</v>
      </c>
      <c r="AK1777" s="70">
        <f t="shared" si="1"/>
        <v>43266</v>
      </c>
      <c r="AL1777" s="71" t="e">
        <f t="shared" ca="1" si="5"/>
        <v>#REF!</v>
      </c>
      <c r="AM1777" s="71" t="str">
        <v>2018</v>
      </c>
      <c r="AN1777" s="70">
        <f t="shared" si="3"/>
        <v>43246</v>
      </c>
      <c r="AO1777" s="70" t="s">
        <v>123</v>
      </c>
    </row>
    <row r="1778" spans="1:41" ht="14.4">
      <c r="A1778" s="55" t="s">
        <v>29201</v>
      </c>
      <c r="B1778" s="56" t="s">
        <v>89</v>
      </c>
      <c r="C1778" s="57">
        <v>43445</v>
      </c>
      <c r="D1778" s="56" t="s">
        <v>90</v>
      </c>
      <c r="E1778" s="56" t="s">
        <v>32</v>
      </c>
      <c r="F1778" s="58" t="s">
        <v>106</v>
      </c>
      <c r="G1778" s="58" t="s">
        <v>177</v>
      </c>
      <c r="H1778" s="56" t="s">
        <v>2445</v>
      </c>
      <c r="I1778" s="59"/>
      <c r="J1778" s="59"/>
      <c r="K1778" s="61"/>
      <c r="L1778" s="61"/>
      <c r="M1778" s="60" t="s">
        <v>29202</v>
      </c>
      <c r="N1778" s="56" t="s">
        <v>29203</v>
      </c>
      <c r="O1778" s="61"/>
      <c r="P1778" s="56" t="s">
        <v>29204</v>
      </c>
      <c r="Q1778" s="61"/>
      <c r="R1778" s="66"/>
      <c r="S1778" s="61"/>
      <c r="T1778" s="61"/>
      <c r="U1778" s="402"/>
      <c r="V1778" s="66"/>
      <c r="W1778" s="66"/>
      <c r="X1778" s="402"/>
      <c r="Y1778" s="61"/>
      <c r="Z1778" s="56" t="s">
        <v>18</v>
      </c>
      <c r="AA1778" s="540">
        <v>43102</v>
      </c>
      <c r="AB1778" s="203"/>
      <c r="AC1778" s="64" t="s">
        <v>29205</v>
      </c>
      <c r="AD1778" s="56" t="s">
        <v>79</v>
      </c>
      <c r="AE1778" s="61"/>
      <c r="AF1778" s="61"/>
      <c r="AG1778" s="61"/>
      <c r="AH1778" s="67" t="str">
        <v>Dec</v>
      </c>
      <c r="AI1778" s="68" t="str">
        <v>Jan</v>
      </c>
      <c r="AJ1778" s="69" t="e">
        <f t="shared" si="4"/>
        <v>#REF!</v>
      </c>
      <c r="AK1778" s="70">
        <f t="shared" si="1"/>
        <v>43475</v>
      </c>
      <c r="AL1778" s="71" t="e">
        <f t="shared" ca="1" si="5"/>
        <v>#REF!</v>
      </c>
      <c r="AM1778" s="71" t="str">
        <v>2018</v>
      </c>
      <c r="AN1778" s="70">
        <f t="shared" si="3"/>
        <v>43455</v>
      </c>
      <c r="AO1778" s="70" t="s">
        <v>123</v>
      </c>
    </row>
    <row r="1779" spans="1:41" ht="14.4">
      <c r="A1779" s="55" t="s">
        <v>29206</v>
      </c>
      <c r="B1779" s="56" t="s">
        <v>89</v>
      </c>
      <c r="C1779" s="57">
        <v>43302</v>
      </c>
      <c r="D1779" s="56" t="s">
        <v>90</v>
      </c>
      <c r="E1779" s="56" t="s">
        <v>327</v>
      </c>
      <c r="F1779" s="58" t="s">
        <v>214</v>
      </c>
      <c r="G1779" s="58" t="s">
        <v>328</v>
      </c>
      <c r="H1779" s="56" t="s">
        <v>327</v>
      </c>
      <c r="I1779" s="57"/>
      <c r="J1779" s="57">
        <v>43333</v>
      </c>
      <c r="K1779" s="56" t="s">
        <v>18</v>
      </c>
      <c r="L1779" s="56" t="s">
        <v>18</v>
      </c>
      <c r="M1779" s="60" t="s">
        <v>29207</v>
      </c>
      <c r="N1779" s="56" t="s">
        <v>29208</v>
      </c>
      <c r="O1779" s="56" t="s">
        <v>271</v>
      </c>
      <c r="P1779" s="56" t="s">
        <v>108</v>
      </c>
      <c r="Q1779" s="56" t="s">
        <v>117</v>
      </c>
      <c r="R1779" s="56"/>
      <c r="S1779" s="56" t="s">
        <v>18</v>
      </c>
      <c r="T1779" s="61"/>
      <c r="U1779" s="402"/>
      <c r="V1779" s="66"/>
      <c r="W1779" s="66"/>
      <c r="X1779" s="402"/>
      <c r="Y1779" s="61"/>
      <c r="Z1779" s="56" t="s">
        <v>18</v>
      </c>
      <c r="AA1779" s="533">
        <v>43313</v>
      </c>
      <c r="AB1779" s="203"/>
      <c r="AC1779" s="95"/>
      <c r="AD1779" s="56" t="s">
        <v>79</v>
      </c>
      <c r="AE1779" s="56"/>
      <c r="AF1779" s="61"/>
      <c r="AG1779" s="61"/>
      <c r="AH1779" s="67" t="str">
        <v>Jul</v>
      </c>
      <c r="AI1779" s="68" t="str">
        <v>Aug</v>
      </c>
      <c r="AJ1779" s="69" t="e">
        <f t="shared" si="4"/>
        <v>#REF!</v>
      </c>
      <c r="AK1779" s="70">
        <f t="shared" si="1"/>
        <v>43332</v>
      </c>
      <c r="AL1779" s="71" t="e">
        <f t="shared" ca="1" si="5"/>
        <v>#REF!</v>
      </c>
      <c r="AM1779" s="71" t="str">
        <v>2018</v>
      </c>
      <c r="AN1779" s="70">
        <f t="shared" si="3"/>
        <v>43312</v>
      </c>
      <c r="AO1779" s="70" t="s">
        <v>123</v>
      </c>
    </row>
    <row r="1780" spans="1:41" ht="14.4">
      <c r="A1780" s="55" t="s">
        <v>29209</v>
      </c>
      <c r="B1780" s="56" t="s">
        <v>89</v>
      </c>
      <c r="C1780" s="57">
        <v>43305</v>
      </c>
      <c r="D1780" s="56" t="s">
        <v>90</v>
      </c>
      <c r="E1780" s="56" t="s">
        <v>327</v>
      </c>
      <c r="F1780" s="58" t="s">
        <v>214</v>
      </c>
      <c r="G1780" s="58" t="s">
        <v>328</v>
      </c>
      <c r="H1780" s="56" t="s">
        <v>327</v>
      </c>
      <c r="I1780" s="57"/>
      <c r="J1780" s="57">
        <v>43305</v>
      </c>
      <c r="K1780" s="56" t="s">
        <v>18</v>
      </c>
      <c r="L1780" s="56" t="s">
        <v>18</v>
      </c>
      <c r="M1780" s="60" t="s">
        <v>29210</v>
      </c>
      <c r="N1780" s="56" t="s">
        <v>29211</v>
      </c>
      <c r="O1780" s="56" t="s">
        <v>436</v>
      </c>
      <c r="P1780" s="56" t="s">
        <v>331</v>
      </c>
      <c r="Q1780" s="56" t="s">
        <v>96</v>
      </c>
      <c r="R1780" s="56"/>
      <c r="S1780" s="61"/>
      <c r="T1780" s="61"/>
      <c r="U1780" s="402"/>
      <c r="V1780" s="66"/>
      <c r="W1780" s="66"/>
      <c r="X1780" s="402"/>
      <c r="Y1780" s="61"/>
      <c r="Z1780" s="56" t="s">
        <v>18</v>
      </c>
      <c r="AA1780" s="533">
        <v>43305</v>
      </c>
      <c r="AB1780" s="203"/>
      <c r="AC1780" s="64" t="s">
        <v>29212</v>
      </c>
      <c r="AD1780" s="56" t="s">
        <v>79</v>
      </c>
      <c r="AE1780" s="56" t="s">
        <v>27697</v>
      </c>
      <c r="AF1780" s="61"/>
      <c r="AG1780" s="61"/>
      <c r="AH1780" s="67" t="str">
        <v>Jul</v>
      </c>
      <c r="AI1780" s="68" t="str">
        <v>Jul</v>
      </c>
      <c r="AJ1780" s="69" t="e">
        <f t="shared" si="4"/>
        <v>#REF!</v>
      </c>
      <c r="AK1780" s="70">
        <f t="shared" si="1"/>
        <v>43335</v>
      </c>
      <c r="AL1780" s="71" t="e">
        <f t="shared" ca="1" si="5"/>
        <v>#REF!</v>
      </c>
      <c r="AM1780" s="71" t="str">
        <v>2018</v>
      </c>
      <c r="AN1780" s="70">
        <f t="shared" si="3"/>
        <v>43315</v>
      </c>
      <c r="AO1780" s="70" t="s">
        <v>123</v>
      </c>
    </row>
    <row r="1781" spans="1:41" ht="14.4">
      <c r="A1781" s="55" t="s">
        <v>29213</v>
      </c>
      <c r="B1781" s="56" t="s">
        <v>89</v>
      </c>
      <c r="C1781" s="57">
        <v>43335</v>
      </c>
      <c r="D1781" s="56" t="s">
        <v>1027</v>
      </c>
      <c r="E1781" s="56" t="s">
        <v>140</v>
      </c>
      <c r="F1781" s="58" t="s">
        <v>106</v>
      </c>
      <c r="G1781" s="58" t="s">
        <v>107</v>
      </c>
      <c r="H1781" s="56" t="s">
        <v>140</v>
      </c>
      <c r="I1781" s="57"/>
      <c r="J1781" s="57">
        <v>43366</v>
      </c>
      <c r="K1781" s="56" t="s">
        <v>18</v>
      </c>
      <c r="L1781" s="56" t="s">
        <v>18</v>
      </c>
      <c r="M1781" s="60" t="s">
        <v>642</v>
      </c>
      <c r="N1781" s="56" t="s">
        <v>29214</v>
      </c>
      <c r="O1781" s="56" t="s">
        <v>249</v>
      </c>
      <c r="P1781" s="56" t="s">
        <v>26691</v>
      </c>
      <c r="Q1781" s="56" t="s">
        <v>17</v>
      </c>
      <c r="R1781" s="56"/>
      <c r="S1781" s="56" t="s">
        <v>108</v>
      </c>
      <c r="T1781" s="56" t="s">
        <v>108</v>
      </c>
      <c r="U1781" s="56"/>
      <c r="V1781" s="56"/>
      <c r="W1781" s="56" t="s">
        <v>108</v>
      </c>
      <c r="X1781" s="56"/>
      <c r="Y1781" s="56" t="s">
        <v>108</v>
      </c>
      <c r="Z1781" s="56" t="s">
        <v>18</v>
      </c>
      <c r="AA1781" s="57">
        <v>43335</v>
      </c>
      <c r="AB1781" s="203"/>
      <c r="AC1781" s="64" t="s">
        <v>29215</v>
      </c>
      <c r="AD1781" s="56" t="s">
        <v>360</v>
      </c>
      <c r="AE1781" s="56"/>
      <c r="AF1781" s="61"/>
      <c r="AG1781" s="61"/>
      <c r="AH1781" s="67" t="str">
        <v>Aug</v>
      </c>
      <c r="AI1781" s="68" t="str">
        <v>Aug</v>
      </c>
      <c r="AJ1781" s="69" t="e">
        <f t="shared" si="4"/>
        <v>#REF!</v>
      </c>
      <c r="AK1781" s="70">
        <f t="shared" si="1"/>
        <v>43365</v>
      </c>
      <c r="AL1781" s="71" t="e">
        <f t="shared" ca="1" si="5"/>
        <v>#REF!</v>
      </c>
      <c r="AM1781" s="71" t="str">
        <v>2018</v>
      </c>
      <c r="AN1781" s="70">
        <f t="shared" si="3"/>
        <v>43345</v>
      </c>
      <c r="AO1781" s="70" t="s">
        <v>123</v>
      </c>
    </row>
    <row r="1782" spans="1:41" ht="14.4">
      <c r="A1782" s="55" t="s">
        <v>29216</v>
      </c>
      <c r="B1782" s="56" t="s">
        <v>89</v>
      </c>
      <c r="C1782" s="57">
        <v>43361</v>
      </c>
      <c r="D1782" s="56" t="s">
        <v>1027</v>
      </c>
      <c r="E1782" s="56" t="s">
        <v>140</v>
      </c>
      <c r="F1782" s="58" t="s">
        <v>106</v>
      </c>
      <c r="G1782" s="58" t="s">
        <v>107</v>
      </c>
      <c r="H1782" s="56" t="s">
        <v>140</v>
      </c>
      <c r="I1782" s="57"/>
      <c r="J1782" s="57">
        <v>43391</v>
      </c>
      <c r="K1782" s="56" t="s">
        <v>18</v>
      </c>
      <c r="L1782" s="56" t="s">
        <v>18</v>
      </c>
      <c r="M1782" s="60" t="s">
        <v>642</v>
      </c>
      <c r="N1782" s="56" t="s">
        <v>29217</v>
      </c>
      <c r="O1782" s="56" t="s">
        <v>33</v>
      </c>
      <c r="P1782" s="56" t="s">
        <v>29218</v>
      </c>
      <c r="Q1782" s="56" t="s">
        <v>17</v>
      </c>
      <c r="R1782" s="56"/>
      <c r="S1782" s="56" t="s">
        <v>108</v>
      </c>
      <c r="T1782" s="56" t="s">
        <v>108</v>
      </c>
      <c r="U1782" s="56"/>
      <c r="V1782" s="56"/>
      <c r="W1782" s="56" t="s">
        <v>108</v>
      </c>
      <c r="X1782" s="56"/>
      <c r="Y1782" s="56" t="s">
        <v>108</v>
      </c>
      <c r="Z1782" s="56" t="s">
        <v>18</v>
      </c>
      <c r="AA1782" s="57">
        <v>43361</v>
      </c>
      <c r="AB1782" s="203"/>
      <c r="AC1782" s="64" t="s">
        <v>24364</v>
      </c>
      <c r="AD1782" s="56" t="s">
        <v>79</v>
      </c>
      <c r="AE1782" s="56"/>
      <c r="AF1782" s="61"/>
      <c r="AG1782" s="61"/>
      <c r="AH1782" s="67" t="str">
        <v>Sep</v>
      </c>
      <c r="AI1782" s="68" t="str">
        <v>Sep</v>
      </c>
      <c r="AJ1782" s="69" t="e">
        <f t="shared" si="4"/>
        <v>#REF!</v>
      </c>
      <c r="AK1782" s="70">
        <f t="shared" si="1"/>
        <v>43391</v>
      </c>
      <c r="AL1782" s="71" t="e">
        <f t="shared" ca="1" si="5"/>
        <v>#REF!</v>
      </c>
      <c r="AM1782" s="71" t="str">
        <v>2018</v>
      </c>
      <c r="AN1782" s="70">
        <f t="shared" si="3"/>
        <v>43371</v>
      </c>
      <c r="AO1782" s="70" t="s">
        <v>123</v>
      </c>
    </row>
    <row r="1783" spans="1:41" ht="14.4">
      <c r="A1783" s="55" t="s">
        <v>29219</v>
      </c>
      <c r="B1783" s="56" t="s">
        <v>89</v>
      </c>
      <c r="C1783" s="57">
        <v>43370</v>
      </c>
      <c r="D1783" s="56" t="s">
        <v>90</v>
      </c>
      <c r="E1783" s="56" t="s">
        <v>140</v>
      </c>
      <c r="F1783" s="58" t="s">
        <v>106</v>
      </c>
      <c r="G1783" s="58" t="s">
        <v>107</v>
      </c>
      <c r="H1783" s="56" t="s">
        <v>140</v>
      </c>
      <c r="I1783" s="57"/>
      <c r="J1783" s="57">
        <v>43400</v>
      </c>
      <c r="K1783" s="56" t="s">
        <v>18</v>
      </c>
      <c r="L1783" s="56" t="s">
        <v>18</v>
      </c>
      <c r="M1783" s="60" t="s">
        <v>29220</v>
      </c>
      <c r="N1783" s="56" t="s">
        <v>29221</v>
      </c>
      <c r="O1783" s="56" t="s">
        <v>132</v>
      </c>
      <c r="P1783" s="56" t="s">
        <v>29222</v>
      </c>
      <c r="Q1783" s="56" t="s">
        <v>191</v>
      </c>
      <c r="R1783" s="56"/>
      <c r="S1783" s="56" t="s">
        <v>108</v>
      </c>
      <c r="T1783" s="56" t="s">
        <v>108</v>
      </c>
      <c r="U1783" s="56"/>
      <c r="V1783" s="56"/>
      <c r="W1783" s="56" t="s">
        <v>108</v>
      </c>
      <c r="X1783" s="56"/>
      <c r="Y1783" s="56" t="s">
        <v>108</v>
      </c>
      <c r="Z1783" s="56" t="s">
        <v>18</v>
      </c>
      <c r="AA1783" s="57">
        <v>43370</v>
      </c>
      <c r="AB1783" s="203"/>
      <c r="AC1783" s="64" t="s">
        <v>27629</v>
      </c>
      <c r="AD1783" s="56" t="s">
        <v>79</v>
      </c>
      <c r="AE1783" s="56"/>
      <c r="AF1783" s="61"/>
      <c r="AG1783" s="61"/>
      <c r="AH1783" s="67" t="str">
        <v>Sep</v>
      </c>
      <c r="AI1783" s="68" t="str">
        <v>Sep</v>
      </c>
      <c r="AJ1783" s="69" t="e">
        <f t="shared" si="4"/>
        <v>#REF!</v>
      </c>
      <c r="AK1783" s="70">
        <f t="shared" si="1"/>
        <v>43400</v>
      </c>
      <c r="AL1783" s="71" t="e">
        <f t="shared" ca="1" si="5"/>
        <v>#REF!</v>
      </c>
      <c r="AM1783" s="71" t="str">
        <v>2018</v>
      </c>
      <c r="AN1783" s="70">
        <f t="shared" si="3"/>
        <v>43380</v>
      </c>
      <c r="AO1783" s="70" t="s">
        <v>123</v>
      </c>
    </row>
    <row r="1784" spans="1:41" ht="14.4">
      <c r="A1784" s="55" t="s">
        <v>29223</v>
      </c>
      <c r="B1784" s="56" t="s">
        <v>89</v>
      </c>
      <c r="C1784" s="57">
        <v>43403</v>
      </c>
      <c r="D1784" s="56" t="s">
        <v>131</v>
      </c>
      <c r="E1784" s="56" t="s">
        <v>140</v>
      </c>
      <c r="F1784" s="58" t="s">
        <v>106</v>
      </c>
      <c r="G1784" s="58" t="s">
        <v>107</v>
      </c>
      <c r="H1784" s="56" t="s">
        <v>140</v>
      </c>
      <c r="I1784" s="57"/>
      <c r="J1784" s="57">
        <v>43434</v>
      </c>
      <c r="K1784" s="56" t="s">
        <v>18</v>
      </c>
      <c r="L1784" s="56" t="s">
        <v>14</v>
      </c>
      <c r="M1784" s="60" t="s">
        <v>29224</v>
      </c>
      <c r="N1784" s="56" t="s">
        <v>29225</v>
      </c>
      <c r="O1784" s="56" t="s">
        <v>189</v>
      </c>
      <c r="P1784" s="56" t="s">
        <v>108</v>
      </c>
      <c r="Q1784" s="61"/>
      <c r="R1784" s="56"/>
      <c r="S1784" s="56" t="s">
        <v>108</v>
      </c>
      <c r="T1784" s="56" t="s">
        <v>108</v>
      </c>
      <c r="U1784" s="56"/>
      <c r="V1784" s="56"/>
      <c r="W1784" s="56" t="s">
        <v>108</v>
      </c>
      <c r="X1784" s="56"/>
      <c r="Y1784" s="56" t="s">
        <v>108</v>
      </c>
      <c r="Z1784" s="56" t="s">
        <v>14</v>
      </c>
      <c r="AA1784" s="57">
        <v>43403</v>
      </c>
      <c r="AB1784" s="203"/>
      <c r="AC1784" s="64" t="s">
        <v>29226</v>
      </c>
      <c r="AD1784" s="56" t="s">
        <v>224</v>
      </c>
      <c r="AE1784" s="56"/>
      <c r="AF1784" s="61"/>
      <c r="AG1784" s="61"/>
      <c r="AH1784" s="67" t="str">
        <v>Oct</v>
      </c>
      <c r="AI1784" s="68" t="str">
        <v>Oct</v>
      </c>
      <c r="AJ1784" s="69" t="e">
        <f t="shared" si="4"/>
        <v>#REF!</v>
      </c>
      <c r="AK1784" s="70">
        <f t="shared" si="1"/>
        <v>43433</v>
      </c>
      <c r="AL1784" s="71" t="e">
        <f t="shared" ca="1" si="5"/>
        <v>#REF!</v>
      </c>
      <c r="AM1784" s="71" t="str">
        <v>2018</v>
      </c>
      <c r="AN1784" s="70">
        <f t="shared" si="3"/>
        <v>43413</v>
      </c>
      <c r="AO1784" s="70" t="s">
        <v>123</v>
      </c>
    </row>
    <row r="1785" spans="1:41" ht="14.4">
      <c r="A1785" s="55" t="s">
        <v>29227</v>
      </c>
      <c r="B1785" s="56" t="s">
        <v>89</v>
      </c>
      <c r="C1785" s="57">
        <v>43214</v>
      </c>
      <c r="D1785" s="56" t="s">
        <v>90</v>
      </c>
      <c r="E1785" s="56" t="s">
        <v>140</v>
      </c>
      <c r="F1785" s="58" t="s">
        <v>106</v>
      </c>
      <c r="G1785" s="58" t="s">
        <v>107</v>
      </c>
      <c r="H1785" s="56" t="s">
        <v>140</v>
      </c>
      <c r="I1785" s="57"/>
      <c r="J1785" s="57">
        <v>43244</v>
      </c>
      <c r="K1785" s="56" t="s">
        <v>18</v>
      </c>
      <c r="L1785" s="61"/>
      <c r="M1785" s="60" t="s">
        <v>29228</v>
      </c>
      <c r="N1785" s="56" t="s">
        <v>29228</v>
      </c>
      <c r="O1785" s="61"/>
      <c r="P1785" s="61"/>
      <c r="Q1785" s="61"/>
      <c r="R1785" s="56"/>
      <c r="S1785" s="56" t="s">
        <v>108</v>
      </c>
      <c r="T1785" s="56" t="s">
        <v>108</v>
      </c>
      <c r="U1785" s="56"/>
      <c r="V1785" s="56"/>
      <c r="W1785" s="56" t="s">
        <v>108</v>
      </c>
      <c r="X1785" s="56"/>
      <c r="Y1785" s="56" t="s">
        <v>108</v>
      </c>
      <c r="Z1785" s="56" t="s">
        <v>14</v>
      </c>
      <c r="AA1785" s="57">
        <v>43215</v>
      </c>
      <c r="AB1785" s="203"/>
      <c r="AC1785" s="64" t="s">
        <v>26710</v>
      </c>
      <c r="AD1785" s="56" t="s">
        <v>224</v>
      </c>
      <c r="AE1785" s="56"/>
      <c r="AF1785" s="61"/>
      <c r="AG1785" s="61"/>
      <c r="AH1785" s="67" t="str">
        <v>Apr</v>
      </c>
      <c r="AI1785" s="68" t="str">
        <v>Apr</v>
      </c>
      <c r="AJ1785" s="69" t="e">
        <f t="shared" si="4"/>
        <v>#REF!</v>
      </c>
      <c r="AK1785" s="70">
        <f t="shared" si="1"/>
        <v>43244</v>
      </c>
      <c r="AL1785" s="71" t="e">
        <f t="shared" ca="1" si="5"/>
        <v>#REF!</v>
      </c>
      <c r="AM1785" s="71" t="str">
        <v>2018</v>
      </c>
      <c r="AN1785" s="70">
        <f t="shared" si="3"/>
        <v>43224</v>
      </c>
      <c r="AO1785" s="70" t="s">
        <v>123</v>
      </c>
    </row>
    <row r="1786" spans="1:41" ht="14.4">
      <c r="A1786" s="55" t="s">
        <v>29229</v>
      </c>
      <c r="B1786" s="56" t="s">
        <v>89</v>
      </c>
      <c r="C1786" s="57">
        <v>43335</v>
      </c>
      <c r="D1786" s="56" t="s">
        <v>90</v>
      </c>
      <c r="E1786" s="56" t="s">
        <v>140</v>
      </c>
      <c r="F1786" s="58" t="s">
        <v>106</v>
      </c>
      <c r="G1786" s="58" t="s">
        <v>107</v>
      </c>
      <c r="H1786" s="56" t="s">
        <v>140</v>
      </c>
      <c r="I1786" s="57"/>
      <c r="J1786" s="57">
        <v>43366</v>
      </c>
      <c r="K1786" s="56" t="s">
        <v>18</v>
      </c>
      <c r="L1786" s="56" t="s">
        <v>18</v>
      </c>
      <c r="M1786" s="60" t="s">
        <v>29230</v>
      </c>
      <c r="N1786" s="56" t="s">
        <v>29231</v>
      </c>
      <c r="O1786" s="56" t="s">
        <v>39</v>
      </c>
      <c r="P1786" s="56" t="s">
        <v>29232</v>
      </c>
      <c r="Q1786" s="56" t="s">
        <v>17</v>
      </c>
      <c r="R1786" s="56"/>
      <c r="S1786" s="56" t="s">
        <v>108</v>
      </c>
      <c r="T1786" s="56" t="s">
        <v>108</v>
      </c>
      <c r="U1786" s="56"/>
      <c r="V1786" s="56"/>
      <c r="W1786" s="56" t="s">
        <v>108</v>
      </c>
      <c r="X1786" s="56"/>
      <c r="Y1786" s="56" t="s">
        <v>108</v>
      </c>
      <c r="Z1786" s="56" t="s">
        <v>18</v>
      </c>
      <c r="AA1786" s="57">
        <v>43357</v>
      </c>
      <c r="AB1786" s="203"/>
      <c r="AC1786" s="64" t="s">
        <v>29233</v>
      </c>
      <c r="AD1786" s="56" t="s">
        <v>79</v>
      </c>
      <c r="AE1786" s="56"/>
      <c r="AF1786" s="61"/>
      <c r="AG1786" s="61"/>
      <c r="AH1786" s="67" t="str">
        <v>Aug</v>
      </c>
      <c r="AI1786" s="68" t="str">
        <v>Sep</v>
      </c>
      <c r="AJ1786" s="69" t="e">
        <f t="shared" si="4"/>
        <v>#REF!</v>
      </c>
      <c r="AK1786" s="70">
        <f t="shared" si="1"/>
        <v>43365</v>
      </c>
      <c r="AL1786" s="71" t="e">
        <f t="shared" ca="1" si="5"/>
        <v>#REF!</v>
      </c>
      <c r="AM1786" s="71" t="str">
        <v>2018</v>
      </c>
      <c r="AN1786" s="70">
        <f t="shared" si="3"/>
        <v>43345</v>
      </c>
      <c r="AO1786" s="70" t="s">
        <v>123</v>
      </c>
    </row>
    <row r="1787" spans="1:41" ht="14.4">
      <c r="A1787" s="55" t="s">
        <v>29234</v>
      </c>
      <c r="B1787" s="56" t="s">
        <v>89</v>
      </c>
      <c r="C1787" s="57">
        <v>43138</v>
      </c>
      <c r="D1787" s="56" t="s">
        <v>90</v>
      </c>
      <c r="E1787" s="56" t="s">
        <v>140</v>
      </c>
      <c r="F1787" s="58" t="s">
        <v>106</v>
      </c>
      <c r="G1787" s="58" t="s">
        <v>107</v>
      </c>
      <c r="H1787" s="56" t="s">
        <v>140</v>
      </c>
      <c r="I1787" s="57"/>
      <c r="J1787" s="57">
        <v>43166</v>
      </c>
      <c r="K1787" s="56" t="s">
        <v>18</v>
      </c>
      <c r="L1787" s="56" t="s">
        <v>18</v>
      </c>
      <c r="M1787" s="60" t="s">
        <v>29235</v>
      </c>
      <c r="N1787" s="56" t="s">
        <v>29236</v>
      </c>
      <c r="O1787" s="56" t="s">
        <v>95</v>
      </c>
      <c r="P1787" s="56" t="s">
        <v>29237</v>
      </c>
      <c r="Q1787" s="56" t="s">
        <v>17</v>
      </c>
      <c r="R1787" s="66"/>
      <c r="S1787" s="56" t="s">
        <v>108</v>
      </c>
      <c r="T1787" s="56" t="s">
        <v>108</v>
      </c>
      <c r="U1787" s="56"/>
      <c r="V1787" s="66"/>
      <c r="W1787" s="66"/>
      <c r="X1787" s="400"/>
      <c r="Y1787" s="56" t="s">
        <v>108</v>
      </c>
      <c r="Z1787" s="56" t="s">
        <v>18</v>
      </c>
      <c r="AA1787" s="57">
        <v>43138</v>
      </c>
      <c r="AB1787" s="203"/>
      <c r="AC1787" s="64" t="s">
        <v>29238</v>
      </c>
      <c r="AD1787" s="65" t="s">
        <v>79</v>
      </c>
      <c r="AE1787" s="65"/>
      <c r="AF1787" s="66"/>
      <c r="AG1787" s="66"/>
      <c r="AH1787" s="67" t="str">
        <v>Feb</v>
      </c>
      <c r="AI1787" s="68" t="str">
        <v>Feb</v>
      </c>
      <c r="AJ1787" s="69" t="e">
        <f t="shared" si="4"/>
        <v>#REF!</v>
      </c>
      <c r="AK1787" s="70">
        <f t="shared" si="1"/>
        <v>43168</v>
      </c>
      <c r="AL1787" s="71" t="e">
        <f t="shared" ca="1" si="5"/>
        <v>#REF!</v>
      </c>
      <c r="AM1787" s="71" t="str">
        <v>2018</v>
      </c>
      <c r="AN1787" s="70">
        <f t="shared" si="3"/>
        <v>43148</v>
      </c>
      <c r="AO1787" s="70" t="s">
        <v>123</v>
      </c>
    </row>
    <row r="1788" spans="1:41" ht="14.4">
      <c r="A1788" s="55" t="s">
        <v>29239</v>
      </c>
      <c r="B1788" s="56" t="s">
        <v>89</v>
      </c>
      <c r="C1788" s="57">
        <v>43245</v>
      </c>
      <c r="D1788" s="56" t="s">
        <v>90</v>
      </c>
      <c r="E1788" s="56" t="s">
        <v>12</v>
      </c>
      <c r="F1788" s="58" t="s">
        <v>106</v>
      </c>
      <c r="G1788" s="58" t="s">
        <v>107</v>
      </c>
      <c r="H1788" s="56" t="s">
        <v>12</v>
      </c>
      <c r="I1788" s="59"/>
      <c r="J1788" s="59"/>
      <c r="K1788" s="61"/>
      <c r="L1788" s="61"/>
      <c r="M1788" s="60" t="s">
        <v>29240</v>
      </c>
      <c r="N1788" s="56" t="s">
        <v>29241</v>
      </c>
      <c r="O1788" s="56" t="s">
        <v>266</v>
      </c>
      <c r="P1788" s="56" t="s">
        <v>29242</v>
      </c>
      <c r="Q1788" s="56" t="s">
        <v>28</v>
      </c>
      <c r="R1788" s="66"/>
      <c r="S1788" s="61"/>
      <c r="T1788" s="61"/>
      <c r="U1788" s="402"/>
      <c r="V1788" s="66"/>
      <c r="W1788" s="66"/>
      <c r="X1788" s="402"/>
      <c r="Y1788" s="61"/>
      <c r="Z1788" s="56" t="s">
        <v>18</v>
      </c>
      <c r="AA1788" s="533">
        <v>43245</v>
      </c>
      <c r="AB1788" s="203"/>
      <c r="AC1788" s="95"/>
      <c r="AD1788" s="56" t="s">
        <v>79</v>
      </c>
      <c r="AE1788" s="56"/>
      <c r="AF1788" s="61"/>
      <c r="AG1788" s="61"/>
      <c r="AH1788" s="67" t="str">
        <v>May</v>
      </c>
      <c r="AI1788" s="68" t="str">
        <v>May</v>
      </c>
      <c r="AJ1788" s="69" t="e">
        <f t="shared" si="4"/>
        <v>#REF!</v>
      </c>
      <c r="AK1788" s="70">
        <f t="shared" si="1"/>
        <v>43275</v>
      </c>
      <c r="AL1788" s="71" t="e">
        <f t="shared" ca="1" si="5"/>
        <v>#REF!</v>
      </c>
      <c r="AM1788" s="71" t="str">
        <v>2018</v>
      </c>
      <c r="AN1788" s="70">
        <f t="shared" si="3"/>
        <v>43255</v>
      </c>
      <c r="AO1788" s="70" t="s">
        <v>123</v>
      </c>
    </row>
    <row r="1789" spans="1:41" ht="14.4">
      <c r="A1789" s="55" t="s">
        <v>29243</v>
      </c>
      <c r="B1789" s="56" t="s">
        <v>89</v>
      </c>
      <c r="C1789" s="57">
        <v>43222</v>
      </c>
      <c r="D1789" s="56" t="s">
        <v>131</v>
      </c>
      <c r="E1789" s="56" t="s">
        <v>140</v>
      </c>
      <c r="F1789" s="58" t="s">
        <v>106</v>
      </c>
      <c r="G1789" s="58" t="s">
        <v>107</v>
      </c>
      <c r="H1789" s="56" t="s">
        <v>140</v>
      </c>
      <c r="I1789" s="57"/>
      <c r="J1789" s="57">
        <v>43253</v>
      </c>
      <c r="K1789" s="56" t="s">
        <v>18</v>
      </c>
      <c r="L1789" s="56" t="s">
        <v>14</v>
      </c>
      <c r="M1789" s="60" t="s">
        <v>29244</v>
      </c>
      <c r="N1789" s="56" t="s">
        <v>29245</v>
      </c>
      <c r="O1789" s="56" t="s">
        <v>137</v>
      </c>
      <c r="P1789" s="56" t="s">
        <v>108</v>
      </c>
      <c r="Q1789" s="56" t="s">
        <v>96</v>
      </c>
      <c r="R1789" s="56"/>
      <c r="S1789" s="56" t="s">
        <v>108</v>
      </c>
      <c r="T1789" s="56" t="s">
        <v>108</v>
      </c>
      <c r="U1789" s="56"/>
      <c r="V1789" s="56"/>
      <c r="W1789" s="56" t="s">
        <v>108</v>
      </c>
      <c r="X1789" s="56"/>
      <c r="Y1789" s="56" t="s">
        <v>108</v>
      </c>
      <c r="Z1789" s="56" t="s">
        <v>14</v>
      </c>
      <c r="AA1789" s="57">
        <v>43231</v>
      </c>
      <c r="AB1789" s="203"/>
      <c r="AC1789" s="64" t="s">
        <v>27250</v>
      </c>
      <c r="AD1789" s="56" t="s">
        <v>224</v>
      </c>
      <c r="AE1789" s="56"/>
      <c r="AF1789" s="61"/>
      <c r="AG1789" s="61"/>
      <c r="AH1789" s="67" t="str">
        <v>May</v>
      </c>
      <c r="AI1789" s="68" t="str">
        <v>May</v>
      </c>
      <c r="AJ1789" s="69" t="e">
        <f t="shared" si="4"/>
        <v>#REF!</v>
      </c>
      <c r="AK1789" s="70">
        <f t="shared" si="1"/>
        <v>43252</v>
      </c>
      <c r="AL1789" s="71" t="e">
        <f t="shared" ca="1" si="5"/>
        <v>#REF!</v>
      </c>
      <c r="AM1789" s="71" t="str">
        <v>2018</v>
      </c>
      <c r="AN1789" s="70">
        <f t="shared" si="3"/>
        <v>43232</v>
      </c>
      <c r="AO1789" s="70" t="s">
        <v>123</v>
      </c>
    </row>
    <row r="1790" spans="1:41" ht="14.4">
      <c r="A1790" s="55" t="s">
        <v>29246</v>
      </c>
      <c r="B1790" s="56" t="s">
        <v>89</v>
      </c>
      <c r="C1790" s="57">
        <v>43291</v>
      </c>
      <c r="D1790" s="56" t="s">
        <v>1027</v>
      </c>
      <c r="E1790" s="56" t="s">
        <v>140</v>
      </c>
      <c r="F1790" s="58" t="s">
        <v>106</v>
      </c>
      <c r="G1790" s="58" t="s">
        <v>107</v>
      </c>
      <c r="H1790" s="56" t="s">
        <v>140</v>
      </c>
      <c r="I1790" s="57"/>
      <c r="J1790" s="57">
        <v>43322</v>
      </c>
      <c r="K1790" s="56" t="s">
        <v>18</v>
      </c>
      <c r="L1790" s="56" t="s">
        <v>14</v>
      </c>
      <c r="M1790" s="60" t="s">
        <v>29247</v>
      </c>
      <c r="N1790" s="56" t="s">
        <v>29248</v>
      </c>
      <c r="O1790" s="56" t="s">
        <v>114</v>
      </c>
      <c r="P1790" s="56" t="s">
        <v>108</v>
      </c>
      <c r="Q1790" s="61"/>
      <c r="R1790" s="56"/>
      <c r="S1790" s="56" t="s">
        <v>108</v>
      </c>
      <c r="T1790" s="56" t="s">
        <v>108</v>
      </c>
      <c r="U1790" s="56"/>
      <c r="V1790" s="56"/>
      <c r="W1790" s="56" t="s">
        <v>108</v>
      </c>
      <c r="X1790" s="56"/>
      <c r="Y1790" s="56" t="s">
        <v>108</v>
      </c>
      <c r="Z1790" s="56" t="s">
        <v>14</v>
      </c>
      <c r="AA1790" s="57">
        <v>43291</v>
      </c>
      <c r="AB1790" s="203"/>
      <c r="AC1790" s="64" t="s">
        <v>29249</v>
      </c>
      <c r="AD1790" s="56" t="s">
        <v>224</v>
      </c>
      <c r="AE1790" s="56"/>
      <c r="AF1790" s="61"/>
      <c r="AG1790" s="61"/>
      <c r="AH1790" s="67" t="str">
        <v>Jul</v>
      </c>
      <c r="AI1790" s="68" t="str">
        <v>Jul</v>
      </c>
      <c r="AJ1790" s="69" t="e">
        <f t="shared" si="4"/>
        <v>#REF!</v>
      </c>
      <c r="AK1790" s="70">
        <f t="shared" si="1"/>
        <v>43321</v>
      </c>
      <c r="AL1790" s="71" t="e">
        <f t="shared" ca="1" si="5"/>
        <v>#REF!</v>
      </c>
      <c r="AM1790" s="71" t="str">
        <v>2018</v>
      </c>
      <c r="AN1790" s="70">
        <f t="shared" si="3"/>
        <v>43301</v>
      </c>
      <c r="AO1790" s="70" t="s">
        <v>123</v>
      </c>
    </row>
    <row r="1791" spans="1:41" ht="14.4">
      <c r="A1791" s="55" t="s">
        <v>29250</v>
      </c>
      <c r="B1791" s="56" t="s">
        <v>89</v>
      </c>
      <c r="C1791" s="57">
        <v>43376</v>
      </c>
      <c r="D1791" s="56" t="s">
        <v>90</v>
      </c>
      <c r="E1791" s="56" t="s">
        <v>140</v>
      </c>
      <c r="F1791" s="58" t="s">
        <v>106</v>
      </c>
      <c r="G1791" s="58" t="s">
        <v>107</v>
      </c>
      <c r="H1791" s="56" t="s">
        <v>140</v>
      </c>
      <c r="I1791" s="57"/>
      <c r="J1791" s="57">
        <v>43407</v>
      </c>
      <c r="K1791" s="56" t="s">
        <v>18</v>
      </c>
      <c r="L1791" s="56" t="s">
        <v>14</v>
      </c>
      <c r="M1791" s="60" t="s">
        <v>29251</v>
      </c>
      <c r="N1791" s="56" t="s">
        <v>29252</v>
      </c>
      <c r="O1791" s="56" t="s">
        <v>271</v>
      </c>
      <c r="P1791" s="56" t="s">
        <v>29253</v>
      </c>
      <c r="Q1791" s="56" t="s">
        <v>17</v>
      </c>
      <c r="R1791" s="56"/>
      <c r="S1791" s="56" t="s">
        <v>108</v>
      </c>
      <c r="T1791" s="56" t="s">
        <v>108</v>
      </c>
      <c r="U1791" s="56"/>
      <c r="V1791" s="56"/>
      <c r="W1791" s="56" t="s">
        <v>108</v>
      </c>
      <c r="X1791" s="56"/>
      <c r="Y1791" s="56" t="s">
        <v>200</v>
      </c>
      <c r="Z1791" s="56" t="s">
        <v>14</v>
      </c>
      <c r="AA1791" s="57">
        <v>43396</v>
      </c>
      <c r="AB1791" s="203"/>
      <c r="AC1791" s="64" t="s">
        <v>29254</v>
      </c>
      <c r="AD1791" s="56" t="s">
        <v>294</v>
      </c>
      <c r="AE1791" s="56"/>
      <c r="AF1791" s="61"/>
      <c r="AG1791" s="61"/>
      <c r="AH1791" s="67" t="str">
        <v>Oct</v>
      </c>
      <c r="AI1791" s="68" t="str">
        <v>Oct</v>
      </c>
      <c r="AJ1791" s="69" t="e">
        <f t="shared" si="4"/>
        <v>#REF!</v>
      </c>
      <c r="AK1791" s="70">
        <f t="shared" si="1"/>
        <v>43406</v>
      </c>
      <c r="AL1791" s="71" t="e">
        <f t="shared" ca="1" si="5"/>
        <v>#REF!</v>
      </c>
      <c r="AM1791" s="71" t="str">
        <v>2018</v>
      </c>
      <c r="AN1791" s="70">
        <f t="shared" si="3"/>
        <v>43386</v>
      </c>
      <c r="AO1791" s="70" t="s">
        <v>123</v>
      </c>
    </row>
    <row r="1792" spans="1:41" ht="14.4">
      <c r="A1792" s="55" t="s">
        <v>29255</v>
      </c>
      <c r="B1792" s="56" t="s">
        <v>89</v>
      </c>
      <c r="C1792" s="57">
        <v>43126</v>
      </c>
      <c r="D1792" s="56" t="s">
        <v>1027</v>
      </c>
      <c r="E1792" s="56" t="s">
        <v>112</v>
      </c>
      <c r="F1792" s="58" t="s">
        <v>106</v>
      </c>
      <c r="G1792" s="58" t="s">
        <v>113</v>
      </c>
      <c r="H1792" s="56" t="s">
        <v>112</v>
      </c>
      <c r="I1792" s="57"/>
      <c r="J1792" s="57">
        <v>43157</v>
      </c>
      <c r="K1792" s="56" t="s">
        <v>18</v>
      </c>
      <c r="L1792" s="56" t="s">
        <v>18</v>
      </c>
      <c r="M1792" s="60" t="s">
        <v>29256</v>
      </c>
      <c r="N1792" s="56" t="s">
        <v>29257</v>
      </c>
      <c r="O1792" s="56" t="s">
        <v>22</v>
      </c>
      <c r="P1792" s="56" t="s">
        <v>17856</v>
      </c>
      <c r="Q1792" s="56" t="s">
        <v>116</v>
      </c>
      <c r="R1792" s="66"/>
      <c r="S1792" s="61"/>
      <c r="T1792" s="61"/>
      <c r="U1792" s="400">
        <v>43126</v>
      </c>
      <c r="V1792" s="56"/>
      <c r="W1792" s="56" t="s">
        <v>24553</v>
      </c>
      <c r="X1792" s="402"/>
      <c r="Y1792" s="91"/>
      <c r="Z1792" s="56" t="s">
        <v>18</v>
      </c>
      <c r="AA1792" s="57">
        <v>43157</v>
      </c>
      <c r="AB1792" s="203"/>
      <c r="AC1792" s="64" t="s">
        <v>29258</v>
      </c>
      <c r="AD1792" s="65" t="s">
        <v>79</v>
      </c>
      <c r="AE1792" s="96"/>
      <c r="AF1792" s="66"/>
      <c r="AG1792" s="66"/>
      <c r="AH1792" s="67" t="str">
        <v>Jan</v>
      </c>
      <c r="AI1792" s="68" t="str">
        <v>Feb</v>
      </c>
      <c r="AJ1792" s="69" t="e">
        <f t="shared" si="4"/>
        <v>#REF!</v>
      </c>
      <c r="AK1792" s="70">
        <f t="shared" si="1"/>
        <v>43156</v>
      </c>
      <c r="AL1792" s="71" t="e">
        <f t="shared" ca="1" si="5"/>
        <v>#REF!</v>
      </c>
      <c r="AM1792" s="71" t="str">
        <v>2018</v>
      </c>
      <c r="AN1792" s="70">
        <f t="shared" si="3"/>
        <v>43136</v>
      </c>
      <c r="AO1792" s="70" t="s">
        <v>123</v>
      </c>
    </row>
    <row r="1793" spans="1:41" ht="14.4">
      <c r="A1793" s="55" t="s">
        <v>29259</v>
      </c>
      <c r="B1793" s="56" t="s">
        <v>89</v>
      </c>
      <c r="C1793" s="57">
        <v>43392</v>
      </c>
      <c r="D1793" s="56" t="s">
        <v>131</v>
      </c>
      <c r="E1793" s="56" t="s">
        <v>140</v>
      </c>
      <c r="F1793" s="58" t="s">
        <v>106</v>
      </c>
      <c r="G1793" s="58" t="s">
        <v>107</v>
      </c>
      <c r="H1793" s="56" t="s">
        <v>140</v>
      </c>
      <c r="I1793" s="57"/>
      <c r="J1793" s="57">
        <v>43423</v>
      </c>
      <c r="K1793" s="56" t="s">
        <v>18</v>
      </c>
      <c r="L1793" s="56" t="s">
        <v>14</v>
      </c>
      <c r="M1793" s="60" t="s">
        <v>29260</v>
      </c>
      <c r="N1793" s="56" t="s">
        <v>29261</v>
      </c>
      <c r="O1793" s="61"/>
      <c r="P1793" s="56" t="s">
        <v>108</v>
      </c>
      <c r="Q1793" s="61"/>
      <c r="R1793" s="56"/>
      <c r="S1793" s="56" t="s">
        <v>108</v>
      </c>
      <c r="T1793" s="56" t="s">
        <v>108</v>
      </c>
      <c r="U1793" s="56"/>
      <c r="V1793" s="56"/>
      <c r="W1793" s="56" t="s">
        <v>108</v>
      </c>
      <c r="X1793" s="56"/>
      <c r="Y1793" s="56" t="s">
        <v>108</v>
      </c>
      <c r="Z1793" s="56" t="s">
        <v>14</v>
      </c>
      <c r="AA1793" s="57">
        <v>43392</v>
      </c>
      <c r="AB1793" s="203"/>
      <c r="AC1793" s="64" t="s">
        <v>29262</v>
      </c>
      <c r="AD1793" s="56" t="s">
        <v>224</v>
      </c>
      <c r="AE1793" s="56"/>
      <c r="AF1793" s="61"/>
      <c r="AG1793" s="61"/>
      <c r="AH1793" s="67" t="str">
        <v>Oct</v>
      </c>
      <c r="AI1793" s="68" t="str">
        <v>Oct</v>
      </c>
      <c r="AJ1793" s="69" t="e">
        <f t="shared" si="4"/>
        <v>#REF!</v>
      </c>
      <c r="AK1793" s="70">
        <f t="shared" si="1"/>
        <v>43422</v>
      </c>
      <c r="AL1793" s="71" t="e">
        <f t="shared" ca="1" si="5"/>
        <v>#REF!</v>
      </c>
      <c r="AM1793" s="71" t="str">
        <v>2018</v>
      </c>
      <c r="AN1793" s="70">
        <f t="shared" si="3"/>
        <v>43402</v>
      </c>
      <c r="AO1793" s="70" t="s">
        <v>123</v>
      </c>
    </row>
    <row r="1794" spans="1:41" ht="14.4">
      <c r="A1794" s="55" t="s">
        <v>29263</v>
      </c>
      <c r="B1794" s="56" t="s">
        <v>89</v>
      </c>
      <c r="C1794" s="57">
        <v>43327</v>
      </c>
      <c r="D1794" s="56" t="s">
        <v>1027</v>
      </c>
      <c r="E1794" s="56" t="s">
        <v>140</v>
      </c>
      <c r="F1794" s="58" t="s">
        <v>106</v>
      </c>
      <c r="G1794" s="58" t="s">
        <v>107</v>
      </c>
      <c r="H1794" s="56" t="s">
        <v>140</v>
      </c>
      <c r="I1794" s="57"/>
      <c r="J1794" s="57">
        <v>43358</v>
      </c>
      <c r="K1794" s="56" t="s">
        <v>18</v>
      </c>
      <c r="L1794" s="56" t="s">
        <v>18</v>
      </c>
      <c r="M1794" s="60" t="s">
        <v>642</v>
      </c>
      <c r="N1794" s="56" t="s">
        <v>29264</v>
      </c>
      <c r="O1794" s="56" t="s">
        <v>44</v>
      </c>
      <c r="P1794" s="56" t="s">
        <v>29265</v>
      </c>
      <c r="Q1794" s="56" t="s">
        <v>21</v>
      </c>
      <c r="R1794" s="56"/>
      <c r="S1794" s="56" t="s">
        <v>108</v>
      </c>
      <c r="T1794" s="56" t="s">
        <v>108</v>
      </c>
      <c r="U1794" s="56"/>
      <c r="V1794" s="56"/>
      <c r="W1794" s="56" t="s">
        <v>108</v>
      </c>
      <c r="X1794" s="56"/>
      <c r="Y1794" s="56" t="s">
        <v>108</v>
      </c>
      <c r="Z1794" s="56" t="s">
        <v>18</v>
      </c>
      <c r="AA1794" s="57">
        <v>43327</v>
      </c>
      <c r="AB1794" s="203"/>
      <c r="AC1794" s="64" t="s">
        <v>26238</v>
      </c>
      <c r="AD1794" s="56" t="s">
        <v>79</v>
      </c>
      <c r="AE1794" s="56"/>
      <c r="AF1794" s="61"/>
      <c r="AG1794" s="61"/>
      <c r="AH1794" s="67" t="str">
        <v>Aug</v>
      </c>
      <c r="AI1794" s="68" t="str">
        <v>Aug</v>
      </c>
      <c r="AJ1794" s="69" t="e">
        <f t="shared" si="4"/>
        <v>#REF!</v>
      </c>
      <c r="AK1794" s="70">
        <f t="shared" si="1"/>
        <v>43357</v>
      </c>
      <c r="AL1794" s="71" t="e">
        <f t="shared" ca="1" si="5"/>
        <v>#REF!</v>
      </c>
      <c r="AM1794" s="71" t="str">
        <v>2018</v>
      </c>
      <c r="AN1794" s="70">
        <f t="shared" si="3"/>
        <v>43337</v>
      </c>
      <c r="AO1794" s="70" t="s">
        <v>123</v>
      </c>
    </row>
    <row r="1795" spans="1:41" ht="14.4">
      <c r="A1795" s="55" t="s">
        <v>29266</v>
      </c>
      <c r="B1795" s="56" t="s">
        <v>89</v>
      </c>
      <c r="C1795" s="57">
        <v>43151</v>
      </c>
      <c r="D1795" s="56" t="s">
        <v>90</v>
      </c>
      <c r="E1795" s="56" t="s">
        <v>15779</v>
      </c>
      <c r="F1795" s="58" t="s">
        <v>214</v>
      </c>
      <c r="G1795" s="58" t="s">
        <v>214</v>
      </c>
      <c r="H1795" s="56" t="s">
        <v>2445</v>
      </c>
      <c r="I1795" s="57"/>
      <c r="J1795" s="57">
        <v>43164</v>
      </c>
      <c r="K1795" s="56" t="s">
        <v>18</v>
      </c>
      <c r="L1795" s="56" t="s">
        <v>18</v>
      </c>
      <c r="M1795" s="60" t="s">
        <v>15845</v>
      </c>
      <c r="N1795" s="56" t="s">
        <v>29267</v>
      </c>
      <c r="O1795" s="56" t="s">
        <v>27</v>
      </c>
      <c r="P1795" s="61"/>
      <c r="Q1795" s="56" t="s">
        <v>96</v>
      </c>
      <c r="R1795" s="56"/>
      <c r="S1795" s="56" t="s">
        <v>108</v>
      </c>
      <c r="T1795" s="56" t="s">
        <v>14</v>
      </c>
      <c r="U1795" s="400"/>
      <c r="V1795" s="56"/>
      <c r="W1795" s="56" t="s">
        <v>108</v>
      </c>
      <c r="X1795" s="400" t="s">
        <v>108</v>
      </c>
      <c r="Y1795" s="61"/>
      <c r="Z1795" s="56" t="s">
        <v>18</v>
      </c>
      <c r="AA1795" s="533">
        <v>43167</v>
      </c>
      <c r="AB1795" s="203"/>
      <c r="AC1795" s="64" t="s">
        <v>29268</v>
      </c>
      <c r="AD1795" s="65" t="s">
        <v>79</v>
      </c>
      <c r="AE1795" s="65"/>
      <c r="AF1795" s="66"/>
      <c r="AG1795" s="66"/>
      <c r="AH1795" s="67" t="str">
        <v>Feb</v>
      </c>
      <c r="AI1795" s="68" t="str">
        <v>Mar</v>
      </c>
      <c r="AJ1795" s="69" t="e">
        <f t="shared" si="4"/>
        <v>#REF!</v>
      </c>
      <c r="AK1795" s="70">
        <f t="shared" si="1"/>
        <v>43181</v>
      </c>
      <c r="AL1795" s="71" t="e">
        <f t="shared" ca="1" si="5"/>
        <v>#REF!</v>
      </c>
      <c r="AM1795" s="71" t="str">
        <v>2018</v>
      </c>
      <c r="AN1795" s="70">
        <f t="shared" si="3"/>
        <v>43161</v>
      </c>
      <c r="AO1795" s="70" t="s">
        <v>123</v>
      </c>
    </row>
    <row r="1796" spans="1:41" ht="14.4">
      <c r="A1796" s="55" t="s">
        <v>29269</v>
      </c>
      <c r="B1796" s="56" t="s">
        <v>89</v>
      </c>
      <c r="C1796" s="57">
        <v>43348</v>
      </c>
      <c r="D1796" s="56" t="s">
        <v>90</v>
      </c>
      <c r="E1796" s="56" t="s">
        <v>15779</v>
      </c>
      <c r="F1796" s="58" t="s">
        <v>214</v>
      </c>
      <c r="G1796" s="58" t="s">
        <v>23249</v>
      </c>
      <c r="H1796" s="56" t="s">
        <v>2445</v>
      </c>
      <c r="I1796" s="57"/>
      <c r="J1796" s="57">
        <v>43378</v>
      </c>
      <c r="K1796" s="56" t="s">
        <v>18</v>
      </c>
      <c r="L1796" s="56" t="s">
        <v>108</v>
      </c>
      <c r="M1796" s="60" t="s">
        <v>29270</v>
      </c>
      <c r="N1796" s="56" t="s">
        <v>29271</v>
      </c>
      <c r="O1796" s="56" t="s">
        <v>39</v>
      </c>
      <c r="P1796" s="61"/>
      <c r="Q1796" s="56" t="s">
        <v>96</v>
      </c>
      <c r="R1796" s="56"/>
      <c r="S1796" s="56" t="s">
        <v>108</v>
      </c>
      <c r="T1796" s="56" t="s">
        <v>108</v>
      </c>
      <c r="U1796" s="56"/>
      <c r="V1796" s="56"/>
      <c r="W1796" s="56" t="s">
        <v>108</v>
      </c>
      <c r="X1796" s="56" t="s">
        <v>108</v>
      </c>
      <c r="Y1796" s="61"/>
      <c r="Z1796" s="56" t="s">
        <v>108</v>
      </c>
      <c r="AA1796" s="533">
        <v>43350</v>
      </c>
      <c r="AB1796" s="203"/>
      <c r="AC1796" s="64" t="s">
        <v>29272</v>
      </c>
      <c r="AD1796" s="56" t="s">
        <v>118</v>
      </c>
      <c r="AE1796" s="56"/>
      <c r="AF1796" s="61"/>
      <c r="AG1796" s="61"/>
      <c r="AH1796" s="67" t="str">
        <v>Sep</v>
      </c>
      <c r="AI1796" s="68" t="str">
        <v>Sep</v>
      </c>
      <c r="AJ1796" s="69" t="e">
        <f t="shared" si="4"/>
        <v>#REF!</v>
      </c>
      <c r="AK1796" s="70">
        <f t="shared" si="1"/>
        <v>43378</v>
      </c>
      <c r="AL1796" s="71" t="e">
        <f t="shared" ca="1" si="5"/>
        <v>#REF!</v>
      </c>
      <c r="AM1796" s="71" t="str">
        <v>2018</v>
      </c>
      <c r="AN1796" s="70">
        <f t="shared" si="3"/>
        <v>43358</v>
      </c>
      <c r="AO1796" s="70" t="s">
        <v>123</v>
      </c>
    </row>
    <row r="1797" spans="1:41" ht="14.4">
      <c r="A1797" s="55" t="s">
        <v>29273</v>
      </c>
      <c r="B1797" s="56" t="s">
        <v>89</v>
      </c>
      <c r="C1797" s="57">
        <v>43431</v>
      </c>
      <c r="D1797" s="56" t="s">
        <v>1027</v>
      </c>
      <c r="E1797" s="56" t="s">
        <v>12</v>
      </c>
      <c r="F1797" s="58" t="s">
        <v>106</v>
      </c>
      <c r="G1797" s="58" t="s">
        <v>107</v>
      </c>
      <c r="H1797" s="56" t="s">
        <v>12</v>
      </c>
      <c r="I1797" s="59"/>
      <c r="J1797" s="59"/>
      <c r="K1797" s="61"/>
      <c r="L1797" s="61"/>
      <c r="M1797" s="60" t="s">
        <v>642</v>
      </c>
      <c r="N1797" s="56" t="s">
        <v>29274</v>
      </c>
      <c r="O1797" s="56" t="s">
        <v>189</v>
      </c>
      <c r="P1797" s="56" t="s">
        <v>10293</v>
      </c>
      <c r="Q1797" s="56" t="s">
        <v>17</v>
      </c>
      <c r="R1797" s="66"/>
      <c r="S1797" s="61"/>
      <c r="T1797" s="61"/>
      <c r="U1797" s="402"/>
      <c r="V1797" s="66"/>
      <c r="W1797" s="66"/>
      <c r="X1797" s="402"/>
      <c r="Y1797" s="61"/>
      <c r="Z1797" s="56" t="s">
        <v>18</v>
      </c>
      <c r="AA1797" s="533">
        <v>43454</v>
      </c>
      <c r="AB1797" s="203"/>
      <c r="AC1797" s="95"/>
      <c r="AD1797" s="56" t="s">
        <v>79</v>
      </c>
      <c r="AE1797" s="56"/>
      <c r="AF1797" s="61"/>
      <c r="AG1797" s="61"/>
      <c r="AH1797" s="67" t="str">
        <v>Nov</v>
      </c>
      <c r="AI1797" s="68" t="str">
        <v>Dec</v>
      </c>
      <c r="AJ1797" s="69" t="e">
        <f t="shared" si="4"/>
        <v>#REF!</v>
      </c>
      <c r="AK1797" s="70">
        <f t="shared" si="1"/>
        <v>43461</v>
      </c>
      <c r="AL1797" s="71" t="e">
        <f t="shared" ca="1" si="5"/>
        <v>#REF!</v>
      </c>
      <c r="AM1797" s="71" t="str">
        <v>2018</v>
      </c>
      <c r="AN1797" s="70">
        <f t="shared" si="3"/>
        <v>43441</v>
      </c>
      <c r="AO1797" s="70" t="s">
        <v>123</v>
      </c>
    </row>
    <row r="1798" spans="1:41" ht="14.4">
      <c r="A1798" s="55" t="s">
        <v>29275</v>
      </c>
      <c r="B1798" s="56" t="s">
        <v>89</v>
      </c>
      <c r="C1798" s="57">
        <v>43124</v>
      </c>
      <c r="D1798" s="56" t="s">
        <v>1027</v>
      </c>
      <c r="E1798" s="56" t="s">
        <v>112</v>
      </c>
      <c r="F1798" s="58" t="s">
        <v>106</v>
      </c>
      <c r="G1798" s="58" t="s">
        <v>113</v>
      </c>
      <c r="H1798" s="56" t="s">
        <v>112</v>
      </c>
      <c r="I1798" s="57"/>
      <c r="J1798" s="57">
        <v>43155</v>
      </c>
      <c r="K1798" s="56" t="s">
        <v>18</v>
      </c>
      <c r="L1798" s="56" t="s">
        <v>14</v>
      </c>
      <c r="M1798" s="546" t="s">
        <v>1198</v>
      </c>
      <c r="N1798" s="56" t="s">
        <v>29276</v>
      </c>
      <c r="O1798" s="56" t="s">
        <v>20</v>
      </c>
      <c r="P1798" s="61"/>
      <c r="Q1798" s="56" t="s">
        <v>116</v>
      </c>
      <c r="R1798" s="66"/>
      <c r="S1798" s="61"/>
      <c r="T1798" s="61"/>
      <c r="U1798" s="402"/>
      <c r="V1798" s="66"/>
      <c r="W1798" s="66"/>
      <c r="X1798" s="400" t="s">
        <v>108</v>
      </c>
      <c r="Y1798" s="61"/>
      <c r="Z1798" s="56" t="s">
        <v>14</v>
      </c>
      <c r="AA1798" s="57">
        <v>43124</v>
      </c>
      <c r="AB1798" s="203"/>
      <c r="AC1798" s="64" t="s">
        <v>3956</v>
      </c>
      <c r="AD1798" s="65" t="s">
        <v>224</v>
      </c>
      <c r="AE1798" s="96"/>
      <c r="AF1798" s="66"/>
      <c r="AG1798" s="66"/>
      <c r="AH1798" s="67" t="str">
        <v>Jan</v>
      </c>
      <c r="AI1798" s="68" t="str">
        <v>Jan</v>
      </c>
      <c r="AJ1798" s="69" t="e">
        <f t="shared" si="4"/>
        <v>#REF!</v>
      </c>
      <c r="AK1798" s="70">
        <f t="shared" si="1"/>
        <v>43154</v>
      </c>
      <c r="AL1798" s="71" t="e">
        <f t="shared" ca="1" si="5"/>
        <v>#REF!</v>
      </c>
      <c r="AM1798" s="71" t="str">
        <v>2018</v>
      </c>
      <c r="AN1798" s="70">
        <f t="shared" si="3"/>
        <v>43134</v>
      </c>
      <c r="AO1798" s="70" t="s">
        <v>123</v>
      </c>
    </row>
    <row r="1799" spans="1:41" ht="14.4">
      <c r="A1799" s="55" t="s">
        <v>29277</v>
      </c>
      <c r="B1799" s="56" t="s">
        <v>89</v>
      </c>
      <c r="C1799" s="57">
        <v>43370</v>
      </c>
      <c r="D1799" s="56" t="s">
        <v>131</v>
      </c>
      <c r="E1799" s="56" t="s">
        <v>140</v>
      </c>
      <c r="F1799" s="58" t="s">
        <v>106</v>
      </c>
      <c r="G1799" s="58" t="s">
        <v>107</v>
      </c>
      <c r="H1799" s="56" t="s">
        <v>140</v>
      </c>
      <c r="I1799" s="57"/>
      <c r="J1799" s="57">
        <v>43400</v>
      </c>
      <c r="K1799" s="56" t="s">
        <v>18</v>
      </c>
      <c r="L1799" s="56" t="s">
        <v>18</v>
      </c>
      <c r="M1799" s="60" t="s">
        <v>29278</v>
      </c>
      <c r="N1799" s="56" t="s">
        <v>29279</v>
      </c>
      <c r="O1799" s="56" t="s">
        <v>20</v>
      </c>
      <c r="P1799" s="56" t="s">
        <v>27712</v>
      </c>
      <c r="Q1799" s="56" t="s">
        <v>17</v>
      </c>
      <c r="R1799" s="56"/>
      <c r="S1799" s="56" t="s">
        <v>108</v>
      </c>
      <c r="T1799" s="56" t="s">
        <v>108</v>
      </c>
      <c r="U1799" s="56"/>
      <c r="V1799" s="56"/>
      <c r="W1799" s="56" t="s">
        <v>108</v>
      </c>
      <c r="X1799" s="56"/>
      <c r="Y1799" s="56" t="s">
        <v>108</v>
      </c>
      <c r="Z1799" s="56" t="s">
        <v>18</v>
      </c>
      <c r="AA1799" s="57">
        <v>43370</v>
      </c>
      <c r="AB1799" s="203"/>
      <c r="AC1799" s="64" t="s">
        <v>29280</v>
      </c>
      <c r="AD1799" s="56" t="s">
        <v>79</v>
      </c>
      <c r="AE1799" s="56"/>
      <c r="AF1799" s="61"/>
      <c r="AG1799" s="61"/>
      <c r="AH1799" s="67" t="str">
        <v>Sep</v>
      </c>
      <c r="AI1799" s="68" t="str">
        <v>Sep</v>
      </c>
      <c r="AJ1799" s="69" t="e">
        <f t="shared" si="4"/>
        <v>#REF!</v>
      </c>
      <c r="AK1799" s="70">
        <f t="shared" si="1"/>
        <v>43400</v>
      </c>
      <c r="AL1799" s="71" t="e">
        <f t="shared" ca="1" si="5"/>
        <v>#REF!</v>
      </c>
      <c r="AM1799" s="71" t="str">
        <v>2018</v>
      </c>
      <c r="AN1799" s="70">
        <f t="shared" si="3"/>
        <v>43380</v>
      </c>
      <c r="AO1799" s="70" t="s">
        <v>123</v>
      </c>
    </row>
    <row r="1800" spans="1:41" ht="14.4">
      <c r="A1800" s="55" t="s">
        <v>29281</v>
      </c>
      <c r="B1800" s="56" t="s">
        <v>89</v>
      </c>
      <c r="C1800" s="57">
        <v>43354</v>
      </c>
      <c r="D1800" s="56" t="s">
        <v>229</v>
      </c>
      <c r="E1800" s="56" t="s">
        <v>140</v>
      </c>
      <c r="F1800" s="58" t="s">
        <v>106</v>
      </c>
      <c r="G1800" s="58" t="s">
        <v>107</v>
      </c>
      <c r="H1800" s="56" t="s">
        <v>140</v>
      </c>
      <c r="I1800" s="57"/>
      <c r="J1800" s="57">
        <v>43384</v>
      </c>
      <c r="K1800" s="56" t="s">
        <v>18</v>
      </c>
      <c r="L1800" s="56" t="s">
        <v>14</v>
      </c>
      <c r="M1800" s="60" t="s">
        <v>29282</v>
      </c>
      <c r="N1800" s="56" t="s">
        <v>29282</v>
      </c>
      <c r="O1800" s="61"/>
      <c r="P1800" s="56" t="s">
        <v>108</v>
      </c>
      <c r="Q1800" s="56" t="s">
        <v>96</v>
      </c>
      <c r="R1800" s="56"/>
      <c r="S1800" s="56" t="s">
        <v>108</v>
      </c>
      <c r="T1800" s="56" t="s">
        <v>108</v>
      </c>
      <c r="U1800" s="56"/>
      <c r="V1800" s="56"/>
      <c r="W1800" s="56" t="s">
        <v>108</v>
      </c>
      <c r="X1800" s="56"/>
      <c r="Y1800" s="56" t="s">
        <v>108</v>
      </c>
      <c r="Z1800" s="56" t="s">
        <v>14</v>
      </c>
      <c r="AA1800" s="57">
        <v>43354</v>
      </c>
      <c r="AB1800" s="203"/>
      <c r="AC1800" s="64" t="s">
        <v>22284</v>
      </c>
      <c r="AD1800" s="56" t="s">
        <v>118</v>
      </c>
      <c r="AE1800" s="56"/>
      <c r="AF1800" s="61"/>
      <c r="AG1800" s="61"/>
      <c r="AH1800" s="67" t="str">
        <v>Sep</v>
      </c>
      <c r="AI1800" s="68" t="str">
        <v>Sep</v>
      </c>
      <c r="AJ1800" s="69" t="e">
        <f t="shared" si="4"/>
        <v>#REF!</v>
      </c>
      <c r="AK1800" s="70">
        <f t="shared" si="1"/>
        <v>43384</v>
      </c>
      <c r="AL1800" s="71" t="e">
        <f t="shared" ca="1" si="5"/>
        <v>#REF!</v>
      </c>
      <c r="AM1800" s="71" t="str">
        <v>2018</v>
      </c>
      <c r="AN1800" s="70">
        <f t="shared" si="3"/>
        <v>43364</v>
      </c>
      <c r="AO1800" s="70" t="s">
        <v>123</v>
      </c>
    </row>
    <row r="1801" spans="1:41" ht="14.4">
      <c r="A1801" s="55" t="s">
        <v>29283</v>
      </c>
      <c r="B1801" s="56" t="s">
        <v>89</v>
      </c>
      <c r="C1801" s="57">
        <v>43111</v>
      </c>
      <c r="D1801" s="56" t="s">
        <v>1027</v>
      </c>
      <c r="E1801" s="56" t="s">
        <v>129</v>
      </c>
      <c r="F1801" s="58" t="s">
        <v>106</v>
      </c>
      <c r="G1801" s="58" t="s">
        <v>107</v>
      </c>
      <c r="H1801" s="56" t="s">
        <v>129</v>
      </c>
      <c r="I1801" s="57"/>
      <c r="J1801" s="57">
        <v>43153</v>
      </c>
      <c r="K1801" s="61"/>
      <c r="L1801" s="61"/>
      <c r="M1801" s="60" t="s">
        <v>642</v>
      </c>
      <c r="N1801" s="56" t="s">
        <v>29284</v>
      </c>
      <c r="O1801" s="56" t="s">
        <v>44</v>
      </c>
      <c r="P1801" s="56" t="s">
        <v>29285</v>
      </c>
      <c r="Q1801" s="56" t="s">
        <v>96</v>
      </c>
      <c r="R1801" s="66"/>
      <c r="S1801" s="61"/>
      <c r="T1801" s="61"/>
      <c r="U1801" s="402"/>
      <c r="V1801" s="66"/>
      <c r="W1801" s="66"/>
      <c r="X1801" s="400" t="s">
        <v>108</v>
      </c>
      <c r="Y1801" s="61"/>
      <c r="Z1801" s="56" t="s">
        <v>14</v>
      </c>
      <c r="AA1801" s="533">
        <v>43124</v>
      </c>
      <c r="AB1801" s="203"/>
      <c r="AC1801" s="64" t="s">
        <v>28197</v>
      </c>
      <c r="AD1801" s="65" t="s">
        <v>118</v>
      </c>
      <c r="AE1801" s="96"/>
      <c r="AF1801" s="66"/>
      <c r="AG1801" s="66"/>
      <c r="AH1801" s="67" t="str">
        <v>Jan</v>
      </c>
      <c r="AI1801" s="68" t="str">
        <v>Jan</v>
      </c>
      <c r="AJ1801" s="69" t="e">
        <f t="shared" si="4"/>
        <v>#REF!</v>
      </c>
      <c r="AK1801" s="70">
        <f t="shared" si="1"/>
        <v>43141</v>
      </c>
      <c r="AL1801" s="71" t="e">
        <f t="shared" ca="1" si="5"/>
        <v>#REF!</v>
      </c>
      <c r="AM1801" s="71" t="str">
        <v>2018</v>
      </c>
      <c r="AN1801" s="70">
        <f t="shared" si="3"/>
        <v>43121</v>
      </c>
      <c r="AO1801" s="70" t="s">
        <v>123</v>
      </c>
    </row>
    <row r="1802" spans="1:41" ht="14.4">
      <c r="A1802" s="55" t="s">
        <v>29286</v>
      </c>
      <c r="B1802" s="56" t="s">
        <v>89</v>
      </c>
      <c r="C1802" s="57">
        <v>43445</v>
      </c>
      <c r="D1802" s="56" t="s">
        <v>90</v>
      </c>
      <c r="E1802" s="56" t="s">
        <v>140</v>
      </c>
      <c r="F1802" s="58" t="s">
        <v>106</v>
      </c>
      <c r="G1802" s="58" t="s">
        <v>107</v>
      </c>
      <c r="H1802" s="56" t="s">
        <v>140</v>
      </c>
      <c r="I1802" s="57"/>
      <c r="J1802" s="57">
        <v>43476</v>
      </c>
      <c r="K1802" s="56" t="s">
        <v>18</v>
      </c>
      <c r="L1802" s="56" t="s">
        <v>18</v>
      </c>
      <c r="M1802" s="60" t="s">
        <v>29287</v>
      </c>
      <c r="N1802" s="56" t="s">
        <v>29288</v>
      </c>
      <c r="O1802" s="56" t="s">
        <v>355</v>
      </c>
      <c r="P1802" s="56" t="s">
        <v>29289</v>
      </c>
      <c r="Q1802" s="56" t="s">
        <v>21</v>
      </c>
      <c r="R1802" s="56"/>
      <c r="S1802" s="56" t="s">
        <v>108</v>
      </c>
      <c r="T1802" s="56" t="s">
        <v>108</v>
      </c>
      <c r="U1802" s="56"/>
      <c r="V1802" s="56"/>
      <c r="W1802" s="56" t="s">
        <v>108</v>
      </c>
      <c r="X1802" s="56"/>
      <c r="Y1802" s="56" t="s">
        <v>108</v>
      </c>
      <c r="Z1802" s="56" t="s">
        <v>18</v>
      </c>
      <c r="AA1802" s="57">
        <v>43445</v>
      </c>
      <c r="AB1802" s="203"/>
      <c r="AC1802" s="64" t="s">
        <v>29290</v>
      </c>
      <c r="AD1802" s="56" t="s">
        <v>79</v>
      </c>
      <c r="AE1802" s="56"/>
      <c r="AF1802" s="61"/>
      <c r="AG1802" s="61"/>
      <c r="AH1802" s="67" t="str">
        <v>Dec</v>
      </c>
      <c r="AI1802" s="68" t="str">
        <v>Dec</v>
      </c>
      <c r="AJ1802" s="69" t="e">
        <f t="shared" si="4"/>
        <v>#REF!</v>
      </c>
      <c r="AK1802" s="70">
        <f t="shared" si="1"/>
        <v>43475</v>
      </c>
      <c r="AL1802" s="71" t="e">
        <f t="shared" ca="1" si="5"/>
        <v>#REF!</v>
      </c>
      <c r="AM1802" s="71" t="str">
        <v>2018</v>
      </c>
      <c r="AN1802" s="70">
        <f t="shared" si="3"/>
        <v>43455</v>
      </c>
      <c r="AO1802" s="70" t="s">
        <v>123</v>
      </c>
    </row>
    <row r="1803" spans="1:41" ht="14.4">
      <c r="A1803" s="55" t="s">
        <v>29291</v>
      </c>
      <c r="B1803" s="56" t="s">
        <v>89</v>
      </c>
      <c r="C1803" s="57">
        <v>43452</v>
      </c>
      <c r="D1803" s="56" t="s">
        <v>90</v>
      </c>
      <c r="E1803" s="56" t="s">
        <v>140</v>
      </c>
      <c r="F1803" s="58" t="s">
        <v>106</v>
      </c>
      <c r="G1803" s="58" t="s">
        <v>107</v>
      </c>
      <c r="H1803" s="56" t="s">
        <v>140</v>
      </c>
      <c r="I1803" s="57"/>
      <c r="J1803" s="57">
        <v>43483</v>
      </c>
      <c r="K1803" s="56" t="s">
        <v>18</v>
      </c>
      <c r="L1803" s="56" t="s">
        <v>14</v>
      </c>
      <c r="M1803" s="60" t="s">
        <v>29292</v>
      </c>
      <c r="N1803" s="56" t="s">
        <v>29293</v>
      </c>
      <c r="O1803" s="56" t="s">
        <v>355</v>
      </c>
      <c r="P1803" s="56" t="s">
        <v>108</v>
      </c>
      <c r="Q1803" s="56" t="s">
        <v>96</v>
      </c>
      <c r="R1803" s="56"/>
      <c r="S1803" s="56" t="s">
        <v>108</v>
      </c>
      <c r="T1803" s="56" t="s">
        <v>108</v>
      </c>
      <c r="U1803" s="56"/>
      <c r="V1803" s="56"/>
      <c r="W1803" s="56" t="s">
        <v>108</v>
      </c>
      <c r="X1803" s="56"/>
      <c r="Y1803" s="56" t="s">
        <v>108</v>
      </c>
      <c r="Z1803" s="56" t="s">
        <v>14</v>
      </c>
      <c r="AA1803" s="57">
        <v>43452</v>
      </c>
      <c r="AB1803" s="203"/>
      <c r="AC1803" s="64" t="s">
        <v>29294</v>
      </c>
      <c r="AD1803" s="56" t="s">
        <v>118</v>
      </c>
      <c r="AE1803" s="61"/>
      <c r="AF1803" s="61"/>
      <c r="AG1803" s="61"/>
      <c r="AH1803" s="67" t="str">
        <v>Dec</v>
      </c>
      <c r="AI1803" s="68" t="str">
        <v>Dec</v>
      </c>
      <c r="AJ1803" s="69" t="e">
        <f t="shared" si="4"/>
        <v>#REF!</v>
      </c>
      <c r="AK1803" s="70">
        <f t="shared" si="1"/>
        <v>43482</v>
      </c>
      <c r="AL1803" s="71" t="e">
        <f t="shared" ca="1" si="5"/>
        <v>#REF!</v>
      </c>
      <c r="AM1803" s="71" t="str">
        <v>2018</v>
      </c>
      <c r="AN1803" s="70">
        <f t="shared" si="3"/>
        <v>43462</v>
      </c>
      <c r="AO1803" s="70" t="s">
        <v>123</v>
      </c>
    </row>
    <row r="1804" spans="1:41" ht="14.4">
      <c r="A1804" s="55" t="s">
        <v>29295</v>
      </c>
      <c r="B1804" s="56" t="s">
        <v>89</v>
      </c>
      <c r="C1804" s="57">
        <v>43430</v>
      </c>
      <c r="D1804" s="56" t="s">
        <v>131</v>
      </c>
      <c r="E1804" s="56" t="s">
        <v>140</v>
      </c>
      <c r="F1804" s="58" t="s">
        <v>106</v>
      </c>
      <c r="G1804" s="58" t="s">
        <v>107</v>
      </c>
      <c r="H1804" s="56" t="s">
        <v>140</v>
      </c>
      <c r="I1804" s="57"/>
      <c r="J1804" s="57">
        <v>43460</v>
      </c>
      <c r="K1804" s="56" t="s">
        <v>18</v>
      </c>
      <c r="L1804" s="56" t="s">
        <v>18</v>
      </c>
      <c r="M1804" s="60" t="s">
        <v>145</v>
      </c>
      <c r="N1804" s="56" t="s">
        <v>29296</v>
      </c>
      <c r="O1804" s="56" t="s">
        <v>95</v>
      </c>
      <c r="P1804" s="56" t="s">
        <v>20252</v>
      </c>
      <c r="Q1804" s="56" t="s">
        <v>20798</v>
      </c>
      <c r="R1804" s="56"/>
      <c r="S1804" s="56" t="s">
        <v>108</v>
      </c>
      <c r="T1804" s="56" t="s">
        <v>108</v>
      </c>
      <c r="U1804" s="56"/>
      <c r="V1804" s="56"/>
      <c r="W1804" s="56" t="s">
        <v>108</v>
      </c>
      <c r="X1804" s="56"/>
      <c r="Y1804" s="56" t="s">
        <v>108</v>
      </c>
      <c r="Z1804" s="56" t="s">
        <v>18</v>
      </c>
      <c r="AA1804" s="57">
        <v>43430</v>
      </c>
      <c r="AB1804" s="203"/>
      <c r="AC1804" s="64" t="s">
        <v>25009</v>
      </c>
      <c r="AD1804" s="56" t="s">
        <v>79</v>
      </c>
      <c r="AE1804" s="56"/>
      <c r="AF1804" s="61"/>
      <c r="AG1804" s="61"/>
      <c r="AH1804" s="67" t="str">
        <v>Nov</v>
      </c>
      <c r="AI1804" s="68" t="str">
        <v>Nov</v>
      </c>
      <c r="AJ1804" s="69" t="e">
        <f t="shared" si="4"/>
        <v>#REF!</v>
      </c>
      <c r="AK1804" s="70">
        <f t="shared" si="1"/>
        <v>43460</v>
      </c>
      <c r="AL1804" s="71" t="e">
        <f t="shared" ca="1" si="5"/>
        <v>#REF!</v>
      </c>
      <c r="AM1804" s="71" t="str">
        <v>2018</v>
      </c>
      <c r="AN1804" s="70">
        <f t="shared" si="3"/>
        <v>43440</v>
      </c>
      <c r="AO1804" s="70" t="s">
        <v>123</v>
      </c>
    </row>
    <row r="1805" spans="1:41" ht="14.4">
      <c r="A1805" s="55" t="s">
        <v>29297</v>
      </c>
      <c r="B1805" s="56" t="s">
        <v>89</v>
      </c>
      <c r="C1805" s="57">
        <v>43453</v>
      </c>
      <c r="D1805" s="56" t="s">
        <v>1027</v>
      </c>
      <c r="E1805" s="56" t="s">
        <v>140</v>
      </c>
      <c r="F1805" s="58" t="s">
        <v>106</v>
      </c>
      <c r="G1805" s="58" t="s">
        <v>107</v>
      </c>
      <c r="H1805" s="56" t="s">
        <v>140</v>
      </c>
      <c r="I1805" s="57"/>
      <c r="J1805" s="57">
        <v>43484</v>
      </c>
      <c r="K1805" s="56" t="s">
        <v>18</v>
      </c>
      <c r="L1805" s="56" t="s">
        <v>18</v>
      </c>
      <c r="M1805" s="60" t="s">
        <v>29298</v>
      </c>
      <c r="N1805" s="56" t="s">
        <v>29299</v>
      </c>
      <c r="O1805" s="56" t="s">
        <v>95</v>
      </c>
      <c r="P1805" s="56" t="s">
        <v>20252</v>
      </c>
      <c r="Q1805" s="56" t="s">
        <v>20798</v>
      </c>
      <c r="R1805" s="56"/>
      <c r="S1805" s="56" t="s">
        <v>108</v>
      </c>
      <c r="T1805" s="56" t="s">
        <v>108</v>
      </c>
      <c r="U1805" s="56"/>
      <c r="V1805" s="56"/>
      <c r="W1805" s="56" t="s">
        <v>108</v>
      </c>
      <c r="X1805" s="56"/>
      <c r="Y1805" s="56" t="s">
        <v>108</v>
      </c>
      <c r="Z1805" s="56" t="s">
        <v>18</v>
      </c>
      <c r="AA1805" s="57">
        <v>43453</v>
      </c>
      <c r="AB1805" s="203"/>
      <c r="AC1805" s="64" t="s">
        <v>29300</v>
      </c>
      <c r="AD1805" s="56" t="s">
        <v>79</v>
      </c>
      <c r="AE1805" s="56"/>
      <c r="AF1805" s="61"/>
      <c r="AG1805" s="61"/>
      <c r="AH1805" s="67" t="str">
        <v>Dec</v>
      </c>
      <c r="AI1805" s="68" t="str">
        <v>Dec</v>
      </c>
      <c r="AJ1805" s="69" t="e">
        <f t="shared" si="4"/>
        <v>#REF!</v>
      </c>
      <c r="AK1805" s="70">
        <f t="shared" si="1"/>
        <v>43483</v>
      </c>
      <c r="AL1805" s="71" t="e">
        <f t="shared" ca="1" si="5"/>
        <v>#REF!</v>
      </c>
      <c r="AM1805" s="71" t="str">
        <v>2018</v>
      </c>
      <c r="AN1805" s="70">
        <f t="shared" si="3"/>
        <v>43463</v>
      </c>
      <c r="AO1805" s="70" t="s">
        <v>123</v>
      </c>
    </row>
    <row r="1806" spans="1:41" ht="14.4">
      <c r="A1806" s="55" t="s">
        <v>29301</v>
      </c>
      <c r="B1806" s="56" t="s">
        <v>89</v>
      </c>
      <c r="C1806" s="57">
        <v>43433</v>
      </c>
      <c r="D1806" s="56" t="s">
        <v>229</v>
      </c>
      <c r="E1806" s="56" t="s">
        <v>140</v>
      </c>
      <c r="F1806" s="58" t="s">
        <v>106</v>
      </c>
      <c r="G1806" s="58" t="s">
        <v>107</v>
      </c>
      <c r="H1806" s="56" t="s">
        <v>140</v>
      </c>
      <c r="I1806" s="57"/>
      <c r="J1806" s="57">
        <v>43463</v>
      </c>
      <c r="K1806" s="56" t="s">
        <v>18</v>
      </c>
      <c r="L1806" s="56" t="s">
        <v>14</v>
      </c>
      <c r="M1806" s="60" t="s">
        <v>29302</v>
      </c>
      <c r="N1806" s="56" t="s">
        <v>29303</v>
      </c>
      <c r="O1806" s="56" t="s">
        <v>137</v>
      </c>
      <c r="P1806" s="56" t="s">
        <v>29304</v>
      </c>
      <c r="Q1806" s="56" t="s">
        <v>96</v>
      </c>
      <c r="R1806" s="56"/>
      <c r="S1806" s="56" t="s">
        <v>108</v>
      </c>
      <c r="T1806" s="56" t="s">
        <v>108</v>
      </c>
      <c r="U1806" s="56"/>
      <c r="V1806" s="56"/>
      <c r="W1806" s="56" t="s">
        <v>108</v>
      </c>
      <c r="X1806" s="56"/>
      <c r="Y1806" s="56" t="s">
        <v>108</v>
      </c>
      <c r="Z1806" s="56" t="s">
        <v>14</v>
      </c>
      <c r="AA1806" s="57">
        <v>43434</v>
      </c>
      <c r="AB1806" s="203"/>
      <c r="AC1806" s="64" t="s">
        <v>29305</v>
      </c>
      <c r="AD1806" s="56" t="s">
        <v>179</v>
      </c>
      <c r="AE1806" s="56"/>
      <c r="AF1806" s="61"/>
      <c r="AG1806" s="61"/>
      <c r="AH1806" s="67" t="str">
        <v>Nov</v>
      </c>
      <c r="AI1806" s="68" t="str">
        <v>Nov</v>
      </c>
      <c r="AJ1806" s="69" t="e">
        <f t="shared" si="4"/>
        <v>#REF!</v>
      </c>
      <c r="AK1806" s="70">
        <f t="shared" si="1"/>
        <v>43463</v>
      </c>
      <c r="AL1806" s="71" t="e">
        <f t="shared" ca="1" si="5"/>
        <v>#REF!</v>
      </c>
      <c r="AM1806" s="71" t="str">
        <v>2018</v>
      </c>
      <c r="AN1806" s="70">
        <f t="shared" si="3"/>
        <v>43443</v>
      </c>
      <c r="AO1806" s="70" t="s">
        <v>123</v>
      </c>
    </row>
    <row r="1807" spans="1:41" ht="14.4">
      <c r="A1807" s="55" t="s">
        <v>29306</v>
      </c>
      <c r="B1807" s="56" t="s">
        <v>89</v>
      </c>
      <c r="C1807" s="57">
        <v>43123</v>
      </c>
      <c r="D1807" s="56" t="s">
        <v>1027</v>
      </c>
      <c r="E1807" s="56" t="s">
        <v>112</v>
      </c>
      <c r="F1807" s="58" t="s">
        <v>106</v>
      </c>
      <c r="G1807" s="58" t="s">
        <v>113</v>
      </c>
      <c r="H1807" s="56" t="s">
        <v>112</v>
      </c>
      <c r="I1807" s="57"/>
      <c r="J1807" s="57">
        <v>43154</v>
      </c>
      <c r="K1807" s="56" t="s">
        <v>18</v>
      </c>
      <c r="L1807" s="56" t="s">
        <v>14</v>
      </c>
      <c r="M1807" s="60" t="s">
        <v>29307</v>
      </c>
      <c r="N1807" s="56" t="s">
        <v>29308</v>
      </c>
      <c r="O1807" s="56" t="s">
        <v>143</v>
      </c>
      <c r="P1807" s="56" t="s">
        <v>14057</v>
      </c>
      <c r="Q1807" s="56" t="s">
        <v>116</v>
      </c>
      <c r="R1807" s="353">
        <v>43125</v>
      </c>
      <c r="S1807" s="61"/>
      <c r="T1807" s="61"/>
      <c r="U1807" s="400"/>
      <c r="V1807" s="66"/>
      <c r="W1807" s="66"/>
      <c r="X1807" s="400" t="s">
        <v>108</v>
      </c>
      <c r="Y1807" s="61"/>
      <c r="Z1807" s="56" t="s">
        <v>14</v>
      </c>
      <c r="AA1807" s="57">
        <v>43125</v>
      </c>
      <c r="AB1807" s="203"/>
      <c r="AC1807" s="64" t="s">
        <v>257</v>
      </c>
      <c r="AD1807" s="534" t="s">
        <v>118</v>
      </c>
      <c r="AE1807" s="96"/>
      <c r="AF1807" s="66"/>
      <c r="AG1807" s="66"/>
      <c r="AH1807" s="67" t="str">
        <v>Jan</v>
      </c>
      <c r="AI1807" s="68" t="str">
        <v>Jan</v>
      </c>
      <c r="AJ1807" s="69" t="e">
        <f t="shared" si="4"/>
        <v>#REF!</v>
      </c>
      <c r="AK1807" s="70">
        <f t="shared" si="1"/>
        <v>43153</v>
      </c>
      <c r="AL1807" s="71" t="e">
        <f t="shared" ca="1" si="5"/>
        <v>#REF!</v>
      </c>
      <c r="AM1807" s="71" t="str">
        <v>2018</v>
      </c>
      <c r="AN1807" s="70">
        <f t="shared" si="3"/>
        <v>43133</v>
      </c>
      <c r="AO1807" s="70" t="s">
        <v>121</v>
      </c>
    </row>
    <row r="1808" spans="1:41" ht="14.4">
      <c r="A1808" s="55" t="s">
        <v>29309</v>
      </c>
      <c r="B1808" s="56" t="s">
        <v>89</v>
      </c>
      <c r="C1808" s="57">
        <v>43158</v>
      </c>
      <c r="D1808" s="56" t="s">
        <v>131</v>
      </c>
      <c r="E1808" s="56" t="s">
        <v>140</v>
      </c>
      <c r="F1808" s="58" t="s">
        <v>106</v>
      </c>
      <c r="G1808" s="58" t="s">
        <v>107</v>
      </c>
      <c r="H1808" s="56" t="s">
        <v>140</v>
      </c>
      <c r="I1808" s="57"/>
      <c r="J1808" s="57">
        <v>43186</v>
      </c>
      <c r="K1808" s="56" t="s">
        <v>18</v>
      </c>
      <c r="L1808" s="56" t="s">
        <v>18</v>
      </c>
      <c r="M1808" s="60" t="s">
        <v>145</v>
      </c>
      <c r="N1808" s="56" t="s">
        <v>29310</v>
      </c>
      <c r="O1808" s="56" t="s">
        <v>37</v>
      </c>
      <c r="P1808" s="56" t="s">
        <v>29311</v>
      </c>
      <c r="Q1808" s="56" t="s">
        <v>96</v>
      </c>
      <c r="R1808" s="66"/>
      <c r="S1808" s="56" t="s">
        <v>108</v>
      </c>
      <c r="T1808" s="56" t="s">
        <v>108</v>
      </c>
      <c r="U1808" s="400"/>
      <c r="V1808" s="66"/>
      <c r="W1808" s="66"/>
      <c r="X1808" s="400"/>
      <c r="Y1808" s="56" t="s">
        <v>108</v>
      </c>
      <c r="Z1808" s="56" t="s">
        <v>18</v>
      </c>
      <c r="AA1808" s="57">
        <v>43158</v>
      </c>
      <c r="AB1808" s="203"/>
      <c r="AC1808" s="64" t="s">
        <v>27044</v>
      </c>
      <c r="AD1808" s="65" t="s">
        <v>79</v>
      </c>
      <c r="AE1808" s="65"/>
      <c r="AF1808" s="66"/>
      <c r="AG1808" s="66"/>
      <c r="AH1808" s="67" t="str">
        <v>Feb</v>
      </c>
      <c r="AI1808" s="68" t="str">
        <v>Feb</v>
      </c>
      <c r="AJ1808" s="69" t="e">
        <f t="shared" si="4"/>
        <v>#REF!</v>
      </c>
      <c r="AK1808" s="70">
        <f t="shared" si="1"/>
        <v>43188</v>
      </c>
      <c r="AL1808" s="71" t="e">
        <f t="shared" ca="1" si="5"/>
        <v>#REF!</v>
      </c>
      <c r="AM1808" s="71" t="str">
        <v>2018</v>
      </c>
      <c r="AN1808" s="70">
        <f t="shared" si="3"/>
        <v>43168</v>
      </c>
      <c r="AO1808" s="70" t="s">
        <v>123</v>
      </c>
    </row>
    <row r="1809" spans="1:41" ht="14.4">
      <c r="A1809" s="55" t="s">
        <v>29312</v>
      </c>
      <c r="B1809" s="56" t="s">
        <v>89</v>
      </c>
      <c r="C1809" s="57">
        <v>43116</v>
      </c>
      <c r="D1809" s="56" t="s">
        <v>90</v>
      </c>
      <c r="E1809" s="56" t="s">
        <v>140</v>
      </c>
      <c r="F1809" s="58" t="s">
        <v>106</v>
      </c>
      <c r="G1809" s="58" t="s">
        <v>107</v>
      </c>
      <c r="H1809" s="56" t="s">
        <v>140</v>
      </c>
      <c r="I1809" s="57"/>
      <c r="J1809" s="57">
        <v>43150</v>
      </c>
      <c r="K1809" s="61"/>
      <c r="L1809" s="61"/>
      <c r="M1809" s="60" t="s">
        <v>29313</v>
      </c>
      <c r="N1809" s="56" t="s">
        <v>29314</v>
      </c>
      <c r="O1809" s="56" t="s">
        <v>39</v>
      </c>
      <c r="P1809" s="56" t="s">
        <v>29315</v>
      </c>
      <c r="Q1809" s="56" t="s">
        <v>17</v>
      </c>
      <c r="R1809" s="66"/>
      <c r="S1809" s="56" t="s">
        <v>108</v>
      </c>
      <c r="T1809" s="56" t="s">
        <v>108</v>
      </c>
      <c r="U1809" s="56"/>
      <c r="V1809" s="56"/>
      <c r="W1809" s="56" t="s">
        <v>108</v>
      </c>
      <c r="X1809" s="400"/>
      <c r="Y1809" s="56" t="s">
        <v>361</v>
      </c>
      <c r="Z1809" s="56" t="s">
        <v>14</v>
      </c>
      <c r="AA1809" s="57">
        <v>43116</v>
      </c>
      <c r="AB1809" s="203"/>
      <c r="AC1809" s="64" t="s">
        <v>29316</v>
      </c>
      <c r="AD1809" s="65" t="s">
        <v>294</v>
      </c>
      <c r="AE1809" s="65"/>
      <c r="AF1809" s="66"/>
      <c r="AG1809" s="66"/>
      <c r="AH1809" s="67" t="str">
        <v>Jan</v>
      </c>
      <c r="AI1809" s="68" t="str">
        <v>Jan</v>
      </c>
      <c r="AJ1809" s="69" t="e">
        <f t="shared" si="4"/>
        <v>#REF!</v>
      </c>
      <c r="AK1809" s="70">
        <f t="shared" si="1"/>
        <v>43146</v>
      </c>
      <c r="AL1809" s="71" t="e">
        <f t="shared" ca="1" si="5"/>
        <v>#REF!</v>
      </c>
      <c r="AM1809" s="71" t="str">
        <v>2018</v>
      </c>
      <c r="AN1809" s="70">
        <f t="shared" si="3"/>
        <v>43126</v>
      </c>
      <c r="AO1809" s="70" t="s">
        <v>123</v>
      </c>
    </row>
    <row r="1810" spans="1:41" ht="14.4">
      <c r="A1810" s="55" t="s">
        <v>29317</v>
      </c>
      <c r="B1810" s="56" t="s">
        <v>89</v>
      </c>
      <c r="C1810" s="57">
        <v>43325</v>
      </c>
      <c r="D1810" s="56" t="s">
        <v>131</v>
      </c>
      <c r="E1810" s="56" t="s">
        <v>140</v>
      </c>
      <c r="F1810" s="58" t="s">
        <v>106</v>
      </c>
      <c r="G1810" s="58" t="s">
        <v>107</v>
      </c>
      <c r="H1810" s="56" t="s">
        <v>140</v>
      </c>
      <c r="I1810" s="57"/>
      <c r="J1810" s="57">
        <v>43356</v>
      </c>
      <c r="K1810" s="56" t="s">
        <v>18</v>
      </c>
      <c r="L1810" s="56" t="s">
        <v>18</v>
      </c>
      <c r="M1810" s="60" t="s">
        <v>145</v>
      </c>
      <c r="N1810" s="56" t="s">
        <v>29318</v>
      </c>
      <c r="O1810" s="56" t="s">
        <v>95</v>
      </c>
      <c r="P1810" s="56" t="s">
        <v>29319</v>
      </c>
      <c r="Q1810" s="56" t="s">
        <v>191</v>
      </c>
      <c r="R1810" s="56"/>
      <c r="S1810" s="56" t="s">
        <v>108</v>
      </c>
      <c r="T1810" s="56" t="s">
        <v>108</v>
      </c>
      <c r="U1810" s="56"/>
      <c r="V1810" s="56"/>
      <c r="W1810" s="56" t="s">
        <v>108</v>
      </c>
      <c r="X1810" s="56"/>
      <c r="Y1810" s="56" t="s">
        <v>108</v>
      </c>
      <c r="Z1810" s="56" t="s">
        <v>18</v>
      </c>
      <c r="AA1810" s="57">
        <v>43326</v>
      </c>
      <c r="AB1810" s="203"/>
      <c r="AC1810" s="64" t="s">
        <v>22491</v>
      </c>
      <c r="AD1810" s="56" t="s">
        <v>79</v>
      </c>
      <c r="AE1810" s="56"/>
      <c r="AF1810" s="61"/>
      <c r="AG1810" s="61"/>
      <c r="AH1810" s="67" t="str">
        <v>Aug</v>
      </c>
      <c r="AI1810" s="68" t="str">
        <v>Aug</v>
      </c>
      <c r="AJ1810" s="69" t="e">
        <f t="shared" si="4"/>
        <v>#REF!</v>
      </c>
      <c r="AK1810" s="70">
        <f t="shared" si="1"/>
        <v>43355</v>
      </c>
      <c r="AL1810" s="71" t="e">
        <f t="shared" ca="1" si="5"/>
        <v>#REF!</v>
      </c>
      <c r="AM1810" s="71" t="str">
        <v>2018</v>
      </c>
      <c r="AN1810" s="70">
        <f t="shared" si="3"/>
        <v>43335</v>
      </c>
      <c r="AO1810" s="70" t="s">
        <v>123</v>
      </c>
    </row>
    <row r="1811" spans="1:41" ht="14.4">
      <c r="A1811" s="55" t="s">
        <v>29320</v>
      </c>
      <c r="B1811" s="56" t="s">
        <v>89</v>
      </c>
      <c r="C1811" s="57">
        <v>43116</v>
      </c>
      <c r="D1811" s="56" t="s">
        <v>90</v>
      </c>
      <c r="E1811" s="56" t="s">
        <v>30</v>
      </c>
      <c r="F1811" s="58" t="s">
        <v>106</v>
      </c>
      <c r="G1811" s="58" t="s">
        <v>107</v>
      </c>
      <c r="H1811" s="56" t="s">
        <v>30</v>
      </c>
      <c r="I1811" s="59"/>
      <c r="J1811" s="59"/>
      <c r="K1811" s="61"/>
      <c r="L1811" s="61"/>
      <c r="M1811" s="60" t="s">
        <v>4560</v>
      </c>
      <c r="N1811" s="56" t="s">
        <v>29321</v>
      </c>
      <c r="O1811" s="56" t="s">
        <v>20</v>
      </c>
      <c r="P1811" s="56" t="s">
        <v>29322</v>
      </c>
      <c r="Q1811" s="56" t="s">
        <v>17</v>
      </c>
      <c r="R1811" s="66"/>
      <c r="S1811" s="61"/>
      <c r="T1811" s="61"/>
      <c r="U1811" s="402"/>
      <c r="V1811" s="66"/>
      <c r="W1811" s="66"/>
      <c r="X1811" s="400" t="s">
        <v>108</v>
      </c>
      <c r="Y1811" s="61"/>
      <c r="Z1811" s="56" t="s">
        <v>18</v>
      </c>
      <c r="AA1811" s="533">
        <v>43116</v>
      </c>
      <c r="AB1811" s="203"/>
      <c r="AC1811" s="95"/>
      <c r="AD1811" s="65" t="s">
        <v>79</v>
      </c>
      <c r="AE1811" s="96"/>
      <c r="AF1811" s="66"/>
      <c r="AG1811" s="66"/>
      <c r="AH1811" s="67" t="str">
        <v>Jan</v>
      </c>
      <c r="AI1811" s="68" t="str">
        <v>Jan</v>
      </c>
      <c r="AJ1811" s="69" t="e">
        <f t="shared" si="4"/>
        <v>#REF!</v>
      </c>
      <c r="AK1811" s="70">
        <f t="shared" si="1"/>
        <v>43146</v>
      </c>
      <c r="AL1811" s="71" t="e">
        <f t="shared" ca="1" si="5"/>
        <v>#REF!</v>
      </c>
      <c r="AM1811" s="71" t="str">
        <v>2018</v>
      </c>
      <c r="AN1811" s="70">
        <f t="shared" si="3"/>
        <v>43126</v>
      </c>
      <c r="AO1811" s="70" t="s">
        <v>123</v>
      </c>
    </row>
    <row r="1812" spans="1:41" ht="14.4">
      <c r="A1812" s="55" t="s">
        <v>29323</v>
      </c>
      <c r="B1812" s="56" t="s">
        <v>89</v>
      </c>
      <c r="C1812" s="57">
        <v>43185</v>
      </c>
      <c r="D1812" s="56" t="s">
        <v>90</v>
      </c>
      <c r="E1812" s="56" t="s">
        <v>327</v>
      </c>
      <c r="F1812" s="58" t="s">
        <v>214</v>
      </c>
      <c r="G1812" s="58" t="s">
        <v>5061</v>
      </c>
      <c r="H1812" s="56" t="s">
        <v>327</v>
      </c>
      <c r="I1812" s="57"/>
      <c r="J1812" s="57">
        <v>43216</v>
      </c>
      <c r="K1812" s="61"/>
      <c r="L1812" s="56" t="s">
        <v>18</v>
      </c>
      <c r="M1812" s="60" t="s">
        <v>29324</v>
      </c>
      <c r="N1812" s="56" t="s">
        <v>29325</v>
      </c>
      <c r="O1812" s="56" t="s">
        <v>271</v>
      </c>
      <c r="P1812" s="56">
        <v>2118005</v>
      </c>
      <c r="Q1812" s="56" t="s">
        <v>96</v>
      </c>
      <c r="R1812" s="56"/>
      <c r="S1812" s="61"/>
      <c r="T1812" s="61"/>
      <c r="U1812" s="400"/>
      <c r="V1812" s="66"/>
      <c r="W1812" s="66"/>
      <c r="X1812" s="400"/>
      <c r="Y1812" s="61"/>
      <c r="Z1812" s="56" t="s">
        <v>18</v>
      </c>
      <c r="AA1812" s="533">
        <v>43209</v>
      </c>
      <c r="AB1812" s="203"/>
      <c r="AC1812" s="64" t="s">
        <v>437</v>
      </c>
      <c r="AD1812" s="56" t="s">
        <v>79</v>
      </c>
      <c r="AE1812" s="56" t="s">
        <v>27697</v>
      </c>
      <c r="AF1812" s="61"/>
      <c r="AG1812" s="61"/>
      <c r="AH1812" s="67" t="str">
        <v>Mar</v>
      </c>
      <c r="AI1812" s="68" t="str">
        <v>Apr</v>
      </c>
      <c r="AJ1812" s="69" t="e">
        <f t="shared" si="4"/>
        <v>#REF!</v>
      </c>
      <c r="AK1812" s="70">
        <f t="shared" si="1"/>
        <v>43215</v>
      </c>
      <c r="AL1812" s="71" t="e">
        <f t="shared" ca="1" si="5"/>
        <v>#REF!</v>
      </c>
      <c r="AM1812" s="71" t="str">
        <v>2018</v>
      </c>
      <c r="AN1812" s="70">
        <f t="shared" si="3"/>
        <v>43195</v>
      </c>
      <c r="AO1812" s="70" t="s">
        <v>123</v>
      </c>
    </row>
    <row r="1813" spans="1:41" ht="14.4">
      <c r="A1813" s="55" t="s">
        <v>29326</v>
      </c>
      <c r="B1813" s="56" t="s">
        <v>89</v>
      </c>
      <c r="C1813" s="57">
        <v>43377</v>
      </c>
      <c r="D1813" s="56" t="s">
        <v>229</v>
      </c>
      <c r="E1813" s="56" t="s">
        <v>140</v>
      </c>
      <c r="F1813" s="58" t="s">
        <v>106</v>
      </c>
      <c r="G1813" s="58" t="s">
        <v>107</v>
      </c>
      <c r="H1813" s="56" t="s">
        <v>140</v>
      </c>
      <c r="I1813" s="57"/>
      <c r="J1813" s="57">
        <v>43408</v>
      </c>
      <c r="K1813" s="56" t="s">
        <v>18</v>
      </c>
      <c r="L1813" s="56" t="s">
        <v>14</v>
      </c>
      <c r="M1813" s="60" t="s">
        <v>29327</v>
      </c>
      <c r="N1813" s="56" t="s">
        <v>29328</v>
      </c>
      <c r="O1813" s="56" t="s">
        <v>137</v>
      </c>
      <c r="P1813" s="56" t="s">
        <v>29329</v>
      </c>
      <c r="Q1813" s="56" t="s">
        <v>28</v>
      </c>
      <c r="R1813" s="56"/>
      <c r="S1813" s="56" t="s">
        <v>108</v>
      </c>
      <c r="T1813" s="56" t="s">
        <v>108</v>
      </c>
      <c r="U1813" s="56"/>
      <c r="V1813" s="56"/>
      <c r="W1813" s="56" t="s">
        <v>108</v>
      </c>
      <c r="X1813" s="56"/>
      <c r="Y1813" s="56" t="s">
        <v>338</v>
      </c>
      <c r="Z1813" s="56" t="s">
        <v>14</v>
      </c>
      <c r="AA1813" s="57">
        <v>43377</v>
      </c>
      <c r="AB1813" s="203"/>
      <c r="AC1813" s="64" t="s">
        <v>29330</v>
      </c>
      <c r="AD1813" s="56" t="s">
        <v>294</v>
      </c>
      <c r="AE1813" s="56"/>
      <c r="AF1813" s="61"/>
      <c r="AG1813" s="61"/>
      <c r="AH1813" s="67" t="str">
        <v>Oct</v>
      </c>
      <c r="AI1813" s="68" t="str">
        <v>Oct</v>
      </c>
      <c r="AJ1813" s="69" t="e">
        <f t="shared" si="4"/>
        <v>#REF!</v>
      </c>
      <c r="AK1813" s="70">
        <f t="shared" si="1"/>
        <v>43407</v>
      </c>
      <c r="AL1813" s="71" t="e">
        <f t="shared" ca="1" si="5"/>
        <v>#REF!</v>
      </c>
      <c r="AM1813" s="71" t="str">
        <v>2018</v>
      </c>
      <c r="AN1813" s="70">
        <f t="shared" si="3"/>
        <v>43387</v>
      </c>
      <c r="AO1813" s="70" t="s">
        <v>123</v>
      </c>
    </row>
    <row r="1814" spans="1:41" ht="14.4">
      <c r="A1814" s="55" t="s">
        <v>29331</v>
      </c>
      <c r="B1814" s="56" t="s">
        <v>89</v>
      </c>
      <c r="C1814" s="57">
        <v>43153</v>
      </c>
      <c r="D1814" s="56" t="s">
        <v>1027</v>
      </c>
      <c r="E1814" s="56" t="s">
        <v>140</v>
      </c>
      <c r="F1814" s="58" t="s">
        <v>106</v>
      </c>
      <c r="G1814" s="58" t="s">
        <v>107</v>
      </c>
      <c r="H1814" s="56" t="s">
        <v>140</v>
      </c>
      <c r="I1814" s="57"/>
      <c r="J1814" s="57">
        <v>43181</v>
      </c>
      <c r="K1814" s="56" t="s">
        <v>18</v>
      </c>
      <c r="L1814" s="56" t="s">
        <v>18</v>
      </c>
      <c r="M1814" s="60" t="s">
        <v>745</v>
      </c>
      <c r="N1814" s="56" t="s">
        <v>29332</v>
      </c>
      <c r="O1814" s="56" t="s">
        <v>37</v>
      </c>
      <c r="P1814" s="56" t="s">
        <v>29333</v>
      </c>
      <c r="Q1814" s="56" t="s">
        <v>17</v>
      </c>
      <c r="R1814" s="66"/>
      <c r="S1814" s="56" t="s">
        <v>108</v>
      </c>
      <c r="T1814" s="61"/>
      <c r="U1814" s="56"/>
      <c r="V1814" s="66"/>
      <c r="W1814" s="66"/>
      <c r="X1814" s="400"/>
      <c r="Y1814" s="61"/>
      <c r="Z1814" s="56" t="s">
        <v>18</v>
      </c>
      <c r="AA1814" s="57">
        <v>43167</v>
      </c>
      <c r="AB1814" s="203"/>
      <c r="AC1814" s="60" t="s">
        <v>23711</v>
      </c>
      <c r="AD1814" s="65" t="s">
        <v>79</v>
      </c>
      <c r="AE1814" s="96"/>
      <c r="AF1814" s="66"/>
      <c r="AG1814" s="66"/>
      <c r="AH1814" s="67" t="str">
        <v>Feb</v>
      </c>
      <c r="AI1814" s="68" t="str">
        <v>Mar</v>
      </c>
      <c r="AJ1814" s="69" t="e">
        <f t="shared" si="4"/>
        <v>#REF!</v>
      </c>
      <c r="AK1814" s="70">
        <f t="shared" si="1"/>
        <v>43183</v>
      </c>
      <c r="AL1814" s="71" t="e">
        <f t="shared" ca="1" si="5"/>
        <v>#REF!</v>
      </c>
      <c r="AM1814" s="71" t="str">
        <v>2018</v>
      </c>
      <c r="AN1814" s="70">
        <f t="shared" si="3"/>
        <v>43163</v>
      </c>
      <c r="AO1814" s="70" t="s">
        <v>123</v>
      </c>
    </row>
    <row r="1815" spans="1:41" ht="14.4">
      <c r="A1815" s="55" t="s">
        <v>29334</v>
      </c>
      <c r="B1815" s="56" t="s">
        <v>89</v>
      </c>
      <c r="C1815" s="57">
        <v>43264</v>
      </c>
      <c r="D1815" s="56" t="s">
        <v>90</v>
      </c>
      <c r="E1815" s="56" t="s">
        <v>140</v>
      </c>
      <c r="F1815" s="58" t="s">
        <v>106</v>
      </c>
      <c r="G1815" s="58" t="s">
        <v>107</v>
      </c>
      <c r="H1815" s="56" t="s">
        <v>140</v>
      </c>
      <c r="I1815" s="57"/>
      <c r="J1815" s="57">
        <v>43294</v>
      </c>
      <c r="K1815" s="56" t="s">
        <v>18</v>
      </c>
      <c r="L1815" s="56" t="s">
        <v>18</v>
      </c>
      <c r="M1815" s="60" t="s">
        <v>28060</v>
      </c>
      <c r="N1815" s="56" t="s">
        <v>29335</v>
      </c>
      <c r="O1815" s="56" t="s">
        <v>44</v>
      </c>
      <c r="P1815" s="56" t="s">
        <v>29336</v>
      </c>
      <c r="Q1815" s="56" t="s">
        <v>28</v>
      </c>
      <c r="R1815" s="56"/>
      <c r="S1815" s="56" t="s">
        <v>108</v>
      </c>
      <c r="T1815" s="56" t="s">
        <v>108</v>
      </c>
      <c r="U1815" s="56"/>
      <c r="V1815" s="56"/>
      <c r="W1815" s="56" t="s">
        <v>108</v>
      </c>
      <c r="X1815" s="56"/>
      <c r="Y1815" s="56" t="s">
        <v>108</v>
      </c>
      <c r="Z1815" s="56" t="s">
        <v>18</v>
      </c>
      <c r="AA1815" s="57">
        <v>43264</v>
      </c>
      <c r="AB1815" s="203"/>
      <c r="AC1815" s="64" t="s">
        <v>29337</v>
      </c>
      <c r="AD1815" s="56" t="s">
        <v>79</v>
      </c>
      <c r="AE1815" s="56"/>
      <c r="AF1815" s="61"/>
      <c r="AG1815" s="61"/>
      <c r="AH1815" s="67" t="str">
        <v>Jun</v>
      </c>
      <c r="AI1815" s="68" t="str">
        <v>Jun</v>
      </c>
      <c r="AJ1815" s="69" t="e">
        <f t="shared" si="4"/>
        <v>#REF!</v>
      </c>
      <c r="AK1815" s="70">
        <f t="shared" si="1"/>
        <v>43294</v>
      </c>
      <c r="AL1815" s="71" t="e">
        <f t="shared" ca="1" si="5"/>
        <v>#REF!</v>
      </c>
      <c r="AM1815" s="71" t="str">
        <v>2018</v>
      </c>
      <c r="AN1815" s="70">
        <f t="shared" si="3"/>
        <v>43274</v>
      </c>
      <c r="AO1815" s="70" t="s">
        <v>123</v>
      </c>
    </row>
    <row r="1816" spans="1:41" ht="14.4">
      <c r="A1816" s="55" t="s">
        <v>29338</v>
      </c>
      <c r="B1816" s="56" t="s">
        <v>89</v>
      </c>
      <c r="C1816" s="57">
        <v>43252</v>
      </c>
      <c r="D1816" s="56" t="s">
        <v>131</v>
      </c>
      <c r="E1816" s="56" t="s">
        <v>140</v>
      </c>
      <c r="F1816" s="58" t="s">
        <v>106</v>
      </c>
      <c r="G1816" s="58" t="s">
        <v>107</v>
      </c>
      <c r="H1816" s="56" t="s">
        <v>140</v>
      </c>
      <c r="I1816" s="57"/>
      <c r="J1816" s="57">
        <v>43282</v>
      </c>
      <c r="K1816" s="56" t="s">
        <v>18</v>
      </c>
      <c r="L1816" s="56" t="s">
        <v>18</v>
      </c>
      <c r="M1816" s="60" t="s">
        <v>28944</v>
      </c>
      <c r="N1816" s="56" t="s">
        <v>29339</v>
      </c>
      <c r="O1816" s="56" t="s">
        <v>355</v>
      </c>
      <c r="P1816" s="56" t="s">
        <v>29340</v>
      </c>
      <c r="Q1816" s="56" t="s">
        <v>28</v>
      </c>
      <c r="R1816" s="56"/>
      <c r="S1816" s="56" t="s">
        <v>108</v>
      </c>
      <c r="T1816" s="56" t="s">
        <v>108</v>
      </c>
      <c r="U1816" s="56"/>
      <c r="V1816" s="56"/>
      <c r="W1816" s="56" t="s">
        <v>108</v>
      </c>
      <c r="X1816" s="56"/>
      <c r="Y1816" s="56" t="s">
        <v>108</v>
      </c>
      <c r="Z1816" s="56" t="s">
        <v>18</v>
      </c>
      <c r="AA1816" s="57">
        <v>43252</v>
      </c>
      <c r="AB1816" s="203"/>
      <c r="AC1816" s="64" t="s">
        <v>28945</v>
      </c>
      <c r="AD1816" s="56" t="s">
        <v>79</v>
      </c>
      <c r="AE1816" s="56"/>
      <c r="AF1816" s="61"/>
      <c r="AG1816" s="61"/>
      <c r="AH1816" s="67" t="str">
        <v>Jun</v>
      </c>
      <c r="AI1816" s="68" t="str">
        <v>Jun</v>
      </c>
      <c r="AJ1816" s="69" t="e">
        <f t="shared" si="4"/>
        <v>#REF!</v>
      </c>
      <c r="AK1816" s="70">
        <f t="shared" si="1"/>
        <v>43282</v>
      </c>
      <c r="AL1816" s="71" t="e">
        <f t="shared" ca="1" si="5"/>
        <v>#REF!</v>
      </c>
      <c r="AM1816" s="71" t="str">
        <v>2018</v>
      </c>
      <c r="AN1816" s="70">
        <f t="shared" si="3"/>
        <v>43262</v>
      </c>
      <c r="AO1816" s="70" t="s">
        <v>123</v>
      </c>
    </row>
    <row r="1817" spans="1:41" ht="14.4">
      <c r="A1817" s="55" t="s">
        <v>29341</v>
      </c>
      <c r="B1817" s="56" t="s">
        <v>89</v>
      </c>
      <c r="C1817" s="57">
        <v>43342</v>
      </c>
      <c r="D1817" s="56" t="s">
        <v>90</v>
      </c>
      <c r="E1817" s="56" t="s">
        <v>140</v>
      </c>
      <c r="F1817" s="58" t="s">
        <v>106</v>
      </c>
      <c r="G1817" s="58" t="s">
        <v>107</v>
      </c>
      <c r="H1817" s="56" t="s">
        <v>140</v>
      </c>
      <c r="I1817" s="57"/>
      <c r="J1817" s="57">
        <v>43373</v>
      </c>
      <c r="K1817" s="56" t="s">
        <v>18</v>
      </c>
      <c r="L1817" s="56" t="s">
        <v>18</v>
      </c>
      <c r="M1817" s="60" t="s">
        <v>29342</v>
      </c>
      <c r="N1817" s="56" t="s">
        <v>29343</v>
      </c>
      <c r="O1817" s="56" t="s">
        <v>13</v>
      </c>
      <c r="P1817" s="56" t="s">
        <v>29344</v>
      </c>
      <c r="Q1817" s="56" t="s">
        <v>28</v>
      </c>
      <c r="R1817" s="56"/>
      <c r="S1817" s="56" t="s">
        <v>108</v>
      </c>
      <c r="T1817" s="56" t="s">
        <v>108</v>
      </c>
      <c r="U1817" s="56"/>
      <c r="V1817" s="56"/>
      <c r="W1817" s="56" t="s">
        <v>108</v>
      </c>
      <c r="X1817" s="56"/>
      <c r="Y1817" s="56" t="s">
        <v>108</v>
      </c>
      <c r="Z1817" s="56" t="s">
        <v>18</v>
      </c>
      <c r="AA1817" s="57">
        <v>43342</v>
      </c>
      <c r="AB1817" s="203"/>
      <c r="AC1817" s="64" t="s">
        <v>29345</v>
      </c>
      <c r="AD1817" s="56" t="s">
        <v>79</v>
      </c>
      <c r="AE1817" s="56"/>
      <c r="AF1817" s="61"/>
      <c r="AG1817" s="61"/>
      <c r="AH1817" s="67" t="str">
        <v>Aug</v>
      </c>
      <c r="AI1817" s="68" t="str">
        <v>Aug</v>
      </c>
      <c r="AJ1817" s="69" t="e">
        <f t="shared" si="4"/>
        <v>#REF!</v>
      </c>
      <c r="AK1817" s="70">
        <f t="shared" si="1"/>
        <v>43372</v>
      </c>
      <c r="AL1817" s="71" t="e">
        <f t="shared" ca="1" si="5"/>
        <v>#REF!</v>
      </c>
      <c r="AM1817" s="71" t="str">
        <v>2018</v>
      </c>
      <c r="AN1817" s="70">
        <f t="shared" si="3"/>
        <v>43352</v>
      </c>
      <c r="AO1817" s="70" t="s">
        <v>123</v>
      </c>
    </row>
    <row r="1818" spans="1:41" ht="14.4">
      <c r="A1818" s="55" t="s">
        <v>29346</v>
      </c>
      <c r="B1818" s="56" t="s">
        <v>89</v>
      </c>
      <c r="C1818" s="57">
        <v>43361</v>
      </c>
      <c r="D1818" s="56" t="s">
        <v>90</v>
      </c>
      <c r="E1818" s="56" t="s">
        <v>12</v>
      </c>
      <c r="F1818" s="58" t="s">
        <v>106</v>
      </c>
      <c r="G1818" s="58" t="s">
        <v>107</v>
      </c>
      <c r="H1818" s="56" t="s">
        <v>12</v>
      </c>
      <c r="I1818" s="59"/>
      <c r="J1818" s="59"/>
      <c r="K1818" s="61"/>
      <c r="L1818" s="61"/>
      <c r="M1818" s="60" t="s">
        <v>29347</v>
      </c>
      <c r="N1818" s="56" t="s">
        <v>29348</v>
      </c>
      <c r="O1818" s="56" t="s">
        <v>271</v>
      </c>
      <c r="P1818" s="56" t="s">
        <v>29349</v>
      </c>
      <c r="Q1818" s="56" t="s">
        <v>17</v>
      </c>
      <c r="R1818" s="66"/>
      <c r="S1818" s="61"/>
      <c r="T1818" s="61"/>
      <c r="U1818" s="402"/>
      <c r="V1818" s="66"/>
      <c r="W1818" s="66"/>
      <c r="X1818" s="402"/>
      <c r="Y1818" s="61"/>
      <c r="Z1818" s="56" t="s">
        <v>18</v>
      </c>
      <c r="AA1818" s="533">
        <v>43362</v>
      </c>
      <c r="AB1818" s="203"/>
      <c r="AC1818" s="95"/>
      <c r="AD1818" s="56" t="s">
        <v>79</v>
      </c>
      <c r="AE1818" s="56"/>
      <c r="AF1818" s="61"/>
      <c r="AG1818" s="61"/>
      <c r="AH1818" s="67" t="str">
        <v>Sep</v>
      </c>
      <c r="AI1818" s="68" t="str">
        <v>Sep</v>
      </c>
      <c r="AJ1818" s="69" t="e">
        <f t="shared" si="4"/>
        <v>#REF!</v>
      </c>
      <c r="AK1818" s="70">
        <f t="shared" si="1"/>
        <v>43391</v>
      </c>
      <c r="AL1818" s="71" t="e">
        <f t="shared" ca="1" si="5"/>
        <v>#REF!</v>
      </c>
      <c r="AM1818" s="71" t="str">
        <v>2018</v>
      </c>
      <c r="AN1818" s="70">
        <f t="shared" si="3"/>
        <v>43371</v>
      </c>
      <c r="AO1818" s="70" t="s">
        <v>123</v>
      </c>
    </row>
    <row r="1819" spans="1:41" ht="14.4">
      <c r="A1819" s="55" t="s">
        <v>29350</v>
      </c>
      <c r="B1819" s="56" t="s">
        <v>89</v>
      </c>
      <c r="C1819" s="57">
        <v>43327</v>
      </c>
      <c r="D1819" s="56" t="s">
        <v>1027</v>
      </c>
      <c r="E1819" s="56" t="s">
        <v>140</v>
      </c>
      <c r="F1819" s="58" t="s">
        <v>106</v>
      </c>
      <c r="G1819" s="58" t="s">
        <v>107</v>
      </c>
      <c r="H1819" s="56" t="s">
        <v>140</v>
      </c>
      <c r="I1819" s="57"/>
      <c r="J1819" s="57">
        <v>43358</v>
      </c>
      <c r="K1819" s="56" t="s">
        <v>18</v>
      </c>
      <c r="L1819" s="56" t="s">
        <v>18</v>
      </c>
      <c r="M1819" s="60" t="s">
        <v>642</v>
      </c>
      <c r="N1819" s="56" t="s">
        <v>29351</v>
      </c>
      <c r="O1819" s="56" t="s">
        <v>44</v>
      </c>
      <c r="P1819" s="56" t="s">
        <v>29352</v>
      </c>
      <c r="Q1819" s="56" t="s">
        <v>17</v>
      </c>
      <c r="R1819" s="56"/>
      <c r="S1819" s="56" t="s">
        <v>108</v>
      </c>
      <c r="T1819" s="56" t="s">
        <v>108</v>
      </c>
      <c r="U1819" s="56"/>
      <c r="V1819" s="56"/>
      <c r="W1819" s="56" t="s">
        <v>108</v>
      </c>
      <c r="X1819" s="56"/>
      <c r="Y1819" s="56" t="s">
        <v>108</v>
      </c>
      <c r="Z1819" s="56" t="s">
        <v>18</v>
      </c>
      <c r="AA1819" s="57">
        <v>43327</v>
      </c>
      <c r="AB1819" s="203"/>
      <c r="AC1819" s="64" t="s">
        <v>26749</v>
      </c>
      <c r="AD1819" s="56" t="s">
        <v>79</v>
      </c>
      <c r="AE1819" s="56"/>
      <c r="AF1819" s="61"/>
      <c r="AG1819" s="61"/>
      <c r="AH1819" s="67" t="str">
        <v>Aug</v>
      </c>
      <c r="AI1819" s="68" t="str">
        <v>Aug</v>
      </c>
      <c r="AJ1819" s="69" t="e">
        <f t="shared" si="4"/>
        <v>#REF!</v>
      </c>
      <c r="AK1819" s="70">
        <f t="shared" si="1"/>
        <v>43357</v>
      </c>
      <c r="AL1819" s="71" t="e">
        <f t="shared" ca="1" si="5"/>
        <v>#REF!</v>
      </c>
      <c r="AM1819" s="71" t="str">
        <v>2018</v>
      </c>
      <c r="AN1819" s="70">
        <f t="shared" si="3"/>
        <v>43337</v>
      </c>
      <c r="AO1819" s="70" t="s">
        <v>123</v>
      </c>
    </row>
    <row r="1820" spans="1:41" ht="14.4">
      <c r="A1820" s="55" t="s">
        <v>29353</v>
      </c>
      <c r="B1820" s="56" t="s">
        <v>89</v>
      </c>
      <c r="C1820" s="57">
        <v>43319</v>
      </c>
      <c r="D1820" s="56" t="s">
        <v>90</v>
      </c>
      <c r="E1820" s="56" t="s">
        <v>140</v>
      </c>
      <c r="F1820" s="58" t="s">
        <v>106</v>
      </c>
      <c r="G1820" s="58" t="s">
        <v>107</v>
      </c>
      <c r="H1820" s="56" t="s">
        <v>140</v>
      </c>
      <c r="I1820" s="57"/>
      <c r="J1820" s="57">
        <v>43350</v>
      </c>
      <c r="K1820" s="56" t="s">
        <v>18</v>
      </c>
      <c r="L1820" s="56" t="s">
        <v>14</v>
      </c>
      <c r="M1820" s="60" t="s">
        <v>29354</v>
      </c>
      <c r="N1820" s="56" t="s">
        <v>29355</v>
      </c>
      <c r="O1820" s="56" t="s">
        <v>436</v>
      </c>
      <c r="P1820" s="56" t="s">
        <v>29356</v>
      </c>
      <c r="Q1820" s="56" t="s">
        <v>17</v>
      </c>
      <c r="R1820" s="56"/>
      <c r="S1820" s="56" t="s">
        <v>108</v>
      </c>
      <c r="T1820" s="56" t="s">
        <v>108</v>
      </c>
      <c r="U1820" s="56"/>
      <c r="V1820" s="56"/>
      <c r="W1820" s="56" t="s">
        <v>108</v>
      </c>
      <c r="X1820" s="56"/>
      <c r="Y1820" s="56" t="s">
        <v>292</v>
      </c>
      <c r="Z1820" s="56" t="s">
        <v>14</v>
      </c>
      <c r="AA1820" s="57">
        <v>43319</v>
      </c>
      <c r="AB1820" s="203"/>
      <c r="AC1820" s="64" t="s">
        <v>29357</v>
      </c>
      <c r="AD1820" s="56" t="s">
        <v>294</v>
      </c>
      <c r="AE1820" s="56"/>
      <c r="AF1820" s="61"/>
      <c r="AG1820" s="61"/>
      <c r="AH1820" s="67" t="str">
        <v>Aug</v>
      </c>
      <c r="AI1820" s="68" t="str">
        <v>Aug</v>
      </c>
      <c r="AJ1820" s="69" t="e">
        <f t="shared" si="4"/>
        <v>#REF!</v>
      </c>
      <c r="AK1820" s="70">
        <f t="shared" si="1"/>
        <v>43349</v>
      </c>
      <c r="AL1820" s="71" t="e">
        <f t="shared" ca="1" si="5"/>
        <v>#REF!</v>
      </c>
      <c r="AM1820" s="71" t="str">
        <v>2018</v>
      </c>
      <c r="AN1820" s="70">
        <f t="shared" si="3"/>
        <v>43329</v>
      </c>
      <c r="AO1820" s="70" t="s">
        <v>123</v>
      </c>
    </row>
    <row r="1821" spans="1:41" ht="14.4">
      <c r="A1821" s="55" t="s">
        <v>29358</v>
      </c>
      <c r="B1821" s="56" t="s">
        <v>89</v>
      </c>
      <c r="C1821" s="57">
        <v>43255</v>
      </c>
      <c r="D1821" s="56" t="s">
        <v>90</v>
      </c>
      <c r="E1821" s="56" t="s">
        <v>30</v>
      </c>
      <c r="F1821" s="58" t="s">
        <v>106</v>
      </c>
      <c r="G1821" s="58" t="s">
        <v>107</v>
      </c>
      <c r="H1821" s="56" t="s">
        <v>30</v>
      </c>
      <c r="I1821" s="59"/>
      <c r="J1821" s="59"/>
      <c r="K1821" s="61"/>
      <c r="L1821" s="61"/>
      <c r="M1821" s="60" t="s">
        <v>29359</v>
      </c>
      <c r="N1821" s="56" t="s">
        <v>29360</v>
      </c>
      <c r="O1821" s="56" t="s">
        <v>37</v>
      </c>
      <c r="P1821" s="56" t="s">
        <v>29361</v>
      </c>
      <c r="Q1821" s="56" t="s">
        <v>17</v>
      </c>
      <c r="R1821" s="66"/>
      <c r="S1821" s="61"/>
      <c r="T1821" s="61"/>
      <c r="U1821" s="402"/>
      <c r="V1821" s="66"/>
      <c r="W1821" s="66"/>
      <c r="X1821" s="402"/>
      <c r="Y1821" s="56" t="s">
        <v>361</v>
      </c>
      <c r="Z1821" s="56" t="s">
        <v>14</v>
      </c>
      <c r="AA1821" s="533">
        <v>43276</v>
      </c>
      <c r="AB1821" s="203"/>
      <c r="AC1821" s="64" t="s">
        <v>361</v>
      </c>
      <c r="AD1821" s="56" t="s">
        <v>294</v>
      </c>
      <c r="AE1821" s="61"/>
      <c r="AF1821" s="61"/>
      <c r="AG1821" s="61"/>
      <c r="AH1821" s="67" t="str">
        <v>Jun</v>
      </c>
      <c r="AI1821" s="68" t="str">
        <v>Jun</v>
      </c>
      <c r="AJ1821" s="69" t="e">
        <f t="shared" si="4"/>
        <v>#REF!</v>
      </c>
      <c r="AK1821" s="70">
        <f t="shared" si="1"/>
        <v>43285</v>
      </c>
      <c r="AL1821" s="71" t="e">
        <f t="shared" ca="1" si="5"/>
        <v>#REF!</v>
      </c>
      <c r="AM1821" s="71" t="str">
        <v>2018</v>
      </c>
      <c r="AN1821" s="70">
        <f t="shared" si="3"/>
        <v>43265</v>
      </c>
      <c r="AO1821" s="70" t="s">
        <v>123</v>
      </c>
    </row>
    <row r="1822" spans="1:41" ht="14.4">
      <c r="A1822" s="55" t="s">
        <v>29362</v>
      </c>
      <c r="B1822" s="56" t="s">
        <v>89</v>
      </c>
      <c r="C1822" s="57">
        <v>43395</v>
      </c>
      <c r="D1822" s="56" t="s">
        <v>90</v>
      </c>
      <c r="E1822" s="56" t="s">
        <v>140</v>
      </c>
      <c r="F1822" s="58" t="s">
        <v>106</v>
      </c>
      <c r="G1822" s="58" t="s">
        <v>107</v>
      </c>
      <c r="H1822" s="56" t="s">
        <v>140</v>
      </c>
      <c r="I1822" s="57"/>
      <c r="J1822" s="57">
        <v>43426</v>
      </c>
      <c r="K1822" s="56" t="s">
        <v>18</v>
      </c>
      <c r="L1822" s="56" t="s">
        <v>14</v>
      </c>
      <c r="M1822" s="60" t="s">
        <v>29363</v>
      </c>
      <c r="N1822" s="56" t="s">
        <v>29364</v>
      </c>
      <c r="O1822" s="56" t="s">
        <v>355</v>
      </c>
      <c r="P1822" s="56" t="s">
        <v>108</v>
      </c>
      <c r="Q1822" s="61"/>
      <c r="R1822" s="56"/>
      <c r="S1822" s="56" t="s">
        <v>108</v>
      </c>
      <c r="T1822" s="56" t="s">
        <v>108</v>
      </c>
      <c r="U1822" s="56"/>
      <c r="V1822" s="56"/>
      <c r="W1822" s="56" t="s">
        <v>108</v>
      </c>
      <c r="X1822" s="56"/>
      <c r="Y1822" s="56" t="s">
        <v>108</v>
      </c>
      <c r="Z1822" s="56" t="s">
        <v>14</v>
      </c>
      <c r="AA1822" s="57">
        <v>43395</v>
      </c>
      <c r="AB1822" s="203"/>
      <c r="AC1822" s="64" t="s">
        <v>29365</v>
      </c>
      <c r="AD1822" s="56" t="s">
        <v>118</v>
      </c>
      <c r="AE1822" s="56"/>
      <c r="AF1822" s="61"/>
      <c r="AG1822" s="61"/>
      <c r="AH1822" s="67" t="str">
        <v>Oct</v>
      </c>
      <c r="AI1822" s="68" t="str">
        <v>Oct</v>
      </c>
      <c r="AJ1822" s="69" t="e">
        <f t="shared" si="4"/>
        <v>#REF!</v>
      </c>
      <c r="AK1822" s="70">
        <f t="shared" si="1"/>
        <v>43425</v>
      </c>
      <c r="AL1822" s="71" t="e">
        <f t="shared" ca="1" si="5"/>
        <v>#REF!</v>
      </c>
      <c r="AM1822" s="71" t="str">
        <v>2018</v>
      </c>
      <c r="AN1822" s="70">
        <f t="shared" si="3"/>
        <v>43405</v>
      </c>
      <c r="AO1822" s="70" t="s">
        <v>123</v>
      </c>
    </row>
    <row r="1823" spans="1:41" ht="14.4">
      <c r="A1823" s="55" t="s">
        <v>29366</v>
      </c>
      <c r="B1823" s="56" t="s">
        <v>89</v>
      </c>
      <c r="C1823" s="57">
        <v>43336</v>
      </c>
      <c r="D1823" s="56" t="s">
        <v>131</v>
      </c>
      <c r="E1823" s="56" t="s">
        <v>140</v>
      </c>
      <c r="F1823" s="58" t="s">
        <v>106</v>
      </c>
      <c r="G1823" s="58" t="s">
        <v>107</v>
      </c>
      <c r="H1823" s="56" t="s">
        <v>140</v>
      </c>
      <c r="I1823" s="57"/>
      <c r="J1823" s="57">
        <v>43367</v>
      </c>
      <c r="K1823" s="56" t="s">
        <v>18</v>
      </c>
      <c r="L1823" s="56" t="s">
        <v>18</v>
      </c>
      <c r="M1823" s="60" t="s">
        <v>145</v>
      </c>
      <c r="N1823" s="56" t="s">
        <v>29367</v>
      </c>
      <c r="O1823" s="56" t="s">
        <v>355</v>
      </c>
      <c r="P1823" s="56" t="s">
        <v>29368</v>
      </c>
      <c r="Q1823" s="56" t="s">
        <v>191</v>
      </c>
      <c r="R1823" s="56"/>
      <c r="S1823" s="56" t="s">
        <v>108</v>
      </c>
      <c r="T1823" s="56" t="s">
        <v>108</v>
      </c>
      <c r="U1823" s="56"/>
      <c r="V1823" s="56"/>
      <c r="W1823" s="56" t="s">
        <v>108</v>
      </c>
      <c r="X1823" s="56"/>
      <c r="Y1823" s="56" t="s">
        <v>108</v>
      </c>
      <c r="Z1823" s="56" t="s">
        <v>18</v>
      </c>
      <c r="AA1823" s="57">
        <v>43336</v>
      </c>
      <c r="AB1823" s="203"/>
      <c r="AC1823" s="64" t="s">
        <v>24526</v>
      </c>
      <c r="AD1823" s="56" t="s">
        <v>79</v>
      </c>
      <c r="AE1823" s="56"/>
      <c r="AF1823" s="61"/>
      <c r="AG1823" s="61"/>
      <c r="AH1823" s="67" t="str">
        <v>Aug</v>
      </c>
      <c r="AI1823" s="68" t="str">
        <v>Aug</v>
      </c>
      <c r="AJ1823" s="69" t="e">
        <f t="shared" si="4"/>
        <v>#REF!</v>
      </c>
      <c r="AK1823" s="70">
        <f t="shared" si="1"/>
        <v>43366</v>
      </c>
      <c r="AL1823" s="71" t="e">
        <f t="shared" ca="1" si="5"/>
        <v>#REF!</v>
      </c>
      <c r="AM1823" s="71" t="str">
        <v>2018</v>
      </c>
      <c r="AN1823" s="70">
        <f t="shared" si="3"/>
        <v>43346</v>
      </c>
      <c r="AO1823" s="70" t="s">
        <v>123</v>
      </c>
    </row>
    <row r="1824" spans="1:41" ht="14.4">
      <c r="A1824" s="55" t="s">
        <v>29369</v>
      </c>
      <c r="B1824" s="56" t="s">
        <v>89</v>
      </c>
      <c r="C1824" s="57">
        <v>43355</v>
      </c>
      <c r="D1824" s="56" t="s">
        <v>229</v>
      </c>
      <c r="E1824" s="56" t="s">
        <v>140</v>
      </c>
      <c r="F1824" s="58" t="s">
        <v>106</v>
      </c>
      <c r="G1824" s="58" t="s">
        <v>107</v>
      </c>
      <c r="H1824" s="56" t="s">
        <v>140</v>
      </c>
      <c r="I1824" s="57"/>
      <c r="J1824" s="57">
        <v>43385</v>
      </c>
      <c r="K1824" s="56" t="s">
        <v>18</v>
      </c>
      <c r="L1824" s="56" t="s">
        <v>18</v>
      </c>
      <c r="M1824" s="60" t="s">
        <v>29370</v>
      </c>
      <c r="N1824" s="56" t="s">
        <v>29371</v>
      </c>
      <c r="O1824" s="61"/>
      <c r="P1824" s="56" t="s">
        <v>108</v>
      </c>
      <c r="Q1824" s="56" t="s">
        <v>96</v>
      </c>
      <c r="R1824" s="56"/>
      <c r="S1824" s="56" t="s">
        <v>108</v>
      </c>
      <c r="T1824" s="56" t="s">
        <v>108</v>
      </c>
      <c r="U1824" s="56"/>
      <c r="V1824" s="56"/>
      <c r="W1824" s="56" t="s">
        <v>108</v>
      </c>
      <c r="X1824" s="56"/>
      <c r="Y1824" s="56" t="s">
        <v>108</v>
      </c>
      <c r="Z1824" s="56" t="s">
        <v>18</v>
      </c>
      <c r="AA1824" s="57">
        <v>43355</v>
      </c>
      <c r="AB1824" s="203"/>
      <c r="AC1824" s="64" t="s">
        <v>29372</v>
      </c>
      <c r="AD1824" s="56" t="s">
        <v>179</v>
      </c>
      <c r="AE1824" s="61"/>
      <c r="AF1824" s="61"/>
      <c r="AG1824" s="61"/>
      <c r="AH1824" s="67" t="str">
        <v>Sep</v>
      </c>
      <c r="AI1824" s="68" t="str">
        <v>Sep</v>
      </c>
      <c r="AJ1824" s="69" t="e">
        <f t="shared" si="4"/>
        <v>#REF!</v>
      </c>
      <c r="AK1824" s="70">
        <f t="shared" si="1"/>
        <v>43385</v>
      </c>
      <c r="AL1824" s="71" t="e">
        <f t="shared" ca="1" si="5"/>
        <v>#REF!</v>
      </c>
      <c r="AM1824" s="71" t="str">
        <v>2018</v>
      </c>
      <c r="AN1824" s="70">
        <f t="shared" si="3"/>
        <v>43365</v>
      </c>
      <c r="AO1824" s="70" t="s">
        <v>123</v>
      </c>
    </row>
    <row r="1825" spans="1:41" ht="14.4">
      <c r="A1825" s="55" t="s">
        <v>29373</v>
      </c>
      <c r="B1825" s="56" t="s">
        <v>89</v>
      </c>
      <c r="C1825" s="57">
        <v>43259</v>
      </c>
      <c r="D1825" s="56" t="s">
        <v>1027</v>
      </c>
      <c r="E1825" s="56" t="s">
        <v>140</v>
      </c>
      <c r="F1825" s="58" t="s">
        <v>106</v>
      </c>
      <c r="G1825" s="58" t="s">
        <v>107</v>
      </c>
      <c r="H1825" s="56" t="s">
        <v>140</v>
      </c>
      <c r="I1825" s="57"/>
      <c r="J1825" s="57">
        <v>43289</v>
      </c>
      <c r="K1825" s="56" t="s">
        <v>18</v>
      </c>
      <c r="L1825" s="56" t="s">
        <v>18</v>
      </c>
      <c r="M1825" s="60" t="s">
        <v>642</v>
      </c>
      <c r="N1825" s="56" t="s">
        <v>29374</v>
      </c>
      <c r="O1825" s="56" t="s">
        <v>271</v>
      </c>
      <c r="P1825" s="56" t="s">
        <v>29375</v>
      </c>
      <c r="Q1825" s="56" t="s">
        <v>17</v>
      </c>
      <c r="R1825" s="56"/>
      <c r="S1825" s="56" t="s">
        <v>108</v>
      </c>
      <c r="T1825" s="56" t="s">
        <v>108</v>
      </c>
      <c r="U1825" s="56"/>
      <c r="V1825" s="56"/>
      <c r="W1825" s="56" t="s">
        <v>108</v>
      </c>
      <c r="X1825" s="56"/>
      <c r="Y1825" s="56" t="s">
        <v>108</v>
      </c>
      <c r="Z1825" s="56" t="s">
        <v>18</v>
      </c>
      <c r="AA1825" s="57">
        <v>43279</v>
      </c>
      <c r="AB1825" s="203"/>
      <c r="AC1825" s="64" t="s">
        <v>29376</v>
      </c>
      <c r="AD1825" s="56" t="s">
        <v>79</v>
      </c>
      <c r="AE1825" s="56"/>
      <c r="AF1825" s="61"/>
      <c r="AG1825" s="61"/>
      <c r="AH1825" s="67" t="str">
        <v>Jun</v>
      </c>
      <c r="AI1825" s="68" t="str">
        <v>Jun</v>
      </c>
      <c r="AJ1825" s="69" t="e">
        <f t="shared" si="4"/>
        <v>#REF!</v>
      </c>
      <c r="AK1825" s="70">
        <f t="shared" si="1"/>
        <v>43289</v>
      </c>
      <c r="AL1825" s="71" t="e">
        <f t="shared" ca="1" si="5"/>
        <v>#REF!</v>
      </c>
      <c r="AM1825" s="71" t="str">
        <v>2018</v>
      </c>
      <c r="AN1825" s="70">
        <f t="shared" si="3"/>
        <v>43269</v>
      </c>
      <c r="AO1825" s="70" t="s">
        <v>123</v>
      </c>
    </row>
    <row r="1826" spans="1:41" ht="14.4">
      <c r="A1826" s="55" t="s">
        <v>29377</v>
      </c>
      <c r="B1826" s="56" t="s">
        <v>89</v>
      </c>
      <c r="C1826" s="57">
        <v>43264</v>
      </c>
      <c r="D1826" s="56" t="s">
        <v>1027</v>
      </c>
      <c r="E1826" s="56" t="s">
        <v>12</v>
      </c>
      <c r="F1826" s="58" t="s">
        <v>106</v>
      </c>
      <c r="G1826" s="58" t="s">
        <v>107</v>
      </c>
      <c r="H1826" s="56" t="s">
        <v>12</v>
      </c>
      <c r="I1826" s="59"/>
      <c r="J1826" s="59"/>
      <c r="K1826" s="61"/>
      <c r="L1826" s="61"/>
      <c r="M1826" s="60" t="s">
        <v>642</v>
      </c>
      <c r="N1826" s="56" t="s">
        <v>29374</v>
      </c>
      <c r="O1826" s="56" t="s">
        <v>271</v>
      </c>
      <c r="P1826" s="56" t="s">
        <v>29375</v>
      </c>
      <c r="Q1826" s="56" t="s">
        <v>17</v>
      </c>
      <c r="R1826" s="66"/>
      <c r="S1826" s="61"/>
      <c r="T1826" s="61"/>
      <c r="U1826" s="402"/>
      <c r="V1826" s="66"/>
      <c r="W1826" s="66"/>
      <c r="X1826" s="402"/>
      <c r="Y1826" s="61"/>
      <c r="Z1826" s="56" t="s">
        <v>14</v>
      </c>
      <c r="AA1826" s="533">
        <v>43266</v>
      </c>
      <c r="AB1826" s="203"/>
      <c r="AC1826" s="64" t="s">
        <v>23278</v>
      </c>
      <c r="AD1826" s="56" t="s">
        <v>179</v>
      </c>
      <c r="AE1826" s="56"/>
      <c r="AF1826" s="61"/>
      <c r="AG1826" s="61"/>
      <c r="AH1826" s="67" t="str">
        <v>Jun</v>
      </c>
      <c r="AI1826" s="68" t="str">
        <v>Jun</v>
      </c>
      <c r="AJ1826" s="69" t="e">
        <f t="shared" si="4"/>
        <v>#REF!</v>
      </c>
      <c r="AK1826" s="70">
        <f t="shared" si="1"/>
        <v>43294</v>
      </c>
      <c r="AL1826" s="71" t="e">
        <f t="shared" ca="1" si="5"/>
        <v>#REF!</v>
      </c>
      <c r="AM1826" s="71" t="str">
        <v>2018</v>
      </c>
      <c r="AN1826" s="70">
        <f t="shared" si="3"/>
        <v>43274</v>
      </c>
      <c r="AO1826" s="70" t="s">
        <v>123</v>
      </c>
    </row>
    <row r="1827" spans="1:41" ht="14.4">
      <c r="A1827" s="55" t="s">
        <v>29378</v>
      </c>
      <c r="B1827" s="56" t="s">
        <v>89</v>
      </c>
      <c r="C1827" s="57">
        <v>43376</v>
      </c>
      <c r="D1827" s="56" t="s">
        <v>1027</v>
      </c>
      <c r="E1827" s="56" t="s">
        <v>140</v>
      </c>
      <c r="F1827" s="58" t="s">
        <v>106</v>
      </c>
      <c r="G1827" s="58" t="s">
        <v>107</v>
      </c>
      <c r="H1827" s="56" t="s">
        <v>140</v>
      </c>
      <c r="I1827" s="57"/>
      <c r="J1827" s="57">
        <v>43407</v>
      </c>
      <c r="K1827" s="56" t="s">
        <v>18</v>
      </c>
      <c r="L1827" s="56" t="s">
        <v>18</v>
      </c>
      <c r="M1827" s="60" t="s">
        <v>642</v>
      </c>
      <c r="N1827" s="56" t="s">
        <v>29379</v>
      </c>
      <c r="O1827" s="56" t="s">
        <v>271</v>
      </c>
      <c r="P1827" s="56" t="s">
        <v>29380</v>
      </c>
      <c r="Q1827" s="56" t="s">
        <v>17</v>
      </c>
      <c r="R1827" s="56"/>
      <c r="S1827" s="56" t="s">
        <v>108</v>
      </c>
      <c r="T1827" s="56" t="s">
        <v>108</v>
      </c>
      <c r="U1827" s="56"/>
      <c r="V1827" s="56"/>
      <c r="W1827" s="56" t="s">
        <v>108</v>
      </c>
      <c r="X1827" s="56"/>
      <c r="Y1827" s="56" t="s">
        <v>108</v>
      </c>
      <c r="Z1827" s="56" t="s">
        <v>18</v>
      </c>
      <c r="AA1827" s="57">
        <v>43376</v>
      </c>
      <c r="AB1827" s="203"/>
      <c r="AC1827" s="64" t="s">
        <v>29381</v>
      </c>
      <c r="AD1827" s="56" t="s">
        <v>79</v>
      </c>
      <c r="AE1827" s="56"/>
      <c r="AF1827" s="61"/>
      <c r="AG1827" s="61"/>
      <c r="AH1827" s="67" t="str">
        <v>Oct</v>
      </c>
      <c r="AI1827" s="68" t="str">
        <v>Oct</v>
      </c>
      <c r="AJ1827" s="69" t="e">
        <f t="shared" si="4"/>
        <v>#REF!</v>
      </c>
      <c r="AK1827" s="70">
        <f t="shared" si="1"/>
        <v>43406</v>
      </c>
      <c r="AL1827" s="71" t="e">
        <f t="shared" ca="1" si="5"/>
        <v>#REF!</v>
      </c>
      <c r="AM1827" s="71" t="str">
        <v>2018</v>
      </c>
      <c r="AN1827" s="70">
        <f t="shared" si="3"/>
        <v>43386</v>
      </c>
      <c r="AO1827" s="70" t="s">
        <v>123</v>
      </c>
    </row>
    <row r="1828" spans="1:41" ht="14.4">
      <c r="A1828" s="55" t="s">
        <v>29382</v>
      </c>
      <c r="B1828" s="56" t="s">
        <v>89</v>
      </c>
      <c r="C1828" s="57">
        <v>43452</v>
      </c>
      <c r="D1828" s="56" t="s">
        <v>90</v>
      </c>
      <c r="E1828" s="56" t="s">
        <v>140</v>
      </c>
      <c r="F1828" s="58" t="s">
        <v>106</v>
      </c>
      <c r="G1828" s="58" t="s">
        <v>107</v>
      </c>
      <c r="H1828" s="56" t="s">
        <v>140</v>
      </c>
      <c r="I1828" s="57"/>
      <c r="J1828" s="57">
        <v>43483</v>
      </c>
      <c r="K1828" s="56" t="s">
        <v>18</v>
      </c>
      <c r="L1828" s="56" t="s">
        <v>14</v>
      </c>
      <c r="M1828" s="60" t="s">
        <v>29383</v>
      </c>
      <c r="N1828" s="56" t="s">
        <v>29384</v>
      </c>
      <c r="O1828" s="56" t="s">
        <v>172</v>
      </c>
      <c r="P1828" s="56" t="s">
        <v>1678</v>
      </c>
      <c r="Q1828" s="56" t="s">
        <v>17</v>
      </c>
      <c r="R1828" s="56"/>
      <c r="S1828" s="56" t="s">
        <v>108</v>
      </c>
      <c r="T1828" s="56" t="s">
        <v>108</v>
      </c>
      <c r="U1828" s="56"/>
      <c r="V1828" s="56"/>
      <c r="W1828" s="56" t="s">
        <v>108</v>
      </c>
      <c r="X1828" s="56"/>
      <c r="Y1828" s="56" t="s">
        <v>292</v>
      </c>
      <c r="Z1828" s="56" t="s">
        <v>14</v>
      </c>
      <c r="AA1828" s="57">
        <v>43452</v>
      </c>
      <c r="AB1828" s="203"/>
      <c r="AC1828" s="64" t="s">
        <v>27382</v>
      </c>
      <c r="AD1828" s="56" t="s">
        <v>294</v>
      </c>
      <c r="AE1828" s="56"/>
      <c r="AF1828" s="61"/>
      <c r="AG1828" s="61"/>
      <c r="AH1828" s="67" t="str">
        <v>Dec</v>
      </c>
      <c r="AI1828" s="68" t="str">
        <v>Dec</v>
      </c>
      <c r="AJ1828" s="69" t="e">
        <f t="shared" si="4"/>
        <v>#REF!</v>
      </c>
      <c r="AK1828" s="70">
        <f t="shared" si="1"/>
        <v>43482</v>
      </c>
      <c r="AL1828" s="71" t="e">
        <f t="shared" ca="1" si="5"/>
        <v>#REF!</v>
      </c>
      <c r="AM1828" s="71" t="str">
        <v>2018</v>
      </c>
      <c r="AN1828" s="70">
        <f t="shared" si="3"/>
        <v>43462</v>
      </c>
      <c r="AO1828" s="70" t="s">
        <v>123</v>
      </c>
    </row>
    <row r="1829" spans="1:41" ht="14.4">
      <c r="A1829" s="55" t="s">
        <v>29385</v>
      </c>
      <c r="B1829" s="56" t="s">
        <v>89</v>
      </c>
      <c r="C1829" s="57">
        <v>43395</v>
      </c>
      <c r="D1829" s="56" t="s">
        <v>131</v>
      </c>
      <c r="E1829" s="56" t="s">
        <v>140</v>
      </c>
      <c r="F1829" s="58" t="s">
        <v>106</v>
      </c>
      <c r="G1829" s="58" t="s">
        <v>107</v>
      </c>
      <c r="H1829" s="56" t="s">
        <v>140</v>
      </c>
      <c r="I1829" s="57"/>
      <c r="J1829" s="57">
        <v>43426</v>
      </c>
      <c r="K1829" s="56" t="s">
        <v>18</v>
      </c>
      <c r="L1829" s="56" t="s">
        <v>18</v>
      </c>
      <c r="M1829" s="60" t="s">
        <v>29224</v>
      </c>
      <c r="N1829" s="56" t="s">
        <v>29386</v>
      </c>
      <c r="O1829" s="56" t="s">
        <v>95</v>
      </c>
      <c r="P1829" s="56" t="s">
        <v>29387</v>
      </c>
      <c r="Q1829" s="56" t="s">
        <v>28</v>
      </c>
      <c r="R1829" s="56"/>
      <c r="S1829" s="56" t="s">
        <v>108</v>
      </c>
      <c r="T1829" s="56" t="s">
        <v>108</v>
      </c>
      <c r="U1829" s="56"/>
      <c r="V1829" s="56"/>
      <c r="W1829" s="56" t="s">
        <v>108</v>
      </c>
      <c r="X1829" s="56"/>
      <c r="Y1829" s="56" t="s">
        <v>108</v>
      </c>
      <c r="Z1829" s="56" t="s">
        <v>18</v>
      </c>
      <c r="AA1829" s="57">
        <v>43395</v>
      </c>
      <c r="AB1829" s="203"/>
      <c r="AC1829" s="64" t="s">
        <v>26544</v>
      </c>
      <c r="AD1829" s="56" t="s">
        <v>79</v>
      </c>
      <c r="AE1829" s="56"/>
      <c r="AF1829" s="61"/>
      <c r="AG1829" s="61"/>
      <c r="AH1829" s="67" t="str">
        <v>Oct</v>
      </c>
      <c r="AI1829" s="68" t="str">
        <v>Oct</v>
      </c>
      <c r="AJ1829" s="69" t="e">
        <f t="shared" si="4"/>
        <v>#REF!</v>
      </c>
      <c r="AK1829" s="70">
        <f t="shared" si="1"/>
        <v>43425</v>
      </c>
      <c r="AL1829" s="71" t="e">
        <f t="shared" ca="1" si="5"/>
        <v>#REF!</v>
      </c>
      <c r="AM1829" s="71" t="str">
        <v>2018</v>
      </c>
      <c r="AN1829" s="70">
        <f t="shared" si="3"/>
        <v>43405</v>
      </c>
      <c r="AO1829" s="70" t="s">
        <v>123</v>
      </c>
    </row>
    <row r="1830" spans="1:41" ht="14.4">
      <c r="A1830" s="55" t="s">
        <v>29388</v>
      </c>
      <c r="B1830" s="56" t="s">
        <v>89</v>
      </c>
      <c r="C1830" s="57">
        <v>43341</v>
      </c>
      <c r="D1830" s="56" t="s">
        <v>90</v>
      </c>
      <c r="E1830" s="56" t="s">
        <v>140</v>
      </c>
      <c r="F1830" s="58" t="s">
        <v>106</v>
      </c>
      <c r="G1830" s="58" t="s">
        <v>107</v>
      </c>
      <c r="H1830" s="56" t="s">
        <v>140</v>
      </c>
      <c r="I1830" s="57"/>
      <c r="J1830" s="57">
        <v>43372</v>
      </c>
      <c r="K1830" s="56" t="s">
        <v>18</v>
      </c>
      <c r="L1830" s="56" t="s">
        <v>18</v>
      </c>
      <c r="M1830" s="60" t="s">
        <v>29389</v>
      </c>
      <c r="N1830" s="56" t="s">
        <v>29390</v>
      </c>
      <c r="O1830" s="56" t="s">
        <v>44</v>
      </c>
      <c r="P1830" s="56" t="s">
        <v>29391</v>
      </c>
      <c r="Q1830" s="56" t="s">
        <v>28</v>
      </c>
      <c r="R1830" s="56"/>
      <c r="S1830" s="56" t="s">
        <v>108</v>
      </c>
      <c r="T1830" s="56" t="s">
        <v>108</v>
      </c>
      <c r="U1830" s="56"/>
      <c r="V1830" s="56"/>
      <c r="W1830" s="56" t="s">
        <v>108</v>
      </c>
      <c r="X1830" s="56"/>
      <c r="Y1830" s="56" t="s">
        <v>108</v>
      </c>
      <c r="Z1830" s="56" t="s">
        <v>18</v>
      </c>
      <c r="AA1830" s="57">
        <v>43341</v>
      </c>
      <c r="AB1830" s="203"/>
      <c r="AC1830" s="64" t="s">
        <v>29392</v>
      </c>
      <c r="AD1830" s="56" t="s">
        <v>79</v>
      </c>
      <c r="AE1830" s="56"/>
      <c r="AF1830" s="61"/>
      <c r="AG1830" s="61"/>
      <c r="AH1830" s="67" t="str">
        <v>Aug</v>
      </c>
      <c r="AI1830" s="68" t="str">
        <v>Aug</v>
      </c>
      <c r="AJ1830" s="69" t="e">
        <f t="shared" si="4"/>
        <v>#REF!</v>
      </c>
      <c r="AK1830" s="70">
        <f t="shared" si="1"/>
        <v>43371</v>
      </c>
      <c r="AL1830" s="71" t="e">
        <f t="shared" ca="1" si="5"/>
        <v>#REF!</v>
      </c>
      <c r="AM1830" s="71" t="str">
        <v>2018</v>
      </c>
      <c r="AN1830" s="70">
        <f t="shared" si="3"/>
        <v>43351</v>
      </c>
      <c r="AO1830" s="70" t="s">
        <v>123</v>
      </c>
    </row>
    <row r="1831" spans="1:41" ht="14.4">
      <c r="A1831" s="55" t="s">
        <v>29393</v>
      </c>
      <c r="B1831" s="56" t="s">
        <v>89</v>
      </c>
      <c r="C1831" s="57">
        <v>43318</v>
      </c>
      <c r="D1831" s="56" t="s">
        <v>131</v>
      </c>
      <c r="E1831" s="56" t="s">
        <v>140</v>
      </c>
      <c r="F1831" s="58" t="s">
        <v>106</v>
      </c>
      <c r="G1831" s="58" t="s">
        <v>107</v>
      </c>
      <c r="H1831" s="56" t="s">
        <v>140</v>
      </c>
      <c r="I1831" s="57"/>
      <c r="J1831" s="57">
        <v>43349</v>
      </c>
      <c r="K1831" s="56" t="s">
        <v>18</v>
      </c>
      <c r="L1831" s="56" t="s">
        <v>14</v>
      </c>
      <c r="M1831" s="60" t="s">
        <v>29394</v>
      </c>
      <c r="N1831" s="56" t="s">
        <v>29395</v>
      </c>
      <c r="O1831" s="56" t="s">
        <v>44</v>
      </c>
      <c r="P1831" s="56" t="s">
        <v>108</v>
      </c>
      <c r="Q1831" s="56" t="s">
        <v>28</v>
      </c>
      <c r="R1831" s="56"/>
      <c r="S1831" s="56" t="s">
        <v>108</v>
      </c>
      <c r="T1831" s="56" t="s">
        <v>108</v>
      </c>
      <c r="U1831" s="56"/>
      <c r="V1831" s="56"/>
      <c r="W1831" s="56" t="s">
        <v>108</v>
      </c>
      <c r="X1831" s="56"/>
      <c r="Y1831" s="56" t="s">
        <v>108</v>
      </c>
      <c r="Z1831" s="56" t="s">
        <v>14</v>
      </c>
      <c r="AA1831" s="57">
        <v>43318</v>
      </c>
      <c r="AB1831" s="203"/>
      <c r="AC1831" s="64" t="s">
        <v>29396</v>
      </c>
      <c r="AD1831" s="56" t="s">
        <v>179</v>
      </c>
      <c r="AE1831" s="61"/>
      <c r="AF1831" s="61"/>
      <c r="AG1831" s="61"/>
      <c r="AH1831" s="67" t="str">
        <v>Aug</v>
      </c>
      <c r="AI1831" s="68" t="str">
        <v>Aug</v>
      </c>
      <c r="AJ1831" s="69" t="e">
        <f t="shared" si="4"/>
        <v>#REF!</v>
      </c>
      <c r="AK1831" s="70">
        <f t="shared" si="1"/>
        <v>43348</v>
      </c>
      <c r="AL1831" s="71" t="e">
        <f t="shared" ca="1" si="5"/>
        <v>#REF!</v>
      </c>
      <c r="AM1831" s="71" t="str">
        <v>2018</v>
      </c>
      <c r="AN1831" s="70">
        <f t="shared" si="3"/>
        <v>43328</v>
      </c>
      <c r="AO1831" s="70" t="s">
        <v>123</v>
      </c>
    </row>
    <row r="1832" spans="1:41" ht="14.4">
      <c r="A1832" s="55" t="s">
        <v>29397</v>
      </c>
      <c r="B1832" s="56" t="s">
        <v>89</v>
      </c>
      <c r="C1832" s="57">
        <v>43441</v>
      </c>
      <c r="D1832" s="56" t="s">
        <v>90</v>
      </c>
      <c r="E1832" s="56" t="s">
        <v>12</v>
      </c>
      <c r="F1832" s="58" t="s">
        <v>106</v>
      </c>
      <c r="G1832" s="58" t="s">
        <v>107</v>
      </c>
      <c r="H1832" s="56" t="s">
        <v>12</v>
      </c>
      <c r="I1832" s="59"/>
      <c r="J1832" s="59"/>
      <c r="K1832" s="61"/>
      <c r="L1832" s="61"/>
      <c r="M1832" s="60" t="s">
        <v>29398</v>
      </c>
      <c r="N1832" s="56" t="s">
        <v>20338</v>
      </c>
      <c r="O1832" s="56" t="s">
        <v>95</v>
      </c>
      <c r="P1832" s="56" t="s">
        <v>20339</v>
      </c>
      <c r="Q1832" s="56" t="s">
        <v>17</v>
      </c>
      <c r="R1832" s="66"/>
      <c r="S1832" s="61"/>
      <c r="T1832" s="61"/>
      <c r="U1832" s="402"/>
      <c r="V1832" s="66"/>
      <c r="W1832" s="66"/>
      <c r="X1832" s="402"/>
      <c r="Y1832" s="61"/>
      <c r="Z1832" s="56" t="s">
        <v>18</v>
      </c>
      <c r="AA1832" s="533">
        <v>43448</v>
      </c>
      <c r="AB1832" s="203"/>
      <c r="AC1832" s="95"/>
      <c r="AD1832" s="56" t="s">
        <v>79</v>
      </c>
      <c r="AE1832" s="56"/>
      <c r="AF1832" s="61"/>
      <c r="AG1832" s="61"/>
      <c r="AH1832" s="67" t="str">
        <v>Dec</v>
      </c>
      <c r="AI1832" s="68" t="str">
        <v>Dec</v>
      </c>
      <c r="AJ1832" s="69" t="e">
        <f t="shared" si="4"/>
        <v>#REF!</v>
      </c>
      <c r="AK1832" s="70">
        <f t="shared" si="1"/>
        <v>43471</v>
      </c>
      <c r="AL1832" s="71" t="e">
        <f t="shared" ca="1" si="5"/>
        <v>#REF!</v>
      </c>
      <c r="AM1832" s="71" t="str">
        <v>2018</v>
      </c>
      <c r="AN1832" s="70">
        <f t="shared" si="3"/>
        <v>43451</v>
      </c>
      <c r="AO1832" s="70" t="s">
        <v>123</v>
      </c>
    </row>
    <row r="1833" spans="1:41" ht="14.4">
      <c r="A1833" s="55" t="s">
        <v>29399</v>
      </c>
      <c r="B1833" s="56" t="s">
        <v>89</v>
      </c>
      <c r="C1833" s="57">
        <v>43270</v>
      </c>
      <c r="D1833" s="56" t="s">
        <v>90</v>
      </c>
      <c r="E1833" s="56" t="s">
        <v>12</v>
      </c>
      <c r="F1833" s="58" t="s">
        <v>106</v>
      </c>
      <c r="G1833" s="58" t="s">
        <v>107</v>
      </c>
      <c r="H1833" s="56" t="s">
        <v>12</v>
      </c>
      <c r="I1833" s="59"/>
      <c r="J1833" s="59"/>
      <c r="K1833" s="61"/>
      <c r="L1833" s="61"/>
      <c r="M1833" s="60" t="s">
        <v>29400</v>
      </c>
      <c r="N1833" s="56" t="s">
        <v>29401</v>
      </c>
      <c r="O1833" s="56" t="s">
        <v>22</v>
      </c>
      <c r="P1833" s="56" t="s">
        <v>29402</v>
      </c>
      <c r="Q1833" s="56" t="s">
        <v>17</v>
      </c>
      <c r="R1833" s="66"/>
      <c r="S1833" s="61"/>
      <c r="T1833" s="61"/>
      <c r="U1833" s="402"/>
      <c r="V1833" s="66"/>
      <c r="W1833" s="66"/>
      <c r="X1833" s="402"/>
      <c r="Y1833" s="61"/>
      <c r="Z1833" s="56" t="s">
        <v>14</v>
      </c>
      <c r="AA1833" s="533">
        <v>43304</v>
      </c>
      <c r="AB1833" s="203"/>
      <c r="AC1833" s="64" t="s">
        <v>18037</v>
      </c>
      <c r="AD1833" s="56" t="s">
        <v>294</v>
      </c>
      <c r="AE1833" s="56"/>
      <c r="AF1833" s="61"/>
      <c r="AG1833" s="61"/>
      <c r="AH1833" s="67" t="str">
        <v>Jun</v>
      </c>
      <c r="AI1833" s="68" t="str">
        <v>Jul</v>
      </c>
      <c r="AJ1833" s="69" t="e">
        <f t="shared" si="4"/>
        <v>#REF!</v>
      </c>
      <c r="AK1833" s="70">
        <f t="shared" si="1"/>
        <v>43300</v>
      </c>
      <c r="AL1833" s="71" t="e">
        <f t="shared" ca="1" si="5"/>
        <v>#REF!</v>
      </c>
      <c r="AM1833" s="71" t="str">
        <v>2018</v>
      </c>
      <c r="AN1833" s="70">
        <f t="shared" si="3"/>
        <v>43280</v>
      </c>
      <c r="AO1833" s="70" t="s">
        <v>123</v>
      </c>
    </row>
    <row r="1834" spans="1:41" ht="14.4">
      <c r="A1834" s="55" t="s">
        <v>29403</v>
      </c>
      <c r="B1834" s="56" t="s">
        <v>89</v>
      </c>
      <c r="C1834" s="57">
        <v>43290</v>
      </c>
      <c r="D1834" s="56" t="s">
        <v>131</v>
      </c>
      <c r="E1834" s="56" t="s">
        <v>140</v>
      </c>
      <c r="F1834" s="58" t="s">
        <v>106</v>
      </c>
      <c r="G1834" s="58" t="s">
        <v>107</v>
      </c>
      <c r="H1834" s="56" t="s">
        <v>140</v>
      </c>
      <c r="I1834" s="57"/>
      <c r="J1834" s="57">
        <v>43321</v>
      </c>
      <c r="K1834" s="56" t="s">
        <v>18</v>
      </c>
      <c r="L1834" s="56" t="s">
        <v>18</v>
      </c>
      <c r="M1834" s="60" t="s">
        <v>145</v>
      </c>
      <c r="N1834" s="56" t="s">
        <v>29404</v>
      </c>
      <c r="O1834" s="56" t="s">
        <v>355</v>
      </c>
      <c r="P1834" s="56" t="s">
        <v>29405</v>
      </c>
      <c r="Q1834" s="56" t="s">
        <v>20798</v>
      </c>
      <c r="R1834" s="56"/>
      <c r="S1834" s="56" t="s">
        <v>108</v>
      </c>
      <c r="T1834" s="56" t="s">
        <v>108</v>
      </c>
      <c r="U1834" s="56"/>
      <c r="V1834" s="56"/>
      <c r="W1834" s="56" t="s">
        <v>108</v>
      </c>
      <c r="X1834" s="56"/>
      <c r="Y1834" s="56" t="s">
        <v>108</v>
      </c>
      <c r="Z1834" s="56" t="s">
        <v>18</v>
      </c>
      <c r="AA1834" s="57">
        <v>43290</v>
      </c>
      <c r="AB1834" s="203"/>
      <c r="AC1834" s="64" t="s">
        <v>29406</v>
      </c>
      <c r="AD1834" s="56" t="s">
        <v>79</v>
      </c>
      <c r="AE1834" s="56"/>
      <c r="AF1834" s="61"/>
      <c r="AG1834" s="61"/>
      <c r="AH1834" s="67" t="str">
        <v>Jul</v>
      </c>
      <c r="AI1834" s="68" t="str">
        <v>Jul</v>
      </c>
      <c r="AJ1834" s="69" t="e">
        <f t="shared" si="4"/>
        <v>#REF!</v>
      </c>
      <c r="AK1834" s="70">
        <f t="shared" si="1"/>
        <v>43320</v>
      </c>
      <c r="AL1834" s="71" t="e">
        <f t="shared" ca="1" si="5"/>
        <v>#REF!</v>
      </c>
      <c r="AM1834" s="71" t="str">
        <v>2018</v>
      </c>
      <c r="AN1834" s="70">
        <f t="shared" si="3"/>
        <v>43300</v>
      </c>
      <c r="AO1834" s="70" t="s">
        <v>123</v>
      </c>
    </row>
    <row r="1835" spans="1:41" ht="14.4">
      <c r="A1835" s="55" t="s">
        <v>29407</v>
      </c>
      <c r="B1835" s="56" t="s">
        <v>89</v>
      </c>
      <c r="C1835" s="57">
        <v>43181</v>
      </c>
      <c r="D1835" s="56" t="s">
        <v>90</v>
      </c>
      <c r="E1835" s="56" t="s">
        <v>15779</v>
      </c>
      <c r="F1835" s="58" t="s">
        <v>214</v>
      </c>
      <c r="G1835" s="58" t="s">
        <v>214</v>
      </c>
      <c r="H1835" s="56" t="s">
        <v>2445</v>
      </c>
      <c r="I1835" s="57"/>
      <c r="J1835" s="57">
        <v>43194</v>
      </c>
      <c r="K1835" s="56" t="s">
        <v>18</v>
      </c>
      <c r="L1835" s="56" t="s">
        <v>18</v>
      </c>
      <c r="M1835" s="60" t="s">
        <v>29408</v>
      </c>
      <c r="N1835" s="56" t="s">
        <v>29409</v>
      </c>
      <c r="O1835" s="61"/>
      <c r="P1835" s="56" t="s">
        <v>29410</v>
      </c>
      <c r="Q1835" s="56" t="s">
        <v>96</v>
      </c>
      <c r="R1835" s="56"/>
      <c r="S1835" s="56" t="s">
        <v>108</v>
      </c>
      <c r="T1835" s="56" t="s">
        <v>14</v>
      </c>
      <c r="U1835" s="400"/>
      <c r="V1835" s="127"/>
      <c r="W1835" s="127" t="s">
        <v>108</v>
      </c>
      <c r="X1835" s="400" t="s">
        <v>108</v>
      </c>
      <c r="Y1835" s="61"/>
      <c r="Z1835" s="56" t="s">
        <v>18</v>
      </c>
      <c r="AA1835" s="533">
        <v>43184</v>
      </c>
      <c r="AB1835" s="203"/>
      <c r="AC1835" s="64" t="s">
        <v>15570</v>
      </c>
      <c r="AD1835" s="65" t="s">
        <v>79</v>
      </c>
      <c r="AE1835" s="65"/>
      <c r="AF1835" s="66"/>
      <c r="AG1835" s="66"/>
      <c r="AH1835" s="67" t="str">
        <v>Mar</v>
      </c>
      <c r="AI1835" s="68" t="str">
        <v>Mar</v>
      </c>
      <c r="AJ1835" s="69" t="e">
        <f t="shared" si="4"/>
        <v>#REF!</v>
      </c>
      <c r="AK1835" s="70">
        <f t="shared" si="1"/>
        <v>43211</v>
      </c>
      <c r="AL1835" s="71" t="e">
        <f t="shared" ca="1" si="5"/>
        <v>#REF!</v>
      </c>
      <c r="AM1835" s="71" t="str">
        <v>2018</v>
      </c>
      <c r="AN1835" s="70">
        <f t="shared" si="3"/>
        <v>43191</v>
      </c>
      <c r="AO1835" s="70" t="s">
        <v>123</v>
      </c>
    </row>
    <row r="1836" spans="1:41" ht="14.4">
      <c r="A1836" s="55" t="s">
        <v>29411</v>
      </c>
      <c r="B1836" s="56" t="s">
        <v>89</v>
      </c>
      <c r="C1836" s="57">
        <v>43220</v>
      </c>
      <c r="D1836" s="56" t="s">
        <v>90</v>
      </c>
      <c r="E1836" s="56" t="s">
        <v>140</v>
      </c>
      <c r="F1836" s="58" t="s">
        <v>106</v>
      </c>
      <c r="G1836" s="58" t="s">
        <v>107</v>
      </c>
      <c r="H1836" s="56" t="s">
        <v>140</v>
      </c>
      <c r="I1836" s="57"/>
      <c r="J1836" s="57">
        <v>43250</v>
      </c>
      <c r="K1836" s="56" t="s">
        <v>18</v>
      </c>
      <c r="L1836" s="56" t="s">
        <v>18</v>
      </c>
      <c r="M1836" s="60" t="s">
        <v>29412</v>
      </c>
      <c r="N1836" s="56" t="s">
        <v>29413</v>
      </c>
      <c r="O1836" s="56" t="s">
        <v>266</v>
      </c>
      <c r="P1836" s="56" t="s">
        <v>29414</v>
      </c>
      <c r="Q1836" s="56" t="s">
        <v>17</v>
      </c>
      <c r="R1836" s="56"/>
      <c r="S1836" s="56" t="s">
        <v>108</v>
      </c>
      <c r="T1836" s="56" t="s">
        <v>108</v>
      </c>
      <c r="U1836" s="56"/>
      <c r="V1836" s="56"/>
      <c r="W1836" s="56" t="s">
        <v>108</v>
      </c>
      <c r="X1836" s="56"/>
      <c r="Y1836" s="56" t="s">
        <v>108</v>
      </c>
      <c r="Z1836" s="56" t="s">
        <v>18</v>
      </c>
      <c r="AA1836" s="57">
        <v>43220</v>
      </c>
      <c r="AB1836" s="203"/>
      <c r="AC1836" s="64" t="s">
        <v>29415</v>
      </c>
      <c r="AD1836" s="56" t="s">
        <v>79</v>
      </c>
      <c r="AE1836" s="56"/>
      <c r="AF1836" s="61"/>
      <c r="AG1836" s="61"/>
      <c r="AH1836" s="67" t="str">
        <v>Apr</v>
      </c>
      <c r="AI1836" s="68" t="str">
        <v>Apr</v>
      </c>
      <c r="AJ1836" s="69" t="e">
        <f t="shared" si="4"/>
        <v>#REF!</v>
      </c>
      <c r="AK1836" s="70">
        <f t="shared" si="1"/>
        <v>43250</v>
      </c>
      <c r="AL1836" s="71" t="e">
        <f t="shared" ca="1" si="5"/>
        <v>#REF!</v>
      </c>
      <c r="AM1836" s="71" t="str">
        <v>2018</v>
      </c>
      <c r="AN1836" s="70">
        <f t="shared" si="3"/>
        <v>43230</v>
      </c>
      <c r="AO1836" s="70" t="s">
        <v>123</v>
      </c>
    </row>
    <row r="1837" spans="1:41" ht="14.4">
      <c r="A1837" s="55" t="s">
        <v>29416</v>
      </c>
      <c r="B1837" s="56" t="s">
        <v>89</v>
      </c>
      <c r="C1837" s="57">
        <v>43297</v>
      </c>
      <c r="D1837" s="56" t="s">
        <v>90</v>
      </c>
      <c r="E1837" s="56" t="s">
        <v>135</v>
      </c>
      <c r="F1837" s="58" t="s">
        <v>214</v>
      </c>
      <c r="G1837" s="58" t="s">
        <v>136</v>
      </c>
      <c r="H1837" s="56" t="s">
        <v>135</v>
      </c>
      <c r="I1837" s="59"/>
      <c r="J1837" s="59"/>
      <c r="K1837" s="61"/>
      <c r="L1837" s="61"/>
      <c r="M1837" s="60" t="s">
        <v>642</v>
      </c>
      <c r="N1837" s="56" t="s">
        <v>11877</v>
      </c>
      <c r="O1837" s="56" t="s">
        <v>39</v>
      </c>
      <c r="P1837" s="56" t="s">
        <v>11878</v>
      </c>
      <c r="Q1837" s="56" t="s">
        <v>96</v>
      </c>
      <c r="R1837" s="66"/>
      <c r="S1837" s="61"/>
      <c r="T1837" s="61"/>
      <c r="U1837" s="402"/>
      <c r="V1837" s="66"/>
      <c r="W1837" s="66"/>
      <c r="X1837" s="402"/>
      <c r="Y1837" s="61"/>
      <c r="Z1837" s="56" t="s">
        <v>18</v>
      </c>
      <c r="AA1837" s="533">
        <v>43321</v>
      </c>
      <c r="AB1837" s="203"/>
      <c r="AC1837" s="64" t="s">
        <v>29417</v>
      </c>
      <c r="AD1837" s="56" t="s">
        <v>79</v>
      </c>
      <c r="AE1837" s="56"/>
      <c r="AF1837" s="61"/>
      <c r="AG1837" s="61"/>
      <c r="AH1837" s="67" t="str">
        <v>Jul</v>
      </c>
      <c r="AI1837" s="68" t="str">
        <v>Aug</v>
      </c>
      <c r="AJ1837" s="69" t="e">
        <f t="shared" si="4"/>
        <v>#REF!</v>
      </c>
      <c r="AK1837" s="70">
        <f t="shared" si="1"/>
        <v>43327</v>
      </c>
      <c r="AL1837" s="71" t="e">
        <f t="shared" ca="1" si="5"/>
        <v>#REF!</v>
      </c>
      <c r="AM1837" s="71" t="str">
        <v>2018</v>
      </c>
      <c r="AN1837" s="70">
        <f t="shared" si="3"/>
        <v>43307</v>
      </c>
      <c r="AO1837" s="70" t="s">
        <v>123</v>
      </c>
    </row>
    <row r="1838" spans="1:41" ht="14.4">
      <c r="A1838" s="55" t="s">
        <v>29418</v>
      </c>
      <c r="B1838" s="56" t="s">
        <v>89</v>
      </c>
      <c r="C1838" s="57">
        <v>43234</v>
      </c>
      <c r="D1838" s="56" t="s">
        <v>90</v>
      </c>
      <c r="E1838" s="56" t="s">
        <v>140</v>
      </c>
      <c r="F1838" s="58" t="s">
        <v>106</v>
      </c>
      <c r="G1838" s="58" t="s">
        <v>107</v>
      </c>
      <c r="H1838" s="56" t="s">
        <v>140</v>
      </c>
      <c r="I1838" s="57"/>
      <c r="J1838" s="57">
        <v>43265</v>
      </c>
      <c r="K1838" s="56" t="s">
        <v>18</v>
      </c>
      <c r="L1838" s="56" t="s">
        <v>18</v>
      </c>
      <c r="M1838" s="60" t="s">
        <v>29419</v>
      </c>
      <c r="N1838" s="56" t="s">
        <v>29420</v>
      </c>
      <c r="O1838" s="56" t="s">
        <v>249</v>
      </c>
      <c r="P1838" s="56" t="s">
        <v>29421</v>
      </c>
      <c r="Q1838" s="56" t="s">
        <v>28</v>
      </c>
      <c r="R1838" s="56"/>
      <c r="S1838" s="56" t="s">
        <v>108</v>
      </c>
      <c r="T1838" s="56" t="s">
        <v>108</v>
      </c>
      <c r="U1838" s="56"/>
      <c r="V1838" s="56"/>
      <c r="W1838" s="56" t="s">
        <v>108</v>
      </c>
      <c r="X1838" s="56"/>
      <c r="Y1838" s="56" t="s">
        <v>108</v>
      </c>
      <c r="Z1838" s="56" t="s">
        <v>18</v>
      </c>
      <c r="AA1838" s="57">
        <v>43234</v>
      </c>
      <c r="AB1838" s="203"/>
      <c r="AC1838" s="64" t="s">
        <v>22029</v>
      </c>
      <c r="AD1838" s="56" t="s">
        <v>79</v>
      </c>
      <c r="AE1838" s="56"/>
      <c r="AF1838" s="61"/>
      <c r="AG1838" s="61"/>
      <c r="AH1838" s="67" t="str">
        <v>May</v>
      </c>
      <c r="AI1838" s="68" t="str">
        <v>May</v>
      </c>
      <c r="AJ1838" s="69" t="e">
        <f t="shared" si="4"/>
        <v>#REF!</v>
      </c>
      <c r="AK1838" s="70">
        <f t="shared" si="1"/>
        <v>43264</v>
      </c>
      <c r="AL1838" s="71" t="e">
        <f t="shared" ca="1" si="5"/>
        <v>#REF!</v>
      </c>
      <c r="AM1838" s="71" t="str">
        <v>2018</v>
      </c>
      <c r="AN1838" s="70">
        <f t="shared" si="3"/>
        <v>43244</v>
      </c>
      <c r="AO1838" s="70" t="s">
        <v>123</v>
      </c>
    </row>
    <row r="1839" spans="1:41" ht="14.4">
      <c r="A1839" s="55" t="s">
        <v>29422</v>
      </c>
      <c r="B1839" s="56" t="s">
        <v>89</v>
      </c>
      <c r="C1839" s="57">
        <v>43418</v>
      </c>
      <c r="D1839" s="56" t="s">
        <v>131</v>
      </c>
      <c r="E1839" s="56" t="s">
        <v>140</v>
      </c>
      <c r="F1839" s="58" t="s">
        <v>106</v>
      </c>
      <c r="G1839" s="58" t="s">
        <v>107</v>
      </c>
      <c r="H1839" s="56" t="s">
        <v>140</v>
      </c>
      <c r="I1839" s="57"/>
      <c r="J1839" s="57">
        <v>43448</v>
      </c>
      <c r="K1839" s="56" t="s">
        <v>18</v>
      </c>
      <c r="L1839" s="56" t="s">
        <v>18</v>
      </c>
      <c r="M1839" s="60" t="s">
        <v>29423</v>
      </c>
      <c r="N1839" s="56" t="s">
        <v>29424</v>
      </c>
      <c r="O1839" s="56" t="s">
        <v>27</v>
      </c>
      <c r="P1839" s="56" t="s">
        <v>29425</v>
      </c>
      <c r="Q1839" s="56" t="s">
        <v>28</v>
      </c>
      <c r="R1839" s="56"/>
      <c r="S1839" s="56" t="s">
        <v>108</v>
      </c>
      <c r="T1839" s="56" t="s">
        <v>108</v>
      </c>
      <c r="U1839" s="56"/>
      <c r="V1839" s="56"/>
      <c r="W1839" s="56" t="s">
        <v>108</v>
      </c>
      <c r="X1839" s="56"/>
      <c r="Y1839" s="56" t="s">
        <v>108</v>
      </c>
      <c r="Z1839" s="56" t="s">
        <v>18</v>
      </c>
      <c r="AA1839" s="57">
        <v>43418</v>
      </c>
      <c r="AB1839" s="203"/>
      <c r="AC1839" s="64" t="s">
        <v>24858</v>
      </c>
      <c r="AD1839" s="56" t="s">
        <v>79</v>
      </c>
      <c r="AE1839" s="56"/>
      <c r="AF1839" s="61"/>
      <c r="AG1839" s="61"/>
      <c r="AH1839" s="67" t="str">
        <v>Nov</v>
      </c>
      <c r="AI1839" s="68" t="str">
        <v>Nov</v>
      </c>
      <c r="AJ1839" s="69" t="e">
        <f t="shared" si="4"/>
        <v>#REF!</v>
      </c>
      <c r="AK1839" s="70">
        <f t="shared" si="1"/>
        <v>43448</v>
      </c>
      <c r="AL1839" s="71" t="e">
        <f t="shared" ca="1" si="5"/>
        <v>#REF!</v>
      </c>
      <c r="AM1839" s="71" t="str">
        <v>2018</v>
      </c>
      <c r="AN1839" s="70">
        <f t="shared" si="3"/>
        <v>43428</v>
      </c>
      <c r="AO1839" s="70" t="s">
        <v>123</v>
      </c>
    </row>
    <row r="1840" spans="1:41" ht="14.4">
      <c r="A1840" s="55" t="s">
        <v>29426</v>
      </c>
      <c r="B1840" s="56" t="s">
        <v>89</v>
      </c>
      <c r="C1840" s="57">
        <v>43181</v>
      </c>
      <c r="D1840" s="56" t="s">
        <v>90</v>
      </c>
      <c r="E1840" s="56" t="s">
        <v>140</v>
      </c>
      <c r="F1840" s="58" t="s">
        <v>106</v>
      </c>
      <c r="G1840" s="58" t="s">
        <v>107</v>
      </c>
      <c r="H1840" s="56" t="s">
        <v>140</v>
      </c>
      <c r="I1840" s="57"/>
      <c r="J1840" s="57">
        <v>43213</v>
      </c>
      <c r="K1840" s="56" t="s">
        <v>18</v>
      </c>
      <c r="L1840" s="56" t="s">
        <v>18</v>
      </c>
      <c r="M1840" s="60" t="s">
        <v>29427</v>
      </c>
      <c r="N1840" s="56" t="s">
        <v>29428</v>
      </c>
      <c r="O1840" s="56" t="s">
        <v>29</v>
      </c>
      <c r="P1840" s="56" t="s">
        <v>29429</v>
      </c>
      <c r="Q1840" s="56" t="s">
        <v>96</v>
      </c>
      <c r="R1840" s="66"/>
      <c r="S1840" s="56" t="s">
        <v>108</v>
      </c>
      <c r="T1840" s="56" t="s">
        <v>108</v>
      </c>
      <c r="U1840" s="56"/>
      <c r="V1840" s="66"/>
      <c r="W1840" s="66"/>
      <c r="X1840" s="400"/>
      <c r="Y1840" s="56" t="s">
        <v>108</v>
      </c>
      <c r="Z1840" s="56" t="s">
        <v>18</v>
      </c>
      <c r="AA1840" s="57">
        <v>43181</v>
      </c>
      <c r="AB1840" s="203"/>
      <c r="AC1840" s="64" t="s">
        <v>29430</v>
      </c>
      <c r="AD1840" s="65" t="s">
        <v>79</v>
      </c>
      <c r="AE1840" s="65"/>
      <c r="AF1840" s="66"/>
      <c r="AG1840" s="66"/>
      <c r="AH1840" s="67" t="str">
        <v>Mar</v>
      </c>
      <c r="AI1840" s="68" t="str">
        <v>Mar</v>
      </c>
      <c r="AJ1840" s="69" t="e">
        <f t="shared" si="4"/>
        <v>#REF!</v>
      </c>
      <c r="AK1840" s="70">
        <f t="shared" si="1"/>
        <v>43211</v>
      </c>
      <c r="AL1840" s="71" t="e">
        <f t="shared" ca="1" si="5"/>
        <v>#REF!</v>
      </c>
      <c r="AM1840" s="71" t="str">
        <v>2018</v>
      </c>
      <c r="AN1840" s="70">
        <f t="shared" si="3"/>
        <v>43191</v>
      </c>
      <c r="AO1840" s="70" t="s">
        <v>123</v>
      </c>
    </row>
    <row r="1841" spans="1:41" ht="14.4">
      <c r="A1841" s="55" t="s">
        <v>29431</v>
      </c>
      <c r="B1841" s="56" t="s">
        <v>89</v>
      </c>
      <c r="C1841" s="57">
        <v>43119</v>
      </c>
      <c r="D1841" s="56" t="s">
        <v>1027</v>
      </c>
      <c r="E1841" s="56" t="s">
        <v>112</v>
      </c>
      <c r="F1841" s="58" t="s">
        <v>106</v>
      </c>
      <c r="G1841" s="58" t="s">
        <v>113</v>
      </c>
      <c r="H1841" s="56" t="s">
        <v>112</v>
      </c>
      <c r="I1841" s="57"/>
      <c r="J1841" s="57">
        <v>43150</v>
      </c>
      <c r="K1841" s="56" t="s">
        <v>18</v>
      </c>
      <c r="L1841" s="56" t="s">
        <v>18</v>
      </c>
      <c r="M1841" s="60" t="s">
        <v>642</v>
      </c>
      <c r="N1841" s="56" t="s">
        <v>9046</v>
      </c>
      <c r="O1841" s="56" t="s">
        <v>249</v>
      </c>
      <c r="P1841" s="56" t="s">
        <v>9047</v>
      </c>
      <c r="Q1841" s="56" t="s">
        <v>116</v>
      </c>
      <c r="R1841" s="66"/>
      <c r="S1841" s="61"/>
      <c r="T1841" s="61"/>
      <c r="U1841" s="400" t="s">
        <v>18</v>
      </c>
      <c r="V1841" s="56"/>
      <c r="W1841" s="56">
        <v>14</v>
      </c>
      <c r="X1841" s="400">
        <v>43137</v>
      </c>
      <c r="Y1841" s="61"/>
      <c r="Z1841" s="56" t="s">
        <v>18</v>
      </c>
      <c r="AA1841" s="57">
        <v>43137</v>
      </c>
      <c r="AB1841" s="203"/>
      <c r="AC1841" s="197"/>
      <c r="AD1841" s="65" t="s">
        <v>79</v>
      </c>
      <c r="AE1841" s="65"/>
      <c r="AF1841" s="66"/>
      <c r="AG1841" s="66"/>
      <c r="AH1841" s="67" t="str">
        <v>Jan</v>
      </c>
      <c r="AI1841" s="68" t="str">
        <v>Feb</v>
      </c>
      <c r="AJ1841" s="69" t="e">
        <f t="shared" si="4"/>
        <v>#REF!</v>
      </c>
      <c r="AK1841" s="70">
        <f t="shared" si="1"/>
        <v>43149</v>
      </c>
      <c r="AL1841" s="71" t="e">
        <f t="shared" ca="1" si="5"/>
        <v>#REF!</v>
      </c>
      <c r="AM1841" s="71" t="str">
        <v>2018</v>
      </c>
      <c r="AN1841" s="70">
        <f t="shared" si="3"/>
        <v>43129</v>
      </c>
      <c r="AO1841" s="70" t="s">
        <v>123</v>
      </c>
    </row>
    <row r="1842" spans="1:41" ht="14.4">
      <c r="A1842" s="55" t="s">
        <v>29432</v>
      </c>
      <c r="B1842" s="56" t="s">
        <v>89</v>
      </c>
      <c r="C1842" s="57">
        <v>43119</v>
      </c>
      <c r="D1842" s="56" t="s">
        <v>1027</v>
      </c>
      <c r="E1842" s="56" t="s">
        <v>112</v>
      </c>
      <c r="F1842" s="58" t="s">
        <v>106</v>
      </c>
      <c r="G1842" s="58" t="s">
        <v>113</v>
      </c>
      <c r="H1842" s="56" t="s">
        <v>112</v>
      </c>
      <c r="I1842" s="57"/>
      <c r="J1842" s="57">
        <v>43150</v>
      </c>
      <c r="K1842" s="56" t="s">
        <v>18</v>
      </c>
      <c r="L1842" s="56" t="s">
        <v>18</v>
      </c>
      <c r="M1842" s="60" t="s">
        <v>29433</v>
      </c>
      <c r="N1842" s="56" t="s">
        <v>29434</v>
      </c>
      <c r="O1842" s="56" t="s">
        <v>27</v>
      </c>
      <c r="P1842" s="56" t="s">
        <v>29435</v>
      </c>
      <c r="Q1842" s="56" t="s">
        <v>116</v>
      </c>
      <c r="R1842" s="66"/>
      <c r="S1842" s="61"/>
      <c r="T1842" s="61"/>
      <c r="U1842" s="400" t="s">
        <v>18</v>
      </c>
      <c r="V1842" s="56"/>
      <c r="W1842" s="56">
        <v>7.25</v>
      </c>
      <c r="X1842" s="400">
        <v>43137</v>
      </c>
      <c r="Y1842" s="61"/>
      <c r="Z1842" s="56" t="s">
        <v>18</v>
      </c>
      <c r="AA1842" s="57">
        <v>43137</v>
      </c>
      <c r="AB1842" s="203"/>
      <c r="AC1842" s="95"/>
      <c r="AD1842" s="65" t="s">
        <v>79</v>
      </c>
      <c r="AE1842" s="65"/>
      <c r="AF1842" s="66"/>
      <c r="AG1842" s="66"/>
      <c r="AH1842" s="67" t="str">
        <v>Jan</v>
      </c>
      <c r="AI1842" s="68" t="str">
        <v>Feb</v>
      </c>
      <c r="AJ1842" s="69" t="e">
        <f t="shared" si="4"/>
        <v>#REF!</v>
      </c>
      <c r="AK1842" s="70">
        <f t="shared" si="1"/>
        <v>43149</v>
      </c>
      <c r="AL1842" s="71" t="e">
        <f t="shared" ca="1" si="5"/>
        <v>#REF!</v>
      </c>
      <c r="AM1842" s="71" t="str">
        <v>2018</v>
      </c>
      <c r="AN1842" s="70">
        <f t="shared" si="3"/>
        <v>43129</v>
      </c>
      <c r="AO1842" s="70" t="s">
        <v>123</v>
      </c>
    </row>
    <row r="1843" spans="1:41" ht="14.4">
      <c r="A1843" s="55" t="s">
        <v>29436</v>
      </c>
      <c r="B1843" s="106" t="s">
        <v>89</v>
      </c>
      <c r="C1843" s="57">
        <v>43335</v>
      </c>
      <c r="D1843" s="56" t="s">
        <v>90</v>
      </c>
      <c r="E1843" s="56" t="s">
        <v>15779</v>
      </c>
      <c r="F1843" s="58" t="s">
        <v>214</v>
      </c>
      <c r="G1843" s="58" t="s">
        <v>26780</v>
      </c>
      <c r="H1843" s="56" t="s">
        <v>2445</v>
      </c>
      <c r="I1843" s="57"/>
      <c r="J1843" s="57">
        <v>43348</v>
      </c>
      <c r="K1843" s="56" t="s">
        <v>18</v>
      </c>
      <c r="L1843" s="61"/>
      <c r="M1843" s="60" t="s">
        <v>29437</v>
      </c>
      <c r="N1843" s="56" t="s">
        <v>29438</v>
      </c>
      <c r="O1843" s="56" t="s">
        <v>33</v>
      </c>
      <c r="P1843" s="56" t="s">
        <v>29439</v>
      </c>
      <c r="Q1843" s="56" t="s">
        <v>20386</v>
      </c>
      <c r="R1843" s="56"/>
      <c r="S1843" s="56" t="s">
        <v>108</v>
      </c>
      <c r="T1843" s="56" t="s">
        <v>108</v>
      </c>
      <c r="U1843" s="400">
        <v>43341</v>
      </c>
      <c r="V1843" s="56"/>
      <c r="W1843" s="56">
        <v>15</v>
      </c>
      <c r="X1843" s="400">
        <v>43348</v>
      </c>
      <c r="Y1843" s="56" t="s">
        <v>108</v>
      </c>
      <c r="Z1843" s="56" t="s">
        <v>18</v>
      </c>
      <c r="AA1843" s="57">
        <v>43348</v>
      </c>
      <c r="AB1843" s="203"/>
      <c r="AC1843" s="64" t="s">
        <v>29440</v>
      </c>
      <c r="AD1843" s="56" t="s">
        <v>79</v>
      </c>
      <c r="AE1843" s="56"/>
      <c r="AF1843" s="61"/>
      <c r="AG1843" s="61"/>
      <c r="AH1843" s="67" t="str">
        <v>Aug</v>
      </c>
      <c r="AI1843" s="68" t="str">
        <v>Sep</v>
      </c>
      <c r="AJ1843" s="69" t="e">
        <f t="shared" si="4"/>
        <v>#REF!</v>
      </c>
      <c r="AK1843" s="70">
        <f t="shared" si="1"/>
        <v>43365</v>
      </c>
      <c r="AL1843" s="71" t="e">
        <f t="shared" ca="1" si="5"/>
        <v>#REF!</v>
      </c>
      <c r="AM1843" s="71" t="str">
        <v>2018</v>
      </c>
      <c r="AN1843" s="70">
        <f t="shared" si="3"/>
        <v>43345</v>
      </c>
      <c r="AO1843" s="70" t="s">
        <v>123</v>
      </c>
    </row>
    <row r="1844" spans="1:41" ht="14.4">
      <c r="A1844" s="55" t="s">
        <v>29441</v>
      </c>
      <c r="B1844" s="56" t="s">
        <v>89</v>
      </c>
      <c r="C1844" s="57">
        <v>43349</v>
      </c>
      <c r="D1844" s="56" t="s">
        <v>90</v>
      </c>
      <c r="E1844" s="56" t="s">
        <v>196</v>
      </c>
      <c r="F1844" s="58" t="s">
        <v>106</v>
      </c>
      <c r="G1844" s="58" t="s">
        <v>113</v>
      </c>
      <c r="H1844" s="56" t="s">
        <v>196</v>
      </c>
      <c r="I1844" s="57"/>
      <c r="J1844" s="57">
        <v>43362</v>
      </c>
      <c r="K1844" s="56" t="s">
        <v>18</v>
      </c>
      <c r="L1844" s="56" t="s">
        <v>14</v>
      </c>
      <c r="M1844" s="60" t="s">
        <v>6733</v>
      </c>
      <c r="N1844" s="56" t="s">
        <v>21272</v>
      </c>
      <c r="O1844" s="56" t="s">
        <v>249</v>
      </c>
      <c r="P1844" s="56" t="s">
        <v>498</v>
      </c>
      <c r="Q1844" s="56" t="s">
        <v>116</v>
      </c>
      <c r="R1844" s="66"/>
      <c r="S1844" s="61"/>
      <c r="T1844" s="61"/>
      <c r="U1844" s="402"/>
      <c r="V1844" s="66"/>
      <c r="W1844" s="66"/>
      <c r="X1844" s="402"/>
      <c r="Y1844" s="61"/>
      <c r="Z1844" s="56" t="s">
        <v>14</v>
      </c>
      <c r="AA1844" s="533">
        <v>43349</v>
      </c>
      <c r="AB1844" s="203"/>
      <c r="AC1844" s="64" t="s">
        <v>29442</v>
      </c>
      <c r="AD1844" s="56" t="s">
        <v>360</v>
      </c>
      <c r="AE1844" s="61"/>
      <c r="AF1844" s="61"/>
      <c r="AG1844" s="61"/>
      <c r="AH1844" s="67" t="str">
        <v>Sep</v>
      </c>
      <c r="AI1844" s="68" t="str">
        <v>Sep</v>
      </c>
      <c r="AJ1844" s="69" t="e">
        <f t="shared" si="4"/>
        <v>#REF!</v>
      </c>
      <c r="AK1844" s="70">
        <f t="shared" si="1"/>
        <v>43379</v>
      </c>
      <c r="AL1844" s="71" t="e">
        <f t="shared" ca="1" si="5"/>
        <v>#REF!</v>
      </c>
      <c r="AM1844" s="71" t="str">
        <v>2018</v>
      </c>
      <c r="AN1844" s="70">
        <f t="shared" si="3"/>
        <v>43359</v>
      </c>
      <c r="AO1844" s="70" t="s">
        <v>123</v>
      </c>
    </row>
    <row r="1845" spans="1:41" ht="14.4">
      <c r="A1845" s="55" t="s">
        <v>29443</v>
      </c>
      <c r="B1845" s="56" t="s">
        <v>89</v>
      </c>
      <c r="C1845" s="57">
        <v>43334</v>
      </c>
      <c r="D1845" s="56" t="s">
        <v>90</v>
      </c>
      <c r="E1845" s="56" t="s">
        <v>91</v>
      </c>
      <c r="F1845" s="58" t="s">
        <v>214</v>
      </c>
      <c r="G1845" s="58" t="s">
        <v>93</v>
      </c>
      <c r="H1845" s="56" t="s">
        <v>91</v>
      </c>
      <c r="I1845" s="59"/>
      <c r="J1845" s="59"/>
      <c r="K1845" s="56" t="s">
        <v>18</v>
      </c>
      <c r="L1845" s="56" t="s">
        <v>14</v>
      </c>
      <c r="M1845" s="60" t="s">
        <v>29444</v>
      </c>
      <c r="N1845" s="56" t="s">
        <v>29444</v>
      </c>
      <c r="O1845" s="56" t="s">
        <v>114</v>
      </c>
      <c r="P1845" s="56" t="s">
        <v>29445</v>
      </c>
      <c r="Q1845" s="56" t="s">
        <v>96</v>
      </c>
      <c r="R1845" s="66"/>
      <c r="S1845" s="61"/>
      <c r="T1845" s="61"/>
      <c r="U1845" s="402"/>
      <c r="V1845" s="66"/>
      <c r="W1845" s="66"/>
      <c r="X1845" s="402"/>
      <c r="Y1845" s="61"/>
      <c r="Z1845" s="56" t="s">
        <v>18</v>
      </c>
      <c r="AA1845" s="533">
        <v>43370</v>
      </c>
      <c r="AB1845" s="203"/>
      <c r="AC1845" s="64"/>
      <c r="AD1845" s="56" t="s">
        <v>79</v>
      </c>
      <c r="AE1845" s="56"/>
      <c r="AF1845" s="61"/>
      <c r="AG1845" s="61"/>
      <c r="AH1845" s="67" t="str">
        <v>Aug</v>
      </c>
      <c r="AI1845" s="68" t="str">
        <v>Sep</v>
      </c>
      <c r="AJ1845" s="69" t="e">
        <f t="shared" si="4"/>
        <v>#REF!</v>
      </c>
      <c r="AK1845" s="70">
        <f t="shared" si="1"/>
        <v>43364</v>
      </c>
      <c r="AL1845" s="71" t="e">
        <f t="shared" ca="1" si="5"/>
        <v>#REF!</v>
      </c>
      <c r="AM1845" s="71" t="str">
        <v>2018</v>
      </c>
      <c r="AN1845" s="70">
        <f t="shared" si="3"/>
        <v>43344</v>
      </c>
      <c r="AO1845" s="70" t="s">
        <v>123</v>
      </c>
    </row>
    <row r="1846" spans="1:41" ht="14.4">
      <c r="A1846" s="55" t="s">
        <v>29446</v>
      </c>
      <c r="B1846" s="56" t="s">
        <v>89</v>
      </c>
      <c r="C1846" s="57">
        <v>43242</v>
      </c>
      <c r="D1846" s="56" t="s">
        <v>1027</v>
      </c>
      <c r="E1846" s="56" t="s">
        <v>140</v>
      </c>
      <c r="F1846" s="58" t="s">
        <v>106</v>
      </c>
      <c r="G1846" s="58" t="s">
        <v>107</v>
      </c>
      <c r="H1846" s="56" t="s">
        <v>140</v>
      </c>
      <c r="I1846" s="57"/>
      <c r="J1846" s="57">
        <v>43273</v>
      </c>
      <c r="K1846" s="56" t="s">
        <v>18</v>
      </c>
      <c r="L1846" s="56" t="s">
        <v>14</v>
      </c>
      <c r="M1846" s="60" t="s">
        <v>642</v>
      </c>
      <c r="N1846" s="56" t="s">
        <v>29447</v>
      </c>
      <c r="O1846" s="56" t="s">
        <v>27</v>
      </c>
      <c r="P1846" s="56" t="s">
        <v>108</v>
      </c>
      <c r="Q1846" s="56" t="s">
        <v>17</v>
      </c>
      <c r="R1846" s="56"/>
      <c r="S1846" s="56" t="s">
        <v>108</v>
      </c>
      <c r="T1846" s="56" t="s">
        <v>108</v>
      </c>
      <c r="U1846" s="56"/>
      <c r="V1846" s="56"/>
      <c r="W1846" s="56" t="s">
        <v>108</v>
      </c>
      <c r="X1846" s="56"/>
      <c r="Y1846" s="56" t="s">
        <v>108</v>
      </c>
      <c r="Z1846" s="56" t="s">
        <v>14</v>
      </c>
      <c r="AA1846" s="57">
        <v>43242</v>
      </c>
      <c r="AB1846" s="203"/>
      <c r="AC1846" s="64" t="s">
        <v>29448</v>
      </c>
      <c r="AD1846" s="56" t="s">
        <v>118</v>
      </c>
      <c r="AE1846" s="56"/>
      <c r="AF1846" s="61"/>
      <c r="AG1846" s="61"/>
      <c r="AH1846" s="67" t="str">
        <v>May</v>
      </c>
      <c r="AI1846" s="68" t="str">
        <v>May</v>
      </c>
      <c r="AJ1846" s="69" t="e">
        <f t="shared" si="4"/>
        <v>#REF!</v>
      </c>
      <c r="AK1846" s="70">
        <f t="shared" si="1"/>
        <v>43272</v>
      </c>
      <c r="AL1846" s="71" t="e">
        <f t="shared" ca="1" si="5"/>
        <v>#REF!</v>
      </c>
      <c r="AM1846" s="71" t="str">
        <v>2018</v>
      </c>
      <c r="AN1846" s="70">
        <f t="shared" si="3"/>
        <v>43252</v>
      </c>
      <c r="AO1846" s="70" t="s">
        <v>123</v>
      </c>
    </row>
    <row r="1847" spans="1:41" ht="14.4">
      <c r="A1847" s="55" t="s">
        <v>29449</v>
      </c>
      <c r="B1847" s="56" t="s">
        <v>89</v>
      </c>
      <c r="C1847" s="57">
        <v>43396</v>
      </c>
      <c r="D1847" s="56" t="s">
        <v>131</v>
      </c>
      <c r="E1847" s="56" t="s">
        <v>140</v>
      </c>
      <c r="F1847" s="58" t="s">
        <v>106</v>
      </c>
      <c r="G1847" s="58" t="s">
        <v>107</v>
      </c>
      <c r="H1847" s="56" t="s">
        <v>140</v>
      </c>
      <c r="I1847" s="57"/>
      <c r="J1847" s="57">
        <v>43427</v>
      </c>
      <c r="K1847" s="56" t="s">
        <v>18</v>
      </c>
      <c r="L1847" s="56" t="s">
        <v>18</v>
      </c>
      <c r="M1847" s="60" t="s">
        <v>1723</v>
      </c>
      <c r="N1847" s="56" t="s">
        <v>29450</v>
      </c>
      <c r="O1847" s="56" t="s">
        <v>20</v>
      </c>
      <c r="P1847" s="56" t="s">
        <v>29451</v>
      </c>
      <c r="Q1847" s="56" t="s">
        <v>17</v>
      </c>
      <c r="R1847" s="56"/>
      <c r="S1847" s="56" t="s">
        <v>108</v>
      </c>
      <c r="T1847" s="56" t="s">
        <v>108</v>
      </c>
      <c r="U1847" s="56"/>
      <c r="V1847" s="56"/>
      <c r="W1847" s="56" t="s">
        <v>108</v>
      </c>
      <c r="X1847" s="56"/>
      <c r="Y1847" s="56" t="s">
        <v>108</v>
      </c>
      <c r="Z1847" s="56" t="s">
        <v>18</v>
      </c>
      <c r="AA1847" s="57">
        <v>43396</v>
      </c>
      <c r="AB1847" s="203"/>
      <c r="AC1847" s="64" t="s">
        <v>25784</v>
      </c>
      <c r="AD1847" s="56" t="s">
        <v>79</v>
      </c>
      <c r="AE1847" s="56"/>
      <c r="AF1847" s="61"/>
      <c r="AG1847" s="61"/>
      <c r="AH1847" s="67" t="str">
        <v>Oct</v>
      </c>
      <c r="AI1847" s="68" t="str">
        <v>Oct</v>
      </c>
      <c r="AJ1847" s="69" t="e">
        <f t="shared" si="4"/>
        <v>#REF!</v>
      </c>
      <c r="AK1847" s="70">
        <f t="shared" si="1"/>
        <v>43426</v>
      </c>
      <c r="AL1847" s="71" t="e">
        <f t="shared" ca="1" si="5"/>
        <v>#REF!</v>
      </c>
      <c r="AM1847" s="71" t="str">
        <v>2018</v>
      </c>
      <c r="AN1847" s="70">
        <f t="shared" si="3"/>
        <v>43406</v>
      </c>
      <c r="AO1847" s="70" t="s">
        <v>123</v>
      </c>
    </row>
    <row r="1848" spans="1:41" ht="14.4">
      <c r="A1848" s="55" t="s">
        <v>29452</v>
      </c>
      <c r="B1848" s="56" t="s">
        <v>89</v>
      </c>
      <c r="C1848" s="57">
        <v>43314</v>
      </c>
      <c r="D1848" s="56" t="s">
        <v>90</v>
      </c>
      <c r="E1848" s="56" t="s">
        <v>140</v>
      </c>
      <c r="F1848" s="58" t="s">
        <v>106</v>
      </c>
      <c r="G1848" s="58" t="s">
        <v>107</v>
      </c>
      <c r="H1848" s="56" t="s">
        <v>140</v>
      </c>
      <c r="I1848" s="57"/>
      <c r="J1848" s="57">
        <v>43345</v>
      </c>
      <c r="K1848" s="56" t="s">
        <v>18</v>
      </c>
      <c r="L1848" s="56" t="s">
        <v>18</v>
      </c>
      <c r="M1848" s="60" t="s">
        <v>29453</v>
      </c>
      <c r="N1848" s="56" t="s">
        <v>29454</v>
      </c>
      <c r="O1848" s="56" t="s">
        <v>22</v>
      </c>
      <c r="P1848" s="56" t="s">
        <v>108</v>
      </c>
      <c r="Q1848" s="56" t="s">
        <v>28</v>
      </c>
      <c r="R1848" s="56"/>
      <c r="S1848" s="56" t="s">
        <v>108</v>
      </c>
      <c r="T1848" s="56" t="s">
        <v>108</v>
      </c>
      <c r="U1848" s="56"/>
      <c r="V1848" s="56"/>
      <c r="W1848" s="56" t="s">
        <v>108</v>
      </c>
      <c r="X1848" s="56"/>
      <c r="Y1848" s="56" t="s">
        <v>108</v>
      </c>
      <c r="Z1848" s="56" t="s">
        <v>18</v>
      </c>
      <c r="AA1848" s="57">
        <v>43314</v>
      </c>
      <c r="AB1848" s="203"/>
      <c r="AC1848" s="64" t="s">
        <v>22656</v>
      </c>
      <c r="AD1848" s="56" t="s">
        <v>79</v>
      </c>
      <c r="AE1848" s="56"/>
      <c r="AF1848" s="61"/>
      <c r="AG1848" s="61"/>
      <c r="AH1848" s="67" t="str">
        <v>Aug</v>
      </c>
      <c r="AI1848" s="68" t="str">
        <v>Aug</v>
      </c>
      <c r="AJ1848" s="69" t="e">
        <f t="shared" si="4"/>
        <v>#REF!</v>
      </c>
      <c r="AK1848" s="70">
        <f t="shared" si="1"/>
        <v>43344</v>
      </c>
      <c r="AL1848" s="71" t="e">
        <f t="shared" ca="1" si="5"/>
        <v>#REF!</v>
      </c>
      <c r="AM1848" s="71" t="str">
        <v>2018</v>
      </c>
      <c r="AN1848" s="70">
        <f t="shared" si="3"/>
        <v>43324</v>
      </c>
      <c r="AO1848" s="70" t="s">
        <v>123</v>
      </c>
    </row>
    <row r="1849" spans="1:41" ht="14.4">
      <c r="A1849" s="55" t="s">
        <v>29455</v>
      </c>
      <c r="B1849" s="56" t="s">
        <v>89</v>
      </c>
      <c r="C1849" s="57">
        <v>43222</v>
      </c>
      <c r="D1849" s="56" t="s">
        <v>1027</v>
      </c>
      <c r="E1849" s="56" t="s">
        <v>140</v>
      </c>
      <c r="F1849" s="58" t="s">
        <v>106</v>
      </c>
      <c r="G1849" s="58" t="s">
        <v>107</v>
      </c>
      <c r="H1849" s="56" t="s">
        <v>140</v>
      </c>
      <c r="I1849" s="57"/>
      <c r="J1849" s="57">
        <v>43253</v>
      </c>
      <c r="K1849" s="56" t="s">
        <v>18</v>
      </c>
      <c r="L1849" s="56" t="s">
        <v>18</v>
      </c>
      <c r="M1849" s="60" t="s">
        <v>642</v>
      </c>
      <c r="N1849" s="56" t="s">
        <v>29456</v>
      </c>
      <c r="O1849" s="56" t="s">
        <v>29</v>
      </c>
      <c r="P1849" s="56" t="s">
        <v>29457</v>
      </c>
      <c r="Q1849" s="56" t="s">
        <v>17</v>
      </c>
      <c r="R1849" s="56"/>
      <c r="S1849" s="56" t="s">
        <v>108</v>
      </c>
      <c r="T1849" s="56" t="s">
        <v>108</v>
      </c>
      <c r="U1849" s="56"/>
      <c r="V1849" s="56"/>
      <c r="W1849" s="56" t="s">
        <v>108</v>
      </c>
      <c r="X1849" s="56"/>
      <c r="Y1849" s="56" t="s">
        <v>108</v>
      </c>
      <c r="Z1849" s="56" t="s">
        <v>18</v>
      </c>
      <c r="AA1849" s="57">
        <v>43222</v>
      </c>
      <c r="AB1849" s="203"/>
      <c r="AC1849" s="64" t="s">
        <v>29458</v>
      </c>
      <c r="AD1849" s="56" t="s">
        <v>79</v>
      </c>
      <c r="AE1849" s="56"/>
      <c r="AF1849" s="61"/>
      <c r="AG1849" s="61"/>
      <c r="AH1849" s="67" t="str">
        <v>May</v>
      </c>
      <c r="AI1849" s="68" t="str">
        <v>May</v>
      </c>
      <c r="AJ1849" s="69" t="e">
        <f t="shared" si="4"/>
        <v>#REF!</v>
      </c>
      <c r="AK1849" s="70">
        <f t="shared" si="1"/>
        <v>43252</v>
      </c>
      <c r="AL1849" s="71" t="e">
        <f t="shared" ca="1" si="5"/>
        <v>#REF!</v>
      </c>
      <c r="AM1849" s="71" t="str">
        <v>2018</v>
      </c>
      <c r="AN1849" s="70">
        <f t="shared" si="3"/>
        <v>43232</v>
      </c>
      <c r="AO1849" s="70" t="s">
        <v>123</v>
      </c>
    </row>
    <row r="1850" spans="1:41" ht="14.4">
      <c r="A1850" s="55" t="s">
        <v>29459</v>
      </c>
      <c r="B1850" s="56" t="s">
        <v>89</v>
      </c>
      <c r="C1850" s="57">
        <v>43118</v>
      </c>
      <c r="D1850" s="56" t="s">
        <v>1027</v>
      </c>
      <c r="E1850" s="56" t="s">
        <v>112</v>
      </c>
      <c r="F1850" s="58" t="s">
        <v>106</v>
      </c>
      <c r="G1850" s="58" t="s">
        <v>113</v>
      </c>
      <c r="H1850" s="56" t="s">
        <v>112</v>
      </c>
      <c r="I1850" s="57"/>
      <c r="J1850" s="57">
        <v>43149</v>
      </c>
      <c r="K1850" s="56" t="s">
        <v>18</v>
      </c>
      <c r="L1850" s="56" t="s">
        <v>14</v>
      </c>
      <c r="M1850" s="60" t="s">
        <v>2426</v>
      </c>
      <c r="N1850" s="56" t="s">
        <v>29460</v>
      </c>
      <c r="O1850" s="56" t="s">
        <v>143</v>
      </c>
      <c r="P1850" s="56" t="s">
        <v>29461</v>
      </c>
      <c r="Q1850" s="56" t="s">
        <v>116</v>
      </c>
      <c r="R1850" s="66"/>
      <c r="S1850" s="56" t="s">
        <v>108</v>
      </c>
      <c r="T1850" s="56" t="s">
        <v>108</v>
      </c>
      <c r="U1850" s="400"/>
      <c r="V1850" s="66"/>
      <c r="W1850" s="66"/>
      <c r="X1850" s="400" t="s">
        <v>108</v>
      </c>
      <c r="Y1850" s="56" t="s">
        <v>108</v>
      </c>
      <c r="Z1850" s="56" t="s">
        <v>14</v>
      </c>
      <c r="AA1850" s="57">
        <v>43118</v>
      </c>
      <c r="AB1850" s="203"/>
      <c r="AC1850" s="64" t="s">
        <v>3956</v>
      </c>
      <c r="AD1850" s="65" t="s">
        <v>224</v>
      </c>
      <c r="AE1850" s="65"/>
      <c r="AF1850" s="66"/>
      <c r="AG1850" s="66"/>
      <c r="AH1850" s="67" t="str">
        <v>Jan</v>
      </c>
      <c r="AI1850" s="68" t="str">
        <v>Jan</v>
      </c>
      <c r="AJ1850" s="69" t="e">
        <f t="shared" si="4"/>
        <v>#REF!</v>
      </c>
      <c r="AK1850" s="70">
        <f t="shared" si="1"/>
        <v>43148</v>
      </c>
      <c r="AL1850" s="71" t="e">
        <f t="shared" ca="1" si="5"/>
        <v>#REF!</v>
      </c>
      <c r="AM1850" s="71" t="str">
        <v>2018</v>
      </c>
      <c r="AN1850" s="70">
        <f t="shared" si="3"/>
        <v>43128</v>
      </c>
      <c r="AO1850" s="70" t="s">
        <v>123</v>
      </c>
    </row>
    <row r="1851" spans="1:41" ht="14.4">
      <c r="A1851" s="55" t="s">
        <v>29462</v>
      </c>
      <c r="B1851" s="56" t="s">
        <v>89</v>
      </c>
      <c r="C1851" s="57">
        <v>43186</v>
      </c>
      <c r="D1851" s="56" t="s">
        <v>1027</v>
      </c>
      <c r="E1851" s="56" t="s">
        <v>15779</v>
      </c>
      <c r="F1851" s="58" t="s">
        <v>214</v>
      </c>
      <c r="G1851" s="58" t="s">
        <v>214</v>
      </c>
      <c r="H1851" s="56" t="s">
        <v>2445</v>
      </c>
      <c r="I1851" s="57"/>
      <c r="J1851" s="57">
        <v>43199</v>
      </c>
      <c r="K1851" s="56" t="s">
        <v>18</v>
      </c>
      <c r="L1851" s="56" t="s">
        <v>18</v>
      </c>
      <c r="M1851" s="60" t="s">
        <v>29463</v>
      </c>
      <c r="N1851" s="56" t="s">
        <v>29464</v>
      </c>
      <c r="O1851" s="56" t="s">
        <v>27</v>
      </c>
      <c r="P1851" s="56"/>
      <c r="Q1851" s="56" t="s">
        <v>96</v>
      </c>
      <c r="R1851" s="471"/>
      <c r="S1851" s="456" t="s">
        <v>108</v>
      </c>
      <c r="T1851" s="456" t="s">
        <v>14</v>
      </c>
      <c r="U1851" s="400"/>
      <c r="V1851" s="471"/>
      <c r="W1851" s="471" t="s">
        <v>108</v>
      </c>
      <c r="X1851" s="400" t="s">
        <v>108</v>
      </c>
      <c r="Y1851" s="61"/>
      <c r="Z1851" s="56" t="s">
        <v>18</v>
      </c>
      <c r="AA1851" s="533">
        <v>43194</v>
      </c>
      <c r="AB1851" s="203"/>
      <c r="AC1851" s="64" t="s">
        <v>29465</v>
      </c>
      <c r="AD1851" s="56" t="s">
        <v>79</v>
      </c>
      <c r="AE1851" s="56"/>
      <c r="AF1851" s="61"/>
      <c r="AG1851" s="61"/>
      <c r="AH1851" s="67" t="str">
        <v>Mar</v>
      </c>
      <c r="AI1851" s="68" t="str">
        <v>Apr</v>
      </c>
      <c r="AJ1851" s="69" t="e">
        <f t="shared" si="4"/>
        <v>#REF!</v>
      </c>
      <c r="AK1851" s="70">
        <f t="shared" si="1"/>
        <v>43216</v>
      </c>
      <c r="AL1851" s="71" t="e">
        <f t="shared" ca="1" si="5"/>
        <v>#REF!</v>
      </c>
      <c r="AM1851" s="71" t="str">
        <v>2018</v>
      </c>
      <c r="AN1851" s="70">
        <f t="shared" si="3"/>
        <v>43196</v>
      </c>
      <c r="AO1851" s="70" t="s">
        <v>123</v>
      </c>
    </row>
    <row r="1852" spans="1:41" ht="14.4">
      <c r="A1852" s="55" t="s">
        <v>29466</v>
      </c>
      <c r="B1852" s="56" t="s">
        <v>89</v>
      </c>
      <c r="C1852" s="57">
        <v>43368</v>
      </c>
      <c r="D1852" s="56" t="s">
        <v>1027</v>
      </c>
      <c r="E1852" s="56" t="s">
        <v>140</v>
      </c>
      <c r="F1852" s="58" t="s">
        <v>106</v>
      </c>
      <c r="G1852" s="58" t="s">
        <v>107</v>
      </c>
      <c r="H1852" s="56" t="s">
        <v>140</v>
      </c>
      <c r="I1852" s="57"/>
      <c r="J1852" s="57">
        <v>43398</v>
      </c>
      <c r="K1852" s="56" t="s">
        <v>18</v>
      </c>
      <c r="L1852" s="56" t="s">
        <v>18</v>
      </c>
      <c r="M1852" s="60" t="s">
        <v>29467</v>
      </c>
      <c r="N1852" s="56" t="s">
        <v>29468</v>
      </c>
      <c r="O1852" s="56" t="s">
        <v>132</v>
      </c>
      <c r="P1852" s="56" t="s">
        <v>29469</v>
      </c>
      <c r="Q1852" s="56" t="s">
        <v>17</v>
      </c>
      <c r="R1852" s="56"/>
      <c r="S1852" s="56" t="s">
        <v>108</v>
      </c>
      <c r="T1852" s="56" t="s">
        <v>108</v>
      </c>
      <c r="U1852" s="56"/>
      <c r="V1852" s="56"/>
      <c r="W1852" s="56" t="s">
        <v>108</v>
      </c>
      <c r="X1852" s="56"/>
      <c r="Y1852" s="56" t="s">
        <v>108</v>
      </c>
      <c r="Z1852" s="56" t="s">
        <v>18</v>
      </c>
      <c r="AA1852" s="57">
        <v>43368</v>
      </c>
      <c r="AB1852" s="203"/>
      <c r="AC1852" s="64" t="s">
        <v>22480</v>
      </c>
      <c r="AD1852" s="56" t="s">
        <v>79</v>
      </c>
      <c r="AE1852" s="56"/>
      <c r="AF1852" s="61"/>
      <c r="AG1852" s="61"/>
      <c r="AH1852" s="67" t="str">
        <v>Sep</v>
      </c>
      <c r="AI1852" s="68" t="str">
        <v>Sep</v>
      </c>
      <c r="AJ1852" s="69" t="e">
        <f t="shared" si="4"/>
        <v>#REF!</v>
      </c>
      <c r="AK1852" s="70">
        <f t="shared" si="1"/>
        <v>43398</v>
      </c>
      <c r="AL1852" s="71" t="e">
        <f t="shared" ca="1" si="5"/>
        <v>#REF!</v>
      </c>
      <c r="AM1852" s="71" t="str">
        <v>2018</v>
      </c>
      <c r="AN1852" s="70">
        <f t="shared" si="3"/>
        <v>43378</v>
      </c>
      <c r="AO1852" s="70" t="s">
        <v>123</v>
      </c>
    </row>
    <row r="1853" spans="1:41" ht="14.4">
      <c r="A1853" s="55" t="s">
        <v>29470</v>
      </c>
      <c r="B1853" s="56" t="s">
        <v>89</v>
      </c>
      <c r="C1853" s="57">
        <v>43200</v>
      </c>
      <c r="D1853" s="56" t="s">
        <v>131</v>
      </c>
      <c r="E1853" s="56" t="s">
        <v>140</v>
      </c>
      <c r="F1853" s="58" t="s">
        <v>106</v>
      </c>
      <c r="G1853" s="58" t="s">
        <v>107</v>
      </c>
      <c r="H1853" s="56" t="s">
        <v>140</v>
      </c>
      <c r="I1853" s="57"/>
      <c r="J1853" s="57">
        <v>43200</v>
      </c>
      <c r="K1853" s="56" t="s">
        <v>18</v>
      </c>
      <c r="L1853" s="56" t="s">
        <v>18</v>
      </c>
      <c r="M1853" s="60" t="s">
        <v>29471</v>
      </c>
      <c r="N1853" s="56" t="s">
        <v>29472</v>
      </c>
      <c r="O1853" s="56" t="s">
        <v>13</v>
      </c>
      <c r="P1853" s="56" t="s">
        <v>29473</v>
      </c>
      <c r="Q1853" s="56" t="s">
        <v>28</v>
      </c>
      <c r="R1853" s="56"/>
      <c r="S1853" s="56" t="s">
        <v>108</v>
      </c>
      <c r="T1853" s="56" t="s">
        <v>108</v>
      </c>
      <c r="U1853" s="56"/>
      <c r="V1853" s="56"/>
      <c r="W1853" s="56" t="s">
        <v>108</v>
      </c>
      <c r="X1853" s="56"/>
      <c r="Y1853" s="56" t="s">
        <v>108</v>
      </c>
      <c r="Z1853" s="56" t="s">
        <v>18</v>
      </c>
      <c r="AA1853" s="57">
        <v>43201</v>
      </c>
      <c r="AB1853" s="203"/>
      <c r="AC1853" s="64" t="s">
        <v>29474</v>
      </c>
      <c r="AD1853" s="56" t="s">
        <v>79</v>
      </c>
      <c r="AE1853" s="56"/>
      <c r="AF1853" s="61"/>
      <c r="AG1853" s="61"/>
      <c r="AH1853" s="67" t="str">
        <v>Apr</v>
      </c>
      <c r="AI1853" s="68" t="str">
        <v>Apr</v>
      </c>
      <c r="AJ1853" s="69" t="e">
        <f t="shared" si="4"/>
        <v>#REF!</v>
      </c>
      <c r="AK1853" s="70">
        <f t="shared" si="1"/>
        <v>43230</v>
      </c>
      <c r="AL1853" s="71" t="e">
        <f t="shared" ca="1" si="5"/>
        <v>#REF!</v>
      </c>
      <c r="AM1853" s="71" t="str">
        <v>2018</v>
      </c>
      <c r="AN1853" s="70">
        <f t="shared" si="3"/>
        <v>43210</v>
      </c>
      <c r="AO1853" s="70" t="s">
        <v>123</v>
      </c>
    </row>
    <row r="1854" spans="1:41" ht="14.4">
      <c r="A1854" s="55" t="s">
        <v>29475</v>
      </c>
      <c r="B1854" s="56" t="s">
        <v>89</v>
      </c>
      <c r="C1854" s="57">
        <v>43241</v>
      </c>
      <c r="D1854" s="56" t="s">
        <v>1027</v>
      </c>
      <c r="E1854" s="56" t="s">
        <v>140</v>
      </c>
      <c r="F1854" s="58" t="s">
        <v>106</v>
      </c>
      <c r="G1854" s="58" t="s">
        <v>107</v>
      </c>
      <c r="H1854" s="56" t="s">
        <v>140</v>
      </c>
      <c r="I1854" s="57"/>
      <c r="J1854" s="57">
        <v>43272</v>
      </c>
      <c r="K1854" s="56" t="s">
        <v>18</v>
      </c>
      <c r="L1854" s="56" t="s">
        <v>14</v>
      </c>
      <c r="M1854" s="60" t="s">
        <v>29476</v>
      </c>
      <c r="N1854" s="56" t="s">
        <v>29477</v>
      </c>
      <c r="O1854" s="56" t="s">
        <v>132</v>
      </c>
      <c r="P1854" s="56" t="s">
        <v>29478</v>
      </c>
      <c r="Q1854" s="56" t="s">
        <v>17</v>
      </c>
      <c r="R1854" s="56"/>
      <c r="S1854" s="56" t="s">
        <v>108</v>
      </c>
      <c r="T1854" s="56" t="s">
        <v>108</v>
      </c>
      <c r="U1854" s="56"/>
      <c r="V1854" s="56"/>
      <c r="W1854" s="56" t="s">
        <v>108</v>
      </c>
      <c r="X1854" s="56"/>
      <c r="Y1854" s="56" t="s">
        <v>108</v>
      </c>
      <c r="Z1854" s="56" t="s">
        <v>14</v>
      </c>
      <c r="AA1854" s="57">
        <v>43241</v>
      </c>
      <c r="AB1854" s="203"/>
      <c r="AC1854" s="64" t="s">
        <v>29479</v>
      </c>
      <c r="AD1854" s="56" t="s">
        <v>179</v>
      </c>
      <c r="AE1854" s="56"/>
      <c r="AF1854" s="61"/>
      <c r="AG1854" s="61"/>
      <c r="AH1854" s="67" t="str">
        <v>May</v>
      </c>
      <c r="AI1854" s="68" t="str">
        <v>May</v>
      </c>
      <c r="AJ1854" s="69" t="e">
        <f t="shared" si="4"/>
        <v>#REF!</v>
      </c>
      <c r="AK1854" s="70">
        <f t="shared" si="1"/>
        <v>43271</v>
      </c>
      <c r="AL1854" s="71" t="e">
        <f t="shared" ca="1" si="5"/>
        <v>#REF!</v>
      </c>
      <c r="AM1854" s="71" t="str">
        <v>2018</v>
      </c>
      <c r="AN1854" s="70">
        <f t="shared" si="3"/>
        <v>43251</v>
      </c>
      <c r="AO1854" s="70" t="s">
        <v>123</v>
      </c>
    </row>
    <row r="1855" spans="1:41" ht="14.4">
      <c r="A1855" s="55" t="s">
        <v>29480</v>
      </c>
      <c r="B1855" s="56" t="s">
        <v>89</v>
      </c>
      <c r="C1855" s="57">
        <v>43278</v>
      </c>
      <c r="D1855" s="56" t="s">
        <v>229</v>
      </c>
      <c r="E1855" s="56" t="s">
        <v>140</v>
      </c>
      <c r="F1855" s="58" t="s">
        <v>106</v>
      </c>
      <c r="G1855" s="58" t="s">
        <v>107</v>
      </c>
      <c r="H1855" s="56" t="s">
        <v>140</v>
      </c>
      <c r="I1855" s="57"/>
      <c r="J1855" s="57">
        <v>43308</v>
      </c>
      <c r="K1855" s="56" t="s">
        <v>18</v>
      </c>
      <c r="L1855" s="56" t="s">
        <v>14</v>
      </c>
      <c r="M1855" s="60" t="s">
        <v>29481</v>
      </c>
      <c r="N1855" s="56" t="s">
        <v>29481</v>
      </c>
      <c r="O1855" s="61"/>
      <c r="P1855" s="56" t="s">
        <v>108</v>
      </c>
      <c r="Q1855" s="56" t="s">
        <v>96</v>
      </c>
      <c r="R1855" s="56"/>
      <c r="S1855" s="56" t="s">
        <v>108</v>
      </c>
      <c r="T1855" s="56" t="s">
        <v>108</v>
      </c>
      <c r="U1855" s="56"/>
      <c r="V1855" s="56"/>
      <c r="W1855" s="56" t="s">
        <v>108</v>
      </c>
      <c r="X1855" s="56"/>
      <c r="Y1855" s="56" t="s">
        <v>108</v>
      </c>
      <c r="Z1855" s="56" t="s">
        <v>14</v>
      </c>
      <c r="AA1855" s="57">
        <v>43278</v>
      </c>
      <c r="AB1855" s="203"/>
      <c r="AC1855" s="64" t="s">
        <v>29482</v>
      </c>
      <c r="AD1855" s="56" t="s">
        <v>118</v>
      </c>
      <c r="AE1855" s="56"/>
      <c r="AF1855" s="61"/>
      <c r="AG1855" s="61"/>
      <c r="AH1855" s="67" t="str">
        <v>Jun</v>
      </c>
      <c r="AI1855" s="68" t="str">
        <v>Jun</v>
      </c>
      <c r="AJ1855" s="69" t="e">
        <f t="shared" si="4"/>
        <v>#REF!</v>
      </c>
      <c r="AK1855" s="70">
        <f t="shared" si="1"/>
        <v>43308</v>
      </c>
      <c r="AL1855" s="71" t="e">
        <f t="shared" ca="1" si="5"/>
        <v>#REF!</v>
      </c>
      <c r="AM1855" s="71" t="str">
        <v>2018</v>
      </c>
      <c r="AN1855" s="70">
        <f t="shared" si="3"/>
        <v>43288</v>
      </c>
      <c r="AO1855" s="70" t="s">
        <v>123</v>
      </c>
    </row>
    <row r="1856" spans="1:41" ht="14.4">
      <c r="A1856" s="55" t="s">
        <v>29483</v>
      </c>
      <c r="B1856" s="56" t="s">
        <v>89</v>
      </c>
      <c r="C1856" s="57">
        <v>43243</v>
      </c>
      <c r="D1856" s="56" t="s">
        <v>90</v>
      </c>
      <c r="E1856" s="56" t="s">
        <v>129</v>
      </c>
      <c r="F1856" s="58" t="s">
        <v>106</v>
      </c>
      <c r="G1856" s="58" t="s">
        <v>20481</v>
      </c>
      <c r="H1856" s="56" t="s">
        <v>15779</v>
      </c>
      <c r="I1856" s="57"/>
      <c r="J1856" s="57">
        <v>43256</v>
      </c>
      <c r="K1856" s="56" t="s">
        <v>18</v>
      </c>
      <c r="L1856" s="56" t="s">
        <v>18</v>
      </c>
      <c r="M1856" s="60" t="s">
        <v>26942</v>
      </c>
      <c r="N1856" s="56" t="s">
        <v>29484</v>
      </c>
      <c r="O1856" s="56" t="s">
        <v>249</v>
      </c>
      <c r="P1856" s="56" t="s">
        <v>24271</v>
      </c>
      <c r="Q1856" s="56" t="s">
        <v>96</v>
      </c>
      <c r="R1856" s="56"/>
      <c r="S1856" s="56" t="s">
        <v>108</v>
      </c>
      <c r="T1856" s="56" t="s">
        <v>108</v>
      </c>
      <c r="U1856" s="56"/>
      <c r="V1856" s="56"/>
      <c r="W1856" s="56" t="s">
        <v>108</v>
      </c>
      <c r="X1856" s="56" t="s">
        <v>108</v>
      </c>
      <c r="Y1856" s="61"/>
      <c r="Z1856" s="56" t="s">
        <v>18</v>
      </c>
      <c r="AA1856" s="533">
        <v>43257</v>
      </c>
      <c r="AB1856" s="203"/>
      <c r="AC1856" s="64" t="s">
        <v>29485</v>
      </c>
      <c r="AD1856" s="56" t="s">
        <v>79</v>
      </c>
      <c r="AE1856" s="56"/>
      <c r="AF1856" s="61"/>
      <c r="AG1856" s="61"/>
      <c r="AH1856" s="67" t="str">
        <v>May</v>
      </c>
      <c r="AI1856" s="68" t="str">
        <v>Jun</v>
      </c>
      <c r="AJ1856" s="69" t="e">
        <f t="shared" si="4"/>
        <v>#REF!</v>
      </c>
      <c r="AK1856" s="70">
        <f t="shared" si="1"/>
        <v>43273</v>
      </c>
      <c r="AL1856" s="71" t="e">
        <f t="shared" ca="1" si="5"/>
        <v>#REF!</v>
      </c>
      <c r="AM1856" s="71" t="str">
        <v>2018</v>
      </c>
      <c r="AN1856" s="70">
        <f t="shared" si="3"/>
        <v>43253</v>
      </c>
      <c r="AO1856" s="70" t="s">
        <v>123</v>
      </c>
    </row>
    <row r="1857" spans="1:41" ht="14.4">
      <c r="A1857" s="55" t="s">
        <v>29486</v>
      </c>
      <c r="B1857" s="56" t="s">
        <v>89</v>
      </c>
      <c r="C1857" s="57">
        <v>43116</v>
      </c>
      <c r="D1857" s="56" t="s">
        <v>1027</v>
      </c>
      <c r="E1857" s="56" t="s">
        <v>112</v>
      </c>
      <c r="F1857" s="58" t="s">
        <v>106</v>
      </c>
      <c r="G1857" s="58" t="s">
        <v>113</v>
      </c>
      <c r="H1857" s="56" t="s">
        <v>112</v>
      </c>
      <c r="I1857" s="57"/>
      <c r="J1857" s="57">
        <v>43147</v>
      </c>
      <c r="K1857" s="56" t="s">
        <v>18</v>
      </c>
      <c r="L1857" s="56" t="s">
        <v>14</v>
      </c>
      <c r="M1857" s="60" t="s">
        <v>17551</v>
      </c>
      <c r="N1857" s="56" t="s">
        <v>27616</v>
      </c>
      <c r="O1857" s="56" t="s">
        <v>249</v>
      </c>
      <c r="P1857" s="56" t="s">
        <v>17553</v>
      </c>
      <c r="Q1857" s="56" t="s">
        <v>116</v>
      </c>
      <c r="R1857" s="353">
        <v>43117</v>
      </c>
      <c r="S1857" s="61"/>
      <c r="T1857" s="61"/>
      <c r="U1857" s="400"/>
      <c r="V1857" s="66"/>
      <c r="W1857" s="66"/>
      <c r="X1857" s="400" t="s">
        <v>108</v>
      </c>
      <c r="Y1857" s="61"/>
      <c r="Z1857" s="56" t="s">
        <v>14</v>
      </c>
      <c r="AA1857" s="57">
        <v>43118</v>
      </c>
      <c r="AB1857" s="203"/>
      <c r="AC1857" s="64" t="s">
        <v>257</v>
      </c>
      <c r="AD1857" s="534" t="s">
        <v>118</v>
      </c>
      <c r="AE1857" s="96"/>
      <c r="AF1857" s="66"/>
      <c r="AG1857" s="66"/>
      <c r="AH1857" s="67" t="str">
        <v>Jan</v>
      </c>
      <c r="AI1857" s="68" t="str">
        <v>Jan</v>
      </c>
      <c r="AJ1857" s="69" t="e">
        <f t="shared" si="4"/>
        <v>#REF!</v>
      </c>
      <c r="AK1857" s="70">
        <f t="shared" si="1"/>
        <v>43146</v>
      </c>
      <c r="AL1857" s="71" t="e">
        <f t="shared" ca="1" si="5"/>
        <v>#REF!</v>
      </c>
      <c r="AM1857" s="71" t="str">
        <v>2018</v>
      </c>
      <c r="AN1857" s="70">
        <f t="shared" si="3"/>
        <v>43126</v>
      </c>
      <c r="AO1857" s="70" t="s">
        <v>121</v>
      </c>
    </row>
    <row r="1858" spans="1:41" ht="14.4">
      <c r="A1858" s="55" t="s">
        <v>29487</v>
      </c>
      <c r="B1858" s="56" t="s">
        <v>89</v>
      </c>
      <c r="C1858" s="57">
        <v>43146</v>
      </c>
      <c r="D1858" s="56" t="s">
        <v>90</v>
      </c>
      <c r="E1858" s="56" t="s">
        <v>129</v>
      </c>
      <c r="F1858" s="58" t="s">
        <v>214</v>
      </c>
      <c r="G1858" s="58" t="s">
        <v>214</v>
      </c>
      <c r="H1858" s="56" t="s">
        <v>129</v>
      </c>
      <c r="I1858" s="57"/>
      <c r="J1858" s="57">
        <v>43160</v>
      </c>
      <c r="K1858" s="56" t="s">
        <v>18</v>
      </c>
      <c r="L1858" s="56" t="s">
        <v>14</v>
      </c>
      <c r="M1858" s="60" t="s">
        <v>259</v>
      </c>
      <c r="N1858" s="56" t="s">
        <v>29488</v>
      </c>
      <c r="O1858" s="56" t="s">
        <v>44</v>
      </c>
      <c r="P1858" s="56" t="s">
        <v>29489</v>
      </c>
      <c r="Q1858" s="56" t="s">
        <v>96</v>
      </c>
      <c r="R1858" s="56"/>
      <c r="S1858" s="56" t="s">
        <v>108</v>
      </c>
      <c r="T1858" s="56" t="s">
        <v>14</v>
      </c>
      <c r="U1858" s="400"/>
      <c r="V1858" s="56"/>
      <c r="W1858" s="56" t="s">
        <v>108</v>
      </c>
      <c r="X1858" s="400" t="s">
        <v>108</v>
      </c>
      <c r="Y1858" s="61"/>
      <c r="Z1858" s="56" t="s">
        <v>14</v>
      </c>
      <c r="AA1858" s="533">
        <v>43146</v>
      </c>
      <c r="AB1858" s="203"/>
      <c r="AC1858" s="64" t="s">
        <v>29490</v>
      </c>
      <c r="AD1858" s="65" t="s">
        <v>118</v>
      </c>
      <c r="AE1858" s="65"/>
      <c r="AF1858" s="66"/>
      <c r="AG1858" s="66"/>
      <c r="AH1858" s="67" t="str">
        <v>Feb</v>
      </c>
      <c r="AI1858" s="68" t="str">
        <v>Feb</v>
      </c>
      <c r="AJ1858" s="69" t="e">
        <f t="shared" si="4"/>
        <v>#REF!</v>
      </c>
      <c r="AK1858" s="70">
        <f t="shared" si="1"/>
        <v>43176</v>
      </c>
      <c r="AL1858" s="71" t="e">
        <f t="shared" ca="1" si="5"/>
        <v>#REF!</v>
      </c>
      <c r="AM1858" s="71" t="str">
        <v>2018</v>
      </c>
      <c r="AN1858" s="70">
        <f t="shared" si="3"/>
        <v>43156</v>
      </c>
      <c r="AO1858" s="70" t="s">
        <v>123</v>
      </c>
    </row>
    <row r="1859" spans="1:41" ht="14.4">
      <c r="A1859" s="55" t="s">
        <v>29491</v>
      </c>
      <c r="B1859" s="56" t="s">
        <v>89</v>
      </c>
      <c r="C1859" s="57">
        <v>43325</v>
      </c>
      <c r="D1859" s="56" t="s">
        <v>131</v>
      </c>
      <c r="E1859" s="56" t="s">
        <v>140</v>
      </c>
      <c r="F1859" s="58" t="s">
        <v>106</v>
      </c>
      <c r="G1859" s="58" t="s">
        <v>107</v>
      </c>
      <c r="H1859" s="56" t="s">
        <v>140</v>
      </c>
      <c r="I1859" s="57"/>
      <c r="J1859" s="57">
        <v>43356</v>
      </c>
      <c r="K1859" s="56" t="s">
        <v>18</v>
      </c>
      <c r="L1859" s="56" t="s">
        <v>18</v>
      </c>
      <c r="M1859" s="60" t="s">
        <v>145</v>
      </c>
      <c r="N1859" s="56" t="s">
        <v>29492</v>
      </c>
      <c r="O1859" s="56" t="s">
        <v>16</v>
      </c>
      <c r="P1859" s="56" t="s">
        <v>29493</v>
      </c>
      <c r="Q1859" s="56" t="s">
        <v>20798</v>
      </c>
      <c r="R1859" s="56"/>
      <c r="S1859" s="56" t="s">
        <v>108</v>
      </c>
      <c r="T1859" s="56" t="s">
        <v>108</v>
      </c>
      <c r="U1859" s="56"/>
      <c r="V1859" s="56"/>
      <c r="W1859" s="56" t="s">
        <v>108</v>
      </c>
      <c r="X1859" s="56"/>
      <c r="Y1859" s="56" t="s">
        <v>108</v>
      </c>
      <c r="Z1859" s="56" t="s">
        <v>18</v>
      </c>
      <c r="AA1859" s="57">
        <v>43326</v>
      </c>
      <c r="AB1859" s="203"/>
      <c r="AC1859" s="64" t="s">
        <v>22491</v>
      </c>
      <c r="AD1859" s="56" t="s">
        <v>79</v>
      </c>
      <c r="AE1859" s="56"/>
      <c r="AF1859" s="61"/>
      <c r="AG1859" s="61"/>
      <c r="AH1859" s="67" t="str">
        <v>Aug</v>
      </c>
      <c r="AI1859" s="68" t="str">
        <v>Aug</v>
      </c>
      <c r="AJ1859" s="69" t="e">
        <f t="shared" si="4"/>
        <v>#REF!</v>
      </c>
      <c r="AK1859" s="70">
        <f t="shared" si="1"/>
        <v>43355</v>
      </c>
      <c r="AL1859" s="71" t="e">
        <f t="shared" ca="1" si="5"/>
        <v>#REF!</v>
      </c>
      <c r="AM1859" s="71" t="str">
        <v>2018</v>
      </c>
      <c r="AN1859" s="70">
        <f t="shared" si="3"/>
        <v>43335</v>
      </c>
      <c r="AO1859" s="70" t="s">
        <v>123</v>
      </c>
    </row>
    <row r="1860" spans="1:41" ht="14.4">
      <c r="A1860" s="55" t="s">
        <v>29494</v>
      </c>
      <c r="B1860" s="56" t="s">
        <v>89</v>
      </c>
      <c r="C1860" s="57">
        <v>43402</v>
      </c>
      <c r="D1860" s="56" t="s">
        <v>1027</v>
      </c>
      <c r="E1860" s="56" t="s">
        <v>140</v>
      </c>
      <c r="F1860" s="58" t="s">
        <v>106</v>
      </c>
      <c r="G1860" s="58" t="s">
        <v>107</v>
      </c>
      <c r="H1860" s="56" t="s">
        <v>140</v>
      </c>
      <c r="I1860" s="57"/>
      <c r="J1860" s="57">
        <v>43433</v>
      </c>
      <c r="K1860" s="56" t="s">
        <v>18</v>
      </c>
      <c r="L1860" s="56" t="s">
        <v>18</v>
      </c>
      <c r="M1860" s="60" t="s">
        <v>29495</v>
      </c>
      <c r="N1860" s="56" t="s">
        <v>29496</v>
      </c>
      <c r="O1860" s="56" t="s">
        <v>33</v>
      </c>
      <c r="P1860" s="56" t="s">
        <v>29497</v>
      </c>
      <c r="Q1860" s="56" t="s">
        <v>17</v>
      </c>
      <c r="R1860" s="56"/>
      <c r="S1860" s="56" t="s">
        <v>108</v>
      </c>
      <c r="T1860" s="56" t="s">
        <v>108</v>
      </c>
      <c r="U1860" s="56"/>
      <c r="V1860" s="56"/>
      <c r="W1860" s="56" t="s">
        <v>108</v>
      </c>
      <c r="X1860" s="56"/>
      <c r="Y1860" s="56" t="s">
        <v>108</v>
      </c>
      <c r="Z1860" s="56" t="s">
        <v>18</v>
      </c>
      <c r="AA1860" s="57">
        <v>43403</v>
      </c>
      <c r="AB1860" s="203"/>
      <c r="AC1860" s="64" t="s">
        <v>29498</v>
      </c>
      <c r="AD1860" s="56" t="s">
        <v>360</v>
      </c>
      <c r="AE1860" s="56"/>
      <c r="AF1860" s="61"/>
      <c r="AG1860" s="61"/>
      <c r="AH1860" s="67" t="str">
        <v>Oct</v>
      </c>
      <c r="AI1860" s="68" t="str">
        <v>Oct</v>
      </c>
      <c r="AJ1860" s="69" t="e">
        <f t="shared" si="4"/>
        <v>#REF!</v>
      </c>
      <c r="AK1860" s="70">
        <f t="shared" si="1"/>
        <v>43432</v>
      </c>
      <c r="AL1860" s="71" t="e">
        <f t="shared" ca="1" si="5"/>
        <v>#REF!</v>
      </c>
      <c r="AM1860" s="71" t="str">
        <v>2018</v>
      </c>
      <c r="AN1860" s="70">
        <f t="shared" si="3"/>
        <v>43412</v>
      </c>
      <c r="AO1860" s="70" t="s">
        <v>123</v>
      </c>
    </row>
    <row r="1861" spans="1:41" ht="14.4">
      <c r="A1861" s="55" t="s">
        <v>29499</v>
      </c>
      <c r="B1861" s="56" t="s">
        <v>89</v>
      </c>
      <c r="C1861" s="57">
        <v>43256</v>
      </c>
      <c r="D1861" s="56" t="s">
        <v>90</v>
      </c>
      <c r="E1861" s="56" t="s">
        <v>15779</v>
      </c>
      <c r="F1861" s="58" t="s">
        <v>214</v>
      </c>
      <c r="G1861" s="58" t="s">
        <v>3680</v>
      </c>
      <c r="H1861" s="56" t="s">
        <v>2445</v>
      </c>
      <c r="I1861" s="59"/>
      <c r="J1861" s="59"/>
      <c r="K1861" s="56" t="s">
        <v>18</v>
      </c>
      <c r="L1861" s="56" t="s">
        <v>18</v>
      </c>
      <c r="M1861" s="60" t="s">
        <v>4996</v>
      </c>
      <c r="N1861" s="56" t="s">
        <v>29500</v>
      </c>
      <c r="O1861" s="56" t="s">
        <v>266</v>
      </c>
      <c r="P1861" s="56" t="s">
        <v>15646</v>
      </c>
      <c r="Q1861" s="56" t="s">
        <v>96</v>
      </c>
      <c r="R1861" s="56"/>
      <c r="S1861" s="56" t="s">
        <v>108</v>
      </c>
      <c r="T1861" s="56" t="s">
        <v>108</v>
      </c>
      <c r="U1861" s="56"/>
      <c r="V1861" s="56"/>
      <c r="W1861" s="56" t="s">
        <v>108</v>
      </c>
      <c r="X1861" s="56" t="s">
        <v>108</v>
      </c>
      <c r="Y1861" s="56"/>
      <c r="Z1861" s="56" t="s">
        <v>18</v>
      </c>
      <c r="AA1861" s="533">
        <v>43256</v>
      </c>
      <c r="AB1861" s="203"/>
      <c r="AC1861" s="64" t="s">
        <v>29501</v>
      </c>
      <c r="AD1861" s="56" t="s">
        <v>79</v>
      </c>
      <c r="AE1861" s="56"/>
      <c r="AF1861" s="61"/>
      <c r="AG1861" s="61"/>
      <c r="AH1861" s="67" t="str">
        <v>Jun</v>
      </c>
      <c r="AI1861" s="68" t="str">
        <v>Jun</v>
      </c>
      <c r="AJ1861" s="69" t="e">
        <f t="shared" si="4"/>
        <v>#REF!</v>
      </c>
      <c r="AK1861" s="70">
        <f t="shared" si="1"/>
        <v>43286</v>
      </c>
      <c r="AL1861" s="71" t="e">
        <f t="shared" ca="1" si="5"/>
        <v>#REF!</v>
      </c>
      <c r="AM1861" s="71" t="str">
        <v>2018</v>
      </c>
      <c r="AN1861" s="70">
        <f t="shared" si="3"/>
        <v>43266</v>
      </c>
      <c r="AO1861" s="70" t="s">
        <v>123</v>
      </c>
    </row>
    <row r="1862" spans="1:41" ht="14.4">
      <c r="A1862" s="55" t="s">
        <v>29502</v>
      </c>
      <c r="B1862" s="56" t="s">
        <v>89</v>
      </c>
      <c r="C1862" s="57">
        <v>43270</v>
      </c>
      <c r="D1862" s="56" t="s">
        <v>131</v>
      </c>
      <c r="E1862" s="56" t="s">
        <v>140</v>
      </c>
      <c r="F1862" s="58" t="s">
        <v>106</v>
      </c>
      <c r="G1862" s="58" t="s">
        <v>107</v>
      </c>
      <c r="H1862" s="56" t="s">
        <v>140</v>
      </c>
      <c r="I1862" s="57"/>
      <c r="J1862" s="57">
        <v>43300</v>
      </c>
      <c r="K1862" s="56" t="s">
        <v>18</v>
      </c>
      <c r="L1862" s="56" t="s">
        <v>18</v>
      </c>
      <c r="M1862" s="60" t="s">
        <v>145</v>
      </c>
      <c r="N1862" s="56" t="s">
        <v>29503</v>
      </c>
      <c r="O1862" s="56" t="s">
        <v>29</v>
      </c>
      <c r="P1862" s="56" t="s">
        <v>29504</v>
      </c>
      <c r="Q1862" s="56" t="s">
        <v>154</v>
      </c>
      <c r="R1862" s="56"/>
      <c r="S1862" s="56" t="s">
        <v>108</v>
      </c>
      <c r="T1862" s="56" t="s">
        <v>108</v>
      </c>
      <c r="U1862" s="56"/>
      <c r="V1862" s="56"/>
      <c r="W1862" s="56" t="s">
        <v>108</v>
      </c>
      <c r="X1862" s="56"/>
      <c r="Y1862" s="56" t="s">
        <v>108</v>
      </c>
      <c r="Z1862" s="56" t="s">
        <v>18</v>
      </c>
      <c r="AA1862" s="57">
        <v>43270</v>
      </c>
      <c r="AB1862" s="203"/>
      <c r="AC1862" s="64" t="s">
        <v>23698</v>
      </c>
      <c r="AD1862" s="56" t="s">
        <v>79</v>
      </c>
      <c r="AE1862" s="56"/>
      <c r="AF1862" s="61"/>
      <c r="AG1862" s="61"/>
      <c r="AH1862" s="67" t="str">
        <v>Jun</v>
      </c>
      <c r="AI1862" s="68" t="str">
        <v>Jun</v>
      </c>
      <c r="AJ1862" s="69" t="e">
        <f t="shared" si="4"/>
        <v>#REF!</v>
      </c>
      <c r="AK1862" s="70">
        <f t="shared" si="1"/>
        <v>43300</v>
      </c>
      <c r="AL1862" s="71" t="e">
        <f t="shared" ca="1" si="5"/>
        <v>#REF!</v>
      </c>
      <c r="AM1862" s="71" t="str">
        <v>2018</v>
      </c>
      <c r="AN1862" s="70">
        <f t="shared" si="3"/>
        <v>43280</v>
      </c>
      <c r="AO1862" s="70" t="s">
        <v>123</v>
      </c>
    </row>
    <row r="1863" spans="1:41" ht="14.4">
      <c r="A1863" s="55" t="s">
        <v>29505</v>
      </c>
      <c r="B1863" s="56" t="s">
        <v>89</v>
      </c>
      <c r="C1863" s="57">
        <v>43294</v>
      </c>
      <c r="D1863" s="56" t="s">
        <v>90</v>
      </c>
      <c r="E1863" s="56" t="s">
        <v>30</v>
      </c>
      <c r="F1863" s="58" t="s">
        <v>106</v>
      </c>
      <c r="G1863" s="58" t="s">
        <v>107</v>
      </c>
      <c r="H1863" s="56" t="s">
        <v>30</v>
      </c>
      <c r="I1863" s="59"/>
      <c r="J1863" s="59"/>
      <c r="K1863" s="61"/>
      <c r="L1863" s="61"/>
      <c r="M1863" s="60" t="s">
        <v>29506</v>
      </c>
      <c r="N1863" s="56" t="s">
        <v>29507</v>
      </c>
      <c r="O1863" s="56" t="s">
        <v>189</v>
      </c>
      <c r="P1863" s="56" t="s">
        <v>29508</v>
      </c>
      <c r="Q1863" s="56" t="s">
        <v>17</v>
      </c>
      <c r="R1863" s="66"/>
      <c r="S1863" s="61"/>
      <c r="T1863" s="61"/>
      <c r="U1863" s="402"/>
      <c r="V1863" s="66"/>
      <c r="W1863" s="66"/>
      <c r="X1863" s="402"/>
      <c r="Y1863" s="56" t="s">
        <v>292</v>
      </c>
      <c r="Z1863" s="56" t="s">
        <v>14</v>
      </c>
      <c r="AA1863" s="533">
        <v>43298</v>
      </c>
      <c r="AB1863" s="203"/>
      <c r="AC1863" s="95"/>
      <c r="AD1863" s="56" t="s">
        <v>294</v>
      </c>
      <c r="AE1863" s="56"/>
      <c r="AF1863" s="61"/>
      <c r="AG1863" s="61"/>
      <c r="AH1863" s="67" t="str">
        <v>Jul</v>
      </c>
      <c r="AI1863" s="68" t="str">
        <v>Jul</v>
      </c>
      <c r="AJ1863" s="69" t="e">
        <f t="shared" si="4"/>
        <v>#REF!</v>
      </c>
      <c r="AK1863" s="70">
        <f t="shared" si="1"/>
        <v>43324</v>
      </c>
      <c r="AL1863" s="71" t="e">
        <f t="shared" ca="1" si="5"/>
        <v>#REF!</v>
      </c>
      <c r="AM1863" s="71" t="str">
        <v>2018</v>
      </c>
      <c r="AN1863" s="70">
        <f t="shared" si="3"/>
        <v>43304</v>
      </c>
      <c r="AO1863" s="70" t="s">
        <v>123</v>
      </c>
    </row>
    <row r="1864" spans="1:41" ht="14.4">
      <c r="A1864" s="55" t="s">
        <v>29509</v>
      </c>
      <c r="B1864" s="56" t="s">
        <v>89</v>
      </c>
      <c r="C1864" s="57">
        <v>43280</v>
      </c>
      <c r="D1864" s="56" t="s">
        <v>90</v>
      </c>
      <c r="E1864" s="56" t="s">
        <v>140</v>
      </c>
      <c r="F1864" s="58" t="s">
        <v>106</v>
      </c>
      <c r="G1864" s="58" t="s">
        <v>107</v>
      </c>
      <c r="H1864" s="56" t="s">
        <v>140</v>
      </c>
      <c r="I1864" s="57"/>
      <c r="J1864" s="57">
        <v>43310</v>
      </c>
      <c r="K1864" s="56" t="s">
        <v>18</v>
      </c>
      <c r="L1864" s="56" t="s">
        <v>18</v>
      </c>
      <c r="M1864" s="60" t="s">
        <v>29510</v>
      </c>
      <c r="N1864" s="56" t="s">
        <v>29511</v>
      </c>
      <c r="O1864" s="56" t="s">
        <v>20</v>
      </c>
      <c r="P1864" s="56" t="s">
        <v>20802</v>
      </c>
      <c r="Q1864" s="56" t="s">
        <v>678</v>
      </c>
      <c r="R1864" s="56"/>
      <c r="S1864" s="56" t="s">
        <v>108</v>
      </c>
      <c r="T1864" s="56" t="s">
        <v>108</v>
      </c>
      <c r="U1864" s="56"/>
      <c r="V1864" s="56"/>
      <c r="W1864" s="56" t="s">
        <v>108</v>
      </c>
      <c r="X1864" s="56"/>
      <c r="Y1864" s="56" t="s">
        <v>108</v>
      </c>
      <c r="Z1864" s="56" t="s">
        <v>18</v>
      </c>
      <c r="AA1864" s="57">
        <v>43280</v>
      </c>
      <c r="AB1864" s="203"/>
      <c r="AC1864" s="64" t="s">
        <v>23919</v>
      </c>
      <c r="AD1864" s="56" t="s">
        <v>79</v>
      </c>
      <c r="AE1864" s="56"/>
      <c r="AF1864" s="61"/>
      <c r="AG1864" s="61"/>
      <c r="AH1864" s="67" t="str">
        <v>Jun</v>
      </c>
      <c r="AI1864" s="68" t="str">
        <v>Jun</v>
      </c>
      <c r="AJ1864" s="69" t="e">
        <f t="shared" si="4"/>
        <v>#REF!</v>
      </c>
      <c r="AK1864" s="70">
        <f t="shared" si="1"/>
        <v>43310</v>
      </c>
      <c r="AL1864" s="71" t="e">
        <f t="shared" ca="1" si="5"/>
        <v>#REF!</v>
      </c>
      <c r="AM1864" s="71" t="str">
        <v>2018</v>
      </c>
      <c r="AN1864" s="70">
        <f t="shared" si="3"/>
        <v>43290</v>
      </c>
      <c r="AO1864" s="70" t="s">
        <v>123</v>
      </c>
    </row>
    <row r="1865" spans="1:41" ht="14.4">
      <c r="A1865" s="55" t="s">
        <v>29512</v>
      </c>
      <c r="B1865" s="56" t="s">
        <v>89</v>
      </c>
      <c r="C1865" s="57">
        <v>43151</v>
      </c>
      <c r="D1865" s="56" t="s">
        <v>131</v>
      </c>
      <c r="E1865" s="56" t="s">
        <v>140</v>
      </c>
      <c r="F1865" s="58" t="s">
        <v>106</v>
      </c>
      <c r="G1865" s="58" t="s">
        <v>107</v>
      </c>
      <c r="H1865" s="56" t="s">
        <v>140</v>
      </c>
      <c r="I1865" s="57"/>
      <c r="J1865" s="57">
        <v>43179</v>
      </c>
      <c r="K1865" s="56" t="s">
        <v>18</v>
      </c>
      <c r="L1865" s="56" t="s">
        <v>18</v>
      </c>
      <c r="M1865" s="60" t="s">
        <v>145</v>
      </c>
      <c r="N1865" s="56" t="s">
        <v>20969</v>
      </c>
      <c r="O1865" s="56" t="s">
        <v>33</v>
      </c>
      <c r="P1865" s="56" t="s">
        <v>20970</v>
      </c>
      <c r="Q1865" s="56" t="s">
        <v>96</v>
      </c>
      <c r="R1865" s="66"/>
      <c r="S1865" s="56" t="s">
        <v>108</v>
      </c>
      <c r="T1865" s="61"/>
      <c r="U1865" s="56"/>
      <c r="V1865" s="66"/>
      <c r="W1865" s="66"/>
      <c r="X1865" s="400"/>
      <c r="Y1865" s="56" t="s">
        <v>108</v>
      </c>
      <c r="Z1865" s="56" t="s">
        <v>18</v>
      </c>
      <c r="AA1865" s="57">
        <v>43151</v>
      </c>
      <c r="AB1865" s="203"/>
      <c r="AC1865" s="64" t="s">
        <v>21590</v>
      </c>
      <c r="AD1865" s="65" t="s">
        <v>79</v>
      </c>
      <c r="AE1865" s="65"/>
      <c r="AF1865" s="66"/>
      <c r="AG1865" s="66"/>
      <c r="AH1865" s="67" t="str">
        <v>Feb</v>
      </c>
      <c r="AI1865" s="68" t="str">
        <v>Feb</v>
      </c>
      <c r="AJ1865" s="69" t="e">
        <f t="shared" si="4"/>
        <v>#REF!</v>
      </c>
      <c r="AK1865" s="70">
        <f t="shared" si="1"/>
        <v>43181</v>
      </c>
      <c r="AL1865" s="71" t="e">
        <f t="shared" ca="1" si="5"/>
        <v>#REF!</v>
      </c>
      <c r="AM1865" s="71" t="str">
        <v>2018</v>
      </c>
      <c r="AN1865" s="70">
        <f t="shared" si="3"/>
        <v>43161</v>
      </c>
      <c r="AO1865" s="70" t="s">
        <v>123</v>
      </c>
    </row>
    <row r="1866" spans="1:41" ht="14.4">
      <c r="A1866" s="55" t="s">
        <v>29513</v>
      </c>
      <c r="B1866" s="56" t="s">
        <v>89</v>
      </c>
      <c r="C1866" s="57">
        <v>43369</v>
      </c>
      <c r="D1866" s="56" t="s">
        <v>1027</v>
      </c>
      <c r="E1866" s="56" t="s">
        <v>140</v>
      </c>
      <c r="F1866" s="58" t="s">
        <v>106</v>
      </c>
      <c r="G1866" s="58" t="s">
        <v>107</v>
      </c>
      <c r="H1866" s="56" t="s">
        <v>140</v>
      </c>
      <c r="I1866" s="57"/>
      <c r="J1866" s="57">
        <v>43399</v>
      </c>
      <c r="K1866" s="56" t="s">
        <v>18</v>
      </c>
      <c r="L1866" s="56" t="s">
        <v>14</v>
      </c>
      <c r="M1866" s="60" t="s">
        <v>642</v>
      </c>
      <c r="N1866" s="56" t="s">
        <v>29514</v>
      </c>
      <c r="O1866" s="56" t="s">
        <v>137</v>
      </c>
      <c r="P1866" s="56" t="s">
        <v>108</v>
      </c>
      <c r="Q1866" s="56" t="s">
        <v>17</v>
      </c>
      <c r="R1866" s="56"/>
      <c r="S1866" s="56" t="s">
        <v>108</v>
      </c>
      <c r="T1866" s="56" t="s">
        <v>108</v>
      </c>
      <c r="U1866" s="56"/>
      <c r="V1866" s="56"/>
      <c r="W1866" s="56" t="s">
        <v>108</v>
      </c>
      <c r="X1866" s="56"/>
      <c r="Y1866" s="56" t="s">
        <v>108</v>
      </c>
      <c r="Z1866" s="56" t="s">
        <v>14</v>
      </c>
      <c r="AA1866" s="57">
        <v>43369</v>
      </c>
      <c r="AB1866" s="203"/>
      <c r="AC1866" s="64" t="s">
        <v>26490</v>
      </c>
      <c r="AD1866" s="56" t="s">
        <v>118</v>
      </c>
      <c r="AE1866" s="56"/>
      <c r="AF1866" s="61"/>
      <c r="AG1866" s="61"/>
      <c r="AH1866" s="67" t="str">
        <v>Sep</v>
      </c>
      <c r="AI1866" s="68" t="str">
        <v>Sep</v>
      </c>
      <c r="AJ1866" s="69" t="e">
        <f t="shared" si="4"/>
        <v>#REF!</v>
      </c>
      <c r="AK1866" s="70">
        <f t="shared" si="1"/>
        <v>43399</v>
      </c>
      <c r="AL1866" s="71" t="e">
        <f t="shared" ca="1" si="5"/>
        <v>#REF!</v>
      </c>
      <c r="AM1866" s="71" t="str">
        <v>2018</v>
      </c>
      <c r="AN1866" s="70">
        <f t="shared" si="3"/>
        <v>43379</v>
      </c>
      <c r="AO1866" s="70" t="s">
        <v>123</v>
      </c>
    </row>
    <row r="1867" spans="1:41" ht="14.4">
      <c r="A1867" s="55" t="s">
        <v>29515</v>
      </c>
      <c r="B1867" s="56" t="s">
        <v>89</v>
      </c>
      <c r="C1867" s="57">
        <v>43185</v>
      </c>
      <c r="D1867" s="56" t="s">
        <v>90</v>
      </c>
      <c r="E1867" s="56" t="s">
        <v>140</v>
      </c>
      <c r="F1867" s="58" t="s">
        <v>106</v>
      </c>
      <c r="G1867" s="58" t="s">
        <v>107</v>
      </c>
      <c r="H1867" s="56" t="s">
        <v>140</v>
      </c>
      <c r="I1867" s="57"/>
      <c r="J1867" s="57">
        <v>43216</v>
      </c>
      <c r="K1867" s="56" t="s">
        <v>18</v>
      </c>
      <c r="L1867" s="56" t="s">
        <v>14</v>
      </c>
      <c r="M1867" s="60" t="s">
        <v>29516</v>
      </c>
      <c r="N1867" s="56" t="s">
        <v>29517</v>
      </c>
      <c r="O1867" s="56" t="s">
        <v>37</v>
      </c>
      <c r="P1867" s="56" t="s">
        <v>29518</v>
      </c>
      <c r="Q1867" s="56" t="s">
        <v>17</v>
      </c>
      <c r="R1867" s="66"/>
      <c r="S1867" s="56" t="s">
        <v>108</v>
      </c>
      <c r="T1867" s="61"/>
      <c r="U1867" s="56"/>
      <c r="V1867" s="66"/>
      <c r="W1867" s="66"/>
      <c r="X1867" s="400"/>
      <c r="Y1867" s="56" t="s">
        <v>200</v>
      </c>
      <c r="Z1867" s="56" t="s">
        <v>14</v>
      </c>
      <c r="AA1867" s="57">
        <v>43185</v>
      </c>
      <c r="AB1867" s="203"/>
      <c r="AC1867" s="64" t="s">
        <v>29519</v>
      </c>
      <c r="AD1867" s="56" t="s">
        <v>294</v>
      </c>
      <c r="AE1867" s="56"/>
      <c r="AF1867" s="61"/>
      <c r="AG1867" s="61"/>
      <c r="AH1867" s="67" t="str">
        <v>Mar</v>
      </c>
      <c r="AI1867" s="68" t="str">
        <v>Mar</v>
      </c>
      <c r="AJ1867" s="69" t="e">
        <f t="shared" si="4"/>
        <v>#REF!</v>
      </c>
      <c r="AK1867" s="70">
        <f t="shared" si="1"/>
        <v>43215</v>
      </c>
      <c r="AL1867" s="71" t="e">
        <f t="shared" ca="1" si="5"/>
        <v>#REF!</v>
      </c>
      <c r="AM1867" s="71" t="str">
        <v>2018</v>
      </c>
      <c r="AN1867" s="70">
        <f t="shared" si="3"/>
        <v>43195</v>
      </c>
      <c r="AO1867" s="70" t="s">
        <v>123</v>
      </c>
    </row>
    <row r="1868" spans="1:41" ht="14.4">
      <c r="A1868" s="55" t="s">
        <v>29520</v>
      </c>
      <c r="B1868" s="56" t="s">
        <v>89</v>
      </c>
      <c r="C1868" s="57">
        <v>43329</v>
      </c>
      <c r="D1868" s="56" t="s">
        <v>90</v>
      </c>
      <c r="E1868" s="56" t="s">
        <v>15779</v>
      </c>
      <c r="F1868" s="58" t="s">
        <v>214</v>
      </c>
      <c r="G1868" s="58" t="s">
        <v>26789</v>
      </c>
      <c r="H1868" s="56" t="s">
        <v>2445</v>
      </c>
      <c r="I1868" s="57"/>
      <c r="J1868" s="57">
        <v>43360</v>
      </c>
      <c r="K1868" s="56" t="s">
        <v>18</v>
      </c>
      <c r="L1868" s="56" t="s">
        <v>18</v>
      </c>
      <c r="M1868" s="60" t="s">
        <v>20806</v>
      </c>
      <c r="N1868" s="56" t="s">
        <v>29521</v>
      </c>
      <c r="O1868" s="56" t="s">
        <v>271</v>
      </c>
      <c r="P1868" s="56" t="s">
        <v>29522</v>
      </c>
      <c r="Q1868" s="56" t="s">
        <v>96</v>
      </c>
      <c r="R1868" s="56"/>
      <c r="S1868" s="56" t="s">
        <v>108</v>
      </c>
      <c r="T1868" s="56" t="s">
        <v>108</v>
      </c>
      <c r="U1868" s="56"/>
      <c r="V1868" s="56"/>
      <c r="W1868" s="56" t="s">
        <v>108</v>
      </c>
      <c r="X1868" s="56" t="s">
        <v>108</v>
      </c>
      <c r="Y1868" s="61"/>
      <c r="Z1868" s="56" t="s">
        <v>18</v>
      </c>
      <c r="AA1868" s="533">
        <v>43332</v>
      </c>
      <c r="AB1868" s="203"/>
      <c r="AC1868" s="64" t="s">
        <v>29523</v>
      </c>
      <c r="AD1868" s="56" t="s">
        <v>79</v>
      </c>
      <c r="AE1868" s="56"/>
      <c r="AF1868" s="61"/>
      <c r="AG1868" s="61"/>
      <c r="AH1868" s="67" t="str">
        <v>Aug</v>
      </c>
      <c r="AI1868" s="68" t="str">
        <v>Aug</v>
      </c>
      <c r="AJ1868" s="69" t="e">
        <f t="shared" si="4"/>
        <v>#REF!</v>
      </c>
      <c r="AK1868" s="70">
        <f t="shared" si="1"/>
        <v>43359</v>
      </c>
      <c r="AL1868" s="71" t="e">
        <f t="shared" ca="1" si="5"/>
        <v>#REF!</v>
      </c>
      <c r="AM1868" s="71" t="str">
        <v>2018</v>
      </c>
      <c r="AN1868" s="70">
        <f t="shared" si="3"/>
        <v>43339</v>
      </c>
      <c r="AO1868" s="70" t="s">
        <v>123</v>
      </c>
    </row>
    <row r="1869" spans="1:41" ht="14.4">
      <c r="A1869" s="55" t="s">
        <v>29524</v>
      </c>
      <c r="B1869" s="56" t="s">
        <v>89</v>
      </c>
      <c r="C1869" s="57">
        <v>43116</v>
      </c>
      <c r="D1869" s="56" t="s">
        <v>1027</v>
      </c>
      <c r="E1869" s="56" t="s">
        <v>112</v>
      </c>
      <c r="F1869" s="58" t="s">
        <v>106</v>
      </c>
      <c r="G1869" s="58" t="s">
        <v>113</v>
      </c>
      <c r="H1869" s="56" t="s">
        <v>112</v>
      </c>
      <c r="I1869" s="57"/>
      <c r="J1869" s="57">
        <v>43512</v>
      </c>
      <c r="K1869" s="56" t="s">
        <v>18</v>
      </c>
      <c r="L1869" s="56" t="s">
        <v>18</v>
      </c>
      <c r="M1869" s="60" t="s">
        <v>29525</v>
      </c>
      <c r="N1869" s="56" t="s">
        <v>29526</v>
      </c>
      <c r="O1869" s="56" t="s">
        <v>22</v>
      </c>
      <c r="P1869" s="56" t="s">
        <v>29527</v>
      </c>
      <c r="Q1869" s="56" t="s">
        <v>116</v>
      </c>
      <c r="R1869" s="66"/>
      <c r="S1869" s="56" t="s">
        <v>108</v>
      </c>
      <c r="T1869" s="56" t="s">
        <v>108</v>
      </c>
      <c r="U1869" s="400" t="s">
        <v>18</v>
      </c>
      <c r="V1869" s="56"/>
      <c r="W1869" s="56">
        <v>17.75</v>
      </c>
      <c r="X1869" s="400">
        <v>43143</v>
      </c>
      <c r="Y1869" s="61"/>
      <c r="Z1869" s="56" t="s">
        <v>18</v>
      </c>
      <c r="AA1869" s="57">
        <v>43143</v>
      </c>
      <c r="AB1869" s="203"/>
      <c r="AC1869" s="95"/>
      <c r="AD1869" s="65" t="s">
        <v>79</v>
      </c>
      <c r="AE1869" s="65"/>
      <c r="AF1869" s="66"/>
      <c r="AG1869" s="66"/>
      <c r="AH1869" s="67" t="str">
        <v>Jan</v>
      </c>
      <c r="AI1869" s="68" t="str">
        <v>Feb</v>
      </c>
      <c r="AJ1869" s="69" t="e">
        <f t="shared" si="4"/>
        <v>#REF!</v>
      </c>
      <c r="AK1869" s="70">
        <f t="shared" si="1"/>
        <v>43146</v>
      </c>
      <c r="AL1869" s="71" t="e">
        <f t="shared" ca="1" si="5"/>
        <v>#REF!</v>
      </c>
      <c r="AM1869" s="71" t="str">
        <v>2018</v>
      </c>
      <c r="AN1869" s="70">
        <f t="shared" si="3"/>
        <v>43126</v>
      </c>
      <c r="AO1869" s="70" t="s">
        <v>123</v>
      </c>
    </row>
    <row r="1870" spans="1:41" ht="14.4">
      <c r="A1870" s="55" t="s">
        <v>29528</v>
      </c>
      <c r="B1870" s="56" t="s">
        <v>89</v>
      </c>
      <c r="C1870" s="57">
        <v>43133</v>
      </c>
      <c r="D1870" s="56" t="s">
        <v>1027</v>
      </c>
      <c r="E1870" s="56" t="s">
        <v>140</v>
      </c>
      <c r="F1870" s="58" t="s">
        <v>106</v>
      </c>
      <c r="G1870" s="58" t="s">
        <v>107</v>
      </c>
      <c r="H1870" s="56" t="s">
        <v>140</v>
      </c>
      <c r="I1870" s="57"/>
      <c r="J1870" s="57">
        <v>43161</v>
      </c>
      <c r="K1870" s="56" t="s">
        <v>18</v>
      </c>
      <c r="L1870" s="56" t="s">
        <v>18</v>
      </c>
      <c r="M1870" s="60" t="s">
        <v>3842</v>
      </c>
      <c r="N1870" s="56" t="s">
        <v>29529</v>
      </c>
      <c r="O1870" s="56" t="s">
        <v>95</v>
      </c>
      <c r="P1870" s="56" t="s">
        <v>29530</v>
      </c>
      <c r="Q1870" s="56" t="s">
        <v>17</v>
      </c>
      <c r="R1870" s="66"/>
      <c r="S1870" s="56" t="s">
        <v>108</v>
      </c>
      <c r="T1870" s="56" t="s">
        <v>108</v>
      </c>
      <c r="U1870" s="56"/>
      <c r="V1870" s="66"/>
      <c r="W1870" s="66"/>
      <c r="X1870" s="400"/>
      <c r="Y1870" s="56" t="s">
        <v>108</v>
      </c>
      <c r="Z1870" s="56" t="s">
        <v>18</v>
      </c>
      <c r="AA1870" s="57">
        <v>43133</v>
      </c>
      <c r="AB1870" s="203"/>
      <c r="AC1870" s="64" t="s">
        <v>29531</v>
      </c>
      <c r="AD1870" s="65" t="s">
        <v>79</v>
      </c>
      <c r="AE1870" s="65"/>
      <c r="AF1870" s="66"/>
      <c r="AG1870" s="66"/>
      <c r="AH1870" s="67" t="str">
        <v>Feb</v>
      </c>
      <c r="AI1870" s="68" t="str">
        <v>Feb</v>
      </c>
      <c r="AJ1870" s="69" t="e">
        <f t="shared" si="4"/>
        <v>#REF!</v>
      </c>
      <c r="AK1870" s="70">
        <f t="shared" si="1"/>
        <v>43163</v>
      </c>
      <c r="AL1870" s="71" t="e">
        <f t="shared" ca="1" si="5"/>
        <v>#REF!</v>
      </c>
      <c r="AM1870" s="71" t="str">
        <v>2018</v>
      </c>
      <c r="AN1870" s="70">
        <f t="shared" si="3"/>
        <v>43143</v>
      </c>
      <c r="AO1870" s="70" t="s">
        <v>123</v>
      </c>
    </row>
    <row r="1871" spans="1:41" ht="14.4">
      <c r="A1871" s="55" t="s">
        <v>29532</v>
      </c>
      <c r="B1871" s="56" t="s">
        <v>89</v>
      </c>
      <c r="C1871" s="57">
        <v>43116</v>
      </c>
      <c r="D1871" s="56" t="s">
        <v>1027</v>
      </c>
      <c r="E1871" s="56" t="s">
        <v>112</v>
      </c>
      <c r="F1871" s="58" t="s">
        <v>106</v>
      </c>
      <c r="G1871" s="58" t="s">
        <v>113</v>
      </c>
      <c r="H1871" s="56" t="s">
        <v>112</v>
      </c>
      <c r="I1871" s="57"/>
      <c r="J1871" s="57">
        <v>43148</v>
      </c>
      <c r="K1871" s="56" t="s">
        <v>18</v>
      </c>
      <c r="L1871" s="56" t="s">
        <v>18</v>
      </c>
      <c r="M1871" s="60" t="s">
        <v>16563</v>
      </c>
      <c r="N1871" s="56" t="s">
        <v>29533</v>
      </c>
      <c r="O1871" s="56" t="s">
        <v>13</v>
      </c>
      <c r="P1871" s="56" t="s">
        <v>7502</v>
      </c>
      <c r="Q1871" s="56" t="s">
        <v>116</v>
      </c>
      <c r="R1871" s="66"/>
      <c r="S1871" s="61"/>
      <c r="T1871" s="61"/>
      <c r="U1871" s="400" t="s">
        <v>18</v>
      </c>
      <c r="V1871" s="56"/>
      <c r="W1871" s="56">
        <v>16</v>
      </c>
      <c r="X1871" s="400">
        <v>43132</v>
      </c>
      <c r="Y1871" s="61"/>
      <c r="Z1871" s="56" t="s">
        <v>18</v>
      </c>
      <c r="AA1871" s="57">
        <v>43132</v>
      </c>
      <c r="AB1871" s="203"/>
      <c r="AC1871" s="95"/>
      <c r="AD1871" s="65" t="s">
        <v>79</v>
      </c>
      <c r="AE1871" s="65"/>
      <c r="AF1871" s="66"/>
      <c r="AG1871" s="66"/>
      <c r="AH1871" s="67" t="str">
        <v>Jan</v>
      </c>
      <c r="AI1871" s="68" t="str">
        <v>Feb</v>
      </c>
      <c r="AJ1871" s="69" t="e">
        <f t="shared" si="4"/>
        <v>#REF!</v>
      </c>
      <c r="AK1871" s="70">
        <f t="shared" si="1"/>
        <v>43146</v>
      </c>
      <c r="AL1871" s="71" t="e">
        <f t="shared" ca="1" si="5"/>
        <v>#REF!</v>
      </c>
      <c r="AM1871" s="71" t="str">
        <v>2018</v>
      </c>
      <c r="AN1871" s="70">
        <f t="shared" si="3"/>
        <v>43126</v>
      </c>
      <c r="AO1871" s="70" t="s">
        <v>123</v>
      </c>
    </row>
    <row r="1872" spans="1:41" ht="14.4">
      <c r="A1872" s="55" t="s">
        <v>29534</v>
      </c>
      <c r="B1872" s="56" t="s">
        <v>89</v>
      </c>
      <c r="C1872" s="57">
        <v>43167</v>
      </c>
      <c r="D1872" s="56" t="s">
        <v>90</v>
      </c>
      <c r="E1872" s="56" t="s">
        <v>15779</v>
      </c>
      <c r="F1872" s="58" t="s">
        <v>214</v>
      </c>
      <c r="G1872" s="58" t="s">
        <v>214</v>
      </c>
      <c r="H1872" s="56" t="s">
        <v>2445</v>
      </c>
      <c r="I1872" s="57"/>
      <c r="J1872" s="57">
        <v>43180</v>
      </c>
      <c r="K1872" s="56" t="s">
        <v>18</v>
      </c>
      <c r="L1872" s="56" t="s">
        <v>18</v>
      </c>
      <c r="M1872" s="60" t="s">
        <v>29535</v>
      </c>
      <c r="N1872" s="56" t="s">
        <v>29536</v>
      </c>
      <c r="O1872" s="61"/>
      <c r="P1872" s="56" t="s">
        <v>5529</v>
      </c>
      <c r="Q1872" s="56" t="s">
        <v>96</v>
      </c>
      <c r="R1872" s="56"/>
      <c r="S1872" s="56" t="s">
        <v>108</v>
      </c>
      <c r="T1872" s="56" t="s">
        <v>14</v>
      </c>
      <c r="U1872" s="400"/>
      <c r="V1872" s="127"/>
      <c r="W1872" s="127" t="s">
        <v>108</v>
      </c>
      <c r="X1872" s="400" t="s">
        <v>108</v>
      </c>
      <c r="Y1872" s="61"/>
      <c r="Z1872" s="56" t="s">
        <v>18</v>
      </c>
      <c r="AA1872" s="533">
        <v>43169</v>
      </c>
      <c r="AB1872" s="203"/>
      <c r="AC1872" s="64" t="s">
        <v>25421</v>
      </c>
      <c r="AD1872" s="65" t="s">
        <v>79</v>
      </c>
      <c r="AE1872" s="65"/>
      <c r="AF1872" s="66"/>
      <c r="AG1872" s="66"/>
      <c r="AH1872" s="67" t="str">
        <v>Mar</v>
      </c>
      <c r="AI1872" s="68" t="str">
        <v>Mar</v>
      </c>
      <c r="AJ1872" s="69" t="e">
        <f t="shared" si="4"/>
        <v>#REF!</v>
      </c>
      <c r="AK1872" s="70">
        <f t="shared" si="1"/>
        <v>43197</v>
      </c>
      <c r="AL1872" s="71" t="e">
        <f t="shared" ca="1" si="5"/>
        <v>#REF!</v>
      </c>
      <c r="AM1872" s="71" t="str">
        <v>2018</v>
      </c>
      <c r="AN1872" s="70">
        <f t="shared" si="3"/>
        <v>43177</v>
      </c>
      <c r="AO1872" s="70" t="s">
        <v>123</v>
      </c>
    </row>
    <row r="1873" spans="1:41" ht="14.4">
      <c r="A1873" s="55" t="s">
        <v>29537</v>
      </c>
      <c r="B1873" s="56" t="s">
        <v>89</v>
      </c>
      <c r="C1873" s="57">
        <v>43143</v>
      </c>
      <c r="D1873" s="56" t="s">
        <v>90</v>
      </c>
      <c r="E1873" s="56" t="s">
        <v>140</v>
      </c>
      <c r="F1873" s="58" t="s">
        <v>106</v>
      </c>
      <c r="G1873" s="58" t="s">
        <v>107</v>
      </c>
      <c r="H1873" s="56" t="s">
        <v>140</v>
      </c>
      <c r="I1873" s="59"/>
      <c r="J1873" s="59"/>
      <c r="K1873" s="56" t="s">
        <v>18</v>
      </c>
      <c r="L1873" s="56" t="s">
        <v>18</v>
      </c>
      <c r="M1873" s="60" t="s">
        <v>29538</v>
      </c>
      <c r="N1873" s="56" t="s">
        <v>29539</v>
      </c>
      <c r="O1873" s="56" t="s">
        <v>95</v>
      </c>
      <c r="P1873" s="56" t="s">
        <v>29540</v>
      </c>
      <c r="Q1873" s="56" t="s">
        <v>17</v>
      </c>
      <c r="R1873" s="66"/>
      <c r="S1873" s="56" t="s">
        <v>108</v>
      </c>
      <c r="T1873" s="61"/>
      <c r="U1873" s="56"/>
      <c r="V1873" s="66"/>
      <c r="W1873" s="66"/>
      <c r="X1873" s="400"/>
      <c r="Y1873" s="61"/>
      <c r="Z1873" s="56" t="s">
        <v>18</v>
      </c>
      <c r="AA1873" s="57">
        <v>43145</v>
      </c>
      <c r="AB1873" s="203"/>
      <c r="AC1873" s="60" t="s">
        <v>29541</v>
      </c>
      <c r="AD1873" s="65" t="s">
        <v>79</v>
      </c>
      <c r="AE1873" s="65"/>
      <c r="AF1873" s="66"/>
      <c r="AG1873" s="66"/>
      <c r="AH1873" s="67" t="str">
        <v>Feb</v>
      </c>
      <c r="AI1873" s="68" t="str">
        <v>Feb</v>
      </c>
      <c r="AJ1873" s="69" t="e">
        <f t="shared" si="4"/>
        <v>#REF!</v>
      </c>
      <c r="AK1873" s="70">
        <f t="shared" si="1"/>
        <v>43173</v>
      </c>
      <c r="AL1873" s="71" t="e">
        <f t="shared" ca="1" si="5"/>
        <v>#REF!</v>
      </c>
      <c r="AM1873" s="71" t="str">
        <v>2018</v>
      </c>
      <c r="AN1873" s="70">
        <f t="shared" si="3"/>
        <v>43153</v>
      </c>
      <c r="AO1873" s="70" t="s">
        <v>123</v>
      </c>
    </row>
    <row r="1874" spans="1:41" ht="14.4">
      <c r="A1874" s="55" t="s">
        <v>29542</v>
      </c>
      <c r="B1874" s="56" t="s">
        <v>89</v>
      </c>
      <c r="C1874" s="57">
        <v>43348</v>
      </c>
      <c r="D1874" s="56" t="s">
        <v>1027</v>
      </c>
      <c r="E1874" s="56" t="s">
        <v>140</v>
      </c>
      <c r="F1874" s="8" t="s">
        <v>106</v>
      </c>
      <c r="G1874" s="58" t="s">
        <v>107</v>
      </c>
      <c r="H1874" s="56" t="s">
        <v>140</v>
      </c>
      <c r="I1874" s="57"/>
      <c r="J1874" s="57">
        <v>43378</v>
      </c>
      <c r="K1874" s="56" t="s">
        <v>18</v>
      </c>
      <c r="L1874" s="56" t="s">
        <v>14</v>
      </c>
      <c r="M1874" s="60" t="s">
        <v>29543</v>
      </c>
      <c r="N1874" s="56" t="s">
        <v>29544</v>
      </c>
      <c r="O1874" s="56" t="s">
        <v>95</v>
      </c>
      <c r="P1874" s="56" t="s">
        <v>108</v>
      </c>
      <c r="Q1874" s="56" t="s">
        <v>17</v>
      </c>
      <c r="R1874" s="56"/>
      <c r="S1874" s="56" t="s">
        <v>108</v>
      </c>
      <c r="T1874" s="56" t="s">
        <v>108</v>
      </c>
      <c r="U1874" s="56"/>
      <c r="V1874" s="56"/>
      <c r="W1874" s="56" t="s">
        <v>108</v>
      </c>
      <c r="X1874" s="56"/>
      <c r="Y1874" s="56" t="s">
        <v>108</v>
      </c>
      <c r="Z1874" s="56" t="s">
        <v>14</v>
      </c>
      <c r="AA1874" s="57">
        <v>43361</v>
      </c>
      <c r="AB1874" s="203"/>
      <c r="AC1874" s="64" t="s">
        <v>29545</v>
      </c>
      <c r="AD1874" s="56" t="s">
        <v>224</v>
      </c>
      <c r="AE1874" s="56"/>
      <c r="AF1874" s="61"/>
      <c r="AG1874" s="61"/>
      <c r="AH1874" s="67" t="str">
        <v>Sep</v>
      </c>
      <c r="AI1874" s="68" t="str">
        <v>Sep</v>
      </c>
      <c r="AJ1874" s="69" t="e">
        <f t="shared" si="4"/>
        <v>#REF!</v>
      </c>
      <c r="AK1874" s="70">
        <f t="shared" si="1"/>
        <v>43378</v>
      </c>
      <c r="AL1874" s="71" t="e">
        <f t="shared" ca="1" si="5"/>
        <v>#REF!</v>
      </c>
      <c r="AM1874" s="71" t="str">
        <v>2018</v>
      </c>
      <c r="AN1874" s="70">
        <f t="shared" si="3"/>
        <v>43358</v>
      </c>
      <c r="AO1874" s="70" t="s">
        <v>123</v>
      </c>
    </row>
    <row r="1875" spans="1:41" ht="14.4">
      <c r="A1875" s="55" t="s">
        <v>29546</v>
      </c>
      <c r="B1875" s="56" t="s">
        <v>89</v>
      </c>
      <c r="C1875" s="57">
        <v>43361</v>
      </c>
      <c r="D1875" s="56" t="s">
        <v>1027</v>
      </c>
      <c r="E1875" s="56" t="s">
        <v>140</v>
      </c>
      <c r="F1875" s="58" t="s">
        <v>106</v>
      </c>
      <c r="G1875" s="58" t="s">
        <v>107</v>
      </c>
      <c r="H1875" s="56" t="s">
        <v>140</v>
      </c>
      <c r="I1875" s="57"/>
      <c r="J1875" s="57">
        <v>43391</v>
      </c>
      <c r="K1875" s="56" t="s">
        <v>18</v>
      </c>
      <c r="L1875" s="56" t="s">
        <v>14</v>
      </c>
      <c r="M1875" s="60" t="s">
        <v>29547</v>
      </c>
      <c r="N1875" s="56" t="s">
        <v>29548</v>
      </c>
      <c r="O1875" s="56" t="s">
        <v>132</v>
      </c>
      <c r="P1875" s="56" t="s">
        <v>108</v>
      </c>
      <c r="Q1875" s="56" t="s">
        <v>96</v>
      </c>
      <c r="R1875" s="56"/>
      <c r="S1875" s="56" t="s">
        <v>108</v>
      </c>
      <c r="T1875" s="56" t="s">
        <v>108</v>
      </c>
      <c r="U1875" s="56"/>
      <c r="V1875" s="56"/>
      <c r="W1875" s="56" t="s">
        <v>108</v>
      </c>
      <c r="X1875" s="56"/>
      <c r="Y1875" s="56" t="s">
        <v>108</v>
      </c>
      <c r="Z1875" s="56" t="s">
        <v>14</v>
      </c>
      <c r="AA1875" s="57">
        <v>43361</v>
      </c>
      <c r="AB1875" s="203"/>
      <c r="AC1875" s="64" t="s">
        <v>29549</v>
      </c>
      <c r="AD1875" s="56" t="s">
        <v>633</v>
      </c>
      <c r="AE1875" s="56"/>
      <c r="AF1875" s="61"/>
      <c r="AG1875" s="61"/>
      <c r="AH1875" s="67" t="str">
        <v>Sep</v>
      </c>
      <c r="AI1875" s="68" t="str">
        <v>Sep</v>
      </c>
      <c r="AJ1875" s="69" t="e">
        <f t="shared" si="4"/>
        <v>#REF!</v>
      </c>
      <c r="AK1875" s="70">
        <f t="shared" si="1"/>
        <v>43391</v>
      </c>
      <c r="AL1875" s="71" t="e">
        <f t="shared" ca="1" si="5"/>
        <v>#REF!</v>
      </c>
      <c r="AM1875" s="71" t="str">
        <v>2018</v>
      </c>
      <c r="AN1875" s="70">
        <f t="shared" si="3"/>
        <v>43371</v>
      </c>
      <c r="AO1875" s="70" t="s">
        <v>123</v>
      </c>
    </row>
    <row r="1876" spans="1:41" ht="14.4">
      <c r="A1876" s="55" t="s">
        <v>29550</v>
      </c>
      <c r="B1876" s="56" t="s">
        <v>89</v>
      </c>
      <c r="C1876" s="57">
        <v>43377</v>
      </c>
      <c r="D1876" s="56" t="s">
        <v>90</v>
      </c>
      <c r="E1876" s="56" t="s">
        <v>140</v>
      </c>
      <c r="F1876" s="58" t="s">
        <v>106</v>
      </c>
      <c r="G1876" s="58" t="s">
        <v>107</v>
      </c>
      <c r="H1876" s="56" t="s">
        <v>140</v>
      </c>
      <c r="I1876" s="57"/>
      <c r="J1876" s="57">
        <v>43408</v>
      </c>
      <c r="K1876" s="56" t="s">
        <v>18</v>
      </c>
      <c r="L1876" s="56" t="s">
        <v>14</v>
      </c>
      <c r="M1876" s="60" t="s">
        <v>29551</v>
      </c>
      <c r="N1876" s="56" t="s">
        <v>29552</v>
      </c>
      <c r="O1876" s="56" t="s">
        <v>27</v>
      </c>
      <c r="P1876" s="56" t="s">
        <v>29553</v>
      </c>
      <c r="Q1876" s="56" t="s">
        <v>28</v>
      </c>
      <c r="R1876" s="56"/>
      <c r="S1876" s="56" t="s">
        <v>108</v>
      </c>
      <c r="T1876" s="56" t="s">
        <v>108</v>
      </c>
      <c r="U1876" s="56"/>
      <c r="V1876" s="56"/>
      <c r="W1876" s="56" t="s">
        <v>108</v>
      </c>
      <c r="X1876" s="56"/>
      <c r="Y1876" s="56" t="s">
        <v>108</v>
      </c>
      <c r="Z1876" s="56" t="s">
        <v>14</v>
      </c>
      <c r="AA1876" s="57">
        <v>43377</v>
      </c>
      <c r="AB1876" s="203"/>
      <c r="AC1876" s="64" t="s">
        <v>29554</v>
      </c>
      <c r="AD1876" s="56" t="s">
        <v>179</v>
      </c>
      <c r="AE1876" s="61"/>
      <c r="AF1876" s="61"/>
      <c r="AG1876" s="61"/>
      <c r="AH1876" s="67" t="str">
        <v>Oct</v>
      </c>
      <c r="AI1876" s="68" t="str">
        <v>Oct</v>
      </c>
      <c r="AJ1876" s="69" t="e">
        <f t="shared" si="4"/>
        <v>#REF!</v>
      </c>
      <c r="AK1876" s="70">
        <f t="shared" si="1"/>
        <v>43407</v>
      </c>
      <c r="AL1876" s="71" t="e">
        <f t="shared" ca="1" si="5"/>
        <v>#REF!</v>
      </c>
      <c r="AM1876" s="71" t="str">
        <v>2018</v>
      </c>
      <c r="AN1876" s="70">
        <f t="shared" si="3"/>
        <v>43387</v>
      </c>
      <c r="AO1876" s="70" t="s">
        <v>123</v>
      </c>
    </row>
    <row r="1877" spans="1:41" ht="14.4">
      <c r="A1877" s="55" t="s">
        <v>29555</v>
      </c>
      <c r="B1877" s="56" t="s">
        <v>89</v>
      </c>
      <c r="C1877" s="57">
        <v>43389</v>
      </c>
      <c r="D1877" s="56" t="s">
        <v>229</v>
      </c>
      <c r="E1877" s="56" t="s">
        <v>140</v>
      </c>
      <c r="F1877" s="58" t="s">
        <v>106</v>
      </c>
      <c r="G1877" s="58" t="s">
        <v>107</v>
      </c>
      <c r="H1877" s="56" t="s">
        <v>140</v>
      </c>
      <c r="I1877" s="57"/>
      <c r="J1877" s="57">
        <v>43389</v>
      </c>
      <c r="K1877" s="56" t="s">
        <v>18</v>
      </c>
      <c r="L1877" s="56" t="s">
        <v>14</v>
      </c>
      <c r="M1877" s="60" t="s">
        <v>29556</v>
      </c>
      <c r="N1877" s="56" t="s">
        <v>29557</v>
      </c>
      <c r="O1877" s="61"/>
      <c r="P1877" s="56" t="s">
        <v>108</v>
      </c>
      <c r="Q1877" s="56" t="s">
        <v>96</v>
      </c>
      <c r="R1877" s="56"/>
      <c r="S1877" s="56" t="s">
        <v>108</v>
      </c>
      <c r="T1877" s="56" t="s">
        <v>108</v>
      </c>
      <c r="U1877" s="56"/>
      <c r="V1877" s="56"/>
      <c r="W1877" s="56" t="s">
        <v>108</v>
      </c>
      <c r="X1877" s="56"/>
      <c r="Y1877" s="56" t="s">
        <v>108</v>
      </c>
      <c r="Z1877" s="56" t="s">
        <v>14</v>
      </c>
      <c r="AA1877" s="57">
        <v>43389</v>
      </c>
      <c r="AB1877" s="203"/>
      <c r="AC1877" s="64" t="s">
        <v>29558</v>
      </c>
      <c r="AD1877" s="56" t="s">
        <v>118</v>
      </c>
      <c r="AE1877" s="56"/>
      <c r="AF1877" s="61"/>
      <c r="AG1877" s="61"/>
      <c r="AH1877" s="67" t="str">
        <v>Oct</v>
      </c>
      <c r="AI1877" s="68" t="str">
        <v>Oct</v>
      </c>
      <c r="AJ1877" s="69" t="e">
        <f t="shared" si="4"/>
        <v>#REF!</v>
      </c>
      <c r="AK1877" s="70">
        <f t="shared" si="1"/>
        <v>43419</v>
      </c>
      <c r="AL1877" s="71" t="e">
        <f t="shared" ca="1" si="5"/>
        <v>#REF!</v>
      </c>
      <c r="AM1877" s="71" t="str">
        <v>2018</v>
      </c>
      <c r="AN1877" s="70">
        <f t="shared" si="3"/>
        <v>43399</v>
      </c>
      <c r="AO1877" s="70" t="s">
        <v>123</v>
      </c>
    </row>
    <row r="1878" spans="1:41" ht="14.4">
      <c r="A1878" s="55" t="s">
        <v>29559</v>
      </c>
      <c r="B1878" s="56" t="s">
        <v>89</v>
      </c>
      <c r="C1878" s="57">
        <v>43434</v>
      </c>
      <c r="D1878" s="56" t="s">
        <v>90</v>
      </c>
      <c r="E1878" s="56" t="s">
        <v>135</v>
      </c>
      <c r="F1878" s="58" t="s">
        <v>214</v>
      </c>
      <c r="G1878" s="58" t="s">
        <v>136</v>
      </c>
      <c r="H1878" s="56" t="s">
        <v>135</v>
      </c>
      <c r="I1878" s="59"/>
      <c r="J1878" s="59"/>
      <c r="K1878" s="61"/>
      <c r="L1878" s="61"/>
      <c r="M1878" s="60" t="s">
        <v>29560</v>
      </c>
      <c r="N1878" s="56" t="s">
        <v>29561</v>
      </c>
      <c r="O1878" s="56" t="s">
        <v>16</v>
      </c>
      <c r="P1878" s="56" t="s">
        <v>29562</v>
      </c>
      <c r="Q1878" s="56" t="s">
        <v>117</v>
      </c>
      <c r="R1878" s="66"/>
      <c r="S1878" s="61"/>
      <c r="T1878" s="61"/>
      <c r="U1878" s="402"/>
      <c r="V1878" s="66"/>
      <c r="W1878" s="66"/>
      <c r="X1878" s="402"/>
      <c r="Y1878" s="61"/>
      <c r="Z1878" s="56" t="s">
        <v>18</v>
      </c>
      <c r="AA1878" s="57">
        <v>43444</v>
      </c>
      <c r="AB1878" s="203"/>
      <c r="AC1878" s="64" t="s">
        <v>29563</v>
      </c>
      <c r="AD1878" s="56" t="s">
        <v>79</v>
      </c>
      <c r="AE1878" s="61"/>
      <c r="AF1878" s="61"/>
      <c r="AG1878" s="61"/>
      <c r="AH1878" s="67" t="str">
        <v>Nov</v>
      </c>
      <c r="AI1878" s="68" t="str">
        <v>Dec</v>
      </c>
      <c r="AJ1878" s="69" t="e">
        <f t="shared" si="4"/>
        <v>#REF!</v>
      </c>
      <c r="AK1878" s="70">
        <f t="shared" si="1"/>
        <v>43464</v>
      </c>
      <c r="AL1878" s="71" t="e">
        <f t="shared" ca="1" si="5"/>
        <v>#REF!</v>
      </c>
      <c r="AM1878" s="71" t="str">
        <v>2018</v>
      </c>
      <c r="AN1878" s="70">
        <f t="shared" si="3"/>
        <v>43444</v>
      </c>
      <c r="AO1878" s="70" t="s">
        <v>123</v>
      </c>
    </row>
    <row r="1879" spans="1:41" ht="14.4">
      <c r="A1879" s="55" t="s">
        <v>29564</v>
      </c>
      <c r="B1879" s="56" t="s">
        <v>89</v>
      </c>
      <c r="C1879" s="57">
        <v>43363</v>
      </c>
      <c r="D1879" s="56" t="s">
        <v>90</v>
      </c>
      <c r="E1879" s="56" t="s">
        <v>15779</v>
      </c>
      <c r="F1879" s="58" t="s">
        <v>214</v>
      </c>
      <c r="G1879" s="58" t="s">
        <v>214</v>
      </c>
      <c r="H1879" s="56" t="s">
        <v>2445</v>
      </c>
      <c r="I1879" s="57"/>
      <c r="J1879" s="57">
        <v>43393</v>
      </c>
      <c r="K1879" s="61"/>
      <c r="L1879" s="61"/>
      <c r="M1879" s="60" t="s">
        <v>29565</v>
      </c>
      <c r="N1879" s="56" t="s">
        <v>29566</v>
      </c>
      <c r="O1879" s="61"/>
      <c r="P1879" s="56" t="s">
        <v>29567</v>
      </c>
      <c r="Q1879" s="61"/>
      <c r="R1879" s="56"/>
      <c r="S1879" s="56" t="s">
        <v>108</v>
      </c>
      <c r="T1879" s="56" t="s">
        <v>108</v>
      </c>
      <c r="U1879" s="56"/>
      <c r="V1879" s="56"/>
      <c r="W1879" s="56" t="s">
        <v>108</v>
      </c>
      <c r="X1879" s="56" t="s">
        <v>108</v>
      </c>
      <c r="Y1879" s="56" t="s">
        <v>108</v>
      </c>
      <c r="Z1879" s="56" t="s">
        <v>14</v>
      </c>
      <c r="AA1879" s="533">
        <v>43378</v>
      </c>
      <c r="AB1879" s="203"/>
      <c r="AC1879" s="64" t="s">
        <v>29568</v>
      </c>
      <c r="AD1879" s="56" t="s">
        <v>224</v>
      </c>
      <c r="AE1879" s="56"/>
      <c r="AF1879" s="61"/>
      <c r="AG1879" s="61"/>
      <c r="AH1879" s="67" t="str">
        <v>Sep</v>
      </c>
      <c r="AI1879" s="68" t="str">
        <v>Oct</v>
      </c>
      <c r="AJ1879" s="69" t="e">
        <f t="shared" si="4"/>
        <v>#REF!</v>
      </c>
      <c r="AK1879" s="70">
        <f t="shared" si="1"/>
        <v>43393</v>
      </c>
      <c r="AL1879" s="71" t="e">
        <f t="shared" ca="1" si="5"/>
        <v>#REF!</v>
      </c>
      <c r="AM1879" s="71" t="str">
        <v>2018</v>
      </c>
      <c r="AN1879" s="70">
        <f t="shared" si="3"/>
        <v>43373</v>
      </c>
      <c r="AO1879" s="70" t="s">
        <v>123</v>
      </c>
    </row>
    <row r="1880" spans="1:41" ht="14.4">
      <c r="A1880" s="55" t="s">
        <v>29569</v>
      </c>
      <c r="B1880" s="56" t="s">
        <v>89</v>
      </c>
      <c r="C1880" s="57">
        <v>43132</v>
      </c>
      <c r="D1880" s="56" t="s">
        <v>90</v>
      </c>
      <c r="E1880" s="56" t="s">
        <v>140</v>
      </c>
      <c r="F1880" s="58" t="s">
        <v>106</v>
      </c>
      <c r="G1880" s="58" t="s">
        <v>107</v>
      </c>
      <c r="H1880" s="56" t="s">
        <v>140</v>
      </c>
      <c r="I1880" s="57"/>
      <c r="J1880" s="57">
        <v>43160</v>
      </c>
      <c r="K1880" s="56" t="s">
        <v>18</v>
      </c>
      <c r="L1880" s="56" t="s">
        <v>14</v>
      </c>
      <c r="M1880" s="60" t="s">
        <v>29570</v>
      </c>
      <c r="N1880" s="56" t="s">
        <v>29570</v>
      </c>
      <c r="O1880" s="61"/>
      <c r="P1880" s="56" t="s">
        <v>108</v>
      </c>
      <c r="Q1880" s="56" t="s">
        <v>96</v>
      </c>
      <c r="R1880" s="66"/>
      <c r="S1880" s="56" t="s">
        <v>108</v>
      </c>
      <c r="T1880" s="61"/>
      <c r="U1880" s="56"/>
      <c r="V1880" s="66"/>
      <c r="W1880" s="66"/>
      <c r="X1880" s="400"/>
      <c r="Y1880" s="56" t="s">
        <v>108</v>
      </c>
      <c r="Z1880" s="56" t="s">
        <v>14</v>
      </c>
      <c r="AA1880" s="57">
        <v>43132</v>
      </c>
      <c r="AB1880" s="203"/>
      <c r="AC1880" s="56" t="s">
        <v>29571</v>
      </c>
      <c r="AD1880" s="65" t="s">
        <v>224</v>
      </c>
      <c r="AE1880" s="65"/>
      <c r="AF1880" s="66"/>
      <c r="AG1880" s="66"/>
      <c r="AH1880" s="67" t="str">
        <v>Feb</v>
      </c>
      <c r="AI1880" s="68" t="str">
        <v>Feb</v>
      </c>
      <c r="AJ1880" s="69" t="e">
        <f t="shared" si="4"/>
        <v>#REF!</v>
      </c>
      <c r="AK1880" s="70">
        <f t="shared" si="1"/>
        <v>43162</v>
      </c>
      <c r="AL1880" s="71" t="e">
        <f t="shared" ca="1" si="5"/>
        <v>#REF!</v>
      </c>
      <c r="AM1880" s="71" t="str">
        <v>2018</v>
      </c>
      <c r="AN1880" s="70">
        <f t="shared" si="3"/>
        <v>43142</v>
      </c>
      <c r="AO1880" s="70" t="s">
        <v>123</v>
      </c>
    </row>
    <row r="1881" spans="1:41" ht="14.4">
      <c r="A1881" s="55" t="s">
        <v>29572</v>
      </c>
      <c r="B1881" s="56" t="s">
        <v>89</v>
      </c>
      <c r="C1881" s="57">
        <v>43361</v>
      </c>
      <c r="D1881" s="56" t="s">
        <v>131</v>
      </c>
      <c r="E1881" s="56" t="s">
        <v>140</v>
      </c>
      <c r="F1881" s="58" t="s">
        <v>106</v>
      </c>
      <c r="G1881" s="58" t="s">
        <v>107</v>
      </c>
      <c r="H1881" s="56" t="s">
        <v>140</v>
      </c>
      <c r="I1881" s="57"/>
      <c r="J1881" s="57">
        <v>43391</v>
      </c>
      <c r="K1881" s="56" t="s">
        <v>18</v>
      </c>
      <c r="L1881" s="56" t="s">
        <v>18</v>
      </c>
      <c r="M1881" s="60" t="s">
        <v>145</v>
      </c>
      <c r="N1881" s="56" t="s">
        <v>29573</v>
      </c>
      <c r="O1881" s="56" t="s">
        <v>16</v>
      </c>
      <c r="P1881" s="56" t="s">
        <v>2824</v>
      </c>
      <c r="Q1881" s="56" t="s">
        <v>21</v>
      </c>
      <c r="R1881" s="56"/>
      <c r="S1881" s="56" t="s">
        <v>108</v>
      </c>
      <c r="T1881" s="56" t="s">
        <v>108</v>
      </c>
      <c r="U1881" s="56"/>
      <c r="V1881" s="56"/>
      <c r="W1881" s="56" t="s">
        <v>108</v>
      </c>
      <c r="X1881" s="56"/>
      <c r="Y1881" s="56" t="s">
        <v>108</v>
      </c>
      <c r="Z1881" s="56" t="s">
        <v>18</v>
      </c>
      <c r="AA1881" s="57">
        <v>43389</v>
      </c>
      <c r="AB1881" s="203"/>
      <c r="AC1881" s="64" t="s">
        <v>29574</v>
      </c>
      <c r="AD1881" s="56" t="s">
        <v>79</v>
      </c>
      <c r="AE1881" s="56"/>
      <c r="AF1881" s="61"/>
      <c r="AG1881" s="61"/>
      <c r="AH1881" s="67" t="str">
        <v>Sep</v>
      </c>
      <c r="AI1881" s="68" t="str">
        <v>Oct</v>
      </c>
      <c r="AJ1881" s="69" t="e">
        <f t="shared" si="4"/>
        <v>#REF!</v>
      </c>
      <c r="AK1881" s="70">
        <f t="shared" si="1"/>
        <v>43391</v>
      </c>
      <c r="AL1881" s="71" t="e">
        <f t="shared" ca="1" si="5"/>
        <v>#REF!</v>
      </c>
      <c r="AM1881" s="71" t="str">
        <v>2018</v>
      </c>
      <c r="AN1881" s="70">
        <f t="shared" si="3"/>
        <v>43371</v>
      </c>
      <c r="AO1881" s="70" t="s">
        <v>123</v>
      </c>
    </row>
    <row r="1882" spans="1:41" ht="14.4">
      <c r="A1882" s="55" t="s">
        <v>29575</v>
      </c>
      <c r="B1882" s="56" t="s">
        <v>89</v>
      </c>
      <c r="C1882" s="57">
        <v>43116</v>
      </c>
      <c r="D1882" s="56" t="s">
        <v>90</v>
      </c>
      <c r="E1882" s="56" t="s">
        <v>112</v>
      </c>
      <c r="F1882" s="58" t="s">
        <v>106</v>
      </c>
      <c r="G1882" s="58" t="s">
        <v>113</v>
      </c>
      <c r="H1882" s="56" t="s">
        <v>112</v>
      </c>
      <c r="I1882" s="57"/>
      <c r="J1882" s="57">
        <v>43147</v>
      </c>
      <c r="K1882" s="56" t="s">
        <v>18</v>
      </c>
      <c r="L1882" s="56" t="s">
        <v>14</v>
      </c>
      <c r="M1882" s="60" t="s">
        <v>29576</v>
      </c>
      <c r="N1882" s="56" t="s">
        <v>10897</v>
      </c>
      <c r="O1882" s="61"/>
      <c r="P1882" s="56" t="s">
        <v>10898</v>
      </c>
      <c r="Q1882" s="56" t="s">
        <v>116</v>
      </c>
      <c r="R1882" s="353">
        <v>43118</v>
      </c>
      <c r="S1882" s="61"/>
      <c r="T1882" s="61"/>
      <c r="U1882" s="400"/>
      <c r="V1882" s="66"/>
      <c r="W1882" s="66"/>
      <c r="X1882" s="400" t="s">
        <v>108</v>
      </c>
      <c r="Y1882" s="61"/>
      <c r="Z1882" s="56" t="s">
        <v>14</v>
      </c>
      <c r="AA1882" s="57">
        <v>43118</v>
      </c>
      <c r="AB1882" s="203"/>
      <c r="AC1882" s="64" t="s">
        <v>257</v>
      </c>
      <c r="AD1882" s="534" t="s">
        <v>118</v>
      </c>
      <c r="AE1882" s="96"/>
      <c r="AF1882" s="66"/>
      <c r="AG1882" s="66"/>
      <c r="AH1882" s="67" t="str">
        <v>Jan</v>
      </c>
      <c r="AI1882" s="68" t="str">
        <v>Jan</v>
      </c>
      <c r="AJ1882" s="69" t="e">
        <f t="shared" si="4"/>
        <v>#REF!</v>
      </c>
      <c r="AK1882" s="70">
        <f t="shared" si="1"/>
        <v>43146</v>
      </c>
      <c r="AL1882" s="71" t="e">
        <f t="shared" ca="1" si="5"/>
        <v>#REF!</v>
      </c>
      <c r="AM1882" s="71" t="str">
        <v>2018</v>
      </c>
      <c r="AN1882" s="70">
        <f t="shared" si="3"/>
        <v>43126</v>
      </c>
      <c r="AO1882" s="70" t="s">
        <v>121</v>
      </c>
    </row>
    <row r="1883" spans="1:41" ht="14.4">
      <c r="A1883" s="55" t="s">
        <v>29577</v>
      </c>
      <c r="B1883" s="56" t="s">
        <v>89</v>
      </c>
      <c r="C1883" s="57">
        <v>43137</v>
      </c>
      <c r="D1883" s="56" t="s">
        <v>131</v>
      </c>
      <c r="E1883" s="56" t="s">
        <v>129</v>
      </c>
      <c r="F1883" s="58" t="s">
        <v>106</v>
      </c>
      <c r="G1883" s="58" t="s">
        <v>107</v>
      </c>
      <c r="H1883" s="56" t="s">
        <v>129</v>
      </c>
      <c r="I1883" s="57"/>
      <c r="J1883" s="57">
        <v>43179</v>
      </c>
      <c r="K1883" s="61"/>
      <c r="L1883" s="61"/>
      <c r="M1883" s="60" t="s">
        <v>29578</v>
      </c>
      <c r="N1883" s="56" t="s">
        <v>29579</v>
      </c>
      <c r="O1883" s="56" t="s">
        <v>132</v>
      </c>
      <c r="P1883" s="56" t="s">
        <v>29580</v>
      </c>
      <c r="Q1883" s="56" t="s">
        <v>17</v>
      </c>
      <c r="R1883" s="66"/>
      <c r="S1883" s="61"/>
      <c r="T1883" s="61"/>
      <c r="U1883" s="402"/>
      <c r="V1883" s="66"/>
      <c r="W1883" s="66"/>
      <c r="X1883" s="400" t="s">
        <v>108</v>
      </c>
      <c r="Y1883" s="61"/>
      <c r="Z1883" s="56" t="s">
        <v>18</v>
      </c>
      <c r="AA1883" s="57">
        <v>43137</v>
      </c>
      <c r="AB1883" s="203"/>
      <c r="AC1883" s="64" t="s">
        <v>21825</v>
      </c>
      <c r="AD1883" s="65" t="s">
        <v>79</v>
      </c>
      <c r="AE1883" s="96"/>
      <c r="AF1883" s="66"/>
      <c r="AG1883" s="66"/>
      <c r="AH1883" s="67" t="str">
        <v>Feb</v>
      </c>
      <c r="AI1883" s="68" t="str">
        <v>Feb</v>
      </c>
      <c r="AJ1883" s="69" t="e">
        <f t="shared" si="4"/>
        <v>#REF!</v>
      </c>
      <c r="AK1883" s="70">
        <f t="shared" si="1"/>
        <v>43167</v>
      </c>
      <c r="AL1883" s="71" t="e">
        <f t="shared" ca="1" si="5"/>
        <v>#REF!</v>
      </c>
      <c r="AM1883" s="71" t="str">
        <v>2018</v>
      </c>
      <c r="AN1883" s="70">
        <f t="shared" si="3"/>
        <v>43147</v>
      </c>
      <c r="AO1883" s="70" t="s">
        <v>123</v>
      </c>
    </row>
    <row r="1884" spans="1:41" ht="14.4">
      <c r="A1884" s="55" t="s">
        <v>29581</v>
      </c>
      <c r="B1884" s="56" t="s">
        <v>89</v>
      </c>
      <c r="C1884" s="57">
        <v>43179</v>
      </c>
      <c r="D1884" s="56" t="s">
        <v>1027</v>
      </c>
      <c r="E1884" s="56" t="s">
        <v>140</v>
      </c>
      <c r="F1884" s="58" t="s">
        <v>106</v>
      </c>
      <c r="G1884" s="58" t="s">
        <v>107</v>
      </c>
      <c r="H1884" s="56" t="s">
        <v>140</v>
      </c>
      <c r="I1884" s="57"/>
      <c r="J1884" s="57">
        <v>43210</v>
      </c>
      <c r="K1884" s="56" t="s">
        <v>18</v>
      </c>
      <c r="L1884" s="56" t="s">
        <v>18</v>
      </c>
      <c r="M1884" s="60" t="s">
        <v>642</v>
      </c>
      <c r="N1884" s="56" t="s">
        <v>29582</v>
      </c>
      <c r="O1884" s="56" t="s">
        <v>249</v>
      </c>
      <c r="P1884" s="56" t="s">
        <v>29583</v>
      </c>
      <c r="Q1884" s="56" t="s">
        <v>17</v>
      </c>
      <c r="R1884" s="66"/>
      <c r="S1884" s="56" t="s">
        <v>108</v>
      </c>
      <c r="T1884" s="56" t="s">
        <v>108</v>
      </c>
      <c r="U1884" s="56"/>
      <c r="V1884" s="56"/>
      <c r="W1884" s="56"/>
      <c r="X1884" s="400"/>
      <c r="Y1884" s="56" t="s">
        <v>108</v>
      </c>
      <c r="Z1884" s="56" t="s">
        <v>18</v>
      </c>
      <c r="AA1884" s="57">
        <v>43194</v>
      </c>
      <c r="AB1884" s="203"/>
      <c r="AC1884" s="64" t="s">
        <v>29584</v>
      </c>
      <c r="AD1884" s="65" t="s">
        <v>79</v>
      </c>
      <c r="AE1884" s="65"/>
      <c r="AF1884" s="66"/>
      <c r="AG1884" s="66"/>
      <c r="AH1884" s="67" t="str">
        <v>Mar</v>
      </c>
      <c r="AI1884" s="68" t="str">
        <v>Apr</v>
      </c>
      <c r="AJ1884" s="69" t="e">
        <f t="shared" si="4"/>
        <v>#REF!</v>
      </c>
      <c r="AK1884" s="70">
        <f t="shared" si="1"/>
        <v>43209</v>
      </c>
      <c r="AL1884" s="71" t="e">
        <f t="shared" ca="1" si="5"/>
        <v>#REF!</v>
      </c>
      <c r="AM1884" s="71" t="str">
        <v>2018</v>
      </c>
      <c r="AN1884" s="70">
        <f t="shared" si="3"/>
        <v>43189</v>
      </c>
      <c r="AO1884" s="70" t="s">
        <v>123</v>
      </c>
    </row>
    <row r="1885" spans="1:41" ht="14.4">
      <c r="A1885" s="55" t="s">
        <v>29585</v>
      </c>
      <c r="B1885" s="56" t="s">
        <v>89</v>
      </c>
      <c r="C1885" s="57">
        <v>43289</v>
      </c>
      <c r="D1885" s="56" t="s">
        <v>90</v>
      </c>
      <c r="E1885" s="56" t="s">
        <v>327</v>
      </c>
      <c r="F1885" s="58" t="s">
        <v>214</v>
      </c>
      <c r="G1885" s="58" t="s">
        <v>328</v>
      </c>
      <c r="H1885" s="56" t="s">
        <v>327</v>
      </c>
      <c r="I1885" s="57"/>
      <c r="J1885" s="57">
        <v>43320</v>
      </c>
      <c r="K1885" s="56" t="s">
        <v>18</v>
      </c>
      <c r="L1885" s="56" t="s">
        <v>18</v>
      </c>
      <c r="M1885" s="60" t="s">
        <v>29586</v>
      </c>
      <c r="N1885" s="56" t="s">
        <v>29587</v>
      </c>
      <c r="O1885" s="56" t="s">
        <v>271</v>
      </c>
      <c r="P1885" s="61"/>
      <c r="Q1885" s="56" t="s">
        <v>96</v>
      </c>
      <c r="R1885" s="66"/>
      <c r="S1885" s="61"/>
      <c r="T1885" s="61"/>
      <c r="U1885" s="402"/>
      <c r="V1885" s="66"/>
      <c r="W1885" s="66"/>
      <c r="X1885" s="402"/>
      <c r="Y1885" s="61"/>
      <c r="Z1885" s="56" t="s">
        <v>18</v>
      </c>
      <c r="AA1885" s="533">
        <v>43293</v>
      </c>
      <c r="AB1885" s="203"/>
      <c r="AC1885" s="64" t="s">
        <v>29588</v>
      </c>
      <c r="AD1885" s="56" t="s">
        <v>79</v>
      </c>
      <c r="AE1885" s="56" t="s">
        <v>27697</v>
      </c>
      <c r="AF1885" s="61"/>
      <c r="AG1885" s="61"/>
      <c r="AH1885" s="67" t="str">
        <v>Jul</v>
      </c>
      <c r="AI1885" s="68" t="str">
        <v>Jul</v>
      </c>
      <c r="AJ1885" s="69" t="e">
        <f t="shared" si="4"/>
        <v>#REF!</v>
      </c>
      <c r="AK1885" s="70">
        <f t="shared" si="1"/>
        <v>43319</v>
      </c>
      <c r="AL1885" s="71" t="e">
        <f t="shared" ca="1" si="5"/>
        <v>#REF!</v>
      </c>
      <c r="AM1885" s="71" t="str">
        <v>2018</v>
      </c>
      <c r="AN1885" s="70">
        <f t="shared" si="3"/>
        <v>43299</v>
      </c>
      <c r="AO1885" s="70" t="s">
        <v>123</v>
      </c>
    </row>
    <row r="1886" spans="1:41" ht="14.4">
      <c r="A1886" s="55" t="s">
        <v>29589</v>
      </c>
      <c r="B1886" s="56" t="s">
        <v>89</v>
      </c>
      <c r="C1886" s="57">
        <v>43327</v>
      </c>
      <c r="D1886" s="56" t="s">
        <v>131</v>
      </c>
      <c r="E1886" s="56" t="s">
        <v>140</v>
      </c>
      <c r="F1886" s="58" t="s">
        <v>106</v>
      </c>
      <c r="G1886" s="58" t="s">
        <v>107</v>
      </c>
      <c r="H1886" s="56" t="s">
        <v>140</v>
      </c>
      <c r="I1886" s="57"/>
      <c r="J1886" s="57">
        <v>43358</v>
      </c>
      <c r="K1886" s="56" t="s">
        <v>18</v>
      </c>
      <c r="L1886" s="56" t="s">
        <v>18</v>
      </c>
      <c r="M1886" s="60" t="s">
        <v>29590</v>
      </c>
      <c r="N1886" s="56" t="s">
        <v>29591</v>
      </c>
      <c r="O1886" s="56" t="s">
        <v>33</v>
      </c>
      <c r="P1886" s="56" t="s">
        <v>29592</v>
      </c>
      <c r="Q1886" s="56" t="s">
        <v>17</v>
      </c>
      <c r="R1886" s="56"/>
      <c r="S1886" s="56" t="s">
        <v>108</v>
      </c>
      <c r="T1886" s="56" t="s">
        <v>108</v>
      </c>
      <c r="U1886" s="56"/>
      <c r="V1886" s="56"/>
      <c r="W1886" s="56" t="s">
        <v>108</v>
      </c>
      <c r="X1886" s="56"/>
      <c r="Y1886" s="56" t="s">
        <v>108</v>
      </c>
      <c r="Z1886" s="56" t="s">
        <v>18</v>
      </c>
      <c r="AA1886" s="57">
        <v>43326</v>
      </c>
      <c r="AB1886" s="203"/>
      <c r="AC1886" s="64" t="s">
        <v>22491</v>
      </c>
      <c r="AD1886" s="56" t="s">
        <v>79</v>
      </c>
      <c r="AE1886" s="56"/>
      <c r="AF1886" s="61"/>
      <c r="AG1886" s="61"/>
      <c r="AH1886" s="67" t="str">
        <v>Aug</v>
      </c>
      <c r="AI1886" s="68" t="str">
        <v>Aug</v>
      </c>
      <c r="AJ1886" s="69" t="e">
        <f t="shared" si="4"/>
        <v>#REF!</v>
      </c>
      <c r="AK1886" s="70">
        <f t="shared" si="1"/>
        <v>43357</v>
      </c>
      <c r="AL1886" s="71" t="e">
        <f t="shared" ca="1" si="5"/>
        <v>#REF!</v>
      </c>
      <c r="AM1886" s="71" t="str">
        <v>2018</v>
      </c>
      <c r="AN1886" s="70">
        <f t="shared" si="3"/>
        <v>43337</v>
      </c>
      <c r="AO1886" s="70" t="s">
        <v>123</v>
      </c>
    </row>
    <row r="1887" spans="1:41" ht="14.4">
      <c r="A1887" s="55" t="s">
        <v>29593</v>
      </c>
      <c r="B1887" s="56" t="s">
        <v>89</v>
      </c>
      <c r="C1887" s="57">
        <v>43460</v>
      </c>
      <c r="D1887" s="56" t="s">
        <v>90</v>
      </c>
      <c r="E1887" s="56" t="s">
        <v>30</v>
      </c>
      <c r="F1887" s="58" t="s">
        <v>106</v>
      </c>
      <c r="G1887" s="58" t="s">
        <v>107</v>
      </c>
      <c r="H1887" s="56" t="s">
        <v>30</v>
      </c>
      <c r="I1887" s="59"/>
      <c r="J1887" s="59"/>
      <c r="K1887" s="61"/>
      <c r="L1887" s="61"/>
      <c r="M1887" s="60" t="s">
        <v>29594</v>
      </c>
      <c r="N1887" s="56" t="s">
        <v>29595</v>
      </c>
      <c r="O1887" s="56" t="s">
        <v>29</v>
      </c>
      <c r="P1887" s="56" t="s">
        <v>29596</v>
      </c>
      <c r="Q1887" s="56" t="s">
        <v>17</v>
      </c>
      <c r="R1887" s="66"/>
      <c r="S1887" s="61"/>
      <c r="T1887" s="61"/>
      <c r="U1887" s="402"/>
      <c r="V1887" s="66"/>
      <c r="W1887" s="66"/>
      <c r="X1887" s="402"/>
      <c r="Y1887" s="61"/>
      <c r="Z1887" s="56" t="s">
        <v>18</v>
      </c>
      <c r="AA1887" s="533">
        <v>43465</v>
      </c>
      <c r="AB1887" s="203"/>
      <c r="AC1887" s="95"/>
      <c r="AD1887" s="56" t="s">
        <v>79</v>
      </c>
      <c r="AE1887" s="61"/>
      <c r="AF1887" s="61"/>
      <c r="AG1887" s="61"/>
      <c r="AH1887" s="67" t="str">
        <v>Dec</v>
      </c>
      <c r="AI1887" s="68" t="str">
        <v>Dec</v>
      </c>
      <c r="AJ1887" s="69" t="e">
        <f t="shared" si="4"/>
        <v>#REF!</v>
      </c>
      <c r="AK1887" s="70">
        <f t="shared" si="1"/>
        <v>43490</v>
      </c>
      <c r="AL1887" s="71" t="e">
        <f t="shared" ca="1" si="5"/>
        <v>#REF!</v>
      </c>
      <c r="AM1887" s="71" t="str">
        <v>2018</v>
      </c>
      <c r="AN1887" s="70">
        <f t="shared" si="3"/>
        <v>43470</v>
      </c>
      <c r="AO1887" s="70" t="s">
        <v>123</v>
      </c>
    </row>
    <row r="1888" spans="1:41" ht="14.4">
      <c r="A1888" s="55" t="s">
        <v>29597</v>
      </c>
      <c r="B1888" s="56" t="s">
        <v>89</v>
      </c>
      <c r="C1888" s="57">
        <v>43420</v>
      </c>
      <c r="D1888" s="56" t="s">
        <v>90</v>
      </c>
      <c r="E1888" s="56" t="s">
        <v>91</v>
      </c>
      <c r="F1888" s="58" t="s">
        <v>214</v>
      </c>
      <c r="G1888" s="58" t="s">
        <v>93</v>
      </c>
      <c r="H1888" s="56" t="s">
        <v>91</v>
      </c>
      <c r="I1888" s="57"/>
      <c r="J1888" s="57">
        <v>43450</v>
      </c>
      <c r="K1888" s="56" t="s">
        <v>18</v>
      </c>
      <c r="L1888" s="56" t="s">
        <v>14</v>
      </c>
      <c r="M1888" s="60" t="s">
        <v>745</v>
      </c>
      <c r="N1888" s="56" t="s">
        <v>29598</v>
      </c>
      <c r="O1888" s="56" t="s">
        <v>355</v>
      </c>
      <c r="P1888" s="56" t="s">
        <v>29599</v>
      </c>
      <c r="Q1888" s="56" t="s">
        <v>96</v>
      </c>
      <c r="R1888" s="66"/>
      <c r="S1888" s="61"/>
      <c r="T1888" s="61"/>
      <c r="U1888" s="402"/>
      <c r="V1888" s="66"/>
      <c r="W1888" s="66"/>
      <c r="X1888" s="402"/>
      <c r="Y1888" s="61"/>
      <c r="Z1888" s="56" t="s">
        <v>18</v>
      </c>
      <c r="AA1888" s="533">
        <v>43431</v>
      </c>
      <c r="AB1888" s="203"/>
      <c r="AC1888" s="64"/>
      <c r="AD1888" s="56" t="s">
        <v>79</v>
      </c>
      <c r="AE1888" s="56"/>
      <c r="AF1888" s="61"/>
      <c r="AG1888" s="61"/>
      <c r="AH1888" s="67" t="str">
        <v>Nov</v>
      </c>
      <c r="AI1888" s="68" t="str">
        <v>Nov</v>
      </c>
      <c r="AJ1888" s="69" t="e">
        <f t="shared" si="4"/>
        <v>#REF!</v>
      </c>
      <c r="AK1888" s="70">
        <f t="shared" si="1"/>
        <v>43450</v>
      </c>
      <c r="AL1888" s="71" t="e">
        <f t="shared" ca="1" si="5"/>
        <v>#REF!</v>
      </c>
      <c r="AM1888" s="71" t="str">
        <v>2018</v>
      </c>
      <c r="AN1888" s="70">
        <f t="shared" si="3"/>
        <v>43430</v>
      </c>
      <c r="AO1888" s="70" t="s">
        <v>123</v>
      </c>
    </row>
    <row r="1889" spans="1:41" ht="14.4">
      <c r="A1889" s="55" t="s">
        <v>29600</v>
      </c>
      <c r="B1889" s="56" t="s">
        <v>89</v>
      </c>
      <c r="C1889" s="57">
        <v>43395</v>
      </c>
      <c r="D1889" s="56" t="s">
        <v>1027</v>
      </c>
      <c r="E1889" s="56" t="s">
        <v>140</v>
      </c>
      <c r="F1889" s="58" t="s">
        <v>106</v>
      </c>
      <c r="G1889" s="58" t="s">
        <v>107</v>
      </c>
      <c r="H1889" s="56" t="s">
        <v>140</v>
      </c>
      <c r="I1889" s="57"/>
      <c r="J1889" s="57">
        <v>43426</v>
      </c>
      <c r="K1889" s="56" t="s">
        <v>18</v>
      </c>
      <c r="L1889" s="56" t="s">
        <v>18</v>
      </c>
      <c r="M1889" s="60" t="s">
        <v>3883</v>
      </c>
      <c r="N1889" s="56" t="s">
        <v>29601</v>
      </c>
      <c r="O1889" s="56" t="s">
        <v>22</v>
      </c>
      <c r="P1889" s="56" t="s">
        <v>29602</v>
      </c>
      <c r="Q1889" s="56" t="s">
        <v>96</v>
      </c>
      <c r="R1889" s="56"/>
      <c r="S1889" s="56" t="s">
        <v>108</v>
      </c>
      <c r="T1889" s="56" t="s">
        <v>108</v>
      </c>
      <c r="U1889" s="56"/>
      <c r="V1889" s="56"/>
      <c r="W1889" s="56" t="s">
        <v>108</v>
      </c>
      <c r="X1889" s="56"/>
      <c r="Y1889" s="56" t="s">
        <v>108</v>
      </c>
      <c r="Z1889" s="56" t="s">
        <v>18</v>
      </c>
      <c r="AA1889" s="57">
        <v>43395</v>
      </c>
      <c r="AB1889" s="203"/>
      <c r="AC1889" s="64" t="s">
        <v>29603</v>
      </c>
      <c r="AD1889" s="56" t="s">
        <v>79</v>
      </c>
      <c r="AE1889" s="56"/>
      <c r="AF1889" s="61"/>
      <c r="AG1889" s="61"/>
      <c r="AH1889" s="67" t="str">
        <v>Oct</v>
      </c>
      <c r="AI1889" s="68" t="str">
        <v>Oct</v>
      </c>
      <c r="AJ1889" s="69" t="e">
        <f t="shared" si="4"/>
        <v>#REF!</v>
      </c>
      <c r="AK1889" s="70">
        <f t="shared" si="1"/>
        <v>43425</v>
      </c>
      <c r="AL1889" s="71" t="e">
        <f t="shared" ca="1" si="5"/>
        <v>#REF!</v>
      </c>
      <c r="AM1889" s="71" t="str">
        <v>2018</v>
      </c>
      <c r="AN1889" s="70">
        <f t="shared" si="3"/>
        <v>43405</v>
      </c>
      <c r="AO1889" s="70" t="s">
        <v>123</v>
      </c>
    </row>
    <row r="1890" spans="1:41" ht="14.4">
      <c r="A1890" s="55" t="s">
        <v>29604</v>
      </c>
      <c r="B1890" s="56" t="s">
        <v>89</v>
      </c>
      <c r="C1890" s="57">
        <v>43388</v>
      </c>
      <c r="D1890" s="56" t="s">
        <v>1027</v>
      </c>
      <c r="E1890" s="56" t="s">
        <v>140</v>
      </c>
      <c r="F1890" s="58" t="s">
        <v>106</v>
      </c>
      <c r="G1890" s="58" t="s">
        <v>107</v>
      </c>
      <c r="H1890" s="56" t="s">
        <v>140</v>
      </c>
      <c r="I1890" s="57"/>
      <c r="J1890" s="57">
        <v>43419</v>
      </c>
      <c r="K1890" s="56" t="s">
        <v>18</v>
      </c>
      <c r="L1890" s="56" t="s">
        <v>18</v>
      </c>
      <c r="M1890" s="60" t="s">
        <v>7537</v>
      </c>
      <c r="N1890" s="56" t="s">
        <v>29605</v>
      </c>
      <c r="O1890" s="56" t="s">
        <v>44</v>
      </c>
      <c r="P1890" s="56" t="s">
        <v>29602</v>
      </c>
      <c r="Q1890" s="56" t="s">
        <v>17</v>
      </c>
      <c r="R1890" s="56"/>
      <c r="S1890" s="56" t="s">
        <v>108</v>
      </c>
      <c r="T1890" s="56" t="s">
        <v>108</v>
      </c>
      <c r="U1890" s="56"/>
      <c r="V1890" s="56"/>
      <c r="W1890" s="56" t="s">
        <v>108</v>
      </c>
      <c r="X1890" s="56"/>
      <c r="Y1890" s="56" t="s">
        <v>108</v>
      </c>
      <c r="Z1890" s="56" t="s">
        <v>18</v>
      </c>
      <c r="AA1890" s="57">
        <v>43388</v>
      </c>
      <c r="AB1890" s="203"/>
      <c r="AC1890" s="64" t="s">
        <v>26040</v>
      </c>
      <c r="AD1890" s="56" t="s">
        <v>79</v>
      </c>
      <c r="AE1890" s="56"/>
      <c r="AF1890" s="61"/>
      <c r="AG1890" s="61"/>
      <c r="AH1890" s="67" t="str">
        <v>Oct</v>
      </c>
      <c r="AI1890" s="68" t="str">
        <v>Oct</v>
      </c>
      <c r="AJ1890" s="69" t="e">
        <f t="shared" si="4"/>
        <v>#REF!</v>
      </c>
      <c r="AK1890" s="70">
        <f t="shared" si="1"/>
        <v>43418</v>
      </c>
      <c r="AL1890" s="71" t="e">
        <f t="shared" ca="1" si="5"/>
        <v>#REF!</v>
      </c>
      <c r="AM1890" s="71" t="str">
        <v>2018</v>
      </c>
      <c r="AN1890" s="70">
        <f t="shared" si="3"/>
        <v>43398</v>
      </c>
      <c r="AO1890" s="70" t="s">
        <v>123</v>
      </c>
    </row>
    <row r="1891" spans="1:41" ht="14.4">
      <c r="A1891" s="55" t="s">
        <v>29606</v>
      </c>
      <c r="B1891" s="56" t="s">
        <v>89</v>
      </c>
      <c r="C1891" s="57">
        <v>43434</v>
      </c>
      <c r="D1891" s="56" t="s">
        <v>1027</v>
      </c>
      <c r="E1891" s="56" t="s">
        <v>140</v>
      </c>
      <c r="F1891" s="58" t="s">
        <v>106</v>
      </c>
      <c r="G1891" s="58" t="s">
        <v>107</v>
      </c>
      <c r="H1891" s="56" t="s">
        <v>140</v>
      </c>
      <c r="I1891" s="57"/>
      <c r="J1891" s="57">
        <v>43464</v>
      </c>
      <c r="K1891" s="56" t="s">
        <v>18</v>
      </c>
      <c r="L1891" s="56" t="s">
        <v>14</v>
      </c>
      <c r="M1891" s="60" t="s">
        <v>642</v>
      </c>
      <c r="N1891" s="56" t="s">
        <v>29607</v>
      </c>
      <c r="O1891" s="56" t="s">
        <v>44</v>
      </c>
      <c r="P1891" s="56" t="s">
        <v>108</v>
      </c>
      <c r="Q1891" s="56" t="s">
        <v>96</v>
      </c>
      <c r="R1891" s="56"/>
      <c r="S1891" s="56" t="s">
        <v>108</v>
      </c>
      <c r="T1891" s="56" t="s">
        <v>108</v>
      </c>
      <c r="U1891" s="56"/>
      <c r="V1891" s="56"/>
      <c r="W1891" s="56" t="s">
        <v>108</v>
      </c>
      <c r="X1891" s="56"/>
      <c r="Y1891" s="56" t="s">
        <v>108</v>
      </c>
      <c r="Z1891" s="56" t="s">
        <v>14</v>
      </c>
      <c r="AA1891" s="57">
        <v>43434</v>
      </c>
      <c r="AB1891" s="203"/>
      <c r="AC1891" s="64" t="s">
        <v>21762</v>
      </c>
      <c r="AD1891" s="56" t="s">
        <v>118</v>
      </c>
      <c r="AE1891" s="56"/>
      <c r="AF1891" s="61"/>
      <c r="AG1891" s="61"/>
      <c r="AH1891" s="67" t="str">
        <v>Nov</v>
      </c>
      <c r="AI1891" s="68" t="str">
        <v>Nov</v>
      </c>
      <c r="AJ1891" s="69" t="e">
        <f t="shared" si="4"/>
        <v>#REF!</v>
      </c>
      <c r="AK1891" s="70">
        <f t="shared" si="1"/>
        <v>43464</v>
      </c>
      <c r="AL1891" s="71" t="e">
        <f t="shared" ca="1" si="5"/>
        <v>#REF!</v>
      </c>
      <c r="AM1891" s="71" t="str">
        <v>2018</v>
      </c>
      <c r="AN1891" s="70">
        <f t="shared" si="3"/>
        <v>43444</v>
      </c>
      <c r="AO1891" s="70" t="s">
        <v>123</v>
      </c>
    </row>
    <row r="1892" spans="1:41" ht="14.4">
      <c r="A1892" s="55" t="s">
        <v>29608</v>
      </c>
      <c r="B1892" s="56" t="s">
        <v>89</v>
      </c>
      <c r="C1892" s="57">
        <v>43404</v>
      </c>
      <c r="D1892" s="56" t="s">
        <v>1027</v>
      </c>
      <c r="E1892" s="56" t="s">
        <v>140</v>
      </c>
      <c r="F1892" s="58" t="s">
        <v>106</v>
      </c>
      <c r="G1892" s="58" t="s">
        <v>107</v>
      </c>
      <c r="H1892" s="56" t="s">
        <v>140</v>
      </c>
      <c r="I1892" s="57"/>
      <c r="J1892" s="57">
        <v>43435</v>
      </c>
      <c r="K1892" s="56" t="s">
        <v>18</v>
      </c>
      <c r="L1892" s="56" t="s">
        <v>18</v>
      </c>
      <c r="M1892" s="60" t="s">
        <v>642</v>
      </c>
      <c r="N1892" s="56" t="s">
        <v>29609</v>
      </c>
      <c r="O1892" s="56" t="s">
        <v>27</v>
      </c>
      <c r="P1892" s="56" t="s">
        <v>29610</v>
      </c>
      <c r="Q1892" s="56" t="s">
        <v>21</v>
      </c>
      <c r="R1892" s="56"/>
      <c r="S1892" s="56" t="s">
        <v>108</v>
      </c>
      <c r="T1892" s="56" t="s">
        <v>108</v>
      </c>
      <c r="U1892" s="56"/>
      <c r="V1892" s="56"/>
      <c r="W1892" s="56" t="s">
        <v>108</v>
      </c>
      <c r="X1892" s="56"/>
      <c r="Y1892" s="56" t="s">
        <v>108</v>
      </c>
      <c r="Z1892" s="56" t="s">
        <v>18</v>
      </c>
      <c r="AA1892" s="57">
        <v>43404</v>
      </c>
      <c r="AB1892" s="203"/>
      <c r="AC1892" s="64" t="s">
        <v>24592</v>
      </c>
      <c r="AD1892" s="56" t="s">
        <v>79</v>
      </c>
      <c r="AE1892" s="56"/>
      <c r="AF1892" s="61"/>
      <c r="AG1892" s="61"/>
      <c r="AH1892" s="67" t="str">
        <v>Oct</v>
      </c>
      <c r="AI1892" s="68" t="str">
        <v>Oct</v>
      </c>
      <c r="AJ1892" s="69" t="e">
        <f t="shared" si="4"/>
        <v>#REF!</v>
      </c>
      <c r="AK1892" s="70">
        <f t="shared" si="1"/>
        <v>43434</v>
      </c>
      <c r="AL1892" s="71" t="e">
        <f t="shared" ca="1" si="5"/>
        <v>#REF!</v>
      </c>
      <c r="AM1892" s="71" t="str">
        <v>2018</v>
      </c>
      <c r="AN1892" s="70">
        <f t="shared" si="3"/>
        <v>43414</v>
      </c>
      <c r="AO1892" s="70" t="s">
        <v>123</v>
      </c>
    </row>
    <row r="1893" spans="1:41" ht="14.4">
      <c r="A1893" s="55" t="s">
        <v>29611</v>
      </c>
      <c r="B1893" s="56" t="s">
        <v>89</v>
      </c>
      <c r="C1893" s="57">
        <v>43159</v>
      </c>
      <c r="D1893" s="56" t="s">
        <v>131</v>
      </c>
      <c r="E1893" s="56" t="s">
        <v>140</v>
      </c>
      <c r="F1893" s="58" t="s">
        <v>106</v>
      </c>
      <c r="G1893" s="58" t="s">
        <v>107</v>
      </c>
      <c r="H1893" s="56" t="s">
        <v>140</v>
      </c>
      <c r="I1893" s="57"/>
      <c r="J1893" s="57">
        <v>43552</v>
      </c>
      <c r="K1893" s="56" t="s">
        <v>18</v>
      </c>
      <c r="L1893" s="56" t="s">
        <v>14</v>
      </c>
      <c r="M1893" s="60" t="s">
        <v>13649</v>
      </c>
      <c r="N1893" s="56" t="s">
        <v>29612</v>
      </c>
      <c r="O1893" s="61"/>
      <c r="P1893" s="56" t="s">
        <v>108</v>
      </c>
      <c r="Q1893" s="56" t="s">
        <v>96</v>
      </c>
      <c r="R1893" s="66"/>
      <c r="S1893" s="56" t="s">
        <v>108</v>
      </c>
      <c r="T1893" s="56" t="s">
        <v>108</v>
      </c>
      <c r="U1893" s="400"/>
      <c r="V1893" s="66"/>
      <c r="W1893" s="66"/>
      <c r="X1893" s="400"/>
      <c r="Y1893" s="56" t="s">
        <v>108</v>
      </c>
      <c r="Z1893" s="56" t="s">
        <v>14</v>
      </c>
      <c r="AA1893" s="57">
        <v>43159</v>
      </c>
      <c r="AB1893" s="203"/>
      <c r="AC1893" s="64" t="s">
        <v>29613</v>
      </c>
      <c r="AD1893" s="65" t="s">
        <v>118</v>
      </c>
      <c r="AE1893" s="65"/>
      <c r="AF1893" s="66"/>
      <c r="AG1893" s="66"/>
      <c r="AH1893" s="67" t="str">
        <v>Feb</v>
      </c>
      <c r="AI1893" s="68" t="str">
        <v>Feb</v>
      </c>
      <c r="AJ1893" s="69" t="e">
        <f t="shared" si="4"/>
        <v>#REF!</v>
      </c>
      <c r="AK1893" s="70">
        <f t="shared" si="1"/>
        <v>43189</v>
      </c>
      <c r="AL1893" s="71" t="e">
        <f t="shared" ca="1" si="5"/>
        <v>#REF!</v>
      </c>
      <c r="AM1893" s="71" t="str">
        <v>2018</v>
      </c>
      <c r="AN1893" s="70">
        <f t="shared" si="3"/>
        <v>43169</v>
      </c>
      <c r="AO1893" s="70" t="s">
        <v>123</v>
      </c>
    </row>
    <row r="1894" spans="1:41" ht="14.4">
      <c r="A1894" s="55" t="s">
        <v>29614</v>
      </c>
      <c r="B1894" s="56" t="s">
        <v>89</v>
      </c>
      <c r="C1894" s="57">
        <v>43335</v>
      </c>
      <c r="D1894" s="56" t="s">
        <v>1027</v>
      </c>
      <c r="E1894" s="56" t="s">
        <v>140</v>
      </c>
      <c r="F1894" s="58" t="s">
        <v>106</v>
      </c>
      <c r="G1894" s="58" t="s">
        <v>107</v>
      </c>
      <c r="H1894" s="56" t="s">
        <v>140</v>
      </c>
      <c r="I1894" s="57"/>
      <c r="J1894" s="57">
        <v>43366</v>
      </c>
      <c r="K1894" s="56" t="s">
        <v>18</v>
      </c>
      <c r="L1894" s="56" t="s">
        <v>18</v>
      </c>
      <c r="M1894" s="60" t="s">
        <v>642</v>
      </c>
      <c r="N1894" s="56" t="s">
        <v>29615</v>
      </c>
      <c r="O1894" s="56" t="s">
        <v>29</v>
      </c>
      <c r="P1894" s="56" t="s">
        <v>29616</v>
      </c>
      <c r="Q1894" s="56" t="s">
        <v>21</v>
      </c>
      <c r="R1894" s="56"/>
      <c r="S1894" s="56" t="s">
        <v>108</v>
      </c>
      <c r="T1894" s="56" t="s">
        <v>108</v>
      </c>
      <c r="U1894" s="56"/>
      <c r="V1894" s="56"/>
      <c r="W1894" s="56" t="s">
        <v>108</v>
      </c>
      <c r="X1894" s="56"/>
      <c r="Y1894" s="56" t="s">
        <v>108</v>
      </c>
      <c r="Z1894" s="56" t="s">
        <v>18</v>
      </c>
      <c r="AA1894" s="57">
        <v>43335</v>
      </c>
      <c r="AB1894" s="203"/>
      <c r="AC1894" s="64" t="s">
        <v>27447</v>
      </c>
      <c r="AD1894" s="56" t="s">
        <v>79</v>
      </c>
      <c r="AE1894" s="56"/>
      <c r="AF1894" s="61"/>
      <c r="AG1894" s="61"/>
      <c r="AH1894" s="67" t="str">
        <v>Aug</v>
      </c>
      <c r="AI1894" s="68" t="str">
        <v>Aug</v>
      </c>
      <c r="AJ1894" s="69" t="e">
        <f t="shared" si="4"/>
        <v>#REF!</v>
      </c>
      <c r="AK1894" s="70">
        <f t="shared" si="1"/>
        <v>43365</v>
      </c>
      <c r="AL1894" s="71" t="e">
        <f t="shared" ca="1" si="5"/>
        <v>#REF!</v>
      </c>
      <c r="AM1894" s="71" t="str">
        <v>2018</v>
      </c>
      <c r="AN1894" s="70">
        <f t="shared" si="3"/>
        <v>43345</v>
      </c>
      <c r="AO1894" s="70" t="s">
        <v>123</v>
      </c>
    </row>
    <row r="1895" spans="1:41" ht="14.4">
      <c r="A1895" s="55" t="s">
        <v>29617</v>
      </c>
      <c r="B1895" s="56" t="s">
        <v>89</v>
      </c>
      <c r="C1895" s="57">
        <v>43319</v>
      </c>
      <c r="D1895" s="56" t="s">
        <v>1027</v>
      </c>
      <c r="E1895" s="56" t="s">
        <v>140</v>
      </c>
      <c r="F1895" s="58" t="s">
        <v>106</v>
      </c>
      <c r="G1895" s="58" t="s">
        <v>107</v>
      </c>
      <c r="H1895" s="56" t="s">
        <v>140</v>
      </c>
      <c r="I1895" s="57"/>
      <c r="J1895" s="57">
        <v>43350</v>
      </c>
      <c r="K1895" s="56" t="s">
        <v>18</v>
      </c>
      <c r="L1895" s="56" t="s">
        <v>18</v>
      </c>
      <c r="M1895" s="60" t="s">
        <v>642</v>
      </c>
      <c r="N1895" s="56" t="s">
        <v>29618</v>
      </c>
      <c r="O1895" s="56" t="s">
        <v>436</v>
      </c>
      <c r="P1895" s="56" t="s">
        <v>108</v>
      </c>
      <c r="Q1895" s="56" t="s">
        <v>21</v>
      </c>
      <c r="R1895" s="56"/>
      <c r="S1895" s="56" t="s">
        <v>108</v>
      </c>
      <c r="T1895" s="56" t="s">
        <v>108</v>
      </c>
      <c r="U1895" s="56"/>
      <c r="V1895" s="56"/>
      <c r="W1895" s="56" t="s">
        <v>108</v>
      </c>
      <c r="X1895" s="56"/>
      <c r="Y1895" s="56" t="s">
        <v>108</v>
      </c>
      <c r="Z1895" s="56" t="s">
        <v>18</v>
      </c>
      <c r="AA1895" s="57">
        <v>43319</v>
      </c>
      <c r="AB1895" s="203"/>
      <c r="AC1895" s="64" t="s">
        <v>25731</v>
      </c>
      <c r="AD1895" s="56" t="s">
        <v>79</v>
      </c>
      <c r="AE1895" s="56"/>
      <c r="AF1895" s="61"/>
      <c r="AG1895" s="61"/>
      <c r="AH1895" s="67" t="str">
        <v>Aug</v>
      </c>
      <c r="AI1895" s="68" t="str">
        <v>Aug</v>
      </c>
      <c r="AJ1895" s="69" t="e">
        <f t="shared" si="4"/>
        <v>#REF!</v>
      </c>
      <c r="AK1895" s="70">
        <f t="shared" si="1"/>
        <v>43349</v>
      </c>
      <c r="AL1895" s="71" t="e">
        <f t="shared" ca="1" si="5"/>
        <v>#REF!</v>
      </c>
      <c r="AM1895" s="71" t="str">
        <v>2018</v>
      </c>
      <c r="AN1895" s="70">
        <f t="shared" si="3"/>
        <v>43329</v>
      </c>
      <c r="AO1895" s="70" t="s">
        <v>123</v>
      </c>
    </row>
    <row r="1896" spans="1:41" ht="14.4">
      <c r="A1896" s="55" t="s">
        <v>29619</v>
      </c>
      <c r="B1896" s="56" t="s">
        <v>89</v>
      </c>
      <c r="C1896" s="57">
        <v>43137</v>
      </c>
      <c r="D1896" s="56" t="s">
        <v>131</v>
      </c>
      <c r="E1896" s="56" t="s">
        <v>140</v>
      </c>
      <c r="F1896" s="58" t="s">
        <v>106</v>
      </c>
      <c r="G1896" s="58" t="s">
        <v>107</v>
      </c>
      <c r="H1896" s="56" t="s">
        <v>140</v>
      </c>
      <c r="I1896" s="57"/>
      <c r="J1896" s="57">
        <v>43530</v>
      </c>
      <c r="K1896" s="56" t="s">
        <v>18</v>
      </c>
      <c r="L1896" s="56" t="s">
        <v>14</v>
      </c>
      <c r="M1896" s="60" t="s">
        <v>29620</v>
      </c>
      <c r="N1896" s="56" t="s">
        <v>29621</v>
      </c>
      <c r="O1896" s="61"/>
      <c r="P1896" s="56" t="s">
        <v>108</v>
      </c>
      <c r="Q1896" s="56" t="s">
        <v>96</v>
      </c>
      <c r="R1896" s="66"/>
      <c r="S1896" s="56" t="s">
        <v>108</v>
      </c>
      <c r="T1896" s="56" t="s">
        <v>108</v>
      </c>
      <c r="U1896" s="56"/>
      <c r="V1896" s="66"/>
      <c r="W1896" s="66"/>
      <c r="X1896" s="400"/>
      <c r="Y1896" s="56" t="s">
        <v>108</v>
      </c>
      <c r="Z1896" s="56" t="s">
        <v>14</v>
      </c>
      <c r="AA1896" s="57">
        <v>43137</v>
      </c>
      <c r="AB1896" s="203"/>
      <c r="AC1896" s="64" t="s">
        <v>29622</v>
      </c>
      <c r="AD1896" s="65" t="s">
        <v>118</v>
      </c>
      <c r="AE1896" s="65"/>
      <c r="AF1896" s="66"/>
      <c r="AG1896" s="66"/>
      <c r="AH1896" s="67" t="str">
        <v>Feb</v>
      </c>
      <c r="AI1896" s="68" t="str">
        <v>Feb</v>
      </c>
      <c r="AJ1896" s="69" t="e">
        <f t="shared" si="4"/>
        <v>#REF!</v>
      </c>
      <c r="AK1896" s="70">
        <f t="shared" si="1"/>
        <v>43167</v>
      </c>
      <c r="AL1896" s="71" t="e">
        <f t="shared" ca="1" si="5"/>
        <v>#REF!</v>
      </c>
      <c r="AM1896" s="71" t="str">
        <v>2018</v>
      </c>
      <c r="AN1896" s="70">
        <f t="shared" si="3"/>
        <v>43147</v>
      </c>
      <c r="AO1896" s="70" t="s">
        <v>123</v>
      </c>
    </row>
    <row r="1897" spans="1:41" ht="14.4">
      <c r="A1897" s="55" t="s">
        <v>29623</v>
      </c>
      <c r="B1897" s="56" t="s">
        <v>89</v>
      </c>
      <c r="C1897" s="57">
        <v>43130</v>
      </c>
      <c r="D1897" s="56" t="s">
        <v>131</v>
      </c>
      <c r="E1897" s="56" t="s">
        <v>12</v>
      </c>
      <c r="F1897" s="58" t="s">
        <v>106</v>
      </c>
      <c r="G1897" s="58" t="s">
        <v>107</v>
      </c>
      <c r="H1897" s="56" t="s">
        <v>12</v>
      </c>
      <c r="I1897" s="59"/>
      <c r="J1897" s="59"/>
      <c r="K1897" s="61"/>
      <c r="L1897" s="61"/>
      <c r="M1897" s="60" t="s">
        <v>29624</v>
      </c>
      <c r="N1897" s="56" t="s">
        <v>29621</v>
      </c>
      <c r="O1897" s="61"/>
      <c r="P1897" s="61"/>
      <c r="Q1897" s="56" t="s">
        <v>17</v>
      </c>
      <c r="R1897" s="66"/>
      <c r="S1897" s="61"/>
      <c r="T1897" s="61"/>
      <c r="U1897" s="402"/>
      <c r="V1897" s="66"/>
      <c r="W1897" s="66"/>
      <c r="X1897" s="400" t="s">
        <v>108</v>
      </c>
      <c r="Y1897" s="61"/>
      <c r="Z1897" s="56" t="s">
        <v>14</v>
      </c>
      <c r="AA1897" s="533">
        <v>43152</v>
      </c>
      <c r="AB1897" s="203"/>
      <c r="AC1897" s="64" t="s">
        <v>6863</v>
      </c>
      <c r="AD1897" s="65" t="s">
        <v>179</v>
      </c>
      <c r="AE1897" s="65"/>
      <c r="AF1897" s="66"/>
      <c r="AG1897" s="66"/>
      <c r="AH1897" s="67" t="str">
        <v>Jan</v>
      </c>
      <c r="AI1897" s="68" t="str">
        <v>Feb</v>
      </c>
      <c r="AJ1897" s="69" t="e">
        <f t="shared" si="4"/>
        <v>#REF!</v>
      </c>
      <c r="AK1897" s="70">
        <f t="shared" si="1"/>
        <v>43160</v>
      </c>
      <c r="AL1897" s="71" t="e">
        <f t="shared" ca="1" si="5"/>
        <v>#REF!</v>
      </c>
      <c r="AM1897" s="71" t="str">
        <v>2018</v>
      </c>
      <c r="AN1897" s="70">
        <f t="shared" si="3"/>
        <v>43140</v>
      </c>
      <c r="AO1897" s="70" t="s">
        <v>123</v>
      </c>
    </row>
    <row r="1898" spans="1:41" ht="14.4">
      <c r="A1898" s="55" t="s">
        <v>29625</v>
      </c>
      <c r="B1898" s="56" t="s">
        <v>89</v>
      </c>
      <c r="C1898" s="57">
        <v>43223</v>
      </c>
      <c r="D1898" s="56" t="s">
        <v>2397</v>
      </c>
      <c r="E1898" s="56" t="s">
        <v>140</v>
      </c>
      <c r="F1898" s="58" t="s">
        <v>106</v>
      </c>
      <c r="G1898" s="58" t="s">
        <v>107</v>
      </c>
      <c r="H1898" s="56" t="s">
        <v>140</v>
      </c>
      <c r="I1898" s="57"/>
      <c r="J1898" s="57">
        <v>43254</v>
      </c>
      <c r="K1898" s="56" t="s">
        <v>18</v>
      </c>
      <c r="L1898" s="56" t="s">
        <v>18</v>
      </c>
      <c r="M1898" s="60" t="s">
        <v>29626</v>
      </c>
      <c r="N1898" s="56" t="s">
        <v>29627</v>
      </c>
      <c r="O1898" s="56" t="s">
        <v>132</v>
      </c>
      <c r="P1898" s="56" t="s">
        <v>29628</v>
      </c>
      <c r="Q1898" s="56" t="s">
        <v>28</v>
      </c>
      <c r="R1898" s="56"/>
      <c r="S1898" s="56" t="s">
        <v>108</v>
      </c>
      <c r="T1898" s="56" t="s">
        <v>108</v>
      </c>
      <c r="U1898" s="56"/>
      <c r="V1898" s="56"/>
      <c r="W1898" s="56" t="s">
        <v>108</v>
      </c>
      <c r="X1898" s="56"/>
      <c r="Y1898" s="56" t="s">
        <v>108</v>
      </c>
      <c r="Z1898" s="56" t="s">
        <v>18</v>
      </c>
      <c r="AA1898" s="57">
        <v>43223</v>
      </c>
      <c r="AB1898" s="203"/>
      <c r="AC1898" s="64" t="s">
        <v>29629</v>
      </c>
      <c r="AD1898" s="56" t="s">
        <v>79</v>
      </c>
      <c r="AE1898" s="56"/>
      <c r="AF1898" s="61"/>
      <c r="AG1898" s="61"/>
      <c r="AH1898" s="67" t="str">
        <v>May</v>
      </c>
      <c r="AI1898" s="68" t="str">
        <v>May</v>
      </c>
      <c r="AJ1898" s="69" t="e">
        <f t="shared" si="4"/>
        <v>#REF!</v>
      </c>
      <c r="AK1898" s="70">
        <f t="shared" si="1"/>
        <v>43253</v>
      </c>
      <c r="AL1898" s="71" t="e">
        <f t="shared" ca="1" si="5"/>
        <v>#REF!</v>
      </c>
      <c r="AM1898" s="71" t="str">
        <v>2018</v>
      </c>
      <c r="AN1898" s="70">
        <f t="shared" si="3"/>
        <v>43233</v>
      </c>
      <c r="AO1898" s="70" t="s">
        <v>123</v>
      </c>
    </row>
    <row r="1899" spans="1:41" ht="14.4">
      <c r="A1899" s="55" t="s">
        <v>29630</v>
      </c>
      <c r="B1899" s="56" t="s">
        <v>89</v>
      </c>
      <c r="C1899" s="57">
        <v>43103</v>
      </c>
      <c r="D1899" s="56" t="s">
        <v>1027</v>
      </c>
      <c r="E1899" s="56" t="s">
        <v>30</v>
      </c>
      <c r="F1899" s="58" t="s">
        <v>106</v>
      </c>
      <c r="G1899" s="58" t="s">
        <v>107</v>
      </c>
      <c r="H1899" s="56" t="s">
        <v>30</v>
      </c>
      <c r="I1899" s="59"/>
      <c r="J1899" s="59"/>
      <c r="K1899" s="61"/>
      <c r="L1899" s="61"/>
      <c r="M1899" s="60" t="s">
        <v>21044</v>
      </c>
      <c r="N1899" s="56" t="s">
        <v>29631</v>
      </c>
      <c r="O1899" s="56" t="s">
        <v>22</v>
      </c>
      <c r="P1899" s="56" t="s">
        <v>29632</v>
      </c>
      <c r="Q1899" s="56" t="s">
        <v>17</v>
      </c>
      <c r="R1899" s="66"/>
      <c r="S1899" s="61"/>
      <c r="T1899" s="61"/>
      <c r="U1899" s="402"/>
      <c r="V1899" s="66"/>
      <c r="W1899" s="66"/>
      <c r="X1899" s="400" t="s">
        <v>108</v>
      </c>
      <c r="Y1899" s="61"/>
      <c r="Z1899" s="56" t="s">
        <v>18</v>
      </c>
      <c r="AA1899" s="533">
        <v>43104</v>
      </c>
      <c r="AB1899" s="203"/>
      <c r="AC1899" s="64" t="s">
        <v>5181</v>
      </c>
      <c r="AD1899" s="65" t="s">
        <v>360</v>
      </c>
      <c r="AE1899" s="96"/>
      <c r="AF1899" s="66"/>
      <c r="AG1899" s="66"/>
      <c r="AH1899" s="67" t="str">
        <v>Jan</v>
      </c>
      <c r="AI1899" s="68" t="str">
        <v>Jan</v>
      </c>
      <c r="AJ1899" s="69" t="e">
        <f t="shared" si="4"/>
        <v>#REF!</v>
      </c>
      <c r="AK1899" s="70">
        <f t="shared" si="1"/>
        <v>43133</v>
      </c>
      <c r="AL1899" s="71" t="e">
        <f t="shared" ca="1" si="5"/>
        <v>#REF!</v>
      </c>
      <c r="AM1899" s="71" t="str">
        <v>2018</v>
      </c>
      <c r="AN1899" s="70">
        <f t="shared" si="3"/>
        <v>43113</v>
      </c>
      <c r="AO1899" s="70" t="s">
        <v>123</v>
      </c>
    </row>
    <row r="1900" spans="1:41" ht="14.4">
      <c r="A1900" s="55" t="s">
        <v>29633</v>
      </c>
      <c r="B1900" s="56" t="s">
        <v>89</v>
      </c>
      <c r="C1900" s="57">
        <v>43355</v>
      </c>
      <c r="D1900" s="56" t="s">
        <v>90</v>
      </c>
      <c r="E1900" s="56" t="s">
        <v>196</v>
      </c>
      <c r="F1900" s="58" t="s">
        <v>106</v>
      </c>
      <c r="G1900" s="58" t="s">
        <v>113</v>
      </c>
      <c r="H1900" s="56" t="s">
        <v>196</v>
      </c>
      <c r="I1900" s="57"/>
      <c r="J1900" s="57">
        <v>43365</v>
      </c>
      <c r="K1900" s="56" t="s">
        <v>1946</v>
      </c>
      <c r="L1900" s="56" t="s">
        <v>6453</v>
      </c>
      <c r="M1900" s="60" t="s">
        <v>29634</v>
      </c>
      <c r="N1900" s="56" t="s">
        <v>29635</v>
      </c>
      <c r="O1900" s="56" t="s">
        <v>95</v>
      </c>
      <c r="P1900" s="56" t="s">
        <v>29636</v>
      </c>
      <c r="Q1900" s="56" t="s">
        <v>116</v>
      </c>
      <c r="R1900" s="66"/>
      <c r="S1900" s="56" t="s">
        <v>108</v>
      </c>
      <c r="T1900" s="56" t="s">
        <v>6453</v>
      </c>
      <c r="U1900" s="402"/>
      <c r="V1900" s="66"/>
      <c r="W1900" s="56" t="s">
        <v>108</v>
      </c>
      <c r="X1900" s="56" t="s">
        <v>108</v>
      </c>
      <c r="Y1900" s="61"/>
      <c r="Z1900" s="56" t="s">
        <v>14</v>
      </c>
      <c r="AA1900" s="57">
        <v>43356</v>
      </c>
      <c r="AB1900" s="203"/>
      <c r="AC1900" s="64" t="s">
        <v>29637</v>
      </c>
      <c r="AD1900" s="56" t="s">
        <v>118</v>
      </c>
      <c r="AE1900" s="61"/>
      <c r="AF1900" s="61"/>
      <c r="AG1900" s="61"/>
      <c r="AH1900" s="67" t="str">
        <v>Sep</v>
      </c>
      <c r="AI1900" s="68" t="str">
        <v>Sep</v>
      </c>
      <c r="AJ1900" s="69" t="e">
        <f t="shared" si="4"/>
        <v>#REF!</v>
      </c>
      <c r="AK1900" s="70">
        <f t="shared" si="1"/>
        <v>43385</v>
      </c>
      <c r="AL1900" s="71" t="e">
        <f t="shared" ca="1" si="5"/>
        <v>#REF!</v>
      </c>
      <c r="AM1900" s="71" t="str">
        <v>2018</v>
      </c>
      <c r="AN1900" s="70">
        <f t="shared" si="3"/>
        <v>43365</v>
      </c>
      <c r="AO1900" s="70" t="s">
        <v>123</v>
      </c>
    </row>
    <row r="1901" spans="1:41" ht="14.4">
      <c r="A1901" s="55" t="s">
        <v>29638</v>
      </c>
      <c r="B1901" s="56" t="s">
        <v>89</v>
      </c>
      <c r="C1901" s="57">
        <v>43227</v>
      </c>
      <c r="D1901" s="56" t="s">
        <v>131</v>
      </c>
      <c r="E1901" s="56" t="s">
        <v>140</v>
      </c>
      <c r="F1901" s="58" t="s">
        <v>106</v>
      </c>
      <c r="G1901" s="58" t="s">
        <v>107</v>
      </c>
      <c r="H1901" s="56" t="s">
        <v>140</v>
      </c>
      <c r="I1901" s="57"/>
      <c r="J1901" s="57">
        <v>43258</v>
      </c>
      <c r="K1901" s="56" t="s">
        <v>18</v>
      </c>
      <c r="L1901" s="56" t="s">
        <v>18</v>
      </c>
      <c r="M1901" s="60" t="s">
        <v>145</v>
      </c>
      <c r="N1901" s="56" t="s">
        <v>29639</v>
      </c>
      <c r="O1901" s="56" t="s">
        <v>29</v>
      </c>
      <c r="P1901" s="56" t="s">
        <v>29640</v>
      </c>
      <c r="Q1901" s="56" t="s">
        <v>20798</v>
      </c>
      <c r="R1901" s="56"/>
      <c r="S1901" s="56" t="s">
        <v>108</v>
      </c>
      <c r="T1901" s="56" t="s">
        <v>108</v>
      </c>
      <c r="U1901" s="56"/>
      <c r="V1901" s="56"/>
      <c r="W1901" s="56" t="s">
        <v>108</v>
      </c>
      <c r="X1901" s="56"/>
      <c r="Y1901" s="56" t="s">
        <v>108</v>
      </c>
      <c r="Z1901" s="56" t="s">
        <v>18</v>
      </c>
      <c r="AA1901" s="57">
        <v>43227</v>
      </c>
      <c r="AB1901" s="203"/>
      <c r="AC1901" s="64" t="s">
        <v>29641</v>
      </c>
      <c r="AD1901" s="56" t="s">
        <v>79</v>
      </c>
      <c r="AE1901" s="56"/>
      <c r="AF1901" s="61"/>
      <c r="AG1901" s="61"/>
      <c r="AH1901" s="67" t="str">
        <v>May</v>
      </c>
      <c r="AI1901" s="68" t="str">
        <v>May</v>
      </c>
      <c r="AJ1901" s="69" t="e">
        <f t="shared" si="4"/>
        <v>#REF!</v>
      </c>
      <c r="AK1901" s="70">
        <f t="shared" si="1"/>
        <v>43257</v>
      </c>
      <c r="AL1901" s="71" t="e">
        <f t="shared" ca="1" si="5"/>
        <v>#REF!</v>
      </c>
      <c r="AM1901" s="71" t="str">
        <v>2018</v>
      </c>
      <c r="AN1901" s="70">
        <f t="shared" si="3"/>
        <v>43237</v>
      </c>
      <c r="AO1901" s="70" t="s">
        <v>123</v>
      </c>
    </row>
    <row r="1902" spans="1:41" ht="14.4">
      <c r="A1902" s="55" t="s">
        <v>29642</v>
      </c>
      <c r="B1902" s="56" t="s">
        <v>89</v>
      </c>
      <c r="C1902" s="57">
        <v>43251</v>
      </c>
      <c r="D1902" s="56" t="s">
        <v>1027</v>
      </c>
      <c r="E1902" s="56" t="s">
        <v>140</v>
      </c>
      <c r="F1902" s="58" t="s">
        <v>106</v>
      </c>
      <c r="G1902" s="58" t="s">
        <v>107</v>
      </c>
      <c r="H1902" s="56" t="s">
        <v>140</v>
      </c>
      <c r="I1902" s="57"/>
      <c r="J1902" s="57">
        <v>43282</v>
      </c>
      <c r="K1902" s="56" t="s">
        <v>18</v>
      </c>
      <c r="L1902" s="56" t="s">
        <v>18</v>
      </c>
      <c r="M1902" s="60" t="s">
        <v>642</v>
      </c>
      <c r="N1902" s="56" t="s">
        <v>29643</v>
      </c>
      <c r="O1902" s="56" t="s">
        <v>95</v>
      </c>
      <c r="P1902" s="56" t="s">
        <v>29644</v>
      </c>
      <c r="Q1902" s="56" t="s">
        <v>17</v>
      </c>
      <c r="R1902" s="56"/>
      <c r="S1902" s="56" t="s">
        <v>108</v>
      </c>
      <c r="T1902" s="56" t="s">
        <v>108</v>
      </c>
      <c r="U1902" s="56"/>
      <c r="V1902" s="56"/>
      <c r="W1902" s="56" t="s">
        <v>108</v>
      </c>
      <c r="X1902" s="56"/>
      <c r="Y1902" s="56" t="s">
        <v>108</v>
      </c>
      <c r="Z1902" s="56" t="s">
        <v>18</v>
      </c>
      <c r="AA1902" s="57">
        <v>43251</v>
      </c>
      <c r="AB1902" s="203"/>
      <c r="AC1902" s="64" t="s">
        <v>29645</v>
      </c>
      <c r="AD1902" s="56" t="s">
        <v>79</v>
      </c>
      <c r="AE1902" s="56"/>
      <c r="AF1902" s="61"/>
      <c r="AG1902" s="61"/>
      <c r="AH1902" s="67" t="str">
        <v>May</v>
      </c>
      <c r="AI1902" s="68" t="str">
        <v>May</v>
      </c>
      <c r="AJ1902" s="69" t="e">
        <f t="shared" si="4"/>
        <v>#REF!</v>
      </c>
      <c r="AK1902" s="70">
        <f t="shared" si="1"/>
        <v>43281</v>
      </c>
      <c r="AL1902" s="71" t="e">
        <f t="shared" ca="1" si="5"/>
        <v>#REF!</v>
      </c>
      <c r="AM1902" s="71" t="str">
        <v>2018</v>
      </c>
      <c r="AN1902" s="70">
        <f t="shared" si="3"/>
        <v>43261</v>
      </c>
      <c r="AO1902" s="70" t="s">
        <v>123</v>
      </c>
    </row>
    <row r="1903" spans="1:41" ht="14.4">
      <c r="A1903" s="55" t="s">
        <v>29646</v>
      </c>
      <c r="B1903" s="56" t="s">
        <v>89</v>
      </c>
      <c r="C1903" s="57">
        <v>43154</v>
      </c>
      <c r="D1903" s="56" t="s">
        <v>90</v>
      </c>
      <c r="E1903" s="56" t="s">
        <v>15779</v>
      </c>
      <c r="F1903" s="58" t="s">
        <v>214</v>
      </c>
      <c r="G1903" s="58" t="s">
        <v>214</v>
      </c>
      <c r="H1903" s="56" t="s">
        <v>2445</v>
      </c>
      <c r="I1903" s="57"/>
      <c r="J1903" s="57">
        <v>43167</v>
      </c>
      <c r="K1903" s="56" t="s">
        <v>18</v>
      </c>
      <c r="L1903" s="56" t="s">
        <v>18</v>
      </c>
      <c r="M1903" s="60" t="s">
        <v>29647</v>
      </c>
      <c r="N1903" s="56" t="s">
        <v>29647</v>
      </c>
      <c r="O1903" s="61"/>
      <c r="P1903" s="61"/>
      <c r="Q1903" s="56" t="s">
        <v>96</v>
      </c>
      <c r="R1903" s="56"/>
      <c r="S1903" s="56" t="s">
        <v>108</v>
      </c>
      <c r="T1903" s="56" t="s">
        <v>18</v>
      </c>
      <c r="U1903" s="400"/>
      <c r="V1903" s="56"/>
      <c r="W1903" s="56" t="s">
        <v>108</v>
      </c>
      <c r="X1903" s="400" t="s">
        <v>108</v>
      </c>
      <c r="Y1903" s="61"/>
      <c r="Z1903" s="56" t="s">
        <v>18</v>
      </c>
      <c r="AA1903" s="533">
        <v>43167</v>
      </c>
      <c r="AB1903" s="203"/>
      <c r="AC1903" s="64" t="s">
        <v>29648</v>
      </c>
      <c r="AD1903" s="65" t="s">
        <v>79</v>
      </c>
      <c r="AE1903" s="65"/>
      <c r="AF1903" s="66"/>
      <c r="AG1903" s="66"/>
      <c r="AH1903" s="67" t="str">
        <v>Feb</v>
      </c>
      <c r="AI1903" s="68" t="str">
        <v>Mar</v>
      </c>
      <c r="AJ1903" s="69" t="e">
        <f t="shared" si="4"/>
        <v>#REF!</v>
      </c>
      <c r="AK1903" s="70">
        <f t="shared" si="1"/>
        <v>43184</v>
      </c>
      <c r="AL1903" s="71" t="e">
        <f t="shared" ca="1" si="5"/>
        <v>#REF!</v>
      </c>
      <c r="AM1903" s="71" t="str">
        <v>2018</v>
      </c>
      <c r="AN1903" s="70">
        <f t="shared" si="3"/>
        <v>43164</v>
      </c>
      <c r="AO1903" s="70" t="s">
        <v>123</v>
      </c>
    </row>
    <row r="1904" spans="1:41" ht="14.4">
      <c r="A1904" s="55" t="s">
        <v>29649</v>
      </c>
      <c r="B1904" s="56" t="s">
        <v>89</v>
      </c>
      <c r="C1904" s="57">
        <v>43200</v>
      </c>
      <c r="D1904" s="56" t="s">
        <v>1027</v>
      </c>
      <c r="E1904" s="56" t="s">
        <v>140</v>
      </c>
      <c r="F1904" s="58" t="s">
        <v>106</v>
      </c>
      <c r="G1904" s="58" t="s">
        <v>107</v>
      </c>
      <c r="H1904" s="56" t="s">
        <v>140</v>
      </c>
      <c r="I1904" s="57"/>
      <c r="J1904" s="57">
        <v>43230</v>
      </c>
      <c r="K1904" s="56" t="s">
        <v>18</v>
      </c>
      <c r="L1904" s="56" t="s">
        <v>14</v>
      </c>
      <c r="M1904" s="60" t="s">
        <v>29650</v>
      </c>
      <c r="N1904" s="56" t="s">
        <v>29650</v>
      </c>
      <c r="O1904" s="56" t="s">
        <v>189</v>
      </c>
      <c r="P1904" s="56"/>
      <c r="Q1904" s="56" t="s">
        <v>28</v>
      </c>
      <c r="R1904" s="56"/>
      <c r="S1904" s="56" t="s">
        <v>108</v>
      </c>
      <c r="T1904" s="56" t="s">
        <v>108</v>
      </c>
      <c r="U1904" s="56"/>
      <c r="V1904" s="56"/>
      <c r="W1904" s="56" t="s">
        <v>108</v>
      </c>
      <c r="X1904" s="56"/>
      <c r="Y1904" s="56" t="s">
        <v>108</v>
      </c>
      <c r="Z1904" s="56" t="s">
        <v>108</v>
      </c>
      <c r="AA1904" s="57">
        <v>43200</v>
      </c>
      <c r="AB1904" s="203"/>
      <c r="AC1904" s="64" t="s">
        <v>29651</v>
      </c>
      <c r="AD1904" s="56" t="s">
        <v>179</v>
      </c>
      <c r="AE1904" s="61"/>
      <c r="AF1904" s="61"/>
      <c r="AG1904" s="61"/>
      <c r="AH1904" s="67" t="str">
        <v>Apr</v>
      </c>
      <c r="AI1904" s="68" t="str">
        <v>Apr</v>
      </c>
      <c r="AJ1904" s="69" t="e">
        <f t="shared" si="4"/>
        <v>#REF!</v>
      </c>
      <c r="AK1904" s="70">
        <f t="shared" si="1"/>
        <v>43230</v>
      </c>
      <c r="AL1904" s="71" t="e">
        <f t="shared" ca="1" si="5"/>
        <v>#REF!</v>
      </c>
      <c r="AM1904" s="71" t="str">
        <v>2018</v>
      </c>
      <c r="AN1904" s="70">
        <f t="shared" si="3"/>
        <v>43210</v>
      </c>
      <c r="AO1904" s="70" t="s">
        <v>123</v>
      </c>
    </row>
    <row r="1905" spans="1:41" ht="14.4">
      <c r="A1905" s="55" t="s">
        <v>29652</v>
      </c>
      <c r="B1905" s="56" t="s">
        <v>89</v>
      </c>
      <c r="C1905" s="57">
        <v>43335</v>
      </c>
      <c r="D1905" s="56" t="s">
        <v>1027</v>
      </c>
      <c r="E1905" s="56" t="s">
        <v>140</v>
      </c>
      <c r="F1905" s="58" t="s">
        <v>106</v>
      </c>
      <c r="G1905" s="58" t="s">
        <v>107</v>
      </c>
      <c r="H1905" s="56" t="s">
        <v>140</v>
      </c>
      <c r="I1905" s="57"/>
      <c r="J1905" s="57">
        <v>43366</v>
      </c>
      <c r="K1905" s="56" t="s">
        <v>18</v>
      </c>
      <c r="L1905" s="56" t="s">
        <v>14</v>
      </c>
      <c r="M1905" s="60" t="s">
        <v>642</v>
      </c>
      <c r="N1905" s="56" t="s">
        <v>29653</v>
      </c>
      <c r="O1905" s="56" t="s">
        <v>132</v>
      </c>
      <c r="P1905" s="56" t="s">
        <v>108</v>
      </c>
      <c r="Q1905" s="61"/>
      <c r="R1905" s="56"/>
      <c r="S1905" s="56" t="s">
        <v>108</v>
      </c>
      <c r="T1905" s="56" t="s">
        <v>108</v>
      </c>
      <c r="U1905" s="56"/>
      <c r="V1905" s="56"/>
      <c r="W1905" s="56" t="s">
        <v>108</v>
      </c>
      <c r="X1905" s="56"/>
      <c r="Y1905" s="56" t="s">
        <v>108</v>
      </c>
      <c r="Z1905" s="56" t="s">
        <v>14</v>
      </c>
      <c r="AA1905" s="57">
        <v>43335</v>
      </c>
      <c r="AB1905" s="203"/>
      <c r="AC1905" s="64" t="s">
        <v>23164</v>
      </c>
      <c r="AD1905" s="56" t="s">
        <v>118</v>
      </c>
      <c r="AE1905" s="56"/>
      <c r="AF1905" s="61"/>
      <c r="AG1905" s="61"/>
      <c r="AH1905" s="67" t="str">
        <v>Aug</v>
      </c>
      <c r="AI1905" s="68" t="str">
        <v>Aug</v>
      </c>
      <c r="AJ1905" s="69" t="e">
        <f t="shared" si="4"/>
        <v>#REF!</v>
      </c>
      <c r="AK1905" s="70">
        <f t="shared" si="1"/>
        <v>43365</v>
      </c>
      <c r="AL1905" s="71" t="e">
        <f t="shared" ca="1" si="5"/>
        <v>#REF!</v>
      </c>
      <c r="AM1905" s="71" t="str">
        <v>2018</v>
      </c>
      <c r="AN1905" s="70">
        <f t="shared" si="3"/>
        <v>43345</v>
      </c>
      <c r="AO1905" s="70" t="s">
        <v>123</v>
      </c>
    </row>
    <row r="1906" spans="1:41" ht="14.4">
      <c r="A1906" s="55" t="s">
        <v>29654</v>
      </c>
      <c r="B1906" s="56" t="s">
        <v>89</v>
      </c>
      <c r="C1906" s="57">
        <v>43304</v>
      </c>
      <c r="D1906" s="56" t="s">
        <v>131</v>
      </c>
      <c r="E1906" s="56" t="s">
        <v>30</v>
      </c>
      <c r="F1906" s="58" t="s">
        <v>106</v>
      </c>
      <c r="G1906" s="58" t="s">
        <v>107</v>
      </c>
      <c r="H1906" s="56" t="s">
        <v>30</v>
      </c>
      <c r="I1906" s="59"/>
      <c r="J1906" s="59"/>
      <c r="K1906" s="61"/>
      <c r="L1906" s="61"/>
      <c r="M1906" s="60" t="s">
        <v>145</v>
      </c>
      <c r="N1906" s="56" t="s">
        <v>29655</v>
      </c>
      <c r="O1906" s="56" t="s">
        <v>132</v>
      </c>
      <c r="P1906" s="56" t="s">
        <v>29656</v>
      </c>
      <c r="Q1906" s="56" t="s">
        <v>133</v>
      </c>
      <c r="R1906" s="66"/>
      <c r="S1906" s="61"/>
      <c r="T1906" s="61"/>
      <c r="U1906" s="402"/>
      <c r="V1906" s="66"/>
      <c r="W1906" s="66"/>
      <c r="X1906" s="402"/>
      <c r="Y1906" s="61"/>
      <c r="Z1906" s="56" t="s">
        <v>18</v>
      </c>
      <c r="AA1906" s="533">
        <v>43305</v>
      </c>
      <c r="AB1906" s="203"/>
      <c r="AC1906" s="95"/>
      <c r="AD1906" s="56" t="s">
        <v>79</v>
      </c>
      <c r="AE1906" s="61"/>
      <c r="AF1906" s="61"/>
      <c r="AG1906" s="61"/>
      <c r="AH1906" s="67" t="str">
        <v>Jul</v>
      </c>
      <c r="AI1906" s="68" t="str">
        <v>Jul</v>
      </c>
      <c r="AJ1906" s="69" t="e">
        <f t="shared" si="4"/>
        <v>#REF!</v>
      </c>
      <c r="AK1906" s="70">
        <f t="shared" si="1"/>
        <v>43334</v>
      </c>
      <c r="AL1906" s="71" t="e">
        <f t="shared" ca="1" si="5"/>
        <v>#REF!</v>
      </c>
      <c r="AM1906" s="71" t="str">
        <v>2018</v>
      </c>
      <c r="AN1906" s="70">
        <f t="shared" si="3"/>
        <v>43314</v>
      </c>
      <c r="AO1906" s="70" t="s">
        <v>123</v>
      </c>
    </row>
    <row r="1907" spans="1:41" ht="14.4">
      <c r="A1907" s="55" t="s">
        <v>29657</v>
      </c>
      <c r="B1907" s="56" t="s">
        <v>89</v>
      </c>
      <c r="C1907" s="57">
        <v>43109</v>
      </c>
      <c r="D1907" s="56" t="s">
        <v>1027</v>
      </c>
      <c r="E1907" s="56" t="s">
        <v>129</v>
      </c>
      <c r="F1907" s="58" t="s">
        <v>106</v>
      </c>
      <c r="G1907" s="58" t="s">
        <v>107</v>
      </c>
      <c r="H1907" s="56" t="s">
        <v>129</v>
      </c>
      <c r="I1907" s="57"/>
      <c r="J1907" s="57">
        <v>43151</v>
      </c>
      <c r="K1907" s="61"/>
      <c r="L1907" s="61"/>
      <c r="M1907" s="60" t="s">
        <v>642</v>
      </c>
      <c r="N1907" s="64" t="s">
        <v>29658</v>
      </c>
      <c r="O1907" s="56" t="s">
        <v>27</v>
      </c>
      <c r="P1907" s="56" t="s">
        <v>29659</v>
      </c>
      <c r="Q1907" s="56" t="s">
        <v>17</v>
      </c>
      <c r="R1907" s="66"/>
      <c r="S1907" s="61"/>
      <c r="T1907" s="61"/>
      <c r="U1907" s="402"/>
      <c r="V1907" s="66"/>
      <c r="W1907" s="66"/>
      <c r="X1907" s="400" t="s">
        <v>108</v>
      </c>
      <c r="Y1907" s="61"/>
      <c r="Z1907" s="56" t="s">
        <v>18</v>
      </c>
      <c r="AA1907" s="533">
        <v>43112</v>
      </c>
      <c r="AB1907" s="203"/>
      <c r="AC1907" s="64" t="s">
        <v>924</v>
      </c>
      <c r="AD1907" s="65" t="s">
        <v>79</v>
      </c>
      <c r="AE1907" s="96"/>
      <c r="AF1907" s="66"/>
      <c r="AG1907" s="66"/>
      <c r="AH1907" s="67" t="str">
        <v>Jan</v>
      </c>
      <c r="AI1907" s="68" t="str">
        <v>Jan</v>
      </c>
      <c r="AJ1907" s="69" t="e">
        <f t="shared" si="4"/>
        <v>#REF!</v>
      </c>
      <c r="AK1907" s="70">
        <f t="shared" si="1"/>
        <v>43139</v>
      </c>
      <c r="AL1907" s="71" t="e">
        <f t="shared" ca="1" si="5"/>
        <v>#REF!</v>
      </c>
      <c r="AM1907" s="71" t="str">
        <v>2018</v>
      </c>
      <c r="AN1907" s="70">
        <f t="shared" si="3"/>
        <v>43119</v>
      </c>
      <c r="AO1907" s="70" t="s">
        <v>123</v>
      </c>
    </row>
    <row r="1908" spans="1:41" ht="14.4">
      <c r="A1908" s="55" t="s">
        <v>29660</v>
      </c>
      <c r="B1908" s="56" t="s">
        <v>89</v>
      </c>
      <c r="C1908" s="57">
        <v>43160</v>
      </c>
      <c r="D1908" s="56" t="s">
        <v>90</v>
      </c>
      <c r="E1908" s="56" t="s">
        <v>140</v>
      </c>
      <c r="F1908" s="58" t="s">
        <v>106</v>
      </c>
      <c r="G1908" s="58" t="s">
        <v>107</v>
      </c>
      <c r="H1908" s="56" t="s">
        <v>140</v>
      </c>
      <c r="I1908" s="57"/>
      <c r="J1908" s="57">
        <v>43556</v>
      </c>
      <c r="K1908" s="56" t="s">
        <v>18</v>
      </c>
      <c r="L1908" s="56" t="s">
        <v>18</v>
      </c>
      <c r="M1908" s="60" t="s">
        <v>29661</v>
      </c>
      <c r="N1908" s="56" t="s">
        <v>29662</v>
      </c>
      <c r="O1908" s="56" t="s">
        <v>137</v>
      </c>
      <c r="P1908" s="56" t="s">
        <v>29663</v>
      </c>
      <c r="Q1908" s="56" t="s">
        <v>96</v>
      </c>
      <c r="R1908" s="66"/>
      <c r="S1908" s="56" t="s">
        <v>108</v>
      </c>
      <c r="T1908" s="56" t="s">
        <v>108</v>
      </c>
      <c r="U1908" s="400"/>
      <c r="V1908" s="66"/>
      <c r="W1908" s="66"/>
      <c r="X1908" s="400"/>
      <c r="Y1908" s="56" t="s">
        <v>108</v>
      </c>
      <c r="Z1908" s="56" t="s">
        <v>18</v>
      </c>
      <c r="AA1908" s="57">
        <v>43160</v>
      </c>
      <c r="AB1908" s="203"/>
      <c r="AC1908" s="64" t="s">
        <v>22174</v>
      </c>
      <c r="AD1908" s="65" t="s">
        <v>79</v>
      </c>
      <c r="AE1908" s="65"/>
      <c r="AF1908" s="66"/>
      <c r="AG1908" s="66"/>
      <c r="AH1908" s="67" t="str">
        <v>Mar</v>
      </c>
      <c r="AI1908" s="68" t="str">
        <v>Mar</v>
      </c>
      <c r="AJ1908" s="69" t="e">
        <f t="shared" si="4"/>
        <v>#REF!</v>
      </c>
      <c r="AK1908" s="70">
        <f t="shared" si="1"/>
        <v>43190</v>
      </c>
      <c r="AL1908" s="71" t="e">
        <f t="shared" ca="1" si="5"/>
        <v>#REF!</v>
      </c>
      <c r="AM1908" s="71" t="str">
        <v>2018</v>
      </c>
      <c r="AN1908" s="70">
        <f t="shared" si="3"/>
        <v>43170</v>
      </c>
      <c r="AO1908" s="70" t="s">
        <v>123</v>
      </c>
    </row>
    <row r="1909" spans="1:41" ht="14.4">
      <c r="A1909" s="55" t="s">
        <v>29664</v>
      </c>
      <c r="B1909" s="56" t="s">
        <v>89</v>
      </c>
      <c r="C1909" s="57">
        <v>43146</v>
      </c>
      <c r="D1909" s="56" t="s">
        <v>90</v>
      </c>
      <c r="E1909" s="56" t="s">
        <v>135</v>
      </c>
      <c r="F1909" s="58" t="s">
        <v>214</v>
      </c>
      <c r="G1909" s="58" t="s">
        <v>13733</v>
      </c>
      <c r="H1909" s="56" t="s">
        <v>135</v>
      </c>
      <c r="I1909" s="57"/>
      <c r="J1909" s="57">
        <v>43160</v>
      </c>
      <c r="K1909" s="56" t="s">
        <v>18</v>
      </c>
      <c r="L1909" s="56" t="s">
        <v>14</v>
      </c>
      <c r="M1909" s="60" t="s">
        <v>29665</v>
      </c>
      <c r="N1909" s="56" t="s">
        <v>29665</v>
      </c>
      <c r="O1909" s="56" t="s">
        <v>16</v>
      </c>
      <c r="P1909" s="56" t="s">
        <v>18811</v>
      </c>
      <c r="Q1909" s="56" t="s">
        <v>96</v>
      </c>
      <c r="R1909" s="56"/>
      <c r="S1909" s="56" t="s">
        <v>108</v>
      </c>
      <c r="T1909" s="56" t="s">
        <v>108</v>
      </c>
      <c r="U1909" s="56"/>
      <c r="V1909" s="56"/>
      <c r="W1909" s="56" t="s">
        <v>108</v>
      </c>
      <c r="X1909" s="56" t="s">
        <v>108</v>
      </c>
      <c r="Y1909" s="61"/>
      <c r="Z1909" s="56" t="s">
        <v>18</v>
      </c>
      <c r="AA1909" s="57">
        <v>43149</v>
      </c>
      <c r="AB1909" s="203"/>
      <c r="AC1909" s="64" t="s">
        <v>29666</v>
      </c>
      <c r="AD1909" s="65" t="s">
        <v>79</v>
      </c>
      <c r="AE1909" s="65"/>
      <c r="AF1909" s="66"/>
      <c r="AG1909" s="66"/>
      <c r="AH1909" s="67" t="str">
        <v>Feb</v>
      </c>
      <c r="AI1909" s="68" t="str">
        <v>Feb</v>
      </c>
      <c r="AJ1909" s="69" t="e">
        <f t="shared" si="4"/>
        <v>#REF!</v>
      </c>
      <c r="AK1909" s="70">
        <f t="shared" si="1"/>
        <v>43176</v>
      </c>
      <c r="AL1909" s="71" t="e">
        <f t="shared" ca="1" si="5"/>
        <v>#REF!</v>
      </c>
      <c r="AM1909" s="71" t="str">
        <v>2018</v>
      </c>
      <c r="AN1909" s="70">
        <f t="shared" si="3"/>
        <v>43156</v>
      </c>
      <c r="AO1909" s="70" t="s">
        <v>123</v>
      </c>
    </row>
    <row r="1910" spans="1:41" ht="14.4">
      <c r="A1910" s="55" t="s">
        <v>29667</v>
      </c>
      <c r="B1910" s="56" t="s">
        <v>89</v>
      </c>
      <c r="C1910" s="57">
        <v>43283</v>
      </c>
      <c r="D1910" s="56" t="s">
        <v>1027</v>
      </c>
      <c r="E1910" s="56" t="s">
        <v>140</v>
      </c>
      <c r="F1910" s="58" t="s">
        <v>106</v>
      </c>
      <c r="G1910" s="58" t="s">
        <v>107</v>
      </c>
      <c r="H1910" s="56" t="s">
        <v>140</v>
      </c>
      <c r="I1910" s="57"/>
      <c r="J1910" s="57">
        <v>43314</v>
      </c>
      <c r="K1910" s="56" t="s">
        <v>18</v>
      </c>
      <c r="L1910" s="56" t="s">
        <v>18</v>
      </c>
      <c r="M1910" s="60" t="s">
        <v>29668</v>
      </c>
      <c r="N1910" s="56" t="s">
        <v>29669</v>
      </c>
      <c r="O1910" s="56" t="s">
        <v>132</v>
      </c>
      <c r="P1910" s="56" t="s">
        <v>29670</v>
      </c>
      <c r="Q1910" s="56" t="s">
        <v>133</v>
      </c>
      <c r="R1910" s="56"/>
      <c r="S1910" s="56" t="s">
        <v>108</v>
      </c>
      <c r="T1910" s="56" t="s">
        <v>108</v>
      </c>
      <c r="U1910" s="56"/>
      <c r="V1910" s="56"/>
      <c r="W1910" s="56" t="s">
        <v>108</v>
      </c>
      <c r="X1910" s="56"/>
      <c r="Y1910" s="56" t="s">
        <v>108</v>
      </c>
      <c r="Z1910" s="56" t="s">
        <v>18</v>
      </c>
      <c r="AA1910" s="57">
        <v>43283</v>
      </c>
      <c r="AB1910" s="203"/>
      <c r="AC1910" s="64" t="s">
        <v>26242</v>
      </c>
      <c r="AD1910" s="56" t="s">
        <v>79</v>
      </c>
      <c r="AE1910" s="56"/>
      <c r="AF1910" s="61"/>
      <c r="AG1910" s="61"/>
      <c r="AH1910" s="67" t="str">
        <v>Jul</v>
      </c>
      <c r="AI1910" s="68" t="str">
        <v>Jul</v>
      </c>
      <c r="AJ1910" s="69" t="e">
        <f t="shared" si="4"/>
        <v>#REF!</v>
      </c>
      <c r="AK1910" s="70">
        <f t="shared" si="1"/>
        <v>43313</v>
      </c>
      <c r="AL1910" s="71" t="e">
        <f t="shared" ca="1" si="5"/>
        <v>#REF!</v>
      </c>
      <c r="AM1910" s="71" t="str">
        <v>2018</v>
      </c>
      <c r="AN1910" s="70">
        <f t="shared" si="3"/>
        <v>43293</v>
      </c>
      <c r="AO1910" s="70" t="s">
        <v>123</v>
      </c>
    </row>
    <row r="1911" spans="1:41" ht="14.4">
      <c r="A1911" s="55" t="s">
        <v>29671</v>
      </c>
      <c r="B1911" s="56" t="s">
        <v>89</v>
      </c>
      <c r="C1911" s="57">
        <v>43112</v>
      </c>
      <c r="D1911" s="56" t="s">
        <v>1027</v>
      </c>
      <c r="E1911" s="56" t="s">
        <v>112</v>
      </c>
      <c r="F1911" s="58" t="s">
        <v>106</v>
      </c>
      <c r="G1911" s="58" t="s">
        <v>113</v>
      </c>
      <c r="H1911" s="56" t="s">
        <v>112</v>
      </c>
      <c r="I1911" s="57"/>
      <c r="J1911" s="57">
        <v>43143</v>
      </c>
      <c r="K1911" s="56" t="s">
        <v>18</v>
      </c>
      <c r="L1911" s="61"/>
      <c r="M1911" s="60" t="s">
        <v>642</v>
      </c>
      <c r="N1911" s="56" t="s">
        <v>27384</v>
      </c>
      <c r="O1911" s="56" t="s">
        <v>114</v>
      </c>
      <c r="P1911" s="56" t="s">
        <v>27385</v>
      </c>
      <c r="Q1911" s="56" t="s">
        <v>116</v>
      </c>
      <c r="R1911" s="353">
        <v>43116</v>
      </c>
      <c r="S1911" s="61"/>
      <c r="T1911" s="61"/>
      <c r="U1911" s="400"/>
      <c r="V1911" s="66"/>
      <c r="W1911" s="66"/>
      <c r="X1911" s="400" t="s">
        <v>108</v>
      </c>
      <c r="Y1911" s="91"/>
      <c r="Z1911" s="56" t="s">
        <v>14</v>
      </c>
      <c r="AA1911" s="57">
        <v>43116</v>
      </c>
      <c r="AB1911" s="203"/>
      <c r="AC1911" s="64" t="s">
        <v>257</v>
      </c>
      <c r="AD1911" s="534" t="s">
        <v>118</v>
      </c>
      <c r="AE1911" s="96"/>
      <c r="AF1911" s="66"/>
      <c r="AG1911" s="66"/>
      <c r="AH1911" s="67" t="str">
        <v>Jan</v>
      </c>
      <c r="AI1911" s="68" t="str">
        <v>Jan</v>
      </c>
      <c r="AJ1911" s="69" t="e">
        <f t="shared" si="4"/>
        <v>#REF!</v>
      </c>
      <c r="AK1911" s="70">
        <f t="shared" si="1"/>
        <v>43142</v>
      </c>
      <c r="AL1911" s="71" t="e">
        <f t="shared" ca="1" si="5"/>
        <v>#REF!</v>
      </c>
      <c r="AM1911" s="71" t="str">
        <v>2018</v>
      </c>
      <c r="AN1911" s="70">
        <f t="shared" si="3"/>
        <v>43122</v>
      </c>
      <c r="AO1911" s="70" t="s">
        <v>121</v>
      </c>
    </row>
    <row r="1912" spans="1:41" ht="14.4">
      <c r="A1912" s="55" t="s">
        <v>29672</v>
      </c>
      <c r="B1912" s="56" t="s">
        <v>89</v>
      </c>
      <c r="C1912" s="57">
        <v>43126</v>
      </c>
      <c r="D1912" s="56" t="s">
        <v>1027</v>
      </c>
      <c r="E1912" s="56" t="s">
        <v>129</v>
      </c>
      <c r="F1912" s="58" t="s">
        <v>214</v>
      </c>
      <c r="G1912" s="58" t="s">
        <v>214</v>
      </c>
      <c r="H1912" s="56" t="s">
        <v>15779</v>
      </c>
      <c r="I1912" s="57"/>
      <c r="J1912" s="57">
        <v>43140</v>
      </c>
      <c r="K1912" s="56" t="s">
        <v>18</v>
      </c>
      <c r="L1912" s="56" t="s">
        <v>14</v>
      </c>
      <c r="M1912" s="60" t="s">
        <v>29673</v>
      </c>
      <c r="N1912" s="56" t="s">
        <v>29674</v>
      </c>
      <c r="O1912" s="61"/>
      <c r="P1912" s="56" t="s">
        <v>29675</v>
      </c>
      <c r="Q1912" s="56" t="s">
        <v>96</v>
      </c>
      <c r="R1912" s="56"/>
      <c r="S1912" s="56" t="s">
        <v>108</v>
      </c>
      <c r="T1912" s="56" t="s">
        <v>14</v>
      </c>
      <c r="U1912" s="400"/>
      <c r="V1912" s="56"/>
      <c r="W1912" s="56" t="s">
        <v>108</v>
      </c>
      <c r="X1912" s="400" t="s">
        <v>108</v>
      </c>
      <c r="Y1912" s="61"/>
      <c r="Z1912" s="56" t="s">
        <v>14</v>
      </c>
      <c r="AA1912" s="533">
        <v>43130</v>
      </c>
      <c r="AB1912" s="203"/>
      <c r="AC1912" s="64" t="s">
        <v>29676</v>
      </c>
      <c r="AD1912" s="65" t="s">
        <v>118</v>
      </c>
      <c r="AE1912" s="65"/>
      <c r="AF1912" s="66"/>
      <c r="AG1912" s="66"/>
      <c r="AH1912" s="67" t="str">
        <v>Jan</v>
      </c>
      <c r="AI1912" s="68" t="str">
        <v>Jan</v>
      </c>
      <c r="AJ1912" s="69" t="e">
        <f t="shared" si="4"/>
        <v>#REF!</v>
      </c>
      <c r="AK1912" s="70">
        <f t="shared" si="1"/>
        <v>43156</v>
      </c>
      <c r="AL1912" s="71" t="e">
        <f t="shared" ca="1" si="5"/>
        <v>#REF!</v>
      </c>
      <c r="AM1912" s="71" t="str">
        <v>2018</v>
      </c>
      <c r="AN1912" s="70">
        <f t="shared" si="3"/>
        <v>43136</v>
      </c>
      <c r="AO1912" s="70" t="s">
        <v>123</v>
      </c>
    </row>
    <row r="1913" spans="1:41" ht="14.4">
      <c r="A1913" s="55" t="s">
        <v>29677</v>
      </c>
      <c r="B1913" s="56" t="s">
        <v>89</v>
      </c>
      <c r="C1913" s="57">
        <v>43111</v>
      </c>
      <c r="D1913" s="56" t="s">
        <v>131</v>
      </c>
      <c r="E1913" s="56" t="s">
        <v>112</v>
      </c>
      <c r="F1913" s="58" t="s">
        <v>106</v>
      </c>
      <c r="G1913" s="58" t="s">
        <v>113</v>
      </c>
      <c r="H1913" s="56" t="s">
        <v>112</v>
      </c>
      <c r="I1913" s="57"/>
      <c r="J1913" s="57">
        <v>43142</v>
      </c>
      <c r="K1913" s="56" t="s">
        <v>18</v>
      </c>
      <c r="L1913" s="56" t="s">
        <v>14</v>
      </c>
      <c r="M1913" s="60" t="s">
        <v>29678</v>
      </c>
      <c r="N1913" s="56" t="s">
        <v>29679</v>
      </c>
      <c r="O1913" s="61"/>
      <c r="P1913" s="56" t="s">
        <v>29680</v>
      </c>
      <c r="Q1913" s="56" t="s">
        <v>116</v>
      </c>
      <c r="R1913" s="353">
        <v>43112</v>
      </c>
      <c r="S1913" s="61"/>
      <c r="T1913" s="61"/>
      <c r="U1913" s="400"/>
      <c r="V1913" s="66"/>
      <c r="W1913" s="66"/>
      <c r="X1913" s="400" t="s">
        <v>108</v>
      </c>
      <c r="Y1913" s="91"/>
      <c r="Z1913" s="56" t="s">
        <v>14</v>
      </c>
      <c r="AA1913" s="57">
        <v>43112</v>
      </c>
      <c r="AB1913" s="203"/>
      <c r="AC1913" s="60" t="s">
        <v>257</v>
      </c>
      <c r="AD1913" s="534" t="s">
        <v>118</v>
      </c>
      <c r="AE1913" s="96"/>
      <c r="AF1913" s="66"/>
      <c r="AG1913" s="66"/>
      <c r="AH1913" s="67" t="str">
        <v>Jan</v>
      </c>
      <c r="AI1913" s="68" t="str">
        <v>Jan</v>
      </c>
      <c r="AJ1913" s="69" t="e">
        <f t="shared" si="4"/>
        <v>#REF!</v>
      </c>
      <c r="AK1913" s="70">
        <f t="shared" si="1"/>
        <v>43141</v>
      </c>
      <c r="AL1913" s="71" t="e">
        <f t="shared" ca="1" si="5"/>
        <v>#REF!</v>
      </c>
      <c r="AM1913" s="71" t="str">
        <v>2018</v>
      </c>
      <c r="AN1913" s="70">
        <f t="shared" si="3"/>
        <v>43121</v>
      </c>
      <c r="AO1913" s="70" t="s">
        <v>121</v>
      </c>
    </row>
    <row r="1914" spans="1:41" ht="14.4">
      <c r="A1914" s="55" t="s">
        <v>29681</v>
      </c>
      <c r="B1914" s="56" t="s">
        <v>89</v>
      </c>
      <c r="C1914" s="57">
        <v>43433</v>
      </c>
      <c r="D1914" s="56" t="s">
        <v>90</v>
      </c>
      <c r="E1914" s="56" t="s">
        <v>140</v>
      </c>
      <c r="F1914" s="58" t="s">
        <v>106</v>
      </c>
      <c r="G1914" s="58" t="s">
        <v>107</v>
      </c>
      <c r="H1914" s="56" t="s">
        <v>140</v>
      </c>
      <c r="I1914" s="57"/>
      <c r="J1914" s="57">
        <v>43463</v>
      </c>
      <c r="K1914" s="56" t="s">
        <v>18</v>
      </c>
      <c r="L1914" s="56" t="s">
        <v>14</v>
      </c>
      <c r="M1914" s="60" t="s">
        <v>29682</v>
      </c>
      <c r="N1914" s="56" t="s">
        <v>29683</v>
      </c>
      <c r="O1914" s="56" t="s">
        <v>29</v>
      </c>
      <c r="P1914" s="56" t="s">
        <v>29684</v>
      </c>
      <c r="Q1914" s="56" t="s">
        <v>17</v>
      </c>
      <c r="R1914" s="56"/>
      <c r="S1914" s="56" t="s">
        <v>108</v>
      </c>
      <c r="T1914" s="56" t="s">
        <v>108</v>
      </c>
      <c r="U1914" s="56"/>
      <c r="V1914" s="56"/>
      <c r="W1914" s="56" t="s">
        <v>108</v>
      </c>
      <c r="X1914" s="56"/>
      <c r="Y1914" s="56" t="s">
        <v>338</v>
      </c>
      <c r="Z1914" s="56" t="s">
        <v>14</v>
      </c>
      <c r="AA1914" s="57">
        <v>43433</v>
      </c>
      <c r="AB1914" s="203"/>
      <c r="AC1914" s="64" t="s">
        <v>29685</v>
      </c>
      <c r="AD1914" s="56" t="s">
        <v>294</v>
      </c>
      <c r="AE1914" s="56"/>
      <c r="AF1914" s="61"/>
      <c r="AG1914" s="61"/>
      <c r="AH1914" s="67" t="str">
        <v>Nov</v>
      </c>
      <c r="AI1914" s="68" t="str">
        <v>Nov</v>
      </c>
      <c r="AJ1914" s="69" t="e">
        <f t="shared" si="4"/>
        <v>#REF!</v>
      </c>
      <c r="AK1914" s="70">
        <f t="shared" si="1"/>
        <v>43463</v>
      </c>
      <c r="AL1914" s="71" t="e">
        <f t="shared" ca="1" si="5"/>
        <v>#REF!</v>
      </c>
      <c r="AM1914" s="71" t="str">
        <v>2018</v>
      </c>
      <c r="AN1914" s="70">
        <f t="shared" si="3"/>
        <v>43443</v>
      </c>
      <c r="AO1914" s="70" t="s">
        <v>123</v>
      </c>
    </row>
    <row r="1915" spans="1:41" ht="14.4">
      <c r="A1915" s="55" t="s">
        <v>29686</v>
      </c>
      <c r="B1915" s="56" t="s">
        <v>89</v>
      </c>
      <c r="C1915" s="57">
        <v>43453</v>
      </c>
      <c r="D1915" s="56" t="s">
        <v>131</v>
      </c>
      <c r="E1915" s="56" t="s">
        <v>140</v>
      </c>
      <c r="F1915" s="58" t="s">
        <v>106</v>
      </c>
      <c r="G1915" s="58" t="s">
        <v>107</v>
      </c>
      <c r="H1915" s="56" t="s">
        <v>140</v>
      </c>
      <c r="I1915" s="57"/>
      <c r="J1915" s="57">
        <v>43484</v>
      </c>
      <c r="K1915" s="56" t="s">
        <v>18</v>
      </c>
      <c r="L1915" s="56" t="s">
        <v>18</v>
      </c>
      <c r="M1915" s="60" t="s">
        <v>745</v>
      </c>
      <c r="N1915" s="56" t="s">
        <v>29687</v>
      </c>
      <c r="O1915" s="56" t="s">
        <v>22</v>
      </c>
      <c r="P1915" s="56" t="s">
        <v>26340</v>
      </c>
      <c r="Q1915" s="56" t="s">
        <v>17</v>
      </c>
      <c r="R1915" s="56"/>
      <c r="S1915" s="56" t="s">
        <v>108</v>
      </c>
      <c r="T1915" s="56" t="s">
        <v>108</v>
      </c>
      <c r="U1915" s="56"/>
      <c r="V1915" s="56"/>
      <c r="W1915" s="56" t="s">
        <v>108</v>
      </c>
      <c r="X1915" s="56"/>
      <c r="Y1915" s="56" t="s">
        <v>108</v>
      </c>
      <c r="Z1915" s="56" t="s">
        <v>18</v>
      </c>
      <c r="AA1915" s="57">
        <v>43453</v>
      </c>
      <c r="AB1915" s="203"/>
      <c r="AC1915" s="64" t="s">
        <v>29166</v>
      </c>
      <c r="AD1915" s="56" t="s">
        <v>79</v>
      </c>
      <c r="AE1915" s="56"/>
      <c r="AF1915" s="61"/>
      <c r="AG1915" s="61"/>
      <c r="AH1915" s="67" t="str">
        <v>Dec</v>
      </c>
      <c r="AI1915" s="68" t="str">
        <v>Dec</v>
      </c>
      <c r="AJ1915" s="69" t="e">
        <f t="shared" si="4"/>
        <v>#REF!</v>
      </c>
      <c r="AK1915" s="70">
        <f t="shared" si="1"/>
        <v>43483</v>
      </c>
      <c r="AL1915" s="71" t="e">
        <f t="shared" ca="1" si="5"/>
        <v>#REF!</v>
      </c>
      <c r="AM1915" s="71" t="str">
        <v>2018</v>
      </c>
      <c r="AN1915" s="70">
        <f t="shared" si="3"/>
        <v>43463</v>
      </c>
      <c r="AO1915" s="70" t="s">
        <v>123</v>
      </c>
    </row>
    <row r="1916" spans="1:41" ht="14.4">
      <c r="A1916" s="55" t="s">
        <v>29688</v>
      </c>
      <c r="B1916" s="56" t="s">
        <v>89</v>
      </c>
      <c r="C1916" s="57">
        <v>43318</v>
      </c>
      <c r="D1916" s="56" t="s">
        <v>90</v>
      </c>
      <c r="E1916" s="56" t="s">
        <v>140</v>
      </c>
      <c r="F1916" s="58" t="s">
        <v>106</v>
      </c>
      <c r="G1916" s="58" t="s">
        <v>107</v>
      </c>
      <c r="H1916" s="56" t="s">
        <v>140</v>
      </c>
      <c r="I1916" s="57"/>
      <c r="J1916" s="57">
        <v>43349</v>
      </c>
      <c r="K1916" s="56" t="s">
        <v>25502</v>
      </c>
      <c r="L1916" s="56" t="s">
        <v>14</v>
      </c>
      <c r="M1916" s="60" t="s">
        <v>29689</v>
      </c>
      <c r="N1916" s="56" t="s">
        <v>29689</v>
      </c>
      <c r="O1916" s="61"/>
      <c r="P1916" s="56" t="s">
        <v>108</v>
      </c>
      <c r="Q1916" s="61"/>
      <c r="R1916" s="56"/>
      <c r="S1916" s="56" t="s">
        <v>108</v>
      </c>
      <c r="T1916" s="56" t="s">
        <v>108</v>
      </c>
      <c r="U1916" s="56"/>
      <c r="V1916" s="56"/>
      <c r="W1916" s="56" t="s">
        <v>108</v>
      </c>
      <c r="X1916" s="56"/>
      <c r="Y1916" s="56" t="s">
        <v>108</v>
      </c>
      <c r="Z1916" s="56" t="s">
        <v>14</v>
      </c>
      <c r="AA1916" s="57">
        <v>43318</v>
      </c>
      <c r="AB1916" s="203"/>
      <c r="AC1916" s="64" t="s">
        <v>27700</v>
      </c>
      <c r="AD1916" s="56" t="s">
        <v>224</v>
      </c>
      <c r="AE1916" s="56"/>
      <c r="AF1916" s="61"/>
      <c r="AG1916" s="61"/>
      <c r="AH1916" s="67" t="str">
        <v>Aug</v>
      </c>
      <c r="AI1916" s="68" t="str">
        <v>Aug</v>
      </c>
      <c r="AJ1916" s="69" t="e">
        <f t="shared" si="4"/>
        <v>#REF!</v>
      </c>
      <c r="AK1916" s="70">
        <f t="shared" si="1"/>
        <v>43348</v>
      </c>
      <c r="AL1916" s="71" t="e">
        <f t="shared" ca="1" si="5"/>
        <v>#REF!</v>
      </c>
      <c r="AM1916" s="71" t="str">
        <v>2018</v>
      </c>
      <c r="AN1916" s="70">
        <f t="shared" si="3"/>
        <v>43328</v>
      </c>
      <c r="AO1916" s="70" t="s">
        <v>123</v>
      </c>
    </row>
    <row r="1917" spans="1:41" ht="14.4">
      <c r="A1917" s="55" t="s">
        <v>29690</v>
      </c>
      <c r="B1917" s="56" t="s">
        <v>89</v>
      </c>
      <c r="C1917" s="57">
        <v>43278</v>
      </c>
      <c r="D1917" s="56" t="s">
        <v>1027</v>
      </c>
      <c r="E1917" s="56" t="s">
        <v>140</v>
      </c>
      <c r="F1917" s="58" t="s">
        <v>106</v>
      </c>
      <c r="G1917" s="58" t="s">
        <v>107</v>
      </c>
      <c r="H1917" s="56" t="s">
        <v>140</v>
      </c>
      <c r="I1917" s="57"/>
      <c r="J1917" s="57">
        <v>43308</v>
      </c>
      <c r="K1917" s="56" t="s">
        <v>18</v>
      </c>
      <c r="L1917" s="56" t="s">
        <v>18</v>
      </c>
      <c r="M1917" s="60" t="s">
        <v>29691</v>
      </c>
      <c r="N1917" s="56" t="s">
        <v>29692</v>
      </c>
      <c r="O1917" s="56" t="s">
        <v>22</v>
      </c>
      <c r="P1917" s="56" t="s">
        <v>29693</v>
      </c>
      <c r="Q1917" s="56" t="s">
        <v>96</v>
      </c>
      <c r="R1917" s="56"/>
      <c r="S1917" s="56" t="s">
        <v>108</v>
      </c>
      <c r="T1917" s="56" t="s">
        <v>108</v>
      </c>
      <c r="U1917" s="56"/>
      <c r="V1917" s="56"/>
      <c r="W1917" s="56" t="s">
        <v>108</v>
      </c>
      <c r="X1917" s="56"/>
      <c r="Y1917" s="56" t="s">
        <v>108</v>
      </c>
      <c r="Z1917" s="56" t="s">
        <v>18</v>
      </c>
      <c r="AA1917" s="57">
        <v>43278</v>
      </c>
      <c r="AB1917" s="203"/>
      <c r="AC1917" s="64" t="s">
        <v>21500</v>
      </c>
      <c r="AD1917" s="56" t="s">
        <v>79</v>
      </c>
      <c r="AE1917" s="56"/>
      <c r="AF1917" s="61"/>
      <c r="AG1917" s="61"/>
      <c r="AH1917" s="67" t="str">
        <v>Jun</v>
      </c>
      <c r="AI1917" s="68" t="str">
        <v>Jun</v>
      </c>
      <c r="AJ1917" s="69" t="e">
        <f t="shared" si="4"/>
        <v>#REF!</v>
      </c>
      <c r="AK1917" s="70">
        <f t="shared" si="1"/>
        <v>43308</v>
      </c>
      <c r="AL1917" s="71" t="e">
        <f t="shared" ca="1" si="5"/>
        <v>#REF!</v>
      </c>
      <c r="AM1917" s="71" t="str">
        <v>2018</v>
      </c>
      <c r="AN1917" s="70">
        <f t="shared" si="3"/>
        <v>43288</v>
      </c>
      <c r="AO1917" s="70" t="s">
        <v>123</v>
      </c>
    </row>
    <row r="1918" spans="1:41" ht="14.4">
      <c r="A1918" s="55" t="s">
        <v>29694</v>
      </c>
      <c r="B1918" s="56" t="s">
        <v>89</v>
      </c>
      <c r="C1918" s="57">
        <v>43311</v>
      </c>
      <c r="D1918" s="56" t="s">
        <v>1027</v>
      </c>
      <c r="E1918" s="56" t="s">
        <v>140</v>
      </c>
      <c r="F1918" s="58" t="s">
        <v>106</v>
      </c>
      <c r="G1918" s="58" t="s">
        <v>107</v>
      </c>
      <c r="H1918" s="56" t="s">
        <v>140</v>
      </c>
      <c r="I1918" s="57"/>
      <c r="J1918" s="57">
        <v>43342</v>
      </c>
      <c r="K1918" s="56" t="s">
        <v>18</v>
      </c>
      <c r="L1918" s="56" t="s">
        <v>18</v>
      </c>
      <c r="M1918" s="60" t="s">
        <v>642</v>
      </c>
      <c r="N1918" s="56" t="s">
        <v>29695</v>
      </c>
      <c r="O1918" s="56" t="s">
        <v>44</v>
      </c>
      <c r="P1918" s="56" t="s">
        <v>29696</v>
      </c>
      <c r="Q1918" s="56" t="s">
        <v>21</v>
      </c>
      <c r="R1918" s="56"/>
      <c r="S1918" s="56" t="s">
        <v>108</v>
      </c>
      <c r="T1918" s="56" t="s">
        <v>108</v>
      </c>
      <c r="U1918" s="56"/>
      <c r="V1918" s="56"/>
      <c r="W1918" s="56" t="s">
        <v>108</v>
      </c>
      <c r="X1918" s="56"/>
      <c r="Y1918" s="56" t="s">
        <v>108</v>
      </c>
      <c r="Z1918" s="56" t="s">
        <v>18</v>
      </c>
      <c r="AA1918" s="57">
        <v>43311</v>
      </c>
      <c r="AB1918" s="203"/>
      <c r="AC1918" s="64" t="s">
        <v>26988</v>
      </c>
      <c r="AD1918" s="56" t="s">
        <v>79</v>
      </c>
      <c r="AE1918" s="56"/>
      <c r="AF1918" s="61"/>
      <c r="AG1918" s="61"/>
      <c r="AH1918" s="67" t="str">
        <v>Jul</v>
      </c>
      <c r="AI1918" s="68" t="str">
        <v>Jul</v>
      </c>
      <c r="AJ1918" s="69" t="e">
        <f t="shared" si="4"/>
        <v>#REF!</v>
      </c>
      <c r="AK1918" s="70">
        <f t="shared" si="1"/>
        <v>43341</v>
      </c>
      <c r="AL1918" s="71" t="e">
        <f t="shared" ca="1" si="5"/>
        <v>#REF!</v>
      </c>
      <c r="AM1918" s="71" t="str">
        <v>2018</v>
      </c>
      <c r="AN1918" s="70">
        <f t="shared" si="3"/>
        <v>43321</v>
      </c>
      <c r="AO1918" s="70" t="s">
        <v>123</v>
      </c>
    </row>
    <row r="1919" spans="1:41" ht="14.4">
      <c r="A1919" s="55" t="s">
        <v>29697</v>
      </c>
      <c r="B1919" s="56" t="s">
        <v>89</v>
      </c>
      <c r="C1919" s="57">
        <v>43166</v>
      </c>
      <c r="D1919" s="56" t="s">
        <v>90</v>
      </c>
      <c r="E1919" s="56" t="s">
        <v>129</v>
      </c>
      <c r="F1919" s="58" t="s">
        <v>106</v>
      </c>
      <c r="G1919" s="58" t="s">
        <v>107</v>
      </c>
      <c r="H1919" s="56" t="s">
        <v>129</v>
      </c>
      <c r="I1919" s="57"/>
      <c r="J1919" s="57">
        <v>43208</v>
      </c>
      <c r="K1919" s="61"/>
      <c r="L1919" s="61"/>
      <c r="M1919" s="60" t="s">
        <v>29698</v>
      </c>
      <c r="N1919" s="56" t="s">
        <v>29699</v>
      </c>
      <c r="O1919" s="56" t="s">
        <v>33</v>
      </c>
      <c r="P1919" s="56" t="s">
        <v>29700</v>
      </c>
      <c r="Q1919" s="56" t="s">
        <v>17</v>
      </c>
      <c r="R1919" s="66"/>
      <c r="S1919" s="61"/>
      <c r="T1919" s="61"/>
      <c r="U1919" s="402"/>
      <c r="V1919" s="66"/>
      <c r="W1919" s="66"/>
      <c r="X1919" s="400" t="s">
        <v>108</v>
      </c>
      <c r="Y1919" s="61"/>
      <c r="Z1919" s="56" t="s">
        <v>18</v>
      </c>
      <c r="AA1919" s="533">
        <v>43168</v>
      </c>
      <c r="AB1919" s="203"/>
      <c r="AC1919" s="95"/>
      <c r="AD1919" s="65" t="s">
        <v>79</v>
      </c>
      <c r="AE1919" s="96"/>
      <c r="AF1919" s="66"/>
      <c r="AG1919" s="66"/>
      <c r="AH1919" s="67" t="str">
        <v>Mar</v>
      </c>
      <c r="AI1919" s="68" t="str">
        <v>Mar</v>
      </c>
      <c r="AJ1919" s="69" t="e">
        <f t="shared" si="4"/>
        <v>#REF!</v>
      </c>
      <c r="AK1919" s="70">
        <f t="shared" si="1"/>
        <v>43196</v>
      </c>
      <c r="AL1919" s="71" t="e">
        <f t="shared" ca="1" si="5"/>
        <v>#REF!</v>
      </c>
      <c r="AM1919" s="71" t="str">
        <v>2018</v>
      </c>
      <c r="AN1919" s="70">
        <f t="shared" si="3"/>
        <v>43176</v>
      </c>
      <c r="AO1919" s="70" t="s">
        <v>123</v>
      </c>
    </row>
    <row r="1920" spans="1:41" ht="14.4">
      <c r="A1920" s="55" t="s">
        <v>29701</v>
      </c>
      <c r="B1920" s="56" t="s">
        <v>89</v>
      </c>
      <c r="C1920" s="57">
        <v>43154</v>
      </c>
      <c r="D1920" s="56" t="s">
        <v>90</v>
      </c>
      <c r="E1920" s="56" t="s">
        <v>30</v>
      </c>
      <c r="F1920" s="58" t="s">
        <v>106</v>
      </c>
      <c r="G1920" s="58" t="s">
        <v>107</v>
      </c>
      <c r="H1920" s="56" t="s">
        <v>30</v>
      </c>
      <c r="I1920" s="59"/>
      <c r="J1920" s="59"/>
      <c r="K1920" s="61"/>
      <c r="L1920" s="61"/>
      <c r="M1920" s="60" t="s">
        <v>29702</v>
      </c>
      <c r="N1920" s="64" t="s">
        <v>29703</v>
      </c>
      <c r="O1920" s="61"/>
      <c r="P1920" s="56" t="s">
        <v>29704</v>
      </c>
      <c r="Q1920" s="56" t="s">
        <v>17</v>
      </c>
      <c r="R1920" s="66"/>
      <c r="S1920" s="61"/>
      <c r="T1920" s="61"/>
      <c r="U1920" s="402"/>
      <c r="V1920" s="66"/>
      <c r="W1920" s="66"/>
      <c r="X1920" s="400" t="s">
        <v>108</v>
      </c>
      <c r="Y1920" s="61"/>
      <c r="Z1920" s="56" t="s">
        <v>18</v>
      </c>
      <c r="AA1920" s="533">
        <v>43161</v>
      </c>
      <c r="AB1920" s="203"/>
      <c r="AC1920" s="95"/>
      <c r="AD1920" s="65" t="s">
        <v>79</v>
      </c>
      <c r="AE1920" s="96"/>
      <c r="AF1920" s="66"/>
      <c r="AG1920" s="66"/>
      <c r="AH1920" s="67" t="str">
        <v>Feb</v>
      </c>
      <c r="AI1920" s="68" t="str">
        <v>Mar</v>
      </c>
      <c r="AJ1920" s="69" t="e">
        <f t="shared" si="4"/>
        <v>#REF!</v>
      </c>
      <c r="AK1920" s="70">
        <f t="shared" si="1"/>
        <v>43184</v>
      </c>
      <c r="AL1920" s="71" t="e">
        <f t="shared" ca="1" si="5"/>
        <v>#REF!</v>
      </c>
      <c r="AM1920" s="71" t="str">
        <v>2018</v>
      </c>
      <c r="AN1920" s="70">
        <f t="shared" si="3"/>
        <v>43164</v>
      </c>
      <c r="AO1920" s="70" t="s">
        <v>123</v>
      </c>
    </row>
    <row r="1921" spans="1:41" ht="14.4">
      <c r="A1921" s="55" t="s">
        <v>29705</v>
      </c>
      <c r="B1921" s="56" t="s">
        <v>89</v>
      </c>
      <c r="C1921" s="57">
        <v>43432</v>
      </c>
      <c r="D1921" s="56" t="s">
        <v>90</v>
      </c>
      <c r="E1921" s="56" t="s">
        <v>140</v>
      </c>
      <c r="F1921" s="58" t="s">
        <v>106</v>
      </c>
      <c r="G1921" s="58" t="s">
        <v>107</v>
      </c>
      <c r="H1921" s="56" t="s">
        <v>140</v>
      </c>
      <c r="I1921" s="57"/>
      <c r="J1921" s="57">
        <v>43462</v>
      </c>
      <c r="K1921" s="56" t="s">
        <v>18</v>
      </c>
      <c r="L1921" s="56" t="s">
        <v>14</v>
      </c>
      <c r="M1921" s="60" t="s">
        <v>29706</v>
      </c>
      <c r="N1921" s="56" t="s">
        <v>29707</v>
      </c>
      <c r="O1921" s="61"/>
      <c r="P1921" s="56" t="s">
        <v>108</v>
      </c>
      <c r="Q1921" s="61"/>
      <c r="R1921" s="56"/>
      <c r="S1921" s="56" t="s">
        <v>108</v>
      </c>
      <c r="T1921" s="56" t="s">
        <v>108</v>
      </c>
      <c r="U1921" s="56"/>
      <c r="V1921" s="56"/>
      <c r="W1921" s="56" t="s">
        <v>108</v>
      </c>
      <c r="X1921" s="56"/>
      <c r="Y1921" s="56" t="s">
        <v>108</v>
      </c>
      <c r="Z1921" s="56" t="s">
        <v>14</v>
      </c>
      <c r="AA1921" s="57">
        <v>43432</v>
      </c>
      <c r="AB1921" s="203"/>
      <c r="AC1921" s="64" t="s">
        <v>29708</v>
      </c>
      <c r="AD1921" s="56" t="s">
        <v>224</v>
      </c>
      <c r="AE1921" s="56"/>
      <c r="AF1921" s="61"/>
      <c r="AG1921" s="61"/>
      <c r="AH1921" s="67" t="str">
        <v>Nov</v>
      </c>
      <c r="AI1921" s="68" t="str">
        <v>Nov</v>
      </c>
      <c r="AJ1921" s="69" t="e">
        <f t="shared" si="4"/>
        <v>#REF!</v>
      </c>
      <c r="AK1921" s="70">
        <f t="shared" si="1"/>
        <v>43462</v>
      </c>
      <c r="AL1921" s="71" t="e">
        <f t="shared" ca="1" si="5"/>
        <v>#REF!</v>
      </c>
      <c r="AM1921" s="71" t="str">
        <v>2018</v>
      </c>
      <c r="AN1921" s="70">
        <f t="shared" si="3"/>
        <v>43442</v>
      </c>
      <c r="AO1921" s="70" t="s">
        <v>123</v>
      </c>
    </row>
    <row r="1922" spans="1:41" ht="14.4">
      <c r="A1922" s="55" t="s">
        <v>29709</v>
      </c>
      <c r="B1922" s="56" t="s">
        <v>89</v>
      </c>
      <c r="C1922" s="57">
        <v>43278</v>
      </c>
      <c r="D1922" s="56" t="s">
        <v>131</v>
      </c>
      <c r="E1922" s="56" t="s">
        <v>140</v>
      </c>
      <c r="F1922" s="58" t="s">
        <v>106</v>
      </c>
      <c r="G1922" s="58" t="s">
        <v>107</v>
      </c>
      <c r="H1922" s="56" t="s">
        <v>140</v>
      </c>
      <c r="I1922" s="57"/>
      <c r="J1922" s="57">
        <v>43308</v>
      </c>
      <c r="K1922" s="56" t="s">
        <v>18</v>
      </c>
      <c r="L1922" s="56" t="s">
        <v>18</v>
      </c>
      <c r="M1922" s="60" t="s">
        <v>6733</v>
      </c>
      <c r="N1922" s="56" t="s">
        <v>29710</v>
      </c>
      <c r="O1922" s="56" t="s">
        <v>16</v>
      </c>
      <c r="P1922" s="56" t="s">
        <v>29711</v>
      </c>
      <c r="Q1922" s="56" t="s">
        <v>17</v>
      </c>
      <c r="R1922" s="56"/>
      <c r="S1922" s="56" t="s">
        <v>108</v>
      </c>
      <c r="T1922" s="56" t="s">
        <v>108</v>
      </c>
      <c r="U1922" s="56"/>
      <c r="V1922" s="56"/>
      <c r="W1922" s="56" t="s">
        <v>108</v>
      </c>
      <c r="X1922" s="56"/>
      <c r="Y1922" s="56" t="s">
        <v>108</v>
      </c>
      <c r="Z1922" s="56" t="s">
        <v>18</v>
      </c>
      <c r="AA1922" s="57">
        <v>43286</v>
      </c>
      <c r="AB1922" s="203"/>
      <c r="AC1922" s="64" t="s">
        <v>29712</v>
      </c>
      <c r="AD1922" s="56" t="s">
        <v>79</v>
      </c>
      <c r="AE1922" s="56"/>
      <c r="AF1922" s="61"/>
      <c r="AG1922" s="61"/>
      <c r="AH1922" s="67" t="str">
        <v>Jun</v>
      </c>
      <c r="AI1922" s="68" t="str">
        <v>Jul</v>
      </c>
      <c r="AJ1922" s="69" t="e">
        <f t="shared" si="4"/>
        <v>#REF!</v>
      </c>
      <c r="AK1922" s="70">
        <f t="shared" si="1"/>
        <v>43308</v>
      </c>
      <c r="AL1922" s="71" t="e">
        <f t="shared" ca="1" si="5"/>
        <v>#REF!</v>
      </c>
      <c r="AM1922" s="71" t="str">
        <v>2018</v>
      </c>
      <c r="AN1922" s="70">
        <f t="shared" si="3"/>
        <v>43288</v>
      </c>
      <c r="AO1922" s="70" t="s">
        <v>123</v>
      </c>
    </row>
    <row r="1923" spans="1:41" ht="14.4">
      <c r="A1923" s="55" t="s">
        <v>29713</v>
      </c>
      <c r="B1923" s="56" t="s">
        <v>89</v>
      </c>
      <c r="C1923" s="57">
        <v>43258</v>
      </c>
      <c r="D1923" s="56" t="s">
        <v>1027</v>
      </c>
      <c r="E1923" s="56" t="s">
        <v>140</v>
      </c>
      <c r="F1923" s="58" t="s">
        <v>106</v>
      </c>
      <c r="G1923" s="58" t="s">
        <v>107</v>
      </c>
      <c r="H1923" s="56" t="s">
        <v>140</v>
      </c>
      <c r="I1923" s="57"/>
      <c r="J1923" s="57">
        <v>43288</v>
      </c>
      <c r="K1923" s="56" t="s">
        <v>18</v>
      </c>
      <c r="L1923" s="56" t="s">
        <v>14</v>
      </c>
      <c r="M1923" s="60" t="s">
        <v>642</v>
      </c>
      <c r="N1923" s="56" t="s">
        <v>29714</v>
      </c>
      <c r="O1923" s="56" t="s">
        <v>249</v>
      </c>
      <c r="P1923" s="56" t="s">
        <v>108</v>
      </c>
      <c r="Q1923" s="56" t="s">
        <v>17</v>
      </c>
      <c r="R1923" s="56"/>
      <c r="S1923" s="56" t="s">
        <v>108</v>
      </c>
      <c r="T1923" s="56" t="s">
        <v>108</v>
      </c>
      <c r="U1923" s="56"/>
      <c r="V1923" s="56"/>
      <c r="W1923" s="56" t="s">
        <v>108</v>
      </c>
      <c r="X1923" s="56"/>
      <c r="Y1923" s="56" t="s">
        <v>108</v>
      </c>
      <c r="Z1923" s="56" t="s">
        <v>14</v>
      </c>
      <c r="AA1923" s="57">
        <v>43258</v>
      </c>
      <c r="AB1923" s="203"/>
      <c r="AC1923" s="64" t="s">
        <v>29715</v>
      </c>
      <c r="AD1923" s="56" t="s">
        <v>118</v>
      </c>
      <c r="AE1923" s="56"/>
      <c r="AF1923" s="61"/>
      <c r="AG1923" s="61"/>
      <c r="AH1923" s="67" t="str">
        <v>Jun</v>
      </c>
      <c r="AI1923" s="68" t="str">
        <v>Jun</v>
      </c>
      <c r="AJ1923" s="69" t="e">
        <f t="shared" si="4"/>
        <v>#REF!</v>
      </c>
      <c r="AK1923" s="70">
        <f t="shared" si="1"/>
        <v>43288</v>
      </c>
      <c r="AL1923" s="71" t="e">
        <f t="shared" ca="1" si="5"/>
        <v>#REF!</v>
      </c>
      <c r="AM1923" s="71" t="str">
        <v>2018</v>
      </c>
      <c r="AN1923" s="70">
        <f t="shared" si="3"/>
        <v>43268</v>
      </c>
      <c r="AO1923" s="70" t="s">
        <v>123</v>
      </c>
    </row>
    <row r="1924" spans="1:41" ht="14.4">
      <c r="A1924" s="55" t="s">
        <v>29716</v>
      </c>
      <c r="B1924" s="56" t="s">
        <v>89</v>
      </c>
      <c r="C1924" s="57">
        <v>43208</v>
      </c>
      <c r="D1924" s="56" t="s">
        <v>131</v>
      </c>
      <c r="E1924" s="56" t="s">
        <v>140</v>
      </c>
      <c r="F1924" s="58" t="s">
        <v>106</v>
      </c>
      <c r="G1924" s="58" t="s">
        <v>107</v>
      </c>
      <c r="H1924" s="56" t="s">
        <v>140</v>
      </c>
      <c r="I1924" s="57"/>
      <c r="J1924" s="57">
        <v>43238</v>
      </c>
      <c r="K1924" s="56" t="s">
        <v>18</v>
      </c>
      <c r="L1924" s="56" t="s">
        <v>14</v>
      </c>
      <c r="M1924" s="60" t="s">
        <v>29717</v>
      </c>
      <c r="N1924" s="56" t="s">
        <v>29718</v>
      </c>
      <c r="O1924" s="56" t="s">
        <v>249</v>
      </c>
      <c r="P1924" s="61"/>
      <c r="Q1924" s="61"/>
      <c r="R1924" s="56"/>
      <c r="S1924" s="56" t="s">
        <v>108</v>
      </c>
      <c r="T1924" s="56" t="s">
        <v>108</v>
      </c>
      <c r="U1924" s="56"/>
      <c r="V1924" s="56"/>
      <c r="W1924" s="56" t="s">
        <v>108</v>
      </c>
      <c r="X1924" s="56"/>
      <c r="Y1924" s="56" t="s">
        <v>108</v>
      </c>
      <c r="Z1924" s="56" t="s">
        <v>14</v>
      </c>
      <c r="AA1924" s="57">
        <v>43208</v>
      </c>
      <c r="AB1924" s="203"/>
      <c r="AC1924" s="64" t="s">
        <v>29719</v>
      </c>
      <c r="AD1924" s="56" t="s">
        <v>79</v>
      </c>
      <c r="AE1924" s="56"/>
      <c r="AF1924" s="61"/>
      <c r="AG1924" s="61"/>
      <c r="AH1924" s="67" t="str">
        <v>Apr</v>
      </c>
      <c r="AI1924" s="68" t="str">
        <v>Apr</v>
      </c>
      <c r="AJ1924" s="69" t="e">
        <f t="shared" si="4"/>
        <v>#REF!</v>
      </c>
      <c r="AK1924" s="70">
        <f t="shared" si="1"/>
        <v>43238</v>
      </c>
      <c r="AL1924" s="71" t="e">
        <f t="shared" ca="1" si="5"/>
        <v>#REF!</v>
      </c>
      <c r="AM1924" s="71" t="str">
        <v>2018</v>
      </c>
      <c r="AN1924" s="70">
        <f t="shared" si="3"/>
        <v>43218</v>
      </c>
      <c r="AO1924" s="70" t="s">
        <v>123</v>
      </c>
    </row>
    <row r="1925" spans="1:41" ht="14.4">
      <c r="A1925" s="55" t="s">
        <v>29720</v>
      </c>
      <c r="B1925" s="56" t="s">
        <v>89</v>
      </c>
      <c r="C1925" s="57">
        <v>43335</v>
      </c>
      <c r="D1925" s="56" t="s">
        <v>90</v>
      </c>
      <c r="E1925" s="56" t="s">
        <v>140</v>
      </c>
      <c r="F1925" s="58" t="s">
        <v>106</v>
      </c>
      <c r="G1925" s="58" t="s">
        <v>107</v>
      </c>
      <c r="H1925" s="56" t="s">
        <v>140</v>
      </c>
      <c r="I1925" s="57"/>
      <c r="J1925" s="57">
        <v>43366</v>
      </c>
      <c r="K1925" s="56" t="s">
        <v>18</v>
      </c>
      <c r="L1925" s="56" t="s">
        <v>18</v>
      </c>
      <c r="M1925" s="60" t="s">
        <v>29721</v>
      </c>
      <c r="N1925" s="56" t="s">
        <v>29722</v>
      </c>
      <c r="O1925" s="56" t="s">
        <v>16</v>
      </c>
      <c r="P1925" s="56" t="s">
        <v>29723</v>
      </c>
      <c r="Q1925" s="56" t="s">
        <v>17</v>
      </c>
      <c r="R1925" s="56"/>
      <c r="S1925" s="56" t="s">
        <v>108</v>
      </c>
      <c r="T1925" s="56" t="s">
        <v>108</v>
      </c>
      <c r="U1925" s="56"/>
      <c r="V1925" s="56"/>
      <c r="W1925" s="56" t="s">
        <v>108</v>
      </c>
      <c r="X1925" s="56"/>
      <c r="Y1925" s="56" t="s">
        <v>108</v>
      </c>
      <c r="Z1925" s="56" t="s">
        <v>18</v>
      </c>
      <c r="AA1925" s="57">
        <v>43335</v>
      </c>
      <c r="AB1925" s="203"/>
      <c r="AC1925" s="64" t="s">
        <v>29724</v>
      </c>
      <c r="AD1925" s="56" t="s">
        <v>79</v>
      </c>
      <c r="AE1925" s="56"/>
      <c r="AF1925" s="61"/>
      <c r="AG1925" s="61"/>
      <c r="AH1925" s="67" t="str">
        <v>Aug</v>
      </c>
      <c r="AI1925" s="68" t="str">
        <v>Aug</v>
      </c>
      <c r="AJ1925" s="69" t="e">
        <f t="shared" si="4"/>
        <v>#REF!</v>
      </c>
      <c r="AK1925" s="70">
        <f t="shared" si="1"/>
        <v>43365</v>
      </c>
      <c r="AL1925" s="71" t="e">
        <f t="shared" ca="1" si="5"/>
        <v>#REF!</v>
      </c>
      <c r="AM1925" s="71" t="str">
        <v>2018</v>
      </c>
      <c r="AN1925" s="70">
        <f t="shared" si="3"/>
        <v>43345</v>
      </c>
      <c r="AO1925" s="70" t="s">
        <v>123</v>
      </c>
    </row>
    <row r="1926" spans="1:41" ht="14.4">
      <c r="A1926" s="55" t="s">
        <v>29725</v>
      </c>
      <c r="B1926" s="106" t="s">
        <v>89</v>
      </c>
      <c r="C1926" s="57">
        <v>43343</v>
      </c>
      <c r="D1926" s="56" t="s">
        <v>1027</v>
      </c>
      <c r="E1926" s="56" t="s">
        <v>15779</v>
      </c>
      <c r="F1926" s="58" t="s">
        <v>214</v>
      </c>
      <c r="G1926" s="58" t="s">
        <v>214</v>
      </c>
      <c r="H1926" s="56" t="s">
        <v>2445</v>
      </c>
      <c r="I1926" s="57"/>
      <c r="J1926" s="57">
        <v>43374</v>
      </c>
      <c r="K1926" s="56" t="s">
        <v>18</v>
      </c>
      <c r="L1926" s="56" t="s">
        <v>18</v>
      </c>
      <c r="M1926" s="60" t="s">
        <v>29726</v>
      </c>
      <c r="N1926" s="56" t="s">
        <v>29727</v>
      </c>
      <c r="O1926" s="56" t="s">
        <v>33</v>
      </c>
      <c r="P1926" s="56"/>
      <c r="Q1926" s="61"/>
      <c r="R1926" s="56"/>
      <c r="S1926" s="56" t="s">
        <v>108</v>
      </c>
      <c r="T1926" s="56" t="s">
        <v>18</v>
      </c>
      <c r="U1926" s="56"/>
      <c r="V1926" s="56"/>
      <c r="W1926" s="56" t="s">
        <v>108</v>
      </c>
      <c r="X1926" s="56" t="s">
        <v>108</v>
      </c>
      <c r="Y1926" s="56" t="s">
        <v>108</v>
      </c>
      <c r="Z1926" s="56" t="s">
        <v>18</v>
      </c>
      <c r="AA1926" s="533">
        <v>43353</v>
      </c>
      <c r="AB1926" s="203"/>
      <c r="AC1926" s="64" t="s">
        <v>29728</v>
      </c>
      <c r="AD1926" s="56" t="s">
        <v>79</v>
      </c>
      <c r="AE1926" s="56"/>
      <c r="AF1926" s="61"/>
      <c r="AG1926" s="61"/>
      <c r="AH1926" s="67" t="str">
        <v>Aug</v>
      </c>
      <c r="AI1926" s="68" t="str">
        <v>Sep</v>
      </c>
      <c r="AJ1926" s="69" t="e">
        <f t="shared" si="4"/>
        <v>#REF!</v>
      </c>
      <c r="AK1926" s="70">
        <f t="shared" si="1"/>
        <v>43373</v>
      </c>
      <c r="AL1926" s="71" t="e">
        <f t="shared" ca="1" si="5"/>
        <v>#REF!</v>
      </c>
      <c r="AM1926" s="71" t="str">
        <v>2018</v>
      </c>
      <c r="AN1926" s="70">
        <f t="shared" si="3"/>
        <v>43353</v>
      </c>
      <c r="AO1926" s="70" t="s">
        <v>123</v>
      </c>
    </row>
    <row r="1927" spans="1:41" ht="14.4">
      <c r="A1927" s="55" t="s">
        <v>29729</v>
      </c>
      <c r="B1927" s="56" t="s">
        <v>89</v>
      </c>
      <c r="C1927" s="57">
        <v>43238</v>
      </c>
      <c r="D1927" s="56" t="s">
        <v>90</v>
      </c>
      <c r="E1927" s="56" t="s">
        <v>12</v>
      </c>
      <c r="F1927" s="58" t="s">
        <v>106</v>
      </c>
      <c r="G1927" s="58" t="s">
        <v>107</v>
      </c>
      <c r="H1927" s="56" t="s">
        <v>12</v>
      </c>
      <c r="I1927" s="59"/>
      <c r="J1927" s="59"/>
      <c r="K1927" s="61"/>
      <c r="L1927" s="61"/>
      <c r="M1927" s="60" t="s">
        <v>29730</v>
      </c>
      <c r="N1927" s="56" t="s">
        <v>29731</v>
      </c>
      <c r="O1927" s="56" t="s">
        <v>33</v>
      </c>
      <c r="P1927" s="56" t="s">
        <v>29732</v>
      </c>
      <c r="Q1927" s="56" t="s">
        <v>17</v>
      </c>
      <c r="R1927" s="66"/>
      <c r="S1927" s="61"/>
      <c r="T1927" s="61"/>
      <c r="U1927" s="402"/>
      <c r="V1927" s="66"/>
      <c r="W1927" s="66"/>
      <c r="X1927" s="402"/>
      <c r="Y1927" s="61"/>
      <c r="Z1927" s="56" t="s">
        <v>18</v>
      </c>
      <c r="AA1927" s="533">
        <v>43258</v>
      </c>
      <c r="AB1927" s="203"/>
      <c r="AC1927" s="64" t="s">
        <v>29733</v>
      </c>
      <c r="AD1927" s="56" t="s">
        <v>79</v>
      </c>
      <c r="AE1927" s="56"/>
      <c r="AF1927" s="61"/>
      <c r="AG1927" s="61"/>
      <c r="AH1927" s="67" t="str">
        <v>May</v>
      </c>
      <c r="AI1927" s="68" t="str">
        <v>Jun</v>
      </c>
      <c r="AJ1927" s="69" t="e">
        <f t="shared" si="4"/>
        <v>#REF!</v>
      </c>
      <c r="AK1927" s="70">
        <f t="shared" si="1"/>
        <v>43268</v>
      </c>
      <c r="AL1927" s="71" t="e">
        <f t="shared" ca="1" si="5"/>
        <v>#REF!</v>
      </c>
      <c r="AM1927" s="71" t="str">
        <v>2018</v>
      </c>
      <c r="AN1927" s="70">
        <f t="shared" si="3"/>
        <v>43248</v>
      </c>
      <c r="AO1927" s="70" t="s">
        <v>123</v>
      </c>
    </row>
    <row r="1928" spans="1:41" ht="14.4">
      <c r="A1928" s="55" t="s">
        <v>29734</v>
      </c>
      <c r="B1928" s="56" t="s">
        <v>89</v>
      </c>
      <c r="C1928" s="57">
        <v>43354</v>
      </c>
      <c r="D1928" s="56" t="s">
        <v>1027</v>
      </c>
      <c r="E1928" s="56" t="s">
        <v>140</v>
      </c>
      <c r="F1928" s="58" t="s">
        <v>106</v>
      </c>
      <c r="G1928" s="58" t="s">
        <v>107</v>
      </c>
      <c r="H1928" s="56" t="s">
        <v>140</v>
      </c>
      <c r="I1928" s="57"/>
      <c r="J1928" s="57">
        <v>43384</v>
      </c>
      <c r="K1928" s="56" t="s">
        <v>18</v>
      </c>
      <c r="L1928" s="56" t="s">
        <v>18</v>
      </c>
      <c r="M1928" s="60" t="s">
        <v>642</v>
      </c>
      <c r="N1928" s="56" t="s">
        <v>29735</v>
      </c>
      <c r="O1928" s="56" t="s">
        <v>236</v>
      </c>
      <c r="P1928" s="56" t="s">
        <v>108</v>
      </c>
      <c r="Q1928" s="56" t="s">
        <v>17</v>
      </c>
      <c r="R1928" s="56"/>
      <c r="S1928" s="56" t="s">
        <v>108</v>
      </c>
      <c r="T1928" s="56" t="s">
        <v>108</v>
      </c>
      <c r="U1928" s="56"/>
      <c r="V1928" s="56"/>
      <c r="W1928" s="56" t="s">
        <v>108</v>
      </c>
      <c r="X1928" s="56"/>
      <c r="Y1928" s="56" t="s">
        <v>108</v>
      </c>
      <c r="Z1928" s="56" t="s">
        <v>14</v>
      </c>
      <c r="AA1928" s="57">
        <v>43354</v>
      </c>
      <c r="AB1928" s="203"/>
      <c r="AC1928" s="64" t="s">
        <v>29736</v>
      </c>
      <c r="AD1928" s="56" t="s">
        <v>118</v>
      </c>
      <c r="AE1928" s="56"/>
      <c r="AF1928" s="61"/>
      <c r="AG1928" s="61"/>
      <c r="AH1928" s="67" t="str">
        <v>Sep</v>
      </c>
      <c r="AI1928" s="68" t="str">
        <v>Sep</v>
      </c>
      <c r="AJ1928" s="69" t="e">
        <f t="shared" si="4"/>
        <v>#REF!</v>
      </c>
      <c r="AK1928" s="70">
        <f t="shared" si="1"/>
        <v>43384</v>
      </c>
      <c r="AL1928" s="71" t="e">
        <f t="shared" ca="1" si="5"/>
        <v>#REF!</v>
      </c>
      <c r="AM1928" s="71" t="str">
        <v>2018</v>
      </c>
      <c r="AN1928" s="70">
        <f t="shared" si="3"/>
        <v>43364</v>
      </c>
      <c r="AO1928" s="70" t="s">
        <v>123</v>
      </c>
    </row>
    <row r="1929" spans="1:41" ht="14.4">
      <c r="A1929" s="55" t="s">
        <v>29737</v>
      </c>
      <c r="B1929" s="56" t="s">
        <v>89</v>
      </c>
      <c r="C1929" s="57">
        <v>43236</v>
      </c>
      <c r="D1929" s="56" t="s">
        <v>131</v>
      </c>
      <c r="E1929" s="56" t="s">
        <v>140</v>
      </c>
      <c r="F1929" s="58" t="s">
        <v>106</v>
      </c>
      <c r="G1929" s="58" t="s">
        <v>107</v>
      </c>
      <c r="H1929" s="56" t="s">
        <v>140</v>
      </c>
      <c r="I1929" s="57"/>
      <c r="J1929" s="57">
        <v>43267</v>
      </c>
      <c r="K1929" s="56" t="s">
        <v>18</v>
      </c>
      <c r="L1929" s="56" t="s">
        <v>18</v>
      </c>
      <c r="M1929" s="60" t="s">
        <v>145</v>
      </c>
      <c r="N1929" s="56" t="s">
        <v>29738</v>
      </c>
      <c r="O1929" s="56" t="s">
        <v>189</v>
      </c>
      <c r="P1929" s="56" t="s">
        <v>29739</v>
      </c>
      <c r="Q1929" s="56" t="s">
        <v>20798</v>
      </c>
      <c r="R1929" s="56"/>
      <c r="S1929" s="56" t="s">
        <v>108</v>
      </c>
      <c r="T1929" s="56" t="s">
        <v>108</v>
      </c>
      <c r="U1929" s="56"/>
      <c r="V1929" s="56"/>
      <c r="W1929" s="56" t="s">
        <v>108</v>
      </c>
      <c r="X1929" s="56"/>
      <c r="Y1929" s="56" t="s">
        <v>108</v>
      </c>
      <c r="Z1929" s="56" t="s">
        <v>18</v>
      </c>
      <c r="AA1929" s="57">
        <v>43236</v>
      </c>
      <c r="AB1929" s="203"/>
      <c r="AC1929" s="64" t="s">
        <v>29740</v>
      </c>
      <c r="AD1929" s="56" t="s">
        <v>131</v>
      </c>
      <c r="AE1929" s="56"/>
      <c r="AF1929" s="61"/>
      <c r="AG1929" s="61"/>
      <c r="AH1929" s="67" t="str">
        <v>May</v>
      </c>
      <c r="AI1929" s="68" t="str">
        <v>May</v>
      </c>
      <c r="AJ1929" s="69" t="e">
        <f t="shared" si="4"/>
        <v>#REF!</v>
      </c>
      <c r="AK1929" s="70">
        <f t="shared" si="1"/>
        <v>43266</v>
      </c>
      <c r="AL1929" s="71" t="e">
        <f t="shared" ca="1" si="5"/>
        <v>#REF!</v>
      </c>
      <c r="AM1929" s="71" t="str">
        <v>2018</v>
      </c>
      <c r="AN1929" s="70">
        <f t="shared" si="3"/>
        <v>43246</v>
      </c>
      <c r="AO1929" s="70" t="s">
        <v>123</v>
      </c>
    </row>
    <row r="1930" spans="1:41" ht="14.4">
      <c r="A1930" s="55" t="s">
        <v>29741</v>
      </c>
      <c r="B1930" s="56" t="s">
        <v>89</v>
      </c>
      <c r="C1930" s="57">
        <v>43164</v>
      </c>
      <c r="D1930" s="56" t="s">
        <v>1027</v>
      </c>
      <c r="E1930" s="56" t="s">
        <v>129</v>
      </c>
      <c r="F1930" s="58" t="s">
        <v>106</v>
      </c>
      <c r="G1930" s="58" t="s">
        <v>107</v>
      </c>
      <c r="H1930" s="56" t="s">
        <v>129</v>
      </c>
      <c r="I1930" s="57"/>
      <c r="J1930" s="57">
        <v>43206</v>
      </c>
      <c r="K1930" s="61"/>
      <c r="L1930" s="61"/>
      <c r="M1930" s="60" t="s">
        <v>642</v>
      </c>
      <c r="N1930" s="56" t="s">
        <v>29742</v>
      </c>
      <c r="O1930" s="56" t="s">
        <v>249</v>
      </c>
      <c r="P1930" s="56" t="s">
        <v>29743</v>
      </c>
      <c r="Q1930" s="56" t="s">
        <v>17</v>
      </c>
      <c r="R1930" s="66"/>
      <c r="S1930" s="61"/>
      <c r="T1930" s="61"/>
      <c r="U1930" s="402"/>
      <c r="V1930" s="66"/>
      <c r="W1930" s="66"/>
      <c r="X1930" s="400" t="s">
        <v>108</v>
      </c>
      <c r="Y1930" s="61"/>
      <c r="Z1930" s="56" t="s">
        <v>18</v>
      </c>
      <c r="AA1930" s="57">
        <v>43168</v>
      </c>
      <c r="AB1930" s="203"/>
      <c r="AC1930" s="64" t="s">
        <v>29744</v>
      </c>
      <c r="AD1930" s="65" t="s">
        <v>360</v>
      </c>
      <c r="AE1930" s="96"/>
      <c r="AF1930" s="66"/>
      <c r="AG1930" s="66"/>
      <c r="AH1930" s="67" t="str">
        <v>Mar</v>
      </c>
      <c r="AI1930" s="68" t="str">
        <v>Mar</v>
      </c>
      <c r="AJ1930" s="69" t="e">
        <f t="shared" si="4"/>
        <v>#REF!</v>
      </c>
      <c r="AK1930" s="70">
        <f t="shared" si="1"/>
        <v>43194</v>
      </c>
      <c r="AL1930" s="71" t="e">
        <f t="shared" ca="1" si="5"/>
        <v>#REF!</v>
      </c>
      <c r="AM1930" s="71" t="str">
        <v>2018</v>
      </c>
      <c r="AN1930" s="70">
        <f t="shared" si="3"/>
        <v>43174</v>
      </c>
      <c r="AO1930" s="70" t="s">
        <v>123</v>
      </c>
    </row>
    <row r="1931" spans="1:41" ht="14.4">
      <c r="A1931" s="55" t="s">
        <v>29745</v>
      </c>
      <c r="B1931" s="56" t="s">
        <v>89</v>
      </c>
      <c r="C1931" s="57">
        <v>43226</v>
      </c>
      <c r="D1931" s="56" t="s">
        <v>131</v>
      </c>
      <c r="E1931" s="56" t="s">
        <v>12</v>
      </c>
      <c r="F1931" s="58" t="s">
        <v>106</v>
      </c>
      <c r="G1931" s="58" t="s">
        <v>107</v>
      </c>
      <c r="H1931" s="56" t="s">
        <v>12</v>
      </c>
      <c r="I1931" s="59"/>
      <c r="J1931" s="59"/>
      <c r="K1931" s="61"/>
      <c r="L1931" s="61"/>
      <c r="M1931" s="60" t="s">
        <v>145</v>
      </c>
      <c r="N1931" s="56" t="s">
        <v>29746</v>
      </c>
      <c r="O1931" s="56" t="s">
        <v>189</v>
      </c>
      <c r="P1931" s="56" t="s">
        <v>29739</v>
      </c>
      <c r="Q1931" s="56" t="s">
        <v>17</v>
      </c>
      <c r="R1931" s="66"/>
      <c r="S1931" s="61"/>
      <c r="T1931" s="61"/>
      <c r="U1931" s="402"/>
      <c r="V1931" s="66"/>
      <c r="W1931" s="66"/>
      <c r="X1931" s="402"/>
      <c r="Y1931" s="61"/>
      <c r="Z1931" s="56" t="s">
        <v>18</v>
      </c>
      <c r="AA1931" s="533">
        <v>43266</v>
      </c>
      <c r="AB1931" s="203"/>
      <c r="AC1931" s="95"/>
      <c r="AD1931" s="56" t="s">
        <v>131</v>
      </c>
      <c r="AE1931" s="56"/>
      <c r="AF1931" s="61"/>
      <c r="AG1931" s="61"/>
      <c r="AH1931" s="67" t="str">
        <v>May</v>
      </c>
      <c r="AI1931" s="68" t="str">
        <v>Jun</v>
      </c>
      <c r="AJ1931" s="69" t="e">
        <f t="shared" si="4"/>
        <v>#REF!</v>
      </c>
      <c r="AK1931" s="70">
        <f t="shared" si="1"/>
        <v>43256</v>
      </c>
      <c r="AL1931" s="71" t="e">
        <f t="shared" ca="1" si="5"/>
        <v>#REF!</v>
      </c>
      <c r="AM1931" s="71" t="str">
        <v>2018</v>
      </c>
      <c r="AN1931" s="70">
        <f t="shared" si="3"/>
        <v>43236</v>
      </c>
      <c r="AO1931" s="70" t="s">
        <v>123</v>
      </c>
    </row>
    <row r="1932" spans="1:41" ht="14.4">
      <c r="A1932" s="55" t="s">
        <v>29747</v>
      </c>
      <c r="B1932" s="56" t="s">
        <v>89</v>
      </c>
      <c r="C1932" s="57">
        <v>43117</v>
      </c>
      <c r="D1932" s="56" t="s">
        <v>90</v>
      </c>
      <c r="E1932" s="56" t="s">
        <v>140</v>
      </c>
      <c r="F1932" s="58" t="s">
        <v>106</v>
      </c>
      <c r="G1932" s="58" t="s">
        <v>107</v>
      </c>
      <c r="H1932" s="56" t="s">
        <v>140</v>
      </c>
      <c r="I1932" s="57"/>
      <c r="J1932" s="57">
        <v>43514</v>
      </c>
      <c r="K1932" s="56" t="s">
        <v>18</v>
      </c>
      <c r="L1932" s="56" t="s">
        <v>18</v>
      </c>
      <c r="M1932" s="60" t="s">
        <v>29748</v>
      </c>
      <c r="N1932" s="56" t="s">
        <v>29748</v>
      </c>
      <c r="O1932" s="56" t="s">
        <v>29</v>
      </c>
      <c r="P1932" s="56" t="s">
        <v>29749</v>
      </c>
      <c r="Q1932" s="56" t="s">
        <v>21</v>
      </c>
      <c r="R1932" s="66"/>
      <c r="S1932" s="56" t="s">
        <v>108</v>
      </c>
      <c r="T1932" s="56" t="s">
        <v>108</v>
      </c>
      <c r="U1932" s="56"/>
      <c r="V1932" s="66"/>
      <c r="W1932" s="66"/>
      <c r="X1932" s="400"/>
      <c r="Y1932" s="56" t="s">
        <v>108</v>
      </c>
      <c r="Z1932" s="56" t="s">
        <v>18</v>
      </c>
      <c r="AA1932" s="57">
        <v>43117</v>
      </c>
      <c r="AB1932" s="203"/>
      <c r="AC1932" s="64" t="s">
        <v>257</v>
      </c>
      <c r="AD1932" s="65" t="s">
        <v>118</v>
      </c>
      <c r="AE1932" s="65"/>
      <c r="AF1932" s="66"/>
      <c r="AG1932" s="66"/>
      <c r="AH1932" s="67" t="str">
        <v>Jan</v>
      </c>
      <c r="AI1932" s="68" t="str">
        <v>Jan</v>
      </c>
      <c r="AJ1932" s="69" t="e">
        <f t="shared" si="4"/>
        <v>#REF!</v>
      </c>
      <c r="AK1932" s="70">
        <f t="shared" si="1"/>
        <v>43147</v>
      </c>
      <c r="AL1932" s="71" t="e">
        <f t="shared" ca="1" si="5"/>
        <v>#REF!</v>
      </c>
      <c r="AM1932" s="71" t="str">
        <v>2018</v>
      </c>
      <c r="AN1932" s="70">
        <f t="shared" si="3"/>
        <v>43127</v>
      </c>
      <c r="AO1932" s="70" t="s">
        <v>123</v>
      </c>
    </row>
    <row r="1933" spans="1:41" ht="14.4">
      <c r="A1933" s="55" t="s">
        <v>29750</v>
      </c>
      <c r="B1933" s="56" t="s">
        <v>89</v>
      </c>
      <c r="C1933" s="57">
        <v>43165</v>
      </c>
      <c r="D1933" s="56" t="s">
        <v>1027</v>
      </c>
      <c r="E1933" s="56" t="s">
        <v>140</v>
      </c>
      <c r="F1933" s="58" t="s">
        <v>106</v>
      </c>
      <c r="G1933" s="58" t="s">
        <v>107</v>
      </c>
      <c r="H1933" s="56" t="s">
        <v>140</v>
      </c>
      <c r="I1933" s="57"/>
      <c r="J1933" s="57">
        <v>43563</v>
      </c>
      <c r="K1933" s="56" t="s">
        <v>18</v>
      </c>
      <c r="L1933" s="56" t="s">
        <v>14</v>
      </c>
      <c r="M1933" s="60" t="s">
        <v>642</v>
      </c>
      <c r="N1933" s="56" t="s">
        <v>29751</v>
      </c>
      <c r="O1933" s="56" t="s">
        <v>249</v>
      </c>
      <c r="P1933" s="61"/>
      <c r="Q1933" s="61"/>
      <c r="R1933" s="66"/>
      <c r="S1933" s="56" t="s">
        <v>108</v>
      </c>
      <c r="T1933" s="56" t="s">
        <v>108</v>
      </c>
      <c r="U1933" s="56"/>
      <c r="V1933" s="66"/>
      <c r="W1933" s="66"/>
      <c r="X1933" s="400"/>
      <c r="Y1933" s="56" t="s">
        <v>108</v>
      </c>
      <c r="Z1933" s="56" t="s">
        <v>14</v>
      </c>
      <c r="AA1933" s="57">
        <v>43165</v>
      </c>
      <c r="AB1933" s="203"/>
      <c r="AC1933" s="64" t="s">
        <v>29752</v>
      </c>
      <c r="AD1933" s="65" t="s">
        <v>118</v>
      </c>
      <c r="AE1933" s="65"/>
      <c r="AF1933" s="66"/>
      <c r="AG1933" s="66"/>
      <c r="AH1933" s="67" t="str">
        <v>Mar</v>
      </c>
      <c r="AI1933" s="68" t="str">
        <v>Mar</v>
      </c>
      <c r="AJ1933" s="69" t="e">
        <f t="shared" si="4"/>
        <v>#REF!</v>
      </c>
      <c r="AK1933" s="70">
        <f t="shared" si="1"/>
        <v>43195</v>
      </c>
      <c r="AL1933" s="71" t="e">
        <f t="shared" ca="1" si="5"/>
        <v>#REF!</v>
      </c>
      <c r="AM1933" s="71" t="str">
        <v>2018</v>
      </c>
      <c r="AN1933" s="70">
        <f t="shared" si="3"/>
        <v>43175</v>
      </c>
      <c r="AO1933" s="70" t="s">
        <v>123</v>
      </c>
    </row>
    <row r="1934" spans="1:41" ht="14.4">
      <c r="A1934" s="55" t="s">
        <v>29753</v>
      </c>
      <c r="B1934" s="56" t="s">
        <v>89</v>
      </c>
      <c r="C1934" s="57">
        <v>43139</v>
      </c>
      <c r="D1934" s="56" t="s">
        <v>131</v>
      </c>
      <c r="E1934" s="56" t="s">
        <v>140</v>
      </c>
      <c r="F1934" s="58" t="s">
        <v>106</v>
      </c>
      <c r="G1934" s="58" t="s">
        <v>107</v>
      </c>
      <c r="H1934" s="56" t="s">
        <v>140</v>
      </c>
      <c r="I1934" s="57"/>
      <c r="J1934" s="57">
        <v>43532</v>
      </c>
      <c r="K1934" s="56" t="s">
        <v>18</v>
      </c>
      <c r="L1934" s="56" t="s">
        <v>18</v>
      </c>
      <c r="M1934" s="60" t="s">
        <v>3716</v>
      </c>
      <c r="N1934" s="56" t="s">
        <v>29754</v>
      </c>
      <c r="O1934" s="56" t="s">
        <v>27</v>
      </c>
      <c r="P1934" s="56" t="s">
        <v>29755</v>
      </c>
      <c r="Q1934" s="56" t="s">
        <v>17</v>
      </c>
      <c r="R1934" s="66"/>
      <c r="S1934" s="56" t="s">
        <v>108</v>
      </c>
      <c r="T1934" s="56" t="s">
        <v>108</v>
      </c>
      <c r="U1934" s="56"/>
      <c r="V1934" s="66"/>
      <c r="W1934" s="66"/>
      <c r="X1934" s="400"/>
      <c r="Y1934" s="56" t="s">
        <v>108</v>
      </c>
      <c r="Z1934" s="56" t="s">
        <v>18</v>
      </c>
      <c r="AA1934" s="57">
        <v>43139</v>
      </c>
      <c r="AB1934" s="203"/>
      <c r="AC1934" s="60" t="s">
        <v>28259</v>
      </c>
      <c r="AD1934" s="65" t="s">
        <v>79</v>
      </c>
      <c r="AE1934" s="65"/>
      <c r="AF1934" s="66"/>
      <c r="AG1934" s="66"/>
      <c r="AH1934" s="67" t="str">
        <v>Feb</v>
      </c>
      <c r="AI1934" s="68" t="str">
        <v>Feb</v>
      </c>
      <c r="AJ1934" s="69" t="e">
        <f t="shared" si="4"/>
        <v>#REF!</v>
      </c>
      <c r="AK1934" s="70">
        <f t="shared" si="1"/>
        <v>43169</v>
      </c>
      <c r="AL1934" s="71" t="e">
        <f t="shared" ca="1" si="5"/>
        <v>#REF!</v>
      </c>
      <c r="AM1934" s="71" t="str">
        <v>2018</v>
      </c>
      <c r="AN1934" s="70">
        <f t="shared" si="3"/>
        <v>43149</v>
      </c>
      <c r="AO1934" s="70" t="s">
        <v>123</v>
      </c>
    </row>
    <row r="1935" spans="1:41" ht="14.4">
      <c r="A1935" s="55" t="s">
        <v>29756</v>
      </c>
      <c r="B1935" s="56" t="s">
        <v>89</v>
      </c>
      <c r="C1935" s="57">
        <v>43355</v>
      </c>
      <c r="D1935" s="56" t="s">
        <v>90</v>
      </c>
      <c r="E1935" s="56" t="s">
        <v>140</v>
      </c>
      <c r="F1935" s="58" t="s">
        <v>106</v>
      </c>
      <c r="G1935" s="58" t="s">
        <v>107</v>
      </c>
      <c r="H1935" s="56" t="s">
        <v>140</v>
      </c>
      <c r="I1935" s="57"/>
      <c r="J1935" s="57">
        <v>43385</v>
      </c>
      <c r="K1935" s="56" t="s">
        <v>18</v>
      </c>
      <c r="L1935" s="56" t="s">
        <v>14</v>
      </c>
      <c r="M1935" s="60" t="s">
        <v>29757</v>
      </c>
      <c r="N1935" s="56" t="s">
        <v>29757</v>
      </c>
      <c r="O1935" s="56" t="s">
        <v>39</v>
      </c>
      <c r="P1935" s="56" t="s">
        <v>108</v>
      </c>
      <c r="Q1935" s="56" t="s">
        <v>17</v>
      </c>
      <c r="R1935" s="56"/>
      <c r="S1935" s="56" t="s">
        <v>108</v>
      </c>
      <c r="T1935" s="56" t="s">
        <v>108</v>
      </c>
      <c r="U1935" s="56"/>
      <c r="V1935" s="56"/>
      <c r="W1935" s="56" t="s">
        <v>108</v>
      </c>
      <c r="X1935" s="56"/>
      <c r="Y1935" s="56" t="s">
        <v>108</v>
      </c>
      <c r="Z1935" s="56" t="s">
        <v>14</v>
      </c>
      <c r="AA1935" s="57">
        <v>43357</v>
      </c>
      <c r="AB1935" s="203"/>
      <c r="AC1935" s="64" t="s">
        <v>29758</v>
      </c>
      <c r="AD1935" s="56" t="s">
        <v>118</v>
      </c>
      <c r="AE1935" s="56"/>
      <c r="AF1935" s="61"/>
      <c r="AG1935" s="61"/>
      <c r="AH1935" s="67" t="str">
        <v>Sep</v>
      </c>
      <c r="AI1935" s="68" t="str">
        <v>Sep</v>
      </c>
      <c r="AJ1935" s="69" t="e">
        <f t="shared" si="4"/>
        <v>#REF!</v>
      </c>
      <c r="AK1935" s="70">
        <f t="shared" si="1"/>
        <v>43385</v>
      </c>
      <c r="AL1935" s="71" t="e">
        <f t="shared" ca="1" si="5"/>
        <v>#REF!</v>
      </c>
      <c r="AM1935" s="71" t="str">
        <v>2018</v>
      </c>
      <c r="AN1935" s="70">
        <f t="shared" si="3"/>
        <v>43365</v>
      </c>
      <c r="AO1935" s="70" t="s">
        <v>123</v>
      </c>
    </row>
    <row r="1936" spans="1:41" ht="14.4">
      <c r="A1936" s="55" t="s">
        <v>29759</v>
      </c>
      <c r="B1936" s="56" t="s">
        <v>89</v>
      </c>
      <c r="C1936" s="57">
        <v>43257</v>
      </c>
      <c r="D1936" s="56" t="s">
        <v>131</v>
      </c>
      <c r="E1936" s="56" t="s">
        <v>140</v>
      </c>
      <c r="F1936" s="58" t="s">
        <v>106</v>
      </c>
      <c r="G1936" s="58" t="s">
        <v>107</v>
      </c>
      <c r="H1936" s="56" t="s">
        <v>140</v>
      </c>
      <c r="I1936" s="57"/>
      <c r="J1936" s="57">
        <v>43287</v>
      </c>
      <c r="K1936" s="56" t="s">
        <v>18</v>
      </c>
      <c r="L1936" s="56" t="s">
        <v>18</v>
      </c>
      <c r="M1936" s="60" t="s">
        <v>745</v>
      </c>
      <c r="N1936" s="56" t="s">
        <v>29760</v>
      </c>
      <c r="O1936" s="56" t="s">
        <v>132</v>
      </c>
      <c r="P1936" s="56" t="s">
        <v>29761</v>
      </c>
      <c r="Q1936" s="56" t="s">
        <v>17</v>
      </c>
      <c r="R1936" s="56"/>
      <c r="S1936" s="56" t="s">
        <v>108</v>
      </c>
      <c r="T1936" s="56" t="s">
        <v>108</v>
      </c>
      <c r="U1936" s="56"/>
      <c r="V1936" s="56"/>
      <c r="W1936" s="56" t="s">
        <v>108</v>
      </c>
      <c r="X1936" s="56"/>
      <c r="Y1936" s="56" t="s">
        <v>108</v>
      </c>
      <c r="Z1936" s="56" t="s">
        <v>18</v>
      </c>
      <c r="AA1936" s="57">
        <v>43257</v>
      </c>
      <c r="AB1936" s="203"/>
      <c r="AC1936" s="64" t="s">
        <v>28492</v>
      </c>
      <c r="AD1936" s="56" t="s">
        <v>79</v>
      </c>
      <c r="AE1936" s="56"/>
      <c r="AF1936" s="61"/>
      <c r="AG1936" s="61"/>
      <c r="AH1936" s="67" t="str">
        <v>Jun</v>
      </c>
      <c r="AI1936" s="68" t="str">
        <v>Jun</v>
      </c>
      <c r="AJ1936" s="69" t="e">
        <f t="shared" si="4"/>
        <v>#REF!</v>
      </c>
      <c r="AK1936" s="70">
        <f t="shared" si="1"/>
        <v>43287</v>
      </c>
      <c r="AL1936" s="71" t="e">
        <f t="shared" ca="1" si="5"/>
        <v>#REF!</v>
      </c>
      <c r="AM1936" s="71" t="str">
        <v>2018</v>
      </c>
      <c r="AN1936" s="70">
        <f t="shared" si="3"/>
        <v>43267</v>
      </c>
      <c r="AO1936" s="70" t="s">
        <v>123</v>
      </c>
    </row>
    <row r="1937" spans="1:41" ht="14.4">
      <c r="A1937" s="55" t="s">
        <v>29762</v>
      </c>
      <c r="B1937" s="56" t="s">
        <v>89</v>
      </c>
      <c r="C1937" s="57">
        <v>43377</v>
      </c>
      <c r="D1937" s="56" t="s">
        <v>90</v>
      </c>
      <c r="E1937" s="56" t="s">
        <v>12</v>
      </c>
      <c r="F1937" s="58" t="s">
        <v>106</v>
      </c>
      <c r="G1937" s="58" t="s">
        <v>107</v>
      </c>
      <c r="H1937" s="56" t="s">
        <v>12</v>
      </c>
      <c r="I1937" s="59"/>
      <c r="J1937" s="59"/>
      <c r="K1937" s="61"/>
      <c r="L1937" s="61"/>
      <c r="M1937" s="60" t="s">
        <v>29763</v>
      </c>
      <c r="N1937" s="56" t="s">
        <v>29764</v>
      </c>
      <c r="O1937" s="56" t="s">
        <v>39</v>
      </c>
      <c r="P1937" s="61"/>
      <c r="Q1937" s="56" t="s">
        <v>28</v>
      </c>
      <c r="R1937" s="66"/>
      <c r="S1937" s="61"/>
      <c r="T1937" s="61"/>
      <c r="U1937" s="402"/>
      <c r="V1937" s="66"/>
      <c r="W1937" s="66"/>
      <c r="X1937" s="402"/>
      <c r="Y1937" s="61"/>
      <c r="Z1937" s="56" t="s">
        <v>14</v>
      </c>
      <c r="AA1937" s="533">
        <v>43388</v>
      </c>
      <c r="AB1937" s="203"/>
      <c r="AC1937" s="64" t="s">
        <v>29765</v>
      </c>
      <c r="AD1937" s="56" t="s">
        <v>179</v>
      </c>
      <c r="AE1937" s="56"/>
      <c r="AF1937" s="61"/>
      <c r="AG1937" s="61"/>
      <c r="AH1937" s="67" t="str">
        <v>Oct</v>
      </c>
      <c r="AI1937" s="68" t="str">
        <v>Oct</v>
      </c>
      <c r="AJ1937" s="69" t="e">
        <f t="shared" si="4"/>
        <v>#REF!</v>
      </c>
      <c r="AK1937" s="70">
        <f t="shared" si="1"/>
        <v>43407</v>
      </c>
      <c r="AL1937" s="71" t="e">
        <f t="shared" ca="1" si="5"/>
        <v>#REF!</v>
      </c>
      <c r="AM1937" s="71" t="str">
        <v>2018</v>
      </c>
      <c r="AN1937" s="70">
        <f t="shared" si="3"/>
        <v>43387</v>
      </c>
      <c r="AO1937" s="70" t="s">
        <v>123</v>
      </c>
    </row>
    <row r="1938" spans="1:41" ht="14.4">
      <c r="A1938" s="55" t="s">
        <v>29766</v>
      </c>
      <c r="B1938" s="56" t="s">
        <v>89</v>
      </c>
      <c r="C1938" s="57">
        <v>43364</v>
      </c>
      <c r="D1938" s="56" t="s">
        <v>131</v>
      </c>
      <c r="E1938" s="56" t="s">
        <v>140</v>
      </c>
      <c r="F1938" s="58" t="s">
        <v>106</v>
      </c>
      <c r="G1938" s="58" t="s">
        <v>107</v>
      </c>
      <c r="H1938" s="56" t="s">
        <v>140</v>
      </c>
      <c r="I1938" s="57"/>
      <c r="J1938" s="57">
        <v>43394</v>
      </c>
      <c r="K1938" s="56" t="s">
        <v>18</v>
      </c>
      <c r="L1938" s="56" t="s">
        <v>14</v>
      </c>
      <c r="M1938" s="60" t="s">
        <v>29767</v>
      </c>
      <c r="N1938" s="56" t="s">
        <v>29768</v>
      </c>
      <c r="O1938" s="61"/>
      <c r="P1938" s="56" t="s">
        <v>108</v>
      </c>
      <c r="Q1938" s="56" t="s">
        <v>96</v>
      </c>
      <c r="R1938" s="56"/>
      <c r="S1938" s="56" t="s">
        <v>108</v>
      </c>
      <c r="T1938" s="56" t="s">
        <v>108</v>
      </c>
      <c r="U1938" s="56"/>
      <c r="V1938" s="56"/>
      <c r="W1938" s="56" t="s">
        <v>108</v>
      </c>
      <c r="X1938" s="56"/>
      <c r="Y1938" s="56" t="s">
        <v>108</v>
      </c>
      <c r="Z1938" s="56" t="s">
        <v>14</v>
      </c>
      <c r="AA1938" s="57">
        <v>43364</v>
      </c>
      <c r="AB1938" s="203"/>
      <c r="AC1938" s="64" t="s">
        <v>25149</v>
      </c>
      <c r="AD1938" s="56" t="s">
        <v>118</v>
      </c>
      <c r="AE1938" s="56"/>
      <c r="AF1938" s="61"/>
      <c r="AG1938" s="61"/>
      <c r="AH1938" s="67" t="str">
        <v>Sep</v>
      </c>
      <c r="AI1938" s="68" t="str">
        <v>Sep</v>
      </c>
      <c r="AJ1938" s="69" t="e">
        <f t="shared" si="4"/>
        <v>#REF!</v>
      </c>
      <c r="AK1938" s="70">
        <f t="shared" si="1"/>
        <v>43394</v>
      </c>
      <c r="AL1938" s="71" t="e">
        <f t="shared" ca="1" si="5"/>
        <v>#REF!</v>
      </c>
      <c r="AM1938" s="71" t="str">
        <v>2018</v>
      </c>
      <c r="AN1938" s="70">
        <f t="shared" si="3"/>
        <v>43374</v>
      </c>
      <c r="AO1938" s="70" t="s">
        <v>123</v>
      </c>
    </row>
    <row r="1939" spans="1:41" ht="14.4">
      <c r="A1939" s="55" t="s">
        <v>29769</v>
      </c>
      <c r="B1939" s="56" t="s">
        <v>89</v>
      </c>
      <c r="C1939" s="57">
        <v>43364</v>
      </c>
      <c r="D1939" s="56" t="s">
        <v>90</v>
      </c>
      <c r="E1939" s="56" t="s">
        <v>140</v>
      </c>
      <c r="F1939" s="58" t="s">
        <v>106</v>
      </c>
      <c r="G1939" s="58" t="s">
        <v>107</v>
      </c>
      <c r="H1939" s="56" t="s">
        <v>140</v>
      </c>
      <c r="I1939" s="57"/>
      <c r="J1939" s="57">
        <v>43394</v>
      </c>
      <c r="K1939" s="56" t="s">
        <v>18</v>
      </c>
      <c r="L1939" s="56" t="s">
        <v>18</v>
      </c>
      <c r="M1939" s="60" t="s">
        <v>29767</v>
      </c>
      <c r="N1939" s="56" t="s">
        <v>29768</v>
      </c>
      <c r="O1939" s="61"/>
      <c r="P1939" s="56" t="s">
        <v>29770</v>
      </c>
      <c r="Q1939" s="56" t="s">
        <v>17</v>
      </c>
      <c r="R1939" s="56"/>
      <c r="S1939" s="56" t="s">
        <v>108</v>
      </c>
      <c r="T1939" s="56" t="s">
        <v>108</v>
      </c>
      <c r="U1939" s="56"/>
      <c r="V1939" s="56"/>
      <c r="W1939" s="56" t="s">
        <v>108</v>
      </c>
      <c r="X1939" s="56"/>
      <c r="Y1939" s="56" t="s">
        <v>108</v>
      </c>
      <c r="Z1939" s="56" t="s">
        <v>18</v>
      </c>
      <c r="AA1939" s="57">
        <v>43364</v>
      </c>
      <c r="AB1939" s="203"/>
      <c r="AC1939" s="64" t="s">
        <v>29771</v>
      </c>
      <c r="AD1939" s="56" t="s">
        <v>179</v>
      </c>
      <c r="AE1939" s="61"/>
      <c r="AF1939" s="61"/>
      <c r="AG1939" s="61"/>
      <c r="AH1939" s="67" t="str">
        <v>Sep</v>
      </c>
      <c r="AI1939" s="68" t="str">
        <v>Sep</v>
      </c>
      <c r="AJ1939" s="69" t="e">
        <f t="shared" si="4"/>
        <v>#REF!</v>
      </c>
      <c r="AK1939" s="70">
        <f t="shared" si="1"/>
        <v>43394</v>
      </c>
      <c r="AL1939" s="71" t="e">
        <f t="shared" ca="1" si="5"/>
        <v>#REF!</v>
      </c>
      <c r="AM1939" s="71" t="str">
        <v>2018</v>
      </c>
      <c r="AN1939" s="70">
        <f t="shared" si="3"/>
        <v>43374</v>
      </c>
      <c r="AO1939" s="70" t="s">
        <v>123</v>
      </c>
    </row>
    <row r="1940" spans="1:41" ht="14.4">
      <c r="A1940" s="55" t="s">
        <v>29772</v>
      </c>
      <c r="B1940" s="56" t="s">
        <v>89</v>
      </c>
      <c r="C1940" s="57">
        <v>43413</v>
      </c>
      <c r="D1940" s="56" t="s">
        <v>90</v>
      </c>
      <c r="E1940" s="56" t="s">
        <v>140</v>
      </c>
      <c r="F1940" s="58" t="s">
        <v>106</v>
      </c>
      <c r="G1940" s="58" t="s">
        <v>107</v>
      </c>
      <c r="H1940" s="56" t="s">
        <v>140</v>
      </c>
      <c r="I1940" s="57"/>
      <c r="J1940" s="57">
        <v>43443</v>
      </c>
      <c r="K1940" s="56" t="s">
        <v>18</v>
      </c>
      <c r="L1940" s="56" t="s">
        <v>18</v>
      </c>
      <c r="M1940" s="60" t="s">
        <v>29773</v>
      </c>
      <c r="N1940" s="56" t="s">
        <v>29773</v>
      </c>
      <c r="O1940" s="56" t="s">
        <v>13</v>
      </c>
      <c r="P1940" s="56" t="s">
        <v>29774</v>
      </c>
      <c r="Q1940" s="56" t="s">
        <v>17</v>
      </c>
      <c r="R1940" s="56"/>
      <c r="S1940" s="56" t="s">
        <v>108</v>
      </c>
      <c r="T1940" s="56" t="s">
        <v>108</v>
      </c>
      <c r="U1940" s="56"/>
      <c r="V1940" s="56"/>
      <c r="W1940" s="56" t="s">
        <v>108</v>
      </c>
      <c r="X1940" s="56"/>
      <c r="Y1940" s="56" t="s">
        <v>108</v>
      </c>
      <c r="Z1940" s="56" t="s">
        <v>18</v>
      </c>
      <c r="AA1940" s="57">
        <v>43417</v>
      </c>
      <c r="AB1940" s="203"/>
      <c r="AC1940" s="64" t="s">
        <v>28814</v>
      </c>
      <c r="AD1940" s="56" t="s">
        <v>79</v>
      </c>
      <c r="AE1940" s="56"/>
      <c r="AF1940" s="61"/>
      <c r="AG1940" s="61"/>
      <c r="AH1940" s="67" t="str">
        <v>Nov</v>
      </c>
      <c r="AI1940" s="68" t="str">
        <v>Nov</v>
      </c>
      <c r="AJ1940" s="69" t="e">
        <f t="shared" si="4"/>
        <v>#REF!</v>
      </c>
      <c r="AK1940" s="70">
        <f t="shared" si="1"/>
        <v>43443</v>
      </c>
      <c r="AL1940" s="71" t="e">
        <f t="shared" ca="1" si="5"/>
        <v>#REF!</v>
      </c>
      <c r="AM1940" s="71" t="str">
        <v>2018</v>
      </c>
      <c r="AN1940" s="70">
        <f t="shared" si="3"/>
        <v>43423</v>
      </c>
      <c r="AO1940" s="70" t="s">
        <v>123</v>
      </c>
    </row>
    <row r="1941" spans="1:41" ht="14.4">
      <c r="A1941" s="55" t="s">
        <v>29775</v>
      </c>
      <c r="B1941" s="56" t="s">
        <v>89</v>
      </c>
      <c r="C1941" s="57">
        <v>43447</v>
      </c>
      <c r="D1941" s="56" t="s">
        <v>131</v>
      </c>
      <c r="E1941" s="56" t="s">
        <v>140</v>
      </c>
      <c r="F1941" s="58" t="s">
        <v>106</v>
      </c>
      <c r="G1941" s="58" t="s">
        <v>107</v>
      </c>
      <c r="H1941" s="56" t="s">
        <v>140</v>
      </c>
      <c r="I1941" s="57"/>
      <c r="J1941" s="57">
        <v>43478</v>
      </c>
      <c r="K1941" s="56" t="s">
        <v>18</v>
      </c>
      <c r="L1941" s="56" t="s">
        <v>14</v>
      </c>
      <c r="M1941" s="60" t="s">
        <v>29776</v>
      </c>
      <c r="N1941" s="56" t="s">
        <v>29777</v>
      </c>
      <c r="O1941" s="61"/>
      <c r="P1941" s="56" t="s">
        <v>108</v>
      </c>
      <c r="Q1941" s="56" t="s">
        <v>96</v>
      </c>
      <c r="R1941" s="56"/>
      <c r="S1941" s="56" t="s">
        <v>108</v>
      </c>
      <c r="T1941" s="56" t="s">
        <v>108</v>
      </c>
      <c r="U1941" s="56"/>
      <c r="V1941" s="56"/>
      <c r="W1941" s="56" t="s">
        <v>108</v>
      </c>
      <c r="X1941" s="56"/>
      <c r="Y1941" s="56" t="s">
        <v>108</v>
      </c>
      <c r="Z1941" s="56" t="s">
        <v>14</v>
      </c>
      <c r="AA1941" s="57">
        <v>43447</v>
      </c>
      <c r="AB1941" s="203"/>
      <c r="AC1941" s="64" t="s">
        <v>29011</v>
      </c>
      <c r="AD1941" s="56" t="s">
        <v>224</v>
      </c>
      <c r="AE1941" s="56"/>
      <c r="AF1941" s="61"/>
      <c r="AG1941" s="61"/>
      <c r="AH1941" s="67" t="str">
        <v>Dec</v>
      </c>
      <c r="AI1941" s="68" t="str">
        <v>Dec</v>
      </c>
      <c r="AJ1941" s="69" t="e">
        <f t="shared" si="4"/>
        <v>#REF!</v>
      </c>
      <c r="AK1941" s="70">
        <f t="shared" si="1"/>
        <v>43477</v>
      </c>
      <c r="AL1941" s="71" t="e">
        <f t="shared" ca="1" si="5"/>
        <v>#REF!</v>
      </c>
      <c r="AM1941" s="71" t="str">
        <v>2018</v>
      </c>
      <c r="AN1941" s="70">
        <f t="shared" si="3"/>
        <v>43457</v>
      </c>
      <c r="AO1941" s="70" t="s">
        <v>123</v>
      </c>
    </row>
    <row r="1942" spans="1:41" ht="14.4">
      <c r="A1942" s="55" t="s">
        <v>29778</v>
      </c>
      <c r="B1942" s="56" t="s">
        <v>89</v>
      </c>
      <c r="C1942" s="57">
        <v>43158</v>
      </c>
      <c r="D1942" s="56" t="s">
        <v>1027</v>
      </c>
      <c r="E1942" s="56" t="s">
        <v>140</v>
      </c>
      <c r="F1942" s="58" t="s">
        <v>106</v>
      </c>
      <c r="G1942" s="58" t="s">
        <v>107</v>
      </c>
      <c r="H1942" s="56" t="s">
        <v>140</v>
      </c>
      <c r="I1942" s="57"/>
      <c r="J1942" s="57">
        <v>43551</v>
      </c>
      <c r="K1942" s="56" t="s">
        <v>18</v>
      </c>
      <c r="L1942" s="56" t="s">
        <v>18</v>
      </c>
      <c r="M1942" s="60" t="s">
        <v>29779</v>
      </c>
      <c r="N1942" s="56" t="s">
        <v>29780</v>
      </c>
      <c r="O1942" s="56" t="s">
        <v>29</v>
      </c>
      <c r="P1942" s="56" t="s">
        <v>29781</v>
      </c>
      <c r="Q1942" s="56" t="s">
        <v>21</v>
      </c>
      <c r="R1942" s="66"/>
      <c r="S1942" s="56" t="s">
        <v>108</v>
      </c>
      <c r="T1942" s="56" t="s">
        <v>108</v>
      </c>
      <c r="U1942" s="400"/>
      <c r="V1942" s="66"/>
      <c r="W1942" s="66"/>
      <c r="X1942" s="400"/>
      <c r="Y1942" s="56" t="s">
        <v>108</v>
      </c>
      <c r="Z1942" s="56" t="s">
        <v>18</v>
      </c>
      <c r="AA1942" s="57">
        <v>43158</v>
      </c>
      <c r="AB1942" s="203"/>
      <c r="AC1942" s="64" t="s">
        <v>29782</v>
      </c>
      <c r="AD1942" s="65" t="s">
        <v>79</v>
      </c>
      <c r="AE1942" s="65"/>
      <c r="AF1942" s="66"/>
      <c r="AG1942" s="66"/>
      <c r="AH1942" s="67" t="str">
        <v>Feb</v>
      </c>
      <c r="AI1942" s="68" t="str">
        <v>Feb</v>
      </c>
      <c r="AJ1942" s="69" t="e">
        <f t="shared" si="4"/>
        <v>#REF!</v>
      </c>
      <c r="AK1942" s="70">
        <f t="shared" si="1"/>
        <v>43188</v>
      </c>
      <c r="AL1942" s="71" t="e">
        <f t="shared" ca="1" si="5"/>
        <v>#REF!</v>
      </c>
      <c r="AM1942" s="71" t="str">
        <v>2018</v>
      </c>
      <c r="AN1942" s="70">
        <f t="shared" si="3"/>
        <v>43168</v>
      </c>
      <c r="AO1942" s="70" t="s">
        <v>123</v>
      </c>
    </row>
    <row r="1943" spans="1:41" ht="14.4">
      <c r="A1943" s="55" t="s">
        <v>29783</v>
      </c>
      <c r="B1943" s="56" t="s">
        <v>89</v>
      </c>
      <c r="C1943" s="57">
        <v>43369</v>
      </c>
      <c r="D1943" s="56" t="s">
        <v>1027</v>
      </c>
      <c r="E1943" s="56" t="s">
        <v>140</v>
      </c>
      <c r="F1943" s="58" t="s">
        <v>106</v>
      </c>
      <c r="G1943" s="58" t="s">
        <v>107</v>
      </c>
      <c r="H1943" s="56" t="s">
        <v>140</v>
      </c>
      <c r="I1943" s="57"/>
      <c r="J1943" s="57">
        <v>43399</v>
      </c>
      <c r="K1943" s="56" t="s">
        <v>18</v>
      </c>
      <c r="L1943" s="56" t="s">
        <v>18</v>
      </c>
      <c r="M1943" s="60" t="s">
        <v>642</v>
      </c>
      <c r="N1943" s="56" t="s">
        <v>29784</v>
      </c>
      <c r="O1943" s="56" t="s">
        <v>29</v>
      </c>
      <c r="P1943" s="56" t="s">
        <v>29785</v>
      </c>
      <c r="Q1943" s="56" t="s">
        <v>17</v>
      </c>
      <c r="R1943" s="56"/>
      <c r="S1943" s="56" t="s">
        <v>108</v>
      </c>
      <c r="T1943" s="56" t="s">
        <v>108</v>
      </c>
      <c r="U1943" s="56"/>
      <c r="V1943" s="56"/>
      <c r="W1943" s="56" t="s">
        <v>108</v>
      </c>
      <c r="X1943" s="56"/>
      <c r="Y1943" s="56" t="s">
        <v>108</v>
      </c>
      <c r="Z1943" s="56" t="s">
        <v>18</v>
      </c>
      <c r="AA1943" s="57">
        <v>43369</v>
      </c>
      <c r="AB1943" s="203"/>
      <c r="AC1943" s="64" t="s">
        <v>26274</v>
      </c>
      <c r="AD1943" s="56" t="s">
        <v>79</v>
      </c>
      <c r="AE1943" s="56"/>
      <c r="AF1943" s="61"/>
      <c r="AG1943" s="61"/>
      <c r="AH1943" s="67" t="str">
        <v>Sep</v>
      </c>
      <c r="AI1943" s="68" t="str">
        <v>Sep</v>
      </c>
      <c r="AJ1943" s="69" t="e">
        <f t="shared" si="4"/>
        <v>#REF!</v>
      </c>
      <c r="AK1943" s="70">
        <f t="shared" si="1"/>
        <v>43399</v>
      </c>
      <c r="AL1943" s="71" t="e">
        <f t="shared" ca="1" si="5"/>
        <v>#REF!</v>
      </c>
      <c r="AM1943" s="71" t="str">
        <v>2018</v>
      </c>
      <c r="AN1943" s="70">
        <f t="shared" si="3"/>
        <v>43379</v>
      </c>
      <c r="AO1943" s="70" t="s">
        <v>123</v>
      </c>
    </row>
    <row r="1944" spans="1:41" ht="14.4">
      <c r="A1944" s="55" t="s">
        <v>29786</v>
      </c>
      <c r="B1944" s="56" t="s">
        <v>89</v>
      </c>
      <c r="C1944" s="57">
        <v>43431</v>
      </c>
      <c r="D1944" s="56" t="s">
        <v>1027</v>
      </c>
      <c r="E1944" s="56" t="s">
        <v>140</v>
      </c>
      <c r="F1944" s="58" t="s">
        <v>106</v>
      </c>
      <c r="G1944" s="58" t="s">
        <v>107</v>
      </c>
      <c r="H1944" s="56" t="s">
        <v>140</v>
      </c>
      <c r="I1944" s="57"/>
      <c r="J1944" s="57">
        <v>43461</v>
      </c>
      <c r="K1944" s="56" t="s">
        <v>18</v>
      </c>
      <c r="L1944" s="56" t="s">
        <v>14</v>
      </c>
      <c r="M1944" s="60" t="s">
        <v>4938</v>
      </c>
      <c r="N1944" s="56" t="s">
        <v>29787</v>
      </c>
      <c r="O1944" s="56" t="s">
        <v>29</v>
      </c>
      <c r="P1944" s="56" t="s">
        <v>29788</v>
      </c>
      <c r="Q1944" s="56" t="s">
        <v>17</v>
      </c>
      <c r="R1944" s="56"/>
      <c r="S1944" s="56" t="s">
        <v>108</v>
      </c>
      <c r="T1944" s="56" t="s">
        <v>108</v>
      </c>
      <c r="U1944" s="56"/>
      <c r="V1944" s="56"/>
      <c r="W1944" s="56" t="s">
        <v>108</v>
      </c>
      <c r="X1944" s="56"/>
      <c r="Y1944" s="56" t="s">
        <v>108</v>
      </c>
      <c r="Z1944" s="56" t="s">
        <v>14</v>
      </c>
      <c r="AA1944" s="57">
        <v>43432</v>
      </c>
      <c r="AB1944" s="203"/>
      <c r="AC1944" s="64" t="s">
        <v>29789</v>
      </c>
      <c r="AD1944" s="56" t="s">
        <v>179</v>
      </c>
      <c r="AE1944" s="56"/>
      <c r="AF1944" s="61"/>
      <c r="AG1944" s="61"/>
      <c r="AH1944" s="67" t="str">
        <v>Nov</v>
      </c>
      <c r="AI1944" s="68" t="str">
        <v>Nov</v>
      </c>
      <c r="AJ1944" s="69" t="e">
        <f t="shared" si="4"/>
        <v>#REF!</v>
      </c>
      <c r="AK1944" s="70">
        <f t="shared" si="1"/>
        <v>43461</v>
      </c>
      <c r="AL1944" s="71" t="e">
        <f t="shared" ca="1" si="5"/>
        <v>#REF!</v>
      </c>
      <c r="AM1944" s="71" t="str">
        <v>2018</v>
      </c>
      <c r="AN1944" s="70">
        <f t="shared" si="3"/>
        <v>43441</v>
      </c>
      <c r="AO1944" s="70" t="s">
        <v>123</v>
      </c>
    </row>
    <row r="1945" spans="1:41" ht="14.4">
      <c r="A1945" s="55" t="s">
        <v>29790</v>
      </c>
      <c r="B1945" s="56" t="s">
        <v>89</v>
      </c>
      <c r="C1945" s="57">
        <v>43355</v>
      </c>
      <c r="D1945" s="56" t="s">
        <v>131</v>
      </c>
      <c r="E1945" s="56" t="s">
        <v>140</v>
      </c>
      <c r="F1945" s="58" t="s">
        <v>106</v>
      </c>
      <c r="G1945" s="58" t="s">
        <v>107</v>
      </c>
      <c r="H1945" s="56" t="s">
        <v>140</v>
      </c>
      <c r="I1945" s="57"/>
      <c r="J1945" s="57">
        <v>43385</v>
      </c>
      <c r="K1945" s="56" t="s">
        <v>18</v>
      </c>
      <c r="L1945" s="56" t="s">
        <v>18</v>
      </c>
      <c r="M1945" s="60" t="s">
        <v>6733</v>
      </c>
      <c r="N1945" s="56" t="s">
        <v>29791</v>
      </c>
      <c r="O1945" s="56" t="s">
        <v>27</v>
      </c>
      <c r="P1945" s="56" t="s">
        <v>29792</v>
      </c>
      <c r="Q1945" s="56" t="s">
        <v>17</v>
      </c>
      <c r="R1945" s="56"/>
      <c r="S1945" s="56" t="s">
        <v>108</v>
      </c>
      <c r="T1945" s="56" t="s">
        <v>108</v>
      </c>
      <c r="U1945" s="56"/>
      <c r="V1945" s="56"/>
      <c r="W1945" s="56" t="s">
        <v>108</v>
      </c>
      <c r="X1945" s="56"/>
      <c r="Y1945" s="56" t="s">
        <v>108</v>
      </c>
      <c r="Z1945" s="56" t="s">
        <v>18</v>
      </c>
      <c r="AA1945" s="57">
        <v>43355</v>
      </c>
      <c r="AB1945" s="203"/>
      <c r="AC1945" s="64" t="s">
        <v>29793</v>
      </c>
      <c r="AD1945" s="56" t="s">
        <v>79</v>
      </c>
      <c r="AE1945" s="56"/>
      <c r="AF1945" s="61"/>
      <c r="AG1945" s="61"/>
      <c r="AH1945" s="67" t="str">
        <v>Sep</v>
      </c>
      <c r="AI1945" s="68" t="str">
        <v>Sep</v>
      </c>
      <c r="AJ1945" s="69" t="e">
        <f t="shared" si="4"/>
        <v>#REF!</v>
      </c>
      <c r="AK1945" s="70">
        <f t="shared" si="1"/>
        <v>43385</v>
      </c>
      <c r="AL1945" s="71" t="e">
        <f t="shared" ca="1" si="5"/>
        <v>#REF!</v>
      </c>
      <c r="AM1945" s="71" t="str">
        <v>2018</v>
      </c>
      <c r="AN1945" s="70">
        <f t="shared" si="3"/>
        <v>43365</v>
      </c>
      <c r="AO1945" s="70" t="s">
        <v>123</v>
      </c>
    </row>
    <row r="1946" spans="1:41" ht="14.4">
      <c r="A1946" s="55" t="s">
        <v>29794</v>
      </c>
      <c r="B1946" s="56" t="s">
        <v>89</v>
      </c>
      <c r="C1946" s="57">
        <v>43255</v>
      </c>
      <c r="D1946" s="56" t="s">
        <v>1027</v>
      </c>
      <c r="E1946" s="56" t="s">
        <v>140</v>
      </c>
      <c r="F1946" s="58" t="s">
        <v>106</v>
      </c>
      <c r="G1946" s="58" t="s">
        <v>107</v>
      </c>
      <c r="H1946" s="56" t="s">
        <v>140</v>
      </c>
      <c r="I1946" s="57"/>
      <c r="J1946" s="57">
        <v>43285</v>
      </c>
      <c r="K1946" s="56" t="s">
        <v>18</v>
      </c>
      <c r="L1946" s="56" t="s">
        <v>14</v>
      </c>
      <c r="M1946" s="60" t="s">
        <v>642</v>
      </c>
      <c r="N1946" s="56" t="s">
        <v>29795</v>
      </c>
      <c r="O1946" s="56" t="s">
        <v>39</v>
      </c>
      <c r="P1946" s="56" t="s">
        <v>108</v>
      </c>
      <c r="Q1946" s="56" t="s">
        <v>96</v>
      </c>
      <c r="R1946" s="56"/>
      <c r="S1946" s="56" t="s">
        <v>108</v>
      </c>
      <c r="T1946" s="56" t="s">
        <v>108</v>
      </c>
      <c r="U1946" s="56"/>
      <c r="V1946" s="56"/>
      <c r="W1946" s="56" t="s">
        <v>108</v>
      </c>
      <c r="X1946" s="56"/>
      <c r="Y1946" s="56" t="s">
        <v>108</v>
      </c>
      <c r="Z1946" s="56" t="s">
        <v>14</v>
      </c>
      <c r="AA1946" s="57">
        <v>43255</v>
      </c>
      <c r="AB1946" s="203"/>
      <c r="AC1946" s="64" t="s">
        <v>29796</v>
      </c>
      <c r="AD1946" s="56" t="s">
        <v>118</v>
      </c>
      <c r="AE1946" s="56"/>
      <c r="AF1946" s="61"/>
      <c r="AG1946" s="61"/>
      <c r="AH1946" s="67" t="str">
        <v>Jun</v>
      </c>
      <c r="AI1946" s="68" t="str">
        <v>Jun</v>
      </c>
      <c r="AJ1946" s="69" t="e">
        <f t="shared" si="4"/>
        <v>#REF!</v>
      </c>
      <c r="AK1946" s="70">
        <f t="shared" si="1"/>
        <v>43285</v>
      </c>
      <c r="AL1946" s="71" t="e">
        <f t="shared" ca="1" si="5"/>
        <v>#REF!</v>
      </c>
      <c r="AM1946" s="71" t="str">
        <v>2018</v>
      </c>
      <c r="AN1946" s="70">
        <f t="shared" si="3"/>
        <v>43265</v>
      </c>
      <c r="AO1946" s="70" t="s">
        <v>123</v>
      </c>
    </row>
    <row r="1947" spans="1:41" ht="14.4">
      <c r="A1947" s="55" t="s">
        <v>29797</v>
      </c>
      <c r="B1947" s="56" t="s">
        <v>89</v>
      </c>
      <c r="C1947" s="57">
        <v>43259</v>
      </c>
      <c r="D1947" s="56" t="s">
        <v>1027</v>
      </c>
      <c r="E1947" s="56" t="s">
        <v>140</v>
      </c>
      <c r="F1947" s="58" t="s">
        <v>106</v>
      </c>
      <c r="G1947" s="58" t="s">
        <v>107</v>
      </c>
      <c r="H1947" s="56" t="s">
        <v>140</v>
      </c>
      <c r="I1947" s="57"/>
      <c r="J1947" s="57">
        <v>43289</v>
      </c>
      <c r="K1947" s="56" t="s">
        <v>18</v>
      </c>
      <c r="L1947" s="56" t="s">
        <v>14</v>
      </c>
      <c r="M1947" s="60" t="s">
        <v>642</v>
      </c>
      <c r="N1947" s="56" t="s">
        <v>29795</v>
      </c>
      <c r="O1947" s="56" t="s">
        <v>39</v>
      </c>
      <c r="P1947" s="56" t="s">
        <v>108</v>
      </c>
      <c r="Q1947" s="56" t="s">
        <v>96</v>
      </c>
      <c r="R1947" s="56"/>
      <c r="S1947" s="56" t="s">
        <v>108</v>
      </c>
      <c r="T1947" s="56" t="s">
        <v>108</v>
      </c>
      <c r="U1947" s="56"/>
      <c r="V1947" s="56"/>
      <c r="W1947" s="56" t="s">
        <v>108</v>
      </c>
      <c r="X1947" s="56"/>
      <c r="Y1947" s="56" t="s">
        <v>108</v>
      </c>
      <c r="Z1947" s="56" t="s">
        <v>14</v>
      </c>
      <c r="AA1947" s="57">
        <v>43259</v>
      </c>
      <c r="AB1947" s="203"/>
      <c r="AC1947" s="64" t="s">
        <v>26800</v>
      </c>
      <c r="AD1947" s="56" t="s">
        <v>118</v>
      </c>
      <c r="AE1947" s="56"/>
      <c r="AF1947" s="61"/>
      <c r="AG1947" s="61"/>
      <c r="AH1947" s="67" t="str">
        <v>Jun</v>
      </c>
      <c r="AI1947" s="68" t="str">
        <v>Jun</v>
      </c>
      <c r="AJ1947" s="69" t="e">
        <f t="shared" si="4"/>
        <v>#REF!</v>
      </c>
      <c r="AK1947" s="70">
        <f t="shared" si="1"/>
        <v>43289</v>
      </c>
      <c r="AL1947" s="71" t="e">
        <f t="shared" ca="1" si="5"/>
        <v>#REF!</v>
      </c>
      <c r="AM1947" s="71" t="str">
        <v>2018</v>
      </c>
      <c r="AN1947" s="70">
        <f t="shared" si="3"/>
        <v>43269</v>
      </c>
      <c r="AO1947" s="70" t="s">
        <v>123</v>
      </c>
    </row>
    <row r="1948" spans="1:41" ht="14.4">
      <c r="A1948" s="55" t="s">
        <v>29798</v>
      </c>
      <c r="B1948" s="56" t="s">
        <v>89</v>
      </c>
      <c r="C1948" s="57">
        <v>43328</v>
      </c>
      <c r="D1948" s="56" t="s">
        <v>90</v>
      </c>
      <c r="E1948" s="56" t="s">
        <v>140</v>
      </c>
      <c r="F1948" s="58" t="s">
        <v>106</v>
      </c>
      <c r="G1948" s="58" t="s">
        <v>107</v>
      </c>
      <c r="H1948" s="56" t="s">
        <v>140</v>
      </c>
      <c r="I1948" s="57"/>
      <c r="J1948" s="57">
        <v>43359</v>
      </c>
      <c r="K1948" s="56" t="s">
        <v>18</v>
      </c>
      <c r="L1948" s="56" t="s">
        <v>18</v>
      </c>
      <c r="M1948" s="60" t="s">
        <v>29799</v>
      </c>
      <c r="N1948" s="56" t="s">
        <v>29800</v>
      </c>
      <c r="O1948" s="56" t="s">
        <v>37</v>
      </c>
      <c r="P1948" s="56" t="s">
        <v>29801</v>
      </c>
      <c r="Q1948" s="56" t="s">
        <v>17</v>
      </c>
      <c r="R1948" s="56"/>
      <c r="S1948" s="56" t="s">
        <v>108</v>
      </c>
      <c r="T1948" s="56" t="s">
        <v>108</v>
      </c>
      <c r="U1948" s="56"/>
      <c r="V1948" s="56"/>
      <c r="W1948" s="56" t="s">
        <v>108</v>
      </c>
      <c r="X1948" s="56"/>
      <c r="Y1948" s="56" t="s">
        <v>108</v>
      </c>
      <c r="Z1948" s="56" t="s">
        <v>18</v>
      </c>
      <c r="AA1948" s="57">
        <v>43328</v>
      </c>
      <c r="AB1948" s="203"/>
      <c r="AC1948" s="64" t="s">
        <v>25276</v>
      </c>
      <c r="AD1948" s="56" t="s">
        <v>79</v>
      </c>
      <c r="AE1948" s="56"/>
      <c r="AF1948" s="61"/>
      <c r="AG1948" s="61"/>
      <c r="AH1948" s="67" t="str">
        <v>Aug</v>
      </c>
      <c r="AI1948" s="68" t="str">
        <v>Aug</v>
      </c>
      <c r="AJ1948" s="69" t="e">
        <f t="shared" si="4"/>
        <v>#REF!</v>
      </c>
      <c r="AK1948" s="70">
        <f t="shared" si="1"/>
        <v>43358</v>
      </c>
      <c r="AL1948" s="71" t="e">
        <f t="shared" ca="1" si="5"/>
        <v>#REF!</v>
      </c>
      <c r="AM1948" s="71" t="str">
        <v>2018</v>
      </c>
      <c r="AN1948" s="70">
        <f t="shared" si="3"/>
        <v>43338</v>
      </c>
      <c r="AO1948" s="70" t="s">
        <v>123</v>
      </c>
    </row>
    <row r="1949" spans="1:41" ht="14.4">
      <c r="A1949" s="55" t="s">
        <v>29802</v>
      </c>
      <c r="B1949" s="56" t="s">
        <v>89</v>
      </c>
      <c r="C1949" s="57">
        <v>43125</v>
      </c>
      <c r="D1949" s="56" t="s">
        <v>90</v>
      </c>
      <c r="E1949" s="56" t="s">
        <v>12</v>
      </c>
      <c r="F1949" s="58" t="s">
        <v>106</v>
      </c>
      <c r="G1949" s="58" t="s">
        <v>107</v>
      </c>
      <c r="H1949" s="56" t="s">
        <v>12</v>
      </c>
      <c r="I1949" s="59"/>
      <c r="J1949" s="59"/>
      <c r="K1949" s="61"/>
      <c r="L1949" s="61"/>
      <c r="M1949" s="60" t="s">
        <v>29803</v>
      </c>
      <c r="N1949" s="56" t="s">
        <v>29804</v>
      </c>
      <c r="O1949" s="61"/>
      <c r="P1949" s="61"/>
      <c r="Q1949" s="56" t="s">
        <v>17</v>
      </c>
      <c r="R1949" s="66"/>
      <c r="S1949" s="61"/>
      <c r="T1949" s="61"/>
      <c r="U1949" s="402"/>
      <c r="V1949" s="66"/>
      <c r="W1949" s="66"/>
      <c r="X1949" s="400" t="s">
        <v>108</v>
      </c>
      <c r="Y1949" s="61"/>
      <c r="Z1949" s="56" t="s">
        <v>14</v>
      </c>
      <c r="AA1949" s="533">
        <v>43152</v>
      </c>
      <c r="AB1949" s="203"/>
      <c r="AC1949" s="64" t="s">
        <v>6863</v>
      </c>
      <c r="AD1949" s="65" t="s">
        <v>179</v>
      </c>
      <c r="AE1949" s="65"/>
      <c r="AF1949" s="66"/>
      <c r="AG1949" s="66"/>
      <c r="AH1949" s="67" t="str">
        <v>Jan</v>
      </c>
      <c r="AI1949" s="68" t="str">
        <v>Feb</v>
      </c>
      <c r="AJ1949" s="69" t="e">
        <f t="shared" si="4"/>
        <v>#REF!</v>
      </c>
      <c r="AK1949" s="70">
        <f t="shared" si="1"/>
        <v>43155</v>
      </c>
      <c r="AL1949" s="71" t="e">
        <f t="shared" ca="1" si="5"/>
        <v>#REF!</v>
      </c>
      <c r="AM1949" s="71" t="str">
        <v>2018</v>
      </c>
      <c r="AN1949" s="70">
        <f t="shared" si="3"/>
        <v>43135</v>
      </c>
      <c r="AO1949" s="70" t="s">
        <v>123</v>
      </c>
    </row>
    <row r="1950" spans="1:41" ht="14.4">
      <c r="A1950" s="55" t="s">
        <v>29805</v>
      </c>
      <c r="B1950" s="56" t="s">
        <v>89</v>
      </c>
      <c r="C1950" s="57">
        <v>43320</v>
      </c>
      <c r="D1950" s="56" t="s">
        <v>90</v>
      </c>
      <c r="E1950" s="56" t="s">
        <v>15779</v>
      </c>
      <c r="F1950" s="58" t="s">
        <v>214</v>
      </c>
      <c r="G1950" s="58" t="s">
        <v>5916</v>
      </c>
      <c r="H1950" s="56" t="s">
        <v>2445</v>
      </c>
      <c r="I1950" s="57"/>
      <c r="J1950" s="57">
        <v>43333</v>
      </c>
      <c r="K1950" s="56" t="s">
        <v>18</v>
      </c>
      <c r="L1950" s="56" t="s">
        <v>14</v>
      </c>
      <c r="M1950" s="60" t="s">
        <v>29806</v>
      </c>
      <c r="N1950" s="56" t="s">
        <v>29806</v>
      </c>
      <c r="O1950" s="61"/>
      <c r="P1950" s="61"/>
      <c r="Q1950" s="56" t="s">
        <v>96</v>
      </c>
      <c r="R1950" s="56"/>
      <c r="S1950" s="56" t="s">
        <v>108</v>
      </c>
      <c r="T1950" s="56" t="s">
        <v>18</v>
      </c>
      <c r="U1950" s="56"/>
      <c r="V1950" s="56"/>
      <c r="W1950" s="56" t="s">
        <v>108</v>
      </c>
      <c r="X1950" s="56" t="s">
        <v>108</v>
      </c>
      <c r="Y1950" s="61"/>
      <c r="Z1950" s="56" t="s">
        <v>14</v>
      </c>
      <c r="AA1950" s="533">
        <v>43329</v>
      </c>
      <c r="AB1950" s="203"/>
      <c r="AC1950" s="64" t="s">
        <v>29807</v>
      </c>
      <c r="AD1950" s="56" t="s">
        <v>118</v>
      </c>
      <c r="AE1950" s="56"/>
      <c r="AF1950" s="61"/>
      <c r="AG1950" s="61"/>
      <c r="AH1950" s="67" t="str">
        <v>Aug</v>
      </c>
      <c r="AI1950" s="68" t="str">
        <v>Aug</v>
      </c>
      <c r="AJ1950" s="69" t="e">
        <f t="shared" si="4"/>
        <v>#REF!</v>
      </c>
      <c r="AK1950" s="70">
        <f t="shared" si="1"/>
        <v>43350</v>
      </c>
      <c r="AL1950" s="71" t="e">
        <f t="shared" ca="1" si="5"/>
        <v>#REF!</v>
      </c>
      <c r="AM1950" s="71" t="str">
        <v>2018</v>
      </c>
      <c r="AN1950" s="70">
        <f t="shared" si="3"/>
        <v>43330</v>
      </c>
      <c r="AO1950" s="70" t="s">
        <v>123</v>
      </c>
    </row>
    <row r="1951" spans="1:41" ht="14.4">
      <c r="A1951" s="55" t="s">
        <v>29808</v>
      </c>
      <c r="B1951" s="56" t="s">
        <v>89</v>
      </c>
      <c r="C1951" s="57">
        <v>43172</v>
      </c>
      <c r="D1951" s="56" t="s">
        <v>1027</v>
      </c>
      <c r="E1951" s="56" t="s">
        <v>129</v>
      </c>
      <c r="F1951" s="58" t="s">
        <v>106</v>
      </c>
      <c r="G1951" s="58" t="s">
        <v>107</v>
      </c>
      <c r="H1951" s="56" t="s">
        <v>129</v>
      </c>
      <c r="I1951" s="57"/>
      <c r="J1951" s="57">
        <v>43214</v>
      </c>
      <c r="K1951" s="61"/>
      <c r="L1951" s="61"/>
      <c r="M1951" s="60" t="s">
        <v>642</v>
      </c>
      <c r="N1951" s="56" t="s">
        <v>29809</v>
      </c>
      <c r="O1951" s="56" t="s">
        <v>44</v>
      </c>
      <c r="P1951" s="56" t="s">
        <v>29810</v>
      </c>
      <c r="Q1951" s="56" t="s">
        <v>21</v>
      </c>
      <c r="R1951" s="66"/>
      <c r="S1951" s="61"/>
      <c r="T1951" s="61"/>
      <c r="U1951" s="402"/>
      <c r="V1951" s="66"/>
      <c r="W1951" s="66"/>
      <c r="X1951" s="400" t="s">
        <v>108</v>
      </c>
      <c r="Y1951" s="61"/>
      <c r="Z1951" s="56" t="s">
        <v>18</v>
      </c>
      <c r="AA1951" s="57">
        <v>43172</v>
      </c>
      <c r="AB1951" s="203"/>
      <c r="AC1951" s="64" t="s">
        <v>29811</v>
      </c>
      <c r="AD1951" s="65" t="s">
        <v>79</v>
      </c>
      <c r="AE1951" s="96"/>
      <c r="AF1951" s="66"/>
      <c r="AG1951" s="66"/>
      <c r="AH1951" s="67" t="str">
        <v>Mar</v>
      </c>
      <c r="AI1951" s="68" t="str">
        <v>Mar</v>
      </c>
      <c r="AJ1951" s="69" t="e">
        <f t="shared" si="4"/>
        <v>#REF!</v>
      </c>
      <c r="AK1951" s="70">
        <f t="shared" si="1"/>
        <v>43202</v>
      </c>
      <c r="AL1951" s="71" t="e">
        <f t="shared" ca="1" si="5"/>
        <v>#REF!</v>
      </c>
      <c r="AM1951" s="71" t="str">
        <v>2018</v>
      </c>
      <c r="AN1951" s="70">
        <f t="shared" si="3"/>
        <v>43182</v>
      </c>
      <c r="AO1951" s="70" t="s">
        <v>123</v>
      </c>
    </row>
    <row r="1952" spans="1:41" ht="14.4">
      <c r="A1952" s="55" t="s">
        <v>29812</v>
      </c>
      <c r="B1952" s="56" t="s">
        <v>89</v>
      </c>
      <c r="C1952" s="57">
        <v>43117</v>
      </c>
      <c r="D1952" s="56" t="s">
        <v>90</v>
      </c>
      <c r="E1952" s="56" t="s">
        <v>140</v>
      </c>
      <c r="F1952" s="58" t="s">
        <v>106</v>
      </c>
      <c r="G1952" s="58" t="s">
        <v>107</v>
      </c>
      <c r="H1952" s="56" t="s">
        <v>140</v>
      </c>
      <c r="I1952" s="57"/>
      <c r="J1952" s="57">
        <v>43514</v>
      </c>
      <c r="K1952" s="56" t="s">
        <v>18</v>
      </c>
      <c r="L1952" s="56" t="s">
        <v>14</v>
      </c>
      <c r="M1952" s="60" t="s">
        <v>29813</v>
      </c>
      <c r="N1952" s="56" t="s">
        <v>29814</v>
      </c>
      <c r="O1952" s="61"/>
      <c r="P1952" s="61"/>
      <c r="Q1952" s="61"/>
      <c r="R1952" s="66"/>
      <c r="S1952" s="56" t="s">
        <v>108</v>
      </c>
      <c r="T1952" s="56" t="s">
        <v>108</v>
      </c>
      <c r="U1952" s="56"/>
      <c r="V1952" s="66"/>
      <c r="W1952" s="66"/>
      <c r="X1952" s="400"/>
      <c r="Y1952" s="56" t="s">
        <v>108</v>
      </c>
      <c r="Z1952" s="56" t="s">
        <v>14</v>
      </c>
      <c r="AA1952" s="57">
        <v>43118</v>
      </c>
      <c r="AB1952" s="203"/>
      <c r="AC1952" s="64" t="s">
        <v>29815</v>
      </c>
      <c r="AD1952" s="65" t="s">
        <v>224</v>
      </c>
      <c r="AE1952" s="65"/>
      <c r="AF1952" s="66"/>
      <c r="AG1952" s="66"/>
      <c r="AH1952" s="67" t="str">
        <v>Jan</v>
      </c>
      <c r="AI1952" s="68" t="str">
        <v>Jan</v>
      </c>
      <c r="AJ1952" s="69" t="e">
        <f t="shared" si="4"/>
        <v>#REF!</v>
      </c>
      <c r="AK1952" s="70">
        <f t="shared" si="1"/>
        <v>43147</v>
      </c>
      <c r="AL1952" s="71" t="e">
        <f t="shared" ca="1" si="5"/>
        <v>#REF!</v>
      </c>
      <c r="AM1952" s="71" t="str">
        <v>2018</v>
      </c>
      <c r="AN1952" s="70">
        <f t="shared" si="3"/>
        <v>43127</v>
      </c>
      <c r="AO1952" s="70" t="s">
        <v>123</v>
      </c>
    </row>
    <row r="1953" spans="1:41" ht="14.4">
      <c r="A1953" s="55" t="s">
        <v>29816</v>
      </c>
      <c r="B1953" s="56" t="s">
        <v>89</v>
      </c>
      <c r="C1953" s="57">
        <v>43300</v>
      </c>
      <c r="D1953" s="56" t="s">
        <v>90</v>
      </c>
      <c r="E1953" s="56" t="s">
        <v>140</v>
      </c>
      <c r="F1953" s="58" t="s">
        <v>106</v>
      </c>
      <c r="G1953" s="58" t="s">
        <v>107</v>
      </c>
      <c r="H1953" s="56" t="s">
        <v>140</v>
      </c>
      <c r="I1953" s="57"/>
      <c r="J1953" s="57">
        <v>43331</v>
      </c>
      <c r="K1953" s="56" t="s">
        <v>18</v>
      </c>
      <c r="L1953" s="56" t="s">
        <v>18</v>
      </c>
      <c r="M1953" s="60" t="s">
        <v>29817</v>
      </c>
      <c r="N1953" s="56" t="s">
        <v>29818</v>
      </c>
      <c r="O1953" s="56" t="s">
        <v>266</v>
      </c>
      <c r="P1953" s="56" t="s">
        <v>28040</v>
      </c>
      <c r="Q1953" s="56" t="s">
        <v>17</v>
      </c>
      <c r="R1953" s="56"/>
      <c r="S1953" s="56" t="s">
        <v>108</v>
      </c>
      <c r="T1953" s="56" t="s">
        <v>108</v>
      </c>
      <c r="U1953" s="56"/>
      <c r="V1953" s="56"/>
      <c r="W1953" s="56" t="s">
        <v>108</v>
      </c>
      <c r="X1953" s="56"/>
      <c r="Y1953" s="56" t="s">
        <v>108</v>
      </c>
      <c r="Z1953" s="56" t="s">
        <v>18</v>
      </c>
      <c r="AA1953" s="57">
        <v>43300</v>
      </c>
      <c r="AB1953" s="203"/>
      <c r="AC1953" s="64" t="s">
        <v>28181</v>
      </c>
      <c r="AD1953" s="56" t="s">
        <v>79</v>
      </c>
      <c r="AE1953" s="56"/>
      <c r="AF1953" s="61"/>
      <c r="AG1953" s="61"/>
      <c r="AH1953" s="67" t="str">
        <v>Jul</v>
      </c>
      <c r="AI1953" s="68" t="str">
        <v>Jul</v>
      </c>
      <c r="AJ1953" s="69" t="e">
        <f t="shared" si="4"/>
        <v>#REF!</v>
      </c>
      <c r="AK1953" s="70">
        <f t="shared" si="1"/>
        <v>43330</v>
      </c>
      <c r="AL1953" s="71" t="e">
        <f t="shared" ca="1" si="5"/>
        <v>#REF!</v>
      </c>
      <c r="AM1953" s="71" t="str">
        <v>2018</v>
      </c>
      <c r="AN1953" s="70">
        <f t="shared" si="3"/>
        <v>43310</v>
      </c>
      <c r="AO1953" s="70" t="s">
        <v>123</v>
      </c>
    </row>
    <row r="1954" spans="1:41" ht="14.4">
      <c r="A1954" s="55" t="s">
        <v>29819</v>
      </c>
      <c r="B1954" s="56" t="s">
        <v>89</v>
      </c>
      <c r="C1954" s="57">
        <v>43418</v>
      </c>
      <c r="D1954" s="56" t="s">
        <v>1027</v>
      </c>
      <c r="E1954" s="56" t="s">
        <v>140</v>
      </c>
      <c r="F1954" s="58" t="s">
        <v>106</v>
      </c>
      <c r="G1954" s="58" t="s">
        <v>107</v>
      </c>
      <c r="H1954" s="56" t="s">
        <v>140</v>
      </c>
      <c r="I1954" s="57"/>
      <c r="J1954" s="57">
        <v>43448</v>
      </c>
      <c r="K1954" s="56" t="s">
        <v>18</v>
      </c>
      <c r="L1954" s="56" t="s">
        <v>18</v>
      </c>
      <c r="M1954" s="60" t="s">
        <v>642</v>
      </c>
      <c r="N1954" s="56" t="s">
        <v>29820</v>
      </c>
      <c r="O1954" s="56" t="s">
        <v>143</v>
      </c>
      <c r="P1954" s="56" t="s">
        <v>29821</v>
      </c>
      <c r="Q1954" s="56" t="s">
        <v>21</v>
      </c>
      <c r="R1954" s="56"/>
      <c r="S1954" s="56" t="s">
        <v>108</v>
      </c>
      <c r="T1954" s="56" t="s">
        <v>108</v>
      </c>
      <c r="U1954" s="56"/>
      <c r="V1954" s="56"/>
      <c r="W1954" s="56" t="s">
        <v>108</v>
      </c>
      <c r="X1954" s="56"/>
      <c r="Y1954" s="56" t="s">
        <v>108</v>
      </c>
      <c r="Z1954" s="56" t="s">
        <v>18</v>
      </c>
      <c r="AA1954" s="57">
        <v>43418</v>
      </c>
      <c r="AB1954" s="203"/>
      <c r="AC1954" s="64" t="s">
        <v>29822</v>
      </c>
      <c r="AD1954" s="56" t="s">
        <v>79</v>
      </c>
      <c r="AE1954" s="56"/>
      <c r="AF1954" s="61"/>
      <c r="AG1954" s="61"/>
      <c r="AH1954" s="67" t="str">
        <v>Nov</v>
      </c>
      <c r="AI1954" s="68" t="str">
        <v>Nov</v>
      </c>
      <c r="AJ1954" s="69" t="e">
        <f t="shared" si="4"/>
        <v>#REF!</v>
      </c>
      <c r="AK1954" s="70">
        <f t="shared" si="1"/>
        <v>43448</v>
      </c>
      <c r="AL1954" s="71" t="e">
        <f t="shared" ca="1" si="5"/>
        <v>#REF!</v>
      </c>
      <c r="AM1954" s="71" t="str">
        <v>2018</v>
      </c>
      <c r="AN1954" s="70">
        <f t="shared" si="3"/>
        <v>43428</v>
      </c>
      <c r="AO1954" s="70" t="s">
        <v>123</v>
      </c>
    </row>
    <row r="1955" spans="1:41" ht="14.4">
      <c r="A1955" s="55" t="s">
        <v>29823</v>
      </c>
      <c r="B1955" s="56" t="s">
        <v>89</v>
      </c>
      <c r="C1955" s="57">
        <v>43209</v>
      </c>
      <c r="D1955" s="56" t="s">
        <v>131</v>
      </c>
      <c r="E1955" s="56" t="s">
        <v>140</v>
      </c>
      <c r="F1955" s="58" t="s">
        <v>106</v>
      </c>
      <c r="G1955" s="58" t="s">
        <v>107</v>
      </c>
      <c r="H1955" s="56" t="s">
        <v>140</v>
      </c>
      <c r="I1955" s="57"/>
      <c r="J1955" s="57">
        <v>43239</v>
      </c>
      <c r="K1955" s="56" t="s">
        <v>18</v>
      </c>
      <c r="L1955" s="56" t="s">
        <v>18</v>
      </c>
      <c r="M1955" s="60" t="s">
        <v>145</v>
      </c>
      <c r="N1955" s="56" t="s">
        <v>29824</v>
      </c>
      <c r="O1955" s="56" t="s">
        <v>37</v>
      </c>
      <c r="P1955" s="56" t="s">
        <v>29825</v>
      </c>
      <c r="Q1955" s="56" t="s">
        <v>154</v>
      </c>
      <c r="R1955" s="56"/>
      <c r="S1955" s="56" t="s">
        <v>108</v>
      </c>
      <c r="T1955" s="56" t="s">
        <v>108</v>
      </c>
      <c r="U1955" s="56"/>
      <c r="V1955" s="56"/>
      <c r="W1955" s="56" t="s">
        <v>108</v>
      </c>
      <c r="X1955" s="56"/>
      <c r="Y1955" s="56" t="s">
        <v>108</v>
      </c>
      <c r="Z1955" s="56" t="s">
        <v>18</v>
      </c>
      <c r="AA1955" s="57">
        <v>43209</v>
      </c>
      <c r="AB1955" s="203"/>
      <c r="AC1955" s="64" t="s">
        <v>22643</v>
      </c>
      <c r="AD1955" s="56" t="s">
        <v>79</v>
      </c>
      <c r="AE1955" s="56"/>
      <c r="AF1955" s="61"/>
      <c r="AG1955" s="61"/>
      <c r="AH1955" s="67" t="str">
        <v>Apr</v>
      </c>
      <c r="AI1955" s="68" t="str">
        <v>Apr</v>
      </c>
      <c r="AJ1955" s="69" t="e">
        <f t="shared" si="4"/>
        <v>#REF!</v>
      </c>
      <c r="AK1955" s="70">
        <f t="shared" si="1"/>
        <v>43239</v>
      </c>
      <c r="AL1955" s="71" t="e">
        <f t="shared" ca="1" si="5"/>
        <v>#REF!</v>
      </c>
      <c r="AM1955" s="71" t="str">
        <v>2018</v>
      </c>
      <c r="AN1955" s="70">
        <f t="shared" si="3"/>
        <v>43219</v>
      </c>
      <c r="AO1955" s="70" t="s">
        <v>123</v>
      </c>
    </row>
    <row r="1956" spans="1:41" ht="14.4">
      <c r="A1956" s="55" t="s">
        <v>29826</v>
      </c>
      <c r="B1956" s="56" t="s">
        <v>89</v>
      </c>
      <c r="C1956" s="57">
        <v>43252</v>
      </c>
      <c r="D1956" s="56" t="s">
        <v>131</v>
      </c>
      <c r="E1956" s="56" t="s">
        <v>140</v>
      </c>
      <c r="F1956" s="58" t="s">
        <v>106</v>
      </c>
      <c r="G1956" s="58" t="s">
        <v>107</v>
      </c>
      <c r="H1956" s="56" t="s">
        <v>140</v>
      </c>
      <c r="I1956" s="57"/>
      <c r="J1956" s="57">
        <v>43282</v>
      </c>
      <c r="K1956" s="56" t="s">
        <v>18</v>
      </c>
      <c r="L1956" s="56" t="s">
        <v>18</v>
      </c>
      <c r="M1956" s="60" t="s">
        <v>29827</v>
      </c>
      <c r="N1956" s="56" t="s">
        <v>29828</v>
      </c>
      <c r="O1956" s="56" t="s">
        <v>266</v>
      </c>
      <c r="P1956" s="56" t="s">
        <v>29829</v>
      </c>
      <c r="Q1956" s="56" t="s">
        <v>96</v>
      </c>
      <c r="R1956" s="56"/>
      <c r="S1956" s="56" t="s">
        <v>108</v>
      </c>
      <c r="T1956" s="56" t="s">
        <v>108</v>
      </c>
      <c r="U1956" s="56"/>
      <c r="V1956" s="56"/>
      <c r="W1956" s="56" t="s">
        <v>108</v>
      </c>
      <c r="X1956" s="56"/>
      <c r="Y1956" s="56" t="s">
        <v>108</v>
      </c>
      <c r="Z1956" s="56" t="s">
        <v>18</v>
      </c>
      <c r="AA1956" s="57">
        <v>43252</v>
      </c>
      <c r="AB1956" s="203"/>
      <c r="AC1956" s="64" t="s">
        <v>28819</v>
      </c>
      <c r="AD1956" s="56" t="s">
        <v>79</v>
      </c>
      <c r="AE1956" s="56"/>
      <c r="AF1956" s="61"/>
      <c r="AG1956" s="61"/>
      <c r="AH1956" s="67" t="str">
        <v>Jun</v>
      </c>
      <c r="AI1956" s="68" t="str">
        <v>Jun</v>
      </c>
      <c r="AJ1956" s="69" t="e">
        <f t="shared" si="4"/>
        <v>#REF!</v>
      </c>
      <c r="AK1956" s="70">
        <f t="shared" si="1"/>
        <v>43282</v>
      </c>
      <c r="AL1956" s="71" t="e">
        <f t="shared" ca="1" si="5"/>
        <v>#REF!</v>
      </c>
      <c r="AM1956" s="71" t="str">
        <v>2018</v>
      </c>
      <c r="AN1956" s="70">
        <f t="shared" si="3"/>
        <v>43262</v>
      </c>
      <c r="AO1956" s="70" t="s">
        <v>123</v>
      </c>
    </row>
    <row r="1957" spans="1:41" ht="14.4">
      <c r="A1957" s="55" t="s">
        <v>29830</v>
      </c>
      <c r="B1957" s="56" t="s">
        <v>89</v>
      </c>
      <c r="C1957" s="57">
        <v>43249</v>
      </c>
      <c r="D1957" s="56" t="s">
        <v>90</v>
      </c>
      <c r="E1957" s="56" t="s">
        <v>12</v>
      </c>
      <c r="F1957" s="58" t="s">
        <v>106</v>
      </c>
      <c r="G1957" s="58" t="s">
        <v>107</v>
      </c>
      <c r="H1957" s="56" t="s">
        <v>12</v>
      </c>
      <c r="I1957" s="59"/>
      <c r="J1957" s="59"/>
      <c r="K1957" s="61"/>
      <c r="L1957" s="61"/>
      <c r="M1957" s="60" t="s">
        <v>29827</v>
      </c>
      <c r="N1957" s="56" t="s">
        <v>29828</v>
      </c>
      <c r="O1957" s="56" t="s">
        <v>27</v>
      </c>
      <c r="P1957" s="56" t="s">
        <v>29829</v>
      </c>
      <c r="Q1957" s="56" t="s">
        <v>17</v>
      </c>
      <c r="R1957" s="66"/>
      <c r="S1957" s="61"/>
      <c r="T1957" s="61"/>
      <c r="U1957" s="402"/>
      <c r="V1957" s="66"/>
      <c r="W1957" s="66"/>
      <c r="X1957" s="402"/>
      <c r="Y1957" s="61"/>
      <c r="Z1957" s="56" t="s">
        <v>18</v>
      </c>
      <c r="AA1957" s="533">
        <v>43262</v>
      </c>
      <c r="AB1957" s="203"/>
      <c r="AC1957" s="95"/>
      <c r="AD1957" s="56" t="s">
        <v>79</v>
      </c>
      <c r="AE1957" s="56"/>
      <c r="AF1957" s="61"/>
      <c r="AG1957" s="61"/>
      <c r="AH1957" s="67" t="str">
        <v>May</v>
      </c>
      <c r="AI1957" s="68" t="str">
        <v>Jun</v>
      </c>
      <c r="AJ1957" s="69" t="e">
        <f t="shared" si="4"/>
        <v>#REF!</v>
      </c>
      <c r="AK1957" s="70">
        <f t="shared" si="1"/>
        <v>43279</v>
      </c>
      <c r="AL1957" s="71" t="e">
        <f t="shared" ca="1" si="5"/>
        <v>#REF!</v>
      </c>
      <c r="AM1957" s="71" t="str">
        <v>2018</v>
      </c>
      <c r="AN1957" s="70">
        <f t="shared" si="3"/>
        <v>43259</v>
      </c>
      <c r="AO1957" s="70" t="s">
        <v>123</v>
      </c>
    </row>
    <row r="1958" spans="1:41" ht="14.4">
      <c r="A1958" s="55" t="s">
        <v>29831</v>
      </c>
      <c r="B1958" s="56" t="s">
        <v>89</v>
      </c>
      <c r="C1958" s="57">
        <v>43224</v>
      </c>
      <c r="D1958" s="56" t="s">
        <v>131</v>
      </c>
      <c r="E1958" s="56" t="s">
        <v>12</v>
      </c>
      <c r="F1958" s="58" t="s">
        <v>106</v>
      </c>
      <c r="G1958" s="58" t="s">
        <v>107</v>
      </c>
      <c r="H1958" s="56" t="s">
        <v>12</v>
      </c>
      <c r="I1958" s="59"/>
      <c r="J1958" s="59"/>
      <c r="K1958" s="61"/>
      <c r="L1958" s="61"/>
      <c r="M1958" s="60" t="s">
        <v>145</v>
      </c>
      <c r="N1958" s="56" t="s">
        <v>29832</v>
      </c>
      <c r="O1958" s="56" t="s">
        <v>132</v>
      </c>
      <c r="P1958" s="56" t="s">
        <v>29833</v>
      </c>
      <c r="Q1958" s="56" t="s">
        <v>17</v>
      </c>
      <c r="R1958" s="66"/>
      <c r="S1958" s="61"/>
      <c r="T1958" s="61"/>
      <c r="U1958" s="402"/>
      <c r="V1958" s="66"/>
      <c r="W1958" s="66"/>
      <c r="X1958" s="402"/>
      <c r="Y1958" s="61"/>
      <c r="Z1958" s="56" t="s">
        <v>18</v>
      </c>
      <c r="AA1958" s="533">
        <v>43266</v>
      </c>
      <c r="AB1958" s="203"/>
      <c r="AC1958" s="95"/>
      <c r="AD1958" s="56" t="s">
        <v>79</v>
      </c>
      <c r="AE1958" s="56"/>
      <c r="AF1958" s="61"/>
      <c r="AG1958" s="61"/>
      <c r="AH1958" s="67" t="str">
        <v>May</v>
      </c>
      <c r="AI1958" s="68" t="str">
        <v>Jun</v>
      </c>
      <c r="AJ1958" s="69" t="e">
        <f t="shared" si="4"/>
        <v>#REF!</v>
      </c>
      <c r="AK1958" s="70">
        <f t="shared" si="1"/>
        <v>43254</v>
      </c>
      <c r="AL1958" s="71" t="e">
        <f t="shared" ca="1" si="5"/>
        <v>#REF!</v>
      </c>
      <c r="AM1958" s="71" t="str">
        <v>2018</v>
      </c>
      <c r="AN1958" s="70">
        <f t="shared" si="3"/>
        <v>43234</v>
      </c>
      <c r="AO1958" s="70" t="s">
        <v>123</v>
      </c>
    </row>
    <row r="1959" spans="1:41" ht="14.4">
      <c r="A1959" s="55" t="s">
        <v>29834</v>
      </c>
      <c r="B1959" s="56" t="s">
        <v>89</v>
      </c>
      <c r="C1959" s="57">
        <v>43242</v>
      </c>
      <c r="D1959" s="56" t="s">
        <v>1027</v>
      </c>
      <c r="E1959" s="56" t="s">
        <v>140</v>
      </c>
      <c r="F1959" s="58" t="s">
        <v>106</v>
      </c>
      <c r="G1959" s="58" t="s">
        <v>107</v>
      </c>
      <c r="H1959" s="56" t="s">
        <v>140</v>
      </c>
      <c r="I1959" s="57"/>
      <c r="J1959" s="57">
        <v>43273</v>
      </c>
      <c r="K1959" s="56" t="s">
        <v>18</v>
      </c>
      <c r="L1959" s="56" t="s">
        <v>18</v>
      </c>
      <c r="M1959" s="60" t="s">
        <v>642</v>
      </c>
      <c r="N1959" s="56" t="s">
        <v>29835</v>
      </c>
      <c r="O1959" s="56" t="s">
        <v>249</v>
      </c>
      <c r="P1959" s="56" t="s">
        <v>29836</v>
      </c>
      <c r="Q1959" s="56" t="s">
        <v>21</v>
      </c>
      <c r="R1959" s="56"/>
      <c r="S1959" s="56" t="s">
        <v>108</v>
      </c>
      <c r="T1959" s="56" t="s">
        <v>108</v>
      </c>
      <c r="U1959" s="56"/>
      <c r="V1959" s="56"/>
      <c r="W1959" s="56" t="s">
        <v>108</v>
      </c>
      <c r="X1959" s="56"/>
      <c r="Y1959" s="56" t="s">
        <v>108</v>
      </c>
      <c r="Z1959" s="56" t="s">
        <v>18</v>
      </c>
      <c r="AA1959" s="57">
        <v>43242</v>
      </c>
      <c r="AB1959" s="203"/>
      <c r="AC1959" s="64" t="s">
        <v>29837</v>
      </c>
      <c r="AD1959" s="56" t="s">
        <v>79</v>
      </c>
      <c r="AE1959" s="56"/>
      <c r="AF1959" s="61"/>
      <c r="AG1959" s="61"/>
      <c r="AH1959" s="67" t="str">
        <v>May</v>
      </c>
      <c r="AI1959" s="68" t="str">
        <v>May</v>
      </c>
      <c r="AJ1959" s="69" t="e">
        <f t="shared" si="4"/>
        <v>#REF!</v>
      </c>
      <c r="AK1959" s="70">
        <f t="shared" si="1"/>
        <v>43272</v>
      </c>
      <c r="AL1959" s="71" t="e">
        <f t="shared" ca="1" si="5"/>
        <v>#REF!</v>
      </c>
      <c r="AM1959" s="71" t="str">
        <v>2018</v>
      </c>
      <c r="AN1959" s="70">
        <f t="shared" si="3"/>
        <v>43252</v>
      </c>
      <c r="AO1959" s="70" t="s">
        <v>123</v>
      </c>
    </row>
    <row r="1960" spans="1:41" ht="14.4">
      <c r="A1960" s="55" t="s">
        <v>29838</v>
      </c>
      <c r="B1960" s="56" t="s">
        <v>89</v>
      </c>
      <c r="C1960" s="57">
        <v>43431</v>
      </c>
      <c r="D1960" s="56" t="s">
        <v>1027</v>
      </c>
      <c r="E1960" s="56" t="s">
        <v>12</v>
      </c>
      <c r="F1960" s="58" t="s">
        <v>106</v>
      </c>
      <c r="G1960" s="58" t="s">
        <v>107</v>
      </c>
      <c r="H1960" s="56" t="s">
        <v>12</v>
      </c>
      <c r="I1960" s="59"/>
      <c r="J1960" s="59"/>
      <c r="K1960" s="61"/>
      <c r="L1960" s="61"/>
      <c r="M1960" s="60" t="s">
        <v>642</v>
      </c>
      <c r="N1960" s="56" t="s">
        <v>10284</v>
      </c>
      <c r="O1960" s="56" t="s">
        <v>44</v>
      </c>
      <c r="P1960" s="56" t="s">
        <v>10286</v>
      </c>
      <c r="Q1960" s="56" t="s">
        <v>21</v>
      </c>
      <c r="R1960" s="66"/>
      <c r="S1960" s="61"/>
      <c r="T1960" s="61"/>
      <c r="U1960" s="402"/>
      <c r="V1960" s="66"/>
      <c r="W1960" s="66"/>
      <c r="X1960" s="402"/>
      <c r="Y1960" s="61"/>
      <c r="Z1960" s="56" t="s">
        <v>18</v>
      </c>
      <c r="AA1960" s="533">
        <v>43454</v>
      </c>
      <c r="AB1960" s="203"/>
      <c r="AC1960" s="95"/>
      <c r="AD1960" s="56" t="s">
        <v>79</v>
      </c>
      <c r="AE1960" s="56"/>
      <c r="AF1960" s="61"/>
      <c r="AG1960" s="61"/>
      <c r="AH1960" s="67" t="str">
        <v>Nov</v>
      </c>
      <c r="AI1960" s="68" t="str">
        <v>Dec</v>
      </c>
      <c r="AJ1960" s="69" t="e">
        <f t="shared" si="4"/>
        <v>#REF!</v>
      </c>
      <c r="AK1960" s="70">
        <f t="shared" si="1"/>
        <v>43461</v>
      </c>
      <c r="AL1960" s="71" t="e">
        <f t="shared" ca="1" si="5"/>
        <v>#REF!</v>
      </c>
      <c r="AM1960" s="71" t="str">
        <v>2018</v>
      </c>
      <c r="AN1960" s="70">
        <f t="shared" si="3"/>
        <v>43441</v>
      </c>
      <c r="AO1960" s="70" t="s">
        <v>123</v>
      </c>
    </row>
    <row r="1961" spans="1:41" ht="14.4">
      <c r="A1961" s="55" t="s">
        <v>29839</v>
      </c>
      <c r="B1961" s="56" t="s">
        <v>89</v>
      </c>
      <c r="C1961" s="57">
        <v>43389</v>
      </c>
      <c r="D1961" s="56" t="s">
        <v>131</v>
      </c>
      <c r="E1961" s="56" t="s">
        <v>140</v>
      </c>
      <c r="F1961" s="58" t="s">
        <v>106</v>
      </c>
      <c r="G1961" s="58" t="s">
        <v>107</v>
      </c>
      <c r="H1961" s="56" t="s">
        <v>140</v>
      </c>
      <c r="I1961" s="57"/>
      <c r="J1961" s="57">
        <v>43420</v>
      </c>
      <c r="K1961" s="56" t="s">
        <v>18</v>
      </c>
      <c r="L1961" s="56" t="s">
        <v>18</v>
      </c>
      <c r="M1961" s="60" t="s">
        <v>145</v>
      </c>
      <c r="N1961" s="56" t="s">
        <v>29840</v>
      </c>
      <c r="O1961" s="56" t="s">
        <v>33</v>
      </c>
      <c r="P1961" s="61"/>
      <c r="Q1961" s="56" t="s">
        <v>20798</v>
      </c>
      <c r="R1961" s="56"/>
      <c r="S1961" s="56" t="s">
        <v>108</v>
      </c>
      <c r="T1961" s="56" t="s">
        <v>108</v>
      </c>
      <c r="U1961" s="56"/>
      <c r="V1961" s="56"/>
      <c r="W1961" s="56" t="s">
        <v>108</v>
      </c>
      <c r="X1961" s="56"/>
      <c r="Y1961" s="56" t="s">
        <v>108</v>
      </c>
      <c r="Z1961" s="56" t="s">
        <v>18</v>
      </c>
      <c r="AA1961" s="57">
        <v>43402</v>
      </c>
      <c r="AB1961" s="203"/>
      <c r="AC1961" s="64" t="s">
        <v>29841</v>
      </c>
      <c r="AD1961" s="56" t="s">
        <v>79</v>
      </c>
      <c r="AE1961" s="56"/>
      <c r="AF1961" s="61"/>
      <c r="AG1961" s="61"/>
      <c r="AH1961" s="67" t="str">
        <v>Oct</v>
      </c>
      <c r="AI1961" s="68" t="str">
        <v>Oct</v>
      </c>
      <c r="AJ1961" s="69" t="e">
        <f t="shared" si="4"/>
        <v>#REF!</v>
      </c>
      <c r="AK1961" s="70">
        <f t="shared" si="1"/>
        <v>43419</v>
      </c>
      <c r="AL1961" s="71" t="e">
        <f t="shared" ca="1" si="5"/>
        <v>#REF!</v>
      </c>
      <c r="AM1961" s="71" t="str">
        <v>2018</v>
      </c>
      <c r="AN1961" s="70">
        <f t="shared" si="3"/>
        <v>43399</v>
      </c>
      <c r="AO1961" s="70" t="s">
        <v>123</v>
      </c>
    </row>
    <row r="1962" spans="1:41" ht="14.4">
      <c r="A1962" s="55" t="s">
        <v>29842</v>
      </c>
      <c r="B1962" s="56" t="s">
        <v>89</v>
      </c>
      <c r="C1962" s="57">
        <v>43227</v>
      </c>
      <c r="D1962" s="56" t="s">
        <v>2397</v>
      </c>
      <c r="E1962" s="56" t="s">
        <v>12</v>
      </c>
      <c r="F1962" s="58" t="s">
        <v>106</v>
      </c>
      <c r="G1962" s="58" t="s">
        <v>107</v>
      </c>
      <c r="H1962" s="56" t="s">
        <v>12</v>
      </c>
      <c r="I1962" s="59"/>
      <c r="J1962" s="59"/>
      <c r="K1962" s="61"/>
      <c r="L1962" s="61"/>
      <c r="M1962" s="60" t="s">
        <v>15133</v>
      </c>
      <c r="N1962" s="56" t="s">
        <v>29843</v>
      </c>
      <c r="O1962" s="56" t="s">
        <v>355</v>
      </c>
      <c r="P1962" s="61"/>
      <c r="Q1962" s="61"/>
      <c r="R1962" s="66"/>
      <c r="S1962" s="61"/>
      <c r="T1962" s="61"/>
      <c r="U1962" s="402"/>
      <c r="V1962" s="66"/>
      <c r="W1962" s="66"/>
      <c r="X1962" s="402"/>
      <c r="Y1962" s="61"/>
      <c r="Z1962" s="56" t="s">
        <v>14</v>
      </c>
      <c r="AA1962" s="533">
        <v>43231</v>
      </c>
      <c r="AB1962" s="203"/>
      <c r="AC1962" s="64" t="s">
        <v>29844</v>
      </c>
      <c r="AD1962" s="56" t="s">
        <v>224</v>
      </c>
      <c r="AE1962" s="56"/>
      <c r="AF1962" s="61"/>
      <c r="AG1962" s="61"/>
      <c r="AH1962" s="67" t="str">
        <v>May</v>
      </c>
      <c r="AI1962" s="68" t="str">
        <v>May</v>
      </c>
      <c r="AJ1962" s="69" t="e">
        <f t="shared" si="4"/>
        <v>#REF!</v>
      </c>
      <c r="AK1962" s="70">
        <f t="shared" si="1"/>
        <v>43257</v>
      </c>
      <c r="AL1962" s="71" t="e">
        <f t="shared" ca="1" si="5"/>
        <v>#REF!</v>
      </c>
      <c r="AM1962" s="71" t="str">
        <v>2018</v>
      </c>
      <c r="AN1962" s="70">
        <f t="shared" si="3"/>
        <v>43237</v>
      </c>
      <c r="AO1962" s="70" t="s">
        <v>123</v>
      </c>
    </row>
    <row r="1963" spans="1:41" ht="14.4">
      <c r="A1963" s="55" t="s">
        <v>29845</v>
      </c>
      <c r="B1963" s="56" t="s">
        <v>89</v>
      </c>
      <c r="C1963" s="57">
        <v>43348</v>
      </c>
      <c r="D1963" s="56" t="s">
        <v>131</v>
      </c>
      <c r="E1963" s="56" t="s">
        <v>140</v>
      </c>
      <c r="F1963" s="58" t="s">
        <v>106</v>
      </c>
      <c r="G1963" s="58" t="s">
        <v>107</v>
      </c>
      <c r="H1963" s="56" t="s">
        <v>140</v>
      </c>
      <c r="I1963" s="57"/>
      <c r="J1963" s="57">
        <v>43378</v>
      </c>
      <c r="K1963" s="56" t="s">
        <v>18</v>
      </c>
      <c r="L1963" s="56" t="s">
        <v>14</v>
      </c>
      <c r="M1963" s="60" t="s">
        <v>1723</v>
      </c>
      <c r="N1963" s="56" t="s">
        <v>29846</v>
      </c>
      <c r="O1963" s="61"/>
      <c r="P1963" s="56" t="s">
        <v>108</v>
      </c>
      <c r="Q1963" s="56" t="s">
        <v>17</v>
      </c>
      <c r="R1963" s="56"/>
      <c r="S1963" s="56" t="s">
        <v>108</v>
      </c>
      <c r="T1963" s="56" t="s">
        <v>108</v>
      </c>
      <c r="U1963" s="56"/>
      <c r="V1963" s="56"/>
      <c r="W1963" s="56" t="s">
        <v>108</v>
      </c>
      <c r="X1963" s="56"/>
      <c r="Y1963" s="56" t="s">
        <v>108</v>
      </c>
      <c r="Z1963" s="56" t="s">
        <v>14</v>
      </c>
      <c r="AA1963" s="57">
        <v>43348</v>
      </c>
      <c r="AB1963" s="203"/>
      <c r="AC1963" s="64" t="s">
        <v>29847</v>
      </c>
      <c r="AD1963" s="56" t="s">
        <v>118</v>
      </c>
      <c r="AE1963" s="56"/>
      <c r="AF1963" s="61"/>
      <c r="AG1963" s="61"/>
      <c r="AH1963" s="67" t="str">
        <v>Sep</v>
      </c>
      <c r="AI1963" s="68" t="str">
        <v>Sep</v>
      </c>
      <c r="AJ1963" s="69" t="e">
        <f t="shared" si="4"/>
        <v>#REF!</v>
      </c>
      <c r="AK1963" s="70">
        <f t="shared" si="1"/>
        <v>43378</v>
      </c>
      <c r="AL1963" s="71" t="e">
        <f t="shared" ca="1" si="5"/>
        <v>#REF!</v>
      </c>
      <c r="AM1963" s="71" t="str">
        <v>2018</v>
      </c>
      <c r="AN1963" s="70">
        <f t="shared" si="3"/>
        <v>43358</v>
      </c>
      <c r="AO1963" s="70" t="s">
        <v>123</v>
      </c>
    </row>
    <row r="1964" spans="1:41" ht="14.4">
      <c r="A1964" s="55" t="s">
        <v>29848</v>
      </c>
      <c r="B1964" s="56" t="s">
        <v>89</v>
      </c>
      <c r="C1964" s="57">
        <v>43361</v>
      </c>
      <c r="D1964" s="56" t="s">
        <v>131</v>
      </c>
      <c r="E1964" s="56" t="s">
        <v>140</v>
      </c>
      <c r="F1964" s="58" t="s">
        <v>106</v>
      </c>
      <c r="G1964" s="58" t="s">
        <v>107</v>
      </c>
      <c r="H1964" s="56" t="s">
        <v>140</v>
      </c>
      <c r="I1964" s="57"/>
      <c r="J1964" s="57">
        <v>43391</v>
      </c>
      <c r="K1964" s="56" t="s">
        <v>18</v>
      </c>
      <c r="L1964" s="56" t="s">
        <v>14</v>
      </c>
      <c r="M1964" s="60" t="s">
        <v>29849</v>
      </c>
      <c r="N1964" s="56" t="s">
        <v>29846</v>
      </c>
      <c r="O1964" s="61"/>
      <c r="P1964" s="56" t="s">
        <v>108</v>
      </c>
      <c r="Q1964" s="61"/>
      <c r="R1964" s="56"/>
      <c r="S1964" s="56" t="s">
        <v>108</v>
      </c>
      <c r="T1964" s="56" t="s">
        <v>108</v>
      </c>
      <c r="U1964" s="56"/>
      <c r="V1964" s="56"/>
      <c r="W1964" s="56" t="s">
        <v>108</v>
      </c>
      <c r="X1964" s="56"/>
      <c r="Y1964" s="56" t="s">
        <v>108</v>
      </c>
      <c r="Z1964" s="56" t="s">
        <v>14</v>
      </c>
      <c r="AA1964" s="57">
        <v>43361</v>
      </c>
      <c r="AB1964" s="203"/>
      <c r="AC1964" s="64" t="s">
        <v>29850</v>
      </c>
      <c r="AD1964" s="56" t="s">
        <v>118</v>
      </c>
      <c r="AE1964" s="56"/>
      <c r="AF1964" s="61"/>
      <c r="AG1964" s="61"/>
      <c r="AH1964" s="67" t="str">
        <v>Sep</v>
      </c>
      <c r="AI1964" s="68" t="str">
        <v>Sep</v>
      </c>
      <c r="AJ1964" s="69" t="e">
        <f t="shared" si="4"/>
        <v>#REF!</v>
      </c>
      <c r="AK1964" s="70">
        <f t="shared" si="1"/>
        <v>43391</v>
      </c>
      <c r="AL1964" s="71" t="e">
        <f t="shared" ca="1" si="5"/>
        <v>#REF!</v>
      </c>
      <c r="AM1964" s="71" t="str">
        <v>2018</v>
      </c>
      <c r="AN1964" s="70">
        <f t="shared" si="3"/>
        <v>43371</v>
      </c>
      <c r="AO1964" s="70" t="s">
        <v>123</v>
      </c>
    </row>
    <row r="1965" spans="1:41" ht="14.4">
      <c r="A1965" s="55" t="s">
        <v>29851</v>
      </c>
      <c r="B1965" s="56" t="s">
        <v>89</v>
      </c>
      <c r="C1965" s="57">
        <v>43383</v>
      </c>
      <c r="D1965" s="303" t="s">
        <v>229</v>
      </c>
      <c r="E1965" s="56" t="s">
        <v>140</v>
      </c>
      <c r="F1965" s="58" t="s">
        <v>106</v>
      </c>
      <c r="G1965" s="58" t="s">
        <v>107</v>
      </c>
      <c r="H1965" s="56" t="s">
        <v>140</v>
      </c>
      <c r="I1965" s="57"/>
      <c r="J1965" s="57">
        <v>43414</v>
      </c>
      <c r="K1965" s="56" t="s">
        <v>18</v>
      </c>
      <c r="L1965" s="56" t="s">
        <v>14</v>
      </c>
      <c r="M1965" s="60" t="s">
        <v>29852</v>
      </c>
      <c r="N1965" s="56" t="s">
        <v>29852</v>
      </c>
      <c r="O1965" s="56" t="s">
        <v>44</v>
      </c>
      <c r="P1965" s="56" t="s">
        <v>108</v>
      </c>
      <c r="Q1965" s="61"/>
      <c r="R1965" s="56"/>
      <c r="S1965" s="56" t="s">
        <v>108</v>
      </c>
      <c r="T1965" s="56" t="s">
        <v>108</v>
      </c>
      <c r="U1965" s="56"/>
      <c r="V1965" s="56"/>
      <c r="W1965" s="56" t="s">
        <v>108</v>
      </c>
      <c r="X1965" s="56"/>
      <c r="Y1965" s="56" t="s">
        <v>108</v>
      </c>
      <c r="Z1965" s="56" t="s">
        <v>14</v>
      </c>
      <c r="AA1965" s="57">
        <v>43383</v>
      </c>
      <c r="AB1965" s="203"/>
      <c r="AC1965" s="64" t="s">
        <v>29853</v>
      </c>
      <c r="AD1965" s="56" t="s">
        <v>224</v>
      </c>
      <c r="AE1965" s="56"/>
      <c r="AF1965" s="61"/>
      <c r="AG1965" s="61"/>
      <c r="AH1965" s="67" t="str">
        <v>Oct</v>
      </c>
      <c r="AI1965" s="68" t="str">
        <v>Oct</v>
      </c>
      <c r="AJ1965" s="69" t="e">
        <f t="shared" si="4"/>
        <v>#REF!</v>
      </c>
      <c r="AK1965" s="70">
        <f t="shared" si="1"/>
        <v>43413</v>
      </c>
      <c r="AL1965" s="71" t="e">
        <f t="shared" ca="1" si="5"/>
        <v>#REF!</v>
      </c>
      <c r="AM1965" s="71" t="str">
        <v>2018</v>
      </c>
      <c r="AN1965" s="70">
        <f t="shared" si="3"/>
        <v>43393</v>
      </c>
      <c r="AO1965" s="70" t="s">
        <v>123</v>
      </c>
    </row>
    <row r="1966" spans="1:41" ht="14.4">
      <c r="A1966" s="55" t="s">
        <v>29854</v>
      </c>
      <c r="B1966" s="56" t="s">
        <v>89</v>
      </c>
      <c r="C1966" s="57">
        <v>43207</v>
      </c>
      <c r="D1966" s="56" t="s">
        <v>1027</v>
      </c>
      <c r="E1966" s="56" t="s">
        <v>140</v>
      </c>
      <c r="F1966" s="58" t="s">
        <v>106</v>
      </c>
      <c r="G1966" s="58" t="s">
        <v>107</v>
      </c>
      <c r="H1966" s="56" t="s">
        <v>140</v>
      </c>
      <c r="I1966" s="57"/>
      <c r="J1966" s="57">
        <v>43237</v>
      </c>
      <c r="K1966" s="56" t="s">
        <v>18</v>
      </c>
      <c r="L1966" s="56" t="s">
        <v>18</v>
      </c>
      <c r="M1966" s="60" t="s">
        <v>642</v>
      </c>
      <c r="N1966" s="56" t="s">
        <v>29855</v>
      </c>
      <c r="O1966" s="56" t="s">
        <v>143</v>
      </c>
      <c r="P1966" s="56" t="s">
        <v>29856</v>
      </c>
      <c r="Q1966" s="56" t="s">
        <v>21</v>
      </c>
      <c r="R1966" s="56"/>
      <c r="S1966" s="56" t="s">
        <v>108</v>
      </c>
      <c r="T1966" s="56" t="s">
        <v>108</v>
      </c>
      <c r="U1966" s="56"/>
      <c r="V1966" s="56"/>
      <c r="W1966" s="56" t="s">
        <v>108</v>
      </c>
      <c r="X1966" s="56"/>
      <c r="Y1966" s="56" t="s">
        <v>108</v>
      </c>
      <c r="Z1966" s="56" t="s">
        <v>18</v>
      </c>
      <c r="AA1966" s="57">
        <v>43207</v>
      </c>
      <c r="AB1966" s="203"/>
      <c r="AC1966" s="64" t="s">
        <v>26677</v>
      </c>
      <c r="AD1966" s="56" t="s">
        <v>79</v>
      </c>
      <c r="AE1966" s="56"/>
      <c r="AF1966" s="61"/>
      <c r="AG1966" s="61"/>
      <c r="AH1966" s="67" t="str">
        <v>Apr</v>
      </c>
      <c r="AI1966" s="68" t="str">
        <v>Apr</v>
      </c>
      <c r="AJ1966" s="69" t="e">
        <f t="shared" si="4"/>
        <v>#REF!</v>
      </c>
      <c r="AK1966" s="70">
        <f t="shared" si="1"/>
        <v>43237</v>
      </c>
      <c r="AL1966" s="71" t="e">
        <f t="shared" ca="1" si="5"/>
        <v>#REF!</v>
      </c>
      <c r="AM1966" s="71" t="str">
        <v>2018</v>
      </c>
      <c r="AN1966" s="70">
        <f t="shared" si="3"/>
        <v>43217</v>
      </c>
      <c r="AO1966" s="70" t="s">
        <v>123</v>
      </c>
    </row>
    <row r="1967" spans="1:41" ht="14.4">
      <c r="A1967" s="55" t="s">
        <v>29857</v>
      </c>
      <c r="B1967" s="56" t="s">
        <v>89</v>
      </c>
      <c r="C1967" s="57">
        <v>43110</v>
      </c>
      <c r="D1967" s="56" t="s">
        <v>90</v>
      </c>
      <c r="E1967" s="56" t="s">
        <v>129</v>
      </c>
      <c r="F1967" s="58" t="s">
        <v>214</v>
      </c>
      <c r="G1967" s="58" t="s">
        <v>214</v>
      </c>
      <c r="H1967" s="56" t="s">
        <v>15779</v>
      </c>
      <c r="I1967" s="57"/>
      <c r="J1967" s="57">
        <v>43124</v>
      </c>
      <c r="K1967" s="56" t="s">
        <v>18</v>
      </c>
      <c r="L1967" s="56" t="s">
        <v>14</v>
      </c>
      <c r="M1967" s="60" t="s">
        <v>17231</v>
      </c>
      <c r="N1967" s="56" t="s">
        <v>29858</v>
      </c>
      <c r="O1967" s="61"/>
      <c r="P1967" s="56" t="s">
        <v>29859</v>
      </c>
      <c r="Q1967" s="56" t="s">
        <v>96</v>
      </c>
      <c r="R1967" s="56"/>
      <c r="S1967" s="56" t="s">
        <v>14</v>
      </c>
      <c r="T1967" s="56" t="s">
        <v>14</v>
      </c>
      <c r="U1967" s="400"/>
      <c r="V1967" s="56"/>
      <c r="W1967" s="56" t="s">
        <v>108</v>
      </c>
      <c r="X1967" s="400" t="s">
        <v>108</v>
      </c>
      <c r="Y1967" s="61"/>
      <c r="Z1967" s="56" t="s">
        <v>14</v>
      </c>
      <c r="AA1967" s="533">
        <v>43112</v>
      </c>
      <c r="AB1967" s="203"/>
      <c r="AC1967" s="64" t="s">
        <v>29860</v>
      </c>
      <c r="AD1967" s="65" t="s">
        <v>224</v>
      </c>
      <c r="AE1967" s="65"/>
      <c r="AF1967" s="66"/>
      <c r="AG1967" s="66"/>
      <c r="AH1967" s="67" t="str">
        <v>Jan</v>
      </c>
      <c r="AI1967" s="68" t="str">
        <v>Jan</v>
      </c>
      <c r="AJ1967" s="69" t="e">
        <f t="shared" si="4"/>
        <v>#REF!</v>
      </c>
      <c r="AK1967" s="70">
        <f t="shared" si="1"/>
        <v>43140</v>
      </c>
      <c r="AL1967" s="71" t="e">
        <f t="shared" ca="1" si="5"/>
        <v>#REF!</v>
      </c>
      <c r="AM1967" s="71" t="str">
        <v>2018</v>
      </c>
      <c r="AN1967" s="70">
        <f t="shared" si="3"/>
        <v>43120</v>
      </c>
      <c r="AO1967" s="70" t="s">
        <v>123</v>
      </c>
    </row>
    <row r="1968" spans="1:41" ht="14.4">
      <c r="A1968" s="55" t="s">
        <v>29861</v>
      </c>
      <c r="B1968" s="56" t="s">
        <v>89</v>
      </c>
      <c r="C1968" s="57">
        <v>43278</v>
      </c>
      <c r="D1968" s="56" t="s">
        <v>90</v>
      </c>
      <c r="E1968" s="56" t="s">
        <v>140</v>
      </c>
      <c r="F1968" s="58" t="s">
        <v>106</v>
      </c>
      <c r="G1968" s="58" t="s">
        <v>107</v>
      </c>
      <c r="H1968" s="56" t="s">
        <v>140</v>
      </c>
      <c r="I1968" s="57"/>
      <c r="J1968" s="57">
        <v>43308</v>
      </c>
      <c r="K1968" s="56" t="s">
        <v>18</v>
      </c>
      <c r="L1968" s="56" t="s">
        <v>18</v>
      </c>
      <c r="M1968" s="60" t="s">
        <v>29862</v>
      </c>
      <c r="N1968" s="56" t="s">
        <v>29863</v>
      </c>
      <c r="O1968" s="56" t="s">
        <v>27</v>
      </c>
      <c r="P1968" s="56" t="s">
        <v>29864</v>
      </c>
      <c r="Q1968" s="56" t="s">
        <v>17</v>
      </c>
      <c r="R1968" s="56"/>
      <c r="S1968" s="56" t="s">
        <v>108</v>
      </c>
      <c r="T1968" s="56" t="s">
        <v>108</v>
      </c>
      <c r="U1968" s="56"/>
      <c r="V1968" s="56"/>
      <c r="W1968" s="56" t="s">
        <v>108</v>
      </c>
      <c r="X1968" s="56"/>
      <c r="Y1968" s="56" t="s">
        <v>108</v>
      </c>
      <c r="Z1968" s="56" t="s">
        <v>18</v>
      </c>
      <c r="AA1968" s="57">
        <v>43313</v>
      </c>
      <c r="AB1968" s="203"/>
      <c r="AC1968" s="64" t="s">
        <v>29865</v>
      </c>
      <c r="AD1968" s="56" t="s">
        <v>79</v>
      </c>
      <c r="AE1968" s="56"/>
      <c r="AF1968" s="61"/>
      <c r="AG1968" s="61"/>
      <c r="AH1968" s="67" t="str">
        <v>Jun</v>
      </c>
      <c r="AI1968" s="68" t="str">
        <v>Aug</v>
      </c>
      <c r="AJ1968" s="69" t="e">
        <f t="shared" si="4"/>
        <v>#REF!</v>
      </c>
      <c r="AK1968" s="70">
        <f t="shared" si="1"/>
        <v>43308</v>
      </c>
      <c r="AL1968" s="71" t="e">
        <f t="shared" ca="1" si="5"/>
        <v>#REF!</v>
      </c>
      <c r="AM1968" s="71" t="str">
        <v>2018</v>
      </c>
      <c r="AN1968" s="70">
        <f t="shared" si="3"/>
        <v>43288</v>
      </c>
      <c r="AO1968" s="70" t="s">
        <v>123</v>
      </c>
    </row>
    <row r="1969" spans="1:41" ht="14.4">
      <c r="A1969" s="55" t="s">
        <v>29866</v>
      </c>
      <c r="B1969" s="56" t="s">
        <v>89</v>
      </c>
      <c r="C1969" s="57">
        <v>43146</v>
      </c>
      <c r="D1969" s="56" t="s">
        <v>1027</v>
      </c>
      <c r="E1969" s="56" t="s">
        <v>140</v>
      </c>
      <c r="F1969" s="58" t="s">
        <v>106</v>
      </c>
      <c r="G1969" s="58" t="s">
        <v>107</v>
      </c>
      <c r="H1969" s="56" t="s">
        <v>140</v>
      </c>
      <c r="I1969" s="57"/>
      <c r="J1969" s="57">
        <v>43539</v>
      </c>
      <c r="K1969" s="56" t="s">
        <v>18</v>
      </c>
      <c r="L1969" s="56" t="s">
        <v>18</v>
      </c>
      <c r="M1969" s="60" t="s">
        <v>642</v>
      </c>
      <c r="N1969" s="56" t="s">
        <v>29867</v>
      </c>
      <c r="O1969" s="56" t="s">
        <v>249</v>
      </c>
      <c r="P1969" s="56" t="s">
        <v>29868</v>
      </c>
      <c r="Q1969" s="56" t="s">
        <v>21</v>
      </c>
      <c r="R1969" s="66"/>
      <c r="S1969" s="56" t="s">
        <v>108</v>
      </c>
      <c r="T1969" s="61"/>
      <c r="U1969" s="56"/>
      <c r="V1969" s="66"/>
      <c r="W1969" s="66"/>
      <c r="X1969" s="400"/>
      <c r="Y1969" s="56" t="s">
        <v>108</v>
      </c>
      <c r="Z1969" s="56" t="s">
        <v>18</v>
      </c>
      <c r="AA1969" s="57">
        <v>43146</v>
      </c>
      <c r="AB1969" s="203"/>
      <c r="AC1969" s="64" t="s">
        <v>29869</v>
      </c>
      <c r="AD1969" s="65" t="s">
        <v>79</v>
      </c>
      <c r="AE1969" s="96"/>
      <c r="AF1969" s="66"/>
      <c r="AG1969" s="66"/>
      <c r="AH1969" s="67" t="str">
        <v>Feb</v>
      </c>
      <c r="AI1969" s="68" t="str">
        <v>Feb</v>
      </c>
      <c r="AJ1969" s="69" t="e">
        <f t="shared" si="4"/>
        <v>#REF!</v>
      </c>
      <c r="AK1969" s="70">
        <f t="shared" si="1"/>
        <v>43176</v>
      </c>
      <c r="AL1969" s="71" t="e">
        <f t="shared" ca="1" si="5"/>
        <v>#REF!</v>
      </c>
      <c r="AM1969" s="71" t="str">
        <v>2018</v>
      </c>
      <c r="AN1969" s="70">
        <f t="shared" si="3"/>
        <v>43156</v>
      </c>
      <c r="AO1969" s="70" t="s">
        <v>123</v>
      </c>
    </row>
    <row r="1970" spans="1:41" ht="14.4">
      <c r="A1970" s="55" t="s">
        <v>29870</v>
      </c>
      <c r="B1970" s="56" t="s">
        <v>89</v>
      </c>
      <c r="C1970" s="57">
        <v>43111</v>
      </c>
      <c r="D1970" s="56" t="s">
        <v>1027</v>
      </c>
      <c r="E1970" s="56" t="s">
        <v>112</v>
      </c>
      <c r="F1970" s="58" t="s">
        <v>106</v>
      </c>
      <c r="G1970" s="58" t="s">
        <v>113</v>
      </c>
      <c r="H1970" s="56" t="s">
        <v>112</v>
      </c>
      <c r="I1970" s="57"/>
      <c r="J1970" s="57">
        <v>43142</v>
      </c>
      <c r="K1970" s="56" t="s">
        <v>18</v>
      </c>
      <c r="L1970" s="56" t="s">
        <v>14</v>
      </c>
      <c r="M1970" s="60" t="s">
        <v>29871</v>
      </c>
      <c r="N1970" s="56" t="s">
        <v>29872</v>
      </c>
      <c r="O1970" s="61"/>
      <c r="P1970" s="56" t="s">
        <v>29873</v>
      </c>
      <c r="Q1970" s="56" t="s">
        <v>116</v>
      </c>
      <c r="R1970" s="353">
        <v>43112</v>
      </c>
      <c r="S1970" s="61"/>
      <c r="T1970" s="61"/>
      <c r="U1970" s="400"/>
      <c r="V1970" s="66"/>
      <c r="W1970" s="66"/>
      <c r="X1970" s="400" t="s">
        <v>108</v>
      </c>
      <c r="Y1970" s="56"/>
      <c r="Z1970" s="56" t="s">
        <v>14</v>
      </c>
      <c r="AA1970" s="57">
        <v>43112</v>
      </c>
      <c r="AB1970" s="203"/>
      <c r="AC1970" s="64" t="s">
        <v>257</v>
      </c>
      <c r="AD1970" s="534" t="s">
        <v>118</v>
      </c>
      <c r="AE1970" s="96"/>
      <c r="AF1970" s="66"/>
      <c r="AG1970" s="66"/>
      <c r="AH1970" s="67" t="str">
        <v>Jan</v>
      </c>
      <c r="AI1970" s="68" t="str">
        <v>Jan</v>
      </c>
      <c r="AJ1970" s="69" t="e">
        <f t="shared" si="4"/>
        <v>#REF!</v>
      </c>
      <c r="AK1970" s="70">
        <f t="shared" si="1"/>
        <v>43141</v>
      </c>
      <c r="AL1970" s="71" t="e">
        <f t="shared" ca="1" si="5"/>
        <v>#REF!</v>
      </c>
      <c r="AM1970" s="71" t="str">
        <v>2018</v>
      </c>
      <c r="AN1970" s="70">
        <f t="shared" si="3"/>
        <v>43121</v>
      </c>
      <c r="AO1970" s="70" t="s">
        <v>121</v>
      </c>
    </row>
    <row r="1971" spans="1:41" ht="14.4">
      <c r="A1971" s="55" t="s">
        <v>29874</v>
      </c>
      <c r="B1971" s="56" t="s">
        <v>89</v>
      </c>
      <c r="C1971" s="57">
        <v>43430</v>
      </c>
      <c r="D1971" s="56" t="s">
        <v>1027</v>
      </c>
      <c r="E1971" s="56" t="s">
        <v>30</v>
      </c>
      <c r="F1971" s="58" t="s">
        <v>106</v>
      </c>
      <c r="G1971" s="58" t="s">
        <v>107</v>
      </c>
      <c r="H1971" s="56" t="s">
        <v>30</v>
      </c>
      <c r="I1971" s="59"/>
      <c r="J1971" s="57">
        <v>43460</v>
      </c>
      <c r="K1971" s="61"/>
      <c r="L1971" s="61"/>
      <c r="M1971" s="60" t="s">
        <v>642</v>
      </c>
      <c r="N1971" s="56" t="s">
        <v>29875</v>
      </c>
      <c r="O1971" s="56" t="s">
        <v>249</v>
      </c>
      <c r="P1971" s="61"/>
      <c r="Q1971" s="56" t="s">
        <v>17</v>
      </c>
      <c r="R1971" s="66"/>
      <c r="S1971" s="61"/>
      <c r="T1971" s="61"/>
      <c r="U1971" s="402"/>
      <c r="V1971" s="66"/>
      <c r="W1971" s="66"/>
      <c r="X1971" s="402"/>
      <c r="Y1971" s="61"/>
      <c r="Z1971" s="56" t="s">
        <v>14</v>
      </c>
      <c r="AA1971" s="57">
        <v>43431</v>
      </c>
      <c r="AB1971" s="203"/>
      <c r="AC1971" s="64" t="s">
        <v>4028</v>
      </c>
      <c r="AD1971" s="56" t="s">
        <v>118</v>
      </c>
      <c r="AE1971" s="61"/>
      <c r="AF1971" s="61"/>
      <c r="AG1971" s="61"/>
      <c r="AH1971" s="67" t="str">
        <v>Nov</v>
      </c>
      <c r="AI1971" s="68" t="str">
        <v>Nov</v>
      </c>
      <c r="AJ1971" s="69" t="e">
        <f t="shared" si="4"/>
        <v>#REF!</v>
      </c>
      <c r="AK1971" s="70">
        <f t="shared" si="1"/>
        <v>43460</v>
      </c>
      <c r="AL1971" s="71" t="e">
        <f t="shared" ca="1" si="5"/>
        <v>#REF!</v>
      </c>
      <c r="AM1971" s="71" t="str">
        <v>2018</v>
      </c>
      <c r="AN1971" s="70">
        <f t="shared" si="3"/>
        <v>43440</v>
      </c>
      <c r="AO1971" s="70" t="s">
        <v>123</v>
      </c>
    </row>
    <row r="1972" spans="1:41" ht="14.4">
      <c r="A1972" s="55" t="s">
        <v>29876</v>
      </c>
      <c r="B1972" s="56" t="s">
        <v>89</v>
      </c>
      <c r="C1972" s="57">
        <v>43445</v>
      </c>
      <c r="D1972" s="56" t="s">
        <v>90</v>
      </c>
      <c r="E1972" s="56" t="s">
        <v>140</v>
      </c>
      <c r="F1972" s="58" t="s">
        <v>106</v>
      </c>
      <c r="G1972" s="58" t="s">
        <v>107</v>
      </c>
      <c r="H1972" s="56" t="s">
        <v>140</v>
      </c>
      <c r="I1972" s="57"/>
      <c r="J1972" s="57">
        <v>43476</v>
      </c>
      <c r="K1972" s="56" t="s">
        <v>18</v>
      </c>
      <c r="L1972" s="56" t="s">
        <v>18</v>
      </c>
      <c r="M1972" s="60" t="s">
        <v>29877</v>
      </c>
      <c r="N1972" s="56" t="s">
        <v>29878</v>
      </c>
      <c r="O1972" s="56" t="s">
        <v>37</v>
      </c>
      <c r="P1972" s="56" t="s">
        <v>26956</v>
      </c>
      <c r="Q1972" s="56" t="s">
        <v>17</v>
      </c>
      <c r="R1972" s="56"/>
      <c r="S1972" s="56" t="s">
        <v>108</v>
      </c>
      <c r="T1972" s="56" t="s">
        <v>108</v>
      </c>
      <c r="U1972" s="56"/>
      <c r="V1972" s="56"/>
      <c r="W1972" s="56" t="s">
        <v>108</v>
      </c>
      <c r="X1972" s="56"/>
      <c r="Y1972" s="56" t="s">
        <v>108</v>
      </c>
      <c r="Z1972" s="56" t="s">
        <v>18</v>
      </c>
      <c r="AA1972" s="57">
        <v>43445</v>
      </c>
      <c r="AB1972" s="203"/>
      <c r="AC1972" s="64" t="s">
        <v>29879</v>
      </c>
      <c r="AD1972" s="56" t="s">
        <v>79</v>
      </c>
      <c r="AE1972" s="56"/>
      <c r="AF1972" s="61"/>
      <c r="AG1972" s="61"/>
      <c r="AH1972" s="67" t="str">
        <v>Dec</v>
      </c>
      <c r="AI1972" s="68" t="str">
        <v>Dec</v>
      </c>
      <c r="AJ1972" s="69" t="e">
        <f t="shared" si="4"/>
        <v>#REF!</v>
      </c>
      <c r="AK1972" s="70">
        <f t="shared" si="1"/>
        <v>43475</v>
      </c>
      <c r="AL1972" s="71" t="e">
        <f t="shared" ca="1" si="5"/>
        <v>#REF!</v>
      </c>
      <c r="AM1972" s="71" t="str">
        <v>2018</v>
      </c>
      <c r="AN1972" s="70">
        <f t="shared" si="3"/>
        <v>43455</v>
      </c>
      <c r="AO1972" s="70" t="s">
        <v>123</v>
      </c>
    </row>
    <row r="1973" spans="1:41" ht="14.4">
      <c r="A1973" s="55" t="s">
        <v>29880</v>
      </c>
      <c r="B1973" s="56" t="s">
        <v>89</v>
      </c>
      <c r="C1973" s="57">
        <v>43252</v>
      </c>
      <c r="D1973" s="56" t="s">
        <v>1027</v>
      </c>
      <c r="E1973" s="56" t="s">
        <v>140</v>
      </c>
      <c r="F1973" s="58" t="s">
        <v>106</v>
      </c>
      <c r="G1973" s="58" t="s">
        <v>107</v>
      </c>
      <c r="H1973" s="56" t="s">
        <v>140</v>
      </c>
      <c r="I1973" s="57"/>
      <c r="J1973" s="57">
        <v>43282</v>
      </c>
      <c r="K1973" s="56" t="s">
        <v>18</v>
      </c>
      <c r="L1973" s="56" t="s">
        <v>14</v>
      </c>
      <c r="M1973" s="60" t="s">
        <v>642</v>
      </c>
      <c r="N1973" s="56" t="s">
        <v>29881</v>
      </c>
      <c r="O1973" s="56" t="s">
        <v>143</v>
      </c>
      <c r="P1973" s="61"/>
      <c r="Q1973" s="56" t="s">
        <v>17</v>
      </c>
      <c r="R1973" s="56"/>
      <c r="S1973" s="56" t="s">
        <v>108</v>
      </c>
      <c r="T1973" s="56" t="s">
        <v>108</v>
      </c>
      <c r="U1973" s="56"/>
      <c r="V1973" s="56"/>
      <c r="W1973" s="56" t="s">
        <v>108</v>
      </c>
      <c r="X1973" s="56"/>
      <c r="Y1973" s="56" t="s">
        <v>108</v>
      </c>
      <c r="Z1973" s="56" t="s">
        <v>14</v>
      </c>
      <c r="AA1973" s="57">
        <v>43252</v>
      </c>
      <c r="AB1973" s="203"/>
      <c r="AC1973" s="64" t="s">
        <v>29882</v>
      </c>
      <c r="AD1973" s="56" t="s">
        <v>118</v>
      </c>
      <c r="AE1973" s="56"/>
      <c r="AF1973" s="61"/>
      <c r="AG1973" s="61"/>
      <c r="AH1973" s="67" t="str">
        <v>Jun</v>
      </c>
      <c r="AI1973" s="68" t="str">
        <v>Jun</v>
      </c>
      <c r="AJ1973" s="69" t="e">
        <f t="shared" si="4"/>
        <v>#REF!</v>
      </c>
      <c r="AK1973" s="70">
        <f t="shared" si="1"/>
        <v>43282</v>
      </c>
      <c r="AL1973" s="71" t="e">
        <f t="shared" ca="1" si="5"/>
        <v>#REF!</v>
      </c>
      <c r="AM1973" s="71" t="str">
        <v>2018</v>
      </c>
      <c r="AN1973" s="70">
        <f t="shared" si="3"/>
        <v>43262</v>
      </c>
      <c r="AO1973" s="70" t="s">
        <v>123</v>
      </c>
    </row>
    <row r="1974" spans="1:41" ht="14.4">
      <c r="A1974" s="55" t="s">
        <v>29883</v>
      </c>
      <c r="B1974" s="56" t="s">
        <v>89</v>
      </c>
      <c r="C1974" s="57">
        <v>43430</v>
      </c>
      <c r="D1974" s="56" t="s">
        <v>1027</v>
      </c>
      <c r="E1974" s="56" t="s">
        <v>30</v>
      </c>
      <c r="F1974" s="58" t="s">
        <v>106</v>
      </c>
      <c r="G1974" s="58" t="s">
        <v>107</v>
      </c>
      <c r="H1974" s="56" t="s">
        <v>30</v>
      </c>
      <c r="I1974" s="59"/>
      <c r="J1974" s="59"/>
      <c r="K1974" s="61"/>
      <c r="L1974" s="61"/>
      <c r="M1974" s="60" t="s">
        <v>642</v>
      </c>
      <c r="N1974" s="56" t="s">
        <v>29881</v>
      </c>
      <c r="O1974" s="56" t="s">
        <v>143</v>
      </c>
      <c r="P1974" s="61"/>
      <c r="Q1974" s="56" t="s">
        <v>17</v>
      </c>
      <c r="R1974" s="66"/>
      <c r="S1974" s="61"/>
      <c r="T1974" s="61"/>
      <c r="U1974" s="402"/>
      <c r="V1974" s="66"/>
      <c r="W1974" s="66"/>
      <c r="X1974" s="402"/>
      <c r="Y1974" s="61"/>
      <c r="Z1974" s="56" t="s">
        <v>14</v>
      </c>
      <c r="AA1974" s="57">
        <v>43430</v>
      </c>
      <c r="AB1974" s="203"/>
      <c r="AC1974" s="64" t="s">
        <v>4028</v>
      </c>
      <c r="AD1974" s="56" t="s">
        <v>118</v>
      </c>
      <c r="AE1974" s="61"/>
      <c r="AF1974" s="61"/>
      <c r="AG1974" s="61"/>
      <c r="AH1974" s="67" t="str">
        <v>Nov</v>
      </c>
      <c r="AI1974" s="68" t="str">
        <v>Nov</v>
      </c>
      <c r="AJ1974" s="69" t="e">
        <f t="shared" si="4"/>
        <v>#REF!</v>
      </c>
      <c r="AK1974" s="70">
        <f t="shared" si="1"/>
        <v>43460</v>
      </c>
      <c r="AL1974" s="71" t="e">
        <f t="shared" ca="1" si="5"/>
        <v>#REF!</v>
      </c>
      <c r="AM1974" s="71" t="str">
        <v>2018</v>
      </c>
      <c r="AN1974" s="70">
        <f t="shared" si="3"/>
        <v>43440</v>
      </c>
      <c r="AO1974" s="70" t="s">
        <v>123</v>
      </c>
    </row>
    <row r="1975" spans="1:41" ht="14.4">
      <c r="A1975" s="55" t="s">
        <v>29884</v>
      </c>
      <c r="B1975" s="56" t="s">
        <v>89</v>
      </c>
      <c r="C1975" s="57">
        <v>43283</v>
      </c>
      <c r="D1975" s="56" t="s">
        <v>229</v>
      </c>
      <c r="E1975" s="56" t="s">
        <v>140</v>
      </c>
      <c r="F1975" s="58" t="s">
        <v>106</v>
      </c>
      <c r="G1975" s="58" t="s">
        <v>107</v>
      </c>
      <c r="H1975" s="56" t="s">
        <v>140</v>
      </c>
      <c r="I1975" s="57"/>
      <c r="J1975" s="57">
        <v>43314</v>
      </c>
      <c r="K1975" s="56" t="s">
        <v>18</v>
      </c>
      <c r="L1975" s="56" t="s">
        <v>14</v>
      </c>
      <c r="M1975" s="60" t="s">
        <v>29885</v>
      </c>
      <c r="N1975" s="56" t="s">
        <v>29886</v>
      </c>
      <c r="O1975" s="61"/>
      <c r="P1975" s="56" t="s">
        <v>108</v>
      </c>
      <c r="Q1975" s="56" t="s">
        <v>96</v>
      </c>
      <c r="R1975" s="56"/>
      <c r="S1975" s="56" t="s">
        <v>108</v>
      </c>
      <c r="T1975" s="56" t="s">
        <v>108</v>
      </c>
      <c r="U1975" s="56"/>
      <c r="V1975" s="56"/>
      <c r="W1975" s="56" t="s">
        <v>108</v>
      </c>
      <c r="X1975" s="56"/>
      <c r="Y1975" s="56" t="s">
        <v>108</v>
      </c>
      <c r="Z1975" s="56" t="s">
        <v>14</v>
      </c>
      <c r="AA1975" s="57">
        <v>43283</v>
      </c>
      <c r="AB1975" s="203"/>
      <c r="AC1975" s="64" t="s">
        <v>29887</v>
      </c>
      <c r="AD1975" s="56" t="s">
        <v>633</v>
      </c>
      <c r="AE1975" s="56"/>
      <c r="AF1975" s="61"/>
      <c r="AG1975" s="61"/>
      <c r="AH1975" s="67" t="str">
        <v>Jul</v>
      </c>
      <c r="AI1975" s="68" t="str">
        <v>Jul</v>
      </c>
      <c r="AJ1975" s="69" t="e">
        <f t="shared" si="4"/>
        <v>#REF!</v>
      </c>
      <c r="AK1975" s="70">
        <f t="shared" si="1"/>
        <v>43313</v>
      </c>
      <c r="AL1975" s="71" t="e">
        <f t="shared" ca="1" si="5"/>
        <v>#REF!</v>
      </c>
      <c r="AM1975" s="71" t="str">
        <v>2018</v>
      </c>
      <c r="AN1975" s="70">
        <f t="shared" si="3"/>
        <v>43293</v>
      </c>
      <c r="AO1975" s="70" t="s">
        <v>123</v>
      </c>
    </row>
    <row r="1976" spans="1:41" ht="14.4">
      <c r="A1976" s="55" t="s">
        <v>29888</v>
      </c>
      <c r="B1976" s="56" t="s">
        <v>89</v>
      </c>
      <c r="C1976" s="57">
        <v>43236</v>
      </c>
      <c r="D1976" s="56" t="s">
        <v>1027</v>
      </c>
      <c r="E1976" s="56" t="s">
        <v>140</v>
      </c>
      <c r="F1976" s="58" t="s">
        <v>106</v>
      </c>
      <c r="G1976" s="58" t="s">
        <v>107</v>
      </c>
      <c r="H1976" s="56" t="s">
        <v>140</v>
      </c>
      <c r="I1976" s="57"/>
      <c r="J1976" s="57">
        <v>43267</v>
      </c>
      <c r="K1976" s="56" t="s">
        <v>18</v>
      </c>
      <c r="L1976" s="56" t="s">
        <v>14</v>
      </c>
      <c r="M1976" s="60" t="s">
        <v>642</v>
      </c>
      <c r="N1976" s="56" t="s">
        <v>29889</v>
      </c>
      <c r="O1976" s="56" t="s">
        <v>143</v>
      </c>
      <c r="P1976" s="61"/>
      <c r="Q1976" s="56" t="s">
        <v>96</v>
      </c>
      <c r="R1976" s="56"/>
      <c r="S1976" s="56" t="s">
        <v>108</v>
      </c>
      <c r="T1976" s="56" t="s">
        <v>108</v>
      </c>
      <c r="U1976" s="56"/>
      <c r="V1976" s="56"/>
      <c r="W1976" s="56" t="s">
        <v>108</v>
      </c>
      <c r="X1976" s="56"/>
      <c r="Y1976" s="56" t="s">
        <v>108</v>
      </c>
      <c r="Z1976" s="56" t="s">
        <v>14</v>
      </c>
      <c r="AA1976" s="57">
        <v>43236</v>
      </c>
      <c r="AB1976" s="203"/>
      <c r="AC1976" s="64" t="s">
        <v>27639</v>
      </c>
      <c r="AD1976" s="56" t="s">
        <v>118</v>
      </c>
      <c r="AE1976" s="56"/>
      <c r="AF1976" s="61"/>
      <c r="AG1976" s="61"/>
      <c r="AH1976" s="67" t="str">
        <v>May</v>
      </c>
      <c r="AI1976" s="68" t="str">
        <v>May</v>
      </c>
      <c r="AJ1976" s="69" t="e">
        <f t="shared" si="4"/>
        <v>#REF!</v>
      </c>
      <c r="AK1976" s="70">
        <f t="shared" si="1"/>
        <v>43266</v>
      </c>
      <c r="AL1976" s="71" t="e">
        <f t="shared" ca="1" si="5"/>
        <v>#REF!</v>
      </c>
      <c r="AM1976" s="71" t="str">
        <v>2018</v>
      </c>
      <c r="AN1976" s="70">
        <f t="shared" si="3"/>
        <v>43246</v>
      </c>
      <c r="AO1976" s="70" t="s">
        <v>123</v>
      </c>
    </row>
    <row r="1977" spans="1:41" ht="14.4">
      <c r="A1977" s="55" t="s">
        <v>29890</v>
      </c>
      <c r="B1977" s="56" t="s">
        <v>89</v>
      </c>
      <c r="C1977" s="57">
        <v>43178</v>
      </c>
      <c r="D1977" s="56" t="s">
        <v>131</v>
      </c>
      <c r="E1977" s="56" t="s">
        <v>140</v>
      </c>
      <c r="F1977" s="58" t="s">
        <v>106</v>
      </c>
      <c r="G1977" s="58" t="s">
        <v>107</v>
      </c>
      <c r="H1977" s="56" t="s">
        <v>140</v>
      </c>
      <c r="I1977" s="57"/>
      <c r="J1977" s="57">
        <v>43574</v>
      </c>
      <c r="K1977" s="56" t="s">
        <v>18</v>
      </c>
      <c r="L1977" s="56" t="s">
        <v>18</v>
      </c>
      <c r="M1977" s="60" t="s">
        <v>145</v>
      </c>
      <c r="N1977" s="56" t="s">
        <v>29891</v>
      </c>
      <c r="O1977" s="56" t="s">
        <v>172</v>
      </c>
      <c r="P1977" s="56" t="s">
        <v>29892</v>
      </c>
      <c r="Q1977" s="56" t="s">
        <v>96</v>
      </c>
      <c r="R1977" s="66"/>
      <c r="S1977" s="56" t="s">
        <v>108</v>
      </c>
      <c r="T1977" s="56" t="s">
        <v>108</v>
      </c>
      <c r="U1977" s="56"/>
      <c r="V1977" s="66"/>
      <c r="W1977" s="66"/>
      <c r="X1977" s="400"/>
      <c r="Y1977" s="56" t="s">
        <v>108</v>
      </c>
      <c r="Z1977" s="56" t="s">
        <v>18</v>
      </c>
      <c r="AA1977" s="57">
        <v>43178</v>
      </c>
      <c r="AB1977" s="203"/>
      <c r="AC1977" s="64" t="s">
        <v>29149</v>
      </c>
      <c r="AD1977" s="65" t="s">
        <v>79</v>
      </c>
      <c r="AE1977" s="65"/>
      <c r="AF1977" s="66"/>
      <c r="AG1977" s="66"/>
      <c r="AH1977" s="67" t="str">
        <v>Mar</v>
      </c>
      <c r="AI1977" s="68" t="str">
        <v>Mar</v>
      </c>
      <c r="AJ1977" s="69" t="e">
        <f t="shared" si="4"/>
        <v>#REF!</v>
      </c>
      <c r="AK1977" s="70">
        <f t="shared" si="1"/>
        <v>43208</v>
      </c>
      <c r="AL1977" s="71" t="e">
        <f t="shared" ca="1" si="5"/>
        <v>#REF!</v>
      </c>
      <c r="AM1977" s="71" t="str">
        <v>2018</v>
      </c>
      <c r="AN1977" s="70">
        <f t="shared" si="3"/>
        <v>43188</v>
      </c>
      <c r="AO1977" s="70" t="s">
        <v>123</v>
      </c>
    </row>
    <row r="1978" spans="1:41" ht="14.4">
      <c r="A1978" s="55" t="s">
        <v>29893</v>
      </c>
      <c r="B1978" s="56" t="s">
        <v>89</v>
      </c>
      <c r="C1978" s="57">
        <v>43123</v>
      </c>
      <c r="D1978" s="56" t="s">
        <v>90</v>
      </c>
      <c r="E1978" s="56" t="s">
        <v>140</v>
      </c>
      <c r="F1978" s="58" t="s">
        <v>106</v>
      </c>
      <c r="G1978" s="58" t="s">
        <v>107</v>
      </c>
      <c r="H1978" s="56" t="s">
        <v>140</v>
      </c>
      <c r="I1978" s="57"/>
      <c r="J1978" s="57">
        <v>43521</v>
      </c>
      <c r="K1978" s="56" t="s">
        <v>18</v>
      </c>
      <c r="L1978" s="56" t="s">
        <v>18</v>
      </c>
      <c r="M1978" s="60" t="s">
        <v>29894</v>
      </c>
      <c r="N1978" s="56" t="s">
        <v>15964</v>
      </c>
      <c r="O1978" s="56" t="s">
        <v>249</v>
      </c>
      <c r="P1978" s="56" t="s">
        <v>15965</v>
      </c>
      <c r="Q1978" s="56" t="s">
        <v>28</v>
      </c>
      <c r="R1978" s="66"/>
      <c r="S1978" s="56" t="s">
        <v>108</v>
      </c>
      <c r="T1978" s="56" t="s">
        <v>108</v>
      </c>
      <c r="U1978" s="56"/>
      <c r="V1978" s="66"/>
      <c r="W1978" s="66"/>
      <c r="X1978" s="400"/>
      <c r="Y1978" s="56" t="s">
        <v>108</v>
      </c>
      <c r="Z1978" s="56" t="s">
        <v>18</v>
      </c>
      <c r="AA1978" s="57">
        <v>43123</v>
      </c>
      <c r="AB1978" s="203"/>
      <c r="AC1978" s="64" t="s">
        <v>28002</v>
      </c>
      <c r="AD1978" s="65" t="s">
        <v>79</v>
      </c>
      <c r="AE1978" s="65"/>
      <c r="AF1978" s="66"/>
      <c r="AG1978" s="66"/>
      <c r="AH1978" s="67" t="str">
        <v>Jan</v>
      </c>
      <c r="AI1978" s="68" t="str">
        <v>Jan</v>
      </c>
      <c r="AJ1978" s="69" t="e">
        <f t="shared" si="4"/>
        <v>#REF!</v>
      </c>
      <c r="AK1978" s="70">
        <f t="shared" si="1"/>
        <v>43153</v>
      </c>
      <c r="AL1978" s="71" t="e">
        <f t="shared" ca="1" si="5"/>
        <v>#REF!</v>
      </c>
      <c r="AM1978" s="71" t="str">
        <v>2018</v>
      </c>
      <c r="AN1978" s="70">
        <f t="shared" si="3"/>
        <v>43133</v>
      </c>
      <c r="AO1978" s="70" t="s">
        <v>123</v>
      </c>
    </row>
    <row r="1979" spans="1:41" ht="14.4">
      <c r="A1979" s="55" t="s">
        <v>29895</v>
      </c>
      <c r="B1979" s="56" t="s">
        <v>89</v>
      </c>
      <c r="C1979" s="57">
        <v>43434</v>
      </c>
      <c r="D1979" s="56" t="s">
        <v>90</v>
      </c>
      <c r="E1979" s="56" t="s">
        <v>12</v>
      </c>
      <c r="F1979" s="58" t="s">
        <v>106</v>
      </c>
      <c r="G1979" s="58" t="s">
        <v>107</v>
      </c>
      <c r="H1979" s="56" t="s">
        <v>12</v>
      </c>
      <c r="I1979" s="59"/>
      <c r="J1979" s="59"/>
      <c r="K1979" s="61"/>
      <c r="L1979" s="61"/>
      <c r="M1979" s="60" t="s">
        <v>29896</v>
      </c>
      <c r="N1979" s="56" t="s">
        <v>29897</v>
      </c>
      <c r="O1979" s="56" t="s">
        <v>249</v>
      </c>
      <c r="P1979" s="56" t="s">
        <v>29898</v>
      </c>
      <c r="Q1979" s="56" t="s">
        <v>28</v>
      </c>
      <c r="R1979" s="66"/>
      <c r="S1979" s="61"/>
      <c r="T1979" s="61"/>
      <c r="U1979" s="402"/>
      <c r="V1979" s="66"/>
      <c r="W1979" s="66"/>
      <c r="X1979" s="402"/>
      <c r="Y1979" s="61"/>
      <c r="Z1979" s="56" t="s">
        <v>14</v>
      </c>
      <c r="AA1979" s="57">
        <v>43434</v>
      </c>
      <c r="AB1979" s="203"/>
      <c r="AC1979" s="64" t="s">
        <v>29899</v>
      </c>
      <c r="AD1979" s="56" t="s">
        <v>224</v>
      </c>
      <c r="AE1979" s="56"/>
      <c r="AF1979" s="61"/>
      <c r="AG1979" s="61"/>
      <c r="AH1979" s="67" t="str">
        <v>Nov</v>
      </c>
      <c r="AI1979" s="68" t="str">
        <v>Nov</v>
      </c>
      <c r="AJ1979" s="69" t="e">
        <f t="shared" si="4"/>
        <v>#REF!</v>
      </c>
      <c r="AK1979" s="70">
        <f t="shared" si="1"/>
        <v>43464</v>
      </c>
      <c r="AL1979" s="71" t="e">
        <f t="shared" ca="1" si="5"/>
        <v>#REF!</v>
      </c>
      <c r="AM1979" s="71" t="str">
        <v>2018</v>
      </c>
      <c r="AN1979" s="70">
        <f t="shared" si="3"/>
        <v>43444</v>
      </c>
      <c r="AO1979" s="70" t="s">
        <v>123</v>
      </c>
    </row>
    <row r="1980" spans="1:41" ht="14.4">
      <c r="A1980" s="55" t="s">
        <v>29900</v>
      </c>
      <c r="B1980" s="56" t="s">
        <v>89</v>
      </c>
      <c r="C1980" s="57">
        <v>43376</v>
      </c>
      <c r="D1980" s="56" t="s">
        <v>90</v>
      </c>
      <c r="E1980" s="56" t="s">
        <v>327</v>
      </c>
      <c r="F1980" s="58" t="s">
        <v>214</v>
      </c>
      <c r="G1980" s="58" t="s">
        <v>328</v>
      </c>
      <c r="H1980" s="56" t="s">
        <v>327</v>
      </c>
      <c r="I1980" s="59"/>
      <c r="J1980" s="57">
        <v>43407</v>
      </c>
      <c r="K1980" s="61"/>
      <c r="L1980" s="56" t="s">
        <v>14</v>
      </c>
      <c r="M1980" s="60" t="s">
        <v>29901</v>
      </c>
      <c r="N1980" s="56" t="s">
        <v>29902</v>
      </c>
      <c r="O1980" s="56" t="s">
        <v>20</v>
      </c>
      <c r="P1980" s="61"/>
      <c r="Q1980" s="56" t="s">
        <v>96</v>
      </c>
      <c r="R1980" s="66"/>
      <c r="S1980" s="61"/>
      <c r="T1980" s="61"/>
      <c r="U1980" s="402"/>
      <c r="V1980" s="66"/>
      <c r="W1980" s="66"/>
      <c r="X1980" s="402"/>
      <c r="Y1980" s="61"/>
      <c r="Z1980" s="56" t="s">
        <v>14</v>
      </c>
      <c r="AA1980" s="533">
        <v>43377</v>
      </c>
      <c r="AB1980" s="203"/>
      <c r="AC1980" s="95"/>
      <c r="AD1980" s="56" t="s">
        <v>118</v>
      </c>
      <c r="AE1980" s="56"/>
      <c r="AF1980" s="61"/>
      <c r="AG1980" s="61"/>
      <c r="AH1980" s="67" t="str">
        <v>Oct</v>
      </c>
      <c r="AI1980" s="68" t="str">
        <v>Oct</v>
      </c>
      <c r="AJ1980" s="69" t="e">
        <f t="shared" si="4"/>
        <v>#REF!</v>
      </c>
      <c r="AK1980" s="70">
        <f t="shared" si="1"/>
        <v>43406</v>
      </c>
      <c r="AL1980" s="71" t="e">
        <f t="shared" ca="1" si="5"/>
        <v>#REF!</v>
      </c>
      <c r="AM1980" s="71" t="str">
        <v>2018</v>
      </c>
      <c r="AN1980" s="70">
        <f t="shared" si="3"/>
        <v>43386</v>
      </c>
      <c r="AO1980" s="70" t="s">
        <v>123</v>
      </c>
    </row>
    <row r="1981" spans="1:41" ht="14.4">
      <c r="A1981" s="55" t="s">
        <v>29903</v>
      </c>
      <c r="B1981" s="56" t="s">
        <v>89</v>
      </c>
      <c r="C1981" s="57">
        <v>43374</v>
      </c>
      <c r="D1981" s="56" t="s">
        <v>90</v>
      </c>
      <c r="E1981" s="56" t="s">
        <v>327</v>
      </c>
      <c r="F1981" s="58" t="s">
        <v>214</v>
      </c>
      <c r="G1981" s="58" t="s">
        <v>328</v>
      </c>
      <c r="H1981" s="56" t="s">
        <v>327</v>
      </c>
      <c r="I1981" s="59"/>
      <c r="J1981" s="57">
        <v>43405</v>
      </c>
      <c r="K1981" s="61"/>
      <c r="L1981" s="56" t="s">
        <v>18</v>
      </c>
      <c r="M1981" s="60" t="s">
        <v>29904</v>
      </c>
      <c r="N1981" s="56" t="s">
        <v>29905</v>
      </c>
      <c r="O1981" s="56" t="s">
        <v>436</v>
      </c>
      <c r="P1981" s="61"/>
      <c r="Q1981" s="56" t="s">
        <v>96</v>
      </c>
      <c r="R1981" s="66"/>
      <c r="S1981" s="61"/>
      <c r="T1981" s="61"/>
      <c r="U1981" s="402"/>
      <c r="V1981" s="66"/>
      <c r="W1981" s="66"/>
      <c r="X1981" s="402"/>
      <c r="Y1981" s="61"/>
      <c r="Z1981" s="56" t="s">
        <v>18</v>
      </c>
      <c r="AA1981" s="533">
        <v>43375</v>
      </c>
      <c r="AB1981" s="203"/>
      <c r="AC1981" s="64" t="s">
        <v>29906</v>
      </c>
      <c r="AD1981" s="56" t="s">
        <v>79</v>
      </c>
      <c r="AE1981" s="56" t="s">
        <v>27697</v>
      </c>
      <c r="AF1981" s="61"/>
      <c r="AG1981" s="61"/>
      <c r="AH1981" s="67" t="str">
        <v>Oct</v>
      </c>
      <c r="AI1981" s="68" t="str">
        <v>Oct</v>
      </c>
      <c r="AJ1981" s="69" t="e">
        <f t="shared" si="4"/>
        <v>#REF!</v>
      </c>
      <c r="AK1981" s="70">
        <f t="shared" si="1"/>
        <v>43404</v>
      </c>
      <c r="AL1981" s="71" t="e">
        <f t="shared" ca="1" si="5"/>
        <v>#REF!</v>
      </c>
      <c r="AM1981" s="71" t="str">
        <v>2018</v>
      </c>
      <c r="AN1981" s="70">
        <f t="shared" si="3"/>
        <v>43384</v>
      </c>
      <c r="AO1981" s="70" t="s">
        <v>123</v>
      </c>
    </row>
    <row r="1982" spans="1:41" ht="14.4">
      <c r="A1982" s="55" t="s">
        <v>29907</v>
      </c>
      <c r="B1982" s="56" t="s">
        <v>89</v>
      </c>
      <c r="C1982" s="57">
        <v>43186</v>
      </c>
      <c r="D1982" s="56" t="s">
        <v>90</v>
      </c>
      <c r="E1982" s="56" t="s">
        <v>327</v>
      </c>
      <c r="F1982" s="58" t="s">
        <v>214</v>
      </c>
      <c r="G1982" s="58" t="s">
        <v>328</v>
      </c>
      <c r="H1982" s="56" t="s">
        <v>327</v>
      </c>
      <c r="I1982" s="59"/>
      <c r="J1982" s="57">
        <v>43217</v>
      </c>
      <c r="K1982" s="56" t="s">
        <v>18</v>
      </c>
      <c r="L1982" s="56" t="s">
        <v>14</v>
      </c>
      <c r="M1982" s="60" t="s">
        <v>29908</v>
      </c>
      <c r="N1982" s="56" t="s">
        <v>29909</v>
      </c>
      <c r="O1982" s="56" t="s">
        <v>436</v>
      </c>
      <c r="P1982" s="56">
        <v>118007</v>
      </c>
      <c r="Q1982" s="56" t="s">
        <v>96</v>
      </c>
      <c r="R1982" s="66"/>
      <c r="S1982" s="61"/>
      <c r="T1982" s="61"/>
      <c r="U1982" s="402"/>
      <c r="V1982" s="66"/>
      <c r="W1982" s="66"/>
      <c r="X1982" s="400" t="s">
        <v>108</v>
      </c>
      <c r="Y1982" s="61"/>
      <c r="Z1982" s="56" t="s">
        <v>14</v>
      </c>
      <c r="AA1982" s="533">
        <v>43186</v>
      </c>
      <c r="AB1982" s="203"/>
      <c r="AC1982" s="64" t="s">
        <v>14931</v>
      </c>
      <c r="AD1982" s="56" t="s">
        <v>294</v>
      </c>
      <c r="AE1982" s="56"/>
      <c r="AF1982" s="61"/>
      <c r="AG1982" s="61"/>
      <c r="AH1982" s="67" t="str">
        <v>Mar</v>
      </c>
      <c r="AI1982" s="68" t="str">
        <v>Mar</v>
      </c>
      <c r="AJ1982" s="69" t="e">
        <f t="shared" si="4"/>
        <v>#REF!</v>
      </c>
      <c r="AK1982" s="70">
        <f t="shared" si="1"/>
        <v>43216</v>
      </c>
      <c r="AL1982" s="71" t="e">
        <f t="shared" ca="1" si="5"/>
        <v>#REF!</v>
      </c>
      <c r="AM1982" s="71" t="str">
        <v>2018</v>
      </c>
      <c r="AN1982" s="70">
        <f t="shared" si="3"/>
        <v>43196</v>
      </c>
      <c r="AO1982" s="70" t="s">
        <v>123</v>
      </c>
    </row>
    <row r="1983" spans="1:41" ht="14.4">
      <c r="A1983" s="55" t="s">
        <v>29910</v>
      </c>
      <c r="B1983" s="56" t="s">
        <v>89</v>
      </c>
      <c r="C1983" s="57">
        <v>43256</v>
      </c>
      <c r="D1983" s="56" t="s">
        <v>90</v>
      </c>
      <c r="E1983" s="56" t="s">
        <v>135</v>
      </c>
      <c r="F1983" s="58" t="s">
        <v>214</v>
      </c>
      <c r="G1983" s="58" t="s">
        <v>136</v>
      </c>
      <c r="H1983" s="56" t="s">
        <v>135</v>
      </c>
      <c r="I1983" s="59"/>
      <c r="J1983" s="59"/>
      <c r="K1983" s="56" t="s">
        <v>18</v>
      </c>
      <c r="L1983" s="61"/>
      <c r="M1983" s="60" t="s">
        <v>29911</v>
      </c>
      <c r="N1983" s="56" t="s">
        <v>29912</v>
      </c>
      <c r="O1983" s="56" t="s">
        <v>39</v>
      </c>
      <c r="P1983" s="56" t="s">
        <v>29913</v>
      </c>
      <c r="Q1983" s="56" t="s">
        <v>96</v>
      </c>
      <c r="R1983" s="56"/>
      <c r="S1983" s="56"/>
      <c r="T1983" s="56"/>
      <c r="U1983" s="56"/>
      <c r="V1983" s="56"/>
      <c r="W1983" s="56"/>
      <c r="X1983" s="56"/>
      <c r="Y1983" s="56"/>
      <c r="Z1983" s="56" t="s">
        <v>18</v>
      </c>
      <c r="AA1983" s="533">
        <v>43256</v>
      </c>
      <c r="AB1983" s="203"/>
      <c r="AC1983" s="64" t="s">
        <v>29914</v>
      </c>
      <c r="AD1983" s="56" t="s">
        <v>79</v>
      </c>
      <c r="AE1983" s="56"/>
      <c r="AF1983" s="61"/>
      <c r="AG1983" s="61"/>
      <c r="AH1983" s="67" t="str">
        <v>Jun</v>
      </c>
      <c r="AI1983" s="68" t="str">
        <v>Jun</v>
      </c>
      <c r="AJ1983" s="69" t="e">
        <f t="shared" si="4"/>
        <v>#REF!</v>
      </c>
      <c r="AK1983" s="70">
        <f t="shared" si="1"/>
        <v>43286</v>
      </c>
      <c r="AL1983" s="71" t="e">
        <f t="shared" ca="1" si="5"/>
        <v>#REF!</v>
      </c>
      <c r="AM1983" s="71" t="str">
        <v>2018</v>
      </c>
      <c r="AN1983" s="70">
        <f t="shared" si="3"/>
        <v>43266</v>
      </c>
      <c r="AO1983" s="70" t="s">
        <v>123</v>
      </c>
    </row>
    <row r="1984" spans="1:41" ht="14.4">
      <c r="A1984" s="55" t="s">
        <v>29915</v>
      </c>
      <c r="B1984" s="56" t="s">
        <v>89</v>
      </c>
      <c r="C1984" s="57">
        <v>43109</v>
      </c>
      <c r="D1984" s="56" t="s">
        <v>131</v>
      </c>
      <c r="E1984" s="56" t="s">
        <v>112</v>
      </c>
      <c r="F1984" s="58" t="s">
        <v>106</v>
      </c>
      <c r="G1984" s="58" t="s">
        <v>113</v>
      </c>
      <c r="H1984" s="56" t="s">
        <v>112</v>
      </c>
      <c r="I1984" s="57"/>
      <c r="J1984" s="57">
        <v>43140</v>
      </c>
      <c r="K1984" s="56" t="s">
        <v>18</v>
      </c>
      <c r="L1984" s="56" t="s">
        <v>14</v>
      </c>
      <c r="M1984" s="60" t="s">
        <v>29916</v>
      </c>
      <c r="N1984" s="56" t="s">
        <v>29917</v>
      </c>
      <c r="O1984" s="61"/>
      <c r="P1984" s="61"/>
      <c r="Q1984" s="56" t="s">
        <v>116</v>
      </c>
      <c r="R1984" s="353">
        <v>43112</v>
      </c>
      <c r="S1984" s="61"/>
      <c r="T1984" s="61"/>
      <c r="U1984" s="400"/>
      <c r="V1984" s="66"/>
      <c r="W1984" s="66"/>
      <c r="X1984" s="400" t="s">
        <v>108</v>
      </c>
      <c r="Y1984" s="61"/>
      <c r="Z1984" s="56" t="s">
        <v>14</v>
      </c>
      <c r="AA1984" s="57">
        <v>43109</v>
      </c>
      <c r="AB1984" s="203"/>
      <c r="AC1984" s="64" t="s">
        <v>257</v>
      </c>
      <c r="AD1984" s="534" t="s">
        <v>118</v>
      </c>
      <c r="AE1984" s="96"/>
      <c r="AF1984" s="66"/>
      <c r="AG1984" s="66"/>
      <c r="AH1984" s="67" t="str">
        <v>Jan</v>
      </c>
      <c r="AI1984" s="68" t="str">
        <v>Jan</v>
      </c>
      <c r="AJ1984" s="69" t="e">
        <f t="shared" si="4"/>
        <v>#REF!</v>
      </c>
      <c r="AK1984" s="70">
        <f t="shared" si="1"/>
        <v>43139</v>
      </c>
      <c r="AL1984" s="71" t="e">
        <f t="shared" ca="1" si="5"/>
        <v>#REF!</v>
      </c>
      <c r="AM1984" s="71" t="str">
        <v>2018</v>
      </c>
      <c r="AN1984" s="70">
        <f t="shared" si="3"/>
        <v>43119</v>
      </c>
      <c r="AO1984" s="70" t="s">
        <v>121</v>
      </c>
    </row>
    <row r="1985" spans="1:41" ht="14.4">
      <c r="A1985" s="55" t="s">
        <v>29918</v>
      </c>
      <c r="B1985" s="56" t="s">
        <v>89</v>
      </c>
      <c r="C1985" s="57">
        <v>43102</v>
      </c>
      <c r="D1985" s="56" t="s">
        <v>90</v>
      </c>
      <c r="E1985" s="56" t="s">
        <v>30</v>
      </c>
      <c r="F1985" s="58" t="s">
        <v>106</v>
      </c>
      <c r="G1985" s="58" t="s">
        <v>107</v>
      </c>
      <c r="H1985" s="56" t="s">
        <v>30</v>
      </c>
      <c r="I1985" s="59"/>
      <c r="J1985" s="59"/>
      <c r="K1985" s="61"/>
      <c r="L1985" s="61"/>
      <c r="M1985" s="60" t="s">
        <v>29919</v>
      </c>
      <c r="N1985" s="61"/>
      <c r="O1985" s="56" t="s">
        <v>137</v>
      </c>
      <c r="P1985" s="56" t="s">
        <v>28286</v>
      </c>
      <c r="Q1985" s="56" t="s">
        <v>17</v>
      </c>
      <c r="R1985" s="66"/>
      <c r="S1985" s="61"/>
      <c r="T1985" s="61"/>
      <c r="U1985" s="402"/>
      <c r="V1985" s="61"/>
      <c r="W1985" s="61"/>
      <c r="X1985" s="400" t="s">
        <v>108</v>
      </c>
      <c r="Y1985" s="56" t="s">
        <v>200</v>
      </c>
      <c r="Z1985" s="56" t="s">
        <v>14</v>
      </c>
      <c r="AA1985" s="533">
        <v>43102</v>
      </c>
      <c r="AB1985" s="203"/>
      <c r="AC1985" s="64" t="s">
        <v>29920</v>
      </c>
      <c r="AD1985" s="65" t="s">
        <v>294</v>
      </c>
      <c r="AE1985" s="96"/>
      <c r="AF1985" s="66"/>
      <c r="AG1985" s="66"/>
      <c r="AH1985" s="67" t="str">
        <v>Jan</v>
      </c>
      <c r="AI1985" s="68" t="str">
        <v>Jan</v>
      </c>
      <c r="AJ1985" s="69" t="e">
        <f t="shared" si="4"/>
        <v>#REF!</v>
      </c>
      <c r="AK1985" s="70">
        <f t="shared" si="1"/>
        <v>43132</v>
      </c>
      <c r="AL1985" s="71" t="e">
        <f t="shared" ca="1" si="5"/>
        <v>#REF!</v>
      </c>
      <c r="AM1985" s="71" t="str">
        <v>2018</v>
      </c>
      <c r="AN1985" s="70">
        <f t="shared" si="3"/>
        <v>43112</v>
      </c>
      <c r="AO1985" s="70" t="s">
        <v>123</v>
      </c>
    </row>
    <row r="1986" spans="1:41" ht="14.4">
      <c r="A1986" s="55" t="s">
        <v>29921</v>
      </c>
      <c r="B1986" s="56" t="s">
        <v>89</v>
      </c>
      <c r="C1986" s="57">
        <v>43102</v>
      </c>
      <c r="D1986" s="56" t="s">
        <v>90</v>
      </c>
      <c r="E1986" s="56" t="s">
        <v>15779</v>
      </c>
      <c r="F1986" s="58" t="s">
        <v>214</v>
      </c>
      <c r="G1986" s="58" t="s">
        <v>214</v>
      </c>
      <c r="H1986" s="56" t="s">
        <v>2445</v>
      </c>
      <c r="I1986" s="57"/>
      <c r="J1986" s="57">
        <v>43116</v>
      </c>
      <c r="K1986" s="56" t="s">
        <v>18</v>
      </c>
      <c r="L1986" s="56" t="s">
        <v>14</v>
      </c>
      <c r="M1986" s="60" t="s">
        <v>29922</v>
      </c>
      <c r="N1986" s="61"/>
      <c r="O1986" s="61"/>
      <c r="P1986" s="61"/>
      <c r="Q1986" s="56" t="s">
        <v>96</v>
      </c>
      <c r="R1986" s="56"/>
      <c r="S1986" s="56" t="s">
        <v>14</v>
      </c>
      <c r="T1986" s="56" t="s">
        <v>18</v>
      </c>
      <c r="U1986" s="400"/>
      <c r="V1986" s="56"/>
      <c r="W1986" s="56" t="s">
        <v>108</v>
      </c>
      <c r="X1986" s="400" t="s">
        <v>108</v>
      </c>
      <c r="Y1986" s="61"/>
      <c r="Z1986" s="56" t="s">
        <v>14</v>
      </c>
      <c r="AA1986" s="533">
        <v>43110</v>
      </c>
      <c r="AB1986" s="203"/>
      <c r="AC1986" s="64" t="s">
        <v>29923</v>
      </c>
      <c r="AD1986" s="65" t="s">
        <v>294</v>
      </c>
      <c r="AE1986" s="65"/>
      <c r="AF1986" s="66"/>
      <c r="AG1986" s="66"/>
      <c r="AH1986" s="67" t="str">
        <v>Jan</v>
      </c>
      <c r="AI1986" s="68" t="str">
        <v>Jan</v>
      </c>
      <c r="AJ1986" s="69" t="e">
        <f t="shared" si="4"/>
        <v>#REF!</v>
      </c>
      <c r="AK1986" s="70">
        <f t="shared" si="1"/>
        <v>43132</v>
      </c>
      <c r="AL1986" s="71" t="e">
        <f t="shared" ca="1" si="5"/>
        <v>#REF!</v>
      </c>
      <c r="AM1986" s="71" t="str">
        <v>2018</v>
      </c>
      <c r="AN1986" s="70">
        <f t="shared" si="3"/>
        <v>43112</v>
      </c>
      <c r="AO1986" s="70" t="s">
        <v>123</v>
      </c>
    </row>
    <row r="1987" spans="1:41" ht="14.4">
      <c r="A1987" s="55" t="s">
        <v>29924</v>
      </c>
      <c r="B1987" s="56" t="s">
        <v>89</v>
      </c>
      <c r="C1987" s="57">
        <v>43103</v>
      </c>
      <c r="D1987" s="56" t="s">
        <v>131</v>
      </c>
      <c r="E1987" s="56" t="s">
        <v>30</v>
      </c>
      <c r="F1987" s="58" t="s">
        <v>106</v>
      </c>
      <c r="G1987" s="58" t="s">
        <v>107</v>
      </c>
      <c r="H1987" s="56" t="s">
        <v>30</v>
      </c>
      <c r="I1987" s="59"/>
      <c r="J1987" s="59"/>
      <c r="K1987" s="61"/>
      <c r="L1987" s="61"/>
      <c r="M1987" s="60" t="s">
        <v>29925</v>
      </c>
      <c r="N1987" s="61"/>
      <c r="O1987" s="56" t="s">
        <v>39</v>
      </c>
      <c r="P1987" s="61"/>
      <c r="Q1987" s="56" t="s">
        <v>17</v>
      </c>
      <c r="R1987" s="66"/>
      <c r="S1987" s="61"/>
      <c r="T1987" s="61"/>
      <c r="U1987" s="402"/>
      <c r="V1987" s="66"/>
      <c r="W1987" s="66"/>
      <c r="X1987" s="400" t="s">
        <v>108</v>
      </c>
      <c r="Y1987" s="61"/>
      <c r="Z1987" s="56" t="s">
        <v>14</v>
      </c>
      <c r="AA1987" s="57">
        <v>43104</v>
      </c>
      <c r="AB1987" s="203"/>
      <c r="AC1987" s="64" t="s">
        <v>29926</v>
      </c>
      <c r="AD1987" s="65" t="s">
        <v>224</v>
      </c>
      <c r="AE1987" s="96"/>
      <c r="AF1987" s="66"/>
      <c r="AG1987" s="66"/>
      <c r="AH1987" s="67" t="str">
        <v>Jan</v>
      </c>
      <c r="AI1987" s="68" t="str">
        <v>Jan</v>
      </c>
      <c r="AJ1987" s="69" t="e">
        <f t="shared" si="4"/>
        <v>#REF!</v>
      </c>
      <c r="AK1987" s="70">
        <f t="shared" si="1"/>
        <v>43133</v>
      </c>
      <c r="AL1987" s="71" t="e">
        <f t="shared" ca="1" si="5"/>
        <v>#REF!</v>
      </c>
      <c r="AM1987" s="71" t="str">
        <v>2018</v>
      </c>
      <c r="AN1987" s="70">
        <f t="shared" si="3"/>
        <v>43113</v>
      </c>
      <c r="AO1987" s="70" t="s">
        <v>123</v>
      </c>
    </row>
    <row r="1988" spans="1:41" ht="14.4">
      <c r="A1988" s="55" t="s">
        <v>29927</v>
      </c>
      <c r="B1988" s="56" t="s">
        <v>89</v>
      </c>
      <c r="C1988" s="57">
        <v>43105</v>
      </c>
      <c r="D1988" s="56" t="s">
        <v>90</v>
      </c>
      <c r="E1988" s="56" t="s">
        <v>30</v>
      </c>
      <c r="F1988" s="58" t="s">
        <v>106</v>
      </c>
      <c r="G1988" s="58" t="s">
        <v>107</v>
      </c>
      <c r="H1988" s="56" t="s">
        <v>30</v>
      </c>
      <c r="I1988" s="59"/>
      <c r="J1988" s="59"/>
      <c r="K1988" s="61"/>
      <c r="L1988" s="61"/>
      <c r="M1988" s="60" t="s">
        <v>29928</v>
      </c>
      <c r="N1988" s="61"/>
      <c r="O1988" s="61"/>
      <c r="P1988" s="56" t="s">
        <v>29929</v>
      </c>
      <c r="Q1988" s="56" t="s">
        <v>17</v>
      </c>
      <c r="R1988" s="66"/>
      <c r="S1988" s="61"/>
      <c r="T1988" s="61"/>
      <c r="U1988" s="402"/>
      <c r="V1988" s="66"/>
      <c r="W1988" s="66"/>
      <c r="X1988" s="400" t="s">
        <v>108</v>
      </c>
      <c r="Y1988" s="61"/>
      <c r="Z1988" s="56" t="s">
        <v>18</v>
      </c>
      <c r="AA1988" s="57">
        <v>43108</v>
      </c>
      <c r="AB1988" s="203"/>
      <c r="AC1988" s="64" t="s">
        <v>29930</v>
      </c>
      <c r="AD1988" s="65" t="s">
        <v>79</v>
      </c>
      <c r="AE1988" s="96"/>
      <c r="AF1988" s="66"/>
      <c r="AG1988" s="66"/>
      <c r="AH1988" s="67" t="str">
        <v>Jan</v>
      </c>
      <c r="AI1988" s="68" t="str">
        <v>Jan</v>
      </c>
      <c r="AJ1988" s="69" t="e">
        <f t="shared" si="4"/>
        <v>#REF!</v>
      </c>
      <c r="AK1988" s="70">
        <f t="shared" si="1"/>
        <v>43135</v>
      </c>
      <c r="AL1988" s="71" t="e">
        <f t="shared" ca="1" si="5"/>
        <v>#REF!</v>
      </c>
      <c r="AM1988" s="71" t="str">
        <v>2018</v>
      </c>
      <c r="AN1988" s="70">
        <f t="shared" si="3"/>
        <v>43115</v>
      </c>
      <c r="AO1988" s="70" t="s">
        <v>123</v>
      </c>
    </row>
    <row r="1989" spans="1:41" ht="14.4">
      <c r="A1989" s="55" t="s">
        <v>29931</v>
      </c>
      <c r="B1989" s="56" t="s">
        <v>89</v>
      </c>
      <c r="C1989" s="57">
        <v>43108</v>
      </c>
      <c r="D1989" s="56" t="s">
        <v>90</v>
      </c>
      <c r="E1989" s="56" t="s">
        <v>129</v>
      </c>
      <c r="F1989" s="58" t="s">
        <v>214</v>
      </c>
      <c r="G1989" s="58" t="s">
        <v>214</v>
      </c>
      <c r="H1989" s="56" t="s">
        <v>15779</v>
      </c>
      <c r="I1989" s="57"/>
      <c r="J1989" s="57">
        <v>43122</v>
      </c>
      <c r="K1989" s="56" t="s">
        <v>18</v>
      </c>
      <c r="L1989" s="56" t="s">
        <v>18</v>
      </c>
      <c r="M1989" s="60" t="s">
        <v>29932</v>
      </c>
      <c r="N1989" s="56"/>
      <c r="O1989" s="56" t="s">
        <v>33</v>
      </c>
      <c r="P1989" s="61"/>
      <c r="Q1989" s="56" t="s">
        <v>96</v>
      </c>
      <c r="R1989" s="56"/>
      <c r="S1989" s="56" t="s">
        <v>108</v>
      </c>
      <c r="T1989" s="56" t="s">
        <v>14</v>
      </c>
      <c r="U1989" s="400"/>
      <c r="V1989" s="56"/>
      <c r="W1989" s="56" t="s">
        <v>108</v>
      </c>
      <c r="X1989" s="400" t="s">
        <v>108</v>
      </c>
      <c r="Y1989" s="61"/>
      <c r="Z1989" s="56" t="s">
        <v>18</v>
      </c>
      <c r="AA1989" s="533">
        <v>43119</v>
      </c>
      <c r="AB1989" s="203"/>
      <c r="AC1989" s="64" t="s">
        <v>29933</v>
      </c>
      <c r="AD1989" s="65" t="s">
        <v>79</v>
      </c>
      <c r="AE1989" s="65"/>
      <c r="AF1989" s="66"/>
      <c r="AG1989" s="66"/>
      <c r="AH1989" s="67" t="str">
        <v>Jan</v>
      </c>
      <c r="AI1989" s="68" t="str">
        <v>Jan</v>
      </c>
      <c r="AJ1989" s="69" t="e">
        <f t="shared" si="4"/>
        <v>#REF!</v>
      </c>
      <c r="AK1989" s="70">
        <f t="shared" si="1"/>
        <v>43138</v>
      </c>
      <c r="AL1989" s="71" t="e">
        <f t="shared" ca="1" si="5"/>
        <v>#REF!</v>
      </c>
      <c r="AM1989" s="71" t="str">
        <v>2018</v>
      </c>
      <c r="AN1989" s="70">
        <f t="shared" si="3"/>
        <v>43118</v>
      </c>
      <c r="AO1989" s="70" t="s">
        <v>123</v>
      </c>
    </row>
    <row r="1990" spans="1:41" ht="14.4">
      <c r="A1990" s="55" t="s">
        <v>29934</v>
      </c>
      <c r="B1990" s="56" t="s">
        <v>89</v>
      </c>
      <c r="C1990" s="57">
        <v>43111</v>
      </c>
      <c r="D1990" s="56" t="s">
        <v>90</v>
      </c>
      <c r="E1990" s="56" t="s">
        <v>129</v>
      </c>
      <c r="F1990" s="58" t="s">
        <v>106</v>
      </c>
      <c r="G1990" s="58" t="s">
        <v>107</v>
      </c>
      <c r="H1990" s="56" t="s">
        <v>129</v>
      </c>
      <c r="I1990" s="57"/>
      <c r="J1990" s="57">
        <v>43153</v>
      </c>
      <c r="K1990" s="61"/>
      <c r="L1990" s="61"/>
      <c r="M1990" s="60" t="s">
        <v>29935</v>
      </c>
      <c r="N1990" s="61"/>
      <c r="O1990" s="61"/>
      <c r="P1990" s="61"/>
      <c r="Q1990" s="56" t="s">
        <v>96</v>
      </c>
      <c r="R1990" s="66"/>
      <c r="S1990" s="61"/>
      <c r="T1990" s="61"/>
      <c r="U1990" s="402"/>
      <c r="V1990" s="66"/>
      <c r="W1990" s="66"/>
      <c r="X1990" s="400" t="s">
        <v>108</v>
      </c>
      <c r="Y1990" s="61"/>
      <c r="Z1990" s="56" t="s">
        <v>14</v>
      </c>
      <c r="AA1990" s="57">
        <v>43111</v>
      </c>
      <c r="AB1990" s="203"/>
      <c r="AC1990" s="64" t="s">
        <v>26906</v>
      </c>
      <c r="AD1990" s="65" t="s">
        <v>118</v>
      </c>
      <c r="AE1990" s="96"/>
      <c r="AF1990" s="66"/>
      <c r="AG1990" s="66"/>
      <c r="AH1990" s="67" t="str">
        <v>Jan</v>
      </c>
      <c r="AI1990" s="68" t="str">
        <v>Jan</v>
      </c>
      <c r="AJ1990" s="69" t="e">
        <f t="shared" si="4"/>
        <v>#REF!</v>
      </c>
      <c r="AK1990" s="70">
        <f t="shared" si="1"/>
        <v>43141</v>
      </c>
      <c r="AL1990" s="71" t="e">
        <f t="shared" ca="1" si="5"/>
        <v>#REF!</v>
      </c>
      <c r="AM1990" s="71" t="str">
        <v>2018</v>
      </c>
      <c r="AN1990" s="70">
        <f t="shared" si="3"/>
        <v>43121</v>
      </c>
      <c r="AO1990" s="70" t="s">
        <v>123</v>
      </c>
    </row>
    <row r="1991" spans="1:41" ht="14.4">
      <c r="A1991" s="55" t="s">
        <v>29936</v>
      </c>
      <c r="B1991" s="56" t="s">
        <v>89</v>
      </c>
      <c r="C1991" s="57">
        <v>43109</v>
      </c>
      <c r="D1991" s="56" t="s">
        <v>90</v>
      </c>
      <c r="E1991" s="56" t="s">
        <v>129</v>
      </c>
      <c r="F1991" s="58" t="s">
        <v>106</v>
      </c>
      <c r="G1991" s="58" t="s">
        <v>107</v>
      </c>
      <c r="H1991" s="56" t="s">
        <v>129</v>
      </c>
      <c r="I1991" s="57"/>
      <c r="J1991" s="57">
        <v>43151</v>
      </c>
      <c r="K1991" s="61"/>
      <c r="L1991" s="61"/>
      <c r="M1991" s="60" t="s">
        <v>29937</v>
      </c>
      <c r="N1991" s="61"/>
      <c r="O1991" s="56" t="s">
        <v>20</v>
      </c>
      <c r="P1991" s="56" t="s">
        <v>29938</v>
      </c>
      <c r="Q1991" s="56" t="s">
        <v>17</v>
      </c>
      <c r="R1991" s="66"/>
      <c r="S1991" s="61"/>
      <c r="T1991" s="61"/>
      <c r="U1991" s="402"/>
      <c r="V1991" s="66"/>
      <c r="W1991" s="66"/>
      <c r="X1991" s="400" t="s">
        <v>108</v>
      </c>
      <c r="Y1991" s="61"/>
      <c r="Z1991" s="56" t="s">
        <v>18</v>
      </c>
      <c r="AA1991" s="533">
        <v>43112</v>
      </c>
      <c r="AB1991" s="203"/>
      <c r="AC1991" s="81" t="s">
        <v>924</v>
      </c>
      <c r="AD1991" s="65" t="s">
        <v>79</v>
      </c>
      <c r="AE1991" s="96"/>
      <c r="AF1991" s="66"/>
      <c r="AG1991" s="66"/>
      <c r="AH1991" s="67" t="str">
        <v>Jan</v>
      </c>
      <c r="AI1991" s="68" t="str">
        <v>Jan</v>
      </c>
      <c r="AJ1991" s="69" t="e">
        <f t="shared" si="4"/>
        <v>#REF!</v>
      </c>
      <c r="AK1991" s="70">
        <f t="shared" si="1"/>
        <v>43139</v>
      </c>
      <c r="AL1991" s="71" t="e">
        <f t="shared" ca="1" si="5"/>
        <v>#REF!</v>
      </c>
      <c r="AM1991" s="71" t="str">
        <v>2018</v>
      </c>
      <c r="AN1991" s="70">
        <f t="shared" si="3"/>
        <v>43119</v>
      </c>
      <c r="AO1991" s="70" t="s">
        <v>123</v>
      </c>
    </row>
    <row r="1992" spans="1:41" ht="14.4">
      <c r="A1992" s="55" t="s">
        <v>29939</v>
      </c>
      <c r="B1992" s="56" t="s">
        <v>89</v>
      </c>
      <c r="C1992" s="57">
        <v>43111</v>
      </c>
      <c r="D1992" s="56" t="s">
        <v>90</v>
      </c>
      <c r="E1992" s="56" t="s">
        <v>30</v>
      </c>
      <c r="F1992" s="58" t="s">
        <v>106</v>
      </c>
      <c r="G1992" s="58" t="s">
        <v>107</v>
      </c>
      <c r="H1992" s="56" t="s">
        <v>30</v>
      </c>
      <c r="I1992" s="59"/>
      <c r="J1992" s="59"/>
      <c r="K1992" s="61"/>
      <c r="L1992" s="61"/>
      <c r="M1992" s="60" t="s">
        <v>29940</v>
      </c>
      <c r="N1992" s="61"/>
      <c r="O1992" s="56" t="s">
        <v>143</v>
      </c>
      <c r="P1992" s="61"/>
      <c r="Q1992" s="61"/>
      <c r="R1992" s="66"/>
      <c r="S1992" s="61"/>
      <c r="T1992" s="61"/>
      <c r="U1992" s="402"/>
      <c r="V1992" s="66"/>
      <c r="W1992" s="66"/>
      <c r="X1992" s="400" t="s">
        <v>108</v>
      </c>
      <c r="Y1992" s="61"/>
      <c r="Z1992" s="56" t="s">
        <v>14</v>
      </c>
      <c r="AA1992" s="57">
        <v>43111</v>
      </c>
      <c r="AB1992" s="203"/>
      <c r="AC1992" s="64" t="s">
        <v>29941</v>
      </c>
      <c r="AD1992" s="65" t="s">
        <v>224</v>
      </c>
      <c r="AE1992" s="96"/>
      <c r="AF1992" s="66"/>
      <c r="AG1992" s="66"/>
      <c r="AH1992" s="67" t="str">
        <v>Jan</v>
      </c>
      <c r="AI1992" s="68" t="str">
        <v>Jan</v>
      </c>
      <c r="AJ1992" s="69" t="e">
        <f t="shared" si="4"/>
        <v>#REF!</v>
      </c>
      <c r="AK1992" s="70">
        <f t="shared" si="1"/>
        <v>43141</v>
      </c>
      <c r="AL1992" s="71" t="e">
        <f t="shared" ca="1" si="5"/>
        <v>#REF!</v>
      </c>
      <c r="AM1992" s="71" t="str">
        <v>2018</v>
      </c>
      <c r="AN1992" s="70">
        <f t="shared" si="3"/>
        <v>43121</v>
      </c>
      <c r="AO1992" s="70" t="s">
        <v>123</v>
      </c>
    </row>
    <row r="1993" spans="1:41" ht="14.4">
      <c r="A1993" s="55" t="s">
        <v>29942</v>
      </c>
      <c r="B1993" s="56" t="s">
        <v>89</v>
      </c>
      <c r="C1993" s="57">
        <v>43112</v>
      </c>
      <c r="D1993" s="56" t="s">
        <v>90</v>
      </c>
      <c r="E1993" s="56" t="s">
        <v>30</v>
      </c>
      <c r="F1993" s="58" t="s">
        <v>106</v>
      </c>
      <c r="G1993" s="58" t="s">
        <v>107</v>
      </c>
      <c r="H1993" s="56" t="s">
        <v>30</v>
      </c>
      <c r="I1993" s="59"/>
      <c r="J1993" s="59"/>
      <c r="K1993" s="61"/>
      <c r="L1993" s="61"/>
      <c r="M1993" s="60" t="s">
        <v>29943</v>
      </c>
      <c r="N1993" s="61"/>
      <c r="O1993" s="56" t="s">
        <v>132</v>
      </c>
      <c r="P1993" s="56" t="s">
        <v>29944</v>
      </c>
      <c r="Q1993" s="56" t="s">
        <v>28</v>
      </c>
      <c r="R1993" s="66"/>
      <c r="S1993" s="61"/>
      <c r="T1993" s="61"/>
      <c r="U1993" s="402"/>
      <c r="V1993" s="66"/>
      <c r="W1993" s="66"/>
      <c r="X1993" s="400" t="s">
        <v>108</v>
      </c>
      <c r="Y1993" s="61"/>
      <c r="Z1993" s="56" t="s">
        <v>18</v>
      </c>
      <c r="AA1993" s="57">
        <v>43118</v>
      </c>
      <c r="AB1993" s="203"/>
      <c r="AC1993" s="64" t="s">
        <v>29945</v>
      </c>
      <c r="AD1993" s="65" t="s">
        <v>224</v>
      </c>
      <c r="AE1993" s="96"/>
      <c r="AF1993" s="66"/>
      <c r="AG1993" s="66"/>
      <c r="AH1993" s="67" t="str">
        <v>Jan</v>
      </c>
      <c r="AI1993" s="68" t="str">
        <v>Jan</v>
      </c>
      <c r="AJ1993" s="69" t="e">
        <f t="shared" si="4"/>
        <v>#REF!</v>
      </c>
      <c r="AK1993" s="70">
        <f t="shared" si="1"/>
        <v>43142</v>
      </c>
      <c r="AL1993" s="71" t="e">
        <f t="shared" ca="1" si="5"/>
        <v>#REF!</v>
      </c>
      <c r="AM1993" s="71" t="str">
        <v>2018</v>
      </c>
      <c r="AN1993" s="70">
        <f t="shared" si="3"/>
        <v>43122</v>
      </c>
      <c r="AO1993" s="70" t="s">
        <v>123</v>
      </c>
    </row>
    <row r="1994" spans="1:41" ht="14.4">
      <c r="A1994" s="55" t="s">
        <v>29946</v>
      </c>
      <c r="B1994" s="56" t="s">
        <v>89</v>
      </c>
      <c r="C1994" s="57">
        <v>43117</v>
      </c>
      <c r="D1994" s="56" t="s">
        <v>90</v>
      </c>
      <c r="E1994" s="56" t="s">
        <v>15779</v>
      </c>
      <c r="F1994" s="58" t="s">
        <v>214</v>
      </c>
      <c r="G1994" s="58" t="s">
        <v>214</v>
      </c>
      <c r="H1994" s="56" t="s">
        <v>2445</v>
      </c>
      <c r="I1994" s="57"/>
      <c r="J1994" s="57">
        <v>43130</v>
      </c>
      <c r="K1994" s="56" t="s">
        <v>18</v>
      </c>
      <c r="L1994" s="56" t="s">
        <v>108</v>
      </c>
      <c r="M1994" s="60" t="s">
        <v>29947</v>
      </c>
      <c r="N1994" s="61"/>
      <c r="O1994" s="61"/>
      <c r="P1994" s="61"/>
      <c r="Q1994" s="56" t="s">
        <v>96</v>
      </c>
      <c r="R1994" s="56"/>
      <c r="S1994" s="56" t="s">
        <v>108</v>
      </c>
      <c r="T1994" s="56" t="s">
        <v>14</v>
      </c>
      <c r="U1994" s="400"/>
      <c r="V1994" s="56"/>
      <c r="W1994" s="56" t="s">
        <v>108</v>
      </c>
      <c r="X1994" s="400" t="s">
        <v>108</v>
      </c>
      <c r="Y1994" s="61"/>
      <c r="Z1994" s="56" t="s">
        <v>14</v>
      </c>
      <c r="AA1994" s="533">
        <v>43118</v>
      </c>
      <c r="AB1994" s="203"/>
      <c r="AC1994" s="64" t="s">
        <v>29948</v>
      </c>
      <c r="AD1994" s="65" t="s">
        <v>633</v>
      </c>
      <c r="AE1994" s="65"/>
      <c r="AF1994" s="66"/>
      <c r="AG1994" s="66"/>
      <c r="AH1994" s="67" t="str">
        <v>Jan</v>
      </c>
      <c r="AI1994" s="68" t="str">
        <v>Jan</v>
      </c>
      <c r="AJ1994" s="69" t="e">
        <f t="shared" si="4"/>
        <v>#REF!</v>
      </c>
      <c r="AK1994" s="70">
        <f t="shared" si="1"/>
        <v>43147</v>
      </c>
      <c r="AL1994" s="71" t="e">
        <f t="shared" ca="1" si="5"/>
        <v>#REF!</v>
      </c>
      <c r="AM1994" s="71" t="str">
        <v>2018</v>
      </c>
      <c r="AN1994" s="70">
        <f t="shared" si="3"/>
        <v>43127</v>
      </c>
      <c r="AO1994" s="70" t="s">
        <v>123</v>
      </c>
    </row>
    <row r="1995" spans="1:41" ht="14.4">
      <c r="A1995" s="55" t="s">
        <v>29949</v>
      </c>
      <c r="B1995" s="56" t="s">
        <v>89</v>
      </c>
      <c r="C1995" s="57">
        <v>43122</v>
      </c>
      <c r="D1995" s="56" t="s">
        <v>90</v>
      </c>
      <c r="E1995" s="56" t="s">
        <v>15779</v>
      </c>
      <c r="F1995" s="58" t="s">
        <v>214</v>
      </c>
      <c r="G1995" s="58" t="s">
        <v>214</v>
      </c>
      <c r="H1995" s="56" t="s">
        <v>2445</v>
      </c>
      <c r="I1995" s="57"/>
      <c r="J1995" s="57">
        <v>43133</v>
      </c>
      <c r="K1995" s="56" t="s">
        <v>18</v>
      </c>
      <c r="L1995" s="56" t="s">
        <v>14</v>
      </c>
      <c r="M1995" s="60" t="s">
        <v>29950</v>
      </c>
      <c r="N1995" s="61"/>
      <c r="O1995" s="56" t="s">
        <v>20</v>
      </c>
      <c r="P1995" s="61"/>
      <c r="Q1995" s="56" t="s">
        <v>96</v>
      </c>
      <c r="R1995" s="56"/>
      <c r="S1995" s="56" t="s">
        <v>108</v>
      </c>
      <c r="T1995" s="56" t="s">
        <v>14</v>
      </c>
      <c r="U1995" s="400"/>
      <c r="V1995" s="56"/>
      <c r="W1995" s="56" t="s">
        <v>108</v>
      </c>
      <c r="X1995" s="400" t="s">
        <v>108</v>
      </c>
      <c r="Y1995" s="61"/>
      <c r="Z1995" s="56" t="s">
        <v>14</v>
      </c>
      <c r="AA1995" s="533">
        <v>43124</v>
      </c>
      <c r="AB1995" s="203"/>
      <c r="AC1995" s="64" t="s">
        <v>29951</v>
      </c>
      <c r="AD1995" s="65" t="s">
        <v>224</v>
      </c>
      <c r="AE1995" s="65"/>
      <c r="AF1995" s="66"/>
      <c r="AG1995" s="66"/>
      <c r="AH1995" s="67" t="str">
        <v>Jan</v>
      </c>
      <c r="AI1995" s="68" t="str">
        <v>Jan</v>
      </c>
      <c r="AJ1995" s="69" t="e">
        <f t="shared" si="4"/>
        <v>#REF!</v>
      </c>
      <c r="AK1995" s="70">
        <f t="shared" si="1"/>
        <v>43152</v>
      </c>
      <c r="AL1995" s="71" t="e">
        <f t="shared" ca="1" si="5"/>
        <v>#REF!</v>
      </c>
      <c r="AM1995" s="71" t="str">
        <v>2018</v>
      </c>
      <c r="AN1995" s="70">
        <f t="shared" si="3"/>
        <v>43132</v>
      </c>
      <c r="AO1995" s="70" t="s">
        <v>123</v>
      </c>
    </row>
    <row r="1996" spans="1:41" ht="14.4">
      <c r="A1996" s="55" t="s">
        <v>29952</v>
      </c>
      <c r="B1996" s="56" t="s">
        <v>89</v>
      </c>
      <c r="C1996" s="57">
        <v>43122</v>
      </c>
      <c r="D1996" s="56" t="s">
        <v>90</v>
      </c>
      <c r="E1996" s="56" t="s">
        <v>15779</v>
      </c>
      <c r="F1996" s="58" t="s">
        <v>214</v>
      </c>
      <c r="G1996" s="58" t="s">
        <v>214</v>
      </c>
      <c r="H1996" s="56" t="s">
        <v>2445</v>
      </c>
      <c r="I1996" s="57"/>
      <c r="J1996" s="57">
        <v>43133</v>
      </c>
      <c r="K1996" s="56" t="s">
        <v>18</v>
      </c>
      <c r="L1996" s="56" t="s">
        <v>14</v>
      </c>
      <c r="M1996" s="60" t="s">
        <v>29953</v>
      </c>
      <c r="N1996" s="61"/>
      <c r="O1996" s="61"/>
      <c r="P1996" s="61"/>
      <c r="Q1996" s="56" t="s">
        <v>96</v>
      </c>
      <c r="R1996" s="56"/>
      <c r="S1996" s="56" t="s">
        <v>108</v>
      </c>
      <c r="T1996" s="56" t="s">
        <v>14</v>
      </c>
      <c r="U1996" s="400"/>
      <c r="V1996" s="56"/>
      <c r="W1996" s="56" t="s">
        <v>108</v>
      </c>
      <c r="X1996" s="400" t="s">
        <v>108</v>
      </c>
      <c r="Y1996" s="61"/>
      <c r="Z1996" s="56" t="s">
        <v>14</v>
      </c>
      <c r="AA1996" s="533">
        <v>43123</v>
      </c>
      <c r="AB1996" s="203"/>
      <c r="AC1996" s="64" t="s">
        <v>29954</v>
      </c>
      <c r="AD1996" s="65" t="s">
        <v>118</v>
      </c>
      <c r="AE1996" s="65"/>
      <c r="AF1996" s="66"/>
      <c r="AG1996" s="66"/>
      <c r="AH1996" s="67" t="str">
        <v>Jan</v>
      </c>
      <c r="AI1996" s="68" t="str">
        <v>Jan</v>
      </c>
      <c r="AJ1996" s="69" t="e">
        <f t="shared" si="4"/>
        <v>#REF!</v>
      </c>
      <c r="AK1996" s="70">
        <f t="shared" si="1"/>
        <v>43152</v>
      </c>
      <c r="AL1996" s="71" t="e">
        <f t="shared" ca="1" si="5"/>
        <v>#REF!</v>
      </c>
      <c r="AM1996" s="71" t="str">
        <v>2018</v>
      </c>
      <c r="AN1996" s="70">
        <f t="shared" si="3"/>
        <v>43132</v>
      </c>
      <c r="AO1996" s="70" t="s">
        <v>123</v>
      </c>
    </row>
    <row r="1997" spans="1:41" ht="14.4">
      <c r="A1997" s="55" t="s">
        <v>29955</v>
      </c>
      <c r="B1997" s="56" t="s">
        <v>89</v>
      </c>
      <c r="C1997" s="57">
        <v>43111</v>
      </c>
      <c r="D1997" s="56" t="s">
        <v>90</v>
      </c>
      <c r="E1997" s="56" t="s">
        <v>129</v>
      </c>
      <c r="F1997" s="58" t="s">
        <v>214</v>
      </c>
      <c r="G1997" s="58" t="s">
        <v>214</v>
      </c>
      <c r="H1997" s="56" t="s">
        <v>129</v>
      </c>
      <c r="I1997" s="57"/>
      <c r="J1997" s="57">
        <v>43125</v>
      </c>
      <c r="K1997" s="56" t="s">
        <v>18</v>
      </c>
      <c r="L1997" s="56" t="s">
        <v>18</v>
      </c>
      <c r="M1997" s="60" t="s">
        <v>29956</v>
      </c>
      <c r="N1997" s="61"/>
      <c r="O1997" s="61"/>
      <c r="P1997" s="61"/>
      <c r="Q1997" s="56" t="s">
        <v>96</v>
      </c>
      <c r="R1997" s="56"/>
      <c r="S1997" s="56" t="s">
        <v>108</v>
      </c>
      <c r="T1997" s="56" t="s">
        <v>14</v>
      </c>
      <c r="U1997" s="400" t="s">
        <v>18</v>
      </c>
      <c r="V1997" s="56"/>
      <c r="W1997" s="56" t="s">
        <v>24553</v>
      </c>
      <c r="X1997" s="56" t="s">
        <v>14</v>
      </c>
      <c r="Y1997" s="61"/>
      <c r="Z1997" s="56" t="s">
        <v>14</v>
      </c>
      <c r="AA1997" s="533">
        <v>43196</v>
      </c>
      <c r="AB1997" s="203"/>
      <c r="AC1997" s="64" t="s">
        <v>29957</v>
      </c>
      <c r="AD1997" s="65" t="s">
        <v>179</v>
      </c>
      <c r="AE1997" s="65"/>
      <c r="AF1997" s="66"/>
      <c r="AG1997" s="66"/>
      <c r="AH1997" s="67" t="str">
        <v>Jan</v>
      </c>
      <c r="AI1997" s="68" t="str">
        <v>Apr</v>
      </c>
      <c r="AJ1997" s="69" t="e">
        <f t="shared" si="4"/>
        <v>#REF!</v>
      </c>
      <c r="AK1997" s="70">
        <f t="shared" si="1"/>
        <v>43141</v>
      </c>
      <c r="AL1997" s="71" t="e">
        <f t="shared" ca="1" si="5"/>
        <v>#REF!</v>
      </c>
      <c r="AM1997" s="71" t="str">
        <v>2018</v>
      </c>
      <c r="AN1997" s="70">
        <f t="shared" si="3"/>
        <v>43121</v>
      </c>
      <c r="AO1997" s="70" t="s">
        <v>123</v>
      </c>
    </row>
    <row r="1998" spans="1:41" ht="14.4">
      <c r="A1998" s="55" t="s">
        <v>29958</v>
      </c>
      <c r="B1998" s="56" t="s">
        <v>89</v>
      </c>
      <c r="C1998" s="57">
        <v>43119</v>
      </c>
      <c r="D1998" s="56" t="s">
        <v>90</v>
      </c>
      <c r="E1998" s="56" t="s">
        <v>32</v>
      </c>
      <c r="F1998" s="58" t="s">
        <v>106</v>
      </c>
      <c r="G1998" s="58" t="s">
        <v>177</v>
      </c>
      <c r="H1998" s="56" t="s">
        <v>32</v>
      </c>
      <c r="I1998" s="59"/>
      <c r="J1998" s="59"/>
      <c r="K1998" s="61"/>
      <c r="L1998" s="61"/>
      <c r="M1998" s="60" t="s">
        <v>29959</v>
      </c>
      <c r="N1998" s="61"/>
      <c r="O1998" s="61"/>
      <c r="P1998" s="61"/>
      <c r="Q1998" s="56" t="s">
        <v>96</v>
      </c>
      <c r="R1998" s="66"/>
      <c r="S1998" s="61"/>
      <c r="T1998" s="61"/>
      <c r="U1998" s="402"/>
      <c r="V1998" s="66"/>
      <c r="W1998" s="66"/>
      <c r="X1998" s="402"/>
      <c r="Y1998" s="61"/>
      <c r="Z1998" s="56" t="s">
        <v>18</v>
      </c>
      <c r="AA1998" s="57">
        <v>43165</v>
      </c>
      <c r="AB1998" s="203"/>
      <c r="AC1998" s="64" t="s">
        <v>29960</v>
      </c>
      <c r="AD1998" s="65" t="s">
        <v>79</v>
      </c>
      <c r="AE1998" s="65" t="s">
        <v>79</v>
      </c>
      <c r="AF1998" s="66"/>
      <c r="AG1998" s="66"/>
      <c r="AH1998" s="67" t="str">
        <v>Jan</v>
      </c>
      <c r="AI1998" s="68" t="str">
        <v>Mar</v>
      </c>
      <c r="AJ1998" s="69" t="e">
        <f t="shared" si="4"/>
        <v>#REF!</v>
      </c>
      <c r="AK1998" s="70">
        <f t="shared" si="1"/>
        <v>43149</v>
      </c>
      <c r="AL1998" s="71" t="e">
        <f t="shared" ca="1" si="5"/>
        <v>#REF!</v>
      </c>
      <c r="AM1998" s="71" t="str">
        <v>2018</v>
      </c>
      <c r="AN1998" s="70">
        <f t="shared" si="3"/>
        <v>43129</v>
      </c>
      <c r="AO1998" s="70" t="s">
        <v>123</v>
      </c>
    </row>
    <row r="1999" spans="1:41" ht="14.4">
      <c r="A1999" s="55" t="s">
        <v>29961</v>
      </c>
      <c r="B1999" s="56" t="s">
        <v>89</v>
      </c>
      <c r="C1999" s="57">
        <v>43111</v>
      </c>
      <c r="D1999" s="56" t="s">
        <v>90</v>
      </c>
      <c r="E1999" s="56" t="s">
        <v>12</v>
      </c>
      <c r="F1999" s="58" t="s">
        <v>106</v>
      </c>
      <c r="G1999" s="58" t="s">
        <v>107</v>
      </c>
      <c r="H1999" s="56" t="s">
        <v>12</v>
      </c>
      <c r="I1999" s="59"/>
      <c r="J1999" s="59"/>
      <c r="K1999" s="61"/>
      <c r="L1999" s="61"/>
      <c r="M1999" s="60" t="s">
        <v>28701</v>
      </c>
      <c r="N1999" s="61"/>
      <c r="O1999" s="56" t="s">
        <v>29</v>
      </c>
      <c r="P1999" s="56" t="s">
        <v>28702</v>
      </c>
      <c r="Q1999" s="56" t="s">
        <v>17</v>
      </c>
      <c r="R1999" s="66"/>
      <c r="S1999" s="61"/>
      <c r="T1999" s="61"/>
      <c r="U1999" s="402"/>
      <c r="V1999" s="66"/>
      <c r="W1999" s="66"/>
      <c r="X1999" s="400" t="s">
        <v>108</v>
      </c>
      <c r="Y1999" s="56" t="s">
        <v>292</v>
      </c>
      <c r="Z1999" s="56" t="s">
        <v>14</v>
      </c>
      <c r="AA1999" s="533">
        <v>43122</v>
      </c>
      <c r="AB1999" s="203"/>
      <c r="AC1999" s="95"/>
      <c r="AD1999" s="56" t="s">
        <v>294</v>
      </c>
      <c r="AE1999" s="56"/>
      <c r="AF1999" s="61"/>
      <c r="AG1999" s="61"/>
      <c r="AH1999" s="67" t="str">
        <v>Jan</v>
      </c>
      <c r="AI1999" s="68" t="str">
        <v>Jan</v>
      </c>
      <c r="AJ1999" s="69" t="e">
        <f t="shared" si="4"/>
        <v>#REF!</v>
      </c>
      <c r="AK1999" s="70">
        <f t="shared" si="1"/>
        <v>43141</v>
      </c>
      <c r="AL1999" s="71" t="e">
        <f t="shared" ca="1" si="5"/>
        <v>#REF!</v>
      </c>
      <c r="AM1999" s="71" t="str">
        <v>2018</v>
      </c>
      <c r="AN1999" s="70">
        <f t="shared" si="3"/>
        <v>43121</v>
      </c>
      <c r="AO1999" s="70" t="s">
        <v>123</v>
      </c>
    </row>
    <row r="2000" spans="1:41" ht="14.4">
      <c r="A2000" s="55" t="s">
        <v>29962</v>
      </c>
      <c r="B2000" s="56" t="s">
        <v>89</v>
      </c>
      <c r="C2000" s="57">
        <v>43117</v>
      </c>
      <c r="D2000" s="56" t="s">
        <v>90</v>
      </c>
      <c r="E2000" s="56" t="s">
        <v>12</v>
      </c>
      <c r="F2000" s="58" t="s">
        <v>106</v>
      </c>
      <c r="G2000" s="58" t="s">
        <v>107</v>
      </c>
      <c r="H2000" s="56" t="s">
        <v>12</v>
      </c>
      <c r="I2000" s="59"/>
      <c r="J2000" s="59"/>
      <c r="K2000" s="61"/>
      <c r="L2000" s="61"/>
      <c r="M2000" s="60" t="s">
        <v>15133</v>
      </c>
      <c r="N2000" s="61"/>
      <c r="O2000" s="56" t="s">
        <v>249</v>
      </c>
      <c r="P2000" s="56" t="s">
        <v>29963</v>
      </c>
      <c r="Q2000" s="56" t="s">
        <v>17</v>
      </c>
      <c r="R2000" s="66"/>
      <c r="S2000" s="61"/>
      <c r="T2000" s="61"/>
      <c r="U2000" s="402"/>
      <c r="V2000" s="66"/>
      <c r="W2000" s="66"/>
      <c r="X2000" s="400" t="s">
        <v>108</v>
      </c>
      <c r="Y2000" s="56" t="s">
        <v>200</v>
      </c>
      <c r="Z2000" s="56" t="s">
        <v>14</v>
      </c>
      <c r="AA2000" s="533">
        <v>43122</v>
      </c>
      <c r="AB2000" s="203"/>
      <c r="AC2000" s="95"/>
      <c r="AD2000" s="65" t="s">
        <v>294</v>
      </c>
      <c r="AE2000" s="65"/>
      <c r="AF2000" s="66"/>
      <c r="AG2000" s="66"/>
      <c r="AH2000" s="67" t="str">
        <v>Jan</v>
      </c>
      <c r="AI2000" s="68" t="str">
        <v>Jan</v>
      </c>
      <c r="AJ2000" s="69" t="e">
        <f t="shared" si="4"/>
        <v>#REF!</v>
      </c>
      <c r="AK2000" s="70">
        <f t="shared" si="1"/>
        <v>43147</v>
      </c>
      <c r="AL2000" s="71" t="e">
        <f t="shared" ca="1" si="5"/>
        <v>#REF!</v>
      </c>
      <c r="AM2000" s="71" t="str">
        <v>2018</v>
      </c>
      <c r="AN2000" s="70">
        <f t="shared" si="3"/>
        <v>43127</v>
      </c>
      <c r="AO2000" s="70" t="s">
        <v>123</v>
      </c>
    </row>
    <row r="2001" spans="1:41" ht="14.4">
      <c r="A2001" s="55" t="s">
        <v>29964</v>
      </c>
      <c r="B2001" s="56" t="s">
        <v>89</v>
      </c>
      <c r="C2001" s="57">
        <v>43117</v>
      </c>
      <c r="D2001" s="56" t="s">
        <v>90</v>
      </c>
      <c r="E2001" s="56" t="s">
        <v>12</v>
      </c>
      <c r="F2001" s="58" t="s">
        <v>106</v>
      </c>
      <c r="G2001" s="58" t="s">
        <v>107</v>
      </c>
      <c r="H2001" s="56" t="s">
        <v>12</v>
      </c>
      <c r="I2001" s="59"/>
      <c r="J2001" s="59"/>
      <c r="K2001" s="61"/>
      <c r="L2001" s="61"/>
      <c r="M2001" s="60" t="s">
        <v>29965</v>
      </c>
      <c r="N2001" s="61"/>
      <c r="O2001" s="56" t="s">
        <v>436</v>
      </c>
      <c r="P2001" s="56" t="s">
        <v>29966</v>
      </c>
      <c r="Q2001" s="56" t="s">
        <v>17</v>
      </c>
      <c r="R2001" s="66"/>
      <c r="S2001" s="61"/>
      <c r="T2001" s="61"/>
      <c r="U2001" s="402"/>
      <c r="V2001" s="66"/>
      <c r="W2001" s="66"/>
      <c r="X2001" s="400" t="s">
        <v>108</v>
      </c>
      <c r="Y2001" s="56" t="s">
        <v>292</v>
      </c>
      <c r="Z2001" s="56" t="s">
        <v>14</v>
      </c>
      <c r="AA2001" s="533">
        <v>43122</v>
      </c>
      <c r="AB2001" s="203"/>
      <c r="AC2001" s="95"/>
      <c r="AD2001" s="65" t="s">
        <v>294</v>
      </c>
      <c r="AE2001" s="65"/>
      <c r="AF2001" s="66"/>
      <c r="AG2001" s="66"/>
      <c r="AH2001" s="67" t="str">
        <v>Jan</v>
      </c>
      <c r="AI2001" s="68" t="str">
        <v>Jan</v>
      </c>
      <c r="AJ2001" s="69" t="e">
        <f t="shared" si="4"/>
        <v>#REF!</v>
      </c>
      <c r="AK2001" s="70">
        <f t="shared" si="1"/>
        <v>43147</v>
      </c>
      <c r="AL2001" s="71" t="e">
        <f t="shared" ca="1" si="5"/>
        <v>#REF!</v>
      </c>
      <c r="AM2001" s="71" t="str">
        <v>2018</v>
      </c>
      <c r="AN2001" s="70">
        <f t="shared" si="3"/>
        <v>43127</v>
      </c>
      <c r="AO2001" s="70" t="s">
        <v>123</v>
      </c>
    </row>
    <row r="2002" spans="1:41" ht="14.4">
      <c r="A2002" s="55" t="s">
        <v>29967</v>
      </c>
      <c r="B2002" s="56" t="s">
        <v>89</v>
      </c>
      <c r="C2002" s="57">
        <v>43118</v>
      </c>
      <c r="D2002" s="56" t="s">
        <v>90</v>
      </c>
      <c r="E2002" s="56" t="s">
        <v>12</v>
      </c>
      <c r="F2002" s="58" t="s">
        <v>106</v>
      </c>
      <c r="G2002" s="58" t="s">
        <v>107</v>
      </c>
      <c r="H2002" s="56" t="s">
        <v>12</v>
      </c>
      <c r="I2002" s="59"/>
      <c r="J2002" s="59"/>
      <c r="K2002" s="61"/>
      <c r="L2002" s="61"/>
      <c r="M2002" s="60" t="s">
        <v>29968</v>
      </c>
      <c r="N2002" s="61"/>
      <c r="O2002" s="56" t="s">
        <v>29</v>
      </c>
      <c r="P2002" s="56" t="s">
        <v>29969</v>
      </c>
      <c r="Q2002" s="56" t="s">
        <v>17</v>
      </c>
      <c r="R2002" s="66"/>
      <c r="S2002" s="61"/>
      <c r="T2002" s="61"/>
      <c r="U2002" s="402"/>
      <c r="V2002" s="66"/>
      <c r="W2002" s="66"/>
      <c r="X2002" s="400" t="s">
        <v>108</v>
      </c>
      <c r="Y2002" s="56" t="s">
        <v>361</v>
      </c>
      <c r="Z2002" s="56" t="s">
        <v>14</v>
      </c>
      <c r="AA2002" s="533">
        <v>43122</v>
      </c>
      <c r="AB2002" s="203"/>
      <c r="AC2002" s="95"/>
      <c r="AD2002" s="65" t="s">
        <v>294</v>
      </c>
      <c r="AE2002" s="65"/>
      <c r="AF2002" s="66"/>
      <c r="AG2002" s="66"/>
      <c r="AH2002" s="67" t="str">
        <v>Jan</v>
      </c>
      <c r="AI2002" s="68" t="str">
        <v>Jan</v>
      </c>
      <c r="AJ2002" s="69" t="e">
        <f t="shared" si="4"/>
        <v>#REF!</v>
      </c>
      <c r="AK2002" s="70">
        <f t="shared" si="1"/>
        <v>43148</v>
      </c>
      <c r="AL2002" s="71" t="e">
        <f t="shared" ca="1" si="5"/>
        <v>#REF!</v>
      </c>
      <c r="AM2002" s="71" t="str">
        <v>2018</v>
      </c>
      <c r="AN2002" s="70">
        <f t="shared" si="3"/>
        <v>43128</v>
      </c>
      <c r="AO2002" s="70" t="s">
        <v>123</v>
      </c>
    </row>
    <row r="2003" spans="1:41" ht="14.4">
      <c r="A2003" s="55" t="s">
        <v>29970</v>
      </c>
      <c r="B2003" s="56" t="s">
        <v>89</v>
      </c>
      <c r="C2003" s="57">
        <v>43105</v>
      </c>
      <c r="D2003" s="56" t="s">
        <v>90</v>
      </c>
      <c r="E2003" s="56" t="s">
        <v>12</v>
      </c>
      <c r="F2003" s="58" t="s">
        <v>106</v>
      </c>
      <c r="G2003" s="58" t="s">
        <v>107</v>
      </c>
      <c r="H2003" s="56" t="s">
        <v>12</v>
      </c>
      <c r="I2003" s="59"/>
      <c r="J2003" s="59"/>
      <c r="K2003" s="61"/>
      <c r="L2003" s="61"/>
      <c r="M2003" s="60" t="s">
        <v>29971</v>
      </c>
      <c r="N2003" s="61"/>
      <c r="O2003" s="61"/>
      <c r="P2003" s="56" t="s">
        <v>29972</v>
      </c>
      <c r="Q2003" s="56" t="s">
        <v>21</v>
      </c>
      <c r="R2003" s="66"/>
      <c r="S2003" s="61"/>
      <c r="T2003" s="61"/>
      <c r="U2003" s="402"/>
      <c r="V2003" s="66"/>
      <c r="W2003" s="66"/>
      <c r="X2003" s="400" t="s">
        <v>108</v>
      </c>
      <c r="Y2003" s="61"/>
      <c r="Z2003" s="56" t="s">
        <v>18</v>
      </c>
      <c r="AA2003" s="533">
        <v>43105</v>
      </c>
      <c r="AB2003" s="203"/>
      <c r="AC2003" s="246"/>
      <c r="AD2003" s="65" t="s">
        <v>79</v>
      </c>
      <c r="AE2003" s="65"/>
      <c r="AF2003" s="66"/>
      <c r="AG2003" s="66"/>
      <c r="AH2003" s="67" t="str">
        <v>Jan</v>
      </c>
      <c r="AI2003" s="68" t="str">
        <v>Jan</v>
      </c>
      <c r="AJ2003" s="69" t="e">
        <f t="shared" si="4"/>
        <v>#REF!</v>
      </c>
      <c r="AK2003" s="70">
        <f t="shared" si="1"/>
        <v>43135</v>
      </c>
      <c r="AL2003" s="71" t="e">
        <f t="shared" ca="1" si="5"/>
        <v>#REF!</v>
      </c>
      <c r="AM2003" s="71" t="str">
        <v>2018</v>
      </c>
      <c r="AN2003" s="70">
        <f t="shared" si="3"/>
        <v>43115</v>
      </c>
      <c r="AO2003" s="70" t="s">
        <v>123</v>
      </c>
    </row>
    <row r="2004" spans="1:41" ht="14.4">
      <c r="A2004" s="55" t="s">
        <v>29973</v>
      </c>
      <c r="B2004" s="56" t="s">
        <v>89</v>
      </c>
      <c r="C2004" s="57">
        <v>43105</v>
      </c>
      <c r="D2004" s="56" t="s">
        <v>90</v>
      </c>
      <c r="E2004" s="56" t="s">
        <v>12</v>
      </c>
      <c r="F2004" s="58" t="s">
        <v>106</v>
      </c>
      <c r="G2004" s="58" t="s">
        <v>107</v>
      </c>
      <c r="H2004" s="56" t="s">
        <v>12</v>
      </c>
      <c r="I2004" s="59"/>
      <c r="J2004" s="59"/>
      <c r="K2004" s="61"/>
      <c r="L2004" s="61"/>
      <c r="M2004" s="60" t="s">
        <v>29974</v>
      </c>
      <c r="N2004" s="61"/>
      <c r="O2004" s="61"/>
      <c r="P2004" s="56" t="s">
        <v>29975</v>
      </c>
      <c r="Q2004" s="56" t="s">
        <v>21</v>
      </c>
      <c r="R2004" s="66"/>
      <c r="S2004" s="61"/>
      <c r="T2004" s="61"/>
      <c r="U2004" s="402"/>
      <c r="V2004" s="66"/>
      <c r="W2004" s="66"/>
      <c r="X2004" s="400" t="s">
        <v>108</v>
      </c>
      <c r="Y2004" s="61"/>
      <c r="Z2004" s="56" t="s">
        <v>18</v>
      </c>
      <c r="AA2004" s="533">
        <v>43105</v>
      </c>
      <c r="AB2004" s="203"/>
      <c r="AC2004" s="95"/>
      <c r="AD2004" s="65" t="s">
        <v>79</v>
      </c>
      <c r="AE2004" s="65"/>
      <c r="AF2004" s="66"/>
      <c r="AG2004" s="66"/>
      <c r="AH2004" s="67" t="str">
        <v>Jan</v>
      </c>
      <c r="AI2004" s="68" t="str">
        <v>Jan</v>
      </c>
      <c r="AJ2004" s="69" t="e">
        <f t="shared" si="4"/>
        <v>#REF!</v>
      </c>
      <c r="AK2004" s="70">
        <f t="shared" si="1"/>
        <v>43135</v>
      </c>
      <c r="AL2004" s="71" t="e">
        <f t="shared" ca="1" si="5"/>
        <v>#REF!</v>
      </c>
      <c r="AM2004" s="71" t="str">
        <v>2018</v>
      </c>
      <c r="AN2004" s="70">
        <f t="shared" si="3"/>
        <v>43115</v>
      </c>
      <c r="AO2004" s="70" t="s">
        <v>123</v>
      </c>
    </row>
    <row r="2005" spans="1:41" ht="14.4">
      <c r="A2005" s="55" t="s">
        <v>29976</v>
      </c>
      <c r="B2005" s="56" t="s">
        <v>89</v>
      </c>
      <c r="C2005" s="57">
        <v>43109</v>
      </c>
      <c r="D2005" s="56" t="s">
        <v>90</v>
      </c>
      <c r="E2005" s="56" t="s">
        <v>12</v>
      </c>
      <c r="F2005" s="58" t="s">
        <v>106</v>
      </c>
      <c r="G2005" s="58" t="s">
        <v>107</v>
      </c>
      <c r="H2005" s="56" t="s">
        <v>12</v>
      </c>
      <c r="I2005" s="59"/>
      <c r="J2005" s="59"/>
      <c r="K2005" s="61"/>
      <c r="L2005" s="61"/>
      <c r="M2005" s="60" t="s">
        <v>29977</v>
      </c>
      <c r="N2005" s="61"/>
      <c r="O2005" s="56" t="s">
        <v>271</v>
      </c>
      <c r="P2005" s="56" t="s">
        <v>29978</v>
      </c>
      <c r="Q2005" s="56" t="s">
        <v>17</v>
      </c>
      <c r="R2005" s="66"/>
      <c r="S2005" s="61"/>
      <c r="T2005" s="61"/>
      <c r="U2005" s="402"/>
      <c r="V2005" s="66"/>
      <c r="W2005" s="66"/>
      <c r="X2005" s="400" t="s">
        <v>108</v>
      </c>
      <c r="Y2005" s="61"/>
      <c r="Z2005" s="56" t="s">
        <v>18</v>
      </c>
      <c r="AA2005" s="533">
        <v>43119</v>
      </c>
      <c r="AB2005" s="203"/>
      <c r="AC2005" s="95"/>
      <c r="AD2005" s="65" t="s">
        <v>79</v>
      </c>
      <c r="AE2005" s="65"/>
      <c r="AF2005" s="66"/>
      <c r="AG2005" s="66"/>
      <c r="AH2005" s="67" t="str">
        <v>Jan</v>
      </c>
      <c r="AI2005" s="68" t="str">
        <v>Jan</v>
      </c>
      <c r="AJ2005" s="69" t="e">
        <f t="shared" si="4"/>
        <v>#REF!</v>
      </c>
      <c r="AK2005" s="70">
        <f t="shared" si="1"/>
        <v>43139</v>
      </c>
      <c r="AL2005" s="71" t="e">
        <f t="shared" ca="1" si="5"/>
        <v>#REF!</v>
      </c>
      <c r="AM2005" s="71" t="str">
        <v>2018</v>
      </c>
      <c r="AN2005" s="70">
        <f t="shared" si="3"/>
        <v>43119</v>
      </c>
      <c r="AO2005" s="70" t="s">
        <v>123</v>
      </c>
    </row>
    <row r="2006" spans="1:41" ht="14.4">
      <c r="A2006" s="55" t="s">
        <v>29979</v>
      </c>
      <c r="B2006" s="56" t="s">
        <v>89</v>
      </c>
      <c r="C2006" s="57">
        <v>43123</v>
      </c>
      <c r="D2006" s="56" t="s">
        <v>90</v>
      </c>
      <c r="E2006" s="56" t="s">
        <v>15779</v>
      </c>
      <c r="F2006" s="58" t="s">
        <v>214</v>
      </c>
      <c r="G2006" s="58" t="s">
        <v>214</v>
      </c>
      <c r="H2006" s="56" t="s">
        <v>2445</v>
      </c>
      <c r="I2006" s="57"/>
      <c r="J2006" s="57">
        <v>43136</v>
      </c>
      <c r="K2006" s="56" t="s">
        <v>18</v>
      </c>
      <c r="L2006" s="56" t="s">
        <v>14</v>
      </c>
      <c r="M2006" s="60" t="s">
        <v>29980</v>
      </c>
      <c r="N2006" s="61"/>
      <c r="O2006" s="61"/>
      <c r="P2006" s="61"/>
      <c r="Q2006" s="56" t="s">
        <v>96</v>
      </c>
      <c r="R2006" s="56"/>
      <c r="S2006" s="56" t="s">
        <v>108</v>
      </c>
      <c r="T2006" s="56" t="s">
        <v>14</v>
      </c>
      <c r="U2006" s="400"/>
      <c r="V2006" s="56"/>
      <c r="W2006" s="56" t="s">
        <v>108</v>
      </c>
      <c r="X2006" s="400" t="s">
        <v>108</v>
      </c>
      <c r="Y2006" s="61"/>
      <c r="Z2006" s="56" t="s">
        <v>14</v>
      </c>
      <c r="AA2006" s="533">
        <v>43124</v>
      </c>
      <c r="AB2006" s="203"/>
      <c r="AC2006" s="64" t="s">
        <v>29981</v>
      </c>
      <c r="AD2006" s="65" t="s">
        <v>118</v>
      </c>
      <c r="AE2006" s="65"/>
      <c r="AF2006" s="66"/>
      <c r="AG2006" s="66"/>
      <c r="AH2006" s="67" t="str">
        <v>Jan</v>
      </c>
      <c r="AI2006" s="68" t="str">
        <v>Jan</v>
      </c>
      <c r="AJ2006" s="69" t="e">
        <f t="shared" si="4"/>
        <v>#REF!</v>
      </c>
      <c r="AK2006" s="70">
        <f t="shared" si="1"/>
        <v>43153</v>
      </c>
      <c r="AL2006" s="71" t="e">
        <f t="shared" ca="1" si="5"/>
        <v>#REF!</v>
      </c>
      <c r="AM2006" s="71" t="str">
        <v>2018</v>
      </c>
      <c r="AN2006" s="70">
        <f t="shared" si="3"/>
        <v>43133</v>
      </c>
      <c r="AO2006" s="70" t="s">
        <v>123</v>
      </c>
    </row>
    <row r="2007" spans="1:41" ht="14.4">
      <c r="A2007" s="55" t="s">
        <v>29982</v>
      </c>
      <c r="B2007" s="56" t="s">
        <v>89</v>
      </c>
      <c r="C2007" s="57">
        <v>43124</v>
      </c>
      <c r="D2007" s="56" t="s">
        <v>90</v>
      </c>
      <c r="E2007" s="56" t="s">
        <v>12</v>
      </c>
      <c r="F2007" s="58" t="s">
        <v>106</v>
      </c>
      <c r="G2007" s="58" t="s">
        <v>107</v>
      </c>
      <c r="H2007" s="56" t="s">
        <v>12</v>
      </c>
      <c r="I2007" s="59"/>
      <c r="J2007" s="59"/>
      <c r="K2007" s="61"/>
      <c r="L2007" s="61"/>
      <c r="M2007" s="60" t="s">
        <v>29983</v>
      </c>
      <c r="N2007" s="61"/>
      <c r="O2007" s="56" t="s">
        <v>33</v>
      </c>
      <c r="P2007" s="56" t="s">
        <v>29984</v>
      </c>
      <c r="Q2007" s="56" t="s">
        <v>17</v>
      </c>
      <c r="R2007" s="66"/>
      <c r="S2007" s="61"/>
      <c r="T2007" s="61"/>
      <c r="U2007" s="402"/>
      <c r="V2007" s="66"/>
      <c r="W2007" s="66"/>
      <c r="X2007" s="400" t="s">
        <v>108</v>
      </c>
      <c r="Y2007" s="61"/>
      <c r="Z2007" s="56" t="s">
        <v>18</v>
      </c>
      <c r="AA2007" s="533">
        <v>43124</v>
      </c>
      <c r="AB2007" s="203"/>
      <c r="AC2007" s="197"/>
      <c r="AD2007" s="65" t="s">
        <v>79</v>
      </c>
      <c r="AE2007" s="65"/>
      <c r="AF2007" s="66"/>
      <c r="AG2007" s="66"/>
      <c r="AH2007" s="67" t="str">
        <v>Jan</v>
      </c>
      <c r="AI2007" s="68" t="str">
        <v>Jan</v>
      </c>
      <c r="AJ2007" s="69" t="e">
        <f t="shared" si="4"/>
        <v>#REF!</v>
      </c>
      <c r="AK2007" s="70">
        <f t="shared" si="1"/>
        <v>43154</v>
      </c>
      <c r="AL2007" s="71" t="e">
        <f t="shared" ca="1" si="5"/>
        <v>#REF!</v>
      </c>
      <c r="AM2007" s="71" t="str">
        <v>2018</v>
      </c>
      <c r="AN2007" s="70">
        <f t="shared" si="3"/>
        <v>43134</v>
      </c>
      <c r="AO2007" s="70" t="s">
        <v>123</v>
      </c>
    </row>
    <row r="2008" spans="1:41" ht="14.4">
      <c r="A2008" s="55" t="s">
        <v>29985</v>
      </c>
      <c r="B2008" s="56" t="s">
        <v>89</v>
      </c>
      <c r="C2008" s="57">
        <v>43124</v>
      </c>
      <c r="D2008" s="56" t="s">
        <v>90</v>
      </c>
      <c r="E2008" s="56" t="s">
        <v>15779</v>
      </c>
      <c r="F2008" s="58" t="s">
        <v>214</v>
      </c>
      <c r="G2008" s="58" t="s">
        <v>214</v>
      </c>
      <c r="H2008" s="56" t="s">
        <v>2445</v>
      </c>
      <c r="I2008" s="57"/>
      <c r="J2008" s="57">
        <v>43137</v>
      </c>
      <c r="K2008" s="56" t="s">
        <v>18</v>
      </c>
      <c r="L2008" s="56" t="s">
        <v>18</v>
      </c>
      <c r="M2008" s="60" t="s">
        <v>29986</v>
      </c>
      <c r="N2008" s="61"/>
      <c r="O2008" s="61"/>
      <c r="P2008" s="61"/>
      <c r="Q2008" s="56" t="s">
        <v>96</v>
      </c>
      <c r="R2008" s="56"/>
      <c r="S2008" s="56" t="s">
        <v>108</v>
      </c>
      <c r="T2008" s="56" t="s">
        <v>14</v>
      </c>
      <c r="U2008" s="400"/>
      <c r="V2008" s="56"/>
      <c r="W2008" s="56" t="s">
        <v>108</v>
      </c>
      <c r="X2008" s="400" t="s">
        <v>108</v>
      </c>
      <c r="Y2008" s="61"/>
      <c r="Z2008" s="56" t="s">
        <v>18</v>
      </c>
      <c r="AA2008" s="533">
        <v>43131</v>
      </c>
      <c r="AB2008" s="203"/>
      <c r="AC2008" s="64" t="s">
        <v>29987</v>
      </c>
      <c r="AD2008" s="65" t="s">
        <v>79</v>
      </c>
      <c r="AE2008" s="65"/>
      <c r="AF2008" s="66"/>
      <c r="AG2008" s="66"/>
      <c r="AH2008" s="67" t="str">
        <v>Jan</v>
      </c>
      <c r="AI2008" s="68" t="str">
        <v>Jan</v>
      </c>
      <c r="AJ2008" s="69" t="e">
        <f t="shared" si="4"/>
        <v>#REF!</v>
      </c>
      <c r="AK2008" s="70">
        <f t="shared" si="1"/>
        <v>43154</v>
      </c>
      <c r="AL2008" s="71" t="e">
        <f t="shared" ca="1" si="5"/>
        <v>#REF!</v>
      </c>
      <c r="AM2008" s="71" t="str">
        <v>2018</v>
      </c>
      <c r="AN2008" s="70">
        <f t="shared" si="3"/>
        <v>43134</v>
      </c>
      <c r="AO2008" s="70" t="s">
        <v>123</v>
      </c>
    </row>
    <row r="2009" spans="1:41" ht="14.4">
      <c r="A2009" s="55" t="s">
        <v>29988</v>
      </c>
      <c r="B2009" s="56" t="s">
        <v>89</v>
      </c>
      <c r="C2009" s="57">
        <v>43125</v>
      </c>
      <c r="D2009" s="56" t="s">
        <v>90</v>
      </c>
      <c r="E2009" s="56" t="s">
        <v>12</v>
      </c>
      <c r="F2009" s="58" t="s">
        <v>106</v>
      </c>
      <c r="G2009" s="58" t="s">
        <v>107</v>
      </c>
      <c r="H2009" s="56" t="s">
        <v>12</v>
      </c>
      <c r="I2009" s="59"/>
      <c r="J2009" s="59"/>
      <c r="K2009" s="61"/>
      <c r="L2009" s="61"/>
      <c r="M2009" s="60" t="s">
        <v>29989</v>
      </c>
      <c r="N2009" s="61"/>
      <c r="O2009" s="56" t="s">
        <v>271</v>
      </c>
      <c r="P2009" s="56" t="s">
        <v>29990</v>
      </c>
      <c r="Q2009" s="56" t="s">
        <v>17</v>
      </c>
      <c r="R2009" s="66"/>
      <c r="S2009" s="61"/>
      <c r="T2009" s="61"/>
      <c r="U2009" s="402"/>
      <c r="V2009" s="66"/>
      <c r="W2009" s="66"/>
      <c r="X2009" s="400" t="s">
        <v>108</v>
      </c>
      <c r="Y2009" s="56" t="s">
        <v>292</v>
      </c>
      <c r="Z2009" s="56" t="s">
        <v>14</v>
      </c>
      <c r="AA2009" s="533">
        <v>43126</v>
      </c>
      <c r="AB2009" s="203"/>
      <c r="AC2009" s="64"/>
      <c r="AD2009" s="65" t="s">
        <v>294</v>
      </c>
      <c r="AE2009" s="65"/>
      <c r="AF2009" s="66"/>
      <c r="AG2009" s="66"/>
      <c r="AH2009" s="67" t="str">
        <v>Jan</v>
      </c>
      <c r="AI2009" s="68" t="str">
        <v>Jan</v>
      </c>
      <c r="AJ2009" s="69" t="e">
        <f t="shared" si="4"/>
        <v>#REF!</v>
      </c>
      <c r="AK2009" s="70">
        <f t="shared" si="1"/>
        <v>43155</v>
      </c>
      <c r="AL2009" s="71" t="e">
        <f t="shared" ca="1" si="5"/>
        <v>#REF!</v>
      </c>
      <c r="AM2009" s="71" t="str">
        <v>2018</v>
      </c>
      <c r="AN2009" s="70">
        <f t="shared" si="3"/>
        <v>43135</v>
      </c>
      <c r="AO2009" s="70" t="s">
        <v>123</v>
      </c>
    </row>
    <row r="2010" spans="1:41" ht="14.4">
      <c r="A2010" s="55" t="s">
        <v>29991</v>
      </c>
      <c r="B2010" s="56" t="s">
        <v>89</v>
      </c>
      <c r="C2010" s="57">
        <v>43126</v>
      </c>
      <c r="D2010" s="56" t="s">
        <v>90</v>
      </c>
      <c r="E2010" s="56" t="s">
        <v>12</v>
      </c>
      <c r="F2010" s="58" t="s">
        <v>106</v>
      </c>
      <c r="G2010" s="58" t="s">
        <v>107</v>
      </c>
      <c r="H2010" s="56" t="s">
        <v>12</v>
      </c>
      <c r="I2010" s="59"/>
      <c r="J2010" s="59"/>
      <c r="K2010" s="61"/>
      <c r="L2010" s="61"/>
      <c r="M2010" s="60" t="s">
        <v>29992</v>
      </c>
      <c r="N2010" s="61"/>
      <c r="O2010" s="61"/>
      <c r="P2010" s="78" t="s">
        <v>29993</v>
      </c>
      <c r="Q2010" s="56" t="s">
        <v>17</v>
      </c>
      <c r="R2010" s="66"/>
      <c r="S2010" s="61"/>
      <c r="T2010" s="61"/>
      <c r="U2010" s="402"/>
      <c r="V2010" s="66"/>
      <c r="W2010" s="66"/>
      <c r="X2010" s="400" t="s">
        <v>108</v>
      </c>
      <c r="Y2010" s="61"/>
      <c r="Z2010" s="56" t="s">
        <v>18</v>
      </c>
      <c r="AA2010" s="533">
        <v>43140</v>
      </c>
      <c r="AB2010" s="203"/>
      <c r="AC2010" s="64" t="s">
        <v>29994</v>
      </c>
      <c r="AD2010" s="65" t="s">
        <v>79</v>
      </c>
      <c r="AE2010" s="65"/>
      <c r="AF2010" s="66"/>
      <c r="AG2010" s="66"/>
      <c r="AH2010" s="67" t="str">
        <v>Jan</v>
      </c>
      <c r="AI2010" s="68" t="str">
        <v>Feb</v>
      </c>
      <c r="AJ2010" s="69" t="e">
        <f t="shared" si="4"/>
        <v>#REF!</v>
      </c>
      <c r="AK2010" s="70">
        <f t="shared" si="1"/>
        <v>43156</v>
      </c>
      <c r="AL2010" s="71" t="e">
        <f t="shared" ca="1" si="5"/>
        <v>#REF!</v>
      </c>
      <c r="AM2010" s="71" t="str">
        <v>2018</v>
      </c>
      <c r="AN2010" s="70">
        <f t="shared" si="3"/>
        <v>43136</v>
      </c>
      <c r="AO2010" s="70" t="s">
        <v>123</v>
      </c>
    </row>
    <row r="2011" spans="1:41" ht="14.4">
      <c r="A2011" s="55" t="s">
        <v>29995</v>
      </c>
      <c r="B2011" s="56" t="s">
        <v>89</v>
      </c>
      <c r="C2011" s="57">
        <v>43122</v>
      </c>
      <c r="D2011" s="56" t="s">
        <v>90</v>
      </c>
      <c r="E2011" s="56" t="s">
        <v>12</v>
      </c>
      <c r="F2011" s="58" t="s">
        <v>106</v>
      </c>
      <c r="G2011" s="58" t="s">
        <v>107</v>
      </c>
      <c r="H2011" s="56" t="s">
        <v>12</v>
      </c>
      <c r="I2011" s="59"/>
      <c r="J2011" s="59"/>
      <c r="K2011" s="61"/>
      <c r="L2011" s="61"/>
      <c r="M2011" s="60" t="s">
        <v>29996</v>
      </c>
      <c r="N2011" s="61"/>
      <c r="O2011" s="56" t="s">
        <v>355</v>
      </c>
      <c r="P2011" s="547"/>
      <c r="Q2011" s="56" t="s">
        <v>17</v>
      </c>
      <c r="R2011" s="66"/>
      <c r="S2011" s="61"/>
      <c r="T2011" s="61"/>
      <c r="U2011" s="402"/>
      <c r="V2011" s="66"/>
      <c r="W2011" s="66"/>
      <c r="X2011" s="400" t="s">
        <v>108</v>
      </c>
      <c r="Y2011" s="61"/>
      <c r="Z2011" s="56" t="s">
        <v>14</v>
      </c>
      <c r="AA2011" s="533">
        <v>43126</v>
      </c>
      <c r="AB2011" s="203"/>
      <c r="AC2011" s="60" t="s">
        <v>6863</v>
      </c>
      <c r="AD2011" s="65" t="s">
        <v>179</v>
      </c>
      <c r="AE2011" s="65"/>
      <c r="AF2011" s="66"/>
      <c r="AG2011" s="66"/>
      <c r="AH2011" s="67" t="str">
        <v>Jan</v>
      </c>
      <c r="AI2011" s="68" t="str">
        <v>Jan</v>
      </c>
      <c r="AJ2011" s="69" t="e">
        <f t="shared" si="4"/>
        <v>#REF!</v>
      </c>
      <c r="AK2011" s="70">
        <f t="shared" si="1"/>
        <v>43152</v>
      </c>
      <c r="AL2011" s="71" t="e">
        <f t="shared" ca="1" si="5"/>
        <v>#REF!</v>
      </c>
      <c r="AM2011" s="71" t="str">
        <v>2018</v>
      </c>
      <c r="AN2011" s="70">
        <f t="shared" si="3"/>
        <v>43132</v>
      </c>
      <c r="AO2011" s="70" t="s">
        <v>123</v>
      </c>
    </row>
    <row r="2012" spans="1:41" ht="14.4">
      <c r="A2012" s="55" t="s">
        <v>29997</v>
      </c>
      <c r="B2012" s="56" t="s">
        <v>89</v>
      </c>
      <c r="C2012" s="57">
        <v>43129</v>
      </c>
      <c r="D2012" s="56" t="s">
        <v>90</v>
      </c>
      <c r="E2012" s="56" t="s">
        <v>15779</v>
      </c>
      <c r="F2012" s="58" t="s">
        <v>214</v>
      </c>
      <c r="G2012" s="58" t="s">
        <v>214</v>
      </c>
      <c r="H2012" s="56" t="s">
        <v>2445</v>
      </c>
      <c r="I2012" s="57"/>
      <c r="J2012" s="57">
        <v>43140</v>
      </c>
      <c r="K2012" s="56" t="s">
        <v>18</v>
      </c>
      <c r="L2012" s="56" t="s">
        <v>18</v>
      </c>
      <c r="M2012" s="60" t="s">
        <v>29998</v>
      </c>
      <c r="N2012" s="61"/>
      <c r="O2012" s="61"/>
      <c r="P2012" s="61"/>
      <c r="Q2012" s="56" t="s">
        <v>96</v>
      </c>
      <c r="R2012" s="56"/>
      <c r="S2012" s="56" t="s">
        <v>108</v>
      </c>
      <c r="T2012" s="56" t="s">
        <v>14</v>
      </c>
      <c r="U2012" s="400"/>
      <c r="V2012" s="56"/>
      <c r="W2012" s="56" t="s">
        <v>108</v>
      </c>
      <c r="X2012" s="400" t="s">
        <v>108</v>
      </c>
      <c r="Y2012" s="61"/>
      <c r="Z2012" s="56" t="s">
        <v>18</v>
      </c>
      <c r="AA2012" s="533">
        <v>43130</v>
      </c>
      <c r="AB2012" s="203"/>
      <c r="AC2012" s="60" t="s">
        <v>29999</v>
      </c>
      <c r="AD2012" s="65" t="s">
        <v>79</v>
      </c>
      <c r="AE2012" s="65"/>
      <c r="AF2012" s="66"/>
      <c r="AG2012" s="66"/>
      <c r="AH2012" s="67" t="str">
        <v>Jan</v>
      </c>
      <c r="AI2012" s="68" t="str">
        <v>Jan</v>
      </c>
      <c r="AJ2012" s="69" t="e">
        <f t="shared" si="4"/>
        <v>#REF!</v>
      </c>
      <c r="AK2012" s="70">
        <f t="shared" si="1"/>
        <v>43159</v>
      </c>
      <c r="AL2012" s="71" t="e">
        <f t="shared" ca="1" si="5"/>
        <v>#REF!</v>
      </c>
      <c r="AM2012" s="71" t="str">
        <v>2018</v>
      </c>
      <c r="AN2012" s="70">
        <f t="shared" si="3"/>
        <v>43139</v>
      </c>
      <c r="AO2012" s="70" t="s">
        <v>123</v>
      </c>
    </row>
    <row r="2013" spans="1:41" ht="14.4">
      <c r="A2013" s="55" t="s">
        <v>30000</v>
      </c>
      <c r="B2013" s="56" t="s">
        <v>89</v>
      </c>
      <c r="C2013" s="57">
        <v>43109</v>
      </c>
      <c r="D2013" s="56" t="s">
        <v>1027</v>
      </c>
      <c r="E2013" s="56" t="s">
        <v>112</v>
      </c>
      <c r="F2013" s="58" t="s">
        <v>106</v>
      </c>
      <c r="G2013" s="58" t="s">
        <v>113</v>
      </c>
      <c r="H2013" s="56" t="s">
        <v>112</v>
      </c>
      <c r="I2013" s="57"/>
      <c r="J2013" s="57">
        <v>43140</v>
      </c>
      <c r="K2013" s="56" t="s">
        <v>18</v>
      </c>
      <c r="L2013" s="56" t="s">
        <v>18</v>
      </c>
      <c r="M2013" s="60" t="s">
        <v>30001</v>
      </c>
      <c r="N2013" s="56" t="s">
        <v>30002</v>
      </c>
      <c r="O2013" s="56" t="s">
        <v>114</v>
      </c>
      <c r="P2013" s="56" t="s">
        <v>27385</v>
      </c>
      <c r="Q2013" s="56" t="s">
        <v>116</v>
      </c>
      <c r="R2013" s="353">
        <v>43116</v>
      </c>
      <c r="S2013" s="61"/>
      <c r="T2013" s="61"/>
      <c r="U2013" s="400"/>
      <c r="V2013" s="66"/>
      <c r="W2013" s="66"/>
      <c r="X2013" s="400" t="s">
        <v>108</v>
      </c>
      <c r="Y2013" s="61"/>
      <c r="Z2013" s="66"/>
      <c r="AA2013" s="57">
        <v>43116</v>
      </c>
      <c r="AB2013" s="203"/>
      <c r="AC2013" s="64" t="s">
        <v>257</v>
      </c>
      <c r="AD2013" s="534" t="s">
        <v>118</v>
      </c>
      <c r="AE2013" s="96"/>
      <c r="AF2013" s="66"/>
      <c r="AG2013" s="66"/>
      <c r="AH2013" s="67" t="str">
        <v>Jan</v>
      </c>
      <c r="AI2013" s="68" t="str">
        <v>Jan</v>
      </c>
      <c r="AJ2013" s="69" t="e">
        <f t="shared" si="4"/>
        <v>#REF!</v>
      </c>
      <c r="AK2013" s="70">
        <f t="shared" si="1"/>
        <v>43139</v>
      </c>
      <c r="AL2013" s="71" t="e">
        <f t="shared" ca="1" si="5"/>
        <v>#REF!</v>
      </c>
      <c r="AM2013" s="71" t="str">
        <v>2018</v>
      </c>
      <c r="AN2013" s="70">
        <f t="shared" si="3"/>
        <v>43119</v>
      </c>
      <c r="AO2013" s="70" t="s">
        <v>121</v>
      </c>
    </row>
    <row r="2014" spans="1:41" ht="14.4">
      <c r="A2014" s="55" t="s">
        <v>30003</v>
      </c>
      <c r="B2014" s="56" t="s">
        <v>89</v>
      </c>
      <c r="C2014" s="57">
        <v>43130</v>
      </c>
      <c r="D2014" s="56" t="s">
        <v>90</v>
      </c>
      <c r="E2014" s="56" t="s">
        <v>15779</v>
      </c>
      <c r="F2014" s="58" t="s">
        <v>214</v>
      </c>
      <c r="G2014" s="58" t="s">
        <v>214</v>
      </c>
      <c r="H2014" s="56" t="s">
        <v>2445</v>
      </c>
      <c r="I2014" s="57"/>
      <c r="J2014" s="57">
        <v>43143</v>
      </c>
      <c r="K2014" s="56" t="s">
        <v>18</v>
      </c>
      <c r="L2014" s="56" t="s">
        <v>18</v>
      </c>
      <c r="M2014" s="60" t="s">
        <v>30004</v>
      </c>
      <c r="N2014" s="61"/>
      <c r="O2014" s="61"/>
      <c r="P2014" s="56" t="s">
        <v>26909</v>
      </c>
      <c r="Q2014" s="56" t="s">
        <v>96</v>
      </c>
      <c r="R2014" s="56"/>
      <c r="S2014" s="56" t="s">
        <v>108</v>
      </c>
      <c r="T2014" s="56" t="s">
        <v>14</v>
      </c>
      <c r="U2014" s="400"/>
      <c r="V2014" s="56"/>
      <c r="W2014" s="56" t="s">
        <v>108</v>
      </c>
      <c r="X2014" s="400" t="s">
        <v>108</v>
      </c>
      <c r="Y2014" s="61"/>
      <c r="Z2014" s="56" t="s">
        <v>18</v>
      </c>
      <c r="AA2014" s="533">
        <v>43136</v>
      </c>
      <c r="AB2014" s="203"/>
      <c r="AC2014" s="64" t="s">
        <v>30005</v>
      </c>
      <c r="AD2014" s="65" t="s">
        <v>79</v>
      </c>
      <c r="AE2014" s="65"/>
      <c r="AF2014" s="66"/>
      <c r="AG2014" s="66"/>
      <c r="AH2014" s="67" t="str">
        <v>Jan</v>
      </c>
      <c r="AI2014" s="68" t="str">
        <v>Feb</v>
      </c>
      <c r="AJ2014" s="69" t="e">
        <f t="shared" si="4"/>
        <v>#REF!</v>
      </c>
      <c r="AK2014" s="70">
        <f t="shared" si="1"/>
        <v>43160</v>
      </c>
      <c r="AL2014" s="71" t="e">
        <f t="shared" ca="1" si="5"/>
        <v>#REF!</v>
      </c>
      <c r="AM2014" s="71" t="str">
        <v>2018</v>
      </c>
      <c r="AN2014" s="70">
        <f t="shared" si="3"/>
        <v>43140</v>
      </c>
      <c r="AO2014" s="70" t="s">
        <v>123</v>
      </c>
    </row>
    <row r="2015" spans="1:41" ht="14.4">
      <c r="A2015" s="55" t="s">
        <v>30006</v>
      </c>
      <c r="B2015" s="56" t="s">
        <v>89</v>
      </c>
      <c r="C2015" s="57">
        <v>43130</v>
      </c>
      <c r="D2015" s="56" t="s">
        <v>90</v>
      </c>
      <c r="E2015" s="56" t="s">
        <v>15779</v>
      </c>
      <c r="F2015" s="58" t="s">
        <v>214</v>
      </c>
      <c r="G2015" s="58" t="s">
        <v>214</v>
      </c>
      <c r="H2015" s="56" t="s">
        <v>2445</v>
      </c>
      <c r="I2015" s="57"/>
      <c r="J2015" s="57">
        <v>43143</v>
      </c>
      <c r="K2015" s="56" t="s">
        <v>18</v>
      </c>
      <c r="L2015" s="56" t="s">
        <v>14</v>
      </c>
      <c r="M2015" s="60" t="s">
        <v>30007</v>
      </c>
      <c r="N2015" s="61"/>
      <c r="O2015" s="61"/>
      <c r="P2015" s="56" t="s">
        <v>30008</v>
      </c>
      <c r="Q2015" s="56" t="s">
        <v>96</v>
      </c>
      <c r="R2015" s="56"/>
      <c r="S2015" s="56" t="s">
        <v>108</v>
      </c>
      <c r="T2015" s="56" t="s">
        <v>14</v>
      </c>
      <c r="U2015" s="400"/>
      <c r="V2015" s="56"/>
      <c r="W2015" s="56" t="s">
        <v>108</v>
      </c>
      <c r="X2015" s="400" t="s">
        <v>108</v>
      </c>
      <c r="Y2015" s="61"/>
      <c r="Z2015" s="56" t="s">
        <v>14</v>
      </c>
      <c r="AA2015" s="533">
        <v>43136</v>
      </c>
      <c r="AB2015" s="203"/>
      <c r="AC2015" s="64" t="s">
        <v>30009</v>
      </c>
      <c r="AD2015" s="65" t="s">
        <v>633</v>
      </c>
      <c r="AE2015" s="65"/>
      <c r="AF2015" s="66"/>
      <c r="AG2015" s="66"/>
      <c r="AH2015" s="67" t="str">
        <v>Jan</v>
      </c>
      <c r="AI2015" s="68" t="str">
        <v>Feb</v>
      </c>
      <c r="AJ2015" s="69" t="e">
        <f t="shared" si="4"/>
        <v>#REF!</v>
      </c>
      <c r="AK2015" s="70">
        <f t="shared" si="1"/>
        <v>43160</v>
      </c>
      <c r="AL2015" s="71" t="e">
        <f t="shared" ca="1" si="5"/>
        <v>#REF!</v>
      </c>
      <c r="AM2015" s="71" t="str">
        <v>2018</v>
      </c>
      <c r="AN2015" s="70">
        <f t="shared" si="3"/>
        <v>43140</v>
      </c>
      <c r="AO2015" s="70" t="s">
        <v>123</v>
      </c>
    </row>
    <row r="2016" spans="1:41" ht="14.4">
      <c r="A2016" s="55" t="s">
        <v>30010</v>
      </c>
      <c r="B2016" s="56" t="s">
        <v>89</v>
      </c>
      <c r="C2016" s="57">
        <v>43131</v>
      </c>
      <c r="D2016" s="56" t="s">
        <v>90</v>
      </c>
      <c r="E2016" s="56" t="s">
        <v>12</v>
      </c>
      <c r="F2016" s="58" t="s">
        <v>106</v>
      </c>
      <c r="G2016" s="58" t="s">
        <v>107</v>
      </c>
      <c r="H2016" s="56" t="s">
        <v>12</v>
      </c>
      <c r="I2016" s="59"/>
      <c r="J2016" s="59"/>
      <c r="K2016" s="61"/>
      <c r="L2016" s="61"/>
      <c r="M2016" s="60" t="s">
        <v>30011</v>
      </c>
      <c r="N2016" s="61"/>
      <c r="O2016" s="56" t="s">
        <v>29</v>
      </c>
      <c r="P2016" s="56" t="s">
        <v>30012</v>
      </c>
      <c r="Q2016" s="56" t="s">
        <v>17</v>
      </c>
      <c r="R2016" s="66"/>
      <c r="S2016" s="61"/>
      <c r="T2016" s="61"/>
      <c r="U2016" s="402"/>
      <c r="V2016" s="66"/>
      <c r="W2016" s="66"/>
      <c r="X2016" s="400" t="s">
        <v>108</v>
      </c>
      <c r="Y2016" s="61"/>
      <c r="Z2016" s="56" t="s">
        <v>18</v>
      </c>
      <c r="AA2016" s="533">
        <v>43131</v>
      </c>
      <c r="AB2016" s="203"/>
      <c r="AC2016" s="548"/>
      <c r="AD2016" s="65" t="s">
        <v>79</v>
      </c>
      <c r="AE2016" s="65"/>
      <c r="AF2016" s="66"/>
      <c r="AG2016" s="66"/>
      <c r="AH2016" s="67" t="str">
        <v>Jan</v>
      </c>
      <c r="AI2016" s="68" t="str">
        <v>Jan</v>
      </c>
      <c r="AJ2016" s="69" t="e">
        <f t="shared" si="4"/>
        <v>#REF!</v>
      </c>
      <c r="AK2016" s="70">
        <f t="shared" si="1"/>
        <v>43161</v>
      </c>
      <c r="AL2016" s="71" t="e">
        <f t="shared" ca="1" si="5"/>
        <v>#REF!</v>
      </c>
      <c r="AM2016" s="71" t="str">
        <v>2018</v>
      </c>
      <c r="AN2016" s="70">
        <f t="shared" si="3"/>
        <v>43141</v>
      </c>
      <c r="AO2016" s="70" t="s">
        <v>123</v>
      </c>
    </row>
    <row r="2017" spans="1:41" ht="14.4">
      <c r="A2017" s="55" t="s">
        <v>30013</v>
      </c>
      <c r="B2017" s="56" t="s">
        <v>89</v>
      </c>
      <c r="C2017" s="57">
        <v>43132</v>
      </c>
      <c r="D2017" s="56" t="s">
        <v>90</v>
      </c>
      <c r="E2017" s="56" t="s">
        <v>15779</v>
      </c>
      <c r="F2017" s="58" t="s">
        <v>214</v>
      </c>
      <c r="G2017" s="58" t="s">
        <v>214</v>
      </c>
      <c r="H2017" s="56" t="s">
        <v>2445</v>
      </c>
      <c r="I2017" s="57"/>
      <c r="J2017" s="57">
        <v>43145</v>
      </c>
      <c r="K2017" s="56" t="s">
        <v>18</v>
      </c>
      <c r="L2017" s="56" t="s">
        <v>14</v>
      </c>
      <c r="M2017" s="60" t="s">
        <v>30014</v>
      </c>
      <c r="N2017" s="61"/>
      <c r="O2017" s="61"/>
      <c r="P2017" s="56" t="s">
        <v>9956</v>
      </c>
      <c r="Q2017" s="56" t="s">
        <v>96</v>
      </c>
      <c r="R2017" s="56"/>
      <c r="S2017" s="56" t="s">
        <v>108</v>
      </c>
      <c r="T2017" s="56" t="s">
        <v>14</v>
      </c>
      <c r="U2017" s="400"/>
      <c r="V2017" s="56"/>
      <c r="W2017" s="56" t="s">
        <v>108</v>
      </c>
      <c r="X2017" s="400" t="s">
        <v>108</v>
      </c>
      <c r="Y2017" s="61"/>
      <c r="Z2017" s="56" t="s">
        <v>14</v>
      </c>
      <c r="AA2017" s="533">
        <v>43136</v>
      </c>
      <c r="AB2017" s="203"/>
      <c r="AC2017" s="64" t="s">
        <v>30015</v>
      </c>
      <c r="AD2017" s="65" t="s">
        <v>118</v>
      </c>
      <c r="AE2017" s="65"/>
      <c r="AF2017" s="66"/>
      <c r="AG2017" s="66"/>
      <c r="AH2017" s="67" t="str">
        <v>Feb</v>
      </c>
      <c r="AI2017" s="68" t="str">
        <v>Feb</v>
      </c>
      <c r="AJ2017" s="69" t="e">
        <f t="shared" si="4"/>
        <v>#REF!</v>
      </c>
      <c r="AK2017" s="70">
        <f t="shared" si="1"/>
        <v>43162</v>
      </c>
      <c r="AL2017" s="71" t="e">
        <f t="shared" ca="1" si="5"/>
        <v>#REF!</v>
      </c>
      <c r="AM2017" s="71" t="str">
        <v>2018</v>
      </c>
      <c r="AN2017" s="70">
        <f t="shared" si="3"/>
        <v>43142</v>
      </c>
      <c r="AO2017" s="70" t="s">
        <v>123</v>
      </c>
    </row>
    <row r="2018" spans="1:41" ht="14.4">
      <c r="A2018" s="55" t="s">
        <v>30016</v>
      </c>
      <c r="B2018" s="56" t="s">
        <v>89</v>
      </c>
      <c r="C2018" s="57">
        <v>43132</v>
      </c>
      <c r="D2018" s="56" t="s">
        <v>90</v>
      </c>
      <c r="E2018" s="56" t="s">
        <v>15779</v>
      </c>
      <c r="F2018" s="58" t="s">
        <v>214</v>
      </c>
      <c r="G2018" s="58" t="s">
        <v>214</v>
      </c>
      <c r="H2018" s="56" t="s">
        <v>2445</v>
      </c>
      <c r="I2018" s="57"/>
      <c r="J2018" s="57">
        <v>43145</v>
      </c>
      <c r="K2018" s="56" t="s">
        <v>18</v>
      </c>
      <c r="L2018" s="56" t="s">
        <v>14</v>
      </c>
      <c r="M2018" s="60" t="s">
        <v>30017</v>
      </c>
      <c r="N2018" s="61"/>
      <c r="O2018" s="61"/>
      <c r="P2018" s="61"/>
      <c r="Q2018" s="56" t="s">
        <v>96</v>
      </c>
      <c r="R2018" s="56"/>
      <c r="S2018" s="56" t="s">
        <v>108</v>
      </c>
      <c r="T2018" s="56" t="s">
        <v>14</v>
      </c>
      <c r="U2018" s="400"/>
      <c r="V2018" s="56"/>
      <c r="W2018" s="56" t="s">
        <v>108</v>
      </c>
      <c r="X2018" s="400" t="s">
        <v>108</v>
      </c>
      <c r="Y2018" s="61"/>
      <c r="Z2018" s="56" t="s">
        <v>14</v>
      </c>
      <c r="AA2018" s="533">
        <v>43132</v>
      </c>
      <c r="AB2018" s="203"/>
      <c r="AC2018" s="64" t="s">
        <v>30018</v>
      </c>
      <c r="AD2018" s="65" t="s">
        <v>224</v>
      </c>
      <c r="AE2018" s="65"/>
      <c r="AF2018" s="66"/>
      <c r="AG2018" s="66"/>
      <c r="AH2018" s="67" t="str">
        <v>Feb</v>
      </c>
      <c r="AI2018" s="68" t="str">
        <v>Feb</v>
      </c>
      <c r="AJ2018" s="69" t="e">
        <f t="shared" si="4"/>
        <v>#REF!</v>
      </c>
      <c r="AK2018" s="70">
        <f t="shared" si="1"/>
        <v>43162</v>
      </c>
      <c r="AL2018" s="71" t="e">
        <f t="shared" ca="1" si="5"/>
        <v>#REF!</v>
      </c>
      <c r="AM2018" s="71" t="str">
        <v>2018</v>
      </c>
      <c r="AN2018" s="70">
        <f t="shared" si="3"/>
        <v>43142</v>
      </c>
      <c r="AO2018" s="70" t="s">
        <v>123</v>
      </c>
    </row>
    <row r="2019" spans="1:41" ht="14.4">
      <c r="A2019" s="55" t="s">
        <v>30019</v>
      </c>
      <c r="B2019" s="56" t="s">
        <v>89</v>
      </c>
      <c r="C2019" s="57">
        <v>43133</v>
      </c>
      <c r="D2019" s="56" t="s">
        <v>90</v>
      </c>
      <c r="E2019" s="56" t="s">
        <v>129</v>
      </c>
      <c r="F2019" s="58" t="s">
        <v>106</v>
      </c>
      <c r="G2019" s="58" t="s">
        <v>107</v>
      </c>
      <c r="H2019" s="56" t="s">
        <v>129</v>
      </c>
      <c r="I2019" s="57"/>
      <c r="J2019" s="57">
        <v>43175</v>
      </c>
      <c r="K2019" s="61"/>
      <c r="L2019" s="61"/>
      <c r="M2019" s="60" t="s">
        <v>30020</v>
      </c>
      <c r="N2019" s="61"/>
      <c r="O2019" s="56" t="s">
        <v>29</v>
      </c>
      <c r="P2019" s="56" t="s">
        <v>30021</v>
      </c>
      <c r="Q2019" s="56" t="s">
        <v>17</v>
      </c>
      <c r="R2019" s="66"/>
      <c r="S2019" s="61"/>
      <c r="T2019" s="61"/>
      <c r="U2019" s="402"/>
      <c r="V2019" s="66"/>
      <c r="W2019" s="66"/>
      <c r="X2019" s="400" t="s">
        <v>108</v>
      </c>
      <c r="Y2019" s="61"/>
      <c r="Z2019" s="56" t="s">
        <v>18</v>
      </c>
      <c r="AA2019" s="533">
        <v>43136</v>
      </c>
      <c r="AB2019" s="203"/>
      <c r="AC2019" s="64" t="s">
        <v>26568</v>
      </c>
      <c r="AD2019" s="65" t="s">
        <v>79</v>
      </c>
      <c r="AE2019" s="96"/>
      <c r="AF2019" s="66"/>
      <c r="AG2019" s="66"/>
      <c r="AH2019" s="67" t="str">
        <v>Feb</v>
      </c>
      <c r="AI2019" s="68" t="str">
        <v>Feb</v>
      </c>
      <c r="AJ2019" s="69" t="e">
        <f t="shared" si="4"/>
        <v>#REF!</v>
      </c>
      <c r="AK2019" s="70">
        <f t="shared" si="1"/>
        <v>43163</v>
      </c>
      <c r="AL2019" s="71" t="e">
        <f t="shared" ca="1" si="5"/>
        <v>#REF!</v>
      </c>
      <c r="AM2019" s="71" t="str">
        <v>2018</v>
      </c>
      <c r="AN2019" s="70">
        <f t="shared" si="3"/>
        <v>43143</v>
      </c>
      <c r="AO2019" s="70" t="s">
        <v>123</v>
      </c>
    </row>
    <row r="2020" spans="1:41" ht="14.4">
      <c r="A2020" s="55" t="s">
        <v>30022</v>
      </c>
      <c r="B2020" s="56" t="s">
        <v>89</v>
      </c>
      <c r="C2020" s="57">
        <v>43136</v>
      </c>
      <c r="D2020" s="56" t="s">
        <v>90</v>
      </c>
      <c r="E2020" s="56" t="s">
        <v>15779</v>
      </c>
      <c r="F2020" s="58" t="s">
        <v>214</v>
      </c>
      <c r="G2020" s="58" t="s">
        <v>214</v>
      </c>
      <c r="H2020" s="56" t="s">
        <v>2445</v>
      </c>
      <c r="I2020" s="57"/>
      <c r="J2020" s="57">
        <v>43147</v>
      </c>
      <c r="K2020" s="56" t="s">
        <v>18</v>
      </c>
      <c r="L2020" s="56" t="s">
        <v>18</v>
      </c>
      <c r="M2020" s="60" t="s">
        <v>30023</v>
      </c>
      <c r="N2020" s="61"/>
      <c r="O2020" s="61"/>
      <c r="P2020" s="61"/>
      <c r="Q2020" s="56" t="s">
        <v>96</v>
      </c>
      <c r="R2020" s="56"/>
      <c r="S2020" s="56" t="s">
        <v>108</v>
      </c>
      <c r="T2020" s="56" t="s">
        <v>14</v>
      </c>
      <c r="U2020" s="400"/>
      <c r="V2020" s="56"/>
      <c r="W2020" s="56" t="s">
        <v>108</v>
      </c>
      <c r="X2020" s="400" t="s">
        <v>108</v>
      </c>
      <c r="Y2020" s="61"/>
      <c r="Z2020" s="56" t="s">
        <v>18</v>
      </c>
      <c r="AA2020" s="533">
        <v>43139</v>
      </c>
      <c r="AB2020" s="203"/>
      <c r="AC2020" s="64" t="s">
        <v>30024</v>
      </c>
      <c r="AD2020" s="65" t="s">
        <v>79</v>
      </c>
      <c r="AE2020" s="65"/>
      <c r="AF2020" s="66"/>
      <c r="AG2020" s="66"/>
      <c r="AH2020" s="67" t="str">
        <v>Feb</v>
      </c>
      <c r="AI2020" s="68" t="str">
        <v>Feb</v>
      </c>
      <c r="AJ2020" s="69" t="e">
        <f t="shared" si="4"/>
        <v>#REF!</v>
      </c>
      <c r="AK2020" s="70">
        <f t="shared" si="1"/>
        <v>43166</v>
      </c>
      <c r="AL2020" s="71" t="e">
        <f t="shared" ca="1" si="5"/>
        <v>#REF!</v>
      </c>
      <c r="AM2020" s="71" t="str">
        <v>2018</v>
      </c>
      <c r="AN2020" s="70">
        <f t="shared" si="3"/>
        <v>43146</v>
      </c>
      <c r="AO2020" s="70" t="s">
        <v>123</v>
      </c>
    </row>
    <row r="2021" spans="1:41" ht="14.4">
      <c r="A2021" s="55" t="s">
        <v>30025</v>
      </c>
      <c r="B2021" s="56" t="s">
        <v>89</v>
      </c>
      <c r="C2021" s="57">
        <v>43136</v>
      </c>
      <c r="D2021" s="56" t="s">
        <v>90</v>
      </c>
      <c r="E2021" s="56" t="s">
        <v>15779</v>
      </c>
      <c r="F2021" s="58" t="s">
        <v>214</v>
      </c>
      <c r="G2021" s="58" t="s">
        <v>214</v>
      </c>
      <c r="H2021" s="56" t="s">
        <v>2445</v>
      </c>
      <c r="I2021" s="57"/>
      <c r="J2021" s="57">
        <v>43147</v>
      </c>
      <c r="K2021" s="56" t="s">
        <v>18</v>
      </c>
      <c r="L2021" s="56" t="s">
        <v>14</v>
      </c>
      <c r="M2021" s="60" t="s">
        <v>30026</v>
      </c>
      <c r="N2021" s="61"/>
      <c r="O2021" s="61"/>
      <c r="P2021" s="61"/>
      <c r="Q2021" s="56" t="s">
        <v>96</v>
      </c>
      <c r="R2021" s="56"/>
      <c r="S2021" s="56" t="s">
        <v>108</v>
      </c>
      <c r="T2021" s="56" t="s">
        <v>14</v>
      </c>
      <c r="U2021" s="400"/>
      <c r="V2021" s="56"/>
      <c r="W2021" s="56" t="s">
        <v>108</v>
      </c>
      <c r="X2021" s="400" t="s">
        <v>108</v>
      </c>
      <c r="Y2021" s="61"/>
      <c r="Z2021" s="56" t="s">
        <v>14</v>
      </c>
      <c r="AA2021" s="533">
        <v>43139</v>
      </c>
      <c r="AB2021" s="203"/>
      <c r="AC2021" s="64" t="s">
        <v>30027</v>
      </c>
      <c r="AD2021" s="65" t="s">
        <v>118</v>
      </c>
      <c r="AE2021" s="65"/>
      <c r="AF2021" s="66"/>
      <c r="AG2021" s="66"/>
      <c r="AH2021" s="67" t="str">
        <v>Feb</v>
      </c>
      <c r="AI2021" s="68" t="str">
        <v>Feb</v>
      </c>
      <c r="AJ2021" s="69" t="e">
        <f t="shared" si="4"/>
        <v>#REF!</v>
      </c>
      <c r="AK2021" s="70">
        <f t="shared" si="1"/>
        <v>43166</v>
      </c>
      <c r="AL2021" s="71" t="e">
        <f t="shared" ca="1" si="5"/>
        <v>#REF!</v>
      </c>
      <c r="AM2021" s="71" t="str">
        <v>2018</v>
      </c>
      <c r="AN2021" s="70">
        <f t="shared" si="3"/>
        <v>43146</v>
      </c>
      <c r="AO2021" s="70" t="s">
        <v>123</v>
      </c>
    </row>
    <row r="2022" spans="1:41" ht="14.4">
      <c r="A2022" s="55" t="s">
        <v>30028</v>
      </c>
      <c r="B2022" s="56" t="s">
        <v>89</v>
      </c>
      <c r="C2022" s="57">
        <v>43136</v>
      </c>
      <c r="D2022" s="56" t="s">
        <v>90</v>
      </c>
      <c r="E2022" s="56" t="s">
        <v>15779</v>
      </c>
      <c r="F2022" s="58" t="s">
        <v>214</v>
      </c>
      <c r="G2022" s="58" t="s">
        <v>214</v>
      </c>
      <c r="H2022" s="56" t="s">
        <v>2445</v>
      </c>
      <c r="I2022" s="57"/>
      <c r="J2022" s="57">
        <v>43147</v>
      </c>
      <c r="K2022" s="56" t="s">
        <v>18</v>
      </c>
      <c r="L2022" s="56" t="s">
        <v>18</v>
      </c>
      <c r="M2022" s="60" t="s">
        <v>30029</v>
      </c>
      <c r="N2022" s="61"/>
      <c r="O2022" s="61"/>
      <c r="P2022" s="61"/>
      <c r="Q2022" s="56" t="s">
        <v>96</v>
      </c>
      <c r="R2022" s="56"/>
      <c r="S2022" s="56" t="s">
        <v>108</v>
      </c>
      <c r="T2022" s="56" t="s">
        <v>18</v>
      </c>
      <c r="U2022" s="400"/>
      <c r="V2022" s="56"/>
      <c r="W2022" s="56" t="s">
        <v>108</v>
      </c>
      <c r="X2022" s="400" t="s">
        <v>108</v>
      </c>
      <c r="Y2022" s="61"/>
      <c r="Z2022" s="56" t="s">
        <v>14</v>
      </c>
      <c r="AA2022" s="533">
        <v>43167</v>
      </c>
      <c r="AB2022" s="203"/>
      <c r="AC2022" s="64" t="s">
        <v>30030</v>
      </c>
      <c r="AD2022" s="65" t="s">
        <v>705</v>
      </c>
      <c r="AE2022" s="65"/>
      <c r="AF2022" s="66"/>
      <c r="AG2022" s="66"/>
      <c r="AH2022" s="67" t="str">
        <v>Feb</v>
      </c>
      <c r="AI2022" s="68" t="str">
        <v>Mar</v>
      </c>
      <c r="AJ2022" s="69" t="e">
        <f t="shared" si="4"/>
        <v>#REF!</v>
      </c>
      <c r="AK2022" s="70">
        <f t="shared" si="1"/>
        <v>43166</v>
      </c>
      <c r="AL2022" s="71" t="e">
        <f t="shared" ca="1" si="5"/>
        <v>#REF!</v>
      </c>
      <c r="AM2022" s="71" t="str">
        <v>2018</v>
      </c>
      <c r="AN2022" s="70">
        <f t="shared" si="3"/>
        <v>43146</v>
      </c>
      <c r="AO2022" s="70" t="s">
        <v>123</v>
      </c>
    </row>
    <row r="2023" spans="1:41" ht="14.4">
      <c r="A2023" s="55" t="s">
        <v>30031</v>
      </c>
      <c r="B2023" s="56" t="s">
        <v>89</v>
      </c>
      <c r="C2023" s="57">
        <v>43136</v>
      </c>
      <c r="D2023" s="56" t="s">
        <v>90</v>
      </c>
      <c r="E2023" s="56" t="s">
        <v>15779</v>
      </c>
      <c r="F2023" s="58" t="s">
        <v>214</v>
      </c>
      <c r="G2023" s="58" t="s">
        <v>214</v>
      </c>
      <c r="H2023" s="56" t="s">
        <v>2445</v>
      </c>
      <c r="I2023" s="57"/>
      <c r="J2023" s="57">
        <v>43147</v>
      </c>
      <c r="K2023" s="56" t="s">
        <v>18</v>
      </c>
      <c r="L2023" s="56" t="s">
        <v>18</v>
      </c>
      <c r="M2023" s="60" t="s">
        <v>30032</v>
      </c>
      <c r="N2023" s="61"/>
      <c r="O2023" s="56" t="s">
        <v>189</v>
      </c>
      <c r="P2023" s="56" t="s">
        <v>28162</v>
      </c>
      <c r="Q2023" s="56" t="s">
        <v>96</v>
      </c>
      <c r="R2023" s="56"/>
      <c r="S2023" s="56" t="s">
        <v>108</v>
      </c>
      <c r="T2023" s="56" t="s">
        <v>18</v>
      </c>
      <c r="U2023" s="400" t="s">
        <v>18</v>
      </c>
      <c r="V2023" s="56"/>
      <c r="W2023" s="56" t="s">
        <v>24553</v>
      </c>
      <c r="X2023" s="400" t="s">
        <v>18</v>
      </c>
      <c r="Y2023" s="61"/>
      <c r="Z2023" s="56" t="s">
        <v>18</v>
      </c>
      <c r="AA2023" s="533">
        <v>43138</v>
      </c>
      <c r="AB2023" s="203"/>
      <c r="AC2023" s="64" t="s">
        <v>30033</v>
      </c>
      <c r="AD2023" s="65" t="s">
        <v>79</v>
      </c>
      <c r="AE2023" s="65"/>
      <c r="AF2023" s="66"/>
      <c r="AG2023" s="66"/>
      <c r="AH2023" s="67" t="str">
        <v>Feb</v>
      </c>
      <c r="AI2023" s="68" t="str">
        <v>Feb</v>
      </c>
      <c r="AJ2023" s="69" t="e">
        <f t="shared" si="4"/>
        <v>#REF!</v>
      </c>
      <c r="AK2023" s="70">
        <f t="shared" si="1"/>
        <v>43166</v>
      </c>
      <c r="AL2023" s="71" t="e">
        <f t="shared" ca="1" si="5"/>
        <v>#REF!</v>
      </c>
      <c r="AM2023" s="71" t="str">
        <v>2018</v>
      </c>
      <c r="AN2023" s="70">
        <f t="shared" si="3"/>
        <v>43146</v>
      </c>
      <c r="AO2023" s="70" t="s">
        <v>123</v>
      </c>
    </row>
    <row r="2024" spans="1:41" ht="14.4">
      <c r="A2024" s="55" t="s">
        <v>30034</v>
      </c>
      <c r="B2024" s="56" t="s">
        <v>89</v>
      </c>
      <c r="C2024" s="57">
        <v>43136</v>
      </c>
      <c r="D2024" s="56" t="s">
        <v>1027</v>
      </c>
      <c r="E2024" s="56" t="s">
        <v>15779</v>
      </c>
      <c r="F2024" s="58" t="s">
        <v>214</v>
      </c>
      <c r="G2024" s="58" t="s">
        <v>214</v>
      </c>
      <c r="H2024" s="56" t="s">
        <v>2445</v>
      </c>
      <c r="I2024" s="57"/>
      <c r="J2024" s="57">
        <v>43147</v>
      </c>
      <c r="K2024" s="56" t="s">
        <v>18</v>
      </c>
      <c r="L2024" s="56" t="s">
        <v>14</v>
      </c>
      <c r="M2024" s="60" t="s">
        <v>30035</v>
      </c>
      <c r="N2024" s="61"/>
      <c r="O2024" s="56" t="s">
        <v>29</v>
      </c>
      <c r="P2024" s="56" t="s">
        <v>25266</v>
      </c>
      <c r="Q2024" s="56" t="s">
        <v>96</v>
      </c>
      <c r="R2024" s="56"/>
      <c r="S2024" s="56" t="s">
        <v>108</v>
      </c>
      <c r="T2024" s="56" t="s">
        <v>14</v>
      </c>
      <c r="U2024" s="400"/>
      <c r="V2024" s="56"/>
      <c r="W2024" s="56" t="s">
        <v>108</v>
      </c>
      <c r="X2024" s="400" t="s">
        <v>108</v>
      </c>
      <c r="Y2024" s="61"/>
      <c r="Z2024" s="56" t="s">
        <v>14</v>
      </c>
      <c r="AA2024" s="533">
        <v>43139</v>
      </c>
      <c r="AB2024" s="203"/>
      <c r="AC2024" s="64" t="s">
        <v>30036</v>
      </c>
      <c r="AD2024" s="65" t="s">
        <v>118</v>
      </c>
      <c r="AE2024" s="65"/>
      <c r="AF2024" s="66"/>
      <c r="AG2024" s="66"/>
      <c r="AH2024" s="67" t="str">
        <v>Feb</v>
      </c>
      <c r="AI2024" s="68" t="str">
        <v>Feb</v>
      </c>
      <c r="AJ2024" s="69" t="e">
        <f t="shared" si="4"/>
        <v>#REF!</v>
      </c>
      <c r="AK2024" s="70">
        <f t="shared" si="1"/>
        <v>43166</v>
      </c>
      <c r="AL2024" s="71" t="e">
        <f t="shared" ca="1" si="5"/>
        <v>#REF!</v>
      </c>
      <c r="AM2024" s="71" t="str">
        <v>2018</v>
      </c>
      <c r="AN2024" s="70">
        <f t="shared" si="3"/>
        <v>43146</v>
      </c>
      <c r="AO2024" s="70" t="s">
        <v>123</v>
      </c>
    </row>
    <row r="2025" spans="1:41" ht="14.4">
      <c r="A2025" s="55" t="s">
        <v>30037</v>
      </c>
      <c r="B2025" s="56" t="s">
        <v>89</v>
      </c>
      <c r="C2025" s="57">
        <v>43136</v>
      </c>
      <c r="D2025" s="56" t="s">
        <v>90</v>
      </c>
      <c r="E2025" s="56" t="s">
        <v>140</v>
      </c>
      <c r="F2025" s="58" t="s">
        <v>106</v>
      </c>
      <c r="G2025" s="58" t="s">
        <v>107</v>
      </c>
      <c r="H2025" s="56" t="s">
        <v>140</v>
      </c>
      <c r="I2025" s="57"/>
      <c r="J2025" s="57">
        <v>43529</v>
      </c>
      <c r="K2025" s="56" t="s">
        <v>18</v>
      </c>
      <c r="L2025" s="56" t="s">
        <v>14</v>
      </c>
      <c r="M2025" s="60" t="s">
        <v>30038</v>
      </c>
      <c r="N2025" s="61"/>
      <c r="O2025" s="61"/>
      <c r="P2025" s="56" t="s">
        <v>108</v>
      </c>
      <c r="Q2025" s="56" t="s">
        <v>96</v>
      </c>
      <c r="R2025" s="66"/>
      <c r="S2025" s="56" t="s">
        <v>108</v>
      </c>
      <c r="T2025" s="56" t="s">
        <v>108</v>
      </c>
      <c r="U2025" s="56"/>
      <c r="V2025" s="66"/>
      <c r="W2025" s="66"/>
      <c r="X2025" s="400"/>
      <c r="Y2025" s="56" t="s">
        <v>108</v>
      </c>
      <c r="Z2025" s="56" t="s">
        <v>14</v>
      </c>
      <c r="AA2025" s="57">
        <v>43137</v>
      </c>
      <c r="AB2025" s="203"/>
      <c r="AC2025" s="64" t="s">
        <v>30039</v>
      </c>
      <c r="AD2025" s="65" t="s">
        <v>118</v>
      </c>
      <c r="AE2025" s="65"/>
      <c r="AF2025" s="66"/>
      <c r="AG2025" s="66"/>
      <c r="AH2025" s="67" t="str">
        <v>Feb</v>
      </c>
      <c r="AI2025" s="68" t="str">
        <v>Feb</v>
      </c>
      <c r="AJ2025" s="69" t="e">
        <f t="shared" si="4"/>
        <v>#REF!</v>
      </c>
      <c r="AK2025" s="70">
        <f t="shared" si="1"/>
        <v>43166</v>
      </c>
      <c r="AL2025" s="71" t="e">
        <f t="shared" ca="1" si="5"/>
        <v>#REF!</v>
      </c>
      <c r="AM2025" s="71" t="str">
        <v>2018</v>
      </c>
      <c r="AN2025" s="70">
        <f t="shared" si="3"/>
        <v>43146</v>
      </c>
      <c r="AO2025" s="70" t="s">
        <v>123</v>
      </c>
    </row>
    <row r="2026" spans="1:41" ht="14.4">
      <c r="A2026" s="55" t="s">
        <v>30040</v>
      </c>
      <c r="B2026" s="56" t="s">
        <v>89</v>
      </c>
      <c r="C2026" s="57">
        <v>43137</v>
      </c>
      <c r="D2026" s="56" t="s">
        <v>90</v>
      </c>
      <c r="E2026" s="56" t="s">
        <v>15779</v>
      </c>
      <c r="F2026" s="58" t="s">
        <v>214</v>
      </c>
      <c r="G2026" s="58" t="s">
        <v>214</v>
      </c>
      <c r="H2026" s="56" t="s">
        <v>2445</v>
      </c>
      <c r="I2026" s="57"/>
      <c r="J2026" s="57">
        <v>43151</v>
      </c>
      <c r="K2026" s="56" t="s">
        <v>18</v>
      </c>
      <c r="L2026" s="56" t="s">
        <v>18</v>
      </c>
      <c r="M2026" s="60" t="s">
        <v>30041</v>
      </c>
      <c r="N2026" s="61"/>
      <c r="O2026" s="61"/>
      <c r="P2026" s="61"/>
      <c r="Q2026" s="56" t="s">
        <v>96</v>
      </c>
      <c r="R2026" s="56"/>
      <c r="S2026" s="56" t="s">
        <v>108</v>
      </c>
      <c r="T2026" s="56" t="s">
        <v>14</v>
      </c>
      <c r="U2026" s="400"/>
      <c r="V2026" s="56"/>
      <c r="W2026" s="56" t="s">
        <v>108</v>
      </c>
      <c r="X2026" s="400" t="s">
        <v>108</v>
      </c>
      <c r="Y2026" s="61"/>
      <c r="Z2026" s="56" t="s">
        <v>18</v>
      </c>
      <c r="AA2026" s="533">
        <v>43145</v>
      </c>
      <c r="AB2026" s="203"/>
      <c r="AC2026" s="64" t="s">
        <v>30042</v>
      </c>
      <c r="AD2026" s="65" t="s">
        <v>79</v>
      </c>
      <c r="AE2026" s="65"/>
      <c r="AF2026" s="66"/>
      <c r="AG2026" s="66"/>
      <c r="AH2026" s="67" t="str">
        <v>Feb</v>
      </c>
      <c r="AI2026" s="68" t="str">
        <v>Feb</v>
      </c>
      <c r="AJ2026" s="69" t="e">
        <f t="shared" si="4"/>
        <v>#REF!</v>
      </c>
      <c r="AK2026" s="70">
        <f t="shared" si="1"/>
        <v>43167</v>
      </c>
      <c r="AL2026" s="71" t="e">
        <f t="shared" ca="1" si="5"/>
        <v>#REF!</v>
      </c>
      <c r="AM2026" s="71" t="str">
        <v>2018</v>
      </c>
      <c r="AN2026" s="70">
        <f t="shared" si="3"/>
        <v>43147</v>
      </c>
      <c r="AO2026" s="70" t="s">
        <v>123</v>
      </c>
    </row>
    <row r="2027" spans="1:41" ht="14.4">
      <c r="A2027" s="55" t="s">
        <v>30043</v>
      </c>
      <c r="B2027" s="56" t="s">
        <v>89</v>
      </c>
      <c r="C2027" s="57">
        <v>43138</v>
      </c>
      <c r="D2027" s="56" t="s">
        <v>90</v>
      </c>
      <c r="E2027" s="56" t="s">
        <v>140</v>
      </c>
      <c r="F2027" s="58" t="s">
        <v>106</v>
      </c>
      <c r="G2027" s="58" t="s">
        <v>107</v>
      </c>
      <c r="H2027" s="56" t="s">
        <v>140</v>
      </c>
      <c r="I2027" s="57"/>
      <c r="J2027" s="57">
        <v>43531</v>
      </c>
      <c r="K2027" s="56" t="s">
        <v>18</v>
      </c>
      <c r="L2027" s="56" t="s">
        <v>14</v>
      </c>
      <c r="M2027" s="60" t="s">
        <v>10999</v>
      </c>
      <c r="N2027" s="56" t="s">
        <v>10999</v>
      </c>
      <c r="O2027" s="61"/>
      <c r="P2027" s="56" t="s">
        <v>108</v>
      </c>
      <c r="Q2027" s="56" t="s">
        <v>96</v>
      </c>
      <c r="R2027" s="66"/>
      <c r="S2027" s="56" t="s">
        <v>108</v>
      </c>
      <c r="T2027" s="56" t="s">
        <v>108</v>
      </c>
      <c r="U2027" s="56"/>
      <c r="V2027" s="66"/>
      <c r="W2027" s="66"/>
      <c r="X2027" s="400"/>
      <c r="Y2027" s="56" t="s">
        <v>108</v>
      </c>
      <c r="Z2027" s="56" t="s">
        <v>14</v>
      </c>
      <c r="AA2027" s="57">
        <v>43138</v>
      </c>
      <c r="AB2027" s="203"/>
      <c r="AC2027" s="64" t="s">
        <v>30044</v>
      </c>
      <c r="AD2027" s="65" t="s">
        <v>118</v>
      </c>
      <c r="AE2027" s="96"/>
      <c r="AF2027" s="66"/>
      <c r="AG2027" s="66"/>
      <c r="AH2027" s="67" t="str">
        <v>Feb</v>
      </c>
      <c r="AI2027" s="68" t="str">
        <v>Feb</v>
      </c>
      <c r="AJ2027" s="69" t="e">
        <f t="shared" si="4"/>
        <v>#REF!</v>
      </c>
      <c r="AK2027" s="70">
        <f t="shared" si="1"/>
        <v>43168</v>
      </c>
      <c r="AL2027" s="71" t="e">
        <f t="shared" ca="1" si="5"/>
        <v>#REF!</v>
      </c>
      <c r="AM2027" s="71" t="str">
        <v>2018</v>
      </c>
      <c r="AN2027" s="70">
        <f t="shared" si="3"/>
        <v>43148</v>
      </c>
      <c r="AO2027" s="70" t="s">
        <v>123</v>
      </c>
    </row>
    <row r="2028" spans="1:41" ht="14.4">
      <c r="A2028" s="55" t="s">
        <v>30045</v>
      </c>
      <c r="B2028" s="56" t="s">
        <v>89</v>
      </c>
      <c r="C2028" s="57">
        <v>43138</v>
      </c>
      <c r="D2028" s="56" t="s">
        <v>90</v>
      </c>
      <c r="E2028" s="56" t="s">
        <v>140</v>
      </c>
      <c r="F2028" s="58" t="s">
        <v>106</v>
      </c>
      <c r="G2028" s="58" t="s">
        <v>107</v>
      </c>
      <c r="H2028" s="56" t="s">
        <v>140</v>
      </c>
      <c r="I2028" s="57"/>
      <c r="J2028" s="57">
        <v>43531</v>
      </c>
      <c r="K2028" s="56" t="s">
        <v>18</v>
      </c>
      <c r="L2028" s="56" t="s">
        <v>14</v>
      </c>
      <c r="M2028" s="60" t="s">
        <v>30046</v>
      </c>
      <c r="N2028" s="61"/>
      <c r="O2028" s="61"/>
      <c r="P2028" s="56" t="s">
        <v>108</v>
      </c>
      <c r="Q2028" s="56" t="s">
        <v>96</v>
      </c>
      <c r="R2028" s="66"/>
      <c r="S2028" s="56" t="s">
        <v>108</v>
      </c>
      <c r="T2028" s="56" t="s">
        <v>108</v>
      </c>
      <c r="U2028" s="56"/>
      <c r="V2028" s="66"/>
      <c r="W2028" s="66"/>
      <c r="X2028" s="400"/>
      <c r="Y2028" s="56" t="s">
        <v>108</v>
      </c>
      <c r="Z2028" s="56" t="s">
        <v>14</v>
      </c>
      <c r="AA2028" s="57">
        <v>43138</v>
      </c>
      <c r="AB2028" s="203"/>
      <c r="AC2028" s="60" t="s">
        <v>883</v>
      </c>
      <c r="AD2028" s="65" t="s">
        <v>118</v>
      </c>
      <c r="AE2028" s="65"/>
      <c r="AF2028" s="66"/>
      <c r="AG2028" s="66"/>
      <c r="AH2028" s="67" t="str">
        <v>Feb</v>
      </c>
      <c r="AI2028" s="68" t="str">
        <v>Feb</v>
      </c>
      <c r="AJ2028" s="69" t="e">
        <f t="shared" si="4"/>
        <v>#REF!</v>
      </c>
      <c r="AK2028" s="70">
        <f t="shared" si="1"/>
        <v>43168</v>
      </c>
      <c r="AL2028" s="71" t="e">
        <f t="shared" ca="1" si="5"/>
        <v>#REF!</v>
      </c>
      <c r="AM2028" s="71" t="str">
        <v>2018</v>
      </c>
      <c r="AN2028" s="70">
        <f t="shared" si="3"/>
        <v>43148</v>
      </c>
      <c r="AO2028" s="70" t="s">
        <v>123</v>
      </c>
    </row>
    <row r="2029" spans="1:41" ht="14.4">
      <c r="A2029" s="55" t="s">
        <v>30047</v>
      </c>
      <c r="B2029" s="56" t="s">
        <v>89</v>
      </c>
      <c r="C2029" s="57">
        <v>43140</v>
      </c>
      <c r="D2029" s="56" t="s">
        <v>90</v>
      </c>
      <c r="E2029" s="56" t="s">
        <v>15779</v>
      </c>
      <c r="F2029" s="58" t="s">
        <v>214</v>
      </c>
      <c r="G2029" s="58" t="s">
        <v>214</v>
      </c>
      <c r="H2029" s="56" t="s">
        <v>2445</v>
      </c>
      <c r="I2029" s="57"/>
      <c r="J2029" s="57">
        <v>43154</v>
      </c>
      <c r="K2029" s="56" t="s">
        <v>18</v>
      </c>
      <c r="L2029" s="56" t="s">
        <v>14</v>
      </c>
      <c r="M2029" s="60" t="s">
        <v>30048</v>
      </c>
      <c r="N2029" s="56"/>
      <c r="O2029" s="56" t="s">
        <v>249</v>
      </c>
      <c r="P2029" s="61"/>
      <c r="Q2029" s="56" t="s">
        <v>96</v>
      </c>
      <c r="R2029" s="56"/>
      <c r="S2029" s="56" t="s">
        <v>108</v>
      </c>
      <c r="T2029" s="56" t="s">
        <v>14</v>
      </c>
      <c r="U2029" s="400"/>
      <c r="V2029" s="56"/>
      <c r="W2029" s="56" t="s">
        <v>108</v>
      </c>
      <c r="X2029" s="400" t="s">
        <v>108</v>
      </c>
      <c r="Y2029" s="61"/>
      <c r="Z2029" s="56" t="s">
        <v>14</v>
      </c>
      <c r="AA2029" s="533">
        <v>43140</v>
      </c>
      <c r="AB2029" s="203"/>
      <c r="AC2029" s="64" t="s">
        <v>30049</v>
      </c>
      <c r="AD2029" s="65" t="s">
        <v>224</v>
      </c>
      <c r="AE2029" s="65"/>
      <c r="AF2029" s="66"/>
      <c r="AG2029" s="66"/>
      <c r="AH2029" s="67" t="str">
        <v>Feb</v>
      </c>
      <c r="AI2029" s="68" t="str">
        <v>Feb</v>
      </c>
      <c r="AJ2029" s="69" t="e">
        <f t="shared" si="4"/>
        <v>#REF!</v>
      </c>
      <c r="AK2029" s="70">
        <f t="shared" si="1"/>
        <v>43170</v>
      </c>
      <c r="AL2029" s="71" t="e">
        <f t="shared" ca="1" si="5"/>
        <v>#REF!</v>
      </c>
      <c r="AM2029" s="71" t="str">
        <v>2018</v>
      </c>
      <c r="AN2029" s="70">
        <f t="shared" si="3"/>
        <v>43150</v>
      </c>
      <c r="AO2029" s="70" t="s">
        <v>123</v>
      </c>
    </row>
    <row r="2030" spans="1:41" ht="14.4">
      <c r="A2030" s="55" t="s">
        <v>30050</v>
      </c>
      <c r="B2030" s="56" t="s">
        <v>89</v>
      </c>
      <c r="C2030" s="57">
        <v>43140</v>
      </c>
      <c r="D2030" s="56" t="s">
        <v>90</v>
      </c>
      <c r="E2030" s="56" t="s">
        <v>30</v>
      </c>
      <c r="F2030" s="58" t="s">
        <v>106</v>
      </c>
      <c r="G2030" s="58" t="s">
        <v>107</v>
      </c>
      <c r="H2030" s="56" t="s">
        <v>30</v>
      </c>
      <c r="I2030" s="59"/>
      <c r="J2030" s="59"/>
      <c r="K2030" s="61"/>
      <c r="L2030" s="61"/>
      <c r="M2030" s="60" t="s">
        <v>30051</v>
      </c>
      <c r="N2030" s="61"/>
      <c r="O2030" s="56" t="s">
        <v>33</v>
      </c>
      <c r="P2030" s="56" t="s">
        <v>30052</v>
      </c>
      <c r="Q2030" s="56" t="s">
        <v>17</v>
      </c>
      <c r="R2030" s="66"/>
      <c r="S2030" s="61"/>
      <c r="T2030" s="61"/>
      <c r="U2030" s="402"/>
      <c r="V2030" s="247"/>
      <c r="W2030" s="247"/>
      <c r="X2030" s="400" t="s">
        <v>108</v>
      </c>
      <c r="Y2030" s="56" t="s">
        <v>200</v>
      </c>
      <c r="Z2030" s="56" t="s">
        <v>14</v>
      </c>
      <c r="AA2030" s="533">
        <v>43143</v>
      </c>
      <c r="AB2030" s="203"/>
      <c r="AC2030" s="64" t="s">
        <v>29920</v>
      </c>
      <c r="AD2030" s="65" t="s">
        <v>294</v>
      </c>
      <c r="AE2030" s="96"/>
      <c r="AF2030" s="66"/>
      <c r="AG2030" s="66"/>
      <c r="AH2030" s="67" t="str">
        <v>Feb</v>
      </c>
      <c r="AI2030" s="68" t="str">
        <v>Feb</v>
      </c>
      <c r="AJ2030" s="69" t="e">
        <f t="shared" si="4"/>
        <v>#REF!</v>
      </c>
      <c r="AK2030" s="70">
        <f t="shared" si="1"/>
        <v>43170</v>
      </c>
      <c r="AL2030" s="71" t="e">
        <f t="shared" ca="1" si="5"/>
        <v>#REF!</v>
      </c>
      <c r="AM2030" s="71" t="str">
        <v>2018</v>
      </c>
      <c r="AN2030" s="70">
        <f t="shared" si="3"/>
        <v>43150</v>
      </c>
      <c r="AO2030" s="70" t="s">
        <v>123</v>
      </c>
    </row>
    <row r="2031" spans="1:41" ht="14.4">
      <c r="A2031" s="55" t="s">
        <v>30053</v>
      </c>
      <c r="B2031" s="84" t="s">
        <v>89</v>
      </c>
      <c r="C2031" s="57">
        <v>43144</v>
      </c>
      <c r="D2031" s="56" t="s">
        <v>90</v>
      </c>
      <c r="E2031" s="56" t="s">
        <v>15779</v>
      </c>
      <c r="F2031" s="58" t="s">
        <v>214</v>
      </c>
      <c r="G2031" s="58" t="s">
        <v>214</v>
      </c>
      <c r="H2031" s="56" t="s">
        <v>2445</v>
      </c>
      <c r="I2031" s="57"/>
      <c r="J2031" s="57">
        <v>43158</v>
      </c>
      <c r="K2031" s="56" t="s">
        <v>18</v>
      </c>
      <c r="L2031" s="56" t="s">
        <v>18</v>
      </c>
      <c r="M2031" s="60" t="s">
        <v>30054</v>
      </c>
      <c r="N2031" s="61"/>
      <c r="O2031" s="61"/>
      <c r="P2031" s="61"/>
      <c r="Q2031" s="56" t="s">
        <v>96</v>
      </c>
      <c r="R2031" s="56"/>
      <c r="S2031" s="56" t="s">
        <v>14</v>
      </c>
      <c r="T2031" s="56" t="s">
        <v>14</v>
      </c>
      <c r="U2031" s="400"/>
      <c r="V2031" s="56"/>
      <c r="W2031" s="56" t="s">
        <v>108</v>
      </c>
      <c r="X2031" s="400" t="s">
        <v>108</v>
      </c>
      <c r="Y2031" s="61"/>
      <c r="Z2031" s="56" t="s">
        <v>18</v>
      </c>
      <c r="AA2031" s="533">
        <v>43164</v>
      </c>
      <c r="AB2031" s="203"/>
      <c r="AC2031" s="64" t="s">
        <v>30055</v>
      </c>
      <c r="AD2031" s="65" t="s">
        <v>79</v>
      </c>
      <c r="AE2031" s="65"/>
      <c r="AF2031" s="66"/>
      <c r="AG2031" s="66"/>
      <c r="AH2031" s="67" t="str">
        <v>Feb</v>
      </c>
      <c r="AI2031" s="68" t="str">
        <v>Mar</v>
      </c>
      <c r="AJ2031" s="69" t="e">
        <f t="shared" si="4"/>
        <v>#REF!</v>
      </c>
      <c r="AK2031" s="70">
        <f t="shared" si="1"/>
        <v>43174</v>
      </c>
      <c r="AL2031" s="71" t="e">
        <f t="shared" ca="1" si="5"/>
        <v>#REF!</v>
      </c>
      <c r="AM2031" s="71" t="str">
        <v>2018</v>
      </c>
      <c r="AN2031" s="70">
        <f t="shared" si="3"/>
        <v>43154</v>
      </c>
      <c r="AO2031" s="70" t="s">
        <v>123</v>
      </c>
    </row>
    <row r="2032" spans="1:41" ht="14.4">
      <c r="A2032" s="55" t="s">
        <v>30056</v>
      </c>
      <c r="B2032" s="56" t="s">
        <v>89</v>
      </c>
      <c r="C2032" s="57">
        <v>43144</v>
      </c>
      <c r="D2032" s="56" t="s">
        <v>1027</v>
      </c>
      <c r="E2032" s="56" t="s">
        <v>30</v>
      </c>
      <c r="F2032" s="58" t="s">
        <v>106</v>
      </c>
      <c r="G2032" s="58" t="s">
        <v>107</v>
      </c>
      <c r="H2032" s="56" t="s">
        <v>30</v>
      </c>
      <c r="I2032" s="59"/>
      <c r="J2032" s="59"/>
      <c r="K2032" s="61"/>
      <c r="L2032" s="61"/>
      <c r="M2032" s="60" t="s">
        <v>30057</v>
      </c>
      <c r="N2032" s="61"/>
      <c r="O2032" s="56" t="s">
        <v>271</v>
      </c>
      <c r="P2032" s="61"/>
      <c r="Q2032" s="56" t="s">
        <v>28</v>
      </c>
      <c r="R2032" s="66"/>
      <c r="S2032" s="61"/>
      <c r="T2032" s="61"/>
      <c r="U2032" s="402"/>
      <c r="V2032" s="66"/>
      <c r="W2032" s="66"/>
      <c r="X2032" s="400" t="s">
        <v>108</v>
      </c>
      <c r="Y2032" s="61"/>
      <c r="Z2032" s="56" t="s">
        <v>14</v>
      </c>
      <c r="AA2032" s="533">
        <v>43145</v>
      </c>
      <c r="AB2032" s="203"/>
      <c r="AC2032" s="64" t="s">
        <v>30058</v>
      </c>
      <c r="AD2032" s="65" t="s">
        <v>118</v>
      </c>
      <c r="AE2032" s="96"/>
      <c r="AF2032" s="66"/>
      <c r="AG2032" s="66"/>
      <c r="AH2032" s="67" t="str">
        <v>Feb</v>
      </c>
      <c r="AI2032" s="68" t="str">
        <v>Feb</v>
      </c>
      <c r="AJ2032" s="69" t="e">
        <f t="shared" si="4"/>
        <v>#REF!</v>
      </c>
      <c r="AK2032" s="70">
        <f t="shared" si="1"/>
        <v>43174</v>
      </c>
      <c r="AL2032" s="71" t="e">
        <f t="shared" ca="1" si="5"/>
        <v>#REF!</v>
      </c>
      <c r="AM2032" s="71" t="str">
        <v>2018</v>
      </c>
      <c r="AN2032" s="70">
        <f t="shared" si="3"/>
        <v>43154</v>
      </c>
      <c r="AO2032" s="70" t="s">
        <v>123</v>
      </c>
    </row>
    <row r="2033" spans="1:41" ht="14.4">
      <c r="A2033" s="55" t="s">
        <v>30059</v>
      </c>
      <c r="B2033" s="56" t="s">
        <v>89</v>
      </c>
      <c r="C2033" s="57">
        <v>43151</v>
      </c>
      <c r="D2033" s="56" t="s">
        <v>90</v>
      </c>
      <c r="E2033" s="56" t="s">
        <v>15779</v>
      </c>
      <c r="F2033" s="58" t="s">
        <v>214</v>
      </c>
      <c r="G2033" s="58" t="s">
        <v>214</v>
      </c>
      <c r="H2033" s="56" t="s">
        <v>2445</v>
      </c>
      <c r="I2033" s="57"/>
      <c r="J2033" s="57">
        <v>43164</v>
      </c>
      <c r="K2033" s="56" t="s">
        <v>18</v>
      </c>
      <c r="L2033" s="56" t="s">
        <v>18</v>
      </c>
      <c r="M2033" s="60" t="s">
        <v>30060</v>
      </c>
      <c r="N2033" s="61"/>
      <c r="O2033" s="61"/>
      <c r="P2033" s="61"/>
      <c r="Q2033" s="56" t="s">
        <v>96</v>
      </c>
      <c r="R2033" s="56"/>
      <c r="S2033" s="56" t="s">
        <v>108</v>
      </c>
      <c r="T2033" s="56" t="s">
        <v>108</v>
      </c>
      <c r="U2033" s="400"/>
      <c r="V2033" s="56"/>
      <c r="W2033" s="56" t="s">
        <v>108</v>
      </c>
      <c r="X2033" s="400" t="s">
        <v>108</v>
      </c>
      <c r="Y2033" s="61"/>
      <c r="Z2033" s="56" t="s">
        <v>18</v>
      </c>
      <c r="AA2033" s="533">
        <v>43158</v>
      </c>
      <c r="AB2033" s="203"/>
      <c r="AC2033" s="64" t="s">
        <v>30061</v>
      </c>
      <c r="AD2033" s="65" t="s">
        <v>79</v>
      </c>
      <c r="AE2033" s="65"/>
      <c r="AF2033" s="66"/>
      <c r="AG2033" s="66"/>
      <c r="AH2033" s="67" t="str">
        <v>Feb</v>
      </c>
      <c r="AI2033" s="68" t="str">
        <v>Feb</v>
      </c>
      <c r="AJ2033" s="69" t="e">
        <f t="shared" si="4"/>
        <v>#REF!</v>
      </c>
      <c r="AK2033" s="70">
        <f t="shared" si="1"/>
        <v>43181</v>
      </c>
      <c r="AL2033" s="71" t="e">
        <f t="shared" ca="1" si="5"/>
        <v>#REF!</v>
      </c>
      <c r="AM2033" s="71" t="str">
        <v>2018</v>
      </c>
      <c r="AN2033" s="70">
        <f t="shared" si="3"/>
        <v>43161</v>
      </c>
      <c r="AO2033" s="70" t="s">
        <v>123</v>
      </c>
    </row>
    <row r="2034" spans="1:41" ht="14.4">
      <c r="A2034" s="55" t="s">
        <v>30062</v>
      </c>
      <c r="B2034" s="56" t="s">
        <v>89</v>
      </c>
      <c r="C2034" s="57">
        <v>43151</v>
      </c>
      <c r="D2034" s="56" t="s">
        <v>90</v>
      </c>
      <c r="E2034" s="56" t="s">
        <v>15779</v>
      </c>
      <c r="F2034" s="58" t="s">
        <v>214</v>
      </c>
      <c r="G2034" s="58" t="s">
        <v>214</v>
      </c>
      <c r="H2034" s="56" t="s">
        <v>2445</v>
      </c>
      <c r="I2034" s="57"/>
      <c r="J2034" s="57">
        <v>43164</v>
      </c>
      <c r="K2034" s="56" t="s">
        <v>18</v>
      </c>
      <c r="L2034" s="56" t="s">
        <v>14</v>
      </c>
      <c r="M2034" s="60" t="s">
        <v>30063</v>
      </c>
      <c r="N2034" s="61"/>
      <c r="O2034" s="61"/>
      <c r="P2034" s="61"/>
      <c r="Q2034" s="56" t="s">
        <v>96</v>
      </c>
      <c r="R2034" s="56"/>
      <c r="S2034" s="56" t="s">
        <v>108</v>
      </c>
      <c r="T2034" s="56" t="s">
        <v>14</v>
      </c>
      <c r="U2034" s="400"/>
      <c r="V2034" s="56"/>
      <c r="W2034" s="56" t="s">
        <v>108</v>
      </c>
      <c r="X2034" s="400" t="s">
        <v>108</v>
      </c>
      <c r="Y2034" s="61"/>
      <c r="Z2034" s="56" t="s">
        <v>14</v>
      </c>
      <c r="AA2034" s="533">
        <v>43154</v>
      </c>
      <c r="AB2034" s="203"/>
      <c r="AC2034" s="64" t="s">
        <v>30064</v>
      </c>
      <c r="AD2034" s="65" t="s">
        <v>118</v>
      </c>
      <c r="AE2034" s="65"/>
      <c r="AF2034" s="66"/>
      <c r="AG2034" s="66"/>
      <c r="AH2034" s="67" t="str">
        <v>Feb</v>
      </c>
      <c r="AI2034" s="68" t="str">
        <v>Feb</v>
      </c>
      <c r="AJ2034" s="69" t="e">
        <f t="shared" si="4"/>
        <v>#REF!</v>
      </c>
      <c r="AK2034" s="70">
        <f t="shared" si="1"/>
        <v>43181</v>
      </c>
      <c r="AL2034" s="71" t="e">
        <f t="shared" ca="1" si="5"/>
        <v>#REF!</v>
      </c>
      <c r="AM2034" s="71" t="str">
        <v>2018</v>
      </c>
      <c r="AN2034" s="70">
        <f t="shared" si="3"/>
        <v>43161</v>
      </c>
      <c r="AO2034" s="70" t="s">
        <v>123</v>
      </c>
    </row>
    <row r="2035" spans="1:41" ht="14.4">
      <c r="A2035" s="55" t="s">
        <v>30065</v>
      </c>
      <c r="B2035" s="56" t="s">
        <v>89</v>
      </c>
      <c r="C2035" s="57">
        <v>43151</v>
      </c>
      <c r="D2035" s="56" t="s">
        <v>90</v>
      </c>
      <c r="E2035" s="56" t="s">
        <v>15779</v>
      </c>
      <c r="F2035" s="58" t="s">
        <v>214</v>
      </c>
      <c r="G2035" s="58" t="s">
        <v>214</v>
      </c>
      <c r="H2035" s="56" t="s">
        <v>2445</v>
      </c>
      <c r="I2035" s="57"/>
      <c r="J2035" s="57">
        <v>43164</v>
      </c>
      <c r="K2035" s="56" t="s">
        <v>18</v>
      </c>
      <c r="L2035" s="56" t="s">
        <v>18</v>
      </c>
      <c r="M2035" s="60" t="s">
        <v>30066</v>
      </c>
      <c r="N2035" s="61"/>
      <c r="O2035" s="61"/>
      <c r="P2035" s="56" t="s">
        <v>30067</v>
      </c>
      <c r="Q2035" s="56" t="s">
        <v>96</v>
      </c>
      <c r="R2035" s="56"/>
      <c r="S2035" s="56" t="s">
        <v>108</v>
      </c>
      <c r="T2035" s="56" t="s">
        <v>14</v>
      </c>
      <c r="U2035" s="400"/>
      <c r="V2035" s="56"/>
      <c r="W2035" s="56" t="s">
        <v>108</v>
      </c>
      <c r="X2035" s="400" t="s">
        <v>108</v>
      </c>
      <c r="Y2035" s="61"/>
      <c r="Z2035" s="56" t="s">
        <v>18</v>
      </c>
      <c r="AA2035" s="533">
        <v>43167</v>
      </c>
      <c r="AB2035" s="203"/>
      <c r="AC2035" s="64" t="s">
        <v>30068</v>
      </c>
      <c r="AD2035" s="65" t="s">
        <v>79</v>
      </c>
      <c r="AE2035" s="65"/>
      <c r="AF2035" s="66"/>
      <c r="AG2035" s="66"/>
      <c r="AH2035" s="67" t="str">
        <v>Feb</v>
      </c>
      <c r="AI2035" s="68" t="str">
        <v>Mar</v>
      </c>
      <c r="AJ2035" s="69" t="e">
        <f t="shared" si="4"/>
        <v>#REF!</v>
      </c>
      <c r="AK2035" s="70">
        <f t="shared" si="1"/>
        <v>43181</v>
      </c>
      <c r="AL2035" s="71" t="e">
        <f t="shared" ca="1" si="5"/>
        <v>#REF!</v>
      </c>
      <c r="AM2035" s="71" t="str">
        <v>2018</v>
      </c>
      <c r="AN2035" s="70">
        <f t="shared" si="3"/>
        <v>43161</v>
      </c>
      <c r="AO2035" s="70" t="s">
        <v>123</v>
      </c>
    </row>
    <row r="2036" spans="1:41" ht="14.4">
      <c r="A2036" s="55" t="s">
        <v>30069</v>
      </c>
      <c r="B2036" s="56" t="s">
        <v>89</v>
      </c>
      <c r="C2036" s="57">
        <v>43151</v>
      </c>
      <c r="D2036" s="56" t="s">
        <v>90</v>
      </c>
      <c r="E2036" s="56" t="s">
        <v>15779</v>
      </c>
      <c r="F2036" s="58" t="s">
        <v>214</v>
      </c>
      <c r="G2036" s="58" t="s">
        <v>214</v>
      </c>
      <c r="H2036" s="56" t="s">
        <v>2445</v>
      </c>
      <c r="I2036" s="57"/>
      <c r="J2036" s="57">
        <v>43164</v>
      </c>
      <c r="K2036" s="56" t="s">
        <v>18</v>
      </c>
      <c r="L2036" s="56" t="s">
        <v>18</v>
      </c>
      <c r="M2036" s="60" t="s">
        <v>30070</v>
      </c>
      <c r="N2036" s="61"/>
      <c r="O2036" s="61"/>
      <c r="P2036" s="61"/>
      <c r="Q2036" s="56" t="s">
        <v>96</v>
      </c>
      <c r="R2036" s="56"/>
      <c r="S2036" s="56" t="s">
        <v>108</v>
      </c>
      <c r="T2036" s="56" t="s">
        <v>14</v>
      </c>
      <c r="U2036" s="400"/>
      <c r="V2036" s="56"/>
      <c r="W2036" s="56" t="s">
        <v>108</v>
      </c>
      <c r="X2036" s="400" t="s">
        <v>108</v>
      </c>
      <c r="Y2036" s="61"/>
      <c r="Z2036" s="56" t="s">
        <v>18</v>
      </c>
      <c r="AA2036" s="533">
        <v>43168</v>
      </c>
      <c r="AB2036" s="203"/>
      <c r="AC2036" s="64" t="s">
        <v>30071</v>
      </c>
      <c r="AD2036" s="65" t="s">
        <v>360</v>
      </c>
      <c r="AE2036" s="65"/>
      <c r="AF2036" s="66"/>
      <c r="AG2036" s="66"/>
      <c r="AH2036" s="67" t="str">
        <v>Feb</v>
      </c>
      <c r="AI2036" s="68" t="str">
        <v>Mar</v>
      </c>
      <c r="AJ2036" s="69" t="e">
        <f t="shared" si="4"/>
        <v>#REF!</v>
      </c>
      <c r="AK2036" s="70">
        <f t="shared" si="1"/>
        <v>43181</v>
      </c>
      <c r="AL2036" s="71" t="e">
        <f t="shared" ca="1" si="5"/>
        <v>#REF!</v>
      </c>
      <c r="AM2036" s="71" t="str">
        <v>2018</v>
      </c>
      <c r="AN2036" s="70">
        <f t="shared" si="3"/>
        <v>43161</v>
      </c>
      <c r="AO2036" s="70" t="s">
        <v>123</v>
      </c>
    </row>
    <row r="2037" spans="1:41" ht="14.4">
      <c r="A2037" s="55" t="s">
        <v>30072</v>
      </c>
      <c r="B2037" s="56" t="s">
        <v>89</v>
      </c>
      <c r="C2037" s="57">
        <v>43149</v>
      </c>
      <c r="D2037" s="56" t="s">
        <v>90</v>
      </c>
      <c r="E2037" s="56" t="s">
        <v>129</v>
      </c>
      <c r="F2037" s="58" t="s">
        <v>106</v>
      </c>
      <c r="G2037" s="58" t="s">
        <v>107</v>
      </c>
      <c r="H2037" s="56" t="s">
        <v>129</v>
      </c>
      <c r="I2037" s="57"/>
      <c r="J2037" s="57">
        <v>43192</v>
      </c>
      <c r="K2037" s="61"/>
      <c r="L2037" s="61"/>
      <c r="M2037" s="60" t="s">
        <v>30073</v>
      </c>
      <c r="N2037" s="61"/>
      <c r="O2037" s="61"/>
      <c r="P2037" s="61"/>
      <c r="Q2037" s="56" t="s">
        <v>96</v>
      </c>
      <c r="R2037" s="66"/>
      <c r="S2037" s="61"/>
      <c r="T2037" s="61"/>
      <c r="U2037" s="402"/>
      <c r="V2037" s="66"/>
      <c r="W2037" s="66"/>
      <c r="X2037" s="400" t="s">
        <v>108</v>
      </c>
      <c r="Y2037" s="61"/>
      <c r="Z2037" s="56" t="s">
        <v>14</v>
      </c>
      <c r="AA2037" s="533">
        <v>43153</v>
      </c>
      <c r="AB2037" s="203"/>
      <c r="AC2037" s="64" t="s">
        <v>30074</v>
      </c>
      <c r="AD2037" s="65" t="s">
        <v>224</v>
      </c>
      <c r="AE2037" s="96"/>
      <c r="AF2037" s="66"/>
      <c r="AG2037" s="66"/>
      <c r="AH2037" s="67" t="str">
        <v>Feb</v>
      </c>
      <c r="AI2037" s="68" t="str">
        <v>Feb</v>
      </c>
      <c r="AJ2037" s="69" t="e">
        <f t="shared" si="4"/>
        <v>#REF!</v>
      </c>
      <c r="AK2037" s="70">
        <f t="shared" si="1"/>
        <v>43179</v>
      </c>
      <c r="AL2037" s="71" t="e">
        <f t="shared" ca="1" si="5"/>
        <v>#REF!</v>
      </c>
      <c r="AM2037" s="71" t="str">
        <v>2018</v>
      </c>
      <c r="AN2037" s="70">
        <f t="shared" si="3"/>
        <v>43159</v>
      </c>
      <c r="AO2037" s="70" t="s">
        <v>123</v>
      </c>
    </row>
    <row r="2038" spans="1:41" ht="14.4">
      <c r="A2038" s="55" t="s">
        <v>30075</v>
      </c>
      <c r="B2038" s="56" t="s">
        <v>89</v>
      </c>
      <c r="C2038" s="57">
        <v>43151</v>
      </c>
      <c r="D2038" s="56" t="s">
        <v>90</v>
      </c>
      <c r="E2038" s="56" t="s">
        <v>15779</v>
      </c>
      <c r="F2038" s="58" t="s">
        <v>214</v>
      </c>
      <c r="G2038" s="58" t="s">
        <v>214</v>
      </c>
      <c r="H2038" s="56" t="s">
        <v>2445</v>
      </c>
      <c r="I2038" s="57"/>
      <c r="J2038" s="57">
        <v>43164</v>
      </c>
      <c r="K2038" s="56" t="s">
        <v>18</v>
      </c>
      <c r="L2038" s="56" t="s">
        <v>14</v>
      </c>
      <c r="M2038" s="60" t="s">
        <v>30076</v>
      </c>
      <c r="N2038" s="61"/>
      <c r="O2038" s="61"/>
      <c r="P2038" s="61"/>
      <c r="Q2038" s="56" t="s">
        <v>96</v>
      </c>
      <c r="R2038" s="56"/>
      <c r="S2038" s="56" t="s">
        <v>108</v>
      </c>
      <c r="T2038" s="56" t="s">
        <v>14</v>
      </c>
      <c r="U2038" s="400"/>
      <c r="V2038" s="56"/>
      <c r="W2038" s="56" t="s">
        <v>108</v>
      </c>
      <c r="X2038" s="400" t="s">
        <v>108</v>
      </c>
      <c r="Y2038" s="61"/>
      <c r="Z2038" s="56" t="s">
        <v>14</v>
      </c>
      <c r="AA2038" s="533">
        <v>43157</v>
      </c>
      <c r="AB2038" s="203"/>
      <c r="AC2038" s="64" t="s">
        <v>30077</v>
      </c>
      <c r="AD2038" s="65" t="s">
        <v>705</v>
      </c>
      <c r="AE2038" s="65"/>
      <c r="AF2038" s="66"/>
      <c r="AG2038" s="66"/>
      <c r="AH2038" s="67" t="str">
        <v>Feb</v>
      </c>
      <c r="AI2038" s="68" t="str">
        <v>Feb</v>
      </c>
      <c r="AJ2038" s="69" t="e">
        <f t="shared" si="4"/>
        <v>#REF!</v>
      </c>
      <c r="AK2038" s="70">
        <f t="shared" si="1"/>
        <v>43181</v>
      </c>
      <c r="AL2038" s="71" t="e">
        <f t="shared" ca="1" si="5"/>
        <v>#REF!</v>
      </c>
      <c r="AM2038" s="71" t="str">
        <v>2018</v>
      </c>
      <c r="AN2038" s="70">
        <f t="shared" si="3"/>
        <v>43161</v>
      </c>
      <c r="AO2038" s="70" t="s">
        <v>123</v>
      </c>
    </row>
    <row r="2039" spans="1:41" ht="14.4">
      <c r="A2039" s="55" t="s">
        <v>30078</v>
      </c>
      <c r="B2039" s="56" t="s">
        <v>89</v>
      </c>
      <c r="C2039" s="57">
        <v>43153</v>
      </c>
      <c r="D2039" s="56" t="s">
        <v>90</v>
      </c>
      <c r="E2039" s="56" t="s">
        <v>15779</v>
      </c>
      <c r="F2039" s="58" t="s">
        <v>214</v>
      </c>
      <c r="G2039" s="58" t="s">
        <v>214</v>
      </c>
      <c r="H2039" s="56" t="s">
        <v>2445</v>
      </c>
      <c r="I2039" s="57"/>
      <c r="J2039" s="57">
        <v>43166</v>
      </c>
      <c r="K2039" s="56" t="s">
        <v>18</v>
      </c>
      <c r="L2039" s="56" t="s">
        <v>14</v>
      </c>
      <c r="M2039" s="60" t="s">
        <v>30079</v>
      </c>
      <c r="N2039" s="61"/>
      <c r="O2039" s="61"/>
      <c r="P2039" s="61"/>
      <c r="Q2039" s="56" t="s">
        <v>96</v>
      </c>
      <c r="R2039" s="56"/>
      <c r="S2039" s="56" t="s">
        <v>108</v>
      </c>
      <c r="T2039" s="56" t="s">
        <v>14</v>
      </c>
      <c r="U2039" s="400"/>
      <c r="V2039" s="56"/>
      <c r="W2039" s="56" t="s">
        <v>108</v>
      </c>
      <c r="X2039" s="400" t="s">
        <v>108</v>
      </c>
      <c r="Y2039" s="61"/>
      <c r="Z2039" s="56" t="s">
        <v>14</v>
      </c>
      <c r="AA2039" s="57">
        <v>43156</v>
      </c>
      <c r="AB2039" s="203"/>
      <c r="AC2039" s="64" t="s">
        <v>30080</v>
      </c>
      <c r="AD2039" s="65" t="s">
        <v>118</v>
      </c>
      <c r="AE2039" s="65"/>
      <c r="AF2039" s="66"/>
      <c r="AG2039" s="66"/>
      <c r="AH2039" s="67" t="str">
        <v>Feb</v>
      </c>
      <c r="AI2039" s="68" t="str">
        <v>Feb</v>
      </c>
      <c r="AJ2039" s="69" t="e">
        <f t="shared" si="4"/>
        <v>#REF!</v>
      </c>
      <c r="AK2039" s="70">
        <f t="shared" si="1"/>
        <v>43183</v>
      </c>
      <c r="AL2039" s="71" t="e">
        <f t="shared" ca="1" si="5"/>
        <v>#REF!</v>
      </c>
      <c r="AM2039" s="71" t="str">
        <v>2018</v>
      </c>
      <c r="AN2039" s="70">
        <f t="shared" si="3"/>
        <v>43163</v>
      </c>
      <c r="AO2039" s="70" t="s">
        <v>123</v>
      </c>
    </row>
    <row r="2040" spans="1:41" ht="14.4">
      <c r="A2040" s="55" t="s">
        <v>30081</v>
      </c>
      <c r="B2040" s="56" t="s">
        <v>89</v>
      </c>
      <c r="C2040" s="57">
        <v>43157</v>
      </c>
      <c r="D2040" s="56" t="s">
        <v>90</v>
      </c>
      <c r="E2040" s="56" t="s">
        <v>12</v>
      </c>
      <c r="F2040" s="58" t="s">
        <v>106</v>
      </c>
      <c r="G2040" s="58" t="s">
        <v>107</v>
      </c>
      <c r="H2040" s="56" t="s">
        <v>12</v>
      </c>
      <c r="I2040" s="59"/>
      <c r="J2040" s="59"/>
      <c r="K2040" s="61"/>
      <c r="L2040" s="61"/>
      <c r="M2040" s="60" t="s">
        <v>30082</v>
      </c>
      <c r="N2040" s="61"/>
      <c r="O2040" s="56" t="s">
        <v>20</v>
      </c>
      <c r="P2040" s="56" t="s">
        <v>30083</v>
      </c>
      <c r="Q2040" s="56" t="s">
        <v>21</v>
      </c>
      <c r="R2040" s="66"/>
      <c r="S2040" s="61"/>
      <c r="T2040" s="61"/>
      <c r="U2040" s="402"/>
      <c r="V2040" s="66"/>
      <c r="W2040" s="66"/>
      <c r="X2040" s="400" t="s">
        <v>108</v>
      </c>
      <c r="Y2040" s="61"/>
      <c r="Z2040" s="56" t="s">
        <v>18</v>
      </c>
      <c r="AA2040" s="533">
        <v>43157</v>
      </c>
      <c r="AB2040" s="203"/>
      <c r="AC2040" s="95"/>
      <c r="AD2040" s="65" t="s">
        <v>79</v>
      </c>
      <c r="AE2040" s="65"/>
      <c r="AF2040" s="66"/>
      <c r="AG2040" s="66"/>
      <c r="AH2040" s="67" t="str">
        <v>Feb</v>
      </c>
      <c r="AI2040" s="68" t="str">
        <v>Feb</v>
      </c>
      <c r="AJ2040" s="69" t="e">
        <f t="shared" si="4"/>
        <v>#REF!</v>
      </c>
      <c r="AK2040" s="70">
        <f t="shared" si="1"/>
        <v>43187</v>
      </c>
      <c r="AL2040" s="71" t="e">
        <f t="shared" ca="1" si="5"/>
        <v>#REF!</v>
      </c>
      <c r="AM2040" s="71" t="str">
        <v>2018</v>
      </c>
      <c r="AN2040" s="70">
        <f t="shared" si="3"/>
        <v>43167</v>
      </c>
      <c r="AO2040" s="70" t="s">
        <v>123</v>
      </c>
    </row>
    <row r="2041" spans="1:41" ht="14.4">
      <c r="A2041" s="55" t="s">
        <v>30084</v>
      </c>
      <c r="B2041" s="56" t="s">
        <v>89</v>
      </c>
      <c r="C2041" s="57">
        <v>43154</v>
      </c>
      <c r="D2041" s="56" t="s">
        <v>90</v>
      </c>
      <c r="E2041" s="56" t="s">
        <v>12</v>
      </c>
      <c r="F2041" s="58" t="s">
        <v>106</v>
      </c>
      <c r="G2041" s="58" t="s">
        <v>107</v>
      </c>
      <c r="H2041" s="56" t="s">
        <v>12</v>
      </c>
      <c r="I2041" s="59"/>
      <c r="J2041" s="59"/>
      <c r="K2041" s="61"/>
      <c r="L2041" s="61"/>
      <c r="M2041" s="60" t="s">
        <v>30085</v>
      </c>
      <c r="N2041" s="61"/>
      <c r="O2041" s="56" t="s">
        <v>27</v>
      </c>
      <c r="P2041" s="56" t="s">
        <v>30086</v>
      </c>
      <c r="Q2041" s="56" t="s">
        <v>17</v>
      </c>
      <c r="R2041" s="66"/>
      <c r="S2041" s="61"/>
      <c r="T2041" s="61"/>
      <c r="U2041" s="402"/>
      <c r="V2041" s="66"/>
      <c r="W2041" s="66"/>
      <c r="X2041" s="400" t="s">
        <v>108</v>
      </c>
      <c r="Y2041" s="61"/>
      <c r="Z2041" s="56" t="s">
        <v>18</v>
      </c>
      <c r="AA2041" s="533">
        <v>43154</v>
      </c>
      <c r="AB2041" s="203"/>
      <c r="AC2041" s="95"/>
      <c r="AD2041" s="65" t="s">
        <v>79</v>
      </c>
      <c r="AE2041" s="65"/>
      <c r="AF2041" s="66"/>
      <c r="AG2041" s="66"/>
      <c r="AH2041" s="67" t="str">
        <v>Feb</v>
      </c>
      <c r="AI2041" s="68" t="str">
        <v>Feb</v>
      </c>
      <c r="AJ2041" s="69" t="e">
        <f t="shared" si="4"/>
        <v>#REF!</v>
      </c>
      <c r="AK2041" s="70">
        <f t="shared" si="1"/>
        <v>43184</v>
      </c>
      <c r="AL2041" s="71" t="e">
        <f t="shared" ca="1" si="5"/>
        <v>#REF!</v>
      </c>
      <c r="AM2041" s="71" t="str">
        <v>2018</v>
      </c>
      <c r="AN2041" s="70">
        <f t="shared" si="3"/>
        <v>43164</v>
      </c>
      <c r="AO2041" s="70" t="s">
        <v>123</v>
      </c>
    </row>
    <row r="2042" spans="1:41" ht="14.4">
      <c r="A2042" s="55" t="s">
        <v>30087</v>
      </c>
      <c r="B2042" s="56" t="s">
        <v>89</v>
      </c>
      <c r="C2042" s="57">
        <v>43154</v>
      </c>
      <c r="D2042" s="56" t="s">
        <v>90</v>
      </c>
      <c r="E2042" s="56" t="s">
        <v>12</v>
      </c>
      <c r="F2042" s="58" t="s">
        <v>106</v>
      </c>
      <c r="G2042" s="58" t="s">
        <v>107</v>
      </c>
      <c r="H2042" s="56" t="s">
        <v>12</v>
      </c>
      <c r="I2042" s="59"/>
      <c r="J2042" s="59"/>
      <c r="K2042" s="61"/>
      <c r="L2042" s="61"/>
      <c r="M2042" s="60" t="s">
        <v>30085</v>
      </c>
      <c r="N2042" s="61"/>
      <c r="O2042" s="56" t="s">
        <v>27</v>
      </c>
      <c r="P2042" s="56" t="s">
        <v>30088</v>
      </c>
      <c r="Q2042" s="56" t="s">
        <v>21</v>
      </c>
      <c r="R2042" s="66"/>
      <c r="S2042" s="61"/>
      <c r="T2042" s="61"/>
      <c r="U2042" s="402"/>
      <c r="V2042" s="66"/>
      <c r="W2042" s="66"/>
      <c r="X2042" s="400" t="s">
        <v>108</v>
      </c>
      <c r="Y2042" s="61"/>
      <c r="Z2042" s="56" t="s">
        <v>18</v>
      </c>
      <c r="AA2042" s="533">
        <v>43154</v>
      </c>
      <c r="AB2042" s="203"/>
      <c r="AC2042" s="95"/>
      <c r="AD2042" s="65" t="s">
        <v>79</v>
      </c>
      <c r="AE2042" s="65"/>
      <c r="AF2042" s="66"/>
      <c r="AG2042" s="66"/>
      <c r="AH2042" s="67" t="str">
        <v>Feb</v>
      </c>
      <c r="AI2042" s="68" t="str">
        <v>Feb</v>
      </c>
      <c r="AJ2042" s="69" t="e">
        <f t="shared" si="4"/>
        <v>#REF!</v>
      </c>
      <c r="AK2042" s="70">
        <f t="shared" si="1"/>
        <v>43184</v>
      </c>
      <c r="AL2042" s="71" t="e">
        <f t="shared" ca="1" si="5"/>
        <v>#REF!</v>
      </c>
      <c r="AM2042" s="71" t="str">
        <v>2018</v>
      </c>
      <c r="AN2042" s="70">
        <f t="shared" si="3"/>
        <v>43164</v>
      </c>
      <c r="AO2042" s="70" t="s">
        <v>123</v>
      </c>
    </row>
    <row r="2043" spans="1:41" ht="14.4">
      <c r="A2043" s="55" t="s">
        <v>30089</v>
      </c>
      <c r="B2043" s="56" t="s">
        <v>89</v>
      </c>
      <c r="C2043" s="57">
        <v>43157</v>
      </c>
      <c r="D2043" s="56" t="s">
        <v>1027</v>
      </c>
      <c r="E2043" s="56" t="s">
        <v>32</v>
      </c>
      <c r="F2043" s="58" t="s">
        <v>106</v>
      </c>
      <c r="G2043" s="58" t="s">
        <v>177</v>
      </c>
      <c r="H2043" s="56" t="s">
        <v>32</v>
      </c>
      <c r="I2043" s="59"/>
      <c r="J2043" s="59"/>
      <c r="K2043" s="61"/>
      <c r="L2043" s="61"/>
      <c r="M2043" s="60" t="s">
        <v>30090</v>
      </c>
      <c r="N2043" s="61"/>
      <c r="O2043" s="61"/>
      <c r="P2043" s="61"/>
      <c r="Q2043" s="56" t="s">
        <v>96</v>
      </c>
      <c r="R2043" s="66"/>
      <c r="S2043" s="61"/>
      <c r="T2043" s="61"/>
      <c r="U2043" s="402"/>
      <c r="V2043" s="66"/>
      <c r="W2043" s="66"/>
      <c r="X2043" s="400" t="s">
        <v>108</v>
      </c>
      <c r="Y2043" s="61"/>
      <c r="Z2043" s="56" t="s">
        <v>18</v>
      </c>
      <c r="AA2043" s="57">
        <v>43157</v>
      </c>
      <c r="AB2043" s="203"/>
      <c r="AC2043" s="64" t="s">
        <v>30091</v>
      </c>
      <c r="AD2043" s="65" t="s">
        <v>79</v>
      </c>
      <c r="AE2043" s="65" t="s">
        <v>79</v>
      </c>
      <c r="AF2043" s="66"/>
      <c r="AG2043" s="66"/>
      <c r="AH2043" s="67" t="str">
        <v>Feb</v>
      </c>
      <c r="AI2043" s="68" t="str">
        <v>Feb</v>
      </c>
      <c r="AJ2043" s="69" t="e">
        <f t="shared" si="4"/>
        <v>#REF!</v>
      </c>
      <c r="AK2043" s="70">
        <f t="shared" si="1"/>
        <v>43187</v>
      </c>
      <c r="AL2043" s="71" t="e">
        <f t="shared" ca="1" si="5"/>
        <v>#REF!</v>
      </c>
      <c r="AM2043" s="71" t="str">
        <v>2018</v>
      </c>
      <c r="AN2043" s="70">
        <f t="shared" si="3"/>
        <v>43167</v>
      </c>
      <c r="AO2043" s="70" t="s">
        <v>123</v>
      </c>
    </row>
    <row r="2044" spans="1:41" ht="14.4">
      <c r="A2044" s="55" t="s">
        <v>30092</v>
      </c>
      <c r="B2044" s="56" t="s">
        <v>89</v>
      </c>
      <c r="C2044" s="57">
        <v>43143</v>
      </c>
      <c r="D2044" s="56" t="s">
        <v>90</v>
      </c>
      <c r="E2044" s="56" t="s">
        <v>12</v>
      </c>
      <c r="F2044" s="58" t="s">
        <v>106</v>
      </c>
      <c r="G2044" s="58" t="s">
        <v>107</v>
      </c>
      <c r="H2044" s="56" t="s">
        <v>12</v>
      </c>
      <c r="I2044" s="59"/>
      <c r="J2044" s="59"/>
      <c r="K2044" s="61"/>
      <c r="L2044" s="61"/>
      <c r="M2044" s="60" t="s">
        <v>30093</v>
      </c>
      <c r="N2044" s="61"/>
      <c r="O2044" s="56" t="s">
        <v>27</v>
      </c>
      <c r="P2044" s="61"/>
      <c r="Q2044" s="56" t="s">
        <v>17</v>
      </c>
      <c r="R2044" s="66"/>
      <c r="S2044" s="61"/>
      <c r="T2044" s="61"/>
      <c r="U2044" s="402"/>
      <c r="V2044" s="66"/>
      <c r="W2044" s="66"/>
      <c r="X2044" s="400" t="s">
        <v>108</v>
      </c>
      <c r="Y2044" s="61"/>
      <c r="Z2044" s="56" t="s">
        <v>14</v>
      </c>
      <c r="AA2044" s="533">
        <v>43152</v>
      </c>
      <c r="AB2044" s="203"/>
      <c r="AC2044" s="64" t="s">
        <v>6863</v>
      </c>
      <c r="AD2044" s="65" t="s">
        <v>179</v>
      </c>
      <c r="AE2044" s="65"/>
      <c r="AF2044" s="66"/>
      <c r="AG2044" s="66"/>
      <c r="AH2044" s="67" t="str">
        <v>Feb</v>
      </c>
      <c r="AI2044" s="68" t="str">
        <v>Feb</v>
      </c>
      <c r="AJ2044" s="69" t="e">
        <f t="shared" si="4"/>
        <v>#REF!</v>
      </c>
      <c r="AK2044" s="70">
        <f t="shared" si="1"/>
        <v>43173</v>
      </c>
      <c r="AL2044" s="71" t="e">
        <f t="shared" ca="1" si="5"/>
        <v>#REF!</v>
      </c>
      <c r="AM2044" s="71" t="str">
        <v>2018</v>
      </c>
      <c r="AN2044" s="70">
        <f t="shared" si="3"/>
        <v>43153</v>
      </c>
      <c r="AO2044" s="70" t="s">
        <v>123</v>
      </c>
    </row>
    <row r="2045" spans="1:41" ht="14.4">
      <c r="A2045" s="55" t="s">
        <v>30094</v>
      </c>
      <c r="B2045" s="56" t="s">
        <v>89</v>
      </c>
      <c r="C2045" s="57">
        <v>43158</v>
      </c>
      <c r="D2045" s="56" t="s">
        <v>90</v>
      </c>
      <c r="E2045" s="56" t="s">
        <v>15779</v>
      </c>
      <c r="F2045" s="58" t="s">
        <v>214</v>
      </c>
      <c r="G2045" s="58" t="s">
        <v>214</v>
      </c>
      <c r="H2045" s="56" t="s">
        <v>2445</v>
      </c>
      <c r="I2045" s="57"/>
      <c r="J2045" s="57">
        <v>43171</v>
      </c>
      <c r="K2045" s="56" t="s">
        <v>18</v>
      </c>
      <c r="L2045" s="56" t="s">
        <v>18</v>
      </c>
      <c r="M2045" s="60" t="s">
        <v>30095</v>
      </c>
      <c r="N2045" s="61"/>
      <c r="O2045" s="61"/>
      <c r="P2045" s="61"/>
      <c r="Q2045" s="56" t="s">
        <v>96</v>
      </c>
      <c r="R2045" s="56"/>
      <c r="S2045" s="56" t="s">
        <v>108</v>
      </c>
      <c r="T2045" s="56" t="s">
        <v>14</v>
      </c>
      <c r="U2045" s="400" t="s">
        <v>18</v>
      </c>
      <c r="V2045" s="56"/>
      <c r="W2045" s="56" t="s">
        <v>24553</v>
      </c>
      <c r="X2045" s="402"/>
      <c r="Y2045" s="61"/>
      <c r="Z2045" s="56" t="s">
        <v>14</v>
      </c>
      <c r="AA2045" s="57">
        <v>43159</v>
      </c>
      <c r="AB2045" s="203"/>
      <c r="AC2045" s="64" t="s">
        <v>30096</v>
      </c>
      <c r="AD2045" s="65" t="s">
        <v>633</v>
      </c>
      <c r="AE2045" s="96"/>
      <c r="AF2045" s="66"/>
      <c r="AG2045" s="66"/>
      <c r="AH2045" s="67" t="str">
        <v>Feb</v>
      </c>
      <c r="AI2045" s="68" t="str">
        <v>Feb</v>
      </c>
      <c r="AJ2045" s="69" t="e">
        <f t="shared" si="4"/>
        <v>#REF!</v>
      </c>
      <c r="AK2045" s="70">
        <f t="shared" si="1"/>
        <v>43188</v>
      </c>
      <c r="AL2045" s="71" t="e">
        <f t="shared" ca="1" si="5"/>
        <v>#REF!</v>
      </c>
      <c r="AM2045" s="71" t="str">
        <v>2018</v>
      </c>
      <c r="AN2045" s="70">
        <f t="shared" si="3"/>
        <v>43168</v>
      </c>
      <c r="AO2045" s="70" t="s">
        <v>123</v>
      </c>
    </row>
    <row r="2046" spans="1:41" ht="14.4">
      <c r="A2046" s="55" t="s">
        <v>30097</v>
      </c>
      <c r="B2046" s="56" t="s">
        <v>89</v>
      </c>
      <c r="C2046" s="57">
        <v>43147</v>
      </c>
      <c r="D2046" s="56" t="s">
        <v>90</v>
      </c>
      <c r="E2046" s="56" t="s">
        <v>30</v>
      </c>
      <c r="F2046" s="58" t="s">
        <v>106</v>
      </c>
      <c r="G2046" s="58" t="s">
        <v>107</v>
      </c>
      <c r="H2046" s="56" t="s">
        <v>30</v>
      </c>
      <c r="I2046" s="59"/>
      <c r="J2046" s="59"/>
      <c r="K2046" s="61"/>
      <c r="L2046" s="61"/>
      <c r="M2046" s="60" t="s">
        <v>30098</v>
      </c>
      <c r="N2046" s="61"/>
      <c r="O2046" s="61"/>
      <c r="P2046" s="56" t="s">
        <v>30099</v>
      </c>
      <c r="Q2046" s="56" t="s">
        <v>28</v>
      </c>
      <c r="R2046" s="66"/>
      <c r="S2046" s="61"/>
      <c r="T2046" s="61"/>
      <c r="U2046" s="402"/>
      <c r="V2046" s="66"/>
      <c r="W2046" s="66"/>
      <c r="X2046" s="400" t="s">
        <v>108</v>
      </c>
      <c r="Y2046" s="61"/>
      <c r="Z2046" s="56" t="s">
        <v>18</v>
      </c>
      <c r="AA2046" s="533">
        <v>43154</v>
      </c>
      <c r="AB2046" s="203"/>
      <c r="AC2046" s="95"/>
      <c r="AD2046" s="65" t="s">
        <v>79</v>
      </c>
      <c r="AE2046" s="96"/>
      <c r="AF2046" s="66"/>
      <c r="AG2046" s="66"/>
      <c r="AH2046" s="67" t="str">
        <v>Feb</v>
      </c>
      <c r="AI2046" s="68" t="str">
        <v>Feb</v>
      </c>
      <c r="AJ2046" s="69" t="e">
        <f t="shared" si="4"/>
        <v>#REF!</v>
      </c>
      <c r="AK2046" s="70">
        <f t="shared" si="1"/>
        <v>43177</v>
      </c>
      <c r="AL2046" s="71" t="e">
        <f t="shared" ca="1" si="5"/>
        <v>#REF!</v>
      </c>
      <c r="AM2046" s="71" t="str">
        <v>2018</v>
      </c>
      <c r="AN2046" s="70">
        <f t="shared" si="3"/>
        <v>43157</v>
      </c>
      <c r="AO2046" s="70" t="s">
        <v>123</v>
      </c>
    </row>
    <row r="2047" spans="1:41" ht="14.4">
      <c r="A2047" s="55" t="s">
        <v>30100</v>
      </c>
      <c r="B2047" s="56" t="s">
        <v>89</v>
      </c>
      <c r="C2047" s="57">
        <v>43159</v>
      </c>
      <c r="D2047" s="56" t="s">
        <v>90</v>
      </c>
      <c r="E2047" s="56" t="s">
        <v>140</v>
      </c>
      <c r="F2047" s="58" t="s">
        <v>106</v>
      </c>
      <c r="G2047" s="58" t="s">
        <v>107</v>
      </c>
      <c r="H2047" s="56" t="s">
        <v>140</v>
      </c>
      <c r="I2047" s="57"/>
      <c r="J2047" s="57">
        <v>43552</v>
      </c>
      <c r="K2047" s="56" t="s">
        <v>18</v>
      </c>
      <c r="L2047" s="56" t="s">
        <v>14</v>
      </c>
      <c r="M2047" s="60" t="s">
        <v>30101</v>
      </c>
      <c r="N2047" s="61"/>
      <c r="O2047" s="61"/>
      <c r="P2047" s="56" t="s">
        <v>108</v>
      </c>
      <c r="Q2047" s="56" t="s">
        <v>96</v>
      </c>
      <c r="R2047" s="66"/>
      <c r="S2047" s="56" t="s">
        <v>108</v>
      </c>
      <c r="T2047" s="56" t="s">
        <v>108</v>
      </c>
      <c r="U2047" s="400"/>
      <c r="V2047" s="66"/>
      <c r="W2047" s="66"/>
      <c r="X2047" s="400"/>
      <c r="Y2047" s="56" t="s">
        <v>108</v>
      </c>
      <c r="Z2047" s="56" t="s">
        <v>14</v>
      </c>
      <c r="AA2047" s="57">
        <v>43159</v>
      </c>
      <c r="AB2047" s="203"/>
      <c r="AC2047" s="64" t="s">
        <v>30102</v>
      </c>
      <c r="AD2047" s="65" t="s">
        <v>118</v>
      </c>
      <c r="AE2047" s="65"/>
      <c r="AF2047" s="66"/>
      <c r="AG2047" s="66"/>
      <c r="AH2047" s="67" t="str">
        <v>Feb</v>
      </c>
      <c r="AI2047" s="68" t="str">
        <v>Feb</v>
      </c>
      <c r="AJ2047" s="69" t="e">
        <f t="shared" si="4"/>
        <v>#REF!</v>
      </c>
      <c r="AK2047" s="70">
        <f t="shared" si="1"/>
        <v>43189</v>
      </c>
      <c r="AL2047" s="71" t="e">
        <f t="shared" ca="1" si="5"/>
        <v>#REF!</v>
      </c>
      <c r="AM2047" s="71" t="str">
        <v>2018</v>
      </c>
      <c r="AN2047" s="70">
        <f t="shared" si="3"/>
        <v>43169</v>
      </c>
      <c r="AO2047" s="70" t="s">
        <v>123</v>
      </c>
    </row>
    <row r="2048" spans="1:41" ht="14.4">
      <c r="A2048" s="55" t="s">
        <v>30103</v>
      </c>
      <c r="B2048" s="56" t="s">
        <v>89</v>
      </c>
      <c r="C2048" s="57">
        <v>43159</v>
      </c>
      <c r="D2048" s="56" t="s">
        <v>90</v>
      </c>
      <c r="E2048" s="56" t="s">
        <v>30</v>
      </c>
      <c r="F2048" s="58" t="s">
        <v>106</v>
      </c>
      <c r="G2048" s="58" t="s">
        <v>107</v>
      </c>
      <c r="H2048" s="56" t="s">
        <v>30</v>
      </c>
      <c r="I2048" s="59"/>
      <c r="J2048" s="59"/>
      <c r="K2048" s="61"/>
      <c r="L2048" s="61"/>
      <c r="M2048" s="60" t="s">
        <v>745</v>
      </c>
      <c r="N2048" s="61"/>
      <c r="O2048" s="61"/>
      <c r="P2048" s="56" t="s">
        <v>6443</v>
      </c>
      <c r="Q2048" s="56" t="s">
        <v>96</v>
      </c>
      <c r="R2048" s="66"/>
      <c r="S2048" s="61"/>
      <c r="T2048" s="61"/>
      <c r="U2048" s="402"/>
      <c r="V2048" s="66"/>
      <c r="W2048" s="66"/>
      <c r="X2048" s="402"/>
      <c r="Y2048" s="61"/>
      <c r="Z2048" s="56" t="s">
        <v>18</v>
      </c>
      <c r="AA2048" s="57">
        <v>43186</v>
      </c>
      <c r="AB2048" s="203"/>
      <c r="AC2048" s="64" t="s">
        <v>30104</v>
      </c>
      <c r="AD2048" s="65" t="s">
        <v>118</v>
      </c>
      <c r="AE2048" s="96"/>
      <c r="AF2048" s="66"/>
      <c r="AG2048" s="66"/>
      <c r="AH2048" s="67" t="str">
        <v>Feb</v>
      </c>
      <c r="AI2048" s="68" t="str">
        <v>Mar</v>
      </c>
      <c r="AJ2048" s="69" t="e">
        <f t="shared" si="4"/>
        <v>#REF!</v>
      </c>
      <c r="AK2048" s="70">
        <f t="shared" si="1"/>
        <v>43189</v>
      </c>
      <c r="AL2048" s="71" t="e">
        <f t="shared" ca="1" si="5"/>
        <v>#REF!</v>
      </c>
      <c r="AM2048" s="71" t="str">
        <v>2018</v>
      </c>
      <c r="AN2048" s="70">
        <f t="shared" si="3"/>
        <v>43169</v>
      </c>
      <c r="AO2048" s="70" t="s">
        <v>123</v>
      </c>
    </row>
    <row r="2049" spans="1:41" ht="14.4">
      <c r="A2049" s="55" t="s">
        <v>30105</v>
      </c>
      <c r="B2049" s="56" t="s">
        <v>89</v>
      </c>
      <c r="C2049" s="57">
        <v>43160</v>
      </c>
      <c r="D2049" s="56" t="s">
        <v>90</v>
      </c>
      <c r="E2049" s="56" t="s">
        <v>15779</v>
      </c>
      <c r="F2049" s="58" t="s">
        <v>214</v>
      </c>
      <c r="G2049" s="58" t="s">
        <v>214</v>
      </c>
      <c r="H2049" s="56" t="s">
        <v>2445</v>
      </c>
      <c r="I2049" s="57"/>
      <c r="J2049" s="57">
        <v>43173</v>
      </c>
      <c r="K2049" s="56" t="s">
        <v>18</v>
      </c>
      <c r="L2049" s="56" t="s">
        <v>18</v>
      </c>
      <c r="M2049" s="60" t="s">
        <v>30106</v>
      </c>
      <c r="N2049" s="61"/>
      <c r="O2049" s="61"/>
      <c r="P2049" s="61"/>
      <c r="Q2049" s="56" t="s">
        <v>96</v>
      </c>
      <c r="R2049" s="56"/>
      <c r="S2049" s="56" t="s">
        <v>108</v>
      </c>
      <c r="T2049" s="56" t="s">
        <v>14</v>
      </c>
      <c r="U2049" s="400"/>
      <c r="V2049" s="56"/>
      <c r="W2049" s="56" t="s">
        <v>108</v>
      </c>
      <c r="X2049" s="400" t="s">
        <v>108</v>
      </c>
      <c r="Y2049" s="61"/>
      <c r="Z2049" s="56" t="s">
        <v>18</v>
      </c>
      <c r="AA2049" s="533">
        <v>43167</v>
      </c>
      <c r="AB2049" s="203"/>
      <c r="AC2049" s="64" t="s">
        <v>30107</v>
      </c>
      <c r="AD2049" s="65" t="s">
        <v>79</v>
      </c>
      <c r="AE2049" s="65"/>
      <c r="AF2049" s="66"/>
      <c r="AG2049" s="66"/>
      <c r="AH2049" s="67" t="str">
        <v>Mar</v>
      </c>
      <c r="AI2049" s="68" t="str">
        <v>Mar</v>
      </c>
      <c r="AJ2049" s="69" t="e">
        <f t="shared" si="4"/>
        <v>#REF!</v>
      </c>
      <c r="AK2049" s="70">
        <f t="shared" si="1"/>
        <v>43190</v>
      </c>
      <c r="AL2049" s="71" t="e">
        <f t="shared" ca="1" si="5"/>
        <v>#REF!</v>
      </c>
      <c r="AM2049" s="71" t="str">
        <v>2018</v>
      </c>
      <c r="AN2049" s="70">
        <f t="shared" si="3"/>
        <v>43170</v>
      </c>
      <c r="AO2049" s="70" t="s">
        <v>123</v>
      </c>
    </row>
    <row r="2050" spans="1:41" ht="14.4">
      <c r="A2050" s="55" t="s">
        <v>30108</v>
      </c>
      <c r="B2050" s="56" t="s">
        <v>89</v>
      </c>
      <c r="C2050" s="57">
        <v>43164</v>
      </c>
      <c r="D2050" s="56" t="s">
        <v>90</v>
      </c>
      <c r="E2050" s="56" t="s">
        <v>15779</v>
      </c>
      <c r="F2050" s="58" t="s">
        <v>214</v>
      </c>
      <c r="G2050" s="58" t="s">
        <v>214</v>
      </c>
      <c r="H2050" s="56" t="s">
        <v>2445</v>
      </c>
      <c r="I2050" s="57"/>
      <c r="J2050" s="57">
        <v>43175</v>
      </c>
      <c r="K2050" s="56" t="s">
        <v>18</v>
      </c>
      <c r="L2050" s="56" t="s">
        <v>18</v>
      </c>
      <c r="M2050" s="60" t="s">
        <v>30095</v>
      </c>
      <c r="N2050" s="61"/>
      <c r="O2050" s="61"/>
      <c r="P2050" s="61"/>
      <c r="Q2050" s="56" t="s">
        <v>96</v>
      </c>
      <c r="R2050" s="56"/>
      <c r="S2050" s="56" t="s">
        <v>108</v>
      </c>
      <c r="T2050" s="56" t="s">
        <v>14</v>
      </c>
      <c r="U2050" s="400"/>
      <c r="V2050" s="56"/>
      <c r="W2050" s="56" t="s">
        <v>108</v>
      </c>
      <c r="X2050" s="400" t="s">
        <v>108</v>
      </c>
      <c r="Y2050" s="61"/>
      <c r="Z2050" s="56" t="s">
        <v>18</v>
      </c>
      <c r="AA2050" s="533">
        <v>43168</v>
      </c>
      <c r="AB2050" s="203"/>
      <c r="AC2050" s="64" t="s">
        <v>30109</v>
      </c>
      <c r="AD2050" s="56" t="s">
        <v>79</v>
      </c>
      <c r="AE2050" s="56"/>
      <c r="AF2050" s="61"/>
      <c r="AG2050" s="61"/>
      <c r="AH2050" s="67" t="str">
        <v>Mar</v>
      </c>
      <c r="AI2050" s="68" t="str">
        <v>Mar</v>
      </c>
      <c r="AJ2050" s="69" t="e">
        <f t="shared" si="4"/>
        <v>#REF!</v>
      </c>
      <c r="AK2050" s="70">
        <f t="shared" si="1"/>
        <v>43194</v>
      </c>
      <c r="AL2050" s="71" t="e">
        <f t="shared" ca="1" si="5"/>
        <v>#REF!</v>
      </c>
      <c r="AM2050" s="71" t="str">
        <v>2018</v>
      </c>
      <c r="AN2050" s="70">
        <f t="shared" si="3"/>
        <v>43174</v>
      </c>
      <c r="AO2050" s="70" t="s">
        <v>123</v>
      </c>
    </row>
    <row r="2051" spans="1:41" ht="26.5">
      <c r="A2051" s="55" t="s">
        <v>30110</v>
      </c>
      <c r="B2051" s="56" t="s">
        <v>89</v>
      </c>
      <c r="C2051" s="57">
        <v>43165</v>
      </c>
      <c r="D2051" s="56" t="s">
        <v>90</v>
      </c>
      <c r="E2051" s="56" t="s">
        <v>140</v>
      </c>
      <c r="F2051" s="58" t="s">
        <v>106</v>
      </c>
      <c r="G2051" s="58" t="s">
        <v>107</v>
      </c>
      <c r="H2051" s="56" t="s">
        <v>140</v>
      </c>
      <c r="I2051" s="57"/>
      <c r="J2051" s="57">
        <v>43563</v>
      </c>
      <c r="K2051" s="56" t="s">
        <v>18</v>
      </c>
      <c r="L2051" s="56" t="s">
        <v>14</v>
      </c>
      <c r="M2051" s="60" t="s">
        <v>30111</v>
      </c>
      <c r="N2051" s="61"/>
      <c r="O2051" s="56" t="s">
        <v>249</v>
      </c>
      <c r="P2051" s="56" t="s">
        <v>30112</v>
      </c>
      <c r="Q2051" s="56" t="s">
        <v>96</v>
      </c>
      <c r="R2051" s="66"/>
      <c r="S2051" s="56" t="s">
        <v>108</v>
      </c>
      <c r="T2051" s="56" t="s">
        <v>108</v>
      </c>
      <c r="U2051" s="400"/>
      <c r="V2051" s="66"/>
      <c r="W2051" s="66"/>
      <c r="X2051" s="400"/>
      <c r="Y2051" s="56" t="s">
        <v>108</v>
      </c>
      <c r="Z2051" s="56" t="s">
        <v>14</v>
      </c>
      <c r="AA2051" s="57">
        <v>43186</v>
      </c>
      <c r="AB2051" s="203"/>
      <c r="AC2051" s="60" t="s">
        <v>30113</v>
      </c>
      <c r="AD2051" s="65" t="s">
        <v>118</v>
      </c>
      <c r="AE2051" s="96"/>
      <c r="AF2051" s="66"/>
      <c r="AG2051" s="66"/>
      <c r="AH2051" s="67" t="str">
        <v>Mar</v>
      </c>
      <c r="AI2051" s="68" t="str">
        <v>Mar</v>
      </c>
      <c r="AJ2051" s="69" t="e">
        <f t="shared" si="4"/>
        <v>#REF!</v>
      </c>
      <c r="AK2051" s="70">
        <f t="shared" si="1"/>
        <v>43195</v>
      </c>
      <c r="AL2051" s="71" t="e">
        <f t="shared" ca="1" si="5"/>
        <v>#REF!</v>
      </c>
      <c r="AM2051" s="71" t="str">
        <v>2018</v>
      </c>
      <c r="AN2051" s="70">
        <f t="shared" si="3"/>
        <v>43175</v>
      </c>
      <c r="AO2051" s="70" t="s">
        <v>123</v>
      </c>
    </row>
    <row r="2052" spans="1:41" ht="14.4">
      <c r="A2052" s="55" t="s">
        <v>30114</v>
      </c>
      <c r="B2052" s="56" t="s">
        <v>89</v>
      </c>
      <c r="C2052" s="57">
        <v>43164</v>
      </c>
      <c r="D2052" s="56" t="s">
        <v>90</v>
      </c>
      <c r="E2052" s="56" t="s">
        <v>12</v>
      </c>
      <c r="F2052" s="58" t="s">
        <v>106</v>
      </c>
      <c r="G2052" s="58" t="s">
        <v>107</v>
      </c>
      <c r="H2052" s="56" t="s">
        <v>12</v>
      </c>
      <c r="I2052" s="59"/>
      <c r="J2052" s="59"/>
      <c r="K2052" s="61"/>
      <c r="L2052" s="61"/>
      <c r="M2052" s="60" t="s">
        <v>30115</v>
      </c>
      <c r="N2052" s="61"/>
      <c r="O2052" s="56" t="s">
        <v>20</v>
      </c>
      <c r="P2052" s="56" t="s">
        <v>30116</v>
      </c>
      <c r="Q2052" s="56" t="s">
        <v>17</v>
      </c>
      <c r="R2052" s="66"/>
      <c r="S2052" s="61"/>
      <c r="T2052" s="61"/>
      <c r="U2052" s="402"/>
      <c r="V2052" s="66"/>
      <c r="W2052" s="66"/>
      <c r="X2052" s="400" t="s">
        <v>108</v>
      </c>
      <c r="Y2052" s="61"/>
      <c r="Z2052" s="56" t="s">
        <v>18</v>
      </c>
      <c r="AA2052" s="57">
        <v>43165</v>
      </c>
      <c r="AB2052" s="203"/>
      <c r="AC2052" s="60" t="s">
        <v>30117</v>
      </c>
      <c r="AD2052" s="65" t="s">
        <v>79</v>
      </c>
      <c r="AE2052" s="65"/>
      <c r="AF2052" s="66"/>
      <c r="AG2052" s="66"/>
      <c r="AH2052" s="67" t="str">
        <v>Mar</v>
      </c>
      <c r="AI2052" s="68" t="str">
        <v>Mar</v>
      </c>
      <c r="AJ2052" s="69" t="e">
        <f t="shared" si="4"/>
        <v>#REF!</v>
      </c>
      <c r="AK2052" s="70">
        <f t="shared" si="1"/>
        <v>43194</v>
      </c>
      <c r="AL2052" s="71" t="e">
        <f t="shared" ca="1" si="5"/>
        <v>#REF!</v>
      </c>
      <c r="AM2052" s="71" t="str">
        <v>2018</v>
      </c>
      <c r="AN2052" s="70">
        <f t="shared" si="3"/>
        <v>43174</v>
      </c>
      <c r="AO2052" s="70" t="s">
        <v>123</v>
      </c>
    </row>
    <row r="2053" spans="1:41" ht="14.4">
      <c r="A2053" s="55" t="s">
        <v>30118</v>
      </c>
      <c r="B2053" s="56" t="s">
        <v>89</v>
      </c>
      <c r="C2053" s="57">
        <v>43164</v>
      </c>
      <c r="D2053" s="56" t="s">
        <v>1027</v>
      </c>
      <c r="E2053" s="56" t="s">
        <v>129</v>
      </c>
      <c r="F2053" s="58" t="s">
        <v>106</v>
      </c>
      <c r="G2053" s="58" t="s">
        <v>107</v>
      </c>
      <c r="H2053" s="56" t="s">
        <v>129</v>
      </c>
      <c r="I2053" s="57"/>
      <c r="J2053" s="57">
        <v>43206</v>
      </c>
      <c r="K2053" s="61"/>
      <c r="L2053" s="61"/>
      <c r="M2053" s="60" t="s">
        <v>30119</v>
      </c>
      <c r="N2053" s="61"/>
      <c r="O2053" s="56" t="s">
        <v>132</v>
      </c>
      <c r="P2053" s="56" t="s">
        <v>30120</v>
      </c>
      <c r="Q2053" s="56" t="s">
        <v>17</v>
      </c>
      <c r="R2053" s="66"/>
      <c r="S2053" s="61"/>
      <c r="T2053" s="61"/>
      <c r="U2053" s="402"/>
      <c r="V2053" s="66"/>
      <c r="W2053" s="66"/>
      <c r="X2053" s="400" t="s">
        <v>108</v>
      </c>
      <c r="Y2053" s="61"/>
      <c r="Z2053" s="56" t="s">
        <v>18</v>
      </c>
      <c r="AA2053" s="57">
        <v>43165</v>
      </c>
      <c r="AB2053" s="203"/>
      <c r="AC2053" s="64" t="s">
        <v>30121</v>
      </c>
      <c r="AD2053" s="65" t="s">
        <v>79</v>
      </c>
      <c r="AE2053" s="96"/>
      <c r="AF2053" s="66"/>
      <c r="AG2053" s="66"/>
      <c r="AH2053" s="67" t="str">
        <v>Mar</v>
      </c>
      <c r="AI2053" s="68" t="str">
        <v>Mar</v>
      </c>
      <c r="AJ2053" s="69" t="e">
        <f t="shared" si="4"/>
        <v>#REF!</v>
      </c>
      <c r="AK2053" s="70">
        <f t="shared" si="1"/>
        <v>43194</v>
      </c>
      <c r="AL2053" s="71" t="e">
        <f t="shared" ca="1" si="5"/>
        <v>#REF!</v>
      </c>
      <c r="AM2053" s="71" t="str">
        <v>2018</v>
      </c>
      <c r="AN2053" s="70">
        <f t="shared" si="3"/>
        <v>43174</v>
      </c>
      <c r="AO2053" s="70" t="s">
        <v>123</v>
      </c>
    </row>
    <row r="2054" spans="1:41" ht="14.4">
      <c r="A2054" s="55" t="s">
        <v>30122</v>
      </c>
      <c r="B2054" s="56" t="s">
        <v>89</v>
      </c>
      <c r="C2054" s="57">
        <v>43161</v>
      </c>
      <c r="D2054" s="56" t="s">
        <v>90</v>
      </c>
      <c r="E2054" s="56" t="s">
        <v>129</v>
      </c>
      <c r="F2054" s="58" t="s">
        <v>106</v>
      </c>
      <c r="G2054" s="58" t="s">
        <v>107</v>
      </c>
      <c r="H2054" s="56" t="s">
        <v>129</v>
      </c>
      <c r="I2054" s="57"/>
      <c r="J2054" s="57">
        <v>43203</v>
      </c>
      <c r="K2054" s="61"/>
      <c r="L2054" s="61"/>
      <c r="M2054" s="60" t="s">
        <v>30123</v>
      </c>
      <c r="N2054" s="61"/>
      <c r="O2054" s="56" t="s">
        <v>95</v>
      </c>
      <c r="P2054" s="56" t="s">
        <v>30124</v>
      </c>
      <c r="Q2054" s="56" t="s">
        <v>17</v>
      </c>
      <c r="R2054" s="66"/>
      <c r="S2054" s="61"/>
      <c r="T2054" s="61"/>
      <c r="U2054" s="402"/>
      <c r="V2054" s="66"/>
      <c r="W2054" s="66"/>
      <c r="X2054" s="400" t="s">
        <v>108</v>
      </c>
      <c r="Y2054" s="61"/>
      <c r="Z2054" s="56" t="s">
        <v>18</v>
      </c>
      <c r="AA2054" s="57">
        <v>43165</v>
      </c>
      <c r="AB2054" s="203"/>
      <c r="AC2054" s="64" t="s">
        <v>25559</v>
      </c>
      <c r="AD2054" s="65" t="s">
        <v>79</v>
      </c>
      <c r="AE2054" s="96"/>
      <c r="AF2054" s="66"/>
      <c r="AG2054" s="66"/>
      <c r="AH2054" s="67" t="str">
        <v>Mar</v>
      </c>
      <c r="AI2054" s="68" t="str">
        <v>Mar</v>
      </c>
      <c r="AJ2054" s="69" t="e">
        <f t="shared" si="4"/>
        <v>#REF!</v>
      </c>
      <c r="AK2054" s="70">
        <f t="shared" si="1"/>
        <v>43191</v>
      </c>
      <c r="AL2054" s="71" t="e">
        <f t="shared" ca="1" si="5"/>
        <v>#REF!</v>
      </c>
      <c r="AM2054" s="71" t="str">
        <v>2018</v>
      </c>
      <c r="AN2054" s="70">
        <f t="shared" si="3"/>
        <v>43171</v>
      </c>
      <c r="AO2054" s="70" t="s">
        <v>123</v>
      </c>
    </row>
    <row r="2055" spans="1:41" ht="14.4">
      <c r="A2055" s="55" t="s">
        <v>30125</v>
      </c>
      <c r="B2055" s="56" t="s">
        <v>89</v>
      </c>
      <c r="C2055" s="57">
        <v>43165</v>
      </c>
      <c r="D2055" s="56" t="s">
        <v>90</v>
      </c>
      <c r="E2055" s="56" t="s">
        <v>32</v>
      </c>
      <c r="F2055" s="58" t="s">
        <v>106</v>
      </c>
      <c r="G2055" s="58" t="s">
        <v>177</v>
      </c>
      <c r="H2055" s="56" t="s">
        <v>32</v>
      </c>
      <c r="I2055" s="59"/>
      <c r="J2055" s="59"/>
      <c r="K2055" s="61"/>
      <c r="L2055" s="61"/>
      <c r="M2055" s="60" t="s">
        <v>30126</v>
      </c>
      <c r="N2055" s="61"/>
      <c r="O2055" s="61"/>
      <c r="P2055" s="61"/>
      <c r="Q2055" s="56" t="s">
        <v>96</v>
      </c>
      <c r="R2055" s="66"/>
      <c r="S2055" s="61"/>
      <c r="T2055" s="61"/>
      <c r="U2055" s="402"/>
      <c r="V2055" s="66"/>
      <c r="W2055" s="66"/>
      <c r="X2055" s="400" t="s">
        <v>108</v>
      </c>
      <c r="Y2055" s="61"/>
      <c r="Z2055" s="56" t="s">
        <v>14</v>
      </c>
      <c r="AA2055" s="533">
        <v>43165</v>
      </c>
      <c r="AB2055" s="203"/>
      <c r="AC2055" s="64" t="s">
        <v>24518</v>
      </c>
      <c r="AD2055" s="65" t="s">
        <v>633</v>
      </c>
      <c r="AE2055" s="96"/>
      <c r="AF2055" s="66"/>
      <c r="AG2055" s="66"/>
      <c r="AH2055" s="67" t="str">
        <v>Mar</v>
      </c>
      <c r="AI2055" s="68" t="str">
        <v>Mar</v>
      </c>
      <c r="AJ2055" s="69" t="e">
        <f t="shared" si="4"/>
        <v>#REF!</v>
      </c>
      <c r="AK2055" s="70">
        <f t="shared" si="1"/>
        <v>43195</v>
      </c>
      <c r="AL2055" s="71" t="e">
        <f t="shared" ca="1" si="5"/>
        <v>#REF!</v>
      </c>
      <c r="AM2055" s="71" t="str">
        <v>2018</v>
      </c>
      <c r="AN2055" s="70">
        <f t="shared" si="3"/>
        <v>43175</v>
      </c>
      <c r="AO2055" s="70" t="s">
        <v>123</v>
      </c>
    </row>
    <row r="2056" spans="1:41" ht="14.4">
      <c r="A2056" s="55" t="s">
        <v>30127</v>
      </c>
      <c r="B2056" s="56" t="s">
        <v>89</v>
      </c>
      <c r="C2056" s="57">
        <v>43167</v>
      </c>
      <c r="D2056" s="56" t="s">
        <v>1027</v>
      </c>
      <c r="E2056" s="56" t="s">
        <v>32</v>
      </c>
      <c r="F2056" s="58" t="s">
        <v>106</v>
      </c>
      <c r="G2056" s="58" t="s">
        <v>177</v>
      </c>
      <c r="H2056" s="56" t="s">
        <v>32</v>
      </c>
      <c r="I2056" s="59"/>
      <c r="J2056" s="59"/>
      <c r="K2056" s="61"/>
      <c r="L2056" s="61"/>
      <c r="M2056" s="60" t="s">
        <v>30128</v>
      </c>
      <c r="N2056" s="61"/>
      <c r="O2056" s="61"/>
      <c r="P2056" s="61"/>
      <c r="Q2056" s="61"/>
      <c r="R2056" s="66"/>
      <c r="S2056" s="61"/>
      <c r="T2056" s="61"/>
      <c r="U2056" s="402"/>
      <c r="V2056" s="66"/>
      <c r="W2056" s="66"/>
      <c r="X2056" s="400" t="s">
        <v>108</v>
      </c>
      <c r="Y2056" s="61"/>
      <c r="Z2056" s="56" t="s">
        <v>14</v>
      </c>
      <c r="AA2056" s="533">
        <v>43167</v>
      </c>
      <c r="AB2056" s="203"/>
      <c r="AC2056" s="108" t="s">
        <v>30129</v>
      </c>
      <c r="AD2056" s="65" t="s">
        <v>633</v>
      </c>
      <c r="AE2056" s="96"/>
      <c r="AF2056" s="66"/>
      <c r="AG2056" s="66"/>
      <c r="AH2056" s="67" t="str">
        <v>Mar</v>
      </c>
      <c r="AI2056" s="68" t="str">
        <v>Mar</v>
      </c>
      <c r="AJ2056" s="69" t="e">
        <f t="shared" si="4"/>
        <v>#REF!</v>
      </c>
      <c r="AK2056" s="70">
        <f t="shared" si="1"/>
        <v>43197</v>
      </c>
      <c r="AL2056" s="71" t="e">
        <f t="shared" ca="1" si="5"/>
        <v>#REF!</v>
      </c>
      <c r="AM2056" s="71" t="str">
        <v>2018</v>
      </c>
      <c r="AN2056" s="70">
        <f t="shared" si="3"/>
        <v>43177</v>
      </c>
      <c r="AO2056" s="70" t="s">
        <v>123</v>
      </c>
    </row>
    <row r="2057" spans="1:41" ht="14.4">
      <c r="A2057" s="55" t="s">
        <v>30130</v>
      </c>
      <c r="B2057" s="56" t="s">
        <v>89</v>
      </c>
      <c r="C2057" s="57">
        <v>43167</v>
      </c>
      <c r="D2057" s="56" t="s">
        <v>90</v>
      </c>
      <c r="E2057" s="56" t="s">
        <v>15779</v>
      </c>
      <c r="F2057" s="58" t="s">
        <v>214</v>
      </c>
      <c r="G2057" s="58" t="s">
        <v>214</v>
      </c>
      <c r="H2057" s="56" t="s">
        <v>2445</v>
      </c>
      <c r="I2057" s="57"/>
      <c r="J2057" s="57">
        <v>43180</v>
      </c>
      <c r="K2057" s="56" t="s">
        <v>18</v>
      </c>
      <c r="L2057" s="56" t="s">
        <v>18</v>
      </c>
      <c r="M2057" s="60" t="s">
        <v>30131</v>
      </c>
      <c r="N2057" s="61"/>
      <c r="O2057" s="61"/>
      <c r="P2057" s="61"/>
      <c r="Q2057" s="56" t="s">
        <v>96</v>
      </c>
      <c r="R2057" s="56"/>
      <c r="S2057" s="56" t="s">
        <v>108</v>
      </c>
      <c r="T2057" s="56" t="s">
        <v>18</v>
      </c>
      <c r="U2057" s="400"/>
      <c r="V2057" s="56"/>
      <c r="W2057" s="56" t="s">
        <v>108</v>
      </c>
      <c r="X2057" s="400" t="s">
        <v>108</v>
      </c>
      <c r="Y2057" s="61"/>
      <c r="Z2057" s="56" t="s">
        <v>18</v>
      </c>
      <c r="AA2057" s="533">
        <v>43181</v>
      </c>
      <c r="AB2057" s="203"/>
      <c r="AC2057" s="64" t="s">
        <v>30132</v>
      </c>
      <c r="AD2057" s="65" t="s">
        <v>360</v>
      </c>
      <c r="AE2057" s="65"/>
      <c r="AF2057" s="66"/>
      <c r="AG2057" s="66"/>
      <c r="AH2057" s="67" t="str">
        <v>Mar</v>
      </c>
      <c r="AI2057" s="68" t="str">
        <v>Mar</v>
      </c>
      <c r="AJ2057" s="69" t="e">
        <f t="shared" si="4"/>
        <v>#REF!</v>
      </c>
      <c r="AK2057" s="70">
        <f t="shared" si="1"/>
        <v>43197</v>
      </c>
      <c r="AL2057" s="71" t="e">
        <f t="shared" ca="1" si="5"/>
        <v>#REF!</v>
      </c>
      <c r="AM2057" s="71" t="str">
        <v>2018</v>
      </c>
      <c r="AN2057" s="70">
        <f t="shared" si="3"/>
        <v>43177</v>
      </c>
      <c r="AO2057" s="70" t="s">
        <v>123</v>
      </c>
    </row>
    <row r="2058" spans="1:41" ht="14.4">
      <c r="A2058" s="55" t="s">
        <v>30133</v>
      </c>
      <c r="B2058" s="56" t="s">
        <v>89</v>
      </c>
      <c r="C2058" s="57">
        <v>43172</v>
      </c>
      <c r="D2058" s="56" t="s">
        <v>90</v>
      </c>
      <c r="E2058" s="56" t="s">
        <v>15779</v>
      </c>
      <c r="F2058" s="58" t="s">
        <v>214</v>
      </c>
      <c r="G2058" s="58" t="s">
        <v>214</v>
      </c>
      <c r="H2058" s="56" t="s">
        <v>2445</v>
      </c>
      <c r="I2058" s="57"/>
      <c r="J2058" s="57">
        <v>43181</v>
      </c>
      <c r="K2058" s="56" t="s">
        <v>18</v>
      </c>
      <c r="L2058" s="56" t="s">
        <v>18</v>
      </c>
      <c r="M2058" s="60" t="s">
        <v>30134</v>
      </c>
      <c r="N2058" s="61"/>
      <c r="O2058" s="61"/>
      <c r="P2058" s="61"/>
      <c r="Q2058" s="56" t="s">
        <v>96</v>
      </c>
      <c r="R2058" s="56"/>
      <c r="S2058" s="56" t="s">
        <v>108</v>
      </c>
      <c r="T2058" s="56" t="s">
        <v>18</v>
      </c>
      <c r="U2058" s="400"/>
      <c r="V2058" s="127"/>
      <c r="W2058" s="127" t="s">
        <v>108</v>
      </c>
      <c r="X2058" s="400" t="s">
        <v>108</v>
      </c>
      <c r="Y2058" s="61"/>
      <c r="Z2058" s="56" t="s">
        <v>18</v>
      </c>
      <c r="AA2058" s="533">
        <v>43181</v>
      </c>
      <c r="AB2058" s="203"/>
      <c r="AC2058" s="64" t="s">
        <v>30135</v>
      </c>
      <c r="AD2058" s="65" t="s">
        <v>79</v>
      </c>
      <c r="AE2058" s="65"/>
      <c r="AF2058" s="66"/>
      <c r="AG2058" s="66"/>
      <c r="AH2058" s="67" t="str">
        <v>Mar</v>
      </c>
      <c r="AI2058" s="68" t="str">
        <v>Mar</v>
      </c>
      <c r="AJ2058" s="69" t="e">
        <f t="shared" si="4"/>
        <v>#REF!</v>
      </c>
      <c r="AK2058" s="70">
        <f t="shared" si="1"/>
        <v>43202</v>
      </c>
      <c r="AL2058" s="71" t="e">
        <f t="shared" ca="1" si="5"/>
        <v>#REF!</v>
      </c>
      <c r="AM2058" s="71" t="str">
        <v>2018</v>
      </c>
      <c r="AN2058" s="70">
        <f t="shared" si="3"/>
        <v>43182</v>
      </c>
      <c r="AO2058" s="70" t="s">
        <v>123</v>
      </c>
    </row>
    <row r="2059" spans="1:41" ht="14.4">
      <c r="A2059" s="55" t="s">
        <v>30136</v>
      </c>
      <c r="B2059" s="56" t="s">
        <v>89</v>
      </c>
      <c r="C2059" s="57">
        <v>43173</v>
      </c>
      <c r="D2059" s="56" t="s">
        <v>1027</v>
      </c>
      <c r="E2059" s="56" t="s">
        <v>129</v>
      </c>
      <c r="F2059" s="58" t="s">
        <v>214</v>
      </c>
      <c r="G2059" s="58" t="s">
        <v>214</v>
      </c>
      <c r="H2059" s="56" t="s">
        <v>15779</v>
      </c>
      <c r="I2059" s="57"/>
      <c r="J2059" s="57">
        <v>43186</v>
      </c>
      <c r="K2059" s="56" t="s">
        <v>18</v>
      </c>
      <c r="L2059" s="56" t="s">
        <v>18</v>
      </c>
      <c r="M2059" s="60" t="s">
        <v>30137</v>
      </c>
      <c r="N2059" s="61"/>
      <c r="O2059" s="61"/>
      <c r="P2059" s="56">
        <v>42008912673</v>
      </c>
      <c r="Q2059" s="56" t="s">
        <v>96</v>
      </c>
      <c r="R2059" s="56"/>
      <c r="S2059" s="56" t="s">
        <v>108</v>
      </c>
      <c r="T2059" s="56" t="s">
        <v>14</v>
      </c>
      <c r="U2059" s="400"/>
      <c r="V2059" s="56"/>
      <c r="W2059" s="56" t="s">
        <v>108</v>
      </c>
      <c r="X2059" s="400" t="s">
        <v>108</v>
      </c>
      <c r="Y2059" s="61"/>
      <c r="Z2059" s="56" t="s">
        <v>18</v>
      </c>
      <c r="AA2059" s="533">
        <v>43186</v>
      </c>
      <c r="AB2059" s="203"/>
      <c r="AC2059" s="64" t="s">
        <v>30138</v>
      </c>
      <c r="AD2059" s="65" t="s">
        <v>79</v>
      </c>
      <c r="AE2059" s="65"/>
      <c r="AF2059" s="66"/>
      <c r="AG2059" s="66"/>
      <c r="AH2059" s="67" t="str">
        <v>Mar</v>
      </c>
      <c r="AI2059" s="68" t="str">
        <v>Mar</v>
      </c>
      <c r="AJ2059" s="69" t="e">
        <f t="shared" si="4"/>
        <v>#REF!</v>
      </c>
      <c r="AK2059" s="70">
        <f t="shared" si="1"/>
        <v>43203</v>
      </c>
      <c r="AL2059" s="71" t="e">
        <f t="shared" ca="1" si="5"/>
        <v>#REF!</v>
      </c>
      <c r="AM2059" s="71" t="str">
        <v>2018</v>
      </c>
      <c r="AN2059" s="70">
        <f t="shared" si="3"/>
        <v>43183</v>
      </c>
      <c r="AO2059" s="70" t="s">
        <v>123</v>
      </c>
    </row>
    <row r="2060" spans="1:41" ht="14.4">
      <c r="A2060" s="55" t="s">
        <v>30139</v>
      </c>
      <c r="B2060" s="56" t="s">
        <v>89</v>
      </c>
      <c r="C2060" s="57">
        <v>43175</v>
      </c>
      <c r="D2060" s="56" t="s">
        <v>90</v>
      </c>
      <c r="E2060" s="56" t="s">
        <v>15779</v>
      </c>
      <c r="F2060" s="58" t="s">
        <v>214</v>
      </c>
      <c r="G2060" s="58" t="s">
        <v>214</v>
      </c>
      <c r="H2060" s="56" t="s">
        <v>2445</v>
      </c>
      <c r="I2060" s="57"/>
      <c r="J2060" s="57">
        <v>43188</v>
      </c>
      <c r="K2060" s="56" t="s">
        <v>18</v>
      </c>
      <c r="L2060" s="56" t="s">
        <v>14</v>
      </c>
      <c r="M2060" s="60" t="s">
        <v>30140</v>
      </c>
      <c r="N2060" s="61"/>
      <c r="O2060" s="61"/>
      <c r="P2060" s="61"/>
      <c r="Q2060" s="56" t="s">
        <v>96</v>
      </c>
      <c r="R2060" s="56"/>
      <c r="S2060" s="56" t="s">
        <v>108</v>
      </c>
      <c r="T2060" s="56" t="s">
        <v>14</v>
      </c>
      <c r="U2060" s="400"/>
      <c r="V2060" s="127"/>
      <c r="W2060" s="127" t="s">
        <v>108</v>
      </c>
      <c r="X2060" s="400" t="s">
        <v>108</v>
      </c>
      <c r="Y2060" s="61"/>
      <c r="Z2060" s="56" t="s">
        <v>14</v>
      </c>
      <c r="AA2060" s="533">
        <v>43181</v>
      </c>
      <c r="AB2060" s="203"/>
      <c r="AC2060" s="64" t="s">
        <v>30141</v>
      </c>
      <c r="AD2060" s="65" t="s">
        <v>118</v>
      </c>
      <c r="AE2060" s="65"/>
      <c r="AF2060" s="66"/>
      <c r="AG2060" s="66"/>
      <c r="AH2060" s="67" t="str">
        <v>Mar</v>
      </c>
      <c r="AI2060" s="68" t="str">
        <v>Mar</v>
      </c>
      <c r="AJ2060" s="69" t="e">
        <f t="shared" si="4"/>
        <v>#REF!</v>
      </c>
      <c r="AK2060" s="70">
        <f t="shared" si="1"/>
        <v>43205</v>
      </c>
      <c r="AL2060" s="71" t="e">
        <f t="shared" ca="1" si="5"/>
        <v>#REF!</v>
      </c>
      <c r="AM2060" s="71" t="str">
        <v>2018</v>
      </c>
      <c r="AN2060" s="70">
        <f t="shared" si="3"/>
        <v>43185</v>
      </c>
      <c r="AO2060" s="70" t="s">
        <v>123</v>
      </c>
    </row>
    <row r="2061" spans="1:41" ht="14.4">
      <c r="A2061" s="55" t="s">
        <v>30142</v>
      </c>
      <c r="B2061" s="56" t="s">
        <v>89</v>
      </c>
      <c r="C2061" s="57">
        <v>43110</v>
      </c>
      <c r="D2061" s="56" t="s">
        <v>1027</v>
      </c>
      <c r="E2061" s="56" t="s">
        <v>112</v>
      </c>
      <c r="F2061" s="58" t="s">
        <v>106</v>
      </c>
      <c r="G2061" s="58" t="s">
        <v>113</v>
      </c>
      <c r="H2061" s="56" t="s">
        <v>112</v>
      </c>
      <c r="I2061" s="57"/>
      <c r="J2061" s="57">
        <v>43141</v>
      </c>
      <c r="K2061" s="56" t="s">
        <v>18</v>
      </c>
      <c r="L2061" s="56" t="s">
        <v>18</v>
      </c>
      <c r="M2061" s="60" t="s">
        <v>30143</v>
      </c>
      <c r="N2061" s="56" t="s">
        <v>12866</v>
      </c>
      <c r="O2061" s="56" t="s">
        <v>13</v>
      </c>
      <c r="P2061" s="56" t="s">
        <v>12867</v>
      </c>
      <c r="Q2061" s="56" t="s">
        <v>116</v>
      </c>
      <c r="R2061" s="353"/>
      <c r="S2061" s="61"/>
      <c r="T2061" s="56" t="s">
        <v>108</v>
      </c>
      <c r="U2061" s="400" t="s">
        <v>18</v>
      </c>
      <c r="V2061" s="56"/>
      <c r="W2061" s="56">
        <v>3</v>
      </c>
      <c r="X2061" s="400">
        <v>43131</v>
      </c>
      <c r="Y2061" s="61"/>
      <c r="Z2061" s="56" t="s">
        <v>18</v>
      </c>
      <c r="AA2061" s="57">
        <v>43131</v>
      </c>
      <c r="AB2061" s="203"/>
      <c r="AC2061" s="95"/>
      <c r="AD2061" s="65" t="s">
        <v>79</v>
      </c>
      <c r="AE2061" s="65"/>
      <c r="AF2061" s="66"/>
      <c r="AG2061" s="66"/>
      <c r="AH2061" s="67" t="str">
        <v>Jan</v>
      </c>
      <c r="AI2061" s="68" t="str">
        <v>Jan</v>
      </c>
      <c r="AJ2061" s="69" t="e">
        <f t="shared" si="4"/>
        <v>#REF!</v>
      </c>
      <c r="AK2061" s="70">
        <f t="shared" si="1"/>
        <v>43140</v>
      </c>
      <c r="AL2061" s="71" t="e">
        <f t="shared" ca="1" si="5"/>
        <v>#REF!</v>
      </c>
      <c r="AM2061" s="71" t="str">
        <v>2018</v>
      </c>
      <c r="AN2061" s="70">
        <f t="shared" si="3"/>
        <v>43120</v>
      </c>
      <c r="AO2061" s="70" t="s">
        <v>123</v>
      </c>
    </row>
    <row r="2062" spans="1:41" ht="14.4">
      <c r="A2062" s="55" t="s">
        <v>30144</v>
      </c>
      <c r="B2062" s="56" t="s">
        <v>89</v>
      </c>
      <c r="C2062" s="57">
        <v>43179</v>
      </c>
      <c r="D2062" s="56" t="s">
        <v>90</v>
      </c>
      <c r="E2062" s="56" t="s">
        <v>140</v>
      </c>
      <c r="F2062" s="58" t="s">
        <v>106</v>
      </c>
      <c r="G2062" s="58" t="s">
        <v>107</v>
      </c>
      <c r="H2062" s="56" t="s">
        <v>140</v>
      </c>
      <c r="I2062" s="57"/>
      <c r="J2062" s="57">
        <v>43577</v>
      </c>
      <c r="K2062" s="56" t="s">
        <v>18</v>
      </c>
      <c r="L2062" s="56" t="s">
        <v>18</v>
      </c>
      <c r="M2062" s="60" t="s">
        <v>7103</v>
      </c>
      <c r="N2062" s="56" t="s">
        <v>27089</v>
      </c>
      <c r="O2062" s="56" t="s">
        <v>249</v>
      </c>
      <c r="P2062" s="56" t="s">
        <v>2419</v>
      </c>
      <c r="Q2062" s="56" t="s">
        <v>20798</v>
      </c>
      <c r="R2062" s="66"/>
      <c r="S2062" s="56" t="s">
        <v>108</v>
      </c>
      <c r="T2062" s="56" t="s">
        <v>108</v>
      </c>
      <c r="U2062" s="56"/>
      <c r="V2062" s="66"/>
      <c r="W2062" s="66"/>
      <c r="X2062" s="400"/>
      <c r="Y2062" s="56" t="s">
        <v>108</v>
      </c>
      <c r="Z2062" s="56" t="s">
        <v>18</v>
      </c>
      <c r="AA2062" s="57">
        <v>43179</v>
      </c>
      <c r="AB2062" s="203"/>
      <c r="AC2062" s="60" t="s">
        <v>30145</v>
      </c>
      <c r="AD2062" s="65" t="s">
        <v>79</v>
      </c>
      <c r="AE2062" s="65"/>
      <c r="AF2062" s="66"/>
      <c r="AG2062" s="66"/>
      <c r="AH2062" s="67" t="str">
        <v>Mar</v>
      </c>
      <c r="AI2062" s="68" t="str">
        <v>Mar</v>
      </c>
      <c r="AJ2062" s="69" t="e">
        <f t="shared" si="4"/>
        <v>#REF!</v>
      </c>
      <c r="AK2062" s="70">
        <f t="shared" si="1"/>
        <v>43209</v>
      </c>
      <c r="AL2062" s="71" t="e">
        <f t="shared" ca="1" si="5"/>
        <v>#REF!</v>
      </c>
      <c r="AM2062" s="71" t="str">
        <v>2018</v>
      </c>
      <c r="AN2062" s="70">
        <f t="shared" si="3"/>
        <v>43189</v>
      </c>
      <c r="AO2062" s="70" t="s">
        <v>123</v>
      </c>
    </row>
    <row r="2063" spans="1:41" ht="14.4">
      <c r="A2063" s="55" t="s">
        <v>30146</v>
      </c>
      <c r="B2063" s="56" t="s">
        <v>89</v>
      </c>
      <c r="C2063" s="57">
        <v>43181</v>
      </c>
      <c r="D2063" s="56" t="s">
        <v>90</v>
      </c>
      <c r="E2063" s="56" t="s">
        <v>15779</v>
      </c>
      <c r="F2063" s="58" t="s">
        <v>214</v>
      </c>
      <c r="G2063" s="58" t="s">
        <v>214</v>
      </c>
      <c r="H2063" s="56" t="s">
        <v>2445</v>
      </c>
      <c r="I2063" s="57"/>
      <c r="J2063" s="57">
        <v>43194</v>
      </c>
      <c r="K2063" s="56" t="s">
        <v>18</v>
      </c>
      <c r="L2063" s="56" t="s">
        <v>14</v>
      </c>
      <c r="M2063" s="60" t="s">
        <v>30147</v>
      </c>
      <c r="N2063" s="61"/>
      <c r="O2063" s="61"/>
      <c r="P2063" s="61"/>
      <c r="Q2063" s="56" t="s">
        <v>96</v>
      </c>
      <c r="R2063" s="56"/>
      <c r="S2063" s="56" t="s">
        <v>108</v>
      </c>
      <c r="T2063" s="56" t="s">
        <v>18</v>
      </c>
      <c r="U2063" s="400"/>
      <c r="V2063" s="471"/>
      <c r="W2063" s="471" t="s">
        <v>108</v>
      </c>
      <c r="X2063" s="400" t="s">
        <v>108</v>
      </c>
      <c r="Y2063" s="61"/>
      <c r="Z2063" s="56" t="s">
        <v>14</v>
      </c>
      <c r="AA2063" s="533">
        <v>43193</v>
      </c>
      <c r="AB2063" s="203"/>
      <c r="AC2063" s="64" t="s">
        <v>30148</v>
      </c>
      <c r="AD2063" s="65" t="s">
        <v>179</v>
      </c>
      <c r="AE2063" s="65"/>
      <c r="AF2063" s="66"/>
      <c r="AG2063" s="66"/>
      <c r="AH2063" s="67" t="str">
        <v>Mar</v>
      </c>
      <c r="AI2063" s="68" t="str">
        <v>Apr</v>
      </c>
      <c r="AJ2063" s="69" t="e">
        <f t="shared" si="4"/>
        <v>#REF!</v>
      </c>
      <c r="AK2063" s="70">
        <f t="shared" si="1"/>
        <v>43211</v>
      </c>
      <c r="AL2063" s="71" t="e">
        <f t="shared" ca="1" si="5"/>
        <v>#REF!</v>
      </c>
      <c r="AM2063" s="71" t="str">
        <v>2018</v>
      </c>
      <c r="AN2063" s="70">
        <f t="shared" si="3"/>
        <v>43191</v>
      </c>
      <c r="AO2063" s="70" t="s">
        <v>123</v>
      </c>
    </row>
    <row r="2064" spans="1:41" ht="14.4">
      <c r="A2064" s="55" t="s">
        <v>30149</v>
      </c>
      <c r="B2064" s="56" t="s">
        <v>89</v>
      </c>
      <c r="C2064" s="57">
        <v>43181</v>
      </c>
      <c r="D2064" s="56" t="s">
        <v>90</v>
      </c>
      <c r="E2064" s="56" t="s">
        <v>15779</v>
      </c>
      <c r="F2064" s="58" t="s">
        <v>214</v>
      </c>
      <c r="G2064" s="58" t="s">
        <v>214</v>
      </c>
      <c r="H2064" s="56" t="s">
        <v>2445</v>
      </c>
      <c r="I2064" s="57"/>
      <c r="J2064" s="57">
        <v>43194</v>
      </c>
      <c r="K2064" s="56" t="s">
        <v>18</v>
      </c>
      <c r="L2064" s="56" t="s">
        <v>18</v>
      </c>
      <c r="M2064" s="60" t="s">
        <v>30150</v>
      </c>
      <c r="N2064" s="61"/>
      <c r="O2064" s="61"/>
      <c r="P2064" s="61"/>
      <c r="Q2064" s="56" t="s">
        <v>96</v>
      </c>
      <c r="R2064" s="56"/>
      <c r="S2064" s="56" t="s">
        <v>14</v>
      </c>
      <c r="T2064" s="56" t="s">
        <v>18</v>
      </c>
      <c r="U2064" s="400"/>
      <c r="V2064" s="127"/>
      <c r="W2064" s="127" t="s">
        <v>108</v>
      </c>
      <c r="X2064" s="400" t="s">
        <v>108</v>
      </c>
      <c r="Y2064" s="61"/>
      <c r="Z2064" s="56" t="s">
        <v>18</v>
      </c>
      <c r="AA2064" s="533">
        <v>43185</v>
      </c>
      <c r="AB2064" s="203"/>
      <c r="AC2064" s="64" t="s">
        <v>30151</v>
      </c>
      <c r="AD2064" s="65" t="s">
        <v>79</v>
      </c>
      <c r="AE2064" s="65"/>
      <c r="AF2064" s="66"/>
      <c r="AG2064" s="66"/>
      <c r="AH2064" s="67" t="str">
        <v>Mar</v>
      </c>
      <c r="AI2064" s="68" t="str">
        <v>Mar</v>
      </c>
      <c r="AJ2064" s="69" t="e">
        <f t="shared" si="4"/>
        <v>#REF!</v>
      </c>
      <c r="AK2064" s="70">
        <f t="shared" si="1"/>
        <v>43211</v>
      </c>
      <c r="AL2064" s="71" t="e">
        <f t="shared" ca="1" si="5"/>
        <v>#REF!</v>
      </c>
      <c r="AM2064" s="71" t="str">
        <v>2018</v>
      </c>
      <c r="AN2064" s="70">
        <f t="shared" si="3"/>
        <v>43191</v>
      </c>
      <c r="AO2064" s="70" t="s">
        <v>123</v>
      </c>
    </row>
    <row r="2065" spans="1:41" ht="14.4">
      <c r="A2065" s="55" t="s">
        <v>30152</v>
      </c>
      <c r="B2065" s="56" t="s">
        <v>89</v>
      </c>
      <c r="C2065" s="57">
        <v>43181</v>
      </c>
      <c r="D2065" s="56" t="s">
        <v>90</v>
      </c>
      <c r="E2065" s="56" t="s">
        <v>15779</v>
      </c>
      <c r="F2065" s="58" t="s">
        <v>214</v>
      </c>
      <c r="G2065" s="58" t="s">
        <v>214</v>
      </c>
      <c r="H2065" s="56" t="s">
        <v>2445</v>
      </c>
      <c r="I2065" s="57"/>
      <c r="J2065" s="57">
        <v>43194</v>
      </c>
      <c r="K2065" s="56" t="s">
        <v>18</v>
      </c>
      <c r="L2065" s="56" t="s">
        <v>18</v>
      </c>
      <c r="M2065" s="60" t="s">
        <v>30153</v>
      </c>
      <c r="N2065" s="61"/>
      <c r="O2065" s="61"/>
      <c r="P2065" s="61"/>
      <c r="Q2065" s="56" t="s">
        <v>96</v>
      </c>
      <c r="R2065" s="56"/>
      <c r="S2065" s="56" t="s">
        <v>108</v>
      </c>
      <c r="T2065" s="56" t="s">
        <v>14</v>
      </c>
      <c r="U2065" s="400"/>
      <c r="V2065" s="127"/>
      <c r="W2065" s="127" t="s">
        <v>108</v>
      </c>
      <c r="X2065" s="400" t="s">
        <v>108</v>
      </c>
      <c r="Y2065" s="61"/>
      <c r="Z2065" s="56" t="s">
        <v>18</v>
      </c>
      <c r="AA2065" s="533">
        <v>43161</v>
      </c>
      <c r="AB2065" s="203"/>
      <c r="AC2065" s="64" t="s">
        <v>30154</v>
      </c>
      <c r="AD2065" s="65" t="s">
        <v>79</v>
      </c>
      <c r="AE2065" s="65"/>
      <c r="AF2065" s="66"/>
      <c r="AG2065" s="66"/>
      <c r="AH2065" s="67" t="str">
        <v>Mar</v>
      </c>
      <c r="AI2065" s="68" t="str">
        <v>Mar</v>
      </c>
      <c r="AJ2065" s="69" t="e">
        <f t="shared" si="4"/>
        <v>#REF!</v>
      </c>
      <c r="AK2065" s="70">
        <f t="shared" si="1"/>
        <v>43211</v>
      </c>
      <c r="AL2065" s="71" t="e">
        <f t="shared" ca="1" si="5"/>
        <v>#REF!</v>
      </c>
      <c r="AM2065" s="71" t="str">
        <v>2018</v>
      </c>
      <c r="AN2065" s="70">
        <f t="shared" si="3"/>
        <v>43191</v>
      </c>
      <c r="AO2065" s="70" t="s">
        <v>123</v>
      </c>
    </row>
    <row r="2066" spans="1:41" ht="14.4">
      <c r="A2066" s="55" t="s">
        <v>30155</v>
      </c>
      <c r="B2066" s="56" t="s">
        <v>89</v>
      </c>
      <c r="C2066" s="57">
        <v>43181</v>
      </c>
      <c r="D2066" s="56" t="s">
        <v>90</v>
      </c>
      <c r="E2066" s="56" t="s">
        <v>15779</v>
      </c>
      <c r="F2066" s="58" t="s">
        <v>214</v>
      </c>
      <c r="G2066" s="58" t="s">
        <v>214</v>
      </c>
      <c r="H2066" s="56" t="s">
        <v>2445</v>
      </c>
      <c r="I2066" s="57"/>
      <c r="J2066" s="57">
        <v>43194</v>
      </c>
      <c r="K2066" s="56" t="s">
        <v>18</v>
      </c>
      <c r="L2066" s="56" t="s">
        <v>18</v>
      </c>
      <c r="M2066" s="60" t="s">
        <v>7103</v>
      </c>
      <c r="N2066" s="61"/>
      <c r="O2066" s="61"/>
      <c r="P2066" s="56" t="s">
        <v>2419</v>
      </c>
      <c r="Q2066" s="56" t="s">
        <v>96</v>
      </c>
      <c r="R2066" s="56"/>
      <c r="S2066" s="56" t="s">
        <v>108</v>
      </c>
      <c r="T2066" s="56" t="s">
        <v>14</v>
      </c>
      <c r="U2066" s="400"/>
      <c r="V2066" s="127"/>
      <c r="W2066" s="127" t="s">
        <v>108</v>
      </c>
      <c r="X2066" s="400" t="s">
        <v>108</v>
      </c>
      <c r="Y2066" s="61"/>
      <c r="Z2066" s="56" t="s">
        <v>18</v>
      </c>
      <c r="AA2066" s="540">
        <v>43184</v>
      </c>
      <c r="AB2066" s="203"/>
      <c r="AC2066" s="64" t="s">
        <v>21327</v>
      </c>
      <c r="AD2066" s="65" t="s">
        <v>79</v>
      </c>
      <c r="AE2066" s="65"/>
      <c r="AF2066" s="66"/>
      <c r="AG2066" s="66"/>
      <c r="AH2066" s="67" t="str">
        <v>Mar</v>
      </c>
      <c r="AI2066" s="68" t="str">
        <v>Mar</v>
      </c>
      <c r="AJ2066" s="69" t="e">
        <f t="shared" si="4"/>
        <v>#REF!</v>
      </c>
      <c r="AK2066" s="70">
        <f t="shared" si="1"/>
        <v>43211</v>
      </c>
      <c r="AL2066" s="71" t="e">
        <f t="shared" ca="1" si="5"/>
        <v>#REF!</v>
      </c>
      <c r="AM2066" s="71" t="str">
        <v>2018</v>
      </c>
      <c r="AN2066" s="70">
        <f t="shared" si="3"/>
        <v>43191</v>
      </c>
      <c r="AO2066" s="70" t="s">
        <v>123</v>
      </c>
    </row>
    <row r="2067" spans="1:41" ht="14.4">
      <c r="A2067" s="55" t="s">
        <v>30156</v>
      </c>
      <c r="B2067" s="56" t="s">
        <v>89</v>
      </c>
      <c r="C2067" s="57">
        <v>43182</v>
      </c>
      <c r="D2067" s="56" t="s">
        <v>90</v>
      </c>
      <c r="E2067" s="56" t="s">
        <v>15779</v>
      </c>
      <c r="F2067" s="58" t="s">
        <v>214</v>
      </c>
      <c r="G2067" s="58" t="s">
        <v>214</v>
      </c>
      <c r="H2067" s="56" t="s">
        <v>2445</v>
      </c>
      <c r="I2067" s="57"/>
      <c r="J2067" s="57">
        <v>43195</v>
      </c>
      <c r="K2067" s="56" t="s">
        <v>18</v>
      </c>
      <c r="L2067" s="56" t="s">
        <v>14</v>
      </c>
      <c r="M2067" s="60" t="s">
        <v>30157</v>
      </c>
      <c r="N2067" s="56"/>
      <c r="O2067" s="56" t="s">
        <v>236</v>
      </c>
      <c r="P2067" s="56"/>
      <c r="Q2067" s="56" t="s">
        <v>96</v>
      </c>
      <c r="R2067" s="56"/>
      <c r="S2067" s="56" t="s">
        <v>108</v>
      </c>
      <c r="T2067" s="56" t="s">
        <v>14</v>
      </c>
      <c r="U2067" s="400"/>
      <c r="V2067" s="127"/>
      <c r="W2067" s="127" t="s">
        <v>108</v>
      </c>
      <c r="X2067" s="400" t="s">
        <v>108</v>
      </c>
      <c r="Y2067" s="61"/>
      <c r="Z2067" s="56" t="s">
        <v>14</v>
      </c>
      <c r="AA2067" s="533">
        <v>43186</v>
      </c>
      <c r="AB2067" s="203"/>
      <c r="AC2067" s="64" t="s">
        <v>30158</v>
      </c>
      <c r="AD2067" s="56" t="s">
        <v>360</v>
      </c>
      <c r="AE2067" s="56"/>
      <c r="AF2067" s="61"/>
      <c r="AG2067" s="61"/>
      <c r="AH2067" s="67" t="str">
        <v>Mar</v>
      </c>
      <c r="AI2067" s="68" t="str">
        <v>Mar</v>
      </c>
      <c r="AJ2067" s="69" t="e">
        <f t="shared" si="4"/>
        <v>#REF!</v>
      </c>
      <c r="AK2067" s="70">
        <f t="shared" si="1"/>
        <v>43212</v>
      </c>
      <c r="AL2067" s="71" t="e">
        <f t="shared" ca="1" si="5"/>
        <v>#REF!</v>
      </c>
      <c r="AM2067" s="71" t="str">
        <v>2018</v>
      </c>
      <c r="AN2067" s="70">
        <f t="shared" si="3"/>
        <v>43192</v>
      </c>
      <c r="AO2067" s="70" t="s">
        <v>123</v>
      </c>
    </row>
    <row r="2068" spans="1:41" ht="14.4">
      <c r="A2068" s="55" t="s">
        <v>30159</v>
      </c>
      <c r="B2068" s="56" t="s">
        <v>89</v>
      </c>
      <c r="C2068" s="57">
        <v>43182</v>
      </c>
      <c r="D2068" s="56" t="s">
        <v>90</v>
      </c>
      <c r="E2068" s="56" t="s">
        <v>15779</v>
      </c>
      <c r="F2068" s="58" t="s">
        <v>214</v>
      </c>
      <c r="G2068" s="58" t="s">
        <v>214</v>
      </c>
      <c r="H2068" s="56" t="s">
        <v>2445</v>
      </c>
      <c r="I2068" s="57"/>
      <c r="J2068" s="57">
        <v>43195</v>
      </c>
      <c r="K2068" s="56" t="s">
        <v>18</v>
      </c>
      <c r="L2068" s="56" t="s">
        <v>18</v>
      </c>
      <c r="M2068" s="60" t="s">
        <v>19752</v>
      </c>
      <c r="N2068" s="56"/>
      <c r="O2068" s="56"/>
      <c r="P2068" s="56"/>
      <c r="Q2068" s="56" t="s">
        <v>96</v>
      </c>
      <c r="R2068" s="56"/>
      <c r="S2068" s="56" t="s">
        <v>108</v>
      </c>
      <c r="T2068" s="56" t="s">
        <v>14</v>
      </c>
      <c r="U2068" s="400"/>
      <c r="V2068" s="127"/>
      <c r="W2068" s="127" t="s">
        <v>108</v>
      </c>
      <c r="X2068" s="400" t="s">
        <v>108</v>
      </c>
      <c r="Y2068" s="61"/>
      <c r="Z2068" s="56" t="s">
        <v>18</v>
      </c>
      <c r="AA2068" s="533">
        <v>43186</v>
      </c>
      <c r="AB2068" s="203"/>
      <c r="AC2068" s="64" t="s">
        <v>30160</v>
      </c>
      <c r="AD2068" s="56" t="s">
        <v>79</v>
      </c>
      <c r="AE2068" s="56"/>
      <c r="AF2068" s="61"/>
      <c r="AG2068" s="61"/>
      <c r="AH2068" s="67" t="str">
        <v>Mar</v>
      </c>
      <c r="AI2068" s="68" t="str">
        <v>Mar</v>
      </c>
      <c r="AJ2068" s="69" t="e">
        <f t="shared" si="4"/>
        <v>#REF!</v>
      </c>
      <c r="AK2068" s="70">
        <f t="shared" si="1"/>
        <v>43212</v>
      </c>
      <c r="AL2068" s="71" t="e">
        <f t="shared" ca="1" si="5"/>
        <v>#REF!</v>
      </c>
      <c r="AM2068" s="71" t="str">
        <v>2018</v>
      </c>
      <c r="AN2068" s="70">
        <f t="shared" si="3"/>
        <v>43192</v>
      </c>
      <c r="AO2068" s="70" t="s">
        <v>123</v>
      </c>
    </row>
    <row r="2069" spans="1:41" ht="14.4">
      <c r="A2069" s="55" t="s">
        <v>30161</v>
      </c>
      <c r="B2069" s="56" t="s">
        <v>89</v>
      </c>
      <c r="C2069" s="57">
        <v>43182</v>
      </c>
      <c r="D2069" s="56" t="s">
        <v>90</v>
      </c>
      <c r="E2069" s="56" t="s">
        <v>15779</v>
      </c>
      <c r="F2069" s="58" t="s">
        <v>106</v>
      </c>
      <c r="G2069" s="58" t="s">
        <v>177</v>
      </c>
      <c r="H2069" s="56" t="s">
        <v>2445</v>
      </c>
      <c r="I2069" s="57"/>
      <c r="J2069" s="57">
        <v>43195</v>
      </c>
      <c r="K2069" s="56" t="s">
        <v>18</v>
      </c>
      <c r="L2069" s="56" t="s">
        <v>14</v>
      </c>
      <c r="M2069" s="60" t="s">
        <v>30162</v>
      </c>
      <c r="N2069" s="56"/>
      <c r="O2069" s="61"/>
      <c r="P2069" s="61"/>
      <c r="Q2069" s="56" t="s">
        <v>96</v>
      </c>
      <c r="R2069" s="56"/>
      <c r="S2069" s="56" t="s">
        <v>108</v>
      </c>
      <c r="T2069" s="56" t="s">
        <v>14</v>
      </c>
      <c r="U2069" s="400"/>
      <c r="V2069" s="127"/>
      <c r="W2069" s="127" t="s">
        <v>108</v>
      </c>
      <c r="X2069" s="400" t="s">
        <v>108</v>
      </c>
      <c r="Y2069" s="61"/>
      <c r="Z2069" s="56" t="s">
        <v>14</v>
      </c>
      <c r="AA2069" s="533">
        <v>43185</v>
      </c>
      <c r="AB2069" s="203"/>
      <c r="AC2069" s="64" t="s">
        <v>30163</v>
      </c>
      <c r="AD2069" s="56" t="s">
        <v>224</v>
      </c>
      <c r="AE2069" s="56"/>
      <c r="AF2069" s="61"/>
      <c r="AG2069" s="61"/>
      <c r="AH2069" s="67" t="str">
        <v>Mar</v>
      </c>
      <c r="AI2069" s="68" t="str">
        <v>Mar</v>
      </c>
      <c r="AJ2069" s="69" t="e">
        <f t="shared" si="4"/>
        <v>#REF!</v>
      </c>
      <c r="AK2069" s="70">
        <f t="shared" si="1"/>
        <v>43212</v>
      </c>
      <c r="AL2069" s="71" t="e">
        <f t="shared" ca="1" si="5"/>
        <v>#REF!</v>
      </c>
      <c r="AM2069" s="71" t="str">
        <v>2018</v>
      </c>
      <c r="AN2069" s="70">
        <f t="shared" si="3"/>
        <v>43192</v>
      </c>
      <c r="AO2069" s="70" t="s">
        <v>123</v>
      </c>
    </row>
    <row r="2070" spans="1:41" ht="14.4">
      <c r="A2070" s="55" t="s">
        <v>30164</v>
      </c>
      <c r="B2070" s="56" t="s">
        <v>89</v>
      </c>
      <c r="C2070" s="57">
        <v>43185</v>
      </c>
      <c r="D2070" s="56" t="s">
        <v>90</v>
      </c>
      <c r="E2070" s="56" t="s">
        <v>140</v>
      </c>
      <c r="F2070" s="58" t="s">
        <v>106</v>
      </c>
      <c r="G2070" s="58" t="s">
        <v>107</v>
      </c>
      <c r="H2070" s="56" t="s">
        <v>140</v>
      </c>
      <c r="I2070" s="57"/>
      <c r="J2070" s="57">
        <v>43581</v>
      </c>
      <c r="K2070" s="56" t="s">
        <v>18</v>
      </c>
      <c r="L2070" s="56" t="s">
        <v>14</v>
      </c>
      <c r="M2070" s="60" t="s">
        <v>30165</v>
      </c>
      <c r="N2070" s="61"/>
      <c r="O2070" s="56" t="s">
        <v>37</v>
      </c>
      <c r="P2070" s="56" t="s">
        <v>30166</v>
      </c>
      <c r="Q2070" s="56" t="s">
        <v>96</v>
      </c>
      <c r="R2070" s="56"/>
      <c r="S2070" s="56" t="s">
        <v>108</v>
      </c>
      <c r="T2070" s="56" t="s">
        <v>108</v>
      </c>
      <c r="U2070" s="56"/>
      <c r="V2070" s="56"/>
      <c r="W2070" s="56"/>
      <c r="X2070" s="400"/>
      <c r="Y2070" s="56" t="s">
        <v>108</v>
      </c>
      <c r="Z2070" s="56" t="s">
        <v>14</v>
      </c>
      <c r="AA2070" s="57">
        <v>43185</v>
      </c>
      <c r="AB2070" s="203"/>
      <c r="AC2070" s="64" t="s">
        <v>30167</v>
      </c>
      <c r="AD2070" s="56" t="s">
        <v>179</v>
      </c>
      <c r="AE2070" s="56"/>
      <c r="AF2070" s="61"/>
      <c r="AG2070" s="61"/>
      <c r="AH2070" s="67" t="str">
        <v>Mar</v>
      </c>
      <c r="AI2070" s="68" t="str">
        <v>Mar</v>
      </c>
      <c r="AJ2070" s="69" t="e">
        <f t="shared" si="4"/>
        <v>#REF!</v>
      </c>
      <c r="AK2070" s="70">
        <f t="shared" si="1"/>
        <v>43215</v>
      </c>
      <c r="AL2070" s="71" t="e">
        <f t="shared" ca="1" si="5"/>
        <v>#REF!</v>
      </c>
      <c r="AM2070" s="71" t="str">
        <v>2018</v>
      </c>
      <c r="AN2070" s="70">
        <f t="shared" si="3"/>
        <v>43195</v>
      </c>
      <c r="AO2070" s="70" t="s">
        <v>123</v>
      </c>
    </row>
    <row r="2071" spans="1:41" ht="14.4">
      <c r="A2071" s="55" t="s">
        <v>30168</v>
      </c>
      <c r="B2071" s="56" t="s">
        <v>89</v>
      </c>
      <c r="C2071" s="57">
        <v>43186</v>
      </c>
      <c r="D2071" s="56" t="s">
        <v>90</v>
      </c>
      <c r="E2071" s="56" t="s">
        <v>15779</v>
      </c>
      <c r="F2071" s="58" t="s">
        <v>214</v>
      </c>
      <c r="G2071" s="58" t="s">
        <v>214</v>
      </c>
      <c r="H2071" s="56" t="s">
        <v>2445</v>
      </c>
      <c r="I2071" s="57"/>
      <c r="J2071" s="57">
        <v>43199</v>
      </c>
      <c r="K2071" s="56" t="s">
        <v>18</v>
      </c>
      <c r="L2071" s="56" t="s">
        <v>18</v>
      </c>
      <c r="M2071" s="60" t="s">
        <v>30169</v>
      </c>
      <c r="N2071" s="56"/>
      <c r="O2071" s="56"/>
      <c r="P2071" s="56"/>
      <c r="Q2071" s="56" t="s">
        <v>96</v>
      </c>
      <c r="R2071" s="471"/>
      <c r="S2071" s="456" t="s">
        <v>108</v>
      </c>
      <c r="T2071" s="456" t="s">
        <v>14</v>
      </c>
      <c r="U2071" s="400"/>
      <c r="V2071" s="471"/>
      <c r="W2071" s="471" t="s">
        <v>108</v>
      </c>
      <c r="X2071" s="400" t="s">
        <v>108</v>
      </c>
      <c r="Y2071" s="61"/>
      <c r="Z2071" s="56" t="s">
        <v>18</v>
      </c>
      <c r="AA2071" s="533">
        <v>43194</v>
      </c>
      <c r="AB2071" s="203"/>
      <c r="AC2071" s="64" t="s">
        <v>30170</v>
      </c>
      <c r="AD2071" s="56" t="s">
        <v>79</v>
      </c>
      <c r="AE2071" s="56"/>
      <c r="AF2071" s="61"/>
      <c r="AG2071" s="61"/>
      <c r="AH2071" s="67" t="str">
        <v>Mar</v>
      </c>
      <c r="AI2071" s="68" t="str">
        <v>Apr</v>
      </c>
      <c r="AJ2071" s="69" t="e">
        <f t="shared" si="4"/>
        <v>#REF!</v>
      </c>
      <c r="AK2071" s="70">
        <f t="shared" si="1"/>
        <v>43216</v>
      </c>
      <c r="AL2071" s="71" t="e">
        <f t="shared" ca="1" si="5"/>
        <v>#REF!</v>
      </c>
      <c r="AM2071" s="71" t="str">
        <v>2018</v>
      </c>
      <c r="AN2071" s="70">
        <f t="shared" si="3"/>
        <v>43196</v>
      </c>
      <c r="AO2071" s="70" t="s">
        <v>123</v>
      </c>
    </row>
    <row r="2072" spans="1:41" ht="14.4">
      <c r="A2072" s="55" t="s">
        <v>30171</v>
      </c>
      <c r="B2072" s="56" t="s">
        <v>89</v>
      </c>
      <c r="C2072" s="57">
        <v>43186</v>
      </c>
      <c r="D2072" s="56" t="s">
        <v>90</v>
      </c>
      <c r="E2072" s="56" t="s">
        <v>15779</v>
      </c>
      <c r="F2072" s="58" t="s">
        <v>214</v>
      </c>
      <c r="G2072" s="58" t="s">
        <v>5916</v>
      </c>
      <c r="H2072" s="56" t="s">
        <v>2445</v>
      </c>
      <c r="I2072" s="57"/>
      <c r="J2072" s="57">
        <v>43199</v>
      </c>
      <c r="K2072" s="56" t="s">
        <v>18</v>
      </c>
      <c r="L2072" s="56" t="s">
        <v>18</v>
      </c>
      <c r="M2072" s="60" t="s">
        <v>30172</v>
      </c>
      <c r="N2072" s="56"/>
      <c r="O2072" s="56"/>
      <c r="P2072" s="61"/>
      <c r="Q2072" s="56" t="s">
        <v>96</v>
      </c>
      <c r="R2072" s="56"/>
      <c r="S2072" s="56" t="s">
        <v>18</v>
      </c>
      <c r="T2072" s="56" t="s">
        <v>18</v>
      </c>
      <c r="U2072" s="56"/>
      <c r="V2072" s="56"/>
      <c r="W2072" s="56" t="s">
        <v>108</v>
      </c>
      <c r="X2072" s="56" t="s">
        <v>108</v>
      </c>
      <c r="Y2072" s="61"/>
      <c r="Z2072" s="56" t="s">
        <v>18</v>
      </c>
      <c r="AA2072" s="533">
        <v>43200</v>
      </c>
      <c r="AB2072" s="203"/>
      <c r="AC2072" s="64" t="s">
        <v>30173</v>
      </c>
      <c r="AD2072" s="56" t="s">
        <v>79</v>
      </c>
      <c r="AE2072" s="56"/>
      <c r="AF2072" s="61"/>
      <c r="AG2072" s="61"/>
      <c r="AH2072" s="67" t="str">
        <v>Mar</v>
      </c>
      <c r="AI2072" s="68" t="str">
        <v>Apr</v>
      </c>
      <c r="AJ2072" s="69" t="e">
        <f t="shared" si="4"/>
        <v>#REF!</v>
      </c>
      <c r="AK2072" s="70">
        <f t="shared" si="1"/>
        <v>43216</v>
      </c>
      <c r="AL2072" s="71" t="e">
        <f t="shared" ca="1" si="5"/>
        <v>#REF!</v>
      </c>
      <c r="AM2072" s="71" t="str">
        <v>2018</v>
      </c>
      <c r="AN2072" s="70">
        <f t="shared" si="3"/>
        <v>43196</v>
      </c>
      <c r="AO2072" s="70" t="s">
        <v>123</v>
      </c>
    </row>
    <row r="2073" spans="1:41" ht="14.4">
      <c r="A2073" s="55" t="s">
        <v>30174</v>
      </c>
      <c r="B2073" s="56" t="s">
        <v>89</v>
      </c>
      <c r="C2073" s="57">
        <v>43186</v>
      </c>
      <c r="D2073" s="56" t="s">
        <v>1027</v>
      </c>
      <c r="E2073" s="56" t="s">
        <v>32</v>
      </c>
      <c r="F2073" s="58" t="s">
        <v>214</v>
      </c>
      <c r="G2073" s="58" t="s">
        <v>214</v>
      </c>
      <c r="H2073" s="56" t="s">
        <v>15779</v>
      </c>
      <c r="I2073" s="57"/>
      <c r="J2073" s="57">
        <v>43199</v>
      </c>
      <c r="K2073" s="56" t="s">
        <v>18</v>
      </c>
      <c r="L2073" s="56" t="s">
        <v>18</v>
      </c>
      <c r="M2073" s="60" t="s">
        <v>30175</v>
      </c>
      <c r="N2073" s="56"/>
      <c r="O2073" s="56"/>
      <c r="P2073" s="56">
        <v>1095002348</v>
      </c>
      <c r="Q2073" s="56" t="s">
        <v>96</v>
      </c>
      <c r="R2073" s="471"/>
      <c r="S2073" s="456" t="s">
        <v>108</v>
      </c>
      <c r="T2073" s="456" t="s">
        <v>14</v>
      </c>
      <c r="U2073" s="400"/>
      <c r="V2073" s="471"/>
      <c r="W2073" s="471" t="s">
        <v>108</v>
      </c>
      <c r="X2073" s="400" t="s">
        <v>108</v>
      </c>
      <c r="Y2073" s="56"/>
      <c r="Z2073" s="56" t="s">
        <v>18</v>
      </c>
      <c r="AA2073" s="533">
        <v>43193</v>
      </c>
      <c r="AB2073" s="203"/>
      <c r="AC2073" s="64" t="s">
        <v>30176</v>
      </c>
      <c r="AD2073" s="56" t="s">
        <v>79</v>
      </c>
      <c r="AE2073" s="56"/>
      <c r="AF2073" s="61"/>
      <c r="AG2073" s="61"/>
      <c r="AH2073" s="67" t="str">
        <v>Mar</v>
      </c>
      <c r="AI2073" s="68" t="str">
        <v>Apr</v>
      </c>
      <c r="AJ2073" s="69" t="e">
        <f t="shared" si="4"/>
        <v>#REF!</v>
      </c>
      <c r="AK2073" s="70">
        <f t="shared" si="1"/>
        <v>43216</v>
      </c>
      <c r="AL2073" s="71" t="e">
        <f t="shared" ca="1" si="5"/>
        <v>#REF!</v>
      </c>
      <c r="AM2073" s="71" t="str">
        <v>2018</v>
      </c>
      <c r="AN2073" s="70">
        <f t="shared" si="3"/>
        <v>43196</v>
      </c>
      <c r="AO2073" s="70" t="s">
        <v>123</v>
      </c>
    </row>
    <row r="2074" spans="1:41" ht="14.4">
      <c r="A2074" s="55" t="s">
        <v>30177</v>
      </c>
      <c r="B2074" s="56" t="s">
        <v>89</v>
      </c>
      <c r="C2074" s="57">
        <v>43187</v>
      </c>
      <c r="D2074" s="56" t="s">
        <v>90</v>
      </c>
      <c r="E2074" s="56" t="s">
        <v>15779</v>
      </c>
      <c r="F2074" s="58" t="s">
        <v>214</v>
      </c>
      <c r="G2074" s="58" t="s">
        <v>26818</v>
      </c>
      <c r="H2074" s="56" t="s">
        <v>2445</v>
      </c>
      <c r="I2074" s="57"/>
      <c r="J2074" s="57">
        <v>43200</v>
      </c>
      <c r="K2074" s="56" t="s">
        <v>18</v>
      </c>
      <c r="L2074" s="56" t="s">
        <v>18</v>
      </c>
      <c r="M2074" s="60" t="s">
        <v>30178</v>
      </c>
      <c r="N2074" s="61"/>
      <c r="O2074" s="61"/>
      <c r="P2074" s="56"/>
      <c r="Q2074" s="56" t="s">
        <v>90</v>
      </c>
      <c r="R2074" s="56"/>
      <c r="S2074" s="56" t="s">
        <v>18</v>
      </c>
      <c r="T2074" s="56" t="s">
        <v>18</v>
      </c>
      <c r="U2074" s="400">
        <v>43236</v>
      </c>
      <c r="V2074" s="401"/>
      <c r="W2074" s="401">
        <v>1254</v>
      </c>
      <c r="X2074" s="402"/>
      <c r="Y2074" s="61"/>
      <c r="Z2074" s="56" t="s">
        <v>14</v>
      </c>
      <c r="AA2074" s="57">
        <v>43291</v>
      </c>
      <c r="AB2074" s="203"/>
      <c r="AC2074" s="64" t="s">
        <v>30179</v>
      </c>
      <c r="AD2074" s="56" t="s">
        <v>179</v>
      </c>
      <c r="AE2074" s="56"/>
      <c r="AF2074" s="61"/>
      <c r="AG2074" s="61"/>
      <c r="AH2074" s="67" t="str">
        <v>Mar</v>
      </c>
      <c r="AI2074" s="68" t="str">
        <v>Jul</v>
      </c>
      <c r="AJ2074" s="69" t="e">
        <f t="shared" si="4"/>
        <v>#REF!</v>
      </c>
      <c r="AK2074" s="70">
        <f t="shared" si="1"/>
        <v>43217</v>
      </c>
      <c r="AL2074" s="71" t="e">
        <f t="shared" ca="1" si="5"/>
        <v>#REF!</v>
      </c>
      <c r="AM2074" s="71" t="str">
        <v>2018</v>
      </c>
      <c r="AN2074" s="70">
        <f t="shared" si="3"/>
        <v>43197</v>
      </c>
      <c r="AO2074" s="70" t="s">
        <v>123</v>
      </c>
    </row>
    <row r="2075" spans="1:41" ht="14.4">
      <c r="A2075" s="55" t="s">
        <v>30180</v>
      </c>
      <c r="B2075" s="56" t="s">
        <v>89</v>
      </c>
      <c r="C2075" s="57">
        <v>43187</v>
      </c>
      <c r="D2075" s="56" t="s">
        <v>90</v>
      </c>
      <c r="E2075" s="56" t="s">
        <v>15779</v>
      </c>
      <c r="F2075" s="58" t="s">
        <v>214</v>
      </c>
      <c r="G2075" s="58" t="s">
        <v>214</v>
      </c>
      <c r="H2075" s="56" t="s">
        <v>2445</v>
      </c>
      <c r="I2075" s="57"/>
      <c r="J2075" s="57">
        <v>43200</v>
      </c>
      <c r="K2075" s="56" t="s">
        <v>18</v>
      </c>
      <c r="L2075" s="56" t="s">
        <v>18</v>
      </c>
      <c r="M2075" s="60" t="s">
        <v>26189</v>
      </c>
      <c r="N2075" s="61"/>
      <c r="O2075" s="56"/>
      <c r="P2075" s="56"/>
      <c r="Q2075" s="56" t="s">
        <v>96</v>
      </c>
      <c r="R2075" s="471"/>
      <c r="S2075" s="456" t="s">
        <v>108</v>
      </c>
      <c r="T2075" s="456" t="s">
        <v>14</v>
      </c>
      <c r="U2075" s="400"/>
      <c r="V2075" s="471"/>
      <c r="W2075" s="471" t="s">
        <v>108</v>
      </c>
      <c r="X2075" s="400" t="s">
        <v>108</v>
      </c>
      <c r="Y2075" s="61"/>
      <c r="Z2075" s="56" t="s">
        <v>18</v>
      </c>
      <c r="AA2075" s="533">
        <v>43194</v>
      </c>
      <c r="AB2075" s="203"/>
      <c r="AC2075" s="64" t="s">
        <v>30181</v>
      </c>
      <c r="AD2075" s="56" t="s">
        <v>79</v>
      </c>
      <c r="AE2075" s="56"/>
      <c r="AF2075" s="61"/>
      <c r="AG2075" s="61"/>
      <c r="AH2075" s="67" t="str">
        <v>Mar</v>
      </c>
      <c r="AI2075" s="68" t="str">
        <v>Apr</v>
      </c>
      <c r="AJ2075" s="69" t="e">
        <f t="shared" si="4"/>
        <v>#REF!</v>
      </c>
      <c r="AK2075" s="70">
        <f t="shared" si="1"/>
        <v>43217</v>
      </c>
      <c r="AL2075" s="71" t="e">
        <f t="shared" ca="1" si="5"/>
        <v>#REF!</v>
      </c>
      <c r="AM2075" s="71" t="str">
        <v>2018</v>
      </c>
      <c r="AN2075" s="70">
        <f t="shared" si="3"/>
        <v>43197</v>
      </c>
      <c r="AO2075" s="70" t="s">
        <v>123</v>
      </c>
    </row>
    <row r="2076" spans="1:41" ht="14.4">
      <c r="A2076" s="55" t="s">
        <v>30182</v>
      </c>
      <c r="B2076" s="56" t="s">
        <v>89</v>
      </c>
      <c r="C2076" s="57">
        <v>43192</v>
      </c>
      <c r="D2076" s="56" t="s">
        <v>2397</v>
      </c>
      <c r="E2076" s="56" t="s">
        <v>30</v>
      </c>
      <c r="F2076" s="58" t="s">
        <v>106</v>
      </c>
      <c r="G2076" s="58" t="s">
        <v>107</v>
      </c>
      <c r="H2076" s="56" t="s">
        <v>30</v>
      </c>
      <c r="I2076" s="59"/>
      <c r="J2076" s="59"/>
      <c r="K2076" s="61"/>
      <c r="L2076" s="61"/>
      <c r="M2076" s="60" t="s">
        <v>26908</v>
      </c>
      <c r="N2076" s="56"/>
      <c r="O2076" s="56" t="s">
        <v>20</v>
      </c>
      <c r="P2076" s="56" t="s">
        <v>26909</v>
      </c>
      <c r="Q2076" s="56" t="s">
        <v>133</v>
      </c>
      <c r="R2076" s="353"/>
      <c r="S2076" s="61"/>
      <c r="T2076" s="61"/>
      <c r="U2076" s="402"/>
      <c r="V2076" s="66"/>
      <c r="W2076" s="66"/>
      <c r="X2076" s="400" t="s">
        <v>108</v>
      </c>
      <c r="Y2076" s="61"/>
      <c r="Z2076" s="56" t="s">
        <v>18</v>
      </c>
      <c r="AA2076" s="533">
        <v>43192</v>
      </c>
      <c r="AB2076" s="203"/>
      <c r="AC2076" s="95"/>
      <c r="AD2076" s="56" t="s">
        <v>79</v>
      </c>
      <c r="AE2076" s="61"/>
      <c r="AF2076" s="61"/>
      <c r="AG2076" s="61"/>
      <c r="AH2076" s="67" t="str">
        <v>Apr</v>
      </c>
      <c r="AI2076" s="68" t="str">
        <v>Apr</v>
      </c>
      <c r="AJ2076" s="69" t="e">
        <f t="shared" si="4"/>
        <v>#REF!</v>
      </c>
      <c r="AK2076" s="70">
        <f t="shared" si="1"/>
        <v>43222</v>
      </c>
      <c r="AL2076" s="71" t="e">
        <f t="shared" ca="1" si="5"/>
        <v>#REF!</v>
      </c>
      <c r="AM2076" s="71" t="str">
        <v>2018</v>
      </c>
      <c r="AN2076" s="70">
        <f t="shared" si="3"/>
        <v>43202</v>
      </c>
      <c r="AO2076" s="70" t="s">
        <v>123</v>
      </c>
    </row>
    <row r="2077" spans="1:41" ht="14.4">
      <c r="A2077" s="55" t="s">
        <v>30183</v>
      </c>
      <c r="B2077" s="56" t="s">
        <v>89</v>
      </c>
      <c r="C2077" s="57">
        <v>43192</v>
      </c>
      <c r="D2077" s="56" t="s">
        <v>1027</v>
      </c>
      <c r="E2077" s="56" t="s">
        <v>32</v>
      </c>
      <c r="F2077" s="58" t="s">
        <v>214</v>
      </c>
      <c r="G2077" s="58" t="s">
        <v>214</v>
      </c>
      <c r="H2077" s="56"/>
      <c r="I2077" s="57"/>
      <c r="J2077" s="57">
        <v>43203</v>
      </c>
      <c r="K2077" s="56" t="s">
        <v>14</v>
      </c>
      <c r="L2077" s="56" t="s">
        <v>14</v>
      </c>
      <c r="M2077" s="60" t="s">
        <v>30184</v>
      </c>
      <c r="N2077" s="61"/>
      <c r="O2077" s="56"/>
      <c r="P2077" s="61"/>
      <c r="Q2077" s="56" t="s">
        <v>96</v>
      </c>
      <c r="R2077" s="56"/>
      <c r="S2077" s="456" t="s">
        <v>108</v>
      </c>
      <c r="T2077" s="456" t="s">
        <v>14</v>
      </c>
      <c r="U2077" s="400"/>
      <c r="V2077" s="471"/>
      <c r="W2077" s="471" t="s">
        <v>108</v>
      </c>
      <c r="X2077" s="400" t="s">
        <v>108</v>
      </c>
      <c r="Y2077" s="61"/>
      <c r="Z2077" s="56" t="s">
        <v>14</v>
      </c>
      <c r="AA2077" s="533">
        <v>43194</v>
      </c>
      <c r="AB2077" s="203"/>
      <c r="AC2077" s="64" t="s">
        <v>30185</v>
      </c>
      <c r="AD2077" s="56" t="s">
        <v>242</v>
      </c>
      <c r="AE2077" s="56"/>
      <c r="AF2077" s="61"/>
      <c r="AG2077" s="61"/>
      <c r="AH2077" s="67" t="str">
        <v>Apr</v>
      </c>
      <c r="AI2077" s="68" t="str">
        <v>Apr</v>
      </c>
      <c r="AJ2077" s="69" t="e">
        <f t="shared" si="4"/>
        <v>#REF!</v>
      </c>
      <c r="AK2077" s="70">
        <f t="shared" si="1"/>
        <v>43222</v>
      </c>
      <c r="AL2077" s="71" t="e">
        <f t="shared" ca="1" si="5"/>
        <v>#REF!</v>
      </c>
      <c r="AM2077" s="71" t="str">
        <v>2018</v>
      </c>
      <c r="AN2077" s="70">
        <f t="shared" si="3"/>
        <v>43202</v>
      </c>
      <c r="AO2077" s="70" t="s">
        <v>123</v>
      </c>
    </row>
    <row r="2078" spans="1:41" ht="14.4">
      <c r="A2078" s="55" t="s">
        <v>30186</v>
      </c>
      <c r="B2078" s="56" t="s">
        <v>89</v>
      </c>
      <c r="C2078" s="57">
        <v>43193</v>
      </c>
      <c r="D2078" s="56" t="s">
        <v>90</v>
      </c>
      <c r="E2078" s="56" t="s">
        <v>15779</v>
      </c>
      <c r="F2078" s="58" t="s">
        <v>214</v>
      </c>
      <c r="G2078" s="58" t="s">
        <v>5916</v>
      </c>
      <c r="H2078" s="56" t="s">
        <v>2445</v>
      </c>
      <c r="I2078" s="57"/>
      <c r="J2078" s="57">
        <v>43206</v>
      </c>
      <c r="K2078" s="56" t="s">
        <v>18</v>
      </c>
      <c r="L2078" s="56" t="s">
        <v>14</v>
      </c>
      <c r="M2078" s="60" t="s">
        <v>30187</v>
      </c>
      <c r="N2078" s="56"/>
      <c r="O2078" s="56"/>
      <c r="P2078" s="56"/>
      <c r="Q2078" s="56"/>
      <c r="R2078" s="56"/>
      <c r="S2078" s="56" t="s">
        <v>18</v>
      </c>
      <c r="T2078" s="56" t="s">
        <v>18</v>
      </c>
      <c r="U2078" s="56"/>
      <c r="V2078" s="56"/>
      <c r="W2078" s="56" t="s">
        <v>108</v>
      </c>
      <c r="X2078" s="56" t="s">
        <v>108</v>
      </c>
      <c r="Y2078" s="56"/>
      <c r="Z2078" s="56" t="s">
        <v>14</v>
      </c>
      <c r="AA2078" s="533">
        <v>43200</v>
      </c>
      <c r="AB2078" s="203"/>
      <c r="AC2078" s="64" t="s">
        <v>30188</v>
      </c>
      <c r="AD2078" s="56" t="s">
        <v>224</v>
      </c>
      <c r="AE2078" s="56"/>
      <c r="AF2078" s="61"/>
      <c r="AG2078" s="61"/>
      <c r="AH2078" s="67" t="str">
        <v>Apr</v>
      </c>
      <c r="AI2078" s="68" t="str">
        <v>Apr</v>
      </c>
      <c r="AJ2078" s="69" t="e">
        <f t="shared" si="4"/>
        <v>#REF!</v>
      </c>
      <c r="AK2078" s="70">
        <f t="shared" si="1"/>
        <v>43223</v>
      </c>
      <c r="AL2078" s="71" t="e">
        <f t="shared" ca="1" si="5"/>
        <v>#REF!</v>
      </c>
      <c r="AM2078" s="71" t="str">
        <v>2018</v>
      </c>
      <c r="AN2078" s="70">
        <f t="shared" si="3"/>
        <v>43203</v>
      </c>
      <c r="AO2078" s="70" t="s">
        <v>123</v>
      </c>
    </row>
    <row r="2079" spans="1:41" ht="14.4">
      <c r="A2079" s="55" t="s">
        <v>30189</v>
      </c>
      <c r="B2079" s="56" t="s">
        <v>89</v>
      </c>
      <c r="C2079" s="57">
        <v>43193</v>
      </c>
      <c r="D2079" s="56" t="s">
        <v>90</v>
      </c>
      <c r="E2079" s="56" t="s">
        <v>15779</v>
      </c>
      <c r="F2079" s="58" t="s">
        <v>214</v>
      </c>
      <c r="G2079" s="58" t="s">
        <v>214</v>
      </c>
      <c r="H2079" s="56" t="s">
        <v>2445</v>
      </c>
      <c r="I2079" s="57"/>
      <c r="J2079" s="57">
        <v>43206</v>
      </c>
      <c r="K2079" s="56" t="s">
        <v>18</v>
      </c>
      <c r="L2079" s="56" t="s">
        <v>108</v>
      </c>
      <c r="M2079" s="60" t="s">
        <v>30190</v>
      </c>
      <c r="N2079" s="56"/>
      <c r="O2079" s="56"/>
      <c r="P2079" s="56"/>
      <c r="Q2079" s="56"/>
      <c r="R2079" s="56"/>
      <c r="S2079" s="56" t="s">
        <v>108</v>
      </c>
      <c r="T2079" s="456" t="s">
        <v>14</v>
      </c>
      <c r="U2079" s="56"/>
      <c r="V2079" s="56"/>
      <c r="W2079" s="56" t="s">
        <v>108</v>
      </c>
      <c r="X2079" s="56" t="s">
        <v>108</v>
      </c>
      <c r="Y2079" s="61"/>
      <c r="Z2079" s="56" t="s">
        <v>14</v>
      </c>
      <c r="AA2079" s="533">
        <v>43202</v>
      </c>
      <c r="AB2079" s="203"/>
      <c r="AC2079" s="64" t="s">
        <v>30191</v>
      </c>
      <c r="AD2079" s="56" t="s">
        <v>179</v>
      </c>
      <c r="AE2079" s="56"/>
      <c r="AF2079" s="61"/>
      <c r="AG2079" s="61"/>
      <c r="AH2079" s="67" t="str">
        <v>Apr</v>
      </c>
      <c r="AI2079" s="68" t="str">
        <v>Apr</v>
      </c>
      <c r="AJ2079" s="69" t="e">
        <f t="shared" si="4"/>
        <v>#REF!</v>
      </c>
      <c r="AK2079" s="70">
        <f t="shared" si="1"/>
        <v>43223</v>
      </c>
      <c r="AL2079" s="71" t="e">
        <f t="shared" ca="1" si="5"/>
        <v>#REF!</v>
      </c>
      <c r="AM2079" s="71" t="str">
        <v>2018</v>
      </c>
      <c r="AN2079" s="70">
        <f t="shared" si="3"/>
        <v>43203</v>
      </c>
      <c r="AO2079" s="70" t="s">
        <v>123</v>
      </c>
    </row>
    <row r="2080" spans="1:41" ht="14.4">
      <c r="A2080" s="55" t="s">
        <v>30192</v>
      </c>
      <c r="B2080" s="56" t="s">
        <v>89</v>
      </c>
      <c r="C2080" s="57">
        <v>43194</v>
      </c>
      <c r="D2080" s="56" t="s">
        <v>2397</v>
      </c>
      <c r="E2080" s="56" t="s">
        <v>30</v>
      </c>
      <c r="F2080" s="58" t="s">
        <v>106</v>
      </c>
      <c r="G2080" s="58" t="s">
        <v>107</v>
      </c>
      <c r="H2080" s="56" t="s">
        <v>140</v>
      </c>
      <c r="I2080" s="59"/>
      <c r="J2080" s="59"/>
      <c r="K2080" s="61"/>
      <c r="L2080" s="61"/>
      <c r="M2080" s="60" t="s">
        <v>30193</v>
      </c>
      <c r="N2080" s="56"/>
      <c r="O2080" s="56" t="s">
        <v>266</v>
      </c>
      <c r="P2080" s="56" t="s">
        <v>30194</v>
      </c>
      <c r="Q2080" s="56"/>
      <c r="R2080" s="56"/>
      <c r="S2080" s="61"/>
      <c r="T2080" s="61"/>
      <c r="U2080" s="402"/>
      <c r="V2080" s="66"/>
      <c r="W2080" s="66"/>
      <c r="X2080" s="400" t="s">
        <v>108</v>
      </c>
      <c r="Y2080" s="61"/>
      <c r="Z2080" s="56" t="s">
        <v>18</v>
      </c>
      <c r="AA2080" s="533">
        <v>43194</v>
      </c>
      <c r="AB2080" s="203"/>
      <c r="AC2080" s="95"/>
      <c r="AD2080" s="56" t="s">
        <v>79</v>
      </c>
      <c r="AE2080" s="61"/>
      <c r="AF2080" s="61"/>
      <c r="AG2080" s="61"/>
      <c r="AH2080" s="67" t="str">
        <v>Apr</v>
      </c>
      <c r="AI2080" s="68" t="str">
        <v>Apr</v>
      </c>
      <c r="AJ2080" s="69" t="e">
        <f t="shared" si="4"/>
        <v>#REF!</v>
      </c>
      <c r="AK2080" s="70">
        <f t="shared" si="1"/>
        <v>43224</v>
      </c>
      <c r="AL2080" s="71" t="e">
        <f t="shared" ca="1" si="5"/>
        <v>#REF!</v>
      </c>
      <c r="AM2080" s="71" t="str">
        <v>2018</v>
      </c>
      <c r="AN2080" s="70">
        <f t="shared" si="3"/>
        <v>43204</v>
      </c>
      <c r="AO2080" s="70" t="s">
        <v>123</v>
      </c>
    </row>
    <row r="2081" spans="1:41" ht="14.4">
      <c r="A2081" s="55" t="s">
        <v>30195</v>
      </c>
      <c r="B2081" s="56" t="s">
        <v>89</v>
      </c>
      <c r="C2081" s="57">
        <v>43195</v>
      </c>
      <c r="D2081" s="56" t="s">
        <v>90</v>
      </c>
      <c r="E2081" s="56" t="s">
        <v>15779</v>
      </c>
      <c r="F2081" s="58" t="s">
        <v>214</v>
      </c>
      <c r="G2081" s="58" t="s">
        <v>26785</v>
      </c>
      <c r="H2081" s="56" t="s">
        <v>15779</v>
      </c>
      <c r="I2081" s="57"/>
      <c r="J2081" s="57">
        <v>43208</v>
      </c>
      <c r="K2081" s="56" t="s">
        <v>18</v>
      </c>
      <c r="L2081" s="56" t="s">
        <v>14</v>
      </c>
      <c r="M2081" s="60" t="s">
        <v>30196</v>
      </c>
      <c r="N2081" s="56"/>
      <c r="O2081" s="61"/>
      <c r="P2081" s="56"/>
      <c r="Q2081" s="56"/>
      <c r="R2081" s="56"/>
      <c r="S2081" s="56" t="s">
        <v>108</v>
      </c>
      <c r="T2081" s="456" t="s">
        <v>14</v>
      </c>
      <c r="U2081" s="56"/>
      <c r="V2081" s="56"/>
      <c r="W2081" s="56" t="s">
        <v>108</v>
      </c>
      <c r="X2081" s="56" t="s">
        <v>108</v>
      </c>
      <c r="Y2081" s="61"/>
      <c r="Z2081" s="56" t="s">
        <v>14</v>
      </c>
      <c r="AA2081" s="533">
        <v>43200</v>
      </c>
      <c r="AB2081" s="203"/>
      <c r="AC2081" s="64" t="s">
        <v>30197</v>
      </c>
      <c r="AD2081" s="56" t="s">
        <v>118</v>
      </c>
      <c r="AE2081" s="56"/>
      <c r="AF2081" s="61"/>
      <c r="AG2081" s="61"/>
      <c r="AH2081" s="67" t="str">
        <v>Apr</v>
      </c>
      <c r="AI2081" s="68" t="str">
        <v>Apr</v>
      </c>
      <c r="AJ2081" s="69" t="e">
        <f t="shared" si="4"/>
        <v>#REF!</v>
      </c>
      <c r="AK2081" s="70">
        <f t="shared" si="1"/>
        <v>43225</v>
      </c>
      <c r="AL2081" s="71" t="e">
        <f t="shared" ca="1" si="5"/>
        <v>#REF!</v>
      </c>
      <c r="AM2081" s="71" t="str">
        <v>2018</v>
      </c>
      <c r="AN2081" s="70">
        <f t="shared" si="3"/>
        <v>43205</v>
      </c>
      <c r="AO2081" s="70" t="s">
        <v>123</v>
      </c>
    </row>
    <row r="2082" spans="1:41" ht="14.4">
      <c r="A2082" s="55" t="s">
        <v>30198</v>
      </c>
      <c r="B2082" s="56" t="s">
        <v>89</v>
      </c>
      <c r="C2082" s="57">
        <v>43108</v>
      </c>
      <c r="D2082" s="56" t="s">
        <v>1027</v>
      </c>
      <c r="E2082" s="56" t="s">
        <v>112</v>
      </c>
      <c r="F2082" s="58" t="s">
        <v>106</v>
      </c>
      <c r="G2082" s="58" t="s">
        <v>113</v>
      </c>
      <c r="H2082" s="56" t="s">
        <v>112</v>
      </c>
      <c r="I2082" s="57"/>
      <c r="J2082" s="57">
        <v>43504</v>
      </c>
      <c r="K2082" s="56" t="s">
        <v>18</v>
      </c>
      <c r="L2082" s="56" t="s">
        <v>14</v>
      </c>
      <c r="M2082" s="60" t="s">
        <v>21044</v>
      </c>
      <c r="N2082" s="56" t="s">
        <v>30199</v>
      </c>
      <c r="O2082" s="56" t="s">
        <v>29</v>
      </c>
      <c r="P2082" s="61"/>
      <c r="Q2082" s="56" t="s">
        <v>116</v>
      </c>
      <c r="R2082" s="353">
        <v>43110</v>
      </c>
      <c r="S2082" s="61"/>
      <c r="T2082" s="61"/>
      <c r="U2082" s="400"/>
      <c r="V2082" s="66"/>
      <c r="W2082" s="66"/>
      <c r="X2082" s="400" t="s">
        <v>108</v>
      </c>
      <c r="Y2082" s="61"/>
      <c r="Z2082" s="56" t="s">
        <v>14</v>
      </c>
      <c r="AA2082" s="57">
        <v>43110</v>
      </c>
      <c r="AB2082" s="203"/>
      <c r="AC2082" s="64" t="s">
        <v>3956</v>
      </c>
      <c r="AD2082" s="65" t="s">
        <v>224</v>
      </c>
      <c r="AE2082" s="96"/>
      <c r="AF2082" s="66"/>
      <c r="AG2082" s="66"/>
      <c r="AH2082" s="67" t="str">
        <v>Jan</v>
      </c>
      <c r="AI2082" s="68" t="str">
        <v>Jan</v>
      </c>
      <c r="AJ2082" s="69" t="e">
        <f t="shared" si="4"/>
        <v>#REF!</v>
      </c>
      <c r="AK2082" s="70">
        <f t="shared" si="1"/>
        <v>43138</v>
      </c>
      <c r="AL2082" s="71" t="e">
        <f t="shared" ca="1" si="5"/>
        <v>#REF!</v>
      </c>
      <c r="AM2082" s="71" t="str">
        <v>2018</v>
      </c>
      <c r="AN2082" s="70">
        <f t="shared" si="3"/>
        <v>43118</v>
      </c>
      <c r="AO2082" s="70" t="s">
        <v>121</v>
      </c>
    </row>
    <row r="2083" spans="1:41" ht="14.4">
      <c r="A2083" s="55" t="s">
        <v>30200</v>
      </c>
      <c r="B2083" s="56" t="s">
        <v>89</v>
      </c>
      <c r="C2083" s="57">
        <v>43201</v>
      </c>
      <c r="D2083" s="56" t="s">
        <v>1027</v>
      </c>
      <c r="E2083" s="56" t="s">
        <v>297</v>
      </c>
      <c r="F2083" s="58" t="s">
        <v>106</v>
      </c>
      <c r="G2083" s="58" t="s">
        <v>177</v>
      </c>
      <c r="H2083" s="56" t="s">
        <v>32</v>
      </c>
      <c r="I2083" s="57"/>
      <c r="J2083" s="57">
        <v>43232</v>
      </c>
      <c r="K2083" s="61"/>
      <c r="L2083" s="61"/>
      <c r="M2083" s="60" t="s">
        <v>30201</v>
      </c>
      <c r="N2083" s="61"/>
      <c r="O2083" s="61"/>
      <c r="P2083" s="61"/>
      <c r="Q2083" s="56" t="s">
        <v>96</v>
      </c>
      <c r="R2083" s="66"/>
      <c r="S2083" s="61"/>
      <c r="T2083" s="61"/>
      <c r="U2083" s="402"/>
      <c r="V2083" s="66"/>
      <c r="W2083" s="66"/>
      <c r="X2083" s="402"/>
      <c r="Y2083" s="61"/>
      <c r="Z2083" s="56" t="s">
        <v>14</v>
      </c>
      <c r="AA2083" s="533">
        <v>43201</v>
      </c>
      <c r="AB2083" s="203"/>
      <c r="AC2083" s="64" t="s">
        <v>30202</v>
      </c>
      <c r="AD2083" s="56" t="s">
        <v>633</v>
      </c>
      <c r="AE2083" s="61"/>
      <c r="AF2083" s="61"/>
      <c r="AG2083" s="61"/>
      <c r="AH2083" s="67" t="str">
        <v>Apr</v>
      </c>
      <c r="AI2083" s="68" t="str">
        <v>Apr</v>
      </c>
      <c r="AJ2083" s="69" t="e">
        <f t="shared" si="4"/>
        <v>#REF!</v>
      </c>
      <c r="AK2083" s="70">
        <f t="shared" si="1"/>
        <v>43231</v>
      </c>
      <c r="AL2083" s="71" t="e">
        <f t="shared" ca="1" si="5"/>
        <v>#REF!</v>
      </c>
      <c r="AM2083" s="71" t="str">
        <v>2018</v>
      </c>
      <c r="AN2083" s="70">
        <f t="shared" si="3"/>
        <v>43211</v>
      </c>
      <c r="AO2083" s="70" t="s">
        <v>123</v>
      </c>
    </row>
    <row r="2084" spans="1:41" ht="14.4">
      <c r="A2084" s="55" t="s">
        <v>30203</v>
      </c>
      <c r="B2084" s="56" t="s">
        <v>89</v>
      </c>
      <c r="C2084" s="57">
        <v>43201</v>
      </c>
      <c r="D2084" s="56" t="s">
        <v>90</v>
      </c>
      <c r="E2084" s="56" t="s">
        <v>15779</v>
      </c>
      <c r="F2084" s="58" t="s">
        <v>214</v>
      </c>
      <c r="G2084" s="58" t="s">
        <v>214</v>
      </c>
      <c r="H2084" s="56" t="s">
        <v>2445</v>
      </c>
      <c r="I2084" s="57"/>
      <c r="J2084" s="57">
        <v>43214</v>
      </c>
      <c r="K2084" s="56" t="s">
        <v>18</v>
      </c>
      <c r="L2084" s="56" t="s">
        <v>18</v>
      </c>
      <c r="M2084" s="60" t="s">
        <v>30204</v>
      </c>
      <c r="N2084" s="61"/>
      <c r="O2084" s="61"/>
      <c r="P2084" s="61"/>
      <c r="Q2084" s="56" t="s">
        <v>90</v>
      </c>
      <c r="R2084" s="56"/>
      <c r="S2084" s="56" t="s">
        <v>18</v>
      </c>
      <c r="T2084" s="56" t="s">
        <v>18</v>
      </c>
      <c r="U2084" s="56"/>
      <c r="V2084" s="56"/>
      <c r="W2084" s="56" t="s">
        <v>108</v>
      </c>
      <c r="X2084" s="56" t="s">
        <v>108</v>
      </c>
      <c r="Y2084" s="61"/>
      <c r="Z2084" s="56" t="s">
        <v>18</v>
      </c>
      <c r="AA2084" s="57">
        <v>43243</v>
      </c>
      <c r="AB2084" s="203"/>
      <c r="AC2084" s="64" t="s">
        <v>30205</v>
      </c>
      <c r="AD2084" s="56" t="s">
        <v>360</v>
      </c>
      <c r="AE2084" s="56"/>
      <c r="AF2084" s="61"/>
      <c r="AG2084" s="61"/>
      <c r="AH2084" s="67" t="str">
        <v>Apr</v>
      </c>
      <c r="AI2084" s="68" t="str">
        <v>May</v>
      </c>
      <c r="AJ2084" s="69" t="e">
        <f t="shared" si="4"/>
        <v>#REF!</v>
      </c>
      <c r="AK2084" s="70">
        <f t="shared" si="1"/>
        <v>43231</v>
      </c>
      <c r="AL2084" s="71" t="e">
        <f t="shared" ca="1" si="5"/>
        <v>#REF!</v>
      </c>
      <c r="AM2084" s="71" t="str">
        <v>2018</v>
      </c>
      <c r="AN2084" s="70">
        <f t="shared" si="3"/>
        <v>43211</v>
      </c>
      <c r="AO2084" s="70" t="s">
        <v>123</v>
      </c>
    </row>
    <row r="2085" spans="1:41" ht="14.4">
      <c r="A2085" s="55" t="s">
        <v>30206</v>
      </c>
      <c r="B2085" s="56" t="s">
        <v>89</v>
      </c>
      <c r="C2085" s="57">
        <v>43202</v>
      </c>
      <c r="D2085" s="56" t="s">
        <v>131</v>
      </c>
      <c r="E2085" s="56" t="s">
        <v>12</v>
      </c>
      <c r="F2085" s="58" t="s">
        <v>106</v>
      </c>
      <c r="G2085" s="58" t="s">
        <v>107</v>
      </c>
      <c r="H2085" s="56" t="s">
        <v>12</v>
      </c>
      <c r="I2085" s="59"/>
      <c r="J2085" s="59"/>
      <c r="K2085" s="61"/>
      <c r="L2085" s="61"/>
      <c r="M2085" s="60" t="s">
        <v>30207</v>
      </c>
      <c r="N2085" s="61"/>
      <c r="O2085" s="56" t="s">
        <v>20</v>
      </c>
      <c r="P2085" s="56" t="s">
        <v>30208</v>
      </c>
      <c r="Q2085" s="56" t="s">
        <v>17</v>
      </c>
      <c r="R2085" s="66"/>
      <c r="S2085" s="61"/>
      <c r="T2085" s="61"/>
      <c r="U2085" s="402"/>
      <c r="V2085" s="66"/>
      <c r="W2085" s="66"/>
      <c r="X2085" s="402"/>
      <c r="Y2085" s="61"/>
      <c r="Z2085" s="56" t="s">
        <v>18</v>
      </c>
      <c r="AA2085" s="533">
        <v>43202</v>
      </c>
      <c r="AB2085" s="203"/>
      <c r="AC2085" s="95"/>
      <c r="AD2085" s="56" t="s">
        <v>79</v>
      </c>
      <c r="AE2085" s="56"/>
      <c r="AF2085" s="61"/>
      <c r="AG2085" s="61"/>
      <c r="AH2085" s="67" t="str">
        <v>Apr</v>
      </c>
      <c r="AI2085" s="68" t="str">
        <v>Apr</v>
      </c>
      <c r="AJ2085" s="69" t="e">
        <f t="shared" si="4"/>
        <v>#REF!</v>
      </c>
      <c r="AK2085" s="70">
        <f t="shared" si="1"/>
        <v>43232</v>
      </c>
      <c r="AL2085" s="71" t="e">
        <f t="shared" ca="1" si="5"/>
        <v>#REF!</v>
      </c>
      <c r="AM2085" s="71" t="str">
        <v>2018</v>
      </c>
      <c r="AN2085" s="70">
        <f t="shared" si="3"/>
        <v>43212</v>
      </c>
      <c r="AO2085" s="70" t="s">
        <v>123</v>
      </c>
    </row>
    <row r="2086" spans="1:41" ht="14.4">
      <c r="A2086" s="55" t="s">
        <v>30209</v>
      </c>
      <c r="B2086" s="56" t="s">
        <v>89</v>
      </c>
      <c r="C2086" s="57">
        <v>43194</v>
      </c>
      <c r="D2086" s="56" t="s">
        <v>1027</v>
      </c>
      <c r="E2086" s="56" t="s">
        <v>129</v>
      </c>
      <c r="F2086" s="58" t="s">
        <v>106</v>
      </c>
      <c r="G2086" s="58" t="s">
        <v>107</v>
      </c>
      <c r="H2086" s="56" t="s">
        <v>129</v>
      </c>
      <c r="I2086" s="57"/>
      <c r="J2086" s="57">
        <v>43236</v>
      </c>
      <c r="K2086" s="61"/>
      <c r="L2086" s="61"/>
      <c r="M2086" s="60" t="s">
        <v>30210</v>
      </c>
      <c r="N2086" s="61"/>
      <c r="O2086" s="56" t="s">
        <v>132</v>
      </c>
      <c r="P2086" s="56" t="s">
        <v>30211</v>
      </c>
      <c r="Q2086" s="56" t="s">
        <v>17</v>
      </c>
      <c r="R2086" s="66"/>
      <c r="S2086" s="61"/>
      <c r="T2086" s="61"/>
      <c r="U2086" s="402"/>
      <c r="V2086" s="66"/>
      <c r="W2086" s="66"/>
      <c r="X2086" s="402"/>
      <c r="Y2086" s="56" t="s">
        <v>361</v>
      </c>
      <c r="Z2086" s="56" t="s">
        <v>14</v>
      </c>
      <c r="AA2086" s="57">
        <v>43199</v>
      </c>
      <c r="AB2086" s="203"/>
      <c r="AC2086" s="64" t="s">
        <v>30212</v>
      </c>
      <c r="AD2086" s="56" t="s">
        <v>294</v>
      </c>
      <c r="AE2086" s="61"/>
      <c r="AF2086" s="61"/>
      <c r="AG2086" s="61"/>
      <c r="AH2086" s="67" t="str">
        <v>Apr</v>
      </c>
      <c r="AI2086" s="68" t="str">
        <v>Apr</v>
      </c>
      <c r="AJ2086" s="69" t="e">
        <f t="shared" si="4"/>
        <v>#REF!</v>
      </c>
      <c r="AK2086" s="70">
        <f t="shared" si="1"/>
        <v>43224</v>
      </c>
      <c r="AL2086" s="71" t="e">
        <f t="shared" ca="1" si="5"/>
        <v>#REF!</v>
      </c>
      <c r="AM2086" s="71" t="str">
        <v>2018</v>
      </c>
      <c r="AN2086" s="70">
        <f t="shared" si="3"/>
        <v>43204</v>
      </c>
      <c r="AO2086" s="70" t="s">
        <v>123</v>
      </c>
    </row>
    <row r="2087" spans="1:41" ht="14.4">
      <c r="A2087" s="55" t="s">
        <v>30213</v>
      </c>
      <c r="B2087" s="56" t="s">
        <v>89</v>
      </c>
      <c r="C2087" s="57">
        <v>43207</v>
      </c>
      <c r="D2087" s="56" t="s">
        <v>90</v>
      </c>
      <c r="E2087" s="56" t="s">
        <v>15779</v>
      </c>
      <c r="F2087" s="58" t="s">
        <v>214</v>
      </c>
      <c r="G2087" s="58" t="s">
        <v>214</v>
      </c>
      <c r="H2087" s="56" t="s">
        <v>2445</v>
      </c>
      <c r="I2087" s="57"/>
      <c r="J2087" s="57">
        <v>43220</v>
      </c>
      <c r="K2087" s="56" t="s">
        <v>18</v>
      </c>
      <c r="L2087" s="56" t="s">
        <v>14</v>
      </c>
      <c r="M2087" s="60" t="s">
        <v>30214</v>
      </c>
      <c r="N2087" s="61"/>
      <c r="O2087" s="61"/>
      <c r="P2087" s="61"/>
      <c r="Q2087" s="56" t="s">
        <v>20386</v>
      </c>
      <c r="R2087" s="56"/>
      <c r="S2087" s="56" t="s">
        <v>108</v>
      </c>
      <c r="T2087" s="56" t="s">
        <v>14</v>
      </c>
      <c r="U2087" s="56"/>
      <c r="V2087" s="56"/>
      <c r="W2087" s="56" t="s">
        <v>108</v>
      </c>
      <c r="X2087" s="56" t="s">
        <v>108</v>
      </c>
      <c r="Y2087" s="61"/>
      <c r="Z2087" s="56" t="s">
        <v>14</v>
      </c>
      <c r="AA2087" s="533">
        <v>43215</v>
      </c>
      <c r="AB2087" s="203"/>
      <c r="AC2087" s="64" t="s">
        <v>30215</v>
      </c>
      <c r="AD2087" s="56" t="s">
        <v>179</v>
      </c>
      <c r="AE2087" s="56"/>
      <c r="AF2087" s="61"/>
      <c r="AG2087" s="61"/>
      <c r="AH2087" s="67" t="str">
        <v>Apr</v>
      </c>
      <c r="AI2087" s="68" t="str">
        <v>Apr</v>
      </c>
      <c r="AJ2087" s="69" t="e">
        <f t="shared" si="4"/>
        <v>#REF!</v>
      </c>
      <c r="AK2087" s="70">
        <f t="shared" si="1"/>
        <v>43237</v>
      </c>
      <c r="AL2087" s="71" t="e">
        <f t="shared" ca="1" si="5"/>
        <v>#REF!</v>
      </c>
      <c r="AM2087" s="71" t="str">
        <v>2018</v>
      </c>
      <c r="AN2087" s="70">
        <f t="shared" si="3"/>
        <v>43217</v>
      </c>
      <c r="AO2087" s="70" t="s">
        <v>123</v>
      </c>
    </row>
    <row r="2088" spans="1:41" ht="14.4">
      <c r="A2088" s="55" t="s">
        <v>30216</v>
      </c>
      <c r="B2088" s="56" t="s">
        <v>89</v>
      </c>
      <c r="C2088" s="57">
        <v>43207</v>
      </c>
      <c r="D2088" s="56" t="s">
        <v>1027</v>
      </c>
      <c r="E2088" s="56" t="s">
        <v>15779</v>
      </c>
      <c r="F2088" s="58" t="s">
        <v>214</v>
      </c>
      <c r="G2088" s="58" t="s">
        <v>214</v>
      </c>
      <c r="H2088" s="56" t="s">
        <v>2445</v>
      </c>
      <c r="I2088" s="57"/>
      <c r="J2088" s="57">
        <v>43220</v>
      </c>
      <c r="K2088" s="56" t="s">
        <v>18</v>
      </c>
      <c r="L2088" s="56" t="s">
        <v>14</v>
      </c>
      <c r="M2088" s="60" t="s">
        <v>30217</v>
      </c>
      <c r="N2088" s="61"/>
      <c r="O2088" s="61"/>
      <c r="P2088" s="61"/>
      <c r="Q2088" s="56" t="s">
        <v>96</v>
      </c>
      <c r="R2088" s="56"/>
      <c r="S2088" s="56" t="s">
        <v>108</v>
      </c>
      <c r="T2088" s="56" t="s">
        <v>14</v>
      </c>
      <c r="U2088" s="56"/>
      <c r="V2088" s="56"/>
      <c r="W2088" s="56" t="s">
        <v>108</v>
      </c>
      <c r="X2088" s="56" t="s">
        <v>108</v>
      </c>
      <c r="Y2088" s="61"/>
      <c r="Z2088" s="56" t="s">
        <v>14</v>
      </c>
      <c r="AA2088" s="533">
        <v>43215</v>
      </c>
      <c r="AB2088" s="203"/>
      <c r="AC2088" s="64" t="s">
        <v>30218</v>
      </c>
      <c r="AD2088" s="56" t="s">
        <v>118</v>
      </c>
      <c r="AE2088" s="56"/>
      <c r="AF2088" s="61"/>
      <c r="AG2088" s="61"/>
      <c r="AH2088" s="67" t="str">
        <v>Apr</v>
      </c>
      <c r="AI2088" s="68" t="str">
        <v>Apr</v>
      </c>
      <c r="AJ2088" s="69" t="e">
        <f t="shared" si="4"/>
        <v>#REF!</v>
      </c>
      <c r="AK2088" s="70">
        <f t="shared" si="1"/>
        <v>43237</v>
      </c>
      <c r="AL2088" s="71" t="e">
        <f t="shared" ca="1" si="5"/>
        <v>#REF!</v>
      </c>
      <c r="AM2088" s="71" t="str">
        <v>2018</v>
      </c>
      <c r="AN2088" s="70">
        <f t="shared" si="3"/>
        <v>43217</v>
      </c>
      <c r="AO2088" s="70" t="s">
        <v>123</v>
      </c>
    </row>
    <row r="2089" spans="1:41" ht="14.4">
      <c r="A2089" s="55" t="s">
        <v>30219</v>
      </c>
      <c r="B2089" s="56" t="s">
        <v>89</v>
      </c>
      <c r="C2089" s="57">
        <v>43207</v>
      </c>
      <c r="D2089" s="56" t="s">
        <v>229</v>
      </c>
      <c r="E2089" s="56" t="s">
        <v>32</v>
      </c>
      <c r="F2089" s="58" t="s">
        <v>106</v>
      </c>
      <c r="G2089" s="58" t="s">
        <v>177</v>
      </c>
      <c r="H2089" s="56" t="s">
        <v>32</v>
      </c>
      <c r="I2089" s="59"/>
      <c r="J2089" s="59"/>
      <c r="K2089" s="61"/>
      <c r="L2089" s="61"/>
      <c r="M2089" s="60" t="s">
        <v>30220</v>
      </c>
      <c r="N2089" s="61"/>
      <c r="O2089" s="61"/>
      <c r="P2089" s="61"/>
      <c r="Q2089" s="56" t="s">
        <v>96</v>
      </c>
      <c r="R2089" s="66"/>
      <c r="S2089" s="61"/>
      <c r="T2089" s="61"/>
      <c r="U2089" s="402"/>
      <c r="V2089" s="66"/>
      <c r="W2089" s="66"/>
      <c r="X2089" s="402"/>
      <c r="Y2089" s="61"/>
      <c r="Z2089" s="56" t="s">
        <v>14</v>
      </c>
      <c r="AA2089" s="533">
        <v>43207</v>
      </c>
      <c r="AB2089" s="203"/>
      <c r="AC2089" s="64" t="s">
        <v>30221</v>
      </c>
      <c r="AD2089" s="56" t="s">
        <v>224</v>
      </c>
      <c r="AE2089" s="61"/>
      <c r="AF2089" s="61"/>
      <c r="AG2089" s="61"/>
      <c r="AH2089" s="67" t="str">
        <v>Apr</v>
      </c>
      <c r="AI2089" s="68" t="str">
        <v>Apr</v>
      </c>
      <c r="AJ2089" s="69" t="e">
        <f t="shared" si="4"/>
        <v>#REF!</v>
      </c>
      <c r="AK2089" s="70">
        <f t="shared" si="1"/>
        <v>43237</v>
      </c>
      <c r="AL2089" s="71" t="e">
        <f t="shared" ca="1" si="5"/>
        <v>#REF!</v>
      </c>
      <c r="AM2089" s="71" t="str">
        <v>2018</v>
      </c>
      <c r="AN2089" s="70">
        <f t="shared" si="3"/>
        <v>43217</v>
      </c>
      <c r="AO2089" s="70" t="s">
        <v>123</v>
      </c>
    </row>
    <row r="2090" spans="1:41" ht="14.4">
      <c r="A2090" s="55" t="s">
        <v>30222</v>
      </c>
      <c r="B2090" s="56" t="s">
        <v>89</v>
      </c>
      <c r="C2090" s="57">
        <v>43207</v>
      </c>
      <c r="D2090" s="56" t="s">
        <v>90</v>
      </c>
      <c r="E2090" s="56" t="s">
        <v>129</v>
      </c>
      <c r="F2090" s="58" t="s">
        <v>106</v>
      </c>
      <c r="G2090" s="58" t="s">
        <v>177</v>
      </c>
      <c r="H2090" s="56" t="s">
        <v>32</v>
      </c>
      <c r="I2090" s="57"/>
      <c r="J2090" s="57">
        <v>43249</v>
      </c>
      <c r="K2090" s="61"/>
      <c r="L2090" s="61"/>
      <c r="M2090" s="60" t="s">
        <v>30223</v>
      </c>
      <c r="N2090" s="61"/>
      <c r="O2090" s="61"/>
      <c r="P2090" s="61"/>
      <c r="Q2090" s="56" t="s">
        <v>96</v>
      </c>
      <c r="R2090" s="66"/>
      <c r="S2090" s="61"/>
      <c r="T2090" s="61"/>
      <c r="U2090" s="402"/>
      <c r="V2090" s="66"/>
      <c r="W2090" s="66"/>
      <c r="X2090" s="402"/>
      <c r="Y2090" s="61"/>
      <c r="Z2090" s="56" t="s">
        <v>18</v>
      </c>
      <c r="AA2090" s="533">
        <v>43208</v>
      </c>
      <c r="AB2090" s="203"/>
      <c r="AC2090" s="64" t="s">
        <v>30224</v>
      </c>
      <c r="AD2090" s="56" t="s">
        <v>79</v>
      </c>
      <c r="AE2090" s="56"/>
      <c r="AF2090" s="61"/>
      <c r="AG2090" s="61"/>
      <c r="AH2090" s="67" t="str">
        <v>Apr</v>
      </c>
      <c r="AI2090" s="68" t="str">
        <v>Apr</v>
      </c>
      <c r="AJ2090" s="69" t="e">
        <f t="shared" si="4"/>
        <v>#REF!</v>
      </c>
      <c r="AK2090" s="70">
        <f t="shared" si="1"/>
        <v>43237</v>
      </c>
      <c r="AL2090" s="71" t="e">
        <f t="shared" ca="1" si="5"/>
        <v>#REF!</v>
      </c>
      <c r="AM2090" s="71" t="str">
        <v>2018</v>
      </c>
      <c r="AN2090" s="70">
        <f t="shared" si="3"/>
        <v>43217</v>
      </c>
      <c r="AO2090" s="70" t="s">
        <v>123</v>
      </c>
    </row>
    <row r="2091" spans="1:41" ht="14.4">
      <c r="A2091" s="55" t="s">
        <v>30225</v>
      </c>
      <c r="B2091" s="56" t="s">
        <v>89</v>
      </c>
      <c r="C2091" s="57">
        <v>43208</v>
      </c>
      <c r="D2091" s="56" t="s">
        <v>90</v>
      </c>
      <c r="E2091" s="56" t="s">
        <v>30</v>
      </c>
      <c r="F2091" s="58" t="s">
        <v>106</v>
      </c>
      <c r="G2091" s="58" t="s">
        <v>107</v>
      </c>
      <c r="H2091" s="56" t="s">
        <v>30</v>
      </c>
      <c r="I2091" s="59"/>
      <c r="J2091" s="59"/>
      <c r="K2091" s="61"/>
      <c r="L2091" s="61"/>
      <c r="M2091" s="60" t="s">
        <v>30226</v>
      </c>
      <c r="N2091" s="61"/>
      <c r="O2091" s="56" t="s">
        <v>95</v>
      </c>
      <c r="P2091" s="56" t="s">
        <v>27170</v>
      </c>
      <c r="Q2091" s="56" t="s">
        <v>17</v>
      </c>
      <c r="R2091" s="66"/>
      <c r="S2091" s="61"/>
      <c r="T2091" s="61"/>
      <c r="U2091" s="402"/>
      <c r="V2091" s="66"/>
      <c r="W2091" s="66"/>
      <c r="X2091" s="402"/>
      <c r="Y2091" s="61"/>
      <c r="Z2091" s="56" t="s">
        <v>18</v>
      </c>
      <c r="AA2091" s="533">
        <v>43208</v>
      </c>
      <c r="AB2091" s="203"/>
      <c r="AC2091" s="64" t="s">
        <v>30227</v>
      </c>
      <c r="AD2091" s="56" t="s">
        <v>79</v>
      </c>
      <c r="AE2091" s="56"/>
      <c r="AF2091" s="61"/>
      <c r="AG2091" s="61"/>
      <c r="AH2091" s="67" t="str">
        <v>Apr</v>
      </c>
      <c r="AI2091" s="68" t="str">
        <v>Apr</v>
      </c>
      <c r="AJ2091" s="69" t="e">
        <f t="shared" si="4"/>
        <v>#REF!</v>
      </c>
      <c r="AK2091" s="70">
        <f t="shared" si="1"/>
        <v>43238</v>
      </c>
      <c r="AL2091" s="71" t="e">
        <f t="shared" ca="1" si="5"/>
        <v>#REF!</v>
      </c>
      <c r="AM2091" s="71" t="str">
        <v>2018</v>
      </c>
      <c r="AN2091" s="70">
        <f t="shared" si="3"/>
        <v>43218</v>
      </c>
      <c r="AO2091" s="70" t="s">
        <v>123</v>
      </c>
    </row>
    <row r="2092" spans="1:41" ht="14.4">
      <c r="A2092" s="55" t="s">
        <v>30228</v>
      </c>
      <c r="B2092" s="56" t="s">
        <v>89</v>
      </c>
      <c r="C2092" s="57">
        <v>43201</v>
      </c>
      <c r="D2092" s="56" t="s">
        <v>90</v>
      </c>
      <c r="E2092" s="56" t="s">
        <v>12</v>
      </c>
      <c r="F2092" s="58" t="s">
        <v>106</v>
      </c>
      <c r="G2092" s="58" t="s">
        <v>107</v>
      </c>
      <c r="H2092" s="56" t="s">
        <v>12</v>
      </c>
      <c r="I2092" s="59"/>
      <c r="J2092" s="59"/>
      <c r="K2092" s="61"/>
      <c r="L2092" s="61"/>
      <c r="M2092" s="60" t="s">
        <v>30229</v>
      </c>
      <c r="N2092" s="61"/>
      <c r="O2092" s="56" t="s">
        <v>27</v>
      </c>
      <c r="P2092" s="56" t="s">
        <v>30230</v>
      </c>
      <c r="Q2092" s="56" t="s">
        <v>17</v>
      </c>
      <c r="R2092" s="66"/>
      <c r="S2092" s="61"/>
      <c r="T2092" s="61"/>
      <c r="U2092" s="402"/>
      <c r="V2092" s="66"/>
      <c r="W2092" s="66"/>
      <c r="X2092" s="402"/>
      <c r="Y2092" s="56" t="s">
        <v>292</v>
      </c>
      <c r="Z2092" s="56" t="s">
        <v>14</v>
      </c>
      <c r="AA2092" s="533">
        <v>43209</v>
      </c>
      <c r="AB2092" s="203"/>
      <c r="AC2092" s="95"/>
      <c r="AD2092" s="56" t="s">
        <v>294</v>
      </c>
      <c r="AE2092" s="56"/>
      <c r="AF2092" s="61"/>
      <c r="AG2092" s="61"/>
      <c r="AH2092" s="67" t="str">
        <v>Apr</v>
      </c>
      <c r="AI2092" s="68" t="str">
        <v>Apr</v>
      </c>
      <c r="AJ2092" s="69" t="e">
        <f t="shared" si="4"/>
        <v>#REF!</v>
      </c>
      <c r="AK2092" s="70">
        <f t="shared" si="1"/>
        <v>43231</v>
      </c>
      <c r="AL2092" s="71" t="e">
        <f t="shared" ca="1" si="5"/>
        <v>#REF!</v>
      </c>
      <c r="AM2092" s="71" t="str">
        <v>2018</v>
      </c>
      <c r="AN2092" s="70">
        <f t="shared" si="3"/>
        <v>43211</v>
      </c>
      <c r="AO2092" s="70" t="s">
        <v>123</v>
      </c>
    </row>
    <row r="2093" spans="1:41" ht="14.4">
      <c r="A2093" s="55" t="s">
        <v>30231</v>
      </c>
      <c r="B2093" s="56" t="s">
        <v>89</v>
      </c>
      <c r="C2093" s="57">
        <v>43201</v>
      </c>
      <c r="D2093" s="56" t="s">
        <v>90</v>
      </c>
      <c r="E2093" s="56" t="s">
        <v>12</v>
      </c>
      <c r="F2093" s="58" t="s">
        <v>106</v>
      </c>
      <c r="G2093" s="58" t="s">
        <v>107</v>
      </c>
      <c r="H2093" s="56" t="s">
        <v>12</v>
      </c>
      <c r="I2093" s="59"/>
      <c r="J2093" s="59"/>
      <c r="K2093" s="61"/>
      <c r="L2093" s="61"/>
      <c r="M2093" s="60" t="s">
        <v>30232</v>
      </c>
      <c r="N2093" s="61"/>
      <c r="O2093" s="56" t="s">
        <v>249</v>
      </c>
      <c r="P2093" s="56" t="s">
        <v>30233</v>
      </c>
      <c r="Q2093" s="56" t="s">
        <v>17</v>
      </c>
      <c r="R2093" s="66"/>
      <c r="S2093" s="61"/>
      <c r="T2093" s="61"/>
      <c r="U2093" s="402"/>
      <c r="V2093" s="66"/>
      <c r="W2093" s="66"/>
      <c r="X2093" s="402"/>
      <c r="Y2093" s="61"/>
      <c r="Z2093" s="56" t="s">
        <v>18</v>
      </c>
      <c r="AA2093" s="533">
        <v>43209</v>
      </c>
      <c r="AB2093" s="203"/>
      <c r="AC2093" s="95"/>
      <c r="AD2093" s="56" t="s">
        <v>79</v>
      </c>
      <c r="AE2093" s="56"/>
      <c r="AF2093" s="61"/>
      <c r="AG2093" s="61"/>
      <c r="AH2093" s="67" t="str">
        <v>Apr</v>
      </c>
      <c r="AI2093" s="68" t="str">
        <v>Apr</v>
      </c>
      <c r="AJ2093" s="69" t="e">
        <f t="shared" si="4"/>
        <v>#REF!</v>
      </c>
      <c r="AK2093" s="70">
        <f t="shared" si="1"/>
        <v>43231</v>
      </c>
      <c r="AL2093" s="71" t="e">
        <f t="shared" ca="1" si="5"/>
        <v>#REF!</v>
      </c>
      <c r="AM2093" s="71" t="str">
        <v>2018</v>
      </c>
      <c r="AN2093" s="70">
        <f t="shared" si="3"/>
        <v>43211</v>
      </c>
      <c r="AO2093" s="70" t="s">
        <v>123</v>
      </c>
    </row>
    <row r="2094" spans="1:41" ht="14.4">
      <c r="A2094" s="55" t="s">
        <v>30234</v>
      </c>
      <c r="B2094" s="56" t="s">
        <v>89</v>
      </c>
      <c r="C2094" s="57">
        <v>43213</v>
      </c>
      <c r="D2094" s="56" t="s">
        <v>90</v>
      </c>
      <c r="E2094" s="56" t="s">
        <v>15779</v>
      </c>
      <c r="F2094" s="58" t="s">
        <v>214</v>
      </c>
      <c r="G2094" s="58" t="s">
        <v>214</v>
      </c>
      <c r="H2094" s="56" t="s">
        <v>2445</v>
      </c>
      <c r="I2094" s="57"/>
      <c r="J2094" s="57">
        <v>43224</v>
      </c>
      <c r="K2094" s="56" t="s">
        <v>18</v>
      </c>
      <c r="L2094" s="56" t="s">
        <v>14</v>
      </c>
      <c r="M2094" s="60" t="s">
        <v>30235</v>
      </c>
      <c r="N2094" s="61"/>
      <c r="O2094" s="61"/>
      <c r="P2094" s="61"/>
      <c r="Q2094" s="56" t="s">
        <v>96</v>
      </c>
      <c r="R2094" s="56"/>
      <c r="S2094" s="56" t="s">
        <v>108</v>
      </c>
      <c r="T2094" s="56" t="s">
        <v>14</v>
      </c>
      <c r="U2094" s="56"/>
      <c r="V2094" s="56"/>
      <c r="W2094" s="56" t="s">
        <v>108</v>
      </c>
      <c r="X2094" s="56" t="s">
        <v>108</v>
      </c>
      <c r="Y2094" s="61"/>
      <c r="Z2094" s="56" t="s">
        <v>14</v>
      </c>
      <c r="AA2094" s="533">
        <v>43215</v>
      </c>
      <c r="AB2094" s="203"/>
      <c r="AC2094" s="64" t="s">
        <v>30236</v>
      </c>
      <c r="AD2094" s="56" t="s">
        <v>118</v>
      </c>
      <c r="AE2094" s="56"/>
      <c r="AF2094" s="61"/>
      <c r="AG2094" s="61"/>
      <c r="AH2094" s="67" t="str">
        <v>Apr</v>
      </c>
      <c r="AI2094" s="68" t="str">
        <v>Apr</v>
      </c>
      <c r="AJ2094" s="69" t="e">
        <f t="shared" si="4"/>
        <v>#REF!</v>
      </c>
      <c r="AK2094" s="70">
        <f t="shared" si="1"/>
        <v>43243</v>
      </c>
      <c r="AL2094" s="71" t="e">
        <f t="shared" ca="1" si="5"/>
        <v>#REF!</v>
      </c>
      <c r="AM2094" s="71" t="str">
        <v>2018</v>
      </c>
      <c r="AN2094" s="70">
        <f t="shared" si="3"/>
        <v>43223</v>
      </c>
      <c r="AO2094" s="70" t="s">
        <v>123</v>
      </c>
    </row>
    <row r="2095" spans="1:41" ht="14.4">
      <c r="A2095" s="55" t="s">
        <v>30237</v>
      </c>
      <c r="B2095" s="56" t="s">
        <v>89</v>
      </c>
      <c r="C2095" s="57">
        <v>43220</v>
      </c>
      <c r="D2095" s="56" t="s">
        <v>90</v>
      </c>
      <c r="E2095" s="56" t="s">
        <v>15779</v>
      </c>
      <c r="F2095" s="58" t="s">
        <v>214</v>
      </c>
      <c r="G2095" s="58" t="s">
        <v>26794</v>
      </c>
      <c r="H2095" s="56" t="s">
        <v>2445</v>
      </c>
      <c r="I2095" s="57"/>
      <c r="J2095" s="57">
        <v>43231</v>
      </c>
      <c r="K2095" s="56" t="s">
        <v>18</v>
      </c>
      <c r="L2095" s="56" t="s">
        <v>18</v>
      </c>
      <c r="M2095" s="60" t="s">
        <v>7424</v>
      </c>
      <c r="N2095" s="61"/>
      <c r="O2095" s="56" t="s">
        <v>355</v>
      </c>
      <c r="P2095" s="61"/>
      <c r="Q2095" s="56" t="s">
        <v>96</v>
      </c>
      <c r="R2095" s="56"/>
      <c r="S2095" s="56" t="s">
        <v>108</v>
      </c>
      <c r="T2095" s="56" t="s">
        <v>108</v>
      </c>
      <c r="U2095" s="56"/>
      <c r="V2095" s="56"/>
      <c r="W2095" s="56" t="s">
        <v>108</v>
      </c>
      <c r="X2095" s="56" t="s">
        <v>108</v>
      </c>
      <c r="Y2095" s="56" t="s">
        <v>108</v>
      </c>
      <c r="Z2095" s="56" t="s">
        <v>18</v>
      </c>
      <c r="AA2095" s="533">
        <v>43220</v>
      </c>
      <c r="AB2095" s="203"/>
      <c r="AC2095" s="64" t="s">
        <v>30238</v>
      </c>
      <c r="AD2095" s="56" t="s">
        <v>79</v>
      </c>
      <c r="AE2095" s="56"/>
      <c r="AF2095" s="61"/>
      <c r="AG2095" s="61"/>
      <c r="AH2095" s="67" t="str">
        <v>Apr</v>
      </c>
      <c r="AI2095" s="68" t="str">
        <v>Apr</v>
      </c>
      <c r="AJ2095" s="69" t="e">
        <f t="shared" si="4"/>
        <v>#REF!</v>
      </c>
      <c r="AK2095" s="70">
        <f t="shared" si="1"/>
        <v>43250</v>
      </c>
      <c r="AL2095" s="71" t="e">
        <f t="shared" ca="1" si="5"/>
        <v>#REF!</v>
      </c>
      <c r="AM2095" s="71" t="str">
        <v>2018</v>
      </c>
      <c r="AN2095" s="70">
        <f t="shared" si="3"/>
        <v>43230</v>
      </c>
      <c r="AO2095" s="70" t="s">
        <v>123</v>
      </c>
    </row>
    <row r="2096" spans="1:41" ht="14.4">
      <c r="A2096" s="55" t="s">
        <v>30239</v>
      </c>
      <c r="B2096" s="56" t="s">
        <v>89</v>
      </c>
      <c r="C2096" s="57">
        <v>43222</v>
      </c>
      <c r="D2096" s="56" t="s">
        <v>90</v>
      </c>
      <c r="E2096" s="56" t="s">
        <v>15779</v>
      </c>
      <c r="F2096" s="58" t="s">
        <v>214</v>
      </c>
      <c r="G2096" s="58" t="s">
        <v>26779</v>
      </c>
      <c r="H2096" s="56" t="s">
        <v>2445</v>
      </c>
      <c r="I2096" s="57"/>
      <c r="J2096" s="57">
        <v>43235</v>
      </c>
      <c r="K2096" s="56" t="s">
        <v>18</v>
      </c>
      <c r="L2096" s="56" t="s">
        <v>108</v>
      </c>
      <c r="M2096" s="60" t="s">
        <v>30240</v>
      </c>
      <c r="N2096" s="61"/>
      <c r="O2096" s="61"/>
      <c r="P2096" s="61"/>
      <c r="Q2096" s="56" t="s">
        <v>478</v>
      </c>
      <c r="R2096" s="56"/>
      <c r="S2096" s="56" t="s">
        <v>18</v>
      </c>
      <c r="T2096" s="56" t="s">
        <v>18</v>
      </c>
      <c r="U2096" s="400">
        <v>43255</v>
      </c>
      <c r="V2096" s="401"/>
      <c r="W2096" s="401">
        <v>8820</v>
      </c>
      <c r="X2096" s="56" t="s">
        <v>108</v>
      </c>
      <c r="Y2096" s="61"/>
      <c r="Z2096" s="56" t="s">
        <v>108</v>
      </c>
      <c r="AA2096" s="57">
        <v>43284</v>
      </c>
      <c r="AB2096" s="203"/>
      <c r="AC2096" s="64" t="s">
        <v>30241</v>
      </c>
      <c r="AD2096" s="56" t="s">
        <v>179</v>
      </c>
      <c r="AE2096" s="56"/>
      <c r="AF2096" s="61"/>
      <c r="AG2096" s="61"/>
      <c r="AH2096" s="67" t="str">
        <v>May</v>
      </c>
      <c r="AI2096" s="68" t="str">
        <v>Jul</v>
      </c>
      <c r="AJ2096" s="69" t="e">
        <f t="shared" si="4"/>
        <v>#REF!</v>
      </c>
      <c r="AK2096" s="70">
        <f t="shared" si="1"/>
        <v>43252</v>
      </c>
      <c r="AL2096" s="71" t="e">
        <f t="shared" ca="1" si="5"/>
        <v>#REF!</v>
      </c>
      <c r="AM2096" s="71" t="str">
        <v>2018</v>
      </c>
      <c r="AN2096" s="70">
        <f t="shared" si="3"/>
        <v>43232</v>
      </c>
      <c r="AO2096" s="70" t="s">
        <v>123</v>
      </c>
    </row>
    <row r="2097" spans="1:41" ht="14.4">
      <c r="A2097" s="55" t="s">
        <v>30242</v>
      </c>
      <c r="B2097" s="56" t="s">
        <v>89</v>
      </c>
      <c r="C2097" s="57">
        <v>43223</v>
      </c>
      <c r="D2097" s="56" t="s">
        <v>90</v>
      </c>
      <c r="E2097" s="56" t="s">
        <v>30</v>
      </c>
      <c r="F2097" s="58" t="s">
        <v>106</v>
      </c>
      <c r="G2097" s="58" t="s">
        <v>107</v>
      </c>
      <c r="H2097" s="56" t="s">
        <v>30</v>
      </c>
      <c r="I2097" s="59"/>
      <c r="J2097" s="59"/>
      <c r="K2097" s="61"/>
      <c r="L2097" s="61"/>
      <c r="M2097" s="60" t="s">
        <v>30243</v>
      </c>
      <c r="N2097" s="61"/>
      <c r="O2097" s="56" t="s">
        <v>137</v>
      </c>
      <c r="P2097" s="56" t="s">
        <v>30244</v>
      </c>
      <c r="Q2097" s="56" t="s">
        <v>17</v>
      </c>
      <c r="R2097" s="56"/>
      <c r="S2097" s="61"/>
      <c r="T2097" s="61"/>
      <c r="U2097" s="402"/>
      <c r="V2097" s="66"/>
      <c r="W2097" s="66"/>
      <c r="X2097" s="402"/>
      <c r="Y2097" s="61"/>
      <c r="Z2097" s="56" t="s">
        <v>18</v>
      </c>
      <c r="AA2097" s="533">
        <v>43228</v>
      </c>
      <c r="AB2097" s="203"/>
      <c r="AC2097" s="95"/>
      <c r="AD2097" s="56" t="s">
        <v>79</v>
      </c>
      <c r="AE2097" s="56"/>
      <c r="AF2097" s="61"/>
      <c r="AG2097" s="61"/>
      <c r="AH2097" s="67" t="str">
        <v>May</v>
      </c>
      <c r="AI2097" s="68" t="str">
        <v>May</v>
      </c>
      <c r="AJ2097" s="69" t="e">
        <f t="shared" si="4"/>
        <v>#REF!</v>
      </c>
      <c r="AK2097" s="70">
        <f t="shared" si="1"/>
        <v>43253</v>
      </c>
      <c r="AL2097" s="71" t="e">
        <f t="shared" ca="1" si="5"/>
        <v>#REF!</v>
      </c>
      <c r="AM2097" s="71" t="str">
        <v>2018</v>
      </c>
      <c r="AN2097" s="70">
        <f t="shared" si="3"/>
        <v>43233</v>
      </c>
      <c r="AO2097" s="70" t="s">
        <v>123</v>
      </c>
    </row>
    <row r="2098" spans="1:41" ht="14.4">
      <c r="A2098" s="55" t="s">
        <v>30245</v>
      </c>
      <c r="B2098" s="56" t="s">
        <v>89</v>
      </c>
      <c r="C2098" s="57">
        <v>43234</v>
      </c>
      <c r="D2098" s="56" t="s">
        <v>90</v>
      </c>
      <c r="E2098" s="56" t="s">
        <v>15779</v>
      </c>
      <c r="F2098" s="58" t="s">
        <v>214</v>
      </c>
      <c r="G2098" s="58" t="s">
        <v>214</v>
      </c>
      <c r="H2098" s="56" t="s">
        <v>2445</v>
      </c>
      <c r="I2098" s="57"/>
      <c r="J2098" s="57">
        <v>43245</v>
      </c>
      <c r="K2098" s="56" t="s">
        <v>18</v>
      </c>
      <c r="L2098" s="56" t="s">
        <v>108</v>
      </c>
      <c r="M2098" s="60" t="s">
        <v>30246</v>
      </c>
      <c r="N2098" s="61"/>
      <c r="O2098" s="61"/>
      <c r="P2098" s="61"/>
      <c r="Q2098" s="56" t="s">
        <v>96</v>
      </c>
      <c r="R2098" s="56"/>
      <c r="S2098" s="56" t="s">
        <v>108</v>
      </c>
      <c r="T2098" s="56" t="s">
        <v>108</v>
      </c>
      <c r="U2098" s="56"/>
      <c r="V2098" s="56"/>
      <c r="W2098" s="56" t="s">
        <v>108</v>
      </c>
      <c r="X2098" s="56" t="s">
        <v>108</v>
      </c>
      <c r="Y2098" s="61"/>
      <c r="Z2098" s="56" t="s">
        <v>108</v>
      </c>
      <c r="AA2098" s="533">
        <v>43235</v>
      </c>
      <c r="AB2098" s="203"/>
      <c r="AC2098" s="64" t="s">
        <v>30247</v>
      </c>
      <c r="AD2098" s="56" t="s">
        <v>633</v>
      </c>
      <c r="AE2098" s="56"/>
      <c r="AF2098" s="61"/>
      <c r="AG2098" s="61"/>
      <c r="AH2098" s="67" t="str">
        <v>May</v>
      </c>
      <c r="AI2098" s="68" t="str">
        <v>May</v>
      </c>
      <c r="AJ2098" s="69" t="e">
        <f t="shared" si="4"/>
        <v>#REF!</v>
      </c>
      <c r="AK2098" s="70">
        <f t="shared" si="1"/>
        <v>43264</v>
      </c>
      <c r="AL2098" s="71" t="e">
        <f t="shared" ca="1" si="5"/>
        <v>#REF!</v>
      </c>
      <c r="AM2098" s="71" t="str">
        <v>2018</v>
      </c>
      <c r="AN2098" s="70">
        <f t="shared" si="3"/>
        <v>43244</v>
      </c>
      <c r="AO2098" s="70" t="s">
        <v>123</v>
      </c>
    </row>
    <row r="2099" spans="1:41" ht="14.4">
      <c r="A2099" s="55" t="s">
        <v>30248</v>
      </c>
      <c r="B2099" s="56" t="s">
        <v>89</v>
      </c>
      <c r="C2099" s="57">
        <v>43234</v>
      </c>
      <c r="D2099" s="56" t="s">
        <v>90</v>
      </c>
      <c r="E2099" s="56" t="s">
        <v>15779</v>
      </c>
      <c r="F2099" s="58" t="s">
        <v>214</v>
      </c>
      <c r="G2099" s="58" t="s">
        <v>22143</v>
      </c>
      <c r="H2099" s="56" t="s">
        <v>2445</v>
      </c>
      <c r="I2099" s="57"/>
      <c r="J2099" s="57">
        <v>43245</v>
      </c>
      <c r="K2099" s="56" t="s">
        <v>18</v>
      </c>
      <c r="L2099" s="56" t="s">
        <v>18</v>
      </c>
      <c r="M2099" s="60" t="s">
        <v>30249</v>
      </c>
      <c r="N2099" s="61"/>
      <c r="O2099" s="56" t="s">
        <v>143</v>
      </c>
      <c r="P2099" s="61"/>
      <c r="Q2099" s="56" t="s">
        <v>96</v>
      </c>
      <c r="R2099" s="56"/>
      <c r="S2099" s="56" t="s">
        <v>108</v>
      </c>
      <c r="T2099" s="56" t="s">
        <v>108</v>
      </c>
      <c r="U2099" s="56"/>
      <c r="V2099" s="56"/>
      <c r="W2099" s="56" t="s">
        <v>108</v>
      </c>
      <c r="X2099" s="56" t="s">
        <v>108</v>
      </c>
      <c r="Y2099" s="61"/>
      <c r="Z2099" s="56" t="s">
        <v>18</v>
      </c>
      <c r="AA2099" s="533">
        <v>43236</v>
      </c>
      <c r="AB2099" s="203"/>
      <c r="AC2099" s="64" t="s">
        <v>30250</v>
      </c>
      <c r="AD2099" s="56" t="s">
        <v>224</v>
      </c>
      <c r="AE2099" s="61"/>
      <c r="AF2099" s="61"/>
      <c r="AG2099" s="61"/>
      <c r="AH2099" s="67" t="str">
        <v>May</v>
      </c>
      <c r="AI2099" s="68" t="str">
        <v>May</v>
      </c>
      <c r="AJ2099" s="69" t="e">
        <f t="shared" si="4"/>
        <v>#REF!</v>
      </c>
      <c r="AK2099" s="70">
        <f t="shared" si="1"/>
        <v>43264</v>
      </c>
      <c r="AL2099" s="71" t="e">
        <f t="shared" ca="1" si="5"/>
        <v>#REF!</v>
      </c>
      <c r="AM2099" s="71" t="str">
        <v>2018</v>
      </c>
      <c r="AN2099" s="70">
        <f t="shared" si="3"/>
        <v>43244</v>
      </c>
      <c r="AO2099" s="70" t="s">
        <v>123</v>
      </c>
    </row>
    <row r="2100" spans="1:41" ht="14.4">
      <c r="A2100" s="55" t="s">
        <v>30251</v>
      </c>
      <c r="B2100" s="56" t="s">
        <v>89</v>
      </c>
      <c r="C2100" s="57">
        <v>43235</v>
      </c>
      <c r="D2100" s="56" t="s">
        <v>90</v>
      </c>
      <c r="E2100" s="56" t="s">
        <v>15779</v>
      </c>
      <c r="F2100" s="58" t="s">
        <v>214</v>
      </c>
      <c r="G2100" s="58" t="s">
        <v>30252</v>
      </c>
      <c r="H2100" s="56" t="s">
        <v>30253</v>
      </c>
      <c r="I2100" s="57"/>
      <c r="J2100" s="57">
        <v>43248</v>
      </c>
      <c r="K2100" s="56" t="s">
        <v>18</v>
      </c>
      <c r="L2100" s="56" t="s">
        <v>18</v>
      </c>
      <c r="M2100" s="60" t="s">
        <v>30254</v>
      </c>
      <c r="N2100" s="61"/>
      <c r="O2100" s="56" t="s">
        <v>132</v>
      </c>
      <c r="P2100" s="61"/>
      <c r="Q2100" s="56" t="s">
        <v>96</v>
      </c>
      <c r="R2100" s="56"/>
      <c r="S2100" s="56" t="s">
        <v>108</v>
      </c>
      <c r="T2100" s="56" t="s">
        <v>18</v>
      </c>
      <c r="U2100" s="56"/>
      <c r="V2100" s="56"/>
      <c r="W2100" s="56" t="s">
        <v>108</v>
      </c>
      <c r="X2100" s="56" t="s">
        <v>108</v>
      </c>
      <c r="Y2100" s="61"/>
      <c r="Z2100" s="56" t="s">
        <v>18</v>
      </c>
      <c r="AA2100" s="533">
        <v>43242</v>
      </c>
      <c r="AB2100" s="203"/>
      <c r="AC2100" s="64" t="s">
        <v>30255</v>
      </c>
      <c r="AD2100" s="56" t="s">
        <v>79</v>
      </c>
      <c r="AE2100" s="56"/>
      <c r="AF2100" s="61"/>
      <c r="AG2100" s="61"/>
      <c r="AH2100" s="67" t="str">
        <v>May</v>
      </c>
      <c r="AI2100" s="68" t="str">
        <v>May</v>
      </c>
      <c r="AJ2100" s="69" t="e">
        <f t="shared" si="4"/>
        <v>#REF!</v>
      </c>
      <c r="AK2100" s="70">
        <f t="shared" si="1"/>
        <v>43265</v>
      </c>
      <c r="AL2100" s="71" t="e">
        <f t="shared" ca="1" si="5"/>
        <v>#REF!</v>
      </c>
      <c r="AM2100" s="71" t="str">
        <v>2018</v>
      </c>
      <c r="AN2100" s="70">
        <f t="shared" si="3"/>
        <v>43245</v>
      </c>
      <c r="AO2100" s="70" t="s">
        <v>123</v>
      </c>
    </row>
    <row r="2101" spans="1:41" ht="14.4">
      <c r="A2101" s="55" t="s">
        <v>30256</v>
      </c>
      <c r="B2101" s="56" t="s">
        <v>89</v>
      </c>
      <c r="C2101" s="57">
        <v>43235</v>
      </c>
      <c r="D2101" s="56" t="s">
        <v>90</v>
      </c>
      <c r="E2101" s="56" t="s">
        <v>15779</v>
      </c>
      <c r="F2101" s="58" t="s">
        <v>214</v>
      </c>
      <c r="G2101" s="58" t="s">
        <v>4271</v>
      </c>
      <c r="H2101" s="56" t="s">
        <v>2445</v>
      </c>
      <c r="I2101" s="57"/>
      <c r="J2101" s="57">
        <v>43248</v>
      </c>
      <c r="K2101" s="56" t="s">
        <v>18</v>
      </c>
      <c r="L2101" s="56" t="s">
        <v>18</v>
      </c>
      <c r="M2101" s="60" t="s">
        <v>30257</v>
      </c>
      <c r="N2101" s="61"/>
      <c r="O2101" s="61"/>
      <c r="P2101" s="61"/>
      <c r="Q2101" s="56" t="s">
        <v>96</v>
      </c>
      <c r="R2101" s="56"/>
      <c r="S2101" s="56" t="s">
        <v>108</v>
      </c>
      <c r="T2101" s="56" t="s">
        <v>18</v>
      </c>
      <c r="U2101" s="56"/>
      <c r="V2101" s="56"/>
      <c r="W2101" s="56" t="s">
        <v>108</v>
      </c>
      <c r="X2101" s="56" t="s">
        <v>108</v>
      </c>
      <c r="Y2101" s="61"/>
      <c r="Z2101" s="56" t="s">
        <v>18</v>
      </c>
      <c r="AA2101" s="533">
        <v>43242</v>
      </c>
      <c r="AB2101" s="203"/>
      <c r="AC2101" s="64" t="s">
        <v>30258</v>
      </c>
      <c r="AD2101" s="56" t="s">
        <v>79</v>
      </c>
      <c r="AE2101" s="56"/>
      <c r="AF2101" s="61"/>
      <c r="AG2101" s="61"/>
      <c r="AH2101" s="67" t="str">
        <v>May</v>
      </c>
      <c r="AI2101" s="68" t="str">
        <v>May</v>
      </c>
      <c r="AJ2101" s="69" t="e">
        <f t="shared" si="4"/>
        <v>#REF!</v>
      </c>
      <c r="AK2101" s="70">
        <f t="shared" si="1"/>
        <v>43265</v>
      </c>
      <c r="AL2101" s="71" t="e">
        <f t="shared" ca="1" si="5"/>
        <v>#REF!</v>
      </c>
      <c r="AM2101" s="71" t="str">
        <v>2018</v>
      </c>
      <c r="AN2101" s="70">
        <f t="shared" si="3"/>
        <v>43245</v>
      </c>
      <c r="AO2101" s="70" t="s">
        <v>123</v>
      </c>
    </row>
    <row r="2102" spans="1:41" ht="14.4">
      <c r="A2102" s="55" t="s">
        <v>30259</v>
      </c>
      <c r="B2102" s="56" t="s">
        <v>89</v>
      </c>
      <c r="C2102" s="57">
        <v>43235</v>
      </c>
      <c r="D2102" s="56" t="s">
        <v>90</v>
      </c>
      <c r="E2102" s="56" t="s">
        <v>12</v>
      </c>
      <c r="F2102" s="58" t="s">
        <v>106</v>
      </c>
      <c r="G2102" s="58" t="s">
        <v>107</v>
      </c>
      <c r="H2102" s="56" t="s">
        <v>12</v>
      </c>
      <c r="I2102" s="59"/>
      <c r="J2102" s="59"/>
      <c r="K2102" s="61"/>
      <c r="L2102" s="61"/>
      <c r="M2102" s="60" t="s">
        <v>30260</v>
      </c>
      <c r="N2102" s="61"/>
      <c r="O2102" s="56" t="s">
        <v>29</v>
      </c>
      <c r="P2102" s="56" t="s">
        <v>30261</v>
      </c>
      <c r="Q2102" s="56" t="s">
        <v>17</v>
      </c>
      <c r="R2102" s="66"/>
      <c r="S2102" s="61"/>
      <c r="T2102" s="61"/>
      <c r="U2102" s="402"/>
      <c r="V2102" s="66"/>
      <c r="W2102" s="66"/>
      <c r="X2102" s="402"/>
      <c r="Y2102" s="61"/>
      <c r="Z2102" s="56" t="s">
        <v>18</v>
      </c>
      <c r="AA2102" s="533">
        <v>43238</v>
      </c>
      <c r="AB2102" s="203"/>
      <c r="AC2102" s="64" t="s">
        <v>30262</v>
      </c>
      <c r="AD2102" s="56" t="s">
        <v>79</v>
      </c>
      <c r="AE2102" s="56"/>
      <c r="AF2102" s="61"/>
      <c r="AG2102" s="61"/>
      <c r="AH2102" s="67" t="str">
        <v>May</v>
      </c>
      <c r="AI2102" s="68" t="str">
        <v>May</v>
      </c>
      <c r="AJ2102" s="69" t="e">
        <f t="shared" si="4"/>
        <v>#REF!</v>
      </c>
      <c r="AK2102" s="70">
        <f t="shared" si="1"/>
        <v>43265</v>
      </c>
      <c r="AL2102" s="71" t="e">
        <f t="shared" ca="1" si="5"/>
        <v>#REF!</v>
      </c>
      <c r="AM2102" s="71" t="str">
        <v>2018</v>
      </c>
      <c r="AN2102" s="70">
        <f t="shared" si="3"/>
        <v>43245</v>
      </c>
      <c r="AO2102" s="70" t="s">
        <v>123</v>
      </c>
    </row>
    <row r="2103" spans="1:41" ht="14.4">
      <c r="A2103" s="55" t="s">
        <v>30263</v>
      </c>
      <c r="B2103" s="56" t="s">
        <v>89</v>
      </c>
      <c r="C2103" s="57">
        <v>43238</v>
      </c>
      <c r="D2103" s="56" t="s">
        <v>90</v>
      </c>
      <c r="E2103" s="56" t="s">
        <v>30</v>
      </c>
      <c r="F2103" s="58" t="s">
        <v>106</v>
      </c>
      <c r="G2103" s="58" t="s">
        <v>107</v>
      </c>
      <c r="H2103" s="56" t="s">
        <v>30</v>
      </c>
      <c r="I2103" s="59"/>
      <c r="J2103" s="59"/>
      <c r="K2103" s="61"/>
      <c r="L2103" s="61"/>
      <c r="M2103" s="60" t="s">
        <v>30264</v>
      </c>
      <c r="N2103" s="61"/>
      <c r="O2103" s="56" t="s">
        <v>39</v>
      </c>
      <c r="P2103" s="56" t="s">
        <v>30265</v>
      </c>
      <c r="Q2103" s="56" t="s">
        <v>21</v>
      </c>
      <c r="R2103" s="66"/>
      <c r="S2103" s="61"/>
      <c r="T2103" s="61"/>
      <c r="U2103" s="402"/>
      <c r="V2103" s="66"/>
      <c r="W2103" s="66"/>
      <c r="X2103" s="402"/>
      <c r="Y2103" s="61"/>
      <c r="Z2103" s="56" t="s">
        <v>18</v>
      </c>
      <c r="AA2103" s="533">
        <v>43238</v>
      </c>
      <c r="AB2103" s="203"/>
      <c r="AC2103" s="95"/>
      <c r="AD2103" s="56" t="s">
        <v>79</v>
      </c>
      <c r="AE2103" s="61"/>
      <c r="AF2103" s="61"/>
      <c r="AG2103" s="61"/>
      <c r="AH2103" s="67" t="str">
        <v>May</v>
      </c>
      <c r="AI2103" s="68" t="str">
        <v>May</v>
      </c>
      <c r="AJ2103" s="69" t="e">
        <f t="shared" si="4"/>
        <v>#REF!</v>
      </c>
      <c r="AK2103" s="70">
        <f t="shared" si="1"/>
        <v>43268</v>
      </c>
      <c r="AL2103" s="71" t="e">
        <f t="shared" ca="1" si="5"/>
        <v>#REF!</v>
      </c>
      <c r="AM2103" s="71" t="str">
        <v>2018</v>
      </c>
      <c r="AN2103" s="70">
        <f t="shared" si="3"/>
        <v>43248</v>
      </c>
      <c r="AO2103" s="70" t="s">
        <v>123</v>
      </c>
    </row>
    <row r="2104" spans="1:41" ht="14.4">
      <c r="A2104" s="55" t="s">
        <v>30266</v>
      </c>
      <c r="B2104" s="56" t="s">
        <v>89</v>
      </c>
      <c r="C2104" s="57">
        <v>43238</v>
      </c>
      <c r="D2104" s="56" t="s">
        <v>90</v>
      </c>
      <c r="E2104" s="56" t="s">
        <v>15779</v>
      </c>
      <c r="F2104" s="58" t="s">
        <v>214</v>
      </c>
      <c r="G2104" s="58" t="s">
        <v>25405</v>
      </c>
      <c r="H2104" s="56" t="s">
        <v>2445</v>
      </c>
      <c r="I2104" s="57"/>
      <c r="J2104" s="57">
        <v>43251</v>
      </c>
      <c r="K2104" s="56" t="s">
        <v>18</v>
      </c>
      <c r="L2104" s="56" t="s">
        <v>108</v>
      </c>
      <c r="M2104" s="60" t="s">
        <v>30267</v>
      </c>
      <c r="N2104" s="61"/>
      <c r="O2104" s="61"/>
      <c r="P2104" s="61"/>
      <c r="Q2104" s="56" t="s">
        <v>96</v>
      </c>
      <c r="R2104" s="56"/>
      <c r="S2104" s="56" t="s">
        <v>18</v>
      </c>
      <c r="T2104" s="56" t="s">
        <v>18</v>
      </c>
      <c r="U2104" s="400">
        <v>43284</v>
      </c>
      <c r="V2104" s="56"/>
      <c r="W2104" s="56" t="s">
        <v>108</v>
      </c>
      <c r="X2104" s="56" t="s">
        <v>108</v>
      </c>
      <c r="Y2104" s="61"/>
      <c r="Z2104" s="56" t="s">
        <v>108</v>
      </c>
      <c r="AA2104" s="540">
        <v>43321</v>
      </c>
      <c r="AB2104" s="203"/>
      <c r="AC2104" s="64" t="s">
        <v>30268</v>
      </c>
      <c r="AD2104" s="56" t="s">
        <v>179</v>
      </c>
      <c r="AE2104" s="56"/>
      <c r="AF2104" s="61"/>
      <c r="AG2104" s="61"/>
      <c r="AH2104" s="67" t="str">
        <v>May</v>
      </c>
      <c r="AI2104" s="68" t="str">
        <v>Aug</v>
      </c>
      <c r="AJ2104" s="69" t="e">
        <f t="shared" si="4"/>
        <v>#REF!</v>
      </c>
      <c r="AK2104" s="70">
        <f t="shared" si="1"/>
        <v>43268</v>
      </c>
      <c r="AL2104" s="71" t="e">
        <f t="shared" ca="1" si="5"/>
        <v>#REF!</v>
      </c>
      <c r="AM2104" s="71" t="str">
        <v>2018</v>
      </c>
      <c r="AN2104" s="70">
        <f t="shared" si="3"/>
        <v>43248</v>
      </c>
      <c r="AO2104" s="70" t="s">
        <v>123</v>
      </c>
    </row>
    <row r="2105" spans="1:41" ht="14.4">
      <c r="A2105" s="55" t="s">
        <v>30269</v>
      </c>
      <c r="B2105" s="56" t="s">
        <v>89</v>
      </c>
      <c r="C2105" s="57">
        <v>43238</v>
      </c>
      <c r="D2105" s="56" t="s">
        <v>90</v>
      </c>
      <c r="E2105" s="56" t="s">
        <v>15779</v>
      </c>
      <c r="F2105" s="58" t="s">
        <v>214</v>
      </c>
      <c r="G2105" s="58" t="s">
        <v>26779</v>
      </c>
      <c r="H2105" s="56" t="s">
        <v>2445</v>
      </c>
      <c r="I2105" s="57"/>
      <c r="J2105" s="57">
        <v>43251</v>
      </c>
      <c r="K2105" s="56" t="s">
        <v>18</v>
      </c>
      <c r="L2105" s="56" t="s">
        <v>18</v>
      </c>
      <c r="M2105" s="60" t="s">
        <v>23065</v>
      </c>
      <c r="N2105" s="61"/>
      <c r="O2105" s="61"/>
      <c r="P2105" s="61"/>
      <c r="Q2105" s="56" t="s">
        <v>96</v>
      </c>
      <c r="R2105" s="56"/>
      <c r="S2105" s="56" t="s">
        <v>108</v>
      </c>
      <c r="T2105" s="56" t="s">
        <v>108</v>
      </c>
      <c r="U2105" s="56"/>
      <c r="V2105" s="56"/>
      <c r="W2105" s="56" t="s">
        <v>108</v>
      </c>
      <c r="X2105" s="56" t="s">
        <v>108</v>
      </c>
      <c r="Y2105" s="61"/>
      <c r="Z2105" s="56" t="s">
        <v>18</v>
      </c>
      <c r="AA2105" s="533">
        <v>43243</v>
      </c>
      <c r="AB2105" s="203"/>
      <c r="AC2105" s="64" t="s">
        <v>30270</v>
      </c>
      <c r="AD2105" s="56" t="s">
        <v>79</v>
      </c>
      <c r="AE2105" s="56"/>
      <c r="AF2105" s="61"/>
      <c r="AG2105" s="61"/>
      <c r="AH2105" s="67" t="str">
        <v>May</v>
      </c>
      <c r="AI2105" s="68" t="str">
        <v>May</v>
      </c>
      <c r="AJ2105" s="69" t="e">
        <f t="shared" si="4"/>
        <v>#REF!</v>
      </c>
      <c r="AK2105" s="70">
        <f t="shared" si="1"/>
        <v>43268</v>
      </c>
      <c r="AL2105" s="71" t="e">
        <f t="shared" ca="1" si="5"/>
        <v>#REF!</v>
      </c>
      <c r="AM2105" s="71" t="str">
        <v>2018</v>
      </c>
      <c r="AN2105" s="70">
        <f t="shared" si="3"/>
        <v>43248</v>
      </c>
      <c r="AO2105" s="70" t="s">
        <v>123</v>
      </c>
    </row>
    <row r="2106" spans="1:41" ht="14.4">
      <c r="A2106" s="55" t="s">
        <v>30271</v>
      </c>
      <c r="B2106" s="56" t="s">
        <v>89</v>
      </c>
      <c r="C2106" s="57">
        <v>43238</v>
      </c>
      <c r="D2106" s="56" t="s">
        <v>90</v>
      </c>
      <c r="E2106" s="56" t="s">
        <v>15779</v>
      </c>
      <c r="F2106" s="58" t="s">
        <v>214</v>
      </c>
      <c r="G2106" s="58" t="s">
        <v>20669</v>
      </c>
      <c r="H2106" s="56" t="s">
        <v>2445</v>
      </c>
      <c r="I2106" s="57"/>
      <c r="J2106" s="57">
        <v>43251</v>
      </c>
      <c r="K2106" s="56" t="s">
        <v>18</v>
      </c>
      <c r="L2106" s="56" t="s">
        <v>108</v>
      </c>
      <c r="M2106" s="60" t="s">
        <v>30272</v>
      </c>
      <c r="N2106" s="61"/>
      <c r="O2106" s="61"/>
      <c r="P2106" s="61"/>
      <c r="Q2106" s="56" t="s">
        <v>478</v>
      </c>
      <c r="R2106" s="56"/>
      <c r="S2106" s="56" t="s">
        <v>108</v>
      </c>
      <c r="T2106" s="56" t="s">
        <v>108</v>
      </c>
      <c r="U2106" s="56"/>
      <c r="V2106" s="56"/>
      <c r="W2106" s="56" t="s">
        <v>108</v>
      </c>
      <c r="X2106" s="56" t="s">
        <v>108</v>
      </c>
      <c r="Y2106" s="61"/>
      <c r="Z2106" s="56" t="s">
        <v>108</v>
      </c>
      <c r="AA2106" s="533">
        <v>43242</v>
      </c>
      <c r="AB2106" s="203"/>
      <c r="AC2106" s="64" t="s">
        <v>30273</v>
      </c>
      <c r="AD2106" s="56" t="s">
        <v>118</v>
      </c>
      <c r="AE2106" s="56"/>
      <c r="AF2106" s="61"/>
      <c r="AG2106" s="61"/>
      <c r="AH2106" s="67" t="str">
        <v>May</v>
      </c>
      <c r="AI2106" s="68" t="str">
        <v>May</v>
      </c>
      <c r="AJ2106" s="69" t="e">
        <f t="shared" si="4"/>
        <v>#REF!</v>
      </c>
      <c r="AK2106" s="70">
        <f t="shared" si="1"/>
        <v>43268</v>
      </c>
      <c r="AL2106" s="71" t="e">
        <f t="shared" ca="1" si="5"/>
        <v>#REF!</v>
      </c>
      <c r="AM2106" s="71" t="str">
        <v>2018</v>
      </c>
      <c r="AN2106" s="70">
        <f t="shared" si="3"/>
        <v>43248</v>
      </c>
      <c r="AO2106" s="70" t="s">
        <v>123</v>
      </c>
    </row>
    <row r="2107" spans="1:41" ht="14.4">
      <c r="A2107" s="55" t="s">
        <v>30274</v>
      </c>
      <c r="B2107" s="56" t="s">
        <v>89</v>
      </c>
      <c r="C2107" s="57">
        <v>43237</v>
      </c>
      <c r="D2107" s="56" t="s">
        <v>90</v>
      </c>
      <c r="E2107" s="56" t="s">
        <v>30</v>
      </c>
      <c r="F2107" s="58" t="s">
        <v>106</v>
      </c>
      <c r="G2107" s="58" t="s">
        <v>107</v>
      </c>
      <c r="H2107" s="56" t="s">
        <v>30</v>
      </c>
      <c r="I2107" s="59"/>
      <c r="J2107" s="59"/>
      <c r="K2107" s="61"/>
      <c r="L2107" s="61"/>
      <c r="M2107" s="60" t="s">
        <v>30275</v>
      </c>
      <c r="N2107" s="61"/>
      <c r="O2107" s="56" t="s">
        <v>13</v>
      </c>
      <c r="P2107" s="56" t="s">
        <v>30276</v>
      </c>
      <c r="Q2107" s="56" t="s">
        <v>133</v>
      </c>
      <c r="R2107" s="66"/>
      <c r="S2107" s="61"/>
      <c r="T2107" s="61"/>
      <c r="U2107" s="402"/>
      <c r="V2107" s="66"/>
      <c r="W2107" s="66"/>
      <c r="X2107" s="402"/>
      <c r="Y2107" s="61"/>
      <c r="Z2107" s="56" t="s">
        <v>18</v>
      </c>
      <c r="AA2107" s="533">
        <v>43241</v>
      </c>
      <c r="AB2107" s="203"/>
      <c r="AC2107" s="95"/>
      <c r="AD2107" s="56" t="s">
        <v>79</v>
      </c>
      <c r="AE2107" s="61"/>
      <c r="AF2107" s="61"/>
      <c r="AG2107" s="61"/>
      <c r="AH2107" s="67" t="str">
        <v>May</v>
      </c>
      <c r="AI2107" s="68" t="str">
        <v>May</v>
      </c>
      <c r="AJ2107" s="69" t="e">
        <f t="shared" si="4"/>
        <v>#REF!</v>
      </c>
      <c r="AK2107" s="70">
        <f t="shared" si="1"/>
        <v>43267</v>
      </c>
      <c r="AL2107" s="71" t="e">
        <f t="shared" ca="1" si="5"/>
        <v>#REF!</v>
      </c>
      <c r="AM2107" s="71" t="str">
        <v>2018</v>
      </c>
      <c r="AN2107" s="70">
        <f t="shared" si="3"/>
        <v>43247</v>
      </c>
      <c r="AO2107" s="70" t="s">
        <v>123</v>
      </c>
    </row>
    <row r="2108" spans="1:41" ht="14.4">
      <c r="A2108" s="55" t="s">
        <v>30277</v>
      </c>
      <c r="B2108" s="56" t="s">
        <v>89</v>
      </c>
      <c r="C2108" s="57">
        <v>43241</v>
      </c>
      <c r="D2108" s="56" t="s">
        <v>90</v>
      </c>
      <c r="E2108" s="56" t="s">
        <v>30</v>
      </c>
      <c r="F2108" s="58" t="s">
        <v>106</v>
      </c>
      <c r="G2108" s="58" t="s">
        <v>107</v>
      </c>
      <c r="H2108" s="56" t="s">
        <v>30</v>
      </c>
      <c r="I2108" s="59"/>
      <c r="J2108" s="59"/>
      <c r="K2108" s="61"/>
      <c r="L2108" s="61"/>
      <c r="M2108" s="60" t="s">
        <v>18180</v>
      </c>
      <c r="N2108" s="61"/>
      <c r="O2108" s="56" t="s">
        <v>114</v>
      </c>
      <c r="P2108" s="56" t="s">
        <v>18181</v>
      </c>
      <c r="Q2108" s="56" t="s">
        <v>17</v>
      </c>
      <c r="R2108" s="66"/>
      <c r="S2108" s="61"/>
      <c r="T2108" s="61"/>
      <c r="U2108" s="402"/>
      <c r="V2108" s="66"/>
      <c r="W2108" s="66"/>
      <c r="X2108" s="402"/>
      <c r="Y2108" s="61"/>
      <c r="Z2108" s="56" t="s">
        <v>18</v>
      </c>
      <c r="AA2108" s="533">
        <v>43241</v>
      </c>
      <c r="AB2108" s="203"/>
      <c r="AC2108" s="95"/>
      <c r="AD2108" s="56" t="s">
        <v>79</v>
      </c>
      <c r="AE2108" s="61"/>
      <c r="AF2108" s="61"/>
      <c r="AG2108" s="61"/>
      <c r="AH2108" s="67" t="str">
        <v>May</v>
      </c>
      <c r="AI2108" s="68" t="str">
        <v>May</v>
      </c>
      <c r="AJ2108" s="69" t="e">
        <f t="shared" si="4"/>
        <v>#REF!</v>
      </c>
      <c r="AK2108" s="70">
        <f t="shared" si="1"/>
        <v>43271</v>
      </c>
      <c r="AL2108" s="71" t="e">
        <f t="shared" ca="1" si="5"/>
        <v>#REF!</v>
      </c>
      <c r="AM2108" s="71" t="str">
        <v>2018</v>
      </c>
      <c r="AN2108" s="70">
        <f t="shared" si="3"/>
        <v>43251</v>
      </c>
      <c r="AO2108" s="70" t="s">
        <v>123</v>
      </c>
    </row>
    <row r="2109" spans="1:41" ht="14.4">
      <c r="A2109" s="55" t="s">
        <v>30278</v>
      </c>
      <c r="B2109" s="56" t="s">
        <v>89</v>
      </c>
      <c r="C2109" s="57">
        <v>43227</v>
      </c>
      <c r="D2109" s="56" t="s">
        <v>90</v>
      </c>
      <c r="E2109" s="56" t="s">
        <v>12</v>
      </c>
      <c r="F2109" s="58" t="s">
        <v>106</v>
      </c>
      <c r="G2109" s="58" t="s">
        <v>107</v>
      </c>
      <c r="H2109" s="56" t="s">
        <v>12</v>
      </c>
      <c r="I2109" s="59"/>
      <c r="J2109" s="59"/>
      <c r="K2109" s="61"/>
      <c r="L2109" s="61"/>
      <c r="M2109" s="60" t="s">
        <v>30279</v>
      </c>
      <c r="N2109" s="61"/>
      <c r="O2109" s="56" t="s">
        <v>355</v>
      </c>
      <c r="P2109" s="56" t="s">
        <v>30280</v>
      </c>
      <c r="Q2109" s="56" t="s">
        <v>17</v>
      </c>
      <c r="R2109" s="66"/>
      <c r="S2109" s="61"/>
      <c r="T2109" s="61"/>
      <c r="U2109" s="402"/>
      <c r="V2109" s="66"/>
      <c r="W2109" s="66"/>
      <c r="X2109" s="402"/>
      <c r="Y2109" s="56" t="s">
        <v>361</v>
      </c>
      <c r="Z2109" s="56" t="s">
        <v>14</v>
      </c>
      <c r="AA2109" s="533">
        <v>43241</v>
      </c>
      <c r="AB2109" s="203"/>
      <c r="AC2109" s="95"/>
      <c r="AD2109" s="56" t="s">
        <v>294</v>
      </c>
      <c r="AE2109" s="56"/>
      <c r="AF2109" s="61"/>
      <c r="AG2109" s="61"/>
      <c r="AH2109" s="67" t="str">
        <v>May</v>
      </c>
      <c r="AI2109" s="68" t="str">
        <v>May</v>
      </c>
      <c r="AJ2109" s="69" t="e">
        <f t="shared" si="4"/>
        <v>#REF!</v>
      </c>
      <c r="AK2109" s="70">
        <f t="shared" si="1"/>
        <v>43257</v>
      </c>
      <c r="AL2109" s="71" t="e">
        <f t="shared" ca="1" si="5"/>
        <v>#REF!</v>
      </c>
      <c r="AM2109" s="71" t="str">
        <v>2018</v>
      </c>
      <c r="AN2109" s="70">
        <f t="shared" si="3"/>
        <v>43237</v>
      </c>
      <c r="AO2109" s="70" t="s">
        <v>123</v>
      </c>
    </row>
    <row r="2110" spans="1:41" ht="14.4">
      <c r="A2110" s="55" t="s">
        <v>30281</v>
      </c>
      <c r="B2110" s="56" t="s">
        <v>89</v>
      </c>
      <c r="C2110" s="57">
        <v>43235</v>
      </c>
      <c r="D2110" s="56" t="s">
        <v>131</v>
      </c>
      <c r="E2110" s="56" t="s">
        <v>12</v>
      </c>
      <c r="F2110" s="58" t="s">
        <v>106</v>
      </c>
      <c r="G2110" s="58" t="s">
        <v>107</v>
      </c>
      <c r="H2110" s="56" t="s">
        <v>12</v>
      </c>
      <c r="I2110" s="59"/>
      <c r="J2110" s="59"/>
      <c r="K2110" s="61"/>
      <c r="L2110" s="61"/>
      <c r="M2110" s="60" t="s">
        <v>19956</v>
      </c>
      <c r="N2110" s="61"/>
      <c r="O2110" s="56" t="s">
        <v>172</v>
      </c>
      <c r="P2110" s="56" t="s">
        <v>30282</v>
      </c>
      <c r="Q2110" s="56" t="s">
        <v>17</v>
      </c>
      <c r="R2110" s="66"/>
      <c r="S2110" s="61"/>
      <c r="T2110" s="61"/>
      <c r="U2110" s="402"/>
      <c r="V2110" s="66"/>
      <c r="W2110" s="66"/>
      <c r="X2110" s="402"/>
      <c r="Y2110" s="61"/>
      <c r="Z2110" s="56" t="s">
        <v>18</v>
      </c>
      <c r="AA2110" s="533">
        <v>43238</v>
      </c>
      <c r="AB2110" s="203"/>
      <c r="AC2110" s="95"/>
      <c r="AD2110" s="56" t="s">
        <v>79</v>
      </c>
      <c r="AE2110" s="56"/>
      <c r="AF2110" s="61"/>
      <c r="AG2110" s="61"/>
      <c r="AH2110" s="67" t="str">
        <v>May</v>
      </c>
      <c r="AI2110" s="68" t="str">
        <v>May</v>
      </c>
      <c r="AJ2110" s="69" t="e">
        <f t="shared" si="4"/>
        <v>#REF!</v>
      </c>
      <c r="AK2110" s="70">
        <f t="shared" si="1"/>
        <v>43265</v>
      </c>
      <c r="AL2110" s="71" t="e">
        <f t="shared" ca="1" si="5"/>
        <v>#REF!</v>
      </c>
      <c r="AM2110" s="71" t="str">
        <v>2018</v>
      </c>
      <c r="AN2110" s="70">
        <f t="shared" si="3"/>
        <v>43245</v>
      </c>
      <c r="AO2110" s="70" t="s">
        <v>123</v>
      </c>
    </row>
    <row r="2111" spans="1:41" ht="14.4">
      <c r="A2111" s="55" t="s">
        <v>30283</v>
      </c>
      <c r="B2111" s="56" t="s">
        <v>89</v>
      </c>
      <c r="C2111" s="57">
        <v>43241</v>
      </c>
      <c r="D2111" s="56" t="s">
        <v>90</v>
      </c>
      <c r="E2111" s="56" t="s">
        <v>12</v>
      </c>
      <c r="F2111" s="58" t="s">
        <v>106</v>
      </c>
      <c r="G2111" s="58" t="s">
        <v>177</v>
      </c>
      <c r="H2111" s="56" t="s">
        <v>12</v>
      </c>
      <c r="I2111" s="59"/>
      <c r="J2111" s="59"/>
      <c r="K2111" s="61"/>
      <c r="L2111" s="61"/>
      <c r="M2111" s="60" t="s">
        <v>30284</v>
      </c>
      <c r="N2111" s="61"/>
      <c r="O2111" s="56" t="s">
        <v>266</v>
      </c>
      <c r="P2111" s="56" t="s">
        <v>30285</v>
      </c>
      <c r="Q2111" s="56" t="s">
        <v>21</v>
      </c>
      <c r="R2111" s="66"/>
      <c r="S2111" s="61"/>
      <c r="T2111" s="61"/>
      <c r="U2111" s="402"/>
      <c r="V2111" s="66"/>
      <c r="W2111" s="66"/>
      <c r="X2111" s="402"/>
      <c r="Y2111" s="61"/>
      <c r="Z2111" s="56" t="s">
        <v>18</v>
      </c>
      <c r="AA2111" s="533">
        <v>43244</v>
      </c>
      <c r="AB2111" s="203"/>
      <c r="AC2111" s="64" t="s">
        <v>30286</v>
      </c>
      <c r="AD2111" s="56" t="s">
        <v>79</v>
      </c>
      <c r="AE2111" s="56"/>
      <c r="AF2111" s="61"/>
      <c r="AG2111" s="61"/>
      <c r="AH2111" s="67" t="str">
        <v>May</v>
      </c>
      <c r="AI2111" s="68" t="str">
        <v>May</v>
      </c>
      <c r="AJ2111" s="69" t="e">
        <f t="shared" si="4"/>
        <v>#REF!</v>
      </c>
      <c r="AK2111" s="70">
        <f t="shared" si="1"/>
        <v>43271</v>
      </c>
      <c r="AL2111" s="71" t="e">
        <f t="shared" ca="1" si="5"/>
        <v>#REF!</v>
      </c>
      <c r="AM2111" s="71" t="str">
        <v>2018</v>
      </c>
      <c r="AN2111" s="70">
        <f t="shared" si="3"/>
        <v>43251</v>
      </c>
      <c r="AO2111" s="70" t="s">
        <v>123</v>
      </c>
    </row>
    <row r="2112" spans="1:41" ht="14.4">
      <c r="A2112" s="55" t="s">
        <v>30287</v>
      </c>
      <c r="B2112" s="56" t="s">
        <v>89</v>
      </c>
      <c r="C2112" s="57">
        <v>43248</v>
      </c>
      <c r="D2112" s="56" t="s">
        <v>229</v>
      </c>
      <c r="E2112" s="56" t="s">
        <v>30</v>
      </c>
      <c r="F2112" s="58" t="s">
        <v>106</v>
      </c>
      <c r="G2112" s="58" t="s">
        <v>107</v>
      </c>
      <c r="H2112" s="56" t="s">
        <v>30</v>
      </c>
      <c r="I2112" s="59"/>
      <c r="J2112" s="59"/>
      <c r="K2112" s="61"/>
      <c r="L2112" s="61"/>
      <c r="M2112" s="60" t="s">
        <v>30288</v>
      </c>
      <c r="N2112" s="61"/>
      <c r="O2112" s="56" t="s">
        <v>172</v>
      </c>
      <c r="P2112" s="56" t="s">
        <v>30289</v>
      </c>
      <c r="Q2112" s="56" t="s">
        <v>21</v>
      </c>
      <c r="R2112" s="66"/>
      <c r="S2112" s="61"/>
      <c r="T2112" s="61"/>
      <c r="U2112" s="402"/>
      <c r="V2112" s="66"/>
      <c r="W2112" s="66"/>
      <c r="X2112" s="402"/>
      <c r="Y2112" s="61"/>
      <c r="Z2112" s="56" t="s">
        <v>18</v>
      </c>
      <c r="AA2112" s="533">
        <v>43250</v>
      </c>
      <c r="AB2112" s="203"/>
      <c r="AC2112" s="95"/>
      <c r="AD2112" s="56" t="s">
        <v>79</v>
      </c>
      <c r="AE2112" s="56"/>
      <c r="AF2112" s="61"/>
      <c r="AG2112" s="61"/>
      <c r="AH2112" s="67" t="str">
        <v>May</v>
      </c>
      <c r="AI2112" s="68" t="str">
        <v>May</v>
      </c>
      <c r="AJ2112" s="69" t="e">
        <f t="shared" si="4"/>
        <v>#REF!</v>
      </c>
      <c r="AK2112" s="70">
        <f t="shared" si="1"/>
        <v>43278</v>
      </c>
      <c r="AL2112" s="71" t="e">
        <f t="shared" ca="1" si="5"/>
        <v>#REF!</v>
      </c>
      <c r="AM2112" s="71" t="str">
        <v>2018</v>
      </c>
      <c r="AN2112" s="70">
        <f t="shared" si="3"/>
        <v>43258</v>
      </c>
      <c r="AO2112" s="70" t="s">
        <v>123</v>
      </c>
    </row>
    <row r="2113" spans="1:41" ht="14.4">
      <c r="A2113" s="55" t="s">
        <v>30290</v>
      </c>
      <c r="B2113" s="56" t="s">
        <v>89</v>
      </c>
      <c r="C2113" s="57">
        <v>43250</v>
      </c>
      <c r="D2113" s="56" t="s">
        <v>90</v>
      </c>
      <c r="E2113" s="56" t="s">
        <v>15779</v>
      </c>
      <c r="F2113" s="58" t="s">
        <v>214</v>
      </c>
      <c r="G2113" s="58" t="s">
        <v>26796</v>
      </c>
      <c r="H2113" s="56" t="s">
        <v>2445</v>
      </c>
      <c r="I2113" s="57"/>
      <c r="J2113" s="57">
        <v>43263</v>
      </c>
      <c r="K2113" s="56" t="s">
        <v>18</v>
      </c>
      <c r="L2113" s="56" t="s">
        <v>108</v>
      </c>
      <c r="M2113" s="60" t="s">
        <v>30291</v>
      </c>
      <c r="N2113" s="61"/>
      <c r="O2113" s="61"/>
      <c r="P2113" s="56" t="s">
        <v>30292</v>
      </c>
      <c r="Q2113" s="56" t="s">
        <v>20386</v>
      </c>
      <c r="R2113" s="56"/>
      <c r="S2113" s="56" t="s">
        <v>108</v>
      </c>
      <c r="T2113" s="56" t="s">
        <v>108</v>
      </c>
      <c r="U2113" s="56"/>
      <c r="V2113" s="56"/>
      <c r="W2113" s="56" t="s">
        <v>108</v>
      </c>
      <c r="X2113" s="56" t="s">
        <v>108</v>
      </c>
      <c r="Y2113" s="61"/>
      <c r="Z2113" s="56" t="s">
        <v>108</v>
      </c>
      <c r="AA2113" s="533">
        <v>43250</v>
      </c>
      <c r="AB2113" s="203"/>
      <c r="AC2113" s="64" t="s">
        <v>30293</v>
      </c>
      <c r="AD2113" s="56" t="s">
        <v>224</v>
      </c>
      <c r="AE2113" s="56"/>
      <c r="AF2113" s="61"/>
      <c r="AG2113" s="61"/>
      <c r="AH2113" s="67" t="str">
        <v>May</v>
      </c>
      <c r="AI2113" s="68" t="str">
        <v>May</v>
      </c>
      <c r="AJ2113" s="69" t="e">
        <f t="shared" si="4"/>
        <v>#REF!</v>
      </c>
      <c r="AK2113" s="70">
        <f t="shared" si="1"/>
        <v>43280</v>
      </c>
      <c r="AL2113" s="71" t="e">
        <f t="shared" ca="1" si="5"/>
        <v>#REF!</v>
      </c>
      <c r="AM2113" s="71" t="str">
        <v>2018</v>
      </c>
      <c r="AN2113" s="70">
        <f t="shared" si="3"/>
        <v>43260</v>
      </c>
      <c r="AO2113" s="70" t="s">
        <v>123</v>
      </c>
    </row>
    <row r="2114" spans="1:41" ht="14.4">
      <c r="A2114" s="55" t="s">
        <v>30294</v>
      </c>
      <c r="B2114" s="56" t="s">
        <v>89</v>
      </c>
      <c r="C2114" s="57">
        <v>43249</v>
      </c>
      <c r="D2114" s="56" t="s">
        <v>90</v>
      </c>
      <c r="E2114" s="56" t="s">
        <v>12</v>
      </c>
      <c r="F2114" s="58" t="s">
        <v>106</v>
      </c>
      <c r="G2114" s="58" t="s">
        <v>107</v>
      </c>
      <c r="H2114" s="56" t="s">
        <v>12</v>
      </c>
      <c r="I2114" s="59"/>
      <c r="J2114" s="59"/>
      <c r="K2114" s="61"/>
      <c r="L2114" s="61"/>
      <c r="M2114" s="60" t="s">
        <v>30295</v>
      </c>
      <c r="N2114" s="61"/>
      <c r="O2114" s="56" t="s">
        <v>29</v>
      </c>
      <c r="P2114" s="56" t="s">
        <v>30296</v>
      </c>
      <c r="Q2114" s="56" t="s">
        <v>17</v>
      </c>
      <c r="R2114" s="66"/>
      <c r="S2114" s="61"/>
      <c r="T2114" s="61"/>
      <c r="U2114" s="402"/>
      <c r="V2114" s="66"/>
      <c r="W2114" s="66"/>
      <c r="X2114" s="402"/>
      <c r="Y2114" s="61"/>
      <c r="Z2114" s="56" t="s">
        <v>18</v>
      </c>
      <c r="AA2114" s="533">
        <v>43250</v>
      </c>
      <c r="AB2114" s="203"/>
      <c r="AC2114" s="95"/>
      <c r="AD2114" s="56" t="s">
        <v>79</v>
      </c>
      <c r="AE2114" s="56"/>
      <c r="AF2114" s="61"/>
      <c r="AG2114" s="61"/>
      <c r="AH2114" s="67" t="str">
        <v>May</v>
      </c>
      <c r="AI2114" s="68" t="str">
        <v>May</v>
      </c>
      <c r="AJ2114" s="69" t="e">
        <f t="shared" si="4"/>
        <v>#REF!</v>
      </c>
      <c r="AK2114" s="70">
        <f t="shared" si="1"/>
        <v>43279</v>
      </c>
      <c r="AL2114" s="71" t="e">
        <f t="shared" ca="1" si="5"/>
        <v>#REF!</v>
      </c>
      <c r="AM2114" s="71" t="str">
        <v>2018</v>
      </c>
      <c r="AN2114" s="70">
        <f t="shared" si="3"/>
        <v>43259</v>
      </c>
      <c r="AO2114" s="70" t="s">
        <v>123</v>
      </c>
    </row>
    <row r="2115" spans="1:41" ht="14.4">
      <c r="A2115" s="55" t="s">
        <v>30297</v>
      </c>
      <c r="B2115" s="56" t="s">
        <v>89</v>
      </c>
      <c r="C2115" s="57">
        <v>43251</v>
      </c>
      <c r="D2115" s="56" t="s">
        <v>90</v>
      </c>
      <c r="E2115" s="56" t="s">
        <v>30</v>
      </c>
      <c r="F2115" s="58" t="s">
        <v>106</v>
      </c>
      <c r="G2115" s="58" t="s">
        <v>107</v>
      </c>
      <c r="H2115" s="56" t="s">
        <v>30</v>
      </c>
      <c r="I2115" s="59"/>
      <c r="J2115" s="59"/>
      <c r="K2115" s="61"/>
      <c r="L2115" s="61"/>
      <c r="M2115" s="60" t="s">
        <v>30298</v>
      </c>
      <c r="N2115" s="61"/>
      <c r="O2115" s="56" t="s">
        <v>27</v>
      </c>
      <c r="P2115" s="56" t="s">
        <v>30230</v>
      </c>
      <c r="Q2115" s="56" t="s">
        <v>17</v>
      </c>
      <c r="R2115" s="56"/>
      <c r="S2115" s="56" t="s">
        <v>108</v>
      </c>
      <c r="T2115" s="56" t="s">
        <v>108</v>
      </c>
      <c r="U2115" s="56"/>
      <c r="V2115" s="56"/>
      <c r="W2115" s="56" t="s">
        <v>108</v>
      </c>
      <c r="X2115" s="56" t="s">
        <v>108</v>
      </c>
      <c r="Y2115" s="56" t="s">
        <v>108</v>
      </c>
      <c r="Z2115" s="56" t="s">
        <v>18</v>
      </c>
      <c r="AA2115" s="533">
        <v>43252</v>
      </c>
      <c r="AB2115" s="203"/>
      <c r="AC2115" s="95"/>
      <c r="AD2115" s="56" t="s">
        <v>79</v>
      </c>
      <c r="AE2115" s="56"/>
      <c r="AF2115" s="61"/>
      <c r="AG2115" s="61"/>
      <c r="AH2115" s="67" t="str">
        <v>May</v>
      </c>
      <c r="AI2115" s="68" t="str">
        <v>Jun</v>
      </c>
      <c r="AJ2115" s="69" t="e">
        <f t="shared" si="4"/>
        <v>#REF!</v>
      </c>
      <c r="AK2115" s="70">
        <f t="shared" si="1"/>
        <v>43281</v>
      </c>
      <c r="AL2115" s="71" t="e">
        <f t="shared" ca="1" si="5"/>
        <v>#REF!</v>
      </c>
      <c r="AM2115" s="71" t="str">
        <v>2018</v>
      </c>
      <c r="AN2115" s="70">
        <f t="shared" si="3"/>
        <v>43261</v>
      </c>
      <c r="AO2115" s="70" t="s">
        <v>123</v>
      </c>
    </row>
    <row r="2116" spans="1:41" ht="14.4">
      <c r="A2116" s="55" t="s">
        <v>30299</v>
      </c>
      <c r="B2116" s="56" t="s">
        <v>89</v>
      </c>
      <c r="C2116" s="57">
        <v>43255</v>
      </c>
      <c r="D2116" s="56" t="s">
        <v>90</v>
      </c>
      <c r="E2116" s="56" t="s">
        <v>15779</v>
      </c>
      <c r="F2116" s="58" t="s">
        <v>214</v>
      </c>
      <c r="G2116" s="58" t="s">
        <v>214</v>
      </c>
      <c r="H2116" s="56" t="s">
        <v>2445</v>
      </c>
      <c r="I2116" s="57"/>
      <c r="J2116" s="57">
        <v>43266</v>
      </c>
      <c r="K2116" s="56" t="s">
        <v>18</v>
      </c>
      <c r="L2116" s="56" t="s">
        <v>14</v>
      </c>
      <c r="M2116" s="60" t="s">
        <v>30204</v>
      </c>
      <c r="N2116" s="61"/>
      <c r="O2116" s="61"/>
      <c r="P2116" s="61"/>
      <c r="Q2116" s="56" t="s">
        <v>90</v>
      </c>
      <c r="R2116" s="56"/>
      <c r="S2116" s="56" t="s">
        <v>108</v>
      </c>
      <c r="T2116" s="56" t="s">
        <v>108</v>
      </c>
      <c r="U2116" s="56"/>
      <c r="V2116" s="56"/>
      <c r="W2116" s="56" t="s">
        <v>108</v>
      </c>
      <c r="X2116" s="56" t="s">
        <v>108</v>
      </c>
      <c r="Y2116" s="61"/>
      <c r="Z2116" s="56" t="s">
        <v>14</v>
      </c>
      <c r="AA2116" s="533">
        <v>43262</v>
      </c>
      <c r="AB2116" s="203"/>
      <c r="AC2116" s="64" t="s">
        <v>30300</v>
      </c>
      <c r="AD2116" s="56" t="s">
        <v>118</v>
      </c>
      <c r="AE2116" s="56"/>
      <c r="AF2116" s="61"/>
      <c r="AG2116" s="61"/>
      <c r="AH2116" s="67" t="str">
        <v>Jun</v>
      </c>
      <c r="AI2116" s="68" t="str">
        <v>Jun</v>
      </c>
      <c r="AJ2116" s="69" t="e">
        <f t="shared" si="4"/>
        <v>#REF!</v>
      </c>
      <c r="AK2116" s="70">
        <f t="shared" si="1"/>
        <v>43285</v>
      </c>
      <c r="AL2116" s="71" t="e">
        <f t="shared" ca="1" si="5"/>
        <v>#REF!</v>
      </c>
      <c r="AM2116" s="71" t="str">
        <v>2018</v>
      </c>
      <c r="AN2116" s="70">
        <f t="shared" si="3"/>
        <v>43265</v>
      </c>
      <c r="AO2116" s="70" t="s">
        <v>123</v>
      </c>
    </row>
    <row r="2117" spans="1:41" ht="14.4">
      <c r="A2117" s="55" t="s">
        <v>30301</v>
      </c>
      <c r="B2117" s="56" t="s">
        <v>89</v>
      </c>
      <c r="C2117" s="57">
        <v>43256</v>
      </c>
      <c r="D2117" s="56" t="s">
        <v>90</v>
      </c>
      <c r="E2117" s="56" t="s">
        <v>32</v>
      </c>
      <c r="F2117" s="58" t="s">
        <v>106</v>
      </c>
      <c r="G2117" s="58" t="s">
        <v>177</v>
      </c>
      <c r="H2117" s="56" t="s">
        <v>32</v>
      </c>
      <c r="I2117" s="57"/>
      <c r="J2117" s="57">
        <v>43287</v>
      </c>
      <c r="K2117" s="56" t="s">
        <v>18</v>
      </c>
      <c r="L2117" s="56" t="s">
        <v>18</v>
      </c>
      <c r="M2117" s="60" t="s">
        <v>30302</v>
      </c>
      <c r="N2117" s="61"/>
      <c r="O2117" s="61"/>
      <c r="P2117" s="61"/>
      <c r="Q2117" s="56" t="s">
        <v>96</v>
      </c>
      <c r="R2117" s="56"/>
      <c r="S2117" s="56" t="s">
        <v>108</v>
      </c>
      <c r="T2117" s="56" t="s">
        <v>108</v>
      </c>
      <c r="U2117" s="56"/>
      <c r="V2117" s="56"/>
      <c r="W2117" s="56" t="s">
        <v>108</v>
      </c>
      <c r="X2117" s="56" t="s">
        <v>108</v>
      </c>
      <c r="Y2117" s="56" t="s">
        <v>108</v>
      </c>
      <c r="Z2117" s="56" t="s">
        <v>18</v>
      </c>
      <c r="AA2117" s="533">
        <v>43256</v>
      </c>
      <c r="AB2117" s="203"/>
      <c r="AC2117" s="64" t="s">
        <v>30303</v>
      </c>
      <c r="AD2117" s="56" t="s">
        <v>79</v>
      </c>
      <c r="AE2117" s="56"/>
      <c r="AF2117" s="61"/>
      <c r="AG2117" s="61"/>
      <c r="AH2117" s="67" t="str">
        <v>Jun</v>
      </c>
      <c r="AI2117" s="68" t="str">
        <v>Jun</v>
      </c>
      <c r="AJ2117" s="69" t="e">
        <f t="shared" si="4"/>
        <v>#REF!</v>
      </c>
      <c r="AK2117" s="70">
        <f t="shared" si="1"/>
        <v>43286</v>
      </c>
      <c r="AL2117" s="71" t="e">
        <f t="shared" ca="1" si="5"/>
        <v>#REF!</v>
      </c>
      <c r="AM2117" s="71" t="str">
        <v>2018</v>
      </c>
      <c r="AN2117" s="70">
        <f t="shared" si="3"/>
        <v>43266</v>
      </c>
      <c r="AO2117" s="70" t="s">
        <v>123</v>
      </c>
    </row>
    <row r="2118" spans="1:41" ht="14.4">
      <c r="A2118" s="55" t="s">
        <v>30304</v>
      </c>
      <c r="B2118" s="56" t="s">
        <v>89</v>
      </c>
      <c r="C2118" s="57">
        <v>43256</v>
      </c>
      <c r="D2118" s="56" t="s">
        <v>90</v>
      </c>
      <c r="E2118" s="56" t="s">
        <v>32</v>
      </c>
      <c r="F2118" s="58" t="s">
        <v>106</v>
      </c>
      <c r="G2118" s="58" t="s">
        <v>177</v>
      </c>
      <c r="H2118" s="56" t="s">
        <v>32</v>
      </c>
      <c r="I2118" s="57"/>
      <c r="J2118" s="57" t="s">
        <v>30305</v>
      </c>
      <c r="K2118" s="56" t="s">
        <v>18</v>
      </c>
      <c r="L2118" s="56" t="s">
        <v>18</v>
      </c>
      <c r="M2118" s="60" t="s">
        <v>30306</v>
      </c>
      <c r="N2118" s="61"/>
      <c r="O2118" s="61"/>
      <c r="P2118" s="61"/>
      <c r="Q2118" s="56" t="s">
        <v>96</v>
      </c>
      <c r="R2118" s="56"/>
      <c r="S2118" s="56" t="s">
        <v>108</v>
      </c>
      <c r="T2118" s="56" t="s">
        <v>108</v>
      </c>
      <c r="U2118" s="56"/>
      <c r="V2118" s="56"/>
      <c r="W2118" s="56" t="s">
        <v>108</v>
      </c>
      <c r="X2118" s="56" t="s">
        <v>108</v>
      </c>
      <c r="Y2118" s="56" t="s">
        <v>108</v>
      </c>
      <c r="Z2118" s="56" t="s">
        <v>18</v>
      </c>
      <c r="AA2118" s="533">
        <v>43256</v>
      </c>
      <c r="AB2118" s="203"/>
      <c r="AC2118" s="64" t="s">
        <v>30307</v>
      </c>
      <c r="AD2118" s="56" t="s">
        <v>79</v>
      </c>
      <c r="AE2118" s="56"/>
      <c r="AF2118" s="61"/>
      <c r="AG2118" s="61"/>
      <c r="AH2118" s="67" t="str">
        <v>Jun</v>
      </c>
      <c r="AI2118" s="68" t="str">
        <v>Jun</v>
      </c>
      <c r="AJ2118" s="69" t="e">
        <f t="shared" si="4"/>
        <v>#REF!</v>
      </c>
      <c r="AK2118" s="70">
        <f t="shared" si="1"/>
        <v>43286</v>
      </c>
      <c r="AL2118" s="71" t="e">
        <f t="shared" ca="1" si="5"/>
        <v>#REF!</v>
      </c>
      <c r="AM2118" s="71" t="str">
        <v>2018</v>
      </c>
      <c r="AN2118" s="70">
        <f t="shared" si="3"/>
        <v>43266</v>
      </c>
      <c r="AO2118" s="70" t="s">
        <v>123</v>
      </c>
    </row>
    <row r="2119" spans="1:41" ht="14.4">
      <c r="A2119" s="55" t="s">
        <v>30308</v>
      </c>
      <c r="B2119" s="56" t="s">
        <v>89</v>
      </c>
      <c r="C2119" s="57">
        <v>43256</v>
      </c>
      <c r="D2119" s="56" t="s">
        <v>90</v>
      </c>
      <c r="E2119" s="56" t="s">
        <v>15779</v>
      </c>
      <c r="F2119" s="58" t="s">
        <v>214</v>
      </c>
      <c r="G2119" s="58" t="s">
        <v>214</v>
      </c>
      <c r="H2119" s="56" t="s">
        <v>2445</v>
      </c>
      <c r="I2119" s="57"/>
      <c r="J2119" s="57">
        <v>43269</v>
      </c>
      <c r="K2119" s="56" t="s">
        <v>18</v>
      </c>
      <c r="L2119" s="56" t="s">
        <v>18</v>
      </c>
      <c r="M2119" s="60" t="s">
        <v>30309</v>
      </c>
      <c r="N2119" s="61"/>
      <c r="O2119" s="56" t="s">
        <v>143</v>
      </c>
      <c r="P2119" s="61"/>
      <c r="Q2119" s="56" t="s">
        <v>96</v>
      </c>
      <c r="R2119" s="56"/>
      <c r="S2119" s="56" t="s">
        <v>108</v>
      </c>
      <c r="T2119" s="56" t="s">
        <v>108</v>
      </c>
      <c r="U2119" s="56"/>
      <c r="V2119" s="56"/>
      <c r="W2119" s="56" t="s">
        <v>108</v>
      </c>
      <c r="X2119" s="56" t="s">
        <v>108</v>
      </c>
      <c r="Y2119" s="61"/>
      <c r="Z2119" s="56" t="s">
        <v>18</v>
      </c>
      <c r="AA2119" s="533">
        <v>43270</v>
      </c>
      <c r="AB2119" s="203"/>
      <c r="AC2119" s="64" t="s">
        <v>30310</v>
      </c>
      <c r="AD2119" s="56" t="s">
        <v>79</v>
      </c>
      <c r="AE2119" s="56"/>
      <c r="AF2119" s="61"/>
      <c r="AG2119" s="61"/>
      <c r="AH2119" s="67" t="str">
        <v>Jun</v>
      </c>
      <c r="AI2119" s="68" t="str">
        <v>Jun</v>
      </c>
      <c r="AJ2119" s="69" t="e">
        <f t="shared" si="4"/>
        <v>#REF!</v>
      </c>
      <c r="AK2119" s="70">
        <f t="shared" si="1"/>
        <v>43286</v>
      </c>
      <c r="AL2119" s="71" t="e">
        <f t="shared" ca="1" si="5"/>
        <v>#REF!</v>
      </c>
      <c r="AM2119" s="71" t="str">
        <v>2018</v>
      </c>
      <c r="AN2119" s="70">
        <f t="shared" si="3"/>
        <v>43266</v>
      </c>
      <c r="AO2119" s="70" t="s">
        <v>123</v>
      </c>
    </row>
    <row r="2120" spans="1:41" ht="14.4">
      <c r="A2120" s="55" t="s">
        <v>30311</v>
      </c>
      <c r="B2120" s="56" t="s">
        <v>89</v>
      </c>
      <c r="C2120" s="57">
        <v>43257</v>
      </c>
      <c r="D2120" s="56" t="s">
        <v>90</v>
      </c>
      <c r="E2120" s="56" t="s">
        <v>15779</v>
      </c>
      <c r="F2120" s="58" t="s">
        <v>214</v>
      </c>
      <c r="G2120" s="58" t="s">
        <v>26810</v>
      </c>
      <c r="H2120" s="56" t="s">
        <v>2445</v>
      </c>
      <c r="I2120" s="57"/>
      <c r="J2120" s="57">
        <v>43287</v>
      </c>
      <c r="K2120" s="56" t="s">
        <v>18</v>
      </c>
      <c r="L2120" s="56" t="s">
        <v>14</v>
      </c>
      <c r="M2120" s="60" t="s">
        <v>30312</v>
      </c>
      <c r="N2120" s="61"/>
      <c r="O2120" s="56" t="s">
        <v>143</v>
      </c>
      <c r="P2120" s="61"/>
      <c r="Q2120" s="56" t="s">
        <v>478</v>
      </c>
      <c r="R2120" s="56"/>
      <c r="S2120" s="56" t="s">
        <v>108</v>
      </c>
      <c r="T2120" s="56" t="s">
        <v>108</v>
      </c>
      <c r="U2120" s="56"/>
      <c r="V2120" s="56"/>
      <c r="W2120" s="56" t="s">
        <v>108</v>
      </c>
      <c r="X2120" s="56" t="s">
        <v>108</v>
      </c>
      <c r="Y2120" s="61"/>
      <c r="Z2120" s="56" t="s">
        <v>14</v>
      </c>
      <c r="AA2120" s="533">
        <v>43265</v>
      </c>
      <c r="AB2120" s="203"/>
      <c r="AC2120" s="64" t="s">
        <v>30313</v>
      </c>
      <c r="AD2120" s="56" t="s">
        <v>118</v>
      </c>
      <c r="AE2120" s="56"/>
      <c r="AF2120" s="61"/>
      <c r="AG2120" s="61"/>
      <c r="AH2120" s="67" t="str">
        <v>Jun</v>
      </c>
      <c r="AI2120" s="68" t="str">
        <v>Jun</v>
      </c>
      <c r="AJ2120" s="69" t="e">
        <f t="shared" si="4"/>
        <v>#REF!</v>
      </c>
      <c r="AK2120" s="70">
        <f t="shared" si="1"/>
        <v>43287</v>
      </c>
      <c r="AL2120" s="71" t="e">
        <f t="shared" ca="1" si="5"/>
        <v>#REF!</v>
      </c>
      <c r="AM2120" s="71" t="str">
        <v>2018</v>
      </c>
      <c r="AN2120" s="70">
        <f t="shared" si="3"/>
        <v>43267</v>
      </c>
      <c r="AO2120" s="70" t="s">
        <v>123</v>
      </c>
    </row>
    <row r="2121" spans="1:41" ht="14.4">
      <c r="A2121" s="55" t="s">
        <v>30314</v>
      </c>
      <c r="B2121" s="56" t="s">
        <v>89</v>
      </c>
      <c r="C2121" s="57">
        <v>43262</v>
      </c>
      <c r="D2121" s="56" t="s">
        <v>2397</v>
      </c>
      <c r="E2121" s="56" t="s">
        <v>30</v>
      </c>
      <c r="F2121" s="58" t="s">
        <v>106</v>
      </c>
      <c r="G2121" s="58" t="s">
        <v>107</v>
      </c>
      <c r="H2121" s="56" t="s">
        <v>30</v>
      </c>
      <c r="I2121" s="59"/>
      <c r="J2121" s="59"/>
      <c r="K2121" s="61"/>
      <c r="L2121" s="61"/>
      <c r="M2121" s="60" t="s">
        <v>30315</v>
      </c>
      <c r="N2121" s="61"/>
      <c r="O2121" s="56" t="s">
        <v>137</v>
      </c>
      <c r="P2121" s="56" t="s">
        <v>30316</v>
      </c>
      <c r="Q2121" s="56" t="s">
        <v>17</v>
      </c>
      <c r="R2121" s="56"/>
      <c r="S2121" s="56" t="s">
        <v>108</v>
      </c>
      <c r="T2121" s="56" t="s">
        <v>108</v>
      </c>
      <c r="U2121" s="56"/>
      <c r="V2121" s="56"/>
      <c r="W2121" s="56" t="s">
        <v>108</v>
      </c>
      <c r="X2121" s="56" t="s">
        <v>108</v>
      </c>
      <c r="Y2121" s="56" t="s">
        <v>108</v>
      </c>
      <c r="Z2121" s="56" t="s">
        <v>18</v>
      </c>
      <c r="AA2121" s="533">
        <v>43262</v>
      </c>
      <c r="AB2121" s="203"/>
      <c r="AC2121" s="95"/>
      <c r="AD2121" s="56" t="s">
        <v>79</v>
      </c>
      <c r="AE2121" s="56"/>
      <c r="AF2121" s="61"/>
      <c r="AG2121" s="61"/>
      <c r="AH2121" s="67" t="str">
        <v>Jun</v>
      </c>
      <c r="AI2121" s="68" t="str">
        <v>Jun</v>
      </c>
      <c r="AJ2121" s="69" t="e">
        <f t="shared" si="4"/>
        <v>#REF!</v>
      </c>
      <c r="AK2121" s="70">
        <f t="shared" si="1"/>
        <v>43292</v>
      </c>
      <c r="AL2121" s="71" t="e">
        <f t="shared" ca="1" si="5"/>
        <v>#REF!</v>
      </c>
      <c r="AM2121" s="71" t="str">
        <v>2018</v>
      </c>
      <c r="AN2121" s="70">
        <f t="shared" si="3"/>
        <v>43272</v>
      </c>
      <c r="AO2121" s="70" t="s">
        <v>123</v>
      </c>
    </row>
    <row r="2122" spans="1:41" ht="14.4">
      <c r="A2122" s="55" t="s">
        <v>30317</v>
      </c>
      <c r="B2122" s="56" t="s">
        <v>89</v>
      </c>
      <c r="C2122" s="57">
        <v>43257</v>
      </c>
      <c r="D2122" s="56" t="s">
        <v>90</v>
      </c>
      <c r="E2122" s="56" t="s">
        <v>129</v>
      </c>
      <c r="F2122" s="58" t="s">
        <v>106</v>
      </c>
      <c r="G2122" s="58" t="s">
        <v>214</v>
      </c>
      <c r="H2122" s="56" t="s">
        <v>15779</v>
      </c>
      <c r="I2122" s="57"/>
      <c r="J2122" s="57">
        <v>43270</v>
      </c>
      <c r="K2122" s="56" t="s">
        <v>18</v>
      </c>
      <c r="L2122" s="56" t="s">
        <v>14</v>
      </c>
      <c r="M2122" s="60" t="s">
        <v>4996</v>
      </c>
      <c r="N2122" s="61"/>
      <c r="O2122" s="56" t="s">
        <v>266</v>
      </c>
      <c r="P2122" s="56" t="s">
        <v>15646</v>
      </c>
      <c r="Q2122" s="56" t="s">
        <v>96</v>
      </c>
      <c r="R2122" s="56"/>
      <c r="S2122" s="56" t="s">
        <v>108</v>
      </c>
      <c r="T2122" s="56" t="s">
        <v>108</v>
      </c>
      <c r="U2122" s="56"/>
      <c r="V2122" s="56"/>
      <c r="W2122" s="56" t="s">
        <v>108</v>
      </c>
      <c r="X2122" s="56" t="s">
        <v>108</v>
      </c>
      <c r="Y2122" s="61"/>
      <c r="Z2122" s="56" t="s">
        <v>14</v>
      </c>
      <c r="AA2122" s="533">
        <v>43264</v>
      </c>
      <c r="AB2122" s="203"/>
      <c r="AC2122" s="64" t="s">
        <v>30318</v>
      </c>
      <c r="AD2122" s="56" t="s">
        <v>224</v>
      </c>
      <c r="AE2122" s="56"/>
      <c r="AF2122" s="61"/>
      <c r="AG2122" s="61"/>
      <c r="AH2122" s="67" t="str">
        <v>Jun</v>
      </c>
      <c r="AI2122" s="68" t="str">
        <v>Jun</v>
      </c>
      <c r="AJ2122" s="69" t="e">
        <f t="shared" si="4"/>
        <v>#REF!</v>
      </c>
      <c r="AK2122" s="70">
        <f t="shared" si="1"/>
        <v>43287</v>
      </c>
      <c r="AL2122" s="71" t="e">
        <f t="shared" ca="1" si="5"/>
        <v>#REF!</v>
      </c>
      <c r="AM2122" s="71" t="str">
        <v>2018</v>
      </c>
      <c r="AN2122" s="70">
        <f t="shared" si="3"/>
        <v>43267</v>
      </c>
      <c r="AO2122" s="70" t="s">
        <v>123</v>
      </c>
    </row>
    <row r="2123" spans="1:41" ht="14.4">
      <c r="A2123" s="55" t="s">
        <v>30319</v>
      </c>
      <c r="B2123" s="56" t="s">
        <v>89</v>
      </c>
      <c r="C2123" s="57">
        <v>43264</v>
      </c>
      <c r="D2123" s="56" t="s">
        <v>90</v>
      </c>
      <c r="E2123" s="56" t="s">
        <v>15779</v>
      </c>
      <c r="F2123" s="58" t="s">
        <v>214</v>
      </c>
      <c r="G2123" s="58" t="s">
        <v>26785</v>
      </c>
      <c r="H2123" s="56" t="s">
        <v>2445</v>
      </c>
      <c r="I2123" s="57"/>
      <c r="J2123" s="57">
        <v>43277</v>
      </c>
      <c r="K2123" s="56" t="s">
        <v>18</v>
      </c>
      <c r="L2123" s="56" t="s">
        <v>18</v>
      </c>
      <c r="M2123" s="60" t="s">
        <v>30320</v>
      </c>
      <c r="N2123" s="61"/>
      <c r="O2123" s="56" t="s">
        <v>249</v>
      </c>
      <c r="P2123" s="56" t="s">
        <v>30321</v>
      </c>
      <c r="Q2123" s="56" t="s">
        <v>96</v>
      </c>
      <c r="R2123" s="56"/>
      <c r="S2123" s="56" t="s">
        <v>108</v>
      </c>
      <c r="T2123" s="56" t="s">
        <v>108</v>
      </c>
      <c r="U2123" s="56"/>
      <c r="V2123" s="56"/>
      <c r="W2123" s="56" t="s">
        <v>108</v>
      </c>
      <c r="X2123" s="56" t="s">
        <v>108</v>
      </c>
      <c r="Y2123" s="61"/>
      <c r="Z2123" s="56" t="s">
        <v>18</v>
      </c>
      <c r="AA2123" s="533">
        <v>43270</v>
      </c>
      <c r="AB2123" s="203"/>
      <c r="AC2123" s="64" t="s">
        <v>30322</v>
      </c>
      <c r="AD2123" s="56" t="s">
        <v>79</v>
      </c>
      <c r="AE2123" s="56"/>
      <c r="AF2123" s="61"/>
      <c r="AG2123" s="61"/>
      <c r="AH2123" s="67" t="str">
        <v>Jun</v>
      </c>
      <c r="AI2123" s="68" t="str">
        <v>Jun</v>
      </c>
      <c r="AJ2123" s="69" t="e">
        <f t="shared" si="4"/>
        <v>#REF!</v>
      </c>
      <c r="AK2123" s="70">
        <f t="shared" si="1"/>
        <v>43294</v>
      </c>
      <c r="AL2123" s="71" t="e">
        <f t="shared" ca="1" si="5"/>
        <v>#REF!</v>
      </c>
      <c r="AM2123" s="71" t="str">
        <v>2018</v>
      </c>
      <c r="AN2123" s="70">
        <f t="shared" si="3"/>
        <v>43274</v>
      </c>
      <c r="AO2123" s="70" t="s">
        <v>123</v>
      </c>
    </row>
    <row r="2124" spans="1:41" ht="14.4">
      <c r="A2124" s="55" t="s">
        <v>30323</v>
      </c>
      <c r="B2124" s="56" t="s">
        <v>89</v>
      </c>
      <c r="C2124" s="57">
        <v>43258</v>
      </c>
      <c r="D2124" s="56" t="s">
        <v>90</v>
      </c>
      <c r="E2124" s="56" t="s">
        <v>15779</v>
      </c>
      <c r="F2124" s="58" t="s">
        <v>214</v>
      </c>
      <c r="G2124" s="58" t="s">
        <v>5916</v>
      </c>
      <c r="H2124" s="56" t="s">
        <v>15779</v>
      </c>
      <c r="I2124" s="57"/>
      <c r="J2124" s="57">
        <v>43271</v>
      </c>
      <c r="K2124" s="56" t="s">
        <v>18</v>
      </c>
      <c r="L2124" s="56" t="s">
        <v>14</v>
      </c>
      <c r="M2124" s="60" t="s">
        <v>30324</v>
      </c>
      <c r="N2124" s="61"/>
      <c r="O2124" s="61"/>
      <c r="P2124" s="61"/>
      <c r="Q2124" s="56" t="s">
        <v>96</v>
      </c>
      <c r="R2124" s="56"/>
      <c r="S2124" s="56" t="s">
        <v>108</v>
      </c>
      <c r="T2124" s="56" t="s">
        <v>108</v>
      </c>
      <c r="U2124" s="56"/>
      <c r="V2124" s="56"/>
      <c r="W2124" s="56" t="s">
        <v>108</v>
      </c>
      <c r="X2124" s="56" t="s">
        <v>108</v>
      </c>
      <c r="Y2124" s="61"/>
      <c r="Z2124" s="56" t="s">
        <v>14</v>
      </c>
      <c r="AA2124" s="533">
        <v>43264</v>
      </c>
      <c r="AB2124" s="203"/>
      <c r="AC2124" s="64" t="s">
        <v>30325</v>
      </c>
      <c r="AD2124" s="56" t="s">
        <v>633</v>
      </c>
      <c r="AE2124" s="56"/>
      <c r="AF2124" s="61"/>
      <c r="AG2124" s="61"/>
      <c r="AH2124" s="67" t="str">
        <v>Jun</v>
      </c>
      <c r="AI2124" s="68" t="str">
        <v>Jun</v>
      </c>
      <c r="AJ2124" s="69" t="e">
        <f t="shared" si="4"/>
        <v>#REF!</v>
      </c>
      <c r="AK2124" s="70">
        <f t="shared" si="1"/>
        <v>43288</v>
      </c>
      <c r="AL2124" s="71" t="e">
        <f t="shared" ca="1" si="5"/>
        <v>#REF!</v>
      </c>
      <c r="AM2124" s="71" t="str">
        <v>2018</v>
      </c>
      <c r="AN2124" s="70">
        <f t="shared" si="3"/>
        <v>43268</v>
      </c>
      <c r="AO2124" s="70" t="s">
        <v>123</v>
      </c>
    </row>
    <row r="2125" spans="1:41" ht="14.4">
      <c r="A2125" s="55" t="s">
        <v>30326</v>
      </c>
      <c r="B2125" s="56" t="s">
        <v>89</v>
      </c>
      <c r="C2125" s="57">
        <v>43259</v>
      </c>
      <c r="D2125" s="56" t="s">
        <v>90</v>
      </c>
      <c r="E2125" s="56" t="s">
        <v>15779</v>
      </c>
      <c r="F2125" s="58" t="s">
        <v>214</v>
      </c>
      <c r="G2125" s="58" t="s">
        <v>214</v>
      </c>
      <c r="H2125" s="56" t="s">
        <v>15779</v>
      </c>
      <c r="I2125" s="57"/>
      <c r="J2125" s="57">
        <v>43272</v>
      </c>
      <c r="K2125" s="56" t="s">
        <v>18</v>
      </c>
      <c r="L2125" s="56" t="s">
        <v>18</v>
      </c>
      <c r="M2125" s="60" t="s">
        <v>30327</v>
      </c>
      <c r="N2125" s="61"/>
      <c r="O2125" s="61"/>
      <c r="P2125" s="61"/>
      <c r="Q2125" s="56" t="s">
        <v>96</v>
      </c>
      <c r="R2125" s="56"/>
      <c r="S2125" s="56" t="s">
        <v>108</v>
      </c>
      <c r="T2125" s="56" t="s">
        <v>18</v>
      </c>
      <c r="U2125" s="56"/>
      <c r="V2125" s="56"/>
      <c r="W2125" s="56" t="s">
        <v>108</v>
      </c>
      <c r="X2125" s="56" t="s">
        <v>108</v>
      </c>
      <c r="Y2125" s="61"/>
      <c r="Z2125" s="56" t="s">
        <v>18</v>
      </c>
      <c r="AA2125" s="533">
        <v>43270</v>
      </c>
      <c r="AB2125" s="203"/>
      <c r="AC2125" s="64" t="s">
        <v>30328</v>
      </c>
      <c r="AD2125" s="56" t="s">
        <v>79</v>
      </c>
      <c r="AE2125" s="56"/>
      <c r="AF2125" s="61"/>
      <c r="AG2125" s="61"/>
      <c r="AH2125" s="67" t="str">
        <v>Jun</v>
      </c>
      <c r="AI2125" s="68" t="str">
        <v>Jun</v>
      </c>
      <c r="AJ2125" s="69" t="e">
        <f t="shared" si="4"/>
        <v>#REF!</v>
      </c>
      <c r="AK2125" s="70">
        <f t="shared" si="1"/>
        <v>43289</v>
      </c>
      <c r="AL2125" s="71" t="e">
        <f t="shared" ca="1" si="5"/>
        <v>#REF!</v>
      </c>
      <c r="AM2125" s="71" t="str">
        <v>2018</v>
      </c>
      <c r="AN2125" s="70">
        <f t="shared" si="3"/>
        <v>43269</v>
      </c>
      <c r="AO2125" s="70" t="s">
        <v>123</v>
      </c>
    </row>
    <row r="2126" spans="1:41" ht="14.4">
      <c r="A2126" s="55" t="s">
        <v>30329</v>
      </c>
      <c r="B2126" s="56" t="s">
        <v>89</v>
      </c>
      <c r="C2126" s="57">
        <v>43266</v>
      </c>
      <c r="D2126" s="56" t="s">
        <v>90</v>
      </c>
      <c r="E2126" s="56" t="s">
        <v>15779</v>
      </c>
      <c r="F2126" s="58" t="s">
        <v>214</v>
      </c>
      <c r="G2126" s="58" t="s">
        <v>4611</v>
      </c>
      <c r="H2126" s="56" t="s">
        <v>15779</v>
      </c>
      <c r="I2126" s="57"/>
      <c r="J2126" s="57">
        <v>43279</v>
      </c>
      <c r="K2126" s="56" t="s">
        <v>18</v>
      </c>
      <c r="L2126" s="56" t="s">
        <v>18</v>
      </c>
      <c r="M2126" s="60" t="s">
        <v>30330</v>
      </c>
      <c r="N2126" s="61"/>
      <c r="O2126" s="56" t="s">
        <v>1143</v>
      </c>
      <c r="P2126" s="61"/>
      <c r="Q2126" s="56" t="s">
        <v>478</v>
      </c>
      <c r="R2126" s="56"/>
      <c r="S2126" s="56" t="s">
        <v>108</v>
      </c>
      <c r="T2126" s="56" t="s">
        <v>108</v>
      </c>
      <c r="U2126" s="56"/>
      <c r="V2126" s="56"/>
      <c r="W2126" s="56" t="s">
        <v>108</v>
      </c>
      <c r="X2126" s="56" t="s">
        <v>108</v>
      </c>
      <c r="Y2126" s="61"/>
      <c r="Z2126" s="56" t="s">
        <v>18</v>
      </c>
      <c r="AA2126" s="533">
        <v>43277</v>
      </c>
      <c r="AB2126" s="203"/>
      <c r="AC2126" s="64" t="s">
        <v>30331</v>
      </c>
      <c r="AD2126" s="56" t="s">
        <v>79</v>
      </c>
      <c r="AE2126" s="56"/>
      <c r="AF2126" s="61"/>
      <c r="AG2126" s="61"/>
      <c r="AH2126" s="67" t="str">
        <v>Jun</v>
      </c>
      <c r="AI2126" s="68" t="str">
        <v>Jun</v>
      </c>
      <c r="AJ2126" s="69" t="e">
        <f t="shared" si="4"/>
        <v>#REF!</v>
      </c>
      <c r="AK2126" s="70">
        <f t="shared" si="1"/>
        <v>43296</v>
      </c>
      <c r="AL2126" s="71" t="e">
        <f t="shared" ca="1" si="5"/>
        <v>#REF!</v>
      </c>
      <c r="AM2126" s="71" t="str">
        <v>2018</v>
      </c>
      <c r="AN2126" s="70">
        <f t="shared" si="3"/>
        <v>43276</v>
      </c>
      <c r="AO2126" s="70" t="s">
        <v>123</v>
      </c>
    </row>
    <row r="2127" spans="1:41" ht="14.4">
      <c r="A2127" s="55" t="s">
        <v>30332</v>
      </c>
      <c r="B2127" s="56" t="s">
        <v>89</v>
      </c>
      <c r="C2127" s="57">
        <v>43244</v>
      </c>
      <c r="D2127" s="56" t="s">
        <v>1027</v>
      </c>
      <c r="E2127" s="56" t="s">
        <v>12</v>
      </c>
      <c r="F2127" s="58" t="s">
        <v>106</v>
      </c>
      <c r="G2127" s="58" t="s">
        <v>107</v>
      </c>
      <c r="H2127" s="56" t="s">
        <v>12</v>
      </c>
      <c r="I2127" s="59"/>
      <c r="J2127" s="59"/>
      <c r="K2127" s="61"/>
      <c r="L2127" s="61"/>
      <c r="M2127" s="60" t="s">
        <v>30333</v>
      </c>
      <c r="N2127" s="61"/>
      <c r="O2127" s="56" t="s">
        <v>137</v>
      </c>
      <c r="P2127" s="56" t="s">
        <v>30334</v>
      </c>
      <c r="Q2127" s="56" t="s">
        <v>17</v>
      </c>
      <c r="R2127" s="66"/>
      <c r="S2127" s="61"/>
      <c r="T2127" s="61"/>
      <c r="U2127" s="402"/>
      <c r="V2127" s="66"/>
      <c r="W2127" s="66"/>
      <c r="X2127" s="402"/>
      <c r="Y2127" s="61"/>
      <c r="Z2127" s="56" t="s">
        <v>18</v>
      </c>
      <c r="AA2127" s="533">
        <v>43269</v>
      </c>
      <c r="AB2127" s="203"/>
      <c r="AC2127" s="95"/>
      <c r="AD2127" s="56" t="s">
        <v>79</v>
      </c>
      <c r="AE2127" s="56"/>
      <c r="AF2127" s="61"/>
      <c r="AG2127" s="61"/>
      <c r="AH2127" s="67" t="str">
        <v>May</v>
      </c>
      <c r="AI2127" s="68" t="str">
        <v>Jun</v>
      </c>
      <c r="AJ2127" s="69" t="e">
        <f t="shared" si="4"/>
        <v>#REF!</v>
      </c>
      <c r="AK2127" s="70">
        <f t="shared" si="1"/>
        <v>43274</v>
      </c>
      <c r="AL2127" s="71" t="e">
        <f t="shared" ca="1" si="5"/>
        <v>#REF!</v>
      </c>
      <c r="AM2127" s="71" t="str">
        <v>2018</v>
      </c>
      <c r="AN2127" s="70">
        <f t="shared" si="3"/>
        <v>43254</v>
      </c>
      <c r="AO2127" s="70" t="s">
        <v>123</v>
      </c>
    </row>
    <row r="2128" spans="1:41" ht="14.4">
      <c r="A2128" s="55" t="s">
        <v>30335</v>
      </c>
      <c r="B2128" s="56" t="s">
        <v>89</v>
      </c>
      <c r="C2128" s="57">
        <v>43269</v>
      </c>
      <c r="D2128" s="56" t="s">
        <v>90</v>
      </c>
      <c r="E2128" s="56" t="s">
        <v>15779</v>
      </c>
      <c r="F2128" s="58" t="s">
        <v>214</v>
      </c>
      <c r="G2128" s="58" t="s">
        <v>5916</v>
      </c>
      <c r="H2128" s="56" t="s">
        <v>15779</v>
      </c>
      <c r="I2128" s="57"/>
      <c r="J2128" s="57">
        <v>43280</v>
      </c>
      <c r="K2128" s="56" t="s">
        <v>18</v>
      </c>
      <c r="L2128" s="56" t="s">
        <v>18</v>
      </c>
      <c r="M2128" s="60" t="s">
        <v>30336</v>
      </c>
      <c r="N2128" s="61"/>
      <c r="O2128" s="61"/>
      <c r="P2128" s="61"/>
      <c r="Q2128" s="56" t="s">
        <v>478</v>
      </c>
      <c r="R2128" s="56"/>
      <c r="S2128" s="56" t="s">
        <v>108</v>
      </c>
      <c r="T2128" s="56" t="s">
        <v>108</v>
      </c>
      <c r="U2128" s="56"/>
      <c r="V2128" s="56"/>
      <c r="W2128" s="56" t="s">
        <v>108</v>
      </c>
      <c r="X2128" s="56" t="s">
        <v>108</v>
      </c>
      <c r="Y2128" s="56" t="s">
        <v>108</v>
      </c>
      <c r="Z2128" s="56" t="s">
        <v>18</v>
      </c>
      <c r="AA2128" s="533">
        <v>43273</v>
      </c>
      <c r="AB2128" s="203"/>
      <c r="AC2128" s="64" t="s">
        <v>30337</v>
      </c>
      <c r="AD2128" s="56" t="s">
        <v>79</v>
      </c>
      <c r="AE2128" s="56"/>
      <c r="AF2128" s="61"/>
      <c r="AG2128" s="61"/>
      <c r="AH2128" s="67" t="str">
        <v>Jun</v>
      </c>
      <c r="AI2128" s="68" t="str">
        <v>Jun</v>
      </c>
      <c r="AJ2128" s="69" t="e">
        <f t="shared" si="4"/>
        <v>#REF!</v>
      </c>
      <c r="AK2128" s="70">
        <f t="shared" si="1"/>
        <v>43299</v>
      </c>
      <c r="AL2128" s="71" t="e">
        <f t="shared" ca="1" si="5"/>
        <v>#REF!</v>
      </c>
      <c r="AM2128" s="71" t="str">
        <v>2018</v>
      </c>
      <c r="AN2128" s="70">
        <f t="shared" si="3"/>
        <v>43279</v>
      </c>
      <c r="AO2128" s="70" t="s">
        <v>123</v>
      </c>
    </row>
    <row r="2129" spans="1:41" ht="14.4">
      <c r="A2129" s="55" t="s">
        <v>30338</v>
      </c>
      <c r="B2129" s="56" t="s">
        <v>89</v>
      </c>
      <c r="C2129" s="57">
        <v>43270</v>
      </c>
      <c r="D2129" s="56" t="s">
        <v>90</v>
      </c>
      <c r="E2129" s="56" t="s">
        <v>30</v>
      </c>
      <c r="F2129" s="58" t="s">
        <v>106</v>
      </c>
      <c r="G2129" s="58" t="s">
        <v>107</v>
      </c>
      <c r="H2129" s="56" t="s">
        <v>30</v>
      </c>
      <c r="I2129" s="59"/>
      <c r="J2129" s="59"/>
      <c r="K2129" s="61"/>
      <c r="L2129" s="61"/>
      <c r="M2129" s="60" t="s">
        <v>28342</v>
      </c>
      <c r="N2129" s="61"/>
      <c r="O2129" s="56" t="s">
        <v>271</v>
      </c>
      <c r="P2129" s="56" t="s">
        <v>28343</v>
      </c>
      <c r="Q2129" s="56" t="s">
        <v>28</v>
      </c>
      <c r="R2129" s="56"/>
      <c r="S2129" s="56"/>
      <c r="T2129" s="61"/>
      <c r="U2129" s="402"/>
      <c r="V2129" s="66"/>
      <c r="W2129" s="66"/>
      <c r="X2129" s="402"/>
      <c r="Y2129" s="61"/>
      <c r="Z2129" s="56" t="s">
        <v>18</v>
      </c>
      <c r="AA2129" s="533">
        <v>43271</v>
      </c>
      <c r="AB2129" s="203"/>
      <c r="AC2129" s="95"/>
      <c r="AD2129" s="56" t="s">
        <v>79</v>
      </c>
      <c r="AE2129" s="61"/>
      <c r="AF2129" s="61"/>
      <c r="AG2129" s="61"/>
      <c r="AH2129" s="67" t="str">
        <v>Jun</v>
      </c>
      <c r="AI2129" s="68" t="str">
        <v>Jun</v>
      </c>
      <c r="AJ2129" s="69" t="e">
        <f t="shared" si="4"/>
        <v>#REF!</v>
      </c>
      <c r="AK2129" s="70">
        <f t="shared" si="1"/>
        <v>43300</v>
      </c>
      <c r="AL2129" s="71" t="e">
        <f t="shared" ca="1" si="5"/>
        <v>#REF!</v>
      </c>
      <c r="AM2129" s="71" t="str">
        <v>2018</v>
      </c>
      <c r="AN2129" s="70">
        <f t="shared" si="3"/>
        <v>43280</v>
      </c>
      <c r="AO2129" s="70" t="s">
        <v>123</v>
      </c>
    </row>
    <row r="2130" spans="1:41" ht="14.4">
      <c r="A2130" s="55" t="s">
        <v>30339</v>
      </c>
      <c r="B2130" s="56" t="s">
        <v>89</v>
      </c>
      <c r="C2130" s="57">
        <v>43270</v>
      </c>
      <c r="D2130" s="56" t="s">
        <v>90</v>
      </c>
      <c r="E2130" s="56" t="s">
        <v>30</v>
      </c>
      <c r="F2130" s="58" t="s">
        <v>106</v>
      </c>
      <c r="G2130" s="58" t="s">
        <v>107</v>
      </c>
      <c r="H2130" s="56" t="s">
        <v>30</v>
      </c>
      <c r="I2130" s="59"/>
      <c r="J2130" s="59"/>
      <c r="K2130" s="61"/>
      <c r="L2130" s="61"/>
      <c r="M2130" s="60" t="s">
        <v>28342</v>
      </c>
      <c r="N2130" s="61"/>
      <c r="O2130" s="56" t="s">
        <v>271</v>
      </c>
      <c r="P2130" s="61"/>
      <c r="Q2130" s="56" t="s">
        <v>28</v>
      </c>
      <c r="R2130" s="66"/>
      <c r="S2130" s="61"/>
      <c r="T2130" s="61"/>
      <c r="U2130" s="402"/>
      <c r="V2130" s="66"/>
      <c r="W2130" s="66"/>
      <c r="X2130" s="402"/>
      <c r="Y2130" s="61"/>
      <c r="Z2130" s="56" t="s">
        <v>14</v>
      </c>
      <c r="AA2130" s="57">
        <v>43272</v>
      </c>
      <c r="AB2130" s="203"/>
      <c r="AC2130" s="64" t="s">
        <v>30340</v>
      </c>
      <c r="AD2130" s="56" t="s">
        <v>118</v>
      </c>
      <c r="AE2130" s="61"/>
      <c r="AF2130" s="61"/>
      <c r="AG2130" s="61"/>
      <c r="AH2130" s="67" t="str">
        <v>Jun</v>
      </c>
      <c r="AI2130" s="68" t="str">
        <v>Jun</v>
      </c>
      <c r="AJ2130" s="69" t="e">
        <f t="shared" si="4"/>
        <v>#REF!</v>
      </c>
      <c r="AK2130" s="70">
        <f t="shared" si="1"/>
        <v>43300</v>
      </c>
      <c r="AL2130" s="71" t="e">
        <f t="shared" ca="1" si="5"/>
        <v>#REF!</v>
      </c>
      <c r="AM2130" s="71" t="str">
        <v>2018</v>
      </c>
      <c r="AN2130" s="70">
        <f t="shared" si="3"/>
        <v>43280</v>
      </c>
      <c r="AO2130" s="70" t="s">
        <v>123</v>
      </c>
    </row>
    <row r="2131" spans="1:41" ht="14.4">
      <c r="A2131" s="55" t="s">
        <v>30341</v>
      </c>
      <c r="B2131" s="56" t="s">
        <v>89</v>
      </c>
      <c r="C2131" s="57">
        <v>43217</v>
      </c>
      <c r="D2131" s="56" t="s">
        <v>90</v>
      </c>
      <c r="E2131" s="56" t="s">
        <v>15779</v>
      </c>
      <c r="F2131" s="58" t="s">
        <v>214</v>
      </c>
      <c r="G2131" s="58" t="s">
        <v>214</v>
      </c>
      <c r="H2131" s="56" t="s">
        <v>15779</v>
      </c>
      <c r="I2131" s="59"/>
      <c r="J2131" s="59"/>
      <c r="K2131" s="61"/>
      <c r="L2131" s="61"/>
      <c r="M2131" s="60" t="s">
        <v>30342</v>
      </c>
      <c r="N2131" s="61"/>
      <c r="O2131" s="56" t="s">
        <v>143</v>
      </c>
      <c r="P2131" s="56" t="s">
        <v>30343</v>
      </c>
      <c r="Q2131" s="56" t="s">
        <v>96</v>
      </c>
      <c r="R2131" s="66"/>
      <c r="S2131" s="61"/>
      <c r="T2131" s="61"/>
      <c r="U2131" s="402"/>
      <c r="V2131" s="66"/>
      <c r="W2131" s="66"/>
      <c r="X2131" s="402"/>
      <c r="Y2131" s="61"/>
      <c r="Z2131" s="56" t="s">
        <v>14</v>
      </c>
      <c r="AA2131" s="57">
        <v>43269</v>
      </c>
      <c r="AB2131" s="203"/>
      <c r="AC2131" s="64" t="s">
        <v>30344</v>
      </c>
      <c r="AD2131" s="56" t="s">
        <v>179</v>
      </c>
      <c r="AE2131" s="61"/>
      <c r="AF2131" s="61"/>
      <c r="AG2131" s="61"/>
      <c r="AH2131" s="67" t="str">
        <v>Apr</v>
      </c>
      <c r="AI2131" s="68" t="str">
        <v>Jun</v>
      </c>
      <c r="AJ2131" s="69" t="e">
        <f t="shared" si="4"/>
        <v>#REF!</v>
      </c>
      <c r="AK2131" s="70">
        <f t="shared" si="1"/>
        <v>43247</v>
      </c>
      <c r="AL2131" s="71" t="e">
        <f t="shared" ca="1" si="5"/>
        <v>#REF!</v>
      </c>
      <c r="AM2131" s="71" t="str">
        <v>2018</v>
      </c>
      <c r="AN2131" s="70">
        <f t="shared" si="3"/>
        <v>43227</v>
      </c>
      <c r="AO2131" s="70" t="s">
        <v>123</v>
      </c>
    </row>
    <row r="2132" spans="1:41" ht="14.4">
      <c r="A2132" s="55" t="s">
        <v>30345</v>
      </c>
      <c r="B2132" s="56" t="s">
        <v>89</v>
      </c>
      <c r="C2132" s="57">
        <v>43278</v>
      </c>
      <c r="D2132" s="56" t="s">
        <v>90</v>
      </c>
      <c r="E2132" s="56" t="s">
        <v>15779</v>
      </c>
      <c r="F2132" s="58" t="s">
        <v>214</v>
      </c>
      <c r="G2132" s="58" t="s">
        <v>25405</v>
      </c>
      <c r="H2132" s="56" t="s">
        <v>2445</v>
      </c>
      <c r="I2132" s="57"/>
      <c r="J2132" s="57">
        <v>43292</v>
      </c>
      <c r="K2132" s="56" t="s">
        <v>108</v>
      </c>
      <c r="L2132" s="56" t="s">
        <v>108</v>
      </c>
      <c r="M2132" s="60" t="s">
        <v>30346</v>
      </c>
      <c r="N2132" s="61"/>
      <c r="O2132" s="61"/>
      <c r="P2132" s="61"/>
      <c r="Q2132" s="56" t="s">
        <v>96</v>
      </c>
      <c r="R2132" s="56"/>
      <c r="S2132" s="56" t="s">
        <v>108</v>
      </c>
      <c r="T2132" s="56" t="s">
        <v>18</v>
      </c>
      <c r="U2132" s="56"/>
      <c r="V2132" s="56"/>
      <c r="W2132" s="56" t="s">
        <v>108</v>
      </c>
      <c r="X2132" s="56" t="s">
        <v>108</v>
      </c>
      <c r="Y2132" s="61"/>
      <c r="Z2132" s="56" t="s">
        <v>108</v>
      </c>
      <c r="AA2132" s="533">
        <v>43278</v>
      </c>
      <c r="AB2132" s="203"/>
      <c r="AC2132" s="64" t="s">
        <v>30347</v>
      </c>
      <c r="AD2132" s="56" t="s">
        <v>179</v>
      </c>
      <c r="AE2132" s="56"/>
      <c r="AF2132" s="61"/>
      <c r="AG2132" s="61"/>
      <c r="AH2132" s="67" t="str">
        <v>Jun</v>
      </c>
      <c r="AI2132" s="68" t="str">
        <v>Jun</v>
      </c>
      <c r="AJ2132" s="69" t="e">
        <f t="shared" si="4"/>
        <v>#REF!</v>
      </c>
      <c r="AK2132" s="70">
        <f t="shared" si="1"/>
        <v>43308</v>
      </c>
      <c r="AL2132" s="71" t="e">
        <f t="shared" ca="1" si="5"/>
        <v>#REF!</v>
      </c>
      <c r="AM2132" s="71" t="str">
        <v>2018</v>
      </c>
      <c r="AN2132" s="70">
        <f t="shared" si="3"/>
        <v>43288</v>
      </c>
      <c r="AO2132" s="70" t="s">
        <v>123</v>
      </c>
    </row>
    <row r="2133" spans="1:41" ht="14.4">
      <c r="A2133" s="55" t="s">
        <v>30348</v>
      </c>
      <c r="B2133" s="56" t="s">
        <v>89</v>
      </c>
      <c r="C2133" s="57">
        <v>43280</v>
      </c>
      <c r="D2133" s="56" t="s">
        <v>90</v>
      </c>
      <c r="E2133" s="56" t="s">
        <v>15779</v>
      </c>
      <c r="F2133" s="58" t="s">
        <v>214</v>
      </c>
      <c r="G2133" s="58" t="s">
        <v>20669</v>
      </c>
      <c r="H2133" s="56" t="s">
        <v>2445</v>
      </c>
      <c r="I2133" s="57"/>
      <c r="J2133" s="57">
        <v>43294</v>
      </c>
      <c r="K2133" s="56" t="s">
        <v>18</v>
      </c>
      <c r="L2133" s="56" t="s">
        <v>18</v>
      </c>
      <c r="M2133" s="60" t="s">
        <v>30349</v>
      </c>
      <c r="N2133" s="61"/>
      <c r="O2133" s="61"/>
      <c r="P2133" s="61"/>
      <c r="Q2133" s="56" t="s">
        <v>478</v>
      </c>
      <c r="R2133" s="56"/>
      <c r="S2133" s="56" t="s">
        <v>108</v>
      </c>
      <c r="T2133" s="56" t="s">
        <v>18</v>
      </c>
      <c r="U2133" s="56"/>
      <c r="V2133" s="56"/>
      <c r="W2133" s="56" t="s">
        <v>108</v>
      </c>
      <c r="X2133" s="56" t="s">
        <v>108</v>
      </c>
      <c r="Y2133" s="61"/>
      <c r="Z2133" s="56" t="s">
        <v>18</v>
      </c>
      <c r="AA2133" s="533">
        <v>43283</v>
      </c>
      <c r="AB2133" s="203"/>
      <c r="AC2133" s="64" t="s">
        <v>30350</v>
      </c>
      <c r="AD2133" s="56" t="s">
        <v>79</v>
      </c>
      <c r="AE2133" s="56"/>
      <c r="AF2133" s="61"/>
      <c r="AG2133" s="61"/>
      <c r="AH2133" s="67" t="str">
        <v>Jun</v>
      </c>
      <c r="AI2133" s="68" t="str">
        <v>Jul</v>
      </c>
      <c r="AJ2133" s="69" t="e">
        <f t="shared" si="4"/>
        <v>#REF!</v>
      </c>
      <c r="AK2133" s="70">
        <f t="shared" si="1"/>
        <v>43310</v>
      </c>
      <c r="AL2133" s="71" t="e">
        <f t="shared" ca="1" si="5"/>
        <v>#REF!</v>
      </c>
      <c r="AM2133" s="71" t="str">
        <v>2018</v>
      </c>
      <c r="AN2133" s="70">
        <f t="shared" si="3"/>
        <v>43290</v>
      </c>
      <c r="AO2133" s="70" t="s">
        <v>123</v>
      </c>
    </row>
    <row r="2134" spans="1:41" ht="14.4">
      <c r="A2134" s="55" t="s">
        <v>30351</v>
      </c>
      <c r="B2134" s="56" t="s">
        <v>89</v>
      </c>
      <c r="C2134" s="57">
        <v>43280</v>
      </c>
      <c r="D2134" s="56" t="s">
        <v>90</v>
      </c>
      <c r="E2134" s="56" t="s">
        <v>15779</v>
      </c>
      <c r="F2134" s="58" t="s">
        <v>214</v>
      </c>
      <c r="G2134" s="58" t="s">
        <v>5916</v>
      </c>
      <c r="H2134" s="56" t="s">
        <v>2445</v>
      </c>
      <c r="I2134" s="57"/>
      <c r="J2134" s="57">
        <v>43294</v>
      </c>
      <c r="K2134" s="56" t="s">
        <v>18</v>
      </c>
      <c r="L2134" s="56" t="s">
        <v>108</v>
      </c>
      <c r="M2134" s="60" t="s">
        <v>30352</v>
      </c>
      <c r="N2134" s="61"/>
      <c r="O2134" s="61"/>
      <c r="P2134" s="61"/>
      <c r="Q2134" s="56" t="s">
        <v>478</v>
      </c>
      <c r="R2134" s="56"/>
      <c r="S2134" s="56" t="s">
        <v>108</v>
      </c>
      <c r="T2134" s="56" t="s">
        <v>18</v>
      </c>
      <c r="U2134" s="56"/>
      <c r="V2134" s="56"/>
      <c r="W2134" s="56" t="s">
        <v>108</v>
      </c>
      <c r="X2134" s="56" t="s">
        <v>108</v>
      </c>
      <c r="Y2134" s="61"/>
      <c r="Z2134" s="56" t="s">
        <v>14</v>
      </c>
      <c r="AA2134" s="533">
        <v>43284</v>
      </c>
      <c r="AB2134" s="203"/>
      <c r="AC2134" s="64" t="s">
        <v>30353</v>
      </c>
      <c r="AD2134" s="56" t="s">
        <v>224</v>
      </c>
      <c r="AE2134" s="56"/>
      <c r="AF2134" s="61"/>
      <c r="AG2134" s="61"/>
      <c r="AH2134" s="67" t="str">
        <v>Jun</v>
      </c>
      <c r="AI2134" s="68" t="str">
        <v>Jul</v>
      </c>
      <c r="AJ2134" s="69" t="e">
        <f t="shared" si="4"/>
        <v>#REF!</v>
      </c>
      <c r="AK2134" s="70">
        <f t="shared" si="1"/>
        <v>43310</v>
      </c>
      <c r="AL2134" s="71" t="e">
        <f t="shared" ca="1" si="5"/>
        <v>#REF!</v>
      </c>
      <c r="AM2134" s="71" t="str">
        <v>2018</v>
      </c>
      <c r="AN2134" s="70">
        <f t="shared" si="3"/>
        <v>43290</v>
      </c>
      <c r="AO2134" s="70" t="s">
        <v>123</v>
      </c>
    </row>
    <row r="2135" spans="1:41" ht="14.4">
      <c r="A2135" s="55" t="s">
        <v>30354</v>
      </c>
      <c r="B2135" s="56" t="s">
        <v>89</v>
      </c>
      <c r="C2135" s="57">
        <v>43280</v>
      </c>
      <c r="D2135" s="56" t="s">
        <v>90</v>
      </c>
      <c r="E2135" s="56" t="s">
        <v>15779</v>
      </c>
      <c r="F2135" s="58" t="s">
        <v>214</v>
      </c>
      <c r="G2135" s="58" t="s">
        <v>214</v>
      </c>
      <c r="H2135" s="56" t="s">
        <v>2445</v>
      </c>
      <c r="I2135" s="57"/>
      <c r="J2135" s="57">
        <v>43294</v>
      </c>
      <c r="K2135" s="56" t="s">
        <v>18</v>
      </c>
      <c r="L2135" s="56" t="s">
        <v>108</v>
      </c>
      <c r="M2135" s="60" t="s">
        <v>30355</v>
      </c>
      <c r="N2135" s="61"/>
      <c r="O2135" s="61"/>
      <c r="P2135" s="61"/>
      <c r="Q2135" s="56" t="s">
        <v>96</v>
      </c>
      <c r="R2135" s="56"/>
      <c r="S2135" s="56" t="s">
        <v>108</v>
      </c>
      <c r="T2135" s="56" t="s">
        <v>108</v>
      </c>
      <c r="U2135" s="56"/>
      <c r="V2135" s="56"/>
      <c r="W2135" s="56" t="s">
        <v>108</v>
      </c>
      <c r="X2135" s="56" t="s">
        <v>108</v>
      </c>
      <c r="Y2135" s="61"/>
      <c r="Z2135" s="56" t="s">
        <v>108</v>
      </c>
      <c r="AA2135" s="533">
        <v>43282</v>
      </c>
      <c r="AB2135" s="203"/>
      <c r="AC2135" s="64" t="s">
        <v>30356</v>
      </c>
      <c r="AD2135" s="56" t="s">
        <v>224</v>
      </c>
      <c r="AE2135" s="56"/>
      <c r="AF2135" s="61"/>
      <c r="AG2135" s="61"/>
      <c r="AH2135" s="67" t="str">
        <v>Jun</v>
      </c>
      <c r="AI2135" s="68" t="str">
        <v>Jul</v>
      </c>
      <c r="AJ2135" s="69" t="e">
        <f t="shared" si="4"/>
        <v>#REF!</v>
      </c>
      <c r="AK2135" s="70">
        <f t="shared" si="1"/>
        <v>43310</v>
      </c>
      <c r="AL2135" s="71" t="e">
        <f t="shared" ca="1" si="5"/>
        <v>#REF!</v>
      </c>
      <c r="AM2135" s="71" t="str">
        <v>2018</v>
      </c>
      <c r="AN2135" s="70">
        <f t="shared" si="3"/>
        <v>43290</v>
      </c>
      <c r="AO2135" s="70" t="s">
        <v>123</v>
      </c>
    </row>
    <row r="2136" spans="1:41" ht="14.4">
      <c r="A2136" s="55" t="s">
        <v>30357</v>
      </c>
      <c r="B2136" s="56" t="s">
        <v>89</v>
      </c>
      <c r="C2136" s="57">
        <v>43280</v>
      </c>
      <c r="D2136" s="56" t="s">
        <v>90</v>
      </c>
      <c r="E2136" s="56" t="s">
        <v>15779</v>
      </c>
      <c r="F2136" s="58" t="s">
        <v>214</v>
      </c>
      <c r="G2136" s="58" t="s">
        <v>5916</v>
      </c>
      <c r="H2136" s="56" t="s">
        <v>2445</v>
      </c>
      <c r="I2136" s="57"/>
      <c r="J2136" s="57">
        <v>43294</v>
      </c>
      <c r="K2136" s="56" t="s">
        <v>18</v>
      </c>
      <c r="L2136" s="56" t="s">
        <v>18</v>
      </c>
      <c r="M2136" s="60" t="s">
        <v>30358</v>
      </c>
      <c r="N2136" s="61"/>
      <c r="O2136" s="61"/>
      <c r="P2136" s="61"/>
      <c r="Q2136" s="56" t="s">
        <v>96</v>
      </c>
      <c r="R2136" s="56"/>
      <c r="S2136" s="56" t="s">
        <v>108</v>
      </c>
      <c r="T2136" s="56" t="s">
        <v>108</v>
      </c>
      <c r="U2136" s="56"/>
      <c r="V2136" s="56"/>
      <c r="W2136" s="56" t="s">
        <v>108</v>
      </c>
      <c r="X2136" s="56" t="s">
        <v>108</v>
      </c>
      <c r="Y2136" s="61"/>
      <c r="Z2136" s="56" t="s">
        <v>18</v>
      </c>
      <c r="AA2136" s="533">
        <v>43286</v>
      </c>
      <c r="AB2136" s="203"/>
      <c r="AC2136" s="64" t="s">
        <v>30359</v>
      </c>
      <c r="AD2136" s="56" t="s">
        <v>79</v>
      </c>
      <c r="AE2136" s="56"/>
      <c r="AF2136" s="61"/>
      <c r="AG2136" s="61"/>
      <c r="AH2136" s="67" t="str">
        <v>Jun</v>
      </c>
      <c r="AI2136" s="68" t="str">
        <v>Jul</v>
      </c>
      <c r="AJ2136" s="69" t="e">
        <f t="shared" si="4"/>
        <v>#REF!</v>
      </c>
      <c r="AK2136" s="70">
        <f t="shared" si="1"/>
        <v>43310</v>
      </c>
      <c r="AL2136" s="71" t="e">
        <f t="shared" ca="1" si="5"/>
        <v>#REF!</v>
      </c>
      <c r="AM2136" s="71" t="str">
        <v>2018</v>
      </c>
      <c r="AN2136" s="70">
        <f t="shared" si="3"/>
        <v>43290</v>
      </c>
      <c r="AO2136" s="70" t="s">
        <v>123</v>
      </c>
    </row>
    <row r="2137" spans="1:41" ht="14.4">
      <c r="A2137" s="55" t="s">
        <v>30360</v>
      </c>
      <c r="B2137" s="56" t="s">
        <v>89</v>
      </c>
      <c r="C2137" s="57">
        <v>43283</v>
      </c>
      <c r="D2137" s="56" t="s">
        <v>131</v>
      </c>
      <c r="E2137" s="56" t="s">
        <v>140</v>
      </c>
      <c r="F2137" s="58" t="s">
        <v>106</v>
      </c>
      <c r="G2137" s="58" t="s">
        <v>107</v>
      </c>
      <c r="H2137" s="56" t="s">
        <v>140</v>
      </c>
      <c r="I2137" s="57"/>
      <c r="J2137" s="57">
        <v>43314</v>
      </c>
      <c r="K2137" s="56" t="s">
        <v>18</v>
      </c>
      <c r="L2137" s="56" t="s">
        <v>18</v>
      </c>
      <c r="M2137" s="60" t="s">
        <v>145</v>
      </c>
      <c r="N2137" s="56" t="s">
        <v>30361</v>
      </c>
      <c r="O2137" s="56" t="s">
        <v>132</v>
      </c>
      <c r="P2137" s="56" t="s">
        <v>30362</v>
      </c>
      <c r="Q2137" s="56" t="s">
        <v>20798</v>
      </c>
      <c r="R2137" s="56"/>
      <c r="S2137" s="56" t="s">
        <v>108</v>
      </c>
      <c r="T2137" s="56" t="s">
        <v>108</v>
      </c>
      <c r="U2137" s="56"/>
      <c r="V2137" s="56"/>
      <c r="W2137" s="56" t="s">
        <v>108</v>
      </c>
      <c r="X2137" s="56"/>
      <c r="Y2137" s="56" t="s">
        <v>108</v>
      </c>
      <c r="Z2137" s="56" t="s">
        <v>18</v>
      </c>
      <c r="AA2137" s="57">
        <v>43283</v>
      </c>
      <c r="AB2137" s="203"/>
      <c r="AC2137" s="64" t="s">
        <v>21946</v>
      </c>
      <c r="AD2137" s="56" t="s">
        <v>79</v>
      </c>
      <c r="AE2137" s="56"/>
      <c r="AF2137" s="61"/>
      <c r="AG2137" s="61"/>
      <c r="AH2137" s="67" t="str">
        <v>Jul</v>
      </c>
      <c r="AI2137" s="68" t="str">
        <v>Jul</v>
      </c>
      <c r="AJ2137" s="69" t="e">
        <f t="shared" si="4"/>
        <v>#REF!</v>
      </c>
      <c r="AK2137" s="70">
        <f t="shared" si="1"/>
        <v>43313</v>
      </c>
      <c r="AL2137" s="71" t="e">
        <f t="shared" ca="1" si="5"/>
        <v>#REF!</v>
      </c>
      <c r="AM2137" s="71" t="str">
        <v>2018</v>
      </c>
      <c r="AN2137" s="70">
        <f t="shared" si="3"/>
        <v>43293</v>
      </c>
      <c r="AO2137" s="70" t="s">
        <v>123</v>
      </c>
    </row>
    <row r="2138" spans="1:41" ht="14.4">
      <c r="A2138" s="55" t="s">
        <v>30363</v>
      </c>
      <c r="B2138" s="56" t="s">
        <v>89</v>
      </c>
      <c r="C2138" s="57">
        <v>43279</v>
      </c>
      <c r="D2138" s="56" t="s">
        <v>1027</v>
      </c>
      <c r="E2138" s="56" t="s">
        <v>32</v>
      </c>
      <c r="F2138" s="58" t="s">
        <v>106</v>
      </c>
      <c r="G2138" s="58" t="s">
        <v>177</v>
      </c>
      <c r="H2138" s="56" t="s">
        <v>32</v>
      </c>
      <c r="I2138" s="57"/>
      <c r="J2138" s="57">
        <v>43311</v>
      </c>
      <c r="K2138" s="61"/>
      <c r="L2138" s="56" t="s">
        <v>14</v>
      </c>
      <c r="M2138" s="60" t="s">
        <v>30364</v>
      </c>
      <c r="N2138" s="61"/>
      <c r="O2138" s="61"/>
      <c r="P2138" s="61"/>
      <c r="Q2138" s="61"/>
      <c r="R2138" s="66"/>
      <c r="S2138" s="61"/>
      <c r="T2138" s="61"/>
      <c r="U2138" s="402"/>
      <c r="V2138" s="56"/>
      <c r="W2138" s="56" t="s">
        <v>108</v>
      </c>
      <c r="X2138" s="402"/>
      <c r="Y2138" s="61"/>
      <c r="Z2138" s="56" t="s">
        <v>108</v>
      </c>
      <c r="AA2138" s="57">
        <v>43283</v>
      </c>
      <c r="AB2138" s="203"/>
      <c r="AC2138" s="64" t="s">
        <v>30365</v>
      </c>
      <c r="AD2138" s="56" t="s">
        <v>633</v>
      </c>
      <c r="AE2138" s="56"/>
      <c r="AF2138" s="61"/>
      <c r="AG2138" s="61"/>
      <c r="AH2138" s="67" t="str">
        <v>Jun</v>
      </c>
      <c r="AI2138" s="68" t="str">
        <v>Jul</v>
      </c>
      <c r="AJ2138" s="69" t="e">
        <f t="shared" si="4"/>
        <v>#REF!</v>
      </c>
      <c r="AK2138" s="70">
        <f t="shared" si="1"/>
        <v>43309</v>
      </c>
      <c r="AL2138" s="71" t="e">
        <f t="shared" ca="1" si="5"/>
        <v>#REF!</v>
      </c>
      <c r="AM2138" s="71" t="str">
        <v>2018</v>
      </c>
      <c r="AN2138" s="70">
        <f t="shared" si="3"/>
        <v>43289</v>
      </c>
      <c r="AO2138" s="70" t="s">
        <v>123</v>
      </c>
    </row>
    <row r="2139" spans="1:41" ht="14.4">
      <c r="A2139" s="55" t="s">
        <v>30366</v>
      </c>
      <c r="B2139" s="56" t="s">
        <v>89</v>
      </c>
      <c r="C2139" s="57">
        <v>43284</v>
      </c>
      <c r="D2139" s="56" t="s">
        <v>90</v>
      </c>
      <c r="E2139" s="56" t="s">
        <v>15779</v>
      </c>
      <c r="F2139" s="58" t="s">
        <v>214</v>
      </c>
      <c r="G2139" s="58" t="s">
        <v>5689</v>
      </c>
      <c r="H2139" s="56" t="s">
        <v>2445</v>
      </c>
      <c r="I2139" s="57"/>
      <c r="J2139" s="57">
        <v>43298</v>
      </c>
      <c r="K2139" s="56" t="s">
        <v>18</v>
      </c>
      <c r="L2139" s="56" t="s">
        <v>18</v>
      </c>
      <c r="M2139" s="60" t="s">
        <v>2638</v>
      </c>
      <c r="N2139" s="61"/>
      <c r="O2139" s="56" t="s">
        <v>20</v>
      </c>
      <c r="P2139" s="56" t="s">
        <v>30367</v>
      </c>
      <c r="Q2139" s="56" t="s">
        <v>96</v>
      </c>
      <c r="R2139" s="56"/>
      <c r="S2139" s="56" t="s">
        <v>108</v>
      </c>
      <c r="T2139" s="56" t="s">
        <v>108</v>
      </c>
      <c r="U2139" s="56"/>
      <c r="V2139" s="56"/>
      <c r="W2139" s="56" t="s">
        <v>108</v>
      </c>
      <c r="X2139" s="56" t="s">
        <v>108</v>
      </c>
      <c r="Y2139" s="61"/>
      <c r="Z2139" s="56" t="s">
        <v>18</v>
      </c>
      <c r="AA2139" s="533">
        <v>43291</v>
      </c>
      <c r="AB2139" s="203"/>
      <c r="AC2139" s="64" t="s">
        <v>27644</v>
      </c>
      <c r="AD2139" s="56" t="s">
        <v>79</v>
      </c>
      <c r="AE2139" s="56"/>
      <c r="AF2139" s="61"/>
      <c r="AG2139" s="61"/>
      <c r="AH2139" s="67" t="str">
        <v>Jul</v>
      </c>
      <c r="AI2139" s="68" t="str">
        <v>Jul</v>
      </c>
      <c r="AJ2139" s="69" t="e">
        <f t="shared" si="4"/>
        <v>#REF!</v>
      </c>
      <c r="AK2139" s="70">
        <f t="shared" si="1"/>
        <v>43314</v>
      </c>
      <c r="AL2139" s="71" t="e">
        <f t="shared" ca="1" si="5"/>
        <v>#REF!</v>
      </c>
      <c r="AM2139" s="71" t="str">
        <v>2018</v>
      </c>
      <c r="AN2139" s="70">
        <f t="shared" si="3"/>
        <v>43294</v>
      </c>
      <c r="AO2139" s="70" t="s">
        <v>123</v>
      </c>
    </row>
    <row r="2140" spans="1:41" ht="14.4">
      <c r="A2140" s="55" t="s">
        <v>30368</v>
      </c>
      <c r="B2140" s="56" t="s">
        <v>89</v>
      </c>
      <c r="C2140" s="57">
        <v>43284</v>
      </c>
      <c r="D2140" s="56" t="s">
        <v>90</v>
      </c>
      <c r="E2140" s="56" t="s">
        <v>15779</v>
      </c>
      <c r="F2140" s="58" t="s">
        <v>214</v>
      </c>
      <c r="G2140" s="58" t="s">
        <v>26815</v>
      </c>
      <c r="H2140" s="56" t="s">
        <v>2445</v>
      </c>
      <c r="I2140" s="57"/>
      <c r="J2140" s="57">
        <v>43298</v>
      </c>
      <c r="K2140" s="56" t="s">
        <v>18</v>
      </c>
      <c r="L2140" s="56" t="s">
        <v>108</v>
      </c>
      <c r="M2140" s="60" t="s">
        <v>30369</v>
      </c>
      <c r="N2140" s="61"/>
      <c r="O2140" s="61"/>
      <c r="P2140" s="61"/>
      <c r="Q2140" s="61"/>
      <c r="R2140" s="471"/>
      <c r="S2140" s="456" t="s">
        <v>108</v>
      </c>
      <c r="T2140" s="456" t="s">
        <v>108</v>
      </c>
      <c r="U2140" s="549"/>
      <c r="V2140" s="471"/>
      <c r="W2140" s="471" t="s">
        <v>108</v>
      </c>
      <c r="X2140" s="549" t="s">
        <v>108</v>
      </c>
      <c r="Y2140" s="61"/>
      <c r="Z2140" s="56" t="s">
        <v>108</v>
      </c>
      <c r="AA2140" s="533">
        <v>43292</v>
      </c>
      <c r="AB2140" s="203"/>
      <c r="AC2140" s="64" t="s">
        <v>30370</v>
      </c>
      <c r="AD2140" s="56" t="s">
        <v>118</v>
      </c>
      <c r="AE2140" s="56"/>
      <c r="AF2140" s="61"/>
      <c r="AG2140" s="61"/>
      <c r="AH2140" s="67" t="str">
        <v>Jul</v>
      </c>
      <c r="AI2140" s="68" t="str">
        <v>Jul</v>
      </c>
      <c r="AJ2140" s="69" t="e">
        <f t="shared" si="4"/>
        <v>#REF!</v>
      </c>
      <c r="AK2140" s="70">
        <f t="shared" si="1"/>
        <v>43314</v>
      </c>
      <c r="AL2140" s="71" t="e">
        <f t="shared" ca="1" si="5"/>
        <v>#REF!</v>
      </c>
      <c r="AM2140" s="71" t="str">
        <v>2018</v>
      </c>
      <c r="AN2140" s="70">
        <f t="shared" si="3"/>
        <v>43294</v>
      </c>
      <c r="AO2140" s="70" t="s">
        <v>123</v>
      </c>
    </row>
    <row r="2141" spans="1:41" ht="14.4">
      <c r="A2141" s="55" t="s">
        <v>30371</v>
      </c>
      <c r="B2141" s="56" t="s">
        <v>89</v>
      </c>
      <c r="C2141" s="57">
        <v>43284</v>
      </c>
      <c r="D2141" s="56" t="s">
        <v>90</v>
      </c>
      <c r="E2141" s="56" t="s">
        <v>15779</v>
      </c>
      <c r="F2141" s="58" t="s">
        <v>214</v>
      </c>
      <c r="G2141" s="58" t="s">
        <v>214</v>
      </c>
      <c r="H2141" s="56" t="s">
        <v>2445</v>
      </c>
      <c r="I2141" s="57"/>
      <c r="J2141" s="57">
        <v>43298</v>
      </c>
      <c r="K2141" s="56" t="s">
        <v>108</v>
      </c>
      <c r="L2141" s="56" t="s">
        <v>108</v>
      </c>
      <c r="M2141" s="60" t="s">
        <v>30372</v>
      </c>
      <c r="N2141" s="61"/>
      <c r="O2141" s="61"/>
      <c r="P2141" s="61"/>
      <c r="Q2141" s="61"/>
      <c r="R2141" s="56"/>
      <c r="S2141" s="56" t="s">
        <v>108</v>
      </c>
      <c r="T2141" s="56" t="s">
        <v>108</v>
      </c>
      <c r="U2141" s="56"/>
      <c r="V2141" s="56"/>
      <c r="W2141" s="56" t="s">
        <v>108</v>
      </c>
      <c r="X2141" s="56" t="s">
        <v>108</v>
      </c>
      <c r="Y2141" s="61"/>
      <c r="Z2141" s="56" t="s">
        <v>108</v>
      </c>
      <c r="AA2141" s="533">
        <v>43291</v>
      </c>
      <c r="AB2141" s="203"/>
      <c r="AC2141" s="64" t="s">
        <v>30373</v>
      </c>
      <c r="AD2141" s="56" t="s">
        <v>633</v>
      </c>
      <c r="AE2141" s="56"/>
      <c r="AF2141" s="61"/>
      <c r="AG2141" s="61"/>
      <c r="AH2141" s="67" t="str">
        <v>Jul</v>
      </c>
      <c r="AI2141" s="68" t="str">
        <v>Jul</v>
      </c>
      <c r="AJ2141" s="69" t="e">
        <f t="shared" si="4"/>
        <v>#REF!</v>
      </c>
      <c r="AK2141" s="70">
        <f t="shared" si="1"/>
        <v>43314</v>
      </c>
      <c r="AL2141" s="71" t="e">
        <f t="shared" ca="1" si="5"/>
        <v>#REF!</v>
      </c>
      <c r="AM2141" s="71" t="str">
        <v>2018</v>
      </c>
      <c r="AN2141" s="70">
        <f t="shared" si="3"/>
        <v>43294</v>
      </c>
      <c r="AO2141" s="70" t="s">
        <v>123</v>
      </c>
    </row>
    <row r="2142" spans="1:41" ht="14.4">
      <c r="A2142" s="55" t="s">
        <v>30374</v>
      </c>
      <c r="B2142" s="56" t="s">
        <v>89</v>
      </c>
      <c r="C2142" s="57">
        <v>43286</v>
      </c>
      <c r="D2142" s="56" t="s">
        <v>90</v>
      </c>
      <c r="E2142" s="56" t="s">
        <v>15779</v>
      </c>
      <c r="F2142" s="58" t="s">
        <v>214</v>
      </c>
      <c r="G2142" s="58" t="s">
        <v>214</v>
      </c>
      <c r="H2142" s="56" t="s">
        <v>2445</v>
      </c>
      <c r="I2142" s="57"/>
      <c r="J2142" s="57">
        <v>43299</v>
      </c>
      <c r="K2142" s="56" t="s">
        <v>18</v>
      </c>
      <c r="L2142" s="56" t="s">
        <v>108</v>
      </c>
      <c r="M2142" s="60" t="s">
        <v>30375</v>
      </c>
      <c r="N2142" s="61"/>
      <c r="O2142" s="61"/>
      <c r="P2142" s="61"/>
      <c r="Q2142" s="61"/>
      <c r="R2142" s="56"/>
      <c r="S2142" s="56" t="s">
        <v>108</v>
      </c>
      <c r="T2142" s="56" t="s">
        <v>108</v>
      </c>
      <c r="U2142" s="56"/>
      <c r="V2142" s="56"/>
      <c r="W2142" s="56" t="s">
        <v>108</v>
      </c>
      <c r="X2142" s="56" t="s">
        <v>108</v>
      </c>
      <c r="Y2142" s="61"/>
      <c r="Z2142" s="56" t="s">
        <v>108</v>
      </c>
      <c r="AA2142" s="533">
        <v>43286</v>
      </c>
      <c r="AB2142" s="203"/>
      <c r="AC2142" s="64" t="s">
        <v>30376</v>
      </c>
      <c r="AD2142" s="56" t="s">
        <v>224</v>
      </c>
      <c r="AE2142" s="56"/>
      <c r="AF2142" s="61"/>
      <c r="AG2142" s="61"/>
      <c r="AH2142" s="67" t="str">
        <v>Jul</v>
      </c>
      <c r="AI2142" s="68" t="str">
        <v>Jul</v>
      </c>
      <c r="AJ2142" s="69" t="e">
        <f t="shared" si="4"/>
        <v>#REF!</v>
      </c>
      <c r="AK2142" s="70">
        <f t="shared" si="1"/>
        <v>43316</v>
      </c>
      <c r="AL2142" s="71" t="e">
        <f t="shared" ca="1" si="5"/>
        <v>#REF!</v>
      </c>
      <c r="AM2142" s="71" t="str">
        <v>2018</v>
      </c>
      <c r="AN2142" s="70">
        <f t="shared" si="3"/>
        <v>43296</v>
      </c>
      <c r="AO2142" s="70" t="s">
        <v>123</v>
      </c>
    </row>
    <row r="2143" spans="1:41" ht="14.4">
      <c r="A2143" s="55" t="s">
        <v>30377</v>
      </c>
      <c r="B2143" s="56" t="s">
        <v>89</v>
      </c>
      <c r="C2143" s="57">
        <v>43287</v>
      </c>
      <c r="D2143" s="56" t="s">
        <v>131</v>
      </c>
      <c r="E2143" s="56" t="s">
        <v>32</v>
      </c>
      <c r="F2143" s="58" t="s">
        <v>106</v>
      </c>
      <c r="G2143" s="58" t="s">
        <v>177</v>
      </c>
      <c r="H2143" s="56" t="s">
        <v>32</v>
      </c>
      <c r="I2143" s="59"/>
      <c r="J2143" s="59"/>
      <c r="K2143" s="61"/>
      <c r="L2143" s="61"/>
      <c r="M2143" s="60" t="s">
        <v>30378</v>
      </c>
      <c r="N2143" s="61"/>
      <c r="O2143" s="61"/>
      <c r="P2143" s="61"/>
      <c r="Q2143" s="56" t="s">
        <v>17</v>
      </c>
      <c r="R2143" s="66"/>
      <c r="S2143" s="61"/>
      <c r="T2143" s="402"/>
      <c r="U2143" s="360"/>
      <c r="V2143" s="66"/>
      <c r="W2143" s="66"/>
      <c r="X2143" s="402"/>
      <c r="Y2143" s="61"/>
      <c r="Z2143" s="56" t="s">
        <v>14</v>
      </c>
      <c r="AA2143" s="533">
        <v>43287</v>
      </c>
      <c r="AB2143" s="203"/>
      <c r="AC2143" s="64" t="s">
        <v>30379</v>
      </c>
      <c r="AD2143" s="56" t="s">
        <v>118</v>
      </c>
      <c r="AE2143" s="61"/>
      <c r="AF2143" s="61"/>
      <c r="AG2143" s="61"/>
      <c r="AH2143" s="67" t="str">
        <v>Jul</v>
      </c>
      <c r="AI2143" s="68" t="str">
        <v>Jul</v>
      </c>
      <c r="AJ2143" s="69" t="e">
        <f t="shared" si="4"/>
        <v>#REF!</v>
      </c>
      <c r="AK2143" s="70">
        <f t="shared" si="1"/>
        <v>43317</v>
      </c>
      <c r="AL2143" s="71" t="e">
        <f t="shared" ca="1" si="5"/>
        <v>#REF!</v>
      </c>
      <c r="AM2143" s="71" t="str">
        <v>2018</v>
      </c>
      <c r="AN2143" s="70">
        <f t="shared" si="3"/>
        <v>43297</v>
      </c>
      <c r="AO2143" s="70" t="s">
        <v>123</v>
      </c>
    </row>
    <row r="2144" spans="1:41" ht="14.4">
      <c r="A2144" s="55" t="s">
        <v>30380</v>
      </c>
      <c r="B2144" s="56" t="s">
        <v>89</v>
      </c>
      <c r="C2144" s="57">
        <v>43291</v>
      </c>
      <c r="D2144" s="56" t="s">
        <v>90</v>
      </c>
      <c r="E2144" s="56" t="s">
        <v>15779</v>
      </c>
      <c r="F2144" s="58" t="s">
        <v>214</v>
      </c>
      <c r="G2144" s="58" t="s">
        <v>20669</v>
      </c>
      <c r="H2144" s="56" t="s">
        <v>2445</v>
      </c>
      <c r="I2144" s="57"/>
      <c r="J2144" s="57">
        <v>43305</v>
      </c>
      <c r="K2144" s="56" t="s">
        <v>18</v>
      </c>
      <c r="L2144" s="56" t="s">
        <v>108</v>
      </c>
      <c r="M2144" s="60" t="s">
        <v>30381</v>
      </c>
      <c r="N2144" s="61"/>
      <c r="O2144" s="61"/>
      <c r="P2144" s="61"/>
      <c r="Q2144" s="61"/>
      <c r="R2144" s="56"/>
      <c r="S2144" s="56" t="s">
        <v>108</v>
      </c>
      <c r="T2144" s="56" t="s">
        <v>108</v>
      </c>
      <c r="U2144" s="56"/>
      <c r="V2144" s="56"/>
      <c r="W2144" s="56" t="s">
        <v>108</v>
      </c>
      <c r="X2144" s="56" t="s">
        <v>108</v>
      </c>
      <c r="Y2144" s="61"/>
      <c r="Z2144" s="56" t="s">
        <v>108</v>
      </c>
      <c r="AA2144" s="533">
        <v>43292</v>
      </c>
      <c r="AB2144" s="203"/>
      <c r="AC2144" s="64" t="s">
        <v>30382</v>
      </c>
      <c r="AD2144" s="56" t="s">
        <v>224</v>
      </c>
      <c r="AE2144" s="56"/>
      <c r="AF2144" s="61"/>
      <c r="AG2144" s="61"/>
      <c r="AH2144" s="67" t="str">
        <v>Jul</v>
      </c>
      <c r="AI2144" s="68" t="str">
        <v>Jul</v>
      </c>
      <c r="AJ2144" s="69" t="e">
        <f t="shared" si="4"/>
        <v>#REF!</v>
      </c>
      <c r="AK2144" s="70">
        <f t="shared" si="1"/>
        <v>43321</v>
      </c>
      <c r="AL2144" s="71" t="e">
        <f t="shared" ca="1" si="5"/>
        <v>#REF!</v>
      </c>
      <c r="AM2144" s="71" t="str">
        <v>2018</v>
      </c>
      <c r="AN2144" s="70">
        <f t="shared" si="3"/>
        <v>43301</v>
      </c>
      <c r="AO2144" s="70" t="s">
        <v>123</v>
      </c>
    </row>
    <row r="2145" spans="1:41" ht="14.4">
      <c r="A2145" s="55" t="s">
        <v>30383</v>
      </c>
      <c r="B2145" s="56" t="s">
        <v>89</v>
      </c>
      <c r="C2145" s="57">
        <v>43291</v>
      </c>
      <c r="D2145" s="56" t="s">
        <v>90</v>
      </c>
      <c r="E2145" s="56" t="s">
        <v>30</v>
      </c>
      <c r="F2145" s="58" t="s">
        <v>106</v>
      </c>
      <c r="G2145" s="58" t="s">
        <v>107</v>
      </c>
      <c r="H2145" s="56" t="s">
        <v>30</v>
      </c>
      <c r="I2145" s="59"/>
      <c r="J2145" s="59"/>
      <c r="K2145" s="61"/>
      <c r="L2145" s="61"/>
      <c r="M2145" s="60" t="s">
        <v>30384</v>
      </c>
      <c r="N2145" s="61"/>
      <c r="O2145" s="56" t="s">
        <v>33</v>
      </c>
      <c r="P2145" s="61"/>
      <c r="Q2145" s="56" t="s">
        <v>17</v>
      </c>
      <c r="R2145" s="66"/>
      <c r="S2145" s="61"/>
      <c r="T2145" s="61"/>
      <c r="U2145" s="402"/>
      <c r="V2145" s="66"/>
      <c r="W2145" s="66"/>
      <c r="X2145" s="402"/>
      <c r="Y2145" s="61"/>
      <c r="Z2145" s="56" t="s">
        <v>14</v>
      </c>
      <c r="AA2145" s="533">
        <v>43291</v>
      </c>
      <c r="AB2145" s="203"/>
      <c r="AC2145" s="64" t="s">
        <v>30385</v>
      </c>
      <c r="AD2145" s="56" t="s">
        <v>118</v>
      </c>
      <c r="AE2145" s="61"/>
      <c r="AF2145" s="61"/>
      <c r="AG2145" s="61"/>
      <c r="AH2145" s="67" t="str">
        <v>Jul</v>
      </c>
      <c r="AI2145" s="68" t="str">
        <v>Jul</v>
      </c>
      <c r="AJ2145" s="69" t="e">
        <f t="shared" si="4"/>
        <v>#REF!</v>
      </c>
      <c r="AK2145" s="70">
        <f t="shared" si="1"/>
        <v>43321</v>
      </c>
      <c r="AL2145" s="71" t="e">
        <f t="shared" ca="1" si="5"/>
        <v>#REF!</v>
      </c>
      <c r="AM2145" s="71" t="str">
        <v>2018</v>
      </c>
      <c r="AN2145" s="70">
        <f t="shared" si="3"/>
        <v>43301</v>
      </c>
      <c r="AO2145" s="70" t="s">
        <v>123</v>
      </c>
    </row>
    <row r="2146" spans="1:41" ht="14.4">
      <c r="A2146" s="55" t="s">
        <v>30386</v>
      </c>
      <c r="B2146" s="56" t="s">
        <v>89</v>
      </c>
      <c r="C2146" s="57">
        <v>43284</v>
      </c>
      <c r="D2146" s="56" t="s">
        <v>90</v>
      </c>
      <c r="E2146" s="56" t="s">
        <v>12</v>
      </c>
      <c r="F2146" s="58" t="s">
        <v>106</v>
      </c>
      <c r="G2146" s="58" t="s">
        <v>107</v>
      </c>
      <c r="H2146" s="56" t="s">
        <v>12</v>
      </c>
      <c r="I2146" s="59"/>
      <c r="J2146" s="59"/>
      <c r="K2146" s="61"/>
      <c r="L2146" s="61"/>
      <c r="M2146" s="60" t="s">
        <v>30387</v>
      </c>
      <c r="N2146" s="61"/>
      <c r="O2146" s="56" t="s">
        <v>355</v>
      </c>
      <c r="P2146" s="56" t="s">
        <v>30388</v>
      </c>
      <c r="Q2146" s="56" t="s">
        <v>17</v>
      </c>
      <c r="R2146" s="66"/>
      <c r="S2146" s="61"/>
      <c r="T2146" s="61"/>
      <c r="U2146" s="402"/>
      <c r="V2146" s="66"/>
      <c r="W2146" s="66"/>
      <c r="X2146" s="402"/>
      <c r="Y2146" s="61"/>
      <c r="Z2146" s="56" t="s">
        <v>18</v>
      </c>
      <c r="AA2146" s="533">
        <v>43290</v>
      </c>
      <c r="AB2146" s="203"/>
      <c r="AC2146" s="95"/>
      <c r="AD2146" s="56" t="s">
        <v>79</v>
      </c>
      <c r="AE2146" s="56"/>
      <c r="AF2146" s="61"/>
      <c r="AG2146" s="61"/>
      <c r="AH2146" s="67" t="str">
        <v>Jul</v>
      </c>
      <c r="AI2146" s="68" t="str">
        <v>Jul</v>
      </c>
      <c r="AJ2146" s="69" t="e">
        <f t="shared" si="4"/>
        <v>#REF!</v>
      </c>
      <c r="AK2146" s="70">
        <f t="shared" si="1"/>
        <v>43314</v>
      </c>
      <c r="AL2146" s="71" t="e">
        <f t="shared" ca="1" si="5"/>
        <v>#REF!</v>
      </c>
      <c r="AM2146" s="71" t="str">
        <v>2018</v>
      </c>
      <c r="AN2146" s="70">
        <f t="shared" si="3"/>
        <v>43294</v>
      </c>
      <c r="AO2146" s="70" t="s">
        <v>123</v>
      </c>
    </row>
    <row r="2147" spans="1:41" ht="14.4">
      <c r="A2147" s="55" t="s">
        <v>30389</v>
      </c>
      <c r="B2147" s="56" t="s">
        <v>89</v>
      </c>
      <c r="C2147" s="57">
        <v>43293</v>
      </c>
      <c r="D2147" s="56" t="s">
        <v>90</v>
      </c>
      <c r="E2147" s="56" t="s">
        <v>15779</v>
      </c>
      <c r="F2147" s="58" t="s">
        <v>214</v>
      </c>
      <c r="G2147" s="58" t="s">
        <v>26785</v>
      </c>
      <c r="H2147" s="56" t="s">
        <v>2445</v>
      </c>
      <c r="I2147" s="57"/>
      <c r="J2147" s="57">
        <v>43306</v>
      </c>
      <c r="K2147" s="56" t="s">
        <v>18</v>
      </c>
      <c r="L2147" s="56" t="s">
        <v>14</v>
      </c>
      <c r="M2147" s="60" t="s">
        <v>5833</v>
      </c>
      <c r="N2147" s="61"/>
      <c r="O2147" s="56" t="s">
        <v>249</v>
      </c>
      <c r="P2147" s="61"/>
      <c r="Q2147" s="56" t="s">
        <v>96</v>
      </c>
      <c r="R2147" s="56"/>
      <c r="S2147" s="56" t="s">
        <v>108</v>
      </c>
      <c r="T2147" s="56" t="s">
        <v>108</v>
      </c>
      <c r="U2147" s="56"/>
      <c r="V2147" s="56"/>
      <c r="W2147" s="56" t="s">
        <v>108</v>
      </c>
      <c r="X2147" s="56" t="s">
        <v>108</v>
      </c>
      <c r="Y2147" s="61"/>
      <c r="Z2147" s="56" t="s">
        <v>14</v>
      </c>
      <c r="AA2147" s="533">
        <v>43297</v>
      </c>
      <c r="AB2147" s="203"/>
      <c r="AC2147" s="64" t="s">
        <v>30390</v>
      </c>
      <c r="AD2147" s="56" t="s">
        <v>118</v>
      </c>
      <c r="AE2147" s="56"/>
      <c r="AF2147" s="61"/>
      <c r="AG2147" s="61"/>
      <c r="AH2147" s="67" t="str">
        <v>Jul</v>
      </c>
      <c r="AI2147" s="68" t="str">
        <v>Jul</v>
      </c>
      <c r="AJ2147" s="69" t="e">
        <f t="shared" si="4"/>
        <v>#REF!</v>
      </c>
      <c r="AK2147" s="70">
        <f t="shared" si="1"/>
        <v>43323</v>
      </c>
      <c r="AL2147" s="71" t="e">
        <f t="shared" ca="1" si="5"/>
        <v>#REF!</v>
      </c>
      <c r="AM2147" s="71" t="str">
        <v>2018</v>
      </c>
      <c r="AN2147" s="70">
        <f t="shared" si="3"/>
        <v>43303</v>
      </c>
      <c r="AO2147" s="70" t="s">
        <v>123</v>
      </c>
    </row>
    <row r="2148" spans="1:41" ht="14.4">
      <c r="A2148" s="55" t="s">
        <v>30391</v>
      </c>
      <c r="B2148" s="56" t="s">
        <v>89</v>
      </c>
      <c r="C2148" s="57">
        <v>43298</v>
      </c>
      <c r="D2148" s="56" t="s">
        <v>90</v>
      </c>
      <c r="E2148" s="56" t="s">
        <v>15779</v>
      </c>
      <c r="F2148" s="58" t="s">
        <v>214</v>
      </c>
      <c r="G2148" s="58" t="s">
        <v>214</v>
      </c>
      <c r="H2148" s="56" t="s">
        <v>2445</v>
      </c>
      <c r="I2148" s="57"/>
      <c r="J2148" s="57">
        <v>43311</v>
      </c>
      <c r="K2148" s="56" t="s">
        <v>18</v>
      </c>
      <c r="L2148" s="56" t="s">
        <v>18</v>
      </c>
      <c r="M2148" s="60" t="s">
        <v>30392</v>
      </c>
      <c r="N2148" s="61"/>
      <c r="O2148" s="61"/>
      <c r="P2148" s="61"/>
      <c r="Q2148" s="56" t="s">
        <v>96</v>
      </c>
      <c r="R2148" s="56"/>
      <c r="S2148" s="56" t="s">
        <v>108</v>
      </c>
      <c r="T2148" s="56" t="s">
        <v>108</v>
      </c>
      <c r="U2148" s="56"/>
      <c r="V2148" s="56"/>
      <c r="W2148" s="56" t="s">
        <v>108</v>
      </c>
      <c r="X2148" s="56" t="s">
        <v>108</v>
      </c>
      <c r="Y2148" s="61"/>
      <c r="Z2148" s="56" t="s">
        <v>18</v>
      </c>
      <c r="AA2148" s="533">
        <v>43298</v>
      </c>
      <c r="AB2148" s="203"/>
      <c r="AC2148" s="64" t="s">
        <v>30393</v>
      </c>
      <c r="AD2148" s="56" t="s">
        <v>79</v>
      </c>
      <c r="AE2148" s="56"/>
      <c r="AF2148" s="61"/>
      <c r="AG2148" s="61"/>
      <c r="AH2148" s="67" t="str">
        <v>Jul</v>
      </c>
      <c r="AI2148" s="68" t="str">
        <v>Jul</v>
      </c>
      <c r="AJ2148" s="69" t="e">
        <f t="shared" si="4"/>
        <v>#REF!</v>
      </c>
      <c r="AK2148" s="70">
        <f t="shared" si="1"/>
        <v>43328</v>
      </c>
      <c r="AL2148" s="71" t="e">
        <f t="shared" ca="1" si="5"/>
        <v>#REF!</v>
      </c>
      <c r="AM2148" s="71" t="str">
        <v>2018</v>
      </c>
      <c r="AN2148" s="70">
        <f t="shared" si="3"/>
        <v>43308</v>
      </c>
      <c r="AO2148" s="70" t="s">
        <v>123</v>
      </c>
    </row>
    <row r="2149" spans="1:41" ht="14.4">
      <c r="A2149" s="55" t="s">
        <v>30394</v>
      </c>
      <c r="B2149" s="56" t="s">
        <v>89</v>
      </c>
      <c r="C2149" s="57">
        <v>43298</v>
      </c>
      <c r="D2149" s="56" t="s">
        <v>90</v>
      </c>
      <c r="E2149" s="56" t="s">
        <v>15779</v>
      </c>
      <c r="F2149" s="58" t="s">
        <v>214</v>
      </c>
      <c r="G2149" s="58" t="s">
        <v>214</v>
      </c>
      <c r="H2149" s="56" t="s">
        <v>2445</v>
      </c>
      <c r="I2149" s="57"/>
      <c r="J2149" s="57">
        <v>43311</v>
      </c>
      <c r="K2149" s="56" t="s">
        <v>18</v>
      </c>
      <c r="L2149" s="56" t="s">
        <v>14</v>
      </c>
      <c r="M2149" s="60" t="s">
        <v>30395</v>
      </c>
      <c r="N2149" s="61"/>
      <c r="O2149" s="61"/>
      <c r="P2149" s="56">
        <v>1810197</v>
      </c>
      <c r="Q2149" s="56" t="s">
        <v>96</v>
      </c>
      <c r="R2149" s="56"/>
      <c r="S2149" s="56" t="s">
        <v>108</v>
      </c>
      <c r="T2149" s="56" t="s">
        <v>108</v>
      </c>
      <c r="U2149" s="56"/>
      <c r="V2149" s="56"/>
      <c r="W2149" s="56" t="s">
        <v>108</v>
      </c>
      <c r="X2149" s="56" t="s">
        <v>108</v>
      </c>
      <c r="Y2149" s="61"/>
      <c r="Z2149" s="56" t="s">
        <v>14</v>
      </c>
      <c r="AA2149" s="533">
        <v>43298</v>
      </c>
      <c r="AB2149" s="203"/>
      <c r="AC2149" s="64" t="s">
        <v>30396</v>
      </c>
      <c r="AD2149" s="56" t="s">
        <v>118</v>
      </c>
      <c r="AE2149" s="56"/>
      <c r="AF2149" s="61"/>
      <c r="AG2149" s="61"/>
      <c r="AH2149" s="67" t="str">
        <v>Jul</v>
      </c>
      <c r="AI2149" s="68" t="str">
        <v>Jul</v>
      </c>
      <c r="AJ2149" s="69" t="e">
        <f t="shared" si="4"/>
        <v>#REF!</v>
      </c>
      <c r="AK2149" s="70">
        <f t="shared" si="1"/>
        <v>43328</v>
      </c>
      <c r="AL2149" s="71" t="e">
        <f t="shared" ca="1" si="5"/>
        <v>#REF!</v>
      </c>
      <c r="AM2149" s="71" t="str">
        <v>2018</v>
      </c>
      <c r="AN2149" s="70">
        <f t="shared" si="3"/>
        <v>43308</v>
      </c>
      <c r="AO2149" s="70" t="s">
        <v>123</v>
      </c>
    </row>
    <row r="2150" spans="1:41" ht="14.4">
      <c r="A2150" s="55" t="s">
        <v>30397</v>
      </c>
      <c r="B2150" s="56" t="s">
        <v>89</v>
      </c>
      <c r="C2150" s="57">
        <v>43298</v>
      </c>
      <c r="D2150" s="56" t="s">
        <v>90</v>
      </c>
      <c r="E2150" s="56" t="s">
        <v>15779</v>
      </c>
      <c r="F2150" s="58" t="s">
        <v>214</v>
      </c>
      <c r="G2150" s="58" t="s">
        <v>214</v>
      </c>
      <c r="H2150" s="56" t="s">
        <v>2445</v>
      </c>
      <c r="I2150" s="57"/>
      <c r="J2150" s="57">
        <v>43311</v>
      </c>
      <c r="K2150" s="56" t="s">
        <v>18</v>
      </c>
      <c r="L2150" s="56" t="s">
        <v>18</v>
      </c>
      <c r="M2150" s="60" t="s">
        <v>30369</v>
      </c>
      <c r="N2150" s="61"/>
      <c r="O2150" s="61"/>
      <c r="P2150" s="61"/>
      <c r="Q2150" s="56" t="s">
        <v>96</v>
      </c>
      <c r="R2150" s="56"/>
      <c r="S2150" s="56" t="s">
        <v>108</v>
      </c>
      <c r="T2150" s="56" t="s">
        <v>108</v>
      </c>
      <c r="U2150" s="56"/>
      <c r="V2150" s="56"/>
      <c r="W2150" s="56" t="s">
        <v>108</v>
      </c>
      <c r="X2150" s="56" t="s">
        <v>108</v>
      </c>
      <c r="Y2150" s="61"/>
      <c r="Z2150" s="56" t="s">
        <v>18</v>
      </c>
      <c r="AA2150" s="533">
        <v>43298</v>
      </c>
      <c r="AB2150" s="203"/>
      <c r="AC2150" s="64" t="s">
        <v>30398</v>
      </c>
      <c r="AD2150" s="56" t="s">
        <v>79</v>
      </c>
      <c r="AE2150" s="56"/>
      <c r="AF2150" s="61"/>
      <c r="AG2150" s="61"/>
      <c r="AH2150" s="67" t="str">
        <v>Jul</v>
      </c>
      <c r="AI2150" s="68" t="str">
        <v>Jul</v>
      </c>
      <c r="AJ2150" s="69" t="e">
        <f t="shared" si="4"/>
        <v>#REF!</v>
      </c>
      <c r="AK2150" s="70">
        <f t="shared" si="1"/>
        <v>43328</v>
      </c>
      <c r="AL2150" s="71" t="e">
        <f t="shared" ca="1" si="5"/>
        <v>#REF!</v>
      </c>
      <c r="AM2150" s="71" t="str">
        <v>2018</v>
      </c>
      <c r="AN2150" s="70">
        <f t="shared" si="3"/>
        <v>43308</v>
      </c>
      <c r="AO2150" s="70" t="s">
        <v>123</v>
      </c>
    </row>
    <row r="2151" spans="1:41" ht="14.4">
      <c r="A2151" s="55" t="s">
        <v>30399</v>
      </c>
      <c r="B2151" s="56" t="s">
        <v>89</v>
      </c>
      <c r="C2151" s="57">
        <v>43298</v>
      </c>
      <c r="D2151" s="56" t="s">
        <v>90</v>
      </c>
      <c r="E2151" s="56" t="s">
        <v>15779</v>
      </c>
      <c r="F2151" s="58" t="s">
        <v>214</v>
      </c>
      <c r="G2151" s="58" t="s">
        <v>5916</v>
      </c>
      <c r="H2151" s="56" t="s">
        <v>2445</v>
      </c>
      <c r="I2151" s="57"/>
      <c r="J2151" s="57">
        <v>43311</v>
      </c>
      <c r="K2151" s="56" t="s">
        <v>14</v>
      </c>
      <c r="L2151" s="56" t="s">
        <v>14</v>
      </c>
      <c r="M2151" s="60" t="s">
        <v>30400</v>
      </c>
      <c r="N2151" s="61"/>
      <c r="O2151" s="61"/>
      <c r="P2151" s="61"/>
      <c r="Q2151" s="56" t="s">
        <v>96</v>
      </c>
      <c r="R2151" s="56"/>
      <c r="S2151" s="56" t="s">
        <v>108</v>
      </c>
      <c r="T2151" s="56" t="s">
        <v>108</v>
      </c>
      <c r="U2151" s="56"/>
      <c r="V2151" s="56"/>
      <c r="W2151" s="56" t="s">
        <v>108</v>
      </c>
      <c r="X2151" s="56" t="s">
        <v>108</v>
      </c>
      <c r="Y2151" s="56" t="s">
        <v>338</v>
      </c>
      <c r="Z2151" s="56" t="s">
        <v>14</v>
      </c>
      <c r="AA2151" s="57">
        <v>43308</v>
      </c>
      <c r="AB2151" s="203"/>
      <c r="AC2151" s="64" t="s">
        <v>30401</v>
      </c>
      <c r="AD2151" s="56" t="s">
        <v>633</v>
      </c>
      <c r="AE2151" s="61"/>
      <c r="AF2151" s="61"/>
      <c r="AG2151" s="61"/>
      <c r="AH2151" s="67" t="str">
        <v>Jul</v>
      </c>
      <c r="AI2151" s="68" t="str">
        <v>Jul</v>
      </c>
      <c r="AJ2151" s="69" t="e">
        <f t="shared" si="4"/>
        <v>#REF!</v>
      </c>
      <c r="AK2151" s="70">
        <f t="shared" si="1"/>
        <v>43328</v>
      </c>
      <c r="AL2151" s="71" t="e">
        <f t="shared" ca="1" si="5"/>
        <v>#REF!</v>
      </c>
      <c r="AM2151" s="71" t="str">
        <v>2018</v>
      </c>
      <c r="AN2151" s="70">
        <f t="shared" si="3"/>
        <v>43308</v>
      </c>
      <c r="AO2151" s="70" t="s">
        <v>123</v>
      </c>
    </row>
    <row r="2152" spans="1:41" ht="14.4">
      <c r="A2152" s="55" t="s">
        <v>30402</v>
      </c>
      <c r="B2152" s="56" t="s">
        <v>89</v>
      </c>
      <c r="C2152" s="57">
        <v>43108</v>
      </c>
      <c r="D2152" s="56" t="s">
        <v>1027</v>
      </c>
      <c r="E2152" s="56" t="s">
        <v>112</v>
      </c>
      <c r="F2152" s="58" t="s">
        <v>106</v>
      </c>
      <c r="G2152" s="58" t="s">
        <v>113</v>
      </c>
      <c r="H2152" s="56" t="s">
        <v>112</v>
      </c>
      <c r="I2152" s="57"/>
      <c r="J2152" s="57">
        <v>43139</v>
      </c>
      <c r="K2152" s="56" t="s">
        <v>18</v>
      </c>
      <c r="L2152" s="56" t="s">
        <v>14</v>
      </c>
      <c r="M2152" s="60" t="s">
        <v>21044</v>
      </c>
      <c r="N2152" s="56" t="s">
        <v>17959</v>
      </c>
      <c r="O2152" s="56" t="s">
        <v>266</v>
      </c>
      <c r="P2152" s="56" t="s">
        <v>27959</v>
      </c>
      <c r="Q2152" s="56" t="s">
        <v>116</v>
      </c>
      <c r="R2152" s="353">
        <v>43110</v>
      </c>
      <c r="S2152" s="61"/>
      <c r="T2152" s="61"/>
      <c r="U2152" s="400"/>
      <c r="V2152" s="66"/>
      <c r="W2152" s="66"/>
      <c r="X2152" s="400" t="s">
        <v>108</v>
      </c>
      <c r="Y2152" s="91"/>
      <c r="Z2152" s="56" t="s">
        <v>14</v>
      </c>
      <c r="AA2152" s="57">
        <v>43110</v>
      </c>
      <c r="AB2152" s="203"/>
      <c r="AC2152" s="64" t="s">
        <v>7171</v>
      </c>
      <c r="AD2152" s="65" t="s">
        <v>118</v>
      </c>
      <c r="AE2152" s="96"/>
      <c r="AF2152" s="66"/>
      <c r="AG2152" s="66"/>
      <c r="AH2152" s="67" t="str">
        <v>Jan</v>
      </c>
      <c r="AI2152" s="68" t="str">
        <v>Jan</v>
      </c>
      <c r="AJ2152" s="69" t="e">
        <f t="shared" si="4"/>
        <v>#REF!</v>
      </c>
      <c r="AK2152" s="70">
        <f t="shared" si="1"/>
        <v>43138</v>
      </c>
      <c r="AL2152" s="71" t="e">
        <f t="shared" ca="1" si="5"/>
        <v>#REF!</v>
      </c>
      <c r="AM2152" s="71" t="str">
        <v>2018</v>
      </c>
      <c r="AN2152" s="70">
        <f t="shared" si="3"/>
        <v>43118</v>
      </c>
      <c r="AO2152" s="70" t="s">
        <v>121</v>
      </c>
    </row>
    <row r="2153" spans="1:41" ht="14.4">
      <c r="A2153" s="55" t="s">
        <v>30403</v>
      </c>
      <c r="B2153" s="56" t="s">
        <v>89</v>
      </c>
      <c r="C2153" s="57">
        <v>43297</v>
      </c>
      <c r="D2153" s="56" t="s">
        <v>90</v>
      </c>
      <c r="E2153" s="56" t="s">
        <v>30</v>
      </c>
      <c r="F2153" s="58" t="s">
        <v>106</v>
      </c>
      <c r="G2153" s="58" t="s">
        <v>107</v>
      </c>
      <c r="H2153" s="56" t="s">
        <v>30</v>
      </c>
      <c r="I2153" s="59"/>
      <c r="J2153" s="59"/>
      <c r="K2153" s="61"/>
      <c r="L2153" s="61"/>
      <c r="M2153" s="60" t="s">
        <v>30404</v>
      </c>
      <c r="N2153" s="61"/>
      <c r="O2153" s="56" t="s">
        <v>13</v>
      </c>
      <c r="P2153" s="56" t="s">
        <v>30405</v>
      </c>
      <c r="Q2153" s="56" t="s">
        <v>96</v>
      </c>
      <c r="R2153" s="66"/>
      <c r="S2153" s="61"/>
      <c r="T2153" s="61"/>
      <c r="U2153" s="402"/>
      <c r="V2153" s="66"/>
      <c r="W2153" s="66"/>
      <c r="X2153" s="402"/>
      <c r="Y2153" s="61"/>
      <c r="Z2153" s="56" t="s">
        <v>18</v>
      </c>
      <c r="AA2153" s="533">
        <v>43299</v>
      </c>
      <c r="AB2153" s="203"/>
      <c r="AC2153" s="64" t="s">
        <v>30406</v>
      </c>
      <c r="AD2153" s="56" t="s">
        <v>79</v>
      </c>
      <c r="AE2153" s="56"/>
      <c r="AF2153" s="61"/>
      <c r="AG2153" s="61"/>
      <c r="AH2153" s="67" t="str">
        <v>Jul</v>
      </c>
      <c r="AI2153" s="68" t="str">
        <v>Jul</v>
      </c>
      <c r="AJ2153" s="69" t="e">
        <f t="shared" si="4"/>
        <v>#REF!</v>
      </c>
      <c r="AK2153" s="70">
        <f t="shared" si="1"/>
        <v>43327</v>
      </c>
      <c r="AL2153" s="71" t="e">
        <f t="shared" ca="1" si="5"/>
        <v>#REF!</v>
      </c>
      <c r="AM2153" s="71" t="str">
        <v>2018</v>
      </c>
      <c r="AN2153" s="70">
        <f t="shared" si="3"/>
        <v>43307</v>
      </c>
      <c r="AO2153" s="70" t="s">
        <v>123</v>
      </c>
    </row>
    <row r="2154" spans="1:41" ht="14.4">
      <c r="A2154" s="55" t="s">
        <v>30407</v>
      </c>
      <c r="B2154" s="56" t="s">
        <v>89</v>
      </c>
      <c r="C2154" s="57">
        <v>43299</v>
      </c>
      <c r="D2154" s="56" t="s">
        <v>90</v>
      </c>
      <c r="E2154" s="56" t="s">
        <v>15779</v>
      </c>
      <c r="F2154" s="58" t="s">
        <v>214</v>
      </c>
      <c r="G2154" s="58" t="s">
        <v>214</v>
      </c>
      <c r="H2154" s="56" t="s">
        <v>2445</v>
      </c>
      <c r="I2154" s="57"/>
      <c r="J2154" s="57">
        <v>43312</v>
      </c>
      <c r="K2154" s="56" t="s">
        <v>108</v>
      </c>
      <c r="L2154" s="56" t="s">
        <v>108</v>
      </c>
      <c r="M2154" s="60" t="s">
        <v>30408</v>
      </c>
      <c r="N2154" s="61"/>
      <c r="O2154" s="61"/>
      <c r="P2154" s="61"/>
      <c r="Q2154" s="56" t="s">
        <v>96</v>
      </c>
      <c r="R2154" s="56"/>
      <c r="S2154" s="56" t="s">
        <v>108</v>
      </c>
      <c r="T2154" s="56" t="s">
        <v>108</v>
      </c>
      <c r="U2154" s="56"/>
      <c r="V2154" s="56"/>
      <c r="W2154" s="56" t="s">
        <v>108</v>
      </c>
      <c r="X2154" s="56" t="s">
        <v>108</v>
      </c>
      <c r="Y2154" s="61"/>
      <c r="Z2154" s="56" t="s">
        <v>108</v>
      </c>
      <c r="AA2154" s="533">
        <v>43299</v>
      </c>
      <c r="AB2154" s="203"/>
      <c r="AC2154" s="64" t="s">
        <v>30409</v>
      </c>
      <c r="AD2154" s="56" t="s">
        <v>242</v>
      </c>
      <c r="AE2154" s="56"/>
      <c r="AF2154" s="61"/>
      <c r="AG2154" s="61"/>
      <c r="AH2154" s="67" t="str">
        <v>Jul</v>
      </c>
      <c r="AI2154" s="68" t="str">
        <v>Jul</v>
      </c>
      <c r="AJ2154" s="69" t="e">
        <f t="shared" si="4"/>
        <v>#REF!</v>
      </c>
      <c r="AK2154" s="70">
        <f t="shared" si="1"/>
        <v>43329</v>
      </c>
      <c r="AL2154" s="71" t="e">
        <f t="shared" ca="1" si="5"/>
        <v>#REF!</v>
      </c>
      <c r="AM2154" s="71" t="str">
        <v>2018</v>
      </c>
      <c r="AN2154" s="70">
        <f t="shared" si="3"/>
        <v>43309</v>
      </c>
      <c r="AO2154" s="70" t="s">
        <v>123</v>
      </c>
    </row>
    <row r="2155" spans="1:41" ht="14.4">
      <c r="A2155" s="55" t="s">
        <v>30410</v>
      </c>
      <c r="B2155" s="56" t="s">
        <v>89</v>
      </c>
      <c r="C2155" s="57">
        <v>43299</v>
      </c>
      <c r="D2155" s="56" t="s">
        <v>90</v>
      </c>
      <c r="E2155" s="56" t="s">
        <v>15779</v>
      </c>
      <c r="F2155" s="58" t="s">
        <v>214</v>
      </c>
      <c r="G2155" s="58" t="s">
        <v>20669</v>
      </c>
      <c r="H2155" s="56" t="s">
        <v>2445</v>
      </c>
      <c r="I2155" s="57"/>
      <c r="J2155" s="57">
        <v>43312</v>
      </c>
      <c r="K2155" s="56" t="s">
        <v>18</v>
      </c>
      <c r="L2155" s="56" t="s">
        <v>14</v>
      </c>
      <c r="M2155" s="60" t="s">
        <v>30411</v>
      </c>
      <c r="N2155" s="61"/>
      <c r="O2155" s="56" t="s">
        <v>44</v>
      </c>
      <c r="P2155" s="61"/>
      <c r="Q2155" s="56" t="s">
        <v>96</v>
      </c>
      <c r="R2155" s="56"/>
      <c r="S2155" s="56" t="s">
        <v>108</v>
      </c>
      <c r="T2155" s="56" t="s">
        <v>108</v>
      </c>
      <c r="U2155" s="56"/>
      <c r="V2155" s="56"/>
      <c r="W2155" s="56" t="s">
        <v>108</v>
      </c>
      <c r="X2155" s="56" t="s">
        <v>108</v>
      </c>
      <c r="Y2155" s="61"/>
      <c r="Z2155" s="56" t="s">
        <v>108</v>
      </c>
      <c r="AA2155" s="533">
        <v>43301</v>
      </c>
      <c r="AB2155" s="203"/>
      <c r="AC2155" s="64" t="s">
        <v>30412</v>
      </c>
      <c r="AD2155" s="56" t="s">
        <v>118</v>
      </c>
      <c r="AE2155" s="56"/>
      <c r="AF2155" s="61"/>
      <c r="AG2155" s="61"/>
      <c r="AH2155" s="67" t="str">
        <v>Jul</v>
      </c>
      <c r="AI2155" s="68" t="str">
        <v>Jul</v>
      </c>
      <c r="AJ2155" s="69" t="e">
        <f t="shared" si="4"/>
        <v>#REF!</v>
      </c>
      <c r="AK2155" s="70">
        <f t="shared" si="1"/>
        <v>43329</v>
      </c>
      <c r="AL2155" s="71" t="e">
        <f t="shared" ca="1" si="5"/>
        <v>#REF!</v>
      </c>
      <c r="AM2155" s="71" t="str">
        <v>2018</v>
      </c>
      <c r="AN2155" s="70">
        <f t="shared" si="3"/>
        <v>43309</v>
      </c>
      <c r="AO2155" s="70" t="s">
        <v>123</v>
      </c>
    </row>
    <row r="2156" spans="1:41" ht="14.4">
      <c r="A2156" s="55" t="s">
        <v>30413</v>
      </c>
      <c r="B2156" s="106" t="s">
        <v>89</v>
      </c>
      <c r="C2156" s="57">
        <v>43299</v>
      </c>
      <c r="D2156" s="56" t="s">
        <v>90</v>
      </c>
      <c r="E2156" s="56" t="s">
        <v>15779</v>
      </c>
      <c r="F2156" s="58" t="s">
        <v>214</v>
      </c>
      <c r="G2156" s="58" t="s">
        <v>214</v>
      </c>
      <c r="H2156" s="56" t="s">
        <v>2445</v>
      </c>
      <c r="I2156" s="57"/>
      <c r="J2156" s="57">
        <v>43312</v>
      </c>
      <c r="K2156" s="56" t="s">
        <v>18</v>
      </c>
      <c r="L2156" s="56" t="s">
        <v>18</v>
      </c>
      <c r="M2156" s="60" t="s">
        <v>30414</v>
      </c>
      <c r="N2156" s="61"/>
      <c r="O2156" s="61"/>
      <c r="P2156" s="61"/>
      <c r="Q2156" s="56" t="s">
        <v>478</v>
      </c>
      <c r="R2156" s="56"/>
      <c r="S2156" s="56" t="s">
        <v>108</v>
      </c>
      <c r="T2156" s="56" t="s">
        <v>18</v>
      </c>
      <c r="U2156" s="400">
        <v>43312</v>
      </c>
      <c r="V2156" s="56"/>
      <c r="W2156" s="56">
        <v>2128</v>
      </c>
      <c r="X2156" s="402"/>
      <c r="Y2156" s="61"/>
      <c r="Z2156" s="56" t="s">
        <v>14</v>
      </c>
      <c r="AA2156" s="57">
        <v>43321</v>
      </c>
      <c r="AB2156" s="203"/>
      <c r="AC2156" s="64" t="s">
        <v>30415</v>
      </c>
      <c r="AD2156" s="56" t="s">
        <v>179</v>
      </c>
      <c r="AE2156" s="61"/>
      <c r="AF2156" s="61"/>
      <c r="AG2156" s="61"/>
      <c r="AH2156" s="67" t="str">
        <v>Jul</v>
      </c>
      <c r="AI2156" s="68" t="str">
        <v>Aug</v>
      </c>
      <c r="AJ2156" s="69" t="e">
        <f t="shared" si="4"/>
        <v>#REF!</v>
      </c>
      <c r="AK2156" s="70">
        <f t="shared" si="1"/>
        <v>43329</v>
      </c>
      <c r="AL2156" s="71" t="e">
        <f t="shared" ca="1" si="5"/>
        <v>#REF!</v>
      </c>
      <c r="AM2156" s="71" t="str">
        <v>2018</v>
      </c>
      <c r="AN2156" s="70">
        <f t="shared" si="3"/>
        <v>43309</v>
      </c>
      <c r="AO2156" s="70" t="s">
        <v>123</v>
      </c>
    </row>
    <row r="2157" spans="1:41" ht="14.4">
      <c r="A2157" s="55" t="s">
        <v>30416</v>
      </c>
      <c r="B2157" s="56" t="s">
        <v>89</v>
      </c>
      <c r="C2157" s="57">
        <v>43301</v>
      </c>
      <c r="D2157" s="56" t="s">
        <v>90</v>
      </c>
      <c r="E2157" s="56" t="s">
        <v>15779</v>
      </c>
      <c r="F2157" s="58" t="s">
        <v>214</v>
      </c>
      <c r="G2157" s="58" t="s">
        <v>3801</v>
      </c>
      <c r="H2157" s="56" t="s">
        <v>2445</v>
      </c>
      <c r="I2157" s="57"/>
      <c r="J2157" s="57">
        <v>43314</v>
      </c>
      <c r="K2157" s="56" t="s">
        <v>18</v>
      </c>
      <c r="L2157" s="56" t="s">
        <v>18</v>
      </c>
      <c r="M2157" s="60" t="s">
        <v>30417</v>
      </c>
      <c r="N2157" s="61"/>
      <c r="O2157" s="61"/>
      <c r="P2157" s="61"/>
      <c r="Q2157" s="56" t="s">
        <v>96</v>
      </c>
      <c r="R2157" s="56"/>
      <c r="S2157" s="56" t="s">
        <v>108</v>
      </c>
      <c r="T2157" s="56" t="s">
        <v>108</v>
      </c>
      <c r="U2157" s="56"/>
      <c r="V2157" s="56"/>
      <c r="W2157" s="56" t="s">
        <v>108</v>
      </c>
      <c r="X2157" s="56" t="s">
        <v>108</v>
      </c>
      <c r="Y2157" s="61"/>
      <c r="Z2157" s="56" t="s">
        <v>18</v>
      </c>
      <c r="AA2157" s="533">
        <v>43309</v>
      </c>
      <c r="AB2157" s="203"/>
      <c r="AC2157" s="64" t="s">
        <v>30418</v>
      </c>
      <c r="AD2157" s="56" t="s">
        <v>79</v>
      </c>
      <c r="AE2157" s="56"/>
      <c r="AF2157" s="61"/>
      <c r="AG2157" s="61"/>
      <c r="AH2157" s="67" t="str">
        <v>Jul</v>
      </c>
      <c r="AI2157" s="68" t="str">
        <v>Jul</v>
      </c>
      <c r="AJ2157" s="69" t="e">
        <f t="shared" si="4"/>
        <v>#REF!</v>
      </c>
      <c r="AK2157" s="70">
        <f t="shared" si="1"/>
        <v>43331</v>
      </c>
      <c r="AL2157" s="71" t="e">
        <f t="shared" ca="1" si="5"/>
        <v>#REF!</v>
      </c>
      <c r="AM2157" s="71" t="str">
        <v>2018</v>
      </c>
      <c r="AN2157" s="70">
        <f t="shared" si="3"/>
        <v>43311</v>
      </c>
      <c r="AO2157" s="70" t="s">
        <v>123</v>
      </c>
    </row>
    <row r="2158" spans="1:41" ht="14.4">
      <c r="A2158" s="55" t="s">
        <v>30419</v>
      </c>
      <c r="B2158" s="56" t="s">
        <v>89</v>
      </c>
      <c r="C2158" s="57">
        <v>43304</v>
      </c>
      <c r="D2158" s="56" t="s">
        <v>229</v>
      </c>
      <c r="E2158" s="56" t="s">
        <v>30</v>
      </c>
      <c r="F2158" s="58" t="s">
        <v>106</v>
      </c>
      <c r="G2158" s="58" t="s">
        <v>177</v>
      </c>
      <c r="H2158" s="56" t="s">
        <v>32</v>
      </c>
      <c r="I2158" s="59"/>
      <c r="J2158" s="59"/>
      <c r="K2158" s="61"/>
      <c r="L2158" s="61"/>
      <c r="M2158" s="60" t="s">
        <v>30420</v>
      </c>
      <c r="N2158" s="61"/>
      <c r="O2158" s="61"/>
      <c r="P2158" s="61"/>
      <c r="Q2158" s="56" t="s">
        <v>96</v>
      </c>
      <c r="R2158" s="66"/>
      <c r="S2158" s="61"/>
      <c r="T2158" s="61"/>
      <c r="U2158" s="402"/>
      <c r="V2158" s="66"/>
      <c r="W2158" s="66"/>
      <c r="X2158" s="402"/>
      <c r="Y2158" s="61"/>
      <c r="Z2158" s="61"/>
      <c r="AA2158" s="533">
        <v>43335</v>
      </c>
      <c r="AB2158" s="203"/>
      <c r="AC2158" s="64" t="s">
        <v>30421</v>
      </c>
      <c r="AD2158" s="56" t="s">
        <v>179</v>
      </c>
      <c r="AE2158" s="61"/>
      <c r="AF2158" s="61"/>
      <c r="AG2158" s="61"/>
      <c r="AH2158" s="67" t="str">
        <v>Jul</v>
      </c>
      <c r="AI2158" s="68" t="str">
        <v>Aug</v>
      </c>
      <c r="AJ2158" s="69" t="e">
        <f t="shared" si="4"/>
        <v>#REF!</v>
      </c>
      <c r="AK2158" s="70">
        <f t="shared" si="1"/>
        <v>43334</v>
      </c>
      <c r="AL2158" s="71" t="e">
        <f t="shared" ca="1" si="5"/>
        <v>#REF!</v>
      </c>
      <c r="AM2158" s="71" t="str">
        <v>2018</v>
      </c>
      <c r="AN2158" s="70">
        <f t="shared" si="3"/>
        <v>43314</v>
      </c>
      <c r="AO2158" s="70" t="s">
        <v>123</v>
      </c>
    </row>
    <row r="2159" spans="1:41" ht="14.4">
      <c r="A2159" s="55" t="s">
        <v>30422</v>
      </c>
      <c r="B2159" s="56" t="s">
        <v>89</v>
      </c>
      <c r="C2159" s="57">
        <v>43302</v>
      </c>
      <c r="D2159" s="56" t="s">
        <v>229</v>
      </c>
      <c r="E2159" s="56" t="s">
        <v>30</v>
      </c>
      <c r="F2159" s="58" t="s">
        <v>106</v>
      </c>
      <c r="G2159" s="58" t="s">
        <v>107</v>
      </c>
      <c r="H2159" s="56" t="s">
        <v>30</v>
      </c>
      <c r="I2159" s="59"/>
      <c r="J2159" s="59"/>
      <c r="K2159" s="61"/>
      <c r="L2159" s="61"/>
      <c r="M2159" s="60" t="s">
        <v>30423</v>
      </c>
      <c r="N2159" s="61"/>
      <c r="O2159" s="61"/>
      <c r="P2159" s="61"/>
      <c r="Q2159" s="61"/>
      <c r="R2159" s="66"/>
      <c r="S2159" s="61"/>
      <c r="T2159" s="61"/>
      <c r="U2159" s="402"/>
      <c r="V2159" s="66"/>
      <c r="W2159" s="66"/>
      <c r="X2159" s="402"/>
      <c r="Y2159" s="61"/>
      <c r="Z2159" s="56" t="s">
        <v>14</v>
      </c>
      <c r="AA2159" s="533">
        <v>43305</v>
      </c>
      <c r="AB2159" s="203"/>
      <c r="AC2159" s="64" t="s">
        <v>5059</v>
      </c>
      <c r="AD2159" s="56" t="s">
        <v>224</v>
      </c>
      <c r="AE2159" s="61"/>
      <c r="AF2159" s="61"/>
      <c r="AG2159" s="61"/>
      <c r="AH2159" s="67" t="str">
        <v>Jul</v>
      </c>
      <c r="AI2159" s="68" t="str">
        <v>Jul</v>
      </c>
      <c r="AJ2159" s="69" t="e">
        <f t="shared" si="4"/>
        <v>#REF!</v>
      </c>
      <c r="AK2159" s="70">
        <f t="shared" si="1"/>
        <v>43332</v>
      </c>
      <c r="AL2159" s="71" t="e">
        <f t="shared" ca="1" si="5"/>
        <v>#REF!</v>
      </c>
      <c r="AM2159" s="71" t="str">
        <v>2018</v>
      </c>
      <c r="AN2159" s="70">
        <f t="shared" si="3"/>
        <v>43312</v>
      </c>
      <c r="AO2159" s="70" t="s">
        <v>123</v>
      </c>
    </row>
    <row r="2160" spans="1:41" ht="14.4">
      <c r="A2160" s="55" t="s">
        <v>30424</v>
      </c>
      <c r="B2160" s="56" t="s">
        <v>89</v>
      </c>
      <c r="C2160" s="57">
        <v>43303</v>
      </c>
      <c r="D2160" s="56" t="s">
        <v>229</v>
      </c>
      <c r="E2160" s="56" t="s">
        <v>30</v>
      </c>
      <c r="F2160" s="58" t="s">
        <v>106</v>
      </c>
      <c r="G2160" s="58" t="s">
        <v>107</v>
      </c>
      <c r="H2160" s="56" t="s">
        <v>30</v>
      </c>
      <c r="I2160" s="59"/>
      <c r="J2160" s="59"/>
      <c r="K2160" s="61"/>
      <c r="L2160" s="61"/>
      <c r="M2160" s="60" t="s">
        <v>30425</v>
      </c>
      <c r="N2160" s="61"/>
      <c r="O2160" s="56" t="s">
        <v>172</v>
      </c>
      <c r="P2160" s="56" t="s">
        <v>20797</v>
      </c>
      <c r="Q2160" s="56" t="s">
        <v>17</v>
      </c>
      <c r="R2160" s="66"/>
      <c r="S2160" s="61"/>
      <c r="T2160" s="61"/>
      <c r="U2160" s="402"/>
      <c r="V2160" s="66"/>
      <c r="W2160" s="66"/>
      <c r="X2160" s="402"/>
      <c r="Y2160" s="61"/>
      <c r="Z2160" s="56" t="s">
        <v>18</v>
      </c>
      <c r="AA2160" s="533">
        <v>43305</v>
      </c>
      <c r="AB2160" s="203"/>
      <c r="AC2160" s="95"/>
      <c r="AD2160" s="56" t="s">
        <v>79</v>
      </c>
      <c r="AE2160" s="61"/>
      <c r="AF2160" s="61"/>
      <c r="AG2160" s="61"/>
      <c r="AH2160" s="67" t="str">
        <v>Jul</v>
      </c>
      <c r="AI2160" s="68" t="str">
        <v>Jul</v>
      </c>
      <c r="AJ2160" s="69" t="e">
        <f t="shared" si="4"/>
        <v>#REF!</v>
      </c>
      <c r="AK2160" s="70">
        <f t="shared" si="1"/>
        <v>43333</v>
      </c>
      <c r="AL2160" s="71" t="e">
        <f t="shared" ca="1" si="5"/>
        <v>#REF!</v>
      </c>
      <c r="AM2160" s="71" t="str">
        <v>2018</v>
      </c>
      <c r="AN2160" s="70">
        <f t="shared" si="3"/>
        <v>43313</v>
      </c>
      <c r="AO2160" s="70" t="s">
        <v>123</v>
      </c>
    </row>
    <row r="2161" spans="1:41" ht="14.4">
      <c r="A2161" s="55" t="s">
        <v>30426</v>
      </c>
      <c r="B2161" s="56" t="s">
        <v>89</v>
      </c>
      <c r="C2161" s="57">
        <v>43306</v>
      </c>
      <c r="D2161" s="56" t="s">
        <v>90</v>
      </c>
      <c r="E2161" s="56" t="s">
        <v>15779</v>
      </c>
      <c r="F2161" s="58" t="s">
        <v>214</v>
      </c>
      <c r="G2161" s="58" t="s">
        <v>26779</v>
      </c>
      <c r="H2161" s="56" t="s">
        <v>2445</v>
      </c>
      <c r="I2161" s="57"/>
      <c r="J2161" s="57">
        <v>43319</v>
      </c>
      <c r="K2161" s="56" t="s">
        <v>18</v>
      </c>
      <c r="L2161" s="56" t="s">
        <v>14</v>
      </c>
      <c r="M2161" s="60" t="s">
        <v>30420</v>
      </c>
      <c r="N2161" s="61"/>
      <c r="O2161" s="61"/>
      <c r="P2161" s="61"/>
      <c r="Q2161" s="61"/>
      <c r="R2161" s="56"/>
      <c r="S2161" s="56" t="s">
        <v>108</v>
      </c>
      <c r="T2161" s="56" t="s">
        <v>108</v>
      </c>
      <c r="U2161" s="56"/>
      <c r="V2161" s="56"/>
      <c r="W2161" s="56" t="s">
        <v>108</v>
      </c>
      <c r="X2161" s="56" t="s">
        <v>108</v>
      </c>
      <c r="Y2161" s="61"/>
      <c r="Z2161" s="56" t="s">
        <v>14</v>
      </c>
      <c r="AA2161" s="533">
        <v>43312</v>
      </c>
      <c r="AB2161" s="203"/>
      <c r="AC2161" s="64" t="s">
        <v>30427</v>
      </c>
      <c r="AD2161" s="56" t="s">
        <v>705</v>
      </c>
      <c r="AE2161" s="56"/>
      <c r="AF2161" s="61"/>
      <c r="AG2161" s="61"/>
      <c r="AH2161" s="67" t="str">
        <v>Jul</v>
      </c>
      <c r="AI2161" s="68" t="str">
        <v>Jul</v>
      </c>
      <c r="AJ2161" s="69" t="e">
        <f t="shared" si="4"/>
        <v>#REF!</v>
      </c>
      <c r="AK2161" s="70">
        <f t="shared" si="1"/>
        <v>43336</v>
      </c>
      <c r="AL2161" s="71" t="e">
        <f t="shared" ca="1" si="5"/>
        <v>#REF!</v>
      </c>
      <c r="AM2161" s="71" t="str">
        <v>2018</v>
      </c>
      <c r="AN2161" s="70">
        <f t="shared" si="3"/>
        <v>43316</v>
      </c>
      <c r="AO2161" s="70" t="s">
        <v>123</v>
      </c>
    </row>
    <row r="2162" spans="1:41" ht="14.4">
      <c r="A2162" s="55" t="s">
        <v>30428</v>
      </c>
      <c r="B2162" s="56" t="s">
        <v>89</v>
      </c>
      <c r="C2162" s="57">
        <v>43306</v>
      </c>
      <c r="D2162" s="56" t="s">
        <v>90</v>
      </c>
      <c r="E2162" s="56" t="s">
        <v>15779</v>
      </c>
      <c r="F2162" s="58" t="s">
        <v>214</v>
      </c>
      <c r="G2162" s="58" t="s">
        <v>5689</v>
      </c>
      <c r="H2162" s="56" t="s">
        <v>2445</v>
      </c>
      <c r="I2162" s="57"/>
      <c r="J2162" s="57">
        <v>43319</v>
      </c>
      <c r="K2162" s="56" t="s">
        <v>18</v>
      </c>
      <c r="L2162" s="56" t="s">
        <v>18</v>
      </c>
      <c r="M2162" s="60" t="s">
        <v>2649</v>
      </c>
      <c r="N2162" s="61"/>
      <c r="O2162" s="56" t="s">
        <v>20</v>
      </c>
      <c r="P2162" s="61"/>
      <c r="Q2162" s="56" t="s">
        <v>20386</v>
      </c>
      <c r="R2162" s="56"/>
      <c r="S2162" s="56" t="s">
        <v>108</v>
      </c>
      <c r="T2162" s="56" t="s">
        <v>108</v>
      </c>
      <c r="U2162" s="400">
        <v>43321</v>
      </c>
      <c r="V2162" s="56"/>
      <c r="W2162" s="56">
        <v>15</v>
      </c>
      <c r="X2162" s="400">
        <v>43328</v>
      </c>
      <c r="Y2162" s="61"/>
      <c r="Z2162" s="56" t="s">
        <v>18</v>
      </c>
      <c r="AA2162" s="57">
        <v>43328</v>
      </c>
      <c r="AB2162" s="203"/>
      <c r="AC2162" s="64" t="s">
        <v>30429</v>
      </c>
      <c r="AD2162" s="56" t="s">
        <v>79</v>
      </c>
      <c r="AE2162" s="56"/>
      <c r="AF2162" s="61"/>
      <c r="AG2162" s="61"/>
      <c r="AH2162" s="67" t="str">
        <v>Jul</v>
      </c>
      <c r="AI2162" s="68" t="str">
        <v>Aug</v>
      </c>
      <c r="AJ2162" s="69" t="e">
        <f t="shared" si="4"/>
        <v>#REF!</v>
      </c>
      <c r="AK2162" s="70">
        <f t="shared" si="1"/>
        <v>43336</v>
      </c>
      <c r="AL2162" s="71" t="e">
        <f t="shared" ca="1" si="5"/>
        <v>#REF!</v>
      </c>
      <c r="AM2162" s="71" t="str">
        <v>2018</v>
      </c>
      <c r="AN2162" s="70">
        <f t="shared" si="3"/>
        <v>43316</v>
      </c>
      <c r="AO2162" s="70" t="s">
        <v>123</v>
      </c>
    </row>
    <row r="2163" spans="1:41" ht="14.4">
      <c r="A2163" s="55" t="s">
        <v>30430</v>
      </c>
      <c r="B2163" s="56" t="s">
        <v>89</v>
      </c>
      <c r="C2163" s="57">
        <v>43306</v>
      </c>
      <c r="D2163" s="56" t="s">
        <v>90</v>
      </c>
      <c r="E2163" s="56" t="s">
        <v>15779</v>
      </c>
      <c r="F2163" s="58" t="s">
        <v>214</v>
      </c>
      <c r="G2163" s="58" t="s">
        <v>214</v>
      </c>
      <c r="H2163" s="56" t="s">
        <v>2445</v>
      </c>
      <c r="I2163" s="57"/>
      <c r="J2163" s="57">
        <v>43319</v>
      </c>
      <c r="K2163" s="56" t="s">
        <v>18</v>
      </c>
      <c r="L2163" s="56" t="s">
        <v>108</v>
      </c>
      <c r="M2163" s="60" t="s">
        <v>30431</v>
      </c>
      <c r="N2163" s="61"/>
      <c r="O2163" s="56" t="s">
        <v>143</v>
      </c>
      <c r="P2163" s="61"/>
      <c r="Q2163" s="56" t="s">
        <v>96</v>
      </c>
      <c r="R2163" s="56"/>
      <c r="S2163" s="56" t="s">
        <v>108</v>
      </c>
      <c r="T2163" s="56" t="s">
        <v>108</v>
      </c>
      <c r="U2163" s="56"/>
      <c r="V2163" s="56"/>
      <c r="W2163" s="56" t="s">
        <v>108</v>
      </c>
      <c r="X2163" s="56" t="s">
        <v>108</v>
      </c>
      <c r="Y2163" s="61"/>
      <c r="Z2163" s="56" t="s">
        <v>108</v>
      </c>
      <c r="AA2163" s="533">
        <v>43306</v>
      </c>
      <c r="AB2163" s="203"/>
      <c r="AC2163" s="64" t="s">
        <v>30432</v>
      </c>
      <c r="AD2163" s="56" t="s">
        <v>224</v>
      </c>
      <c r="AE2163" s="56"/>
      <c r="AF2163" s="61"/>
      <c r="AG2163" s="61"/>
      <c r="AH2163" s="67" t="str">
        <v>Jul</v>
      </c>
      <c r="AI2163" s="68" t="str">
        <v>Jul</v>
      </c>
      <c r="AJ2163" s="69" t="e">
        <f t="shared" si="4"/>
        <v>#REF!</v>
      </c>
      <c r="AK2163" s="70">
        <f t="shared" si="1"/>
        <v>43336</v>
      </c>
      <c r="AL2163" s="71" t="e">
        <f t="shared" ca="1" si="5"/>
        <v>#REF!</v>
      </c>
      <c r="AM2163" s="71" t="str">
        <v>2018</v>
      </c>
      <c r="AN2163" s="70">
        <f t="shared" si="3"/>
        <v>43316</v>
      </c>
      <c r="AO2163" s="70" t="s">
        <v>123</v>
      </c>
    </row>
    <row r="2164" spans="1:41" ht="14.4">
      <c r="A2164" s="55" t="s">
        <v>30433</v>
      </c>
      <c r="B2164" s="56" t="s">
        <v>89</v>
      </c>
      <c r="C2164" s="57">
        <v>43308</v>
      </c>
      <c r="D2164" s="56" t="s">
        <v>90</v>
      </c>
      <c r="E2164" s="56" t="s">
        <v>15779</v>
      </c>
      <c r="F2164" s="58" t="s">
        <v>214</v>
      </c>
      <c r="G2164" s="58" t="s">
        <v>4967</v>
      </c>
      <c r="H2164" s="56" t="s">
        <v>2445</v>
      </c>
      <c r="I2164" s="57"/>
      <c r="J2164" s="57">
        <v>43321</v>
      </c>
      <c r="K2164" s="56" t="s">
        <v>18</v>
      </c>
      <c r="L2164" s="56" t="s">
        <v>18</v>
      </c>
      <c r="M2164" s="60" t="s">
        <v>30434</v>
      </c>
      <c r="N2164" s="61"/>
      <c r="O2164" s="56" t="s">
        <v>44</v>
      </c>
      <c r="P2164" s="56" t="s">
        <v>30435</v>
      </c>
      <c r="Q2164" s="56" t="s">
        <v>20386</v>
      </c>
      <c r="R2164" s="56"/>
      <c r="S2164" s="56" t="s">
        <v>108</v>
      </c>
      <c r="T2164" s="56" t="s">
        <v>108</v>
      </c>
      <c r="U2164" s="400">
        <v>43325</v>
      </c>
      <c r="V2164" s="56"/>
      <c r="W2164" s="56">
        <v>15</v>
      </c>
      <c r="X2164" s="400">
        <v>43335</v>
      </c>
      <c r="Y2164" s="61"/>
      <c r="Z2164" s="56" t="s">
        <v>18</v>
      </c>
      <c r="AA2164" s="57">
        <v>43335</v>
      </c>
      <c r="AB2164" s="203"/>
      <c r="AC2164" s="64" t="s">
        <v>30436</v>
      </c>
      <c r="AD2164" s="56" t="s">
        <v>79</v>
      </c>
      <c r="AE2164" s="56"/>
      <c r="AF2164" s="61"/>
      <c r="AG2164" s="61"/>
      <c r="AH2164" s="67" t="str">
        <v>Jul</v>
      </c>
      <c r="AI2164" s="68" t="str">
        <v>Aug</v>
      </c>
      <c r="AJ2164" s="69" t="e">
        <f t="shared" si="4"/>
        <v>#REF!</v>
      </c>
      <c r="AK2164" s="70">
        <f t="shared" si="1"/>
        <v>43338</v>
      </c>
      <c r="AL2164" s="71" t="e">
        <f t="shared" ca="1" si="5"/>
        <v>#REF!</v>
      </c>
      <c r="AM2164" s="71" t="str">
        <v>2018</v>
      </c>
      <c r="AN2164" s="70">
        <f t="shared" si="3"/>
        <v>43318</v>
      </c>
      <c r="AO2164" s="70" t="s">
        <v>123</v>
      </c>
    </row>
    <row r="2165" spans="1:41" ht="14.4">
      <c r="A2165" s="55" t="s">
        <v>30437</v>
      </c>
      <c r="B2165" s="56" t="s">
        <v>89</v>
      </c>
      <c r="C2165" s="57">
        <v>43308</v>
      </c>
      <c r="D2165" s="56" t="s">
        <v>90</v>
      </c>
      <c r="E2165" s="56" t="s">
        <v>15779</v>
      </c>
      <c r="F2165" s="58" t="s">
        <v>214</v>
      </c>
      <c r="G2165" s="58" t="s">
        <v>20669</v>
      </c>
      <c r="H2165" s="56" t="s">
        <v>2445</v>
      </c>
      <c r="I2165" s="57"/>
      <c r="J2165" s="57">
        <v>43321</v>
      </c>
      <c r="K2165" s="56" t="s">
        <v>18</v>
      </c>
      <c r="L2165" s="56" t="s">
        <v>18</v>
      </c>
      <c r="M2165" s="60" t="s">
        <v>30438</v>
      </c>
      <c r="N2165" s="61"/>
      <c r="O2165" s="61"/>
      <c r="P2165" s="61"/>
      <c r="Q2165" s="56" t="s">
        <v>478</v>
      </c>
      <c r="R2165" s="56"/>
      <c r="S2165" s="56" t="s">
        <v>108</v>
      </c>
      <c r="T2165" s="56" t="s">
        <v>108</v>
      </c>
      <c r="U2165" s="56"/>
      <c r="V2165" s="56"/>
      <c r="W2165" s="56" t="s">
        <v>108</v>
      </c>
      <c r="X2165" s="56" t="s">
        <v>108</v>
      </c>
      <c r="Y2165" s="61"/>
      <c r="Z2165" s="56" t="s">
        <v>18</v>
      </c>
      <c r="AA2165" s="533">
        <v>43329</v>
      </c>
      <c r="AB2165" s="203"/>
      <c r="AC2165" s="64" t="s">
        <v>30439</v>
      </c>
      <c r="AD2165" s="56" t="s">
        <v>79</v>
      </c>
      <c r="AE2165" s="56"/>
      <c r="AF2165" s="61"/>
      <c r="AG2165" s="61"/>
      <c r="AH2165" s="67" t="str">
        <v>Jul</v>
      </c>
      <c r="AI2165" s="68" t="str">
        <v>Aug</v>
      </c>
      <c r="AJ2165" s="69" t="e">
        <f t="shared" si="4"/>
        <v>#REF!</v>
      </c>
      <c r="AK2165" s="70">
        <f t="shared" si="1"/>
        <v>43338</v>
      </c>
      <c r="AL2165" s="71" t="e">
        <f t="shared" ca="1" si="5"/>
        <v>#REF!</v>
      </c>
      <c r="AM2165" s="71" t="str">
        <v>2018</v>
      </c>
      <c r="AN2165" s="70">
        <f t="shared" si="3"/>
        <v>43318</v>
      </c>
      <c r="AO2165" s="70" t="s">
        <v>123</v>
      </c>
    </row>
    <row r="2166" spans="1:41" ht="14.4">
      <c r="A2166" s="55" t="s">
        <v>30440</v>
      </c>
      <c r="B2166" s="106" t="s">
        <v>89</v>
      </c>
      <c r="C2166" s="57">
        <v>43312</v>
      </c>
      <c r="D2166" s="56" t="s">
        <v>90</v>
      </c>
      <c r="E2166" s="56" t="s">
        <v>15779</v>
      </c>
      <c r="F2166" s="58" t="s">
        <v>214</v>
      </c>
      <c r="G2166" s="58" t="s">
        <v>214</v>
      </c>
      <c r="H2166" s="56" t="s">
        <v>2445</v>
      </c>
      <c r="I2166" s="57"/>
      <c r="J2166" s="57">
        <v>43325</v>
      </c>
      <c r="K2166" s="56" t="s">
        <v>18</v>
      </c>
      <c r="L2166" s="56" t="s">
        <v>108</v>
      </c>
      <c r="M2166" s="60" t="s">
        <v>30441</v>
      </c>
      <c r="N2166" s="61"/>
      <c r="O2166" s="61"/>
      <c r="P2166" s="61"/>
      <c r="Q2166" s="56" t="s">
        <v>96</v>
      </c>
      <c r="R2166" s="56"/>
      <c r="S2166" s="56" t="s">
        <v>108</v>
      </c>
      <c r="T2166" s="56" t="s">
        <v>108</v>
      </c>
      <c r="U2166" s="56"/>
      <c r="V2166" s="56"/>
      <c r="W2166" s="56" t="s">
        <v>108</v>
      </c>
      <c r="X2166" s="56" t="s">
        <v>108</v>
      </c>
      <c r="Y2166" s="61"/>
      <c r="Z2166" s="56" t="s">
        <v>14</v>
      </c>
      <c r="AA2166" s="57">
        <v>43321</v>
      </c>
      <c r="AB2166" s="203"/>
      <c r="AC2166" s="64" t="s">
        <v>30442</v>
      </c>
      <c r="AD2166" s="56" t="s">
        <v>179</v>
      </c>
      <c r="AE2166" s="56"/>
      <c r="AF2166" s="61"/>
      <c r="AG2166" s="61"/>
      <c r="AH2166" s="67" t="str">
        <v>Jul</v>
      </c>
      <c r="AI2166" s="68" t="str">
        <v>Aug</v>
      </c>
      <c r="AJ2166" s="69" t="e">
        <f t="shared" si="4"/>
        <v>#REF!</v>
      </c>
      <c r="AK2166" s="70">
        <f t="shared" si="1"/>
        <v>43342</v>
      </c>
      <c r="AL2166" s="71" t="e">
        <f t="shared" ca="1" si="5"/>
        <v>#REF!</v>
      </c>
      <c r="AM2166" s="71" t="str">
        <v>2018</v>
      </c>
      <c r="AN2166" s="70">
        <f t="shared" si="3"/>
        <v>43322</v>
      </c>
      <c r="AO2166" s="70" t="s">
        <v>123</v>
      </c>
    </row>
    <row r="2167" spans="1:41" ht="14.4">
      <c r="A2167" s="55" t="s">
        <v>30443</v>
      </c>
      <c r="B2167" s="56" t="s">
        <v>89</v>
      </c>
      <c r="C2167" s="57">
        <v>43312</v>
      </c>
      <c r="D2167" s="56" t="s">
        <v>90</v>
      </c>
      <c r="E2167" s="56" t="s">
        <v>15779</v>
      </c>
      <c r="F2167" s="58" t="s">
        <v>214</v>
      </c>
      <c r="G2167" s="58" t="s">
        <v>26806</v>
      </c>
      <c r="H2167" s="56" t="s">
        <v>2445</v>
      </c>
      <c r="I2167" s="57"/>
      <c r="J2167" s="57">
        <v>43325</v>
      </c>
      <c r="K2167" s="56" t="s">
        <v>18</v>
      </c>
      <c r="L2167" s="56" t="s">
        <v>18</v>
      </c>
      <c r="M2167" s="60" t="s">
        <v>30444</v>
      </c>
      <c r="N2167" s="61"/>
      <c r="O2167" s="61"/>
      <c r="P2167" s="61"/>
      <c r="Q2167" s="56" t="s">
        <v>96</v>
      </c>
      <c r="R2167" s="56"/>
      <c r="S2167" s="56" t="s">
        <v>108</v>
      </c>
      <c r="T2167" s="56" t="s">
        <v>18</v>
      </c>
      <c r="U2167" s="56"/>
      <c r="V2167" s="56"/>
      <c r="W2167" s="56" t="s">
        <v>108</v>
      </c>
      <c r="X2167" s="56" t="s">
        <v>108</v>
      </c>
      <c r="Y2167" s="61"/>
      <c r="Z2167" s="56" t="s">
        <v>18</v>
      </c>
      <c r="AA2167" s="533">
        <v>43321</v>
      </c>
      <c r="AB2167" s="203"/>
      <c r="AC2167" s="64" t="s">
        <v>30445</v>
      </c>
      <c r="AD2167" s="56" t="s">
        <v>79</v>
      </c>
      <c r="AE2167" s="56"/>
      <c r="AF2167" s="61"/>
      <c r="AG2167" s="61"/>
      <c r="AH2167" s="67" t="str">
        <v>Jul</v>
      </c>
      <c r="AI2167" s="68" t="str">
        <v>Aug</v>
      </c>
      <c r="AJ2167" s="69" t="e">
        <f t="shared" si="4"/>
        <v>#REF!</v>
      </c>
      <c r="AK2167" s="70">
        <f t="shared" si="1"/>
        <v>43342</v>
      </c>
      <c r="AL2167" s="71" t="e">
        <f t="shared" ca="1" si="5"/>
        <v>#REF!</v>
      </c>
      <c r="AM2167" s="71" t="str">
        <v>2018</v>
      </c>
      <c r="AN2167" s="70">
        <f t="shared" si="3"/>
        <v>43322</v>
      </c>
      <c r="AO2167" s="70" t="s">
        <v>123</v>
      </c>
    </row>
    <row r="2168" spans="1:41" ht="14.4">
      <c r="A2168" s="55" t="s">
        <v>30446</v>
      </c>
      <c r="B2168" s="56" t="s">
        <v>89</v>
      </c>
      <c r="C2168" s="57">
        <v>43315</v>
      </c>
      <c r="D2168" s="56" t="s">
        <v>90</v>
      </c>
      <c r="E2168" s="56" t="s">
        <v>15779</v>
      </c>
      <c r="F2168" s="58" t="s">
        <v>214</v>
      </c>
      <c r="G2168" s="58" t="s">
        <v>26783</v>
      </c>
      <c r="H2168" s="56" t="s">
        <v>2445</v>
      </c>
      <c r="I2168" s="57"/>
      <c r="J2168" s="57">
        <v>43328</v>
      </c>
      <c r="K2168" s="56" t="s">
        <v>18</v>
      </c>
      <c r="L2168" s="56" t="s">
        <v>18</v>
      </c>
      <c r="M2168" s="60" t="s">
        <v>30447</v>
      </c>
      <c r="N2168" s="61"/>
      <c r="O2168" s="61"/>
      <c r="P2168" s="61"/>
      <c r="Q2168" s="56" t="s">
        <v>96</v>
      </c>
      <c r="R2168" s="56"/>
      <c r="S2168" s="56" t="s">
        <v>108</v>
      </c>
      <c r="T2168" s="56" t="s">
        <v>108</v>
      </c>
      <c r="U2168" s="56"/>
      <c r="V2168" s="56"/>
      <c r="W2168" s="56" t="s">
        <v>108</v>
      </c>
      <c r="X2168" s="56" t="s">
        <v>108</v>
      </c>
      <c r="Y2168" s="61"/>
      <c r="Z2168" s="56" t="s">
        <v>18</v>
      </c>
      <c r="AA2168" s="533">
        <v>43325</v>
      </c>
      <c r="AB2168" s="203"/>
      <c r="AC2168" s="64" t="s">
        <v>30448</v>
      </c>
      <c r="AD2168" s="56" t="s">
        <v>79</v>
      </c>
      <c r="AE2168" s="56"/>
      <c r="AF2168" s="61"/>
      <c r="AG2168" s="61"/>
      <c r="AH2168" s="67" t="str">
        <v>Aug</v>
      </c>
      <c r="AI2168" s="68" t="str">
        <v>Aug</v>
      </c>
      <c r="AJ2168" s="69" t="e">
        <f t="shared" si="4"/>
        <v>#REF!</v>
      </c>
      <c r="AK2168" s="70">
        <f t="shared" si="1"/>
        <v>43345</v>
      </c>
      <c r="AL2168" s="71" t="e">
        <f t="shared" ca="1" si="5"/>
        <v>#REF!</v>
      </c>
      <c r="AM2168" s="71" t="str">
        <v>2018</v>
      </c>
      <c r="AN2168" s="70">
        <f t="shared" si="3"/>
        <v>43325</v>
      </c>
      <c r="AO2168" s="70" t="s">
        <v>123</v>
      </c>
    </row>
    <row r="2169" spans="1:41" ht="14.4">
      <c r="A2169" s="55" t="s">
        <v>30449</v>
      </c>
      <c r="B2169" s="56" t="s">
        <v>89</v>
      </c>
      <c r="C2169" s="57">
        <v>43319</v>
      </c>
      <c r="D2169" s="56" t="s">
        <v>90</v>
      </c>
      <c r="E2169" s="56" t="s">
        <v>15779</v>
      </c>
      <c r="F2169" s="58" t="s">
        <v>214</v>
      </c>
      <c r="G2169" s="58" t="s">
        <v>21189</v>
      </c>
      <c r="H2169" s="56" t="s">
        <v>2445</v>
      </c>
      <c r="I2169" s="57"/>
      <c r="J2169" s="57">
        <v>43332</v>
      </c>
      <c r="K2169" s="56" t="s">
        <v>18</v>
      </c>
      <c r="L2169" s="56" t="s">
        <v>18</v>
      </c>
      <c r="M2169" s="60" t="s">
        <v>1575</v>
      </c>
      <c r="N2169" s="61"/>
      <c r="O2169" s="61"/>
      <c r="P2169" s="61"/>
      <c r="Q2169" s="56" t="s">
        <v>96</v>
      </c>
      <c r="R2169" s="56"/>
      <c r="S2169" s="56" t="s">
        <v>108</v>
      </c>
      <c r="T2169" s="56" t="s">
        <v>108</v>
      </c>
      <c r="U2169" s="56"/>
      <c r="V2169" s="56"/>
      <c r="W2169" s="56" t="s">
        <v>108</v>
      </c>
      <c r="X2169" s="56" t="s">
        <v>108</v>
      </c>
      <c r="Y2169" s="61"/>
      <c r="Z2169" s="56" t="s">
        <v>18</v>
      </c>
      <c r="AA2169" s="533">
        <v>43321</v>
      </c>
      <c r="AB2169" s="203"/>
      <c r="AC2169" s="64" t="s">
        <v>30450</v>
      </c>
      <c r="AD2169" s="56" t="s">
        <v>79</v>
      </c>
      <c r="AE2169" s="56"/>
      <c r="AF2169" s="61"/>
      <c r="AG2169" s="61"/>
      <c r="AH2169" s="67" t="str">
        <v>Aug</v>
      </c>
      <c r="AI2169" s="68" t="str">
        <v>Aug</v>
      </c>
      <c r="AJ2169" s="69" t="e">
        <f t="shared" si="4"/>
        <v>#REF!</v>
      </c>
      <c r="AK2169" s="70">
        <f t="shared" si="1"/>
        <v>43349</v>
      </c>
      <c r="AL2169" s="71" t="e">
        <f t="shared" ca="1" si="5"/>
        <v>#REF!</v>
      </c>
      <c r="AM2169" s="71" t="str">
        <v>2018</v>
      </c>
      <c r="AN2169" s="70">
        <f t="shared" si="3"/>
        <v>43329</v>
      </c>
      <c r="AO2169" s="70" t="s">
        <v>123</v>
      </c>
    </row>
    <row r="2170" spans="1:41" ht="14.4">
      <c r="A2170" s="55" t="s">
        <v>30451</v>
      </c>
      <c r="B2170" s="56" t="s">
        <v>89</v>
      </c>
      <c r="C2170" s="57">
        <v>43320</v>
      </c>
      <c r="D2170" s="56" t="s">
        <v>90</v>
      </c>
      <c r="E2170" s="56" t="s">
        <v>15779</v>
      </c>
      <c r="F2170" s="58" t="s">
        <v>214</v>
      </c>
      <c r="G2170" s="58" t="s">
        <v>5916</v>
      </c>
      <c r="H2170" s="56" t="s">
        <v>2445</v>
      </c>
      <c r="I2170" s="57"/>
      <c r="J2170" s="57">
        <v>43333</v>
      </c>
      <c r="K2170" s="56" t="s">
        <v>18</v>
      </c>
      <c r="L2170" s="56" t="s">
        <v>18</v>
      </c>
      <c r="M2170" s="60" t="s">
        <v>30452</v>
      </c>
      <c r="N2170" s="61"/>
      <c r="O2170" s="61"/>
      <c r="P2170" s="61"/>
      <c r="Q2170" s="56" t="s">
        <v>96</v>
      </c>
      <c r="R2170" s="56"/>
      <c r="S2170" s="56" t="s">
        <v>108</v>
      </c>
      <c r="T2170" s="56" t="s">
        <v>18</v>
      </c>
      <c r="U2170" s="56"/>
      <c r="V2170" s="56"/>
      <c r="W2170" s="56" t="s">
        <v>108</v>
      </c>
      <c r="X2170" s="56" t="s">
        <v>108</v>
      </c>
      <c r="Y2170" s="61"/>
      <c r="Z2170" s="56" t="s">
        <v>18</v>
      </c>
      <c r="AA2170" s="533">
        <v>43327</v>
      </c>
      <c r="AB2170" s="203"/>
      <c r="AC2170" s="64" t="s">
        <v>30453</v>
      </c>
      <c r="AD2170" s="56" t="s">
        <v>79</v>
      </c>
      <c r="AE2170" s="56"/>
      <c r="AF2170" s="61"/>
      <c r="AG2170" s="61"/>
      <c r="AH2170" s="67" t="str">
        <v>Aug</v>
      </c>
      <c r="AI2170" s="68" t="str">
        <v>Aug</v>
      </c>
      <c r="AJ2170" s="69" t="e">
        <f t="shared" si="4"/>
        <v>#REF!</v>
      </c>
      <c r="AK2170" s="70">
        <f t="shared" si="1"/>
        <v>43350</v>
      </c>
      <c r="AL2170" s="71" t="e">
        <f t="shared" ca="1" si="5"/>
        <v>#REF!</v>
      </c>
      <c r="AM2170" s="71" t="str">
        <v>2018</v>
      </c>
      <c r="AN2170" s="70">
        <f t="shared" si="3"/>
        <v>43330</v>
      </c>
      <c r="AO2170" s="70" t="s">
        <v>123</v>
      </c>
    </row>
    <row r="2171" spans="1:41" ht="14.4">
      <c r="A2171" s="55" t="s">
        <v>30454</v>
      </c>
      <c r="B2171" s="56" t="s">
        <v>89</v>
      </c>
      <c r="C2171" s="57">
        <v>43320</v>
      </c>
      <c r="D2171" s="56" t="s">
        <v>1027</v>
      </c>
      <c r="E2171" s="56" t="s">
        <v>30</v>
      </c>
      <c r="F2171" s="58" t="s">
        <v>106</v>
      </c>
      <c r="G2171" s="58" t="s">
        <v>107</v>
      </c>
      <c r="H2171" s="56" t="s">
        <v>30</v>
      </c>
      <c r="I2171" s="59"/>
      <c r="J2171" s="59"/>
      <c r="K2171" s="61"/>
      <c r="L2171" s="61"/>
      <c r="M2171" s="60" t="s">
        <v>30455</v>
      </c>
      <c r="N2171" s="61"/>
      <c r="O2171" s="56" t="s">
        <v>29</v>
      </c>
      <c r="P2171" s="56" t="s">
        <v>30456</v>
      </c>
      <c r="Q2171" s="56" t="s">
        <v>17</v>
      </c>
      <c r="R2171" s="66"/>
      <c r="S2171" s="61"/>
      <c r="T2171" s="61"/>
      <c r="U2171" s="402"/>
      <c r="V2171" s="66"/>
      <c r="W2171" s="66"/>
      <c r="X2171" s="402"/>
      <c r="Y2171" s="56" t="s">
        <v>292</v>
      </c>
      <c r="Z2171" s="56" t="s">
        <v>14</v>
      </c>
      <c r="AA2171" s="57">
        <v>43321</v>
      </c>
      <c r="AB2171" s="203"/>
      <c r="AC2171" s="64" t="s">
        <v>30457</v>
      </c>
      <c r="AD2171" s="56" t="s">
        <v>294</v>
      </c>
      <c r="AE2171" s="61"/>
      <c r="AF2171" s="61"/>
      <c r="AG2171" s="61"/>
      <c r="AH2171" s="67" t="str">
        <v>Aug</v>
      </c>
      <c r="AI2171" s="68" t="str">
        <v>Aug</v>
      </c>
      <c r="AJ2171" s="69" t="e">
        <f t="shared" si="4"/>
        <v>#REF!</v>
      </c>
      <c r="AK2171" s="70">
        <f t="shared" si="1"/>
        <v>43350</v>
      </c>
      <c r="AL2171" s="71" t="e">
        <f t="shared" ca="1" si="5"/>
        <v>#REF!</v>
      </c>
      <c r="AM2171" s="71" t="str">
        <v>2018</v>
      </c>
      <c r="AN2171" s="70">
        <f t="shared" si="3"/>
        <v>43330</v>
      </c>
      <c r="AO2171" s="70" t="s">
        <v>123</v>
      </c>
    </row>
    <row r="2172" spans="1:41" ht="14.4">
      <c r="A2172" s="55" t="s">
        <v>30458</v>
      </c>
      <c r="B2172" s="56" t="s">
        <v>89</v>
      </c>
      <c r="C2172" s="57">
        <v>43320</v>
      </c>
      <c r="D2172" s="56" t="s">
        <v>90</v>
      </c>
      <c r="E2172" s="56" t="s">
        <v>30</v>
      </c>
      <c r="F2172" s="58" t="s">
        <v>106</v>
      </c>
      <c r="G2172" s="58" t="s">
        <v>107</v>
      </c>
      <c r="H2172" s="56" t="s">
        <v>30</v>
      </c>
      <c r="I2172" s="59"/>
      <c r="J2172" s="59"/>
      <c r="K2172" s="61"/>
      <c r="L2172" s="61"/>
      <c r="M2172" s="60" t="s">
        <v>2370</v>
      </c>
      <c r="N2172" s="61"/>
      <c r="O2172" s="56" t="s">
        <v>20</v>
      </c>
      <c r="P2172" s="56" t="s">
        <v>2371</v>
      </c>
      <c r="Q2172" s="56" t="s">
        <v>28</v>
      </c>
      <c r="R2172" s="66"/>
      <c r="S2172" s="61"/>
      <c r="T2172" s="61"/>
      <c r="U2172" s="402"/>
      <c r="V2172" s="66"/>
      <c r="W2172" s="66"/>
      <c r="X2172" s="402"/>
      <c r="Y2172" s="61"/>
      <c r="Z2172" s="56" t="s">
        <v>18</v>
      </c>
      <c r="AA2172" s="533">
        <v>43321</v>
      </c>
      <c r="AB2172" s="203"/>
      <c r="AC2172" s="64" t="s">
        <v>30457</v>
      </c>
      <c r="AD2172" s="56" t="s">
        <v>294</v>
      </c>
      <c r="AE2172" s="61"/>
      <c r="AF2172" s="61"/>
      <c r="AG2172" s="61"/>
      <c r="AH2172" s="67" t="str">
        <v>Aug</v>
      </c>
      <c r="AI2172" s="68" t="str">
        <v>Aug</v>
      </c>
      <c r="AJ2172" s="69" t="e">
        <f t="shared" si="4"/>
        <v>#REF!</v>
      </c>
      <c r="AK2172" s="70">
        <f t="shared" si="1"/>
        <v>43350</v>
      </c>
      <c r="AL2172" s="71" t="e">
        <f t="shared" ca="1" si="5"/>
        <v>#REF!</v>
      </c>
      <c r="AM2172" s="71" t="str">
        <v>2018</v>
      </c>
      <c r="AN2172" s="70">
        <f t="shared" si="3"/>
        <v>43330</v>
      </c>
      <c r="AO2172" s="70" t="s">
        <v>123</v>
      </c>
    </row>
    <row r="2173" spans="1:41" ht="14.4">
      <c r="A2173" s="55" t="s">
        <v>30459</v>
      </c>
      <c r="B2173" s="56" t="s">
        <v>89</v>
      </c>
      <c r="C2173" s="57">
        <v>43327</v>
      </c>
      <c r="D2173" s="56" t="s">
        <v>90</v>
      </c>
      <c r="E2173" s="56" t="s">
        <v>15779</v>
      </c>
      <c r="F2173" s="58" t="s">
        <v>214</v>
      </c>
      <c r="G2173" s="58" t="s">
        <v>214</v>
      </c>
      <c r="H2173" s="56" t="s">
        <v>2445</v>
      </c>
      <c r="I2173" s="57"/>
      <c r="J2173" s="57">
        <v>43340</v>
      </c>
      <c r="K2173" s="56" t="s">
        <v>18</v>
      </c>
      <c r="L2173" s="56" t="s">
        <v>14</v>
      </c>
      <c r="M2173" s="60" t="s">
        <v>30460</v>
      </c>
      <c r="N2173" s="61"/>
      <c r="O2173" s="61"/>
      <c r="P2173" s="61"/>
      <c r="Q2173" s="56" t="s">
        <v>96</v>
      </c>
      <c r="R2173" s="89"/>
      <c r="S2173" s="89" t="s">
        <v>108</v>
      </c>
      <c r="T2173" s="89" t="s">
        <v>108</v>
      </c>
      <c r="U2173" s="89"/>
      <c r="V2173" s="89"/>
      <c r="W2173" s="89" t="s">
        <v>108</v>
      </c>
      <c r="X2173" s="89" t="s">
        <v>108</v>
      </c>
      <c r="Y2173" s="61"/>
      <c r="Z2173" s="56" t="s">
        <v>14</v>
      </c>
      <c r="AA2173" s="533">
        <v>43328</v>
      </c>
      <c r="AB2173" s="203"/>
      <c r="AC2173" s="64" t="s">
        <v>30461</v>
      </c>
      <c r="AD2173" s="56" t="s">
        <v>179</v>
      </c>
      <c r="AE2173" s="56"/>
      <c r="AF2173" s="61"/>
      <c r="AG2173" s="61"/>
      <c r="AH2173" s="67" t="str">
        <v>Aug</v>
      </c>
      <c r="AI2173" s="68" t="str">
        <v>Aug</v>
      </c>
      <c r="AJ2173" s="69" t="e">
        <f t="shared" si="4"/>
        <v>#REF!</v>
      </c>
      <c r="AK2173" s="70">
        <f t="shared" si="1"/>
        <v>43357</v>
      </c>
      <c r="AL2173" s="71" t="e">
        <f t="shared" ca="1" si="5"/>
        <v>#REF!</v>
      </c>
      <c r="AM2173" s="71" t="str">
        <v>2018</v>
      </c>
      <c r="AN2173" s="70">
        <f t="shared" si="3"/>
        <v>43337</v>
      </c>
      <c r="AO2173" s="70" t="s">
        <v>123</v>
      </c>
    </row>
    <row r="2174" spans="1:41" ht="14.4">
      <c r="A2174" s="55" t="s">
        <v>30462</v>
      </c>
      <c r="B2174" s="56" t="s">
        <v>89</v>
      </c>
      <c r="C2174" s="57">
        <v>43329</v>
      </c>
      <c r="D2174" s="56" t="s">
        <v>90</v>
      </c>
      <c r="E2174" s="56" t="s">
        <v>15779</v>
      </c>
      <c r="F2174" s="58" t="s">
        <v>214</v>
      </c>
      <c r="G2174" s="58" t="s">
        <v>214</v>
      </c>
      <c r="H2174" s="56" t="s">
        <v>2445</v>
      </c>
      <c r="I2174" s="57"/>
      <c r="J2174" s="57">
        <v>43360</v>
      </c>
      <c r="K2174" s="56" t="s">
        <v>18</v>
      </c>
      <c r="L2174" s="56" t="s">
        <v>14</v>
      </c>
      <c r="M2174" s="60" t="s">
        <v>30463</v>
      </c>
      <c r="N2174" s="61"/>
      <c r="O2174" s="61"/>
      <c r="P2174" s="61"/>
      <c r="Q2174" s="56" t="s">
        <v>96</v>
      </c>
      <c r="R2174" s="56"/>
      <c r="S2174" s="56" t="s">
        <v>108</v>
      </c>
      <c r="T2174" s="56" t="s">
        <v>108</v>
      </c>
      <c r="U2174" s="56"/>
      <c r="V2174" s="56"/>
      <c r="W2174" s="56" t="s">
        <v>108</v>
      </c>
      <c r="X2174" s="56" t="s">
        <v>108</v>
      </c>
      <c r="Y2174" s="61"/>
      <c r="Z2174" s="56" t="s">
        <v>108</v>
      </c>
      <c r="AA2174" s="533">
        <v>43329</v>
      </c>
      <c r="AB2174" s="203"/>
      <c r="AC2174" s="64" t="s">
        <v>30464</v>
      </c>
      <c r="AD2174" s="56" t="s">
        <v>224</v>
      </c>
      <c r="AE2174" s="56"/>
      <c r="AF2174" s="61"/>
      <c r="AG2174" s="61"/>
      <c r="AH2174" s="67" t="str">
        <v>Aug</v>
      </c>
      <c r="AI2174" s="68" t="str">
        <v>Aug</v>
      </c>
      <c r="AJ2174" s="69" t="e">
        <f t="shared" si="4"/>
        <v>#REF!</v>
      </c>
      <c r="AK2174" s="70">
        <f t="shared" si="1"/>
        <v>43359</v>
      </c>
      <c r="AL2174" s="71" t="e">
        <f t="shared" ca="1" si="5"/>
        <v>#REF!</v>
      </c>
      <c r="AM2174" s="71" t="str">
        <v>2018</v>
      </c>
      <c r="AN2174" s="70">
        <f t="shared" si="3"/>
        <v>43339</v>
      </c>
      <c r="AO2174" s="70" t="s">
        <v>123</v>
      </c>
    </row>
    <row r="2175" spans="1:41" ht="14.4">
      <c r="A2175" s="55" t="s">
        <v>30465</v>
      </c>
      <c r="B2175" s="56" t="s">
        <v>89</v>
      </c>
      <c r="C2175" s="57">
        <v>43329</v>
      </c>
      <c r="D2175" s="56" t="s">
        <v>90</v>
      </c>
      <c r="E2175" s="56" t="s">
        <v>15779</v>
      </c>
      <c r="F2175" s="58" t="s">
        <v>214</v>
      </c>
      <c r="G2175" s="58" t="s">
        <v>214</v>
      </c>
      <c r="H2175" s="56" t="s">
        <v>2445</v>
      </c>
      <c r="I2175" s="57"/>
      <c r="J2175" s="57">
        <v>43360</v>
      </c>
      <c r="K2175" s="56" t="s">
        <v>108</v>
      </c>
      <c r="L2175" s="56" t="s">
        <v>108</v>
      </c>
      <c r="M2175" s="60" t="s">
        <v>30466</v>
      </c>
      <c r="N2175" s="61"/>
      <c r="O2175" s="56" t="s">
        <v>27</v>
      </c>
      <c r="P2175" s="61"/>
      <c r="Q2175" s="56" t="s">
        <v>20386</v>
      </c>
      <c r="R2175" s="56"/>
      <c r="S2175" s="56" t="s">
        <v>108</v>
      </c>
      <c r="T2175" s="56" t="s">
        <v>18</v>
      </c>
      <c r="U2175" s="56"/>
      <c r="V2175" s="56"/>
      <c r="W2175" s="56" t="s">
        <v>108</v>
      </c>
      <c r="X2175" s="56" t="s">
        <v>108</v>
      </c>
      <c r="Y2175" s="61"/>
      <c r="Z2175" s="56" t="s">
        <v>108</v>
      </c>
      <c r="AA2175" s="57">
        <v>43333</v>
      </c>
      <c r="AB2175" s="203"/>
      <c r="AC2175" s="64" t="s">
        <v>30467</v>
      </c>
      <c r="AD2175" s="56" t="s">
        <v>179</v>
      </c>
      <c r="AE2175" s="56"/>
      <c r="AF2175" s="61"/>
      <c r="AG2175" s="61"/>
      <c r="AH2175" s="67" t="str">
        <v>Aug</v>
      </c>
      <c r="AI2175" s="68" t="str">
        <v>Aug</v>
      </c>
      <c r="AJ2175" s="69" t="e">
        <f t="shared" si="4"/>
        <v>#REF!</v>
      </c>
      <c r="AK2175" s="70">
        <f t="shared" si="1"/>
        <v>43359</v>
      </c>
      <c r="AL2175" s="71" t="e">
        <f t="shared" ca="1" si="5"/>
        <v>#REF!</v>
      </c>
      <c r="AM2175" s="71" t="str">
        <v>2018</v>
      </c>
      <c r="AN2175" s="70">
        <f t="shared" si="3"/>
        <v>43339</v>
      </c>
      <c r="AO2175" s="70" t="s">
        <v>123</v>
      </c>
    </row>
    <row r="2176" spans="1:41" ht="14.4">
      <c r="A2176" s="55" t="s">
        <v>30468</v>
      </c>
      <c r="B2176" s="56" t="s">
        <v>89</v>
      </c>
      <c r="C2176" s="57">
        <v>43322</v>
      </c>
      <c r="D2176" s="56" t="s">
        <v>90</v>
      </c>
      <c r="E2176" s="56" t="s">
        <v>30</v>
      </c>
      <c r="F2176" s="58" t="s">
        <v>106</v>
      </c>
      <c r="G2176" s="58" t="s">
        <v>107</v>
      </c>
      <c r="H2176" s="56" t="s">
        <v>30</v>
      </c>
      <c r="I2176" s="59"/>
      <c r="J2176" s="59"/>
      <c r="K2176" s="61"/>
      <c r="L2176" s="61"/>
      <c r="M2176" s="60" t="s">
        <v>30469</v>
      </c>
      <c r="N2176" s="61"/>
      <c r="O2176" s="56" t="s">
        <v>137</v>
      </c>
      <c r="P2176" s="56" t="s">
        <v>30470</v>
      </c>
      <c r="Q2176" s="56" t="s">
        <v>17</v>
      </c>
      <c r="R2176" s="66"/>
      <c r="S2176" s="61"/>
      <c r="T2176" s="61"/>
      <c r="U2176" s="402"/>
      <c r="V2176" s="66"/>
      <c r="W2176" s="66"/>
      <c r="X2176" s="402"/>
      <c r="Y2176" s="61"/>
      <c r="Z2176" s="56" t="s">
        <v>18</v>
      </c>
      <c r="AA2176" s="533">
        <v>43332</v>
      </c>
      <c r="AB2176" s="203"/>
      <c r="AC2176" s="95"/>
      <c r="AD2176" s="56" t="s">
        <v>79</v>
      </c>
      <c r="AE2176" s="61"/>
      <c r="AF2176" s="61"/>
      <c r="AG2176" s="61"/>
      <c r="AH2176" s="67" t="str">
        <v>Aug</v>
      </c>
      <c r="AI2176" s="68" t="str">
        <v>Aug</v>
      </c>
      <c r="AJ2176" s="69" t="e">
        <f t="shared" si="4"/>
        <v>#REF!</v>
      </c>
      <c r="AK2176" s="70">
        <f t="shared" si="1"/>
        <v>43352</v>
      </c>
      <c r="AL2176" s="71" t="e">
        <f t="shared" ca="1" si="5"/>
        <v>#REF!</v>
      </c>
      <c r="AM2176" s="71" t="str">
        <v>2018</v>
      </c>
      <c r="AN2176" s="70">
        <f t="shared" si="3"/>
        <v>43332</v>
      </c>
      <c r="AO2176" s="70" t="s">
        <v>123</v>
      </c>
    </row>
    <row r="2177" spans="1:41" ht="14.4">
      <c r="A2177" s="55" t="s">
        <v>30471</v>
      </c>
      <c r="B2177" s="56" t="s">
        <v>89</v>
      </c>
      <c r="C2177" s="57">
        <v>43333</v>
      </c>
      <c r="D2177" s="56" t="s">
        <v>90</v>
      </c>
      <c r="E2177" s="56" t="s">
        <v>32</v>
      </c>
      <c r="F2177" s="58" t="s">
        <v>106</v>
      </c>
      <c r="G2177" s="58" t="s">
        <v>177</v>
      </c>
      <c r="H2177" s="56" t="s">
        <v>32</v>
      </c>
      <c r="I2177" s="59"/>
      <c r="J2177" s="59"/>
      <c r="K2177" s="61"/>
      <c r="L2177" s="61"/>
      <c r="M2177" s="60" t="s">
        <v>30472</v>
      </c>
      <c r="N2177" s="61"/>
      <c r="O2177" s="61"/>
      <c r="P2177" s="61"/>
      <c r="Q2177" s="56" t="s">
        <v>96</v>
      </c>
      <c r="R2177" s="66"/>
      <c r="S2177" s="61"/>
      <c r="T2177" s="61"/>
      <c r="U2177" s="402"/>
      <c r="V2177" s="66"/>
      <c r="W2177" s="66"/>
      <c r="X2177" s="402"/>
      <c r="Y2177" s="61"/>
      <c r="Z2177" s="61"/>
      <c r="AA2177" s="57">
        <v>43335</v>
      </c>
      <c r="AB2177" s="203"/>
      <c r="AC2177" s="64" t="s">
        <v>30473</v>
      </c>
      <c r="AD2177" s="56" t="s">
        <v>633</v>
      </c>
      <c r="AE2177" s="61"/>
      <c r="AF2177" s="61"/>
      <c r="AG2177" s="61"/>
      <c r="AH2177" s="67" t="str">
        <v>Aug</v>
      </c>
      <c r="AI2177" s="68" t="str">
        <v>Aug</v>
      </c>
      <c r="AJ2177" s="69" t="e">
        <f t="shared" si="4"/>
        <v>#REF!</v>
      </c>
      <c r="AK2177" s="70">
        <f t="shared" si="1"/>
        <v>43363</v>
      </c>
      <c r="AL2177" s="71" t="e">
        <f t="shared" ca="1" si="5"/>
        <v>#REF!</v>
      </c>
      <c r="AM2177" s="71" t="str">
        <v>2018</v>
      </c>
      <c r="AN2177" s="70">
        <f t="shared" si="3"/>
        <v>43343</v>
      </c>
      <c r="AO2177" s="70" t="s">
        <v>123</v>
      </c>
    </row>
    <row r="2178" spans="1:41" ht="14.4">
      <c r="A2178" s="55" t="s">
        <v>30474</v>
      </c>
      <c r="B2178" s="56" t="s">
        <v>89</v>
      </c>
      <c r="C2178" s="57">
        <v>43333</v>
      </c>
      <c r="D2178" s="56" t="s">
        <v>90</v>
      </c>
      <c r="E2178" s="56" t="s">
        <v>30</v>
      </c>
      <c r="F2178" s="58" t="s">
        <v>106</v>
      </c>
      <c r="G2178" s="58" t="s">
        <v>107</v>
      </c>
      <c r="H2178" s="56" t="s">
        <v>30</v>
      </c>
      <c r="I2178" s="59"/>
      <c r="J2178" s="59"/>
      <c r="K2178" s="61"/>
      <c r="L2178" s="61"/>
      <c r="M2178" s="60" t="s">
        <v>30475</v>
      </c>
      <c r="N2178" s="61"/>
      <c r="O2178" s="56" t="s">
        <v>1143</v>
      </c>
      <c r="P2178" s="56" t="s">
        <v>30476</v>
      </c>
      <c r="Q2178" s="56" t="s">
        <v>17</v>
      </c>
      <c r="R2178" s="66"/>
      <c r="S2178" s="61"/>
      <c r="T2178" s="61"/>
      <c r="U2178" s="402"/>
      <c r="V2178" s="66"/>
      <c r="W2178" s="66"/>
      <c r="X2178" s="402"/>
      <c r="Y2178" s="61"/>
      <c r="Z2178" s="56" t="s">
        <v>18</v>
      </c>
      <c r="AA2178" s="533">
        <v>43335</v>
      </c>
      <c r="AB2178" s="203"/>
      <c r="AC2178" s="64" t="s">
        <v>5181</v>
      </c>
      <c r="AD2178" s="56" t="s">
        <v>360</v>
      </c>
      <c r="AE2178" s="61"/>
      <c r="AF2178" s="61"/>
      <c r="AG2178" s="61"/>
      <c r="AH2178" s="67" t="str">
        <v>Aug</v>
      </c>
      <c r="AI2178" s="68" t="str">
        <v>Aug</v>
      </c>
      <c r="AJ2178" s="69" t="e">
        <f t="shared" si="4"/>
        <v>#REF!</v>
      </c>
      <c r="AK2178" s="70">
        <f t="shared" si="1"/>
        <v>43363</v>
      </c>
      <c r="AL2178" s="71" t="e">
        <f t="shared" ca="1" si="5"/>
        <v>#REF!</v>
      </c>
      <c r="AM2178" s="71" t="str">
        <v>2018</v>
      </c>
      <c r="AN2178" s="70">
        <f t="shared" si="3"/>
        <v>43343</v>
      </c>
      <c r="AO2178" s="70" t="s">
        <v>123</v>
      </c>
    </row>
    <row r="2179" spans="1:41" ht="14.4">
      <c r="A2179" s="55" t="s">
        <v>30477</v>
      </c>
      <c r="B2179" s="56" t="s">
        <v>89</v>
      </c>
      <c r="C2179" s="57">
        <v>43339</v>
      </c>
      <c r="D2179" s="56" t="s">
        <v>90</v>
      </c>
      <c r="E2179" s="56" t="s">
        <v>15779</v>
      </c>
      <c r="F2179" s="58" t="s">
        <v>214</v>
      </c>
      <c r="G2179" s="58" t="s">
        <v>7964</v>
      </c>
      <c r="H2179" s="56" t="s">
        <v>2445</v>
      </c>
      <c r="I2179" s="57"/>
      <c r="J2179" s="57">
        <v>43353</v>
      </c>
      <c r="K2179" s="56" t="s">
        <v>18</v>
      </c>
      <c r="L2179" s="56" t="s">
        <v>18</v>
      </c>
      <c r="M2179" s="60" t="s">
        <v>30478</v>
      </c>
      <c r="N2179" s="56"/>
      <c r="O2179" s="56" t="s">
        <v>44</v>
      </c>
      <c r="P2179" s="56" t="s">
        <v>30479</v>
      </c>
      <c r="Q2179" s="56" t="s">
        <v>20386</v>
      </c>
      <c r="R2179" s="56"/>
      <c r="S2179" s="56" t="s">
        <v>108</v>
      </c>
      <c r="T2179" s="56" t="s">
        <v>108</v>
      </c>
      <c r="U2179" s="56"/>
      <c r="V2179" s="56"/>
      <c r="W2179" s="56" t="s">
        <v>108</v>
      </c>
      <c r="X2179" s="56" t="s">
        <v>108</v>
      </c>
      <c r="Y2179" s="61"/>
      <c r="Z2179" s="56" t="s">
        <v>18</v>
      </c>
      <c r="AA2179" s="533">
        <v>43341</v>
      </c>
      <c r="AB2179" s="203"/>
      <c r="AC2179" s="64" t="s">
        <v>30480</v>
      </c>
      <c r="AD2179" s="56" t="s">
        <v>79</v>
      </c>
      <c r="AE2179" s="56"/>
      <c r="AF2179" s="61"/>
      <c r="AG2179" s="61"/>
      <c r="AH2179" s="67" t="str">
        <v>Aug</v>
      </c>
      <c r="AI2179" s="68" t="str">
        <v>Aug</v>
      </c>
      <c r="AJ2179" s="69" t="e">
        <f t="shared" si="4"/>
        <v>#REF!</v>
      </c>
      <c r="AK2179" s="70">
        <f t="shared" si="1"/>
        <v>43369</v>
      </c>
      <c r="AL2179" s="71" t="e">
        <f t="shared" ca="1" si="5"/>
        <v>#REF!</v>
      </c>
      <c r="AM2179" s="71" t="str">
        <v>2018</v>
      </c>
      <c r="AN2179" s="70">
        <f t="shared" si="3"/>
        <v>43349</v>
      </c>
      <c r="AO2179" s="70" t="s">
        <v>123</v>
      </c>
    </row>
    <row r="2180" spans="1:41" ht="14.4">
      <c r="A2180" s="55" t="s">
        <v>30481</v>
      </c>
      <c r="B2180" s="56" t="s">
        <v>89</v>
      </c>
      <c r="C2180" s="57">
        <v>43339</v>
      </c>
      <c r="D2180" s="56" t="s">
        <v>90</v>
      </c>
      <c r="E2180" s="56" t="s">
        <v>30</v>
      </c>
      <c r="F2180" s="58" t="s">
        <v>106</v>
      </c>
      <c r="G2180" s="58" t="s">
        <v>107</v>
      </c>
      <c r="H2180" s="56" t="s">
        <v>30</v>
      </c>
      <c r="I2180" s="59"/>
      <c r="J2180" s="59"/>
      <c r="K2180" s="61"/>
      <c r="L2180" s="61"/>
      <c r="M2180" s="60" t="s">
        <v>30482</v>
      </c>
      <c r="N2180" s="61"/>
      <c r="O2180" s="61"/>
      <c r="P2180" s="56" t="s">
        <v>18489</v>
      </c>
      <c r="Q2180" s="56" t="s">
        <v>17</v>
      </c>
      <c r="R2180" s="66"/>
      <c r="S2180" s="61"/>
      <c r="T2180" s="61"/>
      <c r="U2180" s="402"/>
      <c r="V2180" s="66"/>
      <c r="W2180" s="66"/>
      <c r="X2180" s="402"/>
      <c r="Y2180" s="61"/>
      <c r="Z2180" s="56" t="s">
        <v>18</v>
      </c>
      <c r="AA2180" s="57">
        <v>43341</v>
      </c>
      <c r="AB2180" s="203"/>
      <c r="AC2180" s="64" t="s">
        <v>30483</v>
      </c>
      <c r="AD2180" s="56" t="s">
        <v>79</v>
      </c>
      <c r="AE2180" s="61"/>
      <c r="AF2180" s="61"/>
      <c r="AG2180" s="61"/>
      <c r="AH2180" s="67" t="str">
        <v>Aug</v>
      </c>
      <c r="AI2180" s="68" t="str">
        <v>Aug</v>
      </c>
      <c r="AJ2180" s="69" t="e">
        <f t="shared" si="4"/>
        <v>#REF!</v>
      </c>
      <c r="AK2180" s="70">
        <f t="shared" si="1"/>
        <v>43369</v>
      </c>
      <c r="AL2180" s="71" t="e">
        <f t="shared" ca="1" si="5"/>
        <v>#REF!</v>
      </c>
      <c r="AM2180" s="71" t="str">
        <v>2018</v>
      </c>
      <c r="AN2180" s="70">
        <f t="shared" si="3"/>
        <v>43349</v>
      </c>
      <c r="AO2180" s="70" t="s">
        <v>123</v>
      </c>
    </row>
    <row r="2181" spans="1:41" ht="14.4">
      <c r="A2181" s="55" t="s">
        <v>30484</v>
      </c>
      <c r="B2181" s="56" t="s">
        <v>89</v>
      </c>
      <c r="C2181" s="57">
        <v>43339</v>
      </c>
      <c r="D2181" s="56" t="s">
        <v>90</v>
      </c>
      <c r="E2181" s="56" t="s">
        <v>12</v>
      </c>
      <c r="F2181" s="58" t="s">
        <v>106</v>
      </c>
      <c r="G2181" s="58" t="s">
        <v>107</v>
      </c>
      <c r="H2181" s="56" t="s">
        <v>12</v>
      </c>
      <c r="I2181" s="59"/>
      <c r="J2181" s="59"/>
      <c r="K2181" s="61"/>
      <c r="L2181" s="61"/>
      <c r="M2181" s="60" t="s">
        <v>30485</v>
      </c>
      <c r="N2181" s="61"/>
      <c r="O2181" s="56" t="s">
        <v>13</v>
      </c>
      <c r="P2181" s="56" t="s">
        <v>30486</v>
      </c>
      <c r="Q2181" s="56" t="s">
        <v>17</v>
      </c>
      <c r="R2181" s="66"/>
      <c r="S2181" s="61"/>
      <c r="T2181" s="61"/>
      <c r="U2181" s="402"/>
      <c r="V2181" s="66"/>
      <c r="W2181" s="66"/>
      <c r="X2181" s="402"/>
      <c r="Y2181" s="61"/>
      <c r="Z2181" s="56" t="s">
        <v>18</v>
      </c>
      <c r="AA2181" s="533">
        <v>43342</v>
      </c>
      <c r="AB2181" s="203"/>
      <c r="AC2181" s="95"/>
      <c r="AD2181" s="56" t="s">
        <v>79</v>
      </c>
      <c r="AE2181" s="56"/>
      <c r="AF2181" s="61"/>
      <c r="AG2181" s="61"/>
      <c r="AH2181" s="67" t="str">
        <v>Aug</v>
      </c>
      <c r="AI2181" s="68" t="str">
        <v>Aug</v>
      </c>
      <c r="AJ2181" s="69" t="e">
        <f t="shared" si="4"/>
        <v>#REF!</v>
      </c>
      <c r="AK2181" s="70">
        <f t="shared" si="1"/>
        <v>43369</v>
      </c>
      <c r="AL2181" s="71" t="e">
        <f t="shared" ca="1" si="5"/>
        <v>#REF!</v>
      </c>
      <c r="AM2181" s="71" t="str">
        <v>2018</v>
      </c>
      <c r="AN2181" s="70">
        <f t="shared" si="3"/>
        <v>43349</v>
      </c>
      <c r="AO2181" s="70" t="s">
        <v>123</v>
      </c>
    </row>
    <row r="2182" spans="1:41" ht="14.4">
      <c r="A2182" s="55" t="s">
        <v>30487</v>
      </c>
      <c r="B2182" s="56" t="s">
        <v>89</v>
      </c>
      <c r="C2182" s="57">
        <v>43343</v>
      </c>
      <c r="D2182" s="56" t="s">
        <v>131</v>
      </c>
      <c r="E2182" s="56" t="s">
        <v>15779</v>
      </c>
      <c r="F2182" s="58" t="s">
        <v>214</v>
      </c>
      <c r="G2182" s="58" t="s">
        <v>214</v>
      </c>
      <c r="H2182" s="56" t="s">
        <v>15779</v>
      </c>
      <c r="I2182" s="57"/>
      <c r="J2182" s="57">
        <v>43374</v>
      </c>
      <c r="K2182" s="61"/>
      <c r="L2182" s="56" t="s">
        <v>108</v>
      </c>
      <c r="M2182" s="60" t="s">
        <v>30488</v>
      </c>
      <c r="N2182" s="61"/>
      <c r="O2182" s="61"/>
      <c r="P2182" s="61"/>
      <c r="Q2182" s="61"/>
      <c r="R2182" s="56"/>
      <c r="S2182" s="56" t="s">
        <v>108</v>
      </c>
      <c r="T2182" s="56" t="s">
        <v>108</v>
      </c>
      <c r="U2182" s="56"/>
      <c r="V2182" s="56"/>
      <c r="W2182" s="56" t="s">
        <v>108</v>
      </c>
      <c r="X2182" s="56" t="s">
        <v>108</v>
      </c>
      <c r="Y2182" s="56" t="s">
        <v>108</v>
      </c>
      <c r="Z2182" s="56" t="s">
        <v>18</v>
      </c>
      <c r="AA2182" s="533">
        <v>43353</v>
      </c>
      <c r="AB2182" s="203"/>
      <c r="AC2182" s="64" t="s">
        <v>30489</v>
      </c>
      <c r="AD2182" s="56" t="s">
        <v>224</v>
      </c>
      <c r="AE2182" s="56"/>
      <c r="AF2182" s="61"/>
      <c r="AG2182" s="61"/>
      <c r="AH2182" s="67" t="str">
        <v>Aug</v>
      </c>
      <c r="AI2182" s="68" t="str">
        <v>Sep</v>
      </c>
      <c r="AJ2182" s="69" t="e">
        <f t="shared" si="4"/>
        <v>#REF!</v>
      </c>
      <c r="AK2182" s="70">
        <f t="shared" si="1"/>
        <v>43373</v>
      </c>
      <c r="AL2182" s="71" t="e">
        <f t="shared" ca="1" si="5"/>
        <v>#REF!</v>
      </c>
      <c r="AM2182" s="71" t="str">
        <v>2018</v>
      </c>
      <c r="AN2182" s="70">
        <f t="shared" si="3"/>
        <v>43353</v>
      </c>
      <c r="AO2182" s="70" t="s">
        <v>123</v>
      </c>
    </row>
    <row r="2183" spans="1:41" ht="14.4">
      <c r="A2183" s="55" t="s">
        <v>30490</v>
      </c>
      <c r="B2183" s="106" t="s">
        <v>89</v>
      </c>
      <c r="C2183" s="57">
        <v>43347</v>
      </c>
      <c r="D2183" s="56" t="s">
        <v>90</v>
      </c>
      <c r="E2183" s="56" t="s">
        <v>32</v>
      </c>
      <c r="F2183" s="58" t="s">
        <v>214</v>
      </c>
      <c r="G2183" s="58" t="s">
        <v>5916</v>
      </c>
      <c r="H2183" s="61"/>
      <c r="I2183" s="57"/>
      <c r="J2183" s="57">
        <v>43377</v>
      </c>
      <c r="K2183" s="56" t="s">
        <v>18</v>
      </c>
      <c r="L2183" s="56" t="s">
        <v>14</v>
      </c>
      <c r="M2183" s="60" t="s">
        <v>30491</v>
      </c>
      <c r="N2183" s="61"/>
      <c r="O2183" s="61"/>
      <c r="P2183" s="61"/>
      <c r="Q2183" s="56" t="s">
        <v>96</v>
      </c>
      <c r="R2183" s="56"/>
      <c r="S2183" s="56" t="s">
        <v>108</v>
      </c>
      <c r="T2183" s="56" t="s">
        <v>108</v>
      </c>
      <c r="U2183" s="56"/>
      <c r="V2183" s="56"/>
      <c r="W2183" s="56" t="s">
        <v>108</v>
      </c>
      <c r="X2183" s="56" t="s">
        <v>108</v>
      </c>
      <c r="Y2183" s="61"/>
      <c r="Z2183" s="56" t="s">
        <v>14</v>
      </c>
      <c r="AA2183" s="533">
        <v>43355</v>
      </c>
      <c r="AB2183" s="203"/>
      <c r="AC2183" s="64" t="s">
        <v>30492</v>
      </c>
      <c r="AD2183" s="56" t="s">
        <v>118</v>
      </c>
      <c r="AE2183" s="56"/>
      <c r="AF2183" s="61"/>
      <c r="AG2183" s="61"/>
      <c r="AH2183" s="67" t="str">
        <v>Sep</v>
      </c>
      <c r="AI2183" s="68" t="str">
        <v>Sep</v>
      </c>
      <c r="AJ2183" s="69" t="e">
        <f t="shared" si="4"/>
        <v>#REF!</v>
      </c>
      <c r="AK2183" s="70">
        <f t="shared" si="1"/>
        <v>43377</v>
      </c>
      <c r="AL2183" s="71" t="e">
        <f t="shared" ca="1" si="5"/>
        <v>#REF!</v>
      </c>
      <c r="AM2183" s="71" t="str">
        <v>2018</v>
      </c>
      <c r="AN2183" s="70">
        <f t="shared" si="3"/>
        <v>43357</v>
      </c>
      <c r="AO2183" s="70" t="s">
        <v>123</v>
      </c>
    </row>
    <row r="2184" spans="1:41" ht="14.4">
      <c r="A2184" s="55" t="s">
        <v>30493</v>
      </c>
      <c r="B2184" s="56" t="s">
        <v>89</v>
      </c>
      <c r="C2184" s="57">
        <v>43348</v>
      </c>
      <c r="D2184" s="56" t="s">
        <v>90</v>
      </c>
      <c r="E2184" s="56" t="s">
        <v>15779</v>
      </c>
      <c r="F2184" s="58" t="s">
        <v>214</v>
      </c>
      <c r="G2184" s="58" t="s">
        <v>5916</v>
      </c>
      <c r="H2184" s="56" t="s">
        <v>2445</v>
      </c>
      <c r="I2184" s="57"/>
      <c r="J2184" s="57">
        <v>43378</v>
      </c>
      <c r="K2184" s="56" t="s">
        <v>25502</v>
      </c>
      <c r="L2184" s="56" t="s">
        <v>18</v>
      </c>
      <c r="M2184" s="60" t="s">
        <v>14314</v>
      </c>
      <c r="N2184" s="61"/>
      <c r="O2184" s="61"/>
      <c r="P2184" s="61"/>
      <c r="Q2184" s="56" t="s">
        <v>478</v>
      </c>
      <c r="R2184" s="56"/>
      <c r="S2184" s="56" t="s">
        <v>108</v>
      </c>
      <c r="T2184" s="56" t="s">
        <v>108</v>
      </c>
      <c r="U2184" s="56"/>
      <c r="V2184" s="56"/>
      <c r="W2184" s="56" t="s">
        <v>108</v>
      </c>
      <c r="X2184" s="56" t="s">
        <v>108</v>
      </c>
      <c r="Y2184" s="61"/>
      <c r="Z2184" s="56" t="s">
        <v>18</v>
      </c>
      <c r="AA2184" s="533">
        <v>43357</v>
      </c>
      <c r="AB2184" s="203"/>
      <c r="AC2184" s="64" t="s">
        <v>30494</v>
      </c>
      <c r="AD2184" s="56" t="s">
        <v>79</v>
      </c>
      <c r="AE2184" s="56"/>
      <c r="AF2184" s="61"/>
      <c r="AG2184" s="61"/>
      <c r="AH2184" s="67" t="str">
        <v>Sep</v>
      </c>
      <c r="AI2184" s="68" t="str">
        <v>Sep</v>
      </c>
      <c r="AJ2184" s="69" t="e">
        <f t="shared" si="4"/>
        <v>#REF!</v>
      </c>
      <c r="AK2184" s="70">
        <f t="shared" si="1"/>
        <v>43378</v>
      </c>
      <c r="AL2184" s="71" t="e">
        <f t="shared" ca="1" si="5"/>
        <v>#REF!</v>
      </c>
      <c r="AM2184" s="71" t="str">
        <v>2018</v>
      </c>
      <c r="AN2184" s="70">
        <f t="shared" si="3"/>
        <v>43358</v>
      </c>
      <c r="AO2184" s="70" t="s">
        <v>123</v>
      </c>
    </row>
    <row r="2185" spans="1:41" ht="14.4">
      <c r="A2185" s="55" t="s">
        <v>30495</v>
      </c>
      <c r="B2185" s="56" t="s">
        <v>89</v>
      </c>
      <c r="C2185" s="57">
        <v>43348</v>
      </c>
      <c r="D2185" s="56" t="s">
        <v>90</v>
      </c>
      <c r="E2185" s="56" t="s">
        <v>15779</v>
      </c>
      <c r="F2185" s="58" t="s">
        <v>214</v>
      </c>
      <c r="G2185" s="58" t="s">
        <v>214</v>
      </c>
      <c r="H2185" s="56" t="s">
        <v>2445</v>
      </c>
      <c r="I2185" s="57"/>
      <c r="J2185" s="57">
        <v>43378</v>
      </c>
      <c r="K2185" s="56" t="s">
        <v>18</v>
      </c>
      <c r="L2185" s="56" t="s">
        <v>108</v>
      </c>
      <c r="M2185" s="60" t="s">
        <v>30496</v>
      </c>
      <c r="N2185" s="61"/>
      <c r="O2185" s="61"/>
      <c r="P2185" s="61"/>
      <c r="Q2185" s="56" t="s">
        <v>96</v>
      </c>
      <c r="R2185" s="56"/>
      <c r="S2185" s="56" t="s">
        <v>108</v>
      </c>
      <c r="T2185" s="56" t="s">
        <v>108</v>
      </c>
      <c r="U2185" s="56"/>
      <c r="V2185" s="56"/>
      <c r="W2185" s="56" t="s">
        <v>108</v>
      </c>
      <c r="X2185" s="56" t="s">
        <v>108</v>
      </c>
      <c r="Y2185" s="61"/>
      <c r="Z2185" s="56" t="s">
        <v>108</v>
      </c>
      <c r="AA2185" s="533">
        <v>43350</v>
      </c>
      <c r="AB2185" s="203"/>
      <c r="AC2185" s="64" t="s">
        <v>30497</v>
      </c>
      <c r="AD2185" s="56" t="s">
        <v>224</v>
      </c>
      <c r="AE2185" s="56"/>
      <c r="AF2185" s="61"/>
      <c r="AG2185" s="61"/>
      <c r="AH2185" s="67" t="str">
        <v>Sep</v>
      </c>
      <c r="AI2185" s="68" t="str">
        <v>Sep</v>
      </c>
      <c r="AJ2185" s="69" t="e">
        <f t="shared" si="4"/>
        <v>#REF!</v>
      </c>
      <c r="AK2185" s="70">
        <f t="shared" si="1"/>
        <v>43378</v>
      </c>
      <c r="AL2185" s="71" t="e">
        <f t="shared" ca="1" si="5"/>
        <v>#REF!</v>
      </c>
      <c r="AM2185" s="71" t="str">
        <v>2018</v>
      </c>
      <c r="AN2185" s="70">
        <f t="shared" si="3"/>
        <v>43358</v>
      </c>
      <c r="AO2185" s="70" t="s">
        <v>123</v>
      </c>
    </row>
    <row r="2186" spans="1:41" ht="14.4">
      <c r="A2186" s="55" t="s">
        <v>30498</v>
      </c>
      <c r="B2186" s="56" t="s">
        <v>89</v>
      </c>
      <c r="C2186" s="57">
        <v>43348</v>
      </c>
      <c r="D2186" s="56" t="s">
        <v>90</v>
      </c>
      <c r="E2186" s="56" t="s">
        <v>15779</v>
      </c>
      <c r="F2186" s="58" t="s">
        <v>214</v>
      </c>
      <c r="G2186" s="58" t="s">
        <v>5916</v>
      </c>
      <c r="H2186" s="56" t="s">
        <v>2445</v>
      </c>
      <c r="I2186" s="57"/>
      <c r="J2186" s="57">
        <v>43378</v>
      </c>
      <c r="K2186" s="56" t="s">
        <v>18</v>
      </c>
      <c r="L2186" s="56" t="s">
        <v>108</v>
      </c>
      <c r="M2186" s="60" t="s">
        <v>30499</v>
      </c>
      <c r="N2186" s="61"/>
      <c r="O2186" s="56" t="s">
        <v>271</v>
      </c>
      <c r="P2186" s="61"/>
      <c r="Q2186" s="56" t="s">
        <v>96</v>
      </c>
      <c r="R2186" s="56"/>
      <c r="S2186" s="56" t="s">
        <v>108</v>
      </c>
      <c r="T2186" s="56" t="s">
        <v>108</v>
      </c>
      <c r="U2186" s="56"/>
      <c r="V2186" s="56"/>
      <c r="W2186" s="56" t="s">
        <v>108</v>
      </c>
      <c r="X2186" s="56" t="s">
        <v>108</v>
      </c>
      <c r="Y2186" s="61"/>
      <c r="Z2186" s="56" t="s">
        <v>108</v>
      </c>
      <c r="AA2186" s="57">
        <v>43353</v>
      </c>
      <c r="AB2186" s="203"/>
      <c r="AC2186" s="64" t="s">
        <v>30500</v>
      </c>
      <c r="AD2186" s="56" t="s">
        <v>118</v>
      </c>
      <c r="AE2186" s="56"/>
      <c r="AF2186" s="61"/>
      <c r="AG2186" s="61"/>
      <c r="AH2186" s="67" t="str">
        <v>Sep</v>
      </c>
      <c r="AI2186" s="68" t="str">
        <v>Sep</v>
      </c>
      <c r="AJ2186" s="69" t="e">
        <f t="shared" si="4"/>
        <v>#REF!</v>
      </c>
      <c r="AK2186" s="70">
        <f t="shared" si="1"/>
        <v>43378</v>
      </c>
      <c r="AL2186" s="71" t="e">
        <f t="shared" ca="1" si="5"/>
        <v>#REF!</v>
      </c>
      <c r="AM2186" s="71" t="str">
        <v>2018</v>
      </c>
      <c r="AN2186" s="70">
        <f t="shared" si="3"/>
        <v>43358</v>
      </c>
      <c r="AO2186" s="70" t="s">
        <v>123</v>
      </c>
    </row>
    <row r="2187" spans="1:41" ht="14.4">
      <c r="A2187" s="55" t="s">
        <v>30501</v>
      </c>
      <c r="B2187" s="56" t="s">
        <v>89</v>
      </c>
      <c r="C2187" s="57">
        <v>43348</v>
      </c>
      <c r="D2187" s="56" t="s">
        <v>90</v>
      </c>
      <c r="E2187" s="56" t="s">
        <v>297</v>
      </c>
      <c r="F2187" s="58" t="s">
        <v>106</v>
      </c>
      <c r="G2187" s="58" t="s">
        <v>177</v>
      </c>
      <c r="H2187" s="56" t="s">
        <v>32</v>
      </c>
      <c r="I2187" s="59"/>
      <c r="J2187" s="59"/>
      <c r="K2187" s="61"/>
      <c r="L2187" s="61"/>
      <c r="M2187" s="60" t="s">
        <v>30502</v>
      </c>
      <c r="N2187" s="61"/>
      <c r="O2187" s="61"/>
      <c r="P2187" s="61"/>
      <c r="Q2187" s="56" t="s">
        <v>96</v>
      </c>
      <c r="R2187" s="66"/>
      <c r="S2187" s="61"/>
      <c r="T2187" s="61"/>
      <c r="U2187" s="402"/>
      <c r="V2187" s="66"/>
      <c r="W2187" s="66"/>
      <c r="X2187" s="402"/>
      <c r="Y2187" s="61"/>
      <c r="Z2187" s="61"/>
      <c r="AA2187" s="533">
        <v>43348</v>
      </c>
      <c r="AB2187" s="203"/>
      <c r="AC2187" s="193" t="s">
        <v>30503</v>
      </c>
      <c r="AD2187" s="56" t="s">
        <v>224</v>
      </c>
      <c r="AE2187" s="61"/>
      <c r="AF2187" s="61"/>
      <c r="AG2187" s="61"/>
      <c r="AH2187" s="67" t="str">
        <v>Sep</v>
      </c>
      <c r="AI2187" s="68" t="str">
        <v>Sep</v>
      </c>
      <c r="AJ2187" s="69" t="e">
        <f t="shared" si="4"/>
        <v>#REF!</v>
      </c>
      <c r="AK2187" s="70">
        <f t="shared" si="1"/>
        <v>43378</v>
      </c>
      <c r="AL2187" s="71" t="e">
        <f t="shared" ca="1" si="5"/>
        <v>#REF!</v>
      </c>
      <c r="AM2187" s="71" t="str">
        <v>2018</v>
      </c>
      <c r="AN2187" s="70">
        <f t="shared" si="3"/>
        <v>43358</v>
      </c>
      <c r="AO2187" s="70" t="s">
        <v>123</v>
      </c>
    </row>
    <row r="2188" spans="1:41" ht="14.4">
      <c r="A2188" s="55" t="s">
        <v>30504</v>
      </c>
      <c r="B2188" s="106" t="s">
        <v>89</v>
      </c>
      <c r="C2188" s="57">
        <v>43356</v>
      </c>
      <c r="D2188" s="56" t="s">
        <v>90</v>
      </c>
      <c r="E2188" s="56" t="s">
        <v>20547</v>
      </c>
      <c r="F2188" s="58" t="s">
        <v>214</v>
      </c>
      <c r="G2188" s="94" t="s">
        <v>30505</v>
      </c>
      <c r="H2188" s="56" t="s">
        <v>2445</v>
      </c>
      <c r="I2188" s="57"/>
      <c r="J2188" s="57">
        <v>43386</v>
      </c>
      <c r="K2188" s="56" t="s">
        <v>18</v>
      </c>
      <c r="L2188" s="56" t="s">
        <v>18</v>
      </c>
      <c r="M2188" s="60" t="s">
        <v>30506</v>
      </c>
      <c r="N2188" s="61"/>
      <c r="O2188" s="56" t="s">
        <v>436</v>
      </c>
      <c r="P2188" s="61"/>
      <c r="Q2188" s="56" t="s">
        <v>478</v>
      </c>
      <c r="R2188" s="56"/>
      <c r="S2188" s="56" t="s">
        <v>108</v>
      </c>
      <c r="T2188" s="56" t="s">
        <v>108</v>
      </c>
      <c r="U2188" s="400"/>
      <c r="V2188" s="56"/>
      <c r="W2188" s="56"/>
      <c r="X2188" s="402"/>
      <c r="Y2188" s="61"/>
      <c r="Z2188" s="61"/>
      <c r="AA2188" s="57">
        <v>43357</v>
      </c>
      <c r="AB2188" s="203"/>
      <c r="AC2188" s="64" t="s">
        <v>30507</v>
      </c>
      <c r="AD2188" s="56" t="s">
        <v>118</v>
      </c>
      <c r="AE2188" s="61"/>
      <c r="AF2188" s="61"/>
      <c r="AG2188" s="61"/>
      <c r="AH2188" s="67" t="str">
        <v>Sep</v>
      </c>
      <c r="AI2188" s="68" t="str">
        <v>Sep</v>
      </c>
      <c r="AJ2188" s="69" t="e">
        <f t="shared" si="4"/>
        <v>#REF!</v>
      </c>
      <c r="AK2188" s="70">
        <f t="shared" si="1"/>
        <v>43386</v>
      </c>
      <c r="AL2188" s="71" t="e">
        <f t="shared" ca="1" si="5"/>
        <v>#REF!</v>
      </c>
      <c r="AM2188" s="71" t="str">
        <v>2018</v>
      </c>
      <c r="AN2188" s="70">
        <f t="shared" si="3"/>
        <v>43366</v>
      </c>
      <c r="AO2188" s="70" t="s">
        <v>123</v>
      </c>
    </row>
    <row r="2189" spans="1:41" ht="14.4">
      <c r="A2189" s="55" t="s">
        <v>30508</v>
      </c>
      <c r="B2189" s="56" t="s">
        <v>89</v>
      </c>
      <c r="C2189" s="57">
        <v>43356</v>
      </c>
      <c r="D2189" s="56" t="s">
        <v>90</v>
      </c>
      <c r="E2189" s="56" t="s">
        <v>20547</v>
      </c>
      <c r="F2189" s="58" t="s">
        <v>214</v>
      </c>
      <c r="G2189" s="58" t="s">
        <v>214</v>
      </c>
      <c r="H2189" s="56" t="s">
        <v>2445</v>
      </c>
      <c r="I2189" s="57"/>
      <c r="J2189" s="57">
        <v>43386</v>
      </c>
      <c r="K2189" s="56" t="s">
        <v>18</v>
      </c>
      <c r="L2189" s="56" t="s">
        <v>108</v>
      </c>
      <c r="M2189" s="60" t="s">
        <v>30509</v>
      </c>
      <c r="N2189" s="61"/>
      <c r="O2189" s="61"/>
      <c r="P2189" s="61"/>
      <c r="Q2189" s="56" t="s">
        <v>96</v>
      </c>
      <c r="R2189" s="56"/>
      <c r="S2189" s="56" t="s">
        <v>108</v>
      </c>
      <c r="T2189" s="56" t="s">
        <v>108</v>
      </c>
      <c r="U2189" s="56"/>
      <c r="V2189" s="56"/>
      <c r="W2189" s="56" t="s">
        <v>108</v>
      </c>
      <c r="X2189" s="56" t="s">
        <v>108</v>
      </c>
      <c r="Y2189" s="61"/>
      <c r="Z2189" s="56" t="s">
        <v>108</v>
      </c>
      <c r="AA2189" s="533">
        <v>43361</v>
      </c>
      <c r="AB2189" s="203"/>
      <c r="AC2189" s="64" t="s">
        <v>30510</v>
      </c>
      <c r="AD2189" s="56" t="s">
        <v>118</v>
      </c>
      <c r="AE2189" s="56"/>
      <c r="AF2189" s="61"/>
      <c r="AG2189" s="61"/>
      <c r="AH2189" s="67" t="str">
        <v>Sep</v>
      </c>
      <c r="AI2189" s="68" t="str">
        <v>Sep</v>
      </c>
      <c r="AJ2189" s="69" t="e">
        <f t="shared" si="4"/>
        <v>#REF!</v>
      </c>
      <c r="AK2189" s="70">
        <f t="shared" si="1"/>
        <v>43386</v>
      </c>
      <c r="AL2189" s="71" t="e">
        <f t="shared" ca="1" si="5"/>
        <v>#REF!</v>
      </c>
      <c r="AM2189" s="71" t="str">
        <v>2018</v>
      </c>
      <c r="AN2189" s="70">
        <f t="shared" si="3"/>
        <v>43366</v>
      </c>
      <c r="AO2189" s="70" t="s">
        <v>123</v>
      </c>
    </row>
    <row r="2190" spans="1:41" ht="14.4">
      <c r="A2190" s="55" t="s">
        <v>30511</v>
      </c>
      <c r="B2190" s="106" t="s">
        <v>700</v>
      </c>
      <c r="C2190" s="57">
        <v>43356</v>
      </c>
      <c r="D2190" s="56" t="s">
        <v>90</v>
      </c>
      <c r="E2190" s="56" t="s">
        <v>20547</v>
      </c>
      <c r="F2190" s="58" t="s">
        <v>214</v>
      </c>
      <c r="G2190" s="58" t="s">
        <v>22143</v>
      </c>
      <c r="H2190" s="56" t="s">
        <v>276</v>
      </c>
      <c r="I2190" s="57"/>
      <c r="J2190" s="57">
        <v>43386</v>
      </c>
      <c r="K2190" s="56" t="s">
        <v>18</v>
      </c>
      <c r="L2190" s="56" t="s">
        <v>18</v>
      </c>
      <c r="M2190" s="60" t="s">
        <v>22144</v>
      </c>
      <c r="N2190" s="61"/>
      <c r="O2190" s="56" t="s">
        <v>143</v>
      </c>
      <c r="P2190" s="61"/>
      <c r="Q2190" s="56" t="s">
        <v>20386</v>
      </c>
      <c r="R2190" s="56"/>
      <c r="S2190" s="56" t="s">
        <v>108</v>
      </c>
      <c r="T2190" s="56" t="s">
        <v>108</v>
      </c>
      <c r="U2190" s="400">
        <v>43357</v>
      </c>
      <c r="V2190" s="56"/>
      <c r="W2190" s="56">
        <v>25</v>
      </c>
      <c r="X2190" s="402"/>
      <c r="Y2190" s="61"/>
      <c r="Z2190" s="61"/>
      <c r="AA2190" s="59"/>
      <c r="AB2190" s="203"/>
      <c r="AC2190" s="64" t="s">
        <v>30512</v>
      </c>
      <c r="AD2190" s="61"/>
      <c r="AE2190" s="61"/>
      <c r="AF2190" s="61"/>
      <c r="AG2190" s="61"/>
      <c r="AH2190" s="67" t="str">
        <v>Sep</v>
      </c>
      <c r="AI2190" s="68" t="str">
        <v/>
      </c>
      <c r="AJ2190" s="69" t="e">
        <f t="shared" si="4"/>
        <v>#REF!</v>
      </c>
      <c r="AK2190" s="70">
        <f t="shared" si="1"/>
        <v>43386</v>
      </c>
      <c r="AL2190" s="71" t="e">
        <f t="shared" ca="1" si="5"/>
        <v>#REF!</v>
      </c>
      <c r="AM2190" s="71" t="str">
        <v>2018</v>
      </c>
      <c r="AN2190" s="70">
        <f t="shared" si="3"/>
        <v>43366</v>
      </c>
      <c r="AO2190" s="70" t="s">
        <v>123</v>
      </c>
    </row>
    <row r="2191" spans="1:41" ht="14.4">
      <c r="A2191" s="55" t="s">
        <v>30513</v>
      </c>
      <c r="B2191" s="106" t="s">
        <v>700</v>
      </c>
      <c r="C2191" s="57">
        <v>43356</v>
      </c>
      <c r="D2191" s="56" t="s">
        <v>90</v>
      </c>
      <c r="E2191" s="56" t="s">
        <v>20547</v>
      </c>
      <c r="F2191" s="58" t="s">
        <v>214</v>
      </c>
      <c r="G2191" s="58" t="s">
        <v>21189</v>
      </c>
      <c r="H2191" s="56" t="s">
        <v>2445</v>
      </c>
      <c r="I2191" s="57"/>
      <c r="J2191" s="57">
        <v>43386</v>
      </c>
      <c r="K2191" s="56" t="s">
        <v>18</v>
      </c>
      <c r="L2191" s="56" t="s">
        <v>18</v>
      </c>
      <c r="M2191" s="60" t="s">
        <v>30514</v>
      </c>
      <c r="N2191" s="61"/>
      <c r="O2191" s="56" t="s">
        <v>114</v>
      </c>
      <c r="P2191" s="56" t="s">
        <v>30515</v>
      </c>
      <c r="Q2191" s="56" t="s">
        <v>478</v>
      </c>
      <c r="R2191" s="56"/>
      <c r="S2191" s="56" t="s">
        <v>108</v>
      </c>
      <c r="T2191" s="56" t="s">
        <v>108</v>
      </c>
      <c r="U2191" s="400">
        <v>43361</v>
      </c>
      <c r="V2191" s="56"/>
      <c r="W2191" s="56">
        <v>116.72</v>
      </c>
      <c r="X2191" s="402"/>
      <c r="Y2191" s="61"/>
      <c r="Z2191" s="61"/>
      <c r="AA2191" s="59"/>
      <c r="AB2191" s="203"/>
      <c r="AC2191" s="64" t="s">
        <v>30516</v>
      </c>
      <c r="AD2191" s="61"/>
      <c r="AE2191" s="61"/>
      <c r="AF2191" s="61"/>
      <c r="AG2191" s="61"/>
      <c r="AH2191" s="67" t="str">
        <v>Sep</v>
      </c>
      <c r="AI2191" s="68" t="str">
        <v/>
      </c>
      <c r="AJ2191" s="69" t="e">
        <f t="shared" si="4"/>
        <v>#REF!</v>
      </c>
      <c r="AK2191" s="70">
        <f t="shared" si="1"/>
        <v>43386</v>
      </c>
      <c r="AL2191" s="71" t="e">
        <f t="shared" ca="1" si="5"/>
        <v>#REF!</v>
      </c>
      <c r="AM2191" s="71" t="str">
        <v>2018</v>
      </c>
      <c r="AN2191" s="70">
        <f t="shared" si="3"/>
        <v>43366</v>
      </c>
      <c r="AO2191" s="70" t="s">
        <v>123</v>
      </c>
    </row>
    <row r="2192" spans="1:41" ht="14.4">
      <c r="A2192" s="55" t="s">
        <v>30517</v>
      </c>
      <c r="B2192" s="106" t="s">
        <v>89</v>
      </c>
      <c r="C2192" s="57">
        <v>43356</v>
      </c>
      <c r="D2192" s="56" t="s">
        <v>1027</v>
      </c>
      <c r="E2192" s="56" t="s">
        <v>20547</v>
      </c>
      <c r="F2192" s="58" t="s">
        <v>214</v>
      </c>
      <c r="G2192" s="58" t="s">
        <v>26773</v>
      </c>
      <c r="H2192" s="56" t="s">
        <v>2445</v>
      </c>
      <c r="I2192" s="57"/>
      <c r="J2192" s="57">
        <v>43386</v>
      </c>
      <c r="K2192" s="56" t="s">
        <v>18</v>
      </c>
      <c r="L2192" s="56" t="s">
        <v>18</v>
      </c>
      <c r="M2192" s="60" t="s">
        <v>30518</v>
      </c>
      <c r="N2192" s="61"/>
      <c r="O2192" s="56" t="s">
        <v>436</v>
      </c>
      <c r="P2192" s="61"/>
      <c r="Q2192" s="56" t="s">
        <v>478</v>
      </c>
      <c r="R2192" s="56"/>
      <c r="S2192" s="56" t="s">
        <v>108</v>
      </c>
      <c r="T2192" s="56" t="s">
        <v>108</v>
      </c>
      <c r="U2192" s="400">
        <v>43368</v>
      </c>
      <c r="V2192" s="56"/>
      <c r="W2192" s="56">
        <v>1615.28</v>
      </c>
      <c r="X2192" s="400">
        <v>43381</v>
      </c>
      <c r="Y2192" s="56" t="s">
        <v>108</v>
      </c>
      <c r="Z2192" s="56" t="s">
        <v>18</v>
      </c>
      <c r="AA2192" s="57">
        <v>43381</v>
      </c>
      <c r="AB2192" s="203"/>
      <c r="AC2192" s="64" t="s">
        <v>30519</v>
      </c>
      <c r="AD2192" s="56" t="s">
        <v>224</v>
      </c>
      <c r="AE2192" s="61"/>
      <c r="AF2192" s="61"/>
      <c r="AG2192" s="61"/>
      <c r="AH2192" s="67" t="str">
        <v>Sep</v>
      </c>
      <c r="AI2192" s="68" t="str">
        <v>Oct</v>
      </c>
      <c r="AJ2192" s="69" t="e">
        <f t="shared" si="4"/>
        <v>#REF!</v>
      </c>
      <c r="AK2192" s="70">
        <f t="shared" si="1"/>
        <v>43386</v>
      </c>
      <c r="AL2192" s="71" t="e">
        <f t="shared" ca="1" si="5"/>
        <v>#REF!</v>
      </c>
      <c r="AM2192" s="71" t="str">
        <v>2018</v>
      </c>
      <c r="AN2192" s="70">
        <f t="shared" si="3"/>
        <v>43366</v>
      </c>
      <c r="AO2192" s="70" t="s">
        <v>123</v>
      </c>
    </row>
    <row r="2193" spans="1:41" ht="14.4">
      <c r="A2193" s="55" t="s">
        <v>30520</v>
      </c>
      <c r="B2193" s="56" t="s">
        <v>89</v>
      </c>
      <c r="C2193" s="57">
        <v>43355</v>
      </c>
      <c r="D2193" s="56" t="s">
        <v>2397</v>
      </c>
      <c r="E2193" s="56" t="s">
        <v>12</v>
      </c>
      <c r="F2193" s="58" t="s">
        <v>106</v>
      </c>
      <c r="G2193" s="58" t="s">
        <v>107</v>
      </c>
      <c r="H2193" s="56" t="s">
        <v>12</v>
      </c>
      <c r="I2193" s="59"/>
      <c r="J2193" s="59"/>
      <c r="K2193" s="61"/>
      <c r="L2193" s="61"/>
      <c r="M2193" s="60" t="s">
        <v>30521</v>
      </c>
      <c r="N2193" s="61"/>
      <c r="O2193" s="56" t="s">
        <v>33</v>
      </c>
      <c r="P2193" s="56" t="s">
        <v>30522</v>
      </c>
      <c r="Q2193" s="56" t="s">
        <v>28</v>
      </c>
      <c r="R2193" s="66"/>
      <c r="S2193" s="61"/>
      <c r="T2193" s="61"/>
      <c r="U2193" s="402"/>
      <c r="V2193" s="66"/>
      <c r="W2193" s="66"/>
      <c r="X2193" s="402"/>
      <c r="Y2193" s="61"/>
      <c r="Z2193" s="56" t="s">
        <v>18</v>
      </c>
      <c r="AA2193" s="533">
        <v>43355</v>
      </c>
      <c r="AB2193" s="203"/>
      <c r="AC2193" s="95"/>
      <c r="AD2193" s="56" t="s">
        <v>79</v>
      </c>
      <c r="AE2193" s="56"/>
      <c r="AF2193" s="61"/>
      <c r="AG2193" s="61"/>
      <c r="AH2193" s="67" t="str">
        <v>Sep</v>
      </c>
      <c r="AI2193" s="68" t="str">
        <v>Sep</v>
      </c>
      <c r="AJ2193" s="69" t="e">
        <f t="shared" si="4"/>
        <v>#REF!</v>
      </c>
      <c r="AK2193" s="70">
        <f t="shared" si="1"/>
        <v>43385</v>
      </c>
      <c r="AL2193" s="71" t="e">
        <f t="shared" ca="1" si="5"/>
        <v>#REF!</v>
      </c>
      <c r="AM2193" s="71" t="str">
        <v>2018</v>
      </c>
      <c r="AN2193" s="70">
        <f t="shared" si="3"/>
        <v>43365</v>
      </c>
      <c r="AO2193" s="70" t="s">
        <v>123</v>
      </c>
    </row>
    <row r="2194" spans="1:41" ht="14.4">
      <c r="A2194" s="55" t="s">
        <v>30523</v>
      </c>
      <c r="B2194" s="56" t="s">
        <v>89</v>
      </c>
      <c r="C2194" s="57">
        <v>43353</v>
      </c>
      <c r="D2194" s="56" t="s">
        <v>2397</v>
      </c>
      <c r="E2194" s="56" t="s">
        <v>12</v>
      </c>
      <c r="F2194" s="58" t="s">
        <v>106</v>
      </c>
      <c r="G2194" s="58" t="s">
        <v>107</v>
      </c>
      <c r="H2194" s="56" t="s">
        <v>12</v>
      </c>
      <c r="I2194" s="59"/>
      <c r="J2194" s="59"/>
      <c r="K2194" s="61"/>
      <c r="L2194" s="61"/>
      <c r="M2194" s="60" t="s">
        <v>30524</v>
      </c>
      <c r="N2194" s="61"/>
      <c r="O2194" s="56" t="s">
        <v>20</v>
      </c>
      <c r="P2194" s="56" t="s">
        <v>30525</v>
      </c>
      <c r="Q2194" s="56" t="s">
        <v>28</v>
      </c>
      <c r="R2194" s="66"/>
      <c r="S2194" s="61"/>
      <c r="T2194" s="61"/>
      <c r="U2194" s="402"/>
      <c r="V2194" s="66"/>
      <c r="W2194" s="66"/>
      <c r="X2194" s="402"/>
      <c r="Y2194" s="61"/>
      <c r="Z2194" s="56" t="s">
        <v>18</v>
      </c>
      <c r="AA2194" s="533">
        <v>43353</v>
      </c>
      <c r="AB2194" s="203"/>
      <c r="AC2194" s="95"/>
      <c r="AD2194" s="56" t="s">
        <v>79</v>
      </c>
      <c r="AE2194" s="56"/>
      <c r="AF2194" s="61"/>
      <c r="AG2194" s="61"/>
      <c r="AH2194" s="67" t="str">
        <v>Sep</v>
      </c>
      <c r="AI2194" s="68" t="str">
        <v>Sep</v>
      </c>
      <c r="AJ2194" s="69" t="e">
        <f t="shared" si="4"/>
        <v>#REF!</v>
      </c>
      <c r="AK2194" s="70">
        <f t="shared" si="1"/>
        <v>43383</v>
      </c>
      <c r="AL2194" s="71" t="e">
        <f t="shared" ca="1" si="5"/>
        <v>#REF!</v>
      </c>
      <c r="AM2194" s="71" t="str">
        <v>2018</v>
      </c>
      <c r="AN2194" s="70">
        <f t="shared" si="3"/>
        <v>43363</v>
      </c>
      <c r="AO2194" s="70" t="s">
        <v>123</v>
      </c>
    </row>
    <row r="2195" spans="1:41" ht="14.4">
      <c r="A2195" s="55" t="s">
        <v>30526</v>
      </c>
      <c r="B2195" s="56" t="s">
        <v>89</v>
      </c>
      <c r="C2195" s="57">
        <v>43339</v>
      </c>
      <c r="D2195" s="56" t="s">
        <v>90</v>
      </c>
      <c r="E2195" s="56" t="s">
        <v>12</v>
      </c>
      <c r="F2195" s="58" t="s">
        <v>106</v>
      </c>
      <c r="G2195" s="58" t="s">
        <v>107</v>
      </c>
      <c r="H2195" s="56" t="s">
        <v>12</v>
      </c>
      <c r="I2195" s="59"/>
      <c r="J2195" s="59"/>
      <c r="K2195" s="61"/>
      <c r="L2195" s="61"/>
      <c r="M2195" s="60" t="s">
        <v>30527</v>
      </c>
      <c r="N2195" s="61"/>
      <c r="O2195" s="56" t="s">
        <v>436</v>
      </c>
      <c r="P2195" s="56" t="s">
        <v>30528</v>
      </c>
      <c r="Q2195" s="56" t="s">
        <v>17</v>
      </c>
      <c r="R2195" s="66"/>
      <c r="S2195" s="61"/>
      <c r="T2195" s="61"/>
      <c r="U2195" s="402"/>
      <c r="V2195" s="66"/>
      <c r="W2195" s="66"/>
      <c r="X2195" s="402"/>
      <c r="Y2195" s="61"/>
      <c r="Z2195" s="56" t="s">
        <v>18</v>
      </c>
      <c r="AA2195" s="533">
        <v>43342</v>
      </c>
      <c r="AB2195" s="203"/>
      <c r="AC2195" s="95"/>
      <c r="AD2195" s="56" t="s">
        <v>79</v>
      </c>
      <c r="AE2195" s="56"/>
      <c r="AF2195" s="61"/>
      <c r="AG2195" s="61"/>
      <c r="AH2195" s="67" t="str">
        <v>Aug</v>
      </c>
      <c r="AI2195" s="68" t="str">
        <v>Aug</v>
      </c>
      <c r="AJ2195" s="69" t="e">
        <f t="shared" si="4"/>
        <v>#REF!</v>
      </c>
      <c r="AK2195" s="70">
        <f t="shared" si="1"/>
        <v>43369</v>
      </c>
      <c r="AL2195" s="71" t="e">
        <f t="shared" ca="1" si="5"/>
        <v>#REF!</v>
      </c>
      <c r="AM2195" s="71" t="str">
        <v>2018</v>
      </c>
      <c r="AN2195" s="70">
        <f t="shared" si="3"/>
        <v>43349</v>
      </c>
      <c r="AO2195" s="70" t="s">
        <v>123</v>
      </c>
    </row>
    <row r="2196" spans="1:41" ht="14.4">
      <c r="A2196" s="55" t="s">
        <v>30529</v>
      </c>
      <c r="B2196" s="56" t="s">
        <v>89</v>
      </c>
      <c r="C2196" s="57">
        <v>43339</v>
      </c>
      <c r="D2196" s="56" t="s">
        <v>90</v>
      </c>
      <c r="E2196" s="56" t="s">
        <v>12</v>
      </c>
      <c r="F2196" s="58" t="s">
        <v>106</v>
      </c>
      <c r="G2196" s="58" t="s">
        <v>107</v>
      </c>
      <c r="H2196" s="56" t="s">
        <v>12</v>
      </c>
      <c r="I2196" s="59"/>
      <c r="J2196" s="59"/>
      <c r="K2196" s="61"/>
      <c r="L2196" s="61"/>
      <c r="M2196" s="60" t="s">
        <v>30527</v>
      </c>
      <c r="N2196" s="61"/>
      <c r="O2196" s="56" t="s">
        <v>436</v>
      </c>
      <c r="P2196" s="56" t="s">
        <v>30530</v>
      </c>
      <c r="Q2196" s="56" t="s">
        <v>17</v>
      </c>
      <c r="R2196" s="66"/>
      <c r="S2196" s="61"/>
      <c r="T2196" s="61"/>
      <c r="U2196" s="402"/>
      <c r="V2196" s="66"/>
      <c r="W2196" s="66"/>
      <c r="X2196" s="402"/>
      <c r="Y2196" s="61"/>
      <c r="Z2196" s="56" t="s">
        <v>18</v>
      </c>
      <c r="AA2196" s="533">
        <v>43342</v>
      </c>
      <c r="AB2196" s="203"/>
      <c r="AC2196" s="95"/>
      <c r="AD2196" s="56" t="s">
        <v>79</v>
      </c>
      <c r="AE2196" s="56"/>
      <c r="AF2196" s="61"/>
      <c r="AG2196" s="61"/>
      <c r="AH2196" s="67" t="str">
        <v>Aug</v>
      </c>
      <c r="AI2196" s="68" t="str">
        <v>Aug</v>
      </c>
      <c r="AJ2196" s="69" t="e">
        <f t="shared" si="4"/>
        <v>#REF!</v>
      </c>
      <c r="AK2196" s="70">
        <f t="shared" si="1"/>
        <v>43369</v>
      </c>
      <c r="AL2196" s="71" t="e">
        <f t="shared" ca="1" si="5"/>
        <v>#REF!</v>
      </c>
      <c r="AM2196" s="71" t="str">
        <v>2018</v>
      </c>
      <c r="AN2196" s="70">
        <f t="shared" si="3"/>
        <v>43349</v>
      </c>
      <c r="AO2196" s="70" t="s">
        <v>123</v>
      </c>
    </row>
    <row r="2197" spans="1:41" ht="14.4">
      <c r="A2197" s="55" t="s">
        <v>30531</v>
      </c>
      <c r="B2197" s="56" t="s">
        <v>89</v>
      </c>
      <c r="C2197" s="57">
        <v>43339</v>
      </c>
      <c r="D2197" s="56" t="s">
        <v>90</v>
      </c>
      <c r="E2197" s="56" t="s">
        <v>12</v>
      </c>
      <c r="F2197" s="58" t="s">
        <v>106</v>
      </c>
      <c r="G2197" s="58" t="s">
        <v>107</v>
      </c>
      <c r="H2197" s="56" t="s">
        <v>12</v>
      </c>
      <c r="I2197" s="59"/>
      <c r="J2197" s="59"/>
      <c r="K2197" s="61"/>
      <c r="L2197" s="61"/>
      <c r="M2197" s="60" t="s">
        <v>30527</v>
      </c>
      <c r="N2197" s="61"/>
      <c r="O2197" s="56" t="s">
        <v>436</v>
      </c>
      <c r="P2197" s="56" t="s">
        <v>30532</v>
      </c>
      <c r="Q2197" s="56" t="s">
        <v>17</v>
      </c>
      <c r="R2197" s="66"/>
      <c r="S2197" s="61"/>
      <c r="T2197" s="61"/>
      <c r="U2197" s="402"/>
      <c r="V2197" s="66"/>
      <c r="W2197" s="66"/>
      <c r="X2197" s="402"/>
      <c r="Y2197" s="61"/>
      <c r="Z2197" s="56" t="s">
        <v>18</v>
      </c>
      <c r="AA2197" s="533">
        <v>43342</v>
      </c>
      <c r="AB2197" s="203"/>
      <c r="AC2197" s="95"/>
      <c r="AD2197" s="56" t="s">
        <v>79</v>
      </c>
      <c r="AE2197" s="56"/>
      <c r="AF2197" s="61"/>
      <c r="AG2197" s="61"/>
      <c r="AH2197" s="67" t="str">
        <v>Aug</v>
      </c>
      <c r="AI2197" s="68" t="str">
        <v>Aug</v>
      </c>
      <c r="AJ2197" s="69" t="e">
        <f t="shared" si="4"/>
        <v>#REF!</v>
      </c>
      <c r="AK2197" s="70">
        <f t="shared" si="1"/>
        <v>43369</v>
      </c>
      <c r="AL2197" s="71" t="e">
        <f t="shared" ca="1" si="5"/>
        <v>#REF!</v>
      </c>
      <c r="AM2197" s="71" t="str">
        <v>2018</v>
      </c>
      <c r="AN2197" s="70">
        <f t="shared" si="3"/>
        <v>43349</v>
      </c>
      <c r="AO2197" s="70" t="s">
        <v>123</v>
      </c>
    </row>
    <row r="2198" spans="1:41" ht="14.4">
      <c r="A2198" s="55" t="s">
        <v>30533</v>
      </c>
      <c r="B2198" s="56" t="s">
        <v>89</v>
      </c>
      <c r="C2198" s="57">
        <v>43357</v>
      </c>
      <c r="D2198" s="56" t="s">
        <v>90</v>
      </c>
      <c r="E2198" s="56" t="s">
        <v>12</v>
      </c>
      <c r="F2198" s="58" t="s">
        <v>106</v>
      </c>
      <c r="G2198" s="58" t="s">
        <v>107</v>
      </c>
      <c r="H2198" s="56" t="s">
        <v>12</v>
      </c>
      <c r="I2198" s="59"/>
      <c r="J2198" s="59"/>
      <c r="K2198" s="61"/>
      <c r="L2198" s="61"/>
      <c r="M2198" s="60" t="s">
        <v>3331</v>
      </c>
      <c r="N2198" s="61"/>
      <c r="O2198" s="56" t="s">
        <v>44</v>
      </c>
      <c r="P2198" s="56" t="s">
        <v>17698</v>
      </c>
      <c r="Q2198" s="56" t="s">
        <v>17</v>
      </c>
      <c r="R2198" s="66"/>
      <c r="S2198" s="61"/>
      <c r="T2198" s="61"/>
      <c r="U2198" s="402"/>
      <c r="V2198" s="66"/>
      <c r="W2198" s="66"/>
      <c r="X2198" s="402"/>
      <c r="Y2198" s="61"/>
      <c r="Z2198" s="56" t="s">
        <v>18</v>
      </c>
      <c r="AA2198" s="533">
        <v>43360</v>
      </c>
      <c r="AB2198" s="203"/>
      <c r="AC2198" s="95"/>
      <c r="AD2198" s="56" t="s">
        <v>79</v>
      </c>
      <c r="AE2198" s="56"/>
      <c r="AF2198" s="61"/>
      <c r="AG2198" s="61"/>
      <c r="AH2198" s="67" t="str">
        <v>Sep</v>
      </c>
      <c r="AI2198" s="68" t="str">
        <v>Sep</v>
      </c>
      <c r="AJ2198" s="69" t="e">
        <f t="shared" si="4"/>
        <v>#REF!</v>
      </c>
      <c r="AK2198" s="70">
        <f t="shared" si="1"/>
        <v>43387</v>
      </c>
      <c r="AL2198" s="71" t="e">
        <f t="shared" ca="1" si="5"/>
        <v>#REF!</v>
      </c>
      <c r="AM2198" s="71" t="str">
        <v>2018</v>
      </c>
      <c r="AN2198" s="70">
        <f t="shared" si="3"/>
        <v>43367</v>
      </c>
      <c r="AO2198" s="70" t="s">
        <v>123</v>
      </c>
    </row>
    <row r="2199" spans="1:41" ht="14.4">
      <c r="A2199" s="55" t="s">
        <v>30534</v>
      </c>
      <c r="B2199" s="56" t="s">
        <v>89</v>
      </c>
      <c r="C2199" s="57">
        <v>43357</v>
      </c>
      <c r="D2199" s="56" t="s">
        <v>90</v>
      </c>
      <c r="E2199" s="56" t="s">
        <v>32</v>
      </c>
      <c r="F2199" s="58" t="s">
        <v>214</v>
      </c>
      <c r="G2199" s="58" t="s">
        <v>20669</v>
      </c>
      <c r="H2199" s="56" t="s">
        <v>30535</v>
      </c>
      <c r="I2199" s="57"/>
      <c r="J2199" s="57">
        <v>43387</v>
      </c>
      <c r="K2199" s="56" t="s">
        <v>18</v>
      </c>
      <c r="L2199" s="56" t="s">
        <v>14</v>
      </c>
      <c r="M2199" s="60" t="s">
        <v>30536</v>
      </c>
      <c r="N2199" s="61"/>
      <c r="O2199" s="61"/>
      <c r="P2199" s="61"/>
      <c r="Q2199" s="56" t="s">
        <v>478</v>
      </c>
      <c r="R2199" s="56"/>
      <c r="S2199" s="56" t="s">
        <v>108</v>
      </c>
      <c r="T2199" s="56" t="s">
        <v>108</v>
      </c>
      <c r="U2199" s="56"/>
      <c r="V2199" s="56"/>
      <c r="W2199" s="56" t="s">
        <v>108</v>
      </c>
      <c r="X2199" s="56" t="s">
        <v>108</v>
      </c>
      <c r="Y2199" s="61"/>
      <c r="Z2199" s="56" t="s">
        <v>108</v>
      </c>
      <c r="AA2199" s="533">
        <v>43371</v>
      </c>
      <c r="AB2199" s="203"/>
      <c r="AC2199" s="64" t="s">
        <v>30537</v>
      </c>
      <c r="AD2199" s="56" t="s">
        <v>242</v>
      </c>
      <c r="AE2199" s="56"/>
      <c r="AF2199" s="61"/>
      <c r="AG2199" s="61"/>
      <c r="AH2199" s="67" t="str">
        <v>Sep</v>
      </c>
      <c r="AI2199" s="68" t="str">
        <v>Sep</v>
      </c>
      <c r="AJ2199" s="69" t="e">
        <f t="shared" si="4"/>
        <v>#REF!</v>
      </c>
      <c r="AK2199" s="70">
        <f t="shared" si="1"/>
        <v>43387</v>
      </c>
      <c r="AL2199" s="71" t="e">
        <f t="shared" ca="1" si="5"/>
        <v>#REF!</v>
      </c>
      <c r="AM2199" s="71" t="str">
        <v>2018</v>
      </c>
      <c r="AN2199" s="70">
        <f t="shared" si="3"/>
        <v>43367</v>
      </c>
      <c r="AO2199" s="70" t="s">
        <v>123</v>
      </c>
    </row>
    <row r="2200" spans="1:41" ht="14.4">
      <c r="A2200" s="55" t="s">
        <v>30538</v>
      </c>
      <c r="B2200" s="56" t="s">
        <v>89</v>
      </c>
      <c r="C2200" s="57">
        <v>43361</v>
      </c>
      <c r="D2200" s="56" t="s">
        <v>90</v>
      </c>
      <c r="E2200" s="56" t="s">
        <v>12</v>
      </c>
      <c r="F2200" s="58" t="s">
        <v>106</v>
      </c>
      <c r="G2200" s="58" t="s">
        <v>107</v>
      </c>
      <c r="H2200" s="56" t="s">
        <v>12</v>
      </c>
      <c r="I2200" s="59"/>
      <c r="J2200" s="59"/>
      <c r="K2200" s="61"/>
      <c r="L2200" s="61"/>
      <c r="M2200" s="60" t="s">
        <v>30539</v>
      </c>
      <c r="N2200" s="61"/>
      <c r="O2200" s="56" t="s">
        <v>1143</v>
      </c>
      <c r="P2200" s="61"/>
      <c r="Q2200" s="56" t="s">
        <v>17</v>
      </c>
      <c r="R2200" s="66"/>
      <c r="S2200" s="61"/>
      <c r="T2200" s="61"/>
      <c r="U2200" s="402"/>
      <c r="V2200" s="66"/>
      <c r="W2200" s="66"/>
      <c r="X2200" s="402"/>
      <c r="Y2200" s="61"/>
      <c r="Z2200" s="56" t="s">
        <v>14</v>
      </c>
      <c r="AA2200" s="533">
        <v>43362</v>
      </c>
      <c r="AB2200" s="203"/>
      <c r="AC2200" s="64" t="s">
        <v>30540</v>
      </c>
      <c r="AD2200" s="56" t="s">
        <v>118</v>
      </c>
      <c r="AE2200" s="56"/>
      <c r="AF2200" s="61"/>
      <c r="AG2200" s="61"/>
      <c r="AH2200" s="67" t="str">
        <v>Sep</v>
      </c>
      <c r="AI2200" s="68" t="str">
        <v>Sep</v>
      </c>
      <c r="AJ2200" s="69" t="e">
        <f t="shared" si="4"/>
        <v>#REF!</v>
      </c>
      <c r="AK2200" s="70">
        <f t="shared" si="1"/>
        <v>43391</v>
      </c>
      <c r="AL2200" s="71" t="e">
        <f t="shared" ca="1" si="5"/>
        <v>#REF!</v>
      </c>
      <c r="AM2200" s="71" t="str">
        <v>2018</v>
      </c>
      <c r="AN2200" s="70">
        <f t="shared" si="3"/>
        <v>43371</v>
      </c>
      <c r="AO2200" s="70" t="s">
        <v>123</v>
      </c>
    </row>
    <row r="2201" spans="1:41" ht="14.4">
      <c r="A2201" s="55" t="s">
        <v>30541</v>
      </c>
      <c r="B2201" s="56" t="s">
        <v>89</v>
      </c>
      <c r="C2201" s="57">
        <v>43362</v>
      </c>
      <c r="D2201" s="56" t="s">
        <v>90</v>
      </c>
      <c r="E2201" s="56" t="s">
        <v>12</v>
      </c>
      <c r="F2201" s="58" t="s">
        <v>106</v>
      </c>
      <c r="G2201" s="58" t="s">
        <v>107</v>
      </c>
      <c r="H2201" s="56" t="s">
        <v>12</v>
      </c>
      <c r="I2201" s="59"/>
      <c r="J2201" s="59"/>
      <c r="K2201" s="61"/>
      <c r="L2201" s="61"/>
      <c r="M2201" s="60" t="s">
        <v>30542</v>
      </c>
      <c r="N2201" s="61"/>
      <c r="O2201" s="56" t="s">
        <v>44</v>
      </c>
      <c r="P2201" s="61"/>
      <c r="Q2201" s="56" t="s">
        <v>28</v>
      </c>
      <c r="R2201" s="66"/>
      <c r="S2201" s="61"/>
      <c r="T2201" s="61"/>
      <c r="U2201" s="402"/>
      <c r="V2201" s="66"/>
      <c r="W2201" s="66"/>
      <c r="X2201" s="402"/>
      <c r="Y2201" s="61"/>
      <c r="Z2201" s="56" t="s">
        <v>14</v>
      </c>
      <c r="AA2201" s="533">
        <v>43367</v>
      </c>
      <c r="AB2201" s="203"/>
      <c r="AC2201" s="64" t="s">
        <v>30543</v>
      </c>
      <c r="AD2201" s="56" t="s">
        <v>179</v>
      </c>
      <c r="AE2201" s="56"/>
      <c r="AF2201" s="61"/>
      <c r="AG2201" s="61"/>
      <c r="AH2201" s="67" t="str">
        <v>Sep</v>
      </c>
      <c r="AI2201" s="68" t="str">
        <v>Sep</v>
      </c>
      <c r="AJ2201" s="69" t="e">
        <f t="shared" si="4"/>
        <v>#REF!</v>
      </c>
      <c r="AK2201" s="70">
        <f t="shared" si="1"/>
        <v>43392</v>
      </c>
      <c r="AL2201" s="71" t="e">
        <f t="shared" ca="1" si="5"/>
        <v>#REF!</v>
      </c>
      <c r="AM2201" s="71" t="str">
        <v>2018</v>
      </c>
      <c r="AN2201" s="70">
        <f t="shared" si="3"/>
        <v>43372</v>
      </c>
      <c r="AO2201" s="70" t="s">
        <v>123</v>
      </c>
    </row>
    <row r="2202" spans="1:41" ht="14.4">
      <c r="A2202" s="55" t="s">
        <v>30544</v>
      </c>
      <c r="B2202" s="106" t="s">
        <v>89</v>
      </c>
      <c r="C2202" s="57">
        <v>43363</v>
      </c>
      <c r="D2202" s="56" t="s">
        <v>90</v>
      </c>
      <c r="E2202" s="56" t="s">
        <v>15779</v>
      </c>
      <c r="F2202" s="58" t="s">
        <v>20547</v>
      </c>
      <c r="G2202" s="58" t="s">
        <v>214</v>
      </c>
      <c r="H2202" s="56" t="s">
        <v>2445</v>
      </c>
      <c r="I2202" s="57"/>
      <c r="J2202" s="57">
        <v>43393</v>
      </c>
      <c r="K2202" s="61"/>
      <c r="L2202" s="56" t="s">
        <v>14</v>
      </c>
      <c r="M2202" s="60" t="s">
        <v>30491</v>
      </c>
      <c r="N2202" s="61"/>
      <c r="O2202" s="61"/>
      <c r="P2202" s="61"/>
      <c r="Q2202" s="61"/>
      <c r="R2202" s="56"/>
      <c r="S2202" s="56" t="s">
        <v>108</v>
      </c>
      <c r="T2202" s="56" t="s">
        <v>108</v>
      </c>
      <c r="U2202" s="56"/>
      <c r="V2202" s="56"/>
      <c r="W2202" s="56" t="s">
        <v>108</v>
      </c>
      <c r="X2202" s="56" t="s">
        <v>108</v>
      </c>
      <c r="Y2202" s="56" t="s">
        <v>108</v>
      </c>
      <c r="Z2202" s="56" t="s">
        <v>14</v>
      </c>
      <c r="AA2202" s="57">
        <v>43364</v>
      </c>
      <c r="AB2202" s="203"/>
      <c r="AC2202" s="64" t="s">
        <v>30545</v>
      </c>
      <c r="AD2202" s="56" t="s">
        <v>633</v>
      </c>
      <c r="AE2202" s="61"/>
      <c r="AF2202" s="61"/>
      <c r="AG2202" s="61"/>
      <c r="AH2202" s="67" t="str">
        <v>Sep</v>
      </c>
      <c r="AI2202" s="68" t="str">
        <v>Sep</v>
      </c>
      <c r="AJ2202" s="69" t="e">
        <f t="shared" si="4"/>
        <v>#REF!</v>
      </c>
      <c r="AK2202" s="70">
        <f t="shared" si="1"/>
        <v>43393</v>
      </c>
      <c r="AL2202" s="71" t="e">
        <f t="shared" ca="1" si="5"/>
        <v>#REF!</v>
      </c>
      <c r="AM2202" s="71" t="str">
        <v>2018</v>
      </c>
      <c r="AN2202" s="70">
        <f t="shared" si="3"/>
        <v>43373</v>
      </c>
      <c r="AO2202" s="70" t="s">
        <v>123</v>
      </c>
    </row>
    <row r="2203" spans="1:41" ht="14.4">
      <c r="A2203" s="55" t="s">
        <v>30546</v>
      </c>
      <c r="B2203" s="56" t="s">
        <v>89</v>
      </c>
      <c r="C2203" s="57">
        <v>43363</v>
      </c>
      <c r="D2203" s="56" t="s">
        <v>90</v>
      </c>
      <c r="E2203" s="56" t="s">
        <v>15779</v>
      </c>
      <c r="F2203" s="58" t="s">
        <v>214</v>
      </c>
      <c r="G2203" s="58" t="s">
        <v>214</v>
      </c>
      <c r="H2203" s="56" t="s">
        <v>2445</v>
      </c>
      <c r="I2203" s="57"/>
      <c r="J2203" s="57">
        <v>43393</v>
      </c>
      <c r="K2203" s="56" t="s">
        <v>18</v>
      </c>
      <c r="L2203" s="56" t="s">
        <v>18</v>
      </c>
      <c r="M2203" s="60" t="s">
        <v>30547</v>
      </c>
      <c r="N2203" s="61"/>
      <c r="O2203" s="56" t="s">
        <v>44</v>
      </c>
      <c r="P2203" s="61"/>
      <c r="Q2203" s="56" t="s">
        <v>478</v>
      </c>
      <c r="R2203" s="56"/>
      <c r="S2203" s="56" t="s">
        <v>108</v>
      </c>
      <c r="T2203" s="56" t="s">
        <v>108</v>
      </c>
      <c r="U2203" s="56"/>
      <c r="V2203" s="56"/>
      <c r="W2203" s="56" t="s">
        <v>108</v>
      </c>
      <c r="X2203" s="56" t="s">
        <v>108</v>
      </c>
      <c r="Y2203" s="61"/>
      <c r="Z2203" s="56" t="s">
        <v>108</v>
      </c>
      <c r="AA2203" s="533">
        <v>43371</v>
      </c>
      <c r="AB2203" s="203"/>
      <c r="AC2203" s="64" t="s">
        <v>30548</v>
      </c>
      <c r="AD2203" s="56" t="s">
        <v>633</v>
      </c>
      <c r="AE2203" s="56"/>
      <c r="AF2203" s="61"/>
      <c r="AG2203" s="61"/>
      <c r="AH2203" s="67" t="str">
        <v>Sep</v>
      </c>
      <c r="AI2203" s="68" t="str">
        <v>Sep</v>
      </c>
      <c r="AJ2203" s="69" t="e">
        <f t="shared" si="4"/>
        <v>#REF!</v>
      </c>
      <c r="AK2203" s="70">
        <f t="shared" si="1"/>
        <v>43393</v>
      </c>
      <c r="AL2203" s="71" t="e">
        <f t="shared" ca="1" si="5"/>
        <v>#REF!</v>
      </c>
      <c r="AM2203" s="71" t="str">
        <v>2018</v>
      </c>
      <c r="AN2203" s="70">
        <f t="shared" si="3"/>
        <v>43373</v>
      </c>
      <c r="AO2203" s="70" t="s">
        <v>123</v>
      </c>
    </row>
    <row r="2204" spans="1:41" ht="14.4">
      <c r="A2204" s="55" t="s">
        <v>30549</v>
      </c>
      <c r="B2204" s="106" t="s">
        <v>89</v>
      </c>
      <c r="C2204" s="57">
        <v>43363</v>
      </c>
      <c r="D2204" s="56" t="s">
        <v>90</v>
      </c>
      <c r="E2204" s="56" t="s">
        <v>15779</v>
      </c>
      <c r="F2204" s="58" t="s">
        <v>214</v>
      </c>
      <c r="G2204" s="58" t="s">
        <v>214</v>
      </c>
      <c r="H2204" s="56" t="s">
        <v>2445</v>
      </c>
      <c r="I2204" s="57"/>
      <c r="J2204" s="57">
        <v>43393</v>
      </c>
      <c r="K2204" s="56" t="s">
        <v>18</v>
      </c>
      <c r="L2204" s="56" t="s">
        <v>18</v>
      </c>
      <c r="M2204" s="60" t="s">
        <v>30550</v>
      </c>
      <c r="N2204" s="61"/>
      <c r="O2204" s="56" t="s">
        <v>236</v>
      </c>
      <c r="P2204" s="56" t="s">
        <v>20493</v>
      </c>
      <c r="Q2204" s="61"/>
      <c r="R2204" s="56"/>
      <c r="S2204" s="56" t="s">
        <v>108</v>
      </c>
      <c r="T2204" s="56" t="s">
        <v>108</v>
      </c>
      <c r="U2204" s="402"/>
      <c r="V2204" s="56"/>
      <c r="W2204" s="56">
        <v>15</v>
      </c>
      <c r="X2204" s="400">
        <v>43376</v>
      </c>
      <c r="Y2204" s="61"/>
      <c r="Z2204" s="56" t="s">
        <v>18</v>
      </c>
      <c r="AA2204" s="57">
        <v>43377</v>
      </c>
      <c r="AB2204" s="203"/>
      <c r="AC2204" s="64" t="s">
        <v>30551</v>
      </c>
      <c r="AD2204" s="56" t="s">
        <v>79</v>
      </c>
      <c r="AE2204" s="56"/>
      <c r="AF2204" s="61"/>
      <c r="AG2204" s="61"/>
      <c r="AH2204" s="67" t="str">
        <v>Sep</v>
      </c>
      <c r="AI2204" s="68" t="str">
        <v>Oct</v>
      </c>
      <c r="AJ2204" s="69" t="e">
        <f t="shared" si="4"/>
        <v>#REF!</v>
      </c>
      <c r="AK2204" s="70">
        <f t="shared" si="1"/>
        <v>43393</v>
      </c>
      <c r="AL2204" s="71" t="e">
        <f t="shared" ca="1" si="5"/>
        <v>#REF!</v>
      </c>
      <c r="AM2204" s="71" t="str">
        <v>2018</v>
      </c>
      <c r="AN2204" s="70">
        <f t="shared" si="3"/>
        <v>43373</v>
      </c>
      <c r="AO2204" s="70" t="s">
        <v>123</v>
      </c>
    </row>
    <row r="2205" spans="1:41" ht="14.4">
      <c r="A2205" s="55" t="s">
        <v>30552</v>
      </c>
      <c r="B2205" s="56" t="s">
        <v>89</v>
      </c>
      <c r="C2205" s="57">
        <v>43364</v>
      </c>
      <c r="D2205" s="56" t="s">
        <v>90</v>
      </c>
      <c r="E2205" s="56" t="s">
        <v>15779</v>
      </c>
      <c r="F2205" s="58" t="s">
        <v>214</v>
      </c>
      <c r="G2205" s="58" t="s">
        <v>214</v>
      </c>
      <c r="H2205" s="56" t="s">
        <v>2445</v>
      </c>
      <c r="I2205" s="57"/>
      <c r="J2205" s="57">
        <v>43394</v>
      </c>
      <c r="K2205" s="61"/>
      <c r="L2205" s="61"/>
      <c r="M2205" s="60" t="s">
        <v>30553</v>
      </c>
      <c r="N2205" s="61"/>
      <c r="O2205" s="61"/>
      <c r="P2205" s="61"/>
      <c r="Q2205" s="61"/>
      <c r="R2205" s="56"/>
      <c r="S2205" s="550" t="s">
        <v>18</v>
      </c>
      <c r="T2205" s="551" t="s">
        <v>108</v>
      </c>
      <c r="U2205" s="551"/>
      <c r="V2205" s="551"/>
      <c r="W2205" s="551" t="s">
        <v>108</v>
      </c>
      <c r="X2205" s="551" t="s">
        <v>108</v>
      </c>
      <c r="Y2205" s="61"/>
      <c r="Z2205" s="56" t="s">
        <v>18</v>
      </c>
      <c r="AA2205" s="533">
        <v>43404</v>
      </c>
      <c r="AB2205" s="203"/>
      <c r="AC2205" s="64" t="s">
        <v>30554</v>
      </c>
      <c r="AD2205" s="56" t="s">
        <v>633</v>
      </c>
      <c r="AE2205" s="61"/>
      <c r="AF2205" s="61"/>
      <c r="AG2205" s="61"/>
      <c r="AH2205" s="67" t="str">
        <v>Sep</v>
      </c>
      <c r="AI2205" s="68" t="str">
        <v>Oct</v>
      </c>
      <c r="AJ2205" s="69" t="e">
        <f t="shared" si="4"/>
        <v>#REF!</v>
      </c>
      <c r="AK2205" s="70">
        <f t="shared" si="1"/>
        <v>43394</v>
      </c>
      <c r="AL2205" s="71" t="e">
        <f t="shared" ca="1" si="5"/>
        <v>#REF!</v>
      </c>
      <c r="AM2205" s="71" t="str">
        <v>2018</v>
      </c>
      <c r="AN2205" s="70">
        <f t="shared" si="3"/>
        <v>43374</v>
      </c>
      <c r="AO2205" s="70" t="s">
        <v>123</v>
      </c>
    </row>
    <row r="2206" spans="1:41" ht="14.4">
      <c r="A2206" s="55" t="s">
        <v>30555</v>
      </c>
      <c r="B2206" s="56" t="s">
        <v>89</v>
      </c>
      <c r="C2206" s="57">
        <v>43364</v>
      </c>
      <c r="D2206" s="56" t="s">
        <v>90</v>
      </c>
      <c r="E2206" s="56" t="s">
        <v>32</v>
      </c>
      <c r="F2206" s="58" t="s">
        <v>106</v>
      </c>
      <c r="G2206" s="58" t="s">
        <v>177</v>
      </c>
      <c r="H2206" s="56" t="s">
        <v>32</v>
      </c>
      <c r="I2206" s="59"/>
      <c r="J2206" s="59"/>
      <c r="K2206" s="61"/>
      <c r="L2206" s="61"/>
      <c r="M2206" s="60" t="s">
        <v>30556</v>
      </c>
      <c r="N2206" s="61"/>
      <c r="O2206" s="61"/>
      <c r="P2206" s="61"/>
      <c r="Q2206" s="61"/>
      <c r="R2206" s="66"/>
      <c r="S2206" s="61"/>
      <c r="T2206" s="61"/>
      <c r="U2206" s="402"/>
      <c r="V2206" s="66"/>
      <c r="W2206" s="66"/>
      <c r="X2206" s="402"/>
      <c r="Y2206" s="61"/>
      <c r="Z2206" s="56" t="s">
        <v>18</v>
      </c>
      <c r="AA2206" s="57">
        <v>43364</v>
      </c>
      <c r="AB2206" s="203"/>
      <c r="AC2206" s="64" t="s">
        <v>30557</v>
      </c>
      <c r="AD2206" s="56" t="s">
        <v>79</v>
      </c>
      <c r="AE2206" s="56" t="s">
        <v>79</v>
      </c>
      <c r="AF2206" s="61"/>
      <c r="AG2206" s="61"/>
      <c r="AH2206" s="67" t="str">
        <v>Sep</v>
      </c>
      <c r="AI2206" s="68" t="str">
        <v>Sep</v>
      </c>
      <c r="AJ2206" s="69" t="e">
        <f t="shared" si="4"/>
        <v>#REF!</v>
      </c>
      <c r="AK2206" s="70">
        <f t="shared" si="1"/>
        <v>43394</v>
      </c>
      <c r="AL2206" s="71" t="e">
        <f t="shared" ca="1" si="5"/>
        <v>#REF!</v>
      </c>
      <c r="AM2206" s="71" t="str">
        <v>2018</v>
      </c>
      <c r="AN2206" s="70">
        <f t="shared" si="3"/>
        <v>43374</v>
      </c>
      <c r="AO2206" s="70" t="s">
        <v>123</v>
      </c>
    </row>
    <row r="2207" spans="1:41" ht="14.4">
      <c r="A2207" s="55" t="s">
        <v>30558</v>
      </c>
      <c r="B2207" s="56" t="s">
        <v>89</v>
      </c>
      <c r="C2207" s="57">
        <v>43369</v>
      </c>
      <c r="D2207" s="56" t="s">
        <v>90</v>
      </c>
      <c r="E2207" s="56" t="s">
        <v>129</v>
      </c>
      <c r="F2207" s="58" t="s">
        <v>106</v>
      </c>
      <c r="G2207" s="58" t="s">
        <v>214</v>
      </c>
      <c r="H2207" s="56" t="s">
        <v>15779</v>
      </c>
      <c r="I2207" s="57"/>
      <c r="J2207" s="57">
        <v>43411</v>
      </c>
      <c r="K2207" s="61"/>
      <c r="L2207" s="61"/>
      <c r="M2207" s="60" t="s">
        <v>30559</v>
      </c>
      <c r="N2207" s="61"/>
      <c r="O2207" s="61"/>
      <c r="P2207" s="61"/>
      <c r="Q2207" s="56" t="s">
        <v>96</v>
      </c>
      <c r="R2207" s="66"/>
      <c r="S2207" s="61"/>
      <c r="T2207" s="61"/>
      <c r="U2207" s="402"/>
      <c r="V2207" s="66"/>
      <c r="W2207" s="66"/>
      <c r="X2207" s="402"/>
      <c r="Y2207" s="61"/>
      <c r="Z2207" s="56" t="s">
        <v>14</v>
      </c>
      <c r="AA2207" s="57">
        <v>43383</v>
      </c>
      <c r="AB2207" s="531"/>
      <c r="AC2207" s="64" t="s">
        <v>30560</v>
      </c>
      <c r="AD2207" s="56" t="s">
        <v>79</v>
      </c>
      <c r="AE2207" s="61"/>
      <c r="AF2207" s="61"/>
      <c r="AG2207" s="61"/>
      <c r="AH2207" s="67" t="str">
        <v>Sep</v>
      </c>
      <c r="AI2207" s="68" t="str">
        <v>Oct</v>
      </c>
      <c r="AJ2207" s="69">
        <f t="shared" ref="AJ2207:AJ2277" si="6">IF(AA2207="","",SUM(AA2207-C2207))</f>
        <v>14</v>
      </c>
      <c r="AK2207" s="70">
        <f t="shared" si="1"/>
        <v>43399</v>
      </c>
      <c r="AL2207" s="71">
        <f t="shared" ref="AL2207:AL2277" ca="1" si="7">IF(AA2207="*","",AK2207-TODAY())</f>
        <v>-560</v>
      </c>
      <c r="AM2207" s="71" t="str">
        <v>2018</v>
      </c>
      <c r="AN2207" s="70">
        <f t="shared" si="3"/>
        <v>43379</v>
      </c>
      <c r="AO2207" s="70" t="s">
        <v>123</v>
      </c>
    </row>
    <row r="2208" spans="1:41" ht="14.4">
      <c r="A2208" s="55" t="s">
        <v>30561</v>
      </c>
      <c r="B2208" s="56" t="s">
        <v>89</v>
      </c>
      <c r="C2208" s="57">
        <v>43367</v>
      </c>
      <c r="D2208" s="56" t="s">
        <v>90</v>
      </c>
      <c r="E2208" s="56" t="s">
        <v>32</v>
      </c>
      <c r="F2208" s="58" t="s">
        <v>214</v>
      </c>
      <c r="G2208" s="58" t="s">
        <v>214</v>
      </c>
      <c r="H2208" s="56" t="s">
        <v>30535</v>
      </c>
      <c r="I2208" s="57"/>
      <c r="J2208" s="57">
        <v>43397</v>
      </c>
      <c r="K2208" s="56" t="s">
        <v>14</v>
      </c>
      <c r="L2208" s="56" t="s">
        <v>14</v>
      </c>
      <c r="M2208" s="60" t="s">
        <v>30562</v>
      </c>
      <c r="N2208" s="61"/>
      <c r="O2208" s="61"/>
      <c r="P2208" s="61"/>
      <c r="Q2208" s="56" t="s">
        <v>96</v>
      </c>
      <c r="R2208" s="56"/>
      <c r="S2208" s="56" t="s">
        <v>108</v>
      </c>
      <c r="T2208" s="56" t="s">
        <v>108</v>
      </c>
      <c r="U2208" s="56"/>
      <c r="V2208" s="56"/>
      <c r="W2208" s="56" t="s">
        <v>108</v>
      </c>
      <c r="X2208" s="56" t="s">
        <v>108</v>
      </c>
      <c r="Y2208" s="61"/>
      <c r="Z2208" s="56" t="s">
        <v>18</v>
      </c>
      <c r="AA2208" s="57">
        <v>43371</v>
      </c>
      <c r="AB2208" s="531"/>
      <c r="AC2208" s="64" t="s">
        <v>30563</v>
      </c>
      <c r="AD2208" s="56" t="s">
        <v>79</v>
      </c>
      <c r="AE2208" s="61"/>
      <c r="AF2208" s="61"/>
      <c r="AG2208" s="61"/>
      <c r="AH2208" s="67" t="str">
        <v>Sep</v>
      </c>
      <c r="AI2208" s="68" t="str">
        <v>Sep</v>
      </c>
      <c r="AJ2208" s="69">
        <f t="shared" si="6"/>
        <v>4</v>
      </c>
      <c r="AK2208" s="70">
        <f t="shared" si="1"/>
        <v>43397</v>
      </c>
      <c r="AL2208" s="71">
        <f t="shared" ca="1" si="7"/>
        <v>-562</v>
      </c>
      <c r="AM2208" s="71" t="str">
        <v>2018</v>
      </c>
      <c r="AN2208" s="70">
        <f t="shared" si="3"/>
        <v>43377</v>
      </c>
      <c r="AO2208" s="70" t="s">
        <v>123</v>
      </c>
    </row>
    <row r="2209" spans="1:41" ht="14.4">
      <c r="A2209" s="55" t="s">
        <v>30564</v>
      </c>
      <c r="B2209" s="56" t="s">
        <v>89</v>
      </c>
      <c r="C2209" s="57">
        <v>43369</v>
      </c>
      <c r="D2209" s="56" t="s">
        <v>90</v>
      </c>
      <c r="E2209" s="56" t="s">
        <v>32</v>
      </c>
      <c r="F2209" s="58" t="s">
        <v>106</v>
      </c>
      <c r="G2209" s="58" t="s">
        <v>177</v>
      </c>
      <c r="H2209" s="56" t="s">
        <v>32</v>
      </c>
      <c r="I2209" s="59"/>
      <c r="J2209" s="59"/>
      <c r="K2209" s="61"/>
      <c r="L2209" s="61"/>
      <c r="M2209" s="60" t="s">
        <v>30565</v>
      </c>
      <c r="N2209" s="61"/>
      <c r="O2209" s="61"/>
      <c r="P2209" s="61"/>
      <c r="Q2209" s="56" t="s">
        <v>96</v>
      </c>
      <c r="R2209" s="66"/>
      <c r="S2209" s="61"/>
      <c r="T2209" s="61"/>
      <c r="U2209" s="402"/>
      <c r="V2209" s="66"/>
      <c r="W2209" s="66"/>
      <c r="X2209" s="402"/>
      <c r="Y2209" s="61"/>
      <c r="Z2209" s="56" t="s">
        <v>14</v>
      </c>
      <c r="AA2209" s="57">
        <v>43370</v>
      </c>
      <c r="AB2209" s="531"/>
      <c r="AC2209" s="95"/>
      <c r="AD2209" s="56" t="s">
        <v>179</v>
      </c>
      <c r="AE2209" s="61"/>
      <c r="AF2209" s="61"/>
      <c r="AG2209" s="61"/>
      <c r="AH2209" s="67" t="str">
        <v>Sep</v>
      </c>
      <c r="AI2209" s="68" t="str">
        <v>Sep</v>
      </c>
      <c r="AJ2209" s="69">
        <f t="shared" si="6"/>
        <v>1</v>
      </c>
      <c r="AK2209" s="70">
        <f t="shared" si="1"/>
        <v>43399</v>
      </c>
      <c r="AL2209" s="71">
        <f t="shared" ca="1" si="7"/>
        <v>-560</v>
      </c>
      <c r="AM2209" s="71" t="str">
        <v>2018</v>
      </c>
      <c r="AN2209" s="70">
        <f t="shared" si="3"/>
        <v>43379</v>
      </c>
      <c r="AO2209" s="70" t="s">
        <v>123</v>
      </c>
    </row>
    <row r="2210" spans="1:41" ht="14.4">
      <c r="A2210" s="55" t="s">
        <v>30566</v>
      </c>
      <c r="B2210" s="56" t="s">
        <v>89</v>
      </c>
      <c r="C2210" s="57">
        <v>43368</v>
      </c>
      <c r="D2210" s="56" t="s">
        <v>1027</v>
      </c>
      <c r="E2210" s="56" t="s">
        <v>12</v>
      </c>
      <c r="F2210" s="255"/>
      <c r="G2210" s="58" t="s">
        <v>107</v>
      </c>
      <c r="H2210" s="56" t="s">
        <v>12</v>
      </c>
      <c r="I2210" s="59"/>
      <c r="J2210" s="59"/>
      <c r="K2210" s="61"/>
      <c r="L2210" s="61"/>
      <c r="M2210" s="60" t="s">
        <v>30567</v>
      </c>
      <c r="N2210" s="61"/>
      <c r="O2210" s="56" t="s">
        <v>29</v>
      </c>
      <c r="P2210" s="61"/>
      <c r="Q2210" s="56" t="s">
        <v>28</v>
      </c>
      <c r="R2210" s="66"/>
      <c r="S2210" s="61"/>
      <c r="T2210" s="61"/>
      <c r="U2210" s="402"/>
      <c r="V2210" s="66"/>
      <c r="W2210" s="66"/>
      <c r="X2210" s="402"/>
      <c r="Y2210" s="61"/>
      <c r="Z2210" s="56" t="s">
        <v>18</v>
      </c>
      <c r="AA2210" s="57">
        <v>43388</v>
      </c>
      <c r="AB2210" s="531"/>
      <c r="AC2210" s="64" t="s">
        <v>30568</v>
      </c>
      <c r="AD2210" s="56" t="s">
        <v>79</v>
      </c>
      <c r="AE2210" s="56"/>
      <c r="AF2210" s="61"/>
      <c r="AG2210" s="61"/>
      <c r="AH2210" s="67" t="str">
        <v>Sep</v>
      </c>
      <c r="AI2210" s="68" t="str">
        <v>Oct</v>
      </c>
      <c r="AJ2210" s="69">
        <f t="shared" si="6"/>
        <v>20</v>
      </c>
      <c r="AK2210" s="70">
        <f t="shared" si="1"/>
        <v>43398</v>
      </c>
      <c r="AL2210" s="71">
        <f t="shared" ca="1" si="7"/>
        <v>-561</v>
      </c>
      <c r="AM2210" s="71" t="str">
        <v>2018</v>
      </c>
      <c r="AN2210" s="70">
        <f t="shared" si="3"/>
        <v>43378</v>
      </c>
      <c r="AO2210" s="70" t="s">
        <v>123</v>
      </c>
    </row>
    <row r="2211" spans="1:41" ht="14.4">
      <c r="A2211" s="55" t="s">
        <v>30569</v>
      </c>
      <c r="B2211" s="56" t="s">
        <v>89</v>
      </c>
      <c r="C2211" s="57">
        <v>43371</v>
      </c>
      <c r="D2211" s="56" t="s">
        <v>90</v>
      </c>
      <c r="E2211" s="56" t="s">
        <v>12</v>
      </c>
      <c r="F2211" s="58" t="s">
        <v>106</v>
      </c>
      <c r="G2211" s="58" t="s">
        <v>107</v>
      </c>
      <c r="H2211" s="56" t="s">
        <v>12</v>
      </c>
      <c r="I2211" s="59"/>
      <c r="J2211" s="59"/>
      <c r="K2211" s="61"/>
      <c r="L2211" s="61"/>
      <c r="M2211" s="60" t="s">
        <v>30570</v>
      </c>
      <c r="N2211" s="61"/>
      <c r="O2211" s="56" t="s">
        <v>22</v>
      </c>
      <c r="P2211" s="61"/>
      <c r="Q2211" s="56" t="s">
        <v>21</v>
      </c>
      <c r="R2211" s="66"/>
      <c r="S2211" s="61"/>
      <c r="T2211" s="61"/>
      <c r="U2211" s="402"/>
      <c r="V2211" s="66"/>
      <c r="W2211" s="66"/>
      <c r="X2211" s="402"/>
      <c r="Y2211" s="61"/>
      <c r="Z2211" s="56" t="s">
        <v>14</v>
      </c>
      <c r="AA2211" s="57">
        <v>43374</v>
      </c>
      <c r="AB2211" s="531"/>
      <c r="AC2211" s="64" t="s">
        <v>30571</v>
      </c>
      <c r="AD2211" s="56" t="s">
        <v>224</v>
      </c>
      <c r="AE2211" s="56"/>
      <c r="AF2211" s="61"/>
      <c r="AG2211" s="61"/>
      <c r="AH2211" s="67" t="str">
        <v>Sep</v>
      </c>
      <c r="AI2211" s="68" t="str">
        <v>Oct</v>
      </c>
      <c r="AJ2211" s="69">
        <f t="shared" si="6"/>
        <v>3</v>
      </c>
      <c r="AK2211" s="70">
        <f t="shared" si="1"/>
        <v>43401</v>
      </c>
      <c r="AL2211" s="71">
        <f t="shared" ca="1" si="7"/>
        <v>-558</v>
      </c>
      <c r="AM2211" s="71" t="str">
        <v>2018</v>
      </c>
      <c r="AN2211" s="70">
        <f t="shared" si="3"/>
        <v>43381</v>
      </c>
      <c r="AO2211" s="70" t="s">
        <v>123</v>
      </c>
    </row>
    <row r="2212" spans="1:41" ht="14.4">
      <c r="A2212" s="55" t="s">
        <v>30572</v>
      </c>
      <c r="B2212" s="56" t="s">
        <v>89</v>
      </c>
      <c r="C2212" s="57">
        <v>43375</v>
      </c>
      <c r="D2212" s="56" t="s">
        <v>90</v>
      </c>
      <c r="E2212" s="56" t="s">
        <v>276</v>
      </c>
      <c r="F2212" s="58" t="s">
        <v>214</v>
      </c>
      <c r="G2212" s="58" t="s">
        <v>214</v>
      </c>
      <c r="H2212" s="56" t="s">
        <v>2445</v>
      </c>
      <c r="I2212" s="57"/>
      <c r="J2212" s="57">
        <v>43376</v>
      </c>
      <c r="K2212" s="56" t="s">
        <v>1841</v>
      </c>
      <c r="L2212" s="56" t="s">
        <v>18</v>
      </c>
      <c r="M2212" s="60" t="s">
        <v>30573</v>
      </c>
      <c r="N2212" s="61"/>
      <c r="O2212" s="56" t="s">
        <v>44</v>
      </c>
      <c r="P2212" s="61"/>
      <c r="Q2212" s="61"/>
      <c r="R2212" s="56"/>
      <c r="S2212" s="56" t="s">
        <v>108</v>
      </c>
      <c r="T2212" s="56" t="s">
        <v>108</v>
      </c>
      <c r="U2212" s="56"/>
      <c r="V2212" s="56"/>
      <c r="W2212" s="56" t="s">
        <v>108</v>
      </c>
      <c r="X2212" s="56"/>
      <c r="Y2212" s="61"/>
      <c r="Z2212" s="56" t="s">
        <v>18</v>
      </c>
      <c r="AA2212" s="57">
        <v>43377</v>
      </c>
      <c r="AB2212" s="531"/>
      <c r="AC2212" s="64" t="s">
        <v>30574</v>
      </c>
      <c r="AD2212" s="56" t="s">
        <v>633</v>
      </c>
      <c r="AE2212" s="56"/>
      <c r="AF2212" s="61"/>
      <c r="AG2212" s="61"/>
      <c r="AH2212" s="67" t="str">
        <v>Oct</v>
      </c>
      <c r="AI2212" s="68" t="str">
        <v>Oct</v>
      </c>
      <c r="AJ2212" s="69">
        <f t="shared" si="6"/>
        <v>2</v>
      </c>
      <c r="AK2212" s="70">
        <f t="shared" si="1"/>
        <v>43405</v>
      </c>
      <c r="AL2212" s="71">
        <f t="shared" ca="1" si="7"/>
        <v>-554</v>
      </c>
      <c r="AM2212" s="71" t="str">
        <v>2018</v>
      </c>
      <c r="AN2212" s="70">
        <f t="shared" si="3"/>
        <v>43385</v>
      </c>
      <c r="AO2212" s="70" t="s">
        <v>123</v>
      </c>
    </row>
    <row r="2213" spans="1:41" ht="14.4">
      <c r="A2213" s="55" t="s">
        <v>30575</v>
      </c>
      <c r="B2213" s="56" t="s">
        <v>89</v>
      </c>
      <c r="C2213" s="59"/>
      <c r="D2213" s="61"/>
      <c r="E2213" s="61"/>
      <c r="F2213" s="255"/>
      <c r="G2213" s="255"/>
      <c r="H2213" s="61"/>
      <c r="I2213" s="59"/>
      <c r="J2213" s="59"/>
      <c r="K2213" s="61"/>
      <c r="L2213" s="61"/>
      <c r="M2213" s="197"/>
      <c r="N2213" s="61"/>
      <c r="O2213" s="61"/>
      <c r="P2213" s="61"/>
      <c r="Q2213" s="61"/>
      <c r="R2213" s="66"/>
      <c r="S2213" s="61"/>
      <c r="T2213" s="61"/>
      <c r="U2213" s="402"/>
      <c r="V2213" s="66"/>
      <c r="W2213" s="66"/>
      <c r="X2213" s="402"/>
      <c r="Y2213" s="61"/>
      <c r="Z2213" s="61"/>
      <c r="AA2213" s="57">
        <v>43756</v>
      </c>
      <c r="AB2213" s="531"/>
      <c r="AC2213" s="64" t="s">
        <v>30576</v>
      </c>
      <c r="AD2213" s="61"/>
      <c r="AE2213" s="61"/>
      <c r="AF2213" s="61"/>
      <c r="AG2213" s="61"/>
      <c r="AH2213" s="67" t="str">
        <v/>
      </c>
      <c r="AI2213" s="68" t="str">
        <v>Oct</v>
      </c>
      <c r="AJ2213" s="69">
        <f t="shared" si="6"/>
        <v>43756</v>
      </c>
      <c r="AK2213" s="70" t="str">
        <f t="shared" si="1"/>
        <v/>
      </c>
      <c r="AL2213" s="71" t="e">
        <f t="shared" ca="1" si="7"/>
        <v>#VALUE!</v>
      </c>
      <c r="AM2213" s="71" t="str">
        <v/>
      </c>
      <c r="AN2213" s="70" t="str">
        <f t="shared" si="3"/>
        <v/>
      </c>
      <c r="AO2213" s="70" t="s">
        <v>123</v>
      </c>
    </row>
    <row r="2214" spans="1:41" ht="14.4">
      <c r="A2214" s="55" t="s">
        <v>30577</v>
      </c>
      <c r="B2214" s="56" t="s">
        <v>89</v>
      </c>
      <c r="C2214" s="57">
        <v>43378</v>
      </c>
      <c r="D2214" s="56" t="s">
        <v>90</v>
      </c>
      <c r="E2214" s="56" t="s">
        <v>276</v>
      </c>
      <c r="F2214" s="58" t="s">
        <v>214</v>
      </c>
      <c r="G2214" s="58" t="s">
        <v>214</v>
      </c>
      <c r="H2214" s="56" t="s">
        <v>2445</v>
      </c>
      <c r="I2214" s="57"/>
      <c r="J2214" s="57">
        <v>43409</v>
      </c>
      <c r="K2214" s="56" t="s">
        <v>18</v>
      </c>
      <c r="L2214" s="56" t="s">
        <v>14</v>
      </c>
      <c r="M2214" s="60" t="s">
        <v>30578</v>
      </c>
      <c r="N2214" s="61"/>
      <c r="O2214" s="61"/>
      <c r="P2214" s="61"/>
      <c r="Q2214" s="61"/>
      <c r="R2214" s="56"/>
      <c r="S2214" s="56" t="s">
        <v>108</v>
      </c>
      <c r="T2214" s="56" t="s">
        <v>108</v>
      </c>
      <c r="U2214" s="56"/>
      <c r="V2214" s="56"/>
      <c r="W2214" s="56" t="s">
        <v>108</v>
      </c>
      <c r="X2214" s="56" t="s">
        <v>108</v>
      </c>
      <c r="Y2214" s="56" t="s">
        <v>108</v>
      </c>
      <c r="Z2214" s="56" t="s">
        <v>14</v>
      </c>
      <c r="AA2214" s="57">
        <v>43383</v>
      </c>
      <c r="AB2214" s="531"/>
      <c r="AC2214" s="64" t="s">
        <v>30579</v>
      </c>
      <c r="AD2214" s="56" t="s">
        <v>118</v>
      </c>
      <c r="AE2214" s="56"/>
      <c r="AF2214" s="61"/>
      <c r="AG2214" s="61"/>
      <c r="AH2214" s="67" t="str">
        <v>Oct</v>
      </c>
      <c r="AI2214" s="68" t="str">
        <v>Oct</v>
      </c>
      <c r="AJ2214" s="69">
        <f t="shared" si="6"/>
        <v>5</v>
      </c>
      <c r="AK2214" s="70">
        <f t="shared" si="1"/>
        <v>43408</v>
      </c>
      <c r="AL2214" s="71">
        <f t="shared" ca="1" si="7"/>
        <v>-551</v>
      </c>
      <c r="AM2214" s="71" t="str">
        <v>2018</v>
      </c>
      <c r="AN2214" s="70">
        <f t="shared" si="3"/>
        <v>43388</v>
      </c>
      <c r="AO2214" s="70" t="s">
        <v>123</v>
      </c>
    </row>
    <row r="2215" spans="1:41" ht="14.4">
      <c r="A2215" s="55" t="s">
        <v>30580</v>
      </c>
      <c r="B2215" s="56" t="s">
        <v>89</v>
      </c>
      <c r="C2215" s="57">
        <v>43378</v>
      </c>
      <c r="D2215" s="56" t="s">
        <v>90</v>
      </c>
      <c r="E2215" s="56" t="s">
        <v>276</v>
      </c>
      <c r="F2215" s="58" t="s">
        <v>214</v>
      </c>
      <c r="G2215" s="58" t="s">
        <v>26795</v>
      </c>
      <c r="H2215" s="56" t="s">
        <v>2445</v>
      </c>
      <c r="I2215" s="57"/>
      <c r="J2215" s="57">
        <v>43409</v>
      </c>
      <c r="K2215" s="56" t="s">
        <v>18</v>
      </c>
      <c r="L2215" s="56" t="s">
        <v>18</v>
      </c>
      <c r="M2215" s="60" t="s">
        <v>30581</v>
      </c>
      <c r="N2215" s="61"/>
      <c r="O2215" s="61"/>
      <c r="P2215" s="61"/>
      <c r="Q2215" s="61"/>
      <c r="R2215" s="56"/>
      <c r="S2215" s="56" t="s">
        <v>18</v>
      </c>
      <c r="T2215" s="56" t="s">
        <v>18</v>
      </c>
      <c r="U2215" s="56" t="s">
        <v>18</v>
      </c>
      <c r="V2215" s="66"/>
      <c r="W2215" s="66"/>
      <c r="X2215" s="56" t="s">
        <v>108</v>
      </c>
      <c r="Y2215" s="61"/>
      <c r="Z2215" s="56" t="s">
        <v>14</v>
      </c>
      <c r="AA2215" s="57">
        <v>43454</v>
      </c>
      <c r="AB2215" s="531"/>
      <c r="AC2215" s="64" t="s">
        <v>30582</v>
      </c>
      <c r="AD2215" s="56" t="s">
        <v>179</v>
      </c>
      <c r="AE2215" s="61"/>
      <c r="AF2215" s="61"/>
      <c r="AG2215" s="61"/>
      <c r="AH2215" s="67" t="str">
        <v>Oct</v>
      </c>
      <c r="AI2215" s="68" t="str">
        <v>Dec</v>
      </c>
      <c r="AJ2215" s="69">
        <f t="shared" si="6"/>
        <v>76</v>
      </c>
      <c r="AK2215" s="70">
        <f t="shared" si="1"/>
        <v>43408</v>
      </c>
      <c r="AL2215" s="71">
        <f t="shared" ca="1" si="7"/>
        <v>-551</v>
      </c>
      <c r="AM2215" s="71" t="str">
        <v>2018</v>
      </c>
      <c r="AN2215" s="70">
        <f t="shared" si="3"/>
        <v>43388</v>
      </c>
      <c r="AO2215" s="70" t="s">
        <v>123</v>
      </c>
    </row>
    <row r="2216" spans="1:41" ht="14.4">
      <c r="A2216" s="55" t="s">
        <v>30583</v>
      </c>
      <c r="B2216" s="56" t="s">
        <v>89</v>
      </c>
      <c r="C2216" s="57">
        <v>43383</v>
      </c>
      <c r="D2216" s="56" t="s">
        <v>90</v>
      </c>
      <c r="E2216" s="56" t="s">
        <v>276</v>
      </c>
      <c r="F2216" s="58" t="s">
        <v>214</v>
      </c>
      <c r="G2216" s="58" t="s">
        <v>26779</v>
      </c>
      <c r="H2216" s="56" t="s">
        <v>2445</v>
      </c>
      <c r="I2216" s="57"/>
      <c r="J2216" s="57">
        <v>43414</v>
      </c>
      <c r="K2216" s="56" t="s">
        <v>18</v>
      </c>
      <c r="L2216" s="56" t="s">
        <v>18</v>
      </c>
      <c r="M2216" s="60" t="s">
        <v>30584</v>
      </c>
      <c r="N2216" s="61"/>
      <c r="O2216" s="61"/>
      <c r="P2216" s="61"/>
      <c r="Q2216" s="56" t="s">
        <v>96</v>
      </c>
      <c r="R2216" s="56"/>
      <c r="S2216" s="56" t="s">
        <v>108</v>
      </c>
      <c r="T2216" s="56" t="s">
        <v>108</v>
      </c>
      <c r="U2216" s="56"/>
      <c r="V2216" s="56"/>
      <c r="W2216" s="56" t="s">
        <v>108</v>
      </c>
      <c r="X2216" s="56" t="s">
        <v>108</v>
      </c>
      <c r="Y2216" s="56" t="s">
        <v>108</v>
      </c>
      <c r="Z2216" s="56" t="s">
        <v>18</v>
      </c>
      <c r="AA2216" s="57">
        <v>43384</v>
      </c>
      <c r="AB2216" s="531"/>
      <c r="AC2216" s="64" t="s">
        <v>30585</v>
      </c>
      <c r="AD2216" s="56" t="s">
        <v>79</v>
      </c>
      <c r="AE2216" s="61"/>
      <c r="AF2216" s="61"/>
      <c r="AG2216" s="61"/>
      <c r="AH2216" s="67" t="str">
        <v>Oct</v>
      </c>
      <c r="AI2216" s="68" t="str">
        <v>Oct</v>
      </c>
      <c r="AJ2216" s="69">
        <f t="shared" si="6"/>
        <v>1</v>
      </c>
      <c r="AK2216" s="70">
        <f t="shared" si="1"/>
        <v>43413</v>
      </c>
      <c r="AL2216" s="71">
        <f t="shared" ca="1" si="7"/>
        <v>-546</v>
      </c>
      <c r="AM2216" s="71" t="str">
        <v>2018</v>
      </c>
      <c r="AN2216" s="70">
        <f t="shared" si="3"/>
        <v>43393</v>
      </c>
      <c r="AO2216" s="70" t="s">
        <v>123</v>
      </c>
    </row>
    <row r="2217" spans="1:41" ht="14.4">
      <c r="A2217" s="55" t="s">
        <v>30586</v>
      </c>
      <c r="B2217" s="56" t="s">
        <v>89</v>
      </c>
      <c r="C2217" s="57">
        <v>43384</v>
      </c>
      <c r="D2217" s="56" t="s">
        <v>90</v>
      </c>
      <c r="E2217" s="56" t="s">
        <v>276</v>
      </c>
      <c r="F2217" s="58" t="s">
        <v>214</v>
      </c>
      <c r="G2217" s="58" t="s">
        <v>4967</v>
      </c>
      <c r="H2217" s="56" t="s">
        <v>30587</v>
      </c>
      <c r="I2217" s="57"/>
      <c r="J2217" s="57">
        <v>43415</v>
      </c>
      <c r="K2217" s="61"/>
      <c r="L2217" s="61"/>
      <c r="M2217" s="60" t="s">
        <v>30588</v>
      </c>
      <c r="N2217" s="61"/>
      <c r="O2217" s="61"/>
      <c r="P2217" s="61"/>
      <c r="Q2217" s="56" t="s">
        <v>96</v>
      </c>
      <c r="R2217" s="66"/>
      <c r="S2217" s="61"/>
      <c r="T2217" s="61"/>
      <c r="U2217" s="402"/>
      <c r="V2217" s="66"/>
      <c r="W2217" s="66"/>
      <c r="X2217" s="402"/>
      <c r="Y2217" s="56" t="s">
        <v>108</v>
      </c>
      <c r="Z2217" s="56" t="s">
        <v>18</v>
      </c>
      <c r="AA2217" s="57">
        <v>43403</v>
      </c>
      <c r="AB2217" s="531"/>
      <c r="AC2217" s="64" t="s">
        <v>30589</v>
      </c>
      <c r="AD2217" s="56" t="s">
        <v>633</v>
      </c>
      <c r="AE2217" s="61"/>
      <c r="AF2217" s="61"/>
      <c r="AG2217" s="61"/>
      <c r="AH2217" s="67" t="str">
        <v>Oct</v>
      </c>
      <c r="AI2217" s="68" t="str">
        <v>Oct</v>
      </c>
      <c r="AJ2217" s="69">
        <f t="shared" si="6"/>
        <v>19</v>
      </c>
      <c r="AK2217" s="70">
        <f t="shared" si="1"/>
        <v>43414</v>
      </c>
      <c r="AL2217" s="71">
        <f t="shared" ca="1" si="7"/>
        <v>-545</v>
      </c>
      <c r="AM2217" s="71" t="str">
        <v>2018</v>
      </c>
      <c r="AN2217" s="70">
        <f t="shared" si="3"/>
        <v>43394</v>
      </c>
      <c r="AO2217" s="70" t="s">
        <v>123</v>
      </c>
    </row>
    <row r="2218" spans="1:41" ht="14.4">
      <c r="A2218" s="55" t="s">
        <v>30590</v>
      </c>
      <c r="B2218" s="56" t="s">
        <v>89</v>
      </c>
      <c r="C2218" s="57">
        <v>43374</v>
      </c>
      <c r="D2218" s="56" t="s">
        <v>90</v>
      </c>
      <c r="E2218" s="56" t="s">
        <v>12</v>
      </c>
      <c r="F2218" s="255"/>
      <c r="G2218" s="58" t="s">
        <v>107</v>
      </c>
      <c r="H2218" s="56" t="s">
        <v>12</v>
      </c>
      <c r="I2218" s="59"/>
      <c r="J2218" s="59"/>
      <c r="K2218" s="61"/>
      <c r="L2218" s="61"/>
      <c r="M2218" s="60" t="s">
        <v>26752</v>
      </c>
      <c r="N2218" s="61"/>
      <c r="O2218" s="61"/>
      <c r="P2218" s="61"/>
      <c r="Q2218" s="56" t="s">
        <v>28</v>
      </c>
      <c r="R2218" s="66"/>
      <c r="S2218" s="61"/>
      <c r="T2218" s="61"/>
      <c r="U2218" s="402"/>
      <c r="V2218" s="66"/>
      <c r="W2218" s="66"/>
      <c r="X2218" s="402"/>
      <c r="Y2218" s="61"/>
      <c r="Z2218" s="56" t="s">
        <v>14</v>
      </c>
      <c r="AA2218" s="57">
        <v>43388</v>
      </c>
      <c r="AB2218" s="531"/>
      <c r="AC2218" s="64" t="s">
        <v>30543</v>
      </c>
      <c r="AD2218" s="56" t="s">
        <v>179</v>
      </c>
      <c r="AE2218" s="56"/>
      <c r="AF2218" s="61"/>
      <c r="AG2218" s="61"/>
      <c r="AH2218" s="67" t="str">
        <v>Oct</v>
      </c>
      <c r="AI2218" s="68" t="str">
        <v>Oct</v>
      </c>
      <c r="AJ2218" s="69">
        <f t="shared" si="6"/>
        <v>14</v>
      </c>
      <c r="AK2218" s="70">
        <f t="shared" si="1"/>
        <v>43404</v>
      </c>
      <c r="AL2218" s="71">
        <f t="shared" ca="1" si="7"/>
        <v>-555</v>
      </c>
      <c r="AM2218" s="71" t="str">
        <v>2018</v>
      </c>
      <c r="AN2218" s="70">
        <f t="shared" si="3"/>
        <v>43384</v>
      </c>
      <c r="AO2218" s="70" t="s">
        <v>123</v>
      </c>
    </row>
    <row r="2219" spans="1:41" ht="14.4">
      <c r="A2219" s="55" t="s">
        <v>30591</v>
      </c>
      <c r="B2219" s="56" t="s">
        <v>89</v>
      </c>
      <c r="C2219" s="57">
        <v>43383</v>
      </c>
      <c r="D2219" s="56" t="s">
        <v>90</v>
      </c>
      <c r="E2219" s="56" t="s">
        <v>12</v>
      </c>
      <c r="F2219" s="255"/>
      <c r="G2219" s="58" t="s">
        <v>107</v>
      </c>
      <c r="H2219" s="56" t="s">
        <v>12</v>
      </c>
      <c r="I2219" s="59"/>
      <c r="J2219" s="59"/>
      <c r="K2219" s="61"/>
      <c r="L2219" s="61"/>
      <c r="M2219" s="60" t="s">
        <v>30592</v>
      </c>
      <c r="N2219" s="61"/>
      <c r="O2219" s="56" t="s">
        <v>29</v>
      </c>
      <c r="P2219" s="56" t="s">
        <v>30593</v>
      </c>
      <c r="Q2219" s="56" t="s">
        <v>21</v>
      </c>
      <c r="R2219" s="66"/>
      <c r="S2219" s="61"/>
      <c r="T2219" s="61"/>
      <c r="U2219" s="402"/>
      <c r="V2219" s="66"/>
      <c r="W2219" s="66"/>
      <c r="X2219" s="402"/>
      <c r="Y2219" s="61"/>
      <c r="Z2219" s="56" t="s">
        <v>18</v>
      </c>
      <c r="AA2219" s="57">
        <v>43388</v>
      </c>
      <c r="AB2219" s="531"/>
      <c r="AC2219" s="95"/>
      <c r="AD2219" s="56" t="s">
        <v>79</v>
      </c>
      <c r="AE2219" s="56"/>
      <c r="AF2219" s="61"/>
      <c r="AG2219" s="61"/>
      <c r="AH2219" s="67" t="str">
        <v>Oct</v>
      </c>
      <c r="AI2219" s="68" t="str">
        <v>Oct</v>
      </c>
      <c r="AJ2219" s="69">
        <f t="shared" si="6"/>
        <v>5</v>
      </c>
      <c r="AK2219" s="70">
        <f t="shared" si="1"/>
        <v>43413</v>
      </c>
      <c r="AL2219" s="71">
        <f t="shared" ca="1" si="7"/>
        <v>-546</v>
      </c>
      <c r="AM2219" s="71" t="str">
        <v>2018</v>
      </c>
      <c r="AN2219" s="70">
        <f t="shared" si="3"/>
        <v>43393</v>
      </c>
      <c r="AO2219" s="70" t="s">
        <v>123</v>
      </c>
    </row>
    <row r="2220" spans="1:41" ht="14.4">
      <c r="A2220" s="55" t="s">
        <v>30594</v>
      </c>
      <c r="B2220" s="56" t="s">
        <v>89</v>
      </c>
      <c r="C2220" s="57">
        <v>43375</v>
      </c>
      <c r="D2220" s="56" t="s">
        <v>90</v>
      </c>
      <c r="E2220" s="56" t="s">
        <v>12</v>
      </c>
      <c r="F2220" s="255"/>
      <c r="G2220" s="58" t="s">
        <v>107</v>
      </c>
      <c r="H2220" s="56" t="s">
        <v>12</v>
      </c>
      <c r="I2220" s="59"/>
      <c r="J2220" s="59"/>
      <c r="K2220" s="61"/>
      <c r="L2220" s="61"/>
      <c r="M2220" s="60" t="s">
        <v>30595</v>
      </c>
      <c r="N2220" s="61"/>
      <c r="O2220" s="56" t="s">
        <v>137</v>
      </c>
      <c r="P2220" s="61"/>
      <c r="Q2220" s="56" t="s">
        <v>17</v>
      </c>
      <c r="R2220" s="66"/>
      <c r="S2220" s="61"/>
      <c r="T2220" s="61"/>
      <c r="U2220" s="402"/>
      <c r="V2220" s="66"/>
      <c r="W2220" s="66"/>
      <c r="X2220" s="402"/>
      <c r="Y2220" s="61"/>
      <c r="Z2220" s="56" t="s">
        <v>14</v>
      </c>
      <c r="AA2220" s="57">
        <v>43392</v>
      </c>
      <c r="AB2220" s="531"/>
      <c r="AC2220" s="64" t="s">
        <v>27876</v>
      </c>
      <c r="AD2220" s="56" t="s">
        <v>118</v>
      </c>
      <c r="AE2220" s="56"/>
      <c r="AF2220" s="61"/>
      <c r="AG2220" s="61"/>
      <c r="AH2220" s="67" t="str">
        <v>Oct</v>
      </c>
      <c r="AI2220" s="68" t="str">
        <v>Oct</v>
      </c>
      <c r="AJ2220" s="69">
        <f t="shared" si="6"/>
        <v>17</v>
      </c>
      <c r="AK2220" s="70">
        <f t="shared" si="1"/>
        <v>43405</v>
      </c>
      <c r="AL2220" s="71">
        <f t="shared" ca="1" si="7"/>
        <v>-554</v>
      </c>
      <c r="AM2220" s="71" t="str">
        <v>2018</v>
      </c>
      <c r="AN2220" s="70">
        <f t="shared" si="3"/>
        <v>43385</v>
      </c>
      <c r="AO2220" s="70" t="s">
        <v>123</v>
      </c>
    </row>
    <row r="2221" spans="1:41" ht="14.4">
      <c r="A2221" s="55" t="s">
        <v>30596</v>
      </c>
      <c r="B2221" s="56" t="s">
        <v>89</v>
      </c>
      <c r="C2221" s="57">
        <v>43390</v>
      </c>
      <c r="D2221" s="56" t="s">
        <v>90</v>
      </c>
      <c r="E2221" s="56" t="s">
        <v>129</v>
      </c>
      <c r="F2221" s="58" t="s">
        <v>214</v>
      </c>
      <c r="G2221" s="58" t="s">
        <v>214</v>
      </c>
      <c r="H2221" s="56" t="s">
        <v>276</v>
      </c>
      <c r="I2221" s="57"/>
      <c r="J2221" s="57">
        <v>43421</v>
      </c>
      <c r="K2221" s="61"/>
      <c r="L2221" s="61"/>
      <c r="M2221" s="60"/>
      <c r="N2221" s="61"/>
      <c r="O2221" s="61"/>
      <c r="P2221" s="61"/>
      <c r="Q2221" s="56" t="s">
        <v>130</v>
      </c>
      <c r="R2221" s="66"/>
      <c r="S2221" s="61"/>
      <c r="T2221" s="61"/>
      <c r="U2221" s="402"/>
      <c r="V2221" s="66"/>
      <c r="W2221" s="66"/>
      <c r="X2221" s="402"/>
      <c r="Y2221" s="61"/>
      <c r="Z2221" s="56" t="s">
        <v>14</v>
      </c>
      <c r="AA2221" s="57">
        <v>43391</v>
      </c>
      <c r="AB2221" s="531"/>
      <c r="AC2221" s="64" t="s">
        <v>30597</v>
      </c>
      <c r="AD2221" s="56" t="s">
        <v>118</v>
      </c>
      <c r="AE2221" s="61"/>
      <c r="AF2221" s="61"/>
      <c r="AG2221" s="61"/>
      <c r="AH2221" s="67" t="str">
        <v>Oct</v>
      </c>
      <c r="AI2221" s="68" t="str">
        <v>Oct</v>
      </c>
      <c r="AJ2221" s="69">
        <f t="shared" si="6"/>
        <v>1</v>
      </c>
      <c r="AK2221" s="70">
        <f t="shared" si="1"/>
        <v>43420</v>
      </c>
      <c r="AL2221" s="71">
        <f t="shared" ca="1" si="7"/>
        <v>-539</v>
      </c>
      <c r="AM2221" s="71" t="str">
        <v>2018</v>
      </c>
      <c r="AN2221" s="70">
        <f t="shared" si="3"/>
        <v>43400</v>
      </c>
      <c r="AO2221" s="70" t="s">
        <v>123</v>
      </c>
    </row>
    <row r="2222" spans="1:41" ht="14.4">
      <c r="A2222" s="55" t="s">
        <v>30598</v>
      </c>
      <c r="B2222" s="56" t="s">
        <v>89</v>
      </c>
      <c r="C2222" s="57">
        <v>43391</v>
      </c>
      <c r="D2222" s="56" t="s">
        <v>1027</v>
      </c>
      <c r="E2222" s="56" t="s">
        <v>12</v>
      </c>
      <c r="F2222" s="58" t="s">
        <v>106</v>
      </c>
      <c r="G2222" s="58" t="s">
        <v>107</v>
      </c>
      <c r="H2222" s="56" t="s">
        <v>12</v>
      </c>
      <c r="I2222" s="59"/>
      <c r="J2222" s="59"/>
      <c r="K2222" s="61"/>
      <c r="L2222" s="61"/>
      <c r="M2222" s="60" t="s">
        <v>30599</v>
      </c>
      <c r="N2222" s="61"/>
      <c r="O2222" s="56" t="s">
        <v>249</v>
      </c>
      <c r="P2222" s="56">
        <v>180062298</v>
      </c>
      <c r="Q2222" s="56" t="s">
        <v>17</v>
      </c>
      <c r="R2222" s="66"/>
      <c r="S2222" s="61"/>
      <c r="T2222" s="61"/>
      <c r="U2222" s="402"/>
      <c r="V2222" s="66"/>
      <c r="W2222" s="66"/>
      <c r="X2222" s="402"/>
      <c r="Y2222" s="61"/>
      <c r="Z2222" s="56" t="s">
        <v>14</v>
      </c>
      <c r="AA2222" s="57">
        <v>43396</v>
      </c>
      <c r="AB2222" s="531"/>
      <c r="AC2222" s="64" t="s">
        <v>30600</v>
      </c>
      <c r="AD2222" s="56" t="s">
        <v>224</v>
      </c>
      <c r="AE2222" s="56"/>
      <c r="AF2222" s="61"/>
      <c r="AG2222" s="61"/>
      <c r="AH2222" s="67" t="str">
        <v>Oct</v>
      </c>
      <c r="AI2222" s="68" t="str">
        <v>Oct</v>
      </c>
      <c r="AJ2222" s="69">
        <f t="shared" si="6"/>
        <v>5</v>
      </c>
      <c r="AK2222" s="70">
        <f t="shared" si="1"/>
        <v>43421</v>
      </c>
      <c r="AL2222" s="71">
        <f t="shared" ca="1" si="7"/>
        <v>-538</v>
      </c>
      <c r="AM2222" s="71" t="str">
        <v>2018</v>
      </c>
      <c r="AN2222" s="70">
        <f t="shared" si="3"/>
        <v>43401</v>
      </c>
      <c r="AO2222" s="70" t="s">
        <v>123</v>
      </c>
    </row>
    <row r="2223" spans="1:41" ht="14.4">
      <c r="A2223" s="55" t="s">
        <v>30601</v>
      </c>
      <c r="B2223" s="56" t="s">
        <v>89</v>
      </c>
      <c r="C2223" s="57">
        <v>43396</v>
      </c>
      <c r="D2223" s="56" t="s">
        <v>90</v>
      </c>
      <c r="E2223" s="56" t="s">
        <v>276</v>
      </c>
      <c r="F2223" s="58" t="s">
        <v>214</v>
      </c>
      <c r="G2223" s="58" t="s">
        <v>214</v>
      </c>
      <c r="H2223" s="56" t="s">
        <v>2445</v>
      </c>
      <c r="I2223" s="57"/>
      <c r="J2223" s="57">
        <v>43427</v>
      </c>
      <c r="K2223" s="56" t="s">
        <v>18</v>
      </c>
      <c r="L2223" s="56" t="s">
        <v>14</v>
      </c>
      <c r="M2223" s="60" t="s">
        <v>29846</v>
      </c>
      <c r="N2223" s="61"/>
      <c r="O2223" s="61"/>
      <c r="P2223" s="56" t="s">
        <v>30602</v>
      </c>
      <c r="Q2223" s="56" t="s">
        <v>96</v>
      </c>
      <c r="R2223" s="56"/>
      <c r="S2223" s="56" t="s">
        <v>108</v>
      </c>
      <c r="T2223" s="56" t="s">
        <v>108</v>
      </c>
      <c r="U2223" s="56"/>
      <c r="V2223" s="56"/>
      <c r="W2223" s="56" t="s">
        <v>108</v>
      </c>
      <c r="X2223" s="56" t="s">
        <v>108</v>
      </c>
      <c r="Y2223" s="56" t="s">
        <v>108</v>
      </c>
      <c r="Z2223" s="56" t="s">
        <v>18</v>
      </c>
      <c r="AA2223" s="57">
        <v>43398</v>
      </c>
      <c r="AB2223" s="531"/>
      <c r="AC2223" s="64" t="s">
        <v>30603</v>
      </c>
      <c r="AD2223" s="56" t="s">
        <v>79</v>
      </c>
      <c r="AE2223" s="56"/>
      <c r="AF2223" s="61"/>
      <c r="AG2223" s="61"/>
      <c r="AH2223" s="67" t="str">
        <v>Oct</v>
      </c>
      <c r="AI2223" s="68" t="str">
        <v>Oct</v>
      </c>
      <c r="AJ2223" s="69">
        <f t="shared" si="6"/>
        <v>2</v>
      </c>
      <c r="AK2223" s="70">
        <f t="shared" si="1"/>
        <v>43426</v>
      </c>
      <c r="AL2223" s="71">
        <f t="shared" ca="1" si="7"/>
        <v>-533</v>
      </c>
      <c r="AM2223" s="71" t="str">
        <v>2018</v>
      </c>
      <c r="AN2223" s="70">
        <f t="shared" si="3"/>
        <v>43406</v>
      </c>
      <c r="AO2223" s="70" t="s">
        <v>123</v>
      </c>
    </row>
    <row r="2224" spans="1:41" ht="14.4">
      <c r="A2224" s="55" t="s">
        <v>30604</v>
      </c>
      <c r="B2224" s="56" t="s">
        <v>89</v>
      </c>
      <c r="C2224" s="57">
        <v>43396</v>
      </c>
      <c r="D2224" s="56" t="s">
        <v>90</v>
      </c>
      <c r="E2224" s="56" t="s">
        <v>276</v>
      </c>
      <c r="F2224" s="58" t="s">
        <v>214</v>
      </c>
      <c r="G2224" s="58" t="s">
        <v>214</v>
      </c>
      <c r="H2224" s="56" t="s">
        <v>2445</v>
      </c>
      <c r="I2224" s="57"/>
      <c r="J2224" s="57">
        <v>43427</v>
      </c>
      <c r="K2224" s="56" t="s">
        <v>1841</v>
      </c>
      <c r="L2224" s="56" t="s">
        <v>1841</v>
      </c>
      <c r="M2224" s="60" t="s">
        <v>30605</v>
      </c>
      <c r="N2224" s="61"/>
      <c r="O2224" s="56" t="s">
        <v>37</v>
      </c>
      <c r="P2224" s="61"/>
      <c r="Q2224" s="61"/>
      <c r="R2224" s="56"/>
      <c r="S2224" s="56" t="s">
        <v>108</v>
      </c>
      <c r="T2224" s="56" t="s">
        <v>108</v>
      </c>
      <c r="U2224" s="56"/>
      <c r="V2224" s="56"/>
      <c r="W2224" s="56" t="s">
        <v>108</v>
      </c>
      <c r="X2224" s="56" t="s">
        <v>108</v>
      </c>
      <c r="Y2224" s="56" t="s">
        <v>108</v>
      </c>
      <c r="Z2224" s="56" t="s">
        <v>18</v>
      </c>
      <c r="AA2224" s="57">
        <v>43398</v>
      </c>
      <c r="AB2224" s="531"/>
      <c r="AC2224" s="64" t="s">
        <v>30606</v>
      </c>
      <c r="AD2224" s="56" t="s">
        <v>79</v>
      </c>
      <c r="AE2224" s="56"/>
      <c r="AF2224" s="61"/>
      <c r="AG2224" s="61"/>
      <c r="AH2224" s="67" t="str">
        <v>Oct</v>
      </c>
      <c r="AI2224" s="68" t="str">
        <v>Oct</v>
      </c>
      <c r="AJ2224" s="69">
        <f t="shared" si="6"/>
        <v>2</v>
      </c>
      <c r="AK2224" s="70">
        <f t="shared" si="1"/>
        <v>43426</v>
      </c>
      <c r="AL2224" s="71">
        <f t="shared" ca="1" si="7"/>
        <v>-533</v>
      </c>
      <c r="AM2224" s="71" t="str">
        <v>2018</v>
      </c>
      <c r="AN2224" s="70">
        <f t="shared" si="3"/>
        <v>43406</v>
      </c>
      <c r="AO2224" s="70" t="s">
        <v>123</v>
      </c>
    </row>
    <row r="2225" spans="1:41" ht="14.4">
      <c r="A2225" s="55" t="s">
        <v>30607</v>
      </c>
      <c r="B2225" s="56" t="s">
        <v>89</v>
      </c>
      <c r="C2225" s="57">
        <v>43396</v>
      </c>
      <c r="D2225" s="56" t="s">
        <v>90</v>
      </c>
      <c r="E2225" s="56" t="s">
        <v>276</v>
      </c>
      <c r="F2225" s="58" t="s">
        <v>214</v>
      </c>
      <c r="G2225" s="58" t="s">
        <v>214</v>
      </c>
      <c r="H2225" s="56" t="s">
        <v>2445</v>
      </c>
      <c r="I2225" s="57"/>
      <c r="J2225" s="57">
        <v>43427</v>
      </c>
      <c r="K2225" s="61"/>
      <c r="L2225" s="61"/>
      <c r="M2225" s="60" t="s">
        <v>30608</v>
      </c>
      <c r="N2225" s="61"/>
      <c r="O2225" s="61"/>
      <c r="P2225" s="61"/>
      <c r="Q2225" s="61"/>
      <c r="R2225" s="66"/>
      <c r="S2225" s="61"/>
      <c r="T2225" s="61"/>
      <c r="U2225" s="402"/>
      <c r="V2225" s="66"/>
      <c r="W2225" s="66"/>
      <c r="X2225" s="402"/>
      <c r="Y2225" s="61"/>
      <c r="Z2225" s="56" t="s">
        <v>18</v>
      </c>
      <c r="AA2225" s="57">
        <v>43397</v>
      </c>
      <c r="AB2225" s="531"/>
      <c r="AC2225" s="64" t="s">
        <v>30609</v>
      </c>
      <c r="AD2225" s="56" t="s">
        <v>633</v>
      </c>
      <c r="AE2225" s="61"/>
      <c r="AF2225" s="61"/>
      <c r="AG2225" s="61"/>
      <c r="AH2225" s="67" t="str">
        <v>Oct</v>
      </c>
      <c r="AI2225" s="68" t="str">
        <v>Oct</v>
      </c>
      <c r="AJ2225" s="69">
        <f t="shared" si="6"/>
        <v>1</v>
      </c>
      <c r="AK2225" s="70">
        <f t="shared" si="1"/>
        <v>43426</v>
      </c>
      <c r="AL2225" s="71">
        <f t="shared" ca="1" si="7"/>
        <v>-533</v>
      </c>
      <c r="AM2225" s="71" t="str">
        <v>2018</v>
      </c>
      <c r="AN2225" s="70">
        <f t="shared" si="3"/>
        <v>43406</v>
      </c>
      <c r="AO2225" s="70" t="s">
        <v>123</v>
      </c>
    </row>
    <row r="2226" spans="1:41" ht="14.4">
      <c r="A2226" s="55" t="s">
        <v>30610</v>
      </c>
      <c r="B2226" s="56" t="s">
        <v>89</v>
      </c>
      <c r="C2226" s="57">
        <v>43393</v>
      </c>
      <c r="D2226" s="56" t="s">
        <v>90</v>
      </c>
      <c r="E2226" s="56" t="s">
        <v>276</v>
      </c>
      <c r="F2226" s="58" t="s">
        <v>214</v>
      </c>
      <c r="G2226" s="58" t="s">
        <v>214</v>
      </c>
      <c r="H2226" s="56" t="s">
        <v>2445</v>
      </c>
      <c r="I2226" s="57"/>
      <c r="J2226" s="57">
        <v>43424</v>
      </c>
      <c r="K2226" s="56" t="s">
        <v>1841</v>
      </c>
      <c r="L2226" s="56" t="s">
        <v>18</v>
      </c>
      <c r="M2226" s="60" t="s">
        <v>30611</v>
      </c>
      <c r="N2226" s="61"/>
      <c r="O2226" s="61"/>
      <c r="P2226" s="61"/>
      <c r="Q2226" s="61"/>
      <c r="R2226" s="66"/>
      <c r="S2226" s="61"/>
      <c r="T2226" s="61"/>
      <c r="U2226" s="400">
        <v>43425</v>
      </c>
      <c r="V2226" s="401"/>
      <c r="W2226" s="401">
        <v>10</v>
      </c>
      <c r="X2226" s="400">
        <v>43448</v>
      </c>
      <c r="Y2226" s="61"/>
      <c r="Z2226" s="56" t="s">
        <v>18</v>
      </c>
      <c r="AA2226" s="57">
        <v>43448</v>
      </c>
      <c r="AB2226" s="531"/>
      <c r="AC2226" s="64" t="s">
        <v>30612</v>
      </c>
      <c r="AD2226" s="56" t="s">
        <v>79</v>
      </c>
      <c r="AE2226" s="56"/>
      <c r="AF2226" s="61"/>
      <c r="AG2226" s="61"/>
      <c r="AH2226" s="67" t="str">
        <v>Oct</v>
      </c>
      <c r="AI2226" s="68" t="str">
        <v>Dec</v>
      </c>
      <c r="AJ2226" s="69">
        <f t="shared" si="6"/>
        <v>55</v>
      </c>
      <c r="AK2226" s="70">
        <f t="shared" si="1"/>
        <v>43423</v>
      </c>
      <c r="AL2226" s="71">
        <f t="shared" ca="1" si="7"/>
        <v>-536</v>
      </c>
      <c r="AM2226" s="71" t="str">
        <v>2018</v>
      </c>
      <c r="AN2226" s="70">
        <f t="shared" si="3"/>
        <v>43403</v>
      </c>
      <c r="AO2226" s="70" t="s">
        <v>123</v>
      </c>
    </row>
    <row r="2227" spans="1:41" ht="14.4">
      <c r="A2227" s="55" t="s">
        <v>30613</v>
      </c>
      <c r="B2227" s="56" t="s">
        <v>89</v>
      </c>
      <c r="C2227" s="57">
        <v>43395</v>
      </c>
      <c r="D2227" s="56" t="s">
        <v>1027</v>
      </c>
      <c r="E2227" s="56" t="s">
        <v>12</v>
      </c>
      <c r="F2227" s="58" t="s">
        <v>106</v>
      </c>
      <c r="G2227" s="58" t="s">
        <v>107</v>
      </c>
      <c r="H2227" s="56" t="s">
        <v>12</v>
      </c>
      <c r="I2227" s="59"/>
      <c r="J2227" s="59"/>
      <c r="K2227" s="61"/>
      <c r="L2227" s="61"/>
      <c r="M2227" s="60" t="s">
        <v>30614</v>
      </c>
      <c r="N2227" s="61"/>
      <c r="O2227" s="56" t="s">
        <v>236</v>
      </c>
      <c r="P2227" s="61"/>
      <c r="Q2227" s="56" t="s">
        <v>17</v>
      </c>
      <c r="R2227" s="66"/>
      <c r="S2227" s="61"/>
      <c r="T2227" s="61"/>
      <c r="U2227" s="402"/>
      <c r="V2227" s="66"/>
      <c r="W2227" s="66"/>
      <c r="X2227" s="402"/>
      <c r="Y2227" s="61"/>
      <c r="Z2227" s="56" t="s">
        <v>14</v>
      </c>
      <c r="AA2227" s="57">
        <v>43397</v>
      </c>
      <c r="AB2227" s="531"/>
      <c r="AC2227" s="64" t="s">
        <v>30615</v>
      </c>
      <c r="AD2227" s="56" t="s">
        <v>224</v>
      </c>
      <c r="AE2227" s="56"/>
      <c r="AF2227" s="61"/>
      <c r="AG2227" s="61"/>
      <c r="AH2227" s="67" t="str">
        <v>Oct</v>
      </c>
      <c r="AI2227" s="68" t="str">
        <v>Oct</v>
      </c>
      <c r="AJ2227" s="69">
        <f t="shared" si="6"/>
        <v>2</v>
      </c>
      <c r="AK2227" s="70">
        <f t="shared" si="1"/>
        <v>43425</v>
      </c>
      <c r="AL2227" s="71">
        <f t="shared" ca="1" si="7"/>
        <v>-534</v>
      </c>
      <c r="AM2227" s="71" t="str">
        <v>2018</v>
      </c>
      <c r="AN2227" s="70">
        <f t="shared" si="3"/>
        <v>43405</v>
      </c>
      <c r="AO2227" s="70" t="s">
        <v>123</v>
      </c>
    </row>
    <row r="2228" spans="1:41" ht="14.4">
      <c r="A2228" s="55" t="s">
        <v>30616</v>
      </c>
      <c r="B2228" s="56" t="s">
        <v>89</v>
      </c>
      <c r="C2228" s="57">
        <v>43397</v>
      </c>
      <c r="D2228" s="56" t="s">
        <v>90</v>
      </c>
      <c r="E2228" s="56" t="s">
        <v>30</v>
      </c>
      <c r="F2228" s="58" t="s">
        <v>106</v>
      </c>
      <c r="G2228" s="58" t="s">
        <v>107</v>
      </c>
      <c r="H2228" s="56" t="s">
        <v>30</v>
      </c>
      <c r="I2228" s="57"/>
      <c r="J2228" s="57">
        <v>43428</v>
      </c>
      <c r="K2228" s="56" t="s">
        <v>18</v>
      </c>
      <c r="L2228" s="56" t="s">
        <v>18</v>
      </c>
      <c r="M2228" s="60" t="s">
        <v>30617</v>
      </c>
      <c r="N2228" s="61"/>
      <c r="O2228" s="56" t="s">
        <v>436</v>
      </c>
      <c r="P2228" s="56" t="s">
        <v>30618</v>
      </c>
      <c r="Q2228" s="56" t="s">
        <v>17</v>
      </c>
      <c r="R2228" s="66"/>
      <c r="S2228" s="61"/>
      <c r="T2228" s="61"/>
      <c r="U2228" s="402"/>
      <c r="V2228" s="66"/>
      <c r="W2228" s="66"/>
      <c r="X2228" s="402"/>
      <c r="Y2228" s="61"/>
      <c r="Z2228" s="56" t="s">
        <v>18</v>
      </c>
      <c r="AA2228" s="57">
        <v>43397</v>
      </c>
      <c r="AB2228" s="532">
        <v>6</v>
      </c>
      <c r="AC2228" s="64" t="s">
        <v>5539</v>
      </c>
      <c r="AD2228" s="56" t="s">
        <v>360</v>
      </c>
      <c r="AE2228" s="61"/>
      <c r="AF2228" s="61"/>
      <c r="AG2228" s="61"/>
      <c r="AH2228" s="67" t="str">
        <v>Oct</v>
      </c>
      <c r="AI2228" s="68" t="str">
        <v>Oct</v>
      </c>
      <c r="AJ2228" s="69">
        <f t="shared" si="6"/>
        <v>0</v>
      </c>
      <c r="AK2228" s="70">
        <f t="shared" si="1"/>
        <v>43427</v>
      </c>
      <c r="AL2228" s="71">
        <f t="shared" ca="1" si="7"/>
        <v>-532</v>
      </c>
      <c r="AM2228" s="71" t="str">
        <v>2018</v>
      </c>
      <c r="AN2228" s="70">
        <f t="shared" si="3"/>
        <v>43407</v>
      </c>
      <c r="AO2228" s="70" t="s">
        <v>123</v>
      </c>
    </row>
    <row r="2229" spans="1:41" ht="14.4">
      <c r="A2229" s="55" t="s">
        <v>30619</v>
      </c>
      <c r="B2229" s="56" t="s">
        <v>89</v>
      </c>
      <c r="C2229" s="57">
        <v>43398</v>
      </c>
      <c r="D2229" s="56" t="s">
        <v>90</v>
      </c>
      <c r="E2229" s="56" t="s">
        <v>276</v>
      </c>
      <c r="F2229" s="58" t="s">
        <v>214</v>
      </c>
      <c r="G2229" s="58" t="s">
        <v>214</v>
      </c>
      <c r="H2229" s="56" t="s">
        <v>2445</v>
      </c>
      <c r="I2229" s="57"/>
      <c r="J2229" s="57">
        <v>43429</v>
      </c>
      <c r="K2229" s="56" t="s">
        <v>1841</v>
      </c>
      <c r="L2229" s="56" t="s">
        <v>18</v>
      </c>
      <c r="M2229" s="60" t="s">
        <v>30620</v>
      </c>
      <c r="N2229" s="61"/>
      <c r="O2229" s="61"/>
      <c r="P2229" s="61"/>
      <c r="Q2229" s="56" t="s">
        <v>96</v>
      </c>
      <c r="R2229" s="56"/>
      <c r="S2229" s="61"/>
      <c r="T2229" s="56" t="s">
        <v>18</v>
      </c>
      <c r="U2229" s="400">
        <v>43418</v>
      </c>
      <c r="V2229" s="401"/>
      <c r="W2229" s="401">
        <v>598</v>
      </c>
      <c r="X2229" s="56" t="s">
        <v>331</v>
      </c>
      <c r="Y2229" s="56" t="s">
        <v>108</v>
      </c>
      <c r="Z2229" s="56" t="s">
        <v>14</v>
      </c>
      <c r="AA2229" s="57">
        <v>43441</v>
      </c>
      <c r="AB2229" s="531"/>
      <c r="AC2229" s="64" t="s">
        <v>30621</v>
      </c>
      <c r="AD2229" s="56" t="s">
        <v>633</v>
      </c>
      <c r="AE2229" s="61"/>
      <c r="AF2229" s="61"/>
      <c r="AG2229" s="61"/>
      <c r="AH2229" s="67" t="str">
        <v>Oct</v>
      </c>
      <c r="AI2229" s="68" t="str">
        <v>Dec</v>
      </c>
      <c r="AJ2229" s="69">
        <f t="shared" si="6"/>
        <v>43</v>
      </c>
      <c r="AK2229" s="70">
        <f t="shared" si="1"/>
        <v>43428</v>
      </c>
      <c r="AL2229" s="71">
        <f t="shared" ca="1" si="7"/>
        <v>-531</v>
      </c>
      <c r="AM2229" s="71" t="str">
        <v>2018</v>
      </c>
      <c r="AN2229" s="70">
        <f t="shared" si="3"/>
        <v>43408</v>
      </c>
      <c r="AO2229" s="70" t="s">
        <v>123</v>
      </c>
    </row>
    <row r="2230" spans="1:41" ht="14.4">
      <c r="A2230" s="55" t="s">
        <v>30622</v>
      </c>
      <c r="B2230" s="56" t="s">
        <v>89</v>
      </c>
      <c r="C2230" s="57">
        <v>43398</v>
      </c>
      <c r="D2230" s="56" t="s">
        <v>90</v>
      </c>
      <c r="E2230" s="56" t="s">
        <v>276</v>
      </c>
      <c r="F2230" s="58" t="s">
        <v>214</v>
      </c>
      <c r="G2230" s="58" t="s">
        <v>214</v>
      </c>
      <c r="H2230" s="56" t="s">
        <v>2445</v>
      </c>
      <c r="I2230" s="57"/>
      <c r="J2230" s="57">
        <v>43429</v>
      </c>
      <c r="K2230" s="56" t="s">
        <v>18</v>
      </c>
      <c r="L2230" s="56" t="s">
        <v>14</v>
      </c>
      <c r="M2230" s="60" t="s">
        <v>30623</v>
      </c>
      <c r="N2230" s="61"/>
      <c r="O2230" s="61"/>
      <c r="P2230" s="56" t="s">
        <v>30624</v>
      </c>
      <c r="Q2230" s="61"/>
      <c r="R2230" s="56"/>
      <c r="S2230" s="56" t="s">
        <v>108</v>
      </c>
      <c r="T2230" s="56" t="s">
        <v>108</v>
      </c>
      <c r="U2230" s="56"/>
      <c r="V2230" s="56"/>
      <c r="W2230" s="56" t="s">
        <v>108</v>
      </c>
      <c r="X2230" s="56" t="s">
        <v>108</v>
      </c>
      <c r="Y2230" s="56" t="s">
        <v>108</v>
      </c>
      <c r="Z2230" s="56" t="s">
        <v>14</v>
      </c>
      <c r="AA2230" s="57">
        <v>43403</v>
      </c>
      <c r="AB2230" s="531"/>
      <c r="AC2230" s="64" t="s">
        <v>30625</v>
      </c>
      <c r="AD2230" s="56" t="s">
        <v>118</v>
      </c>
      <c r="AE2230" s="56"/>
      <c r="AF2230" s="61"/>
      <c r="AG2230" s="61"/>
      <c r="AH2230" s="67" t="str">
        <v>Oct</v>
      </c>
      <c r="AI2230" s="68" t="str">
        <v>Oct</v>
      </c>
      <c r="AJ2230" s="69">
        <f t="shared" si="6"/>
        <v>5</v>
      </c>
      <c r="AK2230" s="70">
        <f t="shared" si="1"/>
        <v>43428</v>
      </c>
      <c r="AL2230" s="71">
        <f t="shared" ca="1" si="7"/>
        <v>-531</v>
      </c>
      <c r="AM2230" s="71" t="str">
        <v>2018</v>
      </c>
      <c r="AN2230" s="70">
        <f t="shared" si="3"/>
        <v>43408</v>
      </c>
      <c r="AO2230" s="70" t="s">
        <v>123</v>
      </c>
    </row>
    <row r="2231" spans="1:41" ht="14.4">
      <c r="A2231" s="55" t="s">
        <v>30626</v>
      </c>
      <c r="B2231" s="56" t="s">
        <v>89</v>
      </c>
      <c r="C2231" s="57">
        <v>43403</v>
      </c>
      <c r="D2231" s="56" t="s">
        <v>90</v>
      </c>
      <c r="E2231" s="56" t="s">
        <v>276</v>
      </c>
      <c r="F2231" s="58" t="s">
        <v>214</v>
      </c>
      <c r="G2231" s="58" t="s">
        <v>214</v>
      </c>
      <c r="H2231" s="56" t="s">
        <v>2445</v>
      </c>
      <c r="I2231" s="59"/>
      <c r="J2231" s="59"/>
      <c r="K2231" s="61"/>
      <c r="L2231" s="61"/>
      <c r="M2231" s="60" t="s">
        <v>30627</v>
      </c>
      <c r="N2231" s="61"/>
      <c r="O2231" s="61"/>
      <c r="P2231" s="61"/>
      <c r="Q2231" s="61"/>
      <c r="R2231" s="66"/>
      <c r="S2231" s="61"/>
      <c r="T2231" s="61"/>
      <c r="U2231" s="402"/>
      <c r="V2231" s="66"/>
      <c r="W2231" s="66"/>
      <c r="X2231" s="402"/>
      <c r="Y2231" s="61"/>
      <c r="Z2231" s="56" t="s">
        <v>14</v>
      </c>
      <c r="AA2231" s="57">
        <v>43404</v>
      </c>
      <c r="AB2231" s="531"/>
      <c r="AC2231" s="64" t="s">
        <v>30628</v>
      </c>
      <c r="AD2231" s="56" t="s">
        <v>294</v>
      </c>
      <c r="AE2231" s="56"/>
      <c r="AF2231" s="61"/>
      <c r="AG2231" s="61"/>
      <c r="AH2231" s="67" t="str">
        <v>Oct</v>
      </c>
      <c r="AI2231" s="68" t="str">
        <v>Oct</v>
      </c>
      <c r="AJ2231" s="69">
        <f t="shared" si="6"/>
        <v>1</v>
      </c>
      <c r="AK2231" s="70">
        <f t="shared" si="1"/>
        <v>43433</v>
      </c>
      <c r="AL2231" s="71">
        <f t="shared" ca="1" si="7"/>
        <v>-526</v>
      </c>
      <c r="AM2231" s="71" t="str">
        <v>2018</v>
      </c>
      <c r="AN2231" s="70">
        <f t="shared" si="3"/>
        <v>43413</v>
      </c>
      <c r="AO2231" s="70" t="s">
        <v>123</v>
      </c>
    </row>
    <row r="2232" spans="1:41" ht="14.4">
      <c r="A2232" s="55" t="s">
        <v>30629</v>
      </c>
      <c r="B2232" s="56" t="s">
        <v>89</v>
      </c>
      <c r="C2232" s="57">
        <v>43403</v>
      </c>
      <c r="D2232" s="56" t="s">
        <v>90</v>
      </c>
      <c r="E2232" s="56" t="s">
        <v>276</v>
      </c>
      <c r="F2232" s="58" t="s">
        <v>214</v>
      </c>
      <c r="G2232" s="58" t="s">
        <v>214</v>
      </c>
      <c r="H2232" s="56" t="s">
        <v>2445</v>
      </c>
      <c r="I2232" s="57"/>
      <c r="J2232" s="57">
        <v>43434</v>
      </c>
      <c r="K2232" s="56" t="s">
        <v>18</v>
      </c>
      <c r="L2232" s="56" t="s">
        <v>18</v>
      </c>
      <c r="M2232" s="60" t="s">
        <v>30630</v>
      </c>
      <c r="N2232" s="61"/>
      <c r="O2232" s="61"/>
      <c r="P2232" s="61"/>
      <c r="Q2232" s="61"/>
      <c r="R2232" s="66"/>
      <c r="S2232" s="61"/>
      <c r="T2232" s="61"/>
      <c r="U2232" s="402"/>
      <c r="V2232" s="66"/>
      <c r="W2232" s="66"/>
      <c r="X2232" s="402"/>
      <c r="Y2232" s="61"/>
      <c r="Z2232" s="56" t="s">
        <v>18</v>
      </c>
      <c r="AA2232" s="57">
        <v>43404</v>
      </c>
      <c r="AB2232" s="531"/>
      <c r="AC2232" s="64" t="s">
        <v>30631</v>
      </c>
      <c r="AD2232" s="56" t="s">
        <v>633</v>
      </c>
      <c r="AE2232" s="61"/>
      <c r="AF2232" s="61"/>
      <c r="AG2232" s="61"/>
      <c r="AH2232" s="67" t="str">
        <v>Oct</v>
      </c>
      <c r="AI2232" s="68" t="str">
        <v>Oct</v>
      </c>
      <c r="AJ2232" s="69">
        <f t="shared" si="6"/>
        <v>1</v>
      </c>
      <c r="AK2232" s="70">
        <f t="shared" si="1"/>
        <v>43433</v>
      </c>
      <c r="AL2232" s="71">
        <f t="shared" ca="1" si="7"/>
        <v>-526</v>
      </c>
      <c r="AM2232" s="71" t="str">
        <v>2018</v>
      </c>
      <c r="AN2232" s="70">
        <f t="shared" si="3"/>
        <v>43413</v>
      </c>
      <c r="AO2232" s="70" t="s">
        <v>123</v>
      </c>
    </row>
    <row r="2233" spans="1:41" ht="14.4">
      <c r="A2233" s="55" t="s">
        <v>30632</v>
      </c>
      <c r="B2233" s="56" t="s">
        <v>89</v>
      </c>
      <c r="C2233" s="57">
        <v>43403</v>
      </c>
      <c r="D2233" s="56" t="s">
        <v>90</v>
      </c>
      <c r="E2233" s="56" t="s">
        <v>276</v>
      </c>
      <c r="F2233" s="58" t="s">
        <v>214</v>
      </c>
      <c r="G2233" s="58" t="s">
        <v>26793</v>
      </c>
      <c r="H2233" s="56" t="s">
        <v>2445</v>
      </c>
      <c r="I2233" s="59"/>
      <c r="J2233" s="59"/>
      <c r="K2233" s="61"/>
      <c r="L2233" s="61"/>
      <c r="M2233" s="60" t="s">
        <v>30633</v>
      </c>
      <c r="N2233" s="61"/>
      <c r="O2233" s="61"/>
      <c r="P2233" s="61"/>
      <c r="Q2233" s="61"/>
      <c r="R2233" s="66"/>
      <c r="S2233" s="61"/>
      <c r="T2233" s="61"/>
      <c r="U2233" s="402"/>
      <c r="V2233" s="66"/>
      <c r="W2233" s="66"/>
      <c r="X2233" s="402"/>
      <c r="Y2233" s="61"/>
      <c r="Z2233" s="56" t="s">
        <v>18</v>
      </c>
      <c r="AA2233" s="57">
        <v>43447</v>
      </c>
      <c r="AB2233" s="531"/>
      <c r="AC2233" s="64" t="s">
        <v>30634</v>
      </c>
      <c r="AD2233" s="56" t="s">
        <v>79</v>
      </c>
      <c r="AE2233" s="56"/>
      <c r="AF2233" s="61"/>
      <c r="AG2233" s="61"/>
      <c r="AH2233" s="67" t="str">
        <v>Oct</v>
      </c>
      <c r="AI2233" s="68" t="str">
        <v>Dec</v>
      </c>
      <c r="AJ2233" s="69">
        <f t="shared" si="6"/>
        <v>44</v>
      </c>
      <c r="AK2233" s="70">
        <f t="shared" si="1"/>
        <v>43433</v>
      </c>
      <c r="AL2233" s="71">
        <f t="shared" ca="1" si="7"/>
        <v>-526</v>
      </c>
      <c r="AM2233" s="71" t="str">
        <v>2018</v>
      </c>
      <c r="AN2233" s="70">
        <f t="shared" si="3"/>
        <v>43413</v>
      </c>
      <c r="AO2233" s="70" t="s">
        <v>123</v>
      </c>
    </row>
    <row r="2234" spans="1:41" ht="14.4">
      <c r="A2234" s="55" t="s">
        <v>30635</v>
      </c>
      <c r="B2234" s="56" t="s">
        <v>89</v>
      </c>
      <c r="C2234" s="57">
        <v>43403</v>
      </c>
      <c r="D2234" s="56" t="s">
        <v>90</v>
      </c>
      <c r="E2234" s="56" t="s">
        <v>30</v>
      </c>
      <c r="F2234" s="58" t="s">
        <v>106</v>
      </c>
      <c r="G2234" s="58" t="s">
        <v>107</v>
      </c>
      <c r="H2234" s="56" t="s">
        <v>30</v>
      </c>
      <c r="I2234" s="59"/>
      <c r="J2234" s="59"/>
      <c r="K2234" s="61"/>
      <c r="L2234" s="61"/>
      <c r="M2234" s="60" t="s">
        <v>30636</v>
      </c>
      <c r="N2234" s="61"/>
      <c r="O2234" s="56" t="s">
        <v>29</v>
      </c>
      <c r="P2234" s="56" t="s">
        <v>30637</v>
      </c>
      <c r="Q2234" s="56" t="s">
        <v>17</v>
      </c>
      <c r="R2234" s="66"/>
      <c r="S2234" s="61"/>
      <c r="T2234" s="61"/>
      <c r="U2234" s="402"/>
      <c r="V2234" s="66"/>
      <c r="W2234" s="66"/>
      <c r="X2234" s="402"/>
      <c r="Y2234" s="61"/>
      <c r="Z2234" s="56" t="s">
        <v>18</v>
      </c>
      <c r="AA2234" s="57">
        <v>43403</v>
      </c>
      <c r="AB2234" s="532">
        <v>6</v>
      </c>
      <c r="AC2234" s="95"/>
      <c r="AD2234" s="56" t="s">
        <v>79</v>
      </c>
      <c r="AE2234" s="61"/>
      <c r="AF2234" s="61"/>
      <c r="AG2234" s="61"/>
      <c r="AH2234" s="67" t="str">
        <v>Oct</v>
      </c>
      <c r="AI2234" s="68" t="str">
        <v>Oct</v>
      </c>
      <c r="AJ2234" s="69">
        <f t="shared" si="6"/>
        <v>0</v>
      </c>
      <c r="AK2234" s="70">
        <f t="shared" si="1"/>
        <v>43433</v>
      </c>
      <c r="AL2234" s="71">
        <f t="shared" ca="1" si="7"/>
        <v>-526</v>
      </c>
      <c r="AM2234" s="71" t="str">
        <v>2018</v>
      </c>
      <c r="AN2234" s="70">
        <f t="shared" si="3"/>
        <v>43413</v>
      </c>
      <c r="AO2234" s="70" t="s">
        <v>123</v>
      </c>
    </row>
    <row r="2235" spans="1:41" ht="14.4">
      <c r="A2235" s="55" t="s">
        <v>30638</v>
      </c>
      <c r="B2235" s="56" t="s">
        <v>89</v>
      </c>
      <c r="C2235" s="57">
        <v>43405</v>
      </c>
      <c r="D2235" s="56" t="s">
        <v>90</v>
      </c>
      <c r="E2235" s="56" t="s">
        <v>276</v>
      </c>
      <c r="F2235" s="58" t="s">
        <v>214</v>
      </c>
      <c r="G2235" s="58" t="s">
        <v>214</v>
      </c>
      <c r="H2235" s="56" t="s">
        <v>2445</v>
      </c>
      <c r="I2235" s="57"/>
      <c r="J2235" s="57">
        <v>43435</v>
      </c>
      <c r="K2235" s="61"/>
      <c r="L2235" s="61"/>
      <c r="M2235" s="60" t="s">
        <v>26665</v>
      </c>
      <c r="N2235" s="61"/>
      <c r="O2235" s="61"/>
      <c r="P2235" s="61"/>
      <c r="Q2235" s="61"/>
      <c r="R2235" s="66"/>
      <c r="S2235" s="61"/>
      <c r="T2235" s="61"/>
      <c r="U2235" s="402"/>
      <c r="V2235" s="66"/>
      <c r="W2235" s="66"/>
      <c r="X2235" s="402"/>
      <c r="Y2235" s="61"/>
      <c r="Z2235" s="56" t="s">
        <v>14</v>
      </c>
      <c r="AA2235" s="57">
        <v>43409</v>
      </c>
      <c r="AB2235" s="531"/>
      <c r="AC2235" s="64" t="s">
        <v>30639</v>
      </c>
      <c r="AD2235" s="56" t="s">
        <v>294</v>
      </c>
      <c r="AE2235" s="56"/>
      <c r="AF2235" s="61"/>
      <c r="AG2235" s="61"/>
      <c r="AH2235" s="67" t="str">
        <v>Nov</v>
      </c>
      <c r="AI2235" s="68" t="str">
        <v>Nov</v>
      </c>
      <c r="AJ2235" s="69">
        <f t="shared" si="6"/>
        <v>4</v>
      </c>
      <c r="AK2235" s="70">
        <f t="shared" si="1"/>
        <v>43435</v>
      </c>
      <c r="AL2235" s="71">
        <f t="shared" ca="1" si="7"/>
        <v>-524</v>
      </c>
      <c r="AM2235" s="71" t="str">
        <v>2018</v>
      </c>
      <c r="AN2235" s="70">
        <f t="shared" si="3"/>
        <v>43415</v>
      </c>
      <c r="AO2235" s="70" t="s">
        <v>123</v>
      </c>
    </row>
    <row r="2236" spans="1:41" ht="14.4">
      <c r="A2236" s="55" t="s">
        <v>30640</v>
      </c>
      <c r="B2236" s="56" t="s">
        <v>89</v>
      </c>
      <c r="C2236" s="57">
        <v>43405</v>
      </c>
      <c r="D2236" s="56" t="s">
        <v>90</v>
      </c>
      <c r="E2236" s="56" t="s">
        <v>276</v>
      </c>
      <c r="F2236" s="58" t="s">
        <v>214</v>
      </c>
      <c r="G2236" s="58" t="s">
        <v>214</v>
      </c>
      <c r="H2236" s="56" t="s">
        <v>2445</v>
      </c>
      <c r="I2236" s="57"/>
      <c r="J2236" s="57">
        <v>43435</v>
      </c>
      <c r="K2236" s="56" t="s">
        <v>18</v>
      </c>
      <c r="L2236" s="56" t="s">
        <v>14</v>
      </c>
      <c r="M2236" s="60" t="s">
        <v>30641</v>
      </c>
      <c r="N2236" s="61"/>
      <c r="O2236" s="61"/>
      <c r="P2236" s="61"/>
      <c r="Q2236" s="61"/>
      <c r="R2236" s="56"/>
      <c r="S2236" s="56" t="s">
        <v>108</v>
      </c>
      <c r="T2236" s="56" t="s">
        <v>108</v>
      </c>
      <c r="U2236" s="56"/>
      <c r="V2236" s="56"/>
      <c r="W2236" s="56" t="s">
        <v>108</v>
      </c>
      <c r="X2236" s="56" t="s">
        <v>108</v>
      </c>
      <c r="Y2236" s="56" t="s">
        <v>108</v>
      </c>
      <c r="Z2236" s="56" t="s">
        <v>14</v>
      </c>
      <c r="AA2236" s="57">
        <v>43409</v>
      </c>
      <c r="AB2236" s="531"/>
      <c r="AC2236" s="64" t="s">
        <v>30642</v>
      </c>
      <c r="AD2236" s="56" t="s">
        <v>224</v>
      </c>
      <c r="AE2236" s="61"/>
      <c r="AF2236" s="61"/>
      <c r="AG2236" s="61"/>
      <c r="AH2236" s="67" t="str">
        <v>Nov</v>
      </c>
      <c r="AI2236" s="68" t="str">
        <v>Nov</v>
      </c>
      <c r="AJ2236" s="69">
        <f t="shared" si="6"/>
        <v>4</v>
      </c>
      <c r="AK2236" s="70">
        <f t="shared" si="1"/>
        <v>43435</v>
      </c>
      <c r="AL2236" s="71">
        <f t="shared" ca="1" si="7"/>
        <v>-524</v>
      </c>
      <c r="AM2236" s="71" t="str">
        <v>2018</v>
      </c>
      <c r="AN2236" s="70">
        <f t="shared" si="3"/>
        <v>43415</v>
      </c>
      <c r="AO2236" s="70" t="s">
        <v>123</v>
      </c>
    </row>
    <row r="2237" spans="1:41" ht="14.4">
      <c r="A2237" s="55" t="s">
        <v>30643</v>
      </c>
      <c r="B2237" s="56" t="s">
        <v>89</v>
      </c>
      <c r="C2237" s="57">
        <v>43405</v>
      </c>
      <c r="D2237" s="56" t="s">
        <v>90</v>
      </c>
      <c r="E2237" s="56" t="s">
        <v>276</v>
      </c>
      <c r="F2237" s="58" t="s">
        <v>214</v>
      </c>
      <c r="G2237" s="58" t="s">
        <v>214</v>
      </c>
      <c r="H2237" s="56" t="s">
        <v>2445</v>
      </c>
      <c r="I2237" s="57"/>
      <c r="J2237" s="57">
        <v>43435</v>
      </c>
      <c r="K2237" s="61"/>
      <c r="L2237" s="61"/>
      <c r="M2237" s="60" t="s">
        <v>30644</v>
      </c>
      <c r="N2237" s="61"/>
      <c r="O2237" s="61"/>
      <c r="P2237" s="61"/>
      <c r="Q2237" s="61"/>
      <c r="R2237" s="66"/>
      <c r="S2237" s="61"/>
      <c r="T2237" s="61"/>
      <c r="U2237" s="402"/>
      <c r="V2237" s="66"/>
      <c r="W2237" s="66"/>
      <c r="X2237" s="402"/>
      <c r="Y2237" s="56" t="s">
        <v>499</v>
      </c>
      <c r="Z2237" s="56" t="s">
        <v>18</v>
      </c>
      <c r="AA2237" s="57">
        <v>43424</v>
      </c>
      <c r="AB2237" s="531"/>
      <c r="AC2237" s="64" t="s">
        <v>30645</v>
      </c>
      <c r="AD2237" s="56" t="s">
        <v>294</v>
      </c>
      <c r="AE2237" s="56"/>
      <c r="AF2237" s="61"/>
      <c r="AG2237" s="61"/>
      <c r="AH2237" s="67" t="str">
        <v>Nov</v>
      </c>
      <c r="AI2237" s="68" t="str">
        <v>Nov</v>
      </c>
      <c r="AJ2237" s="69">
        <f t="shared" si="6"/>
        <v>19</v>
      </c>
      <c r="AK2237" s="70">
        <f t="shared" si="1"/>
        <v>43435</v>
      </c>
      <c r="AL2237" s="71">
        <f t="shared" ca="1" si="7"/>
        <v>-524</v>
      </c>
      <c r="AM2237" s="71" t="str">
        <v>2018</v>
      </c>
      <c r="AN2237" s="70">
        <f t="shared" si="3"/>
        <v>43415</v>
      </c>
      <c r="AO2237" s="70" t="s">
        <v>123</v>
      </c>
    </row>
    <row r="2238" spans="1:41" ht="14.4">
      <c r="A2238" s="55" t="s">
        <v>30646</v>
      </c>
      <c r="B2238" s="56" t="s">
        <v>89</v>
      </c>
      <c r="C2238" s="57">
        <v>43378</v>
      </c>
      <c r="D2238" s="56" t="s">
        <v>90</v>
      </c>
      <c r="E2238" s="56" t="s">
        <v>30</v>
      </c>
      <c r="F2238" s="58" t="s">
        <v>106</v>
      </c>
      <c r="G2238" s="58" t="s">
        <v>107</v>
      </c>
      <c r="H2238" s="56" t="s">
        <v>30</v>
      </c>
      <c r="I2238" s="59"/>
      <c r="J2238" s="59"/>
      <c r="K2238" s="61"/>
      <c r="L2238" s="61"/>
      <c r="M2238" s="60" t="s">
        <v>30647</v>
      </c>
      <c r="N2238" s="61"/>
      <c r="O2238" s="56" t="s">
        <v>189</v>
      </c>
      <c r="P2238" s="56" t="s">
        <v>19829</v>
      </c>
      <c r="Q2238" s="56" t="s">
        <v>17</v>
      </c>
      <c r="R2238" s="66"/>
      <c r="S2238" s="61"/>
      <c r="T2238" s="61"/>
      <c r="U2238" s="402"/>
      <c r="V2238" s="66"/>
      <c r="W2238" s="66"/>
      <c r="X2238" s="402"/>
      <c r="Y2238" s="56" t="s">
        <v>200</v>
      </c>
      <c r="Z2238" s="56" t="s">
        <v>14</v>
      </c>
      <c r="AA2238" s="57">
        <v>43390</v>
      </c>
      <c r="AB2238" s="531"/>
      <c r="AC2238" s="95"/>
      <c r="AD2238" s="56" t="s">
        <v>118</v>
      </c>
      <c r="AE2238" s="61"/>
      <c r="AF2238" s="61"/>
      <c r="AG2238" s="61"/>
      <c r="AH2238" s="67" t="str">
        <v>Oct</v>
      </c>
      <c r="AI2238" s="68" t="str">
        <v>Oct</v>
      </c>
      <c r="AJ2238" s="69">
        <f t="shared" si="6"/>
        <v>12</v>
      </c>
      <c r="AK2238" s="70">
        <f t="shared" si="1"/>
        <v>43408</v>
      </c>
      <c r="AL2238" s="71">
        <f t="shared" ca="1" si="7"/>
        <v>-551</v>
      </c>
      <c r="AM2238" s="71" t="str">
        <v>2018</v>
      </c>
      <c r="AN2238" s="70">
        <f t="shared" si="3"/>
        <v>43388</v>
      </c>
      <c r="AO2238" s="70" t="s">
        <v>123</v>
      </c>
    </row>
    <row r="2239" spans="1:41" ht="14.4">
      <c r="A2239" s="55" t="s">
        <v>30648</v>
      </c>
      <c r="B2239" s="56" t="s">
        <v>89</v>
      </c>
      <c r="C2239" s="57">
        <v>43404</v>
      </c>
      <c r="D2239" s="56" t="s">
        <v>90</v>
      </c>
      <c r="E2239" s="56" t="s">
        <v>12</v>
      </c>
      <c r="F2239" s="58" t="s">
        <v>106</v>
      </c>
      <c r="G2239" s="58" t="s">
        <v>107</v>
      </c>
      <c r="H2239" s="56" t="s">
        <v>12</v>
      </c>
      <c r="I2239" s="59"/>
      <c r="J2239" s="59"/>
      <c r="K2239" s="61"/>
      <c r="L2239" s="61"/>
      <c r="M2239" s="60" t="s">
        <v>30649</v>
      </c>
      <c r="N2239" s="61"/>
      <c r="O2239" s="56" t="s">
        <v>20</v>
      </c>
      <c r="P2239" s="61"/>
      <c r="Q2239" s="56" t="s">
        <v>96</v>
      </c>
      <c r="R2239" s="66"/>
      <c r="S2239" s="61"/>
      <c r="T2239" s="61"/>
      <c r="U2239" s="402"/>
      <c r="V2239" s="66"/>
      <c r="W2239" s="66"/>
      <c r="X2239" s="402"/>
      <c r="Y2239" s="61"/>
      <c r="Z2239" s="56" t="s">
        <v>18</v>
      </c>
      <c r="AA2239" s="57">
        <v>43406</v>
      </c>
      <c r="AB2239" s="531"/>
      <c r="AC2239" s="64" t="s">
        <v>30650</v>
      </c>
      <c r="AD2239" s="56" t="s">
        <v>79</v>
      </c>
      <c r="AE2239" s="56"/>
      <c r="AF2239" s="61"/>
      <c r="AG2239" s="61"/>
      <c r="AH2239" s="67" t="str">
        <v>Oct</v>
      </c>
      <c r="AI2239" s="68" t="str">
        <v>Nov</v>
      </c>
      <c r="AJ2239" s="69">
        <f t="shared" si="6"/>
        <v>2</v>
      </c>
      <c r="AK2239" s="70">
        <f t="shared" si="1"/>
        <v>43434</v>
      </c>
      <c r="AL2239" s="71">
        <f t="shared" ca="1" si="7"/>
        <v>-525</v>
      </c>
      <c r="AM2239" s="71" t="str">
        <v>2018</v>
      </c>
      <c r="AN2239" s="70">
        <f t="shared" si="3"/>
        <v>43414</v>
      </c>
      <c r="AO2239" s="70" t="s">
        <v>123</v>
      </c>
    </row>
    <row r="2240" spans="1:41" ht="14.4">
      <c r="A2240" s="55" t="s">
        <v>30651</v>
      </c>
      <c r="B2240" s="56" t="s">
        <v>89</v>
      </c>
      <c r="C2240" s="57">
        <v>43412</v>
      </c>
      <c r="D2240" s="56" t="s">
        <v>90</v>
      </c>
      <c r="E2240" s="56" t="s">
        <v>276</v>
      </c>
      <c r="F2240" s="58" t="s">
        <v>214</v>
      </c>
      <c r="G2240" s="58" t="s">
        <v>214</v>
      </c>
      <c r="H2240" s="56" t="s">
        <v>2445</v>
      </c>
      <c r="I2240" s="57"/>
      <c r="J2240" s="57">
        <v>43442</v>
      </c>
      <c r="K2240" s="61"/>
      <c r="L2240" s="61"/>
      <c r="M2240" s="60" t="s">
        <v>30652</v>
      </c>
      <c r="N2240" s="61"/>
      <c r="O2240" s="61"/>
      <c r="P2240" s="56" t="s">
        <v>4961</v>
      </c>
      <c r="Q2240" s="61"/>
      <c r="R2240" s="66"/>
      <c r="S2240" s="61"/>
      <c r="T2240" s="61"/>
      <c r="U2240" s="402"/>
      <c r="V2240" s="66"/>
      <c r="W2240" s="66"/>
      <c r="X2240" s="402"/>
      <c r="Y2240" s="61"/>
      <c r="Z2240" s="56" t="s">
        <v>18</v>
      </c>
      <c r="AA2240" s="57">
        <v>43413</v>
      </c>
      <c r="AB2240" s="531"/>
      <c r="AC2240" s="64" t="s">
        <v>30653</v>
      </c>
      <c r="AD2240" s="56" t="s">
        <v>224</v>
      </c>
      <c r="AE2240" s="61"/>
      <c r="AF2240" s="61"/>
      <c r="AG2240" s="61"/>
      <c r="AH2240" s="67" t="str">
        <v>Nov</v>
      </c>
      <c r="AI2240" s="68" t="str">
        <v>Nov</v>
      </c>
      <c r="AJ2240" s="69">
        <f t="shared" si="6"/>
        <v>1</v>
      </c>
      <c r="AK2240" s="70">
        <f t="shared" si="1"/>
        <v>43442</v>
      </c>
      <c r="AL2240" s="71">
        <f t="shared" ca="1" si="7"/>
        <v>-517</v>
      </c>
      <c r="AM2240" s="71" t="str">
        <v>2018</v>
      </c>
      <c r="AN2240" s="70">
        <f t="shared" si="3"/>
        <v>43422</v>
      </c>
      <c r="AO2240" s="70" t="s">
        <v>123</v>
      </c>
    </row>
    <row r="2241" spans="1:41" ht="14.4">
      <c r="A2241" s="55" t="s">
        <v>30654</v>
      </c>
      <c r="B2241" s="56" t="s">
        <v>89</v>
      </c>
      <c r="C2241" s="57">
        <v>43406</v>
      </c>
      <c r="D2241" s="56" t="s">
        <v>90</v>
      </c>
      <c r="E2241" s="56" t="s">
        <v>12</v>
      </c>
      <c r="F2241" s="58" t="s">
        <v>106</v>
      </c>
      <c r="G2241" s="58" t="s">
        <v>107</v>
      </c>
      <c r="H2241" s="56" t="s">
        <v>12</v>
      </c>
      <c r="I2241" s="59"/>
      <c r="J2241" s="59"/>
      <c r="K2241" s="61"/>
      <c r="L2241" s="61"/>
      <c r="M2241" s="60" t="s">
        <v>30655</v>
      </c>
      <c r="N2241" s="61"/>
      <c r="O2241" s="56" t="s">
        <v>29</v>
      </c>
      <c r="P2241" s="56" t="s">
        <v>30656</v>
      </c>
      <c r="Q2241" s="56" t="s">
        <v>17</v>
      </c>
      <c r="R2241" s="66"/>
      <c r="S2241" s="61"/>
      <c r="T2241" s="61"/>
      <c r="U2241" s="402"/>
      <c r="V2241" s="66"/>
      <c r="W2241" s="66"/>
      <c r="X2241" s="402"/>
      <c r="Y2241" s="61"/>
      <c r="Z2241" s="56" t="s">
        <v>14</v>
      </c>
      <c r="AA2241" s="57">
        <v>43413</v>
      </c>
      <c r="AB2241" s="531"/>
      <c r="AC2241" s="64" t="s">
        <v>30657</v>
      </c>
      <c r="AD2241" s="56" t="s">
        <v>224</v>
      </c>
      <c r="AE2241" s="56"/>
      <c r="AF2241" s="61"/>
      <c r="AG2241" s="61"/>
      <c r="AH2241" s="67" t="str">
        <v>Nov</v>
      </c>
      <c r="AI2241" s="68" t="str">
        <v>Nov</v>
      </c>
      <c r="AJ2241" s="69">
        <f t="shared" si="6"/>
        <v>7</v>
      </c>
      <c r="AK2241" s="70">
        <f t="shared" si="1"/>
        <v>43436</v>
      </c>
      <c r="AL2241" s="71">
        <f t="shared" ca="1" si="7"/>
        <v>-523</v>
      </c>
      <c r="AM2241" s="71" t="str">
        <v>2018</v>
      </c>
      <c r="AN2241" s="70">
        <f t="shared" si="3"/>
        <v>43416</v>
      </c>
      <c r="AO2241" s="70" t="s">
        <v>123</v>
      </c>
    </row>
    <row r="2242" spans="1:41" ht="14.4">
      <c r="A2242" s="55" t="s">
        <v>30658</v>
      </c>
      <c r="B2242" s="56" t="s">
        <v>89</v>
      </c>
      <c r="C2242" s="57">
        <v>43412</v>
      </c>
      <c r="D2242" s="56" t="s">
        <v>90</v>
      </c>
      <c r="E2242" s="56" t="s">
        <v>12</v>
      </c>
      <c r="F2242" s="58" t="s">
        <v>106</v>
      </c>
      <c r="G2242" s="58" t="s">
        <v>107</v>
      </c>
      <c r="H2242" s="56" t="s">
        <v>12</v>
      </c>
      <c r="I2242" s="59"/>
      <c r="J2242" s="59"/>
      <c r="K2242" s="61"/>
      <c r="L2242" s="61"/>
      <c r="M2242" s="60" t="s">
        <v>30659</v>
      </c>
      <c r="N2242" s="56"/>
      <c r="O2242" s="56" t="s">
        <v>189</v>
      </c>
      <c r="P2242" s="56" t="s">
        <v>30660</v>
      </c>
      <c r="Q2242" s="56" t="s">
        <v>17</v>
      </c>
      <c r="R2242" s="66"/>
      <c r="S2242" s="61"/>
      <c r="T2242" s="61"/>
      <c r="U2242" s="402"/>
      <c r="V2242" s="66"/>
      <c r="W2242" s="66"/>
      <c r="X2242" s="402"/>
      <c r="Y2242" s="61"/>
      <c r="Z2242" s="56" t="s">
        <v>18</v>
      </c>
      <c r="AA2242" s="57">
        <v>43420</v>
      </c>
      <c r="AB2242" s="531"/>
      <c r="AC2242" s="64" t="s">
        <v>30661</v>
      </c>
      <c r="AD2242" s="56" t="s">
        <v>79</v>
      </c>
      <c r="AE2242" s="56"/>
      <c r="AF2242" s="61"/>
      <c r="AG2242" s="61"/>
      <c r="AH2242" s="67" t="str">
        <v>Nov</v>
      </c>
      <c r="AI2242" s="68" t="str">
        <v>Nov</v>
      </c>
      <c r="AJ2242" s="69">
        <f t="shared" si="6"/>
        <v>8</v>
      </c>
      <c r="AK2242" s="70">
        <f t="shared" si="1"/>
        <v>43442</v>
      </c>
      <c r="AL2242" s="71">
        <f t="shared" ca="1" si="7"/>
        <v>-517</v>
      </c>
      <c r="AM2242" s="71" t="str">
        <v>2018</v>
      </c>
      <c r="AN2242" s="70">
        <f t="shared" si="3"/>
        <v>43422</v>
      </c>
      <c r="AO2242" s="70" t="s">
        <v>123</v>
      </c>
    </row>
    <row r="2243" spans="1:41" ht="14.4">
      <c r="A2243" s="55" t="s">
        <v>30662</v>
      </c>
      <c r="B2243" s="56" t="s">
        <v>89</v>
      </c>
      <c r="C2243" s="57">
        <v>43418</v>
      </c>
      <c r="D2243" s="56" t="s">
        <v>90</v>
      </c>
      <c r="E2243" s="56" t="s">
        <v>276</v>
      </c>
      <c r="F2243" s="58" t="s">
        <v>214</v>
      </c>
      <c r="G2243" s="58" t="s">
        <v>214</v>
      </c>
      <c r="H2243" s="56" t="s">
        <v>2445</v>
      </c>
      <c r="I2243" s="57"/>
      <c r="J2243" s="57">
        <v>43448</v>
      </c>
      <c r="K2243" s="61"/>
      <c r="L2243" s="61"/>
      <c r="M2243" s="60" t="s">
        <v>30663</v>
      </c>
      <c r="N2243" s="61"/>
      <c r="O2243" s="61"/>
      <c r="P2243" s="56" t="s">
        <v>28965</v>
      </c>
      <c r="Q2243" s="61"/>
      <c r="R2243" s="66"/>
      <c r="S2243" s="61"/>
      <c r="T2243" s="61"/>
      <c r="U2243" s="402"/>
      <c r="V2243" s="56"/>
      <c r="W2243" s="56">
        <v>15</v>
      </c>
      <c r="X2243" s="402"/>
      <c r="Y2243" s="61"/>
      <c r="Z2243" s="56" t="s">
        <v>18</v>
      </c>
      <c r="AA2243" s="57">
        <v>43441</v>
      </c>
      <c r="AB2243" s="531"/>
      <c r="AC2243" s="64" t="s">
        <v>30664</v>
      </c>
      <c r="AD2243" s="56" t="s">
        <v>79</v>
      </c>
      <c r="AE2243" s="56"/>
      <c r="AF2243" s="61"/>
      <c r="AG2243" s="61"/>
      <c r="AH2243" s="67" t="str">
        <v>Nov</v>
      </c>
      <c r="AI2243" s="68" t="str">
        <v>Dec</v>
      </c>
      <c r="AJ2243" s="69">
        <f t="shared" si="6"/>
        <v>23</v>
      </c>
      <c r="AK2243" s="70">
        <f t="shared" si="1"/>
        <v>43448</v>
      </c>
      <c r="AL2243" s="71">
        <f t="shared" ca="1" si="7"/>
        <v>-511</v>
      </c>
      <c r="AM2243" s="71" t="str">
        <v>2018</v>
      </c>
      <c r="AN2243" s="70">
        <f t="shared" si="3"/>
        <v>43428</v>
      </c>
      <c r="AO2243" s="70" t="s">
        <v>123</v>
      </c>
    </row>
    <row r="2244" spans="1:41" ht="14.4">
      <c r="A2244" s="55" t="s">
        <v>30665</v>
      </c>
      <c r="B2244" s="56" t="s">
        <v>89</v>
      </c>
      <c r="C2244" s="57">
        <v>43417</v>
      </c>
      <c r="D2244" s="56" t="s">
        <v>1027</v>
      </c>
      <c r="E2244" s="56" t="s">
        <v>129</v>
      </c>
      <c r="F2244" s="58" t="s">
        <v>106</v>
      </c>
      <c r="G2244" s="58" t="s">
        <v>214</v>
      </c>
      <c r="H2244" s="56" t="s">
        <v>276</v>
      </c>
      <c r="I2244" s="57"/>
      <c r="J2244" s="57">
        <v>43447</v>
      </c>
      <c r="K2244" s="56" t="s">
        <v>1841</v>
      </c>
      <c r="L2244" s="56" t="s">
        <v>14</v>
      </c>
      <c r="M2244" s="60" t="s">
        <v>24058</v>
      </c>
      <c r="N2244" s="61"/>
      <c r="O2244" s="61"/>
      <c r="P2244" s="56" t="s">
        <v>28071</v>
      </c>
      <c r="Q2244" s="56" t="s">
        <v>96</v>
      </c>
      <c r="R2244" s="56"/>
      <c r="S2244" s="56" t="s">
        <v>108</v>
      </c>
      <c r="T2244" s="56" t="s">
        <v>108</v>
      </c>
      <c r="U2244" s="56"/>
      <c r="V2244" s="56"/>
      <c r="W2244" s="56" t="s">
        <v>108</v>
      </c>
      <c r="X2244" s="56" t="s">
        <v>108</v>
      </c>
      <c r="Y2244" s="56" t="s">
        <v>108</v>
      </c>
      <c r="Z2244" s="56" t="s">
        <v>14</v>
      </c>
      <c r="AA2244" s="57">
        <v>43437</v>
      </c>
      <c r="AB2244" s="531"/>
      <c r="AC2244" s="64" t="s">
        <v>30666</v>
      </c>
      <c r="AD2244" s="56" t="s">
        <v>294</v>
      </c>
      <c r="AE2244" s="56"/>
      <c r="AF2244" s="61"/>
      <c r="AG2244" s="61"/>
      <c r="AH2244" s="67" t="str">
        <v>Nov</v>
      </c>
      <c r="AI2244" s="68" t="str">
        <v>Dec</v>
      </c>
      <c r="AJ2244" s="69">
        <f t="shared" si="6"/>
        <v>20</v>
      </c>
      <c r="AK2244" s="70">
        <f t="shared" si="1"/>
        <v>43447</v>
      </c>
      <c r="AL2244" s="71">
        <f t="shared" ca="1" si="7"/>
        <v>-512</v>
      </c>
      <c r="AM2244" s="71" t="str">
        <v>2018</v>
      </c>
      <c r="AN2244" s="70">
        <f t="shared" si="3"/>
        <v>43427</v>
      </c>
      <c r="AO2244" s="70" t="s">
        <v>123</v>
      </c>
    </row>
    <row r="2245" spans="1:41" ht="14.4">
      <c r="A2245" s="55" t="s">
        <v>30667</v>
      </c>
      <c r="B2245" s="56" t="s">
        <v>89</v>
      </c>
      <c r="C2245" s="57">
        <v>43418</v>
      </c>
      <c r="D2245" s="56" t="s">
        <v>90</v>
      </c>
      <c r="E2245" s="56" t="s">
        <v>12</v>
      </c>
      <c r="F2245" s="58" t="s">
        <v>106</v>
      </c>
      <c r="G2245" s="58" t="s">
        <v>107</v>
      </c>
      <c r="H2245" s="56" t="s">
        <v>12</v>
      </c>
      <c r="I2245" s="59"/>
      <c r="J2245" s="59"/>
      <c r="K2245" s="61"/>
      <c r="L2245" s="61"/>
      <c r="M2245" s="60" t="s">
        <v>30668</v>
      </c>
      <c r="N2245" s="61"/>
      <c r="O2245" s="56" t="s">
        <v>27</v>
      </c>
      <c r="P2245" s="56" t="s">
        <v>30669</v>
      </c>
      <c r="Q2245" s="56" t="s">
        <v>21</v>
      </c>
      <c r="R2245" s="66"/>
      <c r="S2245" s="61"/>
      <c r="T2245" s="61"/>
      <c r="U2245" s="402"/>
      <c r="V2245" s="66"/>
      <c r="W2245" s="66"/>
      <c r="X2245" s="402"/>
      <c r="Y2245" s="61"/>
      <c r="Z2245" s="56" t="s">
        <v>18</v>
      </c>
      <c r="AA2245" s="57">
        <v>43420</v>
      </c>
      <c r="AB2245" s="531"/>
      <c r="AC2245" s="95"/>
      <c r="AD2245" s="56" t="s">
        <v>79</v>
      </c>
      <c r="AE2245" s="56"/>
      <c r="AF2245" s="61"/>
      <c r="AG2245" s="61"/>
      <c r="AH2245" s="67" t="str">
        <v>Nov</v>
      </c>
      <c r="AI2245" s="68" t="str">
        <v>Nov</v>
      </c>
      <c r="AJ2245" s="69">
        <f t="shared" si="6"/>
        <v>2</v>
      </c>
      <c r="AK2245" s="70">
        <f t="shared" si="1"/>
        <v>43448</v>
      </c>
      <c r="AL2245" s="71">
        <f t="shared" ca="1" si="7"/>
        <v>-511</v>
      </c>
      <c r="AM2245" s="71" t="str">
        <v>2018</v>
      </c>
      <c r="AN2245" s="70">
        <f t="shared" si="3"/>
        <v>43428</v>
      </c>
      <c r="AO2245" s="70" t="s">
        <v>123</v>
      </c>
    </row>
    <row r="2246" spans="1:41" ht="14.4">
      <c r="A2246" s="55" t="s">
        <v>30670</v>
      </c>
      <c r="B2246" s="56" t="s">
        <v>89</v>
      </c>
      <c r="C2246" s="57">
        <v>43424</v>
      </c>
      <c r="D2246" s="56" t="s">
        <v>90</v>
      </c>
      <c r="E2246" s="56" t="s">
        <v>276</v>
      </c>
      <c r="F2246" s="58" t="s">
        <v>214</v>
      </c>
      <c r="G2246" s="58" t="s">
        <v>214</v>
      </c>
      <c r="H2246" s="56" t="s">
        <v>2445</v>
      </c>
      <c r="I2246" s="57"/>
      <c r="J2246" s="57">
        <v>43454</v>
      </c>
      <c r="K2246" s="61"/>
      <c r="L2246" s="61"/>
      <c r="M2246" s="60" t="s">
        <v>30671</v>
      </c>
      <c r="N2246" s="61"/>
      <c r="O2246" s="61"/>
      <c r="P2246" s="61"/>
      <c r="Q2246" s="61"/>
      <c r="R2246" s="66"/>
      <c r="S2246" s="61"/>
      <c r="T2246" s="61"/>
      <c r="U2246" s="402"/>
      <c r="V2246" s="66"/>
      <c r="W2246" s="66"/>
      <c r="X2246" s="402"/>
      <c r="Y2246" s="56" t="s">
        <v>108</v>
      </c>
      <c r="Z2246" s="56" t="s">
        <v>18</v>
      </c>
      <c r="AA2246" s="57">
        <v>43431</v>
      </c>
      <c r="AB2246" s="531"/>
      <c r="AC2246" s="64" t="s">
        <v>30672</v>
      </c>
      <c r="AD2246" s="56" t="s">
        <v>79</v>
      </c>
      <c r="AE2246" s="56"/>
      <c r="AF2246" s="61"/>
      <c r="AG2246" s="61"/>
      <c r="AH2246" s="67" t="str">
        <v>Nov</v>
      </c>
      <c r="AI2246" s="68" t="str">
        <v>Nov</v>
      </c>
      <c r="AJ2246" s="69">
        <f t="shared" si="6"/>
        <v>7</v>
      </c>
      <c r="AK2246" s="70">
        <f t="shared" si="1"/>
        <v>43454</v>
      </c>
      <c r="AL2246" s="71">
        <f t="shared" ca="1" si="7"/>
        <v>-505</v>
      </c>
      <c r="AM2246" s="71" t="str">
        <v>2018</v>
      </c>
      <c r="AN2246" s="70">
        <f t="shared" si="3"/>
        <v>43434</v>
      </c>
      <c r="AO2246" s="70" t="s">
        <v>123</v>
      </c>
    </row>
    <row r="2247" spans="1:41" ht="14.4">
      <c r="A2247" s="55" t="s">
        <v>30673</v>
      </c>
      <c r="B2247" s="56" t="s">
        <v>89</v>
      </c>
      <c r="C2247" s="57">
        <v>43424</v>
      </c>
      <c r="D2247" s="56" t="s">
        <v>90</v>
      </c>
      <c r="E2247" s="56" t="s">
        <v>276</v>
      </c>
      <c r="F2247" s="58" t="s">
        <v>214</v>
      </c>
      <c r="G2247" s="58" t="s">
        <v>214</v>
      </c>
      <c r="H2247" s="56" t="s">
        <v>2445</v>
      </c>
      <c r="I2247" s="57"/>
      <c r="J2247" s="57">
        <v>43454</v>
      </c>
      <c r="K2247" s="61"/>
      <c r="L2247" s="61"/>
      <c r="M2247" s="60" t="s">
        <v>28038</v>
      </c>
      <c r="N2247" s="61"/>
      <c r="O2247" s="61"/>
      <c r="P2247" s="56" t="s">
        <v>30674</v>
      </c>
      <c r="Q2247" s="56" t="s">
        <v>20386</v>
      </c>
      <c r="R2247" s="66"/>
      <c r="S2247" s="61"/>
      <c r="T2247" s="61"/>
      <c r="U2247" s="402"/>
      <c r="V2247" s="66"/>
      <c r="W2247" s="66"/>
      <c r="X2247" s="402"/>
      <c r="Y2247" s="61"/>
      <c r="Z2247" s="56" t="s">
        <v>14</v>
      </c>
      <c r="AA2247" s="57">
        <v>43425</v>
      </c>
      <c r="AB2247" s="531"/>
      <c r="AC2247" s="64" t="s">
        <v>28892</v>
      </c>
      <c r="AD2247" s="56" t="s">
        <v>294</v>
      </c>
      <c r="AE2247" s="56"/>
      <c r="AF2247" s="61"/>
      <c r="AG2247" s="61"/>
      <c r="AH2247" s="67" t="str">
        <v>Nov</v>
      </c>
      <c r="AI2247" s="68" t="str">
        <v>Nov</v>
      </c>
      <c r="AJ2247" s="69">
        <f t="shared" si="6"/>
        <v>1</v>
      </c>
      <c r="AK2247" s="70">
        <f t="shared" si="1"/>
        <v>43454</v>
      </c>
      <c r="AL2247" s="71">
        <f t="shared" ca="1" si="7"/>
        <v>-505</v>
      </c>
      <c r="AM2247" s="71" t="str">
        <v>2018</v>
      </c>
      <c r="AN2247" s="70">
        <f t="shared" si="3"/>
        <v>43434</v>
      </c>
      <c r="AO2247" s="70" t="s">
        <v>123</v>
      </c>
    </row>
    <row r="2248" spans="1:41" ht="14.4">
      <c r="A2248" s="55" t="s">
        <v>30675</v>
      </c>
      <c r="B2248" s="56" t="s">
        <v>89</v>
      </c>
      <c r="C2248" s="57">
        <v>43425</v>
      </c>
      <c r="D2248" s="56" t="s">
        <v>1027</v>
      </c>
      <c r="E2248" s="56" t="s">
        <v>129</v>
      </c>
      <c r="F2248" s="58" t="s">
        <v>106</v>
      </c>
      <c r="G2248" s="58" t="s">
        <v>214</v>
      </c>
      <c r="H2248" s="56" t="s">
        <v>276</v>
      </c>
      <c r="I2248" s="57"/>
      <c r="J2248" s="57">
        <v>43455</v>
      </c>
      <c r="K2248" s="56" t="s">
        <v>1946</v>
      </c>
      <c r="L2248" s="56" t="s">
        <v>18</v>
      </c>
      <c r="M2248" s="60" t="s">
        <v>20621</v>
      </c>
      <c r="N2248" s="61"/>
      <c r="O2248" s="61"/>
      <c r="P2248" s="56" t="s">
        <v>20622</v>
      </c>
      <c r="Q2248" s="56" t="s">
        <v>96</v>
      </c>
      <c r="R2248" s="56"/>
      <c r="S2248" s="56" t="s">
        <v>108</v>
      </c>
      <c r="T2248" s="56" t="s">
        <v>108</v>
      </c>
      <c r="U2248" s="400">
        <v>43431</v>
      </c>
      <c r="V2248" s="56"/>
      <c r="W2248" s="56">
        <v>84.25</v>
      </c>
      <c r="X2248" s="402"/>
      <c r="Y2248" s="61"/>
      <c r="Z2248" s="56" t="s">
        <v>14</v>
      </c>
      <c r="AA2248" s="552">
        <v>43461</v>
      </c>
      <c r="AB2248" s="531"/>
      <c r="AC2248" s="64" t="s">
        <v>30676</v>
      </c>
      <c r="AD2248" s="56" t="s">
        <v>179</v>
      </c>
      <c r="AE2248" s="61"/>
      <c r="AF2248" s="61"/>
      <c r="AG2248" s="61"/>
      <c r="AH2248" s="67" t="str">
        <v>Nov</v>
      </c>
      <c r="AI2248" s="68" t="str">
        <v>Dec</v>
      </c>
      <c r="AJ2248" s="69">
        <f t="shared" si="6"/>
        <v>36</v>
      </c>
      <c r="AK2248" s="70">
        <f t="shared" si="1"/>
        <v>43455</v>
      </c>
      <c r="AL2248" s="71">
        <f t="shared" ca="1" si="7"/>
        <v>-504</v>
      </c>
      <c r="AM2248" s="71" t="str">
        <v>2018</v>
      </c>
      <c r="AN2248" s="70">
        <f t="shared" si="3"/>
        <v>43435</v>
      </c>
      <c r="AO2248" s="70" t="s">
        <v>123</v>
      </c>
    </row>
    <row r="2249" spans="1:41" ht="14.4">
      <c r="A2249" s="55" t="s">
        <v>30677</v>
      </c>
      <c r="B2249" s="56" t="s">
        <v>89</v>
      </c>
      <c r="C2249" s="57">
        <v>43431</v>
      </c>
      <c r="D2249" s="56" t="s">
        <v>90</v>
      </c>
      <c r="E2249" s="56" t="s">
        <v>276</v>
      </c>
      <c r="F2249" s="58" t="s">
        <v>214</v>
      </c>
      <c r="G2249" s="58" t="s">
        <v>214</v>
      </c>
      <c r="H2249" s="56" t="s">
        <v>2445</v>
      </c>
      <c r="I2249" s="57"/>
      <c r="J2249" s="57">
        <v>43461</v>
      </c>
      <c r="K2249" s="61"/>
      <c r="L2249" s="61"/>
      <c r="M2249" s="60" t="s">
        <v>30678</v>
      </c>
      <c r="N2249" s="61"/>
      <c r="O2249" s="61"/>
      <c r="P2249" s="56" t="s">
        <v>30679</v>
      </c>
      <c r="Q2249" s="61"/>
      <c r="R2249" s="66"/>
      <c r="S2249" s="61"/>
      <c r="T2249" s="61"/>
      <c r="U2249" s="402"/>
      <c r="V2249" s="66"/>
      <c r="W2249" s="66"/>
      <c r="X2249" s="402"/>
      <c r="Y2249" s="61"/>
      <c r="Z2249" s="56" t="s">
        <v>18</v>
      </c>
      <c r="AA2249" s="57">
        <v>43441</v>
      </c>
      <c r="AB2249" s="531"/>
      <c r="AC2249" s="64" t="s">
        <v>30680</v>
      </c>
      <c r="AD2249" s="56" t="s">
        <v>79</v>
      </c>
      <c r="AE2249" s="61"/>
      <c r="AF2249" s="61"/>
      <c r="AG2249" s="61"/>
      <c r="AH2249" s="67" t="str">
        <v>Nov</v>
      </c>
      <c r="AI2249" s="68" t="str">
        <v>Dec</v>
      </c>
      <c r="AJ2249" s="69">
        <f t="shared" si="6"/>
        <v>10</v>
      </c>
      <c r="AK2249" s="70">
        <f t="shared" si="1"/>
        <v>43461</v>
      </c>
      <c r="AL2249" s="71">
        <f t="shared" ca="1" si="7"/>
        <v>-498</v>
      </c>
      <c r="AM2249" s="71" t="str">
        <v>2018</v>
      </c>
      <c r="AN2249" s="70">
        <f t="shared" si="3"/>
        <v>43441</v>
      </c>
      <c r="AO2249" s="70" t="s">
        <v>123</v>
      </c>
    </row>
    <row r="2250" spans="1:41" ht="14.4">
      <c r="A2250" s="55" t="s">
        <v>30681</v>
      </c>
      <c r="B2250" s="56" t="s">
        <v>89</v>
      </c>
      <c r="C2250" s="57">
        <v>43431</v>
      </c>
      <c r="D2250" s="56" t="s">
        <v>90</v>
      </c>
      <c r="E2250" s="56" t="s">
        <v>276</v>
      </c>
      <c r="F2250" s="58" t="s">
        <v>214</v>
      </c>
      <c r="G2250" s="58" t="s">
        <v>214</v>
      </c>
      <c r="H2250" s="56" t="s">
        <v>2445</v>
      </c>
      <c r="I2250" s="57"/>
      <c r="J2250" s="57">
        <v>43461</v>
      </c>
      <c r="K2250" s="56" t="s">
        <v>18</v>
      </c>
      <c r="L2250" s="56" t="s">
        <v>14</v>
      </c>
      <c r="M2250" s="60" t="s">
        <v>30652</v>
      </c>
      <c r="N2250" s="61"/>
      <c r="O2250" s="61"/>
      <c r="P2250" s="56" t="s">
        <v>30682</v>
      </c>
      <c r="Q2250" s="56" t="s">
        <v>96</v>
      </c>
      <c r="R2250" s="56"/>
      <c r="S2250" s="56" t="s">
        <v>108</v>
      </c>
      <c r="T2250" s="56" t="s">
        <v>108</v>
      </c>
      <c r="U2250" s="56"/>
      <c r="V2250" s="56"/>
      <c r="W2250" s="56" t="s">
        <v>108</v>
      </c>
      <c r="X2250" s="56" t="s">
        <v>108</v>
      </c>
      <c r="Y2250" s="56" t="s">
        <v>108</v>
      </c>
      <c r="Z2250" s="56" t="s">
        <v>108</v>
      </c>
      <c r="AA2250" s="57">
        <v>43448</v>
      </c>
      <c r="AB2250" s="531"/>
      <c r="AC2250" s="64" t="s">
        <v>4069</v>
      </c>
      <c r="AD2250" s="56" t="s">
        <v>118</v>
      </c>
      <c r="AE2250" s="56"/>
      <c r="AF2250" s="61"/>
      <c r="AG2250" s="61"/>
      <c r="AH2250" s="67" t="str">
        <v>Nov</v>
      </c>
      <c r="AI2250" s="68" t="str">
        <v>Dec</v>
      </c>
      <c r="AJ2250" s="69">
        <f t="shared" si="6"/>
        <v>17</v>
      </c>
      <c r="AK2250" s="70">
        <f t="shared" si="1"/>
        <v>43461</v>
      </c>
      <c r="AL2250" s="71">
        <f t="shared" ca="1" si="7"/>
        <v>-498</v>
      </c>
      <c r="AM2250" s="71" t="str">
        <v>2018</v>
      </c>
      <c r="AN2250" s="70">
        <f t="shared" si="3"/>
        <v>43441</v>
      </c>
      <c r="AO2250" s="70" t="s">
        <v>123</v>
      </c>
    </row>
    <row r="2251" spans="1:41" ht="14.4">
      <c r="A2251" s="55" t="s">
        <v>30683</v>
      </c>
      <c r="B2251" s="56" t="s">
        <v>89</v>
      </c>
      <c r="C2251" s="57">
        <v>43431</v>
      </c>
      <c r="D2251" s="56" t="s">
        <v>90</v>
      </c>
      <c r="E2251" s="56" t="s">
        <v>12</v>
      </c>
      <c r="F2251" s="58" t="s">
        <v>106</v>
      </c>
      <c r="G2251" s="58" t="s">
        <v>107</v>
      </c>
      <c r="H2251" s="56" t="s">
        <v>12</v>
      </c>
      <c r="I2251" s="59"/>
      <c r="J2251" s="59"/>
      <c r="K2251" s="61"/>
      <c r="L2251" s="61"/>
      <c r="M2251" s="60" t="s">
        <v>30684</v>
      </c>
      <c r="N2251" s="61"/>
      <c r="O2251" s="56" t="s">
        <v>37</v>
      </c>
      <c r="P2251" s="56" t="s">
        <v>30685</v>
      </c>
      <c r="Q2251" s="56" t="s">
        <v>17</v>
      </c>
      <c r="R2251" s="66"/>
      <c r="S2251" s="61"/>
      <c r="T2251" s="61"/>
      <c r="U2251" s="402"/>
      <c r="V2251" s="66"/>
      <c r="W2251" s="66"/>
      <c r="X2251" s="402"/>
      <c r="Y2251" s="61"/>
      <c r="Z2251" s="56" t="s">
        <v>18</v>
      </c>
      <c r="AA2251" s="57">
        <v>43432</v>
      </c>
      <c r="AB2251" s="531"/>
      <c r="AC2251" s="95"/>
      <c r="AD2251" s="56" t="s">
        <v>79</v>
      </c>
      <c r="AE2251" s="56"/>
      <c r="AF2251" s="61"/>
      <c r="AG2251" s="61"/>
      <c r="AH2251" s="67" t="str">
        <v>Nov</v>
      </c>
      <c r="AI2251" s="68" t="str">
        <v>Nov</v>
      </c>
      <c r="AJ2251" s="69">
        <f t="shared" si="6"/>
        <v>1</v>
      </c>
      <c r="AK2251" s="70">
        <f t="shared" si="1"/>
        <v>43461</v>
      </c>
      <c r="AL2251" s="71">
        <f t="shared" ca="1" si="7"/>
        <v>-498</v>
      </c>
      <c r="AM2251" s="71" t="str">
        <v>2018</v>
      </c>
      <c r="AN2251" s="70">
        <f t="shared" si="3"/>
        <v>43441</v>
      </c>
      <c r="AO2251" s="70" t="s">
        <v>123</v>
      </c>
    </row>
    <row r="2252" spans="1:41" ht="14.4">
      <c r="A2252" s="55" t="s">
        <v>30686</v>
      </c>
      <c r="B2252" s="56" t="s">
        <v>89</v>
      </c>
      <c r="C2252" s="57">
        <v>43432</v>
      </c>
      <c r="D2252" s="56" t="s">
        <v>90</v>
      </c>
      <c r="E2252" s="56" t="s">
        <v>12</v>
      </c>
      <c r="F2252" s="58" t="s">
        <v>106</v>
      </c>
      <c r="G2252" s="58" t="s">
        <v>107</v>
      </c>
      <c r="H2252" s="56" t="s">
        <v>12</v>
      </c>
      <c r="I2252" s="59"/>
      <c r="J2252" s="59"/>
      <c r="K2252" s="61"/>
      <c r="L2252" s="61"/>
      <c r="M2252" s="60" t="s">
        <v>30687</v>
      </c>
      <c r="N2252" s="61"/>
      <c r="O2252" s="56" t="s">
        <v>189</v>
      </c>
      <c r="P2252" s="56" t="s">
        <v>30688</v>
      </c>
      <c r="Q2252" s="56" t="s">
        <v>17</v>
      </c>
      <c r="R2252" s="66"/>
      <c r="S2252" s="61"/>
      <c r="T2252" s="61"/>
      <c r="U2252" s="402"/>
      <c r="V2252" s="66"/>
      <c r="W2252" s="66"/>
      <c r="X2252" s="402"/>
      <c r="Y2252" s="56" t="s">
        <v>200</v>
      </c>
      <c r="Z2252" s="56" t="s">
        <v>14</v>
      </c>
      <c r="AA2252" s="57">
        <v>43434</v>
      </c>
      <c r="AB2252" s="531"/>
      <c r="AC2252" s="64" t="s">
        <v>30689</v>
      </c>
      <c r="AD2252" s="56" t="s">
        <v>294</v>
      </c>
      <c r="AE2252" s="56"/>
      <c r="AF2252" s="61"/>
      <c r="AG2252" s="61"/>
      <c r="AH2252" s="67" t="str">
        <v>Nov</v>
      </c>
      <c r="AI2252" s="68" t="str">
        <v>Nov</v>
      </c>
      <c r="AJ2252" s="69">
        <f t="shared" si="6"/>
        <v>2</v>
      </c>
      <c r="AK2252" s="70">
        <f t="shared" si="1"/>
        <v>43462</v>
      </c>
      <c r="AL2252" s="71">
        <f t="shared" ca="1" si="7"/>
        <v>-497</v>
      </c>
      <c r="AM2252" s="71" t="str">
        <v>2018</v>
      </c>
      <c r="AN2252" s="70">
        <f t="shared" si="3"/>
        <v>43442</v>
      </c>
      <c r="AO2252" s="70" t="s">
        <v>123</v>
      </c>
    </row>
    <row r="2253" spans="1:41" ht="14.4">
      <c r="A2253" s="55" t="s">
        <v>30690</v>
      </c>
      <c r="B2253" s="56" t="s">
        <v>89</v>
      </c>
      <c r="C2253" s="57">
        <v>43433</v>
      </c>
      <c r="D2253" s="56" t="s">
        <v>90</v>
      </c>
      <c r="E2253" s="56" t="s">
        <v>276</v>
      </c>
      <c r="F2253" s="58" t="s">
        <v>214</v>
      </c>
      <c r="G2253" s="58" t="s">
        <v>214</v>
      </c>
      <c r="H2253" s="56" t="s">
        <v>2445</v>
      </c>
      <c r="I2253" s="57"/>
      <c r="J2253" s="57">
        <v>43463</v>
      </c>
      <c r="K2253" s="61"/>
      <c r="L2253" s="61"/>
      <c r="M2253" s="60" t="s">
        <v>30691</v>
      </c>
      <c r="N2253" s="61"/>
      <c r="O2253" s="61"/>
      <c r="P2253" s="56" t="s">
        <v>30692</v>
      </c>
      <c r="Q2253" s="61"/>
      <c r="R2253" s="66"/>
      <c r="S2253" s="61"/>
      <c r="T2253" s="61"/>
      <c r="U2253" s="402"/>
      <c r="V2253" s="66"/>
      <c r="W2253" s="66"/>
      <c r="X2253" s="402"/>
      <c r="Y2253" s="56" t="s">
        <v>108</v>
      </c>
      <c r="Z2253" s="56" t="s">
        <v>18</v>
      </c>
      <c r="AA2253" s="57">
        <v>43434</v>
      </c>
      <c r="AB2253" s="531"/>
      <c r="AC2253" s="64" t="s">
        <v>30693</v>
      </c>
      <c r="AD2253" s="56" t="s">
        <v>294</v>
      </c>
      <c r="AE2253" s="56"/>
      <c r="AF2253" s="61"/>
      <c r="AG2253" s="61"/>
      <c r="AH2253" s="67" t="str">
        <v>Nov</v>
      </c>
      <c r="AI2253" s="68" t="str">
        <v>Nov</v>
      </c>
      <c r="AJ2253" s="69">
        <f t="shared" si="6"/>
        <v>1</v>
      </c>
      <c r="AK2253" s="70">
        <f t="shared" si="1"/>
        <v>43463</v>
      </c>
      <c r="AL2253" s="71">
        <f t="shared" ca="1" si="7"/>
        <v>-496</v>
      </c>
      <c r="AM2253" s="71" t="str">
        <v>2018</v>
      </c>
      <c r="AN2253" s="70">
        <f t="shared" si="3"/>
        <v>43443</v>
      </c>
      <c r="AO2253" s="70" t="s">
        <v>123</v>
      </c>
    </row>
    <row r="2254" spans="1:41" ht="14.4">
      <c r="A2254" s="55" t="s">
        <v>30694</v>
      </c>
      <c r="B2254" s="56" t="s">
        <v>89</v>
      </c>
      <c r="C2254" s="57">
        <v>43433</v>
      </c>
      <c r="D2254" s="56" t="s">
        <v>90</v>
      </c>
      <c r="E2254" s="56" t="s">
        <v>276</v>
      </c>
      <c r="F2254" s="58" t="s">
        <v>214</v>
      </c>
      <c r="G2254" s="58" t="s">
        <v>214</v>
      </c>
      <c r="H2254" s="56" t="s">
        <v>2445</v>
      </c>
      <c r="I2254" s="59"/>
      <c r="J2254" s="59"/>
      <c r="K2254" s="61"/>
      <c r="L2254" s="61"/>
      <c r="M2254" s="60" t="s">
        <v>30695</v>
      </c>
      <c r="N2254" s="61"/>
      <c r="O2254" s="61"/>
      <c r="P2254" s="61"/>
      <c r="Q2254" s="61"/>
      <c r="R2254" s="66"/>
      <c r="S2254" s="61"/>
      <c r="T2254" s="61"/>
      <c r="U2254" s="402"/>
      <c r="V2254" s="66"/>
      <c r="W2254" s="66"/>
      <c r="X2254" s="402"/>
      <c r="Y2254" s="56" t="s">
        <v>108</v>
      </c>
      <c r="Z2254" s="56" t="s">
        <v>18</v>
      </c>
      <c r="AA2254" s="57">
        <v>43440</v>
      </c>
      <c r="AB2254" s="531"/>
      <c r="AC2254" s="64" t="s">
        <v>30696</v>
      </c>
      <c r="AD2254" s="56" t="s">
        <v>294</v>
      </c>
      <c r="AE2254" s="56"/>
      <c r="AF2254" s="61"/>
      <c r="AG2254" s="61"/>
      <c r="AH2254" s="67" t="str">
        <v>Nov</v>
      </c>
      <c r="AI2254" s="68" t="str">
        <v>Dec</v>
      </c>
      <c r="AJ2254" s="69">
        <f t="shared" si="6"/>
        <v>7</v>
      </c>
      <c r="AK2254" s="70">
        <f t="shared" si="1"/>
        <v>43463</v>
      </c>
      <c r="AL2254" s="71">
        <f t="shared" ca="1" si="7"/>
        <v>-496</v>
      </c>
      <c r="AM2254" s="71" t="str">
        <v>2018</v>
      </c>
      <c r="AN2254" s="70">
        <f t="shared" si="3"/>
        <v>43443</v>
      </c>
      <c r="AO2254" s="70" t="s">
        <v>123</v>
      </c>
    </row>
    <row r="2255" spans="1:41" ht="14.4">
      <c r="A2255" s="55" t="s">
        <v>30697</v>
      </c>
      <c r="B2255" s="56" t="s">
        <v>89</v>
      </c>
      <c r="C2255" s="90">
        <v>43437</v>
      </c>
      <c r="D2255" s="56" t="s">
        <v>90</v>
      </c>
      <c r="E2255" s="56" t="s">
        <v>276</v>
      </c>
      <c r="F2255" s="58" t="s">
        <v>214</v>
      </c>
      <c r="G2255" s="58" t="s">
        <v>214</v>
      </c>
      <c r="H2255" s="56" t="s">
        <v>2445</v>
      </c>
      <c r="I2255" s="57"/>
      <c r="J2255" s="57">
        <v>43468</v>
      </c>
      <c r="K2255" s="56" t="s">
        <v>1851</v>
      </c>
      <c r="L2255" s="56" t="s">
        <v>14</v>
      </c>
      <c r="M2255" s="60" t="s">
        <v>30698</v>
      </c>
      <c r="N2255" s="61"/>
      <c r="O2255" s="56" t="s">
        <v>22</v>
      </c>
      <c r="P2255" s="61"/>
      <c r="Q2255" s="61"/>
      <c r="R2255" s="56"/>
      <c r="S2255" s="56" t="s">
        <v>108</v>
      </c>
      <c r="T2255" s="56" t="s">
        <v>108</v>
      </c>
      <c r="U2255" s="56"/>
      <c r="V2255" s="56"/>
      <c r="W2255" s="56" t="s">
        <v>108</v>
      </c>
      <c r="X2255" s="56" t="s">
        <v>108</v>
      </c>
      <c r="Y2255" s="61"/>
      <c r="Z2255" s="56" t="s">
        <v>14</v>
      </c>
      <c r="AA2255" s="57">
        <v>43446</v>
      </c>
      <c r="AB2255" s="531"/>
      <c r="AC2255" s="64" t="s">
        <v>30699</v>
      </c>
      <c r="AD2255" s="56" t="s">
        <v>118</v>
      </c>
      <c r="AE2255" s="56"/>
      <c r="AF2255" s="61"/>
      <c r="AG2255" s="61"/>
      <c r="AH2255" s="67" t="str">
        <v>Dec</v>
      </c>
      <c r="AI2255" s="68" t="str">
        <v>Dec</v>
      </c>
      <c r="AJ2255" s="69">
        <f t="shared" si="6"/>
        <v>9</v>
      </c>
      <c r="AK2255" s="70">
        <f t="shared" si="1"/>
        <v>43467</v>
      </c>
      <c r="AL2255" s="71">
        <f t="shared" ca="1" si="7"/>
        <v>-492</v>
      </c>
      <c r="AM2255" s="71" t="str">
        <v>2018</v>
      </c>
      <c r="AN2255" s="70">
        <f t="shared" si="3"/>
        <v>43447</v>
      </c>
      <c r="AO2255" s="70" t="s">
        <v>123</v>
      </c>
    </row>
    <row r="2256" spans="1:41" ht="14.4">
      <c r="A2256" s="55" t="s">
        <v>30700</v>
      </c>
      <c r="B2256" s="56" t="s">
        <v>89</v>
      </c>
      <c r="C2256" s="57">
        <v>43437</v>
      </c>
      <c r="D2256" s="56" t="s">
        <v>90</v>
      </c>
      <c r="E2256" s="56" t="s">
        <v>12</v>
      </c>
      <c r="F2256" s="58" t="s">
        <v>106</v>
      </c>
      <c r="G2256" s="58" t="s">
        <v>107</v>
      </c>
      <c r="H2256" s="56" t="s">
        <v>12</v>
      </c>
      <c r="I2256" s="59"/>
      <c r="J2256" s="59"/>
      <c r="K2256" s="61"/>
      <c r="L2256" s="61"/>
      <c r="M2256" s="60" t="s">
        <v>24231</v>
      </c>
      <c r="N2256" s="61"/>
      <c r="O2256" s="56" t="s">
        <v>20</v>
      </c>
      <c r="P2256" s="56" t="s">
        <v>30701</v>
      </c>
      <c r="Q2256" s="56" t="s">
        <v>17</v>
      </c>
      <c r="R2256" s="66"/>
      <c r="S2256" s="61"/>
      <c r="T2256" s="61"/>
      <c r="U2256" s="402"/>
      <c r="V2256" s="66"/>
      <c r="W2256" s="66"/>
      <c r="X2256" s="402"/>
      <c r="Y2256" s="61"/>
      <c r="Z2256" s="56" t="s">
        <v>18</v>
      </c>
      <c r="AA2256" s="57">
        <v>43448</v>
      </c>
      <c r="AB2256" s="531"/>
      <c r="AC2256" s="95"/>
      <c r="AD2256" s="56" t="s">
        <v>79</v>
      </c>
      <c r="AE2256" s="56"/>
      <c r="AF2256" s="61"/>
      <c r="AG2256" s="61"/>
      <c r="AH2256" s="67" t="str">
        <v>Dec</v>
      </c>
      <c r="AI2256" s="68" t="str">
        <v>Dec</v>
      </c>
      <c r="AJ2256" s="69">
        <f t="shared" si="6"/>
        <v>11</v>
      </c>
      <c r="AK2256" s="70">
        <f t="shared" si="1"/>
        <v>43467</v>
      </c>
      <c r="AL2256" s="71">
        <f t="shared" ca="1" si="7"/>
        <v>-492</v>
      </c>
      <c r="AM2256" s="71" t="str">
        <v>2018</v>
      </c>
      <c r="AN2256" s="70">
        <f t="shared" si="3"/>
        <v>43447</v>
      </c>
      <c r="AO2256" s="70" t="s">
        <v>123</v>
      </c>
    </row>
    <row r="2257" spans="1:41" ht="14.4">
      <c r="A2257" s="55" t="s">
        <v>30702</v>
      </c>
      <c r="B2257" s="56" t="s">
        <v>89</v>
      </c>
      <c r="C2257" s="57">
        <v>43440</v>
      </c>
      <c r="D2257" s="56" t="s">
        <v>90</v>
      </c>
      <c r="E2257" s="56" t="s">
        <v>276</v>
      </c>
      <c r="F2257" s="58" t="s">
        <v>214</v>
      </c>
      <c r="G2257" s="58" t="s">
        <v>214</v>
      </c>
      <c r="H2257" s="56" t="s">
        <v>2445</v>
      </c>
      <c r="I2257" s="57"/>
      <c r="J2257" s="57">
        <v>43471</v>
      </c>
      <c r="K2257" s="61"/>
      <c r="L2257" s="61"/>
      <c r="M2257" s="60" t="s">
        <v>25141</v>
      </c>
      <c r="N2257" s="61"/>
      <c r="O2257" s="61"/>
      <c r="P2257" s="61"/>
      <c r="Q2257" s="61"/>
      <c r="R2257" s="66"/>
      <c r="S2257" s="61"/>
      <c r="T2257" s="61"/>
      <c r="U2257" s="402"/>
      <c r="V2257" s="66"/>
      <c r="W2257" s="66"/>
      <c r="X2257" s="402"/>
      <c r="Y2257" s="61"/>
      <c r="Z2257" s="56" t="s">
        <v>14</v>
      </c>
      <c r="AA2257" s="57">
        <v>43444</v>
      </c>
      <c r="AB2257" s="531"/>
      <c r="AC2257" s="64" t="s">
        <v>30703</v>
      </c>
      <c r="AD2257" s="56" t="s">
        <v>224</v>
      </c>
      <c r="AE2257" s="61"/>
      <c r="AF2257" s="61"/>
      <c r="AG2257" s="61"/>
      <c r="AH2257" s="67" t="str">
        <v>Dec</v>
      </c>
      <c r="AI2257" s="68" t="str">
        <v>Dec</v>
      </c>
      <c r="AJ2257" s="69">
        <f t="shared" si="6"/>
        <v>4</v>
      </c>
      <c r="AK2257" s="70">
        <f t="shared" si="1"/>
        <v>43470</v>
      </c>
      <c r="AL2257" s="71">
        <f t="shared" ca="1" si="7"/>
        <v>-489</v>
      </c>
      <c r="AM2257" s="71" t="str">
        <v>2018</v>
      </c>
      <c r="AN2257" s="70">
        <f t="shared" si="3"/>
        <v>43450</v>
      </c>
      <c r="AO2257" s="70" t="s">
        <v>123</v>
      </c>
    </row>
    <row r="2258" spans="1:41" ht="14.4">
      <c r="A2258" s="55" t="s">
        <v>30704</v>
      </c>
      <c r="B2258" s="56" t="s">
        <v>89</v>
      </c>
      <c r="C2258" s="57">
        <v>43440</v>
      </c>
      <c r="D2258" s="56" t="s">
        <v>90</v>
      </c>
      <c r="E2258" s="56" t="s">
        <v>276</v>
      </c>
      <c r="F2258" s="58" t="s">
        <v>214</v>
      </c>
      <c r="G2258" s="58" t="s">
        <v>214</v>
      </c>
      <c r="H2258" s="56" t="s">
        <v>2445</v>
      </c>
      <c r="I2258" s="57"/>
      <c r="J2258" s="57">
        <v>43471</v>
      </c>
      <c r="K2258" s="56" t="s">
        <v>14</v>
      </c>
      <c r="L2258" s="56" t="s">
        <v>14</v>
      </c>
      <c r="M2258" s="60" t="s">
        <v>30705</v>
      </c>
      <c r="N2258" s="61"/>
      <c r="O2258" s="61"/>
      <c r="P2258" s="61"/>
      <c r="Q2258" s="61"/>
      <c r="R2258" s="56"/>
      <c r="S2258" s="56" t="s">
        <v>108</v>
      </c>
      <c r="T2258" s="56" t="s">
        <v>108</v>
      </c>
      <c r="U2258" s="56"/>
      <c r="V2258" s="56"/>
      <c r="W2258" s="56" t="s">
        <v>108</v>
      </c>
      <c r="X2258" s="56" t="s">
        <v>108</v>
      </c>
      <c r="Y2258" s="61"/>
      <c r="Z2258" s="56" t="s">
        <v>14</v>
      </c>
      <c r="AA2258" s="57">
        <v>43462</v>
      </c>
      <c r="AB2258" s="531"/>
      <c r="AC2258" s="64" t="s">
        <v>30706</v>
      </c>
      <c r="AD2258" s="56" t="s">
        <v>294</v>
      </c>
      <c r="AE2258" s="56"/>
      <c r="AF2258" s="61"/>
      <c r="AG2258" s="61"/>
      <c r="AH2258" s="67" t="str">
        <v>Dec</v>
      </c>
      <c r="AI2258" s="68" t="str">
        <v>Dec</v>
      </c>
      <c r="AJ2258" s="69">
        <f t="shared" si="6"/>
        <v>22</v>
      </c>
      <c r="AK2258" s="70">
        <f t="shared" si="1"/>
        <v>43470</v>
      </c>
      <c r="AL2258" s="71">
        <f t="shared" ca="1" si="7"/>
        <v>-489</v>
      </c>
      <c r="AM2258" s="71" t="str">
        <v>2018</v>
      </c>
      <c r="AN2258" s="70">
        <f t="shared" si="3"/>
        <v>43450</v>
      </c>
      <c r="AO2258" s="70" t="s">
        <v>123</v>
      </c>
    </row>
    <row r="2259" spans="1:41" ht="14.4">
      <c r="A2259" s="55" t="s">
        <v>30707</v>
      </c>
      <c r="B2259" s="56" t="s">
        <v>89</v>
      </c>
      <c r="C2259" s="57">
        <v>43445</v>
      </c>
      <c r="D2259" s="56" t="s">
        <v>90</v>
      </c>
      <c r="E2259" s="56" t="s">
        <v>32</v>
      </c>
      <c r="F2259" s="58" t="s">
        <v>106</v>
      </c>
      <c r="G2259" s="58" t="s">
        <v>177</v>
      </c>
      <c r="H2259" s="56" t="s">
        <v>2445</v>
      </c>
      <c r="I2259" s="59"/>
      <c r="J2259" s="59"/>
      <c r="K2259" s="61"/>
      <c r="L2259" s="61"/>
      <c r="M2259" s="60" t="s">
        <v>30708</v>
      </c>
      <c r="N2259" s="61"/>
      <c r="O2259" s="61"/>
      <c r="P2259" s="61"/>
      <c r="Q2259" s="56" t="s">
        <v>96</v>
      </c>
      <c r="R2259" s="66"/>
      <c r="S2259" s="61"/>
      <c r="T2259" s="61"/>
      <c r="U2259" s="402"/>
      <c r="V2259" s="66"/>
      <c r="W2259" s="66"/>
      <c r="X2259" s="402"/>
      <c r="Y2259" s="61"/>
      <c r="Z2259" s="56" t="s">
        <v>18</v>
      </c>
      <c r="AA2259" s="57">
        <v>43122</v>
      </c>
      <c r="AB2259" s="531"/>
      <c r="AC2259" s="64" t="s">
        <v>30709</v>
      </c>
      <c r="AD2259" s="56" t="s">
        <v>79</v>
      </c>
      <c r="AE2259" s="61"/>
      <c r="AF2259" s="61"/>
      <c r="AG2259" s="61"/>
      <c r="AH2259" s="67" t="str">
        <v>Dec</v>
      </c>
      <c r="AI2259" s="68" t="str">
        <v>Jan</v>
      </c>
      <c r="AJ2259" s="69">
        <f t="shared" si="6"/>
        <v>-323</v>
      </c>
      <c r="AK2259" s="70">
        <f t="shared" si="1"/>
        <v>43475</v>
      </c>
      <c r="AL2259" s="71">
        <f t="shared" ca="1" si="7"/>
        <v>-484</v>
      </c>
      <c r="AM2259" s="71" t="str">
        <v>2018</v>
      </c>
      <c r="AN2259" s="70">
        <f t="shared" si="3"/>
        <v>43455</v>
      </c>
      <c r="AO2259" s="70" t="s">
        <v>123</v>
      </c>
    </row>
    <row r="2260" spans="1:41" ht="14.4">
      <c r="A2260" s="55" t="s">
        <v>30710</v>
      </c>
      <c r="B2260" s="56" t="s">
        <v>89</v>
      </c>
      <c r="C2260" s="57">
        <v>43445</v>
      </c>
      <c r="D2260" s="56" t="s">
        <v>90</v>
      </c>
      <c r="E2260" s="56" t="s">
        <v>32</v>
      </c>
      <c r="F2260" s="58" t="s">
        <v>106</v>
      </c>
      <c r="G2260" s="58" t="s">
        <v>177</v>
      </c>
      <c r="H2260" s="56" t="s">
        <v>2445</v>
      </c>
      <c r="I2260" s="59"/>
      <c r="J2260" s="59"/>
      <c r="K2260" s="61"/>
      <c r="L2260" s="61"/>
      <c r="M2260" s="60" t="s">
        <v>30711</v>
      </c>
      <c r="N2260" s="61"/>
      <c r="O2260" s="61"/>
      <c r="P2260" s="61"/>
      <c r="Q2260" s="61"/>
      <c r="R2260" s="66"/>
      <c r="S2260" s="61"/>
      <c r="T2260" s="61"/>
      <c r="U2260" s="402"/>
      <c r="V2260" s="66"/>
      <c r="W2260" s="66"/>
      <c r="X2260" s="402"/>
      <c r="Y2260" s="61"/>
      <c r="Z2260" s="56" t="s">
        <v>14</v>
      </c>
      <c r="AA2260" s="57">
        <v>43446</v>
      </c>
      <c r="AB2260" s="531"/>
      <c r="AC2260" s="64" t="s">
        <v>30712</v>
      </c>
      <c r="AD2260" s="56" t="s">
        <v>179</v>
      </c>
      <c r="AE2260" s="61"/>
      <c r="AF2260" s="61"/>
      <c r="AG2260" s="61"/>
      <c r="AH2260" s="67" t="str">
        <v>Dec</v>
      </c>
      <c r="AI2260" s="68" t="str">
        <v>Dec</v>
      </c>
      <c r="AJ2260" s="69">
        <f t="shared" si="6"/>
        <v>1</v>
      </c>
      <c r="AK2260" s="70">
        <f t="shared" si="1"/>
        <v>43475</v>
      </c>
      <c r="AL2260" s="71">
        <f t="shared" ca="1" si="7"/>
        <v>-484</v>
      </c>
      <c r="AM2260" s="71" t="str">
        <v>2018</v>
      </c>
      <c r="AN2260" s="70">
        <f t="shared" si="3"/>
        <v>43455</v>
      </c>
      <c r="AO2260" s="70" t="s">
        <v>123</v>
      </c>
    </row>
    <row r="2261" spans="1:41" ht="14.4">
      <c r="A2261" s="55" t="s">
        <v>30713</v>
      </c>
      <c r="B2261" s="56" t="s">
        <v>89</v>
      </c>
      <c r="C2261" s="57">
        <v>43460</v>
      </c>
      <c r="D2261" s="56" t="s">
        <v>1027</v>
      </c>
      <c r="E2261" s="56" t="s">
        <v>30</v>
      </c>
      <c r="F2261" s="58" t="s">
        <v>106</v>
      </c>
      <c r="G2261" s="58" t="s">
        <v>107</v>
      </c>
      <c r="H2261" s="56" t="s">
        <v>30</v>
      </c>
      <c r="I2261" s="59"/>
      <c r="J2261" s="59"/>
      <c r="K2261" s="61"/>
      <c r="L2261" s="61"/>
      <c r="M2261" s="60" t="s">
        <v>642</v>
      </c>
      <c r="N2261" s="61"/>
      <c r="O2261" s="56" t="s">
        <v>22</v>
      </c>
      <c r="P2261" s="56" t="s">
        <v>30714</v>
      </c>
      <c r="Q2261" s="56" t="s">
        <v>21</v>
      </c>
      <c r="R2261" s="66"/>
      <c r="S2261" s="61"/>
      <c r="T2261" s="61"/>
      <c r="U2261" s="402"/>
      <c r="V2261" s="66"/>
      <c r="W2261" s="66"/>
      <c r="X2261" s="402"/>
      <c r="Y2261" s="61"/>
      <c r="Z2261" s="56" t="s">
        <v>18</v>
      </c>
      <c r="AA2261" s="57">
        <v>43461</v>
      </c>
      <c r="AB2261" s="532">
        <v>6</v>
      </c>
      <c r="AC2261" s="95"/>
      <c r="AD2261" s="56" t="s">
        <v>79</v>
      </c>
      <c r="AE2261" s="61"/>
      <c r="AF2261" s="61"/>
      <c r="AG2261" s="61"/>
      <c r="AH2261" s="67" t="str">
        <v>Dec</v>
      </c>
      <c r="AI2261" s="68" t="str">
        <v>Dec</v>
      </c>
      <c r="AJ2261" s="69">
        <f t="shared" si="6"/>
        <v>1</v>
      </c>
      <c r="AK2261" s="70">
        <f t="shared" si="1"/>
        <v>43490</v>
      </c>
      <c r="AL2261" s="71">
        <f t="shared" ca="1" si="7"/>
        <v>-469</v>
      </c>
      <c r="AM2261" s="71" t="str">
        <v>2018</v>
      </c>
      <c r="AN2261" s="70">
        <f t="shared" si="3"/>
        <v>43470</v>
      </c>
      <c r="AO2261" s="70" t="s">
        <v>123</v>
      </c>
    </row>
    <row r="2262" spans="1:41" ht="14.4">
      <c r="A2262" s="55" t="s">
        <v>30715</v>
      </c>
      <c r="B2262" s="56" t="s">
        <v>89</v>
      </c>
      <c r="C2262" s="57">
        <v>43445</v>
      </c>
      <c r="D2262" s="56" t="s">
        <v>90</v>
      </c>
      <c r="E2262" s="56" t="s">
        <v>32</v>
      </c>
      <c r="F2262" s="58" t="s">
        <v>106</v>
      </c>
      <c r="G2262" s="58" t="s">
        <v>177</v>
      </c>
      <c r="H2262" s="56" t="s">
        <v>2445</v>
      </c>
      <c r="I2262" s="59"/>
      <c r="J2262" s="59"/>
      <c r="K2262" s="61"/>
      <c r="L2262" s="61"/>
      <c r="M2262" s="60" t="s">
        <v>30716</v>
      </c>
      <c r="N2262" s="61"/>
      <c r="O2262" s="61"/>
      <c r="P2262" s="61"/>
      <c r="Q2262" s="61"/>
      <c r="R2262" s="66"/>
      <c r="S2262" s="61"/>
      <c r="T2262" s="61"/>
      <c r="U2262" s="402"/>
      <c r="V2262" s="66"/>
      <c r="W2262" s="66"/>
      <c r="X2262" s="402"/>
      <c r="Y2262" s="61"/>
      <c r="Z2262" s="56" t="s">
        <v>18</v>
      </c>
      <c r="AA2262" s="57">
        <v>43445</v>
      </c>
      <c r="AB2262" s="531"/>
      <c r="AC2262" s="64" t="s">
        <v>30717</v>
      </c>
      <c r="AD2262" s="56" t="s">
        <v>79</v>
      </c>
      <c r="AE2262" s="61"/>
      <c r="AF2262" s="61"/>
      <c r="AG2262" s="61"/>
      <c r="AH2262" s="67" t="str">
        <v>Dec</v>
      </c>
      <c r="AI2262" s="68" t="str">
        <v>Dec</v>
      </c>
      <c r="AJ2262" s="69">
        <f t="shared" si="6"/>
        <v>0</v>
      </c>
      <c r="AK2262" s="70">
        <f t="shared" si="1"/>
        <v>43475</v>
      </c>
      <c r="AL2262" s="71">
        <f t="shared" ca="1" si="7"/>
        <v>-484</v>
      </c>
      <c r="AM2262" s="71" t="str">
        <v>2018</v>
      </c>
      <c r="AN2262" s="70">
        <f t="shared" si="3"/>
        <v>43455</v>
      </c>
      <c r="AO2262" s="70" t="s">
        <v>123</v>
      </c>
    </row>
    <row r="2263" spans="1:41" ht="14.4">
      <c r="A2263" s="55" t="s">
        <v>30718</v>
      </c>
      <c r="B2263" s="56" t="s">
        <v>89</v>
      </c>
      <c r="C2263" s="57"/>
      <c r="D2263" s="56"/>
      <c r="E2263" s="56"/>
      <c r="F2263" s="58"/>
      <c r="G2263" s="58"/>
      <c r="H2263" s="56"/>
      <c r="I2263" s="57"/>
      <c r="J2263" s="57"/>
      <c r="K2263" s="56"/>
      <c r="L2263" s="61"/>
      <c r="M2263" s="197"/>
      <c r="N2263" s="61"/>
      <c r="O2263" s="61"/>
      <c r="P2263" s="61"/>
      <c r="Q2263" s="61"/>
      <c r="R2263" s="66"/>
      <c r="S2263" s="61"/>
      <c r="T2263" s="61"/>
      <c r="U2263" s="402"/>
      <c r="V2263" s="66"/>
      <c r="W2263" s="66"/>
      <c r="X2263" s="402"/>
      <c r="Y2263" s="61"/>
      <c r="Z2263" s="61"/>
      <c r="AA2263" s="57">
        <v>43756</v>
      </c>
      <c r="AB2263" s="531"/>
      <c r="AC2263" s="64" t="s">
        <v>30719</v>
      </c>
      <c r="AD2263" s="61"/>
      <c r="AE2263" s="61"/>
      <c r="AF2263" s="61"/>
      <c r="AG2263" s="61"/>
      <c r="AH2263" s="67" t="str">
        <v/>
      </c>
      <c r="AI2263" s="68" t="str">
        <v>Oct</v>
      </c>
      <c r="AJ2263" s="69">
        <f t="shared" si="6"/>
        <v>43756</v>
      </c>
      <c r="AK2263" s="70" t="str">
        <f t="shared" si="1"/>
        <v/>
      </c>
      <c r="AL2263" s="71" t="e">
        <f t="shared" ca="1" si="7"/>
        <v>#VALUE!</v>
      </c>
      <c r="AM2263" s="71" t="str">
        <v/>
      </c>
      <c r="AN2263" s="70" t="str">
        <f t="shared" si="3"/>
        <v/>
      </c>
      <c r="AO2263" s="70" t="s">
        <v>123</v>
      </c>
    </row>
    <row r="2264" spans="1:41" ht="14.4">
      <c r="A2264" s="55" t="s">
        <v>30720</v>
      </c>
      <c r="B2264" s="56" t="s">
        <v>89</v>
      </c>
      <c r="C2264" s="57">
        <v>43447</v>
      </c>
      <c r="D2264" s="56" t="s">
        <v>90</v>
      </c>
      <c r="E2264" s="56" t="s">
        <v>276</v>
      </c>
      <c r="F2264" s="58" t="s">
        <v>214</v>
      </c>
      <c r="G2264" s="58" t="s">
        <v>214</v>
      </c>
      <c r="H2264" s="56" t="s">
        <v>2445</v>
      </c>
      <c r="I2264" s="57"/>
      <c r="J2264" s="57">
        <v>43478</v>
      </c>
      <c r="K2264" s="56" t="s">
        <v>6453</v>
      </c>
      <c r="L2264" s="56" t="s">
        <v>14</v>
      </c>
      <c r="M2264" s="60" t="s">
        <v>30721</v>
      </c>
      <c r="N2264" s="61"/>
      <c r="O2264" s="61"/>
      <c r="P2264" s="61"/>
      <c r="Q2264" s="61"/>
      <c r="R2264" s="56"/>
      <c r="S2264" s="56" t="s">
        <v>108</v>
      </c>
      <c r="T2264" s="56" t="s">
        <v>108</v>
      </c>
      <c r="U2264" s="56"/>
      <c r="V2264" s="56"/>
      <c r="W2264" s="56" t="s">
        <v>108</v>
      </c>
      <c r="X2264" s="56" t="s">
        <v>108</v>
      </c>
      <c r="Y2264" s="61"/>
      <c r="Z2264" s="56" t="s">
        <v>14</v>
      </c>
      <c r="AA2264" s="57">
        <v>43447</v>
      </c>
      <c r="AB2264" s="531"/>
      <c r="AC2264" s="64" t="s">
        <v>30722</v>
      </c>
      <c r="AD2264" s="56" t="s">
        <v>705</v>
      </c>
      <c r="AE2264" s="56"/>
      <c r="AF2264" s="61"/>
      <c r="AG2264" s="61"/>
      <c r="AH2264" s="67" t="str">
        <v>Dec</v>
      </c>
      <c r="AI2264" s="68" t="str">
        <v>Dec</v>
      </c>
      <c r="AJ2264" s="69">
        <f t="shared" si="6"/>
        <v>0</v>
      </c>
      <c r="AK2264" s="70">
        <f t="shared" si="1"/>
        <v>43477</v>
      </c>
      <c r="AL2264" s="71">
        <f t="shared" ca="1" si="7"/>
        <v>-482</v>
      </c>
      <c r="AM2264" s="71" t="str">
        <v>2018</v>
      </c>
      <c r="AN2264" s="70">
        <f t="shared" si="3"/>
        <v>43457</v>
      </c>
      <c r="AO2264" s="70" t="s">
        <v>123</v>
      </c>
    </row>
    <row r="2265" spans="1:41" ht="14.4">
      <c r="A2265" s="55" t="s">
        <v>30723</v>
      </c>
      <c r="B2265" s="56" t="s">
        <v>89</v>
      </c>
      <c r="C2265" s="57">
        <v>43447</v>
      </c>
      <c r="D2265" s="56" t="s">
        <v>90</v>
      </c>
      <c r="E2265" s="56" t="s">
        <v>276</v>
      </c>
      <c r="F2265" s="58" t="s">
        <v>214</v>
      </c>
      <c r="G2265" s="58" t="s">
        <v>214</v>
      </c>
      <c r="H2265" s="56" t="s">
        <v>2445</v>
      </c>
      <c r="I2265" s="57"/>
      <c r="J2265" s="57">
        <v>43478</v>
      </c>
      <c r="K2265" s="56" t="s">
        <v>1946</v>
      </c>
      <c r="L2265" s="56" t="s">
        <v>1946</v>
      </c>
      <c r="M2265" s="60" t="s">
        <v>30724</v>
      </c>
      <c r="N2265" s="61"/>
      <c r="O2265" s="61"/>
      <c r="P2265" s="61"/>
      <c r="Q2265" s="56" t="s">
        <v>96</v>
      </c>
      <c r="R2265" s="56"/>
      <c r="S2265" s="56" t="s">
        <v>108</v>
      </c>
      <c r="T2265" s="56" t="s">
        <v>18</v>
      </c>
      <c r="U2265" s="104">
        <v>43455</v>
      </c>
      <c r="V2265" s="56"/>
      <c r="W2265" s="56">
        <v>69.75</v>
      </c>
      <c r="X2265" s="400">
        <v>43470</v>
      </c>
      <c r="Y2265" s="61"/>
      <c r="Z2265" s="56" t="s">
        <v>18</v>
      </c>
      <c r="AA2265" s="57">
        <v>43105</v>
      </c>
      <c r="AB2265" s="531"/>
      <c r="AC2265" s="64" t="s">
        <v>30725</v>
      </c>
      <c r="AD2265" s="56" t="s">
        <v>79</v>
      </c>
      <c r="AE2265" s="56"/>
      <c r="AF2265" s="61"/>
      <c r="AG2265" s="61"/>
      <c r="AH2265" s="67" t="str">
        <v>Dec</v>
      </c>
      <c r="AI2265" s="68" t="str">
        <v>Jan</v>
      </c>
      <c r="AJ2265" s="69">
        <f t="shared" si="6"/>
        <v>-342</v>
      </c>
      <c r="AK2265" s="70">
        <f t="shared" si="1"/>
        <v>43477</v>
      </c>
      <c r="AL2265" s="71">
        <f t="shared" ca="1" si="7"/>
        <v>-482</v>
      </c>
      <c r="AM2265" s="71" t="str">
        <v>2018</v>
      </c>
      <c r="AN2265" s="70">
        <f t="shared" si="3"/>
        <v>43457</v>
      </c>
      <c r="AO2265" s="70" t="s">
        <v>123</v>
      </c>
    </row>
    <row r="2266" spans="1:41" ht="14.4">
      <c r="A2266" s="55" t="s">
        <v>30726</v>
      </c>
      <c r="B2266" s="56" t="s">
        <v>89</v>
      </c>
      <c r="C2266" s="57">
        <v>43446</v>
      </c>
      <c r="D2266" s="56" t="s">
        <v>90</v>
      </c>
      <c r="E2266" s="56" t="s">
        <v>30</v>
      </c>
      <c r="F2266" s="58" t="s">
        <v>106</v>
      </c>
      <c r="G2266" s="58" t="s">
        <v>107</v>
      </c>
      <c r="H2266" s="56" t="s">
        <v>30</v>
      </c>
      <c r="I2266" s="59"/>
      <c r="J2266" s="59"/>
      <c r="K2266" s="61"/>
      <c r="L2266" s="61"/>
      <c r="M2266" s="60" t="s">
        <v>30727</v>
      </c>
      <c r="N2266" s="61"/>
      <c r="O2266" s="56" t="s">
        <v>33</v>
      </c>
      <c r="P2266" s="56" t="s">
        <v>2223</v>
      </c>
      <c r="Q2266" s="56" t="s">
        <v>17</v>
      </c>
      <c r="R2266" s="66"/>
      <c r="S2266" s="61"/>
      <c r="T2266" s="61"/>
      <c r="U2266" s="402"/>
      <c r="V2266" s="66"/>
      <c r="W2266" s="66"/>
      <c r="X2266" s="402"/>
      <c r="Y2266" s="56" t="s">
        <v>200</v>
      </c>
      <c r="Z2266" s="56" t="s">
        <v>14</v>
      </c>
      <c r="AA2266" s="57">
        <v>43451</v>
      </c>
      <c r="AB2266" s="531"/>
      <c r="AC2266" s="64" t="s">
        <v>30728</v>
      </c>
      <c r="AD2266" s="56" t="s">
        <v>294</v>
      </c>
      <c r="AE2266" s="61"/>
      <c r="AF2266" s="61"/>
      <c r="AG2266" s="61"/>
      <c r="AH2266" s="67" t="str">
        <v>Dec</v>
      </c>
      <c r="AI2266" s="68" t="str">
        <v>Dec</v>
      </c>
      <c r="AJ2266" s="69">
        <f t="shared" si="6"/>
        <v>5</v>
      </c>
      <c r="AK2266" s="70">
        <f t="shared" si="1"/>
        <v>43476</v>
      </c>
      <c r="AL2266" s="71">
        <f t="shared" ca="1" si="7"/>
        <v>-483</v>
      </c>
      <c r="AM2266" s="71" t="str">
        <v>2018</v>
      </c>
      <c r="AN2266" s="70">
        <f t="shared" si="3"/>
        <v>43456</v>
      </c>
      <c r="AO2266" s="70" t="s">
        <v>123</v>
      </c>
    </row>
    <row r="2267" spans="1:41" ht="14.4">
      <c r="A2267" s="55" t="s">
        <v>30729</v>
      </c>
      <c r="B2267" s="56" t="s">
        <v>89</v>
      </c>
      <c r="C2267" s="57">
        <v>43447</v>
      </c>
      <c r="D2267" s="56" t="s">
        <v>90</v>
      </c>
      <c r="E2267" s="56" t="s">
        <v>30730</v>
      </c>
      <c r="F2267" s="58" t="s">
        <v>106</v>
      </c>
      <c r="G2267" s="58" t="s">
        <v>177</v>
      </c>
      <c r="H2267" s="56" t="s">
        <v>32</v>
      </c>
      <c r="I2267" s="59"/>
      <c r="J2267" s="59"/>
      <c r="K2267" s="61"/>
      <c r="L2267" s="61"/>
      <c r="M2267" s="60" t="s">
        <v>30731</v>
      </c>
      <c r="N2267" s="61"/>
      <c r="O2267" s="61"/>
      <c r="P2267" s="61"/>
      <c r="Q2267" s="56" t="s">
        <v>96</v>
      </c>
      <c r="R2267" s="66"/>
      <c r="S2267" s="61"/>
      <c r="T2267" s="61"/>
      <c r="U2267" s="402"/>
      <c r="V2267" s="66"/>
      <c r="W2267" s="66"/>
      <c r="X2267" s="402"/>
      <c r="Y2267" s="61"/>
      <c r="Z2267" s="56" t="s">
        <v>18</v>
      </c>
      <c r="AA2267" s="57">
        <v>43452</v>
      </c>
      <c r="AB2267" s="531"/>
      <c r="AC2267" s="64" t="s">
        <v>30732</v>
      </c>
      <c r="AD2267" s="56" t="s">
        <v>79</v>
      </c>
      <c r="AE2267" s="61"/>
      <c r="AF2267" s="61"/>
      <c r="AG2267" s="61"/>
      <c r="AH2267" s="67" t="str">
        <v>Dec</v>
      </c>
      <c r="AI2267" s="68" t="str">
        <v>Dec</v>
      </c>
      <c r="AJ2267" s="69">
        <f t="shared" si="6"/>
        <v>5</v>
      </c>
      <c r="AK2267" s="70">
        <f t="shared" si="1"/>
        <v>43477</v>
      </c>
      <c r="AL2267" s="71">
        <f t="shared" ca="1" si="7"/>
        <v>-482</v>
      </c>
      <c r="AM2267" s="71" t="str">
        <v>2018</v>
      </c>
      <c r="AN2267" s="70">
        <f t="shared" si="3"/>
        <v>43457</v>
      </c>
      <c r="AO2267" s="70" t="s">
        <v>123</v>
      </c>
    </row>
    <row r="2268" spans="1:41" ht="14.4">
      <c r="A2268" s="55" t="s">
        <v>30733</v>
      </c>
      <c r="B2268" s="56" t="s">
        <v>89</v>
      </c>
      <c r="C2268" s="104">
        <v>43453</v>
      </c>
      <c r="D2268" s="56" t="s">
        <v>90</v>
      </c>
      <c r="E2268" s="56" t="s">
        <v>276</v>
      </c>
      <c r="F2268" s="58" t="s">
        <v>214</v>
      </c>
      <c r="G2268" s="58" t="s">
        <v>214</v>
      </c>
      <c r="H2268" s="56" t="s">
        <v>2445</v>
      </c>
      <c r="I2268" s="57"/>
      <c r="J2268" s="57">
        <v>43484</v>
      </c>
      <c r="K2268" s="56" t="s">
        <v>1841</v>
      </c>
      <c r="L2268" s="56" t="s">
        <v>18</v>
      </c>
      <c r="M2268" s="60" t="s">
        <v>30734</v>
      </c>
      <c r="N2268" s="61"/>
      <c r="O2268" s="61"/>
      <c r="P2268" s="61"/>
      <c r="Q2268" s="56" t="s">
        <v>478</v>
      </c>
      <c r="R2268" s="56"/>
      <c r="S2268" s="56" t="s">
        <v>108</v>
      </c>
      <c r="T2268" s="56" t="s">
        <v>108</v>
      </c>
      <c r="U2268" s="56"/>
      <c r="V2268" s="56"/>
      <c r="W2268" s="56" t="s">
        <v>108</v>
      </c>
      <c r="X2268" s="56" t="s">
        <v>108</v>
      </c>
      <c r="Y2268" s="61"/>
      <c r="Z2268" s="56" t="s">
        <v>18</v>
      </c>
      <c r="AA2268" s="57">
        <v>43150</v>
      </c>
      <c r="AB2268" s="531"/>
      <c r="AC2268" s="64" t="s">
        <v>30735</v>
      </c>
      <c r="AD2268" s="56" t="s">
        <v>79</v>
      </c>
      <c r="AE2268" s="56"/>
      <c r="AF2268" s="61"/>
      <c r="AG2268" s="61"/>
      <c r="AH2268" s="67" t="str">
        <v>Dec</v>
      </c>
      <c r="AI2268" s="68" t="str">
        <v>Feb</v>
      </c>
      <c r="AJ2268" s="69">
        <f t="shared" si="6"/>
        <v>-303</v>
      </c>
      <c r="AK2268" s="70">
        <f t="shared" si="1"/>
        <v>43483</v>
      </c>
      <c r="AL2268" s="71">
        <f t="shared" ca="1" si="7"/>
        <v>-476</v>
      </c>
      <c r="AM2268" s="71" t="str">
        <v>2018</v>
      </c>
      <c r="AN2268" s="70">
        <f t="shared" si="3"/>
        <v>43463</v>
      </c>
      <c r="AO2268" s="70" t="s">
        <v>123</v>
      </c>
    </row>
    <row r="2269" spans="1:41" ht="14.4">
      <c r="A2269" s="55" t="s">
        <v>30736</v>
      </c>
      <c r="B2269" s="56" t="s">
        <v>89</v>
      </c>
      <c r="C2269" s="57">
        <v>43453</v>
      </c>
      <c r="D2269" s="56" t="s">
        <v>90</v>
      </c>
      <c r="E2269" s="56" t="s">
        <v>276</v>
      </c>
      <c r="F2269" s="58" t="s">
        <v>214</v>
      </c>
      <c r="G2269" s="58" t="s">
        <v>214</v>
      </c>
      <c r="H2269" s="56" t="s">
        <v>2445</v>
      </c>
      <c r="I2269" s="57"/>
      <c r="J2269" s="57">
        <v>43484</v>
      </c>
      <c r="K2269" s="56" t="s">
        <v>331</v>
      </c>
      <c r="L2269" s="56" t="s">
        <v>108</v>
      </c>
      <c r="M2269" s="60" t="s">
        <v>30737</v>
      </c>
      <c r="N2269" s="61"/>
      <c r="O2269" s="61"/>
      <c r="P2269" s="56" t="s">
        <v>30738</v>
      </c>
      <c r="Q2269" s="61"/>
      <c r="R2269" s="56"/>
      <c r="S2269" s="56" t="s">
        <v>108</v>
      </c>
      <c r="T2269" s="56" t="s">
        <v>108</v>
      </c>
      <c r="U2269" s="56"/>
      <c r="V2269" s="56"/>
      <c r="W2269" s="56" t="s">
        <v>108</v>
      </c>
      <c r="X2269" s="56" t="s">
        <v>108</v>
      </c>
      <c r="Y2269" s="61"/>
      <c r="Z2269" s="56" t="s">
        <v>14</v>
      </c>
      <c r="AA2269" s="57">
        <v>43138</v>
      </c>
      <c r="AB2269" s="531"/>
      <c r="AC2269" s="64" t="s">
        <v>30739</v>
      </c>
      <c r="AD2269" s="56" t="s">
        <v>79</v>
      </c>
      <c r="AE2269" s="61"/>
      <c r="AF2269" s="61"/>
      <c r="AG2269" s="61"/>
      <c r="AH2269" s="67" t="str">
        <v>Dec</v>
      </c>
      <c r="AI2269" s="68" t="str">
        <v>Feb</v>
      </c>
      <c r="AJ2269" s="69">
        <f t="shared" si="6"/>
        <v>-315</v>
      </c>
      <c r="AK2269" s="70">
        <f t="shared" si="1"/>
        <v>43483</v>
      </c>
      <c r="AL2269" s="71">
        <f t="shared" ca="1" si="7"/>
        <v>-476</v>
      </c>
      <c r="AM2269" s="71" t="str">
        <v>2018</v>
      </c>
      <c r="AN2269" s="70">
        <f t="shared" si="3"/>
        <v>43463</v>
      </c>
      <c r="AO2269" s="70" t="s">
        <v>123</v>
      </c>
    </row>
    <row r="2270" spans="1:41" ht="14.4">
      <c r="A2270" s="55" t="s">
        <v>30740</v>
      </c>
      <c r="B2270" s="56" t="s">
        <v>89</v>
      </c>
      <c r="C2270" s="57">
        <v>43454</v>
      </c>
      <c r="D2270" s="56" t="s">
        <v>90</v>
      </c>
      <c r="E2270" s="56" t="s">
        <v>276</v>
      </c>
      <c r="F2270" s="58" t="s">
        <v>214</v>
      </c>
      <c r="G2270" s="58" t="s">
        <v>214</v>
      </c>
      <c r="H2270" s="56" t="s">
        <v>2445</v>
      </c>
      <c r="I2270" s="57"/>
      <c r="J2270" s="57">
        <v>43485</v>
      </c>
      <c r="K2270" s="56" t="s">
        <v>1841</v>
      </c>
      <c r="L2270" s="56" t="s">
        <v>1841</v>
      </c>
      <c r="M2270" s="60" t="s">
        <v>30741</v>
      </c>
      <c r="N2270" s="61"/>
      <c r="O2270" s="56" t="s">
        <v>132</v>
      </c>
      <c r="P2270" s="56" t="s">
        <v>30742</v>
      </c>
      <c r="Q2270" s="56" t="s">
        <v>96</v>
      </c>
      <c r="R2270" s="56"/>
      <c r="S2270" s="56" t="s">
        <v>108</v>
      </c>
      <c r="T2270" s="56" t="s">
        <v>108</v>
      </c>
      <c r="U2270" s="56"/>
      <c r="V2270" s="56"/>
      <c r="W2270" s="56" t="s">
        <v>108</v>
      </c>
      <c r="X2270" s="56" t="s">
        <v>108</v>
      </c>
      <c r="Y2270" s="56" t="s">
        <v>108</v>
      </c>
      <c r="Z2270" s="56" t="s">
        <v>18</v>
      </c>
      <c r="AA2270" s="57">
        <v>43462</v>
      </c>
      <c r="AB2270" s="531"/>
      <c r="AC2270" s="64" t="s">
        <v>30743</v>
      </c>
      <c r="AD2270" s="56" t="s">
        <v>224</v>
      </c>
      <c r="AE2270" s="61"/>
      <c r="AF2270" s="61"/>
      <c r="AG2270" s="61"/>
      <c r="AH2270" s="67" t="str">
        <v>Dec</v>
      </c>
      <c r="AI2270" s="68" t="str">
        <v>Dec</v>
      </c>
      <c r="AJ2270" s="69">
        <f t="shared" si="6"/>
        <v>8</v>
      </c>
      <c r="AK2270" s="70">
        <f t="shared" si="1"/>
        <v>43484</v>
      </c>
      <c r="AL2270" s="71">
        <f t="shared" ca="1" si="7"/>
        <v>-475</v>
      </c>
      <c r="AM2270" s="71" t="str">
        <v>2018</v>
      </c>
      <c r="AN2270" s="70">
        <f t="shared" si="3"/>
        <v>43464</v>
      </c>
      <c r="AO2270" s="70" t="s">
        <v>123</v>
      </c>
    </row>
    <row r="2271" spans="1:41" ht="14.4">
      <c r="A2271" s="55" t="s">
        <v>30744</v>
      </c>
      <c r="B2271" s="56" t="s">
        <v>89</v>
      </c>
      <c r="C2271" s="57">
        <v>43447</v>
      </c>
      <c r="D2271" s="56" t="s">
        <v>90</v>
      </c>
      <c r="E2271" s="56" t="s">
        <v>12</v>
      </c>
      <c r="F2271" s="58" t="s">
        <v>106</v>
      </c>
      <c r="G2271" s="58" t="s">
        <v>107</v>
      </c>
      <c r="H2271" s="56" t="s">
        <v>12</v>
      </c>
      <c r="I2271" s="59"/>
      <c r="J2271" s="59"/>
      <c r="K2271" s="61"/>
      <c r="L2271" s="61"/>
      <c r="M2271" s="60" t="s">
        <v>30745</v>
      </c>
      <c r="N2271" s="61"/>
      <c r="O2271" s="56" t="s">
        <v>20</v>
      </c>
      <c r="P2271" s="56" t="s">
        <v>30746</v>
      </c>
      <c r="Q2271" s="56" t="s">
        <v>17</v>
      </c>
      <c r="R2271" s="66"/>
      <c r="S2271" s="61"/>
      <c r="T2271" s="61"/>
      <c r="U2271" s="402"/>
      <c r="V2271" s="66"/>
      <c r="W2271" s="66"/>
      <c r="X2271" s="402"/>
      <c r="Y2271" s="61"/>
      <c r="Z2271" s="56" t="s">
        <v>18</v>
      </c>
      <c r="AA2271" s="57">
        <v>43454</v>
      </c>
      <c r="AB2271" s="531"/>
      <c r="AC2271" s="95"/>
      <c r="AD2271" s="56" t="s">
        <v>79</v>
      </c>
      <c r="AE2271" s="56"/>
      <c r="AF2271" s="61"/>
      <c r="AG2271" s="61"/>
      <c r="AH2271" s="67" t="str">
        <v>Dec</v>
      </c>
      <c r="AI2271" s="68" t="str">
        <v>Dec</v>
      </c>
      <c r="AJ2271" s="69">
        <f t="shared" si="6"/>
        <v>7</v>
      </c>
      <c r="AK2271" s="70">
        <f t="shared" si="1"/>
        <v>43477</v>
      </c>
      <c r="AL2271" s="71">
        <f t="shared" ca="1" si="7"/>
        <v>-482</v>
      </c>
      <c r="AM2271" s="71" t="str">
        <v>2018</v>
      </c>
      <c r="AN2271" s="70">
        <f t="shared" si="3"/>
        <v>43457</v>
      </c>
      <c r="AO2271" s="70" t="s">
        <v>123</v>
      </c>
    </row>
    <row r="2272" spans="1:41" ht="14.4">
      <c r="A2272" s="55" t="s">
        <v>30747</v>
      </c>
      <c r="B2272" s="56" t="s">
        <v>89</v>
      </c>
      <c r="C2272" s="57">
        <v>43445</v>
      </c>
      <c r="D2272" s="56" t="s">
        <v>90</v>
      </c>
      <c r="E2272" s="56" t="s">
        <v>12</v>
      </c>
      <c r="F2272" s="58" t="s">
        <v>106</v>
      </c>
      <c r="G2272" s="58" t="s">
        <v>107</v>
      </c>
      <c r="H2272" s="56" t="s">
        <v>12</v>
      </c>
      <c r="I2272" s="59"/>
      <c r="J2272" s="59"/>
      <c r="K2272" s="61"/>
      <c r="L2272" s="61"/>
      <c r="M2272" s="60" t="s">
        <v>30748</v>
      </c>
      <c r="N2272" s="61"/>
      <c r="O2272" s="56" t="s">
        <v>29</v>
      </c>
      <c r="P2272" s="56" t="s">
        <v>30749</v>
      </c>
      <c r="Q2272" s="56" t="s">
        <v>17</v>
      </c>
      <c r="R2272" s="66"/>
      <c r="S2272" s="61"/>
      <c r="T2272" s="61"/>
      <c r="U2272" s="402"/>
      <c r="V2272" s="66"/>
      <c r="W2272" s="66"/>
      <c r="X2272" s="402"/>
      <c r="Y2272" s="61"/>
      <c r="Z2272" s="56" t="s">
        <v>18</v>
      </c>
      <c r="AA2272" s="57">
        <v>43454</v>
      </c>
      <c r="AB2272" s="531"/>
      <c r="AC2272" s="95"/>
      <c r="AD2272" s="56" t="s">
        <v>79</v>
      </c>
      <c r="AE2272" s="56"/>
      <c r="AF2272" s="61"/>
      <c r="AG2272" s="61"/>
      <c r="AH2272" s="67" t="str">
        <v>Dec</v>
      </c>
      <c r="AI2272" s="68" t="str">
        <v>Dec</v>
      </c>
      <c r="AJ2272" s="69">
        <f t="shared" si="6"/>
        <v>9</v>
      </c>
      <c r="AK2272" s="70">
        <f t="shared" si="1"/>
        <v>43475</v>
      </c>
      <c r="AL2272" s="71">
        <f t="shared" ca="1" si="7"/>
        <v>-484</v>
      </c>
      <c r="AM2272" s="71" t="str">
        <v>2018</v>
      </c>
      <c r="AN2272" s="70">
        <f t="shared" si="3"/>
        <v>43455</v>
      </c>
      <c r="AO2272" s="70" t="s">
        <v>123</v>
      </c>
    </row>
    <row r="2273" spans="1:41" ht="14.4">
      <c r="A2273" s="55" t="s">
        <v>30750</v>
      </c>
      <c r="B2273" s="56" t="s">
        <v>89</v>
      </c>
      <c r="C2273" s="57">
        <v>43446</v>
      </c>
      <c r="D2273" s="56" t="s">
        <v>90</v>
      </c>
      <c r="E2273" s="56" t="s">
        <v>12</v>
      </c>
      <c r="F2273" s="58" t="s">
        <v>106</v>
      </c>
      <c r="G2273" s="58" t="s">
        <v>107</v>
      </c>
      <c r="H2273" s="56" t="s">
        <v>12</v>
      </c>
      <c r="I2273" s="59"/>
      <c r="J2273" s="59"/>
      <c r="K2273" s="61"/>
      <c r="L2273" s="61"/>
      <c r="M2273" s="60" t="s">
        <v>18646</v>
      </c>
      <c r="N2273" s="61"/>
      <c r="O2273" s="56" t="s">
        <v>29</v>
      </c>
      <c r="P2273" s="56" t="s">
        <v>30751</v>
      </c>
      <c r="Q2273" s="56" t="s">
        <v>21</v>
      </c>
      <c r="R2273" s="66"/>
      <c r="S2273" s="61"/>
      <c r="T2273" s="61"/>
      <c r="U2273" s="402"/>
      <c r="V2273" s="66"/>
      <c r="W2273" s="66"/>
      <c r="X2273" s="402"/>
      <c r="Y2273" s="61"/>
      <c r="Z2273" s="56" t="s">
        <v>18</v>
      </c>
      <c r="AA2273" s="57">
        <v>43460</v>
      </c>
      <c r="AB2273" s="531"/>
      <c r="AC2273" s="64"/>
      <c r="AD2273" s="56" t="s">
        <v>79</v>
      </c>
      <c r="AE2273" s="56"/>
      <c r="AF2273" s="61"/>
      <c r="AG2273" s="61"/>
      <c r="AH2273" s="67" t="str">
        <v>Dec</v>
      </c>
      <c r="AI2273" s="68" t="str">
        <v>Dec</v>
      </c>
      <c r="AJ2273" s="69">
        <f t="shared" si="6"/>
        <v>14</v>
      </c>
      <c r="AK2273" s="70">
        <f t="shared" si="1"/>
        <v>43476</v>
      </c>
      <c r="AL2273" s="71">
        <f t="shared" ca="1" si="7"/>
        <v>-483</v>
      </c>
      <c r="AM2273" s="71" t="str">
        <v>2018</v>
      </c>
      <c r="AN2273" s="70">
        <f t="shared" si="3"/>
        <v>43456</v>
      </c>
      <c r="AO2273" s="70" t="s">
        <v>123</v>
      </c>
    </row>
    <row r="2274" spans="1:41" ht="14.4">
      <c r="A2274" s="55" t="s">
        <v>30752</v>
      </c>
      <c r="B2274" s="56" t="s">
        <v>89</v>
      </c>
      <c r="C2274" s="57">
        <v>43461</v>
      </c>
      <c r="D2274" s="56" t="s">
        <v>90</v>
      </c>
      <c r="E2274" s="56" t="s">
        <v>276</v>
      </c>
      <c r="F2274" s="58" t="s">
        <v>214</v>
      </c>
      <c r="G2274" s="58" t="s">
        <v>214</v>
      </c>
      <c r="H2274" s="56" t="s">
        <v>213</v>
      </c>
      <c r="I2274" s="57"/>
      <c r="J2274" s="57">
        <v>43486</v>
      </c>
      <c r="K2274" s="56" t="s">
        <v>18</v>
      </c>
      <c r="L2274" s="56" t="s">
        <v>18</v>
      </c>
      <c r="M2274" s="60" t="s">
        <v>30753</v>
      </c>
      <c r="N2274" s="61"/>
      <c r="O2274" s="56" t="s">
        <v>96</v>
      </c>
      <c r="P2274" s="61"/>
      <c r="Q2274" s="56" t="s">
        <v>96</v>
      </c>
      <c r="R2274" s="56"/>
      <c r="S2274" s="56" t="s">
        <v>108</v>
      </c>
      <c r="T2274" s="56" t="s">
        <v>108</v>
      </c>
      <c r="U2274" s="56"/>
      <c r="V2274" s="56"/>
      <c r="W2274" s="56" t="s">
        <v>108</v>
      </c>
      <c r="X2274" s="56" t="s">
        <v>108</v>
      </c>
      <c r="Y2274" s="56" t="s">
        <v>108</v>
      </c>
      <c r="Z2274" s="56" t="s">
        <v>18</v>
      </c>
      <c r="AA2274" s="57">
        <v>43103</v>
      </c>
      <c r="AB2274" s="531"/>
      <c r="AC2274" s="64" t="s">
        <v>30754</v>
      </c>
      <c r="AD2274" s="56" t="s">
        <v>79</v>
      </c>
      <c r="AE2274" s="56"/>
      <c r="AF2274" s="61"/>
      <c r="AG2274" s="61"/>
      <c r="AH2274" s="67" t="str">
        <v>Dec</v>
      </c>
      <c r="AI2274" s="68" t="str">
        <v>Jan</v>
      </c>
      <c r="AJ2274" s="69">
        <f t="shared" si="6"/>
        <v>-358</v>
      </c>
      <c r="AK2274" s="70">
        <f t="shared" si="1"/>
        <v>43491</v>
      </c>
      <c r="AL2274" s="71">
        <f t="shared" ca="1" si="7"/>
        <v>-468</v>
      </c>
      <c r="AM2274" s="71" t="str">
        <v>2018</v>
      </c>
      <c r="AN2274" s="70">
        <f t="shared" si="3"/>
        <v>43471</v>
      </c>
      <c r="AO2274" s="70" t="s">
        <v>123</v>
      </c>
    </row>
    <row r="2275" spans="1:41" ht="14.4">
      <c r="A2275" s="55" t="s">
        <v>30755</v>
      </c>
      <c r="B2275" s="56" t="s">
        <v>89</v>
      </c>
      <c r="C2275" s="57">
        <v>43461</v>
      </c>
      <c r="D2275" s="56" t="s">
        <v>90</v>
      </c>
      <c r="E2275" s="56" t="s">
        <v>32</v>
      </c>
      <c r="F2275" s="58" t="s">
        <v>106</v>
      </c>
      <c r="G2275" s="58" t="s">
        <v>177</v>
      </c>
      <c r="H2275" s="56" t="s">
        <v>2445</v>
      </c>
      <c r="I2275" s="59"/>
      <c r="J2275" s="59"/>
      <c r="K2275" s="61"/>
      <c r="L2275" s="61"/>
      <c r="M2275" s="60" t="s">
        <v>30756</v>
      </c>
      <c r="N2275" s="61"/>
      <c r="O2275" s="61"/>
      <c r="P2275" s="61"/>
      <c r="Q2275" s="61"/>
      <c r="R2275" s="66"/>
      <c r="S2275" s="61"/>
      <c r="T2275" s="61"/>
      <c r="U2275" s="402"/>
      <c r="V2275" s="66"/>
      <c r="W2275" s="66"/>
      <c r="X2275" s="402"/>
      <c r="Y2275" s="56" t="s">
        <v>108</v>
      </c>
      <c r="Z2275" s="56" t="s">
        <v>14</v>
      </c>
      <c r="AA2275" s="57">
        <v>43462</v>
      </c>
      <c r="AB2275" s="531"/>
      <c r="AC2275" s="64" t="s">
        <v>30757</v>
      </c>
      <c r="AD2275" s="56" t="s">
        <v>633</v>
      </c>
      <c r="AE2275" s="61"/>
      <c r="AF2275" s="61"/>
      <c r="AG2275" s="61"/>
      <c r="AH2275" s="67" t="str">
        <v>Dec</v>
      </c>
      <c r="AI2275" s="68" t="str">
        <v>Dec</v>
      </c>
      <c r="AJ2275" s="69">
        <f t="shared" si="6"/>
        <v>1</v>
      </c>
      <c r="AK2275" s="70">
        <f t="shared" si="1"/>
        <v>43491</v>
      </c>
      <c r="AL2275" s="71">
        <f t="shared" ca="1" si="7"/>
        <v>-468</v>
      </c>
      <c r="AM2275" s="71" t="str">
        <v>2018</v>
      </c>
      <c r="AN2275" s="70">
        <f t="shared" si="3"/>
        <v>43471</v>
      </c>
      <c r="AO2275" s="70" t="s">
        <v>123</v>
      </c>
    </row>
    <row r="2276" spans="1:41" ht="14.4">
      <c r="A2276" s="55" t="s">
        <v>30758</v>
      </c>
      <c r="B2276" s="56" t="s">
        <v>89</v>
      </c>
      <c r="C2276" s="104">
        <v>43461</v>
      </c>
      <c r="D2276" s="56" t="s">
        <v>90</v>
      </c>
      <c r="E2276" s="56" t="s">
        <v>276</v>
      </c>
      <c r="F2276" s="58" t="s">
        <v>214</v>
      </c>
      <c r="G2276" s="58" t="s">
        <v>214</v>
      </c>
      <c r="H2276" s="56" t="s">
        <v>276</v>
      </c>
      <c r="I2276" s="57"/>
      <c r="J2276" s="57">
        <v>43492</v>
      </c>
      <c r="K2276" s="56" t="s">
        <v>14</v>
      </c>
      <c r="L2276" s="56" t="s">
        <v>14</v>
      </c>
      <c r="M2276" s="60" t="s">
        <v>30705</v>
      </c>
      <c r="N2276" s="61"/>
      <c r="O2276" s="61"/>
      <c r="P2276" s="61"/>
      <c r="Q2276" s="61"/>
      <c r="R2276" s="56"/>
      <c r="S2276" s="56" t="s">
        <v>108</v>
      </c>
      <c r="T2276" s="56" t="s">
        <v>108</v>
      </c>
      <c r="U2276" s="56"/>
      <c r="V2276" s="56"/>
      <c r="W2276" s="56" t="s">
        <v>108</v>
      </c>
      <c r="X2276" s="56" t="s">
        <v>108</v>
      </c>
      <c r="Y2276" s="61"/>
      <c r="Z2276" s="56" t="s">
        <v>14</v>
      </c>
      <c r="AA2276" s="57">
        <v>43462</v>
      </c>
      <c r="AB2276" s="531"/>
      <c r="AC2276" s="64" t="s">
        <v>30759</v>
      </c>
      <c r="AD2276" s="56" t="s">
        <v>294</v>
      </c>
      <c r="AE2276" s="56"/>
      <c r="AF2276" s="61"/>
      <c r="AG2276" s="61"/>
      <c r="AH2276" s="67" t="str">
        <v>Dec</v>
      </c>
      <c r="AI2276" s="68" t="str">
        <v>Dec</v>
      </c>
      <c r="AJ2276" s="69">
        <f t="shared" si="6"/>
        <v>1</v>
      </c>
      <c r="AK2276" s="70">
        <f t="shared" si="1"/>
        <v>43491</v>
      </c>
      <c r="AL2276" s="71">
        <f t="shared" ca="1" si="7"/>
        <v>-468</v>
      </c>
      <c r="AM2276" s="71" t="str">
        <v>2018</v>
      </c>
      <c r="AN2276" s="70">
        <f t="shared" si="3"/>
        <v>43471</v>
      </c>
      <c r="AO2276" s="70" t="s">
        <v>123</v>
      </c>
    </row>
    <row r="2277" spans="1:41" ht="14.4">
      <c r="A2277" s="55" t="s">
        <v>30760</v>
      </c>
      <c r="B2277" s="56" t="s">
        <v>89</v>
      </c>
      <c r="C2277" s="57">
        <v>43105</v>
      </c>
      <c r="D2277" s="56" t="s">
        <v>1027</v>
      </c>
      <c r="E2277" s="56" t="s">
        <v>112</v>
      </c>
      <c r="F2277" s="58" t="s">
        <v>106</v>
      </c>
      <c r="G2277" s="58" t="s">
        <v>113</v>
      </c>
      <c r="H2277" s="56" t="s">
        <v>112</v>
      </c>
      <c r="I2277" s="57"/>
      <c r="J2277" s="57">
        <v>43137</v>
      </c>
      <c r="K2277" s="56" t="s">
        <v>18</v>
      </c>
      <c r="L2277" s="56" t="s">
        <v>14</v>
      </c>
      <c r="M2277" s="60" t="s">
        <v>30761</v>
      </c>
      <c r="N2277" s="56" t="s">
        <v>30762</v>
      </c>
      <c r="O2277" s="56" t="s">
        <v>13</v>
      </c>
      <c r="P2277" s="56" t="s">
        <v>30763</v>
      </c>
      <c r="Q2277" s="56" t="s">
        <v>116</v>
      </c>
      <c r="R2277" s="353">
        <v>43109</v>
      </c>
      <c r="S2277" s="61"/>
      <c r="T2277" s="61"/>
      <c r="U2277" s="400"/>
      <c r="V2277" s="66"/>
      <c r="W2277" s="66"/>
      <c r="X2277" s="400" t="s">
        <v>108</v>
      </c>
      <c r="Y2277" s="61"/>
      <c r="Z2277" s="56" t="s">
        <v>14</v>
      </c>
      <c r="AA2277" s="57">
        <v>43109</v>
      </c>
      <c r="AB2277" s="531"/>
      <c r="AC2277" s="64" t="s">
        <v>257</v>
      </c>
      <c r="AD2277" s="65" t="s">
        <v>118</v>
      </c>
      <c r="AE2277" s="96"/>
      <c r="AF2277" s="66"/>
      <c r="AG2277" s="66"/>
      <c r="AH2277" s="67" t="str">
        <v>Jan</v>
      </c>
      <c r="AI2277" s="68" t="str">
        <v>Jan</v>
      </c>
      <c r="AJ2277" s="69">
        <f t="shared" si="6"/>
        <v>4</v>
      </c>
      <c r="AK2277" s="70">
        <f t="shared" si="1"/>
        <v>43135</v>
      </c>
      <c r="AL2277" s="71">
        <f t="shared" ca="1" si="7"/>
        <v>-824</v>
      </c>
      <c r="AM2277" s="71" t="str">
        <v>2018</v>
      </c>
      <c r="AN2277" s="70">
        <f t="shared" si="3"/>
        <v>43115</v>
      </c>
      <c r="AO2277" s="70" t="s">
        <v>121</v>
      </c>
    </row>
  </sheetData>
  <autoFilter ref="A4:AO2277"/>
  <customSheetViews>
    <customSheetView guid="{53F60CE4-67E2-4580-BCA3-DE9E7D7EF3BF}" filter="1" showAutoFilter="1">
      <pageMargins left="0.7" right="0.7" top="0.75" bottom="0.75" header="0.3" footer="0.3"/>
      <autoFilter ref="A4:AL1377">
        <filterColumn colId="29">
          <filters>
            <filter val="Denied"/>
            <filter val="Emailed"/>
            <filter val="Fax"/>
            <filter val="No Records on File"/>
            <filter val="Request Withdrawn"/>
            <filter val="Sent"/>
          </filters>
        </filterColumn>
      </autoFilter>
    </customSheetView>
    <customSheetView guid="{93686BAC-A369-4067-B739-DAA76CD271BE}" filter="1" showAutoFilter="1">
      <pageMargins left="0.7" right="0.7" top="0.75" bottom="0.75" header="0.3" footer="0.3"/>
      <autoFilter ref="A1:AL1377">
        <filterColumn colId="2">
          <filters blank="1">
            <filter val="07/26/18"/>
            <filter val="08/24/18"/>
            <filter val="09/19/18"/>
            <filter val="1/10/2018"/>
            <filter val="1/11/2018"/>
            <filter val="1/12/2018"/>
            <filter val="1/14/2018"/>
            <filter val="1/17/2018"/>
            <filter val="1/18/2018"/>
            <filter val="1/19/2018"/>
            <filter val="1/2/2018"/>
            <filter val="1/22/2018"/>
            <filter val="1/23/2018"/>
            <filter val="1/24/2018"/>
            <filter val="1/25/2018"/>
            <filter val="1/26/2018"/>
            <filter val="1/29/2018"/>
            <filter val="1/3/2018"/>
            <filter val="1/30/2018"/>
            <filter val="1/31/2018"/>
            <filter val="1/4/2018"/>
            <filter val="1/5/2018"/>
            <filter val="1/8/2018"/>
            <filter val="1/9/2018"/>
            <filter val="10/03/18"/>
            <filter val="10/1/2018"/>
            <filter val="10/10/2018"/>
            <filter val="10/11/2018"/>
            <filter val="10/12/18"/>
            <filter val="10/12/2018"/>
            <filter val="10/15/2018"/>
            <filter val="10/16/2018"/>
            <filter val="10/17/2018"/>
            <filter val="10/18/2018"/>
            <filter val="10/19/2018"/>
            <filter val="10/2/2018"/>
            <filter val="10/22/2018"/>
            <filter val="10/23/2018"/>
            <filter val="10/24/2018"/>
            <filter val="10/25/2018"/>
            <filter val="10/26/2018"/>
            <filter val="10/29/18"/>
            <filter val="10/29/2018"/>
            <filter val="10/3/2018"/>
            <filter val="10/30/2018"/>
            <filter val="10/31/2018"/>
            <filter val="10/4/2018"/>
            <filter val="10/5/2018"/>
            <filter val="10/9/2018"/>
            <filter val="11/1/2018"/>
            <filter val="11/12/2018"/>
            <filter val="11/13/2018"/>
            <filter val="11/14/2018"/>
            <filter val="11/15/2018"/>
            <filter val="11/16/2018"/>
            <filter val="11/19/2018"/>
            <filter val="11/2/2018"/>
            <filter val="11/20/2018"/>
            <filter val="11/21/2018"/>
            <filter val="11/26/2018"/>
            <filter val="11/27/2018"/>
            <filter val="11/28/2018"/>
            <filter val="11/29/2018"/>
            <filter val="11/30/2018"/>
            <filter val="11/5/2018"/>
            <filter val="11/6/2018"/>
            <filter val="11/7/2018"/>
            <filter val="11/8/2018"/>
            <filter val="11/9/2018"/>
            <filter val="12/10/2018"/>
            <filter val="12/11/2018"/>
            <filter val="12/12/2018"/>
            <filter val="12/13/2018"/>
            <filter val="12/16/2018"/>
            <filter val="12/17/2018"/>
            <filter val="12/18/2018"/>
            <filter val="12/19/2018"/>
            <filter val="12/20/2018"/>
            <filter val="12/21/18"/>
            <filter val="12/21/2018"/>
            <filter val="12/26/2018"/>
            <filter val="12/27/2018"/>
            <filter val="12/28/2018"/>
            <filter val="12/3/2018"/>
            <filter val="12/31/2018"/>
            <filter val="12/4/2018"/>
            <filter val="12/6/2018"/>
            <filter val="12/7/2018"/>
            <filter val="2/1/2018"/>
            <filter val="2/12/2018"/>
            <filter val="2/13/2018"/>
            <filter val="2/14/2018"/>
            <filter val="2/15/2018"/>
            <filter val="2/2/2018"/>
            <filter val="2/20/2018"/>
            <filter val="2/21/2018"/>
            <filter val="2/22/2018"/>
            <filter val="2/23/2018"/>
            <filter val="2/26/2018"/>
            <filter val="2/27/2018"/>
            <filter val="2/28/2018"/>
            <filter val="2/5/2018"/>
            <filter val="2/6/2018"/>
            <filter val="2/7/2018"/>
            <filter val="2/8/2018"/>
            <filter val="2/9/2018"/>
            <filter val="3/1/2018"/>
            <filter val="3/12/2018"/>
            <filter val="3/13/2018"/>
            <filter val="3/14/2018"/>
            <filter val="3/15/2018"/>
            <filter val="3/16/2018"/>
            <filter val="3/19/2018"/>
            <filter val="3/2/2018"/>
            <filter val="3/20/2018"/>
            <filter val="3/22/2018"/>
            <filter val="3/23/2018"/>
            <filter val="3/26/2018"/>
            <filter val="3/27/2018"/>
            <filter val="3/28/2018"/>
            <filter val="3/29/2018"/>
            <filter val="3/30/2018"/>
            <filter val="3/5/2018"/>
            <filter val="3/6/2018"/>
            <filter val="3/7/2018"/>
            <filter val="3/8/2018"/>
            <filter val="3/9/2018"/>
            <filter val="4/10/2018"/>
            <filter val="4/11/2018"/>
            <filter val="4/12/2018"/>
            <filter val="4/13/2018"/>
            <filter val="4/16/2018"/>
            <filter val="4/17/2018"/>
            <filter val="4/18/2018"/>
            <filter val="4/19/2018"/>
            <filter val="4/2/2018"/>
            <filter val="4/20/2018"/>
            <filter val="4/23/2018"/>
            <filter val="4/24/2018"/>
            <filter val="4/25/2018"/>
            <filter val="4/26/2018"/>
            <filter val="4/27/2018"/>
            <filter val="4/3/2018"/>
            <filter val="4/30/2018"/>
            <filter val="4/4/2018"/>
            <filter val="4/5/2018"/>
            <filter val="4/6/2018"/>
            <filter val="4/9/2018"/>
            <filter val="5/1/2018"/>
            <filter val="5/10/2018"/>
            <filter val="5/11/2018"/>
            <filter val="5/14/2018"/>
            <filter val="5/15/2018"/>
            <filter val="5/16/2018"/>
            <filter val="5/17/2018"/>
            <filter val="5/18/2018"/>
            <filter val="5/2/2018"/>
            <filter val="5/21/2018"/>
            <filter val="5/22/2018"/>
            <filter val="5/23/2018"/>
            <filter val="5/24/2018"/>
            <filter val="5/25/2018"/>
            <filter val="5/26/2018"/>
            <filter val="5/29/2018"/>
            <filter val="5/3/2018"/>
            <filter val="5/30/2018"/>
            <filter val="5/31/2018"/>
            <filter val="5/4/2018"/>
            <filter val="5/7/2018"/>
            <filter val="5/8/2018"/>
            <filter val="5/9/2018"/>
            <filter val="6/1/2018"/>
            <filter val="6/10/2018"/>
            <filter val="6/11/2018"/>
            <filter val="6/12/2018"/>
            <filter val="6/13/2018"/>
            <filter val="6/14/2018"/>
            <filter val="6/15/2018"/>
            <filter val="6/17/2018"/>
            <filter val="6/18/2018"/>
            <filter val="6/19/2018"/>
            <filter val="6/20/2018"/>
            <filter val="6/21/2018"/>
            <filter val="6/22/2018"/>
            <filter val="6/23/2018"/>
            <filter val="6/25/2018"/>
            <filter val="6/26/2018"/>
            <filter val="6/27/2018"/>
            <filter val="6/28/2018"/>
            <filter val="6/29/2018"/>
            <filter val="6/30/2018"/>
            <filter val="6/4/2018"/>
            <filter val="6/5/2018"/>
            <filter val="6/6/2018"/>
            <filter val="6/7/2018"/>
            <filter val="6/8/2018"/>
            <filter val="7/10/2018"/>
            <filter val="7/11/2018"/>
            <filter val="7/12/2018"/>
            <filter val="7/13/2018"/>
            <filter val="7/17/2018"/>
            <filter val="7/18/2018"/>
            <filter val="7/19/2018"/>
            <filter val="7/2/2018"/>
            <filter val="7/20/2018"/>
            <filter val="7/21/2018"/>
            <filter val="7/23/2018"/>
            <filter val="7/24/2018"/>
            <filter val="7/25/2018"/>
            <filter val="7/26/2018"/>
            <filter val="7/27/2018"/>
            <filter val="7/3/2018"/>
            <filter val="7/30/2018"/>
            <filter val="7/31/2018"/>
            <filter val="7/5/2018"/>
            <filter val="7/6/2018"/>
            <filter val="7/9/2018"/>
            <filter val="8/1/2018"/>
            <filter val="8/10/2018"/>
            <filter val="8/13/2018"/>
            <filter val="8/14/2018"/>
            <filter val="8/15/2018"/>
            <filter val="8/16/2018"/>
            <filter val="8/17/2018"/>
            <filter val="8/2/2018"/>
            <filter val="8/20/2018"/>
            <filter val="8/21/2018"/>
            <filter val="8/22/2018"/>
            <filter val="8/23/2018"/>
            <filter val="8/24/2018"/>
            <filter val="8/27/2018"/>
            <filter val="8/29/2018"/>
            <filter val="8/3/2018"/>
            <filter val="8/30/2018"/>
            <filter val="8/31/2018"/>
            <filter val="8/6/2018"/>
            <filter val="8/7/2018"/>
            <filter val="8/8/2018"/>
            <filter val="8/9/2018"/>
            <filter val="9/10/2018"/>
            <filter val="9/11/2018"/>
            <filter val="9/12/2018"/>
            <filter val="9/13/2018"/>
            <filter val="9/14/2018"/>
            <filter val="9/17/2018"/>
            <filter val="9/18/2018"/>
            <filter val="9/19/2018"/>
            <filter val="9/20/2018"/>
            <filter val="9/21/2018"/>
            <filter val="9/24/2018"/>
            <filter val="9/25/2018"/>
            <filter val="9/26/2018"/>
            <filter val="9/27/2018"/>
            <filter val="9/28/2018"/>
            <filter val="9/4/2018"/>
            <filter val="9/5/2018"/>
            <filter val="9/6/2018"/>
            <filter val="9/7/2018"/>
            <filter val="Date_x000a_Received"/>
          </filters>
        </filterColumn>
        <filterColumn colId="6">
          <filters>
            <filter val="09 - Human Resources Division"/>
            <filter val="13 - Quartermaster Division"/>
            <filter val="20 - Investigation Command"/>
            <filter val="201 - OSFM-Headquarters Pikesville"/>
            <filter val="203 - OSFM-Lower Eastern Reg. Office - Salisbury (LERO)"/>
            <filter val="203 OSFM-Lower Eastern Reg. Office - Salisbury (LERO)"/>
            <filter val="206 - OSFM-Southern Reg. Office - Prince Fred (SRO)"/>
            <filter val="206 OSFM-Southern Reg. Office - Prince Fred (SRO)"/>
            <filter val="207 - OSFM-Upper Eastern Reg. Office-Easton (UERO)"/>
            <filter val="207 OSFM-Upper Eastern Reg. Office-Easton (UERO)"/>
            <filter val="208 - OSFM-Western Reg. - Hagerstown  (WRO)"/>
            <filter val="208 OSFM-Western Reg. - Hagerstown  (WRO)"/>
            <filter val="21 - Forensic Sciences Division"/>
            <filter val="30 - CRD - Incident Reporting Section"/>
            <filter val="33 - Executive Protection Section"/>
            <filter val="43 - Work Zone Automated Speed Enforcement Unit"/>
            <filter val="53 - Barrack D - Bel Air"/>
            <filter val="54 - Barrack E - Salisbury"/>
            <filter val="55 - Barrack F - North East"/>
            <filter val="57 - Barrack H - La Plata"/>
            <filter val="58 - Barrack I - Easton"/>
            <filter val="61 - Barrack L - Forestville"/>
            <filter val="62 - Barrack M - JFK Memorial Highway"/>
            <filter val="63 - Barrack N - Rockville"/>
            <filter val="65 - Barrack P - Glen Burnie"/>
            <filter val="66 - Barrack Q - College Park"/>
            <filter val="94 - Barrack W - McHenry"/>
            <filter val="96 - Barrack V - Berlin"/>
            <filter val="PIA Corrdinator"/>
          </filters>
        </filterColumn>
      </autoFilter>
    </customSheetView>
    <customSheetView guid="{28B360A0-D60D-4A5C-8072-E8F58A3E7856}" filter="1" showAutoFilter="1">
      <pageMargins left="0.7" right="0.7" top="0.75" bottom="0.75" header="0.3" footer="0.3"/>
      <autoFilter ref="A1:AL1377">
        <filterColumn colId="6">
          <filters>
            <filter val="09 - Human Resources Division"/>
            <filter val="13 - Quartermaster Division"/>
            <filter val="20 - Investigation Command"/>
            <filter val="201 - OSFM-Headquarters Pikesville"/>
            <filter val="203 - OSFM-Lower Eastern Reg. Office - Salisbury (LERO)"/>
            <filter val="203 OSFM-Lower Eastern Reg. Office - Salisbury (LERO)"/>
            <filter val="206 - OSFM-Southern Reg. Office - Prince Fred (SRO)"/>
            <filter val="206 OSFM-Southern Reg. Office - Prince Fred (SRO)"/>
            <filter val="207 - OSFM-Upper Eastern Reg. Office-Easton (UERO)"/>
            <filter val="207 OSFM-Upper Eastern Reg. Office-Easton (UERO)"/>
            <filter val="208 - OSFM-Western Reg. - Hagerstown  (WRO)"/>
            <filter val="208 OSFM-Western Reg. - Hagerstown  (WRO)"/>
            <filter val="21 - Forensic Sciences Division"/>
            <filter val="30 - CRD - Incident Reporting Section"/>
            <filter val="33 - Executive Protection Section"/>
            <filter val="43 - Work Zone Automated Speed Enforcement Unit"/>
            <filter val="53 - Barrack D - Bel Air"/>
            <filter val="54 - Barrack E - Salisbury"/>
            <filter val="55 - Barrack F - North East"/>
            <filter val="57 - Barrack H - La Plata"/>
            <filter val="58 - Barrack I - Easton"/>
            <filter val="61 - Barrack L - Forestville"/>
            <filter val="62 - Barrack M - JFK Memorial Highway"/>
            <filter val="63 - Barrack N - Rockville"/>
            <filter val="65 - Barrack P - Glen Burnie"/>
            <filter val="66 - Barrack Q - College Park"/>
            <filter val="94 - Barrack W - McHenry"/>
            <filter val="96 - Barrack V - Berlin"/>
            <filter val="PIA Corrdinator"/>
          </filters>
        </filterColumn>
        <filterColumn colId="24">
          <filters>
            <filter val="Child Abuse"/>
            <filter val="Denial"/>
            <filter val="Juvenile Suspects"/>
            <filter val="N/A"/>
            <filter val="Not Adjudicated"/>
            <filter val="Not Party of Interest, Invasion of Privacy"/>
            <filter val="Ongoing Investigation"/>
            <filter val="Partial- Invasion of Privacy"/>
          </filters>
        </filterColumn>
      </autoFilter>
    </customSheetView>
    <customSheetView guid="{CE3343C4-55F8-483D-88D2-2E797BE0065D}" filter="1" showAutoFilter="1">
      <pageMargins left="0.7" right="0.7" top="0.75" bottom="0.75" header="0.3" footer="0.3"/>
      <autoFilter ref="A1:AL1377">
        <filterColumn colId="1">
          <filters>
            <filter val="Closed"/>
          </filters>
        </filterColumn>
        <filterColumn colId="2">
          <filters blank="1">
            <filter val="07/26/18"/>
            <filter val="08/24/18"/>
            <filter val="09/19/18"/>
            <filter val="1/10/2018"/>
            <filter val="1/11/2018"/>
            <filter val="1/12/2018"/>
            <filter val="1/14/2018"/>
            <filter val="1/17/2018"/>
            <filter val="1/18/2018"/>
            <filter val="1/19/2018"/>
            <filter val="1/2/2018"/>
            <filter val="1/22/2018"/>
            <filter val="1/23/2018"/>
            <filter val="1/24/2018"/>
            <filter val="1/25/2018"/>
            <filter val="1/26/2018"/>
            <filter val="1/29/2018"/>
            <filter val="1/3/2018"/>
            <filter val="1/30/2018"/>
            <filter val="1/31/2018"/>
            <filter val="1/4/2018"/>
            <filter val="1/5/2018"/>
            <filter val="1/8/2018"/>
            <filter val="1/9/2018"/>
            <filter val="10/03/18"/>
            <filter val="10/1/2018"/>
            <filter val="10/10/2018"/>
            <filter val="10/11/2018"/>
            <filter val="10/12/18"/>
            <filter val="10/12/2018"/>
            <filter val="10/15/2018"/>
            <filter val="10/16/2018"/>
            <filter val="10/17/2018"/>
            <filter val="10/18/2018"/>
            <filter val="10/19/2018"/>
            <filter val="10/2/2018"/>
            <filter val="10/22/2018"/>
            <filter val="10/23/2018"/>
            <filter val="10/24/2018"/>
            <filter val="10/25/2018"/>
            <filter val="10/26/2018"/>
            <filter val="10/29/18"/>
            <filter val="10/29/2018"/>
            <filter val="10/3/2018"/>
            <filter val="10/30/2018"/>
            <filter val="10/31/2018"/>
            <filter val="10/4/2018"/>
            <filter val="10/5/2018"/>
            <filter val="10/9/2018"/>
            <filter val="11/1/2018"/>
            <filter val="11/12/2018"/>
            <filter val="11/13/2018"/>
            <filter val="11/14/2018"/>
            <filter val="11/15/2018"/>
            <filter val="11/16/2018"/>
            <filter val="11/19/2018"/>
            <filter val="11/2/2018"/>
            <filter val="11/20/2018"/>
            <filter val="11/21/2018"/>
            <filter val="11/26/2018"/>
            <filter val="11/27/2018"/>
            <filter val="11/28/2018"/>
            <filter val="11/29/2018"/>
            <filter val="11/30/2018"/>
            <filter val="11/5/2018"/>
            <filter val="11/6/2018"/>
            <filter val="11/7/2018"/>
            <filter val="11/8/2018"/>
            <filter val="11/9/2018"/>
            <filter val="12/10/2018"/>
            <filter val="12/11/2018"/>
            <filter val="12/12/2018"/>
            <filter val="12/13/2018"/>
            <filter val="12/16/2018"/>
            <filter val="12/17/2018"/>
            <filter val="12/18/2018"/>
            <filter val="12/19/2018"/>
            <filter val="12/20/2018"/>
            <filter val="12/21/18"/>
            <filter val="12/21/2018"/>
            <filter val="12/26/2018"/>
            <filter val="12/27/2018"/>
            <filter val="12/28/2018"/>
            <filter val="12/3/2018"/>
            <filter val="12/31/2018"/>
            <filter val="12/4/2018"/>
            <filter val="12/6/2018"/>
            <filter val="12/7/2018"/>
            <filter val="2/1/2018"/>
            <filter val="2/12/2018"/>
            <filter val="2/13/2018"/>
            <filter val="2/14/2018"/>
            <filter val="2/15/2018"/>
            <filter val="2/2/2018"/>
            <filter val="2/20/2018"/>
            <filter val="2/21/2018"/>
            <filter val="2/22/2018"/>
            <filter val="2/23/2018"/>
            <filter val="2/26/2018"/>
            <filter val="2/27/2018"/>
            <filter val="2/28/2018"/>
            <filter val="2/5/2018"/>
            <filter val="2/6/2018"/>
            <filter val="2/7/2018"/>
            <filter val="2/8/2018"/>
            <filter val="2/9/2018"/>
            <filter val="3/1/2018"/>
            <filter val="3/12/2018"/>
            <filter val="3/13/2018"/>
            <filter val="3/14/2018"/>
            <filter val="3/15/2018"/>
            <filter val="3/16/2018"/>
            <filter val="3/19/2018"/>
            <filter val="3/2/2018"/>
            <filter val="3/20/2018"/>
            <filter val="3/22/2018"/>
            <filter val="3/23/2018"/>
            <filter val="3/26/2018"/>
            <filter val="3/27/2018"/>
            <filter val="3/28/2018"/>
            <filter val="3/29/2018"/>
            <filter val="3/30/2018"/>
            <filter val="3/5/2018"/>
            <filter val="3/6/2018"/>
            <filter val="3/7/2018"/>
            <filter val="3/8/2018"/>
            <filter val="3/9/2018"/>
            <filter val="4/10/2018"/>
            <filter val="4/11/2018"/>
            <filter val="4/12/2018"/>
            <filter val="4/13/2018"/>
            <filter val="4/16/2018"/>
            <filter val="4/17/2018"/>
            <filter val="4/18/2018"/>
            <filter val="4/19/2018"/>
            <filter val="4/2/2018"/>
            <filter val="4/20/2018"/>
            <filter val="4/23/2018"/>
            <filter val="4/24/2018"/>
            <filter val="4/25/2018"/>
            <filter val="4/26/2018"/>
            <filter val="4/27/2018"/>
            <filter val="4/3/2018"/>
            <filter val="4/30/2018"/>
            <filter val="4/4/2018"/>
            <filter val="4/5/2018"/>
            <filter val="4/6/2018"/>
            <filter val="4/9/2018"/>
            <filter val="5/1/2018"/>
            <filter val="5/10/2018"/>
            <filter val="5/11/2018"/>
            <filter val="5/14/2018"/>
            <filter val="5/15/2018"/>
            <filter val="5/16/2018"/>
            <filter val="5/17/2018"/>
            <filter val="5/18/2018"/>
            <filter val="5/2/2018"/>
            <filter val="5/21/2018"/>
            <filter val="5/22/2018"/>
            <filter val="5/23/2018"/>
            <filter val="5/24/2018"/>
            <filter val="5/25/2018"/>
            <filter val="5/26/2018"/>
            <filter val="5/29/2018"/>
            <filter val="5/3/2018"/>
            <filter val="5/30/2018"/>
            <filter val="5/31/2018"/>
            <filter val="5/4/2018"/>
            <filter val="5/7/2018"/>
            <filter val="5/8/2018"/>
            <filter val="5/9/2018"/>
            <filter val="6/1/2018"/>
            <filter val="6/10/2018"/>
            <filter val="6/11/2018"/>
            <filter val="6/12/2018"/>
            <filter val="6/13/2018"/>
            <filter val="6/14/2018"/>
            <filter val="6/15/2018"/>
            <filter val="6/17/2018"/>
            <filter val="6/18/2018"/>
            <filter val="6/19/2018"/>
            <filter val="6/20/2018"/>
            <filter val="6/21/2018"/>
            <filter val="6/22/2018"/>
            <filter val="6/23/2018"/>
            <filter val="6/25/2018"/>
            <filter val="6/26/2018"/>
            <filter val="6/27/2018"/>
            <filter val="6/28/2018"/>
            <filter val="6/29/2018"/>
            <filter val="6/30/2018"/>
            <filter val="6/4/2018"/>
            <filter val="6/5/2018"/>
            <filter val="6/6/2018"/>
            <filter val="6/7/2018"/>
            <filter val="6/8/2018"/>
            <filter val="7/10/2018"/>
            <filter val="7/11/2018"/>
            <filter val="7/12/2018"/>
            <filter val="7/13/2018"/>
            <filter val="7/17/2018"/>
            <filter val="7/18/2018"/>
            <filter val="7/19/2018"/>
            <filter val="7/2/2018"/>
            <filter val="7/20/2018"/>
            <filter val="7/21/2018"/>
            <filter val="7/23/2018"/>
            <filter val="7/24/2018"/>
            <filter val="7/25/2018"/>
            <filter val="7/26/2018"/>
            <filter val="7/27/2018"/>
            <filter val="7/3/2018"/>
            <filter val="7/30/2018"/>
            <filter val="7/31/2018"/>
            <filter val="7/5/2018"/>
            <filter val="7/6/2018"/>
            <filter val="7/9/2018"/>
            <filter val="8/1/2018"/>
            <filter val="8/10/2018"/>
            <filter val="8/13/2018"/>
            <filter val="8/14/2018"/>
            <filter val="8/15/2018"/>
            <filter val="8/16/2018"/>
            <filter val="8/17/2018"/>
            <filter val="8/2/2018"/>
            <filter val="8/20/2018"/>
            <filter val="8/21/2018"/>
            <filter val="8/22/2018"/>
            <filter val="8/23/2018"/>
            <filter val="8/24/2018"/>
            <filter val="8/27/2018"/>
            <filter val="8/29/2018"/>
            <filter val="8/3/2018"/>
            <filter val="8/30/2018"/>
            <filter val="8/31/2018"/>
            <filter val="8/6/2018"/>
            <filter val="8/7/2018"/>
            <filter val="8/8/2018"/>
            <filter val="8/9/2018"/>
            <filter val="9/10/2018"/>
            <filter val="9/11/2018"/>
            <filter val="9/12/2018"/>
            <filter val="9/13/2018"/>
            <filter val="9/14/2018"/>
            <filter val="9/17/2018"/>
            <filter val="9/18/2018"/>
            <filter val="9/19/2018"/>
            <filter val="9/20/2018"/>
            <filter val="9/21/2018"/>
            <filter val="9/24/2018"/>
            <filter val="9/25/2018"/>
            <filter val="9/26/2018"/>
            <filter val="9/27/2018"/>
            <filter val="9/28/2018"/>
            <filter val="9/4/2018"/>
            <filter val="9/5/2018"/>
            <filter val="9/6/2018"/>
            <filter val="9/7/2018"/>
            <filter val="Date_x000a_Received"/>
          </filters>
        </filterColumn>
        <filterColumn colId="6">
          <filters>
            <filter val="02 - Planning &amp; Research Division"/>
            <filter val="09 - Human Resources Division"/>
            <filter val="13 - Quartermaster Division"/>
            <filter val="20 - Investigation Command"/>
            <filter val="201 - OSFM-Headquarters Pikesville"/>
            <filter val="203 - OSFM-Lower Eastern Reg. Office - Salisbury (LERO)"/>
            <filter val="203 OSFM-Lower Eastern Reg. Office - Salisbury (LERO)"/>
            <filter val="206 - OSFM-Southern Reg. Office - Prince Fred (SRO)"/>
            <filter val="206 OSFM-Southern Reg. Office - Prince Fred (SRO)"/>
            <filter val="207 - OSFM-Upper Eastern Reg. Office-Easton (UERO)"/>
            <filter val="207 OSFM-Upper Eastern Reg. Office-Easton (UERO)"/>
            <filter val="208 - OSFM-Western Reg. - Hagerstown  (WRO)"/>
            <filter val="208 OSFM-Western Reg. - Hagerstown  (WRO)"/>
            <filter val="21 - Forensic Sciences Division"/>
            <filter val="30 - CRD - Incident Reporting Section"/>
            <filter val="33 - Executive Protection Section"/>
            <filter val="43 - Work Zone Automated Speed Enforcement Unit"/>
            <filter val="53 - Barrack D - Bel Air"/>
            <filter val="54 - Barrack E - Salisbury"/>
            <filter val="55 - Barrack F - North East"/>
            <filter val="57 - Barrack H - La Plata"/>
            <filter val="58 - Barrack I - Easton"/>
            <filter val="61 - Barrack L - Forestville"/>
            <filter val="62 - Barrack M - JFK Memorial Highway"/>
            <filter val="63 - Barrack N - Rockville"/>
            <filter val="65 - Barrack P - Glen Burnie"/>
            <filter val="66 - Barrack Q - College Park"/>
            <filter val="94 - Barrack W - McHenry"/>
            <filter val="96 - Barrack V - Berlin"/>
            <filter val="Assigned to"/>
            <filter val="PIA Corrdinator"/>
            <filter val="Unit"/>
          </filters>
        </filterColumn>
      </autoFilter>
    </customSheetView>
    <customSheetView guid="{CD960A88-ED59-4960-BEC0-703F87AF9DB0}" filter="1" showAutoFilter="1">
      <pageMargins left="0.7" right="0.7" top="0.75" bottom="0.75" header="0.3" footer="0.3"/>
      <autoFilter ref="A1:AL1377">
        <filterColumn colId="1">
          <filters blank="1">
            <filter val="Status"/>
          </filters>
        </filterColumn>
        <filterColumn colId="6">
          <filters>
            <filter val="09 - Human Resources Division"/>
            <filter val="13 - Quartermaster Division"/>
            <filter val="20 - Investigation Command"/>
            <filter val="201 - OSFM-Headquarters Pikesville"/>
            <filter val="203 - OSFM-Lower Eastern Reg. Office - Salisbury (LERO)"/>
            <filter val="203 OSFM-Lower Eastern Reg. Office - Salisbury (LERO)"/>
            <filter val="206 - OSFM-Southern Reg. Office - Prince Fred (SRO)"/>
            <filter val="206 OSFM-Southern Reg. Office - Prince Fred (SRO)"/>
            <filter val="207 - OSFM-Upper Eastern Reg. Office-Easton (UERO)"/>
            <filter val="207 OSFM-Upper Eastern Reg. Office-Easton (UERO)"/>
            <filter val="208 - OSFM-Western Reg. - Hagerstown  (WRO)"/>
            <filter val="208 OSFM-Western Reg. - Hagerstown  (WRO)"/>
            <filter val="21 - Forensic Sciences Division"/>
            <filter val="30 - CRD - Incident Reporting Section"/>
            <filter val="33 - Executive Protection Section"/>
            <filter val="43 - Work Zone Automated Speed Enforcement Unit"/>
            <filter val="53 - Barrack D - Bel Air"/>
            <filter val="54 - Barrack E - Salisbury"/>
            <filter val="55 - Barrack F - North East"/>
            <filter val="57 - Barrack H - La Plata"/>
            <filter val="58 - Barrack I - Easton"/>
            <filter val="61 - Barrack L - Forestville"/>
            <filter val="62 - Barrack M - JFK Memorial Highway"/>
            <filter val="63 - Barrack N - Rockville"/>
            <filter val="65 - Barrack P - Glen Burnie"/>
            <filter val="66 - Barrack Q - College Park"/>
            <filter val="94 - Barrack W - McHenry"/>
            <filter val="96 - Barrack V - Berlin"/>
            <filter val="PIA Corrdinator"/>
          </filters>
        </filterColumn>
      </autoFilter>
    </customSheetView>
    <customSheetView guid="{8FFDE7D6-5830-4345-BC2B-E6AEE0723C4D}" filter="1" showAutoFilter="1">
      <pageMargins left="0.7" right="0.7" top="0.75" bottom="0.75" header="0.3" footer="0.3"/>
      <autoFilter ref="A1:AD2212">
        <filterColumn colId="1">
          <filters>
            <filter val="Closed"/>
          </filters>
        </filterColumn>
        <filterColumn colId="26">
          <filters blank="1">
            <filter val="12/30/2018"/>
            <filter val="2/25/2018"/>
            <filter val="3/10/2018"/>
            <filter val="3/25/2018"/>
            <filter val="3/4/2018"/>
            <filter val="6/11/2018"/>
            <filter val="9/17/2018"/>
            <filter val="Date Closed"/>
          </filters>
        </filterColumn>
      </autoFilter>
    </customSheetView>
    <customSheetView guid="{FC52B9E2-304E-4E5D-81F7-3BBCB5462C67}" filter="1" showAutoFilter="1">
      <pageMargins left="0.7" right="0.7" top="0.75" bottom="0.75" header="0.3" footer="0.3"/>
      <autoFilter ref="A1:AD2212"/>
    </customSheetView>
    <customSheetView guid="{CFF8C120-2770-423D-86D5-A0369ED04779}" filter="1" showAutoFilter="1">
      <pageMargins left="0.7" right="0.7" top="0.75" bottom="0.75" header="0.3" footer="0.3"/>
      <autoFilter ref="A1:AD2212">
        <filterColumn colId="1">
          <filters>
            <filter val="Status"/>
            <filter val="Closed"/>
          </filters>
        </filterColumn>
        <filterColumn colId="26">
          <filters blank="1">
            <filter val="1/1/2018"/>
            <filter val="1/14/2018"/>
            <filter val="1/7/2018"/>
            <filter val="1/8/2018"/>
            <filter val="10/12/2018"/>
            <filter val="10/13/2018"/>
            <filter val="11/19/2018"/>
            <filter val="12/30/2018"/>
            <filter val="2/16/2018"/>
            <filter val="2/18/2018"/>
            <filter val="2/24/2018"/>
            <filter val="2/25/2018"/>
            <filter val="3/4/2018"/>
            <filter val="5/13/2018"/>
            <filter val="5/26/2018"/>
            <filter val="5/6/2018"/>
            <filter val="6/3/2018"/>
            <filter val="9/2/2018"/>
          </filters>
        </filterColumn>
      </autoFilter>
    </customSheetView>
    <customSheetView guid="{1F08C645-C325-4F5D-A9A5-78DFCB9F8D05}" filter="1" showAutoFilter="1">
      <pageMargins left="0.7" right="0.7" top="0.75" bottom="0.75" header="0.3" footer="0.3"/>
      <autoFilter ref="A1:AD2212"/>
    </customSheetView>
    <customSheetView guid="{D20D7C39-50F4-4763-A23F-D80AEB9BA573}" filter="1" showAutoFilter="1">
      <pageMargins left="0.7" right="0.7" top="0.75" bottom="0.75" header="0.3" footer="0.3"/>
      <autoFilter ref="W2214:AD2263"/>
    </customSheetView>
    <customSheetView guid="{D7D2D574-D8B8-4118-B5C6-DE4B4BD7A083}" filter="1" showAutoFilter="1">
      <pageMargins left="0.7" right="0.7" top="0.75" bottom="0.75" header="0.3" footer="0.3"/>
      <autoFilter ref="W2264:AA2277"/>
    </customSheetView>
    <customSheetView guid="{272DE2A0-4336-46C4-899A-47B3203407FA}" filter="1" showAutoFilter="1">
      <pageMargins left="0.7" right="0.7" top="0.75" bottom="0.75" header="0.3" footer="0.3"/>
      <autoFilter ref="W2264:AA2277"/>
    </customSheetView>
    <customSheetView guid="{0310F276-5B42-4ED0-83E9-9BE49D41A58D}" filter="1" showAutoFilter="1">
      <pageMargins left="0.7" right="0.7" top="0.75" bottom="0.75" header="0.3" footer="0.3"/>
      <autoFilter ref="W2264:AA2277"/>
    </customSheetView>
    <customSheetView guid="{DC29A23B-A229-4674-96B3-E53307C8523E}" filter="1" showAutoFilter="1">
      <pageMargins left="0.7" right="0.7" top="0.75" bottom="0.75" header="0.3" footer="0.3"/>
      <autoFilter ref="W2264:AA2277"/>
    </customSheetView>
    <customSheetView guid="{4B4DC08E-2DE2-4EFA-A1B2-F7E0B1B36EB7}" filter="1" showAutoFilter="1">
      <pageMargins left="0.7" right="0.7" top="0.75" bottom="0.75" header="0.3" footer="0.3"/>
      <autoFilter ref="W2264:AA2277"/>
    </customSheetView>
    <customSheetView guid="{DF6C047B-6720-42CF-9490-2C6994834E7F}" filter="1" showAutoFilter="1">
      <pageMargins left="0.7" right="0.7" top="0.75" bottom="0.75" header="0.3" footer="0.3"/>
      <autoFilter ref="W2264:AA2277"/>
    </customSheetView>
    <customSheetView guid="{3F0C78CB-BD1E-4390-948D-DCF19FA6A1C3}" filter="1" showAutoFilter="1">
      <pageMargins left="0.7" right="0.7" top="0.75" bottom="0.75" header="0.3" footer="0.3"/>
      <autoFilter ref="W2264:AA2277"/>
    </customSheetView>
    <customSheetView guid="{D5EC3128-5962-4210-9485-F465C72277D8}" filter="1" showAutoFilter="1">
      <pageMargins left="0.7" right="0.7" top="0.75" bottom="0.75" header="0.3" footer="0.3"/>
      <autoFilter ref="W2264:AA2277"/>
    </customSheetView>
    <customSheetView guid="{C25BB17B-AB52-43FF-8C7C-8578439AEB97}" filter="1" showAutoFilter="1">
      <pageMargins left="0.7" right="0.7" top="0.75" bottom="0.75" header="0.3" footer="0.3"/>
      <autoFilter ref="W2264:AA2277"/>
    </customSheetView>
    <customSheetView guid="{149E478D-3829-499D-82B7-CBE2F315D36A}" filter="1" showAutoFilter="1">
      <pageMargins left="0.7" right="0.7" top="0.75" bottom="0.75" header="0.3" footer="0.3"/>
      <autoFilter ref="A4:AO2277">
        <filterColumn colId="9">
          <filters>
            <filter val="10/19/0418"/>
            <filter val="3/7/2017"/>
            <filter val="7/6/0208"/>
          </filters>
        </filterColumn>
      </autoFilter>
    </customSheetView>
    <customSheetView guid="{B08BC9B2-8C8E-4C48-8A6F-4094C1E09EA2}" filter="1" showAutoFilter="1">
      <pageMargins left="0.7" right="0.7" top="0.75" bottom="0.75" header="0.3" footer="0.3"/>
      <autoFilter ref="A1:AO1982">
        <filterColumn colId="7">
          <filters>
            <filter val="KAW"/>
            <filter val="Mn"/>
            <filter val="PlD"/>
          </filters>
        </filterColumn>
        <filterColumn colId="26">
          <filters blank="1">
            <filter val="1/1/2018"/>
            <filter val="1/10/2018"/>
            <filter val="1/11/2018"/>
            <filter val="1/12/2018"/>
            <filter val="1/14/2018"/>
            <filter val="1/16/2018"/>
            <filter val="1/17/2018"/>
            <filter val="1/18/2018"/>
            <filter val="1/19/2018"/>
            <filter val="1/2/2018"/>
            <filter val="1/22/2018"/>
            <filter val="1/23/2018"/>
            <filter val="1/23/2019"/>
            <filter val="1/24/2018"/>
            <filter val="1/25/2018"/>
            <filter val="1/26/2018"/>
            <filter val="1/29/2018"/>
            <filter val="1/29/2019"/>
            <filter val="1/3/2018"/>
            <filter val="1/30/2018"/>
            <filter val="1/4/2018"/>
            <filter val="1/4/2019"/>
            <filter val="1/5/2018"/>
            <filter val="1/7/2018"/>
            <filter val="1/9/2018"/>
            <filter val="10/1/2018"/>
            <filter val="10/10/2018"/>
            <filter val="10/11/2018"/>
            <filter val="10/12/2018"/>
            <filter val="10/13/2018"/>
            <filter val="10/15/2018"/>
            <filter val="10/15/2019"/>
            <filter val="10/16/2018"/>
            <filter val="10/17/2018"/>
            <filter val="10/18/2018"/>
            <filter val="10/2/2018"/>
            <filter val="10/22/2018"/>
            <filter val="10/24/2018"/>
            <filter val="10/26/2018"/>
            <filter val="10/29/2018"/>
            <filter val="10/3/2018"/>
            <filter val="10/30/2018"/>
            <filter val="10/31/2018"/>
            <filter val="10/4/2018"/>
            <filter val="10/5/2018"/>
            <filter val="10/6/2018"/>
            <filter val="11/1/2018"/>
            <filter val="11/13/2018"/>
            <filter val="11/14/2018"/>
            <filter val="11/19/2018"/>
            <filter val="11/20/2018"/>
            <filter val="11/21/2018"/>
            <filter val="11/27/2018"/>
            <filter val="11/29/2018"/>
            <filter val="11/3/2018"/>
            <filter val="11/30/2018"/>
            <filter val="11/4/2018"/>
            <filter val="11/5/2018"/>
            <filter val="11/6/2018"/>
            <filter val="11/7/2018"/>
            <filter val="11/8/2018"/>
            <filter val="11/9/2018"/>
            <filter val="12/10/2018"/>
            <filter val="12/11/2018"/>
            <filter val="12/14/2018"/>
            <filter val="12/17/2018"/>
            <filter val="12/20/2018"/>
            <filter val="12/26/2018"/>
            <filter val="12/27/2018"/>
            <filter val="12/3/2018"/>
            <filter val="12/30/2018"/>
            <filter val="12/31/2018"/>
            <filter val="12/4/2018"/>
            <filter val="12/5/2018"/>
            <filter val="12/6/2018"/>
            <filter val="12/7/2018"/>
            <filter val="12/8/2018"/>
            <filter val="2/1/2018"/>
            <filter val="2/12/2018"/>
            <filter val="2/14/2018"/>
            <filter val="2/16/2018"/>
            <filter val="2/18/2018"/>
            <filter val="2/2/2018"/>
            <filter val="2/20/2018"/>
            <filter val="2/21/2018"/>
            <filter val="2/22/2018"/>
            <filter val="2/26/2018"/>
            <filter val="2/28/2018"/>
            <filter val="2/5/2018"/>
            <filter val="2/6/2018"/>
            <filter val="2/7/2018"/>
            <filter val="3/10/2018"/>
            <filter val="3/12/2018"/>
            <filter val="3/13/2018"/>
            <filter val="3/14/2018"/>
            <filter val="3/15/2018"/>
            <filter val="3/16/2018"/>
            <filter val="3/17/2018"/>
            <filter val="3/19/2018"/>
            <filter val="3/2/2018"/>
            <filter val="3/20/2018"/>
            <filter val="3/22/2018"/>
            <filter val="3/23/2018"/>
            <filter val="3/25/2018"/>
            <filter val="3/26/2018"/>
            <filter val="3/28/2018"/>
            <filter val="3/30/2018"/>
            <filter val="3/4/2018"/>
            <filter val="3/7/2018"/>
            <filter val="3/8/2018"/>
            <filter val="3/9/2018"/>
            <filter val="4/10/2018"/>
            <filter val="4/11/2018"/>
            <filter val="4/12/2018"/>
            <filter val="4/13/2018"/>
            <filter val="4/16/2018"/>
            <filter val="4/17/2018"/>
            <filter val="4/18/2018"/>
            <filter val="4/19/2018"/>
            <filter val="4/2/2018"/>
            <filter val="4/20/2018"/>
            <filter val="4/23/2018"/>
            <filter val="4/24/2018"/>
            <filter val="4/27/2018"/>
            <filter val="4/30/2018"/>
            <filter val="4/4/2018"/>
            <filter val="4/5/2018"/>
            <filter val="4/6/2018"/>
            <filter val="4/9/2018"/>
            <filter val="5/1/2018"/>
            <filter val="5/11/2018"/>
            <filter val="5/13/2018"/>
            <filter val="5/14/2018"/>
            <filter val="5/15/2018"/>
            <filter val="5/17/2018"/>
            <filter val="5/18/2018"/>
            <filter val="5/2/2018"/>
            <filter val="5/21/2018"/>
            <filter val="5/22/2018"/>
            <filter val="5/23/2018"/>
            <filter val="5/24/2018"/>
            <filter val="5/25/2018"/>
            <filter val="5/26/2018"/>
            <filter val="5/29/2018"/>
            <filter val="5/30/2018"/>
            <filter val="5/31/2018"/>
            <filter val="5/6/2018"/>
            <filter val="5/7/2018"/>
            <filter val="5/8/2018"/>
            <filter val="5/9/2018"/>
            <filter val="6/1/2018"/>
            <filter val="6/11/2018"/>
            <filter val="6/12/2018"/>
            <filter val="6/13/2018"/>
            <filter val="6/15/2018"/>
            <filter val="6/16/2018"/>
            <filter val="6/18/2018"/>
            <filter val="6/19/2018"/>
            <filter val="6/20/2018"/>
            <filter val="6/21/2018"/>
            <filter val="6/22/2018"/>
            <filter val="6/25/2018"/>
            <filter val="6/26/2018"/>
            <filter val="6/27/2018"/>
            <filter val="6/28/2018"/>
            <filter val="6/29/2018"/>
            <filter val="6/3/2018"/>
            <filter val="6/5/2018"/>
            <filter val="6/7/2018"/>
            <filter val="6/8/2018"/>
            <filter val="6/9/2018"/>
            <filter val="7/1/2018"/>
            <filter val="7/12/2018"/>
            <filter val="7/13/2018"/>
            <filter val="7/17/2018"/>
            <filter val="7/18/2018"/>
            <filter val="7/19/2018"/>
            <filter val="7/2/2018"/>
            <filter val="7/20/2018"/>
            <filter val="7/23/2018"/>
            <filter val="7/26/2018"/>
            <filter val="7/27/2018"/>
            <filter val="7/28/2018"/>
            <filter val="7/3/2018"/>
            <filter val="7/30/2018"/>
            <filter val="7/31/2018"/>
            <filter val="7/5/2018"/>
            <filter val="7/6/2018"/>
            <filter val="8/1/2018"/>
            <filter val="8/10/2018"/>
            <filter val="8/11/2018"/>
            <filter val="8/12/2018"/>
            <filter val="8/13/2018"/>
            <filter val="8/14/2018"/>
            <filter val="8/2/2018"/>
            <filter val="8/20/2018"/>
            <filter val="8/21/2018"/>
            <filter val="8/22/2018"/>
            <filter val="8/24/2018"/>
            <filter val="8/25/2018"/>
            <filter val="8/28/2018"/>
            <filter val="8/30/2018"/>
            <filter val="8/31/2018"/>
            <filter val="8/6/2018"/>
            <filter val="8/7/2018"/>
            <filter val="8/8/2018"/>
            <filter val="9/10/2018"/>
            <filter val="9/14/2018"/>
            <filter val="9/18/2018"/>
            <filter val="9/19/2018"/>
            <filter val="9/2/2018"/>
            <filter val="9/20/2018"/>
            <filter val="9/21/2018"/>
            <filter val="9/22/2018"/>
            <filter val="9/23/2018"/>
            <filter val="9/24/2018"/>
            <filter val="9/25/2018"/>
            <filter val="9/26/2018"/>
            <filter val="9/27/2018"/>
            <filter val="9/30/2018"/>
            <filter val="9/4/2018"/>
            <filter val="9/6/2018"/>
            <filter val="9/7/2018"/>
            <filter val="Date Closed"/>
          </filters>
        </filterColumn>
      </autoFilter>
    </customSheetView>
    <customSheetView guid="{A55E6186-4B66-4F20-AD2E-DD23EC8CAACE}" filter="1" showAutoFilter="1">
      <pageMargins left="0.7" right="0.7" top="0.75" bottom="0.75" header="0.3" footer="0.3"/>
      <autoFilter ref="A1:AO1982">
        <filterColumn colId="1">
          <filters>
            <filter val="Closed"/>
          </filters>
        </filterColumn>
        <filterColumn colId="26">
          <filters blank="1">
            <filter val="1/4/2019"/>
            <filter val="3/10/2018"/>
            <filter val="3/25/2018"/>
            <filter val="Date Closed"/>
          </filters>
        </filterColumn>
      </autoFilter>
    </customSheetView>
    <customSheetView guid="{CD98677A-4FB0-4C66-BC91-254261CAA91B}" filter="1" showAutoFilter="1">
      <pageMargins left="0.7" right="0.7" top="0.75" bottom="0.75" header="0.3" footer="0.3"/>
      <autoFilter ref="A1:AD2277">
        <filterColumn colId="4">
          <filters>
            <filter val="LRB"/>
          </filters>
        </filterColumn>
      </autoFilter>
    </customSheetView>
    <customSheetView guid="{1C942F47-2D03-4C59-B9D9-AF98B4BE6AC2}" filter="1" showAutoFilter="1">
      <pageMargins left="0.7" right="0.7" top="0.75" bottom="0.75" header="0.3" footer="0.3"/>
      <autoFilter ref="A1:AD2277"/>
    </customSheetView>
    <customSheetView guid="{ABB62128-C1C3-429F-9A56-8E16C5B69C44}" filter="1" showAutoFilter="1">
      <pageMargins left="0.7" right="0.7" top="0.75" bottom="0.75" header="0.3" footer="0.3"/>
      <autoFilter ref="A1:AD2277">
        <filterColumn colId="4">
          <filters>
            <filter val="LRB"/>
          </filters>
        </filterColumn>
      </autoFilter>
    </customSheetView>
    <customSheetView guid="{A0D443E5-67FC-44F2-8F10-FA26E232ECCF}" filter="1" showAutoFilter="1">
      <pageMargins left="0.7" right="0.7" top="0.75" bottom="0.75" header="0.3" footer="0.3"/>
      <autoFilter ref="I2"/>
    </customSheetView>
    <customSheetView guid="{BCBDFAE0-44C4-418C-AD2E-F3BAF9C5EE19}" filter="1" showAutoFilter="1">
      <pageMargins left="0.7" right="0.7" top="0.75" bottom="0.75" header="0.3" footer="0.3"/>
      <autoFilter ref="A1:AD1982">
        <filterColumn colId="1">
          <filters>
            <filter val="Closed"/>
          </filters>
        </filterColumn>
        <filterColumn colId="7">
          <filters blank="1">
            <filter val="Assigned_x000a_Person"/>
            <filter val="BG"/>
            <filter val="DT"/>
            <filter val="FP"/>
            <filter val="GF"/>
            <filter val="HB"/>
            <filter val="HIRR"/>
            <filter val="IRR"/>
            <filter val="IW"/>
            <filter val="JF"/>
            <filter val="KAW"/>
            <filter val="LPB"/>
            <filter val="LRB"/>
            <filter val="LRB/GF"/>
            <filter val="Mn"/>
            <filter val="MT"/>
            <filter val="PD"/>
            <filter val="PlD"/>
            <filter val="TD"/>
            <filter val="VU"/>
          </filters>
        </filterColumn>
        <filterColumn colId="26">
          <filters blank="1">
            <filter val="1/4/2019"/>
            <filter val="3/10/2018"/>
            <filter val="3/25/2018"/>
            <filter val="Date Closed"/>
          </filters>
        </filterColumn>
      </autoFilter>
    </customSheetView>
    <customSheetView guid="{F9D6447C-EA66-4E55-A570-989CED08D621}" filter="1" showAutoFilter="1">
      <pageMargins left="0.7" right="0.7" top="0.75" bottom="0.75" header="0.3" footer="0.3"/>
      <autoFilter ref="A1:AO2277">
        <filterColumn colId="26">
          <filters>
            <filter val="1/1/2018"/>
            <filter val="1/14/2018"/>
            <filter val="1/7/2018"/>
            <filter val="1/8/2018"/>
            <filter val="10/12/2018"/>
            <filter val="10/13/2018"/>
            <filter val="10/18/2019"/>
            <filter val="11/19/2018"/>
            <filter val="12/30/2018"/>
            <filter val="2/16/2018"/>
            <filter val="2/18/2018"/>
            <filter val="2/19/2018"/>
            <filter val="2/24/2018"/>
            <filter val="2/25/2018"/>
            <filter val="3/4/2018"/>
            <filter val="5/13/2018"/>
            <filter val="5/26/2018"/>
            <filter val="5/6/2018"/>
            <filter val="6/3/2018"/>
            <filter val="9/2/2018"/>
          </filters>
        </filterColumn>
      </autoFilter>
    </customSheetView>
    <customSheetView guid="{7025DC3D-5DA0-4DC2-957F-B93329830946}" filter="1" showAutoFilter="1">
      <pageMargins left="0.7" right="0.7" top="0.75" bottom="0.75" header="0.3" footer="0.3"/>
      <autoFilter ref="A1:AO2277"/>
    </customSheetView>
    <customSheetView guid="{3FCFE6A7-B6F6-4F36-9E3F-9198C712A238}" filter="1" showAutoFilter="1">
      <pageMargins left="0.7" right="0.7" top="0.75" bottom="0.75" header="0.3" footer="0.3"/>
      <autoFilter ref="A1:AO2277">
        <filterColumn colId="7">
          <filters>
            <filter val="FP"/>
            <filter val="kAW"/>
            <filter val="Mn"/>
            <filter val="PlD"/>
          </filters>
        </filterColumn>
        <filterColumn colId="29">
          <filters blank="1">
            <filter val="Denied"/>
            <filter val="Duplicate Request"/>
            <filter val="Emailed"/>
            <filter val="Fax"/>
            <filter val="Final Disposition"/>
            <filter val="Not a PIA Request"/>
            <filter val="Partial Approval"/>
          </filters>
        </filterColumn>
      </autoFilter>
    </customSheetView>
    <customSheetView guid="{E6F5B675-7605-468F-82F5-61F639500CC2}" filter="1" showAutoFilter="1">
      <pageMargins left="0.7" right="0.7" top="0.75" bottom="0.75" header="0.3" footer="0.3"/>
      <autoFilter ref="A1:AO2277"/>
    </customSheetView>
    <customSheetView guid="{FFDC009A-E50F-418E-B92E-38D343BEE635}" filter="1" showAutoFilter="1">
      <pageMargins left="0.7" right="0.7" top="0.75" bottom="0.75" header="0.3" footer="0.3"/>
      <autoFilter ref="A1:AO2277"/>
    </customSheetView>
    <customSheetView guid="{B41A01B0-8F98-4972-AF04-88551F39B172}" filter="1" showAutoFilter="1">
      <pageMargins left="0.7" right="0.7" top="0.75" bottom="0.75" header="0.3" footer="0.3"/>
      <autoFilter ref="A1:AO2277"/>
    </customSheetView>
    <customSheetView guid="{42E0898A-E29E-4EEA-8338-CCB59EB9DC4A}" filter="1" showAutoFilter="1">
      <pageMargins left="0.7" right="0.7" top="0.75" bottom="0.75" header="0.3" footer="0.3"/>
      <autoFilter ref="A1:AO2277">
        <filterColumn colId="7">
          <filters>
            <filter val="BG"/>
            <filter val="DH"/>
            <filter val="DT"/>
            <filter val="HB"/>
            <filter val="HIRR"/>
            <filter val="IW"/>
            <filter val="JF"/>
            <filter val="kAW"/>
            <filter val="LPB"/>
            <filter val="LRB/GF"/>
            <filter val="Mn"/>
            <filter val="MT"/>
            <filter val="PD"/>
            <filter val="PlD"/>
            <filter val="TD"/>
            <filter val="VU"/>
          </filters>
        </filterColumn>
        <filterColumn colId="26">
          <filters blank="1">
            <filter val="1/4/2019"/>
            <filter val="10/18/2019"/>
            <filter val="12/30/2018"/>
            <filter val="2/25/2018"/>
            <filter val="3/10/2018"/>
            <filter val="3/25/2018"/>
            <filter val="6/11/2018"/>
            <filter val="9/17/2018"/>
            <filter val="Date Closed"/>
          </filters>
        </filterColumn>
      </autoFilter>
    </customSheetView>
    <customSheetView guid="{70A01EB6-6DA9-4C80-B250-5BDC71342AB5}" filter="1" showAutoFilter="1">
      <pageMargins left="0.7" right="0.7" top="0.75" bottom="0.75" header="0.3" footer="0.3"/>
      <autoFilter ref="A1:AO2277"/>
    </customSheetView>
    <customSheetView guid="{B411A569-01C5-4E2A-AB1E-8092F6EF3240}" filter="1" showAutoFilter="1">
      <pageMargins left="0.7" right="0.7" top="0.75" bottom="0.75" header="0.3" footer="0.3"/>
      <autoFilter ref="A1:AO2277">
        <filterColumn colId="7">
          <filters>
            <filter val="FP"/>
            <filter val="kAW"/>
            <filter val="Mn"/>
            <filter val="PlD"/>
            <filter val="SC"/>
          </filters>
        </filterColumn>
      </autoFilter>
    </customSheetView>
    <customSheetView guid="{4F2916D7-B002-4E4E-939B-5AB78F96C0AC}" filter="1" showAutoFilter="1">
      <pageMargins left="0.7" right="0.7" top="0.75" bottom="0.75" header="0.3" footer="0.3"/>
      <autoFilter ref="A1:AO2277">
        <filterColumn colId="1">
          <filters>
            <filter val="Closed"/>
          </filters>
        </filterColumn>
        <filterColumn colId="26">
          <filters blank="1">
            <filter val="1/1/2018"/>
            <filter val="1/14/2018"/>
            <filter val="1/8/2018"/>
            <filter val="10/13/2018"/>
            <filter val="10/18/2019"/>
            <filter val="11/19/2018"/>
            <filter val="12/30/2018"/>
            <filter val="2/16/2018"/>
            <filter val="2/18/2018"/>
            <filter val="2/19/2018"/>
            <filter val="2/24/2018"/>
            <filter val="2/25/2018"/>
            <filter val="3/4/2018"/>
            <filter val="5/6/2018"/>
            <filter val="6/3/2018"/>
            <filter val="Date Closed"/>
          </filters>
        </filterColumn>
      </autoFilter>
    </customSheetView>
    <customSheetView guid="{1643B670-F5C7-4230-BB28-7AC0BDDEF7BB}" filter="1" showAutoFilter="1">
      <pageMargins left="0.7" right="0.7" top="0.75" bottom="0.75" header="0.3" footer="0.3"/>
      <autoFilter ref="A1:AO2277">
        <filterColumn colId="4">
          <filters>
            <filter val="FP"/>
          </filters>
        </filterColumn>
        <filterColumn colId="26">
          <filters blank="1">
            <filter val="1/1/2018"/>
            <filter val="1/10/2018"/>
            <filter val="1/11/2018"/>
            <filter val="1/12/2018"/>
            <filter val="1/14/2018"/>
            <filter val="1/16/2018"/>
            <filter val="1/17/2018"/>
            <filter val="1/18/2018"/>
            <filter val="1/19/2018"/>
            <filter val="1/2/2018"/>
            <filter val="1/22/2018"/>
            <filter val="1/23/2018"/>
            <filter val="1/24/2018"/>
            <filter val="1/25/2018"/>
            <filter val="1/26/2018"/>
            <filter val="1/29/2018"/>
            <filter val="1/29/2019"/>
            <filter val="1/3/2018"/>
            <filter val="1/30/2018"/>
            <filter val="1/4/2018"/>
            <filter val="1/4/2019"/>
            <filter val="1/5/2018"/>
            <filter val="1/7/2018"/>
            <filter val="1/8/2018"/>
            <filter val="1/9/2018"/>
            <filter val="10/1/2018"/>
            <filter val="10/10/2018"/>
            <filter val="10/11/2018"/>
            <filter val="10/12/2018"/>
            <filter val="10/13/2018"/>
            <filter val="10/15/2018"/>
            <filter val="10/15/2019"/>
            <filter val="10/16/2018"/>
            <filter val="10/18/2018"/>
            <filter val="10/18/2019"/>
            <filter val="10/19/2018"/>
            <filter val="10/2/2018"/>
            <filter val="10/23/2018"/>
            <filter val="10/24/2018"/>
            <filter val="10/25/2018"/>
            <filter val="10/26/2018"/>
            <filter val="10/29/2018"/>
            <filter val="10/3/2018"/>
            <filter val="10/30/2018"/>
            <filter val="10/4/2018"/>
            <filter val="10/5/2018"/>
            <filter val="10/6/2018"/>
            <filter val="10/8/2018"/>
            <filter val="10/9/2018"/>
            <filter val="11/1/2018"/>
            <filter val="11/13/2018"/>
            <filter val="11/14/2018"/>
            <filter val="11/15/2018"/>
            <filter val="11/16/2018"/>
            <filter val="11/19/2018"/>
            <filter val="11/2/2018"/>
            <filter val="11/20/2018"/>
            <filter val="11/21/2018"/>
            <filter val="11/26/2018"/>
            <filter val="11/27/2018"/>
            <filter val="11/28/2018"/>
            <filter val="11/29/2018"/>
            <filter val="11/3/2018"/>
            <filter val="11/30/2018"/>
            <filter val="11/4/2018"/>
            <filter val="11/6/2018"/>
            <filter val="11/7/2018"/>
            <filter val="11/8/2018"/>
            <filter val="11/9/2018"/>
            <filter val="12/10/2018"/>
            <filter val="12/11/2018"/>
            <filter val="12/12/2018"/>
            <filter val="12/13/2018"/>
            <filter val="12/14/2018"/>
            <filter val="12/17/2018"/>
            <filter val="12/18/2018"/>
            <filter val="12/19/2018"/>
            <filter val="12/20/2018"/>
            <filter val="12/21/2018"/>
            <filter val="12/26/2018"/>
            <filter val="12/27/2018"/>
            <filter val="12/28/2018"/>
            <filter val="12/3/2018"/>
            <filter val="12/30/2018"/>
            <filter val="12/31/2018"/>
            <filter val="12/4/2018"/>
            <filter val="12/5/2018"/>
            <filter val="12/6/2018"/>
            <filter val="12/7/2018"/>
            <filter val="12/8/2018"/>
            <filter val="2/14/2018"/>
            <filter val="2/15/2018"/>
            <filter val="2/16/2018"/>
            <filter val="2/18/2018"/>
            <filter val="2/19/2018"/>
            <filter val="2/2/2018"/>
            <filter val="2/20/2018"/>
            <filter val="2/21/2018"/>
            <filter val="2/22/2018"/>
            <filter val="2/23/2018"/>
            <filter val="2/24/2018"/>
            <filter val="2/25/2018"/>
            <filter val="2/26/2018"/>
            <filter val="2/27/2018"/>
            <filter val="2/5/2018"/>
            <filter val="2/7/2018"/>
            <filter val="2/8/2018"/>
            <filter val="2/9/2018"/>
            <filter val="3/1/2018"/>
            <filter val="3/10/2018"/>
            <filter val="3/12/2018"/>
            <filter val="3/13/2018"/>
            <filter val="3/14/2018"/>
            <filter val="3/15/2018"/>
            <filter val="3/16/2018"/>
            <filter val="3/17/2018"/>
            <filter val="3/18/2019"/>
            <filter val="3/19/2018"/>
            <filter val="3/2/2018"/>
            <filter val="3/20/2018"/>
            <filter val="3/22/2018"/>
            <filter val="3/23/2018"/>
            <filter val="3/25/2018"/>
            <filter val="3/26/2018"/>
            <filter val="3/4/2018"/>
            <filter val="3/5/2018"/>
            <filter val="3/6/2018"/>
            <filter val="3/7/2018"/>
            <filter val="3/8/2018"/>
            <filter val="3/9/2018"/>
            <filter val="4/10/2018"/>
            <filter val="4/11/2018"/>
            <filter val="4/12/2018"/>
            <filter val="4/13/2018"/>
            <filter val="4/16/2018"/>
            <filter val="4/17/2018"/>
            <filter val="4/18/2018"/>
            <filter val="4/19/2018"/>
            <filter val="4/2/2018"/>
            <filter val="4/23/2018"/>
            <filter val="4/25/2018"/>
            <filter val="4/26/2018"/>
            <filter val="4/27/2018"/>
            <filter val="4/3/2018"/>
            <filter val="4/30/2018"/>
            <filter val="4/4/2018"/>
            <filter val="4/5/2018"/>
            <filter val="4/6/2018"/>
            <filter val="4/9/2018"/>
            <filter val="5/1/2018"/>
            <filter val="5/10/2018"/>
            <filter val="5/11/2018"/>
            <filter val="5/13/2018"/>
            <filter val="5/14/2018"/>
            <filter val="5/15/2018"/>
            <filter val="5/16/2018"/>
            <filter val="5/17/2018"/>
            <filter val="5/18/2018"/>
            <filter val="5/2/2018"/>
            <filter val="5/21/2018"/>
            <filter val="5/22/2018"/>
            <filter val="5/23/2018"/>
            <filter val="5/24/2018"/>
            <filter val="5/25/2018"/>
            <filter val="5/26/2018"/>
            <filter val="5/29/2018"/>
            <filter val="5/6/2018"/>
            <filter val="5/7/2018"/>
            <filter val="5/8/2018"/>
            <filter val="5/9/2018"/>
            <filter val="6/1/2018"/>
            <filter val="6/11/2018"/>
            <filter val="6/12/2018"/>
            <filter val="6/13/2018"/>
            <filter val="6/14/2018"/>
            <filter val="6/15/2018"/>
            <filter val="6/16/2018"/>
            <filter val="6/19/2018"/>
            <filter val="6/20/2018"/>
            <filter val="6/21/2018"/>
            <filter val="6/22/2018"/>
            <filter val="6/25/2018"/>
            <filter val="6/26/2018"/>
            <filter val="6/27/2018"/>
            <filter val="6/28/2018"/>
            <filter val="6/29/2018"/>
            <filter val="6/3/2018"/>
            <filter val="6/5/2018"/>
            <filter val="6/6/2018"/>
            <filter val="6/7/2018"/>
            <filter val="6/8/2018"/>
            <filter val="6/9/2018"/>
            <filter val="7/1/2018"/>
            <filter val="7/10/2018"/>
            <filter val="7/12/2018"/>
            <filter val="7/13/2018"/>
            <filter val="7/16/2018"/>
            <filter val="7/17/2018"/>
            <filter val="7/18/2018"/>
            <filter val="7/2/2018"/>
            <filter val="7/20/2018"/>
            <filter val="7/23/2018"/>
            <filter val="7/24/2018"/>
            <filter val="7/25/2018"/>
            <filter val="7/26/2018"/>
            <filter val="7/27/2018"/>
            <filter val="7/28/2018"/>
            <filter val="7/3/2018"/>
            <filter val="7/30/2018"/>
            <filter val="7/31/2018"/>
            <filter val="7/5/2018"/>
            <filter val="7/6/2018"/>
            <filter val="7/9/2018"/>
            <filter val="8/1/2018"/>
            <filter val="8/10/2018"/>
            <filter val="8/11/2018"/>
            <filter val="8/12/2018"/>
            <filter val="8/13/2018"/>
            <filter val="8/14/2018"/>
            <filter val="8/15/2018"/>
            <filter val="8/16/2018"/>
            <filter val="8/17/2018"/>
            <filter val="8/2/2018"/>
            <filter val="8/20/2018"/>
            <filter val="8/21/2018"/>
            <filter val="8/22/2018"/>
            <filter val="8/23/2018"/>
            <filter val="8/24/2018"/>
            <filter val="8/25/2018"/>
            <filter val="8/27/2018"/>
            <filter val="8/28/2018"/>
            <filter val="8/29/2018"/>
            <filter val="8/3/2018"/>
            <filter val="8/30/2018"/>
            <filter val="8/31/2018"/>
            <filter val="8/6/2018"/>
            <filter val="8/7/2018"/>
            <filter val="8/8/2018"/>
            <filter val="8/9/2018"/>
            <filter val="9/10/2018"/>
            <filter val="9/11/2018"/>
            <filter val="9/12/2018"/>
            <filter val="9/13/2018"/>
            <filter val="9/14/2018"/>
            <filter val="9/17/2018"/>
            <filter val="9/18/2018"/>
            <filter val="9/19/2018"/>
            <filter val="9/2/2018"/>
            <filter val="9/20/2018"/>
            <filter val="9/21/2018"/>
            <filter val="9/22/2018"/>
            <filter val="9/23/2018"/>
            <filter val="9/24/2018"/>
            <filter val="9/25/2018"/>
            <filter val="9/26/2018"/>
            <filter val="9/27/2018"/>
            <filter val="9/28/2018"/>
            <filter val="9/30/2018"/>
            <filter val="9/4/2018"/>
            <filter val="9/5/2018"/>
            <filter val="9/6/2018"/>
            <filter val="9/7/2018"/>
            <filter val="Date Closed"/>
          </filters>
        </filterColumn>
        <filterColumn colId="28">
          <filters blank="1">
            <filter val="03/03/2020 Requestor informed that case remains &quot;not closed&quot; and release of case info at this time could reasonably be expected to interfere w enforcement proceedings. 10/15/2018 Report Not Ready; NOI emailed 10/15/2018"/>
            <filter val="09/24/2018 Sent - 09/04/2018 Request forwarded to MSP Photo Lab; Awaiting Rceipt"/>
            <filter val="1/18/18 No info found"/>
            <filter val="1/22/18  Mailed partial denial"/>
            <filter val="1/24/18 No report on file"/>
            <filter val="1/26/18 Not MSP"/>
            <filter val="10/15/18 Emailed report"/>
            <filter val="10/15/18 No report found"/>
            <filter val="10/15/18Mailed invoice / 10/26/18Mailed photos &amp; report"/>
            <filter val="10/17/17Sent to BK Denton /10/23/18Waiting for file to be delivered /cASE SHIPPED"/>
            <filter val="10/17/18 Mailed CCC"/>
            <filter val="10/17/18 Mailed redacted report"/>
            <filter val="10/18/2019 No information on this line. GEF"/>
            <filter val="10/18/2019 No information. GEF"/>
            <filter val="10/23/18 Mailed report"/>
            <filter val="10/23/18Case search is down /10/24/18Not MSP"/>
            <filter val="10/24/18 Emailed correspondence need more info /10/29/18 Not MSP"/>
            <filter val="10/25/18Mailed invoice /11/8/18Mailed redeacted report"/>
            <filter val="10/4/18 Mailed CCC"/>
            <filter val="10/9/18 Not MSP"/>
            <filter val="11/1/18 Emailed 10 day and Invoice /12/18/18 Payment never received"/>
            <filter val="11/1/18 Sent to HOR /11/5/18 Mailed invoice /12/11/18 Did not receive payment over 30 days closed"/>
            <filter val="11/14/18 Mailed CCC"/>
            <filter val="11/15/18 Emailed report"/>
            <filter val="11/28/18 Not PIA request"/>
            <filter val="11/28/18 Waiting for photos to become available as well /1/25/19  Did not receive payment. /2/13/19 Maied report and photos"/>
            <filter val="11/5/18 Emailed report"/>
            <filter val="11/5/18 Sent to BK /1/17/19 Still working on /1/29/19 No report found with information provided."/>
            <filter val="11/9/18 Mailed CCC"/>
            <filter val="12/10/18 Sent fee letter  &amp; 10 day/12/18/18 Emailed report"/>
            <filter val="12/19/18 Emailed report"/>
            <filter val="12/19/18 No report found"/>
            <filter val="1980 Criminal Incident Report (Rape &amp; Sex Offense)_x000a_Notified by HoR that reports detroyed after retention period _x000a_lapsed-Letter sent to Requestor"/>
            <filter val="2/2/18 Faxed report"/>
            <filter val="2/20/18 Faxed Report"/>
            <filter val="2/20/18 No record found"/>
            <filter val="2/21/18 Mailed report"/>
            <filter val="2/23/18,2/27,3/6,3/12 In Draft sent 10 day letter /3/26/18  Request at a later date not available"/>
            <filter val="2/26/18 Mowbray Letter Sent"/>
            <filter val="2/27/18 Faxed request"/>
            <filter val="2/5/2018 In draft /2/14/18 Report mailed"/>
            <filter val="2017 crime statistics"/>
            <filter val="25 YEAR DESTROYED 10/10/18"/>
            <filter val="25 YEAR DESTROYED 6/26/18"/>
            <filter val="25 Year destroyed 9/5/18"/>
            <filter val="25 year destroyed letter sent 1/11"/>
            <filter val="25 Years - Destroyed"/>
            <filter val="25 Years - Destroyed letter sent 6/25"/>
            <filter val="25 Years - Destroyed."/>
            <filter val="25 Years - Destroyed. Latter will be mailed 8/21/18."/>
            <filter val="25 Years - Destroyed. Letter sent 6/21."/>
            <filter val="25 Years destroyed 11/8/18"/>
            <filter val="25 years destroyed 7/17/18"/>
            <filter val="25 Years destroyed 9/12/18"/>
            <filter val="25 years old destroyed 8/24/18"/>
            <filter val="25 years old destroyed 9/18/18"/>
            <filter val="25 years old, files destroyed 7/2/18"/>
            <filter val="25 years old, records destroyed 7/30/18"/>
            <filter val="3/1/18 Not MSP"/>
            <filter val="3/13/18 Emailed report"/>
            <filter val="3/13/18 In draft, No narratives"/>
            <filter val="3/20/18/3/29/18,4/4/18,4/9/18, Waiting for payment /  4/19/18 Did not receive payment"/>
            <filter val="3/20/19 Not a good report number, no information found to support."/>
            <filter val="3/22/18 Sent to HOR /3/23/18 Emailed report"/>
            <filter val="3/26/18 Sent correspondence /Denied"/>
            <filter val="3/28/18 Report emailed"/>
            <filter val="3/28/18 Sent to HOR / 4/9/18 Emailed report"/>
            <filter val="3/28/18 Sent to HOR /4/9/18  Emailed report"/>
            <filter val="3/6/18 Emailed report"/>
            <filter val="3/6/18 Faxed report"/>
            <filter val="4/16/18 Mailed report"/>
            <filter val="4/16/18 Sent to HOR / 4/20/18 RECORDS MISSING FROM BOX PER HOR"/>
            <filter val="4/17/18 Mailed report , Check received with request $3.00."/>
            <filter val="4/17/18 No information found"/>
            <filter val="4/20/18 Sent to HOR /4/25/14 Mailed report"/>
            <filter val="4/23/18 Sent to HOR /4/25/18 Mailed report"/>
            <filter val="4/24/18 In draft / 5/8/18 Emailed partial denial"/>
            <filter val="4/26/18 Report hand delivered in lobby"/>
            <filter val="4/3/18 Sent to Sgt. Blades / 5/15/18 Mailed report"/>
            <filter val="4/4/18 Emailed report"/>
            <filter val="5/15/18 Emailed invoice for 6.75 /5/22/18 Emailed report"/>
            <filter val="5/15/18 No paymentrent to BK /5/28/18 Sgt Sexton says file is MIA will check at Long erm holding to see if he can locate /  6/29/18 File received, waiting for photo lab/7/25/18 No payment received closed"/>
            <filter val="5/15/18 Sent to HOR /5/15/18 Mailed report"/>
            <filter val="5/15/18 Sent to HOR /5/21/18 Emailed"/>
            <filter val="5/17/18 Waiting for payment /5/22/18 Mailed report"/>
            <filter val="5/2/18 Emailed report"/>
            <filter val="6/1/18 Denial"/>
            <filter val="6/1/18 In draft /6/13/18  Emailed report"/>
            <filter val="6/1/18 Not MSP"/>
            <filter val="6/13/18 In draft/ Emailed report"/>
            <filter val="6/19/18 In draft / 6/19/18 Emailed report"/>
            <filter val="6/25/18 Emailed report"/>
            <filter val="6/26/18 No report on file"/>
            <filter val="6/27/18 In drfat , 7/5/18 Emailed report"/>
            <filter val="6/8/18Sent to BK /7/9/18 Did not reeive anything back"/>
            <filter val="7/18/18 Not MSP"/>
            <filter val="7/2/18 Emailed report"/>
            <filter val="7/2/18 No report found"/>
            <filter val="7/3/18 Sent to BK /7/10/18  Mailed"/>
            <filter val="7/3/18 Sent to BK /7/3/18 Emailed report"/>
            <filter val="7/30/18 Faxed report"/>
            <filter val="7/30/18 Mailed CCC"/>
            <filter val="7/30/18 Mailed report"/>
            <filter val="7/31/18 Sent to BK  did not get baqck from BK"/>
            <filter val="7/5/18 Emailed report"/>
            <filter val="8/1/18 Sent to BK /8/2/18 No report found"/>
            <filter val="8/14/18 In draft / 9/6/18 Denied still open"/>
            <filter val="8/15/18 Sent to Sgt Clark /9/7/18 No records found"/>
            <filter val="8/16/18 Faxed report"/>
            <filter val="8/17/18Sent to Sgt Clark _x000a_Delivered to Det. Charlie Dayton by Sgt. Sexton"/>
            <filter val="8/2/18 No report found"/>
            <filter val="8/2/18 Sent to Bk /8/6/18 Mailed report to requester"/>
            <filter val="8/20/18 In draft /8/29/18 Emailed report"/>
            <filter val="8/20/18 Sent to BK/ 8/22/18 No records exist"/>
            <filter val="8/20/18 Sent to HOR /8/23/18 Emailed report"/>
            <filter val="8/20/18 Sent to HOR 8/23/18  Emailed report"/>
            <filter val="8/23/18 Mailed CCC"/>
            <filter val="8/24/18 Sent to JoAnn McGee expungement"/>
            <filter val="8/7/18 No report found"/>
            <filter val="9/11/18 In progress 9/13/18sent invoice /10/15/18 Did not recieve payent"/>
            <filter val="9/14/18 Sent to HOR / 9/24/18 Records missing from box"/>
            <filter val="9/20/18 Contact SAO  Worcester County"/>
            <filter val="9/28/18 Emailed report"/>
            <filter val="911  calls from cell 443857 0046"/>
            <filter val="911 audio for incident. No response from Requestor."/>
            <filter val="911 call :&amp; mugshot of Kim Hricko"/>
            <filter val="911 call accident on 2-24-2018"/>
            <filter val="911 call contents of audio do not match"/>
            <filter val="911 call from 2-21-18 695/795 @ 12:49"/>
            <filter val="911 calls - Ongoing Investigation"/>
            <filter val="911 recording DUI arrest"/>
            <filter val="911 tape  and transcript"/>
            <filter val="911 tapes and transcripts, Dispatch records, CAD report"/>
            <filter val="Access denied to report 5/21/18"/>
            <filter val="Active consealed weapon or firearm license data"/>
            <filter val="All documents MSP Entry Training. OPD never responded to waiver"/>
            <filter val="All records related to criminal citation"/>
            <filter val="All records related to the suspect, Ogunsula_x000a_PIA &amp; POE_x000a_Atty said check sent-as of 8/9/18, no check rec'd_x000a_copy of records delivered to Ms. G. Marshall of MSP LCU 8/2/18.Administratively closed. 10/9/2018"/>
            <filter val="All request forms for out of state MSP"/>
            <filter val="Also Billed for photos 10/16"/>
            <filter val="Any documents regarding Essex Royal Farms Store"/>
            <filter val="any reports  found"/>
            <filter val="Appeal Decision Emailed"/>
            <filter val="Assigned to GF, completed by SH while GF out."/>
            <filter val="Assigned to GF, completed by SH while GF out. Partial Denl"/>
            <filter val="Atempts to contact USAA 4/27, 5/9, 5/23, 6/6, 6/18"/>
            <filter val="Attorney request copy of report_x000a_No video-company had written over the footage"/>
            <filter val="Available records emailed"/>
            <filter val="Background check on criminal reports_x000a_Handled by the Gun Center"/>
            <filter val="background investigation discovery for MSP position"/>
            <filter val="Barrack has no record"/>
            <filter val="Barracks unable to locate/May be North East PD"/>
            <filter val="Bid tabulation for disperse sump boot repair replacement"/>
            <filter val="Billed for report 6/29/ Payment never received"/>
            <filter val="Blood Acohol level"/>
            <filter val="Braddock Constructiom LLC vehicles 11/2017-present"/>
            <filter val="Brittany Russin took care of this request CVED 9/12/18"/>
            <filter val="CAD CALL LOG"/>
            <filter val="call for service 410 251 4946"/>
            <filter val="Call log not entered yet/ Vehicle info provided"/>
            <filter val="Calucation computation estimate charts speed skid marks"/>
            <filter val="Case Closed on 2/05/2018; Report emailed on 2/06/18"/>
            <filter val="Case Open 12/11/18"/>
            <filter val="Certification of Statistical Information Distracted Driving"/>
            <filter val="Certified copy of Intox EC/IR Breath Test Manual used in MD"/>
            <filter val="certified fingerprints"/>
            <filter val="Check recieved, report will be mailed by 3/15/18"/>
            <filter val="Citations issued o Deron Brown"/>
            <filter val="Closed after 60 days."/>
            <filter val="COMAR 29.06.01 and info sent"/>
            <filter val="Comments (required if no report sent)"/>
            <filter val="commercial vehicle inspection violation"/>
            <filter val="Communcation AG Frosh straw purchase cases.No information available."/>
            <filter val="Contact Anne Arundel Co State's Attorney"/>
            <filter val="Contact Citation Dept. 9/18/18"/>
            <filter val="Contact CJIS 6/26/18"/>
            <filter val="Contact CJIS 7/2/18"/>
            <filter val="Contact CJIS."/>
            <filter val="Contact North East PD"/>
            <filter val="Contact SAO"/>
            <filter val="Contact SAO 3/13/18"/>
            <filter val="Contact SAO 8/24/18"/>
            <filter val="Contact SAO 8/6/18"/>
            <filter val="Contact SAO for DUI report 7/31/18"/>
            <filter val="Contact SAO of PG County DUI report 10/26/18"/>
            <filter val="Contact SAO of Talbot County 6/20/18"/>
            <filter val="Contact SAO PG County 11/28/18"/>
            <filter val="Contact SAO Washington County"/>
            <filter val="Contact SAO Worcester County"/>
            <filter val="Contact SOA for report 9/5/18"/>
            <filter val="Contact State's Attorney 3/19/18"/>
            <filter val="Contact State's Attorney 4/10/18"/>
            <filter val="Contact Worcester Co SAO"/>
            <filter val="Copies of K&amp;C Trucking Citations violations weight station"/>
            <filter val="Copy of Miranda, DRE report_x000a_DSGT Parke handled"/>
            <filter val="Copy of wear-carry permit file application"/>
            <filter val="Crash data"/>
            <filter val="crash data 2011-2014"/>
            <filter val="Crash Data Request"/>
            <filter val="Current position applied through MSP Fire Marshal"/>
            <filter val="Customer  do not Need report"/>
            <filter val="Customer received CCC in lobby 3/15/18"/>
            <filter val="Data on DUI checklists 7-30-2018 1-1-2016 All Counties_x000a_Capt Wann and OMC coordinating response &amp; records search"/>
            <filter val="DENIAL  5/31/18"/>
            <filter val="Denial 10/4/18"/>
            <filter val="Denial 11/13/18"/>
            <filter val="Denial 3/14/18"/>
            <filter val="Denial 3/15/18"/>
            <filter val="Denial 4/3/18"/>
            <filter val="Denial 6/12/18"/>
            <filter val="Denial 6/14/18"/>
            <filter val="Denial 6/4/18"/>
            <filter val="Denial 6/5/18"/>
            <filter val="Denial 7/15/18"/>
            <filter val="Denial 7/25/18"/>
            <filter val="Denial 9/20/18"/>
            <filter val="Denial Juvenile victim 5/14/18"/>
            <filter val="Denial Letter was picked up 8/16"/>
            <filter val="Denial not adjudicated 5/15/18"/>
            <filter val="Denied 11/16/18"/>
            <filter val="Denied 11/29/18"/>
            <filter val="Denied 5/22/18"/>
            <filter val="Denied 5/24/18"/>
            <filter val="Denied 6/12/18"/>
            <filter val="Denied 8/17/18"/>
            <filter val="Denied 9/11/18"/>
            <filter val="Denied 9/5/18"/>
            <filter val="Denied background check for handgun how do I appeal"/>
            <filter val="Denied Juvenile suspect  1/16/18"/>
            <filter val="Denied open investigation 3/26/18"/>
            <filter val="Denil Juvenile 2/26/18"/>
            <filter val="Denl"/>
            <filter val="Denl03"/>
            <filter val="Did not receive payment for CIR 2/26/18"/>
            <filter val="Digital In-Car Video RFD"/>
            <filter val="Disciplinary records - MD Criminal Justice System violations_x000a_ for Mont Co PD &amp; PG Co PD"/>
            <filter val="DNA samples reports photos, etc"/>
            <filter val="Draft 2/21, Sent 10 day letter 2/27, Report no ready 3/14"/>
            <filter val="Draft 3/6, Mailed report w/partial ltr 3/14"/>
            <filter val="Draft 3/6/ Mailed report 3/23/18"/>
            <filter val="Draft 5/31/18, 6/4/18 Sent 10 day ltr 6/4/18"/>
            <filter val="Draft 6/27, sent report"/>
            <filter val="Draft copy provided"/>
            <filter val="Draft copy sent"/>
            <filter val="DUI contact SAO 10/4/18"/>
            <filter val="DUI Destroyed"/>
            <filter val="DUI destroyed one year after adjudication"/>
            <filter val="DUI Destroyed. Letter Sent 6/21."/>
            <filter val="DUI Destroyed. Sent AIR. Release attached to request."/>
            <filter val="DUI not in Baltimore County contact SAO 10/19/18"/>
            <filter val="DUI older than 1 year destroyed 10/9/18"/>
            <filter val="Duplicate entry"/>
            <filter val="DWI Destroyed - case from 1982-1983."/>
            <filter val="Emaied partial denial 6/28/18"/>
            <filter val="Emailed  partial denial 6/22/18"/>
            <filter val="Emailed  report 6/29/18"/>
            <filter val="Emailed 2/2/18"/>
            <filter val="Emailed 8/28 and faxed 8/29"/>
            <filter val="Emailed BK for BI card 4/9/18"/>
            <filter val="Emailed BK for case number"/>
            <filter val="Emailed Bk for copy of report"/>
            <filter val="Emailed Bk for HOR info/HOR 11/15"/>
            <filter val="Emailed bk for supplement updating case"/>
            <filter val="Emailed Bk to create supp closing case 12/6"/>
            <filter val="emailed Bonnie at Centreville for info"/>
            <filter val="Emailed CCC 10/18/18"/>
            <filter val="Emailed CCC 10/3/18"/>
            <filter val="Emailed CCC 11/5/18"/>
            <filter val="Emailed CCC 12/11/18"/>
            <filter val="Emailed CCC 3/7/18"/>
            <filter val="Emailed CCC 5/23/18"/>
            <filter val="Emailed CCC 6/6/18"/>
            <filter val="Emailed CCC 7/17/18"/>
            <filter val="Emailed CCC 9/24/18"/>
            <filter val="Emailed CCC 9/6/18"/>
            <filter val="Emailed fee letter 4/9/18/ Payment not recieved by close date 5/11/18"/>
            <filter val="Emailed information on 9/24/18 &amp; 10/2/18 CCC"/>
            <filter val="Emailed JFK Bk/Bk mailed 5/9, Emailed again 7/6"/>
            <filter val="Emailed partial denial 12/11/18"/>
            <filter val="Emailed partial denial 12/19/18"/>
            <filter val="Emailed partial denial 2/28/18"/>
            <filter val="Emailed partial denial 5/31/18"/>
            <filter val="Emailed partial denial 6/20/18"/>
            <filter val="Emailed partial Denial 6/4/18"/>
            <filter val="Emailed partial denial 6/7/18"/>
            <filter val="Emailed partial denial 7/11/18"/>
            <filter val="Emailed partial denial 8/15/18"/>
            <filter val="Emailed partial denial 8/24/18"/>
            <filter val="Emailed Princess Anne Bk 2/21"/>
            <filter val="Emailed redacted copy 2/26/18"/>
            <filter val="Emailed Report"/>
            <filter val="Emailed report  6/7/18"/>
            <filter val="Emailed report  9/12/18"/>
            <filter val="emailed report 1/10/18"/>
            <filter val="Emailed report 1/19/18"/>
            <filter val="emailed report 1/23/18"/>
            <filter val="Emailed report 1/24/18"/>
            <filter val="emailed report 1/25/18"/>
            <filter val="Emailed report 1/26/18"/>
            <filter val="Emailed report 1/29/18"/>
            <filter val="Emailed report 10/10/18"/>
            <filter val="Emailed report 10/11/18"/>
            <filter val="Emailed report 10/15/18"/>
            <filter val="Emailed report 10/18/18"/>
            <filter val="Emailed report 10/23/18"/>
            <filter val="Emailed report 10/25/18"/>
            <filter val="Emailed report 10/26/18"/>
            <filter val="Emailed report 10/31/18"/>
            <filter val="Emailed report 10/9/18"/>
            <filter val="Emailed report 11/13/18"/>
            <filter val="Emailed report 11/15/18"/>
            <filter val="Emailed report 11/16/15"/>
            <filter val="Emailed report 11/16/18"/>
            <filter val="Emailed report 11/26/18"/>
            <filter val="Emailed report 11/27/18"/>
            <filter val="Emailed report 11/28/18"/>
            <filter val="Emailed report 11/29/18"/>
            <filter val="Emailed report 11/5/18"/>
            <filter val="Emailed report 11/9/18"/>
            <filter val="Emailed Report 12/12/18"/>
            <filter val="Emailed report 12/17/18"/>
            <filter val="Emailed report 12/19/18"/>
            <filter val="Emailed report 12/3/18"/>
            <filter val="Emailed report 12/6/18"/>
            <filter val="Emailed report 122/18"/>
            <filter val="Emailed report 2/12/18"/>
            <filter val="Emailed report 2/12/18- gratis - law enforcement MSP"/>
            <filter val="Emailed report 2/23/18"/>
            <filter val="Emailed Report 2/26/18"/>
            <filter val="Emailed report 2/28/18"/>
            <filter val="Emailed report 2/7/18"/>
            <filter val="Emailed report 2/8/2018"/>
            <filter val="Emailed report 3/1/18"/>
            <filter val="Emailed report 3/15/18"/>
            <filter val="Emailed report 3/20/18"/>
            <filter val="Emailed report 3/22/18"/>
            <filter val="Emailed report 3/29/18"/>
            <filter val="Emailed report 3/6/18"/>
            <filter val="Emailed report 3/7/18"/>
            <filter val="Emailed report 3/8/18"/>
            <filter val="Emailed report 3/9/18"/>
            <filter val="Emailed report 4/16/18"/>
            <filter val="Emailed report 4/19/18"/>
            <filter val="Emailed report 4/27/18"/>
            <filter val="Emailed report 4/3/18"/>
            <filter val="Emailed report 4/30/18"/>
            <filter val="Emailed report 4/4/18"/>
            <filter val="Emailed report 4/5/18"/>
            <filter val="Emailed report 5/14/18"/>
            <filter val="Emailed report 5/16/18"/>
            <filter val="Emailed report 5/2/18"/>
            <filter val="Emailed report 5/22/18"/>
            <filter val="Emailed report 5/24/18"/>
            <filter val="Emailed report 5/3/18"/>
            <filter val="Emailed report 6/1/18"/>
            <filter val="Emailed report 6/13/18"/>
            <filter val="Emailed report 6/14/18"/>
            <filter val="Emailed report 6/18/18"/>
            <filter val="Emailed report 6/19/18"/>
            <filter val="Emailed report 6/20/18"/>
            <filter val="Emailed report 6/27/18"/>
            <filter val="Emailed report 6/29/18"/>
            <filter val="Emailed report 6/4/18"/>
            <filter val="Emailed report 6/6/18"/>
            <filter val="Emailed report 6/8/18"/>
            <filter val="Emailed report 7/11/18"/>
            <filter val="Emailed report 7/17/18"/>
            <filter val="Emailed report 7/19/18"/>
            <filter val="Emailed report 7/2/18"/>
            <filter val="Emailed report 7/26/18"/>
            <filter val="Emailed report 7/31/18"/>
            <filter val="Emailed report 7/5/18"/>
            <filter val="Emailed report 7/6/18"/>
            <filter val="Emailed report 8/1/18"/>
            <filter val="Emailed report 8/15/18"/>
            <filter val="Emailed report 8/16/18"/>
            <filter val="Emailed report 8/2/18"/>
            <filter val="Emailed report 8/24/18"/>
            <filter val="Emailed report 8/30/18"/>
            <filter val="Emailed report 8/31/18"/>
            <filter val="Emailed report 9/11/18"/>
            <filter val="Emailed report 9/13/18"/>
            <filter val="Emailed report 9/18/18"/>
            <filter val="Emailed report 9/19/18"/>
            <filter val="Emailed report 9/20/18"/>
            <filter val="Emailed report 9/21/18"/>
            <filter val="Emailed report 9/27/18"/>
            <filter val="Emailed report 9/5/18"/>
            <filter val="Emailed report to requestor 7/17/18"/>
            <filter val="Emailed report to requestor 7/18/18"/>
            <filter val="Emailed report with partial denial 5/2/18"/>
            <filter val="Emailed repport 8/30/18"/>
            <filter val="Emailed reprot 11/5/18"/>
            <filter val="Emailed Sgt Clark at Homicide Unit/Not MSP"/>
            <filter val="Expungement sent to Joann McGee Westminster BK 10/3/18"/>
            <filter val="Fax report 2/13"/>
            <filter val="Fax report 6/26"/>
            <filter val="Faxed 1/26/18"/>
            <filter val="Faxed 5/7/18"/>
            <filter val="Faxed CCC 6/7/18"/>
            <filter val="Faxed CCC 7/3/18"/>
            <filter val="Faxed CCC 8/1/18"/>
            <filter val="Faxed invoice 5/22/18/Faxed report 5/31/18"/>
            <filter val="Faxed partial denial 6/5/18"/>
            <filter val="Faxed partial denial 7/18/18"/>
            <filter val="Faxed redacted Expunged copy 12/27/18"/>
            <filter val="Faxed reoport 7/3/18"/>
            <filter val="Faxed report 1/16/19"/>
            <filter val="Faxed report 1/17/18"/>
            <filter val="Faxed report 1/19/18"/>
            <filter val="Faxed report 1/23/18"/>
            <filter val="Faxed report 10/10/18"/>
            <filter val="Faxed report 10/11/18"/>
            <filter val="Faxed report 10/15/18"/>
            <filter val="Faxed report 10/16/18"/>
            <filter val="Faxed report 10/17/18"/>
            <filter val="Faxed report 10/22/18"/>
            <filter val="Faxed report 10/23/18"/>
            <filter val="Faxed report 10/29/18"/>
            <filter val="Faxed report 10/4/18"/>
            <filter val="Faxed report 10/9/18"/>
            <filter val="Faxed report 11/1/18"/>
            <filter val="Faxed report 11/13/18"/>
            <filter val="Faxed report 11/15/18"/>
            <filter val="Faxed report 11/26/18"/>
            <filter val="Faxed report 11/28/18"/>
            <filter val="Faxed report 11/5/18"/>
            <filter val="Faxed report 11/7/18"/>
            <filter val="Faxed report 11/9/18"/>
            <filter val="Faxed report 12/12/18"/>
            <filter val="Faxed report 2/12/18"/>
            <filter val="Faxed report 2/13/18"/>
            <filter val="Faxed report 2/14/18"/>
            <filter val="Faxed report 2/2/18"/>
            <filter val="Faxed report 2/20/18"/>
            <filter val="Faxed report 2/22/18"/>
            <filter val="Faxed report 2/27/18"/>
            <filter val="Faxed report 2/28/18"/>
            <filter val="Faxed report 2/7/18"/>
            <filter val="Faxed report 3/12/18"/>
            <filter val="Faxed report 3/15/18"/>
            <filter val="Faxed report 3/19/18"/>
            <filter val="Faxed report 3/20/18"/>
            <filter val="Faxed report 3/27/18"/>
            <filter val="Faxed report 3/7/18"/>
            <filter val="Faxed Report 4/11/18"/>
            <filter val="Faxed report 4/12/18"/>
            <filter val="Faxed report 4/13/18"/>
            <filter val="Faxed report 4/16/18"/>
            <filter val="Faxed report 4/17/18"/>
            <filter val="Faxed report 4/18/18"/>
            <filter val="Faxed report 4/19/18"/>
            <filter val="Faxed report 4/23/18"/>
            <filter val="Faxed report 4/30/18"/>
            <filter val="Faxed report 5/14/18"/>
            <filter val="Faxed report 5/15/18"/>
            <filter val="Faxed report 5/16/17"/>
            <filter val="Faxed report 5/16/18"/>
            <filter val="Faxed report 5/2/18"/>
            <filter val="Faxed report 5/31/18"/>
            <filter val="Faxed report 5/6/18"/>
            <filter val="Faxed report 6/1/18"/>
            <filter val="Faxed report 6/19/18"/>
            <filter val="Faxed report 6/28/18"/>
            <filter val="Faxed report 6/4/18"/>
            <filter val="Faxed report 6/8/18"/>
            <filter val="Faxed report 7/12/18"/>
            <filter val="Faxed report 7/17/18"/>
            <filter val="Faxed report 7/2/18"/>
            <filter val="Faxed report 7/25/18"/>
            <filter val="Faxed report 7/30/18"/>
            <filter val="Faxed report 7/9/18"/>
            <filter val="Faxed report 8/14/18"/>
            <filter val="Faxed report 8/24/18"/>
            <filter val="Faxed Report 8/29/18"/>
            <filter val="Faxed report 9/11/18"/>
            <filter val="Faxed report 9/18/18"/>
            <filter val="Faxed report 9/25/18"/>
            <filter val="Faxed report 9/26/18"/>
            <filter val="Faxed report 9/27/18"/>
            <filter val="Faxed report 9/5/18"/>
            <filter val="Faxed report after receiving it from North East Police department."/>
            <filter val="Faxed report on 11/14/18"/>
            <filter val="Faxed report partial denial 8/30/18"/>
            <filter val="Faxed report to OCME 3/6/18"/>
            <filter val="Faxed report to OCME 5/24/18"/>
            <filter val="Faxed report with redacted socialogical information 6/26/18"/>
            <filter val="Faxed to OCME 1/9/19"/>
            <filter val="Faxed to OCME 8/22/18"/>
            <filter val="Fee letter emailed 7/26/18/Mailed report 8/6/18"/>
            <filter val="Fee was not paid within 30 days from date 2/20/18"/>
            <filter val="Finger/Palm print records"/>
            <filter val="Fire Investigation Report Emailed"/>
            <filter val="Fire Investigation Rpt Emailed 08/23/2018"/>
            <filter val="Given to Ms. Williams for Media Communications/Emailed report 4/27/18"/>
            <filter val="Gratis"/>
            <filter val="Hand delivered report 5/3/18"/>
            <filter val="Hand delivered report 9/21/18"/>
            <filter val="Hand delivered report in lobby 10/26/18"/>
            <filter val="Hand delivered report in lobby 4/27/18"/>
            <filter val="Hand delivered report in lobby 4/3/18"/>
            <filter val="Hand delivered report in lobby 7/6/18"/>
            <filter val="HOR 02/01, Mailed report 2/9"/>
            <filter val="HOR 1/26"/>
            <filter val="HOR 1/31, Records missing 02/14"/>
            <filter val="HOR 1/8"/>
            <filter val="HOR 11/9"/>
            <filter val="HOR 12/20"/>
            <filter val="HOR 3/19/18, Record expunged 4/21/11"/>
            <filter val="HOR 3/20"/>
            <filter val="HOR 3/26"/>
            <filter val="HOR 3/6"/>
            <filter val="HOR 3/6/18"/>
            <filter val="HOR 4/12"/>
            <filter val="HOR 6/18"/>
            <filter val="HOR 7/6"/>
            <filter val="HOR 7/9"/>
            <filter val="HOV Enforcement 270 Corridor"/>
            <filter val="IEmailed partial denial 7/26/18n draft 7/11/18"/>
            <filter val="In draft 1/12, 1/18"/>
            <filter val="In draft 1/26"/>
            <filter val="In draft 1/29. Request at a later date"/>
            <filter val="In draft 11/13/18/Emailed report 11/19/18"/>
            <filter val="In draft 11/15/18/Emailed partial denial.12/6/18"/>
            <filter val="In draft 11/5/18/Mailed report 11//29/18"/>
            <filter val="In draft 2/13, 2/28"/>
            <filter val="In Draft 2/15/18,2/23,3/8,3/12/ Request at a later date 3/17/18"/>
            <filter val="In draft 2/22/18,2/27,3/8,3/12,3/20/ Request at a later date 3/26"/>
            <filter val="In draft 2/27"/>
            <filter val="In draft 2/8"/>
            <filter val="In draft 3/1, 3/27"/>
            <filter val="In draft 3/13/18,3/23/ Report emailed 3/26/18"/>
            <filter val="In draft 3/20/18,3/26/18/ Mailed report 4/4/18"/>
            <filter val="In draft 3/29/18,4/4/18,4/9/18/  Mailed report 5/9/18"/>
            <filter val="In draft 3/6/18,3/12,3/23,3/29/18/ Request at a later date 4/9/18"/>
            <filter val="In draft 3/6/18,3/12/Denied 3/23/18"/>
            <filter val="In Draft 4/18/18/ Mailed report 5/9/18"/>
            <filter val="In draft 4/3/18,4/9/18/ Emailed partial denial 5/9/18"/>
            <filter val="In draft 4/3/18,4/9/18/ Mailed report 5/9/18"/>
            <filter val="In draft 4/3/18/ Mailed partial denial 4/9/18"/>
            <filter val="In draft 5/16/18/Emailed report 5/24/18"/>
            <filter val="In draft 5/24/18,6/4/18,6/13/18/ Mailed partial denial 6/28/18"/>
            <filter val="In draft 6/1/18,6/13/18/ Mailed partial report 6/28/18"/>
            <filter val="In draft 6/1/18/ Emailed partial denial 6/13/18"/>
            <filter val="In draft 6/27/18, Emailed CCC 7/5/18"/>
            <filter val="In draft 6/27/18/ Emailed report 8/1/18"/>
            <filter val="In draft 6/6/18/Mailed report 6/13/18"/>
            <filter val="In draft 6/8/17,6/13/18/ Mailed report 6/28/18"/>
            <filter val="In draft 7/19/18/ Mailed partial denial 7/26/18"/>
            <filter val="In draft 7/30/18/ Mailed partial denial 8/16/18"/>
            <filter val="In draft 7/31/18/ Emailed report with partial denial 8/16/18"/>
            <filter val="In draft 7/31/18/Faxed report eith partial denial 9/6/18"/>
            <filter val="In draft 7/5/18/ Denied 7/25/18"/>
            <filter val="In draft 7/6/18/ Mailed partial denial 7/25/18"/>
            <filter val="In draft 9/18/18 no narratives/Sent CCC 10/16/18 fax"/>
            <filter val="In draft 9/18/18/ Mailed partial denial 9/24/18"/>
            <filter val="In draft 9/19/18/ Mailed partial denial 9/24/18"/>
            <filter val="In draft 9/19/18/Emailed report 10/10/18"/>
            <filter val="In draft 9/21/18/Mailed partial denial 10/10/18"/>
            <filter val="In draft 9/25/18/Forwarded request to Sgt. Kyle Clark 10/10/18"/>
            <filter val="In draft 9/6/18/Mailed report 9/12/18"/>
            <filter val="In draft narratives not complete 11/26/18/axed report 12/5/19"/>
            <filter val="In draft no narratives 6/7/18/ Sent to Sgt. Kyle Clark 6/19/18"/>
            <filter val="In draft no narratives 9/27/18/Faxed report 10/10/18"/>
            <filter val="In draft sent 10 day 2/26/18,3/8,3/12/Mailed report 3/20/18"/>
            <filter val="In draft, no narratives 9/13/18/ Faxed 10/19/18"/>
            <filter val="In draft, no narratives recorded 5/2/18/ Faxed report 5/16/18"/>
            <filter val="In draft/ Request at a later date"/>
            <filter val="In drraft no narratives 7/9/18/ Faxed report 7/26/18"/>
            <filter val="Incident reports on Todd C Bardon"/>
            <filter val="info on stops by msp in the past 3 years"/>
            <filter val="Information provided didn't match the cc card"/>
            <filter val="Information requestd is not included in report. 6/6/18"/>
            <filter val="Information requested not found 5/11/18"/>
            <filter val="Inspection &amp; photos emailed"/>
            <filter val="Inspection Copies Emailed on 6/26/2018"/>
            <filter val="Inspection File Emailed"/>
            <filter val="Inspection FIles for Hangars 65 and 66 emailed"/>
            <filter val="Inspection information emailed"/>
            <filter val="Inspection Records Emailed 06/05/18, No PR or Invest Records"/>
            <filter val="Inspection Report Mailed"/>
            <filter val="Jan 2015-Feb 2018 Business Watch International"/>
            <filter val="Juevenile"/>
            <filter val="Juvenile Suspects"/>
            <filter val="Leeds MSP Employee Maureen Walter"/>
            <filter val="Letter  emailed to Mr. Santos regarding his srequest"/>
            <filter val="Licensed MDPriviate Investigator fruad claims. Employment Purpose."/>
            <filter val="List of call for service 1-20-18 Hickory Lounge"/>
            <filter val="List of Private Detective Agencies-Directed to Licensing _x000a_where a list already exists"/>
            <filter val="Locked in RMS/Emailed Sgt Clark 11/30"/>
            <filter val="Log entry 12/27/18"/>
            <filter val="Log entry found 12/27/18"/>
            <filter val="Log entry no report 12/27/18"/>
            <filter val="Log number created in error"/>
            <filter val="Looking for # of handgun regristrations, etc"/>
            <filter val="Maield report 10/22/18"/>
            <filter val="Maiiled CCC 10/24/18"/>
            <filter val="Mailed 01/07/18"/>
            <filter val="Mailed 02/27/18"/>
            <filter val="Mailed 03/02/18"/>
            <filter val="mailed 03/06/18"/>
            <filter val="Mailed 05/10/18"/>
            <filter val="Mailed 05/29/18"/>
            <filter val="Mailed 07/27/18"/>
            <filter val="Mailed 10 day letter 3/5, Mailed report 3/14"/>
            <filter val="Mailed 10/12/18"/>
            <filter val="Mailed 10/23/18"/>
            <filter val="Mailed 10/24/18"/>
            <filter val="Mailed 11/02/18"/>
            <filter val="Mailed 11/20/18"/>
            <filter val="mailed 2 reports 17MSP041983 on 1/22/18"/>
            <filter val="Mailed 2/13/18"/>
            <filter val="Mailed a partial denial 3/12/18"/>
            <filter val="Mailed a partial denial 4/26/18"/>
            <filter val="Mailed call report 3/6"/>
            <filter val="Mailed CCC  5/14/18"/>
            <filter val="Mailed CCC 1/19/18"/>
            <filter val="Mailed CCC 1/22/18"/>
            <filter val="Mailed CCC 10/1/018"/>
            <filter val="Mailed CCC 10/18/18"/>
            <filter val="Mailed CCC 10/24/18"/>
            <filter val="Mailed CCC 10/26/18"/>
            <filter val="Mailed CCC 10/3/18"/>
            <filter val="Mailed CCC 10/31/18"/>
            <filter val="Mailed CCC 11/1/18"/>
            <filter val="Mailed CCC 11/13/18"/>
            <filter val="Mailed CCC 11/14/18"/>
            <filter val="Mailed CCC 11/30/18"/>
            <filter val="Mailed CCC 11/9/18"/>
            <filter val="Mailed CCC 2/15/18"/>
            <filter val="Mailed CCC 2/27/18"/>
            <filter val="Mailed CCC 2/5/2018"/>
            <filter val="Mailed CCC 3/13"/>
            <filter val="Mailed CCC 3/14"/>
            <filter val="Mailed CCC 4/17/18"/>
            <filter val="Mailed CCC 5/2/18"/>
            <filter val="Mailed CCC 5/22/18"/>
            <filter val="Mailed CCC 5/24/18"/>
            <filter val="Mailed CCC 6/18/18"/>
            <filter val="Mailed CCC 6/27/18"/>
            <filter val="Mailed CCC 7/13/18"/>
            <filter val="Mailed CCC 7/17/18"/>
            <filter val="Mailed CCC 7/19/18"/>
            <filter val="Mailed CCC 7/2/18"/>
            <filter val="Mailed CCC 7/3/18"/>
            <filter val="Mailed CCC 7/30/18"/>
            <filter val="Mailed CCC 8/15/18"/>
            <filter val="Mailed CCC 8/20/18"/>
            <filter val="Mailed CCC 8/23/18"/>
            <filter val="Mailed CCC 8/7/18"/>
            <filter val="Mailed CCC 9/26/18"/>
            <filter val="Mailed CCC card"/>
            <filter val="Mailed CCC card 4/6"/>
            <filter val="Mailed CCC card 5/31"/>
            <filter val="Mailed correspondence 5/7/18 Not MSP"/>
            <filter val="Mailed denial 4/9/18"/>
            <filter val="Mailed Denial Letter 2/8"/>
            <filter val="Mailed DUI, Accident report 6/27"/>
            <filter val="Mailed information 7/2/18"/>
            <filter val="Mailed partial deial 12/17/18"/>
            <filter val="Mailed partial denial 1/18/18"/>
            <filter val="Mailed partial denial 1/22/18"/>
            <filter val="Mailed partial denial 10/10/18"/>
            <filter val="Mailed partial denial 10/22/18"/>
            <filter val="Mailed partial denial 10/3/18"/>
            <filter val="Mailed partial denial 10/30/18"/>
            <filter val="Mailed partial denial 11/14/18"/>
            <filter val="Mailed partial denial 11/16/18"/>
            <filter val="Mailed partial denial 11/30/18"/>
            <filter val="Mailed partial denial 4/23/18"/>
            <filter val="Mailed partial denial 5/2/18"/>
            <filter val="Mailed partial denial 6/7/18"/>
            <filter val="Mailed partial denial 7/18/18"/>
            <filter val="Mailed partial denial 7/2/18"/>
            <filter val="Mailed partial denial 7/30/18"/>
            <filter val="Mailed partial denial 7/5/18"/>
            <filter val="Mailed partial denial 8/15/18"/>
            <filter val="Mailed partial denial 8/23/18"/>
            <filter val="Mailed partial denial 8/31/18"/>
            <filter val="Mailed partial denial 9/20/18"/>
            <filter val="Mailed partial denial 9/25/18"/>
            <filter val="Mailed partial denial 9/26/18"/>
            <filter val="Mailed partial denial 9/27/18"/>
            <filter val="Mailed partial denial 9/5/18"/>
            <filter val="Mailed partial denial."/>
            <filter val="Mailed Partial Letter 2/20"/>
            <filter val="Mailed partial report 3/26"/>
            <filter val="Mailed partial report 3/6"/>
            <filter val="Mailed partial report 3/9"/>
            <filter val="Mailed partial report 5/31/18"/>
            <filter val="Mailed report"/>
            <filter val="Mailed report  8/23/18"/>
            <filter val="Mailed report &amp; CD 12/13/18 pending MSP photos"/>
            <filter val="Mailed report 1/17/18"/>
            <filter val="Mailed report 1/18/18"/>
            <filter val="Mailed report 1/26/18"/>
            <filter val="Mailed report 10/10/18"/>
            <filter val="Mailed report 10/15/18"/>
            <filter val="Mailed report 10/16/18"/>
            <filter val="Mailed report 10/17/18"/>
            <filter val="Mailed report 10/19/18"/>
            <filter val="Mailed report 10/24/18"/>
            <filter val="Mailed report 10/26/18"/>
            <filter val="Mailed report 10/3/18"/>
            <filter val="Mailed report 10/31/18"/>
            <filter val="Mailed report 10/9/18"/>
            <filter val="Mailed report 11/14/18"/>
            <filter val="Mailed report 11/26/18"/>
            <filter val="Mailed report 11/30/18"/>
            <filter val="Mailed report 12/17"/>
            <filter val="Mailed report 12/17/18"/>
            <filter val="Mailed report 12/18/18"/>
            <filter val="Mailed report 12/19/18"/>
            <filter val="Mailed report 12/6/18"/>
            <filter val="Mailed report 2/2/18"/>
            <filter val="Mailed report 2/21/18"/>
            <filter val="Mailed report 2/26/18 no working telephone number, not sure of email address"/>
            <filter val="Mailed Report 2/5"/>
            <filter val="Mailed Report 2/6"/>
            <filter val="Mailed report 3/14"/>
            <filter val="Mailed report 3/15/18"/>
            <filter val="Mailed report 3/15/188"/>
            <filter val="Mailed report 3/16"/>
            <filter val="Mailed report 3/2"/>
            <filter val="Mailed report 3/20/18"/>
            <filter val="Mailed report 3/6"/>
            <filter val="Mailed report 3/6/18"/>
            <filter val="Mailed report 3/8/18"/>
            <filter val="Mailed report 4/10/18"/>
            <filter val="Mailed report 4/16/18"/>
            <filter val="Mailed report 4/23/18"/>
            <filter val="Mailed report 4/25/18"/>
            <filter val="Mailed report 4/27/18"/>
            <filter val="Mailed report 4/5"/>
            <filter val="Mailed report 4/6"/>
            <filter val="Mailed report 5/1/18"/>
            <filter val="Mailed report 5/15/18"/>
            <filter val="Mailed report 5/16/18"/>
            <filter val="Mailed report 5/2/18"/>
            <filter val="Mailed report 5/22/18"/>
            <filter val="Mailed report 5/24/18"/>
            <filter val="Mailed report 5/7/18"/>
            <filter val="Mailed report 6/28/18"/>
            <filter val="Mailed report 6/29/18"/>
            <filter val="Mailed report 6/4/18"/>
            <filter val="Mailed report 6/6"/>
            <filter val="Mailed report 6/7/18"/>
            <filter val="Mailed report 7/11/18"/>
            <filter val="Mailed report 7/17/18"/>
            <filter val="Mailed report 7/18/18"/>
            <filter val="Mailed report 7/2/18"/>
            <filter val="Mailed report 7/3/18"/>
            <filter val="Mailed report 7/30/18"/>
            <filter val="Mailed Report 8/15/18"/>
            <filter val="Mailed report 8/23/18"/>
            <filter val="Mailed report 9/13/18"/>
            <filter val="Mailed report 9/18/18"/>
            <filter val="Mailed report 9/26/18"/>
            <filter val="Mailed report 9/27/18"/>
            <filter val="Mailed report 9/5/18"/>
            <filter val="Mailed report 9/6/18"/>
            <filter val="Mailed report w/partial ltr 5/31/2018, Faxed report 6/6"/>
            <filter val="Mailed report with partial denial 8/29/18"/>
            <filter val="Mailed report with redactions 8/20/18"/>
            <filter val="Mailed reprot 11/30/18"/>
            <filter val="Mailed reprt 3/20/18"/>
            <filter val="Mailed rreport 3/29/18"/>
            <filter val="Mailed rreport 6/14/18"/>
            <filter val="Mailed the report 11/1/18"/>
            <filter val="Mailed with partial denial 5/22/18"/>
            <filter val="Mailed with partial denial letter 4/18/18"/>
            <filter val="Maryland Crash Data IJW sent requester a letter on 6/5/2018"/>
            <filter val="Maryland Tort Claims Act"/>
            <filter val="MD Statewide Vehicle Crashes Data 2011-2018"/>
            <filter val="MIailed CCC 11/14/18"/>
            <filter val="Moore narrowed his request 10/4/2018"/>
            <filter val="More than 25 years old destroyed 10/17/18"/>
            <filter val="Ms. Williams has 12/18/18"/>
            <filter val="MSP #99 07 00932_x000a_Requested a hearing not records"/>
            <filter val="N/A"/>
            <filter val="Names of agencies/organizations agency share ALPR data"/>
            <filter val="Need dash cam footage"/>
            <filter val="Need to check with Ms. Williams about release 1/12"/>
            <filter val="No info found 1/18/18"/>
            <filter val="No info found 10/24/18"/>
            <filter val="No info found 12/17/18"/>
            <filter val="No info found 9/27/18"/>
            <filter val="No information found"/>
            <filter val="No information found 1/17/18"/>
            <filter val="No information found 1/19/18"/>
            <filter val="No information found 10/19/18"/>
            <filter val="No information found 10/31/18"/>
            <filter val="No information found 11/13/18"/>
            <filter val="No information found 11/14/18"/>
            <filter val="No information found 11/26/18"/>
            <filter val="No information found 11/29/18"/>
            <filter val="No information found 11/30/18"/>
            <filter val="No information found 12/19/18"/>
            <filter val="No information found 12/27/18"/>
            <filter val="No information found 12/3/18"/>
            <filter val="No information found 2/1/18"/>
            <filter val="No information found 2/15/18"/>
            <filter val="No information found 2/27/18"/>
            <filter val="No information found 2/28/18"/>
            <filter val="No information found 2/5/18"/>
            <filter val="No information found 3/12/18"/>
            <filter val="No information found 3/2/18"/>
            <filter val="No information found 3/23/18"/>
            <filter val="No information found 4/10/18"/>
            <filter val="No information found 4/17/18"/>
            <filter val="No information found 4/18/18"/>
            <filter val="No information found 4/30/18"/>
            <filter val="No information found 5/1/18"/>
            <filter val="No information found 5/22/18"/>
            <filter val="No information found 6/12/18"/>
            <filter val="No information found 6/13/18"/>
            <filter val="No information found 6/25/18"/>
            <filter val="No information found 6/26/18"/>
            <filter val="No information found 7/13/18"/>
            <filter val="No information found 8/15/18"/>
            <filter val="No information found 8/16/18"/>
            <filter val="No information found 8/2/18"/>
            <filter val="No information found 8/20/18"/>
            <filter val="No information found 8/22/18"/>
            <filter val="No information found 9/13/18"/>
            <filter val="No information found 9/14/18"/>
            <filter val="No information found 9/19/18"/>
            <filter val="No information found per BK 5/17/18"/>
            <filter val="No information found with MSP 5/11/18"/>
            <filter val="No information fouond 10/17/18"/>
            <filter val="No longer need report 3/8/18"/>
            <filter val="No longer needed 7/26/18"/>
            <filter val="No money sent in.  No response."/>
            <filter val="No MSP 4/18/18"/>
            <filter val="No Payment Received"/>
            <filter val="No record"/>
            <filter val="No record of his request in out files. (Lt. Hill)"/>
            <filter val="No records exist 8/7/18"/>
            <filter val="No records found"/>
            <filter val="NO RECORDS FOUND 10/1/18"/>
            <filter val="No records found 10/10/18"/>
            <filter val="No records found 10/16/18"/>
            <filter val="No records found 10/18/18"/>
            <filter val="No records found 11/1/18"/>
            <filter val="No records found 11/9/18"/>
            <filter val="No records found 2/1/18"/>
            <filter val="No records found 2/15/18"/>
            <filter val="No records found 2/23/18"/>
            <filter val="No records found 3/26/18"/>
            <filter val="No records found 7/31/18"/>
            <filter val="No records found 8/24/18"/>
            <filter val="No records found 9/11/18"/>
            <filter val="No records found 9/19/18"/>
            <filter val="No records found 9/21/18"/>
            <filter val="No records found 9/26/18"/>
            <filter val="No records found for the dates provided. 10/22/18"/>
            <filter val="No records found with information provided 11/9/18"/>
            <filter val="No records founds 9/26/18"/>
            <filter val="No Records on FIle/Letter emailed on 3/8/2018"/>
            <filter val="NO Report"/>
            <filter val="No report at HOR wrong # 8/3, resent 8/9, Mailed report 8/20"/>
            <filter val="No report CCC 2/8/2018 Faxed"/>
            <filter val="No report exist 6/27/18"/>
            <filter val="No report foound 6/1/18"/>
            <filter val="No Report found"/>
            <filter val="No report found 1/22/18"/>
            <filter val="No report found 1/23/18"/>
            <filter val="No report found 10/15/18"/>
            <filter val="No report found 10/24/18"/>
            <filter val="No report found 10/3/18"/>
            <filter val="No report found 11/1/18"/>
            <filter val="No report found 12/19/18"/>
            <filter val="No report found 12/27/18"/>
            <filter val="No report found 2/15/2018"/>
            <filter val="No report found 2/28/18"/>
            <filter val="No report found 2/6/18"/>
            <filter val="No report found 3/22/18"/>
            <filter val="No report found 3/6/18"/>
            <filter val="No report found 4/26/18"/>
            <filter val="No report found 5/2/18"/>
            <filter val="No report found 5/22/18"/>
            <filter val="No report found 5/31/18"/>
            <filter val="No report found 6/1/18"/>
            <filter val="No report found 6/27/18"/>
            <filter val="No report found 6/4/18"/>
            <filter val="No report found 6/5/18"/>
            <filter val="No report found 7/11/18"/>
            <filter val="No report found 7/2/18"/>
            <filter val="No report found 7/3/18"/>
            <filter val="No report found 7/30/18"/>
            <filter val="No report found 7/5/18"/>
            <filter val="No report found 7/9/18"/>
            <filter val="No report found 8/2/18"/>
            <filter val="No report found 8/23/18"/>
            <filter val="No report found 8/31/18"/>
            <filter val="No report found 8/7/18"/>
            <filter val="No report found 9/11/18"/>
            <filter val="No report found for the date in question 12/18/18"/>
            <filter val="No report found with informatio provided 2/22/18"/>
            <filter val="No report found with information provided"/>
            <filter val="No report found with information provided 11/7/18"/>
            <filter val="No report found with information provided 2/21/18"/>
            <filter val="No report found with information provided 2/22/18"/>
            <filter val="No report found with information provided 2/27/18"/>
            <filter val="No report found with information provided 4/3/18"/>
            <filter val="No report found with information provided 4/9/18"/>
            <filter val="No report found with information provided 5/16/18"/>
            <filter val="No report found with information provided 6/7/18"/>
            <filter val="No report found with information provided 8/15/18"/>
            <filter val="No report initiated 2/6/18"/>
            <filter val="No report located 6/19/18"/>
            <filter val="No Report On File"/>
            <filter val="No report on file 10/22/18"/>
            <filter val="No report on file 12/17/18"/>
            <filter val="No report on file 6/26/18"/>
            <filter val="No report on file 6/8/18"/>
            <filter val="No report on file at this time."/>
            <filter val="No report on file."/>
            <filter val="No report was done"/>
            <filter val="No Report/Non-fatal"/>
            <filter val="No reports found - 40 yr old case"/>
            <filter val="No response no Payment"/>
            <filter val="No response or payment"/>
            <filter val="No response or payment received."/>
            <filter val="No written report"/>
            <filter val="No written report/Not MSP"/>
            <filter val="Non fatal. No supplement on file."/>
            <filter val="Not  MSP/Prince George's Co PD"/>
            <filter val="Not a PIA request 11/13/18"/>
            <filter val="Not adjucicated DUI contact SAO12/27/18"/>
            <filter val="Not Adjudicated Juvenile Suspects"/>
            <filter val="Not ajudicated 5/2/18"/>
            <filter val="Not information found 9/6/18"/>
            <filter val="Not MSO/Howard Co PD"/>
            <filter val="Not MSP 1/18/2018"/>
            <filter val="Not MSP 1/19/18"/>
            <filter val="Not MSP 10/10/18"/>
            <filter val="Not MSP 10/15/18"/>
            <filter val="Not MSP 10/19/18"/>
            <filter val="Not MSP 10/25/18"/>
            <filter val="Not MSP 10/3/18"/>
            <filter val="Not MSP 10/30/18"/>
            <filter val="Not MSP 10/9/18"/>
            <filter val="Not MSP 11/13/18"/>
            <filter val="Not MSP 11/28/18"/>
            <filter val="Not MSP 11/5/18"/>
            <filter val="Not MSP 11/7/18"/>
            <filter val="Not MSP 12/11/18"/>
            <filter val="Not MSP 12/13/18"/>
            <filter val="Not MSP 12/6/18"/>
            <filter val="Not MSP 2/1/18"/>
            <filter val="Not MSP 2/13/18"/>
            <filter val="Not MSP 2/8/2018"/>
            <filter val="Not MSP 3/23/18"/>
            <filter val="Not MSP 3/6/18"/>
            <filter val="Not MSP 4/10/18"/>
            <filter val="Not MSP 4/17/18"/>
            <filter val="Not MSP 4/25/18"/>
            <filter val="Not MSP 4/6/18"/>
            <filter val="Not MSP 5/10/18"/>
            <filter val="Not MSP 5/11/18"/>
            <filter val="Not MSP 5/21/18"/>
            <filter val="Not MSP 5/22/18"/>
            <filter val="Not MSP 5/23/18"/>
            <filter val="Not MSP 6/12/18"/>
            <filter val="Not MSP 6/13/18"/>
            <filter val="Not MSP 6/29/18"/>
            <filter val="Not MSP 6/4/18"/>
            <filter val="Not MSP 6/5/18"/>
            <filter val="Not MSP 7/10/18"/>
            <filter val="Not MSP 7/25/18"/>
            <filter val="Not MSP 7/30/18"/>
            <filter val="Not MSP 7/31/18"/>
            <filter val="Not MSP 8/20/18"/>
            <filter val="Not Msp 8/22/18"/>
            <filter val="Not MSP 8/23/18"/>
            <filter val="Not MSP 8/31/18"/>
            <filter val="Not MSP 8/6/18"/>
            <filter val="Not MSP 9/13/18"/>
            <filter val="Not MSP 9/19/18"/>
            <filter val="Not MSP 9/24/18"/>
            <filter val="Not MSP 9/27/18"/>
            <filter val="Not MSP 9/28/18"/>
            <filter val="Not MSP 9/6/18"/>
            <filter val="Not MSP 9/7/18"/>
            <filter val="Not MSP Anne Arundel County PD 10/30/18"/>
            <filter val="Not MSP contact Anne Arundel Co SAO"/>
            <filter val="Not MSP contact Baltimore Co PD"/>
            <filter val="Not MSP contact Balto Co PD"/>
            <filter val="Not MSP contact Cambridge PD"/>
            <filter val="Not MSP contact Cecil Co SAO"/>
            <filter val="Not MSP contact Glenarden PD or Prince George's PD"/>
            <filter val="Not MSP Contact Glenarden PD, PGPD"/>
            <filter val="Not MSP contact Haggerstown PD, Washington Co SO"/>
            <filter val="Not MSP contact Landover PD or PG Co PD"/>
            <filter val="Not MSP contact Mt Airy PD"/>
            <filter val="Not MSP contact Mt. Airy PD"/>
            <filter val="Not MSP."/>
            <filter val="Not MSP. Try Montgomery Co PD."/>
            <filter val="Not MSP/ Ocean Pines PD"/>
            <filter val="Not MSP/Baltimore City PD"/>
            <filter val="Not MSP/Capital Heights PD"/>
            <filter val="Not MSP/Cecil Co SO"/>
            <filter val="Not MSP/Contact MVA"/>
            <filter val="Not MSP/Natural Resources PD"/>
            <filter val="Not MSP/Princess Anne PD"/>
            <filter val="Not MSP/Salisbury PD"/>
            <filter val="Not MSP/St. MAry's Co SO"/>
            <filter val="Not MSP/Wicomico Co SO"/>
            <filter val="Not releasable 6/14/18"/>
            <filter val="Not releasable 8/20/18"/>
            <filter val="Not releasable 8/7/18"/>
            <filter val="Not releasable at this time 2/5/18"/>
            <filter val="Not releasable at this time 8/15/18"/>
            <filter val="Not releasable at this time 8/17/18"/>
            <filter val="Not releasable denied 7/3/18"/>
            <filter val="Not releasble 9/14/18"/>
            <filter val="Not releasble yet. 3/13/18"/>
            <filter val="Not releaseable 1/19/18"/>
            <filter val="Not releaseable contact SAO 9/12/18"/>
            <filter val="Number of accident Glen Dale 2017-2018"/>
            <filter val="Number of handguns purchased under Fire Safety Act 2013"/>
            <filter val="Ok to release per legal. 911 request forwarded to RH"/>
            <filter val="On Going Investigation"/>
            <filter val="Ongoing Investigation"/>
            <filter val="Open - waiting to hear from Trpr Hook"/>
            <filter val="Open case 4/5/18"/>
            <filter val="Open Investigation"/>
            <filter val="Page 1 and Page 17 sent"/>
            <filter val="Partial Denial"/>
            <filter val="Partial Denial - Case Open/Ongoing"/>
            <filter val="Partial Denial - Ongoing Investigation"/>
            <filter val="Partial Denial - Ongoing Investigation."/>
            <filter val="Partial denial 10/17/18"/>
            <filter val="Partial denial 8/22/18"/>
            <filter val="Partial Denl - Ongoing Investigation"/>
            <filter val="PENDING"/>
            <filter val="Per Sgt. Blades being handled by Sgt. Monarek he will supply report 4/30/18"/>
            <filter val="Photo CD hand-delivered on 10/04/2018"/>
            <filter val="Photos Rcd from MSP Photo Lab and Hand-Delivered on 12/10/2018"/>
            <filter val="PIA &amp; POE Mailed CCC 6/19/18"/>
            <filter val="Plan Review &amp; FInal U&amp;O emailed"/>
            <filter val="Plan Reviews/Inspection Reports Emailed"/>
            <filter val="Policies regarding Brady Rule"/>
            <filter val="Post conviction case Reopened denied 10/11/18/Denial resended report emailed 10/15/18"/>
            <filter val="Press Release sent via email - will send report when available_x000a_Administrative closed by Captain Barrett-Report was not _x000a_available at time of request"/>
            <filter val="Provided an email of someone escalations, higher up"/>
            <filter val="Provided customer with CCC 3/26/18"/>
            <filter val="Provided Vehicle detail recovery sheet, no report filed"/>
            <filter val="Purchased Dirtboxes"/>
            <filter val="Question legal user of cannabis medical purposes #16. media request. Request handled by Media. Response sent 10/15/2018."/>
            <filter val="Questions Number of MSP Employees Number PIA yearly"/>
            <filter val="Readacted Report Emailed"/>
            <filter val="Received data from out IT, will  let J.Murphy of the cost"/>
            <filter val="Record destroyed"/>
            <filter val="Records destroyed 25 year old case. 10/9/18"/>
            <filter val="Records destroyed 25 years 9/14/18"/>
            <filter val="Records destroyed 9/18/18"/>
            <filter val="Records Destroyed after 1 year 9/5/18"/>
            <filter val="Records detroyed  2009 DUI 9/13/18"/>
            <filter val="Records expunged"/>
            <filter val="Records missing from box"/>
            <filter val="Records not available 2/7/18"/>
            <filter val="Redacted report emailed"/>
            <filter val="Refered to Sgt. Blades - Homicide Unit"/>
            <filter val="Referred to Maryland Judiciary"/>
            <filter val="Rejected 7/2"/>
            <filter val="Reopen report that was submitted_x000a_Submitted by a Trooper-Not a PIA"/>
            <filter val="Report Available/Emailed 07.10.2018; NOI Emailed 05.21.2018; Report Not Ready"/>
            <filter val="Report Emailed 08/14/18; Case closed 7/18/18; NOI Emailed 6/5/18; Fire Investigation Report Not Ready"/>
            <filter val="Report Emailed 08/14/218;(Case recently closed)' Ready; NOI emailed 05.07.2018"/>
            <filter val="Report Emailed 10.15.2018; NOI emailed 04.20.2018"/>
            <filter val="Report emailed 3/29/18"/>
            <filter val="Report Emailed on 07/19/2018"/>
            <filter val="Report Emailed to betsy@castlemarina.com"/>
            <filter val="Report Emailed to Requestor"/>
            <filter val="Report faxed 6/12/18"/>
            <filter val="Report giving to requester 3/8/18"/>
            <filter val="Report hand-delivered by DFM Chilress on 5/23/2018"/>
            <filter val="Report Hand-Delivered on 1/20/2018"/>
            <filter val="Report in draft 1/10, Mailed report 1/26/18"/>
            <filter val="Report in Draft 1/30, 10 Day Ltr 2/9, Draft 3/2"/>
            <filter val="Report in Draft 3/2, Mailed report 3/19"/>
            <filter val="Report is Assault case."/>
            <filter val="Report is not available"/>
            <filter val="Report is not ready for discimination from Interact, sent to Sgt Clark 10/24/18"/>
            <filter val="Report is pending on file."/>
            <filter val="Report is pending release."/>
            <filter val="Report maiiled to the requesstor - fee received"/>
            <filter val="Report mailed 12/17/18"/>
            <filter val="Report mailed 3/28/18"/>
            <filter val="Report mailed 8/16/18/ Ms Williams request"/>
            <filter val="Report not accessable 3/26/18"/>
            <filter val="Report Not Available Until 1/17/2019"/>
            <filter val="Report Not Ready"/>
            <filter val="Report pending"/>
            <filter val="Report pending and in file."/>
            <filter val="Report Ready and Emailed 7/11/2018, NOI Emailed 04.02.2018"/>
            <filter val="Report Sent"/>
            <filter val="Report Sent 07/09/2018, NOI Sent 02/18/2018"/>
            <filter val="report sent 1/9"/>
            <filter val="Report was picked up 8/16"/>
            <filter val="Req for crash data/sent letter 7/26/18- no response-"/>
            <filter val="Reqesting all document. No record for 05/2/2018. Ltr sent 10/9/2018"/>
            <filter val="Requesing incident report, calls for service, etc_x000a_Fee notice emailed to Downs'assistant 8/9/2018_x000a_Copy of records delivered to Mr. Levitan, LCU 8/2/2018"/>
            <filter val="Request # handgun permit applications applied 1998-2017 MD"/>
            <filter val="Request 2 police body cam incident"/>
            <filter val="Request 3 intoximeter records_x000a_Fee notice emailed 7/31/2018_x000a_No payment as of 8/9/2018"/>
            <filter val="Request 911 audio"/>
            <filter val="Request 911 audio 18 MSP 04778.handled by College Park BK"/>
            <filter val="Request 911 call 34 John Young Parkway_x000a_Requestor directed to the Garrett 911 Center"/>
            <filter val="Request 911 call from address listed"/>
            <filter val="Request 911 call on 11/23/2017"/>
            <filter val="Request 911 calling for motor vehicle accident_x000a_Requested status update 8/9/18 Lt. Hansen/Fsgt. Johnson"/>
            <filter val="Request 911 calls"/>
            <filter val="Request 911 calls _x000a_Judy May made request to Frederick County for the audio_x000a_8/9/2018 Judy May waiting to obtain records from Fred Co_x000a_Status update emailed to requestor 8/9/2018"/>
            <filter val="Request 911 dash cam calls"/>
            <filter val="Request 911 phone calls, tapes"/>
            <filter val="Request 911 recording"/>
            <filter val="Request 911 recording_x000a_Bk L audio recording device removed for repair - no 911 audio_x000a_available"/>
            <filter val="Request 911 tape recording"/>
            <filter val="Request accident diplomat license plates 1-1-2018-present_x000a_ITD advised need actual tag numbers to query system-_x000a_currently no mehanism in place for this type of query_x000a_Requestor referred to US State Department"/>
            <filter val="Request all body cam and dash cam"/>
            <filter val="REquest all calls for service Rocky Gap Casino Resort. Lt Martz Cumberland BK"/>
            <filter val="Request all gun sales kept by the state 2013-Present"/>
            <filter val="Request all info Trp Willey cab report recorded records_x000a_Pursuit handled by the Worchester Co Sheriff's Office"/>
            <filter val="Request all records IAU 1-1-08-Present"/>
            <filter val="Request all reports of wrongfull arrested of client"/>
            <filter val="Request all warrents served blk male 6-2018-current Easton"/>
            <filter val="Request any all records pertaing to PIA request"/>
            <filter val="Request any dash cam-body cam"/>
            <filter val="Request any information 9302 Upwoods Lane Columbia MD"/>
            <filter val="Request application for handwear and carry"/>
            <filter val="Request application investigation trooper 2009-2013"/>
            <filter val="Request arrest records for dates liste M&amp;T Stadium in Balt MD"/>
            <filter val="Request arrest records names ages, etc 1/14//2017"/>
            <filter val="Request audio 911 _x000a_Overly broad request with no follow-up from the requester"/>
            <filter val="Request Audio and Call Sheet_x000a_Should not have been a PIA - Barrack DUI superviosr's _x000a_responsibility - Lt. Rossignol to address"/>
            <filter val="Request audio video"/>
            <filter val="Request body and/or dash cam footage_x000a_Email requesting status update to Sgt. Smart 8/9/2018"/>
            <filter val="Request Body Cam Footage"/>
            <filter val="Request body cam video &amp; audio recordings &amp; communication"/>
            <filter val="Request CAD report and 911 audio, video footage"/>
            <filter val="Request complete prosecution file State v Jamel Brown"/>
            <filter val="Request copies complaints, audit reports etc"/>
            <filter val="Request copies of witness statements Larry Galbreath"/>
            <filter val="Request copy MSP 67"/>
            <filter val="Request copy of dispatch log_x000a_Grollman scanned and emailed CAD details to requestor"/>
            <filter val="Request copy of his wear carry permit  from 2016_x000a_2015 Application was emailed on 9/10/2018-email was verified"/>
            <filter val="Request crime Stats fr 2017 non-campus murder,rape, etc"/>
            <filter val="Request dash cam"/>
            <filter val="Request dash cam and car video"/>
            <filter val="Request dash cam audio recording etc"/>
            <filter val="Request dash cas footage_x000a_Not enough info to process the request; sent back to the _x000a_requestor for more info on 7/31/2018_x000a_No response from requestor as of 8/9/2018"/>
            <filter val="Request data on MVA Crashes location,mode,etc Balt City"/>
            <filter val="Request denied"/>
            <filter val="Request Domestic Violence in MD 2000-2012"/>
            <filter val="Request DUI arrest in Montogmery CO"/>
            <filter val="Request DUI report. Mailed report 12/20"/>
            <filter val="Request DVD Video"/>
            <filter val="Request emails between MSP and Amazon facial recognation_x000a_Closed ITD Help Ticket-No records returned by DoIT"/>
            <filter val="Request file MD18-0006 hit and run accident"/>
            <filter val="Request for 911 call records"/>
            <filter val="Request for 911 call transcript"/>
            <filter val="Request for body and dash cam footage."/>
            <filter val="Request for certified copy fingerprint"/>
            <filter val="Request for crash data 2012-2014 Letter sent 8/23/2018"/>
            <filter val="Request for DV information-2001-2011 CDmailed 2/26/208"/>
            <filter val="Request for mediation_x000a_Waiting for Ombudsman to contact Captain Barrett"/>
            <filter val="Request for radio transmissions-video 12-24-2017 3 am"/>
            <filter val="Request for Statistics"/>
            <filter val="Request if Larry Galbreath member of MSP"/>
            <filter val="Request in car video/audio tape Trial date 6/7/2018"/>
            <filter val="Request information firearm registration, license, etc"/>
            <filter val="Request intercepted by AR initiall. Customer sent check."/>
            <filter val="Request invoices purchase orders contacts ect"/>
            <filter val="Request location of evidence complaint # 80390-80560. Not info to locate a case."/>
            <filter val="Request MSP Administrative Manual Current Edition_x000a_Requestor was sent a letter directing him to the MSP _x000a_website as all MSP policies are on the website"/>
            <filter val="Request MSP inspect speed camera automation"/>
            <filter val="Request MSP Marine or Dive unit or Rep from PIA unit"/>
            <filter val="Request name address telepnone # bond carrier #10701303"/>
            <filter val="Request number of times Trooper 5 utilized Mineral Co W VA"/>
            <filter val="Request number of unsolved murders zipcode 20910_x000a_Provided the agregate # for MSP for requested date range; no_x000a_responsive documents found"/>
            <filter val="Request Part I crimes MSP Calvert County"/>
            <filter val="Request public records of stolen truck"/>
            <filter val="Request received from insurance company and sent"/>
            <filter val="Request records call service 330 Cove St Crisfield MD"/>
            <filter val="Request records contracts MSP and Vigilant Solutions_x000a_Appt scheduled to review docs - 5/23/18-Blcok cancelled 5/23"/>
            <filter val="Request report 2018 0408845 Tpr Pittman"/>
            <filter val="Request report runaway incident Camp Horseshoe Rev"/>
            <filter val="Request search warrent for 703 Southern Lights Drive, not enough info to complete"/>
            <filter val="Request statement or reports info residential&amp;commercial"/>
            <filter val="Request Statistics"/>
            <filter val="Request Statistics regarding fentanyle epidemic"/>
            <filter val="Request surveillance tape 9/8/2018 9:15-10:15 am"/>
            <filter val="Request survillance parking lot tape 8-11-2018 assult"/>
            <filter val="Request the number of request DCIR"/>
            <filter val="Request to obtain copies of all contracts athhelites"/>
            <filter val="Request video"/>
            <filter val="Request video _x000a_Video destroyed-Chain of Custody emailed to requestor"/>
            <filter val="Request video accident 4-12-2017"/>
            <filter val="Request Video D-042-CR-18001529"/>
            <filter val="Request video footage_x000a_Gregson advised video sent to requestor"/>
            <filter val="Request video of accident_x000a_MSP sent MCP's Accident Rpt_x000a_Barrett called requestor and advised to go to MCP for rest"/>
            <filter val="Request video of incident"/>
            <filter val="Request video or photos citations MD2141001613"/>
            <filter val="Request video survenillance of Gov Manison_x000a_Requestor was making inquiry only  _x000a_Draft denial letter sent to Mr. Pickus 8/21/2018"/>
            <filter val="Request video. Handled by JFK Highway"/>
            <filter val="Request videotapes from accident"/>
            <filter val="Request videotapes from accident_x000a_Case is still be reviewed - advised a couple of weeks til _x000a_completion on 9/12/18.CRD to send DCIR under new PIA no."/>
            <filter val="Requester appears to be current wife of the offender."/>
            <filter val="Requester only wanted witness statements."/>
            <filter val="Requesting # of speeding citations issued AA BC HC PGCO"/>
            <filter val="Requesting 2 cases involving the victim. Sent report 16MSP046563"/>
            <filter val="Requesting 2015-2018 ytd number of 77r-1 applicaions MSP"/>
            <filter val="Requesting 911 audio"/>
            <filter val="Requesting 911 audio recordings, transcripts_x000a_Duplicate Request/Closed 18-1173"/>
            <filter val="Requesting 911 CAD Report"/>
            <filter val="Requesting 911 call _x000a_Requestor was provided with CAD Rpt-emailed"/>
            <filter val="Requesting 911 call from PG Co. Case Closed."/>
            <filter val="requesting 911 call log"/>
            <filter val="Requesting 911 call recording"/>
            <filter val="Requesting 911 call recording_x000a_Bk F reached out to requestor on 9/24/2018. Info sent 10/04/2018. CD sent on 10/10/2018."/>
            <filter val="Requesting 911 calls"/>
            <filter val="Requesting 911 calls - POE not a PIA_x000a_Sent to Golend Ring Commander 7/6/18"/>
            <filter val="Requesting 911 calls_x000a_As of 8/9/2018 waiting for payment"/>
            <filter val="Requesting 911 communication_x000a_PCS Charney called requestor_x000a_Pending payment"/>
            <filter val="Requesting 911 dash cam"/>
            <filter val="Requesting 911 recording."/>
            <filter val="Requesting 911 recordings for an accident."/>
            <filter val="Requesting 911 tape and body camera."/>
            <filter val="Requesting 911 tape or body cam"/>
            <filter val="Requesting 911 tapes and security cameras"/>
            <filter val="Requesting 911 tapes with $20 check #9990_x000a_Request had typo in rpt #, redirected to Forestville on 9/12/18"/>
            <filter val="Requesting 911 tapes, Dispatch records and CAD reports"/>
            <filter val="Requesting 911 tapes._x000a_As of 8/9/2018 waiting for payment"/>
            <filter val="Requesting a list of all securtiy guard agencies"/>
            <filter val="Requesting a list of current licensed guards G4S. partial answer sent."/>
            <filter val="Requesting a mug shot of Terrence Quentin Dominick. request on hold per Reporter."/>
            <filter val="Requesting air lift shock trauma medavac bill. confirmed by email that MSP aviation did airlift husband."/>
            <filter val="Requesting all daily media logs Mar-Apr 2018"/>
            <filter val="Requesting all dash cam body cam arrest 9/29/2018"/>
            <filter val="Requesting all informaiton pertaining to him. additional emails delivered 03/29/2019"/>
            <filter val="Requesting all information regarding Larry W Jenkins"/>
            <filter val="Requesting all records airlift report for charles co. state's attorney - donnelly."/>
            <filter val="Requesting all records pretaining to Jack Ames"/>
            <filter val="Requesting all records reports March 24 2008"/>
            <filter val="Requesting annual traffic stop data. Completed by C Corea"/>
            <filter val="Requesting any and all information 23 K 16 000247"/>
            <filter val="Requesting any and all information 911 Calls etc"/>
            <filter val="requesting any information found"/>
            <filter val="Requesting any recorded statements"/>
            <filter val="Requesting any records video tapes video CAD etc.. no records located."/>
            <filter val="Requesting any video 911 calls audio Troop 4 Georgetown"/>
            <filter val="Requesting application carry permit 2016-2017 - client confirmed receipt"/>
            <filter val="Requesting arrest and booking reports"/>
            <filter val="Requesting Audio, Digital, Video and Field Notes, Electronic Data"/>
            <filter val="requesting bemefits, salary, background checks, poly results"/>
            <filter val="Requesting body and dash cameras"/>
            <filter val="Requesting body cam footage"/>
            <filter val="Requesting body, car and police station video"/>
            <filter val="Requesting CAD report,911 audio, video footage"/>
            <filter val="Requesting call log CAD logs transcripts 911 calls etc"/>
            <filter val="Requesting calls made to 911 call center."/>
            <filter val="Requesting chain of custody and policies. Already sent to him."/>
            <filter val="Requesting citations issued by MSP 2008-2016"/>
            <filter val="Requesting commerical vehicle MD00BR013663"/>
            <filter val="Requesting completed 77R application for David Katz_x000a_Denied GP 4-325 &amp; FL authorities requested to be withheld"/>
            <filter val="requesting computer generated documents, video footage, ESI,"/>
            <filter val="Requesting concealed carry permit data for MD"/>
            <filter val="Requesting copies of employees roster_x000a_Multi-agency request-response from DBM"/>
            <filter val="Requesting copies of internal manuals checksheet"/>
            <filter val="Requesting copies of media summaries MSP 6,7,8,9,10 2018"/>
            <filter val="Requesting copies of MSP Daily Log OCT-Dec 2017 Jan2018"/>
            <filter val="Requesting copy of file"/>
            <filter val="Requesting copy of handgun qualification documentation_x000a_Denied GP 4-325 &amp; FL authorities requested to be withheld"/>
            <filter val="Requesting copy of report"/>
            <filter val="Requesting copy of report and body cam footage.Rpt sent La Plata BK"/>
            <filter val="Requesting copy of report. Emailed report 12/12/2018"/>
            <filter val="Requesting copy of standard of conduct and table of contents"/>
            <filter val="requesting dash and body video footage _x000a_emailed only responsive record-CAD details/verified by _x000a_Mary Bergman of Waterloo"/>
            <filter val="Requesting dash cam"/>
            <filter val="Requesting dash cam body cam traffic stop 6-18-2018. Not custodian of Records."/>
            <filter val="Requesting dash cam of accident of 6-22-2018"/>
            <filter val="Requesting dash cam of accident of 6-22-2018.Rockville BK"/>
            <filter val="Requesting dash cam videos and 911 recordings"/>
            <filter val="Requesting dash camera footage"/>
            <filter val="Requesting dash cameras policy and protocols"/>
            <filter val="Requesting data drug seizures MSP Agencies"/>
            <filter val="Requesting data purchase orders of computers laptops MSP"/>
            <filter val="Requesting database handgun permit in MD last 2 years"/>
            <filter val="Requesting database of emplyer handgun permit records"/>
            <filter val="Requesting DIS Synthetic Cannabinoids _x000a_Requested information not records"/>
            <filter val="Requesting dispatch CAD Notes or 911 recordings"/>
            <filter val="requesting DNA and photos"/>
            <filter val="requesting documents in Computer Aided DIspatch"/>
            <filter val="Requesting documents rules regulations MD speeding tickets"/>
            <filter val="Requesting documents, memoranda, 1-1-2015-present"/>
            <filter val="Requesting DUI. Sent DUI destroyed letter 10/23"/>
            <filter val="requesting Email system documentation"/>
            <filter val="Requesting employment application and forms_x000a_After 2 notices Valente failed to pay the fee"/>
            <filter val="Requesting Firearm Dsatabase"/>
            <filter val="Requesting forensic report, search warrants"/>
            <filter val="Requesting full polygraph &amp; notes and rpt _x000a_attachments_x000a_Emailed status update to requestor 8/9/2018"/>
            <filter val="Requesting government activities raw data available"/>
            <filter val="requesting greivances report, video footage, ESI and file memorandu"/>
            <filter val="Requesting gun dealer license gun shop name, etc.Not Creating new database. Same as 18-2154"/>
            <filter val="Requesting handgun permit for security officer.Email sent with denial on 09/28/2018."/>
            <filter val="Requesting handgun qualification licence submtted by Brit"/>
            <filter val="Requesting hate bias reports filed MSP Nov-Dec 2017"/>
            <filter val="Requesting history Dalrymple Road Calvert County"/>
            <filter val="Requesting HQL issued 2016-201-2108 and Wear-Carry"/>
            <filter val="Requesting info Firearm App No 438-4389303 and 2018019075"/>
            <filter val="Requesting info on an employee of MSP Mr Kopera. Investigative rpts"/>
            <filter val="Requesting information stats 1980-2018 gun sellers.Not Creating new Database."/>
            <filter val="Requesting information why applicant was disqualified"/>
            <filter val="Requesting level of convention statue firearm denial"/>
            <filter val="Requesting MD Crash Data 2015 -present/letter sent"/>
            <filter val="Requesting MD Crash Data over the years"/>
            <filter val="Requesting MD traffic stop database O.ID R Agency"/>
            <filter val="Requesting missing person informaton"/>
            <filter val="Requesting Motor Vehicle violation"/>
            <filter val="Requesting MSP Internal Affairs Report"/>
            <filter val="requesting MSP ommercial Carrier Inspection Reports"/>
            <filter val="Requesting MSP records logs internal Affairs"/>
            <filter val="Requesting number of DV inmate partner calls ended in arrest"/>
            <filter val="Requesting personal property cell phone laptop wallet etc_x000a_Property was seized by Feds during investigation_x000a_Email sent by Moriarity to SA in charge 7/9/18"/>
            <filter val="Requesting photos. Handled by Joe Flanagan"/>
            <filter val="requesting polygraph notes"/>
            <filter val="Requesting Public Information Officer Contact"/>
            <filter val="Requesting real property seized MSP 2012-2017"/>
            <filter val="Requesting records between Jan 1, 1980 to present . Response sent 10/5/2018. No Records"/>
            <filter val="Requesting records of work for Cindy Dean Altmann"/>
            <filter val="Requesting records on Charles J Akoda"/>
            <filter val="Requesting report in C.A.D. system"/>
            <filter val="REquesting Return A Monthly Return Offenses"/>
            <filter val="Requesting shooting scene photos July 23 1993. Request on Hold per reporter."/>
            <filter val="Requesting Special Police Officers in MD names, age, race_x000a_Requestor told would be a cost and very rough estimate sent_x000a_Pending a response about how to proceed by requestor_x000a_No response from requestor as of 8/9/2018"/>
            <filter val="Requesting stats 2012-2016 weapons used in homicides"/>
            <filter val="Requesting swab DNA from crime lab"/>
            <filter val="Requesting the number of accidents on I-83"/>
            <filter val="Requesting the number of opioid related drug overdose in Golden District"/>
            <filter val="Requesting UD-10, tickets, blood test results"/>
            <filter val="Requesting video files audio files.refined request. nothing found."/>
            <filter val="Requesting video footage"/>
            <filter val="Requesting video footage of accident."/>
            <filter val="Requesting video footage. Accident Section handled photos"/>
            <filter val="Requesting Video of an accident."/>
            <filter val="Requesting video, audio any dash board and body cameras_x000a_CRD sent the accident rpt to the law firm and Bel Air BK _x000a_confirmed no other records exist on 5/31/2018"/>
            <filter val="Requesting video, CAD, 911 transcript. Accident handled photos"/>
            <filter val="requesting videos from accident. Accident records handled their part"/>
            <filter val="Requetinfg the number of calls for service MSP Kent Co"/>
            <filter val="Requeting data warents all 50 states including Maryland"/>
            <filter val="Requeting stats drivers pulled over number of citiations given"/>
            <filter val="Research about gun control"/>
            <filter val="Response  letter sent on 10/10/18 via email"/>
            <filter val="Response letter sent 12/18/2018-Re crime data"/>
            <filter val="Response mailed"/>
            <filter val="Returned for more info"/>
            <filter val="Returned for more info/Denl"/>
            <filter val="Reuesting MSP Cadet Program all forms, reports, etc._x000a_Requestor was Balto Co PD"/>
            <filter val="Rockville unable to access CAD to retrieve report"/>
            <filter val="Safetynet Report from CVED"/>
            <filter val="SeNo information found 1/10/19nt to BK 11/29/18"/>
            <filter val="Sent 10 day letter 1/25/18"/>
            <filter val="Sent Bk 1/17/18/ Not MSP 1/18/18"/>
            <filter val="Sent CCC"/>
            <filter val="Sent copy of CAD narrative"/>
            <filter val="Sent correpondence to requester, need more info 4/3/18/  No responce 5/11/18"/>
            <filter val="Sent correspondence 3/19/18/ No response 4/19/18"/>
            <filter val="Sent correspondence 3/27/18/Emailed report 3/27/18"/>
            <filter val="Sent correspondence 6/25/18/ No response 7/25/18"/>
            <filter val="Sent correspondence 8/30/18 No response 9/30/18"/>
            <filter val="Sent correspondence 8/30/18/ Case forwarded to Sgt Clark 9/18/18 case file can not be located."/>
            <filter val="Sent correspondence no information available 4/10/18"/>
            <filter val="Sent email requesting clarification 4/24/18/No response 5/22/18"/>
            <filter val="Sent email to GB BK for transmittal sheets for 2011-2013."/>
            <filter val="Sent email to Sgt Blades 3/15/18/ Denial 3/19/18"/>
            <filter val="Sent email to TFC Braodwater for update on disposition. fF/u email sent 8/17"/>
            <filter val="Sent email to Trpr Kelly for update on disposition 8/8"/>
            <filter val="Sent invoice 8/15/18/ Emailed report 9/5/18"/>
            <filter val="Sent invoice for 2.75 9/18/18/Emailed report 1/1/18"/>
            <filter val="Sent letter requesting more information"/>
            <filter val="Sent Report"/>
            <filter val="Sent request for transmittal sheets to BK Susan Torre. No info found 3/27"/>
            <filter val="Sent to Bk  1/19/18"/>
            <filter val="Sent to BK  8/31/18/Destroyed 9/5/18"/>
            <filter val="Sent to BK #63/Not MSP"/>
            <filter val="Sent to BK /axed report 3/27/18"/>
            <filter val="Sent to BK 1/12, 1/18"/>
            <filter val="Sent to BK 1/18. No written report - citation"/>
            <filter val="Sent to BK 1/26/18/ Only citation issued"/>
            <filter val="Sent to BK 2/12/18/ Emailed report 2/14/18"/>
            <filter val="Sent to Bk 2/5/18 JFK/ No report generated."/>
            <filter val="Sent to Bk 3/19/18/Faxed Report 3/20/18"/>
            <filter val="Sent to BK 3/26/18/ No written report 3/27/18"/>
            <filter val="Sent to BK 6/13/18,Called BK 7/5/18/Theresa said no report found."/>
            <filter val="Sent to BK 6/25/18"/>
            <filter val="Sent to BK 6/28/18/ Records not available"/>
            <filter val="Sent to BK 7/13/18/ No information returned closed 9/19/18"/>
            <filter val="Sent to BK 7/9/18/ Emailed report 7/13/18"/>
            <filter val="Sent to BK 8/1/18/No records found 9/14/18"/>
            <filter val="Sent to BK 8/30/18/ Records destroyed 25 years 9/14/18"/>
            <filter val="Sent to BK 9/5/18/Sent to Sgt Clark/ Not MSP 9/18/18"/>
            <filter val="Sent to BK Bel Air 9/25/18/ Never received a response from JoAnn"/>
            <filter val="Sent to BK Bonnie 6/25/18/ No records found"/>
            <filter val="Sent to Bk Corporal JM Arnold 12/7/18"/>
            <filter val="Sent to BK for CC # 1/4. NOT MSP."/>
            <filter val="Sent to BK Forrester 5/10/18/ Emailed report 5/16/18"/>
            <filter val="Sent to BK JFK 9/21/18 nO RESPONSE FROM bk"/>
            <filter val="Sent to BK JoAnn McGee 10/16/18/ Out of draft faxed 10/29/18"/>
            <filter val="Sent to BK LaPlata 3/2/18/ Faxed report 3/13/18"/>
            <filter val="Sent to BK Lee Ann 8/31/18/Faxed report 9/5/18"/>
            <filter val="Sent to Bk Prince Frederick 2/6/18/Mailed report 2/12/18"/>
            <filter val="Sent to BK/ Emailed CCC 6/1/18/ Failed attempts to return CCC to sender. 6/6/18"/>
            <filter val="Sent to Bk/ Not MSP 1/18/18"/>
            <filter val="Sent to CED 6/28/18/No report found 6/29/18"/>
            <filter val="Sent to CED and Belair 1/24/18/Not MSP"/>
            <filter val="Sent to Cumberland 11/16/18/ No case number found 12/11/18"/>
            <filter val="Sent to HOR 11/27/18/ Records missing 11/28/18"/>
            <filter val="Sent to HOR 11/29/18/Records missing from box per HOR 11/30/18"/>
            <filter val="Sent to HOR 2//22/18/Report emailed 2/28/18"/>
            <filter val="Sent to HOR 2/13/18"/>
            <filter val="Sent to HOR 6/13/18/Emailed report 6/19/18"/>
            <filter val="Sent to HOR 7/13/18/ Records missing from box per HOR 7/17/18"/>
            <filter val="Sent to Ms. Wms 12/17"/>
            <filter val="Sent to Northeast 11/14/18/Faxed report 11/28/18"/>
            <filter val="Sent to Sgt Blades 3/19/18/Denial on going 3/26/28"/>
            <filter val="Sent to Sgt Blades 5/31/18, Faxed partial denial 6/13/18"/>
            <filter val="Sent to Sgt. Blades 5/17/18 / Sgt Blades took charge closed 5/21/18"/>
            <filter val="Sent via email"/>
            <filter val="Snt to BK Ingrid 8/23/18/Emailed report 9/14/18"/>
            <filter val="Some requested information not available"/>
            <filter val="Speedingtickets by MSP 1-68 Westbound"/>
            <filter val="Spoke to Alex B.,advised contact MD Court for state &amp; county citations data"/>
            <filter val="Statistics robbery of banks and ATM's for year 2016 and 2017"/>
            <filter val="Stats arrest-convications/penalies number of violations"/>
            <filter val="Status of Fire Code Violations Sent"/>
            <filter val="Still in draft/Request at later date"/>
            <filter val="Stolen gun reported to MD gun center Jan-Mar 2018"/>
            <filter val="Sup not available/request at later date"/>
            <filter val="Tort Claim_x000a_Spoke to Law Firm Rep 5/16/18-told him MSP had no role_x000a_Cost estimate sent 5/16/18_x000a_As of 7/10/18 no follow-up from attorney"/>
            <filter val="Total # of MD Safety Equipment Repair Orders L 2016"/>
            <filter val="Traffic camera footage"/>
            <filter val="Trip MSP Officers took with ADL to Israel"/>
            <filter val="Unable to locate incident at either BK"/>
            <filter val="Unable to locate report with info provided"/>
            <filter val="Unable to locate report with info provided 6/27"/>
            <filter val="Unable to locate report with info provided."/>
            <filter val="Unable to locate report with information provided"/>
            <filter val="Unable to locate report with information provided 2/13/18"/>
            <filter val="Unable to locate report with information provided."/>
            <filter val="Unable to locate with info provided"/>
            <filter val="Unredacted Report Emailed (Insurance Fraud Case)"/>
            <filter val="Video audio footage dash cam"/>
            <filter val="Video footage from Walmart"/>
            <filter val="Waiting for Mgr sign-off 12/26"/>
            <filter val="Waiting for payment 1/19/18/Payment not recieved 2/19/18"/>
            <filter val="Waiting for payment 3/29/18/ Emailed report 4/3/18"/>
            <filter val="Waiting for payment 5/17/18/Mailed report 5/22/18"/>
            <filter val="Waiting for payment 7/18/18/Emailed report 7/25/18"/>
            <filter val="Waiting for payment 8/14/18/Payment received 8/15/18/Mailed report 8/15/18"/>
            <filter val="waiting for payment.  Payment never received."/>
            <filter val="Waiting for signed consent from victim 10/3/188/In draft 10/23/18"/>
            <filter val="Waiting to hear back from adjuster, need more information 11/29/18/ Mailed report 12/14/18"/>
            <filter val="Waiting to hear back from requester 12/11/18"/>
            <filter val="warning and citations"/>
            <filter val="Warrant report provided"/>
            <filter val="Wear &amp; Carry Permin App #43895229"/>
            <filter val="Wear and Carry Permit"/>
            <filter val="Weight station records, inspection records"/>
            <filter val="Went to legal 7/11/18/Denied 7/17/18"/>
            <filter val="Willing to pay $84.25 for the records"/>
            <filter val="Withdrawn for further investigation. 10/4/18"/>
            <filter val="Woodrow Wilson Bridge Firey Fatal Crash_x000a_requesting all records_x000a_Report will not be ready for months-open investigation"/>
            <filter val="Worcester Co Bureau of Investigations handled"/>
          </filters>
        </filterColumn>
      </autoFilter>
    </customSheetView>
    <customSheetView guid="{50FFF9A9-E5B7-471F-AEE3-54EE348795B2}" filter="1" showAutoFilter="1">
      <pageMargins left="0.7" right="0.7" top="0.75" bottom="0.75" header="0.3" footer="0.3"/>
      <autoFilter ref="A1:AO2277">
        <filterColumn colId="26">
          <filters>
            <filter val="1/23/2019"/>
            <filter val="1/29/2019"/>
            <filter val="1/4/2019"/>
            <filter val="10/15/2019"/>
            <filter val="10/18/2019"/>
            <filter val="12/30/2018"/>
            <filter val="2/25/2018"/>
            <filter val="3/10/2018"/>
            <filter val="3/18/2019"/>
            <filter val="3/25/2018"/>
            <filter val="3/4/2018"/>
            <filter val="6/11/2018"/>
            <filter val="9/17/2018"/>
          </filters>
        </filterColumn>
      </autoFilter>
    </customSheetView>
    <customSheetView guid="{CBD93A31-F4FE-459A-879D-0A2E490E91AA}" filter="1" showAutoFilter="1">
      <pageMargins left="0.7" right="0.7" top="0.75" bottom="0.75" header="0.3" footer="0.3"/>
      <autoFilter ref="A1:AO2277">
        <filterColumn colId="1">
          <filters>
            <filter val="Closed"/>
          </filters>
        </filterColumn>
        <filterColumn colId="7">
          <filters>
            <filter val="Assigned_x000a_Person"/>
            <filter val="FP"/>
            <filter val="kAW"/>
            <filter val="Mn"/>
            <filter val="PlD"/>
          </filters>
        </filterColumn>
        <filterColumn colId="26">
          <filters blank="1">
            <filter val="1/1/2018"/>
            <filter val="1/11/2018"/>
            <filter val="1/14/2018"/>
            <filter val="1/17/2018"/>
            <filter val="1/2/2018"/>
            <filter val="1/22/2018"/>
            <filter val="1/23/2018"/>
            <filter val="1/24/2018"/>
            <filter val="1/26/2018"/>
            <filter val="1/29/2019"/>
            <filter val="1/3/2018"/>
            <filter val="1/4/2018"/>
            <filter val="1/5/2018"/>
            <filter val="1/8/2018"/>
            <filter val="10/1/2018"/>
            <filter val="10/10/2018"/>
            <filter val="10/11/2018"/>
            <filter val="10/13/2018"/>
            <filter val="10/16/2018"/>
            <filter val="10/18/2018"/>
            <filter val="10/18/2019"/>
            <filter val="10/19/2018"/>
            <filter val="10/26/2018"/>
            <filter val="10/30/2018"/>
            <filter val="10/8/2018"/>
            <filter val="11/13/2018"/>
            <filter val="11/14/2018"/>
            <filter val="11/15/2018"/>
            <filter val="11/19/2018"/>
            <filter val="11/26/2018"/>
            <filter val="11/27/2018"/>
            <filter val="11/29/2018"/>
            <filter val="11/30/2018"/>
            <filter val="11/4/2018"/>
            <filter val="11/6/2018"/>
            <filter val="11/9/2018"/>
            <filter val="12/10/2018"/>
            <filter val="12/13/2018"/>
            <filter val="12/14/2018"/>
            <filter val="12/17/2018"/>
            <filter val="12/20/2018"/>
            <filter val="12/21/2018"/>
            <filter val="12/26/2018"/>
            <filter val="12/27/2018"/>
            <filter val="12/30/2018"/>
            <filter val="12/31/2018"/>
            <filter val="12/4/2018"/>
            <filter val="12/5/2018"/>
            <filter val="12/6/2018"/>
            <filter val="12/7/2018"/>
            <filter val="2/14/2018"/>
            <filter val="2/16/2018"/>
            <filter val="2/18/2018"/>
            <filter val="2/19/2018"/>
            <filter val="2/2/2018"/>
            <filter val="2/20/2018"/>
            <filter val="2/23/2018"/>
            <filter val="2/24/2018"/>
            <filter val="2/25/2018"/>
            <filter val="2/7/2018"/>
            <filter val="2/8/2018"/>
            <filter val="2/9/2018"/>
            <filter val="3/10/2018"/>
            <filter val="3/12/2018"/>
            <filter val="3/13/2018"/>
            <filter val="3/14/2018"/>
            <filter val="3/15/2018"/>
            <filter val="3/17/2018"/>
            <filter val="3/18/2019"/>
            <filter val="3/22/2018"/>
            <filter val="3/23/2018"/>
            <filter val="3/25/2018"/>
            <filter val="3/26/2018"/>
            <filter val="3/4/2018"/>
            <filter val="3/8/2018"/>
            <filter val="3/9/2018"/>
            <filter val="4/10/2018"/>
            <filter val="4/11/2018"/>
            <filter val="4/16/2018"/>
            <filter val="4/17/2018"/>
            <filter val="4/19/2018"/>
            <filter val="4/23/2018"/>
            <filter val="4/25/2018"/>
            <filter val="4/26/2018"/>
            <filter val="4/27/2018"/>
            <filter val="4/5/2018"/>
            <filter val="4/6/2018"/>
            <filter val="5/1/2018"/>
            <filter val="5/13/2018"/>
            <filter val="5/15/2018"/>
            <filter val="5/16/2018"/>
            <filter val="5/17/2018"/>
            <filter val="5/18/2018"/>
            <filter val="5/2/2018"/>
            <filter val="5/21/2018"/>
            <filter val="5/25/2018"/>
            <filter val="5/26/2018"/>
            <filter val="5/6/2018"/>
            <filter val="5/9/2018"/>
            <filter val="6/1/2018"/>
            <filter val="6/11/2018"/>
            <filter val="6/13/2018"/>
            <filter val="6/21/2018"/>
            <filter val="6/25/2018"/>
            <filter val="6/28/2018"/>
            <filter val="6/29/2018"/>
            <filter val="6/3/2018"/>
            <filter val="6/8/2018"/>
            <filter val="7/1/2018"/>
            <filter val="7/12/2018"/>
            <filter val="7/13/2018"/>
            <filter val="7/17/2018"/>
            <filter val="7/5/2018"/>
            <filter val="7/9/2018"/>
            <filter val="8/1/2018"/>
            <filter val="8/10/2018"/>
            <filter val="8/13/2018"/>
            <filter val="8/14/2018"/>
            <filter val="8/2/2018"/>
            <filter val="8/21/2018"/>
            <filter val="8/22/2018"/>
            <filter val="8/23/2018"/>
            <filter val="8/24/2018"/>
            <filter val="8/29/2018"/>
            <filter val="8/6/2018"/>
            <filter val="8/7/2018"/>
            <filter val="8/9/2018"/>
            <filter val="9/11/2018"/>
            <filter val="9/12/2018"/>
            <filter val="9/13/2018"/>
            <filter val="9/14/2018"/>
            <filter val="9/17/2018"/>
            <filter val="9/19/2018"/>
            <filter val="9/2/2018"/>
            <filter val="9/24/2018"/>
            <filter val="9/26/2018"/>
            <filter val="9/28/2018"/>
            <filter val="9/4/2018"/>
            <filter val="9/5/2018"/>
            <filter val="9/7/2018"/>
            <filter val="Date Closed"/>
          </filters>
        </filterColumn>
      </autoFilter>
    </customSheetView>
    <customSheetView guid="{2DCFCF4E-A75E-46C2-8D41-39CE13FA7F46}" filter="1" showAutoFilter="1">
      <pageMargins left="0.7" right="0.7" top="0.75" bottom="0.75" header="0.3" footer="0.3"/>
      <autoFilter ref="A1:AO2277">
        <filterColumn colId="1">
          <filters>
            <filter val="Closed"/>
          </filters>
        </filterColumn>
        <filterColumn colId="7">
          <filters>
            <filter val="Assigned_x000a_Person"/>
            <filter val="IJW"/>
            <filter val="kAW"/>
            <filter val="Mn"/>
            <filter val="PlD"/>
          </filters>
        </filterColumn>
        <filterColumn colId="26">
          <filters blank="1">
            <filter val="1/1/2018"/>
            <filter val="1/10/2018"/>
            <filter val="1/11/2018"/>
            <filter val="1/12/2018"/>
            <filter val="1/14/2018"/>
            <filter val="1/16/2018"/>
            <filter val="1/17/2018"/>
            <filter val="1/18/2018"/>
            <filter val="1/19/2018"/>
            <filter val="1/2/2018"/>
            <filter val="1/22/2018"/>
            <filter val="1/23/2018"/>
            <filter val="1/23/2019"/>
            <filter val="1/24/2018"/>
            <filter val="1/25/2018"/>
            <filter val="1/26/2018"/>
            <filter val="1/29/2018"/>
            <filter val="1/3/2018"/>
            <filter val="1/30/2018"/>
            <filter val="1/31/2018"/>
            <filter val="1/4/2018"/>
            <filter val="1/4/2019"/>
            <filter val="1/5/2018"/>
            <filter val="1/7/2018"/>
            <filter val="1/8/2018"/>
            <filter val="1/9/2018"/>
            <filter val="10/1/2018"/>
            <filter val="10/10/2018"/>
            <filter val="10/11/2018"/>
            <filter val="10/12/2018"/>
            <filter val="10/13/2018"/>
            <filter val="10/15/2018"/>
            <filter val="10/15/2019"/>
            <filter val="10/16/2018"/>
            <filter val="10/17/2018"/>
            <filter val="10/18/2018"/>
            <filter val="10/18/2019"/>
            <filter val="10/19/2018"/>
            <filter val="10/2/2018"/>
            <filter val="10/22/2018"/>
            <filter val="10/23/2018"/>
            <filter val="10/24/2018"/>
            <filter val="10/25/2018"/>
            <filter val="10/26/2018"/>
            <filter val="10/29/2018"/>
            <filter val="10/3/2018"/>
            <filter val="10/30/2018"/>
            <filter val="10/31/2018"/>
            <filter val="10/4/2018"/>
            <filter val="10/5/2018"/>
            <filter val="10/6/2018"/>
            <filter val="10/8/2018"/>
            <filter val="10/9/2018"/>
            <filter val="11/1/2018"/>
            <filter val="11/13/2018"/>
            <filter val="11/14/2018"/>
            <filter val="11/15/2018"/>
            <filter val="11/16/2018"/>
            <filter val="11/19/2018"/>
            <filter val="11/2/2018"/>
            <filter val="11/20/2018"/>
            <filter val="11/21/2018"/>
            <filter val="11/26/2018"/>
            <filter val="11/27/2018"/>
            <filter val="11/28/2018"/>
            <filter val="11/29/2018"/>
            <filter val="11/3/2018"/>
            <filter val="11/30/2018"/>
            <filter val="11/4/2018"/>
            <filter val="11/5/2018"/>
            <filter val="11/6/2018"/>
            <filter val="11/7/2018"/>
            <filter val="11/8/2018"/>
            <filter val="11/9/2018"/>
            <filter val="12/10/2018"/>
            <filter val="12/11/2018"/>
            <filter val="12/12/2018"/>
            <filter val="12/13/2018"/>
            <filter val="12/14/2018"/>
            <filter val="12/17/2018"/>
            <filter val="12/19/2018"/>
            <filter val="12/20/2018"/>
            <filter val="12/21/2018"/>
            <filter val="12/26/2018"/>
            <filter val="12/27/2018"/>
            <filter val="12/28/2018"/>
            <filter val="12/3/2018"/>
            <filter val="12/30/2018"/>
            <filter val="12/31/2018"/>
            <filter val="12/4/2018"/>
            <filter val="12/5/2018"/>
            <filter val="12/6/2018"/>
            <filter val="12/7/2018"/>
            <filter val="12/8/2018"/>
            <filter val="2/1/2018"/>
            <filter val="2/13/2018"/>
            <filter val="2/14/2018"/>
            <filter val="2/15/2018"/>
            <filter val="2/16/2018"/>
            <filter val="2/18/2018"/>
            <filter val="2/19/2018"/>
            <filter val="2/2/2018"/>
            <filter val="2/20/2018"/>
            <filter val="2/21/2018"/>
            <filter val="2/22/2018"/>
            <filter val="2/23/2018"/>
            <filter val="2/24/2018"/>
            <filter val="2/25/2018"/>
            <filter val="2/26/2018"/>
            <filter val="2/27/2018"/>
            <filter val="2/28/2018"/>
            <filter val="2/5/2018"/>
            <filter val="2/6/2018"/>
            <filter val="2/7/2018"/>
            <filter val="2/8/2018"/>
            <filter val="2/9/2018"/>
            <filter val="3/1/2018"/>
            <filter val="3/10/2018"/>
            <filter val="3/12/2018"/>
            <filter val="3/13/2018"/>
            <filter val="3/14/2018"/>
            <filter val="3/15/2018"/>
            <filter val="3/16/2018"/>
            <filter val="3/17/2018"/>
            <filter val="3/18/2019"/>
            <filter val="3/19/2018"/>
            <filter val="3/2/2018"/>
            <filter val="3/20/2018"/>
            <filter val="3/22/2018"/>
            <filter val="3/23/2018"/>
            <filter val="3/25/2018"/>
            <filter val="3/26/2018"/>
            <filter val="3/27/2018"/>
            <filter val="3/28/2018"/>
            <filter val="3/29/2018"/>
            <filter val="3/30/2018"/>
            <filter val="3/4/2018"/>
            <filter val="3/5/2018"/>
            <filter val="3/7/2018"/>
            <filter val="3/9/2018"/>
            <filter val="4/10/2018"/>
            <filter val="4/12/2018"/>
            <filter val="4/13/2018"/>
            <filter val="4/16/2018"/>
            <filter val="4/2/2018"/>
            <filter val="4/20/2018"/>
            <filter val="4/23/2018"/>
            <filter val="4/24/2018"/>
            <filter val="4/25/2018"/>
            <filter val="4/26/2018"/>
            <filter val="4/27/2018"/>
            <filter val="4/3/2018"/>
            <filter val="4/30/2018"/>
            <filter val="4/4/2018"/>
            <filter val="4/5/2018"/>
            <filter val="4/6/2018"/>
            <filter val="4/9/2018"/>
            <filter val="5/1/2018"/>
            <filter val="5/10/2018"/>
            <filter val="5/11/2018"/>
            <filter val="5/13/2018"/>
            <filter val="5/14/2018"/>
            <filter val="5/15/2018"/>
            <filter val="5/16/2018"/>
            <filter val="5/17/2018"/>
            <filter val="5/18/2018"/>
            <filter val="5/2/2018"/>
            <filter val="5/21/2018"/>
            <filter val="5/22/2018"/>
            <filter val="5/23/2018"/>
            <filter val="5/24/2018"/>
            <filter val="5/25/2018"/>
            <filter val="5/26/2018"/>
            <filter val="5/29/2018"/>
            <filter val="5/3/2018"/>
            <filter val="5/30/2018"/>
            <filter val="5/31/2018"/>
            <filter val="5/6/2018"/>
            <filter val="5/7/2018"/>
            <filter val="5/8/2018"/>
            <filter val="5/9/2018"/>
            <filter val="6/1/2018"/>
            <filter val="6/11/2018"/>
            <filter val="6/12/2018"/>
            <filter val="6/13/2018"/>
            <filter val="6/14/2018"/>
            <filter val="6/15/2018"/>
            <filter val="6/16/2018"/>
            <filter val="6/18/2018"/>
            <filter val="6/19/2018"/>
            <filter val="6/20/2018"/>
            <filter val="6/21/2018"/>
            <filter val="6/22/2018"/>
            <filter val="6/25/2018"/>
            <filter val="6/26/2018"/>
            <filter val="6/27/2018"/>
            <filter val="6/28/2018"/>
            <filter val="6/29/2018"/>
            <filter val="6/3/2018"/>
            <filter val="6/4/2018"/>
            <filter val="6/6/2018"/>
            <filter val="6/7/2018"/>
            <filter val="6/8/2018"/>
            <filter val="6/9/2018"/>
            <filter val="7/1/2018"/>
            <filter val="7/10/2018"/>
            <filter val="7/11/2018"/>
            <filter val="7/12/2018"/>
            <filter val="7/13/2018"/>
            <filter val="7/16/2018"/>
            <filter val="7/17/2018"/>
            <filter val="7/18/2018"/>
            <filter val="7/19/2018"/>
            <filter val="7/20/2018"/>
            <filter val="7/23/2018"/>
            <filter val="7/24/2018"/>
            <filter val="7/25/2018"/>
            <filter val="7/26/2018"/>
            <filter val="7/27/2018"/>
            <filter val="7/28/2018"/>
            <filter val="7/3/2018"/>
            <filter val="7/30/2018"/>
            <filter val="7/31/2018"/>
            <filter val="7/5/2018"/>
            <filter val="7/9/2018"/>
            <filter val="8/1/2018"/>
            <filter val="8/10/2018"/>
            <filter val="8/11/2018"/>
            <filter val="8/12/2018"/>
            <filter val="8/13/2018"/>
            <filter val="8/14/2018"/>
            <filter val="8/15/2018"/>
            <filter val="8/16/2018"/>
            <filter val="8/17/2018"/>
            <filter val="8/2/2018"/>
            <filter val="8/20/2018"/>
            <filter val="8/21/2018"/>
            <filter val="8/22/2018"/>
            <filter val="8/24/2018"/>
            <filter val="8/25/2018"/>
            <filter val="8/27/2018"/>
            <filter val="8/28/2018"/>
            <filter val="8/29/2018"/>
            <filter val="8/3/2018"/>
            <filter val="8/30/2018"/>
            <filter val="8/31/2018"/>
            <filter val="8/6/2018"/>
            <filter val="8/7/2018"/>
            <filter val="8/8/2018"/>
            <filter val="8/9/2018"/>
            <filter val="9/10/2018"/>
            <filter val="9/11/2018"/>
            <filter val="9/12/2018"/>
            <filter val="9/13/2018"/>
            <filter val="9/14/2018"/>
            <filter val="9/17/2018"/>
            <filter val="9/18/2018"/>
            <filter val="9/19/2018"/>
            <filter val="9/2/2018"/>
            <filter val="9/20/2018"/>
            <filter val="9/21/2018"/>
            <filter val="9/22/2018"/>
            <filter val="9/23/2018"/>
            <filter val="9/24/2018"/>
            <filter val="9/25/2018"/>
            <filter val="9/26/2018"/>
            <filter val="9/28/2018"/>
            <filter val="9/30/2018"/>
            <filter val="9/4/2018"/>
            <filter val="9/6/2018"/>
            <filter val="9/7/2018"/>
            <filter val="Date Closed"/>
          </filters>
        </filterColumn>
      </autoFilter>
    </customSheetView>
    <customSheetView guid="{58E55397-F0F5-4A33-9382-2E4694B61985}" filter="1" showAutoFilter="1">
      <pageMargins left="0.7" right="0.7" top="0.75" bottom="0.75" header="0.3" footer="0.3"/>
      <autoFilter ref="A1:AO2277">
        <filterColumn colId="1">
          <filters>
            <filter val="Closed"/>
          </filters>
        </filterColumn>
        <filterColumn colId="29">
          <filters blank="1">
            <filter val="Final Disposition"/>
          </filters>
        </filterColumn>
      </autoFilter>
    </customSheetView>
    <customSheetView guid="{6DCDB34E-1360-4160-A38E-AA938284D6C8}" filter="1" showAutoFilter="1">
      <pageMargins left="0.7" right="0.7" top="0.75" bottom="0.75" header="0.3" footer="0.3"/>
      <autoFilter ref="A1:AO2277">
        <filterColumn colId="1">
          <filters blank="1">
            <filter val="Closed"/>
            <filter val="Open"/>
          </filters>
        </filterColumn>
        <filterColumn colId="4">
          <filters blank="1">
            <filter val="By"/>
            <filter val="DT"/>
            <filter val="FP"/>
            <filter val="GF"/>
            <filter val="HB"/>
            <filter val="IRR"/>
            <filter val="JF"/>
            <filter val="KW"/>
            <filter val="LB"/>
            <filter val="LPB"/>
            <filter val="LRB"/>
            <filter val="LRB/GF"/>
            <filter val="MN"/>
            <filter val="PD"/>
            <filter val="PIA"/>
            <filter val="PLD"/>
            <filter val="PW"/>
            <filter val="RF"/>
            <filter val="RH"/>
            <filter val="SC"/>
            <filter val="SH"/>
          </filters>
        </filterColumn>
        <filterColumn colId="7">
          <filters>
            <filter val="Assigned_x000a_Person"/>
            <filter val="BG"/>
            <filter val="DH"/>
            <filter val="DT"/>
            <filter val="GF"/>
            <filter val="HIRR"/>
            <filter val="HLB"/>
            <filter val="IJW"/>
            <filter val="IRR"/>
            <filter val="IW"/>
            <filter val="JF"/>
            <filter val="kAW"/>
            <filter val="LB"/>
            <filter val="LPB"/>
            <filter val="LRB"/>
            <filter val="LRB/GF"/>
            <filter val="Mn"/>
            <filter val="MT"/>
            <filter val="MU"/>
            <filter val="PD"/>
            <filter val="PLD"/>
            <filter val="PW"/>
            <filter val="SC"/>
            <filter val="TD"/>
            <filter val="TMW"/>
            <filter val="VU"/>
          </filters>
        </filterColumn>
        <filterColumn colId="26">
          <filters blank="1">
            <filter val="1/1/2018"/>
            <filter val="1/14/2018"/>
            <filter val="1/8/2018"/>
            <filter val="10/13/2018"/>
            <filter val="10/18/2019"/>
            <filter val="11/19/2018"/>
            <filter val="12/30/2018"/>
            <filter val="2/16/2018"/>
            <filter val="2/18/2018"/>
            <filter val="2/19/2018"/>
            <filter val="2/24/2018"/>
            <filter val="2/25/2018"/>
            <filter val="3/4/2018"/>
            <filter val="5/13/2018"/>
            <filter val="5/26/2018"/>
            <filter val="5/6/2018"/>
            <filter val="6/3/2018"/>
            <filter val="9/2/2018"/>
            <filter val="Date Closed"/>
          </filters>
        </filterColumn>
        <filterColumn colId="29">
          <filters blank="1">
            <filter val="Denied"/>
            <filter val="Duplicate Request"/>
            <filter val="Emailed"/>
            <filter val="Fax"/>
            <filter val="Final Disposition"/>
            <filter val="MSP Not Custodian"/>
            <filter val="Partial Approval"/>
          </filters>
        </filterColumn>
      </autoFilter>
    </customSheetView>
    <customSheetView guid="{C0513A64-9487-4D8B-B5F7-AE4F37078176}" filter="1" showAutoFilter="1">
      <pageMargins left="0.7" right="0.7" top="0.75" bottom="0.75" header="0.3" footer="0.3"/>
      <autoFilter ref="W1417:AA1982"/>
    </customSheetView>
    <customSheetView guid="{DB81EA92-2EAA-4460-A193-7D7564495458}" filter="1" showAutoFilter="1">
      <pageMargins left="0.7" right="0.7" top="0.75" bottom="0.75" header="0.3" footer="0.3"/>
      <autoFilter ref="A2:AN2277">
        <filterColumn colId="4">
          <filters>
            <filter val="LRB"/>
          </filters>
        </filterColumn>
      </autoFilter>
    </customSheetView>
    <customSheetView guid="{D5231813-C27C-400F-AEF8-AF6B5402FBFB}" filter="1" showAutoFilter="1">
      <pageMargins left="0.7" right="0.7" top="0.75" bottom="0.75" header="0.3" footer="0.3"/>
      <autoFilter ref="A1:AN2277"/>
    </customSheetView>
    <customSheetView guid="{65815897-E34C-4F31-BC26-5AE2211EB05D}" filter="1" showAutoFilter="1">
      <pageMargins left="0.7" right="0.7" top="0.75" bottom="0.75" header="0.3" footer="0.3"/>
      <autoFilter ref="A1:AN2277"/>
    </customSheetView>
    <customSheetView guid="{5B45B95C-62B0-40CC-BAB5-F47F615C7728}" filter="1" showAutoFilter="1">
      <pageMargins left="0.7" right="0.7" top="0.75" bottom="0.75" header="0.3" footer="0.3"/>
      <autoFilter ref="A1:AN2277"/>
    </customSheetView>
    <customSheetView guid="{2A06C251-4F86-402E-AD8C-49A0DE4C5BC6}" filter="1" showAutoFilter="1">
      <pageMargins left="0.7" right="0.7" top="0.75" bottom="0.75" header="0.3" footer="0.3"/>
      <autoFilter ref="A1:AN2277"/>
    </customSheetView>
    <customSheetView guid="{EB2D0590-933F-49EB-AA0C-22978748F916}" filter="1" showAutoFilter="1">
      <pageMargins left="0.7" right="0.7" top="0.75" bottom="0.75" header="0.3" footer="0.3"/>
      <autoFilter ref="A1:AN2277"/>
    </customSheetView>
    <customSheetView guid="{B01CB425-A359-4AF7-8675-BEB669AFDF6F}" filter="1" showAutoFilter="1">
      <pageMargins left="0.7" right="0.7" top="0.75" bottom="0.75" header="0.3" footer="0.3"/>
      <autoFilter ref="A1:AN2277"/>
    </customSheetView>
    <customSheetView guid="{F8AB2B26-D8FF-4058-867C-8CC4CE650388}" filter="1" showAutoFilter="1">
      <pageMargins left="0.7" right="0.7" top="0.75" bottom="0.75" header="0.3" footer="0.3"/>
      <autoFilter ref="A1:AN2277">
        <filterColumn colId="6">
          <filters>
            <filter val="30 - CRD - Incident Reporting Section"/>
          </filters>
        </filterColumn>
        <filterColumn colId="22">
          <filters>
            <filter val="$ Needed"/>
            <filter val="$1,254.00"/>
            <filter val="$10.00"/>
            <filter val="$13.50"/>
            <filter val="$15"/>
            <filter val="$15.00"/>
            <filter val="$15.25"/>
            <filter val="$154.75.00"/>
            <filter val="$2,280"/>
            <filter val="$2.50"/>
            <filter val="$2.75"/>
            <filter val="$25.00"/>
            <filter val="$3,825.00"/>
            <filter val="$3.00"/>
            <filter val="$3.25"/>
            <filter val="$37.00"/>
            <filter val="$379.25"/>
            <filter val="$39.00"/>
            <filter val="$4.00"/>
            <filter val="$4.25"/>
            <filter val="$4.50"/>
            <filter val="$4.75"/>
            <filter val="$472.00"/>
            <filter val="$598.00"/>
            <filter val="$6.50"/>
            <filter val="$6.75"/>
            <filter val="$77.00"/>
            <filter val="$78.50"/>
            <filter val="$8,820.00"/>
            <filter val="$8.00"/>
            <filter val="10.25"/>
            <filter val="10.5"/>
            <filter val="10.75"/>
            <filter val="11.25"/>
            <filter val="11.75"/>
            <filter val="116.72"/>
            <filter val="12.5"/>
            <filter val="14"/>
            <filter val="14.25"/>
            <filter val="14.75"/>
            <filter val="1400"/>
            <filter val="15"/>
            <filter val="15.5"/>
            <filter val="15.75"/>
            <filter val="156.75"/>
            <filter val="16"/>
            <filter val="16.5"/>
            <filter val="16.75"/>
            <filter val="1615.28"/>
            <filter val="17.5"/>
            <filter val="17.75"/>
            <filter val="18.5"/>
            <filter val="2.75"/>
            <filter val="20"/>
            <filter val="20.5"/>
            <filter val="21.5"/>
            <filter val="2128"/>
            <filter val="25"/>
            <filter val="25.5"/>
            <filter val="25.75"/>
            <filter val="262.25"/>
            <filter val="28.75"/>
            <filter val="3"/>
            <filter val="3.75"/>
            <filter val="300"/>
            <filter val="31.5"/>
            <filter val="35.75"/>
            <filter val="39"/>
            <filter val="4.25"/>
            <filter val="4.75"/>
            <filter val="480"/>
            <filter val="5"/>
            <filter val="6.25"/>
            <filter val="69.75"/>
            <filter val="7.25"/>
            <filter val="8"/>
            <filter val="8.25"/>
            <filter val="8.75"/>
            <filter val="84.25"/>
            <filter val="9.25"/>
            <filter val="Fee Due_x000a_(Amount Due)"/>
            <filter val="G"/>
            <filter val="n/a"/>
            <filter val="W"/>
            <filter val="Yes"/>
          </filters>
        </filterColumn>
      </autoFilter>
    </customSheetView>
    <customSheetView guid="{B777E2DB-27A7-4F70-8144-D8CCE0F7180D}" filter="1" showAutoFilter="1">
      <pageMargins left="0.7" right="0.7" top="0.75" bottom="0.75" header="0.3" footer="0.3"/>
      <autoFilter ref="A1:AN2277"/>
    </customSheetView>
    <customSheetView guid="{A48AA191-2855-43DE-B87F-DC833CEC9838}" filter="1" showAutoFilter="1">
      <pageMargins left="0.7" right="0.7" top="0.75" bottom="0.75" header="0.3" footer="0.3"/>
      <autoFilter ref="A1:AN2277"/>
    </customSheetView>
    <customSheetView guid="{CEAD6EE2-CC3C-4529-A2A7-FB63D4653301}" filter="1" showAutoFilter="1">
      <pageMargins left="0.7" right="0.7" top="0.75" bottom="0.75" header="0.3" footer="0.3"/>
      <autoFilter ref="A1:AD1377">
        <filterColumn colId="1">
          <filters blank="1">
            <filter val="Closed"/>
            <filter val="Status"/>
          </filters>
        </filterColumn>
        <filterColumn colId="2">
          <filters blank="1">
            <filter val="07/26/18"/>
            <filter val="08/24/18"/>
            <filter val="09/19/18"/>
            <filter val="1/10/2018"/>
            <filter val="1/11/2018"/>
            <filter val="1/12/2018"/>
            <filter val="1/14/2018"/>
            <filter val="1/17/2018"/>
            <filter val="1/18/2018"/>
            <filter val="1/19/2018"/>
            <filter val="1/2/2018"/>
            <filter val="1/22/2018"/>
            <filter val="1/23/2018"/>
            <filter val="1/24/2018"/>
            <filter val="1/25/2018"/>
            <filter val="1/26/2018"/>
            <filter val="1/29/2018"/>
            <filter val="1/3/2018"/>
            <filter val="1/30/2018"/>
            <filter val="1/31/2018"/>
            <filter val="1/4/2018"/>
            <filter val="1/5/2018"/>
            <filter val="1/8/2018"/>
            <filter val="1/9/2018"/>
            <filter val="10/03/18"/>
            <filter val="10/1/2018"/>
            <filter val="10/10/2018"/>
            <filter val="10/11/2018"/>
            <filter val="10/12/18"/>
            <filter val="10/12/2018"/>
            <filter val="10/15/2018"/>
            <filter val="10/16/2018"/>
            <filter val="10/17/2018"/>
            <filter val="10/18/2018"/>
            <filter val="10/19/2018"/>
            <filter val="10/2/2018"/>
            <filter val="10/22/2018"/>
            <filter val="10/23/2018"/>
            <filter val="10/24/2018"/>
            <filter val="10/25/2018"/>
            <filter val="10/26/2018"/>
            <filter val="10/29/18"/>
            <filter val="10/29/2018"/>
            <filter val="10/3/2018"/>
            <filter val="10/30/2018"/>
            <filter val="10/31/2018"/>
            <filter val="10/4/2018"/>
            <filter val="10/5/2018"/>
            <filter val="10/9/2018"/>
            <filter val="11/1/2018"/>
            <filter val="11/12/2018"/>
            <filter val="11/13/2018"/>
            <filter val="11/14/2018"/>
            <filter val="11/15/2018"/>
            <filter val="11/16/2018"/>
            <filter val="11/19/2018"/>
            <filter val="11/2/2018"/>
            <filter val="11/20/2018"/>
            <filter val="11/21/2018"/>
            <filter val="11/26/2018"/>
            <filter val="11/27/2018"/>
            <filter val="11/28/2018"/>
            <filter val="11/29/2018"/>
            <filter val="11/30/2018"/>
            <filter val="11/5/2018"/>
            <filter val="11/6/2018"/>
            <filter val="11/7/2018"/>
            <filter val="11/8/2018"/>
            <filter val="11/9/2018"/>
            <filter val="12/10/2018"/>
            <filter val="12/11/2018"/>
            <filter val="12/12/2018"/>
            <filter val="12/13/2018"/>
            <filter val="12/16/2018"/>
            <filter val="12/17/2018"/>
            <filter val="12/18/2018"/>
            <filter val="12/19/2018"/>
            <filter val="12/20/2018"/>
            <filter val="12/21/18"/>
            <filter val="12/21/2018"/>
            <filter val="12/26/2018"/>
            <filter val="12/27/2018"/>
            <filter val="12/28/2018"/>
            <filter val="12/3/2018"/>
            <filter val="12/31/2018"/>
            <filter val="12/4/2018"/>
            <filter val="12/6/2018"/>
            <filter val="12/7/2018"/>
            <filter val="2/1/2018"/>
            <filter val="2/12/2018"/>
            <filter val="2/13/2018"/>
            <filter val="2/14/2018"/>
            <filter val="2/15/2018"/>
            <filter val="2/2/2018"/>
            <filter val="2/20/2018"/>
            <filter val="2/21/2018"/>
            <filter val="2/22/2018"/>
            <filter val="2/23/2018"/>
            <filter val="2/26/2018"/>
            <filter val="2/27/2018"/>
            <filter val="2/28/2018"/>
            <filter val="2/5/2018"/>
            <filter val="2/6/2018"/>
            <filter val="2/7/2018"/>
            <filter val="2/8/2018"/>
            <filter val="2/9/2018"/>
            <filter val="3/1/2018"/>
            <filter val="3/12/2018"/>
            <filter val="3/13/2018"/>
            <filter val="3/14/2018"/>
            <filter val="3/15/2018"/>
            <filter val="3/16/2018"/>
            <filter val="3/19/2018"/>
            <filter val="3/2/2018"/>
            <filter val="3/20/2018"/>
            <filter val="3/22/2018"/>
            <filter val="3/23/2018"/>
            <filter val="3/26/2018"/>
            <filter val="3/27/2018"/>
            <filter val="3/28/2018"/>
            <filter val="3/29/2018"/>
            <filter val="3/30/2018"/>
            <filter val="3/5/2018"/>
            <filter val="3/6/2018"/>
            <filter val="3/7/2018"/>
            <filter val="3/8/2018"/>
            <filter val="3/9/2018"/>
            <filter val="4/10/2018"/>
            <filter val="4/11/2018"/>
            <filter val="4/12/2018"/>
            <filter val="4/13/2018"/>
            <filter val="4/16/2018"/>
            <filter val="4/17/2018"/>
            <filter val="4/18/2018"/>
            <filter val="4/19/2018"/>
            <filter val="4/2/2018"/>
            <filter val="4/20/2018"/>
            <filter val="4/23/2018"/>
            <filter val="4/24/2018"/>
            <filter val="4/25/2018"/>
            <filter val="4/26/2018"/>
            <filter val="4/27/2018"/>
            <filter val="4/3/2018"/>
            <filter val="4/30/2018"/>
            <filter val="4/4/2018"/>
            <filter val="4/5/2018"/>
            <filter val="4/6/2018"/>
            <filter val="4/9/2018"/>
            <filter val="5/1/2018"/>
            <filter val="5/10/2018"/>
            <filter val="5/11/2018"/>
            <filter val="5/14/2018"/>
            <filter val="5/15/2018"/>
            <filter val="5/16/2018"/>
            <filter val="5/17/2018"/>
            <filter val="5/18/2018"/>
            <filter val="5/2/2018"/>
            <filter val="5/21/2018"/>
            <filter val="5/22/2018"/>
            <filter val="5/23/2018"/>
            <filter val="5/24/2018"/>
            <filter val="5/25/2018"/>
            <filter val="5/26/2018"/>
            <filter val="5/29/2018"/>
            <filter val="5/3/2018"/>
            <filter val="5/30/2018"/>
            <filter val="5/31/2018"/>
            <filter val="5/4/2018"/>
            <filter val="5/7/2018"/>
            <filter val="5/8/2018"/>
            <filter val="5/9/2018"/>
            <filter val="6/1/2018"/>
            <filter val="6/10/2018"/>
            <filter val="6/11/2018"/>
            <filter val="6/12/2018"/>
            <filter val="6/13/2018"/>
            <filter val="6/14/2018"/>
            <filter val="6/15/2018"/>
            <filter val="6/17/2018"/>
            <filter val="6/18/2018"/>
            <filter val="6/19/2018"/>
            <filter val="6/20/2018"/>
            <filter val="6/21/2018"/>
            <filter val="6/22/2018"/>
            <filter val="6/23/2018"/>
            <filter val="6/25/2018"/>
            <filter val="6/26/2018"/>
            <filter val="6/27/2018"/>
            <filter val="6/28/2018"/>
            <filter val="6/29/2018"/>
            <filter val="6/30/2018"/>
            <filter val="6/4/2018"/>
            <filter val="6/5/2018"/>
            <filter val="6/6/2018"/>
            <filter val="6/7/2018"/>
            <filter val="6/8/2018"/>
            <filter val="7/10/2018"/>
            <filter val="7/11/2018"/>
            <filter val="7/12/2018"/>
            <filter val="7/13/2018"/>
            <filter val="7/17/2018"/>
            <filter val="7/18/2018"/>
            <filter val="7/19/2018"/>
            <filter val="7/2/2018"/>
            <filter val="7/20/2018"/>
            <filter val="7/21/2018"/>
            <filter val="7/23/2018"/>
            <filter val="7/24/2018"/>
            <filter val="7/25/2018"/>
            <filter val="7/26/2018"/>
            <filter val="7/27/2018"/>
            <filter val="7/3/2018"/>
            <filter val="7/30/2018"/>
            <filter val="7/31/2018"/>
            <filter val="7/5/2018"/>
            <filter val="7/6/2018"/>
            <filter val="7/9/2018"/>
            <filter val="8/1/2018"/>
            <filter val="8/10/2018"/>
            <filter val="8/13/2018"/>
            <filter val="8/14/2018"/>
            <filter val="8/15/2018"/>
            <filter val="8/16/2018"/>
            <filter val="8/17/2018"/>
            <filter val="8/2/2018"/>
            <filter val="8/20/2018"/>
            <filter val="8/21/2018"/>
            <filter val="8/22/2018"/>
            <filter val="8/23/2018"/>
            <filter val="8/24/2018"/>
            <filter val="8/27/2018"/>
            <filter val="8/29/2018"/>
            <filter val="8/3/2018"/>
            <filter val="8/30/2018"/>
            <filter val="8/31/2018"/>
            <filter val="8/6/2018"/>
            <filter val="8/7/2018"/>
            <filter val="8/8/2018"/>
            <filter val="8/9/2018"/>
            <filter val="9/10/2018"/>
            <filter val="9/11/2018"/>
            <filter val="9/12/2018"/>
            <filter val="9/13/2018"/>
            <filter val="9/14/2018"/>
            <filter val="9/17/2018"/>
            <filter val="9/18/2018"/>
            <filter val="9/19/2018"/>
            <filter val="9/20/2018"/>
            <filter val="9/21/2018"/>
            <filter val="9/24/2018"/>
            <filter val="9/25/2018"/>
            <filter val="9/26/2018"/>
            <filter val="9/27/2018"/>
            <filter val="9/28/2018"/>
            <filter val="9/4/2018"/>
            <filter val="9/5/2018"/>
            <filter val="9/6/2018"/>
            <filter val="9/7/2018"/>
            <filter val="Date_x000a_Received"/>
          </filters>
        </filterColumn>
        <filterColumn colId="6">
          <filters>
            <filter val="02 - Planning &amp; Research Division"/>
            <filter val="09 - Human Resources Division"/>
            <filter val="13 - Quartermaster Division"/>
            <filter val="20 - Investigation Command"/>
            <filter val="201 - OSFM-Headquarters Pikesville"/>
            <filter val="203 - OSFM-Lower Eastern Reg. Office - Salisbury (LERO)"/>
            <filter val="203 OSFM-Lower Eastern Reg. Office - Salisbury (LERO)"/>
            <filter val="206 - OSFM-Southern Reg. Office - Prince Fred (SRO)"/>
            <filter val="206 OSFM-Southern Reg. Office - Prince Fred (SRO)"/>
            <filter val="207 - OSFM-Upper Eastern Reg. Office-Easton (UERO)"/>
            <filter val="207 OSFM-Upper Eastern Reg. Office-Easton (UERO)"/>
            <filter val="208 - OSFM-Western Reg. - Hagerstown  (WRO)"/>
            <filter val="208 OSFM-Western Reg. - Hagerstown  (WRO)"/>
            <filter val="21 - Forensic Sciences Division"/>
            <filter val="22 - Aviation Command"/>
            <filter val="26 - Information Technology Division"/>
            <filter val="30 - CRD - Incident Reporting Section"/>
            <filter val="33 - Executive Protection Section"/>
            <filter val="43 - Work Zone Automated Speed Enforcement Unit"/>
            <filter val="50 - Barrack A - Waterloo"/>
            <filter val="53 - Barrack D - Bel Air"/>
            <filter val="54 - Barrack E - Salisbury"/>
            <filter val="55 - Barrack F - North East"/>
            <filter val="57 - Barrack H - La Plata"/>
            <filter val="58 - Barrack I - Easton"/>
            <filter val="61 - Barrack L - Forestville"/>
            <filter val="62 - Barrack M - JFK Memorial Highway"/>
            <filter val="63 - Barrack N - Rockville"/>
            <filter val="65 - Barrack P - Glen Burnie"/>
            <filter val="66 - Barrack Q - College Park"/>
            <filter val="67 - Barrack R - Golden Ring"/>
            <filter val="94 - Barrack W - McHenry"/>
            <filter val="96 - Barrack V - Berlin"/>
            <filter val="Crash Team"/>
            <filter val="PIA Corrdinator"/>
          </filters>
        </filterColumn>
      </autoFilter>
    </customSheetView>
    <customSheetView guid="{9397A112-1F88-481E-8048-EEF3281FEE7E}" filter="1" showAutoFilter="1">
      <pageMargins left="0.7" right="0.7" top="0.75" bottom="0.75" header="0.3" footer="0.3"/>
      <autoFilter ref="A1:AI1377">
        <filterColumn colId="6">
          <filters>
            <filter val="09 - Human Resources Division"/>
            <filter val="13 - Quartermaster Division"/>
            <filter val="20 - Investigation Command"/>
            <filter val="201 - OSFM-Headquarters Pikesville"/>
            <filter val="203 - OSFM-Lower Eastern Reg. Office - Salisbury (LERO)"/>
            <filter val="203 OSFM-Lower Eastern Reg. Office - Salisbury (LERO)"/>
            <filter val="206 - OSFM-Southern Reg. Office - Prince Fred (SRO)"/>
            <filter val="206 OSFM-Southern Reg. Office - Prince Fred (SRO)"/>
            <filter val="207 - OSFM-Upper Eastern Reg. Office-Easton (UERO)"/>
            <filter val="207 OSFM-Upper Eastern Reg. Office-Easton (UERO)"/>
            <filter val="208 - OSFM-Western Reg. - Hagerstown  (WRO)"/>
            <filter val="208 OSFM-Western Reg. - Hagerstown  (WRO)"/>
            <filter val="21 - Forensic Sciences Division"/>
            <filter val="30 - CRD - Incident Reporting Section"/>
            <filter val="33 - Executive Protection Section"/>
            <filter val="43 - Work Zone Automated Speed Enforcement Unit"/>
            <filter val="53 - Barrack D - Bel Air"/>
            <filter val="54 - Barrack E - Salisbury"/>
            <filter val="55 - Barrack F - North East"/>
            <filter val="57 - Barrack H - La Plata"/>
            <filter val="58 - Barrack I - Easton"/>
            <filter val="61 - Barrack L - Forestville"/>
            <filter val="62 - Barrack M - JFK Memorial Highway"/>
            <filter val="63 - Barrack N - Rockville"/>
            <filter val="65 - Barrack P - Glen Burnie"/>
            <filter val="66 - Barrack Q - College Park"/>
            <filter val="94 - Barrack W - McHenry"/>
            <filter val="96 - Barrack V - Berlin"/>
            <filter val="PIA Corrdinator"/>
          </filters>
        </filterColumn>
      </autoFilter>
    </customSheetView>
    <customSheetView guid="{23C54E14-18F4-4AB6-8B45-EF9FDA24CB66}" filter="1" showAutoFilter="1">
      <pageMargins left="0.7" right="0.7" top="0.75" bottom="0.75" header="0.3" footer="0.3"/>
      <autoFilter ref="A4:AI1377">
        <filterColumn colId="7">
          <filters>
            <filter val="kAW"/>
            <filter val="LRB"/>
            <filter val="Mn"/>
            <filter val="PlD"/>
          </filters>
        </filterColumn>
      </autoFilter>
    </customSheetView>
    <customSheetView guid="{C3BF2CDB-1D83-4A6B-BA70-93B029278AA3}" filter="1" showAutoFilter="1">
      <pageMargins left="0.7" right="0.7" top="0.75" bottom="0.75" header="0.3" footer="0.3"/>
      <autoFilter ref="A4:AI1377">
        <filterColumn colId="4">
          <filters>
            <filter val="FP"/>
          </filters>
        </filterColumn>
        <filterColumn colId="7">
          <filters>
            <filter val="BG"/>
            <filter val="DT"/>
            <filter val="FP"/>
            <filter val="GF"/>
            <filter val="HB"/>
            <filter val="HIRR"/>
            <filter val="IJW"/>
            <filter val="IRR"/>
            <filter val="IW"/>
            <filter val="JF"/>
            <filter val="KAW"/>
            <filter val="LB"/>
            <filter val="LPB"/>
            <filter val="LRB"/>
            <filter val="Mn"/>
            <filter val="MT"/>
            <filter val="MU"/>
            <filter val="PD"/>
            <filter val="PLD"/>
            <filter val="PW"/>
            <filter val="RH"/>
            <filter val="SC"/>
            <filter val="TD"/>
            <filter val="VU"/>
          </filters>
        </filterColumn>
        <filterColumn colId="26">
          <filters>
            <filter val="1/10/2018"/>
            <filter val="1/11/2018"/>
            <filter val="1/12/2018"/>
            <filter val="1/17/2018"/>
            <filter val="1/18/2018"/>
            <filter val="1/19/2018"/>
            <filter val="1/2/2018"/>
            <filter val="1/22/2018"/>
            <filter val="1/23/2018"/>
            <filter val="1/24/2018"/>
            <filter val="1/25/2018"/>
            <filter val="1/26/2018"/>
            <filter val="1/29/2018"/>
            <filter val="1/29/2019"/>
            <filter val="1/3/2018"/>
            <filter val="1/30/2018"/>
            <filter val="1/31/2018"/>
            <filter val="1/4/2018"/>
            <filter val="1/5/2018"/>
            <filter val="1/7/2018"/>
            <filter val="1/9/2018"/>
            <filter val="10/10/2018"/>
            <filter val="10/11/2018"/>
            <filter val="10/12/2018"/>
            <filter val="10/16/2018"/>
            <filter val="10/18/2018"/>
            <filter val="10/19/2018"/>
            <filter val="10/26/2018"/>
            <filter val="10/3/2018"/>
            <filter val="10/30/2018"/>
            <filter val="10/8/2018"/>
            <filter val="11/13/2018"/>
            <filter val="11/14/2018"/>
            <filter val="11/15/2018"/>
            <filter val="11/19/2018"/>
            <filter val="11/26/2018"/>
            <filter val="11/29/2018"/>
            <filter val="11/30/2018"/>
            <filter val="11/4/2018"/>
            <filter val="11/6/2018"/>
            <filter val="11/9/2018"/>
            <filter val="12/13/2018"/>
            <filter val="12/14/2018"/>
            <filter val="12/17/2018"/>
            <filter val="12/20/2018"/>
            <filter val="12/21/2018"/>
            <filter val="12/26/2018"/>
            <filter val="12/27/2018"/>
            <filter val="12/30/2018"/>
            <filter val="12/31/2018"/>
            <filter val="12/4/2018"/>
            <filter val="12/5/2018"/>
            <filter val="12/6/2018"/>
            <filter val="12/7/2018"/>
            <filter val="2/1/2018"/>
            <filter val="2/12/2018"/>
            <filter val="2/13/2018"/>
            <filter val="2/14/2018"/>
            <filter val="2/15/2018"/>
            <filter val="2/2/2018"/>
            <filter val="2/20/2018"/>
            <filter val="2/21/2018"/>
            <filter val="2/22/2018"/>
            <filter val="2/23/2018"/>
            <filter val="2/26/2018"/>
            <filter val="2/27/2018"/>
            <filter val="2/28/2018"/>
            <filter val="2/5/2018"/>
            <filter val="2/6/2018"/>
            <filter val="2/7/2018"/>
            <filter val="2/8/2018"/>
            <filter val="2/9/2018"/>
            <filter val="3/12/2018"/>
            <filter val="3/13/2018"/>
            <filter val="3/14/2018"/>
            <filter val="3/15/2018"/>
            <filter val="3/17/2018"/>
            <filter val="3/18/2019"/>
            <filter val="3/2/2018"/>
            <filter val="3/22/2018"/>
            <filter val="3/23/2018"/>
            <filter val="3/26/2018"/>
            <filter val="3/4/2018"/>
            <filter val="3/5/2018"/>
            <filter val="3/8/2018"/>
            <filter val="3/9/2018"/>
            <filter val="4/10/2018"/>
            <filter val="4/11/2018"/>
            <filter val="4/16/2018"/>
            <filter val="4/17/2018"/>
            <filter val="4/19/2018"/>
            <filter val="4/23/2018"/>
            <filter val="4/25/2018"/>
            <filter val="4/26/2018"/>
            <filter val="4/27/2018"/>
            <filter val="4/5/2018"/>
            <filter val="4/6/2018"/>
            <filter val="5/1/2018"/>
            <filter val="5/10/2018"/>
            <filter val="5/13/2018"/>
            <filter val="5/15/2018"/>
            <filter val="5/16/2018"/>
            <filter val="5/17/2018"/>
            <filter val="5/18/2018"/>
            <filter val="5/2/2018"/>
            <filter val="5/21/2018"/>
            <filter val="5/25/2018"/>
            <filter val="5/26/2018"/>
            <filter val="5/29/2018"/>
            <filter val="5/6/2018"/>
            <filter val="5/9/2018"/>
            <filter val="6/1/2018"/>
            <filter val="6/13/2018"/>
            <filter val="6/21/2018"/>
            <filter val="6/25/2018"/>
            <filter val="6/28/2018"/>
            <filter val="6/29/2018"/>
            <filter val="6/3/2018"/>
            <filter val="6/8/2018"/>
            <filter val="7/1/2018"/>
            <filter val="7/12/2018"/>
            <filter val="7/13/2018"/>
            <filter val="7/17/2018"/>
            <filter val="7/27/2018"/>
            <filter val="7/5/2018"/>
            <filter val="7/9/2018"/>
            <filter val="8/1/2018"/>
            <filter val="8/10/2018"/>
            <filter val="8/13/2018"/>
            <filter val="8/14/2018"/>
            <filter val="8/2/2018"/>
            <filter val="8/21/2018"/>
            <filter val="8/22/2018"/>
            <filter val="8/23/2018"/>
            <filter val="8/24/2018"/>
            <filter val="8/29/2018"/>
            <filter val="8/6/2018"/>
            <filter val="8/7/2018"/>
            <filter val="8/9/2018"/>
            <filter val="9/11/2018"/>
            <filter val="9/12/2018"/>
            <filter val="9/13/2018"/>
            <filter val="9/14/2018"/>
            <filter val="9/19/2018"/>
            <filter val="9/2/2018"/>
            <filter val="9/24/2018"/>
            <filter val="9/25/2018"/>
            <filter val="9/26/2018"/>
            <filter val="9/28/2018"/>
            <filter val="9/4/2018"/>
            <filter val="9/5/2018"/>
            <filter val="9/7/2018"/>
          </filters>
        </filterColumn>
        <filterColumn colId="29">
          <filters>
            <filter val="Denied"/>
            <filter val="Duplicate Request"/>
            <filter val="Emailed"/>
            <filter val="Fax"/>
            <filter val="MSP Not Custodian"/>
            <filter val="No Records on File"/>
            <filter val="Not a PIA Request"/>
            <filter val="Partial Approval"/>
          </filters>
        </filterColumn>
      </autoFilter>
    </customSheetView>
    <customSheetView guid="{AB2C1DB3-B6AE-4043-B8F2-1CB9E6BEE52B}" filter="1" showAutoFilter="1">
      <pageMargins left="0.7" right="0.7" top="0.75" bottom="0.75" header="0.3" footer="0.3"/>
      <autoFilter ref="A4:AI1377"/>
    </customSheetView>
    <customSheetView guid="{04244F39-3215-4591-A053-08944C0A94E7}" filter="1" showAutoFilter="1">
      <pageMargins left="0.7" right="0.7" top="0.75" bottom="0.75" header="0.3" footer="0.3"/>
      <autoFilter ref="A1:B1"/>
    </customSheetView>
    <customSheetView guid="{79B50E71-C05B-4373-924C-8A1FBACA814F}" filter="1" showAutoFilter="1">
      <pageMargins left="0.7" right="0.7" top="0.75" bottom="0.75" header="0.3" footer="0.3"/>
      <autoFilter ref="A1:B1"/>
    </customSheetView>
    <customSheetView guid="{1941C991-0D81-4491-8B0B-52DECFD94FB4}" filter="1" showAutoFilter="1">
      <pageMargins left="0.7" right="0.7" top="0.75" bottom="0.75" header="0.3" footer="0.3"/>
      <autoFilter ref="A1:B1"/>
    </customSheetView>
    <customSheetView guid="{421E098C-D9E1-4C88-A5E6-A58EBED79F28}" filter="1" showAutoFilter="1">
      <pageMargins left="0.7" right="0.7" top="0.75" bottom="0.75" header="0.3" footer="0.3"/>
      <autoFilter ref="A1:B1"/>
    </customSheetView>
    <customSheetView guid="{84F1BEDE-BC1A-49CF-B5FC-AD976E59A168}" filter="1" showAutoFilter="1">
      <pageMargins left="0.7" right="0.7" top="0.75" bottom="0.75" header="0.3" footer="0.3"/>
      <autoFilter ref="A1:B1"/>
    </customSheetView>
    <customSheetView guid="{4D4C0C10-193B-452A-ABB9-5AA4C820C038}" filter="1" showAutoFilter="1">
      <pageMargins left="0.7" right="0.7" top="0.75" bottom="0.75" header="0.3" footer="0.3"/>
      <autoFilter ref="A1:B1"/>
    </customSheetView>
    <customSheetView guid="{5CAA7123-5AB3-4813-BA4E-E076CAB77F39}" filter="1" showAutoFilter="1">
      <pageMargins left="0.7" right="0.7" top="0.75" bottom="0.75" header="0.3" footer="0.3"/>
      <autoFilter ref="A1:B1"/>
    </customSheetView>
    <customSheetView guid="{05497484-8688-47D0-8D16-60F8F497EA95}" filter="1" showAutoFilter="1">
      <pageMargins left="0.7" right="0.7" top="0.75" bottom="0.75" header="0.3" footer="0.3"/>
      <autoFilter ref="A1:B1"/>
    </customSheetView>
    <customSheetView guid="{81E34149-5D66-4DC4-BE49-1918AE0F27E5}" filter="1" showAutoFilter="1">
      <pageMargins left="0.7" right="0.7" top="0.75" bottom="0.75" header="0.3" footer="0.3"/>
      <autoFilter ref="A1:B1"/>
    </customSheetView>
    <customSheetView guid="{6BC911E1-5EA9-4FF2-958B-ECBB9FE2A085}" filter="1" showAutoFilter="1">
      <pageMargins left="0.7" right="0.7" top="0.75" bottom="0.75" header="0.3" footer="0.3"/>
      <autoFilter ref="A1:B1"/>
    </customSheetView>
    <customSheetView guid="{A07D7C41-98A5-4B45-8EDB-803A6DC74578}" filter="1" showAutoFilter="1">
      <pageMargins left="0.7" right="0.7" top="0.75" bottom="0.75" header="0.3" footer="0.3"/>
      <autoFilter ref="A1:B1"/>
    </customSheetView>
    <customSheetView guid="{66A8B992-AF17-47A5-A7E9-D4B5D6711347}" filter="1" showAutoFilter="1">
      <pageMargins left="0.7" right="0.7" top="0.75" bottom="0.75" header="0.3" footer="0.3"/>
      <autoFilter ref="A1:B1"/>
    </customSheetView>
    <customSheetView guid="{3B834B02-CB08-4C13-A8D3-252A147CD33D}" filter="1" showAutoFilter="1">
      <pageMargins left="0.7" right="0.7" top="0.75" bottom="0.75" header="0.3" footer="0.3"/>
      <autoFilter ref="A1:B1"/>
    </customSheetView>
    <customSheetView guid="{A96170A8-2389-4370-BAF4-1BFFE544E66B}" filter="1" showAutoFilter="1">
      <pageMargins left="0.7" right="0.7" top="0.75" bottom="0.75" header="0.3" footer="0.3"/>
      <autoFilter ref="A1:B1"/>
    </customSheetView>
    <customSheetView guid="{6BE5BFC7-A9A4-40EE-BF0C-92877E13E20D}" filter="1" showAutoFilter="1">
      <pageMargins left="0.7" right="0.7" top="0.75" bottom="0.75" header="0.3" footer="0.3"/>
      <autoFilter ref="A1:B1"/>
    </customSheetView>
    <customSheetView guid="{916B670E-CA5C-4374-8044-BE0032E609F7}" filter="1" showAutoFilter="1">
      <pageMargins left="0.7" right="0.7" top="0.75" bottom="0.75" header="0.3" footer="0.3"/>
      <autoFilter ref="A1:B1"/>
    </customSheetView>
    <customSheetView guid="{27B211AC-5291-470A-8C4E-B2DEFCB1F0B3}" filter="1" showAutoFilter="1">
      <pageMargins left="0.7" right="0.7" top="0.75" bottom="0.75" header="0.3" footer="0.3"/>
      <autoFilter ref="A1:B1"/>
    </customSheetView>
    <customSheetView guid="{4A2366CC-5DD6-41E9-AC20-6638D58AFB0C}" filter="1" showAutoFilter="1">
      <pageMargins left="0.7" right="0.7" top="0.75" bottom="0.75" header="0.3" footer="0.3"/>
      <autoFilter ref="A1:B1"/>
    </customSheetView>
    <customSheetView guid="{E02E5199-B3E2-4A06-B834-F17AE51C8828}" filter="1" showAutoFilter="1">
      <pageMargins left="0.7" right="0.7" top="0.75" bottom="0.75" header="0.3" footer="0.3"/>
      <autoFilter ref="A1:B1"/>
    </customSheetView>
    <customSheetView guid="{0706F443-291C-41AA-890F-C0A0B26781EC}" filter="1" showAutoFilter="1">
      <pageMargins left="0.7" right="0.7" top="0.75" bottom="0.75" header="0.3" footer="0.3"/>
      <autoFilter ref="A1:B1"/>
    </customSheetView>
    <customSheetView guid="{6ABAE647-E24F-46DE-A145-CDDE4F0CA645}" filter="1" showAutoFilter="1">
      <pageMargins left="0.7" right="0.7" top="0.75" bottom="0.75" header="0.3" footer="0.3"/>
      <autoFilter ref="A1:B1"/>
    </customSheetView>
    <customSheetView guid="{4A31BCD2-3AE2-48D5-A34D-BC27318AB3C2}" filter="1" showAutoFilter="1">
      <pageMargins left="0.7" right="0.7" top="0.75" bottom="0.75" header="0.3" footer="0.3"/>
      <autoFilter ref="A1:B1"/>
    </customSheetView>
    <customSheetView guid="{E6357CDA-E715-40DA-96D0-BCC913C06D2A}" filter="1" showAutoFilter="1">
      <pageMargins left="0.7" right="0.7" top="0.75" bottom="0.75" header="0.3" footer="0.3"/>
      <autoFilter ref="A1:B1"/>
    </customSheetView>
    <customSheetView guid="{51489A36-B5D1-40AA-9F4C-ABF9120AAC6A}" filter="1" showAutoFilter="1">
      <pageMargins left="0.7" right="0.7" top="0.75" bottom="0.75" header="0.3" footer="0.3"/>
      <autoFilter ref="A1:B1"/>
    </customSheetView>
    <customSheetView guid="{29DFAC6D-7F23-4B74-8118-0809CC43FD64}" filter="1" showAutoFilter="1">
      <pageMargins left="0.7" right="0.7" top="0.75" bottom="0.75" header="0.3" footer="0.3"/>
      <autoFilter ref="A1:B1"/>
    </customSheetView>
    <customSheetView guid="{07CFEC1B-0FB8-4B64-9623-732A8B439365}" filter="1" showAutoFilter="1">
      <pageMargins left="0.7" right="0.7" top="0.75" bottom="0.75" header="0.3" footer="0.3"/>
      <autoFilter ref="A1:B1"/>
    </customSheetView>
    <customSheetView guid="{129BB6F6-06E4-463A-8E27-831C82E96CE0}" filter="1" showAutoFilter="1">
      <pageMargins left="0.7" right="0.7" top="0.75" bottom="0.75" header="0.3" footer="0.3"/>
      <autoFilter ref="A1:B1"/>
    </customSheetView>
    <customSheetView guid="{566898F7-5D02-47B5-8107-2C48742A1007}" filter="1" showAutoFilter="1">
      <pageMargins left="0.7" right="0.7" top="0.75" bottom="0.75" header="0.3" footer="0.3"/>
      <autoFilter ref="A1:B1"/>
    </customSheetView>
    <customSheetView guid="{C784FBA5-A1F8-4A53-84A8-DE839A3AADC4}" filter="1" showAutoFilter="1">
      <pageMargins left="0.7" right="0.7" top="0.75" bottom="0.75" header="0.3" footer="0.3"/>
      <autoFilter ref="A1:B1"/>
    </customSheetView>
    <customSheetView guid="{FD37E9BD-E91A-4466-979A-288BD3964A79}" filter="1" showAutoFilter="1">
      <pageMargins left="0.7" right="0.7" top="0.75" bottom="0.75" header="0.3" footer="0.3"/>
      <autoFilter ref="A1:B1"/>
    </customSheetView>
    <customSheetView guid="{6A9B1D2F-EE57-4DA1-9C85-F2FD8587EFEA}" filter="1" showAutoFilter="1">
      <pageMargins left="0.7" right="0.7" top="0.75" bottom="0.75" header="0.3" footer="0.3"/>
      <autoFilter ref="A1:B1"/>
    </customSheetView>
    <customSheetView guid="{90F70EAA-AFFB-407A-800F-94388A3B1C07}" filter="1" showAutoFilter="1">
      <pageMargins left="0.7" right="0.7" top="0.75" bottom="0.75" header="0.3" footer="0.3"/>
      <autoFilter ref="A1:B1"/>
    </customSheetView>
    <customSheetView guid="{920F5725-3C89-4A25-81E5-6E920798F2DA}" filter="1" showAutoFilter="1">
      <pageMargins left="0.7" right="0.7" top="0.75" bottom="0.75" header="0.3" footer="0.3"/>
      <autoFilter ref="A1:B1"/>
    </customSheetView>
  </customSheetViews>
  <mergeCells count="7">
    <mergeCell ref="AF3:AG3"/>
    <mergeCell ref="C1:AC1"/>
    <mergeCell ref="A3:F3"/>
    <mergeCell ref="G3:H3"/>
    <mergeCell ref="J3:L3"/>
    <mergeCell ref="M3:Q3"/>
    <mergeCell ref="R3:AD3"/>
  </mergeCells>
  <conditionalFormatting sqref="B1:B2 B4:B244 B248 B250:B445 A446 B447:B2277">
    <cfRule type="cellIs" dxfId="13" priority="1" operator="equal">
      <formula>"In Process"</formula>
    </cfRule>
  </conditionalFormatting>
  <conditionalFormatting sqref="B1:B2 B4:B244 B248 B250:B445 A446 B447:B2277">
    <cfRule type="cellIs" dxfId="12" priority="2" operator="equal">
      <formula>"Open"</formula>
    </cfRule>
  </conditionalFormatting>
  <conditionalFormatting sqref="B1:B2 B4">
    <cfRule type="cellIs" dxfId="11" priority="3" operator="equal">
      <formula>"Pending"</formula>
    </cfRule>
  </conditionalFormatting>
  <conditionalFormatting sqref="A4:A2277 B4:B445 C4:C2277 D4:D1964 E4:E2277 F4:F1873 G4:G1612 H4:H2277 I4:J483 K4:P2277 Q4:Q683 R4:T2277 U4:U1176 V4:AA2277 AB4:AB1283 AC4:AC108 AD4:AI2277 AC110:AC2277 B447:B2277 I485:J2277 Q685:Q2277 U1178:U2277 G1615:G2277 F1875:F2277 D1966:D2277 AB2207:AB2277">
    <cfRule type="expression" dxfId="10" priority="4">
      <formula>$B:$B="Closed"</formula>
    </cfRule>
  </conditionalFormatting>
  <dataValidations count="9">
    <dataValidation type="list" allowBlank="1" showInputMessage="1" showErrorMessage="1" prompt=" - " sqref="D5:D2277">
      <formula1>"Mail,Website,Email,Fax,Walk-In"</formula1>
    </dataValidation>
    <dataValidation type="custom" allowBlank="1" showDropDown="1" sqref="U5:U130 X5:X130 U132:U307 X132:X307 U310:U434 X310:X434 AA707 U436:U773 X436:X773 U775:U891 X775:X891 U893:U997 X893:X997 U999:U1254 X999:X1254 U1256:U1326 X1256:X1326 AA1356 U1328:U1551 X1328:X1551 U1553:U1878 X1553:X1878 U1880:U2140 X1880:X2140 T2143 X2143 U2145:U2146 X2145:X2146 U2151:U2153 X2151:X2153 U2156:U2277 X2156:X2277">
      <formula1>OR(NOT(ISERROR(DATEVALUE(T5))), AND(ISNUMBER(T5), LEFT(CELL("format", T5))="D"))</formula1>
    </dataValidation>
    <dataValidation type="list" allowBlank="1" showInputMessage="1" showErrorMessage="1" prompt=" - " sqref="O5:O2277">
      <formula1>"Allegany,Anne Arundel,Baltimore,Baltimore City,Calvert,Caroline,Carroll,Cecil,Charles,Dorchester,Frederick,Garrett,Harford,Howard,Kent,Montgomery,Prince George's,Queen Anne's,Somerset,St. Mary's,Talbot,Washington,Wicomico,Worcester,Statewide,Other"</formula1>
    </dataValidation>
    <dataValidation type="list" allowBlank="1" showInputMessage="1" showErrorMessage="1" prompt=" - " sqref="D2 D4">
      <formula1>"Mail,Website,Email,Fax"</formula1>
    </dataValidation>
    <dataValidation type="custom" allowBlank="1" showInputMessage="1" showErrorMessage="1" prompt="NO DASHES - Please enter the CC Number using space separators and not dashes." sqref="P5:P1620 P1622:P2277">
      <formula1>ISERROR(FIND("-",P5))</formula1>
    </dataValidation>
    <dataValidation type="list" allowBlank="1" sqref="L5:L125 L129:L130 L132:L141 L143:L144 L147:L150 L154:L155 L157 L161 L165:L166 L169:L174 L178:L180 L182 L263 L268 L270 L274 L276:L277 L282 L284 L292 L296 L303:L305 L310:L311 L313 L315 L321 L324 L334 L339:L340 L342:L343 L345:L348 L351 L357 L359 L363 L369 L371:L372 L376:L377 L384:L385 L388:L389 L395:L397 L404 L407 L409 L411 L416 L419:L420 L423 L429:L431 L433:L435 L437:L438 L440 L443:L444 L447:L449 L454 L460 L466 L468 L470 L472 L476:L477 L479:L480 L482:L483 L486 L491:L492 L500:L504 L507:L509 L513:L514 L524 L527:L530 L532 L536 L539:L540 L542 L544:L546 L548 L554 L559 L562:L563 L566 L568:L569 L573 L575:L576 L580:L582 L587:L588 L594:L596 L600 L603:L606 L611 L613 L618 L623:L624 L632 L638 L642 L647 L656:L663 L677:L678 L681:L682 L684 L692 L699:L700 L710:L711 L716:L718 L720:L721 L725 L731 L736 L740 L746:L748 L753:L755 L757:L759 L762:L764 L768:L769 L773 L778 L785:L786 L791 L793:L794 L796:L799 L811 L814:L815 L818:L819 L821:L823 L825:L826 L828:L831 L833:L834 L841 L849 L852 L856 L858 L860:L861 L865:L868 L872:L873 L876:L878 L880:L881 L883 L885:L886 L894 L897:L899 L903:L904 L906 L911 L917 L919 L922 L927 L931 L933:L935 L937:L940 L942 L944:L945 L954 L957 L959:L964 L979 L989:L993 L995 L998:L999 L1001:L1002 L1011:L1014 L1018:L1020 L1025:L1026 L1028 L1030 L1034:L1035 L1037 L1040:L1042 L1044 L1051 L1056 L1060 L1064:L1065 L1073:L1075 L1078 L1080:L1081 L1084 L1087 L1090:L1091 L1094 L1097:L1099 L1102:L1103 L1115 L1117:L1118 L1125 L1127 L1129 L1131 L1135 L1139:L1140 L1143 L1145:L1147 L1150 L1156:L1157 L1159:L1161 L1163 L1165 L1167 L1173:L1174 L1176:L1178 L1182:L1183 L1192 L1194 L1196 L1198:L1202 L1206 L1208:L1210 L1214 L1216:L1217 L1223 L1225 L1229 L1234 L1237 L1239:L1240 L1248:L1250 L1253 L1257 L1265 L1267:L1268 L1271 L1276 L1278:L1280 L1284 L1292 L1294:L1296 L1298:L1299 L1301:L1304 L1313 L1315 L1320 L1322 L1324:L1325 L1331:L1333 L1339 L1341 L1346:L1348 L1352:L1353 L1357 L1363 L1365:L1366 L1370 L1372 L1375 L1377:L1379 L1383 L1390:L1391 L1395 L1398:L1400 L1402 L1408 L1418:L1419 L1425 L1428 L1433 L1440 L1443:L1444 L1446:L1447 L1454 L1465:L1467 L1472:L1473 L1476 L1480:L1481 L1483:L1484 L1486:L1487 L1492 L1494 L1498 L1502 L1506:L1508 L1516 L1518:L1519 L1521 L1524:L1525 L1527 L1532 L1534 L1536:L1537 L1539:L1540 L1544 L1546:L1547 L1553:L1554 L1566:L1567 L1575 L1581:L1582 L1585:L1587 L1589 L1591 L1595 L1598:L1600 L1607 L1609 L1611 L1613:L1614 L1616:L1617 L1619 L1621 L1623 L1627:L1628 L1636:L1637 L1642:L1645 L1651 L1658:L1659 L1661:L1662 L1664 L1669 L1671 L1676 L1680 L1682:L1683 L1687 L1693 L1702:L1703 L1706:L1707 L1710:L1712 L1714:L1715 L1720 L1722 L1727:L1730 L1732 L1739:L1743 L1748:L1751 L1753:L1754 L1756 L1758 L1762 L1765:L1769 L1773 L1778:L1779 L1781:L1784 L1786 L1791 L1793:L1794 L1796:L1797 L1799:L1800 L1802:L1806 L1810 L1813 L1817:L1820 L1822:L1824 L1827:L1830 L1832 L1837 L1839 L1843:L1845 L1847 L1852 L1859:L1860 L1866 L1868 L1874:L1879 L1881 L1886:L1892 L1894 L1900 L1905 L1914:L1915 L1921 L1925:L1926 L1928 L1935 L1937:L1941 L1943:L1945 L1948 L1950 L1954 L1960:L1961 L1963:L1965 L1971:L1972 L1974 L1979:L1981 L2170:L2276">
      <formula1>"Yes,No,N/A"</formula1>
    </dataValidation>
    <dataValidation type="custom" allowBlank="1" showDropDown="1" showInputMessage="1" showErrorMessage="1" prompt="Enter a valid date" sqref="I5:J340 AA5:AA706 AA708:AA1283 I342:J2277 AA2207:AA2277">
      <formula1>OR(NOT(ISERROR(DATEVALUE(I5))), AND(ISNUMBER(I5), LEFT(CELL("format", I5))="D"))</formula1>
    </dataValidation>
    <dataValidation type="list" allowBlank="1" showInputMessage="1" showErrorMessage="1" prompt=" - " sqref="L126:L128 K131:L131 K142:L142 K145:L146 K151:L153 K156:L156 K158:L160 K162:L164 K167:L168 K175:L177 K181:L181 K183:L185 L186:L196 K197:L199 L200 S202 S217:S218 S223:T224 S227:T227 S230:T230 S233:T233 S237:T237 K201:L239 S239:T239 S246:T248 S252:T253 K241:L262 S262:T262 S266:T266 K264:L267 K269:L269 K271:L273 K275:L275 S278:T278 S280:T280 K278:L281 K283:L283 S287:T287 S290:T290 K285:L291 S291 S293:T293 K293:L295 S295:T295 L297 S298:T301 K298:L302 S306:T306 K306:L309 K312:L312 L314 S316:T317 K316:L318 L319 K320:L320 S320:T320 S322:T322 K322:L323 S326 K325:L329 S329:T329 L330 K331:L333 S335:T336 K335:L338 K341:L341 S341:T341 K344:L344 S344:T344 K349:L350 S349:T350 S352:T352 K352:L353 L354 K355:L356 K358:L358 S360:T360 K360:L362 S362 S364:T365 K364:L367 L368 K370:L370 K373:L375 S382 K378:L383 L386 K387:L387 S387:T387 S390 S392:T393 K390:L394 S401:T402 K398:L403 S405:T405 K405:L406 K408:L408 K410:L410 S413:T413 K413:L415 K417:L418 S417:T418 K421:L422 S424:T425 S427:T427 K424:L428 K432:L432 S432:T432 K436:L436 K439:L439 S439:T439 K441:L442 K445:L446 S445:T446 K450:L453 S450:T453 S455:T455 K455:L457 L458 K459:L459 S459:T459 K461:L465 K467:L467 S467:T467 K469:L469 K471:L471 K473:L475 S475:T475 K478:L478 K481:L481 S481:T481 K484:L485 K487:L490 S490:T490 K493:L493 L494 S498:T498 K495:L499 K505:L506 K510:L512 S512 S515:T516 S519:T520 K515:L522 L523 S525:T525 K525:L526 K531:L531 S531:T531 S533:T534 K533:L535 S537 K537:L538 K541:L541 K543:L543 S543:T543 K547:L547 S547:T547 S549:T549 K549:L553 K555:L558 K560:L560 S564:T564 K564:L565 K567:L567 S567:T567 L570 K571:L572 S572:T572 K574:L574 S577:T577 K577:L579 S579:T579 K583:L586 S585:T586 S591:T592 K589:L593 K597:L599 S601:T601 K601:L602 S608:T608 K607:L610 K612:L612 S614:T614 S615 K614:L617 S617:T617 S619:T620 K619:L622 S625:T625 K625:L626 S626 L627 S628:T629 K628:L631 S633:T633 S636:T636 K633:L637 K639:L641 S640:T641 S643:T644 K643:L646 K648:L649 L650 S651:T651 S653:T653 S654 K651:L655 S655:T655 S667 S668:T668 S671:T671 S673:T673 K664:L676 K679:L680 S680:T680 K683:L683 S685:T687 K685:L689 S689:T689 L690 K691:L691 S693:T693 K693:L698 S704:T704 S706:T706 K701:L709 S713:T713 K712:L715 K719:L719 S719:T719 K722:L722 L723 K724:L724 K726:L730 K732:L735 K737:L739 S738:T739 S742:T742 K741:L745 K749:L752 S752:T752 K756:L756 S756:T756 K760:L760 L761 S765 K765:L766 K770:L772 S772 S775 K774:L777 K779:L779 S779:T779 S783:T783 K781:L784 S787:T787 K787:L790 S790:T790 L792 K795:L795 S802:T803 K800:L805 L806 K807:L810 K812:L813 K816:L817 K820:L820 K824:L824 K827:L827 S827:T827 K832:L832 K835:L840 K842:L842 L843 S847:T847 K844:L848 K850:L851 K853:L855 S854:T855 K857:L857 K859:L859 K862:L863 L864 K869:L871 S869:T871 S874 K874:L875 S875:T875 K879:L879 S879:T879 K882:L882 K884:L884 S884:T884 K887:L893 K895:L896 S896:T896 S900:T900 K900:L902 S902:T902 K905:L905 S905:T905 S907:T907 K907:L908 L909:L910 S913:T915 K912:L916 K918:L918 K920:L921 S923:T924 K923:L926 S928:T928 K928:L930 K932:L932 K936:L936 K941:L941 L943 S949:T949 K946:L950 L951 K952:L953 K955:L956 S955:T956 K958:L958 S958:T958 S966:T966 S968:T968 S970:T970 K965:L971 L972 S974:T977 K973:L978 S980:T980 S983:T984 S987:T987 K980:L988 K994:L994 K996:L996 L997 K1000:L1000 S1000:T1000 S1003:T1003 K1003:L1004 L1005 S1006:T1007 K1006:L1010 S1015:T1015 K1015:L1017 S1021:T1021 K1021:L1024 S1023:T1024 K1027:L1027 L1029 K1031:L1033 K1036:L1036 S1036:T1036 K1038:L1039 S1038:T1039 L1043 K1045:L1045 L1046 K1047:L1050 K1052:L1052 L1053 K1054:L1055 K1058:L1059 K1061:L1061 S1061:T1061 L1062 K1063:L1063 S1066:T1067 K1066:L1072 R1076:T1076 K1076:L1077 K1079:L1079 K1082:L1083 K1085:L1086 K1088:L1088 L1089 K1092:L1093 K1095:L1095 S1095:T1095 L1096 K1100:L1101 S1101:T1101 S1108:T1108 S1112:T1112 K1104:L1114 K1116:L1116 S1119:T1119 S1120 K1119:L1124 K1126:L1126 K1128:L1128 K1130:L1130 S1130:T1130 K1132:L1134 K1136:L1137 S1137 L1138 K1141:L1142 S1142:T1142 K1144:L1144 S1148:T1148 K1148:L1149 S1152:T1154 K1151:L1155 K1158:L1158 K1162:L1162 S1162:T1162 K1164:L1164 S1164:T1164 K1166:L1166 S1168:T1168 K1168:L1170 L1171 K1172:L1172 S1172:T1172 K1175:L1175 S1175:T1175 S1180:T1180 K1179:L1181 S1184:T1185 S1187:T1187 S1189:T1189 K1184:L1191 K1193:L1193 K1195:L1195 S1195:T1195 K1197:L1197 S1203:T1203 K1203:L1205 S1205:T1205 L1207 S1211:T1211 K1211:L1213 K1215:L1215 S1219:T1219 S1221:T1221 K1218:L1222 K1224:L1224 K1226:L1228 S1230:T1230 K1230:L1233 S1232:T1233 K1235:L1236 S1236:T1236 K1238:L1238 S1238:T1238 S1241:T1241 S1242 S1243:T1243 S1245:T1246 K1241:L1247 S1251:T1251 K1251:L1252 S1254 K1254:L1255 L1256 S1260:T1260 K1258:L1264 K1266:L1266 S1269:T1269 K1269:L1270 S1272:T1272 K1272:L1275 S1274:T1275 K1277:L1277 K1281:L1283 S1282:T1283 K1285:L1285 S1285:T1285 L1286 S1287:T1287 K1287:L1289 L1290 K1291:L1291 K1293:L1293 K1297:L1297 K1300:L1300 S1300:T1300 S1307:T1308 S1310 S1311:T1311 K1305:L1312 K1314:L1314 S1314:T1314 K1316:L1319 S1317:T1319 K1321:L1321 K1323:L1323 S1329 K1326:L1330 S1335:T1337 K1334:L1338 K1340:L1340 S1340:T1340 L1342 K1343:L1345 S1344:T1345 K1349:L1351 K1354:L1355 L1356 S1360:T1361 K1358:L1362 K1364:L1364 S1368 K1367:L1369 S1369:T1369 K1371:L1371 S1373:T1373 K1373:L1374 K1376:L1376 S1380:T1380 K1380:L1382 S1382:T1382 K1384:L1387 L1388 K1389:L1389 S1392:T1392 K1392:L1394 S1394:T1394 K1396:L1397 K1401:L1401 S1403:T1403 K1403:L1407 S1406:T1407 S1411:T1411 K1409:L1417 S1413:T1417 L1420 K1421:L1422 S1421:T1422 K1424:L1424 K1426:L1427 S1429:T1429 K1429:L1432 S1431:T1432 AF5:AG1432 AG1433 S1436:T1437 K1434:L1439 S1439:T1439 K1441:L1442 S1441:T1442 K1445:L1445 S1445:T1445 S1448:T1449 S1451:T1451 K1448:L1453 S1455:T1456 K1455:L1464 S1470:T1470 K1468:L1471 K1474:L1474 L1475 K1477:L1479 S1477:T1479 K1482:L1482 S1482:T1482 K1485:L1485 K1488:L1488 L1489 K1490:L1491 K1493:L1493 S1493:T1493 K1495:L1497 S1496:T1497 K1499:L1501 S1500:T1501 K1503:L1505 S1510:T1510 S1513:T1513 K1509:L1515 K1517:L1517 S1517:T1517 K1520:L1520 K1522:L1523 K1526:L1526 S1530:T1530 K1528:L1531 K1533:L1533 K1535:L1535 K1538:L1538 K1541:L1543 S1541:T1543 K1545:L1545 S1548:T1549 S1550 K1548:L1552 S1555 S1556:T1557 S1559:T1560 S1562:T1562 K1555:L1564 S1564:T1564 L1565 S1568:T1568 S1570:T1570 K1568:L1574 L1576 S1578:T1578 K1577:L1579 L1580 S1583 K1583:L1584 S1584:T1584 L1588 K1590:L1590 S1590:T1590 K1592:L1594 K1596:L1597 S1601:T1601 K1601:L1602 L1603 S1604:T1604 K1604:L1606 L1608 K1610:L1610 K1612:L1612 K1615:L1615 S1615:T1615 L1618 K1620:L1620 K1622:L1622 S1622:T1622 K1624:L1626 S1626:T1626 S1632:T1633 K1629:L1635 S1635:T1635 S1638:T1638 K1638:L1641 S1640:T1641 K1646:L1650 S1647:T1650 S1653:T1656 K1652:L1657 K1660:L1660 S1660 K1663:L1663 S1666:T1667 K1665:L1668 K1670:L1670 S1672:T1672 S1673 S1674:T1674 K1672:L1675 K1677:L1679 S1678:T1679 K1681:L1681 K1684:L1686 S1685:T1686 S1690:T1690 K1688:L1692 S1692:T1692 K1694:L1694 L1695 S1696:T1699 K1696:L1701 K1704:L1704 L1705 S1708 K1708:L1709 K1713:L1713 K1716:L1719 S1718:T1719 K1721:L1721 S1721:T1721 S1724:T1725 K1723:L1726 K1731:L1731 S1731:T1731 S1733:T1734 S1736:T1737 K1733:L1738 K1744:L1747 K1752:L1752 K1755:L1755 K1757:L1757 S1759:T1760 K1759:L1761 K1763:L1764 S1763:T1764 S1770:T1771 K1770:L1772 K1774:L1777 L1780 K1785:L1785 S1787:T1787 K1787:L1790 K1792:L1792 S1792:T1792 K1795:L1795 S1795:T1795 K1798:L1798 S1798:T1798 K1801:L1801 S1801:T1801 K1807:L1809 S1807:T1809 S1811:T1811 K1811:L1812 S1814:T1814 K1814:L1816 K1821:L1821 K1825:L1826 L1831 S1835:T1835 K1833:L1836 K1838:L1838 K1840:L1842 S1840:T1842 K1846:L1846 L1848 S1850:T1850 K1849:L1851 K1853:L1858 S1857:T1858 K1861:L1865 S1865:T1865 K1867:L1867 S1867 K1869:L1873 S1869:T1873 K1880:L1880 S1880:T1880 S1882:T1884 K1882:L1885 K1893:L1893 S1893:T1893 L1895 S1896:T1897 K1896:L1899 S1899:T1899 S1903:T1903 K1901:L1904 L1906 S1907:T1909 K1907:L1913 S1911:T1913 L1916 K1917:L1917 L1918 K1919:L1920 S1919:T1920 K1922:L1924 K1927:L1927 S1930:T1930 K1929:L1934 S1932:T1934 K1936:L1936 K1942:L1942 S1942:T1942 K1946:L1947 K1949:L1949 S1949:T1949 S1951:T1952 K1951:L1953 K1955:L1959 K1962:L1962 S1967:T1967 K1966:L1970 S1969:T1970 K1973:L1973 K1975:L1978 S1977:T1978 K1982:L1998 S1984:T1998 S2000:T2069 S2070 S2082:T2082 S2152:T2152 K2000:L2158 L2159:L2160 K2161:L2161 L2162:L2168 K2277:L2277 S2277:T2277 Z5:Z2277 AF1434:AG2277">
      <formula1>"Yes,No,N/A"</formula1>
    </dataValidation>
    <dataValidation type="custom" allowBlank="1" showDropDown="1" showInputMessage="1" prompt="Enter a valid date" sqref="AA1314 AA1339 AA1343 AA1358 AA1365 AA1382 AA1403 AA1405:AA1407 AA1416 AA1429 AA1432 AA1442 AA1447 AA1456 AA1477 AA1479 AA1484 AA1557 AA1610 AA1648 AA1667 AA1695:AA1696 AA1718 AA1763 AA1798 AA1850 AA1932 AA1979 AA1984 AA1992 AA2028 C4:C2277">
      <formula1>OR(NOT(ISERROR(DATEVALUE(C4))), AND(ISNUMBER(C4), LEFT(CELL("format", C4))="D"))</formula1>
    </dataValidation>
  </dataValidations>
  <hyperlinks>
    <hyperlink ref="N1128" r:id="rId1"/>
  </hyperlinks>
  <printOptions horizontalCentered="1" gridLines="1"/>
  <pageMargins left="0.7" right="0.7" top="0.75" bottom="0.75" header="0" footer="0"/>
  <pageSetup fitToHeight="0" pageOrder="overThenDown" orientation="landscape" cellComments="atEnd"/>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prompt="Click and enter a value from range List">
          <x14:formula1>
            <xm:f>#REF!</xm:f>
          </x14:formula1>
          <xm:sqref>F5:F99 F101:F2277</xm:sqref>
        </x14:dataValidation>
        <x14:dataValidation type="list" allowBlank="1">
          <x14:formula1>
            <xm:f>#REF!</xm:f>
          </x14:formula1>
          <xm:sqref>AD5:AE5 AD6:AD15 AD16:AE16 AD17:AD20 AD21:AE21 AD22:AD29 AD30:AE31 AD32:AD38 AD39:AE39 AD40 AD41:AE41 AD42 AD43:AE43 AD44:AD53 AD54:AE54 AD55:AD56 AD57:AE59 AD60:AD61 AD62:AE63 AD64 AD65:AE65 AD66:AD68 AD69:AE69 AD70 AD71:AE74 AD75 AD76:AE76 AD77:AD78 AD79:AE79 AD80:AD82 AD83:AE83 AD84 AD85:AE86 AD87 AD88:AE88 AD89 AD90:AE90 AD91:AD94 AD95:AE96 AD97:AD103 AD104:AE106 AD107 AD108:AE108 AD109 AD110:AE110 AD111:AD112 AD113:AE122 AD123 AD124:AE128 AD129:AD130 AD131:AE131 AD132:AD136 AD137:AE140 AD141 AD142:AE142 AD143:AD144 AD145:AE145 AD146:AD147 AD148:AE148 AD149:AD150 AD151:AE151 AD152 AD153:AE153 AD154 AD155:AE156 AD157 AD158:AE159 AD160:AD161 AD162:AE162 AD163:AD166 AD167:AE167 AD168:AD169 AD170:AE170 AD171:AD175 AD176:AE177 AD178:AD179 AD180:AE180 AD181:AD182 AD183:AE185 AD186:AD196 AD197:AE199 AD200:AD201 AD202:AE203 AD204:AD216 AD217:AE218 AD219:AD223 AD224:AE225 AD226:AD234 AD235:AE235 AD236:AD253 AD254:AE254 AD255:AD256 AD257:AE259 AD260:AD261 AD262:AE263 AD264 AD265:AE265 AD266:AD267 AD268:AE268 AD269 AD270:AE270 AD271 AD272:AE272 AD273 AD274:AE274 AD275:AD282 AD283:AE286 AD287 AD288:AE289 AD290 AD291:AE294 AD295 AD296:AE297 AD298:AD301 AD302:AE302 AD303 AD304:AE304 AD305:AD307 AD308:AE315 AD316:AD317 AD318:AE318 AD319:AD320 AD321:AE322 AD323 AD324:AE324 AD325:AD326 AD327:AE331 AD332:AD335 AD336:AE337 AD338 AD339:AE342 AD343 AD344:AE351 AD352 AD353:AE356 AD357 AD358:AE358 AD359:AD360 AD361:AE362 AD363 AD364:AE364 AD365:AD366 AD367:AE368 AD369:AD371 AD372:AE373 AD374:AD375 AD376:AE376 AD377:AD378 AD379:AE382 AD383 AD384:AE390 AD391 AD392:AE396 AD397 AD398:AE398 AD399 AD400:AE400 AD401 AD402:AE403 AD404 AD405:AE409 AD410 AD411:AE411 AD412:AD413 AD414:AE416 AD417:AD418 AD419:AE419 AD420:AD422 AD423:AE425 AD426:AD427 AD428:AE428 AD429 AD430:AE438 AD439 AD440:AE442 AD443:AD446 AD447:AE447 AD448 AD449:AE449 AD450 AD451:AE451 AD452:AD457 AD458:AE458 AD459 AD460:AE460 AD461:AD462 AD463:AE466 AD467:AD468 AD469:AE471 AD472 AD473:AE477 AD478 AD479:AE481 AD482 AD483:AE485 AD486 AD487:AE490 AD491 AD492:AE495 AD496:AD497 AD498:AE500 AD501 AD502:AE507 AD508 AD509:AE509 AD510 AD511:AE514 AD515 AD516:AE530 AD531 AD532:AE533 AD534 AD535:AE537 AD538:AD539 AD540:AE544 AD545 AD546:AE547 AD548 AD549:AE549 AD550 AD551:AE552 AD553:AD554 AD555:AE555 AD556 AD557:AE557 AD558 AD559:AE559 AD560:AD561 AD562:AE563 AD564 AD565:AE570 AD571 AD572:AE576 AD577 AD578:AE578 AD579 AD580:AE583 AD584 AD585:AE587 AD588:AD589 AD590:AE592 AD593 AD594:AE602 AD603 AD604:AE606 AD607:AD608 AD609:AE614 AD615 AD616:AE616 AD617:AD618 AD619:AE619 AD620:AD623 AD624:AE624 AD625:AD626 AD627:AE627 AD628 AD629:AE629 AD630:AD631 AD632:AE632 AD633:AD634 AD635:AE639 AD640:AD641 AD642:AE643 AD644 AD645:AE649 AD650 AD651:AE654 AD655:AD656 AD657:AE659 AD660 AD661:AE663 AD664 AD665:AE668 AD669:AD670 AD671:AE671 AD672 AD673:AE686 AD687 AD688:AE691 AD692:AD694 AD695:AE703 AD704 AD705:AE714 AD715:AD717 AD718:AE722 AD723 AD724:AE725 AD726 AD727:AE733 AD734:AD735 AD736:AE736 AD737 AD738:AE739 AD740 AD741:AE742 AD743 AD744:AE746 AD747:AD749 AD750:AE752 AD753 AD754:AE772 AD773 AD774:AE775 AD776:AD781 AD782:AE782 AD783:AD784 AD785:AE785 AD786:AD790 AD791:AE792 AD793:AD795 AD796:AE799 AD800:AD801 AD802:AE802 AD803 AD804:AE809 AD810 AD811:AE812 AD813:AD814 AD815:AE826 AD827 AD828:AE843 AD844 AD845:AE846 AD847 AD848:AE853 AD854 AD855:AE860 AD861:AD863 AD864:AE866 AD867:AD869 AD870:AE870 AD871 AD872:AE873 AD874:AD875 AD876:AE878 AD879 AD880:AE880 AD881 AD882:AE883 AD884 AD885:AE892 AD893:AD896 AD897:AE899 AD900 AD901:AE901 AD902:AD903 AD904:AE906 AD907 AD908:AE912 AD913:AD914 AD915:AE915 AD916:AD918 AD919:AE919 AD920 AD921:AE922 AD923:AD926 AD927:AE927 AD928 AD929:AE932 AD933:AD935 AD936:AE944 AD945 AD946:AE947 AD948:AD949 AD950:AE952 AD953 AD954:AE954 AD955:AD958 AD959:AE963 AD964:AD966 AD967:AE967 AD968 AD969:AE969 AD970 AD971:AE973 AD974:AD977 AD978:AE979 AD980 AD981:AE981 AD982:AD984 AD985:AE986 AD987 AD988:AE988 AD989 AD990:AE990 AD991:AD992 AD993:AE993 AD994 AD995:AE999 AD1000 AD1001:AE1005 AD1006 AD1007:AE1009 AD1010 AD1011:AE1011 AD1012 AD1013:AE1014 AD1015:AD1016 AD1017:AE1020 AD1021 AD1022:AE1022 AD1023:AD1024 AD1025:AE1026 AD1027 AD1028:AE1034 AD1035:AD1036 AD1037:AE1037 AD1038:AD1039 AD1040:AE1049 AD1050 AD1051:AE1051 AD1052 AD1053:AE1054 AD1055 AD1056:AE1056 AD1057 AD1058:AE1058 AD1059 AD1060:AE1060 AD1061 AD1062:AE1064 AD1065:AD1067 AD1068:AE1069 AD1070:AD1071 AD1072:AE1075 AD1076:AD1077 AD1078:AE1081 AD1082 AD1083:AE1089 AD1090 AD1091:AE1093 AD1094:AD1095 AD1096:AE1097 AD1098 AD1099:AE1099 AD1100:AD1101 AD1102:AE1104 AD1105:AD1106 AD1107:AE1107 AD1108:AD1109 AD1110:AE1110 AD1111:AD1113 AD1114:AE1118 AD1119:AD1121 AD1122:AE1123 AD1124 AD1125:AE1125 AD1126:AD1128 AD1129:AE1133 AD1134 AD1135:AE1138 AD1139 AD1140:AE1140 AD1141 AD1142:AE1145 AD1146 AD1147:AE1147 AD1148:AD1150 AD1151:AE1151 AD1152:AD1154 AD1155:AE1155 AD1156 AD1157:AE1157 AD1158 AD1159:AE1161 AD1162 AD1163:AE1169 AD1170 AD1171:AE1171 AD1172 AD1173:AE1174 AD1175 AD1176:AE1177 AD1178 AD1179:AE1179 AD1180:AD1181 AD1182:AE1183 AD1184:AD1187 AD1188:AE1188 AD1189 AD1190:AE1193 AD1194:AD1195 AD1196:AE1198 AD1199 AD1200:AE1201 AD1202:AD1205 AD1206:AE1210 AD1211 AD1212:AE1214 AD1215 AD1216:AE1218 AD1219:AD1221 AD1222:AE1223 AD1224 AD1225:AE1225 AD1226:AD1227 AD1228:AE1228 AD1229:AD1234 AD1235:AE1235 AD1236 AD1237:AE1239 AD1240:AD1241 AD1242:AE1246 AD1247 AD1248:AE1250 AD1251 AD1252:AE1252 AD1253:AD1254 AD1255:AE1258 AD1259:AD1260 AD1261:AE1263 AD1264:AD1266 AD1267:AE1268 AD1269 AD1270:AE1274 AD1275 AD1276:AE1282 AD1283:AD1285 AD1286:AE1286 AD1287 AD1288:AE1288 AD1289 AD1290:AE1291 AD1292 AD1293:AE1293 AD1294 AD1295:AE1298 AD1299:AD1300 AD1301:AE1306 AD1307:AD1308 AD1309:AE1310 AD1311 AD1312:AE1313 AD1314 AD1315:AE1316 AD1317:AD1320 AD1321:AE1328 AD1329 AD1330:AE1335 AD1336:AD1338 AD1339:AE1339 AD1340:AD1341 AD1342:AE1342 AD1343:AD1345 AD1346:AE1350 AD1351 AD1352:AE1356 AD1357 AD1358:AE1358 AD1359:AD1360 AD1361:AE1364 AD1365 AD1366:AE1368 AD1369 AD1370:AE1372 AD1373 AD1374:AE1378 AD1379 AD1380:AE1381 AD1382 AD1383:AE1384 AD1385:AD1387 AD1388:AE1388 AD1389 AD1390:AE1396 AD1397:AD1400 AD1401:AE1401 AD1402:AD1403 AD1404:AE1404 AD1405:AD1407 AD1408:AE1410 AD1411 AD1412:AE1412 AD1413:AD1420 AD1421:AE1421 AD1422:AD1424 AD1425:AE1428 AD1429 AD1430:AE1430 AD1431:AD1432 AD1433:AF1433 AD1434:AE1434 AD1435:AD1447 AD1448:AE1449 AD1450:AD1451 AD1452:AE1452 AD1453:AD1462 AD1463:AE1463 AD1464 AD1465:AE1465 AD1466:AD1467 AD1468:AE1468 AD1469:AD1472 AD1473:AE1473 AD1474 AD1475:AE1475 AD1476:AD1486 AD1487:AE1489 AD1490:AD1492 AD1493:AE1493 AD1494:AD1495 AD1496:AE1500 AD1501 AD1502:AE1504 AD1505 AD1506:AE1509 AD1510:AD1513 AD1514:AE1514 AD1515:AD1518 AD1519:AE1528 AD1529:AD1530 AD1531:AE1536 AD1537 AD1538:AE1541 AD1542:AD1543 AD1544:AE1544 AD1545 AD1546:AE1547 AD1548:AD1550 AD1551:AE1554 AD1555:AD1557 AD1558:AE1558 AD1559 AD1560:AE1561 AD1562 AD1563:AE1563 AD1564 AD1565:AE1567 AD1568 AD1569:AE1569 AD1570:AD1571 AD1572:AE1575 AD1576 AD1577:AE1577 AD1578 AD1579:AE1582 AD1583 AD1584:AE1584 AD1585 AD1586:AE1587 AD1588 AD1589:AE1589 AD1590 AD1591:AE1592 AD1593 AD1594:AE1600 AD1601:AD1602 AD1603:AE1605 AD1606 AD1607:AE1607 AD1608 AD1609:AE1613 AD1614 AD1615:AE1615 AD1616:AD1617 AD1618:AE1620 AD1621 AD1622:AE1625 AD1626:AD1627 AD1628:AE1628 AD1629 AD1630:AE1631 AD1632:AD1633 AD1634:AE1634 AD1635 AD1636:AE1637 AD1638 AD1639:AE1640 AD1641:AD1643 AD1644:AE1646 AD1647:AD1650 AD1651:AE1652 AD1653:AD1656 AD1657:AE1665 AD1666:AD1667 AD1668:AE1671 AD1672:AD1673 AD1674:AE1677 AD1678:AD1679 AD1680:AE1685 AD1686 AD1687:AE1689 AD1690 AD1691:AE1693 AD1694 AD1695:AE1695 AD1696:AD1697 AD1698:AE1699 AD1700 AD1701:AE1703 AD1704 AD1705:AE1707 AD1708:AD1709 AD1710:AE1715 AD1716:AD1719 AD1720:AE1720 AD1721 AD1722:AE1723 AD1724 AD1725:AE1725 AD1726 AD1727:AE1727 AD1728 AD1729:AE1730 AD1731 AD1732:AE1732 AD1733:AD1737 AD1738:AE1744 AD1745:AD1748 AD1749:AE1758 AD1759:AD1760 AD1761:AE1762 AD1763:AD1764 AD1765:AE1765 AD1766:AD1767 AD1768:AE1769 AD1770:AD1771 AD1772:AE1773 AD1774 AD1775:AE1775 AD1776 AD1777:AE1777 AD1778:AD1780 AD1781:AE1786 AD1787:AD1788 AD1789:AE1796 AD1797:AD1798 AD1799:AE1800 AD1801 AD1802:AE1806 AD1807:AD1808 AD1809:AE1810 AD1811:AD1812 AD1813:AE1813 AD1814 AD1815:AE1817 AD1818 AD1819:AE1820 AD1821 AD1822:AE1825 AD1826 AD1827:AE1831 AD1832:AD1833 AD1834:AE1836 AD1837 AD1838:AE1839 AD1840 AD1841:AE1843 AD1844:AD1845 AD1846:AE1849 AD1850 AD1851:AE1856 AD1857 AD1858:AE1862 AD1863 AD1864:AE1864 AD1865 AD1866:AE1866 AD1867 AD1868:AE1869 AD1870 AD1871:AE1872 AD1873 AD1874:AE1877 AD1878 AD1879:AE1879 AD1880 AD1881:AE1881 AD1882:AD1885 AD1886:AE1886 AD1887:AD1888 AD1889:AE1892 AD1893 AD1894:AE1895 AD1896:AD1897 AD1898:AE1898 AD1899 AD1900:AE1905 AD1906:AD1908 AD1909:AE1910 AD1911 AD1912:AE1912 AD1913 AD1914:AE1918 AD1919:AD1920 AD1921:AE1926 AD1927 AD1928:AE1929 AD1930:AD1934 AD1935:AE1936 AD1937 AD1938:AE1941 AD1942 AD1943:AE1948 AD1949 AD1950:AE1950 AD1951:AD1952 AD1953:AE1956 AD1957:AD1958 AD1959:AE1959 AD1960 AD1961:AE1961 AD1962 AD1963:AE1968 AD1969:AD1971 AD1972:AE1973 AD1974 AD1975:AE1976 AD1977:AD1985 AD1986:AE1986 AD1987:AD1988 AD1989:AE1989 AD1990:AD1993 AD1994:AE1997 AD1998:AD2005 AD2006:AE2006 AD2007 AD2008:AE2008 AD2009:AD2011 AD2012:AE2012 AD2013 AD2014:AE2015 AD2016 AD2017:AE2018 AD2019 AD2020:AE2024 AD2025 AD2026:AE2026 AD2027:AD2028 AD2029:AE2029 AD2030 AD2031:AE2031 AD2032 AD2033:AE2036 AD2037 AD2038:AE2039 AD2040:AD2044 AD2045:AE2045 AD2046:AD2048 AD2049:AE2050 AD2051:AD2056 AD2057:AE2061 AD2062 AD2063:AE2069 AD2070 AD2071:AE2075 AD2076 AD2077:AE2079 AD2080 AD2081:AE2081 AD2082:AD2083 AD2084:AE2084 AD2085:AD2086 AD2087:AE2088 AD2089:AD2093 AD2094:AE2096 AD2097 AD2098:AE2101 AD2102:AD2103 AD2104:AE2106 AD2107:AD2112 AD2113:AE2113 AD2114 AD2115:AE2126 AD2127 AD2128:AE2128 AD2129:AD2131 AD2132:AE2142 AD2143 AD2144:AE2144 AD2145:AD2146 AD2147:AE2151 AD2152:AD2153 AD2154:AE2157 AD2158:AD2160 AD2161:AE2170 AD2171:AD2172 AD2173:AE2175 AD2176:AD2178 AD2179:AE2179 AD2180:AD2181 AD2182:AE2186 AD2187:AD2188 AD2189:AE2192 AD2193:AD2198 AD2199:AE2199 AD2200:AD2201 AD2202:AE2205 AD2206:AD2207 AD2208:AE2208 AD2209:AD2211 AD2212:AE2212 AD2213 AD2214:AE2214 AD2215 AD2216:AE2216 AD2217:AD2222 AD2223:AE2224 AD2225 AD2226:AE2226 AD2227:AD2228 AD2229:AE2230 AD2231:AD2235 AD2236:AE2236 AD2237:AD2242 AD2243:AE2244 AD2245:AD2247 AD2248:AE2248 AD2249 AD2250:AE2250 AD2251:AD2254 AD2255:AE2255 AD2256:AD2257 AD2258:AE2258 AD2259:AD2263 AD2264:AE2265 AD2266:AD2267 AD2268:AE2270 AD2271:AD2273 AD2274:AE2274 AD2275 AD2276:AE2276 AD2277</xm:sqref>
        </x14:dataValidation>
        <x14:dataValidation type="list" allowBlank="1" showInputMessage="1" showErrorMessage="1" prompt=" - ">
          <x14:formula1>
            <xm:f>#REF!</xm:f>
          </x14:formula1>
          <xm:sqref>Y5:Y2277</xm:sqref>
        </x14:dataValidation>
        <x14:dataValidation type="list" allowBlank="1" showInputMessage="1" prompt="Click and enter a value from range List">
          <x14:formula1>
            <xm:f>#REF!</xm:f>
          </x14:formula1>
          <xm:sqref>G5:G1599 G1601:G2187 G2189:G2277</xm:sqref>
        </x14:dataValidation>
        <x14:dataValidation type="list" allowBlank="1" showInputMessage="1" prompt="Only select from the drop-down menu.">
          <x14:formula1>
            <xm:f>#REF!</xm:f>
          </x14:formula1>
          <xm:sqref>B5:B2277</xm:sqref>
        </x14:dataValidation>
        <x14:dataValidation type="list" allowBlank="1" showInputMessage="1" showErrorMessage="1" prompt="Select from drop down menu">
          <x14:formula1>
            <xm:f>#REF!</xm:f>
          </x14:formula1>
          <xm:sqref>Q5:Q1457 Q1459:Q2277</xm:sqref>
        </x14:dataValidation>
        <x14:dataValidation type="list" allowBlank="1">
          <x14:formula1>
            <xm:f>#REF!</xm:f>
          </x14:formula1>
          <xm:sqref>AE6:AE15 AE17:AE20 AE22:AE29 AE32:AE38 AE40 AE42 AE44:AE53 AE55:AE56 AE60:AE61 AE64 AE66:AE68 AE70 AE75 AE77:AE78 AE80:AE82 AE84 AE87 AE89 AE91:AE94 AE97:AE103 AE107 AE109 AE111:AE112 AE123 AE129:AE130 AE132:AE136 AE141 AE143:AE144 AE146:AE147 AE149:AE150 AE152 AE154 AE157 AE160:AE161 AE163:AE166 AE168:AE169 AE171:AE175 AE178:AE179 AE181:AE182 AE186:AE196 AE200:AE201 AE204:AE216 AE219:AE223 AE226:AE234 AE236:AE253 AE255:AE256 AE260:AE261 AE264 AE266:AE267 AE269 AE271 AE273 AE275:AE282 AE287 AE290 AE295 AE298:AE301 AE303 AE305:AE307 AE316:AE317 AE319:AE320 AE323 AE325:AE326 AE332:AE335 AE338 AE343 AE352 AE357 AE359:AE360 AE363 AE365:AE366 AE369:AE371 AE374:AE375 AE377:AE378 AE383 AE391 AE397 AE399 AE401 AE404 AE410 AE412:AE413 AE417:AE418 AE420:AE422 AE426:AE427 AE429 AE439 AE443:AE446 AE448 AE450 AE452:AE457 AE459 AE461:AE462 AE467:AE468 AE472 AE478 AE482 AE486 AE491 AE496:AE497 AE501 AE508 AE510 AE515 AE531 AE534 AE538:AE539 AE545 AE548 AE550 AE553:AE554 AE556 AE558 AE560:AE561 AE564 AE571 AE577 AE579 AE584 AE588:AE589 AE593 AE603 AE607:AE608 AE615 AE617:AE618 AE620:AE623 AE625:AE626 AE628 AE630:AE631 AE633:AE634 AE640:AE641 AE644 AE650 AE655:AE656 AE660 AE664 AE669:AE670 AE672 AE687 AE692:AE694 AE704 AE715:AE717 AE723 AE726 AE734:AE735 AE737 AE740 AE743 AE747:AE749 AE753 AE773 AE776:AE781 AE783:AE784 AE786:AE790 AE793:AE795 AE800:AE801 AE803 AE810 AE813:AE814 AE827 AE844 AE847 AE854 AE861:AE863 AE867:AE869 AE871 AE874:AE875 AE879 AE881 AE884 AE893:AE896 AE900 AE902:AE903 AE907 AE913:AE914 AE916:AE918 AE920 AE923:AE926 AE928 AE933:AE935 AE945 AE948:AE949 AE953 AE955:AE958 AE964:AE966 AE968 AE970 AE974:AE977 AE980 AE982:AE984 AE987 AE989 AE991:AE992 AE994 AE1000 AE1006 AE1010 AE1012 AE1015:AE1016 AE1021 AE1023:AE1024 AE1027 AE1035:AE1036 AE1038:AE1039 AE1050 AE1052 AE1055 AE1057 AE1059 AE1061 AE1065:AE1067 AE1070:AE1071 AE1076:AE1077 AE1082 AE1090 AE1094:AE1095 AE1098 AE1100:AE1101 AE1105:AE1106 AE1108:AE1109 AE1111:AE1113 AE1119:AE1121 AE1124 AE1126:AE1128 AE1134 AE1139 AE1141 AE1146 AE1148:AE1150 AE1152:AE1154 AE1156 AE1158 AE1162 AE1170 AE1172 AE1175 AE1178 AE1180:AE1181 AE1184:AE1187 AE1189 AE1194:AE1195 AE1199 AE1202:AE1205 AE1211 AE1215 AE1219:AE1221 AE1224 AE1226:AE1227 AE1229:AE1234 AE1236 AE1240:AE1241 AE1247 AE1251 AE1253:AE1254 AE1259:AE1260 AE1264:AE1266 AE1269 AE1275 AE1283:AE1285 AE1287 AE1289 AE1292 AE1294 AE1299:AE1300 AE1307:AE1308 AE1311 AE1314 AE1317:AE1320 AE1329 AE1336:AE1338 AE1340:AE1341 AE1343:AE1345 AE1351 AE1357 AE1359:AE1360 AE1365 AE1369 AE1373 AE1379 AE1382 AE1385:AE1387 AE1389 AE1397:AE1400 AE1402:AE1403 AE1405:AE1407 AE1411 AE1413:AE1420 AE1422:AE1424 AE1429 AE1431:AE1432 AE1435:AE1447 AE1450:AE1451 AE1453:AE1462 AE1464 AE1466:AE1467 AE1469:AE1472 AE1474 AE1476:AE1486 AE1490:AE1492 AE1494:AE1495 AE1501 AE1505 AE1510:AE1513 AE1515:AE1518 AE1529:AE1530 AE1537 AE1542:AE1543 AE1545 AE1548:AE1550 AE1555:AE1557 AE1559 AE1562 AE1564 AE1568 AE1570:AE1571 AE1576 AE1578 AE1583 AE1585 AE1588 AE1590 AE1593 AE1601:AE1602 AE1606 AE1608 AE1614 AE1616:AE1617 AE1621 AE1626:AE1627 AE1629 AE1632:AE1633 AE1635 AE1638 AE1641:AE1643 AE1647:AE1650 AE1653:AE1656 AE1666:AE1667 AE1672:AE1673 AE1678:AE1679 AE1686 AE1690 AE1694 AE1696:AE1697 AE1700 AE1704 AE1708:AE1709 AE1716:AE1719 AE1721 AE1724 AE1726 AE1728 AE1731 AE1733:AE1737 AE1745:AE1748 AE1759:AE1760 AE1763:AE1764 AE1766:AE1767 AE1770:AE1771 AE1774 AE1776 AE1778:AE1780 AE1787:AE1788 AE1797:AE1798 AE1801 AE1807:AE1808 AE1811:AE1812 AE1814 AE1818 AE1821 AE1826 AE1832:AE1833 AE1837 AE1840 AE1844:AE1845 AE1850 AE1857 AE1863 AE1865 AE1867 AE1870 AE1873 AE1878 AE1880 AE1882:AE1885 AE1887:AE1888 AE1893 AE1896:AE1897 AE1899 AE1906:AE1908 AE1911 AE1913 AE1919:AE1920 AE1927 AE1930:AE1934 AE1937 AE1942 AE1949 AE1951:AE1952 AE1957:AE1958 AE1960 AE1962 AE1969:AE1971 AE1974 AE1977:AE1985 AE1987:AE1988 AE1990:AE1993 AE1998:AE2005 AE2007 AE2009:AE2011 AE2013 AE2016 AE2019 AE2025 AE2027:AE2028 AE2030 AE2032 AE2037 AE2040:AE2044 AE2046:AE2048 AE2051:AE2056 AE2062 AE2070 AE2076 AE2080 AE2082:AE2083 AE2085:AE2086 AE2089:AE2093 AE2097 AE2102:AE2103 AE2107:AE2112 AE2114 AE2127 AE2129:AE2131 AE2143 AE2145:AE2146 AE2152:AE2153 AE2158:AE2160 AE2171:AE2172 AE2176:AE2178 AE2180:AE2181 AE2187:AE2188 AE2193:AE2198 AE2200:AE2201 AE2206:AE2207 AE2209:AE2211 AE2213 AE2215 AE2217:AE2222 AE2225 AE2227:AE2228 AE2231:AE2235 AE2237:AE2242 AE2245:AE2247 AE2249 AE2251:AE2254 AE2256:AE2257 AE2259:AE2263 AE2266:AE2267 AE2271:AE2273 AE2275 AE2277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99"/>
    <outlinePr summaryBelow="0" summaryRight="0"/>
  </sheetPr>
  <dimension ref="A1:AO1000"/>
  <sheetViews>
    <sheetView workbookViewId="0">
      <pane ySplit="4" topLeftCell="A5" activePane="bottomLeft" state="frozen"/>
      <selection pane="bottomLeft" activeCell="B6" sqref="B6"/>
    </sheetView>
  </sheetViews>
  <sheetFormatPr defaultColWidth="14.3984375" defaultRowHeight="15" customHeight="1"/>
  <cols>
    <col min="1" max="2" width="8.59765625" customWidth="1"/>
    <col min="3" max="3" width="9" customWidth="1"/>
    <col min="4" max="4" width="6.59765625" customWidth="1"/>
    <col min="5" max="5" width="8" customWidth="1"/>
    <col min="6" max="6" width="23.59765625" customWidth="1"/>
    <col min="7" max="7" width="12.59765625" customWidth="1"/>
    <col min="8" max="8" width="8.59765625" customWidth="1"/>
    <col min="9" max="9" width="9.3984375" customWidth="1"/>
    <col min="10" max="10" width="8.3984375" customWidth="1"/>
    <col min="11" max="11" width="25" customWidth="1"/>
    <col min="12" max="12" width="28.59765625" customWidth="1"/>
    <col min="13" max="13" width="12" customWidth="1"/>
    <col min="14" max="14" width="17.59765625" customWidth="1"/>
    <col min="15" max="15" width="6.3984375" customWidth="1"/>
    <col min="16" max="16" width="11.3984375" customWidth="1"/>
    <col min="17" max="17" width="9.59765625" customWidth="1"/>
    <col min="18" max="18" width="10.59765625" customWidth="1"/>
    <col min="19" max="20" width="8.59765625" customWidth="1"/>
    <col min="21" max="22" width="11" customWidth="1"/>
    <col min="23" max="23" width="11.59765625" customWidth="1"/>
    <col min="24" max="24" width="8.3984375" customWidth="1"/>
    <col min="25" max="25" width="8.59765625" customWidth="1"/>
    <col min="26" max="26" width="40.3984375" customWidth="1"/>
    <col min="27" max="27" width="18" customWidth="1"/>
    <col min="28" max="28" width="8.3984375" customWidth="1"/>
    <col min="29" max="29" width="6.59765625" customWidth="1"/>
    <col min="30" max="30" width="16.3984375" customWidth="1"/>
    <col min="31" max="31" width="9" customWidth="1"/>
    <col min="32" max="41" width="8.59765625" customWidth="1"/>
  </cols>
  <sheetData>
    <row r="1" spans="1:41" ht="23.2" customHeight="1">
      <c r="A1" s="412"/>
      <c r="B1" s="12"/>
      <c r="C1" s="585" t="s">
        <v>21493</v>
      </c>
      <c r="D1" s="554"/>
      <c r="E1" s="554"/>
      <c r="F1" s="554"/>
      <c r="G1" s="554"/>
      <c r="H1" s="554"/>
      <c r="I1" s="554"/>
      <c r="J1" s="554"/>
      <c r="K1" s="554"/>
      <c r="L1" s="554"/>
      <c r="M1" s="554"/>
      <c r="N1" s="554"/>
      <c r="O1" s="554"/>
      <c r="P1" s="554"/>
      <c r="Q1" s="554"/>
      <c r="R1" s="554"/>
      <c r="S1" s="554"/>
      <c r="T1" s="554"/>
      <c r="U1" s="554"/>
      <c r="V1" s="554"/>
      <c r="W1" s="554"/>
      <c r="X1" s="554"/>
      <c r="Y1" s="554"/>
      <c r="Z1" s="554"/>
      <c r="AA1" s="9"/>
      <c r="AB1" s="10"/>
      <c r="AC1" s="10"/>
      <c r="AD1" s="12"/>
      <c r="AE1" s="12"/>
      <c r="AF1" s="12"/>
      <c r="AG1" s="12"/>
      <c r="AH1" s="12"/>
      <c r="AI1" s="12"/>
      <c r="AJ1" s="12"/>
      <c r="AK1" s="12"/>
      <c r="AL1" s="12"/>
      <c r="AM1" s="12"/>
      <c r="AN1" s="12"/>
      <c r="AO1" s="12"/>
    </row>
    <row r="2" spans="1:41" ht="13.55" customHeight="1">
      <c r="A2" s="412"/>
      <c r="B2" s="12"/>
      <c r="C2" s="10"/>
      <c r="D2" s="10"/>
      <c r="E2" s="10"/>
      <c r="F2" s="10"/>
      <c r="G2" s="10"/>
      <c r="H2" s="413"/>
      <c r="I2" s="10"/>
      <c r="J2" s="10"/>
      <c r="K2" s="12"/>
      <c r="L2" s="10"/>
      <c r="M2" s="10"/>
      <c r="N2" s="10"/>
      <c r="O2" s="10"/>
      <c r="P2" s="413"/>
      <c r="Q2" s="10"/>
      <c r="R2" s="10"/>
      <c r="S2" s="10"/>
      <c r="T2" s="413"/>
      <c r="U2" s="10"/>
      <c r="V2" s="413"/>
      <c r="W2" s="10"/>
      <c r="X2" s="10"/>
      <c r="Y2" s="10"/>
      <c r="Z2" s="12"/>
      <c r="AA2" s="10"/>
      <c r="AB2" s="10"/>
      <c r="AC2" s="10"/>
      <c r="AD2" s="12"/>
      <c r="AE2" s="12"/>
      <c r="AF2" s="12"/>
      <c r="AG2" s="12"/>
      <c r="AH2" s="12"/>
      <c r="AI2" s="12"/>
      <c r="AJ2" s="12"/>
      <c r="AK2" s="12"/>
      <c r="AL2" s="12"/>
      <c r="AM2" s="12"/>
      <c r="AN2" s="12"/>
      <c r="AO2" s="12"/>
    </row>
    <row r="3" spans="1:41" ht="14.4">
      <c r="A3" s="571" t="s">
        <v>46</v>
      </c>
      <c r="B3" s="572"/>
      <c r="C3" s="572"/>
      <c r="D3" s="572"/>
      <c r="E3" s="573"/>
      <c r="F3" s="574" t="s">
        <v>47</v>
      </c>
      <c r="G3" s="575"/>
      <c r="H3" s="583" t="s">
        <v>48</v>
      </c>
      <c r="I3" s="572"/>
      <c r="J3" s="573"/>
      <c r="K3" s="586" t="s">
        <v>49</v>
      </c>
      <c r="L3" s="578"/>
      <c r="M3" s="578"/>
      <c r="N3" s="578"/>
      <c r="O3" s="579"/>
      <c r="P3" s="584" t="s">
        <v>50</v>
      </c>
      <c r="Q3" s="572"/>
      <c r="R3" s="572"/>
      <c r="S3" s="572"/>
      <c r="T3" s="572"/>
      <c r="U3" s="572"/>
      <c r="V3" s="572"/>
      <c r="W3" s="572"/>
      <c r="X3" s="572"/>
      <c r="Y3" s="572"/>
      <c r="Z3" s="572"/>
      <c r="AA3" s="575"/>
      <c r="AB3" s="581" t="s">
        <v>51</v>
      </c>
      <c r="AC3" s="573"/>
      <c r="AD3" s="12"/>
      <c r="AE3" s="12"/>
      <c r="AF3" s="12"/>
      <c r="AG3" s="12"/>
      <c r="AH3" s="12"/>
      <c r="AI3" s="12"/>
      <c r="AJ3" s="12"/>
      <c r="AK3" s="12"/>
      <c r="AL3" s="12"/>
      <c r="AM3" s="12"/>
      <c r="AN3" s="12"/>
      <c r="AO3" s="12"/>
    </row>
    <row r="4" spans="1:41" ht="28.55" customHeight="1">
      <c r="A4" s="414" t="s">
        <v>99</v>
      </c>
      <c r="B4" s="415" t="s">
        <v>52</v>
      </c>
      <c r="C4" s="416" t="s">
        <v>21510</v>
      </c>
      <c r="D4" s="416" t="s">
        <v>3642</v>
      </c>
      <c r="E4" s="417" t="s">
        <v>55</v>
      </c>
      <c r="F4" s="418" t="s">
        <v>57</v>
      </c>
      <c r="G4" s="419" t="s">
        <v>3648</v>
      </c>
      <c r="H4" s="420" t="s">
        <v>21519</v>
      </c>
      <c r="I4" s="421" t="s">
        <v>100</v>
      </c>
      <c r="J4" s="422" t="s">
        <v>3661</v>
      </c>
      <c r="K4" s="423" t="s">
        <v>62</v>
      </c>
      <c r="L4" s="424" t="s">
        <v>3665</v>
      </c>
      <c r="M4" s="425" t="s">
        <v>64</v>
      </c>
      <c r="N4" s="425" t="s">
        <v>65</v>
      </c>
      <c r="O4" s="426" t="s">
        <v>66</v>
      </c>
      <c r="P4" s="427" t="s">
        <v>3669</v>
      </c>
      <c r="Q4" s="428" t="s">
        <v>67</v>
      </c>
      <c r="R4" s="428" t="s">
        <v>68</v>
      </c>
      <c r="S4" s="428" t="s">
        <v>1098</v>
      </c>
      <c r="T4" s="429" t="s">
        <v>1099</v>
      </c>
      <c r="U4" s="428" t="s">
        <v>1100</v>
      </c>
      <c r="V4" s="429" t="s">
        <v>21542</v>
      </c>
      <c r="W4" s="428" t="s">
        <v>21543</v>
      </c>
      <c r="X4" s="428" t="s">
        <v>102</v>
      </c>
      <c r="Y4" s="428" t="s">
        <v>74</v>
      </c>
      <c r="Z4" s="430" t="s">
        <v>103</v>
      </c>
      <c r="AA4" s="431" t="s">
        <v>76</v>
      </c>
      <c r="AB4" s="432" t="s">
        <v>3678</v>
      </c>
      <c r="AC4" s="430" t="s">
        <v>79</v>
      </c>
      <c r="AD4" s="433"/>
      <c r="AE4" s="433"/>
      <c r="AF4" s="433"/>
      <c r="AG4" s="433"/>
      <c r="AH4" s="433"/>
      <c r="AI4" s="433"/>
      <c r="AJ4" s="433"/>
      <c r="AK4" s="433"/>
      <c r="AL4" s="433"/>
      <c r="AM4" s="433"/>
      <c r="AN4" s="433"/>
      <c r="AO4" s="433"/>
    </row>
    <row r="5" spans="1:41" ht="12.85" customHeight="1">
      <c r="A5" s="434" t="s">
        <v>21546</v>
      </c>
      <c r="B5" s="435" t="s">
        <v>89</v>
      </c>
      <c r="C5" s="436">
        <v>42282</v>
      </c>
      <c r="D5" s="436" t="s">
        <v>229</v>
      </c>
      <c r="E5" s="437" t="s">
        <v>19</v>
      </c>
      <c r="F5" s="438" t="s">
        <v>21554</v>
      </c>
      <c r="G5" s="439" t="s">
        <v>23</v>
      </c>
      <c r="H5" s="440">
        <v>42297</v>
      </c>
      <c r="I5" s="435" t="s">
        <v>18</v>
      </c>
      <c r="J5" s="441" t="s">
        <v>18</v>
      </c>
      <c r="K5" s="442" t="s">
        <v>21561</v>
      </c>
      <c r="L5" s="435" t="s">
        <v>21564</v>
      </c>
      <c r="M5" s="435" t="s">
        <v>355</v>
      </c>
      <c r="N5" s="435" t="s">
        <v>21568</v>
      </c>
      <c r="O5" s="437" t="s">
        <v>117</v>
      </c>
      <c r="P5" s="443"/>
      <c r="Q5" s="435"/>
      <c r="R5" s="435"/>
      <c r="S5" s="435"/>
      <c r="T5" s="436"/>
      <c r="U5" s="435" t="s">
        <v>18</v>
      </c>
      <c r="V5" s="436"/>
      <c r="W5" s="435"/>
      <c r="X5" s="436" t="s">
        <v>1841</v>
      </c>
      <c r="Y5" s="436">
        <v>42291</v>
      </c>
      <c r="Z5" s="444" t="s">
        <v>21572</v>
      </c>
      <c r="AA5" s="445"/>
      <c r="AB5" s="440" t="s">
        <v>18</v>
      </c>
      <c r="AC5" s="446" t="s">
        <v>18</v>
      </c>
      <c r="AD5" s="12"/>
      <c r="AE5" s="12"/>
      <c r="AF5" s="12"/>
      <c r="AG5" s="12"/>
      <c r="AH5" s="12"/>
      <c r="AI5" s="12"/>
      <c r="AJ5" s="12"/>
      <c r="AK5" s="12"/>
      <c r="AL5" s="12"/>
      <c r="AM5" s="12"/>
      <c r="AN5" s="12"/>
      <c r="AO5" s="12"/>
    </row>
    <row r="6" spans="1:41" ht="14.4">
      <c r="A6" s="239" t="s">
        <v>21579</v>
      </c>
      <c r="B6" s="61" t="s">
        <v>89</v>
      </c>
      <c r="C6" s="66">
        <v>42278</v>
      </c>
      <c r="D6" s="66" t="s">
        <v>229</v>
      </c>
      <c r="E6" s="185" t="s">
        <v>12</v>
      </c>
      <c r="F6" s="244" t="s">
        <v>21554</v>
      </c>
      <c r="G6" s="184" t="s">
        <v>12</v>
      </c>
      <c r="H6" s="175">
        <v>42293</v>
      </c>
      <c r="I6" s="61" t="s">
        <v>18</v>
      </c>
      <c r="J6" s="184" t="s">
        <v>18</v>
      </c>
      <c r="K6" s="330" t="s">
        <v>21583</v>
      </c>
      <c r="L6" s="61" t="s">
        <v>21584</v>
      </c>
      <c r="M6" s="447" t="s">
        <v>114</v>
      </c>
      <c r="N6" s="61" t="s">
        <v>21586</v>
      </c>
      <c r="O6" s="185" t="s">
        <v>117</v>
      </c>
      <c r="P6" s="406"/>
      <c r="Q6" s="61"/>
      <c r="R6" s="61"/>
      <c r="S6" s="61"/>
      <c r="T6" s="66"/>
      <c r="U6" s="61" t="s">
        <v>108</v>
      </c>
      <c r="V6" s="66"/>
      <c r="W6" s="61"/>
      <c r="X6" s="66" t="s">
        <v>1841</v>
      </c>
      <c r="Y6" s="66">
        <v>42286</v>
      </c>
      <c r="Z6" s="95" t="s">
        <v>21589</v>
      </c>
      <c r="AA6" s="183"/>
      <c r="AB6" s="175" t="s">
        <v>18</v>
      </c>
      <c r="AC6" s="176" t="s">
        <v>18</v>
      </c>
      <c r="AD6" s="12"/>
      <c r="AE6" s="12"/>
      <c r="AF6" s="12"/>
      <c r="AG6" s="12"/>
      <c r="AH6" s="12"/>
      <c r="AI6" s="12"/>
      <c r="AJ6" s="12"/>
      <c r="AK6" s="12"/>
      <c r="AL6" s="12"/>
      <c r="AM6" s="12"/>
      <c r="AN6" s="12"/>
      <c r="AO6" s="12"/>
    </row>
    <row r="7" spans="1:41" ht="14.4">
      <c r="A7" s="239" t="s">
        <v>21591</v>
      </c>
      <c r="B7" s="61" t="s">
        <v>89</v>
      </c>
      <c r="C7" s="66">
        <v>42278</v>
      </c>
      <c r="D7" s="66" t="s">
        <v>229</v>
      </c>
      <c r="E7" s="185" t="s">
        <v>30</v>
      </c>
      <c r="F7" s="244" t="s">
        <v>21554</v>
      </c>
      <c r="G7" s="184" t="s">
        <v>30</v>
      </c>
      <c r="H7" s="175">
        <v>42293</v>
      </c>
      <c r="I7" s="61"/>
      <c r="J7" s="184"/>
      <c r="K7" s="330" t="s">
        <v>21592</v>
      </c>
      <c r="L7" s="61" t="s">
        <v>21593</v>
      </c>
      <c r="M7" s="447" t="s">
        <v>95</v>
      </c>
      <c r="N7" s="61" t="s">
        <v>21594</v>
      </c>
      <c r="O7" s="185" t="s">
        <v>117</v>
      </c>
      <c r="P7" s="406"/>
      <c r="Q7" s="61"/>
      <c r="R7" s="61"/>
      <c r="S7" s="61"/>
      <c r="T7" s="66"/>
      <c r="U7" s="61" t="s">
        <v>108</v>
      </c>
      <c r="V7" s="66"/>
      <c r="W7" s="61"/>
      <c r="X7" s="66" t="s">
        <v>18</v>
      </c>
      <c r="Y7" s="66">
        <v>42286</v>
      </c>
      <c r="Z7" s="95" t="s">
        <v>21596</v>
      </c>
      <c r="AA7" s="183"/>
      <c r="AB7" s="175" t="s">
        <v>18</v>
      </c>
      <c r="AC7" s="176" t="s">
        <v>18</v>
      </c>
      <c r="AD7" s="12"/>
      <c r="AE7" s="12"/>
      <c r="AF7" s="12"/>
      <c r="AG7" s="12"/>
      <c r="AH7" s="12"/>
      <c r="AI7" s="12"/>
      <c r="AJ7" s="12"/>
      <c r="AK7" s="12"/>
      <c r="AL7" s="12"/>
      <c r="AM7" s="12"/>
      <c r="AN7" s="12"/>
      <c r="AO7" s="12"/>
    </row>
    <row r="8" spans="1:41" ht="12.85" customHeight="1">
      <c r="A8" s="239" t="s">
        <v>21599</v>
      </c>
      <c r="B8" s="61" t="s">
        <v>7094</v>
      </c>
      <c r="C8" s="66">
        <v>42278</v>
      </c>
      <c r="D8" s="66" t="s">
        <v>1027</v>
      </c>
      <c r="E8" s="185" t="s">
        <v>196</v>
      </c>
      <c r="F8" s="244" t="s">
        <v>21600</v>
      </c>
      <c r="G8" s="184" t="s">
        <v>112</v>
      </c>
      <c r="H8" s="175">
        <v>42293</v>
      </c>
      <c r="I8" s="61" t="s">
        <v>18</v>
      </c>
      <c r="J8" s="184" t="s">
        <v>14</v>
      </c>
      <c r="K8" s="330" t="s">
        <v>16037</v>
      </c>
      <c r="L8" s="61" t="s">
        <v>21601</v>
      </c>
      <c r="M8" s="447" t="s">
        <v>249</v>
      </c>
      <c r="N8" s="61" t="s">
        <v>21603</v>
      </c>
      <c r="O8" s="185" t="s">
        <v>116</v>
      </c>
      <c r="P8" s="406">
        <v>42283</v>
      </c>
      <c r="Q8" s="61"/>
      <c r="R8" s="61"/>
      <c r="S8" s="61"/>
      <c r="T8" s="66"/>
      <c r="U8" s="61" t="s">
        <v>108</v>
      </c>
      <c r="V8" s="66"/>
      <c r="W8" s="61"/>
      <c r="X8" s="66"/>
      <c r="Y8" s="66"/>
      <c r="Z8" s="95"/>
      <c r="AA8" s="183"/>
      <c r="AB8" s="356"/>
      <c r="AC8" s="184"/>
      <c r="AD8" s="12"/>
      <c r="AE8" s="12"/>
      <c r="AF8" s="12"/>
      <c r="AG8" s="12"/>
      <c r="AH8" s="12"/>
      <c r="AI8" s="12"/>
      <c r="AJ8" s="12"/>
      <c r="AK8" s="12"/>
      <c r="AL8" s="12"/>
      <c r="AM8" s="12"/>
      <c r="AN8" s="12"/>
      <c r="AO8" s="12"/>
    </row>
    <row r="9" spans="1:41" ht="14.4">
      <c r="A9" s="239" t="s">
        <v>21605</v>
      </c>
      <c r="B9" s="61" t="s">
        <v>89</v>
      </c>
      <c r="C9" s="66">
        <v>42278</v>
      </c>
      <c r="D9" s="66" t="s">
        <v>1027</v>
      </c>
      <c r="E9" s="185" t="s">
        <v>196</v>
      </c>
      <c r="F9" s="244" t="s">
        <v>21600</v>
      </c>
      <c r="G9" s="184" t="s">
        <v>112</v>
      </c>
      <c r="H9" s="175">
        <v>42293</v>
      </c>
      <c r="I9" s="61" t="s">
        <v>18</v>
      </c>
      <c r="J9" s="184" t="s">
        <v>18</v>
      </c>
      <c r="K9" s="330" t="s">
        <v>21609</v>
      </c>
      <c r="L9" s="61" t="s">
        <v>21610</v>
      </c>
      <c r="M9" s="447" t="s">
        <v>271</v>
      </c>
      <c r="N9" s="61" t="s">
        <v>21611</v>
      </c>
      <c r="O9" s="185" t="s">
        <v>116</v>
      </c>
      <c r="P9" s="406"/>
      <c r="Q9" s="61" t="s">
        <v>18</v>
      </c>
      <c r="R9" s="61"/>
      <c r="S9" s="61"/>
      <c r="T9" s="66"/>
      <c r="U9" s="61" t="s">
        <v>108</v>
      </c>
      <c r="V9" s="66"/>
      <c r="W9" s="61"/>
      <c r="X9" s="66" t="s">
        <v>1841</v>
      </c>
      <c r="Y9" s="66">
        <v>42422</v>
      </c>
      <c r="Z9" s="95"/>
      <c r="AA9" s="183"/>
      <c r="AB9" s="356"/>
      <c r="AC9" s="184"/>
      <c r="AD9" s="12"/>
      <c r="AE9" s="12"/>
      <c r="AF9" s="12"/>
      <c r="AG9" s="12"/>
      <c r="AH9" s="12"/>
      <c r="AI9" s="12"/>
      <c r="AJ9" s="12"/>
      <c r="AK9" s="12"/>
      <c r="AL9" s="12"/>
      <c r="AM9" s="12"/>
      <c r="AN9" s="12"/>
      <c r="AO9" s="12"/>
    </row>
    <row r="10" spans="1:41" ht="14.4">
      <c r="A10" s="239" t="s">
        <v>21613</v>
      </c>
      <c r="B10" s="61" t="s">
        <v>89</v>
      </c>
      <c r="C10" s="66">
        <v>42278</v>
      </c>
      <c r="D10" s="66" t="s">
        <v>1027</v>
      </c>
      <c r="E10" s="185" t="s">
        <v>196</v>
      </c>
      <c r="F10" s="244" t="s">
        <v>21600</v>
      </c>
      <c r="G10" s="184" t="s">
        <v>112</v>
      </c>
      <c r="H10" s="175">
        <v>42293</v>
      </c>
      <c r="I10" s="61" t="s">
        <v>18</v>
      </c>
      <c r="J10" s="184" t="s">
        <v>18</v>
      </c>
      <c r="K10" s="330" t="s">
        <v>21615</v>
      </c>
      <c r="L10" s="61" t="s">
        <v>21616</v>
      </c>
      <c r="M10" s="447" t="s">
        <v>27</v>
      </c>
      <c r="N10" s="61" t="s">
        <v>21617</v>
      </c>
      <c r="O10" s="185" t="s">
        <v>116</v>
      </c>
      <c r="P10" s="406"/>
      <c r="Q10" s="61"/>
      <c r="R10" s="61"/>
      <c r="S10" s="61"/>
      <c r="T10" s="66" t="s">
        <v>1841</v>
      </c>
      <c r="U10" s="61" t="s">
        <v>108</v>
      </c>
      <c r="V10" s="66"/>
      <c r="W10" s="61"/>
      <c r="X10" s="66"/>
      <c r="Y10" s="66"/>
      <c r="Z10" s="95" t="s">
        <v>21619</v>
      </c>
      <c r="AA10" s="183"/>
      <c r="AB10" s="356"/>
      <c r="AC10" s="184"/>
      <c r="AD10" s="12"/>
      <c r="AE10" s="12"/>
      <c r="AF10" s="12"/>
      <c r="AG10" s="12"/>
      <c r="AH10" s="12"/>
      <c r="AI10" s="12"/>
      <c r="AJ10" s="12"/>
      <c r="AK10" s="12"/>
      <c r="AL10" s="12"/>
      <c r="AM10" s="12"/>
      <c r="AN10" s="12"/>
      <c r="AO10" s="12"/>
    </row>
    <row r="11" spans="1:41" ht="14.4">
      <c r="A11" s="239" t="s">
        <v>21620</v>
      </c>
      <c r="B11" s="61" t="s">
        <v>89</v>
      </c>
      <c r="C11" s="66">
        <v>42279</v>
      </c>
      <c r="D11" s="66" t="s">
        <v>1027</v>
      </c>
      <c r="E11" s="185" t="s">
        <v>112</v>
      </c>
      <c r="F11" s="244" t="s">
        <v>21600</v>
      </c>
      <c r="G11" s="184" t="s">
        <v>112</v>
      </c>
      <c r="H11" s="175">
        <v>42296</v>
      </c>
      <c r="I11" s="61" t="s">
        <v>18</v>
      </c>
      <c r="J11" s="184" t="s">
        <v>14</v>
      </c>
      <c r="K11" s="330" t="s">
        <v>302</v>
      </c>
      <c r="L11" s="61" t="s">
        <v>21622</v>
      </c>
      <c r="M11" s="447" t="s">
        <v>27</v>
      </c>
      <c r="N11" s="61">
        <v>2015735181</v>
      </c>
      <c r="O11" s="185" t="s">
        <v>116</v>
      </c>
      <c r="P11" s="406"/>
      <c r="Q11" s="61"/>
      <c r="R11" s="61"/>
      <c r="S11" s="61"/>
      <c r="T11" s="66"/>
      <c r="U11" s="61" t="s">
        <v>108</v>
      </c>
      <c r="V11" s="66"/>
      <c r="W11" s="61"/>
      <c r="X11" s="66" t="s">
        <v>1841</v>
      </c>
      <c r="Y11" s="66">
        <v>42283</v>
      </c>
      <c r="Z11" s="95" t="s">
        <v>21623</v>
      </c>
      <c r="AA11" s="183"/>
      <c r="AB11" s="356"/>
      <c r="AC11" s="184"/>
      <c r="AD11" s="12"/>
      <c r="AE11" s="12"/>
      <c r="AF11" s="12"/>
      <c r="AG11" s="12"/>
      <c r="AH11" s="12"/>
      <c r="AI11" s="12"/>
      <c r="AJ11" s="12"/>
      <c r="AK11" s="12"/>
      <c r="AL11" s="12"/>
      <c r="AM11" s="12"/>
      <c r="AN11" s="12"/>
      <c r="AO11" s="12"/>
    </row>
    <row r="12" spans="1:41" ht="14.4">
      <c r="A12" s="239" t="s">
        <v>21624</v>
      </c>
      <c r="B12" s="61" t="s">
        <v>89</v>
      </c>
      <c r="C12" s="66">
        <v>42279</v>
      </c>
      <c r="D12" s="66" t="s">
        <v>1027</v>
      </c>
      <c r="E12" s="185" t="s">
        <v>112</v>
      </c>
      <c r="F12" s="244" t="s">
        <v>21600</v>
      </c>
      <c r="G12" s="184" t="s">
        <v>112</v>
      </c>
      <c r="H12" s="175">
        <v>42296</v>
      </c>
      <c r="I12" s="61" t="s">
        <v>18</v>
      </c>
      <c r="J12" s="184" t="s">
        <v>14</v>
      </c>
      <c r="K12" s="330" t="s">
        <v>21626</v>
      </c>
      <c r="L12" s="61" t="s">
        <v>21627</v>
      </c>
      <c r="M12" s="447"/>
      <c r="N12" s="61" t="s">
        <v>21628</v>
      </c>
      <c r="O12" s="185" t="s">
        <v>116</v>
      </c>
      <c r="P12" s="406"/>
      <c r="Q12" s="61"/>
      <c r="R12" s="61"/>
      <c r="S12" s="61"/>
      <c r="T12" s="66"/>
      <c r="U12" s="61" t="s">
        <v>108</v>
      </c>
      <c r="V12" s="66"/>
      <c r="W12" s="61"/>
      <c r="X12" s="66" t="s">
        <v>1841</v>
      </c>
      <c r="Y12" s="66">
        <v>42283</v>
      </c>
      <c r="Z12" s="95" t="s">
        <v>21631</v>
      </c>
      <c r="AA12" s="183"/>
      <c r="AB12" s="356"/>
      <c r="AC12" s="184"/>
      <c r="AD12" s="12"/>
      <c r="AE12" s="12"/>
      <c r="AF12" s="12"/>
      <c r="AG12" s="12"/>
      <c r="AH12" s="12"/>
      <c r="AI12" s="12"/>
      <c r="AJ12" s="12"/>
      <c r="AK12" s="12"/>
      <c r="AL12" s="12"/>
      <c r="AM12" s="12"/>
      <c r="AN12" s="12"/>
      <c r="AO12" s="12"/>
    </row>
    <row r="13" spans="1:41" ht="12.85" customHeight="1">
      <c r="A13" s="239" t="s">
        <v>21632</v>
      </c>
      <c r="B13" s="61" t="s">
        <v>89</v>
      </c>
      <c r="C13" s="66">
        <v>42279</v>
      </c>
      <c r="D13" s="66" t="s">
        <v>1027</v>
      </c>
      <c r="E13" s="185" t="s">
        <v>19</v>
      </c>
      <c r="F13" s="244" t="s">
        <v>21554</v>
      </c>
      <c r="G13" s="184" t="s">
        <v>30</v>
      </c>
      <c r="H13" s="175">
        <v>42296</v>
      </c>
      <c r="I13" s="61" t="s">
        <v>18</v>
      </c>
      <c r="J13" s="184" t="s">
        <v>18</v>
      </c>
      <c r="K13" s="330" t="s">
        <v>145</v>
      </c>
      <c r="L13" s="61" t="s">
        <v>21634</v>
      </c>
      <c r="M13" s="447" t="s">
        <v>20</v>
      </c>
      <c r="N13" s="61" t="s">
        <v>21635</v>
      </c>
      <c r="O13" s="185" t="s">
        <v>17</v>
      </c>
      <c r="P13" s="406"/>
      <c r="Q13" s="61"/>
      <c r="R13" s="61"/>
      <c r="S13" s="61"/>
      <c r="T13" s="66"/>
      <c r="U13" s="61" t="s">
        <v>108</v>
      </c>
      <c r="V13" s="66"/>
      <c r="W13" s="61"/>
      <c r="X13" s="66" t="s">
        <v>18</v>
      </c>
      <c r="Y13" s="66">
        <v>42283</v>
      </c>
      <c r="Z13" s="95" t="s">
        <v>21636</v>
      </c>
      <c r="AA13" s="183"/>
      <c r="AB13" s="175" t="s">
        <v>18</v>
      </c>
      <c r="AC13" s="176" t="s">
        <v>18</v>
      </c>
      <c r="AD13" s="12"/>
      <c r="AE13" s="12"/>
      <c r="AF13" s="12"/>
      <c r="AG13" s="12"/>
      <c r="AH13" s="12"/>
      <c r="AI13" s="12"/>
      <c r="AJ13" s="12"/>
      <c r="AK13" s="12"/>
      <c r="AL13" s="12"/>
      <c r="AM13" s="12"/>
      <c r="AN13" s="12"/>
      <c r="AO13" s="12"/>
    </row>
    <row r="14" spans="1:41" ht="14.4">
      <c r="A14" s="239" t="s">
        <v>21638</v>
      </c>
      <c r="B14" s="61" t="s">
        <v>89</v>
      </c>
      <c r="C14" s="66">
        <v>42279</v>
      </c>
      <c r="D14" s="66" t="s">
        <v>1027</v>
      </c>
      <c r="E14" s="185" t="s">
        <v>19</v>
      </c>
      <c r="F14" s="244" t="s">
        <v>21554</v>
      </c>
      <c r="G14" s="184" t="s">
        <v>43</v>
      </c>
      <c r="H14" s="175">
        <v>42296</v>
      </c>
      <c r="I14" s="61" t="s">
        <v>18</v>
      </c>
      <c r="J14" s="184" t="s">
        <v>18</v>
      </c>
      <c r="K14" s="330" t="s">
        <v>21640</v>
      </c>
      <c r="L14" s="61" t="s">
        <v>21641</v>
      </c>
      <c r="M14" s="447"/>
      <c r="N14" s="61" t="s">
        <v>21643</v>
      </c>
      <c r="O14" s="185" t="s">
        <v>17</v>
      </c>
      <c r="P14" s="406"/>
      <c r="Q14" s="61"/>
      <c r="R14" s="61"/>
      <c r="S14" s="61"/>
      <c r="T14" s="66"/>
      <c r="U14" s="61" t="s">
        <v>108</v>
      </c>
      <c r="V14" s="66"/>
      <c r="W14" s="61"/>
      <c r="X14" s="66" t="s">
        <v>1841</v>
      </c>
      <c r="Y14" s="66">
        <v>42286</v>
      </c>
      <c r="Z14" s="95" t="s">
        <v>21646</v>
      </c>
      <c r="AA14" s="183"/>
      <c r="AB14" s="175" t="s">
        <v>18</v>
      </c>
      <c r="AC14" s="176" t="s">
        <v>18</v>
      </c>
      <c r="AD14" s="12"/>
      <c r="AE14" s="12"/>
      <c r="AF14" s="12"/>
      <c r="AG14" s="12"/>
      <c r="AH14" s="12"/>
      <c r="AI14" s="12"/>
      <c r="AJ14" s="12"/>
      <c r="AK14" s="12"/>
      <c r="AL14" s="12"/>
      <c r="AM14" s="12"/>
      <c r="AN14" s="12"/>
      <c r="AO14" s="12"/>
    </row>
    <row r="15" spans="1:41" ht="12.85" customHeight="1">
      <c r="A15" s="239" t="s">
        <v>21647</v>
      </c>
      <c r="B15" s="61" t="s">
        <v>89</v>
      </c>
      <c r="C15" s="66">
        <v>42279</v>
      </c>
      <c r="D15" s="66" t="s">
        <v>1027</v>
      </c>
      <c r="E15" s="185" t="s">
        <v>19</v>
      </c>
      <c r="F15" s="244" t="s">
        <v>21554</v>
      </c>
      <c r="G15" s="184" t="s">
        <v>43</v>
      </c>
      <c r="H15" s="175">
        <v>42296</v>
      </c>
      <c r="I15" s="61" t="s">
        <v>18</v>
      </c>
      <c r="J15" s="184" t="s">
        <v>14</v>
      </c>
      <c r="K15" s="330" t="s">
        <v>21648</v>
      </c>
      <c r="L15" s="61"/>
      <c r="M15" s="447" t="s">
        <v>20</v>
      </c>
      <c r="N15" s="61"/>
      <c r="O15" s="185"/>
      <c r="P15" s="406"/>
      <c r="Q15" s="61"/>
      <c r="R15" s="61"/>
      <c r="S15" s="61"/>
      <c r="T15" s="66"/>
      <c r="U15" s="61" t="s">
        <v>108</v>
      </c>
      <c r="V15" s="66"/>
      <c r="W15" s="61"/>
      <c r="X15" s="66" t="s">
        <v>14</v>
      </c>
      <c r="Y15" s="66">
        <v>42282</v>
      </c>
      <c r="Z15" s="95" t="s">
        <v>21649</v>
      </c>
      <c r="AA15" s="183"/>
      <c r="AB15" s="175" t="s">
        <v>18</v>
      </c>
      <c r="AC15" s="176" t="s">
        <v>18</v>
      </c>
      <c r="AD15" s="12"/>
      <c r="AE15" s="12"/>
      <c r="AF15" s="12"/>
      <c r="AG15" s="12"/>
      <c r="AH15" s="12"/>
      <c r="AI15" s="12"/>
      <c r="AJ15" s="12"/>
      <c r="AK15" s="12"/>
      <c r="AL15" s="12"/>
      <c r="AM15" s="12"/>
      <c r="AN15" s="12"/>
      <c r="AO15" s="12"/>
    </row>
    <row r="16" spans="1:41" ht="12.85" customHeight="1">
      <c r="A16" s="239" t="s">
        <v>21650</v>
      </c>
      <c r="B16" s="61" t="s">
        <v>89</v>
      </c>
      <c r="C16" s="66">
        <v>42279</v>
      </c>
      <c r="D16" s="66" t="s">
        <v>1027</v>
      </c>
      <c r="E16" s="185" t="s">
        <v>19</v>
      </c>
      <c r="F16" s="244" t="s">
        <v>21554</v>
      </c>
      <c r="G16" s="184" t="s">
        <v>43</v>
      </c>
      <c r="H16" s="175">
        <v>42296</v>
      </c>
      <c r="I16" s="61" t="s">
        <v>18</v>
      </c>
      <c r="J16" s="184" t="s">
        <v>14</v>
      </c>
      <c r="K16" s="330" t="s">
        <v>21648</v>
      </c>
      <c r="L16" s="61"/>
      <c r="M16" s="447" t="s">
        <v>20</v>
      </c>
      <c r="N16" s="61"/>
      <c r="O16" s="185"/>
      <c r="P16" s="406"/>
      <c r="Q16" s="61"/>
      <c r="R16" s="61"/>
      <c r="S16" s="61"/>
      <c r="T16" s="66"/>
      <c r="U16" s="61" t="s">
        <v>108</v>
      </c>
      <c r="V16" s="66"/>
      <c r="W16" s="61"/>
      <c r="X16" s="66" t="s">
        <v>14</v>
      </c>
      <c r="Y16" s="66">
        <v>42282</v>
      </c>
      <c r="Z16" s="95" t="s">
        <v>21649</v>
      </c>
      <c r="AA16" s="183"/>
      <c r="AB16" s="175" t="s">
        <v>18</v>
      </c>
      <c r="AC16" s="176" t="s">
        <v>18</v>
      </c>
      <c r="AD16" s="12"/>
      <c r="AE16" s="12"/>
      <c r="AF16" s="12"/>
      <c r="AG16" s="12"/>
      <c r="AH16" s="12"/>
      <c r="AI16" s="12"/>
      <c r="AJ16" s="12"/>
      <c r="AK16" s="12"/>
      <c r="AL16" s="12"/>
      <c r="AM16" s="12"/>
      <c r="AN16" s="12"/>
      <c r="AO16" s="12"/>
    </row>
    <row r="17" spans="1:41" ht="12.85" customHeight="1">
      <c r="A17" s="239" t="s">
        <v>21653</v>
      </c>
      <c r="B17" s="61" t="s">
        <v>89</v>
      </c>
      <c r="C17" s="66">
        <v>42279</v>
      </c>
      <c r="D17" s="66" t="s">
        <v>1027</v>
      </c>
      <c r="E17" s="185" t="s">
        <v>19</v>
      </c>
      <c r="F17" s="244" t="s">
        <v>21554</v>
      </c>
      <c r="G17" s="184" t="s">
        <v>30</v>
      </c>
      <c r="H17" s="175">
        <v>42296</v>
      </c>
      <c r="I17" s="61" t="s">
        <v>18</v>
      </c>
      <c r="J17" s="184" t="s">
        <v>18</v>
      </c>
      <c r="K17" s="330" t="s">
        <v>302</v>
      </c>
      <c r="L17" s="61"/>
      <c r="M17" s="447" t="s">
        <v>355</v>
      </c>
      <c r="N17" s="61" t="s">
        <v>21655</v>
      </c>
      <c r="O17" s="185" t="s">
        <v>17</v>
      </c>
      <c r="P17" s="406"/>
      <c r="Q17" s="61"/>
      <c r="R17" s="61"/>
      <c r="S17" s="61"/>
      <c r="T17" s="66"/>
      <c r="U17" s="61" t="s">
        <v>108</v>
      </c>
      <c r="V17" s="66"/>
      <c r="W17" s="61"/>
      <c r="X17" s="66" t="s">
        <v>18</v>
      </c>
      <c r="Y17" s="66">
        <v>42283</v>
      </c>
      <c r="Z17" s="95" t="s">
        <v>21657</v>
      </c>
      <c r="AA17" s="183"/>
      <c r="AB17" s="175" t="s">
        <v>18</v>
      </c>
      <c r="AC17" s="176" t="s">
        <v>18</v>
      </c>
      <c r="AD17" s="12"/>
      <c r="AE17" s="12"/>
      <c r="AF17" s="12"/>
      <c r="AG17" s="12"/>
      <c r="AH17" s="12"/>
      <c r="AI17" s="12"/>
      <c r="AJ17" s="12"/>
      <c r="AK17" s="12"/>
      <c r="AL17" s="12"/>
      <c r="AM17" s="12"/>
      <c r="AN17" s="12"/>
      <c r="AO17" s="12"/>
    </row>
    <row r="18" spans="1:41" ht="12.85" customHeight="1">
      <c r="A18" s="239" t="s">
        <v>21658</v>
      </c>
      <c r="B18" s="61" t="s">
        <v>89</v>
      </c>
      <c r="C18" s="66">
        <v>42279</v>
      </c>
      <c r="D18" s="66" t="s">
        <v>1027</v>
      </c>
      <c r="E18" s="185" t="s">
        <v>23</v>
      </c>
      <c r="F18" s="244" t="s">
        <v>21554</v>
      </c>
      <c r="G18" s="184" t="s">
        <v>23</v>
      </c>
      <c r="H18" s="175">
        <v>42296</v>
      </c>
      <c r="I18" s="61" t="s">
        <v>18</v>
      </c>
      <c r="J18" s="184" t="s">
        <v>18</v>
      </c>
      <c r="K18" s="330" t="s">
        <v>4560</v>
      </c>
      <c r="L18" s="61"/>
      <c r="M18" s="447" t="s">
        <v>114</v>
      </c>
      <c r="N18" s="61" t="s">
        <v>21660</v>
      </c>
      <c r="O18" s="185" t="s">
        <v>28</v>
      </c>
      <c r="P18" s="406"/>
      <c r="Q18" s="61"/>
      <c r="R18" s="61"/>
      <c r="S18" s="61"/>
      <c r="T18" s="66"/>
      <c r="U18" s="61" t="s">
        <v>108</v>
      </c>
      <c r="V18" s="66"/>
      <c r="W18" s="61"/>
      <c r="X18" s="66" t="s">
        <v>1841</v>
      </c>
      <c r="Y18" s="66">
        <v>42284</v>
      </c>
      <c r="Z18" s="95"/>
      <c r="AA18" s="183"/>
      <c r="AB18" s="175" t="s">
        <v>18</v>
      </c>
      <c r="AC18" s="176" t="s">
        <v>18</v>
      </c>
      <c r="AD18" s="12"/>
      <c r="AE18" s="12"/>
      <c r="AF18" s="12"/>
      <c r="AG18" s="12"/>
      <c r="AH18" s="12"/>
      <c r="AI18" s="12"/>
      <c r="AJ18" s="12"/>
      <c r="AK18" s="12"/>
      <c r="AL18" s="12"/>
      <c r="AM18" s="12"/>
      <c r="AN18" s="12"/>
      <c r="AO18" s="12"/>
    </row>
    <row r="19" spans="1:41" ht="12.85" customHeight="1">
      <c r="A19" s="239" t="s">
        <v>21662</v>
      </c>
      <c r="B19" s="61" t="s">
        <v>89</v>
      </c>
      <c r="C19" s="66">
        <v>42278</v>
      </c>
      <c r="D19" s="66" t="s">
        <v>1027</v>
      </c>
      <c r="E19" s="185" t="s">
        <v>12</v>
      </c>
      <c r="F19" s="244" t="s">
        <v>21554</v>
      </c>
      <c r="G19" s="184" t="s">
        <v>12</v>
      </c>
      <c r="H19" s="175">
        <v>42293</v>
      </c>
      <c r="I19" s="61" t="s">
        <v>18</v>
      </c>
      <c r="J19" s="184" t="s">
        <v>18</v>
      </c>
      <c r="K19" s="330" t="s">
        <v>1277</v>
      </c>
      <c r="L19" s="61" t="s">
        <v>21663</v>
      </c>
      <c r="M19" s="447" t="s">
        <v>27</v>
      </c>
      <c r="N19" s="61" t="s">
        <v>21664</v>
      </c>
      <c r="O19" s="185" t="s">
        <v>17</v>
      </c>
      <c r="P19" s="406"/>
      <c r="Q19" s="61"/>
      <c r="R19" s="61"/>
      <c r="S19" s="61"/>
      <c r="T19" s="66"/>
      <c r="U19" s="61" t="s">
        <v>108</v>
      </c>
      <c r="V19" s="66"/>
      <c r="W19" s="61"/>
      <c r="X19" s="66" t="s">
        <v>14</v>
      </c>
      <c r="Y19" s="66">
        <v>42292</v>
      </c>
      <c r="Z19" s="95" t="s">
        <v>21665</v>
      </c>
      <c r="AA19" s="183"/>
      <c r="AB19" s="175" t="s">
        <v>18</v>
      </c>
      <c r="AC19" s="176" t="s">
        <v>18</v>
      </c>
      <c r="AD19" s="12"/>
      <c r="AE19" s="12"/>
      <c r="AF19" s="12"/>
      <c r="AG19" s="12"/>
      <c r="AH19" s="12"/>
      <c r="AI19" s="12"/>
      <c r="AJ19" s="12"/>
      <c r="AK19" s="12"/>
      <c r="AL19" s="12"/>
      <c r="AM19" s="12"/>
      <c r="AN19" s="12"/>
      <c r="AO19" s="12"/>
    </row>
    <row r="20" spans="1:41" ht="14.4">
      <c r="A20" s="239" t="s">
        <v>21666</v>
      </c>
      <c r="B20" s="61" t="s">
        <v>89</v>
      </c>
      <c r="C20" s="66">
        <v>42278</v>
      </c>
      <c r="D20" s="66" t="s">
        <v>1027</v>
      </c>
      <c r="E20" s="185" t="s">
        <v>23</v>
      </c>
      <c r="F20" s="244" t="s">
        <v>21554</v>
      </c>
      <c r="G20" s="184" t="s">
        <v>23</v>
      </c>
      <c r="H20" s="175">
        <v>42293</v>
      </c>
      <c r="I20" s="61" t="s">
        <v>18</v>
      </c>
      <c r="J20" s="184" t="s">
        <v>18</v>
      </c>
      <c r="K20" s="330" t="s">
        <v>21667</v>
      </c>
      <c r="L20" s="61"/>
      <c r="M20" s="447" t="s">
        <v>44</v>
      </c>
      <c r="N20" s="61" t="s">
        <v>21668</v>
      </c>
      <c r="O20" s="185" t="s">
        <v>28</v>
      </c>
      <c r="P20" s="406"/>
      <c r="Q20" s="61"/>
      <c r="R20" s="61"/>
      <c r="S20" s="61"/>
      <c r="T20" s="66"/>
      <c r="U20" s="61" t="s">
        <v>108</v>
      </c>
      <c r="V20" s="66"/>
      <c r="W20" s="61"/>
      <c r="X20" s="66" t="s">
        <v>1841</v>
      </c>
      <c r="Y20" s="66">
        <v>42284</v>
      </c>
      <c r="Z20" s="95"/>
      <c r="AA20" s="183"/>
      <c r="AB20" s="175" t="s">
        <v>18</v>
      </c>
      <c r="AC20" s="176" t="s">
        <v>18</v>
      </c>
      <c r="AD20" s="12"/>
      <c r="AE20" s="12"/>
      <c r="AF20" s="12"/>
      <c r="AG20" s="12"/>
      <c r="AH20" s="12"/>
      <c r="AI20" s="12"/>
      <c r="AJ20" s="12"/>
      <c r="AK20" s="12"/>
      <c r="AL20" s="12"/>
      <c r="AM20" s="12"/>
      <c r="AN20" s="12"/>
      <c r="AO20" s="12"/>
    </row>
    <row r="21" spans="1:41" ht="12.85" customHeight="1">
      <c r="A21" s="239" t="s">
        <v>21670</v>
      </c>
      <c r="B21" s="61" t="s">
        <v>89</v>
      </c>
      <c r="C21" s="66">
        <v>42278</v>
      </c>
      <c r="D21" s="66" t="s">
        <v>1027</v>
      </c>
      <c r="E21" s="185" t="s">
        <v>23</v>
      </c>
      <c r="F21" s="244" t="s">
        <v>21554</v>
      </c>
      <c r="G21" s="184" t="s">
        <v>23</v>
      </c>
      <c r="H21" s="175">
        <v>42293</v>
      </c>
      <c r="I21" s="61" t="s">
        <v>18</v>
      </c>
      <c r="J21" s="184" t="s">
        <v>18</v>
      </c>
      <c r="K21" s="330" t="s">
        <v>302</v>
      </c>
      <c r="L21" s="61"/>
      <c r="M21" s="447" t="s">
        <v>44</v>
      </c>
      <c r="N21" s="61" t="s">
        <v>21673</v>
      </c>
      <c r="O21" s="185" t="s">
        <v>133</v>
      </c>
      <c r="P21" s="406"/>
      <c r="Q21" s="61"/>
      <c r="R21" s="61"/>
      <c r="S21" s="61"/>
      <c r="T21" s="66"/>
      <c r="U21" s="61" t="s">
        <v>108</v>
      </c>
      <c r="V21" s="66"/>
      <c r="W21" s="61"/>
      <c r="X21" s="66" t="s">
        <v>1841</v>
      </c>
      <c r="Y21" s="66">
        <v>42284</v>
      </c>
      <c r="Z21" s="95"/>
      <c r="AA21" s="183"/>
      <c r="AB21" s="175" t="s">
        <v>18</v>
      </c>
      <c r="AC21" s="176" t="s">
        <v>18</v>
      </c>
      <c r="AD21" s="12"/>
      <c r="AE21" s="12"/>
      <c r="AF21" s="12"/>
      <c r="AG21" s="12"/>
      <c r="AH21" s="12"/>
      <c r="AI21" s="12"/>
      <c r="AJ21" s="12"/>
      <c r="AK21" s="12"/>
      <c r="AL21" s="12"/>
      <c r="AM21" s="12"/>
      <c r="AN21" s="12"/>
      <c r="AO21" s="12"/>
    </row>
    <row r="22" spans="1:41" ht="21.05" customHeight="1">
      <c r="A22" s="239" t="s">
        <v>21675</v>
      </c>
      <c r="B22" s="61" t="s">
        <v>89</v>
      </c>
      <c r="C22" s="66">
        <v>42279</v>
      </c>
      <c r="D22" s="66" t="s">
        <v>1027</v>
      </c>
      <c r="E22" s="185" t="s">
        <v>23</v>
      </c>
      <c r="F22" s="244" t="s">
        <v>21554</v>
      </c>
      <c r="G22" s="184" t="s">
        <v>43</v>
      </c>
      <c r="H22" s="175">
        <v>42296</v>
      </c>
      <c r="I22" s="61" t="s">
        <v>18</v>
      </c>
      <c r="J22" s="184" t="s">
        <v>14</v>
      </c>
      <c r="K22" s="330" t="s">
        <v>21676</v>
      </c>
      <c r="L22" s="61" t="s">
        <v>21677</v>
      </c>
      <c r="M22" s="447" t="s">
        <v>20</v>
      </c>
      <c r="N22" s="61"/>
      <c r="O22" s="185"/>
      <c r="P22" s="406"/>
      <c r="Q22" s="61"/>
      <c r="R22" s="61"/>
      <c r="S22" s="61"/>
      <c r="T22" s="66"/>
      <c r="U22" s="61" t="s">
        <v>108</v>
      </c>
      <c r="V22" s="66"/>
      <c r="W22" s="61"/>
      <c r="X22" s="66" t="s">
        <v>14</v>
      </c>
      <c r="Y22" s="66">
        <v>42282</v>
      </c>
      <c r="Z22" s="95" t="s">
        <v>21649</v>
      </c>
      <c r="AA22" s="183"/>
      <c r="AB22" s="175" t="s">
        <v>18</v>
      </c>
      <c r="AC22" s="176" t="s">
        <v>18</v>
      </c>
      <c r="AD22" s="12"/>
      <c r="AE22" s="12"/>
      <c r="AF22" s="12"/>
      <c r="AG22" s="12"/>
      <c r="AH22" s="12"/>
      <c r="AI22" s="12"/>
      <c r="AJ22" s="12"/>
      <c r="AK22" s="12"/>
      <c r="AL22" s="12"/>
      <c r="AM22" s="12"/>
      <c r="AN22" s="12"/>
      <c r="AO22" s="12"/>
    </row>
    <row r="23" spans="1:41" ht="14.4">
      <c r="A23" s="239" t="s">
        <v>21679</v>
      </c>
      <c r="B23" s="61" t="s">
        <v>89</v>
      </c>
      <c r="C23" s="66">
        <v>42279</v>
      </c>
      <c r="D23" s="66" t="s">
        <v>1027</v>
      </c>
      <c r="E23" s="185" t="s">
        <v>23</v>
      </c>
      <c r="F23" s="244" t="s">
        <v>21554</v>
      </c>
      <c r="G23" s="184" t="s">
        <v>21680</v>
      </c>
      <c r="H23" s="175">
        <v>42296</v>
      </c>
      <c r="I23" s="61" t="s">
        <v>18</v>
      </c>
      <c r="J23" s="184" t="s">
        <v>18</v>
      </c>
      <c r="K23" s="330" t="s">
        <v>21681</v>
      </c>
      <c r="L23" s="61"/>
      <c r="M23" s="447"/>
      <c r="N23" s="61" t="s">
        <v>21684</v>
      </c>
      <c r="O23" s="185" t="s">
        <v>17</v>
      </c>
      <c r="P23" s="406"/>
      <c r="Q23" s="61"/>
      <c r="R23" s="61"/>
      <c r="S23" s="61"/>
      <c r="T23" s="66"/>
      <c r="U23" s="61" t="s">
        <v>108</v>
      </c>
      <c r="V23" s="66"/>
      <c r="W23" s="61" t="s">
        <v>18</v>
      </c>
      <c r="X23" s="66" t="s">
        <v>18</v>
      </c>
      <c r="Y23" s="66">
        <v>42284</v>
      </c>
      <c r="Z23" s="95" t="s">
        <v>21685</v>
      </c>
      <c r="AA23" s="183"/>
      <c r="AB23" s="175" t="s">
        <v>18</v>
      </c>
      <c r="AC23" s="176" t="s">
        <v>18</v>
      </c>
      <c r="AD23" s="12"/>
      <c r="AE23" s="12"/>
      <c r="AF23" s="12"/>
      <c r="AG23" s="12"/>
      <c r="AH23" s="12"/>
      <c r="AI23" s="12"/>
      <c r="AJ23" s="12"/>
      <c r="AK23" s="12"/>
      <c r="AL23" s="12"/>
      <c r="AM23" s="12"/>
      <c r="AN23" s="12"/>
      <c r="AO23" s="12"/>
    </row>
    <row r="24" spans="1:41" ht="12.85" customHeight="1">
      <c r="A24" s="239" t="s">
        <v>21686</v>
      </c>
      <c r="B24" s="61" t="s">
        <v>89</v>
      </c>
      <c r="C24" s="66">
        <v>42278</v>
      </c>
      <c r="D24" s="66" t="s">
        <v>1027</v>
      </c>
      <c r="E24" s="185" t="s">
        <v>19</v>
      </c>
      <c r="F24" s="244" t="s">
        <v>21554</v>
      </c>
      <c r="G24" s="184" t="s">
        <v>12</v>
      </c>
      <c r="H24" s="175">
        <v>42293</v>
      </c>
      <c r="I24" s="61" t="s">
        <v>18</v>
      </c>
      <c r="J24" s="184" t="s">
        <v>18</v>
      </c>
      <c r="K24" s="330" t="s">
        <v>21688</v>
      </c>
      <c r="L24" s="61" t="s">
        <v>21689</v>
      </c>
      <c r="M24" s="447" t="s">
        <v>29</v>
      </c>
      <c r="N24" s="61" t="s">
        <v>21690</v>
      </c>
      <c r="O24" s="185" t="s">
        <v>17</v>
      </c>
      <c r="P24" s="406"/>
      <c r="Q24" s="61"/>
      <c r="R24" s="61"/>
      <c r="S24" s="61"/>
      <c r="T24" s="66"/>
      <c r="U24" s="61" t="s">
        <v>108</v>
      </c>
      <c r="V24" s="66"/>
      <c r="W24" s="61"/>
      <c r="X24" s="66" t="s">
        <v>18</v>
      </c>
      <c r="Y24" s="66">
        <v>42282</v>
      </c>
      <c r="Z24" s="95"/>
      <c r="AA24" s="183"/>
      <c r="AB24" s="175" t="s">
        <v>18</v>
      </c>
      <c r="AC24" s="176" t="s">
        <v>18</v>
      </c>
      <c r="AD24" s="12"/>
      <c r="AE24" s="12"/>
      <c r="AF24" s="12"/>
      <c r="AG24" s="12"/>
      <c r="AH24" s="12"/>
      <c r="AI24" s="12"/>
      <c r="AJ24" s="12"/>
      <c r="AK24" s="12"/>
      <c r="AL24" s="12"/>
      <c r="AM24" s="12"/>
      <c r="AN24" s="12"/>
      <c r="AO24" s="12"/>
    </row>
    <row r="25" spans="1:41" ht="14.4">
      <c r="A25" s="239" t="s">
        <v>21692</v>
      </c>
      <c r="B25" s="61" t="s">
        <v>89</v>
      </c>
      <c r="C25" s="66">
        <v>42279</v>
      </c>
      <c r="D25" s="66" t="s">
        <v>229</v>
      </c>
      <c r="E25" s="185" t="s">
        <v>19</v>
      </c>
      <c r="F25" s="244" t="s">
        <v>21554</v>
      </c>
      <c r="G25" s="184" t="s">
        <v>43</v>
      </c>
      <c r="H25" s="175">
        <v>42296</v>
      </c>
      <c r="I25" s="61"/>
      <c r="J25" s="184"/>
      <c r="K25" s="330" t="s">
        <v>21693</v>
      </c>
      <c r="L25" s="61"/>
      <c r="M25" s="447"/>
      <c r="N25" s="61" t="s">
        <v>21694</v>
      </c>
      <c r="O25" s="185" t="s">
        <v>17</v>
      </c>
      <c r="P25" s="406"/>
      <c r="Q25" s="61"/>
      <c r="R25" s="61"/>
      <c r="S25" s="61"/>
      <c r="T25" s="66"/>
      <c r="U25" s="61" t="s">
        <v>108</v>
      </c>
      <c r="V25" s="66"/>
      <c r="W25" s="61"/>
      <c r="X25" s="66" t="s">
        <v>18</v>
      </c>
      <c r="Y25" s="66">
        <v>42283</v>
      </c>
      <c r="Z25" s="95" t="s">
        <v>21695</v>
      </c>
      <c r="AA25" s="183"/>
      <c r="AB25" s="175" t="s">
        <v>18</v>
      </c>
      <c r="AC25" s="176" t="s">
        <v>18</v>
      </c>
      <c r="AD25" s="12"/>
      <c r="AE25" s="12"/>
      <c r="AF25" s="12"/>
      <c r="AG25" s="12"/>
      <c r="AH25" s="12"/>
      <c r="AI25" s="12"/>
      <c r="AJ25" s="12"/>
      <c r="AK25" s="12"/>
      <c r="AL25" s="12"/>
      <c r="AM25" s="12"/>
      <c r="AN25" s="12"/>
      <c r="AO25" s="12"/>
    </row>
    <row r="26" spans="1:41" ht="12.85" customHeight="1">
      <c r="A26" s="239" t="s">
        <v>21696</v>
      </c>
      <c r="B26" s="61" t="s">
        <v>89</v>
      </c>
      <c r="C26" s="66">
        <v>42282</v>
      </c>
      <c r="D26" s="66" t="s">
        <v>1027</v>
      </c>
      <c r="E26" s="185" t="s">
        <v>112</v>
      </c>
      <c r="F26" s="244" t="s">
        <v>21600</v>
      </c>
      <c r="G26" s="184" t="s">
        <v>112</v>
      </c>
      <c r="H26" s="175">
        <v>42297</v>
      </c>
      <c r="I26" s="61" t="s">
        <v>18</v>
      </c>
      <c r="J26" s="184" t="s">
        <v>18</v>
      </c>
      <c r="K26" s="330" t="s">
        <v>21698</v>
      </c>
      <c r="L26" s="61" t="s">
        <v>21699</v>
      </c>
      <c r="M26" s="447" t="s">
        <v>37</v>
      </c>
      <c r="N26" s="61" t="s">
        <v>21700</v>
      </c>
      <c r="O26" s="185" t="s">
        <v>116</v>
      </c>
      <c r="P26" s="406"/>
      <c r="Q26" s="61"/>
      <c r="R26" s="61"/>
      <c r="S26" s="61" t="s">
        <v>18</v>
      </c>
      <c r="T26" s="66"/>
      <c r="U26" s="61" t="s">
        <v>108</v>
      </c>
      <c r="V26" s="66"/>
      <c r="W26" s="61"/>
      <c r="X26" s="66" t="s">
        <v>18</v>
      </c>
      <c r="Y26" s="66">
        <v>42286</v>
      </c>
      <c r="Z26" s="95" t="s">
        <v>21619</v>
      </c>
      <c r="AA26" s="183"/>
      <c r="AB26" s="356"/>
      <c r="AC26" s="184"/>
      <c r="AD26" s="12"/>
      <c r="AE26" s="12"/>
      <c r="AF26" s="12"/>
      <c r="AG26" s="12"/>
      <c r="AH26" s="12"/>
      <c r="AI26" s="12"/>
      <c r="AJ26" s="12"/>
      <c r="AK26" s="12"/>
      <c r="AL26" s="12"/>
      <c r="AM26" s="12"/>
      <c r="AN26" s="12"/>
      <c r="AO26" s="12"/>
    </row>
    <row r="27" spans="1:41" ht="12.85" customHeight="1">
      <c r="A27" s="239" t="s">
        <v>21701</v>
      </c>
      <c r="B27" s="61" t="s">
        <v>89</v>
      </c>
      <c r="C27" s="66">
        <v>42282</v>
      </c>
      <c r="D27" s="66" t="s">
        <v>229</v>
      </c>
      <c r="E27" s="185" t="s">
        <v>21703</v>
      </c>
      <c r="F27" s="244" t="s">
        <v>21704</v>
      </c>
      <c r="G27" s="184" t="s">
        <v>21705</v>
      </c>
      <c r="H27" s="175">
        <v>42297</v>
      </c>
      <c r="I27" s="61" t="s">
        <v>18</v>
      </c>
      <c r="J27" s="184" t="s">
        <v>14</v>
      </c>
      <c r="K27" s="330" t="s">
        <v>21706</v>
      </c>
      <c r="L27" s="61" t="s">
        <v>21707</v>
      </c>
      <c r="M27" s="447" t="s">
        <v>236</v>
      </c>
      <c r="N27" s="61"/>
      <c r="O27" s="185" t="s">
        <v>96</v>
      </c>
      <c r="P27" s="406" t="s">
        <v>108</v>
      </c>
      <c r="Q27" s="61" t="s">
        <v>108</v>
      </c>
      <c r="R27" s="61" t="s">
        <v>108</v>
      </c>
      <c r="S27" s="61" t="s">
        <v>108</v>
      </c>
      <c r="T27" s="66" t="s">
        <v>108</v>
      </c>
      <c r="U27" s="61" t="s">
        <v>108</v>
      </c>
      <c r="V27" s="66" t="s">
        <v>108</v>
      </c>
      <c r="W27" s="61" t="s">
        <v>108</v>
      </c>
      <c r="X27" s="66" t="s">
        <v>14</v>
      </c>
      <c r="Y27" s="66">
        <v>42291</v>
      </c>
      <c r="Z27" s="95" t="s">
        <v>21709</v>
      </c>
      <c r="AA27" s="183" t="s">
        <v>3872</v>
      </c>
      <c r="AB27" s="356"/>
      <c r="AC27" s="184"/>
      <c r="AD27" s="12"/>
      <c r="AE27" s="12"/>
      <c r="AF27" s="12"/>
      <c r="AG27" s="12"/>
      <c r="AH27" s="12"/>
      <c r="AI27" s="12"/>
      <c r="AJ27" s="12"/>
      <c r="AK27" s="12"/>
      <c r="AL27" s="12"/>
      <c r="AM27" s="12"/>
      <c r="AN27" s="12"/>
      <c r="AO27" s="12"/>
    </row>
    <row r="28" spans="1:41" ht="57.05" customHeight="1">
      <c r="A28" s="239" t="s">
        <v>21710</v>
      </c>
      <c r="B28" s="61" t="s">
        <v>89</v>
      </c>
      <c r="C28" s="66">
        <v>42282</v>
      </c>
      <c r="D28" s="66" t="s">
        <v>229</v>
      </c>
      <c r="E28" s="185" t="s">
        <v>21703</v>
      </c>
      <c r="F28" s="244" t="s">
        <v>21704</v>
      </c>
      <c r="G28" s="184" t="s">
        <v>21705</v>
      </c>
      <c r="H28" s="175">
        <v>42291</v>
      </c>
      <c r="I28" s="61" t="s">
        <v>18</v>
      </c>
      <c r="J28" s="184" t="s">
        <v>14</v>
      </c>
      <c r="K28" s="330" t="s">
        <v>21711</v>
      </c>
      <c r="L28" s="61" t="s">
        <v>108</v>
      </c>
      <c r="M28" s="447" t="s">
        <v>44</v>
      </c>
      <c r="N28" s="61" t="s">
        <v>108</v>
      </c>
      <c r="O28" s="185" t="s">
        <v>96</v>
      </c>
      <c r="P28" s="406">
        <v>42291</v>
      </c>
      <c r="Q28" s="61" t="s">
        <v>108</v>
      </c>
      <c r="R28" s="61" t="s">
        <v>108</v>
      </c>
      <c r="S28" s="61" t="s">
        <v>108</v>
      </c>
      <c r="T28" s="61" t="s">
        <v>108</v>
      </c>
      <c r="U28" s="61" t="s">
        <v>108</v>
      </c>
      <c r="V28" s="66">
        <v>42301</v>
      </c>
      <c r="W28" s="61" t="s">
        <v>108</v>
      </c>
      <c r="X28" s="61" t="s">
        <v>108</v>
      </c>
      <c r="Y28" s="66">
        <v>42291</v>
      </c>
      <c r="Z28" s="197" t="s">
        <v>21713</v>
      </c>
      <c r="AA28" s="183" t="s">
        <v>3872</v>
      </c>
      <c r="AB28" s="356"/>
      <c r="AC28" s="184"/>
      <c r="AD28" s="12"/>
      <c r="AE28" s="12"/>
      <c r="AF28" s="12"/>
      <c r="AG28" s="12"/>
      <c r="AH28" s="12"/>
      <c r="AI28" s="12"/>
      <c r="AJ28" s="12"/>
      <c r="AK28" s="12"/>
      <c r="AL28" s="12"/>
      <c r="AM28" s="12"/>
      <c r="AN28" s="12"/>
      <c r="AO28" s="12"/>
    </row>
    <row r="29" spans="1:41" ht="12.85" customHeight="1">
      <c r="A29" s="239" t="s">
        <v>21715</v>
      </c>
      <c r="B29" s="61" t="s">
        <v>89</v>
      </c>
      <c r="C29" s="66">
        <v>42282</v>
      </c>
      <c r="D29" s="66" t="s">
        <v>229</v>
      </c>
      <c r="E29" s="185" t="s">
        <v>21703</v>
      </c>
      <c r="F29" s="244" t="s">
        <v>214</v>
      </c>
      <c r="G29" s="184" t="s">
        <v>3785</v>
      </c>
      <c r="H29" s="175">
        <v>42297</v>
      </c>
      <c r="I29" s="61" t="s">
        <v>18</v>
      </c>
      <c r="J29" s="184" t="s">
        <v>18</v>
      </c>
      <c r="K29" s="330" t="s">
        <v>21716</v>
      </c>
      <c r="L29" s="61" t="s">
        <v>21718</v>
      </c>
      <c r="M29" s="447" t="s">
        <v>96</v>
      </c>
      <c r="N29" s="61"/>
      <c r="O29" s="185" t="s">
        <v>96</v>
      </c>
      <c r="P29" s="406">
        <v>42282</v>
      </c>
      <c r="Q29" s="61"/>
      <c r="R29" s="61"/>
      <c r="S29" s="61"/>
      <c r="T29" s="66"/>
      <c r="U29" s="61" t="s">
        <v>108</v>
      </c>
      <c r="V29" s="66">
        <v>42296</v>
      </c>
      <c r="W29" s="61" t="s">
        <v>18</v>
      </c>
      <c r="X29" s="66" t="s">
        <v>18</v>
      </c>
      <c r="Y29" s="66">
        <v>42298</v>
      </c>
      <c r="Z29" s="197" t="s">
        <v>21719</v>
      </c>
      <c r="AA29" s="183" t="s">
        <v>21720</v>
      </c>
      <c r="AB29" s="356"/>
      <c r="AC29" s="184"/>
      <c r="AD29" s="12"/>
      <c r="AE29" s="12"/>
      <c r="AF29" s="12"/>
      <c r="AG29" s="12"/>
      <c r="AH29" s="12"/>
      <c r="AI29" s="12"/>
      <c r="AJ29" s="12"/>
      <c r="AK29" s="12"/>
      <c r="AL29" s="12"/>
      <c r="AM29" s="12"/>
      <c r="AN29" s="12"/>
      <c r="AO29" s="12"/>
    </row>
    <row r="30" spans="1:41" ht="14.4">
      <c r="A30" s="239" t="s">
        <v>21723</v>
      </c>
      <c r="B30" s="61" t="s">
        <v>89</v>
      </c>
      <c r="C30" s="66">
        <v>42282</v>
      </c>
      <c r="D30" s="66" t="s">
        <v>1027</v>
      </c>
      <c r="E30" s="185" t="s">
        <v>21703</v>
      </c>
      <c r="F30" s="244" t="s">
        <v>6600</v>
      </c>
      <c r="G30" s="184" t="s">
        <v>21724</v>
      </c>
      <c r="H30" s="175">
        <v>42297</v>
      </c>
      <c r="I30" s="61" t="s">
        <v>18</v>
      </c>
      <c r="J30" s="184" t="s">
        <v>18</v>
      </c>
      <c r="K30" s="330" t="s">
        <v>21725</v>
      </c>
      <c r="L30" s="61" t="s">
        <v>21726</v>
      </c>
      <c r="M30" s="61" t="s">
        <v>96</v>
      </c>
      <c r="N30" s="61" t="s">
        <v>108</v>
      </c>
      <c r="O30" s="185" t="s">
        <v>96</v>
      </c>
      <c r="P30" s="406"/>
      <c r="Q30" s="61" t="s">
        <v>18</v>
      </c>
      <c r="R30" s="61" t="s">
        <v>18</v>
      </c>
      <c r="S30" s="61" t="s">
        <v>14</v>
      </c>
      <c r="T30" s="66" t="s">
        <v>108</v>
      </c>
      <c r="U30" s="61" t="s">
        <v>108</v>
      </c>
      <c r="V30" s="66">
        <v>42298</v>
      </c>
      <c r="W30" s="61" t="s">
        <v>18</v>
      </c>
      <c r="X30" s="66" t="s">
        <v>18</v>
      </c>
      <c r="Y30" s="66">
        <v>42298</v>
      </c>
      <c r="Z30" s="95" t="s">
        <v>21727</v>
      </c>
      <c r="AA30" s="183" t="s">
        <v>21720</v>
      </c>
      <c r="AB30" s="175"/>
      <c r="AC30" s="176"/>
      <c r="AD30" s="12"/>
      <c r="AE30" s="12"/>
      <c r="AF30" s="12"/>
      <c r="AG30" s="12"/>
      <c r="AH30" s="12"/>
      <c r="AI30" s="12"/>
      <c r="AJ30" s="12"/>
      <c r="AK30" s="12"/>
      <c r="AL30" s="12"/>
      <c r="AM30" s="12"/>
      <c r="AN30" s="12"/>
      <c r="AO30" s="12"/>
    </row>
    <row r="31" spans="1:41" ht="26.5">
      <c r="A31" s="239" t="s">
        <v>21728</v>
      </c>
      <c r="B31" s="61" t="s">
        <v>89</v>
      </c>
      <c r="C31" s="66">
        <v>42282</v>
      </c>
      <c r="D31" s="66" t="s">
        <v>1027</v>
      </c>
      <c r="E31" s="185" t="s">
        <v>21703</v>
      </c>
      <c r="F31" s="244" t="s">
        <v>21729</v>
      </c>
      <c r="G31" s="184" t="s">
        <v>21731</v>
      </c>
      <c r="H31" s="175">
        <v>42297</v>
      </c>
      <c r="I31" s="61" t="s">
        <v>18</v>
      </c>
      <c r="J31" s="184" t="s">
        <v>18</v>
      </c>
      <c r="K31" s="330" t="s">
        <v>21732</v>
      </c>
      <c r="L31" s="61" t="s">
        <v>21733</v>
      </c>
      <c r="M31" s="61"/>
      <c r="N31" s="61"/>
      <c r="O31" s="185" t="s">
        <v>96</v>
      </c>
      <c r="P31" s="406"/>
      <c r="Q31" s="61"/>
      <c r="R31" s="61"/>
      <c r="S31" s="61"/>
      <c r="T31" s="66"/>
      <c r="U31" s="61" t="s">
        <v>108</v>
      </c>
      <c r="V31" s="66">
        <v>42302</v>
      </c>
      <c r="W31" s="61" t="s">
        <v>18</v>
      </c>
      <c r="X31" s="66" t="s">
        <v>18</v>
      </c>
      <c r="Y31" s="66">
        <v>42293</v>
      </c>
      <c r="Z31" s="197" t="s">
        <v>21735</v>
      </c>
      <c r="AA31" s="183" t="s">
        <v>21720</v>
      </c>
      <c r="AB31" s="175"/>
      <c r="AC31" s="176"/>
      <c r="AD31" s="12"/>
      <c r="AE31" s="12"/>
      <c r="AF31" s="12"/>
      <c r="AG31" s="12"/>
      <c r="AH31" s="12"/>
      <c r="AI31" s="12"/>
      <c r="AJ31" s="12"/>
      <c r="AK31" s="12"/>
      <c r="AL31" s="12"/>
      <c r="AM31" s="12"/>
      <c r="AN31" s="12"/>
      <c r="AO31" s="12"/>
    </row>
    <row r="32" spans="1:41" ht="12.85" customHeight="1">
      <c r="A32" s="239" t="s">
        <v>21738</v>
      </c>
      <c r="B32" s="61" t="s">
        <v>89</v>
      </c>
      <c r="C32" s="66">
        <v>42282</v>
      </c>
      <c r="D32" s="66" t="s">
        <v>1027</v>
      </c>
      <c r="E32" s="185" t="s">
        <v>21703</v>
      </c>
      <c r="F32" s="244" t="s">
        <v>21739</v>
      </c>
      <c r="G32" s="184" t="s">
        <v>21740</v>
      </c>
      <c r="H32" s="175">
        <v>42297</v>
      </c>
      <c r="I32" s="61" t="s">
        <v>108</v>
      </c>
      <c r="J32" s="184" t="s">
        <v>108</v>
      </c>
      <c r="K32" s="330" t="s">
        <v>21741</v>
      </c>
      <c r="L32" s="61" t="s">
        <v>21742</v>
      </c>
      <c r="M32" s="61" t="s">
        <v>143</v>
      </c>
      <c r="N32" s="61" t="s">
        <v>17287</v>
      </c>
      <c r="O32" s="185" t="s">
        <v>96</v>
      </c>
      <c r="P32" s="406" t="s">
        <v>108</v>
      </c>
      <c r="Q32" s="61" t="s">
        <v>108</v>
      </c>
      <c r="R32" s="61" t="s">
        <v>108</v>
      </c>
      <c r="S32" s="61" t="s">
        <v>108</v>
      </c>
      <c r="T32" s="66" t="s">
        <v>108</v>
      </c>
      <c r="U32" s="61" t="s">
        <v>108</v>
      </c>
      <c r="V32" s="66" t="s">
        <v>108</v>
      </c>
      <c r="W32" s="61" t="s">
        <v>108</v>
      </c>
      <c r="X32" s="66" t="s">
        <v>108</v>
      </c>
      <c r="Y32" s="66">
        <v>42282</v>
      </c>
      <c r="Z32" s="95" t="s">
        <v>21744</v>
      </c>
      <c r="AA32" s="183" t="s">
        <v>633</v>
      </c>
      <c r="AB32" s="175"/>
      <c r="AC32" s="176"/>
      <c r="AD32" s="12"/>
      <c r="AE32" s="12"/>
      <c r="AF32" s="12"/>
      <c r="AG32" s="12"/>
      <c r="AH32" s="12"/>
      <c r="AI32" s="12"/>
      <c r="AJ32" s="12"/>
      <c r="AK32" s="12"/>
      <c r="AL32" s="12"/>
      <c r="AM32" s="12"/>
      <c r="AN32" s="12"/>
      <c r="AO32" s="12"/>
    </row>
    <row r="33" spans="1:41" ht="29.25" customHeight="1">
      <c r="A33" s="239" t="s">
        <v>21745</v>
      </c>
      <c r="B33" s="61" t="s">
        <v>89</v>
      </c>
      <c r="C33" s="66">
        <v>42282</v>
      </c>
      <c r="D33" s="66" t="s">
        <v>1027</v>
      </c>
      <c r="E33" s="185" t="s">
        <v>21703</v>
      </c>
      <c r="F33" s="244" t="s">
        <v>7052</v>
      </c>
      <c r="G33" s="184" t="s">
        <v>7053</v>
      </c>
      <c r="H33" s="175">
        <v>42297</v>
      </c>
      <c r="I33" s="61" t="s">
        <v>18</v>
      </c>
      <c r="J33" s="184" t="s">
        <v>14</v>
      </c>
      <c r="K33" s="330" t="s">
        <v>745</v>
      </c>
      <c r="L33" s="61" t="s">
        <v>21747</v>
      </c>
      <c r="M33" s="61" t="s">
        <v>249</v>
      </c>
      <c r="N33" s="61"/>
      <c r="O33" s="185" t="s">
        <v>96</v>
      </c>
      <c r="P33" s="406">
        <v>42298</v>
      </c>
      <c r="Q33" s="61" t="s">
        <v>108</v>
      </c>
      <c r="R33" s="61" t="s">
        <v>108</v>
      </c>
      <c r="S33" s="61" t="s">
        <v>108</v>
      </c>
      <c r="T33" s="66" t="s">
        <v>108</v>
      </c>
      <c r="U33" s="61" t="s">
        <v>108</v>
      </c>
      <c r="V33" s="66">
        <v>42298</v>
      </c>
      <c r="W33" s="61" t="s">
        <v>108</v>
      </c>
      <c r="X33" s="66" t="s">
        <v>14</v>
      </c>
      <c r="Y33" s="66">
        <v>42303</v>
      </c>
      <c r="Z33" s="197" t="s">
        <v>21750</v>
      </c>
      <c r="AA33" s="183" t="s">
        <v>3872</v>
      </c>
      <c r="AB33" s="175"/>
      <c r="AC33" s="176"/>
      <c r="AD33" s="12"/>
      <c r="AE33" s="12"/>
      <c r="AF33" s="12"/>
      <c r="AG33" s="12"/>
      <c r="AH33" s="12"/>
      <c r="AI33" s="12"/>
      <c r="AJ33" s="12"/>
      <c r="AK33" s="12"/>
      <c r="AL33" s="12"/>
      <c r="AM33" s="12"/>
      <c r="AN33" s="12"/>
      <c r="AO33" s="12"/>
    </row>
    <row r="34" spans="1:41" ht="14.4">
      <c r="A34" s="239" t="s">
        <v>21751</v>
      </c>
      <c r="B34" s="61" t="s">
        <v>89</v>
      </c>
      <c r="C34" s="66">
        <v>42282</v>
      </c>
      <c r="D34" s="66" t="s">
        <v>229</v>
      </c>
      <c r="E34" s="185" t="s">
        <v>19</v>
      </c>
      <c r="F34" s="244" t="s">
        <v>21554</v>
      </c>
      <c r="G34" s="184" t="s">
        <v>23</v>
      </c>
      <c r="H34" s="175">
        <v>42297</v>
      </c>
      <c r="I34" s="61"/>
      <c r="J34" s="184"/>
      <c r="K34" s="330" t="s">
        <v>21561</v>
      </c>
      <c r="L34" s="61" t="s">
        <v>21564</v>
      </c>
      <c r="M34" s="61" t="s">
        <v>355</v>
      </c>
      <c r="N34" s="61" t="s">
        <v>21568</v>
      </c>
      <c r="O34" s="185" t="s">
        <v>117</v>
      </c>
      <c r="P34" s="406"/>
      <c r="Q34" s="61"/>
      <c r="R34" s="61"/>
      <c r="S34" s="61" t="s">
        <v>18</v>
      </c>
      <c r="T34" s="66"/>
      <c r="U34" s="61" t="s">
        <v>108</v>
      </c>
      <c r="V34" s="66"/>
      <c r="W34" s="61" t="s">
        <v>108</v>
      </c>
      <c r="X34" s="66" t="s">
        <v>18</v>
      </c>
      <c r="Y34" s="66">
        <v>42291</v>
      </c>
      <c r="Z34" s="95" t="s">
        <v>21753</v>
      </c>
      <c r="AA34" s="183"/>
      <c r="AB34" s="175" t="s">
        <v>18</v>
      </c>
      <c r="AC34" s="176" t="s">
        <v>18</v>
      </c>
      <c r="AD34" s="12"/>
      <c r="AE34" s="12"/>
      <c r="AF34" s="12"/>
      <c r="AG34" s="12"/>
      <c r="AH34" s="12"/>
      <c r="AI34" s="12"/>
      <c r="AJ34" s="12"/>
      <c r="AK34" s="12"/>
      <c r="AL34" s="12"/>
      <c r="AM34" s="12"/>
      <c r="AN34" s="12"/>
      <c r="AO34" s="12"/>
    </row>
    <row r="35" spans="1:41" ht="14.4">
      <c r="A35" s="239" t="s">
        <v>21755</v>
      </c>
      <c r="B35" s="61" t="s">
        <v>89</v>
      </c>
      <c r="C35" s="66">
        <v>42282</v>
      </c>
      <c r="D35" s="66" t="s">
        <v>1027</v>
      </c>
      <c r="E35" s="185" t="s">
        <v>12</v>
      </c>
      <c r="F35" s="244" t="s">
        <v>21554</v>
      </c>
      <c r="G35" s="184" t="s">
        <v>12</v>
      </c>
      <c r="H35" s="175">
        <v>42297</v>
      </c>
      <c r="I35" s="61" t="s">
        <v>18</v>
      </c>
      <c r="J35" s="184" t="s">
        <v>14</v>
      </c>
      <c r="K35" s="330" t="s">
        <v>21756</v>
      </c>
      <c r="L35" s="61" t="s">
        <v>21757</v>
      </c>
      <c r="M35" s="61" t="s">
        <v>189</v>
      </c>
      <c r="N35" s="61" t="s">
        <v>21758</v>
      </c>
      <c r="O35" s="185" t="s">
        <v>117</v>
      </c>
      <c r="P35" s="406"/>
      <c r="Q35" s="61"/>
      <c r="R35" s="61"/>
      <c r="S35" s="61"/>
      <c r="T35" s="66"/>
      <c r="U35" s="61" t="s">
        <v>108</v>
      </c>
      <c r="V35" s="66"/>
      <c r="W35" s="61" t="s">
        <v>108</v>
      </c>
      <c r="X35" s="66" t="s">
        <v>14</v>
      </c>
      <c r="Y35" s="66">
        <v>42299</v>
      </c>
      <c r="Z35" s="95" t="s">
        <v>21759</v>
      </c>
      <c r="AA35" s="183"/>
      <c r="AB35" s="175" t="s">
        <v>18</v>
      </c>
      <c r="AC35" s="176" t="s">
        <v>18</v>
      </c>
      <c r="AD35" s="12"/>
      <c r="AE35" s="12"/>
      <c r="AF35" s="12"/>
      <c r="AG35" s="12"/>
      <c r="AH35" s="12"/>
      <c r="AI35" s="12"/>
      <c r="AJ35" s="12"/>
      <c r="AK35" s="12"/>
      <c r="AL35" s="12"/>
      <c r="AM35" s="12"/>
      <c r="AN35" s="12"/>
      <c r="AO35" s="12"/>
    </row>
    <row r="36" spans="1:41" ht="14.4">
      <c r="A36" s="239" t="s">
        <v>21761</v>
      </c>
      <c r="B36" s="61" t="s">
        <v>89</v>
      </c>
      <c r="C36" s="66">
        <v>42282</v>
      </c>
      <c r="D36" s="66" t="s">
        <v>1027</v>
      </c>
      <c r="E36" s="185" t="s">
        <v>12</v>
      </c>
      <c r="F36" s="244" t="s">
        <v>21554</v>
      </c>
      <c r="G36" s="184" t="s">
        <v>12</v>
      </c>
      <c r="H36" s="175"/>
      <c r="I36" s="61" t="s">
        <v>18</v>
      </c>
      <c r="J36" s="184" t="s">
        <v>14</v>
      </c>
      <c r="K36" s="330" t="s">
        <v>21756</v>
      </c>
      <c r="L36" s="61" t="s">
        <v>21763</v>
      </c>
      <c r="M36" s="61" t="s">
        <v>189</v>
      </c>
      <c r="N36" s="61" t="s">
        <v>21764</v>
      </c>
      <c r="O36" s="185" t="s">
        <v>117</v>
      </c>
      <c r="P36" s="406"/>
      <c r="Q36" s="61"/>
      <c r="R36" s="61"/>
      <c r="S36" s="61"/>
      <c r="T36" s="66"/>
      <c r="U36" s="61" t="s">
        <v>108</v>
      </c>
      <c r="V36" s="66"/>
      <c r="W36" s="61" t="s">
        <v>108</v>
      </c>
      <c r="X36" s="66" t="s">
        <v>18</v>
      </c>
      <c r="Y36" s="66">
        <v>42300</v>
      </c>
      <c r="Z36" s="95" t="s">
        <v>21765</v>
      </c>
      <c r="AA36" s="183"/>
      <c r="AB36" s="175" t="s">
        <v>18</v>
      </c>
      <c r="AC36" s="176" t="s">
        <v>18</v>
      </c>
      <c r="AD36" s="12"/>
      <c r="AE36" s="12"/>
      <c r="AF36" s="12"/>
      <c r="AG36" s="12"/>
      <c r="AH36" s="12"/>
      <c r="AI36" s="12"/>
      <c r="AJ36" s="12"/>
      <c r="AK36" s="12"/>
      <c r="AL36" s="12"/>
      <c r="AM36" s="12"/>
      <c r="AN36" s="12"/>
      <c r="AO36" s="12"/>
    </row>
    <row r="37" spans="1:41" ht="14.4">
      <c r="A37" s="239" t="s">
        <v>21766</v>
      </c>
      <c r="B37" s="61" t="s">
        <v>89</v>
      </c>
      <c r="C37" s="66">
        <v>42282</v>
      </c>
      <c r="D37" s="66" t="s">
        <v>1027</v>
      </c>
      <c r="E37" s="185" t="s">
        <v>12</v>
      </c>
      <c r="F37" s="244" t="s">
        <v>21554</v>
      </c>
      <c r="G37" s="184" t="s">
        <v>12</v>
      </c>
      <c r="H37" s="175"/>
      <c r="I37" s="61" t="s">
        <v>18</v>
      </c>
      <c r="J37" s="184" t="s">
        <v>14</v>
      </c>
      <c r="K37" s="330" t="s">
        <v>21768</v>
      </c>
      <c r="L37" s="61" t="s">
        <v>21769</v>
      </c>
      <c r="M37" s="61" t="s">
        <v>44</v>
      </c>
      <c r="N37" s="61" t="s">
        <v>21770</v>
      </c>
      <c r="O37" s="185" t="s">
        <v>17</v>
      </c>
      <c r="P37" s="406"/>
      <c r="Q37" s="61"/>
      <c r="R37" s="61"/>
      <c r="S37" s="61"/>
      <c r="T37" s="66"/>
      <c r="U37" s="61" t="s">
        <v>108</v>
      </c>
      <c r="V37" s="66"/>
      <c r="W37" s="61" t="s">
        <v>108</v>
      </c>
      <c r="X37" s="66" t="s">
        <v>14</v>
      </c>
      <c r="Y37" s="66">
        <v>42320</v>
      </c>
      <c r="Z37" s="95" t="s">
        <v>21771</v>
      </c>
      <c r="AA37" s="183"/>
      <c r="AB37" s="175" t="s">
        <v>18</v>
      </c>
      <c r="AC37" s="175" t="s">
        <v>18</v>
      </c>
      <c r="AD37" s="12"/>
      <c r="AE37" s="12"/>
      <c r="AF37" s="12"/>
      <c r="AG37" s="12"/>
      <c r="AH37" s="12"/>
      <c r="AI37" s="12"/>
      <c r="AJ37" s="12"/>
      <c r="AK37" s="12"/>
      <c r="AL37" s="12"/>
      <c r="AM37" s="12"/>
      <c r="AN37" s="12"/>
      <c r="AO37" s="12"/>
    </row>
    <row r="38" spans="1:41" ht="12.85" customHeight="1">
      <c r="A38" s="239" t="s">
        <v>21773</v>
      </c>
      <c r="B38" s="61" t="s">
        <v>89</v>
      </c>
      <c r="C38" s="66">
        <v>42282</v>
      </c>
      <c r="D38" s="66" t="s">
        <v>1027</v>
      </c>
      <c r="E38" s="185" t="s">
        <v>12</v>
      </c>
      <c r="F38" s="244" t="s">
        <v>21554</v>
      </c>
      <c r="G38" s="184" t="s">
        <v>12</v>
      </c>
      <c r="H38" s="175">
        <v>42297</v>
      </c>
      <c r="I38" s="61" t="s">
        <v>18</v>
      </c>
      <c r="J38" s="184" t="s">
        <v>18</v>
      </c>
      <c r="K38" s="330" t="s">
        <v>21775</v>
      </c>
      <c r="L38" s="61" t="s">
        <v>21776</v>
      </c>
      <c r="M38" s="61" t="s">
        <v>29</v>
      </c>
      <c r="N38" s="61" t="s">
        <v>21777</v>
      </c>
      <c r="O38" s="185" t="s">
        <v>17</v>
      </c>
      <c r="P38" s="406"/>
      <c r="Q38" s="61"/>
      <c r="R38" s="61"/>
      <c r="S38" s="61"/>
      <c r="T38" s="66"/>
      <c r="U38" s="61" t="s">
        <v>108</v>
      </c>
      <c r="V38" s="66"/>
      <c r="W38" s="61" t="s">
        <v>108</v>
      </c>
      <c r="X38" s="66" t="s">
        <v>18</v>
      </c>
      <c r="Y38" s="66">
        <v>42284</v>
      </c>
      <c r="Z38" s="95"/>
      <c r="AA38" s="183"/>
      <c r="AB38" s="175" t="s">
        <v>18</v>
      </c>
      <c r="AC38" s="176" t="s">
        <v>18</v>
      </c>
      <c r="AD38" s="12"/>
      <c r="AE38" s="12"/>
      <c r="AF38" s="12"/>
      <c r="AG38" s="12"/>
      <c r="AH38" s="12"/>
      <c r="AI38" s="12"/>
      <c r="AJ38" s="12"/>
      <c r="AK38" s="12"/>
      <c r="AL38" s="12"/>
      <c r="AM38" s="12"/>
      <c r="AN38" s="12"/>
      <c r="AO38" s="12"/>
    </row>
    <row r="39" spans="1:41" ht="18.75" customHeight="1">
      <c r="A39" s="239" t="s">
        <v>21779</v>
      </c>
      <c r="B39" s="61" t="s">
        <v>89</v>
      </c>
      <c r="C39" s="66">
        <v>42283</v>
      </c>
      <c r="D39" s="66" t="s">
        <v>1027</v>
      </c>
      <c r="E39" s="185" t="s">
        <v>30</v>
      </c>
      <c r="F39" s="244" t="s">
        <v>21554</v>
      </c>
      <c r="G39" s="184" t="s">
        <v>30</v>
      </c>
      <c r="H39" s="175">
        <v>42298</v>
      </c>
      <c r="I39" s="61"/>
      <c r="J39" s="184" t="s">
        <v>18</v>
      </c>
      <c r="K39" s="330" t="s">
        <v>21780</v>
      </c>
      <c r="L39" s="61" t="s">
        <v>21781</v>
      </c>
      <c r="M39" s="61" t="s">
        <v>44</v>
      </c>
      <c r="N39" s="61" t="s">
        <v>21782</v>
      </c>
      <c r="O39" s="185" t="s">
        <v>17</v>
      </c>
      <c r="P39" s="406"/>
      <c r="Q39" s="61"/>
      <c r="R39" s="61"/>
      <c r="S39" s="61"/>
      <c r="T39" s="66"/>
      <c r="U39" s="61" t="s">
        <v>108</v>
      </c>
      <c r="V39" s="66"/>
      <c r="W39" s="61" t="s">
        <v>108</v>
      </c>
      <c r="X39" s="66" t="s">
        <v>18</v>
      </c>
      <c r="Y39" s="66">
        <v>42291</v>
      </c>
      <c r="Z39" s="448" t="s">
        <v>21784</v>
      </c>
      <c r="AA39" s="183"/>
      <c r="AB39" s="175" t="s">
        <v>18</v>
      </c>
      <c r="AC39" s="176" t="s">
        <v>18</v>
      </c>
      <c r="AD39" s="12"/>
      <c r="AE39" s="12"/>
      <c r="AF39" s="12"/>
      <c r="AG39" s="12"/>
      <c r="AH39" s="12"/>
      <c r="AI39" s="12"/>
      <c r="AJ39" s="12"/>
      <c r="AK39" s="12"/>
      <c r="AL39" s="12"/>
      <c r="AM39" s="12"/>
      <c r="AN39" s="12"/>
      <c r="AO39" s="12"/>
    </row>
    <row r="40" spans="1:41" ht="12.85" customHeight="1">
      <c r="A40" s="239" t="s">
        <v>21789</v>
      </c>
      <c r="B40" s="61" t="s">
        <v>89</v>
      </c>
      <c r="C40" s="66">
        <v>42282</v>
      </c>
      <c r="D40" s="66" t="s">
        <v>1027</v>
      </c>
      <c r="E40" s="185" t="s">
        <v>23</v>
      </c>
      <c r="F40" s="244" t="s">
        <v>21554</v>
      </c>
      <c r="G40" s="184" t="s">
        <v>43</v>
      </c>
      <c r="H40" s="175">
        <v>42297</v>
      </c>
      <c r="I40" s="61" t="s">
        <v>18</v>
      </c>
      <c r="J40" s="184" t="s">
        <v>18</v>
      </c>
      <c r="K40" s="330" t="s">
        <v>21790</v>
      </c>
      <c r="L40" s="61"/>
      <c r="M40" s="61" t="s">
        <v>95</v>
      </c>
      <c r="N40" s="61" t="s">
        <v>21791</v>
      </c>
      <c r="O40" s="185" t="s">
        <v>17</v>
      </c>
      <c r="P40" s="406"/>
      <c r="Q40" s="61"/>
      <c r="R40" s="61"/>
      <c r="S40" s="61"/>
      <c r="T40" s="66"/>
      <c r="U40" s="61" t="s">
        <v>108</v>
      </c>
      <c r="V40" s="66"/>
      <c r="W40" s="61" t="s">
        <v>108</v>
      </c>
      <c r="X40" s="66" t="s">
        <v>18</v>
      </c>
      <c r="Y40" s="66">
        <v>42283</v>
      </c>
      <c r="Z40" s="95" t="s">
        <v>21657</v>
      </c>
      <c r="AA40" s="183"/>
      <c r="AB40" s="175" t="s">
        <v>18</v>
      </c>
      <c r="AC40" s="176" t="s">
        <v>18</v>
      </c>
      <c r="AD40" s="12"/>
      <c r="AE40" s="12"/>
      <c r="AF40" s="12"/>
      <c r="AG40" s="12"/>
      <c r="AH40" s="12"/>
      <c r="AI40" s="12"/>
      <c r="AJ40" s="12"/>
      <c r="AK40" s="12"/>
      <c r="AL40" s="12"/>
      <c r="AM40" s="12"/>
      <c r="AN40" s="12"/>
      <c r="AO40" s="12"/>
    </row>
    <row r="41" spans="1:41" ht="14.4">
      <c r="A41" s="239" t="s">
        <v>21793</v>
      </c>
      <c r="B41" s="61" t="s">
        <v>89</v>
      </c>
      <c r="C41" s="66">
        <v>42282</v>
      </c>
      <c r="D41" s="66" t="s">
        <v>1027</v>
      </c>
      <c r="E41" s="185" t="s">
        <v>112</v>
      </c>
      <c r="F41" s="244" t="s">
        <v>21600</v>
      </c>
      <c r="G41" s="184" t="s">
        <v>112</v>
      </c>
      <c r="H41" s="175">
        <v>42297</v>
      </c>
      <c r="I41" s="61"/>
      <c r="J41" s="184" t="s">
        <v>18</v>
      </c>
      <c r="K41" s="330" t="s">
        <v>5139</v>
      </c>
      <c r="L41" s="61" t="s">
        <v>21794</v>
      </c>
      <c r="M41" s="61" t="s">
        <v>249</v>
      </c>
      <c r="N41" s="61" t="s">
        <v>21795</v>
      </c>
      <c r="O41" s="185" t="s">
        <v>116</v>
      </c>
      <c r="P41" s="406"/>
      <c r="Q41" s="61"/>
      <c r="R41" s="61"/>
      <c r="S41" s="61" t="s">
        <v>18</v>
      </c>
      <c r="T41" s="66" t="s">
        <v>18</v>
      </c>
      <c r="U41" s="61" t="s">
        <v>108</v>
      </c>
      <c r="V41" s="66"/>
      <c r="W41" s="61" t="s">
        <v>108</v>
      </c>
      <c r="X41" s="66" t="s">
        <v>18</v>
      </c>
      <c r="Y41" s="66">
        <v>42286</v>
      </c>
      <c r="Z41" s="95" t="s">
        <v>21619</v>
      </c>
      <c r="AA41" s="183"/>
      <c r="AB41" s="175"/>
      <c r="AC41" s="176"/>
      <c r="AD41" s="12"/>
      <c r="AE41" s="12"/>
      <c r="AF41" s="12"/>
      <c r="AG41" s="12"/>
      <c r="AH41" s="12"/>
      <c r="AI41" s="12"/>
      <c r="AJ41" s="12"/>
      <c r="AK41" s="12"/>
      <c r="AL41" s="12"/>
      <c r="AM41" s="12"/>
      <c r="AN41" s="12"/>
      <c r="AO41" s="12"/>
    </row>
    <row r="42" spans="1:41" ht="12.85" customHeight="1">
      <c r="A42" s="239" t="s">
        <v>21798</v>
      </c>
      <c r="B42" s="61" t="s">
        <v>89</v>
      </c>
      <c r="C42" s="66">
        <v>42282</v>
      </c>
      <c r="D42" s="66" t="s">
        <v>229</v>
      </c>
      <c r="E42" s="185" t="s">
        <v>23</v>
      </c>
      <c r="F42" s="244" t="s">
        <v>21554</v>
      </c>
      <c r="G42" s="184" t="s">
        <v>23</v>
      </c>
      <c r="H42" s="175">
        <v>42297</v>
      </c>
      <c r="I42" s="61" t="s">
        <v>18</v>
      </c>
      <c r="J42" s="184" t="s">
        <v>18</v>
      </c>
      <c r="K42" s="330" t="s">
        <v>21561</v>
      </c>
      <c r="L42" s="61"/>
      <c r="M42" s="61" t="s">
        <v>355</v>
      </c>
      <c r="N42" s="61" t="s">
        <v>21568</v>
      </c>
      <c r="O42" s="185" t="s">
        <v>17</v>
      </c>
      <c r="P42" s="406"/>
      <c r="Q42" s="61"/>
      <c r="R42" s="61"/>
      <c r="S42" s="61"/>
      <c r="T42" s="66"/>
      <c r="U42" s="61" t="s">
        <v>108</v>
      </c>
      <c r="V42" s="66"/>
      <c r="W42" s="61" t="s">
        <v>108</v>
      </c>
      <c r="X42" s="66" t="s">
        <v>18</v>
      </c>
      <c r="Y42" s="66">
        <v>42283</v>
      </c>
      <c r="Z42" s="95" t="s">
        <v>21800</v>
      </c>
      <c r="AA42" s="183"/>
      <c r="AB42" s="175" t="s">
        <v>18</v>
      </c>
      <c r="AC42" s="176" t="s">
        <v>18</v>
      </c>
      <c r="AD42" s="12"/>
      <c r="AE42" s="12"/>
      <c r="AF42" s="12"/>
      <c r="AG42" s="12"/>
      <c r="AH42" s="12"/>
      <c r="AI42" s="12"/>
      <c r="AJ42" s="12"/>
      <c r="AK42" s="12"/>
      <c r="AL42" s="12"/>
      <c r="AM42" s="12"/>
      <c r="AN42" s="12"/>
      <c r="AO42" s="12"/>
    </row>
    <row r="43" spans="1:41" ht="14.4">
      <c r="A43" s="239" t="s">
        <v>21801</v>
      </c>
      <c r="B43" s="61" t="s">
        <v>89</v>
      </c>
      <c r="C43" s="66">
        <v>42282</v>
      </c>
      <c r="D43" s="66" t="s">
        <v>1027</v>
      </c>
      <c r="E43" s="185" t="s">
        <v>23</v>
      </c>
      <c r="F43" s="244" t="s">
        <v>21554</v>
      </c>
      <c r="G43" s="184" t="s">
        <v>23</v>
      </c>
      <c r="H43" s="175">
        <v>42297</v>
      </c>
      <c r="I43" s="61" t="s">
        <v>18</v>
      </c>
      <c r="J43" s="184" t="s">
        <v>14</v>
      </c>
      <c r="K43" s="330" t="s">
        <v>302</v>
      </c>
      <c r="L43" s="61" t="s">
        <v>21803</v>
      </c>
      <c r="M43" s="61" t="s">
        <v>44</v>
      </c>
      <c r="N43" s="61"/>
      <c r="O43" s="185" t="s">
        <v>96</v>
      </c>
      <c r="P43" s="406">
        <v>42283</v>
      </c>
      <c r="Q43" s="61"/>
      <c r="R43" s="61"/>
      <c r="S43" s="61"/>
      <c r="T43" s="66"/>
      <c r="U43" s="61" t="s">
        <v>108</v>
      </c>
      <c r="V43" s="66"/>
      <c r="W43" s="61" t="s">
        <v>108</v>
      </c>
      <c r="X43" s="66" t="s">
        <v>108</v>
      </c>
      <c r="Y43" s="66">
        <v>42284</v>
      </c>
      <c r="Z43" s="95" t="s">
        <v>12162</v>
      </c>
      <c r="AA43" s="183"/>
      <c r="AB43" s="175" t="s">
        <v>18</v>
      </c>
      <c r="AC43" s="176" t="s">
        <v>18</v>
      </c>
      <c r="AD43" s="12"/>
      <c r="AE43" s="12"/>
      <c r="AF43" s="12"/>
      <c r="AG43" s="12"/>
      <c r="AH43" s="12"/>
      <c r="AI43" s="12"/>
      <c r="AJ43" s="12"/>
      <c r="AK43" s="12"/>
      <c r="AL43" s="12"/>
      <c r="AM43" s="12"/>
      <c r="AN43" s="12"/>
      <c r="AO43" s="12"/>
    </row>
    <row r="44" spans="1:41" ht="12.85" customHeight="1">
      <c r="A44" s="239" t="s">
        <v>21806</v>
      </c>
      <c r="B44" s="61" t="s">
        <v>89</v>
      </c>
      <c r="C44" s="66">
        <v>42278</v>
      </c>
      <c r="D44" s="66" t="s">
        <v>1027</v>
      </c>
      <c r="E44" s="185" t="s">
        <v>19</v>
      </c>
      <c r="F44" s="244" t="s">
        <v>21554</v>
      </c>
      <c r="G44" s="184" t="s">
        <v>19</v>
      </c>
      <c r="H44" s="175">
        <v>42293</v>
      </c>
      <c r="I44" s="61" t="s">
        <v>18</v>
      </c>
      <c r="J44" s="184" t="s">
        <v>14</v>
      </c>
      <c r="K44" s="330" t="s">
        <v>21808</v>
      </c>
      <c r="L44" s="61"/>
      <c r="M44" s="61" t="s">
        <v>22</v>
      </c>
      <c r="N44" s="61"/>
      <c r="O44" s="185" t="s">
        <v>96</v>
      </c>
      <c r="P44" s="406"/>
      <c r="Q44" s="61"/>
      <c r="R44" s="61"/>
      <c r="S44" s="61"/>
      <c r="T44" s="66"/>
      <c r="U44" s="61" t="s">
        <v>108</v>
      </c>
      <c r="V44" s="66"/>
      <c r="W44" s="61" t="s">
        <v>108</v>
      </c>
      <c r="X44" s="66" t="s">
        <v>18</v>
      </c>
      <c r="Y44" s="66">
        <v>42283</v>
      </c>
      <c r="Z44" s="95" t="s">
        <v>21809</v>
      </c>
      <c r="AA44" s="183"/>
      <c r="AB44" s="175" t="s">
        <v>18</v>
      </c>
      <c r="AC44" s="176" t="s">
        <v>18</v>
      </c>
      <c r="AD44" s="12"/>
      <c r="AE44" s="12"/>
      <c r="AF44" s="12"/>
      <c r="AG44" s="12"/>
      <c r="AH44" s="12"/>
      <c r="AI44" s="12"/>
      <c r="AJ44" s="12"/>
      <c r="AK44" s="12"/>
      <c r="AL44" s="12"/>
      <c r="AM44" s="12"/>
      <c r="AN44" s="12"/>
      <c r="AO44" s="12"/>
    </row>
    <row r="45" spans="1:41" ht="12.85" customHeight="1">
      <c r="A45" s="239" t="s">
        <v>21811</v>
      </c>
      <c r="B45" s="61" t="s">
        <v>89</v>
      </c>
      <c r="C45" s="66">
        <v>42283</v>
      </c>
      <c r="D45" s="66" t="s">
        <v>1027</v>
      </c>
      <c r="E45" s="185" t="s">
        <v>19</v>
      </c>
      <c r="F45" s="244" t="s">
        <v>21554</v>
      </c>
      <c r="G45" s="184" t="s">
        <v>19</v>
      </c>
      <c r="H45" s="175">
        <v>42298</v>
      </c>
      <c r="I45" s="61" t="s">
        <v>18</v>
      </c>
      <c r="J45" s="184" t="s">
        <v>14</v>
      </c>
      <c r="K45" s="330" t="s">
        <v>21813</v>
      </c>
      <c r="L45" s="61" t="s">
        <v>21814</v>
      </c>
      <c r="M45" s="61" t="s">
        <v>249</v>
      </c>
      <c r="N45" s="61"/>
      <c r="O45" s="185" t="s">
        <v>17</v>
      </c>
      <c r="P45" s="406"/>
      <c r="Q45" s="61"/>
      <c r="R45" s="61"/>
      <c r="S45" s="61"/>
      <c r="T45" s="66"/>
      <c r="U45" s="61" t="s">
        <v>108</v>
      </c>
      <c r="V45" s="66"/>
      <c r="W45" s="61" t="s">
        <v>108</v>
      </c>
      <c r="X45" s="66" t="s">
        <v>14</v>
      </c>
      <c r="Y45" s="66">
        <v>42283</v>
      </c>
      <c r="Z45" s="95" t="s">
        <v>21816</v>
      </c>
      <c r="AA45" s="183"/>
      <c r="AB45" s="175" t="s">
        <v>18</v>
      </c>
      <c r="AC45" s="176" t="s">
        <v>18</v>
      </c>
      <c r="AD45" s="12"/>
      <c r="AE45" s="12"/>
      <c r="AF45" s="12"/>
      <c r="AG45" s="12"/>
      <c r="AH45" s="12"/>
      <c r="AI45" s="12"/>
      <c r="AJ45" s="12"/>
      <c r="AK45" s="12"/>
      <c r="AL45" s="12"/>
      <c r="AM45" s="12"/>
      <c r="AN45" s="12"/>
      <c r="AO45" s="12"/>
    </row>
    <row r="46" spans="1:41" ht="14.4">
      <c r="A46" s="239" t="s">
        <v>21817</v>
      </c>
      <c r="B46" s="61" t="s">
        <v>89</v>
      </c>
      <c r="C46" s="66">
        <v>42283</v>
      </c>
      <c r="D46" s="66" t="s">
        <v>1027</v>
      </c>
      <c r="E46" s="185" t="s">
        <v>21703</v>
      </c>
      <c r="F46" s="244" t="s">
        <v>6600</v>
      </c>
      <c r="G46" s="184" t="s">
        <v>21724</v>
      </c>
      <c r="H46" s="175">
        <v>42298</v>
      </c>
      <c r="I46" s="61" t="s">
        <v>18</v>
      </c>
      <c r="J46" s="184" t="s">
        <v>18</v>
      </c>
      <c r="K46" s="330" t="s">
        <v>21818</v>
      </c>
      <c r="L46" s="61" t="s">
        <v>21819</v>
      </c>
      <c r="M46" s="61"/>
      <c r="N46" s="61"/>
      <c r="O46" s="185" t="s">
        <v>96</v>
      </c>
      <c r="P46" s="406" t="s">
        <v>108</v>
      </c>
      <c r="Q46" s="61" t="s">
        <v>14</v>
      </c>
      <c r="R46" s="61" t="s">
        <v>18</v>
      </c>
      <c r="S46" s="61" t="s">
        <v>108</v>
      </c>
      <c r="T46" s="66" t="s">
        <v>108</v>
      </c>
      <c r="U46" s="61" t="s">
        <v>108</v>
      </c>
      <c r="V46" s="66">
        <v>42298</v>
      </c>
      <c r="W46" s="61" t="s">
        <v>108</v>
      </c>
      <c r="X46" s="66" t="s">
        <v>14</v>
      </c>
      <c r="Y46" s="66">
        <v>42298</v>
      </c>
      <c r="Z46" s="95" t="s">
        <v>21820</v>
      </c>
      <c r="AA46" s="183" t="s">
        <v>294</v>
      </c>
      <c r="AB46" s="175"/>
      <c r="AC46" s="176"/>
      <c r="AD46" s="12"/>
      <c r="AE46" s="12"/>
      <c r="AF46" s="12"/>
      <c r="AG46" s="12"/>
      <c r="AH46" s="12"/>
      <c r="AI46" s="12"/>
      <c r="AJ46" s="12"/>
      <c r="AK46" s="12"/>
      <c r="AL46" s="12"/>
      <c r="AM46" s="12"/>
      <c r="AN46" s="12"/>
      <c r="AO46" s="12"/>
    </row>
    <row r="47" spans="1:41" ht="14.4">
      <c r="A47" s="239" t="s">
        <v>21822</v>
      </c>
      <c r="B47" s="61" t="s">
        <v>89</v>
      </c>
      <c r="C47" s="66">
        <v>42283</v>
      </c>
      <c r="D47" s="66" t="s">
        <v>1027</v>
      </c>
      <c r="E47" s="185" t="s">
        <v>43</v>
      </c>
      <c r="F47" s="244" t="s">
        <v>21554</v>
      </c>
      <c r="G47" s="184" t="s">
        <v>30</v>
      </c>
      <c r="H47" s="175">
        <v>42298</v>
      </c>
      <c r="I47" s="61"/>
      <c r="J47" s="184" t="s">
        <v>14</v>
      </c>
      <c r="K47" s="330" t="s">
        <v>302</v>
      </c>
      <c r="L47" s="61" t="s">
        <v>21823</v>
      </c>
      <c r="M47" s="61" t="s">
        <v>271</v>
      </c>
      <c r="N47" s="61"/>
      <c r="O47" s="185" t="s">
        <v>17</v>
      </c>
      <c r="P47" s="406"/>
      <c r="Q47" s="61"/>
      <c r="R47" s="61"/>
      <c r="S47" s="61"/>
      <c r="T47" s="66"/>
      <c r="U47" s="61" t="s">
        <v>108</v>
      </c>
      <c r="V47" s="66"/>
      <c r="W47" s="61" t="s">
        <v>108</v>
      </c>
      <c r="X47" s="66" t="s">
        <v>14</v>
      </c>
      <c r="Y47" s="66">
        <v>42284</v>
      </c>
      <c r="Z47" s="95" t="s">
        <v>21826</v>
      </c>
      <c r="AA47" s="183"/>
      <c r="AB47" s="175" t="s">
        <v>18</v>
      </c>
      <c r="AC47" s="176" t="s">
        <v>18</v>
      </c>
      <c r="AD47" s="12"/>
      <c r="AE47" s="12"/>
      <c r="AF47" s="12"/>
      <c r="AG47" s="12"/>
      <c r="AH47" s="12"/>
      <c r="AI47" s="12"/>
      <c r="AJ47" s="12"/>
      <c r="AK47" s="12"/>
      <c r="AL47" s="12"/>
      <c r="AM47" s="12"/>
      <c r="AN47" s="12"/>
      <c r="AO47" s="12"/>
    </row>
    <row r="48" spans="1:41" ht="12.85" customHeight="1">
      <c r="A48" s="239" t="s">
        <v>21827</v>
      </c>
      <c r="B48" s="61" t="s">
        <v>89</v>
      </c>
      <c r="C48" s="66">
        <v>42282</v>
      </c>
      <c r="D48" s="66" t="s">
        <v>1027</v>
      </c>
      <c r="E48" s="185" t="s">
        <v>43</v>
      </c>
      <c r="F48" s="244" t="s">
        <v>21554</v>
      </c>
      <c r="G48" s="184" t="s">
        <v>43</v>
      </c>
      <c r="H48" s="175">
        <v>42297</v>
      </c>
      <c r="I48" s="61" t="s">
        <v>18</v>
      </c>
      <c r="J48" s="184" t="s">
        <v>18</v>
      </c>
      <c r="K48" s="330" t="s">
        <v>745</v>
      </c>
      <c r="L48" s="61" t="s">
        <v>21828</v>
      </c>
      <c r="M48" s="61"/>
      <c r="N48" s="61" t="s">
        <v>21829</v>
      </c>
      <c r="O48" s="185" t="s">
        <v>17</v>
      </c>
      <c r="P48" s="406"/>
      <c r="Q48" s="61"/>
      <c r="R48" s="61"/>
      <c r="S48" s="61"/>
      <c r="T48" s="66"/>
      <c r="U48" s="61" t="s">
        <v>108</v>
      </c>
      <c r="V48" s="66"/>
      <c r="W48" s="61" t="s">
        <v>108</v>
      </c>
      <c r="X48" s="66" t="s">
        <v>18</v>
      </c>
      <c r="Y48" s="66">
        <v>42283</v>
      </c>
      <c r="Z48" s="95" t="s">
        <v>21657</v>
      </c>
      <c r="AA48" s="183"/>
      <c r="AB48" s="175" t="s">
        <v>18</v>
      </c>
      <c r="AC48" s="176" t="s">
        <v>18</v>
      </c>
      <c r="AD48" s="12"/>
      <c r="AE48" s="12"/>
      <c r="AF48" s="12"/>
      <c r="AG48" s="12"/>
      <c r="AH48" s="12"/>
      <c r="AI48" s="12"/>
      <c r="AJ48" s="12"/>
      <c r="AK48" s="12"/>
      <c r="AL48" s="12"/>
      <c r="AM48" s="12"/>
      <c r="AN48" s="12"/>
      <c r="AO48" s="12"/>
    </row>
    <row r="49" spans="1:41" ht="12.85" customHeight="1">
      <c r="A49" s="239" t="s">
        <v>21832</v>
      </c>
      <c r="B49" s="61" t="s">
        <v>89</v>
      </c>
      <c r="C49" s="66">
        <v>42283</v>
      </c>
      <c r="D49" s="66" t="s">
        <v>1027</v>
      </c>
      <c r="E49" s="185" t="s">
        <v>43</v>
      </c>
      <c r="F49" s="244" t="s">
        <v>21554</v>
      </c>
      <c r="G49" s="184" t="s">
        <v>43</v>
      </c>
      <c r="H49" s="175">
        <v>42298</v>
      </c>
      <c r="I49" s="61" t="s">
        <v>18</v>
      </c>
      <c r="J49" s="184" t="s">
        <v>18</v>
      </c>
      <c r="K49" s="330" t="s">
        <v>302</v>
      </c>
      <c r="L49" s="61" t="s">
        <v>21834</v>
      </c>
      <c r="M49" s="61"/>
      <c r="N49" s="61" t="s">
        <v>21835</v>
      </c>
      <c r="O49" s="185" t="s">
        <v>17</v>
      </c>
      <c r="P49" s="406"/>
      <c r="Q49" s="61"/>
      <c r="R49" s="61"/>
      <c r="S49" s="61"/>
      <c r="T49" s="66"/>
      <c r="U49" s="61" t="s">
        <v>108</v>
      </c>
      <c r="V49" s="66"/>
      <c r="W49" s="61" t="s">
        <v>108</v>
      </c>
      <c r="X49" s="66" t="s">
        <v>18</v>
      </c>
      <c r="Y49" s="66">
        <v>42283</v>
      </c>
      <c r="Z49" s="95" t="s">
        <v>21837</v>
      </c>
      <c r="AA49" s="183"/>
      <c r="AB49" s="175" t="s">
        <v>18</v>
      </c>
      <c r="AC49" s="176" t="s">
        <v>18</v>
      </c>
      <c r="AD49" s="12"/>
      <c r="AE49" s="12"/>
      <c r="AF49" s="12"/>
      <c r="AG49" s="12"/>
      <c r="AH49" s="12"/>
      <c r="AI49" s="12"/>
      <c r="AJ49" s="12"/>
      <c r="AK49" s="12"/>
      <c r="AL49" s="12"/>
      <c r="AM49" s="12"/>
      <c r="AN49" s="12"/>
      <c r="AO49" s="12"/>
    </row>
    <row r="50" spans="1:41" ht="12.85" customHeight="1">
      <c r="A50" s="239" t="s">
        <v>21838</v>
      </c>
      <c r="B50" s="61" t="s">
        <v>89</v>
      </c>
      <c r="C50" s="66">
        <v>42283</v>
      </c>
      <c r="D50" s="66" t="s">
        <v>229</v>
      </c>
      <c r="E50" s="185" t="s">
        <v>43</v>
      </c>
      <c r="F50" s="244" t="s">
        <v>21554</v>
      </c>
      <c r="G50" s="184" t="s">
        <v>43</v>
      </c>
      <c r="H50" s="175">
        <v>42298</v>
      </c>
      <c r="I50" s="61" t="s">
        <v>18</v>
      </c>
      <c r="J50" s="184" t="s">
        <v>18</v>
      </c>
      <c r="K50" s="330" t="s">
        <v>21840</v>
      </c>
      <c r="L50" s="61" t="s">
        <v>21841</v>
      </c>
      <c r="M50" s="61"/>
      <c r="N50" s="61" t="s">
        <v>21842</v>
      </c>
      <c r="O50" s="185" t="s">
        <v>17</v>
      </c>
      <c r="P50" s="406"/>
      <c r="Q50" s="61"/>
      <c r="R50" s="61"/>
      <c r="S50" s="61"/>
      <c r="T50" s="66"/>
      <c r="U50" s="61" t="s">
        <v>108</v>
      </c>
      <c r="V50" s="66"/>
      <c r="W50" s="61" t="s">
        <v>108</v>
      </c>
      <c r="X50" s="66" t="s">
        <v>18</v>
      </c>
      <c r="Y50" s="66">
        <v>42283</v>
      </c>
      <c r="Z50" s="95" t="s">
        <v>21845</v>
      </c>
      <c r="AA50" s="183"/>
      <c r="AB50" s="175" t="s">
        <v>18</v>
      </c>
      <c r="AC50" s="176" t="s">
        <v>18</v>
      </c>
      <c r="AD50" s="12"/>
      <c r="AE50" s="12"/>
      <c r="AF50" s="12"/>
      <c r="AG50" s="12"/>
      <c r="AH50" s="12"/>
      <c r="AI50" s="12"/>
      <c r="AJ50" s="12"/>
      <c r="AK50" s="12"/>
      <c r="AL50" s="12"/>
      <c r="AM50" s="12"/>
      <c r="AN50" s="12"/>
      <c r="AO50" s="12"/>
    </row>
    <row r="51" spans="1:41" ht="14.4">
      <c r="A51" s="239" t="s">
        <v>21846</v>
      </c>
      <c r="B51" s="61" t="s">
        <v>89</v>
      </c>
      <c r="C51" s="66">
        <v>42284</v>
      </c>
      <c r="D51" s="66" t="s">
        <v>1027</v>
      </c>
      <c r="E51" s="185" t="s">
        <v>23</v>
      </c>
      <c r="F51" s="244" t="s">
        <v>21554</v>
      </c>
      <c r="G51" s="184" t="s">
        <v>23</v>
      </c>
      <c r="H51" s="175">
        <v>42299</v>
      </c>
      <c r="I51" s="61" t="s">
        <v>18</v>
      </c>
      <c r="J51" s="184" t="s">
        <v>18</v>
      </c>
      <c r="K51" s="330" t="s">
        <v>302</v>
      </c>
      <c r="L51" s="61" t="s">
        <v>21848</v>
      </c>
      <c r="M51" s="61" t="s">
        <v>27</v>
      </c>
      <c r="N51" s="61">
        <v>396799</v>
      </c>
      <c r="O51" s="185" t="s">
        <v>96</v>
      </c>
      <c r="P51" s="406"/>
      <c r="Q51" s="61"/>
      <c r="R51" s="61"/>
      <c r="S51" s="61"/>
      <c r="T51" s="66"/>
      <c r="U51" s="61" t="s">
        <v>108</v>
      </c>
      <c r="V51" s="66"/>
      <c r="W51" s="61" t="s">
        <v>108</v>
      </c>
      <c r="X51" s="66" t="s">
        <v>18</v>
      </c>
      <c r="Y51" s="66">
        <v>42284</v>
      </c>
      <c r="Z51" s="95"/>
      <c r="AA51" s="183"/>
      <c r="AB51" s="175" t="s">
        <v>18</v>
      </c>
      <c r="AC51" s="176" t="s">
        <v>18</v>
      </c>
      <c r="AD51" s="12"/>
      <c r="AE51" s="12"/>
      <c r="AF51" s="12"/>
      <c r="AG51" s="12"/>
      <c r="AH51" s="12"/>
      <c r="AI51" s="12"/>
      <c r="AJ51" s="12"/>
      <c r="AK51" s="12"/>
      <c r="AL51" s="12"/>
      <c r="AM51" s="12"/>
      <c r="AN51" s="12"/>
      <c r="AO51" s="12"/>
    </row>
    <row r="52" spans="1:41" ht="14.4">
      <c r="A52" s="239" t="s">
        <v>21850</v>
      </c>
      <c r="B52" s="61" t="s">
        <v>89</v>
      </c>
      <c r="C52" s="66">
        <v>42283</v>
      </c>
      <c r="D52" s="66" t="s">
        <v>1027</v>
      </c>
      <c r="E52" s="185" t="s">
        <v>12</v>
      </c>
      <c r="F52" s="244" t="s">
        <v>21554</v>
      </c>
      <c r="G52" s="184" t="s">
        <v>23</v>
      </c>
      <c r="H52" s="175">
        <v>42298</v>
      </c>
      <c r="I52" s="61" t="s">
        <v>18</v>
      </c>
      <c r="J52" s="184" t="s">
        <v>18</v>
      </c>
      <c r="K52" s="330" t="s">
        <v>21851</v>
      </c>
      <c r="L52" s="61" t="s">
        <v>21852</v>
      </c>
      <c r="M52" s="61" t="s">
        <v>37</v>
      </c>
      <c r="N52" s="61" t="s">
        <v>21854</v>
      </c>
      <c r="O52" s="185" t="s">
        <v>17</v>
      </c>
      <c r="P52" s="406"/>
      <c r="Q52" s="61"/>
      <c r="R52" s="61"/>
      <c r="S52" s="61"/>
      <c r="T52" s="66"/>
      <c r="U52" s="61" t="s">
        <v>108</v>
      </c>
      <c r="V52" s="66"/>
      <c r="W52" s="61" t="s">
        <v>108</v>
      </c>
      <c r="X52" s="66" t="s">
        <v>18</v>
      </c>
      <c r="Y52" s="66">
        <v>42292</v>
      </c>
      <c r="Z52" s="95" t="s">
        <v>21856</v>
      </c>
      <c r="AA52" s="183"/>
      <c r="AB52" s="175" t="s">
        <v>18</v>
      </c>
      <c r="AC52" s="176" t="s">
        <v>18</v>
      </c>
      <c r="AD52" s="12"/>
      <c r="AE52" s="12"/>
      <c r="AF52" s="12"/>
      <c r="AG52" s="12"/>
      <c r="AH52" s="12"/>
      <c r="AI52" s="12"/>
      <c r="AJ52" s="12"/>
      <c r="AK52" s="12"/>
      <c r="AL52" s="12"/>
      <c r="AM52" s="12"/>
      <c r="AN52" s="12"/>
      <c r="AO52" s="12"/>
    </row>
    <row r="53" spans="1:41" ht="12.85" customHeight="1">
      <c r="A53" s="239" t="s">
        <v>21857</v>
      </c>
      <c r="B53" s="61" t="s">
        <v>89</v>
      </c>
      <c r="C53" s="66">
        <v>42284</v>
      </c>
      <c r="D53" s="66" t="s">
        <v>1027</v>
      </c>
      <c r="E53" s="185" t="s">
        <v>23</v>
      </c>
      <c r="F53" s="244" t="s">
        <v>21554</v>
      </c>
      <c r="G53" s="184" t="s">
        <v>23</v>
      </c>
      <c r="H53" s="175">
        <v>42299</v>
      </c>
      <c r="I53" s="61" t="s">
        <v>18</v>
      </c>
      <c r="J53" s="184" t="s">
        <v>14</v>
      </c>
      <c r="K53" s="330" t="s">
        <v>21859</v>
      </c>
      <c r="L53" s="61" t="s">
        <v>21860</v>
      </c>
      <c r="M53" s="61" t="s">
        <v>249</v>
      </c>
      <c r="N53" s="61"/>
      <c r="O53" s="185" t="s">
        <v>96</v>
      </c>
      <c r="P53" s="406"/>
      <c r="Q53" s="61"/>
      <c r="R53" s="61"/>
      <c r="S53" s="61"/>
      <c r="T53" s="66"/>
      <c r="U53" s="61" t="s">
        <v>108</v>
      </c>
      <c r="V53" s="66"/>
      <c r="W53" s="61" t="s">
        <v>108</v>
      </c>
      <c r="X53" s="66" t="s">
        <v>18</v>
      </c>
      <c r="Y53" s="66">
        <v>42284</v>
      </c>
      <c r="Z53" s="95" t="s">
        <v>21861</v>
      </c>
      <c r="AA53" s="183"/>
      <c r="AB53" s="175" t="s">
        <v>18</v>
      </c>
      <c r="AC53" s="176" t="s">
        <v>18</v>
      </c>
      <c r="AD53" s="12"/>
      <c r="AE53" s="12"/>
      <c r="AF53" s="12"/>
      <c r="AG53" s="12"/>
      <c r="AH53" s="12"/>
      <c r="AI53" s="12"/>
      <c r="AJ53" s="12"/>
      <c r="AK53" s="12"/>
      <c r="AL53" s="12"/>
      <c r="AM53" s="12"/>
      <c r="AN53" s="12"/>
      <c r="AO53" s="12"/>
    </row>
    <row r="54" spans="1:41" ht="14.4">
      <c r="A54" s="239" t="s">
        <v>21863</v>
      </c>
      <c r="B54" s="61" t="s">
        <v>89</v>
      </c>
      <c r="C54" s="66">
        <v>42284</v>
      </c>
      <c r="D54" s="66" t="s">
        <v>1027</v>
      </c>
      <c r="E54" s="185" t="s">
        <v>21703</v>
      </c>
      <c r="F54" s="244" t="s">
        <v>214</v>
      </c>
      <c r="G54" s="184" t="s">
        <v>3785</v>
      </c>
      <c r="H54" s="175">
        <v>42299</v>
      </c>
      <c r="I54" s="61" t="s">
        <v>18</v>
      </c>
      <c r="J54" s="184" t="s">
        <v>14</v>
      </c>
      <c r="K54" s="330" t="s">
        <v>14070</v>
      </c>
      <c r="L54" s="61" t="s">
        <v>21864</v>
      </c>
      <c r="M54" s="61" t="s">
        <v>44</v>
      </c>
      <c r="N54" s="61"/>
      <c r="O54" s="185" t="s">
        <v>96</v>
      </c>
      <c r="P54" s="406" t="s">
        <v>108</v>
      </c>
      <c r="Q54" s="61" t="s">
        <v>108</v>
      </c>
      <c r="R54" s="61" t="s">
        <v>108</v>
      </c>
      <c r="S54" s="61" t="s">
        <v>108</v>
      </c>
      <c r="T54" s="66" t="s">
        <v>108</v>
      </c>
      <c r="U54" s="61" t="s">
        <v>108</v>
      </c>
      <c r="V54" s="66" t="s">
        <v>108</v>
      </c>
      <c r="W54" s="61" t="s">
        <v>108</v>
      </c>
      <c r="X54" s="66" t="s">
        <v>14</v>
      </c>
      <c r="Y54" s="66"/>
      <c r="Z54" s="95" t="s">
        <v>21868</v>
      </c>
      <c r="AA54" s="183" t="s">
        <v>224</v>
      </c>
      <c r="AB54" s="175"/>
      <c r="AC54" s="176"/>
      <c r="AD54" s="12"/>
      <c r="AE54" s="12"/>
      <c r="AF54" s="12"/>
      <c r="AG54" s="12"/>
      <c r="AH54" s="12"/>
      <c r="AI54" s="12"/>
      <c r="AJ54" s="12"/>
      <c r="AK54" s="12"/>
      <c r="AL54" s="12"/>
      <c r="AM54" s="12"/>
      <c r="AN54" s="12"/>
      <c r="AO54" s="12"/>
    </row>
    <row r="55" spans="1:41" ht="14.4">
      <c r="A55" s="239" t="s">
        <v>21869</v>
      </c>
      <c r="B55" s="61" t="s">
        <v>89</v>
      </c>
      <c r="C55" s="66">
        <v>42284</v>
      </c>
      <c r="D55" s="66" t="s">
        <v>1027</v>
      </c>
      <c r="E55" s="185" t="s">
        <v>21703</v>
      </c>
      <c r="F55" s="244" t="s">
        <v>6600</v>
      </c>
      <c r="G55" s="184" t="s">
        <v>21724</v>
      </c>
      <c r="H55" s="175">
        <v>42299</v>
      </c>
      <c r="I55" s="61" t="s">
        <v>18</v>
      </c>
      <c r="J55" s="184" t="s">
        <v>18</v>
      </c>
      <c r="K55" s="330" t="s">
        <v>21870</v>
      </c>
      <c r="L55" s="61" t="s">
        <v>21871</v>
      </c>
      <c r="M55" s="61" t="s">
        <v>44</v>
      </c>
      <c r="N55" s="61"/>
      <c r="O55" s="185" t="s">
        <v>96</v>
      </c>
      <c r="P55" s="406" t="s">
        <v>108</v>
      </c>
      <c r="Q55" s="61" t="s">
        <v>108</v>
      </c>
      <c r="R55" s="61" t="s">
        <v>108</v>
      </c>
      <c r="S55" s="61" t="s">
        <v>108</v>
      </c>
      <c r="T55" s="66" t="s">
        <v>108</v>
      </c>
      <c r="U55" s="61" t="s">
        <v>108</v>
      </c>
      <c r="V55" s="66" t="s">
        <v>108</v>
      </c>
      <c r="W55" s="61" t="s">
        <v>108</v>
      </c>
      <c r="X55" s="66" t="s">
        <v>14</v>
      </c>
      <c r="Y55" s="66"/>
      <c r="Z55" s="95" t="s">
        <v>21873</v>
      </c>
      <c r="AA55" s="183" t="s">
        <v>633</v>
      </c>
      <c r="AB55" s="175"/>
      <c r="AC55" s="176"/>
      <c r="AD55" s="12"/>
      <c r="AE55" s="12"/>
      <c r="AF55" s="12"/>
      <c r="AG55" s="12"/>
      <c r="AH55" s="12"/>
      <c r="AI55" s="12"/>
      <c r="AJ55" s="12"/>
      <c r="AK55" s="12"/>
      <c r="AL55" s="12"/>
      <c r="AM55" s="12"/>
      <c r="AN55" s="12"/>
      <c r="AO55" s="12"/>
    </row>
    <row r="56" spans="1:41" ht="14.4">
      <c r="A56" s="239" t="s">
        <v>21874</v>
      </c>
      <c r="B56" s="61" t="s">
        <v>89</v>
      </c>
      <c r="C56" s="66">
        <v>42284</v>
      </c>
      <c r="D56" s="66" t="s">
        <v>1027</v>
      </c>
      <c r="E56" s="185" t="s">
        <v>21703</v>
      </c>
      <c r="F56" s="244" t="s">
        <v>4281</v>
      </c>
      <c r="G56" s="184" t="s">
        <v>21877</v>
      </c>
      <c r="H56" s="175">
        <v>42299</v>
      </c>
      <c r="I56" s="61" t="s">
        <v>18</v>
      </c>
      <c r="J56" s="184" t="s">
        <v>14</v>
      </c>
      <c r="K56" s="330" t="s">
        <v>21879</v>
      </c>
      <c r="L56" s="61" t="s">
        <v>21880</v>
      </c>
      <c r="M56" s="61" t="s">
        <v>44</v>
      </c>
      <c r="N56" s="61" t="s">
        <v>21881</v>
      </c>
      <c r="O56" s="185" t="s">
        <v>96</v>
      </c>
      <c r="P56" s="406" t="s">
        <v>108</v>
      </c>
      <c r="Q56" s="61" t="s">
        <v>108</v>
      </c>
      <c r="R56" s="61" t="s">
        <v>108</v>
      </c>
      <c r="S56" s="61" t="s">
        <v>108</v>
      </c>
      <c r="T56" s="66" t="s">
        <v>108</v>
      </c>
      <c r="U56" s="61" t="s">
        <v>108</v>
      </c>
      <c r="V56" s="66" t="s">
        <v>108</v>
      </c>
      <c r="W56" s="61" t="s">
        <v>108</v>
      </c>
      <c r="X56" s="66" t="s">
        <v>14</v>
      </c>
      <c r="Y56" s="66">
        <v>42291</v>
      </c>
      <c r="Z56" s="95" t="s">
        <v>21882</v>
      </c>
      <c r="AA56" s="183" t="s">
        <v>3872</v>
      </c>
      <c r="AB56" s="175"/>
      <c r="AC56" s="176"/>
      <c r="AD56" s="12"/>
      <c r="AE56" s="12"/>
      <c r="AF56" s="12"/>
      <c r="AG56" s="12"/>
      <c r="AH56" s="12"/>
      <c r="AI56" s="12"/>
      <c r="AJ56" s="12"/>
      <c r="AK56" s="12"/>
      <c r="AL56" s="12"/>
      <c r="AM56" s="12"/>
      <c r="AN56" s="12"/>
      <c r="AO56" s="12"/>
    </row>
    <row r="57" spans="1:41" ht="14.4">
      <c r="A57" s="239" t="s">
        <v>21883</v>
      </c>
      <c r="B57" s="61" t="s">
        <v>89</v>
      </c>
      <c r="C57" s="66">
        <v>42284</v>
      </c>
      <c r="D57" s="66" t="s">
        <v>229</v>
      </c>
      <c r="E57" s="185" t="s">
        <v>30</v>
      </c>
      <c r="F57" s="244" t="s">
        <v>21554</v>
      </c>
      <c r="G57" s="184" t="s">
        <v>30</v>
      </c>
      <c r="H57" s="175">
        <v>42299</v>
      </c>
      <c r="I57" s="61" t="s">
        <v>18</v>
      </c>
      <c r="J57" s="184" t="s">
        <v>14</v>
      </c>
      <c r="K57" s="330" t="s">
        <v>21884</v>
      </c>
      <c r="L57" s="61"/>
      <c r="M57" s="61" t="s">
        <v>137</v>
      </c>
      <c r="N57" s="61" t="s">
        <v>21885</v>
      </c>
      <c r="O57" s="185" t="s">
        <v>17</v>
      </c>
      <c r="P57" s="406">
        <v>42285</v>
      </c>
      <c r="Q57" s="61"/>
      <c r="R57" s="61"/>
      <c r="S57" s="61"/>
      <c r="T57" s="66"/>
      <c r="U57" s="61" t="s">
        <v>108</v>
      </c>
      <c r="V57" s="66"/>
      <c r="W57" s="61" t="s">
        <v>108</v>
      </c>
      <c r="X57" s="66" t="s">
        <v>14</v>
      </c>
      <c r="Y57" s="66">
        <v>42290</v>
      </c>
      <c r="Z57" s="95" t="s">
        <v>21886</v>
      </c>
      <c r="AA57" s="183"/>
      <c r="AB57" s="175" t="s">
        <v>18</v>
      </c>
      <c r="AC57" s="176" t="s">
        <v>18</v>
      </c>
      <c r="AD57" s="12"/>
      <c r="AE57" s="12"/>
      <c r="AF57" s="12"/>
      <c r="AG57" s="12"/>
      <c r="AH57" s="12"/>
      <c r="AI57" s="12"/>
      <c r="AJ57" s="12"/>
      <c r="AK57" s="12"/>
      <c r="AL57" s="12"/>
      <c r="AM57" s="12"/>
      <c r="AN57" s="12"/>
      <c r="AO57" s="12"/>
    </row>
    <row r="58" spans="1:41" ht="14.4">
      <c r="A58" s="239" t="s">
        <v>21887</v>
      </c>
      <c r="B58" s="61" t="s">
        <v>89</v>
      </c>
      <c r="C58" s="66">
        <v>42284</v>
      </c>
      <c r="D58" s="66" t="s">
        <v>1027</v>
      </c>
      <c r="E58" s="185" t="s">
        <v>112</v>
      </c>
      <c r="F58" s="244" t="s">
        <v>21600</v>
      </c>
      <c r="G58" s="184" t="s">
        <v>112</v>
      </c>
      <c r="H58" s="175">
        <v>42299</v>
      </c>
      <c r="I58" s="61" t="s">
        <v>18</v>
      </c>
      <c r="J58" s="184" t="s">
        <v>14</v>
      </c>
      <c r="K58" s="330" t="s">
        <v>21888</v>
      </c>
      <c r="L58" s="61" t="s">
        <v>21889</v>
      </c>
      <c r="M58" s="61"/>
      <c r="N58" s="61" t="s">
        <v>21890</v>
      </c>
      <c r="O58" s="185" t="s">
        <v>116</v>
      </c>
      <c r="P58" s="406"/>
      <c r="Q58" s="61"/>
      <c r="R58" s="61"/>
      <c r="S58" s="61" t="s">
        <v>18</v>
      </c>
      <c r="T58" s="66"/>
      <c r="U58" s="61" t="s">
        <v>108</v>
      </c>
      <c r="V58" s="66"/>
      <c r="W58" s="61" t="s">
        <v>108</v>
      </c>
      <c r="X58" s="66" t="s">
        <v>18</v>
      </c>
      <c r="Y58" s="66">
        <v>42286</v>
      </c>
      <c r="Z58" s="95" t="s">
        <v>21891</v>
      </c>
      <c r="AA58" s="183"/>
      <c r="AB58" s="175"/>
      <c r="AC58" s="176" t="s">
        <v>18</v>
      </c>
      <c r="AD58" s="12"/>
      <c r="AE58" s="12"/>
      <c r="AF58" s="12"/>
      <c r="AG58" s="12"/>
      <c r="AH58" s="12"/>
      <c r="AI58" s="12"/>
      <c r="AJ58" s="12"/>
      <c r="AK58" s="12"/>
      <c r="AL58" s="12"/>
      <c r="AM58" s="12"/>
      <c r="AN58" s="12"/>
      <c r="AO58" s="12"/>
    </row>
    <row r="59" spans="1:41" ht="14.4">
      <c r="A59" s="239" t="s">
        <v>21892</v>
      </c>
      <c r="B59" s="61" t="s">
        <v>89</v>
      </c>
      <c r="C59" s="66">
        <v>42285</v>
      </c>
      <c r="D59" s="66" t="s">
        <v>229</v>
      </c>
      <c r="E59" s="185" t="s">
        <v>5751</v>
      </c>
      <c r="F59" s="244" t="s">
        <v>21600</v>
      </c>
      <c r="G59" s="184" t="s">
        <v>8400</v>
      </c>
      <c r="H59" s="175">
        <v>42300</v>
      </c>
      <c r="I59" s="61"/>
      <c r="J59" s="184"/>
      <c r="K59" s="330"/>
      <c r="L59" s="61"/>
      <c r="M59" s="61"/>
      <c r="N59" s="61"/>
      <c r="O59" s="185"/>
      <c r="P59" s="406"/>
      <c r="Q59" s="61"/>
      <c r="R59" s="61"/>
      <c r="S59" s="61"/>
      <c r="T59" s="66"/>
      <c r="U59" s="61" t="s">
        <v>108</v>
      </c>
      <c r="V59" s="66"/>
      <c r="W59" s="61" t="s">
        <v>108</v>
      </c>
      <c r="X59" s="66"/>
      <c r="Y59" s="66"/>
      <c r="Z59" s="95" t="s">
        <v>21894</v>
      </c>
      <c r="AA59" s="183"/>
      <c r="AB59" s="175"/>
      <c r="AC59" s="176"/>
      <c r="AD59" s="12"/>
      <c r="AE59" s="12"/>
      <c r="AF59" s="12"/>
      <c r="AG59" s="12"/>
      <c r="AH59" s="12"/>
      <c r="AI59" s="12"/>
      <c r="AJ59" s="12"/>
      <c r="AK59" s="12"/>
      <c r="AL59" s="12"/>
      <c r="AM59" s="12"/>
      <c r="AN59" s="12"/>
      <c r="AO59" s="12"/>
    </row>
    <row r="60" spans="1:41" ht="14.4">
      <c r="A60" s="239" t="s">
        <v>21896</v>
      </c>
      <c r="B60" s="61" t="s">
        <v>89</v>
      </c>
      <c r="C60" s="66">
        <v>42285</v>
      </c>
      <c r="D60" s="66" t="s">
        <v>1027</v>
      </c>
      <c r="E60" s="185" t="s">
        <v>112</v>
      </c>
      <c r="F60" s="244" t="s">
        <v>21600</v>
      </c>
      <c r="G60" s="184" t="s">
        <v>112</v>
      </c>
      <c r="H60" s="175"/>
      <c r="I60" s="61" t="s">
        <v>18</v>
      </c>
      <c r="J60" s="184" t="s">
        <v>14</v>
      </c>
      <c r="K60" s="330" t="s">
        <v>21898</v>
      </c>
      <c r="L60" s="61" t="s">
        <v>21899</v>
      </c>
      <c r="M60" s="61"/>
      <c r="N60" s="61" t="s">
        <v>21900</v>
      </c>
      <c r="O60" s="185" t="s">
        <v>116</v>
      </c>
      <c r="P60" s="406"/>
      <c r="Q60" s="61"/>
      <c r="R60" s="61"/>
      <c r="S60" s="61" t="s">
        <v>18</v>
      </c>
      <c r="T60" s="66"/>
      <c r="U60" s="61" t="s">
        <v>108</v>
      </c>
      <c r="V60" s="66"/>
      <c r="W60" s="61" t="s">
        <v>108</v>
      </c>
      <c r="X60" s="66" t="s">
        <v>14</v>
      </c>
      <c r="Y60" s="66">
        <v>42285</v>
      </c>
      <c r="Z60" s="95" t="s">
        <v>21891</v>
      </c>
      <c r="AA60" s="183"/>
      <c r="AB60" s="175"/>
      <c r="AC60" s="176" t="s">
        <v>18</v>
      </c>
      <c r="AD60" s="12"/>
      <c r="AE60" s="12"/>
      <c r="AF60" s="12"/>
      <c r="AG60" s="12"/>
      <c r="AH60" s="12"/>
      <c r="AI60" s="12"/>
      <c r="AJ60" s="12"/>
      <c r="AK60" s="12"/>
      <c r="AL60" s="12"/>
      <c r="AM60" s="12"/>
      <c r="AN60" s="12"/>
      <c r="AO60" s="12"/>
    </row>
    <row r="61" spans="1:41" ht="12.85" customHeight="1">
      <c r="A61" s="239" t="s">
        <v>21902</v>
      </c>
      <c r="B61" s="61" t="s">
        <v>89</v>
      </c>
      <c r="C61" s="66">
        <v>42285</v>
      </c>
      <c r="D61" s="66" t="s">
        <v>1027</v>
      </c>
      <c r="E61" s="185" t="s">
        <v>30</v>
      </c>
      <c r="F61" s="244" t="s">
        <v>21554</v>
      </c>
      <c r="G61" s="184" t="s">
        <v>30</v>
      </c>
      <c r="H61" s="175">
        <v>42300</v>
      </c>
      <c r="I61" s="61" t="s">
        <v>18</v>
      </c>
      <c r="J61" s="184" t="s">
        <v>18</v>
      </c>
      <c r="K61" s="330" t="s">
        <v>21903</v>
      </c>
      <c r="L61" s="61" t="s">
        <v>21905</v>
      </c>
      <c r="M61" s="61" t="s">
        <v>37</v>
      </c>
      <c r="N61" s="61" t="s">
        <v>21907</v>
      </c>
      <c r="O61" s="185" t="s">
        <v>17</v>
      </c>
      <c r="P61" s="406"/>
      <c r="Q61" s="61"/>
      <c r="R61" s="61"/>
      <c r="S61" s="61"/>
      <c r="T61" s="66"/>
      <c r="U61" s="61" t="s">
        <v>108</v>
      </c>
      <c r="V61" s="66"/>
      <c r="W61" s="61" t="s">
        <v>108</v>
      </c>
      <c r="X61" s="66" t="s">
        <v>18</v>
      </c>
      <c r="Y61" s="66">
        <v>42286</v>
      </c>
      <c r="Z61" s="95" t="s">
        <v>21932</v>
      </c>
      <c r="AA61" s="183"/>
      <c r="AB61" s="175" t="s">
        <v>18</v>
      </c>
      <c r="AC61" s="176" t="s">
        <v>18</v>
      </c>
      <c r="AD61" s="12"/>
      <c r="AE61" s="12"/>
      <c r="AF61" s="12"/>
      <c r="AG61" s="12"/>
      <c r="AH61" s="12"/>
      <c r="AI61" s="12"/>
      <c r="AJ61" s="12"/>
      <c r="AK61" s="12"/>
      <c r="AL61" s="12"/>
      <c r="AM61" s="12"/>
      <c r="AN61" s="12"/>
      <c r="AO61" s="12"/>
    </row>
    <row r="62" spans="1:41" ht="12.85" customHeight="1">
      <c r="A62" s="239" t="s">
        <v>21933</v>
      </c>
      <c r="B62" s="61" t="s">
        <v>89</v>
      </c>
      <c r="C62" s="66">
        <v>42286</v>
      </c>
      <c r="D62" s="66" t="s">
        <v>1027</v>
      </c>
      <c r="E62" s="185" t="s">
        <v>21703</v>
      </c>
      <c r="F62" s="244" t="s">
        <v>214</v>
      </c>
      <c r="G62" s="184" t="s">
        <v>21935</v>
      </c>
      <c r="H62" s="175"/>
      <c r="I62" s="61"/>
      <c r="J62" s="184"/>
      <c r="K62" s="330" t="s">
        <v>21936</v>
      </c>
      <c r="L62" s="61" t="s">
        <v>21936</v>
      </c>
      <c r="M62" s="61" t="s">
        <v>16</v>
      </c>
      <c r="N62" s="61">
        <v>985005059</v>
      </c>
      <c r="O62" s="185" t="s">
        <v>96</v>
      </c>
      <c r="P62" s="406"/>
      <c r="Q62" s="61"/>
      <c r="R62" s="61"/>
      <c r="S62" s="61"/>
      <c r="T62" s="66"/>
      <c r="U62" s="61" t="s">
        <v>108</v>
      </c>
      <c r="V62" s="66"/>
      <c r="W62" s="61" t="s">
        <v>108</v>
      </c>
      <c r="X62" s="66"/>
      <c r="Y62" s="66">
        <v>42293</v>
      </c>
      <c r="Z62" s="95" t="s">
        <v>21937</v>
      </c>
      <c r="AA62" s="183" t="s">
        <v>97</v>
      </c>
      <c r="AB62" s="175"/>
      <c r="AC62" s="176"/>
      <c r="AD62" s="12"/>
      <c r="AE62" s="12"/>
      <c r="AF62" s="12"/>
      <c r="AG62" s="12"/>
      <c r="AH62" s="12"/>
      <c r="AI62" s="12"/>
      <c r="AJ62" s="12"/>
      <c r="AK62" s="12"/>
      <c r="AL62" s="12"/>
      <c r="AM62" s="12"/>
      <c r="AN62" s="12"/>
      <c r="AO62" s="12"/>
    </row>
    <row r="63" spans="1:41" ht="17.3" customHeight="1">
      <c r="A63" s="239" t="s">
        <v>21939</v>
      </c>
      <c r="B63" s="61" t="s">
        <v>89</v>
      </c>
      <c r="C63" s="66">
        <v>42286</v>
      </c>
      <c r="D63" s="66" t="s">
        <v>1027</v>
      </c>
      <c r="E63" s="185" t="s">
        <v>21703</v>
      </c>
      <c r="F63" s="244" t="s">
        <v>21940</v>
      </c>
      <c r="G63" s="184" t="s">
        <v>4289</v>
      </c>
      <c r="H63" s="175" t="s">
        <v>108</v>
      </c>
      <c r="I63" s="61" t="s">
        <v>18</v>
      </c>
      <c r="J63" s="184" t="s">
        <v>18</v>
      </c>
      <c r="K63" s="330" t="s">
        <v>21941</v>
      </c>
      <c r="L63" s="61" t="s">
        <v>21941</v>
      </c>
      <c r="M63" s="61"/>
      <c r="N63" s="61" t="s">
        <v>21943</v>
      </c>
      <c r="O63" s="185" t="s">
        <v>96</v>
      </c>
      <c r="P63" s="406" t="s">
        <v>108</v>
      </c>
      <c r="Q63" s="61" t="s">
        <v>108</v>
      </c>
      <c r="R63" s="61" t="s">
        <v>108</v>
      </c>
      <c r="S63" s="61" t="s">
        <v>108</v>
      </c>
      <c r="T63" s="66" t="s">
        <v>108</v>
      </c>
      <c r="U63" s="61" t="s">
        <v>108</v>
      </c>
      <c r="V63" s="66" t="s">
        <v>108</v>
      </c>
      <c r="W63" s="61" t="s">
        <v>108</v>
      </c>
      <c r="X63" s="66" t="s">
        <v>14</v>
      </c>
      <c r="Y63" s="66"/>
      <c r="Z63" s="95" t="s">
        <v>21945</v>
      </c>
      <c r="AA63" s="183" t="s">
        <v>633</v>
      </c>
      <c r="AB63" s="175"/>
      <c r="AC63" s="176"/>
      <c r="AD63" s="12"/>
      <c r="AE63" s="12"/>
      <c r="AF63" s="12"/>
      <c r="AG63" s="12"/>
      <c r="AH63" s="12"/>
      <c r="AI63" s="12"/>
      <c r="AJ63" s="12"/>
      <c r="AK63" s="12"/>
      <c r="AL63" s="12"/>
      <c r="AM63" s="12"/>
      <c r="AN63" s="12"/>
      <c r="AO63" s="12"/>
    </row>
    <row r="64" spans="1:41" ht="14.4">
      <c r="A64" s="239" t="s">
        <v>21947</v>
      </c>
      <c r="B64" s="61" t="s">
        <v>89</v>
      </c>
      <c r="C64" s="66">
        <v>42286</v>
      </c>
      <c r="D64" s="66" t="s">
        <v>1027</v>
      </c>
      <c r="E64" s="185" t="s">
        <v>21703</v>
      </c>
      <c r="F64" s="244" t="s">
        <v>4281</v>
      </c>
      <c r="G64" s="184" t="s">
        <v>21948</v>
      </c>
      <c r="H64" s="175">
        <v>42286</v>
      </c>
      <c r="I64" s="61" t="s">
        <v>18</v>
      </c>
      <c r="J64" s="184" t="s">
        <v>14</v>
      </c>
      <c r="K64" s="330" t="s">
        <v>21949</v>
      </c>
      <c r="L64" s="330" t="s">
        <v>21949</v>
      </c>
      <c r="M64" s="61" t="s">
        <v>96</v>
      </c>
      <c r="N64" s="61" t="s">
        <v>21950</v>
      </c>
      <c r="O64" s="185" t="s">
        <v>96</v>
      </c>
      <c r="P64" s="406" t="s">
        <v>108</v>
      </c>
      <c r="Q64" s="61" t="s">
        <v>108</v>
      </c>
      <c r="R64" s="61" t="s">
        <v>108</v>
      </c>
      <c r="S64" s="61" t="s">
        <v>108</v>
      </c>
      <c r="T64" s="66" t="s">
        <v>108</v>
      </c>
      <c r="U64" s="61" t="s">
        <v>108</v>
      </c>
      <c r="V64" s="66">
        <v>42298</v>
      </c>
      <c r="W64" s="61" t="s">
        <v>108</v>
      </c>
      <c r="X64" s="66" t="s">
        <v>14</v>
      </c>
      <c r="Y64" s="66">
        <v>42298</v>
      </c>
      <c r="Z64" s="95" t="s">
        <v>21952</v>
      </c>
      <c r="AA64" s="183" t="s">
        <v>3872</v>
      </c>
      <c r="AB64" s="175"/>
      <c r="AC64" s="176"/>
      <c r="AD64" s="12"/>
      <c r="AE64" s="12"/>
      <c r="AF64" s="12"/>
      <c r="AG64" s="12"/>
      <c r="AH64" s="12"/>
      <c r="AI64" s="12"/>
      <c r="AJ64" s="12"/>
      <c r="AK64" s="12"/>
      <c r="AL64" s="12"/>
      <c r="AM64" s="12"/>
      <c r="AN64" s="12"/>
      <c r="AO64" s="12"/>
    </row>
    <row r="65" spans="1:41" ht="14.4">
      <c r="A65" s="239" t="s">
        <v>21953</v>
      </c>
      <c r="B65" s="61" t="s">
        <v>89</v>
      </c>
      <c r="C65" s="66">
        <v>42286</v>
      </c>
      <c r="D65" s="66" t="s">
        <v>1027</v>
      </c>
      <c r="E65" s="185" t="s">
        <v>21703</v>
      </c>
      <c r="F65" s="244" t="s">
        <v>214</v>
      </c>
      <c r="G65" s="184" t="s">
        <v>12</v>
      </c>
      <c r="H65" s="175">
        <v>42300</v>
      </c>
      <c r="I65" s="61" t="s">
        <v>18</v>
      </c>
      <c r="J65" s="184" t="s">
        <v>14</v>
      </c>
      <c r="K65" s="330" t="s">
        <v>21957</v>
      </c>
      <c r="L65" s="61" t="s">
        <v>21958</v>
      </c>
      <c r="M65" s="61"/>
      <c r="N65" s="61" t="s">
        <v>21959</v>
      </c>
      <c r="O65" s="185" t="s">
        <v>133</v>
      </c>
      <c r="P65" s="406" t="s">
        <v>18</v>
      </c>
      <c r="Q65" s="61"/>
      <c r="R65" s="61"/>
      <c r="S65" s="61"/>
      <c r="T65" s="66"/>
      <c r="U65" s="61" t="s">
        <v>108</v>
      </c>
      <c r="V65" s="66"/>
      <c r="W65" s="61" t="s">
        <v>108</v>
      </c>
      <c r="X65" s="66" t="s">
        <v>14</v>
      </c>
      <c r="Y65" s="66">
        <v>42300</v>
      </c>
      <c r="Z65" s="95" t="s">
        <v>21961</v>
      </c>
      <c r="AA65" s="183"/>
      <c r="AB65" s="175"/>
      <c r="AC65" s="176"/>
      <c r="AD65" s="12"/>
      <c r="AE65" s="12"/>
      <c r="AF65" s="12"/>
      <c r="AG65" s="12"/>
      <c r="AH65" s="12"/>
      <c r="AI65" s="12"/>
      <c r="AJ65" s="12"/>
      <c r="AK65" s="12"/>
      <c r="AL65" s="12"/>
      <c r="AM65" s="12"/>
      <c r="AN65" s="12"/>
      <c r="AO65" s="12"/>
    </row>
    <row r="66" spans="1:41" ht="14.4">
      <c r="A66" s="239" t="s">
        <v>21962</v>
      </c>
      <c r="B66" s="61" t="s">
        <v>89</v>
      </c>
      <c r="C66" s="66">
        <v>42282</v>
      </c>
      <c r="D66" s="66" t="s">
        <v>1027</v>
      </c>
      <c r="E66" s="185" t="s">
        <v>112</v>
      </c>
      <c r="F66" s="244" t="s">
        <v>21600</v>
      </c>
      <c r="G66" s="184" t="s">
        <v>112</v>
      </c>
      <c r="H66" s="175"/>
      <c r="I66" s="61" t="s">
        <v>18</v>
      </c>
      <c r="J66" s="184" t="s">
        <v>14</v>
      </c>
      <c r="K66" s="330" t="s">
        <v>745</v>
      </c>
      <c r="L66" s="61" t="s">
        <v>21963</v>
      </c>
      <c r="M66" s="61"/>
      <c r="N66" s="61"/>
      <c r="O66" s="185" t="s">
        <v>116</v>
      </c>
      <c r="P66" s="406">
        <v>42286</v>
      </c>
      <c r="Q66" s="61"/>
      <c r="R66" s="61"/>
      <c r="S66" s="61" t="s">
        <v>14</v>
      </c>
      <c r="T66" s="66" t="s">
        <v>14</v>
      </c>
      <c r="U66" s="61" t="s">
        <v>108</v>
      </c>
      <c r="V66" s="66"/>
      <c r="W66" s="61" t="s">
        <v>108</v>
      </c>
      <c r="X66" s="66" t="s">
        <v>18</v>
      </c>
      <c r="Y66" s="66">
        <v>42286</v>
      </c>
      <c r="Z66" s="95" t="s">
        <v>257</v>
      </c>
      <c r="AA66" s="183"/>
      <c r="AB66" s="175"/>
      <c r="AC66" s="176"/>
      <c r="AD66" s="12"/>
      <c r="AE66" s="12"/>
      <c r="AF66" s="12"/>
      <c r="AG66" s="12"/>
      <c r="AH66" s="12"/>
      <c r="AI66" s="12"/>
      <c r="AJ66" s="12"/>
      <c r="AK66" s="12"/>
      <c r="AL66" s="12"/>
      <c r="AM66" s="12"/>
      <c r="AN66" s="12"/>
      <c r="AO66" s="12"/>
    </row>
    <row r="67" spans="1:41" ht="14.4">
      <c r="A67" s="239" t="s">
        <v>21965</v>
      </c>
      <c r="B67" s="61" t="s">
        <v>89</v>
      </c>
      <c r="C67" s="66">
        <v>42286</v>
      </c>
      <c r="D67" s="66" t="s">
        <v>1027</v>
      </c>
      <c r="E67" s="185" t="s">
        <v>12</v>
      </c>
      <c r="F67" s="244" t="s">
        <v>21554</v>
      </c>
      <c r="G67" s="184" t="s">
        <v>12</v>
      </c>
      <c r="H67" s="175"/>
      <c r="I67" s="61" t="s">
        <v>18</v>
      </c>
      <c r="J67" s="184" t="s">
        <v>18</v>
      </c>
      <c r="K67" s="330" t="s">
        <v>21966</v>
      </c>
      <c r="L67" s="61" t="s">
        <v>21967</v>
      </c>
      <c r="M67" s="61" t="s">
        <v>33</v>
      </c>
      <c r="N67" s="61" t="s">
        <v>21968</v>
      </c>
      <c r="O67" s="185" t="s">
        <v>17</v>
      </c>
      <c r="P67" s="406"/>
      <c r="Q67" s="61"/>
      <c r="R67" s="61"/>
      <c r="S67" s="61"/>
      <c r="T67" s="66"/>
      <c r="U67" s="61" t="s">
        <v>108</v>
      </c>
      <c r="V67" s="66"/>
      <c r="W67" s="61" t="s">
        <v>108</v>
      </c>
      <c r="X67" s="66" t="s">
        <v>18</v>
      </c>
      <c r="Y67" s="66">
        <v>42286</v>
      </c>
      <c r="Z67" s="95"/>
      <c r="AA67" s="183"/>
      <c r="AB67" s="175" t="s">
        <v>18</v>
      </c>
      <c r="AC67" s="176" t="s">
        <v>18</v>
      </c>
      <c r="AD67" s="12"/>
      <c r="AE67" s="12"/>
      <c r="AF67" s="12"/>
      <c r="AG67" s="12"/>
      <c r="AH67" s="12"/>
      <c r="AI67" s="12"/>
      <c r="AJ67" s="12"/>
      <c r="AK67" s="12"/>
      <c r="AL67" s="12"/>
      <c r="AM67" s="12"/>
      <c r="AN67" s="12"/>
      <c r="AO67" s="12"/>
    </row>
    <row r="68" spans="1:41" ht="14.4">
      <c r="A68" s="239" t="s">
        <v>21970</v>
      </c>
      <c r="B68" s="61" t="s">
        <v>89</v>
      </c>
      <c r="C68" s="66">
        <v>42286</v>
      </c>
      <c r="D68" s="66" t="s">
        <v>1027</v>
      </c>
      <c r="E68" s="185" t="s">
        <v>12</v>
      </c>
      <c r="F68" s="244" t="s">
        <v>21554</v>
      </c>
      <c r="G68" s="184" t="s">
        <v>12</v>
      </c>
      <c r="H68" s="175">
        <v>42300</v>
      </c>
      <c r="I68" s="61"/>
      <c r="J68" s="184"/>
      <c r="K68" s="330" t="s">
        <v>21972</v>
      </c>
      <c r="L68" s="61"/>
      <c r="M68" s="61" t="s">
        <v>172</v>
      </c>
      <c r="N68" s="61" t="s">
        <v>21973</v>
      </c>
      <c r="O68" s="185" t="s">
        <v>117</v>
      </c>
      <c r="P68" s="406"/>
      <c r="Q68" s="61"/>
      <c r="R68" s="61"/>
      <c r="S68" s="61"/>
      <c r="T68" s="66"/>
      <c r="U68" s="61" t="s">
        <v>108</v>
      </c>
      <c r="V68" s="66"/>
      <c r="W68" s="61" t="s">
        <v>108</v>
      </c>
      <c r="X68" s="66" t="s">
        <v>18</v>
      </c>
      <c r="Y68" s="66">
        <v>42292</v>
      </c>
      <c r="Z68" s="95" t="s">
        <v>21975</v>
      </c>
      <c r="AA68" s="183"/>
      <c r="AB68" s="175" t="s">
        <v>18</v>
      </c>
      <c r="AC68" s="176" t="s">
        <v>18</v>
      </c>
      <c r="AD68" s="12"/>
      <c r="AE68" s="12"/>
      <c r="AF68" s="12"/>
      <c r="AG68" s="12"/>
      <c r="AH68" s="12"/>
      <c r="AI68" s="12"/>
      <c r="AJ68" s="12"/>
      <c r="AK68" s="12"/>
      <c r="AL68" s="12"/>
      <c r="AM68" s="12"/>
      <c r="AN68" s="12"/>
      <c r="AO68" s="12"/>
    </row>
    <row r="69" spans="1:41" ht="12.85" customHeight="1">
      <c r="A69" s="239" t="s">
        <v>21977</v>
      </c>
      <c r="B69" s="61" t="s">
        <v>89</v>
      </c>
      <c r="C69" s="66">
        <v>42286</v>
      </c>
      <c r="D69" s="66" t="s">
        <v>1027</v>
      </c>
      <c r="E69" s="185" t="s">
        <v>30</v>
      </c>
      <c r="F69" s="244" t="s">
        <v>21554</v>
      </c>
      <c r="G69" s="184" t="s">
        <v>30</v>
      </c>
      <c r="H69" s="175">
        <v>42303</v>
      </c>
      <c r="I69" s="61"/>
      <c r="J69" s="184"/>
      <c r="K69" s="330" t="s">
        <v>745</v>
      </c>
      <c r="L69" s="61" t="s">
        <v>21963</v>
      </c>
      <c r="M69" s="61" t="s">
        <v>249</v>
      </c>
      <c r="N69" s="61" t="s">
        <v>21979</v>
      </c>
      <c r="O69" s="185" t="s">
        <v>21</v>
      </c>
      <c r="P69" s="406"/>
      <c r="Q69" s="61"/>
      <c r="R69" s="61"/>
      <c r="S69" s="61"/>
      <c r="T69" s="66"/>
      <c r="U69" s="61" t="s">
        <v>108</v>
      </c>
      <c r="V69" s="66"/>
      <c r="W69" s="61" t="s">
        <v>108</v>
      </c>
      <c r="X69" s="66" t="s">
        <v>14</v>
      </c>
      <c r="Y69" s="66">
        <v>42290</v>
      </c>
      <c r="Z69" s="95" t="s">
        <v>21981</v>
      </c>
      <c r="AA69" s="183"/>
      <c r="AB69" s="175" t="s">
        <v>18</v>
      </c>
      <c r="AC69" s="176" t="s">
        <v>18</v>
      </c>
      <c r="AD69" s="12"/>
      <c r="AE69" s="12"/>
      <c r="AF69" s="12"/>
      <c r="AG69" s="12"/>
      <c r="AH69" s="12"/>
      <c r="AI69" s="12"/>
      <c r="AJ69" s="12"/>
      <c r="AK69" s="12"/>
      <c r="AL69" s="12"/>
      <c r="AM69" s="12"/>
      <c r="AN69" s="12"/>
      <c r="AO69" s="12"/>
    </row>
    <row r="70" spans="1:41" ht="14.4">
      <c r="A70" s="239" t="s">
        <v>21982</v>
      </c>
      <c r="B70" s="61" t="s">
        <v>89</v>
      </c>
      <c r="C70" s="66">
        <v>42286</v>
      </c>
      <c r="D70" s="66" t="s">
        <v>131</v>
      </c>
      <c r="E70" s="185" t="s">
        <v>30</v>
      </c>
      <c r="F70" s="244" t="s">
        <v>21554</v>
      </c>
      <c r="G70" s="184" t="s">
        <v>30</v>
      </c>
      <c r="H70" s="175">
        <v>42303</v>
      </c>
      <c r="I70" s="61"/>
      <c r="J70" s="184"/>
      <c r="K70" s="330" t="s">
        <v>21972</v>
      </c>
      <c r="L70" s="61" t="s">
        <v>21984</v>
      </c>
      <c r="M70" s="61" t="s">
        <v>172</v>
      </c>
      <c r="N70" s="61" t="s">
        <v>21986</v>
      </c>
      <c r="O70" s="185" t="s">
        <v>117</v>
      </c>
      <c r="P70" s="406"/>
      <c r="Q70" s="61"/>
      <c r="R70" s="61"/>
      <c r="S70" s="61"/>
      <c r="T70" s="66"/>
      <c r="U70" s="61" t="s">
        <v>108</v>
      </c>
      <c r="V70" s="66"/>
      <c r="W70" s="61" t="s">
        <v>108</v>
      </c>
      <c r="X70" s="66" t="s">
        <v>14</v>
      </c>
      <c r="Y70" s="66">
        <v>42286</v>
      </c>
      <c r="Z70" s="95" t="s">
        <v>21987</v>
      </c>
      <c r="AA70" s="183"/>
      <c r="AB70" s="175" t="s">
        <v>18</v>
      </c>
      <c r="AC70" s="176" t="s">
        <v>18</v>
      </c>
      <c r="AD70" s="12"/>
      <c r="AE70" s="12"/>
      <c r="AF70" s="12"/>
      <c r="AG70" s="12"/>
      <c r="AH70" s="12"/>
      <c r="AI70" s="12"/>
      <c r="AJ70" s="12"/>
      <c r="AK70" s="12"/>
      <c r="AL70" s="12"/>
      <c r="AM70" s="12"/>
      <c r="AN70" s="12"/>
      <c r="AO70" s="12"/>
    </row>
    <row r="71" spans="1:41" ht="14.4">
      <c r="A71" s="239" t="s">
        <v>21989</v>
      </c>
      <c r="B71" s="61" t="s">
        <v>89</v>
      </c>
      <c r="C71" s="66">
        <v>42286</v>
      </c>
      <c r="D71" s="66" t="s">
        <v>131</v>
      </c>
      <c r="E71" s="185" t="s">
        <v>30</v>
      </c>
      <c r="F71" s="244" t="s">
        <v>21554</v>
      </c>
      <c r="G71" s="184" t="s">
        <v>30</v>
      </c>
      <c r="H71" s="175">
        <v>42303</v>
      </c>
      <c r="I71" s="61"/>
      <c r="J71" s="184"/>
      <c r="K71" s="330" t="s">
        <v>21972</v>
      </c>
      <c r="L71" s="61" t="s">
        <v>21990</v>
      </c>
      <c r="M71" s="61" t="s">
        <v>172</v>
      </c>
      <c r="N71" s="61" t="s">
        <v>21992</v>
      </c>
      <c r="O71" s="185" t="s">
        <v>117</v>
      </c>
      <c r="P71" s="406"/>
      <c r="Q71" s="61"/>
      <c r="R71" s="61"/>
      <c r="S71" s="61"/>
      <c r="T71" s="66"/>
      <c r="U71" s="61" t="s">
        <v>108</v>
      </c>
      <c r="V71" s="66"/>
      <c r="W71" s="61" t="s">
        <v>108</v>
      </c>
      <c r="X71" s="66" t="s">
        <v>18</v>
      </c>
      <c r="Y71" s="66">
        <v>42292</v>
      </c>
      <c r="Z71" s="95" t="s">
        <v>21993</v>
      </c>
      <c r="AA71" s="183"/>
      <c r="AB71" s="175" t="s">
        <v>18</v>
      </c>
      <c r="AC71" s="176" t="s">
        <v>18</v>
      </c>
      <c r="AD71" s="12"/>
      <c r="AE71" s="12"/>
      <c r="AF71" s="12"/>
      <c r="AG71" s="12"/>
      <c r="AH71" s="12"/>
      <c r="AI71" s="12"/>
      <c r="AJ71" s="12"/>
      <c r="AK71" s="12"/>
      <c r="AL71" s="12"/>
      <c r="AM71" s="12"/>
      <c r="AN71" s="12"/>
      <c r="AO71" s="12"/>
    </row>
    <row r="72" spans="1:41" ht="14.4">
      <c r="A72" s="239" t="s">
        <v>21996</v>
      </c>
      <c r="B72" s="61" t="s">
        <v>89</v>
      </c>
      <c r="C72" s="66">
        <v>42286</v>
      </c>
      <c r="D72" s="66" t="s">
        <v>1027</v>
      </c>
      <c r="E72" s="185" t="s">
        <v>23</v>
      </c>
      <c r="F72" s="244" t="s">
        <v>21554</v>
      </c>
      <c r="G72" s="184" t="s">
        <v>23</v>
      </c>
      <c r="H72" s="175">
        <v>42296</v>
      </c>
      <c r="I72" s="61"/>
      <c r="J72" s="184"/>
      <c r="K72" s="330" t="s">
        <v>21966</v>
      </c>
      <c r="L72" s="61" t="s">
        <v>21997</v>
      </c>
      <c r="M72" s="61"/>
      <c r="N72" s="61"/>
      <c r="O72" s="185"/>
      <c r="P72" s="406">
        <v>42286</v>
      </c>
      <c r="Q72" s="61"/>
      <c r="R72" s="61"/>
      <c r="S72" s="61"/>
      <c r="T72" s="66"/>
      <c r="U72" s="61" t="s">
        <v>108</v>
      </c>
      <c r="V72" s="66"/>
      <c r="W72" s="61" t="s">
        <v>108</v>
      </c>
      <c r="X72" s="66" t="s">
        <v>14</v>
      </c>
      <c r="Y72" s="66">
        <v>42292</v>
      </c>
      <c r="Z72" s="95" t="s">
        <v>21649</v>
      </c>
      <c r="AA72" s="183"/>
      <c r="AB72" s="175" t="s">
        <v>18</v>
      </c>
      <c r="AC72" s="176" t="s">
        <v>18</v>
      </c>
      <c r="AD72" s="12"/>
      <c r="AE72" s="12"/>
      <c r="AF72" s="12"/>
      <c r="AG72" s="12"/>
      <c r="AH72" s="12"/>
      <c r="AI72" s="12"/>
      <c r="AJ72" s="12"/>
      <c r="AK72" s="12"/>
      <c r="AL72" s="12"/>
      <c r="AM72" s="12"/>
      <c r="AN72" s="12"/>
      <c r="AO72" s="12"/>
    </row>
    <row r="73" spans="1:41" ht="14.4">
      <c r="A73" s="239" t="s">
        <v>21999</v>
      </c>
      <c r="B73" s="61" t="s">
        <v>89</v>
      </c>
      <c r="C73" s="66">
        <v>42286</v>
      </c>
      <c r="D73" s="66" t="s">
        <v>1027</v>
      </c>
      <c r="E73" s="185" t="s">
        <v>23</v>
      </c>
      <c r="F73" s="244" t="s">
        <v>21554</v>
      </c>
      <c r="G73" s="184" t="s">
        <v>23</v>
      </c>
      <c r="H73" s="175">
        <v>42296</v>
      </c>
      <c r="I73" s="61"/>
      <c r="J73" s="184"/>
      <c r="K73" s="330" t="s">
        <v>22001</v>
      </c>
      <c r="L73" s="61" t="s">
        <v>22001</v>
      </c>
      <c r="M73" s="61"/>
      <c r="N73" s="61"/>
      <c r="O73" s="185"/>
      <c r="P73" s="406">
        <v>42286</v>
      </c>
      <c r="Q73" s="61"/>
      <c r="R73" s="61"/>
      <c r="S73" s="61"/>
      <c r="T73" s="66"/>
      <c r="U73" s="61" t="s">
        <v>108</v>
      </c>
      <c r="V73" s="66"/>
      <c r="W73" s="61" t="s">
        <v>108</v>
      </c>
      <c r="X73" s="66" t="s">
        <v>14</v>
      </c>
      <c r="Y73" s="66">
        <v>42292</v>
      </c>
      <c r="Z73" s="95" t="s">
        <v>21649</v>
      </c>
      <c r="AA73" s="183"/>
      <c r="AB73" s="175" t="s">
        <v>18</v>
      </c>
      <c r="AC73" s="176" t="s">
        <v>18</v>
      </c>
      <c r="AD73" s="12"/>
      <c r="AE73" s="12"/>
      <c r="AF73" s="12"/>
      <c r="AG73" s="12"/>
      <c r="AH73" s="12"/>
      <c r="AI73" s="12"/>
      <c r="AJ73" s="12"/>
      <c r="AK73" s="12"/>
      <c r="AL73" s="12"/>
      <c r="AM73" s="12"/>
      <c r="AN73" s="12"/>
      <c r="AO73" s="12"/>
    </row>
    <row r="74" spans="1:41" ht="29.95" customHeight="1">
      <c r="A74" s="239" t="s">
        <v>22006</v>
      </c>
      <c r="B74" s="61" t="s">
        <v>89</v>
      </c>
      <c r="C74" s="66">
        <v>42286</v>
      </c>
      <c r="D74" s="66" t="s">
        <v>1027</v>
      </c>
      <c r="E74" s="185" t="s">
        <v>19</v>
      </c>
      <c r="F74" s="244" t="s">
        <v>21554</v>
      </c>
      <c r="G74" s="184" t="s">
        <v>22007</v>
      </c>
      <c r="H74" s="175">
        <v>42303</v>
      </c>
      <c r="I74" s="61" t="s">
        <v>18</v>
      </c>
      <c r="J74" s="184" t="s">
        <v>18</v>
      </c>
      <c r="K74" s="330" t="s">
        <v>7795</v>
      </c>
      <c r="L74" s="61" t="s">
        <v>22008</v>
      </c>
      <c r="M74" s="61"/>
      <c r="N74" s="61" t="s">
        <v>22009</v>
      </c>
      <c r="O74" s="185" t="s">
        <v>17</v>
      </c>
      <c r="P74" s="406">
        <v>42290</v>
      </c>
      <c r="Q74" s="61"/>
      <c r="R74" s="61"/>
      <c r="S74" s="61"/>
      <c r="T74" s="66"/>
      <c r="U74" s="61" t="s">
        <v>108</v>
      </c>
      <c r="V74" s="66"/>
      <c r="W74" s="61" t="s">
        <v>108</v>
      </c>
      <c r="X74" s="66" t="s">
        <v>18</v>
      </c>
      <c r="Y74" s="66">
        <v>42331</v>
      </c>
      <c r="Z74" s="95" t="s">
        <v>22011</v>
      </c>
      <c r="AA74" s="183" t="s">
        <v>22012</v>
      </c>
      <c r="AB74" s="175" t="s">
        <v>18</v>
      </c>
      <c r="AC74" s="175" t="s">
        <v>18</v>
      </c>
      <c r="AD74" s="12"/>
      <c r="AE74" s="12"/>
      <c r="AF74" s="12"/>
      <c r="AG74" s="12"/>
      <c r="AH74" s="12"/>
      <c r="AI74" s="12"/>
      <c r="AJ74" s="12"/>
      <c r="AK74" s="12"/>
      <c r="AL74" s="12"/>
      <c r="AM74" s="12"/>
      <c r="AN74" s="12"/>
      <c r="AO74" s="12"/>
    </row>
    <row r="75" spans="1:41" ht="14.4">
      <c r="A75" s="239" t="s">
        <v>22016</v>
      </c>
      <c r="B75" s="61" t="s">
        <v>89</v>
      </c>
      <c r="C75" s="66">
        <v>42290</v>
      </c>
      <c r="D75" s="66" t="s">
        <v>229</v>
      </c>
      <c r="E75" s="185" t="s">
        <v>43</v>
      </c>
      <c r="F75" s="244" t="s">
        <v>21554</v>
      </c>
      <c r="G75" s="184" t="s">
        <v>43</v>
      </c>
      <c r="H75" s="175">
        <v>42290</v>
      </c>
      <c r="I75" s="61" t="s">
        <v>18</v>
      </c>
      <c r="J75" s="184" t="s">
        <v>18</v>
      </c>
      <c r="K75" s="330" t="s">
        <v>22017</v>
      </c>
      <c r="L75" s="61"/>
      <c r="M75" s="61"/>
      <c r="N75" s="61" t="s">
        <v>22019</v>
      </c>
      <c r="O75" s="185" t="s">
        <v>17</v>
      </c>
      <c r="P75" s="406"/>
      <c r="Q75" s="61"/>
      <c r="R75" s="61"/>
      <c r="S75" s="61"/>
      <c r="T75" s="66"/>
      <c r="U75" s="61" t="s">
        <v>108</v>
      </c>
      <c r="V75" s="66"/>
      <c r="W75" s="61" t="s">
        <v>108</v>
      </c>
      <c r="X75" s="66" t="s">
        <v>18</v>
      </c>
      <c r="Y75" s="66">
        <v>42290</v>
      </c>
      <c r="Z75" s="95" t="s">
        <v>22020</v>
      </c>
      <c r="AA75" s="183"/>
      <c r="AB75" s="175" t="s">
        <v>18</v>
      </c>
      <c r="AC75" s="176" t="s">
        <v>18</v>
      </c>
      <c r="AD75" s="12"/>
      <c r="AE75" s="12"/>
      <c r="AF75" s="12"/>
      <c r="AG75" s="12"/>
      <c r="AH75" s="12"/>
      <c r="AI75" s="12"/>
      <c r="AJ75" s="12"/>
      <c r="AK75" s="12"/>
      <c r="AL75" s="12"/>
      <c r="AM75" s="12"/>
      <c r="AN75" s="12"/>
      <c r="AO75" s="12"/>
    </row>
    <row r="76" spans="1:41" ht="14.4">
      <c r="A76" s="239" t="s">
        <v>22021</v>
      </c>
      <c r="B76" s="61" t="s">
        <v>89</v>
      </c>
      <c r="C76" s="66">
        <v>42290</v>
      </c>
      <c r="D76" s="66" t="s">
        <v>229</v>
      </c>
      <c r="E76" s="185" t="s">
        <v>43</v>
      </c>
      <c r="F76" s="244" t="s">
        <v>21554</v>
      </c>
      <c r="G76" s="184" t="s">
        <v>43</v>
      </c>
      <c r="H76" s="175">
        <v>42290</v>
      </c>
      <c r="I76" s="61" t="s">
        <v>18</v>
      </c>
      <c r="J76" s="184" t="s">
        <v>18</v>
      </c>
      <c r="K76" s="330" t="s">
        <v>21681</v>
      </c>
      <c r="L76" s="61" t="s">
        <v>22023</v>
      </c>
      <c r="M76" s="61"/>
      <c r="N76" s="61" t="s">
        <v>22024</v>
      </c>
      <c r="O76" s="185" t="s">
        <v>17</v>
      </c>
      <c r="P76" s="406"/>
      <c r="Q76" s="61"/>
      <c r="R76" s="61"/>
      <c r="S76" s="61"/>
      <c r="T76" s="66"/>
      <c r="U76" s="61" t="s">
        <v>108</v>
      </c>
      <c r="V76" s="66"/>
      <c r="W76" s="61" t="s">
        <v>108</v>
      </c>
      <c r="X76" s="66" t="s">
        <v>18</v>
      </c>
      <c r="Y76" s="66">
        <v>42290</v>
      </c>
      <c r="Z76" s="95" t="s">
        <v>22020</v>
      </c>
      <c r="AA76" s="183"/>
      <c r="AB76" s="175" t="s">
        <v>18</v>
      </c>
      <c r="AC76" s="176" t="s">
        <v>18</v>
      </c>
      <c r="AD76" s="12"/>
      <c r="AE76" s="12"/>
      <c r="AF76" s="12"/>
      <c r="AG76" s="12"/>
      <c r="AH76" s="12"/>
      <c r="AI76" s="12"/>
      <c r="AJ76" s="12"/>
      <c r="AK76" s="12"/>
      <c r="AL76" s="12"/>
      <c r="AM76" s="12"/>
      <c r="AN76" s="12"/>
      <c r="AO76" s="12"/>
    </row>
    <row r="77" spans="1:41" ht="12.85" customHeight="1">
      <c r="A77" s="239" t="s">
        <v>22028</v>
      </c>
      <c r="B77" s="61" t="s">
        <v>89</v>
      </c>
      <c r="C77" s="66">
        <v>42290</v>
      </c>
      <c r="D77" s="66" t="s">
        <v>229</v>
      </c>
      <c r="E77" s="185" t="s">
        <v>30</v>
      </c>
      <c r="F77" s="244" t="s">
        <v>21554</v>
      </c>
      <c r="G77" s="184" t="s">
        <v>30</v>
      </c>
      <c r="H77" s="175">
        <v>42304</v>
      </c>
      <c r="I77" s="61" t="s">
        <v>18</v>
      </c>
      <c r="J77" s="184" t="s">
        <v>14</v>
      </c>
      <c r="K77" s="330" t="s">
        <v>22030</v>
      </c>
      <c r="L77" s="61"/>
      <c r="M77" s="61" t="s">
        <v>189</v>
      </c>
      <c r="N77" s="61"/>
      <c r="O77" s="185" t="s">
        <v>17</v>
      </c>
      <c r="P77" s="406"/>
      <c r="Q77" s="61"/>
      <c r="R77" s="61"/>
      <c r="S77" s="61"/>
      <c r="T77" s="66"/>
      <c r="U77" s="61" t="s">
        <v>108</v>
      </c>
      <c r="V77" s="66"/>
      <c r="W77" s="61" t="s">
        <v>108</v>
      </c>
      <c r="X77" s="66" t="s">
        <v>14</v>
      </c>
      <c r="Y77" s="66">
        <v>42290</v>
      </c>
      <c r="Z77" s="95" t="s">
        <v>22031</v>
      </c>
      <c r="AA77" s="183"/>
      <c r="AB77" s="175" t="s">
        <v>18</v>
      </c>
      <c r="AC77" s="176" t="s">
        <v>18</v>
      </c>
      <c r="AD77" s="12"/>
      <c r="AE77" s="12"/>
      <c r="AF77" s="12"/>
      <c r="AG77" s="12"/>
      <c r="AH77" s="12"/>
      <c r="AI77" s="12"/>
      <c r="AJ77" s="12"/>
      <c r="AK77" s="12"/>
      <c r="AL77" s="12"/>
      <c r="AM77" s="12"/>
      <c r="AN77" s="12"/>
      <c r="AO77" s="12"/>
    </row>
    <row r="78" spans="1:41" ht="12.85" customHeight="1">
      <c r="A78" s="239" t="s">
        <v>22033</v>
      </c>
      <c r="B78" s="61" t="s">
        <v>89</v>
      </c>
      <c r="C78" s="66">
        <v>42290</v>
      </c>
      <c r="D78" s="66" t="s">
        <v>229</v>
      </c>
      <c r="E78" s="185" t="s">
        <v>30</v>
      </c>
      <c r="F78" s="244" t="s">
        <v>21554</v>
      </c>
      <c r="G78" s="184" t="s">
        <v>30</v>
      </c>
      <c r="H78" s="175">
        <v>42304</v>
      </c>
      <c r="I78" s="61"/>
      <c r="J78" s="184"/>
      <c r="K78" s="330" t="s">
        <v>22034</v>
      </c>
      <c r="L78" s="61" t="s">
        <v>22035</v>
      </c>
      <c r="M78" s="61" t="s">
        <v>16</v>
      </c>
      <c r="N78" s="61" t="s">
        <v>22036</v>
      </c>
      <c r="O78" s="185" t="s">
        <v>17</v>
      </c>
      <c r="P78" s="406"/>
      <c r="Q78" s="61"/>
      <c r="R78" s="61"/>
      <c r="S78" s="61"/>
      <c r="T78" s="66"/>
      <c r="U78" s="61" t="s">
        <v>108</v>
      </c>
      <c r="V78" s="66"/>
      <c r="W78" s="61" t="s">
        <v>108</v>
      </c>
      <c r="X78" s="66" t="s">
        <v>18</v>
      </c>
      <c r="Y78" s="66">
        <v>42290</v>
      </c>
      <c r="Z78" s="95" t="s">
        <v>22039</v>
      </c>
      <c r="AA78" s="183"/>
      <c r="AB78" s="175" t="s">
        <v>18</v>
      </c>
      <c r="AC78" s="176" t="s">
        <v>18</v>
      </c>
      <c r="AD78" s="12"/>
      <c r="AE78" s="12"/>
      <c r="AF78" s="12"/>
      <c r="AG78" s="12"/>
      <c r="AH78" s="12"/>
      <c r="AI78" s="12"/>
      <c r="AJ78" s="12"/>
      <c r="AK78" s="12"/>
      <c r="AL78" s="12"/>
      <c r="AM78" s="12"/>
      <c r="AN78" s="12"/>
      <c r="AO78" s="12"/>
    </row>
    <row r="79" spans="1:41" ht="14.4">
      <c r="A79" s="239" t="s">
        <v>22040</v>
      </c>
      <c r="B79" s="61" t="s">
        <v>89</v>
      </c>
      <c r="C79" s="66">
        <v>42290</v>
      </c>
      <c r="D79" s="66" t="s">
        <v>1027</v>
      </c>
      <c r="E79" s="185" t="s">
        <v>112</v>
      </c>
      <c r="F79" s="244" t="s">
        <v>21600</v>
      </c>
      <c r="G79" s="184" t="s">
        <v>112</v>
      </c>
      <c r="H79" s="175"/>
      <c r="I79" s="61" t="s">
        <v>18</v>
      </c>
      <c r="J79" s="184" t="s">
        <v>14</v>
      </c>
      <c r="K79" s="330" t="s">
        <v>22042</v>
      </c>
      <c r="L79" s="61" t="s">
        <v>22043</v>
      </c>
      <c r="M79" s="61" t="s">
        <v>20</v>
      </c>
      <c r="N79" s="61" t="s">
        <v>22044</v>
      </c>
      <c r="O79" s="185" t="s">
        <v>116</v>
      </c>
      <c r="P79" s="406">
        <v>42291</v>
      </c>
      <c r="Q79" s="61"/>
      <c r="R79" s="61"/>
      <c r="S79" s="61"/>
      <c r="T79" s="66"/>
      <c r="U79" s="61" t="s">
        <v>108</v>
      </c>
      <c r="V79" s="66"/>
      <c r="W79" s="61" t="s">
        <v>108</v>
      </c>
      <c r="X79" s="66" t="s">
        <v>18</v>
      </c>
      <c r="Y79" s="66">
        <v>42291</v>
      </c>
      <c r="Z79" s="95" t="s">
        <v>21631</v>
      </c>
      <c r="AA79" s="183"/>
      <c r="AB79" s="175"/>
      <c r="AC79" s="176"/>
      <c r="AD79" s="12"/>
      <c r="AE79" s="12"/>
      <c r="AF79" s="12"/>
      <c r="AG79" s="12"/>
      <c r="AH79" s="12"/>
      <c r="AI79" s="12"/>
      <c r="AJ79" s="12"/>
      <c r="AK79" s="12"/>
      <c r="AL79" s="12"/>
      <c r="AM79" s="12"/>
      <c r="AN79" s="12"/>
      <c r="AO79" s="12"/>
    </row>
    <row r="80" spans="1:41" ht="12.85" customHeight="1">
      <c r="A80" s="239" t="s">
        <v>22046</v>
      </c>
      <c r="B80" s="61" t="s">
        <v>89</v>
      </c>
      <c r="C80" s="66">
        <v>42290</v>
      </c>
      <c r="D80" s="66" t="s">
        <v>1027</v>
      </c>
      <c r="E80" s="185" t="s">
        <v>112</v>
      </c>
      <c r="F80" s="244" t="s">
        <v>21600</v>
      </c>
      <c r="G80" s="184" t="s">
        <v>112</v>
      </c>
      <c r="H80" s="175"/>
      <c r="I80" s="61" t="s">
        <v>18</v>
      </c>
      <c r="J80" s="184" t="s">
        <v>14</v>
      </c>
      <c r="K80" s="330" t="s">
        <v>9594</v>
      </c>
      <c r="L80" s="61" t="s">
        <v>22048</v>
      </c>
      <c r="M80" s="61"/>
      <c r="N80" s="61" t="s">
        <v>22050</v>
      </c>
      <c r="O80" s="185" t="s">
        <v>116</v>
      </c>
      <c r="P80" s="406">
        <v>42291</v>
      </c>
      <c r="Q80" s="61"/>
      <c r="R80" s="61"/>
      <c r="S80" s="61"/>
      <c r="T80" s="66"/>
      <c r="U80" s="61" t="s">
        <v>108</v>
      </c>
      <c r="V80" s="66"/>
      <c r="W80" s="61" t="s">
        <v>108</v>
      </c>
      <c r="X80" s="66" t="s">
        <v>18</v>
      </c>
      <c r="Y80" s="66">
        <v>42291</v>
      </c>
      <c r="Z80" s="95" t="s">
        <v>21631</v>
      </c>
      <c r="AA80" s="183"/>
      <c r="AB80" s="175"/>
      <c r="AC80" s="176"/>
      <c r="AD80" s="12"/>
      <c r="AE80" s="12"/>
      <c r="AF80" s="12"/>
      <c r="AG80" s="12"/>
      <c r="AH80" s="12"/>
      <c r="AI80" s="12"/>
      <c r="AJ80" s="12"/>
      <c r="AK80" s="12"/>
      <c r="AL80" s="12"/>
      <c r="AM80" s="12"/>
      <c r="AN80" s="12"/>
      <c r="AO80" s="12"/>
    </row>
    <row r="81" spans="1:41" ht="14.4">
      <c r="A81" s="239" t="s">
        <v>22052</v>
      </c>
      <c r="B81" s="61" t="s">
        <v>89</v>
      </c>
      <c r="C81" s="66">
        <v>42290</v>
      </c>
      <c r="D81" s="66" t="s">
        <v>1027</v>
      </c>
      <c r="E81" s="185" t="s">
        <v>112</v>
      </c>
      <c r="F81" s="244" t="s">
        <v>21600</v>
      </c>
      <c r="G81" s="184" t="s">
        <v>112</v>
      </c>
      <c r="H81" s="175"/>
      <c r="I81" s="61" t="s">
        <v>18</v>
      </c>
      <c r="J81" s="184" t="s">
        <v>14</v>
      </c>
      <c r="K81" s="330" t="s">
        <v>302</v>
      </c>
      <c r="L81" s="61" t="s">
        <v>22053</v>
      </c>
      <c r="M81" s="61" t="s">
        <v>95</v>
      </c>
      <c r="N81" s="61" t="s">
        <v>22054</v>
      </c>
      <c r="O81" s="185" t="s">
        <v>116</v>
      </c>
      <c r="P81" s="406">
        <v>42291</v>
      </c>
      <c r="Q81" s="61"/>
      <c r="R81" s="61"/>
      <c r="S81" s="61"/>
      <c r="T81" s="66"/>
      <c r="U81" s="61" t="s">
        <v>108</v>
      </c>
      <c r="V81" s="66"/>
      <c r="W81" s="61" t="s">
        <v>108</v>
      </c>
      <c r="X81" s="66" t="s">
        <v>18</v>
      </c>
      <c r="Y81" s="66">
        <v>42291</v>
      </c>
      <c r="Z81" s="95" t="s">
        <v>21631</v>
      </c>
      <c r="AA81" s="183"/>
      <c r="AB81" s="175"/>
      <c r="AC81" s="176"/>
      <c r="AD81" s="12"/>
      <c r="AE81" s="12"/>
      <c r="AF81" s="12"/>
      <c r="AG81" s="12"/>
      <c r="AH81" s="12"/>
      <c r="AI81" s="12"/>
      <c r="AJ81" s="12"/>
      <c r="AK81" s="12"/>
      <c r="AL81" s="12"/>
      <c r="AM81" s="12"/>
      <c r="AN81" s="12"/>
      <c r="AO81" s="12"/>
    </row>
    <row r="82" spans="1:41" ht="14.4">
      <c r="A82" s="239" t="s">
        <v>22056</v>
      </c>
      <c r="B82" s="61" t="s">
        <v>89</v>
      </c>
      <c r="C82" s="66">
        <v>42290</v>
      </c>
      <c r="D82" s="66" t="s">
        <v>1027</v>
      </c>
      <c r="E82" s="185" t="s">
        <v>21703</v>
      </c>
      <c r="F82" s="244" t="s">
        <v>3858</v>
      </c>
      <c r="G82" s="184" t="s">
        <v>3859</v>
      </c>
      <c r="H82" s="175">
        <v>42305</v>
      </c>
      <c r="I82" s="61" t="s">
        <v>18</v>
      </c>
      <c r="J82" s="184" t="s">
        <v>18</v>
      </c>
      <c r="K82" s="330" t="s">
        <v>22057</v>
      </c>
      <c r="L82" s="61"/>
      <c r="M82" s="61" t="s">
        <v>95</v>
      </c>
      <c r="N82" s="61"/>
      <c r="O82" s="185" t="s">
        <v>96</v>
      </c>
      <c r="P82" s="406" t="s">
        <v>108</v>
      </c>
      <c r="Q82" s="61" t="s">
        <v>18</v>
      </c>
      <c r="R82" s="61" t="s">
        <v>14</v>
      </c>
      <c r="S82" s="61" t="s">
        <v>108</v>
      </c>
      <c r="T82" s="66" t="s">
        <v>108</v>
      </c>
      <c r="U82" s="248" t="s">
        <v>18</v>
      </c>
      <c r="V82" s="66">
        <v>42305</v>
      </c>
      <c r="W82" s="61" t="s">
        <v>18</v>
      </c>
      <c r="X82" s="66" t="s">
        <v>18</v>
      </c>
      <c r="Y82" s="66">
        <v>42303</v>
      </c>
      <c r="Z82" s="95" t="s">
        <v>22058</v>
      </c>
      <c r="AA82" s="183" t="s">
        <v>97</v>
      </c>
      <c r="AB82" s="175"/>
      <c r="AC82" s="176"/>
      <c r="AD82" s="12"/>
      <c r="AE82" s="12"/>
      <c r="AF82" s="12"/>
      <c r="AG82" s="12"/>
      <c r="AH82" s="12"/>
      <c r="AI82" s="12"/>
      <c r="AJ82" s="12"/>
      <c r="AK82" s="12"/>
      <c r="AL82" s="12"/>
      <c r="AM82" s="12"/>
      <c r="AN82" s="12"/>
      <c r="AO82" s="12"/>
    </row>
    <row r="83" spans="1:41" ht="14.4">
      <c r="A83" s="239" t="s">
        <v>22059</v>
      </c>
      <c r="B83" s="61" t="s">
        <v>89</v>
      </c>
      <c r="C83" s="66">
        <v>42290</v>
      </c>
      <c r="D83" s="66" t="s">
        <v>1027</v>
      </c>
      <c r="E83" s="185" t="s">
        <v>43</v>
      </c>
      <c r="F83" s="244" t="s">
        <v>21554</v>
      </c>
      <c r="G83" s="184" t="s">
        <v>43</v>
      </c>
      <c r="H83" s="175">
        <v>42300</v>
      </c>
      <c r="I83" s="61" t="s">
        <v>18</v>
      </c>
      <c r="J83" s="184" t="s">
        <v>14</v>
      </c>
      <c r="K83" s="330" t="s">
        <v>302</v>
      </c>
      <c r="L83" s="61" t="s">
        <v>22060</v>
      </c>
      <c r="M83" s="61" t="s">
        <v>436</v>
      </c>
      <c r="N83" s="61"/>
      <c r="O83" s="185"/>
      <c r="P83" s="406" t="s">
        <v>22062</v>
      </c>
      <c r="Q83" s="61"/>
      <c r="R83" s="61"/>
      <c r="S83" s="61"/>
      <c r="T83" s="66"/>
      <c r="U83" s="61" t="s">
        <v>108</v>
      </c>
      <c r="V83" s="66"/>
      <c r="W83" s="61" t="s">
        <v>108</v>
      </c>
      <c r="X83" s="66" t="s">
        <v>14</v>
      </c>
      <c r="Y83" s="66">
        <v>42311</v>
      </c>
      <c r="Z83" s="269" t="s">
        <v>22063</v>
      </c>
      <c r="AA83" s="183" t="s">
        <v>22064</v>
      </c>
      <c r="AB83" s="175" t="s">
        <v>18</v>
      </c>
      <c r="AC83" s="175" t="s">
        <v>18</v>
      </c>
      <c r="AD83" s="12"/>
      <c r="AE83" s="12"/>
      <c r="AF83" s="12"/>
      <c r="AG83" s="12"/>
      <c r="AH83" s="12"/>
      <c r="AI83" s="12"/>
      <c r="AJ83" s="12"/>
      <c r="AK83" s="12"/>
      <c r="AL83" s="12"/>
      <c r="AM83" s="12"/>
      <c r="AN83" s="12"/>
      <c r="AO83" s="12"/>
    </row>
    <row r="84" spans="1:41" ht="14.4">
      <c r="A84" s="239" t="s">
        <v>22067</v>
      </c>
      <c r="B84" s="61" t="s">
        <v>89</v>
      </c>
      <c r="C84" s="66">
        <v>42279</v>
      </c>
      <c r="D84" s="66" t="s">
        <v>229</v>
      </c>
      <c r="E84" s="185" t="s">
        <v>43</v>
      </c>
      <c r="F84" s="244" t="s">
        <v>21554</v>
      </c>
      <c r="G84" s="184" t="s">
        <v>43</v>
      </c>
      <c r="H84" s="175">
        <v>42289</v>
      </c>
      <c r="I84" s="61" t="s">
        <v>18</v>
      </c>
      <c r="J84" s="184" t="s">
        <v>14</v>
      </c>
      <c r="K84" s="330" t="s">
        <v>22068</v>
      </c>
      <c r="L84" s="61"/>
      <c r="M84" s="61" t="s">
        <v>37</v>
      </c>
      <c r="N84" s="61"/>
      <c r="O84" s="185"/>
      <c r="P84" s="406"/>
      <c r="Q84" s="61"/>
      <c r="R84" s="61"/>
      <c r="S84" s="61"/>
      <c r="T84" s="66"/>
      <c r="U84" s="61" t="s">
        <v>108</v>
      </c>
      <c r="V84" s="66"/>
      <c r="W84" s="61" t="s">
        <v>108</v>
      </c>
      <c r="X84" s="66" t="s">
        <v>14</v>
      </c>
      <c r="Y84" s="66">
        <v>42291</v>
      </c>
      <c r="Z84" s="95" t="s">
        <v>22070</v>
      </c>
      <c r="AA84" s="183"/>
      <c r="AB84" s="175" t="s">
        <v>18</v>
      </c>
      <c r="AC84" s="176" t="s">
        <v>18</v>
      </c>
      <c r="AD84" s="12"/>
      <c r="AE84" s="12"/>
      <c r="AF84" s="12"/>
      <c r="AG84" s="12"/>
      <c r="AH84" s="12"/>
      <c r="AI84" s="12"/>
      <c r="AJ84" s="12"/>
      <c r="AK84" s="12"/>
      <c r="AL84" s="12"/>
      <c r="AM84" s="12"/>
      <c r="AN84" s="12"/>
      <c r="AO84" s="12"/>
    </row>
    <row r="85" spans="1:41" ht="26.25" customHeight="1">
      <c r="A85" s="239" t="s">
        <v>22071</v>
      </c>
      <c r="B85" s="61" t="s">
        <v>89</v>
      </c>
      <c r="C85" s="66">
        <v>42290</v>
      </c>
      <c r="D85" s="66" t="s">
        <v>1027</v>
      </c>
      <c r="E85" s="185" t="s">
        <v>43</v>
      </c>
      <c r="F85" s="244" t="s">
        <v>21554</v>
      </c>
      <c r="G85" s="184" t="s">
        <v>43</v>
      </c>
      <c r="H85" s="175">
        <v>42300</v>
      </c>
      <c r="I85" s="61" t="s">
        <v>14</v>
      </c>
      <c r="J85" s="184" t="s">
        <v>14</v>
      </c>
      <c r="K85" s="330" t="s">
        <v>302</v>
      </c>
      <c r="L85" s="61" t="s">
        <v>22072</v>
      </c>
      <c r="M85" s="61" t="s">
        <v>143</v>
      </c>
      <c r="N85" s="61" t="s">
        <v>22073</v>
      </c>
      <c r="O85" s="185" t="s">
        <v>96</v>
      </c>
      <c r="P85" s="406"/>
      <c r="Q85" s="61"/>
      <c r="R85" s="61"/>
      <c r="S85" s="61"/>
      <c r="T85" s="66"/>
      <c r="U85" s="61" t="s">
        <v>108</v>
      </c>
      <c r="V85" s="66"/>
      <c r="W85" s="61" t="s">
        <v>108</v>
      </c>
      <c r="X85" s="66" t="s">
        <v>14</v>
      </c>
      <c r="Y85" s="66">
        <v>42303</v>
      </c>
      <c r="Z85" s="269" t="s">
        <v>22075</v>
      </c>
      <c r="AA85" s="183" t="s">
        <v>22076</v>
      </c>
      <c r="AB85" s="175" t="s">
        <v>18</v>
      </c>
      <c r="AC85" s="176" t="s">
        <v>18</v>
      </c>
      <c r="AD85" s="12"/>
      <c r="AE85" s="12"/>
      <c r="AF85" s="12"/>
      <c r="AG85" s="12"/>
      <c r="AH85" s="12"/>
      <c r="AI85" s="12"/>
      <c r="AJ85" s="12"/>
      <c r="AK85" s="12"/>
      <c r="AL85" s="12"/>
      <c r="AM85" s="12"/>
      <c r="AN85" s="12"/>
      <c r="AO85" s="12"/>
    </row>
    <row r="86" spans="1:41" ht="14.4">
      <c r="A86" s="239" t="s">
        <v>22077</v>
      </c>
      <c r="B86" s="61" t="s">
        <v>89</v>
      </c>
      <c r="C86" s="66">
        <v>42290</v>
      </c>
      <c r="D86" s="66" t="s">
        <v>1027</v>
      </c>
      <c r="E86" s="185" t="s">
        <v>43</v>
      </c>
      <c r="F86" s="244" t="s">
        <v>21554</v>
      </c>
      <c r="G86" s="184" t="s">
        <v>43</v>
      </c>
      <c r="H86" s="175">
        <v>42300</v>
      </c>
      <c r="I86" s="61"/>
      <c r="J86" s="184"/>
      <c r="K86" s="330" t="s">
        <v>21966</v>
      </c>
      <c r="L86" s="61" t="s">
        <v>22081</v>
      </c>
      <c r="M86" s="61"/>
      <c r="N86" s="61"/>
      <c r="O86" s="185"/>
      <c r="P86" s="406"/>
      <c r="Q86" s="61"/>
      <c r="R86" s="61"/>
      <c r="S86" s="61"/>
      <c r="T86" s="66"/>
      <c r="U86" s="61" t="s">
        <v>108</v>
      </c>
      <c r="V86" s="66"/>
      <c r="W86" s="61" t="s">
        <v>108</v>
      </c>
      <c r="X86" s="66" t="s">
        <v>14</v>
      </c>
      <c r="Y86" s="66">
        <v>42292</v>
      </c>
      <c r="Z86" s="95" t="s">
        <v>22083</v>
      </c>
      <c r="AA86" s="183"/>
      <c r="AB86" s="175" t="s">
        <v>18</v>
      </c>
      <c r="AC86" s="176" t="s">
        <v>18</v>
      </c>
      <c r="AD86" s="12"/>
      <c r="AE86" s="12"/>
      <c r="AF86" s="12"/>
      <c r="AG86" s="12"/>
      <c r="AH86" s="12"/>
      <c r="AI86" s="12"/>
      <c r="AJ86" s="12"/>
      <c r="AK86" s="12"/>
      <c r="AL86" s="12"/>
      <c r="AM86" s="12"/>
      <c r="AN86" s="12"/>
      <c r="AO86" s="12"/>
    </row>
    <row r="87" spans="1:41" ht="14.4">
      <c r="A87" s="239" t="s">
        <v>22084</v>
      </c>
      <c r="B87" s="61" t="s">
        <v>89</v>
      </c>
      <c r="C87" s="66">
        <v>42290</v>
      </c>
      <c r="D87" s="66" t="s">
        <v>229</v>
      </c>
      <c r="E87" s="185" t="s">
        <v>30</v>
      </c>
      <c r="F87" s="244" t="s">
        <v>21554</v>
      </c>
      <c r="G87" s="184" t="s">
        <v>30</v>
      </c>
      <c r="H87" s="175">
        <v>42300</v>
      </c>
      <c r="I87" s="61"/>
      <c r="J87" s="184"/>
      <c r="K87" s="330" t="s">
        <v>21813</v>
      </c>
      <c r="L87" s="61" t="s">
        <v>22085</v>
      </c>
      <c r="M87" s="61"/>
      <c r="N87" s="61"/>
      <c r="O87" s="185"/>
      <c r="P87" s="406"/>
      <c r="Q87" s="61"/>
      <c r="R87" s="61"/>
      <c r="S87" s="61"/>
      <c r="T87" s="66"/>
      <c r="U87" s="61" t="s">
        <v>108</v>
      </c>
      <c r="V87" s="66"/>
      <c r="W87" s="61" t="s">
        <v>108</v>
      </c>
      <c r="X87" s="66" t="s">
        <v>14</v>
      </c>
      <c r="Y87" s="66">
        <v>42290</v>
      </c>
      <c r="Z87" s="95" t="s">
        <v>22087</v>
      </c>
      <c r="AA87" s="183"/>
      <c r="AB87" s="175" t="s">
        <v>18</v>
      </c>
      <c r="AC87" s="176" t="s">
        <v>18</v>
      </c>
      <c r="AD87" s="12"/>
      <c r="AE87" s="12"/>
      <c r="AF87" s="12"/>
      <c r="AG87" s="12"/>
      <c r="AH87" s="12"/>
      <c r="AI87" s="12"/>
      <c r="AJ87" s="12"/>
      <c r="AK87" s="12"/>
      <c r="AL87" s="12"/>
      <c r="AM87" s="12"/>
      <c r="AN87" s="12"/>
      <c r="AO87" s="12"/>
    </row>
    <row r="88" spans="1:41" ht="14.4">
      <c r="A88" s="239" t="s">
        <v>22089</v>
      </c>
      <c r="B88" s="61" t="s">
        <v>89</v>
      </c>
      <c r="C88" s="66">
        <v>42290</v>
      </c>
      <c r="D88" s="66" t="s">
        <v>1027</v>
      </c>
      <c r="E88" s="185" t="s">
        <v>30</v>
      </c>
      <c r="F88" s="244" t="s">
        <v>21554</v>
      </c>
      <c r="G88" s="184" t="s">
        <v>30</v>
      </c>
      <c r="H88" s="175">
        <v>42300</v>
      </c>
      <c r="I88" s="61"/>
      <c r="J88" s="184"/>
      <c r="K88" s="330" t="s">
        <v>302</v>
      </c>
      <c r="L88" s="61" t="s">
        <v>22090</v>
      </c>
      <c r="M88" s="61" t="s">
        <v>29</v>
      </c>
      <c r="N88" s="61" t="s">
        <v>22091</v>
      </c>
      <c r="O88" s="185" t="s">
        <v>17</v>
      </c>
      <c r="P88" s="406"/>
      <c r="Q88" s="61"/>
      <c r="R88" s="61"/>
      <c r="S88" s="61"/>
      <c r="T88" s="66"/>
      <c r="U88" s="61" t="s">
        <v>108</v>
      </c>
      <c r="V88" s="66"/>
      <c r="W88" s="61" t="s">
        <v>108</v>
      </c>
      <c r="X88" s="66" t="s">
        <v>18</v>
      </c>
      <c r="Y88" s="66">
        <v>42290</v>
      </c>
      <c r="Z88" s="95" t="s">
        <v>22093</v>
      </c>
      <c r="AA88" s="183"/>
      <c r="AB88" s="175" t="s">
        <v>18</v>
      </c>
      <c r="AC88" s="176" t="s">
        <v>18</v>
      </c>
      <c r="AD88" s="12"/>
      <c r="AE88" s="12"/>
      <c r="AF88" s="12"/>
      <c r="AG88" s="12"/>
      <c r="AH88" s="12"/>
      <c r="AI88" s="12"/>
      <c r="AJ88" s="12"/>
      <c r="AK88" s="12"/>
      <c r="AL88" s="12"/>
      <c r="AM88" s="12"/>
      <c r="AN88" s="12"/>
      <c r="AO88" s="12"/>
    </row>
    <row r="89" spans="1:41" ht="14.4">
      <c r="A89" s="239" t="s">
        <v>22094</v>
      </c>
      <c r="B89" s="61" t="s">
        <v>89</v>
      </c>
      <c r="C89" s="66">
        <v>42290</v>
      </c>
      <c r="D89" s="66" t="s">
        <v>1027</v>
      </c>
      <c r="E89" s="185" t="s">
        <v>30</v>
      </c>
      <c r="F89" s="244" t="s">
        <v>21554</v>
      </c>
      <c r="G89" s="184" t="s">
        <v>30</v>
      </c>
      <c r="H89" s="175">
        <v>42300</v>
      </c>
      <c r="I89" s="61"/>
      <c r="J89" s="184"/>
      <c r="K89" s="330" t="s">
        <v>302</v>
      </c>
      <c r="L89" s="61"/>
      <c r="M89" s="61" t="s">
        <v>436</v>
      </c>
      <c r="N89" s="61" t="s">
        <v>22096</v>
      </c>
      <c r="O89" s="185" t="s">
        <v>21</v>
      </c>
      <c r="P89" s="406"/>
      <c r="Q89" s="61"/>
      <c r="R89" s="61"/>
      <c r="S89" s="61"/>
      <c r="T89" s="66"/>
      <c r="U89" s="61" t="s">
        <v>108</v>
      </c>
      <c r="V89" s="66"/>
      <c r="W89" s="61" t="s">
        <v>108</v>
      </c>
      <c r="X89" s="66" t="s">
        <v>18</v>
      </c>
      <c r="Y89" s="66">
        <v>42290</v>
      </c>
      <c r="Z89" s="95" t="s">
        <v>22097</v>
      </c>
      <c r="AA89" s="183"/>
      <c r="AB89" s="175" t="s">
        <v>18</v>
      </c>
      <c r="AC89" s="176" t="s">
        <v>18</v>
      </c>
      <c r="AD89" s="12"/>
      <c r="AE89" s="12"/>
      <c r="AF89" s="12"/>
      <c r="AG89" s="12"/>
      <c r="AH89" s="12"/>
      <c r="AI89" s="12"/>
      <c r="AJ89" s="12"/>
      <c r="AK89" s="12"/>
      <c r="AL89" s="12"/>
      <c r="AM89" s="12"/>
      <c r="AN89" s="12"/>
      <c r="AO89" s="12"/>
    </row>
    <row r="90" spans="1:41" ht="14.4">
      <c r="A90" s="239" t="s">
        <v>22099</v>
      </c>
      <c r="B90" s="61" t="s">
        <v>89</v>
      </c>
      <c r="C90" s="66">
        <v>42290</v>
      </c>
      <c r="D90" s="66" t="s">
        <v>1027</v>
      </c>
      <c r="E90" s="185" t="s">
        <v>30</v>
      </c>
      <c r="F90" s="244" t="s">
        <v>21554</v>
      </c>
      <c r="G90" s="184" t="s">
        <v>30</v>
      </c>
      <c r="H90" s="175">
        <v>42300</v>
      </c>
      <c r="I90" s="61"/>
      <c r="J90" s="184"/>
      <c r="K90" s="330" t="s">
        <v>302</v>
      </c>
      <c r="L90" s="61" t="s">
        <v>22101</v>
      </c>
      <c r="M90" s="61" t="s">
        <v>44</v>
      </c>
      <c r="N90" s="61" t="s">
        <v>22102</v>
      </c>
      <c r="O90" s="185" t="s">
        <v>17</v>
      </c>
      <c r="P90" s="406"/>
      <c r="Q90" s="61"/>
      <c r="R90" s="61"/>
      <c r="S90" s="61"/>
      <c r="T90" s="66"/>
      <c r="U90" s="61" t="s">
        <v>108</v>
      </c>
      <c r="V90" s="66"/>
      <c r="W90" s="61" t="s">
        <v>108</v>
      </c>
      <c r="X90" s="66" t="s">
        <v>14</v>
      </c>
      <c r="Y90" s="66">
        <v>42290</v>
      </c>
      <c r="Z90" s="95" t="s">
        <v>21649</v>
      </c>
      <c r="AA90" s="183"/>
      <c r="AB90" s="175" t="s">
        <v>18</v>
      </c>
      <c r="AC90" s="176" t="s">
        <v>18</v>
      </c>
      <c r="AD90" s="12"/>
      <c r="AE90" s="12"/>
      <c r="AF90" s="12"/>
      <c r="AG90" s="12"/>
      <c r="AH90" s="12"/>
      <c r="AI90" s="12"/>
      <c r="AJ90" s="12"/>
      <c r="AK90" s="12"/>
      <c r="AL90" s="12"/>
      <c r="AM90" s="12"/>
      <c r="AN90" s="12"/>
      <c r="AO90" s="12"/>
    </row>
    <row r="91" spans="1:41" ht="14.4">
      <c r="A91" s="239" t="s">
        <v>22103</v>
      </c>
      <c r="B91" s="61" t="s">
        <v>89</v>
      </c>
      <c r="C91" s="66">
        <v>42291</v>
      </c>
      <c r="D91" s="66" t="s">
        <v>229</v>
      </c>
      <c r="E91" s="185" t="s">
        <v>23</v>
      </c>
      <c r="F91" s="244" t="s">
        <v>21554</v>
      </c>
      <c r="G91" s="184" t="s">
        <v>23</v>
      </c>
      <c r="H91" s="175">
        <v>42291</v>
      </c>
      <c r="I91" s="61"/>
      <c r="J91" s="184"/>
      <c r="K91" s="330" t="s">
        <v>22104</v>
      </c>
      <c r="L91" s="61" t="s">
        <v>22104</v>
      </c>
      <c r="M91" s="61"/>
      <c r="N91" s="61" t="s">
        <v>22106</v>
      </c>
      <c r="O91" s="185" t="s">
        <v>17</v>
      </c>
      <c r="P91" s="406"/>
      <c r="Q91" s="61"/>
      <c r="R91" s="61"/>
      <c r="S91" s="61"/>
      <c r="T91" s="66"/>
      <c r="U91" s="61" t="s">
        <v>108</v>
      </c>
      <c r="V91" s="66"/>
      <c r="W91" s="61" t="s">
        <v>108</v>
      </c>
      <c r="X91" s="66" t="s">
        <v>18</v>
      </c>
      <c r="Y91" s="66">
        <v>42292</v>
      </c>
      <c r="Z91" s="95" t="s">
        <v>22107</v>
      </c>
      <c r="AA91" s="183"/>
      <c r="AB91" s="175" t="s">
        <v>18</v>
      </c>
      <c r="AC91" s="176" t="s">
        <v>18</v>
      </c>
      <c r="AD91" s="12"/>
      <c r="AE91" s="12"/>
      <c r="AF91" s="12"/>
      <c r="AG91" s="12"/>
      <c r="AH91" s="12"/>
      <c r="AI91" s="12"/>
      <c r="AJ91" s="12"/>
      <c r="AK91" s="12"/>
      <c r="AL91" s="12"/>
      <c r="AM91" s="12"/>
      <c r="AN91" s="12"/>
      <c r="AO91" s="12"/>
    </row>
    <row r="92" spans="1:41" ht="14.4">
      <c r="A92" s="239" t="s">
        <v>22109</v>
      </c>
      <c r="B92" s="61" t="s">
        <v>89</v>
      </c>
      <c r="C92" s="66">
        <v>42291</v>
      </c>
      <c r="D92" s="66" t="s">
        <v>229</v>
      </c>
      <c r="E92" s="185" t="s">
        <v>23</v>
      </c>
      <c r="F92" s="244" t="s">
        <v>21554</v>
      </c>
      <c r="G92" s="184" t="s">
        <v>23</v>
      </c>
      <c r="H92" s="175">
        <v>42292</v>
      </c>
      <c r="I92" s="61"/>
      <c r="J92" s="184" t="s">
        <v>18</v>
      </c>
      <c r="K92" s="330" t="s">
        <v>22111</v>
      </c>
      <c r="L92" s="61" t="s">
        <v>22112</v>
      </c>
      <c r="M92" s="61" t="s">
        <v>22</v>
      </c>
      <c r="N92" s="61" t="s">
        <v>22113</v>
      </c>
      <c r="O92" s="185" t="s">
        <v>117</v>
      </c>
      <c r="P92" s="406"/>
      <c r="Q92" s="61"/>
      <c r="R92" s="61"/>
      <c r="S92" s="61"/>
      <c r="T92" s="66"/>
      <c r="U92" s="61" t="s">
        <v>108</v>
      </c>
      <c r="V92" s="66"/>
      <c r="W92" s="61" t="s">
        <v>108</v>
      </c>
      <c r="X92" s="66" t="s">
        <v>18</v>
      </c>
      <c r="Y92" s="66">
        <v>42300</v>
      </c>
      <c r="Z92" s="95" t="s">
        <v>22115</v>
      </c>
      <c r="AA92" s="183"/>
      <c r="AB92" s="175" t="s">
        <v>18</v>
      </c>
      <c r="AC92" s="176" t="s">
        <v>18</v>
      </c>
      <c r="AD92" s="12"/>
      <c r="AE92" s="12"/>
      <c r="AF92" s="12"/>
      <c r="AG92" s="12"/>
      <c r="AH92" s="12"/>
      <c r="AI92" s="12"/>
      <c r="AJ92" s="12"/>
      <c r="AK92" s="12"/>
      <c r="AL92" s="12"/>
      <c r="AM92" s="12"/>
      <c r="AN92" s="12"/>
      <c r="AO92" s="12"/>
    </row>
    <row r="93" spans="1:41" ht="14.4">
      <c r="A93" s="239" t="s">
        <v>22116</v>
      </c>
      <c r="B93" s="61" t="s">
        <v>89</v>
      </c>
      <c r="C93" s="66">
        <v>42291</v>
      </c>
      <c r="D93" s="66" t="s">
        <v>1027</v>
      </c>
      <c r="E93" s="185" t="s">
        <v>21703</v>
      </c>
      <c r="F93" s="244" t="s">
        <v>22118</v>
      </c>
      <c r="G93" s="184" t="s">
        <v>3794</v>
      </c>
      <c r="H93" s="175">
        <v>42301</v>
      </c>
      <c r="I93" s="61" t="s">
        <v>18</v>
      </c>
      <c r="J93" s="184" t="s">
        <v>14</v>
      </c>
      <c r="K93" s="330" t="s">
        <v>22119</v>
      </c>
      <c r="L93" s="61" t="s">
        <v>21718</v>
      </c>
      <c r="M93" s="61" t="s">
        <v>395</v>
      </c>
      <c r="N93" s="61" t="s">
        <v>108</v>
      </c>
      <c r="O93" s="185" t="s">
        <v>96</v>
      </c>
      <c r="P93" s="406" t="s">
        <v>14</v>
      </c>
      <c r="Q93" s="61" t="s">
        <v>14</v>
      </c>
      <c r="R93" s="61" t="s">
        <v>18</v>
      </c>
      <c r="S93" s="61" t="s">
        <v>14</v>
      </c>
      <c r="T93" s="66" t="s">
        <v>108</v>
      </c>
      <c r="U93" s="61" t="s">
        <v>108</v>
      </c>
      <c r="V93" s="66">
        <v>42301</v>
      </c>
      <c r="W93" s="61" t="s">
        <v>108</v>
      </c>
      <c r="X93" s="66" t="s">
        <v>14</v>
      </c>
      <c r="Y93" s="66">
        <v>42298</v>
      </c>
      <c r="Z93" s="95" t="s">
        <v>10438</v>
      </c>
      <c r="AA93" s="183" t="s">
        <v>3872</v>
      </c>
      <c r="AB93" s="175"/>
      <c r="AC93" s="176"/>
      <c r="AD93" s="12"/>
      <c r="AE93" s="12"/>
      <c r="AF93" s="12"/>
      <c r="AG93" s="12"/>
      <c r="AH93" s="12"/>
      <c r="AI93" s="12"/>
      <c r="AJ93" s="12"/>
      <c r="AK93" s="12"/>
      <c r="AL93" s="12"/>
      <c r="AM93" s="12"/>
      <c r="AN93" s="12"/>
      <c r="AO93" s="12"/>
    </row>
    <row r="94" spans="1:41" ht="14.4">
      <c r="A94" s="239" t="s">
        <v>22122</v>
      </c>
      <c r="B94" s="61" t="s">
        <v>89</v>
      </c>
      <c r="C94" s="66">
        <v>42291</v>
      </c>
      <c r="D94" s="66" t="s">
        <v>1027</v>
      </c>
      <c r="E94" s="185" t="s">
        <v>21703</v>
      </c>
      <c r="F94" s="244" t="s">
        <v>9523</v>
      </c>
      <c r="G94" s="184" t="s">
        <v>22123</v>
      </c>
      <c r="H94" s="175">
        <v>42305</v>
      </c>
      <c r="I94" s="61" t="s">
        <v>18</v>
      </c>
      <c r="J94" s="184" t="s">
        <v>18</v>
      </c>
      <c r="K94" s="330" t="s">
        <v>22124</v>
      </c>
      <c r="L94" s="61" t="s">
        <v>22125</v>
      </c>
      <c r="M94" s="61"/>
      <c r="N94" s="61"/>
      <c r="O94" s="185" t="s">
        <v>96</v>
      </c>
      <c r="P94" s="406" t="s">
        <v>108</v>
      </c>
      <c r="Q94" s="61" t="s">
        <v>18</v>
      </c>
      <c r="R94" s="61" t="s">
        <v>14</v>
      </c>
      <c r="S94" s="61" t="s">
        <v>108</v>
      </c>
      <c r="T94" s="66" t="s">
        <v>108</v>
      </c>
      <c r="U94" s="61" t="s">
        <v>108</v>
      </c>
      <c r="V94" s="66">
        <v>42305</v>
      </c>
      <c r="W94" s="61" t="s">
        <v>108</v>
      </c>
      <c r="X94" s="66" t="s">
        <v>18</v>
      </c>
      <c r="Y94" s="66">
        <v>42305</v>
      </c>
      <c r="Z94" s="95" t="s">
        <v>22126</v>
      </c>
      <c r="AA94" s="183" t="s">
        <v>5415</v>
      </c>
      <c r="AB94" s="175"/>
      <c r="AC94" s="176"/>
      <c r="AD94" s="12"/>
      <c r="AE94" s="12"/>
      <c r="AF94" s="12"/>
      <c r="AG94" s="12"/>
      <c r="AH94" s="12"/>
      <c r="AI94" s="12"/>
      <c r="AJ94" s="12"/>
      <c r="AK94" s="12"/>
      <c r="AL94" s="12"/>
      <c r="AM94" s="12"/>
      <c r="AN94" s="12"/>
      <c r="AO94" s="12"/>
    </row>
    <row r="95" spans="1:41" ht="14.4">
      <c r="A95" s="239" t="s">
        <v>22128</v>
      </c>
      <c r="B95" s="61" t="s">
        <v>89</v>
      </c>
      <c r="C95" s="66">
        <v>42290</v>
      </c>
      <c r="D95" s="66" t="s">
        <v>1027</v>
      </c>
      <c r="E95" s="185" t="s">
        <v>43</v>
      </c>
      <c r="F95" s="244" t="s">
        <v>21554</v>
      </c>
      <c r="G95" s="184" t="s">
        <v>43</v>
      </c>
      <c r="H95" s="175">
        <v>42291</v>
      </c>
      <c r="I95" s="61" t="s">
        <v>18</v>
      </c>
      <c r="J95" s="184" t="s">
        <v>18</v>
      </c>
      <c r="K95" s="330" t="s">
        <v>302</v>
      </c>
      <c r="L95" s="61" t="s">
        <v>22129</v>
      </c>
      <c r="M95" s="61"/>
      <c r="N95" s="61" t="s">
        <v>22132</v>
      </c>
      <c r="O95" s="185" t="s">
        <v>17</v>
      </c>
      <c r="P95" s="406"/>
      <c r="Q95" s="61"/>
      <c r="R95" s="61"/>
      <c r="S95" s="61"/>
      <c r="T95" s="66"/>
      <c r="U95" s="61" t="s">
        <v>108</v>
      </c>
      <c r="V95" s="66"/>
      <c r="W95" s="61" t="s">
        <v>108</v>
      </c>
      <c r="X95" s="66" t="s">
        <v>18</v>
      </c>
      <c r="Y95" s="66">
        <v>42291</v>
      </c>
      <c r="Z95" s="95" t="s">
        <v>22133</v>
      </c>
      <c r="AA95" s="183"/>
      <c r="AB95" s="175" t="s">
        <v>18</v>
      </c>
      <c r="AC95" s="176" t="s">
        <v>18</v>
      </c>
      <c r="AD95" s="12"/>
      <c r="AE95" s="12"/>
      <c r="AF95" s="12"/>
      <c r="AG95" s="12"/>
      <c r="AH95" s="12"/>
      <c r="AI95" s="12"/>
      <c r="AJ95" s="12"/>
      <c r="AK95" s="12"/>
      <c r="AL95" s="12"/>
      <c r="AM95" s="12"/>
      <c r="AN95" s="12"/>
      <c r="AO95" s="12"/>
    </row>
    <row r="96" spans="1:41" ht="21.9">
      <c r="A96" s="239" t="s">
        <v>22135</v>
      </c>
      <c r="B96" s="61" t="s">
        <v>89</v>
      </c>
      <c r="C96" s="66">
        <v>42291</v>
      </c>
      <c r="D96" s="66" t="s">
        <v>229</v>
      </c>
      <c r="E96" s="185" t="s">
        <v>43</v>
      </c>
      <c r="F96" s="244" t="s">
        <v>21554</v>
      </c>
      <c r="G96" s="184" t="s">
        <v>43</v>
      </c>
      <c r="H96" s="175">
        <v>42301</v>
      </c>
      <c r="I96" s="61" t="s">
        <v>18</v>
      </c>
      <c r="J96" s="184" t="s">
        <v>14</v>
      </c>
      <c r="K96" s="330" t="s">
        <v>22136</v>
      </c>
      <c r="L96" s="61" t="s">
        <v>22137</v>
      </c>
      <c r="M96" s="61"/>
      <c r="N96" s="61" t="s">
        <v>22138</v>
      </c>
      <c r="O96" s="185" t="s">
        <v>17</v>
      </c>
      <c r="P96" s="406">
        <v>42291</v>
      </c>
      <c r="Q96" s="61"/>
      <c r="R96" s="61"/>
      <c r="S96" s="61"/>
      <c r="T96" s="66"/>
      <c r="U96" s="61" t="s">
        <v>108</v>
      </c>
      <c r="V96" s="66"/>
      <c r="W96" s="61" t="s">
        <v>108</v>
      </c>
      <c r="X96" s="66" t="s">
        <v>14</v>
      </c>
      <c r="Y96" s="66">
        <v>42305</v>
      </c>
      <c r="Z96" s="269" t="s">
        <v>22140</v>
      </c>
      <c r="AA96" s="183" t="s">
        <v>22141</v>
      </c>
      <c r="AB96" s="175" t="s">
        <v>18</v>
      </c>
      <c r="AC96" s="176" t="s">
        <v>18</v>
      </c>
      <c r="AD96" s="12"/>
      <c r="AE96" s="12"/>
      <c r="AF96" s="12"/>
      <c r="AG96" s="12"/>
      <c r="AH96" s="12"/>
      <c r="AI96" s="12"/>
      <c r="AJ96" s="12"/>
      <c r="AK96" s="12"/>
      <c r="AL96" s="12"/>
      <c r="AM96" s="12"/>
      <c r="AN96" s="12"/>
      <c r="AO96" s="12"/>
    </row>
    <row r="97" spans="1:41" ht="14.4">
      <c r="A97" s="239" t="s">
        <v>22142</v>
      </c>
      <c r="B97" s="61" t="s">
        <v>89</v>
      </c>
      <c r="C97" s="66">
        <v>42292</v>
      </c>
      <c r="D97" s="66" t="s">
        <v>229</v>
      </c>
      <c r="E97" s="185" t="s">
        <v>43</v>
      </c>
      <c r="F97" s="244" t="s">
        <v>21554</v>
      </c>
      <c r="G97" s="184" t="s">
        <v>43</v>
      </c>
      <c r="H97" s="175">
        <v>42302</v>
      </c>
      <c r="I97" s="61"/>
      <c r="J97" s="184"/>
      <c r="K97" s="330"/>
      <c r="L97" s="61"/>
      <c r="M97" s="61"/>
      <c r="N97" s="61" t="s">
        <v>22146</v>
      </c>
      <c r="O97" s="185" t="s">
        <v>133</v>
      </c>
      <c r="P97" s="406"/>
      <c r="Q97" s="61"/>
      <c r="R97" s="61"/>
      <c r="S97" s="61"/>
      <c r="T97" s="66"/>
      <c r="U97" s="61" t="s">
        <v>108</v>
      </c>
      <c r="V97" s="66"/>
      <c r="W97" s="61" t="s">
        <v>108</v>
      </c>
      <c r="X97" s="66" t="s">
        <v>18</v>
      </c>
      <c r="Y97" s="66">
        <v>42292</v>
      </c>
      <c r="Z97" s="269" t="s">
        <v>22148</v>
      </c>
      <c r="AA97" s="183"/>
      <c r="AB97" s="175" t="s">
        <v>18</v>
      </c>
      <c r="AC97" s="176" t="s">
        <v>18</v>
      </c>
      <c r="AD97" s="12"/>
      <c r="AE97" s="12"/>
      <c r="AF97" s="12"/>
      <c r="AG97" s="12"/>
      <c r="AH97" s="12"/>
      <c r="AI97" s="12"/>
      <c r="AJ97" s="12"/>
      <c r="AK97" s="12"/>
      <c r="AL97" s="12"/>
      <c r="AM97" s="12"/>
      <c r="AN97" s="12"/>
      <c r="AO97" s="12"/>
    </row>
    <row r="98" spans="1:41" ht="14.4">
      <c r="A98" s="239" t="s">
        <v>22150</v>
      </c>
      <c r="B98" s="61" t="s">
        <v>89</v>
      </c>
      <c r="C98" s="66">
        <v>42292</v>
      </c>
      <c r="D98" s="66" t="s">
        <v>229</v>
      </c>
      <c r="E98" s="185" t="s">
        <v>19</v>
      </c>
      <c r="F98" s="244" t="s">
        <v>21554</v>
      </c>
      <c r="G98" s="184" t="s">
        <v>23</v>
      </c>
      <c r="H98" s="175">
        <v>42292</v>
      </c>
      <c r="I98" s="61"/>
      <c r="J98" s="184"/>
      <c r="K98" s="330" t="s">
        <v>145</v>
      </c>
      <c r="L98" s="61" t="s">
        <v>22151</v>
      </c>
      <c r="M98" s="61"/>
      <c r="N98" s="61" t="s">
        <v>22152</v>
      </c>
      <c r="O98" s="185" t="s">
        <v>17</v>
      </c>
      <c r="P98" s="406">
        <v>42292</v>
      </c>
      <c r="Q98" s="61"/>
      <c r="R98" s="61"/>
      <c r="S98" s="61"/>
      <c r="T98" s="66"/>
      <c r="U98" s="61" t="s">
        <v>108</v>
      </c>
      <c r="V98" s="66"/>
      <c r="W98" s="61" t="s">
        <v>108</v>
      </c>
      <c r="X98" s="66" t="s">
        <v>14</v>
      </c>
      <c r="Y98" s="66">
        <v>42292</v>
      </c>
      <c r="Z98" s="95" t="s">
        <v>22154</v>
      </c>
      <c r="AA98" s="183"/>
      <c r="AB98" s="175" t="s">
        <v>18</v>
      </c>
      <c r="AC98" s="176" t="s">
        <v>18</v>
      </c>
      <c r="AD98" s="12"/>
      <c r="AE98" s="12"/>
      <c r="AF98" s="12"/>
      <c r="AG98" s="12"/>
      <c r="AH98" s="12"/>
      <c r="AI98" s="12"/>
      <c r="AJ98" s="12"/>
      <c r="AK98" s="12"/>
      <c r="AL98" s="12"/>
      <c r="AM98" s="12"/>
      <c r="AN98" s="12"/>
      <c r="AO98" s="12"/>
    </row>
    <row r="99" spans="1:41" ht="14.4">
      <c r="A99" s="239" t="s">
        <v>22156</v>
      </c>
      <c r="B99" s="61" t="s">
        <v>89</v>
      </c>
      <c r="C99" s="66">
        <v>42292</v>
      </c>
      <c r="D99" s="66" t="s">
        <v>1027</v>
      </c>
      <c r="E99" s="185" t="s">
        <v>23</v>
      </c>
      <c r="F99" s="244" t="s">
        <v>21554</v>
      </c>
      <c r="G99" s="184" t="s">
        <v>23</v>
      </c>
      <c r="H99" s="175">
        <v>42302</v>
      </c>
      <c r="I99" s="61"/>
      <c r="J99" s="184"/>
      <c r="K99" s="330" t="s">
        <v>302</v>
      </c>
      <c r="L99" s="61" t="s">
        <v>22158</v>
      </c>
      <c r="M99" s="61" t="s">
        <v>29</v>
      </c>
      <c r="N99" s="61" t="s">
        <v>22159</v>
      </c>
      <c r="O99" s="185" t="s">
        <v>133</v>
      </c>
      <c r="P99" s="406">
        <v>42292</v>
      </c>
      <c r="Q99" s="61"/>
      <c r="R99" s="61"/>
      <c r="S99" s="61"/>
      <c r="T99" s="66"/>
      <c r="U99" s="61" t="s">
        <v>108</v>
      </c>
      <c r="V99" s="66"/>
      <c r="W99" s="61" t="s">
        <v>108</v>
      </c>
      <c r="X99" s="66" t="s">
        <v>18</v>
      </c>
      <c r="Y99" s="66">
        <v>42298</v>
      </c>
      <c r="Z99" s="95" t="s">
        <v>22160</v>
      </c>
      <c r="AA99" s="183"/>
      <c r="AB99" s="175" t="s">
        <v>18</v>
      </c>
      <c r="AC99" s="176" t="s">
        <v>18</v>
      </c>
      <c r="AD99" s="451"/>
      <c r="AE99" s="451"/>
      <c r="AF99" s="451"/>
      <c r="AG99" s="451"/>
      <c r="AH99" s="451"/>
      <c r="AI99" s="451"/>
      <c r="AJ99" s="451"/>
      <c r="AK99" s="451"/>
      <c r="AL99" s="451"/>
      <c r="AM99" s="451"/>
      <c r="AN99" s="451"/>
      <c r="AO99" s="451"/>
    </row>
    <row r="100" spans="1:41" ht="14.4">
      <c r="A100" s="239" t="s">
        <v>22163</v>
      </c>
      <c r="B100" s="61" t="s">
        <v>89</v>
      </c>
      <c r="C100" s="66">
        <v>42292</v>
      </c>
      <c r="D100" s="66" t="s">
        <v>1027</v>
      </c>
      <c r="E100" s="185" t="s">
        <v>23</v>
      </c>
      <c r="F100" s="244" t="s">
        <v>21554</v>
      </c>
      <c r="G100" s="184" t="s">
        <v>23</v>
      </c>
      <c r="H100" s="175">
        <v>42302</v>
      </c>
      <c r="I100" s="61"/>
      <c r="J100" s="184"/>
      <c r="K100" s="330" t="s">
        <v>302</v>
      </c>
      <c r="L100" s="61" t="s">
        <v>22164</v>
      </c>
      <c r="M100" s="61" t="s">
        <v>22165</v>
      </c>
      <c r="N100" s="61"/>
      <c r="O100" s="185"/>
      <c r="P100" s="406">
        <v>42292</v>
      </c>
      <c r="Q100" s="61"/>
      <c r="R100" s="61"/>
      <c r="S100" s="61"/>
      <c r="T100" s="66"/>
      <c r="U100" s="61" t="s">
        <v>108</v>
      </c>
      <c r="V100" s="66"/>
      <c r="W100" s="61" t="s">
        <v>108</v>
      </c>
      <c r="X100" s="66" t="s">
        <v>14</v>
      </c>
      <c r="Y100" s="66">
        <v>42298</v>
      </c>
      <c r="Z100" s="95" t="s">
        <v>22166</v>
      </c>
      <c r="AA100" s="183"/>
      <c r="AB100" s="175" t="s">
        <v>18</v>
      </c>
      <c r="AC100" s="176" t="s">
        <v>18</v>
      </c>
      <c r="AD100" s="12"/>
      <c r="AE100" s="12"/>
      <c r="AF100" s="12"/>
      <c r="AG100" s="12"/>
      <c r="AH100" s="12"/>
      <c r="AI100" s="12"/>
      <c r="AJ100" s="12"/>
      <c r="AK100" s="12"/>
      <c r="AL100" s="12"/>
      <c r="AM100" s="12"/>
      <c r="AN100" s="12"/>
      <c r="AO100" s="12"/>
    </row>
    <row r="101" spans="1:41" ht="14.4">
      <c r="A101" s="239" t="s">
        <v>22168</v>
      </c>
      <c r="B101" s="61" t="s">
        <v>89</v>
      </c>
      <c r="C101" s="66">
        <v>42292</v>
      </c>
      <c r="D101" s="66" t="s">
        <v>1027</v>
      </c>
      <c r="E101" s="185" t="s">
        <v>23</v>
      </c>
      <c r="F101" s="244" t="s">
        <v>21554</v>
      </c>
      <c r="G101" s="184" t="s">
        <v>23</v>
      </c>
      <c r="H101" s="175">
        <v>42302</v>
      </c>
      <c r="I101" s="61"/>
      <c r="J101" s="184"/>
      <c r="K101" s="330" t="s">
        <v>302</v>
      </c>
      <c r="L101" s="61" t="s">
        <v>22169</v>
      </c>
      <c r="M101" s="61" t="s">
        <v>22</v>
      </c>
      <c r="N101" s="61" t="s">
        <v>22096</v>
      </c>
      <c r="O101" s="185" t="s">
        <v>21</v>
      </c>
      <c r="P101" s="406">
        <v>42292</v>
      </c>
      <c r="Q101" s="61"/>
      <c r="R101" s="61"/>
      <c r="S101" s="61"/>
      <c r="T101" s="66"/>
      <c r="U101" s="61" t="s">
        <v>108</v>
      </c>
      <c r="V101" s="66"/>
      <c r="W101" s="61" t="s">
        <v>108</v>
      </c>
      <c r="X101" s="66" t="s">
        <v>18</v>
      </c>
      <c r="Y101" s="66">
        <v>42298</v>
      </c>
      <c r="Z101" s="95" t="s">
        <v>22172</v>
      </c>
      <c r="AA101" s="183"/>
      <c r="AB101" s="175" t="s">
        <v>18</v>
      </c>
      <c r="AC101" s="176" t="s">
        <v>18</v>
      </c>
      <c r="AD101" s="12"/>
      <c r="AE101" s="12"/>
      <c r="AF101" s="12"/>
      <c r="AG101" s="12"/>
      <c r="AH101" s="12"/>
      <c r="AI101" s="12"/>
      <c r="AJ101" s="12"/>
      <c r="AK101" s="12"/>
      <c r="AL101" s="12"/>
      <c r="AM101" s="12"/>
      <c r="AN101" s="12"/>
      <c r="AO101" s="12"/>
    </row>
    <row r="102" spans="1:41" ht="14.4">
      <c r="A102" s="239" t="s">
        <v>22173</v>
      </c>
      <c r="B102" s="61" t="s">
        <v>89</v>
      </c>
      <c r="C102" s="66">
        <v>42292</v>
      </c>
      <c r="D102" s="66" t="s">
        <v>1027</v>
      </c>
      <c r="E102" s="185" t="s">
        <v>23</v>
      </c>
      <c r="F102" s="244" t="s">
        <v>21554</v>
      </c>
      <c r="G102" s="184" t="s">
        <v>23</v>
      </c>
      <c r="H102" s="175">
        <v>42302</v>
      </c>
      <c r="I102" s="61"/>
      <c r="J102" s="184"/>
      <c r="K102" s="330" t="s">
        <v>302</v>
      </c>
      <c r="L102" s="61" t="s">
        <v>22175</v>
      </c>
      <c r="M102" s="61" t="s">
        <v>27</v>
      </c>
      <c r="N102" s="61" t="s">
        <v>22176</v>
      </c>
      <c r="O102" s="185" t="s">
        <v>17</v>
      </c>
      <c r="P102" s="406"/>
      <c r="Q102" s="61"/>
      <c r="R102" s="61"/>
      <c r="S102" s="61"/>
      <c r="T102" s="66"/>
      <c r="U102" s="61" t="s">
        <v>108</v>
      </c>
      <c r="V102" s="66"/>
      <c r="W102" s="61" t="s">
        <v>108</v>
      </c>
      <c r="X102" s="66" t="s">
        <v>18</v>
      </c>
      <c r="Y102" s="66">
        <v>42292</v>
      </c>
      <c r="Z102" s="95"/>
      <c r="AA102" s="183"/>
      <c r="AB102" s="175" t="s">
        <v>18</v>
      </c>
      <c r="AC102" s="176" t="s">
        <v>18</v>
      </c>
      <c r="AD102" s="12"/>
      <c r="AE102" s="12"/>
      <c r="AF102" s="12"/>
      <c r="AG102" s="12"/>
      <c r="AH102" s="12"/>
      <c r="AI102" s="12"/>
      <c r="AJ102" s="12"/>
      <c r="AK102" s="12"/>
      <c r="AL102" s="12"/>
      <c r="AM102" s="12"/>
      <c r="AN102" s="12"/>
      <c r="AO102" s="12"/>
    </row>
    <row r="103" spans="1:41" ht="14.4">
      <c r="A103" s="239" t="s">
        <v>22178</v>
      </c>
      <c r="B103" s="61" t="s">
        <v>89</v>
      </c>
      <c r="C103" s="66">
        <v>42292</v>
      </c>
      <c r="D103" s="66" t="s">
        <v>1027</v>
      </c>
      <c r="E103" s="185" t="s">
        <v>23</v>
      </c>
      <c r="F103" s="244" t="s">
        <v>21554</v>
      </c>
      <c r="G103" s="184" t="s">
        <v>23</v>
      </c>
      <c r="H103" s="175">
        <v>42302</v>
      </c>
      <c r="I103" s="61"/>
      <c r="J103" s="184" t="s">
        <v>18</v>
      </c>
      <c r="K103" s="330" t="s">
        <v>21966</v>
      </c>
      <c r="L103" s="61" t="s">
        <v>22179</v>
      </c>
      <c r="M103" s="61" t="s">
        <v>33</v>
      </c>
      <c r="N103" s="61" t="s">
        <v>22181</v>
      </c>
      <c r="O103" s="185" t="s">
        <v>17</v>
      </c>
      <c r="P103" s="406">
        <v>42292</v>
      </c>
      <c r="Q103" s="61"/>
      <c r="R103" s="61"/>
      <c r="S103" s="61"/>
      <c r="T103" s="66"/>
      <c r="U103" s="61" t="s">
        <v>108</v>
      </c>
      <c r="V103" s="66"/>
      <c r="W103" s="61" t="s">
        <v>108</v>
      </c>
      <c r="X103" s="66" t="s">
        <v>18</v>
      </c>
      <c r="Y103" s="66">
        <v>42300</v>
      </c>
      <c r="Z103" s="95"/>
      <c r="AA103" s="183"/>
      <c r="AB103" s="175" t="s">
        <v>18</v>
      </c>
      <c r="AC103" s="176" t="s">
        <v>18</v>
      </c>
      <c r="AD103" s="12"/>
      <c r="AE103" s="12"/>
      <c r="AF103" s="12"/>
      <c r="AG103" s="12"/>
      <c r="AH103" s="12"/>
      <c r="AI103" s="12"/>
      <c r="AJ103" s="12"/>
      <c r="AK103" s="12"/>
      <c r="AL103" s="12"/>
      <c r="AM103" s="12"/>
      <c r="AN103" s="12"/>
      <c r="AO103" s="12"/>
    </row>
    <row r="104" spans="1:41" ht="27.8" customHeight="1">
      <c r="A104" s="239" t="s">
        <v>22183</v>
      </c>
      <c r="B104" s="61" t="s">
        <v>89</v>
      </c>
      <c r="C104" s="66">
        <v>42293</v>
      </c>
      <c r="D104" s="66" t="s">
        <v>90</v>
      </c>
      <c r="E104" s="185" t="s">
        <v>21703</v>
      </c>
      <c r="F104" s="244" t="s">
        <v>21940</v>
      </c>
      <c r="G104" s="184" t="s">
        <v>4289</v>
      </c>
      <c r="H104" s="175">
        <v>42300</v>
      </c>
      <c r="I104" s="61" t="s">
        <v>18</v>
      </c>
      <c r="J104" s="184" t="s">
        <v>18</v>
      </c>
      <c r="K104" s="330" t="s">
        <v>22185</v>
      </c>
      <c r="L104" s="61" t="s">
        <v>18714</v>
      </c>
      <c r="M104" s="61" t="s">
        <v>189</v>
      </c>
      <c r="N104" s="61"/>
      <c r="O104" s="185" t="s">
        <v>96</v>
      </c>
      <c r="P104" s="406" t="s">
        <v>108</v>
      </c>
      <c r="Q104" s="61" t="s">
        <v>108</v>
      </c>
      <c r="R104" s="61" t="s">
        <v>108</v>
      </c>
      <c r="S104" s="61" t="s">
        <v>108</v>
      </c>
      <c r="T104" s="66" t="s">
        <v>108</v>
      </c>
      <c r="U104" s="61" t="s">
        <v>108</v>
      </c>
      <c r="V104" s="66">
        <v>42300</v>
      </c>
      <c r="W104" s="61" t="s">
        <v>18</v>
      </c>
      <c r="X104" s="66" t="s">
        <v>18</v>
      </c>
      <c r="Y104" s="66">
        <v>42303</v>
      </c>
      <c r="Z104" s="197" t="s">
        <v>22187</v>
      </c>
      <c r="AA104" s="183" t="s">
        <v>97</v>
      </c>
      <c r="AB104" s="175"/>
      <c r="AC104" s="176"/>
      <c r="AD104" s="12"/>
      <c r="AE104" s="12"/>
      <c r="AF104" s="12"/>
      <c r="AG104" s="12"/>
      <c r="AH104" s="12"/>
      <c r="AI104" s="12"/>
      <c r="AJ104" s="12"/>
      <c r="AK104" s="12"/>
      <c r="AL104" s="12"/>
      <c r="AM104" s="12"/>
      <c r="AN104" s="12"/>
      <c r="AO104" s="12"/>
    </row>
    <row r="105" spans="1:41" ht="14.4">
      <c r="A105" s="452" t="s">
        <v>22189</v>
      </c>
      <c r="B105" s="61" t="s">
        <v>89</v>
      </c>
      <c r="C105" s="66">
        <v>42293</v>
      </c>
      <c r="D105" s="66" t="s">
        <v>229</v>
      </c>
      <c r="E105" s="185" t="s">
        <v>30</v>
      </c>
      <c r="F105" s="244" t="s">
        <v>21554</v>
      </c>
      <c r="G105" s="184" t="s">
        <v>30</v>
      </c>
      <c r="H105" s="175">
        <v>42307</v>
      </c>
      <c r="I105" s="61"/>
      <c r="J105" s="184"/>
      <c r="K105" s="330" t="s">
        <v>22192</v>
      </c>
      <c r="L105" s="61" t="s">
        <v>1296</v>
      </c>
      <c r="M105" s="61" t="s">
        <v>27</v>
      </c>
      <c r="N105" s="61" t="s">
        <v>22193</v>
      </c>
      <c r="O105" s="185" t="s">
        <v>133</v>
      </c>
      <c r="P105" s="406"/>
      <c r="Q105" s="61"/>
      <c r="R105" s="61"/>
      <c r="S105" s="61"/>
      <c r="T105" s="66"/>
      <c r="U105" s="61" t="s">
        <v>108</v>
      </c>
      <c r="V105" s="66"/>
      <c r="W105" s="61" t="s">
        <v>108</v>
      </c>
      <c r="X105" s="66"/>
      <c r="Y105" s="66">
        <v>42293</v>
      </c>
      <c r="Z105" s="95" t="s">
        <v>22195</v>
      </c>
      <c r="AA105" s="183"/>
      <c r="AB105" s="175" t="s">
        <v>18</v>
      </c>
      <c r="AC105" s="176" t="s">
        <v>18</v>
      </c>
      <c r="AD105" s="12"/>
      <c r="AE105" s="12"/>
      <c r="AF105" s="12"/>
      <c r="AG105" s="12"/>
      <c r="AH105" s="12"/>
      <c r="AI105" s="12"/>
      <c r="AJ105" s="12"/>
      <c r="AK105" s="12"/>
      <c r="AL105" s="12"/>
      <c r="AM105" s="12"/>
      <c r="AN105" s="12"/>
      <c r="AO105" s="12"/>
    </row>
    <row r="106" spans="1:41" ht="14.4">
      <c r="A106" s="452" t="s">
        <v>22197</v>
      </c>
      <c r="B106" s="61" t="s">
        <v>89</v>
      </c>
      <c r="C106" s="66">
        <v>42293</v>
      </c>
      <c r="D106" s="66" t="s">
        <v>229</v>
      </c>
      <c r="E106" s="185" t="s">
        <v>30</v>
      </c>
      <c r="F106" s="244" t="s">
        <v>21554</v>
      </c>
      <c r="G106" s="184" t="s">
        <v>30</v>
      </c>
      <c r="H106" s="175">
        <v>42307</v>
      </c>
      <c r="I106" s="61"/>
      <c r="J106" s="184"/>
      <c r="K106" s="330" t="s">
        <v>22192</v>
      </c>
      <c r="L106" s="61" t="s">
        <v>1296</v>
      </c>
      <c r="M106" s="61" t="s">
        <v>27</v>
      </c>
      <c r="N106" s="61" t="s">
        <v>22200</v>
      </c>
      <c r="O106" s="185" t="s">
        <v>133</v>
      </c>
      <c r="P106" s="406"/>
      <c r="Q106" s="61"/>
      <c r="R106" s="61"/>
      <c r="S106" s="61"/>
      <c r="T106" s="66"/>
      <c r="U106" s="61" t="s">
        <v>108</v>
      </c>
      <c r="V106" s="66"/>
      <c r="W106" s="61" t="s">
        <v>108</v>
      </c>
      <c r="X106" s="66"/>
      <c r="Y106" s="66">
        <v>42293</v>
      </c>
      <c r="Z106" s="95" t="s">
        <v>22202</v>
      </c>
      <c r="AA106" s="183"/>
      <c r="AB106" s="175" t="s">
        <v>18</v>
      </c>
      <c r="AC106" s="176" t="s">
        <v>18</v>
      </c>
      <c r="AD106" s="12"/>
      <c r="AE106" s="12"/>
      <c r="AF106" s="12"/>
      <c r="AG106" s="12"/>
      <c r="AH106" s="12"/>
      <c r="AI106" s="12"/>
      <c r="AJ106" s="12"/>
      <c r="AK106" s="12"/>
      <c r="AL106" s="12"/>
      <c r="AM106" s="12"/>
      <c r="AN106" s="12"/>
      <c r="AO106" s="12"/>
    </row>
    <row r="107" spans="1:41" ht="25.5" customHeight="1">
      <c r="A107" s="452" t="s">
        <v>22203</v>
      </c>
      <c r="B107" s="61" t="s">
        <v>89</v>
      </c>
      <c r="C107" s="66">
        <v>42293</v>
      </c>
      <c r="D107" s="66" t="s">
        <v>1027</v>
      </c>
      <c r="E107" s="185" t="s">
        <v>30</v>
      </c>
      <c r="F107" s="244" t="s">
        <v>21554</v>
      </c>
      <c r="G107" s="184" t="s">
        <v>30</v>
      </c>
      <c r="H107" s="175">
        <v>42307</v>
      </c>
      <c r="I107" s="61" t="s">
        <v>18</v>
      </c>
      <c r="J107" s="184" t="s">
        <v>18</v>
      </c>
      <c r="K107" s="330" t="s">
        <v>22205</v>
      </c>
      <c r="L107" s="61" t="s">
        <v>22206</v>
      </c>
      <c r="M107" s="61" t="s">
        <v>33</v>
      </c>
      <c r="N107" s="61" t="s">
        <v>22207</v>
      </c>
      <c r="O107" s="185" t="s">
        <v>17</v>
      </c>
      <c r="P107" s="406">
        <v>42293</v>
      </c>
      <c r="Q107" s="61"/>
      <c r="R107" s="61"/>
      <c r="S107" s="61" t="s">
        <v>18</v>
      </c>
      <c r="T107" s="66"/>
      <c r="U107" s="61" t="s">
        <v>108</v>
      </c>
      <c r="V107" s="66"/>
      <c r="W107" s="61" t="s">
        <v>108</v>
      </c>
      <c r="X107" s="66" t="s">
        <v>14</v>
      </c>
      <c r="Y107" s="66">
        <v>42305</v>
      </c>
      <c r="Z107" s="269" t="s">
        <v>22208</v>
      </c>
      <c r="AA107" s="183"/>
      <c r="AB107" s="175" t="s">
        <v>18</v>
      </c>
      <c r="AC107" s="176" t="s">
        <v>18</v>
      </c>
      <c r="AD107" s="12"/>
      <c r="AE107" s="12"/>
      <c r="AF107" s="12"/>
      <c r="AG107" s="12"/>
      <c r="AH107" s="12"/>
      <c r="AI107" s="12"/>
      <c r="AJ107" s="12"/>
      <c r="AK107" s="12"/>
      <c r="AL107" s="12"/>
      <c r="AM107" s="12"/>
      <c r="AN107" s="12"/>
      <c r="AO107" s="12"/>
    </row>
    <row r="108" spans="1:41" ht="14.4">
      <c r="A108" s="452" t="s">
        <v>22211</v>
      </c>
      <c r="B108" s="61" t="s">
        <v>89</v>
      </c>
      <c r="C108" s="66">
        <v>42293</v>
      </c>
      <c r="D108" s="66" t="s">
        <v>229</v>
      </c>
      <c r="E108" s="185" t="s">
        <v>30</v>
      </c>
      <c r="F108" s="244" t="s">
        <v>21554</v>
      </c>
      <c r="G108" s="184" t="s">
        <v>30</v>
      </c>
      <c r="H108" s="175">
        <v>42307</v>
      </c>
      <c r="I108" s="61" t="s">
        <v>18</v>
      </c>
      <c r="J108" s="184"/>
      <c r="K108" s="330" t="s">
        <v>22212</v>
      </c>
      <c r="L108" s="61" t="s">
        <v>22213</v>
      </c>
      <c r="M108" s="61" t="s">
        <v>249</v>
      </c>
      <c r="N108" s="61" t="s">
        <v>22214</v>
      </c>
      <c r="O108" s="185" t="s">
        <v>28</v>
      </c>
      <c r="P108" s="406">
        <v>42293</v>
      </c>
      <c r="Q108" s="61"/>
      <c r="R108" s="61"/>
      <c r="S108" s="61"/>
      <c r="T108" s="66"/>
      <c r="U108" s="61" t="s">
        <v>108</v>
      </c>
      <c r="V108" s="66"/>
      <c r="W108" s="61" t="s">
        <v>108</v>
      </c>
      <c r="X108" s="66" t="s">
        <v>18</v>
      </c>
      <c r="Y108" s="66">
        <v>42297</v>
      </c>
      <c r="Z108" s="95" t="s">
        <v>22215</v>
      </c>
      <c r="AA108" s="183"/>
      <c r="AB108" s="175" t="s">
        <v>18</v>
      </c>
      <c r="AC108" s="176" t="s">
        <v>18</v>
      </c>
      <c r="AD108" s="12"/>
      <c r="AE108" s="12"/>
      <c r="AF108" s="12"/>
      <c r="AG108" s="12"/>
      <c r="AH108" s="12"/>
      <c r="AI108" s="12"/>
      <c r="AJ108" s="12"/>
      <c r="AK108" s="12"/>
      <c r="AL108" s="12"/>
      <c r="AM108" s="12"/>
      <c r="AN108" s="12"/>
      <c r="AO108" s="12"/>
    </row>
    <row r="109" spans="1:41" ht="27.1" customHeight="1">
      <c r="A109" s="452" t="s">
        <v>22216</v>
      </c>
      <c r="B109" s="61" t="s">
        <v>89</v>
      </c>
      <c r="C109" s="66">
        <v>42293</v>
      </c>
      <c r="D109" s="66" t="s">
        <v>1027</v>
      </c>
      <c r="E109" s="185" t="s">
        <v>21703</v>
      </c>
      <c r="F109" s="244" t="s">
        <v>22218</v>
      </c>
      <c r="G109" s="184" t="s">
        <v>22219</v>
      </c>
      <c r="H109" s="175">
        <v>42303</v>
      </c>
      <c r="I109" s="61" t="s">
        <v>18</v>
      </c>
      <c r="J109" s="184" t="s">
        <v>14</v>
      </c>
      <c r="K109" s="330" t="s">
        <v>22220</v>
      </c>
      <c r="L109" s="61" t="s">
        <v>22221</v>
      </c>
      <c r="M109" s="61"/>
      <c r="N109" s="61"/>
      <c r="O109" s="185" t="s">
        <v>96</v>
      </c>
      <c r="P109" s="406" t="s">
        <v>108</v>
      </c>
      <c r="Q109" s="61" t="s">
        <v>108</v>
      </c>
      <c r="R109" s="61" t="s">
        <v>108</v>
      </c>
      <c r="S109" s="61" t="s">
        <v>108</v>
      </c>
      <c r="T109" s="66" t="s">
        <v>108</v>
      </c>
      <c r="U109" s="61" t="s">
        <v>108</v>
      </c>
      <c r="V109" s="66">
        <v>42303</v>
      </c>
      <c r="W109" s="61" t="s">
        <v>108</v>
      </c>
      <c r="X109" s="66" t="s">
        <v>14</v>
      </c>
      <c r="Y109" s="66">
        <v>42303</v>
      </c>
      <c r="Z109" s="197" t="s">
        <v>22223</v>
      </c>
      <c r="AA109" s="183" t="s">
        <v>3872</v>
      </c>
      <c r="AB109" s="175"/>
      <c r="AC109" s="176"/>
      <c r="AD109" s="12"/>
      <c r="AE109" s="12"/>
      <c r="AF109" s="12"/>
      <c r="AG109" s="12"/>
      <c r="AH109" s="12"/>
      <c r="AI109" s="12"/>
      <c r="AJ109" s="12"/>
      <c r="AK109" s="12"/>
      <c r="AL109" s="12"/>
      <c r="AM109" s="12"/>
      <c r="AN109" s="12"/>
      <c r="AO109" s="12"/>
    </row>
    <row r="110" spans="1:41" ht="14.4">
      <c r="A110" s="452" t="s">
        <v>22224</v>
      </c>
      <c r="B110" s="61" t="s">
        <v>89</v>
      </c>
      <c r="C110" s="66">
        <v>42293</v>
      </c>
      <c r="D110" s="66" t="s">
        <v>1027</v>
      </c>
      <c r="E110" s="185" t="s">
        <v>196</v>
      </c>
      <c r="F110" s="244" t="s">
        <v>21600</v>
      </c>
      <c r="G110" s="184" t="s">
        <v>112</v>
      </c>
      <c r="H110" s="175"/>
      <c r="I110" s="61" t="s">
        <v>18</v>
      </c>
      <c r="J110" s="184" t="s">
        <v>14</v>
      </c>
      <c r="K110" s="330" t="s">
        <v>22226</v>
      </c>
      <c r="L110" s="61" t="s">
        <v>22227</v>
      </c>
      <c r="M110" s="61" t="s">
        <v>29</v>
      </c>
      <c r="N110" s="61" t="s">
        <v>22228</v>
      </c>
      <c r="O110" s="185" t="s">
        <v>116</v>
      </c>
      <c r="P110" s="406"/>
      <c r="Q110" s="61"/>
      <c r="R110" s="61"/>
      <c r="S110" s="61"/>
      <c r="T110" s="66" t="s">
        <v>14</v>
      </c>
      <c r="U110" s="61" t="s">
        <v>108</v>
      </c>
      <c r="V110" s="66"/>
      <c r="W110" s="61" t="s">
        <v>108</v>
      </c>
      <c r="X110" s="66"/>
      <c r="Y110" s="66">
        <v>42296</v>
      </c>
      <c r="Z110" s="95" t="s">
        <v>22229</v>
      </c>
      <c r="AA110" s="183"/>
      <c r="AB110" s="175"/>
      <c r="AC110" s="176"/>
      <c r="AD110" s="12"/>
      <c r="AE110" s="12"/>
      <c r="AF110" s="12"/>
      <c r="AG110" s="12"/>
      <c r="AH110" s="12"/>
      <c r="AI110" s="12"/>
      <c r="AJ110" s="12"/>
      <c r="AK110" s="12"/>
      <c r="AL110" s="12"/>
      <c r="AM110" s="12"/>
      <c r="AN110" s="12"/>
      <c r="AO110" s="12"/>
    </row>
    <row r="111" spans="1:41" ht="14.4">
      <c r="A111" s="452" t="s">
        <v>22230</v>
      </c>
      <c r="B111" s="61" t="s">
        <v>89</v>
      </c>
      <c r="C111" s="66">
        <v>42293</v>
      </c>
      <c r="D111" s="66" t="s">
        <v>229</v>
      </c>
      <c r="E111" s="185" t="s">
        <v>30</v>
      </c>
      <c r="F111" s="244" t="s">
        <v>21554</v>
      </c>
      <c r="G111" s="184" t="s">
        <v>30</v>
      </c>
      <c r="H111" s="175">
        <v>42307</v>
      </c>
      <c r="I111" s="61"/>
      <c r="J111" s="184"/>
      <c r="K111" s="330" t="s">
        <v>21780</v>
      </c>
      <c r="L111" s="61" t="s">
        <v>22232</v>
      </c>
      <c r="M111" s="61" t="s">
        <v>44</v>
      </c>
      <c r="N111" s="61" t="s">
        <v>22233</v>
      </c>
      <c r="O111" s="185" t="s">
        <v>17</v>
      </c>
      <c r="P111" s="406"/>
      <c r="Q111" s="61"/>
      <c r="R111" s="61"/>
      <c r="S111" s="61"/>
      <c r="T111" s="66"/>
      <c r="U111" s="61" t="s">
        <v>108</v>
      </c>
      <c r="V111" s="66"/>
      <c r="W111" s="61" t="s">
        <v>108</v>
      </c>
      <c r="X111" s="66" t="s">
        <v>18</v>
      </c>
      <c r="Y111" s="66">
        <v>42297</v>
      </c>
      <c r="Z111" s="95" t="s">
        <v>22237</v>
      </c>
      <c r="AA111" s="183"/>
      <c r="AB111" s="175" t="s">
        <v>18</v>
      </c>
      <c r="AC111" s="176" t="s">
        <v>18</v>
      </c>
      <c r="AD111" s="12"/>
      <c r="AE111" s="12"/>
      <c r="AF111" s="12"/>
      <c r="AG111" s="12"/>
      <c r="AH111" s="12"/>
      <c r="AI111" s="12"/>
      <c r="AJ111" s="12"/>
      <c r="AK111" s="12"/>
      <c r="AL111" s="12"/>
      <c r="AM111" s="12"/>
      <c r="AN111" s="12"/>
      <c r="AO111" s="12"/>
    </row>
    <row r="112" spans="1:41" ht="14.4">
      <c r="A112" s="452" t="s">
        <v>22238</v>
      </c>
      <c r="B112" s="61" t="s">
        <v>89</v>
      </c>
      <c r="C112" s="66">
        <v>42293</v>
      </c>
      <c r="D112" s="66" t="s">
        <v>1027</v>
      </c>
      <c r="E112" s="185" t="s">
        <v>30</v>
      </c>
      <c r="F112" s="244" t="s">
        <v>21554</v>
      </c>
      <c r="G112" s="184" t="s">
        <v>30</v>
      </c>
      <c r="H112" s="175">
        <v>42307</v>
      </c>
      <c r="I112" s="61"/>
      <c r="J112" s="184"/>
      <c r="K112" s="330" t="s">
        <v>18048</v>
      </c>
      <c r="L112" s="61" t="s">
        <v>22239</v>
      </c>
      <c r="M112" s="61" t="s">
        <v>132</v>
      </c>
      <c r="N112" s="61" t="s">
        <v>22240</v>
      </c>
      <c r="O112" s="185" t="s">
        <v>17</v>
      </c>
      <c r="P112" s="406"/>
      <c r="Q112" s="61"/>
      <c r="R112" s="61"/>
      <c r="S112" s="61"/>
      <c r="T112" s="66"/>
      <c r="U112" s="61" t="s">
        <v>108</v>
      </c>
      <c r="V112" s="66"/>
      <c r="W112" s="61" t="s">
        <v>108</v>
      </c>
      <c r="X112" s="66" t="s">
        <v>18</v>
      </c>
      <c r="Y112" s="66">
        <v>42296</v>
      </c>
      <c r="Z112" s="95" t="s">
        <v>22241</v>
      </c>
      <c r="AA112" s="183"/>
      <c r="AB112" s="175" t="s">
        <v>18</v>
      </c>
      <c r="AC112" s="176" t="s">
        <v>18</v>
      </c>
      <c r="AD112" s="12"/>
      <c r="AE112" s="12"/>
      <c r="AF112" s="12"/>
      <c r="AG112" s="12"/>
      <c r="AH112" s="12"/>
      <c r="AI112" s="12"/>
      <c r="AJ112" s="12"/>
      <c r="AK112" s="12"/>
      <c r="AL112" s="12"/>
      <c r="AM112" s="12"/>
      <c r="AN112" s="12"/>
      <c r="AO112" s="12"/>
    </row>
    <row r="113" spans="1:41" ht="14.4">
      <c r="A113" s="452" t="s">
        <v>22244</v>
      </c>
      <c r="B113" s="61" t="s">
        <v>89</v>
      </c>
      <c r="C113" s="66">
        <v>42293</v>
      </c>
      <c r="D113" s="66" t="s">
        <v>1027</v>
      </c>
      <c r="E113" s="185" t="s">
        <v>30</v>
      </c>
      <c r="F113" s="244" t="s">
        <v>21554</v>
      </c>
      <c r="G113" s="184" t="s">
        <v>30</v>
      </c>
      <c r="H113" s="175">
        <v>42307</v>
      </c>
      <c r="I113" s="61"/>
      <c r="J113" s="184"/>
      <c r="K113" s="330" t="s">
        <v>22246</v>
      </c>
      <c r="L113" s="61" t="s">
        <v>22247</v>
      </c>
      <c r="M113" s="61" t="s">
        <v>44</v>
      </c>
      <c r="N113" s="61" t="s">
        <v>22248</v>
      </c>
      <c r="O113" s="185"/>
      <c r="P113" s="406"/>
      <c r="Q113" s="61"/>
      <c r="R113" s="61"/>
      <c r="S113" s="61"/>
      <c r="T113" s="66"/>
      <c r="U113" s="61" t="s">
        <v>108</v>
      </c>
      <c r="V113" s="66"/>
      <c r="W113" s="61" t="s">
        <v>108</v>
      </c>
      <c r="X113" s="66" t="s">
        <v>14</v>
      </c>
      <c r="Y113" s="66">
        <v>42298</v>
      </c>
      <c r="Z113" s="95" t="s">
        <v>22251</v>
      </c>
      <c r="AA113" s="183"/>
      <c r="AB113" s="175" t="s">
        <v>18</v>
      </c>
      <c r="AC113" s="176" t="s">
        <v>18</v>
      </c>
      <c r="AD113" s="12"/>
      <c r="AE113" s="12"/>
      <c r="AF113" s="12"/>
      <c r="AG113" s="12"/>
      <c r="AH113" s="12"/>
      <c r="AI113" s="12"/>
      <c r="AJ113" s="12"/>
      <c r="AK113" s="12"/>
      <c r="AL113" s="12"/>
      <c r="AM113" s="12"/>
      <c r="AN113" s="12"/>
      <c r="AO113" s="12"/>
    </row>
    <row r="114" spans="1:41" ht="64.55" customHeight="1">
      <c r="A114" s="452" t="s">
        <v>22252</v>
      </c>
      <c r="B114" s="61" t="s">
        <v>89</v>
      </c>
      <c r="C114" s="66">
        <v>42293</v>
      </c>
      <c r="D114" s="66" t="s">
        <v>1027</v>
      </c>
      <c r="E114" s="185" t="s">
        <v>30</v>
      </c>
      <c r="F114" s="244" t="s">
        <v>21554</v>
      </c>
      <c r="G114" s="184" t="s">
        <v>30</v>
      </c>
      <c r="H114" s="175">
        <v>42307</v>
      </c>
      <c r="I114" s="61"/>
      <c r="J114" s="184"/>
      <c r="K114" s="330" t="s">
        <v>22253</v>
      </c>
      <c r="L114" s="61"/>
      <c r="M114" s="61"/>
      <c r="N114" s="61" t="s">
        <v>22254</v>
      </c>
      <c r="O114" s="185" t="s">
        <v>133</v>
      </c>
      <c r="P114" s="406"/>
      <c r="Q114" s="61"/>
      <c r="R114" s="61"/>
      <c r="S114" s="61"/>
      <c r="T114" s="66"/>
      <c r="U114" s="61" t="s">
        <v>108</v>
      </c>
      <c r="V114" s="66"/>
      <c r="W114" s="61" t="s">
        <v>108</v>
      </c>
      <c r="X114" s="66" t="s">
        <v>18</v>
      </c>
      <c r="Y114" s="66">
        <v>42296</v>
      </c>
      <c r="Z114" s="453" t="s">
        <v>22256</v>
      </c>
      <c r="AA114" s="183"/>
      <c r="AB114" s="175" t="s">
        <v>18</v>
      </c>
      <c r="AC114" s="176" t="s">
        <v>18</v>
      </c>
      <c r="AD114" s="12"/>
      <c r="AE114" s="12"/>
      <c r="AF114" s="12"/>
      <c r="AG114" s="12"/>
      <c r="AH114" s="12"/>
      <c r="AI114" s="12"/>
      <c r="AJ114" s="12"/>
      <c r="AK114" s="12"/>
      <c r="AL114" s="12"/>
      <c r="AM114" s="12"/>
      <c r="AN114" s="12"/>
      <c r="AO114" s="12"/>
    </row>
    <row r="115" spans="1:41" ht="28.55" customHeight="1">
      <c r="A115" s="452" t="s">
        <v>22261</v>
      </c>
      <c r="B115" s="61" t="s">
        <v>89</v>
      </c>
      <c r="C115" s="66">
        <v>42296</v>
      </c>
      <c r="D115" s="66" t="s">
        <v>229</v>
      </c>
      <c r="E115" s="185" t="s">
        <v>21703</v>
      </c>
      <c r="F115" s="244" t="s">
        <v>22242</v>
      </c>
      <c r="G115" s="184" t="s">
        <v>22243</v>
      </c>
      <c r="H115" s="175">
        <v>42303</v>
      </c>
      <c r="I115" s="61" t="s">
        <v>18</v>
      </c>
      <c r="J115" s="184" t="s">
        <v>14</v>
      </c>
      <c r="K115" s="330" t="s">
        <v>22262</v>
      </c>
      <c r="L115" s="61" t="s">
        <v>22263</v>
      </c>
      <c r="M115" s="61" t="s">
        <v>436</v>
      </c>
      <c r="N115" s="61"/>
      <c r="O115" s="185" t="s">
        <v>96</v>
      </c>
      <c r="P115" s="406" t="s">
        <v>108</v>
      </c>
      <c r="Q115" s="61" t="s">
        <v>108</v>
      </c>
      <c r="R115" s="61" t="s">
        <v>108</v>
      </c>
      <c r="S115" s="61" t="s">
        <v>108</v>
      </c>
      <c r="T115" s="66" t="s">
        <v>108</v>
      </c>
      <c r="U115" s="61" t="s">
        <v>108</v>
      </c>
      <c r="V115" s="66">
        <v>42303</v>
      </c>
      <c r="W115" s="61" t="s">
        <v>108</v>
      </c>
      <c r="X115" s="66" t="s">
        <v>14</v>
      </c>
      <c r="Y115" s="66">
        <v>42303</v>
      </c>
      <c r="Z115" s="197" t="s">
        <v>22267</v>
      </c>
      <c r="AA115" s="183" t="s">
        <v>3872</v>
      </c>
      <c r="AB115" s="175"/>
      <c r="AC115" s="176"/>
      <c r="AD115" s="12"/>
      <c r="AE115" s="12"/>
      <c r="AF115" s="12"/>
      <c r="AG115" s="12"/>
      <c r="AH115" s="12"/>
      <c r="AI115" s="12"/>
      <c r="AJ115" s="12"/>
      <c r="AK115" s="12"/>
      <c r="AL115" s="12"/>
      <c r="AM115" s="12"/>
      <c r="AN115" s="12"/>
      <c r="AO115" s="12"/>
    </row>
    <row r="116" spans="1:41" ht="39.75">
      <c r="A116" s="452" t="s">
        <v>22268</v>
      </c>
      <c r="B116" s="61" t="s">
        <v>89</v>
      </c>
      <c r="C116" s="66">
        <v>42292</v>
      </c>
      <c r="D116" s="66" t="s">
        <v>229</v>
      </c>
      <c r="E116" s="185" t="s">
        <v>43</v>
      </c>
      <c r="F116" s="244" t="s">
        <v>21554</v>
      </c>
      <c r="G116" s="184" t="s">
        <v>43</v>
      </c>
      <c r="H116" s="175">
        <v>42302</v>
      </c>
      <c r="I116" s="61" t="s">
        <v>18</v>
      </c>
      <c r="J116" s="184"/>
      <c r="K116" s="330" t="s">
        <v>21681</v>
      </c>
      <c r="L116" s="61" t="s">
        <v>22272</v>
      </c>
      <c r="M116" s="61"/>
      <c r="N116" s="61" t="s">
        <v>22273</v>
      </c>
      <c r="O116" s="185" t="s">
        <v>28</v>
      </c>
      <c r="P116" s="406"/>
      <c r="Q116" s="61"/>
      <c r="R116" s="61"/>
      <c r="S116" s="61"/>
      <c r="T116" s="66"/>
      <c r="U116" s="61" t="s">
        <v>108</v>
      </c>
      <c r="V116" s="66"/>
      <c r="W116" s="61" t="s">
        <v>108</v>
      </c>
      <c r="X116" s="66" t="s">
        <v>18</v>
      </c>
      <c r="Y116" s="66">
        <v>42292</v>
      </c>
      <c r="Z116" s="197" t="s">
        <v>22276</v>
      </c>
      <c r="AA116" s="183" t="s">
        <v>22277</v>
      </c>
      <c r="AB116" s="175" t="s">
        <v>18</v>
      </c>
      <c r="AC116" s="176" t="s">
        <v>18</v>
      </c>
      <c r="AD116" s="12"/>
      <c r="AE116" s="12"/>
      <c r="AF116" s="12"/>
      <c r="AG116" s="12"/>
      <c r="AH116" s="12"/>
      <c r="AI116" s="12"/>
      <c r="AJ116" s="12"/>
      <c r="AK116" s="12"/>
      <c r="AL116" s="12"/>
      <c r="AM116" s="12"/>
      <c r="AN116" s="12"/>
      <c r="AO116" s="12"/>
    </row>
    <row r="117" spans="1:41" ht="27.1" customHeight="1">
      <c r="A117" s="452" t="s">
        <v>22279</v>
      </c>
      <c r="B117" s="61" t="s">
        <v>89</v>
      </c>
      <c r="C117" s="66">
        <v>42297</v>
      </c>
      <c r="D117" s="66" t="s">
        <v>1027</v>
      </c>
      <c r="E117" s="185" t="s">
        <v>21703</v>
      </c>
      <c r="F117" s="244" t="s">
        <v>22280</v>
      </c>
      <c r="G117" s="184" t="s">
        <v>5764</v>
      </c>
      <c r="H117" s="175">
        <v>42303</v>
      </c>
      <c r="I117" s="61" t="s">
        <v>18</v>
      </c>
      <c r="J117" s="184" t="s">
        <v>18</v>
      </c>
      <c r="K117" s="330" t="s">
        <v>22281</v>
      </c>
      <c r="L117" s="61" t="s">
        <v>22281</v>
      </c>
      <c r="M117" s="61"/>
      <c r="N117" s="61"/>
      <c r="O117" s="185"/>
      <c r="P117" s="406" t="s">
        <v>108</v>
      </c>
      <c r="Q117" s="61" t="s">
        <v>18</v>
      </c>
      <c r="R117" s="61" t="s">
        <v>14</v>
      </c>
      <c r="S117" s="61" t="s">
        <v>14</v>
      </c>
      <c r="T117" s="66" t="s">
        <v>108</v>
      </c>
      <c r="U117" s="61" t="s">
        <v>108</v>
      </c>
      <c r="V117" s="66">
        <v>42303</v>
      </c>
      <c r="W117" s="61" t="s">
        <v>18</v>
      </c>
      <c r="X117" s="66" t="s">
        <v>18</v>
      </c>
      <c r="Y117" s="66">
        <v>42298</v>
      </c>
      <c r="Z117" s="197" t="s">
        <v>22285</v>
      </c>
      <c r="AA117" s="183" t="s">
        <v>21720</v>
      </c>
      <c r="AB117" s="175"/>
      <c r="AC117" s="176"/>
      <c r="AD117" s="12"/>
      <c r="AE117" s="12"/>
      <c r="AF117" s="12"/>
      <c r="AG117" s="12"/>
      <c r="AH117" s="12"/>
      <c r="AI117" s="12"/>
      <c r="AJ117" s="12"/>
      <c r="AK117" s="12"/>
      <c r="AL117" s="12"/>
      <c r="AM117" s="12"/>
      <c r="AN117" s="12"/>
      <c r="AO117" s="12"/>
    </row>
    <row r="118" spans="1:41" ht="39.75">
      <c r="A118" s="452" t="s">
        <v>22286</v>
      </c>
      <c r="B118" s="61" t="s">
        <v>89</v>
      </c>
      <c r="C118" s="66">
        <v>42296</v>
      </c>
      <c r="D118" s="66" t="s">
        <v>131</v>
      </c>
      <c r="E118" s="185" t="s">
        <v>43</v>
      </c>
      <c r="F118" s="244" t="s">
        <v>21554</v>
      </c>
      <c r="G118" s="184" t="s">
        <v>43</v>
      </c>
      <c r="H118" s="175">
        <v>42306</v>
      </c>
      <c r="I118" s="61" t="s">
        <v>18</v>
      </c>
      <c r="J118" s="184" t="s">
        <v>14</v>
      </c>
      <c r="K118" s="330" t="s">
        <v>145</v>
      </c>
      <c r="L118" s="61" t="s">
        <v>22288</v>
      </c>
      <c r="M118" s="61"/>
      <c r="N118" s="61"/>
      <c r="O118" s="185"/>
      <c r="P118" s="406">
        <v>42297</v>
      </c>
      <c r="Q118" s="61"/>
      <c r="R118" s="61"/>
      <c r="S118" s="61"/>
      <c r="T118" s="66"/>
      <c r="U118" s="61" t="s">
        <v>108</v>
      </c>
      <c r="V118" s="66"/>
      <c r="W118" s="61" t="s">
        <v>108</v>
      </c>
      <c r="X118" s="66" t="s">
        <v>14</v>
      </c>
      <c r="Y118" s="66">
        <v>42297</v>
      </c>
      <c r="Z118" s="197" t="s">
        <v>22291</v>
      </c>
      <c r="AA118" s="183"/>
      <c r="AB118" s="175" t="s">
        <v>18</v>
      </c>
      <c r="AC118" s="176" t="s">
        <v>18</v>
      </c>
      <c r="AD118" s="12"/>
      <c r="AE118" s="12"/>
      <c r="AF118" s="12"/>
      <c r="AG118" s="12"/>
      <c r="AH118" s="12"/>
      <c r="AI118" s="12"/>
      <c r="AJ118" s="12"/>
      <c r="AK118" s="12"/>
      <c r="AL118" s="12"/>
      <c r="AM118" s="12"/>
      <c r="AN118" s="12"/>
      <c r="AO118" s="12"/>
    </row>
    <row r="119" spans="1:41" ht="21.9">
      <c r="A119" s="452" t="s">
        <v>22293</v>
      </c>
      <c r="B119" s="61" t="s">
        <v>89</v>
      </c>
      <c r="C119" s="66">
        <v>42296</v>
      </c>
      <c r="D119" s="66" t="s">
        <v>1027</v>
      </c>
      <c r="E119" s="185" t="s">
        <v>43</v>
      </c>
      <c r="F119" s="244" t="s">
        <v>21554</v>
      </c>
      <c r="G119" s="184" t="s">
        <v>43</v>
      </c>
      <c r="H119" s="175">
        <v>42306</v>
      </c>
      <c r="I119" s="61" t="s">
        <v>18</v>
      </c>
      <c r="J119" s="184" t="s">
        <v>14</v>
      </c>
      <c r="K119" s="330" t="s">
        <v>22294</v>
      </c>
      <c r="L119" s="61"/>
      <c r="M119" s="61"/>
      <c r="N119" s="61" t="s">
        <v>22295</v>
      </c>
      <c r="O119" s="185" t="s">
        <v>17</v>
      </c>
      <c r="P119" s="406">
        <v>42297</v>
      </c>
      <c r="Q119" s="61"/>
      <c r="R119" s="61"/>
      <c r="S119" s="61"/>
      <c r="T119" s="66"/>
      <c r="U119" s="61" t="s">
        <v>108</v>
      </c>
      <c r="V119" s="66"/>
      <c r="W119" s="61" t="s">
        <v>108</v>
      </c>
      <c r="X119" s="66" t="s">
        <v>14</v>
      </c>
      <c r="Y119" s="66">
        <v>42305</v>
      </c>
      <c r="Z119" s="269" t="s">
        <v>22296</v>
      </c>
      <c r="AA119" s="183" t="s">
        <v>22141</v>
      </c>
      <c r="AB119" s="175" t="s">
        <v>18</v>
      </c>
      <c r="AC119" s="176" t="s">
        <v>18</v>
      </c>
      <c r="AD119" s="12"/>
      <c r="AE119" s="12"/>
      <c r="AF119" s="12"/>
      <c r="AG119" s="12"/>
      <c r="AH119" s="12"/>
      <c r="AI119" s="12"/>
      <c r="AJ119" s="12"/>
      <c r="AK119" s="12"/>
      <c r="AL119" s="12"/>
      <c r="AM119" s="12"/>
      <c r="AN119" s="12"/>
      <c r="AO119" s="12"/>
    </row>
    <row r="120" spans="1:41" ht="14.4">
      <c r="A120" s="452" t="s">
        <v>22298</v>
      </c>
      <c r="B120" s="61" t="s">
        <v>89</v>
      </c>
      <c r="C120" s="66">
        <v>42296</v>
      </c>
      <c r="D120" s="66" t="s">
        <v>229</v>
      </c>
      <c r="E120" s="185" t="s">
        <v>43</v>
      </c>
      <c r="F120" s="244" t="s">
        <v>21554</v>
      </c>
      <c r="G120" s="184" t="s">
        <v>43</v>
      </c>
      <c r="H120" s="175">
        <v>42306</v>
      </c>
      <c r="I120" s="61" t="s">
        <v>18</v>
      </c>
      <c r="J120" s="184" t="s">
        <v>18</v>
      </c>
      <c r="K120" s="330" t="s">
        <v>21688</v>
      </c>
      <c r="L120" s="61" t="s">
        <v>22299</v>
      </c>
      <c r="M120" s="61"/>
      <c r="N120" s="61" t="s">
        <v>22300</v>
      </c>
      <c r="O120" s="185" t="s">
        <v>17</v>
      </c>
      <c r="P120" s="406">
        <v>42297</v>
      </c>
      <c r="Q120" s="61"/>
      <c r="R120" s="61"/>
      <c r="S120" s="61"/>
      <c r="T120" s="66"/>
      <c r="U120" s="61" t="s">
        <v>108</v>
      </c>
      <c r="V120" s="66"/>
      <c r="W120" s="61" t="s">
        <v>108</v>
      </c>
      <c r="X120" s="66" t="s">
        <v>18</v>
      </c>
      <c r="Y120" s="66">
        <v>42303</v>
      </c>
      <c r="Z120" s="95" t="s">
        <v>22302</v>
      </c>
      <c r="AA120" s="183" t="s">
        <v>22303</v>
      </c>
      <c r="AB120" s="175" t="s">
        <v>18</v>
      </c>
      <c r="AC120" s="176" t="s">
        <v>18</v>
      </c>
      <c r="AD120" s="12"/>
      <c r="AE120" s="12"/>
      <c r="AF120" s="12"/>
      <c r="AG120" s="12"/>
      <c r="AH120" s="12"/>
      <c r="AI120" s="12"/>
      <c r="AJ120" s="12"/>
      <c r="AK120" s="12"/>
      <c r="AL120" s="12"/>
      <c r="AM120" s="12"/>
      <c r="AN120" s="12"/>
      <c r="AO120" s="12"/>
    </row>
    <row r="121" spans="1:41" ht="29.25" customHeight="1">
      <c r="A121" s="452" t="s">
        <v>22305</v>
      </c>
      <c r="B121" s="61" t="s">
        <v>89</v>
      </c>
      <c r="C121" s="66">
        <v>42297</v>
      </c>
      <c r="D121" s="66" t="s">
        <v>1027</v>
      </c>
      <c r="E121" s="185" t="s">
        <v>21703</v>
      </c>
      <c r="F121" s="244" t="s">
        <v>21704</v>
      </c>
      <c r="G121" s="184" t="s">
        <v>21705</v>
      </c>
      <c r="H121" s="175">
        <v>42303</v>
      </c>
      <c r="I121" s="61" t="s">
        <v>18</v>
      </c>
      <c r="J121" s="184" t="s">
        <v>14</v>
      </c>
      <c r="K121" s="330" t="s">
        <v>22306</v>
      </c>
      <c r="L121" s="61"/>
      <c r="M121" s="61"/>
      <c r="N121" s="61" t="s">
        <v>22307</v>
      </c>
      <c r="O121" s="185" t="s">
        <v>96</v>
      </c>
      <c r="P121" s="406" t="s">
        <v>108</v>
      </c>
      <c r="Q121" s="61" t="s">
        <v>108</v>
      </c>
      <c r="R121" s="61" t="s">
        <v>108</v>
      </c>
      <c r="S121" s="61" t="s">
        <v>108</v>
      </c>
      <c r="T121" s="66" t="s">
        <v>108</v>
      </c>
      <c r="U121" s="61" t="s">
        <v>108</v>
      </c>
      <c r="V121" s="66" t="s">
        <v>108</v>
      </c>
      <c r="W121" s="61" t="s">
        <v>108</v>
      </c>
      <c r="X121" s="66" t="s">
        <v>14</v>
      </c>
      <c r="Y121" s="66">
        <v>42306</v>
      </c>
      <c r="Z121" s="197" t="s">
        <v>22308</v>
      </c>
      <c r="AA121" s="183" t="s">
        <v>633</v>
      </c>
      <c r="AB121" s="175"/>
      <c r="AC121" s="176"/>
      <c r="AD121" s="12"/>
      <c r="AE121" s="12"/>
      <c r="AF121" s="12"/>
      <c r="AG121" s="12"/>
      <c r="AH121" s="12"/>
      <c r="AI121" s="12"/>
      <c r="AJ121" s="12"/>
      <c r="AK121" s="12"/>
      <c r="AL121" s="12"/>
      <c r="AM121" s="12"/>
      <c r="AN121" s="12"/>
      <c r="AO121" s="12"/>
    </row>
    <row r="122" spans="1:41" ht="14.4">
      <c r="A122" s="452" t="s">
        <v>22309</v>
      </c>
      <c r="B122" s="61" t="s">
        <v>89</v>
      </c>
      <c r="C122" s="66">
        <v>42297</v>
      </c>
      <c r="D122" s="66" t="s">
        <v>1027</v>
      </c>
      <c r="E122" s="185" t="s">
        <v>30</v>
      </c>
      <c r="F122" s="244" t="s">
        <v>21554</v>
      </c>
      <c r="G122" s="184" t="s">
        <v>30</v>
      </c>
      <c r="H122" s="175">
        <v>42310</v>
      </c>
      <c r="I122" s="61"/>
      <c r="J122" s="184"/>
      <c r="K122" s="330" t="s">
        <v>302</v>
      </c>
      <c r="L122" s="61" t="s">
        <v>22311</v>
      </c>
      <c r="M122" s="61" t="s">
        <v>143</v>
      </c>
      <c r="N122" s="61" t="s">
        <v>22312</v>
      </c>
      <c r="O122" s="185" t="s">
        <v>17</v>
      </c>
      <c r="P122" s="406">
        <v>42297</v>
      </c>
      <c r="Q122" s="61"/>
      <c r="R122" s="61"/>
      <c r="S122" s="61"/>
      <c r="T122" s="66"/>
      <c r="U122" s="61" t="s">
        <v>108</v>
      </c>
      <c r="V122" s="66"/>
      <c r="W122" s="61" t="s">
        <v>108</v>
      </c>
      <c r="X122" s="66" t="s">
        <v>18</v>
      </c>
      <c r="Y122" s="66">
        <v>42310</v>
      </c>
      <c r="Z122" s="95" t="s">
        <v>22316</v>
      </c>
      <c r="AA122" s="183"/>
      <c r="AB122" s="175" t="s">
        <v>18</v>
      </c>
      <c r="AC122" s="175" t="s">
        <v>18</v>
      </c>
      <c r="AD122" s="12"/>
      <c r="AE122" s="12"/>
      <c r="AF122" s="12"/>
      <c r="AG122" s="12"/>
      <c r="AH122" s="12"/>
      <c r="AI122" s="12"/>
      <c r="AJ122" s="12"/>
      <c r="AK122" s="12"/>
      <c r="AL122" s="12"/>
      <c r="AM122" s="12"/>
      <c r="AN122" s="12"/>
      <c r="AO122" s="12"/>
    </row>
    <row r="123" spans="1:41" ht="14.4">
      <c r="A123" s="452" t="s">
        <v>22317</v>
      </c>
      <c r="B123" s="61" t="s">
        <v>89</v>
      </c>
      <c r="C123" s="66">
        <v>42297</v>
      </c>
      <c r="D123" s="66" t="s">
        <v>1027</v>
      </c>
      <c r="E123" s="185" t="s">
        <v>30</v>
      </c>
      <c r="F123" s="244" t="s">
        <v>21554</v>
      </c>
      <c r="G123" s="184" t="s">
        <v>30</v>
      </c>
      <c r="H123" s="175">
        <v>42310</v>
      </c>
      <c r="I123" s="61"/>
      <c r="J123" s="184"/>
      <c r="K123" s="330" t="s">
        <v>302</v>
      </c>
      <c r="L123" s="61" t="s">
        <v>22319</v>
      </c>
      <c r="M123" s="61" t="s">
        <v>137</v>
      </c>
      <c r="N123" s="61" t="s">
        <v>22320</v>
      </c>
      <c r="O123" s="185" t="s">
        <v>17</v>
      </c>
      <c r="P123" s="406"/>
      <c r="Q123" s="61"/>
      <c r="R123" s="61"/>
      <c r="S123" s="61"/>
      <c r="T123" s="66"/>
      <c r="U123" s="61" t="s">
        <v>108</v>
      </c>
      <c r="V123" s="66"/>
      <c r="W123" s="61" t="s">
        <v>108</v>
      </c>
      <c r="X123" s="66" t="s">
        <v>14</v>
      </c>
      <c r="Y123" s="66">
        <v>42298</v>
      </c>
      <c r="Z123" s="95" t="s">
        <v>22322</v>
      </c>
      <c r="AA123" s="183"/>
      <c r="AB123" s="175" t="s">
        <v>18</v>
      </c>
      <c r="AC123" s="176" t="s">
        <v>18</v>
      </c>
      <c r="AD123" s="12"/>
      <c r="AE123" s="12"/>
      <c r="AF123" s="12"/>
      <c r="AG123" s="12"/>
      <c r="AH123" s="12"/>
      <c r="AI123" s="12"/>
      <c r="AJ123" s="12"/>
      <c r="AK123" s="12"/>
      <c r="AL123" s="12"/>
      <c r="AM123" s="12"/>
      <c r="AN123" s="12"/>
      <c r="AO123" s="12"/>
    </row>
    <row r="124" spans="1:41" ht="14.4">
      <c r="A124" s="452" t="s">
        <v>22323</v>
      </c>
      <c r="B124" s="61" t="s">
        <v>700</v>
      </c>
      <c r="C124" s="66">
        <v>42297</v>
      </c>
      <c r="D124" s="66" t="s">
        <v>1027</v>
      </c>
      <c r="E124" s="185" t="s">
        <v>30</v>
      </c>
      <c r="F124" s="244" t="s">
        <v>21600</v>
      </c>
      <c r="G124" s="184"/>
      <c r="H124" s="175">
        <v>42310</v>
      </c>
      <c r="I124" s="61"/>
      <c r="J124" s="184"/>
      <c r="K124" s="330" t="s">
        <v>302</v>
      </c>
      <c r="L124" s="61" t="s">
        <v>22325</v>
      </c>
      <c r="M124" s="61" t="s">
        <v>249</v>
      </c>
      <c r="N124" s="61" t="s">
        <v>22326</v>
      </c>
      <c r="O124" s="185"/>
      <c r="P124" s="406"/>
      <c r="Q124" s="61"/>
      <c r="R124" s="61"/>
      <c r="S124" s="61"/>
      <c r="T124" s="66"/>
      <c r="U124" s="61" t="s">
        <v>108</v>
      </c>
      <c r="V124" s="66"/>
      <c r="W124" s="61" t="s">
        <v>108</v>
      </c>
      <c r="X124" s="66"/>
      <c r="Y124" s="66"/>
      <c r="Z124" s="95" t="s">
        <v>22327</v>
      </c>
      <c r="AA124" s="183"/>
      <c r="AB124" s="175"/>
      <c r="AC124" s="176"/>
      <c r="AD124" s="12"/>
      <c r="AE124" s="12"/>
      <c r="AF124" s="12"/>
      <c r="AG124" s="12"/>
      <c r="AH124" s="12"/>
      <c r="AI124" s="12"/>
      <c r="AJ124" s="12"/>
      <c r="AK124" s="12"/>
      <c r="AL124" s="12"/>
      <c r="AM124" s="12"/>
      <c r="AN124" s="12"/>
      <c r="AO124" s="12"/>
    </row>
    <row r="125" spans="1:41" ht="14.4">
      <c r="A125" s="452" t="s">
        <v>22329</v>
      </c>
      <c r="B125" s="61" t="s">
        <v>89</v>
      </c>
      <c r="C125" s="66">
        <v>42297</v>
      </c>
      <c r="D125" s="66" t="s">
        <v>1027</v>
      </c>
      <c r="E125" s="185" t="s">
        <v>30</v>
      </c>
      <c r="F125" s="244" t="s">
        <v>21554</v>
      </c>
      <c r="G125" s="184" t="s">
        <v>30</v>
      </c>
      <c r="H125" s="175">
        <v>42310</v>
      </c>
      <c r="I125" s="61"/>
      <c r="J125" s="184"/>
      <c r="K125" s="330" t="s">
        <v>302</v>
      </c>
      <c r="L125" s="61" t="s">
        <v>22330</v>
      </c>
      <c r="M125" s="61" t="s">
        <v>44</v>
      </c>
      <c r="N125" s="61" t="s">
        <v>22332</v>
      </c>
      <c r="O125" s="185" t="s">
        <v>17</v>
      </c>
      <c r="P125" s="406">
        <v>42297</v>
      </c>
      <c r="Q125" s="61"/>
      <c r="R125" s="61"/>
      <c r="S125" s="61"/>
      <c r="T125" s="66"/>
      <c r="U125" s="61" t="s">
        <v>108</v>
      </c>
      <c r="V125" s="66"/>
      <c r="W125" s="61" t="s">
        <v>108</v>
      </c>
      <c r="X125" s="66" t="s">
        <v>14</v>
      </c>
      <c r="Y125" s="66">
        <v>42310</v>
      </c>
      <c r="Z125" s="95" t="s">
        <v>22333</v>
      </c>
      <c r="AA125" s="183"/>
      <c r="AB125" s="175" t="s">
        <v>18</v>
      </c>
      <c r="AC125" s="175" t="s">
        <v>18</v>
      </c>
      <c r="AD125" s="12"/>
      <c r="AE125" s="12"/>
      <c r="AF125" s="12"/>
      <c r="AG125" s="12"/>
      <c r="AH125" s="12"/>
      <c r="AI125" s="12"/>
      <c r="AJ125" s="12"/>
      <c r="AK125" s="12"/>
      <c r="AL125" s="12"/>
      <c r="AM125" s="12"/>
      <c r="AN125" s="12"/>
      <c r="AO125" s="12"/>
    </row>
    <row r="126" spans="1:41" ht="14.4">
      <c r="A126" s="452" t="s">
        <v>22335</v>
      </c>
      <c r="B126" s="61" t="s">
        <v>89</v>
      </c>
      <c r="C126" s="66">
        <v>42297</v>
      </c>
      <c r="D126" s="66" t="s">
        <v>1027</v>
      </c>
      <c r="E126" s="185" t="s">
        <v>30</v>
      </c>
      <c r="F126" s="244" t="s">
        <v>21554</v>
      </c>
      <c r="G126" s="184" t="s">
        <v>30</v>
      </c>
      <c r="H126" s="175">
        <v>42310</v>
      </c>
      <c r="I126" s="61"/>
      <c r="J126" s="184"/>
      <c r="K126" s="330" t="s">
        <v>302</v>
      </c>
      <c r="L126" s="61" t="s">
        <v>22336</v>
      </c>
      <c r="M126" s="61" t="s">
        <v>143</v>
      </c>
      <c r="N126" s="61" t="s">
        <v>22337</v>
      </c>
      <c r="O126" s="185" t="s">
        <v>17</v>
      </c>
      <c r="P126" s="406">
        <v>42297</v>
      </c>
      <c r="Q126" s="61"/>
      <c r="R126" s="61"/>
      <c r="S126" s="61"/>
      <c r="T126" s="66"/>
      <c r="U126" s="61" t="s">
        <v>108</v>
      </c>
      <c r="V126" s="66"/>
      <c r="W126" s="61" t="s">
        <v>108</v>
      </c>
      <c r="X126" s="66" t="s">
        <v>18</v>
      </c>
      <c r="Y126" s="66">
        <v>42304</v>
      </c>
      <c r="Z126" s="95" t="s">
        <v>22339</v>
      </c>
      <c r="AA126" s="183"/>
      <c r="AB126" s="175" t="s">
        <v>18</v>
      </c>
      <c r="AC126" s="176" t="s">
        <v>18</v>
      </c>
      <c r="AD126" s="12"/>
      <c r="AE126" s="12"/>
      <c r="AF126" s="12"/>
      <c r="AG126" s="12"/>
      <c r="AH126" s="12"/>
      <c r="AI126" s="12"/>
      <c r="AJ126" s="12"/>
      <c r="AK126" s="12"/>
      <c r="AL126" s="12"/>
      <c r="AM126" s="12"/>
      <c r="AN126" s="12"/>
      <c r="AO126" s="12"/>
    </row>
    <row r="127" spans="1:41" ht="12.85" customHeight="1">
      <c r="A127" s="452" t="s">
        <v>22340</v>
      </c>
      <c r="B127" s="61" t="s">
        <v>89</v>
      </c>
      <c r="C127" s="66">
        <v>42297</v>
      </c>
      <c r="D127" s="66" t="s">
        <v>229</v>
      </c>
      <c r="E127" s="185" t="s">
        <v>43</v>
      </c>
      <c r="F127" s="244" t="s">
        <v>21554</v>
      </c>
      <c r="G127" s="184" t="s">
        <v>43</v>
      </c>
      <c r="H127" s="175">
        <v>42307</v>
      </c>
      <c r="I127" s="61"/>
      <c r="J127" s="184"/>
      <c r="K127" s="330" t="s">
        <v>22344</v>
      </c>
      <c r="L127" s="61" t="s">
        <v>22345</v>
      </c>
      <c r="M127" s="61"/>
      <c r="N127" s="61"/>
      <c r="O127" s="185"/>
      <c r="P127" s="406"/>
      <c r="Q127" s="61"/>
      <c r="R127" s="61"/>
      <c r="S127" s="61"/>
      <c r="T127" s="66"/>
      <c r="U127" s="61" t="s">
        <v>108</v>
      </c>
      <c r="V127" s="66"/>
      <c r="W127" s="61" t="s">
        <v>108</v>
      </c>
      <c r="X127" s="66" t="s">
        <v>14</v>
      </c>
      <c r="Y127" s="66">
        <v>42312</v>
      </c>
      <c r="Z127" s="95" t="s">
        <v>22347</v>
      </c>
      <c r="AA127" s="183"/>
      <c r="AB127" s="175" t="s">
        <v>18</v>
      </c>
      <c r="AC127" s="175" t="s">
        <v>18</v>
      </c>
      <c r="AD127" s="12"/>
      <c r="AE127" s="12"/>
      <c r="AF127" s="12"/>
      <c r="AG127" s="12"/>
      <c r="AH127" s="12"/>
      <c r="AI127" s="12"/>
      <c r="AJ127" s="12"/>
      <c r="AK127" s="12"/>
      <c r="AL127" s="12"/>
      <c r="AM127" s="12"/>
      <c r="AN127" s="12"/>
      <c r="AO127" s="12"/>
    </row>
    <row r="128" spans="1:41" ht="29.95" customHeight="1">
      <c r="A128" s="452" t="s">
        <v>22348</v>
      </c>
      <c r="B128" s="61" t="s">
        <v>89</v>
      </c>
      <c r="C128" s="66">
        <v>42298</v>
      </c>
      <c r="D128" s="66" t="s">
        <v>1027</v>
      </c>
      <c r="E128" s="185" t="s">
        <v>196</v>
      </c>
      <c r="F128" s="244" t="s">
        <v>22349</v>
      </c>
      <c r="G128" s="184" t="s">
        <v>22351</v>
      </c>
      <c r="H128" s="175">
        <v>42303</v>
      </c>
      <c r="I128" s="61" t="s">
        <v>18</v>
      </c>
      <c r="J128" s="184" t="s">
        <v>18</v>
      </c>
      <c r="K128" s="330" t="s">
        <v>22246</v>
      </c>
      <c r="L128" s="61" t="s">
        <v>22247</v>
      </c>
      <c r="M128" s="61" t="s">
        <v>44</v>
      </c>
      <c r="N128" s="61">
        <v>130210188</v>
      </c>
      <c r="O128" s="185" t="s">
        <v>96</v>
      </c>
      <c r="P128" s="406" t="s">
        <v>108</v>
      </c>
      <c r="Q128" s="61" t="s">
        <v>108</v>
      </c>
      <c r="R128" s="61" t="s">
        <v>108</v>
      </c>
      <c r="S128" s="61" t="s">
        <v>108</v>
      </c>
      <c r="T128" s="66" t="s">
        <v>108</v>
      </c>
      <c r="U128" s="61" t="s">
        <v>108</v>
      </c>
      <c r="V128" s="66" t="s">
        <v>108</v>
      </c>
      <c r="W128" s="61" t="s">
        <v>108</v>
      </c>
      <c r="X128" s="66" t="s">
        <v>18</v>
      </c>
      <c r="Y128" s="66">
        <v>42298</v>
      </c>
      <c r="Z128" s="197" t="s">
        <v>22354</v>
      </c>
      <c r="AA128" s="183" t="s">
        <v>97</v>
      </c>
      <c r="AB128" s="175"/>
      <c r="AC128" s="176"/>
      <c r="AD128" s="12"/>
      <c r="AE128" s="12"/>
      <c r="AF128" s="12"/>
      <c r="AG128" s="12"/>
      <c r="AH128" s="12"/>
      <c r="AI128" s="12"/>
      <c r="AJ128" s="12"/>
      <c r="AK128" s="12"/>
      <c r="AL128" s="12"/>
      <c r="AM128" s="12"/>
      <c r="AN128" s="12"/>
      <c r="AO128" s="12"/>
    </row>
    <row r="129" spans="1:41" ht="14.4">
      <c r="A129" s="452" t="s">
        <v>22355</v>
      </c>
      <c r="B129" s="61" t="s">
        <v>89</v>
      </c>
      <c r="C129" s="66">
        <v>42298</v>
      </c>
      <c r="D129" s="66" t="s">
        <v>1027</v>
      </c>
      <c r="E129" s="185" t="s">
        <v>196</v>
      </c>
      <c r="F129" s="244" t="s">
        <v>214</v>
      </c>
      <c r="G129" s="184" t="s">
        <v>3794</v>
      </c>
      <c r="H129" s="175">
        <v>42308</v>
      </c>
      <c r="I129" s="61" t="s">
        <v>18</v>
      </c>
      <c r="J129" s="184" t="s">
        <v>14</v>
      </c>
      <c r="K129" s="330" t="s">
        <v>22356</v>
      </c>
      <c r="L129" s="61" t="s">
        <v>22263</v>
      </c>
      <c r="M129" s="61"/>
      <c r="N129" s="61"/>
      <c r="O129" s="185"/>
      <c r="P129" s="406" t="s">
        <v>108</v>
      </c>
      <c r="Q129" s="61" t="s">
        <v>108</v>
      </c>
      <c r="R129" s="61" t="s">
        <v>108</v>
      </c>
      <c r="S129" s="61" t="s">
        <v>108</v>
      </c>
      <c r="T129" s="66" t="s">
        <v>108</v>
      </c>
      <c r="U129" s="61" t="s">
        <v>108</v>
      </c>
      <c r="V129" s="66" t="s">
        <v>108</v>
      </c>
      <c r="W129" s="61" t="s">
        <v>108</v>
      </c>
      <c r="X129" s="66" t="s">
        <v>14</v>
      </c>
      <c r="Y129" s="66">
        <v>42303</v>
      </c>
      <c r="Z129" s="95" t="s">
        <v>22357</v>
      </c>
      <c r="AA129" s="183" t="s">
        <v>22358</v>
      </c>
      <c r="AB129" s="175"/>
      <c r="AC129" s="176"/>
      <c r="AD129" s="12"/>
      <c r="AE129" s="12"/>
      <c r="AF129" s="12"/>
      <c r="AG129" s="12"/>
      <c r="AH129" s="12"/>
      <c r="AI129" s="12"/>
      <c r="AJ129" s="12"/>
      <c r="AK129" s="12"/>
      <c r="AL129" s="12"/>
      <c r="AM129" s="12"/>
      <c r="AN129" s="12"/>
      <c r="AO129" s="12"/>
    </row>
    <row r="130" spans="1:41" ht="14.4">
      <c r="A130" s="452" t="s">
        <v>22360</v>
      </c>
      <c r="B130" s="61" t="s">
        <v>89</v>
      </c>
      <c r="C130" s="66"/>
      <c r="D130" s="66" t="s">
        <v>1027</v>
      </c>
      <c r="E130" s="185" t="s">
        <v>22361</v>
      </c>
      <c r="F130" s="244" t="s">
        <v>214</v>
      </c>
      <c r="G130" s="184" t="s">
        <v>3785</v>
      </c>
      <c r="H130" s="175">
        <v>42293</v>
      </c>
      <c r="I130" s="61" t="s">
        <v>18</v>
      </c>
      <c r="J130" s="184" t="s">
        <v>18</v>
      </c>
      <c r="K130" s="330" t="s">
        <v>22363</v>
      </c>
      <c r="L130" s="61"/>
      <c r="M130" s="61" t="s">
        <v>249</v>
      </c>
      <c r="N130" s="61"/>
      <c r="O130" s="185" t="s">
        <v>96</v>
      </c>
      <c r="P130" s="406" t="s">
        <v>108</v>
      </c>
      <c r="Q130" s="61" t="s">
        <v>18</v>
      </c>
      <c r="R130" s="61" t="s">
        <v>18</v>
      </c>
      <c r="S130" s="61" t="s">
        <v>14</v>
      </c>
      <c r="T130" s="66" t="s">
        <v>108</v>
      </c>
      <c r="U130" s="61" t="s">
        <v>108</v>
      </c>
      <c r="V130" s="66">
        <v>42293</v>
      </c>
      <c r="W130" s="61" t="s">
        <v>18</v>
      </c>
      <c r="X130" s="66" t="s">
        <v>18</v>
      </c>
      <c r="Y130" s="66">
        <v>42298</v>
      </c>
      <c r="Z130" s="95" t="s">
        <v>22364</v>
      </c>
      <c r="AA130" s="183" t="s">
        <v>21720</v>
      </c>
      <c r="AB130" s="175"/>
      <c r="AC130" s="176"/>
      <c r="AD130" s="12"/>
      <c r="AE130" s="12"/>
      <c r="AF130" s="12"/>
      <c r="AG130" s="12"/>
      <c r="AH130" s="12"/>
      <c r="AI130" s="12"/>
      <c r="AJ130" s="12"/>
      <c r="AK130" s="12"/>
      <c r="AL130" s="12"/>
      <c r="AM130" s="12"/>
      <c r="AN130" s="12"/>
      <c r="AO130" s="12"/>
    </row>
    <row r="131" spans="1:41" ht="12.85" customHeight="1">
      <c r="A131" s="239" t="s">
        <v>22365</v>
      </c>
      <c r="B131" s="61" t="s">
        <v>89</v>
      </c>
      <c r="C131" s="66">
        <v>42286</v>
      </c>
      <c r="D131" s="66" t="s">
        <v>1027</v>
      </c>
      <c r="E131" s="185" t="s">
        <v>22361</v>
      </c>
      <c r="F131" s="244" t="s">
        <v>4281</v>
      </c>
      <c r="G131" s="184" t="s">
        <v>21948</v>
      </c>
      <c r="H131" s="175" t="s">
        <v>22366</v>
      </c>
      <c r="I131" s="61" t="s">
        <v>18</v>
      </c>
      <c r="J131" s="184" t="s">
        <v>14</v>
      </c>
      <c r="K131" s="330" t="s">
        <v>22367</v>
      </c>
      <c r="L131" s="61" t="s">
        <v>22367</v>
      </c>
      <c r="M131" s="61" t="s">
        <v>266</v>
      </c>
      <c r="N131" s="61" t="s">
        <v>21950</v>
      </c>
      <c r="O131" s="185" t="s">
        <v>96</v>
      </c>
      <c r="P131" s="406" t="s">
        <v>108</v>
      </c>
      <c r="Q131" s="61" t="s">
        <v>108</v>
      </c>
      <c r="R131" s="61" t="s">
        <v>14</v>
      </c>
      <c r="S131" s="61" t="s">
        <v>108</v>
      </c>
      <c r="T131" s="66" t="s">
        <v>108</v>
      </c>
      <c r="U131" s="61" t="s">
        <v>108</v>
      </c>
      <c r="V131" s="66">
        <v>42298</v>
      </c>
      <c r="W131" s="61" t="s">
        <v>18</v>
      </c>
      <c r="X131" s="66" t="s">
        <v>14</v>
      </c>
      <c r="Y131" s="66">
        <v>42298</v>
      </c>
      <c r="Z131" s="95" t="s">
        <v>22368</v>
      </c>
      <c r="AA131" s="183" t="s">
        <v>21709</v>
      </c>
      <c r="AB131" s="175"/>
      <c r="AC131" s="176"/>
      <c r="AD131" s="12"/>
      <c r="AE131" s="12"/>
      <c r="AF131" s="12"/>
      <c r="AG131" s="12"/>
      <c r="AH131" s="12"/>
      <c r="AI131" s="12"/>
      <c r="AJ131" s="12"/>
      <c r="AK131" s="12"/>
      <c r="AL131" s="12"/>
      <c r="AM131" s="12"/>
      <c r="AN131" s="12"/>
      <c r="AO131" s="12"/>
    </row>
    <row r="132" spans="1:41" ht="14.4">
      <c r="A132" s="239" t="s">
        <v>22370</v>
      </c>
      <c r="B132" s="61" t="s">
        <v>89</v>
      </c>
      <c r="C132" s="66">
        <v>42298</v>
      </c>
      <c r="D132" s="66" t="s">
        <v>1027</v>
      </c>
      <c r="E132" s="185" t="s">
        <v>21703</v>
      </c>
      <c r="F132" s="244" t="s">
        <v>4281</v>
      </c>
      <c r="G132" s="184" t="s">
        <v>3796</v>
      </c>
      <c r="H132" s="175">
        <v>42307</v>
      </c>
      <c r="I132" s="61" t="s">
        <v>18</v>
      </c>
      <c r="J132" s="184" t="s">
        <v>14</v>
      </c>
      <c r="K132" s="330" t="s">
        <v>22371</v>
      </c>
      <c r="L132" s="61" t="s">
        <v>22372</v>
      </c>
      <c r="M132" s="61"/>
      <c r="N132" s="61" t="s">
        <v>22374</v>
      </c>
      <c r="O132" s="185"/>
      <c r="P132" s="406" t="s">
        <v>108</v>
      </c>
      <c r="Q132" s="61" t="s">
        <v>108</v>
      </c>
      <c r="R132" s="61" t="s">
        <v>108</v>
      </c>
      <c r="S132" s="61" t="s">
        <v>108</v>
      </c>
      <c r="T132" s="66" t="s">
        <v>108</v>
      </c>
      <c r="U132" s="61" t="s">
        <v>108</v>
      </c>
      <c r="V132" s="66" t="s">
        <v>108</v>
      </c>
      <c r="W132" s="61" t="s">
        <v>108</v>
      </c>
      <c r="X132" s="66" t="s">
        <v>14</v>
      </c>
      <c r="Y132" s="66">
        <v>42305</v>
      </c>
      <c r="Z132" s="95" t="s">
        <v>22376</v>
      </c>
      <c r="AA132" s="183" t="s">
        <v>3872</v>
      </c>
      <c r="AB132" s="175"/>
      <c r="AC132" s="176"/>
      <c r="AD132" s="12"/>
      <c r="AE132" s="12"/>
      <c r="AF132" s="12"/>
      <c r="AG132" s="12"/>
      <c r="AH132" s="12"/>
      <c r="AI132" s="12"/>
      <c r="AJ132" s="12"/>
      <c r="AK132" s="12"/>
      <c r="AL132" s="12"/>
      <c r="AM132" s="12"/>
      <c r="AN132" s="12"/>
      <c r="AO132" s="12"/>
    </row>
    <row r="133" spans="1:41" ht="14.4">
      <c r="A133" s="239" t="s">
        <v>22378</v>
      </c>
      <c r="B133" s="61" t="s">
        <v>89</v>
      </c>
      <c r="C133" s="66">
        <v>42298</v>
      </c>
      <c r="D133" s="66" t="s">
        <v>1027</v>
      </c>
      <c r="E133" s="185" t="s">
        <v>23</v>
      </c>
      <c r="F133" s="244" t="s">
        <v>21554</v>
      </c>
      <c r="G133" s="184" t="s">
        <v>23</v>
      </c>
      <c r="H133" s="175">
        <v>42308</v>
      </c>
      <c r="I133" s="61"/>
      <c r="J133" s="184" t="s">
        <v>18</v>
      </c>
      <c r="K133" s="330" t="s">
        <v>21972</v>
      </c>
      <c r="L133" s="61"/>
      <c r="M133" s="61" t="s">
        <v>172</v>
      </c>
      <c r="N133" s="61" t="s">
        <v>21986</v>
      </c>
      <c r="O133" s="185" t="s">
        <v>117</v>
      </c>
      <c r="P133" s="406"/>
      <c r="Q133" s="61"/>
      <c r="R133" s="61"/>
      <c r="S133" s="61"/>
      <c r="T133" s="66"/>
      <c r="U133" s="61" t="s">
        <v>108</v>
      </c>
      <c r="V133" s="66"/>
      <c r="W133" s="61" t="s">
        <v>108</v>
      </c>
      <c r="X133" s="66" t="s">
        <v>18</v>
      </c>
      <c r="Y133" s="66">
        <v>42306</v>
      </c>
      <c r="Z133" s="95" t="s">
        <v>22380</v>
      </c>
      <c r="AA133" s="183"/>
      <c r="AB133" s="175" t="s">
        <v>18</v>
      </c>
      <c r="AC133" s="176" t="s">
        <v>18</v>
      </c>
      <c r="AD133" s="12"/>
      <c r="AE133" s="12"/>
      <c r="AF133" s="12"/>
      <c r="AG133" s="12"/>
      <c r="AH133" s="12"/>
      <c r="AI133" s="12"/>
      <c r="AJ133" s="12"/>
      <c r="AK133" s="12"/>
      <c r="AL133" s="12"/>
      <c r="AM133" s="12"/>
      <c r="AN133" s="12"/>
      <c r="AO133" s="12"/>
    </row>
    <row r="134" spans="1:41" ht="14.4">
      <c r="A134" s="239" t="s">
        <v>22382</v>
      </c>
      <c r="B134" s="61" t="s">
        <v>89</v>
      </c>
      <c r="C134" s="66">
        <v>42304</v>
      </c>
      <c r="D134" s="66" t="s">
        <v>131</v>
      </c>
      <c r="E134" s="185" t="s">
        <v>30</v>
      </c>
      <c r="F134" s="244" t="s">
        <v>21554</v>
      </c>
      <c r="G134" s="184" t="s">
        <v>30</v>
      </c>
      <c r="H134" s="175">
        <v>42315</v>
      </c>
      <c r="I134" s="61"/>
      <c r="J134" s="184"/>
      <c r="K134" s="330" t="s">
        <v>1142</v>
      </c>
      <c r="L134" s="61" t="s">
        <v>22383</v>
      </c>
      <c r="M134" s="61" t="s">
        <v>13</v>
      </c>
      <c r="N134" s="61" t="s">
        <v>22386</v>
      </c>
      <c r="O134" s="185" t="s">
        <v>117</v>
      </c>
      <c r="P134" s="406"/>
      <c r="Q134" s="61"/>
      <c r="R134" s="61"/>
      <c r="S134" s="61"/>
      <c r="T134" s="66"/>
      <c r="U134" s="61"/>
      <c r="V134" s="66"/>
      <c r="W134" s="61"/>
      <c r="X134" s="66" t="s">
        <v>18</v>
      </c>
      <c r="Y134" s="66">
        <v>42306</v>
      </c>
      <c r="Z134" s="95" t="s">
        <v>22388</v>
      </c>
      <c r="AA134" s="183"/>
      <c r="AB134" s="175" t="s">
        <v>18</v>
      </c>
      <c r="AC134" s="176" t="s">
        <v>18</v>
      </c>
      <c r="AD134" s="12"/>
      <c r="AE134" s="12"/>
      <c r="AF134" s="12"/>
      <c r="AG134" s="12"/>
      <c r="AH134" s="12"/>
      <c r="AI134" s="12"/>
      <c r="AJ134" s="12"/>
      <c r="AK134" s="12"/>
      <c r="AL134" s="12"/>
      <c r="AM134" s="12"/>
      <c r="AN134" s="12"/>
      <c r="AO134" s="12"/>
    </row>
    <row r="135" spans="1:41" ht="14.4">
      <c r="A135" s="239" t="s">
        <v>22391</v>
      </c>
      <c r="B135" s="61" t="s">
        <v>89</v>
      </c>
      <c r="C135" s="66">
        <v>42298</v>
      </c>
      <c r="D135" s="66" t="s">
        <v>1027</v>
      </c>
      <c r="E135" s="185" t="s">
        <v>23</v>
      </c>
      <c r="F135" s="244" t="s">
        <v>21554</v>
      </c>
      <c r="G135" s="184" t="s">
        <v>23</v>
      </c>
      <c r="H135" s="175">
        <v>42308</v>
      </c>
      <c r="I135" s="61"/>
      <c r="J135" s="184" t="s">
        <v>14</v>
      </c>
      <c r="K135" s="330" t="s">
        <v>4461</v>
      </c>
      <c r="L135" s="61" t="s">
        <v>22392</v>
      </c>
      <c r="M135" s="61" t="s">
        <v>436</v>
      </c>
      <c r="N135" s="61" t="s">
        <v>22394</v>
      </c>
      <c r="O135" s="185"/>
      <c r="P135" s="406">
        <v>42298</v>
      </c>
      <c r="Q135" s="61"/>
      <c r="R135" s="61"/>
      <c r="S135" s="61"/>
      <c r="T135" s="66"/>
      <c r="U135" s="61" t="s">
        <v>108</v>
      </c>
      <c r="V135" s="66"/>
      <c r="W135" s="61" t="s">
        <v>108</v>
      </c>
      <c r="X135" s="66" t="s">
        <v>14</v>
      </c>
      <c r="Y135" s="66">
        <v>42320</v>
      </c>
      <c r="Z135" s="95" t="s">
        <v>22396</v>
      </c>
      <c r="AA135" s="183"/>
      <c r="AB135" s="175" t="s">
        <v>18</v>
      </c>
      <c r="AC135" s="175" t="s">
        <v>18</v>
      </c>
      <c r="AD135" s="12"/>
      <c r="AE135" s="12"/>
      <c r="AF135" s="12"/>
      <c r="AG135" s="12"/>
      <c r="AH135" s="12"/>
      <c r="AI135" s="12"/>
      <c r="AJ135" s="12"/>
      <c r="AK135" s="12"/>
      <c r="AL135" s="12"/>
      <c r="AM135" s="12"/>
      <c r="AN135" s="12"/>
      <c r="AO135" s="12"/>
    </row>
    <row r="136" spans="1:41" ht="14.4">
      <c r="A136" s="239" t="s">
        <v>22397</v>
      </c>
      <c r="B136" s="61" t="s">
        <v>89</v>
      </c>
      <c r="C136" s="66">
        <v>42298</v>
      </c>
      <c r="D136" s="66" t="s">
        <v>1027</v>
      </c>
      <c r="E136" s="185" t="s">
        <v>23</v>
      </c>
      <c r="F136" s="244" t="s">
        <v>21554</v>
      </c>
      <c r="G136" s="184" t="s">
        <v>23</v>
      </c>
      <c r="H136" s="175">
        <v>42298</v>
      </c>
      <c r="I136" s="61"/>
      <c r="J136" s="184"/>
      <c r="K136" s="330" t="s">
        <v>21681</v>
      </c>
      <c r="L136" s="61" t="s">
        <v>22399</v>
      </c>
      <c r="M136" s="61" t="s">
        <v>39</v>
      </c>
      <c r="N136" s="61"/>
      <c r="O136" s="185" t="s">
        <v>28</v>
      </c>
      <c r="P136" s="406"/>
      <c r="Q136" s="61"/>
      <c r="R136" s="61"/>
      <c r="S136" s="61"/>
      <c r="T136" s="66"/>
      <c r="U136" s="61" t="s">
        <v>108</v>
      </c>
      <c r="V136" s="66"/>
      <c r="W136" s="61" t="s">
        <v>108</v>
      </c>
      <c r="X136" s="66" t="s">
        <v>18</v>
      </c>
      <c r="Y136" s="66">
        <v>42300</v>
      </c>
      <c r="Z136" s="95" t="s">
        <v>22400</v>
      </c>
      <c r="AA136" s="183"/>
      <c r="AB136" s="175" t="s">
        <v>18</v>
      </c>
      <c r="AC136" s="176" t="s">
        <v>18</v>
      </c>
      <c r="AD136" s="12"/>
      <c r="AE136" s="12"/>
      <c r="AF136" s="12"/>
      <c r="AG136" s="12"/>
      <c r="AH136" s="12"/>
      <c r="AI136" s="12"/>
      <c r="AJ136" s="12"/>
      <c r="AK136" s="12"/>
      <c r="AL136" s="12"/>
      <c r="AM136" s="12"/>
      <c r="AN136" s="12"/>
      <c r="AO136" s="12"/>
    </row>
    <row r="137" spans="1:41" ht="14.4">
      <c r="A137" s="239" t="s">
        <v>22402</v>
      </c>
      <c r="B137" s="61" t="s">
        <v>89</v>
      </c>
      <c r="C137" s="66">
        <v>42299</v>
      </c>
      <c r="D137" s="66" t="s">
        <v>1027</v>
      </c>
      <c r="E137" s="185" t="s">
        <v>19</v>
      </c>
      <c r="F137" s="244" t="s">
        <v>21554</v>
      </c>
      <c r="G137" s="184" t="s">
        <v>23</v>
      </c>
      <c r="H137" s="175">
        <v>42299</v>
      </c>
      <c r="I137" s="61"/>
      <c r="J137" s="184"/>
      <c r="K137" s="330" t="s">
        <v>21972</v>
      </c>
      <c r="L137" s="61"/>
      <c r="M137" s="61" t="s">
        <v>172</v>
      </c>
      <c r="N137" s="61" t="s">
        <v>22406</v>
      </c>
      <c r="O137" s="185" t="s">
        <v>117</v>
      </c>
      <c r="P137" s="406"/>
      <c r="Q137" s="61"/>
      <c r="R137" s="61"/>
      <c r="S137" s="61"/>
      <c r="T137" s="66"/>
      <c r="U137" s="61" t="s">
        <v>108</v>
      </c>
      <c r="V137" s="66"/>
      <c r="W137" s="61" t="s">
        <v>108</v>
      </c>
      <c r="X137" s="66" t="s">
        <v>14</v>
      </c>
      <c r="Y137" s="66">
        <v>42299</v>
      </c>
      <c r="Z137" s="95" t="s">
        <v>21987</v>
      </c>
      <c r="AA137" s="183"/>
      <c r="AB137" s="175" t="s">
        <v>18</v>
      </c>
      <c r="AC137" s="176" t="s">
        <v>18</v>
      </c>
      <c r="AD137" s="12"/>
      <c r="AE137" s="12"/>
      <c r="AF137" s="12"/>
      <c r="AG137" s="12"/>
      <c r="AH137" s="12"/>
      <c r="AI137" s="12"/>
      <c r="AJ137" s="12"/>
      <c r="AK137" s="12"/>
      <c r="AL137" s="12"/>
      <c r="AM137" s="12"/>
      <c r="AN137" s="12"/>
      <c r="AO137" s="12"/>
    </row>
    <row r="138" spans="1:41" ht="12.85" customHeight="1">
      <c r="A138" s="239" t="s">
        <v>22408</v>
      </c>
      <c r="B138" s="61" t="s">
        <v>89</v>
      </c>
      <c r="C138" s="66">
        <v>42299</v>
      </c>
      <c r="D138" s="66" t="s">
        <v>1027</v>
      </c>
      <c r="E138" s="185"/>
      <c r="F138" s="244" t="s">
        <v>22409</v>
      </c>
      <c r="G138" s="184"/>
      <c r="H138" s="175" t="s">
        <v>108</v>
      </c>
      <c r="I138" s="61" t="s">
        <v>108</v>
      </c>
      <c r="J138" s="184" t="s">
        <v>108</v>
      </c>
      <c r="K138" s="330" t="s">
        <v>108</v>
      </c>
      <c r="L138" s="61" t="s">
        <v>108</v>
      </c>
      <c r="M138" s="61"/>
      <c r="N138" s="61" t="s">
        <v>108</v>
      </c>
      <c r="O138" s="185"/>
      <c r="P138" s="406" t="s">
        <v>108</v>
      </c>
      <c r="Q138" s="61" t="s">
        <v>108</v>
      </c>
      <c r="R138" s="61" t="s">
        <v>108</v>
      </c>
      <c r="S138" s="61" t="s">
        <v>108</v>
      </c>
      <c r="T138" s="66" t="s">
        <v>108</v>
      </c>
      <c r="U138" s="61" t="s">
        <v>108</v>
      </c>
      <c r="V138" s="66" t="s">
        <v>108</v>
      </c>
      <c r="W138" s="61" t="s">
        <v>108</v>
      </c>
      <c r="X138" s="66" t="s">
        <v>108</v>
      </c>
      <c r="Y138" s="66" t="s">
        <v>108</v>
      </c>
      <c r="Z138" s="95" t="s">
        <v>22411</v>
      </c>
      <c r="AA138" s="183" t="s">
        <v>22358</v>
      </c>
      <c r="AB138" s="175"/>
      <c r="AC138" s="176"/>
      <c r="AD138" s="12"/>
      <c r="AE138" s="12"/>
      <c r="AF138" s="12"/>
      <c r="AG138" s="12"/>
      <c r="AH138" s="12"/>
      <c r="AI138" s="12"/>
      <c r="AJ138" s="12"/>
      <c r="AK138" s="12"/>
      <c r="AL138" s="12"/>
      <c r="AM138" s="12"/>
      <c r="AN138" s="12"/>
      <c r="AO138" s="12"/>
    </row>
    <row r="139" spans="1:41" ht="27.1" customHeight="1">
      <c r="A139" s="239" t="s">
        <v>22412</v>
      </c>
      <c r="B139" s="61" t="s">
        <v>89</v>
      </c>
      <c r="C139" s="66">
        <v>42299</v>
      </c>
      <c r="D139" s="66" t="s">
        <v>1027</v>
      </c>
      <c r="E139" s="185" t="s">
        <v>21703</v>
      </c>
      <c r="F139" s="244" t="s">
        <v>6600</v>
      </c>
      <c r="G139" s="184" t="s">
        <v>21724</v>
      </c>
      <c r="H139" s="175">
        <v>42313</v>
      </c>
      <c r="I139" s="61"/>
      <c r="J139" s="184"/>
      <c r="K139" s="330" t="s">
        <v>9673</v>
      </c>
      <c r="L139" s="61" t="s">
        <v>22414</v>
      </c>
      <c r="M139" s="61"/>
      <c r="N139" s="61"/>
      <c r="O139" s="185" t="s">
        <v>96</v>
      </c>
      <c r="P139" s="406" t="s">
        <v>108</v>
      </c>
      <c r="Q139" s="61" t="s">
        <v>14</v>
      </c>
      <c r="R139" s="61" t="s">
        <v>18</v>
      </c>
      <c r="S139" s="61" t="s">
        <v>108</v>
      </c>
      <c r="T139" s="66" t="s">
        <v>108</v>
      </c>
      <c r="U139" s="61" t="s">
        <v>108</v>
      </c>
      <c r="V139" s="66" t="s">
        <v>108</v>
      </c>
      <c r="W139" s="61" t="s">
        <v>108</v>
      </c>
      <c r="X139" s="66" t="s">
        <v>14</v>
      </c>
      <c r="Y139" s="66">
        <v>42305</v>
      </c>
      <c r="Z139" s="197" t="s">
        <v>22417</v>
      </c>
      <c r="AA139" s="183" t="s">
        <v>294</v>
      </c>
      <c r="AB139" s="175"/>
      <c r="AC139" s="176"/>
      <c r="AD139" s="12"/>
      <c r="AE139" s="12"/>
      <c r="AF139" s="12"/>
      <c r="AG139" s="12"/>
      <c r="AH139" s="12"/>
      <c r="AI139" s="12"/>
      <c r="AJ139" s="12"/>
      <c r="AK139" s="12"/>
      <c r="AL139" s="12"/>
      <c r="AM139" s="12"/>
      <c r="AN139" s="12"/>
      <c r="AO139" s="12"/>
    </row>
    <row r="140" spans="1:41" ht="14.4">
      <c r="A140" s="239" t="s">
        <v>22418</v>
      </c>
      <c r="B140" s="61" t="s">
        <v>89</v>
      </c>
      <c r="C140" s="66">
        <v>42299</v>
      </c>
      <c r="D140" s="66" t="s">
        <v>1027</v>
      </c>
      <c r="E140" s="185" t="s">
        <v>21703</v>
      </c>
      <c r="F140" s="244" t="s">
        <v>22280</v>
      </c>
      <c r="G140" s="184" t="s">
        <v>22419</v>
      </c>
      <c r="H140" s="175">
        <v>42314</v>
      </c>
      <c r="I140" s="61" t="s">
        <v>18</v>
      </c>
      <c r="J140" s="184" t="s">
        <v>18</v>
      </c>
      <c r="K140" s="330" t="s">
        <v>22420</v>
      </c>
      <c r="L140" s="61"/>
      <c r="M140" s="61" t="s">
        <v>37</v>
      </c>
      <c r="N140" s="61"/>
      <c r="O140" s="185" t="s">
        <v>96</v>
      </c>
      <c r="P140" s="406" t="s">
        <v>108</v>
      </c>
      <c r="Q140" s="61" t="s">
        <v>18</v>
      </c>
      <c r="R140" s="61" t="s">
        <v>14</v>
      </c>
      <c r="S140" s="61" t="s">
        <v>108</v>
      </c>
      <c r="T140" s="66" t="s">
        <v>108</v>
      </c>
      <c r="U140" s="61" t="s">
        <v>108</v>
      </c>
      <c r="V140" s="66">
        <v>42313</v>
      </c>
      <c r="W140" s="61" t="s">
        <v>108</v>
      </c>
      <c r="X140" s="66" t="s">
        <v>18</v>
      </c>
      <c r="Y140" s="66">
        <v>42310</v>
      </c>
      <c r="Z140" s="95" t="s">
        <v>22422</v>
      </c>
      <c r="AA140" s="183" t="s">
        <v>97</v>
      </c>
      <c r="AB140" s="175"/>
      <c r="AC140" s="176"/>
      <c r="AD140" s="12"/>
      <c r="AE140" s="12"/>
      <c r="AF140" s="12"/>
      <c r="AG140" s="12"/>
      <c r="AH140" s="12"/>
      <c r="AI140" s="12"/>
      <c r="AJ140" s="12"/>
      <c r="AK140" s="12"/>
      <c r="AL140" s="12"/>
      <c r="AM140" s="12"/>
      <c r="AN140" s="12"/>
      <c r="AO140" s="12"/>
    </row>
    <row r="141" spans="1:41" ht="14.4">
      <c r="A141" s="239" t="s">
        <v>22423</v>
      </c>
      <c r="B141" s="61" t="s">
        <v>89</v>
      </c>
      <c r="C141" s="66">
        <v>42299</v>
      </c>
      <c r="D141" s="66" t="s">
        <v>1027</v>
      </c>
      <c r="E141" s="185" t="s">
        <v>21703</v>
      </c>
      <c r="F141" s="244" t="s">
        <v>5411</v>
      </c>
      <c r="G141" s="184" t="s">
        <v>4968</v>
      </c>
      <c r="H141" s="175">
        <v>42310</v>
      </c>
      <c r="I141" s="61" t="s">
        <v>18</v>
      </c>
      <c r="J141" s="184" t="s">
        <v>18</v>
      </c>
      <c r="K141" s="330" t="s">
        <v>22426</v>
      </c>
      <c r="L141" s="61" t="s">
        <v>22427</v>
      </c>
      <c r="M141" s="61" t="s">
        <v>22</v>
      </c>
      <c r="N141" s="61" t="s">
        <v>108</v>
      </c>
      <c r="O141" s="185" t="s">
        <v>96</v>
      </c>
      <c r="P141" s="406" t="s">
        <v>108</v>
      </c>
      <c r="Q141" s="61" t="s">
        <v>18</v>
      </c>
      <c r="R141" s="61" t="s">
        <v>18</v>
      </c>
      <c r="S141" s="61" t="s">
        <v>14</v>
      </c>
      <c r="T141" s="66" t="s">
        <v>108</v>
      </c>
      <c r="U141" s="61" t="s">
        <v>108</v>
      </c>
      <c r="V141" s="66">
        <v>42310</v>
      </c>
      <c r="W141" s="61" t="s">
        <v>18</v>
      </c>
      <c r="X141" s="66" t="s">
        <v>18</v>
      </c>
      <c r="Y141" s="66">
        <v>42306</v>
      </c>
      <c r="Z141" s="95" t="s">
        <v>22429</v>
      </c>
      <c r="AA141" s="183" t="s">
        <v>97</v>
      </c>
      <c r="AB141" s="175"/>
      <c r="AC141" s="176"/>
      <c r="AD141" s="12"/>
      <c r="AE141" s="12"/>
      <c r="AF141" s="12"/>
      <c r="AG141" s="12"/>
      <c r="AH141" s="12"/>
      <c r="AI141" s="12"/>
      <c r="AJ141" s="12"/>
      <c r="AK141" s="12"/>
      <c r="AL141" s="12"/>
      <c r="AM141" s="12"/>
      <c r="AN141" s="12"/>
      <c r="AO141" s="12"/>
    </row>
    <row r="142" spans="1:41" ht="12.85" customHeight="1">
      <c r="A142" s="239" t="s">
        <v>22431</v>
      </c>
      <c r="B142" s="61" t="s">
        <v>89</v>
      </c>
      <c r="C142" s="66">
        <v>42299</v>
      </c>
      <c r="D142" s="66" t="s">
        <v>1027</v>
      </c>
      <c r="E142" s="185" t="s">
        <v>21703</v>
      </c>
      <c r="F142" s="244" t="s">
        <v>21940</v>
      </c>
      <c r="G142" s="184" t="s">
        <v>22432</v>
      </c>
      <c r="H142" s="175">
        <v>42299</v>
      </c>
      <c r="I142" s="61" t="s">
        <v>18</v>
      </c>
      <c r="J142" s="184" t="s">
        <v>108</v>
      </c>
      <c r="K142" s="330" t="s">
        <v>1318</v>
      </c>
      <c r="L142" s="61" t="s">
        <v>22433</v>
      </c>
      <c r="M142" s="61"/>
      <c r="N142" s="61" t="s">
        <v>22434</v>
      </c>
      <c r="O142" s="185" t="s">
        <v>96</v>
      </c>
      <c r="P142" s="406" t="s">
        <v>108</v>
      </c>
      <c r="Q142" s="61" t="s">
        <v>108</v>
      </c>
      <c r="R142" s="61" t="s">
        <v>108</v>
      </c>
      <c r="S142" s="61" t="s">
        <v>108</v>
      </c>
      <c r="T142" s="66" t="s">
        <v>108</v>
      </c>
      <c r="U142" s="61" t="s">
        <v>108</v>
      </c>
      <c r="V142" s="66" t="s">
        <v>108</v>
      </c>
      <c r="W142" s="61" t="s">
        <v>108</v>
      </c>
      <c r="X142" s="66" t="s">
        <v>14</v>
      </c>
      <c r="Y142" s="66">
        <v>42303</v>
      </c>
      <c r="Z142" s="95" t="s">
        <v>22437</v>
      </c>
      <c r="AA142" s="183" t="s">
        <v>633</v>
      </c>
      <c r="AB142" s="175"/>
      <c r="AC142" s="176"/>
      <c r="AD142" s="12"/>
      <c r="AE142" s="12"/>
      <c r="AF142" s="12"/>
      <c r="AG142" s="12"/>
      <c r="AH142" s="12"/>
      <c r="AI142" s="12"/>
      <c r="AJ142" s="12"/>
      <c r="AK142" s="12"/>
      <c r="AL142" s="12"/>
      <c r="AM142" s="12"/>
      <c r="AN142" s="12"/>
      <c r="AO142" s="12"/>
    </row>
    <row r="143" spans="1:41" ht="12.85" customHeight="1">
      <c r="A143" s="239" t="s">
        <v>22438</v>
      </c>
      <c r="B143" s="61" t="s">
        <v>89</v>
      </c>
      <c r="C143" s="66">
        <v>42299</v>
      </c>
      <c r="D143" s="66" t="s">
        <v>131</v>
      </c>
      <c r="E143" s="185" t="s">
        <v>43</v>
      </c>
      <c r="F143" s="244" t="s">
        <v>21554</v>
      </c>
      <c r="G143" s="184" t="s">
        <v>43</v>
      </c>
      <c r="H143" s="175">
        <v>42310</v>
      </c>
      <c r="I143" s="61"/>
      <c r="J143" s="184"/>
      <c r="K143" s="330" t="s">
        <v>1142</v>
      </c>
      <c r="L143" s="61" t="s">
        <v>22440</v>
      </c>
      <c r="M143" s="61"/>
      <c r="N143" s="61" t="s">
        <v>22441</v>
      </c>
      <c r="O143" s="185" t="s">
        <v>117</v>
      </c>
      <c r="P143" s="406"/>
      <c r="Q143" s="61"/>
      <c r="R143" s="61"/>
      <c r="S143" s="61"/>
      <c r="T143" s="66"/>
      <c r="U143" s="61" t="s">
        <v>108</v>
      </c>
      <c r="V143" s="66"/>
      <c r="W143" s="61" t="s">
        <v>108</v>
      </c>
      <c r="X143" s="66" t="s">
        <v>18</v>
      </c>
      <c r="Y143" s="66">
        <v>42311</v>
      </c>
      <c r="Z143" s="95" t="s">
        <v>22442</v>
      </c>
      <c r="AA143" s="183" t="s">
        <v>22443</v>
      </c>
      <c r="AB143" s="175" t="s">
        <v>18</v>
      </c>
      <c r="AC143" s="175" t="s">
        <v>18</v>
      </c>
      <c r="AD143" s="454"/>
      <c r="AE143" s="454"/>
      <c r="AF143" s="454"/>
      <c r="AG143" s="454"/>
      <c r="AH143" s="454"/>
      <c r="AI143" s="454"/>
      <c r="AJ143" s="454"/>
      <c r="AK143" s="454"/>
      <c r="AL143" s="454"/>
      <c r="AM143" s="454"/>
      <c r="AN143" s="454"/>
      <c r="AO143" s="454"/>
    </row>
    <row r="144" spans="1:41" ht="14.4">
      <c r="A144" s="239" t="s">
        <v>22450</v>
      </c>
      <c r="B144" s="61" t="s">
        <v>89</v>
      </c>
      <c r="C144" s="66">
        <v>42299</v>
      </c>
      <c r="D144" s="66" t="s">
        <v>229</v>
      </c>
      <c r="E144" s="185" t="s">
        <v>43</v>
      </c>
      <c r="F144" s="244" t="s">
        <v>21554</v>
      </c>
      <c r="G144" s="184" t="s">
        <v>43</v>
      </c>
      <c r="H144" s="175">
        <v>42310</v>
      </c>
      <c r="I144" s="61" t="s">
        <v>18</v>
      </c>
      <c r="J144" s="184" t="s">
        <v>14</v>
      </c>
      <c r="K144" s="330" t="s">
        <v>22452</v>
      </c>
      <c r="L144" s="61" t="s">
        <v>22453</v>
      </c>
      <c r="M144" s="61"/>
      <c r="N144" s="61" t="s">
        <v>22454</v>
      </c>
      <c r="O144" s="185" t="s">
        <v>17</v>
      </c>
      <c r="P144" s="406"/>
      <c r="Q144" s="61"/>
      <c r="R144" s="61"/>
      <c r="S144" s="61"/>
      <c r="T144" s="66"/>
      <c r="U144" s="61" t="s">
        <v>108</v>
      </c>
      <c r="V144" s="66"/>
      <c r="W144" s="61" t="s">
        <v>108</v>
      </c>
      <c r="X144" s="66" t="s">
        <v>14</v>
      </c>
      <c r="Y144" s="66">
        <v>42305</v>
      </c>
      <c r="Z144" s="95" t="s">
        <v>22456</v>
      </c>
      <c r="AA144" s="183" t="s">
        <v>22141</v>
      </c>
      <c r="AB144" s="175" t="s">
        <v>18</v>
      </c>
      <c r="AC144" s="176" t="s">
        <v>18</v>
      </c>
      <c r="AD144" s="12"/>
      <c r="AE144" s="12"/>
      <c r="AF144" s="12"/>
      <c r="AG144" s="12"/>
      <c r="AH144" s="12"/>
      <c r="AI144" s="12"/>
      <c r="AJ144" s="12"/>
      <c r="AK144" s="12"/>
      <c r="AL144" s="12"/>
      <c r="AM144" s="12"/>
      <c r="AN144" s="12"/>
      <c r="AO144" s="12"/>
    </row>
    <row r="145" spans="1:41" ht="14.4">
      <c r="A145" s="239" t="s">
        <v>22457</v>
      </c>
      <c r="B145" s="61" t="s">
        <v>89</v>
      </c>
      <c r="C145" s="66">
        <v>42296</v>
      </c>
      <c r="D145" s="66" t="s">
        <v>1027</v>
      </c>
      <c r="E145" s="185" t="s">
        <v>43</v>
      </c>
      <c r="F145" s="244" t="s">
        <v>21554</v>
      </c>
      <c r="G145" s="184" t="s">
        <v>43</v>
      </c>
      <c r="H145" s="175">
        <v>42306</v>
      </c>
      <c r="I145" s="61"/>
      <c r="J145" s="184"/>
      <c r="K145" s="330" t="s">
        <v>302</v>
      </c>
      <c r="L145" s="61" t="s">
        <v>22458</v>
      </c>
      <c r="M145" s="61"/>
      <c r="N145" s="61" t="s">
        <v>22459</v>
      </c>
      <c r="O145" s="185" t="s">
        <v>17</v>
      </c>
      <c r="P145" s="406">
        <v>42298</v>
      </c>
      <c r="Q145" s="61"/>
      <c r="R145" s="61"/>
      <c r="S145" s="61"/>
      <c r="T145" s="66"/>
      <c r="U145" s="61" t="s">
        <v>108</v>
      </c>
      <c r="V145" s="66"/>
      <c r="W145" s="61" t="s">
        <v>108</v>
      </c>
      <c r="X145" s="66" t="s">
        <v>18</v>
      </c>
      <c r="Y145" s="66">
        <v>42312</v>
      </c>
      <c r="Z145" s="95" t="s">
        <v>22462</v>
      </c>
      <c r="AA145" s="183"/>
      <c r="AB145" s="175" t="s">
        <v>18</v>
      </c>
      <c r="AC145" s="175" t="s">
        <v>18</v>
      </c>
      <c r="AD145" s="12"/>
      <c r="AE145" s="12"/>
      <c r="AF145" s="12"/>
      <c r="AG145" s="12"/>
      <c r="AH145" s="12"/>
      <c r="AI145" s="12"/>
      <c r="AJ145" s="12"/>
      <c r="AK145" s="12"/>
      <c r="AL145" s="12"/>
      <c r="AM145" s="12"/>
      <c r="AN145" s="12"/>
      <c r="AO145" s="12"/>
    </row>
    <row r="146" spans="1:41" ht="21.9">
      <c r="A146" s="239" t="s">
        <v>22464</v>
      </c>
      <c r="B146" s="61" t="s">
        <v>89</v>
      </c>
      <c r="C146" s="66">
        <v>42296</v>
      </c>
      <c r="D146" s="66" t="s">
        <v>1027</v>
      </c>
      <c r="E146" s="185" t="s">
        <v>43</v>
      </c>
      <c r="F146" s="244" t="s">
        <v>21554</v>
      </c>
      <c r="G146" s="184" t="s">
        <v>43</v>
      </c>
      <c r="H146" s="175">
        <v>42306</v>
      </c>
      <c r="I146" s="61" t="s">
        <v>18</v>
      </c>
      <c r="J146" s="184" t="s">
        <v>14</v>
      </c>
      <c r="K146" s="330" t="s">
        <v>302</v>
      </c>
      <c r="L146" s="61" t="s">
        <v>22466</v>
      </c>
      <c r="M146" s="61"/>
      <c r="N146" s="61"/>
      <c r="O146" s="185"/>
      <c r="P146" s="406">
        <v>42298</v>
      </c>
      <c r="Q146" s="61"/>
      <c r="R146" s="61"/>
      <c r="S146" s="61"/>
      <c r="T146" s="66"/>
      <c r="U146" s="61" t="s">
        <v>108</v>
      </c>
      <c r="V146" s="66"/>
      <c r="W146" s="61" t="s">
        <v>108</v>
      </c>
      <c r="X146" s="66" t="s">
        <v>14</v>
      </c>
      <c r="Y146" s="66">
        <v>42318</v>
      </c>
      <c r="Z146" s="269" t="s">
        <v>22467</v>
      </c>
      <c r="AA146" s="183" t="s">
        <v>22468</v>
      </c>
      <c r="AB146" s="175" t="s">
        <v>18</v>
      </c>
      <c r="AC146" s="175" t="s">
        <v>18</v>
      </c>
      <c r="AD146" s="12"/>
      <c r="AE146" s="12"/>
      <c r="AF146" s="12"/>
      <c r="AG146" s="12"/>
      <c r="AH146" s="12"/>
      <c r="AI146" s="12"/>
      <c r="AJ146" s="12"/>
      <c r="AK146" s="12"/>
      <c r="AL146" s="12"/>
      <c r="AM146" s="12"/>
      <c r="AN146" s="12"/>
      <c r="AO146" s="12"/>
    </row>
    <row r="147" spans="1:41" ht="14.4">
      <c r="A147" s="239" t="s">
        <v>22469</v>
      </c>
      <c r="B147" s="61" t="s">
        <v>89</v>
      </c>
      <c r="C147" s="66">
        <v>42296</v>
      </c>
      <c r="D147" s="66" t="s">
        <v>1027</v>
      </c>
      <c r="E147" s="185" t="s">
        <v>43</v>
      </c>
      <c r="F147" s="244" t="s">
        <v>21554</v>
      </c>
      <c r="G147" s="184" t="s">
        <v>43</v>
      </c>
      <c r="H147" s="175">
        <v>42306</v>
      </c>
      <c r="I147" s="61" t="s">
        <v>18</v>
      </c>
      <c r="J147" s="184" t="s">
        <v>18</v>
      </c>
      <c r="K147" s="330" t="s">
        <v>302</v>
      </c>
      <c r="L147" s="61" t="s">
        <v>22470</v>
      </c>
      <c r="M147" s="61"/>
      <c r="N147" s="61" t="s">
        <v>22471</v>
      </c>
      <c r="O147" s="185" t="s">
        <v>17</v>
      </c>
      <c r="P147" s="406"/>
      <c r="Q147" s="61"/>
      <c r="R147" s="61"/>
      <c r="S147" s="61"/>
      <c r="T147" s="66"/>
      <c r="U147" s="61" t="s">
        <v>108</v>
      </c>
      <c r="V147" s="66"/>
      <c r="W147" s="61" t="s">
        <v>108</v>
      </c>
      <c r="X147" s="66" t="s">
        <v>18</v>
      </c>
      <c r="Y147" s="66">
        <v>42299</v>
      </c>
      <c r="Z147" s="95" t="s">
        <v>22473</v>
      </c>
      <c r="AA147" s="183" t="s">
        <v>22473</v>
      </c>
      <c r="AB147" s="175" t="s">
        <v>18</v>
      </c>
      <c r="AC147" s="176" t="s">
        <v>18</v>
      </c>
      <c r="AD147" s="12"/>
      <c r="AE147" s="12"/>
      <c r="AF147" s="12"/>
      <c r="AG147" s="12"/>
      <c r="AH147" s="12"/>
      <c r="AI147" s="12"/>
      <c r="AJ147" s="12"/>
      <c r="AK147" s="12"/>
      <c r="AL147" s="12"/>
      <c r="AM147" s="12"/>
      <c r="AN147" s="12"/>
      <c r="AO147" s="12"/>
    </row>
    <row r="148" spans="1:41" ht="14.4">
      <c r="A148" s="239" t="s">
        <v>22474</v>
      </c>
      <c r="B148" s="61" t="s">
        <v>89</v>
      </c>
      <c r="C148" s="66">
        <v>42296</v>
      </c>
      <c r="D148" s="66" t="s">
        <v>1027</v>
      </c>
      <c r="E148" s="185" t="s">
        <v>43</v>
      </c>
      <c r="F148" s="244" t="s">
        <v>21554</v>
      </c>
      <c r="G148" s="184" t="s">
        <v>43</v>
      </c>
      <c r="H148" s="175">
        <v>42306</v>
      </c>
      <c r="I148" s="61" t="s">
        <v>18</v>
      </c>
      <c r="J148" s="184" t="s">
        <v>14</v>
      </c>
      <c r="K148" s="330" t="s">
        <v>745</v>
      </c>
      <c r="L148" s="61" t="s">
        <v>22478</v>
      </c>
      <c r="M148" s="61"/>
      <c r="N148" s="61"/>
      <c r="O148" s="185"/>
      <c r="P148" s="406"/>
      <c r="Q148" s="61"/>
      <c r="R148" s="61"/>
      <c r="S148" s="61"/>
      <c r="T148" s="66"/>
      <c r="U148" s="61" t="s">
        <v>108</v>
      </c>
      <c r="V148" s="66"/>
      <c r="W148" s="61" t="s">
        <v>108</v>
      </c>
      <c r="X148" s="66" t="s">
        <v>14</v>
      </c>
      <c r="Y148" s="66">
        <v>42298</v>
      </c>
      <c r="Z148" s="95" t="s">
        <v>22479</v>
      </c>
      <c r="AA148" s="183" t="s">
        <v>3956</v>
      </c>
      <c r="AB148" s="175" t="s">
        <v>18</v>
      </c>
      <c r="AC148" s="176" t="s">
        <v>18</v>
      </c>
      <c r="AD148" s="12"/>
      <c r="AE148" s="12"/>
      <c r="AF148" s="12"/>
      <c r="AG148" s="12"/>
      <c r="AH148" s="12"/>
      <c r="AI148" s="12"/>
      <c r="AJ148" s="12"/>
      <c r="AK148" s="12"/>
      <c r="AL148" s="12"/>
      <c r="AM148" s="12"/>
      <c r="AN148" s="12"/>
      <c r="AO148" s="12"/>
    </row>
    <row r="149" spans="1:41" ht="14.4">
      <c r="A149" s="239" t="s">
        <v>22481</v>
      </c>
      <c r="B149" s="61" t="s">
        <v>89</v>
      </c>
      <c r="C149" s="66">
        <v>42298</v>
      </c>
      <c r="D149" s="66" t="s">
        <v>229</v>
      </c>
      <c r="E149" s="185" t="s">
        <v>43</v>
      </c>
      <c r="F149" s="244" t="s">
        <v>21554</v>
      </c>
      <c r="G149" s="184" t="s">
        <v>43</v>
      </c>
      <c r="H149" s="175">
        <v>42308</v>
      </c>
      <c r="I149" s="61" t="s">
        <v>18</v>
      </c>
      <c r="J149" s="184" t="s">
        <v>18</v>
      </c>
      <c r="K149" s="330" t="s">
        <v>22482</v>
      </c>
      <c r="L149" s="61"/>
      <c r="M149" s="61"/>
      <c r="N149" s="61" t="s">
        <v>22483</v>
      </c>
      <c r="O149" s="185" t="s">
        <v>17</v>
      </c>
      <c r="P149" s="406"/>
      <c r="Q149" s="61"/>
      <c r="R149" s="61"/>
      <c r="S149" s="61"/>
      <c r="T149" s="66"/>
      <c r="U149" s="61" t="s">
        <v>108</v>
      </c>
      <c r="V149" s="66"/>
      <c r="W149" s="61" t="s">
        <v>108</v>
      </c>
      <c r="X149" s="66" t="s">
        <v>18</v>
      </c>
      <c r="Y149" s="66">
        <v>42298</v>
      </c>
      <c r="Z149" s="95" t="s">
        <v>22485</v>
      </c>
      <c r="AA149" s="183" t="s">
        <v>22486</v>
      </c>
      <c r="AB149" s="175" t="s">
        <v>18</v>
      </c>
      <c r="AC149" s="176" t="s">
        <v>18</v>
      </c>
      <c r="AD149" s="12"/>
      <c r="AE149" s="12"/>
      <c r="AF149" s="12"/>
      <c r="AG149" s="12"/>
      <c r="AH149" s="12"/>
      <c r="AI149" s="12"/>
      <c r="AJ149" s="12"/>
      <c r="AK149" s="12"/>
      <c r="AL149" s="12"/>
      <c r="AM149" s="12"/>
      <c r="AN149" s="12"/>
      <c r="AO149" s="12"/>
    </row>
    <row r="150" spans="1:41" ht="27.1" customHeight="1">
      <c r="A150" s="239" t="s">
        <v>22487</v>
      </c>
      <c r="B150" s="61" t="s">
        <v>89</v>
      </c>
      <c r="C150" s="66">
        <v>42297</v>
      </c>
      <c r="D150" s="66" t="s">
        <v>229</v>
      </c>
      <c r="E150" s="185" t="s">
        <v>30</v>
      </c>
      <c r="F150" s="244" t="s">
        <v>21554</v>
      </c>
      <c r="G150" s="184" t="s">
        <v>19</v>
      </c>
      <c r="H150" s="175">
        <v>42296</v>
      </c>
      <c r="I150" s="61"/>
      <c r="J150" s="184"/>
      <c r="K150" s="330" t="s">
        <v>22492</v>
      </c>
      <c r="L150" s="61" t="s">
        <v>22492</v>
      </c>
      <c r="M150" s="61"/>
      <c r="N150" s="61" t="s">
        <v>22493</v>
      </c>
      <c r="O150" s="185" t="s">
        <v>17</v>
      </c>
      <c r="P150" s="406">
        <v>42303</v>
      </c>
      <c r="Q150" s="61"/>
      <c r="R150" s="61" t="s">
        <v>18</v>
      </c>
      <c r="S150" s="61"/>
      <c r="T150" s="66"/>
      <c r="U150" s="61" t="s">
        <v>108</v>
      </c>
      <c r="V150" s="66"/>
      <c r="W150" s="61" t="s">
        <v>108</v>
      </c>
      <c r="X150" s="66" t="s">
        <v>14</v>
      </c>
      <c r="Y150" s="66">
        <v>42312</v>
      </c>
      <c r="Z150" s="197" t="s">
        <v>22494</v>
      </c>
      <c r="AA150" s="183"/>
      <c r="AB150" s="175" t="s">
        <v>18</v>
      </c>
      <c r="AC150" s="175" t="s">
        <v>18</v>
      </c>
      <c r="AD150" s="12"/>
      <c r="AE150" s="12"/>
      <c r="AF150" s="12"/>
      <c r="AG150" s="12"/>
      <c r="AH150" s="12"/>
      <c r="AI150" s="12"/>
      <c r="AJ150" s="12"/>
      <c r="AK150" s="12"/>
      <c r="AL150" s="12"/>
      <c r="AM150" s="12"/>
      <c r="AN150" s="12"/>
      <c r="AO150" s="12"/>
    </row>
    <row r="151" spans="1:41" ht="14.4">
      <c r="A151" s="239" t="s">
        <v>22496</v>
      </c>
      <c r="B151" s="61" t="s">
        <v>89</v>
      </c>
      <c r="C151" s="66">
        <v>42296</v>
      </c>
      <c r="D151" s="66" t="s">
        <v>1027</v>
      </c>
      <c r="E151" s="185" t="s">
        <v>43</v>
      </c>
      <c r="F151" s="244" t="s">
        <v>21554</v>
      </c>
      <c r="G151" s="184" t="s">
        <v>43</v>
      </c>
      <c r="H151" s="175">
        <v>42306</v>
      </c>
      <c r="I151" s="61" t="s">
        <v>18</v>
      </c>
      <c r="J151" s="184" t="s">
        <v>14</v>
      </c>
      <c r="K151" s="330" t="s">
        <v>302</v>
      </c>
      <c r="L151" s="61" t="s">
        <v>22498</v>
      </c>
      <c r="M151" s="61"/>
      <c r="N151" s="61" t="s">
        <v>22499</v>
      </c>
      <c r="O151" s="185" t="s">
        <v>17</v>
      </c>
      <c r="P151" s="406"/>
      <c r="Q151" s="61"/>
      <c r="R151" s="61"/>
      <c r="S151" s="61"/>
      <c r="T151" s="66"/>
      <c r="U151" s="61" t="s">
        <v>108</v>
      </c>
      <c r="V151" s="66"/>
      <c r="W151" s="61" t="s">
        <v>108</v>
      </c>
      <c r="X151" s="66" t="s">
        <v>14</v>
      </c>
      <c r="Y151" s="66">
        <v>42305</v>
      </c>
      <c r="Z151" s="95" t="s">
        <v>22456</v>
      </c>
      <c r="AA151" s="183" t="s">
        <v>22141</v>
      </c>
      <c r="AB151" s="175" t="s">
        <v>18</v>
      </c>
      <c r="AC151" s="176" t="s">
        <v>18</v>
      </c>
      <c r="AD151" s="12"/>
      <c r="AE151" s="12"/>
      <c r="AF151" s="12"/>
      <c r="AG151" s="12"/>
      <c r="AH151" s="12"/>
      <c r="AI151" s="12"/>
      <c r="AJ151" s="12"/>
      <c r="AK151" s="12"/>
      <c r="AL151" s="12"/>
      <c r="AM151" s="12"/>
      <c r="AN151" s="12"/>
      <c r="AO151" s="12"/>
    </row>
    <row r="152" spans="1:41" ht="14.4">
      <c r="A152" s="239" t="s">
        <v>22502</v>
      </c>
      <c r="B152" s="61" t="s">
        <v>89</v>
      </c>
      <c r="C152" s="66">
        <v>42300</v>
      </c>
      <c r="D152" s="66" t="s">
        <v>1027</v>
      </c>
      <c r="E152" s="185" t="s">
        <v>21703</v>
      </c>
      <c r="F152" s="244" t="s">
        <v>4281</v>
      </c>
      <c r="G152" s="184" t="s">
        <v>22504</v>
      </c>
      <c r="H152" s="175">
        <v>42310</v>
      </c>
      <c r="I152" s="61" t="s">
        <v>18</v>
      </c>
      <c r="J152" s="184" t="s">
        <v>18</v>
      </c>
      <c r="K152" s="330" t="s">
        <v>22506</v>
      </c>
      <c r="L152" s="61" t="s">
        <v>22507</v>
      </c>
      <c r="M152" s="61"/>
      <c r="N152" s="61" t="s">
        <v>22508</v>
      </c>
      <c r="O152" s="185" t="s">
        <v>96</v>
      </c>
      <c r="P152" s="406" t="s">
        <v>108</v>
      </c>
      <c r="Q152" s="61" t="s">
        <v>18</v>
      </c>
      <c r="R152" s="61" t="s">
        <v>18</v>
      </c>
      <c r="S152" s="61" t="s">
        <v>108</v>
      </c>
      <c r="T152" s="66" t="s">
        <v>108</v>
      </c>
      <c r="U152" s="61" t="s">
        <v>108</v>
      </c>
      <c r="V152" s="66">
        <v>42310</v>
      </c>
      <c r="W152" s="61" t="s">
        <v>14</v>
      </c>
      <c r="X152" s="66" t="s">
        <v>18</v>
      </c>
      <c r="Y152" s="66">
        <v>42339</v>
      </c>
      <c r="Z152" s="95" t="s">
        <v>22510</v>
      </c>
      <c r="AA152" s="183" t="s">
        <v>97</v>
      </c>
      <c r="AB152" s="175"/>
      <c r="AC152" s="176"/>
      <c r="AD152" s="12"/>
      <c r="AE152" s="12"/>
      <c r="AF152" s="12"/>
      <c r="AG152" s="12"/>
      <c r="AH152" s="12"/>
      <c r="AI152" s="12"/>
      <c r="AJ152" s="12"/>
      <c r="AK152" s="12"/>
      <c r="AL152" s="12"/>
      <c r="AM152" s="12"/>
      <c r="AN152" s="12"/>
      <c r="AO152" s="12"/>
    </row>
    <row r="153" spans="1:41" ht="14.4">
      <c r="A153" s="239" t="s">
        <v>22511</v>
      </c>
      <c r="B153" s="61" t="s">
        <v>89</v>
      </c>
      <c r="C153" s="66">
        <v>42300</v>
      </c>
      <c r="D153" s="66" t="s">
        <v>1027</v>
      </c>
      <c r="E153" s="185" t="s">
        <v>30</v>
      </c>
      <c r="F153" s="244" t="s">
        <v>21554</v>
      </c>
      <c r="G153" s="184" t="s">
        <v>30</v>
      </c>
      <c r="H153" s="175">
        <v>42314</v>
      </c>
      <c r="I153" s="61"/>
      <c r="J153" s="184"/>
      <c r="K153" s="330" t="s">
        <v>745</v>
      </c>
      <c r="L153" s="61" t="s">
        <v>22513</v>
      </c>
      <c r="M153" s="61" t="s">
        <v>271</v>
      </c>
      <c r="N153" s="61" t="s">
        <v>22515</v>
      </c>
      <c r="O153" s="185" t="s">
        <v>17</v>
      </c>
      <c r="P153" s="406"/>
      <c r="Q153" s="61"/>
      <c r="R153" s="61"/>
      <c r="S153" s="61"/>
      <c r="T153" s="66"/>
      <c r="U153" s="61" t="s">
        <v>108</v>
      </c>
      <c r="V153" s="66"/>
      <c r="W153" s="61" t="s">
        <v>108</v>
      </c>
      <c r="X153" s="66" t="s">
        <v>18</v>
      </c>
      <c r="Y153" s="66">
        <v>42304</v>
      </c>
      <c r="Z153" s="95" t="s">
        <v>22516</v>
      </c>
      <c r="AA153" s="183"/>
      <c r="AB153" s="175" t="s">
        <v>18</v>
      </c>
      <c r="AC153" s="176" t="s">
        <v>18</v>
      </c>
      <c r="AD153" s="12"/>
      <c r="AE153" s="12"/>
      <c r="AF153" s="12"/>
      <c r="AG153" s="12"/>
      <c r="AH153" s="12"/>
      <c r="AI153" s="12"/>
      <c r="AJ153" s="12"/>
      <c r="AK153" s="12"/>
      <c r="AL153" s="12"/>
      <c r="AM153" s="12"/>
      <c r="AN153" s="12"/>
      <c r="AO153" s="12"/>
    </row>
    <row r="154" spans="1:41" ht="14.4">
      <c r="A154" s="239" t="s">
        <v>22517</v>
      </c>
      <c r="B154" s="61" t="s">
        <v>89</v>
      </c>
      <c r="C154" s="66">
        <v>42300</v>
      </c>
      <c r="D154" s="66" t="s">
        <v>1027</v>
      </c>
      <c r="E154" s="185" t="s">
        <v>30</v>
      </c>
      <c r="F154" s="244" t="s">
        <v>21554</v>
      </c>
      <c r="G154" s="184" t="s">
        <v>30</v>
      </c>
      <c r="H154" s="175">
        <v>42314</v>
      </c>
      <c r="I154" s="61"/>
      <c r="J154" s="184"/>
      <c r="K154" s="330" t="s">
        <v>302</v>
      </c>
      <c r="L154" s="61"/>
      <c r="M154" s="61" t="s">
        <v>22</v>
      </c>
      <c r="N154" s="61" t="s">
        <v>22518</v>
      </c>
      <c r="O154" s="185" t="s">
        <v>17</v>
      </c>
      <c r="P154" s="406"/>
      <c r="Q154" s="61"/>
      <c r="R154" s="61"/>
      <c r="S154" s="61"/>
      <c r="T154" s="66"/>
      <c r="U154" s="61" t="s">
        <v>108</v>
      </c>
      <c r="V154" s="66"/>
      <c r="W154" s="61" t="s">
        <v>108</v>
      </c>
      <c r="X154" s="66" t="s">
        <v>18</v>
      </c>
      <c r="Y154" s="66">
        <v>42300</v>
      </c>
      <c r="Z154" s="95" t="s">
        <v>22521</v>
      </c>
      <c r="AA154" s="183"/>
      <c r="AB154" s="175" t="s">
        <v>18</v>
      </c>
      <c r="AC154" s="176" t="s">
        <v>18</v>
      </c>
      <c r="AD154" s="12"/>
      <c r="AE154" s="12"/>
      <c r="AF154" s="12"/>
      <c r="AG154" s="12"/>
      <c r="AH154" s="12"/>
      <c r="AI154" s="12"/>
      <c r="AJ154" s="12"/>
      <c r="AK154" s="12"/>
      <c r="AL154" s="12"/>
      <c r="AM154" s="12"/>
      <c r="AN154" s="12"/>
      <c r="AO154" s="12"/>
    </row>
    <row r="155" spans="1:41" ht="14.4">
      <c r="A155" s="239" t="s">
        <v>22522</v>
      </c>
      <c r="B155" s="61" t="s">
        <v>89</v>
      </c>
      <c r="C155" s="66">
        <v>42300</v>
      </c>
      <c r="D155" s="66" t="s">
        <v>1027</v>
      </c>
      <c r="E155" s="185" t="s">
        <v>196</v>
      </c>
      <c r="F155" s="244" t="s">
        <v>21600</v>
      </c>
      <c r="G155" s="184" t="s">
        <v>196</v>
      </c>
      <c r="H155" s="175">
        <v>42314</v>
      </c>
      <c r="I155" s="61" t="s">
        <v>18</v>
      </c>
      <c r="J155" s="184" t="s">
        <v>18</v>
      </c>
      <c r="K155" s="330" t="s">
        <v>302</v>
      </c>
      <c r="L155" s="61" t="s">
        <v>22523</v>
      </c>
      <c r="M155" s="61" t="s">
        <v>189</v>
      </c>
      <c r="N155" s="61" t="s">
        <v>22525</v>
      </c>
      <c r="O155" s="185" t="s">
        <v>116</v>
      </c>
      <c r="P155" s="406"/>
      <c r="Q155" s="61"/>
      <c r="R155" s="61"/>
      <c r="S155" s="61"/>
      <c r="T155" s="66"/>
      <c r="U155" s="61" t="s">
        <v>108</v>
      </c>
      <c r="V155" s="66"/>
      <c r="W155" s="61" t="s">
        <v>108</v>
      </c>
      <c r="X155" s="66" t="s">
        <v>18</v>
      </c>
      <c r="Y155" s="66"/>
      <c r="Z155" s="95"/>
      <c r="AA155" s="183"/>
      <c r="AB155" s="175"/>
      <c r="AC155" s="176"/>
      <c r="AD155" s="12"/>
      <c r="AE155" s="12"/>
      <c r="AF155" s="12"/>
      <c r="AG155" s="12"/>
      <c r="AH155" s="12"/>
      <c r="AI155" s="12"/>
      <c r="AJ155" s="12"/>
      <c r="AK155" s="12"/>
      <c r="AL155" s="12"/>
      <c r="AM155" s="12"/>
      <c r="AN155" s="12"/>
      <c r="AO155" s="12"/>
    </row>
    <row r="156" spans="1:41" ht="21.9">
      <c r="A156" s="239" t="s">
        <v>22527</v>
      </c>
      <c r="B156" s="61" t="s">
        <v>89</v>
      </c>
      <c r="C156" s="66">
        <v>42300</v>
      </c>
      <c r="D156" s="66" t="s">
        <v>229</v>
      </c>
      <c r="E156" s="185" t="s">
        <v>43</v>
      </c>
      <c r="F156" s="244" t="s">
        <v>21554</v>
      </c>
      <c r="G156" s="184" t="s">
        <v>43</v>
      </c>
      <c r="H156" s="175">
        <v>42311</v>
      </c>
      <c r="I156" s="61" t="s">
        <v>14</v>
      </c>
      <c r="J156" s="184" t="s">
        <v>14</v>
      </c>
      <c r="K156" s="330" t="s">
        <v>22528</v>
      </c>
      <c r="L156" s="61"/>
      <c r="M156" s="61" t="s">
        <v>95</v>
      </c>
      <c r="N156" s="61" t="s">
        <v>4961</v>
      </c>
      <c r="O156" s="185"/>
      <c r="P156" s="406">
        <v>42300</v>
      </c>
      <c r="Q156" s="61"/>
      <c r="R156" s="61"/>
      <c r="S156" s="61"/>
      <c r="T156" s="66"/>
      <c r="U156" s="61" t="s">
        <v>108</v>
      </c>
      <c r="V156" s="66"/>
      <c r="W156" s="61" t="s">
        <v>108</v>
      </c>
      <c r="X156" s="66" t="s">
        <v>14</v>
      </c>
      <c r="Y156" s="66">
        <v>42303</v>
      </c>
      <c r="Z156" s="269" t="s">
        <v>22530</v>
      </c>
      <c r="AA156" s="183" t="s">
        <v>3956</v>
      </c>
      <c r="AB156" s="175" t="s">
        <v>18</v>
      </c>
      <c r="AC156" s="176" t="s">
        <v>18</v>
      </c>
      <c r="AD156" s="12"/>
      <c r="AE156" s="12"/>
      <c r="AF156" s="12"/>
      <c r="AG156" s="12"/>
      <c r="AH156" s="12"/>
      <c r="AI156" s="12"/>
      <c r="AJ156" s="12"/>
      <c r="AK156" s="12"/>
      <c r="AL156" s="12"/>
      <c r="AM156" s="12"/>
      <c r="AN156" s="12"/>
      <c r="AO156" s="12"/>
    </row>
    <row r="157" spans="1:41" ht="14.4">
      <c r="A157" s="239" t="s">
        <v>22531</v>
      </c>
      <c r="B157" s="61" t="s">
        <v>89</v>
      </c>
      <c r="C157" s="66">
        <v>42300</v>
      </c>
      <c r="D157" s="66" t="s">
        <v>1027</v>
      </c>
      <c r="E157" s="185" t="s">
        <v>23</v>
      </c>
      <c r="F157" s="244" t="s">
        <v>21554</v>
      </c>
      <c r="G157" s="184" t="s">
        <v>23</v>
      </c>
      <c r="H157" s="175">
        <v>42300</v>
      </c>
      <c r="I157" s="61"/>
      <c r="J157" s="184" t="s">
        <v>14</v>
      </c>
      <c r="K157" s="330" t="s">
        <v>1230</v>
      </c>
      <c r="L157" s="61" t="s">
        <v>22535</v>
      </c>
      <c r="M157" s="61" t="s">
        <v>39</v>
      </c>
      <c r="N157" s="61" t="s">
        <v>22536</v>
      </c>
      <c r="O157" s="185" t="s">
        <v>117</v>
      </c>
      <c r="P157" s="406"/>
      <c r="Q157" s="61"/>
      <c r="R157" s="61"/>
      <c r="S157" s="61"/>
      <c r="T157" s="66"/>
      <c r="U157" s="61" t="s">
        <v>108</v>
      </c>
      <c r="V157" s="66"/>
      <c r="W157" s="61" t="s">
        <v>108</v>
      </c>
      <c r="X157" s="66" t="s">
        <v>14</v>
      </c>
      <c r="Y157" s="66">
        <v>42300</v>
      </c>
      <c r="Z157" s="95" t="s">
        <v>22538</v>
      </c>
      <c r="AA157" s="183"/>
      <c r="AB157" s="175" t="s">
        <v>18</v>
      </c>
      <c r="AC157" s="176" t="s">
        <v>18</v>
      </c>
      <c r="AD157" s="12"/>
      <c r="AE157" s="12"/>
      <c r="AF157" s="12"/>
      <c r="AG157" s="12"/>
      <c r="AH157" s="12"/>
      <c r="AI157" s="12"/>
      <c r="AJ157" s="12"/>
      <c r="AK157" s="12"/>
      <c r="AL157" s="12"/>
      <c r="AM157" s="12"/>
      <c r="AN157" s="12"/>
      <c r="AO157" s="12"/>
    </row>
    <row r="158" spans="1:41" ht="14.4">
      <c r="A158" s="239" t="s">
        <v>22539</v>
      </c>
      <c r="B158" s="61" t="s">
        <v>89</v>
      </c>
      <c r="C158" s="66">
        <v>42300</v>
      </c>
      <c r="D158" s="66" t="s">
        <v>229</v>
      </c>
      <c r="E158" s="185" t="s">
        <v>23</v>
      </c>
      <c r="F158" s="244" t="s">
        <v>21554</v>
      </c>
      <c r="G158" s="184" t="s">
        <v>22540</v>
      </c>
      <c r="H158" s="175">
        <v>42300</v>
      </c>
      <c r="I158" s="61"/>
      <c r="J158" s="184"/>
      <c r="K158" s="455" t="s">
        <v>22541</v>
      </c>
      <c r="L158" s="61" t="s">
        <v>22546</v>
      </c>
      <c r="M158" s="61" t="s">
        <v>189</v>
      </c>
      <c r="N158" s="61"/>
      <c r="O158" s="185"/>
      <c r="P158" s="406">
        <v>42300</v>
      </c>
      <c r="Q158" s="61"/>
      <c r="R158" s="61"/>
      <c r="S158" s="61"/>
      <c r="T158" s="66"/>
      <c r="U158" s="61" t="s">
        <v>108</v>
      </c>
      <c r="V158" s="66"/>
      <c r="W158" s="61" t="s">
        <v>108</v>
      </c>
      <c r="X158" s="66" t="s">
        <v>14</v>
      </c>
      <c r="Y158" s="66">
        <v>42305</v>
      </c>
      <c r="Z158" s="95" t="s">
        <v>22548</v>
      </c>
      <c r="AA158" s="183"/>
      <c r="AB158" s="175" t="s">
        <v>18</v>
      </c>
      <c r="AC158" s="176" t="s">
        <v>18</v>
      </c>
      <c r="AD158" s="12"/>
      <c r="AE158" s="12"/>
      <c r="AF158" s="12"/>
      <c r="AG158" s="12"/>
      <c r="AH158" s="12"/>
      <c r="AI158" s="12"/>
      <c r="AJ158" s="12"/>
      <c r="AK158" s="12"/>
      <c r="AL158" s="12"/>
      <c r="AM158" s="12"/>
      <c r="AN158" s="12"/>
      <c r="AO158" s="12"/>
    </row>
    <row r="159" spans="1:41" ht="14.4">
      <c r="A159" s="239" t="s">
        <v>22549</v>
      </c>
      <c r="B159" s="61" t="s">
        <v>89</v>
      </c>
      <c r="C159" s="66">
        <v>42300</v>
      </c>
      <c r="D159" s="66" t="s">
        <v>229</v>
      </c>
      <c r="E159" s="185" t="s">
        <v>30</v>
      </c>
      <c r="F159" s="244" t="s">
        <v>21554</v>
      </c>
      <c r="G159" s="184" t="s">
        <v>30</v>
      </c>
      <c r="H159" s="175">
        <v>42314</v>
      </c>
      <c r="I159" s="61" t="s">
        <v>18</v>
      </c>
      <c r="J159" s="184"/>
      <c r="K159" s="330" t="s">
        <v>22551</v>
      </c>
      <c r="L159" s="61"/>
      <c r="M159" s="61" t="s">
        <v>16</v>
      </c>
      <c r="N159" s="61" t="s">
        <v>22552</v>
      </c>
      <c r="O159" s="185" t="s">
        <v>17</v>
      </c>
      <c r="P159" s="406">
        <v>42300</v>
      </c>
      <c r="Q159" s="61"/>
      <c r="R159" s="61"/>
      <c r="S159" s="61"/>
      <c r="T159" s="66"/>
      <c r="U159" s="61" t="s">
        <v>108</v>
      </c>
      <c r="V159" s="66"/>
      <c r="W159" s="61" t="s">
        <v>108</v>
      </c>
      <c r="X159" s="66" t="s">
        <v>18</v>
      </c>
      <c r="Y159" s="66">
        <v>42307</v>
      </c>
      <c r="Z159" s="95" t="s">
        <v>22555</v>
      </c>
      <c r="AA159" s="183"/>
      <c r="AB159" s="175" t="s">
        <v>18</v>
      </c>
      <c r="AC159" s="176" t="s">
        <v>18</v>
      </c>
      <c r="AD159" s="12"/>
      <c r="AE159" s="12"/>
      <c r="AF159" s="12"/>
      <c r="AG159" s="12"/>
      <c r="AH159" s="12"/>
      <c r="AI159" s="12"/>
      <c r="AJ159" s="12"/>
      <c r="AK159" s="12"/>
      <c r="AL159" s="12"/>
      <c r="AM159" s="12"/>
      <c r="AN159" s="12"/>
      <c r="AO159" s="12"/>
    </row>
    <row r="160" spans="1:41" ht="14.4">
      <c r="A160" s="239" t="s">
        <v>22556</v>
      </c>
      <c r="B160" s="61" t="s">
        <v>89</v>
      </c>
      <c r="C160" s="66">
        <v>42303</v>
      </c>
      <c r="D160" s="66" t="s">
        <v>131</v>
      </c>
      <c r="E160" s="185" t="s">
        <v>30</v>
      </c>
      <c r="F160" s="244" t="s">
        <v>21554</v>
      </c>
      <c r="G160" s="184" t="s">
        <v>30</v>
      </c>
      <c r="H160" s="175">
        <v>42317</v>
      </c>
      <c r="I160" s="61"/>
      <c r="J160" s="184"/>
      <c r="K160" s="330" t="s">
        <v>1142</v>
      </c>
      <c r="L160" s="61" t="s">
        <v>22557</v>
      </c>
      <c r="M160" s="61" t="s">
        <v>13</v>
      </c>
      <c r="N160" s="61" t="s">
        <v>22558</v>
      </c>
      <c r="O160" s="185" t="s">
        <v>117</v>
      </c>
      <c r="P160" s="406"/>
      <c r="Q160" s="61"/>
      <c r="R160" s="61"/>
      <c r="S160" s="61"/>
      <c r="T160" s="66"/>
      <c r="U160" s="61" t="s">
        <v>108</v>
      </c>
      <c r="V160" s="66"/>
      <c r="W160" s="61" t="s">
        <v>108</v>
      </c>
      <c r="X160" s="66" t="s">
        <v>14</v>
      </c>
      <c r="Y160" s="66">
        <v>42303</v>
      </c>
      <c r="Z160" s="95" t="s">
        <v>22559</v>
      </c>
      <c r="AA160" s="183"/>
      <c r="AB160" s="175" t="s">
        <v>18</v>
      </c>
      <c r="AC160" s="176" t="s">
        <v>18</v>
      </c>
      <c r="AD160" s="12"/>
      <c r="AE160" s="12"/>
      <c r="AF160" s="12"/>
      <c r="AG160" s="12"/>
      <c r="AH160" s="12"/>
      <c r="AI160" s="12"/>
      <c r="AJ160" s="12"/>
      <c r="AK160" s="12"/>
      <c r="AL160" s="12"/>
      <c r="AM160" s="12"/>
      <c r="AN160" s="12"/>
      <c r="AO160" s="12"/>
    </row>
    <row r="161" spans="1:41" ht="14.4">
      <c r="A161" s="239" t="s">
        <v>22561</v>
      </c>
      <c r="B161" s="61" t="s">
        <v>89</v>
      </c>
      <c r="C161" s="66">
        <v>42303</v>
      </c>
      <c r="D161" s="66" t="s">
        <v>131</v>
      </c>
      <c r="E161" s="185" t="s">
        <v>30</v>
      </c>
      <c r="F161" s="244" t="s">
        <v>21554</v>
      </c>
      <c r="G161" s="184" t="s">
        <v>30</v>
      </c>
      <c r="H161" s="175">
        <v>42317</v>
      </c>
      <c r="I161" s="61"/>
      <c r="J161" s="184"/>
      <c r="K161" s="330" t="s">
        <v>21756</v>
      </c>
      <c r="L161" s="61"/>
      <c r="M161" s="61" t="s">
        <v>189</v>
      </c>
      <c r="N161" s="61" t="s">
        <v>22562</v>
      </c>
      <c r="O161" s="185" t="s">
        <v>117</v>
      </c>
      <c r="P161" s="406"/>
      <c r="Q161" s="61"/>
      <c r="R161" s="61"/>
      <c r="S161" s="61"/>
      <c r="T161" s="66"/>
      <c r="U161" s="61" t="s">
        <v>108</v>
      </c>
      <c r="V161" s="66"/>
      <c r="W161" s="61" t="s">
        <v>108</v>
      </c>
      <c r="X161" s="66" t="s">
        <v>14</v>
      </c>
      <c r="Y161" s="66">
        <v>42303</v>
      </c>
      <c r="Z161" s="95" t="s">
        <v>22559</v>
      </c>
      <c r="AA161" s="183"/>
      <c r="AB161" s="175" t="s">
        <v>18</v>
      </c>
      <c r="AC161" s="176" t="s">
        <v>18</v>
      </c>
      <c r="AD161" s="12"/>
      <c r="AE161" s="12"/>
      <c r="AF161" s="12"/>
      <c r="AG161" s="12"/>
      <c r="AH161" s="12"/>
      <c r="AI161" s="12"/>
      <c r="AJ161" s="12"/>
      <c r="AK161" s="12"/>
      <c r="AL161" s="12"/>
      <c r="AM161" s="12"/>
      <c r="AN161" s="12"/>
      <c r="AO161" s="12"/>
    </row>
    <row r="162" spans="1:41" ht="14.4">
      <c r="A162" s="239" t="s">
        <v>22566</v>
      </c>
      <c r="B162" s="61" t="s">
        <v>89</v>
      </c>
      <c r="C162" s="66">
        <v>42299</v>
      </c>
      <c r="D162" s="66" t="s">
        <v>1027</v>
      </c>
      <c r="E162" s="185" t="s">
        <v>43</v>
      </c>
      <c r="F162" s="244" t="s">
        <v>21554</v>
      </c>
      <c r="G162" s="184" t="s">
        <v>43</v>
      </c>
      <c r="H162" s="175">
        <v>42310</v>
      </c>
      <c r="I162" s="61" t="s">
        <v>18</v>
      </c>
      <c r="J162" s="184" t="s">
        <v>18</v>
      </c>
      <c r="K162" s="330" t="s">
        <v>745</v>
      </c>
      <c r="L162" s="61" t="s">
        <v>22568</v>
      </c>
      <c r="M162" s="61"/>
      <c r="N162" s="61" t="s">
        <v>22569</v>
      </c>
      <c r="O162" s="185" t="s">
        <v>17</v>
      </c>
      <c r="P162" s="406"/>
      <c r="Q162" s="61"/>
      <c r="R162" s="61"/>
      <c r="S162" s="61"/>
      <c r="T162" s="66"/>
      <c r="U162" s="61" t="s">
        <v>108</v>
      </c>
      <c r="V162" s="66"/>
      <c r="W162" s="61" t="s">
        <v>108</v>
      </c>
      <c r="X162" s="66" t="s">
        <v>18</v>
      </c>
      <c r="Y162" s="66">
        <v>42303</v>
      </c>
      <c r="Z162" s="95" t="s">
        <v>22570</v>
      </c>
      <c r="AA162" s="183" t="s">
        <v>22570</v>
      </c>
      <c r="AB162" s="175" t="s">
        <v>18</v>
      </c>
      <c r="AC162" s="176" t="s">
        <v>18</v>
      </c>
      <c r="AD162" s="12"/>
      <c r="AE162" s="12"/>
      <c r="AF162" s="12"/>
      <c r="AG162" s="12"/>
      <c r="AH162" s="12"/>
      <c r="AI162" s="12"/>
      <c r="AJ162" s="12"/>
      <c r="AK162" s="12"/>
      <c r="AL162" s="12"/>
      <c r="AM162" s="12"/>
      <c r="AN162" s="12"/>
      <c r="AO162" s="12"/>
    </row>
    <row r="163" spans="1:41" ht="14.4">
      <c r="A163" s="239" t="s">
        <v>22572</v>
      </c>
      <c r="B163" s="61" t="s">
        <v>89</v>
      </c>
      <c r="C163" s="66">
        <v>42299</v>
      </c>
      <c r="D163" s="66" t="s">
        <v>1027</v>
      </c>
      <c r="E163" s="185" t="s">
        <v>43</v>
      </c>
      <c r="F163" s="244" t="s">
        <v>21554</v>
      </c>
      <c r="G163" s="184" t="s">
        <v>43</v>
      </c>
      <c r="H163" s="175">
        <v>42310</v>
      </c>
      <c r="I163" s="61" t="s">
        <v>18</v>
      </c>
      <c r="J163" s="184" t="s">
        <v>18</v>
      </c>
      <c r="K163" s="330" t="s">
        <v>745</v>
      </c>
      <c r="L163" s="61" t="s">
        <v>22573</v>
      </c>
      <c r="M163" s="61"/>
      <c r="N163" s="61" t="s">
        <v>22574</v>
      </c>
      <c r="O163" s="185" t="s">
        <v>17</v>
      </c>
      <c r="P163" s="406"/>
      <c r="Q163" s="61"/>
      <c r="R163" s="61"/>
      <c r="S163" s="61"/>
      <c r="T163" s="66"/>
      <c r="U163" s="61" t="s">
        <v>108</v>
      </c>
      <c r="V163" s="66"/>
      <c r="W163" s="61" t="s">
        <v>108</v>
      </c>
      <c r="X163" s="66" t="s">
        <v>18</v>
      </c>
      <c r="Y163" s="66">
        <v>42303</v>
      </c>
      <c r="Z163" s="95" t="s">
        <v>22570</v>
      </c>
      <c r="AA163" s="183" t="s">
        <v>22570</v>
      </c>
      <c r="AB163" s="175" t="s">
        <v>18</v>
      </c>
      <c r="AC163" s="176" t="s">
        <v>18</v>
      </c>
      <c r="AD163" s="12"/>
      <c r="AE163" s="12"/>
      <c r="AF163" s="12"/>
      <c r="AG163" s="12"/>
      <c r="AH163" s="12"/>
      <c r="AI163" s="12"/>
      <c r="AJ163" s="12"/>
      <c r="AK163" s="12"/>
      <c r="AL163" s="12"/>
      <c r="AM163" s="12"/>
      <c r="AN163" s="12"/>
      <c r="AO163" s="12"/>
    </row>
    <row r="164" spans="1:41" ht="14.4">
      <c r="A164" s="239" t="s">
        <v>22577</v>
      </c>
      <c r="B164" s="61" t="s">
        <v>89</v>
      </c>
      <c r="C164" s="66">
        <v>42296</v>
      </c>
      <c r="D164" s="66" t="s">
        <v>131</v>
      </c>
      <c r="E164" s="185" t="s">
        <v>12</v>
      </c>
      <c r="F164" s="244" t="s">
        <v>21554</v>
      </c>
      <c r="G164" s="184" t="s">
        <v>12</v>
      </c>
      <c r="H164" s="175"/>
      <c r="I164" s="61" t="s">
        <v>18</v>
      </c>
      <c r="J164" s="184" t="s">
        <v>18</v>
      </c>
      <c r="K164" s="330" t="s">
        <v>22578</v>
      </c>
      <c r="L164" s="61" t="s">
        <v>22579</v>
      </c>
      <c r="M164" s="61" t="s">
        <v>20</v>
      </c>
      <c r="N164" s="61" t="s">
        <v>22580</v>
      </c>
      <c r="O164" s="185" t="s">
        <v>117</v>
      </c>
      <c r="P164" s="406"/>
      <c r="Q164" s="61"/>
      <c r="R164" s="61"/>
      <c r="S164" s="61"/>
      <c r="T164" s="66"/>
      <c r="U164" s="61" t="s">
        <v>108</v>
      </c>
      <c r="V164" s="66"/>
      <c r="W164" s="61" t="s">
        <v>108</v>
      </c>
      <c r="X164" s="66" t="s">
        <v>18</v>
      </c>
      <c r="Y164" s="66">
        <v>42306</v>
      </c>
      <c r="Z164" s="95" t="s">
        <v>22583</v>
      </c>
      <c r="AA164" s="183" t="s">
        <v>22585</v>
      </c>
      <c r="AB164" s="175" t="s">
        <v>18</v>
      </c>
      <c r="AC164" s="176" t="s">
        <v>18</v>
      </c>
      <c r="AD164" s="12"/>
      <c r="AE164" s="12"/>
      <c r="AF164" s="12"/>
      <c r="AG164" s="12"/>
      <c r="AH164" s="12"/>
      <c r="AI164" s="12"/>
      <c r="AJ164" s="12"/>
      <c r="AK164" s="12"/>
      <c r="AL164" s="12"/>
      <c r="AM164" s="12"/>
      <c r="AN164" s="12"/>
      <c r="AO164" s="12"/>
    </row>
    <row r="165" spans="1:41" ht="12.85" customHeight="1">
      <c r="A165" s="239" t="s">
        <v>22586</v>
      </c>
      <c r="B165" s="61" t="s">
        <v>89</v>
      </c>
      <c r="C165" s="66">
        <v>42296</v>
      </c>
      <c r="D165" s="66" t="s">
        <v>131</v>
      </c>
      <c r="E165" s="185" t="s">
        <v>12</v>
      </c>
      <c r="F165" s="244" t="s">
        <v>21554</v>
      </c>
      <c r="G165" s="184" t="s">
        <v>12</v>
      </c>
      <c r="H165" s="175">
        <v>42310</v>
      </c>
      <c r="I165" s="61" t="s">
        <v>18</v>
      </c>
      <c r="J165" s="184" t="s">
        <v>14</v>
      </c>
      <c r="K165" s="330" t="s">
        <v>21813</v>
      </c>
      <c r="L165" s="61" t="s">
        <v>22588</v>
      </c>
      <c r="M165" s="61" t="s">
        <v>27</v>
      </c>
      <c r="N165" s="61" t="s">
        <v>22589</v>
      </c>
      <c r="O165" s="185" t="s">
        <v>17</v>
      </c>
      <c r="P165" s="406" t="s">
        <v>18</v>
      </c>
      <c r="Q165" s="61"/>
      <c r="R165" s="61"/>
      <c r="S165" s="61"/>
      <c r="T165" s="66"/>
      <c r="U165" s="61" t="s">
        <v>108</v>
      </c>
      <c r="V165" s="66"/>
      <c r="W165" s="61" t="s">
        <v>108</v>
      </c>
      <c r="X165" s="66" t="s">
        <v>18</v>
      </c>
      <c r="Y165" s="66">
        <v>42310</v>
      </c>
      <c r="Z165" s="95" t="s">
        <v>22590</v>
      </c>
      <c r="AA165" s="183"/>
      <c r="AB165" s="175" t="s">
        <v>18</v>
      </c>
      <c r="AC165" s="175" t="s">
        <v>18</v>
      </c>
      <c r="AD165" s="12"/>
      <c r="AE165" s="12"/>
      <c r="AF165" s="12"/>
      <c r="AG165" s="12"/>
      <c r="AH165" s="12"/>
      <c r="AI165" s="12"/>
      <c r="AJ165" s="12"/>
      <c r="AK165" s="12"/>
      <c r="AL165" s="12"/>
      <c r="AM165" s="12"/>
      <c r="AN165" s="12"/>
      <c r="AO165" s="12"/>
    </row>
    <row r="166" spans="1:41" ht="14.4">
      <c r="A166" s="239" t="s">
        <v>22592</v>
      </c>
      <c r="B166" s="61" t="s">
        <v>89</v>
      </c>
      <c r="C166" s="66">
        <v>42293</v>
      </c>
      <c r="D166" s="66" t="s">
        <v>131</v>
      </c>
      <c r="E166" s="185" t="s">
        <v>12</v>
      </c>
      <c r="F166" s="244" t="s">
        <v>21554</v>
      </c>
      <c r="G166" s="184" t="s">
        <v>12</v>
      </c>
      <c r="H166" s="175">
        <v>42307</v>
      </c>
      <c r="I166" s="61"/>
      <c r="J166" s="184"/>
      <c r="K166" s="330" t="s">
        <v>21813</v>
      </c>
      <c r="L166" s="61" t="s">
        <v>22593</v>
      </c>
      <c r="M166" s="61" t="s">
        <v>132</v>
      </c>
      <c r="N166" s="61" t="s">
        <v>22594</v>
      </c>
      <c r="O166" s="185" t="s">
        <v>17</v>
      </c>
      <c r="P166" s="406"/>
      <c r="Q166" s="61"/>
      <c r="R166" s="61"/>
      <c r="S166" s="61"/>
      <c r="T166" s="66"/>
      <c r="U166" s="61" t="s">
        <v>108</v>
      </c>
      <c r="V166" s="66"/>
      <c r="W166" s="61" t="s">
        <v>108</v>
      </c>
      <c r="X166" s="66" t="s">
        <v>14</v>
      </c>
      <c r="Y166" s="66">
        <v>42305</v>
      </c>
      <c r="Z166" s="95" t="s">
        <v>6897</v>
      </c>
      <c r="AA166" s="183"/>
      <c r="AB166" s="175" t="s">
        <v>18</v>
      </c>
      <c r="AC166" s="176" t="s">
        <v>18</v>
      </c>
      <c r="AD166" s="12"/>
      <c r="AE166" s="12"/>
      <c r="AF166" s="12"/>
      <c r="AG166" s="12"/>
      <c r="AH166" s="12"/>
      <c r="AI166" s="12"/>
      <c r="AJ166" s="12"/>
      <c r="AK166" s="12"/>
      <c r="AL166" s="12"/>
      <c r="AM166" s="12"/>
      <c r="AN166" s="12"/>
      <c r="AO166" s="12"/>
    </row>
    <row r="167" spans="1:41" ht="14.4">
      <c r="A167" s="239" t="s">
        <v>22595</v>
      </c>
      <c r="B167" s="61" t="s">
        <v>89</v>
      </c>
      <c r="C167" s="66">
        <v>42298</v>
      </c>
      <c r="D167" s="66" t="s">
        <v>131</v>
      </c>
      <c r="E167" s="185" t="s">
        <v>12</v>
      </c>
      <c r="F167" s="244" t="s">
        <v>21554</v>
      </c>
      <c r="G167" s="184" t="s">
        <v>12</v>
      </c>
      <c r="H167" s="175">
        <v>42310</v>
      </c>
      <c r="I167" s="61"/>
      <c r="J167" s="184"/>
      <c r="K167" s="330" t="s">
        <v>7868</v>
      </c>
      <c r="L167" s="61" t="s">
        <v>22597</v>
      </c>
      <c r="M167" s="61" t="s">
        <v>37</v>
      </c>
      <c r="N167" s="61"/>
      <c r="O167" s="185" t="s">
        <v>28</v>
      </c>
      <c r="P167" s="406"/>
      <c r="Q167" s="61"/>
      <c r="R167" s="61"/>
      <c r="S167" s="61"/>
      <c r="T167" s="66"/>
      <c r="U167" s="61" t="s">
        <v>108</v>
      </c>
      <c r="V167" s="66"/>
      <c r="W167" s="61" t="s">
        <v>108</v>
      </c>
      <c r="X167" s="66" t="s">
        <v>14</v>
      </c>
      <c r="Y167" s="66">
        <v>42305</v>
      </c>
      <c r="Z167" s="95" t="s">
        <v>6897</v>
      </c>
      <c r="AA167" s="183"/>
      <c r="AB167" s="175" t="s">
        <v>18</v>
      </c>
      <c r="AC167" s="176" t="s">
        <v>18</v>
      </c>
      <c r="AD167" s="12"/>
      <c r="AE167" s="12"/>
      <c r="AF167" s="12"/>
      <c r="AG167" s="12"/>
      <c r="AH167" s="12"/>
      <c r="AI167" s="12"/>
      <c r="AJ167" s="12"/>
      <c r="AK167" s="12"/>
      <c r="AL167" s="12"/>
      <c r="AM167" s="12"/>
      <c r="AN167" s="12"/>
      <c r="AO167" s="12"/>
    </row>
    <row r="168" spans="1:41" ht="14.4">
      <c r="A168" s="239" t="s">
        <v>22599</v>
      </c>
      <c r="B168" s="61" t="s">
        <v>89</v>
      </c>
      <c r="C168" s="66">
        <v>42299</v>
      </c>
      <c r="D168" s="66" t="s">
        <v>1027</v>
      </c>
      <c r="E168" s="185" t="s">
        <v>12</v>
      </c>
      <c r="F168" s="244" t="s">
        <v>21554</v>
      </c>
      <c r="G168" s="184" t="s">
        <v>12</v>
      </c>
      <c r="H168" s="175">
        <v>42311</v>
      </c>
      <c r="I168" s="61" t="s">
        <v>18</v>
      </c>
      <c r="J168" s="184" t="s">
        <v>18</v>
      </c>
      <c r="K168" s="330" t="s">
        <v>22601</v>
      </c>
      <c r="L168" s="61" t="s">
        <v>22602</v>
      </c>
      <c r="M168" s="61" t="s">
        <v>29</v>
      </c>
      <c r="N168" s="61" t="s">
        <v>22603</v>
      </c>
      <c r="O168" s="185" t="s">
        <v>133</v>
      </c>
      <c r="P168" s="406"/>
      <c r="Q168" s="61"/>
      <c r="R168" s="61"/>
      <c r="S168" s="61"/>
      <c r="T168" s="66"/>
      <c r="U168" s="61" t="s">
        <v>108</v>
      </c>
      <c r="V168" s="66"/>
      <c r="W168" s="61" t="s">
        <v>108</v>
      </c>
      <c r="X168" s="66" t="s">
        <v>18</v>
      </c>
      <c r="Y168" s="66">
        <v>42305</v>
      </c>
      <c r="Z168" s="95"/>
      <c r="AA168" s="183"/>
      <c r="AB168" s="175" t="s">
        <v>18</v>
      </c>
      <c r="AC168" s="176" t="s">
        <v>18</v>
      </c>
      <c r="AD168" s="12"/>
      <c r="AE168" s="12"/>
      <c r="AF168" s="12"/>
      <c r="AG168" s="12"/>
      <c r="AH168" s="12"/>
      <c r="AI168" s="12"/>
      <c r="AJ168" s="12"/>
      <c r="AK168" s="12"/>
      <c r="AL168" s="12"/>
      <c r="AM168" s="12"/>
      <c r="AN168" s="12"/>
      <c r="AO168" s="12"/>
    </row>
    <row r="169" spans="1:41" ht="14.4">
      <c r="A169" s="239" t="s">
        <v>22605</v>
      </c>
      <c r="B169" s="61" t="s">
        <v>89</v>
      </c>
      <c r="C169" s="66">
        <v>42296</v>
      </c>
      <c r="D169" s="66" t="s">
        <v>1027</v>
      </c>
      <c r="E169" s="185" t="s">
        <v>12</v>
      </c>
      <c r="F169" s="244" t="s">
        <v>21554</v>
      </c>
      <c r="G169" s="184" t="s">
        <v>12</v>
      </c>
      <c r="H169" s="175">
        <v>42310</v>
      </c>
      <c r="I169" s="61" t="s">
        <v>18</v>
      </c>
      <c r="J169" s="184" t="s">
        <v>18</v>
      </c>
      <c r="K169" s="330" t="s">
        <v>22608</v>
      </c>
      <c r="L169" s="61" t="s">
        <v>22609</v>
      </c>
      <c r="M169" s="61" t="s">
        <v>44</v>
      </c>
      <c r="N169" s="61" t="s">
        <v>22612</v>
      </c>
      <c r="O169" s="185" t="s">
        <v>28</v>
      </c>
      <c r="P169" s="406"/>
      <c r="Q169" s="61"/>
      <c r="R169" s="61"/>
      <c r="S169" s="61"/>
      <c r="T169" s="66"/>
      <c r="U169" s="61" t="s">
        <v>108</v>
      </c>
      <c r="V169" s="66"/>
      <c r="W169" s="61" t="s">
        <v>108</v>
      </c>
      <c r="X169" s="66" t="s">
        <v>18</v>
      </c>
      <c r="Y169" s="66">
        <v>42305</v>
      </c>
      <c r="Z169" s="95" t="s">
        <v>22613</v>
      </c>
      <c r="AA169" s="183"/>
      <c r="AB169" s="175" t="s">
        <v>18</v>
      </c>
      <c r="AC169" s="176" t="s">
        <v>18</v>
      </c>
      <c r="AD169" s="12"/>
      <c r="AE169" s="12"/>
      <c r="AF169" s="12"/>
      <c r="AG169" s="12"/>
      <c r="AH169" s="12"/>
      <c r="AI169" s="12"/>
      <c r="AJ169" s="12"/>
      <c r="AK169" s="12"/>
      <c r="AL169" s="12"/>
      <c r="AM169" s="12"/>
      <c r="AN169" s="12"/>
      <c r="AO169" s="12"/>
    </row>
    <row r="170" spans="1:41" ht="14.4">
      <c r="A170" s="239" t="s">
        <v>22614</v>
      </c>
      <c r="B170" s="61" t="s">
        <v>89</v>
      </c>
      <c r="C170" s="66">
        <v>42299</v>
      </c>
      <c r="D170" s="66" t="s">
        <v>1027</v>
      </c>
      <c r="E170" s="185" t="s">
        <v>12</v>
      </c>
      <c r="F170" s="244" t="s">
        <v>21554</v>
      </c>
      <c r="G170" s="184" t="s">
        <v>12</v>
      </c>
      <c r="H170" s="175">
        <v>42313</v>
      </c>
      <c r="I170" s="61" t="s">
        <v>18</v>
      </c>
      <c r="J170" s="184" t="s">
        <v>18</v>
      </c>
      <c r="K170" s="330" t="s">
        <v>22615</v>
      </c>
      <c r="L170" s="61" t="s">
        <v>22616</v>
      </c>
      <c r="M170" s="61" t="s">
        <v>355</v>
      </c>
      <c r="N170" s="61" t="s">
        <v>22617</v>
      </c>
      <c r="O170" s="185" t="s">
        <v>17</v>
      </c>
      <c r="P170" s="406"/>
      <c r="Q170" s="61"/>
      <c r="R170" s="61"/>
      <c r="S170" s="61"/>
      <c r="T170" s="66"/>
      <c r="U170" s="61" t="s">
        <v>108</v>
      </c>
      <c r="V170" s="66"/>
      <c r="W170" s="61" t="s">
        <v>108</v>
      </c>
      <c r="X170" s="66" t="s">
        <v>18</v>
      </c>
      <c r="Y170" s="66">
        <v>42305</v>
      </c>
      <c r="Z170" s="95"/>
      <c r="AA170" s="183"/>
      <c r="AB170" s="175" t="s">
        <v>18</v>
      </c>
      <c r="AC170" s="176" t="s">
        <v>18</v>
      </c>
      <c r="AD170" s="12"/>
      <c r="AE170" s="12"/>
      <c r="AF170" s="12"/>
      <c r="AG170" s="12"/>
      <c r="AH170" s="12"/>
      <c r="AI170" s="12"/>
      <c r="AJ170" s="12"/>
      <c r="AK170" s="12"/>
      <c r="AL170" s="12"/>
      <c r="AM170" s="12"/>
      <c r="AN170" s="12"/>
      <c r="AO170" s="12"/>
    </row>
    <row r="171" spans="1:41" ht="14.4">
      <c r="A171" s="239" t="s">
        <v>22619</v>
      </c>
      <c r="B171" s="61" t="s">
        <v>89</v>
      </c>
      <c r="C171" s="66">
        <v>42303</v>
      </c>
      <c r="D171" s="66" t="s">
        <v>229</v>
      </c>
      <c r="E171" s="185" t="s">
        <v>43</v>
      </c>
      <c r="F171" s="244" t="s">
        <v>21554</v>
      </c>
      <c r="G171" s="184" t="s">
        <v>43</v>
      </c>
      <c r="H171" s="175">
        <v>42314</v>
      </c>
      <c r="I171" s="61" t="s">
        <v>18</v>
      </c>
      <c r="J171" s="184" t="s">
        <v>14</v>
      </c>
      <c r="K171" s="330" t="s">
        <v>22622</v>
      </c>
      <c r="L171" s="61" t="s">
        <v>22624</v>
      </c>
      <c r="M171" s="61"/>
      <c r="N171" s="61" t="s">
        <v>22625</v>
      </c>
      <c r="O171" s="185" t="s">
        <v>17</v>
      </c>
      <c r="P171" s="406"/>
      <c r="Q171" s="61"/>
      <c r="R171" s="61"/>
      <c r="S171" s="61"/>
      <c r="T171" s="66"/>
      <c r="U171" s="61" t="s">
        <v>108</v>
      </c>
      <c r="V171" s="66"/>
      <c r="W171" s="61" t="s">
        <v>108</v>
      </c>
      <c r="X171" s="66" t="s">
        <v>14</v>
      </c>
      <c r="Y171" s="66">
        <v>42305</v>
      </c>
      <c r="Z171" s="95" t="s">
        <v>22626</v>
      </c>
      <c r="AA171" s="183" t="s">
        <v>22141</v>
      </c>
      <c r="AB171" s="175" t="s">
        <v>18</v>
      </c>
      <c r="AC171" s="176" t="s">
        <v>18</v>
      </c>
      <c r="AD171" s="12"/>
      <c r="AE171" s="12"/>
      <c r="AF171" s="12"/>
      <c r="AG171" s="12"/>
      <c r="AH171" s="12"/>
      <c r="AI171" s="12"/>
      <c r="AJ171" s="12"/>
      <c r="AK171" s="12"/>
      <c r="AL171" s="12"/>
      <c r="AM171" s="12"/>
      <c r="AN171" s="12"/>
      <c r="AO171" s="12"/>
    </row>
    <row r="172" spans="1:41" ht="27.1" customHeight="1">
      <c r="A172" s="239" t="s">
        <v>22628</v>
      </c>
      <c r="B172" s="61" t="s">
        <v>89</v>
      </c>
      <c r="C172" s="66">
        <v>42303</v>
      </c>
      <c r="D172" s="66" t="s">
        <v>1027</v>
      </c>
      <c r="E172" s="185" t="s">
        <v>21703</v>
      </c>
      <c r="F172" s="244" t="s">
        <v>22629</v>
      </c>
      <c r="G172" s="184" t="s">
        <v>15423</v>
      </c>
      <c r="H172" s="175">
        <v>42303</v>
      </c>
      <c r="I172" s="61" t="s">
        <v>18</v>
      </c>
      <c r="J172" s="184" t="s">
        <v>14</v>
      </c>
      <c r="K172" s="330" t="s">
        <v>22630</v>
      </c>
      <c r="L172" s="61" t="s">
        <v>22631</v>
      </c>
      <c r="M172" s="61" t="s">
        <v>95</v>
      </c>
      <c r="N172" s="61" t="s">
        <v>22632</v>
      </c>
      <c r="O172" s="185" t="s">
        <v>117</v>
      </c>
      <c r="P172" s="406" t="s">
        <v>108</v>
      </c>
      <c r="Q172" s="61" t="s">
        <v>18</v>
      </c>
      <c r="R172" s="61" t="s">
        <v>14</v>
      </c>
      <c r="S172" s="61" t="s">
        <v>108</v>
      </c>
      <c r="T172" s="66" t="s">
        <v>108</v>
      </c>
      <c r="U172" s="61" t="s">
        <v>108</v>
      </c>
      <c r="V172" s="66">
        <v>42303</v>
      </c>
      <c r="W172" s="61" t="s">
        <v>14</v>
      </c>
      <c r="X172" s="66" t="s">
        <v>14</v>
      </c>
      <c r="Y172" s="66">
        <v>42312</v>
      </c>
      <c r="Z172" s="197" t="s">
        <v>22634</v>
      </c>
      <c r="AA172" s="183" t="s">
        <v>705</v>
      </c>
      <c r="AB172" s="175"/>
      <c r="AC172" s="176"/>
      <c r="AD172" s="12"/>
      <c r="AE172" s="12"/>
      <c r="AF172" s="12"/>
      <c r="AG172" s="12"/>
      <c r="AH172" s="12"/>
      <c r="AI172" s="12"/>
      <c r="AJ172" s="12"/>
      <c r="AK172" s="12"/>
      <c r="AL172" s="12"/>
      <c r="AM172" s="12"/>
      <c r="AN172" s="12"/>
      <c r="AO172" s="12"/>
    </row>
    <row r="173" spans="1:41" ht="21.9">
      <c r="A173" s="239" t="s">
        <v>22635</v>
      </c>
      <c r="B173" s="61" t="s">
        <v>89</v>
      </c>
      <c r="C173" s="66">
        <v>42304</v>
      </c>
      <c r="D173" s="66" t="s">
        <v>229</v>
      </c>
      <c r="E173" s="185" t="s">
        <v>43</v>
      </c>
      <c r="F173" s="244" t="s">
        <v>21554</v>
      </c>
      <c r="G173" s="184" t="s">
        <v>43</v>
      </c>
      <c r="H173" s="175" t="s">
        <v>22639</v>
      </c>
      <c r="I173" s="61" t="s">
        <v>18</v>
      </c>
      <c r="J173" s="184" t="s">
        <v>14</v>
      </c>
      <c r="K173" s="330" t="s">
        <v>22640</v>
      </c>
      <c r="L173" s="61" t="s">
        <v>22641</v>
      </c>
      <c r="M173" s="61" t="s">
        <v>20</v>
      </c>
      <c r="N173" s="61" t="s">
        <v>22642</v>
      </c>
      <c r="O173" s="185" t="s">
        <v>17</v>
      </c>
      <c r="P173" s="406"/>
      <c r="Q173" s="61"/>
      <c r="R173" s="61"/>
      <c r="S173" s="61"/>
      <c r="T173" s="66"/>
      <c r="U173" s="61" t="s">
        <v>108</v>
      </c>
      <c r="V173" s="66"/>
      <c r="W173" s="61" t="s">
        <v>108</v>
      </c>
      <c r="X173" s="66" t="s">
        <v>14</v>
      </c>
      <c r="Y173" s="66">
        <v>42305</v>
      </c>
      <c r="Z173" s="269" t="s">
        <v>22644</v>
      </c>
      <c r="AA173" s="183" t="s">
        <v>22141</v>
      </c>
      <c r="AB173" s="175" t="s">
        <v>18</v>
      </c>
      <c r="AC173" s="176" t="s">
        <v>18</v>
      </c>
      <c r="AD173" s="12"/>
      <c r="AE173" s="12"/>
      <c r="AF173" s="12"/>
      <c r="AG173" s="12"/>
      <c r="AH173" s="12"/>
      <c r="AI173" s="12"/>
      <c r="AJ173" s="12"/>
      <c r="AK173" s="12"/>
      <c r="AL173" s="12"/>
      <c r="AM173" s="12"/>
      <c r="AN173" s="12"/>
      <c r="AO173" s="12"/>
    </row>
    <row r="174" spans="1:41" ht="14.4">
      <c r="A174" s="239" t="s">
        <v>22645</v>
      </c>
      <c r="B174" s="61" t="s">
        <v>89</v>
      </c>
      <c r="C174" s="66">
        <v>42303</v>
      </c>
      <c r="D174" s="66" t="s">
        <v>1027</v>
      </c>
      <c r="E174" s="185" t="s">
        <v>30</v>
      </c>
      <c r="F174" s="244" t="s">
        <v>21554</v>
      </c>
      <c r="G174" s="184" t="s">
        <v>30</v>
      </c>
      <c r="H174" s="175">
        <v>42314</v>
      </c>
      <c r="I174" s="61"/>
      <c r="J174" s="184"/>
      <c r="K174" s="330" t="s">
        <v>302</v>
      </c>
      <c r="L174" s="61" t="s">
        <v>22646</v>
      </c>
      <c r="M174" s="61" t="s">
        <v>33</v>
      </c>
      <c r="N174" s="61" t="s">
        <v>22647</v>
      </c>
      <c r="O174" s="185" t="s">
        <v>21</v>
      </c>
      <c r="P174" s="406"/>
      <c r="Q174" s="61"/>
      <c r="R174" s="61"/>
      <c r="S174" s="61"/>
      <c r="T174" s="66"/>
      <c r="U174" s="61" t="s">
        <v>108</v>
      </c>
      <c r="V174" s="66"/>
      <c r="W174" s="61" t="s">
        <v>108</v>
      </c>
      <c r="X174" s="66" t="s">
        <v>18</v>
      </c>
      <c r="Y174" s="66">
        <v>42304</v>
      </c>
      <c r="Z174" s="95" t="s">
        <v>22649</v>
      </c>
      <c r="AA174" s="183"/>
      <c r="AB174" s="175" t="s">
        <v>18</v>
      </c>
      <c r="AC174" s="176" t="s">
        <v>18</v>
      </c>
      <c r="AD174" s="12"/>
      <c r="AE174" s="12"/>
      <c r="AF174" s="12"/>
      <c r="AG174" s="12"/>
      <c r="AH174" s="12"/>
      <c r="AI174" s="12"/>
      <c r="AJ174" s="12"/>
      <c r="AK174" s="12"/>
      <c r="AL174" s="12"/>
      <c r="AM174" s="12"/>
      <c r="AN174" s="12"/>
      <c r="AO174" s="12"/>
    </row>
    <row r="175" spans="1:41" ht="14.4">
      <c r="A175" s="239" t="s">
        <v>22650</v>
      </c>
      <c r="B175" s="61" t="s">
        <v>89</v>
      </c>
      <c r="C175" s="66">
        <v>42303</v>
      </c>
      <c r="D175" s="66" t="s">
        <v>1027</v>
      </c>
      <c r="E175" s="185" t="s">
        <v>30</v>
      </c>
      <c r="F175" s="244" t="s">
        <v>21554</v>
      </c>
      <c r="G175" s="184" t="s">
        <v>30</v>
      </c>
      <c r="H175" s="175">
        <v>42314</v>
      </c>
      <c r="I175" s="61"/>
      <c r="J175" s="184"/>
      <c r="K175" s="330" t="s">
        <v>302</v>
      </c>
      <c r="L175" s="61" t="s">
        <v>22654</v>
      </c>
      <c r="M175" s="61" t="s">
        <v>27</v>
      </c>
      <c r="N175" s="61" t="s">
        <v>22655</v>
      </c>
      <c r="O175" s="185"/>
      <c r="P175" s="406"/>
      <c r="Q175" s="61"/>
      <c r="R175" s="61"/>
      <c r="S175" s="61"/>
      <c r="T175" s="66"/>
      <c r="U175" s="61" t="s">
        <v>108</v>
      </c>
      <c r="V175" s="66"/>
      <c r="W175" s="61" t="s">
        <v>108</v>
      </c>
      <c r="X175" s="66" t="s">
        <v>18</v>
      </c>
      <c r="Y175" s="66">
        <v>42304</v>
      </c>
      <c r="Z175" s="95" t="s">
        <v>22657</v>
      </c>
      <c r="AA175" s="183"/>
      <c r="AB175" s="175" t="s">
        <v>18</v>
      </c>
      <c r="AC175" s="176" t="s">
        <v>18</v>
      </c>
      <c r="AD175" s="12"/>
      <c r="AE175" s="12"/>
      <c r="AF175" s="12"/>
      <c r="AG175" s="12"/>
      <c r="AH175" s="12"/>
      <c r="AI175" s="12"/>
      <c r="AJ175" s="12"/>
      <c r="AK175" s="12"/>
      <c r="AL175" s="12"/>
      <c r="AM175" s="12"/>
      <c r="AN175" s="12"/>
      <c r="AO175" s="12"/>
    </row>
    <row r="176" spans="1:41" ht="14.4">
      <c r="A176" s="239" t="s">
        <v>22658</v>
      </c>
      <c r="B176" s="61" t="s">
        <v>89</v>
      </c>
      <c r="C176" s="66">
        <v>42303</v>
      </c>
      <c r="D176" s="66" t="s">
        <v>1027</v>
      </c>
      <c r="E176" s="185" t="s">
        <v>30</v>
      </c>
      <c r="F176" s="244" t="s">
        <v>21554</v>
      </c>
      <c r="G176" s="184" t="s">
        <v>12</v>
      </c>
      <c r="H176" s="175">
        <v>42314</v>
      </c>
      <c r="I176" s="61" t="s">
        <v>18</v>
      </c>
      <c r="J176" s="184" t="s">
        <v>14</v>
      </c>
      <c r="K176" s="330" t="s">
        <v>302</v>
      </c>
      <c r="L176" s="61" t="s">
        <v>22659</v>
      </c>
      <c r="M176" s="61" t="s">
        <v>22</v>
      </c>
      <c r="N176" s="61" t="s">
        <v>22661</v>
      </c>
      <c r="O176" s="185" t="s">
        <v>17</v>
      </c>
      <c r="P176" s="406"/>
      <c r="Q176" s="61"/>
      <c r="R176" s="61"/>
      <c r="S176" s="61"/>
      <c r="T176" s="66"/>
      <c r="U176" s="61" t="s">
        <v>108</v>
      </c>
      <c r="V176" s="66"/>
      <c r="W176" s="61" t="s">
        <v>108</v>
      </c>
      <c r="X176" s="66" t="s">
        <v>14</v>
      </c>
      <c r="Y176" s="66">
        <v>42314</v>
      </c>
      <c r="Z176" s="95" t="s">
        <v>22663</v>
      </c>
      <c r="AA176" s="183"/>
      <c r="AB176" s="175" t="s">
        <v>18</v>
      </c>
      <c r="AC176" s="175" t="s">
        <v>18</v>
      </c>
      <c r="AD176" s="12"/>
      <c r="AE176" s="12"/>
      <c r="AF176" s="12"/>
      <c r="AG176" s="12"/>
      <c r="AH176" s="12"/>
      <c r="AI176" s="12"/>
      <c r="AJ176" s="12"/>
      <c r="AK176" s="12"/>
      <c r="AL176" s="12"/>
      <c r="AM176" s="12"/>
      <c r="AN176" s="12"/>
      <c r="AO176" s="12"/>
    </row>
    <row r="177" spans="1:41" ht="14.4">
      <c r="A177" s="239" t="s">
        <v>22666</v>
      </c>
      <c r="B177" s="61" t="s">
        <v>89</v>
      </c>
      <c r="C177" s="66">
        <v>42303</v>
      </c>
      <c r="D177" s="66" t="s">
        <v>131</v>
      </c>
      <c r="E177" s="185" t="s">
        <v>129</v>
      </c>
      <c r="F177" s="244" t="s">
        <v>21554</v>
      </c>
      <c r="G177" s="184" t="s">
        <v>129</v>
      </c>
      <c r="H177" s="175"/>
      <c r="I177" s="61"/>
      <c r="J177" s="184"/>
      <c r="K177" s="330" t="s">
        <v>22668</v>
      </c>
      <c r="L177" s="61" t="s">
        <v>22669</v>
      </c>
      <c r="M177" s="61"/>
      <c r="N177" s="61"/>
      <c r="O177" s="185"/>
      <c r="P177" s="406"/>
      <c r="Q177" s="61"/>
      <c r="R177" s="61"/>
      <c r="S177" s="61"/>
      <c r="T177" s="66"/>
      <c r="U177" s="61" t="s">
        <v>108</v>
      </c>
      <c r="V177" s="66"/>
      <c r="W177" s="61" t="s">
        <v>108</v>
      </c>
      <c r="X177" s="66" t="s">
        <v>14</v>
      </c>
      <c r="Y177" s="66">
        <v>42303</v>
      </c>
      <c r="Z177" s="95" t="s">
        <v>537</v>
      </c>
      <c r="AA177" s="183" t="s">
        <v>3956</v>
      </c>
      <c r="AB177" s="175" t="s">
        <v>18</v>
      </c>
      <c r="AC177" s="176" t="s">
        <v>18</v>
      </c>
      <c r="AD177" s="12"/>
      <c r="AE177" s="12"/>
      <c r="AF177" s="12"/>
      <c r="AG177" s="12"/>
      <c r="AH177" s="12"/>
      <c r="AI177" s="12"/>
      <c r="AJ177" s="12"/>
      <c r="AK177" s="12"/>
      <c r="AL177" s="12"/>
      <c r="AM177" s="12"/>
      <c r="AN177" s="12"/>
      <c r="AO177" s="12"/>
    </row>
    <row r="178" spans="1:41" ht="14.4">
      <c r="A178" s="239" t="s">
        <v>22670</v>
      </c>
      <c r="B178" s="61" t="s">
        <v>89</v>
      </c>
      <c r="C178" s="66">
        <v>42303</v>
      </c>
      <c r="D178" s="66" t="s">
        <v>131</v>
      </c>
      <c r="E178" s="185" t="s">
        <v>43</v>
      </c>
      <c r="F178" s="244" t="s">
        <v>21554</v>
      </c>
      <c r="G178" s="184" t="s">
        <v>43</v>
      </c>
      <c r="H178" s="175">
        <v>42314</v>
      </c>
      <c r="I178" s="61" t="s">
        <v>18</v>
      </c>
      <c r="J178" s="184" t="s">
        <v>18</v>
      </c>
      <c r="K178" s="330" t="s">
        <v>21780</v>
      </c>
      <c r="L178" s="61" t="s">
        <v>22671</v>
      </c>
      <c r="M178" s="61"/>
      <c r="N178" s="61" t="s">
        <v>22672</v>
      </c>
      <c r="O178" s="185" t="s">
        <v>17</v>
      </c>
      <c r="P178" s="406"/>
      <c r="Q178" s="61"/>
      <c r="R178" s="61"/>
      <c r="S178" s="61"/>
      <c r="T178" s="66"/>
      <c r="U178" s="61" t="s">
        <v>108</v>
      </c>
      <c r="V178" s="66"/>
      <c r="W178" s="61" t="s">
        <v>108</v>
      </c>
      <c r="X178" s="66" t="s">
        <v>18</v>
      </c>
      <c r="Y178" s="66">
        <v>42303</v>
      </c>
      <c r="Z178" s="95" t="s">
        <v>22673</v>
      </c>
      <c r="AA178" s="183" t="s">
        <v>22674</v>
      </c>
      <c r="AB178" s="175" t="s">
        <v>18</v>
      </c>
      <c r="AC178" s="176" t="s">
        <v>18</v>
      </c>
      <c r="AD178" s="12"/>
      <c r="AE178" s="12"/>
      <c r="AF178" s="12"/>
      <c r="AG178" s="12"/>
      <c r="AH178" s="12"/>
      <c r="AI178" s="12"/>
      <c r="AJ178" s="12"/>
      <c r="AK178" s="12"/>
      <c r="AL178" s="12"/>
      <c r="AM178" s="12"/>
      <c r="AN178" s="12"/>
      <c r="AO178" s="12"/>
    </row>
    <row r="179" spans="1:41" ht="14.4">
      <c r="A179" s="239" t="s">
        <v>22676</v>
      </c>
      <c r="B179" s="61" t="s">
        <v>89</v>
      </c>
      <c r="C179" s="66">
        <v>42303</v>
      </c>
      <c r="D179" s="66" t="s">
        <v>1027</v>
      </c>
      <c r="E179" s="185" t="s">
        <v>43</v>
      </c>
      <c r="F179" s="244" t="s">
        <v>21554</v>
      </c>
      <c r="G179" s="184" t="s">
        <v>43</v>
      </c>
      <c r="H179" s="175">
        <v>42314</v>
      </c>
      <c r="I179" s="61" t="s">
        <v>18</v>
      </c>
      <c r="J179" s="184" t="s">
        <v>18</v>
      </c>
      <c r="K179" s="330" t="s">
        <v>17611</v>
      </c>
      <c r="L179" s="61" t="s">
        <v>22677</v>
      </c>
      <c r="M179" s="61"/>
      <c r="N179" s="61" t="s">
        <v>22678</v>
      </c>
      <c r="O179" s="185" t="s">
        <v>17</v>
      </c>
      <c r="P179" s="406"/>
      <c r="Q179" s="61"/>
      <c r="R179" s="61"/>
      <c r="S179" s="61"/>
      <c r="T179" s="66"/>
      <c r="U179" s="61" t="s">
        <v>108</v>
      </c>
      <c r="V179" s="66"/>
      <c r="W179" s="61" t="s">
        <v>108</v>
      </c>
      <c r="X179" s="66" t="s">
        <v>18</v>
      </c>
      <c r="Y179" s="66">
        <v>42303</v>
      </c>
      <c r="Z179" s="95" t="s">
        <v>22570</v>
      </c>
      <c r="AA179" s="183" t="s">
        <v>22680</v>
      </c>
      <c r="AB179" s="175" t="s">
        <v>18</v>
      </c>
      <c r="AC179" s="176" t="s">
        <v>18</v>
      </c>
      <c r="AD179" s="12"/>
      <c r="AE179" s="12"/>
      <c r="AF179" s="12"/>
      <c r="AG179" s="12"/>
      <c r="AH179" s="12"/>
      <c r="AI179" s="12"/>
      <c r="AJ179" s="12"/>
      <c r="AK179" s="12"/>
      <c r="AL179" s="12"/>
      <c r="AM179" s="12"/>
      <c r="AN179" s="12"/>
      <c r="AO179" s="12"/>
    </row>
    <row r="180" spans="1:41" ht="14.4">
      <c r="A180" s="239" t="s">
        <v>22681</v>
      </c>
      <c r="B180" s="61" t="s">
        <v>89</v>
      </c>
      <c r="C180" s="66">
        <v>42300</v>
      </c>
      <c r="D180" s="66" t="s">
        <v>229</v>
      </c>
      <c r="E180" s="185" t="s">
        <v>19</v>
      </c>
      <c r="F180" s="244" t="s">
        <v>21554</v>
      </c>
      <c r="G180" s="184" t="s">
        <v>19</v>
      </c>
      <c r="H180" s="175"/>
      <c r="I180" s="61"/>
      <c r="J180" s="184"/>
      <c r="K180" s="330" t="s">
        <v>22683</v>
      </c>
      <c r="L180" s="61"/>
      <c r="M180" s="61" t="s">
        <v>27</v>
      </c>
      <c r="N180" s="61" t="s">
        <v>22684</v>
      </c>
      <c r="O180" s="185" t="s">
        <v>17</v>
      </c>
      <c r="P180" s="406"/>
      <c r="Q180" s="61"/>
      <c r="R180" s="61"/>
      <c r="S180" s="61"/>
      <c r="T180" s="66"/>
      <c r="U180" s="61" t="s">
        <v>108</v>
      </c>
      <c r="V180" s="66"/>
      <c r="W180" s="61" t="s">
        <v>108</v>
      </c>
      <c r="X180" s="66" t="s">
        <v>18</v>
      </c>
      <c r="Y180" s="66">
        <v>42303</v>
      </c>
      <c r="Z180" s="95" t="s">
        <v>22685</v>
      </c>
      <c r="AA180" s="183"/>
      <c r="AB180" s="175" t="s">
        <v>18</v>
      </c>
      <c r="AC180" s="176" t="s">
        <v>18</v>
      </c>
      <c r="AD180" s="12"/>
      <c r="AE180" s="12"/>
      <c r="AF180" s="12"/>
      <c r="AG180" s="12"/>
      <c r="AH180" s="12"/>
      <c r="AI180" s="12"/>
      <c r="AJ180" s="12"/>
      <c r="AK180" s="12"/>
      <c r="AL180" s="12"/>
      <c r="AM180" s="12"/>
      <c r="AN180" s="12"/>
      <c r="AO180" s="12"/>
    </row>
    <row r="181" spans="1:41" ht="14.4">
      <c r="A181" s="239" t="s">
        <v>22686</v>
      </c>
      <c r="B181" s="61" t="s">
        <v>89</v>
      </c>
      <c r="C181" s="66">
        <v>42303</v>
      </c>
      <c r="D181" s="66" t="s">
        <v>1027</v>
      </c>
      <c r="E181" s="185" t="s">
        <v>19</v>
      </c>
      <c r="F181" s="244" t="s">
        <v>21554</v>
      </c>
      <c r="G181" s="184" t="s">
        <v>19</v>
      </c>
      <c r="H181" s="175"/>
      <c r="I181" s="61"/>
      <c r="J181" s="184"/>
      <c r="K181" s="330" t="s">
        <v>22683</v>
      </c>
      <c r="L181" s="61"/>
      <c r="M181" s="61" t="s">
        <v>27</v>
      </c>
      <c r="N181" s="61" t="s">
        <v>22688</v>
      </c>
      <c r="O181" s="185" t="s">
        <v>17</v>
      </c>
      <c r="P181" s="406"/>
      <c r="Q181" s="61"/>
      <c r="R181" s="61"/>
      <c r="S181" s="61"/>
      <c r="T181" s="66"/>
      <c r="U181" s="61" t="s">
        <v>108</v>
      </c>
      <c r="V181" s="66"/>
      <c r="W181" s="61" t="s">
        <v>108</v>
      </c>
      <c r="X181" s="66" t="s">
        <v>18</v>
      </c>
      <c r="Y181" s="66">
        <v>42312</v>
      </c>
      <c r="Z181" s="95" t="s">
        <v>22689</v>
      </c>
      <c r="AA181" s="183"/>
      <c r="AB181" s="175" t="s">
        <v>18</v>
      </c>
      <c r="AC181" s="175" t="s">
        <v>18</v>
      </c>
      <c r="AD181" s="12"/>
      <c r="AE181" s="12"/>
      <c r="AF181" s="12"/>
      <c r="AG181" s="12"/>
      <c r="AH181" s="12"/>
      <c r="AI181" s="12"/>
      <c r="AJ181" s="12"/>
      <c r="AK181" s="12"/>
      <c r="AL181" s="12"/>
      <c r="AM181" s="12"/>
      <c r="AN181" s="12"/>
      <c r="AO181" s="12"/>
    </row>
    <row r="182" spans="1:41" ht="14.4">
      <c r="A182" s="239" t="s">
        <v>22692</v>
      </c>
      <c r="B182" s="61" t="s">
        <v>89</v>
      </c>
      <c r="C182" s="66">
        <v>42303</v>
      </c>
      <c r="D182" s="66" t="s">
        <v>229</v>
      </c>
      <c r="E182" s="185" t="s">
        <v>19</v>
      </c>
      <c r="F182" s="244" t="s">
        <v>21554</v>
      </c>
      <c r="G182" s="184" t="s">
        <v>30</v>
      </c>
      <c r="H182" s="175">
        <v>42317</v>
      </c>
      <c r="I182" s="61"/>
      <c r="J182" s="184"/>
      <c r="K182" s="330" t="s">
        <v>22693</v>
      </c>
      <c r="L182" s="61"/>
      <c r="M182" s="61" t="s">
        <v>29</v>
      </c>
      <c r="N182" s="61" t="s">
        <v>22617</v>
      </c>
      <c r="O182" s="185" t="s">
        <v>17</v>
      </c>
      <c r="P182" s="406"/>
      <c r="Q182" s="61"/>
      <c r="R182" s="61"/>
      <c r="S182" s="61"/>
      <c r="T182" s="66"/>
      <c r="U182" s="61" t="s">
        <v>108</v>
      </c>
      <c r="V182" s="66"/>
      <c r="W182" s="61" t="s">
        <v>108</v>
      </c>
      <c r="X182" s="66" t="s">
        <v>18</v>
      </c>
      <c r="Y182" s="66">
        <v>42304</v>
      </c>
      <c r="Z182" s="95"/>
      <c r="AA182" s="183"/>
      <c r="AB182" s="175" t="s">
        <v>18</v>
      </c>
      <c r="AC182" s="175" t="s">
        <v>18</v>
      </c>
      <c r="AD182" s="12"/>
      <c r="AE182" s="12"/>
      <c r="AF182" s="12"/>
      <c r="AG182" s="12"/>
      <c r="AH182" s="12"/>
      <c r="AI182" s="12"/>
      <c r="AJ182" s="12"/>
      <c r="AK182" s="12"/>
      <c r="AL182" s="12"/>
      <c r="AM182" s="12"/>
      <c r="AN182" s="12"/>
      <c r="AO182" s="12"/>
    </row>
    <row r="183" spans="1:41" ht="14.4">
      <c r="A183" s="239" t="s">
        <v>22694</v>
      </c>
      <c r="B183" s="61" t="s">
        <v>89</v>
      </c>
      <c r="C183" s="66">
        <v>42297</v>
      </c>
      <c r="D183" s="66" t="s">
        <v>229</v>
      </c>
      <c r="E183" s="185" t="s">
        <v>30</v>
      </c>
      <c r="F183" s="244" t="s">
        <v>21554</v>
      </c>
      <c r="G183" s="184" t="s">
        <v>30</v>
      </c>
      <c r="H183" s="175">
        <v>42311</v>
      </c>
      <c r="I183" s="61"/>
      <c r="J183" s="184"/>
      <c r="K183" s="330" t="s">
        <v>20892</v>
      </c>
      <c r="L183" s="61"/>
      <c r="M183" s="61" t="s">
        <v>29</v>
      </c>
      <c r="N183" s="61" t="s">
        <v>20894</v>
      </c>
      <c r="O183" s="185" t="s">
        <v>17</v>
      </c>
      <c r="P183" s="406"/>
      <c r="Q183" s="61"/>
      <c r="R183" s="61"/>
      <c r="S183" s="61"/>
      <c r="T183" s="66"/>
      <c r="U183" s="61" t="s">
        <v>108</v>
      </c>
      <c r="V183" s="66"/>
      <c r="W183" s="61" t="s">
        <v>108</v>
      </c>
      <c r="X183" s="66" t="s">
        <v>18</v>
      </c>
      <c r="Y183" s="66">
        <v>42304</v>
      </c>
      <c r="Z183" s="95" t="s">
        <v>22696</v>
      </c>
      <c r="AA183" s="183"/>
      <c r="AB183" s="175" t="s">
        <v>18</v>
      </c>
      <c r="AC183" s="176" t="s">
        <v>18</v>
      </c>
      <c r="AD183" s="12"/>
      <c r="AE183" s="12"/>
      <c r="AF183" s="12"/>
      <c r="AG183" s="12"/>
      <c r="AH183" s="12"/>
      <c r="AI183" s="12"/>
      <c r="AJ183" s="12"/>
      <c r="AK183" s="12"/>
      <c r="AL183" s="12"/>
      <c r="AM183" s="12"/>
      <c r="AN183" s="12"/>
      <c r="AO183" s="12"/>
    </row>
    <row r="184" spans="1:41" ht="14.4">
      <c r="A184" s="239" t="s">
        <v>22697</v>
      </c>
      <c r="B184" s="61" t="s">
        <v>89</v>
      </c>
      <c r="C184" s="66">
        <v>42304</v>
      </c>
      <c r="D184" s="66" t="s">
        <v>90</v>
      </c>
      <c r="E184" s="185" t="s">
        <v>19</v>
      </c>
      <c r="F184" s="244" t="s">
        <v>21554</v>
      </c>
      <c r="G184" s="184" t="s">
        <v>12</v>
      </c>
      <c r="H184" s="175">
        <v>42318</v>
      </c>
      <c r="I184" s="61" t="s">
        <v>18</v>
      </c>
      <c r="J184" s="184" t="s">
        <v>14</v>
      </c>
      <c r="K184" s="330" t="s">
        <v>22700</v>
      </c>
      <c r="L184" s="61"/>
      <c r="M184" s="61" t="s">
        <v>436</v>
      </c>
      <c r="N184" s="61" t="s">
        <v>22702</v>
      </c>
      <c r="O184" s="185" t="s">
        <v>17</v>
      </c>
      <c r="P184" s="406"/>
      <c r="Q184" s="61"/>
      <c r="R184" s="61"/>
      <c r="S184" s="61"/>
      <c r="T184" s="66"/>
      <c r="U184" s="61" t="s">
        <v>108</v>
      </c>
      <c r="V184" s="66"/>
      <c r="W184" s="61" t="s">
        <v>108</v>
      </c>
      <c r="X184" s="66" t="s">
        <v>14</v>
      </c>
      <c r="Y184" s="66">
        <v>42307</v>
      </c>
      <c r="Z184" s="95" t="s">
        <v>6873</v>
      </c>
      <c r="AA184" s="183" t="s">
        <v>22705</v>
      </c>
      <c r="AB184" s="175" t="s">
        <v>18</v>
      </c>
      <c r="AC184" s="176" t="s">
        <v>18</v>
      </c>
      <c r="AD184" s="12"/>
      <c r="AE184" s="12"/>
      <c r="AF184" s="12"/>
      <c r="AG184" s="12"/>
      <c r="AH184" s="12"/>
      <c r="AI184" s="12"/>
      <c r="AJ184" s="12"/>
      <c r="AK184" s="12"/>
      <c r="AL184" s="12"/>
      <c r="AM184" s="12"/>
      <c r="AN184" s="12"/>
      <c r="AO184" s="12"/>
    </row>
    <row r="185" spans="1:41" ht="14.4">
      <c r="A185" s="239" t="s">
        <v>22706</v>
      </c>
      <c r="B185" s="61" t="s">
        <v>89</v>
      </c>
      <c r="C185" s="66">
        <v>42304</v>
      </c>
      <c r="D185" s="66" t="s">
        <v>131</v>
      </c>
      <c r="E185" s="185" t="s">
        <v>30</v>
      </c>
      <c r="F185" s="244" t="s">
        <v>21554</v>
      </c>
      <c r="G185" s="184" t="s">
        <v>30</v>
      </c>
      <c r="H185" s="175">
        <v>42311</v>
      </c>
      <c r="I185" s="61"/>
      <c r="J185" s="184"/>
      <c r="K185" s="330" t="s">
        <v>145</v>
      </c>
      <c r="L185" s="61" t="s">
        <v>22708</v>
      </c>
      <c r="M185" s="61" t="s">
        <v>20</v>
      </c>
      <c r="N185" s="61" t="s">
        <v>22642</v>
      </c>
      <c r="O185" s="185" t="s">
        <v>17</v>
      </c>
      <c r="P185" s="406"/>
      <c r="Q185" s="61"/>
      <c r="R185" s="61"/>
      <c r="S185" s="61"/>
      <c r="T185" s="66"/>
      <c r="U185" s="61" t="s">
        <v>108</v>
      </c>
      <c r="V185" s="66"/>
      <c r="W185" s="61" t="s">
        <v>108</v>
      </c>
      <c r="X185" s="66" t="s">
        <v>18</v>
      </c>
      <c r="Y185" s="66">
        <v>42312</v>
      </c>
      <c r="Z185" s="95" t="s">
        <v>22710</v>
      </c>
      <c r="AA185" s="183"/>
      <c r="AB185" s="175" t="s">
        <v>18</v>
      </c>
      <c r="AC185" s="175" t="s">
        <v>18</v>
      </c>
      <c r="AD185" s="12"/>
      <c r="AE185" s="12"/>
      <c r="AF185" s="12"/>
      <c r="AG185" s="12"/>
      <c r="AH185" s="12"/>
      <c r="AI185" s="12"/>
      <c r="AJ185" s="12"/>
      <c r="AK185" s="12"/>
      <c r="AL185" s="12"/>
      <c r="AM185" s="12"/>
      <c r="AN185" s="12"/>
      <c r="AO185" s="12"/>
    </row>
    <row r="186" spans="1:41" ht="14.4">
      <c r="A186" s="239" t="s">
        <v>22713</v>
      </c>
      <c r="B186" s="61" t="s">
        <v>89</v>
      </c>
      <c r="C186" s="66">
        <v>42304</v>
      </c>
      <c r="D186" s="66" t="s">
        <v>131</v>
      </c>
      <c r="E186" s="185" t="s">
        <v>19</v>
      </c>
      <c r="F186" s="244" t="s">
        <v>21554</v>
      </c>
      <c r="G186" s="184" t="s">
        <v>12</v>
      </c>
      <c r="H186" s="175">
        <v>42318</v>
      </c>
      <c r="I186" s="61" t="s">
        <v>18</v>
      </c>
      <c r="J186" s="184" t="s">
        <v>18</v>
      </c>
      <c r="K186" s="330" t="s">
        <v>7546</v>
      </c>
      <c r="L186" s="61" t="s">
        <v>22715</v>
      </c>
      <c r="M186" s="61" t="s">
        <v>37</v>
      </c>
      <c r="N186" s="61" t="s">
        <v>22717</v>
      </c>
      <c r="O186" s="185" t="s">
        <v>17</v>
      </c>
      <c r="P186" s="406"/>
      <c r="Q186" s="61"/>
      <c r="R186" s="61"/>
      <c r="S186" s="61"/>
      <c r="T186" s="66"/>
      <c r="U186" s="61" t="s">
        <v>108</v>
      </c>
      <c r="V186" s="66"/>
      <c r="W186" s="61" t="s">
        <v>108</v>
      </c>
      <c r="X186" s="66" t="s">
        <v>18</v>
      </c>
      <c r="Y186" s="66">
        <v>42310</v>
      </c>
      <c r="Z186" s="95" t="s">
        <v>22718</v>
      </c>
      <c r="AA186" s="183" t="s">
        <v>22719</v>
      </c>
      <c r="AB186" s="175" t="s">
        <v>18</v>
      </c>
      <c r="AC186" s="175" t="s">
        <v>18</v>
      </c>
      <c r="AD186" s="12"/>
      <c r="AE186" s="12"/>
      <c r="AF186" s="12"/>
      <c r="AG186" s="12"/>
      <c r="AH186" s="12"/>
      <c r="AI186" s="12"/>
      <c r="AJ186" s="12"/>
      <c r="AK186" s="12"/>
      <c r="AL186" s="12"/>
      <c r="AM186" s="12"/>
      <c r="AN186" s="12"/>
      <c r="AO186" s="12"/>
    </row>
    <row r="187" spans="1:41" ht="14.4">
      <c r="A187" s="239" t="s">
        <v>22721</v>
      </c>
      <c r="B187" s="61" t="s">
        <v>89</v>
      </c>
      <c r="C187" s="66">
        <v>42303</v>
      </c>
      <c r="D187" s="66" t="s">
        <v>90</v>
      </c>
      <c r="E187" s="185" t="s">
        <v>19</v>
      </c>
      <c r="F187" s="244" t="s">
        <v>21554</v>
      </c>
      <c r="G187" s="184" t="s">
        <v>12</v>
      </c>
      <c r="H187" s="175">
        <v>42317</v>
      </c>
      <c r="I187" s="61"/>
      <c r="J187" s="184"/>
      <c r="K187" s="330" t="s">
        <v>22722</v>
      </c>
      <c r="L187" s="61" t="s">
        <v>22723</v>
      </c>
      <c r="M187" s="61" t="s">
        <v>29</v>
      </c>
      <c r="N187" s="61" t="s">
        <v>22724</v>
      </c>
      <c r="O187" s="185" t="s">
        <v>17</v>
      </c>
      <c r="P187" s="406" t="s">
        <v>18</v>
      </c>
      <c r="Q187" s="61"/>
      <c r="R187" s="61"/>
      <c r="S187" s="61"/>
      <c r="T187" s="66"/>
      <c r="U187" s="61" t="s">
        <v>108</v>
      </c>
      <c r="V187" s="66"/>
      <c r="W187" s="61" t="s">
        <v>108</v>
      </c>
      <c r="X187" s="66" t="s">
        <v>14</v>
      </c>
      <c r="Y187" s="66">
        <v>42317</v>
      </c>
      <c r="Z187" s="95" t="s">
        <v>22725</v>
      </c>
      <c r="AA187" s="183"/>
      <c r="AB187" s="175" t="s">
        <v>18</v>
      </c>
      <c r="AC187" s="175" t="s">
        <v>18</v>
      </c>
      <c r="AD187" s="12"/>
      <c r="AE187" s="12"/>
      <c r="AF187" s="12"/>
      <c r="AG187" s="12"/>
      <c r="AH187" s="12"/>
      <c r="AI187" s="12"/>
      <c r="AJ187" s="12"/>
      <c r="AK187" s="12"/>
      <c r="AL187" s="12"/>
      <c r="AM187" s="12"/>
      <c r="AN187" s="12"/>
      <c r="AO187" s="12"/>
    </row>
    <row r="188" spans="1:41" ht="14.4">
      <c r="A188" s="239" t="s">
        <v>22727</v>
      </c>
      <c r="B188" s="61" t="s">
        <v>89</v>
      </c>
      <c r="C188" s="66">
        <v>42304</v>
      </c>
      <c r="D188" s="66" t="s">
        <v>131</v>
      </c>
      <c r="E188" s="185" t="s">
        <v>12</v>
      </c>
      <c r="F188" s="244" t="s">
        <v>21554</v>
      </c>
      <c r="G188" s="184" t="s">
        <v>12</v>
      </c>
      <c r="H188" s="175">
        <v>42318</v>
      </c>
      <c r="I188" s="61" t="s">
        <v>18</v>
      </c>
      <c r="J188" s="184" t="s">
        <v>18</v>
      </c>
      <c r="K188" s="330" t="s">
        <v>18854</v>
      </c>
      <c r="L188" s="61" t="s">
        <v>22728</v>
      </c>
      <c r="M188" s="61" t="s">
        <v>143</v>
      </c>
      <c r="N188" s="61" t="s">
        <v>22729</v>
      </c>
      <c r="O188" s="185" t="s">
        <v>28</v>
      </c>
      <c r="P188" s="406"/>
      <c r="Q188" s="61"/>
      <c r="R188" s="61"/>
      <c r="S188" s="61"/>
      <c r="T188" s="66"/>
      <c r="U188" s="61" t="s">
        <v>108</v>
      </c>
      <c r="V188" s="66"/>
      <c r="W188" s="61" t="s">
        <v>108</v>
      </c>
      <c r="X188" s="66" t="s">
        <v>18</v>
      </c>
      <c r="Y188" s="66">
        <v>42305</v>
      </c>
      <c r="Z188" s="95"/>
      <c r="AA188" s="183"/>
      <c r="AB188" s="175" t="s">
        <v>18</v>
      </c>
      <c r="AC188" s="176" t="s">
        <v>18</v>
      </c>
      <c r="AD188" s="12"/>
      <c r="AE188" s="12"/>
      <c r="AF188" s="12"/>
      <c r="AG188" s="12"/>
      <c r="AH188" s="12"/>
      <c r="AI188" s="12"/>
      <c r="AJ188" s="12"/>
      <c r="AK188" s="12"/>
      <c r="AL188" s="12"/>
      <c r="AM188" s="12"/>
      <c r="AN188" s="12"/>
      <c r="AO188" s="12"/>
    </row>
    <row r="189" spans="1:41" ht="25.5" customHeight="1">
      <c r="A189" s="239" t="s">
        <v>22731</v>
      </c>
      <c r="B189" s="61" t="s">
        <v>89</v>
      </c>
      <c r="C189" s="66">
        <v>42300</v>
      </c>
      <c r="D189" s="66" t="s">
        <v>229</v>
      </c>
      <c r="E189" s="185" t="s">
        <v>30</v>
      </c>
      <c r="F189" s="244" t="s">
        <v>21554</v>
      </c>
      <c r="G189" s="184" t="s">
        <v>30</v>
      </c>
      <c r="H189" s="175">
        <v>42314</v>
      </c>
      <c r="I189" s="61"/>
      <c r="J189" s="184"/>
      <c r="K189" s="330" t="s">
        <v>22733</v>
      </c>
      <c r="L189" s="61"/>
      <c r="M189" s="61" t="s">
        <v>249</v>
      </c>
      <c r="N189" s="61" t="s">
        <v>22734</v>
      </c>
      <c r="O189" s="185"/>
      <c r="P189" s="406">
        <v>42304</v>
      </c>
      <c r="Q189" s="61"/>
      <c r="R189" s="61"/>
      <c r="S189" s="61"/>
      <c r="T189" s="66"/>
      <c r="U189" s="61"/>
      <c r="V189" s="66"/>
      <c r="W189" s="61"/>
      <c r="X189" s="66" t="s">
        <v>14</v>
      </c>
      <c r="Y189" s="66">
        <v>42311</v>
      </c>
      <c r="Z189" s="269" t="s">
        <v>22735</v>
      </c>
      <c r="AA189" s="183"/>
      <c r="AB189" s="175" t="s">
        <v>18</v>
      </c>
      <c r="AC189" s="175" t="s">
        <v>18</v>
      </c>
      <c r="AD189" s="12"/>
      <c r="AE189" s="12"/>
      <c r="AF189" s="12"/>
      <c r="AG189" s="12"/>
      <c r="AH189" s="12"/>
      <c r="AI189" s="12"/>
      <c r="AJ189" s="12"/>
      <c r="AK189" s="12"/>
      <c r="AL189" s="12"/>
      <c r="AM189" s="12"/>
      <c r="AN189" s="12"/>
      <c r="AO189" s="12"/>
    </row>
    <row r="190" spans="1:41" ht="14.4">
      <c r="A190" s="239" t="s">
        <v>22738</v>
      </c>
      <c r="B190" s="61" t="s">
        <v>89</v>
      </c>
      <c r="C190" s="66">
        <v>42304</v>
      </c>
      <c r="D190" s="66" t="s">
        <v>229</v>
      </c>
      <c r="E190" s="185" t="s">
        <v>43</v>
      </c>
      <c r="F190" s="244" t="s">
        <v>21554</v>
      </c>
      <c r="G190" s="184" t="s">
        <v>43</v>
      </c>
      <c r="H190" s="175">
        <v>42315</v>
      </c>
      <c r="I190" s="61" t="s">
        <v>18</v>
      </c>
      <c r="J190" s="184" t="s">
        <v>18</v>
      </c>
      <c r="K190" s="330" t="s">
        <v>22739</v>
      </c>
      <c r="L190" s="61"/>
      <c r="M190" s="61"/>
      <c r="N190" s="61" t="s">
        <v>22740</v>
      </c>
      <c r="O190" s="185" t="s">
        <v>17</v>
      </c>
      <c r="P190" s="406"/>
      <c r="Q190" s="61"/>
      <c r="R190" s="61"/>
      <c r="S190" s="61"/>
      <c r="T190" s="66"/>
      <c r="U190" s="61" t="s">
        <v>108</v>
      </c>
      <c r="V190" s="66"/>
      <c r="W190" s="61" t="s">
        <v>108</v>
      </c>
      <c r="X190" s="66" t="s">
        <v>18</v>
      </c>
      <c r="Y190" s="66">
        <v>42304</v>
      </c>
      <c r="Z190" s="95" t="s">
        <v>22742</v>
      </c>
      <c r="AA190" s="183" t="s">
        <v>22742</v>
      </c>
      <c r="AB190" s="175" t="s">
        <v>18</v>
      </c>
      <c r="AC190" s="176" t="s">
        <v>18</v>
      </c>
      <c r="AD190" s="12"/>
      <c r="AE190" s="12"/>
      <c r="AF190" s="12"/>
      <c r="AG190" s="12"/>
      <c r="AH190" s="12"/>
      <c r="AI190" s="12"/>
      <c r="AJ190" s="12"/>
      <c r="AK190" s="12"/>
      <c r="AL190" s="12"/>
      <c r="AM190" s="12"/>
      <c r="AN190" s="12"/>
      <c r="AO190" s="12"/>
    </row>
    <row r="191" spans="1:41" ht="14.4">
      <c r="A191" s="239" t="s">
        <v>22743</v>
      </c>
      <c r="B191" s="61" t="s">
        <v>89</v>
      </c>
      <c r="C191" s="66">
        <v>42303</v>
      </c>
      <c r="D191" s="66" t="s">
        <v>1027</v>
      </c>
      <c r="E191" s="185" t="s">
        <v>43</v>
      </c>
      <c r="F191" s="244" t="s">
        <v>21554</v>
      </c>
      <c r="G191" s="184" t="s">
        <v>43</v>
      </c>
      <c r="H191" s="175">
        <v>42314</v>
      </c>
      <c r="I191" s="61" t="s">
        <v>18</v>
      </c>
      <c r="J191" s="184" t="s">
        <v>18</v>
      </c>
      <c r="K191" s="330" t="s">
        <v>22744</v>
      </c>
      <c r="L191" s="61" t="s">
        <v>22745</v>
      </c>
      <c r="M191" s="61"/>
      <c r="N191" s="61">
        <v>201500371208</v>
      </c>
      <c r="O191" s="185" t="s">
        <v>21</v>
      </c>
      <c r="P191" s="406"/>
      <c r="Q191" s="61"/>
      <c r="R191" s="61"/>
      <c r="S191" s="61"/>
      <c r="T191" s="66"/>
      <c r="U191" s="61" t="s">
        <v>108</v>
      </c>
      <c r="V191" s="66"/>
      <c r="W191" s="61" t="s">
        <v>108</v>
      </c>
      <c r="X191" s="66" t="s">
        <v>18</v>
      </c>
      <c r="Y191" s="66">
        <v>42304</v>
      </c>
      <c r="Z191" s="95" t="s">
        <v>22747</v>
      </c>
      <c r="AA191" s="183" t="s">
        <v>22747</v>
      </c>
      <c r="AB191" s="175" t="s">
        <v>18</v>
      </c>
      <c r="AC191" s="176" t="s">
        <v>18</v>
      </c>
      <c r="AD191" s="12"/>
      <c r="AE191" s="12"/>
      <c r="AF191" s="12"/>
      <c r="AG191" s="12"/>
      <c r="AH191" s="12"/>
      <c r="AI191" s="12"/>
      <c r="AJ191" s="12"/>
      <c r="AK191" s="12"/>
      <c r="AL191" s="12"/>
      <c r="AM191" s="12"/>
      <c r="AN191" s="12"/>
      <c r="AO191" s="12"/>
    </row>
    <row r="192" spans="1:41" ht="14.4">
      <c r="A192" s="239" t="s">
        <v>22749</v>
      </c>
      <c r="B192" s="61" t="s">
        <v>89</v>
      </c>
      <c r="C192" s="66">
        <v>42299</v>
      </c>
      <c r="D192" s="66" t="s">
        <v>229</v>
      </c>
      <c r="E192" s="185" t="s">
        <v>23</v>
      </c>
      <c r="F192" s="244" t="s">
        <v>21600</v>
      </c>
      <c r="G192" s="184" t="s">
        <v>21703</v>
      </c>
      <c r="H192" s="175">
        <v>42313</v>
      </c>
      <c r="I192" s="61" t="s">
        <v>18</v>
      </c>
      <c r="J192" s="184" t="s">
        <v>14</v>
      </c>
      <c r="K192" s="330" t="s">
        <v>22750</v>
      </c>
      <c r="L192" s="61" t="s">
        <v>4960</v>
      </c>
      <c r="M192" s="61" t="s">
        <v>95</v>
      </c>
      <c r="N192" s="61"/>
      <c r="O192" s="185" t="s">
        <v>96</v>
      </c>
      <c r="P192" s="406">
        <v>42300</v>
      </c>
      <c r="Q192" s="61"/>
      <c r="R192" s="61"/>
      <c r="S192" s="61"/>
      <c r="T192" s="66"/>
      <c r="U192" s="61" t="s">
        <v>108</v>
      </c>
      <c r="V192" s="66"/>
      <c r="W192" s="61" t="s">
        <v>108</v>
      </c>
      <c r="X192" s="66" t="s">
        <v>14</v>
      </c>
      <c r="Y192" s="66">
        <v>42313</v>
      </c>
      <c r="Z192" s="95" t="s">
        <v>22752</v>
      </c>
      <c r="AA192" s="183"/>
      <c r="AB192" s="175"/>
      <c r="AC192" s="176"/>
      <c r="AD192" s="12"/>
      <c r="AE192" s="12"/>
      <c r="AF192" s="12"/>
      <c r="AG192" s="12"/>
      <c r="AH192" s="12"/>
      <c r="AI192" s="12"/>
      <c r="AJ192" s="12"/>
      <c r="AK192" s="12"/>
      <c r="AL192" s="12"/>
      <c r="AM192" s="12"/>
      <c r="AN192" s="12"/>
      <c r="AO192" s="12"/>
    </row>
    <row r="193" spans="1:41" ht="14.4">
      <c r="A193" s="239" t="s">
        <v>22753</v>
      </c>
      <c r="B193" s="61" t="s">
        <v>89</v>
      </c>
      <c r="C193" s="66">
        <v>42305</v>
      </c>
      <c r="D193" s="66" t="s">
        <v>1027</v>
      </c>
      <c r="E193" s="185" t="s">
        <v>21703</v>
      </c>
      <c r="F193" s="244" t="s">
        <v>214</v>
      </c>
      <c r="G193" s="184" t="s">
        <v>3785</v>
      </c>
      <c r="H193" s="175">
        <v>42310</v>
      </c>
      <c r="I193" s="61" t="s">
        <v>18</v>
      </c>
      <c r="J193" s="184" t="s">
        <v>14</v>
      </c>
      <c r="K193" s="330" t="s">
        <v>22755</v>
      </c>
      <c r="L193" s="61" t="s">
        <v>22756</v>
      </c>
      <c r="M193" s="61"/>
      <c r="N193" s="61"/>
      <c r="O193" s="185" t="s">
        <v>96</v>
      </c>
      <c r="P193" s="406" t="s">
        <v>108</v>
      </c>
      <c r="Q193" s="61" t="s">
        <v>108</v>
      </c>
      <c r="R193" s="61" t="s">
        <v>108</v>
      </c>
      <c r="S193" s="61" t="s">
        <v>108</v>
      </c>
      <c r="T193" s="66" t="s">
        <v>108</v>
      </c>
      <c r="U193" s="61" t="s">
        <v>108</v>
      </c>
      <c r="V193" s="66" t="s">
        <v>108</v>
      </c>
      <c r="W193" s="61" t="s">
        <v>108</v>
      </c>
      <c r="X193" s="66" t="s">
        <v>14</v>
      </c>
      <c r="Y193" s="66">
        <v>42305</v>
      </c>
      <c r="Z193" s="95" t="s">
        <v>22376</v>
      </c>
      <c r="AA193" s="183" t="s">
        <v>3872</v>
      </c>
      <c r="AB193" s="175"/>
      <c r="AC193" s="176"/>
      <c r="AD193" s="12"/>
      <c r="AE193" s="12"/>
      <c r="AF193" s="12"/>
      <c r="AG193" s="12"/>
      <c r="AH193" s="12"/>
      <c r="AI193" s="12"/>
      <c r="AJ193" s="12"/>
      <c r="AK193" s="12"/>
      <c r="AL193" s="12"/>
      <c r="AM193" s="12"/>
      <c r="AN193" s="12"/>
      <c r="AO193" s="12"/>
    </row>
    <row r="194" spans="1:41" ht="14.4">
      <c r="A194" s="239" t="s">
        <v>22759</v>
      </c>
      <c r="B194" s="61" t="s">
        <v>89</v>
      </c>
      <c r="C194" s="66">
        <v>42305</v>
      </c>
      <c r="D194" s="66" t="s">
        <v>1027</v>
      </c>
      <c r="E194" s="185" t="s">
        <v>21703</v>
      </c>
      <c r="F194" s="244" t="s">
        <v>9523</v>
      </c>
      <c r="G194" s="184" t="s">
        <v>22123</v>
      </c>
      <c r="H194" s="175">
        <v>42310</v>
      </c>
      <c r="I194" s="61" t="s">
        <v>18</v>
      </c>
      <c r="J194" s="184" t="s">
        <v>14</v>
      </c>
      <c r="K194" s="330" t="s">
        <v>22761</v>
      </c>
      <c r="L194" s="61" t="s">
        <v>9523</v>
      </c>
      <c r="M194" s="61" t="s">
        <v>44</v>
      </c>
      <c r="N194" s="61" t="s">
        <v>108</v>
      </c>
      <c r="O194" s="185" t="s">
        <v>96</v>
      </c>
      <c r="P194" s="406" t="s">
        <v>108</v>
      </c>
      <c r="Q194" s="61" t="s">
        <v>108</v>
      </c>
      <c r="R194" s="61" t="s">
        <v>108</v>
      </c>
      <c r="S194" s="61" t="s">
        <v>108</v>
      </c>
      <c r="T194" s="66" t="s">
        <v>108</v>
      </c>
      <c r="U194" s="61" t="s">
        <v>108</v>
      </c>
      <c r="V194" s="66" t="s">
        <v>108</v>
      </c>
      <c r="W194" s="61" t="s">
        <v>108</v>
      </c>
      <c r="X194" s="66" t="s">
        <v>14</v>
      </c>
      <c r="Y194" s="66">
        <v>42306</v>
      </c>
      <c r="Z194" s="95" t="s">
        <v>22762</v>
      </c>
      <c r="AA194" s="183" t="s">
        <v>3872</v>
      </c>
      <c r="AB194" s="175"/>
      <c r="AC194" s="176"/>
      <c r="AD194" s="12"/>
      <c r="AE194" s="12"/>
      <c r="AF194" s="12"/>
      <c r="AG194" s="12"/>
      <c r="AH194" s="12"/>
      <c r="AI194" s="12"/>
      <c r="AJ194" s="12"/>
      <c r="AK194" s="12"/>
      <c r="AL194" s="12"/>
      <c r="AM194" s="12"/>
      <c r="AN194" s="12"/>
      <c r="AO194" s="12"/>
    </row>
    <row r="195" spans="1:41" ht="14.4">
      <c r="A195" s="239" t="s">
        <v>22763</v>
      </c>
      <c r="B195" s="61" t="s">
        <v>89</v>
      </c>
      <c r="C195" s="66">
        <v>42305</v>
      </c>
      <c r="D195" s="66" t="s">
        <v>1027</v>
      </c>
      <c r="E195" s="185" t="s">
        <v>21703</v>
      </c>
      <c r="F195" s="244" t="s">
        <v>22280</v>
      </c>
      <c r="G195" s="184" t="s">
        <v>22611</v>
      </c>
      <c r="H195" s="175">
        <v>42314</v>
      </c>
      <c r="I195" s="61" t="s">
        <v>18</v>
      </c>
      <c r="J195" s="184" t="s">
        <v>14</v>
      </c>
      <c r="K195" s="330" t="s">
        <v>745</v>
      </c>
      <c r="L195" s="61" t="s">
        <v>22765</v>
      </c>
      <c r="M195" s="61"/>
      <c r="N195" s="61"/>
      <c r="O195" s="185" t="s">
        <v>96</v>
      </c>
      <c r="P195" s="406" t="s">
        <v>108</v>
      </c>
      <c r="Q195" s="61" t="s">
        <v>108</v>
      </c>
      <c r="R195" s="61" t="s">
        <v>108</v>
      </c>
      <c r="S195" s="61" t="s">
        <v>108</v>
      </c>
      <c r="T195" s="66" t="s">
        <v>108</v>
      </c>
      <c r="U195" s="61" t="s">
        <v>108</v>
      </c>
      <c r="V195" s="66" t="s">
        <v>108</v>
      </c>
      <c r="W195" s="61" t="s">
        <v>108</v>
      </c>
      <c r="X195" s="66" t="s">
        <v>14</v>
      </c>
      <c r="Y195" s="66">
        <v>42307</v>
      </c>
      <c r="Z195" s="95" t="s">
        <v>22766</v>
      </c>
      <c r="AA195" s="183" t="s">
        <v>224</v>
      </c>
      <c r="AB195" s="175"/>
      <c r="AC195" s="176"/>
      <c r="AD195" s="12"/>
      <c r="AE195" s="12"/>
      <c r="AF195" s="12"/>
      <c r="AG195" s="12"/>
      <c r="AH195" s="12"/>
      <c r="AI195" s="12"/>
      <c r="AJ195" s="12"/>
      <c r="AK195" s="12"/>
      <c r="AL195" s="12"/>
      <c r="AM195" s="12"/>
      <c r="AN195" s="12"/>
      <c r="AO195" s="12"/>
    </row>
    <row r="196" spans="1:41" ht="14.4">
      <c r="A196" s="239" t="s">
        <v>22767</v>
      </c>
      <c r="B196" s="61" t="s">
        <v>89</v>
      </c>
      <c r="C196" s="66">
        <v>42305</v>
      </c>
      <c r="D196" s="66" t="s">
        <v>1027</v>
      </c>
      <c r="E196" s="185" t="s">
        <v>21703</v>
      </c>
      <c r="F196" s="244" t="s">
        <v>22768</v>
      </c>
      <c r="G196" s="184" t="s">
        <v>22770</v>
      </c>
      <c r="H196" s="175" t="s">
        <v>108</v>
      </c>
      <c r="I196" s="61" t="s">
        <v>108</v>
      </c>
      <c r="J196" s="184" t="s">
        <v>108</v>
      </c>
      <c r="K196" s="330" t="s">
        <v>22771</v>
      </c>
      <c r="L196" s="330" t="s">
        <v>22771</v>
      </c>
      <c r="M196" s="61" t="s">
        <v>249</v>
      </c>
      <c r="N196" s="61" t="s">
        <v>108</v>
      </c>
      <c r="O196" s="185" t="s">
        <v>96</v>
      </c>
      <c r="P196" s="406" t="s">
        <v>108</v>
      </c>
      <c r="Q196" s="61" t="s">
        <v>108</v>
      </c>
      <c r="R196" s="61" t="s">
        <v>108</v>
      </c>
      <c r="S196" s="61" t="s">
        <v>108</v>
      </c>
      <c r="T196" s="66" t="s">
        <v>108</v>
      </c>
      <c r="U196" s="61" t="s">
        <v>108</v>
      </c>
      <c r="V196" s="66" t="s">
        <v>108</v>
      </c>
      <c r="W196" s="61" t="s">
        <v>108</v>
      </c>
      <c r="X196" s="66" t="s">
        <v>108</v>
      </c>
      <c r="Y196" s="66">
        <v>42305</v>
      </c>
      <c r="Z196" s="95" t="s">
        <v>22772</v>
      </c>
      <c r="AA196" s="183" t="s">
        <v>633</v>
      </c>
      <c r="AB196" s="175"/>
      <c r="AC196" s="176"/>
      <c r="AD196" s="12"/>
      <c r="AE196" s="12"/>
      <c r="AF196" s="12"/>
      <c r="AG196" s="12"/>
      <c r="AH196" s="12"/>
      <c r="AI196" s="12"/>
      <c r="AJ196" s="12"/>
      <c r="AK196" s="12"/>
      <c r="AL196" s="12"/>
      <c r="AM196" s="12"/>
      <c r="AN196" s="12"/>
      <c r="AO196" s="12"/>
    </row>
    <row r="197" spans="1:41" ht="14.4">
      <c r="A197" s="239" t="s">
        <v>22774</v>
      </c>
      <c r="B197" s="61" t="s">
        <v>89</v>
      </c>
      <c r="C197" s="66">
        <v>42305</v>
      </c>
      <c r="D197" s="66" t="s">
        <v>229</v>
      </c>
      <c r="E197" s="185" t="s">
        <v>30</v>
      </c>
      <c r="F197" s="244" t="s">
        <v>21554</v>
      </c>
      <c r="G197" s="184" t="s">
        <v>30</v>
      </c>
      <c r="H197" s="175"/>
      <c r="I197" s="61"/>
      <c r="J197" s="184"/>
      <c r="K197" s="330" t="s">
        <v>22775</v>
      </c>
      <c r="L197" s="61"/>
      <c r="M197" s="61" t="s">
        <v>172</v>
      </c>
      <c r="N197" s="61" t="s">
        <v>22776</v>
      </c>
      <c r="O197" s="185" t="s">
        <v>17</v>
      </c>
      <c r="P197" s="406"/>
      <c r="Q197" s="61"/>
      <c r="R197" s="61"/>
      <c r="S197" s="61"/>
      <c r="T197" s="66"/>
      <c r="U197" s="61" t="s">
        <v>108</v>
      </c>
      <c r="V197" s="66"/>
      <c r="W197" s="61" t="s">
        <v>108</v>
      </c>
      <c r="X197" s="66" t="s">
        <v>18</v>
      </c>
      <c r="Y197" s="66">
        <v>42305</v>
      </c>
      <c r="Z197" s="95" t="s">
        <v>22778</v>
      </c>
      <c r="AA197" s="183"/>
      <c r="AB197" s="175" t="s">
        <v>18</v>
      </c>
      <c r="AC197" s="176" t="s">
        <v>18</v>
      </c>
      <c r="AD197" s="12"/>
      <c r="AE197" s="12"/>
      <c r="AF197" s="12"/>
      <c r="AG197" s="12"/>
      <c r="AH197" s="12"/>
      <c r="AI197" s="12"/>
      <c r="AJ197" s="12"/>
      <c r="AK197" s="12"/>
      <c r="AL197" s="12"/>
      <c r="AM197" s="12"/>
      <c r="AN197" s="12"/>
      <c r="AO197" s="12"/>
    </row>
    <row r="198" spans="1:41" ht="14.4">
      <c r="A198" s="239" t="s">
        <v>22779</v>
      </c>
      <c r="B198" s="61" t="s">
        <v>89</v>
      </c>
      <c r="C198" s="66">
        <v>42305</v>
      </c>
      <c r="D198" s="66" t="s">
        <v>1027</v>
      </c>
      <c r="E198" s="185" t="s">
        <v>19</v>
      </c>
      <c r="F198" s="244" t="s">
        <v>21554</v>
      </c>
      <c r="G198" s="184" t="s">
        <v>19</v>
      </c>
      <c r="H198" s="175"/>
      <c r="I198" s="61"/>
      <c r="J198" s="184"/>
      <c r="K198" s="330" t="s">
        <v>22781</v>
      </c>
      <c r="L198" s="61"/>
      <c r="M198" s="61"/>
      <c r="N198" s="61"/>
      <c r="O198" s="185" t="s">
        <v>96</v>
      </c>
      <c r="P198" s="406"/>
      <c r="Q198" s="61"/>
      <c r="R198" s="61"/>
      <c r="S198" s="61"/>
      <c r="T198" s="66"/>
      <c r="U198" s="61" t="s">
        <v>108</v>
      </c>
      <c r="V198" s="66"/>
      <c r="W198" s="61" t="s">
        <v>108</v>
      </c>
      <c r="X198" s="66" t="s">
        <v>14</v>
      </c>
      <c r="Y198" s="66">
        <v>42305</v>
      </c>
      <c r="Z198" s="95" t="s">
        <v>22782</v>
      </c>
      <c r="AA198" s="183"/>
      <c r="AB198" s="175" t="s">
        <v>18</v>
      </c>
      <c r="AC198" s="176" t="s">
        <v>18</v>
      </c>
      <c r="AD198" s="12"/>
      <c r="AE198" s="12"/>
      <c r="AF198" s="12"/>
      <c r="AG198" s="12"/>
      <c r="AH198" s="12"/>
      <c r="AI198" s="12"/>
      <c r="AJ198" s="12"/>
      <c r="AK198" s="12"/>
      <c r="AL198" s="12"/>
      <c r="AM198" s="12"/>
      <c r="AN198" s="12"/>
      <c r="AO198" s="12"/>
    </row>
    <row r="199" spans="1:41" ht="14.4">
      <c r="A199" s="239" t="s">
        <v>22785</v>
      </c>
      <c r="B199" s="61" t="s">
        <v>89</v>
      </c>
      <c r="C199" s="66">
        <v>42305</v>
      </c>
      <c r="D199" s="66" t="s">
        <v>1027</v>
      </c>
      <c r="E199" s="185" t="s">
        <v>196</v>
      </c>
      <c r="F199" s="244" t="s">
        <v>214</v>
      </c>
      <c r="G199" s="184" t="s">
        <v>3785</v>
      </c>
      <c r="H199" s="175">
        <v>42316</v>
      </c>
      <c r="I199" s="61" t="s">
        <v>18</v>
      </c>
      <c r="J199" s="184" t="s">
        <v>14</v>
      </c>
      <c r="K199" s="330" t="s">
        <v>22786</v>
      </c>
      <c r="L199" s="61" t="s">
        <v>22787</v>
      </c>
      <c r="M199" s="61" t="s">
        <v>249</v>
      </c>
      <c r="N199" s="61" t="s">
        <v>22788</v>
      </c>
      <c r="O199" s="185" t="s">
        <v>96</v>
      </c>
      <c r="P199" s="406" t="s">
        <v>108</v>
      </c>
      <c r="Q199" s="61" t="s">
        <v>108</v>
      </c>
      <c r="R199" s="61" t="s">
        <v>108</v>
      </c>
      <c r="S199" s="61" t="s">
        <v>108</v>
      </c>
      <c r="T199" s="66" t="s">
        <v>108</v>
      </c>
      <c r="U199" s="61" t="s">
        <v>108</v>
      </c>
      <c r="V199" s="66" t="s">
        <v>108</v>
      </c>
      <c r="W199" s="61" t="s">
        <v>108</v>
      </c>
      <c r="X199" s="66" t="s">
        <v>14</v>
      </c>
      <c r="Y199" s="66">
        <v>42306</v>
      </c>
      <c r="Z199" s="95" t="s">
        <v>22792</v>
      </c>
      <c r="AA199" s="183" t="s">
        <v>3872</v>
      </c>
      <c r="AB199" s="175"/>
      <c r="AC199" s="176"/>
      <c r="AD199" s="12"/>
      <c r="AE199" s="12"/>
      <c r="AF199" s="12"/>
      <c r="AG199" s="12"/>
      <c r="AH199" s="12"/>
      <c r="AI199" s="12"/>
      <c r="AJ199" s="12"/>
      <c r="AK199" s="12"/>
      <c r="AL199" s="12"/>
      <c r="AM199" s="12"/>
      <c r="AN199" s="12"/>
      <c r="AO199" s="12"/>
    </row>
    <row r="200" spans="1:41" ht="14.4">
      <c r="A200" s="239" t="s">
        <v>22793</v>
      </c>
      <c r="B200" s="61" t="s">
        <v>89</v>
      </c>
      <c r="C200" s="66">
        <v>42305</v>
      </c>
      <c r="D200" s="66" t="s">
        <v>229</v>
      </c>
      <c r="E200" s="185" t="s">
        <v>19</v>
      </c>
      <c r="F200" s="244" t="s">
        <v>21554</v>
      </c>
      <c r="G200" s="184" t="s">
        <v>23</v>
      </c>
      <c r="H200" s="175">
        <v>42305</v>
      </c>
      <c r="I200" s="61"/>
      <c r="J200" s="184" t="s">
        <v>18</v>
      </c>
      <c r="K200" s="330" t="s">
        <v>22795</v>
      </c>
      <c r="L200" s="61" t="s">
        <v>22795</v>
      </c>
      <c r="M200" s="61" t="s">
        <v>95</v>
      </c>
      <c r="N200" s="61" t="s">
        <v>22796</v>
      </c>
      <c r="O200" s="185" t="s">
        <v>17</v>
      </c>
      <c r="P200" s="406"/>
      <c r="Q200" s="61"/>
      <c r="R200" s="61"/>
      <c r="S200" s="61"/>
      <c r="T200" s="66"/>
      <c r="U200" s="61" t="s">
        <v>108</v>
      </c>
      <c r="V200" s="66"/>
      <c r="W200" s="61" t="s">
        <v>108</v>
      </c>
      <c r="X200" s="66" t="s">
        <v>14</v>
      </c>
      <c r="Y200" s="66">
        <v>42305</v>
      </c>
      <c r="Z200" s="95" t="s">
        <v>22798</v>
      </c>
      <c r="AA200" s="183"/>
      <c r="AB200" s="175" t="s">
        <v>18</v>
      </c>
      <c r="AC200" s="176" t="s">
        <v>18</v>
      </c>
      <c r="AD200" s="12"/>
      <c r="AE200" s="12"/>
      <c r="AF200" s="12"/>
      <c r="AG200" s="12"/>
      <c r="AH200" s="12"/>
      <c r="AI200" s="12"/>
      <c r="AJ200" s="12"/>
      <c r="AK200" s="12"/>
      <c r="AL200" s="12"/>
      <c r="AM200" s="12"/>
      <c r="AN200" s="12"/>
      <c r="AO200" s="12"/>
    </row>
    <row r="201" spans="1:41" ht="14.4">
      <c r="A201" s="239" t="s">
        <v>22799</v>
      </c>
      <c r="B201" s="61" t="s">
        <v>89</v>
      </c>
      <c r="C201" s="66">
        <v>42305</v>
      </c>
      <c r="D201" s="66" t="s">
        <v>90</v>
      </c>
      <c r="E201" s="185" t="s">
        <v>19</v>
      </c>
      <c r="F201" s="244" t="s">
        <v>21554</v>
      </c>
      <c r="G201" s="184" t="s">
        <v>19</v>
      </c>
      <c r="H201" s="175">
        <v>42305</v>
      </c>
      <c r="I201" s="61"/>
      <c r="J201" s="184"/>
      <c r="K201" s="330" t="s">
        <v>22801</v>
      </c>
      <c r="L201" s="61"/>
      <c r="M201" s="61"/>
      <c r="N201" s="61"/>
      <c r="O201" s="185" t="s">
        <v>96</v>
      </c>
      <c r="P201" s="406"/>
      <c r="Q201" s="61"/>
      <c r="R201" s="61"/>
      <c r="S201" s="61"/>
      <c r="T201" s="66"/>
      <c r="U201" s="61" t="s">
        <v>108</v>
      </c>
      <c r="V201" s="66"/>
      <c r="W201" s="61" t="s">
        <v>108</v>
      </c>
      <c r="X201" s="66" t="s">
        <v>18</v>
      </c>
      <c r="Y201" s="66">
        <v>42306</v>
      </c>
      <c r="Z201" s="95" t="s">
        <v>22803</v>
      </c>
      <c r="AA201" s="183"/>
      <c r="AB201" s="175" t="s">
        <v>18</v>
      </c>
      <c r="AC201" s="176" t="s">
        <v>18</v>
      </c>
      <c r="AD201" s="12"/>
      <c r="AE201" s="12"/>
      <c r="AF201" s="12"/>
      <c r="AG201" s="12"/>
      <c r="AH201" s="12"/>
      <c r="AI201" s="12"/>
      <c r="AJ201" s="12"/>
      <c r="AK201" s="12"/>
      <c r="AL201" s="12"/>
      <c r="AM201" s="12"/>
      <c r="AN201" s="12"/>
      <c r="AO201" s="12"/>
    </row>
    <row r="202" spans="1:41" ht="14.4">
      <c r="A202" s="239" t="s">
        <v>22804</v>
      </c>
      <c r="B202" s="61" t="s">
        <v>89</v>
      </c>
      <c r="C202" s="66">
        <v>42305</v>
      </c>
      <c r="D202" s="66" t="s">
        <v>131</v>
      </c>
      <c r="E202" s="185" t="s">
        <v>19</v>
      </c>
      <c r="F202" s="244" t="s">
        <v>21554</v>
      </c>
      <c r="G202" s="184" t="s">
        <v>19</v>
      </c>
      <c r="H202" s="175">
        <v>42305</v>
      </c>
      <c r="I202" s="61"/>
      <c r="J202" s="184"/>
      <c r="K202" s="330" t="s">
        <v>145</v>
      </c>
      <c r="L202" s="61" t="s">
        <v>22805</v>
      </c>
      <c r="M202" s="61" t="s">
        <v>44</v>
      </c>
      <c r="N202" s="61" t="s">
        <v>22806</v>
      </c>
      <c r="O202" s="185" t="s">
        <v>17</v>
      </c>
      <c r="P202" s="406"/>
      <c r="Q202" s="61"/>
      <c r="R202" s="61"/>
      <c r="S202" s="61"/>
      <c r="T202" s="66"/>
      <c r="U202" s="61" t="s">
        <v>108</v>
      </c>
      <c r="V202" s="66"/>
      <c r="W202" s="61" t="s">
        <v>108</v>
      </c>
      <c r="X202" s="66" t="s">
        <v>14</v>
      </c>
      <c r="Y202" s="66">
        <v>42306</v>
      </c>
      <c r="Z202" s="95" t="s">
        <v>22808</v>
      </c>
      <c r="AA202" s="183"/>
      <c r="AB202" s="175" t="s">
        <v>18</v>
      </c>
      <c r="AC202" s="176" t="s">
        <v>18</v>
      </c>
      <c r="AD202" s="12"/>
      <c r="AE202" s="12"/>
      <c r="AF202" s="12"/>
      <c r="AG202" s="12"/>
      <c r="AH202" s="12"/>
      <c r="AI202" s="12"/>
      <c r="AJ202" s="12"/>
      <c r="AK202" s="12"/>
      <c r="AL202" s="12"/>
      <c r="AM202" s="12"/>
      <c r="AN202" s="12"/>
      <c r="AO202" s="12"/>
    </row>
    <row r="203" spans="1:41" ht="14.4">
      <c r="A203" s="239" t="s">
        <v>22809</v>
      </c>
      <c r="B203" s="61" t="s">
        <v>89</v>
      </c>
      <c r="C203" s="66">
        <v>42305</v>
      </c>
      <c r="D203" s="66" t="s">
        <v>1027</v>
      </c>
      <c r="E203" s="185" t="s">
        <v>30</v>
      </c>
      <c r="F203" s="244" t="s">
        <v>21554</v>
      </c>
      <c r="G203" s="184" t="s">
        <v>30</v>
      </c>
      <c r="H203" s="175">
        <v>42319</v>
      </c>
      <c r="I203" s="61"/>
      <c r="J203" s="184"/>
      <c r="K203" s="330" t="s">
        <v>22812</v>
      </c>
      <c r="L203" s="61"/>
      <c r="M203" s="61" t="s">
        <v>20</v>
      </c>
      <c r="N203" s="61" t="s">
        <v>22813</v>
      </c>
      <c r="O203" s="185" t="s">
        <v>17</v>
      </c>
      <c r="P203" s="406"/>
      <c r="Q203" s="61"/>
      <c r="R203" s="61"/>
      <c r="S203" s="61"/>
      <c r="T203" s="66"/>
      <c r="U203" s="61" t="s">
        <v>108</v>
      </c>
      <c r="V203" s="66"/>
      <c r="W203" s="61" t="s">
        <v>108</v>
      </c>
      <c r="X203" s="66" t="s">
        <v>18</v>
      </c>
      <c r="Y203" s="66">
        <v>42306</v>
      </c>
      <c r="Z203" s="95" t="s">
        <v>22814</v>
      </c>
      <c r="AA203" s="183"/>
      <c r="AB203" s="175" t="s">
        <v>18</v>
      </c>
      <c r="AC203" s="176" t="s">
        <v>18</v>
      </c>
      <c r="AD203" s="12"/>
      <c r="AE203" s="12"/>
      <c r="AF203" s="12"/>
      <c r="AG203" s="12"/>
      <c r="AH203" s="12"/>
      <c r="AI203" s="12"/>
      <c r="AJ203" s="12"/>
      <c r="AK203" s="12"/>
      <c r="AL203" s="12"/>
      <c r="AM203" s="12"/>
      <c r="AN203" s="12"/>
      <c r="AO203" s="12"/>
    </row>
    <row r="204" spans="1:41" ht="14.4">
      <c r="A204" s="239" t="s">
        <v>22815</v>
      </c>
      <c r="B204" s="61" t="s">
        <v>89</v>
      </c>
      <c r="C204" s="66">
        <v>42305</v>
      </c>
      <c r="D204" s="66" t="s">
        <v>1027</v>
      </c>
      <c r="E204" s="185" t="s">
        <v>30</v>
      </c>
      <c r="F204" s="244" t="s">
        <v>21554</v>
      </c>
      <c r="G204" s="184" t="s">
        <v>30</v>
      </c>
      <c r="H204" s="175">
        <v>42319</v>
      </c>
      <c r="I204" s="61"/>
      <c r="J204" s="184"/>
      <c r="K204" s="330" t="s">
        <v>745</v>
      </c>
      <c r="L204" s="61" t="s">
        <v>22816</v>
      </c>
      <c r="M204" s="61" t="s">
        <v>33</v>
      </c>
      <c r="N204" s="61" t="s">
        <v>22818</v>
      </c>
      <c r="O204" s="185" t="s">
        <v>17</v>
      </c>
      <c r="P204" s="406"/>
      <c r="Q204" s="61"/>
      <c r="R204" s="61"/>
      <c r="S204" s="61"/>
      <c r="T204" s="66"/>
      <c r="U204" s="61" t="s">
        <v>108</v>
      </c>
      <c r="V204" s="66"/>
      <c r="W204" s="61" t="s">
        <v>108</v>
      </c>
      <c r="X204" s="66" t="s">
        <v>18</v>
      </c>
      <c r="Y204" s="66">
        <v>42306</v>
      </c>
      <c r="Z204" s="95" t="s">
        <v>22388</v>
      </c>
      <c r="AA204" s="183"/>
      <c r="AB204" s="175" t="s">
        <v>18</v>
      </c>
      <c r="AC204" s="176" t="s">
        <v>18</v>
      </c>
      <c r="AD204" s="12"/>
      <c r="AE204" s="12"/>
      <c r="AF204" s="12"/>
      <c r="AG204" s="12"/>
      <c r="AH204" s="12"/>
      <c r="AI204" s="12"/>
      <c r="AJ204" s="12"/>
      <c r="AK204" s="12"/>
      <c r="AL204" s="12"/>
      <c r="AM204" s="12"/>
      <c r="AN204" s="12"/>
      <c r="AO204" s="12"/>
    </row>
    <row r="205" spans="1:41" ht="14.4">
      <c r="A205" s="239" t="s">
        <v>22821</v>
      </c>
      <c r="B205" s="61" t="s">
        <v>89</v>
      </c>
      <c r="C205" s="66">
        <v>42305</v>
      </c>
      <c r="D205" s="66" t="s">
        <v>131</v>
      </c>
      <c r="E205" s="185" t="s">
        <v>43</v>
      </c>
      <c r="F205" s="244" t="s">
        <v>21554</v>
      </c>
      <c r="G205" s="184" t="s">
        <v>43</v>
      </c>
      <c r="H205" s="175">
        <v>42317</v>
      </c>
      <c r="I205" s="61" t="s">
        <v>18</v>
      </c>
      <c r="J205" s="184" t="s">
        <v>14</v>
      </c>
      <c r="K205" s="330" t="s">
        <v>22578</v>
      </c>
      <c r="L205" s="61"/>
      <c r="M205" s="61"/>
      <c r="N205" s="61" t="s">
        <v>22823</v>
      </c>
      <c r="O205" s="185" t="s">
        <v>117</v>
      </c>
      <c r="P205" s="406"/>
      <c r="Q205" s="61"/>
      <c r="R205" s="61"/>
      <c r="S205" s="61"/>
      <c r="T205" s="66"/>
      <c r="U205" s="61" t="s">
        <v>108</v>
      </c>
      <c r="V205" s="66"/>
      <c r="W205" s="61" t="s">
        <v>108</v>
      </c>
      <c r="X205" s="66" t="s">
        <v>14</v>
      </c>
      <c r="Y205" s="66">
        <v>42305</v>
      </c>
      <c r="Z205" s="95" t="s">
        <v>22825</v>
      </c>
      <c r="AA205" s="183" t="s">
        <v>22826</v>
      </c>
      <c r="AB205" s="175" t="s">
        <v>18</v>
      </c>
      <c r="AC205" s="176" t="s">
        <v>18</v>
      </c>
      <c r="AD205" s="12"/>
      <c r="AE205" s="12"/>
      <c r="AF205" s="12"/>
      <c r="AG205" s="12"/>
      <c r="AH205" s="12"/>
      <c r="AI205" s="12"/>
      <c r="AJ205" s="12"/>
      <c r="AK205" s="12"/>
      <c r="AL205" s="12"/>
      <c r="AM205" s="12"/>
      <c r="AN205" s="12"/>
      <c r="AO205" s="12"/>
    </row>
    <row r="206" spans="1:41" ht="26.5">
      <c r="A206" s="239" t="s">
        <v>22827</v>
      </c>
      <c r="B206" s="61" t="s">
        <v>89</v>
      </c>
      <c r="C206" s="66">
        <v>42305</v>
      </c>
      <c r="D206" s="66" t="s">
        <v>229</v>
      </c>
      <c r="E206" s="185" t="s">
        <v>43</v>
      </c>
      <c r="F206" s="244" t="s">
        <v>21554</v>
      </c>
      <c r="G206" s="184" t="s">
        <v>43</v>
      </c>
      <c r="H206" s="175">
        <v>42316</v>
      </c>
      <c r="I206" s="61" t="s">
        <v>18</v>
      </c>
      <c r="J206" s="184" t="s">
        <v>14</v>
      </c>
      <c r="K206" s="330" t="s">
        <v>5224</v>
      </c>
      <c r="L206" s="61" t="s">
        <v>22829</v>
      </c>
      <c r="M206" s="61"/>
      <c r="N206" s="61"/>
      <c r="O206" s="185"/>
      <c r="P206" s="406">
        <v>42311</v>
      </c>
      <c r="Q206" s="61"/>
      <c r="R206" s="61"/>
      <c r="S206" s="61"/>
      <c r="T206" s="66"/>
      <c r="U206" s="61" t="s">
        <v>108</v>
      </c>
      <c r="V206" s="66"/>
      <c r="W206" s="61" t="s">
        <v>108</v>
      </c>
      <c r="X206" s="66" t="s">
        <v>14</v>
      </c>
      <c r="Y206" s="66">
        <v>42318</v>
      </c>
      <c r="Z206" s="197" t="s">
        <v>22832</v>
      </c>
      <c r="AA206" s="183" t="s">
        <v>22834</v>
      </c>
      <c r="AB206" s="175" t="s">
        <v>18</v>
      </c>
      <c r="AC206" s="175" t="s">
        <v>18</v>
      </c>
      <c r="AD206" s="12"/>
      <c r="AE206" s="12"/>
      <c r="AF206" s="12"/>
      <c r="AG206" s="12"/>
      <c r="AH206" s="12"/>
      <c r="AI206" s="12"/>
      <c r="AJ206" s="12"/>
      <c r="AK206" s="12"/>
      <c r="AL206" s="12"/>
      <c r="AM206" s="12"/>
      <c r="AN206" s="12"/>
      <c r="AO206" s="12"/>
    </row>
    <row r="207" spans="1:41" ht="14.4">
      <c r="A207" s="239" t="s">
        <v>22835</v>
      </c>
      <c r="B207" s="61" t="s">
        <v>89</v>
      </c>
      <c r="C207" s="66">
        <v>42306</v>
      </c>
      <c r="D207" s="66" t="s">
        <v>1027</v>
      </c>
      <c r="E207" s="185" t="s">
        <v>21703</v>
      </c>
      <c r="F207" s="244" t="s">
        <v>22280</v>
      </c>
      <c r="G207" s="184" t="s">
        <v>22419</v>
      </c>
      <c r="H207" s="175">
        <v>42314</v>
      </c>
      <c r="I207" s="61" t="s">
        <v>18</v>
      </c>
      <c r="J207" s="184" t="s">
        <v>18</v>
      </c>
      <c r="K207" s="330" t="s">
        <v>22837</v>
      </c>
      <c r="L207" s="61" t="s">
        <v>22838</v>
      </c>
      <c r="M207" s="61" t="s">
        <v>132</v>
      </c>
      <c r="N207" s="61"/>
      <c r="O207" s="185" t="s">
        <v>96</v>
      </c>
      <c r="P207" s="406" t="s">
        <v>108</v>
      </c>
      <c r="Q207" s="61" t="s">
        <v>18</v>
      </c>
      <c r="R207" s="61" t="s">
        <v>14</v>
      </c>
      <c r="S207" s="61" t="s">
        <v>108</v>
      </c>
      <c r="T207" s="66" t="s">
        <v>108</v>
      </c>
      <c r="U207" s="61" t="s">
        <v>108</v>
      </c>
      <c r="V207" s="66">
        <v>42314</v>
      </c>
      <c r="W207" s="61" t="s">
        <v>108</v>
      </c>
      <c r="X207" s="66" t="s">
        <v>18</v>
      </c>
      <c r="Y207" s="66">
        <v>42310</v>
      </c>
      <c r="Z207" s="95" t="s">
        <v>22422</v>
      </c>
      <c r="AA207" s="183" t="s">
        <v>97</v>
      </c>
      <c r="AB207" s="175"/>
      <c r="AC207" s="176"/>
      <c r="AD207" s="12"/>
      <c r="AE207" s="12"/>
      <c r="AF207" s="12"/>
      <c r="AG207" s="12"/>
      <c r="AH207" s="12"/>
      <c r="AI207" s="12"/>
      <c r="AJ207" s="12"/>
      <c r="AK207" s="12"/>
      <c r="AL207" s="12"/>
      <c r="AM207" s="12"/>
      <c r="AN207" s="12"/>
      <c r="AO207" s="12"/>
    </row>
    <row r="208" spans="1:41" ht="14.4">
      <c r="A208" s="239" t="s">
        <v>22839</v>
      </c>
      <c r="B208" s="61" t="s">
        <v>89</v>
      </c>
      <c r="C208" s="66">
        <v>42306</v>
      </c>
      <c r="D208" s="66" t="s">
        <v>229</v>
      </c>
      <c r="E208" s="185" t="s">
        <v>23</v>
      </c>
      <c r="F208" s="244" t="s">
        <v>21554</v>
      </c>
      <c r="G208" s="184" t="s">
        <v>23</v>
      </c>
      <c r="H208" s="175"/>
      <c r="I208" s="61"/>
      <c r="J208" s="184"/>
      <c r="K208" s="330" t="s">
        <v>22841</v>
      </c>
      <c r="L208" s="61" t="s">
        <v>22841</v>
      </c>
      <c r="M208" s="61" t="s">
        <v>20</v>
      </c>
      <c r="N208" s="61" t="s">
        <v>22842</v>
      </c>
      <c r="O208" s="185"/>
      <c r="P208" s="406">
        <v>42306</v>
      </c>
      <c r="Q208" s="61"/>
      <c r="R208" s="61"/>
      <c r="S208" s="61"/>
      <c r="T208" s="66"/>
      <c r="U208" s="61" t="s">
        <v>108</v>
      </c>
      <c r="V208" s="66"/>
      <c r="W208" s="61" t="s">
        <v>108</v>
      </c>
      <c r="X208" s="66" t="s">
        <v>18</v>
      </c>
      <c r="Y208" s="66">
        <v>42332</v>
      </c>
      <c r="Z208" s="95" t="s">
        <v>22843</v>
      </c>
      <c r="AA208" s="183"/>
      <c r="AB208" s="175" t="s">
        <v>18</v>
      </c>
      <c r="AC208" s="175" t="s">
        <v>18</v>
      </c>
      <c r="AD208" s="12"/>
      <c r="AE208" s="12"/>
      <c r="AF208" s="12"/>
      <c r="AG208" s="12"/>
      <c r="AH208" s="12"/>
      <c r="AI208" s="12"/>
      <c r="AJ208" s="12"/>
      <c r="AK208" s="12"/>
      <c r="AL208" s="12"/>
      <c r="AM208" s="12"/>
      <c r="AN208" s="12"/>
      <c r="AO208" s="12"/>
    </row>
    <row r="209" spans="1:41" ht="14.4">
      <c r="A209" s="239" t="s">
        <v>22847</v>
      </c>
      <c r="B209" s="61" t="s">
        <v>89</v>
      </c>
      <c r="C209" s="66">
        <v>42306</v>
      </c>
      <c r="D209" s="66" t="s">
        <v>1027</v>
      </c>
      <c r="E209" s="185" t="s">
        <v>21703</v>
      </c>
      <c r="F209" s="244" t="s">
        <v>22280</v>
      </c>
      <c r="G209" s="184" t="s">
        <v>20678</v>
      </c>
      <c r="H209" s="175">
        <v>42314</v>
      </c>
      <c r="I209" s="61" t="s">
        <v>18</v>
      </c>
      <c r="J209" s="184" t="s">
        <v>18</v>
      </c>
      <c r="K209" s="330" t="s">
        <v>745</v>
      </c>
      <c r="L209" s="61" t="s">
        <v>22848</v>
      </c>
      <c r="M209" s="61" t="s">
        <v>13</v>
      </c>
      <c r="N209" s="61" t="s">
        <v>108</v>
      </c>
      <c r="O209" s="185" t="s">
        <v>96</v>
      </c>
      <c r="P209" s="406" t="s">
        <v>108</v>
      </c>
      <c r="Q209" s="61" t="s">
        <v>18</v>
      </c>
      <c r="R209" s="61" t="s">
        <v>14</v>
      </c>
      <c r="S209" s="61" t="s">
        <v>108</v>
      </c>
      <c r="T209" s="66" t="s">
        <v>108</v>
      </c>
      <c r="U209" s="61" t="s">
        <v>108</v>
      </c>
      <c r="V209" s="66">
        <v>42326</v>
      </c>
      <c r="W209" s="61" t="s">
        <v>18</v>
      </c>
      <c r="X209" s="66" t="s">
        <v>18</v>
      </c>
      <c r="Y209" s="66">
        <v>42326</v>
      </c>
      <c r="Z209" s="95" t="s">
        <v>22850</v>
      </c>
      <c r="AA209" s="183" t="s">
        <v>97</v>
      </c>
      <c r="AB209" s="175"/>
      <c r="AC209" s="176"/>
      <c r="AD209" s="12"/>
      <c r="AE209" s="12"/>
      <c r="AF209" s="12"/>
      <c r="AG209" s="12"/>
      <c r="AH209" s="12"/>
      <c r="AI209" s="12"/>
      <c r="AJ209" s="12"/>
      <c r="AK209" s="12"/>
      <c r="AL209" s="12"/>
      <c r="AM209" s="12"/>
      <c r="AN209" s="12"/>
      <c r="AO209" s="12"/>
    </row>
    <row r="210" spans="1:41" ht="14.4">
      <c r="A210" s="239" t="s">
        <v>22851</v>
      </c>
      <c r="B210" s="61" t="s">
        <v>89</v>
      </c>
      <c r="C210" s="66">
        <v>42306</v>
      </c>
      <c r="D210" s="66" t="s">
        <v>1027</v>
      </c>
      <c r="E210" s="185" t="s">
        <v>30</v>
      </c>
      <c r="F210" s="244" t="s">
        <v>21554</v>
      </c>
      <c r="G210" s="184" t="s">
        <v>30</v>
      </c>
      <c r="H210" s="175">
        <v>42318</v>
      </c>
      <c r="I210" s="61"/>
      <c r="J210" s="184"/>
      <c r="K210" s="330" t="s">
        <v>22853</v>
      </c>
      <c r="L210" s="61" t="s">
        <v>22854</v>
      </c>
      <c r="M210" s="61" t="s">
        <v>27</v>
      </c>
      <c r="N210" s="61" t="s">
        <v>22855</v>
      </c>
      <c r="O210" s="185" t="s">
        <v>28</v>
      </c>
      <c r="P210" s="406"/>
      <c r="Q210" s="61"/>
      <c r="R210" s="61"/>
      <c r="S210" s="61"/>
      <c r="T210" s="66"/>
      <c r="U210" s="61" t="s">
        <v>108</v>
      </c>
      <c r="V210" s="66"/>
      <c r="W210" s="61" t="s">
        <v>108</v>
      </c>
      <c r="X210" s="66" t="s">
        <v>14</v>
      </c>
      <c r="Y210" s="66">
        <v>42307</v>
      </c>
      <c r="Z210" s="95" t="s">
        <v>22858</v>
      </c>
      <c r="AA210" s="183"/>
      <c r="AB210" s="175" t="s">
        <v>18</v>
      </c>
      <c r="AC210" s="176" t="s">
        <v>18</v>
      </c>
      <c r="AD210" s="12"/>
      <c r="AE210" s="12"/>
      <c r="AF210" s="12"/>
      <c r="AG210" s="12"/>
      <c r="AH210" s="12"/>
      <c r="AI210" s="12"/>
      <c r="AJ210" s="12"/>
      <c r="AK210" s="12"/>
      <c r="AL210" s="12"/>
      <c r="AM210" s="12"/>
      <c r="AN210" s="12"/>
      <c r="AO210" s="12"/>
    </row>
    <row r="211" spans="1:41" ht="14.4">
      <c r="A211" s="239" t="s">
        <v>22860</v>
      </c>
      <c r="B211" s="61" t="s">
        <v>89</v>
      </c>
      <c r="C211" s="66">
        <v>42306</v>
      </c>
      <c r="D211" s="66" t="s">
        <v>1027</v>
      </c>
      <c r="E211" s="185" t="s">
        <v>30</v>
      </c>
      <c r="F211" s="244" t="s">
        <v>21554</v>
      </c>
      <c r="G211" s="184" t="s">
        <v>30</v>
      </c>
      <c r="H211" s="175">
        <v>42318</v>
      </c>
      <c r="I211" s="61"/>
      <c r="J211" s="184"/>
      <c r="K211" s="330" t="s">
        <v>22861</v>
      </c>
      <c r="L211" s="61"/>
      <c r="M211" s="61" t="s">
        <v>189</v>
      </c>
      <c r="N211" s="61" t="s">
        <v>22862</v>
      </c>
      <c r="O211" s="185"/>
      <c r="P211" s="406">
        <v>42311</v>
      </c>
      <c r="Q211" s="61"/>
      <c r="R211" s="61"/>
      <c r="S211" s="61"/>
      <c r="T211" s="66"/>
      <c r="U211" s="61" t="s">
        <v>108</v>
      </c>
      <c r="V211" s="66"/>
      <c r="W211" s="61" t="s">
        <v>108</v>
      </c>
      <c r="X211" s="66" t="s">
        <v>18</v>
      </c>
      <c r="Y211" s="66">
        <v>42312</v>
      </c>
      <c r="Z211" s="95" t="s">
        <v>22864</v>
      </c>
      <c r="AA211" s="183"/>
      <c r="AB211" s="175" t="s">
        <v>18</v>
      </c>
      <c r="AC211" s="175" t="s">
        <v>18</v>
      </c>
      <c r="AD211" s="12"/>
      <c r="AE211" s="12"/>
      <c r="AF211" s="12"/>
      <c r="AG211" s="12"/>
      <c r="AH211" s="12"/>
      <c r="AI211" s="12"/>
      <c r="AJ211" s="12"/>
      <c r="AK211" s="12"/>
      <c r="AL211" s="12"/>
      <c r="AM211" s="12"/>
      <c r="AN211" s="12"/>
      <c r="AO211" s="12"/>
    </row>
    <row r="212" spans="1:41" ht="14.4">
      <c r="A212" s="239" t="s">
        <v>22865</v>
      </c>
      <c r="B212" s="61" t="s">
        <v>89</v>
      </c>
      <c r="C212" s="66">
        <v>42307</v>
      </c>
      <c r="D212" s="66" t="s">
        <v>229</v>
      </c>
      <c r="E212" s="185" t="s">
        <v>30</v>
      </c>
      <c r="F212" s="244" t="s">
        <v>21554</v>
      </c>
      <c r="G212" s="184" t="s">
        <v>30</v>
      </c>
      <c r="H212" s="175">
        <v>42319</v>
      </c>
      <c r="I212" s="61"/>
      <c r="J212" s="184"/>
      <c r="K212" s="330" t="s">
        <v>22867</v>
      </c>
      <c r="L212" s="61"/>
      <c r="M212" s="61" t="s">
        <v>271</v>
      </c>
      <c r="N212" s="61" t="s">
        <v>22868</v>
      </c>
      <c r="O212" s="185" t="s">
        <v>17</v>
      </c>
      <c r="P212" s="406"/>
      <c r="Q212" s="61"/>
      <c r="R212" s="61"/>
      <c r="S212" s="61"/>
      <c r="T212" s="66"/>
      <c r="U212" s="61" t="s">
        <v>108</v>
      </c>
      <c r="V212" s="66"/>
      <c r="W212" s="61" t="s">
        <v>108</v>
      </c>
      <c r="X212" s="66" t="s">
        <v>18</v>
      </c>
      <c r="Y212" s="66">
        <v>42307</v>
      </c>
      <c r="Z212" s="95" t="s">
        <v>22870</v>
      </c>
      <c r="AA212" s="183"/>
      <c r="AB212" s="175" t="s">
        <v>18</v>
      </c>
      <c r="AC212" s="176" t="s">
        <v>18</v>
      </c>
      <c r="AD212" s="12"/>
      <c r="AE212" s="12"/>
      <c r="AF212" s="12"/>
      <c r="AG212" s="12"/>
      <c r="AH212" s="12"/>
      <c r="AI212" s="12"/>
      <c r="AJ212" s="12"/>
      <c r="AK212" s="12"/>
      <c r="AL212" s="12"/>
      <c r="AM212" s="12"/>
      <c r="AN212" s="12"/>
      <c r="AO212" s="12"/>
    </row>
    <row r="213" spans="1:41" ht="14.4">
      <c r="A213" s="239" t="s">
        <v>22872</v>
      </c>
      <c r="B213" s="356" t="s">
        <v>89</v>
      </c>
      <c r="C213" s="66">
        <v>42296</v>
      </c>
      <c r="D213" s="66" t="s">
        <v>1027</v>
      </c>
      <c r="E213" s="185" t="s">
        <v>112</v>
      </c>
      <c r="F213" s="244" t="s">
        <v>21600</v>
      </c>
      <c r="G213" s="184" t="s">
        <v>112</v>
      </c>
      <c r="H213" s="175"/>
      <c r="I213" s="61" t="s">
        <v>18</v>
      </c>
      <c r="J213" s="184" t="s">
        <v>14</v>
      </c>
      <c r="K213" s="330" t="s">
        <v>22875</v>
      </c>
      <c r="L213" s="61" t="s">
        <v>22876</v>
      </c>
      <c r="M213" s="61" t="s">
        <v>44</v>
      </c>
      <c r="N213" s="61" t="s">
        <v>22877</v>
      </c>
      <c r="O213" s="185" t="s">
        <v>116</v>
      </c>
      <c r="P213" s="406">
        <v>42299</v>
      </c>
      <c r="Q213" s="61"/>
      <c r="R213" s="61"/>
      <c r="S213" s="61"/>
      <c r="T213" s="66"/>
      <c r="U213" s="61" t="s">
        <v>108</v>
      </c>
      <c r="V213" s="66"/>
      <c r="W213" s="61" t="s">
        <v>108</v>
      </c>
      <c r="X213" s="66"/>
      <c r="Y213" s="66">
        <v>42296</v>
      </c>
      <c r="Z213" s="95" t="s">
        <v>21631</v>
      </c>
      <c r="AA213" s="183"/>
      <c r="AB213" s="175"/>
      <c r="AC213" s="176"/>
      <c r="AD213" s="12"/>
      <c r="AE213" s="12"/>
      <c r="AF213" s="12"/>
      <c r="AG213" s="12"/>
      <c r="AH213" s="12"/>
      <c r="AI213" s="12"/>
      <c r="AJ213" s="12"/>
      <c r="AK213" s="12"/>
      <c r="AL213" s="12"/>
      <c r="AM213" s="12"/>
      <c r="AN213" s="12"/>
      <c r="AO213" s="12"/>
    </row>
    <row r="214" spans="1:41" ht="14.4">
      <c r="A214" s="239" t="s">
        <v>22880</v>
      </c>
      <c r="B214" s="356" t="s">
        <v>89</v>
      </c>
      <c r="C214" s="66">
        <v>42296</v>
      </c>
      <c r="D214" s="66" t="s">
        <v>1027</v>
      </c>
      <c r="E214" s="185" t="s">
        <v>112</v>
      </c>
      <c r="F214" s="244" t="s">
        <v>21600</v>
      </c>
      <c r="G214" s="184" t="s">
        <v>112</v>
      </c>
      <c r="H214" s="175"/>
      <c r="I214" s="61" t="s">
        <v>18</v>
      </c>
      <c r="J214" s="184" t="s">
        <v>14</v>
      </c>
      <c r="K214" s="330" t="s">
        <v>22882</v>
      </c>
      <c r="L214" s="61" t="s">
        <v>22883</v>
      </c>
      <c r="M214" s="61"/>
      <c r="N214" s="61"/>
      <c r="O214" s="185" t="s">
        <v>116</v>
      </c>
      <c r="P214" s="406">
        <v>42299</v>
      </c>
      <c r="Q214" s="61"/>
      <c r="R214" s="61"/>
      <c r="S214" s="61"/>
      <c r="T214" s="66"/>
      <c r="U214" s="61" t="s">
        <v>108</v>
      </c>
      <c r="V214" s="66"/>
      <c r="W214" s="61" t="s">
        <v>108</v>
      </c>
      <c r="X214" s="66"/>
      <c r="Y214" s="66">
        <v>42296</v>
      </c>
      <c r="Z214" s="95" t="s">
        <v>21631</v>
      </c>
      <c r="AA214" s="183"/>
      <c r="AB214" s="175"/>
      <c r="AC214" s="176"/>
      <c r="AD214" s="12"/>
      <c r="AE214" s="12"/>
      <c r="AF214" s="12"/>
      <c r="AG214" s="12"/>
      <c r="AH214" s="12"/>
      <c r="AI214" s="12"/>
      <c r="AJ214" s="12"/>
      <c r="AK214" s="12"/>
      <c r="AL214" s="12"/>
      <c r="AM214" s="12"/>
      <c r="AN214" s="12"/>
      <c r="AO214" s="12"/>
    </row>
    <row r="215" spans="1:41" ht="14.4">
      <c r="A215" s="239" t="s">
        <v>22885</v>
      </c>
      <c r="B215" s="356" t="s">
        <v>89</v>
      </c>
      <c r="C215" s="66">
        <v>42296</v>
      </c>
      <c r="D215" s="66" t="s">
        <v>1027</v>
      </c>
      <c r="E215" s="185" t="s">
        <v>112</v>
      </c>
      <c r="F215" s="244" t="s">
        <v>21600</v>
      </c>
      <c r="G215" s="184" t="s">
        <v>112</v>
      </c>
      <c r="H215" s="175"/>
      <c r="I215" s="61" t="s">
        <v>18</v>
      </c>
      <c r="J215" s="184" t="s">
        <v>14</v>
      </c>
      <c r="K215" s="330" t="s">
        <v>22886</v>
      </c>
      <c r="L215" s="61" t="s">
        <v>6757</v>
      </c>
      <c r="M215" s="61" t="s">
        <v>37</v>
      </c>
      <c r="N215" s="61" t="s">
        <v>22888</v>
      </c>
      <c r="O215" s="185" t="s">
        <v>96</v>
      </c>
      <c r="P215" s="406"/>
      <c r="Q215" s="61"/>
      <c r="R215" s="61"/>
      <c r="S215" s="61"/>
      <c r="T215" s="66"/>
      <c r="U215" s="61" t="s">
        <v>108</v>
      </c>
      <c r="V215" s="66"/>
      <c r="W215" s="61" t="s">
        <v>108</v>
      </c>
      <c r="X215" s="66" t="s">
        <v>18</v>
      </c>
      <c r="Y215" s="66" t="s">
        <v>22890</v>
      </c>
      <c r="Z215" s="95" t="s">
        <v>22891</v>
      </c>
      <c r="AA215" s="183"/>
      <c r="AB215" s="175"/>
      <c r="AC215" s="176"/>
      <c r="AD215" s="12"/>
      <c r="AE215" s="12"/>
      <c r="AF215" s="12"/>
      <c r="AG215" s="12"/>
      <c r="AH215" s="12"/>
      <c r="AI215" s="12"/>
      <c r="AJ215" s="12"/>
      <c r="AK215" s="12"/>
      <c r="AL215" s="12"/>
      <c r="AM215" s="12"/>
      <c r="AN215" s="12"/>
      <c r="AO215" s="12"/>
    </row>
    <row r="216" spans="1:41" ht="14.4">
      <c r="A216" s="239" t="s">
        <v>22892</v>
      </c>
      <c r="B216" s="356" t="s">
        <v>89</v>
      </c>
      <c r="C216" s="66">
        <v>42296</v>
      </c>
      <c r="D216" s="66" t="s">
        <v>1027</v>
      </c>
      <c r="E216" s="185" t="s">
        <v>112</v>
      </c>
      <c r="F216" s="244" t="s">
        <v>21600</v>
      </c>
      <c r="G216" s="184" t="s">
        <v>112</v>
      </c>
      <c r="H216" s="175"/>
      <c r="I216" s="61" t="s">
        <v>18</v>
      </c>
      <c r="J216" s="184" t="s">
        <v>14</v>
      </c>
      <c r="K216" s="330" t="s">
        <v>22042</v>
      </c>
      <c r="L216" s="61" t="s">
        <v>22893</v>
      </c>
      <c r="M216" s="61" t="s">
        <v>20</v>
      </c>
      <c r="N216" s="61" t="s">
        <v>22894</v>
      </c>
      <c r="O216" s="185" t="s">
        <v>116</v>
      </c>
      <c r="P216" s="406"/>
      <c r="Q216" s="61"/>
      <c r="R216" s="61"/>
      <c r="S216" s="61"/>
      <c r="T216" s="66"/>
      <c r="U216" s="61" t="s">
        <v>108</v>
      </c>
      <c r="V216" s="66"/>
      <c r="W216" s="61" t="s">
        <v>108</v>
      </c>
      <c r="X216" s="66" t="s">
        <v>18</v>
      </c>
      <c r="Y216" s="66">
        <v>42299</v>
      </c>
      <c r="Z216" s="95" t="s">
        <v>22891</v>
      </c>
      <c r="AA216" s="183"/>
      <c r="AB216" s="175"/>
      <c r="AC216" s="176"/>
      <c r="AD216" s="12"/>
      <c r="AE216" s="12"/>
      <c r="AF216" s="12"/>
      <c r="AG216" s="12"/>
      <c r="AH216" s="12"/>
      <c r="AI216" s="12"/>
      <c r="AJ216" s="12"/>
      <c r="AK216" s="12"/>
      <c r="AL216" s="12"/>
      <c r="AM216" s="12"/>
      <c r="AN216" s="12"/>
      <c r="AO216" s="12"/>
    </row>
    <row r="217" spans="1:41" ht="14.4">
      <c r="A217" s="239" t="s">
        <v>22896</v>
      </c>
      <c r="B217" s="356" t="s">
        <v>89</v>
      </c>
      <c r="C217" s="66">
        <v>42303</v>
      </c>
      <c r="D217" s="66" t="s">
        <v>1027</v>
      </c>
      <c r="E217" s="185" t="s">
        <v>112</v>
      </c>
      <c r="F217" s="244" t="s">
        <v>21600</v>
      </c>
      <c r="G217" s="184" t="s">
        <v>112</v>
      </c>
      <c r="H217" s="175"/>
      <c r="I217" s="61" t="s">
        <v>18</v>
      </c>
      <c r="J217" s="184" t="s">
        <v>14</v>
      </c>
      <c r="K217" s="330" t="s">
        <v>9742</v>
      </c>
      <c r="L217" s="61" t="s">
        <v>22897</v>
      </c>
      <c r="M217" s="61" t="s">
        <v>29</v>
      </c>
      <c r="N217" s="61" t="s">
        <v>22899</v>
      </c>
      <c r="O217" s="185" t="s">
        <v>116</v>
      </c>
      <c r="P217" s="406">
        <v>42304</v>
      </c>
      <c r="Q217" s="61"/>
      <c r="R217" s="61"/>
      <c r="S217" s="61"/>
      <c r="T217" s="66"/>
      <c r="U217" s="61" t="s">
        <v>108</v>
      </c>
      <c r="V217" s="66"/>
      <c r="W217" s="61" t="s">
        <v>108</v>
      </c>
      <c r="X217" s="66"/>
      <c r="Y217" s="66">
        <v>42662</v>
      </c>
      <c r="Z217" s="95" t="s">
        <v>21631</v>
      </c>
      <c r="AA217" s="183"/>
      <c r="AB217" s="175"/>
      <c r="AC217" s="176"/>
      <c r="AD217" s="12"/>
      <c r="AE217" s="12"/>
      <c r="AF217" s="12"/>
      <c r="AG217" s="12"/>
      <c r="AH217" s="12"/>
      <c r="AI217" s="12"/>
      <c r="AJ217" s="12"/>
      <c r="AK217" s="12"/>
      <c r="AL217" s="12"/>
      <c r="AM217" s="12"/>
      <c r="AN217" s="12"/>
      <c r="AO217" s="12"/>
    </row>
    <row r="218" spans="1:41" ht="14.4">
      <c r="A218" s="239" t="s">
        <v>22901</v>
      </c>
      <c r="B218" s="356" t="s">
        <v>89</v>
      </c>
      <c r="C218" s="66">
        <v>42303</v>
      </c>
      <c r="D218" s="66" t="s">
        <v>1027</v>
      </c>
      <c r="E218" s="185" t="s">
        <v>112</v>
      </c>
      <c r="F218" s="244" t="s">
        <v>21600</v>
      </c>
      <c r="G218" s="184" t="s">
        <v>112</v>
      </c>
      <c r="H218" s="175"/>
      <c r="I218" s="61" t="s">
        <v>18</v>
      </c>
      <c r="J218" s="184" t="s">
        <v>14</v>
      </c>
      <c r="K218" s="330" t="s">
        <v>22882</v>
      </c>
      <c r="L218" s="61" t="s">
        <v>22745</v>
      </c>
      <c r="M218" s="61"/>
      <c r="N218" s="61">
        <v>201500371208</v>
      </c>
      <c r="O218" s="185" t="s">
        <v>116</v>
      </c>
      <c r="P218" s="406"/>
      <c r="Q218" s="61"/>
      <c r="R218" s="61"/>
      <c r="S218" s="61"/>
      <c r="T218" s="66" t="s">
        <v>14</v>
      </c>
      <c r="U218" s="61" t="s">
        <v>108</v>
      </c>
      <c r="V218" s="66"/>
      <c r="W218" s="61" t="s">
        <v>108</v>
      </c>
      <c r="X218" s="66" t="s">
        <v>18</v>
      </c>
      <c r="Y218" s="66">
        <v>42304</v>
      </c>
      <c r="Z218" s="95" t="s">
        <v>22903</v>
      </c>
      <c r="AA218" s="183"/>
      <c r="AB218" s="175"/>
      <c r="AC218" s="176"/>
      <c r="AD218" s="12"/>
      <c r="AE218" s="12"/>
      <c r="AF218" s="12"/>
      <c r="AG218" s="12"/>
      <c r="AH218" s="12"/>
      <c r="AI218" s="12"/>
      <c r="AJ218" s="12"/>
      <c r="AK218" s="12"/>
      <c r="AL218" s="12"/>
      <c r="AM218" s="12"/>
      <c r="AN218" s="12"/>
      <c r="AO218" s="12"/>
    </row>
    <row r="219" spans="1:41" ht="14.4">
      <c r="A219" s="239" t="s">
        <v>22904</v>
      </c>
      <c r="B219" s="61" t="s">
        <v>89</v>
      </c>
      <c r="C219" s="66">
        <v>42305</v>
      </c>
      <c r="D219" s="66" t="s">
        <v>1027</v>
      </c>
      <c r="E219" s="185" t="s">
        <v>112</v>
      </c>
      <c r="F219" s="244" t="s">
        <v>5411</v>
      </c>
      <c r="G219" s="184" t="s">
        <v>4968</v>
      </c>
      <c r="H219" s="175">
        <v>42314</v>
      </c>
      <c r="I219" s="61" t="s">
        <v>18</v>
      </c>
      <c r="J219" s="184" t="s">
        <v>14</v>
      </c>
      <c r="K219" s="330" t="s">
        <v>21898</v>
      </c>
      <c r="L219" s="61" t="s">
        <v>1430</v>
      </c>
      <c r="M219" s="61" t="s">
        <v>22</v>
      </c>
      <c r="N219" s="61">
        <v>20150204564</v>
      </c>
      <c r="O219" s="185" t="s">
        <v>116</v>
      </c>
      <c r="P219" s="406">
        <v>42307</v>
      </c>
      <c r="Q219" s="61" t="s">
        <v>18</v>
      </c>
      <c r="R219" s="61" t="s">
        <v>14</v>
      </c>
      <c r="S219" s="61" t="s">
        <v>14</v>
      </c>
      <c r="T219" s="66" t="s">
        <v>108</v>
      </c>
      <c r="U219" s="61" t="s">
        <v>108</v>
      </c>
      <c r="V219" s="66">
        <v>42318</v>
      </c>
      <c r="W219" s="61" t="s">
        <v>108</v>
      </c>
      <c r="X219" s="66" t="s">
        <v>18</v>
      </c>
      <c r="Y219" s="66">
        <v>42318</v>
      </c>
      <c r="Z219" s="95" t="s">
        <v>22908</v>
      </c>
      <c r="AA219" s="183" t="s">
        <v>97</v>
      </c>
      <c r="AB219" s="175"/>
      <c r="AC219" s="176"/>
      <c r="AD219" s="12"/>
      <c r="AE219" s="12"/>
      <c r="AF219" s="12"/>
      <c r="AG219" s="12"/>
      <c r="AH219" s="12"/>
      <c r="AI219" s="12"/>
      <c r="AJ219" s="12"/>
      <c r="AK219" s="12"/>
      <c r="AL219" s="12"/>
      <c r="AM219" s="12"/>
      <c r="AN219" s="12"/>
      <c r="AO219" s="12"/>
    </row>
    <row r="220" spans="1:41" ht="14.4">
      <c r="A220" s="239" t="s">
        <v>22910</v>
      </c>
      <c r="B220" s="61" t="s">
        <v>89</v>
      </c>
      <c r="C220" s="66">
        <v>42307</v>
      </c>
      <c r="D220" s="66" t="s">
        <v>229</v>
      </c>
      <c r="E220" s="185" t="s">
        <v>30</v>
      </c>
      <c r="F220" s="244" t="s">
        <v>21554</v>
      </c>
      <c r="G220" s="184" t="s">
        <v>30</v>
      </c>
      <c r="H220" s="175">
        <v>42319</v>
      </c>
      <c r="I220" s="61"/>
      <c r="J220" s="184"/>
      <c r="K220" s="330" t="s">
        <v>22912</v>
      </c>
      <c r="L220" s="61"/>
      <c r="M220" s="61" t="s">
        <v>114</v>
      </c>
      <c r="N220" s="61" t="s">
        <v>22582</v>
      </c>
      <c r="O220" s="185" t="s">
        <v>17</v>
      </c>
      <c r="P220" s="406"/>
      <c r="Q220" s="61"/>
      <c r="R220" s="61"/>
      <c r="S220" s="61"/>
      <c r="T220" s="66"/>
      <c r="U220" s="61" t="s">
        <v>108</v>
      </c>
      <c r="V220" s="66"/>
      <c r="W220" s="61" t="s">
        <v>108</v>
      </c>
      <c r="X220" s="66" t="s">
        <v>18</v>
      </c>
      <c r="Y220" s="66">
        <v>42307</v>
      </c>
      <c r="Z220" s="95" t="s">
        <v>22913</v>
      </c>
      <c r="AA220" s="183"/>
      <c r="AB220" s="175" t="s">
        <v>18</v>
      </c>
      <c r="AC220" s="176" t="s">
        <v>18</v>
      </c>
      <c r="AD220" s="12"/>
      <c r="AE220" s="12"/>
      <c r="AF220" s="12"/>
      <c r="AG220" s="12"/>
      <c r="AH220" s="12"/>
      <c r="AI220" s="12"/>
      <c r="AJ220" s="12"/>
      <c r="AK220" s="12"/>
      <c r="AL220" s="12"/>
      <c r="AM220" s="12"/>
      <c r="AN220" s="12"/>
      <c r="AO220" s="12"/>
    </row>
    <row r="221" spans="1:41" ht="14.4">
      <c r="A221" s="239" t="s">
        <v>22915</v>
      </c>
      <c r="B221" s="61" t="s">
        <v>89</v>
      </c>
      <c r="C221" s="66">
        <v>42305</v>
      </c>
      <c r="D221" s="66" t="s">
        <v>1027</v>
      </c>
      <c r="E221" s="185" t="s">
        <v>43</v>
      </c>
      <c r="F221" s="244" t="s">
        <v>21554</v>
      </c>
      <c r="G221" s="184" t="s">
        <v>43</v>
      </c>
      <c r="H221" s="175">
        <v>42316</v>
      </c>
      <c r="I221" s="61" t="s">
        <v>18</v>
      </c>
      <c r="J221" s="184" t="s">
        <v>18</v>
      </c>
      <c r="K221" s="330" t="s">
        <v>745</v>
      </c>
      <c r="L221" s="61" t="s">
        <v>22916</v>
      </c>
      <c r="M221" s="61"/>
      <c r="N221" s="61" t="s">
        <v>22917</v>
      </c>
      <c r="O221" s="185" t="s">
        <v>17</v>
      </c>
      <c r="P221" s="406"/>
      <c r="Q221" s="61"/>
      <c r="R221" s="61"/>
      <c r="S221" s="61"/>
      <c r="T221" s="66"/>
      <c r="U221" s="61" t="s">
        <v>108</v>
      </c>
      <c r="V221" s="66"/>
      <c r="W221" s="61" t="s">
        <v>108</v>
      </c>
      <c r="X221" s="66" t="s">
        <v>18</v>
      </c>
      <c r="Y221" s="66">
        <v>42307</v>
      </c>
      <c r="Z221" s="95" t="s">
        <v>22918</v>
      </c>
      <c r="AA221" s="183" t="s">
        <v>22918</v>
      </c>
      <c r="AB221" s="175" t="s">
        <v>18</v>
      </c>
      <c r="AC221" s="176" t="s">
        <v>18</v>
      </c>
      <c r="AD221" s="12"/>
      <c r="AE221" s="12"/>
      <c r="AF221" s="12"/>
      <c r="AG221" s="12"/>
      <c r="AH221" s="12"/>
      <c r="AI221" s="12"/>
      <c r="AJ221" s="12"/>
      <c r="AK221" s="12"/>
      <c r="AL221" s="12"/>
      <c r="AM221" s="12"/>
      <c r="AN221" s="12"/>
      <c r="AO221" s="12"/>
    </row>
    <row r="222" spans="1:41" ht="14.4">
      <c r="A222" s="239" t="s">
        <v>22920</v>
      </c>
      <c r="B222" s="61" t="s">
        <v>89</v>
      </c>
      <c r="C222" s="66">
        <v>42307</v>
      </c>
      <c r="D222" s="66" t="s">
        <v>1027</v>
      </c>
      <c r="E222" s="185" t="s">
        <v>21703</v>
      </c>
      <c r="F222" s="244" t="s">
        <v>21940</v>
      </c>
      <c r="G222" s="184" t="s">
        <v>4289</v>
      </c>
      <c r="H222" s="175" t="s">
        <v>108</v>
      </c>
      <c r="I222" s="61" t="s">
        <v>108</v>
      </c>
      <c r="J222" s="184" t="s">
        <v>108</v>
      </c>
      <c r="K222" s="330" t="s">
        <v>1230</v>
      </c>
      <c r="L222" s="61" t="s">
        <v>22921</v>
      </c>
      <c r="M222" s="61" t="s">
        <v>39</v>
      </c>
      <c r="N222" s="61" t="s">
        <v>21684</v>
      </c>
      <c r="O222" s="185" t="s">
        <v>96</v>
      </c>
      <c r="P222" s="406" t="s">
        <v>108</v>
      </c>
      <c r="Q222" s="61" t="s">
        <v>108</v>
      </c>
      <c r="R222" s="61" t="s">
        <v>108</v>
      </c>
      <c r="S222" s="61" t="s">
        <v>108</v>
      </c>
      <c r="T222" s="66" t="s">
        <v>108</v>
      </c>
      <c r="U222" s="61" t="s">
        <v>108</v>
      </c>
      <c r="V222" s="66" t="s">
        <v>108</v>
      </c>
      <c r="W222" s="61" t="s">
        <v>108</v>
      </c>
      <c r="X222" s="66" t="s">
        <v>14</v>
      </c>
      <c r="Y222" s="66">
        <v>42313</v>
      </c>
      <c r="Z222" s="95" t="s">
        <v>22923</v>
      </c>
      <c r="AA222" s="183" t="s">
        <v>633</v>
      </c>
      <c r="AB222" s="175"/>
      <c r="AC222" s="176"/>
      <c r="AD222" s="12"/>
      <c r="AE222" s="12"/>
      <c r="AF222" s="12"/>
      <c r="AG222" s="12"/>
      <c r="AH222" s="12"/>
      <c r="AI222" s="12"/>
      <c r="AJ222" s="12"/>
      <c r="AK222" s="12"/>
      <c r="AL222" s="12"/>
      <c r="AM222" s="12"/>
      <c r="AN222" s="12"/>
      <c r="AO222" s="12"/>
    </row>
    <row r="223" spans="1:41" ht="14.4">
      <c r="A223" s="239" t="s">
        <v>22926</v>
      </c>
      <c r="B223" s="61" t="s">
        <v>89</v>
      </c>
      <c r="C223" s="66">
        <v>42296</v>
      </c>
      <c r="D223" s="66" t="s">
        <v>1027</v>
      </c>
      <c r="E223" s="185" t="s">
        <v>112</v>
      </c>
      <c r="F223" s="244" t="s">
        <v>21600</v>
      </c>
      <c r="G223" s="184" t="s">
        <v>112</v>
      </c>
      <c r="H223" s="175"/>
      <c r="I223" s="61" t="s">
        <v>18</v>
      </c>
      <c r="J223" s="184" t="s">
        <v>14</v>
      </c>
      <c r="K223" s="330" t="s">
        <v>302</v>
      </c>
      <c r="L223" s="61" t="s">
        <v>22928</v>
      </c>
      <c r="M223" s="61" t="s">
        <v>37</v>
      </c>
      <c r="N223" s="61" t="s">
        <v>22929</v>
      </c>
      <c r="O223" s="185" t="s">
        <v>116</v>
      </c>
      <c r="P223" s="406">
        <v>42299</v>
      </c>
      <c r="Q223" s="61"/>
      <c r="R223" s="61"/>
      <c r="S223" s="61"/>
      <c r="T223" s="66"/>
      <c r="U223" s="61" t="s">
        <v>108</v>
      </c>
      <c r="V223" s="66"/>
      <c r="W223" s="61" t="s">
        <v>108</v>
      </c>
      <c r="X223" s="66"/>
      <c r="Y223" s="66">
        <v>42305</v>
      </c>
      <c r="Z223" s="95" t="s">
        <v>21631</v>
      </c>
      <c r="AA223" s="183"/>
      <c r="AB223" s="175"/>
      <c r="AC223" s="176"/>
      <c r="AD223" s="12"/>
      <c r="AE223" s="12"/>
      <c r="AF223" s="12"/>
      <c r="AG223" s="12"/>
      <c r="AH223" s="12"/>
      <c r="AI223" s="12"/>
      <c r="AJ223" s="12"/>
      <c r="AK223" s="12"/>
      <c r="AL223" s="12"/>
      <c r="AM223" s="12"/>
      <c r="AN223" s="12"/>
      <c r="AO223" s="12"/>
    </row>
    <row r="224" spans="1:41" ht="14.4">
      <c r="A224" s="239" t="s">
        <v>22931</v>
      </c>
      <c r="B224" s="61" t="s">
        <v>89</v>
      </c>
      <c r="C224" s="66">
        <v>42310</v>
      </c>
      <c r="D224" s="66" t="s">
        <v>1027</v>
      </c>
      <c r="E224" s="185" t="s">
        <v>21703</v>
      </c>
      <c r="F224" s="244" t="s">
        <v>4288</v>
      </c>
      <c r="G224" s="184" t="s">
        <v>4289</v>
      </c>
      <c r="H224" s="175">
        <v>42314</v>
      </c>
      <c r="I224" s="61" t="s">
        <v>18</v>
      </c>
      <c r="J224" s="184" t="s">
        <v>18</v>
      </c>
      <c r="K224" s="330" t="s">
        <v>3914</v>
      </c>
      <c r="L224" s="61" t="s">
        <v>22932</v>
      </c>
      <c r="M224" s="61" t="s">
        <v>39</v>
      </c>
      <c r="N224" s="61"/>
      <c r="O224" s="185" t="s">
        <v>96</v>
      </c>
      <c r="P224" s="406" t="s">
        <v>108</v>
      </c>
      <c r="Q224" s="61" t="s">
        <v>108</v>
      </c>
      <c r="R224" s="61" t="s">
        <v>108</v>
      </c>
      <c r="S224" s="61" t="s">
        <v>108</v>
      </c>
      <c r="T224" s="66" t="s">
        <v>108</v>
      </c>
      <c r="U224" s="61" t="s">
        <v>108</v>
      </c>
      <c r="V224" s="66">
        <v>42321</v>
      </c>
      <c r="W224" s="61" t="s">
        <v>108</v>
      </c>
      <c r="X224" s="66" t="s">
        <v>18</v>
      </c>
      <c r="Y224" s="66">
        <v>42326</v>
      </c>
      <c r="Z224" s="95" t="s">
        <v>22934</v>
      </c>
      <c r="AA224" s="183" t="s">
        <v>97</v>
      </c>
      <c r="AB224" s="175"/>
      <c r="AC224" s="176"/>
      <c r="AD224" s="12"/>
      <c r="AE224" s="12"/>
      <c r="AF224" s="12"/>
      <c r="AG224" s="12"/>
      <c r="AH224" s="12"/>
      <c r="AI224" s="12"/>
      <c r="AJ224" s="12"/>
      <c r="AK224" s="12"/>
      <c r="AL224" s="12"/>
      <c r="AM224" s="12"/>
      <c r="AN224" s="12"/>
      <c r="AO224" s="12"/>
    </row>
    <row r="225" spans="1:41" ht="14.4">
      <c r="A225" s="239" t="s">
        <v>22937</v>
      </c>
      <c r="B225" s="61" t="s">
        <v>89</v>
      </c>
      <c r="C225" s="66">
        <v>42307</v>
      </c>
      <c r="D225" s="66" t="s">
        <v>1027</v>
      </c>
      <c r="E225" s="185" t="s">
        <v>30</v>
      </c>
      <c r="F225" s="244" t="s">
        <v>21554</v>
      </c>
      <c r="G225" s="184" t="s">
        <v>30</v>
      </c>
      <c r="H225" s="175">
        <v>42321</v>
      </c>
      <c r="I225" s="61"/>
      <c r="J225" s="184"/>
      <c r="K225" s="330" t="s">
        <v>745</v>
      </c>
      <c r="L225" s="61" t="s">
        <v>22938</v>
      </c>
      <c r="M225" s="61"/>
      <c r="N225" s="61"/>
      <c r="O225" s="185"/>
      <c r="P225" s="406"/>
      <c r="Q225" s="61"/>
      <c r="R225" s="61"/>
      <c r="S225" s="61"/>
      <c r="T225" s="66"/>
      <c r="U225" s="61" t="s">
        <v>108</v>
      </c>
      <c r="V225" s="66"/>
      <c r="W225" s="61" t="s">
        <v>108</v>
      </c>
      <c r="X225" s="66" t="s">
        <v>14</v>
      </c>
      <c r="Y225" s="66">
        <v>42310</v>
      </c>
      <c r="Z225" s="95" t="s">
        <v>21649</v>
      </c>
      <c r="AA225" s="183"/>
      <c r="AB225" s="175" t="s">
        <v>18</v>
      </c>
      <c r="AC225" s="175" t="s">
        <v>18</v>
      </c>
      <c r="AD225" s="12"/>
      <c r="AE225" s="12"/>
      <c r="AF225" s="12"/>
      <c r="AG225" s="12"/>
      <c r="AH225" s="12"/>
      <c r="AI225" s="12"/>
      <c r="AJ225" s="12"/>
      <c r="AK225" s="12"/>
      <c r="AL225" s="12"/>
      <c r="AM225" s="12"/>
      <c r="AN225" s="12"/>
      <c r="AO225" s="12"/>
    </row>
    <row r="226" spans="1:41" ht="14.4">
      <c r="A226" s="239" t="s">
        <v>22940</v>
      </c>
      <c r="B226" s="61" t="s">
        <v>89</v>
      </c>
      <c r="C226" s="66">
        <v>42310</v>
      </c>
      <c r="D226" s="66" t="s">
        <v>229</v>
      </c>
      <c r="E226" s="185" t="s">
        <v>43</v>
      </c>
      <c r="F226" s="244" t="s">
        <v>21554</v>
      </c>
      <c r="G226" s="184" t="s">
        <v>43</v>
      </c>
      <c r="H226" s="175">
        <v>42310</v>
      </c>
      <c r="I226" s="61" t="s">
        <v>18</v>
      </c>
      <c r="J226" s="184" t="s">
        <v>14</v>
      </c>
      <c r="K226" s="330" t="s">
        <v>22941</v>
      </c>
      <c r="L226" s="61" t="s">
        <v>22942</v>
      </c>
      <c r="M226" s="61"/>
      <c r="N226" s="61" t="s">
        <v>22943</v>
      </c>
      <c r="O226" s="185" t="s">
        <v>17</v>
      </c>
      <c r="P226" s="406"/>
      <c r="Q226" s="61"/>
      <c r="R226" s="61"/>
      <c r="S226" s="61"/>
      <c r="T226" s="66"/>
      <c r="U226" s="61" t="s">
        <v>108</v>
      </c>
      <c r="V226" s="66"/>
      <c r="W226" s="61" t="s">
        <v>108</v>
      </c>
      <c r="X226" s="66" t="s">
        <v>14</v>
      </c>
      <c r="Y226" s="66">
        <v>42311</v>
      </c>
      <c r="Z226" s="95" t="s">
        <v>22945</v>
      </c>
      <c r="AA226" s="183" t="s">
        <v>22946</v>
      </c>
      <c r="AB226" s="175" t="s">
        <v>18</v>
      </c>
      <c r="AC226" s="175" t="s">
        <v>18</v>
      </c>
      <c r="AD226" s="12"/>
      <c r="AE226" s="12"/>
      <c r="AF226" s="12"/>
      <c r="AG226" s="12"/>
      <c r="AH226" s="12"/>
      <c r="AI226" s="12"/>
      <c r="AJ226" s="12"/>
      <c r="AK226" s="12"/>
      <c r="AL226" s="12"/>
      <c r="AM226" s="12"/>
      <c r="AN226" s="12"/>
      <c r="AO226" s="12"/>
    </row>
    <row r="227" spans="1:41" ht="14.4">
      <c r="A227" s="239" t="s">
        <v>22947</v>
      </c>
      <c r="B227" s="61" t="s">
        <v>89</v>
      </c>
      <c r="C227" s="66">
        <v>42310</v>
      </c>
      <c r="D227" s="66" t="s">
        <v>229</v>
      </c>
      <c r="E227" s="185" t="s">
        <v>30</v>
      </c>
      <c r="F227" s="244" t="s">
        <v>21554</v>
      </c>
      <c r="G227" s="184" t="s">
        <v>30</v>
      </c>
      <c r="H227" s="175"/>
      <c r="I227" s="61"/>
      <c r="J227" s="184"/>
      <c r="K227" s="330" t="s">
        <v>22949</v>
      </c>
      <c r="L227" s="61" t="s">
        <v>22950</v>
      </c>
      <c r="M227" s="61" t="s">
        <v>95</v>
      </c>
      <c r="N227" s="61" t="s">
        <v>22951</v>
      </c>
      <c r="O227" s="185" t="s">
        <v>17</v>
      </c>
      <c r="P227" s="406"/>
      <c r="Q227" s="61"/>
      <c r="R227" s="61"/>
      <c r="S227" s="61"/>
      <c r="T227" s="66"/>
      <c r="U227" s="61" t="s">
        <v>108</v>
      </c>
      <c r="V227" s="66"/>
      <c r="W227" s="61" t="s">
        <v>108</v>
      </c>
      <c r="X227" s="66" t="s">
        <v>18</v>
      </c>
      <c r="Y227" s="66">
        <v>42310</v>
      </c>
      <c r="Z227" s="95" t="s">
        <v>22952</v>
      </c>
      <c r="AA227" s="183"/>
      <c r="AB227" s="175" t="s">
        <v>18</v>
      </c>
      <c r="AC227" s="175" t="s">
        <v>18</v>
      </c>
      <c r="AD227" s="12"/>
      <c r="AE227" s="12"/>
      <c r="AF227" s="12"/>
      <c r="AG227" s="12"/>
      <c r="AH227" s="12"/>
      <c r="AI227" s="12"/>
      <c r="AJ227" s="12"/>
      <c r="AK227" s="12"/>
      <c r="AL227" s="12"/>
      <c r="AM227" s="12"/>
      <c r="AN227" s="12"/>
      <c r="AO227" s="12"/>
    </row>
    <row r="228" spans="1:41" ht="14.4">
      <c r="A228" s="239" t="s">
        <v>22954</v>
      </c>
      <c r="B228" s="61" t="s">
        <v>89</v>
      </c>
      <c r="C228" s="66">
        <v>42310</v>
      </c>
      <c r="D228" s="66" t="s">
        <v>229</v>
      </c>
      <c r="E228" s="185" t="s">
        <v>30</v>
      </c>
      <c r="F228" s="244" t="s">
        <v>21554</v>
      </c>
      <c r="G228" s="184" t="s">
        <v>30</v>
      </c>
      <c r="H228" s="175"/>
      <c r="I228" s="61"/>
      <c r="J228" s="184"/>
      <c r="K228" s="330" t="s">
        <v>22955</v>
      </c>
      <c r="L228" s="61"/>
      <c r="M228" s="61" t="s">
        <v>249</v>
      </c>
      <c r="N228" s="61" t="s">
        <v>22956</v>
      </c>
      <c r="O228" s="185" t="s">
        <v>17</v>
      </c>
      <c r="P228" s="406"/>
      <c r="Q228" s="61"/>
      <c r="R228" s="61"/>
      <c r="S228" s="61"/>
      <c r="T228" s="66"/>
      <c r="U228" s="61" t="s">
        <v>108</v>
      </c>
      <c r="V228" s="66"/>
      <c r="W228" s="61" t="s">
        <v>108</v>
      </c>
      <c r="X228" s="66" t="s">
        <v>18</v>
      </c>
      <c r="Y228" s="66">
        <v>42311</v>
      </c>
      <c r="Z228" s="95" t="s">
        <v>22958</v>
      </c>
      <c r="AA228" s="183"/>
      <c r="AB228" s="175" t="s">
        <v>18</v>
      </c>
      <c r="AC228" s="175" t="s">
        <v>18</v>
      </c>
      <c r="AD228" s="12"/>
      <c r="AE228" s="12"/>
      <c r="AF228" s="12"/>
      <c r="AG228" s="12"/>
      <c r="AH228" s="12"/>
      <c r="AI228" s="12"/>
      <c r="AJ228" s="12"/>
      <c r="AK228" s="12"/>
      <c r="AL228" s="12"/>
      <c r="AM228" s="12"/>
      <c r="AN228" s="12"/>
      <c r="AO228" s="12"/>
    </row>
    <row r="229" spans="1:41" ht="27.1" customHeight="1">
      <c r="A229" s="239" t="s">
        <v>22959</v>
      </c>
      <c r="B229" s="61" t="s">
        <v>89</v>
      </c>
      <c r="C229" s="66">
        <v>42310</v>
      </c>
      <c r="D229" s="66" t="s">
        <v>1027</v>
      </c>
      <c r="E229" s="185" t="s">
        <v>21703</v>
      </c>
      <c r="F229" s="244" t="s">
        <v>22218</v>
      </c>
      <c r="G229" s="184" t="s">
        <v>22219</v>
      </c>
      <c r="H229" s="175">
        <v>42314</v>
      </c>
      <c r="I229" s="61" t="s">
        <v>18</v>
      </c>
      <c r="J229" s="184" t="s">
        <v>18</v>
      </c>
      <c r="K229" s="330" t="s">
        <v>22961</v>
      </c>
      <c r="L229" s="61" t="s">
        <v>108</v>
      </c>
      <c r="M229" s="61" t="s">
        <v>236</v>
      </c>
      <c r="N229" s="61" t="s">
        <v>108</v>
      </c>
      <c r="O229" s="185" t="s">
        <v>96</v>
      </c>
      <c r="P229" s="406" t="s">
        <v>108</v>
      </c>
      <c r="Q229" s="61" t="s">
        <v>14</v>
      </c>
      <c r="R229" s="61" t="s">
        <v>18</v>
      </c>
      <c r="S229" s="61" t="s">
        <v>108</v>
      </c>
      <c r="T229" s="66" t="s">
        <v>108</v>
      </c>
      <c r="U229" s="61" t="s">
        <v>108</v>
      </c>
      <c r="V229" s="66">
        <v>42314</v>
      </c>
      <c r="W229" s="61" t="s">
        <v>108</v>
      </c>
      <c r="X229" s="66" t="s">
        <v>14</v>
      </c>
      <c r="Y229" s="66">
        <v>42313</v>
      </c>
      <c r="Z229" s="197" t="s">
        <v>22963</v>
      </c>
      <c r="AA229" s="183" t="s">
        <v>294</v>
      </c>
      <c r="AB229" s="175"/>
      <c r="AC229" s="176"/>
      <c r="AD229" s="12"/>
      <c r="AE229" s="12"/>
      <c r="AF229" s="12"/>
      <c r="AG229" s="12"/>
      <c r="AH229" s="12"/>
      <c r="AI229" s="12"/>
      <c r="AJ229" s="12"/>
      <c r="AK229" s="12"/>
      <c r="AL229" s="12"/>
      <c r="AM229" s="12"/>
      <c r="AN229" s="12"/>
      <c r="AO229" s="12"/>
    </row>
    <row r="230" spans="1:41" ht="14.4">
      <c r="A230" s="239" t="s">
        <v>22964</v>
      </c>
      <c r="B230" s="61" t="s">
        <v>89</v>
      </c>
      <c r="C230" s="66">
        <v>42310</v>
      </c>
      <c r="D230" s="66" t="s">
        <v>1027</v>
      </c>
      <c r="E230" s="185" t="s">
        <v>21703</v>
      </c>
      <c r="F230" s="244" t="s">
        <v>7052</v>
      </c>
      <c r="G230" s="184" t="s">
        <v>7053</v>
      </c>
      <c r="H230" s="175">
        <v>42314</v>
      </c>
      <c r="I230" s="61" t="s">
        <v>18</v>
      </c>
      <c r="J230" s="184" t="s">
        <v>14</v>
      </c>
      <c r="K230" s="330" t="s">
        <v>22955</v>
      </c>
      <c r="L230" s="61" t="s">
        <v>22955</v>
      </c>
      <c r="M230" s="61" t="s">
        <v>249</v>
      </c>
      <c r="N230" s="61" t="s">
        <v>22956</v>
      </c>
      <c r="O230" s="185" t="s">
        <v>96</v>
      </c>
      <c r="P230" s="406" t="s">
        <v>108</v>
      </c>
      <c r="Q230" s="61" t="s">
        <v>108</v>
      </c>
      <c r="R230" s="61" t="s">
        <v>108</v>
      </c>
      <c r="S230" s="61" t="s">
        <v>108</v>
      </c>
      <c r="T230" s="66" t="s">
        <v>108</v>
      </c>
      <c r="U230" s="61" t="s">
        <v>108</v>
      </c>
      <c r="V230" s="66">
        <v>42321</v>
      </c>
      <c r="W230" s="61" t="s">
        <v>108</v>
      </c>
      <c r="X230" s="66" t="s">
        <v>14</v>
      </c>
      <c r="Y230" s="66">
        <v>42313</v>
      </c>
      <c r="Z230" s="95" t="s">
        <v>22966</v>
      </c>
      <c r="AA230" s="183" t="s">
        <v>3872</v>
      </c>
      <c r="AB230" s="175"/>
      <c r="AC230" s="176"/>
      <c r="AD230" s="12"/>
      <c r="AE230" s="12"/>
      <c r="AF230" s="12"/>
      <c r="AG230" s="12"/>
      <c r="AH230" s="12"/>
      <c r="AI230" s="12"/>
      <c r="AJ230" s="12"/>
      <c r="AK230" s="12"/>
      <c r="AL230" s="12"/>
      <c r="AM230" s="12"/>
      <c r="AN230" s="12"/>
      <c r="AO230" s="12"/>
    </row>
    <row r="231" spans="1:41" ht="14.4">
      <c r="A231" s="239" t="s">
        <v>22968</v>
      </c>
      <c r="B231" s="61" t="s">
        <v>89</v>
      </c>
      <c r="C231" s="66">
        <v>42310</v>
      </c>
      <c r="D231" s="66" t="s">
        <v>1027</v>
      </c>
      <c r="E231" s="185" t="s">
        <v>21703</v>
      </c>
      <c r="F231" s="244" t="s">
        <v>14956</v>
      </c>
      <c r="G231" s="184" t="s">
        <v>22970</v>
      </c>
      <c r="H231" s="175">
        <v>42317</v>
      </c>
      <c r="I231" s="61" t="s">
        <v>18</v>
      </c>
      <c r="J231" s="184" t="s">
        <v>18</v>
      </c>
      <c r="K231" s="330" t="s">
        <v>5139</v>
      </c>
      <c r="L231" s="61" t="s">
        <v>22971</v>
      </c>
      <c r="M231" s="61" t="s">
        <v>271</v>
      </c>
      <c r="N231" s="61" t="s">
        <v>22972</v>
      </c>
      <c r="O231" s="185" t="s">
        <v>96</v>
      </c>
      <c r="P231" s="406" t="s">
        <v>108</v>
      </c>
      <c r="Q231" s="61" t="s">
        <v>18</v>
      </c>
      <c r="R231" s="61" t="s">
        <v>108</v>
      </c>
      <c r="S231" s="61" t="s">
        <v>108</v>
      </c>
      <c r="T231" s="66" t="s">
        <v>108</v>
      </c>
      <c r="U231" s="61" t="s">
        <v>108</v>
      </c>
      <c r="V231" s="66">
        <v>42325</v>
      </c>
      <c r="W231" s="61" t="s">
        <v>18</v>
      </c>
      <c r="X231" s="66" t="s">
        <v>18</v>
      </c>
      <c r="Y231" s="66">
        <v>42317</v>
      </c>
      <c r="Z231" s="95" t="s">
        <v>22973</v>
      </c>
      <c r="AA231" s="183" t="s">
        <v>97</v>
      </c>
      <c r="AB231" s="175"/>
      <c r="AC231" s="176"/>
      <c r="AD231" s="12"/>
      <c r="AE231" s="12"/>
      <c r="AF231" s="12"/>
      <c r="AG231" s="12"/>
      <c r="AH231" s="12"/>
      <c r="AI231" s="12"/>
      <c r="AJ231" s="12"/>
      <c r="AK231" s="12"/>
      <c r="AL231" s="12"/>
      <c r="AM231" s="12"/>
      <c r="AN231" s="12"/>
      <c r="AO231" s="12"/>
    </row>
    <row r="232" spans="1:41" ht="14.4">
      <c r="A232" s="239" t="s">
        <v>22974</v>
      </c>
      <c r="B232" s="61" t="s">
        <v>89</v>
      </c>
      <c r="C232" s="66">
        <v>42307</v>
      </c>
      <c r="D232" s="66" t="s">
        <v>1027</v>
      </c>
      <c r="E232" s="185" t="s">
        <v>112</v>
      </c>
      <c r="F232" s="244" t="s">
        <v>21600</v>
      </c>
      <c r="G232" s="184" t="s">
        <v>112</v>
      </c>
      <c r="H232" s="175"/>
      <c r="I232" s="61" t="s">
        <v>18</v>
      </c>
      <c r="J232" s="184" t="s">
        <v>14</v>
      </c>
      <c r="K232" s="330" t="s">
        <v>22976</v>
      </c>
      <c r="L232" s="61" t="s">
        <v>22977</v>
      </c>
      <c r="M232" s="61"/>
      <c r="N232" s="61" t="s">
        <v>22978</v>
      </c>
      <c r="O232" s="185" t="s">
        <v>116</v>
      </c>
      <c r="P232" s="406" t="s">
        <v>22979</v>
      </c>
      <c r="Q232" s="61"/>
      <c r="R232" s="61"/>
      <c r="S232" s="61"/>
      <c r="T232" s="66"/>
      <c r="U232" s="61" t="s">
        <v>108</v>
      </c>
      <c r="V232" s="66"/>
      <c r="W232" s="61" t="s">
        <v>108</v>
      </c>
      <c r="X232" s="66"/>
      <c r="Y232" s="66" t="e">
        <f>AE244/B289/H284:I284</f>
        <v>#VALUE!</v>
      </c>
      <c r="Z232" s="95" t="s">
        <v>21631</v>
      </c>
      <c r="AA232" s="183"/>
      <c r="AB232" s="175"/>
      <c r="AC232" s="176"/>
      <c r="AD232" s="12"/>
      <c r="AE232" s="12"/>
      <c r="AF232" s="12"/>
      <c r="AG232" s="12"/>
      <c r="AH232" s="12"/>
      <c r="AI232" s="12"/>
      <c r="AJ232" s="12"/>
      <c r="AK232" s="12"/>
      <c r="AL232" s="12"/>
      <c r="AM232" s="12"/>
      <c r="AN232" s="12"/>
      <c r="AO232" s="12"/>
    </row>
    <row r="233" spans="1:41" ht="14.4">
      <c r="A233" s="239" t="s">
        <v>22984</v>
      </c>
      <c r="B233" s="61" t="s">
        <v>89</v>
      </c>
      <c r="C233" s="66">
        <v>42307</v>
      </c>
      <c r="D233" s="66" t="s">
        <v>1027</v>
      </c>
      <c r="E233" s="185" t="s">
        <v>112</v>
      </c>
      <c r="F233" s="244" t="s">
        <v>21600</v>
      </c>
      <c r="G233" s="184" t="s">
        <v>112</v>
      </c>
      <c r="H233" s="175"/>
      <c r="I233" s="61" t="s">
        <v>18</v>
      </c>
      <c r="J233" s="184" t="s">
        <v>14</v>
      </c>
      <c r="K233" s="330" t="s">
        <v>1277</v>
      </c>
      <c r="L233" s="61" t="s">
        <v>22701</v>
      </c>
      <c r="M233" s="61" t="s">
        <v>22</v>
      </c>
      <c r="N233" s="61" t="s">
        <v>22703</v>
      </c>
      <c r="O233" s="185" t="s">
        <v>116</v>
      </c>
      <c r="P233" s="406">
        <v>42280</v>
      </c>
      <c r="Q233" s="61"/>
      <c r="R233" s="61"/>
      <c r="S233" s="61"/>
      <c r="T233" s="66"/>
      <c r="U233" s="61" t="s">
        <v>108</v>
      </c>
      <c r="V233" s="66"/>
      <c r="W233" s="61" t="s">
        <v>108</v>
      </c>
      <c r="X233" s="66"/>
      <c r="Y233" s="66"/>
      <c r="Z233" s="95" t="s">
        <v>21631</v>
      </c>
      <c r="AA233" s="183"/>
      <c r="AB233" s="175"/>
      <c r="AC233" s="176"/>
      <c r="AD233" s="12"/>
      <c r="AE233" s="12"/>
      <c r="AF233" s="12"/>
      <c r="AG233" s="12"/>
      <c r="AH233" s="12"/>
      <c r="AI233" s="12"/>
      <c r="AJ233" s="12"/>
      <c r="AK233" s="12"/>
      <c r="AL233" s="12"/>
      <c r="AM233" s="12"/>
      <c r="AN233" s="12"/>
      <c r="AO233" s="12"/>
    </row>
    <row r="234" spans="1:41" ht="14.4">
      <c r="A234" s="239" t="s">
        <v>22987</v>
      </c>
      <c r="B234" s="61" t="s">
        <v>89</v>
      </c>
      <c r="C234" s="66">
        <v>42307</v>
      </c>
      <c r="D234" s="66" t="s">
        <v>1027</v>
      </c>
      <c r="E234" s="185" t="s">
        <v>112</v>
      </c>
      <c r="F234" s="244" t="s">
        <v>21600</v>
      </c>
      <c r="G234" s="184" t="s">
        <v>112</v>
      </c>
      <c r="H234" s="175"/>
      <c r="I234" s="61" t="s">
        <v>18</v>
      </c>
      <c r="J234" s="184" t="s">
        <v>18</v>
      </c>
      <c r="K234" s="330" t="s">
        <v>22989</v>
      </c>
      <c r="L234" s="61" t="s">
        <v>22990</v>
      </c>
      <c r="M234" s="61" t="s">
        <v>20</v>
      </c>
      <c r="N234" s="61" t="s">
        <v>22991</v>
      </c>
      <c r="O234" s="185" t="s">
        <v>116</v>
      </c>
      <c r="P234" s="406"/>
      <c r="Q234" s="61"/>
      <c r="R234" s="61"/>
      <c r="S234" s="61" t="s">
        <v>18</v>
      </c>
      <c r="T234" s="66"/>
      <c r="U234" s="61" t="s">
        <v>108</v>
      </c>
      <c r="V234" s="66"/>
      <c r="W234" s="61" t="s">
        <v>108</v>
      </c>
      <c r="X234" s="66"/>
      <c r="Y234" s="66"/>
      <c r="Z234" s="95"/>
      <c r="AA234" s="183"/>
      <c r="AB234" s="175"/>
      <c r="AC234" s="176"/>
      <c r="AD234" s="12"/>
      <c r="AE234" s="12"/>
      <c r="AF234" s="12"/>
      <c r="AG234" s="12"/>
      <c r="AH234" s="12"/>
      <c r="AI234" s="12"/>
      <c r="AJ234" s="12"/>
      <c r="AK234" s="12"/>
      <c r="AL234" s="12"/>
      <c r="AM234" s="12"/>
      <c r="AN234" s="12"/>
      <c r="AO234" s="12"/>
    </row>
    <row r="235" spans="1:41" ht="14.4">
      <c r="A235" s="239" t="s">
        <v>22992</v>
      </c>
      <c r="B235" s="61" t="s">
        <v>89</v>
      </c>
      <c r="C235" s="66">
        <v>42310</v>
      </c>
      <c r="D235" s="66" t="s">
        <v>229</v>
      </c>
      <c r="E235" s="185" t="s">
        <v>43</v>
      </c>
      <c r="F235" s="244" t="s">
        <v>21554</v>
      </c>
      <c r="G235" s="184" t="s">
        <v>43</v>
      </c>
      <c r="H235" s="175">
        <v>42320</v>
      </c>
      <c r="I235" s="61" t="s">
        <v>18</v>
      </c>
      <c r="J235" s="184" t="s">
        <v>18</v>
      </c>
      <c r="K235" s="330" t="s">
        <v>22994</v>
      </c>
      <c r="L235" s="61" t="s">
        <v>22995</v>
      </c>
      <c r="M235" s="61"/>
      <c r="N235" s="61" t="s">
        <v>22996</v>
      </c>
      <c r="O235" s="185" t="s">
        <v>17</v>
      </c>
      <c r="P235" s="406"/>
      <c r="Q235" s="61"/>
      <c r="R235" s="61"/>
      <c r="S235" s="61"/>
      <c r="T235" s="66"/>
      <c r="U235" s="61" t="s">
        <v>108</v>
      </c>
      <c r="V235" s="66"/>
      <c r="W235" s="61" t="s">
        <v>108</v>
      </c>
      <c r="X235" s="66" t="s">
        <v>18</v>
      </c>
      <c r="Y235" s="66">
        <v>42310</v>
      </c>
      <c r="Z235" s="95" t="s">
        <v>22999</v>
      </c>
      <c r="AA235" s="183" t="s">
        <v>23000</v>
      </c>
      <c r="AB235" s="175" t="s">
        <v>18</v>
      </c>
      <c r="AC235" s="175" t="s">
        <v>18</v>
      </c>
      <c r="AD235" s="12"/>
      <c r="AE235" s="12"/>
      <c r="AF235" s="12"/>
      <c r="AG235" s="12"/>
      <c r="AH235" s="12"/>
      <c r="AI235" s="12"/>
      <c r="AJ235" s="12"/>
      <c r="AK235" s="12"/>
      <c r="AL235" s="12"/>
      <c r="AM235" s="12"/>
      <c r="AN235" s="12"/>
      <c r="AO235" s="12"/>
    </row>
    <row r="236" spans="1:41" ht="14.4">
      <c r="A236" s="239" t="s">
        <v>23001</v>
      </c>
      <c r="B236" s="61" t="s">
        <v>89</v>
      </c>
      <c r="C236" s="66">
        <v>42309</v>
      </c>
      <c r="D236" s="66" t="s">
        <v>1027</v>
      </c>
      <c r="E236" s="185" t="s">
        <v>43</v>
      </c>
      <c r="F236" s="244" t="s">
        <v>21554</v>
      </c>
      <c r="G236" s="184" t="s">
        <v>43</v>
      </c>
      <c r="H236" s="175">
        <v>42319</v>
      </c>
      <c r="I236" s="61" t="s">
        <v>18</v>
      </c>
      <c r="J236" s="184" t="s">
        <v>18</v>
      </c>
      <c r="K236" s="330" t="s">
        <v>302</v>
      </c>
      <c r="L236" s="61"/>
      <c r="M236" s="61"/>
      <c r="N236" s="61" t="s">
        <v>23003</v>
      </c>
      <c r="O236" s="185" t="s">
        <v>17</v>
      </c>
      <c r="P236" s="406"/>
      <c r="Q236" s="61"/>
      <c r="R236" s="61"/>
      <c r="S236" s="61"/>
      <c r="T236" s="66"/>
      <c r="U236" s="61" t="s">
        <v>108</v>
      </c>
      <c r="V236" s="66"/>
      <c r="W236" s="61" t="s">
        <v>108</v>
      </c>
      <c r="X236" s="66" t="s">
        <v>18</v>
      </c>
      <c r="Y236" s="66">
        <v>42311</v>
      </c>
      <c r="Z236" s="95" t="s">
        <v>23004</v>
      </c>
      <c r="AA236" s="183" t="s">
        <v>23004</v>
      </c>
      <c r="AB236" s="175" t="s">
        <v>18</v>
      </c>
      <c r="AC236" s="175" t="s">
        <v>18</v>
      </c>
      <c r="AD236" s="12"/>
      <c r="AE236" s="12"/>
      <c r="AF236" s="12"/>
      <c r="AG236" s="12"/>
      <c r="AH236" s="12"/>
      <c r="AI236" s="12"/>
      <c r="AJ236" s="12"/>
      <c r="AK236" s="12"/>
      <c r="AL236" s="12"/>
      <c r="AM236" s="12"/>
      <c r="AN236" s="12"/>
      <c r="AO236" s="12"/>
    </row>
    <row r="237" spans="1:41" ht="14.4">
      <c r="A237" s="239" t="s">
        <v>23006</v>
      </c>
      <c r="B237" s="61" t="s">
        <v>89</v>
      </c>
      <c r="C237" s="66">
        <v>42309</v>
      </c>
      <c r="D237" s="66" t="s">
        <v>131</v>
      </c>
      <c r="E237" s="185" t="s">
        <v>43</v>
      </c>
      <c r="F237" s="244" t="s">
        <v>21554</v>
      </c>
      <c r="G237" s="184" t="s">
        <v>43</v>
      </c>
      <c r="H237" s="175">
        <v>42319</v>
      </c>
      <c r="I237" s="61" t="s">
        <v>18</v>
      </c>
      <c r="J237" s="184" t="s">
        <v>18</v>
      </c>
      <c r="K237" s="330" t="s">
        <v>145</v>
      </c>
      <c r="L237" s="61" t="s">
        <v>23007</v>
      </c>
      <c r="M237" s="61"/>
      <c r="N237" s="61" t="s">
        <v>23008</v>
      </c>
      <c r="O237" s="185" t="s">
        <v>17</v>
      </c>
      <c r="P237" s="406"/>
      <c r="Q237" s="61"/>
      <c r="R237" s="61"/>
      <c r="S237" s="61"/>
      <c r="T237" s="66"/>
      <c r="U237" s="61" t="s">
        <v>108</v>
      </c>
      <c r="V237" s="66"/>
      <c r="W237" s="61" t="s">
        <v>108</v>
      </c>
      <c r="X237" s="66" t="s">
        <v>18</v>
      </c>
      <c r="Y237" s="66">
        <v>42311</v>
      </c>
      <c r="Z237" s="95" t="s">
        <v>23010</v>
      </c>
      <c r="AA237" s="183" t="s">
        <v>23010</v>
      </c>
      <c r="AB237" s="175" t="s">
        <v>18</v>
      </c>
      <c r="AC237" s="175" t="s">
        <v>18</v>
      </c>
      <c r="AD237" s="12"/>
      <c r="AE237" s="12"/>
      <c r="AF237" s="12"/>
      <c r="AG237" s="12"/>
      <c r="AH237" s="12"/>
      <c r="AI237" s="12"/>
      <c r="AJ237" s="12"/>
      <c r="AK237" s="12"/>
      <c r="AL237" s="12"/>
      <c r="AM237" s="12"/>
      <c r="AN237" s="12"/>
      <c r="AO237" s="12"/>
    </row>
    <row r="238" spans="1:41" ht="14.4">
      <c r="A238" s="239" t="s">
        <v>23012</v>
      </c>
      <c r="B238" s="61" t="s">
        <v>89</v>
      </c>
      <c r="C238" s="66">
        <v>42306</v>
      </c>
      <c r="D238" s="66" t="s">
        <v>1027</v>
      </c>
      <c r="E238" s="185" t="s">
        <v>43</v>
      </c>
      <c r="F238" s="244" t="s">
        <v>21554</v>
      </c>
      <c r="G238" s="184" t="s">
        <v>43</v>
      </c>
      <c r="H238" s="175">
        <v>42317</v>
      </c>
      <c r="I238" s="61" t="s">
        <v>18</v>
      </c>
      <c r="J238" s="184" t="s">
        <v>18</v>
      </c>
      <c r="K238" s="330" t="s">
        <v>745</v>
      </c>
      <c r="L238" s="61" t="s">
        <v>23013</v>
      </c>
      <c r="M238" s="61"/>
      <c r="N238" s="61" t="s">
        <v>23014</v>
      </c>
      <c r="O238" s="185" t="s">
        <v>21</v>
      </c>
      <c r="P238" s="406"/>
      <c r="Q238" s="61"/>
      <c r="R238" s="61"/>
      <c r="S238" s="61"/>
      <c r="T238" s="66"/>
      <c r="U238" s="61" t="s">
        <v>108</v>
      </c>
      <c r="V238" s="66"/>
      <c r="W238" s="61" t="s">
        <v>108</v>
      </c>
      <c r="X238" s="66" t="s">
        <v>18</v>
      </c>
      <c r="Y238" s="66">
        <v>42311</v>
      </c>
      <c r="Z238" s="95" t="s">
        <v>22443</v>
      </c>
      <c r="AA238" s="183" t="s">
        <v>23004</v>
      </c>
      <c r="AB238" s="175" t="s">
        <v>18</v>
      </c>
      <c r="AC238" s="175" t="s">
        <v>18</v>
      </c>
      <c r="AD238" s="12"/>
      <c r="AE238" s="12"/>
      <c r="AF238" s="12"/>
      <c r="AG238" s="12"/>
      <c r="AH238" s="12"/>
      <c r="AI238" s="12"/>
      <c r="AJ238" s="12"/>
      <c r="AK238" s="12"/>
      <c r="AL238" s="12"/>
      <c r="AM238" s="12"/>
      <c r="AN238" s="12"/>
      <c r="AO238" s="12"/>
    </row>
    <row r="239" spans="1:41" ht="14.4">
      <c r="A239" s="239" t="s">
        <v>23016</v>
      </c>
      <c r="B239" s="61" t="s">
        <v>89</v>
      </c>
      <c r="C239" s="66">
        <v>42306</v>
      </c>
      <c r="D239" s="66" t="s">
        <v>131</v>
      </c>
      <c r="E239" s="185" t="s">
        <v>43</v>
      </c>
      <c r="F239" s="244" t="s">
        <v>21554</v>
      </c>
      <c r="G239" s="184" t="s">
        <v>43</v>
      </c>
      <c r="H239" s="175">
        <v>42317</v>
      </c>
      <c r="I239" s="61"/>
      <c r="J239" s="184"/>
      <c r="K239" s="330" t="s">
        <v>145</v>
      </c>
      <c r="L239" s="61" t="s">
        <v>23018</v>
      </c>
      <c r="M239" s="61"/>
      <c r="N239" s="61" t="s">
        <v>23019</v>
      </c>
      <c r="O239" s="185" t="s">
        <v>17</v>
      </c>
      <c r="P239" s="406">
        <v>42311</v>
      </c>
      <c r="Q239" s="61"/>
      <c r="R239" s="61"/>
      <c r="S239" s="61"/>
      <c r="T239" s="66"/>
      <c r="U239" s="61" t="s">
        <v>108</v>
      </c>
      <c r="V239" s="66"/>
      <c r="W239" s="61" t="s">
        <v>108</v>
      </c>
      <c r="X239" s="66" t="s">
        <v>18</v>
      </c>
      <c r="Y239" s="66">
        <v>42312</v>
      </c>
      <c r="Z239" s="95" t="s">
        <v>23021</v>
      </c>
      <c r="AA239" s="183"/>
      <c r="AB239" s="175" t="s">
        <v>18</v>
      </c>
      <c r="AC239" s="175" t="s">
        <v>18</v>
      </c>
      <c r="AD239" s="12"/>
      <c r="AE239" s="12"/>
      <c r="AF239" s="12"/>
      <c r="AG239" s="12"/>
      <c r="AH239" s="12"/>
      <c r="AI239" s="12"/>
      <c r="AJ239" s="12"/>
      <c r="AK239" s="12"/>
      <c r="AL239" s="12"/>
      <c r="AM239" s="12"/>
      <c r="AN239" s="12"/>
      <c r="AO239" s="12"/>
    </row>
    <row r="240" spans="1:41" ht="14.4">
      <c r="A240" s="239" t="s">
        <v>23023</v>
      </c>
      <c r="B240" s="61" t="s">
        <v>89</v>
      </c>
      <c r="C240" s="66">
        <v>42311</v>
      </c>
      <c r="D240" s="66" t="s">
        <v>229</v>
      </c>
      <c r="E240" s="185" t="s">
        <v>30</v>
      </c>
      <c r="F240" s="244" t="s">
        <v>21554</v>
      </c>
      <c r="G240" s="184" t="s">
        <v>30</v>
      </c>
      <c r="H240" s="175">
        <v>42325</v>
      </c>
      <c r="I240" s="61"/>
      <c r="J240" s="184"/>
      <c r="K240" s="330" t="s">
        <v>23025</v>
      </c>
      <c r="L240" s="61"/>
      <c r="M240" s="61"/>
      <c r="N240" s="61" t="s">
        <v>23026</v>
      </c>
      <c r="O240" s="185" t="s">
        <v>17</v>
      </c>
      <c r="P240" s="406"/>
      <c r="Q240" s="61"/>
      <c r="R240" s="61"/>
      <c r="S240" s="61"/>
      <c r="T240" s="66"/>
      <c r="U240" s="61" t="s">
        <v>108</v>
      </c>
      <c r="V240" s="66"/>
      <c r="W240" s="61" t="s">
        <v>108</v>
      </c>
      <c r="X240" s="66" t="s">
        <v>18</v>
      </c>
      <c r="Y240" s="66">
        <v>42312</v>
      </c>
      <c r="Z240" s="95" t="s">
        <v>23027</v>
      </c>
      <c r="AA240" s="183"/>
      <c r="AB240" s="175" t="s">
        <v>18</v>
      </c>
      <c r="AC240" s="175" t="s">
        <v>18</v>
      </c>
      <c r="AD240" s="12"/>
      <c r="AE240" s="12"/>
      <c r="AF240" s="12"/>
      <c r="AG240" s="12"/>
      <c r="AH240" s="12"/>
      <c r="AI240" s="12"/>
      <c r="AJ240" s="12"/>
      <c r="AK240" s="12"/>
      <c r="AL240" s="12"/>
      <c r="AM240" s="12"/>
      <c r="AN240" s="12"/>
      <c r="AO240" s="12"/>
    </row>
    <row r="241" spans="1:41" ht="14.4">
      <c r="A241" s="239" t="s">
        <v>23029</v>
      </c>
      <c r="B241" s="61" t="s">
        <v>89</v>
      </c>
      <c r="C241" s="66">
        <v>42310</v>
      </c>
      <c r="D241" s="66" t="s">
        <v>1027</v>
      </c>
      <c r="E241" s="185" t="s">
        <v>30</v>
      </c>
      <c r="F241" s="244" t="s">
        <v>21554</v>
      </c>
      <c r="G241" s="184" t="s">
        <v>30</v>
      </c>
      <c r="H241" s="175">
        <v>42324</v>
      </c>
      <c r="I241" s="61"/>
      <c r="J241" s="184"/>
      <c r="K241" s="330" t="s">
        <v>302</v>
      </c>
      <c r="L241" s="61" t="s">
        <v>23031</v>
      </c>
      <c r="M241" s="61" t="s">
        <v>29</v>
      </c>
      <c r="N241" s="61" t="s">
        <v>23032</v>
      </c>
      <c r="O241" s="185" t="s">
        <v>17</v>
      </c>
      <c r="P241" s="406"/>
      <c r="Q241" s="61"/>
      <c r="R241" s="61"/>
      <c r="S241" s="61"/>
      <c r="T241" s="66"/>
      <c r="U241" s="61" t="s">
        <v>108</v>
      </c>
      <c r="V241" s="66"/>
      <c r="W241" s="61" t="s">
        <v>108</v>
      </c>
      <c r="X241" s="66" t="s">
        <v>18</v>
      </c>
      <c r="Y241" s="66">
        <v>42311</v>
      </c>
      <c r="Z241" s="95" t="s">
        <v>23004</v>
      </c>
      <c r="AA241" s="183"/>
      <c r="AB241" s="175" t="s">
        <v>18</v>
      </c>
      <c r="AC241" s="175" t="s">
        <v>18</v>
      </c>
      <c r="AD241" s="12"/>
      <c r="AE241" s="12"/>
      <c r="AF241" s="12"/>
      <c r="AG241" s="12"/>
      <c r="AH241" s="12"/>
      <c r="AI241" s="12"/>
      <c r="AJ241" s="12"/>
      <c r="AK241" s="12"/>
      <c r="AL241" s="12"/>
      <c r="AM241" s="12"/>
      <c r="AN241" s="12"/>
      <c r="AO241" s="12"/>
    </row>
    <row r="242" spans="1:41" ht="14.4">
      <c r="A242" s="239" t="s">
        <v>23035</v>
      </c>
      <c r="B242" s="61" t="s">
        <v>89</v>
      </c>
      <c r="C242" s="66">
        <v>42310</v>
      </c>
      <c r="D242" s="66" t="s">
        <v>1027</v>
      </c>
      <c r="E242" s="185" t="s">
        <v>30</v>
      </c>
      <c r="F242" s="244" t="s">
        <v>21554</v>
      </c>
      <c r="G242" s="184" t="s">
        <v>30</v>
      </c>
      <c r="H242" s="175">
        <v>42324</v>
      </c>
      <c r="I242" s="61"/>
      <c r="J242" s="184"/>
      <c r="K242" s="330" t="s">
        <v>302</v>
      </c>
      <c r="L242" s="61" t="s">
        <v>23036</v>
      </c>
      <c r="M242" s="61" t="s">
        <v>436</v>
      </c>
      <c r="N242" s="61" t="s">
        <v>23038</v>
      </c>
      <c r="O242" s="185" t="s">
        <v>17</v>
      </c>
      <c r="P242" s="406"/>
      <c r="Q242" s="61"/>
      <c r="R242" s="61"/>
      <c r="S242" s="61"/>
      <c r="T242" s="66"/>
      <c r="U242" s="61" t="s">
        <v>108</v>
      </c>
      <c r="V242" s="66"/>
      <c r="W242" s="61" t="s">
        <v>108</v>
      </c>
      <c r="X242" s="66" t="s">
        <v>18</v>
      </c>
      <c r="Y242" s="66">
        <v>42311</v>
      </c>
      <c r="Z242" s="95" t="s">
        <v>23004</v>
      </c>
      <c r="AA242" s="183"/>
      <c r="AB242" s="175" t="s">
        <v>18</v>
      </c>
      <c r="AC242" s="175" t="s">
        <v>18</v>
      </c>
      <c r="AD242" s="12"/>
      <c r="AE242" s="12"/>
      <c r="AF242" s="12"/>
      <c r="AG242" s="12"/>
      <c r="AH242" s="12"/>
      <c r="AI242" s="12"/>
      <c r="AJ242" s="12"/>
      <c r="AK242" s="12"/>
      <c r="AL242" s="12"/>
      <c r="AM242" s="12"/>
      <c r="AN242" s="12"/>
      <c r="AO242" s="12"/>
    </row>
    <row r="243" spans="1:41" ht="14.4">
      <c r="A243" s="239" t="s">
        <v>23042</v>
      </c>
      <c r="B243" s="61" t="s">
        <v>89</v>
      </c>
      <c r="C243" s="66">
        <v>42310</v>
      </c>
      <c r="D243" s="66" t="s">
        <v>1027</v>
      </c>
      <c r="E243" s="185" t="s">
        <v>30</v>
      </c>
      <c r="F243" s="244" t="s">
        <v>21554</v>
      </c>
      <c r="G243" s="184" t="s">
        <v>30</v>
      </c>
      <c r="H243" s="175">
        <v>42324</v>
      </c>
      <c r="I243" s="61"/>
      <c r="J243" s="184"/>
      <c r="K243" s="330" t="s">
        <v>23043</v>
      </c>
      <c r="L243" s="61" t="s">
        <v>23044</v>
      </c>
      <c r="M243" s="61" t="s">
        <v>137</v>
      </c>
      <c r="N243" s="61" t="s">
        <v>23045</v>
      </c>
      <c r="O243" s="185" t="s">
        <v>17</v>
      </c>
      <c r="P243" s="406"/>
      <c r="Q243" s="61"/>
      <c r="R243" s="61"/>
      <c r="S243" s="61"/>
      <c r="T243" s="66"/>
      <c r="U243" s="61" t="s">
        <v>108</v>
      </c>
      <c r="V243" s="66"/>
      <c r="W243" s="61" t="s">
        <v>108</v>
      </c>
      <c r="X243" s="66" t="s">
        <v>18</v>
      </c>
      <c r="Y243" s="66">
        <v>42311</v>
      </c>
      <c r="Z243" s="95" t="s">
        <v>23047</v>
      </c>
      <c r="AA243" s="183"/>
      <c r="AB243" s="175" t="s">
        <v>18</v>
      </c>
      <c r="AC243" s="175" t="s">
        <v>18</v>
      </c>
      <c r="AD243" s="12"/>
      <c r="AE243" s="12"/>
      <c r="AF243" s="12"/>
      <c r="AG243" s="12"/>
      <c r="AH243" s="12"/>
      <c r="AI243" s="12"/>
      <c r="AJ243" s="12"/>
      <c r="AK243" s="12"/>
      <c r="AL243" s="12"/>
      <c r="AM243" s="12"/>
      <c r="AN243" s="12"/>
      <c r="AO243" s="12"/>
    </row>
    <row r="244" spans="1:41" ht="14.4">
      <c r="A244" s="239" t="s">
        <v>23049</v>
      </c>
      <c r="B244" s="61" t="s">
        <v>89</v>
      </c>
      <c r="C244" s="66">
        <v>42310</v>
      </c>
      <c r="D244" s="66" t="s">
        <v>1027</v>
      </c>
      <c r="E244" s="185" t="s">
        <v>30</v>
      </c>
      <c r="F244" s="244" t="s">
        <v>21554</v>
      </c>
      <c r="G244" s="184" t="s">
        <v>30</v>
      </c>
      <c r="H244" s="175">
        <v>42324</v>
      </c>
      <c r="I244" s="61"/>
      <c r="J244" s="184"/>
      <c r="K244" s="330" t="s">
        <v>23050</v>
      </c>
      <c r="L244" s="61" t="s">
        <v>23051</v>
      </c>
      <c r="M244" s="61" t="s">
        <v>44</v>
      </c>
      <c r="N244" s="61" t="s">
        <v>23053</v>
      </c>
      <c r="O244" s="185" t="s">
        <v>17</v>
      </c>
      <c r="P244" s="406"/>
      <c r="Q244" s="61"/>
      <c r="R244" s="61"/>
      <c r="S244" s="61"/>
      <c r="T244" s="66"/>
      <c r="U244" s="61" t="s">
        <v>108</v>
      </c>
      <c r="V244" s="66"/>
      <c r="W244" s="61" t="s">
        <v>108</v>
      </c>
      <c r="X244" s="66" t="s">
        <v>18</v>
      </c>
      <c r="Y244" s="66">
        <v>42311</v>
      </c>
      <c r="Z244" s="95" t="s">
        <v>23047</v>
      </c>
      <c r="AA244" s="183"/>
      <c r="AB244" s="175" t="s">
        <v>18</v>
      </c>
      <c r="AC244" s="175" t="s">
        <v>18</v>
      </c>
      <c r="AD244" s="12"/>
      <c r="AE244" s="12"/>
      <c r="AF244" s="12"/>
      <c r="AG244" s="12"/>
      <c r="AH244" s="12"/>
      <c r="AI244" s="12"/>
      <c r="AJ244" s="12"/>
      <c r="AK244" s="12"/>
      <c r="AL244" s="12"/>
      <c r="AM244" s="12"/>
      <c r="AN244" s="12"/>
      <c r="AO244" s="12"/>
    </row>
    <row r="245" spans="1:41" ht="14.4">
      <c r="A245" s="239" t="s">
        <v>23054</v>
      </c>
      <c r="B245" s="61" t="s">
        <v>7094</v>
      </c>
      <c r="C245" s="66">
        <v>42311</v>
      </c>
      <c r="D245" s="66" t="s">
        <v>1027</v>
      </c>
      <c r="E245" s="185" t="s">
        <v>196</v>
      </c>
      <c r="F245" s="244" t="s">
        <v>21600</v>
      </c>
      <c r="G245" s="184" t="s">
        <v>196</v>
      </c>
      <c r="H245" s="175">
        <v>42311</v>
      </c>
      <c r="I245" s="61" t="s">
        <v>18</v>
      </c>
      <c r="J245" s="184" t="s">
        <v>18</v>
      </c>
      <c r="K245" s="330" t="s">
        <v>23056</v>
      </c>
      <c r="L245" s="61" t="s">
        <v>23057</v>
      </c>
      <c r="M245" s="61" t="s">
        <v>132</v>
      </c>
      <c r="N245" s="61" t="s">
        <v>23058</v>
      </c>
      <c r="O245" s="185" t="s">
        <v>116</v>
      </c>
      <c r="P245" s="406"/>
      <c r="Q245" s="61"/>
      <c r="R245" s="61"/>
      <c r="S245" s="61"/>
      <c r="T245" s="66" t="s">
        <v>1946</v>
      </c>
      <c r="U245" s="61" t="s">
        <v>1946</v>
      </c>
      <c r="V245" s="66"/>
      <c r="W245" s="61" t="s">
        <v>108</v>
      </c>
      <c r="X245" s="66"/>
      <c r="Y245" s="66"/>
      <c r="Z245" s="95" t="s">
        <v>23060</v>
      </c>
      <c r="AA245" s="183" t="s">
        <v>23061</v>
      </c>
      <c r="AB245" s="175"/>
      <c r="AC245" s="176"/>
      <c r="AD245" s="12"/>
      <c r="AE245" s="12"/>
      <c r="AF245" s="12"/>
      <c r="AG245" s="12"/>
      <c r="AH245" s="12"/>
      <c r="AI245" s="12"/>
      <c r="AJ245" s="12"/>
      <c r="AK245" s="12"/>
      <c r="AL245" s="12"/>
      <c r="AM245" s="12"/>
      <c r="AN245" s="12"/>
      <c r="AO245" s="12"/>
    </row>
    <row r="246" spans="1:41" ht="14.4">
      <c r="A246" s="239" t="s">
        <v>23063</v>
      </c>
      <c r="B246" s="61" t="s">
        <v>89</v>
      </c>
      <c r="C246" s="66">
        <v>42311</v>
      </c>
      <c r="D246" s="66" t="s">
        <v>1027</v>
      </c>
      <c r="E246" s="185" t="s">
        <v>21703</v>
      </c>
      <c r="F246" s="244" t="s">
        <v>22629</v>
      </c>
      <c r="G246" s="184" t="s">
        <v>8821</v>
      </c>
      <c r="H246" s="175">
        <v>42321</v>
      </c>
      <c r="I246" s="61" t="s">
        <v>18</v>
      </c>
      <c r="J246" s="184" t="s">
        <v>18</v>
      </c>
      <c r="K246" s="330" t="s">
        <v>23065</v>
      </c>
      <c r="L246" s="61" t="s">
        <v>108</v>
      </c>
      <c r="M246" s="61" t="s">
        <v>395</v>
      </c>
      <c r="N246" s="61" t="s">
        <v>108</v>
      </c>
      <c r="O246" s="185" t="s">
        <v>96</v>
      </c>
      <c r="P246" s="406" t="s">
        <v>108</v>
      </c>
      <c r="Q246" s="61" t="s">
        <v>18</v>
      </c>
      <c r="R246" s="61" t="s">
        <v>108</v>
      </c>
      <c r="S246" s="61" t="s">
        <v>108</v>
      </c>
      <c r="T246" s="66" t="s">
        <v>108</v>
      </c>
      <c r="U246" s="61" t="s">
        <v>108</v>
      </c>
      <c r="V246" s="66">
        <v>42321</v>
      </c>
      <c r="W246" s="61" t="s">
        <v>108</v>
      </c>
      <c r="X246" s="66" t="s">
        <v>18</v>
      </c>
      <c r="Y246" s="66">
        <v>42317</v>
      </c>
      <c r="Z246" s="95" t="s">
        <v>23066</v>
      </c>
      <c r="AA246" s="183" t="s">
        <v>97</v>
      </c>
      <c r="AB246" s="175"/>
      <c r="AC246" s="176"/>
      <c r="AD246" s="12"/>
      <c r="AE246" s="12"/>
      <c r="AF246" s="12"/>
      <c r="AG246" s="12"/>
      <c r="AH246" s="12"/>
      <c r="AI246" s="12"/>
      <c r="AJ246" s="12"/>
      <c r="AK246" s="12"/>
      <c r="AL246" s="12"/>
      <c r="AM246" s="12"/>
      <c r="AN246" s="12"/>
      <c r="AO246" s="12"/>
    </row>
    <row r="247" spans="1:41" ht="14.4">
      <c r="A247" s="239" t="s">
        <v>23068</v>
      </c>
      <c r="B247" s="61" t="s">
        <v>89</v>
      </c>
      <c r="C247" s="66">
        <v>42311</v>
      </c>
      <c r="D247" s="66" t="s">
        <v>1027</v>
      </c>
      <c r="E247" s="185" t="s">
        <v>21703</v>
      </c>
      <c r="F247" s="244" t="s">
        <v>214</v>
      </c>
      <c r="G247" s="184" t="s">
        <v>3785</v>
      </c>
      <c r="H247" s="175">
        <v>42321</v>
      </c>
      <c r="I247" s="61" t="s">
        <v>14</v>
      </c>
      <c r="J247" s="184" t="s">
        <v>14</v>
      </c>
      <c r="K247" s="330" t="s">
        <v>23069</v>
      </c>
      <c r="L247" s="61" t="s">
        <v>23070</v>
      </c>
      <c r="M247" s="61" t="s">
        <v>395</v>
      </c>
      <c r="N247" s="61" t="s">
        <v>108</v>
      </c>
      <c r="O247" s="185" t="s">
        <v>96</v>
      </c>
      <c r="P247" s="406" t="s">
        <v>108</v>
      </c>
      <c r="Q247" s="61" t="s">
        <v>14</v>
      </c>
      <c r="R247" s="61" t="s">
        <v>14</v>
      </c>
      <c r="S247" s="61" t="s">
        <v>108</v>
      </c>
      <c r="T247" s="61" t="s">
        <v>108</v>
      </c>
      <c r="U247" s="61" t="s">
        <v>108</v>
      </c>
      <c r="V247" s="66">
        <v>42314</v>
      </c>
      <c r="W247" s="61" t="s">
        <v>108</v>
      </c>
      <c r="X247" s="66" t="s">
        <v>14</v>
      </c>
      <c r="Y247" s="66">
        <v>42313</v>
      </c>
      <c r="Z247" s="95" t="s">
        <v>23074</v>
      </c>
      <c r="AA247" s="183" t="s">
        <v>294</v>
      </c>
      <c r="AB247" s="175"/>
      <c r="AC247" s="176"/>
      <c r="AD247" s="12"/>
      <c r="AE247" s="12"/>
      <c r="AF247" s="12"/>
      <c r="AG247" s="12"/>
      <c r="AH247" s="12"/>
      <c r="AI247" s="12"/>
      <c r="AJ247" s="12"/>
      <c r="AK247" s="12"/>
      <c r="AL247" s="12"/>
      <c r="AM247" s="12"/>
      <c r="AN247" s="12"/>
      <c r="AO247" s="12"/>
    </row>
    <row r="248" spans="1:41" ht="14.4">
      <c r="A248" s="239" t="s">
        <v>23075</v>
      </c>
      <c r="B248" s="61" t="s">
        <v>89</v>
      </c>
      <c r="C248" s="66">
        <v>42311</v>
      </c>
      <c r="D248" s="66" t="s">
        <v>229</v>
      </c>
      <c r="E248" s="185" t="s">
        <v>30</v>
      </c>
      <c r="F248" s="244" t="s">
        <v>21554</v>
      </c>
      <c r="G248" s="184" t="s">
        <v>30</v>
      </c>
      <c r="H248" s="175">
        <v>42325</v>
      </c>
      <c r="I248" s="61"/>
      <c r="J248" s="184"/>
      <c r="K248" s="330" t="s">
        <v>23077</v>
      </c>
      <c r="L248" s="61"/>
      <c r="M248" s="61" t="s">
        <v>22</v>
      </c>
      <c r="N248" s="61" t="s">
        <v>23078</v>
      </c>
      <c r="O248" s="185" t="s">
        <v>17</v>
      </c>
      <c r="P248" s="406"/>
      <c r="Q248" s="61"/>
      <c r="R248" s="61"/>
      <c r="S248" s="61"/>
      <c r="T248" s="66"/>
      <c r="U248" s="61" t="s">
        <v>108</v>
      </c>
      <c r="V248" s="66"/>
      <c r="W248" s="61" t="s">
        <v>108</v>
      </c>
      <c r="X248" s="66" t="s">
        <v>18</v>
      </c>
      <c r="Y248" s="66">
        <v>42311</v>
      </c>
      <c r="Z248" s="95" t="s">
        <v>23079</v>
      </c>
      <c r="AA248" s="183"/>
      <c r="AB248" s="175" t="s">
        <v>18</v>
      </c>
      <c r="AC248" s="175" t="s">
        <v>18</v>
      </c>
      <c r="AD248" s="12"/>
      <c r="AE248" s="12"/>
      <c r="AF248" s="12"/>
      <c r="AG248" s="12"/>
      <c r="AH248" s="12"/>
      <c r="AI248" s="12"/>
      <c r="AJ248" s="12"/>
      <c r="AK248" s="12"/>
      <c r="AL248" s="12"/>
      <c r="AM248" s="12"/>
      <c r="AN248" s="12"/>
      <c r="AO248" s="12"/>
    </row>
    <row r="249" spans="1:41" ht="14.4">
      <c r="A249" s="239" t="s">
        <v>23081</v>
      </c>
      <c r="B249" s="61" t="s">
        <v>89</v>
      </c>
      <c r="C249" s="66">
        <v>42311</v>
      </c>
      <c r="D249" s="66" t="s">
        <v>1027</v>
      </c>
      <c r="E249" s="185" t="s">
        <v>21703</v>
      </c>
      <c r="F249" s="244" t="s">
        <v>4281</v>
      </c>
      <c r="G249" s="184" t="s">
        <v>3796</v>
      </c>
      <c r="H249" s="175">
        <v>42321</v>
      </c>
      <c r="I249" s="61" t="s">
        <v>18</v>
      </c>
      <c r="J249" s="184" t="s">
        <v>14</v>
      </c>
      <c r="K249" s="330" t="s">
        <v>23082</v>
      </c>
      <c r="L249" s="61" t="s">
        <v>4960</v>
      </c>
      <c r="M249" s="61" t="s">
        <v>95</v>
      </c>
      <c r="N249" s="61" t="s">
        <v>23083</v>
      </c>
      <c r="O249" s="185" t="s">
        <v>96</v>
      </c>
      <c r="P249" s="406">
        <v>42313</v>
      </c>
      <c r="Q249" s="61" t="s">
        <v>108</v>
      </c>
      <c r="R249" s="61" t="s">
        <v>108</v>
      </c>
      <c r="S249" s="61" t="s">
        <v>18</v>
      </c>
      <c r="T249" s="66" t="s">
        <v>108</v>
      </c>
      <c r="U249" s="61" t="s">
        <v>108</v>
      </c>
      <c r="V249" s="66">
        <v>42314</v>
      </c>
      <c r="W249" s="61" t="s">
        <v>108</v>
      </c>
      <c r="X249" s="66" t="s">
        <v>14</v>
      </c>
      <c r="Y249" s="66">
        <v>42313</v>
      </c>
      <c r="Z249" s="95" t="s">
        <v>23086</v>
      </c>
      <c r="AA249" s="183" t="s">
        <v>224</v>
      </c>
      <c r="AB249" s="175"/>
      <c r="AC249" s="176"/>
      <c r="AD249" s="12"/>
      <c r="AE249" s="12"/>
      <c r="AF249" s="12"/>
      <c r="AG249" s="12"/>
      <c r="AH249" s="12"/>
      <c r="AI249" s="12"/>
      <c r="AJ249" s="12"/>
      <c r="AK249" s="12"/>
      <c r="AL249" s="12"/>
      <c r="AM249" s="12"/>
      <c r="AN249" s="12"/>
      <c r="AO249" s="12"/>
    </row>
    <row r="250" spans="1:41" ht="14.4">
      <c r="A250" s="239" t="s">
        <v>23087</v>
      </c>
      <c r="B250" s="61" t="s">
        <v>89</v>
      </c>
      <c r="C250" s="66">
        <v>42311</v>
      </c>
      <c r="D250" s="66" t="s">
        <v>1027</v>
      </c>
      <c r="E250" s="185" t="s">
        <v>21703</v>
      </c>
      <c r="F250" s="244" t="s">
        <v>5411</v>
      </c>
      <c r="G250" s="184" t="s">
        <v>23088</v>
      </c>
      <c r="H250" s="175">
        <v>42321</v>
      </c>
      <c r="I250" s="61" t="s">
        <v>18</v>
      </c>
      <c r="J250" s="184" t="s">
        <v>18</v>
      </c>
      <c r="K250" s="330" t="s">
        <v>23091</v>
      </c>
      <c r="L250" s="61" t="s">
        <v>23092</v>
      </c>
      <c r="M250" s="61" t="s">
        <v>22</v>
      </c>
      <c r="N250" s="61" t="s">
        <v>23093</v>
      </c>
      <c r="O250" s="185" t="s">
        <v>96</v>
      </c>
      <c r="P250" s="406" t="s">
        <v>108</v>
      </c>
      <c r="Q250" s="61" t="s">
        <v>18</v>
      </c>
      <c r="R250" s="61" t="s">
        <v>108</v>
      </c>
      <c r="S250" s="61" t="s">
        <v>108</v>
      </c>
      <c r="T250" s="66" t="s">
        <v>108</v>
      </c>
      <c r="U250" s="61" t="s">
        <v>108</v>
      </c>
      <c r="V250" s="66">
        <v>42321</v>
      </c>
      <c r="W250" s="61" t="s">
        <v>18</v>
      </c>
      <c r="X250" s="66" t="s">
        <v>18</v>
      </c>
      <c r="Y250" s="66">
        <v>42325</v>
      </c>
      <c r="Z250" s="95" t="s">
        <v>23094</v>
      </c>
      <c r="AA250" s="183" t="s">
        <v>97</v>
      </c>
      <c r="AB250" s="175"/>
      <c r="AC250" s="176"/>
      <c r="AD250" s="12"/>
      <c r="AE250" s="12"/>
      <c r="AF250" s="12"/>
      <c r="AG250" s="12"/>
      <c r="AH250" s="12"/>
      <c r="AI250" s="12"/>
      <c r="AJ250" s="12"/>
      <c r="AK250" s="12"/>
      <c r="AL250" s="12"/>
      <c r="AM250" s="12"/>
      <c r="AN250" s="12"/>
      <c r="AO250" s="12"/>
    </row>
    <row r="251" spans="1:41" ht="14.4">
      <c r="A251" s="239" t="s">
        <v>23095</v>
      </c>
      <c r="B251" s="61" t="s">
        <v>89</v>
      </c>
      <c r="C251" s="66">
        <v>42311</v>
      </c>
      <c r="D251" s="66" t="s">
        <v>1027</v>
      </c>
      <c r="E251" s="185" t="s">
        <v>30</v>
      </c>
      <c r="F251" s="244" t="s">
        <v>21554</v>
      </c>
      <c r="G251" s="184" t="s">
        <v>30</v>
      </c>
      <c r="H251" s="175">
        <v>42325</v>
      </c>
      <c r="I251" s="61"/>
      <c r="J251" s="184"/>
      <c r="K251" s="330" t="s">
        <v>23097</v>
      </c>
      <c r="L251" s="61"/>
      <c r="M251" s="61"/>
      <c r="N251" s="61"/>
      <c r="O251" s="185" t="s">
        <v>96</v>
      </c>
      <c r="P251" s="406"/>
      <c r="Q251" s="61"/>
      <c r="R251" s="61"/>
      <c r="S251" s="61"/>
      <c r="T251" s="66"/>
      <c r="U251" s="61" t="s">
        <v>108</v>
      </c>
      <c r="V251" s="66"/>
      <c r="W251" s="61" t="s">
        <v>108</v>
      </c>
      <c r="X251" s="66" t="s">
        <v>14</v>
      </c>
      <c r="Y251" s="66">
        <v>42311</v>
      </c>
      <c r="Z251" s="95" t="s">
        <v>23098</v>
      </c>
      <c r="AA251" s="183"/>
      <c r="AB251" s="175" t="s">
        <v>18</v>
      </c>
      <c r="AC251" s="175" t="s">
        <v>18</v>
      </c>
      <c r="AD251" s="12"/>
      <c r="AE251" s="12"/>
      <c r="AF251" s="12"/>
      <c r="AG251" s="12"/>
      <c r="AH251" s="12"/>
      <c r="AI251" s="12"/>
      <c r="AJ251" s="12"/>
      <c r="AK251" s="12"/>
      <c r="AL251" s="12"/>
      <c r="AM251" s="12"/>
      <c r="AN251" s="12"/>
      <c r="AO251" s="12"/>
    </row>
    <row r="252" spans="1:41" ht="14.4">
      <c r="A252" s="239" t="s">
        <v>23099</v>
      </c>
      <c r="B252" s="61" t="s">
        <v>89</v>
      </c>
      <c r="C252" s="66">
        <v>42311</v>
      </c>
      <c r="D252" s="66" t="s">
        <v>229</v>
      </c>
      <c r="E252" s="185" t="s">
        <v>43</v>
      </c>
      <c r="F252" s="244" t="s">
        <v>21554</v>
      </c>
      <c r="G252" s="184" t="s">
        <v>23100</v>
      </c>
      <c r="H252" s="175">
        <v>42321</v>
      </c>
      <c r="I252" s="61" t="s">
        <v>18</v>
      </c>
      <c r="J252" s="184" t="s">
        <v>18</v>
      </c>
      <c r="K252" s="330" t="s">
        <v>23101</v>
      </c>
      <c r="L252" s="61" t="s">
        <v>23102</v>
      </c>
      <c r="M252" s="61"/>
      <c r="N252" s="61" t="s">
        <v>23103</v>
      </c>
      <c r="O252" s="185" t="s">
        <v>17</v>
      </c>
      <c r="P252" s="406">
        <v>42311</v>
      </c>
      <c r="Q252" s="61"/>
      <c r="R252" s="61"/>
      <c r="S252" s="61"/>
      <c r="T252" s="66"/>
      <c r="U252" s="61" t="s">
        <v>108</v>
      </c>
      <c r="V252" s="66"/>
      <c r="W252" s="61" t="s">
        <v>108</v>
      </c>
      <c r="X252" s="66" t="s">
        <v>18</v>
      </c>
      <c r="Y252" s="66">
        <v>42313</v>
      </c>
      <c r="Z252" s="269" t="s">
        <v>23104</v>
      </c>
      <c r="AA252" s="183" t="s">
        <v>23105</v>
      </c>
      <c r="AB252" s="175" t="s">
        <v>18</v>
      </c>
      <c r="AC252" s="175" t="s">
        <v>18</v>
      </c>
      <c r="AD252" s="12"/>
      <c r="AE252" s="12"/>
      <c r="AF252" s="12"/>
      <c r="AG252" s="12"/>
      <c r="AH252" s="12"/>
      <c r="AI252" s="12"/>
      <c r="AJ252" s="12"/>
      <c r="AK252" s="12"/>
      <c r="AL252" s="12"/>
      <c r="AM252" s="12"/>
      <c r="AN252" s="12"/>
      <c r="AO252" s="12"/>
    </row>
    <row r="253" spans="1:41" ht="14.4">
      <c r="A253" s="239" t="s">
        <v>23106</v>
      </c>
      <c r="B253" s="61" t="s">
        <v>89</v>
      </c>
      <c r="C253" s="66">
        <v>42310</v>
      </c>
      <c r="D253" s="66" t="s">
        <v>1027</v>
      </c>
      <c r="E253" s="185" t="s">
        <v>43</v>
      </c>
      <c r="F253" s="244" t="s">
        <v>21554</v>
      </c>
      <c r="G253" s="184" t="s">
        <v>23107</v>
      </c>
      <c r="H253" s="175">
        <v>42320</v>
      </c>
      <c r="I253" s="61" t="s">
        <v>18</v>
      </c>
      <c r="J253" s="184" t="s">
        <v>18</v>
      </c>
      <c r="K253" s="330" t="s">
        <v>3842</v>
      </c>
      <c r="L253" s="61" t="s">
        <v>23108</v>
      </c>
      <c r="M253" s="61"/>
      <c r="N253" s="61" t="s">
        <v>23110</v>
      </c>
      <c r="O253" s="185" t="s">
        <v>17</v>
      </c>
      <c r="P253" s="406"/>
      <c r="Q253" s="61"/>
      <c r="R253" s="61"/>
      <c r="S253" s="61"/>
      <c r="T253" s="66"/>
      <c r="U253" s="61" t="s">
        <v>108</v>
      </c>
      <c r="V253" s="66"/>
      <c r="W253" s="61" t="s">
        <v>108</v>
      </c>
      <c r="X253" s="66" t="s">
        <v>18</v>
      </c>
      <c r="Y253" s="66">
        <v>42311</v>
      </c>
      <c r="Z253" s="95" t="s">
        <v>23111</v>
      </c>
      <c r="AA253" s="183" t="s">
        <v>23111</v>
      </c>
      <c r="AB253" s="175" t="s">
        <v>18</v>
      </c>
      <c r="AC253" s="175" t="s">
        <v>18</v>
      </c>
      <c r="AD253" s="12"/>
      <c r="AE253" s="12"/>
      <c r="AF253" s="12"/>
      <c r="AG253" s="12"/>
      <c r="AH253" s="12"/>
      <c r="AI253" s="12"/>
      <c r="AJ253" s="12"/>
      <c r="AK253" s="12"/>
      <c r="AL253" s="12"/>
      <c r="AM253" s="12"/>
      <c r="AN253" s="12"/>
      <c r="AO253" s="12"/>
    </row>
    <row r="254" spans="1:41" ht="14.4">
      <c r="A254" s="239" t="s">
        <v>23113</v>
      </c>
      <c r="B254" s="61" t="s">
        <v>89</v>
      </c>
      <c r="C254" s="66">
        <v>42310</v>
      </c>
      <c r="D254" s="66" t="s">
        <v>1027</v>
      </c>
      <c r="E254" s="185" t="s">
        <v>43</v>
      </c>
      <c r="F254" s="244" t="s">
        <v>21554</v>
      </c>
      <c r="G254" s="184" t="s">
        <v>23107</v>
      </c>
      <c r="H254" s="175">
        <v>42320</v>
      </c>
      <c r="I254" s="61"/>
      <c r="J254" s="184"/>
      <c r="K254" s="330" t="s">
        <v>7795</v>
      </c>
      <c r="L254" s="61" t="s">
        <v>23115</v>
      </c>
      <c r="M254" s="61"/>
      <c r="N254" s="61"/>
      <c r="O254" s="185"/>
      <c r="P254" s="406"/>
      <c r="Q254" s="61"/>
      <c r="R254" s="61"/>
      <c r="S254" s="61"/>
      <c r="T254" s="66"/>
      <c r="U254" s="61" t="s">
        <v>108</v>
      </c>
      <c r="V254" s="66"/>
      <c r="W254" s="61" t="s">
        <v>108</v>
      </c>
      <c r="X254" s="66" t="s">
        <v>14</v>
      </c>
      <c r="Y254" s="66">
        <v>42313</v>
      </c>
      <c r="Z254" s="95" t="s">
        <v>23116</v>
      </c>
      <c r="AA254" s="183" t="s">
        <v>3956</v>
      </c>
      <c r="AB254" s="175" t="s">
        <v>18</v>
      </c>
      <c r="AC254" s="175" t="s">
        <v>18</v>
      </c>
      <c r="AD254" s="12"/>
      <c r="AE254" s="12"/>
      <c r="AF254" s="12"/>
      <c r="AG254" s="12"/>
      <c r="AH254" s="12"/>
      <c r="AI254" s="12"/>
      <c r="AJ254" s="12"/>
      <c r="AK254" s="12"/>
      <c r="AL254" s="12"/>
      <c r="AM254" s="12"/>
      <c r="AN254" s="12"/>
      <c r="AO254" s="12"/>
    </row>
    <row r="255" spans="1:41" ht="14.4">
      <c r="A255" s="239" t="s">
        <v>23117</v>
      </c>
      <c r="B255" s="61" t="s">
        <v>89</v>
      </c>
      <c r="C255" s="66">
        <v>42312</v>
      </c>
      <c r="D255" s="66" t="s">
        <v>131</v>
      </c>
      <c r="E255" s="185" t="s">
        <v>19</v>
      </c>
      <c r="F255" s="244" t="s">
        <v>21554</v>
      </c>
      <c r="G255" s="184" t="s">
        <v>30</v>
      </c>
      <c r="H255" s="175"/>
      <c r="I255" s="61"/>
      <c r="J255" s="184"/>
      <c r="K255" s="330" t="s">
        <v>145</v>
      </c>
      <c r="L255" s="61" t="s">
        <v>23118</v>
      </c>
      <c r="M255" s="61"/>
      <c r="N255" s="61" t="s">
        <v>23120</v>
      </c>
      <c r="O255" s="185" t="s">
        <v>17</v>
      </c>
      <c r="P255" s="406"/>
      <c r="Q255" s="61"/>
      <c r="R255" s="61"/>
      <c r="S255" s="61"/>
      <c r="T255" s="66"/>
      <c r="U255" s="61" t="s">
        <v>108</v>
      </c>
      <c r="V255" s="66"/>
      <c r="W255" s="61" t="s">
        <v>108</v>
      </c>
      <c r="X255" s="66" t="s">
        <v>18</v>
      </c>
      <c r="Y255" s="66">
        <v>42312</v>
      </c>
      <c r="Z255" s="95" t="s">
        <v>23121</v>
      </c>
      <c r="AA255" s="183"/>
      <c r="AB255" s="175" t="s">
        <v>18</v>
      </c>
      <c r="AC255" s="175" t="s">
        <v>18</v>
      </c>
      <c r="AD255" s="12"/>
      <c r="AE255" s="12"/>
      <c r="AF255" s="12"/>
      <c r="AG255" s="12"/>
      <c r="AH255" s="12"/>
      <c r="AI255" s="12"/>
      <c r="AJ255" s="12"/>
      <c r="AK255" s="12"/>
      <c r="AL255" s="12"/>
      <c r="AM255" s="12"/>
      <c r="AN255" s="12"/>
      <c r="AO255" s="12"/>
    </row>
    <row r="256" spans="1:41" ht="14.4">
      <c r="A256" s="239" t="s">
        <v>23124</v>
      </c>
      <c r="B256" s="61" t="s">
        <v>7094</v>
      </c>
      <c r="C256" s="66">
        <v>42312</v>
      </c>
      <c r="D256" s="66" t="s">
        <v>1027</v>
      </c>
      <c r="E256" s="185" t="s">
        <v>196</v>
      </c>
      <c r="F256" s="244" t="s">
        <v>21600</v>
      </c>
      <c r="G256" s="184" t="s">
        <v>196</v>
      </c>
      <c r="H256" s="175">
        <v>42322</v>
      </c>
      <c r="I256" s="61" t="s">
        <v>18</v>
      </c>
      <c r="J256" s="184" t="s">
        <v>18</v>
      </c>
      <c r="K256" s="330" t="s">
        <v>23126</v>
      </c>
      <c r="L256" s="61" t="s">
        <v>23127</v>
      </c>
      <c r="M256" s="61" t="s">
        <v>13</v>
      </c>
      <c r="N256" s="61" t="s">
        <v>23128</v>
      </c>
      <c r="O256" s="185" t="s">
        <v>116</v>
      </c>
      <c r="P256" s="406">
        <v>42312</v>
      </c>
      <c r="Q256" s="61"/>
      <c r="R256" s="61"/>
      <c r="S256" s="61"/>
      <c r="T256" s="66"/>
      <c r="U256" s="61" t="s">
        <v>108</v>
      </c>
      <c r="V256" s="66"/>
      <c r="W256" s="61" t="s">
        <v>108</v>
      </c>
      <c r="X256" s="66"/>
      <c r="Y256" s="66"/>
      <c r="Z256" s="95" t="s">
        <v>23130</v>
      </c>
      <c r="AA256" s="183"/>
      <c r="AB256" s="175"/>
      <c r="AC256" s="176"/>
      <c r="AD256" s="12"/>
      <c r="AE256" s="12"/>
      <c r="AF256" s="12"/>
      <c r="AG256" s="12"/>
      <c r="AH256" s="12"/>
      <c r="AI256" s="12"/>
      <c r="AJ256" s="12"/>
      <c r="AK256" s="12"/>
      <c r="AL256" s="12"/>
      <c r="AM256" s="12"/>
      <c r="AN256" s="12"/>
      <c r="AO256" s="12"/>
    </row>
    <row r="257" spans="1:41" ht="14.4">
      <c r="A257" s="239" t="s">
        <v>23132</v>
      </c>
      <c r="B257" s="61" t="s">
        <v>89</v>
      </c>
      <c r="C257" s="66">
        <v>42312</v>
      </c>
      <c r="D257" s="66" t="s">
        <v>1027</v>
      </c>
      <c r="E257" s="185" t="s">
        <v>196</v>
      </c>
      <c r="F257" s="244" t="s">
        <v>4252</v>
      </c>
      <c r="G257" s="184" t="s">
        <v>3785</v>
      </c>
      <c r="H257" s="175">
        <v>42322</v>
      </c>
      <c r="I257" s="61" t="s">
        <v>18</v>
      </c>
      <c r="J257" s="184" t="s">
        <v>14</v>
      </c>
      <c r="K257" s="330" t="s">
        <v>23133</v>
      </c>
      <c r="L257" s="61" t="s">
        <v>23134</v>
      </c>
      <c r="M257" s="61" t="s">
        <v>27</v>
      </c>
      <c r="N257" s="61" t="s">
        <v>23135</v>
      </c>
      <c r="O257" s="185" t="s">
        <v>96</v>
      </c>
      <c r="P257" s="406" t="s">
        <v>108</v>
      </c>
      <c r="Q257" s="61" t="s">
        <v>108</v>
      </c>
      <c r="R257" s="61" t="s">
        <v>108</v>
      </c>
      <c r="S257" s="61" t="s">
        <v>108</v>
      </c>
      <c r="T257" s="66" t="s">
        <v>108</v>
      </c>
      <c r="U257" s="61" t="s">
        <v>108</v>
      </c>
      <c r="V257" s="66" t="s">
        <v>108</v>
      </c>
      <c r="W257" s="61" t="s">
        <v>108</v>
      </c>
      <c r="X257" s="66" t="s">
        <v>14</v>
      </c>
      <c r="Y257" s="66">
        <v>42313</v>
      </c>
      <c r="Z257" s="95" t="s">
        <v>23139</v>
      </c>
      <c r="AA257" s="183" t="s">
        <v>3872</v>
      </c>
      <c r="AB257" s="175"/>
      <c r="AC257" s="176"/>
      <c r="AD257" s="12"/>
      <c r="AE257" s="12"/>
      <c r="AF257" s="12"/>
      <c r="AG257" s="12"/>
      <c r="AH257" s="12"/>
      <c r="AI257" s="12"/>
      <c r="AJ257" s="12"/>
      <c r="AK257" s="12"/>
      <c r="AL257" s="12"/>
      <c r="AM257" s="12"/>
      <c r="AN257" s="12"/>
      <c r="AO257" s="12"/>
    </row>
    <row r="258" spans="1:41" ht="14.4">
      <c r="A258" s="239" t="s">
        <v>23140</v>
      </c>
      <c r="B258" s="61" t="s">
        <v>89</v>
      </c>
      <c r="C258" s="66">
        <v>42312</v>
      </c>
      <c r="D258" s="66" t="s">
        <v>229</v>
      </c>
      <c r="E258" s="185" t="s">
        <v>30</v>
      </c>
      <c r="F258" s="244" t="s">
        <v>21554</v>
      </c>
      <c r="G258" s="184" t="s">
        <v>30</v>
      </c>
      <c r="H258" s="175">
        <v>42322</v>
      </c>
      <c r="I258" s="61"/>
      <c r="J258" s="184"/>
      <c r="K258" s="330" t="s">
        <v>23141</v>
      </c>
      <c r="L258" s="61" t="s">
        <v>23142</v>
      </c>
      <c r="M258" s="61" t="s">
        <v>132</v>
      </c>
      <c r="N258" s="61" t="s">
        <v>23143</v>
      </c>
      <c r="O258" s="185" t="s">
        <v>96</v>
      </c>
      <c r="P258" s="406"/>
      <c r="Q258" s="61"/>
      <c r="R258" s="61"/>
      <c r="S258" s="61"/>
      <c r="T258" s="66"/>
      <c r="U258" s="61" t="s">
        <v>108</v>
      </c>
      <c r="V258" s="66"/>
      <c r="W258" s="61" t="s">
        <v>108</v>
      </c>
      <c r="X258" s="66" t="s">
        <v>18</v>
      </c>
      <c r="Y258" s="66">
        <v>42312</v>
      </c>
      <c r="Z258" s="95" t="s">
        <v>23144</v>
      </c>
      <c r="AA258" s="183"/>
      <c r="AB258" s="175" t="s">
        <v>18</v>
      </c>
      <c r="AC258" s="175" t="s">
        <v>18</v>
      </c>
      <c r="AD258" s="12"/>
      <c r="AE258" s="12"/>
      <c r="AF258" s="12"/>
      <c r="AG258" s="12"/>
      <c r="AH258" s="12"/>
      <c r="AI258" s="12"/>
      <c r="AJ258" s="12"/>
      <c r="AK258" s="12"/>
      <c r="AL258" s="12"/>
      <c r="AM258" s="12"/>
      <c r="AN258" s="12"/>
      <c r="AO258" s="12"/>
    </row>
    <row r="259" spans="1:41" ht="14.4">
      <c r="A259" s="239" t="s">
        <v>23146</v>
      </c>
      <c r="B259" s="61" t="s">
        <v>89</v>
      </c>
      <c r="C259" s="66">
        <v>42312</v>
      </c>
      <c r="D259" s="66" t="s">
        <v>229</v>
      </c>
      <c r="E259" s="185" t="s">
        <v>30</v>
      </c>
      <c r="F259" s="244" t="s">
        <v>21554</v>
      </c>
      <c r="G259" s="184" t="s">
        <v>30</v>
      </c>
      <c r="H259" s="175">
        <v>42322</v>
      </c>
      <c r="I259" s="61"/>
      <c r="J259" s="184"/>
      <c r="K259" s="330" t="s">
        <v>23150</v>
      </c>
      <c r="L259" s="61" t="s">
        <v>23151</v>
      </c>
      <c r="M259" s="61" t="s">
        <v>137</v>
      </c>
      <c r="N259" s="61" t="s">
        <v>23152</v>
      </c>
      <c r="O259" s="185" t="s">
        <v>17</v>
      </c>
      <c r="P259" s="406"/>
      <c r="Q259" s="61"/>
      <c r="R259" s="61"/>
      <c r="S259" s="61"/>
      <c r="T259" s="66"/>
      <c r="U259" s="61" t="s">
        <v>108</v>
      </c>
      <c r="V259" s="66"/>
      <c r="W259" s="61" t="s">
        <v>108</v>
      </c>
      <c r="X259" s="66" t="s">
        <v>14</v>
      </c>
      <c r="Y259" s="66">
        <v>42312</v>
      </c>
      <c r="Z259" s="95" t="s">
        <v>23155</v>
      </c>
      <c r="AA259" s="183"/>
      <c r="AB259" s="175" t="s">
        <v>18</v>
      </c>
      <c r="AC259" s="175" t="s">
        <v>18</v>
      </c>
      <c r="AD259" s="12"/>
      <c r="AE259" s="12"/>
      <c r="AF259" s="12"/>
      <c r="AG259" s="12"/>
      <c r="AH259" s="12"/>
      <c r="AI259" s="12"/>
      <c r="AJ259" s="12"/>
      <c r="AK259" s="12"/>
      <c r="AL259" s="12"/>
      <c r="AM259" s="12"/>
      <c r="AN259" s="12"/>
      <c r="AO259" s="12"/>
    </row>
    <row r="260" spans="1:41" ht="14.4">
      <c r="A260" s="239" t="s">
        <v>23156</v>
      </c>
      <c r="B260" s="61" t="s">
        <v>89</v>
      </c>
      <c r="C260" s="66">
        <v>42312</v>
      </c>
      <c r="D260" s="66" t="s">
        <v>229</v>
      </c>
      <c r="E260" s="185" t="s">
        <v>30</v>
      </c>
      <c r="F260" s="244" t="s">
        <v>21554</v>
      </c>
      <c r="G260" s="184" t="s">
        <v>30</v>
      </c>
      <c r="H260" s="175">
        <v>42322</v>
      </c>
      <c r="I260" s="61"/>
      <c r="J260" s="184"/>
      <c r="K260" s="330" t="s">
        <v>23150</v>
      </c>
      <c r="L260" s="61" t="s">
        <v>23151</v>
      </c>
      <c r="M260" s="61" t="s">
        <v>137</v>
      </c>
      <c r="N260" s="61" t="s">
        <v>23158</v>
      </c>
      <c r="O260" s="185" t="s">
        <v>17</v>
      </c>
      <c r="P260" s="406"/>
      <c r="Q260" s="61"/>
      <c r="R260" s="61"/>
      <c r="S260" s="61"/>
      <c r="T260" s="66"/>
      <c r="U260" s="61" t="s">
        <v>108</v>
      </c>
      <c r="V260" s="66"/>
      <c r="W260" s="61" t="s">
        <v>108</v>
      </c>
      <c r="X260" s="66" t="s">
        <v>14</v>
      </c>
      <c r="Y260" s="66">
        <v>42312</v>
      </c>
      <c r="Z260" s="95" t="s">
        <v>23155</v>
      </c>
      <c r="AA260" s="183"/>
      <c r="AB260" s="175" t="s">
        <v>18</v>
      </c>
      <c r="AC260" s="175" t="s">
        <v>18</v>
      </c>
      <c r="AD260" s="12"/>
      <c r="AE260" s="12"/>
      <c r="AF260" s="12"/>
      <c r="AG260" s="12"/>
      <c r="AH260" s="12"/>
      <c r="AI260" s="12"/>
      <c r="AJ260" s="12"/>
      <c r="AK260" s="12"/>
      <c r="AL260" s="12"/>
      <c r="AM260" s="12"/>
      <c r="AN260" s="12"/>
      <c r="AO260" s="12"/>
    </row>
    <row r="261" spans="1:41" ht="14.4">
      <c r="A261" s="239" t="s">
        <v>23160</v>
      </c>
      <c r="B261" s="61" t="s">
        <v>89</v>
      </c>
      <c r="C261" s="66">
        <v>42312</v>
      </c>
      <c r="D261" s="66" t="s">
        <v>229</v>
      </c>
      <c r="E261" s="185" t="s">
        <v>30</v>
      </c>
      <c r="F261" s="244" t="s">
        <v>21554</v>
      </c>
      <c r="G261" s="184" t="s">
        <v>30</v>
      </c>
      <c r="H261" s="175">
        <v>42322</v>
      </c>
      <c r="I261" s="61"/>
      <c r="J261" s="184"/>
      <c r="K261" s="330" t="s">
        <v>23150</v>
      </c>
      <c r="L261" s="61" t="s">
        <v>23151</v>
      </c>
      <c r="M261" s="61" t="s">
        <v>137</v>
      </c>
      <c r="N261" s="61" t="s">
        <v>23161</v>
      </c>
      <c r="O261" s="185" t="s">
        <v>17</v>
      </c>
      <c r="P261" s="406"/>
      <c r="Q261" s="61"/>
      <c r="R261" s="61"/>
      <c r="S261" s="61"/>
      <c r="T261" s="66"/>
      <c r="U261" s="61" t="s">
        <v>108</v>
      </c>
      <c r="V261" s="66"/>
      <c r="W261" s="61" t="s">
        <v>108</v>
      </c>
      <c r="X261" s="66" t="s">
        <v>14</v>
      </c>
      <c r="Y261" s="66">
        <v>42312</v>
      </c>
      <c r="Z261" s="95" t="s">
        <v>23155</v>
      </c>
      <c r="AA261" s="183"/>
      <c r="AB261" s="175" t="s">
        <v>18</v>
      </c>
      <c r="AC261" s="175" t="s">
        <v>18</v>
      </c>
      <c r="AD261" s="12"/>
      <c r="AE261" s="12"/>
      <c r="AF261" s="12"/>
      <c r="AG261" s="12"/>
      <c r="AH261" s="12"/>
      <c r="AI261" s="12"/>
      <c r="AJ261" s="12"/>
      <c r="AK261" s="12"/>
      <c r="AL261" s="12"/>
      <c r="AM261" s="12"/>
      <c r="AN261" s="12"/>
      <c r="AO261" s="12"/>
    </row>
    <row r="262" spans="1:41" ht="14.4">
      <c r="A262" s="239" t="s">
        <v>23162</v>
      </c>
      <c r="B262" s="61" t="s">
        <v>89</v>
      </c>
      <c r="C262" s="66">
        <v>42312</v>
      </c>
      <c r="D262" s="66" t="s">
        <v>229</v>
      </c>
      <c r="E262" s="185" t="s">
        <v>30</v>
      </c>
      <c r="F262" s="244" t="s">
        <v>21554</v>
      </c>
      <c r="G262" s="184" t="s">
        <v>30</v>
      </c>
      <c r="H262" s="175">
        <v>42322</v>
      </c>
      <c r="I262" s="61"/>
      <c r="J262" s="184"/>
      <c r="K262" s="330" t="s">
        <v>23150</v>
      </c>
      <c r="L262" s="61" t="s">
        <v>23151</v>
      </c>
      <c r="M262" s="61" t="s">
        <v>27</v>
      </c>
      <c r="N262" s="61" t="s">
        <v>23163</v>
      </c>
      <c r="O262" s="185" t="s">
        <v>17</v>
      </c>
      <c r="P262" s="406"/>
      <c r="Q262" s="61"/>
      <c r="R262" s="61"/>
      <c r="S262" s="61"/>
      <c r="T262" s="66"/>
      <c r="U262" s="61" t="s">
        <v>108</v>
      </c>
      <c r="V262" s="66"/>
      <c r="W262" s="61" t="s">
        <v>108</v>
      </c>
      <c r="X262" s="66" t="s">
        <v>14</v>
      </c>
      <c r="Y262" s="66">
        <v>42312</v>
      </c>
      <c r="Z262" s="95" t="s">
        <v>23155</v>
      </c>
      <c r="AA262" s="183"/>
      <c r="AB262" s="175" t="s">
        <v>18</v>
      </c>
      <c r="AC262" s="175" t="s">
        <v>18</v>
      </c>
      <c r="AD262" s="12"/>
      <c r="AE262" s="12"/>
      <c r="AF262" s="12"/>
      <c r="AG262" s="12"/>
      <c r="AH262" s="12"/>
      <c r="AI262" s="12"/>
      <c r="AJ262" s="12"/>
      <c r="AK262" s="12"/>
      <c r="AL262" s="12"/>
      <c r="AM262" s="12"/>
      <c r="AN262" s="12"/>
      <c r="AO262" s="12"/>
    </row>
    <row r="263" spans="1:41" ht="14.4">
      <c r="A263" s="239" t="s">
        <v>23165</v>
      </c>
      <c r="B263" s="61" t="s">
        <v>89</v>
      </c>
      <c r="C263" s="66">
        <v>42312</v>
      </c>
      <c r="D263" s="66" t="s">
        <v>229</v>
      </c>
      <c r="E263" s="185" t="s">
        <v>30</v>
      </c>
      <c r="F263" s="244" t="s">
        <v>21554</v>
      </c>
      <c r="G263" s="184" t="s">
        <v>30</v>
      </c>
      <c r="H263" s="175">
        <v>42322</v>
      </c>
      <c r="I263" s="61"/>
      <c r="J263" s="184"/>
      <c r="K263" s="330" t="s">
        <v>23150</v>
      </c>
      <c r="L263" s="61" t="s">
        <v>23151</v>
      </c>
      <c r="M263" s="61" t="s">
        <v>137</v>
      </c>
      <c r="N263" s="61" t="s">
        <v>23167</v>
      </c>
      <c r="O263" s="185" t="s">
        <v>17</v>
      </c>
      <c r="P263" s="406"/>
      <c r="Q263" s="61"/>
      <c r="R263" s="61"/>
      <c r="S263" s="61"/>
      <c r="T263" s="66"/>
      <c r="U263" s="61" t="s">
        <v>108</v>
      </c>
      <c r="V263" s="66"/>
      <c r="W263" s="61" t="s">
        <v>108</v>
      </c>
      <c r="X263" s="66" t="s">
        <v>14</v>
      </c>
      <c r="Y263" s="66">
        <v>42317</v>
      </c>
      <c r="Z263" s="95" t="s">
        <v>23169</v>
      </c>
      <c r="AA263" s="183"/>
      <c r="AB263" s="175" t="s">
        <v>18</v>
      </c>
      <c r="AC263" s="175" t="s">
        <v>18</v>
      </c>
      <c r="AD263" s="12"/>
      <c r="AE263" s="12"/>
      <c r="AF263" s="12"/>
      <c r="AG263" s="12"/>
      <c r="AH263" s="12"/>
      <c r="AI263" s="12"/>
      <c r="AJ263" s="12"/>
      <c r="AK263" s="12"/>
      <c r="AL263" s="12"/>
      <c r="AM263" s="12"/>
      <c r="AN263" s="12"/>
      <c r="AO263" s="12"/>
    </row>
    <row r="264" spans="1:41" ht="14.4">
      <c r="A264" s="239" t="s">
        <v>23171</v>
      </c>
      <c r="B264" s="61" t="s">
        <v>89</v>
      </c>
      <c r="C264" s="66">
        <v>42312</v>
      </c>
      <c r="D264" s="66" t="s">
        <v>229</v>
      </c>
      <c r="E264" s="185" t="s">
        <v>30</v>
      </c>
      <c r="F264" s="244" t="s">
        <v>21554</v>
      </c>
      <c r="G264" s="184" t="s">
        <v>30</v>
      </c>
      <c r="H264" s="175">
        <v>42322</v>
      </c>
      <c r="I264" s="61"/>
      <c r="J264" s="184"/>
      <c r="K264" s="330" t="s">
        <v>4765</v>
      </c>
      <c r="L264" s="61" t="s">
        <v>23172</v>
      </c>
      <c r="M264" s="61" t="s">
        <v>44</v>
      </c>
      <c r="N264" s="61" t="s">
        <v>23173</v>
      </c>
      <c r="O264" s="185" t="s">
        <v>17</v>
      </c>
      <c r="P264" s="406"/>
      <c r="Q264" s="61"/>
      <c r="R264" s="61"/>
      <c r="S264" s="61"/>
      <c r="T264" s="66"/>
      <c r="U264" s="61" t="s">
        <v>108</v>
      </c>
      <c r="V264" s="66"/>
      <c r="W264" s="61" t="s">
        <v>108</v>
      </c>
      <c r="X264" s="66" t="s">
        <v>18</v>
      </c>
      <c r="Y264" s="66">
        <v>42312</v>
      </c>
      <c r="Z264" s="95" t="s">
        <v>23144</v>
      </c>
      <c r="AA264" s="183"/>
      <c r="AB264" s="175" t="s">
        <v>18</v>
      </c>
      <c r="AC264" s="175" t="s">
        <v>18</v>
      </c>
      <c r="AD264" s="12"/>
      <c r="AE264" s="12"/>
      <c r="AF264" s="12"/>
      <c r="AG264" s="12"/>
      <c r="AH264" s="12"/>
      <c r="AI264" s="12"/>
      <c r="AJ264" s="12"/>
      <c r="AK264" s="12"/>
      <c r="AL264" s="12"/>
      <c r="AM264" s="12"/>
      <c r="AN264" s="12"/>
      <c r="AO264" s="12"/>
    </row>
    <row r="265" spans="1:41" ht="14.4">
      <c r="A265" s="239" t="s">
        <v>23174</v>
      </c>
      <c r="B265" s="61" t="s">
        <v>89</v>
      </c>
      <c r="C265" s="66">
        <v>42312</v>
      </c>
      <c r="D265" s="66" t="s">
        <v>229</v>
      </c>
      <c r="E265" s="185" t="s">
        <v>30</v>
      </c>
      <c r="F265" s="244" t="s">
        <v>21554</v>
      </c>
      <c r="G265" s="184" t="s">
        <v>30</v>
      </c>
      <c r="H265" s="175">
        <v>42322</v>
      </c>
      <c r="I265" s="61"/>
      <c r="J265" s="184"/>
      <c r="K265" s="330" t="s">
        <v>23176</v>
      </c>
      <c r="L265" s="61" t="s">
        <v>23177</v>
      </c>
      <c r="M265" s="61" t="s">
        <v>114</v>
      </c>
      <c r="N265" s="61" t="s">
        <v>23178</v>
      </c>
      <c r="O265" s="185" t="s">
        <v>17</v>
      </c>
      <c r="P265" s="406"/>
      <c r="Q265" s="61"/>
      <c r="R265" s="61"/>
      <c r="S265" s="61"/>
      <c r="T265" s="66"/>
      <c r="U265" s="61" t="s">
        <v>108</v>
      </c>
      <c r="V265" s="66"/>
      <c r="W265" s="61" t="s">
        <v>108</v>
      </c>
      <c r="X265" s="66" t="s">
        <v>18</v>
      </c>
      <c r="Y265" s="66">
        <v>42312</v>
      </c>
      <c r="Z265" s="95" t="s">
        <v>23144</v>
      </c>
      <c r="AA265" s="183"/>
      <c r="AB265" s="175" t="s">
        <v>18</v>
      </c>
      <c r="AC265" s="175" t="s">
        <v>18</v>
      </c>
      <c r="AD265" s="12"/>
      <c r="AE265" s="12"/>
      <c r="AF265" s="12"/>
      <c r="AG265" s="12"/>
      <c r="AH265" s="12"/>
      <c r="AI265" s="12"/>
      <c r="AJ265" s="12"/>
      <c r="AK265" s="12"/>
      <c r="AL265" s="12"/>
      <c r="AM265" s="12"/>
      <c r="AN265" s="12"/>
      <c r="AO265" s="12"/>
    </row>
    <row r="266" spans="1:41" ht="14.4">
      <c r="A266" s="239" t="s">
        <v>23181</v>
      </c>
      <c r="B266" s="61" t="s">
        <v>89</v>
      </c>
      <c r="C266" s="66">
        <v>42312</v>
      </c>
      <c r="D266" s="66" t="s">
        <v>1027</v>
      </c>
      <c r="E266" s="185" t="s">
        <v>30</v>
      </c>
      <c r="F266" s="244" t="s">
        <v>21554</v>
      </c>
      <c r="G266" s="184" t="s">
        <v>30</v>
      </c>
      <c r="H266" s="175">
        <v>42322</v>
      </c>
      <c r="I266" s="61"/>
      <c r="J266" s="184"/>
      <c r="K266" s="330" t="s">
        <v>23183</v>
      </c>
      <c r="L266" s="61"/>
      <c r="M266" s="61" t="s">
        <v>132</v>
      </c>
      <c r="N266" s="61" t="s">
        <v>22240</v>
      </c>
      <c r="O266" s="185" t="s">
        <v>17</v>
      </c>
      <c r="P266" s="406"/>
      <c r="Q266" s="61"/>
      <c r="R266" s="61"/>
      <c r="S266" s="61"/>
      <c r="T266" s="66"/>
      <c r="U266" s="61" t="s">
        <v>108</v>
      </c>
      <c r="V266" s="66"/>
      <c r="W266" s="61" t="s">
        <v>108</v>
      </c>
      <c r="X266" s="66" t="s">
        <v>18</v>
      </c>
      <c r="Y266" s="66">
        <v>42312</v>
      </c>
      <c r="Z266" s="95" t="s">
        <v>23184</v>
      </c>
      <c r="AA266" s="183"/>
      <c r="AB266" s="175" t="s">
        <v>18</v>
      </c>
      <c r="AC266" s="175" t="s">
        <v>18</v>
      </c>
      <c r="AD266" s="12"/>
      <c r="AE266" s="12"/>
      <c r="AF266" s="12"/>
      <c r="AG266" s="12"/>
      <c r="AH266" s="12"/>
      <c r="AI266" s="12"/>
      <c r="AJ266" s="12"/>
      <c r="AK266" s="12"/>
      <c r="AL266" s="12"/>
      <c r="AM266" s="12"/>
      <c r="AN266" s="12"/>
      <c r="AO266" s="12"/>
    </row>
    <row r="267" spans="1:41" ht="14.4">
      <c r="A267" s="239" t="s">
        <v>23185</v>
      </c>
      <c r="B267" s="61" t="s">
        <v>89</v>
      </c>
      <c r="C267" s="66">
        <v>42312</v>
      </c>
      <c r="D267" s="66" t="s">
        <v>131</v>
      </c>
      <c r="E267" s="185" t="s">
        <v>30</v>
      </c>
      <c r="F267" s="244" t="s">
        <v>21554</v>
      </c>
      <c r="G267" s="184" t="s">
        <v>12</v>
      </c>
      <c r="H267" s="175">
        <v>42322</v>
      </c>
      <c r="I267" s="61" t="s">
        <v>18</v>
      </c>
      <c r="J267" s="184" t="s">
        <v>18</v>
      </c>
      <c r="K267" s="330" t="s">
        <v>23187</v>
      </c>
      <c r="L267" s="61"/>
      <c r="M267" s="61" t="s">
        <v>33</v>
      </c>
      <c r="N267" s="61" t="s">
        <v>23188</v>
      </c>
      <c r="O267" s="185" t="s">
        <v>17</v>
      </c>
      <c r="P267" s="406"/>
      <c r="Q267" s="61"/>
      <c r="R267" s="61"/>
      <c r="S267" s="61"/>
      <c r="T267" s="66"/>
      <c r="U267" s="61" t="s">
        <v>108</v>
      </c>
      <c r="V267" s="66"/>
      <c r="W267" s="61" t="s">
        <v>108</v>
      </c>
      <c r="X267" s="66" t="s">
        <v>14</v>
      </c>
      <c r="Y267" s="66">
        <v>42321</v>
      </c>
      <c r="Z267" s="95" t="s">
        <v>23192</v>
      </c>
      <c r="AA267" s="183"/>
      <c r="AB267" s="175" t="s">
        <v>18</v>
      </c>
      <c r="AC267" s="175" t="s">
        <v>18</v>
      </c>
      <c r="AD267" s="12"/>
      <c r="AE267" s="12"/>
      <c r="AF267" s="12"/>
      <c r="AG267" s="12"/>
      <c r="AH267" s="12"/>
      <c r="AI267" s="12"/>
      <c r="AJ267" s="12"/>
      <c r="AK267" s="12"/>
      <c r="AL267" s="12"/>
      <c r="AM267" s="12"/>
      <c r="AN267" s="12"/>
      <c r="AO267" s="12"/>
    </row>
    <row r="268" spans="1:41" ht="14.4">
      <c r="A268" s="239" t="s">
        <v>23193</v>
      </c>
      <c r="B268" s="61" t="s">
        <v>89</v>
      </c>
      <c r="C268" s="66">
        <v>42310</v>
      </c>
      <c r="D268" s="66" t="s">
        <v>1027</v>
      </c>
      <c r="E268" s="185" t="s">
        <v>112</v>
      </c>
      <c r="F268" s="244" t="s">
        <v>8311</v>
      </c>
      <c r="G268" s="184" t="s">
        <v>23194</v>
      </c>
      <c r="H268" s="175">
        <v>42320</v>
      </c>
      <c r="I268" s="61" t="s">
        <v>18</v>
      </c>
      <c r="J268" s="184" t="s">
        <v>18</v>
      </c>
      <c r="K268" s="330" t="s">
        <v>23196</v>
      </c>
      <c r="L268" s="61" t="s">
        <v>23197</v>
      </c>
      <c r="M268" s="61" t="s">
        <v>249</v>
      </c>
      <c r="N268" s="61" t="s">
        <v>23198</v>
      </c>
      <c r="O268" s="185" t="s">
        <v>96</v>
      </c>
      <c r="P268" s="406" t="s">
        <v>108</v>
      </c>
      <c r="Q268" s="61" t="s">
        <v>18</v>
      </c>
      <c r="R268" s="61" t="s">
        <v>108</v>
      </c>
      <c r="S268" s="61" t="s">
        <v>108</v>
      </c>
      <c r="T268" s="66" t="s">
        <v>108</v>
      </c>
      <c r="U268" s="61" t="s">
        <v>108</v>
      </c>
      <c r="V268" s="66">
        <v>42320</v>
      </c>
      <c r="W268" s="61" t="s">
        <v>18</v>
      </c>
      <c r="X268" s="66" t="s">
        <v>18</v>
      </c>
      <c r="Y268" s="66">
        <v>42312</v>
      </c>
      <c r="Z268" s="95" t="s">
        <v>23199</v>
      </c>
      <c r="AA268" s="183" t="s">
        <v>97</v>
      </c>
      <c r="AB268" s="175"/>
      <c r="AC268" s="176"/>
      <c r="AD268" s="12"/>
      <c r="AE268" s="12"/>
      <c r="AF268" s="12"/>
      <c r="AG268" s="12"/>
      <c r="AH268" s="12"/>
      <c r="AI268" s="12"/>
      <c r="AJ268" s="12"/>
      <c r="AK268" s="12"/>
      <c r="AL268" s="12"/>
      <c r="AM268" s="12"/>
      <c r="AN268" s="12"/>
      <c r="AO268" s="12"/>
    </row>
    <row r="269" spans="1:41" ht="14.4">
      <c r="A269" s="239" t="s">
        <v>23201</v>
      </c>
      <c r="B269" s="61" t="s">
        <v>89</v>
      </c>
      <c r="C269" s="66">
        <v>42279</v>
      </c>
      <c r="D269" s="66" t="s">
        <v>1027</v>
      </c>
      <c r="E269" s="185" t="s">
        <v>112</v>
      </c>
      <c r="F269" s="244" t="s">
        <v>21600</v>
      </c>
      <c r="G269" s="184" t="s">
        <v>23202</v>
      </c>
      <c r="H269" s="175"/>
      <c r="I269" s="61" t="s">
        <v>18</v>
      </c>
      <c r="J269" s="184" t="s">
        <v>14</v>
      </c>
      <c r="K269" s="330" t="s">
        <v>1760</v>
      </c>
      <c r="L269" s="61" t="s">
        <v>23203</v>
      </c>
      <c r="M269" s="61" t="s">
        <v>249</v>
      </c>
      <c r="N269" s="61">
        <v>142442014</v>
      </c>
      <c r="O269" s="185" t="s">
        <v>116</v>
      </c>
      <c r="P269" s="406"/>
      <c r="Q269" s="61"/>
      <c r="R269" s="61"/>
      <c r="S269" s="61"/>
      <c r="T269" s="66"/>
      <c r="U269" s="61" t="s">
        <v>108</v>
      </c>
      <c r="V269" s="66"/>
      <c r="W269" s="61" t="s">
        <v>108</v>
      </c>
      <c r="X269" s="66"/>
      <c r="Y269" s="66"/>
      <c r="Z269" s="95" t="s">
        <v>3956</v>
      </c>
      <c r="AA269" s="183"/>
      <c r="AB269" s="175"/>
      <c r="AC269" s="176"/>
      <c r="AD269" s="12"/>
      <c r="AE269" s="12"/>
      <c r="AF269" s="12"/>
      <c r="AG269" s="12"/>
      <c r="AH269" s="12"/>
      <c r="AI269" s="12"/>
      <c r="AJ269" s="12"/>
      <c r="AK269" s="12"/>
      <c r="AL269" s="12"/>
      <c r="AM269" s="12"/>
      <c r="AN269" s="12"/>
      <c r="AO269" s="12"/>
    </row>
    <row r="270" spans="1:41" ht="14.4">
      <c r="A270" s="239" t="s">
        <v>23207</v>
      </c>
      <c r="B270" s="61" t="s">
        <v>89</v>
      </c>
      <c r="C270" s="66">
        <v>42303</v>
      </c>
      <c r="D270" s="66" t="s">
        <v>1027</v>
      </c>
      <c r="E270" s="185" t="s">
        <v>19</v>
      </c>
      <c r="F270" s="244" t="s">
        <v>21554</v>
      </c>
      <c r="G270" s="184" t="s">
        <v>3794</v>
      </c>
      <c r="H270" s="175"/>
      <c r="I270" s="61"/>
      <c r="J270" s="184"/>
      <c r="K270" s="330" t="s">
        <v>145</v>
      </c>
      <c r="L270" s="61" t="s">
        <v>23208</v>
      </c>
      <c r="M270" s="61" t="s">
        <v>95</v>
      </c>
      <c r="N270" s="61" t="s">
        <v>23209</v>
      </c>
      <c r="O270" s="185" t="s">
        <v>21</v>
      </c>
      <c r="P270" s="406"/>
      <c r="Q270" s="61"/>
      <c r="R270" s="61"/>
      <c r="S270" s="61"/>
      <c r="T270" s="66"/>
      <c r="U270" s="61" t="s">
        <v>108</v>
      </c>
      <c r="V270" s="66"/>
      <c r="W270" s="61" t="s">
        <v>108</v>
      </c>
      <c r="X270" s="66"/>
      <c r="Y270" s="66">
        <v>42313</v>
      </c>
      <c r="Z270" s="95" t="s">
        <v>23212</v>
      </c>
      <c r="AA270" s="183"/>
      <c r="AB270" s="175" t="s">
        <v>18</v>
      </c>
      <c r="AC270" s="175" t="s">
        <v>18</v>
      </c>
      <c r="AD270" s="12"/>
      <c r="AE270" s="12"/>
      <c r="AF270" s="12"/>
      <c r="AG270" s="12"/>
      <c r="AH270" s="12"/>
      <c r="AI270" s="12"/>
      <c r="AJ270" s="12"/>
      <c r="AK270" s="12"/>
      <c r="AL270" s="12"/>
      <c r="AM270" s="12"/>
      <c r="AN270" s="12"/>
      <c r="AO270" s="12"/>
    </row>
    <row r="271" spans="1:41" ht="14.4">
      <c r="A271" s="239" t="s">
        <v>23213</v>
      </c>
      <c r="B271" s="61" t="s">
        <v>89</v>
      </c>
      <c r="C271" s="66">
        <v>42314</v>
      </c>
      <c r="D271" s="66" t="s">
        <v>1027</v>
      </c>
      <c r="E271" s="185" t="s">
        <v>30</v>
      </c>
      <c r="F271" s="244" t="s">
        <v>21554</v>
      </c>
      <c r="G271" s="184" t="s">
        <v>30</v>
      </c>
      <c r="H271" s="175">
        <v>42331</v>
      </c>
      <c r="I271" s="61"/>
      <c r="J271" s="184"/>
      <c r="K271" s="330" t="s">
        <v>302</v>
      </c>
      <c r="L271" s="61"/>
      <c r="M271" s="61" t="s">
        <v>27</v>
      </c>
      <c r="N271" s="61" t="s">
        <v>23217</v>
      </c>
      <c r="O271" s="185" t="s">
        <v>17</v>
      </c>
      <c r="P271" s="406"/>
      <c r="Q271" s="61"/>
      <c r="R271" s="61"/>
      <c r="S271" s="61"/>
      <c r="T271" s="66"/>
      <c r="U271" s="61" t="s">
        <v>108</v>
      </c>
      <c r="V271" s="66"/>
      <c r="W271" s="61" t="s">
        <v>108</v>
      </c>
      <c r="X271" s="66" t="s">
        <v>18</v>
      </c>
      <c r="Y271" s="66">
        <v>42314</v>
      </c>
      <c r="Z271" s="95" t="s">
        <v>23184</v>
      </c>
      <c r="AA271" s="183"/>
      <c r="AB271" s="175" t="s">
        <v>18</v>
      </c>
      <c r="AC271" s="175" t="s">
        <v>18</v>
      </c>
      <c r="AD271" s="12"/>
      <c r="AE271" s="12"/>
      <c r="AF271" s="12"/>
      <c r="AG271" s="12"/>
      <c r="AH271" s="12"/>
      <c r="AI271" s="12"/>
      <c r="AJ271" s="12"/>
      <c r="AK271" s="12"/>
      <c r="AL271" s="12"/>
      <c r="AM271" s="12"/>
      <c r="AN271" s="12"/>
      <c r="AO271" s="12"/>
    </row>
    <row r="272" spans="1:41" ht="14.4">
      <c r="A272" s="239" t="s">
        <v>23218</v>
      </c>
      <c r="B272" s="61" t="s">
        <v>89</v>
      </c>
      <c r="C272" s="66">
        <v>42314</v>
      </c>
      <c r="D272" s="66" t="s">
        <v>1027</v>
      </c>
      <c r="E272" s="185" t="s">
        <v>21703</v>
      </c>
      <c r="F272" s="244" t="s">
        <v>4109</v>
      </c>
      <c r="G272" s="184" t="s">
        <v>23219</v>
      </c>
      <c r="H272" s="175">
        <v>42325</v>
      </c>
      <c r="I272" s="61" t="s">
        <v>18</v>
      </c>
      <c r="J272" s="184" t="s">
        <v>18</v>
      </c>
      <c r="K272" s="330" t="s">
        <v>23220</v>
      </c>
      <c r="L272" s="61" t="s">
        <v>108</v>
      </c>
      <c r="M272" s="61" t="s">
        <v>395</v>
      </c>
      <c r="N272" s="61" t="s">
        <v>108</v>
      </c>
      <c r="O272" s="185" t="s">
        <v>96</v>
      </c>
      <c r="P272" s="406" t="s">
        <v>108</v>
      </c>
      <c r="Q272" s="61" t="s">
        <v>18</v>
      </c>
      <c r="R272" s="61" t="s">
        <v>18</v>
      </c>
      <c r="S272" s="61" t="s">
        <v>108</v>
      </c>
      <c r="T272" s="66" t="s">
        <v>108</v>
      </c>
      <c r="U272" s="61" t="s">
        <v>108</v>
      </c>
      <c r="V272" s="66">
        <v>42325</v>
      </c>
      <c r="W272" s="61" t="s">
        <v>18</v>
      </c>
      <c r="X272" s="66" t="s">
        <v>18</v>
      </c>
      <c r="Y272" s="66">
        <v>42332</v>
      </c>
      <c r="Z272" s="95" t="s">
        <v>23222</v>
      </c>
      <c r="AA272" s="183" t="s">
        <v>97</v>
      </c>
      <c r="AB272" s="175"/>
      <c r="AC272" s="176"/>
      <c r="AD272" s="12"/>
      <c r="AE272" s="12"/>
      <c r="AF272" s="12"/>
      <c r="AG272" s="12"/>
      <c r="AH272" s="12"/>
      <c r="AI272" s="12"/>
      <c r="AJ272" s="12"/>
      <c r="AK272" s="12"/>
      <c r="AL272" s="12"/>
      <c r="AM272" s="12"/>
      <c r="AN272" s="12"/>
      <c r="AO272" s="12"/>
    </row>
    <row r="273" spans="1:41" ht="14.4">
      <c r="A273" s="239" t="s">
        <v>23223</v>
      </c>
      <c r="B273" s="61" t="s">
        <v>89</v>
      </c>
      <c r="C273" s="66">
        <v>42314</v>
      </c>
      <c r="D273" s="66" t="s">
        <v>1027</v>
      </c>
      <c r="E273" s="185" t="s">
        <v>21703</v>
      </c>
      <c r="F273" s="244" t="s">
        <v>5411</v>
      </c>
      <c r="G273" s="184" t="s">
        <v>23088</v>
      </c>
      <c r="H273" s="175" t="s">
        <v>108</v>
      </c>
      <c r="I273" s="61" t="s">
        <v>108</v>
      </c>
      <c r="J273" s="184" t="s">
        <v>108</v>
      </c>
      <c r="K273" s="330" t="s">
        <v>23224</v>
      </c>
      <c r="L273" s="61" t="s">
        <v>23225</v>
      </c>
      <c r="M273" s="61" t="s">
        <v>22</v>
      </c>
      <c r="N273" s="61" t="s">
        <v>1430</v>
      </c>
      <c r="O273" s="185" t="s">
        <v>96</v>
      </c>
      <c r="P273" s="406" t="s">
        <v>108</v>
      </c>
      <c r="Q273" s="61" t="s">
        <v>108</v>
      </c>
      <c r="R273" s="61" t="s">
        <v>18</v>
      </c>
      <c r="S273" s="61" t="s">
        <v>108</v>
      </c>
      <c r="T273" s="66" t="s">
        <v>108</v>
      </c>
      <c r="U273" s="61" t="s">
        <v>108</v>
      </c>
      <c r="V273" s="66" t="s">
        <v>108</v>
      </c>
      <c r="W273" s="61" t="s">
        <v>108</v>
      </c>
      <c r="X273" s="66" t="s">
        <v>108</v>
      </c>
      <c r="Y273" s="66">
        <v>42325</v>
      </c>
      <c r="Z273" s="95" t="s">
        <v>26</v>
      </c>
      <c r="AA273" s="183" t="s">
        <v>633</v>
      </c>
      <c r="AB273" s="175"/>
      <c r="AC273" s="176"/>
      <c r="AD273" s="12"/>
      <c r="AE273" s="12"/>
      <c r="AF273" s="12"/>
      <c r="AG273" s="12"/>
      <c r="AH273" s="12"/>
      <c r="AI273" s="12"/>
      <c r="AJ273" s="12"/>
      <c r="AK273" s="12"/>
      <c r="AL273" s="12"/>
      <c r="AM273" s="12"/>
      <c r="AN273" s="12"/>
      <c r="AO273" s="12"/>
    </row>
    <row r="274" spans="1:41" ht="14.4">
      <c r="A274" s="239" t="s">
        <v>23226</v>
      </c>
      <c r="B274" s="61" t="s">
        <v>89</v>
      </c>
      <c r="C274" s="66">
        <v>42314</v>
      </c>
      <c r="D274" s="66" t="s">
        <v>1027</v>
      </c>
      <c r="E274" s="185" t="s">
        <v>21703</v>
      </c>
      <c r="F274" s="244" t="s">
        <v>8311</v>
      </c>
      <c r="G274" s="184" t="s">
        <v>9504</v>
      </c>
      <c r="H274" s="175" t="s">
        <v>108</v>
      </c>
      <c r="I274" s="61" t="s">
        <v>108</v>
      </c>
      <c r="J274" s="184" t="s">
        <v>108</v>
      </c>
      <c r="K274" s="330" t="s">
        <v>23227</v>
      </c>
      <c r="L274" s="61" t="s">
        <v>23227</v>
      </c>
      <c r="M274" s="61" t="s">
        <v>249</v>
      </c>
      <c r="N274" s="61" t="s">
        <v>1430</v>
      </c>
      <c r="O274" s="185" t="s">
        <v>96</v>
      </c>
      <c r="P274" s="406" t="s">
        <v>108</v>
      </c>
      <c r="Q274" s="61" t="s">
        <v>108</v>
      </c>
      <c r="R274" s="61" t="s">
        <v>18</v>
      </c>
      <c r="S274" s="61" t="s">
        <v>108</v>
      </c>
      <c r="T274" s="66" t="s">
        <v>108</v>
      </c>
      <c r="U274" s="61" t="s">
        <v>108</v>
      </c>
      <c r="V274" s="66" t="s">
        <v>108</v>
      </c>
      <c r="W274" s="61" t="s">
        <v>108</v>
      </c>
      <c r="X274" s="66" t="s">
        <v>108</v>
      </c>
      <c r="Y274" s="66">
        <v>42325</v>
      </c>
      <c r="Z274" s="95" t="s">
        <v>633</v>
      </c>
      <c r="AA274" s="183" t="s">
        <v>633</v>
      </c>
      <c r="AB274" s="175"/>
      <c r="AC274" s="176"/>
      <c r="AD274" s="12"/>
      <c r="AE274" s="12"/>
      <c r="AF274" s="12"/>
      <c r="AG274" s="12"/>
      <c r="AH274" s="12"/>
      <c r="AI274" s="12"/>
      <c r="AJ274" s="12"/>
      <c r="AK274" s="12"/>
      <c r="AL274" s="12"/>
      <c r="AM274" s="12"/>
      <c r="AN274" s="12"/>
      <c r="AO274" s="12"/>
    </row>
    <row r="275" spans="1:41" ht="27.1" customHeight="1">
      <c r="A275" s="239" t="s">
        <v>23230</v>
      </c>
      <c r="B275" s="61" t="s">
        <v>89</v>
      </c>
      <c r="C275" s="66">
        <v>42314</v>
      </c>
      <c r="D275" s="66" t="s">
        <v>1027</v>
      </c>
      <c r="E275" s="185" t="s">
        <v>21703</v>
      </c>
      <c r="F275" s="244" t="s">
        <v>4281</v>
      </c>
      <c r="G275" s="184" t="s">
        <v>3796</v>
      </c>
      <c r="H275" s="175">
        <v>42325</v>
      </c>
      <c r="I275" s="61" t="s">
        <v>18</v>
      </c>
      <c r="J275" s="184" t="s">
        <v>14</v>
      </c>
      <c r="K275" s="330" t="s">
        <v>23232</v>
      </c>
      <c r="L275" s="61" t="s">
        <v>23232</v>
      </c>
      <c r="M275" s="61" t="s">
        <v>395</v>
      </c>
      <c r="N275" s="61" t="s">
        <v>1430</v>
      </c>
      <c r="O275" s="185" t="s">
        <v>96</v>
      </c>
      <c r="P275" s="406" t="s">
        <v>108</v>
      </c>
      <c r="Q275" s="61" t="s">
        <v>108</v>
      </c>
      <c r="R275" s="61" t="s">
        <v>18</v>
      </c>
      <c r="S275" s="61" t="s">
        <v>108</v>
      </c>
      <c r="T275" s="66" t="s">
        <v>108</v>
      </c>
      <c r="U275" s="61" t="s">
        <v>108</v>
      </c>
      <c r="V275" s="66">
        <v>42328</v>
      </c>
      <c r="W275" s="61" t="s">
        <v>108</v>
      </c>
      <c r="X275" s="66" t="s">
        <v>108</v>
      </c>
      <c r="Y275" s="66">
        <v>42332</v>
      </c>
      <c r="Z275" s="197" t="s">
        <v>23233</v>
      </c>
      <c r="AA275" s="183" t="s">
        <v>23234</v>
      </c>
      <c r="AB275" s="175"/>
      <c r="AC275" s="176"/>
      <c r="AD275" s="12"/>
      <c r="AE275" s="12"/>
      <c r="AF275" s="12"/>
      <c r="AG275" s="12"/>
      <c r="AH275" s="12"/>
      <c r="AI275" s="12"/>
      <c r="AJ275" s="12"/>
      <c r="AK275" s="12"/>
      <c r="AL275" s="12"/>
      <c r="AM275" s="12"/>
      <c r="AN275" s="12"/>
      <c r="AO275" s="12"/>
    </row>
    <row r="276" spans="1:41" ht="14.4">
      <c r="A276" s="239" t="s">
        <v>23236</v>
      </c>
      <c r="B276" s="61" t="s">
        <v>89</v>
      </c>
      <c r="C276" s="66">
        <v>42313</v>
      </c>
      <c r="D276" s="66" t="s">
        <v>229</v>
      </c>
      <c r="E276" s="185" t="s">
        <v>30</v>
      </c>
      <c r="F276" s="244" t="s">
        <v>21554</v>
      </c>
      <c r="G276" s="184" t="s">
        <v>30</v>
      </c>
      <c r="H276" s="175"/>
      <c r="I276" s="61"/>
      <c r="J276" s="184"/>
      <c r="K276" s="330" t="s">
        <v>8400</v>
      </c>
      <c r="L276" s="61" t="s">
        <v>23238</v>
      </c>
      <c r="M276" s="61" t="s">
        <v>37</v>
      </c>
      <c r="N276" s="61" t="s">
        <v>23240</v>
      </c>
      <c r="O276" s="185" t="s">
        <v>17</v>
      </c>
      <c r="P276" s="406"/>
      <c r="Q276" s="61"/>
      <c r="R276" s="61"/>
      <c r="S276" s="61"/>
      <c r="T276" s="66"/>
      <c r="U276" s="61" t="s">
        <v>108</v>
      </c>
      <c r="V276" s="66"/>
      <c r="W276" s="61" t="s">
        <v>108</v>
      </c>
      <c r="X276" s="66" t="s">
        <v>18</v>
      </c>
      <c r="Y276" s="66">
        <v>42321</v>
      </c>
      <c r="Z276" s="95" t="s">
        <v>23242</v>
      </c>
      <c r="AA276" s="183"/>
      <c r="AB276" s="175" t="s">
        <v>18</v>
      </c>
      <c r="AC276" s="175" t="s">
        <v>18</v>
      </c>
      <c r="AD276" s="12"/>
      <c r="AE276" s="12"/>
      <c r="AF276" s="12"/>
      <c r="AG276" s="12"/>
      <c r="AH276" s="12"/>
      <c r="AI276" s="12"/>
      <c r="AJ276" s="12"/>
      <c r="AK276" s="12"/>
      <c r="AL276" s="12"/>
      <c r="AM276" s="12"/>
      <c r="AN276" s="12"/>
      <c r="AO276" s="12"/>
    </row>
    <row r="277" spans="1:41" ht="14.4">
      <c r="A277" s="239" t="s">
        <v>23246</v>
      </c>
      <c r="B277" s="61" t="s">
        <v>89</v>
      </c>
      <c r="C277" s="66">
        <v>42314</v>
      </c>
      <c r="D277" s="66" t="s">
        <v>1027</v>
      </c>
      <c r="E277" s="185" t="s">
        <v>30</v>
      </c>
      <c r="F277" s="244" t="s">
        <v>21554</v>
      </c>
      <c r="G277" s="184" t="s">
        <v>30</v>
      </c>
      <c r="H277" s="175"/>
      <c r="I277" s="61"/>
      <c r="J277" s="184"/>
      <c r="K277" s="330" t="s">
        <v>745</v>
      </c>
      <c r="L277" s="61" t="s">
        <v>23247</v>
      </c>
      <c r="M277" s="61" t="s">
        <v>266</v>
      </c>
      <c r="N277" s="61"/>
      <c r="O277" s="185" t="s">
        <v>17</v>
      </c>
      <c r="P277" s="406"/>
      <c r="Q277" s="61"/>
      <c r="R277" s="61"/>
      <c r="S277" s="61"/>
      <c r="T277" s="66"/>
      <c r="U277" s="61" t="s">
        <v>108</v>
      </c>
      <c r="V277" s="66"/>
      <c r="W277" s="61" t="s">
        <v>108</v>
      </c>
      <c r="X277" s="66" t="s">
        <v>14</v>
      </c>
      <c r="Y277" s="66">
        <v>42314</v>
      </c>
      <c r="Z277" s="95" t="s">
        <v>9001</v>
      </c>
      <c r="AA277" s="183"/>
      <c r="AB277" s="175" t="s">
        <v>18</v>
      </c>
      <c r="AC277" s="175" t="s">
        <v>18</v>
      </c>
      <c r="AD277" s="12"/>
      <c r="AE277" s="12"/>
      <c r="AF277" s="12"/>
      <c r="AG277" s="12"/>
      <c r="AH277" s="12"/>
      <c r="AI277" s="12"/>
      <c r="AJ277" s="12"/>
      <c r="AK277" s="12"/>
      <c r="AL277" s="12"/>
      <c r="AM277" s="12"/>
      <c r="AN277" s="12"/>
      <c r="AO277" s="12"/>
    </row>
    <row r="278" spans="1:41" ht="14.4">
      <c r="A278" s="239" t="s">
        <v>23251</v>
      </c>
      <c r="B278" s="61" t="s">
        <v>89</v>
      </c>
      <c r="C278" s="66">
        <v>42313</v>
      </c>
      <c r="D278" s="66" t="s">
        <v>131</v>
      </c>
      <c r="E278" s="185" t="s">
        <v>19</v>
      </c>
      <c r="F278" s="244" t="s">
        <v>21554</v>
      </c>
      <c r="G278" s="184" t="s">
        <v>12</v>
      </c>
      <c r="H278" s="175">
        <v>42327</v>
      </c>
      <c r="I278" s="61" t="s">
        <v>18</v>
      </c>
      <c r="J278" s="184" t="s">
        <v>18</v>
      </c>
      <c r="K278" s="330" t="s">
        <v>21813</v>
      </c>
      <c r="L278" s="61" t="s">
        <v>26</v>
      </c>
      <c r="M278" s="61" t="s">
        <v>33</v>
      </c>
      <c r="N278" s="61" t="s">
        <v>34</v>
      </c>
      <c r="O278" s="185" t="s">
        <v>17</v>
      </c>
      <c r="P278" s="406"/>
      <c r="Q278" s="61"/>
      <c r="R278" s="61"/>
      <c r="S278" s="61"/>
      <c r="T278" s="66"/>
      <c r="U278" s="61" t="s">
        <v>108</v>
      </c>
      <c r="V278" s="66"/>
      <c r="W278" s="61" t="s">
        <v>108</v>
      </c>
      <c r="X278" s="66" t="s">
        <v>18</v>
      </c>
      <c r="Y278" s="66">
        <v>42317</v>
      </c>
      <c r="Z278" s="95" t="s">
        <v>23254</v>
      </c>
      <c r="AA278" s="183"/>
      <c r="AB278" s="175" t="s">
        <v>18</v>
      </c>
      <c r="AC278" s="175" t="s">
        <v>18</v>
      </c>
      <c r="AD278" s="12"/>
      <c r="AE278" s="12"/>
      <c r="AF278" s="12"/>
      <c r="AG278" s="12"/>
      <c r="AH278" s="12"/>
      <c r="AI278" s="12"/>
      <c r="AJ278" s="12"/>
      <c r="AK278" s="12"/>
      <c r="AL278" s="12"/>
      <c r="AM278" s="12"/>
      <c r="AN278" s="12"/>
      <c r="AO278" s="12"/>
    </row>
    <row r="279" spans="1:41" ht="14.4">
      <c r="A279" s="239" t="s">
        <v>23255</v>
      </c>
      <c r="B279" s="61" t="s">
        <v>89</v>
      </c>
      <c r="C279" s="66">
        <v>42310</v>
      </c>
      <c r="D279" s="66" t="s">
        <v>131</v>
      </c>
      <c r="E279" s="185" t="s">
        <v>19</v>
      </c>
      <c r="F279" s="244" t="s">
        <v>21554</v>
      </c>
      <c r="G279" s="184" t="s">
        <v>12</v>
      </c>
      <c r="H279" s="175">
        <v>42324</v>
      </c>
      <c r="I279" s="61" t="s">
        <v>18</v>
      </c>
      <c r="J279" s="184" t="s">
        <v>18</v>
      </c>
      <c r="K279" s="330" t="s">
        <v>19860</v>
      </c>
      <c r="L279" s="61" t="s">
        <v>23256</v>
      </c>
      <c r="M279" s="61" t="s">
        <v>33</v>
      </c>
      <c r="N279" s="61" t="s">
        <v>23188</v>
      </c>
      <c r="O279" s="185" t="s">
        <v>17</v>
      </c>
      <c r="P279" s="406"/>
      <c r="Q279" s="61"/>
      <c r="R279" s="61"/>
      <c r="S279" s="61"/>
      <c r="T279" s="66"/>
      <c r="U279" s="61" t="s">
        <v>108</v>
      </c>
      <c r="V279" s="66"/>
      <c r="W279" s="61" t="s">
        <v>108</v>
      </c>
      <c r="X279" s="66" t="s">
        <v>18</v>
      </c>
      <c r="Y279" s="66">
        <v>42321</v>
      </c>
      <c r="Z279" s="95" t="s">
        <v>23258</v>
      </c>
      <c r="AA279" s="183"/>
      <c r="AB279" s="175" t="s">
        <v>18</v>
      </c>
      <c r="AC279" s="175" t="s">
        <v>18</v>
      </c>
      <c r="AD279" s="12"/>
      <c r="AE279" s="12"/>
      <c r="AF279" s="12"/>
      <c r="AG279" s="12"/>
      <c r="AH279" s="12"/>
      <c r="AI279" s="12"/>
      <c r="AJ279" s="12"/>
      <c r="AK279" s="12"/>
      <c r="AL279" s="12"/>
      <c r="AM279" s="12"/>
      <c r="AN279" s="12"/>
      <c r="AO279" s="12"/>
    </row>
    <row r="280" spans="1:41" ht="14.4">
      <c r="A280" s="239" t="s">
        <v>23259</v>
      </c>
      <c r="B280" s="61" t="s">
        <v>89</v>
      </c>
      <c r="C280" s="66">
        <v>42313</v>
      </c>
      <c r="D280" s="66" t="s">
        <v>131</v>
      </c>
      <c r="E280" s="185" t="s">
        <v>19</v>
      </c>
      <c r="F280" s="244" t="s">
        <v>21554</v>
      </c>
      <c r="G280" s="184" t="s">
        <v>12</v>
      </c>
      <c r="H280" s="175">
        <v>42323</v>
      </c>
      <c r="I280" s="61" t="s">
        <v>18</v>
      </c>
      <c r="J280" s="184" t="s">
        <v>14</v>
      </c>
      <c r="K280" s="330" t="s">
        <v>7868</v>
      </c>
      <c r="L280" s="61" t="s">
        <v>23262</v>
      </c>
      <c r="M280" s="61"/>
      <c r="N280" s="61"/>
      <c r="O280" s="185" t="s">
        <v>28</v>
      </c>
      <c r="P280" s="406"/>
      <c r="Q280" s="61"/>
      <c r="R280" s="61"/>
      <c r="S280" s="61"/>
      <c r="T280" s="66"/>
      <c r="U280" s="61" t="s">
        <v>108</v>
      </c>
      <c r="V280" s="66"/>
      <c r="W280" s="61" t="s">
        <v>108</v>
      </c>
      <c r="X280" s="66" t="s">
        <v>14</v>
      </c>
      <c r="Y280" s="66">
        <v>42321</v>
      </c>
      <c r="Z280" s="95" t="s">
        <v>23264</v>
      </c>
      <c r="AA280" s="183"/>
      <c r="AB280" s="175" t="s">
        <v>18</v>
      </c>
      <c r="AC280" s="175" t="s">
        <v>18</v>
      </c>
      <c r="AD280" s="12"/>
      <c r="AE280" s="12"/>
      <c r="AF280" s="12"/>
      <c r="AG280" s="12"/>
      <c r="AH280" s="12"/>
      <c r="AI280" s="12"/>
      <c r="AJ280" s="12"/>
      <c r="AK280" s="12"/>
      <c r="AL280" s="12"/>
      <c r="AM280" s="12"/>
      <c r="AN280" s="12"/>
      <c r="AO280" s="12"/>
    </row>
    <row r="281" spans="1:41" ht="29.25" customHeight="1">
      <c r="A281" s="239" t="s">
        <v>23265</v>
      </c>
      <c r="B281" s="61" t="s">
        <v>89</v>
      </c>
      <c r="C281" s="66">
        <v>42314</v>
      </c>
      <c r="D281" s="66" t="s">
        <v>1027</v>
      </c>
      <c r="E281" s="185" t="s">
        <v>21703</v>
      </c>
      <c r="F281" s="244" t="s">
        <v>23266</v>
      </c>
      <c r="G281" s="184" t="s">
        <v>23267</v>
      </c>
      <c r="H281" s="175">
        <v>42321</v>
      </c>
      <c r="I281" s="61" t="s">
        <v>18</v>
      </c>
      <c r="J281" s="184" t="s">
        <v>14</v>
      </c>
      <c r="K281" s="330" t="s">
        <v>23268</v>
      </c>
      <c r="L281" s="61" t="s">
        <v>108</v>
      </c>
      <c r="M281" s="61" t="s">
        <v>395</v>
      </c>
      <c r="N281" s="61" t="s">
        <v>108</v>
      </c>
      <c r="O281" s="185" t="s">
        <v>96</v>
      </c>
      <c r="P281" s="406" t="s">
        <v>108</v>
      </c>
      <c r="Q281" s="61" t="s">
        <v>108</v>
      </c>
      <c r="R281" s="61" t="s">
        <v>108</v>
      </c>
      <c r="S281" s="61" t="s">
        <v>108</v>
      </c>
      <c r="T281" s="66" t="s">
        <v>108</v>
      </c>
      <c r="U281" s="61" t="s">
        <v>108</v>
      </c>
      <c r="V281" s="66">
        <v>42324</v>
      </c>
      <c r="W281" s="61" t="s">
        <v>108</v>
      </c>
      <c r="X281" s="66" t="s">
        <v>14</v>
      </c>
      <c r="Y281" s="66">
        <v>42332</v>
      </c>
      <c r="Z281" s="197" t="s">
        <v>23270</v>
      </c>
      <c r="AA281" s="183" t="s">
        <v>224</v>
      </c>
      <c r="AB281" s="175"/>
      <c r="AC281" s="176"/>
      <c r="AD281" s="12"/>
      <c r="AE281" s="12"/>
      <c r="AF281" s="12"/>
      <c r="AG281" s="12"/>
      <c r="AH281" s="12"/>
      <c r="AI281" s="12"/>
      <c r="AJ281" s="12"/>
      <c r="AK281" s="12"/>
      <c r="AL281" s="12"/>
      <c r="AM281" s="12"/>
      <c r="AN281" s="12"/>
      <c r="AO281" s="12"/>
    </row>
    <row r="282" spans="1:41" ht="14.4">
      <c r="A282" s="239" t="s">
        <v>23271</v>
      </c>
      <c r="B282" s="61" t="s">
        <v>89</v>
      </c>
      <c r="C282" s="66">
        <v>42314</v>
      </c>
      <c r="D282" s="66" t="s">
        <v>131</v>
      </c>
      <c r="E282" s="185" t="s">
        <v>43</v>
      </c>
      <c r="F282" s="244" t="s">
        <v>21554</v>
      </c>
      <c r="G282" s="184" t="s">
        <v>43</v>
      </c>
      <c r="H282" s="175">
        <v>42324</v>
      </c>
      <c r="I282" s="61" t="s">
        <v>18</v>
      </c>
      <c r="J282" s="184" t="s">
        <v>18</v>
      </c>
      <c r="K282" s="330" t="s">
        <v>23274</v>
      </c>
      <c r="L282" s="322" t="s">
        <v>23275</v>
      </c>
      <c r="M282" s="61" t="s">
        <v>37</v>
      </c>
      <c r="N282" s="61" t="s">
        <v>23277</v>
      </c>
      <c r="O282" s="185" t="s">
        <v>17</v>
      </c>
      <c r="P282" s="406"/>
      <c r="Q282" s="61"/>
      <c r="R282" s="61"/>
      <c r="S282" s="61"/>
      <c r="T282" s="66"/>
      <c r="U282" s="61" t="s">
        <v>108</v>
      </c>
      <c r="V282" s="66"/>
      <c r="W282" s="61" t="s">
        <v>108</v>
      </c>
      <c r="X282" s="66" t="s">
        <v>18</v>
      </c>
      <c r="Y282" s="66">
        <v>42318</v>
      </c>
      <c r="Z282" s="95" t="s">
        <v>23279</v>
      </c>
      <c r="AA282" s="183" t="s">
        <v>23280</v>
      </c>
      <c r="AB282" s="175" t="s">
        <v>18</v>
      </c>
      <c r="AC282" s="175" t="s">
        <v>18</v>
      </c>
      <c r="AD282" s="12"/>
      <c r="AE282" s="12"/>
      <c r="AF282" s="12"/>
      <c r="AG282" s="12"/>
      <c r="AH282" s="12"/>
      <c r="AI282" s="12"/>
      <c r="AJ282" s="12"/>
      <c r="AK282" s="12"/>
      <c r="AL282" s="12"/>
      <c r="AM282" s="12"/>
      <c r="AN282" s="12"/>
      <c r="AO282" s="12"/>
    </row>
    <row r="283" spans="1:41" ht="14.4">
      <c r="A283" s="239" t="s">
        <v>23281</v>
      </c>
      <c r="B283" s="61" t="s">
        <v>89</v>
      </c>
      <c r="C283" s="66">
        <v>42313</v>
      </c>
      <c r="D283" s="66" t="s">
        <v>1027</v>
      </c>
      <c r="E283" s="185" t="s">
        <v>43</v>
      </c>
      <c r="F283" s="244" t="s">
        <v>21554</v>
      </c>
      <c r="G283" s="184" t="s">
        <v>43</v>
      </c>
      <c r="H283" s="175">
        <v>42323</v>
      </c>
      <c r="I283" s="61" t="s">
        <v>18</v>
      </c>
      <c r="J283" s="184" t="s">
        <v>18</v>
      </c>
      <c r="K283" s="330" t="s">
        <v>23282</v>
      </c>
      <c r="L283" s="61" t="s">
        <v>23283</v>
      </c>
      <c r="M283" s="61"/>
      <c r="N283" s="61" t="s">
        <v>23284</v>
      </c>
      <c r="O283" s="185" t="s">
        <v>21</v>
      </c>
      <c r="P283" s="406">
        <v>42317</v>
      </c>
      <c r="Q283" s="61"/>
      <c r="R283" s="61"/>
      <c r="S283" s="61"/>
      <c r="T283" s="66"/>
      <c r="U283" s="61" t="s">
        <v>108</v>
      </c>
      <c r="V283" s="66"/>
      <c r="W283" s="61" t="s">
        <v>108</v>
      </c>
      <c r="X283" s="66" t="s">
        <v>18</v>
      </c>
      <c r="Y283" s="66">
        <v>42318</v>
      </c>
      <c r="Z283" s="269" t="s">
        <v>23286</v>
      </c>
      <c r="AA283" s="183" t="s">
        <v>23287</v>
      </c>
      <c r="AB283" s="175" t="s">
        <v>18</v>
      </c>
      <c r="AC283" s="175" t="s">
        <v>18</v>
      </c>
      <c r="AD283" s="12"/>
      <c r="AE283" s="12"/>
      <c r="AF283" s="12"/>
      <c r="AG283" s="12"/>
      <c r="AH283" s="12"/>
      <c r="AI283" s="12"/>
      <c r="AJ283" s="12"/>
      <c r="AK283" s="12"/>
      <c r="AL283" s="12"/>
      <c r="AM283" s="12"/>
      <c r="AN283" s="12"/>
      <c r="AO283" s="12"/>
    </row>
    <row r="284" spans="1:41" ht="14.4">
      <c r="A284" s="239" t="s">
        <v>23288</v>
      </c>
      <c r="B284" s="61" t="s">
        <v>89</v>
      </c>
      <c r="C284" s="66">
        <v>42314</v>
      </c>
      <c r="D284" s="66" t="s">
        <v>1027</v>
      </c>
      <c r="E284" s="185" t="s">
        <v>23289</v>
      </c>
      <c r="F284" s="244" t="s">
        <v>21554</v>
      </c>
      <c r="G284" s="184" t="s">
        <v>23289</v>
      </c>
      <c r="H284" s="175">
        <v>42328</v>
      </c>
      <c r="I284" s="61"/>
      <c r="J284" s="184"/>
      <c r="K284" s="330" t="s">
        <v>23290</v>
      </c>
      <c r="L284" s="61" t="s">
        <v>23290</v>
      </c>
      <c r="M284" s="61" t="s">
        <v>39</v>
      </c>
      <c r="N284" s="61" t="s">
        <v>23291</v>
      </c>
      <c r="O284" s="185" t="s">
        <v>21</v>
      </c>
      <c r="P284" s="406">
        <v>42318</v>
      </c>
      <c r="Q284" s="61"/>
      <c r="R284" s="61"/>
      <c r="S284" s="61"/>
      <c r="T284" s="66"/>
      <c r="U284" s="61" t="s">
        <v>108</v>
      </c>
      <c r="V284" s="66"/>
      <c r="W284" s="61" t="s">
        <v>108</v>
      </c>
      <c r="X284" s="66" t="s">
        <v>18</v>
      </c>
      <c r="Y284" s="66">
        <v>42328</v>
      </c>
      <c r="Z284" s="95" t="s">
        <v>23293</v>
      </c>
      <c r="AA284" s="183"/>
      <c r="AB284" s="175" t="s">
        <v>18</v>
      </c>
      <c r="AC284" s="175" t="s">
        <v>18</v>
      </c>
      <c r="AD284" s="12"/>
      <c r="AE284" s="12"/>
      <c r="AF284" s="12"/>
      <c r="AG284" s="12"/>
      <c r="AH284" s="12"/>
      <c r="AI284" s="12"/>
      <c r="AJ284" s="12"/>
      <c r="AK284" s="12"/>
      <c r="AL284" s="12"/>
      <c r="AM284" s="12"/>
      <c r="AN284" s="12"/>
      <c r="AO284" s="12"/>
    </row>
    <row r="285" spans="1:41" ht="14.4">
      <c r="A285" s="239" t="s">
        <v>23294</v>
      </c>
      <c r="B285" s="61" t="s">
        <v>89</v>
      </c>
      <c r="C285" s="66">
        <v>42314</v>
      </c>
      <c r="D285" s="66" t="s">
        <v>1027</v>
      </c>
      <c r="E285" s="185" t="s">
        <v>30</v>
      </c>
      <c r="F285" s="244" t="s">
        <v>21554</v>
      </c>
      <c r="G285" s="184" t="s">
        <v>30</v>
      </c>
      <c r="H285" s="175">
        <v>42328</v>
      </c>
      <c r="I285" s="61"/>
      <c r="J285" s="184"/>
      <c r="K285" s="330" t="s">
        <v>23290</v>
      </c>
      <c r="L285" s="61"/>
      <c r="M285" s="61" t="s">
        <v>39</v>
      </c>
      <c r="N285" s="61" t="s">
        <v>23295</v>
      </c>
      <c r="O285" s="185"/>
      <c r="P285" s="406">
        <v>42318</v>
      </c>
      <c r="Q285" s="61"/>
      <c r="R285" s="61"/>
      <c r="S285" s="61"/>
      <c r="T285" s="66"/>
      <c r="U285" s="61" t="s">
        <v>108</v>
      </c>
      <c r="V285" s="66"/>
      <c r="W285" s="61" t="s">
        <v>108</v>
      </c>
      <c r="X285" s="66" t="s">
        <v>14</v>
      </c>
      <c r="Y285" s="66">
        <v>42321</v>
      </c>
      <c r="Z285" s="95" t="s">
        <v>23293</v>
      </c>
      <c r="AA285" s="183"/>
      <c r="AB285" s="175" t="s">
        <v>18</v>
      </c>
      <c r="AC285" s="175" t="s">
        <v>18</v>
      </c>
      <c r="AD285" s="12"/>
      <c r="AE285" s="12"/>
      <c r="AF285" s="12"/>
      <c r="AG285" s="12"/>
      <c r="AH285" s="12"/>
      <c r="AI285" s="12"/>
      <c r="AJ285" s="12"/>
      <c r="AK285" s="12"/>
      <c r="AL285" s="12"/>
      <c r="AM285" s="12"/>
      <c r="AN285" s="12"/>
      <c r="AO285" s="12"/>
    </row>
    <row r="286" spans="1:41" ht="14.4">
      <c r="A286" s="239" t="s">
        <v>23296</v>
      </c>
      <c r="B286" s="61" t="s">
        <v>89</v>
      </c>
      <c r="C286" s="66">
        <v>42314</v>
      </c>
      <c r="D286" s="66" t="s">
        <v>1027</v>
      </c>
      <c r="E286" s="185" t="s">
        <v>30</v>
      </c>
      <c r="F286" s="244" t="s">
        <v>21554</v>
      </c>
      <c r="G286" s="184" t="s">
        <v>30</v>
      </c>
      <c r="H286" s="175">
        <v>42328</v>
      </c>
      <c r="I286" s="61"/>
      <c r="J286" s="184"/>
      <c r="K286" s="330" t="s">
        <v>23290</v>
      </c>
      <c r="L286" s="61"/>
      <c r="M286" s="61" t="s">
        <v>39</v>
      </c>
      <c r="N286" s="61"/>
      <c r="O286" s="185"/>
      <c r="P286" s="406">
        <v>42318</v>
      </c>
      <c r="Q286" s="61"/>
      <c r="R286" s="61"/>
      <c r="S286" s="61"/>
      <c r="T286" s="66"/>
      <c r="U286" s="61" t="s">
        <v>108</v>
      </c>
      <c r="V286" s="66"/>
      <c r="W286" s="61" t="s">
        <v>108</v>
      </c>
      <c r="X286" s="66" t="s">
        <v>14</v>
      </c>
      <c r="Y286" s="66">
        <v>42321</v>
      </c>
      <c r="Z286" s="95" t="s">
        <v>23298</v>
      </c>
      <c r="AA286" s="183"/>
      <c r="AB286" s="175" t="s">
        <v>18</v>
      </c>
      <c r="AC286" s="175" t="s">
        <v>18</v>
      </c>
      <c r="AD286" s="12"/>
      <c r="AE286" s="12"/>
      <c r="AF286" s="12"/>
      <c r="AG286" s="12"/>
      <c r="AH286" s="12"/>
      <c r="AI286" s="12"/>
      <c r="AJ286" s="12"/>
      <c r="AK286" s="12"/>
      <c r="AL286" s="12"/>
      <c r="AM286" s="12"/>
      <c r="AN286" s="12"/>
      <c r="AO286" s="12"/>
    </row>
    <row r="287" spans="1:41" ht="14.4">
      <c r="A287" s="239" t="s">
        <v>23299</v>
      </c>
      <c r="B287" s="61" t="s">
        <v>89</v>
      </c>
      <c r="C287" s="66">
        <v>42314</v>
      </c>
      <c r="D287" s="66" t="s">
        <v>1027</v>
      </c>
      <c r="E287" s="185" t="s">
        <v>30</v>
      </c>
      <c r="F287" s="244" t="s">
        <v>21554</v>
      </c>
      <c r="G287" s="184" t="s">
        <v>30</v>
      </c>
      <c r="H287" s="175">
        <v>42328</v>
      </c>
      <c r="I287" s="61"/>
      <c r="J287" s="184"/>
      <c r="K287" s="330" t="s">
        <v>23290</v>
      </c>
      <c r="L287" s="61"/>
      <c r="M287" s="61" t="s">
        <v>39</v>
      </c>
      <c r="N287" s="61"/>
      <c r="O287" s="185"/>
      <c r="P287" s="406">
        <v>42318</v>
      </c>
      <c r="Q287" s="61"/>
      <c r="R287" s="61"/>
      <c r="S287" s="61"/>
      <c r="T287" s="66"/>
      <c r="U287" s="61" t="s">
        <v>108</v>
      </c>
      <c r="V287" s="66"/>
      <c r="W287" s="61" t="s">
        <v>108</v>
      </c>
      <c r="X287" s="66" t="s">
        <v>14</v>
      </c>
      <c r="Y287" s="66">
        <v>42321</v>
      </c>
      <c r="Z287" s="95" t="s">
        <v>23298</v>
      </c>
      <c r="AA287" s="183"/>
      <c r="AB287" s="175" t="s">
        <v>18</v>
      </c>
      <c r="AC287" s="175" t="s">
        <v>18</v>
      </c>
      <c r="AD287" s="12"/>
      <c r="AE287" s="12"/>
      <c r="AF287" s="12"/>
      <c r="AG287" s="12"/>
      <c r="AH287" s="12"/>
      <c r="AI287" s="12"/>
      <c r="AJ287" s="12"/>
      <c r="AK287" s="12"/>
      <c r="AL287" s="12"/>
      <c r="AM287" s="12"/>
      <c r="AN287" s="12"/>
      <c r="AO287" s="12"/>
    </row>
    <row r="288" spans="1:41" ht="14.4">
      <c r="A288" s="239" t="s">
        <v>23300</v>
      </c>
      <c r="B288" s="61" t="s">
        <v>89</v>
      </c>
      <c r="C288" s="66">
        <v>42317</v>
      </c>
      <c r="D288" s="66" t="s">
        <v>229</v>
      </c>
      <c r="E288" s="185" t="s">
        <v>43</v>
      </c>
      <c r="F288" s="244" t="s">
        <v>21554</v>
      </c>
      <c r="G288" s="184" t="s">
        <v>43</v>
      </c>
      <c r="H288" s="175">
        <v>42327</v>
      </c>
      <c r="I288" s="61" t="s">
        <v>18</v>
      </c>
      <c r="J288" s="184" t="s">
        <v>18</v>
      </c>
      <c r="K288" s="330" t="s">
        <v>23301</v>
      </c>
      <c r="L288" s="61" t="s">
        <v>23302</v>
      </c>
      <c r="M288" s="61" t="s">
        <v>44</v>
      </c>
      <c r="N288" s="61" t="s">
        <v>23303</v>
      </c>
      <c r="O288" s="185" t="s">
        <v>28</v>
      </c>
      <c r="P288" s="406"/>
      <c r="Q288" s="61"/>
      <c r="R288" s="61"/>
      <c r="S288" s="61"/>
      <c r="T288" s="66"/>
      <c r="U288" s="61" t="s">
        <v>108</v>
      </c>
      <c r="V288" s="66"/>
      <c r="W288" s="61" t="s">
        <v>108</v>
      </c>
      <c r="X288" s="66" t="s">
        <v>18</v>
      </c>
      <c r="Y288" s="66">
        <v>42317</v>
      </c>
      <c r="Z288" s="95" t="s">
        <v>23304</v>
      </c>
      <c r="AA288" s="183" t="s">
        <v>23304</v>
      </c>
      <c r="AB288" s="175" t="s">
        <v>18</v>
      </c>
      <c r="AC288" s="175" t="s">
        <v>18</v>
      </c>
      <c r="AD288" s="12"/>
      <c r="AE288" s="12"/>
      <c r="AF288" s="12"/>
      <c r="AG288" s="12"/>
      <c r="AH288" s="12"/>
      <c r="AI288" s="12"/>
      <c r="AJ288" s="12"/>
      <c r="AK288" s="12"/>
      <c r="AL288" s="12"/>
      <c r="AM288" s="12"/>
      <c r="AN288" s="12"/>
      <c r="AO288" s="12"/>
    </row>
    <row r="289" spans="1:41" ht="14.4">
      <c r="A289" s="239" t="s">
        <v>23306</v>
      </c>
      <c r="B289" s="61" t="s">
        <v>89</v>
      </c>
      <c r="C289" s="66">
        <v>42313</v>
      </c>
      <c r="D289" s="66" t="s">
        <v>1027</v>
      </c>
      <c r="E289" s="185" t="s">
        <v>112</v>
      </c>
      <c r="F289" s="244" t="s">
        <v>21600</v>
      </c>
      <c r="G289" s="184" t="s">
        <v>112</v>
      </c>
      <c r="H289" s="175"/>
      <c r="I289" s="61" t="s">
        <v>18</v>
      </c>
      <c r="J289" s="184" t="s">
        <v>14</v>
      </c>
      <c r="K289" s="330" t="s">
        <v>23307</v>
      </c>
      <c r="L289" s="61" t="s">
        <v>21601</v>
      </c>
      <c r="M289" s="61" t="s">
        <v>249</v>
      </c>
      <c r="N289" s="61" t="s">
        <v>21603</v>
      </c>
      <c r="O289" s="185" t="s">
        <v>116</v>
      </c>
      <c r="P289" s="406"/>
      <c r="Q289" s="61"/>
      <c r="R289" s="61"/>
      <c r="S289" s="61"/>
      <c r="T289" s="66"/>
      <c r="U289" s="61" t="s">
        <v>108</v>
      </c>
      <c r="V289" s="66"/>
      <c r="W289" s="61" t="s">
        <v>108</v>
      </c>
      <c r="X289" s="66"/>
      <c r="Y289" s="66"/>
      <c r="Z289" s="95" t="s">
        <v>21631</v>
      </c>
      <c r="AA289" s="183"/>
      <c r="AB289" s="175"/>
      <c r="AC289" s="176"/>
      <c r="AD289" s="12"/>
      <c r="AE289" s="12"/>
      <c r="AF289" s="12"/>
      <c r="AG289" s="12"/>
      <c r="AH289" s="12"/>
      <c r="AI289" s="12"/>
      <c r="AJ289" s="12"/>
      <c r="AK289" s="12"/>
      <c r="AL289" s="12"/>
      <c r="AM289" s="12"/>
      <c r="AN289" s="12"/>
      <c r="AO289" s="12"/>
    </row>
    <row r="290" spans="1:41" ht="28.55" customHeight="1">
      <c r="A290" s="239" t="s">
        <v>23311</v>
      </c>
      <c r="B290" s="61" t="s">
        <v>89</v>
      </c>
      <c r="C290" s="66">
        <v>42314</v>
      </c>
      <c r="D290" s="66" t="s">
        <v>229</v>
      </c>
      <c r="E290" s="185" t="s">
        <v>30</v>
      </c>
      <c r="F290" s="244" t="s">
        <v>21554</v>
      </c>
      <c r="G290" s="184" t="s">
        <v>30</v>
      </c>
      <c r="H290" s="175">
        <v>42328</v>
      </c>
      <c r="I290" s="61"/>
      <c r="J290" s="184"/>
      <c r="K290" s="330" t="s">
        <v>23313</v>
      </c>
      <c r="L290" s="457" t="s">
        <v>23314</v>
      </c>
      <c r="M290" s="61" t="s">
        <v>29</v>
      </c>
      <c r="N290" s="61" t="s">
        <v>22188</v>
      </c>
      <c r="O290" s="185" t="s">
        <v>17</v>
      </c>
      <c r="P290" s="406"/>
      <c r="Q290" s="61"/>
      <c r="R290" s="61"/>
      <c r="S290" s="61"/>
      <c r="T290" s="66"/>
      <c r="U290" s="61" t="s">
        <v>108</v>
      </c>
      <c r="V290" s="66"/>
      <c r="W290" s="61" t="s">
        <v>108</v>
      </c>
      <c r="X290" s="66" t="s">
        <v>14</v>
      </c>
      <c r="Y290" s="66">
        <v>42317</v>
      </c>
      <c r="Z290" s="197" t="s">
        <v>23315</v>
      </c>
      <c r="AA290" s="183" t="s">
        <v>97</v>
      </c>
      <c r="AB290" s="175" t="s">
        <v>18</v>
      </c>
      <c r="AC290" s="175" t="s">
        <v>18</v>
      </c>
      <c r="AD290" s="12"/>
      <c r="AE290" s="12"/>
      <c r="AF290" s="12"/>
      <c r="AG290" s="12"/>
      <c r="AH290" s="12"/>
      <c r="AI290" s="12"/>
      <c r="AJ290" s="12"/>
      <c r="AK290" s="12"/>
      <c r="AL290" s="12"/>
      <c r="AM290" s="12"/>
      <c r="AN290" s="12"/>
      <c r="AO290" s="12"/>
    </row>
    <row r="291" spans="1:41" ht="14.4">
      <c r="A291" s="239" t="s">
        <v>23317</v>
      </c>
      <c r="B291" s="61" t="s">
        <v>89</v>
      </c>
      <c r="C291" s="66">
        <v>42317</v>
      </c>
      <c r="D291" s="66" t="s">
        <v>1027</v>
      </c>
      <c r="E291" s="185" t="s">
        <v>43</v>
      </c>
      <c r="F291" s="244" t="s">
        <v>21554</v>
      </c>
      <c r="G291" s="184" t="s">
        <v>12</v>
      </c>
      <c r="H291" s="175">
        <v>42331</v>
      </c>
      <c r="I291" s="61" t="s">
        <v>18</v>
      </c>
      <c r="J291" s="184" t="s">
        <v>18</v>
      </c>
      <c r="K291" s="330" t="s">
        <v>302</v>
      </c>
      <c r="L291" s="61" t="s">
        <v>23318</v>
      </c>
      <c r="M291" s="61" t="s">
        <v>271</v>
      </c>
      <c r="N291" s="61" t="s">
        <v>23319</v>
      </c>
      <c r="O291" s="185" t="s">
        <v>17</v>
      </c>
      <c r="P291" s="406"/>
      <c r="Q291" s="61"/>
      <c r="R291" s="61"/>
      <c r="S291" s="61"/>
      <c r="T291" s="66"/>
      <c r="U291" s="61" t="s">
        <v>108</v>
      </c>
      <c r="V291" s="66"/>
      <c r="W291" s="61" t="s">
        <v>108</v>
      </c>
      <c r="X291" s="66" t="s">
        <v>18</v>
      </c>
      <c r="Y291" s="66">
        <v>42326</v>
      </c>
      <c r="Z291" s="95"/>
      <c r="AA291" s="183"/>
      <c r="AB291" s="175" t="s">
        <v>18</v>
      </c>
      <c r="AC291" s="175" t="s">
        <v>18</v>
      </c>
      <c r="AD291" s="12"/>
      <c r="AE291" s="12"/>
      <c r="AF291" s="12"/>
      <c r="AG291" s="12"/>
      <c r="AH291" s="12"/>
      <c r="AI291" s="12"/>
      <c r="AJ291" s="12"/>
      <c r="AK291" s="12"/>
      <c r="AL291" s="12"/>
      <c r="AM291" s="12"/>
      <c r="AN291" s="12"/>
      <c r="AO291" s="12"/>
    </row>
    <row r="292" spans="1:41" ht="14.4">
      <c r="A292" s="239" t="s">
        <v>23323</v>
      </c>
      <c r="B292" s="61" t="s">
        <v>89</v>
      </c>
      <c r="C292" s="66">
        <v>42317</v>
      </c>
      <c r="D292" s="66" t="s">
        <v>1027</v>
      </c>
      <c r="E292" s="185" t="s">
        <v>43</v>
      </c>
      <c r="F292" s="244" t="s">
        <v>21554</v>
      </c>
      <c r="G292" s="184" t="s">
        <v>12</v>
      </c>
      <c r="H292" s="175">
        <v>42331</v>
      </c>
      <c r="I292" s="61" t="s">
        <v>18</v>
      </c>
      <c r="J292" s="184" t="s">
        <v>14</v>
      </c>
      <c r="K292" s="330" t="s">
        <v>302</v>
      </c>
      <c r="L292" s="61" t="s">
        <v>23325</v>
      </c>
      <c r="M292" s="61" t="s">
        <v>29</v>
      </c>
      <c r="N292" s="61" t="s">
        <v>23326</v>
      </c>
      <c r="O292" s="185" t="s">
        <v>17</v>
      </c>
      <c r="P292" s="406"/>
      <c r="Q292" s="61"/>
      <c r="R292" s="61"/>
      <c r="S292" s="61"/>
      <c r="T292" s="66"/>
      <c r="U292" s="61" t="s">
        <v>108</v>
      </c>
      <c r="V292" s="66"/>
      <c r="W292" s="61" t="s">
        <v>108</v>
      </c>
      <c r="X292" s="66" t="s">
        <v>14</v>
      </c>
      <c r="Y292" s="66">
        <v>42326</v>
      </c>
      <c r="Z292" s="95" t="s">
        <v>23327</v>
      </c>
      <c r="AA292" s="183"/>
      <c r="AB292" s="175" t="s">
        <v>18</v>
      </c>
      <c r="AC292" s="175" t="s">
        <v>18</v>
      </c>
      <c r="AD292" s="12"/>
      <c r="AE292" s="12"/>
      <c r="AF292" s="12"/>
      <c r="AG292" s="12"/>
      <c r="AH292" s="12"/>
      <c r="AI292" s="12"/>
      <c r="AJ292" s="12"/>
      <c r="AK292" s="12"/>
      <c r="AL292" s="12"/>
      <c r="AM292" s="12"/>
      <c r="AN292" s="12"/>
      <c r="AO292" s="12"/>
    </row>
    <row r="293" spans="1:41" ht="14.4">
      <c r="A293" s="239" t="s">
        <v>23329</v>
      </c>
      <c r="B293" s="61" t="s">
        <v>89</v>
      </c>
      <c r="C293" s="66">
        <v>42310</v>
      </c>
      <c r="D293" s="66" t="s">
        <v>229</v>
      </c>
      <c r="E293" s="185" t="s">
        <v>43</v>
      </c>
      <c r="F293" s="244" t="s">
        <v>21554</v>
      </c>
      <c r="G293" s="184" t="s">
        <v>43</v>
      </c>
      <c r="H293" s="175">
        <v>42320</v>
      </c>
      <c r="I293" s="61" t="s">
        <v>18</v>
      </c>
      <c r="J293" s="184" t="s">
        <v>14</v>
      </c>
      <c r="K293" s="330" t="s">
        <v>23330</v>
      </c>
      <c r="L293" s="61"/>
      <c r="M293" s="61"/>
      <c r="N293" s="61"/>
      <c r="O293" s="185"/>
      <c r="P293" s="406"/>
      <c r="Q293" s="61"/>
      <c r="R293" s="61"/>
      <c r="S293" s="61"/>
      <c r="T293" s="66"/>
      <c r="U293" s="61" t="s">
        <v>108</v>
      </c>
      <c r="V293" s="66"/>
      <c r="W293" s="61" t="s">
        <v>108</v>
      </c>
      <c r="X293" s="66" t="s">
        <v>14</v>
      </c>
      <c r="Y293" s="66">
        <v>42317</v>
      </c>
      <c r="Z293" s="95" t="s">
        <v>23333</v>
      </c>
      <c r="AA293" s="183" t="s">
        <v>22834</v>
      </c>
      <c r="AB293" s="175" t="s">
        <v>18</v>
      </c>
      <c r="AC293" s="175" t="s">
        <v>18</v>
      </c>
      <c r="AD293" s="12"/>
      <c r="AE293" s="12"/>
      <c r="AF293" s="12"/>
      <c r="AG293" s="12"/>
      <c r="AH293" s="12"/>
      <c r="AI293" s="12"/>
      <c r="AJ293" s="12"/>
      <c r="AK293" s="12"/>
      <c r="AL293" s="12"/>
      <c r="AM293" s="12"/>
      <c r="AN293" s="12"/>
      <c r="AO293" s="12"/>
    </row>
    <row r="294" spans="1:41" ht="14.4">
      <c r="A294" s="239" t="s">
        <v>23335</v>
      </c>
      <c r="B294" s="61" t="s">
        <v>89</v>
      </c>
      <c r="C294" s="66">
        <v>42317</v>
      </c>
      <c r="D294" s="66" t="s">
        <v>229</v>
      </c>
      <c r="E294" s="185" t="s">
        <v>43</v>
      </c>
      <c r="F294" s="244" t="s">
        <v>21554</v>
      </c>
      <c r="G294" s="184" t="s">
        <v>43</v>
      </c>
      <c r="H294" s="175">
        <v>42327</v>
      </c>
      <c r="I294" s="61" t="s">
        <v>18</v>
      </c>
      <c r="J294" s="184" t="s">
        <v>18</v>
      </c>
      <c r="K294" s="330" t="s">
        <v>23336</v>
      </c>
      <c r="L294" s="61" t="s">
        <v>23337</v>
      </c>
      <c r="M294" s="61" t="s">
        <v>29</v>
      </c>
      <c r="N294" s="61" t="s">
        <v>23338</v>
      </c>
      <c r="O294" s="185" t="s">
        <v>17</v>
      </c>
      <c r="P294" s="406">
        <v>42320</v>
      </c>
      <c r="Q294" s="61"/>
      <c r="R294" s="61"/>
      <c r="S294" s="61"/>
      <c r="T294" s="66"/>
      <c r="U294" s="61" t="s">
        <v>108</v>
      </c>
      <c r="V294" s="66"/>
      <c r="W294" s="61" t="s">
        <v>108</v>
      </c>
      <c r="X294" s="66" t="s">
        <v>18</v>
      </c>
      <c r="Y294" s="66">
        <v>42333</v>
      </c>
      <c r="Z294" s="95" t="s">
        <v>23340</v>
      </c>
      <c r="AA294" s="183" t="s">
        <v>23341</v>
      </c>
      <c r="AB294" s="175" t="s">
        <v>18</v>
      </c>
      <c r="AC294" s="175" t="s">
        <v>18</v>
      </c>
      <c r="AD294" s="12"/>
      <c r="AE294" s="12"/>
      <c r="AF294" s="12"/>
      <c r="AG294" s="12"/>
      <c r="AH294" s="12"/>
      <c r="AI294" s="12"/>
      <c r="AJ294" s="12"/>
      <c r="AK294" s="12"/>
      <c r="AL294" s="12"/>
      <c r="AM294" s="12"/>
      <c r="AN294" s="12"/>
      <c r="AO294" s="12"/>
    </row>
    <row r="295" spans="1:41" ht="26.5">
      <c r="A295" s="239" t="s">
        <v>23342</v>
      </c>
      <c r="B295" s="61" t="s">
        <v>89</v>
      </c>
      <c r="C295" s="66">
        <v>42317</v>
      </c>
      <c r="D295" s="66" t="s">
        <v>229</v>
      </c>
      <c r="E295" s="185" t="s">
        <v>43</v>
      </c>
      <c r="F295" s="244" t="s">
        <v>21554</v>
      </c>
      <c r="G295" s="184" t="s">
        <v>43</v>
      </c>
      <c r="H295" s="175">
        <v>42327</v>
      </c>
      <c r="I295" s="61" t="s">
        <v>14</v>
      </c>
      <c r="J295" s="184" t="s">
        <v>14</v>
      </c>
      <c r="K295" s="330" t="s">
        <v>23343</v>
      </c>
      <c r="L295" s="322" t="s">
        <v>23344</v>
      </c>
      <c r="M295" s="61" t="s">
        <v>33</v>
      </c>
      <c r="N295" s="61" t="s">
        <v>23345</v>
      </c>
      <c r="O295" s="185" t="s">
        <v>96</v>
      </c>
      <c r="P295" s="406">
        <v>42320</v>
      </c>
      <c r="Q295" s="61"/>
      <c r="R295" s="61"/>
      <c r="S295" s="61"/>
      <c r="T295" s="66"/>
      <c r="U295" s="61" t="s">
        <v>108</v>
      </c>
      <c r="V295" s="66"/>
      <c r="W295" s="61" t="s">
        <v>108</v>
      </c>
      <c r="X295" s="66" t="s">
        <v>14</v>
      </c>
      <c r="Y295" s="66">
        <v>42338</v>
      </c>
      <c r="Z295" s="269" t="s">
        <v>23347</v>
      </c>
      <c r="AA295" s="183" t="s">
        <v>23348</v>
      </c>
      <c r="AB295" s="175" t="s">
        <v>18</v>
      </c>
      <c r="AC295" s="175" t="s">
        <v>18</v>
      </c>
      <c r="AD295" s="12"/>
      <c r="AE295" s="12"/>
      <c r="AF295" s="12"/>
      <c r="AG295" s="12"/>
      <c r="AH295" s="12"/>
      <c r="AI295" s="12"/>
      <c r="AJ295" s="12"/>
      <c r="AK295" s="12"/>
      <c r="AL295" s="12"/>
      <c r="AM295" s="12"/>
      <c r="AN295" s="12"/>
      <c r="AO295" s="12"/>
    </row>
    <row r="296" spans="1:41" ht="14.4">
      <c r="A296" s="239" t="s">
        <v>23349</v>
      </c>
      <c r="B296" s="61" t="s">
        <v>89</v>
      </c>
      <c r="C296" s="66">
        <v>42317</v>
      </c>
      <c r="D296" s="66" t="s">
        <v>1027</v>
      </c>
      <c r="E296" s="185" t="s">
        <v>23</v>
      </c>
      <c r="F296" s="244" t="s">
        <v>21554</v>
      </c>
      <c r="G296" s="184" t="s">
        <v>23</v>
      </c>
      <c r="H296" s="175">
        <v>42327</v>
      </c>
      <c r="I296" s="61"/>
      <c r="J296" s="184"/>
      <c r="K296" s="330" t="s">
        <v>745</v>
      </c>
      <c r="L296" s="61" t="s">
        <v>23350</v>
      </c>
      <c r="M296" s="61" t="s">
        <v>249</v>
      </c>
      <c r="N296" s="61" t="s">
        <v>23351</v>
      </c>
      <c r="O296" s="185" t="s">
        <v>17</v>
      </c>
      <c r="P296" s="406"/>
      <c r="Q296" s="61"/>
      <c r="R296" s="61"/>
      <c r="S296" s="61"/>
      <c r="T296" s="66"/>
      <c r="U296" s="61" t="s">
        <v>108</v>
      </c>
      <c r="V296" s="66"/>
      <c r="W296" s="61" t="s">
        <v>108</v>
      </c>
      <c r="X296" s="66" t="s">
        <v>18</v>
      </c>
      <c r="Y296" s="66">
        <v>42318</v>
      </c>
      <c r="Z296" s="95"/>
      <c r="AA296" s="183"/>
      <c r="AB296" s="175" t="s">
        <v>18</v>
      </c>
      <c r="AC296" s="175" t="s">
        <v>18</v>
      </c>
      <c r="AD296" s="12"/>
      <c r="AE296" s="12"/>
      <c r="AF296" s="12"/>
      <c r="AG296" s="12"/>
      <c r="AH296" s="12"/>
      <c r="AI296" s="12"/>
      <c r="AJ296" s="12"/>
      <c r="AK296" s="12"/>
      <c r="AL296" s="12"/>
      <c r="AM296" s="12"/>
      <c r="AN296" s="12"/>
      <c r="AO296" s="12"/>
    </row>
    <row r="297" spans="1:41" ht="14.4">
      <c r="A297" s="239" t="s">
        <v>23353</v>
      </c>
      <c r="B297" s="61" t="s">
        <v>89</v>
      </c>
      <c r="C297" s="66">
        <v>42317</v>
      </c>
      <c r="D297" s="66" t="s">
        <v>1027</v>
      </c>
      <c r="E297" s="185" t="s">
        <v>23</v>
      </c>
      <c r="F297" s="244" t="s">
        <v>21554</v>
      </c>
      <c r="G297" s="184" t="s">
        <v>23</v>
      </c>
      <c r="H297" s="175">
        <v>42327</v>
      </c>
      <c r="I297" s="61"/>
      <c r="J297" s="184"/>
      <c r="K297" s="330" t="s">
        <v>302</v>
      </c>
      <c r="L297" s="61" t="s">
        <v>23355</v>
      </c>
      <c r="M297" s="61" t="s">
        <v>29</v>
      </c>
      <c r="N297" s="61" t="s">
        <v>23357</v>
      </c>
      <c r="O297" s="185" t="s">
        <v>17</v>
      </c>
      <c r="P297" s="406"/>
      <c r="Q297" s="61"/>
      <c r="R297" s="61"/>
      <c r="S297" s="61"/>
      <c r="T297" s="66"/>
      <c r="U297" s="61" t="s">
        <v>108</v>
      </c>
      <c r="V297" s="66"/>
      <c r="W297" s="61" t="s">
        <v>108</v>
      </c>
      <c r="X297" s="66" t="s">
        <v>18</v>
      </c>
      <c r="Y297" s="66">
        <v>42318</v>
      </c>
      <c r="Z297" s="95"/>
      <c r="AA297" s="183"/>
      <c r="AB297" s="175" t="s">
        <v>18</v>
      </c>
      <c r="AC297" s="175" t="s">
        <v>18</v>
      </c>
      <c r="AD297" s="12"/>
      <c r="AE297" s="12"/>
      <c r="AF297" s="12"/>
      <c r="AG297" s="12"/>
      <c r="AH297" s="12"/>
      <c r="AI297" s="12"/>
      <c r="AJ297" s="12"/>
      <c r="AK297" s="12"/>
      <c r="AL297" s="12"/>
      <c r="AM297" s="12"/>
      <c r="AN297" s="12"/>
      <c r="AO297" s="12"/>
    </row>
    <row r="298" spans="1:41" ht="14.4">
      <c r="A298" s="239" t="s">
        <v>23359</v>
      </c>
      <c r="B298" s="61" t="s">
        <v>89</v>
      </c>
      <c r="C298" s="66">
        <v>42313</v>
      </c>
      <c r="D298" s="66" t="s">
        <v>1027</v>
      </c>
      <c r="E298" s="185" t="s">
        <v>23</v>
      </c>
      <c r="F298" s="244" t="s">
        <v>21554</v>
      </c>
      <c r="G298" s="184" t="s">
        <v>23</v>
      </c>
      <c r="H298" s="175">
        <v>42323</v>
      </c>
      <c r="I298" s="61"/>
      <c r="J298" s="184"/>
      <c r="K298" s="330" t="s">
        <v>145</v>
      </c>
      <c r="L298" s="61" t="s">
        <v>23360</v>
      </c>
      <c r="M298" s="61" t="s">
        <v>33</v>
      </c>
      <c r="N298" s="61" t="s">
        <v>23361</v>
      </c>
      <c r="O298" s="185" t="s">
        <v>17</v>
      </c>
      <c r="P298" s="406"/>
      <c r="Q298" s="61"/>
      <c r="R298" s="61"/>
      <c r="S298" s="61"/>
      <c r="T298" s="66"/>
      <c r="U298" s="61" t="s">
        <v>108</v>
      </c>
      <c r="V298" s="66"/>
      <c r="W298" s="61" t="s">
        <v>108</v>
      </c>
      <c r="X298" s="66" t="s">
        <v>18</v>
      </c>
      <c r="Y298" s="66">
        <v>42318</v>
      </c>
      <c r="Z298" s="95" t="s">
        <v>23362</v>
      </c>
      <c r="AA298" s="183"/>
      <c r="AB298" s="175" t="s">
        <v>18</v>
      </c>
      <c r="AC298" s="175" t="s">
        <v>18</v>
      </c>
      <c r="AD298" s="12"/>
      <c r="AE298" s="12"/>
      <c r="AF298" s="12"/>
      <c r="AG298" s="12"/>
      <c r="AH298" s="12"/>
      <c r="AI298" s="12"/>
      <c r="AJ298" s="12"/>
      <c r="AK298" s="12"/>
      <c r="AL298" s="12"/>
      <c r="AM298" s="12"/>
      <c r="AN298" s="12"/>
      <c r="AO298" s="12"/>
    </row>
    <row r="299" spans="1:41" ht="14.4">
      <c r="A299" s="239" t="s">
        <v>23364</v>
      </c>
      <c r="B299" s="61" t="s">
        <v>89</v>
      </c>
      <c r="C299" s="66">
        <v>42313</v>
      </c>
      <c r="D299" s="66" t="s">
        <v>1027</v>
      </c>
      <c r="E299" s="185" t="s">
        <v>23</v>
      </c>
      <c r="F299" s="244" t="s">
        <v>21554</v>
      </c>
      <c r="G299" s="184" t="s">
        <v>23</v>
      </c>
      <c r="H299" s="175">
        <v>42323</v>
      </c>
      <c r="I299" s="61"/>
      <c r="J299" s="184"/>
      <c r="K299" s="330" t="s">
        <v>21813</v>
      </c>
      <c r="L299" s="61" t="s">
        <v>23367</v>
      </c>
      <c r="M299" s="61" t="s">
        <v>137</v>
      </c>
      <c r="N299" s="61"/>
      <c r="O299" s="185"/>
      <c r="P299" s="406">
        <v>42318</v>
      </c>
      <c r="Q299" s="61"/>
      <c r="R299" s="61"/>
      <c r="S299" s="61"/>
      <c r="T299" s="66"/>
      <c r="U299" s="61" t="s">
        <v>108</v>
      </c>
      <c r="V299" s="66"/>
      <c r="W299" s="61" t="s">
        <v>108</v>
      </c>
      <c r="X299" s="66" t="s">
        <v>14</v>
      </c>
      <c r="Y299" s="66">
        <v>42321</v>
      </c>
      <c r="Z299" s="95" t="s">
        <v>3956</v>
      </c>
      <c r="AA299" s="183"/>
      <c r="AB299" s="175" t="s">
        <v>18</v>
      </c>
      <c r="AC299" s="175" t="s">
        <v>18</v>
      </c>
      <c r="AD299" s="12"/>
      <c r="AE299" s="12"/>
      <c r="AF299" s="12"/>
      <c r="AG299" s="12"/>
      <c r="AH299" s="12"/>
      <c r="AI299" s="12"/>
      <c r="AJ299" s="12"/>
      <c r="AK299" s="12"/>
      <c r="AL299" s="12"/>
      <c r="AM299" s="12"/>
      <c r="AN299" s="12"/>
      <c r="AO299" s="12"/>
    </row>
    <row r="300" spans="1:41" ht="14.4">
      <c r="A300" s="239" t="s">
        <v>23368</v>
      </c>
      <c r="B300" s="61" t="s">
        <v>89</v>
      </c>
      <c r="C300" s="66">
        <v>42313</v>
      </c>
      <c r="D300" s="66" t="s">
        <v>1027</v>
      </c>
      <c r="E300" s="185" t="s">
        <v>23</v>
      </c>
      <c r="F300" s="244" t="s">
        <v>21554</v>
      </c>
      <c r="G300" s="184" t="s">
        <v>23</v>
      </c>
      <c r="H300" s="175">
        <v>42313</v>
      </c>
      <c r="I300" s="61"/>
      <c r="J300" s="184"/>
      <c r="K300" s="330" t="s">
        <v>21813</v>
      </c>
      <c r="L300" s="61" t="s">
        <v>23369</v>
      </c>
      <c r="M300" s="61" t="s">
        <v>22</v>
      </c>
      <c r="N300" s="61" t="s">
        <v>23371</v>
      </c>
      <c r="O300" s="185"/>
      <c r="P300" s="406">
        <v>42318</v>
      </c>
      <c r="Q300" s="61"/>
      <c r="R300" s="61"/>
      <c r="S300" s="61"/>
      <c r="T300" s="66"/>
      <c r="U300" s="61" t="s">
        <v>108</v>
      </c>
      <c r="V300" s="66"/>
      <c r="W300" s="61" t="s">
        <v>108</v>
      </c>
      <c r="X300" s="66" t="s">
        <v>14</v>
      </c>
      <c r="Y300" s="66">
        <v>42321</v>
      </c>
      <c r="Z300" s="95" t="s">
        <v>23372</v>
      </c>
      <c r="AA300" s="183"/>
      <c r="AB300" s="175" t="s">
        <v>18</v>
      </c>
      <c r="AC300" s="175" t="s">
        <v>18</v>
      </c>
      <c r="AD300" s="12"/>
      <c r="AE300" s="12"/>
      <c r="AF300" s="12"/>
      <c r="AG300" s="12"/>
      <c r="AH300" s="12"/>
      <c r="AI300" s="12"/>
      <c r="AJ300" s="12"/>
      <c r="AK300" s="12"/>
      <c r="AL300" s="12"/>
      <c r="AM300" s="12"/>
      <c r="AN300" s="12"/>
      <c r="AO300" s="12"/>
    </row>
    <row r="301" spans="1:41" ht="14.4">
      <c r="A301" s="239" t="s">
        <v>23374</v>
      </c>
      <c r="B301" s="61" t="s">
        <v>89</v>
      </c>
      <c r="C301" s="66">
        <v>42317</v>
      </c>
      <c r="D301" s="66" t="s">
        <v>1027</v>
      </c>
      <c r="E301" s="185" t="s">
        <v>5751</v>
      </c>
      <c r="F301" s="244" t="s">
        <v>21600</v>
      </c>
      <c r="G301" s="184" t="s">
        <v>112</v>
      </c>
      <c r="H301" s="175"/>
      <c r="I301" s="61" t="s">
        <v>18</v>
      </c>
      <c r="J301" s="184" t="s">
        <v>14</v>
      </c>
      <c r="K301" s="330" t="s">
        <v>3914</v>
      </c>
      <c r="L301" s="61" t="s">
        <v>23375</v>
      </c>
      <c r="M301" s="61"/>
      <c r="N301" s="61" t="s">
        <v>23376</v>
      </c>
      <c r="O301" s="185"/>
      <c r="P301" s="406"/>
      <c r="Q301" s="61"/>
      <c r="R301" s="61"/>
      <c r="S301" s="61"/>
      <c r="T301" s="66"/>
      <c r="U301" s="61" t="s">
        <v>108</v>
      </c>
      <c r="V301" s="66"/>
      <c r="W301" s="61" t="s">
        <v>108</v>
      </c>
      <c r="X301" s="66"/>
      <c r="Y301" s="66"/>
      <c r="Z301" s="95" t="s">
        <v>21631</v>
      </c>
      <c r="AA301" s="183"/>
      <c r="AB301" s="175"/>
      <c r="AC301" s="176"/>
      <c r="AD301" s="12"/>
      <c r="AE301" s="12"/>
      <c r="AF301" s="12"/>
      <c r="AG301" s="12"/>
      <c r="AH301" s="12"/>
      <c r="AI301" s="12"/>
      <c r="AJ301" s="12"/>
      <c r="AK301" s="12"/>
      <c r="AL301" s="12"/>
      <c r="AM301" s="12"/>
      <c r="AN301" s="12"/>
      <c r="AO301" s="12"/>
    </row>
    <row r="302" spans="1:41" ht="14.4">
      <c r="A302" s="239" t="s">
        <v>23378</v>
      </c>
      <c r="B302" s="61" t="s">
        <v>89</v>
      </c>
      <c r="C302" s="66">
        <v>42317</v>
      </c>
      <c r="D302" s="66" t="s">
        <v>1027</v>
      </c>
      <c r="E302" s="185" t="s">
        <v>43</v>
      </c>
      <c r="F302" s="244" t="s">
        <v>21554</v>
      </c>
      <c r="G302" s="184" t="s">
        <v>43</v>
      </c>
      <c r="H302" s="175">
        <v>42327</v>
      </c>
      <c r="I302" s="61" t="s">
        <v>18</v>
      </c>
      <c r="J302" s="184" t="s">
        <v>18</v>
      </c>
      <c r="K302" s="330" t="s">
        <v>745</v>
      </c>
      <c r="L302" s="61"/>
      <c r="M302" s="61"/>
      <c r="N302" s="61" t="s">
        <v>23380</v>
      </c>
      <c r="O302" s="185" t="s">
        <v>17</v>
      </c>
      <c r="P302" s="406"/>
      <c r="Q302" s="61"/>
      <c r="R302" s="61"/>
      <c r="S302" s="61"/>
      <c r="T302" s="66"/>
      <c r="U302" s="61" t="s">
        <v>108</v>
      </c>
      <c r="V302" s="66"/>
      <c r="W302" s="61" t="s">
        <v>108</v>
      </c>
      <c r="X302" s="66" t="s">
        <v>18</v>
      </c>
      <c r="Y302" s="66">
        <v>42317</v>
      </c>
      <c r="Z302" s="95" t="s">
        <v>23381</v>
      </c>
      <c r="AA302" s="183" t="s">
        <v>23381</v>
      </c>
      <c r="AB302" s="175" t="s">
        <v>18</v>
      </c>
      <c r="AC302" s="175" t="s">
        <v>18</v>
      </c>
      <c r="AD302" s="12"/>
      <c r="AE302" s="12"/>
      <c r="AF302" s="12"/>
      <c r="AG302" s="12"/>
      <c r="AH302" s="12"/>
      <c r="AI302" s="12"/>
      <c r="AJ302" s="12"/>
      <c r="AK302" s="12"/>
      <c r="AL302" s="12"/>
      <c r="AM302" s="12"/>
      <c r="AN302" s="12"/>
      <c r="AO302" s="12"/>
    </row>
    <row r="303" spans="1:41" ht="14.4">
      <c r="A303" s="239" t="s">
        <v>23383</v>
      </c>
      <c r="B303" s="61" t="s">
        <v>89</v>
      </c>
      <c r="C303" s="66">
        <v>42317</v>
      </c>
      <c r="D303" s="66" t="s">
        <v>1027</v>
      </c>
      <c r="E303" s="185" t="s">
        <v>43</v>
      </c>
      <c r="F303" s="244" t="s">
        <v>21554</v>
      </c>
      <c r="G303" s="184" t="s">
        <v>43</v>
      </c>
      <c r="H303" s="175">
        <v>42327</v>
      </c>
      <c r="I303" s="61" t="s">
        <v>18</v>
      </c>
      <c r="J303" s="184" t="s">
        <v>18</v>
      </c>
      <c r="K303" s="330" t="s">
        <v>302</v>
      </c>
      <c r="L303" s="61"/>
      <c r="M303" s="61"/>
      <c r="N303" s="61" t="s">
        <v>23385</v>
      </c>
      <c r="O303" s="185" t="s">
        <v>17</v>
      </c>
      <c r="P303" s="406"/>
      <c r="Q303" s="61"/>
      <c r="R303" s="61"/>
      <c r="S303" s="61"/>
      <c r="T303" s="66"/>
      <c r="U303" s="61" t="s">
        <v>108</v>
      </c>
      <c r="V303" s="66"/>
      <c r="W303" s="61" t="s">
        <v>108</v>
      </c>
      <c r="X303" s="66" t="s">
        <v>18</v>
      </c>
      <c r="Y303" s="66">
        <v>42317</v>
      </c>
      <c r="Z303" s="95" t="s">
        <v>23381</v>
      </c>
      <c r="AA303" s="183" t="s">
        <v>23381</v>
      </c>
      <c r="AB303" s="175" t="s">
        <v>18</v>
      </c>
      <c r="AC303" s="175" t="s">
        <v>18</v>
      </c>
      <c r="AD303" s="12"/>
      <c r="AE303" s="12"/>
      <c r="AF303" s="12"/>
      <c r="AG303" s="12"/>
      <c r="AH303" s="12"/>
      <c r="AI303" s="12"/>
      <c r="AJ303" s="12"/>
      <c r="AK303" s="12"/>
      <c r="AL303" s="12"/>
      <c r="AM303" s="12"/>
      <c r="AN303" s="12"/>
      <c r="AO303" s="12"/>
    </row>
    <row r="304" spans="1:41" ht="14.4">
      <c r="A304" s="239" t="s">
        <v>23387</v>
      </c>
      <c r="B304" s="61" t="s">
        <v>89</v>
      </c>
      <c r="C304" s="66">
        <v>42314</v>
      </c>
      <c r="D304" s="66" t="s">
        <v>229</v>
      </c>
      <c r="E304" s="185" t="s">
        <v>30</v>
      </c>
      <c r="F304" s="244" t="s">
        <v>21554</v>
      </c>
      <c r="G304" s="184" t="s">
        <v>30</v>
      </c>
      <c r="H304" s="175"/>
      <c r="I304" s="61"/>
      <c r="J304" s="184"/>
      <c r="K304" s="330" t="s">
        <v>15241</v>
      </c>
      <c r="L304" s="61"/>
      <c r="M304" s="61"/>
      <c r="N304" s="61" t="s">
        <v>23389</v>
      </c>
      <c r="O304" s="185" t="s">
        <v>17</v>
      </c>
      <c r="P304" s="406"/>
      <c r="Q304" s="61"/>
      <c r="R304" s="61"/>
      <c r="S304" s="61"/>
      <c r="T304" s="66"/>
      <c r="U304" s="61" t="s">
        <v>108</v>
      </c>
      <c r="V304" s="66"/>
      <c r="W304" s="61" t="s">
        <v>108</v>
      </c>
      <c r="X304" s="66" t="s">
        <v>18</v>
      </c>
      <c r="Y304" s="66">
        <v>42320</v>
      </c>
      <c r="Z304" s="95" t="s">
        <v>23390</v>
      </c>
      <c r="AA304" s="183"/>
      <c r="AB304" s="175" t="s">
        <v>18</v>
      </c>
      <c r="AC304" s="175" t="s">
        <v>18</v>
      </c>
      <c r="AD304" s="12"/>
      <c r="AE304" s="12"/>
      <c r="AF304" s="12"/>
      <c r="AG304" s="12"/>
      <c r="AH304" s="12"/>
      <c r="AI304" s="12"/>
      <c r="AJ304" s="12"/>
      <c r="AK304" s="12"/>
      <c r="AL304" s="12"/>
      <c r="AM304" s="12"/>
      <c r="AN304" s="12"/>
      <c r="AO304" s="12"/>
    </row>
    <row r="305" spans="1:41" ht="14.4">
      <c r="A305" s="239" t="s">
        <v>23393</v>
      </c>
      <c r="B305" s="61" t="s">
        <v>89</v>
      </c>
      <c r="C305" s="66">
        <v>42317</v>
      </c>
      <c r="D305" s="66" t="s">
        <v>1027</v>
      </c>
      <c r="E305" s="185" t="s">
        <v>30</v>
      </c>
      <c r="F305" s="244" t="s">
        <v>21600</v>
      </c>
      <c r="G305" s="184" t="s">
        <v>112</v>
      </c>
      <c r="H305" s="175"/>
      <c r="I305" s="61" t="s">
        <v>18</v>
      </c>
      <c r="J305" s="184" t="s">
        <v>18</v>
      </c>
      <c r="K305" s="330" t="s">
        <v>23394</v>
      </c>
      <c r="L305" s="61" t="s">
        <v>23395</v>
      </c>
      <c r="M305" s="61"/>
      <c r="N305" s="61" t="s">
        <v>23397</v>
      </c>
      <c r="O305" s="185" t="s">
        <v>116</v>
      </c>
      <c r="P305" s="406"/>
      <c r="Q305" s="61"/>
      <c r="R305" s="61"/>
      <c r="S305" s="61" t="s">
        <v>18</v>
      </c>
      <c r="T305" s="66"/>
      <c r="U305" s="61" t="s">
        <v>108</v>
      </c>
      <c r="V305" s="66"/>
      <c r="W305" s="61" t="s">
        <v>108</v>
      </c>
      <c r="X305" s="66"/>
      <c r="Y305" s="66"/>
      <c r="Z305" s="95"/>
      <c r="AA305" s="183"/>
      <c r="AB305" s="175"/>
      <c r="AC305" s="176"/>
      <c r="AD305" s="12"/>
      <c r="AE305" s="12"/>
      <c r="AF305" s="12"/>
      <c r="AG305" s="12"/>
      <c r="AH305" s="12"/>
      <c r="AI305" s="12"/>
      <c r="AJ305" s="12"/>
      <c r="AK305" s="12"/>
      <c r="AL305" s="12"/>
      <c r="AM305" s="12"/>
      <c r="AN305" s="12"/>
      <c r="AO305" s="12"/>
    </row>
    <row r="306" spans="1:41" ht="14.4">
      <c r="A306" s="239" t="s">
        <v>23398</v>
      </c>
      <c r="B306" s="61" t="s">
        <v>89</v>
      </c>
      <c r="C306" s="66">
        <v>42318</v>
      </c>
      <c r="D306" s="66" t="s">
        <v>229</v>
      </c>
      <c r="E306" s="185" t="s">
        <v>43</v>
      </c>
      <c r="F306" s="244" t="s">
        <v>21554</v>
      </c>
      <c r="G306" s="184" t="s">
        <v>43</v>
      </c>
      <c r="H306" s="175">
        <v>42328</v>
      </c>
      <c r="I306" s="61" t="s">
        <v>18</v>
      </c>
      <c r="J306" s="184" t="s">
        <v>18</v>
      </c>
      <c r="K306" s="458" t="s">
        <v>23400</v>
      </c>
      <c r="L306" s="61" t="s">
        <v>23406</v>
      </c>
      <c r="M306" s="61" t="s">
        <v>20</v>
      </c>
      <c r="N306" s="61" t="s">
        <v>23407</v>
      </c>
      <c r="O306" s="185" t="s">
        <v>28</v>
      </c>
      <c r="P306" s="406"/>
      <c r="Q306" s="61"/>
      <c r="R306" s="61"/>
      <c r="S306" s="61"/>
      <c r="T306" s="66"/>
      <c r="U306" s="61" t="s">
        <v>108</v>
      </c>
      <c r="V306" s="66"/>
      <c r="W306" s="61" t="s">
        <v>108</v>
      </c>
      <c r="X306" s="66" t="s">
        <v>18</v>
      </c>
      <c r="Y306" s="66">
        <v>42320</v>
      </c>
      <c r="Z306" s="95" t="s">
        <v>22952</v>
      </c>
      <c r="AA306" s="183" t="s">
        <v>23410</v>
      </c>
      <c r="AB306" s="175" t="s">
        <v>18</v>
      </c>
      <c r="AC306" s="175" t="s">
        <v>18</v>
      </c>
      <c r="AD306" s="12"/>
      <c r="AE306" s="12"/>
      <c r="AF306" s="12"/>
      <c r="AG306" s="12"/>
      <c r="AH306" s="12"/>
      <c r="AI306" s="12"/>
      <c r="AJ306" s="12"/>
      <c r="AK306" s="12"/>
      <c r="AL306" s="12"/>
      <c r="AM306" s="12"/>
      <c r="AN306" s="12"/>
      <c r="AO306" s="12"/>
    </row>
    <row r="307" spans="1:41" ht="14.4">
      <c r="A307" s="239" t="s">
        <v>23412</v>
      </c>
      <c r="B307" s="61" t="s">
        <v>89</v>
      </c>
      <c r="C307" s="66">
        <v>42318</v>
      </c>
      <c r="D307" s="66" t="s">
        <v>229</v>
      </c>
      <c r="E307" s="185" t="s">
        <v>43</v>
      </c>
      <c r="F307" s="244" t="s">
        <v>21554</v>
      </c>
      <c r="G307" s="184" t="s">
        <v>43</v>
      </c>
      <c r="H307" s="175">
        <v>42328</v>
      </c>
      <c r="I307" s="61" t="s">
        <v>18</v>
      </c>
      <c r="J307" s="184" t="s">
        <v>14</v>
      </c>
      <c r="K307" s="330" t="s">
        <v>23414</v>
      </c>
      <c r="L307" s="61"/>
      <c r="M307" s="61" t="s">
        <v>95</v>
      </c>
      <c r="N307" s="61" t="s">
        <v>22625</v>
      </c>
      <c r="O307" s="185" t="s">
        <v>17</v>
      </c>
      <c r="P307" s="406"/>
      <c r="Q307" s="61"/>
      <c r="R307" s="61"/>
      <c r="S307" s="61"/>
      <c r="T307" s="66"/>
      <c r="U307" s="61" t="s">
        <v>108</v>
      </c>
      <c r="V307" s="66"/>
      <c r="W307" s="61" t="s">
        <v>108</v>
      </c>
      <c r="X307" s="66" t="s">
        <v>14</v>
      </c>
      <c r="Y307" s="66">
        <v>42326</v>
      </c>
      <c r="Z307" s="459" t="s">
        <v>23415</v>
      </c>
      <c r="AA307" s="183" t="s">
        <v>23419</v>
      </c>
      <c r="AB307" s="175" t="s">
        <v>18</v>
      </c>
      <c r="AC307" s="175" t="s">
        <v>18</v>
      </c>
      <c r="AD307" s="12"/>
      <c r="AE307" s="12"/>
      <c r="AF307" s="12"/>
      <c r="AG307" s="12"/>
      <c r="AH307" s="12"/>
      <c r="AI307" s="12"/>
      <c r="AJ307" s="12"/>
      <c r="AK307" s="12"/>
      <c r="AL307" s="12"/>
      <c r="AM307" s="12"/>
      <c r="AN307" s="12"/>
      <c r="AO307" s="12"/>
    </row>
    <row r="308" spans="1:41" ht="14.4">
      <c r="A308" s="239" t="s">
        <v>23422</v>
      </c>
      <c r="B308" s="61" t="s">
        <v>89</v>
      </c>
      <c r="C308" s="66">
        <v>42320</v>
      </c>
      <c r="D308" s="66" t="s">
        <v>229</v>
      </c>
      <c r="E308" s="185" t="s">
        <v>43</v>
      </c>
      <c r="F308" s="244" t="s">
        <v>21554</v>
      </c>
      <c r="G308" s="184" t="s">
        <v>43</v>
      </c>
      <c r="H308" s="175">
        <v>42330</v>
      </c>
      <c r="I308" s="61" t="s">
        <v>18</v>
      </c>
      <c r="J308" s="184" t="s">
        <v>18</v>
      </c>
      <c r="K308" s="330" t="s">
        <v>23424</v>
      </c>
      <c r="L308" s="61"/>
      <c r="M308" s="61"/>
      <c r="N308" s="61" t="s">
        <v>23425</v>
      </c>
      <c r="O308" s="185" t="s">
        <v>17</v>
      </c>
      <c r="P308" s="406"/>
      <c r="Q308" s="61"/>
      <c r="R308" s="61"/>
      <c r="S308" s="61"/>
      <c r="T308" s="66"/>
      <c r="U308" s="61" t="s">
        <v>108</v>
      </c>
      <c r="V308" s="66"/>
      <c r="W308" s="61" t="s">
        <v>108</v>
      </c>
      <c r="X308" s="66" t="s">
        <v>18</v>
      </c>
      <c r="Y308" s="66">
        <v>42320</v>
      </c>
      <c r="Z308" s="95" t="s">
        <v>22952</v>
      </c>
      <c r="AA308" s="183" t="s">
        <v>23410</v>
      </c>
      <c r="AB308" s="175" t="s">
        <v>18</v>
      </c>
      <c r="AC308" s="175" t="s">
        <v>18</v>
      </c>
      <c r="AD308" s="12"/>
      <c r="AE308" s="12"/>
      <c r="AF308" s="12"/>
      <c r="AG308" s="12"/>
      <c r="AH308" s="12"/>
      <c r="AI308" s="12"/>
      <c r="AJ308" s="12"/>
      <c r="AK308" s="12"/>
      <c r="AL308" s="12"/>
      <c r="AM308" s="12"/>
      <c r="AN308" s="12"/>
      <c r="AO308" s="12"/>
    </row>
    <row r="309" spans="1:41" ht="14.4">
      <c r="A309" s="239" t="s">
        <v>23426</v>
      </c>
      <c r="B309" s="61" t="s">
        <v>89</v>
      </c>
      <c r="C309" s="66">
        <v>42320</v>
      </c>
      <c r="D309" s="66" t="s">
        <v>229</v>
      </c>
      <c r="E309" s="185" t="s">
        <v>23</v>
      </c>
      <c r="F309" s="244" t="s">
        <v>21554</v>
      </c>
      <c r="G309" s="184" t="s">
        <v>23</v>
      </c>
      <c r="H309" s="175">
        <v>42320</v>
      </c>
      <c r="I309" s="61"/>
      <c r="J309" s="184" t="s">
        <v>14</v>
      </c>
      <c r="K309" s="330" t="s">
        <v>21583</v>
      </c>
      <c r="L309" s="61" t="s">
        <v>23428</v>
      </c>
      <c r="M309" s="61" t="s">
        <v>114</v>
      </c>
      <c r="N309" s="61" t="s">
        <v>23429</v>
      </c>
      <c r="O309" s="185" t="s">
        <v>117</v>
      </c>
      <c r="P309" s="406"/>
      <c r="Q309" s="61"/>
      <c r="R309" s="61"/>
      <c r="S309" s="61"/>
      <c r="T309" s="66"/>
      <c r="U309" s="61" t="s">
        <v>108</v>
      </c>
      <c r="V309" s="66"/>
      <c r="W309" s="61" t="s">
        <v>108</v>
      </c>
      <c r="X309" s="66" t="s">
        <v>14</v>
      </c>
      <c r="Y309" s="66">
        <v>42320</v>
      </c>
      <c r="Z309" s="95" t="s">
        <v>22538</v>
      </c>
      <c r="AA309" s="183"/>
      <c r="AB309" s="175" t="s">
        <v>18</v>
      </c>
      <c r="AC309" s="175" t="s">
        <v>18</v>
      </c>
      <c r="AD309" s="12"/>
      <c r="AE309" s="12"/>
      <c r="AF309" s="12"/>
      <c r="AG309" s="12"/>
      <c r="AH309" s="12"/>
      <c r="AI309" s="12"/>
      <c r="AJ309" s="12"/>
      <c r="AK309" s="12"/>
      <c r="AL309" s="12"/>
      <c r="AM309" s="12"/>
      <c r="AN309" s="12"/>
      <c r="AO309" s="12"/>
    </row>
    <row r="310" spans="1:41" ht="14.4">
      <c r="A310" s="239" t="s">
        <v>23432</v>
      </c>
      <c r="B310" s="61" t="s">
        <v>89</v>
      </c>
      <c r="C310" s="66">
        <v>42320</v>
      </c>
      <c r="D310" s="66" t="s">
        <v>1027</v>
      </c>
      <c r="E310" s="185" t="s">
        <v>23</v>
      </c>
      <c r="F310" s="244" t="s">
        <v>21554</v>
      </c>
      <c r="G310" s="184" t="s">
        <v>23</v>
      </c>
      <c r="H310" s="175">
        <v>42320</v>
      </c>
      <c r="I310" s="61"/>
      <c r="J310" s="184"/>
      <c r="K310" s="330" t="s">
        <v>302</v>
      </c>
      <c r="L310" s="61" t="s">
        <v>23433</v>
      </c>
      <c r="M310" s="61" t="s">
        <v>137</v>
      </c>
      <c r="N310" s="61" t="s">
        <v>23435</v>
      </c>
      <c r="O310" s="185" t="s">
        <v>17</v>
      </c>
      <c r="P310" s="406"/>
      <c r="Q310" s="61"/>
      <c r="R310" s="61"/>
      <c r="S310" s="61"/>
      <c r="T310" s="66"/>
      <c r="U310" s="61" t="s">
        <v>108</v>
      </c>
      <c r="V310" s="66"/>
      <c r="W310" s="61" t="s">
        <v>108</v>
      </c>
      <c r="X310" s="66" t="s">
        <v>18</v>
      </c>
      <c r="Y310" s="66">
        <v>42320</v>
      </c>
      <c r="Z310" s="95"/>
      <c r="AA310" s="183"/>
      <c r="AB310" s="175" t="s">
        <v>18</v>
      </c>
      <c r="AC310" s="175" t="s">
        <v>18</v>
      </c>
      <c r="AD310" s="12"/>
      <c r="AE310" s="12"/>
      <c r="AF310" s="12"/>
      <c r="AG310" s="12"/>
      <c r="AH310" s="12"/>
      <c r="AI310" s="12"/>
      <c r="AJ310" s="12"/>
      <c r="AK310" s="12"/>
      <c r="AL310" s="12"/>
      <c r="AM310" s="12"/>
      <c r="AN310" s="12"/>
      <c r="AO310" s="12"/>
    </row>
    <row r="311" spans="1:41" ht="14.4">
      <c r="A311" s="239" t="s">
        <v>23436</v>
      </c>
      <c r="B311" s="61" t="s">
        <v>89</v>
      </c>
      <c r="C311" s="66">
        <v>42320</v>
      </c>
      <c r="D311" s="66" t="s">
        <v>1027</v>
      </c>
      <c r="E311" s="185" t="s">
        <v>23</v>
      </c>
      <c r="F311" s="244" t="s">
        <v>21554</v>
      </c>
      <c r="G311" s="184" t="s">
        <v>23</v>
      </c>
      <c r="H311" s="175">
        <v>42320</v>
      </c>
      <c r="I311" s="61"/>
      <c r="J311" s="184"/>
      <c r="K311" s="330" t="s">
        <v>302</v>
      </c>
      <c r="L311" s="61" t="s">
        <v>23438</v>
      </c>
      <c r="M311" s="61" t="s">
        <v>143</v>
      </c>
      <c r="N311" s="61" t="s">
        <v>23439</v>
      </c>
      <c r="O311" s="185" t="s">
        <v>133</v>
      </c>
      <c r="P311" s="406"/>
      <c r="Q311" s="61"/>
      <c r="R311" s="61"/>
      <c r="S311" s="61"/>
      <c r="T311" s="66"/>
      <c r="U311" s="61" t="s">
        <v>108</v>
      </c>
      <c r="V311" s="66"/>
      <c r="W311" s="61" t="s">
        <v>108</v>
      </c>
      <c r="X311" s="66" t="s">
        <v>18</v>
      </c>
      <c r="Y311" s="66">
        <v>42320</v>
      </c>
      <c r="Z311" s="95"/>
      <c r="AA311" s="183"/>
      <c r="AB311" s="175" t="s">
        <v>18</v>
      </c>
      <c r="AC311" s="175" t="s">
        <v>18</v>
      </c>
      <c r="AD311" s="12"/>
      <c r="AE311" s="12"/>
      <c r="AF311" s="12"/>
      <c r="AG311" s="12"/>
      <c r="AH311" s="12"/>
      <c r="AI311" s="12"/>
      <c r="AJ311" s="12"/>
      <c r="AK311" s="12"/>
      <c r="AL311" s="12"/>
      <c r="AM311" s="12"/>
      <c r="AN311" s="12"/>
      <c r="AO311" s="12"/>
    </row>
    <row r="312" spans="1:41" ht="27.1" customHeight="1">
      <c r="A312" s="239" t="s">
        <v>23442</v>
      </c>
      <c r="B312" s="61" t="s">
        <v>89</v>
      </c>
      <c r="C312" s="66">
        <v>42320</v>
      </c>
      <c r="D312" s="66" t="s">
        <v>1027</v>
      </c>
      <c r="E312" s="185" t="s">
        <v>21703</v>
      </c>
      <c r="F312" s="244" t="s">
        <v>22280</v>
      </c>
      <c r="G312" s="184" t="s">
        <v>22611</v>
      </c>
      <c r="H312" s="175">
        <v>42328</v>
      </c>
      <c r="I312" s="61" t="s">
        <v>18</v>
      </c>
      <c r="J312" s="184" t="s">
        <v>18</v>
      </c>
      <c r="K312" s="330" t="s">
        <v>23444</v>
      </c>
      <c r="L312" s="61" t="s">
        <v>23445</v>
      </c>
      <c r="M312" s="61" t="s">
        <v>95</v>
      </c>
      <c r="N312" s="61" t="s">
        <v>1430</v>
      </c>
      <c r="O312" s="185" t="s">
        <v>96</v>
      </c>
      <c r="P312" s="406">
        <v>42327</v>
      </c>
      <c r="Q312" s="61" t="s">
        <v>108</v>
      </c>
      <c r="R312" s="61" t="s">
        <v>108</v>
      </c>
      <c r="S312" s="61" t="s">
        <v>108</v>
      </c>
      <c r="T312" s="66" t="s">
        <v>108</v>
      </c>
      <c r="U312" s="61" t="s">
        <v>108</v>
      </c>
      <c r="V312" s="66">
        <v>42330</v>
      </c>
      <c r="W312" s="61" t="s">
        <v>108</v>
      </c>
      <c r="X312" s="66" t="s">
        <v>18</v>
      </c>
      <c r="Y312" s="66">
        <v>42333</v>
      </c>
      <c r="Z312" s="197" t="s">
        <v>23446</v>
      </c>
      <c r="AA312" s="183" t="s">
        <v>97</v>
      </c>
      <c r="AB312" s="175"/>
      <c r="AC312" s="176"/>
      <c r="AD312" s="12"/>
      <c r="AE312" s="12"/>
      <c r="AF312" s="12"/>
      <c r="AG312" s="12"/>
      <c r="AH312" s="12"/>
      <c r="AI312" s="12"/>
      <c r="AJ312" s="12"/>
      <c r="AK312" s="12"/>
      <c r="AL312" s="12"/>
      <c r="AM312" s="12"/>
      <c r="AN312" s="12"/>
      <c r="AO312" s="12"/>
    </row>
    <row r="313" spans="1:41" ht="14.4">
      <c r="A313" s="239" t="s">
        <v>23448</v>
      </c>
      <c r="B313" s="61" t="s">
        <v>89</v>
      </c>
      <c r="C313" s="66">
        <v>42320</v>
      </c>
      <c r="D313" s="66" t="s">
        <v>1027</v>
      </c>
      <c r="E313" s="185" t="s">
        <v>21703</v>
      </c>
      <c r="F313" s="244" t="s">
        <v>23243</v>
      </c>
      <c r="G313" s="184" t="s">
        <v>23449</v>
      </c>
      <c r="H313" s="175">
        <v>42335</v>
      </c>
      <c r="I313" s="61" t="s">
        <v>18</v>
      </c>
      <c r="J313" s="184" t="s">
        <v>18</v>
      </c>
      <c r="K313" s="330" t="s">
        <v>23450</v>
      </c>
      <c r="L313" s="61" t="s">
        <v>21677</v>
      </c>
      <c r="M313" s="61" t="s">
        <v>96</v>
      </c>
      <c r="N313" s="61" t="s">
        <v>1430</v>
      </c>
      <c r="O313" s="185" t="s">
        <v>96</v>
      </c>
      <c r="P313" s="406" t="s">
        <v>108</v>
      </c>
      <c r="Q313" s="61" t="s">
        <v>108</v>
      </c>
      <c r="R313" s="61" t="s">
        <v>18</v>
      </c>
      <c r="S313" s="61" t="s">
        <v>108</v>
      </c>
      <c r="T313" s="66" t="s">
        <v>108</v>
      </c>
      <c r="U313" s="61" t="s">
        <v>108</v>
      </c>
      <c r="V313" s="66">
        <v>42330</v>
      </c>
      <c r="W313" s="61" t="s">
        <v>108</v>
      </c>
      <c r="X313" s="66" t="s">
        <v>108</v>
      </c>
      <c r="Y313" s="66">
        <v>42325</v>
      </c>
      <c r="Z313" s="95" t="s">
        <v>23454</v>
      </c>
      <c r="AA313" s="183" t="s">
        <v>633</v>
      </c>
      <c r="AB313" s="175"/>
      <c r="AC313" s="176"/>
      <c r="AD313" s="12"/>
      <c r="AE313" s="12"/>
      <c r="AF313" s="12"/>
      <c r="AG313" s="12"/>
      <c r="AH313" s="12"/>
      <c r="AI313" s="12"/>
      <c r="AJ313" s="12"/>
      <c r="AK313" s="12"/>
      <c r="AL313" s="12"/>
      <c r="AM313" s="12"/>
      <c r="AN313" s="12"/>
      <c r="AO313" s="12"/>
    </row>
    <row r="314" spans="1:41" ht="15.7" customHeight="1">
      <c r="A314" s="239" t="s">
        <v>23455</v>
      </c>
      <c r="B314" s="61" t="s">
        <v>89</v>
      </c>
      <c r="C314" s="66">
        <v>42320</v>
      </c>
      <c r="D314" s="66" t="s">
        <v>1027</v>
      </c>
      <c r="E314" s="185" t="s">
        <v>21703</v>
      </c>
      <c r="F314" s="244" t="s">
        <v>22280</v>
      </c>
      <c r="G314" s="184" t="s">
        <v>5764</v>
      </c>
      <c r="H314" s="175">
        <v>42320</v>
      </c>
      <c r="I314" s="61" t="s">
        <v>18</v>
      </c>
      <c r="J314" s="184" t="s">
        <v>18</v>
      </c>
      <c r="K314" s="330" t="s">
        <v>23457</v>
      </c>
      <c r="L314" s="61" t="s">
        <v>108</v>
      </c>
      <c r="M314" s="61" t="s">
        <v>95</v>
      </c>
      <c r="N314" s="61" t="s">
        <v>1430</v>
      </c>
      <c r="O314" s="185" t="s">
        <v>96</v>
      </c>
      <c r="P314" s="406" t="s">
        <v>108</v>
      </c>
      <c r="Q314" s="61" t="s">
        <v>108</v>
      </c>
      <c r="R314" s="61" t="s">
        <v>108</v>
      </c>
      <c r="S314" s="61" t="s">
        <v>108</v>
      </c>
      <c r="T314" s="66" t="s">
        <v>108</v>
      </c>
      <c r="U314" s="61" t="s">
        <v>108</v>
      </c>
      <c r="V314" s="66" t="s">
        <v>108</v>
      </c>
      <c r="W314" s="61" t="s">
        <v>108</v>
      </c>
      <c r="X314" s="66" t="s">
        <v>108</v>
      </c>
      <c r="Y314" s="66">
        <v>42320</v>
      </c>
      <c r="Z314" s="95" t="s">
        <v>23459</v>
      </c>
      <c r="AA314" s="183" t="s">
        <v>97</v>
      </c>
      <c r="AB314" s="175"/>
      <c r="AC314" s="176"/>
      <c r="AD314" s="12"/>
      <c r="AE314" s="12"/>
      <c r="AF314" s="12"/>
      <c r="AG314" s="12"/>
      <c r="AH314" s="12"/>
      <c r="AI314" s="12"/>
      <c r="AJ314" s="12"/>
      <c r="AK314" s="12"/>
      <c r="AL314" s="12"/>
      <c r="AM314" s="12"/>
      <c r="AN314" s="12"/>
      <c r="AO314" s="12"/>
    </row>
    <row r="315" spans="1:41" ht="27.1" customHeight="1">
      <c r="A315" s="239" t="s">
        <v>23460</v>
      </c>
      <c r="B315" s="61" t="s">
        <v>16891</v>
      </c>
      <c r="C315" s="66">
        <v>42320</v>
      </c>
      <c r="D315" s="66" t="s">
        <v>1027</v>
      </c>
      <c r="E315" s="185" t="s">
        <v>21703</v>
      </c>
      <c r="F315" s="244" t="s">
        <v>3868</v>
      </c>
      <c r="G315" s="184" t="s">
        <v>10541</v>
      </c>
      <c r="H315" s="175">
        <v>42331</v>
      </c>
      <c r="I315" s="61" t="s">
        <v>18</v>
      </c>
      <c r="J315" s="184" t="s">
        <v>18</v>
      </c>
      <c r="K315" s="330" t="s">
        <v>23461</v>
      </c>
      <c r="L315" s="61" t="s">
        <v>23462</v>
      </c>
      <c r="M315" s="61" t="s">
        <v>95</v>
      </c>
      <c r="N315" s="61" t="s">
        <v>1430</v>
      </c>
      <c r="O315" s="185" t="s">
        <v>96</v>
      </c>
      <c r="P315" s="406">
        <v>42332</v>
      </c>
      <c r="Q315" s="61" t="s">
        <v>108</v>
      </c>
      <c r="R315" s="61" t="s">
        <v>18</v>
      </c>
      <c r="S315" s="61" t="s">
        <v>108</v>
      </c>
      <c r="T315" s="66" t="s">
        <v>108</v>
      </c>
      <c r="U315" s="61" t="s">
        <v>108</v>
      </c>
      <c r="V315" s="66">
        <v>42331</v>
      </c>
      <c r="W315" s="61" t="s">
        <v>108</v>
      </c>
      <c r="X315" s="66"/>
      <c r="Y315" s="66"/>
      <c r="Z315" s="197" t="s">
        <v>23463</v>
      </c>
      <c r="AA315" s="183"/>
      <c r="AB315" s="175"/>
      <c r="AC315" s="176"/>
      <c r="AD315" s="12"/>
      <c r="AE315" s="12"/>
      <c r="AF315" s="12"/>
      <c r="AG315" s="12"/>
      <c r="AH315" s="12"/>
      <c r="AI315" s="12"/>
      <c r="AJ315" s="12"/>
      <c r="AK315" s="12"/>
      <c r="AL315" s="12"/>
      <c r="AM315" s="12"/>
      <c r="AN315" s="12"/>
      <c r="AO315" s="12"/>
    </row>
    <row r="316" spans="1:41" ht="14.4">
      <c r="A316" s="239" t="s">
        <v>23466</v>
      </c>
      <c r="B316" s="61" t="s">
        <v>89</v>
      </c>
      <c r="C316" s="66">
        <v>42320</v>
      </c>
      <c r="D316" s="66" t="s">
        <v>1027</v>
      </c>
      <c r="E316" s="185" t="s">
        <v>21703</v>
      </c>
      <c r="F316" s="244" t="s">
        <v>214</v>
      </c>
      <c r="G316" s="184" t="s">
        <v>3785</v>
      </c>
      <c r="H316" s="175">
        <v>42330</v>
      </c>
      <c r="I316" s="61" t="s">
        <v>18</v>
      </c>
      <c r="J316" s="184" t="s">
        <v>14</v>
      </c>
      <c r="K316" s="330" t="s">
        <v>23467</v>
      </c>
      <c r="L316" s="61" t="s">
        <v>22390</v>
      </c>
      <c r="M316" s="61" t="s">
        <v>249</v>
      </c>
      <c r="N316" s="61" t="s">
        <v>23469</v>
      </c>
      <c r="O316" s="185" t="s">
        <v>96</v>
      </c>
      <c r="P316" s="406" t="s">
        <v>108</v>
      </c>
      <c r="Q316" s="61" t="s">
        <v>108</v>
      </c>
      <c r="R316" s="61" t="s">
        <v>108</v>
      </c>
      <c r="S316" s="61" t="s">
        <v>108</v>
      </c>
      <c r="T316" s="66" t="s">
        <v>108</v>
      </c>
      <c r="U316" s="61" t="s">
        <v>108</v>
      </c>
      <c r="V316" s="66">
        <v>42331</v>
      </c>
      <c r="W316" s="61" t="s">
        <v>108</v>
      </c>
      <c r="X316" s="66" t="s">
        <v>18</v>
      </c>
      <c r="Y316" s="66">
        <v>42332</v>
      </c>
      <c r="Z316" s="95" t="s">
        <v>23470</v>
      </c>
      <c r="AA316" s="183" t="s">
        <v>3872</v>
      </c>
      <c r="AB316" s="175"/>
      <c r="AC316" s="176"/>
      <c r="AD316" s="12"/>
      <c r="AE316" s="12"/>
      <c r="AF316" s="12"/>
      <c r="AG316" s="12"/>
      <c r="AH316" s="12"/>
      <c r="AI316" s="12"/>
      <c r="AJ316" s="12"/>
      <c r="AK316" s="12"/>
      <c r="AL316" s="12"/>
      <c r="AM316" s="12"/>
      <c r="AN316" s="12"/>
      <c r="AO316" s="12"/>
    </row>
    <row r="317" spans="1:41" ht="14.4">
      <c r="A317" s="239" t="s">
        <v>23471</v>
      </c>
      <c r="B317" s="61" t="s">
        <v>89</v>
      </c>
      <c r="C317" s="66">
        <v>42321</v>
      </c>
      <c r="D317" s="66" t="s">
        <v>229</v>
      </c>
      <c r="E317" s="185" t="s">
        <v>23</v>
      </c>
      <c r="F317" s="244" t="s">
        <v>21554</v>
      </c>
      <c r="G317" s="184" t="s">
        <v>23</v>
      </c>
      <c r="H317" s="175">
        <v>42321</v>
      </c>
      <c r="I317" s="61"/>
      <c r="J317" s="184" t="s">
        <v>14</v>
      </c>
      <c r="K317" s="330" t="s">
        <v>23473</v>
      </c>
      <c r="L317" s="61" t="s">
        <v>23474</v>
      </c>
      <c r="M317" s="61" t="s">
        <v>20</v>
      </c>
      <c r="N317" s="61" t="s">
        <v>23475</v>
      </c>
      <c r="O317" s="185"/>
      <c r="P317" s="406"/>
      <c r="Q317" s="61"/>
      <c r="R317" s="61"/>
      <c r="S317" s="61"/>
      <c r="T317" s="66"/>
      <c r="U317" s="61" t="s">
        <v>108</v>
      </c>
      <c r="V317" s="66"/>
      <c r="W317" s="61" t="s">
        <v>108</v>
      </c>
      <c r="X317" s="66" t="s">
        <v>14</v>
      </c>
      <c r="Y317" s="66">
        <v>42321</v>
      </c>
      <c r="Z317" s="95" t="s">
        <v>12162</v>
      </c>
      <c r="AA317" s="183"/>
      <c r="AB317" s="175" t="s">
        <v>18</v>
      </c>
      <c r="AC317" s="175" t="s">
        <v>18</v>
      </c>
      <c r="AD317" s="12"/>
      <c r="AE317" s="12"/>
      <c r="AF317" s="12"/>
      <c r="AG317" s="12"/>
      <c r="AH317" s="12"/>
      <c r="AI317" s="12"/>
      <c r="AJ317" s="12"/>
      <c r="AK317" s="12"/>
      <c r="AL317" s="12"/>
      <c r="AM317" s="12"/>
      <c r="AN317" s="12"/>
      <c r="AO317" s="12"/>
    </row>
    <row r="318" spans="1:41" ht="14.4">
      <c r="A318" s="239" t="s">
        <v>23478</v>
      </c>
      <c r="B318" s="61" t="s">
        <v>700</v>
      </c>
      <c r="C318" s="66">
        <v>42320</v>
      </c>
      <c r="D318" s="66" t="s">
        <v>1027</v>
      </c>
      <c r="E318" s="185" t="s">
        <v>196</v>
      </c>
      <c r="F318" s="244" t="s">
        <v>21600</v>
      </c>
      <c r="G318" s="184" t="s">
        <v>112</v>
      </c>
      <c r="H318" s="175"/>
      <c r="I318" s="61" t="s">
        <v>18</v>
      </c>
      <c r="J318" s="184" t="s">
        <v>18</v>
      </c>
      <c r="K318" s="330" t="s">
        <v>23480</v>
      </c>
      <c r="L318" s="61" t="s">
        <v>23481</v>
      </c>
      <c r="M318" s="61" t="s">
        <v>20</v>
      </c>
      <c r="N318" s="61" t="s">
        <v>23482</v>
      </c>
      <c r="O318" s="185" t="s">
        <v>116</v>
      </c>
      <c r="P318" s="406"/>
      <c r="Q318" s="61"/>
      <c r="R318" s="61"/>
      <c r="S318" s="61"/>
      <c r="T318" s="66"/>
      <c r="U318" s="61" t="s">
        <v>108</v>
      </c>
      <c r="V318" s="66"/>
      <c r="W318" s="61" t="s">
        <v>108</v>
      </c>
      <c r="X318" s="66"/>
      <c r="Y318" s="66"/>
      <c r="Z318" s="95"/>
      <c r="AA318" s="183"/>
      <c r="AB318" s="175"/>
      <c r="AC318" s="176"/>
      <c r="AD318" s="12"/>
      <c r="AE318" s="12"/>
      <c r="AF318" s="12"/>
      <c r="AG318" s="12"/>
      <c r="AH318" s="12"/>
      <c r="AI318" s="12"/>
      <c r="AJ318" s="12"/>
      <c r="AK318" s="12"/>
      <c r="AL318" s="12"/>
      <c r="AM318" s="12"/>
      <c r="AN318" s="12"/>
      <c r="AO318" s="12"/>
    </row>
    <row r="319" spans="1:41" ht="14.4">
      <c r="A319" s="239" t="s">
        <v>23484</v>
      </c>
      <c r="B319" s="61" t="s">
        <v>700</v>
      </c>
      <c r="C319" s="66">
        <v>42320</v>
      </c>
      <c r="D319" s="66" t="s">
        <v>1027</v>
      </c>
      <c r="E319" s="185" t="s">
        <v>196</v>
      </c>
      <c r="F319" s="244" t="s">
        <v>21600</v>
      </c>
      <c r="G319" s="184" t="s">
        <v>112</v>
      </c>
      <c r="H319" s="175"/>
      <c r="I319" s="61" t="s">
        <v>18</v>
      </c>
      <c r="J319" s="184" t="s">
        <v>14</v>
      </c>
      <c r="K319" s="330" t="s">
        <v>23485</v>
      </c>
      <c r="L319" s="61" t="s">
        <v>23486</v>
      </c>
      <c r="M319" s="61" t="s">
        <v>29</v>
      </c>
      <c r="N319" s="61" t="s">
        <v>23008</v>
      </c>
      <c r="O319" s="185" t="s">
        <v>116</v>
      </c>
      <c r="P319" s="406">
        <v>42324</v>
      </c>
      <c r="Q319" s="61"/>
      <c r="R319" s="61"/>
      <c r="S319" s="61"/>
      <c r="T319" s="66"/>
      <c r="U319" s="61" t="s">
        <v>108</v>
      </c>
      <c r="V319" s="66"/>
      <c r="W319" s="61" t="s">
        <v>108</v>
      </c>
      <c r="X319" s="66"/>
      <c r="Y319" s="66"/>
      <c r="Z319" s="95" t="s">
        <v>21631</v>
      </c>
      <c r="AA319" s="183"/>
      <c r="AB319" s="175"/>
      <c r="AC319" s="176"/>
      <c r="AD319" s="12"/>
      <c r="AE319" s="12"/>
      <c r="AF319" s="12"/>
      <c r="AG319" s="12"/>
      <c r="AH319" s="12"/>
      <c r="AI319" s="12"/>
      <c r="AJ319" s="12"/>
      <c r="AK319" s="12"/>
      <c r="AL319" s="12"/>
      <c r="AM319" s="12"/>
      <c r="AN319" s="12"/>
      <c r="AO319" s="12"/>
    </row>
    <row r="320" spans="1:41" ht="14.4">
      <c r="A320" s="239" t="s">
        <v>23489</v>
      </c>
      <c r="B320" s="61" t="s">
        <v>700</v>
      </c>
      <c r="C320" s="66">
        <v>42320</v>
      </c>
      <c r="D320" s="66" t="s">
        <v>1027</v>
      </c>
      <c r="E320" s="185" t="s">
        <v>196</v>
      </c>
      <c r="F320" s="244" t="s">
        <v>21600</v>
      </c>
      <c r="G320" s="184" t="s">
        <v>112</v>
      </c>
      <c r="H320" s="175"/>
      <c r="I320" s="61" t="s">
        <v>18</v>
      </c>
      <c r="J320" s="184" t="s">
        <v>14</v>
      </c>
      <c r="K320" s="330" t="s">
        <v>302</v>
      </c>
      <c r="L320" s="61" t="s">
        <v>22265</v>
      </c>
      <c r="M320" s="61" t="s">
        <v>249</v>
      </c>
      <c r="N320" s="61" t="s">
        <v>22266</v>
      </c>
      <c r="O320" s="185" t="s">
        <v>116</v>
      </c>
      <c r="P320" s="406">
        <v>42324</v>
      </c>
      <c r="Q320" s="61"/>
      <c r="R320" s="61"/>
      <c r="S320" s="61"/>
      <c r="T320" s="66"/>
      <c r="U320" s="61" t="s">
        <v>108</v>
      </c>
      <c r="V320" s="66"/>
      <c r="W320" s="61" t="s">
        <v>108</v>
      </c>
      <c r="X320" s="66"/>
      <c r="Y320" s="66"/>
      <c r="Z320" s="95" t="s">
        <v>21631</v>
      </c>
      <c r="AA320" s="183"/>
      <c r="AB320" s="175"/>
      <c r="AC320" s="176"/>
      <c r="AD320" s="12"/>
      <c r="AE320" s="12"/>
      <c r="AF320" s="12"/>
      <c r="AG320" s="12"/>
      <c r="AH320" s="12"/>
      <c r="AI320" s="12"/>
      <c r="AJ320" s="12"/>
      <c r="AK320" s="12"/>
      <c r="AL320" s="12"/>
      <c r="AM320" s="12"/>
      <c r="AN320" s="12"/>
      <c r="AO320" s="12"/>
    </row>
    <row r="321" spans="1:41" ht="14.4">
      <c r="A321" s="239" t="s">
        <v>23491</v>
      </c>
      <c r="B321" s="61" t="s">
        <v>700</v>
      </c>
      <c r="C321" s="66">
        <v>42321</v>
      </c>
      <c r="D321" s="66" t="s">
        <v>1027</v>
      </c>
      <c r="E321" s="185" t="s">
        <v>196</v>
      </c>
      <c r="F321" s="244" t="s">
        <v>21600</v>
      </c>
      <c r="G321" s="184" t="s">
        <v>112</v>
      </c>
      <c r="H321" s="175"/>
      <c r="I321" s="61" t="s">
        <v>18</v>
      </c>
      <c r="J321" s="184" t="s">
        <v>14</v>
      </c>
      <c r="K321" s="330" t="s">
        <v>23493</v>
      </c>
      <c r="L321" s="61" t="s">
        <v>23494</v>
      </c>
      <c r="M321" s="61"/>
      <c r="N321" s="61" t="s">
        <v>23495</v>
      </c>
      <c r="O321" s="185" t="s">
        <v>116</v>
      </c>
      <c r="P321" s="406">
        <v>42324</v>
      </c>
      <c r="Q321" s="61"/>
      <c r="R321" s="61"/>
      <c r="S321" s="61"/>
      <c r="T321" s="66"/>
      <c r="U321" s="61" t="s">
        <v>108</v>
      </c>
      <c r="V321" s="66"/>
      <c r="W321" s="61" t="s">
        <v>108</v>
      </c>
      <c r="X321" s="66"/>
      <c r="Y321" s="66"/>
      <c r="Z321" s="95" t="s">
        <v>21631</v>
      </c>
      <c r="AA321" s="183"/>
      <c r="AB321" s="175"/>
      <c r="AC321" s="176"/>
      <c r="AD321" s="12"/>
      <c r="AE321" s="12"/>
      <c r="AF321" s="12"/>
      <c r="AG321" s="12"/>
      <c r="AH321" s="12"/>
      <c r="AI321" s="12"/>
      <c r="AJ321" s="12"/>
      <c r="AK321" s="12"/>
      <c r="AL321" s="12"/>
      <c r="AM321" s="12"/>
      <c r="AN321" s="12"/>
      <c r="AO321" s="12"/>
    </row>
    <row r="322" spans="1:41" ht="14.4">
      <c r="A322" s="239" t="s">
        <v>23498</v>
      </c>
      <c r="B322" s="61" t="s">
        <v>89</v>
      </c>
      <c r="C322" s="66">
        <v>42321</v>
      </c>
      <c r="D322" s="66" t="s">
        <v>1027</v>
      </c>
      <c r="E322" s="185" t="s">
        <v>23</v>
      </c>
      <c r="F322" s="244" t="s">
        <v>21554</v>
      </c>
      <c r="G322" s="184" t="s">
        <v>23</v>
      </c>
      <c r="H322" s="175">
        <v>42321</v>
      </c>
      <c r="I322" s="61"/>
      <c r="J322" s="184" t="s">
        <v>14</v>
      </c>
      <c r="K322" s="330" t="s">
        <v>302</v>
      </c>
      <c r="L322" s="61" t="s">
        <v>23499</v>
      </c>
      <c r="M322" s="61" t="s">
        <v>137</v>
      </c>
      <c r="N322" s="61" t="s">
        <v>23500</v>
      </c>
      <c r="O322" s="185"/>
      <c r="P322" s="406">
        <v>42321</v>
      </c>
      <c r="Q322" s="61"/>
      <c r="R322" s="61"/>
      <c r="S322" s="61"/>
      <c r="T322" s="66"/>
      <c r="U322" s="61" t="s">
        <v>108</v>
      </c>
      <c r="V322" s="66"/>
      <c r="W322" s="61" t="s">
        <v>108</v>
      </c>
      <c r="X322" s="66" t="s">
        <v>14</v>
      </c>
      <c r="Y322" s="66">
        <v>42321</v>
      </c>
      <c r="Z322" s="95" t="s">
        <v>23501</v>
      </c>
      <c r="AA322" s="183"/>
      <c r="AB322" s="175" t="s">
        <v>18</v>
      </c>
      <c r="AC322" s="175" t="s">
        <v>18</v>
      </c>
      <c r="AD322" s="12"/>
      <c r="AE322" s="12"/>
      <c r="AF322" s="12"/>
      <c r="AG322" s="12"/>
      <c r="AH322" s="12"/>
      <c r="AI322" s="12"/>
      <c r="AJ322" s="12"/>
      <c r="AK322" s="12"/>
      <c r="AL322" s="12"/>
      <c r="AM322" s="12"/>
      <c r="AN322" s="12"/>
      <c r="AO322" s="12"/>
    </row>
    <row r="323" spans="1:41" ht="14.4">
      <c r="A323" s="239" t="s">
        <v>23503</v>
      </c>
      <c r="B323" s="61" t="s">
        <v>89</v>
      </c>
      <c r="C323" s="66">
        <v>42320</v>
      </c>
      <c r="D323" s="66" t="s">
        <v>1027</v>
      </c>
      <c r="E323" s="185" t="s">
        <v>43</v>
      </c>
      <c r="F323" s="244" t="s">
        <v>21554</v>
      </c>
      <c r="G323" s="184" t="s">
        <v>43</v>
      </c>
      <c r="H323" s="175">
        <v>42330</v>
      </c>
      <c r="I323" s="61" t="s">
        <v>18</v>
      </c>
      <c r="J323" s="184" t="s">
        <v>18</v>
      </c>
      <c r="K323" s="330" t="s">
        <v>23504</v>
      </c>
      <c r="L323" s="61" t="s">
        <v>23505</v>
      </c>
      <c r="M323" s="61"/>
      <c r="N323" s="61" t="s">
        <v>23506</v>
      </c>
      <c r="O323" s="185" t="s">
        <v>17</v>
      </c>
      <c r="P323" s="406"/>
      <c r="Q323" s="61"/>
      <c r="R323" s="61"/>
      <c r="S323" s="61"/>
      <c r="T323" s="66"/>
      <c r="U323" s="61" t="s">
        <v>108</v>
      </c>
      <c r="V323" s="66"/>
      <c r="W323" s="61" t="s">
        <v>108</v>
      </c>
      <c r="X323" s="66" t="s">
        <v>18</v>
      </c>
      <c r="Y323" s="66">
        <v>42321</v>
      </c>
      <c r="Z323" s="95" t="s">
        <v>23509</v>
      </c>
      <c r="AA323" s="183" t="s">
        <v>23509</v>
      </c>
      <c r="AB323" s="175" t="s">
        <v>18</v>
      </c>
      <c r="AC323" s="175" t="s">
        <v>18</v>
      </c>
      <c r="AD323" s="12"/>
      <c r="AE323" s="12"/>
      <c r="AF323" s="12"/>
      <c r="AG323" s="12"/>
      <c r="AH323" s="12"/>
      <c r="AI323" s="12"/>
      <c r="AJ323" s="12"/>
      <c r="AK323" s="12"/>
      <c r="AL323" s="12"/>
      <c r="AM323" s="12"/>
      <c r="AN323" s="12"/>
      <c r="AO323" s="12"/>
    </row>
    <row r="324" spans="1:41" ht="14.4">
      <c r="A324" s="239" t="s">
        <v>23510</v>
      </c>
      <c r="B324" s="61" t="s">
        <v>89</v>
      </c>
      <c r="C324" s="66">
        <v>42320</v>
      </c>
      <c r="D324" s="66" t="s">
        <v>1027</v>
      </c>
      <c r="E324" s="185" t="s">
        <v>43</v>
      </c>
      <c r="F324" s="244" t="s">
        <v>21554</v>
      </c>
      <c r="G324" s="184" t="s">
        <v>43</v>
      </c>
      <c r="H324" s="175">
        <v>42330</v>
      </c>
      <c r="I324" s="61" t="s">
        <v>18</v>
      </c>
      <c r="J324" s="184" t="s">
        <v>18</v>
      </c>
      <c r="K324" s="330" t="s">
        <v>23511</v>
      </c>
      <c r="L324" s="460" t="s">
        <v>23512</v>
      </c>
      <c r="M324" s="61"/>
      <c r="N324" s="61" t="s">
        <v>23516</v>
      </c>
      <c r="O324" s="185" t="s">
        <v>17</v>
      </c>
      <c r="P324" s="406">
        <v>42321</v>
      </c>
      <c r="Q324" s="61"/>
      <c r="R324" s="61"/>
      <c r="S324" s="61"/>
      <c r="T324" s="66"/>
      <c r="U324" s="61" t="s">
        <v>108</v>
      </c>
      <c r="V324" s="66"/>
      <c r="W324" s="61" t="s">
        <v>108</v>
      </c>
      <c r="X324" s="66" t="s">
        <v>18</v>
      </c>
      <c r="Y324" s="66">
        <v>42353</v>
      </c>
      <c r="Z324" s="95" t="s">
        <v>23517</v>
      </c>
      <c r="AA324" s="183" t="s">
        <v>23518</v>
      </c>
      <c r="AB324" s="175" t="s">
        <v>18</v>
      </c>
      <c r="AC324" s="175" t="s">
        <v>18</v>
      </c>
      <c r="AD324" s="12"/>
      <c r="AE324" s="12"/>
      <c r="AF324" s="12"/>
      <c r="AG324" s="12"/>
      <c r="AH324" s="12"/>
      <c r="AI324" s="12"/>
      <c r="AJ324" s="12"/>
      <c r="AK324" s="12"/>
      <c r="AL324" s="12"/>
      <c r="AM324" s="12"/>
      <c r="AN324" s="12"/>
      <c r="AO324" s="12"/>
    </row>
    <row r="325" spans="1:41" ht="14.4">
      <c r="A325" s="239" t="s">
        <v>23519</v>
      </c>
      <c r="B325" s="61" t="s">
        <v>89</v>
      </c>
      <c r="C325" s="66">
        <v>42320</v>
      </c>
      <c r="D325" s="66" t="s">
        <v>1027</v>
      </c>
      <c r="E325" s="185" t="s">
        <v>43</v>
      </c>
      <c r="F325" s="244" t="s">
        <v>21554</v>
      </c>
      <c r="G325" s="184" t="s">
        <v>43</v>
      </c>
      <c r="H325" s="175"/>
      <c r="I325" s="61" t="s">
        <v>18</v>
      </c>
      <c r="J325" s="184" t="s">
        <v>18</v>
      </c>
      <c r="K325" s="330" t="s">
        <v>23511</v>
      </c>
      <c r="L325" s="61"/>
      <c r="M325" s="61"/>
      <c r="N325" s="61" t="s">
        <v>23521</v>
      </c>
      <c r="O325" s="185" t="s">
        <v>17</v>
      </c>
      <c r="P325" s="406"/>
      <c r="Q325" s="61"/>
      <c r="R325" s="61"/>
      <c r="S325" s="61"/>
      <c r="T325" s="66"/>
      <c r="U325" s="61" t="s">
        <v>108</v>
      </c>
      <c r="V325" s="66"/>
      <c r="W325" s="61" t="s">
        <v>108</v>
      </c>
      <c r="X325" s="66" t="s">
        <v>18</v>
      </c>
      <c r="Y325" s="66">
        <v>42321</v>
      </c>
      <c r="Z325" s="95" t="s">
        <v>23509</v>
      </c>
      <c r="AA325" s="183" t="s">
        <v>23509</v>
      </c>
      <c r="AB325" s="175" t="s">
        <v>18</v>
      </c>
      <c r="AC325" s="175" t="s">
        <v>18</v>
      </c>
      <c r="AD325" s="12"/>
      <c r="AE325" s="12"/>
      <c r="AF325" s="12"/>
      <c r="AG325" s="12"/>
      <c r="AH325" s="12"/>
      <c r="AI325" s="12"/>
      <c r="AJ325" s="12"/>
      <c r="AK325" s="12"/>
      <c r="AL325" s="12"/>
      <c r="AM325" s="12"/>
      <c r="AN325" s="12"/>
      <c r="AO325" s="12"/>
    </row>
    <row r="326" spans="1:41" ht="14.4">
      <c r="A326" s="239" t="s">
        <v>23524</v>
      </c>
      <c r="B326" s="61" t="s">
        <v>89</v>
      </c>
      <c r="C326" s="66">
        <v>42320</v>
      </c>
      <c r="D326" s="66" t="s">
        <v>1027</v>
      </c>
      <c r="E326" s="185" t="s">
        <v>30</v>
      </c>
      <c r="F326" s="244" t="s">
        <v>21554</v>
      </c>
      <c r="G326" s="184" t="s">
        <v>12</v>
      </c>
      <c r="H326" s="175">
        <v>42334</v>
      </c>
      <c r="I326" s="61" t="s">
        <v>18</v>
      </c>
      <c r="J326" s="184" t="s">
        <v>14</v>
      </c>
      <c r="K326" s="12" t="s">
        <v>745</v>
      </c>
      <c r="L326" s="61" t="s">
        <v>23525</v>
      </c>
      <c r="M326" s="61"/>
      <c r="N326" s="10" t="s">
        <v>23526</v>
      </c>
      <c r="O326" s="185" t="s">
        <v>17</v>
      </c>
      <c r="P326" s="406"/>
      <c r="Q326" s="61"/>
      <c r="R326" s="61"/>
      <c r="S326" s="61"/>
      <c r="T326" s="66"/>
      <c r="U326" s="61" t="s">
        <v>108</v>
      </c>
      <c r="V326" s="66"/>
      <c r="W326" s="61" t="s">
        <v>108</v>
      </c>
      <c r="X326" s="66" t="s">
        <v>14</v>
      </c>
      <c r="Y326" s="66">
        <v>42326</v>
      </c>
      <c r="Z326" s="95" t="s">
        <v>23327</v>
      </c>
      <c r="AA326" s="183"/>
      <c r="AB326" s="175" t="s">
        <v>18</v>
      </c>
      <c r="AC326" s="175" t="s">
        <v>18</v>
      </c>
      <c r="AD326" s="12"/>
      <c r="AE326" s="12"/>
      <c r="AF326" s="12"/>
      <c r="AG326" s="12"/>
      <c r="AH326" s="12"/>
      <c r="AI326" s="12"/>
      <c r="AJ326" s="12"/>
      <c r="AK326" s="12"/>
      <c r="AL326" s="12"/>
      <c r="AM326" s="12"/>
      <c r="AN326" s="12"/>
      <c r="AO326" s="12"/>
    </row>
    <row r="327" spans="1:41" ht="14.4">
      <c r="A327" s="239" t="s">
        <v>23528</v>
      </c>
      <c r="B327" s="61" t="s">
        <v>89</v>
      </c>
      <c r="C327" s="66">
        <v>42320</v>
      </c>
      <c r="D327" s="66" t="s">
        <v>1027</v>
      </c>
      <c r="E327" s="185" t="s">
        <v>43</v>
      </c>
      <c r="F327" s="244" t="s">
        <v>21554</v>
      </c>
      <c r="G327" s="184" t="s">
        <v>43</v>
      </c>
      <c r="H327" s="175">
        <v>42330</v>
      </c>
      <c r="I327" s="61" t="s">
        <v>18</v>
      </c>
      <c r="J327" s="184" t="s">
        <v>18</v>
      </c>
      <c r="K327" s="330" t="s">
        <v>3914</v>
      </c>
      <c r="L327" s="61" t="s">
        <v>23530</v>
      </c>
      <c r="M327" s="61"/>
      <c r="N327" s="61" t="s">
        <v>23531</v>
      </c>
      <c r="O327" s="185" t="s">
        <v>21</v>
      </c>
      <c r="P327" s="406"/>
      <c r="Q327" s="61"/>
      <c r="R327" s="61"/>
      <c r="S327" s="61"/>
      <c r="T327" s="66"/>
      <c r="U327" s="61" t="s">
        <v>108</v>
      </c>
      <c r="V327" s="66"/>
      <c r="W327" s="61" t="s">
        <v>108</v>
      </c>
      <c r="X327" s="66" t="s">
        <v>18</v>
      </c>
      <c r="Y327" s="66">
        <v>42325</v>
      </c>
      <c r="Z327" s="95" t="s">
        <v>23532</v>
      </c>
      <c r="AA327" s="183" t="s">
        <v>23533</v>
      </c>
      <c r="AB327" s="175" t="s">
        <v>18</v>
      </c>
      <c r="AC327" s="175" t="s">
        <v>18</v>
      </c>
      <c r="AD327" s="12"/>
      <c r="AE327" s="12"/>
      <c r="AF327" s="12"/>
      <c r="AG327" s="12"/>
      <c r="AH327" s="12"/>
      <c r="AI327" s="12"/>
      <c r="AJ327" s="12"/>
      <c r="AK327" s="12"/>
      <c r="AL327" s="12"/>
      <c r="AM327" s="12"/>
      <c r="AN327" s="12"/>
      <c r="AO327" s="12"/>
    </row>
    <row r="328" spans="1:41" ht="14.4">
      <c r="A328" s="239" t="s">
        <v>23536</v>
      </c>
      <c r="B328" s="61" t="s">
        <v>89</v>
      </c>
      <c r="C328" s="66">
        <v>42321</v>
      </c>
      <c r="D328" s="66" t="s">
        <v>229</v>
      </c>
      <c r="E328" s="185" t="s">
        <v>43</v>
      </c>
      <c r="F328" s="244" t="s">
        <v>21554</v>
      </c>
      <c r="G328" s="184" t="s">
        <v>43</v>
      </c>
      <c r="H328" s="175">
        <v>42331</v>
      </c>
      <c r="I328" s="61" t="s">
        <v>18</v>
      </c>
      <c r="J328" s="184" t="s">
        <v>18</v>
      </c>
      <c r="K328" s="330" t="s">
        <v>23537</v>
      </c>
      <c r="L328" s="61"/>
      <c r="M328" s="61" t="s">
        <v>39</v>
      </c>
      <c r="N328" s="61" t="s">
        <v>23538</v>
      </c>
      <c r="O328" s="185" t="s">
        <v>17</v>
      </c>
      <c r="P328" s="406">
        <v>42321</v>
      </c>
      <c r="Q328" s="61"/>
      <c r="R328" s="61"/>
      <c r="S328" s="61"/>
      <c r="T328" s="66"/>
      <c r="U328" s="61" t="s">
        <v>108</v>
      </c>
      <c r="V328" s="66"/>
      <c r="W328" s="61" t="s">
        <v>108</v>
      </c>
      <c r="X328" s="66" t="s">
        <v>18</v>
      </c>
      <c r="Y328" s="66">
        <v>42342</v>
      </c>
      <c r="Z328" s="459" t="s">
        <v>23539</v>
      </c>
      <c r="AA328" s="183" t="s">
        <v>23540</v>
      </c>
      <c r="AB328" s="175" t="s">
        <v>18</v>
      </c>
      <c r="AC328" s="175" t="s">
        <v>18</v>
      </c>
      <c r="AD328" s="12"/>
      <c r="AE328" s="12"/>
      <c r="AF328" s="12"/>
      <c r="AG328" s="12"/>
      <c r="AH328" s="12"/>
      <c r="AI328" s="12"/>
      <c r="AJ328" s="12"/>
      <c r="AK328" s="12"/>
      <c r="AL328" s="12"/>
      <c r="AM328" s="12"/>
      <c r="AN328" s="12"/>
      <c r="AO328" s="12"/>
    </row>
    <row r="329" spans="1:41" ht="14.4">
      <c r="A329" s="239" t="s">
        <v>23541</v>
      </c>
      <c r="B329" s="61" t="s">
        <v>89</v>
      </c>
      <c r="C329" s="66">
        <v>42321</v>
      </c>
      <c r="D329" s="66" t="s">
        <v>1027</v>
      </c>
      <c r="E329" s="185" t="s">
        <v>23</v>
      </c>
      <c r="F329" s="244" t="s">
        <v>21554</v>
      </c>
      <c r="G329" s="184" t="s">
        <v>23</v>
      </c>
      <c r="H329" s="175">
        <v>42331</v>
      </c>
      <c r="I329" s="61"/>
      <c r="J329" s="184"/>
      <c r="K329" s="330" t="s">
        <v>23542</v>
      </c>
      <c r="L329" s="61" t="s">
        <v>23542</v>
      </c>
      <c r="M329" s="61" t="s">
        <v>20</v>
      </c>
      <c r="N329" s="61" t="s">
        <v>23544</v>
      </c>
      <c r="O329" s="185"/>
      <c r="P329" s="406">
        <v>42321</v>
      </c>
      <c r="Q329" s="61"/>
      <c r="R329" s="61"/>
      <c r="S329" s="61"/>
      <c r="T329" s="66"/>
      <c r="U329" s="61" t="s">
        <v>108</v>
      </c>
      <c r="V329" s="66"/>
      <c r="W329" s="61" t="s">
        <v>108</v>
      </c>
      <c r="X329" s="66" t="s">
        <v>14</v>
      </c>
      <c r="Y329" s="66">
        <v>42326</v>
      </c>
      <c r="Z329" s="95" t="s">
        <v>23545</v>
      </c>
      <c r="AA329" s="183"/>
      <c r="AB329" s="175" t="s">
        <v>18</v>
      </c>
      <c r="AC329" s="175" t="s">
        <v>18</v>
      </c>
      <c r="AD329" s="12"/>
      <c r="AE329" s="12"/>
      <c r="AF329" s="12"/>
      <c r="AG329" s="12"/>
      <c r="AH329" s="12"/>
      <c r="AI329" s="12"/>
      <c r="AJ329" s="12"/>
      <c r="AK329" s="12"/>
      <c r="AL329" s="12"/>
      <c r="AM329" s="12"/>
      <c r="AN329" s="12"/>
      <c r="AO329" s="12"/>
    </row>
    <row r="330" spans="1:41" ht="14.4">
      <c r="A330" s="239" t="s">
        <v>23546</v>
      </c>
      <c r="B330" s="61" t="s">
        <v>89</v>
      </c>
      <c r="C330" s="66">
        <v>42325</v>
      </c>
      <c r="D330" s="66" t="s">
        <v>1027</v>
      </c>
      <c r="E330" s="185" t="s">
        <v>21703</v>
      </c>
      <c r="F330" s="244" t="s">
        <v>9523</v>
      </c>
      <c r="G330" s="184" t="s">
        <v>22123</v>
      </c>
      <c r="H330" s="175">
        <v>42331</v>
      </c>
      <c r="I330" s="61" t="s">
        <v>18</v>
      </c>
      <c r="J330" s="184" t="s">
        <v>18</v>
      </c>
      <c r="K330" s="330" t="s">
        <v>23404</v>
      </c>
      <c r="L330" s="61" t="s">
        <v>23549</v>
      </c>
      <c r="M330" s="61" t="s">
        <v>27</v>
      </c>
      <c r="N330" s="61" t="s">
        <v>1430</v>
      </c>
      <c r="O330" s="185" t="s">
        <v>96</v>
      </c>
      <c r="P330" s="406" t="s">
        <v>108</v>
      </c>
      <c r="Q330" s="61" t="s">
        <v>108</v>
      </c>
      <c r="R330" s="61" t="s">
        <v>108</v>
      </c>
      <c r="S330" s="61" t="s">
        <v>108</v>
      </c>
      <c r="T330" s="66" t="s">
        <v>108</v>
      </c>
      <c r="U330" s="61" t="s">
        <v>108</v>
      </c>
      <c r="V330" s="66">
        <v>42331</v>
      </c>
      <c r="W330" s="61" t="s">
        <v>108</v>
      </c>
      <c r="X330" s="66" t="s">
        <v>14</v>
      </c>
      <c r="Y330" s="66">
        <v>42325</v>
      </c>
      <c r="Z330" s="95" t="s">
        <v>23552</v>
      </c>
      <c r="AA330" s="183" t="s">
        <v>97</v>
      </c>
      <c r="AB330" s="175"/>
      <c r="AC330" s="176"/>
      <c r="AD330" s="12"/>
      <c r="AE330" s="12"/>
      <c r="AF330" s="12"/>
      <c r="AG330" s="12"/>
      <c r="AH330" s="12"/>
      <c r="AI330" s="12"/>
      <c r="AJ330" s="12"/>
      <c r="AK330" s="12"/>
      <c r="AL330" s="12"/>
      <c r="AM330" s="12"/>
      <c r="AN330" s="12"/>
      <c r="AO330" s="12"/>
    </row>
    <row r="331" spans="1:41" ht="29.95" customHeight="1">
      <c r="A331" s="239" t="s">
        <v>23554</v>
      </c>
      <c r="B331" s="61" t="s">
        <v>89</v>
      </c>
      <c r="C331" s="66">
        <v>42325</v>
      </c>
      <c r="D331" s="66" t="s">
        <v>1027</v>
      </c>
      <c r="E331" s="185" t="s">
        <v>21703</v>
      </c>
      <c r="F331" s="244" t="s">
        <v>22280</v>
      </c>
      <c r="G331" s="184" t="s">
        <v>22611</v>
      </c>
      <c r="H331" s="175">
        <v>42331</v>
      </c>
      <c r="I331" s="61" t="s">
        <v>18</v>
      </c>
      <c r="J331" s="184" t="s">
        <v>18</v>
      </c>
      <c r="K331" s="330" t="s">
        <v>23555</v>
      </c>
      <c r="L331" s="61" t="s">
        <v>108</v>
      </c>
      <c r="M331" s="61" t="s">
        <v>95</v>
      </c>
      <c r="N331" s="61" t="s">
        <v>1430</v>
      </c>
      <c r="O331" s="185" t="s">
        <v>96</v>
      </c>
      <c r="P331" s="406" t="s">
        <v>108</v>
      </c>
      <c r="Q331" s="61" t="s">
        <v>108</v>
      </c>
      <c r="R331" s="61" t="s">
        <v>108</v>
      </c>
      <c r="S331" s="61" t="s">
        <v>108</v>
      </c>
      <c r="T331" s="66" t="s">
        <v>108</v>
      </c>
      <c r="U331" s="61" t="s">
        <v>108</v>
      </c>
      <c r="V331" s="66">
        <v>42334</v>
      </c>
      <c r="W331" s="61" t="s">
        <v>108</v>
      </c>
      <c r="X331" s="66" t="s">
        <v>14</v>
      </c>
      <c r="Y331" s="66">
        <v>42338</v>
      </c>
      <c r="Z331" s="197" t="s">
        <v>23557</v>
      </c>
      <c r="AA331" s="183" t="s">
        <v>179</v>
      </c>
      <c r="AB331" s="175"/>
      <c r="AC331" s="176"/>
      <c r="AD331" s="12"/>
      <c r="AE331" s="12"/>
      <c r="AF331" s="12"/>
      <c r="AG331" s="12"/>
      <c r="AH331" s="12"/>
      <c r="AI331" s="12"/>
      <c r="AJ331" s="12"/>
      <c r="AK331" s="12"/>
      <c r="AL331" s="12"/>
      <c r="AM331" s="12"/>
      <c r="AN331" s="12"/>
      <c r="AO331" s="12"/>
    </row>
    <row r="332" spans="1:41" ht="14.4">
      <c r="A332" s="239" t="s">
        <v>23558</v>
      </c>
      <c r="B332" s="61" t="s">
        <v>89</v>
      </c>
      <c r="C332" s="66">
        <v>42325</v>
      </c>
      <c r="D332" s="66" t="s">
        <v>1027</v>
      </c>
      <c r="E332" s="185" t="s">
        <v>21703</v>
      </c>
      <c r="F332" s="244" t="s">
        <v>22218</v>
      </c>
      <c r="G332" s="184" t="s">
        <v>22219</v>
      </c>
      <c r="H332" s="175">
        <v>42335</v>
      </c>
      <c r="I332" s="61" t="s">
        <v>18</v>
      </c>
      <c r="J332" s="184" t="s">
        <v>14</v>
      </c>
      <c r="K332" s="330" t="s">
        <v>23561</v>
      </c>
      <c r="L332" s="61" t="s">
        <v>108</v>
      </c>
      <c r="M332" s="61" t="s">
        <v>395</v>
      </c>
      <c r="N332" s="61" t="s">
        <v>108</v>
      </c>
      <c r="O332" s="185" t="s">
        <v>96</v>
      </c>
      <c r="P332" s="406" t="s">
        <v>108</v>
      </c>
      <c r="Q332" s="61" t="s">
        <v>108</v>
      </c>
      <c r="R332" s="61" t="s">
        <v>108</v>
      </c>
      <c r="S332" s="61" t="s">
        <v>108</v>
      </c>
      <c r="T332" s="66" t="s">
        <v>108</v>
      </c>
      <c r="U332" s="61" t="s">
        <v>108</v>
      </c>
      <c r="V332" s="66">
        <v>42335</v>
      </c>
      <c r="W332" s="61" t="s">
        <v>108</v>
      </c>
      <c r="X332" s="66" t="s">
        <v>108</v>
      </c>
      <c r="Y332" s="66">
        <v>42332</v>
      </c>
      <c r="Z332" s="95" t="s">
        <v>23562</v>
      </c>
      <c r="AA332" s="183" t="s">
        <v>23234</v>
      </c>
      <c r="AB332" s="175"/>
      <c r="AC332" s="176"/>
      <c r="AD332" s="12"/>
      <c r="AE332" s="12"/>
      <c r="AF332" s="12"/>
      <c r="AG332" s="12"/>
      <c r="AH332" s="12"/>
      <c r="AI332" s="12"/>
      <c r="AJ332" s="12"/>
      <c r="AK332" s="12"/>
      <c r="AL332" s="12"/>
      <c r="AM332" s="12"/>
      <c r="AN332" s="12"/>
      <c r="AO332" s="12"/>
    </row>
    <row r="333" spans="1:41" ht="14.4">
      <c r="A333" s="239" t="s">
        <v>23563</v>
      </c>
      <c r="B333" s="61" t="s">
        <v>89</v>
      </c>
      <c r="C333" s="66">
        <v>42325</v>
      </c>
      <c r="D333" s="66" t="s">
        <v>1027</v>
      </c>
      <c r="E333" s="185" t="s">
        <v>23</v>
      </c>
      <c r="F333" s="244" t="s">
        <v>21554</v>
      </c>
      <c r="G333" s="184" t="s">
        <v>23</v>
      </c>
      <c r="H333" s="175">
        <v>42335</v>
      </c>
      <c r="I333" s="61"/>
      <c r="J333" s="184"/>
      <c r="K333" s="330" t="s">
        <v>22578</v>
      </c>
      <c r="L333" s="61" t="s">
        <v>23565</v>
      </c>
      <c r="M333" s="61" t="s">
        <v>20</v>
      </c>
      <c r="N333" s="61" t="s">
        <v>23566</v>
      </c>
      <c r="O333" s="185" t="s">
        <v>117</v>
      </c>
      <c r="P333" s="406"/>
      <c r="Q333" s="61"/>
      <c r="R333" s="61"/>
      <c r="S333" s="61"/>
      <c r="T333" s="66"/>
      <c r="U333" s="61" t="s">
        <v>108</v>
      </c>
      <c r="V333" s="66"/>
      <c r="W333" s="61" t="s">
        <v>108</v>
      </c>
      <c r="X333" s="66" t="s">
        <v>14</v>
      </c>
      <c r="Y333" s="66">
        <v>42325</v>
      </c>
      <c r="Z333" s="95" t="s">
        <v>23568</v>
      </c>
      <c r="AA333" s="183"/>
      <c r="AB333" s="175" t="s">
        <v>18</v>
      </c>
      <c r="AC333" s="175" t="s">
        <v>18</v>
      </c>
      <c r="AD333" s="12"/>
      <c r="AE333" s="12"/>
      <c r="AF333" s="12"/>
      <c r="AG333" s="12"/>
      <c r="AH333" s="12"/>
      <c r="AI333" s="12"/>
      <c r="AJ333" s="12"/>
      <c r="AK333" s="12"/>
      <c r="AL333" s="12"/>
      <c r="AM333" s="12"/>
      <c r="AN333" s="12"/>
      <c r="AO333" s="12"/>
    </row>
    <row r="334" spans="1:41" ht="14.4">
      <c r="A334" s="239" t="s">
        <v>23569</v>
      </c>
      <c r="B334" s="61" t="s">
        <v>89</v>
      </c>
      <c r="C334" s="66">
        <v>42332</v>
      </c>
      <c r="D334" s="66" t="s">
        <v>1027</v>
      </c>
      <c r="E334" s="185" t="s">
        <v>23</v>
      </c>
      <c r="F334" s="244" t="s">
        <v>21554</v>
      </c>
      <c r="G334" s="184" t="s">
        <v>23</v>
      </c>
      <c r="H334" s="175"/>
      <c r="I334" s="61"/>
      <c r="J334" s="184"/>
      <c r="K334" s="330" t="s">
        <v>23571</v>
      </c>
      <c r="L334" s="61"/>
      <c r="M334" s="61" t="s">
        <v>37</v>
      </c>
      <c r="N334" s="61" t="s">
        <v>23572</v>
      </c>
      <c r="O334" s="185" t="s">
        <v>17</v>
      </c>
      <c r="P334" s="406"/>
      <c r="Q334" s="61"/>
      <c r="R334" s="61"/>
      <c r="S334" s="61"/>
      <c r="T334" s="66"/>
      <c r="U334" s="61" t="s">
        <v>108</v>
      </c>
      <c r="V334" s="66"/>
      <c r="W334" s="61" t="s">
        <v>108</v>
      </c>
      <c r="X334" s="66" t="s">
        <v>18</v>
      </c>
      <c r="Y334" s="66">
        <v>42333</v>
      </c>
      <c r="Z334" s="95"/>
      <c r="AA334" s="183"/>
      <c r="AB334" s="175" t="s">
        <v>18</v>
      </c>
      <c r="AC334" s="175" t="s">
        <v>18</v>
      </c>
      <c r="AD334" s="12"/>
      <c r="AE334" s="12"/>
      <c r="AF334" s="12"/>
      <c r="AG334" s="12"/>
      <c r="AH334" s="12"/>
      <c r="AI334" s="12"/>
      <c r="AJ334" s="12"/>
      <c r="AK334" s="12"/>
      <c r="AL334" s="12"/>
      <c r="AM334" s="12"/>
      <c r="AN334" s="12"/>
      <c r="AO334" s="12"/>
    </row>
    <row r="335" spans="1:41" ht="14.4">
      <c r="A335" s="239" t="s">
        <v>23573</v>
      </c>
      <c r="B335" s="61" t="s">
        <v>89</v>
      </c>
      <c r="C335" s="66">
        <v>42332</v>
      </c>
      <c r="D335" s="66" t="s">
        <v>229</v>
      </c>
      <c r="E335" s="185" t="s">
        <v>23</v>
      </c>
      <c r="F335" s="244" t="s">
        <v>21554</v>
      </c>
      <c r="G335" s="184" t="s">
        <v>23</v>
      </c>
      <c r="H335" s="175"/>
      <c r="I335" s="61"/>
      <c r="J335" s="184"/>
      <c r="K335" s="330" t="s">
        <v>23575</v>
      </c>
      <c r="L335" s="61" t="s">
        <v>23575</v>
      </c>
      <c r="M335" s="61" t="s">
        <v>132</v>
      </c>
      <c r="N335" s="61" t="s">
        <v>23576</v>
      </c>
      <c r="O335" s="185" t="s">
        <v>17</v>
      </c>
      <c r="P335" s="406"/>
      <c r="Q335" s="61"/>
      <c r="R335" s="61"/>
      <c r="S335" s="61"/>
      <c r="T335" s="66"/>
      <c r="U335" s="61" t="s">
        <v>108</v>
      </c>
      <c r="V335" s="66"/>
      <c r="W335" s="61" t="s">
        <v>108</v>
      </c>
      <c r="X335" s="66" t="s">
        <v>18</v>
      </c>
      <c r="Y335" s="66">
        <v>42333</v>
      </c>
      <c r="Z335" s="95"/>
      <c r="AA335" s="183"/>
      <c r="AB335" s="175" t="s">
        <v>18</v>
      </c>
      <c r="AC335" s="175" t="s">
        <v>18</v>
      </c>
      <c r="AD335" s="12"/>
      <c r="AE335" s="12"/>
      <c r="AF335" s="12"/>
      <c r="AG335" s="12"/>
      <c r="AH335" s="12"/>
      <c r="AI335" s="12"/>
      <c r="AJ335" s="12"/>
      <c r="AK335" s="12"/>
      <c r="AL335" s="12"/>
      <c r="AM335" s="12"/>
      <c r="AN335" s="12"/>
      <c r="AO335" s="12"/>
    </row>
    <row r="336" spans="1:41" ht="14.4">
      <c r="A336" s="239" t="s">
        <v>23580</v>
      </c>
      <c r="B336" s="61" t="s">
        <v>89</v>
      </c>
      <c r="C336" s="66">
        <v>42325</v>
      </c>
      <c r="D336" s="66" t="s">
        <v>1027</v>
      </c>
      <c r="E336" s="185" t="s">
        <v>23</v>
      </c>
      <c r="F336" s="244" t="s">
        <v>21554</v>
      </c>
      <c r="G336" s="184" t="s">
        <v>23</v>
      </c>
      <c r="H336" s="175">
        <v>42335</v>
      </c>
      <c r="I336" s="61"/>
      <c r="J336" s="184"/>
      <c r="K336" s="330" t="s">
        <v>302</v>
      </c>
      <c r="L336" s="61" t="s">
        <v>23581</v>
      </c>
      <c r="M336" s="61" t="s">
        <v>1143</v>
      </c>
      <c r="N336" s="61" t="s">
        <v>23582</v>
      </c>
      <c r="O336" s="185"/>
      <c r="P336" s="406"/>
      <c r="Q336" s="61"/>
      <c r="R336" s="61"/>
      <c r="S336" s="61"/>
      <c r="T336" s="66"/>
      <c r="U336" s="61" t="s">
        <v>108</v>
      </c>
      <c r="V336" s="66"/>
      <c r="W336" s="61" t="s">
        <v>108</v>
      </c>
      <c r="X336" s="66" t="s">
        <v>14</v>
      </c>
      <c r="Y336" s="66">
        <v>42295</v>
      </c>
      <c r="Z336" s="95" t="s">
        <v>23583</v>
      </c>
      <c r="AA336" s="183"/>
      <c r="AB336" s="175" t="s">
        <v>18</v>
      </c>
      <c r="AC336" s="175" t="s">
        <v>18</v>
      </c>
      <c r="AD336" s="12"/>
      <c r="AE336" s="12"/>
      <c r="AF336" s="12"/>
      <c r="AG336" s="12"/>
      <c r="AH336" s="12"/>
      <c r="AI336" s="12"/>
      <c r="AJ336" s="12"/>
      <c r="AK336" s="12"/>
      <c r="AL336" s="12"/>
      <c r="AM336" s="12"/>
      <c r="AN336" s="12"/>
      <c r="AO336" s="12"/>
    </row>
    <row r="337" spans="1:41" ht="14.4">
      <c r="A337" s="239" t="s">
        <v>23584</v>
      </c>
      <c r="B337" s="61" t="s">
        <v>89</v>
      </c>
      <c r="C337" s="66">
        <v>42325</v>
      </c>
      <c r="D337" s="66" t="s">
        <v>1027</v>
      </c>
      <c r="E337" s="185" t="s">
        <v>23</v>
      </c>
      <c r="F337" s="244" t="s">
        <v>21554</v>
      </c>
      <c r="G337" s="184" t="s">
        <v>23</v>
      </c>
      <c r="H337" s="175">
        <v>42335</v>
      </c>
      <c r="I337" s="61"/>
      <c r="J337" s="184"/>
      <c r="K337" s="330" t="s">
        <v>302</v>
      </c>
      <c r="L337" s="61" t="s">
        <v>22498</v>
      </c>
      <c r="M337" s="61" t="s">
        <v>37</v>
      </c>
      <c r="N337" s="61" t="s">
        <v>22499</v>
      </c>
      <c r="O337" s="185" t="s">
        <v>17</v>
      </c>
      <c r="P337" s="406">
        <v>42326</v>
      </c>
      <c r="Q337" s="61"/>
      <c r="R337" s="61"/>
      <c r="S337" s="61"/>
      <c r="T337" s="66"/>
      <c r="U337" s="61" t="s">
        <v>108</v>
      </c>
      <c r="V337" s="66"/>
      <c r="W337" s="61" t="s">
        <v>108</v>
      </c>
      <c r="X337" s="66" t="s">
        <v>14</v>
      </c>
      <c r="Y337" s="66">
        <v>42327</v>
      </c>
      <c r="Z337" s="95" t="s">
        <v>6873</v>
      </c>
      <c r="AA337" s="183"/>
      <c r="AB337" s="175" t="s">
        <v>18</v>
      </c>
      <c r="AC337" s="175" t="s">
        <v>18</v>
      </c>
      <c r="AD337" s="12"/>
      <c r="AE337" s="12"/>
      <c r="AF337" s="12"/>
      <c r="AG337" s="12"/>
      <c r="AH337" s="12"/>
      <c r="AI337" s="12"/>
      <c r="AJ337" s="12"/>
      <c r="AK337" s="12"/>
      <c r="AL337" s="12"/>
      <c r="AM337" s="12"/>
      <c r="AN337" s="12"/>
      <c r="AO337" s="12"/>
    </row>
    <row r="338" spans="1:41" ht="14.4">
      <c r="A338" s="239" t="s">
        <v>23588</v>
      </c>
      <c r="B338" s="61" t="s">
        <v>89</v>
      </c>
      <c r="C338" s="66">
        <v>42325</v>
      </c>
      <c r="D338" s="66" t="s">
        <v>1027</v>
      </c>
      <c r="E338" s="185" t="s">
        <v>23</v>
      </c>
      <c r="F338" s="244" t="s">
        <v>21554</v>
      </c>
      <c r="G338" s="184" t="s">
        <v>23</v>
      </c>
      <c r="H338" s="175">
        <v>42335</v>
      </c>
      <c r="I338" s="61"/>
      <c r="J338" s="184"/>
      <c r="K338" s="330" t="s">
        <v>745</v>
      </c>
      <c r="L338" s="61" t="s">
        <v>23590</v>
      </c>
      <c r="M338" s="61" t="s">
        <v>436</v>
      </c>
      <c r="N338" s="61" t="s">
        <v>23591</v>
      </c>
      <c r="O338" s="185" t="s">
        <v>17</v>
      </c>
      <c r="P338" s="406">
        <v>42326</v>
      </c>
      <c r="Q338" s="61"/>
      <c r="R338" s="61"/>
      <c r="S338" s="61"/>
      <c r="T338" s="66"/>
      <c r="U338" s="61" t="s">
        <v>108</v>
      </c>
      <c r="V338" s="66"/>
      <c r="W338" s="61" t="s">
        <v>108</v>
      </c>
      <c r="X338" s="66" t="s">
        <v>18</v>
      </c>
      <c r="Y338" s="66">
        <v>42328</v>
      </c>
      <c r="Z338" s="95" t="s">
        <v>23592</v>
      </c>
      <c r="AA338" s="183"/>
      <c r="AB338" s="175" t="s">
        <v>18</v>
      </c>
      <c r="AC338" s="175" t="s">
        <v>18</v>
      </c>
      <c r="AD338" s="12"/>
      <c r="AE338" s="12"/>
      <c r="AF338" s="12"/>
      <c r="AG338" s="12"/>
      <c r="AH338" s="12"/>
      <c r="AI338" s="12"/>
      <c r="AJ338" s="12"/>
      <c r="AK338" s="12"/>
      <c r="AL338" s="12"/>
      <c r="AM338" s="12"/>
      <c r="AN338" s="12"/>
      <c r="AO338" s="12"/>
    </row>
    <row r="339" spans="1:41" ht="14.4">
      <c r="A339" s="239" t="s">
        <v>23594</v>
      </c>
      <c r="B339" s="61" t="s">
        <v>89</v>
      </c>
      <c r="C339" s="66">
        <v>42325</v>
      </c>
      <c r="D339" s="66" t="s">
        <v>1027</v>
      </c>
      <c r="E339" s="185" t="s">
        <v>23</v>
      </c>
      <c r="F339" s="244" t="s">
        <v>21554</v>
      </c>
      <c r="G339" s="184" t="s">
        <v>23</v>
      </c>
      <c r="H339" s="175">
        <v>42335</v>
      </c>
      <c r="I339" s="61"/>
      <c r="J339" s="184"/>
      <c r="K339" s="330" t="s">
        <v>302</v>
      </c>
      <c r="L339" s="61" t="s">
        <v>23595</v>
      </c>
      <c r="M339" s="61" t="s">
        <v>29</v>
      </c>
      <c r="N339" s="61" t="s">
        <v>23598</v>
      </c>
      <c r="O339" s="185" t="s">
        <v>17</v>
      </c>
      <c r="P339" s="406"/>
      <c r="Q339" s="61"/>
      <c r="R339" s="61"/>
      <c r="S339" s="61"/>
      <c r="T339" s="66"/>
      <c r="U339" s="61" t="s">
        <v>108</v>
      </c>
      <c r="V339" s="66"/>
      <c r="W339" s="61" t="s">
        <v>108</v>
      </c>
      <c r="X339" s="66" t="s">
        <v>18</v>
      </c>
      <c r="Y339" s="66">
        <v>42325</v>
      </c>
      <c r="Z339" s="95"/>
      <c r="AA339" s="183"/>
      <c r="AB339" s="175" t="s">
        <v>18</v>
      </c>
      <c r="AC339" s="175" t="s">
        <v>18</v>
      </c>
      <c r="AD339" s="12"/>
      <c r="AE339" s="12"/>
      <c r="AF339" s="12"/>
      <c r="AG339" s="12"/>
      <c r="AH339" s="12"/>
      <c r="AI339" s="12"/>
      <c r="AJ339" s="12"/>
      <c r="AK339" s="12"/>
      <c r="AL339" s="12"/>
      <c r="AM339" s="12"/>
      <c r="AN339" s="12"/>
      <c r="AO339" s="12"/>
    </row>
    <row r="340" spans="1:41" ht="14.4">
      <c r="A340" s="239" t="s">
        <v>23601</v>
      </c>
      <c r="B340" s="61" t="s">
        <v>89</v>
      </c>
      <c r="C340" s="66">
        <v>42326</v>
      </c>
      <c r="D340" s="66" t="s">
        <v>1027</v>
      </c>
      <c r="E340" s="185" t="s">
        <v>21703</v>
      </c>
      <c r="F340" s="244" t="s">
        <v>9523</v>
      </c>
      <c r="G340" s="184" t="s">
        <v>22123</v>
      </c>
      <c r="H340" s="175">
        <v>42336</v>
      </c>
      <c r="I340" s="61" t="s">
        <v>18</v>
      </c>
      <c r="J340" s="184" t="s">
        <v>18</v>
      </c>
      <c r="K340" s="330" t="s">
        <v>22761</v>
      </c>
      <c r="L340" s="61" t="s">
        <v>23602</v>
      </c>
      <c r="M340" s="61" t="s">
        <v>96</v>
      </c>
      <c r="N340" s="61" t="s">
        <v>23603</v>
      </c>
      <c r="O340" s="185" t="s">
        <v>96</v>
      </c>
      <c r="P340" s="406" t="s">
        <v>108</v>
      </c>
      <c r="Q340" s="61" t="s">
        <v>108</v>
      </c>
      <c r="R340" s="61" t="s">
        <v>108</v>
      </c>
      <c r="S340" s="61" t="s">
        <v>108</v>
      </c>
      <c r="T340" s="66" t="s">
        <v>108</v>
      </c>
      <c r="U340" s="61" t="s">
        <v>108</v>
      </c>
      <c r="V340" s="66">
        <v>42336</v>
      </c>
      <c r="W340" s="61" t="s">
        <v>108</v>
      </c>
      <c r="X340" s="66" t="s">
        <v>18</v>
      </c>
      <c r="Y340" s="66">
        <v>42333</v>
      </c>
      <c r="Z340" s="95" t="s">
        <v>23605</v>
      </c>
      <c r="AA340" s="183" t="s">
        <v>97</v>
      </c>
      <c r="AB340" s="175"/>
      <c r="AC340" s="176"/>
      <c r="AD340" s="12"/>
      <c r="AE340" s="12"/>
      <c r="AF340" s="12"/>
      <c r="AG340" s="12"/>
      <c r="AH340" s="12"/>
      <c r="AI340" s="12"/>
      <c r="AJ340" s="12"/>
      <c r="AK340" s="12"/>
      <c r="AL340" s="12"/>
      <c r="AM340" s="12"/>
      <c r="AN340" s="12"/>
      <c r="AO340" s="12"/>
    </row>
    <row r="341" spans="1:41" ht="14.4">
      <c r="A341" s="239" t="s">
        <v>23606</v>
      </c>
      <c r="B341" s="61" t="s">
        <v>89</v>
      </c>
      <c r="C341" s="66">
        <v>42325</v>
      </c>
      <c r="D341" s="66" t="s">
        <v>131</v>
      </c>
      <c r="E341" s="185" t="s">
        <v>12</v>
      </c>
      <c r="F341" s="244" t="s">
        <v>21554</v>
      </c>
      <c r="G341" s="184" t="s">
        <v>12</v>
      </c>
      <c r="H341" s="175">
        <v>42339</v>
      </c>
      <c r="I341" s="61"/>
      <c r="J341" s="184"/>
      <c r="K341" s="330" t="s">
        <v>23607</v>
      </c>
      <c r="L341" s="61" t="s">
        <v>23608</v>
      </c>
      <c r="M341" s="61" t="s">
        <v>236</v>
      </c>
      <c r="N341" s="61" t="s">
        <v>23610</v>
      </c>
      <c r="O341" s="185" t="s">
        <v>17</v>
      </c>
      <c r="P341" s="406"/>
      <c r="Q341" s="61"/>
      <c r="R341" s="61"/>
      <c r="S341" s="61"/>
      <c r="T341" s="66"/>
      <c r="U341" s="61" t="s">
        <v>108</v>
      </c>
      <c r="V341" s="66"/>
      <c r="W341" s="61" t="s">
        <v>108</v>
      </c>
      <c r="X341" s="66" t="s">
        <v>18</v>
      </c>
      <c r="Y341" s="66">
        <v>42326</v>
      </c>
      <c r="Z341" s="95" t="s">
        <v>23612</v>
      </c>
      <c r="AA341" s="183"/>
      <c r="AB341" s="175" t="s">
        <v>18</v>
      </c>
      <c r="AC341" s="175" t="s">
        <v>18</v>
      </c>
      <c r="AD341" s="12"/>
      <c r="AE341" s="12"/>
      <c r="AF341" s="12"/>
      <c r="AG341" s="12"/>
      <c r="AH341" s="12"/>
      <c r="AI341" s="12"/>
      <c r="AJ341" s="12"/>
      <c r="AK341" s="12"/>
      <c r="AL341" s="12"/>
      <c r="AM341" s="12"/>
      <c r="AN341" s="12"/>
      <c r="AO341" s="12"/>
    </row>
    <row r="342" spans="1:41" ht="14.4">
      <c r="A342" s="239" t="s">
        <v>23613</v>
      </c>
      <c r="B342" s="61" t="s">
        <v>89</v>
      </c>
      <c r="C342" s="66">
        <v>42321</v>
      </c>
      <c r="D342" s="66" t="s">
        <v>90</v>
      </c>
      <c r="E342" s="185" t="s">
        <v>12</v>
      </c>
      <c r="F342" s="244" t="s">
        <v>21554</v>
      </c>
      <c r="G342" s="184" t="s">
        <v>12</v>
      </c>
      <c r="H342" s="175">
        <v>42335</v>
      </c>
      <c r="I342" s="61" t="s">
        <v>18</v>
      </c>
      <c r="J342" s="184" t="s">
        <v>14</v>
      </c>
      <c r="K342" s="330" t="s">
        <v>23614</v>
      </c>
      <c r="L342" s="61" t="s">
        <v>23614</v>
      </c>
      <c r="M342" s="61" t="s">
        <v>37</v>
      </c>
      <c r="N342" s="61" t="s">
        <v>23615</v>
      </c>
      <c r="O342" s="185" t="s">
        <v>17</v>
      </c>
      <c r="P342" s="406"/>
      <c r="Q342" s="61"/>
      <c r="R342" s="61"/>
      <c r="S342" s="61"/>
      <c r="T342" s="66"/>
      <c r="U342" s="61" t="s">
        <v>108</v>
      </c>
      <c r="V342" s="66"/>
      <c r="W342" s="61" t="s">
        <v>108</v>
      </c>
      <c r="X342" s="66" t="s">
        <v>14</v>
      </c>
      <c r="Y342" s="66">
        <v>42332</v>
      </c>
      <c r="Z342" s="95" t="s">
        <v>23617</v>
      </c>
      <c r="AA342" s="183"/>
      <c r="AB342" s="175" t="s">
        <v>18</v>
      </c>
      <c r="AC342" s="175" t="s">
        <v>18</v>
      </c>
      <c r="AD342" s="12"/>
      <c r="AE342" s="12"/>
      <c r="AF342" s="12"/>
      <c r="AG342" s="12"/>
      <c r="AH342" s="12"/>
      <c r="AI342" s="12"/>
      <c r="AJ342" s="12"/>
      <c r="AK342" s="12"/>
      <c r="AL342" s="12"/>
      <c r="AM342" s="12"/>
      <c r="AN342" s="12"/>
      <c r="AO342" s="12"/>
    </row>
    <row r="343" spans="1:41" ht="14.4">
      <c r="A343" s="239" t="s">
        <v>23619</v>
      </c>
      <c r="B343" s="61" t="s">
        <v>89</v>
      </c>
      <c r="C343" s="66">
        <v>42325</v>
      </c>
      <c r="D343" s="66" t="s">
        <v>90</v>
      </c>
      <c r="E343" s="185" t="s">
        <v>12</v>
      </c>
      <c r="F343" s="244" t="s">
        <v>21554</v>
      </c>
      <c r="G343" s="184" t="s">
        <v>12</v>
      </c>
      <c r="H343" s="175">
        <v>42339</v>
      </c>
      <c r="I343" s="61" t="s">
        <v>18</v>
      </c>
      <c r="J343" s="184" t="s">
        <v>18</v>
      </c>
      <c r="K343" s="330" t="s">
        <v>23622</v>
      </c>
      <c r="L343" s="61" t="s">
        <v>23623</v>
      </c>
      <c r="M343" s="61"/>
      <c r="N343" s="61" t="s">
        <v>23624</v>
      </c>
      <c r="O343" s="185" t="s">
        <v>17</v>
      </c>
      <c r="P343" s="406"/>
      <c r="Q343" s="61"/>
      <c r="R343" s="61"/>
      <c r="S343" s="61"/>
      <c r="T343" s="66"/>
      <c r="U343" s="61" t="s">
        <v>108</v>
      </c>
      <c r="V343" s="66"/>
      <c r="W343" s="61" t="s">
        <v>108</v>
      </c>
      <c r="X343" s="66" t="s">
        <v>18</v>
      </c>
      <c r="Y343" s="66">
        <v>42326</v>
      </c>
      <c r="Z343" s="95" t="s">
        <v>23626</v>
      </c>
      <c r="AA343" s="183"/>
      <c r="AB343" s="175" t="s">
        <v>18</v>
      </c>
      <c r="AC343" s="175" t="s">
        <v>18</v>
      </c>
      <c r="AD343" s="12"/>
      <c r="AE343" s="12"/>
      <c r="AF343" s="12"/>
      <c r="AG343" s="12"/>
      <c r="AH343" s="12"/>
      <c r="AI343" s="12"/>
      <c r="AJ343" s="12"/>
      <c r="AK343" s="12"/>
      <c r="AL343" s="12"/>
      <c r="AM343" s="12"/>
      <c r="AN343" s="12"/>
      <c r="AO343" s="12"/>
    </row>
    <row r="344" spans="1:41" ht="14.4">
      <c r="A344" s="239" t="s">
        <v>23627</v>
      </c>
      <c r="B344" s="61" t="s">
        <v>89</v>
      </c>
      <c r="C344" s="66">
        <v>42324</v>
      </c>
      <c r="D344" s="66" t="s">
        <v>1027</v>
      </c>
      <c r="E344" s="185" t="s">
        <v>196</v>
      </c>
      <c r="F344" s="244" t="s">
        <v>21600</v>
      </c>
      <c r="G344" s="184" t="s">
        <v>112</v>
      </c>
      <c r="H344" s="175"/>
      <c r="I344" s="61" t="s">
        <v>18</v>
      </c>
      <c r="J344" s="184" t="s">
        <v>14</v>
      </c>
      <c r="K344" s="330" t="s">
        <v>23628</v>
      </c>
      <c r="L344" s="61" t="s">
        <v>23629</v>
      </c>
      <c r="M344" s="61"/>
      <c r="N344" s="61" t="s">
        <v>23630</v>
      </c>
      <c r="O344" s="185" t="s">
        <v>116</v>
      </c>
      <c r="P344" s="406">
        <v>42327</v>
      </c>
      <c r="Q344" s="61"/>
      <c r="R344" s="61"/>
      <c r="S344" s="61"/>
      <c r="T344" s="66"/>
      <c r="U344" s="61" t="s">
        <v>108</v>
      </c>
      <c r="V344" s="66"/>
      <c r="W344" s="61" t="s">
        <v>108</v>
      </c>
      <c r="X344" s="66"/>
      <c r="Y344" s="66"/>
      <c r="Z344" s="95" t="s">
        <v>23631</v>
      </c>
      <c r="AA344" s="183"/>
      <c r="AB344" s="175"/>
      <c r="AC344" s="176"/>
      <c r="AD344" s="12"/>
      <c r="AE344" s="12"/>
      <c r="AF344" s="12"/>
      <c r="AG344" s="12"/>
      <c r="AH344" s="12"/>
      <c r="AI344" s="12"/>
      <c r="AJ344" s="12"/>
      <c r="AK344" s="12"/>
      <c r="AL344" s="12"/>
      <c r="AM344" s="12"/>
      <c r="AN344" s="12"/>
      <c r="AO344" s="12"/>
    </row>
    <row r="345" spans="1:41" ht="14.4">
      <c r="A345" s="239" t="s">
        <v>23633</v>
      </c>
      <c r="B345" s="61" t="s">
        <v>89</v>
      </c>
      <c r="C345" s="66">
        <v>42324</v>
      </c>
      <c r="D345" s="66" t="s">
        <v>1027</v>
      </c>
      <c r="E345" s="185" t="s">
        <v>196</v>
      </c>
      <c r="F345" s="244" t="s">
        <v>214</v>
      </c>
      <c r="G345" s="184" t="s">
        <v>112</v>
      </c>
      <c r="H345" s="175" t="s">
        <v>108</v>
      </c>
      <c r="I345" s="61" t="s">
        <v>108</v>
      </c>
      <c r="J345" s="184" t="s">
        <v>108</v>
      </c>
      <c r="K345" s="330" t="s">
        <v>23467</v>
      </c>
      <c r="L345" s="61" t="s">
        <v>23634</v>
      </c>
      <c r="M345" s="61" t="s">
        <v>249</v>
      </c>
      <c r="N345" s="61" t="s">
        <v>23635</v>
      </c>
      <c r="O345" s="185" t="s">
        <v>96</v>
      </c>
      <c r="P345" s="406" t="s">
        <v>108</v>
      </c>
      <c r="Q345" s="61" t="s">
        <v>108</v>
      </c>
      <c r="R345" s="61" t="s">
        <v>108</v>
      </c>
      <c r="S345" s="61" t="s">
        <v>108</v>
      </c>
      <c r="T345" s="66" t="s">
        <v>108</v>
      </c>
      <c r="U345" s="61" t="s">
        <v>108</v>
      </c>
      <c r="V345" s="66" t="s">
        <v>108</v>
      </c>
      <c r="W345" s="61" t="s">
        <v>108</v>
      </c>
      <c r="X345" s="66" t="s">
        <v>108</v>
      </c>
      <c r="Y345" s="66">
        <v>42338</v>
      </c>
      <c r="Z345" s="95" t="s">
        <v>23637</v>
      </c>
      <c r="AA345" s="183" t="s">
        <v>242</v>
      </c>
      <c r="AB345" s="175"/>
      <c r="AC345" s="176"/>
      <c r="AD345" s="12"/>
      <c r="AE345" s="12"/>
      <c r="AF345" s="12"/>
      <c r="AG345" s="12"/>
      <c r="AH345" s="12"/>
      <c r="AI345" s="12"/>
      <c r="AJ345" s="12"/>
      <c r="AK345" s="12"/>
      <c r="AL345" s="12"/>
      <c r="AM345" s="12"/>
      <c r="AN345" s="12"/>
      <c r="AO345" s="12"/>
    </row>
    <row r="346" spans="1:41" ht="14.4">
      <c r="A346" s="239" t="s">
        <v>23638</v>
      </c>
      <c r="B346" s="61" t="s">
        <v>89</v>
      </c>
      <c r="C346" s="66">
        <v>42324</v>
      </c>
      <c r="D346" s="66" t="s">
        <v>1027</v>
      </c>
      <c r="E346" s="185" t="s">
        <v>112</v>
      </c>
      <c r="F346" s="244" t="s">
        <v>21600</v>
      </c>
      <c r="G346" s="184" t="s">
        <v>112</v>
      </c>
      <c r="H346" s="175"/>
      <c r="I346" s="61" t="s">
        <v>18</v>
      </c>
      <c r="J346" s="184" t="s">
        <v>18</v>
      </c>
      <c r="K346" s="330" t="s">
        <v>22989</v>
      </c>
      <c r="L346" s="61" t="s">
        <v>23639</v>
      </c>
      <c r="M346" s="61"/>
      <c r="N346" s="61" t="s">
        <v>23640</v>
      </c>
      <c r="O346" s="185" t="s">
        <v>116</v>
      </c>
      <c r="P346" s="406">
        <v>42327</v>
      </c>
      <c r="Q346" s="61"/>
      <c r="R346" s="61"/>
      <c r="S346" s="61" t="s">
        <v>18</v>
      </c>
      <c r="T346" s="66"/>
      <c r="U346" s="61" t="s">
        <v>108</v>
      </c>
      <c r="V346" s="66"/>
      <c r="W346" s="61" t="s">
        <v>108</v>
      </c>
      <c r="X346" s="66"/>
      <c r="Y346" s="66"/>
      <c r="Z346" s="95"/>
      <c r="AA346" s="183"/>
      <c r="AB346" s="175"/>
      <c r="AC346" s="176"/>
      <c r="AD346" s="12"/>
      <c r="AE346" s="12"/>
      <c r="AF346" s="12"/>
      <c r="AG346" s="12"/>
      <c r="AH346" s="12"/>
      <c r="AI346" s="12"/>
      <c r="AJ346" s="12"/>
      <c r="AK346" s="12"/>
      <c r="AL346" s="12"/>
      <c r="AM346" s="12"/>
      <c r="AN346" s="12"/>
      <c r="AO346" s="12"/>
    </row>
    <row r="347" spans="1:41" ht="14.4">
      <c r="A347" s="239" t="s">
        <v>23641</v>
      </c>
      <c r="B347" s="61" t="s">
        <v>89</v>
      </c>
      <c r="C347" s="66">
        <v>42326</v>
      </c>
      <c r="D347" s="66" t="s">
        <v>1027</v>
      </c>
      <c r="E347" s="185" t="s">
        <v>21703</v>
      </c>
      <c r="F347" s="244" t="s">
        <v>214</v>
      </c>
      <c r="G347" s="184" t="s">
        <v>3794</v>
      </c>
      <c r="H347" s="175" t="s">
        <v>108</v>
      </c>
      <c r="I347" s="61" t="s">
        <v>108</v>
      </c>
      <c r="J347" s="184" t="s">
        <v>108</v>
      </c>
      <c r="K347" s="330" t="s">
        <v>23642</v>
      </c>
      <c r="L347" s="61" t="s">
        <v>23643</v>
      </c>
      <c r="M347" s="61" t="s">
        <v>395</v>
      </c>
      <c r="N347" s="61" t="s">
        <v>108</v>
      </c>
      <c r="O347" s="185" t="s">
        <v>96</v>
      </c>
      <c r="P347" s="406" t="s">
        <v>108</v>
      </c>
      <c r="Q347" s="61" t="s">
        <v>108</v>
      </c>
      <c r="R347" s="61" t="s">
        <v>108</v>
      </c>
      <c r="S347" s="61" t="s">
        <v>108</v>
      </c>
      <c r="T347" s="66" t="s">
        <v>108</v>
      </c>
      <c r="U347" s="61" t="s">
        <v>108</v>
      </c>
      <c r="V347" s="66" t="s">
        <v>108</v>
      </c>
      <c r="W347" s="61" t="s">
        <v>108</v>
      </c>
      <c r="X347" s="66" t="s">
        <v>108</v>
      </c>
      <c r="Y347" s="66">
        <v>42332</v>
      </c>
      <c r="Z347" s="95" t="s">
        <v>23645</v>
      </c>
      <c r="AA347" s="183" t="s">
        <v>633</v>
      </c>
      <c r="AB347" s="175"/>
      <c r="AC347" s="176"/>
      <c r="AD347" s="12"/>
      <c r="AE347" s="12"/>
      <c r="AF347" s="12"/>
      <c r="AG347" s="12"/>
      <c r="AH347" s="12"/>
      <c r="AI347" s="12"/>
      <c r="AJ347" s="12"/>
      <c r="AK347" s="12"/>
      <c r="AL347" s="12"/>
      <c r="AM347" s="12"/>
      <c r="AN347" s="12"/>
      <c r="AO347" s="12"/>
    </row>
    <row r="348" spans="1:41" ht="14.4">
      <c r="A348" s="239" t="s">
        <v>23646</v>
      </c>
      <c r="B348" s="61" t="s">
        <v>89</v>
      </c>
      <c r="C348" s="66">
        <v>42324</v>
      </c>
      <c r="D348" s="66" t="s">
        <v>1027</v>
      </c>
      <c r="E348" s="185" t="s">
        <v>196</v>
      </c>
      <c r="F348" s="244" t="s">
        <v>21600</v>
      </c>
      <c r="G348" s="184" t="s">
        <v>112</v>
      </c>
      <c r="H348" s="175"/>
      <c r="I348" s="61" t="s">
        <v>18</v>
      </c>
      <c r="J348" s="184" t="s">
        <v>14</v>
      </c>
      <c r="K348" s="330" t="s">
        <v>23647</v>
      </c>
      <c r="L348" s="61" t="s">
        <v>23648</v>
      </c>
      <c r="M348" s="61"/>
      <c r="N348" s="61" t="s">
        <v>23649</v>
      </c>
      <c r="O348" s="185" t="s">
        <v>116</v>
      </c>
      <c r="P348" s="406">
        <v>42327</v>
      </c>
      <c r="Q348" s="61"/>
      <c r="R348" s="61"/>
      <c r="S348" s="61" t="s">
        <v>14</v>
      </c>
      <c r="T348" s="66"/>
      <c r="U348" s="61" t="s">
        <v>108</v>
      </c>
      <c r="V348" s="66"/>
      <c r="W348" s="61" t="s">
        <v>108</v>
      </c>
      <c r="X348" s="66" t="s">
        <v>18</v>
      </c>
      <c r="Y348" s="66">
        <v>42327</v>
      </c>
      <c r="Z348" s="95" t="s">
        <v>23651</v>
      </c>
      <c r="AA348" s="183"/>
      <c r="AB348" s="175"/>
      <c r="AC348" s="176"/>
      <c r="AD348" s="12"/>
      <c r="AE348" s="12"/>
      <c r="AF348" s="12"/>
      <c r="AG348" s="12"/>
      <c r="AH348" s="12"/>
      <c r="AI348" s="12"/>
      <c r="AJ348" s="12"/>
      <c r="AK348" s="12"/>
      <c r="AL348" s="12"/>
      <c r="AM348" s="12"/>
      <c r="AN348" s="12"/>
      <c r="AO348" s="12"/>
    </row>
    <row r="349" spans="1:41" ht="14.4">
      <c r="A349" s="239" t="s">
        <v>23652</v>
      </c>
      <c r="B349" s="61" t="s">
        <v>89</v>
      </c>
      <c r="C349" s="66">
        <v>42340</v>
      </c>
      <c r="D349" s="66" t="s">
        <v>229</v>
      </c>
      <c r="E349" s="185" t="s">
        <v>30</v>
      </c>
      <c r="F349" s="244" t="s">
        <v>21554</v>
      </c>
      <c r="G349" s="184" t="s">
        <v>30</v>
      </c>
      <c r="H349" s="175">
        <v>42354</v>
      </c>
      <c r="I349" s="61"/>
      <c r="J349" s="184"/>
      <c r="K349" s="330" t="s">
        <v>23654</v>
      </c>
      <c r="L349" s="61" t="s">
        <v>23655</v>
      </c>
      <c r="M349" s="61" t="s">
        <v>22</v>
      </c>
      <c r="N349" s="61" t="s">
        <v>23656</v>
      </c>
      <c r="O349" s="185" t="s">
        <v>17</v>
      </c>
      <c r="P349" s="406"/>
      <c r="Q349" s="61"/>
      <c r="R349" s="61"/>
      <c r="S349" s="61"/>
      <c r="T349" s="66"/>
      <c r="U349" s="61" t="s">
        <v>108</v>
      </c>
      <c r="V349" s="66"/>
      <c r="W349" s="61" t="s">
        <v>108</v>
      </c>
      <c r="X349" s="66" t="s">
        <v>18</v>
      </c>
      <c r="Y349" s="66">
        <v>42345</v>
      </c>
      <c r="Z349" s="95" t="s">
        <v>23657</v>
      </c>
      <c r="AA349" s="183"/>
      <c r="AB349" s="175" t="s">
        <v>18</v>
      </c>
      <c r="AC349" s="175" t="s">
        <v>18</v>
      </c>
      <c r="AD349" s="12"/>
      <c r="AE349" s="12"/>
      <c r="AF349" s="12"/>
      <c r="AG349" s="12"/>
      <c r="AH349" s="12"/>
      <c r="AI349" s="12"/>
      <c r="AJ349" s="12"/>
      <c r="AK349" s="12"/>
      <c r="AL349" s="12"/>
      <c r="AM349" s="12"/>
      <c r="AN349" s="12"/>
      <c r="AO349" s="12"/>
    </row>
    <row r="350" spans="1:41" ht="14.4">
      <c r="A350" s="239" t="s">
        <v>23660</v>
      </c>
      <c r="B350" s="61" t="s">
        <v>89</v>
      </c>
      <c r="C350" s="66">
        <v>42326</v>
      </c>
      <c r="D350" s="66" t="s">
        <v>229</v>
      </c>
      <c r="E350" s="185" t="s">
        <v>23</v>
      </c>
      <c r="F350" s="244" t="s">
        <v>21554</v>
      </c>
      <c r="G350" s="184" t="s">
        <v>23</v>
      </c>
      <c r="H350" s="175"/>
      <c r="I350" s="61"/>
      <c r="J350" s="184"/>
      <c r="K350" s="330" t="s">
        <v>23661</v>
      </c>
      <c r="L350" s="61" t="s">
        <v>23662</v>
      </c>
      <c r="M350" s="61" t="s">
        <v>132</v>
      </c>
      <c r="N350" s="61" t="s">
        <v>23663</v>
      </c>
      <c r="O350" s="185"/>
      <c r="P350" s="406">
        <v>42326</v>
      </c>
      <c r="Q350" s="61"/>
      <c r="R350" s="61"/>
      <c r="S350" s="61"/>
      <c r="T350" s="66"/>
      <c r="U350" s="61" t="s">
        <v>108</v>
      </c>
      <c r="V350" s="66"/>
      <c r="W350" s="61" t="s">
        <v>108</v>
      </c>
      <c r="X350" s="66" t="s">
        <v>14</v>
      </c>
      <c r="Y350" s="66">
        <v>42340</v>
      </c>
      <c r="Z350" s="95" t="s">
        <v>23665</v>
      </c>
      <c r="AA350" s="183"/>
      <c r="AB350" s="175" t="s">
        <v>18</v>
      </c>
      <c r="AC350" s="175" t="s">
        <v>18</v>
      </c>
      <c r="AD350" s="12"/>
      <c r="AE350" s="12"/>
      <c r="AF350" s="12"/>
      <c r="AG350" s="12"/>
      <c r="AH350" s="12"/>
      <c r="AI350" s="12"/>
      <c r="AJ350" s="12"/>
      <c r="AK350" s="12"/>
      <c r="AL350" s="12"/>
      <c r="AM350" s="12"/>
      <c r="AN350" s="12"/>
      <c r="AO350" s="12"/>
    </row>
    <row r="351" spans="1:41" ht="14.4">
      <c r="A351" s="239" t="s">
        <v>23666</v>
      </c>
      <c r="B351" s="61" t="s">
        <v>89</v>
      </c>
      <c r="C351" s="66">
        <v>42326</v>
      </c>
      <c r="D351" s="66" t="s">
        <v>229</v>
      </c>
      <c r="E351" s="185" t="s">
        <v>23</v>
      </c>
      <c r="F351" s="244" t="s">
        <v>21554</v>
      </c>
      <c r="G351" s="184" t="s">
        <v>23</v>
      </c>
      <c r="H351" s="175"/>
      <c r="I351" s="61"/>
      <c r="J351" s="184"/>
      <c r="K351" s="330" t="s">
        <v>23661</v>
      </c>
      <c r="L351" s="61" t="s">
        <v>23662</v>
      </c>
      <c r="M351" s="61" t="s">
        <v>132</v>
      </c>
      <c r="N351" s="61" t="s">
        <v>23668</v>
      </c>
      <c r="O351" s="185" t="s">
        <v>17</v>
      </c>
      <c r="P351" s="406">
        <v>42326</v>
      </c>
      <c r="Q351" s="61"/>
      <c r="R351" s="61"/>
      <c r="S351" s="61"/>
      <c r="T351" s="66"/>
      <c r="U351" s="61" t="s">
        <v>108</v>
      </c>
      <c r="V351" s="66"/>
      <c r="W351" s="61" t="s">
        <v>108</v>
      </c>
      <c r="X351" s="66" t="s">
        <v>18</v>
      </c>
      <c r="Y351" s="66">
        <v>42375</v>
      </c>
      <c r="Z351" s="95" t="s">
        <v>23669</v>
      </c>
      <c r="AA351" s="183"/>
      <c r="AB351" s="175" t="s">
        <v>18</v>
      </c>
      <c r="AC351" s="175" t="s">
        <v>18</v>
      </c>
      <c r="AD351" s="12"/>
      <c r="AE351" s="12"/>
      <c r="AF351" s="12"/>
      <c r="AG351" s="12"/>
      <c r="AH351" s="12"/>
      <c r="AI351" s="12"/>
      <c r="AJ351" s="12"/>
      <c r="AK351" s="12"/>
      <c r="AL351" s="12"/>
      <c r="AM351" s="12"/>
      <c r="AN351" s="12"/>
      <c r="AO351" s="12"/>
    </row>
    <row r="352" spans="1:41" ht="14.4">
      <c r="A352" s="239" t="s">
        <v>23671</v>
      </c>
      <c r="B352" s="61" t="s">
        <v>89</v>
      </c>
      <c r="C352" s="66">
        <v>42326</v>
      </c>
      <c r="D352" s="66" t="s">
        <v>1027</v>
      </c>
      <c r="E352" s="185" t="s">
        <v>23</v>
      </c>
      <c r="F352" s="244" t="s">
        <v>21554</v>
      </c>
      <c r="G352" s="184" t="s">
        <v>23</v>
      </c>
      <c r="H352" s="175"/>
      <c r="I352" s="61"/>
      <c r="J352" s="184"/>
      <c r="K352" s="330" t="s">
        <v>23672</v>
      </c>
      <c r="L352" s="61" t="s">
        <v>23673</v>
      </c>
      <c r="M352" s="61" t="s">
        <v>271</v>
      </c>
      <c r="N352" s="61"/>
      <c r="O352" s="185"/>
      <c r="P352" s="406">
        <v>42326</v>
      </c>
      <c r="Q352" s="61"/>
      <c r="R352" s="61"/>
      <c r="S352" s="61"/>
      <c r="T352" s="66"/>
      <c r="U352" s="61" t="s">
        <v>108</v>
      </c>
      <c r="V352" s="66"/>
      <c r="W352" s="61" t="s">
        <v>108</v>
      </c>
      <c r="X352" s="66" t="s">
        <v>18</v>
      </c>
      <c r="Y352" s="66">
        <v>42356</v>
      </c>
      <c r="Z352" s="95" t="s">
        <v>23675</v>
      </c>
      <c r="AA352" s="183"/>
      <c r="AB352" s="175" t="s">
        <v>18</v>
      </c>
      <c r="AC352" s="175" t="s">
        <v>18</v>
      </c>
      <c r="AD352" s="12"/>
      <c r="AE352" s="12"/>
      <c r="AF352" s="12"/>
      <c r="AG352" s="12"/>
      <c r="AH352" s="12"/>
      <c r="AI352" s="12"/>
      <c r="AJ352" s="12"/>
      <c r="AK352" s="12"/>
      <c r="AL352" s="12"/>
      <c r="AM352" s="12"/>
      <c r="AN352" s="12"/>
      <c r="AO352" s="12"/>
    </row>
    <row r="353" spans="1:41" ht="14.4">
      <c r="A353" s="239" t="s">
        <v>23676</v>
      </c>
      <c r="B353" s="61" t="s">
        <v>89</v>
      </c>
      <c r="C353" s="66">
        <v>42326</v>
      </c>
      <c r="D353" s="66" t="s">
        <v>1027</v>
      </c>
      <c r="E353" s="185" t="s">
        <v>23</v>
      </c>
      <c r="F353" s="244" t="s">
        <v>21554</v>
      </c>
      <c r="G353" s="184" t="s">
        <v>23</v>
      </c>
      <c r="H353" s="175"/>
      <c r="I353" s="61"/>
      <c r="J353" s="184"/>
      <c r="K353" s="330" t="s">
        <v>23678</v>
      </c>
      <c r="L353" s="61" t="s">
        <v>23679</v>
      </c>
      <c r="M353" s="61" t="s">
        <v>44</v>
      </c>
      <c r="N353" s="61"/>
      <c r="O353" s="185" t="s">
        <v>28</v>
      </c>
      <c r="P353" s="406"/>
      <c r="Q353" s="61"/>
      <c r="R353" s="61"/>
      <c r="S353" s="61"/>
      <c r="T353" s="66"/>
      <c r="U353" s="61" t="s">
        <v>108</v>
      </c>
      <c r="V353" s="66"/>
      <c r="W353" s="61" t="s">
        <v>108</v>
      </c>
      <c r="X353" s="66" t="s">
        <v>18</v>
      </c>
      <c r="Y353" s="66">
        <v>42326</v>
      </c>
      <c r="Z353" s="95"/>
      <c r="AA353" s="183"/>
      <c r="AB353" s="175" t="s">
        <v>18</v>
      </c>
      <c r="AC353" s="175" t="s">
        <v>18</v>
      </c>
      <c r="AD353" s="12"/>
      <c r="AE353" s="12"/>
      <c r="AF353" s="12"/>
      <c r="AG353" s="12"/>
      <c r="AH353" s="12"/>
      <c r="AI353" s="12"/>
      <c r="AJ353" s="12"/>
      <c r="AK353" s="12"/>
      <c r="AL353" s="12"/>
      <c r="AM353" s="12"/>
      <c r="AN353" s="12"/>
      <c r="AO353" s="12"/>
    </row>
    <row r="354" spans="1:41" ht="14.4">
      <c r="A354" s="239" t="s">
        <v>23680</v>
      </c>
      <c r="B354" s="61" t="s">
        <v>89</v>
      </c>
      <c r="C354" s="66">
        <v>42326</v>
      </c>
      <c r="D354" s="66" t="s">
        <v>229</v>
      </c>
      <c r="E354" s="185" t="s">
        <v>43</v>
      </c>
      <c r="F354" s="244" t="s">
        <v>21554</v>
      </c>
      <c r="G354" s="184" t="s">
        <v>43</v>
      </c>
      <c r="H354" s="175">
        <v>42336</v>
      </c>
      <c r="I354" s="61" t="s">
        <v>18</v>
      </c>
      <c r="J354" s="184" t="s">
        <v>14</v>
      </c>
      <c r="K354" s="330" t="s">
        <v>23681</v>
      </c>
      <c r="L354" s="460" t="s">
        <v>23682</v>
      </c>
      <c r="M354" s="61"/>
      <c r="N354" s="61" t="s">
        <v>23683</v>
      </c>
      <c r="O354" s="185" t="s">
        <v>17</v>
      </c>
      <c r="P354" s="406"/>
      <c r="Q354" s="61"/>
      <c r="R354" s="61"/>
      <c r="S354" s="61"/>
      <c r="T354" s="66"/>
      <c r="U354" s="61" t="s">
        <v>108</v>
      </c>
      <c r="V354" s="66"/>
      <c r="W354" s="61" t="s">
        <v>108</v>
      </c>
      <c r="X354" s="66" t="s">
        <v>14</v>
      </c>
      <c r="Y354" s="66">
        <v>42328</v>
      </c>
      <c r="Z354" s="269" t="s">
        <v>23684</v>
      </c>
      <c r="AA354" s="183" t="s">
        <v>23685</v>
      </c>
      <c r="AB354" s="175" t="s">
        <v>18</v>
      </c>
      <c r="AC354" s="175" t="s">
        <v>18</v>
      </c>
      <c r="AD354" s="12"/>
      <c r="AE354" s="12"/>
      <c r="AF354" s="12"/>
      <c r="AG354" s="12"/>
      <c r="AH354" s="12"/>
      <c r="AI354" s="12"/>
      <c r="AJ354" s="12"/>
      <c r="AK354" s="12"/>
      <c r="AL354" s="12"/>
      <c r="AM354" s="12"/>
      <c r="AN354" s="12"/>
      <c r="AO354" s="12"/>
    </row>
    <row r="355" spans="1:41" ht="21.9">
      <c r="A355" s="239" t="s">
        <v>23686</v>
      </c>
      <c r="B355" s="61" t="s">
        <v>89</v>
      </c>
      <c r="C355" s="66">
        <v>42324</v>
      </c>
      <c r="D355" s="66" t="s">
        <v>1027</v>
      </c>
      <c r="E355" s="185" t="s">
        <v>43</v>
      </c>
      <c r="F355" s="244" t="s">
        <v>21554</v>
      </c>
      <c r="G355" s="184" t="s">
        <v>43</v>
      </c>
      <c r="H355" s="175">
        <v>42334</v>
      </c>
      <c r="I355" s="61" t="s">
        <v>18</v>
      </c>
      <c r="J355" s="184" t="s">
        <v>14</v>
      </c>
      <c r="K355" s="330" t="s">
        <v>23688</v>
      </c>
      <c r="L355" s="61" t="s">
        <v>23689</v>
      </c>
      <c r="M355" s="61" t="s">
        <v>271</v>
      </c>
      <c r="N355" s="61"/>
      <c r="O355" s="185"/>
      <c r="P355" s="406"/>
      <c r="Q355" s="61"/>
      <c r="R355" s="61"/>
      <c r="S355" s="61"/>
      <c r="T355" s="66"/>
      <c r="U355" s="61" t="s">
        <v>108</v>
      </c>
      <c r="V355" s="66"/>
      <c r="W355" s="61" t="s">
        <v>108</v>
      </c>
      <c r="X355" s="66" t="s">
        <v>14</v>
      </c>
      <c r="Y355" s="66">
        <v>42327</v>
      </c>
      <c r="Z355" s="269" t="s">
        <v>23690</v>
      </c>
      <c r="AA355" s="461" t="s">
        <v>23691</v>
      </c>
      <c r="AB355" s="175" t="s">
        <v>18</v>
      </c>
      <c r="AC355" s="175" t="s">
        <v>18</v>
      </c>
      <c r="AD355" s="12"/>
      <c r="AE355" s="12"/>
      <c r="AF355" s="12"/>
      <c r="AG355" s="12"/>
      <c r="AH355" s="12"/>
      <c r="AI355" s="12"/>
      <c r="AJ355" s="12"/>
      <c r="AK355" s="12"/>
      <c r="AL355" s="12"/>
      <c r="AM355" s="12"/>
      <c r="AN355" s="12"/>
      <c r="AO355" s="12"/>
    </row>
    <row r="356" spans="1:41" ht="53">
      <c r="A356" s="239" t="s">
        <v>23696</v>
      </c>
      <c r="B356" s="61" t="s">
        <v>89</v>
      </c>
      <c r="C356" s="66">
        <v>42327</v>
      </c>
      <c r="D356" s="66" t="s">
        <v>229</v>
      </c>
      <c r="E356" s="185" t="s">
        <v>43</v>
      </c>
      <c r="F356" s="244" t="s">
        <v>21554</v>
      </c>
      <c r="G356" s="184" t="s">
        <v>43</v>
      </c>
      <c r="H356" s="175">
        <v>42337</v>
      </c>
      <c r="I356" s="61" t="s">
        <v>18</v>
      </c>
      <c r="J356" s="184" t="s">
        <v>18</v>
      </c>
      <c r="K356" s="330" t="s">
        <v>23697</v>
      </c>
      <c r="L356" s="61" t="s">
        <v>23699</v>
      </c>
      <c r="M356" s="61" t="s">
        <v>249</v>
      </c>
      <c r="N356" s="61" t="s">
        <v>23700</v>
      </c>
      <c r="O356" s="185" t="s">
        <v>17</v>
      </c>
      <c r="P356" s="406">
        <v>42327</v>
      </c>
      <c r="Q356" s="61"/>
      <c r="R356" s="61"/>
      <c r="S356" s="61"/>
      <c r="T356" s="66"/>
      <c r="U356" s="61" t="s">
        <v>108</v>
      </c>
      <c r="V356" s="66"/>
      <c r="W356" s="61" t="s">
        <v>108</v>
      </c>
      <c r="X356" s="66" t="s">
        <v>18</v>
      </c>
      <c r="Y356" s="66">
        <v>42333</v>
      </c>
      <c r="Z356" s="197" t="s">
        <v>23701</v>
      </c>
      <c r="AA356" s="183" t="s">
        <v>23702</v>
      </c>
      <c r="AB356" s="175" t="s">
        <v>18</v>
      </c>
      <c r="AC356" s="175" t="s">
        <v>18</v>
      </c>
      <c r="AD356" s="12"/>
      <c r="AE356" s="12"/>
      <c r="AF356" s="12"/>
      <c r="AG356" s="12"/>
      <c r="AH356" s="12"/>
      <c r="AI356" s="12"/>
      <c r="AJ356" s="12"/>
      <c r="AK356" s="12"/>
      <c r="AL356" s="12"/>
      <c r="AM356" s="12"/>
      <c r="AN356" s="12"/>
      <c r="AO356" s="12"/>
    </row>
    <row r="357" spans="1:41" ht="14.4">
      <c r="A357" s="239" t="s">
        <v>23703</v>
      </c>
      <c r="B357" s="61" t="s">
        <v>89</v>
      </c>
      <c r="C357" s="66">
        <v>42324</v>
      </c>
      <c r="D357" s="66" t="s">
        <v>1027</v>
      </c>
      <c r="E357" s="185" t="s">
        <v>112</v>
      </c>
      <c r="F357" s="244" t="s">
        <v>21600</v>
      </c>
      <c r="G357" s="184" t="s">
        <v>112</v>
      </c>
      <c r="H357" s="175"/>
      <c r="I357" s="61" t="s">
        <v>18</v>
      </c>
      <c r="J357" s="184" t="s">
        <v>14</v>
      </c>
      <c r="K357" s="330" t="s">
        <v>23705</v>
      </c>
      <c r="L357" s="61" t="s">
        <v>22897</v>
      </c>
      <c r="M357" s="61" t="s">
        <v>29</v>
      </c>
      <c r="N357" s="61" t="s">
        <v>22899</v>
      </c>
      <c r="O357" s="185" t="s">
        <v>116</v>
      </c>
      <c r="P357" s="406">
        <v>43787</v>
      </c>
      <c r="Q357" s="61"/>
      <c r="R357" s="61"/>
      <c r="S357" s="61"/>
      <c r="T357" s="66"/>
      <c r="U357" s="61" t="s">
        <v>108</v>
      </c>
      <c r="V357" s="66"/>
      <c r="W357" s="61" t="s">
        <v>108</v>
      </c>
      <c r="X357" s="66"/>
      <c r="Y357" s="66"/>
      <c r="Z357" s="95" t="s">
        <v>21631</v>
      </c>
      <c r="AA357" s="183"/>
      <c r="AB357" s="175"/>
      <c r="AC357" s="176"/>
      <c r="AD357" s="12"/>
      <c r="AE357" s="12"/>
      <c r="AF357" s="12"/>
      <c r="AG357" s="12"/>
      <c r="AH357" s="12"/>
      <c r="AI357" s="12"/>
      <c r="AJ357" s="12"/>
      <c r="AK357" s="12"/>
      <c r="AL357" s="12"/>
      <c r="AM357" s="12"/>
      <c r="AN357" s="12"/>
      <c r="AO357" s="12"/>
    </row>
    <row r="358" spans="1:41" ht="14.4">
      <c r="A358" s="239" t="s">
        <v>23709</v>
      </c>
      <c r="B358" s="61" t="s">
        <v>89</v>
      </c>
      <c r="C358" s="66">
        <v>42327</v>
      </c>
      <c r="D358" s="66" t="s">
        <v>1027</v>
      </c>
      <c r="E358" s="185" t="s">
        <v>21703</v>
      </c>
      <c r="F358" s="244" t="s">
        <v>23710</v>
      </c>
      <c r="G358" s="184" t="s">
        <v>5764</v>
      </c>
      <c r="H358" s="175">
        <v>42327</v>
      </c>
      <c r="I358" s="61" t="s">
        <v>18</v>
      </c>
      <c r="J358" s="184" t="s">
        <v>18</v>
      </c>
      <c r="K358" s="330" t="s">
        <v>745</v>
      </c>
      <c r="L358" s="61" t="s">
        <v>23712</v>
      </c>
      <c r="M358" s="61" t="s">
        <v>114</v>
      </c>
      <c r="N358" s="61" t="s">
        <v>23713</v>
      </c>
      <c r="O358" s="185" t="s">
        <v>96</v>
      </c>
      <c r="P358" s="406" t="s">
        <v>108</v>
      </c>
      <c r="Q358" s="61" t="s">
        <v>108</v>
      </c>
      <c r="R358" s="61" t="s">
        <v>18</v>
      </c>
      <c r="S358" s="61" t="s">
        <v>108</v>
      </c>
      <c r="T358" s="66" t="s">
        <v>108</v>
      </c>
      <c r="U358" s="61" t="s">
        <v>108</v>
      </c>
      <c r="V358" s="66">
        <v>42327</v>
      </c>
      <c r="W358" s="61" t="s">
        <v>108</v>
      </c>
      <c r="X358" s="66" t="s">
        <v>18</v>
      </c>
      <c r="Y358" s="66">
        <v>42327</v>
      </c>
      <c r="Z358" s="95" t="s">
        <v>23714</v>
      </c>
      <c r="AA358" s="183" t="s">
        <v>97</v>
      </c>
      <c r="AB358" s="175"/>
      <c r="AC358" s="176"/>
      <c r="AD358" s="12"/>
      <c r="AE358" s="12"/>
      <c r="AF358" s="12"/>
      <c r="AG358" s="12"/>
      <c r="AH358" s="12"/>
      <c r="AI358" s="12"/>
      <c r="AJ358" s="12"/>
      <c r="AK358" s="12"/>
      <c r="AL358" s="12"/>
      <c r="AM358" s="12"/>
      <c r="AN358" s="12"/>
      <c r="AO358" s="12"/>
    </row>
    <row r="359" spans="1:41" ht="26.25" customHeight="1">
      <c r="A359" s="239" t="s">
        <v>23716</v>
      </c>
      <c r="B359" s="61" t="s">
        <v>89</v>
      </c>
      <c r="C359" s="66">
        <v>42327</v>
      </c>
      <c r="D359" s="66" t="s">
        <v>1027</v>
      </c>
      <c r="E359" s="185" t="s">
        <v>21703</v>
      </c>
      <c r="F359" s="244" t="s">
        <v>214</v>
      </c>
      <c r="G359" s="184" t="s">
        <v>3785</v>
      </c>
      <c r="H359" s="175">
        <v>42337</v>
      </c>
      <c r="I359" s="61" t="s">
        <v>18</v>
      </c>
      <c r="J359" s="184" t="s">
        <v>18</v>
      </c>
      <c r="K359" s="330" t="s">
        <v>23717</v>
      </c>
      <c r="L359" s="61" t="s">
        <v>23717</v>
      </c>
      <c r="M359" s="61" t="s">
        <v>44</v>
      </c>
      <c r="N359" s="61" t="s">
        <v>23718</v>
      </c>
      <c r="O359" s="185" t="s">
        <v>96</v>
      </c>
      <c r="P359" s="406">
        <v>42332</v>
      </c>
      <c r="Q359" s="61" t="s">
        <v>108</v>
      </c>
      <c r="R359" s="61" t="s">
        <v>108</v>
      </c>
      <c r="S359" s="61" t="s">
        <v>108</v>
      </c>
      <c r="T359" s="66" t="s">
        <v>108</v>
      </c>
      <c r="U359" s="61" t="s">
        <v>108</v>
      </c>
      <c r="V359" s="66">
        <v>42339</v>
      </c>
      <c r="W359" s="61" t="s">
        <v>108</v>
      </c>
      <c r="X359" s="66" t="s">
        <v>18</v>
      </c>
      <c r="Y359" s="66">
        <v>42338</v>
      </c>
      <c r="Z359" s="197" t="s">
        <v>23720</v>
      </c>
      <c r="AA359" s="183" t="s">
        <v>97</v>
      </c>
      <c r="AB359" s="175"/>
      <c r="AC359" s="176"/>
      <c r="AD359" s="12"/>
      <c r="AE359" s="12"/>
      <c r="AF359" s="12"/>
      <c r="AG359" s="12"/>
      <c r="AH359" s="12"/>
      <c r="AI359" s="12"/>
      <c r="AJ359" s="12"/>
      <c r="AK359" s="12"/>
      <c r="AL359" s="12"/>
      <c r="AM359" s="12"/>
      <c r="AN359" s="12"/>
      <c r="AO359" s="12"/>
    </row>
    <row r="360" spans="1:41" ht="14.4">
      <c r="A360" s="239" t="s">
        <v>23721</v>
      </c>
      <c r="B360" s="61" t="s">
        <v>89</v>
      </c>
      <c r="C360" s="66">
        <v>42332</v>
      </c>
      <c r="D360" s="66" t="s">
        <v>229</v>
      </c>
      <c r="E360" s="185" t="s">
        <v>23</v>
      </c>
      <c r="F360" s="244" t="s">
        <v>21554</v>
      </c>
      <c r="G360" s="184" t="s">
        <v>23</v>
      </c>
      <c r="H360" s="175"/>
      <c r="I360" s="61"/>
      <c r="J360" s="184"/>
      <c r="K360" s="330" t="s">
        <v>23722</v>
      </c>
      <c r="L360" s="61" t="s">
        <v>23723</v>
      </c>
      <c r="M360" s="61" t="s">
        <v>22</v>
      </c>
      <c r="N360" s="61" t="s">
        <v>23724</v>
      </c>
      <c r="O360" s="185" t="s">
        <v>17</v>
      </c>
      <c r="P360" s="406">
        <v>42340</v>
      </c>
      <c r="Q360" s="61"/>
      <c r="R360" s="61"/>
      <c r="S360" s="61"/>
      <c r="T360" s="66"/>
      <c r="U360" s="61" t="s">
        <v>108</v>
      </c>
      <c r="V360" s="66"/>
      <c r="W360" s="61" t="s">
        <v>108</v>
      </c>
      <c r="X360" s="66"/>
      <c r="Y360" s="66"/>
      <c r="Z360" s="95" t="s">
        <v>23725</v>
      </c>
      <c r="AA360" s="183"/>
      <c r="AB360" s="175" t="s">
        <v>18</v>
      </c>
      <c r="AC360" s="175"/>
      <c r="AD360" s="12"/>
      <c r="AE360" s="12"/>
      <c r="AF360" s="12"/>
      <c r="AG360" s="12"/>
      <c r="AH360" s="12"/>
      <c r="AI360" s="12"/>
      <c r="AJ360" s="12"/>
      <c r="AK360" s="12"/>
      <c r="AL360" s="12"/>
      <c r="AM360" s="12"/>
      <c r="AN360" s="12"/>
      <c r="AO360" s="12"/>
    </row>
    <row r="361" spans="1:41" ht="14.4">
      <c r="A361" s="239" t="s">
        <v>23727</v>
      </c>
      <c r="B361" s="61" t="s">
        <v>89</v>
      </c>
      <c r="C361" s="66">
        <v>42327</v>
      </c>
      <c r="D361" s="66" t="s">
        <v>1027</v>
      </c>
      <c r="E361" s="185" t="s">
        <v>23</v>
      </c>
      <c r="F361" s="244" t="s">
        <v>21554</v>
      </c>
      <c r="G361" s="184" t="s">
        <v>23</v>
      </c>
      <c r="H361" s="175"/>
      <c r="I361" s="61"/>
      <c r="J361" s="184"/>
      <c r="K361" s="330" t="s">
        <v>23504</v>
      </c>
      <c r="L361" s="61" t="s">
        <v>23728</v>
      </c>
      <c r="M361" s="61" t="s">
        <v>16</v>
      </c>
      <c r="N361" s="61" t="s">
        <v>23506</v>
      </c>
      <c r="O361" s="185" t="s">
        <v>17</v>
      </c>
      <c r="P361" s="406"/>
      <c r="Q361" s="61"/>
      <c r="R361" s="61"/>
      <c r="S361" s="61"/>
      <c r="T361" s="66"/>
      <c r="U361" s="61" t="s">
        <v>108</v>
      </c>
      <c r="V361" s="66"/>
      <c r="W361" s="61" t="s">
        <v>108</v>
      </c>
      <c r="X361" s="66" t="s">
        <v>18</v>
      </c>
      <c r="Y361" s="66">
        <v>42327</v>
      </c>
      <c r="Z361" s="95"/>
      <c r="AA361" s="183"/>
      <c r="AB361" s="175" t="s">
        <v>18</v>
      </c>
      <c r="AC361" s="175" t="s">
        <v>18</v>
      </c>
      <c r="AD361" s="12"/>
      <c r="AE361" s="12"/>
      <c r="AF361" s="12"/>
      <c r="AG361" s="12"/>
      <c r="AH361" s="12"/>
      <c r="AI361" s="12"/>
      <c r="AJ361" s="12"/>
      <c r="AK361" s="12"/>
      <c r="AL361" s="12"/>
      <c r="AM361" s="12"/>
      <c r="AN361" s="12"/>
      <c r="AO361" s="12"/>
    </row>
    <row r="362" spans="1:41" ht="14.4">
      <c r="A362" s="239" t="s">
        <v>23731</v>
      </c>
      <c r="B362" s="61" t="s">
        <v>89</v>
      </c>
      <c r="C362" s="66">
        <v>42327</v>
      </c>
      <c r="D362" s="66" t="s">
        <v>1027</v>
      </c>
      <c r="E362" s="185" t="s">
        <v>21703</v>
      </c>
      <c r="F362" s="244" t="s">
        <v>214</v>
      </c>
      <c r="G362" s="184" t="s">
        <v>3794</v>
      </c>
      <c r="H362" s="175"/>
      <c r="I362" s="61"/>
      <c r="J362" s="184"/>
      <c r="K362" s="330" t="s">
        <v>9742</v>
      </c>
      <c r="L362" s="61" t="s">
        <v>23732</v>
      </c>
      <c r="M362" s="61"/>
      <c r="N362" s="61" t="s">
        <v>22678</v>
      </c>
      <c r="O362" s="185" t="s">
        <v>96</v>
      </c>
      <c r="P362" s="406"/>
      <c r="Q362" s="61"/>
      <c r="R362" s="61"/>
      <c r="S362" s="61"/>
      <c r="T362" s="66"/>
      <c r="U362" s="61" t="s">
        <v>108</v>
      </c>
      <c r="V362" s="66"/>
      <c r="W362" s="61" t="s">
        <v>108</v>
      </c>
      <c r="X362" s="66"/>
      <c r="Y362" s="66"/>
      <c r="Z362" s="95"/>
      <c r="AA362" s="183"/>
      <c r="AB362" s="175"/>
      <c r="AC362" s="176"/>
      <c r="AD362" s="12"/>
      <c r="AE362" s="12"/>
      <c r="AF362" s="12"/>
      <c r="AG362" s="12"/>
      <c r="AH362" s="12"/>
      <c r="AI362" s="12"/>
      <c r="AJ362" s="12"/>
      <c r="AK362" s="12"/>
      <c r="AL362" s="12"/>
      <c r="AM362" s="12"/>
      <c r="AN362" s="12"/>
      <c r="AO362" s="12"/>
    </row>
    <row r="363" spans="1:41" ht="14.4">
      <c r="A363" s="239" t="s">
        <v>23733</v>
      </c>
      <c r="B363" s="61" t="s">
        <v>89</v>
      </c>
      <c r="C363" s="66">
        <v>42327</v>
      </c>
      <c r="D363" s="66" t="s">
        <v>1027</v>
      </c>
      <c r="E363" s="185" t="s">
        <v>21703</v>
      </c>
      <c r="F363" s="244" t="s">
        <v>214</v>
      </c>
      <c r="G363" s="184" t="s">
        <v>3794</v>
      </c>
      <c r="H363" s="175"/>
      <c r="I363" s="61"/>
      <c r="J363" s="184"/>
      <c r="K363" s="330" t="s">
        <v>23735</v>
      </c>
      <c r="L363" s="61" t="s">
        <v>23735</v>
      </c>
      <c r="M363" s="61"/>
      <c r="N363" s="61">
        <v>199189027</v>
      </c>
      <c r="O363" s="185" t="s">
        <v>96</v>
      </c>
      <c r="P363" s="406"/>
      <c r="Q363" s="61"/>
      <c r="R363" s="61"/>
      <c r="S363" s="61"/>
      <c r="T363" s="66"/>
      <c r="U363" s="61" t="s">
        <v>108</v>
      </c>
      <c r="V363" s="66"/>
      <c r="W363" s="61" t="s">
        <v>108</v>
      </c>
      <c r="X363" s="66"/>
      <c r="Y363" s="66"/>
      <c r="Z363" s="95"/>
      <c r="AA363" s="183"/>
      <c r="AB363" s="175"/>
      <c r="AC363" s="176"/>
      <c r="AD363" s="12"/>
      <c r="AE363" s="12"/>
      <c r="AF363" s="12"/>
      <c r="AG363" s="12"/>
      <c r="AH363" s="12"/>
      <c r="AI363" s="12"/>
      <c r="AJ363" s="12"/>
      <c r="AK363" s="12"/>
      <c r="AL363" s="12"/>
      <c r="AM363" s="12"/>
      <c r="AN363" s="12"/>
      <c r="AO363" s="12"/>
    </row>
    <row r="364" spans="1:41" ht="14.4">
      <c r="A364" s="239" t="s">
        <v>23738</v>
      </c>
      <c r="B364" s="61" t="s">
        <v>89</v>
      </c>
      <c r="C364" s="66">
        <v>42327</v>
      </c>
      <c r="D364" s="66" t="s">
        <v>1027</v>
      </c>
      <c r="E364" s="185" t="s">
        <v>196</v>
      </c>
      <c r="F364" s="244" t="s">
        <v>21600</v>
      </c>
      <c r="G364" s="184" t="s">
        <v>112</v>
      </c>
      <c r="H364" s="175"/>
      <c r="I364" s="61" t="s">
        <v>18</v>
      </c>
      <c r="J364" s="184" t="s">
        <v>18</v>
      </c>
      <c r="K364" s="330" t="s">
        <v>14420</v>
      </c>
      <c r="L364" s="61" t="s">
        <v>23739</v>
      </c>
      <c r="M364" s="61" t="s">
        <v>22</v>
      </c>
      <c r="N364" s="61" t="s">
        <v>23740</v>
      </c>
      <c r="O364" s="185" t="s">
        <v>116</v>
      </c>
      <c r="P364" s="406"/>
      <c r="Q364" s="61"/>
      <c r="R364" s="61"/>
      <c r="S364" s="61" t="s">
        <v>18</v>
      </c>
      <c r="T364" s="66"/>
      <c r="U364" s="61" t="s">
        <v>108</v>
      </c>
      <c r="V364" s="66"/>
      <c r="W364" s="61" t="s">
        <v>108</v>
      </c>
      <c r="X364" s="66"/>
      <c r="Y364" s="66"/>
      <c r="Z364" s="95"/>
      <c r="AA364" s="183"/>
      <c r="AB364" s="175"/>
      <c r="AC364" s="176"/>
      <c r="AD364" s="12"/>
      <c r="AE364" s="12"/>
      <c r="AF364" s="12"/>
      <c r="AG364" s="12"/>
      <c r="AH364" s="12"/>
      <c r="AI364" s="12"/>
      <c r="AJ364" s="12"/>
      <c r="AK364" s="12"/>
      <c r="AL364" s="12"/>
      <c r="AM364" s="12"/>
      <c r="AN364" s="12"/>
      <c r="AO364" s="12"/>
    </row>
    <row r="365" spans="1:41" ht="14.4">
      <c r="A365" s="239" t="s">
        <v>23742</v>
      </c>
      <c r="B365" s="61" t="s">
        <v>89</v>
      </c>
      <c r="C365" s="66">
        <v>42328</v>
      </c>
      <c r="D365" s="66" t="s">
        <v>131</v>
      </c>
      <c r="E365" s="185" t="s">
        <v>43</v>
      </c>
      <c r="F365" s="244" t="s">
        <v>21554</v>
      </c>
      <c r="G365" s="184" t="s">
        <v>43</v>
      </c>
      <c r="H365" s="175">
        <v>42338</v>
      </c>
      <c r="I365" s="61" t="s">
        <v>18</v>
      </c>
      <c r="J365" s="184" t="s">
        <v>18</v>
      </c>
      <c r="K365" s="330" t="s">
        <v>10862</v>
      </c>
      <c r="L365" s="61"/>
      <c r="M365" s="61"/>
      <c r="N365" s="61" t="s">
        <v>23743</v>
      </c>
      <c r="O365" s="185" t="s">
        <v>17</v>
      </c>
      <c r="P365" s="406"/>
      <c r="Q365" s="61"/>
      <c r="R365" s="61"/>
      <c r="S365" s="61"/>
      <c r="T365" s="66"/>
      <c r="U365" s="61" t="s">
        <v>108</v>
      </c>
      <c r="V365" s="66"/>
      <c r="W365" s="61" t="s">
        <v>108</v>
      </c>
      <c r="X365" s="66" t="s">
        <v>18</v>
      </c>
      <c r="Y365" s="66">
        <v>42328</v>
      </c>
      <c r="Z365" s="95" t="s">
        <v>23744</v>
      </c>
      <c r="AA365" s="183" t="s">
        <v>23745</v>
      </c>
      <c r="AB365" s="175" t="s">
        <v>18</v>
      </c>
      <c r="AC365" s="175" t="s">
        <v>18</v>
      </c>
      <c r="AD365" s="12"/>
      <c r="AE365" s="12"/>
      <c r="AF365" s="12"/>
      <c r="AG365" s="12"/>
      <c r="AH365" s="12"/>
      <c r="AI365" s="12"/>
      <c r="AJ365" s="12"/>
      <c r="AK365" s="12"/>
      <c r="AL365" s="12"/>
      <c r="AM365" s="12"/>
      <c r="AN365" s="12"/>
      <c r="AO365" s="12"/>
    </row>
    <row r="366" spans="1:41" ht="14.4">
      <c r="A366" s="239" t="s">
        <v>23747</v>
      </c>
      <c r="B366" s="61" t="s">
        <v>89</v>
      </c>
      <c r="C366" s="66">
        <v>42326</v>
      </c>
      <c r="D366" s="66" t="s">
        <v>1027</v>
      </c>
      <c r="E366" s="185" t="s">
        <v>12</v>
      </c>
      <c r="F366" s="244" t="s">
        <v>21600</v>
      </c>
      <c r="G366" s="184" t="s">
        <v>12</v>
      </c>
      <c r="H366" s="175">
        <v>42340</v>
      </c>
      <c r="I366" s="61" t="s">
        <v>18</v>
      </c>
      <c r="J366" s="184" t="s">
        <v>14</v>
      </c>
      <c r="K366" s="330" t="s">
        <v>23748</v>
      </c>
      <c r="L366" s="61"/>
      <c r="M366" s="61" t="s">
        <v>249</v>
      </c>
      <c r="N366" s="61" t="s">
        <v>23749</v>
      </c>
      <c r="O366" s="185" t="s">
        <v>116</v>
      </c>
      <c r="P366" s="406"/>
      <c r="Q366" s="61"/>
      <c r="R366" s="61"/>
      <c r="S366" s="61"/>
      <c r="T366" s="66"/>
      <c r="U366" s="61" t="s">
        <v>108</v>
      </c>
      <c r="V366" s="66"/>
      <c r="W366" s="61" t="s">
        <v>108</v>
      </c>
      <c r="X366" s="66" t="s">
        <v>14</v>
      </c>
      <c r="Y366" s="66">
        <v>42328</v>
      </c>
      <c r="Z366" s="95" t="s">
        <v>23752</v>
      </c>
      <c r="AA366" s="183"/>
      <c r="AB366" s="175" t="s">
        <v>18</v>
      </c>
      <c r="AC366" s="175" t="s">
        <v>18</v>
      </c>
      <c r="AD366" s="12"/>
      <c r="AE366" s="12"/>
      <c r="AF366" s="12"/>
      <c r="AG366" s="12"/>
      <c r="AH366" s="12"/>
      <c r="AI366" s="12"/>
      <c r="AJ366" s="12"/>
      <c r="AK366" s="12"/>
      <c r="AL366" s="12"/>
      <c r="AM366" s="12"/>
      <c r="AN366" s="12"/>
      <c r="AO366" s="12"/>
    </row>
    <row r="367" spans="1:41" ht="26.5">
      <c r="A367" s="239" t="s">
        <v>23753</v>
      </c>
      <c r="B367" s="61" t="s">
        <v>89</v>
      </c>
      <c r="C367" s="66">
        <v>42328</v>
      </c>
      <c r="D367" s="66" t="s">
        <v>229</v>
      </c>
      <c r="E367" s="185" t="s">
        <v>43</v>
      </c>
      <c r="F367" s="244" t="s">
        <v>21554</v>
      </c>
      <c r="G367" s="184" t="s">
        <v>43</v>
      </c>
      <c r="H367" s="175">
        <v>42338</v>
      </c>
      <c r="I367" s="61" t="s">
        <v>18</v>
      </c>
      <c r="J367" s="184" t="s">
        <v>14</v>
      </c>
      <c r="K367" s="330" t="s">
        <v>23755</v>
      </c>
      <c r="L367" s="61" t="s">
        <v>23756</v>
      </c>
      <c r="M367" s="61" t="s">
        <v>355</v>
      </c>
      <c r="N367" s="61" t="s">
        <v>23757</v>
      </c>
      <c r="O367" s="185" t="s">
        <v>17</v>
      </c>
      <c r="P367" s="406"/>
      <c r="Q367" s="61"/>
      <c r="R367" s="61"/>
      <c r="S367" s="61"/>
      <c r="T367" s="66"/>
      <c r="U367" s="61" t="s">
        <v>108</v>
      </c>
      <c r="V367" s="66"/>
      <c r="W367" s="61" t="s">
        <v>108</v>
      </c>
      <c r="X367" s="66" t="s">
        <v>14</v>
      </c>
      <c r="Y367" s="66">
        <v>42332</v>
      </c>
      <c r="Z367" s="197" t="s">
        <v>23759</v>
      </c>
      <c r="AA367" s="183" t="s">
        <v>23760</v>
      </c>
      <c r="AB367" s="175" t="s">
        <v>18</v>
      </c>
      <c r="AC367" s="175" t="s">
        <v>18</v>
      </c>
      <c r="AD367" s="12"/>
      <c r="AE367" s="12"/>
      <c r="AF367" s="12"/>
      <c r="AG367" s="12"/>
      <c r="AH367" s="12"/>
      <c r="AI367" s="12"/>
      <c r="AJ367" s="12"/>
      <c r="AK367" s="12"/>
      <c r="AL367" s="12"/>
      <c r="AM367" s="12"/>
      <c r="AN367" s="12"/>
      <c r="AO367" s="12"/>
    </row>
    <row r="368" spans="1:41" ht="14.4">
      <c r="A368" s="239" t="s">
        <v>23761</v>
      </c>
      <c r="B368" s="61" t="s">
        <v>89</v>
      </c>
      <c r="C368" s="66">
        <v>42328</v>
      </c>
      <c r="D368" s="66" t="s">
        <v>229</v>
      </c>
      <c r="E368" s="185" t="s">
        <v>43</v>
      </c>
      <c r="F368" s="244" t="s">
        <v>21554</v>
      </c>
      <c r="G368" s="184" t="s">
        <v>43</v>
      </c>
      <c r="H368" s="175">
        <v>42338</v>
      </c>
      <c r="I368" s="61" t="s">
        <v>18</v>
      </c>
      <c r="J368" s="184" t="s">
        <v>18</v>
      </c>
      <c r="K368" s="330" t="s">
        <v>22581</v>
      </c>
      <c r="L368" s="61"/>
      <c r="M368" s="61"/>
      <c r="N368" s="61" t="s">
        <v>22582</v>
      </c>
      <c r="O368" s="185" t="s">
        <v>17</v>
      </c>
      <c r="P368" s="406"/>
      <c r="Q368" s="61"/>
      <c r="R368" s="61"/>
      <c r="S368" s="61"/>
      <c r="T368" s="66"/>
      <c r="U368" s="61" t="s">
        <v>108</v>
      </c>
      <c r="V368" s="66"/>
      <c r="W368" s="61" t="s">
        <v>108</v>
      </c>
      <c r="X368" s="66" t="s">
        <v>18</v>
      </c>
      <c r="Y368" s="66">
        <v>42328</v>
      </c>
      <c r="Z368" s="95" t="s">
        <v>23765</v>
      </c>
      <c r="AA368" s="183" t="s">
        <v>23765</v>
      </c>
      <c r="AB368" s="175" t="s">
        <v>18</v>
      </c>
      <c r="AC368" s="176" t="s">
        <v>18</v>
      </c>
      <c r="AD368" s="12"/>
      <c r="AE368" s="12"/>
      <c r="AF368" s="12"/>
      <c r="AG368" s="12"/>
      <c r="AH368" s="12"/>
      <c r="AI368" s="12"/>
      <c r="AJ368" s="12"/>
      <c r="AK368" s="12"/>
      <c r="AL368" s="12"/>
      <c r="AM368" s="12"/>
      <c r="AN368" s="12"/>
      <c r="AO368" s="12"/>
    </row>
    <row r="369" spans="1:41" ht="14.4">
      <c r="A369" s="239" t="s">
        <v>23767</v>
      </c>
      <c r="B369" s="61" t="s">
        <v>89</v>
      </c>
      <c r="C369" s="66">
        <v>42328</v>
      </c>
      <c r="D369" s="66" t="s">
        <v>1027</v>
      </c>
      <c r="E369" s="185" t="s">
        <v>12</v>
      </c>
      <c r="F369" s="244" t="s">
        <v>21554</v>
      </c>
      <c r="G369" s="184" t="s">
        <v>12</v>
      </c>
      <c r="H369" s="175">
        <v>42342</v>
      </c>
      <c r="I369" s="61" t="s">
        <v>18</v>
      </c>
      <c r="J369" s="184" t="s">
        <v>18</v>
      </c>
      <c r="K369" s="330" t="s">
        <v>23769</v>
      </c>
      <c r="L369" s="61"/>
      <c r="M369" s="61" t="s">
        <v>22</v>
      </c>
      <c r="N369" s="61" t="s">
        <v>23770</v>
      </c>
      <c r="O369" s="185" t="s">
        <v>17</v>
      </c>
      <c r="P369" s="406"/>
      <c r="Q369" s="61"/>
      <c r="R369" s="61"/>
      <c r="S369" s="61"/>
      <c r="T369" s="66"/>
      <c r="U369" s="61" t="s">
        <v>108</v>
      </c>
      <c r="V369" s="66"/>
      <c r="W369" s="61" t="s">
        <v>108</v>
      </c>
      <c r="X369" s="66" t="s">
        <v>18</v>
      </c>
      <c r="Y369" s="66">
        <v>42342</v>
      </c>
      <c r="Z369" s="95" t="s">
        <v>23771</v>
      </c>
      <c r="AA369" s="183"/>
      <c r="AB369" s="175" t="s">
        <v>18</v>
      </c>
      <c r="AC369" s="175" t="s">
        <v>18</v>
      </c>
      <c r="AD369" s="12"/>
      <c r="AE369" s="12"/>
      <c r="AF369" s="12"/>
      <c r="AG369" s="12"/>
      <c r="AH369" s="12"/>
      <c r="AI369" s="12"/>
      <c r="AJ369" s="12"/>
      <c r="AK369" s="12"/>
      <c r="AL369" s="12"/>
      <c r="AM369" s="12"/>
      <c r="AN369" s="12"/>
      <c r="AO369" s="12"/>
    </row>
    <row r="370" spans="1:41" ht="14.4">
      <c r="A370" s="239" t="s">
        <v>23772</v>
      </c>
      <c r="B370" s="61" t="s">
        <v>89</v>
      </c>
      <c r="C370" s="66">
        <v>42328</v>
      </c>
      <c r="D370" s="66" t="s">
        <v>1027</v>
      </c>
      <c r="E370" s="185" t="s">
        <v>12</v>
      </c>
      <c r="F370" s="244" t="s">
        <v>21554</v>
      </c>
      <c r="G370" s="184" t="s">
        <v>12</v>
      </c>
      <c r="H370" s="175">
        <v>42342</v>
      </c>
      <c r="I370" s="61" t="s">
        <v>18</v>
      </c>
      <c r="J370" s="184" t="s">
        <v>18</v>
      </c>
      <c r="K370" s="330" t="s">
        <v>302</v>
      </c>
      <c r="L370" s="61" t="s">
        <v>23776</v>
      </c>
      <c r="M370" s="61" t="s">
        <v>114</v>
      </c>
      <c r="N370" s="61" t="s">
        <v>23777</v>
      </c>
      <c r="O370" s="185" t="s">
        <v>17</v>
      </c>
      <c r="P370" s="406"/>
      <c r="Q370" s="61"/>
      <c r="R370" s="61"/>
      <c r="S370" s="61"/>
      <c r="T370" s="66"/>
      <c r="U370" s="61" t="s">
        <v>108</v>
      </c>
      <c r="V370" s="66"/>
      <c r="W370" s="61" t="s">
        <v>108</v>
      </c>
      <c r="X370" s="66" t="s">
        <v>18</v>
      </c>
      <c r="Y370" s="66">
        <v>42331</v>
      </c>
      <c r="Z370" s="95"/>
      <c r="AA370" s="183"/>
      <c r="AB370" s="175" t="s">
        <v>18</v>
      </c>
      <c r="AC370" s="176" t="s">
        <v>18</v>
      </c>
      <c r="AD370" s="12"/>
      <c r="AE370" s="12"/>
      <c r="AF370" s="12"/>
      <c r="AG370" s="12"/>
      <c r="AH370" s="12"/>
      <c r="AI370" s="12"/>
      <c r="AJ370" s="12"/>
      <c r="AK370" s="12"/>
      <c r="AL370" s="12"/>
      <c r="AM370" s="12"/>
      <c r="AN370" s="12"/>
      <c r="AO370" s="12"/>
    </row>
    <row r="371" spans="1:41" ht="14.4">
      <c r="A371" s="239" t="s">
        <v>23779</v>
      </c>
      <c r="B371" s="61" t="s">
        <v>89</v>
      </c>
      <c r="C371" s="66">
        <v>42328</v>
      </c>
      <c r="D371" s="66" t="s">
        <v>1027</v>
      </c>
      <c r="E371" s="185" t="s">
        <v>43</v>
      </c>
      <c r="F371" s="244" t="s">
        <v>21554</v>
      </c>
      <c r="G371" s="184" t="s">
        <v>43</v>
      </c>
      <c r="H371" s="175">
        <v>42338</v>
      </c>
      <c r="I371" s="61" t="s">
        <v>18</v>
      </c>
      <c r="J371" s="184" t="s">
        <v>18</v>
      </c>
      <c r="K371" s="330" t="s">
        <v>23780</v>
      </c>
      <c r="L371" s="61"/>
      <c r="M371" s="61"/>
      <c r="N371" s="61" t="s">
        <v>23781</v>
      </c>
      <c r="O371" s="185" t="s">
        <v>17</v>
      </c>
      <c r="P371" s="406">
        <v>42331</v>
      </c>
      <c r="Q371" s="61"/>
      <c r="R371" s="61"/>
      <c r="S371" s="61"/>
      <c r="T371" s="66"/>
      <c r="U371" s="61" t="s">
        <v>108</v>
      </c>
      <c r="V371" s="66"/>
      <c r="W371" s="61" t="s">
        <v>108</v>
      </c>
      <c r="X371" s="66" t="s">
        <v>18</v>
      </c>
      <c r="Y371" s="66">
        <v>42341</v>
      </c>
      <c r="Z371" s="459" t="s">
        <v>23783</v>
      </c>
      <c r="AA371" s="183" t="s">
        <v>23784</v>
      </c>
      <c r="AB371" s="175" t="s">
        <v>18</v>
      </c>
      <c r="AC371" s="175" t="s">
        <v>18</v>
      </c>
      <c r="AD371" s="12"/>
      <c r="AE371" s="12"/>
      <c r="AF371" s="12"/>
      <c r="AG371" s="12"/>
      <c r="AH371" s="12"/>
      <c r="AI371" s="12"/>
      <c r="AJ371" s="12"/>
      <c r="AK371" s="12"/>
      <c r="AL371" s="12"/>
      <c r="AM371" s="12"/>
      <c r="AN371" s="12"/>
      <c r="AO371" s="12"/>
    </row>
    <row r="372" spans="1:41" ht="27.8" customHeight="1">
      <c r="A372" s="239" t="s">
        <v>23785</v>
      </c>
      <c r="B372" s="61" t="s">
        <v>89</v>
      </c>
      <c r="C372" s="66">
        <v>42331</v>
      </c>
      <c r="D372" s="66" t="s">
        <v>1027</v>
      </c>
      <c r="E372" s="185" t="s">
        <v>21703</v>
      </c>
      <c r="F372" s="244" t="s">
        <v>4281</v>
      </c>
      <c r="G372" s="184" t="s">
        <v>3796</v>
      </c>
      <c r="H372" s="175">
        <v>42342</v>
      </c>
      <c r="I372" s="61" t="s">
        <v>18</v>
      </c>
      <c r="J372" s="184" t="s">
        <v>14</v>
      </c>
      <c r="K372" s="330" t="s">
        <v>23787</v>
      </c>
      <c r="L372" s="61" t="s">
        <v>23787</v>
      </c>
      <c r="M372" s="61" t="s">
        <v>395</v>
      </c>
      <c r="N372" s="61" t="s">
        <v>108</v>
      </c>
      <c r="O372" s="185" t="s">
        <v>96</v>
      </c>
      <c r="P372" s="406" t="s">
        <v>108</v>
      </c>
      <c r="Q372" s="61" t="s">
        <v>108</v>
      </c>
      <c r="R372" s="61" t="s">
        <v>18</v>
      </c>
      <c r="S372" s="61" t="s">
        <v>108</v>
      </c>
      <c r="T372" s="66" t="s">
        <v>108</v>
      </c>
      <c r="U372" s="61" t="s">
        <v>108</v>
      </c>
      <c r="V372" s="66">
        <v>42342</v>
      </c>
      <c r="W372" s="61" t="s">
        <v>108</v>
      </c>
      <c r="X372" s="66" t="s">
        <v>108</v>
      </c>
      <c r="Y372" s="66">
        <v>42340</v>
      </c>
      <c r="Z372" s="197" t="s">
        <v>23788</v>
      </c>
      <c r="AA372" s="183" t="s">
        <v>3872</v>
      </c>
      <c r="AB372" s="175"/>
      <c r="AC372" s="176"/>
      <c r="AD372" s="12"/>
      <c r="AE372" s="12"/>
      <c r="AF372" s="12"/>
      <c r="AG372" s="12"/>
      <c r="AH372" s="12"/>
      <c r="AI372" s="12"/>
      <c r="AJ372" s="12"/>
      <c r="AK372" s="12"/>
      <c r="AL372" s="12"/>
      <c r="AM372" s="12"/>
      <c r="AN372" s="12"/>
      <c r="AO372" s="12"/>
    </row>
    <row r="373" spans="1:41" ht="14.4">
      <c r="A373" s="239" t="s">
        <v>23790</v>
      </c>
      <c r="B373" s="61" t="s">
        <v>89</v>
      </c>
      <c r="C373" s="66">
        <v>42331</v>
      </c>
      <c r="D373" s="66" t="s">
        <v>1027</v>
      </c>
      <c r="E373" s="185" t="s">
        <v>21703</v>
      </c>
      <c r="F373" s="244" t="s">
        <v>4288</v>
      </c>
      <c r="G373" s="184" t="s">
        <v>4289</v>
      </c>
      <c r="H373" s="175">
        <v>42341</v>
      </c>
      <c r="I373" s="61" t="s">
        <v>18</v>
      </c>
      <c r="J373" s="184" t="s">
        <v>18</v>
      </c>
      <c r="K373" s="330" t="s">
        <v>23793</v>
      </c>
      <c r="L373" s="61" t="s">
        <v>23794</v>
      </c>
      <c r="M373" s="61" t="s">
        <v>39</v>
      </c>
      <c r="N373" s="61" t="s">
        <v>23796</v>
      </c>
      <c r="O373" s="185" t="s">
        <v>96</v>
      </c>
      <c r="P373" s="406" t="s">
        <v>108</v>
      </c>
      <c r="Q373" s="61" t="s">
        <v>18</v>
      </c>
      <c r="R373" s="61" t="s">
        <v>14</v>
      </c>
      <c r="S373" s="61" t="s">
        <v>14</v>
      </c>
      <c r="T373" s="66" t="s">
        <v>108</v>
      </c>
      <c r="U373" s="61" t="s">
        <v>108</v>
      </c>
      <c r="V373" s="66">
        <v>42342</v>
      </c>
      <c r="W373" s="61" t="s">
        <v>18</v>
      </c>
      <c r="X373" s="66" t="s">
        <v>18</v>
      </c>
      <c r="Y373" s="66">
        <v>42341</v>
      </c>
      <c r="Z373" s="95" t="s">
        <v>23798</v>
      </c>
      <c r="AA373" s="183" t="s">
        <v>97</v>
      </c>
      <c r="AB373" s="175"/>
      <c r="AC373" s="176"/>
      <c r="AD373" s="12"/>
      <c r="AE373" s="12"/>
      <c r="AF373" s="12"/>
      <c r="AG373" s="12"/>
      <c r="AH373" s="12"/>
      <c r="AI373" s="12"/>
      <c r="AJ373" s="12"/>
      <c r="AK373" s="12"/>
      <c r="AL373" s="12"/>
      <c r="AM373" s="12"/>
      <c r="AN373" s="12"/>
      <c r="AO373" s="12"/>
    </row>
    <row r="374" spans="1:41" ht="14.4">
      <c r="A374" s="239" t="s">
        <v>23799</v>
      </c>
      <c r="B374" s="61" t="s">
        <v>89</v>
      </c>
      <c r="C374" s="66">
        <v>42331</v>
      </c>
      <c r="D374" s="66" t="s">
        <v>1027</v>
      </c>
      <c r="E374" s="185" t="s">
        <v>21703</v>
      </c>
      <c r="F374" s="244" t="s">
        <v>92</v>
      </c>
      <c r="G374" s="184" t="s">
        <v>22419</v>
      </c>
      <c r="H374" s="175">
        <v>42341</v>
      </c>
      <c r="I374" s="61" t="s">
        <v>18</v>
      </c>
      <c r="J374" s="184" t="s">
        <v>18</v>
      </c>
      <c r="K374" s="330" t="s">
        <v>23800</v>
      </c>
      <c r="L374" s="61" t="s">
        <v>23800</v>
      </c>
      <c r="M374" s="61" t="s">
        <v>132</v>
      </c>
      <c r="N374" s="61" t="s">
        <v>108</v>
      </c>
      <c r="O374" s="185" t="s">
        <v>96</v>
      </c>
      <c r="P374" s="406" t="s">
        <v>108</v>
      </c>
      <c r="Q374" s="61" t="s">
        <v>108</v>
      </c>
      <c r="R374" s="61" t="s">
        <v>108</v>
      </c>
      <c r="S374" s="61" t="s">
        <v>108</v>
      </c>
      <c r="T374" s="66" t="s">
        <v>108</v>
      </c>
      <c r="U374" s="61" t="s">
        <v>108</v>
      </c>
      <c r="V374" s="66">
        <v>42341</v>
      </c>
      <c r="W374" s="61" t="s">
        <v>108</v>
      </c>
      <c r="X374" s="66" t="s">
        <v>18</v>
      </c>
      <c r="Y374" s="66">
        <v>42331</v>
      </c>
      <c r="Z374" s="95" t="s">
        <v>23802</v>
      </c>
      <c r="AA374" s="183" t="s">
        <v>97</v>
      </c>
      <c r="AB374" s="175"/>
      <c r="AC374" s="176"/>
      <c r="AD374" s="12"/>
      <c r="AE374" s="12"/>
      <c r="AF374" s="12"/>
      <c r="AG374" s="12"/>
      <c r="AH374" s="12"/>
      <c r="AI374" s="12"/>
      <c r="AJ374" s="12"/>
      <c r="AK374" s="12"/>
      <c r="AL374" s="12"/>
      <c r="AM374" s="12"/>
      <c r="AN374" s="12"/>
      <c r="AO374" s="12"/>
    </row>
    <row r="375" spans="1:41" ht="14.4">
      <c r="A375" s="239" t="s">
        <v>23803</v>
      </c>
      <c r="B375" s="61" t="s">
        <v>89</v>
      </c>
      <c r="C375" s="66">
        <v>42331</v>
      </c>
      <c r="D375" s="66" t="s">
        <v>1027</v>
      </c>
      <c r="E375" s="185" t="s">
        <v>21703</v>
      </c>
      <c r="F375" s="244" t="s">
        <v>92</v>
      </c>
      <c r="G375" s="184" t="s">
        <v>22419</v>
      </c>
      <c r="H375" s="175">
        <v>42341</v>
      </c>
      <c r="I375" s="61" t="s">
        <v>18</v>
      </c>
      <c r="J375" s="184" t="s">
        <v>18</v>
      </c>
      <c r="K375" s="330" t="s">
        <v>23806</v>
      </c>
      <c r="L375" s="61" t="s">
        <v>23807</v>
      </c>
      <c r="M375" s="61" t="s">
        <v>132</v>
      </c>
      <c r="N375" s="61" t="s">
        <v>108</v>
      </c>
      <c r="O375" s="185" t="s">
        <v>96</v>
      </c>
      <c r="P375" s="406" t="s">
        <v>108</v>
      </c>
      <c r="Q375" s="61" t="s">
        <v>108</v>
      </c>
      <c r="R375" s="61" t="s">
        <v>18</v>
      </c>
      <c r="S375" s="61" t="s">
        <v>108</v>
      </c>
      <c r="T375" s="66" t="s">
        <v>108</v>
      </c>
      <c r="U375" s="61" t="s">
        <v>108</v>
      </c>
      <c r="V375" s="66">
        <v>42341</v>
      </c>
      <c r="W375" s="61" t="s">
        <v>108</v>
      </c>
      <c r="X375" s="66" t="s">
        <v>18</v>
      </c>
      <c r="Y375" s="66">
        <v>42331</v>
      </c>
      <c r="Z375" s="95" t="s">
        <v>23808</v>
      </c>
      <c r="AA375" s="183" t="s">
        <v>97</v>
      </c>
      <c r="AB375" s="175"/>
      <c r="AC375" s="176"/>
      <c r="AD375" s="12"/>
      <c r="AE375" s="12"/>
      <c r="AF375" s="12"/>
      <c r="AG375" s="12"/>
      <c r="AH375" s="12"/>
      <c r="AI375" s="12"/>
      <c r="AJ375" s="12"/>
      <c r="AK375" s="12"/>
      <c r="AL375" s="12"/>
      <c r="AM375" s="12"/>
      <c r="AN375" s="12"/>
      <c r="AO375" s="12"/>
    </row>
    <row r="376" spans="1:41" ht="14.4">
      <c r="A376" s="239" t="s">
        <v>23809</v>
      </c>
      <c r="B376" s="61" t="s">
        <v>89</v>
      </c>
      <c r="C376" s="66">
        <v>42328</v>
      </c>
      <c r="D376" s="66" t="s">
        <v>1027</v>
      </c>
      <c r="E376" s="185" t="s">
        <v>43</v>
      </c>
      <c r="F376" s="244" t="s">
        <v>21554</v>
      </c>
      <c r="G376" s="184" t="s">
        <v>43</v>
      </c>
      <c r="H376" s="175">
        <v>42338</v>
      </c>
      <c r="I376" s="61" t="s">
        <v>18</v>
      </c>
      <c r="J376" s="184" t="s">
        <v>18</v>
      </c>
      <c r="K376" s="330" t="s">
        <v>745</v>
      </c>
      <c r="L376" s="61"/>
      <c r="M376" s="61"/>
      <c r="N376" s="61" t="s">
        <v>22259</v>
      </c>
      <c r="O376" s="185" t="s">
        <v>17</v>
      </c>
      <c r="P376" s="406">
        <v>42331</v>
      </c>
      <c r="Q376" s="61"/>
      <c r="R376" s="61"/>
      <c r="S376" s="61"/>
      <c r="T376" s="66"/>
      <c r="U376" s="61" t="s">
        <v>108</v>
      </c>
      <c r="V376" s="66"/>
      <c r="W376" s="61" t="s">
        <v>108</v>
      </c>
      <c r="X376" s="66" t="s">
        <v>18</v>
      </c>
      <c r="Y376" s="66">
        <v>42347</v>
      </c>
      <c r="Z376" s="459" t="s">
        <v>23811</v>
      </c>
      <c r="AA376" s="183" t="s">
        <v>23812</v>
      </c>
      <c r="AB376" s="175" t="s">
        <v>18</v>
      </c>
      <c r="AC376" s="175" t="s">
        <v>18</v>
      </c>
      <c r="AD376" s="12"/>
      <c r="AE376" s="12"/>
      <c r="AF376" s="12"/>
      <c r="AG376" s="12"/>
      <c r="AH376" s="12"/>
      <c r="AI376" s="12"/>
      <c r="AJ376" s="12"/>
      <c r="AK376" s="12"/>
      <c r="AL376" s="12"/>
      <c r="AM376" s="12"/>
      <c r="AN376" s="12"/>
      <c r="AO376" s="12"/>
    </row>
    <row r="377" spans="1:41" ht="14.4">
      <c r="A377" s="239" t="s">
        <v>23813</v>
      </c>
      <c r="B377" s="61" t="s">
        <v>89</v>
      </c>
      <c r="C377" s="66">
        <v>42328</v>
      </c>
      <c r="D377" s="66" t="s">
        <v>1027</v>
      </c>
      <c r="E377" s="185" t="s">
        <v>196</v>
      </c>
      <c r="F377" s="244" t="s">
        <v>21600</v>
      </c>
      <c r="G377" s="184" t="s">
        <v>112</v>
      </c>
      <c r="H377" s="175"/>
      <c r="I377" s="61" t="s">
        <v>18</v>
      </c>
      <c r="J377" s="184" t="s">
        <v>14</v>
      </c>
      <c r="K377" s="330" t="s">
        <v>1677</v>
      </c>
      <c r="L377" s="61" t="s">
        <v>23815</v>
      </c>
      <c r="M377" s="61" t="s">
        <v>249</v>
      </c>
      <c r="N377" s="61" t="s">
        <v>6220</v>
      </c>
      <c r="O377" s="185" t="s">
        <v>116</v>
      </c>
      <c r="P377" s="406">
        <v>42332</v>
      </c>
      <c r="Q377" s="61"/>
      <c r="R377" s="61"/>
      <c r="S377" s="61"/>
      <c r="T377" s="66"/>
      <c r="U377" s="61" t="s">
        <v>108</v>
      </c>
      <c r="V377" s="66"/>
      <c r="W377" s="61" t="s">
        <v>108</v>
      </c>
      <c r="X377" s="66"/>
      <c r="Y377" s="66"/>
      <c r="Z377" s="95" t="s">
        <v>21631</v>
      </c>
      <c r="AA377" s="183"/>
      <c r="AB377" s="175"/>
      <c r="AC377" s="176"/>
      <c r="AD377" s="12"/>
      <c r="AE377" s="12"/>
      <c r="AF377" s="12"/>
      <c r="AG377" s="12"/>
      <c r="AH377" s="12"/>
      <c r="AI377" s="12"/>
      <c r="AJ377" s="12"/>
      <c r="AK377" s="12"/>
      <c r="AL377" s="12"/>
      <c r="AM377" s="12"/>
      <c r="AN377" s="12"/>
      <c r="AO377" s="12"/>
    </row>
    <row r="378" spans="1:41" ht="14.4">
      <c r="A378" s="239" t="s">
        <v>23817</v>
      </c>
      <c r="B378" s="61" t="s">
        <v>89</v>
      </c>
      <c r="C378" s="66">
        <v>42327</v>
      </c>
      <c r="D378" s="66" t="s">
        <v>1027</v>
      </c>
      <c r="E378" s="185" t="s">
        <v>196</v>
      </c>
      <c r="F378" s="244" t="s">
        <v>21600</v>
      </c>
      <c r="G378" s="184" t="s">
        <v>112</v>
      </c>
      <c r="H378" s="175"/>
      <c r="I378" s="61" t="s">
        <v>18</v>
      </c>
      <c r="J378" s="184" t="s">
        <v>14</v>
      </c>
      <c r="K378" s="330" t="s">
        <v>23819</v>
      </c>
      <c r="L378" s="61" t="s">
        <v>23820</v>
      </c>
      <c r="M378" s="61" t="s">
        <v>436</v>
      </c>
      <c r="N378" s="61" t="s">
        <v>23821</v>
      </c>
      <c r="O378" s="185" t="s">
        <v>116</v>
      </c>
      <c r="P378" s="406"/>
      <c r="Q378" s="61"/>
      <c r="R378" s="61"/>
      <c r="S378" s="61" t="s">
        <v>108</v>
      </c>
      <c r="T378" s="66"/>
      <c r="U378" s="61" t="s">
        <v>108</v>
      </c>
      <c r="V378" s="66"/>
      <c r="W378" s="61" t="s">
        <v>108</v>
      </c>
      <c r="X378" s="66" t="s">
        <v>18</v>
      </c>
      <c r="Y378" s="66">
        <v>42332</v>
      </c>
      <c r="Z378" s="95"/>
      <c r="AA378" s="183"/>
      <c r="AB378" s="175"/>
      <c r="AC378" s="176"/>
      <c r="AD378" s="12"/>
      <c r="AE378" s="12"/>
      <c r="AF378" s="12"/>
      <c r="AG378" s="12"/>
      <c r="AH378" s="12"/>
      <c r="AI378" s="12"/>
      <c r="AJ378" s="12"/>
      <c r="AK378" s="12"/>
      <c r="AL378" s="12"/>
      <c r="AM378" s="12"/>
      <c r="AN378" s="12"/>
      <c r="AO378" s="12"/>
    </row>
    <row r="379" spans="1:41" ht="14.4">
      <c r="A379" s="239" t="s">
        <v>23823</v>
      </c>
      <c r="B379" s="61" t="s">
        <v>89</v>
      </c>
      <c r="C379" s="66">
        <v>42328</v>
      </c>
      <c r="D379" s="66" t="s">
        <v>1027</v>
      </c>
      <c r="E379" s="185" t="s">
        <v>196</v>
      </c>
      <c r="F379" s="244" t="s">
        <v>21600</v>
      </c>
      <c r="G379" s="184" t="s">
        <v>112</v>
      </c>
      <c r="H379" s="175"/>
      <c r="I379" s="61" t="s">
        <v>18</v>
      </c>
      <c r="J379" s="184" t="s">
        <v>18</v>
      </c>
      <c r="K379" s="330" t="s">
        <v>23825</v>
      </c>
      <c r="L379" s="61" t="s">
        <v>23826</v>
      </c>
      <c r="M379" s="61"/>
      <c r="N379" s="61" t="s">
        <v>23827</v>
      </c>
      <c r="O379" s="185" t="s">
        <v>116</v>
      </c>
      <c r="P379" s="406"/>
      <c r="Q379" s="61"/>
      <c r="R379" s="61"/>
      <c r="S379" s="61" t="s">
        <v>18</v>
      </c>
      <c r="T379" s="66"/>
      <c r="U379" s="61" t="s">
        <v>108</v>
      </c>
      <c r="V379" s="66"/>
      <c r="W379" s="61" t="s">
        <v>108</v>
      </c>
      <c r="X379" s="66"/>
      <c r="Y379" s="66"/>
      <c r="Z379" s="95"/>
      <c r="AA379" s="183"/>
      <c r="AB379" s="175"/>
      <c r="AC379" s="176"/>
      <c r="AD379" s="12"/>
      <c r="AE379" s="12"/>
      <c r="AF379" s="12"/>
      <c r="AG379" s="12"/>
      <c r="AH379" s="12"/>
      <c r="AI379" s="12"/>
      <c r="AJ379" s="12"/>
      <c r="AK379" s="12"/>
      <c r="AL379" s="12"/>
      <c r="AM379" s="12"/>
      <c r="AN379" s="12"/>
      <c r="AO379" s="12"/>
    </row>
    <row r="380" spans="1:41" ht="21.9">
      <c r="A380" s="239" t="s">
        <v>23829</v>
      </c>
      <c r="B380" s="61" t="s">
        <v>89</v>
      </c>
      <c r="C380" s="66">
        <v>42331</v>
      </c>
      <c r="D380" s="66" t="s">
        <v>1027</v>
      </c>
      <c r="E380" s="185" t="s">
        <v>43</v>
      </c>
      <c r="F380" s="244" t="s">
        <v>21554</v>
      </c>
      <c r="G380" s="184" t="s">
        <v>43</v>
      </c>
      <c r="H380" s="175">
        <v>42341</v>
      </c>
      <c r="I380" s="61" t="s">
        <v>18</v>
      </c>
      <c r="J380" s="184" t="s">
        <v>18</v>
      </c>
      <c r="K380" s="330" t="s">
        <v>302</v>
      </c>
      <c r="L380" s="61" t="s">
        <v>23831</v>
      </c>
      <c r="M380" s="61"/>
      <c r="N380" s="61" t="s">
        <v>23832</v>
      </c>
      <c r="O380" s="185" t="s">
        <v>21</v>
      </c>
      <c r="P380" s="406">
        <v>42331</v>
      </c>
      <c r="Q380" s="61"/>
      <c r="R380" s="61"/>
      <c r="S380" s="61"/>
      <c r="T380" s="66"/>
      <c r="U380" s="61" t="s">
        <v>108</v>
      </c>
      <c r="V380" s="66"/>
      <c r="W380" s="61" t="s">
        <v>108</v>
      </c>
      <c r="X380" s="66" t="s">
        <v>18</v>
      </c>
      <c r="Y380" s="66">
        <v>42332</v>
      </c>
      <c r="Z380" s="269" t="s">
        <v>23835</v>
      </c>
      <c r="AA380" s="183" t="s">
        <v>23836</v>
      </c>
      <c r="AB380" s="175" t="s">
        <v>18</v>
      </c>
      <c r="AC380" s="176" t="s">
        <v>18</v>
      </c>
      <c r="AD380" s="12"/>
      <c r="AE380" s="12"/>
      <c r="AF380" s="12"/>
      <c r="AG380" s="12"/>
      <c r="AH380" s="12"/>
      <c r="AI380" s="12"/>
      <c r="AJ380" s="12"/>
      <c r="AK380" s="12"/>
      <c r="AL380" s="12"/>
      <c r="AM380" s="12"/>
      <c r="AN380" s="12"/>
      <c r="AO380" s="12"/>
    </row>
    <row r="381" spans="1:41" ht="14.4">
      <c r="A381" s="239" t="s">
        <v>23837</v>
      </c>
      <c r="B381" s="61" t="s">
        <v>700</v>
      </c>
      <c r="C381" s="66">
        <v>42328</v>
      </c>
      <c r="D381" s="66" t="s">
        <v>1027</v>
      </c>
      <c r="E381" s="185" t="s">
        <v>196</v>
      </c>
      <c r="F381" s="244" t="s">
        <v>21600</v>
      </c>
      <c r="G381" s="184" t="s">
        <v>112</v>
      </c>
      <c r="H381" s="175"/>
      <c r="I381" s="61" t="s">
        <v>18</v>
      </c>
      <c r="J381" s="184" t="s">
        <v>14</v>
      </c>
      <c r="K381" s="330" t="s">
        <v>302</v>
      </c>
      <c r="L381" s="61" t="s">
        <v>22053</v>
      </c>
      <c r="M381" s="61" t="s">
        <v>95</v>
      </c>
      <c r="N381" s="61" t="s">
        <v>22054</v>
      </c>
      <c r="O381" s="185" t="s">
        <v>17</v>
      </c>
      <c r="P381" s="406">
        <v>42332</v>
      </c>
      <c r="Q381" s="61"/>
      <c r="R381" s="61"/>
      <c r="S381" s="61"/>
      <c r="T381" s="66"/>
      <c r="U381" s="61" t="s">
        <v>108</v>
      </c>
      <c r="V381" s="66"/>
      <c r="W381" s="61" t="s">
        <v>108</v>
      </c>
      <c r="X381" s="66"/>
      <c r="Y381" s="66"/>
      <c r="Z381" s="95" t="s">
        <v>21631</v>
      </c>
      <c r="AA381" s="183"/>
      <c r="AB381" s="175"/>
      <c r="AC381" s="176"/>
      <c r="AD381" s="12"/>
      <c r="AE381" s="12"/>
      <c r="AF381" s="12"/>
      <c r="AG381" s="12"/>
      <c r="AH381" s="12"/>
      <c r="AI381" s="12"/>
      <c r="AJ381" s="12"/>
      <c r="AK381" s="12"/>
      <c r="AL381" s="12"/>
      <c r="AM381" s="12"/>
      <c r="AN381" s="12"/>
      <c r="AO381" s="12"/>
    </row>
    <row r="382" spans="1:41" ht="14.4">
      <c r="A382" s="239" t="s">
        <v>23839</v>
      </c>
      <c r="B382" s="61" t="s">
        <v>89</v>
      </c>
      <c r="C382" s="66">
        <v>42332</v>
      </c>
      <c r="D382" s="66" t="s">
        <v>1027</v>
      </c>
      <c r="E382" s="185" t="s">
        <v>43</v>
      </c>
      <c r="F382" s="244" t="s">
        <v>21554</v>
      </c>
      <c r="G382" s="184" t="s">
        <v>43</v>
      </c>
      <c r="H382" s="175">
        <v>42342</v>
      </c>
      <c r="I382" s="61" t="s">
        <v>18</v>
      </c>
      <c r="J382" s="184" t="s">
        <v>18</v>
      </c>
      <c r="K382" s="330" t="s">
        <v>13727</v>
      </c>
      <c r="L382" s="61" t="s">
        <v>23841</v>
      </c>
      <c r="M382" s="61"/>
      <c r="N382" s="61" t="s">
        <v>23843</v>
      </c>
      <c r="O382" s="185" t="s">
        <v>17</v>
      </c>
      <c r="P382" s="406"/>
      <c r="Q382" s="61"/>
      <c r="R382" s="61"/>
      <c r="S382" s="61"/>
      <c r="T382" s="66"/>
      <c r="U382" s="61" t="s">
        <v>108</v>
      </c>
      <c r="V382" s="66"/>
      <c r="W382" s="61" t="s">
        <v>108</v>
      </c>
      <c r="X382" s="66" t="s">
        <v>18</v>
      </c>
      <c r="Y382" s="66">
        <v>42332</v>
      </c>
      <c r="Z382" s="459" t="s">
        <v>23844</v>
      </c>
      <c r="AA382" s="183" t="s">
        <v>23845</v>
      </c>
      <c r="AB382" s="175" t="s">
        <v>18</v>
      </c>
      <c r="AC382" s="176" t="s">
        <v>18</v>
      </c>
      <c r="AD382" s="12"/>
      <c r="AE382" s="12"/>
      <c r="AF382" s="12"/>
      <c r="AG382" s="12"/>
      <c r="AH382" s="12"/>
      <c r="AI382" s="12"/>
      <c r="AJ382" s="12"/>
      <c r="AK382" s="12"/>
      <c r="AL382" s="12"/>
      <c r="AM382" s="12"/>
      <c r="AN382" s="12"/>
      <c r="AO382" s="12"/>
    </row>
    <row r="383" spans="1:41" ht="14.4">
      <c r="A383" s="239" t="s">
        <v>23847</v>
      </c>
      <c r="B383" s="61" t="s">
        <v>89</v>
      </c>
      <c r="C383" s="66">
        <v>42332</v>
      </c>
      <c r="D383" s="66" t="s">
        <v>229</v>
      </c>
      <c r="E383" s="185" t="s">
        <v>19</v>
      </c>
      <c r="F383" s="244" t="s">
        <v>21554</v>
      </c>
      <c r="G383" s="184" t="s">
        <v>19</v>
      </c>
      <c r="H383" s="175">
        <v>42342</v>
      </c>
      <c r="I383" s="61" t="s">
        <v>18</v>
      </c>
      <c r="J383" s="184" t="s">
        <v>18</v>
      </c>
      <c r="K383" s="330" t="s">
        <v>23607</v>
      </c>
      <c r="L383" s="61" t="s">
        <v>23848</v>
      </c>
      <c r="M383" s="61" t="s">
        <v>22</v>
      </c>
      <c r="N383" s="61" t="s">
        <v>23849</v>
      </c>
      <c r="O383" s="185" t="s">
        <v>28</v>
      </c>
      <c r="P383" s="406"/>
      <c r="Q383" s="61"/>
      <c r="R383" s="61"/>
      <c r="S383" s="61"/>
      <c r="T383" s="66"/>
      <c r="U383" s="61" t="s">
        <v>108</v>
      </c>
      <c r="V383" s="66"/>
      <c r="W383" s="61" t="s">
        <v>108</v>
      </c>
      <c r="X383" s="66" t="s">
        <v>18</v>
      </c>
      <c r="Y383" s="66">
        <v>42332</v>
      </c>
      <c r="Z383" s="95" t="s">
        <v>23851</v>
      </c>
      <c r="AA383" s="183" t="s">
        <v>23852</v>
      </c>
      <c r="AB383" s="175" t="s">
        <v>18</v>
      </c>
      <c r="AC383" s="176" t="s">
        <v>18</v>
      </c>
      <c r="AD383" s="12"/>
      <c r="AE383" s="12"/>
      <c r="AF383" s="12"/>
      <c r="AG383" s="12"/>
      <c r="AH383" s="12"/>
      <c r="AI383" s="12"/>
      <c r="AJ383" s="12"/>
      <c r="AK383" s="12"/>
      <c r="AL383" s="12"/>
      <c r="AM383" s="12"/>
      <c r="AN383" s="12"/>
      <c r="AO383" s="12"/>
    </row>
    <row r="384" spans="1:41" ht="14.4">
      <c r="A384" s="239" t="s">
        <v>23854</v>
      </c>
      <c r="B384" s="61" t="s">
        <v>89</v>
      </c>
      <c r="C384" s="66">
        <v>42332</v>
      </c>
      <c r="D384" s="66" t="s">
        <v>1027</v>
      </c>
      <c r="E384" s="185" t="s">
        <v>43</v>
      </c>
      <c r="F384" s="244" t="s">
        <v>21554</v>
      </c>
      <c r="G384" s="184" t="s">
        <v>43</v>
      </c>
      <c r="H384" s="175">
        <v>42342</v>
      </c>
      <c r="I384" s="61" t="s">
        <v>18</v>
      </c>
      <c r="J384" s="184" t="s">
        <v>18</v>
      </c>
      <c r="K384" s="330" t="s">
        <v>302</v>
      </c>
      <c r="L384" s="61" t="s">
        <v>23857</v>
      </c>
      <c r="M384" s="61"/>
      <c r="N384" s="61" t="s">
        <v>23858</v>
      </c>
      <c r="O384" s="185" t="s">
        <v>21</v>
      </c>
      <c r="P384" s="406">
        <v>42339</v>
      </c>
      <c r="Q384" s="61"/>
      <c r="R384" s="61"/>
      <c r="S384" s="61"/>
      <c r="T384" s="66"/>
      <c r="U384" s="61" t="s">
        <v>108</v>
      </c>
      <c r="V384" s="66"/>
      <c r="W384" s="61" t="s">
        <v>108</v>
      </c>
      <c r="X384" s="66" t="s">
        <v>18</v>
      </c>
      <c r="Y384" s="66">
        <v>42347</v>
      </c>
      <c r="Z384" s="459" t="s">
        <v>23860</v>
      </c>
      <c r="AA384" s="183" t="s">
        <v>23861</v>
      </c>
      <c r="AB384" s="175" t="s">
        <v>18</v>
      </c>
      <c r="AC384" s="175" t="s">
        <v>18</v>
      </c>
      <c r="AD384" s="12"/>
      <c r="AE384" s="12"/>
      <c r="AF384" s="12"/>
      <c r="AG384" s="12"/>
      <c r="AH384" s="12"/>
      <c r="AI384" s="12"/>
      <c r="AJ384" s="12"/>
      <c r="AK384" s="12"/>
      <c r="AL384" s="12"/>
      <c r="AM384" s="12"/>
      <c r="AN384" s="12"/>
      <c r="AO384" s="12"/>
    </row>
    <row r="385" spans="1:41" ht="14.4">
      <c r="A385" s="239" t="s">
        <v>23862</v>
      </c>
      <c r="B385" s="61" t="s">
        <v>89</v>
      </c>
      <c r="C385" s="66">
        <v>42332</v>
      </c>
      <c r="D385" s="66" t="s">
        <v>1027</v>
      </c>
      <c r="E385" s="185" t="s">
        <v>43</v>
      </c>
      <c r="F385" s="244" t="s">
        <v>21554</v>
      </c>
      <c r="G385" s="184" t="s">
        <v>43</v>
      </c>
      <c r="H385" s="175">
        <v>42342</v>
      </c>
      <c r="I385" s="61" t="s">
        <v>18</v>
      </c>
      <c r="J385" s="184" t="s">
        <v>18</v>
      </c>
      <c r="K385" s="330" t="s">
        <v>302</v>
      </c>
      <c r="L385" s="61" t="s">
        <v>23863</v>
      </c>
      <c r="M385" s="61"/>
      <c r="N385" s="61" t="s">
        <v>23865</v>
      </c>
      <c r="O385" s="185" t="s">
        <v>17</v>
      </c>
      <c r="P385" s="406">
        <v>42332</v>
      </c>
      <c r="Q385" s="61"/>
      <c r="R385" s="61"/>
      <c r="S385" s="61"/>
      <c r="T385" s="66"/>
      <c r="U385" s="61" t="s">
        <v>108</v>
      </c>
      <c r="V385" s="66"/>
      <c r="W385" s="61" t="s">
        <v>108</v>
      </c>
      <c r="X385" s="66" t="s">
        <v>18</v>
      </c>
      <c r="Y385" s="66">
        <v>42353</v>
      </c>
      <c r="Z385" s="95" t="s">
        <v>23877</v>
      </c>
      <c r="AA385" s="183" t="s">
        <v>23518</v>
      </c>
      <c r="AB385" s="175" t="s">
        <v>18</v>
      </c>
      <c r="AC385" s="175" t="s">
        <v>18</v>
      </c>
      <c r="AD385" s="12"/>
      <c r="AE385" s="12"/>
      <c r="AF385" s="12"/>
      <c r="AG385" s="12"/>
      <c r="AH385" s="12"/>
      <c r="AI385" s="12"/>
      <c r="AJ385" s="12"/>
      <c r="AK385" s="12"/>
      <c r="AL385" s="12"/>
      <c r="AM385" s="12"/>
      <c r="AN385" s="12"/>
      <c r="AO385" s="12"/>
    </row>
    <row r="386" spans="1:41" ht="26.5">
      <c r="A386" s="239" t="s">
        <v>23880</v>
      </c>
      <c r="B386" s="61" t="s">
        <v>89</v>
      </c>
      <c r="C386" s="66">
        <v>42332</v>
      </c>
      <c r="D386" s="66" t="s">
        <v>229</v>
      </c>
      <c r="E386" s="185" t="s">
        <v>43</v>
      </c>
      <c r="F386" s="244" t="s">
        <v>21554</v>
      </c>
      <c r="G386" s="184" t="s">
        <v>43</v>
      </c>
      <c r="H386" s="175">
        <v>42342</v>
      </c>
      <c r="I386" s="61" t="s">
        <v>18</v>
      </c>
      <c r="J386" s="184" t="s">
        <v>14</v>
      </c>
      <c r="K386" s="330" t="s">
        <v>23881</v>
      </c>
      <c r="L386" s="61" t="s">
        <v>23882</v>
      </c>
      <c r="M386" s="61"/>
      <c r="N386" s="61"/>
      <c r="O386" s="185"/>
      <c r="P386" s="406">
        <v>42333</v>
      </c>
      <c r="Q386" s="61"/>
      <c r="R386" s="61"/>
      <c r="S386" s="61"/>
      <c r="T386" s="66"/>
      <c r="U386" s="61" t="s">
        <v>108</v>
      </c>
      <c r="V386" s="66"/>
      <c r="W386" s="61" t="s">
        <v>108</v>
      </c>
      <c r="X386" s="66" t="s">
        <v>14</v>
      </c>
      <c r="Y386" s="66">
        <v>42339</v>
      </c>
      <c r="Z386" s="197" t="s">
        <v>23884</v>
      </c>
      <c r="AA386" s="183" t="s">
        <v>23885</v>
      </c>
      <c r="AB386" s="175" t="s">
        <v>18</v>
      </c>
      <c r="AC386" s="175" t="s">
        <v>18</v>
      </c>
      <c r="AD386" s="12"/>
      <c r="AE386" s="12"/>
      <c r="AF386" s="12"/>
      <c r="AG386" s="12"/>
      <c r="AH386" s="12"/>
      <c r="AI386" s="12"/>
      <c r="AJ386" s="12"/>
      <c r="AK386" s="12"/>
      <c r="AL386" s="12"/>
      <c r="AM386" s="12"/>
      <c r="AN386" s="12"/>
      <c r="AO386" s="12"/>
    </row>
    <row r="387" spans="1:41" ht="14.4">
      <c r="A387" s="239" t="s">
        <v>23886</v>
      </c>
      <c r="B387" s="61" t="s">
        <v>89</v>
      </c>
      <c r="C387" s="66">
        <v>42333</v>
      </c>
      <c r="D387" s="66" t="s">
        <v>1027</v>
      </c>
      <c r="E387" s="185" t="s">
        <v>12</v>
      </c>
      <c r="F387" s="244" t="s">
        <v>21554</v>
      </c>
      <c r="G387" s="184" t="s">
        <v>12</v>
      </c>
      <c r="H387" s="175"/>
      <c r="I387" s="61" t="s">
        <v>18</v>
      </c>
      <c r="J387" s="184" t="s">
        <v>14</v>
      </c>
      <c r="K387" s="330" t="s">
        <v>23888</v>
      </c>
      <c r="L387" s="61"/>
      <c r="M387" s="61"/>
      <c r="N387" s="61" t="s">
        <v>23889</v>
      </c>
      <c r="O387" s="185" t="s">
        <v>17</v>
      </c>
      <c r="P387" s="406"/>
      <c r="Q387" s="61"/>
      <c r="R387" s="61"/>
      <c r="S387" s="61"/>
      <c r="T387" s="66"/>
      <c r="U387" s="61" t="s">
        <v>108</v>
      </c>
      <c r="V387" s="66"/>
      <c r="W387" s="61" t="s">
        <v>108</v>
      </c>
      <c r="X387" s="66" t="s">
        <v>18</v>
      </c>
      <c r="Y387" s="66">
        <v>42333</v>
      </c>
      <c r="Z387" s="95" t="s">
        <v>23890</v>
      </c>
      <c r="AA387" s="183"/>
      <c r="AB387" s="175" t="s">
        <v>18</v>
      </c>
      <c r="AC387" s="176" t="s">
        <v>18</v>
      </c>
      <c r="AD387" s="12"/>
      <c r="AE387" s="12"/>
      <c r="AF387" s="12"/>
      <c r="AG387" s="12"/>
      <c r="AH387" s="12"/>
      <c r="AI387" s="12"/>
      <c r="AJ387" s="12"/>
      <c r="AK387" s="12"/>
      <c r="AL387" s="12"/>
      <c r="AM387" s="12"/>
      <c r="AN387" s="12"/>
      <c r="AO387" s="12"/>
    </row>
    <row r="388" spans="1:41" ht="14.4">
      <c r="A388" s="239" t="s">
        <v>23893</v>
      </c>
      <c r="B388" s="61" t="s">
        <v>89</v>
      </c>
      <c r="C388" s="66">
        <v>42333</v>
      </c>
      <c r="D388" s="66" t="s">
        <v>1027</v>
      </c>
      <c r="E388" s="185" t="s">
        <v>21703</v>
      </c>
      <c r="F388" s="244" t="s">
        <v>14956</v>
      </c>
      <c r="G388" s="184" t="s">
        <v>22970</v>
      </c>
      <c r="H388" s="175">
        <v>42342</v>
      </c>
      <c r="I388" s="61" t="s">
        <v>18</v>
      </c>
      <c r="J388" s="184" t="s">
        <v>14</v>
      </c>
      <c r="K388" s="330" t="s">
        <v>23895</v>
      </c>
      <c r="L388" s="61" t="s">
        <v>108</v>
      </c>
      <c r="M388" s="61" t="s">
        <v>271</v>
      </c>
      <c r="N388" s="61" t="s">
        <v>23896</v>
      </c>
      <c r="O388" s="185" t="s">
        <v>96</v>
      </c>
      <c r="P388" s="406" t="s">
        <v>108</v>
      </c>
      <c r="Q388" s="406" t="s">
        <v>108</v>
      </c>
      <c r="R388" s="406" t="s">
        <v>108</v>
      </c>
      <c r="S388" s="406" t="s">
        <v>108</v>
      </c>
      <c r="T388" s="406" t="s">
        <v>108</v>
      </c>
      <c r="U388" s="61" t="s">
        <v>108</v>
      </c>
      <c r="V388" s="66">
        <v>42342</v>
      </c>
      <c r="W388" s="61" t="s">
        <v>108</v>
      </c>
      <c r="X388" s="66" t="s">
        <v>108</v>
      </c>
      <c r="Y388" s="66">
        <v>42339</v>
      </c>
      <c r="Z388" s="95" t="s">
        <v>23929</v>
      </c>
      <c r="AA388" s="183" t="s">
        <v>23234</v>
      </c>
      <c r="AB388" s="175"/>
      <c r="AC388" s="176"/>
      <c r="AD388" s="12"/>
      <c r="AE388" s="12"/>
      <c r="AF388" s="12"/>
      <c r="AG388" s="12"/>
      <c r="AH388" s="12"/>
      <c r="AI388" s="12"/>
      <c r="AJ388" s="12"/>
      <c r="AK388" s="12"/>
      <c r="AL388" s="12"/>
      <c r="AM388" s="12"/>
      <c r="AN388" s="12"/>
      <c r="AO388" s="12"/>
    </row>
    <row r="389" spans="1:41" ht="14.4">
      <c r="A389" s="239" t="s">
        <v>23930</v>
      </c>
      <c r="B389" s="61" t="s">
        <v>89</v>
      </c>
      <c r="C389" s="66">
        <v>42333</v>
      </c>
      <c r="D389" s="66" t="s">
        <v>1027</v>
      </c>
      <c r="E389" s="185" t="s">
        <v>21703</v>
      </c>
      <c r="F389" s="244" t="s">
        <v>23710</v>
      </c>
      <c r="G389" s="184" t="s">
        <v>5764</v>
      </c>
      <c r="H389" s="175">
        <v>42343</v>
      </c>
      <c r="I389" s="61" t="s">
        <v>18</v>
      </c>
      <c r="J389" s="184" t="s">
        <v>18</v>
      </c>
      <c r="K389" s="330" t="s">
        <v>23933</v>
      </c>
      <c r="L389" s="61" t="s">
        <v>23934</v>
      </c>
      <c r="M389" s="61" t="s">
        <v>114</v>
      </c>
      <c r="N389" s="61" t="s">
        <v>1430</v>
      </c>
      <c r="O389" s="185" t="s">
        <v>96</v>
      </c>
      <c r="P389" s="406" t="s">
        <v>108</v>
      </c>
      <c r="Q389" s="61" t="s">
        <v>108</v>
      </c>
      <c r="R389" s="61" t="s">
        <v>18</v>
      </c>
      <c r="S389" s="61" t="s">
        <v>108</v>
      </c>
      <c r="T389" s="66" t="s">
        <v>108</v>
      </c>
      <c r="U389" s="61" t="s">
        <v>108</v>
      </c>
      <c r="V389" s="66">
        <v>42343</v>
      </c>
      <c r="W389" s="61" t="s">
        <v>108</v>
      </c>
      <c r="X389" s="66" t="s">
        <v>18</v>
      </c>
      <c r="Y389" s="66">
        <v>42333</v>
      </c>
      <c r="Z389" s="95" t="s">
        <v>23936</v>
      </c>
      <c r="AA389" s="183" t="s">
        <v>97</v>
      </c>
      <c r="AB389" s="175"/>
      <c r="AC389" s="176"/>
      <c r="AD389" s="12"/>
      <c r="AE389" s="12"/>
      <c r="AF389" s="12"/>
      <c r="AG389" s="12"/>
      <c r="AH389" s="12"/>
      <c r="AI389" s="12"/>
      <c r="AJ389" s="12"/>
      <c r="AK389" s="12"/>
      <c r="AL389" s="12"/>
      <c r="AM389" s="12"/>
      <c r="AN389" s="12"/>
      <c r="AO389" s="12"/>
    </row>
    <row r="390" spans="1:41" ht="14.4">
      <c r="A390" s="239" t="s">
        <v>23937</v>
      </c>
      <c r="B390" s="61" t="s">
        <v>89</v>
      </c>
      <c r="C390" s="66">
        <v>42333</v>
      </c>
      <c r="D390" s="66" t="s">
        <v>1027</v>
      </c>
      <c r="E390" s="185" t="s">
        <v>21703</v>
      </c>
      <c r="F390" s="244" t="s">
        <v>5411</v>
      </c>
      <c r="G390" s="184" t="s">
        <v>23088</v>
      </c>
      <c r="H390" s="175" t="s">
        <v>108</v>
      </c>
      <c r="I390" s="61" t="s">
        <v>108</v>
      </c>
      <c r="J390" s="184" t="s">
        <v>108</v>
      </c>
      <c r="K390" s="330" t="s">
        <v>23938</v>
      </c>
      <c r="L390" s="61" t="s">
        <v>23940</v>
      </c>
      <c r="M390" s="61" t="s">
        <v>22</v>
      </c>
      <c r="N390" s="61" t="s">
        <v>108</v>
      </c>
      <c r="O390" s="185" t="s">
        <v>96</v>
      </c>
      <c r="P390" s="406" t="s">
        <v>108</v>
      </c>
      <c r="Q390" s="61" t="s">
        <v>108</v>
      </c>
      <c r="R390" s="61" t="s">
        <v>18</v>
      </c>
      <c r="S390" s="61" t="s">
        <v>108</v>
      </c>
      <c r="T390" s="66" t="s">
        <v>108</v>
      </c>
      <c r="U390" s="61" t="s">
        <v>108</v>
      </c>
      <c r="V390" s="66" t="s">
        <v>108</v>
      </c>
      <c r="W390" s="61" t="s">
        <v>108</v>
      </c>
      <c r="X390" s="66" t="s">
        <v>108</v>
      </c>
      <c r="Y390" s="66">
        <v>42338</v>
      </c>
      <c r="Z390" s="95" t="s">
        <v>23942</v>
      </c>
      <c r="AA390" s="183" t="s">
        <v>633</v>
      </c>
      <c r="AB390" s="175"/>
      <c r="AC390" s="176"/>
      <c r="AD390" s="12"/>
      <c r="AE390" s="12"/>
      <c r="AF390" s="12"/>
      <c r="AG390" s="12"/>
      <c r="AH390" s="12"/>
      <c r="AI390" s="12"/>
      <c r="AJ390" s="12"/>
      <c r="AK390" s="12"/>
      <c r="AL390" s="12"/>
      <c r="AM390" s="12"/>
      <c r="AN390" s="12"/>
      <c r="AO390" s="12"/>
    </row>
    <row r="391" spans="1:41" ht="14.4">
      <c r="A391" s="239" t="s">
        <v>23943</v>
      </c>
      <c r="B391" s="61" t="s">
        <v>89</v>
      </c>
      <c r="C391" s="66">
        <v>42336</v>
      </c>
      <c r="D391" s="66" t="s">
        <v>131</v>
      </c>
      <c r="E391" s="185" t="s">
        <v>30</v>
      </c>
      <c r="F391" s="244" t="s">
        <v>21554</v>
      </c>
      <c r="G391" s="184" t="s">
        <v>30</v>
      </c>
      <c r="H391" s="175"/>
      <c r="I391" s="61"/>
      <c r="J391" s="184"/>
      <c r="K391" s="330" t="s">
        <v>6916</v>
      </c>
      <c r="L391" s="61" t="s">
        <v>23945</v>
      </c>
      <c r="M391" s="61" t="s">
        <v>13</v>
      </c>
      <c r="N391" s="61" t="s">
        <v>23947</v>
      </c>
      <c r="O391" s="185" t="s">
        <v>17</v>
      </c>
      <c r="P391" s="406"/>
      <c r="Q391" s="61"/>
      <c r="R391" s="61"/>
      <c r="S391" s="61"/>
      <c r="T391" s="66"/>
      <c r="U391" s="61" t="s">
        <v>108</v>
      </c>
      <c r="V391" s="66"/>
      <c r="W391" s="61" t="s">
        <v>108</v>
      </c>
      <c r="X391" s="66" t="s">
        <v>18</v>
      </c>
      <c r="Y391" s="66">
        <v>42346</v>
      </c>
      <c r="Z391" s="95" t="s">
        <v>23948</v>
      </c>
      <c r="AA391" s="183"/>
      <c r="AB391" s="175" t="s">
        <v>18</v>
      </c>
      <c r="AC391" s="175" t="s">
        <v>18</v>
      </c>
      <c r="AD391" s="12"/>
      <c r="AE391" s="12"/>
      <c r="AF391" s="12"/>
      <c r="AG391" s="12"/>
      <c r="AH391" s="12"/>
      <c r="AI391" s="12"/>
      <c r="AJ391" s="12"/>
      <c r="AK391" s="12"/>
      <c r="AL391" s="12"/>
      <c r="AM391" s="12"/>
      <c r="AN391" s="12"/>
      <c r="AO391" s="12"/>
    </row>
    <row r="392" spans="1:41" ht="14.4">
      <c r="A392" s="239" t="s">
        <v>23950</v>
      </c>
      <c r="B392" s="61" t="s">
        <v>89</v>
      </c>
      <c r="C392" s="66">
        <v>42331</v>
      </c>
      <c r="D392" s="66" t="s">
        <v>1027</v>
      </c>
      <c r="E392" s="185" t="s">
        <v>196</v>
      </c>
      <c r="F392" s="244" t="s">
        <v>21600</v>
      </c>
      <c r="G392" s="184" t="s">
        <v>112</v>
      </c>
      <c r="H392" s="175"/>
      <c r="I392" s="61" t="s">
        <v>18</v>
      </c>
      <c r="J392" s="184" t="s">
        <v>14</v>
      </c>
      <c r="K392" s="330" t="s">
        <v>3927</v>
      </c>
      <c r="L392" s="61" t="s">
        <v>23951</v>
      </c>
      <c r="M392" s="61" t="s">
        <v>22</v>
      </c>
      <c r="N392" s="61" t="s">
        <v>23952</v>
      </c>
      <c r="O392" s="185" t="s">
        <v>116</v>
      </c>
      <c r="P392" s="406">
        <v>42338</v>
      </c>
      <c r="Q392" s="61"/>
      <c r="R392" s="61"/>
      <c r="S392" s="61"/>
      <c r="T392" s="66"/>
      <c r="U392" s="61" t="s">
        <v>108</v>
      </c>
      <c r="V392" s="66"/>
      <c r="W392" s="61" t="s">
        <v>108</v>
      </c>
      <c r="X392" s="66"/>
      <c r="Y392" s="66"/>
      <c r="Z392" s="95" t="s">
        <v>23954</v>
      </c>
      <c r="AA392" s="183"/>
      <c r="AB392" s="175"/>
      <c r="AC392" s="176"/>
      <c r="AD392" s="12"/>
      <c r="AE392" s="12"/>
      <c r="AF392" s="12"/>
      <c r="AG392" s="12"/>
      <c r="AH392" s="12"/>
      <c r="AI392" s="12"/>
      <c r="AJ392" s="12"/>
      <c r="AK392" s="12"/>
      <c r="AL392" s="12"/>
      <c r="AM392" s="12"/>
      <c r="AN392" s="12"/>
      <c r="AO392" s="12"/>
    </row>
    <row r="393" spans="1:41" ht="14.4">
      <c r="A393" s="239" t="s">
        <v>23955</v>
      </c>
      <c r="B393" s="61" t="s">
        <v>89</v>
      </c>
      <c r="C393" s="66">
        <v>42331</v>
      </c>
      <c r="D393" s="66" t="s">
        <v>1027</v>
      </c>
      <c r="E393" s="185" t="s">
        <v>196</v>
      </c>
      <c r="F393" s="244" t="s">
        <v>21600</v>
      </c>
      <c r="G393" s="184" t="s">
        <v>112</v>
      </c>
      <c r="H393" s="175"/>
      <c r="I393" s="61" t="s">
        <v>18</v>
      </c>
      <c r="J393" s="184" t="s">
        <v>14</v>
      </c>
      <c r="K393" s="330" t="s">
        <v>2742</v>
      </c>
      <c r="L393" s="61" t="s">
        <v>23956</v>
      </c>
      <c r="M393" s="61" t="s">
        <v>33</v>
      </c>
      <c r="N393" s="61"/>
      <c r="O393" s="185" t="s">
        <v>116</v>
      </c>
      <c r="P393" s="406">
        <v>42338</v>
      </c>
      <c r="Q393" s="61"/>
      <c r="R393" s="61"/>
      <c r="S393" s="61"/>
      <c r="T393" s="66"/>
      <c r="U393" s="61" t="s">
        <v>108</v>
      </c>
      <c r="V393" s="66"/>
      <c r="W393" s="61" t="s">
        <v>108</v>
      </c>
      <c r="X393" s="66"/>
      <c r="Y393" s="66"/>
      <c r="Z393" s="95" t="s">
        <v>23957</v>
      </c>
      <c r="AA393" s="183"/>
      <c r="AB393" s="175"/>
      <c r="AC393" s="176"/>
      <c r="AD393" s="12"/>
      <c r="AE393" s="12"/>
      <c r="AF393" s="12"/>
      <c r="AG393" s="12"/>
      <c r="AH393" s="12"/>
      <c r="AI393" s="12"/>
      <c r="AJ393" s="12"/>
      <c r="AK393" s="12"/>
      <c r="AL393" s="12"/>
      <c r="AM393" s="12"/>
      <c r="AN393" s="12"/>
      <c r="AO393" s="12"/>
    </row>
    <row r="394" spans="1:41" ht="14.4">
      <c r="A394" s="239" t="s">
        <v>23958</v>
      </c>
      <c r="B394" s="61" t="s">
        <v>89</v>
      </c>
      <c r="C394" s="66">
        <v>42331</v>
      </c>
      <c r="D394" s="66" t="s">
        <v>1027</v>
      </c>
      <c r="E394" s="185" t="s">
        <v>196</v>
      </c>
      <c r="F394" s="244" t="s">
        <v>21600</v>
      </c>
      <c r="G394" s="184" t="s">
        <v>112</v>
      </c>
      <c r="H394" s="175"/>
      <c r="I394" s="61" t="s">
        <v>18</v>
      </c>
      <c r="J394" s="184" t="s">
        <v>18</v>
      </c>
      <c r="K394" s="330" t="s">
        <v>23959</v>
      </c>
      <c r="L394" s="61" t="s">
        <v>23960</v>
      </c>
      <c r="M394" s="61"/>
      <c r="N394" s="61" t="s">
        <v>23961</v>
      </c>
      <c r="O394" s="185" t="s">
        <v>116</v>
      </c>
      <c r="P394" s="406"/>
      <c r="Q394" s="61"/>
      <c r="R394" s="61"/>
      <c r="S394" s="61" t="s">
        <v>18</v>
      </c>
      <c r="T394" s="66"/>
      <c r="U394" s="61" t="s">
        <v>108</v>
      </c>
      <c r="V394" s="66"/>
      <c r="W394" s="61" t="s">
        <v>108</v>
      </c>
      <c r="X394" s="66"/>
      <c r="Y394" s="66"/>
      <c r="Z394" s="95"/>
      <c r="AA394" s="183"/>
      <c r="AB394" s="175"/>
      <c r="AC394" s="176"/>
      <c r="AD394" s="12"/>
      <c r="AE394" s="12"/>
      <c r="AF394" s="12"/>
      <c r="AG394" s="12"/>
      <c r="AH394" s="12"/>
      <c r="AI394" s="12"/>
      <c r="AJ394" s="12"/>
      <c r="AK394" s="12"/>
      <c r="AL394" s="12"/>
      <c r="AM394" s="12"/>
      <c r="AN394" s="12"/>
      <c r="AO394" s="12"/>
    </row>
    <row r="395" spans="1:41" ht="14.4">
      <c r="A395" s="239" t="s">
        <v>23962</v>
      </c>
      <c r="B395" s="61" t="s">
        <v>89</v>
      </c>
      <c r="C395" s="66">
        <v>42333</v>
      </c>
      <c r="D395" s="66" t="s">
        <v>1027</v>
      </c>
      <c r="E395" s="185" t="s">
        <v>30</v>
      </c>
      <c r="F395" s="244" t="s">
        <v>21554</v>
      </c>
      <c r="G395" s="184" t="s">
        <v>30</v>
      </c>
      <c r="H395" s="175"/>
      <c r="I395" s="61"/>
      <c r="J395" s="184"/>
      <c r="K395" s="330" t="s">
        <v>745</v>
      </c>
      <c r="L395" s="61" t="s">
        <v>23963</v>
      </c>
      <c r="M395" s="61" t="s">
        <v>189</v>
      </c>
      <c r="N395" s="61" t="s">
        <v>23964</v>
      </c>
      <c r="O395" s="185" t="s">
        <v>17</v>
      </c>
      <c r="P395" s="406"/>
      <c r="Q395" s="61"/>
      <c r="R395" s="61"/>
      <c r="S395" s="61"/>
      <c r="T395" s="66"/>
      <c r="U395" s="61" t="s">
        <v>108</v>
      </c>
      <c r="V395" s="66"/>
      <c r="W395" s="61" t="s">
        <v>108</v>
      </c>
      <c r="X395" s="66" t="s">
        <v>18</v>
      </c>
      <c r="Y395" s="66">
        <v>42338</v>
      </c>
      <c r="Z395" s="95" t="s">
        <v>23965</v>
      </c>
      <c r="AA395" s="183"/>
      <c r="AB395" s="175" t="s">
        <v>18</v>
      </c>
      <c r="AC395" s="176" t="s">
        <v>18</v>
      </c>
      <c r="AD395" s="12"/>
      <c r="AE395" s="12"/>
      <c r="AF395" s="12"/>
      <c r="AG395" s="12"/>
      <c r="AH395" s="12"/>
      <c r="AI395" s="12"/>
      <c r="AJ395" s="12"/>
      <c r="AK395" s="12"/>
      <c r="AL395" s="12"/>
      <c r="AM395" s="12"/>
      <c r="AN395" s="12"/>
      <c r="AO395" s="12"/>
    </row>
    <row r="396" spans="1:41" ht="14.4">
      <c r="A396" s="239" t="s">
        <v>23966</v>
      </c>
      <c r="B396" s="61" t="s">
        <v>89</v>
      </c>
      <c r="C396" s="66">
        <v>42333</v>
      </c>
      <c r="D396" s="66" t="s">
        <v>1027</v>
      </c>
      <c r="E396" s="185" t="s">
        <v>30</v>
      </c>
      <c r="F396" s="244" t="s">
        <v>21554</v>
      </c>
      <c r="G396" s="184" t="s">
        <v>30</v>
      </c>
      <c r="H396" s="175"/>
      <c r="I396" s="61"/>
      <c r="J396" s="184"/>
      <c r="K396" s="330" t="s">
        <v>745</v>
      </c>
      <c r="L396" s="61" t="s">
        <v>23969</v>
      </c>
      <c r="M396" s="61" t="s">
        <v>95</v>
      </c>
      <c r="N396" s="61" t="s">
        <v>23970</v>
      </c>
      <c r="O396" s="185" t="s">
        <v>17</v>
      </c>
      <c r="P396" s="406"/>
      <c r="Q396" s="61"/>
      <c r="R396" s="61"/>
      <c r="S396" s="61"/>
      <c r="T396" s="66"/>
      <c r="U396" s="61" t="s">
        <v>108</v>
      </c>
      <c r="V396" s="66"/>
      <c r="W396" s="61" t="s">
        <v>108</v>
      </c>
      <c r="X396" s="66" t="s">
        <v>18</v>
      </c>
      <c r="Y396" s="66">
        <v>42338</v>
      </c>
      <c r="Z396" s="95" t="s">
        <v>23965</v>
      </c>
      <c r="AA396" s="183"/>
      <c r="AB396" s="175" t="s">
        <v>18</v>
      </c>
      <c r="AC396" s="176" t="s">
        <v>18</v>
      </c>
      <c r="AD396" s="12"/>
      <c r="AE396" s="12"/>
      <c r="AF396" s="12"/>
      <c r="AG396" s="12"/>
      <c r="AH396" s="12"/>
      <c r="AI396" s="12"/>
      <c r="AJ396" s="12"/>
      <c r="AK396" s="12"/>
      <c r="AL396" s="12"/>
      <c r="AM396" s="12"/>
      <c r="AN396" s="12"/>
      <c r="AO396" s="12"/>
    </row>
    <row r="397" spans="1:41" ht="14.4">
      <c r="A397" s="239" t="s">
        <v>23972</v>
      </c>
      <c r="B397" s="61" t="s">
        <v>89</v>
      </c>
      <c r="C397" s="66">
        <v>42333</v>
      </c>
      <c r="D397" s="66" t="s">
        <v>131</v>
      </c>
      <c r="E397" s="185" t="s">
        <v>30</v>
      </c>
      <c r="F397" s="244" t="s">
        <v>21554</v>
      </c>
      <c r="G397" s="184" t="s">
        <v>30</v>
      </c>
      <c r="H397" s="175"/>
      <c r="I397" s="61"/>
      <c r="J397" s="184"/>
      <c r="K397" s="330" t="s">
        <v>21813</v>
      </c>
      <c r="L397" s="61" t="s">
        <v>23973</v>
      </c>
      <c r="M397" s="61"/>
      <c r="N397" s="61" t="s">
        <v>1430</v>
      </c>
      <c r="O397" s="185"/>
      <c r="P397" s="406"/>
      <c r="Q397" s="61"/>
      <c r="R397" s="61"/>
      <c r="S397" s="61"/>
      <c r="T397" s="66"/>
      <c r="U397" s="61" t="s">
        <v>108</v>
      </c>
      <c r="V397" s="66"/>
      <c r="W397" s="61" t="s">
        <v>108</v>
      </c>
      <c r="X397" s="66" t="s">
        <v>14</v>
      </c>
      <c r="Y397" s="66">
        <v>42338</v>
      </c>
      <c r="Z397" s="95" t="s">
        <v>23155</v>
      </c>
      <c r="AA397" s="183"/>
      <c r="AB397" s="175" t="s">
        <v>18</v>
      </c>
      <c r="AC397" s="176" t="s">
        <v>18</v>
      </c>
      <c r="AD397" s="12"/>
      <c r="AE397" s="12"/>
      <c r="AF397" s="12"/>
      <c r="AG397" s="12"/>
      <c r="AH397" s="12"/>
      <c r="AI397" s="12"/>
      <c r="AJ397" s="12"/>
      <c r="AK397" s="12"/>
      <c r="AL397" s="12"/>
      <c r="AM397" s="12"/>
      <c r="AN397" s="12"/>
      <c r="AO397" s="12"/>
    </row>
    <row r="398" spans="1:41" ht="14.4">
      <c r="A398" s="239" t="s">
        <v>23975</v>
      </c>
      <c r="B398" s="61" t="s">
        <v>89</v>
      </c>
      <c r="C398" s="66">
        <v>42333</v>
      </c>
      <c r="D398" s="66" t="s">
        <v>1027</v>
      </c>
      <c r="E398" s="185" t="s">
        <v>30</v>
      </c>
      <c r="F398" s="244" t="s">
        <v>21554</v>
      </c>
      <c r="G398" s="184" t="s">
        <v>30</v>
      </c>
      <c r="H398" s="175"/>
      <c r="I398" s="61"/>
      <c r="J398" s="184"/>
      <c r="K398" s="330" t="s">
        <v>3842</v>
      </c>
      <c r="L398" s="61" t="s">
        <v>23978</v>
      </c>
      <c r="M398" s="61" t="s">
        <v>33</v>
      </c>
      <c r="N398" s="61" t="s">
        <v>23979</v>
      </c>
      <c r="O398" s="185" t="s">
        <v>17</v>
      </c>
      <c r="P398" s="406"/>
      <c r="Q398" s="61"/>
      <c r="R398" s="61"/>
      <c r="S398" s="61"/>
      <c r="T398" s="66"/>
      <c r="U398" s="61" t="s">
        <v>108</v>
      </c>
      <c r="V398" s="66"/>
      <c r="W398" s="61" t="s">
        <v>108</v>
      </c>
      <c r="X398" s="66" t="s">
        <v>18</v>
      </c>
      <c r="Y398" s="66">
        <v>42339</v>
      </c>
      <c r="Z398" s="95" t="s">
        <v>23980</v>
      </c>
      <c r="AA398" s="183"/>
      <c r="AB398" s="175" t="s">
        <v>18</v>
      </c>
      <c r="AC398" s="175" t="s">
        <v>18</v>
      </c>
      <c r="AD398" s="12"/>
      <c r="AE398" s="12"/>
      <c r="AF398" s="12"/>
      <c r="AG398" s="12"/>
      <c r="AH398" s="12"/>
      <c r="AI398" s="12"/>
      <c r="AJ398" s="12"/>
      <c r="AK398" s="12"/>
      <c r="AL398" s="12"/>
      <c r="AM398" s="12"/>
      <c r="AN398" s="12"/>
      <c r="AO398" s="12"/>
    </row>
    <row r="399" spans="1:41" ht="14.4">
      <c r="A399" s="239" t="s">
        <v>23981</v>
      </c>
      <c r="B399" s="61" t="s">
        <v>89</v>
      </c>
      <c r="C399" s="66">
        <v>42333</v>
      </c>
      <c r="D399" s="66" t="s">
        <v>1027</v>
      </c>
      <c r="E399" s="185" t="s">
        <v>30</v>
      </c>
      <c r="F399" s="244" t="s">
        <v>21554</v>
      </c>
      <c r="G399" s="184" t="s">
        <v>30</v>
      </c>
      <c r="H399" s="175"/>
      <c r="I399" s="61"/>
      <c r="J399" s="184"/>
      <c r="K399" s="330" t="s">
        <v>3842</v>
      </c>
      <c r="L399" s="61" t="s">
        <v>23982</v>
      </c>
      <c r="M399" s="61"/>
      <c r="N399" s="61"/>
      <c r="O399" s="185"/>
      <c r="P399" s="406"/>
      <c r="Q399" s="61"/>
      <c r="R399" s="61"/>
      <c r="S399" s="61"/>
      <c r="T399" s="66"/>
      <c r="U399" s="61" t="s">
        <v>108</v>
      </c>
      <c r="V399" s="66"/>
      <c r="W399" s="61" t="s">
        <v>108</v>
      </c>
      <c r="X399" s="66" t="s">
        <v>14</v>
      </c>
      <c r="Y399" s="66">
        <v>42341</v>
      </c>
      <c r="Z399" s="95" t="s">
        <v>23983</v>
      </c>
      <c r="AA399" s="183"/>
      <c r="AB399" s="175" t="s">
        <v>18</v>
      </c>
      <c r="AC399" s="175" t="s">
        <v>18</v>
      </c>
      <c r="AD399" s="12"/>
      <c r="AE399" s="12"/>
      <c r="AF399" s="12"/>
      <c r="AG399" s="12"/>
      <c r="AH399" s="12"/>
      <c r="AI399" s="12"/>
      <c r="AJ399" s="12"/>
      <c r="AK399" s="12"/>
      <c r="AL399" s="12"/>
      <c r="AM399" s="12"/>
      <c r="AN399" s="12"/>
      <c r="AO399" s="12"/>
    </row>
    <row r="400" spans="1:41" ht="14.4">
      <c r="A400" s="239" t="s">
        <v>23985</v>
      </c>
      <c r="B400" s="61" t="s">
        <v>16891</v>
      </c>
      <c r="C400" s="66">
        <v>42338</v>
      </c>
      <c r="D400" s="66" t="s">
        <v>1027</v>
      </c>
      <c r="E400" s="185" t="s">
        <v>21703</v>
      </c>
      <c r="F400" s="244" t="s">
        <v>23210</v>
      </c>
      <c r="G400" s="184" t="s">
        <v>4612</v>
      </c>
      <c r="H400" s="175">
        <v>42348</v>
      </c>
      <c r="I400" s="61" t="s">
        <v>18</v>
      </c>
      <c r="J400" s="184" t="s">
        <v>18</v>
      </c>
      <c r="K400" s="330" t="s">
        <v>23986</v>
      </c>
      <c r="L400" s="61" t="s">
        <v>5736</v>
      </c>
      <c r="M400" s="61" t="s">
        <v>395</v>
      </c>
      <c r="N400" s="61" t="s">
        <v>108</v>
      </c>
      <c r="O400" s="185" t="s">
        <v>96</v>
      </c>
      <c r="P400" s="406">
        <v>42348</v>
      </c>
      <c r="Q400" s="61"/>
      <c r="R400" s="61" t="s">
        <v>18</v>
      </c>
      <c r="S400" s="61" t="s">
        <v>18</v>
      </c>
      <c r="T400" s="66"/>
      <c r="U400" s="61" t="s">
        <v>108</v>
      </c>
      <c r="V400" s="66"/>
      <c r="W400" s="61" t="s">
        <v>108</v>
      </c>
      <c r="X400" s="66"/>
      <c r="Y400" s="66"/>
      <c r="Z400" s="95" t="s">
        <v>23991</v>
      </c>
      <c r="AA400" s="183"/>
      <c r="AB400" s="175"/>
      <c r="AC400" s="176"/>
      <c r="AD400" s="12"/>
      <c r="AE400" s="12"/>
      <c r="AF400" s="12"/>
      <c r="AG400" s="12"/>
      <c r="AH400" s="12"/>
      <c r="AI400" s="12"/>
      <c r="AJ400" s="12"/>
      <c r="AK400" s="12"/>
      <c r="AL400" s="12"/>
      <c r="AM400" s="12"/>
      <c r="AN400" s="12"/>
      <c r="AO400" s="12"/>
    </row>
    <row r="401" spans="1:41" ht="14.4">
      <c r="A401" s="239" t="s">
        <v>23992</v>
      </c>
      <c r="B401" s="61" t="s">
        <v>89</v>
      </c>
      <c r="C401" s="66">
        <v>42338</v>
      </c>
      <c r="D401" s="66" t="s">
        <v>229</v>
      </c>
      <c r="E401" s="185" t="s">
        <v>21703</v>
      </c>
      <c r="F401" s="244" t="s">
        <v>6345</v>
      </c>
      <c r="G401" s="184" t="s">
        <v>2788</v>
      </c>
      <c r="H401" s="175">
        <v>42348</v>
      </c>
      <c r="I401" s="61" t="s">
        <v>18</v>
      </c>
      <c r="J401" s="184" t="s">
        <v>18</v>
      </c>
      <c r="K401" s="330" t="s">
        <v>23994</v>
      </c>
      <c r="L401" s="61" t="s">
        <v>23995</v>
      </c>
      <c r="M401" s="61" t="s">
        <v>96</v>
      </c>
      <c r="N401" s="61" t="s">
        <v>108</v>
      </c>
      <c r="O401" s="185" t="s">
        <v>96</v>
      </c>
      <c r="P401" s="406" t="s">
        <v>108</v>
      </c>
      <c r="Q401" s="61" t="s">
        <v>108</v>
      </c>
      <c r="R401" s="61" t="s">
        <v>108</v>
      </c>
      <c r="S401" s="61" t="s">
        <v>108</v>
      </c>
      <c r="T401" s="66" t="s">
        <v>108</v>
      </c>
      <c r="U401" s="61" t="s">
        <v>108</v>
      </c>
      <c r="V401" s="66">
        <v>42348</v>
      </c>
      <c r="W401" s="61" t="s">
        <v>108</v>
      </c>
      <c r="X401" s="66" t="s">
        <v>18</v>
      </c>
      <c r="Y401" s="66">
        <v>42340</v>
      </c>
      <c r="Z401" s="95" t="s">
        <v>23996</v>
      </c>
      <c r="AA401" s="183" t="s">
        <v>97</v>
      </c>
      <c r="AB401" s="175"/>
      <c r="AC401" s="176"/>
      <c r="AD401" s="12"/>
      <c r="AE401" s="12"/>
      <c r="AF401" s="12"/>
      <c r="AG401" s="12"/>
      <c r="AH401" s="12"/>
      <c r="AI401" s="12"/>
      <c r="AJ401" s="12"/>
      <c r="AK401" s="12"/>
      <c r="AL401" s="12"/>
      <c r="AM401" s="12"/>
      <c r="AN401" s="12"/>
      <c r="AO401" s="12"/>
    </row>
    <row r="402" spans="1:41" ht="14.4">
      <c r="A402" s="239" t="s">
        <v>23998</v>
      </c>
      <c r="B402" s="61" t="s">
        <v>89</v>
      </c>
      <c r="C402" s="66">
        <v>42338</v>
      </c>
      <c r="D402" s="66" t="s">
        <v>90</v>
      </c>
      <c r="E402" s="185" t="s">
        <v>21703</v>
      </c>
      <c r="F402" s="244" t="s">
        <v>92</v>
      </c>
      <c r="G402" s="184" t="s">
        <v>20680</v>
      </c>
      <c r="H402" s="175">
        <v>42338</v>
      </c>
      <c r="I402" s="61" t="s">
        <v>18</v>
      </c>
      <c r="J402" s="184" t="s">
        <v>18</v>
      </c>
      <c r="K402" s="330" t="s">
        <v>24000</v>
      </c>
      <c r="L402" s="61" t="s">
        <v>24001</v>
      </c>
      <c r="M402" s="61" t="s">
        <v>1143</v>
      </c>
      <c r="N402" s="61" t="s">
        <v>24002</v>
      </c>
      <c r="O402" s="185" t="s">
        <v>96</v>
      </c>
      <c r="P402" s="406" t="s">
        <v>108</v>
      </c>
      <c r="Q402" s="61" t="s">
        <v>108</v>
      </c>
      <c r="R402" s="61" t="s">
        <v>108</v>
      </c>
      <c r="S402" s="61" t="s">
        <v>108</v>
      </c>
      <c r="T402" s="66" t="s">
        <v>108</v>
      </c>
      <c r="U402" s="61" t="s">
        <v>108</v>
      </c>
      <c r="V402" s="66">
        <v>42338</v>
      </c>
      <c r="W402" s="61" t="s">
        <v>108</v>
      </c>
      <c r="X402" s="66" t="s">
        <v>18</v>
      </c>
      <c r="Y402" s="66">
        <v>42339</v>
      </c>
      <c r="Z402" s="95" t="s">
        <v>24004</v>
      </c>
      <c r="AA402" s="183" t="s">
        <v>97</v>
      </c>
      <c r="AB402" s="175"/>
      <c r="AC402" s="176"/>
      <c r="AD402" s="12"/>
      <c r="AE402" s="12"/>
      <c r="AF402" s="12"/>
      <c r="AG402" s="12"/>
      <c r="AH402" s="12"/>
      <c r="AI402" s="12"/>
      <c r="AJ402" s="12"/>
      <c r="AK402" s="12"/>
      <c r="AL402" s="12"/>
      <c r="AM402" s="12"/>
      <c r="AN402" s="12"/>
      <c r="AO402" s="12"/>
    </row>
    <row r="403" spans="1:41" ht="14.4">
      <c r="A403" s="239" t="s">
        <v>24005</v>
      </c>
      <c r="B403" s="61" t="s">
        <v>89</v>
      </c>
      <c r="C403" s="66">
        <v>42338</v>
      </c>
      <c r="D403" s="66" t="s">
        <v>90</v>
      </c>
      <c r="E403" s="185" t="s">
        <v>21703</v>
      </c>
      <c r="F403" s="244" t="s">
        <v>92</v>
      </c>
      <c r="G403" s="184" t="s">
        <v>20680</v>
      </c>
      <c r="H403" s="175">
        <v>42338</v>
      </c>
      <c r="I403" s="61" t="s">
        <v>18</v>
      </c>
      <c r="J403" s="184" t="s">
        <v>18</v>
      </c>
      <c r="K403" s="330" t="s">
        <v>24007</v>
      </c>
      <c r="L403" s="61" t="s">
        <v>24008</v>
      </c>
      <c r="M403" s="61"/>
      <c r="N403" s="61" t="s">
        <v>24009</v>
      </c>
      <c r="O403" s="185" t="s">
        <v>96</v>
      </c>
      <c r="P403" s="406" t="s">
        <v>108</v>
      </c>
      <c r="Q403" s="61" t="s">
        <v>108</v>
      </c>
      <c r="R403" s="61" t="s">
        <v>108</v>
      </c>
      <c r="S403" s="61" t="s">
        <v>108</v>
      </c>
      <c r="T403" s="66" t="s">
        <v>108</v>
      </c>
      <c r="U403" s="61" t="s">
        <v>108</v>
      </c>
      <c r="V403" s="66">
        <v>42338</v>
      </c>
      <c r="W403" s="61" t="s">
        <v>108</v>
      </c>
      <c r="X403" s="66" t="s">
        <v>18</v>
      </c>
      <c r="Y403" s="66">
        <v>42339</v>
      </c>
      <c r="Z403" s="95" t="s">
        <v>24004</v>
      </c>
      <c r="AA403" s="183"/>
      <c r="AB403" s="175"/>
      <c r="AC403" s="176"/>
      <c r="AD403" s="12"/>
      <c r="AE403" s="12"/>
      <c r="AF403" s="12"/>
      <c r="AG403" s="12"/>
      <c r="AH403" s="12"/>
      <c r="AI403" s="12"/>
      <c r="AJ403" s="12"/>
      <c r="AK403" s="12"/>
      <c r="AL403" s="12"/>
      <c r="AM403" s="12"/>
      <c r="AN403" s="12"/>
      <c r="AO403" s="12"/>
    </row>
    <row r="404" spans="1:41" ht="14.4">
      <c r="A404" s="239" t="s">
        <v>24012</v>
      </c>
      <c r="B404" s="61" t="s">
        <v>16891</v>
      </c>
      <c r="C404" s="66">
        <v>42338</v>
      </c>
      <c r="D404" s="66" t="s">
        <v>1027</v>
      </c>
      <c r="E404" s="185" t="s">
        <v>21703</v>
      </c>
      <c r="F404" s="244" t="s">
        <v>92</v>
      </c>
      <c r="G404" s="184" t="s">
        <v>20678</v>
      </c>
      <c r="H404" s="175">
        <v>42348</v>
      </c>
      <c r="I404" s="61" t="s">
        <v>18</v>
      </c>
      <c r="J404" s="184" t="s">
        <v>14</v>
      </c>
      <c r="K404" s="330" t="s">
        <v>18748</v>
      </c>
      <c r="L404" s="61" t="s">
        <v>24013</v>
      </c>
      <c r="M404" s="61"/>
      <c r="N404" s="61" t="s">
        <v>24015</v>
      </c>
      <c r="O404" s="185" t="s">
        <v>96</v>
      </c>
      <c r="P404" s="406"/>
      <c r="Q404" s="61"/>
      <c r="R404" s="61"/>
      <c r="S404" s="61"/>
      <c r="T404" s="66"/>
      <c r="U404" s="61" t="s">
        <v>108</v>
      </c>
      <c r="V404" s="66"/>
      <c r="W404" s="61" t="s">
        <v>108</v>
      </c>
      <c r="X404" s="66"/>
      <c r="Y404" s="66"/>
      <c r="Z404" s="195" t="s">
        <v>24016</v>
      </c>
      <c r="AA404" s="183"/>
      <c r="AB404" s="175"/>
      <c r="AC404" s="176"/>
      <c r="AD404" s="12"/>
      <c r="AE404" s="12"/>
      <c r="AF404" s="12"/>
      <c r="AG404" s="12"/>
      <c r="AH404" s="12"/>
      <c r="AI404" s="12"/>
      <c r="AJ404" s="12"/>
      <c r="AK404" s="12"/>
      <c r="AL404" s="12"/>
      <c r="AM404" s="12"/>
      <c r="AN404" s="12"/>
      <c r="AO404" s="12"/>
    </row>
    <row r="405" spans="1:41" ht="14.4">
      <c r="A405" s="239" t="s">
        <v>24018</v>
      </c>
      <c r="B405" s="61" t="s">
        <v>89</v>
      </c>
      <c r="C405" s="66">
        <v>42338</v>
      </c>
      <c r="D405" s="66" t="s">
        <v>1027</v>
      </c>
      <c r="E405" s="185" t="s">
        <v>30</v>
      </c>
      <c r="F405" s="244" t="s">
        <v>21554</v>
      </c>
      <c r="G405" s="184" t="s">
        <v>30</v>
      </c>
      <c r="H405" s="175"/>
      <c r="I405" s="61"/>
      <c r="J405" s="184"/>
      <c r="K405" s="330" t="s">
        <v>745</v>
      </c>
      <c r="L405" s="61" t="s">
        <v>2154</v>
      </c>
      <c r="M405" s="61" t="s">
        <v>355</v>
      </c>
      <c r="N405" s="61" t="s">
        <v>24019</v>
      </c>
      <c r="O405" s="185" t="s">
        <v>17</v>
      </c>
      <c r="P405" s="406"/>
      <c r="Q405" s="61"/>
      <c r="R405" s="61"/>
      <c r="S405" s="61"/>
      <c r="T405" s="66"/>
      <c r="U405" s="61" t="s">
        <v>108</v>
      </c>
      <c r="V405" s="66"/>
      <c r="W405" s="61" t="s">
        <v>108</v>
      </c>
      <c r="X405" s="66" t="s">
        <v>18</v>
      </c>
      <c r="Y405" s="66">
        <v>42339</v>
      </c>
      <c r="Z405" s="95" t="s">
        <v>24023</v>
      </c>
      <c r="AA405" s="183"/>
      <c r="AB405" s="175" t="s">
        <v>18</v>
      </c>
      <c r="AC405" s="175" t="s">
        <v>18</v>
      </c>
      <c r="AD405" s="12"/>
      <c r="AE405" s="12"/>
      <c r="AF405" s="12"/>
      <c r="AG405" s="12"/>
      <c r="AH405" s="12"/>
      <c r="AI405" s="12"/>
      <c r="AJ405" s="12"/>
      <c r="AK405" s="12"/>
      <c r="AL405" s="12"/>
      <c r="AM405" s="12"/>
      <c r="AN405" s="12"/>
      <c r="AO405" s="12"/>
    </row>
    <row r="406" spans="1:41" ht="14.4">
      <c r="A406" s="239" t="s">
        <v>24024</v>
      </c>
      <c r="B406" s="61" t="s">
        <v>89</v>
      </c>
      <c r="C406" s="66">
        <v>42338</v>
      </c>
      <c r="D406" s="66" t="s">
        <v>1027</v>
      </c>
      <c r="E406" s="185" t="s">
        <v>43</v>
      </c>
      <c r="F406" s="244" t="s">
        <v>21554</v>
      </c>
      <c r="G406" s="184" t="s">
        <v>43</v>
      </c>
      <c r="H406" s="175">
        <v>42348</v>
      </c>
      <c r="I406" s="61" t="s">
        <v>18</v>
      </c>
      <c r="J406" s="184" t="s">
        <v>14</v>
      </c>
      <c r="K406" s="330" t="s">
        <v>302</v>
      </c>
      <c r="L406" s="61" t="s">
        <v>24026</v>
      </c>
      <c r="M406" s="61" t="s">
        <v>172</v>
      </c>
      <c r="N406" s="61" t="s">
        <v>24027</v>
      </c>
      <c r="O406" s="185" t="s">
        <v>17</v>
      </c>
      <c r="P406" s="406">
        <v>42339</v>
      </c>
      <c r="Q406" s="61"/>
      <c r="R406" s="61"/>
      <c r="S406" s="61"/>
      <c r="T406" s="66"/>
      <c r="U406" s="61" t="s">
        <v>108</v>
      </c>
      <c r="V406" s="66"/>
      <c r="W406" s="61" t="s">
        <v>108</v>
      </c>
      <c r="X406" s="66" t="s">
        <v>14</v>
      </c>
      <c r="Y406" s="66">
        <v>42347</v>
      </c>
      <c r="Z406" s="95" t="s">
        <v>24028</v>
      </c>
      <c r="AA406" s="183" t="s">
        <v>24029</v>
      </c>
      <c r="AB406" s="175" t="s">
        <v>18</v>
      </c>
      <c r="AC406" s="175" t="s">
        <v>18</v>
      </c>
      <c r="AD406" s="12"/>
      <c r="AE406" s="12"/>
      <c r="AF406" s="12"/>
      <c r="AG406" s="12"/>
      <c r="AH406" s="12"/>
      <c r="AI406" s="12"/>
      <c r="AJ406" s="12"/>
      <c r="AK406" s="12"/>
      <c r="AL406" s="12"/>
      <c r="AM406" s="12"/>
      <c r="AN406" s="12"/>
      <c r="AO406" s="12"/>
    </row>
    <row r="407" spans="1:41" ht="14.4">
      <c r="A407" s="239" t="s">
        <v>24031</v>
      </c>
      <c r="B407" s="61" t="s">
        <v>89</v>
      </c>
      <c r="C407" s="66">
        <v>42338</v>
      </c>
      <c r="D407" s="66" t="s">
        <v>1027</v>
      </c>
      <c r="E407" s="185" t="s">
        <v>43</v>
      </c>
      <c r="F407" s="244" t="s">
        <v>21554</v>
      </c>
      <c r="G407" s="184" t="s">
        <v>43</v>
      </c>
      <c r="H407" s="175">
        <v>42348</v>
      </c>
      <c r="I407" s="61" t="s">
        <v>18</v>
      </c>
      <c r="J407" s="184" t="s">
        <v>18</v>
      </c>
      <c r="K407" s="330" t="s">
        <v>302</v>
      </c>
      <c r="L407" s="61" t="s">
        <v>24032</v>
      </c>
      <c r="M407" s="61" t="s">
        <v>44</v>
      </c>
      <c r="N407" s="61" t="s">
        <v>24034</v>
      </c>
      <c r="O407" s="185" t="s">
        <v>21</v>
      </c>
      <c r="P407" s="406">
        <v>42339</v>
      </c>
      <c r="Q407" s="61"/>
      <c r="R407" s="61"/>
      <c r="S407" s="61"/>
      <c r="T407" s="66"/>
      <c r="U407" s="61" t="s">
        <v>108</v>
      </c>
      <c r="V407" s="66"/>
      <c r="W407" s="61" t="s">
        <v>108</v>
      </c>
      <c r="X407" s="66" t="s">
        <v>18</v>
      </c>
      <c r="Y407" s="66">
        <v>42340</v>
      </c>
      <c r="Z407" s="95" t="s">
        <v>24037</v>
      </c>
      <c r="AA407" s="183" t="s">
        <v>24038</v>
      </c>
      <c r="AB407" s="175" t="s">
        <v>18</v>
      </c>
      <c r="AC407" s="175" t="s">
        <v>18</v>
      </c>
      <c r="AD407" s="12"/>
      <c r="AE407" s="12"/>
      <c r="AF407" s="12"/>
      <c r="AG407" s="12"/>
      <c r="AH407" s="12"/>
      <c r="AI407" s="12"/>
      <c r="AJ407" s="12"/>
      <c r="AK407" s="12"/>
      <c r="AL407" s="12"/>
      <c r="AM407" s="12"/>
      <c r="AN407" s="12"/>
      <c r="AO407" s="12"/>
    </row>
    <row r="408" spans="1:41" ht="14.4">
      <c r="A408" s="239" t="s">
        <v>24040</v>
      </c>
      <c r="B408" s="61" t="s">
        <v>89</v>
      </c>
      <c r="C408" s="66">
        <v>42338</v>
      </c>
      <c r="D408" s="66" t="s">
        <v>1027</v>
      </c>
      <c r="E408" s="185" t="s">
        <v>43</v>
      </c>
      <c r="F408" s="244" t="s">
        <v>21554</v>
      </c>
      <c r="G408" s="184" t="s">
        <v>43</v>
      </c>
      <c r="H408" s="175">
        <v>42348</v>
      </c>
      <c r="I408" s="61" t="s">
        <v>18</v>
      </c>
      <c r="J408" s="184" t="s">
        <v>18</v>
      </c>
      <c r="K408" s="330" t="s">
        <v>302</v>
      </c>
      <c r="L408" s="61"/>
      <c r="M408" s="61"/>
      <c r="N408" s="61" t="s">
        <v>24041</v>
      </c>
      <c r="O408" s="185" t="s">
        <v>17</v>
      </c>
      <c r="P408" s="406"/>
      <c r="Q408" s="61"/>
      <c r="R408" s="61"/>
      <c r="S408" s="61"/>
      <c r="T408" s="66"/>
      <c r="U408" s="61" t="s">
        <v>108</v>
      </c>
      <c r="V408" s="66"/>
      <c r="W408" s="61" t="s">
        <v>108</v>
      </c>
      <c r="X408" s="66" t="s">
        <v>18</v>
      </c>
      <c r="Y408" s="66">
        <v>42340</v>
      </c>
      <c r="Z408" s="95" t="s">
        <v>24038</v>
      </c>
      <c r="AA408" s="183" t="s">
        <v>24038</v>
      </c>
      <c r="AB408" s="175" t="s">
        <v>18</v>
      </c>
      <c r="AC408" s="175" t="s">
        <v>18</v>
      </c>
      <c r="AD408" s="12"/>
      <c r="AE408" s="12"/>
      <c r="AF408" s="12"/>
      <c r="AG408" s="12"/>
      <c r="AH408" s="12"/>
      <c r="AI408" s="12"/>
      <c r="AJ408" s="12"/>
      <c r="AK408" s="12"/>
      <c r="AL408" s="12"/>
      <c r="AM408" s="12"/>
      <c r="AN408" s="12"/>
      <c r="AO408" s="12"/>
    </row>
    <row r="409" spans="1:41" ht="14.4">
      <c r="A409" s="239" t="s">
        <v>24043</v>
      </c>
      <c r="B409" s="61" t="s">
        <v>89</v>
      </c>
      <c r="C409" s="66">
        <v>42338</v>
      </c>
      <c r="D409" s="66" t="s">
        <v>1027</v>
      </c>
      <c r="E409" s="185" t="s">
        <v>43</v>
      </c>
      <c r="F409" s="244" t="s">
        <v>21554</v>
      </c>
      <c r="G409" s="184" t="s">
        <v>43</v>
      </c>
      <c r="H409" s="175">
        <v>42348</v>
      </c>
      <c r="I409" s="61" t="s">
        <v>18</v>
      </c>
      <c r="J409" s="184" t="s">
        <v>18</v>
      </c>
      <c r="K409" s="330" t="s">
        <v>745</v>
      </c>
      <c r="L409" s="61" t="s">
        <v>24046</v>
      </c>
      <c r="M409" s="61"/>
      <c r="N409" s="61" t="s">
        <v>24047</v>
      </c>
      <c r="O409" s="185" t="s">
        <v>17</v>
      </c>
      <c r="P409" s="406"/>
      <c r="Q409" s="61"/>
      <c r="R409" s="61"/>
      <c r="S409" s="61"/>
      <c r="T409" s="66"/>
      <c r="U409" s="61" t="s">
        <v>108</v>
      </c>
      <c r="V409" s="66"/>
      <c r="W409" s="61" t="s">
        <v>108</v>
      </c>
      <c r="X409" s="66" t="s">
        <v>18</v>
      </c>
      <c r="Y409" s="66">
        <v>42340</v>
      </c>
      <c r="Z409" s="95" t="s">
        <v>24038</v>
      </c>
      <c r="AA409" s="183" t="s">
        <v>24038</v>
      </c>
      <c r="AB409" s="175" t="s">
        <v>18</v>
      </c>
      <c r="AC409" s="175" t="s">
        <v>18</v>
      </c>
      <c r="AD409" s="12"/>
      <c r="AE409" s="12"/>
      <c r="AF409" s="12"/>
      <c r="AG409" s="12"/>
      <c r="AH409" s="12"/>
      <c r="AI409" s="12"/>
      <c r="AJ409" s="12"/>
      <c r="AK409" s="12"/>
      <c r="AL409" s="12"/>
      <c r="AM409" s="12"/>
      <c r="AN409" s="12"/>
      <c r="AO409" s="12"/>
    </row>
    <row r="410" spans="1:41" ht="14.4">
      <c r="A410" s="239" t="s">
        <v>24048</v>
      </c>
      <c r="B410" s="61" t="s">
        <v>89</v>
      </c>
      <c r="C410" s="66">
        <v>42338</v>
      </c>
      <c r="D410" s="66" t="s">
        <v>229</v>
      </c>
      <c r="E410" s="185" t="s">
        <v>43</v>
      </c>
      <c r="F410" s="244" t="s">
        <v>21554</v>
      </c>
      <c r="G410" s="184" t="s">
        <v>43</v>
      </c>
      <c r="H410" s="175">
        <v>42348</v>
      </c>
      <c r="I410" s="61" t="s">
        <v>18</v>
      </c>
      <c r="J410" s="184" t="s">
        <v>18</v>
      </c>
      <c r="K410" s="330" t="s">
        <v>24049</v>
      </c>
      <c r="L410" s="61"/>
      <c r="M410" s="61"/>
      <c r="N410" s="61" t="s">
        <v>24051</v>
      </c>
      <c r="O410" s="185" t="s">
        <v>28</v>
      </c>
      <c r="P410" s="406"/>
      <c r="Q410" s="61"/>
      <c r="R410" s="61"/>
      <c r="S410" s="61"/>
      <c r="T410" s="66"/>
      <c r="U410" s="61" t="s">
        <v>108</v>
      </c>
      <c r="V410" s="66"/>
      <c r="W410" s="61" t="s">
        <v>108</v>
      </c>
      <c r="X410" s="66" t="s">
        <v>18</v>
      </c>
      <c r="Y410" s="66">
        <v>42339</v>
      </c>
      <c r="Z410" s="95" t="s">
        <v>24052</v>
      </c>
      <c r="AA410" s="183" t="s">
        <v>24052</v>
      </c>
      <c r="AB410" s="175" t="s">
        <v>18</v>
      </c>
      <c r="AC410" s="175" t="s">
        <v>18</v>
      </c>
      <c r="AD410" s="12"/>
      <c r="AE410" s="12"/>
      <c r="AF410" s="12"/>
      <c r="AG410" s="12"/>
      <c r="AH410" s="12"/>
      <c r="AI410" s="12"/>
      <c r="AJ410" s="12"/>
      <c r="AK410" s="12"/>
      <c r="AL410" s="12"/>
      <c r="AM410" s="12"/>
      <c r="AN410" s="12"/>
      <c r="AO410" s="12"/>
    </row>
    <row r="411" spans="1:41" ht="43.5" customHeight="1">
      <c r="A411" s="239" t="s">
        <v>24053</v>
      </c>
      <c r="B411" s="61" t="s">
        <v>89</v>
      </c>
      <c r="C411" s="66">
        <v>42339</v>
      </c>
      <c r="D411" s="66" t="s">
        <v>90</v>
      </c>
      <c r="E411" s="185" t="s">
        <v>3785</v>
      </c>
      <c r="F411" s="244" t="s">
        <v>23210</v>
      </c>
      <c r="G411" s="184" t="s">
        <v>4612</v>
      </c>
      <c r="H411" s="175">
        <v>42348</v>
      </c>
      <c r="I411" s="61" t="s">
        <v>18</v>
      </c>
      <c r="J411" s="184" t="s">
        <v>18</v>
      </c>
      <c r="K411" s="330" t="s">
        <v>24055</v>
      </c>
      <c r="L411" s="462" t="s">
        <v>24056</v>
      </c>
      <c r="M411" s="61" t="s">
        <v>395</v>
      </c>
      <c r="N411" s="61" t="s">
        <v>108</v>
      </c>
      <c r="O411" s="185" t="s">
        <v>96</v>
      </c>
      <c r="P411" s="406">
        <v>42347</v>
      </c>
      <c r="Q411" s="61"/>
      <c r="R411" s="61" t="s">
        <v>18</v>
      </c>
      <c r="S411" s="61" t="s">
        <v>18</v>
      </c>
      <c r="T411" s="66"/>
      <c r="U411" s="61" t="s">
        <v>108</v>
      </c>
      <c r="V411" s="66"/>
      <c r="W411" s="61" t="s">
        <v>108</v>
      </c>
      <c r="X411" s="66" t="s">
        <v>14</v>
      </c>
      <c r="Y411" s="66">
        <v>42402</v>
      </c>
      <c r="Z411" s="197" t="s">
        <v>24061</v>
      </c>
      <c r="AA411" s="183" t="s">
        <v>179</v>
      </c>
      <c r="AB411" s="175"/>
      <c r="AC411" s="176"/>
      <c r="AD411" s="12"/>
      <c r="AE411" s="12"/>
      <c r="AF411" s="12"/>
      <c r="AG411" s="12"/>
      <c r="AH411" s="12"/>
      <c r="AI411" s="12"/>
      <c r="AJ411" s="12"/>
      <c r="AK411" s="12"/>
      <c r="AL411" s="12"/>
      <c r="AM411" s="12"/>
      <c r="AN411" s="12"/>
      <c r="AO411" s="12"/>
    </row>
    <row r="412" spans="1:41" ht="45.1" customHeight="1">
      <c r="A412" s="239" t="s">
        <v>24062</v>
      </c>
      <c r="B412" s="61" t="s">
        <v>89</v>
      </c>
      <c r="C412" s="66">
        <v>42339</v>
      </c>
      <c r="D412" s="66" t="s">
        <v>90</v>
      </c>
      <c r="E412" s="185" t="s">
        <v>3785</v>
      </c>
      <c r="F412" s="244" t="s">
        <v>23210</v>
      </c>
      <c r="G412" s="184" t="s">
        <v>4612</v>
      </c>
      <c r="H412" s="175">
        <v>42348</v>
      </c>
      <c r="I412" s="61" t="s">
        <v>18</v>
      </c>
      <c r="J412" s="184" t="s">
        <v>18</v>
      </c>
      <c r="K412" s="330" t="s">
        <v>24055</v>
      </c>
      <c r="L412" s="462" t="s">
        <v>24065</v>
      </c>
      <c r="M412" s="61" t="s">
        <v>395</v>
      </c>
      <c r="N412" s="61" t="s">
        <v>108</v>
      </c>
      <c r="O412" s="185" t="s">
        <v>96</v>
      </c>
      <c r="P412" s="406">
        <v>42347</v>
      </c>
      <c r="Q412" s="61"/>
      <c r="R412" s="61" t="s">
        <v>18</v>
      </c>
      <c r="S412" s="61" t="s">
        <v>18</v>
      </c>
      <c r="T412" s="66"/>
      <c r="U412" s="61" t="s">
        <v>108</v>
      </c>
      <c r="V412" s="66"/>
      <c r="W412" s="61" t="s">
        <v>108</v>
      </c>
      <c r="X412" s="66" t="s">
        <v>14</v>
      </c>
      <c r="Y412" s="66">
        <v>42402</v>
      </c>
      <c r="Z412" s="197" t="s">
        <v>24061</v>
      </c>
      <c r="AA412" s="183" t="s">
        <v>179</v>
      </c>
      <c r="AB412" s="175"/>
      <c r="AC412" s="176"/>
      <c r="AD412" s="12"/>
      <c r="AE412" s="12"/>
      <c r="AF412" s="12"/>
      <c r="AG412" s="12"/>
      <c r="AH412" s="12"/>
      <c r="AI412" s="12"/>
      <c r="AJ412" s="12"/>
      <c r="AK412" s="12"/>
      <c r="AL412" s="12"/>
      <c r="AM412" s="12"/>
      <c r="AN412" s="12"/>
      <c r="AO412" s="12"/>
    </row>
    <row r="413" spans="1:41" ht="25.5" customHeight="1">
      <c r="A413" s="239" t="s">
        <v>24066</v>
      </c>
      <c r="B413" s="61" t="s">
        <v>89</v>
      </c>
      <c r="C413" s="66">
        <v>42331</v>
      </c>
      <c r="D413" s="66" t="s">
        <v>1027</v>
      </c>
      <c r="E413" s="185" t="s">
        <v>32</v>
      </c>
      <c r="F413" s="244" t="s">
        <v>106</v>
      </c>
      <c r="G413" s="184" t="s">
        <v>32</v>
      </c>
      <c r="H413" s="175"/>
      <c r="I413" s="61"/>
      <c r="J413" s="184"/>
      <c r="K413" s="330" t="s">
        <v>24068</v>
      </c>
      <c r="L413" s="61"/>
      <c r="M413" s="61"/>
      <c r="N413" s="61"/>
      <c r="O413" s="185"/>
      <c r="P413" s="406"/>
      <c r="Q413" s="61"/>
      <c r="R413" s="61" t="s">
        <v>18</v>
      </c>
      <c r="S413" s="61"/>
      <c r="T413" s="66"/>
      <c r="U413" s="61" t="s">
        <v>108</v>
      </c>
      <c r="V413" s="66"/>
      <c r="W413" s="61" t="s">
        <v>108</v>
      </c>
      <c r="X413" s="66"/>
      <c r="Y413" s="66">
        <v>42348</v>
      </c>
      <c r="Z413" s="197" t="s">
        <v>24069</v>
      </c>
      <c r="AA413" s="183"/>
      <c r="AB413" s="175"/>
      <c r="AC413" s="176"/>
      <c r="AD413" s="12"/>
      <c r="AE413" s="12"/>
      <c r="AF413" s="12"/>
      <c r="AG413" s="12"/>
      <c r="AH413" s="12"/>
      <c r="AI413" s="12"/>
      <c r="AJ413" s="12"/>
      <c r="AK413" s="12"/>
      <c r="AL413" s="12"/>
      <c r="AM413" s="12"/>
      <c r="AN413" s="12"/>
      <c r="AO413" s="12"/>
    </row>
    <row r="414" spans="1:41" ht="14.4">
      <c r="A414" s="239" t="s">
        <v>24072</v>
      </c>
      <c r="B414" s="61" t="s">
        <v>89</v>
      </c>
      <c r="C414" s="66" t="s">
        <v>24074</v>
      </c>
      <c r="D414" s="66" t="s">
        <v>1027</v>
      </c>
      <c r="E414" s="185" t="s">
        <v>196</v>
      </c>
      <c r="F414" s="244" t="s">
        <v>21600</v>
      </c>
      <c r="G414" s="184" t="s">
        <v>112</v>
      </c>
      <c r="H414" s="175"/>
      <c r="I414" s="61" t="s">
        <v>18</v>
      </c>
      <c r="J414" s="184" t="s">
        <v>18</v>
      </c>
      <c r="K414" s="330" t="s">
        <v>24075</v>
      </c>
      <c r="L414" s="61" t="s">
        <v>24076</v>
      </c>
      <c r="M414" s="61" t="s">
        <v>271</v>
      </c>
      <c r="N414" s="61" t="s">
        <v>24078</v>
      </c>
      <c r="O414" s="185" t="s">
        <v>116</v>
      </c>
      <c r="P414" s="406">
        <v>42340</v>
      </c>
      <c r="Q414" s="61"/>
      <c r="R414" s="61"/>
      <c r="S414" s="61"/>
      <c r="T414" s="66" t="s">
        <v>14</v>
      </c>
      <c r="U414" s="61" t="s">
        <v>108</v>
      </c>
      <c r="V414" s="66"/>
      <c r="W414" s="61" t="s">
        <v>108</v>
      </c>
      <c r="X414" s="66" t="s">
        <v>18</v>
      </c>
      <c r="Y414" s="66">
        <v>42340</v>
      </c>
      <c r="Z414" s="95"/>
      <c r="AA414" s="183"/>
      <c r="AB414" s="175"/>
      <c r="AC414" s="176"/>
      <c r="AD414" s="12"/>
      <c r="AE414" s="12"/>
      <c r="AF414" s="12"/>
      <c r="AG414" s="12"/>
      <c r="AH414" s="12"/>
      <c r="AI414" s="12"/>
      <c r="AJ414" s="12"/>
      <c r="AK414" s="12"/>
      <c r="AL414" s="12"/>
      <c r="AM414" s="12"/>
      <c r="AN414" s="12"/>
      <c r="AO414" s="12"/>
    </row>
    <row r="415" spans="1:41" ht="14.4">
      <c r="A415" s="239" t="s">
        <v>24079</v>
      </c>
      <c r="B415" s="61" t="s">
        <v>89</v>
      </c>
      <c r="C415" s="66">
        <v>42338</v>
      </c>
      <c r="D415" s="66" t="s">
        <v>1027</v>
      </c>
      <c r="E415" s="185" t="s">
        <v>196</v>
      </c>
      <c r="F415" s="244" t="s">
        <v>21600</v>
      </c>
      <c r="G415" s="184" t="s">
        <v>112</v>
      </c>
      <c r="H415" s="175"/>
      <c r="I415" s="61" t="s">
        <v>18</v>
      </c>
      <c r="J415" s="184" t="s">
        <v>18</v>
      </c>
      <c r="K415" s="330" t="s">
        <v>1544</v>
      </c>
      <c r="L415" s="61" t="s">
        <v>24080</v>
      </c>
      <c r="M415" s="61" t="s">
        <v>16</v>
      </c>
      <c r="N415" s="61" t="s">
        <v>24081</v>
      </c>
      <c r="O415" s="185" t="s">
        <v>116</v>
      </c>
      <c r="P415" s="406"/>
      <c r="Q415" s="61"/>
      <c r="R415" s="61"/>
      <c r="S415" s="61" t="s">
        <v>18</v>
      </c>
      <c r="T415" s="66"/>
      <c r="U415" s="61" t="s">
        <v>108</v>
      </c>
      <c r="V415" s="66"/>
      <c r="W415" s="61" t="s">
        <v>108</v>
      </c>
      <c r="X415" s="66"/>
      <c r="Y415" s="66"/>
      <c r="Z415" s="95"/>
      <c r="AA415" s="183"/>
      <c r="AB415" s="175"/>
      <c r="AC415" s="176"/>
      <c r="AD415" s="12"/>
      <c r="AE415" s="12"/>
      <c r="AF415" s="12"/>
      <c r="AG415" s="12"/>
      <c r="AH415" s="12"/>
      <c r="AI415" s="12"/>
      <c r="AJ415" s="12"/>
      <c r="AK415" s="12"/>
      <c r="AL415" s="12"/>
      <c r="AM415" s="12"/>
      <c r="AN415" s="12"/>
      <c r="AO415" s="12"/>
    </row>
    <row r="416" spans="1:41" ht="14.4">
      <c r="A416" s="239" t="s">
        <v>24082</v>
      </c>
      <c r="B416" s="61" t="s">
        <v>89</v>
      </c>
      <c r="C416" s="66">
        <v>42338</v>
      </c>
      <c r="D416" s="66" t="s">
        <v>1027</v>
      </c>
      <c r="E416" s="185" t="s">
        <v>196</v>
      </c>
      <c r="F416" s="244" t="s">
        <v>21600</v>
      </c>
      <c r="G416" s="184" t="s">
        <v>112</v>
      </c>
      <c r="H416" s="175"/>
      <c r="I416" s="61" t="s">
        <v>18</v>
      </c>
      <c r="J416" s="184"/>
      <c r="K416" s="330" t="s">
        <v>1760</v>
      </c>
      <c r="L416" s="61" t="s">
        <v>24083</v>
      </c>
      <c r="M416" s="61" t="s">
        <v>27</v>
      </c>
      <c r="N416" s="61">
        <v>7582015</v>
      </c>
      <c r="O416" s="185" t="s">
        <v>96</v>
      </c>
      <c r="P416" s="406">
        <v>42340</v>
      </c>
      <c r="Q416" s="61"/>
      <c r="R416" s="61"/>
      <c r="S416" s="61" t="s">
        <v>14</v>
      </c>
      <c r="T416" s="66" t="s">
        <v>14</v>
      </c>
      <c r="U416" s="61" t="s">
        <v>108</v>
      </c>
      <c r="V416" s="66"/>
      <c r="W416" s="61" t="s">
        <v>108</v>
      </c>
      <c r="X416" s="66" t="s">
        <v>18</v>
      </c>
      <c r="Y416" s="66">
        <v>42341</v>
      </c>
      <c r="Z416" s="95" t="s">
        <v>24084</v>
      </c>
      <c r="AA416" s="183"/>
      <c r="AB416" s="175"/>
      <c r="AC416" s="176"/>
      <c r="AD416" s="12"/>
      <c r="AE416" s="12"/>
      <c r="AF416" s="12"/>
      <c r="AG416" s="12"/>
      <c r="AH416" s="12"/>
      <c r="AI416" s="12"/>
      <c r="AJ416" s="12"/>
      <c r="AK416" s="12"/>
      <c r="AL416" s="12"/>
      <c r="AM416" s="12"/>
      <c r="AN416" s="12"/>
      <c r="AO416" s="12"/>
    </row>
    <row r="417" spans="1:41" ht="14.4">
      <c r="A417" s="239" t="s">
        <v>24085</v>
      </c>
      <c r="B417" s="61" t="s">
        <v>89</v>
      </c>
      <c r="C417" s="66">
        <v>42339</v>
      </c>
      <c r="D417" s="66" t="s">
        <v>90</v>
      </c>
      <c r="E417" s="185" t="s">
        <v>12</v>
      </c>
      <c r="F417" s="244" t="s">
        <v>21554</v>
      </c>
      <c r="G417" s="184" t="s">
        <v>12</v>
      </c>
      <c r="H417" s="175">
        <v>42353</v>
      </c>
      <c r="I417" s="61" t="s">
        <v>18</v>
      </c>
      <c r="J417" s="184" t="s">
        <v>18</v>
      </c>
      <c r="K417" s="330" t="s">
        <v>24086</v>
      </c>
      <c r="L417" s="61" t="s">
        <v>24087</v>
      </c>
      <c r="M417" s="61" t="s">
        <v>95</v>
      </c>
      <c r="N417" s="61" t="s">
        <v>24088</v>
      </c>
      <c r="O417" s="185" t="s">
        <v>17</v>
      </c>
      <c r="P417" s="406"/>
      <c r="Q417" s="61"/>
      <c r="R417" s="61"/>
      <c r="S417" s="61"/>
      <c r="T417" s="66"/>
      <c r="U417" s="61" t="s">
        <v>108</v>
      </c>
      <c r="V417" s="66"/>
      <c r="W417" s="61" t="s">
        <v>108</v>
      </c>
      <c r="X417" s="66" t="s">
        <v>18</v>
      </c>
      <c r="Y417" s="66">
        <v>42348</v>
      </c>
      <c r="Z417" s="95" t="s">
        <v>24089</v>
      </c>
      <c r="AA417" s="183"/>
      <c r="AB417" s="175" t="s">
        <v>18</v>
      </c>
      <c r="AC417" s="175" t="s">
        <v>18</v>
      </c>
      <c r="AD417" s="12"/>
      <c r="AE417" s="12"/>
      <c r="AF417" s="12"/>
      <c r="AG417" s="12"/>
      <c r="AH417" s="12"/>
      <c r="AI417" s="12"/>
      <c r="AJ417" s="12"/>
      <c r="AK417" s="12"/>
      <c r="AL417" s="12"/>
      <c r="AM417" s="12"/>
      <c r="AN417" s="12"/>
      <c r="AO417" s="12"/>
    </row>
    <row r="418" spans="1:41" ht="14.4">
      <c r="A418" s="239" t="s">
        <v>24090</v>
      </c>
      <c r="B418" s="61" t="s">
        <v>89</v>
      </c>
      <c r="C418" s="66">
        <v>42338</v>
      </c>
      <c r="D418" s="66" t="s">
        <v>1027</v>
      </c>
      <c r="E418" s="185" t="s">
        <v>30</v>
      </c>
      <c r="F418" s="244" t="s">
        <v>21554</v>
      </c>
      <c r="G418" s="184" t="s">
        <v>12</v>
      </c>
      <c r="H418" s="175">
        <v>42352</v>
      </c>
      <c r="I418" s="61" t="s">
        <v>18</v>
      </c>
      <c r="J418" s="184" t="s">
        <v>18</v>
      </c>
      <c r="K418" s="330" t="s">
        <v>302</v>
      </c>
      <c r="L418" s="61" t="s">
        <v>24091</v>
      </c>
      <c r="M418" s="61" t="s">
        <v>33</v>
      </c>
      <c r="N418" s="61" t="s">
        <v>24092</v>
      </c>
      <c r="O418" s="185" t="s">
        <v>17</v>
      </c>
      <c r="P418" s="406"/>
      <c r="Q418" s="61"/>
      <c r="R418" s="61"/>
      <c r="S418" s="61"/>
      <c r="T418" s="66"/>
      <c r="U418" s="61" t="s">
        <v>108</v>
      </c>
      <c r="V418" s="66"/>
      <c r="W418" s="61" t="s">
        <v>108</v>
      </c>
      <c r="X418" s="66" t="s">
        <v>18</v>
      </c>
      <c r="Y418" s="66">
        <v>42342</v>
      </c>
      <c r="Z418" s="95"/>
      <c r="AA418" s="183"/>
      <c r="AB418" s="175" t="s">
        <v>18</v>
      </c>
      <c r="AC418" s="175" t="s">
        <v>18</v>
      </c>
      <c r="AD418" s="12"/>
      <c r="AE418" s="12"/>
      <c r="AF418" s="12"/>
      <c r="AG418" s="12"/>
      <c r="AH418" s="12"/>
      <c r="AI418" s="12"/>
      <c r="AJ418" s="12"/>
      <c r="AK418" s="12"/>
      <c r="AL418" s="12"/>
      <c r="AM418" s="12"/>
      <c r="AN418" s="12"/>
      <c r="AO418" s="12"/>
    </row>
    <row r="419" spans="1:41" ht="14.4">
      <c r="A419" s="239" t="s">
        <v>24093</v>
      </c>
      <c r="B419" s="61" t="s">
        <v>89</v>
      </c>
      <c r="C419" s="66">
        <v>42340</v>
      </c>
      <c r="D419" s="66" t="s">
        <v>1027</v>
      </c>
      <c r="E419" s="185" t="s">
        <v>23</v>
      </c>
      <c r="F419" s="244" t="s">
        <v>21554</v>
      </c>
      <c r="G419" s="184" t="s">
        <v>23</v>
      </c>
      <c r="H419" s="175">
        <v>42340</v>
      </c>
      <c r="I419" s="61"/>
      <c r="J419" s="184" t="s">
        <v>18</v>
      </c>
      <c r="K419" s="330" t="s">
        <v>21966</v>
      </c>
      <c r="L419" s="61" t="s">
        <v>24094</v>
      </c>
      <c r="M419" s="61" t="s">
        <v>29</v>
      </c>
      <c r="N419" s="61" t="s">
        <v>24095</v>
      </c>
      <c r="O419" s="185" t="s">
        <v>17</v>
      </c>
      <c r="P419" s="406"/>
      <c r="Q419" s="61"/>
      <c r="R419" s="61"/>
      <c r="S419" s="61"/>
      <c r="T419" s="66"/>
      <c r="U419" s="61" t="s">
        <v>108</v>
      </c>
      <c r="V419" s="66"/>
      <c r="W419" s="61" t="s">
        <v>108</v>
      </c>
      <c r="X419" s="66" t="s">
        <v>18</v>
      </c>
      <c r="Y419" s="66">
        <v>42340</v>
      </c>
      <c r="Z419" s="95"/>
      <c r="AA419" s="183"/>
      <c r="AB419" s="175" t="s">
        <v>18</v>
      </c>
      <c r="AC419" s="175" t="s">
        <v>18</v>
      </c>
      <c r="AD419" s="12"/>
      <c r="AE419" s="12"/>
      <c r="AF419" s="12"/>
      <c r="AG419" s="12"/>
      <c r="AH419" s="12"/>
      <c r="AI419" s="12"/>
      <c r="AJ419" s="12"/>
      <c r="AK419" s="12"/>
      <c r="AL419" s="12"/>
      <c r="AM419" s="12"/>
      <c r="AN419" s="12"/>
      <c r="AO419" s="12"/>
    </row>
    <row r="420" spans="1:41" ht="14.4">
      <c r="A420" s="239" t="s">
        <v>24096</v>
      </c>
      <c r="B420" s="61" t="s">
        <v>89</v>
      </c>
      <c r="C420" s="66">
        <v>42340</v>
      </c>
      <c r="D420" s="66" t="s">
        <v>1027</v>
      </c>
      <c r="E420" s="185" t="s">
        <v>30</v>
      </c>
      <c r="F420" s="244" t="s">
        <v>21554</v>
      </c>
      <c r="G420" s="184" t="s">
        <v>30</v>
      </c>
      <c r="H420" s="175">
        <v>42354</v>
      </c>
      <c r="I420" s="61"/>
      <c r="J420" s="184"/>
      <c r="K420" s="330" t="s">
        <v>745</v>
      </c>
      <c r="L420" s="61" t="s">
        <v>2368</v>
      </c>
      <c r="M420" s="61" t="s">
        <v>436</v>
      </c>
      <c r="N420" s="61" t="s">
        <v>24097</v>
      </c>
      <c r="O420" s="185" t="s">
        <v>17</v>
      </c>
      <c r="P420" s="406"/>
      <c r="Q420" s="61"/>
      <c r="R420" s="61"/>
      <c r="S420" s="61"/>
      <c r="T420" s="66"/>
      <c r="U420" s="61" t="s">
        <v>108</v>
      </c>
      <c r="V420" s="66"/>
      <c r="W420" s="61" t="s">
        <v>108</v>
      </c>
      <c r="X420" s="66" t="s">
        <v>18</v>
      </c>
      <c r="Y420" s="66">
        <v>42348</v>
      </c>
      <c r="Z420" s="95" t="s">
        <v>24099</v>
      </c>
      <c r="AA420" s="183"/>
      <c r="AB420" s="175" t="s">
        <v>18</v>
      </c>
      <c r="AC420" s="175" t="s">
        <v>18</v>
      </c>
      <c r="AD420" s="12"/>
      <c r="AE420" s="12"/>
      <c r="AF420" s="12"/>
      <c r="AG420" s="12"/>
      <c r="AH420" s="12"/>
      <c r="AI420" s="12"/>
      <c r="AJ420" s="12"/>
      <c r="AK420" s="12"/>
      <c r="AL420" s="12"/>
      <c r="AM420" s="12"/>
      <c r="AN420" s="12"/>
      <c r="AO420" s="12"/>
    </row>
    <row r="421" spans="1:41" ht="14.4">
      <c r="A421" s="239" t="s">
        <v>24100</v>
      </c>
      <c r="B421" s="61" t="s">
        <v>89</v>
      </c>
      <c r="C421" s="66">
        <v>42340</v>
      </c>
      <c r="D421" s="66" t="s">
        <v>229</v>
      </c>
      <c r="E421" s="185" t="s">
        <v>43</v>
      </c>
      <c r="F421" s="244" t="s">
        <v>21554</v>
      </c>
      <c r="G421" s="184" t="s">
        <v>43</v>
      </c>
      <c r="H421" s="175">
        <v>42350</v>
      </c>
      <c r="I421" s="61" t="s">
        <v>18</v>
      </c>
      <c r="J421" s="184" t="s">
        <v>18</v>
      </c>
      <c r="K421" s="330" t="s">
        <v>24102</v>
      </c>
      <c r="L421" s="61"/>
      <c r="M421" s="61"/>
      <c r="N421" s="61" t="s">
        <v>24104</v>
      </c>
      <c r="O421" s="185" t="s">
        <v>17</v>
      </c>
      <c r="P421" s="406"/>
      <c r="Q421" s="61"/>
      <c r="R421" s="61"/>
      <c r="S421" s="61"/>
      <c r="T421" s="66"/>
      <c r="U421" s="61" t="s">
        <v>108</v>
      </c>
      <c r="V421" s="66"/>
      <c r="W421" s="61" t="s">
        <v>108</v>
      </c>
      <c r="X421" s="66" t="s">
        <v>18</v>
      </c>
      <c r="Y421" s="66">
        <v>42340</v>
      </c>
      <c r="Z421" s="95" t="s">
        <v>24105</v>
      </c>
      <c r="AA421" s="183" t="s">
        <v>24105</v>
      </c>
      <c r="AB421" s="175" t="s">
        <v>18</v>
      </c>
      <c r="AC421" s="175" t="s">
        <v>18</v>
      </c>
      <c r="AD421" s="12"/>
      <c r="AE421" s="12"/>
      <c r="AF421" s="12"/>
      <c r="AG421" s="12"/>
      <c r="AH421" s="12"/>
      <c r="AI421" s="12"/>
      <c r="AJ421" s="12"/>
      <c r="AK421" s="12"/>
      <c r="AL421" s="12"/>
      <c r="AM421" s="12"/>
      <c r="AN421" s="12"/>
      <c r="AO421" s="12"/>
    </row>
    <row r="422" spans="1:41" ht="14.4">
      <c r="A422" s="239" t="s">
        <v>24107</v>
      </c>
      <c r="B422" s="61" t="s">
        <v>89</v>
      </c>
      <c r="C422" s="66">
        <v>42340</v>
      </c>
      <c r="D422" s="66" t="s">
        <v>229</v>
      </c>
      <c r="E422" s="185" t="s">
        <v>43</v>
      </c>
      <c r="F422" s="244" t="s">
        <v>21554</v>
      </c>
      <c r="G422" s="184" t="s">
        <v>43</v>
      </c>
      <c r="H422" s="175">
        <v>42350</v>
      </c>
      <c r="I422" s="61" t="s">
        <v>18</v>
      </c>
      <c r="J422" s="184" t="s">
        <v>18</v>
      </c>
      <c r="K422" s="330" t="s">
        <v>24108</v>
      </c>
      <c r="L422" s="61"/>
      <c r="M422" s="61"/>
      <c r="N422" s="61" t="s">
        <v>24109</v>
      </c>
      <c r="O422" s="185" t="s">
        <v>17</v>
      </c>
      <c r="P422" s="406"/>
      <c r="Q422" s="61"/>
      <c r="R422" s="61"/>
      <c r="S422" s="61"/>
      <c r="T422" s="66"/>
      <c r="U422" s="61" t="s">
        <v>108</v>
      </c>
      <c r="V422" s="66"/>
      <c r="W422" s="61" t="s">
        <v>108</v>
      </c>
      <c r="X422" s="66" t="s">
        <v>18</v>
      </c>
      <c r="Y422" s="66">
        <v>42341</v>
      </c>
      <c r="Z422" s="95" t="s">
        <v>24110</v>
      </c>
      <c r="AA422" s="183" t="s">
        <v>24110</v>
      </c>
      <c r="AB422" s="175" t="s">
        <v>18</v>
      </c>
      <c r="AC422" s="175" t="s">
        <v>18</v>
      </c>
      <c r="AD422" s="12"/>
      <c r="AE422" s="12"/>
      <c r="AF422" s="12"/>
      <c r="AG422" s="12"/>
      <c r="AH422" s="12"/>
      <c r="AI422" s="12"/>
      <c r="AJ422" s="12"/>
      <c r="AK422" s="12"/>
      <c r="AL422" s="12"/>
      <c r="AM422" s="12"/>
      <c r="AN422" s="12"/>
      <c r="AO422" s="12"/>
    </row>
    <row r="423" spans="1:41" ht="26.5">
      <c r="A423" s="239" t="s">
        <v>24112</v>
      </c>
      <c r="B423" s="61" t="s">
        <v>89</v>
      </c>
      <c r="C423" s="66">
        <v>42340</v>
      </c>
      <c r="D423" s="66" t="s">
        <v>229</v>
      </c>
      <c r="E423" s="185" t="s">
        <v>43</v>
      </c>
      <c r="F423" s="244" t="s">
        <v>21554</v>
      </c>
      <c r="G423" s="184" t="s">
        <v>3794</v>
      </c>
      <c r="H423" s="175">
        <v>42350</v>
      </c>
      <c r="I423" s="61"/>
      <c r="J423" s="184"/>
      <c r="K423" s="330" t="s">
        <v>24113</v>
      </c>
      <c r="L423" s="61"/>
      <c r="M423" s="61" t="s">
        <v>13</v>
      </c>
      <c r="N423" s="61"/>
      <c r="O423" s="185"/>
      <c r="P423" s="406">
        <v>42341</v>
      </c>
      <c r="Q423" s="61"/>
      <c r="R423" s="61"/>
      <c r="S423" s="61"/>
      <c r="T423" s="66"/>
      <c r="U423" s="61" t="s">
        <v>108</v>
      </c>
      <c r="V423" s="66"/>
      <c r="W423" s="61" t="s">
        <v>108</v>
      </c>
      <c r="X423" s="66"/>
      <c r="Y423" s="66">
        <v>42352</v>
      </c>
      <c r="Z423" s="197" t="s">
        <v>24116</v>
      </c>
      <c r="AA423" s="183"/>
      <c r="AB423" s="175" t="s">
        <v>18</v>
      </c>
      <c r="AC423" s="175" t="s">
        <v>18</v>
      </c>
      <c r="AD423" s="12"/>
      <c r="AE423" s="12"/>
      <c r="AF423" s="12"/>
      <c r="AG423" s="12"/>
      <c r="AH423" s="12"/>
      <c r="AI423" s="12"/>
      <c r="AJ423" s="12"/>
      <c r="AK423" s="12"/>
      <c r="AL423" s="12"/>
      <c r="AM423" s="12"/>
      <c r="AN423" s="12"/>
      <c r="AO423" s="12"/>
    </row>
    <row r="424" spans="1:41" ht="39.75">
      <c r="A424" s="239" t="s">
        <v>24117</v>
      </c>
      <c r="B424" s="61" t="s">
        <v>89</v>
      </c>
      <c r="C424" s="66">
        <v>42341</v>
      </c>
      <c r="D424" s="66" t="s">
        <v>229</v>
      </c>
      <c r="E424" s="185" t="s">
        <v>43</v>
      </c>
      <c r="F424" s="244" t="s">
        <v>21554</v>
      </c>
      <c r="G424" s="184" t="s">
        <v>43</v>
      </c>
      <c r="H424" s="175">
        <v>42351</v>
      </c>
      <c r="I424" s="61" t="s">
        <v>18</v>
      </c>
      <c r="J424" s="184" t="s">
        <v>14</v>
      </c>
      <c r="K424" s="330" t="s">
        <v>24118</v>
      </c>
      <c r="L424" s="61" t="s">
        <v>24119</v>
      </c>
      <c r="M424" s="61"/>
      <c r="N424" s="61"/>
      <c r="O424" s="185"/>
      <c r="P424" s="406">
        <v>42341</v>
      </c>
      <c r="Q424" s="61"/>
      <c r="R424" s="61"/>
      <c r="S424" s="61"/>
      <c r="T424" s="66"/>
      <c r="U424" s="61" t="s">
        <v>108</v>
      </c>
      <c r="V424" s="66"/>
      <c r="W424" s="61" t="s">
        <v>108</v>
      </c>
      <c r="X424" s="66" t="s">
        <v>14</v>
      </c>
      <c r="Y424" s="66">
        <v>42341</v>
      </c>
      <c r="Z424" s="197" t="s">
        <v>24121</v>
      </c>
      <c r="AA424" s="183" t="s">
        <v>24122</v>
      </c>
      <c r="AB424" s="175" t="s">
        <v>18</v>
      </c>
      <c r="AC424" s="175" t="s">
        <v>18</v>
      </c>
      <c r="AD424" s="12"/>
      <c r="AE424" s="12"/>
      <c r="AF424" s="12"/>
      <c r="AG424" s="12"/>
      <c r="AH424" s="12"/>
      <c r="AI424" s="12"/>
      <c r="AJ424" s="12"/>
      <c r="AK424" s="12"/>
      <c r="AL424" s="12"/>
      <c r="AM424" s="12"/>
      <c r="AN424" s="12"/>
      <c r="AO424" s="12"/>
    </row>
    <row r="425" spans="1:41" ht="14.4">
      <c r="A425" s="239" t="s">
        <v>24123</v>
      </c>
      <c r="B425" s="61" t="s">
        <v>89</v>
      </c>
      <c r="C425" s="66">
        <v>42341</v>
      </c>
      <c r="D425" s="66" t="s">
        <v>1027</v>
      </c>
      <c r="E425" s="185" t="s">
        <v>21703</v>
      </c>
      <c r="F425" s="244" t="s">
        <v>92</v>
      </c>
      <c r="G425" s="184" t="s">
        <v>22611</v>
      </c>
      <c r="H425" s="175">
        <v>42341</v>
      </c>
      <c r="I425" s="61" t="s">
        <v>18</v>
      </c>
      <c r="J425" s="184" t="s">
        <v>18</v>
      </c>
      <c r="K425" s="330" t="s">
        <v>18748</v>
      </c>
      <c r="L425" s="61" t="s">
        <v>24125</v>
      </c>
      <c r="M425" s="61" t="s">
        <v>355</v>
      </c>
      <c r="N425" s="61" t="s">
        <v>108</v>
      </c>
      <c r="O425" s="185" t="s">
        <v>96</v>
      </c>
      <c r="P425" s="406" t="s">
        <v>108</v>
      </c>
      <c r="Q425" s="61" t="s">
        <v>108</v>
      </c>
      <c r="R425" s="61" t="s">
        <v>14</v>
      </c>
      <c r="S425" s="61" t="s">
        <v>108</v>
      </c>
      <c r="T425" s="66" t="s">
        <v>108</v>
      </c>
      <c r="U425" s="61" t="s">
        <v>108</v>
      </c>
      <c r="V425" s="66">
        <v>42341</v>
      </c>
      <c r="W425" s="61" t="s">
        <v>108</v>
      </c>
      <c r="X425" s="66" t="s">
        <v>18</v>
      </c>
      <c r="Y425" s="66">
        <v>42341</v>
      </c>
      <c r="Z425" s="95" t="s">
        <v>24126</v>
      </c>
      <c r="AA425" s="183" t="s">
        <v>97</v>
      </c>
      <c r="AB425" s="175"/>
      <c r="AC425" s="176"/>
      <c r="AD425" s="12"/>
      <c r="AE425" s="12"/>
      <c r="AF425" s="12"/>
      <c r="AG425" s="12"/>
      <c r="AH425" s="12"/>
      <c r="AI425" s="12"/>
      <c r="AJ425" s="12"/>
      <c r="AK425" s="12"/>
      <c r="AL425" s="12"/>
      <c r="AM425" s="12"/>
      <c r="AN425" s="12"/>
      <c r="AO425" s="12"/>
    </row>
    <row r="426" spans="1:41" ht="14.4">
      <c r="A426" s="239" t="s">
        <v>24129</v>
      </c>
      <c r="B426" s="61" t="s">
        <v>16891</v>
      </c>
      <c r="C426" s="66">
        <v>42341</v>
      </c>
      <c r="D426" s="66" t="s">
        <v>1027</v>
      </c>
      <c r="E426" s="185" t="s">
        <v>21703</v>
      </c>
      <c r="F426" s="244" t="s">
        <v>92</v>
      </c>
      <c r="G426" s="184" t="s">
        <v>22611</v>
      </c>
      <c r="H426" s="175">
        <v>42351</v>
      </c>
      <c r="I426" s="61" t="s">
        <v>18</v>
      </c>
      <c r="J426" s="184" t="s">
        <v>14</v>
      </c>
      <c r="K426" s="330" t="s">
        <v>18748</v>
      </c>
      <c r="L426" s="61" t="s">
        <v>24130</v>
      </c>
      <c r="M426" s="61"/>
      <c r="N426" s="61" t="s">
        <v>108</v>
      </c>
      <c r="O426" s="185" t="s">
        <v>96</v>
      </c>
      <c r="P426" s="406">
        <v>42341</v>
      </c>
      <c r="Q426" s="61" t="s">
        <v>108</v>
      </c>
      <c r="R426" s="61" t="s">
        <v>14</v>
      </c>
      <c r="S426" s="61" t="s">
        <v>108</v>
      </c>
      <c r="T426" s="66" t="s">
        <v>108</v>
      </c>
      <c r="U426" s="61" t="s">
        <v>108</v>
      </c>
      <c r="V426" s="66"/>
      <c r="W426" s="61" t="s">
        <v>108</v>
      </c>
      <c r="X426" s="66" t="s">
        <v>14</v>
      </c>
      <c r="Y426" s="66"/>
      <c r="Z426" s="95" t="s">
        <v>24131</v>
      </c>
      <c r="AA426" s="183"/>
      <c r="AB426" s="175"/>
      <c r="AC426" s="176"/>
      <c r="AD426" s="12"/>
      <c r="AE426" s="12"/>
      <c r="AF426" s="12"/>
      <c r="AG426" s="12"/>
      <c r="AH426" s="12"/>
      <c r="AI426" s="12"/>
      <c r="AJ426" s="12"/>
      <c r="AK426" s="12"/>
      <c r="AL426" s="12"/>
      <c r="AM426" s="12"/>
      <c r="AN426" s="12"/>
      <c r="AO426" s="12"/>
    </row>
    <row r="427" spans="1:41" ht="14.4">
      <c r="A427" s="239" t="s">
        <v>24133</v>
      </c>
      <c r="B427" s="61" t="s">
        <v>89</v>
      </c>
      <c r="C427" s="66">
        <v>42341</v>
      </c>
      <c r="D427" s="66" t="s">
        <v>1027</v>
      </c>
      <c r="E427" s="185" t="s">
        <v>21703</v>
      </c>
      <c r="F427" s="244" t="s">
        <v>92</v>
      </c>
      <c r="G427" s="184" t="s">
        <v>22611</v>
      </c>
      <c r="H427" s="175">
        <v>42341</v>
      </c>
      <c r="I427" s="61" t="s">
        <v>18</v>
      </c>
      <c r="J427" s="184" t="s">
        <v>18</v>
      </c>
      <c r="K427" s="330" t="s">
        <v>18748</v>
      </c>
      <c r="L427" s="61" t="s">
        <v>24134</v>
      </c>
      <c r="M427" s="61" t="s">
        <v>355</v>
      </c>
      <c r="N427" s="61" t="s">
        <v>108</v>
      </c>
      <c r="O427" s="185" t="s">
        <v>96</v>
      </c>
      <c r="P427" s="406" t="s">
        <v>108</v>
      </c>
      <c r="Q427" s="61" t="s">
        <v>108</v>
      </c>
      <c r="R427" s="61" t="s">
        <v>14</v>
      </c>
      <c r="S427" s="61" t="s">
        <v>108</v>
      </c>
      <c r="T427" s="66" t="s">
        <v>108</v>
      </c>
      <c r="U427" s="61" t="s">
        <v>108</v>
      </c>
      <c r="V427" s="66">
        <v>42341</v>
      </c>
      <c r="W427" s="61" t="s">
        <v>108</v>
      </c>
      <c r="X427" s="66" t="s">
        <v>18</v>
      </c>
      <c r="Y427" s="66">
        <v>42341</v>
      </c>
      <c r="Z427" s="95" t="s">
        <v>24126</v>
      </c>
      <c r="AA427" s="183" t="s">
        <v>97</v>
      </c>
      <c r="AB427" s="175"/>
      <c r="AC427" s="176"/>
      <c r="AD427" s="12"/>
      <c r="AE427" s="12"/>
      <c r="AF427" s="12"/>
      <c r="AG427" s="12"/>
      <c r="AH427" s="12"/>
      <c r="AI427" s="12"/>
      <c r="AJ427" s="12"/>
      <c r="AK427" s="12"/>
      <c r="AL427" s="12"/>
      <c r="AM427" s="12"/>
      <c r="AN427" s="12"/>
      <c r="AO427" s="12"/>
    </row>
    <row r="428" spans="1:41" ht="43.5" customHeight="1">
      <c r="A428" s="239" t="s">
        <v>24137</v>
      </c>
      <c r="B428" s="61" t="s">
        <v>89</v>
      </c>
      <c r="C428" s="66">
        <v>42341</v>
      </c>
      <c r="D428" s="66" t="s">
        <v>1027</v>
      </c>
      <c r="E428" s="185" t="s">
        <v>21703</v>
      </c>
      <c r="F428" s="244" t="s">
        <v>23210</v>
      </c>
      <c r="G428" s="184" t="s">
        <v>4612</v>
      </c>
      <c r="H428" s="175">
        <v>42349</v>
      </c>
      <c r="I428" s="61" t="s">
        <v>18</v>
      </c>
      <c r="J428" s="184" t="s">
        <v>18</v>
      </c>
      <c r="K428" s="330" t="s">
        <v>24055</v>
      </c>
      <c r="L428" s="61" t="s">
        <v>24139</v>
      </c>
      <c r="M428" s="61" t="s">
        <v>395</v>
      </c>
      <c r="N428" s="61" t="s">
        <v>108</v>
      </c>
      <c r="O428" s="185" t="s">
        <v>96</v>
      </c>
      <c r="P428" s="406">
        <v>42347</v>
      </c>
      <c r="Q428" s="61"/>
      <c r="R428" s="61" t="s">
        <v>18</v>
      </c>
      <c r="S428" s="61" t="s">
        <v>18</v>
      </c>
      <c r="T428" s="66"/>
      <c r="U428" s="61" t="s">
        <v>108</v>
      </c>
      <c r="V428" s="66"/>
      <c r="W428" s="61" t="s">
        <v>108</v>
      </c>
      <c r="X428" s="66" t="s">
        <v>14</v>
      </c>
      <c r="Y428" s="66">
        <v>42402</v>
      </c>
      <c r="Z428" s="197" t="s">
        <v>24061</v>
      </c>
      <c r="AA428" s="183" t="s">
        <v>179</v>
      </c>
      <c r="AB428" s="175"/>
      <c r="AC428" s="176"/>
      <c r="AD428" s="12"/>
      <c r="AE428" s="12"/>
      <c r="AF428" s="12"/>
      <c r="AG428" s="12"/>
      <c r="AH428" s="12"/>
      <c r="AI428" s="12"/>
      <c r="AJ428" s="12"/>
      <c r="AK428" s="12"/>
      <c r="AL428" s="12"/>
      <c r="AM428" s="12"/>
      <c r="AN428" s="12"/>
      <c r="AO428" s="12"/>
    </row>
    <row r="429" spans="1:41" ht="14.4">
      <c r="A429" s="239" t="s">
        <v>24140</v>
      </c>
      <c r="B429" s="61" t="s">
        <v>89</v>
      </c>
      <c r="C429" s="66">
        <v>42341</v>
      </c>
      <c r="D429" s="66" t="s">
        <v>1027</v>
      </c>
      <c r="E429" s="185" t="s">
        <v>21703</v>
      </c>
      <c r="F429" s="244" t="s">
        <v>8311</v>
      </c>
      <c r="G429" s="184" t="s">
        <v>9504</v>
      </c>
      <c r="H429" s="175">
        <v>42349</v>
      </c>
      <c r="I429" s="61"/>
      <c r="J429" s="184"/>
      <c r="K429" s="463" t="s">
        <v>24142</v>
      </c>
      <c r="L429" s="61" t="s">
        <v>24142</v>
      </c>
      <c r="M429" s="61" t="s">
        <v>249</v>
      </c>
      <c r="N429" s="61" t="s">
        <v>108</v>
      </c>
      <c r="O429" s="185" t="s">
        <v>96</v>
      </c>
      <c r="P429" s="406" t="s">
        <v>108</v>
      </c>
      <c r="Q429" s="61" t="s">
        <v>18</v>
      </c>
      <c r="R429" s="61" t="s">
        <v>18</v>
      </c>
      <c r="S429" s="61" t="s">
        <v>108</v>
      </c>
      <c r="T429" s="66" t="s">
        <v>108</v>
      </c>
      <c r="U429" s="61" t="s">
        <v>108</v>
      </c>
      <c r="V429" s="66">
        <v>42321</v>
      </c>
      <c r="W429" s="61" t="s">
        <v>108</v>
      </c>
      <c r="X429" s="66"/>
      <c r="Y429" s="66"/>
      <c r="Z429" s="95" t="s">
        <v>24145</v>
      </c>
      <c r="AA429" s="183" t="s">
        <v>97</v>
      </c>
      <c r="AB429" s="175"/>
      <c r="AC429" s="176"/>
      <c r="AD429" s="12"/>
      <c r="AE429" s="12"/>
      <c r="AF429" s="12"/>
      <c r="AG429" s="12"/>
      <c r="AH429" s="12"/>
      <c r="AI429" s="12"/>
      <c r="AJ429" s="12"/>
      <c r="AK429" s="12"/>
      <c r="AL429" s="12"/>
      <c r="AM429" s="12"/>
      <c r="AN429" s="12"/>
      <c r="AO429" s="12"/>
    </row>
    <row r="430" spans="1:41" ht="28.55" customHeight="1">
      <c r="A430" s="239" t="s">
        <v>24147</v>
      </c>
      <c r="B430" s="61" t="s">
        <v>89</v>
      </c>
      <c r="C430" s="66">
        <v>42341</v>
      </c>
      <c r="D430" s="66" t="s">
        <v>1027</v>
      </c>
      <c r="E430" s="185" t="s">
        <v>21703</v>
      </c>
      <c r="F430" s="244" t="s">
        <v>214</v>
      </c>
      <c r="G430" s="184" t="s">
        <v>3785</v>
      </c>
      <c r="H430" s="175">
        <v>42349</v>
      </c>
      <c r="I430" s="61" t="s">
        <v>18</v>
      </c>
      <c r="J430" s="184" t="s">
        <v>18</v>
      </c>
      <c r="K430" s="330" t="s">
        <v>24148</v>
      </c>
      <c r="L430" s="61" t="s">
        <v>24149</v>
      </c>
      <c r="M430" s="61" t="s">
        <v>266</v>
      </c>
      <c r="N430" s="61" t="s">
        <v>108</v>
      </c>
      <c r="O430" s="185" t="s">
        <v>96</v>
      </c>
      <c r="P430" s="406" t="s">
        <v>108</v>
      </c>
      <c r="Q430" s="61" t="s">
        <v>108</v>
      </c>
      <c r="R430" s="61" t="s">
        <v>14</v>
      </c>
      <c r="S430" s="61" t="s">
        <v>108</v>
      </c>
      <c r="T430" s="66" t="s">
        <v>108</v>
      </c>
      <c r="U430" s="61" t="s">
        <v>108</v>
      </c>
      <c r="V430" s="66">
        <v>42321</v>
      </c>
      <c r="W430" s="61" t="s">
        <v>108</v>
      </c>
      <c r="X430" s="66" t="s">
        <v>14</v>
      </c>
      <c r="Y430" s="66">
        <v>42342</v>
      </c>
      <c r="Z430" s="197" t="s">
        <v>24151</v>
      </c>
      <c r="AA430" s="183"/>
      <c r="AB430" s="175"/>
      <c r="AC430" s="176"/>
      <c r="AD430" s="12"/>
      <c r="AE430" s="12"/>
      <c r="AF430" s="12"/>
      <c r="AG430" s="12"/>
      <c r="AH430" s="12"/>
      <c r="AI430" s="12"/>
      <c r="AJ430" s="12"/>
      <c r="AK430" s="12"/>
      <c r="AL430" s="12"/>
      <c r="AM430" s="12"/>
      <c r="AN430" s="12"/>
      <c r="AO430" s="12"/>
    </row>
    <row r="431" spans="1:41" ht="43.5" customHeight="1">
      <c r="A431" s="239" t="s">
        <v>24153</v>
      </c>
      <c r="B431" s="61" t="s">
        <v>89</v>
      </c>
      <c r="C431" s="66">
        <v>42341</v>
      </c>
      <c r="D431" s="66" t="s">
        <v>1027</v>
      </c>
      <c r="E431" s="185" t="s">
        <v>21703</v>
      </c>
      <c r="F431" s="244" t="s">
        <v>23210</v>
      </c>
      <c r="G431" s="184" t="s">
        <v>5909</v>
      </c>
      <c r="H431" s="175">
        <v>42349</v>
      </c>
      <c r="I431" s="61" t="s">
        <v>18</v>
      </c>
      <c r="J431" s="184" t="s">
        <v>14</v>
      </c>
      <c r="K431" s="330" t="s">
        <v>7285</v>
      </c>
      <c r="L431" s="61" t="s">
        <v>24155</v>
      </c>
      <c r="M431" s="61" t="s">
        <v>395</v>
      </c>
      <c r="N431" s="61" t="s">
        <v>108</v>
      </c>
      <c r="O431" s="185" t="s">
        <v>96</v>
      </c>
      <c r="P431" s="406" t="s">
        <v>108</v>
      </c>
      <c r="Q431" s="61" t="s">
        <v>108</v>
      </c>
      <c r="R431" s="61" t="s">
        <v>108</v>
      </c>
      <c r="S431" s="61" t="s">
        <v>108</v>
      </c>
      <c r="T431" s="61" t="s">
        <v>108</v>
      </c>
      <c r="U431" s="61" t="s">
        <v>108</v>
      </c>
      <c r="V431" s="66" t="s">
        <v>108</v>
      </c>
      <c r="W431" s="61" t="s">
        <v>108</v>
      </c>
      <c r="X431" s="66" t="s">
        <v>18</v>
      </c>
      <c r="Y431" s="66">
        <v>42396</v>
      </c>
      <c r="Z431" s="197" t="s">
        <v>24158</v>
      </c>
      <c r="AA431" s="183" t="s">
        <v>97</v>
      </c>
      <c r="AB431" s="175"/>
      <c r="AC431" s="176"/>
      <c r="AD431" s="12"/>
      <c r="AE431" s="12"/>
      <c r="AF431" s="12"/>
      <c r="AG431" s="12"/>
      <c r="AH431" s="12"/>
      <c r="AI431" s="12"/>
      <c r="AJ431" s="12"/>
      <c r="AK431" s="12"/>
      <c r="AL431" s="12"/>
      <c r="AM431" s="12"/>
      <c r="AN431" s="12"/>
      <c r="AO431" s="12"/>
    </row>
    <row r="432" spans="1:41" ht="14.4">
      <c r="A432" s="239" t="s">
        <v>24160</v>
      </c>
      <c r="B432" s="61" t="s">
        <v>89</v>
      </c>
      <c r="C432" s="66">
        <v>42341</v>
      </c>
      <c r="D432" s="66" t="s">
        <v>1027</v>
      </c>
      <c r="E432" s="185" t="s">
        <v>21703</v>
      </c>
      <c r="F432" s="244" t="s">
        <v>23243</v>
      </c>
      <c r="G432" s="184" t="s">
        <v>23245</v>
      </c>
      <c r="H432" s="175">
        <v>42349</v>
      </c>
      <c r="I432" s="61" t="s">
        <v>18</v>
      </c>
      <c r="J432" s="184" t="s">
        <v>14</v>
      </c>
      <c r="K432" s="330" t="s">
        <v>24162</v>
      </c>
      <c r="L432" s="61" t="s">
        <v>24163</v>
      </c>
      <c r="M432" s="61" t="s">
        <v>1143</v>
      </c>
      <c r="N432" s="61" t="s">
        <v>108</v>
      </c>
      <c r="O432" s="185" t="s">
        <v>96</v>
      </c>
      <c r="P432" s="406" t="s">
        <v>108</v>
      </c>
      <c r="Q432" s="61" t="s">
        <v>18</v>
      </c>
      <c r="R432" s="61" t="s">
        <v>18</v>
      </c>
      <c r="S432" s="61" t="s">
        <v>108</v>
      </c>
      <c r="T432" s="66" t="s">
        <v>108</v>
      </c>
      <c r="U432" s="61" t="s">
        <v>108</v>
      </c>
      <c r="V432" s="66">
        <v>42351</v>
      </c>
      <c r="W432" s="61" t="s">
        <v>108</v>
      </c>
      <c r="X432" s="66" t="s">
        <v>14</v>
      </c>
      <c r="Y432" s="66">
        <v>42348</v>
      </c>
      <c r="Z432" s="95" t="s">
        <v>24164</v>
      </c>
      <c r="AA432" s="183" t="s">
        <v>23234</v>
      </c>
      <c r="AB432" s="175"/>
      <c r="AC432" s="176"/>
      <c r="AD432" s="12"/>
      <c r="AE432" s="12"/>
      <c r="AF432" s="12"/>
      <c r="AG432" s="12"/>
      <c r="AH432" s="12"/>
      <c r="AI432" s="12"/>
      <c r="AJ432" s="12"/>
      <c r="AK432" s="12"/>
      <c r="AL432" s="12"/>
      <c r="AM432" s="12"/>
      <c r="AN432" s="12"/>
      <c r="AO432" s="12"/>
    </row>
    <row r="433" spans="1:41" ht="14.4">
      <c r="A433" s="239" t="s">
        <v>24166</v>
      </c>
      <c r="B433" s="61" t="s">
        <v>89</v>
      </c>
      <c r="C433" s="66">
        <v>42341</v>
      </c>
      <c r="D433" s="66" t="s">
        <v>1027</v>
      </c>
      <c r="E433" s="185" t="s">
        <v>21703</v>
      </c>
      <c r="F433" s="244" t="s">
        <v>4252</v>
      </c>
      <c r="G433" s="184" t="s">
        <v>24167</v>
      </c>
      <c r="H433" s="175">
        <v>42349</v>
      </c>
      <c r="I433" s="61" t="s">
        <v>18</v>
      </c>
      <c r="J433" s="184" t="s">
        <v>14</v>
      </c>
      <c r="K433" s="330" t="s">
        <v>24168</v>
      </c>
      <c r="L433" s="61" t="s">
        <v>24170</v>
      </c>
      <c r="M433" s="61" t="s">
        <v>27</v>
      </c>
      <c r="N433" s="61" t="s">
        <v>108</v>
      </c>
      <c r="O433" s="185" t="s">
        <v>96</v>
      </c>
      <c r="P433" s="406" t="s">
        <v>108</v>
      </c>
      <c r="Q433" s="61" t="s">
        <v>108</v>
      </c>
      <c r="R433" s="61" t="s">
        <v>108</v>
      </c>
      <c r="S433" s="61" t="s">
        <v>108</v>
      </c>
      <c r="T433" s="66" t="s">
        <v>108</v>
      </c>
      <c r="U433" s="61" t="s">
        <v>108</v>
      </c>
      <c r="V433" s="66">
        <v>42351</v>
      </c>
      <c r="W433" s="61" t="s">
        <v>108</v>
      </c>
      <c r="X433" s="66" t="s">
        <v>108</v>
      </c>
      <c r="Y433" s="66">
        <v>42348</v>
      </c>
      <c r="Z433" s="95" t="s">
        <v>24172</v>
      </c>
      <c r="AA433" s="183" t="s">
        <v>3872</v>
      </c>
      <c r="AB433" s="175"/>
      <c r="AC433" s="176"/>
      <c r="AD433" s="12"/>
      <c r="AE433" s="12"/>
      <c r="AF433" s="12"/>
      <c r="AG433" s="12"/>
      <c r="AH433" s="12"/>
      <c r="AI433" s="12"/>
      <c r="AJ433" s="12"/>
      <c r="AK433" s="12"/>
      <c r="AL433" s="12"/>
      <c r="AM433" s="12"/>
      <c r="AN433" s="12"/>
      <c r="AO433" s="12"/>
    </row>
    <row r="434" spans="1:41" ht="14.4">
      <c r="A434" s="239" t="s">
        <v>24174</v>
      </c>
      <c r="B434" s="61" t="s">
        <v>89</v>
      </c>
      <c r="C434" s="66">
        <v>42341</v>
      </c>
      <c r="D434" s="66" t="s">
        <v>1027</v>
      </c>
      <c r="E434" s="185" t="s">
        <v>21703</v>
      </c>
      <c r="F434" s="244" t="s">
        <v>22409</v>
      </c>
      <c r="G434" s="184" t="s">
        <v>3794</v>
      </c>
      <c r="H434" s="175"/>
      <c r="I434" s="61"/>
      <c r="J434" s="184"/>
      <c r="K434" s="330" t="s">
        <v>23787</v>
      </c>
      <c r="L434" s="61" t="s">
        <v>23787</v>
      </c>
      <c r="M434" s="61"/>
      <c r="N434" s="61"/>
      <c r="O434" s="185" t="s">
        <v>96</v>
      </c>
      <c r="P434" s="406"/>
      <c r="Q434" s="61"/>
      <c r="R434" s="61"/>
      <c r="S434" s="61"/>
      <c r="T434" s="66"/>
      <c r="U434" s="61" t="s">
        <v>108</v>
      </c>
      <c r="V434" s="66"/>
      <c r="W434" s="61" t="s">
        <v>108</v>
      </c>
      <c r="X434" s="66"/>
      <c r="Y434" s="66"/>
      <c r="Z434" s="95"/>
      <c r="AA434" s="183"/>
      <c r="AB434" s="175"/>
      <c r="AC434" s="176"/>
      <c r="AD434" s="12"/>
      <c r="AE434" s="12"/>
      <c r="AF434" s="12"/>
      <c r="AG434" s="12"/>
      <c r="AH434" s="12"/>
      <c r="AI434" s="12"/>
      <c r="AJ434" s="12"/>
      <c r="AK434" s="12"/>
      <c r="AL434" s="12"/>
      <c r="AM434" s="12"/>
      <c r="AN434" s="12"/>
      <c r="AO434" s="12"/>
    </row>
    <row r="435" spans="1:41" ht="14.4">
      <c r="A435" s="239" t="s">
        <v>24176</v>
      </c>
      <c r="B435" s="61" t="s">
        <v>89</v>
      </c>
      <c r="C435" s="66">
        <v>42341</v>
      </c>
      <c r="D435" s="66" t="s">
        <v>1027</v>
      </c>
      <c r="E435" s="185" t="s">
        <v>23</v>
      </c>
      <c r="F435" s="244" t="s">
        <v>21554</v>
      </c>
      <c r="G435" s="184" t="s">
        <v>23</v>
      </c>
      <c r="H435" s="175"/>
      <c r="I435" s="61"/>
      <c r="J435" s="184"/>
      <c r="K435" s="330" t="s">
        <v>24177</v>
      </c>
      <c r="L435" s="330" t="s">
        <v>24177</v>
      </c>
      <c r="M435" s="61" t="s">
        <v>436</v>
      </c>
      <c r="N435" s="61" t="s">
        <v>24097</v>
      </c>
      <c r="O435" s="185" t="s">
        <v>17</v>
      </c>
      <c r="P435" s="406">
        <v>42341</v>
      </c>
      <c r="Q435" s="61"/>
      <c r="R435" s="61"/>
      <c r="S435" s="61"/>
      <c r="T435" s="66"/>
      <c r="U435" s="61" t="s">
        <v>108</v>
      </c>
      <c r="V435" s="66"/>
      <c r="W435" s="61" t="s">
        <v>108</v>
      </c>
      <c r="X435" s="66" t="s">
        <v>18</v>
      </c>
      <c r="Y435" s="66">
        <v>42348</v>
      </c>
      <c r="Z435" s="95" t="s">
        <v>24178</v>
      </c>
      <c r="AA435" s="183"/>
      <c r="AB435" s="175" t="s">
        <v>18</v>
      </c>
      <c r="AC435" s="175" t="s">
        <v>18</v>
      </c>
      <c r="AD435" s="12"/>
      <c r="AE435" s="12"/>
      <c r="AF435" s="12"/>
      <c r="AG435" s="12"/>
      <c r="AH435" s="12"/>
      <c r="AI435" s="12"/>
      <c r="AJ435" s="12"/>
      <c r="AK435" s="12"/>
      <c r="AL435" s="12"/>
      <c r="AM435" s="12"/>
      <c r="AN435" s="12"/>
      <c r="AO435" s="12"/>
    </row>
    <row r="436" spans="1:41" ht="14.4">
      <c r="A436" s="239" t="s">
        <v>24181</v>
      </c>
      <c r="B436" s="61" t="s">
        <v>89</v>
      </c>
      <c r="C436" s="66">
        <v>42341</v>
      </c>
      <c r="D436" s="66" t="s">
        <v>1027</v>
      </c>
      <c r="E436" s="185" t="s">
        <v>23</v>
      </c>
      <c r="F436" s="244" t="s">
        <v>21554</v>
      </c>
      <c r="G436" s="184" t="s">
        <v>30</v>
      </c>
      <c r="H436" s="175"/>
      <c r="I436" s="61"/>
      <c r="J436" s="184"/>
      <c r="K436" s="330" t="s">
        <v>745</v>
      </c>
      <c r="L436" s="61" t="s">
        <v>24182</v>
      </c>
      <c r="M436" s="61" t="s">
        <v>132</v>
      </c>
      <c r="N436" s="61" t="s">
        <v>24183</v>
      </c>
      <c r="O436" s="185"/>
      <c r="P436" s="406"/>
      <c r="Q436" s="61"/>
      <c r="R436" s="61"/>
      <c r="S436" s="61"/>
      <c r="T436" s="66"/>
      <c r="U436" s="61" t="s">
        <v>108</v>
      </c>
      <c r="V436" s="66"/>
      <c r="W436" s="61" t="s">
        <v>108</v>
      </c>
      <c r="X436" s="66" t="s">
        <v>14</v>
      </c>
      <c r="Y436" s="66">
        <v>42342</v>
      </c>
      <c r="Z436" s="95" t="s">
        <v>24185</v>
      </c>
      <c r="AA436" s="183"/>
      <c r="AB436" s="175" t="s">
        <v>18</v>
      </c>
      <c r="AC436" s="175" t="s">
        <v>18</v>
      </c>
      <c r="AD436" s="12"/>
      <c r="AE436" s="12"/>
      <c r="AF436" s="12"/>
      <c r="AG436" s="12"/>
      <c r="AH436" s="12"/>
      <c r="AI436" s="12"/>
      <c r="AJ436" s="12"/>
      <c r="AK436" s="12"/>
      <c r="AL436" s="12"/>
      <c r="AM436" s="12"/>
      <c r="AN436" s="12"/>
      <c r="AO436" s="12"/>
    </row>
    <row r="437" spans="1:41" ht="14.4">
      <c r="A437" s="239" t="s">
        <v>24186</v>
      </c>
      <c r="B437" s="61" t="s">
        <v>89</v>
      </c>
      <c r="C437" s="66">
        <v>42341</v>
      </c>
      <c r="D437" s="66" t="s">
        <v>1027</v>
      </c>
      <c r="E437" s="185" t="s">
        <v>30</v>
      </c>
      <c r="F437" s="244" t="s">
        <v>21554</v>
      </c>
      <c r="G437" s="184" t="s">
        <v>30</v>
      </c>
      <c r="H437" s="175"/>
      <c r="I437" s="61"/>
      <c r="J437" s="184"/>
      <c r="K437" s="330" t="s">
        <v>3842</v>
      </c>
      <c r="L437" s="61" t="s">
        <v>24188</v>
      </c>
      <c r="M437" s="61" t="s">
        <v>16</v>
      </c>
      <c r="N437" s="61" t="s">
        <v>1430</v>
      </c>
      <c r="O437" s="185" t="s">
        <v>17</v>
      </c>
      <c r="P437" s="406"/>
      <c r="Q437" s="61"/>
      <c r="R437" s="61"/>
      <c r="S437" s="61"/>
      <c r="T437" s="66"/>
      <c r="U437" s="61" t="s">
        <v>108</v>
      </c>
      <c r="V437" s="66"/>
      <c r="W437" s="61" t="s">
        <v>108</v>
      </c>
      <c r="X437" s="66" t="s">
        <v>14</v>
      </c>
      <c r="Y437" s="66">
        <v>42342</v>
      </c>
      <c r="Z437" s="95" t="s">
        <v>24189</v>
      </c>
      <c r="AA437" s="183"/>
      <c r="AB437" s="175" t="s">
        <v>18</v>
      </c>
      <c r="AC437" s="175" t="s">
        <v>18</v>
      </c>
      <c r="AD437" s="12"/>
      <c r="AE437" s="12"/>
      <c r="AF437" s="12"/>
      <c r="AG437" s="12"/>
      <c r="AH437" s="12"/>
      <c r="AI437" s="12"/>
      <c r="AJ437" s="12"/>
      <c r="AK437" s="12"/>
      <c r="AL437" s="12"/>
      <c r="AM437" s="12"/>
      <c r="AN437" s="12"/>
      <c r="AO437" s="12"/>
    </row>
    <row r="438" spans="1:41" ht="14.4">
      <c r="A438" s="239" t="s">
        <v>24190</v>
      </c>
      <c r="B438" s="61" t="s">
        <v>89</v>
      </c>
      <c r="C438" s="66">
        <v>42341</v>
      </c>
      <c r="D438" s="66" t="s">
        <v>1027</v>
      </c>
      <c r="E438" s="185" t="s">
        <v>30</v>
      </c>
      <c r="F438" s="244" t="s">
        <v>21554</v>
      </c>
      <c r="G438" s="184" t="s">
        <v>30</v>
      </c>
      <c r="H438" s="175"/>
      <c r="I438" s="61"/>
      <c r="J438" s="184"/>
      <c r="K438" s="330" t="s">
        <v>745</v>
      </c>
      <c r="L438" s="61" t="s">
        <v>24192</v>
      </c>
      <c r="M438" s="61" t="s">
        <v>132</v>
      </c>
      <c r="N438" s="61" t="s">
        <v>24193</v>
      </c>
      <c r="O438" s="185" t="s">
        <v>17</v>
      </c>
      <c r="P438" s="406"/>
      <c r="Q438" s="61"/>
      <c r="R438" s="61"/>
      <c r="S438" s="61"/>
      <c r="T438" s="66"/>
      <c r="U438" s="61" t="s">
        <v>108</v>
      </c>
      <c r="V438" s="66"/>
      <c r="W438" s="61" t="s">
        <v>108</v>
      </c>
      <c r="X438" s="66" t="s">
        <v>18</v>
      </c>
      <c r="Y438" s="66">
        <v>42342</v>
      </c>
      <c r="Z438" s="95" t="s">
        <v>24194</v>
      </c>
      <c r="AA438" s="183"/>
      <c r="AB438" s="175" t="s">
        <v>18</v>
      </c>
      <c r="AC438" s="175" t="s">
        <v>18</v>
      </c>
      <c r="AD438" s="12"/>
      <c r="AE438" s="12"/>
      <c r="AF438" s="12"/>
      <c r="AG438" s="12"/>
      <c r="AH438" s="12"/>
      <c r="AI438" s="12"/>
      <c r="AJ438" s="12"/>
      <c r="AK438" s="12"/>
      <c r="AL438" s="12"/>
      <c r="AM438" s="12"/>
      <c r="AN438" s="12"/>
      <c r="AO438" s="12"/>
    </row>
    <row r="439" spans="1:41" ht="14.4">
      <c r="A439" s="239" t="s">
        <v>24195</v>
      </c>
      <c r="B439" s="61" t="s">
        <v>89</v>
      </c>
      <c r="C439" s="66">
        <v>42342</v>
      </c>
      <c r="D439" s="66" t="s">
        <v>1027</v>
      </c>
      <c r="E439" s="185" t="s">
        <v>30</v>
      </c>
      <c r="F439" s="244" t="s">
        <v>21554</v>
      </c>
      <c r="G439" s="184" t="s">
        <v>30</v>
      </c>
      <c r="H439" s="175"/>
      <c r="I439" s="61"/>
      <c r="J439" s="184"/>
      <c r="K439" s="330" t="s">
        <v>302</v>
      </c>
      <c r="L439" s="61"/>
      <c r="M439" s="61" t="s">
        <v>33</v>
      </c>
      <c r="N439" s="61" t="s">
        <v>24197</v>
      </c>
      <c r="O439" s="185" t="s">
        <v>17</v>
      </c>
      <c r="P439" s="406"/>
      <c r="Q439" s="61"/>
      <c r="R439" s="61"/>
      <c r="S439" s="61"/>
      <c r="T439" s="66"/>
      <c r="U439" s="61" t="s">
        <v>108</v>
      </c>
      <c r="V439" s="66"/>
      <c r="W439" s="61" t="s">
        <v>108</v>
      </c>
      <c r="X439" s="66" t="s">
        <v>18</v>
      </c>
      <c r="Y439" s="66">
        <v>42342</v>
      </c>
      <c r="Z439" s="95" t="s">
        <v>24198</v>
      </c>
      <c r="AA439" s="183"/>
      <c r="AB439" s="175" t="s">
        <v>18</v>
      </c>
      <c r="AC439" s="175" t="s">
        <v>18</v>
      </c>
      <c r="AD439" s="12"/>
      <c r="AE439" s="12"/>
      <c r="AF439" s="12"/>
      <c r="AG439" s="12"/>
      <c r="AH439" s="12"/>
      <c r="AI439" s="12"/>
      <c r="AJ439" s="12"/>
      <c r="AK439" s="12"/>
      <c r="AL439" s="12"/>
      <c r="AM439" s="12"/>
      <c r="AN439" s="12"/>
      <c r="AO439" s="12"/>
    </row>
    <row r="440" spans="1:41" ht="14.4">
      <c r="A440" s="239" t="s">
        <v>24199</v>
      </c>
      <c r="B440" s="61" t="s">
        <v>89</v>
      </c>
      <c r="C440" s="66">
        <v>42342</v>
      </c>
      <c r="D440" s="66" t="s">
        <v>1027</v>
      </c>
      <c r="E440" s="185" t="s">
        <v>30</v>
      </c>
      <c r="F440" s="244" t="s">
        <v>21554</v>
      </c>
      <c r="G440" s="184" t="s">
        <v>30</v>
      </c>
      <c r="H440" s="175"/>
      <c r="I440" s="61"/>
      <c r="J440" s="184"/>
      <c r="K440" s="330" t="s">
        <v>745</v>
      </c>
      <c r="L440" s="61" t="s">
        <v>24201</v>
      </c>
      <c r="M440" s="61" t="s">
        <v>95</v>
      </c>
      <c r="N440" s="61" t="s">
        <v>24202</v>
      </c>
      <c r="O440" s="185" t="s">
        <v>17</v>
      </c>
      <c r="P440" s="406"/>
      <c r="Q440" s="61"/>
      <c r="R440" s="61"/>
      <c r="S440" s="61"/>
      <c r="T440" s="66"/>
      <c r="U440" s="61" t="s">
        <v>108</v>
      </c>
      <c r="V440" s="66"/>
      <c r="W440" s="61" t="s">
        <v>108</v>
      </c>
      <c r="X440" s="66" t="s">
        <v>18</v>
      </c>
      <c r="Y440" s="66">
        <v>42342</v>
      </c>
      <c r="Z440" s="95" t="s">
        <v>24198</v>
      </c>
      <c r="AA440" s="183"/>
      <c r="AB440" s="175" t="s">
        <v>18</v>
      </c>
      <c r="AC440" s="175" t="s">
        <v>18</v>
      </c>
      <c r="AD440" s="12"/>
      <c r="AE440" s="12"/>
      <c r="AF440" s="12"/>
      <c r="AG440" s="12"/>
      <c r="AH440" s="12"/>
      <c r="AI440" s="12"/>
      <c r="AJ440" s="12"/>
      <c r="AK440" s="12"/>
      <c r="AL440" s="12"/>
      <c r="AM440" s="12"/>
      <c r="AN440" s="12"/>
      <c r="AO440" s="12"/>
    </row>
    <row r="441" spans="1:41" ht="14.4">
      <c r="A441" s="239" t="s">
        <v>24204</v>
      </c>
      <c r="B441" s="61" t="s">
        <v>89</v>
      </c>
      <c r="C441" s="66">
        <v>42342</v>
      </c>
      <c r="D441" s="66" t="s">
        <v>1027</v>
      </c>
      <c r="E441" s="185" t="s">
        <v>30</v>
      </c>
      <c r="F441" s="244" t="s">
        <v>21554</v>
      </c>
      <c r="G441" s="184" t="s">
        <v>30</v>
      </c>
      <c r="H441" s="175"/>
      <c r="I441" s="61"/>
      <c r="J441" s="184"/>
      <c r="K441" s="330" t="s">
        <v>302</v>
      </c>
      <c r="L441" s="61" t="s">
        <v>22659</v>
      </c>
      <c r="M441" s="61" t="s">
        <v>22</v>
      </c>
      <c r="N441" s="61" t="s">
        <v>24206</v>
      </c>
      <c r="O441" s="185" t="s">
        <v>17</v>
      </c>
      <c r="P441" s="406"/>
      <c r="Q441" s="61"/>
      <c r="R441" s="61"/>
      <c r="S441" s="61"/>
      <c r="T441" s="66"/>
      <c r="U441" s="61" t="s">
        <v>108</v>
      </c>
      <c r="V441" s="66"/>
      <c r="W441" s="61" t="s">
        <v>108</v>
      </c>
      <c r="X441" s="66" t="s">
        <v>18</v>
      </c>
      <c r="Y441" s="66">
        <v>42342</v>
      </c>
      <c r="Z441" s="95" t="s">
        <v>24194</v>
      </c>
      <c r="AA441" s="183"/>
      <c r="AB441" s="175" t="s">
        <v>18</v>
      </c>
      <c r="AC441" s="175" t="s">
        <v>18</v>
      </c>
      <c r="AD441" s="12"/>
      <c r="AE441" s="12"/>
      <c r="AF441" s="12"/>
      <c r="AG441" s="12"/>
      <c r="AH441" s="12"/>
      <c r="AI441" s="12"/>
      <c r="AJ441" s="12"/>
      <c r="AK441" s="12"/>
      <c r="AL441" s="12"/>
      <c r="AM441" s="12"/>
      <c r="AN441" s="12"/>
      <c r="AO441" s="12"/>
    </row>
    <row r="442" spans="1:41" ht="14.4">
      <c r="A442" s="239" t="s">
        <v>24208</v>
      </c>
      <c r="B442" s="61" t="s">
        <v>89</v>
      </c>
      <c r="C442" s="66">
        <v>42333</v>
      </c>
      <c r="D442" s="66" t="s">
        <v>1027</v>
      </c>
      <c r="E442" s="185" t="s">
        <v>196</v>
      </c>
      <c r="F442" s="244" t="s">
        <v>21600</v>
      </c>
      <c r="G442" s="184" t="s">
        <v>112</v>
      </c>
      <c r="H442" s="175"/>
      <c r="I442" s="61" t="s">
        <v>18</v>
      </c>
      <c r="J442" s="184" t="s">
        <v>18</v>
      </c>
      <c r="K442" s="330" t="s">
        <v>7795</v>
      </c>
      <c r="L442" s="61" t="s">
        <v>24210</v>
      </c>
      <c r="M442" s="61" t="s">
        <v>114</v>
      </c>
      <c r="N442" s="61" t="s">
        <v>23961</v>
      </c>
      <c r="O442" s="185" t="s">
        <v>116</v>
      </c>
      <c r="P442" s="406"/>
      <c r="Q442" s="61"/>
      <c r="R442" s="61"/>
      <c r="S442" s="61"/>
      <c r="T442" s="66" t="s">
        <v>18</v>
      </c>
      <c r="U442" s="61" t="s">
        <v>108</v>
      </c>
      <c r="V442" s="66"/>
      <c r="W442" s="61" t="s">
        <v>108</v>
      </c>
      <c r="X442" s="66"/>
      <c r="Y442" s="66"/>
      <c r="Z442" s="95"/>
      <c r="AA442" s="183"/>
      <c r="AB442" s="175"/>
      <c r="AC442" s="176"/>
      <c r="AD442" s="12"/>
      <c r="AE442" s="12"/>
      <c r="AF442" s="12"/>
      <c r="AG442" s="12"/>
      <c r="AH442" s="12"/>
      <c r="AI442" s="12"/>
      <c r="AJ442" s="12"/>
      <c r="AK442" s="12"/>
      <c r="AL442" s="12"/>
      <c r="AM442" s="12"/>
      <c r="AN442" s="12"/>
      <c r="AO442" s="12"/>
    </row>
    <row r="443" spans="1:41" ht="14.4">
      <c r="A443" s="239" t="s">
        <v>24211</v>
      </c>
      <c r="B443" s="61" t="s">
        <v>89</v>
      </c>
      <c r="C443" s="66">
        <v>42342</v>
      </c>
      <c r="D443" s="66" t="s">
        <v>1027</v>
      </c>
      <c r="E443" s="185" t="s">
        <v>30</v>
      </c>
      <c r="F443" s="244" t="s">
        <v>21554</v>
      </c>
      <c r="G443" s="184" t="s">
        <v>30</v>
      </c>
      <c r="H443" s="175"/>
      <c r="I443" s="61"/>
      <c r="J443" s="184"/>
      <c r="K443" s="330" t="s">
        <v>24213</v>
      </c>
      <c r="L443" s="61" t="s">
        <v>24214</v>
      </c>
      <c r="M443" s="61" t="s">
        <v>172</v>
      </c>
      <c r="N443" s="61" t="s">
        <v>24215</v>
      </c>
      <c r="O443" s="185" t="s">
        <v>17</v>
      </c>
      <c r="P443" s="406"/>
      <c r="Q443" s="61"/>
      <c r="R443" s="61"/>
      <c r="S443" s="61"/>
      <c r="T443" s="66"/>
      <c r="U443" s="61" t="s">
        <v>108</v>
      </c>
      <c r="V443" s="66"/>
      <c r="W443" s="61" t="s">
        <v>108</v>
      </c>
      <c r="X443" s="66" t="s">
        <v>18</v>
      </c>
      <c r="Y443" s="66">
        <v>42342</v>
      </c>
      <c r="Z443" s="95" t="s">
        <v>24198</v>
      </c>
      <c r="AA443" s="183"/>
      <c r="AB443" s="175" t="s">
        <v>18</v>
      </c>
      <c r="AC443" s="175" t="s">
        <v>18</v>
      </c>
      <c r="AD443" s="12"/>
      <c r="AE443" s="12"/>
      <c r="AF443" s="12"/>
      <c r="AG443" s="12"/>
      <c r="AH443" s="12"/>
      <c r="AI443" s="12"/>
      <c r="AJ443" s="12"/>
      <c r="AK443" s="12"/>
      <c r="AL443" s="12"/>
      <c r="AM443" s="12"/>
      <c r="AN443" s="12"/>
      <c r="AO443" s="12"/>
    </row>
    <row r="444" spans="1:41" ht="39.75">
      <c r="A444" s="239" t="s">
        <v>24218</v>
      </c>
      <c r="B444" s="61" t="s">
        <v>89</v>
      </c>
      <c r="C444" s="66">
        <v>42341</v>
      </c>
      <c r="D444" s="66" t="s">
        <v>229</v>
      </c>
      <c r="E444" s="185" t="s">
        <v>43</v>
      </c>
      <c r="F444" s="244" t="s">
        <v>21554</v>
      </c>
      <c r="G444" s="184" t="s">
        <v>43</v>
      </c>
      <c r="H444" s="175">
        <v>42351</v>
      </c>
      <c r="I444" s="61" t="s">
        <v>18</v>
      </c>
      <c r="J444" s="184" t="s">
        <v>14</v>
      </c>
      <c r="K444" s="330" t="s">
        <v>24220</v>
      </c>
      <c r="L444" s="61" t="s">
        <v>24221</v>
      </c>
      <c r="M444" s="61"/>
      <c r="N444" s="61"/>
      <c r="O444" s="185"/>
      <c r="P444" s="406"/>
      <c r="Q444" s="61"/>
      <c r="R444" s="61"/>
      <c r="S444" s="61"/>
      <c r="T444" s="66"/>
      <c r="U444" s="61" t="s">
        <v>108</v>
      </c>
      <c r="V444" s="66"/>
      <c r="W444" s="61" t="s">
        <v>108</v>
      </c>
      <c r="X444" s="66" t="s">
        <v>14</v>
      </c>
      <c r="Y444" s="66">
        <v>42341</v>
      </c>
      <c r="Z444" s="197" t="s">
        <v>24222</v>
      </c>
      <c r="AA444" s="183" t="s">
        <v>24223</v>
      </c>
      <c r="AB444" s="175" t="s">
        <v>18</v>
      </c>
      <c r="AC444" s="175" t="s">
        <v>18</v>
      </c>
      <c r="AD444" s="12"/>
      <c r="AE444" s="12"/>
      <c r="AF444" s="12"/>
      <c r="AG444" s="12"/>
      <c r="AH444" s="12"/>
      <c r="AI444" s="12"/>
      <c r="AJ444" s="12"/>
      <c r="AK444" s="12"/>
      <c r="AL444" s="12"/>
      <c r="AM444" s="12"/>
      <c r="AN444" s="12"/>
      <c r="AO444" s="12"/>
    </row>
    <row r="445" spans="1:41" ht="14.4">
      <c r="A445" s="239" t="s">
        <v>24225</v>
      </c>
      <c r="B445" s="61" t="s">
        <v>89</v>
      </c>
      <c r="C445" s="66">
        <v>42342</v>
      </c>
      <c r="D445" s="66" t="s">
        <v>229</v>
      </c>
      <c r="E445" s="185" t="s">
        <v>30</v>
      </c>
      <c r="F445" s="244" t="s">
        <v>21554</v>
      </c>
      <c r="G445" s="184" t="s">
        <v>30</v>
      </c>
      <c r="H445" s="175"/>
      <c r="I445" s="61"/>
      <c r="J445" s="184"/>
      <c r="K445" s="330" t="s">
        <v>24226</v>
      </c>
      <c r="L445" s="61" t="s">
        <v>24227</v>
      </c>
      <c r="M445" s="61" t="s">
        <v>29</v>
      </c>
      <c r="N445" s="61" t="s">
        <v>24228</v>
      </c>
      <c r="O445" s="185" t="s">
        <v>17</v>
      </c>
      <c r="P445" s="406"/>
      <c r="Q445" s="61"/>
      <c r="R445" s="61"/>
      <c r="S445" s="61"/>
      <c r="T445" s="66"/>
      <c r="U445" s="61" t="s">
        <v>108</v>
      </c>
      <c r="V445" s="66"/>
      <c r="W445" s="61" t="s">
        <v>108</v>
      </c>
      <c r="X445" s="66" t="s">
        <v>18</v>
      </c>
      <c r="Y445" s="66">
        <v>42347</v>
      </c>
      <c r="Z445" s="95" t="s">
        <v>24229</v>
      </c>
      <c r="AA445" s="183"/>
      <c r="AB445" s="175" t="s">
        <v>18</v>
      </c>
      <c r="AC445" s="175" t="s">
        <v>18</v>
      </c>
      <c r="AD445" s="12"/>
      <c r="AE445" s="12"/>
      <c r="AF445" s="12"/>
      <c r="AG445" s="12"/>
      <c r="AH445" s="12"/>
      <c r="AI445" s="12"/>
      <c r="AJ445" s="12"/>
      <c r="AK445" s="12"/>
      <c r="AL445" s="12"/>
      <c r="AM445" s="12"/>
      <c r="AN445" s="12"/>
      <c r="AO445" s="12"/>
    </row>
    <row r="446" spans="1:41" ht="14.4">
      <c r="A446" s="239" t="s">
        <v>24230</v>
      </c>
      <c r="B446" s="61" t="s">
        <v>89</v>
      </c>
      <c r="C446" s="66">
        <v>42341</v>
      </c>
      <c r="D446" s="66" t="s">
        <v>1027</v>
      </c>
      <c r="E446" s="185" t="s">
        <v>21703</v>
      </c>
      <c r="F446" s="244" t="s">
        <v>23024</v>
      </c>
      <c r="G446" s="184" t="s">
        <v>20680</v>
      </c>
      <c r="H446" s="175">
        <v>42341</v>
      </c>
      <c r="I446" s="61" t="s">
        <v>18</v>
      </c>
      <c r="J446" s="184" t="s">
        <v>18</v>
      </c>
      <c r="K446" s="330" t="s">
        <v>18748</v>
      </c>
      <c r="L446" s="61" t="s">
        <v>24232</v>
      </c>
      <c r="M446" s="61" t="s">
        <v>137</v>
      </c>
      <c r="N446" s="61" t="s">
        <v>24233</v>
      </c>
      <c r="O446" s="185" t="s">
        <v>96</v>
      </c>
      <c r="P446" s="406" t="s">
        <v>108</v>
      </c>
      <c r="Q446" s="61" t="s">
        <v>18</v>
      </c>
      <c r="R446" s="61" t="s">
        <v>14</v>
      </c>
      <c r="S446" s="61" t="s">
        <v>108</v>
      </c>
      <c r="T446" s="66" t="s">
        <v>108</v>
      </c>
      <c r="U446" s="61" t="s">
        <v>108</v>
      </c>
      <c r="V446" s="66">
        <v>42341</v>
      </c>
      <c r="W446" s="61" t="s">
        <v>18</v>
      </c>
      <c r="X446" s="66" t="s">
        <v>18</v>
      </c>
      <c r="Y446" s="66">
        <v>42341</v>
      </c>
      <c r="Z446" s="95" t="s">
        <v>24234</v>
      </c>
      <c r="AA446" s="183" t="s">
        <v>97</v>
      </c>
      <c r="AB446" s="175"/>
      <c r="AC446" s="176"/>
      <c r="AD446" s="12"/>
      <c r="AE446" s="12"/>
      <c r="AF446" s="12"/>
      <c r="AG446" s="12"/>
      <c r="AH446" s="12"/>
      <c r="AI446" s="12"/>
      <c r="AJ446" s="12"/>
      <c r="AK446" s="12"/>
      <c r="AL446" s="12"/>
      <c r="AM446" s="12"/>
      <c r="AN446" s="12"/>
      <c r="AO446" s="12"/>
    </row>
    <row r="447" spans="1:41" ht="14.4">
      <c r="A447" s="239" t="s">
        <v>24235</v>
      </c>
      <c r="B447" s="61" t="s">
        <v>89</v>
      </c>
      <c r="C447" s="66">
        <v>42342</v>
      </c>
      <c r="D447" s="66" t="s">
        <v>1027</v>
      </c>
      <c r="E447" s="185" t="s">
        <v>21703</v>
      </c>
      <c r="F447" s="244" t="s">
        <v>23024</v>
      </c>
      <c r="G447" s="184" t="s">
        <v>20680</v>
      </c>
      <c r="H447" s="175">
        <v>42341</v>
      </c>
      <c r="I447" s="61" t="s">
        <v>18</v>
      </c>
      <c r="J447" s="184" t="s">
        <v>14</v>
      </c>
      <c r="K447" s="330" t="s">
        <v>18748</v>
      </c>
      <c r="L447" s="61" t="s">
        <v>24236</v>
      </c>
      <c r="M447" s="61"/>
      <c r="N447" s="61" t="s">
        <v>108</v>
      </c>
      <c r="O447" s="185" t="s">
        <v>96</v>
      </c>
      <c r="P447" s="406" t="s">
        <v>108</v>
      </c>
      <c r="Q447" s="61" t="s">
        <v>108</v>
      </c>
      <c r="R447" s="61" t="s">
        <v>14</v>
      </c>
      <c r="S447" s="61" t="s">
        <v>108</v>
      </c>
      <c r="T447" s="66" t="s">
        <v>108</v>
      </c>
      <c r="U447" s="61" t="s">
        <v>108</v>
      </c>
      <c r="V447" s="66">
        <v>42342</v>
      </c>
      <c r="W447" s="61" t="s">
        <v>108</v>
      </c>
      <c r="X447" s="66" t="s">
        <v>108</v>
      </c>
      <c r="Y447" s="66">
        <v>42342</v>
      </c>
      <c r="Z447" s="95" t="s">
        <v>24237</v>
      </c>
      <c r="AA447" s="183" t="s">
        <v>3872</v>
      </c>
      <c r="AB447" s="175"/>
      <c r="AC447" s="176"/>
      <c r="AD447" s="12"/>
      <c r="AE447" s="12"/>
      <c r="AF447" s="12"/>
      <c r="AG447" s="12"/>
      <c r="AH447" s="12"/>
      <c r="AI447" s="12"/>
      <c r="AJ447" s="12"/>
      <c r="AK447" s="12"/>
      <c r="AL447" s="12"/>
      <c r="AM447" s="12"/>
      <c r="AN447" s="12"/>
      <c r="AO447" s="12"/>
    </row>
    <row r="448" spans="1:41" ht="28.55" customHeight="1">
      <c r="A448" s="239" t="s">
        <v>24239</v>
      </c>
      <c r="B448" s="61" t="s">
        <v>89</v>
      </c>
      <c r="C448" s="66">
        <v>42342</v>
      </c>
      <c r="D448" s="66" t="s">
        <v>1027</v>
      </c>
      <c r="E448" s="185" t="s">
        <v>21703</v>
      </c>
      <c r="F448" s="244" t="s">
        <v>24240</v>
      </c>
      <c r="G448" s="184" t="s">
        <v>22219</v>
      </c>
      <c r="H448" s="175">
        <v>42356</v>
      </c>
      <c r="I448" s="61" t="s">
        <v>18</v>
      </c>
      <c r="J448" s="184" t="s">
        <v>18</v>
      </c>
      <c r="K448" s="330" t="s">
        <v>24241</v>
      </c>
      <c r="L448" s="61" t="s">
        <v>24242</v>
      </c>
      <c r="M448" s="61" t="s">
        <v>44</v>
      </c>
      <c r="N448" s="61" t="s">
        <v>108</v>
      </c>
      <c r="O448" s="185" t="s">
        <v>96</v>
      </c>
      <c r="P448" s="406" t="s">
        <v>108</v>
      </c>
      <c r="Q448" s="61" t="s">
        <v>18</v>
      </c>
      <c r="R448" s="61" t="s">
        <v>18</v>
      </c>
      <c r="S448" s="61" t="s">
        <v>108</v>
      </c>
      <c r="T448" s="66" t="s">
        <v>108</v>
      </c>
      <c r="U448" s="61" t="s">
        <v>108</v>
      </c>
      <c r="V448" s="66">
        <v>42352</v>
      </c>
      <c r="W448" s="61" t="s">
        <v>108</v>
      </c>
      <c r="X448" s="66" t="s">
        <v>18</v>
      </c>
      <c r="Y448" s="66">
        <v>42354</v>
      </c>
      <c r="Z448" s="197" t="s">
        <v>24244</v>
      </c>
      <c r="AA448" s="183" t="s">
        <v>97</v>
      </c>
      <c r="AB448" s="175"/>
      <c r="AC448" s="176"/>
      <c r="AD448" s="12"/>
      <c r="AE448" s="12"/>
      <c r="AF448" s="12"/>
      <c r="AG448" s="12"/>
      <c r="AH448" s="12"/>
      <c r="AI448" s="12"/>
      <c r="AJ448" s="12"/>
      <c r="AK448" s="12"/>
      <c r="AL448" s="12"/>
      <c r="AM448" s="12"/>
      <c r="AN448" s="12"/>
      <c r="AO448" s="12"/>
    </row>
    <row r="449" spans="1:41" ht="20.3" customHeight="1">
      <c r="A449" s="239" t="s">
        <v>24245</v>
      </c>
      <c r="B449" s="61" t="s">
        <v>7094</v>
      </c>
      <c r="C449" s="66">
        <v>42345</v>
      </c>
      <c r="D449" s="66" t="s">
        <v>1027</v>
      </c>
      <c r="E449" s="185" t="s">
        <v>21703</v>
      </c>
      <c r="F449" s="244" t="s">
        <v>106</v>
      </c>
      <c r="G449" s="184" t="s">
        <v>5818</v>
      </c>
      <c r="H449" s="175">
        <v>42355</v>
      </c>
      <c r="I449" s="61"/>
      <c r="J449" s="184"/>
      <c r="K449" s="330" t="s">
        <v>24246</v>
      </c>
      <c r="L449" s="61" t="s">
        <v>24248</v>
      </c>
      <c r="M449" s="61" t="s">
        <v>395</v>
      </c>
      <c r="N449" s="61" t="s">
        <v>108</v>
      </c>
      <c r="O449" s="185" t="s">
        <v>96</v>
      </c>
      <c r="P449" s="406"/>
      <c r="Q449" s="61"/>
      <c r="R449" s="61"/>
      <c r="S449" s="61"/>
      <c r="T449" s="66"/>
      <c r="U449" s="61" t="s">
        <v>108</v>
      </c>
      <c r="V449" s="66"/>
      <c r="W449" s="61" t="s">
        <v>108</v>
      </c>
      <c r="X449" s="66"/>
      <c r="Y449" s="66"/>
      <c r="Z449" s="95" t="s">
        <v>24249</v>
      </c>
      <c r="AA449" s="183"/>
      <c r="AB449" s="175"/>
      <c r="AC449" s="176"/>
      <c r="AD449" s="12"/>
      <c r="AE449" s="12"/>
      <c r="AF449" s="12"/>
      <c r="AG449" s="12"/>
      <c r="AH449" s="12"/>
      <c r="AI449" s="12"/>
      <c r="AJ449" s="12"/>
      <c r="AK449" s="12"/>
      <c r="AL449" s="12"/>
      <c r="AM449" s="12"/>
      <c r="AN449" s="12"/>
      <c r="AO449" s="12"/>
    </row>
    <row r="450" spans="1:41" ht="14.4">
      <c r="A450" s="239" t="s">
        <v>24250</v>
      </c>
      <c r="B450" s="61" t="s">
        <v>16891</v>
      </c>
      <c r="C450" s="66">
        <v>42345</v>
      </c>
      <c r="D450" s="66" t="s">
        <v>1027</v>
      </c>
      <c r="E450" s="185" t="s">
        <v>21703</v>
      </c>
      <c r="F450" s="244" t="s">
        <v>22707</v>
      </c>
      <c r="G450" s="184" t="s">
        <v>20678</v>
      </c>
      <c r="H450" s="175">
        <v>42355</v>
      </c>
      <c r="I450" s="61"/>
      <c r="J450" s="184"/>
      <c r="K450" s="330" t="s">
        <v>302</v>
      </c>
      <c r="L450" s="61" t="s">
        <v>24252</v>
      </c>
      <c r="M450" s="61"/>
      <c r="N450" s="61" t="s">
        <v>108</v>
      </c>
      <c r="O450" s="185" t="s">
        <v>96</v>
      </c>
      <c r="P450" s="406"/>
      <c r="Q450" s="61"/>
      <c r="R450" s="61"/>
      <c r="S450" s="61"/>
      <c r="T450" s="66"/>
      <c r="U450" s="61" t="s">
        <v>108</v>
      </c>
      <c r="V450" s="66"/>
      <c r="W450" s="61" t="s">
        <v>108</v>
      </c>
      <c r="X450" s="66"/>
      <c r="Y450" s="66"/>
      <c r="Z450" s="95" t="s">
        <v>24254</v>
      </c>
      <c r="AA450" s="183"/>
      <c r="AB450" s="175"/>
      <c r="AC450" s="176"/>
      <c r="AD450" s="12"/>
      <c r="AE450" s="12"/>
      <c r="AF450" s="12"/>
      <c r="AG450" s="12"/>
      <c r="AH450" s="12"/>
      <c r="AI450" s="12"/>
      <c r="AJ450" s="12"/>
      <c r="AK450" s="12"/>
      <c r="AL450" s="12"/>
      <c r="AM450" s="12"/>
      <c r="AN450" s="12"/>
      <c r="AO450" s="12"/>
    </row>
    <row r="451" spans="1:41" ht="14.4">
      <c r="A451" s="239" t="s">
        <v>24255</v>
      </c>
      <c r="B451" s="61" t="s">
        <v>16891</v>
      </c>
      <c r="C451" s="66">
        <v>42345</v>
      </c>
      <c r="D451" s="66" t="s">
        <v>1027</v>
      </c>
      <c r="E451" s="185" t="s">
        <v>21703</v>
      </c>
      <c r="F451" s="244" t="s">
        <v>22707</v>
      </c>
      <c r="G451" s="184" t="s">
        <v>20678</v>
      </c>
      <c r="H451" s="175">
        <v>42355</v>
      </c>
      <c r="I451" s="61" t="s">
        <v>18</v>
      </c>
      <c r="J451" s="184" t="s">
        <v>18</v>
      </c>
      <c r="K451" s="330" t="s">
        <v>24256</v>
      </c>
      <c r="L451" s="61" t="s">
        <v>24257</v>
      </c>
      <c r="M451" s="61"/>
      <c r="N451" s="61" t="s">
        <v>108</v>
      </c>
      <c r="O451" s="185" t="s">
        <v>96</v>
      </c>
      <c r="P451" s="406">
        <v>42341</v>
      </c>
      <c r="Q451" s="61" t="s">
        <v>18</v>
      </c>
      <c r="R451" s="61" t="s">
        <v>14</v>
      </c>
      <c r="S451" s="61" t="s">
        <v>18</v>
      </c>
      <c r="T451" s="66">
        <v>42341</v>
      </c>
      <c r="U451" s="204">
        <v>42341</v>
      </c>
      <c r="V451" s="66"/>
      <c r="W451" s="61" t="s">
        <v>108</v>
      </c>
      <c r="X451" s="66"/>
      <c r="Y451" s="66"/>
      <c r="Z451" s="195" t="s">
        <v>24259</v>
      </c>
      <c r="AA451" s="183"/>
      <c r="AB451" s="175"/>
      <c r="AC451" s="176"/>
      <c r="AD451" s="12"/>
      <c r="AE451" s="12"/>
      <c r="AF451" s="12"/>
      <c r="AG451" s="12"/>
      <c r="AH451" s="12"/>
      <c r="AI451" s="12"/>
      <c r="AJ451" s="12"/>
      <c r="AK451" s="12"/>
      <c r="AL451" s="12"/>
      <c r="AM451" s="12"/>
      <c r="AN451" s="12"/>
      <c r="AO451" s="12"/>
    </row>
    <row r="452" spans="1:41" ht="14.4">
      <c r="A452" s="239" t="s">
        <v>24260</v>
      </c>
      <c r="B452" s="61" t="s">
        <v>89</v>
      </c>
      <c r="C452" s="66">
        <v>42345</v>
      </c>
      <c r="D452" s="66" t="s">
        <v>1027</v>
      </c>
      <c r="E452" s="185" t="s">
        <v>21703</v>
      </c>
      <c r="F452" s="244" t="s">
        <v>23710</v>
      </c>
      <c r="G452" s="184" t="s">
        <v>5764</v>
      </c>
      <c r="H452" s="175">
        <v>42345</v>
      </c>
      <c r="I452" s="61" t="s">
        <v>18</v>
      </c>
      <c r="J452" s="184" t="s">
        <v>14</v>
      </c>
      <c r="K452" s="330" t="s">
        <v>329</v>
      </c>
      <c r="L452" s="61" t="s">
        <v>24262</v>
      </c>
      <c r="M452" s="61"/>
      <c r="N452" s="61"/>
      <c r="O452" s="185" t="s">
        <v>96</v>
      </c>
      <c r="P452" s="406" t="s">
        <v>108</v>
      </c>
      <c r="Q452" s="61" t="s">
        <v>108</v>
      </c>
      <c r="R452" s="61" t="s">
        <v>108</v>
      </c>
      <c r="S452" s="61" t="s">
        <v>108</v>
      </c>
      <c r="T452" s="66" t="s">
        <v>108</v>
      </c>
      <c r="U452" s="61" t="s">
        <v>108</v>
      </c>
      <c r="V452" s="66">
        <v>42345</v>
      </c>
      <c r="W452" s="61" t="s">
        <v>108</v>
      </c>
      <c r="X452" s="66" t="s">
        <v>14</v>
      </c>
      <c r="Y452" s="66">
        <v>42345</v>
      </c>
      <c r="Z452" s="95" t="s">
        <v>24263</v>
      </c>
      <c r="AA452" s="183" t="s">
        <v>3872</v>
      </c>
      <c r="AB452" s="175"/>
      <c r="AC452" s="176"/>
      <c r="AD452" s="12"/>
      <c r="AE452" s="12"/>
      <c r="AF452" s="12"/>
      <c r="AG452" s="12"/>
      <c r="AH452" s="12"/>
      <c r="AI452" s="12"/>
      <c r="AJ452" s="12"/>
      <c r="AK452" s="12"/>
      <c r="AL452" s="12"/>
      <c r="AM452" s="12"/>
      <c r="AN452" s="12"/>
      <c r="AO452" s="12"/>
    </row>
    <row r="453" spans="1:41" ht="14.4">
      <c r="A453" s="239" t="s">
        <v>24264</v>
      </c>
      <c r="B453" s="61" t="s">
        <v>89</v>
      </c>
      <c r="C453" s="66">
        <v>42345</v>
      </c>
      <c r="D453" s="66" t="s">
        <v>1027</v>
      </c>
      <c r="E453" s="185" t="s">
        <v>21703</v>
      </c>
      <c r="F453" s="244" t="s">
        <v>92</v>
      </c>
      <c r="G453" s="184" t="s">
        <v>22611</v>
      </c>
      <c r="H453" s="175">
        <v>42355</v>
      </c>
      <c r="I453" s="61" t="s">
        <v>18</v>
      </c>
      <c r="J453" s="184" t="s">
        <v>18</v>
      </c>
      <c r="K453" s="330" t="s">
        <v>24266</v>
      </c>
      <c r="L453" s="61" t="s">
        <v>24267</v>
      </c>
      <c r="M453" s="61"/>
      <c r="N453" s="61" t="s">
        <v>108</v>
      </c>
      <c r="O453" s="185" t="s">
        <v>96</v>
      </c>
      <c r="P453" s="406" t="s">
        <v>108</v>
      </c>
      <c r="Q453" s="61" t="s">
        <v>18</v>
      </c>
      <c r="R453" s="61" t="s">
        <v>14</v>
      </c>
      <c r="S453" s="61" t="s">
        <v>14</v>
      </c>
      <c r="T453" s="66" t="s">
        <v>108</v>
      </c>
      <c r="U453" s="61" t="s">
        <v>108</v>
      </c>
      <c r="V453" s="66">
        <v>42346</v>
      </c>
      <c r="W453" s="61" t="s">
        <v>108</v>
      </c>
      <c r="X453" s="66" t="s">
        <v>18</v>
      </c>
      <c r="Y453" s="66">
        <v>42346</v>
      </c>
      <c r="Z453" s="95" t="s">
        <v>24270</v>
      </c>
      <c r="AA453" s="183" t="s">
        <v>97</v>
      </c>
      <c r="AB453" s="175"/>
      <c r="AC453" s="176"/>
      <c r="AD453" s="12"/>
      <c r="AE453" s="12"/>
      <c r="AF453" s="12"/>
      <c r="AG453" s="12"/>
      <c r="AH453" s="12"/>
      <c r="AI453" s="12"/>
      <c r="AJ453" s="12"/>
      <c r="AK453" s="12"/>
      <c r="AL453" s="12"/>
      <c r="AM453" s="12"/>
      <c r="AN453" s="12"/>
      <c r="AO453" s="12"/>
    </row>
    <row r="454" spans="1:41" ht="14.4">
      <c r="A454" s="239" t="s">
        <v>24272</v>
      </c>
      <c r="B454" s="61" t="s">
        <v>89</v>
      </c>
      <c r="C454" s="66" t="s">
        <v>24273</v>
      </c>
      <c r="D454" s="66" t="s">
        <v>1027</v>
      </c>
      <c r="E454" s="185" t="s">
        <v>21703</v>
      </c>
      <c r="F454" s="244" t="s">
        <v>92</v>
      </c>
      <c r="G454" s="184" t="s">
        <v>22611</v>
      </c>
      <c r="H454" s="175">
        <v>42355</v>
      </c>
      <c r="I454" s="61" t="s">
        <v>18</v>
      </c>
      <c r="J454" s="184" t="s">
        <v>18</v>
      </c>
      <c r="K454" s="330" t="s">
        <v>24274</v>
      </c>
      <c r="L454" s="61" t="s">
        <v>24275</v>
      </c>
      <c r="M454" s="61"/>
      <c r="N454" s="61" t="s">
        <v>108</v>
      </c>
      <c r="O454" s="185" t="s">
        <v>96</v>
      </c>
      <c r="P454" s="406" t="s">
        <v>108</v>
      </c>
      <c r="Q454" s="61" t="s">
        <v>18</v>
      </c>
      <c r="R454" s="61" t="s">
        <v>14</v>
      </c>
      <c r="S454" s="61" t="s">
        <v>14</v>
      </c>
      <c r="T454" s="66" t="s">
        <v>108</v>
      </c>
      <c r="U454" s="61" t="s">
        <v>108</v>
      </c>
      <c r="V454" s="66">
        <v>42346</v>
      </c>
      <c r="W454" s="61" t="s">
        <v>108</v>
      </c>
      <c r="X454" s="66" t="s">
        <v>18</v>
      </c>
      <c r="Y454" s="66">
        <v>42346</v>
      </c>
      <c r="Z454" s="95" t="s">
        <v>24270</v>
      </c>
      <c r="AA454" s="183" t="s">
        <v>97</v>
      </c>
      <c r="AB454" s="175"/>
      <c r="AC454" s="176"/>
      <c r="AD454" s="12"/>
      <c r="AE454" s="12"/>
      <c r="AF454" s="12"/>
      <c r="AG454" s="12"/>
      <c r="AH454" s="12"/>
      <c r="AI454" s="12"/>
      <c r="AJ454" s="12"/>
      <c r="AK454" s="12"/>
      <c r="AL454" s="12"/>
      <c r="AM454" s="12"/>
      <c r="AN454" s="12"/>
      <c r="AO454" s="12"/>
    </row>
    <row r="455" spans="1:41" ht="14.4">
      <c r="A455" s="239" t="s">
        <v>24277</v>
      </c>
      <c r="B455" s="61" t="s">
        <v>89</v>
      </c>
      <c r="C455" s="66">
        <v>42345</v>
      </c>
      <c r="D455" s="66" t="s">
        <v>229</v>
      </c>
      <c r="E455" s="185" t="s">
        <v>30</v>
      </c>
      <c r="F455" s="244" t="s">
        <v>21554</v>
      </c>
      <c r="G455" s="184" t="s">
        <v>30</v>
      </c>
      <c r="H455" s="175"/>
      <c r="I455" s="61"/>
      <c r="J455" s="184"/>
      <c r="K455" s="330" t="s">
        <v>24281</v>
      </c>
      <c r="L455" s="61"/>
      <c r="M455" s="61" t="s">
        <v>33</v>
      </c>
      <c r="N455" s="61" t="s">
        <v>24282</v>
      </c>
      <c r="O455" s="185" t="s">
        <v>17</v>
      </c>
      <c r="P455" s="406"/>
      <c r="Q455" s="61"/>
      <c r="R455" s="61"/>
      <c r="S455" s="61"/>
      <c r="T455" s="66"/>
      <c r="U455" s="61" t="s">
        <v>108</v>
      </c>
      <c r="V455" s="66"/>
      <c r="W455" s="61" t="s">
        <v>108</v>
      </c>
      <c r="X455" s="66" t="s">
        <v>18</v>
      </c>
      <c r="Y455" s="66">
        <v>42345</v>
      </c>
      <c r="Z455" s="95" t="s">
        <v>24283</v>
      </c>
      <c r="AA455" s="183"/>
      <c r="AB455" s="175" t="s">
        <v>18</v>
      </c>
      <c r="AC455" s="175" t="s">
        <v>18</v>
      </c>
      <c r="AD455" s="12"/>
      <c r="AE455" s="12"/>
      <c r="AF455" s="12"/>
      <c r="AG455" s="12"/>
      <c r="AH455" s="12"/>
      <c r="AI455" s="12"/>
      <c r="AJ455" s="12"/>
      <c r="AK455" s="12"/>
      <c r="AL455" s="12"/>
      <c r="AM455" s="12"/>
      <c r="AN455" s="12"/>
      <c r="AO455" s="12"/>
    </row>
    <row r="456" spans="1:41" ht="14.4">
      <c r="A456" s="239" t="s">
        <v>24284</v>
      </c>
      <c r="B456" s="61" t="s">
        <v>89</v>
      </c>
      <c r="C456" s="66">
        <v>42345</v>
      </c>
      <c r="D456" s="66" t="s">
        <v>229</v>
      </c>
      <c r="E456" s="185" t="s">
        <v>30</v>
      </c>
      <c r="F456" s="244" t="s">
        <v>21554</v>
      </c>
      <c r="G456" s="184" t="s">
        <v>30</v>
      </c>
      <c r="H456" s="175"/>
      <c r="I456" s="61"/>
      <c r="J456" s="184"/>
      <c r="K456" s="330" t="s">
        <v>24281</v>
      </c>
      <c r="L456" s="61"/>
      <c r="M456" s="61" t="s">
        <v>33</v>
      </c>
      <c r="N456" s="61" t="s">
        <v>24285</v>
      </c>
      <c r="O456" s="185" t="s">
        <v>17</v>
      </c>
      <c r="P456" s="406"/>
      <c r="Q456" s="61"/>
      <c r="R456" s="61"/>
      <c r="S456" s="61"/>
      <c r="T456" s="66"/>
      <c r="U456" s="61" t="s">
        <v>108</v>
      </c>
      <c r="V456" s="66"/>
      <c r="W456" s="61" t="s">
        <v>108</v>
      </c>
      <c r="X456" s="66" t="s">
        <v>18</v>
      </c>
      <c r="Y456" s="66">
        <v>42345</v>
      </c>
      <c r="Z456" s="95" t="s">
        <v>24283</v>
      </c>
      <c r="AA456" s="183"/>
      <c r="AB456" s="175" t="s">
        <v>18</v>
      </c>
      <c r="AC456" s="175" t="s">
        <v>18</v>
      </c>
      <c r="AD456" s="12"/>
      <c r="AE456" s="12"/>
      <c r="AF456" s="12"/>
      <c r="AG456" s="12"/>
      <c r="AH456" s="12"/>
      <c r="AI456" s="12"/>
      <c r="AJ456" s="12"/>
      <c r="AK456" s="12"/>
      <c r="AL456" s="12"/>
      <c r="AM456" s="12"/>
      <c r="AN456" s="12"/>
      <c r="AO456" s="12"/>
    </row>
    <row r="457" spans="1:41" ht="14.4">
      <c r="A457" s="239" t="s">
        <v>24287</v>
      </c>
      <c r="B457" s="61" t="s">
        <v>89</v>
      </c>
      <c r="C457" s="66">
        <v>42345</v>
      </c>
      <c r="D457" s="66" t="s">
        <v>229</v>
      </c>
      <c r="E457" s="185" t="s">
        <v>30</v>
      </c>
      <c r="F457" s="244" t="s">
        <v>21554</v>
      </c>
      <c r="G457" s="184" t="s">
        <v>30</v>
      </c>
      <c r="H457" s="175"/>
      <c r="I457" s="61"/>
      <c r="J457" s="184"/>
      <c r="K457" s="330" t="s">
        <v>24288</v>
      </c>
      <c r="L457" s="61" t="s">
        <v>24289</v>
      </c>
      <c r="M457" s="61" t="s">
        <v>355</v>
      </c>
      <c r="N457" s="61" t="s">
        <v>24290</v>
      </c>
      <c r="O457" s="185" t="s">
        <v>17</v>
      </c>
      <c r="P457" s="406">
        <v>42346</v>
      </c>
      <c r="Q457" s="61"/>
      <c r="R457" s="61"/>
      <c r="S457" s="61"/>
      <c r="T457" s="66"/>
      <c r="U457" s="61" t="s">
        <v>108</v>
      </c>
      <c r="V457" s="66"/>
      <c r="W457" s="61" t="s">
        <v>108</v>
      </c>
      <c r="X457" s="66" t="s">
        <v>14</v>
      </c>
      <c r="Y457" s="66">
        <v>42345</v>
      </c>
      <c r="Z457" s="95" t="s">
        <v>24293</v>
      </c>
      <c r="AA457" s="183"/>
      <c r="AB457" s="175" t="s">
        <v>18</v>
      </c>
      <c r="AC457" s="175" t="s">
        <v>18</v>
      </c>
      <c r="AD457" s="12"/>
      <c r="AE457" s="12"/>
      <c r="AF457" s="12"/>
      <c r="AG457" s="12"/>
      <c r="AH457" s="12"/>
      <c r="AI457" s="12"/>
      <c r="AJ457" s="12"/>
      <c r="AK457" s="12"/>
      <c r="AL457" s="12"/>
      <c r="AM457" s="12"/>
      <c r="AN457" s="12"/>
      <c r="AO457" s="12"/>
    </row>
    <row r="458" spans="1:41" ht="14.4">
      <c r="A458" s="239" t="s">
        <v>24295</v>
      </c>
      <c r="B458" s="61" t="s">
        <v>89</v>
      </c>
      <c r="C458" s="66">
        <v>42346</v>
      </c>
      <c r="D458" s="66" t="s">
        <v>1027</v>
      </c>
      <c r="E458" s="185" t="s">
        <v>112</v>
      </c>
      <c r="F458" s="244" t="s">
        <v>106</v>
      </c>
      <c r="G458" s="184" t="s">
        <v>24296</v>
      </c>
      <c r="H458" s="175">
        <v>42356</v>
      </c>
      <c r="I458" s="61" t="s">
        <v>18</v>
      </c>
      <c r="J458" s="184"/>
      <c r="K458" s="330" t="s">
        <v>24298</v>
      </c>
      <c r="L458" s="61"/>
      <c r="M458" s="61" t="s">
        <v>266</v>
      </c>
      <c r="N458" s="61"/>
      <c r="O458" s="185" t="s">
        <v>96</v>
      </c>
      <c r="P458" s="406">
        <v>42346</v>
      </c>
      <c r="Q458" s="61"/>
      <c r="R458" s="61"/>
      <c r="S458" s="61"/>
      <c r="T458" s="66"/>
      <c r="U458" s="61" t="s">
        <v>108</v>
      </c>
      <c r="V458" s="66"/>
      <c r="W458" s="61" t="s">
        <v>108</v>
      </c>
      <c r="X458" s="66"/>
      <c r="Y458" s="66"/>
      <c r="Z458" s="95" t="s">
        <v>24299</v>
      </c>
      <c r="AA458" s="183"/>
      <c r="AB458" s="175"/>
      <c r="AC458" s="176"/>
      <c r="AD458" s="12"/>
      <c r="AE458" s="12"/>
      <c r="AF458" s="12"/>
      <c r="AG458" s="12"/>
      <c r="AH458" s="12"/>
      <c r="AI458" s="12"/>
      <c r="AJ458" s="12"/>
      <c r="AK458" s="12"/>
      <c r="AL458" s="12"/>
      <c r="AM458" s="12"/>
      <c r="AN458" s="12"/>
      <c r="AO458" s="12"/>
    </row>
    <row r="459" spans="1:41" ht="14.4">
      <c r="A459" s="239" t="s">
        <v>24300</v>
      </c>
      <c r="B459" s="61" t="s">
        <v>89</v>
      </c>
      <c r="C459" s="66">
        <v>42346</v>
      </c>
      <c r="D459" s="66" t="s">
        <v>229</v>
      </c>
      <c r="E459" s="185" t="s">
        <v>23</v>
      </c>
      <c r="F459" s="244" t="s">
        <v>21554</v>
      </c>
      <c r="G459" s="184" t="s">
        <v>23</v>
      </c>
      <c r="H459" s="175">
        <v>42346</v>
      </c>
      <c r="I459" s="61" t="s">
        <v>18</v>
      </c>
      <c r="J459" s="184" t="s">
        <v>18</v>
      </c>
      <c r="K459" s="330" t="s">
        <v>24301</v>
      </c>
      <c r="L459" s="61" t="s">
        <v>24302</v>
      </c>
      <c r="M459" s="61"/>
      <c r="N459" s="61" t="s">
        <v>24303</v>
      </c>
      <c r="O459" s="185" t="s">
        <v>133</v>
      </c>
      <c r="P459" s="406"/>
      <c r="Q459" s="61"/>
      <c r="R459" s="61"/>
      <c r="S459" s="61"/>
      <c r="T459" s="66"/>
      <c r="U459" s="61" t="s">
        <v>108</v>
      </c>
      <c r="V459" s="66"/>
      <c r="W459" s="61" t="s">
        <v>108</v>
      </c>
      <c r="X459" s="66" t="s">
        <v>18</v>
      </c>
      <c r="Y459" s="66">
        <v>42346</v>
      </c>
      <c r="Z459" s="95"/>
      <c r="AA459" s="183"/>
      <c r="AB459" s="175" t="s">
        <v>18</v>
      </c>
      <c r="AC459" s="175" t="s">
        <v>18</v>
      </c>
      <c r="AD459" s="12"/>
      <c r="AE459" s="12"/>
      <c r="AF459" s="12"/>
      <c r="AG459" s="12"/>
      <c r="AH459" s="12"/>
      <c r="AI459" s="12"/>
      <c r="AJ459" s="12"/>
      <c r="AK459" s="12"/>
      <c r="AL459" s="12"/>
      <c r="AM459" s="12"/>
      <c r="AN459" s="12"/>
      <c r="AO459" s="12"/>
    </row>
    <row r="460" spans="1:41" ht="14.4">
      <c r="A460" s="239" t="s">
        <v>24306</v>
      </c>
      <c r="B460" s="61" t="s">
        <v>89</v>
      </c>
      <c r="C460" s="66">
        <v>42346</v>
      </c>
      <c r="D460" s="66" t="s">
        <v>1027</v>
      </c>
      <c r="E460" s="185" t="s">
        <v>30</v>
      </c>
      <c r="F460" s="244" t="s">
        <v>21554</v>
      </c>
      <c r="G460" s="184" t="s">
        <v>30</v>
      </c>
      <c r="H460" s="175"/>
      <c r="I460" s="61"/>
      <c r="J460" s="184"/>
      <c r="K460" s="330" t="s">
        <v>745</v>
      </c>
      <c r="L460" s="61" t="s">
        <v>24308</v>
      </c>
      <c r="M460" s="61" t="s">
        <v>143</v>
      </c>
      <c r="N460" s="61" t="s">
        <v>24309</v>
      </c>
      <c r="O460" s="185" t="s">
        <v>17</v>
      </c>
      <c r="P460" s="406"/>
      <c r="Q460" s="61"/>
      <c r="R460" s="61"/>
      <c r="S460" s="61"/>
      <c r="T460" s="66"/>
      <c r="U460" s="61" t="s">
        <v>108</v>
      </c>
      <c r="V460" s="66"/>
      <c r="W460" s="61" t="s">
        <v>108</v>
      </c>
      <c r="X460" s="66" t="s">
        <v>18</v>
      </c>
      <c r="Y460" s="66">
        <v>42346</v>
      </c>
      <c r="Z460" s="95" t="s">
        <v>24311</v>
      </c>
      <c r="AA460" s="183"/>
      <c r="AB460" s="175" t="s">
        <v>18</v>
      </c>
      <c r="AC460" s="175" t="s">
        <v>18</v>
      </c>
      <c r="AD460" s="12"/>
      <c r="AE460" s="12"/>
      <c r="AF460" s="12"/>
      <c r="AG460" s="12"/>
      <c r="AH460" s="12"/>
      <c r="AI460" s="12"/>
      <c r="AJ460" s="12"/>
      <c r="AK460" s="12"/>
      <c r="AL460" s="12"/>
      <c r="AM460" s="12"/>
      <c r="AN460" s="12"/>
      <c r="AO460" s="12"/>
    </row>
    <row r="461" spans="1:41" ht="14.4">
      <c r="A461" s="239" t="s">
        <v>24312</v>
      </c>
      <c r="B461" s="61" t="s">
        <v>89</v>
      </c>
      <c r="C461" s="66">
        <v>42345</v>
      </c>
      <c r="D461" s="66" t="s">
        <v>1027</v>
      </c>
      <c r="E461" s="185" t="s">
        <v>196</v>
      </c>
      <c r="F461" s="244" t="s">
        <v>21600</v>
      </c>
      <c r="G461" s="184" t="s">
        <v>112</v>
      </c>
      <c r="H461" s="175"/>
      <c r="I461" s="61" t="s">
        <v>18</v>
      </c>
      <c r="J461" s="184" t="s">
        <v>14</v>
      </c>
      <c r="K461" s="330" t="s">
        <v>1760</v>
      </c>
      <c r="L461" s="61" t="s">
        <v>24314</v>
      </c>
      <c r="M461" s="61" t="s">
        <v>22</v>
      </c>
      <c r="N461" s="61" t="s">
        <v>24315</v>
      </c>
      <c r="O461" s="185" t="s">
        <v>116</v>
      </c>
      <c r="P461" s="406">
        <v>42346</v>
      </c>
      <c r="Q461" s="61"/>
      <c r="R461" s="61"/>
      <c r="S461" s="61"/>
      <c r="T461" s="66"/>
      <c r="U461" s="61" t="s">
        <v>108</v>
      </c>
      <c r="V461" s="66"/>
      <c r="W461" s="61" t="s">
        <v>108</v>
      </c>
      <c r="X461" s="66"/>
      <c r="Y461" s="66"/>
      <c r="Z461" s="95" t="s">
        <v>24317</v>
      </c>
      <c r="AA461" s="183"/>
      <c r="AB461" s="175"/>
      <c r="AC461" s="176"/>
      <c r="AD461" s="12"/>
      <c r="AE461" s="12"/>
      <c r="AF461" s="12"/>
      <c r="AG461" s="12"/>
      <c r="AH461" s="12"/>
      <c r="AI461" s="12"/>
      <c r="AJ461" s="12"/>
      <c r="AK461" s="12"/>
      <c r="AL461" s="12"/>
      <c r="AM461" s="12"/>
      <c r="AN461" s="12"/>
      <c r="AO461" s="12"/>
    </row>
    <row r="462" spans="1:41" ht="14.4">
      <c r="A462" s="239" t="s">
        <v>24319</v>
      </c>
      <c r="B462" s="61" t="s">
        <v>89</v>
      </c>
      <c r="C462" s="66">
        <v>42345</v>
      </c>
      <c r="D462" s="66" t="s">
        <v>1027</v>
      </c>
      <c r="E462" s="185" t="s">
        <v>196</v>
      </c>
      <c r="F462" s="244" t="s">
        <v>21600</v>
      </c>
      <c r="G462" s="184" t="s">
        <v>112</v>
      </c>
      <c r="H462" s="175"/>
      <c r="I462" s="61" t="s">
        <v>18</v>
      </c>
      <c r="J462" s="184" t="s">
        <v>18</v>
      </c>
      <c r="K462" s="330" t="s">
        <v>1760</v>
      </c>
      <c r="L462" s="61" t="s">
        <v>24320</v>
      </c>
      <c r="M462" s="61" t="s">
        <v>266</v>
      </c>
      <c r="N462" s="61" t="s">
        <v>24321</v>
      </c>
      <c r="O462" s="185" t="s">
        <v>116</v>
      </c>
      <c r="P462" s="406">
        <v>42346</v>
      </c>
      <c r="Q462" s="61" t="s">
        <v>18</v>
      </c>
      <c r="R462" s="61"/>
      <c r="S462" s="61"/>
      <c r="T462" s="66"/>
      <c r="U462" s="61" t="s">
        <v>108</v>
      </c>
      <c r="V462" s="66"/>
      <c r="W462" s="61" t="s">
        <v>108</v>
      </c>
      <c r="X462" s="66" t="s">
        <v>18</v>
      </c>
      <c r="Y462" s="66">
        <v>42422</v>
      </c>
      <c r="Z462" s="95" t="s">
        <v>20345</v>
      </c>
      <c r="AA462" s="183"/>
      <c r="AB462" s="175"/>
      <c r="AC462" s="176"/>
      <c r="AD462" s="12"/>
      <c r="AE462" s="12"/>
      <c r="AF462" s="12"/>
      <c r="AG462" s="12"/>
      <c r="AH462" s="12"/>
      <c r="AI462" s="12"/>
      <c r="AJ462" s="12"/>
      <c r="AK462" s="12"/>
      <c r="AL462" s="12"/>
      <c r="AM462" s="12"/>
      <c r="AN462" s="12"/>
      <c r="AO462" s="12"/>
    </row>
    <row r="463" spans="1:41" ht="14.4">
      <c r="A463" s="239" t="s">
        <v>24322</v>
      </c>
      <c r="B463" s="61" t="s">
        <v>89</v>
      </c>
      <c r="C463" s="66">
        <v>42345</v>
      </c>
      <c r="D463" s="66" t="s">
        <v>1027</v>
      </c>
      <c r="E463" s="185" t="s">
        <v>196</v>
      </c>
      <c r="F463" s="244" t="s">
        <v>21600</v>
      </c>
      <c r="G463" s="184" t="s">
        <v>112</v>
      </c>
      <c r="H463" s="175"/>
      <c r="I463" s="61" t="s">
        <v>18</v>
      </c>
      <c r="J463" s="184" t="s">
        <v>18</v>
      </c>
      <c r="K463" s="330" t="s">
        <v>9742</v>
      </c>
      <c r="L463" s="61" t="s">
        <v>22112</v>
      </c>
      <c r="M463" s="61" t="s">
        <v>22</v>
      </c>
      <c r="N463" s="61" t="s">
        <v>22113</v>
      </c>
      <c r="O463" s="185" t="s">
        <v>116</v>
      </c>
      <c r="P463" s="406"/>
      <c r="Q463" s="61"/>
      <c r="R463" s="61"/>
      <c r="S463" s="61" t="s">
        <v>18</v>
      </c>
      <c r="T463" s="66"/>
      <c r="U463" s="61" t="s">
        <v>108</v>
      </c>
      <c r="V463" s="66"/>
      <c r="W463" s="61" t="s">
        <v>108</v>
      </c>
      <c r="X463" s="66"/>
      <c r="Y463" s="66"/>
      <c r="Z463" s="95"/>
      <c r="AA463" s="183"/>
      <c r="AB463" s="175"/>
      <c r="AC463" s="176"/>
      <c r="AD463" s="12"/>
      <c r="AE463" s="12"/>
      <c r="AF463" s="12"/>
      <c r="AG463" s="12"/>
      <c r="AH463" s="12"/>
      <c r="AI463" s="12"/>
      <c r="AJ463" s="12"/>
      <c r="AK463" s="12"/>
      <c r="AL463" s="12"/>
      <c r="AM463" s="12"/>
      <c r="AN463" s="12"/>
      <c r="AO463" s="12"/>
    </row>
    <row r="464" spans="1:41" ht="14.4">
      <c r="A464" s="239" t="s">
        <v>24326</v>
      </c>
      <c r="B464" s="61" t="s">
        <v>89</v>
      </c>
      <c r="C464" s="66">
        <v>42345</v>
      </c>
      <c r="D464" s="66" t="s">
        <v>1027</v>
      </c>
      <c r="E464" s="185" t="s">
        <v>196</v>
      </c>
      <c r="F464" s="244" t="s">
        <v>21600</v>
      </c>
      <c r="G464" s="184" t="s">
        <v>112</v>
      </c>
      <c r="H464" s="175"/>
      <c r="I464" s="61" t="s">
        <v>18</v>
      </c>
      <c r="J464" s="184" t="s">
        <v>18</v>
      </c>
      <c r="K464" s="330" t="s">
        <v>14420</v>
      </c>
      <c r="L464" s="61" t="s">
        <v>24328</v>
      </c>
      <c r="M464" s="61"/>
      <c r="N464" s="61" t="s">
        <v>21900</v>
      </c>
      <c r="O464" s="185" t="s">
        <v>116</v>
      </c>
      <c r="P464" s="406"/>
      <c r="Q464" s="61"/>
      <c r="R464" s="61"/>
      <c r="S464" s="61" t="s">
        <v>18</v>
      </c>
      <c r="T464" s="66"/>
      <c r="U464" s="61" t="s">
        <v>108</v>
      </c>
      <c r="V464" s="66"/>
      <c r="W464" s="61" t="s">
        <v>108</v>
      </c>
      <c r="X464" s="66"/>
      <c r="Y464" s="66"/>
      <c r="Z464" s="95"/>
      <c r="AA464" s="183"/>
      <c r="AB464" s="175"/>
      <c r="AC464" s="176"/>
      <c r="AD464" s="12"/>
      <c r="AE464" s="12"/>
      <c r="AF464" s="12"/>
      <c r="AG464" s="12"/>
      <c r="AH464" s="12"/>
      <c r="AI464" s="12"/>
      <c r="AJ464" s="12"/>
      <c r="AK464" s="12"/>
      <c r="AL464" s="12"/>
      <c r="AM464" s="12"/>
      <c r="AN464" s="12"/>
      <c r="AO464" s="12"/>
    </row>
    <row r="465" spans="1:41" ht="14.4">
      <c r="A465" s="239" t="s">
        <v>24330</v>
      </c>
      <c r="B465" s="61" t="s">
        <v>89</v>
      </c>
      <c r="C465" s="66">
        <v>42345</v>
      </c>
      <c r="D465" s="66" t="s">
        <v>229</v>
      </c>
      <c r="E465" s="185" t="s">
        <v>43</v>
      </c>
      <c r="F465" s="244" t="s">
        <v>21554</v>
      </c>
      <c r="G465" s="184" t="s">
        <v>43</v>
      </c>
      <c r="H465" s="175">
        <v>42355</v>
      </c>
      <c r="I465" s="61" t="s">
        <v>18</v>
      </c>
      <c r="J465" s="184" t="s">
        <v>14</v>
      </c>
      <c r="K465" s="330" t="s">
        <v>24334</v>
      </c>
      <c r="L465" s="61" t="s">
        <v>24335</v>
      </c>
      <c r="M465" s="61"/>
      <c r="N465" s="61" t="s">
        <v>24336</v>
      </c>
      <c r="O465" s="185" t="s">
        <v>17</v>
      </c>
      <c r="P465" s="406"/>
      <c r="Q465" s="61"/>
      <c r="R465" s="61"/>
      <c r="S465" s="61"/>
      <c r="T465" s="66"/>
      <c r="U465" s="61" t="s">
        <v>108</v>
      </c>
      <c r="V465" s="66"/>
      <c r="W465" s="61" t="s">
        <v>108</v>
      </c>
      <c r="X465" s="66" t="s">
        <v>14</v>
      </c>
      <c r="Y465" s="66">
        <v>42348</v>
      </c>
      <c r="Z465" s="95" t="s">
        <v>24338</v>
      </c>
      <c r="AA465" s="183" t="s">
        <v>24339</v>
      </c>
      <c r="AB465" s="175" t="s">
        <v>18</v>
      </c>
      <c r="AC465" s="175" t="s">
        <v>18</v>
      </c>
      <c r="AD465" s="12"/>
      <c r="AE465" s="12"/>
      <c r="AF465" s="12"/>
      <c r="AG465" s="12"/>
      <c r="AH465" s="12"/>
      <c r="AI465" s="12"/>
      <c r="AJ465" s="12"/>
      <c r="AK465" s="12"/>
      <c r="AL465" s="12"/>
      <c r="AM465" s="12"/>
      <c r="AN465" s="12"/>
      <c r="AO465" s="12"/>
    </row>
    <row r="466" spans="1:41" ht="14.4">
      <c r="A466" s="239" t="s">
        <v>24343</v>
      </c>
      <c r="B466" s="61" t="s">
        <v>89</v>
      </c>
      <c r="C466" s="66">
        <v>42345</v>
      </c>
      <c r="D466" s="66" t="s">
        <v>229</v>
      </c>
      <c r="E466" s="185" t="s">
        <v>43</v>
      </c>
      <c r="F466" s="244" t="s">
        <v>21554</v>
      </c>
      <c r="G466" s="184" t="s">
        <v>43</v>
      </c>
      <c r="H466" s="175">
        <v>42355</v>
      </c>
      <c r="I466" s="61" t="s">
        <v>18</v>
      </c>
      <c r="J466" s="184" t="s">
        <v>14</v>
      </c>
      <c r="K466" s="330" t="s">
        <v>24334</v>
      </c>
      <c r="L466" s="61" t="s">
        <v>24335</v>
      </c>
      <c r="M466" s="61"/>
      <c r="N466" s="61" t="s">
        <v>24345</v>
      </c>
      <c r="O466" s="185" t="s">
        <v>17</v>
      </c>
      <c r="P466" s="406"/>
      <c r="Q466" s="61"/>
      <c r="R466" s="61"/>
      <c r="S466" s="61"/>
      <c r="T466" s="66"/>
      <c r="U466" s="61" t="s">
        <v>108</v>
      </c>
      <c r="V466" s="66"/>
      <c r="W466" s="61" t="s">
        <v>108</v>
      </c>
      <c r="X466" s="66" t="s">
        <v>14</v>
      </c>
      <c r="Y466" s="66">
        <v>42348</v>
      </c>
      <c r="Z466" s="95" t="s">
        <v>24338</v>
      </c>
      <c r="AA466" s="183" t="s">
        <v>24339</v>
      </c>
      <c r="AB466" s="175" t="s">
        <v>18</v>
      </c>
      <c r="AC466" s="175" t="s">
        <v>18</v>
      </c>
      <c r="AD466" s="12"/>
      <c r="AE466" s="12"/>
      <c r="AF466" s="12"/>
      <c r="AG466" s="12"/>
      <c r="AH466" s="12"/>
      <c r="AI466" s="12"/>
      <c r="AJ466" s="12"/>
      <c r="AK466" s="12"/>
      <c r="AL466" s="12"/>
      <c r="AM466" s="12"/>
      <c r="AN466" s="12"/>
      <c r="AO466" s="12"/>
    </row>
    <row r="467" spans="1:41" ht="14.4">
      <c r="A467" s="239" t="s">
        <v>24347</v>
      </c>
      <c r="B467" s="61" t="s">
        <v>89</v>
      </c>
      <c r="C467" s="66">
        <v>42346</v>
      </c>
      <c r="D467" s="66" t="s">
        <v>229</v>
      </c>
      <c r="E467" s="185" t="s">
        <v>43</v>
      </c>
      <c r="F467" s="244" t="s">
        <v>21554</v>
      </c>
      <c r="G467" s="184" t="s">
        <v>43</v>
      </c>
      <c r="H467" s="175">
        <v>42355</v>
      </c>
      <c r="I467" s="61" t="s">
        <v>18</v>
      </c>
      <c r="J467" s="184" t="s">
        <v>18</v>
      </c>
      <c r="K467" s="330" t="s">
        <v>24350</v>
      </c>
      <c r="L467" s="61" t="s">
        <v>24351</v>
      </c>
      <c r="M467" s="61"/>
      <c r="N467" s="61" t="s">
        <v>24352</v>
      </c>
      <c r="O467" s="185" t="s">
        <v>17</v>
      </c>
      <c r="P467" s="406"/>
      <c r="Q467" s="61"/>
      <c r="R467" s="61"/>
      <c r="S467" s="61"/>
      <c r="T467" s="66"/>
      <c r="U467" s="61" t="s">
        <v>108</v>
      </c>
      <c r="V467" s="66"/>
      <c r="W467" s="61" t="s">
        <v>108</v>
      </c>
      <c r="X467" s="66" t="s">
        <v>18</v>
      </c>
      <c r="Y467" s="66">
        <v>42347</v>
      </c>
      <c r="Z467" s="95" t="s">
        <v>24354</v>
      </c>
      <c r="AA467" s="183" t="s">
        <v>24354</v>
      </c>
      <c r="AB467" s="175" t="s">
        <v>18</v>
      </c>
      <c r="AC467" s="175" t="s">
        <v>18</v>
      </c>
      <c r="AD467" s="12"/>
      <c r="AE467" s="12"/>
      <c r="AF467" s="12"/>
      <c r="AG467" s="12"/>
      <c r="AH467" s="12"/>
      <c r="AI467" s="12"/>
      <c r="AJ467" s="12"/>
      <c r="AK467" s="12"/>
      <c r="AL467" s="12"/>
      <c r="AM467" s="12"/>
      <c r="AN467" s="12"/>
      <c r="AO467" s="12"/>
    </row>
    <row r="468" spans="1:41" ht="14.4">
      <c r="A468" s="239" t="s">
        <v>24355</v>
      </c>
      <c r="B468" s="61" t="s">
        <v>89</v>
      </c>
      <c r="C468" s="66">
        <v>42342</v>
      </c>
      <c r="D468" s="66" t="s">
        <v>1027</v>
      </c>
      <c r="E468" s="185" t="s">
        <v>5751</v>
      </c>
      <c r="F468" s="244" t="s">
        <v>21554</v>
      </c>
      <c r="G468" s="184" t="s">
        <v>30</v>
      </c>
      <c r="H468" s="175">
        <v>42356</v>
      </c>
      <c r="I468" s="61"/>
      <c r="J468" s="184"/>
      <c r="K468" s="330" t="s">
        <v>24357</v>
      </c>
      <c r="L468" s="61" t="s">
        <v>24358</v>
      </c>
      <c r="M468" s="61" t="s">
        <v>20</v>
      </c>
      <c r="N468" s="61" t="s">
        <v>24359</v>
      </c>
      <c r="O468" s="185" t="s">
        <v>17</v>
      </c>
      <c r="P468" s="406"/>
      <c r="Q468" s="61"/>
      <c r="R468" s="61"/>
      <c r="S468" s="61"/>
      <c r="T468" s="66"/>
      <c r="U468" s="61" t="s">
        <v>108</v>
      </c>
      <c r="V468" s="66"/>
      <c r="W468" s="61" t="s">
        <v>108</v>
      </c>
      <c r="X468" s="66" t="s">
        <v>18</v>
      </c>
      <c r="Y468" s="66">
        <v>42347</v>
      </c>
      <c r="Z468" s="95" t="s">
        <v>24360</v>
      </c>
      <c r="AA468" s="183"/>
      <c r="AB468" s="175" t="s">
        <v>18</v>
      </c>
      <c r="AC468" s="175" t="s">
        <v>18</v>
      </c>
      <c r="AD468" s="12"/>
      <c r="AE468" s="12"/>
      <c r="AF468" s="12"/>
      <c r="AG468" s="12"/>
      <c r="AH468" s="12"/>
      <c r="AI468" s="12"/>
      <c r="AJ468" s="12"/>
      <c r="AK468" s="12"/>
      <c r="AL468" s="12"/>
      <c r="AM468" s="12"/>
      <c r="AN468" s="12"/>
      <c r="AO468" s="12"/>
    </row>
    <row r="469" spans="1:41" ht="14.4">
      <c r="A469" s="239" t="s">
        <v>24363</v>
      </c>
      <c r="B469" s="61" t="s">
        <v>89</v>
      </c>
      <c r="C469" s="66">
        <v>42347</v>
      </c>
      <c r="D469" s="66" t="s">
        <v>131</v>
      </c>
      <c r="E469" s="185" t="s">
        <v>30</v>
      </c>
      <c r="F469" s="244" t="s">
        <v>21554</v>
      </c>
      <c r="G469" s="184" t="s">
        <v>30</v>
      </c>
      <c r="H469" s="175">
        <v>42356</v>
      </c>
      <c r="I469" s="61"/>
      <c r="J469" s="184"/>
      <c r="K469" s="330" t="s">
        <v>24365</v>
      </c>
      <c r="L469" s="61" t="s">
        <v>24366</v>
      </c>
      <c r="M469" s="61" t="s">
        <v>44</v>
      </c>
      <c r="N469" s="61" t="s">
        <v>24367</v>
      </c>
      <c r="O469" s="185" t="s">
        <v>28</v>
      </c>
      <c r="P469" s="406"/>
      <c r="Q469" s="61"/>
      <c r="R469" s="61"/>
      <c r="S469" s="61"/>
      <c r="T469" s="66"/>
      <c r="U469" s="61" t="s">
        <v>108</v>
      </c>
      <c r="V469" s="66"/>
      <c r="W469" s="61" t="s">
        <v>108</v>
      </c>
      <c r="X469" s="66" t="s">
        <v>18</v>
      </c>
      <c r="Y469" s="66">
        <v>42373</v>
      </c>
      <c r="Z469" s="95" t="s">
        <v>24370</v>
      </c>
      <c r="AA469" s="183"/>
      <c r="AB469" s="175" t="s">
        <v>18</v>
      </c>
      <c r="AC469" s="175" t="s">
        <v>18</v>
      </c>
      <c r="AD469" s="12"/>
      <c r="AE469" s="12"/>
      <c r="AF469" s="12"/>
      <c r="AG469" s="12"/>
      <c r="AH469" s="12"/>
      <c r="AI469" s="12"/>
      <c r="AJ469" s="12"/>
      <c r="AK469" s="12"/>
      <c r="AL469" s="12"/>
      <c r="AM469" s="12"/>
      <c r="AN469" s="12"/>
      <c r="AO469" s="12"/>
    </row>
    <row r="470" spans="1:41" ht="14.4">
      <c r="A470" s="239" t="s">
        <v>24371</v>
      </c>
      <c r="B470" s="61" t="s">
        <v>89</v>
      </c>
      <c r="C470" s="66">
        <v>42346</v>
      </c>
      <c r="D470" s="66" t="s">
        <v>229</v>
      </c>
      <c r="E470" s="185" t="s">
        <v>30</v>
      </c>
      <c r="F470" s="244" t="s">
        <v>21554</v>
      </c>
      <c r="G470" s="184" t="s">
        <v>30</v>
      </c>
      <c r="H470" s="175">
        <v>42355</v>
      </c>
      <c r="I470" s="61"/>
      <c r="J470" s="184"/>
      <c r="K470" s="330" t="s">
        <v>24373</v>
      </c>
      <c r="L470" s="61"/>
      <c r="M470" s="61" t="s">
        <v>20</v>
      </c>
      <c r="N470" s="61" t="s">
        <v>24374</v>
      </c>
      <c r="O470" s="185" t="s">
        <v>17</v>
      </c>
      <c r="P470" s="406"/>
      <c r="Q470" s="61"/>
      <c r="R470" s="61"/>
      <c r="S470" s="61"/>
      <c r="T470" s="66"/>
      <c r="U470" s="61" t="s">
        <v>108</v>
      </c>
      <c r="V470" s="66"/>
      <c r="W470" s="61" t="s">
        <v>108</v>
      </c>
      <c r="X470" s="66" t="s">
        <v>18</v>
      </c>
      <c r="Y470" s="66">
        <v>42347</v>
      </c>
      <c r="Z470" s="95" t="s">
        <v>24376</v>
      </c>
      <c r="AA470" s="183"/>
      <c r="AB470" s="175" t="s">
        <v>18</v>
      </c>
      <c r="AC470" s="175" t="s">
        <v>18</v>
      </c>
      <c r="AD470" s="12"/>
      <c r="AE470" s="12"/>
      <c r="AF470" s="12"/>
      <c r="AG470" s="12"/>
      <c r="AH470" s="12"/>
      <c r="AI470" s="12"/>
      <c r="AJ470" s="12"/>
      <c r="AK470" s="12"/>
      <c r="AL470" s="12"/>
      <c r="AM470" s="12"/>
      <c r="AN470" s="12"/>
      <c r="AO470" s="12"/>
    </row>
    <row r="471" spans="1:41" ht="14.4">
      <c r="A471" s="239" t="s">
        <v>24377</v>
      </c>
      <c r="B471" s="61" t="s">
        <v>89</v>
      </c>
      <c r="C471" s="66">
        <v>42346</v>
      </c>
      <c r="D471" s="66" t="s">
        <v>229</v>
      </c>
      <c r="E471" s="185" t="s">
        <v>30</v>
      </c>
      <c r="F471" s="244" t="s">
        <v>21554</v>
      </c>
      <c r="G471" s="184" t="s">
        <v>30</v>
      </c>
      <c r="H471" s="175">
        <v>42355</v>
      </c>
      <c r="I471" s="61"/>
      <c r="J471" s="184"/>
      <c r="K471" s="330" t="s">
        <v>24379</v>
      </c>
      <c r="L471" s="61"/>
      <c r="M471" s="61" t="s">
        <v>249</v>
      </c>
      <c r="N471" s="61" t="s">
        <v>24380</v>
      </c>
      <c r="O471" s="185" t="s">
        <v>17</v>
      </c>
      <c r="P471" s="406">
        <v>42347</v>
      </c>
      <c r="Q471" s="61"/>
      <c r="R471" s="61"/>
      <c r="S471" s="61"/>
      <c r="T471" s="66"/>
      <c r="U471" s="61" t="s">
        <v>108</v>
      </c>
      <c r="V471" s="66"/>
      <c r="W471" s="61" t="s">
        <v>108</v>
      </c>
      <c r="X471" s="66" t="s">
        <v>18</v>
      </c>
      <c r="Y471" s="66">
        <v>42368</v>
      </c>
      <c r="Z471" s="95" t="s">
        <v>24382</v>
      </c>
      <c r="AA471" s="183"/>
      <c r="AB471" s="175" t="s">
        <v>18</v>
      </c>
      <c r="AC471" s="175" t="s">
        <v>18</v>
      </c>
      <c r="AD471" s="12"/>
      <c r="AE471" s="12"/>
      <c r="AF471" s="12"/>
      <c r="AG471" s="12"/>
      <c r="AH471" s="12"/>
      <c r="AI471" s="12"/>
      <c r="AJ471" s="12"/>
      <c r="AK471" s="12"/>
      <c r="AL471" s="12"/>
      <c r="AM471" s="12"/>
      <c r="AN471" s="12"/>
      <c r="AO471" s="12"/>
    </row>
    <row r="472" spans="1:41" ht="14.4">
      <c r="A472" s="239" t="s">
        <v>24383</v>
      </c>
      <c r="B472" s="61" t="s">
        <v>89</v>
      </c>
      <c r="C472" s="66">
        <v>42346</v>
      </c>
      <c r="D472" s="66" t="s">
        <v>229</v>
      </c>
      <c r="E472" s="185" t="s">
        <v>43</v>
      </c>
      <c r="F472" s="244" t="s">
        <v>21554</v>
      </c>
      <c r="G472" s="184" t="s">
        <v>43</v>
      </c>
      <c r="H472" s="175">
        <v>42356</v>
      </c>
      <c r="I472" s="61" t="s">
        <v>18</v>
      </c>
      <c r="J472" s="184" t="s">
        <v>18</v>
      </c>
      <c r="K472" s="330" t="s">
        <v>745</v>
      </c>
      <c r="L472" s="61" t="s">
        <v>24384</v>
      </c>
      <c r="M472" s="61"/>
      <c r="N472" s="61" t="s">
        <v>24385</v>
      </c>
      <c r="O472" s="185" t="s">
        <v>17</v>
      </c>
      <c r="P472" s="406"/>
      <c r="Q472" s="61"/>
      <c r="R472" s="61"/>
      <c r="S472" s="61"/>
      <c r="T472" s="66"/>
      <c r="U472" s="61" t="s">
        <v>108</v>
      </c>
      <c r="V472" s="66"/>
      <c r="W472" s="61" t="s">
        <v>108</v>
      </c>
      <c r="X472" s="66" t="s">
        <v>18</v>
      </c>
      <c r="Y472" s="66">
        <v>42347</v>
      </c>
      <c r="Z472" s="95" t="s">
        <v>23861</v>
      </c>
      <c r="AA472" s="183" t="s">
        <v>23861</v>
      </c>
      <c r="AB472" s="175" t="s">
        <v>18</v>
      </c>
      <c r="AC472" s="175" t="s">
        <v>18</v>
      </c>
      <c r="AD472" s="12"/>
      <c r="AE472" s="12"/>
      <c r="AF472" s="12"/>
      <c r="AG472" s="12"/>
      <c r="AH472" s="12"/>
      <c r="AI472" s="12"/>
      <c r="AJ472" s="12"/>
      <c r="AK472" s="12"/>
      <c r="AL472" s="12"/>
      <c r="AM472" s="12"/>
      <c r="AN472" s="12"/>
      <c r="AO472" s="12"/>
    </row>
    <row r="473" spans="1:41" ht="14.4">
      <c r="A473" s="239" t="s">
        <v>24387</v>
      </c>
      <c r="B473" s="61" t="s">
        <v>89</v>
      </c>
      <c r="C473" s="66">
        <v>42347</v>
      </c>
      <c r="D473" s="66" t="s">
        <v>1027</v>
      </c>
      <c r="E473" s="185" t="s">
        <v>30</v>
      </c>
      <c r="F473" s="244" t="s">
        <v>21554</v>
      </c>
      <c r="G473" s="184" t="s">
        <v>30</v>
      </c>
      <c r="H473" s="175">
        <v>42356</v>
      </c>
      <c r="I473" s="61"/>
      <c r="J473" s="184"/>
      <c r="K473" s="330" t="s">
        <v>745</v>
      </c>
      <c r="L473" s="61" t="s">
        <v>24201</v>
      </c>
      <c r="M473" s="61" t="s">
        <v>95</v>
      </c>
      <c r="N473" s="61" t="s">
        <v>24202</v>
      </c>
      <c r="O473" s="185" t="s">
        <v>17</v>
      </c>
      <c r="P473" s="406"/>
      <c r="Q473" s="61"/>
      <c r="R473" s="61"/>
      <c r="S473" s="61"/>
      <c r="T473" s="66"/>
      <c r="U473" s="61" t="s">
        <v>108</v>
      </c>
      <c r="V473" s="66"/>
      <c r="W473" s="61" t="s">
        <v>108</v>
      </c>
      <c r="X473" s="66" t="s">
        <v>18</v>
      </c>
      <c r="Y473" s="66">
        <v>42347</v>
      </c>
      <c r="Z473" s="95" t="s">
        <v>24390</v>
      </c>
      <c r="AA473" s="183"/>
      <c r="AB473" s="175" t="s">
        <v>18</v>
      </c>
      <c r="AC473" s="175" t="s">
        <v>18</v>
      </c>
      <c r="AD473" s="12"/>
      <c r="AE473" s="12"/>
      <c r="AF473" s="12"/>
      <c r="AG473" s="12"/>
      <c r="AH473" s="12"/>
      <c r="AI473" s="12"/>
      <c r="AJ473" s="12"/>
      <c r="AK473" s="12"/>
      <c r="AL473" s="12"/>
      <c r="AM473" s="12"/>
      <c r="AN473" s="12"/>
      <c r="AO473" s="12"/>
    </row>
    <row r="474" spans="1:41" ht="14.4">
      <c r="A474" s="239" t="s">
        <v>24391</v>
      </c>
      <c r="B474" s="61" t="s">
        <v>89</v>
      </c>
      <c r="C474" s="66">
        <v>42347</v>
      </c>
      <c r="D474" s="66" t="s">
        <v>229</v>
      </c>
      <c r="E474" s="185" t="s">
        <v>30</v>
      </c>
      <c r="F474" s="244" t="s">
        <v>21554</v>
      </c>
      <c r="G474" s="184" t="s">
        <v>30</v>
      </c>
      <c r="H474" s="175">
        <v>42356</v>
      </c>
      <c r="I474" s="61"/>
      <c r="J474" s="184"/>
      <c r="K474" s="330" t="s">
        <v>24392</v>
      </c>
      <c r="L474" s="61"/>
      <c r="M474" s="61" t="s">
        <v>22</v>
      </c>
      <c r="N474" s="61" t="s">
        <v>24393</v>
      </c>
      <c r="O474" s="185" t="s">
        <v>17</v>
      </c>
      <c r="P474" s="406">
        <v>42348</v>
      </c>
      <c r="Q474" s="61"/>
      <c r="R474" s="61"/>
      <c r="S474" s="61"/>
      <c r="T474" s="66"/>
      <c r="U474" s="61" t="s">
        <v>108</v>
      </c>
      <c r="V474" s="66"/>
      <c r="W474" s="61" t="s">
        <v>108</v>
      </c>
      <c r="X474" s="66" t="s">
        <v>18</v>
      </c>
      <c r="Y474" s="66">
        <v>42355</v>
      </c>
      <c r="Z474" s="95" t="s">
        <v>24394</v>
      </c>
      <c r="AA474" s="183"/>
      <c r="AB474" s="175" t="s">
        <v>18</v>
      </c>
      <c r="AC474" s="175" t="s">
        <v>18</v>
      </c>
      <c r="AD474" s="12"/>
      <c r="AE474" s="12"/>
      <c r="AF474" s="12"/>
      <c r="AG474" s="12"/>
      <c r="AH474" s="12"/>
      <c r="AI474" s="12"/>
      <c r="AJ474" s="12"/>
      <c r="AK474" s="12"/>
      <c r="AL474" s="12"/>
      <c r="AM474" s="12"/>
      <c r="AN474" s="12"/>
      <c r="AO474" s="12"/>
    </row>
    <row r="475" spans="1:41" ht="14.4">
      <c r="A475" s="239" t="s">
        <v>24396</v>
      </c>
      <c r="B475" s="61" t="s">
        <v>89</v>
      </c>
      <c r="C475" s="66">
        <v>42347</v>
      </c>
      <c r="D475" s="66" t="s">
        <v>229</v>
      </c>
      <c r="E475" s="185" t="s">
        <v>30</v>
      </c>
      <c r="F475" s="244" t="s">
        <v>21554</v>
      </c>
      <c r="G475" s="184" t="s">
        <v>30</v>
      </c>
      <c r="H475" s="175">
        <v>42356</v>
      </c>
      <c r="I475" s="61"/>
      <c r="J475" s="184"/>
      <c r="K475" s="330" t="s">
        <v>24397</v>
      </c>
      <c r="L475" s="61"/>
      <c r="M475" s="61" t="s">
        <v>33</v>
      </c>
      <c r="N475" s="61" t="s">
        <v>24399</v>
      </c>
      <c r="O475" s="185" t="s">
        <v>17</v>
      </c>
      <c r="P475" s="406"/>
      <c r="Q475" s="61"/>
      <c r="R475" s="61"/>
      <c r="S475" s="61"/>
      <c r="T475" s="66"/>
      <c r="U475" s="61" t="s">
        <v>108</v>
      </c>
      <c r="V475" s="66"/>
      <c r="W475" s="61" t="s">
        <v>108</v>
      </c>
      <c r="X475" s="66" t="s">
        <v>14</v>
      </c>
      <c r="Y475" s="66">
        <v>42349</v>
      </c>
      <c r="Z475" s="95" t="s">
        <v>24402</v>
      </c>
      <c r="AA475" s="183"/>
      <c r="AB475" s="175" t="s">
        <v>18</v>
      </c>
      <c r="AC475" s="175" t="s">
        <v>18</v>
      </c>
      <c r="AD475" s="12"/>
      <c r="AE475" s="12"/>
      <c r="AF475" s="12"/>
      <c r="AG475" s="12"/>
      <c r="AH475" s="12"/>
      <c r="AI475" s="12"/>
      <c r="AJ475" s="12"/>
      <c r="AK475" s="12"/>
      <c r="AL475" s="12"/>
      <c r="AM475" s="12"/>
      <c r="AN475" s="12"/>
      <c r="AO475" s="12"/>
    </row>
    <row r="476" spans="1:41" ht="14.4">
      <c r="A476" s="239" t="s">
        <v>24404</v>
      </c>
      <c r="B476" s="61" t="s">
        <v>89</v>
      </c>
      <c r="C476" s="66">
        <v>42347</v>
      </c>
      <c r="D476" s="66" t="s">
        <v>229</v>
      </c>
      <c r="E476" s="185" t="s">
        <v>30</v>
      </c>
      <c r="F476" s="244" t="s">
        <v>21554</v>
      </c>
      <c r="G476" s="184" t="s">
        <v>30</v>
      </c>
      <c r="H476" s="175">
        <v>42356</v>
      </c>
      <c r="I476" s="61"/>
      <c r="J476" s="184"/>
      <c r="K476" s="330" t="s">
        <v>24397</v>
      </c>
      <c r="L476" s="61"/>
      <c r="M476" s="61" t="s">
        <v>33</v>
      </c>
      <c r="N476" s="61" t="s">
        <v>24405</v>
      </c>
      <c r="O476" s="185" t="s">
        <v>17</v>
      </c>
      <c r="P476" s="406"/>
      <c r="Q476" s="61"/>
      <c r="R476" s="61"/>
      <c r="S476" s="61"/>
      <c r="T476" s="66"/>
      <c r="U476" s="61" t="s">
        <v>108</v>
      </c>
      <c r="V476" s="66"/>
      <c r="W476" s="61" t="s">
        <v>108</v>
      </c>
      <c r="X476" s="66" t="s">
        <v>14</v>
      </c>
      <c r="Y476" s="66">
        <v>42349</v>
      </c>
      <c r="Z476" s="95" t="s">
        <v>24407</v>
      </c>
      <c r="AA476" s="183"/>
      <c r="AB476" s="175" t="s">
        <v>18</v>
      </c>
      <c r="AC476" s="175" t="s">
        <v>18</v>
      </c>
      <c r="AD476" s="12"/>
      <c r="AE476" s="12"/>
      <c r="AF476" s="12"/>
      <c r="AG476" s="12"/>
      <c r="AH476" s="12"/>
      <c r="AI476" s="12"/>
      <c r="AJ476" s="12"/>
      <c r="AK476" s="12"/>
      <c r="AL476" s="12"/>
      <c r="AM476" s="12"/>
      <c r="AN476" s="12"/>
      <c r="AO476" s="12"/>
    </row>
    <row r="477" spans="1:41" ht="14.4">
      <c r="A477" s="239" t="s">
        <v>24410</v>
      </c>
      <c r="B477" s="61" t="s">
        <v>89</v>
      </c>
      <c r="C477" s="66">
        <v>42347</v>
      </c>
      <c r="D477" s="66" t="s">
        <v>229</v>
      </c>
      <c r="E477" s="185" t="s">
        <v>30</v>
      </c>
      <c r="F477" s="244" t="s">
        <v>21554</v>
      </c>
      <c r="G477" s="184" t="s">
        <v>30</v>
      </c>
      <c r="H477" s="175">
        <v>42356</v>
      </c>
      <c r="I477" s="61"/>
      <c r="J477" s="184"/>
      <c r="K477" s="330" t="s">
        <v>24412</v>
      </c>
      <c r="L477" s="61"/>
      <c r="M477" s="61" t="s">
        <v>137</v>
      </c>
      <c r="N477" s="61" t="s">
        <v>24413</v>
      </c>
      <c r="O477" s="185" t="s">
        <v>17</v>
      </c>
      <c r="P477" s="406"/>
      <c r="Q477" s="61"/>
      <c r="R477" s="61"/>
      <c r="S477" s="61"/>
      <c r="T477" s="66"/>
      <c r="U477" s="61" t="s">
        <v>108</v>
      </c>
      <c r="V477" s="66"/>
      <c r="W477" s="61" t="s">
        <v>108</v>
      </c>
      <c r="X477" s="66" t="s">
        <v>18</v>
      </c>
      <c r="Y477" s="66">
        <v>42347</v>
      </c>
      <c r="Z477" s="95" t="s">
        <v>24415</v>
      </c>
      <c r="AA477" s="183"/>
      <c r="AB477" s="175" t="s">
        <v>18</v>
      </c>
      <c r="AC477" s="175" t="s">
        <v>18</v>
      </c>
      <c r="AD477" s="12"/>
      <c r="AE477" s="12"/>
      <c r="AF477" s="12"/>
      <c r="AG477" s="12"/>
      <c r="AH477" s="12"/>
      <c r="AI477" s="12"/>
      <c r="AJ477" s="12"/>
      <c r="AK477" s="12"/>
      <c r="AL477" s="12"/>
      <c r="AM477" s="12"/>
      <c r="AN477" s="12"/>
      <c r="AO477" s="12"/>
    </row>
    <row r="478" spans="1:41" ht="14.4">
      <c r="A478" s="239" t="s">
        <v>24416</v>
      </c>
      <c r="B478" s="61" t="s">
        <v>89</v>
      </c>
      <c r="C478" s="66" t="s">
        <v>24417</v>
      </c>
      <c r="D478" s="66" t="s">
        <v>131</v>
      </c>
      <c r="E478" s="185" t="s">
        <v>19</v>
      </c>
      <c r="F478" s="244" t="s">
        <v>21554</v>
      </c>
      <c r="G478" s="184" t="s">
        <v>12</v>
      </c>
      <c r="H478" s="175">
        <v>42359</v>
      </c>
      <c r="I478" s="61" t="s">
        <v>18</v>
      </c>
      <c r="J478" s="184" t="s">
        <v>18</v>
      </c>
      <c r="K478" s="330" t="s">
        <v>21813</v>
      </c>
      <c r="L478" s="61" t="s">
        <v>24419</v>
      </c>
      <c r="M478" s="61" t="s">
        <v>20</v>
      </c>
      <c r="N478" s="61" t="s">
        <v>24420</v>
      </c>
      <c r="O478" s="185" t="s">
        <v>17</v>
      </c>
      <c r="P478" s="406"/>
      <c r="Q478" s="61"/>
      <c r="R478" s="61"/>
      <c r="S478" s="61"/>
      <c r="T478" s="66"/>
      <c r="U478" s="61" t="s">
        <v>108</v>
      </c>
      <c r="V478" s="66"/>
      <c r="W478" s="61" t="s">
        <v>108</v>
      </c>
      <c r="X478" s="66" t="s">
        <v>18</v>
      </c>
      <c r="Y478" s="66">
        <v>42348</v>
      </c>
      <c r="Z478" s="95"/>
      <c r="AA478" s="183"/>
      <c r="AB478" s="175" t="s">
        <v>18</v>
      </c>
      <c r="AC478" s="175" t="s">
        <v>18</v>
      </c>
      <c r="AD478" s="12"/>
      <c r="AE478" s="12"/>
      <c r="AF478" s="12"/>
      <c r="AG478" s="12"/>
      <c r="AH478" s="12"/>
      <c r="AI478" s="12"/>
      <c r="AJ478" s="12"/>
      <c r="AK478" s="12"/>
      <c r="AL478" s="12"/>
      <c r="AM478" s="12"/>
      <c r="AN478" s="12"/>
      <c r="AO478" s="12"/>
    </row>
    <row r="479" spans="1:41" ht="14.4">
      <c r="A479" s="239" t="s">
        <v>24425</v>
      </c>
      <c r="B479" s="61" t="s">
        <v>89</v>
      </c>
      <c r="C479" s="66">
        <v>42346</v>
      </c>
      <c r="D479" s="66" t="s">
        <v>1027</v>
      </c>
      <c r="E479" s="185" t="s">
        <v>30</v>
      </c>
      <c r="F479" s="244" t="s">
        <v>21554</v>
      </c>
      <c r="G479" s="184" t="s">
        <v>12</v>
      </c>
      <c r="H479" s="175">
        <v>42360</v>
      </c>
      <c r="I479" s="61" t="s">
        <v>18</v>
      </c>
      <c r="J479" s="184" t="s">
        <v>18</v>
      </c>
      <c r="K479" s="330" t="s">
        <v>302</v>
      </c>
      <c r="L479" s="61" t="s">
        <v>22497</v>
      </c>
      <c r="M479" s="61" t="s">
        <v>271</v>
      </c>
      <c r="N479" s="61" t="s">
        <v>22500</v>
      </c>
      <c r="O479" s="185" t="s">
        <v>116</v>
      </c>
      <c r="P479" s="406"/>
      <c r="Q479" s="61"/>
      <c r="R479" s="61"/>
      <c r="S479" s="61"/>
      <c r="T479" s="66"/>
      <c r="U479" s="61" t="s">
        <v>108</v>
      </c>
      <c r="V479" s="66"/>
      <c r="W479" s="61" t="s">
        <v>108</v>
      </c>
      <c r="X479" s="66" t="s">
        <v>14</v>
      </c>
      <c r="Y479" s="66">
        <v>42348</v>
      </c>
      <c r="Z479" s="95" t="s">
        <v>22463</v>
      </c>
      <c r="AA479" s="183"/>
      <c r="AB479" s="175" t="s">
        <v>18</v>
      </c>
      <c r="AC479" s="175" t="s">
        <v>18</v>
      </c>
      <c r="AD479" s="12"/>
      <c r="AE479" s="12"/>
      <c r="AF479" s="12"/>
      <c r="AG479" s="12"/>
      <c r="AH479" s="12"/>
      <c r="AI479" s="12"/>
      <c r="AJ479" s="12"/>
      <c r="AK479" s="12"/>
      <c r="AL479" s="12"/>
      <c r="AM479" s="12"/>
      <c r="AN479" s="12"/>
      <c r="AO479" s="12"/>
    </row>
    <row r="480" spans="1:41" ht="14.4">
      <c r="A480" s="239" t="s">
        <v>24426</v>
      </c>
      <c r="B480" s="61" t="s">
        <v>89</v>
      </c>
      <c r="C480" s="66">
        <v>42340</v>
      </c>
      <c r="D480" s="66" t="s">
        <v>1027</v>
      </c>
      <c r="E480" s="185" t="s">
        <v>19</v>
      </c>
      <c r="F480" s="244" t="s">
        <v>21554</v>
      </c>
      <c r="G480" s="184" t="s">
        <v>12</v>
      </c>
      <c r="H480" s="175">
        <v>42354</v>
      </c>
      <c r="I480" s="61" t="s">
        <v>18</v>
      </c>
      <c r="J480" s="184" t="s">
        <v>14</v>
      </c>
      <c r="K480" s="330" t="s">
        <v>10862</v>
      </c>
      <c r="L480" s="61" t="s">
        <v>24428</v>
      </c>
      <c r="M480" s="61" t="s">
        <v>44</v>
      </c>
      <c r="N480" s="61" t="s">
        <v>24429</v>
      </c>
      <c r="O480" s="185" t="s">
        <v>17</v>
      </c>
      <c r="P480" s="406">
        <v>42354</v>
      </c>
      <c r="Q480" s="61"/>
      <c r="R480" s="61"/>
      <c r="S480" s="61"/>
      <c r="T480" s="66"/>
      <c r="U480" s="61" t="s">
        <v>108</v>
      </c>
      <c r="V480" s="66"/>
      <c r="W480" s="61" t="s">
        <v>108</v>
      </c>
      <c r="X480" s="66" t="s">
        <v>14</v>
      </c>
      <c r="Y480" s="66">
        <v>42354</v>
      </c>
      <c r="Z480" s="95" t="s">
        <v>24432</v>
      </c>
      <c r="AA480" s="183"/>
      <c r="AB480" s="175" t="s">
        <v>18</v>
      </c>
      <c r="AC480" s="175" t="s">
        <v>18</v>
      </c>
      <c r="AD480" s="12"/>
      <c r="AE480" s="12"/>
      <c r="AF480" s="12"/>
      <c r="AG480" s="12"/>
      <c r="AH480" s="12"/>
      <c r="AI480" s="12"/>
      <c r="AJ480" s="12"/>
      <c r="AK480" s="12"/>
      <c r="AL480" s="12"/>
      <c r="AM480" s="12"/>
      <c r="AN480" s="12"/>
      <c r="AO480" s="12"/>
    </row>
    <row r="481" spans="1:41" ht="14.4">
      <c r="A481" s="239" t="s">
        <v>24434</v>
      </c>
      <c r="B481" s="61" t="s">
        <v>89</v>
      </c>
      <c r="C481" s="66">
        <v>42346</v>
      </c>
      <c r="D481" s="66" t="s">
        <v>1027</v>
      </c>
      <c r="E481" s="185" t="s">
        <v>21703</v>
      </c>
      <c r="F481" s="244" t="s">
        <v>9523</v>
      </c>
      <c r="G481" s="184" t="s">
        <v>22123</v>
      </c>
      <c r="H481" s="175">
        <v>42356</v>
      </c>
      <c r="I481" s="61" t="s">
        <v>18</v>
      </c>
      <c r="J481" s="184" t="s">
        <v>18</v>
      </c>
      <c r="K481" s="330" t="s">
        <v>24435</v>
      </c>
      <c r="L481" s="61" t="s">
        <v>24436</v>
      </c>
      <c r="M481" s="61"/>
      <c r="N481" s="61" t="s">
        <v>24437</v>
      </c>
      <c r="O481" s="185" t="s">
        <v>96</v>
      </c>
      <c r="P481" s="406" t="s">
        <v>108</v>
      </c>
      <c r="Q481" s="61" t="s">
        <v>18</v>
      </c>
      <c r="R481" s="61" t="s">
        <v>108</v>
      </c>
      <c r="S481" s="61" t="s">
        <v>108</v>
      </c>
      <c r="T481" s="66" t="s">
        <v>108</v>
      </c>
      <c r="U481" s="61" t="s">
        <v>108</v>
      </c>
      <c r="V481" s="66">
        <v>42356</v>
      </c>
      <c r="W481" s="61" t="s">
        <v>18</v>
      </c>
      <c r="X481" s="66" t="s">
        <v>18</v>
      </c>
      <c r="Y481" s="66">
        <v>42346</v>
      </c>
      <c r="Z481" s="95" t="s">
        <v>24438</v>
      </c>
      <c r="AA481" s="183" t="s">
        <v>97</v>
      </c>
      <c r="AB481" s="175"/>
      <c r="AC481" s="176"/>
      <c r="AD481" s="12"/>
      <c r="AE481" s="12"/>
      <c r="AF481" s="12"/>
      <c r="AG481" s="12"/>
      <c r="AH481" s="12"/>
      <c r="AI481" s="12"/>
      <c r="AJ481" s="12"/>
      <c r="AK481" s="12"/>
      <c r="AL481" s="12"/>
      <c r="AM481" s="12"/>
      <c r="AN481" s="12"/>
      <c r="AO481" s="12"/>
    </row>
    <row r="482" spans="1:41" ht="27.1" customHeight="1">
      <c r="A482" s="239" t="s">
        <v>24440</v>
      </c>
      <c r="B482" s="61" t="s">
        <v>89</v>
      </c>
      <c r="C482" s="66">
        <v>42346</v>
      </c>
      <c r="D482" s="66" t="s">
        <v>1027</v>
      </c>
      <c r="E482" s="185" t="s">
        <v>21703</v>
      </c>
      <c r="F482" s="244" t="s">
        <v>24441</v>
      </c>
      <c r="G482" s="184" t="s">
        <v>9381</v>
      </c>
      <c r="H482" s="175">
        <v>42356</v>
      </c>
      <c r="I482" s="61" t="s">
        <v>18</v>
      </c>
      <c r="J482" s="184" t="s">
        <v>14</v>
      </c>
      <c r="K482" s="330" t="s">
        <v>7546</v>
      </c>
      <c r="L482" s="61" t="s">
        <v>24442</v>
      </c>
      <c r="M482" s="61" t="s">
        <v>44</v>
      </c>
      <c r="N482" s="61" t="s">
        <v>24443</v>
      </c>
      <c r="O482" s="185" t="s">
        <v>96</v>
      </c>
      <c r="P482" s="406" t="s">
        <v>108</v>
      </c>
      <c r="Q482" s="61" t="s">
        <v>18</v>
      </c>
      <c r="R482" s="61" t="s">
        <v>18</v>
      </c>
      <c r="S482" s="61" t="s">
        <v>108</v>
      </c>
      <c r="T482" s="66" t="s">
        <v>108</v>
      </c>
      <c r="U482" s="61" t="s">
        <v>108</v>
      </c>
      <c r="V482" s="66">
        <v>42356</v>
      </c>
      <c r="W482" s="61" t="s">
        <v>108</v>
      </c>
      <c r="X482" s="66"/>
      <c r="Y482" s="66"/>
      <c r="Z482" s="197" t="s">
        <v>24446</v>
      </c>
      <c r="AA482" s="183" t="s">
        <v>23234</v>
      </c>
      <c r="AB482" s="175"/>
      <c r="AC482" s="176"/>
      <c r="AD482" s="12"/>
      <c r="AE482" s="12"/>
      <c r="AF482" s="12"/>
      <c r="AG482" s="12"/>
      <c r="AH482" s="12"/>
      <c r="AI482" s="12"/>
      <c r="AJ482" s="12"/>
      <c r="AK482" s="12"/>
      <c r="AL482" s="12"/>
      <c r="AM482" s="12"/>
      <c r="AN482" s="12"/>
      <c r="AO482" s="12"/>
    </row>
    <row r="483" spans="1:41" ht="28.55" customHeight="1">
      <c r="A483" s="239" t="s">
        <v>24448</v>
      </c>
      <c r="B483" s="61" t="s">
        <v>89</v>
      </c>
      <c r="C483" s="66">
        <v>42346</v>
      </c>
      <c r="D483" s="66" t="s">
        <v>1027</v>
      </c>
      <c r="E483" s="185" t="s">
        <v>21703</v>
      </c>
      <c r="F483" s="244" t="s">
        <v>4109</v>
      </c>
      <c r="G483" s="184" t="s">
        <v>24449</v>
      </c>
      <c r="H483" s="175">
        <v>42356</v>
      </c>
      <c r="I483" s="61" t="s">
        <v>18</v>
      </c>
      <c r="J483" s="184" t="s">
        <v>18</v>
      </c>
      <c r="K483" s="330" t="s">
        <v>24450</v>
      </c>
      <c r="L483" s="61" t="s">
        <v>24450</v>
      </c>
      <c r="M483" s="61" t="s">
        <v>395</v>
      </c>
      <c r="N483" s="61" t="s">
        <v>108</v>
      </c>
      <c r="O483" s="185" t="s">
        <v>96</v>
      </c>
      <c r="P483" s="406" t="s">
        <v>108</v>
      </c>
      <c r="Q483" s="61" t="s">
        <v>108</v>
      </c>
      <c r="R483" s="61" t="s">
        <v>14</v>
      </c>
      <c r="S483" s="61" t="s">
        <v>14</v>
      </c>
      <c r="T483" s="66" t="s">
        <v>108</v>
      </c>
      <c r="U483" s="61" t="s">
        <v>108</v>
      </c>
      <c r="V483" s="66">
        <v>42354</v>
      </c>
      <c r="W483" s="61" t="s">
        <v>18</v>
      </c>
      <c r="X483" s="66" t="s">
        <v>18</v>
      </c>
      <c r="Y483" s="66">
        <v>42369</v>
      </c>
      <c r="Z483" s="197" t="s">
        <v>24452</v>
      </c>
      <c r="AA483" s="183" t="s">
        <v>97</v>
      </c>
      <c r="AB483" s="175"/>
      <c r="AC483" s="176"/>
      <c r="AD483" s="12"/>
      <c r="AE483" s="12"/>
      <c r="AF483" s="12"/>
      <c r="AG483" s="12"/>
      <c r="AH483" s="12"/>
      <c r="AI483" s="12"/>
      <c r="AJ483" s="12"/>
      <c r="AK483" s="12"/>
      <c r="AL483" s="12"/>
      <c r="AM483" s="12"/>
      <c r="AN483" s="12"/>
      <c r="AO483" s="12"/>
    </row>
    <row r="484" spans="1:41" ht="14.4">
      <c r="A484" s="239" t="s">
        <v>24457</v>
      </c>
      <c r="B484" s="61" t="s">
        <v>89</v>
      </c>
      <c r="C484" s="66">
        <v>42346</v>
      </c>
      <c r="D484" s="66" t="s">
        <v>1027</v>
      </c>
      <c r="E484" s="185" t="s">
        <v>21703</v>
      </c>
      <c r="F484" s="244" t="s">
        <v>22707</v>
      </c>
      <c r="G484" s="184" t="s">
        <v>22419</v>
      </c>
      <c r="H484" s="175">
        <v>42348</v>
      </c>
      <c r="I484" s="61" t="s">
        <v>18</v>
      </c>
      <c r="J484" s="184" t="s">
        <v>18</v>
      </c>
      <c r="K484" s="330" t="s">
        <v>24459</v>
      </c>
      <c r="L484" s="61" t="s">
        <v>24460</v>
      </c>
      <c r="M484" s="61"/>
      <c r="N484" s="61"/>
      <c r="O484" s="185" t="s">
        <v>96</v>
      </c>
      <c r="P484" s="406" t="s">
        <v>108</v>
      </c>
      <c r="Q484" s="61" t="s">
        <v>18</v>
      </c>
      <c r="R484" s="61" t="s">
        <v>14</v>
      </c>
      <c r="S484" s="61" t="s">
        <v>108</v>
      </c>
      <c r="T484" s="66" t="s">
        <v>108</v>
      </c>
      <c r="U484" s="61" t="s">
        <v>108</v>
      </c>
      <c r="V484" s="66">
        <v>42356</v>
      </c>
      <c r="W484" s="61" t="s">
        <v>108</v>
      </c>
      <c r="X484" s="66" t="s">
        <v>18</v>
      </c>
      <c r="Y484" s="66">
        <v>42348</v>
      </c>
      <c r="Z484" s="95" t="s">
        <v>24462</v>
      </c>
      <c r="AA484" s="183" t="s">
        <v>97</v>
      </c>
      <c r="AB484" s="175"/>
      <c r="AC484" s="176"/>
      <c r="AD484" s="12"/>
      <c r="AE484" s="12"/>
      <c r="AF484" s="12"/>
      <c r="AG484" s="12"/>
      <c r="AH484" s="12"/>
      <c r="AI484" s="12"/>
      <c r="AJ484" s="12"/>
      <c r="AK484" s="12"/>
      <c r="AL484" s="12"/>
      <c r="AM484" s="12"/>
      <c r="AN484" s="12"/>
      <c r="AO484" s="12"/>
    </row>
    <row r="485" spans="1:41" ht="14.4">
      <c r="A485" s="239" t="s">
        <v>24463</v>
      </c>
      <c r="B485" s="61" t="s">
        <v>89</v>
      </c>
      <c r="C485" s="66">
        <v>42347</v>
      </c>
      <c r="D485" s="66" t="s">
        <v>229</v>
      </c>
      <c r="E485" s="185" t="s">
        <v>43</v>
      </c>
      <c r="F485" s="244" t="s">
        <v>21554</v>
      </c>
      <c r="G485" s="184" t="s">
        <v>43</v>
      </c>
      <c r="H485" s="175">
        <v>42357</v>
      </c>
      <c r="I485" s="61" t="s">
        <v>18</v>
      </c>
      <c r="J485" s="184" t="s">
        <v>18</v>
      </c>
      <c r="K485" s="330" t="s">
        <v>23424</v>
      </c>
      <c r="L485" s="61"/>
      <c r="M485" s="61"/>
      <c r="N485" s="61" t="s">
        <v>24466</v>
      </c>
      <c r="O485" s="185" t="s">
        <v>17</v>
      </c>
      <c r="P485" s="406"/>
      <c r="Q485" s="61"/>
      <c r="R485" s="61"/>
      <c r="S485" s="61"/>
      <c r="T485" s="66"/>
      <c r="U485" s="61" t="s">
        <v>108</v>
      </c>
      <c r="V485" s="66"/>
      <c r="W485" s="61" t="s">
        <v>108</v>
      </c>
      <c r="X485" s="66" t="s">
        <v>18</v>
      </c>
      <c r="Y485" s="66">
        <v>42348</v>
      </c>
      <c r="Z485" s="95" t="s">
        <v>24469</v>
      </c>
      <c r="AA485" s="183" t="s">
        <v>24469</v>
      </c>
      <c r="AB485" s="175" t="s">
        <v>18</v>
      </c>
      <c r="AC485" s="175" t="s">
        <v>18</v>
      </c>
      <c r="AD485" s="12"/>
      <c r="AE485" s="12"/>
      <c r="AF485" s="12"/>
      <c r="AG485" s="12"/>
      <c r="AH485" s="12"/>
      <c r="AI485" s="12"/>
      <c r="AJ485" s="12"/>
      <c r="AK485" s="12"/>
      <c r="AL485" s="12"/>
      <c r="AM485" s="12"/>
      <c r="AN485" s="12"/>
      <c r="AO485" s="12"/>
    </row>
    <row r="486" spans="1:41" ht="14.4">
      <c r="A486" s="239" t="s">
        <v>24471</v>
      </c>
      <c r="B486" s="61" t="s">
        <v>89</v>
      </c>
      <c r="C486" s="66">
        <v>42347</v>
      </c>
      <c r="D486" s="66" t="s">
        <v>229</v>
      </c>
      <c r="E486" s="185" t="s">
        <v>43</v>
      </c>
      <c r="F486" s="244" t="s">
        <v>21554</v>
      </c>
      <c r="G486" s="184" t="s">
        <v>43</v>
      </c>
      <c r="H486" s="175">
        <v>42357</v>
      </c>
      <c r="I486" s="61" t="s">
        <v>18</v>
      </c>
      <c r="J486" s="184" t="s">
        <v>18</v>
      </c>
      <c r="K486" s="330" t="s">
        <v>23424</v>
      </c>
      <c r="L486" s="61"/>
      <c r="M486" s="61"/>
      <c r="N486" s="61" t="s">
        <v>23425</v>
      </c>
      <c r="O486" s="185" t="s">
        <v>17</v>
      </c>
      <c r="P486" s="406"/>
      <c r="Q486" s="61"/>
      <c r="R486" s="61"/>
      <c r="S486" s="61"/>
      <c r="T486" s="66"/>
      <c r="U486" s="61" t="s">
        <v>108</v>
      </c>
      <c r="V486" s="66"/>
      <c r="W486" s="61" t="s">
        <v>108</v>
      </c>
      <c r="X486" s="66" t="s">
        <v>18</v>
      </c>
      <c r="Y486" s="66">
        <v>42348</v>
      </c>
      <c r="Z486" s="95" t="s">
        <v>24469</v>
      </c>
      <c r="AA486" s="183" t="s">
        <v>24469</v>
      </c>
      <c r="AB486" s="175" t="s">
        <v>18</v>
      </c>
      <c r="AC486" s="175" t="s">
        <v>18</v>
      </c>
      <c r="AD486" s="12"/>
      <c r="AE486" s="12"/>
      <c r="AF486" s="12"/>
      <c r="AG486" s="12"/>
      <c r="AH486" s="12"/>
      <c r="AI486" s="12"/>
      <c r="AJ486" s="12"/>
      <c r="AK486" s="12"/>
      <c r="AL486" s="12"/>
      <c r="AM486" s="12"/>
      <c r="AN486" s="12"/>
      <c r="AO486" s="12"/>
    </row>
    <row r="487" spans="1:41" ht="14.4">
      <c r="A487" s="239" t="s">
        <v>24474</v>
      </c>
      <c r="B487" s="61" t="s">
        <v>89</v>
      </c>
      <c r="C487" s="66">
        <v>42347</v>
      </c>
      <c r="D487" s="66" t="s">
        <v>229</v>
      </c>
      <c r="E487" s="185" t="s">
        <v>43</v>
      </c>
      <c r="F487" s="244" t="s">
        <v>21554</v>
      </c>
      <c r="G487" s="184" t="s">
        <v>43</v>
      </c>
      <c r="H487" s="175">
        <v>42357</v>
      </c>
      <c r="I487" s="61" t="s">
        <v>18</v>
      </c>
      <c r="J487" s="184" t="s">
        <v>18</v>
      </c>
      <c r="K487" s="330" t="s">
        <v>23424</v>
      </c>
      <c r="L487" s="61"/>
      <c r="M487" s="61"/>
      <c r="N487" s="61" t="s">
        <v>24475</v>
      </c>
      <c r="O487" s="185" t="s">
        <v>17</v>
      </c>
      <c r="P487" s="406"/>
      <c r="Q487" s="61"/>
      <c r="R487" s="61"/>
      <c r="S487" s="61"/>
      <c r="T487" s="66"/>
      <c r="U487" s="61" t="s">
        <v>108</v>
      </c>
      <c r="V487" s="66"/>
      <c r="W487" s="61" t="s">
        <v>108</v>
      </c>
      <c r="X487" s="66" t="s">
        <v>18</v>
      </c>
      <c r="Y487" s="66">
        <v>42348</v>
      </c>
      <c r="Z487" s="95" t="s">
        <v>24469</v>
      </c>
      <c r="AA487" s="183" t="s">
        <v>24469</v>
      </c>
      <c r="AB487" s="175" t="s">
        <v>18</v>
      </c>
      <c r="AC487" s="175" t="s">
        <v>18</v>
      </c>
      <c r="AD487" s="12"/>
      <c r="AE487" s="12"/>
      <c r="AF487" s="12"/>
      <c r="AG487" s="12"/>
      <c r="AH487" s="12"/>
      <c r="AI487" s="12"/>
      <c r="AJ487" s="12"/>
      <c r="AK487" s="12"/>
      <c r="AL487" s="12"/>
      <c r="AM487" s="12"/>
      <c r="AN487" s="12"/>
      <c r="AO487" s="12"/>
    </row>
    <row r="488" spans="1:41" ht="25.5" customHeight="1">
      <c r="A488" s="239" t="s">
        <v>24476</v>
      </c>
      <c r="B488" s="61" t="s">
        <v>89</v>
      </c>
      <c r="C488" s="66">
        <v>42340</v>
      </c>
      <c r="D488" s="66" t="s">
        <v>1027</v>
      </c>
      <c r="E488" s="185" t="s">
        <v>19</v>
      </c>
      <c r="F488" s="244" t="s">
        <v>21554</v>
      </c>
      <c r="G488" s="184" t="s">
        <v>19</v>
      </c>
      <c r="H488" s="175">
        <v>42350</v>
      </c>
      <c r="I488" s="61"/>
      <c r="J488" s="184"/>
      <c r="K488" s="330" t="s">
        <v>24478</v>
      </c>
      <c r="L488" s="61" t="s">
        <v>18472</v>
      </c>
      <c r="M488" s="61" t="s">
        <v>16</v>
      </c>
      <c r="N488" s="61" t="s">
        <v>17848</v>
      </c>
      <c r="O488" s="185" t="s">
        <v>17</v>
      </c>
      <c r="P488" s="406" t="s">
        <v>14</v>
      </c>
      <c r="Q488" s="61"/>
      <c r="R488" s="61"/>
      <c r="S488" s="61" t="s">
        <v>18</v>
      </c>
      <c r="T488" s="66"/>
      <c r="U488" s="61" t="s">
        <v>108</v>
      </c>
      <c r="V488" s="66"/>
      <c r="W488" s="61" t="s">
        <v>108</v>
      </c>
      <c r="X488" s="66" t="s">
        <v>18</v>
      </c>
      <c r="Y488" s="66">
        <v>42403</v>
      </c>
      <c r="Z488" s="197" t="s">
        <v>24481</v>
      </c>
      <c r="AA488" s="183" t="s">
        <v>24482</v>
      </c>
      <c r="AB488" s="175" t="s">
        <v>18</v>
      </c>
      <c r="AC488" s="175" t="s">
        <v>18</v>
      </c>
      <c r="AD488" s="12"/>
      <c r="AE488" s="12"/>
      <c r="AF488" s="12"/>
      <c r="AG488" s="12"/>
      <c r="AH488" s="12"/>
      <c r="AI488" s="12"/>
      <c r="AJ488" s="12"/>
      <c r="AK488" s="12"/>
      <c r="AL488" s="12"/>
      <c r="AM488" s="12"/>
      <c r="AN488" s="12"/>
      <c r="AO488" s="12"/>
    </row>
    <row r="489" spans="1:41" ht="14.4">
      <c r="A489" s="239" t="s">
        <v>24484</v>
      </c>
      <c r="B489" s="61" t="s">
        <v>89</v>
      </c>
      <c r="C489" s="66">
        <v>42331</v>
      </c>
      <c r="D489" s="66" t="s">
        <v>1027</v>
      </c>
      <c r="E489" s="185" t="s">
        <v>19</v>
      </c>
      <c r="F489" s="244" t="s">
        <v>21554</v>
      </c>
      <c r="G489" s="184" t="s">
        <v>32</v>
      </c>
      <c r="H489" s="175">
        <v>42331</v>
      </c>
      <c r="I489" s="61"/>
      <c r="J489" s="184"/>
      <c r="K489" s="330" t="s">
        <v>24485</v>
      </c>
      <c r="L489" s="61"/>
      <c r="M489" s="61" t="s">
        <v>249</v>
      </c>
      <c r="N489" s="61" t="s">
        <v>24487</v>
      </c>
      <c r="O489" s="185" t="s">
        <v>17</v>
      </c>
      <c r="P489" s="406"/>
      <c r="Q489" s="61"/>
      <c r="R489" s="61"/>
      <c r="S489" s="61"/>
      <c r="T489" s="66"/>
      <c r="U489" s="61" t="s">
        <v>108</v>
      </c>
      <c r="V489" s="66"/>
      <c r="W489" s="61" t="s">
        <v>108</v>
      </c>
      <c r="X489" s="66"/>
      <c r="Y489" s="66">
        <v>42443</v>
      </c>
      <c r="Z489" s="95" t="s">
        <v>24488</v>
      </c>
      <c r="AA489" s="183"/>
      <c r="AB489" s="175" t="s">
        <v>18</v>
      </c>
      <c r="AC489" s="175" t="s">
        <v>18</v>
      </c>
      <c r="AD489" s="12"/>
      <c r="AE489" s="12"/>
      <c r="AF489" s="12"/>
      <c r="AG489" s="12"/>
      <c r="AH489" s="12"/>
      <c r="AI489" s="12"/>
      <c r="AJ489" s="12"/>
      <c r="AK489" s="12"/>
      <c r="AL489" s="12"/>
      <c r="AM489" s="12"/>
      <c r="AN489" s="12"/>
      <c r="AO489" s="12"/>
    </row>
    <row r="490" spans="1:41" ht="14.4">
      <c r="A490" s="239" t="s">
        <v>24489</v>
      </c>
      <c r="B490" s="61" t="s">
        <v>89</v>
      </c>
      <c r="C490" s="66">
        <v>42348</v>
      </c>
      <c r="D490" s="66" t="s">
        <v>1027</v>
      </c>
      <c r="E490" s="185" t="s">
        <v>30</v>
      </c>
      <c r="F490" s="244" t="s">
        <v>21554</v>
      </c>
      <c r="G490" s="184" t="s">
        <v>30</v>
      </c>
      <c r="H490" s="175"/>
      <c r="I490" s="61"/>
      <c r="J490" s="184"/>
      <c r="K490" s="330" t="s">
        <v>745</v>
      </c>
      <c r="L490" s="61" t="s">
        <v>24491</v>
      </c>
      <c r="M490" s="61"/>
      <c r="N490" s="61" t="s">
        <v>1430</v>
      </c>
      <c r="O490" s="185" t="s">
        <v>17</v>
      </c>
      <c r="P490" s="406"/>
      <c r="Q490" s="61"/>
      <c r="R490" s="61"/>
      <c r="S490" s="61"/>
      <c r="T490" s="66"/>
      <c r="U490" s="61" t="s">
        <v>108</v>
      </c>
      <c r="V490" s="66"/>
      <c r="W490" s="61" t="s">
        <v>108</v>
      </c>
      <c r="X490" s="66" t="s">
        <v>14</v>
      </c>
      <c r="Y490" s="66">
        <v>42348</v>
      </c>
      <c r="Z490" s="95" t="s">
        <v>24492</v>
      </c>
      <c r="AA490" s="183"/>
      <c r="AB490" s="175" t="s">
        <v>18</v>
      </c>
      <c r="AC490" s="175" t="s">
        <v>18</v>
      </c>
      <c r="AD490" s="12"/>
      <c r="AE490" s="12"/>
      <c r="AF490" s="12"/>
      <c r="AG490" s="12"/>
      <c r="AH490" s="12"/>
      <c r="AI490" s="12"/>
      <c r="AJ490" s="12"/>
      <c r="AK490" s="12"/>
      <c r="AL490" s="12"/>
      <c r="AM490" s="12"/>
      <c r="AN490" s="12"/>
      <c r="AO490" s="12"/>
    </row>
    <row r="491" spans="1:41" ht="14.4">
      <c r="A491" s="239" t="s">
        <v>24494</v>
      </c>
      <c r="B491" s="61" t="s">
        <v>89</v>
      </c>
      <c r="C491" s="66">
        <v>42348</v>
      </c>
      <c r="D491" s="66" t="s">
        <v>1027</v>
      </c>
      <c r="E491" s="185" t="s">
        <v>30</v>
      </c>
      <c r="F491" s="244" t="s">
        <v>21554</v>
      </c>
      <c r="G491" s="184" t="s">
        <v>30</v>
      </c>
      <c r="H491" s="175">
        <v>42362</v>
      </c>
      <c r="I491" s="61"/>
      <c r="J491" s="184"/>
      <c r="K491" s="330" t="s">
        <v>24496</v>
      </c>
      <c r="L491" s="61" t="s">
        <v>24497</v>
      </c>
      <c r="M491" s="61" t="s">
        <v>22</v>
      </c>
      <c r="N491" s="61" t="s">
        <v>24498</v>
      </c>
      <c r="O491" s="185" t="s">
        <v>17</v>
      </c>
      <c r="P491" s="406"/>
      <c r="Q491" s="61"/>
      <c r="R491" s="61"/>
      <c r="S491" s="61"/>
      <c r="T491" s="66"/>
      <c r="U491" s="61" t="s">
        <v>108</v>
      </c>
      <c r="V491" s="66"/>
      <c r="W491" s="61" t="s">
        <v>108</v>
      </c>
      <c r="X491" s="66" t="s">
        <v>14</v>
      </c>
      <c r="Y491" s="66">
        <v>42348</v>
      </c>
      <c r="Z491" s="95" t="s">
        <v>23155</v>
      </c>
      <c r="AA491" s="183"/>
      <c r="AB491" s="175" t="s">
        <v>18</v>
      </c>
      <c r="AC491" s="175" t="s">
        <v>18</v>
      </c>
      <c r="AD491" s="12"/>
      <c r="AE491" s="12"/>
      <c r="AF491" s="12"/>
      <c r="AG491" s="12"/>
      <c r="AH491" s="12"/>
      <c r="AI491" s="12"/>
      <c r="AJ491" s="12"/>
      <c r="AK491" s="12"/>
      <c r="AL491" s="12"/>
      <c r="AM491" s="12"/>
      <c r="AN491" s="12"/>
      <c r="AO491" s="12"/>
    </row>
    <row r="492" spans="1:41" ht="14.4">
      <c r="A492" s="239" t="s">
        <v>24500</v>
      </c>
      <c r="B492" s="61" t="s">
        <v>89</v>
      </c>
      <c r="C492" s="66">
        <v>42348</v>
      </c>
      <c r="D492" s="66" t="s">
        <v>229</v>
      </c>
      <c r="E492" s="185" t="s">
        <v>23</v>
      </c>
      <c r="F492" s="244" t="s">
        <v>21554</v>
      </c>
      <c r="G492" s="184" t="s">
        <v>23</v>
      </c>
      <c r="H492" s="175">
        <v>42362</v>
      </c>
      <c r="I492" s="61"/>
      <c r="J492" s="184"/>
      <c r="K492" s="330" t="s">
        <v>24503</v>
      </c>
      <c r="L492" s="61" t="s">
        <v>24504</v>
      </c>
      <c r="M492" s="61"/>
      <c r="N492" s="61" t="s">
        <v>24505</v>
      </c>
      <c r="O492" s="185" t="s">
        <v>17</v>
      </c>
      <c r="P492" s="406">
        <v>42348</v>
      </c>
      <c r="Q492" s="61"/>
      <c r="R492" s="61"/>
      <c r="S492" s="61"/>
      <c r="T492" s="66"/>
      <c r="U492" s="61" t="s">
        <v>108</v>
      </c>
      <c r="V492" s="66"/>
      <c r="W492" s="61" t="s">
        <v>108</v>
      </c>
      <c r="X492" s="66" t="s">
        <v>18</v>
      </c>
      <c r="Y492" s="66">
        <v>42356</v>
      </c>
      <c r="Z492" s="95" t="s">
        <v>24513</v>
      </c>
      <c r="AA492" s="183"/>
      <c r="AB492" s="175" t="s">
        <v>18</v>
      </c>
      <c r="AC492" s="175" t="s">
        <v>18</v>
      </c>
      <c r="AD492" s="12"/>
      <c r="AE492" s="12"/>
      <c r="AF492" s="12"/>
      <c r="AG492" s="12"/>
      <c r="AH492" s="12"/>
      <c r="AI492" s="12"/>
      <c r="AJ492" s="12"/>
      <c r="AK492" s="12"/>
      <c r="AL492" s="12"/>
      <c r="AM492" s="12"/>
      <c r="AN492" s="12"/>
      <c r="AO492" s="12"/>
    </row>
    <row r="493" spans="1:41" ht="14.4">
      <c r="A493" s="239" t="s">
        <v>24515</v>
      </c>
      <c r="B493" s="61" t="s">
        <v>89</v>
      </c>
      <c r="C493" s="66">
        <v>42348</v>
      </c>
      <c r="D493" s="66" t="s">
        <v>1027</v>
      </c>
      <c r="E493" s="185" t="s">
        <v>30</v>
      </c>
      <c r="F493" s="244" t="s">
        <v>21554</v>
      </c>
      <c r="G493" s="184" t="s">
        <v>30</v>
      </c>
      <c r="H493" s="175">
        <v>42362</v>
      </c>
      <c r="I493" s="61"/>
      <c r="J493" s="184"/>
      <c r="K493" s="330" t="s">
        <v>24496</v>
      </c>
      <c r="L493" s="61" t="s">
        <v>24497</v>
      </c>
      <c r="M493" s="61" t="s">
        <v>22</v>
      </c>
      <c r="N493" s="61" t="s">
        <v>24517</v>
      </c>
      <c r="O493" s="185" t="s">
        <v>17</v>
      </c>
      <c r="P493" s="406"/>
      <c r="Q493" s="61"/>
      <c r="R493" s="61"/>
      <c r="S493" s="61"/>
      <c r="T493" s="66"/>
      <c r="U493" s="61" t="s">
        <v>108</v>
      </c>
      <c r="V493" s="66"/>
      <c r="W493" s="61" t="s">
        <v>108</v>
      </c>
      <c r="X493" s="66" t="s">
        <v>14</v>
      </c>
      <c r="Y493" s="66">
        <v>42339</v>
      </c>
      <c r="Z493" s="95" t="s">
        <v>23155</v>
      </c>
      <c r="AA493" s="183"/>
      <c r="AB493" s="175" t="s">
        <v>18</v>
      </c>
      <c r="AC493" s="175" t="s">
        <v>18</v>
      </c>
      <c r="AD493" s="12"/>
      <c r="AE493" s="12"/>
      <c r="AF493" s="12"/>
      <c r="AG493" s="12"/>
      <c r="AH493" s="12"/>
      <c r="AI493" s="12"/>
      <c r="AJ493" s="12"/>
      <c r="AK493" s="12"/>
      <c r="AL493" s="12"/>
      <c r="AM493" s="12"/>
      <c r="AN493" s="12"/>
      <c r="AO493" s="12"/>
    </row>
    <row r="494" spans="1:41" ht="14.4">
      <c r="A494" s="239" t="s">
        <v>24520</v>
      </c>
      <c r="B494" s="61" t="s">
        <v>89</v>
      </c>
      <c r="C494" s="66">
        <v>42349</v>
      </c>
      <c r="D494" s="66" t="s">
        <v>1027</v>
      </c>
      <c r="E494" s="185" t="s">
        <v>21703</v>
      </c>
      <c r="F494" s="244" t="s">
        <v>214</v>
      </c>
      <c r="G494" s="184" t="s">
        <v>3794</v>
      </c>
      <c r="H494" s="175">
        <v>42359</v>
      </c>
      <c r="I494" s="61" t="s">
        <v>18</v>
      </c>
      <c r="J494" s="184" t="s">
        <v>14</v>
      </c>
      <c r="K494" s="330" t="s">
        <v>24522</v>
      </c>
      <c r="L494" s="61" t="s">
        <v>24523</v>
      </c>
      <c r="M494" s="61"/>
      <c r="N494" s="61" t="s">
        <v>108</v>
      </c>
      <c r="O494" s="185" t="s">
        <v>96</v>
      </c>
      <c r="P494" s="406" t="s">
        <v>108</v>
      </c>
      <c r="Q494" s="61" t="s">
        <v>14</v>
      </c>
      <c r="R494" s="61" t="s">
        <v>14</v>
      </c>
      <c r="S494" s="61" t="s">
        <v>108</v>
      </c>
      <c r="T494" s="66" t="s">
        <v>108</v>
      </c>
      <c r="U494" s="61" t="s">
        <v>108</v>
      </c>
      <c r="V494" s="66">
        <v>42352</v>
      </c>
      <c r="W494" s="61" t="s">
        <v>108</v>
      </c>
      <c r="X494" s="66" t="s">
        <v>14</v>
      </c>
      <c r="Y494" s="66">
        <v>42352</v>
      </c>
      <c r="Z494" s="95" t="s">
        <v>24524</v>
      </c>
      <c r="AA494" s="464" t="s">
        <v>3872</v>
      </c>
      <c r="AB494" s="175"/>
      <c r="AC494" s="176"/>
      <c r="AD494" s="12"/>
      <c r="AE494" s="12"/>
      <c r="AF494" s="12"/>
      <c r="AG494" s="12"/>
      <c r="AH494" s="12"/>
      <c r="AI494" s="12"/>
      <c r="AJ494" s="12"/>
      <c r="AK494" s="12"/>
      <c r="AL494" s="12"/>
      <c r="AM494" s="12"/>
      <c r="AN494" s="12"/>
      <c r="AO494" s="12"/>
    </row>
    <row r="495" spans="1:41" ht="14.4">
      <c r="A495" s="239" t="s">
        <v>24528</v>
      </c>
      <c r="B495" s="61" t="s">
        <v>89</v>
      </c>
      <c r="C495" s="66">
        <v>42349</v>
      </c>
      <c r="D495" s="66" t="s">
        <v>229</v>
      </c>
      <c r="E495" s="185" t="s">
        <v>30</v>
      </c>
      <c r="F495" s="244" t="s">
        <v>21554</v>
      </c>
      <c r="G495" s="184" t="s">
        <v>30</v>
      </c>
      <c r="H495" s="175">
        <v>42366</v>
      </c>
      <c r="I495" s="61"/>
      <c r="J495" s="184"/>
      <c r="K495" s="330" t="s">
        <v>24532</v>
      </c>
      <c r="L495" s="61" t="s">
        <v>24533</v>
      </c>
      <c r="M495" s="61" t="s">
        <v>22</v>
      </c>
      <c r="N495" s="61" t="s">
        <v>24534</v>
      </c>
      <c r="O495" s="185" t="s">
        <v>17</v>
      </c>
      <c r="P495" s="406">
        <v>42349</v>
      </c>
      <c r="Q495" s="61"/>
      <c r="R495" s="61"/>
      <c r="S495" s="61"/>
      <c r="T495" s="66"/>
      <c r="U495" s="61" t="s">
        <v>108</v>
      </c>
      <c r="V495" s="66"/>
      <c r="W495" s="61" t="s">
        <v>108</v>
      </c>
      <c r="X495" s="66" t="s">
        <v>14</v>
      </c>
      <c r="Y495" s="66">
        <v>42354</v>
      </c>
      <c r="Z495" s="95" t="s">
        <v>12666</v>
      </c>
      <c r="AA495" s="183"/>
      <c r="AB495" s="175" t="s">
        <v>18</v>
      </c>
      <c r="AC495" s="175" t="s">
        <v>18</v>
      </c>
      <c r="AD495" s="12"/>
      <c r="AE495" s="12"/>
      <c r="AF495" s="12"/>
      <c r="AG495" s="12"/>
      <c r="AH495" s="12"/>
      <c r="AI495" s="12"/>
      <c r="AJ495" s="12"/>
      <c r="AK495" s="12"/>
      <c r="AL495" s="12"/>
      <c r="AM495" s="12"/>
      <c r="AN495" s="12"/>
      <c r="AO495" s="12"/>
    </row>
    <row r="496" spans="1:41" ht="14.4">
      <c r="A496" s="239" t="s">
        <v>24536</v>
      </c>
      <c r="B496" s="61" t="s">
        <v>89</v>
      </c>
      <c r="C496" s="66">
        <v>42349</v>
      </c>
      <c r="D496" s="66" t="s">
        <v>229</v>
      </c>
      <c r="E496" s="185" t="s">
        <v>30</v>
      </c>
      <c r="F496" s="244" t="s">
        <v>21554</v>
      </c>
      <c r="G496" s="184" t="s">
        <v>30</v>
      </c>
      <c r="H496" s="175">
        <v>42366</v>
      </c>
      <c r="I496" s="61"/>
      <c r="J496" s="184"/>
      <c r="K496" s="330" t="s">
        <v>24538</v>
      </c>
      <c r="L496" s="61" t="s">
        <v>24539</v>
      </c>
      <c r="M496" s="61" t="s">
        <v>22</v>
      </c>
      <c r="N496" s="61" t="s">
        <v>24540</v>
      </c>
      <c r="O496" s="185" t="s">
        <v>17</v>
      </c>
      <c r="P496" s="406">
        <v>42349</v>
      </c>
      <c r="Q496" s="61"/>
      <c r="R496" s="61"/>
      <c r="S496" s="61"/>
      <c r="T496" s="66"/>
      <c r="U496" s="61" t="s">
        <v>108</v>
      </c>
      <c r="V496" s="66"/>
      <c r="W496" s="61" t="s">
        <v>108</v>
      </c>
      <c r="X496" s="66" t="s">
        <v>18</v>
      </c>
      <c r="Y496" s="66">
        <v>42355</v>
      </c>
      <c r="Z496" s="95" t="s">
        <v>24541</v>
      </c>
      <c r="AA496" s="183"/>
      <c r="AB496" s="175" t="s">
        <v>18</v>
      </c>
      <c r="AC496" s="175" t="s">
        <v>18</v>
      </c>
      <c r="AD496" s="12"/>
      <c r="AE496" s="12"/>
      <c r="AF496" s="12"/>
      <c r="AG496" s="12"/>
      <c r="AH496" s="12"/>
      <c r="AI496" s="12"/>
      <c r="AJ496" s="12"/>
      <c r="AK496" s="12"/>
      <c r="AL496" s="12"/>
      <c r="AM496" s="12"/>
      <c r="AN496" s="12"/>
      <c r="AO496" s="12"/>
    </row>
    <row r="497" spans="1:41" ht="14.4">
      <c r="A497" s="239" t="s">
        <v>24543</v>
      </c>
      <c r="B497" s="61" t="s">
        <v>89</v>
      </c>
      <c r="C497" s="66">
        <v>42348</v>
      </c>
      <c r="D497" s="66" t="s">
        <v>1027</v>
      </c>
      <c r="E497" s="185" t="s">
        <v>30</v>
      </c>
      <c r="F497" s="244" t="s">
        <v>21554</v>
      </c>
      <c r="G497" s="184" t="s">
        <v>30</v>
      </c>
      <c r="H497" s="175">
        <v>42365</v>
      </c>
      <c r="I497" s="61"/>
      <c r="J497" s="184"/>
      <c r="K497" s="330" t="s">
        <v>18048</v>
      </c>
      <c r="L497" s="61" t="s">
        <v>24544</v>
      </c>
      <c r="M497" s="61" t="s">
        <v>189</v>
      </c>
      <c r="N497" s="61" t="s">
        <v>22519</v>
      </c>
      <c r="O497" s="185" t="s">
        <v>17</v>
      </c>
      <c r="P497" s="406"/>
      <c r="Q497" s="61"/>
      <c r="R497" s="61"/>
      <c r="S497" s="61"/>
      <c r="T497" s="66"/>
      <c r="U497" s="61" t="s">
        <v>108</v>
      </c>
      <c r="V497" s="66"/>
      <c r="W497" s="61" t="s">
        <v>108</v>
      </c>
      <c r="X497" s="66" t="s">
        <v>14</v>
      </c>
      <c r="Y497" s="66">
        <v>42366</v>
      </c>
      <c r="Z497" s="95" t="s">
        <v>24545</v>
      </c>
      <c r="AA497" s="183"/>
      <c r="AB497" s="175" t="s">
        <v>18</v>
      </c>
      <c r="AC497" s="175" t="s">
        <v>18</v>
      </c>
      <c r="AD497" s="12"/>
      <c r="AE497" s="12"/>
      <c r="AF497" s="12"/>
      <c r="AG497" s="12"/>
      <c r="AH497" s="12"/>
      <c r="AI497" s="12"/>
      <c r="AJ497" s="12"/>
      <c r="AK497" s="12"/>
      <c r="AL497" s="12"/>
      <c r="AM497" s="12"/>
      <c r="AN497" s="12"/>
      <c r="AO497" s="12"/>
    </row>
    <row r="498" spans="1:41" ht="41.2" customHeight="1">
      <c r="A498" s="239" t="s">
        <v>24546</v>
      </c>
      <c r="B498" s="61" t="s">
        <v>89</v>
      </c>
      <c r="C498" s="66">
        <v>42349</v>
      </c>
      <c r="D498" s="66" t="s">
        <v>1027</v>
      </c>
      <c r="E498" s="185" t="s">
        <v>112</v>
      </c>
      <c r="F498" s="244" t="s">
        <v>22349</v>
      </c>
      <c r="G498" s="184" t="s">
        <v>22351</v>
      </c>
      <c r="H498" s="175">
        <v>42362</v>
      </c>
      <c r="I498" s="61" t="s">
        <v>18</v>
      </c>
      <c r="J498" s="184" t="s">
        <v>18</v>
      </c>
      <c r="K498" s="330" t="s">
        <v>24548</v>
      </c>
      <c r="L498" s="61" t="s">
        <v>24549</v>
      </c>
      <c r="M498" s="61" t="s">
        <v>44</v>
      </c>
      <c r="N498" s="61" t="s">
        <v>24550</v>
      </c>
      <c r="O498" s="185" t="s">
        <v>96</v>
      </c>
      <c r="P498" s="406" t="s">
        <v>108</v>
      </c>
      <c r="Q498" s="61" t="s">
        <v>18</v>
      </c>
      <c r="R498" s="61" t="s">
        <v>14</v>
      </c>
      <c r="S498" s="61" t="s">
        <v>14</v>
      </c>
      <c r="T498" s="66" t="s">
        <v>108</v>
      </c>
      <c r="U498" s="61" t="s">
        <v>108</v>
      </c>
      <c r="V498" s="66">
        <v>42362</v>
      </c>
      <c r="W498" s="61" t="s">
        <v>108</v>
      </c>
      <c r="X498" s="66" t="s">
        <v>18</v>
      </c>
      <c r="Y498" s="66">
        <v>42396</v>
      </c>
      <c r="Z498" s="197" t="s">
        <v>24555</v>
      </c>
      <c r="AA498" s="183"/>
      <c r="AB498" s="175"/>
      <c r="AC498" s="176"/>
      <c r="AD498" s="12"/>
      <c r="AE498" s="12"/>
      <c r="AF498" s="12"/>
      <c r="AG498" s="12"/>
      <c r="AH498" s="12"/>
      <c r="AI498" s="12"/>
      <c r="AJ498" s="12"/>
      <c r="AK498" s="12"/>
      <c r="AL498" s="12"/>
      <c r="AM498" s="12"/>
      <c r="AN498" s="12"/>
      <c r="AO498" s="12"/>
    </row>
    <row r="499" spans="1:41" ht="14.4">
      <c r="A499" s="239" t="s">
        <v>24556</v>
      </c>
      <c r="B499" s="61" t="s">
        <v>89</v>
      </c>
      <c r="C499" s="66">
        <v>42349</v>
      </c>
      <c r="D499" s="66" t="s">
        <v>1027</v>
      </c>
      <c r="E499" s="185" t="s">
        <v>112</v>
      </c>
      <c r="F499" s="244" t="s">
        <v>21600</v>
      </c>
      <c r="G499" s="184" t="s">
        <v>112</v>
      </c>
      <c r="H499" s="175"/>
      <c r="I499" s="61" t="s">
        <v>18</v>
      </c>
      <c r="J499" s="184" t="s">
        <v>18</v>
      </c>
      <c r="K499" s="330" t="s">
        <v>24558</v>
      </c>
      <c r="L499" s="61" t="s">
        <v>24559</v>
      </c>
      <c r="M499" s="61" t="s">
        <v>20</v>
      </c>
      <c r="N499" s="61" t="s">
        <v>24560</v>
      </c>
      <c r="O499" s="185" t="s">
        <v>116</v>
      </c>
      <c r="P499" s="406"/>
      <c r="Q499" s="61"/>
      <c r="R499" s="61"/>
      <c r="S499" s="61" t="s">
        <v>18</v>
      </c>
      <c r="T499" s="66"/>
      <c r="U499" s="61" t="s">
        <v>108</v>
      </c>
      <c r="V499" s="66"/>
      <c r="W499" s="61" t="s">
        <v>108</v>
      </c>
      <c r="X499" s="66"/>
      <c r="Y499" s="66"/>
      <c r="Z499" s="95"/>
      <c r="AA499" s="183"/>
      <c r="AB499" s="175"/>
      <c r="AC499" s="176"/>
      <c r="AD499" s="12"/>
      <c r="AE499" s="12"/>
      <c r="AF499" s="12"/>
      <c r="AG499" s="12"/>
      <c r="AH499" s="12"/>
      <c r="AI499" s="12"/>
      <c r="AJ499" s="12"/>
      <c r="AK499" s="12"/>
      <c r="AL499" s="12"/>
      <c r="AM499" s="12"/>
      <c r="AN499" s="12"/>
      <c r="AO499" s="12"/>
    </row>
    <row r="500" spans="1:41" ht="14.4">
      <c r="A500" s="239" t="s">
        <v>24564</v>
      </c>
      <c r="B500" s="61" t="s">
        <v>89</v>
      </c>
      <c r="C500" s="66">
        <v>42352</v>
      </c>
      <c r="D500" s="66" t="s">
        <v>229</v>
      </c>
      <c r="E500" s="185" t="s">
        <v>30</v>
      </c>
      <c r="F500" s="244" t="s">
        <v>21554</v>
      </c>
      <c r="G500" s="184" t="s">
        <v>30</v>
      </c>
      <c r="H500" s="175"/>
      <c r="I500" s="61"/>
      <c r="J500" s="184"/>
      <c r="K500" s="330" t="s">
        <v>24566</v>
      </c>
      <c r="L500" s="61" t="s">
        <v>24567</v>
      </c>
      <c r="M500" s="61" t="s">
        <v>137</v>
      </c>
      <c r="N500" s="61" t="s">
        <v>24568</v>
      </c>
      <c r="O500" s="185" t="s">
        <v>17</v>
      </c>
      <c r="P500" s="406"/>
      <c r="Q500" s="61"/>
      <c r="R500" s="61"/>
      <c r="S500" s="61"/>
      <c r="T500" s="66"/>
      <c r="U500" s="61" t="s">
        <v>108</v>
      </c>
      <c r="V500" s="66"/>
      <c r="W500" s="61" t="s">
        <v>108</v>
      </c>
      <c r="X500" s="66" t="s">
        <v>18</v>
      </c>
      <c r="Y500" s="66">
        <v>42353</v>
      </c>
      <c r="Z500" s="95" t="s">
        <v>24569</v>
      </c>
      <c r="AA500" s="183"/>
      <c r="AB500" s="175" t="s">
        <v>18</v>
      </c>
      <c r="AC500" s="175" t="s">
        <v>18</v>
      </c>
      <c r="AD500" s="12"/>
      <c r="AE500" s="12"/>
      <c r="AF500" s="12"/>
      <c r="AG500" s="12"/>
      <c r="AH500" s="12"/>
      <c r="AI500" s="12"/>
      <c r="AJ500" s="12"/>
      <c r="AK500" s="12"/>
      <c r="AL500" s="12"/>
      <c r="AM500" s="12"/>
      <c r="AN500" s="12"/>
      <c r="AO500" s="12"/>
    </row>
    <row r="501" spans="1:41" ht="14.4">
      <c r="A501" s="239" t="s">
        <v>24571</v>
      </c>
      <c r="B501" s="61" t="s">
        <v>89</v>
      </c>
      <c r="C501" s="66">
        <v>42348</v>
      </c>
      <c r="D501" s="66" t="s">
        <v>1027</v>
      </c>
      <c r="E501" s="185" t="s">
        <v>12</v>
      </c>
      <c r="F501" s="244" t="s">
        <v>21554</v>
      </c>
      <c r="G501" s="184" t="s">
        <v>12</v>
      </c>
      <c r="H501" s="175">
        <v>42362</v>
      </c>
      <c r="I501" s="61" t="s">
        <v>18</v>
      </c>
      <c r="J501" s="184" t="s">
        <v>18</v>
      </c>
      <c r="K501" s="330" t="s">
        <v>24572</v>
      </c>
      <c r="L501" s="61"/>
      <c r="M501" s="61"/>
      <c r="N501" s="61" t="s">
        <v>23866</v>
      </c>
      <c r="O501" s="185" t="s">
        <v>17</v>
      </c>
      <c r="P501" s="406"/>
      <c r="Q501" s="61"/>
      <c r="R501" s="61"/>
      <c r="S501" s="61"/>
      <c r="T501" s="66"/>
      <c r="U501" s="61" t="s">
        <v>108</v>
      </c>
      <c r="V501" s="66"/>
      <c r="W501" s="61" t="s">
        <v>108</v>
      </c>
      <c r="X501" s="66" t="s">
        <v>18</v>
      </c>
      <c r="Y501" s="66">
        <v>42362</v>
      </c>
      <c r="Z501" s="95"/>
      <c r="AA501" s="183"/>
      <c r="AB501" s="175" t="s">
        <v>18</v>
      </c>
      <c r="AC501" s="175" t="s">
        <v>18</v>
      </c>
      <c r="AD501" s="12"/>
      <c r="AE501" s="12"/>
      <c r="AF501" s="12"/>
      <c r="AG501" s="12"/>
      <c r="AH501" s="12"/>
      <c r="AI501" s="12"/>
      <c r="AJ501" s="12"/>
      <c r="AK501" s="12"/>
      <c r="AL501" s="12"/>
      <c r="AM501" s="12"/>
      <c r="AN501" s="12"/>
      <c r="AO501" s="12"/>
    </row>
    <row r="502" spans="1:41" ht="14.4">
      <c r="A502" s="239" t="s">
        <v>24574</v>
      </c>
      <c r="B502" s="61" t="s">
        <v>89</v>
      </c>
      <c r="C502" s="66">
        <v>42352</v>
      </c>
      <c r="D502" s="66" t="s">
        <v>1027</v>
      </c>
      <c r="E502" s="185" t="s">
        <v>43</v>
      </c>
      <c r="F502" s="244" t="s">
        <v>21554</v>
      </c>
      <c r="G502" s="184" t="s">
        <v>43</v>
      </c>
      <c r="H502" s="175">
        <v>42362</v>
      </c>
      <c r="I502" s="61" t="s">
        <v>18</v>
      </c>
      <c r="J502" s="184" t="s">
        <v>18</v>
      </c>
      <c r="K502" s="330" t="s">
        <v>745</v>
      </c>
      <c r="L502" s="61"/>
      <c r="M502" s="61"/>
      <c r="N502" s="61" t="s">
        <v>24576</v>
      </c>
      <c r="O502" s="185" t="s">
        <v>17</v>
      </c>
      <c r="P502" s="406">
        <v>42353</v>
      </c>
      <c r="Q502" s="61"/>
      <c r="R502" s="61"/>
      <c r="S502" s="61"/>
      <c r="T502" s="66"/>
      <c r="U502" s="61" t="s">
        <v>108</v>
      </c>
      <c r="V502" s="66"/>
      <c r="W502" s="61" t="s">
        <v>108</v>
      </c>
      <c r="X502" s="66" t="s">
        <v>18</v>
      </c>
      <c r="Y502" s="66">
        <v>42353</v>
      </c>
      <c r="Z502" s="95" t="s">
        <v>24577</v>
      </c>
      <c r="AA502" s="183" t="s">
        <v>23518</v>
      </c>
      <c r="AB502" s="175" t="s">
        <v>18</v>
      </c>
      <c r="AC502" s="175" t="s">
        <v>18</v>
      </c>
      <c r="AD502" s="12"/>
      <c r="AE502" s="12"/>
      <c r="AF502" s="12"/>
      <c r="AG502" s="12"/>
      <c r="AH502" s="12"/>
      <c r="AI502" s="12"/>
      <c r="AJ502" s="12"/>
      <c r="AK502" s="12"/>
      <c r="AL502" s="12"/>
      <c r="AM502" s="12"/>
      <c r="AN502" s="12"/>
      <c r="AO502" s="12"/>
    </row>
    <row r="503" spans="1:41" ht="26.5">
      <c r="A503" s="239" t="s">
        <v>24579</v>
      </c>
      <c r="B503" s="61" t="s">
        <v>89</v>
      </c>
      <c r="C503" s="66">
        <v>42352</v>
      </c>
      <c r="D503" s="66" t="s">
        <v>1027</v>
      </c>
      <c r="E503" s="185" t="s">
        <v>43</v>
      </c>
      <c r="F503" s="244" t="s">
        <v>21554</v>
      </c>
      <c r="G503" s="184" t="s">
        <v>43</v>
      </c>
      <c r="H503" s="175">
        <v>42362</v>
      </c>
      <c r="I503" s="61" t="s">
        <v>18</v>
      </c>
      <c r="J503" s="184" t="s">
        <v>14</v>
      </c>
      <c r="K503" s="330" t="s">
        <v>302</v>
      </c>
      <c r="L503" s="61"/>
      <c r="M503" s="61"/>
      <c r="N503" s="61"/>
      <c r="O503" s="185"/>
      <c r="P503" s="406">
        <v>42353</v>
      </c>
      <c r="Q503" s="61"/>
      <c r="R503" s="61"/>
      <c r="S503" s="61"/>
      <c r="T503" s="66"/>
      <c r="U503" s="61" t="s">
        <v>108</v>
      </c>
      <c r="V503" s="66"/>
      <c r="W503" s="61" t="s">
        <v>108</v>
      </c>
      <c r="X503" s="66" t="s">
        <v>14</v>
      </c>
      <c r="Y503" s="66">
        <v>42353</v>
      </c>
      <c r="Z503" s="459" t="s">
        <v>24581</v>
      </c>
      <c r="AA503" s="183" t="s">
        <v>24582</v>
      </c>
      <c r="AB503" s="175" t="s">
        <v>18</v>
      </c>
      <c r="AC503" s="175" t="s">
        <v>18</v>
      </c>
      <c r="AD503" s="12"/>
      <c r="AE503" s="12"/>
      <c r="AF503" s="12"/>
      <c r="AG503" s="12"/>
      <c r="AH503" s="12"/>
      <c r="AI503" s="12"/>
      <c r="AJ503" s="12"/>
      <c r="AK503" s="12"/>
      <c r="AL503" s="12"/>
      <c r="AM503" s="12"/>
      <c r="AN503" s="12"/>
      <c r="AO503" s="12"/>
    </row>
    <row r="504" spans="1:41" ht="14.4">
      <c r="A504" s="239" t="s">
        <v>24583</v>
      </c>
      <c r="B504" s="61" t="s">
        <v>89</v>
      </c>
      <c r="C504" s="66">
        <v>42353</v>
      </c>
      <c r="D504" s="66" t="s">
        <v>131</v>
      </c>
      <c r="E504" s="185" t="s">
        <v>43</v>
      </c>
      <c r="F504" s="244" t="s">
        <v>21554</v>
      </c>
      <c r="G504" s="184" t="s">
        <v>43</v>
      </c>
      <c r="H504" s="175">
        <v>42363</v>
      </c>
      <c r="I504" s="61" t="s">
        <v>18</v>
      </c>
      <c r="J504" s="184" t="s">
        <v>18</v>
      </c>
      <c r="K504" s="330" t="s">
        <v>6919</v>
      </c>
      <c r="L504" s="61" t="s">
        <v>24585</v>
      </c>
      <c r="M504" s="61"/>
      <c r="N504" s="61" t="s">
        <v>24586</v>
      </c>
      <c r="O504" s="185" t="s">
        <v>17</v>
      </c>
      <c r="P504" s="406">
        <v>42353</v>
      </c>
      <c r="Q504" s="61"/>
      <c r="R504" s="61"/>
      <c r="S504" s="61"/>
      <c r="T504" s="66"/>
      <c r="U504" s="61" t="s">
        <v>108</v>
      </c>
      <c r="V504" s="66"/>
      <c r="W504" s="61" t="s">
        <v>108</v>
      </c>
      <c r="X504" s="66" t="s">
        <v>18</v>
      </c>
      <c r="Y504" s="66">
        <v>42355</v>
      </c>
      <c r="Z504" s="95" t="s">
        <v>24588</v>
      </c>
      <c r="AA504" s="183" t="s">
        <v>24590</v>
      </c>
      <c r="AB504" s="175" t="s">
        <v>18</v>
      </c>
      <c r="AC504" s="175" t="s">
        <v>18</v>
      </c>
      <c r="AD504" s="12"/>
      <c r="AE504" s="12"/>
      <c r="AF504" s="12"/>
      <c r="AG504" s="12"/>
      <c r="AH504" s="12"/>
      <c r="AI504" s="12"/>
      <c r="AJ504" s="12"/>
      <c r="AK504" s="12"/>
      <c r="AL504" s="12"/>
      <c r="AM504" s="12"/>
      <c r="AN504" s="12"/>
      <c r="AO504" s="12"/>
    </row>
    <row r="505" spans="1:41" ht="14.4">
      <c r="A505" s="239" t="s">
        <v>24591</v>
      </c>
      <c r="B505" s="61" t="s">
        <v>89</v>
      </c>
      <c r="C505" s="66">
        <v>42352</v>
      </c>
      <c r="D505" s="66" t="s">
        <v>131</v>
      </c>
      <c r="E505" s="185" t="s">
        <v>43</v>
      </c>
      <c r="F505" s="244" t="s">
        <v>21554</v>
      </c>
      <c r="G505" s="184" t="s">
        <v>43</v>
      </c>
      <c r="H505" s="175">
        <v>42362</v>
      </c>
      <c r="I505" s="61" t="s">
        <v>18</v>
      </c>
      <c r="J505" s="184" t="s">
        <v>18</v>
      </c>
      <c r="K505" s="330" t="s">
        <v>4129</v>
      </c>
      <c r="L505" s="61" t="s">
        <v>24593</v>
      </c>
      <c r="M505" s="61"/>
      <c r="N505" s="61" t="s">
        <v>24594</v>
      </c>
      <c r="O505" s="185" t="s">
        <v>17</v>
      </c>
      <c r="P505" s="406"/>
      <c r="Q505" s="61"/>
      <c r="R505" s="61"/>
      <c r="S505" s="61"/>
      <c r="T505" s="66"/>
      <c r="U505" s="61" t="s">
        <v>108</v>
      </c>
      <c r="V505" s="66"/>
      <c r="W505" s="61" t="s">
        <v>108</v>
      </c>
      <c r="X505" s="66" t="s">
        <v>18</v>
      </c>
      <c r="Y505" s="66">
        <v>42355</v>
      </c>
      <c r="Z505" s="95" t="s">
        <v>24596</v>
      </c>
      <c r="AA505" s="183" t="s">
        <v>24596</v>
      </c>
      <c r="AB505" s="175" t="s">
        <v>18</v>
      </c>
      <c r="AC505" s="175" t="s">
        <v>18</v>
      </c>
      <c r="AD505" s="12"/>
      <c r="AE505" s="12"/>
      <c r="AF505" s="12"/>
      <c r="AG505" s="12"/>
      <c r="AH505" s="12"/>
      <c r="AI505" s="12"/>
      <c r="AJ505" s="12"/>
      <c r="AK505" s="12"/>
      <c r="AL505" s="12"/>
      <c r="AM505" s="12"/>
      <c r="AN505" s="12"/>
      <c r="AO505" s="12"/>
    </row>
    <row r="506" spans="1:41" ht="14.4">
      <c r="A506" s="239" t="s">
        <v>24597</v>
      </c>
      <c r="B506" s="61" t="s">
        <v>89</v>
      </c>
      <c r="C506" s="66">
        <v>42352</v>
      </c>
      <c r="D506" s="66" t="s">
        <v>1027</v>
      </c>
      <c r="E506" s="185" t="s">
        <v>43</v>
      </c>
      <c r="F506" s="244" t="s">
        <v>21554</v>
      </c>
      <c r="G506" s="184" t="s">
        <v>43</v>
      </c>
      <c r="H506" s="175">
        <v>42362</v>
      </c>
      <c r="I506" s="61" t="s">
        <v>18</v>
      </c>
      <c r="J506" s="184" t="s">
        <v>18</v>
      </c>
      <c r="K506" s="330" t="s">
        <v>745</v>
      </c>
      <c r="L506" s="61"/>
      <c r="M506" s="61"/>
      <c r="N506" s="61" t="s">
        <v>24599</v>
      </c>
      <c r="O506" s="185" t="s">
        <v>17</v>
      </c>
      <c r="P506" s="406"/>
      <c r="Q506" s="61"/>
      <c r="R506" s="61"/>
      <c r="S506" s="61"/>
      <c r="T506" s="66"/>
      <c r="U506" s="61" t="s">
        <v>108</v>
      </c>
      <c r="V506" s="66"/>
      <c r="W506" s="61" t="s">
        <v>108</v>
      </c>
      <c r="X506" s="66" t="s">
        <v>18</v>
      </c>
      <c r="Y506" s="66">
        <v>42356</v>
      </c>
      <c r="Z506" s="95" t="s">
        <v>24600</v>
      </c>
      <c r="AA506" s="183" t="s">
        <v>24600</v>
      </c>
      <c r="AB506" s="175" t="s">
        <v>18</v>
      </c>
      <c r="AC506" s="175" t="s">
        <v>18</v>
      </c>
      <c r="AD506" s="12"/>
      <c r="AE506" s="12"/>
      <c r="AF506" s="12"/>
      <c r="AG506" s="12"/>
      <c r="AH506" s="12"/>
      <c r="AI506" s="12"/>
      <c r="AJ506" s="12"/>
      <c r="AK506" s="12"/>
      <c r="AL506" s="12"/>
      <c r="AM506" s="12"/>
      <c r="AN506" s="12"/>
      <c r="AO506" s="12"/>
    </row>
    <row r="507" spans="1:41" ht="14.4">
      <c r="A507" s="239" t="s">
        <v>24602</v>
      </c>
      <c r="B507" s="61" t="s">
        <v>89</v>
      </c>
      <c r="C507" s="66">
        <v>42350</v>
      </c>
      <c r="D507" s="66" t="s">
        <v>131</v>
      </c>
      <c r="E507" s="185" t="s">
        <v>43</v>
      </c>
      <c r="F507" s="244" t="s">
        <v>21554</v>
      </c>
      <c r="G507" s="184" t="s">
        <v>43</v>
      </c>
      <c r="H507" s="175">
        <v>42360</v>
      </c>
      <c r="I507" s="61" t="s">
        <v>18</v>
      </c>
      <c r="J507" s="184" t="s">
        <v>18</v>
      </c>
      <c r="K507" s="330" t="s">
        <v>21813</v>
      </c>
      <c r="L507" s="61" t="s">
        <v>24603</v>
      </c>
      <c r="M507" s="61"/>
      <c r="N507" s="61" t="s">
        <v>24605</v>
      </c>
      <c r="O507" s="185" t="s">
        <v>17</v>
      </c>
      <c r="P507" s="406">
        <v>42353</v>
      </c>
      <c r="Q507" s="61"/>
      <c r="R507" s="61"/>
      <c r="S507" s="61"/>
      <c r="T507" s="66"/>
      <c r="U507" s="61" t="s">
        <v>108</v>
      </c>
      <c r="V507" s="66"/>
      <c r="W507" s="61" t="s">
        <v>108</v>
      </c>
      <c r="X507" s="66" t="s">
        <v>18</v>
      </c>
      <c r="Y507" s="66">
        <v>42352</v>
      </c>
      <c r="Z507" s="95" t="s">
        <v>24606</v>
      </c>
      <c r="AA507" s="183" t="s">
        <v>24607</v>
      </c>
      <c r="AB507" s="175" t="s">
        <v>18</v>
      </c>
      <c r="AC507" s="175" t="s">
        <v>18</v>
      </c>
      <c r="AD507" s="12"/>
      <c r="AE507" s="12"/>
      <c r="AF507" s="12"/>
      <c r="AG507" s="12"/>
      <c r="AH507" s="12"/>
      <c r="AI507" s="12"/>
      <c r="AJ507" s="12"/>
      <c r="AK507" s="12"/>
      <c r="AL507" s="12"/>
      <c r="AM507" s="12"/>
      <c r="AN507" s="12"/>
      <c r="AO507" s="12"/>
    </row>
    <row r="508" spans="1:41" ht="15.7" customHeight="1">
      <c r="A508" s="239" t="s">
        <v>24608</v>
      </c>
      <c r="B508" s="61" t="s">
        <v>89</v>
      </c>
      <c r="C508" s="66">
        <v>42353</v>
      </c>
      <c r="D508" s="66" t="s">
        <v>1027</v>
      </c>
      <c r="E508" s="185" t="s">
        <v>30</v>
      </c>
      <c r="F508" s="244" t="s">
        <v>21554</v>
      </c>
      <c r="G508" s="184" t="s">
        <v>30</v>
      </c>
      <c r="H508" s="175"/>
      <c r="I508" s="61"/>
      <c r="J508" s="184"/>
      <c r="K508" s="330" t="s">
        <v>302</v>
      </c>
      <c r="L508" s="61" t="s">
        <v>22460</v>
      </c>
      <c r="M508" s="61" t="s">
        <v>266</v>
      </c>
      <c r="N508" s="61" t="s">
        <v>24611</v>
      </c>
      <c r="O508" s="185" t="s">
        <v>17</v>
      </c>
      <c r="P508" s="406"/>
      <c r="Q508" s="61"/>
      <c r="R508" s="61"/>
      <c r="S508" s="61"/>
      <c r="T508" s="66"/>
      <c r="U508" s="61" t="s">
        <v>108</v>
      </c>
      <c r="V508" s="66"/>
      <c r="W508" s="61" t="s">
        <v>108</v>
      </c>
      <c r="X508" s="66" t="s">
        <v>14</v>
      </c>
      <c r="Y508" s="66">
        <v>42353</v>
      </c>
      <c r="Z508" s="95" t="s">
        <v>24612</v>
      </c>
      <c r="AA508" s="183"/>
      <c r="AB508" s="175" t="s">
        <v>18</v>
      </c>
      <c r="AC508" s="175" t="s">
        <v>18</v>
      </c>
      <c r="AD508" s="12"/>
      <c r="AE508" s="12"/>
      <c r="AF508" s="12"/>
      <c r="AG508" s="12"/>
      <c r="AH508" s="12"/>
      <c r="AI508" s="12"/>
      <c r="AJ508" s="12"/>
      <c r="AK508" s="12"/>
      <c r="AL508" s="12"/>
      <c r="AM508" s="12"/>
      <c r="AN508" s="12"/>
      <c r="AO508" s="12"/>
    </row>
    <row r="509" spans="1:41" ht="27.8" customHeight="1">
      <c r="A509" s="239" t="s">
        <v>24613</v>
      </c>
      <c r="B509" s="61" t="s">
        <v>89</v>
      </c>
      <c r="C509" s="66">
        <v>42353</v>
      </c>
      <c r="D509" s="66" t="s">
        <v>1027</v>
      </c>
      <c r="E509" s="185" t="s">
        <v>21703</v>
      </c>
      <c r="F509" s="244" t="s">
        <v>3858</v>
      </c>
      <c r="G509" s="184" t="s">
        <v>24614</v>
      </c>
      <c r="H509" s="175">
        <v>42363</v>
      </c>
      <c r="I509" s="61" t="s">
        <v>18</v>
      </c>
      <c r="J509" s="184" t="s">
        <v>18</v>
      </c>
      <c r="K509" s="330" t="s">
        <v>24616</v>
      </c>
      <c r="L509" s="61" t="s">
        <v>24616</v>
      </c>
      <c r="M509" s="61" t="s">
        <v>44</v>
      </c>
      <c r="N509" s="61" t="s">
        <v>24617</v>
      </c>
      <c r="O509" s="185" t="s">
        <v>96</v>
      </c>
      <c r="P509" s="406">
        <v>42369</v>
      </c>
      <c r="Q509" s="61" t="s">
        <v>18</v>
      </c>
      <c r="R509" s="61" t="s">
        <v>18</v>
      </c>
      <c r="S509" s="61" t="s">
        <v>108</v>
      </c>
      <c r="T509" s="66" t="s">
        <v>108</v>
      </c>
      <c r="U509" s="61" t="s">
        <v>108</v>
      </c>
      <c r="V509" s="66">
        <v>42363</v>
      </c>
      <c r="W509" s="61" t="s">
        <v>108</v>
      </c>
      <c r="X509" s="66" t="s">
        <v>18</v>
      </c>
      <c r="Y509" s="66">
        <v>42387</v>
      </c>
      <c r="Z509" s="197" t="s">
        <v>24618</v>
      </c>
      <c r="AA509" s="183"/>
      <c r="AB509" s="175"/>
      <c r="AC509" s="176"/>
      <c r="AD509" s="12"/>
      <c r="AE509" s="12"/>
      <c r="AF509" s="12"/>
      <c r="AG509" s="12"/>
      <c r="AH509" s="12"/>
      <c r="AI509" s="12"/>
      <c r="AJ509" s="12"/>
      <c r="AK509" s="12"/>
      <c r="AL509" s="12"/>
      <c r="AM509" s="12"/>
      <c r="AN509" s="12"/>
      <c r="AO509" s="12"/>
    </row>
    <row r="510" spans="1:41" ht="14.4">
      <c r="A510" s="239" t="s">
        <v>24619</v>
      </c>
      <c r="B510" s="61" t="s">
        <v>89</v>
      </c>
      <c r="C510" s="66">
        <v>42353</v>
      </c>
      <c r="D510" s="66" t="s">
        <v>131</v>
      </c>
      <c r="E510" s="185" t="s">
        <v>30</v>
      </c>
      <c r="F510" s="244" t="s">
        <v>21554</v>
      </c>
      <c r="G510" s="184" t="s">
        <v>30</v>
      </c>
      <c r="H510" s="175">
        <v>42367</v>
      </c>
      <c r="I510" s="61"/>
      <c r="J510" s="184"/>
      <c r="K510" s="330" t="s">
        <v>24621</v>
      </c>
      <c r="L510" s="61" t="s">
        <v>24622</v>
      </c>
      <c r="M510" s="61"/>
      <c r="N510" s="61" t="s">
        <v>1430</v>
      </c>
      <c r="O510" s="185" t="s">
        <v>17</v>
      </c>
      <c r="P510" s="406"/>
      <c r="Q510" s="61"/>
      <c r="R510" s="61"/>
      <c r="S510" s="61"/>
      <c r="T510" s="66"/>
      <c r="U510" s="61" t="s">
        <v>108</v>
      </c>
      <c r="V510" s="66"/>
      <c r="W510" s="61" t="s">
        <v>108</v>
      </c>
      <c r="X510" s="66" t="s">
        <v>14</v>
      </c>
      <c r="Y510" s="66">
        <v>42354</v>
      </c>
      <c r="Z510" s="95" t="s">
        <v>537</v>
      </c>
      <c r="AA510" s="183"/>
      <c r="AB510" s="175" t="s">
        <v>18</v>
      </c>
      <c r="AC510" s="175" t="s">
        <v>18</v>
      </c>
      <c r="AD510" s="12"/>
      <c r="AE510" s="12"/>
      <c r="AF510" s="12"/>
      <c r="AG510" s="12"/>
      <c r="AH510" s="12"/>
      <c r="AI510" s="12"/>
      <c r="AJ510" s="12"/>
      <c r="AK510" s="12"/>
      <c r="AL510" s="12"/>
      <c r="AM510" s="12"/>
      <c r="AN510" s="12"/>
      <c r="AO510" s="12"/>
    </row>
    <row r="511" spans="1:41" ht="14.4">
      <c r="A511" s="239" t="s">
        <v>24624</v>
      </c>
      <c r="B511" s="61" t="s">
        <v>89</v>
      </c>
      <c r="C511" s="66">
        <v>42354</v>
      </c>
      <c r="D511" s="66" t="s">
        <v>131</v>
      </c>
      <c r="E511" s="185" t="s">
        <v>30</v>
      </c>
      <c r="F511" s="244" t="s">
        <v>21554</v>
      </c>
      <c r="G511" s="184" t="s">
        <v>30</v>
      </c>
      <c r="H511" s="175">
        <v>42368</v>
      </c>
      <c r="I511" s="61"/>
      <c r="J511" s="184"/>
      <c r="K511" s="330" t="s">
        <v>145</v>
      </c>
      <c r="L511" s="61" t="s">
        <v>24625</v>
      </c>
      <c r="M511" s="61" t="s">
        <v>137</v>
      </c>
      <c r="N511" s="61" t="s">
        <v>24626</v>
      </c>
      <c r="O511" s="185" t="s">
        <v>17</v>
      </c>
      <c r="P511" s="406"/>
      <c r="Q511" s="61"/>
      <c r="R511" s="61"/>
      <c r="S511" s="61"/>
      <c r="T511" s="66"/>
      <c r="U511" s="61" t="s">
        <v>108</v>
      </c>
      <c r="V511" s="66"/>
      <c r="W511" s="61" t="s">
        <v>108</v>
      </c>
      <c r="X511" s="66" t="s">
        <v>18</v>
      </c>
      <c r="Y511" s="66">
        <v>42373</v>
      </c>
      <c r="Z511" s="95" t="s">
        <v>24628</v>
      </c>
      <c r="AA511" s="183"/>
      <c r="AB511" s="175" t="s">
        <v>18</v>
      </c>
      <c r="AC511" s="175" t="s">
        <v>18</v>
      </c>
      <c r="AD511" s="12"/>
      <c r="AE511" s="12"/>
      <c r="AF511" s="12"/>
      <c r="AG511" s="12"/>
      <c r="AH511" s="12"/>
      <c r="AI511" s="12"/>
      <c r="AJ511" s="12"/>
      <c r="AK511" s="12"/>
      <c r="AL511" s="12"/>
      <c r="AM511" s="12"/>
      <c r="AN511" s="12"/>
      <c r="AO511" s="12"/>
    </row>
    <row r="512" spans="1:41" ht="14.4">
      <c r="A512" s="239" t="s">
        <v>24629</v>
      </c>
      <c r="B512" s="61" t="s">
        <v>89</v>
      </c>
      <c r="C512" s="66">
        <v>42354</v>
      </c>
      <c r="D512" s="66" t="s">
        <v>131</v>
      </c>
      <c r="E512" s="185" t="s">
        <v>30</v>
      </c>
      <c r="F512" s="244" t="s">
        <v>21554</v>
      </c>
      <c r="G512" s="184" t="s">
        <v>30</v>
      </c>
      <c r="H512" s="175">
        <v>42368</v>
      </c>
      <c r="I512" s="61"/>
      <c r="J512" s="184"/>
      <c r="K512" s="330" t="s">
        <v>145</v>
      </c>
      <c r="L512" s="61" t="s">
        <v>24631</v>
      </c>
      <c r="M512" s="61" t="s">
        <v>33</v>
      </c>
      <c r="N512" s="61" t="s">
        <v>24632</v>
      </c>
      <c r="O512" s="185" t="s">
        <v>17</v>
      </c>
      <c r="P512" s="406"/>
      <c r="Q512" s="61"/>
      <c r="R512" s="61"/>
      <c r="S512" s="61"/>
      <c r="T512" s="66"/>
      <c r="U512" s="61" t="s">
        <v>108</v>
      </c>
      <c r="V512" s="66"/>
      <c r="W512" s="61" t="s">
        <v>108</v>
      </c>
      <c r="X512" s="66" t="s">
        <v>18</v>
      </c>
      <c r="Y512" s="66">
        <v>42354</v>
      </c>
      <c r="Z512" s="95" t="s">
        <v>24633</v>
      </c>
      <c r="AA512" s="183"/>
      <c r="AB512" s="175" t="s">
        <v>18</v>
      </c>
      <c r="AC512" s="175" t="s">
        <v>18</v>
      </c>
      <c r="AD512" s="12"/>
      <c r="AE512" s="12"/>
      <c r="AF512" s="12"/>
      <c r="AG512" s="12"/>
      <c r="AH512" s="12"/>
      <c r="AI512" s="12"/>
      <c r="AJ512" s="12"/>
      <c r="AK512" s="12"/>
      <c r="AL512" s="12"/>
      <c r="AM512" s="12"/>
      <c r="AN512" s="12"/>
      <c r="AO512" s="12"/>
    </row>
    <row r="513" spans="1:41" ht="14.4">
      <c r="A513" s="239" t="s">
        <v>24635</v>
      </c>
      <c r="B513" s="61" t="s">
        <v>89</v>
      </c>
      <c r="C513" s="66">
        <v>42352</v>
      </c>
      <c r="D513" s="66" t="s">
        <v>1027</v>
      </c>
      <c r="E513" s="185" t="s">
        <v>30</v>
      </c>
      <c r="F513" s="244" t="s">
        <v>21554</v>
      </c>
      <c r="G513" s="184" t="s">
        <v>12</v>
      </c>
      <c r="H513" s="175">
        <v>42366</v>
      </c>
      <c r="I513" s="61" t="s">
        <v>18</v>
      </c>
      <c r="J513" s="184" t="s">
        <v>18</v>
      </c>
      <c r="K513" s="330" t="s">
        <v>302</v>
      </c>
      <c r="L513" s="61" t="s">
        <v>24636</v>
      </c>
      <c r="M513" s="61" t="s">
        <v>436</v>
      </c>
      <c r="N513" s="61" t="s">
        <v>24637</v>
      </c>
      <c r="O513" s="185" t="s">
        <v>17</v>
      </c>
      <c r="P513" s="406"/>
      <c r="Q513" s="61"/>
      <c r="R513" s="61"/>
      <c r="S513" s="61"/>
      <c r="T513" s="66"/>
      <c r="U513" s="61" t="s">
        <v>108</v>
      </c>
      <c r="V513" s="66"/>
      <c r="W513" s="61" t="s">
        <v>108</v>
      </c>
      <c r="X513" s="66" t="s">
        <v>18</v>
      </c>
      <c r="Y513" s="66">
        <v>42362</v>
      </c>
      <c r="Z513" s="95"/>
      <c r="AA513" s="183"/>
      <c r="AB513" s="175" t="s">
        <v>18</v>
      </c>
      <c r="AC513" s="175" t="s">
        <v>18</v>
      </c>
      <c r="AD513" s="12"/>
      <c r="AE513" s="12"/>
      <c r="AF513" s="12"/>
      <c r="AG513" s="12"/>
      <c r="AH513" s="12"/>
      <c r="AI513" s="12"/>
      <c r="AJ513" s="12"/>
      <c r="AK513" s="12"/>
      <c r="AL513" s="12"/>
      <c r="AM513" s="12"/>
      <c r="AN513" s="12"/>
      <c r="AO513" s="12"/>
    </row>
    <row r="514" spans="1:41" ht="14.4">
      <c r="A514" s="239" t="s">
        <v>24640</v>
      </c>
      <c r="B514" s="61" t="s">
        <v>89</v>
      </c>
      <c r="C514" s="66">
        <v>42354</v>
      </c>
      <c r="D514" s="66" t="s">
        <v>1027</v>
      </c>
      <c r="E514" s="185" t="s">
        <v>24641</v>
      </c>
      <c r="F514" s="244" t="s">
        <v>21554</v>
      </c>
      <c r="G514" s="184" t="s">
        <v>30</v>
      </c>
      <c r="H514" s="175">
        <v>42368</v>
      </c>
      <c r="I514" s="61"/>
      <c r="J514" s="184"/>
      <c r="K514" s="330" t="s">
        <v>24642</v>
      </c>
      <c r="L514" s="61" t="s">
        <v>24643</v>
      </c>
      <c r="M514" s="61" t="s">
        <v>95</v>
      </c>
      <c r="N514" s="61" t="s">
        <v>24644</v>
      </c>
      <c r="O514" s="185" t="s">
        <v>17</v>
      </c>
      <c r="P514" s="406"/>
      <c r="Q514" s="61"/>
      <c r="R514" s="61"/>
      <c r="S514" s="61"/>
      <c r="T514" s="66"/>
      <c r="U514" s="61" t="s">
        <v>108</v>
      </c>
      <c r="V514" s="66"/>
      <c r="W514" s="61" t="s">
        <v>108</v>
      </c>
      <c r="X514" s="66" t="s">
        <v>18</v>
      </c>
      <c r="Y514" s="66">
        <v>42354</v>
      </c>
      <c r="Z514" s="95" t="s">
        <v>24646</v>
      </c>
      <c r="AA514" s="183"/>
      <c r="AB514" s="175" t="s">
        <v>18</v>
      </c>
      <c r="AC514" s="175" t="s">
        <v>18</v>
      </c>
      <c r="AD514" s="12"/>
      <c r="AE514" s="12"/>
      <c r="AF514" s="12"/>
      <c r="AG514" s="12"/>
      <c r="AH514" s="12"/>
      <c r="AI514" s="12"/>
      <c r="AJ514" s="12"/>
      <c r="AK514" s="12"/>
      <c r="AL514" s="12"/>
      <c r="AM514" s="12"/>
      <c r="AN514" s="12"/>
      <c r="AO514" s="12"/>
    </row>
    <row r="515" spans="1:41" ht="14.4">
      <c r="A515" s="239" t="s">
        <v>24647</v>
      </c>
      <c r="B515" s="61" t="s">
        <v>89</v>
      </c>
      <c r="C515" s="66">
        <v>42353</v>
      </c>
      <c r="D515" s="66" t="s">
        <v>1027</v>
      </c>
      <c r="E515" s="185" t="s">
        <v>196</v>
      </c>
      <c r="F515" s="244" t="s">
        <v>21600</v>
      </c>
      <c r="G515" s="184" t="s">
        <v>112</v>
      </c>
      <c r="H515" s="175"/>
      <c r="I515" s="61" t="s">
        <v>18</v>
      </c>
      <c r="J515" s="184" t="s">
        <v>14</v>
      </c>
      <c r="K515" s="330" t="s">
        <v>302</v>
      </c>
      <c r="L515" s="61" t="s">
        <v>22265</v>
      </c>
      <c r="M515" s="61" t="s">
        <v>249</v>
      </c>
      <c r="N515" s="61" t="s">
        <v>22266</v>
      </c>
      <c r="O515" s="185" t="s">
        <v>116</v>
      </c>
      <c r="P515" s="406">
        <v>42355</v>
      </c>
      <c r="Q515" s="61"/>
      <c r="R515" s="61"/>
      <c r="S515" s="61"/>
      <c r="T515" s="66"/>
      <c r="U515" s="61" t="s">
        <v>108</v>
      </c>
      <c r="V515" s="66"/>
      <c r="W515" s="61" t="s">
        <v>108</v>
      </c>
      <c r="X515" s="66"/>
      <c r="Y515" s="66"/>
      <c r="Z515" s="95" t="s">
        <v>23957</v>
      </c>
      <c r="AA515" s="183"/>
      <c r="AB515" s="175"/>
      <c r="AC515" s="176"/>
      <c r="AD515" s="12"/>
      <c r="AE515" s="12"/>
      <c r="AF515" s="12"/>
      <c r="AG515" s="12"/>
      <c r="AH515" s="12"/>
      <c r="AI515" s="12"/>
      <c r="AJ515" s="12"/>
      <c r="AK515" s="12"/>
      <c r="AL515" s="12"/>
      <c r="AM515" s="12"/>
      <c r="AN515" s="12"/>
      <c r="AO515" s="12"/>
    </row>
    <row r="516" spans="1:41" ht="14.4">
      <c r="A516" s="239" t="s">
        <v>24652</v>
      </c>
      <c r="B516" s="61" t="s">
        <v>89</v>
      </c>
      <c r="C516" s="66">
        <v>42355</v>
      </c>
      <c r="D516" s="66" t="s">
        <v>1027</v>
      </c>
      <c r="E516" s="185" t="s">
        <v>23</v>
      </c>
      <c r="F516" s="244" t="s">
        <v>21554</v>
      </c>
      <c r="G516" s="184" t="s">
        <v>23</v>
      </c>
      <c r="H516" s="175">
        <v>42355</v>
      </c>
      <c r="I516" s="61"/>
      <c r="J516" s="184"/>
      <c r="K516" s="330" t="s">
        <v>302</v>
      </c>
      <c r="L516" s="61" t="s">
        <v>23325</v>
      </c>
      <c r="M516" s="61" t="s">
        <v>29</v>
      </c>
      <c r="N516" s="61" t="s">
        <v>23326</v>
      </c>
      <c r="O516" s="185" t="s">
        <v>17</v>
      </c>
      <c r="P516" s="406"/>
      <c r="Q516" s="61"/>
      <c r="R516" s="61"/>
      <c r="S516" s="61"/>
      <c r="T516" s="66"/>
      <c r="U516" s="61" t="s">
        <v>108</v>
      </c>
      <c r="V516" s="66"/>
      <c r="W516" s="61" t="s">
        <v>108</v>
      </c>
      <c r="X516" s="66" t="s">
        <v>18</v>
      </c>
      <c r="Y516" s="66">
        <v>42355</v>
      </c>
      <c r="Z516" s="95"/>
      <c r="AA516" s="183"/>
      <c r="AB516" s="175" t="s">
        <v>18</v>
      </c>
      <c r="AC516" s="175" t="s">
        <v>18</v>
      </c>
      <c r="AD516" s="12"/>
      <c r="AE516" s="12"/>
      <c r="AF516" s="12"/>
      <c r="AG516" s="12"/>
      <c r="AH516" s="12"/>
      <c r="AI516" s="12"/>
      <c r="AJ516" s="12"/>
      <c r="AK516" s="12"/>
      <c r="AL516" s="12"/>
      <c r="AM516" s="12"/>
      <c r="AN516" s="12"/>
      <c r="AO516" s="12"/>
    </row>
    <row r="517" spans="1:41" ht="27.1" customHeight="1">
      <c r="A517" s="239" t="s">
        <v>24655</v>
      </c>
      <c r="B517" s="61" t="s">
        <v>89</v>
      </c>
      <c r="C517" s="66">
        <v>42355</v>
      </c>
      <c r="D517" s="66" t="s">
        <v>1027</v>
      </c>
      <c r="E517" s="185" t="s">
        <v>21703</v>
      </c>
      <c r="F517" s="244" t="s">
        <v>24240</v>
      </c>
      <c r="G517" s="184" t="s">
        <v>22219</v>
      </c>
      <c r="H517" s="175">
        <v>42369</v>
      </c>
      <c r="I517" s="61" t="s">
        <v>18</v>
      </c>
      <c r="J517" s="184" t="s">
        <v>14</v>
      </c>
      <c r="K517" s="330" t="s">
        <v>24657</v>
      </c>
      <c r="L517" s="61" t="s">
        <v>24658</v>
      </c>
      <c r="M517" s="61" t="s">
        <v>395</v>
      </c>
      <c r="N517" s="61" t="s">
        <v>108</v>
      </c>
      <c r="O517" s="185" t="s">
        <v>96</v>
      </c>
      <c r="P517" s="406">
        <v>42369</v>
      </c>
      <c r="Q517" s="61" t="s">
        <v>108</v>
      </c>
      <c r="R517" s="61" t="s">
        <v>108</v>
      </c>
      <c r="S517" s="61" t="s">
        <v>18</v>
      </c>
      <c r="T517" s="66" t="s">
        <v>108</v>
      </c>
      <c r="U517" s="61" t="s">
        <v>108</v>
      </c>
      <c r="V517" s="66" t="s">
        <v>108</v>
      </c>
      <c r="W517" s="61" t="s">
        <v>108</v>
      </c>
      <c r="X517" s="66" t="s">
        <v>14</v>
      </c>
      <c r="Y517" s="66">
        <v>42369</v>
      </c>
      <c r="Z517" s="197" t="s">
        <v>24660</v>
      </c>
      <c r="AA517" s="183"/>
      <c r="AB517" s="175"/>
      <c r="AC517" s="176"/>
      <c r="AD517" s="12"/>
      <c r="AE517" s="12"/>
      <c r="AF517" s="12"/>
      <c r="AG517" s="12"/>
      <c r="AH517" s="12"/>
      <c r="AI517" s="12"/>
      <c r="AJ517" s="12"/>
      <c r="AK517" s="12"/>
      <c r="AL517" s="12"/>
      <c r="AM517" s="12"/>
      <c r="AN517" s="12"/>
      <c r="AO517" s="12"/>
    </row>
    <row r="518" spans="1:41" ht="14.4">
      <c r="A518" s="239" t="s">
        <v>24662</v>
      </c>
      <c r="B518" s="61" t="s">
        <v>89</v>
      </c>
      <c r="C518" s="66">
        <v>42355</v>
      </c>
      <c r="D518" s="66" t="s">
        <v>1027</v>
      </c>
      <c r="E518" s="185" t="s">
        <v>21703</v>
      </c>
      <c r="F518" s="244" t="s">
        <v>23710</v>
      </c>
      <c r="G518" s="184" t="s">
        <v>5764</v>
      </c>
      <c r="H518" s="175" t="s">
        <v>108</v>
      </c>
      <c r="I518" s="61" t="s">
        <v>18</v>
      </c>
      <c r="J518" s="184" t="s">
        <v>18</v>
      </c>
      <c r="K518" s="330" t="s">
        <v>24663</v>
      </c>
      <c r="L518" s="61" t="s">
        <v>24664</v>
      </c>
      <c r="M518" s="61" t="s">
        <v>95</v>
      </c>
      <c r="N518" s="61" t="s">
        <v>24665</v>
      </c>
      <c r="O518" s="185" t="s">
        <v>96</v>
      </c>
      <c r="P518" s="406">
        <v>42354</v>
      </c>
      <c r="Q518" s="61" t="s">
        <v>18</v>
      </c>
      <c r="R518" s="61" t="s">
        <v>14</v>
      </c>
      <c r="S518" s="61" t="s">
        <v>108</v>
      </c>
      <c r="T518" s="66" t="s">
        <v>108</v>
      </c>
      <c r="U518" s="61" t="s">
        <v>108</v>
      </c>
      <c r="V518" s="66" t="s">
        <v>108</v>
      </c>
      <c r="W518" s="61" t="s">
        <v>108</v>
      </c>
      <c r="X518" s="66" t="s">
        <v>18</v>
      </c>
      <c r="Y518" s="66">
        <v>42389</v>
      </c>
      <c r="Z518" s="95" t="s">
        <v>24667</v>
      </c>
      <c r="AA518" s="183" t="s">
        <v>97</v>
      </c>
      <c r="AB518" s="175"/>
      <c r="AC518" s="176"/>
      <c r="AD518" s="12"/>
      <c r="AE518" s="12"/>
      <c r="AF518" s="12"/>
      <c r="AG518" s="12"/>
      <c r="AH518" s="12"/>
      <c r="AI518" s="12"/>
      <c r="AJ518" s="12"/>
      <c r="AK518" s="12"/>
      <c r="AL518" s="12"/>
      <c r="AM518" s="12"/>
      <c r="AN518" s="12"/>
      <c r="AO518" s="12"/>
    </row>
    <row r="519" spans="1:41" ht="27.8" customHeight="1">
      <c r="A519" s="239" t="s">
        <v>24668</v>
      </c>
      <c r="B519" s="61" t="s">
        <v>89</v>
      </c>
      <c r="C519" s="66">
        <v>42354</v>
      </c>
      <c r="D519" s="66" t="s">
        <v>1027</v>
      </c>
      <c r="E519" s="185" t="s">
        <v>21703</v>
      </c>
      <c r="F519" s="244" t="s">
        <v>22349</v>
      </c>
      <c r="G519" s="184" t="s">
        <v>22351</v>
      </c>
      <c r="H519" s="175">
        <v>42373</v>
      </c>
      <c r="I519" s="61" t="s">
        <v>18</v>
      </c>
      <c r="J519" s="184" t="s">
        <v>18</v>
      </c>
      <c r="K519" s="330" t="s">
        <v>24670</v>
      </c>
      <c r="L519" s="61" t="s">
        <v>24671</v>
      </c>
      <c r="M519" s="61" t="s">
        <v>44</v>
      </c>
      <c r="N519" s="61"/>
      <c r="O519" s="185" t="s">
        <v>96</v>
      </c>
      <c r="P519" s="406" t="s">
        <v>14</v>
      </c>
      <c r="Q519" s="61" t="s">
        <v>18</v>
      </c>
      <c r="R519" s="61" t="s">
        <v>14</v>
      </c>
      <c r="S519" s="61" t="s">
        <v>14</v>
      </c>
      <c r="T519" s="66" t="s">
        <v>108</v>
      </c>
      <c r="U519" s="61" t="s">
        <v>108</v>
      </c>
      <c r="V519" s="66">
        <v>42385</v>
      </c>
      <c r="W519" s="61" t="s">
        <v>108</v>
      </c>
      <c r="X519" s="66" t="s">
        <v>18</v>
      </c>
      <c r="Y519" s="66">
        <v>42396</v>
      </c>
      <c r="Z519" s="197" t="s">
        <v>24673</v>
      </c>
      <c r="AA519" s="183" t="s">
        <v>97</v>
      </c>
      <c r="AB519" s="175"/>
      <c r="AC519" s="176"/>
      <c r="AD519" s="12"/>
      <c r="AE519" s="12"/>
      <c r="AF519" s="12"/>
      <c r="AG519" s="12"/>
      <c r="AH519" s="12"/>
      <c r="AI519" s="12"/>
      <c r="AJ519" s="12"/>
      <c r="AK519" s="12"/>
      <c r="AL519" s="12"/>
      <c r="AM519" s="12"/>
      <c r="AN519" s="12"/>
      <c r="AO519" s="12"/>
    </row>
    <row r="520" spans="1:41" ht="14.4">
      <c r="A520" s="239" t="s">
        <v>24675</v>
      </c>
      <c r="B520" s="61" t="s">
        <v>89</v>
      </c>
      <c r="C520" s="66">
        <v>42355</v>
      </c>
      <c r="D520" s="66" t="s">
        <v>229</v>
      </c>
      <c r="E520" s="185" t="s">
        <v>43</v>
      </c>
      <c r="F520" s="10" t="s">
        <v>21554</v>
      </c>
      <c r="G520" s="184" t="s">
        <v>43</v>
      </c>
      <c r="H520" s="175">
        <v>42365</v>
      </c>
      <c r="I520" s="61" t="s">
        <v>18</v>
      </c>
      <c r="J520" s="184" t="s">
        <v>18</v>
      </c>
      <c r="K520" s="465" t="s">
        <v>24676</v>
      </c>
      <c r="L520" s="61" t="s">
        <v>24683</v>
      </c>
      <c r="M520" s="61"/>
      <c r="N520" s="61" t="s">
        <v>24685</v>
      </c>
      <c r="O520" s="185" t="s">
        <v>17</v>
      </c>
      <c r="P520" s="406"/>
      <c r="Q520" s="61"/>
      <c r="R520" s="61"/>
      <c r="S520" s="61"/>
      <c r="T520" s="66"/>
      <c r="U520" s="61" t="s">
        <v>108</v>
      </c>
      <c r="V520" s="66"/>
      <c r="W520" s="61" t="s">
        <v>108</v>
      </c>
      <c r="X520" s="66" t="s">
        <v>18</v>
      </c>
      <c r="Y520" s="66">
        <v>42356</v>
      </c>
      <c r="Z520" s="95" t="s">
        <v>24686</v>
      </c>
      <c r="AA520" s="183" t="s">
        <v>24686</v>
      </c>
      <c r="AB520" s="175" t="s">
        <v>18</v>
      </c>
      <c r="AC520" s="175" t="s">
        <v>18</v>
      </c>
      <c r="AD520" s="12"/>
      <c r="AE520" s="12"/>
      <c r="AF520" s="12"/>
      <c r="AG520" s="12"/>
      <c r="AH520" s="12"/>
      <c r="AI520" s="12"/>
      <c r="AJ520" s="12"/>
      <c r="AK520" s="12"/>
      <c r="AL520" s="12"/>
      <c r="AM520" s="12"/>
      <c r="AN520" s="12"/>
      <c r="AO520" s="12"/>
    </row>
    <row r="521" spans="1:41" ht="14.4">
      <c r="A521" s="239" t="s">
        <v>24687</v>
      </c>
      <c r="B521" s="61" t="s">
        <v>89</v>
      </c>
      <c r="C521" s="66">
        <v>42355</v>
      </c>
      <c r="D521" s="66" t="s">
        <v>229</v>
      </c>
      <c r="E521" s="185" t="s">
        <v>30</v>
      </c>
      <c r="F521" s="244" t="s">
        <v>21554</v>
      </c>
      <c r="G521" s="184" t="s">
        <v>30</v>
      </c>
      <c r="H521" s="175">
        <v>42370</v>
      </c>
      <c r="I521" s="61"/>
      <c r="J521" s="184"/>
      <c r="K521" s="330" t="s">
        <v>24688</v>
      </c>
      <c r="L521" s="61"/>
      <c r="M521" s="61" t="s">
        <v>249</v>
      </c>
      <c r="N521" s="61" t="s">
        <v>24689</v>
      </c>
      <c r="O521" s="185" t="s">
        <v>28</v>
      </c>
      <c r="P521" s="406"/>
      <c r="Q521" s="61"/>
      <c r="R521" s="61"/>
      <c r="S521" s="61"/>
      <c r="T521" s="66"/>
      <c r="U521" s="61" t="s">
        <v>108</v>
      </c>
      <c r="V521" s="66"/>
      <c r="W521" s="61" t="s">
        <v>108</v>
      </c>
      <c r="X521" s="66" t="s">
        <v>18</v>
      </c>
      <c r="Y521" s="66">
        <v>42361</v>
      </c>
      <c r="Z521" s="95" t="s">
        <v>24690</v>
      </c>
      <c r="AA521" s="183"/>
      <c r="AB521" s="175" t="s">
        <v>18</v>
      </c>
      <c r="AC521" s="175" t="s">
        <v>18</v>
      </c>
      <c r="AD521" s="12"/>
      <c r="AE521" s="12"/>
      <c r="AF521" s="12"/>
      <c r="AG521" s="12"/>
      <c r="AH521" s="12"/>
      <c r="AI521" s="12"/>
      <c r="AJ521" s="12"/>
      <c r="AK521" s="12"/>
      <c r="AL521" s="12"/>
      <c r="AM521" s="12"/>
      <c r="AN521" s="12"/>
      <c r="AO521" s="12"/>
    </row>
    <row r="522" spans="1:41" ht="14.4">
      <c r="A522" s="239" t="s">
        <v>24692</v>
      </c>
      <c r="B522" s="61" t="s">
        <v>89</v>
      </c>
      <c r="C522" s="66">
        <v>42356</v>
      </c>
      <c r="D522" s="66" t="s">
        <v>1027</v>
      </c>
      <c r="E522" s="185" t="s">
        <v>21703</v>
      </c>
      <c r="F522" s="244" t="s">
        <v>214</v>
      </c>
      <c r="G522" s="184" t="s">
        <v>3785</v>
      </c>
      <c r="H522" s="175">
        <v>42373</v>
      </c>
      <c r="I522" s="61" t="s">
        <v>18</v>
      </c>
      <c r="J522" s="184" t="s">
        <v>14</v>
      </c>
      <c r="K522" s="330" t="s">
        <v>24693</v>
      </c>
      <c r="L522" s="61" t="s">
        <v>24695</v>
      </c>
      <c r="M522" s="61" t="s">
        <v>355</v>
      </c>
      <c r="N522" s="61" t="s">
        <v>108</v>
      </c>
      <c r="O522" s="185" t="s">
        <v>96</v>
      </c>
      <c r="P522" s="406" t="s">
        <v>108</v>
      </c>
      <c r="Q522" s="61" t="s">
        <v>108</v>
      </c>
      <c r="R522" s="61" t="s">
        <v>108</v>
      </c>
      <c r="S522" s="61" t="s">
        <v>14</v>
      </c>
      <c r="T522" s="66" t="s">
        <v>108</v>
      </c>
      <c r="U522" s="61" t="s">
        <v>108</v>
      </c>
      <c r="V522" s="66">
        <v>42373</v>
      </c>
      <c r="W522" s="61" t="s">
        <v>108</v>
      </c>
      <c r="X522" s="66" t="s">
        <v>14</v>
      </c>
      <c r="Y522" s="66">
        <v>42369</v>
      </c>
      <c r="Z522" s="95" t="s">
        <v>24696</v>
      </c>
      <c r="AA522" s="183" t="s">
        <v>3872</v>
      </c>
      <c r="AB522" s="175"/>
      <c r="AC522" s="176"/>
      <c r="AD522" s="12"/>
      <c r="AE522" s="12"/>
      <c r="AF522" s="12"/>
      <c r="AG522" s="12"/>
      <c r="AH522" s="12"/>
      <c r="AI522" s="12"/>
      <c r="AJ522" s="12"/>
      <c r="AK522" s="12"/>
      <c r="AL522" s="12"/>
      <c r="AM522" s="12"/>
      <c r="AN522" s="12"/>
      <c r="AO522" s="12"/>
    </row>
    <row r="523" spans="1:41" ht="14.4">
      <c r="A523" s="239" t="s">
        <v>24697</v>
      </c>
      <c r="B523" s="61" t="s">
        <v>89</v>
      </c>
      <c r="C523" s="66">
        <v>42356</v>
      </c>
      <c r="D523" s="66" t="s">
        <v>229</v>
      </c>
      <c r="E523" s="185" t="s">
        <v>30</v>
      </c>
      <c r="F523" s="244" t="s">
        <v>21554</v>
      </c>
      <c r="G523" s="184" t="s">
        <v>30</v>
      </c>
      <c r="H523" s="175">
        <v>42009</v>
      </c>
      <c r="I523" s="61"/>
      <c r="J523" s="184"/>
      <c r="K523" s="330" t="s">
        <v>24699</v>
      </c>
      <c r="L523" s="61" t="s">
        <v>24700</v>
      </c>
      <c r="M523" s="61" t="s">
        <v>189</v>
      </c>
      <c r="N523" s="61" t="s">
        <v>24701</v>
      </c>
      <c r="O523" s="185" t="s">
        <v>28</v>
      </c>
      <c r="P523" s="406"/>
      <c r="Q523" s="61"/>
      <c r="R523" s="61"/>
      <c r="S523" s="61"/>
      <c r="T523" s="66"/>
      <c r="U523" s="61" t="s">
        <v>108</v>
      </c>
      <c r="V523" s="66"/>
      <c r="W523" s="61" t="s">
        <v>108</v>
      </c>
      <c r="X523" s="66" t="s">
        <v>18</v>
      </c>
      <c r="Y523" s="66">
        <v>42359</v>
      </c>
      <c r="Z523" s="95" t="s">
        <v>24702</v>
      </c>
      <c r="AA523" s="183"/>
      <c r="AB523" s="175" t="s">
        <v>18</v>
      </c>
      <c r="AC523" s="175" t="s">
        <v>18</v>
      </c>
      <c r="AD523" s="12"/>
      <c r="AE523" s="12"/>
      <c r="AF523" s="12"/>
      <c r="AG523" s="12"/>
      <c r="AH523" s="12"/>
      <c r="AI523" s="12"/>
      <c r="AJ523" s="12"/>
      <c r="AK523" s="12"/>
      <c r="AL523" s="12"/>
      <c r="AM523" s="12"/>
      <c r="AN523" s="12"/>
      <c r="AO523" s="12"/>
    </row>
    <row r="524" spans="1:41" ht="14.4">
      <c r="A524" s="239" t="s">
        <v>24704</v>
      </c>
      <c r="B524" s="61" t="s">
        <v>89</v>
      </c>
      <c r="C524" s="66">
        <v>42359</v>
      </c>
      <c r="D524" s="66" t="s">
        <v>131</v>
      </c>
      <c r="E524" s="185" t="s">
        <v>30</v>
      </c>
      <c r="F524" s="244" t="s">
        <v>21554</v>
      </c>
      <c r="G524" s="184" t="s">
        <v>30</v>
      </c>
      <c r="H524" s="175"/>
      <c r="I524" s="61"/>
      <c r="J524" s="184"/>
      <c r="K524" s="330" t="s">
        <v>145</v>
      </c>
      <c r="L524" s="61" t="s">
        <v>24705</v>
      </c>
      <c r="M524" s="61" t="s">
        <v>95</v>
      </c>
      <c r="N524" s="61" t="s">
        <v>24706</v>
      </c>
      <c r="O524" s="185"/>
      <c r="P524" s="406"/>
      <c r="Q524" s="61"/>
      <c r="R524" s="61"/>
      <c r="S524" s="61"/>
      <c r="T524" s="66"/>
      <c r="U524" s="61" t="s">
        <v>108</v>
      </c>
      <c r="V524" s="66"/>
      <c r="W524" s="61" t="s">
        <v>108</v>
      </c>
      <c r="X524" s="66" t="s">
        <v>14</v>
      </c>
      <c r="Y524" s="66">
        <v>42359</v>
      </c>
      <c r="Z524" s="95" t="s">
        <v>24707</v>
      </c>
      <c r="AA524" s="183"/>
      <c r="AB524" s="175" t="s">
        <v>18</v>
      </c>
      <c r="AC524" s="175" t="s">
        <v>18</v>
      </c>
      <c r="AD524" s="12"/>
      <c r="AE524" s="12"/>
      <c r="AF524" s="12"/>
      <c r="AG524" s="12"/>
      <c r="AH524" s="12"/>
      <c r="AI524" s="12"/>
      <c r="AJ524" s="12"/>
      <c r="AK524" s="12"/>
      <c r="AL524" s="12"/>
      <c r="AM524" s="12"/>
      <c r="AN524" s="12"/>
      <c r="AO524" s="12"/>
    </row>
    <row r="525" spans="1:41" ht="38.299999999999997" customHeight="1">
      <c r="A525" s="239" t="s">
        <v>24709</v>
      </c>
      <c r="B525" s="61" t="s">
        <v>89</v>
      </c>
      <c r="C525" s="66">
        <v>42359</v>
      </c>
      <c r="D525" s="66" t="s">
        <v>229</v>
      </c>
      <c r="E525" s="185" t="s">
        <v>30</v>
      </c>
      <c r="F525" s="244" t="s">
        <v>21554</v>
      </c>
      <c r="G525" s="184" t="s">
        <v>24710</v>
      </c>
      <c r="H525" s="175">
        <v>42010</v>
      </c>
      <c r="I525" s="61"/>
      <c r="J525" s="184"/>
      <c r="K525" s="330" t="s">
        <v>24711</v>
      </c>
      <c r="L525" s="61" t="s">
        <v>24712</v>
      </c>
      <c r="M525" s="61" t="s">
        <v>29</v>
      </c>
      <c r="N525" s="61" t="s">
        <v>24713</v>
      </c>
      <c r="O525" s="185" t="s">
        <v>17</v>
      </c>
      <c r="P525" s="406">
        <v>42368</v>
      </c>
      <c r="Q525" s="61"/>
      <c r="R525" s="61"/>
      <c r="S525" s="61"/>
      <c r="T525" s="66"/>
      <c r="U525" s="61" t="s">
        <v>108</v>
      </c>
      <c r="V525" s="66"/>
      <c r="W525" s="61" t="s">
        <v>108</v>
      </c>
      <c r="X525" s="66" t="s">
        <v>18</v>
      </c>
      <c r="Y525" s="66">
        <v>42486</v>
      </c>
      <c r="Z525" s="269" t="s">
        <v>24715</v>
      </c>
      <c r="AA525" s="183"/>
      <c r="AB525" s="175" t="s">
        <v>18</v>
      </c>
      <c r="AC525" s="176" t="s">
        <v>18</v>
      </c>
      <c r="AD525" s="12"/>
      <c r="AE525" s="12"/>
      <c r="AF525" s="12"/>
      <c r="AG525" s="12"/>
      <c r="AH525" s="12"/>
      <c r="AI525" s="12"/>
      <c r="AJ525" s="12"/>
      <c r="AK525" s="12"/>
      <c r="AL525" s="12"/>
      <c r="AM525" s="12"/>
      <c r="AN525" s="12"/>
      <c r="AO525" s="12"/>
    </row>
    <row r="526" spans="1:41" ht="38.299999999999997" customHeight="1">
      <c r="A526" s="239" t="s">
        <v>24716</v>
      </c>
      <c r="B526" s="61" t="s">
        <v>89</v>
      </c>
      <c r="C526" s="66">
        <v>42359</v>
      </c>
      <c r="D526" s="66" t="s">
        <v>229</v>
      </c>
      <c r="E526" s="185" t="s">
        <v>43</v>
      </c>
      <c r="F526" s="244" t="s">
        <v>21554</v>
      </c>
      <c r="G526" s="184" t="s">
        <v>24718</v>
      </c>
      <c r="H526" s="175">
        <v>42369</v>
      </c>
      <c r="I526" s="61"/>
      <c r="J526" s="184"/>
      <c r="K526" s="330" t="s">
        <v>24719</v>
      </c>
      <c r="L526" s="61"/>
      <c r="M526" s="61" t="s">
        <v>266</v>
      </c>
      <c r="N526" s="61" t="s">
        <v>24720</v>
      </c>
      <c r="O526" s="185" t="s">
        <v>17</v>
      </c>
      <c r="P526" s="406">
        <v>42359</v>
      </c>
      <c r="Q526" s="61"/>
      <c r="R526" s="61"/>
      <c r="S526" s="61"/>
      <c r="T526" s="66"/>
      <c r="U526" s="61" t="s">
        <v>108</v>
      </c>
      <c r="V526" s="66"/>
      <c r="W526" s="61" t="s">
        <v>108</v>
      </c>
      <c r="X526" s="66" t="s">
        <v>18</v>
      </c>
      <c r="Y526" s="66">
        <v>42383</v>
      </c>
      <c r="Z526" s="269" t="s">
        <v>24721</v>
      </c>
      <c r="AA526" s="183"/>
      <c r="AB526" s="175" t="s">
        <v>18</v>
      </c>
      <c r="AC526" s="176" t="s">
        <v>18</v>
      </c>
      <c r="AD526" s="12"/>
      <c r="AE526" s="12"/>
      <c r="AF526" s="12"/>
      <c r="AG526" s="12"/>
      <c r="AH526" s="12"/>
      <c r="AI526" s="12"/>
      <c r="AJ526" s="12"/>
      <c r="AK526" s="12"/>
      <c r="AL526" s="12"/>
      <c r="AM526" s="12"/>
      <c r="AN526" s="12"/>
      <c r="AO526" s="12"/>
    </row>
    <row r="527" spans="1:41" ht="14.4">
      <c r="A527" s="239" t="s">
        <v>24722</v>
      </c>
      <c r="B527" s="61" t="s">
        <v>89</v>
      </c>
      <c r="C527" s="66">
        <v>42359</v>
      </c>
      <c r="D527" s="66" t="s">
        <v>1027</v>
      </c>
      <c r="E527" s="185" t="s">
        <v>43</v>
      </c>
      <c r="F527" s="244" t="s">
        <v>21554</v>
      </c>
      <c r="G527" s="184" t="s">
        <v>24723</v>
      </c>
      <c r="H527" s="175">
        <v>42369</v>
      </c>
      <c r="I527" s="61"/>
      <c r="J527" s="184"/>
      <c r="K527" s="330" t="s">
        <v>302</v>
      </c>
      <c r="L527" s="61"/>
      <c r="M527" s="61"/>
      <c r="N527" s="61" t="s">
        <v>23153</v>
      </c>
      <c r="O527" s="185" t="s">
        <v>17</v>
      </c>
      <c r="P527" s="406">
        <v>42359</v>
      </c>
      <c r="Q527" s="61"/>
      <c r="R527" s="61"/>
      <c r="S527" s="61"/>
      <c r="T527" s="66"/>
      <c r="U527" s="61" t="s">
        <v>108</v>
      </c>
      <c r="V527" s="66"/>
      <c r="W527" s="61" t="s">
        <v>108</v>
      </c>
      <c r="X527" s="66" t="s">
        <v>14</v>
      </c>
      <c r="Y527" s="66">
        <v>42388</v>
      </c>
      <c r="Z527" s="95" t="s">
        <v>24725</v>
      </c>
      <c r="AA527" s="183"/>
      <c r="AB527" s="175" t="s">
        <v>18</v>
      </c>
      <c r="AC527" s="176" t="s">
        <v>18</v>
      </c>
      <c r="AD527" s="12"/>
      <c r="AE527" s="12"/>
      <c r="AF527" s="12"/>
      <c r="AG527" s="12"/>
      <c r="AH527" s="12"/>
      <c r="AI527" s="12"/>
      <c r="AJ527" s="12"/>
      <c r="AK527" s="12"/>
      <c r="AL527" s="12"/>
      <c r="AM527" s="12"/>
      <c r="AN527" s="12"/>
      <c r="AO527" s="12"/>
    </row>
    <row r="528" spans="1:41" ht="25.5" customHeight="1">
      <c r="A528" s="239" t="s">
        <v>24726</v>
      </c>
      <c r="B528" s="61" t="s">
        <v>89</v>
      </c>
      <c r="C528" s="66">
        <v>42359</v>
      </c>
      <c r="D528" s="66" t="s">
        <v>1027</v>
      </c>
      <c r="E528" s="185" t="s">
        <v>43</v>
      </c>
      <c r="F528" s="244" t="s">
        <v>21554</v>
      </c>
      <c r="G528" s="184" t="s">
        <v>24718</v>
      </c>
      <c r="H528" s="175">
        <v>42369</v>
      </c>
      <c r="I528" s="61"/>
      <c r="J528" s="184"/>
      <c r="K528" s="330" t="s">
        <v>302</v>
      </c>
      <c r="L528" s="61" t="s">
        <v>24728</v>
      </c>
      <c r="M528" s="61" t="s">
        <v>143</v>
      </c>
      <c r="N528" s="61"/>
      <c r="O528" s="185"/>
      <c r="P528" s="406">
        <v>42359</v>
      </c>
      <c r="Q528" s="61"/>
      <c r="R528" s="61"/>
      <c r="S528" s="61"/>
      <c r="T528" s="66"/>
      <c r="U528" s="61" t="s">
        <v>108</v>
      </c>
      <c r="V528" s="66"/>
      <c r="W528" s="61" t="s">
        <v>108</v>
      </c>
      <c r="X528" s="66" t="s">
        <v>14</v>
      </c>
      <c r="Y528" s="66">
        <v>42383</v>
      </c>
      <c r="Z528" s="269" t="s">
        <v>24730</v>
      </c>
      <c r="AA528" s="183"/>
      <c r="AB528" s="175" t="s">
        <v>18</v>
      </c>
      <c r="AC528" s="176" t="s">
        <v>18</v>
      </c>
      <c r="AD528" s="12"/>
      <c r="AE528" s="12"/>
      <c r="AF528" s="12"/>
      <c r="AG528" s="12"/>
      <c r="AH528" s="12"/>
      <c r="AI528" s="12"/>
      <c r="AJ528" s="12"/>
      <c r="AK528" s="12"/>
      <c r="AL528" s="12"/>
      <c r="AM528" s="12"/>
      <c r="AN528" s="12"/>
      <c r="AO528" s="12"/>
    </row>
    <row r="529" spans="1:41" ht="14.4">
      <c r="A529" s="239" t="s">
        <v>24731</v>
      </c>
      <c r="B529" s="61" t="s">
        <v>89</v>
      </c>
      <c r="C529" s="66">
        <v>42359</v>
      </c>
      <c r="D529" s="66" t="s">
        <v>1027</v>
      </c>
      <c r="E529" s="185" t="s">
        <v>43</v>
      </c>
      <c r="F529" s="244" t="s">
        <v>21554</v>
      </c>
      <c r="G529" s="184" t="s">
        <v>43</v>
      </c>
      <c r="H529" s="175">
        <v>42369</v>
      </c>
      <c r="I529" s="61" t="s">
        <v>18</v>
      </c>
      <c r="J529" s="184" t="s">
        <v>18</v>
      </c>
      <c r="K529" s="330" t="s">
        <v>302</v>
      </c>
      <c r="L529" s="61"/>
      <c r="M529" s="61"/>
      <c r="N529" s="61" t="s">
        <v>24732</v>
      </c>
      <c r="O529" s="185" t="s">
        <v>17</v>
      </c>
      <c r="P529" s="406"/>
      <c r="Q529" s="61"/>
      <c r="R529" s="61"/>
      <c r="S529" s="61"/>
      <c r="T529" s="66"/>
      <c r="U529" s="61" t="s">
        <v>108</v>
      </c>
      <c r="V529" s="66"/>
      <c r="W529" s="61" t="s">
        <v>108</v>
      </c>
      <c r="X529" s="66" t="s">
        <v>18</v>
      </c>
      <c r="Y529" s="66">
        <v>42359</v>
      </c>
      <c r="Z529" s="95" t="s">
        <v>24733</v>
      </c>
      <c r="AA529" s="183" t="s">
        <v>24734</v>
      </c>
      <c r="AB529" s="175" t="s">
        <v>18</v>
      </c>
      <c r="AC529" s="175" t="s">
        <v>18</v>
      </c>
      <c r="AD529" s="12"/>
      <c r="AE529" s="12"/>
      <c r="AF529" s="12"/>
      <c r="AG529" s="12"/>
      <c r="AH529" s="12"/>
      <c r="AI529" s="12"/>
      <c r="AJ529" s="12"/>
      <c r="AK529" s="12"/>
      <c r="AL529" s="12"/>
      <c r="AM529" s="12"/>
      <c r="AN529" s="12"/>
      <c r="AO529" s="12"/>
    </row>
    <row r="530" spans="1:41" ht="14.4">
      <c r="A530" s="239" t="s">
        <v>24754</v>
      </c>
      <c r="B530" s="61" t="s">
        <v>89</v>
      </c>
      <c r="C530" s="66">
        <v>42359</v>
      </c>
      <c r="D530" s="66" t="s">
        <v>1027</v>
      </c>
      <c r="E530" s="185" t="s">
        <v>43</v>
      </c>
      <c r="F530" s="244" t="s">
        <v>21554</v>
      </c>
      <c r="G530" s="184" t="s">
        <v>43</v>
      </c>
      <c r="H530" s="175">
        <v>42369</v>
      </c>
      <c r="I530" s="61" t="s">
        <v>18</v>
      </c>
      <c r="J530" s="184" t="s">
        <v>18</v>
      </c>
      <c r="K530" s="330" t="s">
        <v>302</v>
      </c>
      <c r="L530" s="61"/>
      <c r="M530" s="61"/>
      <c r="N530" s="61" t="s">
        <v>24756</v>
      </c>
      <c r="O530" s="185" t="s">
        <v>17</v>
      </c>
      <c r="P530" s="406"/>
      <c r="Q530" s="61"/>
      <c r="R530" s="61"/>
      <c r="S530" s="61"/>
      <c r="T530" s="66"/>
      <c r="U530" s="61" t="s">
        <v>108</v>
      </c>
      <c r="V530" s="66"/>
      <c r="W530" s="61" t="s">
        <v>108</v>
      </c>
      <c r="X530" s="66" t="s">
        <v>18</v>
      </c>
      <c r="Y530" s="66">
        <v>42359</v>
      </c>
      <c r="Z530" s="95" t="s">
        <v>24733</v>
      </c>
      <c r="AA530" s="183" t="s">
        <v>24733</v>
      </c>
      <c r="AB530" s="175" t="s">
        <v>18</v>
      </c>
      <c r="AC530" s="175" t="s">
        <v>18</v>
      </c>
      <c r="AD530" s="12"/>
      <c r="AE530" s="12"/>
      <c r="AF530" s="12"/>
      <c r="AG530" s="12"/>
      <c r="AH530" s="12"/>
      <c r="AI530" s="12"/>
      <c r="AJ530" s="12"/>
      <c r="AK530" s="12"/>
      <c r="AL530" s="12"/>
      <c r="AM530" s="12"/>
      <c r="AN530" s="12"/>
      <c r="AO530" s="12"/>
    </row>
    <row r="531" spans="1:41" ht="14.4">
      <c r="A531" s="239" t="s">
        <v>24763</v>
      </c>
      <c r="B531" s="61" t="s">
        <v>89</v>
      </c>
      <c r="C531" s="66">
        <v>42355</v>
      </c>
      <c r="D531" s="66" t="s">
        <v>1027</v>
      </c>
      <c r="E531" s="185" t="s">
        <v>196</v>
      </c>
      <c r="F531" s="244" t="s">
        <v>21600</v>
      </c>
      <c r="G531" s="184" t="s">
        <v>24765</v>
      </c>
      <c r="H531" s="175"/>
      <c r="I531" s="61" t="s">
        <v>18</v>
      </c>
      <c r="J531" s="184" t="s">
        <v>18</v>
      </c>
      <c r="K531" s="330" t="s">
        <v>24766</v>
      </c>
      <c r="L531" s="61" t="s">
        <v>24767</v>
      </c>
      <c r="M531" s="61" t="s">
        <v>137</v>
      </c>
      <c r="N531" s="61" t="s">
        <v>21900</v>
      </c>
      <c r="O531" s="185" t="s">
        <v>116</v>
      </c>
      <c r="P531" s="406"/>
      <c r="Q531" s="61"/>
      <c r="R531" s="61"/>
      <c r="S531" s="61" t="s">
        <v>18</v>
      </c>
      <c r="T531" s="66"/>
      <c r="U531" s="61" t="s">
        <v>108</v>
      </c>
      <c r="V531" s="66"/>
      <c r="W531" s="61" t="s">
        <v>108</v>
      </c>
      <c r="X531" s="66"/>
      <c r="Y531" s="66"/>
      <c r="Z531" s="95"/>
      <c r="AA531" s="183"/>
      <c r="AB531" s="175"/>
      <c r="AC531" s="176"/>
      <c r="AD531" s="12"/>
      <c r="AE531" s="12"/>
      <c r="AF531" s="12"/>
      <c r="AG531" s="12"/>
      <c r="AH531" s="12"/>
      <c r="AI531" s="12"/>
      <c r="AJ531" s="12"/>
      <c r="AK531" s="12"/>
      <c r="AL531" s="12"/>
      <c r="AM531" s="12"/>
      <c r="AN531" s="12"/>
      <c r="AO531" s="12"/>
    </row>
    <row r="532" spans="1:41" ht="14.4">
      <c r="A532" s="239" t="s">
        <v>24771</v>
      </c>
      <c r="B532" s="61" t="s">
        <v>89</v>
      </c>
      <c r="C532" s="66">
        <v>42355</v>
      </c>
      <c r="D532" s="66" t="s">
        <v>1027</v>
      </c>
      <c r="E532" s="185" t="s">
        <v>196</v>
      </c>
      <c r="F532" s="244" t="s">
        <v>21600</v>
      </c>
      <c r="G532" s="184" t="s">
        <v>24765</v>
      </c>
      <c r="H532" s="175"/>
      <c r="I532" s="61" t="s">
        <v>18</v>
      </c>
      <c r="J532" s="184" t="s">
        <v>18</v>
      </c>
      <c r="K532" s="330" t="s">
        <v>24773</v>
      </c>
      <c r="L532" s="61" t="s">
        <v>21899</v>
      </c>
      <c r="M532" s="61" t="s">
        <v>137</v>
      </c>
      <c r="N532" s="61" t="s">
        <v>21900</v>
      </c>
      <c r="O532" s="185" t="s">
        <v>116</v>
      </c>
      <c r="P532" s="406"/>
      <c r="Q532" s="61"/>
      <c r="R532" s="61"/>
      <c r="S532" s="61" t="s">
        <v>18</v>
      </c>
      <c r="T532" s="66"/>
      <c r="U532" s="61" t="s">
        <v>108</v>
      </c>
      <c r="V532" s="66"/>
      <c r="W532" s="61" t="s">
        <v>108</v>
      </c>
      <c r="X532" s="66" t="s">
        <v>18</v>
      </c>
      <c r="Y532" s="66">
        <v>42367</v>
      </c>
      <c r="Z532" s="95"/>
      <c r="AA532" s="183"/>
      <c r="AB532" s="175"/>
      <c r="AC532" s="176"/>
      <c r="AD532" s="12"/>
      <c r="AE532" s="12"/>
      <c r="AF532" s="12"/>
      <c r="AG532" s="12"/>
      <c r="AH532" s="12"/>
      <c r="AI532" s="12"/>
      <c r="AJ532" s="12"/>
      <c r="AK532" s="12"/>
      <c r="AL532" s="12"/>
      <c r="AM532" s="12"/>
      <c r="AN532" s="12"/>
      <c r="AO532" s="12"/>
    </row>
    <row r="533" spans="1:41" ht="14.4">
      <c r="A533" s="239" t="s">
        <v>24775</v>
      </c>
      <c r="B533" s="61" t="s">
        <v>89</v>
      </c>
      <c r="C533" s="66">
        <v>42360</v>
      </c>
      <c r="D533" s="66" t="s">
        <v>1027</v>
      </c>
      <c r="E533" s="185" t="s">
        <v>30</v>
      </c>
      <c r="F533" s="244" t="s">
        <v>21554</v>
      </c>
      <c r="G533" s="184" t="s">
        <v>30</v>
      </c>
      <c r="H533" s="175">
        <v>42011</v>
      </c>
      <c r="I533" s="61"/>
      <c r="J533" s="184"/>
      <c r="K533" s="330" t="s">
        <v>24777</v>
      </c>
      <c r="L533" s="61" t="s">
        <v>24778</v>
      </c>
      <c r="M533" s="61" t="s">
        <v>95</v>
      </c>
      <c r="N533" s="61" t="s">
        <v>24779</v>
      </c>
      <c r="O533" s="185" t="s">
        <v>17</v>
      </c>
      <c r="P533" s="406">
        <v>42367</v>
      </c>
      <c r="Q533" s="61"/>
      <c r="R533" s="61"/>
      <c r="S533" s="61"/>
      <c r="T533" s="66"/>
      <c r="U533" s="61" t="s">
        <v>108</v>
      </c>
      <c r="V533" s="66"/>
      <c r="W533" s="61" t="s">
        <v>108</v>
      </c>
      <c r="X533" s="66" t="s">
        <v>18</v>
      </c>
      <c r="Y533" s="66">
        <v>42374</v>
      </c>
      <c r="Z533" s="246" t="s">
        <v>24781</v>
      </c>
      <c r="AA533" s="183"/>
      <c r="AB533" s="175" t="s">
        <v>18</v>
      </c>
      <c r="AC533" s="176" t="s">
        <v>18</v>
      </c>
      <c r="AD533" s="12"/>
      <c r="AE533" s="12"/>
      <c r="AF533" s="12"/>
      <c r="AG533" s="12"/>
      <c r="AH533" s="12"/>
      <c r="AI533" s="12"/>
      <c r="AJ533" s="12"/>
      <c r="AK533" s="12"/>
      <c r="AL533" s="12"/>
      <c r="AM533" s="12"/>
      <c r="AN533" s="12"/>
      <c r="AO533" s="12"/>
    </row>
    <row r="534" spans="1:41" ht="14.4">
      <c r="A534" s="239" t="s">
        <v>24782</v>
      </c>
      <c r="B534" s="61" t="s">
        <v>89</v>
      </c>
      <c r="C534" s="66">
        <v>42360</v>
      </c>
      <c r="D534" s="66" t="s">
        <v>229</v>
      </c>
      <c r="E534" s="185" t="s">
        <v>30</v>
      </c>
      <c r="F534" s="244" t="s">
        <v>21554</v>
      </c>
      <c r="G534" s="184" t="s">
        <v>30</v>
      </c>
      <c r="H534" s="175">
        <v>42376</v>
      </c>
      <c r="I534" s="61"/>
      <c r="J534" s="184"/>
      <c r="K534" s="330" t="s">
        <v>24784</v>
      </c>
      <c r="L534" s="61"/>
      <c r="M534" s="61" t="s">
        <v>29</v>
      </c>
      <c r="N534" s="61" t="s">
        <v>24785</v>
      </c>
      <c r="O534" s="185" t="s">
        <v>17</v>
      </c>
      <c r="P534" s="406"/>
      <c r="Q534" s="61"/>
      <c r="R534" s="61"/>
      <c r="S534" s="61"/>
      <c r="T534" s="66"/>
      <c r="U534" s="61" t="s">
        <v>108</v>
      </c>
      <c r="V534" s="66"/>
      <c r="W534" s="61" t="s">
        <v>108</v>
      </c>
      <c r="X534" s="66" t="s">
        <v>18</v>
      </c>
      <c r="Y534" s="66">
        <v>42361</v>
      </c>
      <c r="Z534" s="95" t="s">
        <v>24787</v>
      </c>
      <c r="AA534" s="183"/>
      <c r="AB534" s="175" t="s">
        <v>18</v>
      </c>
      <c r="AC534" s="175" t="s">
        <v>18</v>
      </c>
      <c r="AD534" s="12"/>
      <c r="AE534" s="12"/>
      <c r="AF534" s="12"/>
      <c r="AG534" s="12"/>
      <c r="AH534" s="12"/>
      <c r="AI534" s="12"/>
      <c r="AJ534" s="12"/>
      <c r="AK534" s="12"/>
      <c r="AL534" s="12"/>
      <c r="AM534" s="12"/>
      <c r="AN534" s="12"/>
      <c r="AO534" s="12"/>
    </row>
    <row r="535" spans="1:41" ht="14.4">
      <c r="A535" s="239" t="s">
        <v>24788</v>
      </c>
      <c r="B535" s="61" t="s">
        <v>89</v>
      </c>
      <c r="C535" s="66">
        <v>42361</v>
      </c>
      <c r="D535" s="66" t="s">
        <v>229</v>
      </c>
      <c r="E535" s="185" t="s">
        <v>30</v>
      </c>
      <c r="F535" s="244" t="s">
        <v>21554</v>
      </c>
      <c r="G535" s="184" t="s">
        <v>30</v>
      </c>
      <c r="H535" s="175">
        <v>42377</v>
      </c>
      <c r="I535" s="61"/>
      <c r="J535" s="184"/>
      <c r="K535" s="330" t="s">
        <v>24790</v>
      </c>
      <c r="L535" s="61" t="s">
        <v>24791</v>
      </c>
      <c r="M535" s="61" t="s">
        <v>271</v>
      </c>
      <c r="N535" s="61" t="s">
        <v>24792</v>
      </c>
      <c r="O535" s="185" t="s">
        <v>17</v>
      </c>
      <c r="P535" s="406"/>
      <c r="Q535" s="61"/>
      <c r="R535" s="61"/>
      <c r="S535" s="61"/>
      <c r="T535" s="66"/>
      <c r="U535" s="61" t="s">
        <v>108</v>
      </c>
      <c r="V535" s="66"/>
      <c r="W535" s="61" t="s">
        <v>108</v>
      </c>
      <c r="X535" s="66" t="s">
        <v>18</v>
      </c>
      <c r="Y535" s="66">
        <v>42361</v>
      </c>
      <c r="Z535" s="95" t="s">
        <v>24794</v>
      </c>
      <c r="AA535" s="183"/>
      <c r="AB535" s="175" t="s">
        <v>18</v>
      </c>
      <c r="AC535" s="175" t="s">
        <v>18</v>
      </c>
      <c r="AD535" s="12"/>
      <c r="AE535" s="12"/>
      <c r="AF535" s="12"/>
      <c r="AG535" s="12"/>
      <c r="AH535" s="12"/>
      <c r="AI535" s="12"/>
      <c r="AJ535" s="12"/>
      <c r="AK535" s="12"/>
      <c r="AL535" s="12"/>
      <c r="AM535" s="12"/>
      <c r="AN535" s="12"/>
      <c r="AO535" s="12"/>
    </row>
    <row r="536" spans="1:41" ht="14.4">
      <c r="A536" s="239" t="s">
        <v>24796</v>
      </c>
      <c r="B536" s="61" t="s">
        <v>89</v>
      </c>
      <c r="C536" s="66">
        <v>42360</v>
      </c>
      <c r="D536" s="66" t="s">
        <v>229</v>
      </c>
      <c r="E536" s="185" t="s">
        <v>30</v>
      </c>
      <c r="F536" s="244" t="s">
        <v>21554</v>
      </c>
      <c r="G536" s="184" t="s">
        <v>30</v>
      </c>
      <c r="H536" s="175">
        <v>42376</v>
      </c>
      <c r="I536" s="61"/>
      <c r="J536" s="184"/>
      <c r="K536" s="330" t="s">
        <v>24798</v>
      </c>
      <c r="L536" s="61"/>
      <c r="M536" s="61"/>
      <c r="N536" s="61"/>
      <c r="O536" s="185"/>
      <c r="P536" s="406"/>
      <c r="Q536" s="61"/>
      <c r="R536" s="61"/>
      <c r="S536" s="61"/>
      <c r="T536" s="66"/>
      <c r="U536" s="61" t="s">
        <v>108</v>
      </c>
      <c r="V536" s="66"/>
      <c r="W536" s="61" t="s">
        <v>108</v>
      </c>
      <c r="X536" s="66" t="s">
        <v>14</v>
      </c>
      <c r="Y536" s="66">
        <v>42361</v>
      </c>
      <c r="Z536" s="95" t="s">
        <v>24800</v>
      </c>
      <c r="AA536" s="183"/>
      <c r="AB536" s="175" t="s">
        <v>18</v>
      </c>
      <c r="AC536" s="175" t="s">
        <v>18</v>
      </c>
      <c r="AD536" s="12"/>
      <c r="AE536" s="12"/>
      <c r="AF536" s="12"/>
      <c r="AG536" s="12"/>
      <c r="AH536" s="12"/>
      <c r="AI536" s="12"/>
      <c r="AJ536" s="12"/>
      <c r="AK536" s="12"/>
      <c r="AL536" s="12"/>
      <c r="AM536" s="12"/>
      <c r="AN536" s="12"/>
      <c r="AO536" s="12"/>
    </row>
    <row r="537" spans="1:41" ht="14.4">
      <c r="A537" s="239" t="s">
        <v>24801</v>
      </c>
      <c r="B537" s="61" t="s">
        <v>89</v>
      </c>
      <c r="C537" s="66">
        <v>42362</v>
      </c>
      <c r="D537" s="66" t="s">
        <v>1027</v>
      </c>
      <c r="E537" s="185" t="s">
        <v>23</v>
      </c>
      <c r="F537" s="244" t="s">
        <v>21554</v>
      </c>
      <c r="G537" s="184" t="s">
        <v>22967</v>
      </c>
      <c r="H537" s="175">
        <v>42393</v>
      </c>
      <c r="I537" s="61"/>
      <c r="J537" s="184"/>
      <c r="K537" s="330" t="s">
        <v>24803</v>
      </c>
      <c r="L537" s="61" t="s">
        <v>24609</v>
      </c>
      <c r="M537" s="61" t="s">
        <v>44</v>
      </c>
      <c r="N537" s="61" t="s">
        <v>24804</v>
      </c>
      <c r="O537" s="185"/>
      <c r="P537" s="406">
        <v>42362</v>
      </c>
      <c r="Q537" s="61"/>
      <c r="R537" s="61"/>
      <c r="S537" s="61"/>
      <c r="T537" s="66"/>
      <c r="U537" s="61" t="s">
        <v>108</v>
      </c>
      <c r="V537" s="66"/>
      <c r="W537" s="61" t="s">
        <v>108</v>
      </c>
      <c r="X537" s="66" t="s">
        <v>18</v>
      </c>
      <c r="Y537" s="66">
        <v>42411</v>
      </c>
      <c r="Z537" s="95" t="s">
        <v>24805</v>
      </c>
      <c r="AA537" s="183"/>
      <c r="AB537" s="175" t="s">
        <v>18</v>
      </c>
      <c r="AC537" s="176" t="s">
        <v>18</v>
      </c>
      <c r="AD537" s="12"/>
      <c r="AE537" s="12"/>
      <c r="AF537" s="12"/>
      <c r="AG537" s="12"/>
      <c r="AH537" s="12"/>
      <c r="AI537" s="12"/>
      <c r="AJ537" s="12"/>
      <c r="AK537" s="12"/>
      <c r="AL537" s="12"/>
      <c r="AM537" s="12"/>
      <c r="AN537" s="12"/>
      <c r="AO537" s="12"/>
    </row>
    <row r="538" spans="1:41" ht="14.4">
      <c r="A538" s="239" t="s">
        <v>24808</v>
      </c>
      <c r="B538" s="61" t="s">
        <v>89</v>
      </c>
      <c r="C538" s="66">
        <v>42361</v>
      </c>
      <c r="D538" s="66" t="s">
        <v>90</v>
      </c>
      <c r="E538" s="185" t="s">
        <v>12</v>
      </c>
      <c r="F538" s="244" t="s">
        <v>21554</v>
      </c>
      <c r="G538" s="184" t="s">
        <v>12</v>
      </c>
      <c r="H538" s="175">
        <v>42375</v>
      </c>
      <c r="I538" s="61" t="s">
        <v>18</v>
      </c>
      <c r="J538" s="184" t="s">
        <v>14</v>
      </c>
      <c r="K538" s="330" t="s">
        <v>24810</v>
      </c>
      <c r="L538" s="61"/>
      <c r="M538" s="61"/>
      <c r="N538" s="61" t="s">
        <v>24811</v>
      </c>
      <c r="O538" s="185" t="s">
        <v>17</v>
      </c>
      <c r="P538" s="406">
        <v>42362</v>
      </c>
      <c r="Q538" s="61"/>
      <c r="R538" s="61"/>
      <c r="S538" s="61"/>
      <c r="T538" s="66"/>
      <c r="U538" s="61" t="s">
        <v>108</v>
      </c>
      <c r="V538" s="66"/>
      <c r="W538" s="61" t="s">
        <v>108</v>
      </c>
      <c r="X538" s="66" t="s">
        <v>14</v>
      </c>
      <c r="Y538" s="66">
        <v>42362</v>
      </c>
      <c r="Z538" s="95" t="s">
        <v>24432</v>
      </c>
      <c r="AA538" s="183"/>
      <c r="AB538" s="175" t="s">
        <v>18</v>
      </c>
      <c r="AC538" s="175" t="s">
        <v>18</v>
      </c>
      <c r="AD538" s="12"/>
      <c r="AE538" s="12"/>
      <c r="AF538" s="12"/>
      <c r="AG538" s="12"/>
      <c r="AH538" s="12"/>
      <c r="AI538" s="12"/>
      <c r="AJ538" s="12"/>
      <c r="AK538" s="12"/>
      <c r="AL538" s="12"/>
      <c r="AM538" s="12"/>
      <c r="AN538" s="12"/>
      <c r="AO538" s="12"/>
    </row>
    <row r="539" spans="1:41" ht="14.4">
      <c r="A539" s="239" t="s">
        <v>24812</v>
      </c>
      <c r="B539" s="61" t="s">
        <v>89</v>
      </c>
      <c r="C539" s="66">
        <v>42359</v>
      </c>
      <c r="D539" s="66" t="s">
        <v>1027</v>
      </c>
      <c r="E539" s="185" t="s">
        <v>12</v>
      </c>
      <c r="F539" s="244" t="s">
        <v>21554</v>
      </c>
      <c r="G539" s="184" t="s">
        <v>12</v>
      </c>
      <c r="H539" s="175">
        <v>42373</v>
      </c>
      <c r="I539" s="61" t="s">
        <v>18</v>
      </c>
      <c r="J539" s="184" t="s">
        <v>14</v>
      </c>
      <c r="K539" s="330" t="s">
        <v>24814</v>
      </c>
      <c r="L539" s="61"/>
      <c r="M539" s="61"/>
      <c r="N539" s="61" t="s">
        <v>24815</v>
      </c>
      <c r="O539" s="185" t="s">
        <v>17</v>
      </c>
      <c r="P539" s="406">
        <v>42362</v>
      </c>
      <c r="Q539" s="61"/>
      <c r="R539" s="61"/>
      <c r="S539" s="61"/>
      <c r="T539" s="66"/>
      <c r="U539" s="61" t="s">
        <v>108</v>
      </c>
      <c r="V539" s="66"/>
      <c r="W539" s="61" t="s">
        <v>108</v>
      </c>
      <c r="X539" s="66" t="s">
        <v>14</v>
      </c>
      <c r="Y539" s="66">
        <v>42362</v>
      </c>
      <c r="Z539" s="95" t="s">
        <v>24818</v>
      </c>
      <c r="AA539" s="183"/>
      <c r="AB539" s="175" t="s">
        <v>18</v>
      </c>
      <c r="AC539" s="175" t="s">
        <v>18</v>
      </c>
      <c r="AD539" s="12"/>
      <c r="AE539" s="12"/>
      <c r="AF539" s="12"/>
      <c r="AG539" s="12"/>
      <c r="AH539" s="12"/>
      <c r="AI539" s="12"/>
      <c r="AJ539" s="12"/>
      <c r="AK539" s="12"/>
      <c r="AL539" s="12"/>
      <c r="AM539" s="12"/>
      <c r="AN539" s="12"/>
      <c r="AO539" s="12"/>
    </row>
    <row r="540" spans="1:41" ht="14.4">
      <c r="A540" s="239" t="s">
        <v>24820</v>
      </c>
      <c r="B540" s="61" t="s">
        <v>89</v>
      </c>
      <c r="C540" s="66">
        <v>42356</v>
      </c>
      <c r="D540" s="66" t="s">
        <v>1027</v>
      </c>
      <c r="E540" s="185" t="s">
        <v>12</v>
      </c>
      <c r="F540" s="244" t="s">
        <v>21554</v>
      </c>
      <c r="G540" s="184" t="s">
        <v>12</v>
      </c>
      <c r="H540" s="175">
        <v>42370</v>
      </c>
      <c r="I540" s="61" t="s">
        <v>18</v>
      </c>
      <c r="J540" s="184" t="s">
        <v>18</v>
      </c>
      <c r="K540" s="330" t="s">
        <v>745</v>
      </c>
      <c r="L540" s="61" t="s">
        <v>24821</v>
      </c>
      <c r="M540" s="61"/>
      <c r="N540" s="61" t="s">
        <v>24823</v>
      </c>
      <c r="O540" s="185" t="s">
        <v>17</v>
      </c>
      <c r="P540" s="406"/>
      <c r="Q540" s="61"/>
      <c r="R540" s="61"/>
      <c r="S540" s="61"/>
      <c r="T540" s="66"/>
      <c r="U540" s="61" t="s">
        <v>108</v>
      </c>
      <c r="V540" s="66"/>
      <c r="W540" s="61" t="s">
        <v>108</v>
      </c>
      <c r="X540" s="66" t="s">
        <v>18</v>
      </c>
      <c r="Y540" s="66">
        <v>42362</v>
      </c>
      <c r="Z540" s="95"/>
      <c r="AA540" s="183"/>
      <c r="AB540" s="175" t="s">
        <v>18</v>
      </c>
      <c r="AC540" s="175" t="s">
        <v>18</v>
      </c>
      <c r="AD540" s="12"/>
      <c r="AE540" s="12"/>
      <c r="AF540" s="12"/>
      <c r="AG540" s="12"/>
      <c r="AH540" s="12"/>
      <c r="AI540" s="12"/>
      <c r="AJ540" s="12"/>
      <c r="AK540" s="12"/>
      <c r="AL540" s="12"/>
      <c r="AM540" s="12"/>
      <c r="AN540" s="12"/>
      <c r="AO540" s="12"/>
    </row>
    <row r="541" spans="1:41" ht="14.4">
      <c r="A541" s="239" t="s">
        <v>24825</v>
      </c>
      <c r="B541" s="61" t="s">
        <v>89</v>
      </c>
      <c r="C541" s="66">
        <v>42355</v>
      </c>
      <c r="D541" s="66" t="s">
        <v>1027</v>
      </c>
      <c r="E541" s="185" t="s">
        <v>12</v>
      </c>
      <c r="F541" s="244" t="s">
        <v>21554</v>
      </c>
      <c r="G541" s="184" t="s">
        <v>12</v>
      </c>
      <c r="H541" s="175">
        <v>42369</v>
      </c>
      <c r="I541" s="61" t="s">
        <v>18</v>
      </c>
      <c r="J541" s="184" t="s">
        <v>18</v>
      </c>
      <c r="K541" s="330" t="s">
        <v>745</v>
      </c>
      <c r="L541" s="61" t="s">
        <v>24827</v>
      </c>
      <c r="M541" s="61"/>
      <c r="N541" s="61" t="s">
        <v>22582</v>
      </c>
      <c r="O541" s="185" t="s">
        <v>17</v>
      </c>
      <c r="P541" s="406"/>
      <c r="Q541" s="61"/>
      <c r="R541" s="61"/>
      <c r="S541" s="61"/>
      <c r="T541" s="66"/>
      <c r="U541" s="61" t="s">
        <v>108</v>
      </c>
      <c r="V541" s="66"/>
      <c r="W541" s="61" t="s">
        <v>108</v>
      </c>
      <c r="X541" s="66" t="s">
        <v>18</v>
      </c>
      <c r="Y541" s="66">
        <v>42362</v>
      </c>
      <c r="Z541" s="95"/>
      <c r="AA541" s="183"/>
      <c r="AB541" s="175" t="s">
        <v>18</v>
      </c>
      <c r="AC541" s="175" t="s">
        <v>18</v>
      </c>
      <c r="AD541" s="12"/>
      <c r="AE541" s="12"/>
      <c r="AF541" s="12"/>
      <c r="AG541" s="12"/>
      <c r="AH541" s="12"/>
      <c r="AI541" s="12"/>
      <c r="AJ541" s="12"/>
      <c r="AK541" s="12"/>
      <c r="AL541" s="12"/>
      <c r="AM541" s="12"/>
      <c r="AN541" s="12"/>
      <c r="AO541" s="12"/>
    </row>
    <row r="542" spans="1:41" ht="14.4">
      <c r="A542" s="239" t="s">
        <v>24829</v>
      </c>
      <c r="B542" s="61" t="s">
        <v>89</v>
      </c>
      <c r="C542" s="66">
        <v>42362</v>
      </c>
      <c r="D542" s="66" t="s">
        <v>1027</v>
      </c>
      <c r="E542" s="185" t="s">
        <v>23</v>
      </c>
      <c r="F542" s="244" t="s">
        <v>21554</v>
      </c>
      <c r="G542" s="184" t="s">
        <v>23</v>
      </c>
      <c r="H542" s="175">
        <v>42362</v>
      </c>
      <c r="I542" s="61"/>
      <c r="J542" s="184"/>
      <c r="K542" s="330" t="s">
        <v>24830</v>
      </c>
      <c r="L542" s="61" t="s">
        <v>24831</v>
      </c>
      <c r="M542" s="61" t="s">
        <v>436</v>
      </c>
      <c r="N542" s="61" t="s">
        <v>24832</v>
      </c>
      <c r="O542" s="185" t="s">
        <v>17</v>
      </c>
      <c r="P542" s="406"/>
      <c r="Q542" s="61"/>
      <c r="R542" s="61"/>
      <c r="S542" s="61"/>
      <c r="T542" s="66"/>
      <c r="U542" s="61" t="s">
        <v>108</v>
      </c>
      <c r="V542" s="66"/>
      <c r="W542" s="61" t="s">
        <v>108</v>
      </c>
      <c r="X542" s="66" t="s">
        <v>18</v>
      </c>
      <c r="Y542" s="66">
        <v>42396</v>
      </c>
      <c r="Z542" s="95" t="s">
        <v>24834</v>
      </c>
      <c r="AA542" s="183"/>
      <c r="AB542" s="175" t="s">
        <v>18</v>
      </c>
      <c r="AC542" s="176" t="s">
        <v>18</v>
      </c>
      <c r="AD542" s="12"/>
      <c r="AE542" s="12"/>
      <c r="AF542" s="12"/>
      <c r="AG542" s="12"/>
      <c r="AH542" s="12"/>
      <c r="AI542" s="12"/>
      <c r="AJ542" s="12"/>
      <c r="AK542" s="12"/>
      <c r="AL542" s="12"/>
      <c r="AM542" s="12"/>
      <c r="AN542" s="12"/>
      <c r="AO542" s="12"/>
    </row>
    <row r="543" spans="1:41" ht="14.4">
      <c r="A543" s="239" t="s">
        <v>24835</v>
      </c>
      <c r="B543" s="61" t="s">
        <v>89</v>
      </c>
      <c r="C543" s="66">
        <v>42362</v>
      </c>
      <c r="D543" s="66" t="s">
        <v>1027</v>
      </c>
      <c r="E543" s="185" t="s">
        <v>23</v>
      </c>
      <c r="F543" s="244" t="s">
        <v>21554</v>
      </c>
      <c r="G543" s="184" t="s">
        <v>23</v>
      </c>
      <c r="H543" s="175">
        <v>42362</v>
      </c>
      <c r="I543" s="61"/>
      <c r="J543" s="184"/>
      <c r="K543" s="330" t="s">
        <v>24830</v>
      </c>
      <c r="L543" s="61" t="s">
        <v>24836</v>
      </c>
      <c r="M543" s="61" t="s">
        <v>114</v>
      </c>
      <c r="N543" s="61" t="s">
        <v>24837</v>
      </c>
      <c r="O543" s="185" t="s">
        <v>17</v>
      </c>
      <c r="P543" s="406"/>
      <c r="Q543" s="61"/>
      <c r="R543" s="61"/>
      <c r="S543" s="61"/>
      <c r="T543" s="66"/>
      <c r="U543" s="61" t="s">
        <v>108</v>
      </c>
      <c r="V543" s="66"/>
      <c r="W543" s="61" t="s">
        <v>108</v>
      </c>
      <c r="X543" s="66" t="s">
        <v>18</v>
      </c>
      <c r="Y543" s="66">
        <v>42396</v>
      </c>
      <c r="Z543" s="95" t="s">
        <v>24839</v>
      </c>
      <c r="AA543" s="183"/>
      <c r="AB543" s="175" t="s">
        <v>18</v>
      </c>
      <c r="AC543" s="176" t="s">
        <v>18</v>
      </c>
      <c r="AD543" s="12"/>
      <c r="AE543" s="12"/>
      <c r="AF543" s="12"/>
      <c r="AG543" s="12"/>
      <c r="AH543" s="12"/>
      <c r="AI543" s="12"/>
      <c r="AJ543" s="12"/>
      <c r="AK543" s="12"/>
      <c r="AL543" s="12"/>
      <c r="AM543" s="12"/>
      <c r="AN543" s="12"/>
      <c r="AO543" s="12"/>
    </row>
    <row r="544" spans="1:41" ht="14.4">
      <c r="A544" s="239" t="s">
        <v>24842</v>
      </c>
      <c r="B544" s="61" t="s">
        <v>89</v>
      </c>
      <c r="C544" s="66">
        <v>42362</v>
      </c>
      <c r="D544" s="66" t="s">
        <v>1027</v>
      </c>
      <c r="E544" s="185" t="s">
        <v>23</v>
      </c>
      <c r="F544" s="244" t="s">
        <v>21554</v>
      </c>
      <c r="G544" s="184" t="s">
        <v>23</v>
      </c>
      <c r="H544" s="175">
        <v>42362</v>
      </c>
      <c r="I544" s="61"/>
      <c r="J544" s="184"/>
      <c r="K544" s="330" t="s">
        <v>24830</v>
      </c>
      <c r="L544" s="61" t="s">
        <v>24843</v>
      </c>
      <c r="M544" s="61" t="s">
        <v>20</v>
      </c>
      <c r="N544" s="61" t="s">
        <v>24844</v>
      </c>
      <c r="O544" s="185" t="s">
        <v>17</v>
      </c>
      <c r="P544" s="406"/>
      <c r="Q544" s="61"/>
      <c r="R544" s="61"/>
      <c r="S544" s="61"/>
      <c r="T544" s="66"/>
      <c r="U544" s="61" t="s">
        <v>108</v>
      </c>
      <c r="V544" s="66"/>
      <c r="W544" s="61" t="s">
        <v>108</v>
      </c>
      <c r="X544" s="66" t="s">
        <v>18</v>
      </c>
      <c r="Y544" s="66">
        <v>42396</v>
      </c>
      <c r="Z544" s="95"/>
      <c r="AA544" s="183"/>
      <c r="AB544" s="175" t="s">
        <v>18</v>
      </c>
      <c r="AC544" s="176" t="s">
        <v>18</v>
      </c>
      <c r="AD544" s="12"/>
      <c r="AE544" s="12"/>
      <c r="AF544" s="12"/>
      <c r="AG544" s="12"/>
      <c r="AH544" s="12"/>
      <c r="AI544" s="12"/>
      <c r="AJ544" s="12"/>
      <c r="AK544" s="12"/>
      <c r="AL544" s="12"/>
      <c r="AM544" s="12"/>
      <c r="AN544" s="12"/>
      <c r="AO544" s="12"/>
    </row>
    <row r="545" spans="1:41" ht="14.4">
      <c r="A545" s="239" t="s">
        <v>24845</v>
      </c>
      <c r="B545" s="61" t="s">
        <v>89</v>
      </c>
      <c r="C545" s="66">
        <v>42362</v>
      </c>
      <c r="D545" s="66" t="s">
        <v>1027</v>
      </c>
      <c r="E545" s="185" t="s">
        <v>23</v>
      </c>
      <c r="F545" s="244" t="s">
        <v>21554</v>
      </c>
      <c r="G545" s="184" t="s">
        <v>23</v>
      </c>
      <c r="H545" s="175">
        <v>42362</v>
      </c>
      <c r="I545" s="61"/>
      <c r="J545" s="184"/>
      <c r="K545" s="330" t="s">
        <v>24830</v>
      </c>
      <c r="L545" s="61" t="s">
        <v>24847</v>
      </c>
      <c r="M545" s="61" t="s">
        <v>172</v>
      </c>
      <c r="N545" s="61">
        <v>1494001838</v>
      </c>
      <c r="O545" s="185" t="s">
        <v>17</v>
      </c>
      <c r="P545" s="406"/>
      <c r="Q545" s="61"/>
      <c r="R545" s="61"/>
      <c r="S545" s="61"/>
      <c r="T545" s="66"/>
      <c r="U545" s="61" t="s">
        <v>108</v>
      </c>
      <c r="V545" s="66"/>
      <c r="W545" s="61" t="s">
        <v>108</v>
      </c>
      <c r="X545" s="66" t="s">
        <v>18</v>
      </c>
      <c r="Y545" s="66">
        <v>42396</v>
      </c>
      <c r="Z545" s="95" t="s">
        <v>24849</v>
      </c>
      <c r="AA545" s="183"/>
      <c r="AB545" s="175" t="s">
        <v>18</v>
      </c>
      <c r="AC545" s="176" t="s">
        <v>18</v>
      </c>
      <c r="AD545" s="12"/>
      <c r="AE545" s="12"/>
      <c r="AF545" s="12"/>
      <c r="AG545" s="12"/>
      <c r="AH545" s="12"/>
      <c r="AI545" s="12"/>
      <c r="AJ545" s="12"/>
      <c r="AK545" s="12"/>
      <c r="AL545" s="12"/>
      <c r="AM545" s="12"/>
      <c r="AN545" s="12"/>
      <c r="AO545" s="12"/>
    </row>
    <row r="546" spans="1:41" ht="14.4">
      <c r="A546" s="239" t="s">
        <v>24850</v>
      </c>
      <c r="B546" s="61" t="s">
        <v>89</v>
      </c>
      <c r="C546" s="66">
        <v>42362</v>
      </c>
      <c r="D546" s="66" t="s">
        <v>1027</v>
      </c>
      <c r="E546" s="185" t="s">
        <v>23</v>
      </c>
      <c r="F546" s="244" t="s">
        <v>21554</v>
      </c>
      <c r="G546" s="184" t="s">
        <v>23</v>
      </c>
      <c r="H546" s="175">
        <v>42362</v>
      </c>
      <c r="I546" s="61"/>
      <c r="J546" s="184"/>
      <c r="K546" s="330" t="s">
        <v>24830</v>
      </c>
      <c r="L546" s="61" t="s">
        <v>24851</v>
      </c>
      <c r="M546" s="61" t="s">
        <v>189</v>
      </c>
      <c r="N546" s="61" t="s">
        <v>24853</v>
      </c>
      <c r="O546" s="185" t="s">
        <v>17</v>
      </c>
      <c r="P546" s="406"/>
      <c r="Q546" s="61"/>
      <c r="R546" s="61"/>
      <c r="S546" s="61"/>
      <c r="T546" s="66"/>
      <c r="U546" s="61" t="s">
        <v>108</v>
      </c>
      <c r="V546" s="66"/>
      <c r="W546" s="61" t="s">
        <v>108</v>
      </c>
      <c r="X546" s="66" t="s">
        <v>18</v>
      </c>
      <c r="Y546" s="66">
        <v>42396</v>
      </c>
      <c r="Z546" s="95" t="s">
        <v>24856</v>
      </c>
      <c r="AA546" s="183"/>
      <c r="AB546" s="175" t="s">
        <v>18</v>
      </c>
      <c r="AC546" s="176" t="s">
        <v>18</v>
      </c>
      <c r="AD546" s="12"/>
      <c r="AE546" s="12"/>
      <c r="AF546" s="12"/>
      <c r="AG546" s="12"/>
      <c r="AH546" s="12"/>
      <c r="AI546" s="12"/>
      <c r="AJ546" s="12"/>
      <c r="AK546" s="12"/>
      <c r="AL546" s="12"/>
      <c r="AM546" s="12"/>
      <c r="AN546" s="12"/>
      <c r="AO546" s="12"/>
    </row>
    <row r="547" spans="1:41" ht="14.4">
      <c r="A547" s="239" t="s">
        <v>24857</v>
      </c>
      <c r="B547" s="61" t="s">
        <v>89</v>
      </c>
      <c r="C547" s="66">
        <v>42362</v>
      </c>
      <c r="D547" s="66" t="s">
        <v>1027</v>
      </c>
      <c r="E547" s="185" t="s">
        <v>23</v>
      </c>
      <c r="F547" s="244" t="s">
        <v>21554</v>
      </c>
      <c r="G547" s="184" t="s">
        <v>23</v>
      </c>
      <c r="H547" s="175">
        <v>42362</v>
      </c>
      <c r="I547" s="61"/>
      <c r="J547" s="184"/>
      <c r="K547" s="330" t="s">
        <v>24830</v>
      </c>
      <c r="L547" s="61" t="s">
        <v>24859</v>
      </c>
      <c r="M547" s="61" t="s">
        <v>189</v>
      </c>
      <c r="N547" s="61" t="s">
        <v>24853</v>
      </c>
      <c r="O547" s="185" t="s">
        <v>17</v>
      </c>
      <c r="P547" s="406"/>
      <c r="Q547" s="61"/>
      <c r="R547" s="61"/>
      <c r="S547" s="61"/>
      <c r="T547" s="66"/>
      <c r="U547" s="61" t="s">
        <v>108</v>
      </c>
      <c r="V547" s="66"/>
      <c r="W547" s="61" t="s">
        <v>108</v>
      </c>
      <c r="X547" s="66" t="s">
        <v>18</v>
      </c>
      <c r="Y547" s="66">
        <v>42396</v>
      </c>
      <c r="Z547" s="95" t="s">
        <v>24856</v>
      </c>
      <c r="AA547" s="183"/>
      <c r="AB547" s="175" t="s">
        <v>18</v>
      </c>
      <c r="AC547" s="176" t="s">
        <v>18</v>
      </c>
      <c r="AD547" s="12"/>
      <c r="AE547" s="12"/>
      <c r="AF547" s="12"/>
      <c r="AG547" s="12"/>
      <c r="AH547" s="12"/>
      <c r="AI547" s="12"/>
      <c r="AJ547" s="12"/>
      <c r="AK547" s="12"/>
      <c r="AL547" s="12"/>
      <c r="AM547" s="12"/>
      <c r="AN547" s="12"/>
      <c r="AO547" s="12"/>
    </row>
    <row r="548" spans="1:41" ht="14.4">
      <c r="A548" s="239" t="s">
        <v>24863</v>
      </c>
      <c r="B548" s="61" t="s">
        <v>89</v>
      </c>
      <c r="C548" s="66">
        <v>42362</v>
      </c>
      <c r="D548" s="66" t="s">
        <v>1027</v>
      </c>
      <c r="E548" s="185" t="s">
        <v>23</v>
      </c>
      <c r="F548" s="244" t="s">
        <v>21554</v>
      </c>
      <c r="G548" s="184" t="s">
        <v>23</v>
      </c>
      <c r="H548" s="175">
        <v>42362</v>
      </c>
      <c r="I548" s="61"/>
      <c r="J548" s="184"/>
      <c r="K548" s="330" t="s">
        <v>24830</v>
      </c>
      <c r="L548" s="61" t="s">
        <v>24866</v>
      </c>
      <c r="M548" s="61" t="s">
        <v>189</v>
      </c>
      <c r="N548" s="61" t="s">
        <v>24867</v>
      </c>
      <c r="O548" s="185" t="s">
        <v>17</v>
      </c>
      <c r="P548" s="406"/>
      <c r="Q548" s="61"/>
      <c r="R548" s="61"/>
      <c r="S548" s="61"/>
      <c r="T548" s="66"/>
      <c r="U548" s="61" t="s">
        <v>108</v>
      </c>
      <c r="V548" s="66"/>
      <c r="W548" s="61" t="s">
        <v>108</v>
      </c>
      <c r="X548" s="66" t="s">
        <v>18</v>
      </c>
      <c r="Y548" s="66">
        <v>42396</v>
      </c>
      <c r="Z548" s="95" t="s">
        <v>24868</v>
      </c>
      <c r="AA548" s="183"/>
      <c r="AB548" s="175" t="s">
        <v>18</v>
      </c>
      <c r="AC548" s="176" t="s">
        <v>18</v>
      </c>
      <c r="AD548" s="12"/>
      <c r="AE548" s="12"/>
      <c r="AF548" s="12"/>
      <c r="AG548" s="12"/>
      <c r="AH548" s="12"/>
      <c r="AI548" s="12"/>
      <c r="AJ548" s="12"/>
      <c r="AK548" s="12"/>
      <c r="AL548" s="12"/>
      <c r="AM548" s="12"/>
      <c r="AN548" s="12"/>
      <c r="AO548" s="12"/>
    </row>
    <row r="549" spans="1:41" ht="14.4">
      <c r="A549" s="239" t="s">
        <v>24871</v>
      </c>
      <c r="B549" s="61" t="s">
        <v>89</v>
      </c>
      <c r="C549" s="66">
        <v>42362</v>
      </c>
      <c r="D549" s="66" t="s">
        <v>1027</v>
      </c>
      <c r="E549" s="185" t="s">
        <v>23</v>
      </c>
      <c r="F549" s="244" t="s">
        <v>21554</v>
      </c>
      <c r="G549" s="184" t="s">
        <v>23</v>
      </c>
      <c r="H549" s="175">
        <v>42362</v>
      </c>
      <c r="I549" s="61"/>
      <c r="J549" s="184"/>
      <c r="K549" s="330" t="s">
        <v>24830</v>
      </c>
      <c r="L549" s="61" t="s">
        <v>24873</v>
      </c>
      <c r="M549" s="61" t="s">
        <v>189</v>
      </c>
      <c r="N549" s="61" t="s">
        <v>24874</v>
      </c>
      <c r="O549" s="185" t="s">
        <v>17</v>
      </c>
      <c r="P549" s="406"/>
      <c r="Q549" s="61"/>
      <c r="R549" s="61"/>
      <c r="S549" s="61"/>
      <c r="T549" s="66"/>
      <c r="U549" s="61" t="s">
        <v>108</v>
      </c>
      <c r="V549" s="66"/>
      <c r="W549" s="61" t="s">
        <v>108</v>
      </c>
      <c r="X549" s="66" t="s">
        <v>18</v>
      </c>
      <c r="Y549" s="66">
        <v>42396</v>
      </c>
      <c r="Z549" s="95"/>
      <c r="AA549" s="183"/>
      <c r="AB549" s="175" t="s">
        <v>18</v>
      </c>
      <c r="AC549" s="176" t="s">
        <v>18</v>
      </c>
      <c r="AD549" s="12"/>
      <c r="AE549" s="12"/>
      <c r="AF549" s="12"/>
      <c r="AG549" s="12"/>
      <c r="AH549" s="12"/>
      <c r="AI549" s="12"/>
      <c r="AJ549" s="12"/>
      <c r="AK549" s="12"/>
      <c r="AL549" s="12"/>
      <c r="AM549" s="12"/>
      <c r="AN549" s="12"/>
      <c r="AO549" s="12"/>
    </row>
    <row r="550" spans="1:41" ht="14.4">
      <c r="A550" s="239" t="s">
        <v>24876</v>
      </c>
      <c r="B550" s="61" t="s">
        <v>89</v>
      </c>
      <c r="C550" s="66">
        <v>42361</v>
      </c>
      <c r="D550" s="66" t="s">
        <v>131</v>
      </c>
      <c r="E550" s="185" t="s">
        <v>30</v>
      </c>
      <c r="F550" s="244" t="s">
        <v>21554</v>
      </c>
      <c r="G550" s="184" t="s">
        <v>30</v>
      </c>
      <c r="H550" s="175">
        <v>42012</v>
      </c>
      <c r="I550" s="61"/>
      <c r="J550" s="184"/>
      <c r="K550" s="330" t="s">
        <v>145</v>
      </c>
      <c r="L550" s="61" t="s">
        <v>24877</v>
      </c>
      <c r="M550" s="61" t="s">
        <v>13</v>
      </c>
      <c r="N550" s="61" t="s">
        <v>23089</v>
      </c>
      <c r="O550" s="185" t="s">
        <v>17</v>
      </c>
      <c r="P550" s="406"/>
      <c r="Q550" s="61"/>
      <c r="R550" s="61"/>
      <c r="S550" s="61"/>
      <c r="T550" s="66"/>
      <c r="U550" s="61" t="s">
        <v>108</v>
      </c>
      <c r="V550" s="66"/>
      <c r="W550" s="61" t="s">
        <v>108</v>
      </c>
      <c r="X550" s="66" t="s">
        <v>18</v>
      </c>
      <c r="Y550" s="66">
        <v>42366</v>
      </c>
      <c r="Z550" s="95" t="s">
        <v>24881</v>
      </c>
      <c r="AA550" s="183"/>
      <c r="AB550" s="175" t="s">
        <v>18</v>
      </c>
      <c r="AC550" s="175" t="s">
        <v>18</v>
      </c>
      <c r="AD550" s="12"/>
      <c r="AE550" s="12"/>
      <c r="AF550" s="12"/>
      <c r="AG550" s="12"/>
      <c r="AH550" s="12"/>
      <c r="AI550" s="12"/>
      <c r="AJ550" s="12"/>
      <c r="AK550" s="12"/>
      <c r="AL550" s="12"/>
      <c r="AM550" s="12"/>
      <c r="AN550" s="12"/>
      <c r="AO550" s="12"/>
    </row>
    <row r="551" spans="1:41" ht="14.4">
      <c r="A551" s="239" t="s">
        <v>24882</v>
      </c>
      <c r="B551" s="61" t="s">
        <v>89</v>
      </c>
      <c r="C551" s="66">
        <v>42361</v>
      </c>
      <c r="D551" s="66" t="s">
        <v>131</v>
      </c>
      <c r="E551" s="185" t="s">
        <v>30</v>
      </c>
      <c r="F551" s="244" t="s">
        <v>21554</v>
      </c>
      <c r="G551" s="184" t="s">
        <v>30</v>
      </c>
      <c r="H551" s="175">
        <v>42012</v>
      </c>
      <c r="I551" s="61"/>
      <c r="J551" s="184"/>
      <c r="K551" s="330" t="s">
        <v>145</v>
      </c>
      <c r="L551" s="61" t="s">
        <v>24884</v>
      </c>
      <c r="M551" s="61" t="s">
        <v>436</v>
      </c>
      <c r="N551" s="61" t="s">
        <v>24885</v>
      </c>
      <c r="O551" s="185" t="s">
        <v>17</v>
      </c>
      <c r="P551" s="406"/>
      <c r="Q551" s="61"/>
      <c r="R551" s="61"/>
      <c r="S551" s="61"/>
      <c r="T551" s="66"/>
      <c r="U551" s="61" t="s">
        <v>108</v>
      </c>
      <c r="V551" s="66"/>
      <c r="W551" s="61" t="s">
        <v>108</v>
      </c>
      <c r="X551" s="66" t="s">
        <v>18</v>
      </c>
      <c r="Y551" s="66">
        <v>42366</v>
      </c>
      <c r="Z551" s="95" t="s">
        <v>24886</v>
      </c>
      <c r="AA551" s="183"/>
      <c r="AB551" s="175" t="s">
        <v>18</v>
      </c>
      <c r="AC551" s="175" t="s">
        <v>18</v>
      </c>
      <c r="AD551" s="12"/>
      <c r="AE551" s="12"/>
      <c r="AF551" s="12"/>
      <c r="AG551" s="12"/>
      <c r="AH551" s="12"/>
      <c r="AI551" s="12"/>
      <c r="AJ551" s="12"/>
      <c r="AK551" s="12"/>
      <c r="AL551" s="12"/>
      <c r="AM551" s="12"/>
      <c r="AN551" s="12"/>
      <c r="AO551" s="12"/>
    </row>
    <row r="552" spans="1:41" ht="14.4">
      <c r="A552" s="239" t="s">
        <v>24887</v>
      </c>
      <c r="B552" s="61" t="s">
        <v>89</v>
      </c>
      <c r="C552" s="66">
        <v>42366</v>
      </c>
      <c r="D552" s="66" t="s">
        <v>1027</v>
      </c>
      <c r="E552" s="185" t="s">
        <v>30</v>
      </c>
      <c r="F552" s="244" t="s">
        <v>21554</v>
      </c>
      <c r="G552" s="184" t="s">
        <v>22505</v>
      </c>
      <c r="H552" s="175">
        <v>42016</v>
      </c>
      <c r="I552" s="61"/>
      <c r="J552" s="184"/>
      <c r="K552" s="330" t="s">
        <v>745</v>
      </c>
      <c r="L552" s="61" t="s">
        <v>24889</v>
      </c>
      <c r="M552" s="61" t="s">
        <v>137</v>
      </c>
      <c r="N552" s="61" t="s">
        <v>23925</v>
      </c>
      <c r="O552" s="185" t="s">
        <v>17</v>
      </c>
      <c r="P552" s="406"/>
      <c r="Q552" s="61"/>
      <c r="R552" s="61"/>
      <c r="S552" s="61"/>
      <c r="T552" s="66"/>
      <c r="U552" s="61" t="s">
        <v>108</v>
      </c>
      <c r="V552" s="66"/>
      <c r="W552" s="61" t="s">
        <v>108</v>
      </c>
      <c r="X552" s="66" t="s">
        <v>14</v>
      </c>
      <c r="Y552" s="66">
        <v>42388</v>
      </c>
      <c r="Z552" s="95" t="s">
        <v>24891</v>
      </c>
      <c r="AA552" s="183"/>
      <c r="AB552" s="175" t="s">
        <v>18</v>
      </c>
      <c r="AC552" s="176" t="s">
        <v>18</v>
      </c>
      <c r="AD552" s="12"/>
      <c r="AE552" s="12"/>
      <c r="AF552" s="12"/>
      <c r="AG552" s="12"/>
      <c r="AH552" s="12"/>
      <c r="AI552" s="12"/>
      <c r="AJ552" s="12"/>
      <c r="AK552" s="12"/>
      <c r="AL552" s="12"/>
      <c r="AM552" s="12"/>
      <c r="AN552" s="12"/>
      <c r="AO552" s="12"/>
    </row>
    <row r="553" spans="1:41" ht="25.5" customHeight="1">
      <c r="A553" s="239" t="s">
        <v>24892</v>
      </c>
      <c r="B553" s="61" t="s">
        <v>89</v>
      </c>
      <c r="C553" s="66">
        <v>42366</v>
      </c>
      <c r="D553" s="66" t="s">
        <v>1027</v>
      </c>
      <c r="E553" s="185" t="s">
        <v>30</v>
      </c>
      <c r="F553" s="244" t="s">
        <v>21554</v>
      </c>
      <c r="G553" s="184" t="s">
        <v>30</v>
      </c>
      <c r="H553" s="175">
        <v>42381</v>
      </c>
      <c r="I553" s="61"/>
      <c r="J553" s="184"/>
      <c r="K553" s="330" t="s">
        <v>24893</v>
      </c>
      <c r="L553" s="61" t="s">
        <v>24894</v>
      </c>
      <c r="M553" s="61" t="s">
        <v>33</v>
      </c>
      <c r="N553" s="61" t="s">
        <v>24895</v>
      </c>
      <c r="O553" s="185" t="s">
        <v>17</v>
      </c>
      <c r="P553" s="406">
        <v>42367</v>
      </c>
      <c r="Q553" s="61"/>
      <c r="R553" s="61"/>
      <c r="S553" s="61"/>
      <c r="T553" s="66"/>
      <c r="U553" s="61" t="s">
        <v>108</v>
      </c>
      <c r="V553" s="66"/>
      <c r="W553" s="61" t="s">
        <v>108</v>
      </c>
      <c r="X553" s="66" t="s">
        <v>14</v>
      </c>
      <c r="Y553" s="66">
        <v>42507</v>
      </c>
      <c r="Z553" s="269" t="s">
        <v>24897</v>
      </c>
      <c r="AA553" s="183"/>
      <c r="AB553" s="175" t="s">
        <v>18</v>
      </c>
      <c r="AC553" s="176"/>
      <c r="AD553" s="12"/>
      <c r="AE553" s="12"/>
      <c r="AF553" s="12"/>
      <c r="AG553" s="12"/>
      <c r="AH553" s="12"/>
      <c r="AI553" s="12"/>
      <c r="AJ553" s="12"/>
      <c r="AK553" s="12"/>
      <c r="AL553" s="12"/>
      <c r="AM553" s="12"/>
      <c r="AN553" s="12"/>
      <c r="AO553" s="12"/>
    </row>
    <row r="554" spans="1:41" ht="14.4">
      <c r="A554" s="239" t="s">
        <v>24898</v>
      </c>
      <c r="B554" s="61" t="s">
        <v>89</v>
      </c>
      <c r="C554" s="66">
        <v>42366</v>
      </c>
      <c r="D554" s="66" t="s">
        <v>1027</v>
      </c>
      <c r="E554" s="185" t="s">
        <v>30</v>
      </c>
      <c r="F554" s="244" t="s">
        <v>21554</v>
      </c>
      <c r="G554" s="184" t="s">
        <v>22505</v>
      </c>
      <c r="H554" s="175">
        <v>42016</v>
      </c>
      <c r="I554" s="61"/>
      <c r="J554" s="184"/>
      <c r="K554" s="330" t="s">
        <v>3883</v>
      </c>
      <c r="L554" s="61"/>
      <c r="M554" s="61" t="s">
        <v>44</v>
      </c>
      <c r="N554" s="61" t="s">
        <v>24900</v>
      </c>
      <c r="O554" s="185" t="s">
        <v>17</v>
      </c>
      <c r="P554" s="406"/>
      <c r="Q554" s="61"/>
      <c r="R554" s="61"/>
      <c r="S554" s="61"/>
      <c r="T554" s="66"/>
      <c r="U554" s="61" t="s">
        <v>108</v>
      </c>
      <c r="V554" s="66"/>
      <c r="W554" s="61" t="s">
        <v>108</v>
      </c>
      <c r="X554" s="66" t="s">
        <v>14</v>
      </c>
      <c r="Y554" s="66">
        <v>42388</v>
      </c>
      <c r="Z554" s="95" t="s">
        <v>24891</v>
      </c>
      <c r="AA554" s="183"/>
      <c r="AB554" s="175" t="s">
        <v>18</v>
      </c>
      <c r="AC554" s="176" t="s">
        <v>18</v>
      </c>
      <c r="AD554" s="12"/>
      <c r="AE554" s="12"/>
      <c r="AF554" s="12"/>
      <c r="AG554" s="12"/>
      <c r="AH554" s="12"/>
      <c r="AI554" s="12"/>
      <c r="AJ554" s="12"/>
      <c r="AK554" s="12"/>
      <c r="AL554" s="12"/>
      <c r="AM554" s="12"/>
      <c r="AN554" s="12"/>
      <c r="AO554" s="12"/>
    </row>
    <row r="555" spans="1:41" ht="14.4">
      <c r="A555" s="239" t="s">
        <v>24901</v>
      </c>
      <c r="B555" s="61" t="s">
        <v>89</v>
      </c>
      <c r="C555" s="66">
        <v>42366</v>
      </c>
      <c r="D555" s="66" t="s">
        <v>1027</v>
      </c>
      <c r="E555" s="185" t="s">
        <v>30</v>
      </c>
      <c r="F555" s="244" t="s">
        <v>21554</v>
      </c>
      <c r="G555" s="184" t="s">
        <v>30</v>
      </c>
      <c r="H555" s="175">
        <v>42016</v>
      </c>
      <c r="I555" s="61"/>
      <c r="J555" s="184"/>
      <c r="K555" s="330" t="s">
        <v>302</v>
      </c>
      <c r="L555" s="61" t="s">
        <v>24902</v>
      </c>
      <c r="M555" s="61" t="s">
        <v>436</v>
      </c>
      <c r="N555" s="61" t="s">
        <v>24903</v>
      </c>
      <c r="O555" s="185"/>
      <c r="P555" s="406"/>
      <c r="Q555" s="61"/>
      <c r="R555" s="61"/>
      <c r="S555" s="61"/>
      <c r="T555" s="66"/>
      <c r="U555" s="61" t="s">
        <v>108</v>
      </c>
      <c r="V555" s="66"/>
      <c r="W555" s="61" t="s">
        <v>108</v>
      </c>
      <c r="X555" s="66" t="s">
        <v>14</v>
      </c>
      <c r="Y555" s="66">
        <v>42366</v>
      </c>
      <c r="Z555" s="95" t="s">
        <v>24904</v>
      </c>
      <c r="AA555" s="183"/>
      <c r="AB555" s="175" t="s">
        <v>18</v>
      </c>
      <c r="AC555" s="175" t="s">
        <v>18</v>
      </c>
      <c r="AD555" s="12"/>
      <c r="AE555" s="12"/>
      <c r="AF555" s="12"/>
      <c r="AG555" s="12"/>
      <c r="AH555" s="12"/>
      <c r="AI555" s="12"/>
      <c r="AJ555" s="12"/>
      <c r="AK555" s="12"/>
      <c r="AL555" s="12"/>
      <c r="AM555" s="12"/>
      <c r="AN555" s="12"/>
      <c r="AO555" s="12"/>
    </row>
    <row r="556" spans="1:41" ht="14.4">
      <c r="A556" s="239" t="s">
        <v>24906</v>
      </c>
      <c r="B556" s="61" t="s">
        <v>89</v>
      </c>
      <c r="C556" s="66">
        <v>42361</v>
      </c>
      <c r="D556" s="66" t="s">
        <v>1027</v>
      </c>
      <c r="E556" s="185" t="s">
        <v>30</v>
      </c>
      <c r="F556" s="244" t="s">
        <v>21554</v>
      </c>
      <c r="G556" s="184" t="s">
        <v>30</v>
      </c>
      <c r="H556" s="175">
        <v>42012</v>
      </c>
      <c r="I556" s="61"/>
      <c r="J556" s="184"/>
      <c r="K556" s="330" t="s">
        <v>745</v>
      </c>
      <c r="L556" s="61" t="s">
        <v>24907</v>
      </c>
      <c r="M556" s="61" t="s">
        <v>33</v>
      </c>
      <c r="N556" s="61" t="s">
        <v>24909</v>
      </c>
      <c r="O556" s="185" t="s">
        <v>17</v>
      </c>
      <c r="P556" s="406"/>
      <c r="Q556" s="61"/>
      <c r="R556" s="61"/>
      <c r="S556" s="61"/>
      <c r="T556" s="66"/>
      <c r="U556" s="61" t="s">
        <v>108</v>
      </c>
      <c r="V556" s="66"/>
      <c r="W556" s="61" t="s">
        <v>108</v>
      </c>
      <c r="X556" s="66" t="s">
        <v>18</v>
      </c>
      <c r="Y556" s="66">
        <v>42366</v>
      </c>
      <c r="Z556" s="95" t="s">
        <v>24912</v>
      </c>
      <c r="AA556" s="183"/>
      <c r="AB556" s="175" t="s">
        <v>18</v>
      </c>
      <c r="AC556" s="175" t="s">
        <v>18</v>
      </c>
      <c r="AD556" s="12"/>
      <c r="AE556" s="12"/>
      <c r="AF556" s="12"/>
      <c r="AG556" s="12"/>
      <c r="AH556" s="12"/>
      <c r="AI556" s="12"/>
      <c r="AJ556" s="12"/>
      <c r="AK556" s="12"/>
      <c r="AL556" s="12"/>
      <c r="AM556" s="12"/>
      <c r="AN556" s="12"/>
      <c r="AO556" s="12"/>
    </row>
    <row r="557" spans="1:41" ht="14.4">
      <c r="A557" s="239" t="s">
        <v>24914</v>
      </c>
      <c r="B557" s="61" t="s">
        <v>89</v>
      </c>
      <c r="C557" s="66">
        <v>42361</v>
      </c>
      <c r="D557" s="66" t="s">
        <v>1027</v>
      </c>
      <c r="E557" s="185" t="s">
        <v>30</v>
      </c>
      <c r="F557" s="244" t="s">
        <v>21554</v>
      </c>
      <c r="G557" s="184" t="s">
        <v>23</v>
      </c>
      <c r="H557" s="175">
        <v>42012</v>
      </c>
      <c r="I557" s="61"/>
      <c r="J557" s="184"/>
      <c r="K557" s="330" t="s">
        <v>302</v>
      </c>
      <c r="L557" s="61" t="s">
        <v>24915</v>
      </c>
      <c r="M557" s="61" t="s">
        <v>22</v>
      </c>
      <c r="N557" s="61"/>
      <c r="O557" s="185"/>
      <c r="P557" s="406">
        <v>42369</v>
      </c>
      <c r="Q557" s="61"/>
      <c r="R557" s="61"/>
      <c r="S557" s="61"/>
      <c r="T557" s="66"/>
      <c r="U557" s="61" t="s">
        <v>108</v>
      </c>
      <c r="V557" s="66"/>
      <c r="W557" s="61" t="s">
        <v>108</v>
      </c>
      <c r="X557" s="66" t="s">
        <v>14</v>
      </c>
      <c r="Y557" s="66">
        <v>42383</v>
      </c>
      <c r="Z557" s="95" t="s">
        <v>24917</v>
      </c>
      <c r="AA557" s="183"/>
      <c r="AB557" s="175" t="s">
        <v>18</v>
      </c>
      <c r="AC557" s="176" t="s">
        <v>18</v>
      </c>
      <c r="AD557" s="12"/>
      <c r="AE557" s="12"/>
      <c r="AF557" s="12"/>
      <c r="AG557" s="12"/>
      <c r="AH557" s="12"/>
      <c r="AI557" s="12"/>
      <c r="AJ557" s="12"/>
      <c r="AK557" s="12"/>
      <c r="AL557" s="12"/>
      <c r="AM557" s="12"/>
      <c r="AN557" s="12"/>
      <c r="AO557" s="12"/>
    </row>
    <row r="558" spans="1:41" ht="14.4">
      <c r="A558" s="239" t="s">
        <v>24921</v>
      </c>
      <c r="B558" s="61" t="s">
        <v>89</v>
      </c>
      <c r="C558" s="66">
        <v>42361</v>
      </c>
      <c r="D558" s="66" t="s">
        <v>1027</v>
      </c>
      <c r="E558" s="185" t="s">
        <v>30</v>
      </c>
      <c r="F558" s="244" t="s">
        <v>21554</v>
      </c>
      <c r="G558" s="184" t="s">
        <v>23</v>
      </c>
      <c r="H558" s="175">
        <v>42012</v>
      </c>
      <c r="I558" s="61"/>
      <c r="J558" s="184"/>
      <c r="K558" s="330" t="s">
        <v>302</v>
      </c>
      <c r="L558" s="61" t="s">
        <v>24922</v>
      </c>
      <c r="M558" s="61" t="s">
        <v>29</v>
      </c>
      <c r="N558" s="61" t="s">
        <v>24924</v>
      </c>
      <c r="O558" s="185" t="s">
        <v>17</v>
      </c>
      <c r="P558" s="406">
        <v>42369</v>
      </c>
      <c r="Q558" s="61"/>
      <c r="R558" s="61"/>
      <c r="S558" s="61"/>
      <c r="T558" s="66"/>
      <c r="U558" s="61" t="s">
        <v>108</v>
      </c>
      <c r="V558" s="66"/>
      <c r="W558" s="61" t="s">
        <v>108</v>
      </c>
      <c r="X558" s="66" t="s">
        <v>18</v>
      </c>
      <c r="Y558" s="66">
        <v>42381</v>
      </c>
      <c r="Z558" s="95" t="s">
        <v>24925</v>
      </c>
      <c r="AA558" s="183"/>
      <c r="AB558" s="175" t="s">
        <v>18</v>
      </c>
      <c r="AC558" s="176" t="s">
        <v>18</v>
      </c>
      <c r="AD558" s="12"/>
      <c r="AE558" s="12"/>
      <c r="AF558" s="12"/>
      <c r="AG558" s="12"/>
      <c r="AH558" s="12"/>
      <c r="AI558" s="12"/>
      <c r="AJ558" s="12"/>
      <c r="AK558" s="12"/>
      <c r="AL558" s="12"/>
      <c r="AM558" s="12"/>
      <c r="AN558" s="12"/>
      <c r="AO558" s="12"/>
    </row>
    <row r="559" spans="1:41" ht="14.4">
      <c r="A559" s="239" t="s">
        <v>24926</v>
      </c>
      <c r="B559" s="61" t="s">
        <v>89</v>
      </c>
      <c r="C559" s="66">
        <v>42361</v>
      </c>
      <c r="D559" s="66" t="s">
        <v>1027</v>
      </c>
      <c r="E559" s="185" t="s">
        <v>30</v>
      </c>
      <c r="F559" s="244" t="s">
        <v>21554</v>
      </c>
      <c r="G559" s="184" t="s">
        <v>23</v>
      </c>
      <c r="H559" s="175">
        <v>42012</v>
      </c>
      <c r="I559" s="61"/>
      <c r="J559" s="184"/>
      <c r="K559" s="330" t="s">
        <v>302</v>
      </c>
      <c r="L559" s="61" t="s">
        <v>23276</v>
      </c>
      <c r="M559" s="61" t="s">
        <v>249</v>
      </c>
      <c r="N559" s="61" t="s">
        <v>24928</v>
      </c>
      <c r="O559" s="185"/>
      <c r="P559" s="406">
        <v>42369</v>
      </c>
      <c r="Q559" s="61"/>
      <c r="R559" s="61"/>
      <c r="S559" s="61"/>
      <c r="T559" s="66"/>
      <c r="U559" s="61" t="s">
        <v>108</v>
      </c>
      <c r="V559" s="66"/>
      <c r="W559" s="61" t="s">
        <v>108</v>
      </c>
      <c r="X559" s="66" t="s">
        <v>14</v>
      </c>
      <c r="Y559" s="66">
        <v>42369</v>
      </c>
      <c r="Z559" s="95" t="s">
        <v>24931</v>
      </c>
      <c r="AA559" s="183"/>
      <c r="AB559" s="175" t="s">
        <v>18</v>
      </c>
      <c r="AC559" s="175" t="s">
        <v>18</v>
      </c>
      <c r="AD559" s="12"/>
      <c r="AE559" s="12"/>
      <c r="AF559" s="12"/>
      <c r="AG559" s="12"/>
      <c r="AH559" s="12"/>
      <c r="AI559" s="12"/>
      <c r="AJ559" s="12"/>
      <c r="AK559" s="12"/>
      <c r="AL559" s="12"/>
      <c r="AM559" s="12"/>
      <c r="AN559" s="12"/>
      <c r="AO559" s="12"/>
    </row>
    <row r="560" spans="1:41" ht="14.4">
      <c r="A560" s="239" t="s">
        <v>24933</v>
      </c>
      <c r="B560" s="61" t="s">
        <v>89</v>
      </c>
      <c r="C560" s="66">
        <v>42361</v>
      </c>
      <c r="D560" s="66" t="s">
        <v>1027</v>
      </c>
      <c r="E560" s="185" t="s">
        <v>30</v>
      </c>
      <c r="F560" s="244" t="s">
        <v>21554</v>
      </c>
      <c r="G560" s="184" t="s">
        <v>23</v>
      </c>
      <c r="H560" s="175">
        <v>42012</v>
      </c>
      <c r="I560" s="61"/>
      <c r="J560" s="184"/>
      <c r="K560" s="330" t="s">
        <v>302</v>
      </c>
      <c r="L560" s="61" t="s">
        <v>22981</v>
      </c>
      <c r="M560" s="61" t="s">
        <v>22</v>
      </c>
      <c r="N560" s="61" t="s">
        <v>24934</v>
      </c>
      <c r="O560" s="185" t="s">
        <v>17</v>
      </c>
      <c r="P560" s="406"/>
      <c r="Q560" s="61"/>
      <c r="R560" s="61"/>
      <c r="S560" s="61"/>
      <c r="T560" s="66"/>
      <c r="U560" s="61" t="s">
        <v>108</v>
      </c>
      <c r="V560" s="66"/>
      <c r="W560" s="61" t="s">
        <v>108</v>
      </c>
      <c r="X560" s="66" t="s">
        <v>18</v>
      </c>
      <c r="Y560" s="66">
        <v>42369</v>
      </c>
      <c r="Z560" s="95" t="s">
        <v>24936</v>
      </c>
      <c r="AA560" s="183"/>
      <c r="AB560" s="175" t="s">
        <v>18</v>
      </c>
      <c r="AC560" s="175" t="s">
        <v>18</v>
      </c>
      <c r="AD560" s="12"/>
      <c r="AE560" s="12"/>
      <c r="AF560" s="12"/>
      <c r="AG560" s="12"/>
      <c r="AH560" s="12"/>
      <c r="AI560" s="12"/>
      <c r="AJ560" s="12"/>
      <c r="AK560" s="12"/>
      <c r="AL560" s="12"/>
      <c r="AM560" s="12"/>
      <c r="AN560" s="12"/>
      <c r="AO560" s="12"/>
    </row>
    <row r="561" spans="1:41" ht="14.4">
      <c r="A561" s="239" t="s">
        <v>24937</v>
      </c>
      <c r="B561" s="61" t="s">
        <v>89</v>
      </c>
      <c r="C561" s="66">
        <v>42366</v>
      </c>
      <c r="D561" s="66" t="s">
        <v>229</v>
      </c>
      <c r="E561" s="185" t="s">
        <v>30</v>
      </c>
      <c r="F561" s="244" t="s">
        <v>21554</v>
      </c>
      <c r="G561" s="184" t="s">
        <v>30</v>
      </c>
      <c r="H561" s="175">
        <v>42016</v>
      </c>
      <c r="I561" s="61"/>
      <c r="J561" s="184"/>
      <c r="K561" s="330" t="s">
        <v>24939</v>
      </c>
      <c r="L561" s="61"/>
      <c r="M561" s="61" t="s">
        <v>236</v>
      </c>
      <c r="N561" s="61"/>
      <c r="O561" s="185" t="s">
        <v>17</v>
      </c>
      <c r="P561" s="406"/>
      <c r="Q561" s="61"/>
      <c r="R561" s="61"/>
      <c r="S561" s="61"/>
      <c r="T561" s="66"/>
      <c r="U561" s="61" t="s">
        <v>108</v>
      </c>
      <c r="V561" s="66"/>
      <c r="W561" s="61" t="s">
        <v>108</v>
      </c>
      <c r="X561" s="66" t="s">
        <v>14</v>
      </c>
      <c r="Y561" s="66">
        <v>42373</v>
      </c>
      <c r="Z561" s="95" t="s">
        <v>24940</v>
      </c>
      <c r="AA561" s="183"/>
      <c r="AB561" s="175" t="s">
        <v>18</v>
      </c>
      <c r="AC561" s="175" t="s">
        <v>18</v>
      </c>
      <c r="AD561" s="12"/>
      <c r="AE561" s="12"/>
      <c r="AF561" s="12"/>
      <c r="AG561" s="12"/>
      <c r="AH561" s="12"/>
      <c r="AI561" s="12"/>
      <c r="AJ561" s="12"/>
      <c r="AK561" s="12"/>
      <c r="AL561" s="12"/>
      <c r="AM561" s="12"/>
      <c r="AN561" s="12"/>
      <c r="AO561" s="12"/>
    </row>
    <row r="562" spans="1:41" ht="13.55" customHeight="1">
      <c r="A562" s="239" t="s">
        <v>24941</v>
      </c>
      <c r="B562" s="61" t="s">
        <v>89</v>
      </c>
      <c r="C562" s="66">
        <v>42735</v>
      </c>
      <c r="D562" s="66" t="s">
        <v>131</v>
      </c>
      <c r="E562" s="185" t="s">
        <v>30</v>
      </c>
      <c r="F562" s="244" t="s">
        <v>21554</v>
      </c>
      <c r="G562" s="184" t="s">
        <v>30</v>
      </c>
      <c r="H562" s="175">
        <v>42381</v>
      </c>
      <c r="I562" s="61"/>
      <c r="J562" s="184"/>
      <c r="K562" s="330" t="s">
        <v>1537</v>
      </c>
      <c r="L562" s="61" t="s">
        <v>24943</v>
      </c>
      <c r="M562" s="61" t="s">
        <v>29</v>
      </c>
      <c r="N562" s="61" t="s">
        <v>22831</v>
      </c>
      <c r="O562" s="185"/>
      <c r="P562" s="406"/>
      <c r="Q562" s="61"/>
      <c r="R562" s="61"/>
      <c r="S562" s="61"/>
      <c r="T562" s="66"/>
      <c r="U562" s="61" t="s">
        <v>108</v>
      </c>
      <c r="V562" s="66"/>
      <c r="W562" s="61" t="s">
        <v>108</v>
      </c>
      <c r="X562" s="66" t="s">
        <v>18</v>
      </c>
      <c r="Y562" s="66">
        <v>42395</v>
      </c>
      <c r="Z562" s="269" t="s">
        <v>24946</v>
      </c>
      <c r="AA562" s="183"/>
      <c r="AB562" s="175" t="s">
        <v>18</v>
      </c>
      <c r="AC562" s="176" t="s">
        <v>18</v>
      </c>
      <c r="AD562" s="12"/>
      <c r="AE562" s="12"/>
      <c r="AF562" s="12"/>
      <c r="AG562" s="12"/>
      <c r="AH562" s="12"/>
      <c r="AI562" s="12"/>
      <c r="AJ562" s="12"/>
      <c r="AK562" s="12"/>
      <c r="AL562" s="12"/>
      <c r="AM562" s="12"/>
      <c r="AN562" s="12"/>
      <c r="AO562" s="12"/>
    </row>
    <row r="563" spans="1:41" ht="25.5" customHeight="1">
      <c r="A563" s="239" t="s">
        <v>24948</v>
      </c>
      <c r="B563" s="61" t="s">
        <v>89</v>
      </c>
      <c r="C563" s="66">
        <v>42366</v>
      </c>
      <c r="D563" s="66" t="s">
        <v>1027</v>
      </c>
      <c r="E563" s="185" t="s">
        <v>30</v>
      </c>
      <c r="F563" s="244" t="s">
        <v>21554</v>
      </c>
      <c r="G563" s="184" t="s">
        <v>30</v>
      </c>
      <c r="H563" s="175">
        <v>42016</v>
      </c>
      <c r="I563" s="61"/>
      <c r="J563" s="184"/>
      <c r="K563" s="330" t="s">
        <v>745</v>
      </c>
      <c r="L563" s="61" t="s">
        <v>24949</v>
      </c>
      <c r="M563" s="61" t="s">
        <v>95</v>
      </c>
      <c r="N563" s="61" t="s">
        <v>24950</v>
      </c>
      <c r="O563" s="185" t="s">
        <v>17</v>
      </c>
      <c r="P563" s="406"/>
      <c r="Q563" s="61"/>
      <c r="R563" s="61"/>
      <c r="S563" s="61"/>
      <c r="T563" s="66"/>
      <c r="U563" s="61" t="s">
        <v>108</v>
      </c>
      <c r="V563" s="66"/>
      <c r="W563" s="61" t="s">
        <v>108</v>
      </c>
      <c r="X563" s="66" t="s">
        <v>18</v>
      </c>
      <c r="Y563" s="66">
        <v>42382</v>
      </c>
      <c r="Z563" s="269" t="s">
        <v>24951</v>
      </c>
      <c r="AA563" s="183"/>
      <c r="AB563" s="175" t="s">
        <v>18</v>
      </c>
      <c r="AC563" s="176" t="s">
        <v>18</v>
      </c>
      <c r="AD563" s="12"/>
      <c r="AE563" s="12"/>
      <c r="AF563" s="12"/>
      <c r="AG563" s="12"/>
      <c r="AH563" s="12"/>
      <c r="AI563" s="12"/>
      <c r="AJ563" s="12"/>
      <c r="AK563" s="12"/>
      <c r="AL563" s="12"/>
      <c r="AM563" s="12"/>
      <c r="AN563" s="12"/>
      <c r="AO563" s="12"/>
    </row>
    <row r="564" spans="1:41" ht="14.4">
      <c r="A564" s="239" t="s">
        <v>24953</v>
      </c>
      <c r="B564" s="61" t="s">
        <v>89</v>
      </c>
      <c r="C564" s="66">
        <v>42366</v>
      </c>
      <c r="D564" s="66" t="s">
        <v>1027</v>
      </c>
      <c r="E564" s="185" t="s">
        <v>30</v>
      </c>
      <c r="F564" s="244" t="s">
        <v>21554</v>
      </c>
      <c r="G564" s="184" t="s">
        <v>30</v>
      </c>
      <c r="H564" s="175">
        <v>42381</v>
      </c>
      <c r="I564" s="61"/>
      <c r="J564" s="184"/>
      <c r="K564" s="330" t="s">
        <v>745</v>
      </c>
      <c r="L564" s="61" t="s">
        <v>24954</v>
      </c>
      <c r="M564" s="61" t="s">
        <v>29</v>
      </c>
      <c r="N564" s="61" t="s">
        <v>24955</v>
      </c>
      <c r="O564" s="185" t="s">
        <v>17</v>
      </c>
      <c r="P564" s="406"/>
      <c r="Q564" s="61"/>
      <c r="R564" s="61"/>
      <c r="S564" s="61"/>
      <c r="T564" s="66"/>
      <c r="U564" s="61" t="s">
        <v>108</v>
      </c>
      <c r="V564" s="66"/>
      <c r="W564" s="61" t="s">
        <v>108</v>
      </c>
      <c r="X564" s="66" t="s">
        <v>18</v>
      </c>
      <c r="Y564" s="66">
        <v>42390</v>
      </c>
      <c r="Z564" s="95" t="s">
        <v>24956</v>
      </c>
      <c r="AA564" s="183"/>
      <c r="AB564" s="175" t="s">
        <v>18</v>
      </c>
      <c r="AC564" s="176" t="s">
        <v>18</v>
      </c>
      <c r="AD564" s="12"/>
      <c r="AE564" s="12"/>
      <c r="AF564" s="12"/>
      <c r="AG564" s="12"/>
      <c r="AH564" s="12"/>
      <c r="AI564" s="12"/>
      <c r="AJ564" s="12"/>
      <c r="AK564" s="12"/>
      <c r="AL564" s="12"/>
      <c r="AM564" s="12"/>
      <c r="AN564" s="12"/>
      <c r="AO564" s="12"/>
    </row>
    <row r="565" spans="1:41" ht="14.4">
      <c r="A565" s="239" t="s">
        <v>24958</v>
      </c>
      <c r="B565" s="61" t="s">
        <v>89</v>
      </c>
      <c r="C565" s="66">
        <v>42366</v>
      </c>
      <c r="D565" s="66" t="s">
        <v>1027</v>
      </c>
      <c r="E565" s="185" t="s">
        <v>30</v>
      </c>
      <c r="F565" s="244" t="s">
        <v>21554</v>
      </c>
      <c r="G565" s="184" t="s">
        <v>30</v>
      </c>
      <c r="H565" s="175">
        <v>42016</v>
      </c>
      <c r="I565" s="61"/>
      <c r="J565" s="184"/>
      <c r="K565" s="330" t="s">
        <v>302</v>
      </c>
      <c r="L565" s="61" t="s">
        <v>24959</v>
      </c>
      <c r="M565" s="61" t="s">
        <v>33</v>
      </c>
      <c r="N565" s="61" t="s">
        <v>24961</v>
      </c>
      <c r="O565" s="185" t="s">
        <v>17</v>
      </c>
      <c r="P565" s="406"/>
      <c r="Q565" s="61"/>
      <c r="R565" s="61"/>
      <c r="S565" s="61"/>
      <c r="T565" s="66"/>
      <c r="U565" s="61" t="s">
        <v>108</v>
      </c>
      <c r="V565" s="66"/>
      <c r="W565" s="61" t="s">
        <v>108</v>
      </c>
      <c r="X565" s="66" t="s">
        <v>18</v>
      </c>
      <c r="Y565" s="66">
        <v>42367</v>
      </c>
      <c r="Z565" s="95" t="s">
        <v>5156</v>
      </c>
      <c r="AA565" s="183"/>
      <c r="AB565" s="175" t="s">
        <v>18</v>
      </c>
      <c r="AC565" s="175" t="s">
        <v>18</v>
      </c>
      <c r="AD565" s="12"/>
      <c r="AE565" s="12"/>
      <c r="AF565" s="12"/>
      <c r="AG565" s="12"/>
      <c r="AH565" s="12"/>
      <c r="AI565" s="12"/>
      <c r="AJ565" s="12"/>
      <c r="AK565" s="12"/>
      <c r="AL565" s="12"/>
      <c r="AM565" s="12"/>
      <c r="AN565" s="12"/>
      <c r="AO565" s="12"/>
    </row>
    <row r="566" spans="1:41" ht="14.4">
      <c r="A566" s="239" t="s">
        <v>24963</v>
      </c>
      <c r="B566" s="61" t="s">
        <v>89</v>
      </c>
      <c r="C566" s="66">
        <v>42366</v>
      </c>
      <c r="D566" s="66" t="s">
        <v>1027</v>
      </c>
      <c r="E566" s="185" t="s">
        <v>196</v>
      </c>
      <c r="F566" s="244" t="s">
        <v>21600</v>
      </c>
      <c r="G566" s="184" t="s">
        <v>112</v>
      </c>
      <c r="H566" s="175"/>
      <c r="I566" s="61" t="s">
        <v>18</v>
      </c>
      <c r="J566" s="184" t="s">
        <v>14</v>
      </c>
      <c r="K566" s="330" t="s">
        <v>302</v>
      </c>
      <c r="L566" s="61" t="s">
        <v>22053</v>
      </c>
      <c r="M566" s="61" t="s">
        <v>95</v>
      </c>
      <c r="N566" s="61" t="s">
        <v>22054</v>
      </c>
      <c r="O566" s="185" t="s">
        <v>116</v>
      </c>
      <c r="P566" s="406">
        <v>42367</v>
      </c>
      <c r="Q566" s="61"/>
      <c r="R566" s="61"/>
      <c r="S566" s="61"/>
      <c r="T566" s="66"/>
      <c r="U566" s="61" t="s">
        <v>108</v>
      </c>
      <c r="V566" s="66"/>
      <c r="W566" s="61" t="s">
        <v>108</v>
      </c>
      <c r="X566" s="66" t="s">
        <v>18</v>
      </c>
      <c r="Y566" s="66"/>
      <c r="Z566" s="95" t="s">
        <v>24966</v>
      </c>
      <c r="AA566" s="183"/>
      <c r="AB566" s="175"/>
      <c r="AC566" s="176"/>
      <c r="AD566" s="12"/>
      <c r="AE566" s="12"/>
      <c r="AF566" s="12"/>
      <c r="AG566" s="12"/>
      <c r="AH566" s="12"/>
      <c r="AI566" s="12"/>
      <c r="AJ566" s="12"/>
      <c r="AK566" s="12"/>
      <c r="AL566" s="12"/>
      <c r="AM566" s="12"/>
      <c r="AN566" s="12"/>
      <c r="AO566" s="12"/>
    </row>
    <row r="567" spans="1:41" ht="14.4">
      <c r="A567" s="239" t="s">
        <v>24967</v>
      </c>
      <c r="B567" s="61" t="s">
        <v>89</v>
      </c>
      <c r="C567" s="66">
        <v>42366</v>
      </c>
      <c r="D567" s="66" t="s">
        <v>1027</v>
      </c>
      <c r="E567" s="185" t="s">
        <v>196</v>
      </c>
      <c r="F567" s="244" t="s">
        <v>21600</v>
      </c>
      <c r="G567" s="184" t="s">
        <v>112</v>
      </c>
      <c r="H567" s="175"/>
      <c r="I567" s="61" t="s">
        <v>18</v>
      </c>
      <c r="J567" s="184" t="s">
        <v>14</v>
      </c>
      <c r="K567" s="330" t="s">
        <v>1760</v>
      </c>
      <c r="L567" s="61" t="s">
        <v>24968</v>
      </c>
      <c r="M567" s="61" t="s">
        <v>266</v>
      </c>
      <c r="N567" s="61"/>
      <c r="O567" s="185" t="s">
        <v>116</v>
      </c>
      <c r="P567" s="406"/>
      <c r="Q567" s="61"/>
      <c r="R567" s="61"/>
      <c r="S567" s="61"/>
      <c r="T567" s="66"/>
      <c r="U567" s="61" t="s">
        <v>108</v>
      </c>
      <c r="V567" s="66"/>
      <c r="W567" s="61" t="s">
        <v>108</v>
      </c>
      <c r="X567" s="66" t="s">
        <v>18</v>
      </c>
      <c r="Y567" s="66">
        <v>42367</v>
      </c>
      <c r="Z567" s="95" t="s">
        <v>3956</v>
      </c>
      <c r="AA567" s="183"/>
      <c r="AB567" s="175"/>
      <c r="AC567" s="176"/>
      <c r="AD567" s="12"/>
      <c r="AE567" s="12"/>
      <c r="AF567" s="12"/>
      <c r="AG567" s="12"/>
      <c r="AH567" s="12"/>
      <c r="AI567" s="12"/>
      <c r="AJ567" s="12"/>
      <c r="AK567" s="12"/>
      <c r="AL567" s="12"/>
      <c r="AM567" s="12"/>
      <c r="AN567" s="12"/>
      <c r="AO567" s="12"/>
    </row>
    <row r="568" spans="1:41" ht="14.4">
      <c r="A568" s="239" t="s">
        <v>24970</v>
      </c>
      <c r="B568" s="61" t="s">
        <v>89</v>
      </c>
      <c r="C568" s="66">
        <v>42366</v>
      </c>
      <c r="D568" s="66" t="s">
        <v>1027</v>
      </c>
      <c r="E568" s="185" t="s">
        <v>196</v>
      </c>
      <c r="F568" s="244" t="s">
        <v>21600</v>
      </c>
      <c r="G568" s="184" t="s">
        <v>112</v>
      </c>
      <c r="H568" s="175"/>
      <c r="I568" s="61" t="s">
        <v>18</v>
      </c>
      <c r="J568" s="184" t="s">
        <v>14</v>
      </c>
      <c r="K568" s="330" t="s">
        <v>1760</v>
      </c>
      <c r="L568" s="61" t="s">
        <v>24971</v>
      </c>
      <c r="M568" s="61" t="s">
        <v>266</v>
      </c>
      <c r="N568" s="61"/>
      <c r="O568" s="185" t="s">
        <v>116</v>
      </c>
      <c r="P568" s="406"/>
      <c r="Q568" s="61"/>
      <c r="R568" s="61"/>
      <c r="S568" s="61"/>
      <c r="T568" s="66"/>
      <c r="U568" s="61" t="s">
        <v>108</v>
      </c>
      <c r="V568" s="66"/>
      <c r="W568" s="61" t="s">
        <v>108</v>
      </c>
      <c r="X568" s="66" t="s">
        <v>18</v>
      </c>
      <c r="Y568" s="66">
        <v>42367</v>
      </c>
      <c r="Z568" s="95" t="s">
        <v>3956</v>
      </c>
      <c r="AA568" s="183"/>
      <c r="AB568" s="175"/>
      <c r="AC568" s="176"/>
      <c r="AD568" s="12"/>
      <c r="AE568" s="12"/>
      <c r="AF568" s="12"/>
      <c r="AG568" s="12"/>
      <c r="AH568" s="12"/>
      <c r="AI568" s="12"/>
      <c r="AJ568" s="12"/>
      <c r="AK568" s="12"/>
      <c r="AL568" s="12"/>
      <c r="AM568" s="12"/>
      <c r="AN568" s="12"/>
      <c r="AO568" s="12"/>
    </row>
    <row r="569" spans="1:41" ht="14.4">
      <c r="A569" s="239" t="s">
        <v>24973</v>
      </c>
      <c r="B569" s="61" t="s">
        <v>89</v>
      </c>
      <c r="C569" s="66">
        <v>42366</v>
      </c>
      <c r="D569" s="66" t="s">
        <v>1027</v>
      </c>
      <c r="E569" s="185" t="s">
        <v>196</v>
      </c>
      <c r="F569" s="244" t="s">
        <v>21600</v>
      </c>
      <c r="G569" s="184" t="s">
        <v>112</v>
      </c>
      <c r="H569" s="175"/>
      <c r="I569" s="61" t="s">
        <v>18</v>
      </c>
      <c r="J569" s="184" t="s">
        <v>18</v>
      </c>
      <c r="K569" s="330" t="s">
        <v>24975</v>
      </c>
      <c r="L569" s="61" t="s">
        <v>24210</v>
      </c>
      <c r="M569" s="61" t="s">
        <v>114</v>
      </c>
      <c r="N569" s="61" t="s">
        <v>23961</v>
      </c>
      <c r="O569" s="185" t="s">
        <v>116</v>
      </c>
      <c r="P569" s="406"/>
      <c r="Q569" s="61"/>
      <c r="R569" s="61"/>
      <c r="S569" s="61" t="s">
        <v>18</v>
      </c>
      <c r="T569" s="66"/>
      <c r="U569" s="61" t="s">
        <v>108</v>
      </c>
      <c r="V569" s="66"/>
      <c r="W569" s="61" t="s">
        <v>108</v>
      </c>
      <c r="X569" s="66"/>
      <c r="Y569" s="66"/>
      <c r="Z569" s="95"/>
      <c r="AA569" s="183"/>
      <c r="AB569" s="175"/>
      <c r="AC569" s="176"/>
      <c r="AD569" s="12"/>
      <c r="AE569" s="12"/>
      <c r="AF569" s="12"/>
      <c r="AG569" s="12"/>
      <c r="AH569" s="12"/>
      <c r="AI569" s="12"/>
      <c r="AJ569" s="12"/>
      <c r="AK569" s="12"/>
      <c r="AL569" s="12"/>
      <c r="AM569" s="12"/>
      <c r="AN569" s="12"/>
      <c r="AO569" s="12"/>
    </row>
    <row r="570" spans="1:41" ht="25.5" customHeight="1">
      <c r="A570" s="239" t="s">
        <v>24978</v>
      </c>
      <c r="B570" s="61" t="s">
        <v>89</v>
      </c>
      <c r="C570" s="66">
        <v>42366</v>
      </c>
      <c r="D570" s="66" t="s">
        <v>229</v>
      </c>
      <c r="E570" s="185" t="s">
        <v>30</v>
      </c>
      <c r="F570" s="244" t="s">
        <v>21554</v>
      </c>
      <c r="G570" s="184" t="s">
        <v>30</v>
      </c>
      <c r="H570" s="175">
        <v>42016</v>
      </c>
      <c r="I570" s="61"/>
      <c r="J570" s="184"/>
      <c r="K570" s="330" t="s">
        <v>24979</v>
      </c>
      <c r="L570" s="61" t="s">
        <v>24980</v>
      </c>
      <c r="M570" s="61" t="s">
        <v>37</v>
      </c>
      <c r="N570" s="61" t="s">
        <v>24981</v>
      </c>
      <c r="O570" s="185" t="s">
        <v>17</v>
      </c>
      <c r="P570" s="406">
        <v>42367</v>
      </c>
      <c r="Q570" s="61"/>
      <c r="R570" s="61"/>
      <c r="S570" s="61"/>
      <c r="T570" s="66"/>
      <c r="U570" s="61" t="s">
        <v>108</v>
      </c>
      <c r="V570" s="66"/>
      <c r="W570" s="61" t="s">
        <v>108</v>
      </c>
      <c r="X570" s="66" t="s">
        <v>18</v>
      </c>
      <c r="Y570" s="66">
        <v>42391</v>
      </c>
      <c r="Z570" s="269" t="s">
        <v>24985</v>
      </c>
      <c r="AA570" s="183"/>
      <c r="AB570" s="175" t="s">
        <v>18</v>
      </c>
      <c r="AC570" s="176" t="s">
        <v>18</v>
      </c>
      <c r="AD570" s="12"/>
      <c r="AE570" s="12"/>
      <c r="AF570" s="12"/>
      <c r="AG570" s="12"/>
      <c r="AH570" s="12"/>
      <c r="AI570" s="12"/>
      <c r="AJ570" s="12"/>
      <c r="AK570" s="12"/>
      <c r="AL570" s="12"/>
      <c r="AM570" s="12"/>
      <c r="AN570" s="12"/>
      <c r="AO570" s="12"/>
    </row>
    <row r="571" spans="1:41" ht="14.4">
      <c r="A571" s="239" t="s">
        <v>24986</v>
      </c>
      <c r="B571" s="61" t="s">
        <v>89</v>
      </c>
      <c r="C571" s="66">
        <v>42367</v>
      </c>
      <c r="D571" s="66" t="s">
        <v>229</v>
      </c>
      <c r="E571" s="185" t="s">
        <v>43</v>
      </c>
      <c r="F571" s="244" t="s">
        <v>21554</v>
      </c>
      <c r="G571" s="184" t="s">
        <v>43</v>
      </c>
      <c r="H571" s="175">
        <v>42013</v>
      </c>
      <c r="I571" s="61" t="s">
        <v>18</v>
      </c>
      <c r="J571" s="184" t="s">
        <v>18</v>
      </c>
      <c r="K571" s="330" t="s">
        <v>24988</v>
      </c>
      <c r="L571" s="61" t="s">
        <v>24989</v>
      </c>
      <c r="M571" s="61"/>
      <c r="N571" s="61" t="s">
        <v>24990</v>
      </c>
      <c r="O571" s="185" t="s">
        <v>21</v>
      </c>
      <c r="P571" s="406"/>
      <c r="Q571" s="61"/>
      <c r="R571" s="61"/>
      <c r="S571" s="61"/>
      <c r="T571" s="66"/>
      <c r="U571" s="61" t="s">
        <v>108</v>
      </c>
      <c r="V571" s="66"/>
      <c r="W571" s="61" t="s">
        <v>108</v>
      </c>
      <c r="X571" s="66" t="s">
        <v>18</v>
      </c>
      <c r="Y571" s="66">
        <v>42367</v>
      </c>
      <c r="Z571" s="95" t="s">
        <v>24991</v>
      </c>
      <c r="AA571" s="183" t="s">
        <v>24991</v>
      </c>
      <c r="AB571" s="175" t="s">
        <v>18</v>
      </c>
      <c r="AC571" s="175" t="s">
        <v>18</v>
      </c>
      <c r="AD571" s="12"/>
      <c r="AE571" s="12"/>
      <c r="AF571" s="12"/>
      <c r="AG571" s="12"/>
      <c r="AH571" s="12"/>
      <c r="AI571" s="12"/>
      <c r="AJ571" s="12"/>
      <c r="AK571" s="12"/>
      <c r="AL571" s="12"/>
      <c r="AM571" s="12"/>
      <c r="AN571" s="12"/>
      <c r="AO571" s="12"/>
    </row>
    <row r="572" spans="1:41" ht="14.4">
      <c r="A572" s="239" t="s">
        <v>24993</v>
      </c>
      <c r="B572" s="61" t="s">
        <v>89</v>
      </c>
      <c r="C572" s="66">
        <v>42366</v>
      </c>
      <c r="D572" s="66" t="s">
        <v>1027</v>
      </c>
      <c r="E572" s="185" t="s">
        <v>24996</v>
      </c>
      <c r="F572" s="244" t="s">
        <v>21554</v>
      </c>
      <c r="G572" s="184" t="s">
        <v>23</v>
      </c>
      <c r="H572" s="175">
        <v>42367</v>
      </c>
      <c r="I572" s="61"/>
      <c r="J572" s="184"/>
      <c r="K572" s="330" t="s">
        <v>24997</v>
      </c>
      <c r="L572" s="61" t="s">
        <v>24997</v>
      </c>
      <c r="M572" s="61" t="s">
        <v>44</v>
      </c>
      <c r="N572" s="61"/>
      <c r="O572" s="185"/>
      <c r="P572" s="406"/>
      <c r="Q572" s="61"/>
      <c r="R572" s="61"/>
      <c r="S572" s="61"/>
      <c r="T572" s="66"/>
      <c r="U572" s="61" t="s">
        <v>108</v>
      </c>
      <c r="V572" s="66"/>
      <c r="W572" s="61" t="s">
        <v>108</v>
      </c>
      <c r="X572" s="66" t="s">
        <v>14</v>
      </c>
      <c r="Y572" s="66">
        <v>42367</v>
      </c>
      <c r="Z572" s="95" t="s">
        <v>3956</v>
      </c>
      <c r="AA572" s="183"/>
      <c r="AB572" s="175" t="s">
        <v>18</v>
      </c>
      <c r="AC572" s="175" t="s">
        <v>18</v>
      </c>
      <c r="AD572" s="12"/>
      <c r="AE572" s="12"/>
      <c r="AF572" s="12"/>
      <c r="AG572" s="12"/>
      <c r="AH572" s="12"/>
      <c r="AI572" s="12"/>
      <c r="AJ572" s="12"/>
      <c r="AK572" s="12"/>
      <c r="AL572" s="12"/>
      <c r="AM572" s="12"/>
      <c r="AN572" s="12"/>
      <c r="AO572" s="12"/>
    </row>
    <row r="573" spans="1:41" ht="14.4">
      <c r="A573" s="239" t="s">
        <v>24998</v>
      </c>
      <c r="B573" s="61" t="s">
        <v>89</v>
      </c>
      <c r="C573" s="66">
        <v>42367</v>
      </c>
      <c r="D573" s="66" t="s">
        <v>1027</v>
      </c>
      <c r="E573" s="185" t="s">
        <v>21703</v>
      </c>
      <c r="F573" s="244" t="s">
        <v>23710</v>
      </c>
      <c r="G573" s="184" t="s">
        <v>5764</v>
      </c>
      <c r="H573" s="175" t="s">
        <v>108</v>
      </c>
      <c r="I573" s="61" t="s">
        <v>18</v>
      </c>
      <c r="J573" s="184" t="s">
        <v>18</v>
      </c>
      <c r="K573" s="330" t="s">
        <v>25000</v>
      </c>
      <c r="L573" s="61" t="s">
        <v>25001</v>
      </c>
      <c r="M573" s="61" t="s">
        <v>95</v>
      </c>
      <c r="N573" s="61" t="s">
        <v>25002</v>
      </c>
      <c r="O573" s="185" t="s">
        <v>96</v>
      </c>
      <c r="P573" s="406">
        <v>42354</v>
      </c>
      <c r="Q573" s="61" t="s">
        <v>18</v>
      </c>
      <c r="R573" s="61" t="s">
        <v>14</v>
      </c>
      <c r="S573" s="61" t="s">
        <v>108</v>
      </c>
      <c r="T573" s="66" t="s">
        <v>108</v>
      </c>
      <c r="U573" s="61" t="s">
        <v>108</v>
      </c>
      <c r="V573" s="66" t="s">
        <v>108</v>
      </c>
      <c r="W573" s="61" t="s">
        <v>108</v>
      </c>
      <c r="X573" s="66" t="s">
        <v>18</v>
      </c>
      <c r="Y573" s="66">
        <v>42389</v>
      </c>
      <c r="Z573" s="95" t="s">
        <v>24667</v>
      </c>
      <c r="AA573" s="183" t="s">
        <v>97</v>
      </c>
      <c r="AB573" s="175"/>
      <c r="AC573" s="176"/>
      <c r="AD573" s="12"/>
      <c r="AE573" s="12"/>
      <c r="AF573" s="12"/>
      <c r="AG573" s="12"/>
      <c r="AH573" s="12"/>
      <c r="AI573" s="12"/>
      <c r="AJ573" s="12"/>
      <c r="AK573" s="12"/>
      <c r="AL573" s="12"/>
      <c r="AM573" s="12"/>
      <c r="AN573" s="12"/>
      <c r="AO573" s="12"/>
    </row>
    <row r="574" spans="1:41" ht="14.4">
      <c r="A574" s="239" t="s">
        <v>25005</v>
      </c>
      <c r="B574" s="61" t="s">
        <v>89</v>
      </c>
      <c r="C574" s="66">
        <v>42366</v>
      </c>
      <c r="D574" s="66" t="s">
        <v>1027</v>
      </c>
      <c r="E574" s="185" t="s">
        <v>30</v>
      </c>
      <c r="F574" s="244" t="s">
        <v>21554</v>
      </c>
      <c r="G574" s="184" t="s">
        <v>30</v>
      </c>
      <c r="H574" s="175">
        <v>42016</v>
      </c>
      <c r="I574" s="61"/>
      <c r="J574" s="184"/>
      <c r="K574" s="330" t="s">
        <v>745</v>
      </c>
      <c r="L574" s="61"/>
      <c r="M574" s="61" t="s">
        <v>20</v>
      </c>
      <c r="N574" s="61" t="s">
        <v>23526</v>
      </c>
      <c r="O574" s="185" t="s">
        <v>17</v>
      </c>
      <c r="P574" s="406"/>
      <c r="Q574" s="61"/>
      <c r="R574" s="61"/>
      <c r="S574" s="61"/>
      <c r="T574" s="66"/>
      <c r="U574" s="61" t="s">
        <v>108</v>
      </c>
      <c r="V574" s="66"/>
      <c r="W574" s="61" t="s">
        <v>108</v>
      </c>
      <c r="X574" s="66" t="s">
        <v>18</v>
      </c>
      <c r="Y574" s="66">
        <v>42367</v>
      </c>
      <c r="Z574" s="95" t="s">
        <v>5181</v>
      </c>
      <c r="AA574" s="183"/>
      <c r="AB574" s="175" t="s">
        <v>18</v>
      </c>
      <c r="AC574" s="175" t="s">
        <v>18</v>
      </c>
      <c r="AD574" s="12"/>
      <c r="AE574" s="12"/>
      <c r="AF574" s="12"/>
      <c r="AG574" s="12"/>
      <c r="AH574" s="12"/>
      <c r="AI574" s="12"/>
      <c r="AJ574" s="12"/>
      <c r="AK574" s="12"/>
      <c r="AL574" s="12"/>
      <c r="AM574" s="12"/>
      <c r="AN574" s="12"/>
      <c r="AO574" s="12"/>
    </row>
    <row r="575" spans="1:41" ht="14.4">
      <c r="A575" s="239" t="s">
        <v>25008</v>
      </c>
      <c r="B575" s="61" t="s">
        <v>89</v>
      </c>
      <c r="C575" s="66">
        <v>42367</v>
      </c>
      <c r="D575" s="66" t="s">
        <v>229</v>
      </c>
      <c r="E575" s="185" t="s">
        <v>30</v>
      </c>
      <c r="F575" s="244" t="s">
        <v>21554</v>
      </c>
      <c r="G575" s="184" t="s">
        <v>30</v>
      </c>
      <c r="H575" s="175">
        <v>42017</v>
      </c>
      <c r="I575" s="61"/>
      <c r="J575" s="184"/>
      <c r="K575" s="330" t="s">
        <v>25010</v>
      </c>
      <c r="L575" s="61" t="s">
        <v>25011</v>
      </c>
      <c r="M575" s="61" t="s">
        <v>29</v>
      </c>
      <c r="N575" s="61" t="s">
        <v>25012</v>
      </c>
      <c r="O575" s="185" t="s">
        <v>17</v>
      </c>
      <c r="P575" s="406"/>
      <c r="Q575" s="61"/>
      <c r="R575" s="61"/>
      <c r="S575" s="61"/>
      <c r="T575" s="66"/>
      <c r="U575" s="61" t="s">
        <v>108</v>
      </c>
      <c r="V575" s="66"/>
      <c r="W575" s="61" t="s">
        <v>108</v>
      </c>
      <c r="X575" s="66" t="s">
        <v>18</v>
      </c>
      <c r="Y575" s="66">
        <v>42367</v>
      </c>
      <c r="Z575" s="95" t="s">
        <v>25013</v>
      </c>
      <c r="AA575" s="183"/>
      <c r="AB575" s="175" t="s">
        <v>18</v>
      </c>
      <c r="AC575" s="175" t="s">
        <v>18</v>
      </c>
      <c r="AD575" s="12"/>
      <c r="AE575" s="12"/>
      <c r="AF575" s="12"/>
      <c r="AG575" s="12"/>
      <c r="AH575" s="12"/>
      <c r="AI575" s="12"/>
      <c r="AJ575" s="12"/>
      <c r="AK575" s="12"/>
      <c r="AL575" s="12"/>
      <c r="AM575" s="12"/>
      <c r="AN575" s="12"/>
      <c r="AO575" s="12"/>
    </row>
    <row r="576" spans="1:41" ht="14.4">
      <c r="A576" s="239" t="s">
        <v>25015</v>
      </c>
      <c r="B576" s="61" t="s">
        <v>89</v>
      </c>
      <c r="C576" s="66">
        <v>42366</v>
      </c>
      <c r="D576" s="66" t="s">
        <v>1027</v>
      </c>
      <c r="E576" s="185" t="s">
        <v>30</v>
      </c>
      <c r="F576" s="244" t="s">
        <v>21554</v>
      </c>
      <c r="G576" s="184" t="s">
        <v>30</v>
      </c>
      <c r="H576" s="175">
        <v>42016</v>
      </c>
      <c r="I576" s="61"/>
      <c r="J576" s="184"/>
      <c r="K576" s="330" t="s">
        <v>25018</v>
      </c>
      <c r="L576" s="61"/>
      <c r="M576" s="61" t="s">
        <v>20</v>
      </c>
      <c r="N576" s="61" t="s">
        <v>25020</v>
      </c>
      <c r="O576" s="185" t="s">
        <v>17</v>
      </c>
      <c r="P576" s="406"/>
      <c r="Q576" s="61"/>
      <c r="R576" s="61"/>
      <c r="S576" s="61"/>
      <c r="T576" s="66"/>
      <c r="U576" s="61" t="s">
        <v>108</v>
      </c>
      <c r="V576" s="66"/>
      <c r="W576" s="61" t="s">
        <v>108</v>
      </c>
      <c r="X576" s="66" t="s">
        <v>18</v>
      </c>
      <c r="Y576" s="66">
        <v>42368</v>
      </c>
      <c r="Z576" s="95" t="s">
        <v>25021</v>
      </c>
      <c r="AA576" s="183"/>
      <c r="AB576" s="175" t="s">
        <v>18</v>
      </c>
      <c r="AC576" s="175" t="s">
        <v>18</v>
      </c>
      <c r="AD576" s="12"/>
      <c r="AE576" s="12"/>
      <c r="AF576" s="12"/>
      <c r="AG576" s="12"/>
      <c r="AH576" s="12"/>
      <c r="AI576" s="12"/>
      <c r="AJ576" s="12"/>
      <c r="AK576" s="12"/>
      <c r="AL576" s="12"/>
      <c r="AM576" s="12"/>
      <c r="AN576" s="12"/>
      <c r="AO576" s="12"/>
    </row>
    <row r="577" spans="1:41" ht="14.4">
      <c r="A577" s="239" t="s">
        <v>25022</v>
      </c>
      <c r="B577" s="61" t="s">
        <v>89</v>
      </c>
      <c r="C577" s="66">
        <v>42366</v>
      </c>
      <c r="D577" s="66" t="s">
        <v>1027</v>
      </c>
      <c r="E577" s="185" t="s">
        <v>43</v>
      </c>
      <c r="F577" s="244" t="s">
        <v>21554</v>
      </c>
      <c r="G577" s="184" t="s">
        <v>43</v>
      </c>
      <c r="H577" s="175">
        <v>42012</v>
      </c>
      <c r="I577" s="61"/>
      <c r="J577" s="184"/>
      <c r="K577" s="458" t="s">
        <v>25023</v>
      </c>
      <c r="L577" s="61" t="s">
        <v>25024</v>
      </c>
      <c r="M577" s="61" t="s">
        <v>29</v>
      </c>
      <c r="N577" s="61" t="s">
        <v>25025</v>
      </c>
      <c r="O577" s="185" t="s">
        <v>17</v>
      </c>
      <c r="P577" s="406">
        <v>42369</v>
      </c>
      <c r="Q577" s="61"/>
      <c r="R577" s="61"/>
      <c r="S577" s="61"/>
      <c r="T577" s="66"/>
      <c r="U577" s="61" t="s">
        <v>108</v>
      </c>
      <c r="V577" s="66"/>
      <c r="W577" s="61" t="s">
        <v>108</v>
      </c>
      <c r="X577" s="66" t="s">
        <v>18</v>
      </c>
      <c r="Y577" s="66">
        <v>42375</v>
      </c>
      <c r="Z577" s="95" t="s">
        <v>25030</v>
      </c>
      <c r="AA577" s="183"/>
      <c r="AB577" s="175" t="s">
        <v>18</v>
      </c>
      <c r="AC577" s="176" t="s">
        <v>18</v>
      </c>
      <c r="AD577" s="12"/>
      <c r="AE577" s="12"/>
      <c r="AF577" s="12"/>
      <c r="AG577" s="12"/>
      <c r="AH577" s="12"/>
      <c r="AI577" s="12"/>
      <c r="AJ577" s="12"/>
      <c r="AK577" s="12"/>
      <c r="AL577" s="12"/>
      <c r="AM577" s="12"/>
      <c r="AN577" s="12"/>
      <c r="AO577" s="12"/>
    </row>
    <row r="578" spans="1:41" ht="14.4">
      <c r="A578" s="239" t="s">
        <v>25031</v>
      </c>
      <c r="B578" s="61" t="s">
        <v>89</v>
      </c>
      <c r="C578" s="66">
        <v>42368</v>
      </c>
      <c r="D578" s="66" t="s">
        <v>229</v>
      </c>
      <c r="E578" s="185" t="s">
        <v>43</v>
      </c>
      <c r="F578" s="244" t="s">
        <v>21554</v>
      </c>
      <c r="G578" s="184" t="s">
        <v>43</v>
      </c>
      <c r="H578" s="175">
        <v>42014</v>
      </c>
      <c r="I578" s="61" t="s">
        <v>18</v>
      </c>
      <c r="J578" s="184" t="s">
        <v>18</v>
      </c>
      <c r="K578" s="330" t="s">
        <v>25032</v>
      </c>
      <c r="L578" s="61"/>
      <c r="M578" s="61" t="s">
        <v>95</v>
      </c>
      <c r="N578" s="61" t="s">
        <v>25033</v>
      </c>
      <c r="O578" s="185" t="s">
        <v>17</v>
      </c>
      <c r="P578" s="406"/>
      <c r="Q578" s="61"/>
      <c r="R578" s="61"/>
      <c r="S578" s="61"/>
      <c r="T578" s="66"/>
      <c r="U578" s="61" t="s">
        <v>108</v>
      </c>
      <c r="V578" s="66"/>
      <c r="W578" s="61" t="s">
        <v>108</v>
      </c>
      <c r="X578" s="66" t="s">
        <v>18</v>
      </c>
      <c r="Y578" s="66">
        <v>42368</v>
      </c>
      <c r="Z578" s="95" t="s">
        <v>25035</v>
      </c>
      <c r="AA578" s="183" t="s">
        <v>25035</v>
      </c>
      <c r="AB578" s="175" t="s">
        <v>18</v>
      </c>
      <c r="AC578" s="175" t="s">
        <v>18</v>
      </c>
      <c r="AD578" s="12"/>
      <c r="AE578" s="12"/>
      <c r="AF578" s="12"/>
      <c r="AG578" s="12"/>
      <c r="AH578" s="12"/>
      <c r="AI578" s="12"/>
      <c r="AJ578" s="12"/>
      <c r="AK578" s="12"/>
      <c r="AL578" s="12"/>
      <c r="AM578" s="12"/>
      <c r="AN578" s="12"/>
      <c r="AO578" s="12"/>
    </row>
    <row r="579" spans="1:41" ht="14.4">
      <c r="A579" s="239" t="s">
        <v>25036</v>
      </c>
      <c r="B579" s="61" t="s">
        <v>89</v>
      </c>
      <c r="C579" s="66">
        <v>42367</v>
      </c>
      <c r="D579" s="66" t="s">
        <v>229</v>
      </c>
      <c r="E579" s="185" t="s">
        <v>30</v>
      </c>
      <c r="F579" s="244" t="s">
        <v>21554</v>
      </c>
      <c r="G579" s="184" t="s">
        <v>30</v>
      </c>
      <c r="H579" s="175">
        <v>42017</v>
      </c>
      <c r="I579" s="61"/>
      <c r="J579" s="184"/>
      <c r="K579" s="330" t="s">
        <v>25039</v>
      </c>
      <c r="L579" s="61" t="s">
        <v>25040</v>
      </c>
      <c r="M579" s="61" t="s">
        <v>249</v>
      </c>
      <c r="N579" s="61" t="s">
        <v>25042</v>
      </c>
      <c r="O579" s="185" t="s">
        <v>17</v>
      </c>
      <c r="P579" s="406"/>
      <c r="Q579" s="61"/>
      <c r="R579" s="61"/>
      <c r="S579" s="61"/>
      <c r="T579" s="66"/>
      <c r="U579" s="61" t="s">
        <v>108</v>
      </c>
      <c r="V579" s="66"/>
      <c r="W579" s="61" t="s">
        <v>108</v>
      </c>
      <c r="X579" s="66" t="s">
        <v>18</v>
      </c>
      <c r="Y579" s="66">
        <v>42368</v>
      </c>
      <c r="Z579" s="95" t="s">
        <v>25043</v>
      </c>
      <c r="AA579" s="183"/>
      <c r="AB579" s="175" t="s">
        <v>18</v>
      </c>
      <c r="AC579" s="175" t="s">
        <v>18</v>
      </c>
      <c r="AD579" s="12"/>
      <c r="AE579" s="12"/>
      <c r="AF579" s="12"/>
      <c r="AG579" s="12"/>
      <c r="AH579" s="12"/>
      <c r="AI579" s="12"/>
      <c r="AJ579" s="12"/>
      <c r="AK579" s="12"/>
      <c r="AL579" s="12"/>
      <c r="AM579" s="12"/>
      <c r="AN579" s="12"/>
      <c r="AO579" s="12"/>
    </row>
    <row r="580" spans="1:41" ht="14.4">
      <c r="A580" s="239" t="s">
        <v>25045</v>
      </c>
      <c r="B580" s="61" t="s">
        <v>89</v>
      </c>
      <c r="C580" s="66">
        <v>42366</v>
      </c>
      <c r="D580" s="66" t="s">
        <v>1027</v>
      </c>
      <c r="E580" s="185" t="s">
        <v>19</v>
      </c>
      <c r="F580" s="244" t="s">
        <v>21554</v>
      </c>
      <c r="G580" s="184" t="s">
        <v>19</v>
      </c>
      <c r="H580" s="175"/>
      <c r="I580" s="61" t="s">
        <v>18</v>
      </c>
      <c r="J580" s="184" t="s">
        <v>14</v>
      </c>
      <c r="K580" s="330" t="s">
        <v>25046</v>
      </c>
      <c r="L580" s="61" t="s">
        <v>25046</v>
      </c>
      <c r="M580" s="61"/>
      <c r="N580" s="61" t="s">
        <v>25047</v>
      </c>
      <c r="O580" s="185" t="s">
        <v>17</v>
      </c>
      <c r="P580" s="406"/>
      <c r="Q580" s="61"/>
      <c r="R580" s="61"/>
      <c r="S580" s="61" t="s">
        <v>18</v>
      </c>
      <c r="T580" s="66"/>
      <c r="U580" s="61" t="s">
        <v>108</v>
      </c>
      <c r="V580" s="66"/>
      <c r="W580" s="61" t="s">
        <v>108</v>
      </c>
      <c r="X580" s="66" t="s">
        <v>14</v>
      </c>
      <c r="Y580" s="66">
        <v>42368</v>
      </c>
      <c r="Z580" s="95" t="s">
        <v>25051</v>
      </c>
      <c r="AA580" s="183"/>
      <c r="AB580" s="175" t="s">
        <v>18</v>
      </c>
      <c r="AC580" s="175" t="s">
        <v>18</v>
      </c>
      <c r="AD580" s="12"/>
      <c r="AE580" s="12"/>
      <c r="AF580" s="12"/>
      <c r="AG580" s="12"/>
      <c r="AH580" s="12"/>
      <c r="AI580" s="12"/>
      <c r="AJ580" s="12"/>
      <c r="AK580" s="12"/>
      <c r="AL580" s="12"/>
      <c r="AM580" s="12"/>
      <c r="AN580" s="12"/>
      <c r="AO580" s="12"/>
    </row>
    <row r="581" spans="1:41" ht="14.4">
      <c r="A581" s="239" t="s">
        <v>25052</v>
      </c>
      <c r="B581" s="61" t="s">
        <v>89</v>
      </c>
      <c r="C581" s="66">
        <v>42368</v>
      </c>
      <c r="D581" s="66" t="s">
        <v>1027</v>
      </c>
      <c r="E581" s="185" t="s">
        <v>23</v>
      </c>
      <c r="F581" s="244" t="s">
        <v>21554</v>
      </c>
      <c r="G581" s="184" t="s">
        <v>23</v>
      </c>
      <c r="H581" s="175">
        <v>42368</v>
      </c>
      <c r="I581" s="61"/>
      <c r="J581" s="184"/>
      <c r="K581" s="330" t="s">
        <v>25053</v>
      </c>
      <c r="L581" s="330" t="s">
        <v>25053</v>
      </c>
      <c r="M581" s="61" t="s">
        <v>20</v>
      </c>
      <c r="N581" s="61" t="s">
        <v>25054</v>
      </c>
      <c r="O581" s="185" t="s">
        <v>17</v>
      </c>
      <c r="P581" s="406"/>
      <c r="Q581" s="61"/>
      <c r="R581" s="61"/>
      <c r="S581" s="61"/>
      <c r="T581" s="66"/>
      <c r="U581" s="61" t="s">
        <v>108</v>
      </c>
      <c r="V581" s="66"/>
      <c r="W581" s="61" t="s">
        <v>108</v>
      </c>
      <c r="X581" s="66" t="s">
        <v>18</v>
      </c>
      <c r="Y581" s="66">
        <v>42368</v>
      </c>
      <c r="Z581" s="95" t="s">
        <v>25056</v>
      </c>
      <c r="AA581" s="183"/>
      <c r="AB581" s="175" t="s">
        <v>18</v>
      </c>
      <c r="AC581" s="175" t="s">
        <v>18</v>
      </c>
      <c r="AD581" s="12"/>
      <c r="AE581" s="12"/>
      <c r="AF581" s="12"/>
      <c r="AG581" s="12"/>
      <c r="AH581" s="12"/>
      <c r="AI581" s="12"/>
      <c r="AJ581" s="12"/>
      <c r="AK581" s="12"/>
      <c r="AL581" s="12"/>
      <c r="AM581" s="12"/>
      <c r="AN581" s="12"/>
      <c r="AO581" s="12"/>
    </row>
    <row r="582" spans="1:41" ht="14.4">
      <c r="A582" s="239" t="s">
        <v>25059</v>
      </c>
      <c r="B582" s="61" t="s">
        <v>89</v>
      </c>
      <c r="C582" s="66">
        <v>42368</v>
      </c>
      <c r="D582" s="66" t="s">
        <v>1027</v>
      </c>
      <c r="E582" s="185" t="s">
        <v>23</v>
      </c>
      <c r="F582" s="244" t="s">
        <v>21554</v>
      </c>
      <c r="G582" s="184" t="s">
        <v>23</v>
      </c>
      <c r="H582" s="175">
        <v>42368</v>
      </c>
      <c r="I582" s="61"/>
      <c r="J582" s="184"/>
      <c r="K582" s="330" t="s">
        <v>145</v>
      </c>
      <c r="L582" s="61" t="s">
        <v>25060</v>
      </c>
      <c r="M582" s="61" t="s">
        <v>33</v>
      </c>
      <c r="N582" s="61" t="s">
        <v>25062</v>
      </c>
      <c r="O582" s="185" t="s">
        <v>17</v>
      </c>
      <c r="P582" s="406"/>
      <c r="Q582" s="61"/>
      <c r="R582" s="61"/>
      <c r="S582" s="61"/>
      <c r="T582" s="66"/>
      <c r="U582" s="61" t="s">
        <v>108</v>
      </c>
      <c r="V582" s="66"/>
      <c r="W582" s="61" t="s">
        <v>108</v>
      </c>
      <c r="X582" s="66" t="s">
        <v>18</v>
      </c>
      <c r="Y582" s="66">
        <v>42368</v>
      </c>
      <c r="Z582" s="95"/>
      <c r="AA582" s="183"/>
      <c r="AB582" s="175" t="s">
        <v>18</v>
      </c>
      <c r="AC582" s="175" t="s">
        <v>18</v>
      </c>
      <c r="AD582" s="12"/>
      <c r="AE582" s="12"/>
      <c r="AF582" s="12"/>
      <c r="AG582" s="12"/>
      <c r="AH582" s="12"/>
      <c r="AI582" s="12"/>
      <c r="AJ582" s="12"/>
      <c r="AK582" s="12"/>
      <c r="AL582" s="12"/>
      <c r="AM582" s="12"/>
      <c r="AN582" s="12"/>
      <c r="AO582" s="12"/>
    </row>
    <row r="583" spans="1:41" ht="14.4">
      <c r="A583" s="239" t="s">
        <v>25064</v>
      </c>
      <c r="B583" s="61" t="s">
        <v>16891</v>
      </c>
      <c r="C583" s="66">
        <v>42369</v>
      </c>
      <c r="D583" s="66" t="s">
        <v>1027</v>
      </c>
      <c r="E583" s="185" t="s">
        <v>21703</v>
      </c>
      <c r="F583" s="244" t="s">
        <v>23710</v>
      </c>
      <c r="G583" s="184"/>
      <c r="H583" s="175" t="s">
        <v>108</v>
      </c>
      <c r="I583" s="61" t="s">
        <v>18</v>
      </c>
      <c r="J583" s="184" t="s">
        <v>14</v>
      </c>
      <c r="K583" s="330" t="s">
        <v>745</v>
      </c>
      <c r="L583" s="61" t="s">
        <v>25067</v>
      </c>
      <c r="M583" s="61"/>
      <c r="N583" s="61" t="s">
        <v>25069</v>
      </c>
      <c r="O583" s="185" t="s">
        <v>96</v>
      </c>
      <c r="P583" s="406">
        <v>42354</v>
      </c>
      <c r="Q583" s="61" t="s">
        <v>18</v>
      </c>
      <c r="R583" s="61" t="s">
        <v>14</v>
      </c>
      <c r="S583" s="61" t="s">
        <v>108</v>
      </c>
      <c r="T583" s="66" t="s">
        <v>108</v>
      </c>
      <c r="U583" s="61" t="s">
        <v>108</v>
      </c>
      <c r="V583" s="66" t="s">
        <v>108</v>
      </c>
      <c r="W583" s="61" t="s">
        <v>108</v>
      </c>
      <c r="X583" s="66"/>
      <c r="Y583" s="66"/>
      <c r="Z583" s="95" t="s">
        <v>25070</v>
      </c>
      <c r="AA583" s="183"/>
      <c r="AB583" s="175"/>
      <c r="AC583" s="176"/>
      <c r="AD583" s="12"/>
      <c r="AE583" s="12"/>
      <c r="AF583" s="12"/>
      <c r="AG583" s="12"/>
      <c r="AH583" s="12"/>
      <c r="AI583" s="12"/>
      <c r="AJ583" s="12"/>
      <c r="AK583" s="12"/>
      <c r="AL583" s="12"/>
      <c r="AM583" s="12"/>
      <c r="AN583" s="12"/>
      <c r="AO583" s="12"/>
    </row>
    <row r="584" spans="1:41" ht="28.55" customHeight="1">
      <c r="A584" s="587" t="s">
        <v>25072</v>
      </c>
      <c r="B584" s="556"/>
      <c r="C584" s="556"/>
      <c r="D584" s="556"/>
      <c r="E584" s="556"/>
      <c r="F584" s="556"/>
      <c r="G584" s="556"/>
      <c r="H584" s="556"/>
      <c r="I584" s="556"/>
      <c r="J584" s="556"/>
      <c r="K584" s="556"/>
      <c r="L584" s="556"/>
      <c r="M584" s="556"/>
      <c r="N584" s="556"/>
      <c r="O584" s="556"/>
      <c r="P584" s="556"/>
      <c r="Q584" s="556"/>
      <c r="R584" s="556"/>
      <c r="S584" s="556"/>
      <c r="T584" s="556"/>
      <c r="U584" s="556"/>
      <c r="V584" s="556"/>
      <c r="W584" s="556"/>
      <c r="X584" s="556"/>
      <c r="Y584" s="556"/>
      <c r="Z584" s="556"/>
      <c r="AA584" s="556"/>
      <c r="AB584" s="556"/>
      <c r="AC584" s="588"/>
      <c r="AD584" s="12"/>
      <c r="AE584" s="12"/>
      <c r="AF584" s="12"/>
      <c r="AG584" s="12"/>
      <c r="AH584" s="12"/>
      <c r="AI584" s="12"/>
      <c r="AJ584" s="12"/>
      <c r="AK584" s="12"/>
      <c r="AL584" s="12"/>
      <c r="AM584" s="12"/>
      <c r="AN584" s="12"/>
      <c r="AO584" s="12"/>
    </row>
    <row r="585" spans="1:41" ht="14.25" customHeight="1">
      <c r="A585" s="412"/>
      <c r="B585" s="12"/>
      <c r="C585" s="10"/>
      <c r="D585" s="10"/>
      <c r="E585" s="10"/>
      <c r="F585" s="10"/>
      <c r="G585" s="10" t="s">
        <v>1866</v>
      </c>
      <c r="H585" s="413"/>
      <c r="I585" s="10"/>
      <c r="J585" s="10"/>
      <c r="K585" s="12"/>
      <c r="L585" s="10"/>
      <c r="M585" s="10"/>
      <c r="N585" s="10"/>
      <c r="O585" s="10"/>
      <c r="P585" s="413"/>
      <c r="Q585" s="10"/>
      <c r="R585" s="10"/>
      <c r="S585" s="10"/>
      <c r="T585" s="413"/>
      <c r="U585" s="10"/>
      <c r="V585" s="413"/>
      <c r="W585" s="10"/>
      <c r="X585" s="10"/>
      <c r="Y585" s="10"/>
      <c r="Z585" s="12"/>
      <c r="AA585" s="10"/>
      <c r="AB585" s="10"/>
      <c r="AC585" s="10"/>
      <c r="AD585" s="12"/>
      <c r="AE585" s="466">
        <v>42005</v>
      </c>
      <c r="AF585" s="12"/>
      <c r="AG585" s="12"/>
      <c r="AH585" s="12"/>
      <c r="AI585" s="12"/>
      <c r="AJ585" s="12"/>
      <c r="AK585" s="12"/>
      <c r="AL585" s="12"/>
      <c r="AM585" s="12"/>
      <c r="AN585" s="12"/>
      <c r="AO585" s="12"/>
    </row>
    <row r="586" spans="1:41" ht="14.25" customHeight="1">
      <c r="A586" s="412"/>
      <c r="B586" s="12" t="s">
        <v>89</v>
      </c>
      <c r="C586" s="450">
        <v>42311</v>
      </c>
      <c r="D586" s="10" t="s">
        <v>1027</v>
      </c>
      <c r="E586" s="10" t="s">
        <v>327</v>
      </c>
      <c r="F586" s="10" t="s">
        <v>4797</v>
      </c>
      <c r="G586" s="10" t="s">
        <v>327</v>
      </c>
      <c r="H586" s="450">
        <v>42321</v>
      </c>
      <c r="I586" s="10" t="s">
        <v>18</v>
      </c>
      <c r="J586" s="10" t="s">
        <v>18</v>
      </c>
      <c r="K586" s="12" t="s">
        <v>745</v>
      </c>
      <c r="L586" s="10" t="s">
        <v>25086</v>
      </c>
      <c r="M586" s="10" t="s">
        <v>271</v>
      </c>
      <c r="N586" s="10" t="s">
        <v>25088</v>
      </c>
      <c r="O586" s="10" t="s">
        <v>96</v>
      </c>
      <c r="P586" s="413" t="s">
        <v>14</v>
      </c>
      <c r="Q586" s="10" t="s">
        <v>18</v>
      </c>
      <c r="R586" s="10" t="s">
        <v>14</v>
      </c>
      <c r="S586" s="10" t="s">
        <v>14</v>
      </c>
      <c r="T586" s="413" t="s">
        <v>14</v>
      </c>
      <c r="U586" s="10"/>
      <c r="V586" s="413"/>
      <c r="W586" s="10"/>
      <c r="X586" s="10" t="s">
        <v>18</v>
      </c>
      <c r="Y586" s="450">
        <v>42341</v>
      </c>
      <c r="Z586" s="12"/>
      <c r="AA586" s="10" t="s">
        <v>25090</v>
      </c>
      <c r="AB586" s="10"/>
      <c r="AC586" s="10"/>
      <c r="AD586" s="12"/>
      <c r="AE586" s="466">
        <v>42023</v>
      </c>
      <c r="AF586" s="12"/>
      <c r="AG586" s="12"/>
      <c r="AH586" s="12"/>
      <c r="AI586" s="12"/>
      <c r="AJ586" s="12"/>
      <c r="AK586" s="12"/>
      <c r="AL586" s="12"/>
      <c r="AM586" s="12"/>
      <c r="AN586" s="12"/>
      <c r="AO586" s="12"/>
    </row>
    <row r="587" spans="1:41" ht="14.25" customHeight="1">
      <c r="A587" s="412"/>
      <c r="B587" s="12" t="s">
        <v>89</v>
      </c>
      <c r="C587" s="450">
        <v>42331</v>
      </c>
      <c r="D587" s="10" t="s">
        <v>90</v>
      </c>
      <c r="E587" s="10" t="s">
        <v>327</v>
      </c>
      <c r="F587" s="10" t="s">
        <v>4797</v>
      </c>
      <c r="G587" s="10" t="s">
        <v>327</v>
      </c>
      <c r="H587" s="450">
        <v>42341</v>
      </c>
      <c r="I587" s="10" t="s">
        <v>18</v>
      </c>
      <c r="J587" s="10" t="s">
        <v>18</v>
      </c>
      <c r="K587" s="12" t="s">
        <v>25091</v>
      </c>
      <c r="L587" s="10" t="s">
        <v>25092</v>
      </c>
      <c r="M587" s="10" t="s">
        <v>436</v>
      </c>
      <c r="N587" s="10" t="s">
        <v>25094</v>
      </c>
      <c r="O587" s="10" t="s">
        <v>96</v>
      </c>
      <c r="P587" s="413" t="s">
        <v>14</v>
      </c>
      <c r="Q587" s="10" t="s">
        <v>18</v>
      </c>
      <c r="R587" s="10" t="s">
        <v>14</v>
      </c>
      <c r="S587" s="10" t="s">
        <v>14</v>
      </c>
      <c r="T587" s="413" t="s">
        <v>14</v>
      </c>
      <c r="U587" s="10"/>
      <c r="V587" s="413"/>
      <c r="W587" s="10"/>
      <c r="X587" s="10" t="s">
        <v>18</v>
      </c>
      <c r="Y587" s="450">
        <v>42332</v>
      </c>
      <c r="Z587" s="12"/>
      <c r="AA587" s="10" t="s">
        <v>25090</v>
      </c>
      <c r="AB587" s="10"/>
      <c r="AC587" s="10"/>
      <c r="AD587" s="12"/>
      <c r="AE587" s="466">
        <v>42051</v>
      </c>
      <c r="AF587" s="12"/>
      <c r="AG587" s="12"/>
      <c r="AH587" s="12"/>
      <c r="AI587" s="12"/>
      <c r="AJ587" s="12"/>
      <c r="AK587" s="12"/>
      <c r="AL587" s="12"/>
      <c r="AM587" s="12"/>
      <c r="AN587" s="12"/>
      <c r="AO587" s="12"/>
    </row>
    <row r="588" spans="1:41" ht="14.25" customHeight="1">
      <c r="A588" s="412"/>
      <c r="B588" s="12" t="s">
        <v>89</v>
      </c>
      <c r="C588" s="450">
        <v>42352</v>
      </c>
      <c r="D588" s="10" t="s">
        <v>1027</v>
      </c>
      <c r="E588" s="10" t="s">
        <v>327</v>
      </c>
      <c r="F588" s="10" t="s">
        <v>4797</v>
      </c>
      <c r="G588" s="10" t="s">
        <v>327</v>
      </c>
      <c r="H588" s="450">
        <v>42362</v>
      </c>
      <c r="I588" s="10" t="s">
        <v>18</v>
      </c>
      <c r="J588" s="10" t="s">
        <v>18</v>
      </c>
      <c r="K588" s="12" t="s">
        <v>25096</v>
      </c>
      <c r="L588" s="10" t="s">
        <v>25097</v>
      </c>
      <c r="M588" s="10" t="s">
        <v>436</v>
      </c>
      <c r="N588" s="10" t="s">
        <v>25098</v>
      </c>
      <c r="O588" s="10" t="s">
        <v>96</v>
      </c>
      <c r="P588" s="413" t="s">
        <v>14</v>
      </c>
      <c r="Q588" s="10" t="s">
        <v>18</v>
      </c>
      <c r="R588" s="10" t="s">
        <v>14</v>
      </c>
      <c r="S588" s="10" t="s">
        <v>14</v>
      </c>
      <c r="T588" s="413" t="s">
        <v>14</v>
      </c>
      <c r="U588" s="10"/>
      <c r="V588" s="413"/>
      <c r="W588" s="10"/>
      <c r="X588" s="10" t="s">
        <v>18</v>
      </c>
      <c r="Y588" s="450">
        <v>42356</v>
      </c>
      <c r="Z588" s="12"/>
      <c r="AA588" s="10" t="s">
        <v>25090</v>
      </c>
      <c r="AB588" s="10"/>
      <c r="AC588" s="10"/>
      <c r="AD588" s="12"/>
      <c r="AE588" s="466">
        <v>42146</v>
      </c>
      <c r="AF588" s="12"/>
      <c r="AG588" s="12"/>
      <c r="AH588" s="12"/>
      <c r="AI588" s="12"/>
      <c r="AJ588" s="12"/>
      <c r="AK588" s="12"/>
      <c r="AL588" s="12"/>
      <c r="AM588" s="12"/>
      <c r="AN588" s="12"/>
      <c r="AO588" s="12"/>
    </row>
    <row r="589" spans="1:41" ht="14.25" customHeight="1">
      <c r="A589" s="412"/>
      <c r="B589" s="12" t="s">
        <v>89</v>
      </c>
      <c r="C589" s="450">
        <v>42311</v>
      </c>
      <c r="D589" s="10" t="s">
        <v>1027</v>
      </c>
      <c r="E589" s="10" t="s">
        <v>327</v>
      </c>
      <c r="F589" s="10" t="s">
        <v>4797</v>
      </c>
      <c r="G589" s="10" t="s">
        <v>327</v>
      </c>
      <c r="H589" s="450">
        <v>42321</v>
      </c>
      <c r="I589" s="10" t="s">
        <v>18</v>
      </c>
      <c r="J589" s="10" t="s">
        <v>14</v>
      </c>
      <c r="K589" s="12" t="s">
        <v>4803</v>
      </c>
      <c r="L589" s="10" t="s">
        <v>1430</v>
      </c>
      <c r="M589" s="10" t="s">
        <v>271</v>
      </c>
      <c r="N589" s="10" t="s">
        <v>1430</v>
      </c>
      <c r="O589" s="10" t="s">
        <v>96</v>
      </c>
      <c r="P589" s="413" t="s">
        <v>14</v>
      </c>
      <c r="Q589" s="10" t="s">
        <v>14</v>
      </c>
      <c r="R589" s="10" t="s">
        <v>14</v>
      </c>
      <c r="S589" s="10" t="s">
        <v>14</v>
      </c>
      <c r="T589" s="413" t="s">
        <v>14</v>
      </c>
      <c r="U589" s="10"/>
      <c r="V589" s="413"/>
      <c r="W589" s="10"/>
      <c r="X589" s="10" t="s">
        <v>14</v>
      </c>
      <c r="Y589" s="450">
        <v>42314</v>
      </c>
      <c r="Z589" s="12" t="s">
        <v>25099</v>
      </c>
      <c r="AA589" s="10" t="s">
        <v>294</v>
      </c>
      <c r="AB589" s="10"/>
      <c r="AC589" s="10"/>
      <c r="AD589" s="12"/>
      <c r="AE589" s="466">
        <v>42149</v>
      </c>
      <c r="AF589" s="12"/>
      <c r="AG589" s="12"/>
      <c r="AH589" s="12"/>
      <c r="AI589" s="12"/>
      <c r="AJ589" s="12"/>
      <c r="AK589" s="12"/>
      <c r="AL589" s="12"/>
      <c r="AM589" s="12"/>
      <c r="AN589" s="12"/>
      <c r="AO589" s="12"/>
    </row>
    <row r="590" spans="1:41" ht="14.25" customHeight="1">
      <c r="A590" s="412"/>
      <c r="B590" s="12" t="s">
        <v>89</v>
      </c>
      <c r="C590" s="450">
        <v>42311</v>
      </c>
      <c r="D590" s="10" t="s">
        <v>1027</v>
      </c>
      <c r="E590" s="10" t="s">
        <v>327</v>
      </c>
      <c r="F590" s="467" t="s">
        <v>4797</v>
      </c>
      <c r="G590" s="467" t="s">
        <v>327</v>
      </c>
      <c r="H590" s="468">
        <v>42321</v>
      </c>
      <c r="I590" s="10" t="s">
        <v>18</v>
      </c>
      <c r="J590" s="10" t="s">
        <v>14</v>
      </c>
      <c r="K590" s="12" t="s">
        <v>4803</v>
      </c>
      <c r="L590" s="10" t="s">
        <v>1430</v>
      </c>
      <c r="M590" s="10" t="s">
        <v>271</v>
      </c>
      <c r="N590" s="10" t="s">
        <v>1430</v>
      </c>
      <c r="O590" s="10" t="s">
        <v>96</v>
      </c>
      <c r="P590" s="413" t="s">
        <v>14</v>
      </c>
      <c r="Q590" s="10" t="s">
        <v>14</v>
      </c>
      <c r="R590" s="10" t="s">
        <v>14</v>
      </c>
      <c r="S590" s="10" t="s">
        <v>14</v>
      </c>
      <c r="T590" s="413" t="s">
        <v>14</v>
      </c>
      <c r="U590" s="10"/>
      <c r="V590" s="413"/>
      <c r="W590" s="10"/>
      <c r="X590" s="10" t="s">
        <v>14</v>
      </c>
      <c r="Y590" s="450">
        <v>42314</v>
      </c>
      <c r="Z590" s="12" t="s">
        <v>25099</v>
      </c>
      <c r="AA590" s="10" t="s">
        <v>294</v>
      </c>
      <c r="AB590" s="10"/>
      <c r="AC590" s="10"/>
      <c r="AD590" s="12"/>
      <c r="AE590" s="466">
        <v>42188</v>
      </c>
      <c r="AF590" s="12"/>
      <c r="AG590" s="12"/>
      <c r="AH590" s="12"/>
      <c r="AI590" s="12"/>
      <c r="AJ590" s="12"/>
      <c r="AK590" s="12"/>
      <c r="AL590" s="12"/>
      <c r="AM590" s="12"/>
      <c r="AN590" s="12"/>
      <c r="AO590" s="12"/>
    </row>
    <row r="591" spans="1:41" ht="14.25" customHeight="1">
      <c r="A591" s="412"/>
      <c r="B591" s="12" t="s">
        <v>89</v>
      </c>
      <c r="C591" s="450">
        <v>42311</v>
      </c>
      <c r="D591" s="10" t="s">
        <v>1027</v>
      </c>
      <c r="E591" s="10" t="s">
        <v>327</v>
      </c>
      <c r="F591" s="467" t="s">
        <v>4797</v>
      </c>
      <c r="G591" s="467" t="s">
        <v>327</v>
      </c>
      <c r="H591" s="469">
        <v>42321</v>
      </c>
      <c r="I591" s="10" t="s">
        <v>18</v>
      </c>
      <c r="J591" s="10" t="s">
        <v>14</v>
      </c>
      <c r="K591" s="12" t="s">
        <v>745</v>
      </c>
      <c r="L591" s="10" t="s">
        <v>25107</v>
      </c>
      <c r="M591" s="10" t="s">
        <v>436</v>
      </c>
      <c r="N591" s="10" t="s">
        <v>25108</v>
      </c>
      <c r="O591" s="10" t="s">
        <v>96</v>
      </c>
      <c r="P591" s="413" t="s">
        <v>14</v>
      </c>
      <c r="Q591" s="10" t="s">
        <v>14</v>
      </c>
      <c r="R591" s="10" t="s">
        <v>14</v>
      </c>
      <c r="S591" s="10" t="s">
        <v>14</v>
      </c>
      <c r="T591" s="413" t="s">
        <v>14</v>
      </c>
      <c r="U591" s="10"/>
      <c r="V591" s="413"/>
      <c r="W591" s="10"/>
      <c r="X591" s="10" t="s">
        <v>14</v>
      </c>
      <c r="Y591" s="450">
        <v>42338</v>
      </c>
      <c r="Z591" s="12" t="s">
        <v>25110</v>
      </c>
      <c r="AA591" s="10" t="s">
        <v>294</v>
      </c>
      <c r="AB591" s="10"/>
      <c r="AC591" s="10"/>
      <c r="AD591" s="12"/>
      <c r="AE591" s="466">
        <v>42254</v>
      </c>
      <c r="AF591" s="12"/>
      <c r="AG591" s="12"/>
      <c r="AH591" s="12"/>
      <c r="AI591" s="12"/>
      <c r="AJ591" s="12"/>
      <c r="AK591" s="12"/>
      <c r="AL591" s="12"/>
      <c r="AM591" s="12"/>
      <c r="AN591" s="12"/>
      <c r="AO591" s="12"/>
    </row>
    <row r="592" spans="1:41" ht="14.25" customHeight="1">
      <c r="A592" s="412"/>
      <c r="B592" s="12" t="s">
        <v>89</v>
      </c>
      <c r="C592" s="450">
        <v>42324</v>
      </c>
      <c r="D592" s="10" t="s">
        <v>90</v>
      </c>
      <c r="E592" s="10" t="s">
        <v>327</v>
      </c>
      <c r="F592" s="467" t="s">
        <v>4797</v>
      </c>
      <c r="G592" s="467" t="s">
        <v>327</v>
      </c>
      <c r="H592" s="469">
        <v>42338</v>
      </c>
      <c r="I592" s="10" t="s">
        <v>18</v>
      </c>
      <c r="J592" s="10" t="s">
        <v>14</v>
      </c>
      <c r="K592" s="12" t="s">
        <v>25112</v>
      </c>
      <c r="L592" s="10" t="s">
        <v>1430</v>
      </c>
      <c r="M592" s="10" t="s">
        <v>436</v>
      </c>
      <c r="N592" s="10" t="s">
        <v>25113</v>
      </c>
      <c r="O592" s="10" t="s">
        <v>96</v>
      </c>
      <c r="P592" s="413" t="s">
        <v>14</v>
      </c>
      <c r="Q592" s="10" t="s">
        <v>14</v>
      </c>
      <c r="R592" s="10" t="s">
        <v>14</v>
      </c>
      <c r="S592" s="10" t="s">
        <v>14</v>
      </c>
      <c r="T592" s="413" t="s">
        <v>14</v>
      </c>
      <c r="U592" s="10"/>
      <c r="V592" s="413"/>
      <c r="W592" s="10"/>
      <c r="X592" s="10" t="s">
        <v>14</v>
      </c>
      <c r="Y592" s="450">
        <v>42341</v>
      </c>
      <c r="Z592" s="12" t="s">
        <v>25114</v>
      </c>
      <c r="AA592" s="10" t="s">
        <v>294</v>
      </c>
      <c r="AB592" s="10"/>
      <c r="AC592" s="10"/>
      <c r="AD592" s="12"/>
      <c r="AE592" s="466">
        <v>42289</v>
      </c>
      <c r="AF592" s="12"/>
      <c r="AG592" s="12"/>
      <c r="AH592" s="12"/>
      <c r="AI592" s="12"/>
      <c r="AJ592" s="12"/>
      <c r="AK592" s="12"/>
      <c r="AL592" s="12"/>
      <c r="AM592" s="12"/>
      <c r="AN592" s="12"/>
      <c r="AO592" s="12"/>
    </row>
    <row r="593" spans="1:41" ht="14.25" customHeight="1">
      <c r="A593" s="412"/>
      <c r="B593" s="12" t="s">
        <v>89</v>
      </c>
      <c r="C593" s="450">
        <v>42349</v>
      </c>
      <c r="D593" s="10" t="s">
        <v>131</v>
      </c>
      <c r="E593" s="10" t="s">
        <v>327</v>
      </c>
      <c r="F593" s="10" t="s">
        <v>4797</v>
      </c>
      <c r="G593" s="10" t="s">
        <v>327</v>
      </c>
      <c r="H593" s="450">
        <v>42361</v>
      </c>
      <c r="I593" s="10" t="s">
        <v>18</v>
      </c>
      <c r="J593" s="10" t="s">
        <v>14</v>
      </c>
      <c r="K593" s="12" t="s">
        <v>23874</v>
      </c>
      <c r="L593" s="10" t="s">
        <v>25115</v>
      </c>
      <c r="M593" s="10" t="s">
        <v>249</v>
      </c>
      <c r="N593" s="10" t="s">
        <v>1430</v>
      </c>
      <c r="O593" s="10" t="s">
        <v>96</v>
      </c>
      <c r="P593" s="413" t="s">
        <v>14</v>
      </c>
      <c r="Q593" s="10" t="s">
        <v>14</v>
      </c>
      <c r="R593" s="10" t="s">
        <v>14</v>
      </c>
      <c r="S593" s="10" t="s">
        <v>14</v>
      </c>
      <c r="T593" s="413" t="s">
        <v>14</v>
      </c>
      <c r="U593" s="10"/>
      <c r="V593" s="413"/>
      <c r="W593" s="10"/>
      <c r="X593" s="10" t="s">
        <v>14</v>
      </c>
      <c r="Y593" s="450">
        <v>42349</v>
      </c>
      <c r="Z593" s="12" t="s">
        <v>25116</v>
      </c>
      <c r="AA593" s="10" t="s">
        <v>294</v>
      </c>
      <c r="AB593" s="10"/>
      <c r="AC593" s="10"/>
      <c r="AD593" s="12"/>
      <c r="AE593" s="466">
        <v>42319</v>
      </c>
      <c r="AF593" s="12"/>
      <c r="AG593" s="12"/>
      <c r="AH593" s="12"/>
      <c r="AI593" s="12"/>
      <c r="AJ593" s="12"/>
      <c r="AK593" s="12"/>
      <c r="AL593" s="12"/>
      <c r="AM593" s="12"/>
      <c r="AN593" s="12"/>
      <c r="AO593" s="12"/>
    </row>
    <row r="594" spans="1:41" ht="14.25" customHeight="1">
      <c r="A594" s="412"/>
      <c r="B594" s="12" t="s">
        <v>89</v>
      </c>
      <c r="C594" s="450">
        <v>42318</v>
      </c>
      <c r="D594" s="10" t="s">
        <v>90</v>
      </c>
      <c r="E594" s="10" t="s">
        <v>327</v>
      </c>
      <c r="F594" s="10" t="s">
        <v>4797</v>
      </c>
      <c r="G594" s="10" t="s">
        <v>327</v>
      </c>
      <c r="H594" s="450">
        <v>42332</v>
      </c>
      <c r="I594" s="10" t="s">
        <v>18</v>
      </c>
      <c r="J594" s="10" t="s">
        <v>14</v>
      </c>
      <c r="K594" s="12" t="s">
        <v>25118</v>
      </c>
      <c r="L594" s="10" t="s">
        <v>25119</v>
      </c>
      <c r="M594" s="10" t="s">
        <v>271</v>
      </c>
      <c r="N594" s="10" t="s">
        <v>25120</v>
      </c>
      <c r="O594" s="10" t="s">
        <v>96</v>
      </c>
      <c r="P594" s="413" t="s">
        <v>14</v>
      </c>
      <c r="Q594" s="10" t="s">
        <v>14</v>
      </c>
      <c r="R594" s="10" t="s">
        <v>14</v>
      </c>
      <c r="S594" s="10" t="s">
        <v>14</v>
      </c>
      <c r="T594" s="413" t="s">
        <v>14</v>
      </c>
      <c r="U594" s="10"/>
      <c r="V594" s="413"/>
      <c r="W594" s="10"/>
      <c r="X594" s="10" t="s">
        <v>25121</v>
      </c>
      <c r="Y594" s="450">
        <v>42332</v>
      </c>
      <c r="Z594" s="12" t="s">
        <v>25110</v>
      </c>
      <c r="AA594" s="10" t="s">
        <v>294</v>
      </c>
      <c r="AB594" s="10"/>
      <c r="AC594" s="10"/>
      <c r="AD594" s="12"/>
      <c r="AE594" s="466">
        <v>42334</v>
      </c>
      <c r="AF594" s="12"/>
      <c r="AG594" s="12"/>
      <c r="AH594" s="12"/>
      <c r="AI594" s="12"/>
      <c r="AJ594" s="12"/>
      <c r="AK594" s="12"/>
      <c r="AL594" s="12"/>
      <c r="AM594" s="12"/>
      <c r="AN594" s="12"/>
      <c r="AO594" s="12"/>
    </row>
    <row r="595" spans="1:41" ht="14.25" customHeight="1">
      <c r="A595" s="412"/>
      <c r="B595" s="12"/>
      <c r="C595" s="10"/>
      <c r="D595" s="10"/>
      <c r="E595" s="10"/>
      <c r="F595" s="10"/>
      <c r="G595" s="10"/>
      <c r="H595" s="450"/>
      <c r="I595" s="10"/>
      <c r="J595" s="10"/>
      <c r="K595" s="12"/>
      <c r="L595" s="10"/>
      <c r="M595" s="10"/>
      <c r="N595" s="10"/>
      <c r="O595" s="10"/>
      <c r="P595" s="413"/>
      <c r="Q595" s="10"/>
      <c r="R595" s="10"/>
      <c r="S595" s="10"/>
      <c r="T595" s="413"/>
      <c r="U595" s="10"/>
      <c r="V595" s="413"/>
      <c r="W595" s="10"/>
      <c r="X595" s="10"/>
      <c r="Y595" s="450"/>
      <c r="Z595" s="12"/>
      <c r="AA595" s="10"/>
      <c r="AB595" s="10"/>
      <c r="AC595" s="10"/>
      <c r="AD595" s="12"/>
      <c r="AE595" s="466">
        <v>42335</v>
      </c>
      <c r="AF595" s="12"/>
      <c r="AG595" s="12"/>
      <c r="AH595" s="12"/>
      <c r="AI595" s="12"/>
      <c r="AJ595" s="12"/>
      <c r="AK595" s="12"/>
      <c r="AL595" s="12"/>
      <c r="AM595" s="12"/>
      <c r="AN595" s="12"/>
      <c r="AO595" s="12"/>
    </row>
    <row r="596" spans="1:41" ht="14.25" customHeight="1">
      <c r="A596" s="412"/>
      <c r="B596" s="12"/>
      <c r="C596" s="10"/>
      <c r="D596" s="10"/>
      <c r="E596" s="10"/>
      <c r="F596" s="10"/>
      <c r="G596" s="10"/>
      <c r="H596" s="450"/>
      <c r="I596" s="10"/>
      <c r="J596" s="10"/>
      <c r="K596" s="12"/>
      <c r="L596" s="10"/>
      <c r="M596" s="10"/>
      <c r="N596" s="10"/>
      <c r="O596" s="10"/>
      <c r="P596" s="413"/>
      <c r="Q596" s="10"/>
      <c r="R596" s="10"/>
      <c r="S596" s="10"/>
      <c r="T596" s="413"/>
      <c r="U596" s="10"/>
      <c r="V596" s="413"/>
      <c r="W596" s="10"/>
      <c r="X596" s="10"/>
      <c r="Y596" s="10"/>
      <c r="Z596" s="12"/>
      <c r="AA596" s="10"/>
      <c r="AB596" s="10"/>
      <c r="AC596" s="10"/>
      <c r="AD596" s="12"/>
      <c r="AE596" s="466">
        <v>42363</v>
      </c>
      <c r="AF596" s="12"/>
      <c r="AG596" s="12"/>
      <c r="AH596" s="12"/>
      <c r="AI596" s="12"/>
      <c r="AJ596" s="12"/>
      <c r="AK596" s="12"/>
      <c r="AL596" s="12"/>
      <c r="AM596" s="12"/>
      <c r="AN596" s="12"/>
      <c r="AO596" s="12"/>
    </row>
    <row r="597" spans="1:41" ht="12.85" customHeight="1">
      <c r="A597" s="412"/>
      <c r="B597" s="12"/>
      <c r="C597" s="10"/>
      <c r="D597" s="10"/>
      <c r="E597" s="10"/>
      <c r="F597" s="10"/>
      <c r="G597" s="10"/>
      <c r="H597" s="413"/>
      <c r="I597" s="10"/>
      <c r="J597" s="10"/>
      <c r="K597" s="12"/>
      <c r="L597" s="10"/>
      <c r="M597" s="10"/>
      <c r="N597" s="10"/>
      <c r="O597" s="10"/>
      <c r="P597" s="413"/>
      <c r="Q597" s="10"/>
      <c r="R597" s="10"/>
      <c r="S597" s="10"/>
      <c r="T597" s="413"/>
      <c r="U597" s="10"/>
      <c r="V597" s="413"/>
      <c r="W597" s="10"/>
      <c r="X597" s="10"/>
      <c r="Y597" s="10"/>
      <c r="Z597" s="12"/>
      <c r="AA597" s="10"/>
      <c r="AB597" s="10"/>
      <c r="AC597" s="10"/>
      <c r="AD597" s="12"/>
      <c r="AE597" s="12"/>
      <c r="AF597" s="12"/>
      <c r="AG597" s="12"/>
      <c r="AH597" s="12"/>
      <c r="AI597" s="12"/>
      <c r="AJ597" s="12"/>
      <c r="AK597" s="12"/>
      <c r="AL597" s="12"/>
      <c r="AM597" s="12"/>
      <c r="AN597" s="12"/>
      <c r="AO597" s="12"/>
    </row>
    <row r="598" spans="1:41" ht="12.85" customHeight="1">
      <c r="A598" s="412"/>
      <c r="B598" s="12"/>
      <c r="C598" s="10"/>
      <c r="D598" s="10"/>
      <c r="E598" s="10"/>
      <c r="F598" s="10"/>
      <c r="G598" s="10"/>
      <c r="H598" s="413"/>
      <c r="I598" s="10"/>
      <c r="J598" s="10"/>
      <c r="K598" s="12"/>
      <c r="L598" s="10"/>
      <c r="M598" s="10"/>
      <c r="N598" s="10"/>
      <c r="O598" s="10"/>
      <c r="P598" s="413"/>
      <c r="Q598" s="10"/>
      <c r="R598" s="10"/>
      <c r="S598" s="10"/>
      <c r="T598" s="413"/>
      <c r="U598" s="10"/>
      <c r="V598" s="413"/>
      <c r="W598" s="10"/>
      <c r="X598" s="10"/>
      <c r="Y598" s="10"/>
      <c r="Z598" s="12"/>
      <c r="AA598" s="10"/>
      <c r="AB598" s="10"/>
      <c r="AC598" s="10"/>
      <c r="AD598" s="12"/>
      <c r="AE598" s="12"/>
      <c r="AF598" s="12"/>
      <c r="AG598" s="12"/>
      <c r="AH598" s="12"/>
      <c r="AI598" s="12"/>
      <c r="AJ598" s="12"/>
      <c r="AK598" s="12"/>
      <c r="AL598" s="12"/>
      <c r="AM598" s="12"/>
      <c r="AN598" s="12"/>
      <c r="AO598" s="12"/>
    </row>
    <row r="599" spans="1:41" ht="12.85" customHeight="1">
      <c r="A599" s="412"/>
      <c r="B599" s="12"/>
      <c r="C599" s="10"/>
      <c r="D599" s="10"/>
      <c r="E599" s="10"/>
      <c r="F599" s="10"/>
      <c r="G599" s="10"/>
      <c r="H599" s="413"/>
      <c r="I599" s="10"/>
      <c r="J599" s="10"/>
      <c r="K599" s="12"/>
      <c r="L599" s="10"/>
      <c r="M599" s="10"/>
      <c r="N599" s="10"/>
      <c r="O599" s="10"/>
      <c r="P599" s="413"/>
      <c r="Q599" s="10"/>
      <c r="R599" s="10"/>
      <c r="S599" s="10"/>
      <c r="T599" s="413"/>
      <c r="U599" s="10"/>
      <c r="V599" s="413"/>
      <c r="W599" s="10"/>
      <c r="X599" s="10"/>
      <c r="Y599" s="10"/>
      <c r="Z599" s="12"/>
      <c r="AA599" s="10"/>
      <c r="AB599" s="10"/>
      <c r="AC599" s="10"/>
      <c r="AD599" s="12"/>
      <c r="AE599" s="12"/>
      <c r="AF599" s="12"/>
      <c r="AG599" s="12"/>
      <c r="AH599" s="12"/>
      <c r="AI599" s="12"/>
      <c r="AJ599" s="12"/>
      <c r="AK599" s="12"/>
      <c r="AL599" s="12"/>
      <c r="AM599" s="12"/>
      <c r="AN599" s="12"/>
      <c r="AO599" s="12"/>
    </row>
    <row r="600" spans="1:41" ht="12.85" customHeight="1">
      <c r="A600" s="412"/>
      <c r="B600" s="12"/>
      <c r="C600" s="10"/>
      <c r="D600" s="10"/>
      <c r="E600" s="10"/>
      <c r="F600" s="10"/>
      <c r="G600" s="10"/>
      <c r="H600" s="413"/>
      <c r="I600" s="10"/>
      <c r="J600" s="10"/>
      <c r="K600" s="12"/>
      <c r="L600" s="10"/>
      <c r="M600" s="10"/>
      <c r="N600" s="10"/>
      <c r="O600" s="10"/>
      <c r="P600" s="413"/>
      <c r="Q600" s="10"/>
      <c r="R600" s="10"/>
      <c r="S600" s="10"/>
      <c r="T600" s="413"/>
      <c r="U600" s="10"/>
      <c r="V600" s="413"/>
      <c r="W600" s="10"/>
      <c r="X600" s="10"/>
      <c r="Y600" s="10"/>
      <c r="Z600" s="12"/>
      <c r="AA600" s="10"/>
      <c r="AB600" s="10"/>
      <c r="AC600" s="10"/>
      <c r="AD600" s="12"/>
      <c r="AE600" s="12"/>
      <c r="AF600" s="12"/>
      <c r="AG600" s="12"/>
      <c r="AH600" s="12"/>
      <c r="AI600" s="12"/>
      <c r="AJ600" s="12"/>
      <c r="AK600" s="12"/>
      <c r="AL600" s="12"/>
      <c r="AM600" s="12"/>
      <c r="AN600" s="12"/>
      <c r="AO600" s="12"/>
    </row>
    <row r="601" spans="1:41" ht="12.85" customHeight="1">
      <c r="A601" s="412"/>
      <c r="B601" s="12"/>
      <c r="C601" s="10"/>
      <c r="D601" s="10"/>
      <c r="E601" s="10"/>
      <c r="F601" s="10"/>
      <c r="G601" s="10"/>
      <c r="H601" s="413"/>
      <c r="I601" s="10"/>
      <c r="J601" s="10"/>
      <c r="K601" s="12"/>
      <c r="L601" s="10"/>
      <c r="M601" s="10"/>
      <c r="N601" s="10"/>
      <c r="O601" s="10"/>
      <c r="P601" s="413"/>
      <c r="Q601" s="10"/>
      <c r="R601" s="10"/>
      <c r="S601" s="10"/>
      <c r="T601" s="413"/>
      <c r="U601" s="10"/>
      <c r="V601" s="413"/>
      <c r="W601" s="10"/>
      <c r="X601" s="10"/>
      <c r="Y601" s="10"/>
      <c r="Z601" s="12"/>
      <c r="AA601" s="10"/>
      <c r="AB601" s="10"/>
      <c r="AC601" s="10"/>
      <c r="AD601" s="12"/>
      <c r="AE601" s="12"/>
      <c r="AF601" s="12"/>
      <c r="AG601" s="12"/>
      <c r="AH601" s="12"/>
      <c r="AI601" s="12"/>
      <c r="AJ601" s="12"/>
      <c r="AK601" s="12"/>
      <c r="AL601" s="12"/>
      <c r="AM601" s="12"/>
      <c r="AN601" s="12"/>
      <c r="AO601" s="12"/>
    </row>
    <row r="602" spans="1:41" ht="12.85" customHeight="1">
      <c r="A602" s="412"/>
      <c r="B602" s="12"/>
      <c r="C602" s="10"/>
      <c r="D602" s="10"/>
      <c r="E602" s="10"/>
      <c r="F602" s="10"/>
      <c r="G602" s="10"/>
      <c r="H602" s="413"/>
      <c r="I602" s="10"/>
      <c r="J602" s="10"/>
      <c r="K602" s="12"/>
      <c r="L602" s="10"/>
      <c r="M602" s="10"/>
      <c r="N602" s="10"/>
      <c r="O602" s="10"/>
      <c r="P602" s="413"/>
      <c r="Q602" s="10"/>
      <c r="R602" s="10"/>
      <c r="S602" s="10"/>
      <c r="T602" s="413"/>
      <c r="U602" s="10"/>
      <c r="V602" s="413"/>
      <c r="W602" s="10"/>
      <c r="X602" s="10"/>
      <c r="Y602" s="10"/>
      <c r="Z602" s="12"/>
      <c r="AA602" s="10"/>
      <c r="AB602" s="10"/>
      <c r="AC602" s="10"/>
      <c r="AD602" s="12"/>
      <c r="AE602" s="12"/>
      <c r="AF602" s="12"/>
      <c r="AG602" s="12"/>
      <c r="AH602" s="12"/>
      <c r="AI602" s="12"/>
      <c r="AJ602" s="12"/>
      <c r="AK602" s="12"/>
      <c r="AL602" s="12"/>
      <c r="AM602" s="12"/>
      <c r="AN602" s="12"/>
      <c r="AO602" s="12"/>
    </row>
    <row r="603" spans="1:41" ht="12.85" customHeight="1">
      <c r="A603" s="412"/>
      <c r="B603" s="12"/>
      <c r="C603" s="10"/>
      <c r="D603" s="10"/>
      <c r="E603" s="10"/>
      <c r="F603" s="10"/>
      <c r="G603" s="10"/>
      <c r="H603" s="413"/>
      <c r="I603" s="10"/>
      <c r="J603" s="10"/>
      <c r="K603" s="12"/>
      <c r="L603" s="10"/>
      <c r="M603" s="10"/>
      <c r="N603" s="10"/>
      <c r="O603" s="10"/>
      <c r="P603" s="413"/>
      <c r="Q603" s="10"/>
      <c r="R603" s="10"/>
      <c r="S603" s="10"/>
      <c r="T603" s="413"/>
      <c r="U603" s="10"/>
      <c r="V603" s="413"/>
      <c r="W603" s="10"/>
      <c r="X603" s="10"/>
      <c r="Y603" s="10"/>
      <c r="Z603" s="12"/>
      <c r="AA603" s="10"/>
      <c r="AB603" s="10"/>
      <c r="AC603" s="10"/>
      <c r="AD603" s="12"/>
      <c r="AE603" s="12"/>
      <c r="AF603" s="12"/>
      <c r="AG603" s="12"/>
      <c r="AH603" s="12"/>
      <c r="AI603" s="12"/>
      <c r="AJ603" s="12"/>
      <c r="AK603" s="12"/>
      <c r="AL603" s="12"/>
      <c r="AM603" s="12"/>
      <c r="AN603" s="12"/>
      <c r="AO603" s="12"/>
    </row>
    <row r="604" spans="1:41" ht="12.85" customHeight="1">
      <c r="A604" s="412"/>
      <c r="B604" s="12"/>
      <c r="C604" s="10"/>
      <c r="D604" s="10"/>
      <c r="E604" s="10"/>
      <c r="F604" s="10"/>
      <c r="G604" s="10"/>
      <c r="H604" s="413"/>
      <c r="I604" s="10"/>
      <c r="J604" s="10"/>
      <c r="K604" s="12"/>
      <c r="L604" s="10"/>
      <c r="M604" s="10"/>
      <c r="N604" s="10"/>
      <c r="O604" s="10"/>
      <c r="P604" s="413"/>
      <c r="Q604" s="10"/>
      <c r="R604" s="10"/>
      <c r="S604" s="10"/>
      <c r="T604" s="413"/>
      <c r="U604" s="10"/>
      <c r="V604" s="413"/>
      <c r="W604" s="10"/>
      <c r="X604" s="10"/>
      <c r="Y604" s="10"/>
      <c r="Z604" s="12"/>
      <c r="AA604" s="10"/>
      <c r="AB604" s="10"/>
      <c r="AC604" s="10"/>
      <c r="AD604" s="12"/>
      <c r="AE604" s="12"/>
      <c r="AF604" s="12"/>
      <c r="AG604" s="12"/>
      <c r="AH604" s="12"/>
      <c r="AI604" s="12"/>
      <c r="AJ604" s="12"/>
      <c r="AK604" s="12"/>
      <c r="AL604" s="12"/>
      <c r="AM604" s="12"/>
      <c r="AN604" s="12"/>
      <c r="AO604" s="12"/>
    </row>
    <row r="605" spans="1:41" ht="12.85" customHeight="1">
      <c r="A605" s="412"/>
      <c r="B605" s="12"/>
      <c r="C605" s="10"/>
      <c r="D605" s="10"/>
      <c r="E605" s="10"/>
      <c r="F605" s="10"/>
      <c r="G605" s="10"/>
      <c r="H605" s="413"/>
      <c r="I605" s="10"/>
      <c r="J605" s="10"/>
      <c r="K605" s="12"/>
      <c r="L605" s="10"/>
      <c r="M605" s="10"/>
      <c r="N605" s="10"/>
      <c r="O605" s="10"/>
      <c r="P605" s="413"/>
      <c r="Q605" s="10"/>
      <c r="R605" s="10"/>
      <c r="S605" s="10"/>
      <c r="T605" s="413"/>
      <c r="U605" s="10"/>
      <c r="V605" s="413"/>
      <c r="W605" s="10"/>
      <c r="X605" s="10"/>
      <c r="Y605" s="10"/>
      <c r="Z605" s="12"/>
      <c r="AA605" s="10"/>
      <c r="AB605" s="10"/>
      <c r="AC605" s="10"/>
      <c r="AD605" s="12"/>
      <c r="AE605" s="12"/>
      <c r="AF605" s="12"/>
      <c r="AG605" s="12"/>
      <c r="AH605" s="12"/>
      <c r="AI605" s="12"/>
      <c r="AJ605" s="12"/>
      <c r="AK605" s="12"/>
      <c r="AL605" s="12"/>
      <c r="AM605" s="12"/>
      <c r="AN605" s="12"/>
      <c r="AO605" s="12"/>
    </row>
    <row r="606" spans="1:41" ht="12.85" customHeight="1">
      <c r="A606" s="412"/>
      <c r="B606" s="12"/>
      <c r="C606" s="10"/>
      <c r="D606" s="10"/>
      <c r="E606" s="10"/>
      <c r="F606" s="10"/>
      <c r="G606" s="10"/>
      <c r="H606" s="413"/>
      <c r="I606" s="10"/>
      <c r="J606" s="10"/>
      <c r="K606" s="12"/>
      <c r="L606" s="10"/>
      <c r="M606" s="10"/>
      <c r="N606" s="10"/>
      <c r="O606" s="10"/>
      <c r="P606" s="413"/>
      <c r="Q606" s="10"/>
      <c r="R606" s="10"/>
      <c r="S606" s="10"/>
      <c r="T606" s="413"/>
      <c r="U606" s="10"/>
      <c r="V606" s="413"/>
      <c r="W606" s="10"/>
      <c r="X606" s="10"/>
      <c r="Y606" s="10"/>
      <c r="Z606" s="12"/>
      <c r="AA606" s="10"/>
      <c r="AB606" s="10"/>
      <c r="AC606" s="10"/>
      <c r="AD606" s="12"/>
      <c r="AE606" s="12"/>
      <c r="AF606" s="12"/>
      <c r="AG606" s="12"/>
      <c r="AH606" s="12"/>
      <c r="AI606" s="12"/>
      <c r="AJ606" s="12"/>
      <c r="AK606" s="12"/>
      <c r="AL606" s="12"/>
      <c r="AM606" s="12"/>
      <c r="AN606" s="12"/>
      <c r="AO606" s="12"/>
    </row>
    <row r="607" spans="1:41" ht="12.85" customHeight="1">
      <c r="A607" s="412"/>
      <c r="B607" s="12"/>
      <c r="C607" s="10"/>
      <c r="D607" s="10"/>
      <c r="E607" s="10"/>
      <c r="F607" s="10"/>
      <c r="G607" s="10"/>
      <c r="H607" s="413"/>
      <c r="I607" s="10"/>
      <c r="J607" s="10"/>
      <c r="K607" s="12"/>
      <c r="L607" s="10"/>
      <c r="M607" s="10"/>
      <c r="N607" s="10"/>
      <c r="O607" s="10"/>
      <c r="P607" s="413"/>
      <c r="Q607" s="10"/>
      <c r="R607" s="10"/>
      <c r="S607" s="10"/>
      <c r="T607" s="413"/>
      <c r="U607" s="10"/>
      <c r="V607" s="413"/>
      <c r="W607" s="10"/>
      <c r="X607" s="10"/>
      <c r="Y607" s="10"/>
      <c r="Z607" s="12"/>
      <c r="AA607" s="10"/>
      <c r="AB607" s="10"/>
      <c r="AC607" s="10"/>
      <c r="AD607" s="12"/>
      <c r="AE607" s="12"/>
      <c r="AF607" s="12"/>
      <c r="AG607" s="12"/>
      <c r="AH607" s="12"/>
      <c r="AI607" s="12"/>
      <c r="AJ607" s="12"/>
      <c r="AK607" s="12"/>
      <c r="AL607" s="12"/>
      <c r="AM607" s="12"/>
      <c r="AN607" s="12"/>
      <c r="AO607" s="12"/>
    </row>
    <row r="608" spans="1:41" ht="12.85" customHeight="1">
      <c r="A608" s="412"/>
      <c r="B608" s="12"/>
      <c r="C608" s="10"/>
      <c r="D608" s="10"/>
      <c r="E608" s="10"/>
      <c r="F608" s="10"/>
      <c r="G608" s="10"/>
      <c r="H608" s="413"/>
      <c r="I608" s="10"/>
      <c r="J608" s="10"/>
      <c r="K608" s="12"/>
      <c r="L608" s="10"/>
      <c r="M608" s="10"/>
      <c r="N608" s="10"/>
      <c r="O608" s="10"/>
      <c r="P608" s="413"/>
      <c r="Q608" s="10"/>
      <c r="R608" s="10"/>
      <c r="S608" s="10"/>
      <c r="T608" s="413"/>
      <c r="U608" s="10"/>
      <c r="V608" s="413"/>
      <c r="W608" s="10"/>
      <c r="X608" s="10"/>
      <c r="Y608" s="10"/>
      <c r="Z608" s="12"/>
      <c r="AA608" s="10"/>
      <c r="AB608" s="10"/>
      <c r="AC608" s="10"/>
      <c r="AD608" s="12"/>
      <c r="AE608" s="12"/>
      <c r="AF608" s="12"/>
      <c r="AG608" s="12"/>
      <c r="AH608" s="12"/>
      <c r="AI608" s="12"/>
      <c r="AJ608" s="12"/>
      <c r="AK608" s="12"/>
      <c r="AL608" s="12"/>
      <c r="AM608" s="12"/>
      <c r="AN608" s="12"/>
      <c r="AO608" s="12"/>
    </row>
    <row r="609" spans="1:41" ht="12.85" customHeight="1">
      <c r="A609" s="412"/>
      <c r="B609" s="12"/>
      <c r="C609" s="10"/>
      <c r="D609" s="10"/>
      <c r="E609" s="10"/>
      <c r="F609" s="10"/>
      <c r="G609" s="10"/>
      <c r="H609" s="413"/>
      <c r="I609" s="10"/>
      <c r="J609" s="10"/>
      <c r="K609" s="12"/>
      <c r="L609" s="10"/>
      <c r="M609" s="10"/>
      <c r="N609" s="10"/>
      <c r="O609" s="10"/>
      <c r="P609" s="413"/>
      <c r="Q609" s="10"/>
      <c r="R609" s="10"/>
      <c r="S609" s="10"/>
      <c r="T609" s="413"/>
      <c r="U609" s="10"/>
      <c r="V609" s="413"/>
      <c r="W609" s="10"/>
      <c r="X609" s="10"/>
      <c r="Y609" s="10"/>
      <c r="Z609" s="12"/>
      <c r="AA609" s="10"/>
      <c r="AB609" s="10"/>
      <c r="AC609" s="10"/>
      <c r="AD609" s="12"/>
      <c r="AE609" s="12"/>
      <c r="AF609" s="12"/>
      <c r="AG609" s="12"/>
      <c r="AH609" s="12"/>
      <c r="AI609" s="12"/>
      <c r="AJ609" s="12"/>
      <c r="AK609" s="12"/>
      <c r="AL609" s="12"/>
      <c r="AM609" s="12"/>
      <c r="AN609" s="12"/>
      <c r="AO609" s="12"/>
    </row>
    <row r="610" spans="1:41" ht="12.85" customHeight="1">
      <c r="A610" s="412"/>
      <c r="B610" s="12"/>
      <c r="C610" s="10"/>
      <c r="D610" s="10"/>
      <c r="E610" s="10"/>
      <c r="F610" s="10"/>
      <c r="G610" s="10"/>
      <c r="H610" s="413"/>
      <c r="I610" s="10"/>
      <c r="J610" s="10"/>
      <c r="K610" s="12"/>
      <c r="L610" s="10"/>
      <c r="M610" s="10"/>
      <c r="N610" s="10"/>
      <c r="O610" s="10"/>
      <c r="P610" s="413"/>
      <c r="Q610" s="10"/>
      <c r="R610" s="10"/>
      <c r="S610" s="10"/>
      <c r="T610" s="413"/>
      <c r="U610" s="10"/>
      <c r="V610" s="413"/>
      <c r="W610" s="10"/>
      <c r="X610" s="10"/>
      <c r="Y610" s="10"/>
      <c r="Z610" s="12"/>
      <c r="AA610" s="10"/>
      <c r="AB610" s="10"/>
      <c r="AC610" s="10"/>
      <c r="AD610" s="12"/>
      <c r="AE610" s="12"/>
      <c r="AF610" s="12"/>
      <c r="AG610" s="12"/>
      <c r="AH610" s="12"/>
      <c r="AI610" s="12"/>
      <c r="AJ610" s="12"/>
      <c r="AK610" s="12"/>
      <c r="AL610" s="12"/>
      <c r="AM610" s="12"/>
      <c r="AN610" s="12"/>
      <c r="AO610" s="12"/>
    </row>
    <row r="611" spans="1:41" ht="12.85" customHeight="1">
      <c r="A611" s="412"/>
      <c r="B611" s="12"/>
      <c r="C611" s="10"/>
      <c r="D611" s="10"/>
      <c r="E611" s="10"/>
      <c r="F611" s="10"/>
      <c r="G611" s="10"/>
      <c r="H611" s="413"/>
      <c r="I611" s="10"/>
      <c r="J611" s="10"/>
      <c r="K611" s="12"/>
      <c r="L611" s="10"/>
      <c r="M611" s="10"/>
      <c r="N611" s="10"/>
      <c r="O611" s="10"/>
      <c r="P611" s="413"/>
      <c r="Q611" s="10"/>
      <c r="R611" s="10"/>
      <c r="S611" s="10"/>
      <c r="T611" s="413"/>
      <c r="U611" s="10"/>
      <c r="V611" s="413"/>
      <c r="W611" s="10"/>
      <c r="X611" s="10"/>
      <c r="Y611" s="10"/>
      <c r="Z611" s="12"/>
      <c r="AA611" s="10"/>
      <c r="AB611" s="10"/>
      <c r="AC611" s="10"/>
      <c r="AD611" s="12"/>
      <c r="AE611" s="12"/>
      <c r="AF611" s="12"/>
      <c r="AG611" s="12"/>
      <c r="AH611" s="12"/>
      <c r="AI611" s="12"/>
      <c r="AJ611" s="12"/>
      <c r="AK611" s="12"/>
      <c r="AL611" s="12"/>
      <c r="AM611" s="12"/>
      <c r="AN611" s="12"/>
      <c r="AO611" s="12"/>
    </row>
    <row r="612" spans="1:41" ht="12.85" customHeight="1">
      <c r="A612" s="412"/>
      <c r="B612" s="12"/>
      <c r="C612" s="10"/>
      <c r="D612" s="10"/>
      <c r="E612" s="10"/>
      <c r="F612" s="10"/>
      <c r="G612" s="10"/>
      <c r="H612" s="413"/>
      <c r="I612" s="10"/>
      <c r="J612" s="10"/>
      <c r="K612" s="12"/>
      <c r="L612" s="10"/>
      <c r="M612" s="10"/>
      <c r="N612" s="10"/>
      <c r="O612" s="10"/>
      <c r="P612" s="413"/>
      <c r="Q612" s="10"/>
      <c r="R612" s="10"/>
      <c r="S612" s="10"/>
      <c r="T612" s="413"/>
      <c r="U612" s="10"/>
      <c r="V612" s="413"/>
      <c r="W612" s="10"/>
      <c r="X612" s="10"/>
      <c r="Y612" s="10"/>
      <c r="Z612" s="12"/>
      <c r="AA612" s="10"/>
      <c r="AB612" s="10"/>
      <c r="AC612" s="10"/>
      <c r="AD612" s="12"/>
      <c r="AE612" s="12"/>
      <c r="AF612" s="12"/>
      <c r="AG612" s="12"/>
      <c r="AH612" s="12"/>
      <c r="AI612" s="12"/>
      <c r="AJ612" s="12"/>
      <c r="AK612" s="12"/>
      <c r="AL612" s="12"/>
      <c r="AM612" s="12"/>
      <c r="AN612" s="12"/>
      <c r="AO612" s="12"/>
    </row>
    <row r="613" spans="1:41" ht="12.85" customHeight="1">
      <c r="A613" s="412"/>
      <c r="B613" s="12"/>
      <c r="C613" s="10"/>
      <c r="D613" s="10"/>
      <c r="E613" s="10"/>
      <c r="F613" s="10"/>
      <c r="G613" s="10"/>
      <c r="H613" s="413"/>
      <c r="I613" s="10"/>
      <c r="J613" s="10"/>
      <c r="K613" s="12"/>
      <c r="L613" s="10"/>
      <c r="M613" s="10"/>
      <c r="N613" s="10"/>
      <c r="O613" s="10"/>
      <c r="P613" s="413"/>
      <c r="Q613" s="10"/>
      <c r="R613" s="10"/>
      <c r="S613" s="10"/>
      <c r="T613" s="413"/>
      <c r="U613" s="10"/>
      <c r="V613" s="413"/>
      <c r="W613" s="10"/>
      <c r="X613" s="10"/>
      <c r="Y613" s="10"/>
      <c r="Z613" s="12"/>
      <c r="AA613" s="10"/>
      <c r="AB613" s="10"/>
      <c r="AC613" s="10"/>
      <c r="AD613" s="12"/>
      <c r="AE613" s="12"/>
      <c r="AF613" s="12"/>
      <c r="AG613" s="12"/>
      <c r="AH613" s="12"/>
      <c r="AI613" s="12"/>
      <c r="AJ613" s="12"/>
      <c r="AK613" s="12"/>
      <c r="AL613" s="12"/>
      <c r="AM613" s="12"/>
      <c r="AN613" s="12"/>
      <c r="AO613" s="12"/>
    </row>
    <row r="614" spans="1:41" ht="12.85" customHeight="1">
      <c r="A614" s="412"/>
      <c r="B614" s="12"/>
      <c r="C614" s="10"/>
      <c r="D614" s="10"/>
      <c r="E614" s="10"/>
      <c r="F614" s="10"/>
      <c r="G614" s="10"/>
      <c r="H614" s="413"/>
      <c r="I614" s="10"/>
      <c r="J614" s="10"/>
      <c r="K614" s="12"/>
      <c r="L614" s="10"/>
      <c r="M614" s="10"/>
      <c r="N614" s="10"/>
      <c r="O614" s="10"/>
      <c r="P614" s="413"/>
      <c r="Q614" s="10"/>
      <c r="R614" s="10"/>
      <c r="S614" s="10"/>
      <c r="T614" s="413"/>
      <c r="U614" s="10"/>
      <c r="V614" s="413"/>
      <c r="W614" s="10"/>
      <c r="X614" s="10"/>
      <c r="Y614" s="10"/>
      <c r="Z614" s="12"/>
      <c r="AA614" s="10"/>
      <c r="AB614" s="10"/>
      <c r="AC614" s="10"/>
      <c r="AD614" s="12"/>
      <c r="AE614" s="12"/>
      <c r="AF614" s="12"/>
      <c r="AG614" s="12"/>
      <c r="AH614" s="12"/>
      <c r="AI614" s="12"/>
      <c r="AJ614" s="12"/>
      <c r="AK614" s="12"/>
      <c r="AL614" s="12"/>
      <c r="AM614" s="12"/>
      <c r="AN614" s="12"/>
      <c r="AO614" s="12"/>
    </row>
    <row r="615" spans="1:41" ht="12.85" customHeight="1">
      <c r="A615" s="412"/>
      <c r="B615" s="12"/>
      <c r="C615" s="10"/>
      <c r="D615" s="10"/>
      <c r="E615" s="10"/>
      <c r="F615" s="10"/>
      <c r="G615" s="10"/>
      <c r="H615" s="413"/>
      <c r="I615" s="10"/>
      <c r="J615" s="10"/>
      <c r="K615" s="12"/>
      <c r="L615" s="10"/>
      <c r="M615" s="10"/>
      <c r="N615" s="10"/>
      <c r="O615" s="10"/>
      <c r="P615" s="413"/>
      <c r="Q615" s="10"/>
      <c r="R615" s="10"/>
      <c r="S615" s="10"/>
      <c r="T615" s="413"/>
      <c r="U615" s="10"/>
      <c r="V615" s="413"/>
      <c r="W615" s="10"/>
      <c r="X615" s="10"/>
      <c r="Y615" s="10"/>
      <c r="Z615" s="12"/>
      <c r="AA615" s="10"/>
      <c r="AB615" s="10"/>
      <c r="AC615" s="10"/>
      <c r="AD615" s="12"/>
      <c r="AE615" s="12"/>
      <c r="AF615" s="12"/>
      <c r="AG615" s="12"/>
      <c r="AH615" s="12"/>
      <c r="AI615" s="12"/>
      <c r="AJ615" s="12"/>
      <c r="AK615" s="12"/>
      <c r="AL615" s="12"/>
      <c r="AM615" s="12"/>
      <c r="AN615" s="12"/>
      <c r="AO615" s="12"/>
    </row>
    <row r="616" spans="1:41" ht="12.85" customHeight="1">
      <c r="A616" s="412"/>
      <c r="B616" s="12"/>
      <c r="C616" s="10"/>
      <c r="D616" s="10"/>
      <c r="E616" s="10"/>
      <c r="F616" s="10"/>
      <c r="G616" s="10"/>
      <c r="H616" s="413"/>
      <c r="I616" s="10"/>
      <c r="J616" s="10"/>
      <c r="K616" s="12"/>
      <c r="L616" s="10"/>
      <c r="M616" s="10"/>
      <c r="N616" s="10"/>
      <c r="O616" s="10"/>
      <c r="P616" s="413"/>
      <c r="Q616" s="10"/>
      <c r="R616" s="10"/>
      <c r="S616" s="10"/>
      <c r="T616" s="413"/>
      <c r="U616" s="10"/>
      <c r="V616" s="413"/>
      <c r="W616" s="10"/>
      <c r="X616" s="10"/>
      <c r="Y616" s="10"/>
      <c r="Z616" s="12"/>
      <c r="AA616" s="10"/>
      <c r="AB616" s="10"/>
      <c r="AC616" s="10"/>
      <c r="AD616" s="12"/>
      <c r="AE616" s="12"/>
      <c r="AF616" s="12"/>
      <c r="AG616" s="12"/>
      <c r="AH616" s="12"/>
      <c r="AI616" s="12"/>
      <c r="AJ616" s="12"/>
      <c r="AK616" s="12"/>
      <c r="AL616" s="12"/>
      <c r="AM616" s="12"/>
      <c r="AN616" s="12"/>
      <c r="AO616" s="12"/>
    </row>
    <row r="617" spans="1:41" ht="12.85" customHeight="1">
      <c r="A617" s="412"/>
      <c r="B617" s="12"/>
      <c r="C617" s="10"/>
      <c r="D617" s="10"/>
      <c r="E617" s="10"/>
      <c r="F617" s="10"/>
      <c r="G617" s="10"/>
      <c r="H617" s="413"/>
      <c r="I617" s="10"/>
      <c r="J617" s="10"/>
      <c r="K617" s="12"/>
      <c r="L617" s="10"/>
      <c r="M617" s="10"/>
      <c r="N617" s="10"/>
      <c r="O617" s="10"/>
      <c r="P617" s="413"/>
      <c r="Q617" s="10"/>
      <c r="R617" s="10"/>
      <c r="S617" s="10"/>
      <c r="T617" s="413"/>
      <c r="U617" s="10"/>
      <c r="V617" s="413"/>
      <c r="W617" s="10"/>
      <c r="X617" s="10"/>
      <c r="Y617" s="10"/>
      <c r="Z617" s="12"/>
      <c r="AA617" s="10"/>
      <c r="AB617" s="10"/>
      <c r="AC617" s="10"/>
      <c r="AD617" s="12"/>
      <c r="AE617" s="12"/>
      <c r="AF617" s="12"/>
      <c r="AG617" s="12"/>
      <c r="AH617" s="12"/>
      <c r="AI617" s="12"/>
      <c r="AJ617" s="12"/>
      <c r="AK617" s="12"/>
      <c r="AL617" s="12"/>
      <c r="AM617" s="12"/>
      <c r="AN617" s="12"/>
      <c r="AO617" s="12"/>
    </row>
    <row r="618" spans="1:41" ht="12.85" customHeight="1">
      <c r="A618" s="412"/>
      <c r="B618" s="12"/>
      <c r="C618" s="10"/>
      <c r="D618" s="10"/>
      <c r="E618" s="10"/>
      <c r="F618" s="10"/>
      <c r="G618" s="10"/>
      <c r="H618" s="413"/>
      <c r="I618" s="10"/>
      <c r="J618" s="10"/>
      <c r="K618" s="12"/>
      <c r="L618" s="10"/>
      <c r="M618" s="10"/>
      <c r="N618" s="10"/>
      <c r="O618" s="10"/>
      <c r="P618" s="413"/>
      <c r="Q618" s="10"/>
      <c r="R618" s="10"/>
      <c r="S618" s="10"/>
      <c r="T618" s="413"/>
      <c r="U618" s="10"/>
      <c r="V618" s="413"/>
      <c r="W618" s="10"/>
      <c r="X618" s="10"/>
      <c r="Y618" s="10"/>
      <c r="Z618" s="12"/>
      <c r="AA618" s="10"/>
      <c r="AB618" s="10"/>
      <c r="AC618" s="10"/>
      <c r="AD618" s="12"/>
      <c r="AE618" s="12"/>
      <c r="AF618" s="12"/>
      <c r="AG618" s="12"/>
      <c r="AH618" s="12"/>
      <c r="AI618" s="12"/>
      <c r="AJ618" s="12"/>
      <c r="AK618" s="12"/>
      <c r="AL618" s="12"/>
      <c r="AM618" s="12"/>
      <c r="AN618" s="12"/>
      <c r="AO618" s="12"/>
    </row>
    <row r="619" spans="1:41" ht="12.85" customHeight="1">
      <c r="A619" s="412"/>
      <c r="B619" s="12"/>
      <c r="C619" s="10"/>
      <c r="D619" s="10"/>
      <c r="E619" s="10"/>
      <c r="F619" s="10"/>
      <c r="G619" s="10"/>
      <c r="H619" s="413"/>
      <c r="I619" s="10"/>
      <c r="J619" s="10"/>
      <c r="K619" s="12"/>
      <c r="L619" s="10"/>
      <c r="M619" s="10"/>
      <c r="N619" s="10"/>
      <c r="O619" s="10"/>
      <c r="P619" s="413"/>
      <c r="Q619" s="10"/>
      <c r="R619" s="10"/>
      <c r="S619" s="10"/>
      <c r="T619" s="413"/>
      <c r="U619" s="10"/>
      <c r="V619" s="413"/>
      <c r="W619" s="10"/>
      <c r="X619" s="10"/>
      <c r="Y619" s="10"/>
      <c r="Z619" s="12"/>
      <c r="AA619" s="10"/>
      <c r="AB619" s="10"/>
      <c r="AC619" s="10"/>
      <c r="AD619" s="12"/>
      <c r="AE619" s="12"/>
      <c r="AF619" s="12"/>
      <c r="AG619" s="12"/>
      <c r="AH619" s="12"/>
      <c r="AI619" s="12"/>
      <c r="AJ619" s="12"/>
      <c r="AK619" s="12"/>
      <c r="AL619" s="12"/>
      <c r="AM619" s="12"/>
      <c r="AN619" s="12"/>
      <c r="AO619" s="12"/>
    </row>
    <row r="620" spans="1:41" ht="12.85" customHeight="1">
      <c r="A620" s="412"/>
      <c r="B620" s="12"/>
      <c r="C620" s="10"/>
      <c r="D620" s="10"/>
      <c r="E620" s="10"/>
      <c r="F620" s="10"/>
      <c r="G620" s="10"/>
      <c r="H620" s="413"/>
      <c r="I620" s="10"/>
      <c r="J620" s="10"/>
      <c r="K620" s="12"/>
      <c r="L620" s="10"/>
      <c r="M620" s="10"/>
      <c r="N620" s="10"/>
      <c r="O620" s="10"/>
      <c r="P620" s="413"/>
      <c r="Q620" s="10"/>
      <c r="R620" s="10"/>
      <c r="S620" s="10"/>
      <c r="T620" s="413"/>
      <c r="U620" s="10"/>
      <c r="V620" s="413"/>
      <c r="W620" s="10"/>
      <c r="X620" s="10"/>
      <c r="Y620" s="10"/>
      <c r="Z620" s="12"/>
      <c r="AA620" s="10"/>
      <c r="AB620" s="10"/>
      <c r="AC620" s="10"/>
      <c r="AD620" s="12"/>
      <c r="AE620" s="12"/>
      <c r="AF620" s="12"/>
      <c r="AG620" s="12"/>
      <c r="AH620" s="12"/>
      <c r="AI620" s="12"/>
      <c r="AJ620" s="12"/>
      <c r="AK620" s="12"/>
      <c r="AL620" s="12"/>
      <c r="AM620" s="12"/>
      <c r="AN620" s="12"/>
      <c r="AO620" s="12"/>
    </row>
    <row r="621" spans="1:41" ht="12.85" customHeight="1">
      <c r="A621" s="412"/>
      <c r="B621" s="12"/>
      <c r="C621" s="10"/>
      <c r="D621" s="10"/>
      <c r="E621" s="10"/>
      <c r="F621" s="10"/>
      <c r="G621" s="10"/>
      <c r="H621" s="413"/>
      <c r="I621" s="10"/>
      <c r="J621" s="10"/>
      <c r="K621" s="12"/>
      <c r="L621" s="10"/>
      <c r="M621" s="10"/>
      <c r="N621" s="10"/>
      <c r="O621" s="10"/>
      <c r="P621" s="413"/>
      <c r="Q621" s="10"/>
      <c r="R621" s="10"/>
      <c r="S621" s="10"/>
      <c r="T621" s="413"/>
      <c r="U621" s="10"/>
      <c r="V621" s="413"/>
      <c r="W621" s="10"/>
      <c r="X621" s="10"/>
      <c r="Y621" s="10"/>
      <c r="Z621" s="12"/>
      <c r="AA621" s="10"/>
      <c r="AB621" s="10"/>
      <c r="AC621" s="10"/>
      <c r="AD621" s="12"/>
      <c r="AE621" s="12"/>
      <c r="AF621" s="12"/>
      <c r="AG621" s="12"/>
      <c r="AH621" s="12"/>
      <c r="AI621" s="12"/>
      <c r="AJ621" s="12"/>
      <c r="AK621" s="12"/>
      <c r="AL621" s="12"/>
      <c r="AM621" s="12"/>
      <c r="AN621" s="12"/>
      <c r="AO621" s="12"/>
    </row>
    <row r="622" spans="1:41" ht="12.85" customHeight="1">
      <c r="A622" s="412"/>
      <c r="B622" s="12"/>
      <c r="C622" s="10"/>
      <c r="D622" s="10"/>
      <c r="E622" s="10"/>
      <c r="F622" s="10"/>
      <c r="G622" s="10"/>
      <c r="H622" s="413"/>
      <c r="I622" s="10"/>
      <c r="J622" s="10"/>
      <c r="K622" s="12"/>
      <c r="L622" s="10"/>
      <c r="M622" s="10"/>
      <c r="N622" s="10"/>
      <c r="O622" s="10"/>
      <c r="P622" s="413"/>
      <c r="Q622" s="10"/>
      <c r="R622" s="10"/>
      <c r="S622" s="10"/>
      <c r="T622" s="413"/>
      <c r="U622" s="10"/>
      <c r="V622" s="413"/>
      <c r="W622" s="10"/>
      <c r="X622" s="10"/>
      <c r="Y622" s="10"/>
      <c r="Z622" s="12"/>
      <c r="AA622" s="10"/>
      <c r="AB622" s="10"/>
      <c r="AC622" s="10"/>
      <c r="AD622" s="12"/>
      <c r="AE622" s="12"/>
      <c r="AF622" s="12"/>
      <c r="AG622" s="12"/>
      <c r="AH622" s="12"/>
      <c r="AI622" s="12"/>
      <c r="AJ622" s="12"/>
      <c r="AK622" s="12"/>
      <c r="AL622" s="12"/>
      <c r="AM622" s="12"/>
      <c r="AN622" s="12"/>
      <c r="AO622" s="12"/>
    </row>
    <row r="623" spans="1:41" ht="12.85" customHeight="1">
      <c r="A623" s="412"/>
      <c r="B623" s="12"/>
      <c r="C623" s="10"/>
      <c r="D623" s="10"/>
      <c r="E623" s="10"/>
      <c r="F623" s="10"/>
      <c r="G623" s="10"/>
      <c r="H623" s="413"/>
      <c r="I623" s="10"/>
      <c r="J623" s="10"/>
      <c r="K623" s="12"/>
      <c r="L623" s="10"/>
      <c r="M623" s="10"/>
      <c r="N623" s="10"/>
      <c r="O623" s="10"/>
      <c r="P623" s="413"/>
      <c r="Q623" s="10"/>
      <c r="R623" s="10"/>
      <c r="S623" s="10"/>
      <c r="T623" s="413"/>
      <c r="U623" s="10"/>
      <c r="V623" s="413"/>
      <c r="W623" s="10"/>
      <c r="X623" s="10"/>
      <c r="Y623" s="10"/>
      <c r="Z623" s="12"/>
      <c r="AA623" s="10"/>
      <c r="AB623" s="10"/>
      <c r="AC623" s="10"/>
      <c r="AD623" s="12"/>
      <c r="AE623" s="12"/>
      <c r="AF623" s="12"/>
      <c r="AG623" s="12"/>
      <c r="AH623" s="12"/>
      <c r="AI623" s="12"/>
      <c r="AJ623" s="12"/>
      <c r="AK623" s="12"/>
      <c r="AL623" s="12"/>
      <c r="AM623" s="12"/>
      <c r="AN623" s="12"/>
      <c r="AO623" s="12"/>
    </row>
    <row r="624" spans="1:41" ht="12.85" customHeight="1">
      <c r="A624" s="412"/>
      <c r="B624" s="12"/>
      <c r="C624" s="10"/>
      <c r="D624" s="10"/>
      <c r="E624" s="10"/>
      <c r="F624" s="10"/>
      <c r="G624" s="10"/>
      <c r="H624" s="413"/>
      <c r="I624" s="10"/>
      <c r="J624" s="10"/>
      <c r="K624" s="12"/>
      <c r="L624" s="10"/>
      <c r="M624" s="10"/>
      <c r="N624" s="10"/>
      <c r="O624" s="10"/>
      <c r="P624" s="413"/>
      <c r="Q624" s="10"/>
      <c r="R624" s="10"/>
      <c r="S624" s="10"/>
      <c r="T624" s="413"/>
      <c r="U624" s="10"/>
      <c r="V624" s="413"/>
      <c r="W624" s="10"/>
      <c r="X624" s="10"/>
      <c r="Y624" s="10"/>
      <c r="Z624" s="12"/>
      <c r="AA624" s="10"/>
      <c r="AB624" s="10"/>
      <c r="AC624" s="10"/>
      <c r="AD624" s="12"/>
      <c r="AE624" s="12"/>
      <c r="AF624" s="12"/>
      <c r="AG624" s="12"/>
      <c r="AH624" s="12"/>
      <c r="AI624" s="12"/>
      <c r="AJ624" s="12"/>
      <c r="AK624" s="12"/>
      <c r="AL624" s="12"/>
      <c r="AM624" s="12"/>
      <c r="AN624" s="12"/>
      <c r="AO624" s="12"/>
    </row>
    <row r="625" spans="1:41" ht="12.85" customHeight="1">
      <c r="A625" s="412"/>
      <c r="B625" s="12"/>
      <c r="C625" s="10"/>
      <c r="D625" s="10"/>
      <c r="E625" s="10"/>
      <c r="F625" s="10"/>
      <c r="G625" s="10"/>
      <c r="H625" s="413"/>
      <c r="I625" s="10"/>
      <c r="J625" s="10"/>
      <c r="K625" s="12"/>
      <c r="L625" s="10"/>
      <c r="M625" s="10"/>
      <c r="N625" s="10"/>
      <c r="O625" s="10"/>
      <c r="P625" s="413"/>
      <c r="Q625" s="10"/>
      <c r="R625" s="10"/>
      <c r="S625" s="10"/>
      <c r="T625" s="413"/>
      <c r="U625" s="10"/>
      <c r="V625" s="413"/>
      <c r="W625" s="10"/>
      <c r="X625" s="10"/>
      <c r="Y625" s="10"/>
      <c r="Z625" s="12"/>
      <c r="AA625" s="10"/>
      <c r="AB625" s="10"/>
      <c r="AC625" s="10"/>
      <c r="AD625" s="12"/>
      <c r="AE625" s="12"/>
      <c r="AF625" s="12"/>
      <c r="AG625" s="12"/>
      <c r="AH625" s="12"/>
      <c r="AI625" s="12"/>
      <c r="AJ625" s="12"/>
      <c r="AK625" s="12"/>
      <c r="AL625" s="12"/>
      <c r="AM625" s="12"/>
      <c r="AN625" s="12"/>
      <c r="AO625" s="12"/>
    </row>
    <row r="626" spans="1:41" ht="12.85" customHeight="1">
      <c r="A626" s="412"/>
      <c r="B626" s="12"/>
      <c r="C626" s="10"/>
      <c r="D626" s="10"/>
      <c r="E626" s="10"/>
      <c r="F626" s="10"/>
      <c r="G626" s="10"/>
      <c r="H626" s="413"/>
      <c r="I626" s="10"/>
      <c r="J626" s="10"/>
      <c r="K626" s="12"/>
      <c r="L626" s="10"/>
      <c r="M626" s="10"/>
      <c r="N626" s="10"/>
      <c r="O626" s="10"/>
      <c r="P626" s="413"/>
      <c r="Q626" s="10"/>
      <c r="R626" s="10"/>
      <c r="S626" s="10"/>
      <c r="T626" s="413"/>
      <c r="U626" s="10"/>
      <c r="V626" s="413"/>
      <c r="W626" s="10"/>
      <c r="X626" s="10"/>
      <c r="Y626" s="10"/>
      <c r="Z626" s="12"/>
      <c r="AA626" s="10"/>
      <c r="AB626" s="10"/>
      <c r="AC626" s="10"/>
      <c r="AD626" s="12"/>
      <c r="AE626" s="12"/>
      <c r="AF626" s="12"/>
      <c r="AG626" s="12"/>
      <c r="AH626" s="12"/>
      <c r="AI626" s="12"/>
      <c r="AJ626" s="12"/>
      <c r="AK626" s="12"/>
      <c r="AL626" s="12"/>
      <c r="AM626" s="12"/>
      <c r="AN626" s="12"/>
      <c r="AO626" s="12"/>
    </row>
    <row r="627" spans="1:41" ht="12.85" customHeight="1">
      <c r="A627" s="412"/>
      <c r="B627" s="12"/>
      <c r="C627" s="10"/>
      <c r="D627" s="10"/>
      <c r="E627" s="10"/>
      <c r="F627" s="10"/>
      <c r="G627" s="10"/>
      <c r="H627" s="413"/>
      <c r="I627" s="10"/>
      <c r="J627" s="10"/>
      <c r="K627" s="12"/>
      <c r="L627" s="10"/>
      <c r="M627" s="10"/>
      <c r="N627" s="10"/>
      <c r="O627" s="10"/>
      <c r="P627" s="413"/>
      <c r="Q627" s="10"/>
      <c r="R627" s="10"/>
      <c r="S627" s="10"/>
      <c r="T627" s="413"/>
      <c r="U627" s="10"/>
      <c r="V627" s="413"/>
      <c r="W627" s="10"/>
      <c r="X627" s="10"/>
      <c r="Y627" s="10"/>
      <c r="Z627" s="12"/>
      <c r="AA627" s="10"/>
      <c r="AB627" s="10"/>
      <c r="AC627" s="10"/>
      <c r="AD627" s="12"/>
      <c r="AE627" s="12"/>
      <c r="AF627" s="12"/>
      <c r="AG627" s="12"/>
      <c r="AH627" s="12"/>
      <c r="AI627" s="12"/>
      <c r="AJ627" s="12"/>
      <c r="AK627" s="12"/>
      <c r="AL627" s="12"/>
      <c r="AM627" s="12"/>
      <c r="AN627" s="12"/>
      <c r="AO627" s="12"/>
    </row>
    <row r="628" spans="1:41" ht="12.85" customHeight="1">
      <c r="A628" s="412"/>
      <c r="B628" s="12"/>
      <c r="C628" s="10"/>
      <c r="D628" s="10"/>
      <c r="E628" s="10"/>
      <c r="F628" s="10"/>
      <c r="G628" s="10"/>
      <c r="H628" s="413"/>
      <c r="I628" s="10"/>
      <c r="J628" s="10"/>
      <c r="K628" s="12"/>
      <c r="L628" s="10"/>
      <c r="M628" s="10"/>
      <c r="N628" s="10"/>
      <c r="O628" s="10"/>
      <c r="P628" s="413"/>
      <c r="Q628" s="10"/>
      <c r="R628" s="10"/>
      <c r="S628" s="10"/>
      <c r="T628" s="413"/>
      <c r="U628" s="10"/>
      <c r="V628" s="413"/>
      <c r="W628" s="10"/>
      <c r="X628" s="10"/>
      <c r="Y628" s="10"/>
      <c r="Z628" s="12"/>
      <c r="AA628" s="10"/>
      <c r="AB628" s="10"/>
      <c r="AC628" s="10"/>
      <c r="AD628" s="12"/>
      <c r="AE628" s="12"/>
      <c r="AF628" s="12"/>
      <c r="AG628" s="12"/>
      <c r="AH628" s="12"/>
      <c r="AI628" s="12"/>
      <c r="AJ628" s="12"/>
      <c r="AK628" s="12"/>
      <c r="AL628" s="12"/>
      <c r="AM628" s="12"/>
      <c r="AN628" s="12"/>
      <c r="AO628" s="12"/>
    </row>
    <row r="629" spans="1:41" ht="12.85" customHeight="1">
      <c r="A629" s="412"/>
      <c r="B629" s="12"/>
      <c r="C629" s="10"/>
      <c r="D629" s="10"/>
      <c r="E629" s="10"/>
      <c r="F629" s="10"/>
      <c r="G629" s="10"/>
      <c r="H629" s="413"/>
      <c r="I629" s="10"/>
      <c r="J629" s="10"/>
      <c r="K629" s="12"/>
      <c r="L629" s="10"/>
      <c r="M629" s="10"/>
      <c r="N629" s="10"/>
      <c r="O629" s="10"/>
      <c r="P629" s="413"/>
      <c r="Q629" s="10"/>
      <c r="R629" s="10"/>
      <c r="S629" s="10"/>
      <c r="T629" s="413"/>
      <c r="U629" s="10"/>
      <c r="V629" s="413"/>
      <c r="W629" s="10"/>
      <c r="X629" s="10"/>
      <c r="Y629" s="10"/>
      <c r="Z629" s="12"/>
      <c r="AA629" s="10"/>
      <c r="AB629" s="10"/>
      <c r="AC629" s="10"/>
      <c r="AD629" s="12"/>
      <c r="AE629" s="12"/>
      <c r="AF629" s="12"/>
      <c r="AG629" s="12"/>
      <c r="AH629" s="12"/>
      <c r="AI629" s="12"/>
      <c r="AJ629" s="12"/>
      <c r="AK629" s="12"/>
      <c r="AL629" s="12"/>
      <c r="AM629" s="12"/>
      <c r="AN629" s="12"/>
      <c r="AO629" s="12"/>
    </row>
    <row r="630" spans="1:41" ht="12.85" customHeight="1">
      <c r="A630" s="412"/>
      <c r="B630" s="12"/>
      <c r="C630" s="10"/>
      <c r="D630" s="10"/>
      <c r="E630" s="10"/>
      <c r="F630" s="10"/>
      <c r="G630" s="10"/>
      <c r="H630" s="413"/>
      <c r="I630" s="10"/>
      <c r="J630" s="10"/>
      <c r="K630" s="12"/>
      <c r="L630" s="10"/>
      <c r="M630" s="10"/>
      <c r="N630" s="10"/>
      <c r="O630" s="10"/>
      <c r="P630" s="413"/>
      <c r="Q630" s="10"/>
      <c r="R630" s="10"/>
      <c r="S630" s="10"/>
      <c r="T630" s="413"/>
      <c r="U630" s="10"/>
      <c r="V630" s="413"/>
      <c r="W630" s="10"/>
      <c r="X630" s="10"/>
      <c r="Y630" s="10"/>
      <c r="Z630" s="12"/>
      <c r="AA630" s="10"/>
      <c r="AB630" s="10"/>
      <c r="AC630" s="10"/>
      <c r="AD630" s="12"/>
      <c r="AE630" s="12"/>
      <c r="AF630" s="12"/>
      <c r="AG630" s="12"/>
      <c r="AH630" s="12"/>
      <c r="AI630" s="12"/>
      <c r="AJ630" s="12"/>
      <c r="AK630" s="12"/>
      <c r="AL630" s="12"/>
      <c r="AM630" s="12"/>
      <c r="AN630" s="12"/>
      <c r="AO630" s="12"/>
    </row>
    <row r="631" spans="1:41" ht="12.85" customHeight="1">
      <c r="A631" s="412"/>
      <c r="B631" s="12"/>
      <c r="C631" s="10"/>
      <c r="D631" s="10"/>
      <c r="E631" s="10"/>
      <c r="F631" s="10"/>
      <c r="G631" s="10"/>
      <c r="H631" s="413"/>
      <c r="I631" s="10"/>
      <c r="J631" s="10"/>
      <c r="K631" s="12"/>
      <c r="L631" s="10"/>
      <c r="M631" s="10"/>
      <c r="N631" s="10"/>
      <c r="O631" s="10"/>
      <c r="P631" s="413"/>
      <c r="Q631" s="10"/>
      <c r="R631" s="10"/>
      <c r="S631" s="10"/>
      <c r="T631" s="413"/>
      <c r="U631" s="10"/>
      <c r="V631" s="413"/>
      <c r="W631" s="10"/>
      <c r="X631" s="10"/>
      <c r="Y631" s="10"/>
      <c r="Z631" s="12"/>
      <c r="AA631" s="10"/>
      <c r="AB631" s="10"/>
      <c r="AC631" s="10"/>
      <c r="AD631" s="12"/>
      <c r="AE631" s="12"/>
      <c r="AF631" s="12"/>
      <c r="AG631" s="12"/>
      <c r="AH631" s="12"/>
      <c r="AI631" s="12"/>
      <c r="AJ631" s="12"/>
      <c r="AK631" s="12"/>
      <c r="AL631" s="12"/>
      <c r="AM631" s="12"/>
      <c r="AN631" s="12"/>
      <c r="AO631" s="12"/>
    </row>
    <row r="632" spans="1:41" ht="12.85" customHeight="1">
      <c r="A632" s="412"/>
      <c r="B632" s="12"/>
      <c r="C632" s="10"/>
      <c r="D632" s="10"/>
      <c r="E632" s="10"/>
      <c r="F632" s="10"/>
      <c r="G632" s="10"/>
      <c r="H632" s="413"/>
      <c r="I632" s="10"/>
      <c r="J632" s="10"/>
      <c r="K632" s="12"/>
      <c r="L632" s="10"/>
      <c r="M632" s="10"/>
      <c r="N632" s="10"/>
      <c r="O632" s="10"/>
      <c r="P632" s="413"/>
      <c r="Q632" s="10"/>
      <c r="R632" s="10"/>
      <c r="S632" s="10"/>
      <c r="T632" s="413"/>
      <c r="U632" s="10"/>
      <c r="V632" s="413"/>
      <c r="W632" s="10"/>
      <c r="X632" s="10"/>
      <c r="Y632" s="10"/>
      <c r="Z632" s="12"/>
      <c r="AA632" s="10"/>
      <c r="AB632" s="10"/>
      <c r="AC632" s="10"/>
      <c r="AD632" s="12"/>
      <c r="AE632" s="12"/>
      <c r="AF632" s="12"/>
      <c r="AG632" s="12"/>
      <c r="AH632" s="12"/>
      <c r="AI632" s="12"/>
      <c r="AJ632" s="12"/>
      <c r="AK632" s="12"/>
      <c r="AL632" s="12"/>
      <c r="AM632" s="12"/>
      <c r="AN632" s="12"/>
      <c r="AO632" s="12"/>
    </row>
    <row r="633" spans="1:41" ht="12.85" customHeight="1">
      <c r="A633" s="412"/>
      <c r="B633" s="12"/>
      <c r="C633" s="10"/>
      <c r="D633" s="10"/>
      <c r="E633" s="10"/>
      <c r="F633" s="10"/>
      <c r="G633" s="10"/>
      <c r="H633" s="413"/>
      <c r="I633" s="10"/>
      <c r="J633" s="10"/>
      <c r="K633" s="12"/>
      <c r="L633" s="10"/>
      <c r="M633" s="10"/>
      <c r="N633" s="10"/>
      <c r="O633" s="10"/>
      <c r="P633" s="413"/>
      <c r="Q633" s="10"/>
      <c r="R633" s="10"/>
      <c r="S633" s="10"/>
      <c r="T633" s="413"/>
      <c r="U633" s="10"/>
      <c r="V633" s="413"/>
      <c r="W633" s="10"/>
      <c r="X633" s="10"/>
      <c r="Y633" s="10"/>
      <c r="Z633" s="12"/>
      <c r="AA633" s="10"/>
      <c r="AB633" s="10"/>
      <c r="AC633" s="10"/>
      <c r="AD633" s="12"/>
      <c r="AE633" s="12"/>
      <c r="AF633" s="12"/>
      <c r="AG633" s="12"/>
      <c r="AH633" s="12"/>
      <c r="AI633" s="12"/>
      <c r="AJ633" s="12"/>
      <c r="AK633" s="12"/>
      <c r="AL633" s="12"/>
      <c r="AM633" s="12"/>
      <c r="AN633" s="12"/>
      <c r="AO633" s="12"/>
    </row>
    <row r="634" spans="1:41" ht="12.85" customHeight="1">
      <c r="A634" s="412"/>
      <c r="B634" s="12"/>
      <c r="C634" s="10"/>
      <c r="D634" s="10"/>
      <c r="E634" s="10"/>
      <c r="F634" s="10"/>
      <c r="G634" s="10"/>
      <c r="H634" s="413"/>
      <c r="I634" s="10"/>
      <c r="J634" s="10"/>
      <c r="K634" s="12"/>
      <c r="L634" s="10"/>
      <c r="M634" s="10"/>
      <c r="N634" s="10"/>
      <c r="O634" s="10"/>
      <c r="P634" s="413"/>
      <c r="Q634" s="10"/>
      <c r="R634" s="10"/>
      <c r="S634" s="10"/>
      <c r="T634" s="413"/>
      <c r="U634" s="10"/>
      <c r="V634" s="413"/>
      <c r="W634" s="10"/>
      <c r="X634" s="10"/>
      <c r="Y634" s="10"/>
      <c r="Z634" s="12"/>
      <c r="AA634" s="10"/>
      <c r="AB634" s="10"/>
      <c r="AC634" s="10"/>
      <c r="AD634" s="12"/>
      <c r="AE634" s="12"/>
      <c r="AF634" s="12"/>
      <c r="AG634" s="12"/>
      <c r="AH634" s="12"/>
      <c r="AI634" s="12"/>
      <c r="AJ634" s="12"/>
      <c r="AK634" s="12"/>
      <c r="AL634" s="12"/>
      <c r="AM634" s="12"/>
      <c r="AN634" s="12"/>
      <c r="AO634" s="12"/>
    </row>
    <row r="635" spans="1:41" ht="12.85" customHeight="1">
      <c r="A635" s="412"/>
      <c r="B635" s="12"/>
      <c r="C635" s="10"/>
      <c r="D635" s="10"/>
      <c r="E635" s="10"/>
      <c r="F635" s="10"/>
      <c r="G635" s="10"/>
      <c r="H635" s="413"/>
      <c r="I635" s="10"/>
      <c r="J635" s="10"/>
      <c r="K635" s="12"/>
      <c r="L635" s="10"/>
      <c r="M635" s="10"/>
      <c r="N635" s="10"/>
      <c r="O635" s="10"/>
      <c r="P635" s="413"/>
      <c r="Q635" s="10"/>
      <c r="R635" s="10"/>
      <c r="S635" s="10"/>
      <c r="T635" s="413"/>
      <c r="U635" s="10"/>
      <c r="V635" s="413"/>
      <c r="W635" s="10"/>
      <c r="X635" s="10"/>
      <c r="Y635" s="10"/>
      <c r="Z635" s="12"/>
      <c r="AA635" s="10"/>
      <c r="AB635" s="10"/>
      <c r="AC635" s="10"/>
      <c r="AD635" s="12"/>
      <c r="AE635" s="12"/>
      <c r="AF635" s="12"/>
      <c r="AG635" s="12"/>
      <c r="AH635" s="12"/>
      <c r="AI635" s="12"/>
      <c r="AJ635" s="12"/>
      <c r="AK635" s="12"/>
      <c r="AL635" s="12"/>
      <c r="AM635" s="12"/>
      <c r="AN635" s="12"/>
      <c r="AO635" s="12"/>
    </row>
    <row r="636" spans="1:41" ht="12.85" customHeight="1">
      <c r="A636" s="412"/>
      <c r="B636" s="12"/>
      <c r="C636" s="10"/>
      <c r="D636" s="10"/>
      <c r="E636" s="10"/>
      <c r="F636" s="10"/>
      <c r="G636" s="10"/>
      <c r="H636" s="413"/>
      <c r="I636" s="10"/>
      <c r="J636" s="10"/>
      <c r="K636" s="12"/>
      <c r="L636" s="10"/>
      <c r="M636" s="10"/>
      <c r="N636" s="10"/>
      <c r="O636" s="10"/>
      <c r="P636" s="413"/>
      <c r="Q636" s="10"/>
      <c r="R636" s="10"/>
      <c r="S636" s="10"/>
      <c r="T636" s="413"/>
      <c r="U636" s="10"/>
      <c r="V636" s="413"/>
      <c r="W636" s="10"/>
      <c r="X636" s="10"/>
      <c r="Y636" s="10"/>
      <c r="Z636" s="12"/>
      <c r="AA636" s="10"/>
      <c r="AB636" s="10"/>
      <c r="AC636" s="10"/>
      <c r="AD636" s="12"/>
      <c r="AE636" s="12"/>
      <c r="AF636" s="12"/>
      <c r="AG636" s="12"/>
      <c r="AH636" s="12"/>
      <c r="AI636" s="12"/>
      <c r="AJ636" s="12"/>
      <c r="AK636" s="12"/>
      <c r="AL636" s="12"/>
      <c r="AM636" s="12"/>
      <c r="AN636" s="12"/>
      <c r="AO636" s="12"/>
    </row>
    <row r="637" spans="1:41" ht="12.85" customHeight="1">
      <c r="A637" s="412"/>
      <c r="B637" s="12"/>
      <c r="C637" s="10"/>
      <c r="D637" s="10"/>
      <c r="E637" s="10"/>
      <c r="F637" s="10"/>
      <c r="G637" s="10"/>
      <c r="H637" s="413"/>
      <c r="I637" s="10"/>
      <c r="J637" s="10"/>
      <c r="K637" s="12"/>
      <c r="L637" s="10"/>
      <c r="M637" s="10"/>
      <c r="N637" s="10"/>
      <c r="O637" s="10"/>
      <c r="P637" s="413"/>
      <c r="Q637" s="10"/>
      <c r="R637" s="10"/>
      <c r="S637" s="10"/>
      <c r="T637" s="413"/>
      <c r="U637" s="10"/>
      <c r="V637" s="413"/>
      <c r="W637" s="10"/>
      <c r="X637" s="10"/>
      <c r="Y637" s="10"/>
      <c r="Z637" s="12"/>
      <c r="AA637" s="10"/>
      <c r="AB637" s="10"/>
      <c r="AC637" s="10"/>
      <c r="AD637" s="12"/>
      <c r="AE637" s="12"/>
      <c r="AF637" s="12"/>
      <c r="AG637" s="12"/>
      <c r="AH637" s="12"/>
      <c r="AI637" s="12"/>
      <c r="AJ637" s="12"/>
      <c r="AK637" s="12"/>
      <c r="AL637" s="12"/>
      <c r="AM637" s="12"/>
      <c r="AN637" s="12"/>
      <c r="AO637" s="12"/>
    </row>
    <row r="638" spans="1:41" ht="12.85" customHeight="1">
      <c r="A638" s="412"/>
      <c r="B638" s="12"/>
      <c r="C638" s="10"/>
      <c r="D638" s="10"/>
      <c r="E638" s="10"/>
      <c r="F638" s="10"/>
      <c r="G638" s="10"/>
      <c r="H638" s="413"/>
      <c r="I638" s="10"/>
      <c r="J638" s="10"/>
      <c r="K638" s="12"/>
      <c r="L638" s="10"/>
      <c r="M638" s="10"/>
      <c r="N638" s="10"/>
      <c r="O638" s="10"/>
      <c r="P638" s="413"/>
      <c r="Q638" s="10"/>
      <c r="R638" s="10"/>
      <c r="S638" s="10"/>
      <c r="T638" s="413"/>
      <c r="U638" s="10"/>
      <c r="V638" s="413"/>
      <c r="W638" s="10"/>
      <c r="X638" s="10"/>
      <c r="Y638" s="10"/>
      <c r="Z638" s="12"/>
      <c r="AA638" s="10"/>
      <c r="AB638" s="10"/>
      <c r="AC638" s="10"/>
      <c r="AD638" s="12"/>
      <c r="AE638" s="12"/>
      <c r="AF638" s="12"/>
      <c r="AG638" s="12"/>
      <c r="AH638" s="12"/>
      <c r="AI638" s="12"/>
      <c r="AJ638" s="12"/>
      <c r="AK638" s="12"/>
      <c r="AL638" s="12"/>
      <c r="AM638" s="12"/>
      <c r="AN638" s="12"/>
      <c r="AO638" s="12"/>
    </row>
    <row r="639" spans="1:41" ht="12.85" customHeight="1">
      <c r="A639" s="412"/>
      <c r="B639" s="12"/>
      <c r="C639" s="10"/>
      <c r="D639" s="10"/>
      <c r="E639" s="10"/>
      <c r="F639" s="10"/>
      <c r="G639" s="10"/>
      <c r="H639" s="413"/>
      <c r="I639" s="10"/>
      <c r="J639" s="10"/>
      <c r="K639" s="12"/>
      <c r="L639" s="10"/>
      <c r="M639" s="10"/>
      <c r="N639" s="10"/>
      <c r="O639" s="10"/>
      <c r="P639" s="413"/>
      <c r="Q639" s="10"/>
      <c r="R639" s="10"/>
      <c r="S639" s="10"/>
      <c r="T639" s="413"/>
      <c r="U639" s="10"/>
      <c r="V639" s="413"/>
      <c r="W639" s="10"/>
      <c r="X639" s="10"/>
      <c r="Y639" s="10"/>
      <c r="Z639" s="12"/>
      <c r="AA639" s="10"/>
      <c r="AB639" s="10"/>
      <c r="AC639" s="10"/>
      <c r="AD639" s="12"/>
      <c r="AE639" s="12"/>
      <c r="AF639" s="12"/>
      <c r="AG639" s="12"/>
      <c r="AH639" s="12"/>
      <c r="AI639" s="12"/>
      <c r="AJ639" s="12"/>
      <c r="AK639" s="12"/>
      <c r="AL639" s="12"/>
      <c r="AM639" s="12"/>
      <c r="AN639" s="12"/>
      <c r="AO639" s="12"/>
    </row>
    <row r="640" spans="1:41" ht="12.85" customHeight="1">
      <c r="A640" s="412"/>
      <c r="B640" s="12"/>
      <c r="C640" s="10"/>
      <c r="D640" s="10"/>
      <c r="E640" s="10"/>
      <c r="F640" s="10"/>
      <c r="G640" s="10"/>
      <c r="H640" s="413"/>
      <c r="I640" s="10"/>
      <c r="J640" s="10"/>
      <c r="K640" s="12"/>
      <c r="L640" s="10"/>
      <c r="M640" s="10"/>
      <c r="N640" s="10"/>
      <c r="O640" s="10"/>
      <c r="P640" s="413"/>
      <c r="Q640" s="10"/>
      <c r="R640" s="10"/>
      <c r="S640" s="10"/>
      <c r="T640" s="413"/>
      <c r="U640" s="10"/>
      <c r="V640" s="413"/>
      <c r="W640" s="10"/>
      <c r="X640" s="10"/>
      <c r="Y640" s="10"/>
      <c r="Z640" s="12"/>
      <c r="AA640" s="10"/>
      <c r="AB640" s="10"/>
      <c r="AC640" s="10"/>
      <c r="AD640" s="12"/>
      <c r="AE640" s="12"/>
      <c r="AF640" s="12"/>
      <c r="AG640" s="12"/>
      <c r="AH640" s="12"/>
      <c r="AI640" s="12"/>
      <c r="AJ640" s="12"/>
      <c r="AK640" s="12"/>
      <c r="AL640" s="12"/>
      <c r="AM640" s="12"/>
      <c r="AN640" s="12"/>
      <c r="AO640" s="12"/>
    </row>
    <row r="641" spans="1:41" ht="12.85" customHeight="1">
      <c r="A641" s="412"/>
      <c r="B641" s="12"/>
      <c r="C641" s="10"/>
      <c r="D641" s="10"/>
      <c r="E641" s="10"/>
      <c r="F641" s="10"/>
      <c r="G641" s="10"/>
      <c r="H641" s="413"/>
      <c r="I641" s="10"/>
      <c r="J641" s="10"/>
      <c r="K641" s="12"/>
      <c r="L641" s="10"/>
      <c r="M641" s="10"/>
      <c r="N641" s="10"/>
      <c r="O641" s="10"/>
      <c r="P641" s="413"/>
      <c r="Q641" s="10"/>
      <c r="R641" s="10"/>
      <c r="S641" s="10"/>
      <c r="T641" s="413"/>
      <c r="U641" s="10"/>
      <c r="V641" s="413"/>
      <c r="W641" s="10"/>
      <c r="X641" s="10"/>
      <c r="Y641" s="10"/>
      <c r="Z641" s="12"/>
      <c r="AA641" s="10"/>
      <c r="AB641" s="10"/>
      <c r="AC641" s="10"/>
      <c r="AD641" s="12"/>
      <c r="AE641" s="12"/>
      <c r="AF641" s="12"/>
      <c r="AG641" s="12"/>
      <c r="AH641" s="12"/>
      <c r="AI641" s="12"/>
      <c r="AJ641" s="12"/>
      <c r="AK641" s="12"/>
      <c r="AL641" s="12"/>
      <c r="AM641" s="12"/>
      <c r="AN641" s="12"/>
      <c r="AO641" s="12"/>
    </row>
    <row r="642" spans="1:41" ht="12.85" customHeight="1">
      <c r="A642" s="412"/>
      <c r="B642" s="12"/>
      <c r="C642" s="10"/>
      <c r="D642" s="10"/>
      <c r="E642" s="10"/>
      <c r="F642" s="10"/>
      <c r="G642" s="10"/>
      <c r="H642" s="413"/>
      <c r="I642" s="10"/>
      <c r="J642" s="10"/>
      <c r="K642" s="12"/>
      <c r="L642" s="10"/>
      <c r="M642" s="10"/>
      <c r="N642" s="10"/>
      <c r="O642" s="10"/>
      <c r="P642" s="413"/>
      <c r="Q642" s="10"/>
      <c r="R642" s="10"/>
      <c r="S642" s="10"/>
      <c r="T642" s="413"/>
      <c r="U642" s="10"/>
      <c r="V642" s="413"/>
      <c r="W642" s="10"/>
      <c r="X642" s="10"/>
      <c r="Y642" s="10"/>
      <c r="Z642" s="12"/>
      <c r="AA642" s="10"/>
      <c r="AB642" s="10"/>
      <c r="AC642" s="10"/>
      <c r="AD642" s="12"/>
      <c r="AE642" s="12"/>
      <c r="AF642" s="12"/>
      <c r="AG642" s="12"/>
      <c r="AH642" s="12"/>
      <c r="AI642" s="12"/>
      <c r="AJ642" s="12"/>
      <c r="AK642" s="12"/>
      <c r="AL642" s="12"/>
      <c r="AM642" s="12"/>
      <c r="AN642" s="12"/>
      <c r="AO642" s="12"/>
    </row>
    <row r="643" spans="1:41" ht="12.85" customHeight="1">
      <c r="A643" s="412"/>
      <c r="B643" s="12"/>
      <c r="C643" s="10"/>
      <c r="D643" s="10"/>
      <c r="E643" s="10"/>
      <c r="F643" s="10"/>
      <c r="G643" s="10"/>
      <c r="H643" s="413"/>
      <c r="I643" s="10"/>
      <c r="J643" s="10"/>
      <c r="K643" s="12"/>
      <c r="L643" s="10"/>
      <c r="M643" s="10"/>
      <c r="N643" s="10"/>
      <c r="O643" s="10"/>
      <c r="P643" s="413"/>
      <c r="Q643" s="10"/>
      <c r="R643" s="10"/>
      <c r="S643" s="10"/>
      <c r="T643" s="413"/>
      <c r="U643" s="10"/>
      <c r="V643" s="413"/>
      <c r="W643" s="10"/>
      <c r="X643" s="10"/>
      <c r="Y643" s="10"/>
      <c r="Z643" s="12"/>
      <c r="AA643" s="10"/>
      <c r="AB643" s="10"/>
      <c r="AC643" s="10"/>
      <c r="AD643" s="12"/>
      <c r="AE643" s="12"/>
      <c r="AF643" s="12"/>
      <c r="AG643" s="12"/>
      <c r="AH643" s="12"/>
      <c r="AI643" s="12"/>
      <c r="AJ643" s="12"/>
      <c r="AK643" s="12"/>
      <c r="AL643" s="12"/>
      <c r="AM643" s="12"/>
      <c r="AN643" s="12"/>
      <c r="AO643" s="12"/>
    </row>
    <row r="644" spans="1:41" ht="12.85" customHeight="1">
      <c r="A644" s="412"/>
      <c r="B644" s="12"/>
      <c r="C644" s="10"/>
      <c r="D644" s="10"/>
      <c r="E644" s="10"/>
      <c r="F644" s="10"/>
      <c r="G644" s="10"/>
      <c r="H644" s="413"/>
      <c r="I644" s="10"/>
      <c r="J644" s="10"/>
      <c r="K644" s="12"/>
      <c r="L644" s="10"/>
      <c r="M644" s="10"/>
      <c r="N644" s="10"/>
      <c r="O644" s="10"/>
      <c r="P644" s="413"/>
      <c r="Q644" s="10"/>
      <c r="R644" s="10"/>
      <c r="S644" s="10"/>
      <c r="T644" s="413"/>
      <c r="U644" s="10"/>
      <c r="V644" s="413"/>
      <c r="W644" s="10"/>
      <c r="X644" s="10"/>
      <c r="Y644" s="10"/>
      <c r="Z644" s="12"/>
      <c r="AA644" s="10"/>
      <c r="AB644" s="10"/>
      <c r="AC644" s="10"/>
      <c r="AD644" s="12"/>
      <c r="AE644" s="12"/>
      <c r="AF644" s="12"/>
      <c r="AG644" s="12"/>
      <c r="AH644" s="12"/>
      <c r="AI644" s="12"/>
      <c r="AJ644" s="12"/>
      <c r="AK644" s="12"/>
      <c r="AL644" s="12"/>
      <c r="AM644" s="12"/>
      <c r="AN644" s="12"/>
      <c r="AO644" s="12"/>
    </row>
    <row r="645" spans="1:41" ht="12.85" customHeight="1">
      <c r="A645" s="412"/>
      <c r="B645" s="12"/>
      <c r="C645" s="10"/>
      <c r="D645" s="10"/>
      <c r="E645" s="10"/>
      <c r="F645" s="10"/>
      <c r="G645" s="10"/>
      <c r="H645" s="413"/>
      <c r="I645" s="10"/>
      <c r="J645" s="10"/>
      <c r="K645" s="12"/>
      <c r="L645" s="10"/>
      <c r="M645" s="10"/>
      <c r="N645" s="10"/>
      <c r="O645" s="10"/>
      <c r="P645" s="413"/>
      <c r="Q645" s="10"/>
      <c r="R645" s="10"/>
      <c r="S645" s="10"/>
      <c r="T645" s="413"/>
      <c r="U645" s="10"/>
      <c r="V645" s="413"/>
      <c r="W645" s="10"/>
      <c r="X645" s="10"/>
      <c r="Y645" s="10"/>
      <c r="Z645" s="12"/>
      <c r="AA645" s="10"/>
      <c r="AB645" s="10"/>
      <c r="AC645" s="10"/>
      <c r="AD645" s="12"/>
      <c r="AE645" s="12"/>
      <c r="AF645" s="12"/>
      <c r="AG645" s="12"/>
      <c r="AH645" s="12"/>
      <c r="AI645" s="12"/>
      <c r="AJ645" s="12"/>
      <c r="AK645" s="12"/>
      <c r="AL645" s="12"/>
      <c r="AM645" s="12"/>
      <c r="AN645" s="12"/>
      <c r="AO645" s="12"/>
    </row>
    <row r="646" spans="1:41" ht="12.85" customHeight="1">
      <c r="A646" s="412"/>
      <c r="B646" s="12"/>
      <c r="C646" s="10"/>
      <c r="D646" s="10"/>
      <c r="E646" s="10"/>
      <c r="F646" s="10"/>
      <c r="G646" s="10"/>
      <c r="H646" s="413"/>
      <c r="I646" s="10"/>
      <c r="J646" s="10"/>
      <c r="K646" s="12"/>
      <c r="L646" s="10"/>
      <c r="M646" s="10"/>
      <c r="N646" s="10"/>
      <c r="O646" s="10"/>
      <c r="P646" s="413"/>
      <c r="Q646" s="10"/>
      <c r="R646" s="10"/>
      <c r="S646" s="10"/>
      <c r="T646" s="413"/>
      <c r="U646" s="10"/>
      <c r="V646" s="413"/>
      <c r="W646" s="10"/>
      <c r="X646" s="10"/>
      <c r="Y646" s="10"/>
      <c r="Z646" s="12"/>
      <c r="AA646" s="10"/>
      <c r="AB646" s="10"/>
      <c r="AC646" s="10"/>
      <c r="AD646" s="12"/>
      <c r="AE646" s="12"/>
      <c r="AF646" s="12"/>
      <c r="AG646" s="12"/>
      <c r="AH646" s="12"/>
      <c r="AI646" s="12"/>
      <c r="AJ646" s="12"/>
      <c r="AK646" s="12"/>
      <c r="AL646" s="12"/>
      <c r="AM646" s="12"/>
      <c r="AN646" s="12"/>
      <c r="AO646" s="12"/>
    </row>
    <row r="647" spans="1:41" ht="12.85" customHeight="1">
      <c r="A647" s="412"/>
      <c r="B647" s="12"/>
      <c r="C647" s="10"/>
      <c r="D647" s="10"/>
      <c r="E647" s="10"/>
      <c r="F647" s="10"/>
      <c r="G647" s="10"/>
      <c r="H647" s="413"/>
      <c r="I647" s="10"/>
      <c r="J647" s="10"/>
      <c r="K647" s="12"/>
      <c r="L647" s="10"/>
      <c r="M647" s="10"/>
      <c r="N647" s="10"/>
      <c r="O647" s="10"/>
      <c r="P647" s="413"/>
      <c r="Q647" s="10"/>
      <c r="R647" s="10"/>
      <c r="S647" s="10"/>
      <c r="T647" s="413"/>
      <c r="U647" s="10"/>
      <c r="V647" s="413"/>
      <c r="W647" s="10"/>
      <c r="X647" s="10"/>
      <c r="Y647" s="10"/>
      <c r="Z647" s="12"/>
      <c r="AA647" s="10"/>
      <c r="AB647" s="10"/>
      <c r="AC647" s="10"/>
      <c r="AD647" s="12"/>
      <c r="AE647" s="12"/>
      <c r="AF647" s="12"/>
      <c r="AG647" s="12"/>
      <c r="AH647" s="12"/>
      <c r="AI647" s="12"/>
      <c r="AJ647" s="12"/>
      <c r="AK647" s="12"/>
      <c r="AL647" s="12"/>
      <c r="AM647" s="12"/>
      <c r="AN647" s="12"/>
      <c r="AO647" s="12"/>
    </row>
    <row r="648" spans="1:41" ht="12.85" customHeight="1">
      <c r="A648" s="412"/>
      <c r="B648" s="12"/>
      <c r="C648" s="10"/>
      <c r="D648" s="10"/>
      <c r="E648" s="10"/>
      <c r="F648" s="10"/>
      <c r="G648" s="10"/>
      <c r="H648" s="413"/>
      <c r="I648" s="10"/>
      <c r="J648" s="10"/>
      <c r="K648" s="12"/>
      <c r="L648" s="10"/>
      <c r="M648" s="10"/>
      <c r="N648" s="10"/>
      <c r="O648" s="10"/>
      <c r="P648" s="413"/>
      <c r="Q648" s="10"/>
      <c r="R648" s="10"/>
      <c r="S648" s="10"/>
      <c r="T648" s="413"/>
      <c r="U648" s="10"/>
      <c r="V648" s="413"/>
      <c r="W648" s="10"/>
      <c r="X648" s="10"/>
      <c r="Y648" s="10"/>
      <c r="Z648" s="12"/>
      <c r="AA648" s="10"/>
      <c r="AB648" s="10"/>
      <c r="AC648" s="10"/>
      <c r="AD648" s="12"/>
      <c r="AE648" s="12"/>
      <c r="AF648" s="12"/>
      <c r="AG648" s="12"/>
      <c r="AH648" s="12"/>
      <c r="AI648" s="12"/>
      <c r="AJ648" s="12"/>
      <c r="AK648" s="12"/>
      <c r="AL648" s="12"/>
      <c r="AM648" s="12"/>
      <c r="AN648" s="12"/>
      <c r="AO648" s="12"/>
    </row>
    <row r="649" spans="1:41" ht="12.85" customHeight="1">
      <c r="A649" s="412"/>
      <c r="B649" s="12"/>
      <c r="C649" s="10"/>
      <c r="D649" s="10"/>
      <c r="E649" s="10"/>
      <c r="F649" s="10"/>
      <c r="G649" s="10"/>
      <c r="H649" s="413"/>
      <c r="I649" s="10"/>
      <c r="J649" s="10"/>
      <c r="K649" s="12"/>
      <c r="L649" s="10"/>
      <c r="M649" s="10"/>
      <c r="N649" s="10"/>
      <c r="O649" s="10"/>
      <c r="P649" s="413"/>
      <c r="Q649" s="10"/>
      <c r="R649" s="10"/>
      <c r="S649" s="10"/>
      <c r="T649" s="413"/>
      <c r="U649" s="10"/>
      <c r="V649" s="413"/>
      <c r="W649" s="10"/>
      <c r="X649" s="10"/>
      <c r="Y649" s="10"/>
      <c r="Z649" s="12"/>
      <c r="AA649" s="10"/>
      <c r="AB649" s="10"/>
      <c r="AC649" s="10"/>
      <c r="AD649" s="12"/>
      <c r="AE649" s="12"/>
      <c r="AF649" s="12"/>
      <c r="AG649" s="12"/>
      <c r="AH649" s="12"/>
      <c r="AI649" s="12"/>
      <c r="AJ649" s="12"/>
      <c r="AK649" s="12"/>
      <c r="AL649" s="12"/>
      <c r="AM649" s="12"/>
      <c r="AN649" s="12"/>
      <c r="AO649" s="12"/>
    </row>
    <row r="650" spans="1:41" ht="12.85" customHeight="1">
      <c r="A650" s="412"/>
      <c r="B650" s="12"/>
      <c r="C650" s="10"/>
      <c r="D650" s="10"/>
      <c r="E650" s="10"/>
      <c r="F650" s="10"/>
      <c r="G650" s="10"/>
      <c r="H650" s="413"/>
      <c r="I650" s="10"/>
      <c r="J650" s="10"/>
      <c r="K650" s="12"/>
      <c r="L650" s="10"/>
      <c r="M650" s="10"/>
      <c r="N650" s="10"/>
      <c r="O650" s="10"/>
      <c r="P650" s="413"/>
      <c r="Q650" s="10"/>
      <c r="R650" s="10"/>
      <c r="S650" s="10"/>
      <c r="T650" s="413"/>
      <c r="U650" s="10"/>
      <c r="V650" s="413"/>
      <c r="W650" s="10"/>
      <c r="X650" s="10"/>
      <c r="Y650" s="10"/>
      <c r="Z650" s="12"/>
      <c r="AA650" s="10"/>
      <c r="AB650" s="10"/>
      <c r="AC650" s="10"/>
      <c r="AD650" s="12"/>
      <c r="AE650" s="12"/>
      <c r="AF650" s="12"/>
      <c r="AG650" s="12"/>
      <c r="AH650" s="12"/>
      <c r="AI650" s="12"/>
      <c r="AJ650" s="12"/>
      <c r="AK650" s="12"/>
      <c r="AL650" s="12"/>
      <c r="AM650" s="12"/>
      <c r="AN650" s="12"/>
      <c r="AO650" s="12"/>
    </row>
    <row r="651" spans="1:41" ht="12.85" customHeight="1">
      <c r="A651" s="412"/>
      <c r="B651" s="12"/>
      <c r="C651" s="10"/>
      <c r="D651" s="10"/>
      <c r="E651" s="10"/>
      <c r="F651" s="10"/>
      <c r="G651" s="10"/>
      <c r="H651" s="413"/>
      <c r="I651" s="10"/>
      <c r="J651" s="10"/>
      <c r="K651" s="12"/>
      <c r="L651" s="10"/>
      <c r="M651" s="10"/>
      <c r="N651" s="10"/>
      <c r="O651" s="10"/>
      <c r="P651" s="413"/>
      <c r="Q651" s="10"/>
      <c r="R651" s="10"/>
      <c r="S651" s="10"/>
      <c r="T651" s="413"/>
      <c r="U651" s="10"/>
      <c r="V651" s="413"/>
      <c r="W651" s="10"/>
      <c r="X651" s="10"/>
      <c r="Y651" s="10"/>
      <c r="Z651" s="12"/>
      <c r="AA651" s="10"/>
      <c r="AB651" s="10"/>
      <c r="AC651" s="10"/>
      <c r="AD651" s="12"/>
      <c r="AE651" s="12"/>
      <c r="AF651" s="12"/>
      <c r="AG651" s="12"/>
      <c r="AH651" s="12"/>
      <c r="AI651" s="12"/>
      <c r="AJ651" s="12"/>
      <c r="AK651" s="12"/>
      <c r="AL651" s="12"/>
      <c r="AM651" s="12"/>
      <c r="AN651" s="12"/>
      <c r="AO651" s="12"/>
    </row>
    <row r="652" spans="1:41" ht="12.85" customHeight="1">
      <c r="A652" s="412"/>
      <c r="B652" s="12"/>
      <c r="C652" s="10"/>
      <c r="D652" s="10"/>
      <c r="E652" s="10"/>
      <c r="F652" s="10"/>
      <c r="G652" s="10"/>
      <c r="H652" s="413"/>
      <c r="I652" s="10"/>
      <c r="J652" s="10"/>
      <c r="K652" s="12"/>
      <c r="L652" s="10"/>
      <c r="M652" s="10"/>
      <c r="N652" s="10"/>
      <c r="O652" s="10"/>
      <c r="P652" s="413"/>
      <c r="Q652" s="10"/>
      <c r="R652" s="10"/>
      <c r="S652" s="10"/>
      <c r="T652" s="413"/>
      <c r="U652" s="10"/>
      <c r="V652" s="413"/>
      <c r="W652" s="10"/>
      <c r="X652" s="10"/>
      <c r="Y652" s="10"/>
      <c r="Z652" s="12"/>
      <c r="AA652" s="10"/>
      <c r="AB652" s="10"/>
      <c r="AC652" s="10"/>
      <c r="AD652" s="12"/>
      <c r="AE652" s="12"/>
      <c r="AF652" s="12"/>
      <c r="AG652" s="12"/>
      <c r="AH652" s="12"/>
      <c r="AI652" s="12"/>
      <c r="AJ652" s="12"/>
      <c r="AK652" s="12"/>
      <c r="AL652" s="12"/>
      <c r="AM652" s="12"/>
      <c r="AN652" s="12"/>
      <c r="AO652" s="12"/>
    </row>
    <row r="653" spans="1:41" ht="12.85" customHeight="1">
      <c r="A653" s="412"/>
      <c r="B653" s="12"/>
      <c r="C653" s="10"/>
      <c r="D653" s="10"/>
      <c r="E653" s="10"/>
      <c r="F653" s="10"/>
      <c r="G653" s="10"/>
      <c r="H653" s="413"/>
      <c r="I653" s="10"/>
      <c r="J653" s="10"/>
      <c r="K653" s="12"/>
      <c r="L653" s="10"/>
      <c r="M653" s="10"/>
      <c r="N653" s="10"/>
      <c r="O653" s="10"/>
      <c r="P653" s="413"/>
      <c r="Q653" s="10"/>
      <c r="R653" s="10"/>
      <c r="S653" s="10"/>
      <c r="T653" s="413"/>
      <c r="U653" s="10"/>
      <c r="V653" s="413"/>
      <c r="W653" s="10"/>
      <c r="X653" s="10"/>
      <c r="Y653" s="10"/>
      <c r="Z653" s="12"/>
      <c r="AA653" s="10"/>
      <c r="AB653" s="10"/>
      <c r="AC653" s="10"/>
      <c r="AD653" s="12"/>
      <c r="AE653" s="12"/>
      <c r="AF653" s="12"/>
      <c r="AG653" s="12"/>
      <c r="AH653" s="12"/>
      <c r="AI653" s="12"/>
      <c r="AJ653" s="12"/>
      <c r="AK653" s="12"/>
      <c r="AL653" s="12"/>
      <c r="AM653" s="12"/>
      <c r="AN653" s="12"/>
      <c r="AO653" s="12"/>
    </row>
    <row r="654" spans="1:41" ht="12.85" customHeight="1">
      <c r="A654" s="412"/>
      <c r="B654" s="12"/>
      <c r="C654" s="10"/>
      <c r="D654" s="10"/>
      <c r="E654" s="10"/>
      <c r="F654" s="10"/>
      <c r="G654" s="10"/>
      <c r="H654" s="413"/>
      <c r="I654" s="10"/>
      <c r="J654" s="10"/>
      <c r="K654" s="12"/>
      <c r="L654" s="10"/>
      <c r="M654" s="10"/>
      <c r="N654" s="10"/>
      <c r="O654" s="10"/>
      <c r="P654" s="413"/>
      <c r="Q654" s="10"/>
      <c r="R654" s="10"/>
      <c r="S654" s="10"/>
      <c r="T654" s="413"/>
      <c r="U654" s="10"/>
      <c r="V654" s="413"/>
      <c r="W654" s="10"/>
      <c r="X654" s="10"/>
      <c r="Y654" s="10"/>
      <c r="Z654" s="12"/>
      <c r="AA654" s="10"/>
      <c r="AB654" s="10"/>
      <c r="AC654" s="10"/>
      <c r="AD654" s="12"/>
      <c r="AE654" s="12"/>
      <c r="AF654" s="12"/>
      <c r="AG654" s="12"/>
      <c r="AH654" s="12"/>
      <c r="AI654" s="12"/>
      <c r="AJ654" s="12"/>
      <c r="AK654" s="12"/>
      <c r="AL654" s="12"/>
      <c r="AM654" s="12"/>
      <c r="AN654" s="12"/>
      <c r="AO654" s="12"/>
    </row>
    <row r="655" spans="1:41" ht="12.85" customHeight="1">
      <c r="A655" s="412"/>
      <c r="B655" s="12"/>
      <c r="C655" s="10"/>
      <c r="D655" s="10"/>
      <c r="E655" s="10"/>
      <c r="F655" s="10"/>
      <c r="G655" s="10"/>
      <c r="H655" s="413"/>
      <c r="I655" s="10"/>
      <c r="J655" s="10"/>
      <c r="K655" s="12"/>
      <c r="L655" s="10"/>
      <c r="M655" s="10"/>
      <c r="N655" s="10"/>
      <c r="O655" s="10"/>
      <c r="P655" s="413"/>
      <c r="Q655" s="10"/>
      <c r="R655" s="10"/>
      <c r="S655" s="10"/>
      <c r="T655" s="413"/>
      <c r="U655" s="10"/>
      <c r="V655" s="413"/>
      <c r="W655" s="10"/>
      <c r="X655" s="10"/>
      <c r="Y655" s="10"/>
      <c r="Z655" s="12"/>
      <c r="AA655" s="10"/>
      <c r="AB655" s="10"/>
      <c r="AC655" s="10"/>
      <c r="AD655" s="12"/>
      <c r="AE655" s="12"/>
      <c r="AF655" s="12"/>
      <c r="AG655" s="12"/>
      <c r="AH655" s="12"/>
      <c r="AI655" s="12"/>
      <c r="AJ655" s="12"/>
      <c r="AK655" s="12"/>
      <c r="AL655" s="12"/>
      <c r="AM655" s="12"/>
      <c r="AN655" s="12"/>
      <c r="AO655" s="12"/>
    </row>
    <row r="656" spans="1:41" ht="12.85" customHeight="1">
      <c r="A656" s="412"/>
      <c r="B656" s="12"/>
      <c r="C656" s="10"/>
      <c r="D656" s="10"/>
      <c r="E656" s="10"/>
      <c r="F656" s="10"/>
      <c r="G656" s="10"/>
      <c r="H656" s="413"/>
      <c r="I656" s="10"/>
      <c r="J656" s="10"/>
      <c r="K656" s="12"/>
      <c r="L656" s="10"/>
      <c r="M656" s="10"/>
      <c r="N656" s="10"/>
      <c r="O656" s="10"/>
      <c r="P656" s="413"/>
      <c r="Q656" s="10"/>
      <c r="R656" s="10"/>
      <c r="S656" s="10"/>
      <c r="T656" s="413"/>
      <c r="U656" s="10"/>
      <c r="V656" s="413"/>
      <c r="W656" s="10"/>
      <c r="X656" s="10"/>
      <c r="Y656" s="10"/>
      <c r="Z656" s="12"/>
      <c r="AA656" s="10"/>
      <c r="AB656" s="10"/>
      <c r="AC656" s="10"/>
      <c r="AD656" s="12"/>
      <c r="AE656" s="12"/>
      <c r="AF656" s="12"/>
      <c r="AG656" s="12"/>
      <c r="AH656" s="12"/>
      <c r="AI656" s="12"/>
      <c r="AJ656" s="12"/>
      <c r="AK656" s="12"/>
      <c r="AL656" s="12"/>
      <c r="AM656" s="12"/>
      <c r="AN656" s="12"/>
      <c r="AO656" s="12"/>
    </row>
    <row r="657" spans="1:41" ht="12.85" customHeight="1">
      <c r="A657" s="412"/>
      <c r="B657" s="12"/>
      <c r="C657" s="10"/>
      <c r="D657" s="10"/>
      <c r="E657" s="10"/>
      <c r="F657" s="10"/>
      <c r="G657" s="10"/>
      <c r="H657" s="413"/>
      <c r="I657" s="10"/>
      <c r="J657" s="10"/>
      <c r="K657" s="12"/>
      <c r="L657" s="10"/>
      <c r="M657" s="10"/>
      <c r="N657" s="10"/>
      <c r="O657" s="10"/>
      <c r="P657" s="413"/>
      <c r="Q657" s="10"/>
      <c r="R657" s="10"/>
      <c r="S657" s="10"/>
      <c r="T657" s="413"/>
      <c r="U657" s="10"/>
      <c r="V657" s="413"/>
      <c r="W657" s="10"/>
      <c r="X657" s="10"/>
      <c r="Y657" s="10"/>
      <c r="Z657" s="12"/>
      <c r="AA657" s="10"/>
      <c r="AB657" s="10"/>
      <c r="AC657" s="10"/>
      <c r="AD657" s="12"/>
      <c r="AE657" s="12"/>
      <c r="AF657" s="12"/>
      <c r="AG657" s="12"/>
      <c r="AH657" s="12"/>
      <c r="AI657" s="12"/>
      <c r="AJ657" s="12"/>
      <c r="AK657" s="12"/>
      <c r="AL657" s="12"/>
      <c r="AM657" s="12"/>
      <c r="AN657" s="12"/>
      <c r="AO657" s="12"/>
    </row>
    <row r="658" spans="1:41" ht="12.85" customHeight="1">
      <c r="A658" s="412"/>
      <c r="B658" s="12"/>
      <c r="C658" s="10"/>
      <c r="D658" s="10"/>
      <c r="E658" s="10"/>
      <c r="F658" s="10"/>
      <c r="G658" s="10"/>
      <c r="H658" s="413"/>
      <c r="I658" s="10"/>
      <c r="J658" s="10"/>
      <c r="K658" s="12"/>
      <c r="L658" s="10"/>
      <c r="M658" s="10"/>
      <c r="N658" s="10"/>
      <c r="O658" s="10"/>
      <c r="P658" s="413"/>
      <c r="Q658" s="10"/>
      <c r="R658" s="10"/>
      <c r="S658" s="10"/>
      <c r="T658" s="413"/>
      <c r="U658" s="10"/>
      <c r="V658" s="413"/>
      <c r="W658" s="10"/>
      <c r="X658" s="10"/>
      <c r="Y658" s="10"/>
      <c r="Z658" s="12"/>
      <c r="AA658" s="10"/>
      <c r="AB658" s="10"/>
      <c r="AC658" s="10"/>
      <c r="AD658" s="12"/>
      <c r="AE658" s="12"/>
      <c r="AF658" s="12"/>
      <c r="AG658" s="12"/>
      <c r="AH658" s="12"/>
      <c r="AI658" s="12"/>
      <c r="AJ658" s="12"/>
      <c r="AK658" s="12"/>
      <c r="AL658" s="12"/>
      <c r="AM658" s="12"/>
      <c r="AN658" s="12"/>
      <c r="AO658" s="12"/>
    </row>
    <row r="659" spans="1:41" ht="12.85" customHeight="1">
      <c r="A659" s="412"/>
      <c r="B659" s="12"/>
      <c r="C659" s="10"/>
      <c r="D659" s="10"/>
      <c r="E659" s="10"/>
      <c r="F659" s="10"/>
      <c r="G659" s="10"/>
      <c r="H659" s="413"/>
      <c r="I659" s="10"/>
      <c r="J659" s="10"/>
      <c r="K659" s="12"/>
      <c r="L659" s="10"/>
      <c r="M659" s="10"/>
      <c r="N659" s="10"/>
      <c r="O659" s="10"/>
      <c r="P659" s="413"/>
      <c r="Q659" s="10"/>
      <c r="R659" s="10"/>
      <c r="S659" s="10"/>
      <c r="T659" s="413"/>
      <c r="U659" s="10"/>
      <c r="V659" s="413"/>
      <c r="W659" s="10"/>
      <c r="X659" s="10"/>
      <c r="Y659" s="10"/>
      <c r="Z659" s="12"/>
      <c r="AA659" s="10"/>
      <c r="AB659" s="10"/>
      <c r="AC659" s="10"/>
      <c r="AD659" s="12"/>
      <c r="AE659" s="12"/>
      <c r="AF659" s="12"/>
      <c r="AG659" s="12"/>
      <c r="AH659" s="12"/>
      <c r="AI659" s="12"/>
      <c r="AJ659" s="12"/>
      <c r="AK659" s="12"/>
      <c r="AL659" s="12"/>
      <c r="AM659" s="12"/>
      <c r="AN659" s="12"/>
      <c r="AO659" s="12"/>
    </row>
    <row r="660" spans="1:41" ht="12.85" customHeight="1">
      <c r="A660" s="412"/>
      <c r="B660" s="12"/>
      <c r="C660" s="10"/>
      <c r="D660" s="10"/>
      <c r="E660" s="10"/>
      <c r="F660" s="10"/>
      <c r="G660" s="10"/>
      <c r="H660" s="413"/>
      <c r="I660" s="10"/>
      <c r="J660" s="10"/>
      <c r="K660" s="12"/>
      <c r="L660" s="10"/>
      <c r="M660" s="10"/>
      <c r="N660" s="10"/>
      <c r="O660" s="10"/>
      <c r="P660" s="413"/>
      <c r="Q660" s="10"/>
      <c r="R660" s="10"/>
      <c r="S660" s="10"/>
      <c r="T660" s="413"/>
      <c r="U660" s="10"/>
      <c r="V660" s="413"/>
      <c r="W660" s="10"/>
      <c r="X660" s="10"/>
      <c r="Y660" s="10"/>
      <c r="Z660" s="12"/>
      <c r="AA660" s="10"/>
      <c r="AB660" s="10"/>
      <c r="AC660" s="10"/>
      <c r="AD660" s="12"/>
      <c r="AE660" s="12"/>
      <c r="AF660" s="12"/>
      <c r="AG660" s="12"/>
      <c r="AH660" s="12"/>
      <c r="AI660" s="12"/>
      <c r="AJ660" s="12"/>
      <c r="AK660" s="12"/>
      <c r="AL660" s="12"/>
      <c r="AM660" s="12"/>
      <c r="AN660" s="12"/>
      <c r="AO660" s="12"/>
    </row>
    <row r="661" spans="1:41" ht="12.85" customHeight="1">
      <c r="A661" s="412"/>
      <c r="B661" s="12"/>
      <c r="C661" s="10"/>
      <c r="D661" s="10"/>
      <c r="E661" s="10"/>
      <c r="F661" s="10"/>
      <c r="G661" s="10"/>
      <c r="H661" s="413"/>
      <c r="I661" s="10"/>
      <c r="J661" s="10"/>
      <c r="K661" s="12"/>
      <c r="L661" s="10"/>
      <c r="M661" s="10"/>
      <c r="N661" s="10"/>
      <c r="O661" s="10"/>
      <c r="P661" s="413"/>
      <c r="Q661" s="10"/>
      <c r="R661" s="10"/>
      <c r="S661" s="10"/>
      <c r="T661" s="413"/>
      <c r="U661" s="10"/>
      <c r="V661" s="413"/>
      <c r="W661" s="10"/>
      <c r="X661" s="10"/>
      <c r="Y661" s="10"/>
      <c r="Z661" s="12"/>
      <c r="AA661" s="10"/>
      <c r="AB661" s="10"/>
      <c r="AC661" s="10"/>
      <c r="AD661" s="12"/>
      <c r="AE661" s="12"/>
      <c r="AF661" s="12"/>
      <c r="AG661" s="12"/>
      <c r="AH661" s="12"/>
      <c r="AI661" s="12"/>
      <c r="AJ661" s="12"/>
      <c r="AK661" s="12"/>
      <c r="AL661" s="12"/>
      <c r="AM661" s="12"/>
      <c r="AN661" s="12"/>
      <c r="AO661" s="12"/>
    </row>
    <row r="662" spans="1:41" ht="12.85" customHeight="1">
      <c r="A662" s="412"/>
      <c r="B662" s="12"/>
      <c r="C662" s="10"/>
      <c r="D662" s="10"/>
      <c r="E662" s="10"/>
      <c r="F662" s="10"/>
      <c r="G662" s="10"/>
      <c r="H662" s="413"/>
      <c r="I662" s="10"/>
      <c r="J662" s="10"/>
      <c r="K662" s="12"/>
      <c r="L662" s="10"/>
      <c r="M662" s="10"/>
      <c r="N662" s="10"/>
      <c r="O662" s="10"/>
      <c r="P662" s="413"/>
      <c r="Q662" s="10"/>
      <c r="R662" s="10"/>
      <c r="S662" s="10"/>
      <c r="T662" s="413"/>
      <c r="U662" s="10"/>
      <c r="V662" s="413"/>
      <c r="W662" s="10"/>
      <c r="X662" s="10"/>
      <c r="Y662" s="10"/>
      <c r="Z662" s="12"/>
      <c r="AA662" s="10"/>
      <c r="AB662" s="10"/>
      <c r="AC662" s="10"/>
      <c r="AD662" s="12"/>
      <c r="AE662" s="12"/>
      <c r="AF662" s="12"/>
      <c r="AG662" s="12"/>
      <c r="AH662" s="12"/>
      <c r="AI662" s="12"/>
      <c r="AJ662" s="12"/>
      <c r="AK662" s="12"/>
      <c r="AL662" s="12"/>
      <c r="AM662" s="12"/>
      <c r="AN662" s="12"/>
      <c r="AO662" s="12"/>
    </row>
    <row r="663" spans="1:41" ht="12.85" customHeight="1">
      <c r="A663" s="412"/>
      <c r="B663" s="12"/>
      <c r="C663" s="10"/>
      <c r="D663" s="10"/>
      <c r="E663" s="10"/>
      <c r="F663" s="10"/>
      <c r="G663" s="10"/>
      <c r="H663" s="413"/>
      <c r="I663" s="10"/>
      <c r="J663" s="10"/>
      <c r="K663" s="12"/>
      <c r="L663" s="10"/>
      <c r="M663" s="10"/>
      <c r="N663" s="10"/>
      <c r="O663" s="10"/>
      <c r="P663" s="413"/>
      <c r="Q663" s="10"/>
      <c r="R663" s="10"/>
      <c r="S663" s="10"/>
      <c r="T663" s="413"/>
      <c r="U663" s="10"/>
      <c r="V663" s="413"/>
      <c r="W663" s="10"/>
      <c r="X663" s="10"/>
      <c r="Y663" s="10"/>
      <c r="Z663" s="12"/>
      <c r="AA663" s="10"/>
      <c r="AB663" s="10"/>
      <c r="AC663" s="10"/>
      <c r="AD663" s="12"/>
      <c r="AE663" s="12"/>
      <c r="AF663" s="12"/>
      <c r="AG663" s="12"/>
      <c r="AH663" s="12"/>
      <c r="AI663" s="12"/>
      <c r="AJ663" s="12"/>
      <c r="AK663" s="12"/>
      <c r="AL663" s="12"/>
      <c r="AM663" s="12"/>
      <c r="AN663" s="12"/>
      <c r="AO663" s="12"/>
    </row>
    <row r="664" spans="1:41" ht="12.85" customHeight="1">
      <c r="A664" s="412"/>
      <c r="B664" s="12"/>
      <c r="C664" s="10"/>
      <c r="D664" s="10"/>
      <c r="E664" s="10"/>
      <c r="F664" s="10"/>
      <c r="G664" s="10"/>
      <c r="H664" s="413"/>
      <c r="I664" s="10"/>
      <c r="J664" s="10"/>
      <c r="K664" s="12"/>
      <c r="L664" s="10"/>
      <c r="M664" s="10"/>
      <c r="N664" s="10"/>
      <c r="O664" s="10"/>
      <c r="P664" s="413"/>
      <c r="Q664" s="10"/>
      <c r="R664" s="10"/>
      <c r="S664" s="10"/>
      <c r="T664" s="413"/>
      <c r="U664" s="10"/>
      <c r="V664" s="413"/>
      <c r="W664" s="10"/>
      <c r="X664" s="10"/>
      <c r="Y664" s="10"/>
      <c r="Z664" s="12"/>
      <c r="AA664" s="10"/>
      <c r="AB664" s="10"/>
      <c r="AC664" s="10"/>
      <c r="AD664" s="12"/>
      <c r="AE664" s="12"/>
      <c r="AF664" s="12"/>
      <c r="AG664" s="12"/>
      <c r="AH664" s="12"/>
      <c r="AI664" s="12"/>
      <c r="AJ664" s="12"/>
      <c r="AK664" s="12"/>
      <c r="AL664" s="12"/>
      <c r="AM664" s="12"/>
      <c r="AN664" s="12"/>
      <c r="AO664" s="12"/>
    </row>
    <row r="665" spans="1:41" ht="12.85" customHeight="1">
      <c r="A665" s="412"/>
      <c r="B665" s="12"/>
      <c r="C665" s="10"/>
      <c r="D665" s="10"/>
      <c r="E665" s="10"/>
      <c r="F665" s="10"/>
      <c r="G665" s="10"/>
      <c r="H665" s="413"/>
      <c r="I665" s="10"/>
      <c r="J665" s="10"/>
      <c r="K665" s="12"/>
      <c r="L665" s="10"/>
      <c r="M665" s="10"/>
      <c r="N665" s="10"/>
      <c r="O665" s="10"/>
      <c r="P665" s="413"/>
      <c r="Q665" s="10"/>
      <c r="R665" s="10"/>
      <c r="S665" s="10"/>
      <c r="T665" s="413"/>
      <c r="U665" s="10"/>
      <c r="V665" s="413"/>
      <c r="W665" s="10"/>
      <c r="X665" s="10"/>
      <c r="Y665" s="10"/>
      <c r="Z665" s="12"/>
      <c r="AA665" s="10"/>
      <c r="AB665" s="10"/>
      <c r="AC665" s="10"/>
      <c r="AD665" s="12"/>
      <c r="AE665" s="12"/>
      <c r="AF665" s="12"/>
      <c r="AG665" s="12"/>
      <c r="AH665" s="12"/>
      <c r="AI665" s="12"/>
      <c r="AJ665" s="12"/>
      <c r="AK665" s="12"/>
      <c r="AL665" s="12"/>
      <c r="AM665" s="12"/>
      <c r="AN665" s="12"/>
      <c r="AO665" s="12"/>
    </row>
    <row r="666" spans="1:41" ht="12.85" customHeight="1">
      <c r="A666" s="412"/>
      <c r="B666" s="12"/>
      <c r="C666" s="10"/>
      <c r="D666" s="10"/>
      <c r="E666" s="10"/>
      <c r="F666" s="10"/>
      <c r="G666" s="10"/>
      <c r="H666" s="413"/>
      <c r="I666" s="10"/>
      <c r="J666" s="10"/>
      <c r="K666" s="12"/>
      <c r="L666" s="10"/>
      <c r="M666" s="10"/>
      <c r="N666" s="10"/>
      <c r="O666" s="10"/>
      <c r="P666" s="413"/>
      <c r="Q666" s="10"/>
      <c r="R666" s="10"/>
      <c r="S666" s="10"/>
      <c r="T666" s="413"/>
      <c r="U666" s="10"/>
      <c r="V666" s="413"/>
      <c r="W666" s="10"/>
      <c r="X666" s="10"/>
      <c r="Y666" s="10"/>
      <c r="Z666" s="12"/>
      <c r="AA666" s="10"/>
      <c r="AB666" s="10"/>
      <c r="AC666" s="10"/>
      <c r="AD666" s="12"/>
      <c r="AE666" s="12"/>
      <c r="AF666" s="12"/>
      <c r="AG666" s="12"/>
      <c r="AH666" s="12"/>
      <c r="AI666" s="12"/>
      <c r="AJ666" s="12"/>
      <c r="AK666" s="12"/>
      <c r="AL666" s="12"/>
      <c r="AM666" s="12"/>
      <c r="AN666" s="12"/>
      <c r="AO666" s="12"/>
    </row>
    <row r="667" spans="1:41" ht="12.85" customHeight="1">
      <c r="A667" s="412"/>
      <c r="B667" s="12"/>
      <c r="C667" s="10"/>
      <c r="D667" s="10"/>
      <c r="E667" s="10"/>
      <c r="F667" s="10"/>
      <c r="G667" s="10"/>
      <c r="H667" s="413"/>
      <c r="I667" s="10"/>
      <c r="J667" s="10"/>
      <c r="K667" s="12"/>
      <c r="L667" s="10"/>
      <c r="M667" s="10"/>
      <c r="N667" s="10"/>
      <c r="O667" s="10"/>
      <c r="P667" s="413"/>
      <c r="Q667" s="10"/>
      <c r="R667" s="10"/>
      <c r="S667" s="10"/>
      <c r="T667" s="413"/>
      <c r="U667" s="10"/>
      <c r="V667" s="413"/>
      <c r="W667" s="10"/>
      <c r="X667" s="10"/>
      <c r="Y667" s="10"/>
      <c r="Z667" s="12"/>
      <c r="AA667" s="10"/>
      <c r="AB667" s="10"/>
      <c r="AC667" s="10"/>
      <c r="AD667" s="12"/>
      <c r="AE667" s="12"/>
      <c r="AF667" s="12"/>
      <c r="AG667" s="12"/>
      <c r="AH667" s="12"/>
      <c r="AI667" s="12"/>
      <c r="AJ667" s="12"/>
      <c r="AK667" s="12"/>
      <c r="AL667" s="12"/>
      <c r="AM667" s="12"/>
      <c r="AN667" s="12"/>
      <c r="AO667" s="12"/>
    </row>
    <row r="668" spans="1:41" ht="12.85" customHeight="1">
      <c r="A668" s="412"/>
      <c r="B668" s="12"/>
      <c r="C668" s="10"/>
      <c r="D668" s="10"/>
      <c r="E668" s="10"/>
      <c r="F668" s="10"/>
      <c r="G668" s="10"/>
      <c r="H668" s="413"/>
      <c r="I668" s="10"/>
      <c r="J668" s="10"/>
      <c r="K668" s="12"/>
      <c r="L668" s="10"/>
      <c r="M668" s="10"/>
      <c r="N668" s="10"/>
      <c r="O668" s="10"/>
      <c r="P668" s="413"/>
      <c r="Q668" s="10"/>
      <c r="R668" s="10"/>
      <c r="S668" s="10"/>
      <c r="T668" s="413"/>
      <c r="U668" s="10"/>
      <c r="V668" s="413"/>
      <c r="W668" s="10"/>
      <c r="X668" s="10"/>
      <c r="Y668" s="10"/>
      <c r="Z668" s="12"/>
      <c r="AA668" s="10"/>
      <c r="AB668" s="10"/>
      <c r="AC668" s="10"/>
      <c r="AD668" s="12"/>
      <c r="AE668" s="12"/>
      <c r="AF668" s="12"/>
      <c r="AG668" s="12"/>
      <c r="AH668" s="12"/>
      <c r="AI668" s="12"/>
      <c r="AJ668" s="12"/>
      <c r="AK668" s="12"/>
      <c r="AL668" s="12"/>
      <c r="AM668" s="12"/>
      <c r="AN668" s="12"/>
      <c r="AO668" s="12"/>
    </row>
    <row r="669" spans="1:41" ht="12.85" customHeight="1">
      <c r="A669" s="412"/>
      <c r="B669" s="12"/>
      <c r="C669" s="10"/>
      <c r="D669" s="10"/>
      <c r="E669" s="10"/>
      <c r="F669" s="10"/>
      <c r="G669" s="10"/>
      <c r="H669" s="413"/>
      <c r="I669" s="10"/>
      <c r="J669" s="10"/>
      <c r="K669" s="12"/>
      <c r="L669" s="10"/>
      <c r="M669" s="10"/>
      <c r="N669" s="10"/>
      <c r="O669" s="10"/>
      <c r="P669" s="413"/>
      <c r="Q669" s="10"/>
      <c r="R669" s="10"/>
      <c r="S669" s="10"/>
      <c r="T669" s="413"/>
      <c r="U669" s="10"/>
      <c r="V669" s="413"/>
      <c r="W669" s="10"/>
      <c r="X669" s="10"/>
      <c r="Y669" s="10"/>
      <c r="Z669" s="12"/>
      <c r="AA669" s="10"/>
      <c r="AB669" s="10"/>
      <c r="AC669" s="10"/>
      <c r="AD669" s="12"/>
      <c r="AE669" s="12"/>
      <c r="AF669" s="12"/>
      <c r="AG669" s="12"/>
      <c r="AH669" s="12"/>
      <c r="AI669" s="12"/>
      <c r="AJ669" s="12"/>
      <c r="AK669" s="12"/>
      <c r="AL669" s="12"/>
      <c r="AM669" s="12"/>
      <c r="AN669" s="12"/>
      <c r="AO669" s="12"/>
    </row>
    <row r="670" spans="1:41" ht="12.85" customHeight="1">
      <c r="A670" s="412"/>
      <c r="B670" s="12"/>
      <c r="C670" s="10"/>
      <c r="D670" s="10"/>
      <c r="E670" s="10"/>
      <c r="F670" s="10"/>
      <c r="G670" s="10"/>
      <c r="H670" s="413"/>
      <c r="I670" s="10"/>
      <c r="J670" s="10"/>
      <c r="K670" s="12"/>
      <c r="L670" s="10"/>
      <c r="M670" s="10"/>
      <c r="N670" s="10"/>
      <c r="O670" s="10"/>
      <c r="P670" s="413"/>
      <c r="Q670" s="10"/>
      <c r="R670" s="10"/>
      <c r="S670" s="10"/>
      <c r="T670" s="413"/>
      <c r="U670" s="10"/>
      <c r="V670" s="413"/>
      <c r="W670" s="10"/>
      <c r="X670" s="10"/>
      <c r="Y670" s="10"/>
      <c r="Z670" s="12"/>
      <c r="AA670" s="10"/>
      <c r="AB670" s="10"/>
      <c r="AC670" s="10"/>
      <c r="AD670" s="12"/>
      <c r="AE670" s="12"/>
      <c r="AF670" s="12"/>
      <c r="AG670" s="12"/>
      <c r="AH670" s="12"/>
      <c r="AI670" s="12"/>
      <c r="AJ670" s="12"/>
      <c r="AK670" s="12"/>
      <c r="AL670" s="12"/>
      <c r="AM670" s="12"/>
      <c r="AN670" s="12"/>
      <c r="AO670" s="12"/>
    </row>
    <row r="671" spans="1:41" ht="12.85" customHeight="1">
      <c r="A671" s="412"/>
      <c r="B671" s="12"/>
      <c r="C671" s="10"/>
      <c r="D671" s="10"/>
      <c r="E671" s="10"/>
      <c r="F671" s="10"/>
      <c r="G671" s="10"/>
      <c r="H671" s="413"/>
      <c r="I671" s="10"/>
      <c r="J671" s="10"/>
      <c r="K671" s="12"/>
      <c r="L671" s="10"/>
      <c r="M671" s="10"/>
      <c r="N671" s="10"/>
      <c r="O671" s="10"/>
      <c r="P671" s="413"/>
      <c r="Q671" s="10"/>
      <c r="R671" s="10"/>
      <c r="S671" s="10"/>
      <c r="T671" s="413"/>
      <c r="U671" s="10"/>
      <c r="V671" s="413"/>
      <c r="W671" s="10"/>
      <c r="X671" s="10"/>
      <c r="Y671" s="10"/>
      <c r="Z671" s="12"/>
      <c r="AA671" s="10"/>
      <c r="AB671" s="10"/>
      <c r="AC671" s="10"/>
      <c r="AD671" s="12"/>
      <c r="AE671" s="12"/>
      <c r="AF671" s="12"/>
      <c r="AG671" s="12"/>
      <c r="AH671" s="12"/>
      <c r="AI671" s="12"/>
      <c r="AJ671" s="12"/>
      <c r="AK671" s="12"/>
      <c r="AL671" s="12"/>
      <c r="AM671" s="12"/>
      <c r="AN671" s="12"/>
      <c r="AO671" s="12"/>
    </row>
    <row r="672" spans="1:41" ht="12.85" customHeight="1">
      <c r="A672" s="412"/>
      <c r="B672" s="12"/>
      <c r="C672" s="10"/>
      <c r="D672" s="10"/>
      <c r="E672" s="10"/>
      <c r="F672" s="10"/>
      <c r="G672" s="10"/>
      <c r="H672" s="413"/>
      <c r="I672" s="10"/>
      <c r="J672" s="10"/>
      <c r="K672" s="12"/>
      <c r="L672" s="10"/>
      <c r="M672" s="10"/>
      <c r="N672" s="10"/>
      <c r="O672" s="10"/>
      <c r="P672" s="413"/>
      <c r="Q672" s="10"/>
      <c r="R672" s="10"/>
      <c r="S672" s="10"/>
      <c r="T672" s="413"/>
      <c r="U672" s="10"/>
      <c r="V672" s="413"/>
      <c r="W672" s="10"/>
      <c r="X672" s="10"/>
      <c r="Y672" s="10"/>
      <c r="Z672" s="12"/>
      <c r="AA672" s="10"/>
      <c r="AB672" s="10"/>
      <c r="AC672" s="10"/>
      <c r="AD672" s="12"/>
      <c r="AE672" s="12"/>
      <c r="AF672" s="12"/>
      <c r="AG672" s="12"/>
      <c r="AH672" s="12"/>
      <c r="AI672" s="12"/>
      <c r="AJ672" s="12"/>
      <c r="AK672" s="12"/>
      <c r="AL672" s="12"/>
      <c r="AM672" s="12"/>
      <c r="AN672" s="12"/>
      <c r="AO672" s="12"/>
    </row>
    <row r="673" spans="1:41" ht="12.85" customHeight="1">
      <c r="A673" s="412"/>
      <c r="B673" s="12"/>
      <c r="C673" s="10"/>
      <c r="D673" s="10"/>
      <c r="E673" s="10"/>
      <c r="F673" s="10"/>
      <c r="G673" s="10"/>
      <c r="H673" s="413"/>
      <c r="I673" s="10"/>
      <c r="J673" s="10"/>
      <c r="K673" s="12"/>
      <c r="L673" s="10"/>
      <c r="M673" s="10"/>
      <c r="N673" s="10"/>
      <c r="O673" s="10"/>
      <c r="P673" s="413"/>
      <c r="Q673" s="10"/>
      <c r="R673" s="10"/>
      <c r="S673" s="10"/>
      <c r="T673" s="413"/>
      <c r="U673" s="10"/>
      <c r="V673" s="413"/>
      <c r="W673" s="10"/>
      <c r="X673" s="10"/>
      <c r="Y673" s="10"/>
      <c r="Z673" s="12"/>
      <c r="AA673" s="10"/>
      <c r="AB673" s="10"/>
      <c r="AC673" s="10"/>
      <c r="AD673" s="12"/>
      <c r="AE673" s="12"/>
      <c r="AF673" s="12"/>
      <c r="AG673" s="12"/>
      <c r="AH673" s="12"/>
      <c r="AI673" s="12"/>
      <c r="AJ673" s="12"/>
      <c r="AK673" s="12"/>
      <c r="AL673" s="12"/>
      <c r="AM673" s="12"/>
      <c r="AN673" s="12"/>
      <c r="AO673" s="12"/>
    </row>
    <row r="674" spans="1:41" ht="12.85" customHeight="1">
      <c r="A674" s="412"/>
      <c r="B674" s="12"/>
      <c r="C674" s="10"/>
      <c r="D674" s="10"/>
      <c r="E674" s="10"/>
      <c r="F674" s="10"/>
      <c r="G674" s="10"/>
      <c r="H674" s="413"/>
      <c r="I674" s="10"/>
      <c r="J674" s="10"/>
      <c r="K674" s="12"/>
      <c r="L674" s="10"/>
      <c r="M674" s="10"/>
      <c r="N674" s="10"/>
      <c r="O674" s="10"/>
      <c r="P674" s="413"/>
      <c r="Q674" s="10"/>
      <c r="R674" s="10"/>
      <c r="S674" s="10"/>
      <c r="T674" s="413"/>
      <c r="U674" s="10"/>
      <c r="V674" s="413"/>
      <c r="W674" s="10"/>
      <c r="X674" s="10"/>
      <c r="Y674" s="10"/>
      <c r="Z674" s="12"/>
      <c r="AA674" s="10"/>
      <c r="AB674" s="10"/>
      <c r="AC674" s="10"/>
      <c r="AD674" s="12"/>
      <c r="AE674" s="12"/>
      <c r="AF674" s="12"/>
      <c r="AG674" s="12"/>
      <c r="AH674" s="12"/>
      <c r="AI674" s="12"/>
      <c r="AJ674" s="12"/>
      <c r="AK674" s="12"/>
      <c r="AL674" s="12"/>
      <c r="AM674" s="12"/>
      <c r="AN674" s="12"/>
      <c r="AO674" s="12"/>
    </row>
    <row r="675" spans="1:41" ht="12.85" customHeight="1">
      <c r="A675" s="412"/>
      <c r="B675" s="12"/>
      <c r="C675" s="10"/>
      <c r="D675" s="10"/>
      <c r="E675" s="10"/>
      <c r="F675" s="10"/>
      <c r="G675" s="10"/>
      <c r="H675" s="413"/>
      <c r="I675" s="10"/>
      <c r="J675" s="10"/>
      <c r="K675" s="12"/>
      <c r="L675" s="10"/>
      <c r="M675" s="10"/>
      <c r="N675" s="10"/>
      <c r="O675" s="10"/>
      <c r="P675" s="413"/>
      <c r="Q675" s="10"/>
      <c r="R675" s="10"/>
      <c r="S675" s="10"/>
      <c r="T675" s="413"/>
      <c r="U675" s="10"/>
      <c r="V675" s="413"/>
      <c r="W675" s="10"/>
      <c r="X675" s="10"/>
      <c r="Y675" s="10"/>
      <c r="Z675" s="12"/>
      <c r="AA675" s="10"/>
      <c r="AB675" s="10"/>
      <c r="AC675" s="10"/>
      <c r="AD675" s="12"/>
      <c r="AE675" s="12"/>
      <c r="AF675" s="12"/>
      <c r="AG675" s="12"/>
      <c r="AH675" s="12"/>
      <c r="AI675" s="12"/>
      <c r="AJ675" s="12"/>
      <c r="AK675" s="12"/>
      <c r="AL675" s="12"/>
      <c r="AM675" s="12"/>
      <c r="AN675" s="12"/>
      <c r="AO675" s="12"/>
    </row>
    <row r="676" spans="1:41" ht="12.85" customHeight="1">
      <c r="A676" s="412"/>
      <c r="B676" s="12"/>
      <c r="C676" s="10"/>
      <c r="D676" s="10"/>
      <c r="E676" s="10"/>
      <c r="F676" s="10"/>
      <c r="G676" s="10"/>
      <c r="H676" s="413"/>
      <c r="I676" s="10"/>
      <c r="J676" s="10"/>
      <c r="K676" s="12"/>
      <c r="L676" s="10"/>
      <c r="M676" s="10"/>
      <c r="N676" s="10"/>
      <c r="O676" s="10"/>
      <c r="P676" s="413"/>
      <c r="Q676" s="10"/>
      <c r="R676" s="10"/>
      <c r="S676" s="10"/>
      <c r="T676" s="413"/>
      <c r="U676" s="10"/>
      <c r="V676" s="413"/>
      <c r="W676" s="10"/>
      <c r="X676" s="10"/>
      <c r="Y676" s="10"/>
      <c r="Z676" s="12"/>
      <c r="AA676" s="10"/>
      <c r="AB676" s="10"/>
      <c r="AC676" s="10"/>
      <c r="AD676" s="12"/>
      <c r="AE676" s="12"/>
      <c r="AF676" s="12"/>
      <c r="AG676" s="12"/>
      <c r="AH676" s="12"/>
      <c r="AI676" s="12"/>
      <c r="AJ676" s="12"/>
      <c r="AK676" s="12"/>
      <c r="AL676" s="12"/>
      <c r="AM676" s="12"/>
      <c r="AN676" s="12"/>
      <c r="AO676" s="12"/>
    </row>
    <row r="677" spans="1:41" ht="12.85" customHeight="1">
      <c r="A677" s="412"/>
      <c r="B677" s="12"/>
      <c r="C677" s="10"/>
      <c r="D677" s="10"/>
      <c r="E677" s="10"/>
      <c r="F677" s="10"/>
      <c r="G677" s="10"/>
      <c r="H677" s="413"/>
      <c r="I677" s="10"/>
      <c r="J677" s="10"/>
      <c r="K677" s="12"/>
      <c r="L677" s="10"/>
      <c r="M677" s="10"/>
      <c r="N677" s="10"/>
      <c r="O677" s="10"/>
      <c r="P677" s="413"/>
      <c r="Q677" s="10"/>
      <c r="R677" s="10"/>
      <c r="S677" s="10"/>
      <c r="T677" s="413"/>
      <c r="U677" s="10"/>
      <c r="V677" s="413"/>
      <c r="W677" s="10"/>
      <c r="X677" s="10"/>
      <c r="Y677" s="10"/>
      <c r="Z677" s="12"/>
      <c r="AA677" s="10"/>
      <c r="AB677" s="10"/>
      <c r="AC677" s="10"/>
      <c r="AD677" s="12"/>
      <c r="AE677" s="12"/>
      <c r="AF677" s="12"/>
      <c r="AG677" s="12"/>
      <c r="AH677" s="12"/>
      <c r="AI677" s="12"/>
      <c r="AJ677" s="12"/>
      <c r="AK677" s="12"/>
      <c r="AL677" s="12"/>
      <c r="AM677" s="12"/>
      <c r="AN677" s="12"/>
      <c r="AO677" s="12"/>
    </row>
    <row r="678" spans="1:41" ht="12.85" customHeight="1">
      <c r="A678" s="412"/>
      <c r="B678" s="12"/>
      <c r="C678" s="10"/>
      <c r="D678" s="10"/>
      <c r="E678" s="10"/>
      <c r="F678" s="10"/>
      <c r="G678" s="10"/>
      <c r="H678" s="413"/>
      <c r="I678" s="10"/>
      <c r="J678" s="10"/>
      <c r="K678" s="12"/>
      <c r="L678" s="10"/>
      <c r="M678" s="10"/>
      <c r="N678" s="10"/>
      <c r="O678" s="10"/>
      <c r="P678" s="413"/>
      <c r="Q678" s="10"/>
      <c r="R678" s="10"/>
      <c r="S678" s="10"/>
      <c r="T678" s="413"/>
      <c r="U678" s="10"/>
      <c r="V678" s="413"/>
      <c r="W678" s="10"/>
      <c r="X678" s="10"/>
      <c r="Y678" s="10"/>
      <c r="Z678" s="12"/>
      <c r="AA678" s="10"/>
      <c r="AB678" s="10"/>
      <c r="AC678" s="10"/>
      <c r="AD678" s="12"/>
      <c r="AE678" s="12"/>
      <c r="AF678" s="12"/>
      <c r="AG678" s="12"/>
      <c r="AH678" s="12"/>
      <c r="AI678" s="12"/>
      <c r="AJ678" s="12"/>
      <c r="AK678" s="12"/>
      <c r="AL678" s="12"/>
      <c r="AM678" s="12"/>
      <c r="AN678" s="12"/>
      <c r="AO678" s="12"/>
    </row>
    <row r="679" spans="1:41" ht="12.85" customHeight="1">
      <c r="A679" s="412"/>
      <c r="B679" s="12"/>
      <c r="C679" s="10"/>
      <c r="D679" s="10"/>
      <c r="E679" s="10"/>
      <c r="F679" s="10"/>
      <c r="G679" s="10"/>
      <c r="H679" s="413"/>
      <c r="I679" s="10"/>
      <c r="J679" s="10"/>
      <c r="K679" s="12"/>
      <c r="L679" s="10"/>
      <c r="M679" s="10"/>
      <c r="N679" s="10"/>
      <c r="O679" s="10"/>
      <c r="P679" s="413"/>
      <c r="Q679" s="10"/>
      <c r="R679" s="10"/>
      <c r="S679" s="10"/>
      <c r="T679" s="413"/>
      <c r="U679" s="10"/>
      <c r="V679" s="413"/>
      <c r="W679" s="10"/>
      <c r="X679" s="10"/>
      <c r="Y679" s="10"/>
      <c r="Z679" s="12"/>
      <c r="AA679" s="10"/>
      <c r="AB679" s="10"/>
      <c r="AC679" s="10"/>
      <c r="AD679" s="12"/>
      <c r="AE679" s="12"/>
      <c r="AF679" s="12"/>
      <c r="AG679" s="12"/>
      <c r="AH679" s="12"/>
      <c r="AI679" s="12"/>
      <c r="AJ679" s="12"/>
      <c r="AK679" s="12"/>
      <c r="AL679" s="12"/>
      <c r="AM679" s="12"/>
      <c r="AN679" s="12"/>
      <c r="AO679" s="12"/>
    </row>
    <row r="680" spans="1:41" ht="12.85" customHeight="1">
      <c r="A680" s="412"/>
      <c r="B680" s="12"/>
      <c r="C680" s="10"/>
      <c r="D680" s="10"/>
      <c r="E680" s="10"/>
      <c r="F680" s="10"/>
      <c r="G680" s="10"/>
      <c r="H680" s="413"/>
      <c r="I680" s="10"/>
      <c r="J680" s="10"/>
      <c r="K680" s="12"/>
      <c r="L680" s="10"/>
      <c r="M680" s="10"/>
      <c r="N680" s="10"/>
      <c r="O680" s="10"/>
      <c r="P680" s="413"/>
      <c r="Q680" s="10"/>
      <c r="R680" s="10"/>
      <c r="S680" s="10"/>
      <c r="T680" s="413"/>
      <c r="U680" s="10"/>
      <c r="V680" s="413"/>
      <c r="W680" s="10"/>
      <c r="X680" s="10"/>
      <c r="Y680" s="10"/>
      <c r="Z680" s="12"/>
      <c r="AA680" s="10"/>
      <c r="AB680" s="10"/>
      <c r="AC680" s="10"/>
      <c r="AD680" s="12"/>
      <c r="AE680" s="12"/>
      <c r="AF680" s="12"/>
      <c r="AG680" s="12"/>
      <c r="AH680" s="12"/>
      <c r="AI680" s="12"/>
      <c r="AJ680" s="12"/>
      <c r="AK680" s="12"/>
      <c r="AL680" s="12"/>
      <c r="AM680" s="12"/>
      <c r="AN680" s="12"/>
      <c r="AO680" s="12"/>
    </row>
    <row r="681" spans="1:41" ht="12.85" customHeight="1">
      <c r="A681" s="412"/>
      <c r="B681" s="12"/>
      <c r="C681" s="10"/>
      <c r="D681" s="10"/>
      <c r="E681" s="10"/>
      <c r="F681" s="10"/>
      <c r="G681" s="10"/>
      <c r="H681" s="413"/>
      <c r="I681" s="10"/>
      <c r="J681" s="10"/>
      <c r="K681" s="12"/>
      <c r="L681" s="10"/>
      <c r="M681" s="10"/>
      <c r="N681" s="10"/>
      <c r="O681" s="10"/>
      <c r="P681" s="413"/>
      <c r="Q681" s="10"/>
      <c r="R681" s="10"/>
      <c r="S681" s="10"/>
      <c r="T681" s="413"/>
      <c r="U681" s="10"/>
      <c r="V681" s="413"/>
      <c r="W681" s="10"/>
      <c r="X681" s="10"/>
      <c r="Y681" s="10"/>
      <c r="Z681" s="12"/>
      <c r="AA681" s="10"/>
      <c r="AB681" s="10"/>
      <c r="AC681" s="10"/>
      <c r="AD681" s="12"/>
      <c r="AE681" s="12"/>
      <c r="AF681" s="12"/>
      <c r="AG681" s="12"/>
      <c r="AH681" s="12"/>
      <c r="AI681" s="12"/>
      <c r="AJ681" s="12"/>
      <c r="AK681" s="12"/>
      <c r="AL681" s="12"/>
      <c r="AM681" s="12"/>
      <c r="AN681" s="12"/>
      <c r="AO681" s="12"/>
    </row>
    <row r="682" spans="1:41" ht="12.85" customHeight="1">
      <c r="A682" s="412"/>
      <c r="B682" s="12"/>
      <c r="C682" s="10"/>
      <c r="D682" s="10"/>
      <c r="E682" s="10"/>
      <c r="F682" s="10"/>
      <c r="G682" s="10"/>
      <c r="H682" s="413"/>
      <c r="I682" s="10"/>
      <c r="J682" s="10"/>
      <c r="K682" s="12"/>
      <c r="L682" s="10"/>
      <c r="M682" s="10"/>
      <c r="N682" s="10"/>
      <c r="O682" s="10"/>
      <c r="P682" s="413"/>
      <c r="Q682" s="10"/>
      <c r="R682" s="10"/>
      <c r="S682" s="10"/>
      <c r="T682" s="413"/>
      <c r="U682" s="10"/>
      <c r="V682" s="413"/>
      <c r="W682" s="10"/>
      <c r="X682" s="10"/>
      <c r="Y682" s="10"/>
      <c r="Z682" s="12"/>
      <c r="AA682" s="10"/>
      <c r="AB682" s="10"/>
      <c r="AC682" s="10"/>
      <c r="AD682" s="12"/>
      <c r="AE682" s="12"/>
      <c r="AF682" s="12"/>
      <c r="AG682" s="12"/>
      <c r="AH682" s="12"/>
      <c r="AI682" s="12"/>
      <c r="AJ682" s="12"/>
      <c r="AK682" s="12"/>
      <c r="AL682" s="12"/>
      <c r="AM682" s="12"/>
      <c r="AN682" s="12"/>
      <c r="AO682" s="12"/>
    </row>
    <row r="683" spans="1:41" ht="12.85" customHeight="1">
      <c r="A683" s="412"/>
      <c r="B683" s="12"/>
      <c r="C683" s="10"/>
      <c r="D683" s="10"/>
      <c r="E683" s="10"/>
      <c r="F683" s="10"/>
      <c r="G683" s="10"/>
      <c r="H683" s="413"/>
      <c r="I683" s="10"/>
      <c r="J683" s="10"/>
      <c r="K683" s="12"/>
      <c r="L683" s="10"/>
      <c r="M683" s="10"/>
      <c r="N683" s="10"/>
      <c r="O683" s="10"/>
      <c r="P683" s="413"/>
      <c r="Q683" s="10"/>
      <c r="R683" s="10"/>
      <c r="S683" s="10"/>
      <c r="T683" s="413"/>
      <c r="U683" s="10"/>
      <c r="V683" s="413"/>
      <c r="W683" s="10"/>
      <c r="X683" s="10"/>
      <c r="Y683" s="10"/>
      <c r="Z683" s="12"/>
      <c r="AA683" s="10"/>
      <c r="AB683" s="10"/>
      <c r="AC683" s="10"/>
      <c r="AD683" s="12"/>
      <c r="AE683" s="12"/>
      <c r="AF683" s="12"/>
      <c r="AG683" s="12"/>
      <c r="AH683" s="12"/>
      <c r="AI683" s="12"/>
      <c r="AJ683" s="12"/>
      <c r="AK683" s="12"/>
      <c r="AL683" s="12"/>
      <c r="AM683" s="12"/>
      <c r="AN683" s="12"/>
      <c r="AO683" s="12"/>
    </row>
    <row r="684" spans="1:41" ht="12.85" customHeight="1">
      <c r="A684" s="412"/>
      <c r="B684" s="12"/>
      <c r="C684" s="10"/>
      <c r="D684" s="10"/>
      <c r="E684" s="10"/>
      <c r="F684" s="10"/>
      <c r="G684" s="10"/>
      <c r="H684" s="413"/>
      <c r="I684" s="10"/>
      <c r="J684" s="10"/>
      <c r="K684" s="12"/>
      <c r="L684" s="10"/>
      <c r="M684" s="10"/>
      <c r="N684" s="10"/>
      <c r="O684" s="10"/>
      <c r="P684" s="413"/>
      <c r="Q684" s="10"/>
      <c r="R684" s="10"/>
      <c r="S684" s="10"/>
      <c r="T684" s="413"/>
      <c r="U684" s="10"/>
      <c r="V684" s="413"/>
      <c r="W684" s="10"/>
      <c r="X684" s="10"/>
      <c r="Y684" s="10"/>
      <c r="Z684" s="12"/>
      <c r="AA684" s="10"/>
      <c r="AB684" s="10"/>
      <c r="AC684" s="10"/>
      <c r="AD684" s="12"/>
      <c r="AE684" s="12"/>
      <c r="AF684" s="12"/>
      <c r="AG684" s="12"/>
      <c r="AH684" s="12"/>
      <c r="AI684" s="12"/>
      <c r="AJ684" s="12"/>
      <c r="AK684" s="12"/>
      <c r="AL684" s="12"/>
      <c r="AM684" s="12"/>
      <c r="AN684" s="12"/>
      <c r="AO684" s="12"/>
    </row>
    <row r="685" spans="1:41" ht="12.85" customHeight="1">
      <c r="A685" s="412"/>
      <c r="B685" s="12"/>
      <c r="C685" s="10"/>
      <c r="D685" s="10"/>
      <c r="E685" s="10"/>
      <c r="F685" s="10"/>
      <c r="G685" s="10"/>
      <c r="H685" s="413"/>
      <c r="I685" s="10"/>
      <c r="J685" s="10"/>
      <c r="K685" s="12"/>
      <c r="L685" s="10"/>
      <c r="M685" s="10"/>
      <c r="N685" s="10"/>
      <c r="O685" s="10"/>
      <c r="P685" s="413"/>
      <c r="Q685" s="10"/>
      <c r="R685" s="10"/>
      <c r="S685" s="10"/>
      <c r="T685" s="413"/>
      <c r="U685" s="10"/>
      <c r="V685" s="413"/>
      <c r="W685" s="10"/>
      <c r="X685" s="10"/>
      <c r="Y685" s="10"/>
      <c r="Z685" s="12"/>
      <c r="AA685" s="10"/>
      <c r="AB685" s="10"/>
      <c r="AC685" s="10"/>
      <c r="AD685" s="12"/>
      <c r="AE685" s="12"/>
      <c r="AF685" s="12"/>
      <c r="AG685" s="12"/>
      <c r="AH685" s="12"/>
      <c r="AI685" s="12"/>
      <c r="AJ685" s="12"/>
      <c r="AK685" s="12"/>
      <c r="AL685" s="12"/>
      <c r="AM685" s="12"/>
      <c r="AN685" s="12"/>
      <c r="AO685" s="12"/>
    </row>
    <row r="686" spans="1:41" ht="12.85" customHeight="1">
      <c r="A686" s="412"/>
      <c r="B686" s="12"/>
      <c r="C686" s="10"/>
      <c r="D686" s="10"/>
      <c r="E686" s="10"/>
      <c r="F686" s="10"/>
      <c r="G686" s="10"/>
      <c r="H686" s="413"/>
      <c r="I686" s="10"/>
      <c r="J686" s="10"/>
      <c r="K686" s="12"/>
      <c r="L686" s="10"/>
      <c r="M686" s="10"/>
      <c r="N686" s="10"/>
      <c r="O686" s="10"/>
      <c r="P686" s="413"/>
      <c r="Q686" s="10"/>
      <c r="R686" s="10"/>
      <c r="S686" s="10"/>
      <c r="T686" s="413"/>
      <c r="U686" s="10"/>
      <c r="V686" s="413"/>
      <c r="W686" s="10"/>
      <c r="X686" s="10"/>
      <c r="Y686" s="10"/>
      <c r="Z686" s="12"/>
      <c r="AA686" s="10"/>
      <c r="AB686" s="10"/>
      <c r="AC686" s="10"/>
      <c r="AD686" s="12"/>
      <c r="AE686" s="12"/>
      <c r="AF686" s="12"/>
      <c r="AG686" s="12"/>
      <c r="AH686" s="12"/>
      <c r="AI686" s="12"/>
      <c r="AJ686" s="12"/>
      <c r="AK686" s="12"/>
      <c r="AL686" s="12"/>
      <c r="AM686" s="12"/>
      <c r="AN686" s="12"/>
      <c r="AO686" s="12"/>
    </row>
    <row r="687" spans="1:41" ht="12.85" customHeight="1">
      <c r="A687" s="412"/>
      <c r="B687" s="12"/>
      <c r="C687" s="10"/>
      <c r="D687" s="10"/>
      <c r="E687" s="10"/>
      <c r="F687" s="10"/>
      <c r="G687" s="10"/>
      <c r="H687" s="413"/>
      <c r="I687" s="10"/>
      <c r="J687" s="10"/>
      <c r="K687" s="12"/>
      <c r="L687" s="10"/>
      <c r="M687" s="10"/>
      <c r="N687" s="10"/>
      <c r="O687" s="10"/>
      <c r="P687" s="413"/>
      <c r="Q687" s="10"/>
      <c r="R687" s="10"/>
      <c r="S687" s="10"/>
      <c r="T687" s="413"/>
      <c r="U687" s="10"/>
      <c r="V687" s="413"/>
      <c r="W687" s="10"/>
      <c r="X687" s="10"/>
      <c r="Y687" s="10"/>
      <c r="Z687" s="12"/>
      <c r="AA687" s="10"/>
      <c r="AB687" s="10"/>
      <c r="AC687" s="10"/>
      <c r="AD687" s="12"/>
      <c r="AE687" s="12"/>
      <c r="AF687" s="12"/>
      <c r="AG687" s="12"/>
      <c r="AH687" s="12"/>
      <c r="AI687" s="12"/>
      <c r="AJ687" s="12"/>
      <c r="AK687" s="12"/>
      <c r="AL687" s="12"/>
      <c r="AM687" s="12"/>
      <c r="AN687" s="12"/>
      <c r="AO687" s="12"/>
    </row>
    <row r="688" spans="1:41" ht="12.85" customHeight="1">
      <c r="A688" s="412"/>
      <c r="B688" s="12"/>
      <c r="C688" s="10"/>
      <c r="D688" s="10"/>
      <c r="E688" s="10"/>
      <c r="F688" s="10"/>
      <c r="G688" s="10"/>
      <c r="H688" s="413"/>
      <c r="I688" s="10"/>
      <c r="J688" s="10"/>
      <c r="K688" s="12"/>
      <c r="L688" s="10"/>
      <c r="M688" s="10"/>
      <c r="N688" s="10"/>
      <c r="O688" s="10"/>
      <c r="P688" s="413"/>
      <c r="Q688" s="10"/>
      <c r="R688" s="10"/>
      <c r="S688" s="10"/>
      <c r="T688" s="413"/>
      <c r="U688" s="10"/>
      <c r="V688" s="413"/>
      <c r="W688" s="10"/>
      <c r="X688" s="10"/>
      <c r="Y688" s="10"/>
      <c r="Z688" s="12"/>
      <c r="AA688" s="10"/>
      <c r="AB688" s="10"/>
      <c r="AC688" s="10"/>
      <c r="AD688" s="12"/>
      <c r="AE688" s="12"/>
      <c r="AF688" s="12"/>
      <c r="AG688" s="12"/>
      <c r="AH688" s="12"/>
      <c r="AI688" s="12"/>
      <c r="AJ688" s="12"/>
      <c r="AK688" s="12"/>
      <c r="AL688" s="12"/>
      <c r="AM688" s="12"/>
      <c r="AN688" s="12"/>
      <c r="AO688" s="12"/>
    </row>
    <row r="689" spans="1:41" ht="12.85" customHeight="1">
      <c r="A689" s="412"/>
      <c r="B689" s="12"/>
      <c r="C689" s="10"/>
      <c r="D689" s="10"/>
      <c r="E689" s="10"/>
      <c r="F689" s="10"/>
      <c r="G689" s="10"/>
      <c r="H689" s="413"/>
      <c r="I689" s="10"/>
      <c r="J689" s="10"/>
      <c r="K689" s="12"/>
      <c r="L689" s="10"/>
      <c r="M689" s="10"/>
      <c r="N689" s="10"/>
      <c r="O689" s="10"/>
      <c r="P689" s="413"/>
      <c r="Q689" s="10"/>
      <c r="R689" s="10"/>
      <c r="S689" s="10"/>
      <c r="T689" s="413"/>
      <c r="U689" s="10"/>
      <c r="V689" s="413"/>
      <c r="W689" s="10"/>
      <c r="X689" s="10"/>
      <c r="Y689" s="10"/>
      <c r="Z689" s="12"/>
      <c r="AA689" s="10"/>
      <c r="AB689" s="10"/>
      <c r="AC689" s="10"/>
      <c r="AD689" s="12"/>
      <c r="AE689" s="12"/>
      <c r="AF689" s="12"/>
      <c r="AG689" s="12"/>
      <c r="AH689" s="12"/>
      <c r="AI689" s="12"/>
      <c r="AJ689" s="12"/>
      <c r="AK689" s="12"/>
      <c r="AL689" s="12"/>
      <c r="AM689" s="12"/>
      <c r="AN689" s="12"/>
      <c r="AO689" s="12"/>
    </row>
    <row r="690" spans="1:41" ht="12.85" customHeight="1">
      <c r="A690" s="412"/>
      <c r="B690" s="12"/>
      <c r="C690" s="10"/>
      <c r="D690" s="10"/>
      <c r="E690" s="10"/>
      <c r="F690" s="10"/>
      <c r="G690" s="10"/>
      <c r="H690" s="413"/>
      <c r="I690" s="10"/>
      <c r="J690" s="10"/>
      <c r="K690" s="12"/>
      <c r="L690" s="10"/>
      <c r="M690" s="10"/>
      <c r="N690" s="10"/>
      <c r="O690" s="10"/>
      <c r="P690" s="413"/>
      <c r="Q690" s="10"/>
      <c r="R690" s="10"/>
      <c r="S690" s="10"/>
      <c r="T690" s="413"/>
      <c r="U690" s="10"/>
      <c r="V690" s="413"/>
      <c r="W690" s="10"/>
      <c r="X690" s="10"/>
      <c r="Y690" s="10"/>
      <c r="Z690" s="12"/>
      <c r="AA690" s="10"/>
      <c r="AB690" s="10"/>
      <c r="AC690" s="10"/>
      <c r="AD690" s="12"/>
      <c r="AE690" s="12"/>
      <c r="AF690" s="12"/>
      <c r="AG690" s="12"/>
      <c r="AH690" s="12"/>
      <c r="AI690" s="12"/>
      <c r="AJ690" s="12"/>
      <c r="AK690" s="12"/>
      <c r="AL690" s="12"/>
      <c r="AM690" s="12"/>
      <c r="AN690" s="12"/>
      <c r="AO690" s="12"/>
    </row>
    <row r="691" spans="1:41" ht="12.85" customHeight="1">
      <c r="A691" s="412"/>
      <c r="B691" s="12"/>
      <c r="C691" s="10"/>
      <c r="D691" s="10"/>
      <c r="E691" s="10"/>
      <c r="F691" s="10"/>
      <c r="G691" s="10"/>
      <c r="H691" s="413"/>
      <c r="I691" s="10"/>
      <c r="J691" s="10"/>
      <c r="K691" s="12"/>
      <c r="L691" s="10"/>
      <c r="M691" s="10"/>
      <c r="N691" s="10"/>
      <c r="O691" s="10"/>
      <c r="P691" s="413"/>
      <c r="Q691" s="10"/>
      <c r="R691" s="10"/>
      <c r="S691" s="10"/>
      <c r="T691" s="413"/>
      <c r="U691" s="10"/>
      <c r="V691" s="413"/>
      <c r="W691" s="10"/>
      <c r="X691" s="10"/>
      <c r="Y691" s="10"/>
      <c r="Z691" s="12"/>
      <c r="AA691" s="10"/>
      <c r="AB691" s="10"/>
      <c r="AC691" s="10"/>
      <c r="AD691" s="12"/>
      <c r="AE691" s="12"/>
      <c r="AF691" s="12"/>
      <c r="AG691" s="12"/>
      <c r="AH691" s="12"/>
      <c r="AI691" s="12"/>
      <c r="AJ691" s="12"/>
      <c r="AK691" s="12"/>
      <c r="AL691" s="12"/>
      <c r="AM691" s="12"/>
      <c r="AN691" s="12"/>
      <c r="AO691" s="12"/>
    </row>
    <row r="692" spans="1:41" ht="12.85" customHeight="1">
      <c r="A692" s="412"/>
      <c r="B692" s="12"/>
      <c r="C692" s="10"/>
      <c r="D692" s="10"/>
      <c r="E692" s="10"/>
      <c r="F692" s="10"/>
      <c r="G692" s="10"/>
      <c r="H692" s="413"/>
      <c r="I692" s="10"/>
      <c r="J692" s="10"/>
      <c r="K692" s="12"/>
      <c r="L692" s="10"/>
      <c r="M692" s="10"/>
      <c r="N692" s="10"/>
      <c r="O692" s="10"/>
      <c r="P692" s="413"/>
      <c r="Q692" s="10"/>
      <c r="R692" s="10"/>
      <c r="S692" s="10"/>
      <c r="T692" s="413"/>
      <c r="U692" s="10"/>
      <c r="V692" s="413"/>
      <c r="W692" s="10"/>
      <c r="X692" s="10"/>
      <c r="Y692" s="10"/>
      <c r="Z692" s="12"/>
      <c r="AA692" s="10"/>
      <c r="AB692" s="10"/>
      <c r="AC692" s="10"/>
      <c r="AD692" s="12"/>
      <c r="AE692" s="12"/>
      <c r="AF692" s="12"/>
      <c r="AG692" s="12"/>
      <c r="AH692" s="12"/>
      <c r="AI692" s="12"/>
      <c r="AJ692" s="12"/>
      <c r="AK692" s="12"/>
      <c r="AL692" s="12"/>
      <c r="AM692" s="12"/>
      <c r="AN692" s="12"/>
      <c r="AO692" s="12"/>
    </row>
    <row r="693" spans="1:41" ht="12.85" customHeight="1">
      <c r="A693" s="412"/>
      <c r="B693" s="12"/>
      <c r="C693" s="10"/>
      <c r="D693" s="10"/>
      <c r="E693" s="10"/>
      <c r="F693" s="10"/>
      <c r="G693" s="10"/>
      <c r="H693" s="413"/>
      <c r="I693" s="10"/>
      <c r="J693" s="10"/>
      <c r="K693" s="12"/>
      <c r="L693" s="10"/>
      <c r="M693" s="10"/>
      <c r="N693" s="10"/>
      <c r="O693" s="10"/>
      <c r="P693" s="413"/>
      <c r="Q693" s="10"/>
      <c r="R693" s="10"/>
      <c r="S693" s="10"/>
      <c r="T693" s="413"/>
      <c r="U693" s="10"/>
      <c r="V693" s="413"/>
      <c r="W693" s="10"/>
      <c r="X693" s="10"/>
      <c r="Y693" s="10"/>
      <c r="Z693" s="12"/>
      <c r="AA693" s="10"/>
      <c r="AB693" s="10"/>
      <c r="AC693" s="10"/>
      <c r="AD693" s="12"/>
      <c r="AE693" s="12"/>
      <c r="AF693" s="12"/>
      <c r="AG693" s="12"/>
      <c r="AH693" s="12"/>
      <c r="AI693" s="12"/>
      <c r="AJ693" s="12"/>
      <c r="AK693" s="12"/>
      <c r="AL693" s="12"/>
      <c r="AM693" s="12"/>
      <c r="AN693" s="12"/>
      <c r="AO693" s="12"/>
    </row>
    <row r="694" spans="1:41" ht="12.85" customHeight="1">
      <c r="A694" s="412"/>
      <c r="B694" s="12"/>
      <c r="C694" s="10"/>
      <c r="D694" s="10"/>
      <c r="E694" s="10"/>
      <c r="F694" s="10"/>
      <c r="G694" s="10"/>
      <c r="H694" s="413"/>
      <c r="I694" s="10"/>
      <c r="J694" s="10"/>
      <c r="K694" s="12"/>
      <c r="L694" s="10"/>
      <c r="M694" s="10"/>
      <c r="N694" s="10"/>
      <c r="O694" s="10"/>
      <c r="P694" s="413"/>
      <c r="Q694" s="10"/>
      <c r="R694" s="10"/>
      <c r="S694" s="10"/>
      <c r="T694" s="413"/>
      <c r="U694" s="10"/>
      <c r="V694" s="413"/>
      <c r="W694" s="10"/>
      <c r="X694" s="10"/>
      <c r="Y694" s="10"/>
      <c r="Z694" s="12"/>
      <c r="AA694" s="10"/>
      <c r="AB694" s="10"/>
      <c r="AC694" s="10"/>
      <c r="AD694" s="12"/>
      <c r="AE694" s="12"/>
      <c r="AF694" s="12"/>
      <c r="AG694" s="12"/>
      <c r="AH694" s="12"/>
      <c r="AI694" s="12"/>
      <c r="AJ694" s="12"/>
      <c r="AK694" s="12"/>
      <c r="AL694" s="12"/>
      <c r="AM694" s="12"/>
      <c r="AN694" s="12"/>
      <c r="AO694" s="12"/>
    </row>
    <row r="695" spans="1:41" ht="12.85" customHeight="1">
      <c r="A695" s="412"/>
      <c r="B695" s="12"/>
      <c r="C695" s="10"/>
      <c r="D695" s="10"/>
      <c r="E695" s="10"/>
      <c r="F695" s="10"/>
      <c r="G695" s="10"/>
      <c r="H695" s="413"/>
      <c r="I695" s="10"/>
      <c r="J695" s="10"/>
      <c r="K695" s="12"/>
      <c r="L695" s="10"/>
      <c r="M695" s="10"/>
      <c r="N695" s="10"/>
      <c r="O695" s="10"/>
      <c r="P695" s="413"/>
      <c r="Q695" s="10"/>
      <c r="R695" s="10"/>
      <c r="S695" s="10"/>
      <c r="T695" s="413"/>
      <c r="U695" s="10"/>
      <c r="V695" s="413"/>
      <c r="W695" s="10"/>
      <c r="X695" s="10"/>
      <c r="Y695" s="10"/>
      <c r="Z695" s="12"/>
      <c r="AA695" s="10"/>
      <c r="AB695" s="10"/>
      <c r="AC695" s="10"/>
      <c r="AD695" s="12"/>
      <c r="AE695" s="12"/>
      <c r="AF695" s="12"/>
      <c r="AG695" s="12"/>
      <c r="AH695" s="12"/>
      <c r="AI695" s="12"/>
      <c r="AJ695" s="12"/>
      <c r="AK695" s="12"/>
      <c r="AL695" s="12"/>
      <c r="AM695" s="12"/>
      <c r="AN695" s="12"/>
      <c r="AO695" s="12"/>
    </row>
    <row r="696" spans="1:41" ht="12.85" customHeight="1">
      <c r="A696" s="412"/>
      <c r="B696" s="12"/>
      <c r="C696" s="10"/>
      <c r="D696" s="10"/>
      <c r="E696" s="10"/>
      <c r="F696" s="10"/>
      <c r="G696" s="10"/>
      <c r="H696" s="413"/>
      <c r="I696" s="10"/>
      <c r="J696" s="10"/>
      <c r="K696" s="12"/>
      <c r="L696" s="10"/>
      <c r="M696" s="10"/>
      <c r="N696" s="10"/>
      <c r="O696" s="10"/>
      <c r="P696" s="413"/>
      <c r="Q696" s="10"/>
      <c r="R696" s="10"/>
      <c r="S696" s="10"/>
      <c r="T696" s="413"/>
      <c r="U696" s="10"/>
      <c r="V696" s="413"/>
      <c r="W696" s="10"/>
      <c r="X696" s="10"/>
      <c r="Y696" s="10"/>
      <c r="Z696" s="12"/>
      <c r="AA696" s="10"/>
      <c r="AB696" s="10"/>
      <c r="AC696" s="10"/>
      <c r="AD696" s="12"/>
      <c r="AE696" s="12"/>
      <c r="AF696" s="12"/>
      <c r="AG696" s="12"/>
      <c r="AH696" s="12"/>
      <c r="AI696" s="12"/>
      <c r="AJ696" s="12"/>
      <c r="AK696" s="12"/>
      <c r="AL696" s="12"/>
      <c r="AM696" s="12"/>
      <c r="AN696" s="12"/>
      <c r="AO696" s="12"/>
    </row>
    <row r="697" spans="1:41" ht="12.85" customHeight="1">
      <c r="A697" s="412"/>
      <c r="B697" s="12"/>
      <c r="C697" s="10"/>
      <c r="D697" s="10"/>
      <c r="E697" s="10"/>
      <c r="F697" s="10"/>
      <c r="G697" s="10"/>
      <c r="H697" s="413"/>
      <c r="I697" s="10"/>
      <c r="J697" s="10"/>
      <c r="K697" s="12"/>
      <c r="L697" s="10"/>
      <c r="M697" s="10"/>
      <c r="N697" s="10"/>
      <c r="O697" s="10"/>
      <c r="P697" s="413"/>
      <c r="Q697" s="10"/>
      <c r="R697" s="10"/>
      <c r="S697" s="10"/>
      <c r="T697" s="413"/>
      <c r="U697" s="10"/>
      <c r="V697" s="413"/>
      <c r="W697" s="10"/>
      <c r="X697" s="10"/>
      <c r="Y697" s="10"/>
      <c r="Z697" s="12"/>
      <c r="AA697" s="10"/>
      <c r="AB697" s="10"/>
      <c r="AC697" s="10"/>
      <c r="AD697" s="12"/>
      <c r="AE697" s="12"/>
      <c r="AF697" s="12"/>
      <c r="AG697" s="12"/>
      <c r="AH697" s="12"/>
      <c r="AI697" s="12"/>
      <c r="AJ697" s="12"/>
      <c r="AK697" s="12"/>
      <c r="AL697" s="12"/>
      <c r="AM697" s="12"/>
      <c r="AN697" s="12"/>
      <c r="AO697" s="12"/>
    </row>
    <row r="698" spans="1:41" ht="12.85" customHeight="1">
      <c r="A698" s="412"/>
      <c r="B698" s="12"/>
      <c r="C698" s="10"/>
      <c r="D698" s="10"/>
      <c r="E698" s="10"/>
      <c r="F698" s="10"/>
      <c r="G698" s="10"/>
      <c r="H698" s="413"/>
      <c r="I698" s="10"/>
      <c r="J698" s="10"/>
      <c r="K698" s="12"/>
      <c r="L698" s="10"/>
      <c r="M698" s="10"/>
      <c r="N698" s="10"/>
      <c r="O698" s="10"/>
      <c r="P698" s="413"/>
      <c r="Q698" s="10"/>
      <c r="R698" s="10"/>
      <c r="S698" s="10"/>
      <c r="T698" s="413"/>
      <c r="U698" s="10"/>
      <c r="V698" s="413"/>
      <c r="W698" s="10"/>
      <c r="X698" s="10"/>
      <c r="Y698" s="10"/>
      <c r="Z698" s="12"/>
      <c r="AA698" s="10"/>
      <c r="AB698" s="10"/>
      <c r="AC698" s="10"/>
      <c r="AD698" s="12"/>
      <c r="AE698" s="12"/>
      <c r="AF698" s="12"/>
      <c r="AG698" s="12"/>
      <c r="AH698" s="12"/>
      <c r="AI698" s="12"/>
      <c r="AJ698" s="12"/>
      <c r="AK698" s="12"/>
      <c r="AL698" s="12"/>
      <c r="AM698" s="12"/>
      <c r="AN698" s="12"/>
      <c r="AO698" s="12"/>
    </row>
    <row r="699" spans="1:41" ht="12.85" customHeight="1">
      <c r="A699" s="412"/>
      <c r="B699" s="12"/>
      <c r="C699" s="10"/>
      <c r="D699" s="10"/>
      <c r="E699" s="10"/>
      <c r="F699" s="10"/>
      <c r="G699" s="10"/>
      <c r="H699" s="413"/>
      <c r="I699" s="10"/>
      <c r="J699" s="10"/>
      <c r="K699" s="12"/>
      <c r="L699" s="10"/>
      <c r="M699" s="10"/>
      <c r="N699" s="10"/>
      <c r="O699" s="10"/>
      <c r="P699" s="413"/>
      <c r="Q699" s="10"/>
      <c r="R699" s="10"/>
      <c r="S699" s="10"/>
      <c r="T699" s="413"/>
      <c r="U699" s="10"/>
      <c r="V699" s="413"/>
      <c r="W699" s="10"/>
      <c r="X699" s="10"/>
      <c r="Y699" s="10"/>
      <c r="Z699" s="12"/>
      <c r="AA699" s="10"/>
      <c r="AB699" s="10"/>
      <c r="AC699" s="10"/>
      <c r="AD699" s="12"/>
      <c r="AE699" s="12"/>
      <c r="AF699" s="12"/>
      <c r="AG699" s="12"/>
      <c r="AH699" s="12"/>
      <c r="AI699" s="12"/>
      <c r="AJ699" s="12"/>
      <c r="AK699" s="12"/>
      <c r="AL699" s="12"/>
      <c r="AM699" s="12"/>
      <c r="AN699" s="12"/>
      <c r="AO699" s="12"/>
    </row>
    <row r="700" spans="1:41" ht="12.85" customHeight="1">
      <c r="A700" s="412"/>
      <c r="B700" s="12"/>
      <c r="C700" s="10"/>
      <c r="D700" s="10"/>
      <c r="E700" s="10"/>
      <c r="F700" s="10"/>
      <c r="G700" s="10"/>
      <c r="H700" s="413"/>
      <c r="I700" s="10"/>
      <c r="J700" s="10"/>
      <c r="K700" s="12"/>
      <c r="L700" s="10"/>
      <c r="M700" s="10"/>
      <c r="N700" s="10"/>
      <c r="O700" s="10"/>
      <c r="P700" s="413"/>
      <c r="Q700" s="10"/>
      <c r="R700" s="10"/>
      <c r="S700" s="10"/>
      <c r="T700" s="413"/>
      <c r="U700" s="10"/>
      <c r="V700" s="413"/>
      <c r="W700" s="10"/>
      <c r="X700" s="10"/>
      <c r="Y700" s="10"/>
      <c r="Z700" s="12"/>
      <c r="AA700" s="10"/>
      <c r="AB700" s="10"/>
      <c r="AC700" s="10"/>
      <c r="AD700" s="12"/>
      <c r="AE700" s="12"/>
      <c r="AF700" s="12"/>
      <c r="AG700" s="12"/>
      <c r="AH700" s="12"/>
      <c r="AI700" s="12"/>
      <c r="AJ700" s="12"/>
      <c r="AK700" s="12"/>
      <c r="AL700" s="12"/>
      <c r="AM700" s="12"/>
      <c r="AN700" s="12"/>
      <c r="AO700" s="12"/>
    </row>
    <row r="701" spans="1:41" ht="12.85" customHeight="1">
      <c r="A701" s="412"/>
      <c r="B701" s="12"/>
      <c r="C701" s="10"/>
      <c r="D701" s="10"/>
      <c r="E701" s="10"/>
      <c r="F701" s="10"/>
      <c r="G701" s="10"/>
      <c r="H701" s="413"/>
      <c r="I701" s="10"/>
      <c r="J701" s="10"/>
      <c r="K701" s="12"/>
      <c r="L701" s="10"/>
      <c r="M701" s="10"/>
      <c r="N701" s="10"/>
      <c r="O701" s="10"/>
      <c r="P701" s="413"/>
      <c r="Q701" s="10"/>
      <c r="R701" s="10"/>
      <c r="S701" s="10"/>
      <c r="T701" s="413"/>
      <c r="U701" s="10"/>
      <c r="V701" s="413"/>
      <c r="W701" s="10"/>
      <c r="X701" s="10"/>
      <c r="Y701" s="10"/>
      <c r="Z701" s="12"/>
      <c r="AA701" s="10"/>
      <c r="AB701" s="10"/>
      <c r="AC701" s="10"/>
      <c r="AD701" s="12"/>
      <c r="AE701" s="12"/>
      <c r="AF701" s="12"/>
      <c r="AG701" s="12"/>
      <c r="AH701" s="12"/>
      <c r="AI701" s="12"/>
      <c r="AJ701" s="12"/>
      <c r="AK701" s="12"/>
      <c r="AL701" s="12"/>
      <c r="AM701" s="12"/>
      <c r="AN701" s="12"/>
      <c r="AO701" s="12"/>
    </row>
    <row r="702" spans="1:41" ht="12.85" customHeight="1">
      <c r="A702" s="412"/>
      <c r="B702" s="12"/>
      <c r="C702" s="10"/>
      <c r="D702" s="10"/>
      <c r="E702" s="10"/>
      <c r="F702" s="10"/>
      <c r="G702" s="10"/>
      <c r="H702" s="413"/>
      <c r="I702" s="10"/>
      <c r="J702" s="10"/>
      <c r="K702" s="12"/>
      <c r="L702" s="10"/>
      <c r="M702" s="10"/>
      <c r="N702" s="10"/>
      <c r="O702" s="10"/>
      <c r="P702" s="413"/>
      <c r="Q702" s="10"/>
      <c r="R702" s="10"/>
      <c r="S702" s="10"/>
      <c r="T702" s="413"/>
      <c r="U702" s="10"/>
      <c r="V702" s="413"/>
      <c r="W702" s="10"/>
      <c r="X702" s="10"/>
      <c r="Y702" s="10"/>
      <c r="Z702" s="12"/>
      <c r="AA702" s="10"/>
      <c r="AB702" s="10"/>
      <c r="AC702" s="10"/>
      <c r="AD702" s="12"/>
      <c r="AE702" s="12"/>
      <c r="AF702" s="12"/>
      <c r="AG702" s="12"/>
      <c r="AH702" s="12"/>
      <c r="AI702" s="12"/>
      <c r="AJ702" s="12"/>
      <c r="AK702" s="12"/>
      <c r="AL702" s="12"/>
      <c r="AM702" s="12"/>
      <c r="AN702" s="12"/>
      <c r="AO702" s="12"/>
    </row>
    <row r="703" spans="1:41" ht="12.85" customHeight="1">
      <c r="A703" s="412"/>
      <c r="B703" s="12"/>
      <c r="C703" s="10"/>
      <c r="D703" s="10"/>
      <c r="E703" s="10"/>
      <c r="F703" s="10"/>
      <c r="G703" s="10"/>
      <c r="H703" s="413"/>
      <c r="I703" s="10"/>
      <c r="J703" s="10"/>
      <c r="K703" s="12"/>
      <c r="L703" s="10"/>
      <c r="M703" s="10"/>
      <c r="N703" s="10"/>
      <c r="O703" s="10"/>
      <c r="P703" s="413"/>
      <c r="Q703" s="10"/>
      <c r="R703" s="10"/>
      <c r="S703" s="10"/>
      <c r="T703" s="413"/>
      <c r="U703" s="10"/>
      <c r="V703" s="413"/>
      <c r="W703" s="10"/>
      <c r="X703" s="10"/>
      <c r="Y703" s="10"/>
      <c r="Z703" s="12"/>
      <c r="AA703" s="10"/>
      <c r="AB703" s="10"/>
      <c r="AC703" s="10"/>
      <c r="AD703" s="12"/>
      <c r="AE703" s="12"/>
      <c r="AF703" s="12"/>
      <c r="AG703" s="12"/>
      <c r="AH703" s="12"/>
      <c r="AI703" s="12"/>
      <c r="AJ703" s="12"/>
      <c r="AK703" s="12"/>
      <c r="AL703" s="12"/>
      <c r="AM703" s="12"/>
      <c r="AN703" s="12"/>
      <c r="AO703" s="12"/>
    </row>
    <row r="704" spans="1:41" ht="12.85" customHeight="1">
      <c r="A704" s="412"/>
      <c r="B704" s="12"/>
      <c r="C704" s="10"/>
      <c r="D704" s="10"/>
      <c r="E704" s="10"/>
      <c r="F704" s="10"/>
      <c r="G704" s="10"/>
      <c r="H704" s="413"/>
      <c r="I704" s="10"/>
      <c r="J704" s="10"/>
      <c r="K704" s="12"/>
      <c r="L704" s="10"/>
      <c r="M704" s="10"/>
      <c r="N704" s="10"/>
      <c r="O704" s="10"/>
      <c r="P704" s="413"/>
      <c r="Q704" s="10"/>
      <c r="R704" s="10"/>
      <c r="S704" s="10"/>
      <c r="T704" s="413"/>
      <c r="U704" s="10"/>
      <c r="V704" s="413"/>
      <c r="W704" s="10"/>
      <c r="X704" s="10"/>
      <c r="Y704" s="10"/>
      <c r="Z704" s="12"/>
      <c r="AA704" s="10"/>
      <c r="AB704" s="10"/>
      <c r="AC704" s="10"/>
      <c r="AD704" s="12"/>
      <c r="AE704" s="12"/>
      <c r="AF704" s="12"/>
      <c r="AG704" s="12"/>
      <c r="AH704" s="12"/>
      <c r="AI704" s="12"/>
      <c r="AJ704" s="12"/>
      <c r="AK704" s="12"/>
      <c r="AL704" s="12"/>
      <c r="AM704" s="12"/>
      <c r="AN704" s="12"/>
      <c r="AO704" s="12"/>
    </row>
    <row r="705" spans="1:41" ht="12.85" customHeight="1">
      <c r="A705" s="412"/>
      <c r="B705" s="12"/>
      <c r="C705" s="10"/>
      <c r="D705" s="10"/>
      <c r="E705" s="10"/>
      <c r="F705" s="10"/>
      <c r="G705" s="10"/>
      <c r="H705" s="413"/>
      <c r="I705" s="10"/>
      <c r="J705" s="10"/>
      <c r="K705" s="12"/>
      <c r="L705" s="10"/>
      <c r="M705" s="10"/>
      <c r="N705" s="10"/>
      <c r="O705" s="10"/>
      <c r="P705" s="413"/>
      <c r="Q705" s="10"/>
      <c r="R705" s="10"/>
      <c r="S705" s="10"/>
      <c r="T705" s="413"/>
      <c r="U705" s="10"/>
      <c r="V705" s="413"/>
      <c r="W705" s="10"/>
      <c r="X705" s="10"/>
      <c r="Y705" s="10"/>
      <c r="Z705" s="12"/>
      <c r="AA705" s="10"/>
      <c r="AB705" s="10"/>
      <c r="AC705" s="10"/>
      <c r="AD705" s="12"/>
      <c r="AE705" s="12"/>
      <c r="AF705" s="12"/>
      <c r="AG705" s="12"/>
      <c r="AH705" s="12"/>
      <c r="AI705" s="12"/>
      <c r="AJ705" s="12"/>
      <c r="AK705" s="12"/>
      <c r="AL705" s="12"/>
      <c r="AM705" s="12"/>
      <c r="AN705" s="12"/>
      <c r="AO705" s="12"/>
    </row>
    <row r="706" spans="1:41" ht="12.85" customHeight="1">
      <c r="A706" s="412"/>
      <c r="B706" s="12"/>
      <c r="C706" s="10"/>
      <c r="D706" s="10"/>
      <c r="E706" s="10"/>
      <c r="F706" s="10"/>
      <c r="G706" s="10"/>
      <c r="H706" s="413"/>
      <c r="I706" s="10"/>
      <c r="J706" s="10"/>
      <c r="K706" s="12"/>
      <c r="L706" s="10"/>
      <c r="M706" s="10"/>
      <c r="N706" s="10"/>
      <c r="O706" s="10"/>
      <c r="P706" s="413"/>
      <c r="Q706" s="10"/>
      <c r="R706" s="10"/>
      <c r="S706" s="10"/>
      <c r="T706" s="413"/>
      <c r="U706" s="10"/>
      <c r="V706" s="413"/>
      <c r="W706" s="10"/>
      <c r="X706" s="10"/>
      <c r="Y706" s="10"/>
      <c r="Z706" s="12"/>
      <c r="AA706" s="10"/>
      <c r="AB706" s="10"/>
      <c r="AC706" s="10"/>
      <c r="AD706" s="12"/>
      <c r="AE706" s="12"/>
      <c r="AF706" s="12"/>
      <c r="AG706" s="12"/>
      <c r="AH706" s="12"/>
      <c r="AI706" s="12"/>
      <c r="AJ706" s="12"/>
      <c r="AK706" s="12"/>
      <c r="AL706" s="12"/>
      <c r="AM706" s="12"/>
      <c r="AN706" s="12"/>
      <c r="AO706" s="12"/>
    </row>
    <row r="707" spans="1:41" ht="12.85" customHeight="1">
      <c r="A707" s="412"/>
      <c r="B707" s="12"/>
      <c r="C707" s="10"/>
      <c r="D707" s="10"/>
      <c r="E707" s="10"/>
      <c r="F707" s="10"/>
      <c r="G707" s="10"/>
      <c r="H707" s="413"/>
      <c r="I707" s="10"/>
      <c r="J707" s="10"/>
      <c r="K707" s="12"/>
      <c r="L707" s="10"/>
      <c r="M707" s="10"/>
      <c r="N707" s="10"/>
      <c r="O707" s="10"/>
      <c r="P707" s="413"/>
      <c r="Q707" s="10"/>
      <c r="R707" s="10"/>
      <c r="S707" s="10"/>
      <c r="T707" s="413"/>
      <c r="U707" s="10"/>
      <c r="V707" s="413"/>
      <c r="W707" s="10"/>
      <c r="X707" s="10"/>
      <c r="Y707" s="10"/>
      <c r="Z707" s="12"/>
      <c r="AA707" s="10"/>
      <c r="AB707" s="10"/>
      <c r="AC707" s="10"/>
      <c r="AD707" s="12"/>
      <c r="AE707" s="12"/>
      <c r="AF707" s="12"/>
      <c r="AG707" s="12"/>
      <c r="AH707" s="12"/>
      <c r="AI707" s="12"/>
      <c r="AJ707" s="12"/>
      <c r="AK707" s="12"/>
      <c r="AL707" s="12"/>
      <c r="AM707" s="12"/>
      <c r="AN707" s="12"/>
      <c r="AO707" s="12"/>
    </row>
    <row r="708" spans="1:41" ht="12.85" customHeight="1">
      <c r="A708" s="412"/>
      <c r="B708" s="12"/>
      <c r="C708" s="10"/>
      <c r="D708" s="10"/>
      <c r="E708" s="10"/>
      <c r="F708" s="10"/>
      <c r="G708" s="10"/>
      <c r="H708" s="413"/>
      <c r="I708" s="10"/>
      <c r="J708" s="10"/>
      <c r="K708" s="12"/>
      <c r="L708" s="10"/>
      <c r="M708" s="10"/>
      <c r="N708" s="10"/>
      <c r="O708" s="10"/>
      <c r="P708" s="413"/>
      <c r="Q708" s="10"/>
      <c r="R708" s="10"/>
      <c r="S708" s="10"/>
      <c r="T708" s="413"/>
      <c r="U708" s="10"/>
      <c r="V708" s="413"/>
      <c r="W708" s="10"/>
      <c r="X708" s="10"/>
      <c r="Y708" s="10"/>
      <c r="Z708" s="12"/>
      <c r="AA708" s="10"/>
      <c r="AB708" s="10"/>
      <c r="AC708" s="10"/>
      <c r="AD708" s="12"/>
      <c r="AE708" s="12"/>
      <c r="AF708" s="12"/>
      <c r="AG708" s="12"/>
      <c r="AH708" s="12"/>
      <c r="AI708" s="12"/>
      <c r="AJ708" s="12"/>
      <c r="AK708" s="12"/>
      <c r="AL708" s="12"/>
      <c r="AM708" s="12"/>
      <c r="AN708" s="12"/>
      <c r="AO708" s="12"/>
    </row>
    <row r="709" spans="1:41" ht="12.85" customHeight="1">
      <c r="A709" s="412"/>
      <c r="B709" s="12"/>
      <c r="C709" s="10"/>
      <c r="D709" s="10"/>
      <c r="E709" s="10"/>
      <c r="F709" s="10"/>
      <c r="G709" s="10"/>
      <c r="H709" s="413"/>
      <c r="I709" s="10"/>
      <c r="J709" s="10"/>
      <c r="K709" s="12"/>
      <c r="L709" s="10"/>
      <c r="M709" s="10"/>
      <c r="N709" s="10"/>
      <c r="O709" s="10"/>
      <c r="P709" s="413"/>
      <c r="Q709" s="10"/>
      <c r="R709" s="10"/>
      <c r="S709" s="10"/>
      <c r="T709" s="413"/>
      <c r="U709" s="10"/>
      <c r="V709" s="413"/>
      <c r="W709" s="10"/>
      <c r="X709" s="10"/>
      <c r="Y709" s="10"/>
      <c r="Z709" s="12"/>
      <c r="AA709" s="10"/>
      <c r="AB709" s="10"/>
      <c r="AC709" s="10"/>
      <c r="AD709" s="12"/>
      <c r="AE709" s="12"/>
      <c r="AF709" s="12"/>
      <c r="AG709" s="12"/>
      <c r="AH709" s="12"/>
      <c r="AI709" s="12"/>
      <c r="AJ709" s="12"/>
      <c r="AK709" s="12"/>
      <c r="AL709" s="12"/>
      <c r="AM709" s="12"/>
      <c r="AN709" s="12"/>
      <c r="AO709" s="12"/>
    </row>
    <row r="710" spans="1:41" ht="12.85" customHeight="1">
      <c r="A710" s="412"/>
      <c r="B710" s="12"/>
      <c r="C710" s="10"/>
      <c r="D710" s="10"/>
      <c r="E710" s="10"/>
      <c r="F710" s="10"/>
      <c r="G710" s="10"/>
      <c r="H710" s="413"/>
      <c r="I710" s="10"/>
      <c r="J710" s="10"/>
      <c r="K710" s="12"/>
      <c r="L710" s="10"/>
      <c r="M710" s="10"/>
      <c r="N710" s="10"/>
      <c r="O710" s="10"/>
      <c r="P710" s="413"/>
      <c r="Q710" s="10"/>
      <c r="R710" s="10"/>
      <c r="S710" s="10"/>
      <c r="T710" s="413"/>
      <c r="U710" s="10"/>
      <c r="V710" s="413"/>
      <c r="W710" s="10"/>
      <c r="X710" s="10"/>
      <c r="Y710" s="10"/>
      <c r="Z710" s="12"/>
      <c r="AA710" s="10"/>
      <c r="AB710" s="10"/>
      <c r="AC710" s="10"/>
      <c r="AD710" s="12"/>
      <c r="AE710" s="12"/>
      <c r="AF710" s="12"/>
      <c r="AG710" s="12"/>
      <c r="AH710" s="12"/>
      <c r="AI710" s="12"/>
      <c r="AJ710" s="12"/>
      <c r="AK710" s="12"/>
      <c r="AL710" s="12"/>
      <c r="AM710" s="12"/>
      <c r="AN710" s="12"/>
      <c r="AO710" s="12"/>
    </row>
    <row r="711" spans="1:41" ht="12.85" customHeight="1">
      <c r="A711" s="412"/>
      <c r="B711" s="12"/>
      <c r="C711" s="10"/>
      <c r="D711" s="10"/>
      <c r="E711" s="10"/>
      <c r="F711" s="10"/>
      <c r="G711" s="10"/>
      <c r="H711" s="413"/>
      <c r="I711" s="10"/>
      <c r="J711" s="10"/>
      <c r="K711" s="12"/>
      <c r="L711" s="10"/>
      <c r="M711" s="10"/>
      <c r="N711" s="10"/>
      <c r="O711" s="10"/>
      <c r="P711" s="413"/>
      <c r="Q711" s="10"/>
      <c r="R711" s="10"/>
      <c r="S711" s="10"/>
      <c r="T711" s="413"/>
      <c r="U711" s="10"/>
      <c r="V711" s="413"/>
      <c r="W711" s="10"/>
      <c r="X711" s="10"/>
      <c r="Y711" s="10"/>
      <c r="Z711" s="12"/>
      <c r="AA711" s="10"/>
      <c r="AB711" s="10"/>
      <c r="AC711" s="10"/>
      <c r="AD711" s="12"/>
      <c r="AE711" s="12"/>
      <c r="AF711" s="12"/>
      <c r="AG711" s="12"/>
      <c r="AH711" s="12"/>
      <c r="AI711" s="12"/>
      <c r="AJ711" s="12"/>
      <c r="AK711" s="12"/>
      <c r="AL711" s="12"/>
      <c r="AM711" s="12"/>
      <c r="AN711" s="12"/>
      <c r="AO711" s="12"/>
    </row>
    <row r="712" spans="1:41" ht="12.85" customHeight="1">
      <c r="A712" s="412"/>
      <c r="B712" s="12"/>
      <c r="C712" s="10"/>
      <c r="D712" s="10"/>
      <c r="E712" s="10"/>
      <c r="F712" s="10"/>
      <c r="G712" s="10"/>
      <c r="H712" s="413"/>
      <c r="I712" s="10"/>
      <c r="J712" s="10"/>
      <c r="K712" s="12"/>
      <c r="L712" s="10"/>
      <c r="M712" s="10"/>
      <c r="N712" s="10"/>
      <c r="O712" s="10"/>
      <c r="P712" s="413"/>
      <c r="Q712" s="10"/>
      <c r="R712" s="10"/>
      <c r="S712" s="10"/>
      <c r="T712" s="413"/>
      <c r="U712" s="10"/>
      <c r="V712" s="413"/>
      <c r="W712" s="10"/>
      <c r="X712" s="10"/>
      <c r="Y712" s="10"/>
      <c r="Z712" s="12"/>
      <c r="AA712" s="10"/>
      <c r="AB712" s="10"/>
      <c r="AC712" s="10"/>
      <c r="AD712" s="12"/>
      <c r="AE712" s="12"/>
      <c r="AF712" s="12"/>
      <c r="AG712" s="12"/>
      <c r="AH712" s="12"/>
      <c r="AI712" s="12"/>
      <c r="AJ712" s="12"/>
      <c r="AK712" s="12"/>
      <c r="AL712" s="12"/>
      <c r="AM712" s="12"/>
      <c r="AN712" s="12"/>
      <c r="AO712" s="12"/>
    </row>
    <row r="713" spans="1:41" ht="12.85" customHeight="1">
      <c r="A713" s="412"/>
      <c r="B713" s="12"/>
      <c r="C713" s="10"/>
      <c r="D713" s="10"/>
      <c r="E713" s="10"/>
      <c r="F713" s="10"/>
      <c r="G713" s="10"/>
      <c r="H713" s="413"/>
      <c r="I713" s="10"/>
      <c r="J713" s="10"/>
      <c r="K713" s="12"/>
      <c r="L713" s="10"/>
      <c r="M713" s="10"/>
      <c r="N713" s="10"/>
      <c r="O713" s="10"/>
      <c r="P713" s="413"/>
      <c r="Q713" s="10"/>
      <c r="R713" s="10"/>
      <c r="S713" s="10"/>
      <c r="T713" s="413"/>
      <c r="U713" s="10"/>
      <c r="V713" s="413"/>
      <c r="W713" s="10"/>
      <c r="X713" s="10"/>
      <c r="Y713" s="10"/>
      <c r="Z713" s="12"/>
      <c r="AA713" s="10"/>
      <c r="AB713" s="10"/>
      <c r="AC713" s="10"/>
      <c r="AD713" s="12"/>
      <c r="AE713" s="12"/>
      <c r="AF713" s="12"/>
      <c r="AG713" s="12"/>
      <c r="AH713" s="12"/>
      <c r="AI713" s="12"/>
      <c r="AJ713" s="12"/>
      <c r="AK713" s="12"/>
      <c r="AL713" s="12"/>
      <c r="AM713" s="12"/>
      <c r="AN713" s="12"/>
      <c r="AO713" s="12"/>
    </row>
    <row r="714" spans="1:41" ht="12.85" customHeight="1">
      <c r="A714" s="412"/>
      <c r="B714" s="12"/>
      <c r="C714" s="10"/>
      <c r="D714" s="10"/>
      <c r="E714" s="10"/>
      <c r="F714" s="10"/>
      <c r="G714" s="10"/>
      <c r="H714" s="413"/>
      <c r="I714" s="10"/>
      <c r="J714" s="10"/>
      <c r="K714" s="12"/>
      <c r="L714" s="10"/>
      <c r="M714" s="10"/>
      <c r="N714" s="10"/>
      <c r="O714" s="10"/>
      <c r="P714" s="413"/>
      <c r="Q714" s="10"/>
      <c r="R714" s="10"/>
      <c r="S714" s="10"/>
      <c r="T714" s="413"/>
      <c r="U714" s="10"/>
      <c r="V714" s="413"/>
      <c r="W714" s="10"/>
      <c r="X714" s="10"/>
      <c r="Y714" s="10"/>
      <c r="Z714" s="12"/>
      <c r="AA714" s="10"/>
      <c r="AB714" s="10"/>
      <c r="AC714" s="10"/>
      <c r="AD714" s="12"/>
      <c r="AE714" s="12"/>
      <c r="AF714" s="12"/>
      <c r="AG714" s="12"/>
      <c r="AH714" s="12"/>
      <c r="AI714" s="12"/>
      <c r="AJ714" s="12"/>
      <c r="AK714" s="12"/>
      <c r="AL714" s="12"/>
      <c r="AM714" s="12"/>
      <c r="AN714" s="12"/>
      <c r="AO714" s="12"/>
    </row>
    <row r="715" spans="1:41" ht="12.85" customHeight="1">
      <c r="A715" s="412"/>
      <c r="B715" s="12"/>
      <c r="C715" s="10"/>
      <c r="D715" s="10"/>
      <c r="E715" s="10"/>
      <c r="F715" s="10"/>
      <c r="G715" s="10"/>
      <c r="H715" s="413"/>
      <c r="I715" s="10"/>
      <c r="J715" s="10"/>
      <c r="K715" s="12"/>
      <c r="L715" s="10"/>
      <c r="M715" s="10"/>
      <c r="N715" s="10"/>
      <c r="O715" s="10"/>
      <c r="P715" s="413"/>
      <c r="Q715" s="10"/>
      <c r="R715" s="10"/>
      <c r="S715" s="10"/>
      <c r="T715" s="413"/>
      <c r="U715" s="10"/>
      <c r="V715" s="413"/>
      <c r="W715" s="10"/>
      <c r="X715" s="10"/>
      <c r="Y715" s="10"/>
      <c r="Z715" s="12"/>
      <c r="AA715" s="10"/>
      <c r="AB715" s="10"/>
      <c r="AC715" s="10"/>
      <c r="AD715" s="12"/>
      <c r="AE715" s="12"/>
      <c r="AF715" s="12"/>
      <c r="AG715" s="12"/>
      <c r="AH715" s="12"/>
      <c r="AI715" s="12"/>
      <c r="AJ715" s="12"/>
      <c r="AK715" s="12"/>
      <c r="AL715" s="12"/>
      <c r="AM715" s="12"/>
      <c r="AN715" s="12"/>
      <c r="AO715" s="12"/>
    </row>
    <row r="716" spans="1:41" ht="12.85" customHeight="1">
      <c r="A716" s="412"/>
      <c r="B716" s="12"/>
      <c r="C716" s="10"/>
      <c r="D716" s="10"/>
      <c r="E716" s="10"/>
      <c r="F716" s="10"/>
      <c r="G716" s="10"/>
      <c r="H716" s="413"/>
      <c r="I716" s="10"/>
      <c r="J716" s="10"/>
      <c r="K716" s="12"/>
      <c r="L716" s="10"/>
      <c r="M716" s="10"/>
      <c r="N716" s="10"/>
      <c r="O716" s="10"/>
      <c r="P716" s="413"/>
      <c r="Q716" s="10"/>
      <c r="R716" s="10"/>
      <c r="S716" s="10"/>
      <c r="T716" s="413"/>
      <c r="U716" s="10"/>
      <c r="V716" s="413"/>
      <c r="W716" s="10"/>
      <c r="X716" s="10"/>
      <c r="Y716" s="10"/>
      <c r="Z716" s="12"/>
      <c r="AA716" s="10"/>
      <c r="AB716" s="10"/>
      <c r="AC716" s="10"/>
      <c r="AD716" s="12"/>
      <c r="AE716" s="12"/>
      <c r="AF716" s="12"/>
      <c r="AG716" s="12"/>
      <c r="AH716" s="12"/>
      <c r="AI716" s="12"/>
      <c r="AJ716" s="12"/>
      <c r="AK716" s="12"/>
      <c r="AL716" s="12"/>
      <c r="AM716" s="12"/>
      <c r="AN716" s="12"/>
      <c r="AO716" s="12"/>
    </row>
    <row r="717" spans="1:41" ht="12.85" customHeight="1">
      <c r="A717" s="412"/>
      <c r="B717" s="12"/>
      <c r="C717" s="10"/>
      <c r="D717" s="10"/>
      <c r="E717" s="10"/>
      <c r="F717" s="10"/>
      <c r="G717" s="10"/>
      <c r="H717" s="413"/>
      <c r="I717" s="10"/>
      <c r="J717" s="10"/>
      <c r="K717" s="12"/>
      <c r="L717" s="10"/>
      <c r="M717" s="10"/>
      <c r="N717" s="10"/>
      <c r="O717" s="10"/>
      <c r="P717" s="413"/>
      <c r="Q717" s="10"/>
      <c r="R717" s="10"/>
      <c r="S717" s="10"/>
      <c r="T717" s="413"/>
      <c r="U717" s="10"/>
      <c r="V717" s="413"/>
      <c r="W717" s="10"/>
      <c r="X717" s="10"/>
      <c r="Y717" s="10"/>
      <c r="Z717" s="12"/>
      <c r="AA717" s="10"/>
      <c r="AB717" s="10"/>
      <c r="AC717" s="10"/>
      <c r="AD717" s="12"/>
      <c r="AE717" s="12"/>
      <c r="AF717" s="12"/>
      <c r="AG717" s="12"/>
      <c r="AH717" s="12"/>
      <c r="AI717" s="12"/>
      <c r="AJ717" s="12"/>
      <c r="AK717" s="12"/>
      <c r="AL717" s="12"/>
      <c r="AM717" s="12"/>
      <c r="AN717" s="12"/>
      <c r="AO717" s="12"/>
    </row>
    <row r="718" spans="1:41" ht="12.85" customHeight="1">
      <c r="A718" s="412"/>
      <c r="B718" s="12"/>
      <c r="C718" s="10"/>
      <c r="D718" s="10"/>
      <c r="E718" s="10"/>
      <c r="F718" s="10"/>
      <c r="G718" s="10"/>
      <c r="H718" s="413"/>
      <c r="I718" s="10"/>
      <c r="J718" s="10"/>
      <c r="K718" s="12"/>
      <c r="L718" s="10"/>
      <c r="M718" s="10"/>
      <c r="N718" s="10"/>
      <c r="O718" s="10"/>
      <c r="P718" s="413"/>
      <c r="Q718" s="10"/>
      <c r="R718" s="10"/>
      <c r="S718" s="10"/>
      <c r="T718" s="413"/>
      <c r="U718" s="10"/>
      <c r="V718" s="413"/>
      <c r="W718" s="10"/>
      <c r="X718" s="10"/>
      <c r="Y718" s="10"/>
      <c r="Z718" s="12"/>
      <c r="AA718" s="10"/>
      <c r="AB718" s="10"/>
      <c r="AC718" s="10"/>
      <c r="AD718" s="12"/>
      <c r="AE718" s="12"/>
      <c r="AF718" s="12"/>
      <c r="AG718" s="12"/>
      <c r="AH718" s="12"/>
      <c r="AI718" s="12"/>
      <c r="AJ718" s="12"/>
      <c r="AK718" s="12"/>
      <c r="AL718" s="12"/>
      <c r="AM718" s="12"/>
      <c r="AN718" s="12"/>
      <c r="AO718" s="12"/>
    </row>
    <row r="719" spans="1:41" ht="12.85" customHeight="1">
      <c r="A719" s="412"/>
      <c r="B719" s="12"/>
      <c r="C719" s="10"/>
      <c r="D719" s="10"/>
      <c r="E719" s="10"/>
      <c r="F719" s="10"/>
      <c r="G719" s="10"/>
      <c r="H719" s="413"/>
      <c r="I719" s="10"/>
      <c r="J719" s="10"/>
      <c r="K719" s="12"/>
      <c r="L719" s="10"/>
      <c r="M719" s="10"/>
      <c r="N719" s="10"/>
      <c r="O719" s="10"/>
      <c r="P719" s="413"/>
      <c r="Q719" s="10"/>
      <c r="R719" s="10"/>
      <c r="S719" s="10"/>
      <c r="T719" s="413"/>
      <c r="U719" s="10"/>
      <c r="V719" s="413"/>
      <c r="W719" s="10"/>
      <c r="X719" s="10"/>
      <c r="Y719" s="10"/>
      <c r="Z719" s="12"/>
      <c r="AA719" s="10"/>
      <c r="AB719" s="10"/>
      <c r="AC719" s="10"/>
      <c r="AD719" s="12"/>
      <c r="AE719" s="12"/>
      <c r="AF719" s="12"/>
      <c r="AG719" s="12"/>
      <c r="AH719" s="12"/>
      <c r="AI719" s="12"/>
      <c r="AJ719" s="12"/>
      <c r="AK719" s="12"/>
      <c r="AL719" s="12"/>
      <c r="AM719" s="12"/>
      <c r="AN719" s="12"/>
      <c r="AO719" s="12"/>
    </row>
    <row r="720" spans="1:41" ht="12.85" customHeight="1">
      <c r="A720" s="412"/>
      <c r="B720" s="12"/>
      <c r="C720" s="10"/>
      <c r="D720" s="10"/>
      <c r="E720" s="10"/>
      <c r="F720" s="10"/>
      <c r="G720" s="10"/>
      <c r="H720" s="413"/>
      <c r="I720" s="10"/>
      <c r="J720" s="10"/>
      <c r="K720" s="12"/>
      <c r="L720" s="10"/>
      <c r="M720" s="10"/>
      <c r="N720" s="10"/>
      <c r="O720" s="10"/>
      <c r="P720" s="413"/>
      <c r="Q720" s="10"/>
      <c r="R720" s="10"/>
      <c r="S720" s="10"/>
      <c r="T720" s="413"/>
      <c r="U720" s="10"/>
      <c r="V720" s="413"/>
      <c r="W720" s="10"/>
      <c r="X720" s="10"/>
      <c r="Y720" s="10"/>
      <c r="Z720" s="12"/>
      <c r="AA720" s="10"/>
      <c r="AB720" s="10"/>
      <c r="AC720" s="10"/>
      <c r="AD720" s="12"/>
      <c r="AE720" s="12"/>
      <c r="AF720" s="12"/>
      <c r="AG720" s="12"/>
      <c r="AH720" s="12"/>
      <c r="AI720" s="12"/>
      <c r="AJ720" s="12"/>
      <c r="AK720" s="12"/>
      <c r="AL720" s="12"/>
      <c r="AM720" s="12"/>
      <c r="AN720" s="12"/>
      <c r="AO720" s="12"/>
    </row>
    <row r="721" spans="1:41" ht="12.85" customHeight="1">
      <c r="A721" s="412"/>
      <c r="B721" s="12"/>
      <c r="C721" s="10"/>
      <c r="D721" s="10"/>
      <c r="E721" s="10"/>
      <c r="F721" s="10"/>
      <c r="G721" s="10"/>
      <c r="H721" s="413"/>
      <c r="I721" s="10"/>
      <c r="J721" s="10"/>
      <c r="K721" s="12"/>
      <c r="L721" s="10"/>
      <c r="M721" s="10"/>
      <c r="N721" s="10"/>
      <c r="O721" s="10"/>
      <c r="P721" s="413"/>
      <c r="Q721" s="10"/>
      <c r="R721" s="10"/>
      <c r="S721" s="10"/>
      <c r="T721" s="413"/>
      <c r="U721" s="10"/>
      <c r="V721" s="413"/>
      <c r="W721" s="10"/>
      <c r="X721" s="10"/>
      <c r="Y721" s="10"/>
      <c r="Z721" s="12"/>
      <c r="AA721" s="10"/>
      <c r="AB721" s="10"/>
      <c r="AC721" s="10"/>
      <c r="AD721" s="12"/>
      <c r="AE721" s="12"/>
      <c r="AF721" s="12"/>
      <c r="AG721" s="12"/>
      <c r="AH721" s="12"/>
      <c r="AI721" s="12"/>
      <c r="AJ721" s="12"/>
      <c r="AK721" s="12"/>
      <c r="AL721" s="12"/>
      <c r="AM721" s="12"/>
      <c r="AN721" s="12"/>
      <c r="AO721" s="12"/>
    </row>
    <row r="722" spans="1:41" ht="12.85" customHeight="1">
      <c r="A722" s="412"/>
      <c r="B722" s="12"/>
      <c r="C722" s="10"/>
      <c r="D722" s="10"/>
      <c r="E722" s="10"/>
      <c r="F722" s="10"/>
      <c r="G722" s="10"/>
      <c r="H722" s="413"/>
      <c r="I722" s="10"/>
      <c r="J722" s="10"/>
      <c r="K722" s="12"/>
      <c r="L722" s="10"/>
      <c r="M722" s="10"/>
      <c r="N722" s="10"/>
      <c r="O722" s="10"/>
      <c r="P722" s="413"/>
      <c r="Q722" s="10"/>
      <c r="R722" s="10"/>
      <c r="S722" s="10"/>
      <c r="T722" s="413"/>
      <c r="U722" s="10"/>
      <c r="V722" s="413"/>
      <c r="W722" s="10"/>
      <c r="X722" s="10"/>
      <c r="Y722" s="10"/>
      <c r="Z722" s="12"/>
      <c r="AA722" s="10"/>
      <c r="AB722" s="10"/>
      <c r="AC722" s="10"/>
      <c r="AD722" s="12"/>
      <c r="AE722" s="12"/>
      <c r="AF722" s="12"/>
      <c r="AG722" s="12"/>
      <c r="AH722" s="12"/>
      <c r="AI722" s="12"/>
      <c r="AJ722" s="12"/>
      <c r="AK722" s="12"/>
      <c r="AL722" s="12"/>
      <c r="AM722" s="12"/>
      <c r="AN722" s="12"/>
      <c r="AO722" s="12"/>
    </row>
    <row r="723" spans="1:41" ht="12.85" customHeight="1">
      <c r="A723" s="412"/>
      <c r="B723" s="12"/>
      <c r="C723" s="10"/>
      <c r="D723" s="10"/>
      <c r="E723" s="10"/>
      <c r="F723" s="10"/>
      <c r="G723" s="10"/>
      <c r="H723" s="413"/>
      <c r="I723" s="10"/>
      <c r="J723" s="10"/>
      <c r="K723" s="12"/>
      <c r="L723" s="10"/>
      <c r="M723" s="10"/>
      <c r="N723" s="10"/>
      <c r="O723" s="10"/>
      <c r="P723" s="413"/>
      <c r="Q723" s="10"/>
      <c r="R723" s="10"/>
      <c r="S723" s="10"/>
      <c r="T723" s="413"/>
      <c r="U723" s="10"/>
      <c r="V723" s="413"/>
      <c r="W723" s="10"/>
      <c r="X723" s="10"/>
      <c r="Y723" s="10"/>
      <c r="Z723" s="12"/>
      <c r="AA723" s="10"/>
      <c r="AB723" s="10"/>
      <c r="AC723" s="10"/>
      <c r="AD723" s="12"/>
      <c r="AE723" s="12"/>
      <c r="AF723" s="12"/>
      <c r="AG723" s="12"/>
      <c r="AH723" s="12"/>
      <c r="AI723" s="12"/>
      <c r="AJ723" s="12"/>
      <c r="AK723" s="12"/>
      <c r="AL723" s="12"/>
      <c r="AM723" s="12"/>
      <c r="AN723" s="12"/>
      <c r="AO723" s="12"/>
    </row>
    <row r="724" spans="1:41" ht="12.85" customHeight="1">
      <c r="A724" s="412"/>
      <c r="B724" s="12"/>
      <c r="C724" s="10"/>
      <c r="D724" s="10"/>
      <c r="E724" s="10"/>
      <c r="F724" s="10"/>
      <c r="G724" s="10"/>
      <c r="H724" s="413"/>
      <c r="I724" s="10"/>
      <c r="J724" s="10"/>
      <c r="K724" s="12"/>
      <c r="L724" s="10"/>
      <c r="M724" s="10"/>
      <c r="N724" s="10"/>
      <c r="O724" s="10"/>
      <c r="P724" s="413"/>
      <c r="Q724" s="10"/>
      <c r="R724" s="10"/>
      <c r="S724" s="10"/>
      <c r="T724" s="413"/>
      <c r="U724" s="10"/>
      <c r="V724" s="413"/>
      <c r="W724" s="10"/>
      <c r="X724" s="10"/>
      <c r="Y724" s="10"/>
      <c r="Z724" s="12"/>
      <c r="AA724" s="10"/>
      <c r="AB724" s="10"/>
      <c r="AC724" s="10"/>
      <c r="AD724" s="12"/>
      <c r="AE724" s="12"/>
      <c r="AF724" s="12"/>
      <c r="AG724" s="12"/>
      <c r="AH724" s="12"/>
      <c r="AI724" s="12"/>
      <c r="AJ724" s="12"/>
      <c r="AK724" s="12"/>
      <c r="AL724" s="12"/>
      <c r="AM724" s="12"/>
      <c r="AN724" s="12"/>
      <c r="AO724" s="12"/>
    </row>
    <row r="725" spans="1:41" ht="12.85" customHeight="1">
      <c r="A725" s="412"/>
      <c r="B725" s="12"/>
      <c r="C725" s="10"/>
      <c r="D725" s="10"/>
      <c r="E725" s="10"/>
      <c r="F725" s="10"/>
      <c r="G725" s="10"/>
      <c r="H725" s="413"/>
      <c r="I725" s="10"/>
      <c r="J725" s="10"/>
      <c r="K725" s="12"/>
      <c r="L725" s="10"/>
      <c r="M725" s="10"/>
      <c r="N725" s="10"/>
      <c r="O725" s="10"/>
      <c r="P725" s="413"/>
      <c r="Q725" s="10"/>
      <c r="R725" s="10"/>
      <c r="S725" s="10"/>
      <c r="T725" s="413"/>
      <c r="U725" s="10"/>
      <c r="V725" s="413"/>
      <c r="W725" s="10"/>
      <c r="X725" s="10"/>
      <c r="Y725" s="10"/>
      <c r="Z725" s="12"/>
      <c r="AA725" s="10"/>
      <c r="AB725" s="10"/>
      <c r="AC725" s="10"/>
      <c r="AD725" s="12"/>
      <c r="AE725" s="12"/>
      <c r="AF725" s="12"/>
      <c r="AG725" s="12"/>
      <c r="AH725" s="12"/>
      <c r="AI725" s="12"/>
      <c r="AJ725" s="12"/>
      <c r="AK725" s="12"/>
      <c r="AL725" s="12"/>
      <c r="AM725" s="12"/>
      <c r="AN725" s="12"/>
      <c r="AO725" s="12"/>
    </row>
    <row r="726" spans="1:41" ht="12.85" customHeight="1">
      <c r="A726" s="412"/>
      <c r="B726" s="12"/>
      <c r="C726" s="10"/>
      <c r="D726" s="10"/>
      <c r="E726" s="10"/>
      <c r="F726" s="10"/>
      <c r="G726" s="10"/>
      <c r="H726" s="413"/>
      <c r="I726" s="10"/>
      <c r="J726" s="10"/>
      <c r="K726" s="12"/>
      <c r="L726" s="10"/>
      <c r="M726" s="10"/>
      <c r="N726" s="10"/>
      <c r="O726" s="10"/>
      <c r="P726" s="413"/>
      <c r="Q726" s="10"/>
      <c r="R726" s="10"/>
      <c r="S726" s="10"/>
      <c r="T726" s="413"/>
      <c r="U726" s="10"/>
      <c r="V726" s="413"/>
      <c r="W726" s="10"/>
      <c r="X726" s="10"/>
      <c r="Y726" s="10"/>
      <c r="Z726" s="12"/>
      <c r="AA726" s="10"/>
      <c r="AB726" s="10"/>
      <c r="AC726" s="10"/>
      <c r="AD726" s="12"/>
      <c r="AE726" s="12"/>
      <c r="AF726" s="12"/>
      <c r="AG726" s="12"/>
      <c r="AH726" s="12"/>
      <c r="AI726" s="12"/>
      <c r="AJ726" s="12"/>
      <c r="AK726" s="12"/>
      <c r="AL726" s="12"/>
      <c r="AM726" s="12"/>
      <c r="AN726" s="12"/>
      <c r="AO726" s="12"/>
    </row>
    <row r="727" spans="1:41" ht="12.85" customHeight="1">
      <c r="A727" s="412"/>
      <c r="B727" s="12"/>
      <c r="C727" s="10"/>
      <c r="D727" s="10"/>
      <c r="E727" s="10"/>
      <c r="F727" s="10"/>
      <c r="G727" s="10"/>
      <c r="H727" s="413"/>
      <c r="I727" s="10"/>
      <c r="J727" s="10"/>
      <c r="K727" s="12"/>
      <c r="L727" s="10"/>
      <c r="M727" s="10"/>
      <c r="N727" s="10"/>
      <c r="O727" s="10"/>
      <c r="P727" s="413"/>
      <c r="Q727" s="10"/>
      <c r="R727" s="10"/>
      <c r="S727" s="10"/>
      <c r="T727" s="413"/>
      <c r="U727" s="10"/>
      <c r="V727" s="413"/>
      <c r="W727" s="10"/>
      <c r="X727" s="10"/>
      <c r="Y727" s="10"/>
      <c r="Z727" s="12"/>
      <c r="AA727" s="10"/>
      <c r="AB727" s="10"/>
      <c r="AC727" s="10"/>
      <c r="AD727" s="12"/>
      <c r="AE727" s="12"/>
      <c r="AF727" s="12"/>
      <c r="AG727" s="12"/>
      <c r="AH727" s="12"/>
      <c r="AI727" s="12"/>
      <c r="AJ727" s="12"/>
      <c r="AK727" s="12"/>
      <c r="AL727" s="12"/>
      <c r="AM727" s="12"/>
      <c r="AN727" s="12"/>
      <c r="AO727" s="12"/>
    </row>
    <row r="728" spans="1:41" ht="12.85" customHeight="1">
      <c r="A728" s="412"/>
      <c r="B728" s="12"/>
      <c r="C728" s="10"/>
      <c r="D728" s="10"/>
      <c r="E728" s="10"/>
      <c r="F728" s="10"/>
      <c r="G728" s="10"/>
      <c r="H728" s="413"/>
      <c r="I728" s="10"/>
      <c r="J728" s="10"/>
      <c r="K728" s="12"/>
      <c r="L728" s="10"/>
      <c r="M728" s="10"/>
      <c r="N728" s="10"/>
      <c r="O728" s="10"/>
      <c r="P728" s="413"/>
      <c r="Q728" s="10"/>
      <c r="R728" s="10"/>
      <c r="S728" s="10"/>
      <c r="T728" s="413"/>
      <c r="U728" s="10"/>
      <c r="V728" s="413"/>
      <c r="W728" s="10"/>
      <c r="X728" s="10"/>
      <c r="Y728" s="10"/>
      <c r="Z728" s="12"/>
      <c r="AA728" s="10"/>
      <c r="AB728" s="10"/>
      <c r="AC728" s="10"/>
      <c r="AD728" s="12"/>
      <c r="AE728" s="12"/>
      <c r="AF728" s="12"/>
      <c r="AG728" s="12"/>
      <c r="AH728" s="12"/>
      <c r="AI728" s="12"/>
      <c r="AJ728" s="12"/>
      <c r="AK728" s="12"/>
      <c r="AL728" s="12"/>
      <c r="AM728" s="12"/>
      <c r="AN728" s="12"/>
      <c r="AO728" s="12"/>
    </row>
    <row r="729" spans="1:41" ht="12.85" customHeight="1">
      <c r="A729" s="412"/>
      <c r="B729" s="12"/>
      <c r="C729" s="10"/>
      <c r="D729" s="10"/>
      <c r="E729" s="10"/>
      <c r="F729" s="10"/>
      <c r="G729" s="10"/>
      <c r="H729" s="413"/>
      <c r="I729" s="10"/>
      <c r="J729" s="10"/>
      <c r="K729" s="12"/>
      <c r="L729" s="10"/>
      <c r="M729" s="10"/>
      <c r="N729" s="10"/>
      <c r="O729" s="10"/>
      <c r="P729" s="413"/>
      <c r="Q729" s="10"/>
      <c r="R729" s="10"/>
      <c r="S729" s="10"/>
      <c r="T729" s="413"/>
      <c r="U729" s="10"/>
      <c r="V729" s="413"/>
      <c r="W729" s="10"/>
      <c r="X729" s="10"/>
      <c r="Y729" s="10"/>
      <c r="Z729" s="12"/>
      <c r="AA729" s="10"/>
      <c r="AB729" s="10"/>
      <c r="AC729" s="10"/>
      <c r="AD729" s="12"/>
      <c r="AE729" s="12"/>
      <c r="AF729" s="12"/>
      <c r="AG729" s="12"/>
      <c r="AH729" s="12"/>
      <c r="AI729" s="12"/>
      <c r="AJ729" s="12"/>
      <c r="AK729" s="12"/>
      <c r="AL729" s="12"/>
      <c r="AM729" s="12"/>
      <c r="AN729" s="12"/>
      <c r="AO729" s="12"/>
    </row>
    <row r="730" spans="1:41" ht="12.85" customHeight="1">
      <c r="A730" s="412"/>
      <c r="B730" s="12"/>
      <c r="C730" s="10"/>
      <c r="D730" s="10"/>
      <c r="E730" s="10"/>
      <c r="F730" s="10"/>
      <c r="G730" s="10"/>
      <c r="H730" s="413"/>
      <c r="I730" s="10"/>
      <c r="J730" s="10"/>
      <c r="K730" s="12"/>
      <c r="L730" s="10"/>
      <c r="M730" s="10"/>
      <c r="N730" s="10"/>
      <c r="O730" s="10"/>
      <c r="P730" s="413"/>
      <c r="Q730" s="10"/>
      <c r="R730" s="10"/>
      <c r="S730" s="10"/>
      <c r="T730" s="413"/>
      <c r="U730" s="10"/>
      <c r="V730" s="413"/>
      <c r="W730" s="10"/>
      <c r="X730" s="10"/>
      <c r="Y730" s="10"/>
      <c r="Z730" s="12"/>
      <c r="AA730" s="10"/>
      <c r="AB730" s="10"/>
      <c r="AC730" s="10"/>
      <c r="AD730" s="12"/>
      <c r="AE730" s="12"/>
      <c r="AF730" s="12"/>
      <c r="AG730" s="12"/>
      <c r="AH730" s="12"/>
      <c r="AI730" s="12"/>
      <c r="AJ730" s="12"/>
      <c r="AK730" s="12"/>
      <c r="AL730" s="12"/>
      <c r="AM730" s="12"/>
      <c r="AN730" s="12"/>
      <c r="AO730" s="12"/>
    </row>
    <row r="731" spans="1:41" ht="12.85" customHeight="1">
      <c r="A731" s="412"/>
      <c r="B731" s="12"/>
      <c r="C731" s="10"/>
      <c r="D731" s="10"/>
      <c r="E731" s="10"/>
      <c r="F731" s="10"/>
      <c r="G731" s="10"/>
      <c r="H731" s="413"/>
      <c r="I731" s="10"/>
      <c r="J731" s="10"/>
      <c r="K731" s="12"/>
      <c r="L731" s="10"/>
      <c r="M731" s="10"/>
      <c r="N731" s="10"/>
      <c r="O731" s="10"/>
      <c r="P731" s="413"/>
      <c r="Q731" s="10"/>
      <c r="R731" s="10"/>
      <c r="S731" s="10"/>
      <c r="T731" s="413"/>
      <c r="U731" s="10"/>
      <c r="V731" s="413"/>
      <c r="W731" s="10"/>
      <c r="X731" s="10"/>
      <c r="Y731" s="10"/>
      <c r="Z731" s="12"/>
      <c r="AA731" s="10"/>
      <c r="AB731" s="10"/>
      <c r="AC731" s="10"/>
      <c r="AD731" s="12"/>
      <c r="AE731" s="12"/>
      <c r="AF731" s="12"/>
      <c r="AG731" s="12"/>
      <c r="AH731" s="12"/>
      <c r="AI731" s="12"/>
      <c r="AJ731" s="12"/>
      <c r="AK731" s="12"/>
      <c r="AL731" s="12"/>
      <c r="AM731" s="12"/>
      <c r="AN731" s="12"/>
      <c r="AO731" s="12"/>
    </row>
    <row r="732" spans="1:41" ht="12.85" customHeight="1">
      <c r="A732" s="412"/>
      <c r="B732" s="12"/>
      <c r="C732" s="10"/>
      <c r="D732" s="10"/>
      <c r="E732" s="10"/>
      <c r="F732" s="10"/>
      <c r="G732" s="10"/>
      <c r="H732" s="413"/>
      <c r="I732" s="10"/>
      <c r="J732" s="10"/>
      <c r="K732" s="12"/>
      <c r="L732" s="10"/>
      <c r="M732" s="10"/>
      <c r="N732" s="10"/>
      <c r="O732" s="10"/>
      <c r="P732" s="413"/>
      <c r="Q732" s="10"/>
      <c r="R732" s="10"/>
      <c r="S732" s="10"/>
      <c r="T732" s="413"/>
      <c r="U732" s="10"/>
      <c r="V732" s="413"/>
      <c r="W732" s="10"/>
      <c r="X732" s="10"/>
      <c r="Y732" s="10"/>
      <c r="Z732" s="12"/>
      <c r="AA732" s="10"/>
      <c r="AB732" s="10"/>
      <c r="AC732" s="10"/>
      <c r="AD732" s="12"/>
      <c r="AE732" s="12"/>
      <c r="AF732" s="12"/>
      <c r="AG732" s="12"/>
      <c r="AH732" s="12"/>
      <c r="AI732" s="12"/>
      <c r="AJ732" s="12"/>
      <c r="AK732" s="12"/>
      <c r="AL732" s="12"/>
      <c r="AM732" s="12"/>
      <c r="AN732" s="12"/>
      <c r="AO732" s="12"/>
    </row>
    <row r="733" spans="1:41" ht="12.85" customHeight="1">
      <c r="A733" s="412"/>
      <c r="B733" s="12"/>
      <c r="C733" s="10"/>
      <c r="D733" s="10"/>
      <c r="E733" s="10"/>
      <c r="F733" s="10"/>
      <c r="G733" s="10"/>
      <c r="H733" s="413"/>
      <c r="I733" s="10"/>
      <c r="J733" s="10"/>
      <c r="K733" s="12"/>
      <c r="L733" s="10"/>
      <c r="M733" s="10"/>
      <c r="N733" s="10"/>
      <c r="O733" s="10"/>
      <c r="P733" s="413"/>
      <c r="Q733" s="10"/>
      <c r="R733" s="10"/>
      <c r="S733" s="10"/>
      <c r="T733" s="413"/>
      <c r="U733" s="10"/>
      <c r="V733" s="413"/>
      <c r="W733" s="10"/>
      <c r="X733" s="10"/>
      <c r="Y733" s="10"/>
      <c r="Z733" s="12"/>
      <c r="AA733" s="10"/>
      <c r="AB733" s="10"/>
      <c r="AC733" s="10"/>
      <c r="AD733" s="12"/>
      <c r="AE733" s="12"/>
      <c r="AF733" s="12"/>
      <c r="AG733" s="12"/>
      <c r="AH733" s="12"/>
      <c r="AI733" s="12"/>
      <c r="AJ733" s="12"/>
      <c r="AK733" s="12"/>
      <c r="AL733" s="12"/>
      <c r="AM733" s="12"/>
      <c r="AN733" s="12"/>
      <c r="AO733" s="12"/>
    </row>
    <row r="734" spans="1:41" ht="12.85" customHeight="1">
      <c r="A734" s="412"/>
      <c r="B734" s="12"/>
      <c r="C734" s="10"/>
      <c r="D734" s="10"/>
      <c r="E734" s="10"/>
      <c r="F734" s="10"/>
      <c r="G734" s="10"/>
      <c r="H734" s="413"/>
      <c r="I734" s="10"/>
      <c r="J734" s="10"/>
      <c r="K734" s="12"/>
      <c r="L734" s="10"/>
      <c r="M734" s="10"/>
      <c r="N734" s="10"/>
      <c r="O734" s="10"/>
      <c r="P734" s="413"/>
      <c r="Q734" s="10"/>
      <c r="R734" s="10"/>
      <c r="S734" s="10"/>
      <c r="T734" s="413"/>
      <c r="U734" s="10"/>
      <c r="V734" s="413"/>
      <c r="W734" s="10"/>
      <c r="X734" s="10"/>
      <c r="Y734" s="10"/>
      <c r="Z734" s="12"/>
      <c r="AA734" s="10"/>
      <c r="AB734" s="10"/>
      <c r="AC734" s="10"/>
      <c r="AD734" s="12"/>
      <c r="AE734" s="12"/>
      <c r="AF734" s="12"/>
      <c r="AG734" s="12"/>
      <c r="AH734" s="12"/>
      <c r="AI734" s="12"/>
      <c r="AJ734" s="12"/>
      <c r="AK734" s="12"/>
      <c r="AL734" s="12"/>
      <c r="AM734" s="12"/>
      <c r="AN734" s="12"/>
      <c r="AO734" s="12"/>
    </row>
    <row r="735" spans="1:41" ht="12.85" customHeight="1">
      <c r="A735" s="412"/>
      <c r="B735" s="12"/>
      <c r="C735" s="10"/>
      <c r="D735" s="10"/>
      <c r="E735" s="10"/>
      <c r="F735" s="10"/>
      <c r="G735" s="10"/>
      <c r="H735" s="413"/>
      <c r="I735" s="10"/>
      <c r="J735" s="10"/>
      <c r="K735" s="12"/>
      <c r="L735" s="10"/>
      <c r="M735" s="10"/>
      <c r="N735" s="10"/>
      <c r="O735" s="10"/>
      <c r="P735" s="413"/>
      <c r="Q735" s="10"/>
      <c r="R735" s="10"/>
      <c r="S735" s="10"/>
      <c r="T735" s="413"/>
      <c r="U735" s="10"/>
      <c r="V735" s="413"/>
      <c r="W735" s="10"/>
      <c r="X735" s="10"/>
      <c r="Y735" s="10"/>
      <c r="Z735" s="12"/>
      <c r="AA735" s="10"/>
      <c r="AB735" s="10"/>
      <c r="AC735" s="10"/>
      <c r="AD735" s="12"/>
      <c r="AE735" s="12"/>
      <c r="AF735" s="12"/>
      <c r="AG735" s="12"/>
      <c r="AH735" s="12"/>
      <c r="AI735" s="12"/>
      <c r="AJ735" s="12"/>
      <c r="AK735" s="12"/>
      <c r="AL735" s="12"/>
      <c r="AM735" s="12"/>
      <c r="AN735" s="12"/>
      <c r="AO735" s="12"/>
    </row>
    <row r="736" spans="1:41" ht="12.85" customHeight="1">
      <c r="A736" s="412"/>
      <c r="B736" s="12"/>
      <c r="C736" s="10"/>
      <c r="D736" s="10"/>
      <c r="E736" s="10"/>
      <c r="F736" s="10"/>
      <c r="G736" s="10"/>
      <c r="H736" s="413"/>
      <c r="I736" s="10"/>
      <c r="J736" s="10"/>
      <c r="K736" s="12"/>
      <c r="L736" s="10"/>
      <c r="M736" s="10"/>
      <c r="N736" s="10"/>
      <c r="O736" s="10"/>
      <c r="P736" s="413"/>
      <c r="Q736" s="10"/>
      <c r="R736" s="10"/>
      <c r="S736" s="10"/>
      <c r="T736" s="413"/>
      <c r="U736" s="10"/>
      <c r="V736" s="413"/>
      <c r="W736" s="10"/>
      <c r="X736" s="10"/>
      <c r="Y736" s="10"/>
      <c r="Z736" s="12"/>
      <c r="AA736" s="10"/>
      <c r="AB736" s="10"/>
      <c r="AC736" s="10"/>
      <c r="AD736" s="12"/>
      <c r="AE736" s="12"/>
      <c r="AF736" s="12"/>
      <c r="AG736" s="12"/>
      <c r="AH736" s="12"/>
      <c r="AI736" s="12"/>
      <c r="AJ736" s="12"/>
      <c r="AK736" s="12"/>
      <c r="AL736" s="12"/>
      <c r="AM736" s="12"/>
      <c r="AN736" s="12"/>
      <c r="AO736" s="12"/>
    </row>
    <row r="737" spans="1:41" ht="12.85" customHeight="1">
      <c r="A737" s="412"/>
      <c r="B737" s="12"/>
      <c r="C737" s="10"/>
      <c r="D737" s="10"/>
      <c r="E737" s="10"/>
      <c r="F737" s="10"/>
      <c r="G737" s="10"/>
      <c r="H737" s="413"/>
      <c r="I737" s="10"/>
      <c r="J737" s="10"/>
      <c r="K737" s="12"/>
      <c r="L737" s="10"/>
      <c r="M737" s="10"/>
      <c r="N737" s="10"/>
      <c r="O737" s="10"/>
      <c r="P737" s="413"/>
      <c r="Q737" s="10"/>
      <c r="R737" s="10"/>
      <c r="S737" s="10"/>
      <c r="T737" s="413"/>
      <c r="U737" s="10"/>
      <c r="V737" s="413"/>
      <c r="W737" s="10"/>
      <c r="X737" s="10"/>
      <c r="Y737" s="10"/>
      <c r="Z737" s="12"/>
      <c r="AA737" s="10"/>
      <c r="AB737" s="10"/>
      <c r="AC737" s="10"/>
      <c r="AD737" s="12"/>
      <c r="AE737" s="12"/>
      <c r="AF737" s="12"/>
      <c r="AG737" s="12"/>
      <c r="AH737" s="12"/>
      <c r="AI737" s="12"/>
      <c r="AJ737" s="12"/>
      <c r="AK737" s="12"/>
      <c r="AL737" s="12"/>
      <c r="AM737" s="12"/>
      <c r="AN737" s="12"/>
      <c r="AO737" s="12"/>
    </row>
    <row r="738" spans="1:41" ht="12.85" customHeight="1">
      <c r="A738" s="412"/>
      <c r="B738" s="12"/>
      <c r="C738" s="10"/>
      <c r="D738" s="10"/>
      <c r="E738" s="10"/>
      <c r="F738" s="10"/>
      <c r="G738" s="10"/>
      <c r="H738" s="413"/>
      <c r="I738" s="10"/>
      <c r="J738" s="10"/>
      <c r="K738" s="12"/>
      <c r="L738" s="10"/>
      <c r="M738" s="10"/>
      <c r="N738" s="10"/>
      <c r="O738" s="10"/>
      <c r="P738" s="413"/>
      <c r="Q738" s="10"/>
      <c r="R738" s="10"/>
      <c r="S738" s="10"/>
      <c r="T738" s="413"/>
      <c r="U738" s="10"/>
      <c r="V738" s="413"/>
      <c r="W738" s="10"/>
      <c r="X738" s="10"/>
      <c r="Y738" s="10"/>
      <c r="Z738" s="12"/>
      <c r="AA738" s="10"/>
      <c r="AB738" s="10"/>
      <c r="AC738" s="10"/>
      <c r="AD738" s="12"/>
      <c r="AE738" s="12"/>
      <c r="AF738" s="12"/>
      <c r="AG738" s="12"/>
      <c r="AH738" s="12"/>
      <c r="AI738" s="12"/>
      <c r="AJ738" s="12"/>
      <c r="AK738" s="12"/>
      <c r="AL738" s="12"/>
      <c r="AM738" s="12"/>
      <c r="AN738" s="12"/>
      <c r="AO738" s="12"/>
    </row>
    <row r="739" spans="1:41" ht="12.85" customHeight="1">
      <c r="A739" s="412"/>
      <c r="B739" s="12"/>
      <c r="C739" s="10"/>
      <c r="D739" s="10"/>
      <c r="E739" s="10"/>
      <c r="F739" s="10"/>
      <c r="G739" s="10"/>
      <c r="H739" s="413"/>
      <c r="I739" s="10"/>
      <c r="J739" s="10"/>
      <c r="K739" s="12"/>
      <c r="L739" s="10"/>
      <c r="M739" s="10"/>
      <c r="N739" s="10"/>
      <c r="O739" s="10"/>
      <c r="P739" s="413"/>
      <c r="Q739" s="10"/>
      <c r="R739" s="10"/>
      <c r="S739" s="10"/>
      <c r="T739" s="413"/>
      <c r="U739" s="10"/>
      <c r="V739" s="413"/>
      <c r="W739" s="10"/>
      <c r="X739" s="10"/>
      <c r="Y739" s="10"/>
      <c r="Z739" s="12"/>
      <c r="AA739" s="10"/>
      <c r="AB739" s="10"/>
      <c r="AC739" s="10"/>
      <c r="AD739" s="12"/>
      <c r="AE739" s="12"/>
      <c r="AF739" s="12"/>
      <c r="AG739" s="12"/>
      <c r="AH739" s="12"/>
      <c r="AI739" s="12"/>
      <c r="AJ739" s="12"/>
      <c r="AK739" s="12"/>
      <c r="AL739" s="12"/>
      <c r="AM739" s="12"/>
      <c r="AN739" s="12"/>
      <c r="AO739" s="12"/>
    </row>
    <row r="740" spans="1:41" ht="12.85" customHeight="1">
      <c r="A740" s="412"/>
      <c r="B740" s="12"/>
      <c r="C740" s="10"/>
      <c r="D740" s="10"/>
      <c r="E740" s="10"/>
      <c r="F740" s="10"/>
      <c r="G740" s="10"/>
      <c r="H740" s="413"/>
      <c r="I740" s="10"/>
      <c r="J740" s="10"/>
      <c r="K740" s="12"/>
      <c r="L740" s="10"/>
      <c r="M740" s="10"/>
      <c r="N740" s="10"/>
      <c r="O740" s="10"/>
      <c r="P740" s="413"/>
      <c r="Q740" s="10"/>
      <c r="R740" s="10"/>
      <c r="S740" s="10"/>
      <c r="T740" s="413"/>
      <c r="U740" s="10"/>
      <c r="V740" s="413"/>
      <c r="W740" s="10"/>
      <c r="X740" s="10"/>
      <c r="Y740" s="10"/>
      <c r="Z740" s="12"/>
      <c r="AA740" s="10"/>
      <c r="AB740" s="10"/>
      <c r="AC740" s="10"/>
      <c r="AD740" s="12"/>
      <c r="AE740" s="12"/>
      <c r="AF740" s="12"/>
      <c r="AG740" s="12"/>
      <c r="AH740" s="12"/>
      <c r="AI740" s="12"/>
      <c r="AJ740" s="12"/>
      <c r="AK740" s="12"/>
      <c r="AL740" s="12"/>
      <c r="AM740" s="12"/>
      <c r="AN740" s="12"/>
      <c r="AO740" s="12"/>
    </row>
    <row r="741" spans="1:41" ht="12.85" customHeight="1">
      <c r="A741" s="412"/>
      <c r="B741" s="12"/>
      <c r="C741" s="10"/>
      <c r="D741" s="10"/>
      <c r="E741" s="10"/>
      <c r="F741" s="10"/>
      <c r="G741" s="10"/>
      <c r="H741" s="413"/>
      <c r="I741" s="10"/>
      <c r="J741" s="10"/>
      <c r="K741" s="12"/>
      <c r="L741" s="10"/>
      <c r="M741" s="10"/>
      <c r="N741" s="10"/>
      <c r="O741" s="10"/>
      <c r="P741" s="413"/>
      <c r="Q741" s="10"/>
      <c r="R741" s="10"/>
      <c r="S741" s="10"/>
      <c r="T741" s="413"/>
      <c r="U741" s="10"/>
      <c r="V741" s="413"/>
      <c r="W741" s="10"/>
      <c r="X741" s="10"/>
      <c r="Y741" s="10"/>
      <c r="Z741" s="12"/>
      <c r="AA741" s="10"/>
      <c r="AB741" s="10"/>
      <c r="AC741" s="10"/>
      <c r="AD741" s="12"/>
      <c r="AE741" s="12"/>
      <c r="AF741" s="12"/>
      <c r="AG741" s="12"/>
      <c r="AH741" s="12"/>
      <c r="AI741" s="12"/>
      <c r="AJ741" s="12"/>
      <c r="AK741" s="12"/>
      <c r="AL741" s="12"/>
      <c r="AM741" s="12"/>
      <c r="AN741" s="12"/>
      <c r="AO741" s="12"/>
    </row>
    <row r="742" spans="1:41" ht="12.85" customHeight="1">
      <c r="A742" s="412"/>
      <c r="B742" s="12"/>
      <c r="C742" s="10"/>
      <c r="D742" s="10"/>
      <c r="E742" s="10"/>
      <c r="F742" s="10"/>
      <c r="G742" s="10"/>
      <c r="H742" s="413"/>
      <c r="I742" s="10"/>
      <c r="J742" s="10"/>
      <c r="K742" s="12"/>
      <c r="L742" s="10"/>
      <c r="M742" s="10"/>
      <c r="N742" s="10"/>
      <c r="O742" s="10"/>
      <c r="P742" s="413"/>
      <c r="Q742" s="10"/>
      <c r="R742" s="10"/>
      <c r="S742" s="10"/>
      <c r="T742" s="413"/>
      <c r="U742" s="10"/>
      <c r="V742" s="413"/>
      <c r="W742" s="10"/>
      <c r="X742" s="10"/>
      <c r="Y742" s="10"/>
      <c r="Z742" s="12"/>
      <c r="AA742" s="10"/>
      <c r="AB742" s="10"/>
      <c r="AC742" s="10"/>
      <c r="AD742" s="12"/>
      <c r="AE742" s="12"/>
      <c r="AF742" s="12"/>
      <c r="AG742" s="12"/>
      <c r="AH742" s="12"/>
      <c r="AI742" s="12"/>
      <c r="AJ742" s="12"/>
      <c r="AK742" s="12"/>
      <c r="AL742" s="12"/>
      <c r="AM742" s="12"/>
      <c r="AN742" s="12"/>
      <c r="AO742" s="12"/>
    </row>
    <row r="743" spans="1:41" ht="12.85" customHeight="1">
      <c r="A743" s="412"/>
      <c r="B743" s="12"/>
      <c r="C743" s="10"/>
      <c r="D743" s="10"/>
      <c r="E743" s="10"/>
      <c r="F743" s="10"/>
      <c r="G743" s="10"/>
      <c r="H743" s="413"/>
      <c r="I743" s="10"/>
      <c r="J743" s="10"/>
      <c r="K743" s="12"/>
      <c r="L743" s="10"/>
      <c r="M743" s="10"/>
      <c r="N743" s="10"/>
      <c r="O743" s="10"/>
      <c r="P743" s="413"/>
      <c r="Q743" s="10"/>
      <c r="R743" s="10"/>
      <c r="S743" s="10"/>
      <c r="T743" s="413"/>
      <c r="U743" s="10"/>
      <c r="V743" s="413"/>
      <c r="W743" s="10"/>
      <c r="X743" s="10"/>
      <c r="Y743" s="10"/>
      <c r="Z743" s="12"/>
      <c r="AA743" s="10"/>
      <c r="AB743" s="10"/>
      <c r="AC743" s="10"/>
      <c r="AD743" s="12"/>
      <c r="AE743" s="12"/>
      <c r="AF743" s="12"/>
      <c r="AG743" s="12"/>
      <c r="AH743" s="12"/>
      <c r="AI743" s="12"/>
      <c r="AJ743" s="12"/>
      <c r="AK743" s="12"/>
      <c r="AL743" s="12"/>
      <c r="AM743" s="12"/>
      <c r="AN743" s="12"/>
      <c r="AO743" s="12"/>
    </row>
    <row r="744" spans="1:41" ht="12.85" customHeight="1">
      <c r="A744" s="412"/>
      <c r="B744" s="12"/>
      <c r="C744" s="10"/>
      <c r="D744" s="10"/>
      <c r="E744" s="10"/>
      <c r="F744" s="10"/>
      <c r="G744" s="10"/>
      <c r="H744" s="413"/>
      <c r="I744" s="10"/>
      <c r="J744" s="10"/>
      <c r="K744" s="12"/>
      <c r="L744" s="10"/>
      <c r="M744" s="10"/>
      <c r="N744" s="10"/>
      <c r="O744" s="10"/>
      <c r="P744" s="413"/>
      <c r="Q744" s="10"/>
      <c r="R744" s="10"/>
      <c r="S744" s="10"/>
      <c r="T744" s="413"/>
      <c r="U744" s="10"/>
      <c r="V744" s="413"/>
      <c r="W744" s="10"/>
      <c r="X744" s="10"/>
      <c r="Y744" s="10"/>
      <c r="Z744" s="12"/>
      <c r="AA744" s="10"/>
      <c r="AB744" s="10"/>
      <c r="AC744" s="10"/>
      <c r="AD744" s="12"/>
      <c r="AE744" s="12"/>
      <c r="AF744" s="12"/>
      <c r="AG744" s="12"/>
      <c r="AH744" s="12"/>
      <c r="AI744" s="12"/>
      <c r="AJ744" s="12"/>
      <c r="AK744" s="12"/>
      <c r="AL744" s="12"/>
      <c r="AM744" s="12"/>
      <c r="AN744" s="12"/>
      <c r="AO744" s="12"/>
    </row>
    <row r="745" spans="1:41" ht="12.85" customHeight="1">
      <c r="A745" s="412"/>
      <c r="B745" s="12"/>
      <c r="C745" s="10"/>
      <c r="D745" s="10"/>
      <c r="E745" s="10"/>
      <c r="F745" s="10"/>
      <c r="G745" s="10"/>
      <c r="H745" s="413"/>
      <c r="I745" s="10"/>
      <c r="J745" s="10"/>
      <c r="K745" s="12"/>
      <c r="L745" s="10"/>
      <c r="M745" s="10"/>
      <c r="N745" s="10"/>
      <c r="O745" s="10"/>
      <c r="P745" s="413"/>
      <c r="Q745" s="10"/>
      <c r="R745" s="10"/>
      <c r="S745" s="10"/>
      <c r="T745" s="413"/>
      <c r="U745" s="10"/>
      <c r="V745" s="413"/>
      <c r="W745" s="10"/>
      <c r="X745" s="10"/>
      <c r="Y745" s="10"/>
      <c r="Z745" s="12"/>
      <c r="AA745" s="10"/>
      <c r="AB745" s="10"/>
      <c r="AC745" s="10"/>
      <c r="AD745" s="12"/>
      <c r="AE745" s="12"/>
      <c r="AF745" s="12"/>
      <c r="AG745" s="12"/>
      <c r="AH745" s="12"/>
      <c r="AI745" s="12"/>
      <c r="AJ745" s="12"/>
      <c r="AK745" s="12"/>
      <c r="AL745" s="12"/>
      <c r="AM745" s="12"/>
      <c r="AN745" s="12"/>
      <c r="AO745" s="12"/>
    </row>
    <row r="746" spans="1:41" ht="12.85" customHeight="1">
      <c r="A746" s="412"/>
      <c r="B746" s="12"/>
      <c r="C746" s="10"/>
      <c r="D746" s="10"/>
      <c r="E746" s="10"/>
      <c r="F746" s="10"/>
      <c r="G746" s="10"/>
      <c r="H746" s="413"/>
      <c r="I746" s="10"/>
      <c r="J746" s="10"/>
      <c r="K746" s="12"/>
      <c r="L746" s="10"/>
      <c r="M746" s="10"/>
      <c r="N746" s="10"/>
      <c r="O746" s="10"/>
      <c r="P746" s="413"/>
      <c r="Q746" s="10"/>
      <c r="R746" s="10"/>
      <c r="S746" s="10"/>
      <c r="T746" s="413"/>
      <c r="U746" s="10"/>
      <c r="V746" s="413"/>
      <c r="W746" s="10"/>
      <c r="X746" s="10"/>
      <c r="Y746" s="10"/>
      <c r="Z746" s="12"/>
      <c r="AA746" s="10"/>
      <c r="AB746" s="10"/>
      <c r="AC746" s="10"/>
      <c r="AD746" s="12"/>
      <c r="AE746" s="12"/>
      <c r="AF746" s="12"/>
      <c r="AG746" s="12"/>
      <c r="AH746" s="12"/>
      <c r="AI746" s="12"/>
      <c r="AJ746" s="12"/>
      <c r="AK746" s="12"/>
      <c r="AL746" s="12"/>
      <c r="AM746" s="12"/>
      <c r="AN746" s="12"/>
      <c r="AO746" s="12"/>
    </row>
    <row r="747" spans="1:41" ht="12.85" customHeight="1">
      <c r="A747" s="412"/>
      <c r="B747" s="12"/>
      <c r="C747" s="10"/>
      <c r="D747" s="10"/>
      <c r="E747" s="10"/>
      <c r="F747" s="10"/>
      <c r="G747" s="10"/>
      <c r="H747" s="413"/>
      <c r="I747" s="10"/>
      <c r="J747" s="10"/>
      <c r="K747" s="12"/>
      <c r="L747" s="10"/>
      <c r="M747" s="10"/>
      <c r="N747" s="10"/>
      <c r="O747" s="10"/>
      <c r="P747" s="413"/>
      <c r="Q747" s="10"/>
      <c r="R747" s="10"/>
      <c r="S747" s="10"/>
      <c r="T747" s="413"/>
      <c r="U747" s="10"/>
      <c r="V747" s="413"/>
      <c r="W747" s="10"/>
      <c r="X747" s="10"/>
      <c r="Y747" s="10"/>
      <c r="Z747" s="12"/>
      <c r="AA747" s="10"/>
      <c r="AB747" s="10"/>
      <c r="AC747" s="10"/>
      <c r="AD747" s="12"/>
      <c r="AE747" s="12"/>
      <c r="AF747" s="12"/>
      <c r="AG747" s="12"/>
      <c r="AH747" s="12"/>
      <c r="AI747" s="12"/>
      <c r="AJ747" s="12"/>
      <c r="AK747" s="12"/>
      <c r="AL747" s="12"/>
      <c r="AM747" s="12"/>
      <c r="AN747" s="12"/>
      <c r="AO747" s="12"/>
    </row>
    <row r="748" spans="1:41" ht="12.85" customHeight="1">
      <c r="A748" s="412"/>
      <c r="B748" s="12"/>
      <c r="C748" s="10"/>
      <c r="D748" s="10"/>
      <c r="E748" s="10"/>
      <c r="F748" s="10"/>
      <c r="G748" s="10"/>
      <c r="H748" s="413"/>
      <c r="I748" s="10"/>
      <c r="J748" s="10"/>
      <c r="K748" s="12"/>
      <c r="L748" s="10"/>
      <c r="M748" s="10"/>
      <c r="N748" s="10"/>
      <c r="O748" s="10"/>
      <c r="P748" s="413"/>
      <c r="Q748" s="10"/>
      <c r="R748" s="10"/>
      <c r="S748" s="10"/>
      <c r="T748" s="413"/>
      <c r="U748" s="10"/>
      <c r="V748" s="413"/>
      <c r="W748" s="10"/>
      <c r="X748" s="10"/>
      <c r="Y748" s="10"/>
      <c r="Z748" s="12"/>
      <c r="AA748" s="10"/>
      <c r="AB748" s="10"/>
      <c r="AC748" s="10"/>
      <c r="AD748" s="12"/>
      <c r="AE748" s="12"/>
      <c r="AF748" s="12"/>
      <c r="AG748" s="12"/>
      <c r="AH748" s="12"/>
      <c r="AI748" s="12"/>
      <c r="AJ748" s="12"/>
      <c r="AK748" s="12"/>
      <c r="AL748" s="12"/>
      <c r="AM748" s="12"/>
      <c r="AN748" s="12"/>
      <c r="AO748" s="12"/>
    </row>
    <row r="749" spans="1:41" ht="12.85" customHeight="1">
      <c r="A749" s="412"/>
      <c r="B749" s="12"/>
      <c r="C749" s="10"/>
      <c r="D749" s="10"/>
      <c r="E749" s="10"/>
      <c r="F749" s="10"/>
      <c r="G749" s="10"/>
      <c r="H749" s="413"/>
      <c r="I749" s="10"/>
      <c r="J749" s="10"/>
      <c r="K749" s="12"/>
      <c r="L749" s="10"/>
      <c r="M749" s="10"/>
      <c r="N749" s="10"/>
      <c r="O749" s="10"/>
      <c r="P749" s="413"/>
      <c r="Q749" s="10"/>
      <c r="R749" s="10"/>
      <c r="S749" s="10"/>
      <c r="T749" s="413"/>
      <c r="U749" s="10"/>
      <c r="V749" s="413"/>
      <c r="W749" s="10"/>
      <c r="X749" s="10"/>
      <c r="Y749" s="10"/>
      <c r="Z749" s="12"/>
      <c r="AA749" s="10"/>
      <c r="AB749" s="10"/>
      <c r="AC749" s="10"/>
      <c r="AD749" s="12"/>
      <c r="AE749" s="12"/>
      <c r="AF749" s="12"/>
      <c r="AG749" s="12"/>
      <c r="AH749" s="12"/>
      <c r="AI749" s="12"/>
      <c r="AJ749" s="12"/>
      <c r="AK749" s="12"/>
      <c r="AL749" s="12"/>
      <c r="AM749" s="12"/>
      <c r="AN749" s="12"/>
      <c r="AO749" s="12"/>
    </row>
    <row r="750" spans="1:41" ht="12.85" customHeight="1">
      <c r="A750" s="412"/>
      <c r="B750" s="12"/>
      <c r="C750" s="10"/>
      <c r="D750" s="10"/>
      <c r="E750" s="10"/>
      <c r="F750" s="10"/>
      <c r="G750" s="10"/>
      <c r="H750" s="413"/>
      <c r="I750" s="10"/>
      <c r="J750" s="10"/>
      <c r="K750" s="12"/>
      <c r="L750" s="10"/>
      <c r="M750" s="10"/>
      <c r="N750" s="10"/>
      <c r="O750" s="10"/>
      <c r="P750" s="413"/>
      <c r="Q750" s="10"/>
      <c r="R750" s="10"/>
      <c r="S750" s="10"/>
      <c r="T750" s="413"/>
      <c r="U750" s="10"/>
      <c r="V750" s="413"/>
      <c r="W750" s="10"/>
      <c r="X750" s="10"/>
      <c r="Y750" s="10"/>
      <c r="Z750" s="12"/>
      <c r="AA750" s="10"/>
      <c r="AB750" s="10"/>
      <c r="AC750" s="10"/>
      <c r="AD750" s="12"/>
      <c r="AE750" s="12"/>
      <c r="AF750" s="12"/>
      <c r="AG750" s="12"/>
      <c r="AH750" s="12"/>
      <c r="AI750" s="12"/>
      <c r="AJ750" s="12"/>
      <c r="AK750" s="12"/>
      <c r="AL750" s="12"/>
      <c r="AM750" s="12"/>
      <c r="AN750" s="12"/>
      <c r="AO750" s="12"/>
    </row>
    <row r="751" spans="1:41" ht="12.85" customHeight="1">
      <c r="A751" s="412"/>
      <c r="B751" s="12"/>
      <c r="C751" s="10"/>
      <c r="D751" s="10"/>
      <c r="E751" s="10"/>
      <c r="F751" s="10"/>
      <c r="G751" s="10"/>
      <c r="H751" s="413"/>
      <c r="I751" s="10"/>
      <c r="J751" s="10"/>
      <c r="K751" s="12"/>
      <c r="L751" s="10"/>
      <c r="M751" s="10"/>
      <c r="N751" s="10"/>
      <c r="O751" s="10"/>
      <c r="P751" s="413"/>
      <c r="Q751" s="10"/>
      <c r="R751" s="10"/>
      <c r="S751" s="10"/>
      <c r="T751" s="413"/>
      <c r="U751" s="10"/>
      <c r="V751" s="413"/>
      <c r="W751" s="10"/>
      <c r="X751" s="10"/>
      <c r="Y751" s="10"/>
      <c r="Z751" s="12"/>
      <c r="AA751" s="10"/>
      <c r="AB751" s="10"/>
      <c r="AC751" s="10"/>
      <c r="AD751" s="12"/>
      <c r="AE751" s="12"/>
      <c r="AF751" s="12"/>
      <c r="AG751" s="12"/>
      <c r="AH751" s="12"/>
      <c r="AI751" s="12"/>
      <c r="AJ751" s="12"/>
      <c r="AK751" s="12"/>
      <c r="AL751" s="12"/>
      <c r="AM751" s="12"/>
      <c r="AN751" s="12"/>
      <c r="AO751" s="12"/>
    </row>
    <row r="752" spans="1:41" ht="12.85" customHeight="1">
      <c r="A752" s="412"/>
      <c r="B752" s="12"/>
      <c r="C752" s="10"/>
      <c r="D752" s="10"/>
      <c r="E752" s="10"/>
      <c r="F752" s="10"/>
      <c r="G752" s="10"/>
      <c r="H752" s="413"/>
      <c r="I752" s="10"/>
      <c r="J752" s="10"/>
      <c r="K752" s="12"/>
      <c r="L752" s="10"/>
      <c r="M752" s="10"/>
      <c r="N752" s="10"/>
      <c r="O752" s="10"/>
      <c r="P752" s="413"/>
      <c r="Q752" s="10"/>
      <c r="R752" s="10"/>
      <c r="S752" s="10"/>
      <c r="T752" s="413"/>
      <c r="U752" s="10"/>
      <c r="V752" s="413"/>
      <c r="W752" s="10"/>
      <c r="X752" s="10"/>
      <c r="Y752" s="10"/>
      <c r="Z752" s="12"/>
      <c r="AA752" s="10"/>
      <c r="AB752" s="10"/>
      <c r="AC752" s="10"/>
      <c r="AD752" s="12"/>
      <c r="AE752" s="12"/>
      <c r="AF752" s="12"/>
      <c r="AG752" s="12"/>
      <c r="AH752" s="12"/>
      <c r="AI752" s="12"/>
      <c r="AJ752" s="12"/>
      <c r="AK752" s="12"/>
      <c r="AL752" s="12"/>
      <c r="AM752" s="12"/>
      <c r="AN752" s="12"/>
      <c r="AO752" s="12"/>
    </row>
    <row r="753" spans="1:41" ht="12.85" customHeight="1">
      <c r="A753" s="412"/>
      <c r="B753" s="12"/>
      <c r="C753" s="10"/>
      <c r="D753" s="10"/>
      <c r="E753" s="10"/>
      <c r="F753" s="10"/>
      <c r="G753" s="10"/>
      <c r="H753" s="413"/>
      <c r="I753" s="10"/>
      <c r="J753" s="10"/>
      <c r="K753" s="12"/>
      <c r="L753" s="10"/>
      <c r="M753" s="10"/>
      <c r="N753" s="10"/>
      <c r="O753" s="10"/>
      <c r="P753" s="413"/>
      <c r="Q753" s="10"/>
      <c r="R753" s="10"/>
      <c r="S753" s="10"/>
      <c r="T753" s="413"/>
      <c r="U753" s="10"/>
      <c r="V753" s="413"/>
      <c r="W753" s="10"/>
      <c r="X753" s="10"/>
      <c r="Y753" s="10"/>
      <c r="Z753" s="12"/>
      <c r="AA753" s="10"/>
      <c r="AB753" s="10"/>
      <c r="AC753" s="10"/>
      <c r="AD753" s="12"/>
      <c r="AE753" s="12"/>
      <c r="AF753" s="12"/>
      <c r="AG753" s="12"/>
      <c r="AH753" s="12"/>
      <c r="AI753" s="12"/>
      <c r="AJ753" s="12"/>
      <c r="AK753" s="12"/>
      <c r="AL753" s="12"/>
      <c r="AM753" s="12"/>
      <c r="AN753" s="12"/>
      <c r="AO753" s="12"/>
    </row>
    <row r="754" spans="1:41" ht="12.85" customHeight="1">
      <c r="A754" s="412"/>
      <c r="B754" s="12"/>
      <c r="C754" s="10"/>
      <c r="D754" s="10"/>
      <c r="E754" s="10"/>
      <c r="F754" s="10"/>
      <c r="G754" s="10"/>
      <c r="H754" s="413"/>
      <c r="I754" s="10"/>
      <c r="J754" s="10"/>
      <c r="K754" s="12"/>
      <c r="L754" s="10"/>
      <c r="M754" s="10"/>
      <c r="N754" s="10"/>
      <c r="O754" s="10"/>
      <c r="P754" s="413"/>
      <c r="Q754" s="10"/>
      <c r="R754" s="10"/>
      <c r="S754" s="10"/>
      <c r="T754" s="413"/>
      <c r="U754" s="10"/>
      <c r="V754" s="413"/>
      <c r="W754" s="10"/>
      <c r="X754" s="10"/>
      <c r="Y754" s="10"/>
      <c r="Z754" s="12"/>
      <c r="AA754" s="10"/>
      <c r="AB754" s="10"/>
      <c r="AC754" s="10"/>
      <c r="AD754" s="12"/>
      <c r="AE754" s="12"/>
      <c r="AF754" s="12"/>
      <c r="AG754" s="12"/>
      <c r="AH754" s="12"/>
      <c r="AI754" s="12"/>
      <c r="AJ754" s="12"/>
      <c r="AK754" s="12"/>
      <c r="AL754" s="12"/>
      <c r="AM754" s="12"/>
      <c r="AN754" s="12"/>
      <c r="AO754" s="12"/>
    </row>
    <row r="755" spans="1:41" ht="12.85" customHeight="1">
      <c r="A755" s="412"/>
      <c r="B755" s="12"/>
      <c r="C755" s="10"/>
      <c r="D755" s="10"/>
      <c r="E755" s="10"/>
      <c r="F755" s="10"/>
      <c r="G755" s="10"/>
      <c r="H755" s="413"/>
      <c r="I755" s="10"/>
      <c r="J755" s="10"/>
      <c r="K755" s="12"/>
      <c r="L755" s="10"/>
      <c r="M755" s="10"/>
      <c r="N755" s="10"/>
      <c r="O755" s="10"/>
      <c r="P755" s="413"/>
      <c r="Q755" s="10"/>
      <c r="R755" s="10"/>
      <c r="S755" s="10"/>
      <c r="T755" s="413"/>
      <c r="U755" s="10"/>
      <c r="V755" s="413"/>
      <c r="W755" s="10"/>
      <c r="X755" s="10"/>
      <c r="Y755" s="10"/>
      <c r="Z755" s="12"/>
      <c r="AA755" s="10"/>
      <c r="AB755" s="10"/>
      <c r="AC755" s="10"/>
      <c r="AD755" s="12"/>
      <c r="AE755" s="12"/>
      <c r="AF755" s="12"/>
      <c r="AG755" s="12"/>
      <c r="AH755" s="12"/>
      <c r="AI755" s="12"/>
      <c r="AJ755" s="12"/>
      <c r="AK755" s="12"/>
      <c r="AL755" s="12"/>
      <c r="AM755" s="12"/>
      <c r="AN755" s="12"/>
      <c r="AO755" s="12"/>
    </row>
    <row r="756" spans="1:41" ht="12.85" customHeight="1">
      <c r="A756" s="412"/>
      <c r="B756" s="12"/>
      <c r="C756" s="10"/>
      <c r="D756" s="10"/>
      <c r="E756" s="10"/>
      <c r="F756" s="10"/>
      <c r="G756" s="10"/>
      <c r="H756" s="413"/>
      <c r="I756" s="10"/>
      <c r="J756" s="10"/>
      <c r="K756" s="12"/>
      <c r="L756" s="10"/>
      <c r="M756" s="10"/>
      <c r="N756" s="10"/>
      <c r="O756" s="10"/>
      <c r="P756" s="413"/>
      <c r="Q756" s="10"/>
      <c r="R756" s="10"/>
      <c r="S756" s="10"/>
      <c r="T756" s="413"/>
      <c r="U756" s="10"/>
      <c r="V756" s="413"/>
      <c r="W756" s="10"/>
      <c r="X756" s="10"/>
      <c r="Y756" s="10"/>
      <c r="Z756" s="12"/>
      <c r="AA756" s="10"/>
      <c r="AB756" s="10"/>
      <c r="AC756" s="10"/>
      <c r="AD756" s="12"/>
      <c r="AE756" s="12"/>
      <c r="AF756" s="12"/>
      <c r="AG756" s="12"/>
      <c r="AH756" s="12"/>
      <c r="AI756" s="12"/>
      <c r="AJ756" s="12"/>
      <c r="AK756" s="12"/>
      <c r="AL756" s="12"/>
      <c r="AM756" s="12"/>
      <c r="AN756" s="12"/>
      <c r="AO756" s="12"/>
    </row>
    <row r="757" spans="1:41" ht="12.85" customHeight="1">
      <c r="A757" s="412"/>
      <c r="B757" s="12"/>
      <c r="C757" s="10"/>
      <c r="D757" s="10"/>
      <c r="E757" s="10"/>
      <c r="F757" s="10"/>
      <c r="G757" s="10"/>
      <c r="H757" s="413"/>
      <c r="I757" s="10"/>
      <c r="J757" s="10"/>
      <c r="K757" s="12"/>
      <c r="L757" s="10"/>
      <c r="M757" s="10"/>
      <c r="N757" s="10"/>
      <c r="O757" s="10"/>
      <c r="P757" s="413"/>
      <c r="Q757" s="10"/>
      <c r="R757" s="10"/>
      <c r="S757" s="10"/>
      <c r="T757" s="413"/>
      <c r="U757" s="10"/>
      <c r="V757" s="413"/>
      <c r="W757" s="10"/>
      <c r="X757" s="10"/>
      <c r="Y757" s="10"/>
      <c r="Z757" s="12"/>
      <c r="AA757" s="10"/>
      <c r="AB757" s="10"/>
      <c r="AC757" s="10"/>
      <c r="AD757" s="12"/>
      <c r="AE757" s="12"/>
      <c r="AF757" s="12"/>
      <c r="AG757" s="12"/>
      <c r="AH757" s="12"/>
      <c r="AI757" s="12"/>
      <c r="AJ757" s="12"/>
      <c r="AK757" s="12"/>
      <c r="AL757" s="12"/>
      <c r="AM757" s="12"/>
      <c r="AN757" s="12"/>
      <c r="AO757" s="12"/>
    </row>
    <row r="758" spans="1:41" ht="12.85" customHeight="1">
      <c r="A758" s="412"/>
      <c r="B758" s="12"/>
      <c r="C758" s="10"/>
      <c r="D758" s="10"/>
      <c r="E758" s="10"/>
      <c r="F758" s="10"/>
      <c r="G758" s="10"/>
      <c r="H758" s="413"/>
      <c r="I758" s="10"/>
      <c r="J758" s="10"/>
      <c r="K758" s="12"/>
      <c r="L758" s="10"/>
      <c r="M758" s="10"/>
      <c r="N758" s="10"/>
      <c r="O758" s="10"/>
      <c r="P758" s="413"/>
      <c r="Q758" s="10"/>
      <c r="R758" s="10"/>
      <c r="S758" s="10"/>
      <c r="T758" s="413"/>
      <c r="U758" s="10"/>
      <c r="V758" s="413"/>
      <c r="W758" s="10"/>
      <c r="X758" s="10"/>
      <c r="Y758" s="10"/>
      <c r="Z758" s="12"/>
      <c r="AA758" s="10"/>
      <c r="AB758" s="10"/>
      <c r="AC758" s="10"/>
      <c r="AD758" s="12"/>
      <c r="AE758" s="12"/>
      <c r="AF758" s="12"/>
      <c r="AG758" s="12"/>
      <c r="AH758" s="12"/>
      <c r="AI758" s="12"/>
      <c r="AJ758" s="12"/>
      <c r="AK758" s="12"/>
      <c r="AL758" s="12"/>
      <c r="AM758" s="12"/>
      <c r="AN758" s="12"/>
      <c r="AO758" s="12"/>
    </row>
    <row r="759" spans="1:41" ht="12.85" customHeight="1">
      <c r="A759" s="412"/>
      <c r="B759" s="12"/>
      <c r="C759" s="10"/>
      <c r="D759" s="10"/>
      <c r="E759" s="10"/>
      <c r="F759" s="10"/>
      <c r="G759" s="10"/>
      <c r="H759" s="413"/>
      <c r="I759" s="10"/>
      <c r="J759" s="10"/>
      <c r="K759" s="12"/>
      <c r="L759" s="10"/>
      <c r="M759" s="10"/>
      <c r="N759" s="10"/>
      <c r="O759" s="10"/>
      <c r="P759" s="413"/>
      <c r="Q759" s="10"/>
      <c r="R759" s="10"/>
      <c r="S759" s="10"/>
      <c r="T759" s="413"/>
      <c r="U759" s="10"/>
      <c r="V759" s="413"/>
      <c r="W759" s="10"/>
      <c r="X759" s="10"/>
      <c r="Y759" s="10"/>
      <c r="Z759" s="12"/>
      <c r="AA759" s="10"/>
      <c r="AB759" s="10"/>
      <c r="AC759" s="10"/>
      <c r="AD759" s="12"/>
      <c r="AE759" s="12"/>
      <c r="AF759" s="12"/>
      <c r="AG759" s="12"/>
      <c r="AH759" s="12"/>
      <c r="AI759" s="12"/>
      <c r="AJ759" s="12"/>
      <c r="AK759" s="12"/>
      <c r="AL759" s="12"/>
      <c r="AM759" s="12"/>
      <c r="AN759" s="12"/>
      <c r="AO759" s="12"/>
    </row>
    <row r="760" spans="1:41" ht="12.85" customHeight="1">
      <c r="A760" s="412"/>
      <c r="B760" s="12"/>
      <c r="C760" s="10"/>
      <c r="D760" s="10"/>
      <c r="E760" s="10"/>
      <c r="F760" s="10"/>
      <c r="G760" s="10"/>
      <c r="H760" s="413"/>
      <c r="I760" s="10"/>
      <c r="J760" s="10"/>
      <c r="K760" s="12"/>
      <c r="L760" s="10"/>
      <c r="M760" s="10"/>
      <c r="N760" s="10"/>
      <c r="O760" s="10"/>
      <c r="P760" s="413"/>
      <c r="Q760" s="10"/>
      <c r="R760" s="10"/>
      <c r="S760" s="10"/>
      <c r="T760" s="413"/>
      <c r="U760" s="10"/>
      <c r="V760" s="413"/>
      <c r="W760" s="10"/>
      <c r="X760" s="10"/>
      <c r="Y760" s="10"/>
      <c r="Z760" s="12"/>
      <c r="AA760" s="10"/>
      <c r="AB760" s="10"/>
      <c r="AC760" s="10"/>
      <c r="AD760" s="12"/>
      <c r="AE760" s="12"/>
      <c r="AF760" s="12"/>
      <c r="AG760" s="12"/>
      <c r="AH760" s="12"/>
      <c r="AI760" s="12"/>
      <c r="AJ760" s="12"/>
      <c r="AK760" s="12"/>
      <c r="AL760" s="12"/>
      <c r="AM760" s="12"/>
      <c r="AN760" s="12"/>
      <c r="AO760" s="12"/>
    </row>
    <row r="761" spans="1:41" ht="12.85" customHeight="1">
      <c r="A761" s="412"/>
      <c r="B761" s="12"/>
      <c r="C761" s="10"/>
      <c r="D761" s="10"/>
      <c r="E761" s="10"/>
      <c r="F761" s="10"/>
      <c r="G761" s="10"/>
      <c r="H761" s="413"/>
      <c r="I761" s="10"/>
      <c r="J761" s="10"/>
      <c r="K761" s="12"/>
      <c r="L761" s="10"/>
      <c r="M761" s="10"/>
      <c r="N761" s="10"/>
      <c r="O761" s="10"/>
      <c r="P761" s="413"/>
      <c r="Q761" s="10"/>
      <c r="R761" s="10"/>
      <c r="S761" s="10"/>
      <c r="T761" s="413"/>
      <c r="U761" s="10"/>
      <c r="V761" s="413"/>
      <c r="W761" s="10"/>
      <c r="X761" s="10"/>
      <c r="Y761" s="10"/>
      <c r="Z761" s="12"/>
      <c r="AA761" s="10"/>
      <c r="AB761" s="10"/>
      <c r="AC761" s="10"/>
      <c r="AD761" s="12"/>
      <c r="AE761" s="12"/>
      <c r="AF761" s="12"/>
      <c r="AG761" s="12"/>
      <c r="AH761" s="12"/>
      <c r="AI761" s="12"/>
      <c r="AJ761" s="12"/>
      <c r="AK761" s="12"/>
      <c r="AL761" s="12"/>
      <c r="AM761" s="12"/>
      <c r="AN761" s="12"/>
      <c r="AO761" s="12"/>
    </row>
    <row r="762" spans="1:41" ht="12.85" customHeight="1">
      <c r="A762" s="412"/>
      <c r="B762" s="12"/>
      <c r="C762" s="10"/>
      <c r="D762" s="10"/>
      <c r="E762" s="10"/>
      <c r="F762" s="10"/>
      <c r="G762" s="10"/>
      <c r="H762" s="413"/>
      <c r="I762" s="10"/>
      <c r="J762" s="10"/>
      <c r="K762" s="12"/>
      <c r="L762" s="10"/>
      <c r="M762" s="10"/>
      <c r="N762" s="10"/>
      <c r="O762" s="10"/>
      <c r="P762" s="413"/>
      <c r="Q762" s="10"/>
      <c r="R762" s="10"/>
      <c r="S762" s="10"/>
      <c r="T762" s="413"/>
      <c r="U762" s="10"/>
      <c r="V762" s="413"/>
      <c r="W762" s="10"/>
      <c r="X762" s="10"/>
      <c r="Y762" s="10"/>
      <c r="Z762" s="12"/>
      <c r="AA762" s="10"/>
      <c r="AB762" s="10"/>
      <c r="AC762" s="10"/>
      <c r="AD762" s="12"/>
      <c r="AE762" s="12"/>
      <c r="AF762" s="12"/>
      <c r="AG762" s="12"/>
      <c r="AH762" s="12"/>
      <c r="AI762" s="12"/>
      <c r="AJ762" s="12"/>
      <c r="AK762" s="12"/>
      <c r="AL762" s="12"/>
      <c r="AM762" s="12"/>
      <c r="AN762" s="12"/>
      <c r="AO762" s="12"/>
    </row>
    <row r="763" spans="1:41" ht="12.85" customHeight="1">
      <c r="A763" s="412"/>
      <c r="B763" s="12"/>
      <c r="C763" s="10"/>
      <c r="D763" s="10"/>
      <c r="E763" s="10"/>
      <c r="F763" s="10"/>
      <c r="G763" s="10"/>
      <c r="H763" s="413"/>
      <c r="I763" s="10"/>
      <c r="J763" s="10"/>
      <c r="K763" s="12"/>
      <c r="L763" s="10"/>
      <c r="M763" s="10"/>
      <c r="N763" s="10"/>
      <c r="O763" s="10"/>
      <c r="P763" s="413"/>
      <c r="Q763" s="10"/>
      <c r="R763" s="10"/>
      <c r="S763" s="10"/>
      <c r="T763" s="413"/>
      <c r="U763" s="10"/>
      <c r="V763" s="413"/>
      <c r="W763" s="10"/>
      <c r="X763" s="10"/>
      <c r="Y763" s="10"/>
      <c r="Z763" s="12"/>
      <c r="AA763" s="10"/>
      <c r="AB763" s="10"/>
      <c r="AC763" s="10"/>
      <c r="AD763" s="12"/>
      <c r="AE763" s="12"/>
      <c r="AF763" s="12"/>
      <c r="AG763" s="12"/>
      <c r="AH763" s="12"/>
      <c r="AI763" s="12"/>
      <c r="AJ763" s="12"/>
      <c r="AK763" s="12"/>
      <c r="AL763" s="12"/>
      <c r="AM763" s="12"/>
      <c r="AN763" s="12"/>
      <c r="AO763" s="12"/>
    </row>
    <row r="764" spans="1:41" ht="12.85" customHeight="1">
      <c r="A764" s="412"/>
      <c r="B764" s="12"/>
      <c r="C764" s="10"/>
      <c r="D764" s="10"/>
      <c r="E764" s="10"/>
      <c r="F764" s="10"/>
      <c r="G764" s="10"/>
      <c r="H764" s="413"/>
      <c r="I764" s="10"/>
      <c r="J764" s="10"/>
      <c r="K764" s="12"/>
      <c r="L764" s="10"/>
      <c r="M764" s="10"/>
      <c r="N764" s="10"/>
      <c r="O764" s="10"/>
      <c r="P764" s="413"/>
      <c r="Q764" s="10"/>
      <c r="R764" s="10"/>
      <c r="S764" s="10"/>
      <c r="T764" s="413"/>
      <c r="U764" s="10"/>
      <c r="V764" s="413"/>
      <c r="W764" s="10"/>
      <c r="X764" s="10"/>
      <c r="Y764" s="10"/>
      <c r="Z764" s="12"/>
      <c r="AA764" s="10"/>
      <c r="AB764" s="10"/>
      <c r="AC764" s="10"/>
      <c r="AD764" s="12"/>
      <c r="AE764" s="12"/>
      <c r="AF764" s="12"/>
      <c r="AG764" s="12"/>
      <c r="AH764" s="12"/>
      <c r="AI764" s="12"/>
      <c r="AJ764" s="12"/>
      <c r="AK764" s="12"/>
      <c r="AL764" s="12"/>
      <c r="AM764" s="12"/>
      <c r="AN764" s="12"/>
      <c r="AO764" s="12"/>
    </row>
    <row r="765" spans="1:41" ht="12.85" customHeight="1">
      <c r="A765" s="412"/>
      <c r="B765" s="12"/>
      <c r="C765" s="10"/>
      <c r="D765" s="10"/>
      <c r="E765" s="10"/>
      <c r="F765" s="10"/>
      <c r="G765" s="10"/>
      <c r="H765" s="413"/>
      <c r="I765" s="10"/>
      <c r="J765" s="10"/>
      <c r="K765" s="12"/>
      <c r="L765" s="10"/>
      <c r="M765" s="10"/>
      <c r="N765" s="10"/>
      <c r="O765" s="10"/>
      <c r="P765" s="413"/>
      <c r="Q765" s="10"/>
      <c r="R765" s="10"/>
      <c r="S765" s="10"/>
      <c r="T765" s="413"/>
      <c r="U765" s="10"/>
      <c r="V765" s="413"/>
      <c r="W765" s="10"/>
      <c r="X765" s="10"/>
      <c r="Y765" s="10"/>
      <c r="Z765" s="12"/>
      <c r="AA765" s="10"/>
      <c r="AB765" s="10"/>
      <c r="AC765" s="10"/>
      <c r="AD765" s="12"/>
      <c r="AE765" s="12"/>
      <c r="AF765" s="12"/>
      <c r="AG765" s="12"/>
      <c r="AH765" s="12"/>
      <c r="AI765" s="12"/>
      <c r="AJ765" s="12"/>
      <c r="AK765" s="12"/>
      <c r="AL765" s="12"/>
      <c r="AM765" s="12"/>
      <c r="AN765" s="12"/>
      <c r="AO765" s="12"/>
    </row>
    <row r="766" spans="1:41" ht="12.85" customHeight="1">
      <c r="A766" s="412"/>
      <c r="B766" s="12"/>
      <c r="C766" s="10"/>
      <c r="D766" s="10"/>
      <c r="E766" s="10"/>
      <c r="F766" s="10"/>
      <c r="G766" s="10"/>
      <c r="H766" s="413"/>
      <c r="I766" s="10"/>
      <c r="J766" s="10"/>
      <c r="K766" s="12"/>
      <c r="L766" s="10"/>
      <c r="M766" s="10"/>
      <c r="N766" s="10"/>
      <c r="O766" s="10"/>
      <c r="P766" s="413"/>
      <c r="Q766" s="10"/>
      <c r="R766" s="10"/>
      <c r="S766" s="10"/>
      <c r="T766" s="413"/>
      <c r="U766" s="10"/>
      <c r="V766" s="413"/>
      <c r="W766" s="10"/>
      <c r="X766" s="10"/>
      <c r="Y766" s="10"/>
      <c r="Z766" s="12"/>
      <c r="AA766" s="10"/>
      <c r="AB766" s="10"/>
      <c r="AC766" s="10"/>
      <c r="AD766" s="12"/>
      <c r="AE766" s="12"/>
      <c r="AF766" s="12"/>
      <c r="AG766" s="12"/>
      <c r="AH766" s="12"/>
      <c r="AI766" s="12"/>
      <c r="AJ766" s="12"/>
      <c r="AK766" s="12"/>
      <c r="AL766" s="12"/>
      <c r="AM766" s="12"/>
      <c r="AN766" s="12"/>
      <c r="AO766" s="12"/>
    </row>
    <row r="767" spans="1:41" ht="12.85" customHeight="1">
      <c r="A767" s="412"/>
      <c r="B767" s="12"/>
      <c r="C767" s="10"/>
      <c r="D767" s="10"/>
      <c r="E767" s="10"/>
      <c r="F767" s="10"/>
      <c r="G767" s="10"/>
      <c r="H767" s="413"/>
      <c r="I767" s="10"/>
      <c r="J767" s="10"/>
      <c r="K767" s="12"/>
      <c r="L767" s="10"/>
      <c r="M767" s="10"/>
      <c r="N767" s="10"/>
      <c r="O767" s="10"/>
      <c r="P767" s="413"/>
      <c r="Q767" s="10"/>
      <c r="R767" s="10"/>
      <c r="S767" s="10"/>
      <c r="T767" s="413"/>
      <c r="U767" s="10"/>
      <c r="V767" s="413"/>
      <c r="W767" s="10"/>
      <c r="X767" s="10"/>
      <c r="Y767" s="10"/>
      <c r="Z767" s="12"/>
      <c r="AA767" s="10"/>
      <c r="AB767" s="10"/>
      <c r="AC767" s="10"/>
      <c r="AD767" s="12"/>
      <c r="AE767" s="12"/>
      <c r="AF767" s="12"/>
      <c r="AG767" s="12"/>
      <c r="AH767" s="12"/>
      <c r="AI767" s="12"/>
      <c r="AJ767" s="12"/>
      <c r="AK767" s="12"/>
      <c r="AL767" s="12"/>
      <c r="AM767" s="12"/>
      <c r="AN767" s="12"/>
      <c r="AO767" s="12"/>
    </row>
    <row r="768" spans="1:41" ht="12.85" customHeight="1">
      <c r="A768" s="412"/>
      <c r="B768" s="12"/>
      <c r="C768" s="10"/>
      <c r="D768" s="10"/>
      <c r="E768" s="10"/>
      <c r="F768" s="10"/>
      <c r="G768" s="10"/>
      <c r="H768" s="413"/>
      <c r="I768" s="10"/>
      <c r="J768" s="10"/>
      <c r="K768" s="12"/>
      <c r="L768" s="10"/>
      <c r="M768" s="10"/>
      <c r="N768" s="10"/>
      <c r="O768" s="10"/>
      <c r="P768" s="413"/>
      <c r="Q768" s="10"/>
      <c r="R768" s="10"/>
      <c r="S768" s="10"/>
      <c r="T768" s="413"/>
      <c r="U768" s="10"/>
      <c r="V768" s="413"/>
      <c r="W768" s="10"/>
      <c r="X768" s="10"/>
      <c r="Y768" s="10"/>
      <c r="Z768" s="12"/>
      <c r="AA768" s="10"/>
      <c r="AB768" s="10"/>
      <c r="AC768" s="10"/>
      <c r="AD768" s="12"/>
      <c r="AE768" s="12"/>
      <c r="AF768" s="12"/>
      <c r="AG768" s="12"/>
      <c r="AH768" s="12"/>
      <c r="AI768" s="12"/>
      <c r="AJ768" s="12"/>
      <c r="AK768" s="12"/>
      <c r="AL768" s="12"/>
      <c r="AM768" s="12"/>
      <c r="AN768" s="12"/>
      <c r="AO768" s="12"/>
    </row>
    <row r="769" spans="1:41" ht="12.85" customHeight="1">
      <c r="A769" s="412"/>
      <c r="B769" s="12"/>
      <c r="C769" s="10"/>
      <c r="D769" s="10"/>
      <c r="E769" s="10"/>
      <c r="F769" s="10"/>
      <c r="G769" s="10"/>
      <c r="H769" s="413"/>
      <c r="I769" s="10"/>
      <c r="J769" s="10"/>
      <c r="K769" s="12"/>
      <c r="L769" s="10"/>
      <c r="M769" s="10"/>
      <c r="N769" s="10"/>
      <c r="O769" s="10"/>
      <c r="P769" s="413"/>
      <c r="Q769" s="10"/>
      <c r="R769" s="10"/>
      <c r="S769" s="10"/>
      <c r="T769" s="413"/>
      <c r="U769" s="10"/>
      <c r="V769" s="413"/>
      <c r="W769" s="10"/>
      <c r="X769" s="10"/>
      <c r="Y769" s="10"/>
      <c r="Z769" s="12"/>
      <c r="AA769" s="10"/>
      <c r="AB769" s="10"/>
      <c r="AC769" s="10"/>
      <c r="AD769" s="12"/>
      <c r="AE769" s="12"/>
      <c r="AF769" s="12"/>
      <c r="AG769" s="12"/>
      <c r="AH769" s="12"/>
      <c r="AI769" s="12"/>
      <c r="AJ769" s="12"/>
      <c r="AK769" s="12"/>
      <c r="AL769" s="12"/>
      <c r="AM769" s="12"/>
      <c r="AN769" s="12"/>
      <c r="AO769" s="12"/>
    </row>
    <row r="770" spans="1:41" ht="12.85" customHeight="1">
      <c r="A770" s="412"/>
      <c r="B770" s="12"/>
      <c r="C770" s="10"/>
      <c r="D770" s="10"/>
      <c r="E770" s="10"/>
      <c r="F770" s="10"/>
      <c r="G770" s="10"/>
      <c r="H770" s="413"/>
      <c r="I770" s="10"/>
      <c r="J770" s="10"/>
      <c r="K770" s="12"/>
      <c r="L770" s="10"/>
      <c r="M770" s="10"/>
      <c r="N770" s="10"/>
      <c r="O770" s="10"/>
      <c r="P770" s="413"/>
      <c r="Q770" s="10"/>
      <c r="R770" s="10"/>
      <c r="S770" s="10"/>
      <c r="T770" s="413"/>
      <c r="U770" s="10"/>
      <c r="V770" s="413"/>
      <c r="W770" s="10"/>
      <c r="X770" s="10"/>
      <c r="Y770" s="10"/>
      <c r="Z770" s="12"/>
      <c r="AA770" s="10"/>
      <c r="AB770" s="10"/>
      <c r="AC770" s="10"/>
      <c r="AD770" s="12"/>
      <c r="AE770" s="12"/>
      <c r="AF770" s="12"/>
      <c r="AG770" s="12"/>
      <c r="AH770" s="12"/>
      <c r="AI770" s="12"/>
      <c r="AJ770" s="12"/>
      <c r="AK770" s="12"/>
      <c r="AL770" s="12"/>
      <c r="AM770" s="12"/>
      <c r="AN770" s="12"/>
      <c r="AO770" s="12"/>
    </row>
    <row r="771" spans="1:41" ht="12.85" customHeight="1">
      <c r="A771" s="412"/>
      <c r="B771" s="12"/>
      <c r="C771" s="10"/>
      <c r="D771" s="10"/>
      <c r="E771" s="10"/>
      <c r="F771" s="10"/>
      <c r="G771" s="10"/>
      <c r="H771" s="413"/>
      <c r="I771" s="10"/>
      <c r="J771" s="10"/>
      <c r="K771" s="12"/>
      <c r="L771" s="10"/>
      <c r="M771" s="10"/>
      <c r="N771" s="10"/>
      <c r="O771" s="10"/>
      <c r="P771" s="413"/>
      <c r="Q771" s="10"/>
      <c r="R771" s="10"/>
      <c r="S771" s="10"/>
      <c r="T771" s="413"/>
      <c r="U771" s="10"/>
      <c r="V771" s="413"/>
      <c r="W771" s="10"/>
      <c r="X771" s="10"/>
      <c r="Y771" s="10"/>
      <c r="Z771" s="12"/>
      <c r="AA771" s="10"/>
      <c r="AB771" s="10"/>
      <c r="AC771" s="10"/>
      <c r="AD771" s="12"/>
      <c r="AE771" s="12"/>
      <c r="AF771" s="12"/>
      <c r="AG771" s="12"/>
      <c r="AH771" s="12"/>
      <c r="AI771" s="12"/>
      <c r="AJ771" s="12"/>
      <c r="AK771" s="12"/>
      <c r="AL771" s="12"/>
      <c r="AM771" s="12"/>
      <c r="AN771" s="12"/>
      <c r="AO771" s="12"/>
    </row>
    <row r="772" spans="1:41" ht="12.85" customHeight="1">
      <c r="A772" s="412"/>
      <c r="B772" s="12"/>
      <c r="C772" s="10"/>
      <c r="D772" s="10"/>
      <c r="E772" s="10"/>
      <c r="F772" s="10"/>
      <c r="G772" s="10"/>
      <c r="H772" s="413"/>
      <c r="I772" s="10"/>
      <c r="J772" s="10"/>
      <c r="K772" s="12"/>
      <c r="L772" s="10"/>
      <c r="M772" s="10"/>
      <c r="N772" s="10"/>
      <c r="O772" s="10"/>
      <c r="P772" s="413"/>
      <c r="Q772" s="10"/>
      <c r="R772" s="10"/>
      <c r="S772" s="10"/>
      <c r="T772" s="413"/>
      <c r="U772" s="10"/>
      <c r="V772" s="413"/>
      <c r="W772" s="10"/>
      <c r="X772" s="10"/>
      <c r="Y772" s="10"/>
      <c r="Z772" s="12"/>
      <c r="AA772" s="10"/>
      <c r="AB772" s="10"/>
      <c r="AC772" s="10"/>
      <c r="AD772" s="12"/>
      <c r="AE772" s="12"/>
      <c r="AF772" s="12"/>
      <c r="AG772" s="12"/>
      <c r="AH772" s="12"/>
      <c r="AI772" s="12"/>
      <c r="AJ772" s="12"/>
      <c r="AK772" s="12"/>
      <c r="AL772" s="12"/>
      <c r="AM772" s="12"/>
      <c r="AN772" s="12"/>
      <c r="AO772" s="12"/>
    </row>
    <row r="773" spans="1:41" ht="12.85" customHeight="1">
      <c r="A773" s="412"/>
      <c r="B773" s="12"/>
      <c r="C773" s="10"/>
      <c r="D773" s="10"/>
      <c r="E773" s="10"/>
      <c r="F773" s="10"/>
      <c r="G773" s="10"/>
      <c r="H773" s="413"/>
      <c r="I773" s="10"/>
      <c r="J773" s="10"/>
      <c r="K773" s="12"/>
      <c r="L773" s="10"/>
      <c r="M773" s="10"/>
      <c r="N773" s="10"/>
      <c r="O773" s="10"/>
      <c r="P773" s="413"/>
      <c r="Q773" s="10"/>
      <c r="R773" s="10"/>
      <c r="S773" s="10"/>
      <c r="T773" s="413"/>
      <c r="U773" s="10"/>
      <c r="V773" s="413"/>
      <c r="W773" s="10"/>
      <c r="X773" s="10"/>
      <c r="Y773" s="10"/>
      <c r="Z773" s="12"/>
      <c r="AA773" s="10"/>
      <c r="AB773" s="10"/>
      <c r="AC773" s="10"/>
      <c r="AD773" s="12"/>
      <c r="AE773" s="12"/>
      <c r="AF773" s="12"/>
      <c r="AG773" s="12"/>
      <c r="AH773" s="12"/>
      <c r="AI773" s="12"/>
      <c r="AJ773" s="12"/>
      <c r="AK773" s="12"/>
      <c r="AL773" s="12"/>
      <c r="AM773" s="12"/>
      <c r="AN773" s="12"/>
      <c r="AO773" s="12"/>
    </row>
    <row r="774" spans="1:41" ht="12.85" customHeight="1">
      <c r="A774" s="412"/>
      <c r="B774" s="12"/>
      <c r="C774" s="10"/>
      <c r="D774" s="10"/>
      <c r="E774" s="10"/>
      <c r="F774" s="10"/>
      <c r="G774" s="10"/>
      <c r="H774" s="413"/>
      <c r="I774" s="10"/>
      <c r="J774" s="10"/>
      <c r="K774" s="12"/>
      <c r="L774" s="10"/>
      <c r="M774" s="10"/>
      <c r="N774" s="10"/>
      <c r="O774" s="10"/>
      <c r="P774" s="413"/>
      <c r="Q774" s="10"/>
      <c r="R774" s="10"/>
      <c r="S774" s="10"/>
      <c r="T774" s="413"/>
      <c r="U774" s="10"/>
      <c r="V774" s="413"/>
      <c r="W774" s="10"/>
      <c r="X774" s="10"/>
      <c r="Y774" s="10"/>
      <c r="Z774" s="12"/>
      <c r="AA774" s="10"/>
      <c r="AB774" s="10"/>
      <c r="AC774" s="10"/>
      <c r="AD774" s="12"/>
      <c r="AE774" s="12"/>
      <c r="AF774" s="12"/>
      <c r="AG774" s="12"/>
      <c r="AH774" s="12"/>
      <c r="AI774" s="12"/>
      <c r="AJ774" s="12"/>
      <c r="AK774" s="12"/>
      <c r="AL774" s="12"/>
      <c r="AM774" s="12"/>
      <c r="AN774" s="12"/>
      <c r="AO774" s="12"/>
    </row>
    <row r="775" spans="1:41" ht="12.85" customHeight="1">
      <c r="A775" s="412"/>
      <c r="B775" s="12"/>
      <c r="C775" s="10"/>
      <c r="D775" s="10"/>
      <c r="E775" s="10"/>
      <c r="F775" s="10"/>
      <c r="G775" s="10"/>
      <c r="H775" s="413"/>
      <c r="I775" s="10"/>
      <c r="J775" s="10"/>
      <c r="K775" s="12"/>
      <c r="L775" s="10"/>
      <c r="M775" s="10"/>
      <c r="N775" s="10"/>
      <c r="O775" s="10"/>
      <c r="P775" s="413"/>
      <c r="Q775" s="10"/>
      <c r="R775" s="10"/>
      <c r="S775" s="10"/>
      <c r="T775" s="413"/>
      <c r="U775" s="10"/>
      <c r="V775" s="413"/>
      <c r="W775" s="10"/>
      <c r="X775" s="10"/>
      <c r="Y775" s="10"/>
      <c r="Z775" s="12"/>
      <c r="AA775" s="10"/>
      <c r="AB775" s="10"/>
      <c r="AC775" s="10"/>
      <c r="AD775" s="12"/>
      <c r="AE775" s="12"/>
      <c r="AF775" s="12"/>
      <c r="AG775" s="12"/>
      <c r="AH775" s="12"/>
      <c r="AI775" s="12"/>
      <c r="AJ775" s="12"/>
      <c r="AK775" s="12"/>
      <c r="AL775" s="12"/>
      <c r="AM775" s="12"/>
      <c r="AN775" s="12"/>
      <c r="AO775" s="12"/>
    </row>
    <row r="776" spans="1:41" ht="12.85" customHeight="1">
      <c r="A776" s="412"/>
      <c r="B776" s="12"/>
      <c r="C776" s="10"/>
      <c r="D776" s="10"/>
      <c r="E776" s="10"/>
      <c r="F776" s="10"/>
      <c r="G776" s="10"/>
      <c r="H776" s="413"/>
      <c r="I776" s="10"/>
      <c r="J776" s="10"/>
      <c r="K776" s="12"/>
      <c r="L776" s="10"/>
      <c r="M776" s="10"/>
      <c r="N776" s="10"/>
      <c r="O776" s="10"/>
      <c r="P776" s="413"/>
      <c r="Q776" s="10"/>
      <c r="R776" s="10"/>
      <c r="S776" s="10"/>
      <c r="T776" s="413"/>
      <c r="U776" s="10"/>
      <c r="V776" s="413"/>
      <c r="W776" s="10"/>
      <c r="X776" s="10"/>
      <c r="Y776" s="10"/>
      <c r="Z776" s="12"/>
      <c r="AA776" s="10"/>
      <c r="AB776" s="10"/>
      <c r="AC776" s="10"/>
      <c r="AD776" s="12"/>
      <c r="AE776" s="12"/>
      <c r="AF776" s="12"/>
      <c r="AG776" s="12"/>
      <c r="AH776" s="12"/>
      <c r="AI776" s="12"/>
      <c r="AJ776" s="12"/>
      <c r="AK776" s="12"/>
      <c r="AL776" s="12"/>
      <c r="AM776" s="12"/>
      <c r="AN776" s="12"/>
      <c r="AO776" s="12"/>
    </row>
    <row r="777" spans="1:41" ht="12.85" customHeight="1">
      <c r="A777" s="412"/>
      <c r="B777" s="12"/>
      <c r="C777" s="10"/>
      <c r="D777" s="10"/>
      <c r="E777" s="10"/>
      <c r="F777" s="10"/>
      <c r="G777" s="10"/>
      <c r="H777" s="413"/>
      <c r="I777" s="10"/>
      <c r="J777" s="10"/>
      <c r="K777" s="12"/>
      <c r="L777" s="10"/>
      <c r="M777" s="10"/>
      <c r="N777" s="10"/>
      <c r="O777" s="10"/>
      <c r="P777" s="413"/>
      <c r="Q777" s="10"/>
      <c r="R777" s="10"/>
      <c r="S777" s="10"/>
      <c r="T777" s="413"/>
      <c r="U777" s="10"/>
      <c r="V777" s="413"/>
      <c r="W777" s="10"/>
      <c r="X777" s="10"/>
      <c r="Y777" s="10"/>
      <c r="Z777" s="12"/>
      <c r="AA777" s="10"/>
      <c r="AB777" s="10"/>
      <c r="AC777" s="10"/>
      <c r="AD777" s="12"/>
      <c r="AE777" s="12"/>
      <c r="AF777" s="12"/>
      <c r="AG777" s="12"/>
      <c r="AH777" s="12"/>
      <c r="AI777" s="12"/>
      <c r="AJ777" s="12"/>
      <c r="AK777" s="12"/>
      <c r="AL777" s="12"/>
      <c r="AM777" s="12"/>
      <c r="AN777" s="12"/>
      <c r="AO777" s="12"/>
    </row>
    <row r="778" spans="1:41" ht="12.85" customHeight="1">
      <c r="A778" s="412"/>
      <c r="B778" s="12"/>
      <c r="C778" s="10"/>
      <c r="D778" s="10"/>
      <c r="E778" s="10"/>
      <c r="F778" s="10"/>
      <c r="G778" s="10"/>
      <c r="H778" s="413"/>
      <c r="I778" s="10"/>
      <c r="J778" s="10"/>
      <c r="K778" s="12"/>
      <c r="L778" s="10"/>
      <c r="M778" s="10"/>
      <c r="N778" s="10"/>
      <c r="O778" s="10"/>
      <c r="P778" s="413"/>
      <c r="Q778" s="10"/>
      <c r="R778" s="10"/>
      <c r="S778" s="10"/>
      <c r="T778" s="413"/>
      <c r="U778" s="10"/>
      <c r="V778" s="413"/>
      <c r="W778" s="10"/>
      <c r="X778" s="10"/>
      <c r="Y778" s="10"/>
      <c r="Z778" s="12"/>
      <c r="AA778" s="10"/>
      <c r="AB778" s="10"/>
      <c r="AC778" s="10"/>
      <c r="AD778" s="12"/>
      <c r="AE778" s="12"/>
      <c r="AF778" s="12"/>
      <c r="AG778" s="12"/>
      <c r="AH778" s="12"/>
      <c r="AI778" s="12"/>
      <c r="AJ778" s="12"/>
      <c r="AK778" s="12"/>
      <c r="AL778" s="12"/>
      <c r="AM778" s="12"/>
      <c r="AN778" s="12"/>
      <c r="AO778" s="12"/>
    </row>
    <row r="779" spans="1:41" ht="12.85" customHeight="1">
      <c r="A779" s="412"/>
      <c r="B779" s="12"/>
      <c r="C779" s="10"/>
      <c r="D779" s="10"/>
      <c r="E779" s="10"/>
      <c r="F779" s="10"/>
      <c r="G779" s="10"/>
      <c r="H779" s="413"/>
      <c r="I779" s="10"/>
      <c r="J779" s="10"/>
      <c r="K779" s="12"/>
      <c r="L779" s="10"/>
      <c r="M779" s="10"/>
      <c r="N779" s="10"/>
      <c r="O779" s="10"/>
      <c r="P779" s="413"/>
      <c r="Q779" s="10"/>
      <c r="R779" s="10"/>
      <c r="S779" s="10"/>
      <c r="T779" s="413"/>
      <c r="U779" s="10"/>
      <c r="V779" s="413"/>
      <c r="W779" s="10"/>
      <c r="X779" s="10"/>
      <c r="Y779" s="10"/>
      <c r="Z779" s="12"/>
      <c r="AA779" s="10"/>
      <c r="AB779" s="10"/>
      <c r="AC779" s="10"/>
      <c r="AD779" s="12"/>
      <c r="AE779" s="12"/>
      <c r="AF779" s="12"/>
      <c r="AG779" s="12"/>
      <c r="AH779" s="12"/>
      <c r="AI779" s="12"/>
      <c r="AJ779" s="12"/>
      <c r="AK779" s="12"/>
      <c r="AL779" s="12"/>
      <c r="AM779" s="12"/>
      <c r="AN779" s="12"/>
      <c r="AO779" s="12"/>
    </row>
    <row r="780" spans="1:41" ht="12.85" customHeight="1">
      <c r="A780" s="412"/>
      <c r="B780" s="12"/>
      <c r="C780" s="10"/>
      <c r="D780" s="10"/>
      <c r="E780" s="10"/>
      <c r="F780" s="10"/>
      <c r="G780" s="10"/>
      <c r="H780" s="413"/>
      <c r="I780" s="10"/>
      <c r="J780" s="10"/>
      <c r="K780" s="12"/>
      <c r="L780" s="10"/>
      <c r="M780" s="10"/>
      <c r="N780" s="10"/>
      <c r="O780" s="10"/>
      <c r="P780" s="413"/>
      <c r="Q780" s="10"/>
      <c r="R780" s="10"/>
      <c r="S780" s="10"/>
      <c r="T780" s="413"/>
      <c r="U780" s="10"/>
      <c r="V780" s="413"/>
      <c r="W780" s="10"/>
      <c r="X780" s="10"/>
      <c r="Y780" s="10"/>
      <c r="Z780" s="12"/>
      <c r="AA780" s="10"/>
      <c r="AB780" s="10"/>
      <c r="AC780" s="10"/>
      <c r="AD780" s="12"/>
      <c r="AE780" s="12"/>
      <c r="AF780" s="12"/>
      <c r="AG780" s="12"/>
      <c r="AH780" s="12"/>
      <c r="AI780" s="12"/>
      <c r="AJ780" s="12"/>
      <c r="AK780" s="12"/>
      <c r="AL780" s="12"/>
      <c r="AM780" s="12"/>
      <c r="AN780" s="12"/>
      <c r="AO780" s="12"/>
    </row>
    <row r="781" spans="1:41" ht="12.85" customHeight="1">
      <c r="A781" s="412"/>
      <c r="B781" s="12"/>
      <c r="C781" s="10"/>
      <c r="D781" s="10"/>
      <c r="E781" s="10"/>
      <c r="F781" s="10"/>
      <c r="G781" s="10"/>
      <c r="H781" s="413"/>
      <c r="I781" s="10"/>
      <c r="J781" s="10"/>
      <c r="K781" s="12"/>
      <c r="L781" s="10"/>
      <c r="M781" s="10"/>
      <c r="N781" s="10"/>
      <c r="O781" s="10"/>
      <c r="P781" s="413"/>
      <c r="Q781" s="10"/>
      <c r="R781" s="10"/>
      <c r="S781" s="10"/>
      <c r="T781" s="413"/>
      <c r="U781" s="10"/>
      <c r="V781" s="413"/>
      <c r="W781" s="10"/>
      <c r="X781" s="10"/>
      <c r="Y781" s="10"/>
      <c r="Z781" s="12"/>
      <c r="AA781" s="10"/>
      <c r="AB781" s="10"/>
      <c r="AC781" s="10"/>
      <c r="AD781" s="12"/>
      <c r="AE781" s="12"/>
      <c r="AF781" s="12"/>
      <c r="AG781" s="12"/>
      <c r="AH781" s="12"/>
      <c r="AI781" s="12"/>
      <c r="AJ781" s="12"/>
      <c r="AK781" s="12"/>
      <c r="AL781" s="12"/>
      <c r="AM781" s="12"/>
      <c r="AN781" s="12"/>
      <c r="AO781" s="12"/>
    </row>
    <row r="782" spans="1:41" ht="12.85" customHeight="1">
      <c r="A782" s="412"/>
      <c r="B782" s="12"/>
      <c r="C782" s="10"/>
      <c r="D782" s="10"/>
      <c r="E782" s="10"/>
      <c r="F782" s="10"/>
      <c r="G782" s="10"/>
      <c r="H782" s="413"/>
      <c r="I782" s="10"/>
      <c r="J782" s="10"/>
      <c r="K782" s="12"/>
      <c r="L782" s="10"/>
      <c r="M782" s="10"/>
      <c r="N782" s="10"/>
      <c r="O782" s="10"/>
      <c r="P782" s="413"/>
      <c r="Q782" s="10"/>
      <c r="R782" s="10"/>
      <c r="S782" s="10"/>
      <c r="T782" s="413"/>
      <c r="U782" s="10"/>
      <c r="V782" s="413"/>
      <c r="W782" s="10"/>
      <c r="X782" s="10"/>
      <c r="Y782" s="10"/>
      <c r="Z782" s="12"/>
      <c r="AA782" s="10"/>
      <c r="AB782" s="10"/>
      <c r="AC782" s="10"/>
      <c r="AD782" s="12"/>
      <c r="AE782" s="12"/>
      <c r="AF782" s="12"/>
      <c r="AG782" s="12"/>
      <c r="AH782" s="12"/>
      <c r="AI782" s="12"/>
      <c r="AJ782" s="12"/>
      <c r="AK782" s="12"/>
      <c r="AL782" s="12"/>
      <c r="AM782" s="12"/>
      <c r="AN782" s="12"/>
      <c r="AO782" s="12"/>
    </row>
    <row r="783" spans="1:41" ht="12.85" customHeight="1">
      <c r="A783" s="412"/>
      <c r="B783" s="12"/>
      <c r="C783" s="10"/>
      <c r="D783" s="10"/>
      <c r="E783" s="10"/>
      <c r="F783" s="10"/>
      <c r="G783" s="10"/>
      <c r="H783" s="413"/>
      <c r="I783" s="10"/>
      <c r="J783" s="10"/>
      <c r="K783" s="12"/>
      <c r="L783" s="10"/>
      <c r="M783" s="10"/>
      <c r="N783" s="10"/>
      <c r="O783" s="10"/>
      <c r="P783" s="413"/>
      <c r="Q783" s="10"/>
      <c r="R783" s="10"/>
      <c r="S783" s="10"/>
      <c r="T783" s="413"/>
      <c r="U783" s="10"/>
      <c r="V783" s="413"/>
      <c r="W783" s="10"/>
      <c r="X783" s="10"/>
      <c r="Y783" s="10"/>
      <c r="Z783" s="12"/>
      <c r="AA783" s="10"/>
      <c r="AB783" s="10"/>
      <c r="AC783" s="10"/>
      <c r="AD783" s="12"/>
      <c r="AE783" s="12"/>
      <c r="AF783" s="12"/>
      <c r="AG783" s="12"/>
      <c r="AH783" s="12"/>
      <c r="AI783" s="12"/>
      <c r="AJ783" s="12"/>
      <c r="AK783" s="12"/>
      <c r="AL783" s="12"/>
      <c r="AM783" s="12"/>
      <c r="AN783" s="12"/>
      <c r="AO783" s="12"/>
    </row>
    <row r="784" spans="1:41" ht="12.85" customHeight="1">
      <c r="A784" s="412"/>
      <c r="B784" s="12"/>
      <c r="C784" s="10"/>
      <c r="D784" s="10"/>
      <c r="E784" s="10"/>
      <c r="F784" s="10"/>
      <c r="G784" s="10"/>
      <c r="H784" s="413"/>
      <c r="I784" s="10"/>
      <c r="J784" s="10"/>
      <c r="K784" s="12"/>
      <c r="L784" s="10"/>
      <c r="M784" s="10"/>
      <c r="N784" s="10"/>
      <c r="O784" s="10"/>
      <c r="P784" s="413"/>
      <c r="Q784" s="10"/>
      <c r="R784" s="10"/>
      <c r="S784" s="10"/>
      <c r="T784" s="413"/>
      <c r="U784" s="10"/>
      <c r="V784" s="413"/>
      <c r="W784" s="10"/>
      <c r="X784" s="10"/>
      <c r="Y784" s="10"/>
      <c r="Z784" s="12"/>
      <c r="AA784" s="10"/>
      <c r="AB784" s="10"/>
      <c r="AC784" s="10"/>
      <c r="AD784" s="12"/>
      <c r="AE784" s="12"/>
      <c r="AF784" s="12"/>
      <c r="AG784" s="12"/>
      <c r="AH784" s="12"/>
      <c r="AI784" s="12"/>
      <c r="AJ784" s="12"/>
      <c r="AK784" s="12"/>
      <c r="AL784" s="12"/>
      <c r="AM784" s="12"/>
      <c r="AN784" s="12"/>
      <c r="AO784" s="12"/>
    </row>
    <row r="785" spans="1:41" ht="12.85" customHeight="1">
      <c r="A785" s="412"/>
      <c r="B785" s="12"/>
      <c r="C785" s="10"/>
      <c r="D785" s="10"/>
      <c r="E785" s="10"/>
      <c r="F785" s="10"/>
      <c r="G785" s="10"/>
      <c r="H785" s="413"/>
      <c r="I785" s="10"/>
      <c r="J785" s="10"/>
      <c r="K785" s="12"/>
      <c r="L785" s="10"/>
      <c r="M785" s="10"/>
      <c r="N785" s="10"/>
      <c r="O785" s="10"/>
      <c r="P785" s="413"/>
      <c r="Q785" s="10"/>
      <c r="R785" s="10"/>
      <c r="S785" s="10"/>
      <c r="T785" s="413"/>
      <c r="U785" s="10"/>
      <c r="V785" s="413"/>
      <c r="W785" s="10"/>
      <c r="X785" s="10"/>
      <c r="Y785" s="10"/>
      <c r="Z785" s="12"/>
      <c r="AA785" s="10"/>
      <c r="AB785" s="10"/>
      <c r="AC785" s="10"/>
      <c r="AD785" s="12"/>
      <c r="AE785" s="12"/>
      <c r="AF785" s="12"/>
      <c r="AG785" s="12"/>
      <c r="AH785" s="12"/>
      <c r="AI785" s="12"/>
      <c r="AJ785" s="12"/>
      <c r="AK785" s="12"/>
      <c r="AL785" s="12"/>
      <c r="AM785" s="12"/>
      <c r="AN785" s="12"/>
      <c r="AO785" s="12"/>
    </row>
    <row r="786" spans="1:41" ht="12.85" customHeight="1">
      <c r="A786" s="412"/>
      <c r="B786" s="12"/>
      <c r="C786" s="10"/>
      <c r="D786" s="10"/>
      <c r="E786" s="10"/>
      <c r="F786" s="10"/>
      <c r="G786" s="10"/>
      <c r="H786" s="413"/>
      <c r="I786" s="10"/>
      <c r="J786" s="10"/>
      <c r="K786" s="12"/>
      <c r="L786" s="10"/>
      <c r="M786" s="10"/>
      <c r="N786" s="10"/>
      <c r="O786" s="10"/>
      <c r="P786" s="413"/>
      <c r="Q786" s="10"/>
      <c r="R786" s="10"/>
      <c r="S786" s="10"/>
      <c r="T786" s="413"/>
      <c r="U786" s="10"/>
      <c r="V786" s="413"/>
      <c r="W786" s="10"/>
      <c r="X786" s="10"/>
      <c r="Y786" s="10"/>
      <c r="Z786" s="12"/>
      <c r="AA786" s="10"/>
      <c r="AB786" s="10"/>
      <c r="AC786" s="10"/>
      <c r="AD786" s="12"/>
      <c r="AE786" s="12"/>
      <c r="AF786" s="12"/>
      <c r="AG786" s="12"/>
      <c r="AH786" s="12"/>
      <c r="AI786" s="12"/>
      <c r="AJ786" s="12"/>
      <c r="AK786" s="12"/>
      <c r="AL786" s="12"/>
      <c r="AM786" s="12"/>
      <c r="AN786" s="12"/>
      <c r="AO786" s="12"/>
    </row>
    <row r="787" spans="1:41" ht="12.85" customHeight="1">
      <c r="A787" s="412"/>
      <c r="B787" s="12"/>
      <c r="C787" s="10"/>
      <c r="D787" s="10"/>
      <c r="E787" s="10"/>
      <c r="F787" s="10"/>
      <c r="G787" s="10"/>
      <c r="H787" s="413"/>
      <c r="I787" s="10"/>
      <c r="J787" s="10"/>
      <c r="K787" s="12"/>
      <c r="L787" s="10"/>
      <c r="M787" s="10"/>
      <c r="N787" s="10"/>
      <c r="O787" s="10"/>
      <c r="P787" s="413"/>
      <c r="Q787" s="10"/>
      <c r="R787" s="10"/>
      <c r="S787" s="10"/>
      <c r="T787" s="413"/>
      <c r="U787" s="10"/>
      <c r="V787" s="413"/>
      <c r="W787" s="10"/>
      <c r="X787" s="10"/>
      <c r="Y787" s="10"/>
      <c r="Z787" s="12"/>
      <c r="AA787" s="10"/>
      <c r="AB787" s="10"/>
      <c r="AC787" s="10"/>
      <c r="AD787" s="12"/>
      <c r="AE787" s="12"/>
      <c r="AF787" s="12"/>
      <c r="AG787" s="12"/>
      <c r="AH787" s="12"/>
      <c r="AI787" s="12"/>
      <c r="AJ787" s="12"/>
      <c r="AK787" s="12"/>
      <c r="AL787" s="12"/>
      <c r="AM787" s="12"/>
      <c r="AN787" s="12"/>
      <c r="AO787" s="12"/>
    </row>
    <row r="788" spans="1:41" ht="12.85" customHeight="1">
      <c r="A788" s="412"/>
      <c r="B788" s="12"/>
      <c r="C788" s="10"/>
      <c r="D788" s="10"/>
      <c r="E788" s="10"/>
      <c r="F788" s="10"/>
      <c r="G788" s="10"/>
      <c r="H788" s="413"/>
      <c r="I788" s="10"/>
      <c r="J788" s="10"/>
      <c r="K788" s="12"/>
      <c r="L788" s="10"/>
      <c r="M788" s="10"/>
      <c r="N788" s="10"/>
      <c r="O788" s="10"/>
      <c r="P788" s="413"/>
      <c r="Q788" s="10"/>
      <c r="R788" s="10"/>
      <c r="S788" s="10"/>
      <c r="T788" s="413"/>
      <c r="U788" s="10"/>
      <c r="V788" s="413"/>
      <c r="W788" s="10"/>
      <c r="X788" s="10"/>
      <c r="Y788" s="10"/>
      <c r="Z788" s="12"/>
      <c r="AA788" s="10"/>
      <c r="AB788" s="10"/>
      <c r="AC788" s="10"/>
      <c r="AD788" s="12"/>
      <c r="AE788" s="12"/>
      <c r="AF788" s="12"/>
      <c r="AG788" s="12"/>
      <c r="AH788" s="12"/>
      <c r="AI788" s="12"/>
      <c r="AJ788" s="12"/>
      <c r="AK788" s="12"/>
      <c r="AL788" s="12"/>
      <c r="AM788" s="12"/>
      <c r="AN788" s="12"/>
      <c r="AO788" s="12"/>
    </row>
    <row r="789" spans="1:41" ht="12.85" customHeight="1">
      <c r="A789" s="412"/>
      <c r="B789" s="12"/>
      <c r="C789" s="10"/>
      <c r="D789" s="10"/>
      <c r="E789" s="10"/>
      <c r="F789" s="10"/>
      <c r="G789" s="10"/>
      <c r="H789" s="413"/>
      <c r="I789" s="10"/>
      <c r="J789" s="10"/>
      <c r="K789" s="12"/>
      <c r="L789" s="10"/>
      <c r="M789" s="10"/>
      <c r="N789" s="10"/>
      <c r="O789" s="10"/>
      <c r="P789" s="413"/>
      <c r="Q789" s="10"/>
      <c r="R789" s="10"/>
      <c r="S789" s="10"/>
      <c r="T789" s="413"/>
      <c r="U789" s="10"/>
      <c r="V789" s="413"/>
      <c r="W789" s="10"/>
      <c r="X789" s="10"/>
      <c r="Y789" s="10"/>
      <c r="Z789" s="12"/>
      <c r="AA789" s="10"/>
      <c r="AB789" s="10"/>
      <c r="AC789" s="10"/>
      <c r="AD789" s="12"/>
      <c r="AE789" s="12"/>
      <c r="AF789" s="12"/>
      <c r="AG789" s="12"/>
      <c r="AH789" s="12"/>
      <c r="AI789" s="12"/>
      <c r="AJ789" s="12"/>
      <c r="AK789" s="12"/>
      <c r="AL789" s="12"/>
      <c r="AM789" s="12"/>
      <c r="AN789" s="12"/>
      <c r="AO789" s="12"/>
    </row>
    <row r="790" spans="1:41" ht="12.85" customHeight="1">
      <c r="A790" s="412"/>
      <c r="B790" s="12"/>
      <c r="C790" s="10"/>
      <c r="D790" s="10"/>
      <c r="E790" s="10"/>
      <c r="F790" s="10"/>
      <c r="G790" s="10"/>
      <c r="H790" s="413"/>
      <c r="I790" s="10"/>
      <c r="J790" s="10"/>
      <c r="K790" s="12"/>
      <c r="L790" s="10"/>
      <c r="M790" s="10"/>
      <c r="N790" s="10"/>
      <c r="O790" s="10"/>
      <c r="P790" s="413"/>
      <c r="Q790" s="10"/>
      <c r="R790" s="10"/>
      <c r="S790" s="10"/>
      <c r="T790" s="413"/>
      <c r="U790" s="10"/>
      <c r="V790" s="413"/>
      <c r="W790" s="10"/>
      <c r="X790" s="10"/>
      <c r="Y790" s="10"/>
      <c r="Z790" s="12"/>
      <c r="AA790" s="10"/>
      <c r="AB790" s="10"/>
      <c r="AC790" s="10"/>
      <c r="AD790" s="12"/>
      <c r="AE790" s="12"/>
      <c r="AF790" s="12"/>
      <c r="AG790" s="12"/>
      <c r="AH790" s="12"/>
      <c r="AI790" s="12"/>
      <c r="AJ790" s="12"/>
      <c r="AK790" s="12"/>
      <c r="AL790" s="12"/>
      <c r="AM790" s="12"/>
      <c r="AN790" s="12"/>
      <c r="AO790" s="12"/>
    </row>
    <row r="791" spans="1:41" ht="12.85" customHeight="1">
      <c r="A791" s="412"/>
      <c r="B791" s="12"/>
      <c r="C791" s="10"/>
      <c r="D791" s="10"/>
      <c r="E791" s="10"/>
      <c r="F791" s="10"/>
      <c r="G791" s="10"/>
      <c r="H791" s="413"/>
      <c r="I791" s="10"/>
      <c r="J791" s="10"/>
      <c r="K791" s="12"/>
      <c r="L791" s="10"/>
      <c r="M791" s="10"/>
      <c r="N791" s="10"/>
      <c r="O791" s="10"/>
      <c r="P791" s="413"/>
      <c r="Q791" s="10"/>
      <c r="R791" s="10"/>
      <c r="S791" s="10"/>
      <c r="T791" s="413"/>
      <c r="U791" s="10"/>
      <c r="V791" s="413"/>
      <c r="W791" s="10"/>
      <c r="X791" s="10"/>
      <c r="Y791" s="10"/>
      <c r="Z791" s="12"/>
      <c r="AA791" s="10"/>
      <c r="AB791" s="10"/>
      <c r="AC791" s="10"/>
      <c r="AD791" s="12"/>
      <c r="AE791" s="12"/>
      <c r="AF791" s="12"/>
      <c r="AG791" s="12"/>
      <c r="AH791" s="12"/>
      <c r="AI791" s="12"/>
      <c r="AJ791" s="12"/>
      <c r="AK791" s="12"/>
      <c r="AL791" s="12"/>
      <c r="AM791" s="12"/>
      <c r="AN791" s="12"/>
      <c r="AO791" s="12"/>
    </row>
    <row r="792" spans="1:41" ht="12.85" customHeight="1">
      <c r="A792" s="412"/>
      <c r="B792" s="12"/>
      <c r="C792" s="10"/>
      <c r="D792" s="10"/>
      <c r="E792" s="10"/>
      <c r="F792" s="10"/>
      <c r="G792" s="10"/>
      <c r="H792" s="413"/>
      <c r="I792" s="10"/>
      <c r="J792" s="10"/>
      <c r="K792" s="12"/>
      <c r="L792" s="10"/>
      <c r="M792" s="10"/>
      <c r="N792" s="10"/>
      <c r="O792" s="10"/>
      <c r="P792" s="413"/>
      <c r="Q792" s="10"/>
      <c r="R792" s="10"/>
      <c r="S792" s="10"/>
      <c r="T792" s="413"/>
      <c r="U792" s="10"/>
      <c r="V792" s="413"/>
      <c r="W792" s="10"/>
      <c r="X792" s="10"/>
      <c r="Y792" s="10"/>
      <c r="Z792" s="12"/>
      <c r="AA792" s="10"/>
      <c r="AB792" s="10"/>
      <c r="AC792" s="10"/>
      <c r="AD792" s="12"/>
      <c r="AE792" s="12"/>
      <c r="AF792" s="12"/>
      <c r="AG792" s="12"/>
      <c r="AH792" s="12"/>
      <c r="AI792" s="12"/>
      <c r="AJ792" s="12"/>
      <c r="AK792" s="12"/>
      <c r="AL792" s="12"/>
      <c r="AM792" s="12"/>
      <c r="AN792" s="12"/>
      <c r="AO792" s="12"/>
    </row>
    <row r="793" spans="1:41" ht="12.85" customHeight="1">
      <c r="A793" s="412"/>
      <c r="B793" s="12"/>
      <c r="C793" s="10"/>
      <c r="D793" s="10"/>
      <c r="E793" s="10"/>
      <c r="F793" s="10"/>
      <c r="G793" s="10"/>
      <c r="H793" s="413"/>
      <c r="I793" s="10"/>
      <c r="J793" s="10"/>
      <c r="K793" s="12"/>
      <c r="L793" s="10"/>
      <c r="M793" s="10"/>
      <c r="N793" s="10"/>
      <c r="O793" s="10"/>
      <c r="P793" s="413"/>
      <c r="Q793" s="10"/>
      <c r="R793" s="10"/>
      <c r="S793" s="10"/>
      <c r="T793" s="413"/>
      <c r="U793" s="10"/>
      <c r="V793" s="413"/>
      <c r="W793" s="10"/>
      <c r="X793" s="10"/>
      <c r="Y793" s="10"/>
      <c r="Z793" s="12"/>
      <c r="AA793" s="10"/>
      <c r="AB793" s="10"/>
      <c r="AC793" s="10"/>
      <c r="AD793" s="12"/>
      <c r="AE793" s="12"/>
      <c r="AF793" s="12"/>
      <c r="AG793" s="12"/>
      <c r="AH793" s="12"/>
      <c r="AI793" s="12"/>
      <c r="AJ793" s="12"/>
      <c r="AK793" s="12"/>
      <c r="AL793" s="12"/>
      <c r="AM793" s="12"/>
      <c r="AN793" s="12"/>
      <c r="AO793" s="12"/>
    </row>
    <row r="794" spans="1:41" ht="12.85" customHeight="1">
      <c r="A794" s="412"/>
      <c r="B794" s="12"/>
      <c r="C794" s="10"/>
      <c r="D794" s="10"/>
      <c r="E794" s="10"/>
      <c r="F794" s="10"/>
      <c r="G794" s="10"/>
      <c r="H794" s="413"/>
      <c r="I794" s="10"/>
      <c r="J794" s="10"/>
      <c r="K794" s="12"/>
      <c r="L794" s="10"/>
      <c r="M794" s="10"/>
      <c r="N794" s="10"/>
      <c r="O794" s="10"/>
      <c r="P794" s="413"/>
      <c r="Q794" s="10"/>
      <c r="R794" s="10"/>
      <c r="S794" s="10"/>
      <c r="T794" s="413"/>
      <c r="U794" s="10"/>
      <c r="V794" s="413"/>
      <c r="W794" s="10"/>
      <c r="X794" s="10"/>
      <c r="Y794" s="10"/>
      <c r="Z794" s="12"/>
      <c r="AA794" s="10"/>
      <c r="AB794" s="10"/>
      <c r="AC794" s="10"/>
      <c r="AD794" s="12"/>
      <c r="AE794" s="12"/>
      <c r="AF794" s="12"/>
      <c r="AG794" s="12"/>
      <c r="AH794" s="12"/>
      <c r="AI794" s="12"/>
      <c r="AJ794" s="12"/>
      <c r="AK794" s="12"/>
      <c r="AL794" s="12"/>
      <c r="AM794" s="12"/>
      <c r="AN794" s="12"/>
      <c r="AO794" s="12"/>
    </row>
    <row r="795" spans="1:41" ht="12.85" customHeight="1">
      <c r="A795" s="412"/>
      <c r="B795" s="12"/>
      <c r="C795" s="10"/>
      <c r="D795" s="10"/>
      <c r="E795" s="10"/>
      <c r="F795" s="10"/>
      <c r="G795" s="10"/>
      <c r="H795" s="413"/>
      <c r="I795" s="10"/>
      <c r="J795" s="10"/>
      <c r="K795" s="12"/>
      <c r="L795" s="10"/>
      <c r="M795" s="10"/>
      <c r="N795" s="10"/>
      <c r="O795" s="10"/>
      <c r="P795" s="413"/>
      <c r="Q795" s="10"/>
      <c r="R795" s="10"/>
      <c r="S795" s="10"/>
      <c r="T795" s="413"/>
      <c r="U795" s="10"/>
      <c r="V795" s="413"/>
      <c r="W795" s="10"/>
      <c r="X795" s="10"/>
      <c r="Y795" s="10"/>
      <c r="Z795" s="12"/>
      <c r="AA795" s="10"/>
      <c r="AB795" s="10"/>
      <c r="AC795" s="10"/>
      <c r="AD795" s="12"/>
      <c r="AE795" s="12"/>
      <c r="AF795" s="12"/>
      <c r="AG795" s="12"/>
      <c r="AH795" s="12"/>
      <c r="AI795" s="12"/>
      <c r="AJ795" s="12"/>
      <c r="AK795" s="12"/>
      <c r="AL795" s="12"/>
      <c r="AM795" s="12"/>
      <c r="AN795" s="12"/>
      <c r="AO795" s="12"/>
    </row>
    <row r="796" spans="1:41" ht="12.85" customHeight="1">
      <c r="A796" s="412"/>
      <c r="B796" s="12"/>
      <c r="C796" s="10"/>
      <c r="D796" s="10"/>
      <c r="E796" s="10"/>
      <c r="F796" s="10"/>
      <c r="G796" s="10"/>
      <c r="H796" s="413"/>
      <c r="I796" s="10"/>
      <c r="J796" s="10"/>
      <c r="K796" s="12"/>
      <c r="L796" s="10"/>
      <c r="M796" s="10"/>
      <c r="N796" s="10"/>
      <c r="O796" s="10"/>
      <c r="P796" s="413"/>
      <c r="Q796" s="10"/>
      <c r="R796" s="10"/>
      <c r="S796" s="10"/>
      <c r="T796" s="413"/>
      <c r="U796" s="10"/>
      <c r="V796" s="413"/>
      <c r="W796" s="10"/>
      <c r="X796" s="10"/>
      <c r="Y796" s="10"/>
      <c r="Z796" s="12"/>
      <c r="AA796" s="10"/>
      <c r="AB796" s="10"/>
      <c r="AC796" s="10"/>
      <c r="AD796" s="12"/>
      <c r="AE796" s="12"/>
      <c r="AF796" s="12"/>
      <c r="AG796" s="12"/>
      <c r="AH796" s="12"/>
      <c r="AI796" s="12"/>
      <c r="AJ796" s="12"/>
      <c r="AK796" s="12"/>
      <c r="AL796" s="12"/>
      <c r="AM796" s="12"/>
      <c r="AN796" s="12"/>
      <c r="AO796" s="12"/>
    </row>
    <row r="797" spans="1:41" ht="12.85" customHeight="1">
      <c r="A797" s="412"/>
      <c r="B797" s="12"/>
      <c r="C797" s="10"/>
      <c r="D797" s="10"/>
      <c r="E797" s="10"/>
      <c r="F797" s="10"/>
      <c r="G797" s="10"/>
      <c r="H797" s="413"/>
      <c r="I797" s="10"/>
      <c r="J797" s="10"/>
      <c r="K797" s="12"/>
      <c r="L797" s="10"/>
      <c r="M797" s="10"/>
      <c r="N797" s="10"/>
      <c r="O797" s="10"/>
      <c r="P797" s="413"/>
      <c r="Q797" s="10"/>
      <c r="R797" s="10"/>
      <c r="S797" s="10"/>
      <c r="T797" s="413"/>
      <c r="U797" s="10"/>
      <c r="V797" s="413"/>
      <c r="W797" s="10"/>
      <c r="X797" s="10"/>
      <c r="Y797" s="10"/>
      <c r="Z797" s="12"/>
      <c r="AA797" s="10"/>
      <c r="AB797" s="10"/>
      <c r="AC797" s="10"/>
      <c r="AD797" s="12"/>
      <c r="AE797" s="12"/>
      <c r="AF797" s="12"/>
      <c r="AG797" s="12"/>
      <c r="AH797" s="12"/>
      <c r="AI797" s="12"/>
      <c r="AJ797" s="12"/>
      <c r="AK797" s="12"/>
      <c r="AL797" s="12"/>
      <c r="AM797" s="12"/>
      <c r="AN797" s="12"/>
      <c r="AO797" s="12"/>
    </row>
    <row r="798" spans="1:41" ht="12.85" customHeight="1">
      <c r="A798" s="412"/>
      <c r="B798" s="12"/>
      <c r="C798" s="10"/>
      <c r="D798" s="10"/>
      <c r="E798" s="10"/>
      <c r="F798" s="10"/>
      <c r="G798" s="10"/>
      <c r="H798" s="413"/>
      <c r="I798" s="10"/>
      <c r="J798" s="10"/>
      <c r="K798" s="12"/>
      <c r="L798" s="10"/>
      <c r="M798" s="10"/>
      <c r="N798" s="10"/>
      <c r="O798" s="10"/>
      <c r="P798" s="413"/>
      <c r="Q798" s="10"/>
      <c r="R798" s="10"/>
      <c r="S798" s="10"/>
      <c r="T798" s="413"/>
      <c r="U798" s="10"/>
      <c r="V798" s="413"/>
      <c r="W798" s="10"/>
      <c r="X798" s="10"/>
      <c r="Y798" s="10"/>
      <c r="Z798" s="12"/>
      <c r="AA798" s="10"/>
      <c r="AB798" s="10"/>
      <c r="AC798" s="10"/>
      <c r="AD798" s="12"/>
      <c r="AE798" s="12"/>
      <c r="AF798" s="12"/>
      <c r="AG798" s="12"/>
      <c r="AH798" s="12"/>
      <c r="AI798" s="12"/>
      <c r="AJ798" s="12"/>
      <c r="AK798" s="12"/>
      <c r="AL798" s="12"/>
      <c r="AM798" s="12"/>
      <c r="AN798" s="12"/>
      <c r="AO798" s="12"/>
    </row>
    <row r="799" spans="1:41" ht="12.85" customHeight="1">
      <c r="A799" s="412"/>
      <c r="B799" s="12"/>
      <c r="C799" s="10"/>
      <c r="D799" s="10"/>
      <c r="E799" s="10"/>
      <c r="F799" s="10"/>
      <c r="G799" s="10"/>
      <c r="H799" s="413"/>
      <c r="I799" s="10"/>
      <c r="J799" s="10"/>
      <c r="K799" s="12"/>
      <c r="L799" s="10"/>
      <c r="M799" s="10"/>
      <c r="N799" s="10"/>
      <c r="O799" s="10"/>
      <c r="P799" s="413"/>
      <c r="Q799" s="10"/>
      <c r="R799" s="10"/>
      <c r="S799" s="10"/>
      <c r="T799" s="413"/>
      <c r="U799" s="10"/>
      <c r="V799" s="413"/>
      <c r="W799" s="10"/>
      <c r="X799" s="10"/>
      <c r="Y799" s="10"/>
      <c r="Z799" s="12"/>
      <c r="AA799" s="10"/>
      <c r="AB799" s="10"/>
      <c r="AC799" s="10"/>
      <c r="AD799" s="12"/>
      <c r="AE799" s="12"/>
      <c r="AF799" s="12"/>
      <c r="AG799" s="12"/>
      <c r="AH799" s="12"/>
      <c r="AI799" s="12"/>
      <c r="AJ799" s="12"/>
      <c r="AK799" s="12"/>
      <c r="AL799" s="12"/>
      <c r="AM799" s="12"/>
      <c r="AN799" s="12"/>
      <c r="AO799" s="12"/>
    </row>
    <row r="800" spans="1:41" ht="12.85" customHeight="1">
      <c r="A800" s="412"/>
      <c r="B800" s="12"/>
      <c r="C800" s="10"/>
      <c r="D800" s="10"/>
      <c r="E800" s="10"/>
      <c r="F800" s="10"/>
      <c r="G800" s="10"/>
      <c r="H800" s="413"/>
      <c r="I800" s="10"/>
      <c r="J800" s="10"/>
      <c r="K800" s="12"/>
      <c r="L800" s="10"/>
      <c r="M800" s="10"/>
      <c r="N800" s="10"/>
      <c r="O800" s="10"/>
      <c r="P800" s="413"/>
      <c r="Q800" s="10"/>
      <c r="R800" s="10"/>
      <c r="S800" s="10"/>
      <c r="T800" s="413"/>
      <c r="U800" s="10"/>
      <c r="V800" s="413"/>
      <c r="W800" s="10"/>
      <c r="X800" s="10"/>
      <c r="Y800" s="10"/>
      <c r="Z800" s="12"/>
      <c r="AA800" s="10"/>
      <c r="AB800" s="10"/>
      <c r="AC800" s="10"/>
      <c r="AD800" s="12"/>
      <c r="AE800" s="12"/>
      <c r="AF800" s="12"/>
      <c r="AG800" s="12"/>
      <c r="AH800" s="12"/>
      <c r="AI800" s="12"/>
      <c r="AJ800" s="12"/>
      <c r="AK800" s="12"/>
      <c r="AL800" s="12"/>
      <c r="AM800" s="12"/>
      <c r="AN800" s="12"/>
      <c r="AO800" s="12"/>
    </row>
    <row r="801" spans="1:41" ht="12.85" customHeight="1">
      <c r="A801" s="412"/>
      <c r="B801" s="12"/>
      <c r="C801" s="10"/>
      <c r="D801" s="10"/>
      <c r="E801" s="10"/>
      <c r="F801" s="10"/>
      <c r="G801" s="10"/>
      <c r="H801" s="413"/>
      <c r="I801" s="10"/>
      <c r="J801" s="10"/>
      <c r="K801" s="12"/>
      <c r="L801" s="10"/>
      <c r="M801" s="10"/>
      <c r="N801" s="10"/>
      <c r="O801" s="10"/>
      <c r="P801" s="413"/>
      <c r="Q801" s="10"/>
      <c r="R801" s="10"/>
      <c r="S801" s="10"/>
      <c r="T801" s="413"/>
      <c r="U801" s="10"/>
      <c r="V801" s="413"/>
      <c r="W801" s="10"/>
      <c r="X801" s="10"/>
      <c r="Y801" s="10"/>
      <c r="Z801" s="12"/>
      <c r="AA801" s="10"/>
      <c r="AB801" s="10"/>
      <c r="AC801" s="10"/>
      <c r="AD801" s="12"/>
      <c r="AE801" s="12"/>
      <c r="AF801" s="12"/>
      <c r="AG801" s="12"/>
      <c r="AH801" s="12"/>
      <c r="AI801" s="12"/>
      <c r="AJ801" s="12"/>
      <c r="AK801" s="12"/>
      <c r="AL801" s="12"/>
      <c r="AM801" s="12"/>
      <c r="AN801" s="12"/>
      <c r="AO801" s="12"/>
    </row>
    <row r="802" spans="1:41" ht="12.85" customHeight="1">
      <c r="A802" s="412"/>
      <c r="B802" s="12"/>
      <c r="C802" s="10"/>
      <c r="D802" s="10"/>
      <c r="E802" s="10"/>
      <c r="F802" s="10"/>
      <c r="G802" s="10"/>
      <c r="H802" s="413"/>
      <c r="I802" s="10"/>
      <c r="J802" s="10"/>
      <c r="K802" s="12"/>
      <c r="L802" s="10"/>
      <c r="M802" s="10"/>
      <c r="N802" s="10"/>
      <c r="O802" s="10"/>
      <c r="P802" s="413"/>
      <c r="Q802" s="10"/>
      <c r="R802" s="10"/>
      <c r="S802" s="10"/>
      <c r="T802" s="413"/>
      <c r="U802" s="10"/>
      <c r="V802" s="413"/>
      <c r="W802" s="10"/>
      <c r="X802" s="10"/>
      <c r="Y802" s="10"/>
      <c r="Z802" s="12"/>
      <c r="AA802" s="10"/>
      <c r="AB802" s="10"/>
      <c r="AC802" s="10"/>
      <c r="AD802" s="12"/>
      <c r="AE802" s="12"/>
      <c r="AF802" s="12"/>
      <c r="AG802" s="12"/>
      <c r="AH802" s="12"/>
      <c r="AI802" s="12"/>
      <c r="AJ802" s="12"/>
      <c r="AK802" s="12"/>
      <c r="AL802" s="12"/>
      <c r="AM802" s="12"/>
      <c r="AN802" s="12"/>
      <c r="AO802" s="12"/>
    </row>
    <row r="803" spans="1:41" ht="12.85" customHeight="1">
      <c r="A803" s="412"/>
      <c r="B803" s="12"/>
      <c r="C803" s="10"/>
      <c r="D803" s="10"/>
      <c r="E803" s="10"/>
      <c r="F803" s="10"/>
      <c r="G803" s="10"/>
      <c r="H803" s="413"/>
      <c r="I803" s="10"/>
      <c r="J803" s="10"/>
      <c r="K803" s="12"/>
      <c r="L803" s="10"/>
      <c r="M803" s="10"/>
      <c r="N803" s="10"/>
      <c r="O803" s="10"/>
      <c r="P803" s="413"/>
      <c r="Q803" s="10"/>
      <c r="R803" s="10"/>
      <c r="S803" s="10"/>
      <c r="T803" s="413"/>
      <c r="U803" s="10"/>
      <c r="V803" s="413"/>
      <c r="W803" s="10"/>
      <c r="X803" s="10"/>
      <c r="Y803" s="10"/>
      <c r="Z803" s="12"/>
      <c r="AA803" s="10"/>
      <c r="AB803" s="10"/>
      <c r="AC803" s="10"/>
      <c r="AD803" s="12"/>
      <c r="AE803" s="12"/>
      <c r="AF803" s="12"/>
      <c r="AG803" s="12"/>
      <c r="AH803" s="12"/>
      <c r="AI803" s="12"/>
      <c r="AJ803" s="12"/>
      <c r="AK803" s="12"/>
      <c r="AL803" s="12"/>
      <c r="AM803" s="12"/>
      <c r="AN803" s="12"/>
      <c r="AO803" s="12"/>
    </row>
    <row r="804" spans="1:41" ht="12.85" customHeight="1">
      <c r="A804" s="412"/>
      <c r="B804" s="12"/>
      <c r="C804" s="10"/>
      <c r="D804" s="10"/>
      <c r="E804" s="10"/>
      <c r="F804" s="10"/>
      <c r="G804" s="10"/>
      <c r="H804" s="413"/>
      <c r="I804" s="10"/>
      <c r="J804" s="10"/>
      <c r="K804" s="12"/>
      <c r="L804" s="10"/>
      <c r="M804" s="10"/>
      <c r="N804" s="10"/>
      <c r="O804" s="10"/>
      <c r="P804" s="413"/>
      <c r="Q804" s="10"/>
      <c r="R804" s="10"/>
      <c r="S804" s="10"/>
      <c r="T804" s="413"/>
      <c r="U804" s="10"/>
      <c r="V804" s="413"/>
      <c r="W804" s="10"/>
      <c r="X804" s="10"/>
      <c r="Y804" s="10"/>
      <c r="Z804" s="12"/>
      <c r="AA804" s="10"/>
      <c r="AB804" s="10"/>
      <c r="AC804" s="10"/>
      <c r="AD804" s="12"/>
      <c r="AE804" s="12"/>
      <c r="AF804" s="12"/>
      <c r="AG804" s="12"/>
      <c r="AH804" s="12"/>
      <c r="AI804" s="12"/>
      <c r="AJ804" s="12"/>
      <c r="AK804" s="12"/>
      <c r="AL804" s="12"/>
      <c r="AM804" s="12"/>
      <c r="AN804" s="12"/>
      <c r="AO804" s="12"/>
    </row>
    <row r="805" spans="1:41" ht="12.85" customHeight="1">
      <c r="A805" s="412"/>
      <c r="B805" s="12"/>
      <c r="C805" s="10"/>
      <c r="D805" s="10"/>
      <c r="E805" s="10"/>
      <c r="F805" s="10"/>
      <c r="G805" s="10"/>
      <c r="H805" s="413"/>
      <c r="I805" s="10"/>
      <c r="J805" s="10"/>
      <c r="K805" s="12"/>
      <c r="L805" s="10"/>
      <c r="M805" s="10"/>
      <c r="N805" s="10"/>
      <c r="O805" s="10"/>
      <c r="P805" s="413"/>
      <c r="Q805" s="10"/>
      <c r="R805" s="10"/>
      <c r="S805" s="10"/>
      <c r="T805" s="413"/>
      <c r="U805" s="10"/>
      <c r="V805" s="413"/>
      <c r="W805" s="10"/>
      <c r="X805" s="10"/>
      <c r="Y805" s="10"/>
      <c r="Z805" s="12"/>
      <c r="AA805" s="10"/>
      <c r="AB805" s="10"/>
      <c r="AC805" s="10"/>
      <c r="AD805" s="12"/>
      <c r="AE805" s="12"/>
      <c r="AF805" s="12"/>
      <c r="AG805" s="12"/>
      <c r="AH805" s="12"/>
      <c r="AI805" s="12"/>
      <c r="AJ805" s="12"/>
      <c r="AK805" s="12"/>
      <c r="AL805" s="12"/>
      <c r="AM805" s="12"/>
      <c r="AN805" s="12"/>
      <c r="AO805" s="12"/>
    </row>
    <row r="806" spans="1:41" ht="12.85" customHeight="1">
      <c r="A806" s="412"/>
      <c r="B806" s="12"/>
      <c r="C806" s="10"/>
      <c r="D806" s="10"/>
      <c r="E806" s="10"/>
      <c r="F806" s="10"/>
      <c r="G806" s="10"/>
      <c r="H806" s="413"/>
      <c r="I806" s="10"/>
      <c r="J806" s="10"/>
      <c r="K806" s="12"/>
      <c r="L806" s="10"/>
      <c r="M806" s="10"/>
      <c r="N806" s="10"/>
      <c r="O806" s="10"/>
      <c r="P806" s="413"/>
      <c r="Q806" s="10"/>
      <c r="R806" s="10"/>
      <c r="S806" s="10"/>
      <c r="T806" s="413"/>
      <c r="U806" s="10"/>
      <c r="V806" s="413"/>
      <c r="W806" s="10"/>
      <c r="X806" s="10"/>
      <c r="Y806" s="10"/>
      <c r="Z806" s="12"/>
      <c r="AA806" s="10"/>
      <c r="AB806" s="10"/>
      <c r="AC806" s="10"/>
      <c r="AD806" s="12"/>
      <c r="AE806" s="12"/>
      <c r="AF806" s="12"/>
      <c r="AG806" s="12"/>
      <c r="AH806" s="12"/>
      <c r="AI806" s="12"/>
      <c r="AJ806" s="12"/>
      <c r="AK806" s="12"/>
      <c r="AL806" s="12"/>
      <c r="AM806" s="12"/>
      <c r="AN806" s="12"/>
      <c r="AO806" s="12"/>
    </row>
    <row r="807" spans="1:41" ht="12.85" customHeight="1">
      <c r="A807" s="412"/>
      <c r="B807" s="12"/>
      <c r="C807" s="10"/>
      <c r="D807" s="10"/>
      <c r="E807" s="10"/>
      <c r="F807" s="10"/>
      <c r="G807" s="10"/>
      <c r="H807" s="413"/>
      <c r="I807" s="10"/>
      <c r="J807" s="10"/>
      <c r="K807" s="12"/>
      <c r="L807" s="10"/>
      <c r="M807" s="10"/>
      <c r="N807" s="10"/>
      <c r="O807" s="10"/>
      <c r="P807" s="413"/>
      <c r="Q807" s="10"/>
      <c r="R807" s="10"/>
      <c r="S807" s="10"/>
      <c r="T807" s="413"/>
      <c r="U807" s="10"/>
      <c r="V807" s="413"/>
      <c r="W807" s="10"/>
      <c r="X807" s="10"/>
      <c r="Y807" s="10"/>
      <c r="Z807" s="12"/>
      <c r="AA807" s="10"/>
      <c r="AB807" s="10"/>
      <c r="AC807" s="10"/>
      <c r="AD807" s="12"/>
      <c r="AE807" s="12"/>
      <c r="AF807" s="12"/>
      <c r="AG807" s="12"/>
      <c r="AH807" s="12"/>
      <c r="AI807" s="12"/>
      <c r="AJ807" s="12"/>
      <c r="AK807" s="12"/>
      <c r="AL807" s="12"/>
      <c r="AM807" s="12"/>
      <c r="AN807" s="12"/>
      <c r="AO807" s="12"/>
    </row>
    <row r="808" spans="1:41" ht="12.85" customHeight="1">
      <c r="A808" s="412"/>
      <c r="B808" s="12"/>
      <c r="C808" s="10"/>
      <c r="D808" s="10"/>
      <c r="E808" s="10"/>
      <c r="F808" s="10"/>
      <c r="G808" s="10"/>
      <c r="H808" s="413"/>
      <c r="I808" s="10"/>
      <c r="J808" s="10"/>
      <c r="K808" s="12"/>
      <c r="L808" s="10"/>
      <c r="M808" s="10"/>
      <c r="N808" s="10"/>
      <c r="O808" s="10"/>
      <c r="P808" s="413"/>
      <c r="Q808" s="10"/>
      <c r="R808" s="10"/>
      <c r="S808" s="10"/>
      <c r="T808" s="413"/>
      <c r="U808" s="10"/>
      <c r="V808" s="413"/>
      <c r="W808" s="10"/>
      <c r="X808" s="10"/>
      <c r="Y808" s="10"/>
      <c r="Z808" s="12"/>
      <c r="AA808" s="10"/>
      <c r="AB808" s="10"/>
      <c r="AC808" s="10"/>
      <c r="AD808" s="12"/>
      <c r="AE808" s="12"/>
      <c r="AF808" s="12"/>
      <c r="AG808" s="12"/>
      <c r="AH808" s="12"/>
      <c r="AI808" s="12"/>
      <c r="AJ808" s="12"/>
      <c r="AK808" s="12"/>
      <c r="AL808" s="12"/>
      <c r="AM808" s="12"/>
      <c r="AN808" s="12"/>
      <c r="AO808" s="12"/>
    </row>
    <row r="809" spans="1:41" ht="12.85" customHeight="1">
      <c r="A809" s="412"/>
      <c r="B809" s="12"/>
      <c r="C809" s="10"/>
      <c r="D809" s="10"/>
      <c r="E809" s="10"/>
      <c r="F809" s="10"/>
      <c r="G809" s="10"/>
      <c r="H809" s="413"/>
      <c r="I809" s="10"/>
      <c r="J809" s="10"/>
      <c r="K809" s="12"/>
      <c r="L809" s="10"/>
      <c r="M809" s="10"/>
      <c r="N809" s="10"/>
      <c r="O809" s="10"/>
      <c r="P809" s="413"/>
      <c r="Q809" s="10"/>
      <c r="R809" s="10"/>
      <c r="S809" s="10"/>
      <c r="T809" s="413"/>
      <c r="U809" s="10"/>
      <c r="V809" s="413"/>
      <c r="W809" s="10"/>
      <c r="X809" s="10"/>
      <c r="Y809" s="10"/>
      <c r="Z809" s="12"/>
      <c r="AA809" s="10"/>
      <c r="AB809" s="10"/>
      <c r="AC809" s="10"/>
      <c r="AD809" s="12"/>
      <c r="AE809" s="12"/>
      <c r="AF809" s="12"/>
      <c r="AG809" s="12"/>
      <c r="AH809" s="12"/>
      <c r="AI809" s="12"/>
      <c r="AJ809" s="12"/>
      <c r="AK809" s="12"/>
      <c r="AL809" s="12"/>
      <c r="AM809" s="12"/>
      <c r="AN809" s="12"/>
      <c r="AO809" s="12"/>
    </row>
    <row r="810" spans="1:41" ht="12.85" customHeight="1">
      <c r="A810" s="412"/>
      <c r="B810" s="12"/>
      <c r="C810" s="10"/>
      <c r="D810" s="10"/>
      <c r="E810" s="10"/>
      <c r="F810" s="10"/>
      <c r="G810" s="10"/>
      <c r="H810" s="413"/>
      <c r="I810" s="10"/>
      <c r="J810" s="10"/>
      <c r="K810" s="12"/>
      <c r="L810" s="10"/>
      <c r="M810" s="10"/>
      <c r="N810" s="10"/>
      <c r="O810" s="10"/>
      <c r="P810" s="413"/>
      <c r="Q810" s="10"/>
      <c r="R810" s="10"/>
      <c r="S810" s="10"/>
      <c r="T810" s="413"/>
      <c r="U810" s="10"/>
      <c r="V810" s="413"/>
      <c r="W810" s="10"/>
      <c r="X810" s="10"/>
      <c r="Y810" s="10"/>
      <c r="Z810" s="12"/>
      <c r="AA810" s="10"/>
      <c r="AB810" s="10"/>
      <c r="AC810" s="10"/>
      <c r="AD810" s="12"/>
      <c r="AE810" s="12"/>
      <c r="AF810" s="12"/>
      <c r="AG810" s="12"/>
      <c r="AH810" s="12"/>
      <c r="AI810" s="12"/>
      <c r="AJ810" s="12"/>
      <c r="AK810" s="12"/>
      <c r="AL810" s="12"/>
      <c r="AM810" s="12"/>
      <c r="AN810" s="12"/>
      <c r="AO810" s="12"/>
    </row>
    <row r="811" spans="1:41" ht="12.85" customHeight="1">
      <c r="A811" s="412"/>
      <c r="B811" s="12"/>
      <c r="C811" s="10"/>
      <c r="D811" s="10"/>
      <c r="E811" s="10"/>
      <c r="F811" s="10"/>
      <c r="G811" s="10"/>
      <c r="H811" s="413"/>
      <c r="I811" s="10"/>
      <c r="J811" s="10"/>
      <c r="K811" s="12"/>
      <c r="L811" s="10"/>
      <c r="M811" s="10"/>
      <c r="N811" s="10"/>
      <c r="O811" s="10"/>
      <c r="P811" s="413"/>
      <c r="Q811" s="10"/>
      <c r="R811" s="10"/>
      <c r="S811" s="10"/>
      <c r="T811" s="413"/>
      <c r="U811" s="10"/>
      <c r="V811" s="413"/>
      <c r="W811" s="10"/>
      <c r="X811" s="10"/>
      <c r="Y811" s="10"/>
      <c r="Z811" s="12"/>
      <c r="AA811" s="10"/>
      <c r="AB811" s="10"/>
      <c r="AC811" s="10"/>
      <c r="AD811" s="12"/>
      <c r="AE811" s="12"/>
      <c r="AF811" s="12"/>
      <c r="AG811" s="12"/>
      <c r="AH811" s="12"/>
      <c r="AI811" s="12"/>
      <c r="AJ811" s="12"/>
      <c r="AK811" s="12"/>
      <c r="AL811" s="12"/>
      <c r="AM811" s="12"/>
      <c r="AN811" s="12"/>
      <c r="AO811" s="12"/>
    </row>
    <row r="812" spans="1:41" ht="12.85" customHeight="1">
      <c r="A812" s="412"/>
      <c r="B812" s="12"/>
      <c r="C812" s="10"/>
      <c r="D812" s="10"/>
      <c r="E812" s="10"/>
      <c r="F812" s="10"/>
      <c r="G812" s="10"/>
      <c r="H812" s="413"/>
      <c r="I812" s="10"/>
      <c r="J812" s="10"/>
      <c r="K812" s="12"/>
      <c r="L812" s="10"/>
      <c r="M812" s="10"/>
      <c r="N812" s="10"/>
      <c r="O812" s="10"/>
      <c r="P812" s="413"/>
      <c r="Q812" s="10"/>
      <c r="R812" s="10"/>
      <c r="S812" s="10"/>
      <c r="T812" s="413"/>
      <c r="U812" s="10"/>
      <c r="V812" s="413"/>
      <c r="W812" s="10"/>
      <c r="X812" s="10"/>
      <c r="Y812" s="10"/>
      <c r="Z812" s="12"/>
      <c r="AA812" s="10"/>
      <c r="AB812" s="10"/>
      <c r="AC812" s="10"/>
      <c r="AD812" s="12"/>
      <c r="AE812" s="12"/>
      <c r="AF812" s="12"/>
      <c r="AG812" s="12"/>
      <c r="AH812" s="12"/>
      <c r="AI812" s="12"/>
      <c r="AJ812" s="12"/>
      <c r="AK812" s="12"/>
      <c r="AL812" s="12"/>
      <c r="AM812" s="12"/>
      <c r="AN812" s="12"/>
      <c r="AO812" s="12"/>
    </row>
    <row r="813" spans="1:41" ht="12.85" customHeight="1">
      <c r="A813" s="412"/>
      <c r="B813" s="12"/>
      <c r="C813" s="10"/>
      <c r="D813" s="10"/>
      <c r="E813" s="10"/>
      <c r="F813" s="10"/>
      <c r="G813" s="10"/>
      <c r="H813" s="413"/>
      <c r="I813" s="10"/>
      <c r="J813" s="10"/>
      <c r="K813" s="12"/>
      <c r="L813" s="10"/>
      <c r="M813" s="10"/>
      <c r="N813" s="10"/>
      <c r="O813" s="10"/>
      <c r="P813" s="413"/>
      <c r="Q813" s="10"/>
      <c r="R813" s="10"/>
      <c r="S813" s="10"/>
      <c r="T813" s="413"/>
      <c r="U813" s="10"/>
      <c r="V813" s="413"/>
      <c r="W813" s="10"/>
      <c r="X813" s="10"/>
      <c r="Y813" s="10"/>
      <c r="Z813" s="12"/>
      <c r="AA813" s="10"/>
      <c r="AB813" s="10"/>
      <c r="AC813" s="10"/>
      <c r="AD813" s="12"/>
      <c r="AE813" s="12"/>
      <c r="AF813" s="12"/>
      <c r="AG813" s="12"/>
      <c r="AH813" s="12"/>
      <c r="AI813" s="12"/>
      <c r="AJ813" s="12"/>
      <c r="AK813" s="12"/>
      <c r="AL813" s="12"/>
      <c r="AM813" s="12"/>
      <c r="AN813" s="12"/>
      <c r="AO813" s="12"/>
    </row>
    <row r="814" spans="1:41" ht="12.85" customHeight="1">
      <c r="A814" s="412"/>
      <c r="B814" s="12"/>
      <c r="C814" s="10"/>
      <c r="D814" s="10"/>
      <c r="E814" s="10"/>
      <c r="F814" s="10"/>
      <c r="G814" s="10"/>
      <c r="H814" s="413"/>
      <c r="I814" s="10"/>
      <c r="J814" s="10"/>
      <c r="K814" s="12"/>
      <c r="L814" s="10"/>
      <c r="M814" s="10"/>
      <c r="N814" s="10"/>
      <c r="O814" s="10"/>
      <c r="P814" s="413"/>
      <c r="Q814" s="10"/>
      <c r="R814" s="10"/>
      <c r="S814" s="10"/>
      <c r="T814" s="413"/>
      <c r="U814" s="10"/>
      <c r="V814" s="413"/>
      <c r="W814" s="10"/>
      <c r="X814" s="10"/>
      <c r="Y814" s="10"/>
      <c r="Z814" s="12"/>
      <c r="AA814" s="10"/>
      <c r="AB814" s="10"/>
      <c r="AC814" s="10"/>
      <c r="AD814" s="12"/>
      <c r="AE814" s="12"/>
      <c r="AF814" s="12"/>
      <c r="AG814" s="12"/>
      <c r="AH814" s="12"/>
      <c r="AI814" s="12"/>
      <c r="AJ814" s="12"/>
      <c r="AK814" s="12"/>
      <c r="AL814" s="12"/>
      <c r="AM814" s="12"/>
      <c r="AN814" s="12"/>
      <c r="AO814" s="12"/>
    </row>
    <row r="815" spans="1:41" ht="12.85" customHeight="1">
      <c r="A815" s="412"/>
      <c r="B815" s="12"/>
      <c r="C815" s="10"/>
      <c r="D815" s="10"/>
      <c r="E815" s="10"/>
      <c r="F815" s="10"/>
      <c r="G815" s="10"/>
      <c r="H815" s="413"/>
      <c r="I815" s="10"/>
      <c r="J815" s="10"/>
      <c r="K815" s="12"/>
      <c r="L815" s="10"/>
      <c r="M815" s="10"/>
      <c r="N815" s="10"/>
      <c r="O815" s="10"/>
      <c r="P815" s="413"/>
      <c r="Q815" s="10"/>
      <c r="R815" s="10"/>
      <c r="S815" s="10"/>
      <c r="T815" s="413"/>
      <c r="U815" s="10"/>
      <c r="V815" s="413"/>
      <c r="W815" s="10"/>
      <c r="X815" s="10"/>
      <c r="Y815" s="10"/>
      <c r="Z815" s="12"/>
      <c r="AA815" s="10"/>
      <c r="AB815" s="10"/>
      <c r="AC815" s="10"/>
      <c r="AD815" s="12"/>
      <c r="AE815" s="12"/>
      <c r="AF815" s="12"/>
      <c r="AG815" s="12"/>
      <c r="AH815" s="12"/>
      <c r="AI815" s="12"/>
      <c r="AJ815" s="12"/>
      <c r="AK815" s="12"/>
      <c r="AL815" s="12"/>
      <c r="AM815" s="12"/>
      <c r="AN815" s="12"/>
      <c r="AO815" s="12"/>
    </row>
    <row r="816" spans="1:41" ht="12.85" customHeight="1">
      <c r="A816" s="412"/>
      <c r="B816" s="12"/>
      <c r="C816" s="10"/>
      <c r="D816" s="10"/>
      <c r="E816" s="10"/>
      <c r="F816" s="10"/>
      <c r="G816" s="10"/>
      <c r="H816" s="413"/>
      <c r="I816" s="10"/>
      <c r="J816" s="10"/>
      <c r="K816" s="12"/>
      <c r="L816" s="10"/>
      <c r="M816" s="10"/>
      <c r="N816" s="10"/>
      <c r="O816" s="10"/>
      <c r="P816" s="413"/>
      <c r="Q816" s="10"/>
      <c r="R816" s="10"/>
      <c r="S816" s="10"/>
      <c r="T816" s="413"/>
      <c r="U816" s="10"/>
      <c r="V816" s="413"/>
      <c r="W816" s="10"/>
      <c r="X816" s="10"/>
      <c r="Y816" s="10"/>
      <c r="Z816" s="12"/>
      <c r="AA816" s="10"/>
      <c r="AB816" s="10"/>
      <c r="AC816" s="10"/>
      <c r="AD816" s="12"/>
      <c r="AE816" s="12"/>
      <c r="AF816" s="12"/>
      <c r="AG816" s="12"/>
      <c r="AH816" s="12"/>
      <c r="AI816" s="12"/>
      <c r="AJ816" s="12"/>
      <c r="AK816" s="12"/>
      <c r="AL816" s="12"/>
      <c r="AM816" s="12"/>
      <c r="AN816" s="12"/>
      <c r="AO816" s="12"/>
    </row>
    <row r="817" spans="1:41" ht="12.85" customHeight="1">
      <c r="A817" s="412"/>
      <c r="B817" s="12"/>
      <c r="C817" s="10"/>
      <c r="D817" s="10"/>
      <c r="E817" s="10"/>
      <c r="F817" s="10"/>
      <c r="G817" s="10"/>
      <c r="H817" s="413"/>
      <c r="I817" s="10"/>
      <c r="J817" s="10"/>
      <c r="K817" s="12"/>
      <c r="L817" s="10"/>
      <c r="M817" s="10"/>
      <c r="N817" s="10"/>
      <c r="O817" s="10"/>
      <c r="P817" s="413"/>
      <c r="Q817" s="10"/>
      <c r="R817" s="10"/>
      <c r="S817" s="10"/>
      <c r="T817" s="413"/>
      <c r="U817" s="10"/>
      <c r="V817" s="413"/>
      <c r="W817" s="10"/>
      <c r="X817" s="10"/>
      <c r="Y817" s="10"/>
      <c r="Z817" s="12"/>
      <c r="AA817" s="10"/>
      <c r="AB817" s="10"/>
      <c r="AC817" s="10"/>
      <c r="AD817" s="12"/>
      <c r="AE817" s="12"/>
      <c r="AF817" s="12"/>
      <c r="AG817" s="12"/>
      <c r="AH817" s="12"/>
      <c r="AI817" s="12"/>
      <c r="AJ817" s="12"/>
      <c r="AK817" s="12"/>
      <c r="AL817" s="12"/>
      <c r="AM817" s="12"/>
      <c r="AN817" s="12"/>
      <c r="AO817" s="12"/>
    </row>
    <row r="818" spans="1:41" ht="12.85" customHeight="1">
      <c r="A818" s="412"/>
      <c r="B818" s="12"/>
      <c r="C818" s="10"/>
      <c r="D818" s="10"/>
      <c r="E818" s="10"/>
      <c r="F818" s="10"/>
      <c r="G818" s="10"/>
      <c r="H818" s="413"/>
      <c r="I818" s="10"/>
      <c r="J818" s="10"/>
      <c r="K818" s="12"/>
      <c r="L818" s="10"/>
      <c r="M818" s="10"/>
      <c r="N818" s="10"/>
      <c r="O818" s="10"/>
      <c r="P818" s="413"/>
      <c r="Q818" s="10"/>
      <c r="R818" s="10"/>
      <c r="S818" s="10"/>
      <c r="T818" s="413"/>
      <c r="U818" s="10"/>
      <c r="V818" s="413"/>
      <c r="W818" s="10"/>
      <c r="X818" s="10"/>
      <c r="Y818" s="10"/>
      <c r="Z818" s="12"/>
      <c r="AA818" s="10"/>
      <c r="AB818" s="10"/>
      <c r="AC818" s="10"/>
      <c r="AD818" s="12"/>
      <c r="AE818" s="12"/>
      <c r="AF818" s="12"/>
      <c r="AG818" s="12"/>
      <c r="AH818" s="12"/>
      <c r="AI818" s="12"/>
      <c r="AJ818" s="12"/>
      <c r="AK818" s="12"/>
      <c r="AL818" s="12"/>
      <c r="AM818" s="12"/>
      <c r="AN818" s="12"/>
      <c r="AO818" s="12"/>
    </row>
    <row r="819" spans="1:41" ht="12.85" customHeight="1">
      <c r="A819" s="412"/>
      <c r="B819" s="12"/>
      <c r="C819" s="10"/>
      <c r="D819" s="10"/>
      <c r="E819" s="10"/>
      <c r="F819" s="10"/>
      <c r="G819" s="10"/>
      <c r="H819" s="413"/>
      <c r="I819" s="10"/>
      <c r="J819" s="10"/>
      <c r="K819" s="12"/>
      <c r="L819" s="10"/>
      <c r="M819" s="10"/>
      <c r="N819" s="10"/>
      <c r="O819" s="10"/>
      <c r="P819" s="413"/>
      <c r="Q819" s="10"/>
      <c r="R819" s="10"/>
      <c r="S819" s="10"/>
      <c r="T819" s="413"/>
      <c r="U819" s="10"/>
      <c r="V819" s="413"/>
      <c r="W819" s="10"/>
      <c r="X819" s="10"/>
      <c r="Y819" s="10"/>
      <c r="Z819" s="12"/>
      <c r="AA819" s="10"/>
      <c r="AB819" s="10"/>
      <c r="AC819" s="10"/>
      <c r="AD819" s="12"/>
      <c r="AE819" s="12"/>
      <c r="AF819" s="12"/>
      <c r="AG819" s="12"/>
      <c r="AH819" s="12"/>
      <c r="AI819" s="12"/>
      <c r="AJ819" s="12"/>
      <c r="AK819" s="12"/>
      <c r="AL819" s="12"/>
      <c r="AM819" s="12"/>
      <c r="AN819" s="12"/>
      <c r="AO819" s="12"/>
    </row>
    <row r="820" spans="1:41" ht="12.85" customHeight="1">
      <c r="A820" s="412"/>
      <c r="B820" s="12"/>
      <c r="C820" s="10"/>
      <c r="D820" s="10"/>
      <c r="E820" s="10"/>
      <c r="F820" s="10"/>
      <c r="G820" s="10"/>
      <c r="H820" s="413"/>
      <c r="I820" s="10"/>
      <c r="J820" s="10"/>
      <c r="K820" s="12"/>
      <c r="L820" s="10"/>
      <c r="M820" s="10"/>
      <c r="N820" s="10"/>
      <c r="O820" s="10"/>
      <c r="P820" s="413"/>
      <c r="Q820" s="10"/>
      <c r="R820" s="10"/>
      <c r="S820" s="10"/>
      <c r="T820" s="413"/>
      <c r="U820" s="10"/>
      <c r="V820" s="413"/>
      <c r="W820" s="10"/>
      <c r="X820" s="10"/>
      <c r="Y820" s="10"/>
      <c r="Z820" s="12"/>
      <c r="AA820" s="10"/>
      <c r="AB820" s="10"/>
      <c r="AC820" s="10"/>
      <c r="AD820" s="12"/>
      <c r="AE820" s="12"/>
      <c r="AF820" s="12"/>
      <c r="AG820" s="12"/>
      <c r="AH820" s="12"/>
      <c r="AI820" s="12"/>
      <c r="AJ820" s="12"/>
      <c r="AK820" s="12"/>
      <c r="AL820" s="12"/>
      <c r="AM820" s="12"/>
      <c r="AN820" s="12"/>
      <c r="AO820" s="12"/>
    </row>
    <row r="821" spans="1:41" ht="12.85" customHeight="1">
      <c r="A821" s="412"/>
      <c r="B821" s="12"/>
      <c r="C821" s="10"/>
      <c r="D821" s="10"/>
      <c r="E821" s="10"/>
      <c r="F821" s="10"/>
      <c r="G821" s="10"/>
      <c r="H821" s="413"/>
      <c r="I821" s="10"/>
      <c r="J821" s="10"/>
      <c r="K821" s="12"/>
      <c r="L821" s="10"/>
      <c r="M821" s="10"/>
      <c r="N821" s="10"/>
      <c r="O821" s="10"/>
      <c r="P821" s="413"/>
      <c r="Q821" s="10"/>
      <c r="R821" s="10"/>
      <c r="S821" s="10"/>
      <c r="T821" s="413"/>
      <c r="U821" s="10"/>
      <c r="V821" s="413"/>
      <c r="W821" s="10"/>
      <c r="X821" s="10"/>
      <c r="Y821" s="10"/>
      <c r="Z821" s="12"/>
      <c r="AA821" s="10"/>
      <c r="AB821" s="10"/>
      <c r="AC821" s="10"/>
      <c r="AD821" s="12"/>
      <c r="AE821" s="12"/>
      <c r="AF821" s="12"/>
      <c r="AG821" s="12"/>
      <c r="AH821" s="12"/>
      <c r="AI821" s="12"/>
      <c r="AJ821" s="12"/>
      <c r="AK821" s="12"/>
      <c r="AL821" s="12"/>
      <c r="AM821" s="12"/>
      <c r="AN821" s="12"/>
      <c r="AO821" s="12"/>
    </row>
    <row r="822" spans="1:41" ht="12.85" customHeight="1">
      <c r="A822" s="412"/>
      <c r="B822" s="12"/>
      <c r="C822" s="10"/>
      <c r="D822" s="10"/>
      <c r="E822" s="10"/>
      <c r="F822" s="10"/>
      <c r="G822" s="10"/>
      <c r="H822" s="413"/>
      <c r="I822" s="10"/>
      <c r="J822" s="10"/>
      <c r="K822" s="12"/>
      <c r="L822" s="10"/>
      <c r="M822" s="10"/>
      <c r="N822" s="10"/>
      <c r="O822" s="10"/>
      <c r="P822" s="413"/>
      <c r="Q822" s="10"/>
      <c r="R822" s="10"/>
      <c r="S822" s="10"/>
      <c r="T822" s="413"/>
      <c r="U822" s="10"/>
      <c r="V822" s="413"/>
      <c r="W822" s="10"/>
      <c r="X822" s="10"/>
      <c r="Y822" s="10"/>
      <c r="Z822" s="12"/>
      <c r="AA822" s="10"/>
      <c r="AB822" s="10"/>
      <c r="AC822" s="10"/>
      <c r="AD822" s="12"/>
      <c r="AE822" s="12"/>
      <c r="AF822" s="12"/>
      <c r="AG822" s="12"/>
      <c r="AH822" s="12"/>
      <c r="AI822" s="12"/>
      <c r="AJ822" s="12"/>
      <c r="AK822" s="12"/>
      <c r="AL822" s="12"/>
      <c r="AM822" s="12"/>
      <c r="AN822" s="12"/>
      <c r="AO822" s="12"/>
    </row>
    <row r="823" spans="1:41" ht="12.85" customHeight="1">
      <c r="A823" s="412"/>
      <c r="B823" s="12"/>
      <c r="C823" s="10"/>
      <c r="D823" s="10"/>
      <c r="E823" s="10"/>
      <c r="F823" s="10"/>
      <c r="G823" s="10"/>
      <c r="H823" s="413"/>
      <c r="I823" s="10"/>
      <c r="J823" s="10"/>
      <c r="K823" s="12"/>
      <c r="L823" s="10"/>
      <c r="M823" s="10"/>
      <c r="N823" s="10"/>
      <c r="O823" s="10"/>
      <c r="P823" s="413"/>
      <c r="Q823" s="10"/>
      <c r="R823" s="10"/>
      <c r="S823" s="10"/>
      <c r="T823" s="413"/>
      <c r="U823" s="10"/>
      <c r="V823" s="413"/>
      <c r="W823" s="10"/>
      <c r="X823" s="10"/>
      <c r="Y823" s="10"/>
      <c r="Z823" s="12"/>
      <c r="AA823" s="10"/>
      <c r="AB823" s="10"/>
      <c r="AC823" s="10"/>
      <c r="AD823" s="12"/>
      <c r="AE823" s="12"/>
      <c r="AF823" s="12"/>
      <c r="AG823" s="12"/>
      <c r="AH823" s="12"/>
      <c r="AI823" s="12"/>
      <c r="AJ823" s="12"/>
      <c r="AK823" s="12"/>
      <c r="AL823" s="12"/>
      <c r="AM823" s="12"/>
      <c r="AN823" s="12"/>
      <c r="AO823" s="12"/>
    </row>
    <row r="824" spans="1:41" ht="12.85" customHeight="1">
      <c r="A824" s="412"/>
      <c r="B824" s="12"/>
      <c r="C824" s="10"/>
      <c r="D824" s="10"/>
      <c r="E824" s="10"/>
      <c r="F824" s="10"/>
      <c r="G824" s="10"/>
      <c r="H824" s="413"/>
      <c r="I824" s="10"/>
      <c r="J824" s="10"/>
      <c r="K824" s="12"/>
      <c r="L824" s="10"/>
      <c r="M824" s="10"/>
      <c r="N824" s="10"/>
      <c r="O824" s="10"/>
      <c r="P824" s="413"/>
      <c r="Q824" s="10"/>
      <c r="R824" s="10"/>
      <c r="S824" s="10"/>
      <c r="T824" s="413"/>
      <c r="U824" s="10"/>
      <c r="V824" s="413"/>
      <c r="W824" s="10"/>
      <c r="X824" s="10"/>
      <c r="Y824" s="10"/>
      <c r="Z824" s="12"/>
      <c r="AA824" s="10"/>
      <c r="AB824" s="10"/>
      <c r="AC824" s="10"/>
      <c r="AD824" s="12"/>
      <c r="AE824" s="12"/>
      <c r="AF824" s="12"/>
      <c r="AG824" s="12"/>
      <c r="AH824" s="12"/>
      <c r="AI824" s="12"/>
      <c r="AJ824" s="12"/>
      <c r="AK824" s="12"/>
      <c r="AL824" s="12"/>
      <c r="AM824" s="12"/>
      <c r="AN824" s="12"/>
      <c r="AO824" s="12"/>
    </row>
    <row r="825" spans="1:41" ht="12.85" customHeight="1">
      <c r="A825" s="412"/>
      <c r="B825" s="12"/>
      <c r="C825" s="10"/>
      <c r="D825" s="10"/>
      <c r="E825" s="10"/>
      <c r="F825" s="10"/>
      <c r="G825" s="10"/>
      <c r="H825" s="413"/>
      <c r="I825" s="10"/>
      <c r="J825" s="10"/>
      <c r="K825" s="12"/>
      <c r="L825" s="10"/>
      <c r="M825" s="10"/>
      <c r="N825" s="10"/>
      <c r="O825" s="10"/>
      <c r="P825" s="413"/>
      <c r="Q825" s="10"/>
      <c r="R825" s="10"/>
      <c r="S825" s="10"/>
      <c r="T825" s="413"/>
      <c r="U825" s="10"/>
      <c r="V825" s="413"/>
      <c r="W825" s="10"/>
      <c r="X825" s="10"/>
      <c r="Y825" s="10"/>
      <c r="Z825" s="12"/>
      <c r="AA825" s="10"/>
      <c r="AB825" s="10"/>
      <c r="AC825" s="10"/>
      <c r="AD825" s="12"/>
      <c r="AE825" s="12"/>
      <c r="AF825" s="12"/>
      <c r="AG825" s="12"/>
      <c r="AH825" s="12"/>
      <c r="AI825" s="12"/>
      <c r="AJ825" s="12"/>
      <c r="AK825" s="12"/>
      <c r="AL825" s="12"/>
      <c r="AM825" s="12"/>
      <c r="AN825" s="12"/>
      <c r="AO825" s="12"/>
    </row>
    <row r="826" spans="1:41" ht="12.85" customHeight="1">
      <c r="A826" s="412"/>
      <c r="B826" s="12"/>
      <c r="C826" s="10"/>
      <c r="D826" s="10"/>
      <c r="E826" s="10"/>
      <c r="F826" s="10"/>
      <c r="G826" s="10"/>
      <c r="H826" s="413"/>
      <c r="I826" s="10"/>
      <c r="J826" s="10"/>
      <c r="K826" s="12"/>
      <c r="L826" s="10"/>
      <c r="M826" s="10"/>
      <c r="N826" s="10"/>
      <c r="O826" s="10"/>
      <c r="P826" s="413"/>
      <c r="Q826" s="10"/>
      <c r="R826" s="10"/>
      <c r="S826" s="10"/>
      <c r="T826" s="413"/>
      <c r="U826" s="10"/>
      <c r="V826" s="413"/>
      <c r="W826" s="10"/>
      <c r="X826" s="10"/>
      <c r="Y826" s="10"/>
      <c r="Z826" s="12"/>
      <c r="AA826" s="10"/>
      <c r="AB826" s="10"/>
      <c r="AC826" s="10"/>
      <c r="AD826" s="12"/>
      <c r="AE826" s="12"/>
      <c r="AF826" s="12"/>
      <c r="AG826" s="12"/>
      <c r="AH826" s="12"/>
      <c r="AI826" s="12"/>
      <c r="AJ826" s="12"/>
      <c r="AK826" s="12"/>
      <c r="AL826" s="12"/>
      <c r="AM826" s="12"/>
      <c r="AN826" s="12"/>
      <c r="AO826" s="12"/>
    </row>
    <row r="827" spans="1:41" ht="12.85" customHeight="1">
      <c r="A827" s="412"/>
      <c r="B827" s="12"/>
      <c r="C827" s="10"/>
      <c r="D827" s="10"/>
      <c r="E827" s="10"/>
      <c r="F827" s="10"/>
      <c r="G827" s="10"/>
      <c r="H827" s="413"/>
      <c r="I827" s="10"/>
      <c r="J827" s="10"/>
      <c r="K827" s="12"/>
      <c r="L827" s="10"/>
      <c r="M827" s="10"/>
      <c r="N827" s="10"/>
      <c r="O827" s="10"/>
      <c r="P827" s="413"/>
      <c r="Q827" s="10"/>
      <c r="R827" s="10"/>
      <c r="S827" s="10"/>
      <c r="T827" s="413"/>
      <c r="U827" s="10"/>
      <c r="V827" s="413"/>
      <c r="W827" s="10"/>
      <c r="X827" s="10"/>
      <c r="Y827" s="10"/>
      <c r="Z827" s="12"/>
      <c r="AA827" s="10"/>
      <c r="AB827" s="10"/>
      <c r="AC827" s="10"/>
      <c r="AD827" s="12"/>
      <c r="AE827" s="12"/>
      <c r="AF827" s="12"/>
      <c r="AG827" s="12"/>
      <c r="AH827" s="12"/>
      <c r="AI827" s="12"/>
      <c r="AJ827" s="12"/>
      <c r="AK827" s="12"/>
      <c r="AL827" s="12"/>
      <c r="AM827" s="12"/>
      <c r="AN827" s="12"/>
      <c r="AO827" s="12"/>
    </row>
    <row r="828" spans="1:41" ht="12.85" customHeight="1">
      <c r="A828" s="412"/>
      <c r="B828" s="12"/>
      <c r="C828" s="10"/>
      <c r="D828" s="10"/>
      <c r="E828" s="10"/>
      <c r="F828" s="10"/>
      <c r="G828" s="10"/>
      <c r="H828" s="413"/>
      <c r="I828" s="10"/>
      <c r="J828" s="10"/>
      <c r="K828" s="12"/>
      <c r="L828" s="10"/>
      <c r="M828" s="10"/>
      <c r="N828" s="10"/>
      <c r="O828" s="10"/>
      <c r="P828" s="413"/>
      <c r="Q828" s="10"/>
      <c r="R828" s="10"/>
      <c r="S828" s="10"/>
      <c r="T828" s="413"/>
      <c r="U828" s="10"/>
      <c r="V828" s="413"/>
      <c r="W828" s="10"/>
      <c r="X828" s="10"/>
      <c r="Y828" s="10"/>
      <c r="Z828" s="12"/>
      <c r="AA828" s="10"/>
      <c r="AB828" s="10"/>
      <c r="AC828" s="10"/>
      <c r="AD828" s="12"/>
      <c r="AE828" s="12"/>
      <c r="AF828" s="12"/>
      <c r="AG828" s="12"/>
      <c r="AH828" s="12"/>
      <c r="AI828" s="12"/>
      <c r="AJ828" s="12"/>
      <c r="AK828" s="12"/>
      <c r="AL828" s="12"/>
      <c r="AM828" s="12"/>
      <c r="AN828" s="12"/>
      <c r="AO828" s="12"/>
    </row>
    <row r="829" spans="1:41" ht="12.85" customHeight="1">
      <c r="A829" s="412"/>
      <c r="B829" s="12"/>
      <c r="C829" s="10"/>
      <c r="D829" s="10"/>
      <c r="E829" s="10"/>
      <c r="F829" s="10"/>
      <c r="G829" s="10"/>
      <c r="H829" s="413"/>
      <c r="I829" s="10"/>
      <c r="J829" s="10"/>
      <c r="K829" s="12"/>
      <c r="L829" s="10"/>
      <c r="M829" s="10"/>
      <c r="N829" s="10"/>
      <c r="O829" s="10"/>
      <c r="P829" s="413"/>
      <c r="Q829" s="10"/>
      <c r="R829" s="10"/>
      <c r="S829" s="10"/>
      <c r="T829" s="413"/>
      <c r="U829" s="10"/>
      <c r="V829" s="413"/>
      <c r="W829" s="10"/>
      <c r="X829" s="10"/>
      <c r="Y829" s="10"/>
      <c r="Z829" s="12"/>
      <c r="AA829" s="10"/>
      <c r="AB829" s="10"/>
      <c r="AC829" s="10"/>
      <c r="AD829" s="12"/>
      <c r="AE829" s="12"/>
      <c r="AF829" s="12"/>
      <c r="AG829" s="12"/>
      <c r="AH829" s="12"/>
      <c r="AI829" s="12"/>
      <c r="AJ829" s="12"/>
      <c r="AK829" s="12"/>
      <c r="AL829" s="12"/>
      <c r="AM829" s="12"/>
      <c r="AN829" s="12"/>
      <c r="AO829" s="12"/>
    </row>
    <row r="830" spans="1:41" ht="12.85" customHeight="1">
      <c r="A830" s="412"/>
      <c r="B830" s="12"/>
      <c r="C830" s="10"/>
      <c r="D830" s="10"/>
      <c r="E830" s="10"/>
      <c r="F830" s="10"/>
      <c r="G830" s="10"/>
      <c r="H830" s="413"/>
      <c r="I830" s="10"/>
      <c r="J830" s="10"/>
      <c r="K830" s="12"/>
      <c r="L830" s="10"/>
      <c r="M830" s="10"/>
      <c r="N830" s="10"/>
      <c r="O830" s="10"/>
      <c r="P830" s="413"/>
      <c r="Q830" s="10"/>
      <c r="R830" s="10"/>
      <c r="S830" s="10"/>
      <c r="T830" s="413"/>
      <c r="U830" s="10"/>
      <c r="V830" s="413"/>
      <c r="W830" s="10"/>
      <c r="X830" s="10"/>
      <c r="Y830" s="10"/>
      <c r="Z830" s="12"/>
      <c r="AA830" s="10"/>
      <c r="AB830" s="10"/>
      <c r="AC830" s="10"/>
      <c r="AD830" s="12"/>
      <c r="AE830" s="12"/>
      <c r="AF830" s="12"/>
      <c r="AG830" s="12"/>
      <c r="AH830" s="12"/>
      <c r="AI830" s="12"/>
      <c r="AJ830" s="12"/>
      <c r="AK830" s="12"/>
      <c r="AL830" s="12"/>
      <c r="AM830" s="12"/>
      <c r="AN830" s="12"/>
      <c r="AO830" s="12"/>
    </row>
    <row r="831" spans="1:41" ht="12.85" customHeight="1">
      <c r="A831" s="412"/>
      <c r="B831" s="12"/>
      <c r="C831" s="10"/>
      <c r="D831" s="10"/>
      <c r="E831" s="10"/>
      <c r="F831" s="10"/>
      <c r="G831" s="10"/>
      <c r="H831" s="413"/>
      <c r="I831" s="10"/>
      <c r="J831" s="10"/>
      <c r="K831" s="12"/>
      <c r="L831" s="10"/>
      <c r="M831" s="10"/>
      <c r="N831" s="10"/>
      <c r="O831" s="10"/>
      <c r="P831" s="413"/>
      <c r="Q831" s="10"/>
      <c r="R831" s="10"/>
      <c r="S831" s="10"/>
      <c r="T831" s="413"/>
      <c r="U831" s="10"/>
      <c r="V831" s="413"/>
      <c r="W831" s="10"/>
      <c r="X831" s="10"/>
      <c r="Y831" s="10"/>
      <c r="Z831" s="12"/>
      <c r="AA831" s="10"/>
      <c r="AB831" s="10"/>
      <c r="AC831" s="10"/>
      <c r="AD831" s="12"/>
      <c r="AE831" s="12"/>
      <c r="AF831" s="12"/>
      <c r="AG831" s="12"/>
      <c r="AH831" s="12"/>
      <c r="AI831" s="12"/>
      <c r="AJ831" s="12"/>
      <c r="AK831" s="12"/>
      <c r="AL831" s="12"/>
      <c r="AM831" s="12"/>
      <c r="AN831" s="12"/>
      <c r="AO831" s="12"/>
    </row>
    <row r="832" spans="1:41" ht="12.85" customHeight="1">
      <c r="A832" s="412"/>
      <c r="B832" s="12"/>
      <c r="C832" s="10"/>
      <c r="D832" s="10"/>
      <c r="E832" s="10"/>
      <c r="F832" s="10"/>
      <c r="G832" s="10"/>
      <c r="H832" s="413"/>
      <c r="I832" s="10"/>
      <c r="J832" s="10"/>
      <c r="K832" s="12"/>
      <c r="L832" s="10"/>
      <c r="M832" s="10"/>
      <c r="N832" s="10"/>
      <c r="O832" s="10"/>
      <c r="P832" s="413"/>
      <c r="Q832" s="10"/>
      <c r="R832" s="10"/>
      <c r="S832" s="10"/>
      <c r="T832" s="413"/>
      <c r="U832" s="10"/>
      <c r="V832" s="413"/>
      <c r="W832" s="10"/>
      <c r="X832" s="10"/>
      <c r="Y832" s="10"/>
      <c r="Z832" s="12"/>
      <c r="AA832" s="10"/>
      <c r="AB832" s="10"/>
      <c r="AC832" s="10"/>
      <c r="AD832" s="12"/>
      <c r="AE832" s="12"/>
      <c r="AF832" s="12"/>
      <c r="AG832" s="12"/>
      <c r="AH832" s="12"/>
      <c r="AI832" s="12"/>
      <c r="AJ832" s="12"/>
      <c r="AK832" s="12"/>
      <c r="AL832" s="12"/>
      <c r="AM832" s="12"/>
      <c r="AN832" s="12"/>
      <c r="AO832" s="12"/>
    </row>
    <row r="833" spans="1:41" ht="12.85" customHeight="1">
      <c r="A833" s="412"/>
      <c r="B833" s="12"/>
      <c r="C833" s="10"/>
      <c r="D833" s="10"/>
      <c r="E833" s="10"/>
      <c r="F833" s="10"/>
      <c r="G833" s="10"/>
      <c r="H833" s="413"/>
      <c r="I833" s="10"/>
      <c r="J833" s="10"/>
      <c r="K833" s="12"/>
      <c r="L833" s="10"/>
      <c r="M833" s="10"/>
      <c r="N833" s="10"/>
      <c r="O833" s="10"/>
      <c r="P833" s="413"/>
      <c r="Q833" s="10"/>
      <c r="R833" s="10"/>
      <c r="S833" s="10"/>
      <c r="T833" s="413"/>
      <c r="U833" s="10"/>
      <c r="V833" s="413"/>
      <c r="W833" s="10"/>
      <c r="X833" s="10"/>
      <c r="Y833" s="10"/>
      <c r="Z833" s="12"/>
      <c r="AA833" s="10"/>
      <c r="AB833" s="10"/>
      <c r="AC833" s="10"/>
      <c r="AD833" s="12"/>
      <c r="AE833" s="12"/>
      <c r="AF833" s="12"/>
      <c r="AG833" s="12"/>
      <c r="AH833" s="12"/>
      <c r="AI833" s="12"/>
      <c r="AJ833" s="12"/>
      <c r="AK833" s="12"/>
      <c r="AL833" s="12"/>
      <c r="AM833" s="12"/>
      <c r="AN833" s="12"/>
      <c r="AO833" s="12"/>
    </row>
    <row r="834" spans="1:41" ht="12.85" customHeight="1">
      <c r="A834" s="412"/>
      <c r="B834" s="12"/>
      <c r="C834" s="10"/>
      <c r="D834" s="10"/>
      <c r="E834" s="10"/>
      <c r="F834" s="10"/>
      <c r="G834" s="10"/>
      <c r="H834" s="413"/>
      <c r="I834" s="10"/>
      <c r="J834" s="10"/>
      <c r="K834" s="12"/>
      <c r="L834" s="10"/>
      <c r="M834" s="10"/>
      <c r="N834" s="10"/>
      <c r="O834" s="10"/>
      <c r="P834" s="413"/>
      <c r="Q834" s="10"/>
      <c r="R834" s="10"/>
      <c r="S834" s="10"/>
      <c r="T834" s="413"/>
      <c r="U834" s="10"/>
      <c r="V834" s="413"/>
      <c r="W834" s="10"/>
      <c r="X834" s="10"/>
      <c r="Y834" s="10"/>
      <c r="Z834" s="12"/>
      <c r="AA834" s="10"/>
      <c r="AB834" s="10"/>
      <c r="AC834" s="10"/>
      <c r="AD834" s="12"/>
      <c r="AE834" s="12"/>
      <c r="AF834" s="12"/>
      <c r="AG834" s="12"/>
      <c r="AH834" s="12"/>
      <c r="AI834" s="12"/>
      <c r="AJ834" s="12"/>
      <c r="AK834" s="12"/>
      <c r="AL834" s="12"/>
      <c r="AM834" s="12"/>
      <c r="AN834" s="12"/>
      <c r="AO834" s="12"/>
    </row>
    <row r="835" spans="1:41" ht="12.85" customHeight="1">
      <c r="A835" s="412"/>
      <c r="B835" s="12"/>
      <c r="C835" s="10"/>
      <c r="D835" s="10"/>
      <c r="E835" s="10"/>
      <c r="F835" s="10"/>
      <c r="G835" s="10"/>
      <c r="H835" s="413"/>
      <c r="I835" s="10"/>
      <c r="J835" s="10"/>
      <c r="K835" s="12"/>
      <c r="L835" s="10"/>
      <c r="M835" s="10"/>
      <c r="N835" s="10"/>
      <c r="O835" s="10"/>
      <c r="P835" s="413"/>
      <c r="Q835" s="10"/>
      <c r="R835" s="10"/>
      <c r="S835" s="10"/>
      <c r="T835" s="413"/>
      <c r="U835" s="10"/>
      <c r="V835" s="413"/>
      <c r="W835" s="10"/>
      <c r="X835" s="10"/>
      <c r="Y835" s="10"/>
      <c r="Z835" s="12"/>
      <c r="AA835" s="10"/>
      <c r="AB835" s="10"/>
      <c r="AC835" s="10"/>
      <c r="AD835" s="12"/>
      <c r="AE835" s="12"/>
      <c r="AF835" s="12"/>
      <c r="AG835" s="12"/>
      <c r="AH835" s="12"/>
      <c r="AI835" s="12"/>
      <c r="AJ835" s="12"/>
      <c r="AK835" s="12"/>
      <c r="AL835" s="12"/>
      <c r="AM835" s="12"/>
      <c r="AN835" s="12"/>
      <c r="AO835" s="12"/>
    </row>
    <row r="836" spans="1:41" ht="12.85" customHeight="1">
      <c r="A836" s="412"/>
      <c r="B836" s="12"/>
      <c r="C836" s="10"/>
      <c r="D836" s="10"/>
      <c r="E836" s="10"/>
      <c r="F836" s="10"/>
      <c r="G836" s="10"/>
      <c r="H836" s="413"/>
      <c r="I836" s="10"/>
      <c r="J836" s="10"/>
      <c r="K836" s="12"/>
      <c r="L836" s="10"/>
      <c r="M836" s="10"/>
      <c r="N836" s="10"/>
      <c r="O836" s="10"/>
      <c r="P836" s="413"/>
      <c r="Q836" s="10"/>
      <c r="R836" s="10"/>
      <c r="S836" s="10"/>
      <c r="T836" s="413"/>
      <c r="U836" s="10"/>
      <c r="V836" s="413"/>
      <c r="W836" s="10"/>
      <c r="X836" s="10"/>
      <c r="Y836" s="10"/>
      <c r="Z836" s="12"/>
      <c r="AA836" s="10"/>
      <c r="AB836" s="10"/>
      <c r="AC836" s="10"/>
      <c r="AD836" s="12"/>
      <c r="AE836" s="12"/>
      <c r="AF836" s="12"/>
      <c r="AG836" s="12"/>
      <c r="AH836" s="12"/>
      <c r="AI836" s="12"/>
      <c r="AJ836" s="12"/>
      <c r="AK836" s="12"/>
      <c r="AL836" s="12"/>
      <c r="AM836" s="12"/>
      <c r="AN836" s="12"/>
      <c r="AO836" s="12"/>
    </row>
    <row r="837" spans="1:41" ht="12.85" customHeight="1">
      <c r="A837" s="412"/>
      <c r="B837" s="12"/>
      <c r="C837" s="10"/>
      <c r="D837" s="10"/>
      <c r="E837" s="10"/>
      <c r="F837" s="10"/>
      <c r="G837" s="10"/>
      <c r="H837" s="413"/>
      <c r="I837" s="10"/>
      <c r="J837" s="10"/>
      <c r="K837" s="12"/>
      <c r="L837" s="10"/>
      <c r="M837" s="10"/>
      <c r="N837" s="10"/>
      <c r="O837" s="10"/>
      <c r="P837" s="413"/>
      <c r="Q837" s="10"/>
      <c r="R837" s="10"/>
      <c r="S837" s="10"/>
      <c r="T837" s="413"/>
      <c r="U837" s="10"/>
      <c r="V837" s="413"/>
      <c r="W837" s="10"/>
      <c r="X837" s="10"/>
      <c r="Y837" s="10"/>
      <c r="Z837" s="12"/>
      <c r="AA837" s="10"/>
      <c r="AB837" s="10"/>
      <c r="AC837" s="10"/>
      <c r="AD837" s="12"/>
      <c r="AE837" s="12"/>
      <c r="AF837" s="12"/>
      <c r="AG837" s="12"/>
      <c r="AH837" s="12"/>
      <c r="AI837" s="12"/>
      <c r="AJ837" s="12"/>
      <c r="AK837" s="12"/>
      <c r="AL837" s="12"/>
      <c r="AM837" s="12"/>
      <c r="AN837" s="12"/>
      <c r="AO837" s="12"/>
    </row>
    <row r="838" spans="1:41" ht="12.85" customHeight="1">
      <c r="A838" s="412"/>
      <c r="B838" s="12"/>
      <c r="C838" s="10"/>
      <c r="D838" s="10"/>
      <c r="E838" s="10"/>
      <c r="F838" s="10"/>
      <c r="G838" s="10"/>
      <c r="H838" s="413"/>
      <c r="I838" s="10"/>
      <c r="J838" s="10"/>
      <c r="K838" s="12"/>
      <c r="L838" s="10"/>
      <c r="M838" s="10"/>
      <c r="N838" s="10"/>
      <c r="O838" s="10"/>
      <c r="P838" s="413"/>
      <c r="Q838" s="10"/>
      <c r="R838" s="10"/>
      <c r="S838" s="10"/>
      <c r="T838" s="413"/>
      <c r="U838" s="10"/>
      <c r="V838" s="413"/>
      <c r="W838" s="10"/>
      <c r="X838" s="10"/>
      <c r="Y838" s="10"/>
      <c r="Z838" s="12"/>
      <c r="AA838" s="10"/>
      <c r="AB838" s="10"/>
      <c r="AC838" s="10"/>
      <c r="AD838" s="12"/>
      <c r="AE838" s="12"/>
      <c r="AF838" s="12"/>
      <c r="AG838" s="12"/>
      <c r="AH838" s="12"/>
      <c r="AI838" s="12"/>
      <c r="AJ838" s="12"/>
      <c r="AK838" s="12"/>
      <c r="AL838" s="12"/>
      <c r="AM838" s="12"/>
      <c r="AN838" s="12"/>
      <c r="AO838" s="12"/>
    </row>
    <row r="839" spans="1:41" ht="12.85" customHeight="1">
      <c r="A839" s="412"/>
      <c r="B839" s="12"/>
      <c r="C839" s="10"/>
      <c r="D839" s="10"/>
      <c r="E839" s="10"/>
      <c r="F839" s="10"/>
      <c r="G839" s="10"/>
      <c r="H839" s="413"/>
      <c r="I839" s="10"/>
      <c r="J839" s="10"/>
      <c r="K839" s="12"/>
      <c r="L839" s="10"/>
      <c r="M839" s="10"/>
      <c r="N839" s="10"/>
      <c r="O839" s="10"/>
      <c r="P839" s="413"/>
      <c r="Q839" s="10"/>
      <c r="R839" s="10"/>
      <c r="S839" s="10"/>
      <c r="T839" s="413"/>
      <c r="U839" s="10"/>
      <c r="V839" s="413"/>
      <c r="W839" s="10"/>
      <c r="X839" s="10"/>
      <c r="Y839" s="10"/>
      <c r="Z839" s="12"/>
      <c r="AA839" s="10"/>
      <c r="AB839" s="10"/>
      <c r="AC839" s="10"/>
      <c r="AD839" s="12"/>
      <c r="AE839" s="12"/>
      <c r="AF839" s="12"/>
      <c r="AG839" s="12"/>
      <c r="AH839" s="12"/>
      <c r="AI839" s="12"/>
      <c r="AJ839" s="12"/>
      <c r="AK839" s="12"/>
      <c r="AL839" s="12"/>
      <c r="AM839" s="12"/>
      <c r="AN839" s="12"/>
      <c r="AO839" s="12"/>
    </row>
    <row r="840" spans="1:41" ht="12.85" customHeight="1">
      <c r="A840" s="412"/>
      <c r="B840" s="12"/>
      <c r="C840" s="10"/>
      <c r="D840" s="10"/>
      <c r="E840" s="10"/>
      <c r="F840" s="10"/>
      <c r="G840" s="10"/>
      <c r="H840" s="413"/>
      <c r="I840" s="10"/>
      <c r="J840" s="10"/>
      <c r="K840" s="12"/>
      <c r="L840" s="10"/>
      <c r="M840" s="10"/>
      <c r="N840" s="10"/>
      <c r="O840" s="10"/>
      <c r="P840" s="413"/>
      <c r="Q840" s="10"/>
      <c r="R840" s="10"/>
      <c r="S840" s="10"/>
      <c r="T840" s="413"/>
      <c r="U840" s="10"/>
      <c r="V840" s="413"/>
      <c r="W840" s="10"/>
      <c r="X840" s="10"/>
      <c r="Y840" s="10"/>
      <c r="Z840" s="12"/>
      <c r="AA840" s="10"/>
      <c r="AB840" s="10"/>
      <c r="AC840" s="10"/>
      <c r="AD840" s="12"/>
      <c r="AE840" s="12"/>
      <c r="AF840" s="12"/>
      <c r="AG840" s="12"/>
      <c r="AH840" s="12"/>
      <c r="AI840" s="12"/>
      <c r="AJ840" s="12"/>
      <c r="AK840" s="12"/>
      <c r="AL840" s="12"/>
      <c r="AM840" s="12"/>
      <c r="AN840" s="12"/>
      <c r="AO840" s="12"/>
    </row>
    <row r="841" spans="1:41" ht="12.85" customHeight="1">
      <c r="A841" s="412"/>
      <c r="B841" s="12"/>
      <c r="C841" s="10"/>
      <c r="D841" s="10"/>
      <c r="E841" s="10"/>
      <c r="F841" s="10"/>
      <c r="G841" s="10"/>
      <c r="H841" s="413"/>
      <c r="I841" s="10"/>
      <c r="J841" s="10"/>
      <c r="K841" s="12"/>
      <c r="L841" s="10"/>
      <c r="M841" s="10"/>
      <c r="N841" s="10"/>
      <c r="O841" s="10"/>
      <c r="P841" s="413"/>
      <c r="Q841" s="10"/>
      <c r="R841" s="10"/>
      <c r="S841" s="10"/>
      <c r="T841" s="413"/>
      <c r="U841" s="10"/>
      <c r="V841" s="413"/>
      <c r="W841" s="10"/>
      <c r="X841" s="10"/>
      <c r="Y841" s="10"/>
      <c r="Z841" s="12"/>
      <c r="AA841" s="10"/>
      <c r="AB841" s="10"/>
      <c r="AC841" s="10"/>
      <c r="AD841" s="12"/>
      <c r="AE841" s="12"/>
      <c r="AF841" s="12"/>
      <c r="AG841" s="12"/>
      <c r="AH841" s="12"/>
      <c r="AI841" s="12"/>
      <c r="AJ841" s="12"/>
      <c r="AK841" s="12"/>
      <c r="AL841" s="12"/>
      <c r="AM841" s="12"/>
      <c r="AN841" s="12"/>
      <c r="AO841" s="12"/>
    </row>
    <row r="842" spans="1:41" ht="12.85" customHeight="1">
      <c r="A842" s="412"/>
      <c r="B842" s="12"/>
      <c r="C842" s="10"/>
      <c r="D842" s="10"/>
      <c r="E842" s="10"/>
      <c r="F842" s="10"/>
      <c r="G842" s="10"/>
      <c r="H842" s="413"/>
      <c r="I842" s="10"/>
      <c r="J842" s="10"/>
      <c r="K842" s="12"/>
      <c r="L842" s="10"/>
      <c r="M842" s="10"/>
      <c r="N842" s="10"/>
      <c r="O842" s="10"/>
      <c r="P842" s="413"/>
      <c r="Q842" s="10"/>
      <c r="R842" s="10"/>
      <c r="S842" s="10"/>
      <c r="T842" s="413"/>
      <c r="U842" s="10"/>
      <c r="V842" s="413"/>
      <c r="W842" s="10"/>
      <c r="X842" s="10"/>
      <c r="Y842" s="10"/>
      <c r="Z842" s="12"/>
      <c r="AA842" s="10"/>
      <c r="AB842" s="10"/>
      <c r="AC842" s="10"/>
      <c r="AD842" s="12"/>
      <c r="AE842" s="12"/>
      <c r="AF842" s="12"/>
      <c r="AG842" s="12"/>
      <c r="AH842" s="12"/>
      <c r="AI842" s="12"/>
      <c r="AJ842" s="12"/>
      <c r="AK842" s="12"/>
      <c r="AL842" s="12"/>
      <c r="AM842" s="12"/>
      <c r="AN842" s="12"/>
      <c r="AO842" s="12"/>
    </row>
    <row r="843" spans="1:41" ht="12.85" customHeight="1">
      <c r="A843" s="412"/>
      <c r="B843" s="12"/>
      <c r="C843" s="10"/>
      <c r="D843" s="10"/>
      <c r="E843" s="10"/>
      <c r="F843" s="10"/>
      <c r="G843" s="10"/>
      <c r="H843" s="413"/>
      <c r="I843" s="10"/>
      <c r="J843" s="10"/>
      <c r="K843" s="12"/>
      <c r="L843" s="10"/>
      <c r="M843" s="10"/>
      <c r="N843" s="10"/>
      <c r="O843" s="10"/>
      <c r="P843" s="413"/>
      <c r="Q843" s="10"/>
      <c r="R843" s="10"/>
      <c r="S843" s="10"/>
      <c r="T843" s="413"/>
      <c r="U843" s="10"/>
      <c r="V843" s="413"/>
      <c r="W843" s="10"/>
      <c r="X843" s="10"/>
      <c r="Y843" s="10"/>
      <c r="Z843" s="12"/>
      <c r="AA843" s="10"/>
      <c r="AB843" s="10"/>
      <c r="AC843" s="10"/>
      <c r="AD843" s="12"/>
      <c r="AE843" s="12"/>
      <c r="AF843" s="12"/>
      <c r="AG843" s="12"/>
      <c r="AH843" s="12"/>
      <c r="AI843" s="12"/>
      <c r="AJ843" s="12"/>
      <c r="AK843" s="12"/>
      <c r="AL843" s="12"/>
      <c r="AM843" s="12"/>
      <c r="AN843" s="12"/>
      <c r="AO843" s="12"/>
    </row>
    <row r="844" spans="1:41" ht="12.85" customHeight="1">
      <c r="A844" s="412"/>
      <c r="B844" s="12"/>
      <c r="C844" s="10"/>
      <c r="D844" s="10"/>
      <c r="E844" s="10"/>
      <c r="F844" s="10"/>
      <c r="G844" s="10"/>
      <c r="H844" s="413"/>
      <c r="I844" s="10"/>
      <c r="J844" s="10"/>
      <c r="K844" s="12"/>
      <c r="L844" s="10"/>
      <c r="M844" s="10"/>
      <c r="N844" s="10"/>
      <c r="O844" s="10"/>
      <c r="P844" s="413"/>
      <c r="Q844" s="10"/>
      <c r="R844" s="10"/>
      <c r="S844" s="10"/>
      <c r="T844" s="413"/>
      <c r="U844" s="10"/>
      <c r="V844" s="413"/>
      <c r="W844" s="10"/>
      <c r="X844" s="10"/>
      <c r="Y844" s="10"/>
      <c r="Z844" s="12"/>
      <c r="AA844" s="10"/>
      <c r="AB844" s="10"/>
      <c r="AC844" s="10"/>
      <c r="AD844" s="12"/>
      <c r="AE844" s="12"/>
      <c r="AF844" s="12"/>
      <c r="AG844" s="12"/>
      <c r="AH844" s="12"/>
      <c r="AI844" s="12"/>
      <c r="AJ844" s="12"/>
      <c r="AK844" s="12"/>
      <c r="AL844" s="12"/>
      <c r="AM844" s="12"/>
      <c r="AN844" s="12"/>
      <c r="AO844" s="12"/>
    </row>
    <row r="845" spans="1:41" ht="12.85" customHeight="1">
      <c r="A845" s="412"/>
      <c r="B845" s="12"/>
      <c r="C845" s="10"/>
      <c r="D845" s="10"/>
      <c r="E845" s="10"/>
      <c r="F845" s="10"/>
      <c r="G845" s="10"/>
      <c r="H845" s="413"/>
      <c r="I845" s="10"/>
      <c r="J845" s="10"/>
      <c r="K845" s="12"/>
      <c r="L845" s="10"/>
      <c r="M845" s="10"/>
      <c r="N845" s="10"/>
      <c r="O845" s="10"/>
      <c r="P845" s="413"/>
      <c r="Q845" s="10"/>
      <c r="R845" s="10"/>
      <c r="S845" s="10"/>
      <c r="T845" s="413"/>
      <c r="U845" s="10"/>
      <c r="V845" s="413"/>
      <c r="W845" s="10"/>
      <c r="X845" s="10"/>
      <c r="Y845" s="10"/>
      <c r="Z845" s="12"/>
      <c r="AA845" s="10"/>
      <c r="AB845" s="10"/>
      <c r="AC845" s="10"/>
      <c r="AD845" s="12"/>
      <c r="AE845" s="12"/>
      <c r="AF845" s="12"/>
      <c r="AG845" s="12"/>
      <c r="AH845" s="12"/>
      <c r="AI845" s="12"/>
      <c r="AJ845" s="12"/>
      <c r="AK845" s="12"/>
      <c r="AL845" s="12"/>
      <c r="AM845" s="12"/>
      <c r="AN845" s="12"/>
      <c r="AO845" s="12"/>
    </row>
    <row r="846" spans="1:41" ht="12.85" customHeight="1">
      <c r="A846" s="412"/>
      <c r="B846" s="12"/>
      <c r="C846" s="10"/>
      <c r="D846" s="10"/>
      <c r="E846" s="10"/>
      <c r="F846" s="10"/>
      <c r="G846" s="10"/>
      <c r="H846" s="413"/>
      <c r="I846" s="10"/>
      <c r="J846" s="10"/>
      <c r="K846" s="12"/>
      <c r="L846" s="10"/>
      <c r="M846" s="10"/>
      <c r="N846" s="10"/>
      <c r="O846" s="10"/>
      <c r="P846" s="413"/>
      <c r="Q846" s="10"/>
      <c r="R846" s="10"/>
      <c r="S846" s="10"/>
      <c r="T846" s="413"/>
      <c r="U846" s="10"/>
      <c r="V846" s="413"/>
      <c r="W846" s="10"/>
      <c r="X846" s="10"/>
      <c r="Y846" s="10"/>
      <c r="Z846" s="12"/>
      <c r="AA846" s="10"/>
      <c r="AB846" s="10"/>
      <c r="AC846" s="10"/>
      <c r="AD846" s="12"/>
      <c r="AE846" s="12"/>
      <c r="AF846" s="12"/>
      <c r="AG846" s="12"/>
      <c r="AH846" s="12"/>
      <c r="AI846" s="12"/>
      <c r="AJ846" s="12"/>
      <c r="AK846" s="12"/>
      <c r="AL846" s="12"/>
      <c r="AM846" s="12"/>
      <c r="AN846" s="12"/>
      <c r="AO846" s="12"/>
    </row>
    <row r="847" spans="1:41" ht="12.85" customHeight="1">
      <c r="A847" s="412"/>
      <c r="B847" s="12"/>
      <c r="C847" s="10"/>
      <c r="D847" s="10"/>
      <c r="E847" s="10"/>
      <c r="F847" s="10"/>
      <c r="G847" s="10"/>
      <c r="H847" s="413"/>
      <c r="I847" s="10"/>
      <c r="J847" s="10"/>
      <c r="K847" s="12"/>
      <c r="L847" s="10"/>
      <c r="M847" s="10"/>
      <c r="N847" s="10"/>
      <c r="O847" s="10"/>
      <c r="P847" s="413"/>
      <c r="Q847" s="10"/>
      <c r="R847" s="10"/>
      <c r="S847" s="10"/>
      <c r="T847" s="413"/>
      <c r="U847" s="10"/>
      <c r="V847" s="413"/>
      <c r="W847" s="10"/>
      <c r="X847" s="10"/>
      <c r="Y847" s="10"/>
      <c r="Z847" s="12"/>
      <c r="AA847" s="10"/>
      <c r="AB847" s="10"/>
      <c r="AC847" s="10"/>
      <c r="AD847" s="12"/>
      <c r="AE847" s="12"/>
      <c r="AF847" s="12"/>
      <c r="AG847" s="12"/>
      <c r="AH847" s="12"/>
      <c r="AI847" s="12"/>
      <c r="AJ847" s="12"/>
      <c r="AK847" s="12"/>
      <c r="AL847" s="12"/>
      <c r="AM847" s="12"/>
      <c r="AN847" s="12"/>
      <c r="AO847" s="12"/>
    </row>
    <row r="848" spans="1:41" ht="12.85" customHeight="1">
      <c r="A848" s="412"/>
      <c r="B848" s="12"/>
      <c r="C848" s="10"/>
      <c r="D848" s="10"/>
      <c r="E848" s="10"/>
      <c r="F848" s="10"/>
      <c r="G848" s="10"/>
      <c r="H848" s="413"/>
      <c r="I848" s="10"/>
      <c r="J848" s="10"/>
      <c r="K848" s="12"/>
      <c r="L848" s="10"/>
      <c r="M848" s="10"/>
      <c r="N848" s="10"/>
      <c r="O848" s="10"/>
      <c r="P848" s="413"/>
      <c r="Q848" s="10"/>
      <c r="R848" s="10"/>
      <c r="S848" s="10"/>
      <c r="T848" s="413"/>
      <c r="U848" s="10"/>
      <c r="V848" s="413"/>
      <c r="W848" s="10"/>
      <c r="X848" s="10"/>
      <c r="Y848" s="10"/>
      <c r="Z848" s="12"/>
      <c r="AA848" s="10"/>
      <c r="AB848" s="10"/>
      <c r="AC848" s="10"/>
      <c r="AD848" s="12"/>
      <c r="AE848" s="12"/>
      <c r="AF848" s="12"/>
      <c r="AG848" s="12"/>
      <c r="AH848" s="12"/>
      <c r="AI848" s="12"/>
      <c r="AJ848" s="12"/>
      <c r="AK848" s="12"/>
      <c r="AL848" s="12"/>
      <c r="AM848" s="12"/>
      <c r="AN848" s="12"/>
      <c r="AO848" s="12"/>
    </row>
    <row r="849" spans="1:41" ht="12.85" customHeight="1">
      <c r="A849" s="412"/>
      <c r="B849" s="12"/>
      <c r="C849" s="10"/>
      <c r="D849" s="10"/>
      <c r="E849" s="10"/>
      <c r="F849" s="10"/>
      <c r="G849" s="10"/>
      <c r="H849" s="413"/>
      <c r="I849" s="10"/>
      <c r="J849" s="10"/>
      <c r="K849" s="12"/>
      <c r="L849" s="10"/>
      <c r="M849" s="10"/>
      <c r="N849" s="10"/>
      <c r="O849" s="10"/>
      <c r="P849" s="413"/>
      <c r="Q849" s="10"/>
      <c r="R849" s="10"/>
      <c r="S849" s="10"/>
      <c r="T849" s="413"/>
      <c r="U849" s="10"/>
      <c r="V849" s="413"/>
      <c r="W849" s="10"/>
      <c r="X849" s="10"/>
      <c r="Y849" s="10"/>
      <c r="Z849" s="12"/>
      <c r="AA849" s="10"/>
      <c r="AB849" s="10"/>
      <c r="AC849" s="10"/>
      <c r="AD849" s="12"/>
      <c r="AE849" s="12"/>
      <c r="AF849" s="12"/>
      <c r="AG849" s="12"/>
      <c r="AH849" s="12"/>
      <c r="AI849" s="12"/>
      <c r="AJ849" s="12"/>
      <c r="AK849" s="12"/>
      <c r="AL849" s="12"/>
      <c r="AM849" s="12"/>
      <c r="AN849" s="12"/>
      <c r="AO849" s="12"/>
    </row>
    <row r="850" spans="1:41" ht="12.85" customHeight="1">
      <c r="A850" s="412"/>
      <c r="B850" s="12"/>
      <c r="C850" s="10"/>
      <c r="D850" s="10"/>
      <c r="E850" s="10"/>
      <c r="F850" s="10"/>
      <c r="G850" s="10"/>
      <c r="H850" s="413"/>
      <c r="I850" s="10"/>
      <c r="J850" s="10"/>
      <c r="K850" s="12"/>
      <c r="L850" s="10"/>
      <c r="M850" s="10"/>
      <c r="N850" s="10"/>
      <c r="O850" s="10"/>
      <c r="P850" s="413"/>
      <c r="Q850" s="10"/>
      <c r="R850" s="10"/>
      <c r="S850" s="10"/>
      <c r="T850" s="413"/>
      <c r="U850" s="10"/>
      <c r="V850" s="413"/>
      <c r="W850" s="10"/>
      <c r="X850" s="10"/>
      <c r="Y850" s="10"/>
      <c r="Z850" s="12"/>
      <c r="AA850" s="10"/>
      <c r="AB850" s="10"/>
      <c r="AC850" s="10"/>
      <c r="AD850" s="12"/>
      <c r="AE850" s="12"/>
      <c r="AF850" s="12"/>
      <c r="AG850" s="12"/>
      <c r="AH850" s="12"/>
      <c r="AI850" s="12"/>
      <c r="AJ850" s="12"/>
      <c r="AK850" s="12"/>
      <c r="AL850" s="12"/>
      <c r="AM850" s="12"/>
      <c r="AN850" s="12"/>
      <c r="AO850" s="12"/>
    </row>
    <row r="851" spans="1:41" ht="12.85" customHeight="1">
      <c r="A851" s="412"/>
      <c r="B851" s="12"/>
      <c r="C851" s="10"/>
      <c r="D851" s="10"/>
      <c r="E851" s="10"/>
      <c r="F851" s="10"/>
      <c r="G851" s="10"/>
      <c r="H851" s="413"/>
      <c r="I851" s="10"/>
      <c r="J851" s="10"/>
      <c r="K851" s="12"/>
      <c r="L851" s="10"/>
      <c r="M851" s="10"/>
      <c r="N851" s="10"/>
      <c r="O851" s="10"/>
      <c r="P851" s="413"/>
      <c r="Q851" s="10"/>
      <c r="R851" s="10"/>
      <c r="S851" s="10"/>
      <c r="T851" s="413"/>
      <c r="U851" s="10"/>
      <c r="V851" s="413"/>
      <c r="W851" s="10"/>
      <c r="X851" s="10"/>
      <c r="Y851" s="10"/>
      <c r="Z851" s="12"/>
      <c r="AA851" s="10"/>
      <c r="AB851" s="10"/>
      <c r="AC851" s="10"/>
      <c r="AD851" s="12"/>
      <c r="AE851" s="12"/>
      <c r="AF851" s="12"/>
      <c r="AG851" s="12"/>
      <c r="AH851" s="12"/>
      <c r="AI851" s="12"/>
      <c r="AJ851" s="12"/>
      <c r="AK851" s="12"/>
      <c r="AL851" s="12"/>
      <c r="AM851" s="12"/>
      <c r="AN851" s="12"/>
      <c r="AO851" s="12"/>
    </row>
    <row r="852" spans="1:41" ht="12.85" customHeight="1">
      <c r="A852" s="412"/>
      <c r="B852" s="12"/>
      <c r="C852" s="10"/>
      <c r="D852" s="10"/>
      <c r="E852" s="10"/>
      <c r="F852" s="10"/>
      <c r="G852" s="10"/>
      <c r="H852" s="413"/>
      <c r="I852" s="10"/>
      <c r="J852" s="10"/>
      <c r="K852" s="12"/>
      <c r="L852" s="10"/>
      <c r="M852" s="10"/>
      <c r="N852" s="10"/>
      <c r="O852" s="10"/>
      <c r="P852" s="413"/>
      <c r="Q852" s="10"/>
      <c r="R852" s="10"/>
      <c r="S852" s="10"/>
      <c r="T852" s="413"/>
      <c r="U852" s="10"/>
      <c r="V852" s="413"/>
      <c r="W852" s="10"/>
      <c r="X852" s="10"/>
      <c r="Y852" s="10"/>
      <c r="Z852" s="12"/>
      <c r="AA852" s="10"/>
      <c r="AB852" s="10"/>
      <c r="AC852" s="10"/>
      <c r="AD852" s="12"/>
      <c r="AE852" s="12"/>
      <c r="AF852" s="12"/>
      <c r="AG852" s="12"/>
      <c r="AH852" s="12"/>
      <c r="AI852" s="12"/>
      <c r="AJ852" s="12"/>
      <c r="AK852" s="12"/>
      <c r="AL852" s="12"/>
      <c r="AM852" s="12"/>
      <c r="AN852" s="12"/>
      <c r="AO852" s="12"/>
    </row>
    <row r="853" spans="1:41" ht="12.85" customHeight="1">
      <c r="A853" s="412"/>
      <c r="B853" s="12"/>
      <c r="C853" s="10"/>
      <c r="D853" s="10"/>
      <c r="E853" s="10"/>
      <c r="F853" s="10"/>
      <c r="G853" s="10"/>
      <c r="H853" s="413"/>
      <c r="I853" s="10"/>
      <c r="J853" s="10"/>
      <c r="K853" s="12"/>
      <c r="L853" s="10"/>
      <c r="M853" s="10"/>
      <c r="N853" s="10"/>
      <c r="O853" s="10"/>
      <c r="P853" s="413"/>
      <c r="Q853" s="10"/>
      <c r="R853" s="10"/>
      <c r="S853" s="10"/>
      <c r="T853" s="413"/>
      <c r="U853" s="10"/>
      <c r="V853" s="413"/>
      <c r="W853" s="10"/>
      <c r="X853" s="10"/>
      <c r="Y853" s="10"/>
      <c r="Z853" s="12"/>
      <c r="AA853" s="10"/>
      <c r="AB853" s="10"/>
      <c r="AC853" s="10"/>
      <c r="AD853" s="12"/>
      <c r="AE853" s="12"/>
      <c r="AF853" s="12"/>
      <c r="AG853" s="12"/>
      <c r="AH853" s="12"/>
      <c r="AI853" s="12"/>
      <c r="AJ853" s="12"/>
      <c r="AK853" s="12"/>
      <c r="AL853" s="12"/>
      <c r="AM853" s="12"/>
      <c r="AN853" s="12"/>
      <c r="AO853" s="12"/>
    </row>
    <row r="854" spans="1:41" ht="12.85" customHeight="1">
      <c r="A854" s="412"/>
      <c r="B854" s="12"/>
      <c r="C854" s="10"/>
      <c r="D854" s="10"/>
      <c r="E854" s="10"/>
      <c r="F854" s="10"/>
      <c r="G854" s="10"/>
      <c r="H854" s="413"/>
      <c r="I854" s="10"/>
      <c r="J854" s="10"/>
      <c r="K854" s="12"/>
      <c r="L854" s="10"/>
      <c r="M854" s="10"/>
      <c r="N854" s="10"/>
      <c r="O854" s="10"/>
      <c r="P854" s="413"/>
      <c r="Q854" s="10"/>
      <c r="R854" s="10"/>
      <c r="S854" s="10"/>
      <c r="T854" s="413"/>
      <c r="U854" s="10"/>
      <c r="V854" s="413"/>
      <c r="W854" s="10"/>
      <c r="X854" s="10"/>
      <c r="Y854" s="10"/>
      <c r="Z854" s="12"/>
      <c r="AA854" s="10"/>
      <c r="AB854" s="10"/>
      <c r="AC854" s="10"/>
      <c r="AD854" s="12"/>
      <c r="AE854" s="12"/>
      <c r="AF854" s="12"/>
      <c r="AG854" s="12"/>
      <c r="AH854" s="12"/>
      <c r="AI854" s="12"/>
      <c r="AJ854" s="12"/>
      <c r="AK854" s="12"/>
      <c r="AL854" s="12"/>
      <c r="AM854" s="12"/>
      <c r="AN854" s="12"/>
      <c r="AO854" s="12"/>
    </row>
    <row r="855" spans="1:41" ht="12.85" customHeight="1">
      <c r="A855" s="412"/>
      <c r="B855" s="12"/>
      <c r="C855" s="10"/>
      <c r="D855" s="10"/>
      <c r="E855" s="10"/>
      <c r="F855" s="10"/>
      <c r="G855" s="10"/>
      <c r="H855" s="413"/>
      <c r="I855" s="10"/>
      <c r="J855" s="10"/>
      <c r="K855" s="12"/>
      <c r="L855" s="10"/>
      <c r="M855" s="10"/>
      <c r="N855" s="10"/>
      <c r="O855" s="10"/>
      <c r="P855" s="413"/>
      <c r="Q855" s="10"/>
      <c r="R855" s="10"/>
      <c r="S855" s="10"/>
      <c r="T855" s="413"/>
      <c r="U855" s="10"/>
      <c r="V855" s="413"/>
      <c r="W855" s="10"/>
      <c r="X855" s="10"/>
      <c r="Y855" s="10"/>
      <c r="Z855" s="12"/>
      <c r="AA855" s="10"/>
      <c r="AB855" s="10"/>
      <c r="AC855" s="10"/>
      <c r="AD855" s="12"/>
      <c r="AE855" s="12"/>
      <c r="AF855" s="12"/>
      <c r="AG855" s="12"/>
      <c r="AH855" s="12"/>
      <c r="AI855" s="12"/>
      <c r="AJ855" s="12"/>
      <c r="AK855" s="12"/>
      <c r="AL855" s="12"/>
      <c r="AM855" s="12"/>
      <c r="AN855" s="12"/>
      <c r="AO855" s="12"/>
    </row>
    <row r="856" spans="1:41" ht="12.85" customHeight="1">
      <c r="A856" s="412"/>
      <c r="B856" s="12"/>
      <c r="C856" s="10"/>
      <c r="D856" s="10"/>
      <c r="E856" s="10"/>
      <c r="F856" s="10"/>
      <c r="G856" s="10"/>
      <c r="H856" s="413"/>
      <c r="I856" s="10"/>
      <c r="J856" s="10"/>
      <c r="K856" s="12"/>
      <c r="L856" s="10"/>
      <c r="M856" s="10"/>
      <c r="N856" s="10"/>
      <c r="O856" s="10"/>
      <c r="P856" s="413"/>
      <c r="Q856" s="10"/>
      <c r="R856" s="10"/>
      <c r="S856" s="10"/>
      <c r="T856" s="413"/>
      <c r="U856" s="10"/>
      <c r="V856" s="413"/>
      <c r="W856" s="10"/>
      <c r="X856" s="10"/>
      <c r="Y856" s="10"/>
      <c r="Z856" s="12"/>
      <c r="AA856" s="10"/>
      <c r="AB856" s="10"/>
      <c r="AC856" s="10"/>
      <c r="AD856" s="12"/>
      <c r="AE856" s="12"/>
      <c r="AF856" s="12"/>
      <c r="AG856" s="12"/>
      <c r="AH856" s="12"/>
      <c r="AI856" s="12"/>
      <c r="AJ856" s="12"/>
      <c r="AK856" s="12"/>
      <c r="AL856" s="12"/>
      <c r="AM856" s="12"/>
      <c r="AN856" s="12"/>
      <c r="AO856" s="12"/>
    </row>
    <row r="857" spans="1:41" ht="12.85" customHeight="1">
      <c r="A857" s="412"/>
      <c r="B857" s="12"/>
      <c r="C857" s="10"/>
      <c r="D857" s="10"/>
      <c r="E857" s="10"/>
      <c r="F857" s="10"/>
      <c r="G857" s="10"/>
      <c r="H857" s="413"/>
      <c r="I857" s="10"/>
      <c r="J857" s="10"/>
      <c r="K857" s="12"/>
      <c r="L857" s="10"/>
      <c r="M857" s="10"/>
      <c r="N857" s="10"/>
      <c r="O857" s="10"/>
      <c r="P857" s="413"/>
      <c r="Q857" s="10"/>
      <c r="R857" s="10"/>
      <c r="S857" s="10"/>
      <c r="T857" s="413"/>
      <c r="U857" s="10"/>
      <c r="V857" s="413"/>
      <c r="W857" s="10"/>
      <c r="X857" s="10"/>
      <c r="Y857" s="10"/>
      <c r="Z857" s="12"/>
      <c r="AA857" s="10"/>
      <c r="AB857" s="10"/>
      <c r="AC857" s="10"/>
      <c r="AD857" s="12"/>
      <c r="AE857" s="12"/>
      <c r="AF857" s="12"/>
      <c r="AG857" s="12"/>
      <c r="AH857" s="12"/>
      <c r="AI857" s="12"/>
      <c r="AJ857" s="12"/>
      <c r="AK857" s="12"/>
      <c r="AL857" s="12"/>
      <c r="AM857" s="12"/>
      <c r="AN857" s="12"/>
      <c r="AO857" s="12"/>
    </row>
    <row r="858" spans="1:41" ht="12.85" customHeight="1">
      <c r="A858" s="412"/>
      <c r="B858" s="12"/>
      <c r="C858" s="10"/>
      <c r="D858" s="10"/>
      <c r="E858" s="10"/>
      <c r="F858" s="10"/>
      <c r="G858" s="10"/>
      <c r="H858" s="413"/>
      <c r="I858" s="10"/>
      <c r="J858" s="10"/>
      <c r="K858" s="12"/>
      <c r="L858" s="10"/>
      <c r="M858" s="10"/>
      <c r="N858" s="10"/>
      <c r="O858" s="10"/>
      <c r="P858" s="413"/>
      <c r="Q858" s="10"/>
      <c r="R858" s="10"/>
      <c r="S858" s="10"/>
      <c r="T858" s="413"/>
      <c r="U858" s="10"/>
      <c r="V858" s="413"/>
      <c r="W858" s="10"/>
      <c r="X858" s="10"/>
      <c r="Y858" s="10"/>
      <c r="Z858" s="12"/>
      <c r="AA858" s="10"/>
      <c r="AB858" s="10"/>
      <c r="AC858" s="10"/>
      <c r="AD858" s="12"/>
      <c r="AE858" s="12"/>
      <c r="AF858" s="12"/>
      <c r="AG858" s="12"/>
      <c r="AH858" s="12"/>
      <c r="AI858" s="12"/>
      <c r="AJ858" s="12"/>
      <c r="AK858" s="12"/>
      <c r="AL858" s="12"/>
      <c r="AM858" s="12"/>
      <c r="AN858" s="12"/>
      <c r="AO858" s="12"/>
    </row>
    <row r="859" spans="1:41" ht="12.85" customHeight="1">
      <c r="A859" s="412"/>
      <c r="B859" s="12"/>
      <c r="C859" s="10"/>
      <c r="D859" s="10"/>
      <c r="E859" s="10"/>
      <c r="F859" s="10"/>
      <c r="G859" s="10"/>
      <c r="H859" s="413"/>
      <c r="I859" s="10"/>
      <c r="J859" s="10"/>
      <c r="K859" s="12"/>
      <c r="L859" s="10"/>
      <c r="M859" s="10"/>
      <c r="N859" s="10"/>
      <c r="O859" s="10"/>
      <c r="P859" s="413"/>
      <c r="Q859" s="10"/>
      <c r="R859" s="10"/>
      <c r="S859" s="10"/>
      <c r="T859" s="413"/>
      <c r="U859" s="10"/>
      <c r="V859" s="413"/>
      <c r="W859" s="10"/>
      <c r="X859" s="10"/>
      <c r="Y859" s="10"/>
      <c r="Z859" s="12"/>
      <c r="AA859" s="10"/>
      <c r="AB859" s="10"/>
      <c r="AC859" s="10"/>
      <c r="AD859" s="12"/>
      <c r="AE859" s="12"/>
      <c r="AF859" s="12"/>
      <c r="AG859" s="12"/>
      <c r="AH859" s="12"/>
      <c r="AI859" s="12"/>
      <c r="AJ859" s="12"/>
      <c r="AK859" s="12"/>
      <c r="AL859" s="12"/>
      <c r="AM859" s="12"/>
      <c r="AN859" s="12"/>
      <c r="AO859" s="12"/>
    </row>
    <row r="860" spans="1:41" ht="12.85" customHeight="1">
      <c r="A860" s="412"/>
      <c r="B860" s="12"/>
      <c r="C860" s="10"/>
      <c r="D860" s="10"/>
      <c r="E860" s="10"/>
      <c r="F860" s="10"/>
      <c r="G860" s="10"/>
      <c r="H860" s="413"/>
      <c r="I860" s="10"/>
      <c r="J860" s="10"/>
      <c r="K860" s="12"/>
      <c r="L860" s="10"/>
      <c r="M860" s="10"/>
      <c r="N860" s="10"/>
      <c r="O860" s="10"/>
      <c r="P860" s="413"/>
      <c r="Q860" s="10"/>
      <c r="R860" s="10"/>
      <c r="S860" s="10"/>
      <c r="T860" s="413"/>
      <c r="U860" s="10"/>
      <c r="V860" s="413"/>
      <c r="W860" s="10"/>
      <c r="X860" s="10"/>
      <c r="Y860" s="10"/>
      <c r="Z860" s="12"/>
      <c r="AA860" s="10"/>
      <c r="AB860" s="10"/>
      <c r="AC860" s="10"/>
      <c r="AD860" s="12"/>
      <c r="AE860" s="12"/>
      <c r="AF860" s="12"/>
      <c r="AG860" s="12"/>
      <c r="AH860" s="12"/>
      <c r="AI860" s="12"/>
      <c r="AJ860" s="12"/>
      <c r="AK860" s="12"/>
      <c r="AL860" s="12"/>
      <c r="AM860" s="12"/>
      <c r="AN860" s="12"/>
      <c r="AO860" s="12"/>
    </row>
    <row r="861" spans="1:41" ht="12.85" customHeight="1">
      <c r="A861" s="412"/>
      <c r="B861" s="12"/>
      <c r="C861" s="10"/>
      <c r="D861" s="10"/>
      <c r="E861" s="10"/>
      <c r="F861" s="10"/>
      <c r="G861" s="10"/>
      <c r="H861" s="413"/>
      <c r="I861" s="10"/>
      <c r="J861" s="10"/>
      <c r="K861" s="12"/>
      <c r="L861" s="10"/>
      <c r="M861" s="10"/>
      <c r="N861" s="10"/>
      <c r="O861" s="10"/>
      <c r="P861" s="413"/>
      <c r="Q861" s="10"/>
      <c r="R861" s="10"/>
      <c r="S861" s="10"/>
      <c r="T861" s="413"/>
      <c r="U861" s="10"/>
      <c r="V861" s="413"/>
      <c r="W861" s="10"/>
      <c r="X861" s="10"/>
      <c r="Y861" s="10"/>
      <c r="Z861" s="12"/>
      <c r="AA861" s="10"/>
      <c r="AB861" s="10"/>
      <c r="AC861" s="10"/>
      <c r="AD861" s="12"/>
      <c r="AE861" s="12"/>
      <c r="AF861" s="12"/>
      <c r="AG861" s="12"/>
      <c r="AH861" s="12"/>
      <c r="AI861" s="12"/>
      <c r="AJ861" s="12"/>
      <c r="AK861" s="12"/>
      <c r="AL861" s="12"/>
      <c r="AM861" s="12"/>
      <c r="AN861" s="12"/>
      <c r="AO861" s="12"/>
    </row>
    <row r="862" spans="1:41" ht="12.85" customHeight="1">
      <c r="A862" s="412"/>
      <c r="B862" s="12"/>
      <c r="C862" s="10"/>
      <c r="D862" s="10"/>
      <c r="E862" s="10"/>
      <c r="F862" s="10"/>
      <c r="G862" s="10"/>
      <c r="H862" s="413"/>
      <c r="I862" s="10"/>
      <c r="J862" s="10"/>
      <c r="K862" s="12"/>
      <c r="L862" s="10"/>
      <c r="M862" s="10"/>
      <c r="N862" s="10"/>
      <c r="O862" s="10"/>
      <c r="P862" s="413"/>
      <c r="Q862" s="10"/>
      <c r="R862" s="10"/>
      <c r="S862" s="10"/>
      <c r="T862" s="413"/>
      <c r="U862" s="10"/>
      <c r="V862" s="413"/>
      <c r="W862" s="10"/>
      <c r="X862" s="10"/>
      <c r="Y862" s="10"/>
      <c r="Z862" s="12"/>
      <c r="AA862" s="10"/>
      <c r="AB862" s="10"/>
      <c r="AC862" s="10"/>
      <c r="AD862" s="12"/>
      <c r="AE862" s="12"/>
      <c r="AF862" s="12"/>
      <c r="AG862" s="12"/>
      <c r="AH862" s="12"/>
      <c r="AI862" s="12"/>
      <c r="AJ862" s="12"/>
      <c r="AK862" s="12"/>
      <c r="AL862" s="12"/>
      <c r="AM862" s="12"/>
      <c r="AN862" s="12"/>
      <c r="AO862" s="12"/>
    </row>
    <row r="863" spans="1:41" ht="12.85" customHeight="1">
      <c r="A863" s="412"/>
      <c r="B863" s="12"/>
      <c r="C863" s="10"/>
      <c r="D863" s="10"/>
      <c r="E863" s="10"/>
      <c r="F863" s="10"/>
      <c r="G863" s="10"/>
      <c r="H863" s="413"/>
      <c r="I863" s="10"/>
      <c r="J863" s="10"/>
      <c r="K863" s="12"/>
      <c r="L863" s="10"/>
      <c r="M863" s="10"/>
      <c r="N863" s="10"/>
      <c r="O863" s="10"/>
      <c r="P863" s="413"/>
      <c r="Q863" s="10"/>
      <c r="R863" s="10"/>
      <c r="S863" s="10"/>
      <c r="T863" s="413"/>
      <c r="U863" s="10"/>
      <c r="V863" s="413"/>
      <c r="W863" s="10"/>
      <c r="X863" s="10"/>
      <c r="Y863" s="10"/>
      <c r="Z863" s="12"/>
      <c r="AA863" s="10"/>
      <c r="AB863" s="10"/>
      <c r="AC863" s="10"/>
      <c r="AD863" s="12"/>
      <c r="AE863" s="12"/>
      <c r="AF863" s="12"/>
      <c r="AG863" s="12"/>
      <c r="AH863" s="12"/>
      <c r="AI863" s="12"/>
      <c r="AJ863" s="12"/>
      <c r="AK863" s="12"/>
      <c r="AL863" s="12"/>
      <c r="AM863" s="12"/>
      <c r="AN863" s="12"/>
      <c r="AO863" s="12"/>
    </row>
    <row r="864" spans="1:41" ht="12.85" customHeight="1">
      <c r="A864" s="412"/>
      <c r="B864" s="12"/>
      <c r="C864" s="10"/>
      <c r="D864" s="10"/>
      <c r="E864" s="10"/>
      <c r="F864" s="10"/>
      <c r="G864" s="10"/>
      <c r="H864" s="413"/>
      <c r="I864" s="10"/>
      <c r="J864" s="10"/>
      <c r="K864" s="12"/>
      <c r="L864" s="10"/>
      <c r="M864" s="10"/>
      <c r="N864" s="10"/>
      <c r="O864" s="10"/>
      <c r="P864" s="413"/>
      <c r="Q864" s="10"/>
      <c r="R864" s="10"/>
      <c r="S864" s="10"/>
      <c r="T864" s="413"/>
      <c r="U864" s="10"/>
      <c r="V864" s="413"/>
      <c r="W864" s="10"/>
      <c r="X864" s="10"/>
      <c r="Y864" s="10"/>
      <c r="Z864" s="12"/>
      <c r="AA864" s="10"/>
      <c r="AB864" s="10"/>
      <c r="AC864" s="10"/>
      <c r="AD864" s="12"/>
      <c r="AE864" s="12"/>
      <c r="AF864" s="12"/>
      <c r="AG864" s="12"/>
      <c r="AH864" s="12"/>
      <c r="AI864" s="12"/>
      <c r="AJ864" s="12"/>
      <c r="AK864" s="12"/>
      <c r="AL864" s="12"/>
      <c r="AM864" s="12"/>
      <c r="AN864" s="12"/>
      <c r="AO864" s="12"/>
    </row>
    <row r="865" spans="1:41" ht="12.85" customHeight="1">
      <c r="A865" s="412"/>
      <c r="B865" s="12"/>
      <c r="C865" s="10"/>
      <c r="D865" s="10"/>
      <c r="E865" s="10"/>
      <c r="F865" s="10"/>
      <c r="G865" s="10"/>
      <c r="H865" s="413"/>
      <c r="I865" s="10"/>
      <c r="J865" s="10"/>
      <c r="K865" s="12"/>
      <c r="L865" s="10"/>
      <c r="M865" s="10"/>
      <c r="N865" s="10"/>
      <c r="O865" s="10"/>
      <c r="P865" s="413"/>
      <c r="Q865" s="10"/>
      <c r="R865" s="10"/>
      <c r="S865" s="10"/>
      <c r="T865" s="413"/>
      <c r="U865" s="10"/>
      <c r="V865" s="413"/>
      <c r="W865" s="10"/>
      <c r="X865" s="10"/>
      <c r="Y865" s="10"/>
      <c r="Z865" s="12"/>
      <c r="AA865" s="10"/>
      <c r="AB865" s="10"/>
      <c r="AC865" s="10"/>
      <c r="AD865" s="12"/>
      <c r="AE865" s="12"/>
      <c r="AF865" s="12"/>
      <c r="AG865" s="12"/>
      <c r="AH865" s="12"/>
      <c r="AI865" s="12"/>
      <c r="AJ865" s="12"/>
      <c r="AK865" s="12"/>
      <c r="AL865" s="12"/>
      <c r="AM865" s="12"/>
      <c r="AN865" s="12"/>
      <c r="AO865" s="12"/>
    </row>
    <row r="866" spans="1:41" ht="12.85" customHeight="1">
      <c r="A866" s="412"/>
      <c r="B866" s="12"/>
      <c r="C866" s="10"/>
      <c r="D866" s="10"/>
      <c r="E866" s="10"/>
      <c r="F866" s="10"/>
      <c r="G866" s="10"/>
      <c r="H866" s="413"/>
      <c r="I866" s="10"/>
      <c r="J866" s="10"/>
      <c r="K866" s="12"/>
      <c r="L866" s="10"/>
      <c r="M866" s="10"/>
      <c r="N866" s="10"/>
      <c r="O866" s="10"/>
      <c r="P866" s="413"/>
      <c r="Q866" s="10"/>
      <c r="R866" s="10"/>
      <c r="S866" s="10"/>
      <c r="T866" s="413"/>
      <c r="U866" s="10"/>
      <c r="V866" s="413"/>
      <c r="W866" s="10"/>
      <c r="X866" s="10"/>
      <c r="Y866" s="10"/>
      <c r="Z866" s="12"/>
      <c r="AA866" s="10"/>
      <c r="AB866" s="10"/>
      <c r="AC866" s="10"/>
      <c r="AD866" s="12"/>
      <c r="AE866" s="12"/>
      <c r="AF866" s="12"/>
      <c r="AG866" s="12"/>
      <c r="AH866" s="12"/>
      <c r="AI866" s="12"/>
      <c r="AJ866" s="12"/>
      <c r="AK866" s="12"/>
      <c r="AL866" s="12"/>
      <c r="AM866" s="12"/>
      <c r="AN866" s="12"/>
      <c r="AO866" s="12"/>
    </row>
    <row r="867" spans="1:41" ht="12.85" customHeight="1">
      <c r="A867" s="412"/>
      <c r="B867" s="12"/>
      <c r="C867" s="10"/>
      <c r="D867" s="10"/>
      <c r="E867" s="10"/>
      <c r="F867" s="10"/>
      <c r="G867" s="10"/>
      <c r="H867" s="413"/>
      <c r="I867" s="10"/>
      <c r="J867" s="10"/>
      <c r="K867" s="12"/>
      <c r="L867" s="10"/>
      <c r="M867" s="10"/>
      <c r="N867" s="10"/>
      <c r="O867" s="10"/>
      <c r="P867" s="413"/>
      <c r="Q867" s="10"/>
      <c r="R867" s="10"/>
      <c r="S867" s="10"/>
      <c r="T867" s="413"/>
      <c r="U867" s="10"/>
      <c r="V867" s="413"/>
      <c r="W867" s="10"/>
      <c r="X867" s="10"/>
      <c r="Y867" s="10"/>
      <c r="Z867" s="12"/>
      <c r="AA867" s="10"/>
      <c r="AB867" s="10"/>
      <c r="AC867" s="10"/>
      <c r="AD867" s="12"/>
      <c r="AE867" s="12"/>
      <c r="AF867" s="12"/>
      <c r="AG867" s="12"/>
      <c r="AH867" s="12"/>
      <c r="AI867" s="12"/>
      <c r="AJ867" s="12"/>
      <c r="AK867" s="12"/>
      <c r="AL867" s="12"/>
      <c r="AM867" s="12"/>
      <c r="AN867" s="12"/>
      <c r="AO867" s="12"/>
    </row>
    <row r="868" spans="1:41" ht="12.85" customHeight="1">
      <c r="A868" s="412"/>
      <c r="B868" s="12"/>
      <c r="C868" s="10"/>
      <c r="D868" s="10"/>
      <c r="E868" s="10"/>
      <c r="F868" s="10"/>
      <c r="G868" s="10"/>
      <c r="H868" s="413"/>
      <c r="I868" s="10"/>
      <c r="J868" s="10"/>
      <c r="K868" s="12"/>
      <c r="L868" s="10"/>
      <c r="M868" s="10"/>
      <c r="N868" s="10"/>
      <c r="O868" s="10"/>
      <c r="P868" s="413"/>
      <c r="Q868" s="10"/>
      <c r="R868" s="10"/>
      <c r="S868" s="10"/>
      <c r="T868" s="413"/>
      <c r="U868" s="10"/>
      <c r="V868" s="413"/>
      <c r="W868" s="10"/>
      <c r="X868" s="10"/>
      <c r="Y868" s="10"/>
      <c r="Z868" s="12"/>
      <c r="AA868" s="10"/>
      <c r="AB868" s="10"/>
      <c r="AC868" s="10"/>
      <c r="AD868" s="12"/>
      <c r="AE868" s="12"/>
      <c r="AF868" s="12"/>
      <c r="AG868" s="12"/>
      <c r="AH868" s="12"/>
      <c r="AI868" s="12"/>
      <c r="AJ868" s="12"/>
      <c r="AK868" s="12"/>
      <c r="AL868" s="12"/>
      <c r="AM868" s="12"/>
      <c r="AN868" s="12"/>
      <c r="AO868" s="12"/>
    </row>
    <row r="869" spans="1:41" ht="12.85" customHeight="1">
      <c r="A869" s="412"/>
      <c r="B869" s="12"/>
      <c r="C869" s="10"/>
      <c r="D869" s="10"/>
      <c r="E869" s="10"/>
      <c r="F869" s="10"/>
      <c r="G869" s="10"/>
      <c r="H869" s="413"/>
      <c r="I869" s="10"/>
      <c r="J869" s="10"/>
      <c r="K869" s="12"/>
      <c r="L869" s="10"/>
      <c r="M869" s="10"/>
      <c r="N869" s="10"/>
      <c r="O869" s="10"/>
      <c r="P869" s="413"/>
      <c r="Q869" s="10"/>
      <c r="R869" s="10"/>
      <c r="S869" s="10"/>
      <c r="T869" s="413"/>
      <c r="U869" s="10"/>
      <c r="V869" s="413"/>
      <c r="W869" s="10"/>
      <c r="X869" s="10"/>
      <c r="Y869" s="10"/>
      <c r="Z869" s="12"/>
      <c r="AA869" s="10"/>
      <c r="AB869" s="10"/>
      <c r="AC869" s="10"/>
      <c r="AD869" s="12"/>
      <c r="AE869" s="12"/>
      <c r="AF869" s="12"/>
      <c r="AG869" s="12"/>
      <c r="AH869" s="12"/>
      <c r="AI869" s="12"/>
      <c r="AJ869" s="12"/>
      <c r="AK869" s="12"/>
      <c r="AL869" s="12"/>
      <c r="AM869" s="12"/>
      <c r="AN869" s="12"/>
      <c r="AO869" s="12"/>
    </row>
    <row r="870" spans="1:41" ht="12.85" customHeight="1">
      <c r="A870" s="412"/>
      <c r="B870" s="12"/>
      <c r="C870" s="10"/>
      <c r="D870" s="10"/>
      <c r="E870" s="10"/>
      <c r="F870" s="10"/>
      <c r="G870" s="10"/>
      <c r="H870" s="413"/>
      <c r="I870" s="10"/>
      <c r="J870" s="10"/>
      <c r="K870" s="12"/>
      <c r="L870" s="10"/>
      <c r="M870" s="10"/>
      <c r="N870" s="10"/>
      <c r="O870" s="10"/>
      <c r="P870" s="413"/>
      <c r="Q870" s="10"/>
      <c r="R870" s="10"/>
      <c r="S870" s="10"/>
      <c r="T870" s="413"/>
      <c r="U870" s="10"/>
      <c r="V870" s="413"/>
      <c r="W870" s="10"/>
      <c r="X870" s="10"/>
      <c r="Y870" s="10"/>
      <c r="Z870" s="12"/>
      <c r="AA870" s="10"/>
      <c r="AB870" s="10"/>
      <c r="AC870" s="10"/>
      <c r="AD870" s="12"/>
      <c r="AE870" s="12"/>
      <c r="AF870" s="12"/>
      <c r="AG870" s="12"/>
      <c r="AH870" s="12"/>
      <c r="AI870" s="12"/>
      <c r="AJ870" s="12"/>
      <c r="AK870" s="12"/>
      <c r="AL870" s="12"/>
      <c r="AM870" s="12"/>
      <c r="AN870" s="12"/>
      <c r="AO870" s="12"/>
    </row>
    <row r="871" spans="1:41" ht="12.85" customHeight="1">
      <c r="A871" s="412"/>
      <c r="B871" s="12"/>
      <c r="C871" s="10"/>
      <c r="D871" s="10"/>
      <c r="E871" s="10"/>
      <c r="F871" s="10"/>
      <c r="G871" s="10"/>
      <c r="H871" s="413"/>
      <c r="I871" s="10"/>
      <c r="J871" s="10"/>
      <c r="K871" s="12"/>
      <c r="L871" s="10"/>
      <c r="M871" s="10"/>
      <c r="N871" s="10"/>
      <c r="O871" s="10"/>
      <c r="P871" s="413"/>
      <c r="Q871" s="10"/>
      <c r="R871" s="10"/>
      <c r="S871" s="10"/>
      <c r="T871" s="413"/>
      <c r="U871" s="10"/>
      <c r="V871" s="413"/>
      <c r="W871" s="10"/>
      <c r="X871" s="10"/>
      <c r="Y871" s="10"/>
      <c r="Z871" s="12"/>
      <c r="AA871" s="10"/>
      <c r="AB871" s="10"/>
      <c r="AC871" s="10"/>
      <c r="AD871" s="12"/>
      <c r="AE871" s="12"/>
      <c r="AF871" s="12"/>
      <c r="AG871" s="12"/>
      <c r="AH871" s="12"/>
      <c r="AI871" s="12"/>
      <c r="AJ871" s="12"/>
      <c r="AK871" s="12"/>
      <c r="AL871" s="12"/>
      <c r="AM871" s="12"/>
      <c r="AN871" s="12"/>
      <c r="AO871" s="12"/>
    </row>
    <row r="872" spans="1:41" ht="12.85" customHeight="1">
      <c r="A872" s="412"/>
      <c r="B872" s="12"/>
      <c r="C872" s="10"/>
      <c r="D872" s="10"/>
      <c r="E872" s="10"/>
      <c r="F872" s="10"/>
      <c r="G872" s="10"/>
      <c r="H872" s="413"/>
      <c r="I872" s="10"/>
      <c r="J872" s="10"/>
      <c r="K872" s="12"/>
      <c r="L872" s="10"/>
      <c r="M872" s="10"/>
      <c r="N872" s="10"/>
      <c r="O872" s="10"/>
      <c r="P872" s="413"/>
      <c r="Q872" s="10"/>
      <c r="R872" s="10"/>
      <c r="S872" s="10"/>
      <c r="T872" s="413"/>
      <c r="U872" s="10"/>
      <c r="V872" s="413"/>
      <c r="W872" s="10"/>
      <c r="X872" s="10"/>
      <c r="Y872" s="10"/>
      <c r="Z872" s="12"/>
      <c r="AA872" s="10"/>
      <c r="AB872" s="10"/>
      <c r="AC872" s="10"/>
      <c r="AD872" s="12"/>
      <c r="AE872" s="12"/>
      <c r="AF872" s="12"/>
      <c r="AG872" s="12"/>
      <c r="AH872" s="12"/>
      <c r="AI872" s="12"/>
      <c r="AJ872" s="12"/>
      <c r="AK872" s="12"/>
      <c r="AL872" s="12"/>
      <c r="AM872" s="12"/>
      <c r="AN872" s="12"/>
      <c r="AO872" s="12"/>
    </row>
    <row r="873" spans="1:41" ht="12.85" customHeight="1">
      <c r="A873" s="412"/>
      <c r="B873" s="12"/>
      <c r="C873" s="10"/>
      <c r="D873" s="10"/>
      <c r="E873" s="10"/>
      <c r="F873" s="10"/>
      <c r="G873" s="10"/>
      <c r="H873" s="413"/>
      <c r="I873" s="10"/>
      <c r="J873" s="10"/>
      <c r="K873" s="12"/>
      <c r="L873" s="10"/>
      <c r="M873" s="10"/>
      <c r="N873" s="10"/>
      <c r="O873" s="10"/>
      <c r="P873" s="413"/>
      <c r="Q873" s="10"/>
      <c r="R873" s="10"/>
      <c r="S873" s="10"/>
      <c r="T873" s="413"/>
      <c r="U873" s="10"/>
      <c r="V873" s="413"/>
      <c r="W873" s="10"/>
      <c r="X873" s="10"/>
      <c r="Y873" s="10"/>
      <c r="Z873" s="12"/>
      <c r="AA873" s="10"/>
      <c r="AB873" s="10"/>
      <c r="AC873" s="10"/>
      <c r="AD873" s="12"/>
      <c r="AE873" s="12"/>
      <c r="AF873" s="12"/>
      <c r="AG873" s="12"/>
      <c r="AH873" s="12"/>
      <c r="AI873" s="12"/>
      <c r="AJ873" s="12"/>
      <c r="AK873" s="12"/>
      <c r="AL873" s="12"/>
      <c r="AM873" s="12"/>
      <c r="AN873" s="12"/>
      <c r="AO873" s="12"/>
    </row>
    <row r="874" spans="1:41" ht="12.85" customHeight="1">
      <c r="A874" s="412"/>
      <c r="B874" s="12"/>
      <c r="C874" s="10"/>
      <c r="D874" s="10"/>
      <c r="E874" s="10"/>
      <c r="F874" s="10"/>
      <c r="G874" s="10"/>
      <c r="H874" s="413"/>
      <c r="I874" s="10"/>
      <c r="J874" s="10"/>
      <c r="K874" s="12"/>
      <c r="L874" s="10"/>
      <c r="M874" s="10"/>
      <c r="N874" s="10"/>
      <c r="O874" s="10"/>
      <c r="P874" s="413"/>
      <c r="Q874" s="10"/>
      <c r="R874" s="10"/>
      <c r="S874" s="10"/>
      <c r="T874" s="413"/>
      <c r="U874" s="10"/>
      <c r="V874" s="413"/>
      <c r="W874" s="10"/>
      <c r="X874" s="10"/>
      <c r="Y874" s="10"/>
      <c r="Z874" s="12"/>
      <c r="AA874" s="10"/>
      <c r="AB874" s="10"/>
      <c r="AC874" s="10"/>
      <c r="AD874" s="12"/>
      <c r="AE874" s="12"/>
      <c r="AF874" s="12"/>
      <c r="AG874" s="12"/>
      <c r="AH874" s="12"/>
      <c r="AI874" s="12"/>
      <c r="AJ874" s="12"/>
      <c r="AK874" s="12"/>
      <c r="AL874" s="12"/>
      <c r="AM874" s="12"/>
      <c r="AN874" s="12"/>
      <c r="AO874" s="12"/>
    </row>
    <row r="875" spans="1:41" ht="12.85" customHeight="1">
      <c r="A875" s="412"/>
      <c r="B875" s="12"/>
      <c r="C875" s="10"/>
      <c r="D875" s="10"/>
      <c r="E875" s="10"/>
      <c r="F875" s="10"/>
      <c r="G875" s="10"/>
      <c r="H875" s="413"/>
      <c r="I875" s="10"/>
      <c r="J875" s="10"/>
      <c r="K875" s="12"/>
      <c r="L875" s="10"/>
      <c r="M875" s="10"/>
      <c r="N875" s="10"/>
      <c r="O875" s="10"/>
      <c r="P875" s="413"/>
      <c r="Q875" s="10"/>
      <c r="R875" s="10"/>
      <c r="S875" s="10"/>
      <c r="T875" s="413"/>
      <c r="U875" s="10"/>
      <c r="V875" s="413"/>
      <c r="W875" s="10"/>
      <c r="X875" s="10"/>
      <c r="Y875" s="10"/>
      <c r="Z875" s="12"/>
      <c r="AA875" s="10"/>
      <c r="AB875" s="10"/>
      <c r="AC875" s="10"/>
      <c r="AD875" s="12"/>
      <c r="AE875" s="12"/>
      <c r="AF875" s="12"/>
      <c r="AG875" s="12"/>
      <c r="AH875" s="12"/>
      <c r="AI875" s="12"/>
      <c r="AJ875" s="12"/>
      <c r="AK875" s="12"/>
      <c r="AL875" s="12"/>
      <c r="AM875" s="12"/>
      <c r="AN875" s="12"/>
      <c r="AO875" s="12"/>
    </row>
    <row r="876" spans="1:41" ht="12.85" customHeight="1">
      <c r="A876" s="412"/>
      <c r="B876" s="12"/>
      <c r="C876" s="10"/>
      <c r="D876" s="10"/>
      <c r="E876" s="10"/>
      <c r="F876" s="10"/>
      <c r="G876" s="10"/>
      <c r="H876" s="413"/>
      <c r="I876" s="10"/>
      <c r="J876" s="10"/>
      <c r="K876" s="12"/>
      <c r="L876" s="10"/>
      <c r="M876" s="10"/>
      <c r="N876" s="10"/>
      <c r="O876" s="10"/>
      <c r="P876" s="413"/>
      <c r="Q876" s="10"/>
      <c r="R876" s="10"/>
      <c r="S876" s="10"/>
      <c r="T876" s="413"/>
      <c r="U876" s="10"/>
      <c r="V876" s="413"/>
      <c r="W876" s="10"/>
      <c r="X876" s="10"/>
      <c r="Y876" s="10"/>
      <c r="Z876" s="12"/>
      <c r="AA876" s="10"/>
      <c r="AB876" s="10"/>
      <c r="AC876" s="10"/>
      <c r="AD876" s="12"/>
      <c r="AE876" s="12"/>
      <c r="AF876" s="12"/>
      <c r="AG876" s="12"/>
      <c r="AH876" s="12"/>
      <c r="AI876" s="12"/>
      <c r="AJ876" s="12"/>
      <c r="AK876" s="12"/>
      <c r="AL876" s="12"/>
      <c r="AM876" s="12"/>
      <c r="AN876" s="12"/>
      <c r="AO876" s="12"/>
    </row>
    <row r="877" spans="1:41" ht="12.85" customHeight="1">
      <c r="A877" s="412"/>
      <c r="B877" s="12"/>
      <c r="C877" s="10"/>
      <c r="D877" s="10"/>
      <c r="E877" s="10"/>
      <c r="F877" s="10"/>
      <c r="G877" s="10"/>
      <c r="H877" s="413"/>
      <c r="I877" s="10"/>
      <c r="J877" s="10"/>
      <c r="K877" s="12"/>
      <c r="L877" s="10"/>
      <c r="M877" s="10"/>
      <c r="N877" s="10"/>
      <c r="O877" s="10"/>
      <c r="P877" s="413"/>
      <c r="Q877" s="10"/>
      <c r="R877" s="10"/>
      <c r="S877" s="10"/>
      <c r="T877" s="413"/>
      <c r="U877" s="10"/>
      <c r="V877" s="413"/>
      <c r="W877" s="10"/>
      <c r="X877" s="10"/>
      <c r="Y877" s="10"/>
      <c r="Z877" s="12"/>
      <c r="AA877" s="10"/>
      <c r="AB877" s="10"/>
      <c r="AC877" s="10"/>
      <c r="AD877" s="12"/>
      <c r="AE877" s="12"/>
      <c r="AF877" s="12"/>
      <c r="AG877" s="12"/>
      <c r="AH877" s="12"/>
      <c r="AI877" s="12"/>
      <c r="AJ877" s="12"/>
      <c r="AK877" s="12"/>
      <c r="AL877" s="12"/>
      <c r="AM877" s="12"/>
      <c r="AN877" s="12"/>
      <c r="AO877" s="12"/>
    </row>
    <row r="878" spans="1:41" ht="12.85" customHeight="1">
      <c r="A878" s="412"/>
      <c r="B878" s="12"/>
      <c r="C878" s="10"/>
      <c r="D878" s="10"/>
      <c r="E878" s="10"/>
      <c r="F878" s="10"/>
      <c r="G878" s="10"/>
      <c r="H878" s="413"/>
      <c r="I878" s="10"/>
      <c r="J878" s="10"/>
      <c r="K878" s="12"/>
      <c r="L878" s="10"/>
      <c r="M878" s="10"/>
      <c r="N878" s="10"/>
      <c r="O878" s="10"/>
      <c r="P878" s="413"/>
      <c r="Q878" s="10"/>
      <c r="R878" s="10"/>
      <c r="S878" s="10"/>
      <c r="T878" s="413"/>
      <c r="U878" s="10"/>
      <c r="V878" s="413"/>
      <c r="W878" s="10"/>
      <c r="X878" s="10"/>
      <c r="Y878" s="10"/>
      <c r="Z878" s="12"/>
      <c r="AA878" s="10"/>
      <c r="AB878" s="10"/>
      <c r="AC878" s="10"/>
      <c r="AD878" s="12"/>
      <c r="AE878" s="12"/>
      <c r="AF878" s="12"/>
      <c r="AG878" s="12"/>
      <c r="AH878" s="12"/>
      <c r="AI878" s="12"/>
      <c r="AJ878" s="12"/>
      <c r="AK878" s="12"/>
      <c r="AL878" s="12"/>
      <c r="AM878" s="12"/>
      <c r="AN878" s="12"/>
      <c r="AO878" s="12"/>
    </row>
    <row r="879" spans="1:41" ht="12.85" customHeight="1">
      <c r="A879" s="412"/>
      <c r="B879" s="12"/>
      <c r="C879" s="10"/>
      <c r="D879" s="10"/>
      <c r="E879" s="10"/>
      <c r="F879" s="10"/>
      <c r="G879" s="10"/>
      <c r="H879" s="413"/>
      <c r="I879" s="10"/>
      <c r="J879" s="10"/>
      <c r="K879" s="12"/>
      <c r="L879" s="10"/>
      <c r="M879" s="10"/>
      <c r="N879" s="10"/>
      <c r="O879" s="10"/>
      <c r="P879" s="413"/>
      <c r="Q879" s="10"/>
      <c r="R879" s="10"/>
      <c r="S879" s="10"/>
      <c r="T879" s="413"/>
      <c r="U879" s="10"/>
      <c r="V879" s="413"/>
      <c r="W879" s="10"/>
      <c r="X879" s="10"/>
      <c r="Y879" s="10"/>
      <c r="Z879" s="12"/>
      <c r="AA879" s="10"/>
      <c r="AB879" s="10"/>
      <c r="AC879" s="10"/>
      <c r="AD879" s="12"/>
      <c r="AE879" s="12"/>
      <c r="AF879" s="12"/>
      <c r="AG879" s="12"/>
      <c r="AH879" s="12"/>
      <c r="AI879" s="12"/>
      <c r="AJ879" s="12"/>
      <c r="AK879" s="12"/>
      <c r="AL879" s="12"/>
      <c r="AM879" s="12"/>
      <c r="AN879" s="12"/>
      <c r="AO879" s="12"/>
    </row>
    <row r="880" spans="1:41" ht="12.85" customHeight="1">
      <c r="A880" s="412"/>
      <c r="B880" s="12"/>
      <c r="C880" s="10"/>
      <c r="D880" s="10"/>
      <c r="E880" s="10"/>
      <c r="F880" s="10"/>
      <c r="G880" s="10"/>
      <c r="H880" s="413"/>
      <c r="I880" s="10"/>
      <c r="J880" s="10"/>
      <c r="K880" s="12"/>
      <c r="L880" s="10"/>
      <c r="M880" s="10"/>
      <c r="N880" s="10"/>
      <c r="O880" s="10"/>
      <c r="P880" s="413"/>
      <c r="Q880" s="10"/>
      <c r="R880" s="10"/>
      <c r="S880" s="10"/>
      <c r="T880" s="413"/>
      <c r="U880" s="10"/>
      <c r="V880" s="413"/>
      <c r="W880" s="10"/>
      <c r="X880" s="10"/>
      <c r="Y880" s="10"/>
      <c r="Z880" s="12"/>
      <c r="AA880" s="10"/>
      <c r="AB880" s="10"/>
      <c r="AC880" s="10"/>
      <c r="AD880" s="12"/>
      <c r="AE880" s="12"/>
      <c r="AF880" s="12"/>
      <c r="AG880" s="12"/>
      <c r="AH880" s="12"/>
      <c r="AI880" s="12"/>
      <c r="AJ880" s="12"/>
      <c r="AK880" s="12"/>
      <c r="AL880" s="12"/>
      <c r="AM880" s="12"/>
      <c r="AN880" s="12"/>
      <c r="AO880" s="12"/>
    </row>
    <row r="881" spans="1:41" ht="12.85" customHeight="1">
      <c r="A881" s="412"/>
      <c r="B881" s="12"/>
      <c r="C881" s="10"/>
      <c r="D881" s="10"/>
      <c r="E881" s="10"/>
      <c r="F881" s="10"/>
      <c r="G881" s="10"/>
      <c r="H881" s="413"/>
      <c r="I881" s="10"/>
      <c r="J881" s="10"/>
      <c r="K881" s="12"/>
      <c r="L881" s="10"/>
      <c r="M881" s="10"/>
      <c r="N881" s="10"/>
      <c r="O881" s="10"/>
      <c r="P881" s="413"/>
      <c r="Q881" s="10"/>
      <c r="R881" s="10"/>
      <c r="S881" s="10"/>
      <c r="T881" s="413"/>
      <c r="U881" s="10"/>
      <c r="V881" s="413"/>
      <c r="W881" s="10"/>
      <c r="X881" s="10"/>
      <c r="Y881" s="10"/>
      <c r="Z881" s="12"/>
      <c r="AA881" s="10"/>
      <c r="AB881" s="10"/>
      <c r="AC881" s="10"/>
      <c r="AD881" s="12"/>
      <c r="AE881" s="12"/>
      <c r="AF881" s="12"/>
      <c r="AG881" s="12"/>
      <c r="AH881" s="12"/>
      <c r="AI881" s="12"/>
      <c r="AJ881" s="12"/>
      <c r="AK881" s="12"/>
      <c r="AL881" s="12"/>
      <c r="AM881" s="12"/>
      <c r="AN881" s="12"/>
      <c r="AO881" s="12"/>
    </row>
    <row r="882" spans="1:41" ht="12.85" customHeight="1">
      <c r="A882" s="412"/>
      <c r="B882" s="12"/>
      <c r="C882" s="10"/>
      <c r="D882" s="10"/>
      <c r="E882" s="10"/>
      <c r="F882" s="10"/>
      <c r="G882" s="10"/>
      <c r="H882" s="413"/>
      <c r="I882" s="10"/>
      <c r="J882" s="10"/>
      <c r="K882" s="12"/>
      <c r="L882" s="10"/>
      <c r="M882" s="10"/>
      <c r="N882" s="10"/>
      <c r="O882" s="10"/>
      <c r="P882" s="413"/>
      <c r="Q882" s="10"/>
      <c r="R882" s="10"/>
      <c r="S882" s="10"/>
      <c r="T882" s="413"/>
      <c r="U882" s="10"/>
      <c r="V882" s="413"/>
      <c r="W882" s="10"/>
      <c r="X882" s="10"/>
      <c r="Y882" s="10"/>
      <c r="Z882" s="12"/>
      <c r="AA882" s="10"/>
      <c r="AB882" s="10"/>
      <c r="AC882" s="10"/>
      <c r="AD882" s="12"/>
      <c r="AE882" s="12"/>
      <c r="AF882" s="12"/>
      <c r="AG882" s="12"/>
      <c r="AH882" s="12"/>
      <c r="AI882" s="12"/>
      <c r="AJ882" s="12"/>
      <c r="AK882" s="12"/>
      <c r="AL882" s="12"/>
      <c r="AM882" s="12"/>
      <c r="AN882" s="12"/>
      <c r="AO882" s="12"/>
    </row>
    <row r="883" spans="1:41" ht="12.85" customHeight="1">
      <c r="A883" s="412"/>
      <c r="B883" s="12"/>
      <c r="C883" s="10"/>
      <c r="D883" s="10"/>
      <c r="E883" s="10"/>
      <c r="F883" s="10"/>
      <c r="G883" s="10"/>
      <c r="H883" s="413"/>
      <c r="I883" s="10"/>
      <c r="J883" s="10"/>
      <c r="K883" s="12"/>
      <c r="L883" s="10"/>
      <c r="M883" s="10"/>
      <c r="N883" s="10"/>
      <c r="O883" s="10"/>
      <c r="P883" s="413"/>
      <c r="Q883" s="10"/>
      <c r="R883" s="10"/>
      <c r="S883" s="10"/>
      <c r="T883" s="413"/>
      <c r="U883" s="10"/>
      <c r="V883" s="413"/>
      <c r="W883" s="10"/>
      <c r="X883" s="10"/>
      <c r="Y883" s="10"/>
      <c r="Z883" s="12"/>
      <c r="AA883" s="10"/>
      <c r="AB883" s="10"/>
      <c r="AC883" s="10"/>
      <c r="AD883" s="12"/>
      <c r="AE883" s="12"/>
      <c r="AF883" s="12"/>
      <c r="AG883" s="12"/>
      <c r="AH883" s="12"/>
      <c r="AI883" s="12"/>
      <c r="AJ883" s="12"/>
      <c r="AK883" s="12"/>
      <c r="AL883" s="12"/>
      <c r="AM883" s="12"/>
      <c r="AN883" s="12"/>
      <c r="AO883" s="12"/>
    </row>
    <row r="884" spans="1:41" ht="12.85" customHeight="1">
      <c r="A884" s="412"/>
      <c r="B884" s="12"/>
      <c r="C884" s="10"/>
      <c r="D884" s="10"/>
      <c r="E884" s="10"/>
      <c r="F884" s="10"/>
      <c r="G884" s="10"/>
      <c r="H884" s="413"/>
      <c r="I884" s="10"/>
      <c r="J884" s="10"/>
      <c r="K884" s="12"/>
      <c r="L884" s="10"/>
      <c r="M884" s="10"/>
      <c r="N884" s="10"/>
      <c r="O884" s="10"/>
      <c r="P884" s="413"/>
      <c r="Q884" s="10"/>
      <c r="R884" s="10"/>
      <c r="S884" s="10"/>
      <c r="T884" s="413"/>
      <c r="U884" s="10"/>
      <c r="V884" s="413"/>
      <c r="W884" s="10"/>
      <c r="X884" s="10"/>
      <c r="Y884" s="10"/>
      <c r="Z884" s="12"/>
      <c r="AA884" s="10"/>
      <c r="AB884" s="10"/>
      <c r="AC884" s="10"/>
      <c r="AD884" s="12"/>
      <c r="AE884" s="12"/>
      <c r="AF884" s="12"/>
      <c r="AG884" s="12"/>
      <c r="AH884" s="12"/>
      <c r="AI884" s="12"/>
      <c r="AJ884" s="12"/>
      <c r="AK884" s="12"/>
      <c r="AL884" s="12"/>
      <c r="AM884" s="12"/>
      <c r="AN884" s="12"/>
      <c r="AO884" s="12"/>
    </row>
    <row r="885" spans="1:41" ht="12.85" customHeight="1">
      <c r="A885" s="412"/>
      <c r="B885" s="12"/>
      <c r="C885" s="10"/>
      <c r="D885" s="10"/>
      <c r="E885" s="10"/>
      <c r="F885" s="10"/>
      <c r="G885" s="10"/>
      <c r="H885" s="413"/>
      <c r="I885" s="10"/>
      <c r="J885" s="10"/>
      <c r="K885" s="12"/>
      <c r="L885" s="10"/>
      <c r="M885" s="10"/>
      <c r="N885" s="10"/>
      <c r="O885" s="10"/>
      <c r="P885" s="413"/>
      <c r="Q885" s="10"/>
      <c r="R885" s="10"/>
      <c r="S885" s="10"/>
      <c r="T885" s="413"/>
      <c r="U885" s="10"/>
      <c r="V885" s="413"/>
      <c r="W885" s="10"/>
      <c r="X885" s="10"/>
      <c r="Y885" s="10"/>
      <c r="Z885" s="12"/>
      <c r="AA885" s="10"/>
      <c r="AB885" s="10"/>
      <c r="AC885" s="10"/>
      <c r="AD885" s="12"/>
      <c r="AE885" s="12"/>
      <c r="AF885" s="12"/>
      <c r="AG885" s="12"/>
      <c r="AH885" s="12"/>
      <c r="AI885" s="12"/>
      <c r="AJ885" s="12"/>
      <c r="AK885" s="12"/>
      <c r="AL885" s="12"/>
      <c r="AM885" s="12"/>
      <c r="AN885" s="12"/>
      <c r="AO885" s="12"/>
    </row>
    <row r="886" spans="1:41" ht="12.85" customHeight="1">
      <c r="A886" s="412"/>
      <c r="B886" s="12"/>
      <c r="C886" s="10"/>
      <c r="D886" s="10"/>
      <c r="E886" s="10"/>
      <c r="F886" s="10"/>
      <c r="G886" s="10"/>
      <c r="H886" s="413"/>
      <c r="I886" s="10"/>
      <c r="J886" s="10"/>
      <c r="K886" s="12"/>
      <c r="L886" s="10"/>
      <c r="M886" s="10"/>
      <c r="N886" s="10"/>
      <c r="O886" s="10"/>
      <c r="P886" s="413"/>
      <c r="Q886" s="10"/>
      <c r="R886" s="10"/>
      <c r="S886" s="10"/>
      <c r="T886" s="413"/>
      <c r="U886" s="10"/>
      <c r="V886" s="413"/>
      <c r="W886" s="10"/>
      <c r="X886" s="10"/>
      <c r="Y886" s="10"/>
      <c r="Z886" s="12"/>
      <c r="AA886" s="10"/>
      <c r="AB886" s="10"/>
      <c r="AC886" s="10"/>
      <c r="AD886" s="12"/>
      <c r="AE886" s="12"/>
      <c r="AF886" s="12"/>
      <c r="AG886" s="12"/>
      <c r="AH886" s="12"/>
      <c r="AI886" s="12"/>
      <c r="AJ886" s="12"/>
      <c r="AK886" s="12"/>
      <c r="AL886" s="12"/>
      <c r="AM886" s="12"/>
      <c r="AN886" s="12"/>
      <c r="AO886" s="12"/>
    </row>
    <row r="887" spans="1:41" ht="12.85" customHeight="1">
      <c r="A887" s="412"/>
      <c r="B887" s="12"/>
      <c r="C887" s="10"/>
      <c r="D887" s="10"/>
      <c r="E887" s="10"/>
      <c r="F887" s="10"/>
      <c r="G887" s="10"/>
      <c r="H887" s="413"/>
      <c r="I887" s="10"/>
      <c r="J887" s="10"/>
      <c r="K887" s="12"/>
      <c r="L887" s="10"/>
      <c r="M887" s="10"/>
      <c r="N887" s="10"/>
      <c r="O887" s="10"/>
      <c r="P887" s="413"/>
      <c r="Q887" s="10"/>
      <c r="R887" s="10"/>
      <c r="S887" s="10"/>
      <c r="T887" s="413"/>
      <c r="U887" s="10"/>
      <c r="V887" s="413"/>
      <c r="W887" s="10"/>
      <c r="X887" s="10"/>
      <c r="Y887" s="10"/>
      <c r="Z887" s="12"/>
      <c r="AA887" s="10"/>
      <c r="AB887" s="10"/>
      <c r="AC887" s="10"/>
      <c r="AD887" s="12"/>
      <c r="AE887" s="12"/>
      <c r="AF887" s="12"/>
      <c r="AG887" s="12"/>
      <c r="AH887" s="12"/>
      <c r="AI887" s="12"/>
      <c r="AJ887" s="12"/>
      <c r="AK887" s="12"/>
      <c r="AL887" s="12"/>
      <c r="AM887" s="12"/>
      <c r="AN887" s="12"/>
      <c r="AO887" s="12"/>
    </row>
    <row r="888" spans="1:41" ht="12.85" customHeight="1">
      <c r="A888" s="412"/>
      <c r="B888" s="12"/>
      <c r="C888" s="10"/>
      <c r="D888" s="10"/>
      <c r="E888" s="10"/>
      <c r="F888" s="10"/>
      <c r="G888" s="10"/>
      <c r="H888" s="413"/>
      <c r="I888" s="10"/>
      <c r="J888" s="10"/>
      <c r="K888" s="12"/>
      <c r="L888" s="10"/>
      <c r="M888" s="10"/>
      <c r="N888" s="10"/>
      <c r="O888" s="10"/>
      <c r="P888" s="413"/>
      <c r="Q888" s="10"/>
      <c r="R888" s="10"/>
      <c r="S888" s="10"/>
      <c r="T888" s="413"/>
      <c r="U888" s="10"/>
      <c r="V888" s="413"/>
      <c r="W888" s="10"/>
      <c r="X888" s="10"/>
      <c r="Y888" s="10"/>
      <c r="Z888" s="12"/>
      <c r="AA888" s="10"/>
      <c r="AB888" s="10"/>
      <c r="AC888" s="10"/>
      <c r="AD888" s="12"/>
      <c r="AE888" s="12"/>
      <c r="AF888" s="12"/>
      <c r="AG888" s="12"/>
      <c r="AH888" s="12"/>
      <c r="AI888" s="12"/>
      <c r="AJ888" s="12"/>
      <c r="AK888" s="12"/>
      <c r="AL888" s="12"/>
      <c r="AM888" s="12"/>
      <c r="AN888" s="12"/>
      <c r="AO888" s="12"/>
    </row>
    <row r="889" spans="1:41" ht="12.85" customHeight="1">
      <c r="A889" s="412"/>
      <c r="B889" s="12"/>
      <c r="C889" s="10"/>
      <c r="D889" s="10"/>
      <c r="E889" s="10"/>
      <c r="F889" s="10"/>
      <c r="G889" s="10"/>
      <c r="H889" s="413"/>
      <c r="I889" s="10"/>
      <c r="J889" s="10"/>
      <c r="K889" s="12"/>
      <c r="L889" s="10"/>
      <c r="M889" s="10"/>
      <c r="N889" s="10"/>
      <c r="O889" s="10"/>
      <c r="P889" s="413"/>
      <c r="Q889" s="10"/>
      <c r="R889" s="10"/>
      <c r="S889" s="10"/>
      <c r="T889" s="413"/>
      <c r="U889" s="10"/>
      <c r="V889" s="413"/>
      <c r="W889" s="10"/>
      <c r="X889" s="10"/>
      <c r="Y889" s="10"/>
      <c r="Z889" s="12"/>
      <c r="AA889" s="10"/>
      <c r="AB889" s="10"/>
      <c r="AC889" s="10"/>
      <c r="AD889" s="12"/>
      <c r="AE889" s="12"/>
      <c r="AF889" s="12"/>
      <c r="AG889" s="12"/>
      <c r="AH889" s="12"/>
      <c r="AI889" s="12"/>
      <c r="AJ889" s="12"/>
      <c r="AK889" s="12"/>
      <c r="AL889" s="12"/>
      <c r="AM889" s="12"/>
      <c r="AN889" s="12"/>
      <c r="AO889" s="12"/>
    </row>
    <row r="890" spans="1:41" ht="12.85" customHeight="1">
      <c r="A890" s="412"/>
      <c r="B890" s="12"/>
      <c r="C890" s="10"/>
      <c r="D890" s="10"/>
      <c r="E890" s="10"/>
      <c r="F890" s="10"/>
      <c r="G890" s="10"/>
      <c r="H890" s="413"/>
      <c r="I890" s="10"/>
      <c r="J890" s="10"/>
      <c r="K890" s="12"/>
      <c r="L890" s="10"/>
      <c r="M890" s="10"/>
      <c r="N890" s="10"/>
      <c r="O890" s="10"/>
      <c r="P890" s="413"/>
      <c r="Q890" s="10"/>
      <c r="R890" s="10"/>
      <c r="S890" s="10"/>
      <c r="T890" s="413"/>
      <c r="U890" s="10"/>
      <c r="V890" s="413"/>
      <c r="W890" s="10"/>
      <c r="X890" s="10"/>
      <c r="Y890" s="10"/>
      <c r="Z890" s="12"/>
      <c r="AA890" s="10"/>
      <c r="AB890" s="10"/>
      <c r="AC890" s="10"/>
      <c r="AD890" s="12"/>
      <c r="AE890" s="12"/>
      <c r="AF890" s="12"/>
      <c r="AG890" s="12"/>
      <c r="AH890" s="12"/>
      <c r="AI890" s="12"/>
      <c r="AJ890" s="12"/>
      <c r="AK890" s="12"/>
      <c r="AL890" s="12"/>
      <c r="AM890" s="12"/>
      <c r="AN890" s="12"/>
      <c r="AO890" s="12"/>
    </row>
    <row r="891" spans="1:41" ht="12.85" customHeight="1">
      <c r="A891" s="412"/>
      <c r="B891" s="12"/>
      <c r="C891" s="10"/>
      <c r="D891" s="10"/>
      <c r="E891" s="10"/>
      <c r="F891" s="10"/>
      <c r="G891" s="10"/>
      <c r="H891" s="413"/>
      <c r="I891" s="10"/>
      <c r="J891" s="10"/>
      <c r="K891" s="12"/>
      <c r="L891" s="10"/>
      <c r="M891" s="10"/>
      <c r="N891" s="10"/>
      <c r="O891" s="10"/>
      <c r="P891" s="413"/>
      <c r="Q891" s="10"/>
      <c r="R891" s="10"/>
      <c r="S891" s="10"/>
      <c r="T891" s="413"/>
      <c r="U891" s="10"/>
      <c r="V891" s="413"/>
      <c r="W891" s="10"/>
      <c r="X891" s="10"/>
      <c r="Y891" s="10"/>
      <c r="Z891" s="12"/>
      <c r="AA891" s="10"/>
      <c r="AB891" s="10"/>
      <c r="AC891" s="10"/>
      <c r="AD891" s="12"/>
      <c r="AE891" s="12"/>
      <c r="AF891" s="12"/>
      <c r="AG891" s="12"/>
      <c r="AH891" s="12"/>
      <c r="AI891" s="12"/>
      <c r="AJ891" s="12"/>
      <c r="AK891" s="12"/>
      <c r="AL891" s="12"/>
      <c r="AM891" s="12"/>
      <c r="AN891" s="12"/>
      <c r="AO891" s="12"/>
    </row>
    <row r="892" spans="1:41" ht="12.85" customHeight="1">
      <c r="A892" s="412"/>
      <c r="B892" s="12"/>
      <c r="C892" s="10"/>
      <c r="D892" s="10"/>
      <c r="E892" s="10"/>
      <c r="F892" s="10"/>
      <c r="G892" s="10"/>
      <c r="H892" s="413"/>
      <c r="I892" s="10"/>
      <c r="J892" s="10"/>
      <c r="K892" s="12"/>
      <c r="L892" s="10"/>
      <c r="M892" s="10"/>
      <c r="N892" s="10"/>
      <c r="O892" s="10"/>
      <c r="P892" s="413"/>
      <c r="Q892" s="10"/>
      <c r="R892" s="10"/>
      <c r="S892" s="10"/>
      <c r="T892" s="413"/>
      <c r="U892" s="10"/>
      <c r="V892" s="413"/>
      <c r="W892" s="10"/>
      <c r="X892" s="10"/>
      <c r="Y892" s="10"/>
      <c r="Z892" s="12"/>
      <c r="AA892" s="10"/>
      <c r="AB892" s="10"/>
      <c r="AC892" s="10"/>
      <c r="AD892" s="12"/>
      <c r="AE892" s="12"/>
      <c r="AF892" s="12"/>
      <c r="AG892" s="12"/>
      <c r="AH892" s="12"/>
      <c r="AI892" s="12"/>
      <c r="AJ892" s="12"/>
      <c r="AK892" s="12"/>
      <c r="AL892" s="12"/>
      <c r="AM892" s="12"/>
      <c r="AN892" s="12"/>
      <c r="AO892" s="12"/>
    </row>
    <row r="893" spans="1:41" ht="12.85" customHeight="1">
      <c r="A893" s="412"/>
      <c r="B893" s="12"/>
      <c r="C893" s="10"/>
      <c r="D893" s="10"/>
      <c r="E893" s="10"/>
      <c r="F893" s="10"/>
      <c r="G893" s="10"/>
      <c r="H893" s="413"/>
      <c r="I893" s="10"/>
      <c r="J893" s="10"/>
      <c r="K893" s="12"/>
      <c r="L893" s="10"/>
      <c r="M893" s="10"/>
      <c r="N893" s="10"/>
      <c r="O893" s="10"/>
      <c r="P893" s="413"/>
      <c r="Q893" s="10"/>
      <c r="R893" s="10"/>
      <c r="S893" s="10"/>
      <c r="T893" s="413"/>
      <c r="U893" s="10"/>
      <c r="V893" s="413"/>
      <c r="W893" s="10"/>
      <c r="X893" s="10"/>
      <c r="Y893" s="10"/>
      <c r="Z893" s="12"/>
      <c r="AA893" s="10"/>
      <c r="AB893" s="10"/>
      <c r="AC893" s="10"/>
      <c r="AD893" s="12"/>
      <c r="AE893" s="12"/>
      <c r="AF893" s="12"/>
      <c r="AG893" s="12"/>
      <c r="AH893" s="12"/>
      <c r="AI893" s="12"/>
      <c r="AJ893" s="12"/>
      <c r="AK893" s="12"/>
      <c r="AL893" s="12"/>
      <c r="AM893" s="12"/>
      <c r="AN893" s="12"/>
      <c r="AO893" s="12"/>
    </row>
    <row r="894" spans="1:41" ht="12.85" customHeight="1">
      <c r="A894" s="412"/>
      <c r="B894" s="12"/>
      <c r="C894" s="10"/>
      <c r="D894" s="10"/>
      <c r="E894" s="10"/>
      <c r="F894" s="10"/>
      <c r="G894" s="10"/>
      <c r="H894" s="413"/>
      <c r="I894" s="10"/>
      <c r="J894" s="10"/>
      <c r="K894" s="12"/>
      <c r="L894" s="10"/>
      <c r="M894" s="10"/>
      <c r="N894" s="10"/>
      <c r="O894" s="10"/>
      <c r="P894" s="413"/>
      <c r="Q894" s="10"/>
      <c r="R894" s="10"/>
      <c r="S894" s="10"/>
      <c r="T894" s="413"/>
      <c r="U894" s="10"/>
      <c r="V894" s="413"/>
      <c r="W894" s="10"/>
      <c r="X894" s="10"/>
      <c r="Y894" s="10"/>
      <c r="Z894" s="12"/>
      <c r="AA894" s="10"/>
      <c r="AB894" s="10"/>
      <c r="AC894" s="10"/>
      <c r="AD894" s="12"/>
      <c r="AE894" s="12"/>
      <c r="AF894" s="12"/>
      <c r="AG894" s="12"/>
      <c r="AH894" s="12"/>
      <c r="AI894" s="12"/>
      <c r="AJ894" s="12"/>
      <c r="AK894" s="12"/>
      <c r="AL894" s="12"/>
      <c r="AM894" s="12"/>
      <c r="AN894" s="12"/>
      <c r="AO894" s="12"/>
    </row>
    <row r="895" spans="1:41" ht="12.85" customHeight="1">
      <c r="A895" s="412"/>
      <c r="B895" s="12"/>
      <c r="C895" s="10"/>
      <c r="D895" s="10"/>
      <c r="E895" s="10"/>
      <c r="F895" s="10"/>
      <c r="G895" s="10"/>
      <c r="H895" s="413"/>
      <c r="I895" s="10"/>
      <c r="J895" s="10"/>
      <c r="K895" s="12"/>
      <c r="L895" s="10"/>
      <c r="M895" s="10"/>
      <c r="N895" s="10"/>
      <c r="O895" s="10"/>
      <c r="P895" s="413"/>
      <c r="Q895" s="10"/>
      <c r="R895" s="10"/>
      <c r="S895" s="10"/>
      <c r="T895" s="413"/>
      <c r="U895" s="10"/>
      <c r="V895" s="413"/>
      <c r="W895" s="10"/>
      <c r="X895" s="10"/>
      <c r="Y895" s="10"/>
      <c r="Z895" s="12"/>
      <c r="AA895" s="10"/>
      <c r="AB895" s="10"/>
      <c r="AC895" s="10"/>
      <c r="AD895" s="12"/>
      <c r="AE895" s="12"/>
      <c r="AF895" s="12"/>
      <c r="AG895" s="12"/>
      <c r="AH895" s="12"/>
      <c r="AI895" s="12"/>
      <c r="AJ895" s="12"/>
      <c r="AK895" s="12"/>
      <c r="AL895" s="12"/>
      <c r="AM895" s="12"/>
      <c r="AN895" s="12"/>
      <c r="AO895" s="12"/>
    </row>
    <row r="896" spans="1:41" ht="12.85" customHeight="1">
      <c r="A896" s="412"/>
      <c r="B896" s="12"/>
      <c r="C896" s="10"/>
      <c r="D896" s="10"/>
      <c r="E896" s="10"/>
      <c r="F896" s="10"/>
      <c r="G896" s="10"/>
      <c r="H896" s="413"/>
      <c r="I896" s="10"/>
      <c r="J896" s="10"/>
      <c r="K896" s="12"/>
      <c r="L896" s="10"/>
      <c r="M896" s="10"/>
      <c r="N896" s="10"/>
      <c r="O896" s="10"/>
      <c r="P896" s="413"/>
      <c r="Q896" s="10"/>
      <c r="R896" s="10"/>
      <c r="S896" s="10"/>
      <c r="T896" s="413"/>
      <c r="U896" s="10"/>
      <c r="V896" s="413"/>
      <c r="W896" s="10"/>
      <c r="X896" s="10"/>
      <c r="Y896" s="10"/>
      <c r="Z896" s="12"/>
      <c r="AA896" s="10"/>
      <c r="AB896" s="10"/>
      <c r="AC896" s="10"/>
      <c r="AD896" s="12"/>
      <c r="AE896" s="12"/>
      <c r="AF896" s="12"/>
      <c r="AG896" s="12"/>
      <c r="AH896" s="12"/>
      <c r="AI896" s="12"/>
      <c r="AJ896" s="12"/>
      <c r="AK896" s="12"/>
      <c r="AL896" s="12"/>
      <c r="AM896" s="12"/>
      <c r="AN896" s="12"/>
      <c r="AO896" s="12"/>
    </row>
    <row r="897" spans="1:41" ht="12.85" customHeight="1">
      <c r="A897" s="412"/>
      <c r="B897" s="12"/>
      <c r="C897" s="10"/>
      <c r="D897" s="10"/>
      <c r="E897" s="10"/>
      <c r="F897" s="10"/>
      <c r="G897" s="10"/>
      <c r="H897" s="413"/>
      <c r="I897" s="10"/>
      <c r="J897" s="10"/>
      <c r="K897" s="12"/>
      <c r="L897" s="10"/>
      <c r="M897" s="10"/>
      <c r="N897" s="10"/>
      <c r="O897" s="10"/>
      <c r="P897" s="413"/>
      <c r="Q897" s="10"/>
      <c r="R897" s="10"/>
      <c r="S897" s="10"/>
      <c r="T897" s="413"/>
      <c r="U897" s="10"/>
      <c r="V897" s="413"/>
      <c r="W897" s="10"/>
      <c r="X897" s="10"/>
      <c r="Y897" s="10"/>
      <c r="Z897" s="12"/>
      <c r="AA897" s="10"/>
      <c r="AB897" s="10"/>
      <c r="AC897" s="10"/>
      <c r="AD897" s="12"/>
      <c r="AE897" s="12"/>
      <c r="AF897" s="12"/>
      <c r="AG897" s="12"/>
      <c r="AH897" s="12"/>
      <c r="AI897" s="12"/>
      <c r="AJ897" s="12"/>
      <c r="AK897" s="12"/>
      <c r="AL897" s="12"/>
      <c r="AM897" s="12"/>
      <c r="AN897" s="12"/>
      <c r="AO897" s="12"/>
    </row>
    <row r="898" spans="1:41" ht="12.85" customHeight="1">
      <c r="A898" s="412"/>
      <c r="B898" s="12"/>
      <c r="C898" s="10"/>
      <c r="D898" s="10"/>
      <c r="E898" s="10"/>
      <c r="F898" s="10"/>
      <c r="G898" s="10"/>
      <c r="H898" s="413"/>
      <c r="I898" s="10"/>
      <c r="J898" s="10"/>
      <c r="K898" s="12"/>
      <c r="L898" s="10"/>
      <c r="M898" s="10"/>
      <c r="N898" s="10"/>
      <c r="O898" s="10"/>
      <c r="P898" s="413"/>
      <c r="Q898" s="10"/>
      <c r="R898" s="10"/>
      <c r="S898" s="10"/>
      <c r="T898" s="413"/>
      <c r="U898" s="10"/>
      <c r="V898" s="413"/>
      <c r="W898" s="10"/>
      <c r="X898" s="10"/>
      <c r="Y898" s="10"/>
      <c r="Z898" s="12"/>
      <c r="AA898" s="10"/>
      <c r="AB898" s="10"/>
      <c r="AC898" s="10"/>
      <c r="AD898" s="12"/>
      <c r="AE898" s="12"/>
      <c r="AF898" s="12"/>
      <c r="AG898" s="12"/>
      <c r="AH898" s="12"/>
      <c r="AI898" s="12"/>
      <c r="AJ898" s="12"/>
      <c r="AK898" s="12"/>
      <c r="AL898" s="12"/>
      <c r="AM898" s="12"/>
      <c r="AN898" s="12"/>
      <c r="AO898" s="12"/>
    </row>
    <row r="899" spans="1:41" ht="12.85" customHeight="1">
      <c r="A899" s="412"/>
      <c r="B899" s="12"/>
      <c r="C899" s="10"/>
      <c r="D899" s="10"/>
      <c r="E899" s="10"/>
      <c r="F899" s="10"/>
      <c r="G899" s="10"/>
      <c r="H899" s="413"/>
      <c r="I899" s="10"/>
      <c r="J899" s="10"/>
      <c r="K899" s="12"/>
      <c r="L899" s="10"/>
      <c r="M899" s="10"/>
      <c r="N899" s="10"/>
      <c r="O899" s="10"/>
      <c r="P899" s="413"/>
      <c r="Q899" s="10"/>
      <c r="R899" s="10"/>
      <c r="S899" s="10"/>
      <c r="T899" s="413"/>
      <c r="U899" s="10"/>
      <c r="V899" s="413"/>
      <c r="W899" s="10"/>
      <c r="X899" s="10"/>
      <c r="Y899" s="10"/>
      <c r="Z899" s="12"/>
      <c r="AA899" s="10"/>
      <c r="AB899" s="10"/>
      <c r="AC899" s="10"/>
      <c r="AD899" s="12"/>
      <c r="AE899" s="12"/>
      <c r="AF899" s="12"/>
      <c r="AG899" s="12"/>
      <c r="AH899" s="12"/>
      <c r="AI899" s="12"/>
      <c r="AJ899" s="12"/>
      <c r="AK899" s="12"/>
      <c r="AL899" s="12"/>
      <c r="AM899" s="12"/>
      <c r="AN899" s="12"/>
      <c r="AO899" s="12"/>
    </row>
    <row r="900" spans="1:41" ht="12.85" customHeight="1">
      <c r="A900" s="412"/>
      <c r="B900" s="12"/>
      <c r="C900" s="10"/>
      <c r="D900" s="10"/>
      <c r="E900" s="10"/>
      <c r="F900" s="10"/>
      <c r="G900" s="10"/>
      <c r="H900" s="413"/>
      <c r="I900" s="10"/>
      <c r="J900" s="10"/>
      <c r="K900" s="12"/>
      <c r="L900" s="10"/>
      <c r="M900" s="10"/>
      <c r="N900" s="10"/>
      <c r="O900" s="10"/>
      <c r="P900" s="413"/>
      <c r="Q900" s="10"/>
      <c r="R900" s="10"/>
      <c r="S900" s="10"/>
      <c r="T900" s="413"/>
      <c r="U900" s="10"/>
      <c r="V900" s="413"/>
      <c r="W900" s="10"/>
      <c r="X900" s="10"/>
      <c r="Y900" s="10"/>
      <c r="Z900" s="12"/>
      <c r="AA900" s="10"/>
      <c r="AB900" s="10"/>
      <c r="AC900" s="10"/>
      <c r="AD900" s="12"/>
      <c r="AE900" s="12"/>
      <c r="AF900" s="12"/>
      <c r="AG900" s="12"/>
      <c r="AH900" s="12"/>
      <c r="AI900" s="12"/>
      <c r="AJ900" s="12"/>
      <c r="AK900" s="12"/>
      <c r="AL900" s="12"/>
      <c r="AM900" s="12"/>
      <c r="AN900" s="12"/>
      <c r="AO900" s="12"/>
    </row>
    <row r="901" spans="1:41" ht="12.85" customHeight="1">
      <c r="A901" s="412"/>
      <c r="B901" s="12"/>
      <c r="C901" s="10"/>
      <c r="D901" s="10"/>
      <c r="E901" s="10"/>
      <c r="F901" s="10"/>
      <c r="G901" s="10"/>
      <c r="H901" s="413"/>
      <c r="I901" s="10"/>
      <c r="J901" s="10"/>
      <c r="K901" s="12"/>
      <c r="L901" s="10"/>
      <c r="M901" s="10"/>
      <c r="N901" s="10"/>
      <c r="O901" s="10"/>
      <c r="P901" s="413"/>
      <c r="Q901" s="10"/>
      <c r="R901" s="10"/>
      <c r="S901" s="10"/>
      <c r="T901" s="413"/>
      <c r="U901" s="10"/>
      <c r="V901" s="413"/>
      <c r="W901" s="10"/>
      <c r="X901" s="10"/>
      <c r="Y901" s="10"/>
      <c r="Z901" s="12"/>
      <c r="AA901" s="10"/>
      <c r="AB901" s="10"/>
      <c r="AC901" s="10"/>
      <c r="AD901" s="12"/>
      <c r="AE901" s="12"/>
      <c r="AF901" s="12"/>
      <c r="AG901" s="12"/>
      <c r="AH901" s="12"/>
      <c r="AI901" s="12"/>
      <c r="AJ901" s="12"/>
      <c r="AK901" s="12"/>
      <c r="AL901" s="12"/>
      <c r="AM901" s="12"/>
      <c r="AN901" s="12"/>
      <c r="AO901" s="12"/>
    </row>
    <row r="902" spans="1:41" ht="12.85" customHeight="1">
      <c r="A902" s="412"/>
      <c r="B902" s="12"/>
      <c r="C902" s="10"/>
      <c r="D902" s="10"/>
      <c r="E902" s="10"/>
      <c r="F902" s="10"/>
      <c r="G902" s="10"/>
      <c r="H902" s="413"/>
      <c r="I902" s="10"/>
      <c r="J902" s="10"/>
      <c r="K902" s="12"/>
      <c r="L902" s="10"/>
      <c r="M902" s="10"/>
      <c r="N902" s="10"/>
      <c r="O902" s="10"/>
      <c r="P902" s="413"/>
      <c r="Q902" s="10"/>
      <c r="R902" s="10"/>
      <c r="S902" s="10"/>
      <c r="T902" s="413"/>
      <c r="U902" s="10"/>
      <c r="V902" s="413"/>
      <c r="W902" s="10"/>
      <c r="X902" s="10"/>
      <c r="Y902" s="10"/>
      <c r="Z902" s="12"/>
      <c r="AA902" s="10"/>
      <c r="AB902" s="10"/>
      <c r="AC902" s="10"/>
      <c r="AD902" s="12"/>
      <c r="AE902" s="12"/>
      <c r="AF902" s="12"/>
      <c r="AG902" s="12"/>
      <c r="AH902" s="12"/>
      <c r="AI902" s="12"/>
      <c r="AJ902" s="12"/>
      <c r="AK902" s="12"/>
      <c r="AL902" s="12"/>
      <c r="AM902" s="12"/>
      <c r="AN902" s="12"/>
      <c r="AO902" s="12"/>
    </row>
    <row r="903" spans="1:41" ht="12.85" customHeight="1">
      <c r="A903" s="412"/>
      <c r="B903" s="12"/>
      <c r="C903" s="10"/>
      <c r="D903" s="10"/>
      <c r="E903" s="10"/>
      <c r="F903" s="10"/>
      <c r="G903" s="10"/>
      <c r="H903" s="413"/>
      <c r="I903" s="10"/>
      <c r="J903" s="10"/>
      <c r="K903" s="12"/>
      <c r="L903" s="10"/>
      <c r="M903" s="10"/>
      <c r="N903" s="10"/>
      <c r="O903" s="10"/>
      <c r="P903" s="413"/>
      <c r="Q903" s="10"/>
      <c r="R903" s="10"/>
      <c r="S903" s="10"/>
      <c r="T903" s="413"/>
      <c r="U903" s="10"/>
      <c r="V903" s="413"/>
      <c r="W903" s="10"/>
      <c r="X903" s="10"/>
      <c r="Y903" s="10"/>
      <c r="Z903" s="12"/>
      <c r="AA903" s="10"/>
      <c r="AB903" s="10"/>
      <c r="AC903" s="10"/>
      <c r="AD903" s="12"/>
      <c r="AE903" s="12"/>
      <c r="AF903" s="12"/>
      <c r="AG903" s="12"/>
      <c r="AH903" s="12"/>
      <c r="AI903" s="12"/>
      <c r="AJ903" s="12"/>
      <c r="AK903" s="12"/>
      <c r="AL903" s="12"/>
      <c r="AM903" s="12"/>
      <c r="AN903" s="12"/>
      <c r="AO903" s="12"/>
    </row>
    <row r="904" spans="1:41" ht="12.85" customHeight="1">
      <c r="A904" s="412"/>
      <c r="B904" s="12"/>
      <c r="C904" s="10"/>
      <c r="D904" s="10"/>
      <c r="E904" s="10"/>
      <c r="F904" s="10"/>
      <c r="G904" s="10"/>
      <c r="H904" s="413"/>
      <c r="I904" s="10"/>
      <c r="J904" s="10"/>
      <c r="K904" s="12"/>
      <c r="L904" s="10"/>
      <c r="M904" s="10"/>
      <c r="N904" s="10"/>
      <c r="O904" s="10"/>
      <c r="P904" s="413"/>
      <c r="Q904" s="10"/>
      <c r="R904" s="10"/>
      <c r="S904" s="10"/>
      <c r="T904" s="413"/>
      <c r="U904" s="10"/>
      <c r="V904" s="413"/>
      <c r="W904" s="10"/>
      <c r="X904" s="10"/>
      <c r="Y904" s="10"/>
      <c r="Z904" s="12"/>
      <c r="AA904" s="10"/>
      <c r="AB904" s="10"/>
      <c r="AC904" s="10"/>
      <c r="AD904" s="12"/>
      <c r="AE904" s="12"/>
      <c r="AF904" s="12"/>
      <c r="AG904" s="12"/>
      <c r="AH904" s="12"/>
      <c r="AI904" s="12"/>
      <c r="AJ904" s="12"/>
      <c r="AK904" s="12"/>
      <c r="AL904" s="12"/>
      <c r="AM904" s="12"/>
      <c r="AN904" s="12"/>
      <c r="AO904" s="12"/>
    </row>
    <row r="905" spans="1:41" ht="12.85" customHeight="1">
      <c r="A905" s="412"/>
      <c r="B905" s="12"/>
      <c r="C905" s="10"/>
      <c r="D905" s="10"/>
      <c r="E905" s="10"/>
      <c r="F905" s="10"/>
      <c r="G905" s="10"/>
      <c r="H905" s="413"/>
      <c r="I905" s="10"/>
      <c r="J905" s="10"/>
      <c r="K905" s="12"/>
      <c r="L905" s="10"/>
      <c r="M905" s="10"/>
      <c r="N905" s="10"/>
      <c r="O905" s="10"/>
      <c r="P905" s="413"/>
      <c r="Q905" s="10"/>
      <c r="R905" s="10"/>
      <c r="S905" s="10"/>
      <c r="T905" s="413"/>
      <c r="U905" s="10"/>
      <c r="V905" s="413"/>
      <c r="W905" s="10"/>
      <c r="X905" s="10"/>
      <c r="Y905" s="10"/>
      <c r="Z905" s="12"/>
      <c r="AA905" s="10"/>
      <c r="AB905" s="10"/>
      <c r="AC905" s="10"/>
      <c r="AD905" s="12"/>
      <c r="AE905" s="12"/>
      <c r="AF905" s="12"/>
      <c r="AG905" s="12"/>
      <c r="AH905" s="12"/>
      <c r="AI905" s="12"/>
      <c r="AJ905" s="12"/>
      <c r="AK905" s="12"/>
      <c r="AL905" s="12"/>
      <c r="AM905" s="12"/>
      <c r="AN905" s="12"/>
      <c r="AO905" s="12"/>
    </row>
    <row r="906" spans="1:41" ht="12.85" customHeight="1">
      <c r="A906" s="412"/>
      <c r="B906" s="12"/>
      <c r="C906" s="10"/>
      <c r="D906" s="10"/>
      <c r="E906" s="10"/>
      <c r="F906" s="10"/>
      <c r="G906" s="10"/>
      <c r="H906" s="413"/>
      <c r="I906" s="10"/>
      <c r="J906" s="10"/>
      <c r="K906" s="12"/>
      <c r="L906" s="10"/>
      <c r="M906" s="10"/>
      <c r="N906" s="10"/>
      <c r="O906" s="10"/>
      <c r="P906" s="413"/>
      <c r="Q906" s="10"/>
      <c r="R906" s="10"/>
      <c r="S906" s="10"/>
      <c r="T906" s="413"/>
      <c r="U906" s="10"/>
      <c r="V906" s="413"/>
      <c r="W906" s="10"/>
      <c r="X906" s="10"/>
      <c r="Y906" s="10"/>
      <c r="Z906" s="12"/>
      <c r="AA906" s="10"/>
      <c r="AB906" s="10"/>
      <c r="AC906" s="10"/>
      <c r="AD906" s="12"/>
      <c r="AE906" s="12"/>
      <c r="AF906" s="12"/>
      <c r="AG906" s="12"/>
      <c r="AH906" s="12"/>
      <c r="AI906" s="12"/>
      <c r="AJ906" s="12"/>
      <c r="AK906" s="12"/>
      <c r="AL906" s="12"/>
      <c r="AM906" s="12"/>
      <c r="AN906" s="12"/>
      <c r="AO906" s="12"/>
    </row>
    <row r="907" spans="1:41" ht="12.85" customHeight="1">
      <c r="A907" s="412"/>
      <c r="B907" s="12"/>
      <c r="C907" s="10"/>
      <c r="D907" s="10"/>
      <c r="E907" s="10"/>
      <c r="F907" s="10"/>
      <c r="G907" s="10"/>
      <c r="H907" s="413"/>
      <c r="I907" s="10"/>
      <c r="J907" s="10"/>
      <c r="K907" s="12"/>
      <c r="L907" s="10"/>
      <c r="M907" s="10"/>
      <c r="N907" s="10"/>
      <c r="O907" s="10"/>
      <c r="P907" s="413"/>
      <c r="Q907" s="10"/>
      <c r="R907" s="10"/>
      <c r="S907" s="10"/>
      <c r="T907" s="413"/>
      <c r="U907" s="10"/>
      <c r="V907" s="413"/>
      <c r="W907" s="10"/>
      <c r="X907" s="10"/>
      <c r="Y907" s="10"/>
      <c r="Z907" s="12"/>
      <c r="AA907" s="10"/>
      <c r="AB907" s="10"/>
      <c r="AC907" s="10"/>
      <c r="AD907" s="12"/>
      <c r="AE907" s="12"/>
      <c r="AF907" s="12"/>
      <c r="AG907" s="12"/>
      <c r="AH907" s="12"/>
      <c r="AI907" s="12"/>
      <c r="AJ907" s="12"/>
      <c r="AK907" s="12"/>
      <c r="AL907" s="12"/>
      <c r="AM907" s="12"/>
      <c r="AN907" s="12"/>
      <c r="AO907" s="12"/>
    </row>
    <row r="908" spans="1:41" ht="12.85" customHeight="1">
      <c r="A908" s="412"/>
      <c r="B908" s="12"/>
      <c r="C908" s="10"/>
      <c r="D908" s="10"/>
      <c r="E908" s="10"/>
      <c r="F908" s="10"/>
      <c r="G908" s="10"/>
      <c r="H908" s="413"/>
      <c r="I908" s="10"/>
      <c r="J908" s="10"/>
      <c r="K908" s="12"/>
      <c r="L908" s="10"/>
      <c r="M908" s="10"/>
      <c r="N908" s="10"/>
      <c r="O908" s="10"/>
      <c r="P908" s="413"/>
      <c r="Q908" s="10"/>
      <c r="R908" s="10"/>
      <c r="S908" s="10"/>
      <c r="T908" s="413"/>
      <c r="U908" s="10"/>
      <c r="V908" s="413"/>
      <c r="W908" s="10"/>
      <c r="X908" s="10"/>
      <c r="Y908" s="10"/>
      <c r="Z908" s="12"/>
      <c r="AA908" s="10"/>
      <c r="AB908" s="10"/>
      <c r="AC908" s="10"/>
      <c r="AD908" s="12"/>
      <c r="AE908" s="12"/>
      <c r="AF908" s="12"/>
      <c r="AG908" s="12"/>
      <c r="AH908" s="12"/>
      <c r="AI908" s="12"/>
      <c r="AJ908" s="12"/>
      <c r="AK908" s="12"/>
      <c r="AL908" s="12"/>
      <c r="AM908" s="12"/>
      <c r="AN908" s="12"/>
      <c r="AO908" s="12"/>
    </row>
    <row r="909" spans="1:41" ht="12.85" customHeight="1">
      <c r="A909" s="412"/>
      <c r="B909" s="12"/>
      <c r="C909" s="10"/>
      <c r="D909" s="10"/>
      <c r="E909" s="10"/>
      <c r="F909" s="10"/>
      <c r="G909" s="10"/>
      <c r="H909" s="413"/>
      <c r="I909" s="10"/>
      <c r="J909" s="10"/>
      <c r="K909" s="12"/>
      <c r="L909" s="10"/>
      <c r="M909" s="10"/>
      <c r="N909" s="10"/>
      <c r="O909" s="10"/>
      <c r="P909" s="413"/>
      <c r="Q909" s="10"/>
      <c r="R909" s="10"/>
      <c r="S909" s="10"/>
      <c r="T909" s="413"/>
      <c r="U909" s="10"/>
      <c r="V909" s="413"/>
      <c r="W909" s="10"/>
      <c r="X909" s="10"/>
      <c r="Y909" s="10"/>
      <c r="Z909" s="12"/>
      <c r="AA909" s="10"/>
      <c r="AB909" s="10"/>
      <c r="AC909" s="10"/>
      <c r="AD909" s="12"/>
      <c r="AE909" s="12"/>
      <c r="AF909" s="12"/>
      <c r="AG909" s="12"/>
      <c r="AH909" s="12"/>
      <c r="AI909" s="12"/>
      <c r="AJ909" s="12"/>
      <c r="AK909" s="12"/>
      <c r="AL909" s="12"/>
      <c r="AM909" s="12"/>
      <c r="AN909" s="12"/>
      <c r="AO909" s="12"/>
    </row>
    <row r="910" spans="1:41" ht="12.85" customHeight="1">
      <c r="A910" s="412"/>
      <c r="B910" s="12"/>
      <c r="C910" s="10"/>
      <c r="D910" s="10"/>
      <c r="E910" s="10"/>
      <c r="F910" s="10"/>
      <c r="G910" s="10"/>
      <c r="H910" s="413"/>
      <c r="I910" s="10"/>
      <c r="J910" s="10"/>
      <c r="K910" s="12"/>
      <c r="L910" s="10"/>
      <c r="M910" s="10"/>
      <c r="N910" s="10"/>
      <c r="O910" s="10"/>
      <c r="P910" s="413"/>
      <c r="Q910" s="10"/>
      <c r="R910" s="10"/>
      <c r="S910" s="10"/>
      <c r="T910" s="413"/>
      <c r="U910" s="10"/>
      <c r="V910" s="413"/>
      <c r="W910" s="10"/>
      <c r="X910" s="10"/>
      <c r="Y910" s="10"/>
      <c r="Z910" s="12"/>
      <c r="AA910" s="10"/>
      <c r="AB910" s="10"/>
      <c r="AC910" s="10"/>
      <c r="AD910" s="12"/>
      <c r="AE910" s="12"/>
      <c r="AF910" s="12"/>
      <c r="AG910" s="12"/>
      <c r="AH910" s="12"/>
      <c r="AI910" s="12"/>
      <c r="AJ910" s="12"/>
      <c r="AK910" s="12"/>
      <c r="AL910" s="12"/>
      <c r="AM910" s="12"/>
      <c r="AN910" s="12"/>
      <c r="AO910" s="12"/>
    </row>
    <row r="911" spans="1:41" ht="12.85" customHeight="1">
      <c r="A911" s="412"/>
      <c r="B911" s="12"/>
      <c r="C911" s="10"/>
      <c r="D911" s="10"/>
      <c r="E911" s="10"/>
      <c r="F911" s="10"/>
      <c r="G911" s="10"/>
      <c r="H911" s="413"/>
      <c r="I911" s="10"/>
      <c r="J911" s="10"/>
      <c r="K911" s="12"/>
      <c r="L911" s="10"/>
      <c r="M911" s="10"/>
      <c r="N911" s="10"/>
      <c r="O911" s="10"/>
      <c r="P911" s="413"/>
      <c r="Q911" s="10"/>
      <c r="R911" s="10"/>
      <c r="S911" s="10"/>
      <c r="T911" s="413"/>
      <c r="U911" s="10"/>
      <c r="V911" s="413"/>
      <c r="W911" s="10"/>
      <c r="X911" s="10"/>
      <c r="Y911" s="10"/>
      <c r="Z911" s="12"/>
      <c r="AA911" s="10"/>
      <c r="AB911" s="10"/>
      <c r="AC911" s="10"/>
      <c r="AD911" s="12"/>
      <c r="AE911" s="12"/>
      <c r="AF911" s="12"/>
      <c r="AG911" s="12"/>
      <c r="AH911" s="12"/>
      <c r="AI911" s="12"/>
      <c r="AJ911" s="12"/>
      <c r="AK911" s="12"/>
      <c r="AL911" s="12"/>
      <c r="AM911" s="12"/>
      <c r="AN911" s="12"/>
      <c r="AO911" s="12"/>
    </row>
    <row r="912" spans="1:41" ht="12.85" customHeight="1">
      <c r="A912" s="412"/>
      <c r="B912" s="12"/>
      <c r="C912" s="10"/>
      <c r="D912" s="10"/>
      <c r="E912" s="10"/>
      <c r="F912" s="10"/>
      <c r="G912" s="10"/>
      <c r="H912" s="413"/>
      <c r="I912" s="10"/>
      <c r="J912" s="10"/>
      <c r="K912" s="12"/>
      <c r="L912" s="10"/>
      <c r="M912" s="10"/>
      <c r="N912" s="10"/>
      <c r="O912" s="10"/>
      <c r="P912" s="413"/>
      <c r="Q912" s="10"/>
      <c r="R912" s="10"/>
      <c r="S912" s="10"/>
      <c r="T912" s="413"/>
      <c r="U912" s="10"/>
      <c r="V912" s="413"/>
      <c r="W912" s="10"/>
      <c r="X912" s="10"/>
      <c r="Y912" s="10"/>
      <c r="Z912" s="12"/>
      <c r="AA912" s="10"/>
      <c r="AB912" s="10"/>
      <c r="AC912" s="10"/>
      <c r="AD912" s="12"/>
      <c r="AE912" s="12"/>
      <c r="AF912" s="12"/>
      <c r="AG912" s="12"/>
      <c r="AH912" s="12"/>
      <c r="AI912" s="12"/>
      <c r="AJ912" s="12"/>
      <c r="AK912" s="12"/>
      <c r="AL912" s="12"/>
      <c r="AM912" s="12"/>
      <c r="AN912" s="12"/>
      <c r="AO912" s="12"/>
    </row>
    <row r="913" spans="1:41" ht="12.85" customHeight="1">
      <c r="A913" s="412"/>
      <c r="B913" s="12"/>
      <c r="C913" s="10"/>
      <c r="D913" s="10"/>
      <c r="E913" s="10"/>
      <c r="F913" s="10"/>
      <c r="G913" s="10"/>
      <c r="H913" s="413"/>
      <c r="I913" s="10"/>
      <c r="J913" s="10"/>
      <c r="K913" s="12"/>
      <c r="L913" s="10"/>
      <c r="M913" s="10"/>
      <c r="N913" s="10"/>
      <c r="O913" s="10"/>
      <c r="P913" s="413"/>
      <c r="Q913" s="10"/>
      <c r="R913" s="10"/>
      <c r="S913" s="10"/>
      <c r="T913" s="413"/>
      <c r="U913" s="10"/>
      <c r="V913" s="413"/>
      <c r="W913" s="10"/>
      <c r="X913" s="10"/>
      <c r="Y913" s="10"/>
      <c r="Z913" s="12"/>
      <c r="AA913" s="10"/>
      <c r="AB913" s="10"/>
      <c r="AC913" s="10"/>
      <c r="AD913" s="12"/>
      <c r="AE913" s="12"/>
      <c r="AF913" s="12"/>
      <c r="AG913" s="12"/>
      <c r="AH913" s="12"/>
      <c r="AI913" s="12"/>
      <c r="AJ913" s="12"/>
      <c r="AK913" s="12"/>
      <c r="AL913" s="12"/>
      <c r="AM913" s="12"/>
      <c r="AN913" s="12"/>
      <c r="AO913" s="12"/>
    </row>
    <row r="914" spans="1:41" ht="12.85" customHeight="1">
      <c r="A914" s="412"/>
      <c r="B914" s="12"/>
      <c r="C914" s="10"/>
      <c r="D914" s="10"/>
      <c r="E914" s="10"/>
      <c r="F914" s="10"/>
      <c r="G914" s="10"/>
      <c r="H914" s="413"/>
      <c r="I914" s="10"/>
      <c r="J914" s="10"/>
      <c r="K914" s="12"/>
      <c r="L914" s="10"/>
      <c r="M914" s="10"/>
      <c r="N914" s="10"/>
      <c r="O914" s="10"/>
      <c r="P914" s="413"/>
      <c r="Q914" s="10"/>
      <c r="R914" s="10"/>
      <c r="S914" s="10"/>
      <c r="T914" s="413"/>
      <c r="U914" s="10"/>
      <c r="V914" s="413"/>
      <c r="W914" s="10"/>
      <c r="X914" s="10"/>
      <c r="Y914" s="10"/>
      <c r="Z914" s="12"/>
      <c r="AA914" s="10"/>
      <c r="AB914" s="10"/>
      <c r="AC914" s="10"/>
      <c r="AD914" s="12"/>
      <c r="AE914" s="12"/>
      <c r="AF914" s="12"/>
      <c r="AG914" s="12"/>
      <c r="AH914" s="12"/>
      <c r="AI914" s="12"/>
      <c r="AJ914" s="12"/>
      <c r="AK914" s="12"/>
      <c r="AL914" s="12"/>
      <c r="AM914" s="12"/>
      <c r="AN914" s="12"/>
      <c r="AO914" s="12"/>
    </row>
    <row r="915" spans="1:41" ht="12.85" customHeight="1">
      <c r="A915" s="412"/>
      <c r="B915" s="12"/>
      <c r="C915" s="10"/>
      <c r="D915" s="10"/>
      <c r="E915" s="10"/>
      <c r="F915" s="10"/>
      <c r="G915" s="10"/>
      <c r="H915" s="413"/>
      <c r="I915" s="10"/>
      <c r="J915" s="10"/>
      <c r="K915" s="12"/>
      <c r="L915" s="10"/>
      <c r="M915" s="10"/>
      <c r="N915" s="10"/>
      <c r="O915" s="10"/>
      <c r="P915" s="413"/>
      <c r="Q915" s="10"/>
      <c r="R915" s="10"/>
      <c r="S915" s="10"/>
      <c r="T915" s="413"/>
      <c r="U915" s="10"/>
      <c r="V915" s="413"/>
      <c r="W915" s="10"/>
      <c r="X915" s="10"/>
      <c r="Y915" s="10"/>
      <c r="Z915" s="12"/>
      <c r="AA915" s="10"/>
      <c r="AB915" s="10"/>
      <c r="AC915" s="10"/>
      <c r="AD915" s="12"/>
      <c r="AE915" s="12"/>
      <c r="AF915" s="12"/>
      <c r="AG915" s="12"/>
      <c r="AH915" s="12"/>
      <c r="AI915" s="12"/>
      <c r="AJ915" s="12"/>
      <c r="AK915" s="12"/>
      <c r="AL915" s="12"/>
      <c r="AM915" s="12"/>
      <c r="AN915" s="12"/>
      <c r="AO915" s="12"/>
    </row>
    <row r="916" spans="1:41" ht="12.85" customHeight="1">
      <c r="A916" s="412"/>
      <c r="B916" s="12"/>
      <c r="C916" s="10"/>
      <c r="D916" s="10"/>
      <c r="E916" s="10"/>
      <c r="F916" s="10"/>
      <c r="G916" s="10"/>
      <c r="H916" s="413"/>
      <c r="I916" s="10"/>
      <c r="J916" s="10"/>
      <c r="K916" s="12"/>
      <c r="L916" s="10"/>
      <c r="M916" s="10"/>
      <c r="N916" s="10"/>
      <c r="O916" s="10"/>
      <c r="P916" s="413"/>
      <c r="Q916" s="10"/>
      <c r="R916" s="10"/>
      <c r="S916" s="10"/>
      <c r="T916" s="413"/>
      <c r="U916" s="10"/>
      <c r="V916" s="413"/>
      <c r="W916" s="10"/>
      <c r="X916" s="10"/>
      <c r="Y916" s="10"/>
      <c r="Z916" s="12"/>
      <c r="AA916" s="10"/>
      <c r="AB916" s="10"/>
      <c r="AC916" s="10"/>
      <c r="AD916" s="12"/>
      <c r="AE916" s="12"/>
      <c r="AF916" s="12"/>
      <c r="AG916" s="12"/>
      <c r="AH916" s="12"/>
      <c r="AI916" s="12"/>
      <c r="AJ916" s="12"/>
      <c r="AK916" s="12"/>
      <c r="AL916" s="12"/>
      <c r="AM916" s="12"/>
      <c r="AN916" s="12"/>
      <c r="AO916" s="12"/>
    </row>
    <row r="917" spans="1:41" ht="12.85" customHeight="1">
      <c r="A917" s="412"/>
      <c r="B917" s="12"/>
      <c r="C917" s="10"/>
      <c r="D917" s="10"/>
      <c r="E917" s="10"/>
      <c r="F917" s="10"/>
      <c r="G917" s="10"/>
      <c r="H917" s="413"/>
      <c r="I917" s="10"/>
      <c r="J917" s="10"/>
      <c r="K917" s="12"/>
      <c r="L917" s="10"/>
      <c r="M917" s="10"/>
      <c r="N917" s="10"/>
      <c r="O917" s="10"/>
      <c r="P917" s="413"/>
      <c r="Q917" s="10"/>
      <c r="R917" s="10"/>
      <c r="S917" s="10"/>
      <c r="T917" s="413"/>
      <c r="U917" s="10"/>
      <c r="V917" s="413"/>
      <c r="W917" s="10"/>
      <c r="X917" s="10"/>
      <c r="Y917" s="10"/>
      <c r="Z917" s="12"/>
      <c r="AA917" s="10"/>
      <c r="AB917" s="10"/>
      <c r="AC917" s="10"/>
      <c r="AD917" s="12"/>
      <c r="AE917" s="12"/>
      <c r="AF917" s="12"/>
      <c r="AG917" s="12"/>
      <c r="AH917" s="12"/>
      <c r="AI917" s="12"/>
      <c r="AJ917" s="12"/>
      <c r="AK917" s="12"/>
      <c r="AL917" s="12"/>
      <c r="AM917" s="12"/>
      <c r="AN917" s="12"/>
      <c r="AO917" s="12"/>
    </row>
    <row r="918" spans="1:41" ht="12.85" customHeight="1">
      <c r="A918" s="412"/>
      <c r="B918" s="12"/>
      <c r="C918" s="10"/>
      <c r="D918" s="10"/>
      <c r="E918" s="10"/>
      <c r="F918" s="10"/>
      <c r="G918" s="10"/>
      <c r="H918" s="413"/>
      <c r="I918" s="10"/>
      <c r="J918" s="10"/>
      <c r="K918" s="12"/>
      <c r="L918" s="10"/>
      <c r="M918" s="10"/>
      <c r="N918" s="10"/>
      <c r="O918" s="10"/>
      <c r="P918" s="413"/>
      <c r="Q918" s="10"/>
      <c r="R918" s="10"/>
      <c r="S918" s="10"/>
      <c r="T918" s="413"/>
      <c r="U918" s="10"/>
      <c r="V918" s="413"/>
      <c r="W918" s="10"/>
      <c r="X918" s="10"/>
      <c r="Y918" s="10"/>
      <c r="Z918" s="12"/>
      <c r="AA918" s="10"/>
      <c r="AB918" s="10"/>
      <c r="AC918" s="10"/>
      <c r="AD918" s="12"/>
      <c r="AE918" s="12"/>
      <c r="AF918" s="12"/>
      <c r="AG918" s="12"/>
      <c r="AH918" s="12"/>
      <c r="AI918" s="12"/>
      <c r="AJ918" s="12"/>
      <c r="AK918" s="12"/>
      <c r="AL918" s="12"/>
      <c r="AM918" s="12"/>
      <c r="AN918" s="12"/>
      <c r="AO918" s="12"/>
    </row>
    <row r="919" spans="1:41" ht="12.85" customHeight="1">
      <c r="A919" s="412"/>
      <c r="B919" s="12"/>
      <c r="C919" s="10"/>
      <c r="D919" s="10"/>
      <c r="E919" s="10"/>
      <c r="F919" s="10"/>
      <c r="G919" s="10"/>
      <c r="H919" s="413"/>
      <c r="I919" s="10"/>
      <c r="J919" s="10"/>
      <c r="K919" s="12"/>
      <c r="L919" s="10"/>
      <c r="M919" s="10"/>
      <c r="N919" s="10"/>
      <c r="O919" s="10"/>
      <c r="P919" s="413"/>
      <c r="Q919" s="10"/>
      <c r="R919" s="10"/>
      <c r="S919" s="10"/>
      <c r="T919" s="413"/>
      <c r="U919" s="10"/>
      <c r="V919" s="413"/>
      <c r="W919" s="10"/>
      <c r="X919" s="10"/>
      <c r="Y919" s="10"/>
      <c r="Z919" s="12"/>
      <c r="AA919" s="10"/>
      <c r="AB919" s="10"/>
      <c r="AC919" s="10"/>
      <c r="AD919" s="12"/>
      <c r="AE919" s="12"/>
      <c r="AF919" s="12"/>
      <c r="AG919" s="12"/>
      <c r="AH919" s="12"/>
      <c r="AI919" s="12"/>
      <c r="AJ919" s="12"/>
      <c r="AK919" s="12"/>
      <c r="AL919" s="12"/>
      <c r="AM919" s="12"/>
      <c r="AN919" s="12"/>
      <c r="AO919" s="12"/>
    </row>
    <row r="920" spans="1:41" ht="12.85" customHeight="1">
      <c r="A920" s="412"/>
      <c r="B920" s="12"/>
      <c r="C920" s="10"/>
      <c r="D920" s="10"/>
      <c r="E920" s="10"/>
      <c r="F920" s="10"/>
      <c r="G920" s="10"/>
      <c r="H920" s="413"/>
      <c r="I920" s="10"/>
      <c r="J920" s="10"/>
      <c r="K920" s="12"/>
      <c r="L920" s="10"/>
      <c r="M920" s="10"/>
      <c r="N920" s="10"/>
      <c r="O920" s="10"/>
      <c r="P920" s="413"/>
      <c r="Q920" s="10"/>
      <c r="R920" s="10"/>
      <c r="S920" s="10"/>
      <c r="T920" s="413"/>
      <c r="U920" s="10"/>
      <c r="V920" s="413"/>
      <c r="W920" s="10"/>
      <c r="X920" s="10"/>
      <c r="Y920" s="10"/>
      <c r="Z920" s="12"/>
      <c r="AA920" s="10"/>
      <c r="AB920" s="10"/>
      <c r="AC920" s="10"/>
      <c r="AD920" s="12"/>
      <c r="AE920" s="12"/>
      <c r="AF920" s="12"/>
      <c r="AG920" s="12"/>
      <c r="AH920" s="12"/>
      <c r="AI920" s="12"/>
      <c r="AJ920" s="12"/>
      <c r="AK920" s="12"/>
      <c r="AL920" s="12"/>
      <c r="AM920" s="12"/>
      <c r="AN920" s="12"/>
      <c r="AO920" s="12"/>
    </row>
    <row r="921" spans="1:41" ht="12.85" customHeight="1">
      <c r="A921" s="412"/>
      <c r="B921" s="12"/>
      <c r="C921" s="10"/>
      <c r="D921" s="10"/>
      <c r="E921" s="10"/>
      <c r="F921" s="10"/>
      <c r="G921" s="10"/>
      <c r="H921" s="413"/>
      <c r="I921" s="10"/>
      <c r="J921" s="10"/>
      <c r="K921" s="12"/>
      <c r="L921" s="10"/>
      <c r="M921" s="10"/>
      <c r="N921" s="10"/>
      <c r="O921" s="10"/>
      <c r="P921" s="413"/>
      <c r="Q921" s="10"/>
      <c r="R921" s="10"/>
      <c r="S921" s="10"/>
      <c r="T921" s="413"/>
      <c r="U921" s="10"/>
      <c r="V921" s="413"/>
      <c r="W921" s="10"/>
      <c r="X921" s="10"/>
      <c r="Y921" s="10"/>
      <c r="Z921" s="12"/>
      <c r="AA921" s="10"/>
      <c r="AB921" s="10"/>
      <c r="AC921" s="10"/>
      <c r="AD921" s="12"/>
      <c r="AE921" s="12"/>
      <c r="AF921" s="12"/>
      <c r="AG921" s="12"/>
      <c r="AH921" s="12"/>
      <c r="AI921" s="12"/>
      <c r="AJ921" s="12"/>
      <c r="AK921" s="12"/>
      <c r="AL921" s="12"/>
      <c r="AM921" s="12"/>
      <c r="AN921" s="12"/>
      <c r="AO921" s="12"/>
    </row>
    <row r="922" spans="1:41" ht="12.85" customHeight="1">
      <c r="A922" s="412"/>
      <c r="B922" s="12"/>
      <c r="C922" s="10"/>
      <c r="D922" s="10"/>
      <c r="E922" s="10"/>
      <c r="F922" s="10"/>
      <c r="G922" s="10"/>
      <c r="H922" s="413"/>
      <c r="I922" s="10"/>
      <c r="J922" s="10"/>
      <c r="K922" s="12"/>
      <c r="L922" s="10"/>
      <c r="M922" s="10"/>
      <c r="N922" s="10"/>
      <c r="O922" s="10"/>
      <c r="P922" s="413"/>
      <c r="Q922" s="10"/>
      <c r="R922" s="10"/>
      <c r="S922" s="10"/>
      <c r="T922" s="413"/>
      <c r="U922" s="10"/>
      <c r="V922" s="413"/>
      <c r="W922" s="10"/>
      <c r="X922" s="10"/>
      <c r="Y922" s="10"/>
      <c r="Z922" s="12"/>
      <c r="AA922" s="10"/>
      <c r="AB922" s="10"/>
      <c r="AC922" s="10"/>
      <c r="AD922" s="12"/>
      <c r="AE922" s="12"/>
      <c r="AF922" s="12"/>
      <c r="AG922" s="12"/>
      <c r="AH922" s="12"/>
      <c r="AI922" s="12"/>
      <c r="AJ922" s="12"/>
      <c r="AK922" s="12"/>
      <c r="AL922" s="12"/>
      <c r="AM922" s="12"/>
      <c r="AN922" s="12"/>
      <c r="AO922" s="12"/>
    </row>
    <row r="923" spans="1:41" ht="12.85" customHeight="1">
      <c r="A923" s="412"/>
      <c r="B923" s="12"/>
      <c r="C923" s="10"/>
      <c r="D923" s="10"/>
      <c r="E923" s="10"/>
      <c r="F923" s="10"/>
      <c r="G923" s="10"/>
      <c r="H923" s="413"/>
      <c r="I923" s="10"/>
      <c r="J923" s="10"/>
      <c r="K923" s="12"/>
      <c r="L923" s="10"/>
      <c r="M923" s="10"/>
      <c r="N923" s="10"/>
      <c r="O923" s="10"/>
      <c r="P923" s="413"/>
      <c r="Q923" s="10"/>
      <c r="R923" s="10"/>
      <c r="S923" s="10"/>
      <c r="T923" s="413"/>
      <c r="U923" s="10"/>
      <c r="V923" s="413"/>
      <c r="W923" s="10"/>
      <c r="X923" s="10"/>
      <c r="Y923" s="10"/>
      <c r="Z923" s="12"/>
      <c r="AA923" s="10"/>
      <c r="AB923" s="10"/>
      <c r="AC923" s="10"/>
      <c r="AD923" s="12"/>
      <c r="AE923" s="12"/>
      <c r="AF923" s="12"/>
      <c r="AG923" s="12"/>
      <c r="AH923" s="12"/>
      <c r="AI923" s="12"/>
      <c r="AJ923" s="12"/>
      <c r="AK923" s="12"/>
      <c r="AL923" s="12"/>
      <c r="AM923" s="12"/>
      <c r="AN923" s="12"/>
      <c r="AO923" s="12"/>
    </row>
    <row r="924" spans="1:41" ht="12.85" customHeight="1">
      <c r="A924" s="412"/>
      <c r="B924" s="12"/>
      <c r="C924" s="10"/>
      <c r="D924" s="10"/>
      <c r="E924" s="10"/>
      <c r="F924" s="10"/>
      <c r="G924" s="10"/>
      <c r="H924" s="413"/>
      <c r="I924" s="10"/>
      <c r="J924" s="10"/>
      <c r="K924" s="12"/>
      <c r="L924" s="10"/>
      <c r="M924" s="10"/>
      <c r="N924" s="10"/>
      <c r="O924" s="10"/>
      <c r="P924" s="413"/>
      <c r="Q924" s="10"/>
      <c r="R924" s="10"/>
      <c r="S924" s="10"/>
      <c r="T924" s="413"/>
      <c r="U924" s="10"/>
      <c r="V924" s="413"/>
      <c r="W924" s="10"/>
      <c r="X924" s="10"/>
      <c r="Y924" s="10"/>
      <c r="Z924" s="12"/>
      <c r="AA924" s="10"/>
      <c r="AB924" s="10"/>
      <c r="AC924" s="10"/>
      <c r="AD924" s="12"/>
      <c r="AE924" s="12"/>
      <c r="AF924" s="12"/>
      <c r="AG924" s="12"/>
      <c r="AH924" s="12"/>
      <c r="AI924" s="12"/>
      <c r="AJ924" s="12"/>
      <c r="AK924" s="12"/>
      <c r="AL924" s="12"/>
      <c r="AM924" s="12"/>
      <c r="AN924" s="12"/>
      <c r="AO924" s="12"/>
    </row>
    <row r="925" spans="1:41" ht="12.85" customHeight="1">
      <c r="A925" s="412"/>
      <c r="B925" s="12"/>
      <c r="C925" s="10"/>
      <c r="D925" s="10"/>
      <c r="E925" s="10"/>
      <c r="F925" s="10"/>
      <c r="G925" s="10"/>
      <c r="H925" s="413"/>
      <c r="I925" s="10"/>
      <c r="J925" s="10"/>
      <c r="K925" s="12"/>
      <c r="L925" s="10"/>
      <c r="M925" s="10"/>
      <c r="N925" s="10"/>
      <c r="O925" s="10"/>
      <c r="P925" s="413"/>
      <c r="Q925" s="10"/>
      <c r="R925" s="10"/>
      <c r="S925" s="10"/>
      <c r="T925" s="413"/>
      <c r="U925" s="10"/>
      <c r="V925" s="413"/>
      <c r="W925" s="10"/>
      <c r="X925" s="10"/>
      <c r="Y925" s="10"/>
      <c r="Z925" s="12"/>
      <c r="AA925" s="10"/>
      <c r="AB925" s="10"/>
      <c r="AC925" s="10"/>
      <c r="AD925" s="12"/>
      <c r="AE925" s="12"/>
      <c r="AF925" s="12"/>
      <c r="AG925" s="12"/>
      <c r="AH925" s="12"/>
      <c r="AI925" s="12"/>
      <c r="AJ925" s="12"/>
      <c r="AK925" s="12"/>
      <c r="AL925" s="12"/>
      <c r="AM925" s="12"/>
      <c r="AN925" s="12"/>
      <c r="AO925" s="12"/>
    </row>
    <row r="926" spans="1:41" ht="12.85" customHeight="1">
      <c r="A926" s="412"/>
      <c r="B926" s="12"/>
      <c r="C926" s="10"/>
      <c r="D926" s="10"/>
      <c r="E926" s="10"/>
      <c r="F926" s="10"/>
      <c r="G926" s="10"/>
      <c r="H926" s="413"/>
      <c r="I926" s="10"/>
      <c r="J926" s="10"/>
      <c r="K926" s="12"/>
      <c r="L926" s="10"/>
      <c r="M926" s="10"/>
      <c r="N926" s="10"/>
      <c r="O926" s="10"/>
      <c r="P926" s="413"/>
      <c r="Q926" s="10"/>
      <c r="R926" s="10"/>
      <c r="S926" s="10"/>
      <c r="T926" s="413"/>
      <c r="U926" s="10"/>
      <c r="V926" s="413"/>
      <c r="W926" s="10"/>
      <c r="X926" s="10"/>
      <c r="Y926" s="10"/>
      <c r="Z926" s="12"/>
      <c r="AA926" s="10"/>
      <c r="AB926" s="10"/>
      <c r="AC926" s="10"/>
      <c r="AD926" s="12"/>
      <c r="AE926" s="12"/>
      <c r="AF926" s="12"/>
      <c r="AG926" s="12"/>
      <c r="AH926" s="12"/>
      <c r="AI926" s="12"/>
      <c r="AJ926" s="12"/>
      <c r="AK926" s="12"/>
      <c r="AL926" s="12"/>
      <c r="AM926" s="12"/>
      <c r="AN926" s="12"/>
      <c r="AO926" s="12"/>
    </row>
    <row r="927" spans="1:41" ht="12.85" customHeight="1">
      <c r="A927" s="412"/>
      <c r="B927" s="12"/>
      <c r="C927" s="10"/>
      <c r="D927" s="10"/>
      <c r="E927" s="10"/>
      <c r="F927" s="10"/>
      <c r="G927" s="10"/>
      <c r="H927" s="413"/>
      <c r="I927" s="10"/>
      <c r="J927" s="10"/>
      <c r="K927" s="12"/>
      <c r="L927" s="10"/>
      <c r="M927" s="10"/>
      <c r="N927" s="10"/>
      <c r="O927" s="10"/>
      <c r="P927" s="413"/>
      <c r="Q927" s="10"/>
      <c r="R927" s="10"/>
      <c r="S927" s="10"/>
      <c r="T927" s="413"/>
      <c r="U927" s="10"/>
      <c r="V927" s="413"/>
      <c r="W927" s="10"/>
      <c r="X927" s="10"/>
      <c r="Y927" s="10"/>
      <c r="Z927" s="12"/>
      <c r="AA927" s="10"/>
      <c r="AB927" s="10"/>
      <c r="AC927" s="10"/>
      <c r="AD927" s="12"/>
      <c r="AE927" s="12"/>
      <c r="AF927" s="12"/>
      <c r="AG927" s="12"/>
      <c r="AH927" s="12"/>
      <c r="AI927" s="12"/>
      <c r="AJ927" s="12"/>
      <c r="AK927" s="12"/>
      <c r="AL927" s="12"/>
      <c r="AM927" s="12"/>
      <c r="AN927" s="12"/>
      <c r="AO927" s="12"/>
    </row>
    <row r="928" spans="1:41" ht="12.85" customHeight="1">
      <c r="A928" s="412"/>
      <c r="B928" s="12"/>
      <c r="C928" s="10"/>
      <c r="D928" s="10"/>
      <c r="E928" s="10"/>
      <c r="F928" s="10"/>
      <c r="G928" s="10"/>
      <c r="H928" s="413"/>
      <c r="I928" s="10"/>
      <c r="J928" s="10"/>
      <c r="K928" s="12"/>
      <c r="L928" s="10"/>
      <c r="M928" s="10"/>
      <c r="N928" s="10"/>
      <c r="O928" s="10"/>
      <c r="P928" s="413"/>
      <c r="Q928" s="10"/>
      <c r="R928" s="10"/>
      <c r="S928" s="10"/>
      <c r="T928" s="413"/>
      <c r="U928" s="10"/>
      <c r="V928" s="413"/>
      <c r="W928" s="10"/>
      <c r="X928" s="10"/>
      <c r="Y928" s="10"/>
      <c r="Z928" s="12"/>
      <c r="AA928" s="10"/>
      <c r="AB928" s="10"/>
      <c r="AC928" s="10"/>
      <c r="AD928" s="12"/>
      <c r="AE928" s="12"/>
      <c r="AF928" s="12"/>
      <c r="AG928" s="12"/>
      <c r="AH928" s="12"/>
      <c r="AI928" s="12"/>
      <c r="AJ928" s="12"/>
      <c r="AK928" s="12"/>
      <c r="AL928" s="12"/>
      <c r="AM928" s="12"/>
      <c r="AN928" s="12"/>
      <c r="AO928" s="12"/>
    </row>
    <row r="929" spans="1:41" ht="12.85" customHeight="1">
      <c r="A929" s="412"/>
      <c r="B929" s="12"/>
      <c r="C929" s="10"/>
      <c r="D929" s="10"/>
      <c r="E929" s="10"/>
      <c r="F929" s="10"/>
      <c r="G929" s="10"/>
      <c r="H929" s="413"/>
      <c r="I929" s="10"/>
      <c r="J929" s="10"/>
      <c r="K929" s="12"/>
      <c r="L929" s="10"/>
      <c r="M929" s="10"/>
      <c r="N929" s="10"/>
      <c r="O929" s="10"/>
      <c r="P929" s="413"/>
      <c r="Q929" s="10"/>
      <c r="R929" s="10"/>
      <c r="S929" s="10"/>
      <c r="T929" s="413"/>
      <c r="U929" s="10"/>
      <c r="V929" s="413"/>
      <c r="W929" s="10"/>
      <c r="X929" s="10"/>
      <c r="Y929" s="10"/>
      <c r="Z929" s="12"/>
      <c r="AA929" s="10"/>
      <c r="AB929" s="10"/>
      <c r="AC929" s="10"/>
      <c r="AD929" s="12"/>
      <c r="AE929" s="12"/>
      <c r="AF929" s="12"/>
      <c r="AG929" s="12"/>
      <c r="AH929" s="12"/>
      <c r="AI929" s="12"/>
      <c r="AJ929" s="12"/>
      <c r="AK929" s="12"/>
      <c r="AL929" s="12"/>
      <c r="AM929" s="12"/>
      <c r="AN929" s="12"/>
      <c r="AO929" s="12"/>
    </row>
    <row r="930" spans="1:41" ht="12.85" customHeight="1">
      <c r="A930" s="412"/>
      <c r="B930" s="12"/>
      <c r="C930" s="10"/>
      <c r="D930" s="10"/>
      <c r="E930" s="10"/>
      <c r="F930" s="10"/>
      <c r="G930" s="10"/>
      <c r="H930" s="413"/>
      <c r="I930" s="10"/>
      <c r="J930" s="10"/>
      <c r="K930" s="12"/>
      <c r="L930" s="10"/>
      <c r="M930" s="10"/>
      <c r="N930" s="10"/>
      <c r="O930" s="10"/>
      <c r="P930" s="413"/>
      <c r="Q930" s="10"/>
      <c r="R930" s="10"/>
      <c r="S930" s="10"/>
      <c r="T930" s="413"/>
      <c r="U930" s="10"/>
      <c r="V930" s="413"/>
      <c r="W930" s="10"/>
      <c r="X930" s="10"/>
      <c r="Y930" s="10"/>
      <c r="Z930" s="12"/>
      <c r="AA930" s="10"/>
      <c r="AB930" s="10"/>
      <c r="AC930" s="10"/>
      <c r="AD930" s="12"/>
      <c r="AE930" s="12"/>
      <c r="AF930" s="12"/>
      <c r="AG930" s="12"/>
      <c r="AH930" s="12"/>
      <c r="AI930" s="12"/>
      <c r="AJ930" s="12"/>
      <c r="AK930" s="12"/>
      <c r="AL930" s="12"/>
      <c r="AM930" s="12"/>
      <c r="AN930" s="12"/>
      <c r="AO930" s="12"/>
    </row>
    <row r="931" spans="1:41" ht="12.85" customHeight="1">
      <c r="A931" s="412"/>
      <c r="B931" s="12"/>
      <c r="C931" s="10"/>
      <c r="D931" s="10"/>
      <c r="E931" s="10"/>
      <c r="F931" s="10"/>
      <c r="G931" s="10"/>
      <c r="H931" s="413"/>
      <c r="I931" s="10"/>
      <c r="J931" s="10"/>
      <c r="K931" s="12"/>
      <c r="L931" s="10"/>
      <c r="M931" s="10"/>
      <c r="N931" s="10"/>
      <c r="O931" s="10"/>
      <c r="P931" s="413"/>
      <c r="Q931" s="10"/>
      <c r="R931" s="10"/>
      <c r="S931" s="10"/>
      <c r="T931" s="413"/>
      <c r="U931" s="10"/>
      <c r="V931" s="413"/>
      <c r="W931" s="10"/>
      <c r="X931" s="10"/>
      <c r="Y931" s="10"/>
      <c r="Z931" s="12"/>
      <c r="AA931" s="10"/>
      <c r="AB931" s="10"/>
      <c r="AC931" s="10"/>
      <c r="AD931" s="12"/>
      <c r="AE931" s="12"/>
      <c r="AF931" s="12"/>
      <c r="AG931" s="12"/>
      <c r="AH931" s="12"/>
      <c r="AI931" s="12"/>
      <c r="AJ931" s="12"/>
      <c r="AK931" s="12"/>
      <c r="AL931" s="12"/>
      <c r="AM931" s="12"/>
      <c r="AN931" s="12"/>
      <c r="AO931" s="12"/>
    </row>
    <row r="932" spans="1:41" ht="12.85" customHeight="1">
      <c r="A932" s="412"/>
      <c r="B932" s="12"/>
      <c r="C932" s="10"/>
      <c r="D932" s="10"/>
      <c r="E932" s="10"/>
      <c r="F932" s="10"/>
      <c r="G932" s="10"/>
      <c r="H932" s="413"/>
      <c r="I932" s="10"/>
      <c r="J932" s="10"/>
      <c r="K932" s="12"/>
      <c r="L932" s="10"/>
      <c r="M932" s="10"/>
      <c r="N932" s="10"/>
      <c r="O932" s="10"/>
      <c r="P932" s="413"/>
      <c r="Q932" s="10"/>
      <c r="R932" s="10"/>
      <c r="S932" s="10"/>
      <c r="T932" s="413"/>
      <c r="U932" s="10"/>
      <c r="V932" s="413"/>
      <c r="W932" s="10"/>
      <c r="X932" s="10"/>
      <c r="Y932" s="10"/>
      <c r="Z932" s="12"/>
      <c r="AA932" s="10"/>
      <c r="AB932" s="10"/>
      <c r="AC932" s="10"/>
      <c r="AD932" s="12"/>
      <c r="AE932" s="12"/>
      <c r="AF932" s="12"/>
      <c r="AG932" s="12"/>
      <c r="AH932" s="12"/>
      <c r="AI932" s="12"/>
      <c r="AJ932" s="12"/>
      <c r="AK932" s="12"/>
      <c r="AL932" s="12"/>
      <c r="AM932" s="12"/>
      <c r="AN932" s="12"/>
      <c r="AO932" s="12"/>
    </row>
    <row r="933" spans="1:41" ht="12.85" customHeight="1">
      <c r="A933" s="412"/>
      <c r="B933" s="12"/>
      <c r="C933" s="10"/>
      <c r="D933" s="10"/>
      <c r="E933" s="10"/>
      <c r="F933" s="10"/>
      <c r="G933" s="10"/>
      <c r="H933" s="413"/>
      <c r="I933" s="10"/>
      <c r="J933" s="10"/>
      <c r="K933" s="12"/>
      <c r="L933" s="10"/>
      <c r="M933" s="10"/>
      <c r="N933" s="10"/>
      <c r="O933" s="10"/>
      <c r="P933" s="413"/>
      <c r="Q933" s="10"/>
      <c r="R933" s="10"/>
      <c r="S933" s="10"/>
      <c r="T933" s="413"/>
      <c r="U933" s="10"/>
      <c r="V933" s="413"/>
      <c r="W933" s="10"/>
      <c r="X933" s="10"/>
      <c r="Y933" s="10"/>
      <c r="Z933" s="12"/>
      <c r="AA933" s="10"/>
      <c r="AB933" s="10"/>
      <c r="AC933" s="10"/>
      <c r="AD933" s="12"/>
      <c r="AE933" s="12"/>
      <c r="AF933" s="12"/>
      <c r="AG933" s="12"/>
      <c r="AH933" s="12"/>
      <c r="AI933" s="12"/>
      <c r="AJ933" s="12"/>
      <c r="AK933" s="12"/>
      <c r="AL933" s="12"/>
      <c r="AM933" s="12"/>
      <c r="AN933" s="12"/>
      <c r="AO933" s="12"/>
    </row>
    <row r="934" spans="1:41" ht="12.85" customHeight="1">
      <c r="A934" s="412"/>
      <c r="B934" s="12"/>
      <c r="C934" s="10"/>
      <c r="D934" s="10"/>
      <c r="E934" s="10"/>
      <c r="F934" s="10"/>
      <c r="G934" s="10"/>
      <c r="H934" s="413"/>
      <c r="I934" s="10"/>
      <c r="J934" s="10"/>
      <c r="K934" s="12"/>
      <c r="L934" s="10"/>
      <c r="M934" s="10"/>
      <c r="N934" s="10"/>
      <c r="O934" s="10"/>
      <c r="P934" s="413"/>
      <c r="Q934" s="10"/>
      <c r="R934" s="10"/>
      <c r="S934" s="10"/>
      <c r="T934" s="413"/>
      <c r="U934" s="10"/>
      <c r="V934" s="413"/>
      <c r="W934" s="10"/>
      <c r="X934" s="10"/>
      <c r="Y934" s="10"/>
      <c r="Z934" s="12"/>
      <c r="AA934" s="10"/>
      <c r="AB934" s="10"/>
      <c r="AC934" s="10"/>
      <c r="AD934" s="12"/>
      <c r="AE934" s="12"/>
      <c r="AF934" s="12"/>
      <c r="AG934" s="12"/>
      <c r="AH934" s="12"/>
      <c r="AI934" s="12"/>
      <c r="AJ934" s="12"/>
      <c r="AK934" s="12"/>
      <c r="AL934" s="12"/>
      <c r="AM934" s="12"/>
      <c r="AN934" s="12"/>
      <c r="AO934" s="12"/>
    </row>
    <row r="935" spans="1:41" ht="12.85" customHeight="1">
      <c r="A935" s="412"/>
      <c r="B935" s="12"/>
      <c r="C935" s="10"/>
      <c r="D935" s="10"/>
      <c r="E935" s="10"/>
      <c r="F935" s="10"/>
      <c r="G935" s="10"/>
      <c r="H935" s="413"/>
      <c r="I935" s="10"/>
      <c r="J935" s="10"/>
      <c r="K935" s="12"/>
      <c r="L935" s="10"/>
      <c r="M935" s="10"/>
      <c r="N935" s="10"/>
      <c r="O935" s="10"/>
      <c r="P935" s="413"/>
      <c r="Q935" s="10"/>
      <c r="R935" s="10"/>
      <c r="S935" s="10"/>
      <c r="T935" s="413"/>
      <c r="U935" s="10"/>
      <c r="V935" s="413"/>
      <c r="W935" s="10"/>
      <c r="X935" s="10"/>
      <c r="Y935" s="10"/>
      <c r="Z935" s="12"/>
      <c r="AA935" s="10"/>
      <c r="AB935" s="10"/>
      <c r="AC935" s="10"/>
      <c r="AD935" s="12"/>
      <c r="AE935" s="12"/>
      <c r="AF935" s="12"/>
      <c r="AG935" s="12"/>
      <c r="AH935" s="12"/>
      <c r="AI935" s="12"/>
      <c r="AJ935" s="12"/>
      <c r="AK935" s="12"/>
      <c r="AL935" s="12"/>
      <c r="AM935" s="12"/>
      <c r="AN935" s="12"/>
      <c r="AO935" s="12"/>
    </row>
    <row r="936" spans="1:41" ht="12.85" customHeight="1">
      <c r="A936" s="412"/>
      <c r="B936" s="12"/>
      <c r="C936" s="10"/>
      <c r="D936" s="10"/>
      <c r="E936" s="10"/>
      <c r="F936" s="10"/>
      <c r="G936" s="10"/>
      <c r="H936" s="413"/>
      <c r="I936" s="10"/>
      <c r="J936" s="10"/>
      <c r="K936" s="12"/>
      <c r="L936" s="10"/>
      <c r="M936" s="10"/>
      <c r="N936" s="10"/>
      <c r="O936" s="10"/>
      <c r="P936" s="413"/>
      <c r="Q936" s="10"/>
      <c r="R936" s="10"/>
      <c r="S936" s="10"/>
      <c r="T936" s="413"/>
      <c r="U936" s="10"/>
      <c r="V936" s="413"/>
      <c r="W936" s="10"/>
      <c r="X936" s="10"/>
      <c r="Y936" s="10"/>
      <c r="Z936" s="12"/>
      <c r="AA936" s="10"/>
      <c r="AB936" s="10"/>
      <c r="AC936" s="10"/>
      <c r="AD936" s="12"/>
      <c r="AE936" s="12"/>
      <c r="AF936" s="12"/>
      <c r="AG936" s="12"/>
      <c r="AH936" s="12"/>
      <c r="AI936" s="12"/>
      <c r="AJ936" s="12"/>
      <c r="AK936" s="12"/>
      <c r="AL936" s="12"/>
      <c r="AM936" s="12"/>
      <c r="AN936" s="12"/>
      <c r="AO936" s="12"/>
    </row>
    <row r="937" spans="1:41" ht="12.85" customHeight="1">
      <c r="A937" s="412"/>
      <c r="B937" s="12"/>
      <c r="C937" s="10"/>
      <c r="D937" s="10"/>
      <c r="E937" s="10"/>
      <c r="F937" s="10"/>
      <c r="G937" s="10"/>
      <c r="H937" s="413"/>
      <c r="I937" s="10"/>
      <c r="J937" s="10"/>
      <c r="K937" s="12"/>
      <c r="L937" s="10"/>
      <c r="M937" s="10"/>
      <c r="N937" s="10"/>
      <c r="O937" s="10"/>
      <c r="P937" s="413"/>
      <c r="Q937" s="10"/>
      <c r="R937" s="10"/>
      <c r="S937" s="10"/>
      <c r="T937" s="413"/>
      <c r="U937" s="10"/>
      <c r="V937" s="413"/>
      <c r="W937" s="10"/>
      <c r="X937" s="10"/>
      <c r="Y937" s="10"/>
      <c r="Z937" s="12"/>
      <c r="AA937" s="10"/>
      <c r="AB937" s="10"/>
      <c r="AC937" s="10"/>
      <c r="AD937" s="12"/>
      <c r="AE937" s="12"/>
      <c r="AF937" s="12"/>
      <c r="AG937" s="12"/>
      <c r="AH937" s="12"/>
      <c r="AI937" s="12"/>
      <c r="AJ937" s="12"/>
      <c r="AK937" s="12"/>
      <c r="AL937" s="12"/>
      <c r="AM937" s="12"/>
      <c r="AN937" s="12"/>
      <c r="AO937" s="12"/>
    </row>
    <row r="938" spans="1:41" ht="12.85" customHeight="1">
      <c r="A938" s="412"/>
      <c r="B938" s="12"/>
      <c r="C938" s="10"/>
      <c r="D938" s="10"/>
      <c r="E938" s="10"/>
      <c r="F938" s="10"/>
      <c r="G938" s="10"/>
      <c r="H938" s="413"/>
      <c r="I938" s="10"/>
      <c r="J938" s="10"/>
      <c r="K938" s="12"/>
      <c r="L938" s="10"/>
      <c r="M938" s="10"/>
      <c r="N938" s="10"/>
      <c r="O938" s="10"/>
      <c r="P938" s="413"/>
      <c r="Q938" s="10"/>
      <c r="R938" s="10"/>
      <c r="S938" s="10"/>
      <c r="T938" s="413"/>
      <c r="U938" s="10"/>
      <c r="V938" s="413"/>
      <c r="W938" s="10"/>
      <c r="X938" s="10"/>
      <c r="Y938" s="10"/>
      <c r="Z938" s="12"/>
      <c r="AA938" s="10"/>
      <c r="AB938" s="10"/>
      <c r="AC938" s="10"/>
      <c r="AD938" s="12"/>
      <c r="AE938" s="12"/>
      <c r="AF938" s="12"/>
      <c r="AG938" s="12"/>
      <c r="AH938" s="12"/>
      <c r="AI938" s="12"/>
      <c r="AJ938" s="12"/>
      <c r="AK938" s="12"/>
      <c r="AL938" s="12"/>
      <c r="AM938" s="12"/>
      <c r="AN938" s="12"/>
      <c r="AO938" s="12"/>
    </row>
    <row r="939" spans="1:41" ht="12.85" customHeight="1">
      <c r="A939" s="412"/>
      <c r="B939" s="12"/>
      <c r="C939" s="10"/>
      <c r="D939" s="10"/>
      <c r="E939" s="10"/>
      <c r="F939" s="10"/>
      <c r="G939" s="10"/>
      <c r="H939" s="413"/>
      <c r="I939" s="10"/>
      <c r="J939" s="10"/>
      <c r="K939" s="12"/>
      <c r="L939" s="10"/>
      <c r="M939" s="10"/>
      <c r="N939" s="10"/>
      <c r="O939" s="10"/>
      <c r="P939" s="413"/>
      <c r="Q939" s="10"/>
      <c r="R939" s="10"/>
      <c r="S939" s="10"/>
      <c r="T939" s="413"/>
      <c r="U939" s="10"/>
      <c r="V939" s="413"/>
      <c r="W939" s="10"/>
      <c r="X939" s="10"/>
      <c r="Y939" s="10"/>
      <c r="Z939" s="12"/>
      <c r="AA939" s="10"/>
      <c r="AB939" s="10"/>
      <c r="AC939" s="10"/>
      <c r="AD939" s="12"/>
      <c r="AE939" s="12"/>
      <c r="AF939" s="12"/>
      <c r="AG939" s="12"/>
      <c r="AH939" s="12"/>
      <c r="AI939" s="12"/>
      <c r="AJ939" s="12"/>
      <c r="AK939" s="12"/>
      <c r="AL939" s="12"/>
      <c r="AM939" s="12"/>
      <c r="AN939" s="12"/>
      <c r="AO939" s="12"/>
    </row>
    <row r="940" spans="1:41" ht="12.85" customHeight="1">
      <c r="A940" s="412"/>
      <c r="B940" s="12"/>
      <c r="C940" s="10"/>
      <c r="D940" s="10"/>
      <c r="E940" s="10"/>
      <c r="F940" s="10"/>
      <c r="G940" s="10"/>
      <c r="H940" s="413"/>
      <c r="I940" s="10"/>
      <c r="J940" s="10"/>
      <c r="K940" s="12"/>
      <c r="L940" s="10"/>
      <c r="M940" s="10"/>
      <c r="N940" s="10"/>
      <c r="O940" s="10"/>
      <c r="P940" s="413"/>
      <c r="Q940" s="10"/>
      <c r="R940" s="10"/>
      <c r="S940" s="10"/>
      <c r="T940" s="413"/>
      <c r="U940" s="10"/>
      <c r="V940" s="413"/>
      <c r="W940" s="10"/>
      <c r="X940" s="10"/>
      <c r="Y940" s="10"/>
      <c r="Z940" s="12"/>
      <c r="AA940" s="10"/>
      <c r="AB940" s="10"/>
      <c r="AC940" s="10"/>
      <c r="AD940" s="12"/>
      <c r="AE940" s="12"/>
      <c r="AF940" s="12"/>
      <c r="AG940" s="12"/>
      <c r="AH940" s="12"/>
      <c r="AI940" s="12"/>
      <c r="AJ940" s="12"/>
      <c r="AK940" s="12"/>
      <c r="AL940" s="12"/>
      <c r="AM940" s="12"/>
      <c r="AN940" s="12"/>
      <c r="AO940" s="12"/>
    </row>
    <row r="941" spans="1:41" ht="12.85" customHeight="1">
      <c r="A941" s="412"/>
      <c r="B941" s="12"/>
      <c r="C941" s="10"/>
      <c r="D941" s="10"/>
      <c r="E941" s="10"/>
      <c r="F941" s="10"/>
      <c r="G941" s="10"/>
      <c r="H941" s="413"/>
      <c r="I941" s="10"/>
      <c r="J941" s="10"/>
      <c r="K941" s="12"/>
      <c r="L941" s="10"/>
      <c r="M941" s="10"/>
      <c r="N941" s="10"/>
      <c r="O941" s="10"/>
      <c r="P941" s="413"/>
      <c r="Q941" s="10"/>
      <c r="R941" s="10"/>
      <c r="S941" s="10"/>
      <c r="T941" s="413"/>
      <c r="U941" s="10"/>
      <c r="V941" s="413"/>
      <c r="W941" s="10"/>
      <c r="X941" s="10"/>
      <c r="Y941" s="10"/>
      <c r="Z941" s="12"/>
      <c r="AA941" s="10"/>
      <c r="AB941" s="10"/>
      <c r="AC941" s="10"/>
      <c r="AD941" s="12"/>
      <c r="AE941" s="12"/>
      <c r="AF941" s="12"/>
      <c r="AG941" s="12"/>
      <c r="AH941" s="12"/>
      <c r="AI941" s="12"/>
      <c r="AJ941" s="12"/>
      <c r="AK941" s="12"/>
      <c r="AL941" s="12"/>
      <c r="AM941" s="12"/>
      <c r="AN941" s="12"/>
      <c r="AO941" s="12"/>
    </row>
    <row r="942" spans="1:41" ht="12.85" customHeight="1">
      <c r="A942" s="412"/>
      <c r="B942" s="12"/>
      <c r="C942" s="10"/>
      <c r="D942" s="10"/>
      <c r="E942" s="10"/>
      <c r="F942" s="10"/>
      <c r="G942" s="10"/>
      <c r="H942" s="413"/>
      <c r="I942" s="10"/>
      <c r="J942" s="10"/>
      <c r="K942" s="12"/>
      <c r="L942" s="10"/>
      <c r="M942" s="10"/>
      <c r="N942" s="10"/>
      <c r="O942" s="10"/>
      <c r="P942" s="413"/>
      <c r="Q942" s="10"/>
      <c r="R942" s="10"/>
      <c r="S942" s="10"/>
      <c r="T942" s="413"/>
      <c r="U942" s="10"/>
      <c r="V942" s="413"/>
      <c r="W942" s="10"/>
      <c r="X942" s="10"/>
      <c r="Y942" s="10"/>
      <c r="Z942" s="12"/>
      <c r="AA942" s="10"/>
      <c r="AB942" s="10"/>
      <c r="AC942" s="10"/>
      <c r="AD942" s="12"/>
      <c r="AE942" s="12"/>
      <c r="AF942" s="12"/>
      <c r="AG942" s="12"/>
      <c r="AH942" s="12"/>
      <c r="AI942" s="12"/>
      <c r="AJ942" s="12"/>
      <c r="AK942" s="12"/>
      <c r="AL942" s="12"/>
      <c r="AM942" s="12"/>
      <c r="AN942" s="12"/>
      <c r="AO942" s="12"/>
    </row>
    <row r="943" spans="1:41" ht="12.85" customHeight="1">
      <c r="A943" s="412"/>
      <c r="B943" s="12"/>
      <c r="C943" s="10"/>
      <c r="D943" s="10"/>
      <c r="E943" s="10"/>
      <c r="F943" s="10"/>
      <c r="G943" s="10"/>
      <c r="H943" s="413"/>
      <c r="I943" s="10"/>
      <c r="J943" s="10"/>
      <c r="K943" s="12"/>
      <c r="L943" s="10"/>
      <c r="M943" s="10"/>
      <c r="N943" s="10"/>
      <c r="O943" s="10"/>
      <c r="P943" s="413"/>
      <c r="Q943" s="10"/>
      <c r="R943" s="10"/>
      <c r="S943" s="10"/>
      <c r="T943" s="413"/>
      <c r="U943" s="10"/>
      <c r="V943" s="413"/>
      <c r="W943" s="10"/>
      <c r="X943" s="10"/>
      <c r="Y943" s="10"/>
      <c r="Z943" s="12"/>
      <c r="AA943" s="10"/>
      <c r="AB943" s="10"/>
      <c r="AC943" s="10"/>
      <c r="AD943" s="12"/>
      <c r="AE943" s="12"/>
      <c r="AF943" s="12"/>
      <c r="AG943" s="12"/>
      <c r="AH943" s="12"/>
      <c r="AI943" s="12"/>
      <c r="AJ943" s="12"/>
      <c r="AK943" s="12"/>
      <c r="AL943" s="12"/>
      <c r="AM943" s="12"/>
      <c r="AN943" s="12"/>
      <c r="AO943" s="12"/>
    </row>
    <row r="944" spans="1:41" ht="12.85" customHeight="1">
      <c r="A944" s="412"/>
      <c r="B944" s="12"/>
      <c r="C944" s="10"/>
      <c r="D944" s="10"/>
      <c r="E944" s="10"/>
      <c r="F944" s="10"/>
      <c r="G944" s="10"/>
      <c r="H944" s="413"/>
      <c r="I944" s="10"/>
      <c r="J944" s="10"/>
      <c r="K944" s="12"/>
      <c r="L944" s="10"/>
      <c r="M944" s="10"/>
      <c r="N944" s="10"/>
      <c r="O944" s="10"/>
      <c r="P944" s="413"/>
      <c r="Q944" s="10"/>
      <c r="R944" s="10"/>
      <c r="S944" s="10"/>
      <c r="T944" s="413"/>
      <c r="U944" s="10"/>
      <c r="V944" s="413"/>
      <c r="W944" s="10"/>
      <c r="X944" s="10"/>
      <c r="Y944" s="10"/>
      <c r="Z944" s="12"/>
      <c r="AA944" s="10"/>
      <c r="AB944" s="10"/>
      <c r="AC944" s="10"/>
      <c r="AD944" s="12"/>
      <c r="AE944" s="12"/>
      <c r="AF944" s="12"/>
      <c r="AG944" s="12"/>
      <c r="AH944" s="12"/>
      <c r="AI944" s="12"/>
      <c r="AJ944" s="12"/>
      <c r="AK944" s="12"/>
      <c r="AL944" s="12"/>
      <c r="AM944" s="12"/>
      <c r="AN944" s="12"/>
      <c r="AO944" s="12"/>
    </row>
    <row r="945" spans="1:41" ht="12.85" customHeight="1">
      <c r="A945" s="412"/>
      <c r="B945" s="12"/>
      <c r="C945" s="10"/>
      <c r="D945" s="10"/>
      <c r="E945" s="10"/>
      <c r="F945" s="10"/>
      <c r="G945" s="10"/>
      <c r="H945" s="413"/>
      <c r="I945" s="10"/>
      <c r="J945" s="10"/>
      <c r="K945" s="12"/>
      <c r="L945" s="10"/>
      <c r="M945" s="10"/>
      <c r="N945" s="10"/>
      <c r="O945" s="10"/>
      <c r="P945" s="413"/>
      <c r="Q945" s="10"/>
      <c r="R945" s="10"/>
      <c r="S945" s="10"/>
      <c r="T945" s="413"/>
      <c r="U945" s="10"/>
      <c r="V945" s="413"/>
      <c r="W945" s="10"/>
      <c r="X945" s="10"/>
      <c r="Y945" s="10"/>
      <c r="Z945" s="12"/>
      <c r="AA945" s="10"/>
      <c r="AB945" s="10"/>
      <c r="AC945" s="10"/>
      <c r="AD945" s="12"/>
      <c r="AE945" s="12"/>
      <c r="AF945" s="12"/>
      <c r="AG945" s="12"/>
      <c r="AH945" s="12"/>
      <c r="AI945" s="12"/>
      <c r="AJ945" s="12"/>
      <c r="AK945" s="12"/>
      <c r="AL945" s="12"/>
      <c r="AM945" s="12"/>
      <c r="AN945" s="12"/>
      <c r="AO945" s="12"/>
    </row>
    <row r="946" spans="1:41" ht="12.85" customHeight="1">
      <c r="A946" s="412"/>
      <c r="B946" s="12"/>
      <c r="C946" s="10"/>
      <c r="D946" s="10"/>
      <c r="E946" s="10"/>
      <c r="F946" s="10"/>
      <c r="G946" s="10"/>
      <c r="H946" s="413"/>
      <c r="I946" s="10"/>
      <c r="J946" s="10"/>
      <c r="K946" s="12"/>
      <c r="L946" s="10"/>
      <c r="M946" s="10"/>
      <c r="N946" s="10"/>
      <c r="O946" s="10"/>
      <c r="P946" s="413"/>
      <c r="Q946" s="10"/>
      <c r="R946" s="10"/>
      <c r="S946" s="10"/>
      <c r="T946" s="413"/>
      <c r="U946" s="10"/>
      <c r="V946" s="413"/>
      <c r="W946" s="10"/>
      <c r="X946" s="10"/>
      <c r="Y946" s="10"/>
      <c r="Z946" s="12"/>
      <c r="AA946" s="10"/>
      <c r="AB946" s="10"/>
      <c r="AC946" s="10"/>
      <c r="AD946" s="12"/>
      <c r="AE946" s="12"/>
      <c r="AF946" s="12"/>
      <c r="AG946" s="12"/>
      <c r="AH946" s="12"/>
      <c r="AI946" s="12"/>
      <c r="AJ946" s="12"/>
      <c r="AK946" s="12"/>
      <c r="AL946" s="12"/>
      <c r="AM946" s="12"/>
      <c r="AN946" s="12"/>
      <c r="AO946" s="12"/>
    </row>
    <row r="947" spans="1:41" ht="12.85" customHeight="1">
      <c r="A947" s="412"/>
      <c r="B947" s="12"/>
      <c r="C947" s="10"/>
      <c r="D947" s="10"/>
      <c r="E947" s="10"/>
      <c r="F947" s="10"/>
      <c r="G947" s="10"/>
      <c r="H947" s="413"/>
      <c r="I947" s="10"/>
      <c r="J947" s="10"/>
      <c r="K947" s="12"/>
      <c r="L947" s="10"/>
      <c r="M947" s="10"/>
      <c r="N947" s="10"/>
      <c r="O947" s="10"/>
      <c r="P947" s="413"/>
      <c r="Q947" s="10"/>
      <c r="R947" s="10"/>
      <c r="S947" s="10"/>
      <c r="T947" s="413"/>
      <c r="U947" s="10"/>
      <c r="V947" s="413"/>
      <c r="W947" s="10"/>
      <c r="X947" s="10"/>
      <c r="Y947" s="10"/>
      <c r="Z947" s="12"/>
      <c r="AA947" s="10"/>
      <c r="AB947" s="10"/>
      <c r="AC947" s="10"/>
      <c r="AD947" s="12"/>
      <c r="AE947" s="12"/>
      <c r="AF947" s="12"/>
      <c r="AG947" s="12"/>
      <c r="AH947" s="12"/>
      <c r="AI947" s="12"/>
      <c r="AJ947" s="12"/>
      <c r="AK947" s="12"/>
      <c r="AL947" s="12"/>
      <c r="AM947" s="12"/>
      <c r="AN947" s="12"/>
      <c r="AO947" s="12"/>
    </row>
    <row r="948" spans="1:41" ht="12.85" customHeight="1">
      <c r="A948" s="412"/>
      <c r="B948" s="12"/>
      <c r="C948" s="10"/>
      <c r="D948" s="10"/>
      <c r="E948" s="10"/>
      <c r="F948" s="10"/>
      <c r="G948" s="10"/>
      <c r="H948" s="413"/>
      <c r="I948" s="10"/>
      <c r="J948" s="10"/>
      <c r="K948" s="12"/>
      <c r="L948" s="10"/>
      <c r="M948" s="10"/>
      <c r="N948" s="10"/>
      <c r="O948" s="10"/>
      <c r="P948" s="413"/>
      <c r="Q948" s="10"/>
      <c r="R948" s="10"/>
      <c r="S948" s="10"/>
      <c r="T948" s="413"/>
      <c r="U948" s="10"/>
      <c r="V948" s="413"/>
      <c r="W948" s="10"/>
      <c r="X948" s="10"/>
      <c r="Y948" s="10"/>
      <c r="Z948" s="12"/>
      <c r="AA948" s="10"/>
      <c r="AB948" s="10"/>
      <c r="AC948" s="10"/>
      <c r="AD948" s="12"/>
      <c r="AE948" s="12"/>
      <c r="AF948" s="12"/>
      <c r="AG948" s="12"/>
      <c r="AH948" s="12"/>
      <c r="AI948" s="12"/>
      <c r="AJ948" s="12"/>
      <c r="AK948" s="12"/>
      <c r="AL948" s="12"/>
      <c r="AM948" s="12"/>
      <c r="AN948" s="12"/>
      <c r="AO948" s="12"/>
    </row>
    <row r="949" spans="1:41" ht="12.85" customHeight="1">
      <c r="A949" s="412"/>
      <c r="B949" s="12"/>
      <c r="C949" s="10"/>
      <c r="D949" s="10"/>
      <c r="E949" s="10"/>
      <c r="F949" s="10"/>
      <c r="G949" s="10"/>
      <c r="H949" s="413"/>
      <c r="I949" s="10"/>
      <c r="J949" s="10"/>
      <c r="K949" s="12"/>
      <c r="L949" s="10"/>
      <c r="M949" s="10"/>
      <c r="N949" s="10"/>
      <c r="O949" s="10"/>
      <c r="P949" s="413"/>
      <c r="Q949" s="10"/>
      <c r="R949" s="10"/>
      <c r="S949" s="10"/>
      <c r="T949" s="413"/>
      <c r="U949" s="10"/>
      <c r="V949" s="413"/>
      <c r="W949" s="10"/>
      <c r="X949" s="10"/>
      <c r="Y949" s="10"/>
      <c r="Z949" s="12"/>
      <c r="AA949" s="10"/>
      <c r="AB949" s="10"/>
      <c r="AC949" s="10"/>
      <c r="AD949" s="12"/>
      <c r="AE949" s="12"/>
      <c r="AF949" s="12"/>
      <c r="AG949" s="12"/>
      <c r="AH949" s="12"/>
      <c r="AI949" s="12"/>
      <c r="AJ949" s="12"/>
      <c r="AK949" s="12"/>
      <c r="AL949" s="12"/>
      <c r="AM949" s="12"/>
      <c r="AN949" s="12"/>
      <c r="AO949" s="12"/>
    </row>
    <row r="950" spans="1:41" ht="12.85" customHeight="1">
      <c r="A950" s="412"/>
      <c r="B950" s="12"/>
      <c r="C950" s="10"/>
      <c r="D950" s="10"/>
      <c r="E950" s="10"/>
      <c r="F950" s="10"/>
      <c r="G950" s="10"/>
      <c r="H950" s="413"/>
      <c r="I950" s="10"/>
      <c r="J950" s="10"/>
      <c r="K950" s="12"/>
      <c r="L950" s="10"/>
      <c r="M950" s="10"/>
      <c r="N950" s="10"/>
      <c r="O950" s="10"/>
      <c r="P950" s="413"/>
      <c r="Q950" s="10"/>
      <c r="R950" s="10"/>
      <c r="S950" s="10"/>
      <c r="T950" s="413"/>
      <c r="U950" s="10"/>
      <c r="V950" s="413"/>
      <c r="W950" s="10"/>
      <c r="X950" s="10"/>
      <c r="Y950" s="10"/>
      <c r="Z950" s="12"/>
      <c r="AA950" s="10"/>
      <c r="AB950" s="10"/>
      <c r="AC950" s="10"/>
      <c r="AD950" s="12"/>
      <c r="AE950" s="12"/>
      <c r="AF950" s="12"/>
      <c r="AG950" s="12"/>
      <c r="AH950" s="12"/>
      <c r="AI950" s="12"/>
      <c r="AJ950" s="12"/>
      <c r="AK950" s="12"/>
      <c r="AL950" s="12"/>
      <c r="AM950" s="12"/>
      <c r="AN950" s="12"/>
      <c r="AO950" s="12"/>
    </row>
    <row r="951" spans="1:41" ht="12.85" customHeight="1">
      <c r="A951" s="412"/>
      <c r="B951" s="12"/>
      <c r="C951" s="10"/>
      <c r="D951" s="10"/>
      <c r="E951" s="10"/>
      <c r="F951" s="10"/>
      <c r="G951" s="10"/>
      <c r="H951" s="413"/>
      <c r="I951" s="10"/>
      <c r="J951" s="10"/>
      <c r="K951" s="12"/>
      <c r="L951" s="10"/>
      <c r="M951" s="10"/>
      <c r="N951" s="10"/>
      <c r="O951" s="10"/>
      <c r="P951" s="413"/>
      <c r="Q951" s="10"/>
      <c r="R951" s="10"/>
      <c r="S951" s="10"/>
      <c r="T951" s="413"/>
      <c r="U951" s="10"/>
      <c r="V951" s="413"/>
      <c r="W951" s="10"/>
      <c r="X951" s="10"/>
      <c r="Y951" s="10"/>
      <c r="Z951" s="12"/>
      <c r="AA951" s="10"/>
      <c r="AB951" s="10"/>
      <c r="AC951" s="10"/>
      <c r="AD951" s="12"/>
      <c r="AE951" s="12"/>
      <c r="AF951" s="12"/>
      <c r="AG951" s="12"/>
      <c r="AH951" s="12"/>
      <c r="AI951" s="12"/>
      <c r="AJ951" s="12"/>
      <c r="AK951" s="12"/>
      <c r="AL951" s="12"/>
      <c r="AM951" s="12"/>
      <c r="AN951" s="12"/>
      <c r="AO951" s="12"/>
    </row>
    <row r="952" spans="1:41" ht="12.85" customHeight="1">
      <c r="A952" s="412"/>
      <c r="B952" s="12"/>
      <c r="C952" s="10"/>
      <c r="D952" s="10"/>
      <c r="E952" s="10"/>
      <c r="F952" s="10"/>
      <c r="G952" s="10"/>
      <c r="H952" s="413"/>
      <c r="I952" s="10"/>
      <c r="J952" s="10"/>
      <c r="K952" s="12"/>
      <c r="L952" s="10"/>
      <c r="M952" s="10"/>
      <c r="N952" s="10"/>
      <c r="O952" s="10"/>
      <c r="P952" s="413"/>
      <c r="Q952" s="10"/>
      <c r="R952" s="10"/>
      <c r="S952" s="10"/>
      <c r="T952" s="413"/>
      <c r="U952" s="10"/>
      <c r="V952" s="413"/>
      <c r="W952" s="10"/>
      <c r="X952" s="10"/>
      <c r="Y952" s="10"/>
      <c r="Z952" s="12"/>
      <c r="AA952" s="10"/>
      <c r="AB952" s="10"/>
      <c r="AC952" s="10"/>
      <c r="AD952" s="12"/>
      <c r="AE952" s="12"/>
      <c r="AF952" s="12"/>
      <c r="AG952" s="12"/>
      <c r="AH952" s="12"/>
      <c r="AI952" s="12"/>
      <c r="AJ952" s="12"/>
      <c r="AK952" s="12"/>
      <c r="AL952" s="12"/>
      <c r="AM952" s="12"/>
      <c r="AN952" s="12"/>
      <c r="AO952" s="12"/>
    </row>
    <row r="953" spans="1:41" ht="12.85" customHeight="1">
      <c r="A953" s="412"/>
      <c r="B953" s="12"/>
      <c r="C953" s="10"/>
      <c r="D953" s="10"/>
      <c r="E953" s="10"/>
      <c r="F953" s="10"/>
      <c r="G953" s="10"/>
      <c r="H953" s="413"/>
      <c r="I953" s="10"/>
      <c r="J953" s="10"/>
      <c r="K953" s="12"/>
      <c r="L953" s="10"/>
      <c r="M953" s="10"/>
      <c r="N953" s="10"/>
      <c r="O953" s="10"/>
      <c r="P953" s="413"/>
      <c r="Q953" s="10"/>
      <c r="R953" s="10"/>
      <c r="S953" s="10"/>
      <c r="T953" s="413"/>
      <c r="U953" s="10"/>
      <c r="V953" s="413"/>
      <c r="W953" s="10"/>
      <c r="X953" s="10"/>
      <c r="Y953" s="10"/>
      <c r="Z953" s="12"/>
      <c r="AA953" s="10"/>
      <c r="AB953" s="10"/>
      <c r="AC953" s="10"/>
      <c r="AD953" s="12"/>
      <c r="AE953" s="12"/>
      <c r="AF953" s="12"/>
      <c r="AG953" s="12"/>
      <c r="AH953" s="12"/>
      <c r="AI953" s="12"/>
      <c r="AJ953" s="12"/>
      <c r="AK953" s="12"/>
      <c r="AL953" s="12"/>
      <c r="AM953" s="12"/>
      <c r="AN953" s="12"/>
      <c r="AO953" s="12"/>
    </row>
    <row r="954" spans="1:41" ht="12.85" customHeight="1">
      <c r="A954" s="412"/>
      <c r="B954" s="12"/>
      <c r="C954" s="10"/>
      <c r="D954" s="10"/>
      <c r="E954" s="10"/>
      <c r="F954" s="10"/>
      <c r="G954" s="10"/>
      <c r="H954" s="413"/>
      <c r="I954" s="10"/>
      <c r="J954" s="10"/>
      <c r="K954" s="12"/>
      <c r="L954" s="10"/>
      <c r="M954" s="10"/>
      <c r="N954" s="10"/>
      <c r="O954" s="10"/>
      <c r="P954" s="413"/>
      <c r="Q954" s="10"/>
      <c r="R954" s="10"/>
      <c r="S954" s="10"/>
      <c r="T954" s="413"/>
      <c r="U954" s="10"/>
      <c r="V954" s="413"/>
      <c r="W954" s="10"/>
      <c r="X954" s="10"/>
      <c r="Y954" s="10"/>
      <c r="Z954" s="12"/>
      <c r="AA954" s="10"/>
      <c r="AB954" s="10"/>
      <c r="AC954" s="10"/>
      <c r="AD954" s="12"/>
      <c r="AE954" s="12"/>
      <c r="AF954" s="12"/>
      <c r="AG954" s="12"/>
      <c r="AH954" s="12"/>
      <c r="AI954" s="12"/>
      <c r="AJ954" s="12"/>
      <c r="AK954" s="12"/>
      <c r="AL954" s="12"/>
      <c r="AM954" s="12"/>
      <c r="AN954" s="12"/>
      <c r="AO954" s="12"/>
    </row>
    <row r="955" spans="1:41" ht="12.85" customHeight="1">
      <c r="A955" s="412"/>
      <c r="B955" s="12"/>
      <c r="C955" s="10"/>
      <c r="D955" s="10"/>
      <c r="E955" s="10"/>
      <c r="F955" s="10"/>
      <c r="G955" s="10"/>
      <c r="H955" s="413"/>
      <c r="I955" s="10"/>
      <c r="J955" s="10"/>
      <c r="K955" s="12"/>
      <c r="L955" s="10"/>
      <c r="M955" s="10"/>
      <c r="N955" s="10"/>
      <c r="O955" s="10"/>
      <c r="P955" s="413"/>
      <c r="Q955" s="10"/>
      <c r="R955" s="10"/>
      <c r="S955" s="10"/>
      <c r="T955" s="413"/>
      <c r="U955" s="10"/>
      <c r="V955" s="413"/>
      <c r="W955" s="10"/>
      <c r="X955" s="10"/>
      <c r="Y955" s="10"/>
      <c r="Z955" s="12"/>
      <c r="AA955" s="10"/>
      <c r="AB955" s="10"/>
      <c r="AC955" s="10"/>
      <c r="AD955" s="12"/>
      <c r="AE955" s="12"/>
      <c r="AF955" s="12"/>
      <c r="AG955" s="12"/>
      <c r="AH955" s="12"/>
      <c r="AI955" s="12"/>
      <c r="AJ955" s="12"/>
      <c r="AK955" s="12"/>
      <c r="AL955" s="12"/>
      <c r="AM955" s="12"/>
      <c r="AN955" s="12"/>
      <c r="AO955" s="12"/>
    </row>
    <row r="956" spans="1:41" ht="12.85" customHeight="1">
      <c r="A956" s="412"/>
      <c r="B956" s="12"/>
      <c r="C956" s="10"/>
      <c r="D956" s="10"/>
      <c r="E956" s="10"/>
      <c r="F956" s="10"/>
      <c r="G956" s="10"/>
      <c r="H956" s="413"/>
      <c r="I956" s="10"/>
      <c r="J956" s="10"/>
      <c r="K956" s="12"/>
      <c r="L956" s="10"/>
      <c r="M956" s="10"/>
      <c r="N956" s="10"/>
      <c r="O956" s="10"/>
      <c r="P956" s="413"/>
      <c r="Q956" s="10"/>
      <c r="R956" s="10"/>
      <c r="S956" s="10"/>
      <c r="T956" s="413"/>
      <c r="U956" s="10"/>
      <c r="V956" s="413"/>
      <c r="W956" s="10"/>
      <c r="X956" s="10"/>
      <c r="Y956" s="10"/>
      <c r="Z956" s="12"/>
      <c r="AA956" s="10"/>
      <c r="AB956" s="10"/>
      <c r="AC956" s="10"/>
      <c r="AD956" s="12"/>
      <c r="AE956" s="12"/>
      <c r="AF956" s="12"/>
      <c r="AG956" s="12"/>
      <c r="AH956" s="12"/>
      <c r="AI956" s="12"/>
      <c r="AJ956" s="12"/>
      <c r="AK956" s="12"/>
      <c r="AL956" s="12"/>
      <c r="AM956" s="12"/>
      <c r="AN956" s="12"/>
      <c r="AO956" s="12"/>
    </row>
    <row r="957" spans="1:41" ht="12.85" customHeight="1">
      <c r="A957" s="412"/>
      <c r="B957" s="12"/>
      <c r="C957" s="10"/>
      <c r="D957" s="10"/>
      <c r="E957" s="10"/>
      <c r="F957" s="10"/>
      <c r="G957" s="10"/>
      <c r="H957" s="413"/>
      <c r="I957" s="10"/>
      <c r="J957" s="10"/>
      <c r="K957" s="12"/>
      <c r="L957" s="10"/>
      <c r="M957" s="10"/>
      <c r="N957" s="10"/>
      <c r="O957" s="10"/>
      <c r="P957" s="413"/>
      <c r="Q957" s="10"/>
      <c r="R957" s="10"/>
      <c r="S957" s="10"/>
      <c r="T957" s="413"/>
      <c r="U957" s="10"/>
      <c r="V957" s="413"/>
      <c r="W957" s="10"/>
      <c r="X957" s="10"/>
      <c r="Y957" s="10"/>
      <c r="Z957" s="12"/>
      <c r="AA957" s="10"/>
      <c r="AB957" s="10"/>
      <c r="AC957" s="10"/>
      <c r="AD957" s="12"/>
      <c r="AE957" s="12"/>
      <c r="AF957" s="12"/>
      <c r="AG957" s="12"/>
      <c r="AH957" s="12"/>
      <c r="AI957" s="12"/>
      <c r="AJ957" s="12"/>
      <c r="AK957" s="12"/>
      <c r="AL957" s="12"/>
      <c r="AM957" s="12"/>
      <c r="AN957" s="12"/>
      <c r="AO957" s="12"/>
    </row>
    <row r="958" spans="1:41" ht="12.85" customHeight="1">
      <c r="A958" s="412"/>
      <c r="B958" s="12"/>
      <c r="C958" s="10"/>
      <c r="D958" s="10"/>
      <c r="E958" s="10"/>
      <c r="F958" s="10"/>
      <c r="G958" s="10"/>
      <c r="H958" s="413"/>
      <c r="I958" s="10"/>
      <c r="J958" s="10"/>
      <c r="K958" s="12"/>
      <c r="L958" s="10"/>
      <c r="M958" s="10"/>
      <c r="N958" s="10"/>
      <c r="O958" s="10"/>
      <c r="P958" s="413"/>
      <c r="Q958" s="10"/>
      <c r="R958" s="10"/>
      <c r="S958" s="10"/>
      <c r="T958" s="413"/>
      <c r="U958" s="10"/>
      <c r="V958" s="413"/>
      <c r="W958" s="10"/>
      <c r="X958" s="10"/>
      <c r="Y958" s="10"/>
      <c r="Z958" s="12"/>
      <c r="AA958" s="10"/>
      <c r="AB958" s="10"/>
      <c r="AC958" s="10"/>
      <c r="AD958" s="12"/>
      <c r="AE958" s="12"/>
      <c r="AF958" s="12"/>
      <c r="AG958" s="12"/>
      <c r="AH958" s="12"/>
      <c r="AI958" s="12"/>
      <c r="AJ958" s="12"/>
      <c r="AK958" s="12"/>
      <c r="AL958" s="12"/>
      <c r="AM958" s="12"/>
      <c r="AN958" s="12"/>
      <c r="AO958" s="12"/>
    </row>
    <row r="959" spans="1:41" ht="12.85" customHeight="1">
      <c r="A959" s="412"/>
      <c r="B959" s="12"/>
      <c r="C959" s="10"/>
      <c r="D959" s="10"/>
      <c r="E959" s="10"/>
      <c r="F959" s="10"/>
      <c r="G959" s="10"/>
      <c r="H959" s="413"/>
      <c r="I959" s="10"/>
      <c r="J959" s="10"/>
      <c r="K959" s="12"/>
      <c r="L959" s="10"/>
      <c r="M959" s="10"/>
      <c r="N959" s="10"/>
      <c r="O959" s="10"/>
      <c r="P959" s="413"/>
      <c r="Q959" s="10"/>
      <c r="R959" s="10"/>
      <c r="S959" s="10"/>
      <c r="T959" s="413"/>
      <c r="U959" s="10"/>
      <c r="V959" s="413"/>
      <c r="W959" s="10"/>
      <c r="X959" s="10"/>
      <c r="Y959" s="10"/>
      <c r="Z959" s="12"/>
      <c r="AA959" s="10"/>
      <c r="AB959" s="10"/>
      <c r="AC959" s="10"/>
      <c r="AD959" s="12"/>
      <c r="AE959" s="12"/>
      <c r="AF959" s="12"/>
      <c r="AG959" s="12"/>
      <c r="AH959" s="12"/>
      <c r="AI959" s="12"/>
      <c r="AJ959" s="12"/>
      <c r="AK959" s="12"/>
      <c r="AL959" s="12"/>
      <c r="AM959" s="12"/>
      <c r="AN959" s="12"/>
      <c r="AO959" s="12"/>
    </row>
    <row r="960" spans="1:41" ht="12.85" customHeight="1">
      <c r="A960" s="412"/>
      <c r="B960" s="12"/>
      <c r="C960" s="10"/>
      <c r="D960" s="10"/>
      <c r="E960" s="10"/>
      <c r="F960" s="10"/>
      <c r="G960" s="10"/>
      <c r="H960" s="413"/>
      <c r="I960" s="10"/>
      <c r="J960" s="10"/>
      <c r="K960" s="12"/>
      <c r="L960" s="10"/>
      <c r="M960" s="10"/>
      <c r="N960" s="10"/>
      <c r="O960" s="10"/>
      <c r="P960" s="413"/>
      <c r="Q960" s="10"/>
      <c r="R960" s="10"/>
      <c r="S960" s="10"/>
      <c r="T960" s="413"/>
      <c r="U960" s="10"/>
      <c r="V960" s="413"/>
      <c r="W960" s="10"/>
      <c r="X960" s="10"/>
      <c r="Y960" s="10"/>
      <c r="Z960" s="12"/>
      <c r="AA960" s="10"/>
      <c r="AB960" s="10"/>
      <c r="AC960" s="10"/>
      <c r="AD960" s="12"/>
      <c r="AE960" s="12"/>
      <c r="AF960" s="12"/>
      <c r="AG960" s="12"/>
      <c r="AH960" s="12"/>
      <c r="AI960" s="12"/>
      <c r="AJ960" s="12"/>
      <c r="AK960" s="12"/>
      <c r="AL960" s="12"/>
      <c r="AM960" s="12"/>
      <c r="AN960" s="12"/>
      <c r="AO960" s="12"/>
    </row>
    <row r="961" spans="1:41" ht="12.85" customHeight="1">
      <c r="A961" s="412"/>
      <c r="B961" s="12"/>
      <c r="C961" s="10"/>
      <c r="D961" s="10"/>
      <c r="E961" s="10"/>
      <c r="F961" s="10"/>
      <c r="G961" s="10"/>
      <c r="H961" s="413"/>
      <c r="I961" s="10"/>
      <c r="J961" s="10"/>
      <c r="K961" s="12"/>
      <c r="L961" s="10"/>
      <c r="M961" s="10"/>
      <c r="N961" s="10"/>
      <c r="O961" s="10"/>
      <c r="P961" s="413"/>
      <c r="Q961" s="10"/>
      <c r="R961" s="10"/>
      <c r="S961" s="10"/>
      <c r="T961" s="413"/>
      <c r="U961" s="10"/>
      <c r="V961" s="413"/>
      <c r="W961" s="10"/>
      <c r="X961" s="10"/>
      <c r="Y961" s="10"/>
      <c r="Z961" s="12"/>
      <c r="AA961" s="10"/>
      <c r="AB961" s="10"/>
      <c r="AC961" s="10"/>
      <c r="AD961" s="12"/>
      <c r="AE961" s="12"/>
      <c r="AF961" s="12"/>
      <c r="AG961" s="12"/>
      <c r="AH961" s="12"/>
      <c r="AI961" s="12"/>
      <c r="AJ961" s="12"/>
      <c r="AK961" s="12"/>
      <c r="AL961" s="12"/>
      <c r="AM961" s="12"/>
      <c r="AN961" s="12"/>
      <c r="AO961" s="12"/>
    </row>
    <row r="962" spans="1:41" ht="12.85" customHeight="1">
      <c r="A962" s="412"/>
      <c r="B962" s="12"/>
      <c r="C962" s="10"/>
      <c r="D962" s="10"/>
      <c r="E962" s="10"/>
      <c r="F962" s="10"/>
      <c r="G962" s="10"/>
      <c r="H962" s="413"/>
      <c r="I962" s="10"/>
      <c r="J962" s="10"/>
      <c r="K962" s="12"/>
      <c r="L962" s="10"/>
      <c r="M962" s="10"/>
      <c r="N962" s="10"/>
      <c r="O962" s="10"/>
      <c r="P962" s="413"/>
      <c r="Q962" s="10"/>
      <c r="R962" s="10"/>
      <c r="S962" s="10"/>
      <c r="T962" s="413"/>
      <c r="U962" s="10"/>
      <c r="V962" s="413"/>
      <c r="W962" s="10"/>
      <c r="X962" s="10"/>
      <c r="Y962" s="10"/>
      <c r="Z962" s="12"/>
      <c r="AA962" s="10"/>
      <c r="AB962" s="10"/>
      <c r="AC962" s="10"/>
      <c r="AD962" s="12"/>
      <c r="AE962" s="12"/>
      <c r="AF962" s="12"/>
      <c r="AG962" s="12"/>
      <c r="AH962" s="12"/>
      <c r="AI962" s="12"/>
      <c r="AJ962" s="12"/>
      <c r="AK962" s="12"/>
      <c r="AL962" s="12"/>
      <c r="AM962" s="12"/>
      <c r="AN962" s="12"/>
      <c r="AO962" s="12"/>
    </row>
    <row r="963" spans="1:41" ht="12.85" customHeight="1">
      <c r="A963" s="412"/>
      <c r="B963" s="12"/>
      <c r="C963" s="10"/>
      <c r="D963" s="10"/>
      <c r="E963" s="10"/>
      <c r="F963" s="10"/>
      <c r="G963" s="10"/>
      <c r="H963" s="413"/>
      <c r="I963" s="10"/>
      <c r="J963" s="10"/>
      <c r="K963" s="12"/>
      <c r="L963" s="10"/>
      <c r="M963" s="10"/>
      <c r="N963" s="10"/>
      <c r="O963" s="10"/>
      <c r="P963" s="413"/>
      <c r="Q963" s="10"/>
      <c r="R963" s="10"/>
      <c r="S963" s="10"/>
      <c r="T963" s="413"/>
      <c r="U963" s="10"/>
      <c r="V963" s="413"/>
      <c r="W963" s="10"/>
      <c r="X963" s="10"/>
      <c r="Y963" s="10"/>
      <c r="Z963" s="12"/>
      <c r="AA963" s="10"/>
      <c r="AB963" s="10"/>
      <c r="AC963" s="10"/>
      <c r="AD963" s="12"/>
      <c r="AE963" s="12"/>
      <c r="AF963" s="12"/>
      <c r="AG963" s="12"/>
      <c r="AH963" s="12"/>
      <c r="AI963" s="12"/>
      <c r="AJ963" s="12"/>
      <c r="AK963" s="12"/>
      <c r="AL963" s="12"/>
      <c r="AM963" s="12"/>
      <c r="AN963" s="12"/>
      <c r="AO963" s="12"/>
    </row>
    <row r="964" spans="1:41" ht="12.85" customHeight="1">
      <c r="A964" s="412"/>
      <c r="B964" s="12"/>
      <c r="C964" s="10"/>
      <c r="D964" s="10"/>
      <c r="E964" s="10"/>
      <c r="F964" s="10"/>
      <c r="G964" s="10"/>
      <c r="H964" s="413"/>
      <c r="I964" s="10"/>
      <c r="J964" s="10"/>
      <c r="K964" s="12"/>
      <c r="L964" s="10"/>
      <c r="M964" s="10"/>
      <c r="N964" s="10"/>
      <c r="O964" s="10"/>
      <c r="P964" s="413"/>
      <c r="Q964" s="10"/>
      <c r="R964" s="10"/>
      <c r="S964" s="10"/>
      <c r="T964" s="413"/>
      <c r="U964" s="10"/>
      <c r="V964" s="413"/>
      <c r="W964" s="10"/>
      <c r="X964" s="10"/>
      <c r="Y964" s="10"/>
      <c r="Z964" s="12"/>
      <c r="AA964" s="10"/>
      <c r="AB964" s="10"/>
      <c r="AC964" s="10"/>
      <c r="AD964" s="12"/>
      <c r="AE964" s="12"/>
      <c r="AF964" s="12"/>
      <c r="AG964" s="12"/>
      <c r="AH964" s="12"/>
      <c r="AI964" s="12"/>
      <c r="AJ964" s="12"/>
      <c r="AK964" s="12"/>
      <c r="AL964" s="12"/>
      <c r="AM964" s="12"/>
      <c r="AN964" s="12"/>
      <c r="AO964" s="12"/>
    </row>
    <row r="965" spans="1:41" ht="12.85" customHeight="1">
      <c r="A965" s="412"/>
      <c r="B965" s="12"/>
      <c r="C965" s="10"/>
      <c r="D965" s="10"/>
      <c r="E965" s="10"/>
      <c r="F965" s="10"/>
      <c r="G965" s="10"/>
      <c r="H965" s="413"/>
      <c r="I965" s="10"/>
      <c r="J965" s="10"/>
      <c r="K965" s="12"/>
      <c r="L965" s="10"/>
      <c r="M965" s="10"/>
      <c r="N965" s="10"/>
      <c r="O965" s="10"/>
      <c r="P965" s="413"/>
      <c r="Q965" s="10"/>
      <c r="R965" s="10"/>
      <c r="S965" s="10"/>
      <c r="T965" s="413"/>
      <c r="U965" s="10"/>
      <c r="V965" s="413"/>
      <c r="W965" s="10"/>
      <c r="X965" s="10"/>
      <c r="Y965" s="10"/>
      <c r="Z965" s="12"/>
      <c r="AA965" s="10"/>
      <c r="AB965" s="10"/>
      <c r="AC965" s="10"/>
      <c r="AD965" s="12"/>
      <c r="AE965" s="12"/>
      <c r="AF965" s="12"/>
      <c r="AG965" s="12"/>
      <c r="AH965" s="12"/>
      <c r="AI965" s="12"/>
      <c r="AJ965" s="12"/>
      <c r="AK965" s="12"/>
      <c r="AL965" s="12"/>
      <c r="AM965" s="12"/>
      <c r="AN965" s="12"/>
      <c r="AO965" s="12"/>
    </row>
    <row r="966" spans="1:41" ht="12.85" customHeight="1">
      <c r="A966" s="412"/>
      <c r="B966" s="12"/>
      <c r="C966" s="10"/>
      <c r="D966" s="10"/>
      <c r="E966" s="10"/>
      <c r="F966" s="10"/>
      <c r="G966" s="10"/>
      <c r="H966" s="413"/>
      <c r="I966" s="10"/>
      <c r="J966" s="10"/>
      <c r="K966" s="12"/>
      <c r="L966" s="10"/>
      <c r="M966" s="10"/>
      <c r="N966" s="10"/>
      <c r="O966" s="10"/>
      <c r="P966" s="413"/>
      <c r="Q966" s="10"/>
      <c r="R966" s="10"/>
      <c r="S966" s="10"/>
      <c r="T966" s="413"/>
      <c r="U966" s="10"/>
      <c r="V966" s="413"/>
      <c r="W966" s="10"/>
      <c r="X966" s="10"/>
      <c r="Y966" s="10"/>
      <c r="Z966" s="12"/>
      <c r="AA966" s="10"/>
      <c r="AB966" s="10"/>
      <c r="AC966" s="10"/>
      <c r="AD966" s="12"/>
      <c r="AE966" s="12"/>
      <c r="AF966" s="12"/>
      <c r="AG966" s="12"/>
      <c r="AH966" s="12"/>
      <c r="AI966" s="12"/>
      <c r="AJ966" s="12"/>
      <c r="AK966" s="12"/>
      <c r="AL966" s="12"/>
      <c r="AM966" s="12"/>
      <c r="AN966" s="12"/>
      <c r="AO966" s="12"/>
    </row>
    <row r="967" spans="1:41" ht="12.85" customHeight="1">
      <c r="A967" s="412"/>
      <c r="B967" s="12"/>
      <c r="C967" s="10"/>
      <c r="D967" s="10"/>
      <c r="E967" s="10"/>
      <c r="F967" s="10"/>
      <c r="G967" s="10"/>
      <c r="H967" s="413"/>
      <c r="I967" s="10"/>
      <c r="J967" s="10"/>
      <c r="K967" s="12"/>
      <c r="L967" s="10"/>
      <c r="M967" s="10"/>
      <c r="N967" s="10"/>
      <c r="O967" s="10"/>
      <c r="P967" s="413"/>
      <c r="Q967" s="10"/>
      <c r="R967" s="10"/>
      <c r="S967" s="10"/>
      <c r="T967" s="413"/>
      <c r="U967" s="10"/>
      <c r="V967" s="413"/>
      <c r="W967" s="10"/>
      <c r="X967" s="10"/>
      <c r="Y967" s="10"/>
      <c r="Z967" s="12"/>
      <c r="AA967" s="10"/>
      <c r="AB967" s="10"/>
      <c r="AC967" s="10"/>
      <c r="AD967" s="12"/>
      <c r="AE967" s="12"/>
      <c r="AF967" s="12"/>
      <c r="AG967" s="12"/>
      <c r="AH967" s="12"/>
      <c r="AI967" s="12"/>
      <c r="AJ967" s="12"/>
      <c r="AK967" s="12"/>
      <c r="AL967" s="12"/>
      <c r="AM967" s="12"/>
      <c r="AN967" s="12"/>
      <c r="AO967" s="12"/>
    </row>
    <row r="968" spans="1:41" ht="12.85" customHeight="1">
      <c r="A968" s="412"/>
      <c r="B968" s="12"/>
      <c r="C968" s="10"/>
      <c r="D968" s="10"/>
      <c r="E968" s="10"/>
      <c r="F968" s="10"/>
      <c r="G968" s="10"/>
      <c r="H968" s="413"/>
      <c r="I968" s="10"/>
      <c r="J968" s="10"/>
      <c r="K968" s="12"/>
      <c r="L968" s="10"/>
      <c r="M968" s="10"/>
      <c r="N968" s="10"/>
      <c r="O968" s="10"/>
      <c r="P968" s="413"/>
      <c r="Q968" s="10"/>
      <c r="R968" s="10"/>
      <c r="S968" s="10"/>
      <c r="T968" s="413"/>
      <c r="U968" s="10"/>
      <c r="V968" s="413"/>
      <c r="W968" s="10"/>
      <c r="X968" s="10"/>
      <c r="Y968" s="10"/>
      <c r="Z968" s="12"/>
      <c r="AA968" s="10"/>
      <c r="AB968" s="10"/>
      <c r="AC968" s="10"/>
      <c r="AD968" s="12"/>
      <c r="AE968" s="12"/>
      <c r="AF968" s="12"/>
      <c r="AG968" s="12"/>
      <c r="AH968" s="12"/>
      <c r="AI968" s="12"/>
      <c r="AJ968" s="12"/>
      <c r="AK968" s="12"/>
      <c r="AL968" s="12"/>
      <c r="AM968" s="12"/>
      <c r="AN968" s="12"/>
      <c r="AO968" s="12"/>
    </row>
    <row r="969" spans="1:41" ht="12.85" customHeight="1">
      <c r="A969" s="412"/>
      <c r="B969" s="12"/>
      <c r="C969" s="10"/>
      <c r="D969" s="10"/>
      <c r="E969" s="10"/>
      <c r="F969" s="10"/>
      <c r="G969" s="10"/>
      <c r="H969" s="413"/>
      <c r="I969" s="10"/>
      <c r="J969" s="10"/>
      <c r="K969" s="12"/>
      <c r="L969" s="10"/>
      <c r="M969" s="10"/>
      <c r="N969" s="10"/>
      <c r="O969" s="10"/>
      <c r="P969" s="413"/>
      <c r="Q969" s="10"/>
      <c r="R969" s="10"/>
      <c r="S969" s="10"/>
      <c r="T969" s="413"/>
      <c r="U969" s="10"/>
      <c r="V969" s="413"/>
      <c r="W969" s="10"/>
      <c r="X969" s="10"/>
      <c r="Y969" s="10"/>
      <c r="Z969" s="12"/>
      <c r="AA969" s="10"/>
      <c r="AB969" s="10"/>
      <c r="AC969" s="10"/>
      <c r="AD969" s="12"/>
      <c r="AE969" s="12"/>
      <c r="AF969" s="12"/>
      <c r="AG969" s="12"/>
      <c r="AH969" s="12"/>
      <c r="AI969" s="12"/>
      <c r="AJ969" s="12"/>
      <c r="AK969" s="12"/>
      <c r="AL969" s="12"/>
      <c r="AM969" s="12"/>
      <c r="AN969" s="12"/>
      <c r="AO969" s="12"/>
    </row>
    <row r="970" spans="1:41" ht="12.85" customHeight="1">
      <c r="A970" s="412"/>
      <c r="B970" s="12"/>
      <c r="C970" s="10"/>
      <c r="D970" s="10"/>
      <c r="E970" s="10"/>
      <c r="F970" s="10"/>
      <c r="G970" s="10"/>
      <c r="H970" s="413"/>
      <c r="I970" s="10"/>
      <c r="J970" s="10"/>
      <c r="K970" s="12"/>
      <c r="L970" s="10"/>
      <c r="M970" s="10"/>
      <c r="N970" s="10"/>
      <c r="O970" s="10"/>
      <c r="P970" s="413"/>
      <c r="Q970" s="10"/>
      <c r="R970" s="10"/>
      <c r="S970" s="10"/>
      <c r="T970" s="413"/>
      <c r="U970" s="10"/>
      <c r="V970" s="413"/>
      <c r="W970" s="10"/>
      <c r="X970" s="10"/>
      <c r="Y970" s="10"/>
      <c r="Z970" s="12"/>
      <c r="AA970" s="10"/>
      <c r="AB970" s="10"/>
      <c r="AC970" s="10"/>
      <c r="AD970" s="12"/>
      <c r="AE970" s="12"/>
      <c r="AF970" s="12"/>
      <c r="AG970" s="12"/>
      <c r="AH970" s="12"/>
      <c r="AI970" s="12"/>
      <c r="AJ970" s="12"/>
      <c r="AK970" s="12"/>
      <c r="AL970" s="12"/>
      <c r="AM970" s="12"/>
      <c r="AN970" s="12"/>
      <c r="AO970" s="12"/>
    </row>
    <row r="971" spans="1:41" ht="12.85" customHeight="1">
      <c r="A971" s="412"/>
      <c r="B971" s="12"/>
      <c r="C971" s="10"/>
      <c r="D971" s="10"/>
      <c r="E971" s="10"/>
      <c r="F971" s="10"/>
      <c r="G971" s="10"/>
      <c r="H971" s="413"/>
      <c r="I971" s="10"/>
      <c r="J971" s="10"/>
      <c r="K971" s="12"/>
      <c r="L971" s="10"/>
      <c r="M971" s="10"/>
      <c r="N971" s="10"/>
      <c r="O971" s="10"/>
      <c r="P971" s="413"/>
      <c r="Q971" s="10"/>
      <c r="R971" s="10"/>
      <c r="S971" s="10"/>
      <c r="T971" s="413"/>
      <c r="U971" s="10"/>
      <c r="V971" s="413"/>
      <c r="W971" s="10"/>
      <c r="X971" s="10"/>
      <c r="Y971" s="10"/>
      <c r="Z971" s="12"/>
      <c r="AA971" s="10"/>
      <c r="AB971" s="10"/>
      <c r="AC971" s="10"/>
      <c r="AD971" s="12"/>
      <c r="AE971" s="12"/>
      <c r="AF971" s="12"/>
      <c r="AG971" s="12"/>
      <c r="AH971" s="12"/>
      <c r="AI971" s="12"/>
      <c r="AJ971" s="12"/>
      <c r="AK971" s="12"/>
      <c r="AL971" s="12"/>
      <c r="AM971" s="12"/>
      <c r="AN971" s="12"/>
      <c r="AO971" s="12"/>
    </row>
    <row r="972" spans="1:41" ht="12.85" customHeight="1">
      <c r="A972" s="412"/>
      <c r="B972" s="12"/>
      <c r="C972" s="10"/>
      <c r="D972" s="10"/>
      <c r="E972" s="10"/>
      <c r="F972" s="10"/>
      <c r="G972" s="10"/>
      <c r="H972" s="413"/>
      <c r="I972" s="10"/>
      <c r="J972" s="10"/>
      <c r="K972" s="12"/>
      <c r="L972" s="10"/>
      <c r="M972" s="10"/>
      <c r="N972" s="10"/>
      <c r="O972" s="10"/>
      <c r="P972" s="413"/>
      <c r="Q972" s="10"/>
      <c r="R972" s="10"/>
      <c r="S972" s="10"/>
      <c r="T972" s="413"/>
      <c r="U972" s="10"/>
      <c r="V972" s="413"/>
      <c r="W972" s="10"/>
      <c r="X972" s="10"/>
      <c r="Y972" s="10"/>
      <c r="Z972" s="12"/>
      <c r="AA972" s="10"/>
      <c r="AB972" s="10"/>
      <c r="AC972" s="10"/>
      <c r="AD972" s="12"/>
      <c r="AE972" s="12"/>
      <c r="AF972" s="12"/>
      <c r="AG972" s="12"/>
      <c r="AH972" s="12"/>
      <c r="AI972" s="12"/>
      <c r="AJ972" s="12"/>
      <c r="AK972" s="12"/>
      <c r="AL972" s="12"/>
      <c r="AM972" s="12"/>
      <c r="AN972" s="12"/>
      <c r="AO972" s="12"/>
    </row>
    <row r="973" spans="1:41" ht="12.85" customHeight="1">
      <c r="A973" s="412"/>
      <c r="B973" s="12"/>
      <c r="C973" s="10"/>
      <c r="D973" s="10"/>
      <c r="E973" s="10"/>
      <c r="F973" s="10"/>
      <c r="G973" s="10"/>
      <c r="H973" s="413"/>
      <c r="I973" s="10"/>
      <c r="J973" s="10"/>
      <c r="K973" s="12"/>
      <c r="L973" s="10"/>
      <c r="M973" s="10"/>
      <c r="N973" s="10"/>
      <c r="O973" s="10"/>
      <c r="P973" s="413"/>
      <c r="Q973" s="10"/>
      <c r="R973" s="10"/>
      <c r="S973" s="10"/>
      <c r="T973" s="413"/>
      <c r="U973" s="10"/>
      <c r="V973" s="413"/>
      <c r="W973" s="10"/>
      <c r="X973" s="10"/>
      <c r="Y973" s="10"/>
      <c r="Z973" s="12"/>
      <c r="AA973" s="10"/>
      <c r="AB973" s="10"/>
      <c r="AC973" s="10"/>
      <c r="AD973" s="12"/>
      <c r="AE973" s="12"/>
      <c r="AF973" s="12"/>
      <c r="AG973" s="12"/>
      <c r="AH973" s="12"/>
      <c r="AI973" s="12"/>
      <c r="AJ973" s="12"/>
      <c r="AK973" s="12"/>
      <c r="AL973" s="12"/>
      <c r="AM973" s="12"/>
      <c r="AN973" s="12"/>
      <c r="AO973" s="12"/>
    </row>
    <row r="974" spans="1:41" ht="12.85" customHeight="1">
      <c r="A974" s="412"/>
      <c r="B974" s="12"/>
      <c r="C974" s="10"/>
      <c r="D974" s="10"/>
      <c r="E974" s="10"/>
      <c r="F974" s="10"/>
      <c r="G974" s="10"/>
      <c r="H974" s="413"/>
      <c r="I974" s="10"/>
      <c r="J974" s="10"/>
      <c r="K974" s="12"/>
      <c r="L974" s="10"/>
      <c r="M974" s="10"/>
      <c r="N974" s="10"/>
      <c r="O974" s="10"/>
      <c r="P974" s="413"/>
      <c r="Q974" s="10"/>
      <c r="R974" s="10"/>
      <c r="S974" s="10"/>
      <c r="T974" s="413"/>
      <c r="U974" s="10"/>
      <c r="V974" s="413"/>
      <c r="W974" s="10"/>
      <c r="X974" s="10"/>
      <c r="Y974" s="10"/>
      <c r="Z974" s="12"/>
      <c r="AA974" s="10"/>
      <c r="AB974" s="10"/>
      <c r="AC974" s="10"/>
      <c r="AD974" s="12"/>
      <c r="AE974" s="12"/>
      <c r="AF974" s="12"/>
      <c r="AG974" s="12"/>
      <c r="AH974" s="12"/>
      <c r="AI974" s="12"/>
      <c r="AJ974" s="12"/>
      <c r="AK974" s="12"/>
      <c r="AL974" s="12"/>
      <c r="AM974" s="12"/>
      <c r="AN974" s="12"/>
      <c r="AO974" s="12"/>
    </row>
    <row r="975" spans="1:41" ht="12.85" customHeight="1">
      <c r="A975" s="412"/>
      <c r="B975" s="12"/>
      <c r="C975" s="10"/>
      <c r="D975" s="10"/>
      <c r="E975" s="10"/>
      <c r="F975" s="10"/>
      <c r="G975" s="10"/>
      <c r="H975" s="413"/>
      <c r="I975" s="10"/>
      <c r="J975" s="10"/>
      <c r="K975" s="12"/>
      <c r="L975" s="10"/>
      <c r="M975" s="10"/>
      <c r="N975" s="10"/>
      <c r="O975" s="10"/>
      <c r="P975" s="413"/>
      <c r="Q975" s="10"/>
      <c r="R975" s="10"/>
      <c r="S975" s="10"/>
      <c r="T975" s="413"/>
      <c r="U975" s="10"/>
      <c r="V975" s="413"/>
      <c r="W975" s="10"/>
      <c r="X975" s="10"/>
      <c r="Y975" s="10"/>
      <c r="Z975" s="12"/>
      <c r="AA975" s="10"/>
      <c r="AB975" s="10"/>
      <c r="AC975" s="10"/>
      <c r="AD975" s="12"/>
      <c r="AE975" s="12"/>
      <c r="AF975" s="12"/>
      <c r="AG975" s="12"/>
      <c r="AH975" s="12"/>
      <c r="AI975" s="12"/>
      <c r="AJ975" s="12"/>
      <c r="AK975" s="12"/>
      <c r="AL975" s="12"/>
      <c r="AM975" s="12"/>
      <c r="AN975" s="12"/>
      <c r="AO975" s="12"/>
    </row>
    <row r="976" spans="1:41" ht="12.85" customHeight="1">
      <c r="A976" s="412"/>
      <c r="B976" s="12"/>
      <c r="C976" s="10"/>
      <c r="D976" s="10"/>
      <c r="E976" s="10"/>
      <c r="F976" s="10"/>
      <c r="G976" s="10"/>
      <c r="H976" s="413"/>
      <c r="I976" s="10"/>
      <c r="J976" s="10"/>
      <c r="K976" s="12"/>
      <c r="L976" s="10"/>
      <c r="M976" s="10"/>
      <c r="N976" s="10"/>
      <c r="O976" s="10"/>
      <c r="P976" s="413"/>
      <c r="Q976" s="10"/>
      <c r="R976" s="10"/>
      <c r="S976" s="10"/>
      <c r="T976" s="413"/>
      <c r="U976" s="10"/>
      <c r="V976" s="413"/>
      <c r="W976" s="10"/>
      <c r="X976" s="10"/>
      <c r="Y976" s="10"/>
      <c r="Z976" s="12"/>
      <c r="AA976" s="10"/>
      <c r="AB976" s="10"/>
      <c r="AC976" s="10"/>
      <c r="AD976" s="12"/>
      <c r="AE976" s="12"/>
      <c r="AF976" s="12"/>
      <c r="AG976" s="12"/>
      <c r="AH976" s="12"/>
      <c r="AI976" s="12"/>
      <c r="AJ976" s="12"/>
      <c r="AK976" s="12"/>
      <c r="AL976" s="12"/>
      <c r="AM976" s="12"/>
      <c r="AN976" s="12"/>
      <c r="AO976" s="12"/>
    </row>
    <row r="977" spans="1:41" ht="12.85" customHeight="1">
      <c r="A977" s="412"/>
      <c r="B977" s="12"/>
      <c r="C977" s="10"/>
      <c r="D977" s="10"/>
      <c r="E977" s="10"/>
      <c r="F977" s="10"/>
      <c r="G977" s="10"/>
      <c r="H977" s="413"/>
      <c r="I977" s="10"/>
      <c r="J977" s="10"/>
      <c r="K977" s="12"/>
      <c r="L977" s="10"/>
      <c r="M977" s="10"/>
      <c r="N977" s="10"/>
      <c r="O977" s="10"/>
      <c r="P977" s="413"/>
      <c r="Q977" s="10"/>
      <c r="R977" s="10"/>
      <c r="S977" s="10"/>
      <c r="T977" s="413"/>
      <c r="U977" s="10"/>
      <c r="V977" s="413"/>
      <c r="W977" s="10"/>
      <c r="X977" s="10"/>
      <c r="Y977" s="10"/>
      <c r="Z977" s="12"/>
      <c r="AA977" s="10"/>
      <c r="AB977" s="10"/>
      <c r="AC977" s="10"/>
      <c r="AD977" s="12"/>
      <c r="AE977" s="12"/>
      <c r="AF977" s="12"/>
      <c r="AG977" s="12"/>
      <c r="AH977" s="12"/>
      <c r="AI977" s="12"/>
      <c r="AJ977" s="12"/>
      <c r="AK977" s="12"/>
      <c r="AL977" s="12"/>
      <c r="AM977" s="12"/>
      <c r="AN977" s="12"/>
      <c r="AO977" s="12"/>
    </row>
    <row r="978" spans="1:41" ht="12.85" customHeight="1">
      <c r="A978" s="412"/>
      <c r="B978" s="12"/>
      <c r="C978" s="10"/>
      <c r="D978" s="10"/>
      <c r="E978" s="10"/>
      <c r="F978" s="10"/>
      <c r="G978" s="10"/>
      <c r="H978" s="413"/>
      <c r="I978" s="10"/>
      <c r="J978" s="10"/>
      <c r="K978" s="12"/>
      <c r="L978" s="10"/>
      <c r="M978" s="10"/>
      <c r="N978" s="10"/>
      <c r="O978" s="10"/>
      <c r="P978" s="413"/>
      <c r="Q978" s="10"/>
      <c r="R978" s="10"/>
      <c r="S978" s="10"/>
      <c r="T978" s="413"/>
      <c r="U978" s="10"/>
      <c r="V978" s="413"/>
      <c r="W978" s="10"/>
      <c r="X978" s="10"/>
      <c r="Y978" s="10"/>
      <c r="Z978" s="12"/>
      <c r="AA978" s="10"/>
      <c r="AB978" s="10"/>
      <c r="AC978" s="10"/>
      <c r="AD978" s="12"/>
      <c r="AE978" s="12"/>
      <c r="AF978" s="12"/>
      <c r="AG978" s="12"/>
      <c r="AH978" s="12"/>
      <c r="AI978" s="12"/>
      <c r="AJ978" s="12"/>
      <c r="AK978" s="12"/>
      <c r="AL978" s="12"/>
      <c r="AM978" s="12"/>
      <c r="AN978" s="12"/>
      <c r="AO978" s="12"/>
    </row>
    <row r="979" spans="1:41" ht="12.85" customHeight="1">
      <c r="A979" s="412"/>
      <c r="B979" s="12"/>
      <c r="C979" s="10"/>
      <c r="D979" s="10"/>
      <c r="E979" s="10"/>
      <c r="F979" s="10"/>
      <c r="G979" s="10"/>
      <c r="H979" s="413"/>
      <c r="I979" s="10"/>
      <c r="J979" s="10"/>
      <c r="K979" s="12"/>
      <c r="L979" s="10"/>
      <c r="M979" s="10"/>
      <c r="N979" s="10"/>
      <c r="O979" s="10"/>
      <c r="P979" s="413"/>
      <c r="Q979" s="10"/>
      <c r="R979" s="10"/>
      <c r="S979" s="10"/>
      <c r="T979" s="413"/>
      <c r="U979" s="10"/>
      <c r="V979" s="413"/>
      <c r="W979" s="10"/>
      <c r="X979" s="10"/>
      <c r="Y979" s="10"/>
      <c r="Z979" s="12"/>
      <c r="AA979" s="10"/>
      <c r="AB979" s="10"/>
      <c r="AC979" s="10"/>
      <c r="AD979" s="12"/>
      <c r="AE979" s="12"/>
      <c r="AF979" s="12"/>
      <c r="AG979" s="12"/>
      <c r="AH979" s="12"/>
      <c r="AI979" s="12"/>
      <c r="AJ979" s="12"/>
      <c r="AK979" s="12"/>
      <c r="AL979" s="12"/>
      <c r="AM979" s="12"/>
      <c r="AN979" s="12"/>
      <c r="AO979" s="12"/>
    </row>
    <row r="980" spans="1:41" ht="12.85" customHeight="1">
      <c r="A980" s="412"/>
      <c r="B980" s="12"/>
      <c r="C980" s="10"/>
      <c r="D980" s="10"/>
      <c r="E980" s="10"/>
      <c r="F980" s="10"/>
      <c r="G980" s="10"/>
      <c r="H980" s="413"/>
      <c r="I980" s="10"/>
      <c r="J980" s="10"/>
      <c r="K980" s="12"/>
      <c r="L980" s="10"/>
      <c r="M980" s="10"/>
      <c r="N980" s="10"/>
      <c r="O980" s="10"/>
      <c r="P980" s="413"/>
      <c r="Q980" s="10"/>
      <c r="R980" s="10"/>
      <c r="S980" s="10"/>
      <c r="T980" s="413"/>
      <c r="U980" s="10"/>
      <c r="V980" s="413"/>
      <c r="W980" s="10"/>
      <c r="X980" s="10"/>
      <c r="Y980" s="10"/>
      <c r="Z980" s="12"/>
      <c r="AA980" s="10"/>
      <c r="AB980" s="10"/>
      <c r="AC980" s="10"/>
      <c r="AD980" s="12"/>
      <c r="AE980" s="12"/>
      <c r="AF980" s="12"/>
      <c r="AG980" s="12"/>
      <c r="AH980" s="12"/>
      <c r="AI980" s="12"/>
      <c r="AJ980" s="12"/>
      <c r="AK980" s="12"/>
      <c r="AL980" s="12"/>
      <c r="AM980" s="12"/>
      <c r="AN980" s="12"/>
      <c r="AO980" s="12"/>
    </row>
    <row r="981" spans="1:41" ht="12.85" customHeight="1">
      <c r="A981" s="412"/>
      <c r="B981" s="12"/>
      <c r="C981" s="10"/>
      <c r="D981" s="10"/>
      <c r="E981" s="10"/>
      <c r="F981" s="10"/>
      <c r="G981" s="10"/>
      <c r="H981" s="413"/>
      <c r="I981" s="10"/>
      <c r="J981" s="10"/>
      <c r="K981" s="12"/>
      <c r="L981" s="10"/>
      <c r="M981" s="10"/>
      <c r="N981" s="10"/>
      <c r="O981" s="10"/>
      <c r="P981" s="413"/>
      <c r="Q981" s="10"/>
      <c r="R981" s="10"/>
      <c r="S981" s="10"/>
      <c r="T981" s="413"/>
      <c r="U981" s="10"/>
      <c r="V981" s="413"/>
      <c r="W981" s="10"/>
      <c r="X981" s="10"/>
      <c r="Y981" s="10"/>
      <c r="Z981" s="12"/>
      <c r="AA981" s="10"/>
      <c r="AB981" s="10"/>
      <c r="AC981" s="10"/>
      <c r="AD981" s="12"/>
      <c r="AE981" s="12"/>
      <c r="AF981" s="12"/>
      <c r="AG981" s="12"/>
      <c r="AH981" s="12"/>
      <c r="AI981" s="12"/>
      <c r="AJ981" s="12"/>
      <c r="AK981" s="12"/>
      <c r="AL981" s="12"/>
      <c r="AM981" s="12"/>
      <c r="AN981" s="12"/>
      <c r="AO981" s="12"/>
    </row>
    <row r="982" spans="1:41" ht="12.85" customHeight="1">
      <c r="A982" s="412"/>
      <c r="B982" s="12"/>
      <c r="C982" s="10"/>
      <c r="D982" s="10"/>
      <c r="E982" s="10"/>
      <c r="F982" s="10"/>
      <c r="G982" s="10"/>
      <c r="H982" s="413"/>
      <c r="I982" s="10"/>
      <c r="J982" s="10"/>
      <c r="K982" s="12"/>
      <c r="L982" s="10"/>
      <c r="M982" s="10"/>
      <c r="N982" s="10"/>
      <c r="O982" s="10"/>
      <c r="P982" s="413"/>
      <c r="Q982" s="10"/>
      <c r="R982" s="10"/>
      <c r="S982" s="10"/>
      <c r="T982" s="413"/>
      <c r="U982" s="10"/>
      <c r="V982" s="413"/>
      <c r="W982" s="10"/>
      <c r="X982" s="10"/>
      <c r="Y982" s="10"/>
      <c r="Z982" s="12"/>
      <c r="AA982" s="10"/>
      <c r="AB982" s="10"/>
      <c r="AC982" s="10"/>
      <c r="AD982" s="12"/>
      <c r="AE982" s="12"/>
      <c r="AF982" s="12"/>
      <c r="AG982" s="12"/>
      <c r="AH982" s="12"/>
      <c r="AI982" s="12"/>
      <c r="AJ982" s="12"/>
      <c r="AK982" s="12"/>
      <c r="AL982" s="12"/>
      <c r="AM982" s="12"/>
      <c r="AN982" s="12"/>
      <c r="AO982" s="12"/>
    </row>
    <row r="983" spans="1:41" ht="12.85" customHeight="1">
      <c r="A983" s="412"/>
      <c r="B983" s="12"/>
      <c r="C983" s="10"/>
      <c r="D983" s="10"/>
      <c r="E983" s="10"/>
      <c r="F983" s="10"/>
      <c r="G983" s="10"/>
      <c r="H983" s="413"/>
      <c r="I983" s="10"/>
      <c r="J983" s="10"/>
      <c r="K983" s="12"/>
      <c r="L983" s="10"/>
      <c r="M983" s="10"/>
      <c r="N983" s="10"/>
      <c r="O983" s="10"/>
      <c r="P983" s="413"/>
      <c r="Q983" s="10"/>
      <c r="R983" s="10"/>
      <c r="S983" s="10"/>
      <c r="T983" s="413"/>
      <c r="U983" s="10"/>
      <c r="V983" s="413"/>
      <c r="W983" s="10"/>
      <c r="X983" s="10"/>
      <c r="Y983" s="10"/>
      <c r="Z983" s="12"/>
      <c r="AA983" s="10"/>
      <c r="AB983" s="10"/>
      <c r="AC983" s="10"/>
      <c r="AD983" s="12"/>
      <c r="AE983" s="12"/>
      <c r="AF983" s="12"/>
      <c r="AG983" s="12"/>
      <c r="AH983" s="12"/>
      <c r="AI983" s="12"/>
      <c r="AJ983" s="12"/>
      <c r="AK983" s="12"/>
      <c r="AL983" s="12"/>
      <c r="AM983" s="12"/>
      <c r="AN983" s="12"/>
      <c r="AO983" s="12"/>
    </row>
    <row r="984" spans="1:41" ht="12.85" customHeight="1">
      <c r="A984" s="412"/>
      <c r="B984" s="12"/>
      <c r="C984" s="10"/>
      <c r="D984" s="10"/>
      <c r="E984" s="10"/>
      <c r="F984" s="10"/>
      <c r="G984" s="10"/>
      <c r="H984" s="413"/>
      <c r="I984" s="10"/>
      <c r="J984" s="10"/>
      <c r="K984" s="12"/>
      <c r="L984" s="10"/>
      <c r="M984" s="10"/>
      <c r="N984" s="10"/>
      <c r="O984" s="10"/>
      <c r="P984" s="413"/>
      <c r="Q984" s="10"/>
      <c r="R984" s="10"/>
      <c r="S984" s="10"/>
      <c r="T984" s="413"/>
      <c r="U984" s="10"/>
      <c r="V984" s="413"/>
      <c r="W984" s="10"/>
      <c r="X984" s="10"/>
      <c r="Y984" s="10"/>
      <c r="Z984" s="12"/>
      <c r="AA984" s="10"/>
      <c r="AB984" s="10"/>
      <c r="AC984" s="10"/>
      <c r="AD984" s="12"/>
      <c r="AE984" s="12"/>
      <c r="AF984" s="12"/>
      <c r="AG984" s="12"/>
      <c r="AH984" s="12"/>
      <c r="AI984" s="12"/>
      <c r="AJ984" s="12"/>
      <c r="AK984" s="12"/>
      <c r="AL984" s="12"/>
      <c r="AM984" s="12"/>
      <c r="AN984" s="12"/>
      <c r="AO984" s="12"/>
    </row>
    <row r="985" spans="1:41" ht="12.85" customHeight="1">
      <c r="A985" s="412"/>
      <c r="B985" s="12"/>
      <c r="C985" s="10"/>
      <c r="D985" s="10"/>
      <c r="E985" s="10"/>
      <c r="F985" s="10"/>
      <c r="G985" s="10"/>
      <c r="H985" s="413"/>
      <c r="I985" s="10"/>
      <c r="J985" s="10"/>
      <c r="K985" s="12"/>
      <c r="L985" s="10"/>
      <c r="M985" s="10"/>
      <c r="N985" s="10"/>
      <c r="O985" s="10"/>
      <c r="P985" s="413"/>
      <c r="Q985" s="10"/>
      <c r="R985" s="10"/>
      <c r="S985" s="10"/>
      <c r="T985" s="413"/>
      <c r="U985" s="10"/>
      <c r="V985" s="413"/>
      <c r="W985" s="10"/>
      <c r="X985" s="10"/>
      <c r="Y985" s="10"/>
      <c r="Z985" s="12"/>
      <c r="AA985" s="10"/>
      <c r="AB985" s="10"/>
      <c r="AC985" s="10"/>
      <c r="AD985" s="12"/>
      <c r="AE985" s="12"/>
      <c r="AF985" s="12"/>
      <c r="AG985" s="12"/>
      <c r="AH985" s="12"/>
      <c r="AI985" s="12"/>
      <c r="AJ985" s="12"/>
      <c r="AK985" s="12"/>
      <c r="AL985" s="12"/>
      <c r="AM985" s="12"/>
      <c r="AN985" s="12"/>
      <c r="AO985" s="12"/>
    </row>
    <row r="986" spans="1:41" ht="12.85" customHeight="1">
      <c r="A986" s="412"/>
      <c r="B986" s="12"/>
      <c r="C986" s="10"/>
      <c r="D986" s="10"/>
      <c r="E986" s="10"/>
      <c r="F986" s="10"/>
      <c r="G986" s="10"/>
      <c r="H986" s="413"/>
      <c r="I986" s="10"/>
      <c r="J986" s="10"/>
      <c r="K986" s="12"/>
      <c r="L986" s="10"/>
      <c r="M986" s="10"/>
      <c r="N986" s="10"/>
      <c r="O986" s="10"/>
      <c r="P986" s="413"/>
      <c r="Q986" s="10"/>
      <c r="R986" s="10"/>
      <c r="S986" s="10"/>
      <c r="T986" s="413"/>
      <c r="U986" s="10"/>
      <c r="V986" s="413"/>
      <c r="W986" s="10"/>
      <c r="X986" s="10"/>
      <c r="Y986" s="10"/>
      <c r="Z986" s="12"/>
      <c r="AA986" s="10"/>
      <c r="AB986" s="10"/>
      <c r="AC986" s="10"/>
      <c r="AD986" s="12"/>
      <c r="AE986" s="12"/>
      <c r="AF986" s="12"/>
      <c r="AG986" s="12"/>
      <c r="AH986" s="12"/>
      <c r="AI986" s="12"/>
      <c r="AJ986" s="12"/>
      <c r="AK986" s="12"/>
      <c r="AL986" s="12"/>
      <c r="AM986" s="12"/>
      <c r="AN986" s="12"/>
      <c r="AO986" s="12"/>
    </row>
    <row r="987" spans="1:41" ht="12.85" customHeight="1">
      <c r="A987" s="412"/>
      <c r="B987" s="12"/>
      <c r="C987" s="10"/>
      <c r="D987" s="10"/>
      <c r="E987" s="10"/>
      <c r="F987" s="10"/>
      <c r="G987" s="10"/>
      <c r="H987" s="413"/>
      <c r="I987" s="10"/>
      <c r="J987" s="10"/>
      <c r="K987" s="12"/>
      <c r="L987" s="10"/>
      <c r="M987" s="10"/>
      <c r="N987" s="10"/>
      <c r="O987" s="10"/>
      <c r="P987" s="413"/>
      <c r="Q987" s="10"/>
      <c r="R987" s="10"/>
      <c r="S987" s="10"/>
      <c r="T987" s="413"/>
      <c r="U987" s="10"/>
      <c r="V987" s="413"/>
      <c r="W987" s="10"/>
      <c r="X987" s="10"/>
      <c r="Y987" s="10"/>
      <c r="Z987" s="12"/>
      <c r="AA987" s="10"/>
      <c r="AB987" s="10"/>
      <c r="AC987" s="10"/>
      <c r="AD987" s="12"/>
      <c r="AE987" s="12"/>
      <c r="AF987" s="12"/>
      <c r="AG987" s="12"/>
      <c r="AH987" s="12"/>
      <c r="AI987" s="12"/>
      <c r="AJ987" s="12"/>
      <c r="AK987" s="12"/>
      <c r="AL987" s="12"/>
      <c r="AM987" s="12"/>
      <c r="AN987" s="12"/>
      <c r="AO987" s="12"/>
    </row>
    <row r="988" spans="1:41" ht="12.85" customHeight="1">
      <c r="A988" s="412"/>
      <c r="B988" s="12"/>
      <c r="C988" s="10"/>
      <c r="D988" s="10"/>
      <c r="E988" s="10"/>
      <c r="F988" s="10"/>
      <c r="G988" s="10"/>
      <c r="H988" s="413"/>
      <c r="I988" s="10"/>
      <c r="J988" s="10"/>
      <c r="K988" s="12"/>
      <c r="L988" s="10"/>
      <c r="M988" s="10"/>
      <c r="N988" s="10"/>
      <c r="O988" s="10"/>
      <c r="P988" s="413"/>
      <c r="Q988" s="10"/>
      <c r="R988" s="10"/>
      <c r="S988" s="10"/>
      <c r="T988" s="413"/>
      <c r="U988" s="10"/>
      <c r="V988" s="413"/>
      <c r="W988" s="10"/>
      <c r="X988" s="10"/>
      <c r="Y988" s="10"/>
      <c r="Z988" s="12"/>
      <c r="AA988" s="10"/>
      <c r="AB988" s="10"/>
      <c r="AC988" s="10"/>
      <c r="AD988" s="12"/>
      <c r="AE988" s="12"/>
      <c r="AF988" s="12"/>
      <c r="AG988" s="12"/>
      <c r="AH988" s="12"/>
      <c r="AI988" s="12"/>
      <c r="AJ988" s="12"/>
      <c r="AK988" s="12"/>
      <c r="AL988" s="12"/>
      <c r="AM988" s="12"/>
      <c r="AN988" s="12"/>
      <c r="AO988" s="12"/>
    </row>
    <row r="989" spans="1:41" ht="12.85" customHeight="1">
      <c r="A989" s="412"/>
      <c r="B989" s="12"/>
      <c r="C989" s="10"/>
      <c r="D989" s="10"/>
      <c r="E989" s="10"/>
      <c r="F989" s="10"/>
      <c r="G989" s="10"/>
      <c r="H989" s="413"/>
      <c r="I989" s="10"/>
      <c r="J989" s="10"/>
      <c r="K989" s="12"/>
      <c r="L989" s="10"/>
      <c r="M989" s="10"/>
      <c r="N989" s="10"/>
      <c r="O989" s="10"/>
      <c r="P989" s="413"/>
      <c r="Q989" s="10"/>
      <c r="R989" s="10"/>
      <c r="S989" s="10"/>
      <c r="T989" s="413"/>
      <c r="U989" s="10"/>
      <c r="V989" s="413"/>
      <c r="W989" s="10"/>
      <c r="X989" s="10"/>
      <c r="Y989" s="10"/>
      <c r="Z989" s="12"/>
      <c r="AA989" s="10"/>
      <c r="AB989" s="10"/>
      <c r="AC989" s="10"/>
      <c r="AD989" s="12"/>
      <c r="AE989" s="12"/>
      <c r="AF989" s="12"/>
      <c r="AG989" s="12"/>
      <c r="AH989" s="12"/>
      <c r="AI989" s="12"/>
      <c r="AJ989" s="12"/>
      <c r="AK989" s="12"/>
      <c r="AL989" s="12"/>
      <c r="AM989" s="12"/>
      <c r="AN989" s="12"/>
      <c r="AO989" s="12"/>
    </row>
    <row r="990" spans="1:41" ht="12.85" customHeight="1">
      <c r="A990" s="412"/>
      <c r="B990" s="12"/>
      <c r="C990" s="10"/>
      <c r="D990" s="10"/>
      <c r="E990" s="10"/>
      <c r="F990" s="10"/>
      <c r="G990" s="10"/>
      <c r="H990" s="413"/>
      <c r="I990" s="10"/>
      <c r="J990" s="10"/>
      <c r="K990" s="12"/>
      <c r="L990" s="10"/>
      <c r="M990" s="10"/>
      <c r="N990" s="10"/>
      <c r="O990" s="10"/>
      <c r="P990" s="413"/>
      <c r="Q990" s="10"/>
      <c r="R990" s="10"/>
      <c r="S990" s="10"/>
      <c r="T990" s="413"/>
      <c r="U990" s="10"/>
      <c r="V990" s="413"/>
      <c r="W990" s="10"/>
      <c r="X990" s="10"/>
      <c r="Y990" s="10"/>
      <c r="Z990" s="12"/>
      <c r="AA990" s="10"/>
      <c r="AB990" s="10"/>
      <c r="AC990" s="10"/>
      <c r="AD990" s="12"/>
      <c r="AE990" s="12"/>
      <c r="AF990" s="12"/>
      <c r="AG990" s="12"/>
      <c r="AH990" s="12"/>
      <c r="AI990" s="12"/>
      <c r="AJ990" s="12"/>
      <c r="AK990" s="12"/>
      <c r="AL990" s="12"/>
      <c r="AM990" s="12"/>
      <c r="AN990" s="12"/>
      <c r="AO990" s="12"/>
    </row>
    <row r="991" spans="1:41" ht="12.85" customHeight="1">
      <c r="A991" s="412"/>
      <c r="B991" s="12"/>
      <c r="C991" s="10"/>
      <c r="D991" s="10"/>
      <c r="E991" s="10"/>
      <c r="F991" s="10"/>
      <c r="G991" s="10"/>
      <c r="H991" s="413"/>
      <c r="I991" s="10"/>
      <c r="J991" s="10"/>
      <c r="K991" s="12"/>
      <c r="L991" s="10"/>
      <c r="M991" s="10"/>
      <c r="N991" s="10"/>
      <c r="O991" s="10"/>
      <c r="P991" s="413"/>
      <c r="Q991" s="10"/>
      <c r="R991" s="10"/>
      <c r="S991" s="10"/>
      <c r="T991" s="413"/>
      <c r="U991" s="10"/>
      <c r="V991" s="413"/>
      <c r="W991" s="10"/>
      <c r="X991" s="10"/>
      <c r="Y991" s="10"/>
      <c r="Z991" s="12"/>
      <c r="AA991" s="10"/>
      <c r="AB991" s="10"/>
      <c r="AC991" s="10"/>
      <c r="AD991" s="12"/>
      <c r="AE991" s="12"/>
      <c r="AF991" s="12"/>
      <c r="AG991" s="12"/>
      <c r="AH991" s="12"/>
      <c r="AI991" s="12"/>
      <c r="AJ991" s="12"/>
      <c r="AK991" s="12"/>
      <c r="AL991" s="12"/>
      <c r="AM991" s="12"/>
      <c r="AN991" s="12"/>
      <c r="AO991" s="12"/>
    </row>
    <row r="992" spans="1:41" ht="12.85" customHeight="1">
      <c r="A992" s="412"/>
      <c r="B992" s="12"/>
      <c r="C992" s="10"/>
      <c r="D992" s="10"/>
      <c r="E992" s="10"/>
      <c r="F992" s="10"/>
      <c r="G992" s="10"/>
      <c r="H992" s="413"/>
      <c r="I992" s="10"/>
      <c r="J992" s="10"/>
      <c r="K992" s="12"/>
      <c r="L992" s="10"/>
      <c r="M992" s="10"/>
      <c r="N992" s="10"/>
      <c r="O992" s="10"/>
      <c r="P992" s="413"/>
      <c r="Q992" s="10"/>
      <c r="R992" s="10"/>
      <c r="S992" s="10"/>
      <c r="T992" s="413"/>
      <c r="U992" s="10"/>
      <c r="V992" s="413"/>
      <c r="W992" s="10"/>
      <c r="X992" s="10"/>
      <c r="Y992" s="10"/>
      <c r="Z992" s="12"/>
      <c r="AA992" s="10"/>
      <c r="AB992" s="10"/>
      <c r="AC992" s="10"/>
      <c r="AD992" s="12"/>
      <c r="AE992" s="12"/>
      <c r="AF992" s="12"/>
      <c r="AG992" s="12"/>
      <c r="AH992" s="12"/>
      <c r="AI992" s="12"/>
      <c r="AJ992" s="12"/>
      <c r="AK992" s="12"/>
      <c r="AL992" s="12"/>
      <c r="AM992" s="12"/>
      <c r="AN992" s="12"/>
      <c r="AO992" s="12"/>
    </row>
    <row r="993" spans="1:41" ht="12.85" customHeight="1">
      <c r="A993" s="412"/>
      <c r="B993" s="12"/>
      <c r="C993" s="10"/>
      <c r="D993" s="10"/>
      <c r="E993" s="10"/>
      <c r="F993" s="10"/>
      <c r="G993" s="10"/>
      <c r="H993" s="413"/>
      <c r="I993" s="10"/>
      <c r="J993" s="10"/>
      <c r="K993" s="12"/>
      <c r="L993" s="10"/>
      <c r="M993" s="10"/>
      <c r="N993" s="10"/>
      <c r="O993" s="10"/>
      <c r="P993" s="413"/>
      <c r="Q993" s="10"/>
      <c r="R993" s="10"/>
      <c r="S993" s="10"/>
      <c r="T993" s="413"/>
      <c r="U993" s="10"/>
      <c r="V993" s="413"/>
      <c r="W993" s="10"/>
      <c r="X993" s="10"/>
      <c r="Y993" s="10"/>
      <c r="Z993" s="12"/>
      <c r="AA993" s="10"/>
      <c r="AB993" s="10"/>
      <c r="AC993" s="10"/>
      <c r="AD993" s="12"/>
      <c r="AE993" s="12"/>
      <c r="AF993" s="12"/>
      <c r="AG993" s="12"/>
      <c r="AH993" s="12"/>
      <c r="AI993" s="12"/>
      <c r="AJ993" s="12"/>
      <c r="AK993" s="12"/>
      <c r="AL993" s="12"/>
      <c r="AM993" s="12"/>
      <c r="AN993" s="12"/>
      <c r="AO993" s="12"/>
    </row>
    <row r="994" spans="1:41" ht="12.85" customHeight="1">
      <c r="A994" s="412"/>
      <c r="B994" s="12"/>
      <c r="C994" s="10"/>
      <c r="D994" s="10"/>
      <c r="E994" s="10"/>
      <c r="F994" s="10"/>
      <c r="G994" s="10"/>
      <c r="H994" s="413"/>
      <c r="I994" s="10"/>
      <c r="J994" s="10"/>
      <c r="K994" s="12"/>
      <c r="L994" s="10"/>
      <c r="M994" s="10"/>
      <c r="N994" s="10"/>
      <c r="O994" s="10"/>
      <c r="P994" s="413"/>
      <c r="Q994" s="10"/>
      <c r="R994" s="10"/>
      <c r="S994" s="10"/>
      <c r="T994" s="413"/>
      <c r="U994" s="10"/>
      <c r="V994" s="413"/>
      <c r="W994" s="10"/>
      <c r="X994" s="10"/>
      <c r="Y994" s="10"/>
      <c r="Z994" s="12"/>
      <c r="AA994" s="10"/>
      <c r="AB994" s="10"/>
      <c r="AC994" s="10"/>
      <c r="AD994" s="12"/>
      <c r="AE994" s="12"/>
      <c r="AF994" s="12"/>
      <c r="AG994" s="12"/>
      <c r="AH994" s="12"/>
      <c r="AI994" s="12"/>
      <c r="AJ994" s="12"/>
      <c r="AK994" s="12"/>
      <c r="AL994" s="12"/>
      <c r="AM994" s="12"/>
      <c r="AN994" s="12"/>
      <c r="AO994" s="12"/>
    </row>
    <row r="995" spans="1:41" ht="12.85" customHeight="1">
      <c r="A995" s="412"/>
      <c r="B995" s="12"/>
      <c r="C995" s="10"/>
      <c r="D995" s="10"/>
      <c r="E995" s="10"/>
      <c r="F995" s="10"/>
      <c r="G995" s="10"/>
      <c r="H995" s="413"/>
      <c r="I995" s="10"/>
      <c r="J995" s="10"/>
      <c r="K995" s="12"/>
      <c r="L995" s="10"/>
      <c r="M995" s="10"/>
      <c r="N995" s="10"/>
      <c r="O995" s="10"/>
      <c r="P995" s="413"/>
      <c r="Q995" s="10"/>
      <c r="R995" s="10"/>
      <c r="S995" s="10"/>
      <c r="T995" s="413"/>
      <c r="U995" s="10"/>
      <c r="V995" s="413"/>
      <c r="W995" s="10"/>
      <c r="X995" s="10"/>
      <c r="Y995" s="10"/>
      <c r="Z995" s="12"/>
      <c r="AA995" s="10"/>
      <c r="AB995" s="10"/>
      <c r="AC995" s="10"/>
      <c r="AD995" s="12"/>
      <c r="AE995" s="12"/>
      <c r="AF995" s="12"/>
      <c r="AG995" s="12"/>
      <c r="AH995" s="12"/>
      <c r="AI995" s="12"/>
      <c r="AJ995" s="12"/>
      <c r="AK995" s="12"/>
      <c r="AL995" s="12"/>
      <c r="AM995" s="12"/>
      <c r="AN995" s="12"/>
      <c r="AO995" s="12"/>
    </row>
    <row r="996" spans="1:41" ht="12.85" customHeight="1">
      <c r="A996" s="412"/>
      <c r="B996" s="12"/>
      <c r="C996" s="10"/>
      <c r="D996" s="10"/>
      <c r="E996" s="10"/>
      <c r="F996" s="10"/>
      <c r="G996" s="10"/>
      <c r="H996" s="413"/>
      <c r="I996" s="10"/>
      <c r="J996" s="10"/>
      <c r="K996" s="12"/>
      <c r="L996" s="10"/>
      <c r="M996" s="10"/>
      <c r="N996" s="10"/>
      <c r="O996" s="10"/>
      <c r="P996" s="413"/>
      <c r="Q996" s="10"/>
      <c r="R996" s="10"/>
      <c r="S996" s="10"/>
      <c r="T996" s="413"/>
      <c r="U996" s="10"/>
      <c r="V996" s="413"/>
      <c r="W996" s="10"/>
      <c r="X996" s="10"/>
      <c r="Y996" s="10"/>
      <c r="Z996" s="12"/>
      <c r="AA996" s="10"/>
      <c r="AB996" s="10"/>
      <c r="AC996" s="10"/>
      <c r="AD996" s="12"/>
      <c r="AE996" s="12"/>
      <c r="AF996" s="12"/>
      <c r="AG996" s="12"/>
      <c r="AH996" s="12"/>
      <c r="AI996" s="12"/>
      <c r="AJ996" s="12"/>
      <c r="AK996" s="12"/>
      <c r="AL996" s="12"/>
      <c r="AM996" s="12"/>
      <c r="AN996" s="12"/>
      <c r="AO996" s="12"/>
    </row>
    <row r="997" spans="1:41" ht="12.85" customHeight="1">
      <c r="A997" s="412"/>
      <c r="B997" s="12"/>
      <c r="C997" s="10"/>
      <c r="D997" s="10"/>
      <c r="E997" s="10"/>
      <c r="F997" s="10"/>
      <c r="G997" s="10"/>
      <c r="H997" s="413"/>
      <c r="I997" s="10"/>
      <c r="J997" s="10"/>
      <c r="K997" s="12"/>
      <c r="L997" s="10"/>
      <c r="M997" s="10"/>
      <c r="N997" s="10"/>
      <c r="O997" s="10"/>
      <c r="P997" s="413"/>
      <c r="Q997" s="10"/>
      <c r="R997" s="10"/>
      <c r="S997" s="10"/>
      <c r="T997" s="413"/>
      <c r="U997" s="10"/>
      <c r="V997" s="413"/>
      <c r="W997" s="10"/>
      <c r="X997" s="10"/>
      <c r="Y997" s="10"/>
      <c r="Z997" s="12"/>
      <c r="AA997" s="10"/>
      <c r="AB997" s="10"/>
      <c r="AC997" s="10"/>
      <c r="AD997" s="12"/>
      <c r="AE997" s="12"/>
      <c r="AF997" s="12"/>
      <c r="AG997" s="12"/>
      <c r="AH997" s="12"/>
      <c r="AI997" s="12"/>
      <c r="AJ997" s="12"/>
      <c r="AK997" s="12"/>
      <c r="AL997" s="12"/>
      <c r="AM997" s="12"/>
      <c r="AN997" s="12"/>
      <c r="AO997" s="12"/>
    </row>
    <row r="998" spans="1:41" ht="12.85" customHeight="1">
      <c r="A998" s="412"/>
      <c r="B998" s="12"/>
      <c r="C998" s="10"/>
      <c r="D998" s="10"/>
      <c r="E998" s="10"/>
      <c r="F998" s="10"/>
      <c r="G998" s="10"/>
      <c r="H998" s="413"/>
      <c r="I998" s="10"/>
      <c r="J998" s="10"/>
      <c r="K998" s="12"/>
      <c r="L998" s="10"/>
      <c r="M998" s="10"/>
      <c r="N998" s="10"/>
      <c r="O998" s="10"/>
      <c r="P998" s="413"/>
      <c r="Q998" s="10"/>
      <c r="R998" s="10"/>
      <c r="S998" s="10"/>
      <c r="T998" s="413"/>
      <c r="U998" s="10"/>
      <c r="V998" s="413"/>
      <c r="W998" s="10"/>
      <c r="X998" s="10"/>
      <c r="Y998" s="10"/>
      <c r="Z998" s="12"/>
      <c r="AA998" s="10"/>
      <c r="AB998" s="10"/>
      <c r="AC998" s="10"/>
      <c r="AD998" s="12"/>
      <c r="AE998" s="12"/>
      <c r="AF998" s="12"/>
      <c r="AG998" s="12"/>
      <c r="AH998" s="12"/>
      <c r="AI998" s="12"/>
      <c r="AJ998" s="12"/>
      <c r="AK998" s="12"/>
      <c r="AL998" s="12"/>
      <c r="AM998" s="12"/>
      <c r="AN998" s="12"/>
      <c r="AO998" s="12"/>
    </row>
    <row r="999" spans="1:41" ht="12.85" customHeight="1">
      <c r="A999" s="412"/>
      <c r="B999" s="12"/>
      <c r="C999" s="10"/>
      <c r="D999" s="10"/>
      <c r="E999" s="10"/>
      <c r="F999" s="10"/>
      <c r="G999" s="10"/>
      <c r="H999" s="413"/>
      <c r="I999" s="10"/>
      <c r="J999" s="10"/>
      <c r="K999" s="12"/>
      <c r="L999" s="10"/>
      <c r="M999" s="10"/>
      <c r="N999" s="10"/>
      <c r="O999" s="10"/>
      <c r="P999" s="413"/>
      <c r="Q999" s="10"/>
      <c r="R999" s="10"/>
      <c r="S999" s="10"/>
      <c r="T999" s="413"/>
      <c r="U999" s="10"/>
      <c r="V999" s="413"/>
      <c r="W999" s="10"/>
      <c r="X999" s="10"/>
      <c r="Y999" s="10"/>
      <c r="Z999" s="12"/>
      <c r="AA999" s="10"/>
      <c r="AB999" s="10"/>
      <c r="AC999" s="10"/>
      <c r="AD999" s="12"/>
      <c r="AE999" s="12"/>
      <c r="AF999" s="12"/>
      <c r="AG999" s="12"/>
      <c r="AH999" s="12"/>
      <c r="AI999" s="12"/>
      <c r="AJ999" s="12"/>
      <c r="AK999" s="12"/>
      <c r="AL999" s="12"/>
      <c r="AM999" s="12"/>
      <c r="AN999" s="12"/>
      <c r="AO999" s="12"/>
    </row>
    <row r="1000" spans="1:41" ht="12.85" customHeight="1">
      <c r="A1000" s="412"/>
      <c r="B1000" s="12"/>
      <c r="C1000" s="10"/>
      <c r="D1000" s="10"/>
      <c r="E1000" s="10"/>
      <c r="F1000" s="10"/>
      <c r="G1000" s="10"/>
      <c r="H1000" s="413"/>
      <c r="I1000" s="10"/>
      <c r="J1000" s="10"/>
      <c r="K1000" s="12"/>
      <c r="L1000" s="10"/>
      <c r="M1000" s="10"/>
      <c r="N1000" s="10"/>
      <c r="O1000" s="10"/>
      <c r="P1000" s="413"/>
      <c r="Q1000" s="10"/>
      <c r="R1000" s="10"/>
      <c r="S1000" s="10"/>
      <c r="T1000" s="413"/>
      <c r="U1000" s="10"/>
      <c r="V1000" s="413"/>
      <c r="W1000" s="10"/>
      <c r="X1000" s="10"/>
      <c r="Y1000" s="10"/>
      <c r="Z1000" s="12"/>
      <c r="AA1000" s="10"/>
      <c r="AB1000" s="10"/>
      <c r="AC1000" s="10"/>
      <c r="AD1000" s="12"/>
      <c r="AE1000" s="12"/>
      <c r="AF1000" s="12"/>
      <c r="AG1000" s="12"/>
      <c r="AH1000" s="12"/>
      <c r="AI1000" s="12"/>
      <c r="AJ1000" s="12"/>
      <c r="AK1000" s="12"/>
      <c r="AL1000" s="12"/>
      <c r="AM1000" s="12"/>
      <c r="AN1000" s="12"/>
      <c r="AO1000" s="12"/>
    </row>
  </sheetData>
  <autoFilter ref="A4:AD594"/>
  <mergeCells count="8">
    <mergeCell ref="AB3:AC3"/>
    <mergeCell ref="A584:AC584"/>
    <mergeCell ref="C1:Z1"/>
    <mergeCell ref="A3:E3"/>
    <mergeCell ref="F3:G3"/>
    <mergeCell ref="H3:J3"/>
    <mergeCell ref="K3:O3"/>
    <mergeCell ref="P3:AA3"/>
  </mergeCells>
  <conditionalFormatting sqref="H5:H572 H574:H582">
    <cfRule type="expression" dxfId="9" priority="1">
      <formula>AND(I5="No",H5&lt;=TODAY()-1)</formula>
    </cfRule>
  </conditionalFormatting>
  <conditionalFormatting sqref="T6:T27 T29:T246 T248:T387 T389:T430 V5:V572 T432:T572 T574:T582 V574:V582">
    <cfRule type="expression" dxfId="8" priority="2">
      <formula>AND(U6="",T6&lt;TODAY())</formula>
    </cfRule>
  </conditionalFormatting>
  <conditionalFormatting sqref="B1:B212 B219:B583 B585:B1000">
    <cfRule type="cellIs" dxfId="7" priority="3" operator="equal">
      <formula>"In Process"</formula>
    </cfRule>
  </conditionalFormatting>
  <conditionalFormatting sqref="B1:B212 B219:B583 B585:B1000">
    <cfRule type="cellIs" dxfId="6" priority="4" operator="equal">
      <formula>"Open"</formula>
    </cfRule>
  </conditionalFormatting>
  <conditionalFormatting sqref="B213:B218">
    <cfRule type="cellIs" dxfId="5" priority="5" operator="equal">
      <formula>"Open"</formula>
    </cfRule>
  </conditionalFormatting>
  <conditionalFormatting sqref="B1:B583 B585:B1000">
    <cfRule type="cellIs" dxfId="4" priority="6" operator="equal">
      <formula>"Pending"</formula>
    </cfRule>
  </conditionalFormatting>
  <conditionalFormatting sqref="V583 T583">
    <cfRule type="expression" dxfId="3" priority="7">
      <formula>AND(W583="",V583&lt;TODAY())</formula>
    </cfRule>
  </conditionalFormatting>
  <conditionalFormatting sqref="V573 T573">
    <cfRule type="expression" dxfId="2" priority="8">
      <formula>AND(W573="",V573&lt;TODAY())</formula>
    </cfRule>
  </conditionalFormatting>
  <dataValidations count="7">
    <dataValidation type="list" allowBlank="1" showInputMessage="1" showErrorMessage="1" prompt=" - " sqref="O5:O583">
      <formula1>"CIR,DCIR,CCC,IR,DUI,Photo,Other"</formula1>
    </dataValidation>
    <dataValidation type="list" allowBlank="1" showInputMessage="1" showErrorMessage="1" prompt=" - " sqref="M5:M583">
      <formula1>"Allegany,Anne Arundel,Baltimore,Baltimore City,Calvert,Caroline,Carroll,Cecil,Charles,Dorchester,Frederick,Garrett,Harford,Howard,Kent,Montgomery,Prince George's,Queen Anne's,Somerset,St. Mary's,Talbot,Washington,Wicomico,Worcester,Statewide,Other"</formula1>
    </dataValidation>
    <dataValidation type="list" allowBlank="1" showInputMessage="1" showErrorMessage="1" prompt=" - " sqref="B213:B218">
      <formula1>"Open,Closed"</formula1>
    </dataValidation>
    <dataValidation type="list" allowBlank="1" showInputMessage="1" showErrorMessage="1" prompt=" - " sqref="D213:D219">
      <formula1>"Mail,Website,Fax"</formula1>
    </dataValidation>
    <dataValidation type="list" allowBlank="1" showInputMessage="1" showErrorMessage="1" prompt=" - " sqref="D2 D4:D212 D220:D583 D585:D1000">
      <formula1>"Mail,Website,Email,Fax"</formula1>
    </dataValidation>
    <dataValidation type="list" allowBlank="1" showInputMessage="1" showErrorMessage="1" prompt=" - " sqref="Q5:S27 W5:W27 W29 W30:X53 W54:W56 W57:X62 W63 Q29:S387 Q389:S430 I5:J583 Q432:S583 W64:X583 AB30:AC583">
      <formula1>"Yes,No,N/A"</formula1>
    </dataValidation>
    <dataValidation type="list" allowBlank="1" showInputMessage="1" showErrorMessage="1" prompt=" - " sqref="B5:B212 B219:B583">
      <formula1>"Open,In Process,Closed,Pending"</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K589"/>
  <sheetViews>
    <sheetView workbookViewId="0"/>
  </sheetViews>
  <sheetFormatPr defaultColWidth="14.3984375" defaultRowHeight="15" customHeight="1"/>
  <cols>
    <col min="1" max="1" width="11.59765625" customWidth="1"/>
    <col min="2" max="2" width="10.3984375" customWidth="1"/>
    <col min="3" max="3" width="26.59765625" customWidth="1"/>
    <col min="4" max="4" width="25" customWidth="1"/>
    <col min="5" max="5" width="14.69921875" customWidth="1"/>
    <col min="6" max="6" width="20.3984375" customWidth="1"/>
    <col min="7" max="7" width="9.3984375" customWidth="1"/>
    <col min="8" max="8" width="11" customWidth="1"/>
    <col min="9" max="9" width="42.59765625" customWidth="1"/>
    <col min="10" max="10" width="12.3984375" customWidth="1"/>
    <col min="11" max="11" width="11.59765625" customWidth="1"/>
  </cols>
  <sheetData>
    <row r="1" spans="1:11" ht="21.05" customHeight="1">
      <c r="A1" s="589" t="s">
        <v>25545</v>
      </c>
      <c r="B1" s="554"/>
      <c r="C1" s="554"/>
      <c r="D1" s="554"/>
      <c r="E1" s="554"/>
      <c r="F1" s="554"/>
      <c r="G1" s="554"/>
      <c r="H1" s="554"/>
      <c r="I1" s="554"/>
      <c r="J1" s="554"/>
      <c r="K1" s="554"/>
    </row>
    <row r="2" spans="1:11" ht="43.5" customHeight="1">
      <c r="A2" s="473" t="s">
        <v>0</v>
      </c>
      <c r="B2" s="474" t="s">
        <v>1</v>
      </c>
      <c r="C2" s="474" t="s">
        <v>2</v>
      </c>
      <c r="D2" s="474" t="s">
        <v>3</v>
      </c>
      <c r="E2" s="474" t="s">
        <v>4</v>
      </c>
      <c r="F2" s="474" t="s">
        <v>5</v>
      </c>
      <c r="G2" s="474" t="s">
        <v>6</v>
      </c>
      <c r="H2" s="474" t="s">
        <v>7</v>
      </c>
      <c r="I2" s="474" t="s">
        <v>8</v>
      </c>
      <c r="J2" s="473" t="s">
        <v>9</v>
      </c>
      <c r="K2" s="474" t="s">
        <v>11</v>
      </c>
    </row>
    <row r="3" spans="1:11" ht="21.05" customHeight="1">
      <c r="A3" s="475">
        <v>42692</v>
      </c>
      <c r="B3" s="476" t="s">
        <v>91</v>
      </c>
      <c r="C3" s="477" t="s">
        <v>25551</v>
      </c>
      <c r="D3" s="477" t="s">
        <v>25552</v>
      </c>
      <c r="E3" s="478" t="s">
        <v>355</v>
      </c>
      <c r="F3" s="478" t="s">
        <v>25553</v>
      </c>
      <c r="G3" s="476" t="s">
        <v>1103</v>
      </c>
      <c r="H3" s="478" t="s">
        <v>18</v>
      </c>
      <c r="I3" s="479" t="s">
        <v>25554</v>
      </c>
      <c r="J3" s="475">
        <v>42692</v>
      </c>
      <c r="K3" s="476"/>
    </row>
    <row r="4" spans="1:11" ht="21.05" customHeight="1">
      <c r="A4" s="475">
        <v>42566</v>
      </c>
      <c r="B4" s="476" t="s">
        <v>30</v>
      </c>
      <c r="C4" s="477" t="s">
        <v>25557</v>
      </c>
      <c r="D4" s="477"/>
      <c r="E4" s="478"/>
      <c r="F4" s="480" t="s">
        <v>25558</v>
      </c>
      <c r="G4" s="476" t="s">
        <v>1103</v>
      </c>
      <c r="H4" s="478" t="s">
        <v>18</v>
      </c>
      <c r="I4" s="478" t="s">
        <v>25560</v>
      </c>
      <c r="J4" s="475">
        <v>42572</v>
      </c>
      <c r="K4" s="476" t="s">
        <v>18</v>
      </c>
    </row>
    <row r="5" spans="1:11" ht="21.05" customHeight="1">
      <c r="A5" s="475">
        <v>42640</v>
      </c>
      <c r="B5" s="476" t="s">
        <v>91</v>
      </c>
      <c r="C5" s="477" t="s">
        <v>1157</v>
      </c>
      <c r="D5" s="477" t="s">
        <v>25561</v>
      </c>
      <c r="E5" s="478" t="s">
        <v>95</v>
      </c>
      <c r="F5" s="478" t="s">
        <v>25562</v>
      </c>
      <c r="G5" s="476" t="s">
        <v>1103</v>
      </c>
      <c r="H5" s="478" t="s">
        <v>18</v>
      </c>
      <c r="I5" s="479" t="s">
        <v>25563</v>
      </c>
      <c r="J5" s="475">
        <v>42648</v>
      </c>
      <c r="K5" s="476"/>
    </row>
    <row r="6" spans="1:11" ht="21.05" customHeight="1">
      <c r="A6" s="475">
        <v>42382</v>
      </c>
      <c r="B6" s="476" t="s">
        <v>12</v>
      </c>
      <c r="C6" s="477" t="s">
        <v>1717</v>
      </c>
      <c r="D6" s="477" t="s">
        <v>25565</v>
      </c>
      <c r="E6" s="478" t="s">
        <v>33</v>
      </c>
      <c r="F6" s="478" t="s">
        <v>25566</v>
      </c>
      <c r="G6" s="476" t="s">
        <v>1103</v>
      </c>
      <c r="H6" s="478" t="s">
        <v>18</v>
      </c>
      <c r="I6" s="479" t="s">
        <v>25567</v>
      </c>
      <c r="J6" s="475">
        <v>42388</v>
      </c>
      <c r="K6" s="476" t="s">
        <v>18</v>
      </c>
    </row>
    <row r="7" spans="1:11" ht="21.05" customHeight="1">
      <c r="A7" s="475">
        <v>42447</v>
      </c>
      <c r="B7" s="476" t="s">
        <v>30</v>
      </c>
      <c r="C7" s="477" t="s">
        <v>2884</v>
      </c>
      <c r="D7" s="477"/>
      <c r="E7" s="478" t="s">
        <v>20</v>
      </c>
      <c r="F7" s="478" t="s">
        <v>24374</v>
      </c>
      <c r="G7" s="476" t="s">
        <v>1103</v>
      </c>
      <c r="H7" s="478" t="s">
        <v>18</v>
      </c>
      <c r="I7" s="478" t="s">
        <v>25568</v>
      </c>
      <c r="J7" s="475">
        <v>42478</v>
      </c>
      <c r="K7" s="476" t="s">
        <v>18</v>
      </c>
    </row>
    <row r="8" spans="1:11" ht="21.75" customHeight="1">
      <c r="A8" s="475">
        <v>42713</v>
      </c>
      <c r="B8" s="476" t="s">
        <v>30</v>
      </c>
      <c r="C8" s="477" t="s">
        <v>1135</v>
      </c>
      <c r="D8" s="477"/>
      <c r="E8" s="478" t="s">
        <v>20</v>
      </c>
      <c r="F8" s="478" t="s">
        <v>25569</v>
      </c>
      <c r="G8" s="476" t="s">
        <v>1103</v>
      </c>
      <c r="H8" s="478" t="s">
        <v>14</v>
      </c>
      <c r="I8" s="478" t="s">
        <v>25570</v>
      </c>
      <c r="J8" s="475">
        <v>42719</v>
      </c>
      <c r="K8" s="476"/>
    </row>
    <row r="9" spans="1:11" ht="21.05" customHeight="1">
      <c r="A9" s="475">
        <v>42712</v>
      </c>
      <c r="B9" s="476" t="s">
        <v>30</v>
      </c>
      <c r="C9" s="477" t="s">
        <v>1142</v>
      </c>
      <c r="D9" s="477"/>
      <c r="E9" s="478" t="s">
        <v>13</v>
      </c>
      <c r="F9" s="478" t="s">
        <v>25572</v>
      </c>
      <c r="G9" s="476" t="s">
        <v>1103</v>
      </c>
      <c r="H9" s="478" t="s">
        <v>14</v>
      </c>
      <c r="I9" s="478" t="s">
        <v>25573</v>
      </c>
      <c r="J9" s="475">
        <v>42719</v>
      </c>
      <c r="K9" s="476"/>
    </row>
    <row r="10" spans="1:11" ht="21.05" customHeight="1">
      <c r="A10" s="475">
        <v>42590</v>
      </c>
      <c r="B10" s="476" t="s">
        <v>30</v>
      </c>
      <c r="C10" s="477" t="s">
        <v>1157</v>
      </c>
      <c r="D10" s="477"/>
      <c r="E10" s="478" t="s">
        <v>95</v>
      </c>
      <c r="F10" s="478" t="s">
        <v>25574</v>
      </c>
      <c r="G10" s="476" t="s">
        <v>1103</v>
      </c>
      <c r="H10" s="478" t="s">
        <v>18</v>
      </c>
      <c r="I10" s="478" t="s">
        <v>25575</v>
      </c>
      <c r="J10" s="475">
        <v>42592</v>
      </c>
      <c r="K10" s="476"/>
    </row>
    <row r="11" spans="1:11" ht="21.05" customHeight="1">
      <c r="A11" s="475">
        <v>42417</v>
      </c>
      <c r="B11" s="476" t="s">
        <v>23</v>
      </c>
      <c r="C11" s="477" t="s">
        <v>1135</v>
      </c>
      <c r="D11" s="477"/>
      <c r="E11" s="478" t="s">
        <v>20</v>
      </c>
      <c r="F11" s="478" t="s">
        <v>22642</v>
      </c>
      <c r="G11" s="476" t="s">
        <v>1103</v>
      </c>
      <c r="H11" s="478" t="s">
        <v>18</v>
      </c>
      <c r="I11" s="478" t="s">
        <v>25577</v>
      </c>
      <c r="J11" s="475">
        <v>42425</v>
      </c>
      <c r="K11" s="476" t="s">
        <v>18</v>
      </c>
    </row>
    <row r="12" spans="1:11" ht="21.05" customHeight="1">
      <c r="A12" s="475">
        <v>42559</v>
      </c>
      <c r="B12" s="476" t="s">
        <v>12</v>
      </c>
      <c r="C12" s="477" t="s">
        <v>1142</v>
      </c>
      <c r="D12" s="477" t="s">
        <v>25578</v>
      </c>
      <c r="E12" s="478" t="s">
        <v>13</v>
      </c>
      <c r="F12" s="478" t="s">
        <v>25579</v>
      </c>
      <c r="G12" s="476" t="s">
        <v>1103</v>
      </c>
      <c r="H12" s="478" t="s">
        <v>14</v>
      </c>
      <c r="I12" s="478" t="s">
        <v>25580</v>
      </c>
      <c r="J12" s="475">
        <v>42566</v>
      </c>
      <c r="K12" s="476" t="s">
        <v>18</v>
      </c>
    </row>
    <row r="13" spans="1:11" ht="21.05" customHeight="1">
      <c r="A13" s="475">
        <v>42391</v>
      </c>
      <c r="B13" s="476" t="s">
        <v>23</v>
      </c>
      <c r="C13" s="477" t="s">
        <v>721</v>
      </c>
      <c r="D13" s="477"/>
      <c r="E13" s="478" t="s">
        <v>27</v>
      </c>
      <c r="F13" s="478" t="s">
        <v>25581</v>
      </c>
      <c r="G13" s="476" t="s">
        <v>1103</v>
      </c>
      <c r="H13" s="478" t="s">
        <v>18</v>
      </c>
      <c r="I13" s="478" t="s">
        <v>25582</v>
      </c>
      <c r="J13" s="475">
        <v>42398</v>
      </c>
      <c r="K13" s="476" t="s">
        <v>18</v>
      </c>
    </row>
    <row r="14" spans="1:11" ht="21.05" customHeight="1">
      <c r="A14" s="475">
        <v>42713</v>
      </c>
      <c r="B14" s="476" t="s">
        <v>30</v>
      </c>
      <c r="C14" s="477" t="s">
        <v>1135</v>
      </c>
      <c r="D14" s="477"/>
      <c r="E14" s="478" t="s">
        <v>20</v>
      </c>
      <c r="F14" s="478" t="s">
        <v>25583</v>
      </c>
      <c r="G14" s="476" t="s">
        <v>1103</v>
      </c>
      <c r="H14" s="478" t="s">
        <v>14</v>
      </c>
      <c r="I14" s="478" t="s">
        <v>25585</v>
      </c>
      <c r="J14" s="475">
        <v>42719</v>
      </c>
      <c r="K14" s="476"/>
    </row>
    <row r="15" spans="1:11" ht="21.05" customHeight="1">
      <c r="A15" s="475">
        <v>42499</v>
      </c>
      <c r="B15" s="476" t="s">
        <v>30</v>
      </c>
      <c r="C15" s="477" t="s">
        <v>18543</v>
      </c>
      <c r="D15" s="477"/>
      <c r="E15" s="478" t="s">
        <v>16</v>
      </c>
      <c r="F15" s="478" t="s">
        <v>25203</v>
      </c>
      <c r="G15" s="476" t="s">
        <v>1103</v>
      </c>
      <c r="H15" s="478" t="s">
        <v>18</v>
      </c>
      <c r="I15" s="478" t="s">
        <v>25586</v>
      </c>
      <c r="J15" s="475">
        <v>42508</v>
      </c>
      <c r="K15" s="476" t="s">
        <v>18</v>
      </c>
    </row>
    <row r="16" spans="1:11" ht="21.05" customHeight="1">
      <c r="A16" s="475">
        <v>42444</v>
      </c>
      <c r="B16" s="476" t="s">
        <v>12</v>
      </c>
      <c r="C16" s="477" t="s">
        <v>25587</v>
      </c>
      <c r="D16" s="477"/>
      <c r="E16" s="478" t="s">
        <v>22</v>
      </c>
      <c r="F16" s="478" t="s">
        <v>25588</v>
      </c>
      <c r="G16" s="476" t="s">
        <v>1103</v>
      </c>
      <c r="H16" s="478" t="s">
        <v>18</v>
      </c>
      <c r="I16" s="478" t="s">
        <v>25589</v>
      </c>
      <c r="J16" s="475">
        <v>42461</v>
      </c>
      <c r="K16" s="476" t="s">
        <v>18</v>
      </c>
    </row>
    <row r="17" spans="1:11" ht="21.05" customHeight="1">
      <c r="A17" s="475">
        <v>42692</v>
      </c>
      <c r="B17" s="476" t="s">
        <v>91</v>
      </c>
      <c r="C17" s="477" t="s">
        <v>25590</v>
      </c>
      <c r="D17" s="477" t="s">
        <v>25591</v>
      </c>
      <c r="E17" s="478" t="s">
        <v>37</v>
      </c>
      <c r="F17" s="478" t="s">
        <v>25593</v>
      </c>
      <c r="G17" s="476" t="s">
        <v>1103</v>
      </c>
      <c r="H17" s="478" t="s">
        <v>14</v>
      </c>
      <c r="I17" s="479" t="s">
        <v>25594</v>
      </c>
      <c r="J17" s="475">
        <v>42696</v>
      </c>
      <c r="K17" s="476"/>
    </row>
    <row r="18" spans="1:11" ht="21.05" customHeight="1">
      <c r="A18" s="475">
        <v>42382</v>
      </c>
      <c r="B18" s="476" t="s">
        <v>12</v>
      </c>
      <c r="C18" s="477" t="s">
        <v>25587</v>
      </c>
      <c r="D18" s="477" t="s">
        <v>25595</v>
      </c>
      <c r="E18" s="478" t="s">
        <v>22</v>
      </c>
      <c r="F18" s="478" t="s">
        <v>25596</v>
      </c>
      <c r="G18" s="476" t="s">
        <v>1103</v>
      </c>
      <c r="H18" s="478" t="s">
        <v>18</v>
      </c>
      <c r="I18" s="478" t="s">
        <v>25597</v>
      </c>
      <c r="J18" s="475">
        <v>42388</v>
      </c>
      <c r="K18" s="476" t="s">
        <v>18</v>
      </c>
    </row>
    <row r="19" spans="1:11" ht="21.05" customHeight="1">
      <c r="A19" s="475">
        <v>42432</v>
      </c>
      <c r="B19" s="476" t="s">
        <v>30</v>
      </c>
      <c r="C19" s="477" t="s">
        <v>1142</v>
      </c>
      <c r="D19" s="477" t="s">
        <v>25598</v>
      </c>
      <c r="E19" s="478" t="s">
        <v>13</v>
      </c>
      <c r="F19" s="478" t="s">
        <v>25599</v>
      </c>
      <c r="G19" s="476" t="s">
        <v>1103</v>
      </c>
      <c r="H19" s="478" t="s">
        <v>14</v>
      </c>
      <c r="I19" s="478" t="s">
        <v>2375</v>
      </c>
      <c r="J19" s="475">
        <v>42432</v>
      </c>
      <c r="K19" s="476" t="s">
        <v>18</v>
      </c>
    </row>
    <row r="20" spans="1:11" ht="21.05" customHeight="1">
      <c r="A20" s="475">
        <v>42466</v>
      </c>
      <c r="B20" s="476" t="s">
        <v>12</v>
      </c>
      <c r="C20" s="477" t="s">
        <v>1142</v>
      </c>
      <c r="D20" s="477" t="s">
        <v>25598</v>
      </c>
      <c r="E20" s="478" t="s">
        <v>13</v>
      </c>
      <c r="F20" s="478" t="s">
        <v>25599</v>
      </c>
      <c r="G20" s="476" t="s">
        <v>1103</v>
      </c>
      <c r="H20" s="478" t="s">
        <v>18</v>
      </c>
      <c r="I20" s="478" t="s">
        <v>25600</v>
      </c>
      <c r="J20" s="475">
        <v>42474</v>
      </c>
      <c r="K20" s="476" t="s">
        <v>18</v>
      </c>
    </row>
    <row r="21" spans="1:11" ht="21.05" customHeight="1">
      <c r="A21" s="475">
        <v>42450</v>
      </c>
      <c r="B21" s="476" t="s">
        <v>12</v>
      </c>
      <c r="C21" s="477" t="s">
        <v>19325</v>
      </c>
      <c r="D21" s="477" t="s">
        <v>35</v>
      </c>
      <c r="E21" s="478" t="s">
        <v>20</v>
      </c>
      <c r="F21" s="478" t="s">
        <v>36</v>
      </c>
      <c r="G21" s="476" t="s">
        <v>1103</v>
      </c>
      <c r="H21" s="478" t="s">
        <v>18</v>
      </c>
      <c r="I21" s="478" t="s">
        <v>25601</v>
      </c>
      <c r="J21" s="475">
        <v>42464</v>
      </c>
      <c r="K21" s="476" t="s">
        <v>18</v>
      </c>
    </row>
    <row r="22" spans="1:11" ht="21.05" customHeight="1">
      <c r="A22" s="475">
        <v>42548</v>
      </c>
      <c r="B22" s="476" t="s">
        <v>12</v>
      </c>
      <c r="C22" s="477" t="s">
        <v>1717</v>
      </c>
      <c r="D22" s="477"/>
      <c r="E22" s="478" t="s">
        <v>33</v>
      </c>
      <c r="F22" s="478" t="s">
        <v>25602</v>
      </c>
      <c r="G22" s="476" t="s">
        <v>1103</v>
      </c>
      <c r="H22" s="478" t="s">
        <v>14</v>
      </c>
      <c r="I22" s="478" t="s">
        <v>25580</v>
      </c>
      <c r="J22" s="475">
        <v>42550</v>
      </c>
      <c r="K22" s="476" t="s">
        <v>18</v>
      </c>
    </row>
    <row r="23" spans="1:11" ht="21.05" customHeight="1">
      <c r="A23" s="475">
        <v>42403</v>
      </c>
      <c r="B23" s="476" t="s">
        <v>12</v>
      </c>
      <c r="C23" s="477" t="s">
        <v>1235</v>
      </c>
      <c r="D23" s="477" t="s">
        <v>25604</v>
      </c>
      <c r="E23" s="478" t="s">
        <v>172</v>
      </c>
      <c r="F23" s="478" t="s">
        <v>25605</v>
      </c>
      <c r="G23" s="476" t="s">
        <v>1103</v>
      </c>
      <c r="H23" s="478" t="s">
        <v>18</v>
      </c>
      <c r="I23" s="478" t="s">
        <v>25606</v>
      </c>
      <c r="J23" s="475">
        <v>42409</v>
      </c>
      <c r="K23" s="476" t="s">
        <v>18</v>
      </c>
    </row>
    <row r="24" spans="1:11" ht="21.05" customHeight="1">
      <c r="A24" s="475">
        <v>42381</v>
      </c>
      <c r="B24" s="476" t="s">
        <v>12</v>
      </c>
      <c r="C24" s="477" t="s">
        <v>1135</v>
      </c>
      <c r="D24" s="477" t="s">
        <v>25607</v>
      </c>
      <c r="E24" s="478" t="s">
        <v>20</v>
      </c>
      <c r="F24" s="478" t="s">
        <v>25608</v>
      </c>
      <c r="G24" s="476" t="s">
        <v>1103</v>
      </c>
      <c r="H24" s="478" t="s">
        <v>14</v>
      </c>
      <c r="I24" s="478" t="s">
        <v>25580</v>
      </c>
      <c r="J24" s="475">
        <v>42384</v>
      </c>
      <c r="K24" s="476" t="s">
        <v>18</v>
      </c>
    </row>
    <row r="25" spans="1:11" ht="21.05" customHeight="1">
      <c r="A25" s="475">
        <v>42381</v>
      </c>
      <c r="B25" s="476" t="s">
        <v>12</v>
      </c>
      <c r="C25" s="477" t="s">
        <v>1135</v>
      </c>
      <c r="D25" s="477" t="s">
        <v>25607</v>
      </c>
      <c r="E25" s="478" t="s">
        <v>20</v>
      </c>
      <c r="F25" s="478" t="s">
        <v>25610</v>
      </c>
      <c r="G25" s="476" t="s">
        <v>1103</v>
      </c>
      <c r="H25" s="478" t="s">
        <v>18</v>
      </c>
      <c r="I25" s="478"/>
      <c r="J25" s="475">
        <v>42384</v>
      </c>
      <c r="K25" s="476" t="s">
        <v>18</v>
      </c>
    </row>
    <row r="26" spans="1:11" ht="21.05" customHeight="1">
      <c r="A26" s="475">
        <v>42375</v>
      </c>
      <c r="B26" s="476" t="s">
        <v>30</v>
      </c>
      <c r="C26" s="477" t="s">
        <v>1135</v>
      </c>
      <c r="D26" s="477" t="s">
        <v>25607</v>
      </c>
      <c r="E26" s="478" t="s">
        <v>20</v>
      </c>
      <c r="F26" s="478" t="s">
        <v>25612</v>
      </c>
      <c r="G26" s="476" t="s">
        <v>1103</v>
      </c>
      <c r="H26" s="478" t="s">
        <v>14</v>
      </c>
      <c r="I26" s="478" t="s">
        <v>2375</v>
      </c>
      <c r="J26" s="475">
        <v>42375</v>
      </c>
      <c r="K26" s="476" t="s">
        <v>18</v>
      </c>
    </row>
    <row r="27" spans="1:11" ht="21.05" customHeight="1">
      <c r="A27" s="475">
        <v>42416</v>
      </c>
      <c r="B27" s="476" t="s">
        <v>12</v>
      </c>
      <c r="C27" s="477" t="s">
        <v>1157</v>
      </c>
      <c r="D27" s="477" t="s">
        <v>25613</v>
      </c>
      <c r="E27" s="478" t="s">
        <v>95</v>
      </c>
      <c r="F27" s="478" t="s">
        <v>25614</v>
      </c>
      <c r="G27" s="476" t="s">
        <v>1103</v>
      </c>
      <c r="H27" s="478" t="s">
        <v>14</v>
      </c>
      <c r="I27" s="478" t="s">
        <v>25580</v>
      </c>
      <c r="J27" s="475">
        <v>42416</v>
      </c>
      <c r="K27" s="476" t="s">
        <v>18</v>
      </c>
    </row>
    <row r="28" spans="1:11" ht="21.05" customHeight="1">
      <c r="A28" s="475">
        <v>42403</v>
      </c>
      <c r="B28" s="476" t="s">
        <v>12</v>
      </c>
      <c r="C28" s="477" t="s">
        <v>1716</v>
      </c>
      <c r="D28" s="477" t="s">
        <v>25616</v>
      </c>
      <c r="E28" s="478" t="s">
        <v>189</v>
      </c>
      <c r="F28" s="478" t="s">
        <v>14714</v>
      </c>
      <c r="G28" s="476" t="s">
        <v>1103</v>
      </c>
      <c r="H28" s="478" t="s">
        <v>18</v>
      </c>
      <c r="I28" s="478" t="s">
        <v>25617</v>
      </c>
      <c r="J28" s="475">
        <v>42409</v>
      </c>
      <c r="K28" s="476" t="s">
        <v>18</v>
      </c>
    </row>
    <row r="29" spans="1:11" ht="21.05" customHeight="1">
      <c r="A29" s="475">
        <v>42431</v>
      </c>
      <c r="B29" s="476" t="s">
        <v>30</v>
      </c>
      <c r="C29" s="477" t="s">
        <v>1715</v>
      </c>
      <c r="D29" s="477"/>
      <c r="E29" s="478" t="s">
        <v>37</v>
      </c>
      <c r="F29" s="478" t="s">
        <v>25618</v>
      </c>
      <c r="G29" s="476" t="s">
        <v>1103</v>
      </c>
      <c r="H29" s="478" t="s">
        <v>18</v>
      </c>
      <c r="I29" s="478" t="s">
        <v>25619</v>
      </c>
      <c r="J29" s="475">
        <v>42438</v>
      </c>
      <c r="K29" s="476" t="s">
        <v>18</v>
      </c>
    </row>
    <row r="30" spans="1:11" ht="21.05" customHeight="1">
      <c r="A30" s="475">
        <v>42376</v>
      </c>
      <c r="B30" s="476" t="s">
        <v>12</v>
      </c>
      <c r="C30" s="477" t="s">
        <v>1235</v>
      </c>
      <c r="D30" s="477" t="s">
        <v>25620</v>
      </c>
      <c r="E30" s="478" t="s">
        <v>172</v>
      </c>
      <c r="F30" s="478" t="s">
        <v>25621</v>
      </c>
      <c r="G30" s="476" t="s">
        <v>1103</v>
      </c>
      <c r="H30" s="478" t="s">
        <v>14</v>
      </c>
      <c r="I30" s="479" t="s">
        <v>25580</v>
      </c>
      <c r="J30" s="475">
        <v>42377</v>
      </c>
      <c r="K30" s="476" t="s">
        <v>18</v>
      </c>
    </row>
    <row r="31" spans="1:11" ht="21.05" customHeight="1">
      <c r="A31" s="475">
        <v>42495</v>
      </c>
      <c r="B31" s="476" t="s">
        <v>12</v>
      </c>
      <c r="C31" s="477" t="s">
        <v>1142</v>
      </c>
      <c r="D31" s="477" t="s">
        <v>25623</v>
      </c>
      <c r="E31" s="478" t="s">
        <v>13</v>
      </c>
      <c r="F31" s="478" t="s">
        <v>25624</v>
      </c>
      <c r="G31" s="476" t="s">
        <v>1103</v>
      </c>
      <c r="H31" s="478" t="s">
        <v>14</v>
      </c>
      <c r="I31" s="478" t="s">
        <v>25580</v>
      </c>
      <c r="J31" s="475">
        <v>42496</v>
      </c>
      <c r="K31" s="476" t="s">
        <v>18</v>
      </c>
    </row>
    <row r="32" spans="1:11" ht="21.05" customHeight="1">
      <c r="A32" s="475">
        <v>42389</v>
      </c>
      <c r="B32" s="476" t="s">
        <v>12</v>
      </c>
      <c r="C32" s="477" t="s">
        <v>1235</v>
      </c>
      <c r="D32" s="477" t="s">
        <v>25626</v>
      </c>
      <c r="E32" s="478" t="s">
        <v>172</v>
      </c>
      <c r="F32" s="478" t="s">
        <v>25628</v>
      </c>
      <c r="G32" s="476" t="s">
        <v>1103</v>
      </c>
      <c r="H32" s="478" t="s">
        <v>18</v>
      </c>
      <c r="I32" s="478" t="s">
        <v>25629</v>
      </c>
      <c r="J32" s="475">
        <v>42398</v>
      </c>
      <c r="K32" s="476" t="s">
        <v>18</v>
      </c>
    </row>
    <row r="33" spans="1:11" ht="21.05" customHeight="1">
      <c r="A33" s="475">
        <v>42403</v>
      </c>
      <c r="B33" s="476" t="s">
        <v>12</v>
      </c>
      <c r="C33" s="477" t="s">
        <v>1135</v>
      </c>
      <c r="D33" s="477" t="s">
        <v>25630</v>
      </c>
      <c r="E33" s="478" t="s">
        <v>20</v>
      </c>
      <c r="F33" s="478" t="s">
        <v>25631</v>
      </c>
      <c r="G33" s="476" t="s">
        <v>1103</v>
      </c>
      <c r="H33" s="478" t="s">
        <v>14</v>
      </c>
      <c r="I33" s="478" t="s">
        <v>25580</v>
      </c>
      <c r="J33" s="475">
        <v>42403</v>
      </c>
      <c r="K33" s="476" t="s">
        <v>18</v>
      </c>
    </row>
    <row r="34" spans="1:11" ht="21.05" customHeight="1">
      <c r="A34" s="475">
        <v>42461</v>
      </c>
      <c r="B34" s="476" t="s">
        <v>12</v>
      </c>
      <c r="C34" s="477" t="s">
        <v>1715</v>
      </c>
      <c r="D34" s="477" t="s">
        <v>25632</v>
      </c>
      <c r="E34" s="478" t="s">
        <v>37</v>
      </c>
      <c r="F34" s="478" t="s">
        <v>25633</v>
      </c>
      <c r="G34" s="476" t="s">
        <v>1103</v>
      </c>
      <c r="H34" s="478" t="s">
        <v>14</v>
      </c>
      <c r="I34" s="478" t="s">
        <v>25580</v>
      </c>
      <c r="J34" s="475">
        <v>42468</v>
      </c>
      <c r="K34" s="476" t="s">
        <v>18</v>
      </c>
    </row>
    <row r="35" spans="1:11" ht="21.05" customHeight="1">
      <c r="A35" s="475">
        <v>42390</v>
      </c>
      <c r="B35" s="476" t="s">
        <v>12</v>
      </c>
      <c r="C35" s="477" t="s">
        <v>1715</v>
      </c>
      <c r="D35" s="477" t="s">
        <v>25634</v>
      </c>
      <c r="E35" s="478" t="s">
        <v>37</v>
      </c>
      <c r="F35" s="478" t="s">
        <v>25635</v>
      </c>
      <c r="G35" s="476" t="s">
        <v>1103</v>
      </c>
      <c r="H35" s="478" t="s">
        <v>18</v>
      </c>
      <c r="I35" s="478" t="s">
        <v>25636</v>
      </c>
      <c r="J35" s="475">
        <v>42398</v>
      </c>
      <c r="K35" s="476" t="s">
        <v>18</v>
      </c>
    </row>
    <row r="36" spans="1:11" ht="21.05" customHeight="1">
      <c r="A36" s="475">
        <v>42374</v>
      </c>
      <c r="B36" s="476" t="s">
        <v>30</v>
      </c>
      <c r="C36" s="477" t="s">
        <v>1235</v>
      </c>
      <c r="D36" s="477" t="s">
        <v>25637</v>
      </c>
      <c r="E36" s="478" t="s">
        <v>172</v>
      </c>
      <c r="F36" s="480" t="s">
        <v>25638</v>
      </c>
      <c r="G36" s="476" t="s">
        <v>1103</v>
      </c>
      <c r="H36" s="478" t="s">
        <v>14</v>
      </c>
      <c r="I36" s="478" t="s">
        <v>2375</v>
      </c>
      <c r="J36" s="475">
        <v>42374</v>
      </c>
      <c r="K36" s="476" t="s">
        <v>18</v>
      </c>
    </row>
    <row r="37" spans="1:11" ht="21.05" customHeight="1">
      <c r="A37" s="475">
        <v>42384</v>
      </c>
      <c r="B37" s="476" t="s">
        <v>12</v>
      </c>
      <c r="C37" s="477" t="s">
        <v>1715</v>
      </c>
      <c r="D37" s="477" t="s">
        <v>25639</v>
      </c>
      <c r="E37" s="478" t="s">
        <v>37</v>
      </c>
      <c r="F37" s="478" t="s">
        <v>25640</v>
      </c>
      <c r="G37" s="476" t="s">
        <v>1103</v>
      </c>
      <c r="H37" s="478" t="s">
        <v>14</v>
      </c>
      <c r="I37" s="478" t="s">
        <v>25580</v>
      </c>
      <c r="J37" s="475">
        <v>42391</v>
      </c>
      <c r="K37" s="476" t="s">
        <v>18</v>
      </c>
    </row>
    <row r="38" spans="1:11" ht="21.05" customHeight="1">
      <c r="A38" s="475">
        <v>42404</v>
      </c>
      <c r="B38" s="476" t="s">
        <v>12</v>
      </c>
      <c r="C38" s="477" t="s">
        <v>1715</v>
      </c>
      <c r="D38" s="477" t="s">
        <v>25641</v>
      </c>
      <c r="E38" s="478" t="s">
        <v>37</v>
      </c>
      <c r="F38" s="478" t="s">
        <v>25642</v>
      </c>
      <c r="G38" s="476" t="s">
        <v>1103</v>
      </c>
      <c r="H38" s="478" t="s">
        <v>18</v>
      </c>
      <c r="I38" s="478" t="s">
        <v>25643</v>
      </c>
      <c r="J38" s="475">
        <v>42416</v>
      </c>
      <c r="K38" s="476" t="s">
        <v>18</v>
      </c>
    </row>
    <row r="39" spans="1:11" ht="21.05" customHeight="1">
      <c r="A39" s="475">
        <v>42646</v>
      </c>
      <c r="B39" s="476" t="s">
        <v>30</v>
      </c>
      <c r="C39" s="477" t="s">
        <v>22784</v>
      </c>
      <c r="D39" s="477" t="s">
        <v>25645</v>
      </c>
      <c r="E39" s="478" t="s">
        <v>29</v>
      </c>
      <c r="F39" s="478" t="s">
        <v>22969</v>
      </c>
      <c r="G39" s="476" t="s">
        <v>1103</v>
      </c>
      <c r="H39" s="478" t="s">
        <v>18</v>
      </c>
      <c r="I39" s="479" t="s">
        <v>25646</v>
      </c>
      <c r="J39" s="475">
        <v>42676</v>
      </c>
      <c r="K39" s="476"/>
    </row>
    <row r="40" spans="1:11" ht="21.05" customHeight="1">
      <c r="A40" s="475">
        <v>42389</v>
      </c>
      <c r="B40" s="476" t="s">
        <v>12</v>
      </c>
      <c r="C40" s="477" t="s">
        <v>1235</v>
      </c>
      <c r="D40" s="477" t="s">
        <v>25647</v>
      </c>
      <c r="E40" s="478" t="s">
        <v>172</v>
      </c>
      <c r="F40" s="478" t="s">
        <v>25648</v>
      </c>
      <c r="G40" s="476" t="s">
        <v>1103</v>
      </c>
      <c r="H40" s="478" t="s">
        <v>18</v>
      </c>
      <c r="I40" s="478" t="s">
        <v>25649</v>
      </c>
      <c r="J40" s="475">
        <v>42389</v>
      </c>
      <c r="K40" s="476" t="s">
        <v>18</v>
      </c>
    </row>
    <row r="41" spans="1:11" ht="21.05" customHeight="1">
      <c r="A41" s="475">
        <v>42423</v>
      </c>
      <c r="B41" s="476" t="s">
        <v>30</v>
      </c>
      <c r="C41" s="477" t="s">
        <v>1235</v>
      </c>
      <c r="D41" s="477" t="s">
        <v>25650</v>
      </c>
      <c r="E41" s="478" t="s">
        <v>172</v>
      </c>
      <c r="F41" s="478" t="s">
        <v>25652</v>
      </c>
      <c r="G41" s="476" t="s">
        <v>1103</v>
      </c>
      <c r="H41" s="478" t="s">
        <v>18</v>
      </c>
      <c r="I41" s="478" t="s">
        <v>25654</v>
      </c>
      <c r="J41" s="475">
        <v>42426</v>
      </c>
      <c r="K41" s="476" t="s">
        <v>18</v>
      </c>
    </row>
    <row r="42" spans="1:11" ht="21.05" customHeight="1">
      <c r="A42" s="475">
        <v>42412</v>
      </c>
      <c r="B42" s="476" t="s">
        <v>30</v>
      </c>
      <c r="C42" s="477" t="s">
        <v>1235</v>
      </c>
      <c r="D42" s="477"/>
      <c r="E42" s="478" t="s">
        <v>172</v>
      </c>
      <c r="F42" s="478" t="s">
        <v>25656</v>
      </c>
      <c r="G42" s="476" t="s">
        <v>1103</v>
      </c>
      <c r="H42" s="478" t="s">
        <v>18</v>
      </c>
      <c r="I42" s="478" t="s">
        <v>25657</v>
      </c>
      <c r="J42" s="475">
        <v>42426</v>
      </c>
      <c r="K42" s="476" t="s">
        <v>18</v>
      </c>
    </row>
    <row r="43" spans="1:11" ht="21.05" customHeight="1">
      <c r="A43" s="475">
        <v>42460</v>
      </c>
      <c r="B43" s="476" t="s">
        <v>23</v>
      </c>
      <c r="C43" s="477" t="s">
        <v>1142</v>
      </c>
      <c r="D43" s="477"/>
      <c r="E43" s="478" t="s">
        <v>13</v>
      </c>
      <c r="F43" s="478" t="s">
        <v>25658</v>
      </c>
      <c r="G43" s="476" t="s">
        <v>1103</v>
      </c>
      <c r="H43" s="478" t="s">
        <v>14</v>
      </c>
      <c r="I43" s="478" t="s">
        <v>25580</v>
      </c>
      <c r="J43" s="475">
        <v>42461</v>
      </c>
      <c r="K43" s="476" t="s">
        <v>18</v>
      </c>
    </row>
    <row r="44" spans="1:11" ht="21.05" customHeight="1">
      <c r="A44" s="475">
        <v>42445</v>
      </c>
      <c r="B44" s="476" t="s">
        <v>30</v>
      </c>
      <c r="C44" s="477" t="s">
        <v>25659</v>
      </c>
      <c r="D44" s="477" t="s">
        <v>25661</v>
      </c>
      <c r="E44" s="478" t="s">
        <v>143</v>
      </c>
      <c r="F44" s="478" t="s">
        <v>25662</v>
      </c>
      <c r="G44" s="476" t="s">
        <v>1103</v>
      </c>
      <c r="H44" s="478" t="s">
        <v>18</v>
      </c>
      <c r="I44" s="478" t="s">
        <v>25663</v>
      </c>
      <c r="J44" s="475">
        <v>42445</v>
      </c>
      <c r="K44" s="476" t="s">
        <v>18</v>
      </c>
    </row>
    <row r="45" spans="1:11" ht="21.05" customHeight="1">
      <c r="A45" s="475">
        <v>42480</v>
      </c>
      <c r="B45" s="476" t="s">
        <v>30</v>
      </c>
      <c r="C45" s="477" t="s">
        <v>1142</v>
      </c>
      <c r="D45" s="477"/>
      <c r="E45" s="478" t="s">
        <v>13</v>
      </c>
      <c r="F45" s="478" t="s">
        <v>25664</v>
      </c>
      <c r="G45" s="476" t="s">
        <v>1103</v>
      </c>
      <c r="H45" s="478" t="s">
        <v>18</v>
      </c>
      <c r="I45" s="478" t="s">
        <v>25665</v>
      </c>
      <c r="J45" s="475">
        <v>42486</v>
      </c>
      <c r="K45" s="476" t="s">
        <v>18</v>
      </c>
    </row>
    <row r="46" spans="1:11" ht="21.05" customHeight="1">
      <c r="A46" s="475">
        <v>42474</v>
      </c>
      <c r="B46" s="476" t="s">
        <v>30</v>
      </c>
      <c r="C46" s="477" t="s">
        <v>1235</v>
      </c>
      <c r="D46" s="477"/>
      <c r="E46" s="478" t="s">
        <v>172</v>
      </c>
      <c r="F46" s="478" t="s">
        <v>25666</v>
      </c>
      <c r="G46" s="476" t="s">
        <v>1103</v>
      </c>
      <c r="H46" s="478" t="s">
        <v>18</v>
      </c>
      <c r="I46" s="478" t="s">
        <v>25667</v>
      </c>
      <c r="J46" s="475">
        <v>42485</v>
      </c>
      <c r="K46" s="476" t="s">
        <v>18</v>
      </c>
    </row>
    <row r="47" spans="1:11" ht="21.05" customHeight="1">
      <c r="A47" s="475">
        <v>42437</v>
      </c>
      <c r="B47" s="476" t="s">
        <v>30</v>
      </c>
      <c r="C47" s="477" t="s">
        <v>1135</v>
      </c>
      <c r="D47" s="477" t="s">
        <v>25668</v>
      </c>
      <c r="E47" s="478" t="s">
        <v>20</v>
      </c>
      <c r="F47" s="478" t="s">
        <v>25669</v>
      </c>
      <c r="G47" s="476" t="s">
        <v>1103</v>
      </c>
      <c r="H47" s="478" t="s">
        <v>18</v>
      </c>
      <c r="I47" s="478" t="s">
        <v>25670</v>
      </c>
      <c r="J47" s="475">
        <v>42443</v>
      </c>
      <c r="K47" s="476" t="s">
        <v>18</v>
      </c>
    </row>
    <row r="48" spans="1:11" ht="21.05" customHeight="1">
      <c r="A48" s="475">
        <v>42438</v>
      </c>
      <c r="B48" s="476" t="s">
        <v>12</v>
      </c>
      <c r="C48" s="477" t="s">
        <v>1715</v>
      </c>
      <c r="D48" s="477" t="s">
        <v>25671</v>
      </c>
      <c r="E48" s="478" t="s">
        <v>37</v>
      </c>
      <c r="F48" s="478" t="s">
        <v>25672</v>
      </c>
      <c r="G48" s="476" t="s">
        <v>1103</v>
      </c>
      <c r="H48" s="478" t="s">
        <v>14</v>
      </c>
      <c r="I48" s="478" t="s">
        <v>25580</v>
      </c>
      <c r="J48" s="475">
        <v>42447</v>
      </c>
      <c r="K48" s="476" t="s">
        <v>18</v>
      </c>
    </row>
    <row r="49" spans="1:11" ht="21.05" customHeight="1">
      <c r="A49" s="475">
        <v>42507</v>
      </c>
      <c r="B49" s="476" t="s">
        <v>30</v>
      </c>
      <c r="C49" s="477" t="s">
        <v>25587</v>
      </c>
      <c r="D49" s="477"/>
      <c r="E49" s="478" t="s">
        <v>22</v>
      </c>
      <c r="F49" s="478" t="s">
        <v>25674</v>
      </c>
      <c r="G49" s="476" t="s">
        <v>1103</v>
      </c>
      <c r="H49" s="478" t="s">
        <v>18</v>
      </c>
      <c r="I49" s="478" t="s">
        <v>25675</v>
      </c>
      <c r="J49" s="475">
        <v>42524</v>
      </c>
      <c r="K49" s="476" t="s">
        <v>18</v>
      </c>
    </row>
    <row r="50" spans="1:11" ht="21.05" customHeight="1">
      <c r="A50" s="475">
        <v>42452</v>
      </c>
      <c r="B50" s="476" t="s">
        <v>12</v>
      </c>
      <c r="C50" s="477" t="s">
        <v>1235</v>
      </c>
      <c r="D50" s="477" t="s">
        <v>25676</v>
      </c>
      <c r="E50" s="478" t="s">
        <v>172</v>
      </c>
      <c r="F50" s="478" t="s">
        <v>25677</v>
      </c>
      <c r="G50" s="476" t="s">
        <v>1103</v>
      </c>
      <c r="H50" s="478" t="s">
        <v>18</v>
      </c>
      <c r="I50" s="478" t="s">
        <v>25678</v>
      </c>
      <c r="J50" s="475">
        <v>42461</v>
      </c>
      <c r="K50" s="476" t="s">
        <v>18</v>
      </c>
    </row>
    <row r="51" spans="1:11" ht="21.05" customHeight="1">
      <c r="A51" s="475">
        <v>42450</v>
      </c>
      <c r="B51" s="476" t="s">
        <v>30</v>
      </c>
      <c r="C51" s="477" t="s">
        <v>1235</v>
      </c>
      <c r="D51" s="477" t="s">
        <v>25680</v>
      </c>
      <c r="E51" s="478" t="s">
        <v>172</v>
      </c>
      <c r="F51" s="478" t="s">
        <v>25682</v>
      </c>
      <c r="G51" s="476" t="s">
        <v>1103</v>
      </c>
      <c r="H51" s="478" t="s">
        <v>18</v>
      </c>
      <c r="I51" s="478" t="s">
        <v>25683</v>
      </c>
      <c r="J51" s="475">
        <v>42461</v>
      </c>
      <c r="K51" s="476" t="s">
        <v>18</v>
      </c>
    </row>
    <row r="52" spans="1:11" ht="21.05" customHeight="1">
      <c r="A52" s="475">
        <v>42445</v>
      </c>
      <c r="B52" s="476" t="s">
        <v>30</v>
      </c>
      <c r="C52" s="477" t="s">
        <v>1235</v>
      </c>
      <c r="D52" s="477" t="s">
        <v>25684</v>
      </c>
      <c r="E52" s="478" t="s">
        <v>172</v>
      </c>
      <c r="F52" s="478" t="s">
        <v>25685</v>
      </c>
      <c r="G52" s="476" t="s">
        <v>1103</v>
      </c>
      <c r="H52" s="478" t="s">
        <v>18</v>
      </c>
      <c r="I52" s="478" t="s">
        <v>25686</v>
      </c>
      <c r="J52" s="475">
        <v>42450</v>
      </c>
      <c r="K52" s="476" t="s">
        <v>18</v>
      </c>
    </row>
    <row r="53" spans="1:11" ht="21.05" customHeight="1">
      <c r="A53" s="475">
        <v>42436</v>
      </c>
      <c r="B53" s="476" t="s">
        <v>23</v>
      </c>
      <c r="C53" s="477" t="s">
        <v>1135</v>
      </c>
      <c r="D53" s="477" t="s">
        <v>25687</v>
      </c>
      <c r="E53" s="478" t="s">
        <v>20</v>
      </c>
      <c r="F53" s="478" t="s">
        <v>24368</v>
      </c>
      <c r="G53" s="476" t="s">
        <v>1103</v>
      </c>
      <c r="H53" s="478" t="s">
        <v>14</v>
      </c>
      <c r="I53" s="478" t="s">
        <v>25580</v>
      </c>
      <c r="J53" s="475">
        <v>42447</v>
      </c>
      <c r="K53" s="476" t="s">
        <v>18</v>
      </c>
    </row>
    <row r="54" spans="1:11" ht="21.05" customHeight="1">
      <c r="A54" s="475">
        <v>42467</v>
      </c>
      <c r="B54" s="476" t="s">
        <v>12</v>
      </c>
      <c r="C54" s="477" t="s">
        <v>1135</v>
      </c>
      <c r="D54" s="477" t="s">
        <v>25688</v>
      </c>
      <c r="E54" s="478" t="s">
        <v>20</v>
      </c>
      <c r="F54" s="478" t="s">
        <v>25689</v>
      </c>
      <c r="G54" s="476" t="s">
        <v>1103</v>
      </c>
      <c r="H54" s="478" t="s">
        <v>18</v>
      </c>
      <c r="I54" s="478" t="s">
        <v>25690</v>
      </c>
      <c r="J54" s="475">
        <v>42474</v>
      </c>
      <c r="K54" s="476" t="s">
        <v>18</v>
      </c>
    </row>
    <row r="55" spans="1:11" ht="21.05" customHeight="1">
      <c r="A55" s="475">
        <v>42458</v>
      </c>
      <c r="B55" s="476" t="s">
        <v>30</v>
      </c>
      <c r="C55" s="477" t="s">
        <v>1235</v>
      </c>
      <c r="D55" s="477" t="s">
        <v>25691</v>
      </c>
      <c r="E55" s="478" t="s">
        <v>172</v>
      </c>
      <c r="F55" s="478" t="s">
        <v>25692</v>
      </c>
      <c r="G55" s="476" t="s">
        <v>1103</v>
      </c>
      <c r="H55" s="478" t="s">
        <v>14</v>
      </c>
      <c r="I55" s="478" t="s">
        <v>2375</v>
      </c>
      <c r="J55" s="475">
        <v>42458</v>
      </c>
      <c r="K55" s="476" t="s">
        <v>18</v>
      </c>
    </row>
    <row r="56" spans="1:11" ht="21.05" customHeight="1">
      <c r="A56" s="475">
        <v>42491</v>
      </c>
      <c r="B56" s="476" t="s">
        <v>12</v>
      </c>
      <c r="C56" s="477" t="s">
        <v>1717</v>
      </c>
      <c r="D56" s="477" t="s">
        <v>25693</v>
      </c>
      <c r="E56" s="478" t="s">
        <v>33</v>
      </c>
      <c r="F56" s="478" t="s">
        <v>25694</v>
      </c>
      <c r="G56" s="476" t="s">
        <v>1103</v>
      </c>
      <c r="H56" s="478" t="s">
        <v>18</v>
      </c>
      <c r="I56" s="478" t="s">
        <v>25695</v>
      </c>
      <c r="J56" s="475">
        <v>42499</v>
      </c>
      <c r="K56" s="476" t="s">
        <v>18</v>
      </c>
    </row>
    <row r="57" spans="1:11" ht="21.05" customHeight="1">
      <c r="A57" s="475">
        <v>42466</v>
      </c>
      <c r="B57" s="476" t="s">
        <v>12</v>
      </c>
      <c r="C57" s="477" t="s">
        <v>1715</v>
      </c>
      <c r="D57" s="477" t="s">
        <v>25696</v>
      </c>
      <c r="E57" s="478" t="s">
        <v>37</v>
      </c>
      <c r="F57" s="478" t="s">
        <v>25697</v>
      </c>
      <c r="G57" s="476" t="s">
        <v>1103</v>
      </c>
      <c r="H57" s="478" t="s">
        <v>18</v>
      </c>
      <c r="I57" s="478" t="s">
        <v>25698</v>
      </c>
      <c r="J57" s="475">
        <v>42474</v>
      </c>
      <c r="K57" s="476" t="s">
        <v>18</v>
      </c>
    </row>
    <row r="58" spans="1:11" ht="21.05" customHeight="1">
      <c r="A58" s="475">
        <v>42466</v>
      </c>
      <c r="B58" s="476" t="s">
        <v>23</v>
      </c>
      <c r="C58" s="477" t="s">
        <v>1235</v>
      </c>
      <c r="D58" s="477"/>
      <c r="E58" s="478" t="s">
        <v>172</v>
      </c>
      <c r="F58" s="478" t="s">
        <v>25700</v>
      </c>
      <c r="G58" s="476" t="s">
        <v>1103</v>
      </c>
      <c r="H58" s="478" t="s">
        <v>18</v>
      </c>
      <c r="I58" s="478" t="s">
        <v>25701</v>
      </c>
      <c r="J58" s="475">
        <v>42474</v>
      </c>
      <c r="K58" s="476" t="s">
        <v>18</v>
      </c>
    </row>
    <row r="59" spans="1:11" ht="21.05" customHeight="1">
      <c r="A59" s="475">
        <v>42467</v>
      </c>
      <c r="B59" s="476" t="s">
        <v>12</v>
      </c>
      <c r="C59" s="477" t="s">
        <v>1235</v>
      </c>
      <c r="D59" s="477" t="s">
        <v>25702</v>
      </c>
      <c r="E59" s="478" t="s">
        <v>172</v>
      </c>
      <c r="F59" s="478" t="s">
        <v>25703</v>
      </c>
      <c r="G59" s="476" t="s">
        <v>1103</v>
      </c>
      <c r="H59" s="478" t="s">
        <v>18</v>
      </c>
      <c r="I59" s="478" t="s">
        <v>25704</v>
      </c>
      <c r="J59" s="475">
        <v>42474</v>
      </c>
      <c r="K59" s="476" t="s">
        <v>18</v>
      </c>
    </row>
    <row r="60" spans="1:11" ht="21.05" customHeight="1">
      <c r="A60" s="475">
        <v>42487</v>
      </c>
      <c r="B60" s="476" t="s">
        <v>12</v>
      </c>
      <c r="C60" s="477" t="s">
        <v>1235</v>
      </c>
      <c r="D60" s="477" t="s">
        <v>25705</v>
      </c>
      <c r="E60" s="478" t="s">
        <v>172</v>
      </c>
      <c r="F60" s="478" t="s">
        <v>25706</v>
      </c>
      <c r="G60" s="476" t="s">
        <v>1103</v>
      </c>
      <c r="H60" s="478" t="s">
        <v>18</v>
      </c>
      <c r="I60" s="478" t="s">
        <v>25708</v>
      </c>
      <c r="J60" s="475">
        <v>42499</v>
      </c>
      <c r="K60" s="476" t="s">
        <v>18</v>
      </c>
    </row>
    <row r="61" spans="1:11" ht="21.05" customHeight="1">
      <c r="A61" s="475">
        <v>42466</v>
      </c>
      <c r="B61" s="476" t="s">
        <v>12</v>
      </c>
      <c r="C61" s="477" t="s">
        <v>1235</v>
      </c>
      <c r="D61" s="477" t="s">
        <v>25709</v>
      </c>
      <c r="E61" s="478" t="s">
        <v>172</v>
      </c>
      <c r="F61" s="478" t="s">
        <v>25711</v>
      </c>
      <c r="G61" s="476" t="s">
        <v>1103</v>
      </c>
      <c r="H61" s="478" t="s">
        <v>18</v>
      </c>
      <c r="I61" s="478" t="s">
        <v>25712</v>
      </c>
      <c r="J61" s="475">
        <v>42474</v>
      </c>
      <c r="K61" s="476" t="s">
        <v>18</v>
      </c>
    </row>
    <row r="62" spans="1:11" ht="21.05" customHeight="1">
      <c r="A62" s="475">
        <v>42466</v>
      </c>
      <c r="B62" s="476" t="s">
        <v>23</v>
      </c>
      <c r="C62" s="477" t="s">
        <v>1235</v>
      </c>
      <c r="D62" s="477"/>
      <c r="E62" s="478" t="s">
        <v>172</v>
      </c>
      <c r="F62" s="478" t="s">
        <v>25713</v>
      </c>
      <c r="G62" s="476" t="s">
        <v>1103</v>
      </c>
      <c r="H62" s="478" t="s">
        <v>14</v>
      </c>
      <c r="I62" s="478" t="s">
        <v>25580</v>
      </c>
      <c r="J62" s="475">
        <v>42466</v>
      </c>
      <c r="K62" s="476" t="s">
        <v>18</v>
      </c>
    </row>
    <row r="63" spans="1:11" ht="21.05" customHeight="1">
      <c r="A63" s="475">
        <v>42614</v>
      </c>
      <c r="B63" s="476" t="s">
        <v>12</v>
      </c>
      <c r="C63" s="477" t="s">
        <v>1716</v>
      </c>
      <c r="D63" s="477" t="s">
        <v>25715</v>
      </c>
      <c r="E63" s="478" t="s">
        <v>189</v>
      </c>
      <c r="F63" s="478" t="s">
        <v>25716</v>
      </c>
      <c r="G63" s="476" t="s">
        <v>1103</v>
      </c>
      <c r="H63" s="478" t="s">
        <v>18</v>
      </c>
      <c r="I63" s="478" t="s">
        <v>25717</v>
      </c>
      <c r="J63" s="475">
        <v>42647</v>
      </c>
      <c r="K63" s="476"/>
    </row>
    <row r="64" spans="1:11" ht="21.05" customHeight="1">
      <c r="A64" s="475">
        <v>42550</v>
      </c>
      <c r="B64" s="476" t="s">
        <v>30</v>
      </c>
      <c r="C64" s="477" t="s">
        <v>1717</v>
      </c>
      <c r="D64" s="477"/>
      <c r="E64" s="478" t="s">
        <v>33</v>
      </c>
      <c r="F64" s="478" t="s">
        <v>25719</v>
      </c>
      <c r="G64" s="476" t="s">
        <v>1103</v>
      </c>
      <c r="H64" s="478" t="s">
        <v>14</v>
      </c>
      <c r="I64" s="478" t="s">
        <v>2375</v>
      </c>
      <c r="J64" s="475">
        <v>42551</v>
      </c>
      <c r="K64" s="476" t="s">
        <v>18</v>
      </c>
    </row>
    <row r="65" spans="1:11" ht="21.05" customHeight="1">
      <c r="A65" s="475">
        <v>42450</v>
      </c>
      <c r="B65" s="476" t="s">
        <v>30</v>
      </c>
      <c r="C65" s="477" t="s">
        <v>1235</v>
      </c>
      <c r="D65" s="477" t="s">
        <v>25720</v>
      </c>
      <c r="E65" s="478" t="s">
        <v>172</v>
      </c>
      <c r="F65" s="478" t="s">
        <v>25721</v>
      </c>
      <c r="G65" s="476" t="s">
        <v>1103</v>
      </c>
      <c r="H65" s="478" t="s">
        <v>18</v>
      </c>
      <c r="I65" s="478" t="s">
        <v>25722</v>
      </c>
      <c r="J65" s="475">
        <v>42461</v>
      </c>
      <c r="K65" s="476" t="s">
        <v>18</v>
      </c>
    </row>
    <row r="66" spans="1:11" ht="21.05" customHeight="1">
      <c r="A66" s="475">
        <v>42475</v>
      </c>
      <c r="B66" s="476" t="s">
        <v>23</v>
      </c>
      <c r="C66" s="477" t="s">
        <v>1235</v>
      </c>
      <c r="D66" s="477"/>
      <c r="E66" s="478" t="s">
        <v>172</v>
      </c>
      <c r="F66" s="478" t="s">
        <v>25724</v>
      </c>
      <c r="G66" s="476" t="s">
        <v>1103</v>
      </c>
      <c r="H66" s="478" t="s">
        <v>18</v>
      </c>
      <c r="I66" s="478" t="s">
        <v>25725</v>
      </c>
      <c r="J66" s="475">
        <v>42486</v>
      </c>
      <c r="K66" s="476" t="s">
        <v>18</v>
      </c>
    </row>
    <row r="67" spans="1:11" ht="21.05" customHeight="1">
      <c r="A67" s="475">
        <v>42457</v>
      </c>
      <c r="B67" s="476" t="s">
        <v>30</v>
      </c>
      <c r="C67" s="477" t="s">
        <v>1135</v>
      </c>
      <c r="D67" s="477" t="s">
        <v>25727</v>
      </c>
      <c r="E67" s="478" t="s">
        <v>20</v>
      </c>
      <c r="F67" s="478" t="s">
        <v>25728</v>
      </c>
      <c r="G67" s="476" t="s">
        <v>1103</v>
      </c>
      <c r="H67" s="478" t="s">
        <v>14</v>
      </c>
      <c r="I67" s="478" t="s">
        <v>2375</v>
      </c>
      <c r="J67" s="475">
        <v>42458</v>
      </c>
      <c r="K67" s="476" t="s">
        <v>18</v>
      </c>
    </row>
    <row r="68" spans="1:11" ht="21.05" customHeight="1">
      <c r="A68" s="475">
        <v>42501</v>
      </c>
      <c r="B68" s="476" t="s">
        <v>23</v>
      </c>
      <c r="C68" s="477" t="s">
        <v>1101</v>
      </c>
      <c r="D68" s="477"/>
      <c r="E68" s="478" t="s">
        <v>29</v>
      </c>
      <c r="F68" s="478" t="s">
        <v>25729</v>
      </c>
      <c r="G68" s="476" t="s">
        <v>1103</v>
      </c>
      <c r="H68" s="478" t="s">
        <v>18</v>
      </c>
      <c r="I68" s="478" t="s">
        <v>25730</v>
      </c>
      <c r="J68" s="475">
        <v>42508</v>
      </c>
      <c r="K68" s="476" t="s">
        <v>18</v>
      </c>
    </row>
    <row r="69" spans="1:11" ht="21.05" customHeight="1">
      <c r="A69" s="475">
        <v>42466</v>
      </c>
      <c r="B69" s="476" t="s">
        <v>12</v>
      </c>
      <c r="C69" s="477" t="s">
        <v>1235</v>
      </c>
      <c r="D69" s="477" t="s">
        <v>25732</v>
      </c>
      <c r="E69" s="478" t="s">
        <v>172</v>
      </c>
      <c r="F69" s="478" t="s">
        <v>25733</v>
      </c>
      <c r="G69" s="476" t="s">
        <v>1103</v>
      </c>
      <c r="H69" s="478" t="s">
        <v>18</v>
      </c>
      <c r="I69" s="478" t="s">
        <v>25600</v>
      </c>
      <c r="J69" s="475">
        <v>42474</v>
      </c>
      <c r="K69" s="476" t="s">
        <v>18</v>
      </c>
    </row>
    <row r="70" spans="1:11" ht="21.05" customHeight="1">
      <c r="A70" s="475">
        <v>42473</v>
      </c>
      <c r="B70" s="476" t="s">
        <v>30</v>
      </c>
      <c r="C70" s="477" t="s">
        <v>1235</v>
      </c>
      <c r="D70" s="477" t="s">
        <v>25734</v>
      </c>
      <c r="E70" s="478" t="s">
        <v>172</v>
      </c>
      <c r="F70" s="478" t="s">
        <v>25735</v>
      </c>
      <c r="G70" s="476" t="s">
        <v>1103</v>
      </c>
      <c r="H70" s="478" t="s">
        <v>14</v>
      </c>
      <c r="I70" s="478" t="s">
        <v>25736</v>
      </c>
      <c r="J70" s="475">
        <v>42474</v>
      </c>
      <c r="K70" s="476" t="s">
        <v>18</v>
      </c>
    </row>
    <row r="71" spans="1:11" ht="21.05" customHeight="1">
      <c r="A71" s="475">
        <v>42474</v>
      </c>
      <c r="B71" s="476" t="s">
        <v>30</v>
      </c>
      <c r="C71" s="477" t="s">
        <v>1715</v>
      </c>
      <c r="D71" s="477" t="s">
        <v>25737</v>
      </c>
      <c r="E71" s="478" t="s">
        <v>37</v>
      </c>
      <c r="F71" s="478" t="s">
        <v>25738</v>
      </c>
      <c r="G71" s="476" t="s">
        <v>1103</v>
      </c>
      <c r="H71" s="478" t="s">
        <v>18</v>
      </c>
      <c r="I71" s="478" t="s">
        <v>25739</v>
      </c>
      <c r="J71" s="475">
        <v>42485</v>
      </c>
      <c r="K71" s="476" t="s">
        <v>18</v>
      </c>
    </row>
    <row r="72" spans="1:11" ht="21.05" customHeight="1">
      <c r="A72" s="475">
        <v>42493</v>
      </c>
      <c r="B72" s="476" t="s">
        <v>30</v>
      </c>
      <c r="C72" s="477" t="s">
        <v>1235</v>
      </c>
      <c r="D72" s="477"/>
      <c r="E72" s="478" t="s">
        <v>172</v>
      </c>
      <c r="F72" s="478" t="s">
        <v>25741</v>
      </c>
      <c r="G72" s="476" t="s">
        <v>1103</v>
      </c>
      <c r="H72" s="478" t="s">
        <v>14</v>
      </c>
      <c r="I72" s="478" t="s">
        <v>2375</v>
      </c>
      <c r="J72" s="475">
        <v>42493</v>
      </c>
      <c r="K72" s="476" t="s">
        <v>18</v>
      </c>
    </row>
    <row r="73" spans="1:11" ht="21.05" customHeight="1">
      <c r="A73" s="475">
        <v>42510</v>
      </c>
      <c r="B73" s="476" t="s">
        <v>12</v>
      </c>
      <c r="C73" s="477" t="s">
        <v>1235</v>
      </c>
      <c r="D73" s="477"/>
      <c r="E73" s="478" t="s">
        <v>172</v>
      </c>
      <c r="F73" s="478" t="s">
        <v>25742</v>
      </c>
      <c r="G73" s="476" t="s">
        <v>1103</v>
      </c>
      <c r="H73" s="478" t="s">
        <v>18</v>
      </c>
      <c r="I73" s="478" t="s">
        <v>25743</v>
      </c>
      <c r="J73" s="475">
        <v>42531</v>
      </c>
      <c r="K73" s="476" t="s">
        <v>18</v>
      </c>
    </row>
    <row r="74" spans="1:11" ht="21.05" customHeight="1">
      <c r="A74" s="475">
        <v>42625</v>
      </c>
      <c r="B74" s="476" t="s">
        <v>91</v>
      </c>
      <c r="C74" s="477" t="s">
        <v>1235</v>
      </c>
      <c r="D74" s="477"/>
      <c r="E74" s="478" t="s">
        <v>172</v>
      </c>
      <c r="F74" s="478" t="s">
        <v>25742</v>
      </c>
      <c r="G74" s="476" t="s">
        <v>1103</v>
      </c>
      <c r="H74" s="478" t="s">
        <v>18</v>
      </c>
      <c r="I74" s="479" t="s">
        <v>25745</v>
      </c>
      <c r="J74" s="475">
        <v>42625</v>
      </c>
      <c r="K74" s="476"/>
    </row>
    <row r="75" spans="1:11" ht="21.05" customHeight="1">
      <c r="A75" s="475">
        <v>42559</v>
      </c>
      <c r="B75" s="476" t="s">
        <v>12</v>
      </c>
      <c r="C75" s="477" t="s">
        <v>1142</v>
      </c>
      <c r="D75" s="477" t="s">
        <v>25747</v>
      </c>
      <c r="E75" s="478" t="s">
        <v>13</v>
      </c>
      <c r="F75" s="478" t="s">
        <v>25748</v>
      </c>
      <c r="G75" s="476" t="s">
        <v>1103</v>
      </c>
      <c r="H75" s="478" t="s">
        <v>14</v>
      </c>
      <c r="I75" s="478" t="s">
        <v>25580</v>
      </c>
      <c r="J75" s="475">
        <v>42566</v>
      </c>
      <c r="K75" s="476" t="s">
        <v>18</v>
      </c>
    </row>
    <row r="76" spans="1:11" ht="21.05" customHeight="1">
      <c r="A76" s="475">
        <v>42622</v>
      </c>
      <c r="B76" s="476" t="s">
        <v>2092</v>
      </c>
      <c r="C76" s="477" t="s">
        <v>1716</v>
      </c>
      <c r="D76" s="477" t="s">
        <v>25715</v>
      </c>
      <c r="E76" s="478" t="s">
        <v>189</v>
      </c>
      <c r="F76" s="478" t="s">
        <v>25749</v>
      </c>
      <c r="G76" s="476" t="s">
        <v>1103</v>
      </c>
      <c r="H76" s="478"/>
      <c r="I76" s="479" t="s">
        <v>25750</v>
      </c>
      <c r="J76" s="475">
        <v>42622</v>
      </c>
      <c r="K76" s="476"/>
    </row>
    <row r="77" spans="1:11" ht="21.05" customHeight="1">
      <c r="A77" s="475">
        <v>42544</v>
      </c>
      <c r="B77" s="476" t="s">
        <v>12</v>
      </c>
      <c r="C77" s="477" t="s">
        <v>1717</v>
      </c>
      <c r="D77" s="477"/>
      <c r="E77" s="478" t="s">
        <v>33</v>
      </c>
      <c r="F77" s="478" t="s">
        <v>25751</v>
      </c>
      <c r="G77" s="476" t="s">
        <v>1103</v>
      </c>
      <c r="H77" s="478" t="s">
        <v>18</v>
      </c>
      <c r="I77" s="478" t="s">
        <v>25752</v>
      </c>
      <c r="J77" s="475">
        <v>42552</v>
      </c>
      <c r="K77" s="476" t="s">
        <v>18</v>
      </c>
    </row>
    <row r="78" spans="1:11" ht="21.05" customHeight="1">
      <c r="A78" s="475">
        <v>42502</v>
      </c>
      <c r="B78" s="476" t="s">
        <v>12</v>
      </c>
      <c r="C78" s="477" t="s">
        <v>1235</v>
      </c>
      <c r="D78" s="477" t="s">
        <v>25620</v>
      </c>
      <c r="E78" s="478" t="s">
        <v>172</v>
      </c>
      <c r="F78" s="478" t="s">
        <v>25754</v>
      </c>
      <c r="G78" s="476" t="s">
        <v>1103</v>
      </c>
      <c r="H78" s="478" t="s">
        <v>18</v>
      </c>
      <c r="I78" s="478" t="s">
        <v>25755</v>
      </c>
      <c r="J78" s="475">
        <v>42515</v>
      </c>
      <c r="K78" s="476" t="s">
        <v>18</v>
      </c>
    </row>
    <row r="79" spans="1:11" ht="21.05" customHeight="1">
      <c r="A79" s="475">
        <v>42480</v>
      </c>
      <c r="B79" s="476" t="s">
        <v>30</v>
      </c>
      <c r="C79" s="477" t="s">
        <v>1235</v>
      </c>
      <c r="D79" s="477"/>
      <c r="E79" s="478" t="s">
        <v>172</v>
      </c>
      <c r="F79" s="478" t="s">
        <v>25756</v>
      </c>
      <c r="G79" s="476" t="s">
        <v>1103</v>
      </c>
      <c r="H79" s="478" t="s">
        <v>18</v>
      </c>
      <c r="I79" s="478" t="s">
        <v>25757</v>
      </c>
      <c r="J79" s="475">
        <v>42486</v>
      </c>
      <c r="K79" s="476" t="s">
        <v>18</v>
      </c>
    </row>
    <row r="80" spans="1:11" ht="21.05" customHeight="1">
      <c r="A80" s="475">
        <v>42502</v>
      </c>
      <c r="B80" s="476" t="s">
        <v>23</v>
      </c>
      <c r="C80" s="477" t="s">
        <v>1235</v>
      </c>
      <c r="D80" s="477"/>
      <c r="E80" s="478" t="s">
        <v>172</v>
      </c>
      <c r="F80" s="478" t="s">
        <v>25758</v>
      </c>
      <c r="G80" s="476" t="s">
        <v>1103</v>
      </c>
      <c r="H80" s="478" t="s">
        <v>18</v>
      </c>
      <c r="I80" s="478" t="s">
        <v>25759</v>
      </c>
      <c r="J80" s="475">
        <v>42508</v>
      </c>
      <c r="K80" s="476" t="s">
        <v>18</v>
      </c>
    </row>
    <row r="81" spans="1:11" ht="21.05" customHeight="1">
      <c r="A81" s="475">
        <v>42503</v>
      </c>
      <c r="B81" s="476" t="s">
        <v>12</v>
      </c>
      <c r="C81" s="477" t="s">
        <v>1235</v>
      </c>
      <c r="D81" s="477" t="s">
        <v>25760</v>
      </c>
      <c r="E81" s="478" t="s">
        <v>172</v>
      </c>
      <c r="F81" s="478" t="s">
        <v>25761</v>
      </c>
      <c r="G81" s="476" t="s">
        <v>1103</v>
      </c>
      <c r="H81" s="478" t="s">
        <v>18</v>
      </c>
      <c r="I81" s="478" t="s">
        <v>25762</v>
      </c>
      <c r="J81" s="475">
        <v>42515</v>
      </c>
      <c r="K81" s="476" t="s">
        <v>18</v>
      </c>
    </row>
    <row r="82" spans="1:11" ht="21.05" customHeight="1">
      <c r="A82" s="475">
        <v>42492</v>
      </c>
      <c r="B82" s="476" t="s">
        <v>30</v>
      </c>
      <c r="C82" s="477" t="s">
        <v>1135</v>
      </c>
      <c r="D82" s="477"/>
      <c r="E82" s="478" t="s">
        <v>20</v>
      </c>
      <c r="F82" s="478" t="s">
        <v>25763</v>
      </c>
      <c r="G82" s="476" t="s">
        <v>1103</v>
      </c>
      <c r="H82" s="478" t="s">
        <v>14</v>
      </c>
      <c r="I82" s="478" t="s">
        <v>2375</v>
      </c>
      <c r="J82" s="475">
        <v>42492</v>
      </c>
      <c r="K82" s="476" t="s">
        <v>18</v>
      </c>
    </row>
    <row r="83" spans="1:11" ht="21.05" customHeight="1">
      <c r="A83" s="475">
        <v>42542</v>
      </c>
      <c r="B83" s="476" t="s">
        <v>30</v>
      </c>
      <c r="C83" s="477" t="s">
        <v>1235</v>
      </c>
      <c r="D83" s="477"/>
      <c r="E83" s="478" t="s">
        <v>172</v>
      </c>
      <c r="F83" s="478" t="s">
        <v>25764</v>
      </c>
      <c r="G83" s="476" t="s">
        <v>1103</v>
      </c>
      <c r="H83" s="478" t="s">
        <v>14</v>
      </c>
      <c r="I83" s="478" t="s">
        <v>2375</v>
      </c>
      <c r="J83" s="475">
        <v>42542</v>
      </c>
      <c r="K83" s="476" t="s">
        <v>18</v>
      </c>
    </row>
    <row r="84" spans="1:11" ht="21.05" customHeight="1">
      <c r="A84" s="475">
        <v>42593</v>
      </c>
      <c r="B84" s="476" t="s">
        <v>30</v>
      </c>
      <c r="C84" s="477" t="s">
        <v>1235</v>
      </c>
      <c r="D84" s="477"/>
      <c r="E84" s="478" t="s">
        <v>172</v>
      </c>
      <c r="F84" s="478" t="s">
        <v>25766</v>
      </c>
      <c r="G84" s="476" t="s">
        <v>1103</v>
      </c>
      <c r="H84" s="478" t="s">
        <v>18</v>
      </c>
      <c r="I84" s="478" t="s">
        <v>25767</v>
      </c>
      <c r="J84" s="475">
        <v>42606</v>
      </c>
      <c r="K84" s="476"/>
    </row>
    <row r="85" spans="1:11" ht="21.05" customHeight="1">
      <c r="A85" s="475">
        <v>42545</v>
      </c>
      <c r="B85" s="476" t="s">
        <v>12</v>
      </c>
      <c r="C85" s="477" t="s">
        <v>1717</v>
      </c>
      <c r="D85" s="477"/>
      <c r="E85" s="478" t="s">
        <v>33</v>
      </c>
      <c r="F85" s="478" t="s">
        <v>6951</v>
      </c>
      <c r="G85" s="476" t="s">
        <v>1103</v>
      </c>
      <c r="H85" s="478" t="s">
        <v>14</v>
      </c>
      <c r="I85" s="478" t="s">
        <v>25580</v>
      </c>
      <c r="J85" s="475">
        <v>42549</v>
      </c>
      <c r="K85" s="476" t="s">
        <v>18</v>
      </c>
    </row>
    <row r="86" spans="1:11" ht="21.05" customHeight="1">
      <c r="A86" s="475">
        <v>42529</v>
      </c>
      <c r="B86" s="476" t="s">
        <v>30</v>
      </c>
      <c r="C86" s="477" t="s">
        <v>1235</v>
      </c>
      <c r="D86" s="477" t="s">
        <v>35</v>
      </c>
      <c r="E86" s="478" t="s">
        <v>172</v>
      </c>
      <c r="F86" s="478" t="s">
        <v>25768</v>
      </c>
      <c r="G86" s="476" t="s">
        <v>1103</v>
      </c>
      <c r="H86" s="478" t="s">
        <v>18</v>
      </c>
      <c r="I86" s="478" t="s">
        <v>25769</v>
      </c>
      <c r="J86" s="475">
        <v>42538</v>
      </c>
      <c r="K86" s="476" t="s">
        <v>18</v>
      </c>
    </row>
    <row r="87" spans="1:11" ht="21.05" customHeight="1">
      <c r="A87" s="475">
        <v>42528</v>
      </c>
      <c r="B87" s="476" t="s">
        <v>30</v>
      </c>
      <c r="C87" s="477" t="s">
        <v>1235</v>
      </c>
      <c r="D87" s="477" t="s">
        <v>25770</v>
      </c>
      <c r="E87" s="478" t="s">
        <v>172</v>
      </c>
      <c r="F87" s="478" t="s">
        <v>25771</v>
      </c>
      <c r="G87" s="476" t="s">
        <v>1103</v>
      </c>
      <c r="H87" s="478" t="s">
        <v>14</v>
      </c>
      <c r="I87" s="478" t="s">
        <v>2375</v>
      </c>
      <c r="J87" s="475">
        <v>42529</v>
      </c>
      <c r="K87" s="476" t="s">
        <v>18</v>
      </c>
    </row>
    <row r="88" spans="1:11" ht="21.05" customHeight="1">
      <c r="A88" s="475">
        <v>42571</v>
      </c>
      <c r="B88" s="476" t="s">
        <v>12</v>
      </c>
      <c r="C88" s="477" t="s">
        <v>1716</v>
      </c>
      <c r="D88" s="477" t="s">
        <v>25773</v>
      </c>
      <c r="E88" s="478" t="s">
        <v>189</v>
      </c>
      <c r="F88" s="478" t="s">
        <v>25775</v>
      </c>
      <c r="G88" s="476" t="s">
        <v>1103</v>
      </c>
      <c r="H88" s="478" t="s">
        <v>18</v>
      </c>
      <c r="I88" s="478" t="s">
        <v>25776</v>
      </c>
      <c r="J88" s="475">
        <v>42586</v>
      </c>
      <c r="K88" s="476"/>
    </row>
    <row r="89" spans="1:11" ht="21.05" customHeight="1">
      <c r="A89" s="475">
        <v>42536</v>
      </c>
      <c r="B89" s="476" t="s">
        <v>12</v>
      </c>
      <c r="C89" s="477" t="s">
        <v>25777</v>
      </c>
      <c r="D89" s="477"/>
      <c r="E89" s="478" t="s">
        <v>266</v>
      </c>
      <c r="F89" s="478" t="s">
        <v>25778</v>
      </c>
      <c r="G89" s="476" t="s">
        <v>1103</v>
      </c>
      <c r="H89" s="478" t="s">
        <v>18</v>
      </c>
      <c r="I89" s="478" t="s">
        <v>2285</v>
      </c>
      <c r="J89" s="475">
        <v>42548</v>
      </c>
      <c r="K89" s="476" t="s">
        <v>18</v>
      </c>
    </row>
    <row r="90" spans="1:11" ht="21.05" customHeight="1">
      <c r="A90" s="475">
        <v>42667</v>
      </c>
      <c r="B90" s="476" t="s">
        <v>91</v>
      </c>
      <c r="C90" s="477" t="s">
        <v>1142</v>
      </c>
      <c r="D90" s="477" t="s">
        <v>25779</v>
      </c>
      <c r="E90" s="478" t="s">
        <v>13</v>
      </c>
      <c r="F90" s="478" t="s">
        <v>25780</v>
      </c>
      <c r="G90" s="476" t="s">
        <v>1103</v>
      </c>
      <c r="H90" s="478" t="s">
        <v>18</v>
      </c>
      <c r="I90" s="479" t="s">
        <v>25781</v>
      </c>
      <c r="J90" s="475">
        <v>42674</v>
      </c>
      <c r="K90" s="476"/>
    </row>
    <row r="91" spans="1:11" ht="21.05" customHeight="1">
      <c r="A91" s="475">
        <v>42677</v>
      </c>
      <c r="B91" s="476" t="s">
        <v>30</v>
      </c>
      <c r="C91" s="477" t="s">
        <v>1157</v>
      </c>
      <c r="D91" s="477"/>
      <c r="E91" s="478" t="s">
        <v>95</v>
      </c>
      <c r="F91" s="478" t="s">
        <v>25782</v>
      </c>
      <c r="G91" s="476" t="s">
        <v>1103</v>
      </c>
      <c r="H91" s="478" t="s">
        <v>18</v>
      </c>
      <c r="I91" s="479" t="s">
        <v>25783</v>
      </c>
      <c r="J91" s="475">
        <v>42695</v>
      </c>
      <c r="K91" s="476"/>
    </row>
    <row r="92" spans="1:11" ht="21.05" customHeight="1">
      <c r="A92" s="475">
        <v>42531</v>
      </c>
      <c r="B92" s="476" t="s">
        <v>30</v>
      </c>
      <c r="C92" s="477" t="s">
        <v>1235</v>
      </c>
      <c r="D92" s="477"/>
      <c r="E92" s="478" t="s">
        <v>172</v>
      </c>
      <c r="F92" s="478" t="s">
        <v>25785</v>
      </c>
      <c r="G92" s="476" t="s">
        <v>1103</v>
      </c>
      <c r="H92" s="478" t="s">
        <v>18</v>
      </c>
      <c r="I92" s="478" t="s">
        <v>25786</v>
      </c>
      <c r="J92" s="475">
        <v>42548</v>
      </c>
      <c r="K92" s="476" t="s">
        <v>18</v>
      </c>
    </row>
    <row r="93" spans="1:11" ht="21.05" customHeight="1">
      <c r="A93" s="475">
        <v>42523</v>
      </c>
      <c r="B93" s="476" t="s">
        <v>30</v>
      </c>
      <c r="C93" s="477" t="s">
        <v>1235</v>
      </c>
      <c r="D93" s="477" t="s">
        <v>25620</v>
      </c>
      <c r="E93" s="478" t="s">
        <v>172</v>
      </c>
      <c r="F93" s="478" t="s">
        <v>25787</v>
      </c>
      <c r="G93" s="476" t="s">
        <v>1103</v>
      </c>
      <c r="H93" s="478" t="s">
        <v>14</v>
      </c>
      <c r="I93" s="478" t="s">
        <v>2375</v>
      </c>
      <c r="J93" s="475">
        <v>42523</v>
      </c>
      <c r="K93" s="476" t="s">
        <v>18</v>
      </c>
    </row>
    <row r="94" spans="1:11" ht="21.05" customHeight="1">
      <c r="A94" s="475">
        <v>42528</v>
      </c>
      <c r="B94" s="476" t="s">
        <v>30</v>
      </c>
      <c r="C94" s="477" t="s">
        <v>1235</v>
      </c>
      <c r="D94" s="477" t="s">
        <v>25620</v>
      </c>
      <c r="E94" s="478" t="s">
        <v>172</v>
      </c>
      <c r="F94" s="478" t="s">
        <v>25787</v>
      </c>
      <c r="G94" s="476" t="s">
        <v>1103</v>
      </c>
      <c r="H94" s="478" t="s">
        <v>18</v>
      </c>
      <c r="I94" s="478" t="s">
        <v>25788</v>
      </c>
      <c r="J94" s="475">
        <v>42538</v>
      </c>
      <c r="K94" s="476" t="s">
        <v>18</v>
      </c>
    </row>
    <row r="95" spans="1:11" ht="21.05" customHeight="1">
      <c r="A95" s="475">
        <v>42514</v>
      </c>
      <c r="B95" s="476" t="s">
        <v>30</v>
      </c>
      <c r="C95" s="477" t="s">
        <v>1235</v>
      </c>
      <c r="D95" s="477" t="s">
        <v>25789</v>
      </c>
      <c r="E95" s="478" t="s">
        <v>172</v>
      </c>
      <c r="F95" s="478" t="s">
        <v>25790</v>
      </c>
      <c r="G95" s="476" t="s">
        <v>1103</v>
      </c>
      <c r="H95" s="478" t="s">
        <v>14</v>
      </c>
      <c r="I95" s="478" t="s">
        <v>25580</v>
      </c>
      <c r="J95" s="475">
        <v>42514</v>
      </c>
      <c r="K95" s="476" t="s">
        <v>18</v>
      </c>
    </row>
    <row r="96" spans="1:11" ht="21.05" customHeight="1">
      <c r="A96" s="475">
        <v>42528</v>
      </c>
      <c r="B96" s="476" t="s">
        <v>30</v>
      </c>
      <c r="C96" s="477" t="s">
        <v>1235</v>
      </c>
      <c r="D96" s="477" t="s">
        <v>25791</v>
      </c>
      <c r="E96" s="478" t="s">
        <v>172</v>
      </c>
      <c r="F96" s="478" t="s">
        <v>25793</v>
      </c>
      <c r="G96" s="476" t="s">
        <v>1103</v>
      </c>
      <c r="H96" s="478" t="s">
        <v>18</v>
      </c>
      <c r="I96" s="478" t="s">
        <v>25794</v>
      </c>
      <c r="J96" s="475">
        <v>42538</v>
      </c>
      <c r="K96" s="476" t="s">
        <v>18</v>
      </c>
    </row>
    <row r="97" spans="1:11" ht="21.05" customHeight="1">
      <c r="A97" s="475">
        <v>42528</v>
      </c>
      <c r="B97" s="476" t="s">
        <v>30</v>
      </c>
      <c r="C97" s="477" t="s">
        <v>1235</v>
      </c>
      <c r="D97" s="477" t="s">
        <v>25795</v>
      </c>
      <c r="E97" s="478" t="s">
        <v>172</v>
      </c>
      <c r="F97" s="478" t="s">
        <v>25796</v>
      </c>
      <c r="G97" s="476" t="s">
        <v>1103</v>
      </c>
      <c r="H97" s="478" t="s">
        <v>14</v>
      </c>
      <c r="I97" s="478" t="s">
        <v>2375</v>
      </c>
      <c r="J97" s="475">
        <v>42529</v>
      </c>
      <c r="K97" s="476" t="s">
        <v>18</v>
      </c>
    </row>
    <row r="98" spans="1:11" ht="21.05" customHeight="1">
      <c r="A98" s="475">
        <v>42605</v>
      </c>
      <c r="B98" s="476" t="s">
        <v>30</v>
      </c>
      <c r="C98" s="477" t="s">
        <v>1135</v>
      </c>
      <c r="D98" s="477"/>
      <c r="E98" s="478" t="s">
        <v>20</v>
      </c>
      <c r="F98" s="478" t="s">
        <v>25797</v>
      </c>
      <c r="G98" s="476" t="s">
        <v>1103</v>
      </c>
      <c r="H98" s="478" t="s">
        <v>18</v>
      </c>
      <c r="I98" s="478" t="s">
        <v>25798</v>
      </c>
      <c r="J98" s="475">
        <v>42612</v>
      </c>
      <c r="K98" s="476"/>
    </row>
    <row r="99" spans="1:11" ht="21.05" customHeight="1">
      <c r="A99" s="475">
        <v>42550</v>
      </c>
      <c r="B99" s="476" t="s">
        <v>30</v>
      </c>
      <c r="C99" s="477" t="s">
        <v>1235</v>
      </c>
      <c r="D99" s="477"/>
      <c r="E99" s="478" t="s">
        <v>172</v>
      </c>
      <c r="F99" s="478" t="s">
        <v>25799</v>
      </c>
      <c r="G99" s="476" t="s">
        <v>1103</v>
      </c>
      <c r="H99" s="478" t="s">
        <v>18</v>
      </c>
      <c r="I99" s="478" t="s">
        <v>25801</v>
      </c>
      <c r="J99" s="475">
        <v>42559</v>
      </c>
      <c r="K99" s="476" t="s">
        <v>18</v>
      </c>
    </row>
    <row r="100" spans="1:11" ht="21.05" customHeight="1">
      <c r="A100" s="475">
        <v>42536</v>
      </c>
      <c r="B100" s="476" t="s">
        <v>30</v>
      </c>
      <c r="C100" s="477" t="s">
        <v>1135</v>
      </c>
      <c r="D100" s="477"/>
      <c r="E100" s="478" t="s">
        <v>20</v>
      </c>
      <c r="F100" s="478" t="s">
        <v>25803</v>
      </c>
      <c r="G100" s="476" t="s">
        <v>1103</v>
      </c>
      <c r="H100" s="478" t="s">
        <v>14</v>
      </c>
      <c r="I100" s="478" t="s">
        <v>2375</v>
      </c>
      <c r="J100" s="475">
        <v>42538</v>
      </c>
      <c r="K100" s="476" t="s">
        <v>18</v>
      </c>
    </row>
    <row r="101" spans="1:11" ht="21.05" customHeight="1">
      <c r="A101" s="475">
        <v>42531</v>
      </c>
      <c r="B101" s="476" t="s">
        <v>30</v>
      </c>
      <c r="C101" s="477" t="s">
        <v>1235</v>
      </c>
      <c r="D101" s="477"/>
      <c r="E101" s="478" t="s">
        <v>172</v>
      </c>
      <c r="F101" s="478" t="s">
        <v>25805</v>
      </c>
      <c r="G101" s="476" t="s">
        <v>1103</v>
      </c>
      <c r="H101" s="478" t="s">
        <v>18</v>
      </c>
      <c r="I101" s="478" t="s">
        <v>25786</v>
      </c>
      <c r="J101" s="475">
        <v>42548</v>
      </c>
      <c r="K101" s="476" t="s">
        <v>18</v>
      </c>
    </row>
    <row r="102" spans="1:11" ht="21.05" customHeight="1">
      <c r="A102" s="475">
        <v>42544</v>
      </c>
      <c r="B102" s="476" t="s">
        <v>12</v>
      </c>
      <c r="C102" s="477" t="s">
        <v>1235</v>
      </c>
      <c r="D102" s="477"/>
      <c r="E102" s="478" t="s">
        <v>172</v>
      </c>
      <c r="F102" s="478" t="s">
        <v>25806</v>
      </c>
      <c r="G102" s="476" t="s">
        <v>1103</v>
      </c>
      <c r="H102" s="478" t="s">
        <v>14</v>
      </c>
      <c r="I102" s="478" t="s">
        <v>25580</v>
      </c>
      <c r="J102" s="475">
        <v>42549</v>
      </c>
      <c r="K102" s="476" t="s">
        <v>18</v>
      </c>
    </row>
    <row r="103" spans="1:11" ht="21.05" customHeight="1">
      <c r="A103" s="475">
        <v>42704</v>
      </c>
      <c r="B103" s="476" t="s">
        <v>30</v>
      </c>
      <c r="C103" s="477" t="s">
        <v>1235</v>
      </c>
      <c r="D103" s="477" t="s">
        <v>25807</v>
      </c>
      <c r="E103" s="478" t="s">
        <v>172</v>
      </c>
      <c r="F103" s="478" t="s">
        <v>3897</v>
      </c>
      <c r="G103" s="476" t="s">
        <v>1103</v>
      </c>
      <c r="H103" s="478" t="s">
        <v>14</v>
      </c>
      <c r="I103" s="478" t="s">
        <v>25809</v>
      </c>
      <c r="J103" s="475">
        <v>42704</v>
      </c>
      <c r="K103" s="476"/>
    </row>
    <row r="104" spans="1:11" ht="21.05" customHeight="1">
      <c r="A104" s="475">
        <v>42605</v>
      </c>
      <c r="B104" s="476" t="s">
        <v>23</v>
      </c>
      <c r="C104" s="477" t="s">
        <v>1142</v>
      </c>
      <c r="D104" s="477"/>
      <c r="E104" s="478" t="s">
        <v>13</v>
      </c>
      <c r="F104" s="478" t="s">
        <v>25810</v>
      </c>
      <c r="G104" s="476" t="s">
        <v>1103</v>
      </c>
      <c r="H104" s="478" t="s">
        <v>14</v>
      </c>
      <c r="I104" s="478" t="s">
        <v>25580</v>
      </c>
      <c r="J104" s="475">
        <v>42606</v>
      </c>
      <c r="K104" s="476"/>
    </row>
    <row r="105" spans="1:11" ht="21.05" customHeight="1">
      <c r="A105" s="475">
        <v>42597</v>
      </c>
      <c r="B105" s="476" t="s">
        <v>12</v>
      </c>
      <c r="C105" s="477" t="s">
        <v>1101</v>
      </c>
      <c r="D105" s="477" t="s">
        <v>25811</v>
      </c>
      <c r="E105" s="478" t="s">
        <v>29</v>
      </c>
      <c r="F105" s="478" t="s">
        <v>25812</v>
      </c>
      <c r="G105" s="476" t="s">
        <v>1103</v>
      </c>
      <c r="H105" s="478" t="s">
        <v>18</v>
      </c>
      <c r="I105" s="478" t="s">
        <v>25813</v>
      </c>
      <c r="J105" s="475">
        <v>42606</v>
      </c>
      <c r="K105" s="476"/>
    </row>
    <row r="106" spans="1:11" ht="21.05" customHeight="1">
      <c r="A106" s="475">
        <v>42600</v>
      </c>
      <c r="B106" s="476" t="s">
        <v>30</v>
      </c>
      <c r="C106" s="477" t="s">
        <v>2372</v>
      </c>
      <c r="D106" s="477"/>
      <c r="E106" s="478" t="s">
        <v>271</v>
      </c>
      <c r="F106" s="478" t="s">
        <v>25814</v>
      </c>
      <c r="G106" s="476" t="s">
        <v>1103</v>
      </c>
      <c r="H106" s="478" t="s">
        <v>14</v>
      </c>
      <c r="I106" s="478" t="s">
        <v>25815</v>
      </c>
      <c r="J106" s="475">
        <v>42969</v>
      </c>
      <c r="K106" s="476"/>
    </row>
    <row r="107" spans="1:11" ht="21.05" customHeight="1">
      <c r="A107" s="475">
        <v>42600</v>
      </c>
      <c r="B107" s="476" t="s">
        <v>30</v>
      </c>
      <c r="C107" s="477" t="s">
        <v>2372</v>
      </c>
      <c r="D107" s="477"/>
      <c r="E107" s="478" t="s">
        <v>271</v>
      </c>
      <c r="F107" s="478" t="s">
        <v>25816</v>
      </c>
      <c r="G107" s="476" t="s">
        <v>1103</v>
      </c>
      <c r="H107" s="478" t="s">
        <v>14</v>
      </c>
      <c r="I107" s="478" t="s">
        <v>25815</v>
      </c>
      <c r="J107" s="475">
        <v>42969</v>
      </c>
      <c r="K107" s="476"/>
    </row>
    <row r="108" spans="1:11" ht="21.05" customHeight="1">
      <c r="A108" s="475">
        <v>42549</v>
      </c>
      <c r="B108" s="476" t="s">
        <v>30</v>
      </c>
      <c r="C108" s="477" t="s">
        <v>1235</v>
      </c>
      <c r="D108" s="477"/>
      <c r="E108" s="478" t="s">
        <v>172</v>
      </c>
      <c r="F108" s="478" t="s">
        <v>25817</v>
      </c>
      <c r="G108" s="476" t="s">
        <v>1103</v>
      </c>
      <c r="H108" s="478" t="s">
        <v>14</v>
      </c>
      <c r="I108" s="478" t="s">
        <v>2375</v>
      </c>
      <c r="J108" s="475">
        <v>42550</v>
      </c>
      <c r="K108" s="476" t="s">
        <v>18</v>
      </c>
    </row>
    <row r="109" spans="1:11" ht="21.05" customHeight="1">
      <c r="A109" s="475">
        <v>42587</v>
      </c>
      <c r="B109" s="476" t="s">
        <v>30</v>
      </c>
      <c r="C109" s="477" t="s">
        <v>25587</v>
      </c>
      <c r="D109" s="477"/>
      <c r="E109" s="478" t="s">
        <v>22</v>
      </c>
      <c r="F109" s="478" t="s">
        <v>25819</v>
      </c>
      <c r="G109" s="476" t="s">
        <v>1103</v>
      </c>
      <c r="H109" s="478" t="s">
        <v>18</v>
      </c>
      <c r="I109" s="478" t="s">
        <v>25820</v>
      </c>
      <c r="J109" s="475">
        <v>42593</v>
      </c>
      <c r="K109" s="476"/>
    </row>
    <row r="110" spans="1:11" ht="21.05" customHeight="1">
      <c r="A110" s="475">
        <v>42600</v>
      </c>
      <c r="B110" s="476" t="s">
        <v>30</v>
      </c>
      <c r="C110" s="477" t="s">
        <v>2372</v>
      </c>
      <c r="D110" s="477"/>
      <c r="E110" s="478" t="s">
        <v>271</v>
      </c>
      <c r="F110" s="478" t="s">
        <v>25821</v>
      </c>
      <c r="G110" s="476" t="s">
        <v>1103</v>
      </c>
      <c r="H110" s="478" t="s">
        <v>18</v>
      </c>
      <c r="I110" s="478" t="s">
        <v>25822</v>
      </c>
      <c r="J110" s="475">
        <v>42613</v>
      </c>
      <c r="K110" s="476"/>
    </row>
    <row r="111" spans="1:11" ht="21.05" customHeight="1">
      <c r="A111" s="475">
        <v>42535</v>
      </c>
      <c r="B111" s="476" t="s">
        <v>12</v>
      </c>
      <c r="C111" s="477" t="s">
        <v>1235</v>
      </c>
      <c r="D111" s="477"/>
      <c r="E111" s="478" t="s">
        <v>172</v>
      </c>
      <c r="F111" s="478" t="s">
        <v>25823</v>
      </c>
      <c r="G111" s="476" t="s">
        <v>1103</v>
      </c>
      <c r="H111" s="478" t="s">
        <v>14</v>
      </c>
      <c r="I111" s="478" t="s">
        <v>25580</v>
      </c>
      <c r="J111" s="475">
        <v>42545</v>
      </c>
      <c r="K111" s="476" t="s">
        <v>18</v>
      </c>
    </row>
    <row r="112" spans="1:11" ht="21.05" customHeight="1">
      <c r="A112" s="475">
        <v>42556</v>
      </c>
      <c r="B112" s="476" t="s">
        <v>30</v>
      </c>
      <c r="C112" s="477" t="s">
        <v>1715</v>
      </c>
      <c r="D112" s="477"/>
      <c r="E112" s="478" t="s">
        <v>37</v>
      </c>
      <c r="F112" s="478" t="s">
        <v>25824</v>
      </c>
      <c r="G112" s="476" t="s">
        <v>1103</v>
      </c>
      <c r="H112" s="478" t="s">
        <v>14</v>
      </c>
      <c r="I112" s="478" t="s">
        <v>2375</v>
      </c>
      <c r="J112" s="475">
        <v>42556</v>
      </c>
      <c r="K112" s="476" t="s">
        <v>18</v>
      </c>
    </row>
    <row r="113" spans="1:11" ht="21.05" customHeight="1">
      <c r="A113" s="475">
        <v>42551</v>
      </c>
      <c r="B113" s="476" t="s">
        <v>30</v>
      </c>
      <c r="C113" s="477" t="s">
        <v>1235</v>
      </c>
      <c r="D113" s="477"/>
      <c r="E113" s="478" t="s">
        <v>172</v>
      </c>
      <c r="F113" s="478" t="s">
        <v>25825</v>
      </c>
      <c r="G113" s="476" t="s">
        <v>1103</v>
      </c>
      <c r="H113" s="478" t="s">
        <v>14</v>
      </c>
      <c r="I113" s="478" t="s">
        <v>2375</v>
      </c>
      <c r="J113" s="475">
        <v>42556</v>
      </c>
      <c r="K113" s="476" t="s">
        <v>18</v>
      </c>
    </row>
    <row r="114" spans="1:11" ht="21.05" customHeight="1">
      <c r="A114" s="475">
        <v>42583</v>
      </c>
      <c r="B114" s="476" t="s">
        <v>30</v>
      </c>
      <c r="C114" s="477" t="s">
        <v>1142</v>
      </c>
      <c r="D114" s="477" t="s">
        <v>25826</v>
      </c>
      <c r="E114" s="478" t="s">
        <v>13</v>
      </c>
      <c r="F114" s="478" t="s">
        <v>25827</v>
      </c>
      <c r="G114" s="476" t="s">
        <v>1103</v>
      </c>
      <c r="H114" s="478" t="s">
        <v>18</v>
      </c>
      <c r="I114" s="478" t="s">
        <v>25828</v>
      </c>
      <c r="J114" s="475">
        <v>42586</v>
      </c>
      <c r="K114" s="476"/>
    </row>
    <row r="115" spans="1:11" ht="21.05" customHeight="1">
      <c r="A115" s="475">
        <v>42551</v>
      </c>
      <c r="B115" s="476" t="s">
        <v>23</v>
      </c>
      <c r="C115" s="477" t="s">
        <v>1235</v>
      </c>
      <c r="D115" s="477"/>
      <c r="E115" s="478" t="s">
        <v>172</v>
      </c>
      <c r="F115" s="478" t="s">
        <v>25830</v>
      </c>
      <c r="G115" s="476" t="s">
        <v>1103</v>
      </c>
      <c r="H115" s="478"/>
      <c r="I115" s="478" t="s">
        <v>25831</v>
      </c>
      <c r="J115" s="475"/>
      <c r="K115" s="476"/>
    </row>
    <row r="116" spans="1:11" ht="21.05" customHeight="1">
      <c r="A116" s="475">
        <v>42558</v>
      </c>
      <c r="B116" s="476" t="s">
        <v>23</v>
      </c>
      <c r="C116" s="477" t="s">
        <v>1235</v>
      </c>
      <c r="D116" s="477"/>
      <c r="E116" s="478" t="s">
        <v>172</v>
      </c>
      <c r="F116" s="478" t="s">
        <v>25830</v>
      </c>
      <c r="G116" s="476" t="s">
        <v>1103</v>
      </c>
      <c r="H116" s="478" t="s">
        <v>18</v>
      </c>
      <c r="I116" s="478" t="s">
        <v>25833</v>
      </c>
      <c r="J116" s="475">
        <v>42559</v>
      </c>
      <c r="K116" s="476" t="s">
        <v>18</v>
      </c>
    </row>
    <row r="117" spans="1:11" ht="21.05" customHeight="1">
      <c r="A117" s="475">
        <v>42548</v>
      </c>
      <c r="B117" s="476" t="s">
        <v>30</v>
      </c>
      <c r="C117" s="477" t="s">
        <v>1135</v>
      </c>
      <c r="D117" s="477"/>
      <c r="E117" s="478" t="s">
        <v>20</v>
      </c>
      <c r="F117" s="478" t="s">
        <v>25834</v>
      </c>
      <c r="G117" s="476" t="s">
        <v>1103</v>
      </c>
      <c r="H117" s="478" t="s">
        <v>14</v>
      </c>
      <c r="I117" s="478" t="s">
        <v>2375</v>
      </c>
      <c r="J117" s="475">
        <v>42551</v>
      </c>
      <c r="K117" s="476" t="s">
        <v>18</v>
      </c>
    </row>
    <row r="118" spans="1:11" ht="21.05" customHeight="1">
      <c r="A118" s="475">
        <v>42548</v>
      </c>
      <c r="B118" s="476" t="s">
        <v>30</v>
      </c>
      <c r="C118" s="477" t="s">
        <v>1135</v>
      </c>
      <c r="D118" s="477"/>
      <c r="E118" s="478" t="s">
        <v>20</v>
      </c>
      <c r="F118" s="478" t="s">
        <v>25834</v>
      </c>
      <c r="G118" s="476" t="s">
        <v>1103</v>
      </c>
      <c r="H118" s="478" t="s">
        <v>14</v>
      </c>
      <c r="I118" s="478" t="s">
        <v>2375</v>
      </c>
      <c r="J118" s="475">
        <v>42551</v>
      </c>
      <c r="K118" s="476" t="s">
        <v>18</v>
      </c>
    </row>
    <row r="119" spans="1:11" ht="21.05" customHeight="1">
      <c r="A119" s="475">
        <v>42557</v>
      </c>
      <c r="B119" s="476" t="s">
        <v>23</v>
      </c>
      <c r="C119" s="477" t="s">
        <v>1135</v>
      </c>
      <c r="D119" s="477"/>
      <c r="E119" s="478" t="s">
        <v>20</v>
      </c>
      <c r="F119" s="478" t="s">
        <v>25834</v>
      </c>
      <c r="G119" s="476" t="s">
        <v>1103</v>
      </c>
      <c r="H119" s="478" t="s">
        <v>18</v>
      </c>
      <c r="I119" s="478" t="s">
        <v>25836</v>
      </c>
      <c r="J119" s="475">
        <v>42564</v>
      </c>
      <c r="K119" s="476" t="s">
        <v>18</v>
      </c>
    </row>
    <row r="120" spans="1:11" ht="21.05" customHeight="1">
      <c r="A120" s="475">
        <v>42584</v>
      </c>
      <c r="B120" s="476" t="s">
        <v>23</v>
      </c>
      <c r="C120" s="477" t="s">
        <v>1717</v>
      </c>
      <c r="D120" s="477"/>
      <c r="E120" s="478" t="s">
        <v>33</v>
      </c>
      <c r="F120" s="478" t="s">
        <v>25837</v>
      </c>
      <c r="G120" s="476" t="s">
        <v>1103</v>
      </c>
      <c r="H120" s="478" t="s">
        <v>14</v>
      </c>
      <c r="I120" s="478" t="s">
        <v>25580</v>
      </c>
      <c r="J120" s="475">
        <v>42587</v>
      </c>
      <c r="K120" s="476"/>
    </row>
    <row r="121" spans="1:11" ht="34.6" customHeight="1">
      <c r="A121" s="481">
        <v>42597</v>
      </c>
      <c r="B121" s="482" t="s">
        <v>30</v>
      </c>
      <c r="C121" s="483" t="s">
        <v>1717</v>
      </c>
      <c r="D121" s="483"/>
      <c r="E121" s="479" t="s">
        <v>33</v>
      </c>
      <c r="F121" s="479" t="s">
        <v>25837</v>
      </c>
      <c r="G121" s="482" t="s">
        <v>1103</v>
      </c>
      <c r="H121" s="479" t="s">
        <v>18</v>
      </c>
      <c r="I121" s="479" t="s">
        <v>25841</v>
      </c>
      <c r="J121" s="475">
        <v>42597</v>
      </c>
      <c r="K121" s="476"/>
    </row>
    <row r="122" spans="1:11" ht="21.05" customHeight="1">
      <c r="A122" s="475">
        <v>42656</v>
      </c>
      <c r="B122" s="476" t="s">
        <v>91</v>
      </c>
      <c r="C122" s="477" t="s">
        <v>25587</v>
      </c>
      <c r="D122" s="477" t="s">
        <v>25842</v>
      </c>
      <c r="E122" s="478" t="s">
        <v>22</v>
      </c>
      <c r="F122" s="478" t="s">
        <v>25843</v>
      </c>
      <c r="G122" s="476" t="s">
        <v>1103</v>
      </c>
      <c r="H122" s="478" t="s">
        <v>18</v>
      </c>
      <c r="I122" s="479" t="s">
        <v>25844</v>
      </c>
      <c r="J122" s="475">
        <v>42674</v>
      </c>
      <c r="K122" s="476"/>
    </row>
    <row r="123" spans="1:11" ht="21.05" customHeight="1">
      <c r="A123" s="475">
        <v>42573</v>
      </c>
      <c r="B123" s="476" t="s">
        <v>12</v>
      </c>
      <c r="C123" s="477" t="s">
        <v>1235</v>
      </c>
      <c r="D123" s="477"/>
      <c r="E123" s="478" t="s">
        <v>172</v>
      </c>
      <c r="F123" s="478" t="s">
        <v>25845</v>
      </c>
      <c r="G123" s="476" t="s">
        <v>1103</v>
      </c>
      <c r="H123" s="478" t="s">
        <v>18</v>
      </c>
      <c r="I123" s="478"/>
      <c r="J123" s="475">
        <v>42586</v>
      </c>
      <c r="K123" s="476"/>
    </row>
    <row r="124" spans="1:11" ht="21.05" customHeight="1">
      <c r="A124" s="475">
        <v>42549</v>
      </c>
      <c r="B124" s="476" t="s">
        <v>12</v>
      </c>
      <c r="C124" s="477" t="s">
        <v>1135</v>
      </c>
      <c r="D124" s="477"/>
      <c r="E124" s="478" t="s">
        <v>20</v>
      </c>
      <c r="F124" s="478" t="s">
        <v>25846</v>
      </c>
      <c r="G124" s="476" t="s">
        <v>1103</v>
      </c>
      <c r="H124" s="478" t="s">
        <v>14</v>
      </c>
      <c r="I124" s="478" t="s">
        <v>25580</v>
      </c>
      <c r="J124" s="475">
        <v>42549</v>
      </c>
      <c r="K124" s="476" t="s">
        <v>18</v>
      </c>
    </row>
    <row r="125" spans="1:11" ht="21.05" customHeight="1">
      <c r="A125" s="475">
        <v>42597</v>
      </c>
      <c r="B125" s="476" t="s">
        <v>12</v>
      </c>
      <c r="C125" s="477" t="s">
        <v>1235</v>
      </c>
      <c r="D125" s="477" t="s">
        <v>25848</v>
      </c>
      <c r="E125" s="478" t="s">
        <v>172</v>
      </c>
      <c r="F125" s="478" t="s">
        <v>25849</v>
      </c>
      <c r="G125" s="476" t="s">
        <v>1103</v>
      </c>
      <c r="H125" s="478" t="s">
        <v>18</v>
      </c>
      <c r="I125" s="478" t="s">
        <v>25850</v>
      </c>
      <c r="J125" s="475">
        <v>42606</v>
      </c>
      <c r="K125" s="476"/>
    </row>
    <row r="126" spans="1:11" ht="21.05" customHeight="1">
      <c r="A126" s="475">
        <v>42594</v>
      </c>
      <c r="B126" s="476" t="s">
        <v>23</v>
      </c>
      <c r="C126" s="477" t="s">
        <v>1235</v>
      </c>
      <c r="D126" s="477"/>
      <c r="E126" s="478" t="s">
        <v>172</v>
      </c>
      <c r="F126" s="478" t="s">
        <v>25851</v>
      </c>
      <c r="G126" s="476" t="s">
        <v>1103</v>
      </c>
      <c r="H126" s="478" t="s">
        <v>18</v>
      </c>
      <c r="I126" s="478" t="s">
        <v>25852</v>
      </c>
      <c r="J126" s="475">
        <v>42601</v>
      </c>
      <c r="K126" s="476"/>
    </row>
    <row r="127" spans="1:11" ht="21.05" customHeight="1">
      <c r="A127" s="475">
        <v>42572</v>
      </c>
      <c r="B127" s="476" t="s">
        <v>30</v>
      </c>
      <c r="C127" s="477" t="s">
        <v>1135</v>
      </c>
      <c r="D127" s="477"/>
      <c r="E127" s="478"/>
      <c r="F127" s="478" t="s">
        <v>25853</v>
      </c>
      <c r="G127" s="476" t="s">
        <v>1103</v>
      </c>
      <c r="H127" s="478" t="s">
        <v>14</v>
      </c>
      <c r="I127" s="478" t="s">
        <v>2375</v>
      </c>
      <c r="J127" s="475">
        <v>42572</v>
      </c>
      <c r="K127" s="476" t="s">
        <v>18</v>
      </c>
    </row>
    <row r="128" spans="1:11" ht="21.05" customHeight="1">
      <c r="A128" s="475">
        <v>42594</v>
      </c>
      <c r="B128" s="476" t="s">
        <v>30</v>
      </c>
      <c r="C128" s="477" t="s">
        <v>1235</v>
      </c>
      <c r="D128" s="477"/>
      <c r="E128" s="478" t="s">
        <v>172</v>
      </c>
      <c r="F128" s="478" t="s">
        <v>25854</v>
      </c>
      <c r="G128" s="476" t="s">
        <v>1103</v>
      </c>
      <c r="H128" s="478" t="s">
        <v>14</v>
      </c>
      <c r="I128" s="478" t="s">
        <v>25855</v>
      </c>
      <c r="J128" s="475">
        <v>42962</v>
      </c>
      <c r="K128" s="476"/>
    </row>
    <row r="129" spans="1:11" ht="21.05" customHeight="1">
      <c r="A129" s="475">
        <v>42401</v>
      </c>
      <c r="B129" s="476" t="s">
        <v>12</v>
      </c>
      <c r="C129" s="477" t="s">
        <v>1135</v>
      </c>
      <c r="D129" s="477" t="s">
        <v>25857</v>
      </c>
      <c r="E129" s="478" t="s">
        <v>20</v>
      </c>
      <c r="F129" s="478" t="s">
        <v>25858</v>
      </c>
      <c r="G129" s="476" t="s">
        <v>1103</v>
      </c>
      <c r="H129" s="478" t="s">
        <v>14</v>
      </c>
      <c r="I129" s="478" t="s">
        <v>25580</v>
      </c>
      <c r="J129" s="475">
        <v>42401</v>
      </c>
      <c r="K129" s="476" t="s">
        <v>18</v>
      </c>
    </row>
    <row r="130" spans="1:11" ht="21.05" customHeight="1">
      <c r="A130" s="475">
        <v>42597</v>
      </c>
      <c r="B130" s="476" t="s">
        <v>30</v>
      </c>
      <c r="C130" s="477" t="s">
        <v>1142</v>
      </c>
      <c r="D130" s="477"/>
      <c r="E130" s="478" t="s">
        <v>13</v>
      </c>
      <c r="F130" s="478" t="s">
        <v>25860</v>
      </c>
      <c r="G130" s="476" t="s">
        <v>1103</v>
      </c>
      <c r="H130" s="478" t="s">
        <v>14</v>
      </c>
      <c r="I130" s="478" t="s">
        <v>25861</v>
      </c>
      <c r="J130" s="475">
        <v>42606</v>
      </c>
      <c r="K130" s="476"/>
    </row>
    <row r="131" spans="1:11" ht="21.05" customHeight="1">
      <c r="A131" s="475">
        <v>42597</v>
      </c>
      <c r="B131" s="476" t="s">
        <v>30</v>
      </c>
      <c r="C131" s="477" t="s">
        <v>1142</v>
      </c>
      <c r="D131" s="477"/>
      <c r="E131" s="478" t="s">
        <v>13</v>
      </c>
      <c r="F131" s="478" t="s">
        <v>25860</v>
      </c>
      <c r="G131" s="476" t="s">
        <v>1103</v>
      </c>
      <c r="H131" s="478" t="s">
        <v>14</v>
      </c>
      <c r="I131" s="478" t="s">
        <v>25815</v>
      </c>
      <c r="J131" s="475">
        <v>42969</v>
      </c>
      <c r="K131" s="476"/>
    </row>
    <row r="132" spans="1:11" ht="21.05" customHeight="1">
      <c r="A132" s="475">
        <v>42591</v>
      </c>
      <c r="B132" s="476" t="s">
        <v>23</v>
      </c>
      <c r="C132" s="477" t="s">
        <v>1135</v>
      </c>
      <c r="D132" s="477"/>
      <c r="E132" s="478" t="s">
        <v>20</v>
      </c>
      <c r="F132" s="478" t="s">
        <v>25862</v>
      </c>
      <c r="G132" s="476" t="s">
        <v>1103</v>
      </c>
      <c r="H132" s="478" t="s">
        <v>14</v>
      </c>
      <c r="I132" s="478" t="s">
        <v>25580</v>
      </c>
      <c r="J132" s="475">
        <v>42594</v>
      </c>
      <c r="K132" s="476"/>
    </row>
    <row r="133" spans="1:11" ht="21.05" customHeight="1">
      <c r="A133" s="475">
        <v>42563</v>
      </c>
      <c r="B133" s="476" t="s">
        <v>30</v>
      </c>
      <c r="C133" s="477" t="s">
        <v>1235</v>
      </c>
      <c r="D133" s="477"/>
      <c r="E133" s="478" t="s">
        <v>172</v>
      </c>
      <c r="F133" s="478" t="s">
        <v>25864</v>
      </c>
      <c r="G133" s="476" t="s">
        <v>1103</v>
      </c>
      <c r="H133" s="478" t="s">
        <v>18</v>
      </c>
      <c r="I133" s="478" t="s">
        <v>25865</v>
      </c>
      <c r="J133" s="475">
        <v>42572</v>
      </c>
      <c r="K133" s="476" t="s">
        <v>18</v>
      </c>
    </row>
    <row r="134" spans="1:11" ht="16.149999999999999">
      <c r="A134" s="475">
        <v>42559</v>
      </c>
      <c r="B134" s="476" t="s">
        <v>30</v>
      </c>
      <c r="C134" s="477" t="s">
        <v>1135</v>
      </c>
      <c r="D134" s="477"/>
      <c r="E134" s="478" t="s">
        <v>20</v>
      </c>
      <c r="F134" s="478" t="s">
        <v>25866</v>
      </c>
      <c r="G134" s="476" t="s">
        <v>1103</v>
      </c>
      <c r="H134" s="478" t="s">
        <v>18</v>
      </c>
      <c r="I134" s="478" t="s">
        <v>25867</v>
      </c>
      <c r="J134" s="475">
        <v>42565</v>
      </c>
      <c r="K134" s="476" t="s">
        <v>18</v>
      </c>
    </row>
    <row r="135" spans="1:11" ht="16.149999999999999">
      <c r="A135" s="475">
        <v>42593</v>
      </c>
      <c r="B135" s="476" t="s">
        <v>30</v>
      </c>
      <c r="C135" s="477" t="s">
        <v>1235</v>
      </c>
      <c r="D135" s="477"/>
      <c r="E135" s="478" t="s">
        <v>172</v>
      </c>
      <c r="F135" s="478" t="s">
        <v>25868</v>
      </c>
      <c r="G135" s="476" t="s">
        <v>1103</v>
      </c>
      <c r="H135" s="478" t="s">
        <v>18</v>
      </c>
      <c r="I135" s="478" t="s">
        <v>25869</v>
      </c>
      <c r="J135" s="475">
        <v>42604</v>
      </c>
      <c r="K135" s="476"/>
    </row>
    <row r="136" spans="1:11" ht="26.25" customHeight="1">
      <c r="A136" s="475">
        <v>42669</v>
      </c>
      <c r="B136" s="476" t="s">
        <v>91</v>
      </c>
      <c r="C136" s="477" t="s">
        <v>25870</v>
      </c>
      <c r="D136" s="483" t="s">
        <v>25871</v>
      </c>
      <c r="E136" s="478" t="s">
        <v>132</v>
      </c>
      <c r="F136" s="478" t="s">
        <v>25872</v>
      </c>
      <c r="G136" s="476" t="s">
        <v>1103</v>
      </c>
      <c r="H136" s="478" t="s">
        <v>18</v>
      </c>
      <c r="I136" s="479" t="s">
        <v>25873</v>
      </c>
      <c r="J136" s="475">
        <v>42674</v>
      </c>
      <c r="K136" s="476"/>
    </row>
    <row r="137" spans="1:11" ht="16.149999999999999">
      <c r="A137" s="475">
        <v>42671</v>
      </c>
      <c r="B137" s="476" t="s">
        <v>91</v>
      </c>
      <c r="C137" s="477" t="s">
        <v>1144</v>
      </c>
      <c r="D137" s="477" t="s">
        <v>25874</v>
      </c>
      <c r="E137" s="478" t="s">
        <v>39</v>
      </c>
      <c r="F137" s="478" t="s">
        <v>25876</v>
      </c>
      <c r="G137" s="476" t="s">
        <v>1103</v>
      </c>
      <c r="H137" s="478" t="s">
        <v>14</v>
      </c>
      <c r="I137" s="479" t="s">
        <v>25877</v>
      </c>
      <c r="J137" s="475">
        <v>42671</v>
      </c>
      <c r="K137" s="476"/>
    </row>
    <row r="138" spans="1:11" ht="16.149999999999999">
      <c r="A138" s="475">
        <v>42614</v>
      </c>
      <c r="B138" s="476" t="s">
        <v>91</v>
      </c>
      <c r="C138" s="477" t="s">
        <v>1716</v>
      </c>
      <c r="D138" s="477"/>
      <c r="E138" s="478" t="s">
        <v>189</v>
      </c>
      <c r="F138" s="478" t="s">
        <v>25878</v>
      </c>
      <c r="G138" s="476" t="s">
        <v>1103</v>
      </c>
      <c r="H138" s="478" t="s">
        <v>14</v>
      </c>
      <c r="I138" s="478" t="s">
        <v>25879</v>
      </c>
      <c r="J138" s="475">
        <v>42614</v>
      </c>
      <c r="K138" s="476"/>
    </row>
    <row r="139" spans="1:11" ht="21.05" customHeight="1">
      <c r="A139" s="475">
        <v>42615</v>
      </c>
      <c r="B139" s="476" t="s">
        <v>12</v>
      </c>
      <c r="C139" s="477" t="s">
        <v>1135</v>
      </c>
      <c r="D139" s="477" t="s">
        <v>25880</v>
      </c>
      <c r="E139" s="478" t="s">
        <v>25881</v>
      </c>
      <c r="F139" s="478" t="s">
        <v>25882</v>
      </c>
      <c r="G139" s="476" t="s">
        <v>1103</v>
      </c>
      <c r="H139" s="478" t="s">
        <v>14</v>
      </c>
      <c r="I139" s="479" t="s">
        <v>25580</v>
      </c>
      <c r="J139" s="475">
        <v>42622</v>
      </c>
      <c r="K139" s="476"/>
    </row>
    <row r="140" spans="1:11" ht="21.05" customHeight="1">
      <c r="A140" s="475">
        <v>42692</v>
      </c>
      <c r="B140" s="476" t="s">
        <v>91</v>
      </c>
      <c r="C140" s="477" t="s">
        <v>1142</v>
      </c>
      <c r="D140" s="477" t="s">
        <v>25883</v>
      </c>
      <c r="E140" s="478" t="s">
        <v>13</v>
      </c>
      <c r="F140" s="478" t="s">
        <v>25884</v>
      </c>
      <c r="G140" s="476" t="s">
        <v>1103</v>
      </c>
      <c r="H140" s="478" t="s">
        <v>14</v>
      </c>
      <c r="I140" s="479" t="s">
        <v>25885</v>
      </c>
      <c r="J140" s="475">
        <v>42685</v>
      </c>
      <c r="K140" s="476"/>
    </row>
    <row r="141" spans="1:11" ht="21.05" customHeight="1">
      <c r="A141" s="475">
        <v>42598</v>
      </c>
      <c r="B141" s="476" t="s">
        <v>30</v>
      </c>
      <c r="C141" s="477" t="s">
        <v>1715</v>
      </c>
      <c r="D141" s="477"/>
      <c r="E141" s="478" t="s">
        <v>37</v>
      </c>
      <c r="F141" s="478" t="s">
        <v>25887</v>
      </c>
      <c r="G141" s="476" t="s">
        <v>1103</v>
      </c>
      <c r="H141" s="478" t="s">
        <v>18</v>
      </c>
      <c r="I141" s="478" t="s">
        <v>25888</v>
      </c>
      <c r="J141" s="475">
        <v>42604</v>
      </c>
      <c r="K141" s="476"/>
    </row>
    <row r="142" spans="1:11" ht="21.05" customHeight="1">
      <c r="A142" s="475">
        <v>42597</v>
      </c>
      <c r="B142" s="476" t="s">
        <v>12</v>
      </c>
      <c r="C142" s="477" t="s">
        <v>1135</v>
      </c>
      <c r="D142" s="477" t="s">
        <v>25889</v>
      </c>
      <c r="E142" s="478" t="s">
        <v>20</v>
      </c>
      <c r="F142" s="478" t="s">
        <v>25890</v>
      </c>
      <c r="G142" s="476" t="s">
        <v>1103</v>
      </c>
      <c r="H142" s="478" t="s">
        <v>18</v>
      </c>
      <c r="I142" s="478" t="s">
        <v>25891</v>
      </c>
      <c r="J142" s="475">
        <v>42606</v>
      </c>
      <c r="K142" s="476"/>
    </row>
    <row r="143" spans="1:11" ht="24.8" customHeight="1">
      <c r="A143" s="475">
        <v>42625</v>
      </c>
      <c r="B143" s="476" t="s">
        <v>91</v>
      </c>
      <c r="C143" s="477" t="s">
        <v>1235</v>
      </c>
      <c r="D143" s="477"/>
      <c r="E143" s="478" t="s">
        <v>172</v>
      </c>
      <c r="F143" s="478" t="s">
        <v>25892</v>
      </c>
      <c r="G143" s="476" t="s">
        <v>1103</v>
      </c>
      <c r="H143" s="478" t="s">
        <v>18</v>
      </c>
      <c r="I143" s="479" t="s">
        <v>25745</v>
      </c>
      <c r="J143" s="475">
        <v>42625</v>
      </c>
      <c r="K143" s="476"/>
    </row>
    <row r="144" spans="1:11" ht="21.05" customHeight="1">
      <c r="A144" s="475">
        <v>42591</v>
      </c>
      <c r="B144" s="476" t="s">
        <v>23</v>
      </c>
      <c r="C144" s="477" t="s">
        <v>1135</v>
      </c>
      <c r="D144" s="477"/>
      <c r="E144" s="478" t="s">
        <v>20</v>
      </c>
      <c r="F144" s="478" t="s">
        <v>25893</v>
      </c>
      <c r="G144" s="476" t="s">
        <v>1103</v>
      </c>
      <c r="H144" s="478" t="s">
        <v>14</v>
      </c>
      <c r="I144" s="478" t="s">
        <v>25580</v>
      </c>
      <c r="J144" s="475">
        <v>42594</v>
      </c>
      <c r="K144" s="476"/>
    </row>
    <row r="145" spans="1:11" ht="21.05" customHeight="1">
      <c r="A145" s="475">
        <v>42583</v>
      </c>
      <c r="B145" s="476" t="s">
        <v>30</v>
      </c>
      <c r="C145" s="477" t="s">
        <v>1135</v>
      </c>
      <c r="D145" s="477"/>
      <c r="E145" s="478" t="s">
        <v>20</v>
      </c>
      <c r="F145" s="478" t="s">
        <v>25895</v>
      </c>
      <c r="G145" s="476" t="s">
        <v>1103</v>
      </c>
      <c r="H145" s="478" t="s">
        <v>14</v>
      </c>
      <c r="I145" s="478" t="s">
        <v>2375</v>
      </c>
      <c r="J145" s="475">
        <v>42584</v>
      </c>
      <c r="K145" s="476"/>
    </row>
    <row r="146" spans="1:11" ht="16.149999999999999">
      <c r="A146" s="475">
        <v>42584</v>
      </c>
      <c r="B146" s="476" t="s">
        <v>23</v>
      </c>
      <c r="C146" s="477" t="s">
        <v>1235</v>
      </c>
      <c r="D146" s="477"/>
      <c r="E146" s="478" t="s">
        <v>172</v>
      </c>
      <c r="F146" s="478" t="s">
        <v>25896</v>
      </c>
      <c r="G146" s="476" t="s">
        <v>1103</v>
      </c>
      <c r="H146" s="478" t="s">
        <v>18</v>
      </c>
      <c r="I146" s="478" t="s">
        <v>25897</v>
      </c>
      <c r="J146" s="475">
        <v>42594</v>
      </c>
      <c r="K146" s="476"/>
    </row>
    <row r="147" spans="1:11" ht="16.149999999999999">
      <c r="A147" s="475">
        <v>42716</v>
      </c>
      <c r="B147" s="476" t="s">
        <v>30</v>
      </c>
      <c r="C147" s="477" t="s">
        <v>1142</v>
      </c>
      <c r="D147" s="477"/>
      <c r="E147" s="478" t="s">
        <v>13</v>
      </c>
      <c r="F147" s="478" t="s">
        <v>25898</v>
      </c>
      <c r="G147" s="476" t="s">
        <v>1103</v>
      </c>
      <c r="H147" s="478" t="s">
        <v>14</v>
      </c>
      <c r="I147" s="478" t="s">
        <v>2375</v>
      </c>
      <c r="J147" s="475">
        <v>42719</v>
      </c>
      <c r="K147" s="476"/>
    </row>
    <row r="148" spans="1:11" ht="23.2" customHeight="1">
      <c r="A148" s="475">
        <v>42625</v>
      </c>
      <c r="B148" s="476" t="s">
        <v>91</v>
      </c>
      <c r="C148" s="477" t="s">
        <v>1235</v>
      </c>
      <c r="D148" s="477"/>
      <c r="E148" s="478" t="s">
        <v>172</v>
      </c>
      <c r="F148" s="478" t="s">
        <v>25899</v>
      </c>
      <c r="G148" s="476" t="s">
        <v>1103</v>
      </c>
      <c r="H148" s="478" t="s">
        <v>18</v>
      </c>
      <c r="I148" s="479" t="s">
        <v>25745</v>
      </c>
      <c r="J148" s="475">
        <v>42625</v>
      </c>
      <c r="K148" s="476"/>
    </row>
    <row r="149" spans="1:11" ht="21.05" customHeight="1">
      <c r="A149" s="475">
        <v>42584</v>
      </c>
      <c r="B149" s="476" t="s">
        <v>23</v>
      </c>
      <c r="C149" s="477" t="s">
        <v>1235</v>
      </c>
      <c r="D149" s="477"/>
      <c r="E149" s="478" t="s">
        <v>172</v>
      </c>
      <c r="F149" s="478" t="s">
        <v>25900</v>
      </c>
      <c r="G149" s="476" t="s">
        <v>1103</v>
      </c>
      <c r="H149" s="478" t="s">
        <v>14</v>
      </c>
      <c r="I149" s="478" t="s">
        <v>25580</v>
      </c>
      <c r="J149" s="475">
        <v>42587</v>
      </c>
      <c r="K149" s="476"/>
    </row>
    <row r="150" spans="1:11" ht="21.05" customHeight="1">
      <c r="A150" s="475">
        <v>42649</v>
      </c>
      <c r="B150" s="476" t="s">
        <v>91</v>
      </c>
      <c r="C150" s="477" t="s">
        <v>1144</v>
      </c>
      <c r="D150" s="477" t="s">
        <v>25901</v>
      </c>
      <c r="E150" s="478" t="s">
        <v>39</v>
      </c>
      <c r="F150" s="478" t="s">
        <v>25902</v>
      </c>
      <c r="G150" s="476" t="s">
        <v>1103</v>
      </c>
      <c r="H150" s="478" t="s">
        <v>14</v>
      </c>
      <c r="I150" s="479" t="s">
        <v>1153</v>
      </c>
      <c r="J150" s="475">
        <v>42648</v>
      </c>
      <c r="K150" s="476"/>
    </row>
    <row r="151" spans="1:11" ht="21.05" customHeight="1">
      <c r="A151" s="475">
        <v>42606</v>
      </c>
      <c r="B151" s="476" t="s">
        <v>23</v>
      </c>
      <c r="C151" s="477" t="s">
        <v>1135</v>
      </c>
      <c r="D151" s="477"/>
      <c r="E151" s="478" t="s">
        <v>20</v>
      </c>
      <c r="F151" s="478" t="s">
        <v>25904</v>
      </c>
      <c r="G151" s="476" t="s">
        <v>1103</v>
      </c>
      <c r="H151" s="478" t="s">
        <v>14</v>
      </c>
      <c r="I151" s="478" t="s">
        <v>25580</v>
      </c>
      <c r="J151" s="475">
        <v>42606</v>
      </c>
      <c r="K151" s="476"/>
    </row>
    <row r="152" spans="1:11" ht="21.05" customHeight="1">
      <c r="A152" s="475">
        <v>42655</v>
      </c>
      <c r="B152" s="476" t="s">
        <v>91</v>
      </c>
      <c r="C152" s="477" t="s">
        <v>1142</v>
      </c>
      <c r="D152" s="477" t="s">
        <v>25905</v>
      </c>
      <c r="E152" s="478" t="s">
        <v>13</v>
      </c>
      <c r="F152" s="478" t="s">
        <v>25906</v>
      </c>
      <c r="G152" s="476" t="s">
        <v>1103</v>
      </c>
      <c r="H152" s="478" t="s">
        <v>18</v>
      </c>
      <c r="I152" s="479" t="s">
        <v>25907</v>
      </c>
      <c r="J152" s="475">
        <v>42670</v>
      </c>
      <c r="K152" s="476"/>
    </row>
    <row r="153" spans="1:11" ht="21.05" customHeight="1">
      <c r="A153" s="475">
        <v>43098</v>
      </c>
      <c r="B153" s="476" t="s">
        <v>30</v>
      </c>
      <c r="C153" s="477" t="s">
        <v>1325</v>
      </c>
      <c r="D153" s="477"/>
      <c r="E153" s="478" t="s">
        <v>137</v>
      </c>
      <c r="F153" s="478" t="s">
        <v>25908</v>
      </c>
      <c r="G153" s="476" t="s">
        <v>1103</v>
      </c>
      <c r="H153" s="478" t="s">
        <v>18</v>
      </c>
      <c r="I153" s="478" t="s">
        <v>25910</v>
      </c>
      <c r="J153" s="475">
        <v>42747</v>
      </c>
      <c r="K153" s="476"/>
    </row>
    <row r="154" spans="1:11" ht="23.2" customHeight="1">
      <c r="A154" s="475">
        <v>42625</v>
      </c>
      <c r="B154" s="476" t="s">
        <v>91</v>
      </c>
      <c r="C154" s="477" t="s">
        <v>2425</v>
      </c>
      <c r="D154" s="477" t="s">
        <v>25911</v>
      </c>
      <c r="E154" s="478" t="s">
        <v>25881</v>
      </c>
      <c r="F154" s="478" t="s">
        <v>25912</v>
      </c>
      <c r="G154" s="476" t="s">
        <v>1103</v>
      </c>
      <c r="H154" s="478" t="s">
        <v>14</v>
      </c>
      <c r="I154" s="479" t="s">
        <v>25913</v>
      </c>
      <c r="J154" s="475">
        <v>42626</v>
      </c>
      <c r="K154" s="476"/>
    </row>
    <row r="155" spans="1:11" ht="23.2" customHeight="1">
      <c r="A155" s="475">
        <v>42684</v>
      </c>
      <c r="B155" s="476" t="s">
        <v>91</v>
      </c>
      <c r="C155" s="477" t="s">
        <v>1235</v>
      </c>
      <c r="D155" s="483" t="s">
        <v>25914</v>
      </c>
      <c r="E155" s="478" t="s">
        <v>172</v>
      </c>
      <c r="F155" s="478" t="s">
        <v>25915</v>
      </c>
      <c r="G155" s="476" t="s">
        <v>1103</v>
      </c>
      <c r="H155" s="478" t="s">
        <v>14</v>
      </c>
      <c r="I155" s="479" t="s">
        <v>25916</v>
      </c>
      <c r="J155" s="475">
        <v>42709</v>
      </c>
      <c r="K155" s="476"/>
    </row>
    <row r="156" spans="1:11" ht="21.05" customHeight="1">
      <c r="A156" s="475">
        <v>42704</v>
      </c>
      <c r="B156" s="476" t="s">
        <v>30</v>
      </c>
      <c r="C156" s="477" t="s">
        <v>1235</v>
      </c>
      <c r="D156" s="477" t="s">
        <v>25917</v>
      </c>
      <c r="E156" s="478" t="s">
        <v>172</v>
      </c>
      <c r="F156" s="478" t="s">
        <v>25915</v>
      </c>
      <c r="G156" s="476" t="s">
        <v>1103</v>
      </c>
      <c r="H156" s="478" t="s">
        <v>18</v>
      </c>
      <c r="I156" s="478" t="s">
        <v>25918</v>
      </c>
      <c r="J156" s="475">
        <v>42719</v>
      </c>
      <c r="K156" s="476"/>
    </row>
    <row r="157" spans="1:11" ht="32.25">
      <c r="A157" s="475">
        <v>42628</v>
      </c>
      <c r="B157" s="476" t="s">
        <v>91</v>
      </c>
      <c r="C157" s="477" t="s">
        <v>1235</v>
      </c>
      <c r="D157" s="477" t="s">
        <v>25920</v>
      </c>
      <c r="E157" s="478" t="s">
        <v>172</v>
      </c>
      <c r="F157" s="478" t="s">
        <v>2500</v>
      </c>
      <c r="G157" s="476" t="s">
        <v>1103</v>
      </c>
      <c r="H157" s="478" t="s">
        <v>14</v>
      </c>
      <c r="I157" s="479" t="s">
        <v>25921</v>
      </c>
      <c r="J157" s="475">
        <v>42628</v>
      </c>
      <c r="K157" s="476"/>
    </row>
    <row r="158" spans="1:11" ht="21.05" customHeight="1">
      <c r="A158" s="475">
        <v>42629</v>
      </c>
      <c r="B158" s="476" t="s">
        <v>91</v>
      </c>
      <c r="C158" s="477" t="s">
        <v>1235</v>
      </c>
      <c r="D158" s="477" t="s">
        <v>25922</v>
      </c>
      <c r="E158" s="478" t="s">
        <v>172</v>
      </c>
      <c r="F158" s="478" t="s">
        <v>25923</v>
      </c>
      <c r="G158" s="476" t="s">
        <v>1103</v>
      </c>
      <c r="H158" s="478" t="s">
        <v>18</v>
      </c>
      <c r="I158" s="479" t="s">
        <v>25924</v>
      </c>
      <c r="J158" s="475">
        <v>42636</v>
      </c>
      <c r="K158" s="476"/>
    </row>
    <row r="159" spans="1:11" ht="21.05" customHeight="1">
      <c r="A159" s="475">
        <v>42649</v>
      </c>
      <c r="B159" s="476" t="s">
        <v>91</v>
      </c>
      <c r="C159" s="477" t="s">
        <v>2425</v>
      </c>
      <c r="D159" s="477" t="s">
        <v>25925</v>
      </c>
      <c r="E159" s="478" t="s">
        <v>25881</v>
      </c>
      <c r="F159" s="478" t="s">
        <v>25926</v>
      </c>
      <c r="G159" s="476" t="s">
        <v>1103</v>
      </c>
      <c r="H159" s="478" t="s">
        <v>18</v>
      </c>
      <c r="I159" s="479" t="s">
        <v>25927</v>
      </c>
      <c r="J159" s="475">
        <v>42655</v>
      </c>
      <c r="K159" s="476"/>
    </row>
    <row r="160" spans="1:11" ht="21.05" customHeight="1">
      <c r="A160" s="475">
        <v>42670</v>
      </c>
      <c r="B160" s="476" t="s">
        <v>91</v>
      </c>
      <c r="C160" s="477" t="s">
        <v>1144</v>
      </c>
      <c r="D160" s="477" t="s">
        <v>25928</v>
      </c>
      <c r="E160" s="478" t="s">
        <v>39</v>
      </c>
      <c r="F160" s="478" t="s">
        <v>25929</v>
      </c>
      <c r="G160" s="476" t="s">
        <v>1103</v>
      </c>
      <c r="H160" s="478" t="s">
        <v>18</v>
      </c>
      <c r="I160" s="479" t="s">
        <v>25930</v>
      </c>
      <c r="J160" s="475">
        <v>42674</v>
      </c>
      <c r="K160" s="476"/>
    </row>
    <row r="161" spans="1:11" ht="21.05" customHeight="1">
      <c r="A161" s="475">
        <v>42635</v>
      </c>
      <c r="B161" s="476" t="s">
        <v>30</v>
      </c>
      <c r="C161" s="477" t="s">
        <v>1144</v>
      </c>
      <c r="D161" s="477"/>
      <c r="E161" s="478" t="s">
        <v>39</v>
      </c>
      <c r="F161" s="478" t="s">
        <v>25931</v>
      </c>
      <c r="G161" s="476" t="s">
        <v>1103</v>
      </c>
      <c r="H161" s="478" t="s">
        <v>18</v>
      </c>
      <c r="I161" s="479" t="s">
        <v>25932</v>
      </c>
      <c r="J161" s="475">
        <v>42640</v>
      </c>
      <c r="K161" s="476"/>
    </row>
    <row r="162" spans="1:11" ht="21.05" customHeight="1">
      <c r="A162" s="475">
        <v>42697</v>
      </c>
      <c r="B162" s="476" t="s">
        <v>30</v>
      </c>
      <c r="C162" s="477" t="s">
        <v>1144</v>
      </c>
      <c r="D162" s="477"/>
      <c r="E162" s="478" t="s">
        <v>39</v>
      </c>
      <c r="F162" s="478" t="s">
        <v>25934</v>
      </c>
      <c r="G162" s="476" t="s">
        <v>1103</v>
      </c>
      <c r="H162" s="478" t="s">
        <v>14</v>
      </c>
      <c r="I162" s="479" t="s">
        <v>2375</v>
      </c>
      <c r="J162" s="475">
        <v>42697</v>
      </c>
      <c r="K162" s="476"/>
    </row>
    <row r="163" spans="1:11" ht="21.05" customHeight="1">
      <c r="A163" s="475">
        <v>42639</v>
      </c>
      <c r="B163" s="476" t="s">
        <v>91</v>
      </c>
      <c r="C163" s="477" t="s">
        <v>25587</v>
      </c>
      <c r="D163" s="477" t="s">
        <v>25935</v>
      </c>
      <c r="E163" s="478" t="s">
        <v>22</v>
      </c>
      <c r="F163" s="478" t="s">
        <v>25936</v>
      </c>
      <c r="G163" s="476" t="s">
        <v>1103</v>
      </c>
      <c r="H163" s="478" t="s">
        <v>18</v>
      </c>
      <c r="I163" s="479" t="s">
        <v>25937</v>
      </c>
      <c r="J163" s="475">
        <v>42646</v>
      </c>
      <c r="K163" s="476"/>
    </row>
    <row r="164" spans="1:11" ht="21.05" customHeight="1">
      <c r="A164" s="475">
        <v>42648</v>
      </c>
      <c r="B164" s="476" t="s">
        <v>91</v>
      </c>
      <c r="C164" s="477" t="s">
        <v>1715</v>
      </c>
      <c r="D164" s="477" t="s">
        <v>1254</v>
      </c>
      <c r="E164" s="478" t="s">
        <v>37</v>
      </c>
      <c r="F164" s="478" t="s">
        <v>25938</v>
      </c>
      <c r="G164" s="476" t="s">
        <v>1103</v>
      </c>
      <c r="H164" s="478" t="s">
        <v>18</v>
      </c>
      <c r="I164" s="479" t="s">
        <v>25939</v>
      </c>
      <c r="J164" s="475">
        <v>42648</v>
      </c>
      <c r="K164" s="476"/>
    </row>
    <row r="165" spans="1:11" ht="21.05" customHeight="1">
      <c r="A165" s="475">
        <v>42647</v>
      </c>
      <c r="B165" s="476" t="s">
        <v>91</v>
      </c>
      <c r="C165" s="477" t="s">
        <v>1144</v>
      </c>
      <c r="D165" s="477" t="s">
        <v>25942</v>
      </c>
      <c r="E165" s="478" t="s">
        <v>39</v>
      </c>
      <c r="F165" s="478" t="s">
        <v>25943</v>
      </c>
      <c r="G165" s="476" t="s">
        <v>1103</v>
      </c>
      <c r="H165" s="478" t="s">
        <v>18</v>
      </c>
      <c r="I165" s="479" t="s">
        <v>25944</v>
      </c>
      <c r="J165" s="475">
        <v>42650</v>
      </c>
      <c r="K165" s="476"/>
    </row>
    <row r="166" spans="1:11" ht="21.05" customHeight="1">
      <c r="A166" s="475">
        <v>42646</v>
      </c>
      <c r="B166" s="476" t="s">
        <v>91</v>
      </c>
      <c r="C166" s="477" t="s">
        <v>1235</v>
      </c>
      <c r="D166" s="483" t="s">
        <v>25946</v>
      </c>
      <c r="E166" s="478" t="s">
        <v>172</v>
      </c>
      <c r="F166" s="478" t="s">
        <v>25947</v>
      </c>
      <c r="G166" s="476" t="s">
        <v>1103</v>
      </c>
      <c r="H166" s="478" t="s">
        <v>18</v>
      </c>
      <c r="I166" s="479" t="s">
        <v>25948</v>
      </c>
      <c r="J166" s="475">
        <v>42670</v>
      </c>
      <c r="K166" s="476"/>
    </row>
    <row r="167" spans="1:11" ht="21.05" customHeight="1">
      <c r="A167" s="475">
        <v>42648</v>
      </c>
      <c r="B167" s="476" t="s">
        <v>30</v>
      </c>
      <c r="C167" s="477" t="s">
        <v>1235</v>
      </c>
      <c r="D167" s="477" t="s">
        <v>25949</v>
      </c>
      <c r="E167" s="478" t="s">
        <v>172</v>
      </c>
      <c r="F167" s="478" t="s">
        <v>25950</v>
      </c>
      <c r="G167" s="476" t="s">
        <v>1103</v>
      </c>
      <c r="H167" s="478" t="s">
        <v>18</v>
      </c>
      <c r="I167" s="479" t="s">
        <v>25951</v>
      </c>
      <c r="J167" s="475">
        <v>42654</v>
      </c>
      <c r="K167" s="476"/>
    </row>
    <row r="168" spans="1:11" ht="21.05" customHeight="1">
      <c r="A168" s="475">
        <v>42664</v>
      </c>
      <c r="B168" s="476" t="s">
        <v>91</v>
      </c>
      <c r="C168" s="477" t="s">
        <v>1715</v>
      </c>
      <c r="D168" s="477" t="s">
        <v>25953</v>
      </c>
      <c r="E168" s="478" t="s">
        <v>37</v>
      </c>
      <c r="F168" s="478" t="s">
        <v>25954</v>
      </c>
      <c r="G168" s="476" t="s">
        <v>1103</v>
      </c>
      <c r="H168" s="478" t="s">
        <v>18</v>
      </c>
      <c r="I168" s="479" t="s">
        <v>25955</v>
      </c>
      <c r="J168" s="475">
        <v>42670</v>
      </c>
      <c r="K168" s="476"/>
    </row>
    <row r="169" spans="1:11" ht="21.05" customHeight="1">
      <c r="A169" s="475">
        <v>42650</v>
      </c>
      <c r="B169" s="476" t="s">
        <v>91</v>
      </c>
      <c r="C169" s="477" t="s">
        <v>1235</v>
      </c>
      <c r="D169" s="477" t="s">
        <v>25956</v>
      </c>
      <c r="E169" s="478" t="s">
        <v>172</v>
      </c>
      <c r="F169" s="478" t="s">
        <v>25957</v>
      </c>
      <c r="G169" s="476" t="s">
        <v>1103</v>
      </c>
      <c r="H169" s="478" t="s">
        <v>18</v>
      </c>
      <c r="I169" s="479" t="s">
        <v>25958</v>
      </c>
      <c r="J169" s="475">
        <v>42660</v>
      </c>
      <c r="K169" s="476"/>
    </row>
    <row r="170" spans="1:11" ht="21.05" customHeight="1">
      <c r="A170" s="475">
        <v>42640</v>
      </c>
      <c r="B170" s="476" t="s">
        <v>30</v>
      </c>
      <c r="C170" s="477" t="s">
        <v>1235</v>
      </c>
      <c r="D170" s="477" t="s">
        <v>25959</v>
      </c>
      <c r="E170" s="478" t="s">
        <v>172</v>
      </c>
      <c r="F170" s="478" t="s">
        <v>25960</v>
      </c>
      <c r="G170" s="476" t="s">
        <v>1103</v>
      </c>
      <c r="H170" s="478"/>
      <c r="I170" s="478"/>
      <c r="J170" s="475"/>
      <c r="K170" s="476"/>
    </row>
    <row r="171" spans="1:11" ht="21.05" customHeight="1">
      <c r="A171" s="475">
        <v>42640</v>
      </c>
      <c r="B171" s="476" t="s">
        <v>30</v>
      </c>
      <c r="C171" s="477" t="s">
        <v>1235</v>
      </c>
      <c r="D171" s="477" t="s">
        <v>25961</v>
      </c>
      <c r="E171" s="478" t="s">
        <v>172</v>
      </c>
      <c r="F171" s="478" t="s">
        <v>25960</v>
      </c>
      <c r="G171" s="476" t="s">
        <v>1103</v>
      </c>
      <c r="H171" s="478" t="s">
        <v>14</v>
      </c>
      <c r="I171" s="479" t="s">
        <v>2375</v>
      </c>
      <c r="J171" s="475">
        <v>42648</v>
      </c>
      <c r="K171" s="476"/>
    </row>
    <row r="172" spans="1:11" ht="21.05" customHeight="1">
      <c r="A172" s="475">
        <v>42692</v>
      </c>
      <c r="B172" s="476" t="s">
        <v>91</v>
      </c>
      <c r="C172" s="477" t="s">
        <v>1235</v>
      </c>
      <c r="D172" s="477" t="s">
        <v>9504</v>
      </c>
      <c r="E172" s="478" t="s">
        <v>172</v>
      </c>
      <c r="F172" s="478" t="s">
        <v>25960</v>
      </c>
      <c r="G172" s="476" t="s">
        <v>1103</v>
      </c>
      <c r="H172" s="478" t="s">
        <v>14</v>
      </c>
      <c r="I172" s="479" t="s">
        <v>25963</v>
      </c>
      <c r="J172" s="475"/>
      <c r="K172" s="476"/>
    </row>
    <row r="173" spans="1:11" ht="21.05" customHeight="1">
      <c r="A173" s="475">
        <v>42663</v>
      </c>
      <c r="B173" s="476" t="s">
        <v>91</v>
      </c>
      <c r="C173" s="477" t="s">
        <v>1715</v>
      </c>
      <c r="D173" s="477" t="s">
        <v>25964</v>
      </c>
      <c r="E173" s="478" t="s">
        <v>37</v>
      </c>
      <c r="F173" s="478" t="s">
        <v>25965</v>
      </c>
      <c r="G173" s="476" t="s">
        <v>1103</v>
      </c>
      <c r="H173" s="478" t="s">
        <v>14</v>
      </c>
      <c r="I173" s="479" t="s">
        <v>25966</v>
      </c>
      <c r="J173" s="475">
        <v>42671</v>
      </c>
      <c r="K173" s="476"/>
    </row>
    <row r="174" spans="1:11" ht="21.05" customHeight="1">
      <c r="A174" s="475">
        <v>42674</v>
      </c>
      <c r="B174" s="476" t="s">
        <v>30</v>
      </c>
      <c r="C174" s="477" t="s">
        <v>1715</v>
      </c>
      <c r="D174" s="477" t="s">
        <v>25967</v>
      </c>
      <c r="E174" s="478" t="s">
        <v>37</v>
      </c>
      <c r="F174" s="478" t="s">
        <v>25968</v>
      </c>
      <c r="G174" s="476" t="s">
        <v>1103</v>
      </c>
      <c r="H174" s="478" t="s">
        <v>14</v>
      </c>
      <c r="I174" s="479" t="s">
        <v>2375</v>
      </c>
      <c r="J174" s="475">
        <v>42675</v>
      </c>
      <c r="K174" s="476"/>
    </row>
    <row r="175" spans="1:11" ht="21.05" customHeight="1">
      <c r="A175" s="475">
        <v>42683</v>
      </c>
      <c r="B175" s="476" t="s">
        <v>30</v>
      </c>
      <c r="C175" s="477" t="s">
        <v>1715</v>
      </c>
      <c r="D175" s="477"/>
      <c r="E175" s="478" t="s">
        <v>37</v>
      </c>
      <c r="F175" s="478" t="s">
        <v>25968</v>
      </c>
      <c r="G175" s="476" t="s">
        <v>1103</v>
      </c>
      <c r="H175" s="478" t="s">
        <v>18</v>
      </c>
      <c r="I175" s="479" t="s">
        <v>25971</v>
      </c>
      <c r="J175" s="475">
        <v>42689</v>
      </c>
      <c r="K175" s="476"/>
    </row>
    <row r="176" spans="1:11" ht="21.05" customHeight="1">
      <c r="A176" s="475">
        <v>42681</v>
      </c>
      <c r="B176" s="476" t="s">
        <v>30</v>
      </c>
      <c r="C176" s="477" t="s">
        <v>1144</v>
      </c>
      <c r="D176" s="477"/>
      <c r="E176" s="478" t="s">
        <v>39</v>
      </c>
      <c r="F176" s="478" t="s">
        <v>25973</v>
      </c>
      <c r="G176" s="476" t="s">
        <v>1103</v>
      </c>
      <c r="H176" s="478" t="s">
        <v>14</v>
      </c>
      <c r="I176" s="479" t="s">
        <v>2375</v>
      </c>
      <c r="J176" s="475">
        <v>42683</v>
      </c>
      <c r="K176" s="476"/>
    </row>
    <row r="177" spans="1:11" ht="21.05" customHeight="1">
      <c r="A177" s="475">
        <v>42702</v>
      </c>
      <c r="B177" s="476" t="s">
        <v>91</v>
      </c>
      <c r="C177" s="477" t="s">
        <v>1144</v>
      </c>
      <c r="D177" s="477" t="s">
        <v>25974</v>
      </c>
      <c r="E177" s="478" t="s">
        <v>39</v>
      </c>
      <c r="F177" s="478" t="s">
        <v>25973</v>
      </c>
      <c r="G177" s="476" t="s">
        <v>1103</v>
      </c>
      <c r="H177" s="478" t="s">
        <v>14</v>
      </c>
      <c r="I177" s="478" t="s">
        <v>25975</v>
      </c>
      <c r="J177" s="475"/>
      <c r="K177" s="476"/>
    </row>
    <row r="178" spans="1:11" ht="21.05" customHeight="1">
      <c r="A178" s="475">
        <v>42664</v>
      </c>
      <c r="B178" s="476" t="s">
        <v>91</v>
      </c>
      <c r="C178" s="477" t="s">
        <v>1715</v>
      </c>
      <c r="D178" s="477" t="s">
        <v>25976</v>
      </c>
      <c r="E178" s="478" t="s">
        <v>37</v>
      </c>
      <c r="F178" s="478" t="s">
        <v>25977</v>
      </c>
      <c r="G178" s="476" t="s">
        <v>1103</v>
      </c>
      <c r="H178" s="478" t="s">
        <v>14</v>
      </c>
      <c r="I178" s="479" t="s">
        <v>25978</v>
      </c>
      <c r="J178" s="475">
        <v>42671</v>
      </c>
      <c r="K178" s="476"/>
    </row>
    <row r="179" spans="1:11" ht="21.05" customHeight="1">
      <c r="A179" s="475">
        <v>42695</v>
      </c>
      <c r="B179" s="476" t="s">
        <v>91</v>
      </c>
      <c r="C179" s="477" t="s">
        <v>1235</v>
      </c>
      <c r="D179" s="477" t="s">
        <v>25979</v>
      </c>
      <c r="E179" s="478" t="s">
        <v>172</v>
      </c>
      <c r="F179" s="478" t="s">
        <v>25980</v>
      </c>
      <c r="G179" s="476" t="s">
        <v>1103</v>
      </c>
      <c r="H179" s="478" t="s">
        <v>18</v>
      </c>
      <c r="I179" s="479" t="s">
        <v>25981</v>
      </c>
      <c r="J179" s="475">
        <v>42697</v>
      </c>
      <c r="K179" s="476"/>
    </row>
    <row r="180" spans="1:11" ht="21.05" customHeight="1">
      <c r="A180" s="475">
        <v>42709</v>
      </c>
      <c r="B180" s="476" t="s">
        <v>30</v>
      </c>
      <c r="C180" s="477" t="s">
        <v>1716</v>
      </c>
      <c r="D180" s="477"/>
      <c r="E180" s="478" t="s">
        <v>189</v>
      </c>
      <c r="F180" s="478" t="s">
        <v>25982</v>
      </c>
      <c r="G180" s="476" t="s">
        <v>1103</v>
      </c>
      <c r="H180" s="478" t="s">
        <v>18</v>
      </c>
      <c r="I180" s="479" t="s">
        <v>25983</v>
      </c>
      <c r="J180" s="475">
        <v>42741</v>
      </c>
      <c r="K180" s="476"/>
    </row>
    <row r="181" spans="1:11" ht="21.05" customHeight="1">
      <c r="A181" s="475">
        <v>42678</v>
      </c>
      <c r="B181" s="476" t="s">
        <v>12</v>
      </c>
      <c r="C181" s="477" t="s">
        <v>1715</v>
      </c>
      <c r="D181" s="477" t="s">
        <v>25984</v>
      </c>
      <c r="E181" s="478" t="s">
        <v>37</v>
      </c>
      <c r="F181" s="478" t="s">
        <v>25985</v>
      </c>
      <c r="G181" s="476" t="s">
        <v>1103</v>
      </c>
      <c r="H181" s="478" t="s">
        <v>14</v>
      </c>
      <c r="I181" s="479" t="s">
        <v>25580</v>
      </c>
      <c r="J181" s="475">
        <v>42678</v>
      </c>
      <c r="K181" s="476"/>
    </row>
    <row r="182" spans="1:11" ht="16.149999999999999">
      <c r="A182" s="475">
        <v>42711</v>
      </c>
      <c r="B182" s="476" t="s">
        <v>30</v>
      </c>
      <c r="C182" s="477" t="s">
        <v>1235</v>
      </c>
      <c r="D182" s="477" t="s">
        <v>25987</v>
      </c>
      <c r="E182" s="478" t="s">
        <v>172</v>
      </c>
      <c r="F182" s="478" t="s">
        <v>25988</v>
      </c>
      <c r="G182" s="476" t="s">
        <v>1103</v>
      </c>
      <c r="H182" s="478" t="s">
        <v>18</v>
      </c>
      <c r="I182" s="478" t="s">
        <v>25989</v>
      </c>
      <c r="J182" s="475">
        <v>42719</v>
      </c>
      <c r="K182" s="476"/>
    </row>
    <row r="183" spans="1:11" ht="21.05" customHeight="1">
      <c r="A183" s="475">
        <v>42695</v>
      </c>
      <c r="B183" s="476" t="s">
        <v>91</v>
      </c>
      <c r="C183" s="477" t="s">
        <v>1144</v>
      </c>
      <c r="D183" s="477" t="s">
        <v>25990</v>
      </c>
      <c r="E183" s="478" t="s">
        <v>39</v>
      </c>
      <c r="F183" s="478" t="s">
        <v>25991</v>
      </c>
      <c r="G183" s="476" t="s">
        <v>1103</v>
      </c>
      <c r="H183" s="478" t="s">
        <v>14</v>
      </c>
      <c r="I183" s="479" t="s">
        <v>25992</v>
      </c>
      <c r="J183" s="475"/>
      <c r="K183" s="476"/>
    </row>
    <row r="184" spans="1:11" ht="21.05" customHeight="1">
      <c r="A184" s="475">
        <v>42692</v>
      </c>
      <c r="B184" s="476" t="s">
        <v>91</v>
      </c>
      <c r="C184" s="477" t="s">
        <v>1235</v>
      </c>
      <c r="D184" s="477" t="s">
        <v>25995</v>
      </c>
      <c r="E184" s="478" t="s">
        <v>172</v>
      </c>
      <c r="F184" s="478" t="s">
        <v>25996</v>
      </c>
      <c r="G184" s="476" t="s">
        <v>1103</v>
      </c>
      <c r="H184" s="478" t="s">
        <v>18</v>
      </c>
      <c r="I184" s="479" t="s">
        <v>25997</v>
      </c>
      <c r="J184" s="475">
        <v>42696</v>
      </c>
      <c r="K184" s="476"/>
    </row>
    <row r="185" spans="1:11" ht="21.05" customHeight="1">
      <c r="A185" s="475">
        <v>42712</v>
      </c>
      <c r="B185" s="476" t="s">
        <v>30</v>
      </c>
      <c r="C185" s="477" t="s">
        <v>1135</v>
      </c>
      <c r="D185" s="477"/>
      <c r="E185" s="478" t="s">
        <v>20</v>
      </c>
      <c r="F185" s="478" t="s">
        <v>25999</v>
      </c>
      <c r="G185" s="476" t="s">
        <v>1103</v>
      </c>
      <c r="H185" s="478" t="s">
        <v>14</v>
      </c>
      <c r="I185" s="478" t="s">
        <v>22559</v>
      </c>
      <c r="J185" s="475">
        <v>42713</v>
      </c>
      <c r="K185" s="476"/>
    </row>
    <row r="186" spans="1:11" ht="21.05" customHeight="1">
      <c r="A186" s="475">
        <v>42697</v>
      </c>
      <c r="B186" s="476" t="s">
        <v>91</v>
      </c>
      <c r="C186" s="477" t="s">
        <v>1144</v>
      </c>
      <c r="D186" s="477"/>
      <c r="E186" s="478" t="s">
        <v>39</v>
      </c>
      <c r="F186" s="478" t="s">
        <v>26000</v>
      </c>
      <c r="G186" s="476" t="s">
        <v>1103</v>
      </c>
      <c r="H186" s="478" t="s">
        <v>14</v>
      </c>
      <c r="I186" s="479" t="s">
        <v>26001</v>
      </c>
      <c r="J186" s="475">
        <v>42697</v>
      </c>
      <c r="K186" s="476"/>
    </row>
    <row r="187" spans="1:11" ht="21.05" customHeight="1">
      <c r="A187" s="475">
        <v>42711</v>
      </c>
      <c r="B187" s="476" t="s">
        <v>30</v>
      </c>
      <c r="C187" s="477" t="s">
        <v>1715</v>
      </c>
      <c r="D187" s="477"/>
      <c r="E187" s="478" t="s">
        <v>37</v>
      </c>
      <c r="F187" s="478" t="s">
        <v>26002</v>
      </c>
      <c r="G187" s="476" t="s">
        <v>1103</v>
      </c>
      <c r="H187" s="478" t="s">
        <v>18</v>
      </c>
      <c r="I187" s="478" t="s">
        <v>26003</v>
      </c>
      <c r="J187" s="475">
        <v>42719</v>
      </c>
      <c r="K187" s="476"/>
    </row>
    <row r="188" spans="1:11" ht="21.05" customHeight="1">
      <c r="A188" s="475">
        <v>42696</v>
      </c>
      <c r="B188" s="476" t="s">
        <v>30</v>
      </c>
      <c r="C188" s="477" t="s">
        <v>1235</v>
      </c>
      <c r="D188" s="477"/>
      <c r="E188" s="478" t="s">
        <v>172</v>
      </c>
      <c r="F188" s="478" t="s">
        <v>26004</v>
      </c>
      <c r="G188" s="476" t="s">
        <v>1103</v>
      </c>
      <c r="H188" s="478" t="s">
        <v>14</v>
      </c>
      <c r="I188" s="479" t="s">
        <v>25585</v>
      </c>
      <c r="J188" s="475">
        <v>42696</v>
      </c>
      <c r="K188" s="476"/>
    </row>
    <row r="189" spans="1:11" ht="16.149999999999999">
      <c r="A189" s="475">
        <v>42724</v>
      </c>
      <c r="B189" s="476" t="s">
        <v>91</v>
      </c>
      <c r="C189" s="477" t="s">
        <v>1235</v>
      </c>
      <c r="D189" s="477"/>
      <c r="E189" s="478" t="s">
        <v>172</v>
      </c>
      <c r="F189" s="478" t="s">
        <v>26005</v>
      </c>
      <c r="G189" s="476" t="s">
        <v>1103</v>
      </c>
      <c r="H189" s="478" t="s">
        <v>18</v>
      </c>
      <c r="I189" s="478" t="s">
        <v>26006</v>
      </c>
      <c r="J189" s="475">
        <v>42725</v>
      </c>
      <c r="K189" s="476"/>
    </row>
    <row r="190" spans="1:11" ht="21.05" customHeight="1">
      <c r="A190" s="475">
        <v>42705</v>
      </c>
      <c r="B190" s="476" t="s">
        <v>91</v>
      </c>
      <c r="C190" s="477" t="s">
        <v>26007</v>
      </c>
      <c r="D190" s="477" t="s">
        <v>26009</v>
      </c>
      <c r="E190" s="478" t="s">
        <v>25881</v>
      </c>
      <c r="F190" s="478" t="s">
        <v>26010</v>
      </c>
      <c r="G190" s="476" t="s">
        <v>1103</v>
      </c>
      <c r="H190" s="478"/>
      <c r="I190" s="479" t="s">
        <v>26011</v>
      </c>
      <c r="J190" s="475"/>
      <c r="K190" s="476"/>
    </row>
    <row r="191" spans="1:11" ht="21.05" customHeight="1">
      <c r="A191" s="475">
        <v>42709</v>
      </c>
      <c r="B191" s="476" t="s">
        <v>91</v>
      </c>
      <c r="C191" s="477" t="s">
        <v>25777</v>
      </c>
      <c r="D191" s="484" t="s">
        <v>26012</v>
      </c>
      <c r="E191" s="478" t="s">
        <v>266</v>
      </c>
      <c r="F191" s="478" t="s">
        <v>26015</v>
      </c>
      <c r="G191" s="476" t="s">
        <v>1103</v>
      </c>
      <c r="H191" s="478" t="s">
        <v>18</v>
      </c>
      <c r="I191" s="479" t="s">
        <v>26016</v>
      </c>
      <c r="J191" s="475">
        <v>42731</v>
      </c>
      <c r="K191" s="476"/>
    </row>
    <row r="192" spans="1:11" ht="21.05" customHeight="1">
      <c r="A192" s="475">
        <v>42725</v>
      </c>
      <c r="B192" s="476" t="s">
        <v>30</v>
      </c>
      <c r="C192" s="477" t="s">
        <v>1715</v>
      </c>
      <c r="D192" s="477"/>
      <c r="E192" s="478" t="s">
        <v>37</v>
      </c>
      <c r="F192" s="478" t="s">
        <v>26017</v>
      </c>
      <c r="G192" s="476" t="s">
        <v>1103</v>
      </c>
      <c r="H192" s="478" t="s">
        <v>18</v>
      </c>
      <c r="I192" s="478" t="s">
        <v>26018</v>
      </c>
      <c r="J192" s="475">
        <v>42732</v>
      </c>
      <c r="K192" s="476"/>
    </row>
    <row r="193" spans="1:11" ht="21.05" customHeight="1">
      <c r="A193" s="475">
        <v>42732</v>
      </c>
      <c r="B193" s="476" t="s">
        <v>30</v>
      </c>
      <c r="C193" s="477" t="s">
        <v>1135</v>
      </c>
      <c r="D193" s="477"/>
      <c r="E193" s="478" t="s">
        <v>20</v>
      </c>
      <c r="F193" s="478" t="s">
        <v>26019</v>
      </c>
      <c r="G193" s="476" t="s">
        <v>1103</v>
      </c>
      <c r="H193" s="478" t="s">
        <v>18</v>
      </c>
      <c r="I193" s="478" t="s">
        <v>26020</v>
      </c>
      <c r="J193" s="475">
        <v>42740</v>
      </c>
      <c r="K193" s="476"/>
    </row>
    <row r="194" spans="1:11" ht="21.05" customHeight="1">
      <c r="A194" s="475">
        <v>42461</v>
      </c>
      <c r="B194" s="476" t="s">
        <v>12</v>
      </c>
      <c r="C194" s="477" t="s">
        <v>1717</v>
      </c>
      <c r="D194" s="477" t="s">
        <v>26021</v>
      </c>
      <c r="E194" s="478" t="s">
        <v>33</v>
      </c>
      <c r="F194" s="478" t="s">
        <v>26022</v>
      </c>
      <c r="G194" s="476" t="s">
        <v>1103</v>
      </c>
      <c r="H194" s="478" t="s">
        <v>18</v>
      </c>
      <c r="I194" s="478" t="s">
        <v>26024</v>
      </c>
      <c r="J194" s="475">
        <v>42471</v>
      </c>
      <c r="K194" s="476" t="s">
        <v>18</v>
      </c>
    </row>
    <row r="195" spans="1:11" ht="21.05" customHeight="1">
      <c r="A195" s="475">
        <v>42466</v>
      </c>
      <c r="B195" s="476" t="s">
        <v>12</v>
      </c>
      <c r="C195" s="477" t="s">
        <v>1716</v>
      </c>
      <c r="D195" s="477" t="s">
        <v>26025</v>
      </c>
      <c r="E195" s="478" t="s">
        <v>189</v>
      </c>
      <c r="F195" s="478" t="s">
        <v>26026</v>
      </c>
      <c r="G195" s="476" t="s">
        <v>1103</v>
      </c>
      <c r="H195" s="478" t="s">
        <v>14</v>
      </c>
      <c r="I195" s="478" t="s">
        <v>26027</v>
      </c>
      <c r="J195" s="475">
        <v>42474</v>
      </c>
      <c r="K195" s="476" t="s">
        <v>18</v>
      </c>
    </row>
    <row r="196" spans="1:11" ht="21.05" customHeight="1">
      <c r="A196" s="475">
        <v>42466</v>
      </c>
      <c r="B196" s="476" t="s">
        <v>12</v>
      </c>
      <c r="C196" s="477" t="s">
        <v>1716</v>
      </c>
      <c r="D196" s="477" t="s">
        <v>26025</v>
      </c>
      <c r="E196" s="478" t="s">
        <v>189</v>
      </c>
      <c r="F196" s="478" t="s">
        <v>26028</v>
      </c>
      <c r="G196" s="476" t="s">
        <v>1103</v>
      </c>
      <c r="H196" s="478" t="s">
        <v>14</v>
      </c>
      <c r="I196" s="478" t="s">
        <v>26027</v>
      </c>
      <c r="J196" s="475">
        <v>42474</v>
      </c>
      <c r="K196" s="476" t="s">
        <v>18</v>
      </c>
    </row>
    <row r="197" spans="1:11" ht="21.05" customHeight="1">
      <c r="A197" s="475">
        <v>42709</v>
      </c>
      <c r="B197" s="476" t="s">
        <v>91</v>
      </c>
      <c r="C197" s="477" t="s">
        <v>1144</v>
      </c>
      <c r="D197" s="477" t="s">
        <v>26029</v>
      </c>
      <c r="E197" s="478" t="s">
        <v>39</v>
      </c>
      <c r="F197" s="478" t="s">
        <v>26030</v>
      </c>
      <c r="G197" s="476" t="s">
        <v>1103</v>
      </c>
      <c r="H197" s="478" t="s">
        <v>14</v>
      </c>
      <c r="I197" s="478" t="s">
        <v>26032</v>
      </c>
      <c r="J197" s="475"/>
      <c r="K197" s="476"/>
    </row>
    <row r="198" spans="1:11" ht="21.05" customHeight="1">
      <c r="A198" s="475">
        <v>42534</v>
      </c>
      <c r="B198" s="476" t="s">
        <v>30</v>
      </c>
      <c r="C198" s="477" t="s">
        <v>26033</v>
      </c>
      <c r="D198" s="477"/>
      <c r="E198" s="478" t="s">
        <v>1143</v>
      </c>
      <c r="F198" s="478"/>
      <c r="G198" s="476" t="s">
        <v>1103</v>
      </c>
      <c r="H198" s="478" t="s">
        <v>14</v>
      </c>
      <c r="I198" s="478" t="s">
        <v>26035</v>
      </c>
      <c r="J198" s="475">
        <v>42538</v>
      </c>
      <c r="K198" s="476" t="s">
        <v>18</v>
      </c>
    </row>
    <row r="199" spans="1:11" ht="21.05" customHeight="1">
      <c r="A199" s="475"/>
      <c r="B199" s="476"/>
      <c r="C199" s="477"/>
      <c r="D199" s="477"/>
      <c r="E199" s="478"/>
      <c r="F199" s="478"/>
      <c r="G199" s="476" t="s">
        <v>1103</v>
      </c>
      <c r="H199" s="478"/>
      <c r="I199" s="478"/>
      <c r="J199" s="475"/>
      <c r="K199" s="476"/>
    </row>
    <row r="200" spans="1:11" ht="21.05" customHeight="1">
      <c r="A200" s="475"/>
      <c r="B200" s="476"/>
      <c r="C200" s="477"/>
      <c r="D200" s="477"/>
      <c r="E200" s="478"/>
      <c r="F200" s="478"/>
      <c r="G200" s="476" t="s">
        <v>1103</v>
      </c>
      <c r="H200" s="478"/>
      <c r="I200" s="478"/>
      <c r="J200" s="475"/>
      <c r="K200" s="476"/>
    </row>
    <row r="201" spans="1:11" ht="21.05" customHeight="1">
      <c r="A201" s="475"/>
      <c r="B201" s="476"/>
      <c r="C201" s="477"/>
      <c r="D201" s="477"/>
      <c r="E201" s="478"/>
      <c r="F201" s="478"/>
      <c r="G201" s="476" t="s">
        <v>1103</v>
      </c>
      <c r="H201" s="478"/>
      <c r="I201" s="478"/>
      <c r="J201" s="475"/>
      <c r="K201" s="476"/>
    </row>
    <row r="202" spans="1:11" ht="21.05" customHeight="1">
      <c r="A202" s="475"/>
      <c r="B202" s="476"/>
      <c r="C202" s="477"/>
      <c r="D202" s="477"/>
      <c r="E202" s="478"/>
      <c r="F202" s="478"/>
      <c r="G202" s="476" t="s">
        <v>1103</v>
      </c>
      <c r="H202" s="478"/>
      <c r="I202" s="478"/>
      <c r="J202" s="475"/>
      <c r="K202" s="476"/>
    </row>
    <row r="203" spans="1:11" ht="21.05" customHeight="1">
      <c r="A203" s="475"/>
      <c r="B203" s="476"/>
      <c r="C203" s="477"/>
      <c r="D203" s="477"/>
      <c r="E203" s="478"/>
      <c r="F203" s="478"/>
      <c r="G203" s="476" t="s">
        <v>1103</v>
      </c>
      <c r="H203" s="478"/>
      <c r="I203" s="478"/>
      <c r="J203" s="475"/>
      <c r="K203" s="476"/>
    </row>
    <row r="204" spans="1:11" ht="21.05" customHeight="1">
      <c r="A204" s="475"/>
      <c r="B204" s="476"/>
      <c r="C204" s="477"/>
      <c r="D204" s="477"/>
      <c r="E204" s="478"/>
      <c r="F204" s="478"/>
      <c r="G204" s="476" t="s">
        <v>1103</v>
      </c>
      <c r="H204" s="478"/>
      <c r="I204" s="478"/>
      <c r="J204" s="475"/>
      <c r="K204" s="476"/>
    </row>
    <row r="205" spans="1:11" ht="21.05" customHeight="1">
      <c r="A205" s="475"/>
      <c r="B205" s="476"/>
      <c r="C205" s="477"/>
      <c r="D205" s="477"/>
      <c r="E205" s="478"/>
      <c r="F205" s="478"/>
      <c r="G205" s="476" t="s">
        <v>1103</v>
      </c>
      <c r="H205" s="478"/>
      <c r="I205" s="478"/>
      <c r="J205" s="475"/>
      <c r="K205" s="476"/>
    </row>
    <row r="206" spans="1:11" ht="21.05" customHeight="1">
      <c r="A206" s="475"/>
      <c r="B206" s="476"/>
      <c r="C206" s="477"/>
      <c r="D206" s="477"/>
      <c r="E206" s="478"/>
      <c r="F206" s="478"/>
      <c r="G206" s="476" t="s">
        <v>1103</v>
      </c>
      <c r="H206" s="478"/>
      <c r="I206" s="478"/>
      <c r="J206" s="475"/>
      <c r="K206" s="476"/>
    </row>
    <row r="207" spans="1:11" ht="21.05" customHeight="1">
      <c r="A207" s="475"/>
      <c r="B207" s="476"/>
      <c r="C207" s="477"/>
      <c r="D207" s="477"/>
      <c r="E207" s="478"/>
      <c r="F207" s="478"/>
      <c r="G207" s="476" t="s">
        <v>1103</v>
      </c>
      <c r="H207" s="478"/>
      <c r="I207" s="478"/>
      <c r="J207" s="475"/>
      <c r="K207" s="476"/>
    </row>
    <row r="208" spans="1:11" ht="21.05" customHeight="1">
      <c r="A208" s="475"/>
      <c r="B208" s="476"/>
      <c r="C208" s="477"/>
      <c r="D208" s="477"/>
      <c r="E208" s="478"/>
      <c r="F208" s="478"/>
      <c r="G208" s="476" t="s">
        <v>1103</v>
      </c>
      <c r="H208" s="478"/>
      <c r="I208" s="478"/>
      <c r="J208" s="475"/>
      <c r="K208" s="476"/>
    </row>
    <row r="209" spans="1:11" ht="21.05" customHeight="1">
      <c r="A209" s="475"/>
      <c r="B209" s="476"/>
      <c r="C209" s="477"/>
      <c r="D209" s="477"/>
      <c r="E209" s="478"/>
      <c r="F209" s="478"/>
      <c r="G209" s="476" t="s">
        <v>1103</v>
      </c>
      <c r="H209" s="478"/>
      <c r="I209" s="478"/>
      <c r="J209" s="475"/>
      <c r="K209" s="476"/>
    </row>
    <row r="210" spans="1:11" ht="21.05" customHeight="1">
      <c r="A210" s="475"/>
      <c r="B210" s="476"/>
      <c r="C210" s="477"/>
      <c r="D210" s="477"/>
      <c r="E210" s="478"/>
      <c r="F210" s="478"/>
      <c r="G210" s="476" t="s">
        <v>1103</v>
      </c>
      <c r="H210" s="478"/>
      <c r="I210" s="478"/>
      <c r="J210" s="475"/>
      <c r="K210" s="476"/>
    </row>
    <row r="211" spans="1:11" ht="21.05" customHeight="1">
      <c r="A211" s="475"/>
      <c r="B211" s="476"/>
      <c r="C211" s="477"/>
      <c r="D211" s="477"/>
      <c r="E211" s="478"/>
      <c r="F211" s="478"/>
      <c r="G211" s="476" t="s">
        <v>1103</v>
      </c>
      <c r="H211" s="478"/>
      <c r="I211" s="478"/>
      <c r="J211" s="475"/>
      <c r="K211" s="476"/>
    </row>
    <row r="212" spans="1:11" ht="21.05" customHeight="1">
      <c r="A212" s="475"/>
      <c r="B212" s="476"/>
      <c r="C212" s="477"/>
      <c r="D212" s="477"/>
      <c r="E212" s="478"/>
      <c r="F212" s="478"/>
      <c r="G212" s="476" t="s">
        <v>1103</v>
      </c>
      <c r="H212" s="478"/>
      <c r="I212" s="478"/>
      <c r="J212" s="475"/>
      <c r="K212" s="476"/>
    </row>
    <row r="213" spans="1:11" ht="21.05" customHeight="1">
      <c r="A213" s="475"/>
      <c r="B213" s="476"/>
      <c r="C213" s="477"/>
      <c r="D213" s="477"/>
      <c r="E213" s="478"/>
      <c r="F213" s="478"/>
      <c r="G213" s="476" t="s">
        <v>1103</v>
      </c>
      <c r="H213" s="478"/>
      <c r="I213" s="478"/>
      <c r="J213" s="475"/>
      <c r="K213" s="476"/>
    </row>
    <row r="214" spans="1:11" ht="21.05" customHeight="1">
      <c r="A214" s="475"/>
      <c r="B214" s="476"/>
      <c r="C214" s="477"/>
      <c r="D214" s="477"/>
      <c r="E214" s="478"/>
      <c r="F214" s="478"/>
      <c r="G214" s="476" t="s">
        <v>1103</v>
      </c>
      <c r="H214" s="478"/>
      <c r="I214" s="478"/>
      <c r="J214" s="475"/>
      <c r="K214" s="476"/>
    </row>
    <row r="215" spans="1:11" ht="21.05" customHeight="1">
      <c r="A215" s="475"/>
      <c r="B215" s="476"/>
      <c r="C215" s="477"/>
      <c r="D215" s="477"/>
      <c r="E215" s="478"/>
      <c r="F215" s="478"/>
      <c r="G215" s="476" t="s">
        <v>1103</v>
      </c>
      <c r="H215" s="478"/>
      <c r="I215" s="478"/>
      <c r="J215" s="475"/>
      <c r="K215" s="476"/>
    </row>
    <row r="216" spans="1:11" ht="21.05" customHeight="1">
      <c r="A216" s="475"/>
      <c r="B216" s="476"/>
      <c r="C216" s="477"/>
      <c r="D216" s="477"/>
      <c r="E216" s="478"/>
      <c r="F216" s="478"/>
      <c r="G216" s="476" t="s">
        <v>1103</v>
      </c>
      <c r="H216" s="478"/>
      <c r="I216" s="478"/>
      <c r="J216" s="475"/>
      <c r="K216" s="476"/>
    </row>
    <row r="217" spans="1:11" ht="21.05" customHeight="1">
      <c r="A217" s="475"/>
      <c r="B217" s="476"/>
      <c r="C217" s="477"/>
      <c r="D217" s="477"/>
      <c r="E217" s="478"/>
      <c r="F217" s="478"/>
      <c r="G217" s="476" t="s">
        <v>1103</v>
      </c>
      <c r="H217" s="478"/>
      <c r="I217" s="478"/>
      <c r="J217" s="475"/>
      <c r="K217" s="476"/>
    </row>
    <row r="218" spans="1:11" ht="21.05" customHeight="1">
      <c r="A218" s="475"/>
      <c r="B218" s="476"/>
      <c r="C218" s="477"/>
      <c r="D218" s="477"/>
      <c r="E218" s="478"/>
      <c r="F218" s="478"/>
      <c r="G218" s="476" t="s">
        <v>1103</v>
      </c>
      <c r="H218" s="478"/>
      <c r="I218" s="478"/>
      <c r="J218" s="475"/>
      <c r="K218" s="476"/>
    </row>
    <row r="219" spans="1:11" ht="21.05" customHeight="1">
      <c r="A219" s="475"/>
      <c r="B219" s="476"/>
      <c r="C219" s="477"/>
      <c r="D219" s="477"/>
      <c r="E219" s="478"/>
      <c r="F219" s="478"/>
      <c r="G219" s="476" t="s">
        <v>1103</v>
      </c>
      <c r="H219" s="478"/>
      <c r="I219" s="478"/>
      <c r="J219" s="475"/>
      <c r="K219" s="476"/>
    </row>
    <row r="220" spans="1:11" ht="21.05" customHeight="1">
      <c r="A220" s="475"/>
      <c r="B220" s="476"/>
      <c r="C220" s="477"/>
      <c r="D220" s="477"/>
      <c r="E220" s="478"/>
      <c r="F220" s="478"/>
      <c r="G220" s="476" t="s">
        <v>1103</v>
      </c>
      <c r="H220" s="478"/>
      <c r="I220" s="478"/>
      <c r="J220" s="475"/>
      <c r="K220" s="476"/>
    </row>
    <row r="221" spans="1:11" ht="21.05" customHeight="1">
      <c r="A221" s="475"/>
      <c r="B221" s="476"/>
      <c r="C221" s="477"/>
      <c r="D221" s="477"/>
      <c r="E221" s="478"/>
      <c r="F221" s="478"/>
      <c r="G221" s="476" t="s">
        <v>1103</v>
      </c>
      <c r="H221" s="478"/>
      <c r="I221" s="478"/>
      <c r="J221" s="475"/>
      <c r="K221" s="476"/>
    </row>
    <row r="222" spans="1:11" ht="21.05" customHeight="1">
      <c r="A222" s="475"/>
      <c r="B222" s="476"/>
      <c r="C222" s="477"/>
      <c r="D222" s="477"/>
      <c r="E222" s="478"/>
      <c r="F222" s="478"/>
      <c r="G222" s="476" t="s">
        <v>1103</v>
      </c>
      <c r="H222" s="478"/>
      <c r="I222" s="478"/>
      <c r="J222" s="475"/>
      <c r="K222" s="476"/>
    </row>
    <row r="223" spans="1:11" ht="21.05" customHeight="1">
      <c r="A223" s="475"/>
      <c r="B223" s="476"/>
      <c r="C223" s="477"/>
      <c r="D223" s="477"/>
      <c r="E223" s="478"/>
      <c r="F223" s="478"/>
      <c r="G223" s="476" t="s">
        <v>1103</v>
      </c>
      <c r="H223" s="478"/>
      <c r="I223" s="478"/>
      <c r="J223" s="475"/>
      <c r="K223" s="476"/>
    </row>
    <row r="224" spans="1:11" ht="21.05" customHeight="1">
      <c r="A224" s="475"/>
      <c r="B224" s="476"/>
      <c r="C224" s="477"/>
      <c r="D224" s="477"/>
      <c r="E224" s="478"/>
      <c r="F224" s="478"/>
      <c r="G224" s="476" t="s">
        <v>1103</v>
      </c>
      <c r="H224" s="478"/>
      <c r="I224" s="478"/>
      <c r="J224" s="475"/>
      <c r="K224" s="476"/>
    </row>
    <row r="225" spans="1:11" ht="21.05" customHeight="1">
      <c r="A225" s="475"/>
      <c r="B225" s="476"/>
      <c r="C225" s="477"/>
      <c r="D225" s="477"/>
      <c r="E225" s="478"/>
      <c r="F225" s="478"/>
      <c r="G225" s="476" t="s">
        <v>1103</v>
      </c>
      <c r="H225" s="478"/>
      <c r="I225" s="478"/>
      <c r="J225" s="475"/>
      <c r="K225" s="476"/>
    </row>
    <row r="226" spans="1:11" ht="21.05" customHeight="1">
      <c r="A226" s="475"/>
      <c r="B226" s="476"/>
      <c r="C226" s="477"/>
      <c r="D226" s="477"/>
      <c r="E226" s="478"/>
      <c r="F226" s="478"/>
      <c r="G226" s="476" t="s">
        <v>1103</v>
      </c>
      <c r="H226" s="478"/>
      <c r="I226" s="478"/>
      <c r="J226" s="475"/>
      <c r="K226" s="476"/>
    </row>
    <row r="227" spans="1:11" ht="21.05" customHeight="1">
      <c r="A227" s="475"/>
      <c r="B227" s="476"/>
      <c r="C227" s="477"/>
      <c r="D227" s="477"/>
      <c r="E227" s="478"/>
      <c r="F227" s="478"/>
      <c r="G227" s="476" t="s">
        <v>1103</v>
      </c>
      <c r="H227" s="478"/>
      <c r="I227" s="478"/>
      <c r="J227" s="475"/>
      <c r="K227" s="476"/>
    </row>
    <row r="228" spans="1:11" ht="21.05" customHeight="1">
      <c r="A228" s="475"/>
      <c r="B228" s="476"/>
      <c r="C228" s="477"/>
      <c r="D228" s="477"/>
      <c r="E228" s="478"/>
      <c r="F228" s="478"/>
      <c r="G228" s="476" t="s">
        <v>1103</v>
      </c>
      <c r="H228" s="478"/>
      <c r="I228" s="478"/>
      <c r="J228" s="475"/>
      <c r="K228" s="476"/>
    </row>
    <row r="229" spans="1:11" ht="21.05" customHeight="1">
      <c r="A229" s="475"/>
      <c r="B229" s="476"/>
      <c r="C229" s="477"/>
      <c r="D229" s="477"/>
      <c r="E229" s="478"/>
      <c r="F229" s="478"/>
      <c r="G229" s="476" t="s">
        <v>1103</v>
      </c>
      <c r="H229" s="478"/>
      <c r="I229" s="478"/>
      <c r="J229" s="475"/>
      <c r="K229" s="476"/>
    </row>
    <row r="230" spans="1:11" ht="21.05" customHeight="1">
      <c r="A230" s="475"/>
      <c r="B230" s="476"/>
      <c r="C230" s="477"/>
      <c r="D230" s="477"/>
      <c r="E230" s="478"/>
      <c r="F230" s="478"/>
      <c r="G230" s="476" t="s">
        <v>1103</v>
      </c>
      <c r="H230" s="478"/>
      <c r="I230" s="478"/>
      <c r="J230" s="475"/>
      <c r="K230" s="476"/>
    </row>
    <row r="231" spans="1:11" ht="21.05" customHeight="1">
      <c r="A231" s="475"/>
      <c r="B231" s="476"/>
      <c r="C231" s="477"/>
      <c r="D231" s="477"/>
      <c r="E231" s="478"/>
      <c r="F231" s="478"/>
      <c r="G231" s="476" t="s">
        <v>1103</v>
      </c>
      <c r="H231" s="478"/>
      <c r="I231" s="478"/>
      <c r="J231" s="475"/>
      <c r="K231" s="476"/>
    </row>
    <row r="232" spans="1:11" ht="21.05" customHeight="1">
      <c r="A232" s="475"/>
      <c r="B232" s="476"/>
      <c r="C232" s="477"/>
      <c r="D232" s="477"/>
      <c r="E232" s="478"/>
      <c r="F232" s="478"/>
      <c r="G232" s="476" t="s">
        <v>1103</v>
      </c>
      <c r="H232" s="478"/>
      <c r="I232" s="478"/>
      <c r="J232" s="475"/>
      <c r="K232" s="476"/>
    </row>
    <row r="233" spans="1:11" ht="21.05" customHeight="1">
      <c r="A233" s="475"/>
      <c r="B233" s="476"/>
      <c r="C233" s="477"/>
      <c r="D233" s="477"/>
      <c r="E233" s="478"/>
      <c r="F233" s="478"/>
      <c r="G233" s="476" t="s">
        <v>1103</v>
      </c>
      <c r="H233" s="478"/>
      <c r="I233" s="478"/>
      <c r="J233" s="475"/>
      <c r="K233" s="476"/>
    </row>
    <row r="234" spans="1:11" ht="21.05" customHeight="1">
      <c r="A234" s="475"/>
      <c r="B234" s="476"/>
      <c r="C234" s="477"/>
      <c r="D234" s="477"/>
      <c r="E234" s="478"/>
      <c r="F234" s="478"/>
      <c r="G234" s="476" t="s">
        <v>1103</v>
      </c>
      <c r="H234" s="478"/>
      <c r="I234" s="478"/>
      <c r="J234" s="475"/>
      <c r="K234" s="476"/>
    </row>
    <row r="235" spans="1:11" ht="21.05" customHeight="1">
      <c r="A235" s="475"/>
      <c r="B235" s="476"/>
      <c r="C235" s="477"/>
      <c r="D235" s="477"/>
      <c r="E235" s="478"/>
      <c r="F235" s="478"/>
      <c r="G235" s="476" t="s">
        <v>1103</v>
      </c>
      <c r="H235" s="478"/>
      <c r="I235" s="478"/>
      <c r="J235" s="475"/>
      <c r="K235" s="476"/>
    </row>
    <row r="236" spans="1:11" ht="21.05" customHeight="1">
      <c r="A236" s="475"/>
      <c r="B236" s="476"/>
      <c r="C236" s="477"/>
      <c r="D236" s="477"/>
      <c r="E236" s="478"/>
      <c r="F236" s="478"/>
      <c r="G236" s="476" t="s">
        <v>1103</v>
      </c>
      <c r="H236" s="478"/>
      <c r="I236" s="478"/>
      <c r="J236" s="475"/>
      <c r="K236" s="476"/>
    </row>
    <row r="237" spans="1:11" ht="21.05" customHeight="1">
      <c r="A237" s="475"/>
      <c r="B237" s="476"/>
      <c r="C237" s="477"/>
      <c r="D237" s="477"/>
      <c r="E237" s="478"/>
      <c r="F237" s="478"/>
      <c r="G237" s="476" t="s">
        <v>1103</v>
      </c>
      <c r="H237" s="478"/>
      <c r="I237" s="478"/>
      <c r="J237" s="475"/>
      <c r="K237" s="476"/>
    </row>
    <row r="238" spans="1:11" ht="21.05" customHeight="1">
      <c r="A238" s="475"/>
      <c r="B238" s="476"/>
      <c r="C238" s="477"/>
      <c r="D238" s="477"/>
      <c r="E238" s="478"/>
      <c r="F238" s="478"/>
      <c r="G238" s="476" t="s">
        <v>1103</v>
      </c>
      <c r="H238" s="478"/>
      <c r="I238" s="478"/>
      <c r="J238" s="475"/>
      <c r="K238" s="476"/>
    </row>
    <row r="239" spans="1:11" ht="21.05" customHeight="1">
      <c r="A239" s="475"/>
      <c r="B239" s="476"/>
      <c r="C239" s="477"/>
      <c r="D239" s="477"/>
      <c r="E239" s="478"/>
      <c r="F239" s="478"/>
      <c r="G239" s="476" t="s">
        <v>1103</v>
      </c>
      <c r="H239" s="478"/>
      <c r="I239" s="478"/>
      <c r="J239" s="475"/>
      <c r="K239" s="476"/>
    </row>
    <row r="240" spans="1:11" ht="21.05" customHeight="1">
      <c r="A240" s="475"/>
      <c r="B240" s="476"/>
      <c r="C240" s="477"/>
      <c r="D240" s="477"/>
      <c r="E240" s="478"/>
      <c r="F240" s="478"/>
      <c r="G240" s="476" t="s">
        <v>1103</v>
      </c>
      <c r="H240" s="478"/>
      <c r="I240" s="478"/>
      <c r="J240" s="475"/>
      <c r="K240" s="476"/>
    </row>
    <row r="241" spans="1:11" ht="21.05" customHeight="1">
      <c r="A241" s="475"/>
      <c r="B241" s="476"/>
      <c r="C241" s="477"/>
      <c r="D241" s="477"/>
      <c r="E241" s="478"/>
      <c r="F241" s="478"/>
      <c r="G241" s="476" t="s">
        <v>1103</v>
      </c>
      <c r="H241" s="478"/>
      <c r="I241" s="478"/>
      <c r="J241" s="475"/>
      <c r="K241" s="476"/>
    </row>
    <row r="242" spans="1:11" ht="21.05" customHeight="1">
      <c r="A242" s="475"/>
      <c r="B242" s="476"/>
      <c r="C242" s="477"/>
      <c r="D242" s="477"/>
      <c r="E242" s="478"/>
      <c r="F242" s="478"/>
      <c r="G242" s="476" t="s">
        <v>1103</v>
      </c>
      <c r="H242" s="478"/>
      <c r="I242" s="478"/>
      <c r="J242" s="475"/>
      <c r="K242" s="476"/>
    </row>
    <row r="243" spans="1:11" ht="21.05" customHeight="1">
      <c r="A243" s="475"/>
      <c r="B243" s="476"/>
      <c r="C243" s="477"/>
      <c r="D243" s="477"/>
      <c r="E243" s="478"/>
      <c r="F243" s="478"/>
      <c r="G243" s="476" t="s">
        <v>1103</v>
      </c>
      <c r="H243" s="478"/>
      <c r="I243" s="478"/>
      <c r="J243" s="475"/>
      <c r="K243" s="476"/>
    </row>
    <row r="244" spans="1:11" ht="21.05" customHeight="1">
      <c r="A244" s="475"/>
      <c r="B244" s="476"/>
      <c r="C244" s="477"/>
      <c r="D244" s="477"/>
      <c r="E244" s="478"/>
      <c r="F244" s="478"/>
      <c r="G244" s="476" t="s">
        <v>1103</v>
      </c>
      <c r="H244" s="478"/>
      <c r="I244" s="478"/>
      <c r="J244" s="475"/>
      <c r="K244" s="476"/>
    </row>
    <row r="245" spans="1:11" ht="21.05" customHeight="1">
      <c r="A245" s="475"/>
      <c r="B245" s="476"/>
      <c r="C245" s="477"/>
      <c r="D245" s="477"/>
      <c r="E245" s="478"/>
      <c r="F245" s="478"/>
      <c r="G245" s="476" t="s">
        <v>1103</v>
      </c>
      <c r="H245" s="478"/>
      <c r="I245" s="478"/>
      <c r="J245" s="475"/>
      <c r="K245" s="476"/>
    </row>
    <row r="246" spans="1:11" ht="21.05" customHeight="1">
      <c r="A246" s="475"/>
      <c r="B246" s="476"/>
      <c r="C246" s="477"/>
      <c r="D246" s="477"/>
      <c r="E246" s="478"/>
      <c r="F246" s="478"/>
      <c r="G246" s="476" t="s">
        <v>1103</v>
      </c>
      <c r="H246" s="478"/>
      <c r="I246" s="478"/>
      <c r="J246" s="475"/>
      <c r="K246" s="476"/>
    </row>
    <row r="247" spans="1:11" ht="21.05" customHeight="1">
      <c r="A247" s="475"/>
      <c r="B247" s="476"/>
      <c r="C247" s="477"/>
      <c r="D247" s="477"/>
      <c r="E247" s="478"/>
      <c r="F247" s="478"/>
      <c r="G247" s="476" t="s">
        <v>1103</v>
      </c>
      <c r="H247" s="478"/>
      <c r="I247" s="478"/>
      <c r="J247" s="475"/>
      <c r="K247" s="476"/>
    </row>
    <row r="248" spans="1:11" ht="21.05" customHeight="1">
      <c r="A248" s="475"/>
      <c r="B248" s="476"/>
      <c r="C248" s="477"/>
      <c r="D248" s="477"/>
      <c r="E248" s="478"/>
      <c r="F248" s="478"/>
      <c r="G248" s="476" t="s">
        <v>1103</v>
      </c>
      <c r="H248" s="478"/>
      <c r="I248" s="478"/>
      <c r="J248" s="475"/>
      <c r="K248" s="476"/>
    </row>
    <row r="249" spans="1:11" ht="21.05" customHeight="1">
      <c r="A249" s="475"/>
      <c r="B249" s="476"/>
      <c r="C249" s="477"/>
      <c r="D249" s="477"/>
      <c r="E249" s="478"/>
      <c r="F249" s="478"/>
      <c r="G249" s="476" t="s">
        <v>1103</v>
      </c>
      <c r="H249" s="478"/>
      <c r="I249" s="478"/>
      <c r="J249" s="475"/>
      <c r="K249" s="476"/>
    </row>
    <row r="250" spans="1:11" ht="21.05" customHeight="1">
      <c r="A250" s="475"/>
      <c r="B250" s="476"/>
      <c r="C250" s="477"/>
      <c r="D250" s="477"/>
      <c r="E250" s="478"/>
      <c r="F250" s="478"/>
      <c r="G250" s="476" t="s">
        <v>1103</v>
      </c>
      <c r="H250" s="478"/>
      <c r="I250" s="478"/>
      <c r="J250" s="475"/>
      <c r="K250" s="476"/>
    </row>
    <row r="251" spans="1:11" ht="21.05" customHeight="1">
      <c r="A251" s="475"/>
      <c r="B251" s="476"/>
      <c r="C251" s="477"/>
      <c r="D251" s="477"/>
      <c r="E251" s="478"/>
      <c r="F251" s="478"/>
      <c r="G251" s="476" t="s">
        <v>1103</v>
      </c>
      <c r="H251" s="478"/>
      <c r="I251" s="478"/>
      <c r="J251" s="475"/>
      <c r="K251" s="476"/>
    </row>
    <row r="252" spans="1:11" ht="21.05" customHeight="1">
      <c r="A252" s="475"/>
      <c r="B252" s="476"/>
      <c r="C252" s="477"/>
      <c r="D252" s="477"/>
      <c r="E252" s="478"/>
      <c r="F252" s="478"/>
      <c r="G252" s="476" t="s">
        <v>1103</v>
      </c>
      <c r="H252" s="478"/>
      <c r="I252" s="478"/>
      <c r="J252" s="475"/>
      <c r="K252" s="476"/>
    </row>
    <row r="253" spans="1:11" ht="21.05" customHeight="1">
      <c r="A253" s="475"/>
      <c r="B253" s="476"/>
      <c r="C253" s="477"/>
      <c r="D253" s="477"/>
      <c r="E253" s="478"/>
      <c r="F253" s="478"/>
      <c r="G253" s="476" t="s">
        <v>1103</v>
      </c>
      <c r="H253" s="478"/>
      <c r="I253" s="478"/>
      <c r="J253" s="475"/>
      <c r="K253" s="476"/>
    </row>
    <row r="254" spans="1:11" ht="21.05" customHeight="1">
      <c r="A254" s="475"/>
      <c r="B254" s="476"/>
      <c r="C254" s="477"/>
      <c r="D254" s="477"/>
      <c r="E254" s="478"/>
      <c r="F254" s="478"/>
      <c r="G254" s="476" t="s">
        <v>1103</v>
      </c>
      <c r="H254" s="478"/>
      <c r="I254" s="478"/>
      <c r="J254" s="475"/>
      <c r="K254" s="476"/>
    </row>
    <row r="255" spans="1:11" ht="21.05" customHeight="1">
      <c r="A255" s="475"/>
      <c r="B255" s="476"/>
      <c r="C255" s="477"/>
      <c r="D255" s="477"/>
      <c r="E255" s="478"/>
      <c r="F255" s="478"/>
      <c r="G255" s="476" t="s">
        <v>1103</v>
      </c>
      <c r="H255" s="478"/>
      <c r="I255" s="478"/>
      <c r="J255" s="475"/>
      <c r="K255" s="476"/>
    </row>
    <row r="256" spans="1:11" ht="21.05" customHeight="1">
      <c r="A256" s="475"/>
      <c r="B256" s="476"/>
      <c r="C256" s="477"/>
      <c r="D256" s="477"/>
      <c r="E256" s="478"/>
      <c r="F256" s="478"/>
      <c r="G256" s="476" t="s">
        <v>1103</v>
      </c>
      <c r="H256" s="478"/>
      <c r="I256" s="478"/>
      <c r="J256" s="475"/>
      <c r="K256" s="476"/>
    </row>
    <row r="257" spans="1:11" ht="21.05" customHeight="1">
      <c r="A257" s="475"/>
      <c r="B257" s="476"/>
      <c r="C257" s="477"/>
      <c r="D257" s="477"/>
      <c r="E257" s="478"/>
      <c r="F257" s="478"/>
      <c r="G257" s="476" t="s">
        <v>1103</v>
      </c>
      <c r="H257" s="478"/>
      <c r="I257" s="478"/>
      <c r="J257" s="475"/>
      <c r="K257" s="476"/>
    </row>
    <row r="258" spans="1:11" ht="21.05" customHeight="1">
      <c r="A258" s="475"/>
      <c r="B258" s="476"/>
      <c r="C258" s="477"/>
      <c r="D258" s="477"/>
      <c r="E258" s="478"/>
      <c r="F258" s="478"/>
      <c r="G258" s="476" t="s">
        <v>1103</v>
      </c>
      <c r="H258" s="478"/>
      <c r="I258" s="478"/>
      <c r="J258" s="475"/>
      <c r="K258" s="476"/>
    </row>
    <row r="259" spans="1:11" ht="21.05" customHeight="1">
      <c r="A259" s="475"/>
      <c r="B259" s="476"/>
      <c r="C259" s="477"/>
      <c r="D259" s="477"/>
      <c r="E259" s="478"/>
      <c r="F259" s="478"/>
      <c r="G259" s="476" t="s">
        <v>1103</v>
      </c>
      <c r="H259" s="478"/>
      <c r="I259" s="478"/>
      <c r="J259" s="475"/>
      <c r="K259" s="476"/>
    </row>
    <row r="260" spans="1:11" ht="21.05" customHeight="1">
      <c r="A260" s="475"/>
      <c r="B260" s="476"/>
      <c r="C260" s="477"/>
      <c r="D260" s="477"/>
      <c r="E260" s="478"/>
      <c r="F260" s="478"/>
      <c r="G260" s="476" t="s">
        <v>1103</v>
      </c>
      <c r="H260" s="478"/>
      <c r="I260" s="478"/>
      <c r="J260" s="475"/>
      <c r="K260" s="476"/>
    </row>
    <row r="261" spans="1:11" ht="21.05" customHeight="1">
      <c r="A261" s="475"/>
      <c r="B261" s="476"/>
      <c r="C261" s="477"/>
      <c r="D261" s="477"/>
      <c r="E261" s="478"/>
      <c r="F261" s="478"/>
      <c r="G261" s="476" t="s">
        <v>1103</v>
      </c>
      <c r="H261" s="478"/>
      <c r="I261" s="478"/>
      <c r="J261" s="475"/>
      <c r="K261" s="476"/>
    </row>
    <row r="262" spans="1:11" ht="21.05" customHeight="1">
      <c r="A262" s="475"/>
      <c r="B262" s="476"/>
      <c r="C262" s="477"/>
      <c r="D262" s="477"/>
      <c r="E262" s="478"/>
      <c r="F262" s="478"/>
      <c r="G262" s="476" t="s">
        <v>1103</v>
      </c>
      <c r="H262" s="478"/>
      <c r="I262" s="478"/>
      <c r="J262" s="475"/>
      <c r="K262" s="476"/>
    </row>
    <row r="263" spans="1:11" ht="21.05" customHeight="1">
      <c r="A263" s="475"/>
      <c r="B263" s="476"/>
      <c r="C263" s="477"/>
      <c r="D263" s="477"/>
      <c r="E263" s="478"/>
      <c r="F263" s="478"/>
      <c r="G263" s="476" t="s">
        <v>1103</v>
      </c>
      <c r="H263" s="478"/>
      <c r="I263" s="478"/>
      <c r="J263" s="475"/>
      <c r="K263" s="476"/>
    </row>
    <row r="264" spans="1:11" ht="21.05" customHeight="1">
      <c r="A264" s="475"/>
      <c r="B264" s="476"/>
      <c r="C264" s="477"/>
      <c r="D264" s="477"/>
      <c r="E264" s="478"/>
      <c r="F264" s="478"/>
      <c r="G264" s="476" t="s">
        <v>1103</v>
      </c>
      <c r="H264" s="478"/>
      <c r="I264" s="478"/>
      <c r="J264" s="475"/>
      <c r="K264" s="476"/>
    </row>
    <row r="265" spans="1:11" ht="21.05" customHeight="1">
      <c r="A265" s="475"/>
      <c r="B265" s="476"/>
      <c r="C265" s="477"/>
      <c r="D265" s="477"/>
      <c r="E265" s="478"/>
      <c r="F265" s="478"/>
      <c r="G265" s="476" t="s">
        <v>1103</v>
      </c>
      <c r="H265" s="478"/>
      <c r="I265" s="478"/>
      <c r="J265" s="475"/>
      <c r="K265" s="476"/>
    </row>
    <row r="266" spans="1:11" ht="21.05" customHeight="1">
      <c r="A266" s="475"/>
      <c r="B266" s="476"/>
      <c r="C266" s="477"/>
      <c r="D266" s="477"/>
      <c r="E266" s="478"/>
      <c r="F266" s="478"/>
      <c r="G266" s="476" t="s">
        <v>1103</v>
      </c>
      <c r="H266" s="478"/>
      <c r="I266" s="478"/>
      <c r="J266" s="475"/>
      <c r="K266" s="476"/>
    </row>
    <row r="267" spans="1:11" ht="21.05" customHeight="1">
      <c r="A267" s="475"/>
      <c r="B267" s="476"/>
      <c r="C267" s="477"/>
      <c r="D267" s="477"/>
      <c r="E267" s="478"/>
      <c r="F267" s="478"/>
      <c r="G267" s="476" t="s">
        <v>1103</v>
      </c>
      <c r="H267" s="478"/>
      <c r="I267" s="478"/>
      <c r="J267" s="475"/>
      <c r="K267" s="476"/>
    </row>
    <row r="268" spans="1:11" ht="21.05" customHeight="1">
      <c r="A268" s="475"/>
      <c r="B268" s="476"/>
      <c r="C268" s="477"/>
      <c r="D268" s="477"/>
      <c r="E268" s="478"/>
      <c r="F268" s="478"/>
      <c r="G268" s="476" t="s">
        <v>1103</v>
      </c>
      <c r="H268" s="478"/>
      <c r="I268" s="478"/>
      <c r="J268" s="475"/>
      <c r="K268" s="476"/>
    </row>
    <row r="269" spans="1:11" ht="21.05" customHeight="1">
      <c r="A269" s="475"/>
      <c r="B269" s="476"/>
      <c r="C269" s="477"/>
      <c r="D269" s="477"/>
      <c r="E269" s="478"/>
      <c r="F269" s="478"/>
      <c r="G269" s="476" t="s">
        <v>1103</v>
      </c>
      <c r="H269" s="478"/>
      <c r="I269" s="478"/>
      <c r="J269" s="475"/>
      <c r="K269" s="476"/>
    </row>
    <row r="270" spans="1:11" ht="21.05" customHeight="1">
      <c r="A270" s="475"/>
      <c r="B270" s="476"/>
      <c r="C270" s="477"/>
      <c r="D270" s="477"/>
      <c r="E270" s="478"/>
      <c r="F270" s="478"/>
      <c r="G270" s="476" t="s">
        <v>1103</v>
      </c>
      <c r="H270" s="478"/>
      <c r="I270" s="478"/>
      <c r="J270" s="475"/>
      <c r="K270" s="476"/>
    </row>
    <row r="271" spans="1:11" ht="21.05" customHeight="1">
      <c r="A271" s="475"/>
      <c r="B271" s="476"/>
      <c r="C271" s="477"/>
      <c r="D271" s="477"/>
      <c r="E271" s="478"/>
      <c r="F271" s="478"/>
      <c r="G271" s="476" t="s">
        <v>1103</v>
      </c>
      <c r="H271" s="478"/>
      <c r="I271" s="478"/>
      <c r="J271" s="475"/>
      <c r="K271" s="476"/>
    </row>
    <row r="272" spans="1:11" ht="21.05" customHeight="1">
      <c r="A272" s="475"/>
      <c r="B272" s="476"/>
      <c r="C272" s="477"/>
      <c r="D272" s="477"/>
      <c r="E272" s="478"/>
      <c r="F272" s="478"/>
      <c r="G272" s="476" t="s">
        <v>1103</v>
      </c>
      <c r="H272" s="478"/>
      <c r="I272" s="478"/>
      <c r="J272" s="475"/>
      <c r="K272" s="476"/>
    </row>
    <row r="273" spans="1:11" ht="21.05" customHeight="1">
      <c r="A273" s="475"/>
      <c r="B273" s="476"/>
      <c r="C273" s="477"/>
      <c r="D273" s="477"/>
      <c r="E273" s="478"/>
      <c r="F273" s="478"/>
      <c r="G273" s="476" t="s">
        <v>1103</v>
      </c>
      <c r="H273" s="478"/>
      <c r="I273" s="478"/>
      <c r="J273" s="475"/>
      <c r="K273" s="476"/>
    </row>
    <row r="274" spans="1:11" ht="21.05" customHeight="1">
      <c r="A274" s="475"/>
      <c r="B274" s="476"/>
      <c r="C274" s="477"/>
      <c r="D274" s="477"/>
      <c r="E274" s="478"/>
      <c r="F274" s="478"/>
      <c r="G274" s="476" t="s">
        <v>1103</v>
      </c>
      <c r="H274" s="478"/>
      <c r="I274" s="478"/>
      <c r="J274" s="475"/>
      <c r="K274" s="476"/>
    </row>
    <row r="275" spans="1:11" ht="21.05" customHeight="1">
      <c r="A275" s="475"/>
      <c r="B275" s="476"/>
      <c r="C275" s="477"/>
      <c r="D275" s="477"/>
      <c r="E275" s="478"/>
      <c r="F275" s="478"/>
      <c r="G275" s="476" t="s">
        <v>1103</v>
      </c>
      <c r="H275" s="478"/>
      <c r="I275" s="478"/>
      <c r="J275" s="475"/>
      <c r="K275" s="476"/>
    </row>
    <row r="276" spans="1:11" ht="21.05" customHeight="1">
      <c r="A276" s="475"/>
      <c r="B276" s="476"/>
      <c r="C276" s="477"/>
      <c r="D276" s="477"/>
      <c r="E276" s="478"/>
      <c r="F276" s="478"/>
      <c r="G276" s="476" t="s">
        <v>1103</v>
      </c>
      <c r="H276" s="478"/>
      <c r="I276" s="478"/>
      <c r="J276" s="475"/>
      <c r="K276" s="476"/>
    </row>
    <row r="277" spans="1:11" ht="21.05" customHeight="1">
      <c r="A277" s="475"/>
      <c r="B277" s="476"/>
      <c r="C277" s="477"/>
      <c r="D277" s="477"/>
      <c r="E277" s="478"/>
      <c r="F277" s="478"/>
      <c r="G277" s="476" t="s">
        <v>1103</v>
      </c>
      <c r="H277" s="478"/>
      <c r="I277" s="478"/>
      <c r="J277" s="475"/>
      <c r="K277" s="476"/>
    </row>
    <row r="278" spans="1:11" ht="21.05" customHeight="1">
      <c r="A278" s="475"/>
      <c r="B278" s="476"/>
      <c r="C278" s="477"/>
      <c r="D278" s="477"/>
      <c r="E278" s="478"/>
      <c r="F278" s="478"/>
      <c r="G278" s="476" t="s">
        <v>1103</v>
      </c>
      <c r="H278" s="478"/>
      <c r="I278" s="478"/>
      <c r="J278" s="475"/>
      <c r="K278" s="476"/>
    </row>
    <row r="279" spans="1:11" ht="21.05" customHeight="1">
      <c r="A279" s="475"/>
      <c r="B279" s="476"/>
      <c r="C279" s="477"/>
      <c r="D279" s="477"/>
      <c r="E279" s="478"/>
      <c r="F279" s="478"/>
      <c r="G279" s="476" t="s">
        <v>1103</v>
      </c>
      <c r="H279" s="478"/>
      <c r="I279" s="478"/>
      <c r="J279" s="475"/>
      <c r="K279" s="476"/>
    </row>
    <row r="280" spans="1:11" ht="21.05" customHeight="1">
      <c r="A280" s="475"/>
      <c r="B280" s="476"/>
      <c r="C280" s="477"/>
      <c r="D280" s="477"/>
      <c r="E280" s="478"/>
      <c r="F280" s="478"/>
      <c r="G280" s="476" t="s">
        <v>1103</v>
      </c>
      <c r="H280" s="478"/>
      <c r="I280" s="478"/>
      <c r="J280" s="475"/>
      <c r="K280" s="476"/>
    </row>
    <row r="281" spans="1:11" ht="21.05" customHeight="1">
      <c r="A281" s="475"/>
      <c r="B281" s="476"/>
      <c r="C281" s="477"/>
      <c r="D281" s="477"/>
      <c r="E281" s="478"/>
      <c r="F281" s="478"/>
      <c r="G281" s="476" t="s">
        <v>1103</v>
      </c>
      <c r="H281" s="478"/>
      <c r="I281" s="478"/>
      <c r="J281" s="475"/>
      <c r="K281" s="476"/>
    </row>
    <row r="282" spans="1:11" ht="21.05" customHeight="1">
      <c r="A282" s="475"/>
      <c r="B282" s="476"/>
      <c r="C282" s="477"/>
      <c r="D282" s="477"/>
      <c r="E282" s="478"/>
      <c r="F282" s="478"/>
      <c r="G282" s="476" t="s">
        <v>1103</v>
      </c>
      <c r="H282" s="478"/>
      <c r="I282" s="478"/>
      <c r="J282" s="475"/>
      <c r="K282" s="476"/>
    </row>
    <row r="283" spans="1:11" ht="21.05" customHeight="1">
      <c r="A283" s="475"/>
      <c r="B283" s="476"/>
      <c r="C283" s="477"/>
      <c r="D283" s="477"/>
      <c r="E283" s="478"/>
      <c r="F283" s="478"/>
      <c r="G283" s="476" t="s">
        <v>1103</v>
      </c>
      <c r="H283" s="478"/>
      <c r="I283" s="478"/>
      <c r="J283" s="475"/>
      <c r="K283" s="476"/>
    </row>
    <row r="284" spans="1:11" ht="21.05" customHeight="1">
      <c r="A284" s="475"/>
      <c r="B284" s="476"/>
      <c r="C284" s="477"/>
      <c r="D284" s="477"/>
      <c r="E284" s="478"/>
      <c r="F284" s="478"/>
      <c r="G284" s="476" t="s">
        <v>1103</v>
      </c>
      <c r="H284" s="478"/>
      <c r="I284" s="478"/>
      <c r="J284" s="475"/>
      <c r="K284" s="476"/>
    </row>
    <row r="285" spans="1:11" ht="21.05" customHeight="1">
      <c r="A285" s="475"/>
      <c r="B285" s="476"/>
      <c r="C285" s="477"/>
      <c r="D285" s="477"/>
      <c r="E285" s="478"/>
      <c r="F285" s="478"/>
      <c r="G285" s="476" t="s">
        <v>1103</v>
      </c>
      <c r="H285" s="478"/>
      <c r="I285" s="478"/>
      <c r="J285" s="475"/>
      <c r="K285" s="476"/>
    </row>
    <row r="286" spans="1:11" ht="21.05" customHeight="1">
      <c r="A286" s="475"/>
      <c r="B286" s="476"/>
      <c r="C286" s="477"/>
      <c r="D286" s="477"/>
      <c r="E286" s="478"/>
      <c r="F286" s="478"/>
      <c r="G286" s="476" t="s">
        <v>1103</v>
      </c>
      <c r="H286" s="478"/>
      <c r="I286" s="478"/>
      <c r="J286" s="475"/>
      <c r="K286" s="476"/>
    </row>
    <row r="287" spans="1:11" ht="21.05" customHeight="1">
      <c r="A287" s="475"/>
      <c r="B287" s="476"/>
      <c r="C287" s="477"/>
      <c r="D287" s="477"/>
      <c r="E287" s="478"/>
      <c r="F287" s="478"/>
      <c r="G287" s="476" t="s">
        <v>1103</v>
      </c>
      <c r="H287" s="478"/>
      <c r="I287" s="478"/>
      <c r="J287" s="475"/>
      <c r="K287" s="476"/>
    </row>
    <row r="288" spans="1:11" ht="21.05" customHeight="1">
      <c r="A288" s="475"/>
      <c r="B288" s="476"/>
      <c r="C288" s="477"/>
      <c r="D288" s="477"/>
      <c r="E288" s="478"/>
      <c r="F288" s="478"/>
      <c r="G288" s="476" t="s">
        <v>1103</v>
      </c>
      <c r="H288" s="478"/>
      <c r="I288" s="478"/>
      <c r="J288" s="475"/>
      <c r="K288" s="476"/>
    </row>
    <row r="289" spans="1:11" ht="21.05" customHeight="1">
      <c r="A289" s="475"/>
      <c r="B289" s="476"/>
      <c r="C289" s="477"/>
      <c r="D289" s="477"/>
      <c r="E289" s="478"/>
      <c r="F289" s="478"/>
      <c r="G289" s="476" t="s">
        <v>1103</v>
      </c>
      <c r="H289" s="478"/>
      <c r="I289" s="478"/>
      <c r="J289" s="475"/>
      <c r="K289" s="476"/>
    </row>
    <row r="290" spans="1:11" ht="21.05" customHeight="1">
      <c r="A290" s="475"/>
      <c r="B290" s="476"/>
      <c r="C290" s="477"/>
      <c r="D290" s="477"/>
      <c r="E290" s="478"/>
      <c r="F290" s="478"/>
      <c r="G290" s="476" t="s">
        <v>1103</v>
      </c>
      <c r="H290" s="478"/>
      <c r="I290" s="478"/>
      <c r="J290" s="475"/>
      <c r="K290" s="476"/>
    </row>
    <row r="291" spans="1:11" ht="21.05" customHeight="1">
      <c r="A291" s="475"/>
      <c r="B291" s="476"/>
      <c r="C291" s="477"/>
      <c r="D291" s="477"/>
      <c r="E291" s="478"/>
      <c r="F291" s="478"/>
      <c r="G291" s="476" t="s">
        <v>1103</v>
      </c>
      <c r="H291" s="478"/>
      <c r="I291" s="478"/>
      <c r="J291" s="475"/>
      <c r="K291" s="476"/>
    </row>
    <row r="292" spans="1:11" ht="21.05" customHeight="1">
      <c r="A292" s="475"/>
      <c r="B292" s="476"/>
      <c r="C292" s="477"/>
      <c r="D292" s="477"/>
      <c r="E292" s="478"/>
      <c r="F292" s="478"/>
      <c r="G292" s="476" t="s">
        <v>1103</v>
      </c>
      <c r="H292" s="478"/>
      <c r="I292" s="478"/>
      <c r="J292" s="475"/>
      <c r="K292" s="476"/>
    </row>
    <row r="293" spans="1:11" ht="21.05" customHeight="1">
      <c r="A293" s="475"/>
      <c r="B293" s="476"/>
      <c r="C293" s="477"/>
      <c r="D293" s="477"/>
      <c r="E293" s="478"/>
      <c r="F293" s="478"/>
      <c r="G293" s="476" t="s">
        <v>1103</v>
      </c>
      <c r="H293" s="478"/>
      <c r="I293" s="478"/>
      <c r="J293" s="475"/>
      <c r="K293" s="476"/>
    </row>
    <row r="294" spans="1:11" ht="21.05" customHeight="1">
      <c r="A294" s="475"/>
      <c r="B294" s="476"/>
      <c r="C294" s="477"/>
      <c r="D294" s="477"/>
      <c r="E294" s="478"/>
      <c r="F294" s="478"/>
      <c r="G294" s="476" t="s">
        <v>1103</v>
      </c>
      <c r="H294" s="478"/>
      <c r="I294" s="478"/>
      <c r="J294" s="475"/>
      <c r="K294" s="476"/>
    </row>
    <row r="295" spans="1:11" ht="21.05" customHeight="1">
      <c r="A295" s="475"/>
      <c r="B295" s="476"/>
      <c r="C295" s="477"/>
      <c r="D295" s="477"/>
      <c r="E295" s="478"/>
      <c r="F295" s="478"/>
      <c r="G295" s="476" t="s">
        <v>1103</v>
      </c>
      <c r="H295" s="478"/>
      <c r="I295" s="478"/>
      <c r="J295" s="475"/>
      <c r="K295" s="476"/>
    </row>
    <row r="296" spans="1:11" ht="21.05" customHeight="1">
      <c r="A296" s="475"/>
      <c r="B296" s="476"/>
      <c r="C296" s="477"/>
      <c r="D296" s="477"/>
      <c r="E296" s="478"/>
      <c r="F296" s="478"/>
      <c r="G296" s="476" t="s">
        <v>1103</v>
      </c>
      <c r="H296" s="478"/>
      <c r="I296" s="478"/>
      <c r="J296" s="475"/>
      <c r="K296" s="476"/>
    </row>
    <row r="297" spans="1:11" ht="21.05" customHeight="1">
      <c r="A297" s="475"/>
      <c r="B297" s="476"/>
      <c r="C297" s="477"/>
      <c r="D297" s="477"/>
      <c r="E297" s="478"/>
      <c r="F297" s="478"/>
      <c r="G297" s="476" t="s">
        <v>1103</v>
      </c>
      <c r="H297" s="478"/>
      <c r="I297" s="478"/>
      <c r="J297" s="475"/>
      <c r="K297" s="476"/>
    </row>
    <row r="298" spans="1:11" ht="21.05" customHeight="1">
      <c r="A298" s="475"/>
      <c r="B298" s="476"/>
      <c r="C298" s="477"/>
      <c r="D298" s="477"/>
      <c r="E298" s="478"/>
      <c r="F298" s="478"/>
      <c r="G298" s="476" t="s">
        <v>1103</v>
      </c>
      <c r="H298" s="478"/>
      <c r="I298" s="478"/>
      <c r="J298" s="475"/>
      <c r="K298" s="476"/>
    </row>
    <row r="299" spans="1:11" ht="21.05" customHeight="1">
      <c r="A299" s="475"/>
      <c r="B299" s="476"/>
      <c r="C299" s="477"/>
      <c r="D299" s="477"/>
      <c r="E299" s="478"/>
      <c r="F299" s="478"/>
      <c r="G299" s="476" t="s">
        <v>1103</v>
      </c>
      <c r="H299" s="478"/>
      <c r="I299" s="478"/>
      <c r="J299" s="475"/>
      <c r="K299" s="476"/>
    </row>
    <row r="300" spans="1:11" ht="21.05" customHeight="1">
      <c r="A300" s="475"/>
      <c r="B300" s="476"/>
      <c r="C300" s="477"/>
      <c r="D300" s="477"/>
      <c r="E300" s="478"/>
      <c r="F300" s="478"/>
      <c r="G300" s="476" t="s">
        <v>1103</v>
      </c>
      <c r="H300" s="478"/>
      <c r="I300" s="478"/>
      <c r="J300" s="475"/>
      <c r="K300" s="476"/>
    </row>
    <row r="301" spans="1:11" ht="21.05" customHeight="1">
      <c r="A301" s="475"/>
      <c r="B301" s="476"/>
      <c r="C301" s="477"/>
      <c r="D301" s="477"/>
      <c r="E301" s="478"/>
      <c r="F301" s="478"/>
      <c r="G301" s="476" t="s">
        <v>1103</v>
      </c>
      <c r="H301" s="478"/>
      <c r="I301" s="478"/>
      <c r="J301" s="475"/>
      <c r="K301" s="476"/>
    </row>
    <row r="302" spans="1:11" ht="21.05" customHeight="1">
      <c r="A302" s="475"/>
      <c r="B302" s="476"/>
      <c r="C302" s="477"/>
      <c r="D302" s="477"/>
      <c r="E302" s="478"/>
      <c r="F302" s="478"/>
      <c r="G302" s="476" t="s">
        <v>1103</v>
      </c>
      <c r="H302" s="478"/>
      <c r="I302" s="478"/>
      <c r="J302" s="475"/>
      <c r="K302" s="476"/>
    </row>
    <row r="303" spans="1:11" ht="21.05" customHeight="1">
      <c r="A303" s="475"/>
      <c r="B303" s="476"/>
      <c r="C303" s="477"/>
      <c r="D303" s="477"/>
      <c r="E303" s="478"/>
      <c r="F303" s="478"/>
      <c r="G303" s="476" t="s">
        <v>1103</v>
      </c>
      <c r="H303" s="478"/>
      <c r="I303" s="478"/>
      <c r="J303" s="475"/>
      <c r="K303" s="476"/>
    </row>
    <row r="304" spans="1:11" ht="21.05" customHeight="1">
      <c r="A304" s="475"/>
      <c r="B304" s="476"/>
      <c r="C304" s="477"/>
      <c r="D304" s="477"/>
      <c r="E304" s="478"/>
      <c r="F304" s="478"/>
      <c r="G304" s="476" t="s">
        <v>1103</v>
      </c>
      <c r="H304" s="478"/>
      <c r="I304" s="478"/>
      <c r="J304" s="475"/>
      <c r="K304" s="476"/>
    </row>
    <row r="305" spans="1:11" ht="21.05" customHeight="1">
      <c r="A305" s="475"/>
      <c r="B305" s="476"/>
      <c r="C305" s="477"/>
      <c r="D305" s="477"/>
      <c r="E305" s="478"/>
      <c r="F305" s="478"/>
      <c r="G305" s="476" t="s">
        <v>1103</v>
      </c>
      <c r="H305" s="478"/>
      <c r="I305" s="478"/>
      <c r="J305" s="475"/>
      <c r="K305" s="476"/>
    </row>
    <row r="306" spans="1:11" ht="21.05" customHeight="1">
      <c r="A306" s="475"/>
      <c r="B306" s="476"/>
      <c r="C306" s="477"/>
      <c r="D306" s="477"/>
      <c r="E306" s="478"/>
      <c r="F306" s="478"/>
      <c r="G306" s="476" t="s">
        <v>1103</v>
      </c>
      <c r="H306" s="478"/>
      <c r="I306" s="478"/>
      <c r="J306" s="475"/>
      <c r="K306" s="476"/>
    </row>
    <row r="307" spans="1:11" ht="21.05" customHeight="1">
      <c r="A307" s="475"/>
      <c r="B307" s="476"/>
      <c r="C307" s="477"/>
      <c r="D307" s="477"/>
      <c r="E307" s="478"/>
      <c r="F307" s="478"/>
      <c r="G307" s="476" t="s">
        <v>1103</v>
      </c>
      <c r="H307" s="478"/>
      <c r="I307" s="478"/>
      <c r="J307" s="475"/>
      <c r="K307" s="476"/>
    </row>
    <row r="308" spans="1:11" ht="21.05" customHeight="1">
      <c r="A308" s="475"/>
      <c r="B308" s="476"/>
      <c r="C308" s="477"/>
      <c r="D308" s="477"/>
      <c r="E308" s="478"/>
      <c r="F308" s="478"/>
      <c r="G308" s="476" t="s">
        <v>1103</v>
      </c>
      <c r="H308" s="478"/>
      <c r="I308" s="478"/>
      <c r="J308" s="475"/>
      <c r="K308" s="476"/>
    </row>
    <row r="309" spans="1:11" ht="21.05" customHeight="1">
      <c r="A309" s="475"/>
      <c r="B309" s="476"/>
      <c r="C309" s="477"/>
      <c r="D309" s="477"/>
      <c r="E309" s="478"/>
      <c r="F309" s="478"/>
      <c r="G309" s="476" t="s">
        <v>1103</v>
      </c>
      <c r="H309" s="478"/>
      <c r="I309" s="478"/>
      <c r="J309" s="475"/>
      <c r="K309" s="476"/>
    </row>
    <row r="310" spans="1:11" ht="21.05" customHeight="1">
      <c r="A310" s="475"/>
      <c r="B310" s="476"/>
      <c r="C310" s="477"/>
      <c r="D310" s="477"/>
      <c r="E310" s="478"/>
      <c r="F310" s="478"/>
      <c r="G310" s="476" t="s">
        <v>1103</v>
      </c>
      <c r="H310" s="478"/>
      <c r="I310" s="478"/>
      <c r="J310" s="475"/>
      <c r="K310" s="476"/>
    </row>
    <row r="311" spans="1:11" ht="21.05" customHeight="1">
      <c r="A311" s="475"/>
      <c r="B311" s="476"/>
      <c r="C311" s="477"/>
      <c r="D311" s="477"/>
      <c r="E311" s="478"/>
      <c r="F311" s="478"/>
      <c r="G311" s="476" t="s">
        <v>1103</v>
      </c>
      <c r="H311" s="478"/>
      <c r="I311" s="478"/>
      <c r="J311" s="475"/>
      <c r="K311" s="476"/>
    </row>
    <row r="312" spans="1:11" ht="21.05" customHeight="1">
      <c r="A312" s="475"/>
      <c r="B312" s="476"/>
      <c r="C312" s="477"/>
      <c r="D312" s="477"/>
      <c r="E312" s="478"/>
      <c r="F312" s="478"/>
      <c r="G312" s="476" t="s">
        <v>1103</v>
      </c>
      <c r="H312" s="478"/>
      <c r="I312" s="478"/>
      <c r="J312" s="475"/>
      <c r="K312" s="476"/>
    </row>
    <row r="313" spans="1:11" ht="21.05" customHeight="1">
      <c r="A313" s="475"/>
      <c r="B313" s="476"/>
      <c r="C313" s="477"/>
      <c r="D313" s="477"/>
      <c r="E313" s="478"/>
      <c r="F313" s="478"/>
      <c r="G313" s="476" t="s">
        <v>1103</v>
      </c>
      <c r="H313" s="478"/>
      <c r="I313" s="478"/>
      <c r="J313" s="475"/>
      <c r="K313" s="476"/>
    </row>
    <row r="314" spans="1:11" ht="21.05" customHeight="1">
      <c r="A314" s="475"/>
      <c r="B314" s="476"/>
      <c r="C314" s="477"/>
      <c r="D314" s="477"/>
      <c r="E314" s="485"/>
      <c r="F314" s="485"/>
      <c r="G314" s="476" t="s">
        <v>1103</v>
      </c>
      <c r="H314" s="485"/>
      <c r="I314" s="485"/>
      <c r="J314" s="475"/>
      <c r="K314" s="476"/>
    </row>
    <row r="315" spans="1:11" ht="21.05" customHeight="1">
      <c r="A315" s="475"/>
      <c r="B315" s="476"/>
      <c r="C315" s="477"/>
      <c r="D315" s="477"/>
      <c r="E315" s="485"/>
      <c r="F315" s="485"/>
      <c r="G315" s="476" t="s">
        <v>1103</v>
      </c>
      <c r="H315" s="485"/>
      <c r="I315" s="485"/>
      <c r="J315" s="475"/>
      <c r="K315" s="476"/>
    </row>
    <row r="316" spans="1:11" ht="21.05" customHeight="1">
      <c r="A316" s="475"/>
      <c r="B316" s="476"/>
      <c r="C316" s="477"/>
      <c r="D316" s="477"/>
      <c r="E316" s="485"/>
      <c r="F316" s="485"/>
      <c r="G316" s="476" t="s">
        <v>1103</v>
      </c>
      <c r="H316" s="485"/>
      <c r="I316" s="485"/>
      <c r="J316" s="475"/>
      <c r="K316" s="476"/>
    </row>
    <row r="317" spans="1:11" ht="21.05" customHeight="1">
      <c r="A317" s="475"/>
      <c r="B317" s="476"/>
      <c r="C317" s="477"/>
      <c r="D317" s="477"/>
      <c r="E317" s="485"/>
      <c r="F317" s="485"/>
      <c r="G317" s="476" t="s">
        <v>1103</v>
      </c>
      <c r="H317" s="485"/>
      <c r="I317" s="485"/>
      <c r="J317" s="475"/>
      <c r="K317" s="476"/>
    </row>
    <row r="318" spans="1:11" ht="21.05" customHeight="1">
      <c r="A318" s="475"/>
      <c r="B318" s="476"/>
      <c r="C318" s="477"/>
      <c r="D318" s="477"/>
      <c r="E318" s="485"/>
      <c r="F318" s="485"/>
      <c r="G318" s="476" t="s">
        <v>1103</v>
      </c>
      <c r="H318" s="485"/>
      <c r="I318" s="485"/>
      <c r="J318" s="475"/>
      <c r="K318" s="476"/>
    </row>
    <row r="319" spans="1:11" ht="21.05" customHeight="1">
      <c r="A319" s="475"/>
      <c r="B319" s="476"/>
      <c r="C319" s="477"/>
      <c r="D319" s="477"/>
      <c r="E319" s="485"/>
      <c r="F319" s="485"/>
      <c r="G319" s="476" t="s">
        <v>1103</v>
      </c>
      <c r="H319" s="485"/>
      <c r="I319" s="485"/>
      <c r="J319" s="475"/>
      <c r="K319" s="476"/>
    </row>
    <row r="320" spans="1:11" ht="21.05" customHeight="1">
      <c r="A320" s="475"/>
      <c r="B320" s="476"/>
      <c r="C320" s="477"/>
      <c r="D320" s="477"/>
      <c r="E320" s="485"/>
      <c r="F320" s="485"/>
      <c r="G320" s="476" t="s">
        <v>1103</v>
      </c>
      <c r="H320" s="485"/>
      <c r="I320" s="485"/>
      <c r="J320" s="475"/>
      <c r="K320" s="476"/>
    </row>
    <row r="321" spans="1:11" ht="21.05" customHeight="1">
      <c r="A321" s="475"/>
      <c r="B321" s="476"/>
      <c r="C321" s="477"/>
      <c r="D321" s="477"/>
      <c r="E321" s="485"/>
      <c r="F321" s="485"/>
      <c r="G321" s="476" t="s">
        <v>1103</v>
      </c>
      <c r="H321" s="485"/>
      <c r="I321" s="485"/>
      <c r="J321" s="475"/>
      <c r="K321" s="476"/>
    </row>
    <row r="322" spans="1:11" ht="21.05" customHeight="1">
      <c r="A322" s="475"/>
      <c r="B322" s="476"/>
      <c r="C322" s="477"/>
      <c r="D322" s="477"/>
      <c r="E322" s="485"/>
      <c r="F322" s="485"/>
      <c r="G322" s="476" t="s">
        <v>1103</v>
      </c>
      <c r="H322" s="485"/>
      <c r="I322" s="485"/>
      <c r="J322" s="475"/>
      <c r="K322" s="476"/>
    </row>
    <row r="323" spans="1:11" ht="21.05" customHeight="1">
      <c r="A323" s="475"/>
      <c r="B323" s="476"/>
      <c r="C323" s="477"/>
      <c r="D323" s="477"/>
      <c r="E323" s="485"/>
      <c r="F323" s="485"/>
      <c r="G323" s="476" t="s">
        <v>1103</v>
      </c>
      <c r="H323" s="485"/>
      <c r="I323" s="485"/>
      <c r="J323" s="475"/>
      <c r="K323" s="476"/>
    </row>
    <row r="324" spans="1:11" ht="21.05" customHeight="1">
      <c r="A324" s="475"/>
      <c r="B324" s="476"/>
      <c r="C324" s="477"/>
      <c r="D324" s="477"/>
      <c r="E324" s="485"/>
      <c r="F324" s="485"/>
      <c r="G324" s="476" t="s">
        <v>1103</v>
      </c>
      <c r="H324" s="485"/>
      <c r="I324" s="485"/>
      <c r="J324" s="475"/>
      <c r="K324" s="476"/>
    </row>
    <row r="325" spans="1:11" ht="21.05" customHeight="1">
      <c r="A325" s="475"/>
      <c r="B325" s="476"/>
      <c r="C325" s="477"/>
      <c r="D325" s="477"/>
      <c r="E325" s="485"/>
      <c r="F325" s="485"/>
      <c r="G325" s="476" t="s">
        <v>1103</v>
      </c>
      <c r="H325" s="485"/>
      <c r="I325" s="485"/>
      <c r="J325" s="475"/>
      <c r="K325" s="476"/>
    </row>
    <row r="326" spans="1:11" ht="21.05" customHeight="1">
      <c r="A326" s="475"/>
      <c r="B326" s="476"/>
      <c r="C326" s="477"/>
      <c r="D326" s="477"/>
      <c r="E326" s="485"/>
      <c r="F326" s="485"/>
      <c r="G326" s="476" t="s">
        <v>1103</v>
      </c>
      <c r="H326" s="485"/>
      <c r="I326" s="485"/>
      <c r="J326" s="475"/>
      <c r="K326" s="476"/>
    </row>
    <row r="327" spans="1:11" ht="21.05" customHeight="1">
      <c r="A327" s="475"/>
      <c r="B327" s="476"/>
      <c r="C327" s="477"/>
      <c r="D327" s="477"/>
      <c r="E327" s="485"/>
      <c r="F327" s="485"/>
      <c r="G327" s="476" t="s">
        <v>1103</v>
      </c>
      <c r="H327" s="485"/>
      <c r="I327" s="485"/>
      <c r="J327" s="475"/>
      <c r="K327" s="476"/>
    </row>
    <row r="328" spans="1:11" ht="21.05" customHeight="1">
      <c r="A328" s="475"/>
      <c r="B328" s="476"/>
      <c r="C328" s="477"/>
      <c r="D328" s="477"/>
      <c r="E328" s="485"/>
      <c r="F328" s="485"/>
      <c r="G328" s="476" t="s">
        <v>1103</v>
      </c>
      <c r="H328" s="485"/>
      <c r="I328" s="485"/>
      <c r="J328" s="475"/>
      <c r="K328" s="476"/>
    </row>
    <row r="329" spans="1:11" ht="21.05" customHeight="1">
      <c r="A329" s="475"/>
      <c r="B329" s="476"/>
      <c r="C329" s="477"/>
      <c r="D329" s="477"/>
      <c r="E329" s="485"/>
      <c r="F329" s="485"/>
      <c r="G329" s="476" t="s">
        <v>1103</v>
      </c>
      <c r="H329" s="485"/>
      <c r="I329" s="485"/>
      <c r="J329" s="475"/>
      <c r="K329" s="476"/>
    </row>
    <row r="330" spans="1:11" ht="21.05" customHeight="1">
      <c r="A330" s="475"/>
      <c r="B330" s="476"/>
      <c r="C330" s="477"/>
      <c r="D330" s="477"/>
      <c r="E330" s="485"/>
      <c r="F330" s="485"/>
      <c r="G330" s="476" t="s">
        <v>1103</v>
      </c>
      <c r="H330" s="485"/>
      <c r="I330" s="485"/>
      <c r="J330" s="475"/>
      <c r="K330" s="476"/>
    </row>
    <row r="331" spans="1:11" ht="21.05" customHeight="1">
      <c r="A331" s="475"/>
      <c r="B331" s="476"/>
      <c r="C331" s="477"/>
      <c r="D331" s="477"/>
      <c r="E331" s="485"/>
      <c r="F331" s="485"/>
      <c r="G331" s="476" t="s">
        <v>1103</v>
      </c>
      <c r="H331" s="485"/>
      <c r="I331" s="485"/>
      <c r="J331" s="475"/>
      <c r="K331" s="476"/>
    </row>
    <row r="332" spans="1:11" ht="21.05" customHeight="1">
      <c r="A332" s="475"/>
      <c r="B332" s="476"/>
      <c r="C332" s="477"/>
      <c r="D332" s="477"/>
      <c r="E332" s="485"/>
      <c r="F332" s="485"/>
      <c r="G332" s="476" t="s">
        <v>1103</v>
      </c>
      <c r="H332" s="485"/>
      <c r="I332" s="485"/>
      <c r="J332" s="475"/>
      <c r="K332" s="476"/>
    </row>
    <row r="333" spans="1:11" ht="21.05" customHeight="1">
      <c r="A333" s="475"/>
      <c r="B333" s="476"/>
      <c r="C333" s="477"/>
      <c r="D333" s="477"/>
      <c r="E333" s="485"/>
      <c r="F333" s="485"/>
      <c r="G333" s="476" t="s">
        <v>1103</v>
      </c>
      <c r="H333" s="485"/>
      <c r="I333" s="485"/>
      <c r="J333" s="475"/>
      <c r="K333" s="476"/>
    </row>
    <row r="334" spans="1:11" ht="21.05" customHeight="1">
      <c r="A334" s="475"/>
      <c r="B334" s="476"/>
      <c r="C334" s="477"/>
      <c r="D334" s="477"/>
      <c r="E334" s="485"/>
      <c r="F334" s="485"/>
      <c r="G334" s="476" t="s">
        <v>1103</v>
      </c>
      <c r="H334" s="485"/>
      <c r="I334" s="485"/>
      <c r="J334" s="475"/>
      <c r="K334" s="476"/>
    </row>
    <row r="335" spans="1:11" ht="21.05" customHeight="1">
      <c r="A335" s="475"/>
      <c r="B335" s="476"/>
      <c r="C335" s="477"/>
      <c r="D335" s="477"/>
      <c r="E335" s="485"/>
      <c r="F335" s="485"/>
      <c r="G335" s="476" t="s">
        <v>1103</v>
      </c>
      <c r="H335" s="485"/>
      <c r="I335" s="485"/>
      <c r="J335" s="475"/>
      <c r="K335" s="476"/>
    </row>
    <row r="336" spans="1:11" ht="21.05" customHeight="1">
      <c r="A336" s="475"/>
      <c r="B336" s="476"/>
      <c r="C336" s="477"/>
      <c r="D336" s="477"/>
      <c r="E336" s="485"/>
      <c r="F336" s="485"/>
      <c r="G336" s="476" t="s">
        <v>1103</v>
      </c>
      <c r="H336" s="485"/>
      <c r="I336" s="485"/>
      <c r="J336" s="475"/>
      <c r="K336" s="476"/>
    </row>
    <row r="337" spans="1:11" ht="21.05" customHeight="1">
      <c r="A337" s="475"/>
      <c r="B337" s="476"/>
      <c r="C337" s="477"/>
      <c r="D337" s="477"/>
      <c r="E337" s="485"/>
      <c r="F337" s="485"/>
      <c r="G337" s="476" t="s">
        <v>1103</v>
      </c>
      <c r="H337" s="485"/>
      <c r="I337" s="485"/>
      <c r="J337" s="475"/>
      <c r="K337" s="476"/>
    </row>
    <row r="338" spans="1:11" ht="21.05" customHeight="1">
      <c r="A338" s="475"/>
      <c r="B338" s="476"/>
      <c r="C338" s="477"/>
      <c r="D338" s="477"/>
      <c r="E338" s="485"/>
      <c r="F338" s="485"/>
      <c r="G338" s="476" t="s">
        <v>1103</v>
      </c>
      <c r="H338" s="485"/>
      <c r="I338" s="485"/>
      <c r="J338" s="475"/>
      <c r="K338" s="476"/>
    </row>
    <row r="339" spans="1:11" ht="21.05" customHeight="1">
      <c r="A339" s="475"/>
      <c r="B339" s="476"/>
      <c r="C339" s="477"/>
      <c r="D339" s="477"/>
      <c r="E339" s="485"/>
      <c r="F339" s="485"/>
      <c r="G339" s="476" t="s">
        <v>1103</v>
      </c>
      <c r="H339" s="485"/>
      <c r="I339" s="485"/>
      <c r="J339" s="475"/>
      <c r="K339" s="476"/>
    </row>
    <row r="340" spans="1:11" ht="21.05" customHeight="1">
      <c r="A340" s="475"/>
      <c r="B340" s="476"/>
      <c r="C340" s="477"/>
      <c r="D340" s="477"/>
      <c r="E340" s="485"/>
      <c r="F340" s="485"/>
      <c r="G340" s="476" t="s">
        <v>1103</v>
      </c>
      <c r="H340" s="485"/>
      <c r="I340" s="485"/>
      <c r="J340" s="475"/>
      <c r="K340" s="476"/>
    </row>
    <row r="341" spans="1:11" ht="21.05" customHeight="1">
      <c r="A341" s="475"/>
      <c r="B341" s="476"/>
      <c r="C341" s="477"/>
      <c r="D341" s="477"/>
      <c r="E341" s="485"/>
      <c r="F341" s="485"/>
      <c r="G341" s="476" t="s">
        <v>1103</v>
      </c>
      <c r="H341" s="485"/>
      <c r="I341" s="485"/>
      <c r="J341" s="475"/>
      <c r="K341" s="476"/>
    </row>
    <row r="342" spans="1:11" ht="21.05" customHeight="1">
      <c r="A342" s="475"/>
      <c r="B342" s="476"/>
      <c r="C342" s="477"/>
      <c r="D342" s="477"/>
      <c r="E342" s="485"/>
      <c r="F342" s="485"/>
      <c r="G342" s="476" t="s">
        <v>1103</v>
      </c>
      <c r="H342" s="485"/>
      <c r="I342" s="485"/>
      <c r="J342" s="475"/>
      <c r="K342" s="476"/>
    </row>
    <row r="343" spans="1:11" ht="21.05" customHeight="1">
      <c r="A343" s="475"/>
      <c r="B343" s="476"/>
      <c r="C343" s="477"/>
      <c r="D343" s="477"/>
      <c r="E343" s="485"/>
      <c r="F343" s="485"/>
      <c r="G343" s="476" t="s">
        <v>1103</v>
      </c>
      <c r="H343" s="485"/>
      <c r="I343" s="485"/>
      <c r="J343" s="475"/>
      <c r="K343" s="476"/>
    </row>
    <row r="344" spans="1:11" ht="21.05" customHeight="1">
      <c r="A344" s="475"/>
      <c r="B344" s="476"/>
      <c r="C344" s="477"/>
      <c r="D344" s="477"/>
      <c r="E344" s="485"/>
      <c r="F344" s="485"/>
      <c r="G344" s="476" t="s">
        <v>1103</v>
      </c>
      <c r="H344" s="485"/>
      <c r="I344" s="485"/>
      <c r="J344" s="475"/>
      <c r="K344" s="476"/>
    </row>
    <row r="345" spans="1:11" ht="21.05" customHeight="1">
      <c r="A345" s="475"/>
      <c r="B345" s="476"/>
      <c r="C345" s="477"/>
      <c r="D345" s="477"/>
      <c r="E345" s="485"/>
      <c r="F345" s="485"/>
      <c r="G345" s="476" t="s">
        <v>1103</v>
      </c>
      <c r="H345" s="485"/>
      <c r="I345" s="485"/>
      <c r="J345" s="475"/>
      <c r="K345" s="476"/>
    </row>
    <row r="346" spans="1:11" ht="21.05" customHeight="1">
      <c r="A346" s="475"/>
      <c r="B346" s="476"/>
      <c r="C346" s="477"/>
      <c r="D346" s="477"/>
      <c r="E346" s="485"/>
      <c r="F346" s="485"/>
      <c r="G346" s="476" t="s">
        <v>1103</v>
      </c>
      <c r="H346" s="485"/>
      <c r="I346" s="485"/>
      <c r="J346" s="475"/>
      <c r="K346" s="476"/>
    </row>
    <row r="347" spans="1:11" ht="21.05" customHeight="1">
      <c r="A347" s="475"/>
      <c r="B347" s="476"/>
      <c r="C347" s="477"/>
      <c r="D347" s="477"/>
      <c r="E347" s="485"/>
      <c r="F347" s="485"/>
      <c r="G347" s="476" t="s">
        <v>1103</v>
      </c>
      <c r="H347" s="485"/>
      <c r="I347" s="485"/>
      <c r="J347" s="475"/>
      <c r="K347" s="476"/>
    </row>
    <row r="348" spans="1:11" ht="21.05" customHeight="1">
      <c r="A348" s="475"/>
      <c r="B348" s="476"/>
      <c r="C348" s="477"/>
      <c r="D348" s="477"/>
      <c r="E348" s="485"/>
      <c r="F348" s="485"/>
      <c r="G348" s="476" t="s">
        <v>1103</v>
      </c>
      <c r="H348" s="485"/>
      <c r="I348" s="485"/>
      <c r="J348" s="475"/>
      <c r="K348" s="476"/>
    </row>
    <row r="349" spans="1:11" ht="21.05" customHeight="1">
      <c r="A349" s="475"/>
      <c r="B349" s="476"/>
      <c r="C349" s="477"/>
      <c r="D349" s="477"/>
      <c r="E349" s="485"/>
      <c r="F349" s="485"/>
      <c r="G349" s="476" t="s">
        <v>1103</v>
      </c>
      <c r="H349" s="485"/>
      <c r="I349" s="485"/>
      <c r="J349" s="475"/>
      <c r="K349" s="476"/>
    </row>
    <row r="350" spans="1:11" ht="21.05" customHeight="1">
      <c r="A350" s="475"/>
      <c r="B350" s="476"/>
      <c r="C350" s="477"/>
      <c r="D350" s="477"/>
      <c r="E350" s="485"/>
      <c r="F350" s="485"/>
      <c r="G350" s="476" t="s">
        <v>1103</v>
      </c>
      <c r="H350" s="485"/>
      <c r="I350" s="485"/>
      <c r="J350" s="475"/>
      <c r="K350" s="476"/>
    </row>
    <row r="351" spans="1:11" ht="21.05" customHeight="1">
      <c r="A351" s="475"/>
      <c r="B351" s="476"/>
      <c r="C351" s="477"/>
      <c r="D351" s="477"/>
      <c r="E351" s="485"/>
      <c r="F351" s="485"/>
      <c r="G351" s="476" t="s">
        <v>1103</v>
      </c>
      <c r="H351" s="485"/>
      <c r="I351" s="485"/>
      <c r="J351" s="475"/>
      <c r="K351" s="476"/>
    </row>
    <row r="352" spans="1:11" ht="21.05" customHeight="1">
      <c r="A352" s="475"/>
      <c r="B352" s="476"/>
      <c r="C352" s="477"/>
      <c r="D352" s="477"/>
      <c r="E352" s="485"/>
      <c r="F352" s="485"/>
      <c r="G352" s="476" t="s">
        <v>1103</v>
      </c>
      <c r="H352" s="485"/>
      <c r="I352" s="485"/>
      <c r="J352" s="475"/>
      <c r="K352" s="476"/>
    </row>
    <row r="353" spans="1:11" ht="21.05" customHeight="1">
      <c r="A353" s="475"/>
      <c r="B353" s="476"/>
      <c r="C353" s="477"/>
      <c r="D353" s="477"/>
      <c r="E353" s="485"/>
      <c r="F353" s="485"/>
      <c r="G353" s="476" t="s">
        <v>1103</v>
      </c>
      <c r="H353" s="485"/>
      <c r="I353" s="485"/>
      <c r="J353" s="475"/>
      <c r="K353" s="476"/>
    </row>
    <row r="354" spans="1:11" ht="21.05" customHeight="1">
      <c r="A354" s="475"/>
      <c r="B354" s="476"/>
      <c r="C354" s="477"/>
      <c r="D354" s="477"/>
      <c r="E354" s="485"/>
      <c r="F354" s="485"/>
      <c r="G354" s="476" t="s">
        <v>1103</v>
      </c>
      <c r="H354" s="485"/>
      <c r="I354" s="485"/>
      <c r="J354" s="475"/>
      <c r="K354" s="476"/>
    </row>
    <row r="355" spans="1:11" ht="21.05" customHeight="1">
      <c r="A355" s="475"/>
      <c r="B355" s="476"/>
      <c r="C355" s="477"/>
      <c r="D355" s="477"/>
      <c r="E355" s="485"/>
      <c r="F355" s="485"/>
      <c r="G355" s="476" t="s">
        <v>1103</v>
      </c>
      <c r="H355" s="485"/>
      <c r="I355" s="485"/>
      <c r="J355" s="475"/>
      <c r="K355" s="476"/>
    </row>
    <row r="356" spans="1:11" ht="21.05" customHeight="1">
      <c r="A356" s="475"/>
      <c r="B356" s="476"/>
      <c r="C356" s="477"/>
      <c r="D356" s="477"/>
      <c r="E356" s="485"/>
      <c r="F356" s="485"/>
      <c r="G356" s="476" t="s">
        <v>1103</v>
      </c>
      <c r="H356" s="485"/>
      <c r="I356" s="485"/>
      <c r="J356" s="475"/>
      <c r="K356" s="476"/>
    </row>
    <row r="357" spans="1:11" ht="21.05" customHeight="1">
      <c r="A357" s="475"/>
      <c r="B357" s="476"/>
      <c r="C357" s="477"/>
      <c r="D357" s="477"/>
      <c r="E357" s="485"/>
      <c r="F357" s="485"/>
      <c r="G357" s="476" t="s">
        <v>1103</v>
      </c>
      <c r="H357" s="485"/>
      <c r="I357" s="485"/>
      <c r="J357" s="475"/>
      <c r="K357" s="476"/>
    </row>
    <row r="358" spans="1:11" ht="21.05" customHeight="1">
      <c r="A358" s="475"/>
      <c r="B358" s="476"/>
      <c r="C358" s="477"/>
      <c r="D358" s="477"/>
      <c r="E358" s="485"/>
      <c r="F358" s="485"/>
      <c r="G358" s="476" t="s">
        <v>1103</v>
      </c>
      <c r="H358" s="485"/>
      <c r="I358" s="485"/>
      <c r="J358" s="475"/>
      <c r="K358" s="476"/>
    </row>
    <row r="359" spans="1:11" ht="21.05" customHeight="1">
      <c r="A359" s="475"/>
      <c r="B359" s="476"/>
      <c r="C359" s="477"/>
      <c r="D359" s="477"/>
      <c r="E359" s="485"/>
      <c r="F359" s="485"/>
      <c r="G359" s="476" t="s">
        <v>1103</v>
      </c>
      <c r="H359" s="485"/>
      <c r="I359" s="485"/>
      <c r="J359" s="475"/>
      <c r="K359" s="476"/>
    </row>
    <row r="360" spans="1:11" ht="21.05" customHeight="1">
      <c r="A360" s="475"/>
      <c r="B360" s="476"/>
      <c r="C360" s="477"/>
      <c r="D360" s="477"/>
      <c r="E360" s="485"/>
      <c r="F360" s="485"/>
      <c r="G360" s="476" t="s">
        <v>1103</v>
      </c>
      <c r="H360" s="485"/>
      <c r="I360" s="485"/>
      <c r="J360" s="475"/>
      <c r="K360" s="476"/>
    </row>
    <row r="361" spans="1:11" ht="21.05" customHeight="1">
      <c r="A361" s="475"/>
      <c r="B361" s="476"/>
      <c r="C361" s="477"/>
      <c r="D361" s="477"/>
      <c r="E361" s="485"/>
      <c r="F361" s="485"/>
      <c r="G361" s="476" t="s">
        <v>1103</v>
      </c>
      <c r="H361" s="485"/>
      <c r="I361" s="485"/>
      <c r="J361" s="475"/>
      <c r="K361" s="476"/>
    </row>
    <row r="362" spans="1:11" ht="21.05" customHeight="1">
      <c r="A362" s="475"/>
      <c r="B362" s="476"/>
      <c r="C362" s="477"/>
      <c r="D362" s="477"/>
      <c r="E362" s="485"/>
      <c r="F362" s="485"/>
      <c r="G362" s="476" t="s">
        <v>1103</v>
      </c>
      <c r="H362" s="485"/>
      <c r="I362" s="485"/>
      <c r="J362" s="475"/>
      <c r="K362" s="476"/>
    </row>
    <row r="363" spans="1:11" ht="21.05" customHeight="1">
      <c r="A363" s="475"/>
      <c r="B363" s="476"/>
      <c r="C363" s="477"/>
      <c r="D363" s="477"/>
      <c r="E363" s="485"/>
      <c r="F363" s="485"/>
      <c r="G363" s="476" t="s">
        <v>1103</v>
      </c>
      <c r="H363" s="485"/>
      <c r="I363" s="485"/>
      <c r="J363" s="475"/>
      <c r="K363" s="476"/>
    </row>
    <row r="364" spans="1:11" ht="21.05" customHeight="1">
      <c r="A364" s="475"/>
      <c r="B364" s="476"/>
      <c r="C364" s="477"/>
      <c r="D364" s="477"/>
      <c r="E364" s="485"/>
      <c r="F364" s="485"/>
      <c r="G364" s="476" t="s">
        <v>1103</v>
      </c>
      <c r="H364" s="485"/>
      <c r="I364" s="485"/>
      <c r="J364" s="475"/>
      <c r="K364" s="476"/>
    </row>
    <row r="365" spans="1:11" ht="21.05" customHeight="1">
      <c r="A365" s="475"/>
      <c r="B365" s="476"/>
      <c r="C365" s="477"/>
      <c r="D365" s="477"/>
      <c r="E365" s="485"/>
      <c r="F365" s="485"/>
      <c r="G365" s="476" t="s">
        <v>1103</v>
      </c>
      <c r="H365" s="485"/>
      <c r="I365" s="485"/>
      <c r="J365" s="475"/>
      <c r="K365" s="476"/>
    </row>
    <row r="366" spans="1:11" ht="21.05" customHeight="1">
      <c r="A366" s="475"/>
      <c r="B366" s="476"/>
      <c r="C366" s="477"/>
      <c r="D366" s="477"/>
      <c r="E366" s="485"/>
      <c r="F366" s="485"/>
      <c r="G366" s="476" t="s">
        <v>1103</v>
      </c>
      <c r="H366" s="485"/>
      <c r="I366" s="485"/>
      <c r="J366" s="475"/>
      <c r="K366" s="476"/>
    </row>
    <row r="367" spans="1:11" ht="21.05" customHeight="1">
      <c r="A367" s="475"/>
      <c r="B367" s="476"/>
      <c r="C367" s="477"/>
      <c r="D367" s="477"/>
      <c r="E367" s="485"/>
      <c r="F367" s="485"/>
      <c r="G367" s="476" t="s">
        <v>1103</v>
      </c>
      <c r="H367" s="485"/>
      <c r="I367" s="485"/>
      <c r="J367" s="475"/>
      <c r="K367" s="476"/>
    </row>
    <row r="368" spans="1:11" ht="21.05" customHeight="1">
      <c r="A368" s="475"/>
      <c r="B368" s="476"/>
      <c r="C368" s="477"/>
      <c r="D368" s="477"/>
      <c r="E368" s="485"/>
      <c r="F368" s="485"/>
      <c r="G368" s="476" t="s">
        <v>1103</v>
      </c>
      <c r="H368" s="485"/>
      <c r="I368" s="485"/>
      <c r="J368" s="475"/>
      <c r="K368" s="476"/>
    </row>
    <row r="369" spans="1:11" ht="21.05" customHeight="1">
      <c r="A369" s="475"/>
      <c r="B369" s="476"/>
      <c r="C369" s="477"/>
      <c r="D369" s="477"/>
      <c r="E369" s="485"/>
      <c r="F369" s="485"/>
      <c r="G369" s="476" t="s">
        <v>1103</v>
      </c>
      <c r="H369" s="485"/>
      <c r="I369" s="485"/>
      <c r="J369" s="475"/>
      <c r="K369" s="476"/>
    </row>
    <row r="370" spans="1:11" ht="21.05" customHeight="1">
      <c r="A370" s="475"/>
      <c r="B370" s="476"/>
      <c r="C370" s="477"/>
      <c r="D370" s="477"/>
      <c r="E370" s="485"/>
      <c r="F370" s="485"/>
      <c r="G370" s="476" t="s">
        <v>1103</v>
      </c>
      <c r="H370" s="485"/>
      <c r="I370" s="485"/>
      <c r="J370" s="475"/>
      <c r="K370" s="476"/>
    </row>
    <row r="371" spans="1:11" ht="21.05" customHeight="1">
      <c r="A371" s="475"/>
      <c r="B371" s="476"/>
      <c r="C371" s="477"/>
      <c r="D371" s="477"/>
      <c r="E371" s="485"/>
      <c r="F371" s="485"/>
      <c r="G371" s="476" t="s">
        <v>1103</v>
      </c>
      <c r="H371" s="485"/>
      <c r="I371" s="485"/>
      <c r="J371" s="475"/>
      <c r="K371" s="476"/>
    </row>
    <row r="372" spans="1:11" ht="21.05" customHeight="1">
      <c r="A372" s="475"/>
      <c r="B372" s="476"/>
      <c r="C372" s="477"/>
      <c r="D372" s="477"/>
      <c r="E372" s="485"/>
      <c r="F372" s="485"/>
      <c r="G372" s="476" t="s">
        <v>1103</v>
      </c>
      <c r="H372" s="485"/>
      <c r="I372" s="485"/>
      <c r="J372" s="475"/>
      <c r="K372" s="476"/>
    </row>
    <row r="373" spans="1:11" ht="21.05" customHeight="1">
      <c r="A373" s="475"/>
      <c r="B373" s="476"/>
      <c r="C373" s="477"/>
      <c r="D373" s="477"/>
      <c r="E373" s="485"/>
      <c r="F373" s="485"/>
      <c r="G373" s="476" t="s">
        <v>1103</v>
      </c>
      <c r="H373" s="485"/>
      <c r="I373" s="485"/>
      <c r="J373" s="475"/>
      <c r="K373" s="476"/>
    </row>
    <row r="374" spans="1:11" ht="21.05" customHeight="1">
      <c r="A374" s="475"/>
      <c r="B374" s="476"/>
      <c r="C374" s="477"/>
      <c r="D374" s="477"/>
      <c r="E374" s="485"/>
      <c r="F374" s="485"/>
      <c r="G374" s="476" t="s">
        <v>1103</v>
      </c>
      <c r="H374" s="485"/>
      <c r="I374" s="485"/>
      <c r="J374" s="475"/>
      <c r="K374" s="476"/>
    </row>
    <row r="375" spans="1:11" ht="21.05" customHeight="1">
      <c r="A375" s="475"/>
      <c r="B375" s="476"/>
      <c r="C375" s="477"/>
      <c r="D375" s="477"/>
      <c r="E375" s="485"/>
      <c r="F375" s="485"/>
      <c r="G375" s="476" t="s">
        <v>1103</v>
      </c>
      <c r="H375" s="485"/>
      <c r="I375" s="485"/>
      <c r="J375" s="475"/>
      <c r="K375" s="476"/>
    </row>
    <row r="376" spans="1:11" ht="21.05" customHeight="1">
      <c r="A376" s="475"/>
      <c r="B376" s="476"/>
      <c r="C376" s="477"/>
      <c r="D376" s="477"/>
      <c r="E376" s="485"/>
      <c r="F376" s="485"/>
      <c r="G376" s="476" t="s">
        <v>1103</v>
      </c>
      <c r="H376" s="485"/>
      <c r="I376" s="485"/>
      <c r="J376" s="475"/>
      <c r="K376" s="476"/>
    </row>
    <row r="377" spans="1:11" ht="21.05" customHeight="1">
      <c r="A377" s="475"/>
      <c r="B377" s="476"/>
      <c r="C377" s="477"/>
      <c r="D377" s="477"/>
      <c r="E377" s="485"/>
      <c r="F377" s="485"/>
      <c r="G377" s="476" t="s">
        <v>1103</v>
      </c>
      <c r="H377" s="485"/>
      <c r="I377" s="485"/>
      <c r="J377" s="475"/>
      <c r="K377" s="476"/>
    </row>
    <row r="378" spans="1:11" ht="16.149999999999999">
      <c r="A378" s="475"/>
      <c r="B378" s="476"/>
      <c r="C378" s="477"/>
      <c r="D378" s="477"/>
      <c r="E378" s="485"/>
      <c r="F378" s="485"/>
      <c r="G378" s="476" t="s">
        <v>1103</v>
      </c>
      <c r="H378" s="485"/>
      <c r="I378" s="485"/>
      <c r="J378" s="475"/>
      <c r="K378" s="476"/>
    </row>
    <row r="379" spans="1:11" ht="16.149999999999999">
      <c r="A379" s="475"/>
      <c r="B379" s="476"/>
      <c r="C379" s="477"/>
      <c r="D379" s="477"/>
      <c r="E379" s="485"/>
      <c r="F379" s="485"/>
      <c r="G379" s="476" t="s">
        <v>1103</v>
      </c>
      <c r="H379" s="485"/>
      <c r="I379" s="485"/>
      <c r="J379" s="475"/>
      <c r="K379" s="476"/>
    </row>
    <row r="380" spans="1:11" ht="16.149999999999999">
      <c r="A380" s="475"/>
      <c r="B380" s="476"/>
      <c r="C380" s="477"/>
      <c r="D380" s="477"/>
      <c r="E380" s="485"/>
      <c r="F380" s="485"/>
      <c r="G380" s="476" t="s">
        <v>1103</v>
      </c>
      <c r="H380" s="485"/>
      <c r="I380" s="485"/>
      <c r="J380" s="475"/>
      <c r="K380" s="476"/>
    </row>
    <row r="381" spans="1:11" ht="16.149999999999999">
      <c r="A381" s="475"/>
      <c r="B381" s="476"/>
      <c r="C381" s="477"/>
      <c r="D381" s="477"/>
      <c r="E381" s="485"/>
      <c r="F381" s="485"/>
      <c r="G381" s="476" t="s">
        <v>1103</v>
      </c>
      <c r="H381" s="485"/>
      <c r="I381" s="485"/>
      <c r="J381" s="475"/>
      <c r="K381" s="476"/>
    </row>
    <row r="382" spans="1:11" ht="16.149999999999999">
      <c r="A382" s="475"/>
      <c r="B382" s="476"/>
      <c r="C382" s="477"/>
      <c r="D382" s="477"/>
      <c r="E382" s="485"/>
      <c r="F382" s="485"/>
      <c r="G382" s="476" t="s">
        <v>1103</v>
      </c>
      <c r="H382" s="485"/>
      <c r="I382" s="485"/>
      <c r="J382" s="475"/>
      <c r="K382" s="476"/>
    </row>
    <row r="383" spans="1:11" ht="16.149999999999999">
      <c r="A383" s="475"/>
      <c r="B383" s="476"/>
      <c r="C383" s="477"/>
      <c r="D383" s="477"/>
      <c r="E383" s="485"/>
      <c r="F383" s="485"/>
      <c r="G383" s="476" t="s">
        <v>1103</v>
      </c>
      <c r="H383" s="485"/>
      <c r="I383" s="485"/>
      <c r="J383" s="475"/>
      <c r="K383" s="476"/>
    </row>
    <row r="384" spans="1:11" ht="16.149999999999999">
      <c r="A384" s="475"/>
      <c r="B384" s="476"/>
      <c r="C384" s="477"/>
      <c r="D384" s="477"/>
      <c r="E384" s="485"/>
      <c r="F384" s="485"/>
      <c r="G384" s="476" t="s">
        <v>1103</v>
      </c>
      <c r="H384" s="485"/>
      <c r="I384" s="485"/>
      <c r="J384" s="475"/>
      <c r="K384" s="476"/>
    </row>
    <row r="385" spans="1:11" ht="16.149999999999999">
      <c r="A385" s="475"/>
      <c r="B385" s="476"/>
      <c r="C385" s="477"/>
      <c r="D385" s="477"/>
      <c r="E385" s="485"/>
      <c r="F385" s="485"/>
      <c r="G385" s="476" t="s">
        <v>1103</v>
      </c>
      <c r="H385" s="485"/>
      <c r="I385" s="485"/>
      <c r="J385" s="475"/>
      <c r="K385" s="476"/>
    </row>
    <row r="386" spans="1:11" ht="16.149999999999999">
      <c r="A386" s="475"/>
      <c r="B386" s="476"/>
      <c r="C386" s="477"/>
      <c r="D386" s="477"/>
      <c r="E386" s="485"/>
      <c r="F386" s="485"/>
      <c r="G386" s="476" t="s">
        <v>1103</v>
      </c>
      <c r="H386" s="485"/>
      <c r="I386" s="485"/>
      <c r="J386" s="475"/>
      <c r="K386" s="476"/>
    </row>
    <row r="387" spans="1:11" ht="16.149999999999999">
      <c r="A387" s="475"/>
      <c r="B387" s="476"/>
      <c r="C387" s="477"/>
      <c r="D387" s="477"/>
      <c r="E387" s="485"/>
      <c r="F387" s="485"/>
      <c r="G387" s="476" t="s">
        <v>1103</v>
      </c>
      <c r="H387" s="485"/>
      <c r="I387" s="485"/>
      <c r="J387" s="475"/>
      <c r="K387" s="476"/>
    </row>
    <row r="388" spans="1:11" ht="16.149999999999999">
      <c r="A388" s="475"/>
      <c r="B388" s="476"/>
      <c r="C388" s="477"/>
      <c r="D388" s="477"/>
      <c r="E388" s="485"/>
      <c r="F388" s="485"/>
      <c r="G388" s="476" t="s">
        <v>1103</v>
      </c>
      <c r="H388" s="485"/>
      <c r="I388" s="485"/>
      <c r="J388" s="475"/>
      <c r="K388" s="476"/>
    </row>
    <row r="389" spans="1:11" ht="16.149999999999999">
      <c r="A389" s="475"/>
      <c r="B389" s="476"/>
      <c r="C389" s="477"/>
      <c r="D389" s="477"/>
      <c r="E389" s="485"/>
      <c r="F389" s="485"/>
      <c r="G389" s="476" t="s">
        <v>1103</v>
      </c>
      <c r="H389" s="485"/>
      <c r="I389" s="485"/>
      <c r="J389" s="475"/>
      <c r="K389" s="476"/>
    </row>
    <row r="390" spans="1:11" ht="16.149999999999999">
      <c r="A390" s="475"/>
      <c r="B390" s="476"/>
      <c r="C390" s="477"/>
      <c r="D390" s="477"/>
      <c r="E390" s="485"/>
      <c r="F390" s="485"/>
      <c r="G390" s="476" t="s">
        <v>1103</v>
      </c>
      <c r="H390" s="485"/>
      <c r="I390" s="485"/>
      <c r="J390" s="475"/>
      <c r="K390" s="476"/>
    </row>
    <row r="391" spans="1:11" ht="16.149999999999999">
      <c r="A391" s="475"/>
      <c r="B391" s="476"/>
      <c r="C391" s="477"/>
      <c r="D391" s="477"/>
      <c r="E391" s="485"/>
      <c r="F391" s="485"/>
      <c r="G391" s="476" t="s">
        <v>1103</v>
      </c>
      <c r="H391" s="485"/>
      <c r="I391" s="485"/>
      <c r="J391" s="475"/>
      <c r="K391" s="476"/>
    </row>
    <row r="392" spans="1:11" ht="16.149999999999999">
      <c r="A392" s="475"/>
      <c r="B392" s="476"/>
      <c r="C392" s="477"/>
      <c r="D392" s="477"/>
      <c r="E392" s="485"/>
      <c r="F392" s="485"/>
      <c r="G392" s="476" t="s">
        <v>1103</v>
      </c>
      <c r="H392" s="485"/>
      <c r="I392" s="485"/>
      <c r="J392" s="475"/>
      <c r="K392" s="476"/>
    </row>
    <row r="393" spans="1:11" ht="16.149999999999999">
      <c r="A393" s="475"/>
      <c r="B393" s="476"/>
      <c r="C393" s="477"/>
      <c r="D393" s="477"/>
      <c r="E393" s="485"/>
      <c r="F393" s="485"/>
      <c r="G393" s="476" t="s">
        <v>1103</v>
      </c>
      <c r="H393" s="485"/>
      <c r="I393" s="485"/>
      <c r="J393" s="475"/>
      <c r="K393" s="476"/>
    </row>
    <row r="394" spans="1:11" ht="16.149999999999999">
      <c r="A394" s="475"/>
      <c r="B394" s="476"/>
      <c r="C394" s="477"/>
      <c r="D394" s="477"/>
      <c r="E394" s="485"/>
      <c r="F394" s="485"/>
      <c r="G394" s="476" t="s">
        <v>1103</v>
      </c>
      <c r="H394" s="485"/>
      <c r="I394" s="485"/>
      <c r="J394" s="475"/>
      <c r="K394" s="476"/>
    </row>
    <row r="395" spans="1:11" ht="16.149999999999999">
      <c r="A395" s="475"/>
      <c r="B395" s="476"/>
      <c r="C395" s="477"/>
      <c r="D395" s="477"/>
      <c r="E395" s="485"/>
      <c r="F395" s="485"/>
      <c r="G395" s="476" t="s">
        <v>1103</v>
      </c>
      <c r="H395" s="485"/>
      <c r="I395" s="485"/>
      <c r="J395" s="475"/>
      <c r="K395" s="476"/>
    </row>
    <row r="396" spans="1:11" ht="16.149999999999999">
      <c r="A396" s="475"/>
      <c r="B396" s="476"/>
      <c r="C396" s="477"/>
      <c r="D396" s="477"/>
      <c r="E396" s="485"/>
      <c r="F396" s="485"/>
      <c r="G396" s="476" t="s">
        <v>1103</v>
      </c>
      <c r="H396" s="485"/>
      <c r="I396" s="485"/>
      <c r="J396" s="475"/>
      <c r="K396" s="476"/>
    </row>
    <row r="397" spans="1:11" ht="16.149999999999999">
      <c r="A397" s="475"/>
      <c r="B397" s="476"/>
      <c r="C397" s="477"/>
      <c r="D397" s="477"/>
      <c r="E397" s="485"/>
      <c r="F397" s="485"/>
      <c r="G397" s="476" t="s">
        <v>1103</v>
      </c>
      <c r="H397" s="485"/>
      <c r="I397" s="485"/>
      <c r="J397" s="475"/>
      <c r="K397" s="476"/>
    </row>
    <row r="398" spans="1:11" ht="16.149999999999999">
      <c r="A398" s="475"/>
      <c r="B398" s="476"/>
      <c r="C398" s="477"/>
      <c r="D398" s="477"/>
      <c r="E398" s="485"/>
      <c r="F398" s="485"/>
      <c r="G398" s="476" t="s">
        <v>1103</v>
      </c>
      <c r="H398" s="485"/>
      <c r="I398" s="485"/>
      <c r="J398" s="475"/>
      <c r="K398" s="476"/>
    </row>
    <row r="399" spans="1:11" ht="16.149999999999999">
      <c r="A399" s="475"/>
      <c r="B399" s="476"/>
      <c r="C399" s="477"/>
      <c r="D399" s="477"/>
      <c r="E399" s="485"/>
      <c r="F399" s="485"/>
      <c r="G399" s="476" t="s">
        <v>1103</v>
      </c>
      <c r="H399" s="485"/>
      <c r="I399" s="485"/>
      <c r="J399" s="475"/>
      <c r="K399" s="476"/>
    </row>
    <row r="400" spans="1:11" ht="16.149999999999999">
      <c r="A400" s="475"/>
      <c r="B400" s="476"/>
      <c r="C400" s="477"/>
      <c r="D400" s="477"/>
      <c r="E400" s="485"/>
      <c r="F400" s="485"/>
      <c r="G400" s="476" t="s">
        <v>1103</v>
      </c>
      <c r="H400" s="485"/>
      <c r="I400" s="485"/>
      <c r="J400" s="475"/>
      <c r="K400" s="476"/>
    </row>
    <row r="401" spans="1:11" ht="16.149999999999999">
      <c r="A401" s="475"/>
      <c r="B401" s="476"/>
      <c r="C401" s="477"/>
      <c r="D401" s="477"/>
      <c r="E401" s="485"/>
      <c r="F401" s="485"/>
      <c r="G401" s="476" t="s">
        <v>1103</v>
      </c>
      <c r="H401" s="485"/>
      <c r="I401" s="485"/>
      <c r="J401" s="475"/>
      <c r="K401" s="476"/>
    </row>
    <row r="402" spans="1:11" ht="16.149999999999999">
      <c r="A402" s="475"/>
      <c r="B402" s="476"/>
      <c r="C402" s="477"/>
      <c r="D402" s="477"/>
      <c r="E402" s="485"/>
      <c r="F402" s="485"/>
      <c r="G402" s="476" t="s">
        <v>1103</v>
      </c>
      <c r="H402" s="485"/>
      <c r="I402" s="485"/>
      <c r="J402" s="475"/>
      <c r="K402" s="476"/>
    </row>
    <row r="403" spans="1:11" ht="16.149999999999999">
      <c r="A403" s="475"/>
      <c r="B403" s="476"/>
      <c r="C403" s="477"/>
      <c r="D403" s="477"/>
      <c r="E403" s="485"/>
      <c r="F403" s="485"/>
      <c r="G403" s="476" t="s">
        <v>1103</v>
      </c>
      <c r="H403" s="485"/>
      <c r="I403" s="485"/>
      <c r="J403" s="475"/>
      <c r="K403" s="476"/>
    </row>
    <row r="404" spans="1:11" ht="16.149999999999999">
      <c r="A404" s="475"/>
      <c r="B404" s="476"/>
      <c r="C404" s="477"/>
      <c r="D404" s="477"/>
      <c r="E404" s="485"/>
      <c r="F404" s="485"/>
      <c r="G404" s="476" t="s">
        <v>1103</v>
      </c>
      <c r="H404" s="485"/>
      <c r="I404" s="485"/>
      <c r="J404" s="475"/>
      <c r="K404" s="476"/>
    </row>
    <row r="405" spans="1:11" ht="16.149999999999999">
      <c r="A405" s="475"/>
      <c r="B405" s="476"/>
      <c r="C405" s="477"/>
      <c r="D405" s="477"/>
      <c r="E405" s="485"/>
      <c r="F405" s="485"/>
      <c r="G405" s="476" t="s">
        <v>1103</v>
      </c>
      <c r="H405" s="485"/>
      <c r="I405" s="485"/>
      <c r="J405" s="475"/>
      <c r="K405" s="476"/>
    </row>
    <row r="406" spans="1:11" ht="16.149999999999999">
      <c r="A406" s="475"/>
      <c r="B406" s="476"/>
      <c r="C406" s="477"/>
      <c r="D406" s="477"/>
      <c r="E406" s="485"/>
      <c r="F406" s="485"/>
      <c r="G406" s="476" t="s">
        <v>1103</v>
      </c>
      <c r="H406" s="485"/>
      <c r="I406" s="485"/>
      <c r="J406" s="475"/>
      <c r="K406" s="476"/>
    </row>
    <row r="407" spans="1:11" ht="16.149999999999999">
      <c r="A407" s="475"/>
      <c r="B407" s="476"/>
      <c r="C407" s="477"/>
      <c r="D407" s="477"/>
      <c r="E407" s="485"/>
      <c r="F407" s="485"/>
      <c r="G407" s="476" t="s">
        <v>1103</v>
      </c>
      <c r="H407" s="485"/>
      <c r="I407" s="485"/>
      <c r="J407" s="475"/>
      <c r="K407" s="476"/>
    </row>
    <row r="408" spans="1:11" ht="16.149999999999999">
      <c r="A408" s="475"/>
      <c r="B408" s="476"/>
      <c r="C408" s="477"/>
      <c r="D408" s="477"/>
      <c r="E408" s="485"/>
      <c r="F408" s="485"/>
      <c r="G408" s="476" t="s">
        <v>1103</v>
      </c>
      <c r="H408" s="485"/>
      <c r="I408" s="485"/>
      <c r="J408" s="475"/>
      <c r="K408" s="476"/>
    </row>
    <row r="409" spans="1:11" ht="16.149999999999999">
      <c r="A409" s="475"/>
      <c r="B409" s="476"/>
      <c r="C409" s="477"/>
      <c r="D409" s="477"/>
      <c r="E409" s="485"/>
      <c r="F409" s="485"/>
      <c r="G409" s="476" t="s">
        <v>1103</v>
      </c>
      <c r="H409" s="485"/>
      <c r="I409" s="485"/>
      <c r="J409" s="475"/>
      <c r="K409" s="476"/>
    </row>
    <row r="410" spans="1:11" ht="16.149999999999999">
      <c r="A410" s="475"/>
      <c r="B410" s="476"/>
      <c r="C410" s="477"/>
      <c r="D410" s="477"/>
      <c r="E410" s="485"/>
      <c r="F410" s="485"/>
      <c r="G410" s="476" t="s">
        <v>1103</v>
      </c>
      <c r="H410" s="485"/>
      <c r="I410" s="485"/>
      <c r="J410" s="475"/>
      <c r="K410" s="476"/>
    </row>
    <row r="411" spans="1:11" ht="16.149999999999999">
      <c r="A411" s="475"/>
      <c r="B411" s="476"/>
      <c r="C411" s="477"/>
      <c r="D411" s="477"/>
      <c r="E411" s="485"/>
      <c r="F411" s="485"/>
      <c r="G411" s="476" t="s">
        <v>1103</v>
      </c>
      <c r="H411" s="485"/>
      <c r="I411" s="485"/>
      <c r="J411" s="475"/>
      <c r="K411" s="476"/>
    </row>
    <row r="412" spans="1:11" ht="16.149999999999999">
      <c r="A412" s="475"/>
      <c r="B412" s="476"/>
      <c r="C412" s="477"/>
      <c r="D412" s="477"/>
      <c r="E412" s="485"/>
      <c r="F412" s="485"/>
      <c r="G412" s="476" t="s">
        <v>1103</v>
      </c>
      <c r="H412" s="485"/>
      <c r="I412" s="485"/>
      <c r="J412" s="475"/>
      <c r="K412" s="476"/>
    </row>
    <row r="413" spans="1:11" ht="16.149999999999999">
      <c r="A413" s="475"/>
      <c r="B413" s="476"/>
      <c r="C413" s="477"/>
      <c r="D413" s="477"/>
      <c r="E413" s="485"/>
      <c r="F413" s="485"/>
      <c r="G413" s="476" t="s">
        <v>1103</v>
      </c>
      <c r="H413" s="485"/>
      <c r="I413" s="485"/>
      <c r="J413" s="475"/>
      <c r="K413" s="476"/>
    </row>
    <row r="414" spans="1:11" ht="16.149999999999999">
      <c r="A414" s="475"/>
      <c r="B414" s="476"/>
      <c r="C414" s="477"/>
      <c r="D414" s="477"/>
      <c r="E414" s="485"/>
      <c r="F414" s="485"/>
      <c r="G414" s="476" t="s">
        <v>1103</v>
      </c>
      <c r="H414" s="485"/>
      <c r="I414" s="485"/>
      <c r="J414" s="475"/>
      <c r="K414" s="476"/>
    </row>
    <row r="415" spans="1:11" ht="16.149999999999999">
      <c r="A415" s="475"/>
      <c r="B415" s="476"/>
      <c r="C415" s="477"/>
      <c r="D415" s="477"/>
      <c r="E415" s="485"/>
      <c r="F415" s="485"/>
      <c r="G415" s="476" t="s">
        <v>1103</v>
      </c>
      <c r="H415" s="485"/>
      <c r="I415" s="485"/>
      <c r="J415" s="475"/>
      <c r="K415" s="476"/>
    </row>
    <row r="416" spans="1:11" ht="16.149999999999999">
      <c r="A416" s="475"/>
      <c r="B416" s="476"/>
      <c r="C416" s="477"/>
      <c r="D416" s="477"/>
      <c r="E416" s="485"/>
      <c r="F416" s="485"/>
      <c r="G416" s="476" t="s">
        <v>1103</v>
      </c>
      <c r="H416" s="485"/>
      <c r="I416" s="485"/>
      <c r="J416" s="475"/>
      <c r="K416" s="476"/>
    </row>
    <row r="417" spans="1:11" ht="16.149999999999999">
      <c r="A417" s="475"/>
      <c r="B417" s="476"/>
      <c r="C417" s="477"/>
      <c r="D417" s="477"/>
      <c r="E417" s="485"/>
      <c r="F417" s="485"/>
      <c r="G417" s="476" t="s">
        <v>1103</v>
      </c>
      <c r="H417" s="485"/>
      <c r="I417" s="485"/>
      <c r="J417" s="475"/>
      <c r="K417" s="476"/>
    </row>
    <row r="418" spans="1:11" ht="16.149999999999999">
      <c r="A418" s="475"/>
      <c r="B418" s="476"/>
      <c r="C418" s="477"/>
      <c r="D418" s="477"/>
      <c r="E418" s="485"/>
      <c r="F418" s="485"/>
      <c r="G418" s="476" t="s">
        <v>1103</v>
      </c>
      <c r="H418" s="485"/>
      <c r="I418" s="485"/>
      <c r="J418" s="475"/>
      <c r="K418" s="476"/>
    </row>
    <row r="419" spans="1:11" ht="16.149999999999999">
      <c r="A419" s="475"/>
      <c r="B419" s="476"/>
      <c r="C419" s="477"/>
      <c r="D419" s="477"/>
      <c r="E419" s="485"/>
      <c r="F419" s="485"/>
      <c r="G419" s="476" t="s">
        <v>1103</v>
      </c>
      <c r="H419" s="485"/>
      <c r="I419" s="485"/>
      <c r="J419" s="475"/>
      <c r="K419" s="476"/>
    </row>
    <row r="420" spans="1:11" ht="16.149999999999999">
      <c r="A420" s="475"/>
      <c r="B420" s="476"/>
      <c r="C420" s="477"/>
      <c r="D420" s="477"/>
      <c r="E420" s="485"/>
      <c r="F420" s="485"/>
      <c r="G420" s="476" t="s">
        <v>1103</v>
      </c>
      <c r="H420" s="485"/>
      <c r="I420" s="485"/>
      <c r="J420" s="475"/>
      <c r="K420" s="476"/>
    </row>
    <row r="421" spans="1:11" ht="16.149999999999999">
      <c r="A421" s="475"/>
      <c r="B421" s="476"/>
      <c r="C421" s="477"/>
      <c r="D421" s="477"/>
      <c r="E421" s="485"/>
      <c r="F421" s="485"/>
      <c r="G421" s="476" t="s">
        <v>1103</v>
      </c>
      <c r="H421" s="485"/>
      <c r="I421" s="485"/>
      <c r="J421" s="475"/>
      <c r="K421" s="476"/>
    </row>
    <row r="422" spans="1:11" ht="16.149999999999999">
      <c r="A422" s="475"/>
      <c r="B422" s="476"/>
      <c r="C422" s="477"/>
      <c r="D422" s="477"/>
      <c r="E422" s="485"/>
      <c r="F422" s="485"/>
      <c r="G422" s="476" t="s">
        <v>1103</v>
      </c>
      <c r="H422" s="485"/>
      <c r="I422" s="485"/>
      <c r="J422" s="475"/>
      <c r="K422" s="476"/>
    </row>
    <row r="423" spans="1:11" ht="16.149999999999999">
      <c r="A423" s="475"/>
      <c r="B423" s="476"/>
      <c r="C423" s="477"/>
      <c r="D423" s="477"/>
      <c r="E423" s="485"/>
      <c r="F423" s="485"/>
      <c r="G423" s="476" t="s">
        <v>1103</v>
      </c>
      <c r="H423" s="485"/>
      <c r="I423" s="485"/>
      <c r="J423" s="475"/>
      <c r="K423" s="476"/>
    </row>
    <row r="424" spans="1:11" ht="16.149999999999999">
      <c r="A424" s="475"/>
      <c r="B424" s="476"/>
      <c r="C424" s="477"/>
      <c r="D424" s="477"/>
      <c r="E424" s="485"/>
      <c r="F424" s="485"/>
      <c r="G424" s="476" t="s">
        <v>1103</v>
      </c>
      <c r="H424" s="485"/>
      <c r="I424" s="485"/>
      <c r="J424" s="475"/>
      <c r="K424" s="476"/>
    </row>
    <row r="425" spans="1:11" ht="16.149999999999999">
      <c r="A425" s="475"/>
      <c r="B425" s="476"/>
      <c r="C425" s="477"/>
      <c r="D425" s="477"/>
      <c r="E425" s="485"/>
      <c r="F425" s="485"/>
      <c r="G425" s="476" t="s">
        <v>1103</v>
      </c>
      <c r="H425" s="485"/>
      <c r="I425" s="485"/>
      <c r="J425" s="475"/>
      <c r="K425" s="476"/>
    </row>
    <row r="426" spans="1:11" ht="16.149999999999999">
      <c r="A426" s="475"/>
      <c r="B426" s="476"/>
      <c r="C426" s="477"/>
      <c r="D426" s="477"/>
      <c r="E426" s="485"/>
      <c r="F426" s="485"/>
      <c r="G426" s="476" t="s">
        <v>1103</v>
      </c>
      <c r="H426" s="485"/>
      <c r="I426" s="485"/>
      <c r="J426" s="475"/>
      <c r="K426" s="476"/>
    </row>
    <row r="427" spans="1:11" ht="16.149999999999999">
      <c r="A427" s="475"/>
      <c r="B427" s="476"/>
      <c r="C427" s="477"/>
      <c r="D427" s="477"/>
      <c r="E427" s="485"/>
      <c r="F427" s="485"/>
      <c r="G427" s="476" t="s">
        <v>1103</v>
      </c>
      <c r="H427" s="485"/>
      <c r="I427" s="485"/>
      <c r="J427" s="475"/>
      <c r="K427" s="476"/>
    </row>
    <row r="428" spans="1:11" ht="16.149999999999999">
      <c r="A428" s="475"/>
      <c r="B428" s="476"/>
      <c r="C428" s="477"/>
      <c r="D428" s="477"/>
      <c r="E428" s="485"/>
      <c r="F428" s="485"/>
      <c r="G428" s="476" t="s">
        <v>1103</v>
      </c>
      <c r="H428" s="485"/>
      <c r="I428" s="485"/>
      <c r="J428" s="475"/>
      <c r="K428" s="476"/>
    </row>
    <row r="429" spans="1:11" ht="16.149999999999999">
      <c r="A429" s="475"/>
      <c r="B429" s="476"/>
      <c r="C429" s="477"/>
      <c r="D429" s="477"/>
      <c r="E429" s="485"/>
      <c r="F429" s="485"/>
      <c r="G429" s="476" t="s">
        <v>1103</v>
      </c>
      <c r="H429" s="485"/>
      <c r="I429" s="485"/>
      <c r="J429" s="475"/>
      <c r="K429" s="476"/>
    </row>
    <row r="430" spans="1:11" ht="16.149999999999999">
      <c r="A430" s="475"/>
      <c r="B430" s="476"/>
      <c r="C430" s="477"/>
      <c r="D430" s="477"/>
      <c r="E430" s="485"/>
      <c r="F430" s="485"/>
      <c r="G430" s="476" t="s">
        <v>1103</v>
      </c>
      <c r="H430" s="485"/>
      <c r="I430" s="485"/>
      <c r="J430" s="475"/>
      <c r="K430" s="476"/>
    </row>
    <row r="431" spans="1:11" ht="16.149999999999999">
      <c r="A431" s="475"/>
      <c r="B431" s="476"/>
      <c r="C431" s="477"/>
      <c r="D431" s="477"/>
      <c r="E431" s="485"/>
      <c r="F431" s="485"/>
      <c r="G431" s="476" t="s">
        <v>1103</v>
      </c>
      <c r="H431" s="485"/>
      <c r="I431" s="485"/>
      <c r="J431" s="475"/>
      <c r="K431" s="476"/>
    </row>
    <row r="432" spans="1:11" ht="16.149999999999999">
      <c r="A432" s="475"/>
      <c r="B432" s="476"/>
      <c r="C432" s="477"/>
      <c r="D432" s="477"/>
      <c r="E432" s="485"/>
      <c r="F432" s="485"/>
      <c r="G432" s="476" t="s">
        <v>1103</v>
      </c>
      <c r="H432" s="485"/>
      <c r="I432" s="485"/>
      <c r="J432" s="475"/>
      <c r="K432" s="476"/>
    </row>
    <row r="433" spans="1:11" ht="16.149999999999999">
      <c r="A433" s="475"/>
      <c r="B433" s="476"/>
      <c r="C433" s="477"/>
      <c r="D433" s="477"/>
      <c r="E433" s="485"/>
      <c r="F433" s="485"/>
      <c r="G433" s="476" t="s">
        <v>1103</v>
      </c>
      <c r="H433" s="485"/>
      <c r="I433" s="485"/>
      <c r="J433" s="475"/>
      <c r="K433" s="476"/>
    </row>
    <row r="434" spans="1:11" ht="16.149999999999999">
      <c r="A434" s="475"/>
      <c r="B434" s="476"/>
      <c r="C434" s="477"/>
      <c r="D434" s="477"/>
      <c r="E434" s="485"/>
      <c r="F434" s="485"/>
      <c r="G434" s="476" t="s">
        <v>1103</v>
      </c>
      <c r="H434" s="485"/>
      <c r="I434" s="485"/>
      <c r="J434" s="475"/>
      <c r="K434" s="476"/>
    </row>
    <row r="435" spans="1:11" ht="16.149999999999999">
      <c r="A435" s="475"/>
      <c r="B435" s="476"/>
      <c r="C435" s="477"/>
      <c r="D435" s="477"/>
      <c r="E435" s="485"/>
      <c r="F435" s="485"/>
      <c r="G435" s="476" t="s">
        <v>1103</v>
      </c>
      <c r="H435" s="485"/>
      <c r="I435" s="485"/>
      <c r="J435" s="475"/>
      <c r="K435" s="476"/>
    </row>
    <row r="436" spans="1:11" ht="16.149999999999999">
      <c r="A436" s="475"/>
      <c r="B436" s="476"/>
      <c r="C436" s="477"/>
      <c r="D436" s="477"/>
      <c r="E436" s="485"/>
      <c r="F436" s="485"/>
      <c r="G436" s="476" t="s">
        <v>1103</v>
      </c>
      <c r="H436" s="485"/>
      <c r="I436" s="485"/>
      <c r="J436" s="475"/>
      <c r="K436" s="476"/>
    </row>
    <row r="437" spans="1:11" ht="16.149999999999999">
      <c r="A437" s="475"/>
      <c r="B437" s="476"/>
      <c r="C437" s="477"/>
      <c r="D437" s="477"/>
      <c r="E437" s="485"/>
      <c r="F437" s="485"/>
      <c r="G437" s="476" t="s">
        <v>1103</v>
      </c>
      <c r="H437" s="485"/>
      <c r="I437" s="485"/>
      <c r="J437" s="475"/>
      <c r="K437" s="476"/>
    </row>
    <row r="438" spans="1:11" ht="16.149999999999999">
      <c r="A438" s="475"/>
      <c r="B438" s="476"/>
      <c r="C438" s="477"/>
      <c r="D438" s="477"/>
      <c r="E438" s="485"/>
      <c r="F438" s="485"/>
      <c r="G438" s="476" t="s">
        <v>1103</v>
      </c>
      <c r="H438" s="485"/>
      <c r="I438" s="485"/>
      <c r="J438" s="475"/>
      <c r="K438" s="476"/>
    </row>
    <row r="439" spans="1:11" ht="16.149999999999999">
      <c r="A439" s="475"/>
      <c r="B439" s="476"/>
      <c r="C439" s="477"/>
      <c r="D439" s="477"/>
      <c r="E439" s="485"/>
      <c r="F439" s="485"/>
      <c r="G439" s="476" t="s">
        <v>1103</v>
      </c>
      <c r="H439" s="485"/>
      <c r="I439" s="485"/>
      <c r="J439" s="475"/>
      <c r="K439" s="476"/>
    </row>
    <row r="440" spans="1:11" ht="16.149999999999999">
      <c r="A440" s="475"/>
      <c r="B440" s="476"/>
      <c r="C440" s="477"/>
      <c r="D440" s="477"/>
      <c r="E440" s="485"/>
      <c r="F440" s="485"/>
      <c r="G440" s="476" t="s">
        <v>1103</v>
      </c>
      <c r="H440" s="485"/>
      <c r="I440" s="485"/>
      <c r="J440" s="475"/>
      <c r="K440" s="476"/>
    </row>
    <row r="441" spans="1:11" ht="16.149999999999999">
      <c r="A441" s="475"/>
      <c r="B441" s="476"/>
      <c r="C441" s="477"/>
      <c r="D441" s="477"/>
      <c r="E441" s="485"/>
      <c r="F441" s="485"/>
      <c r="G441" s="476" t="s">
        <v>1103</v>
      </c>
      <c r="H441" s="485"/>
      <c r="I441" s="485"/>
      <c r="J441" s="475"/>
      <c r="K441" s="476"/>
    </row>
    <row r="442" spans="1:11" ht="16.149999999999999">
      <c r="A442" s="475"/>
      <c r="B442" s="476"/>
      <c r="C442" s="477"/>
      <c r="D442" s="477"/>
      <c r="E442" s="485"/>
      <c r="F442" s="485"/>
      <c r="G442" s="476" t="s">
        <v>1103</v>
      </c>
      <c r="H442" s="485"/>
      <c r="I442" s="485"/>
      <c r="J442" s="475"/>
      <c r="K442" s="476"/>
    </row>
    <row r="443" spans="1:11" ht="16.149999999999999">
      <c r="A443" s="475"/>
      <c r="B443" s="476"/>
      <c r="C443" s="477"/>
      <c r="D443" s="477"/>
      <c r="E443" s="485"/>
      <c r="F443" s="485"/>
      <c r="G443" s="476" t="s">
        <v>1103</v>
      </c>
      <c r="H443" s="485"/>
      <c r="I443" s="485"/>
      <c r="J443" s="475"/>
      <c r="K443" s="476"/>
    </row>
    <row r="444" spans="1:11" ht="16.149999999999999">
      <c r="A444" s="475"/>
      <c r="B444" s="476"/>
      <c r="C444" s="477"/>
      <c r="D444" s="477"/>
      <c r="E444" s="485"/>
      <c r="F444" s="485"/>
      <c r="G444" s="476" t="s">
        <v>1103</v>
      </c>
      <c r="H444" s="485"/>
      <c r="I444" s="485"/>
      <c r="J444" s="475"/>
      <c r="K444" s="476"/>
    </row>
    <row r="445" spans="1:11" ht="16.149999999999999">
      <c r="A445" s="475"/>
      <c r="B445" s="476"/>
      <c r="C445" s="477"/>
      <c r="D445" s="477"/>
      <c r="E445" s="485"/>
      <c r="F445" s="485"/>
      <c r="G445" s="476" t="s">
        <v>1103</v>
      </c>
      <c r="H445" s="485"/>
      <c r="I445" s="485"/>
      <c r="J445" s="475"/>
      <c r="K445" s="476"/>
    </row>
    <row r="446" spans="1:11" ht="16.149999999999999">
      <c r="A446" s="475"/>
      <c r="B446" s="476"/>
      <c r="C446" s="477"/>
      <c r="D446" s="477"/>
      <c r="E446" s="485"/>
      <c r="F446" s="485"/>
      <c r="G446" s="476" t="s">
        <v>1103</v>
      </c>
      <c r="H446" s="485"/>
      <c r="I446" s="485"/>
      <c r="J446" s="475"/>
      <c r="K446" s="476"/>
    </row>
    <row r="447" spans="1:11" ht="16.149999999999999">
      <c r="A447" s="475"/>
      <c r="B447" s="476"/>
      <c r="C447" s="477"/>
      <c r="D447" s="477"/>
      <c r="E447" s="485"/>
      <c r="F447" s="485"/>
      <c r="G447" s="476" t="s">
        <v>1103</v>
      </c>
      <c r="H447" s="485"/>
      <c r="I447" s="485"/>
      <c r="J447" s="475"/>
      <c r="K447" s="476"/>
    </row>
    <row r="448" spans="1:11" ht="16.149999999999999">
      <c r="A448" s="475"/>
      <c r="B448" s="476"/>
      <c r="C448" s="477"/>
      <c r="D448" s="477"/>
      <c r="E448" s="485"/>
      <c r="F448" s="485"/>
      <c r="G448" s="476" t="s">
        <v>1103</v>
      </c>
      <c r="H448" s="485"/>
      <c r="I448" s="485"/>
      <c r="J448" s="475"/>
      <c r="K448" s="476"/>
    </row>
    <row r="449" spans="1:11" ht="16.149999999999999">
      <c r="A449" s="475"/>
      <c r="B449" s="476"/>
      <c r="C449" s="477"/>
      <c r="D449" s="477"/>
      <c r="E449" s="485"/>
      <c r="F449" s="485"/>
      <c r="G449" s="476" t="s">
        <v>1103</v>
      </c>
      <c r="H449" s="485"/>
      <c r="I449" s="485"/>
      <c r="J449" s="475"/>
      <c r="K449" s="476"/>
    </row>
    <row r="450" spans="1:11" ht="16.149999999999999">
      <c r="A450" s="475"/>
      <c r="B450" s="476"/>
      <c r="C450" s="477"/>
      <c r="D450" s="477"/>
      <c r="E450" s="485"/>
      <c r="F450" s="485"/>
      <c r="G450" s="476" t="s">
        <v>1103</v>
      </c>
      <c r="H450" s="485"/>
      <c r="I450" s="485"/>
      <c r="J450" s="475"/>
      <c r="K450" s="476"/>
    </row>
    <row r="451" spans="1:11" ht="16.149999999999999">
      <c r="A451" s="475"/>
      <c r="B451" s="476"/>
      <c r="C451" s="477"/>
      <c r="D451" s="477"/>
      <c r="E451" s="485"/>
      <c r="F451" s="485"/>
      <c r="G451" s="476" t="s">
        <v>1103</v>
      </c>
      <c r="H451" s="485"/>
      <c r="I451" s="485"/>
      <c r="J451" s="475"/>
      <c r="K451" s="476"/>
    </row>
    <row r="452" spans="1:11" ht="16.149999999999999">
      <c r="A452" s="475"/>
      <c r="B452" s="476"/>
      <c r="C452" s="477"/>
      <c r="D452" s="477"/>
      <c r="E452" s="485"/>
      <c r="F452" s="485"/>
      <c r="G452" s="476" t="s">
        <v>1103</v>
      </c>
      <c r="H452" s="485"/>
      <c r="I452" s="485"/>
      <c r="J452" s="475"/>
      <c r="K452" s="476"/>
    </row>
    <row r="453" spans="1:11" ht="16.149999999999999">
      <c r="A453" s="475"/>
      <c r="B453" s="476"/>
      <c r="C453" s="477"/>
      <c r="D453" s="477"/>
      <c r="E453" s="485"/>
      <c r="F453" s="485"/>
      <c r="G453" s="476" t="s">
        <v>1103</v>
      </c>
      <c r="H453" s="485"/>
      <c r="I453" s="485"/>
      <c r="J453" s="475"/>
      <c r="K453" s="476"/>
    </row>
    <row r="454" spans="1:11" ht="16.149999999999999">
      <c r="A454" s="475"/>
      <c r="B454" s="476"/>
      <c r="C454" s="477"/>
      <c r="D454" s="477"/>
      <c r="E454" s="485"/>
      <c r="F454" s="485"/>
      <c r="G454" s="476" t="s">
        <v>1103</v>
      </c>
      <c r="H454" s="485"/>
      <c r="I454" s="485"/>
      <c r="J454" s="475"/>
      <c r="K454" s="476"/>
    </row>
    <row r="455" spans="1:11" ht="16.149999999999999">
      <c r="A455" s="475"/>
      <c r="B455" s="476"/>
      <c r="C455" s="477"/>
      <c r="D455" s="477"/>
      <c r="E455" s="485"/>
      <c r="F455" s="485"/>
      <c r="G455" s="476" t="s">
        <v>1103</v>
      </c>
      <c r="H455" s="485"/>
      <c r="I455" s="485"/>
      <c r="J455" s="475"/>
      <c r="K455" s="476"/>
    </row>
    <row r="456" spans="1:11" ht="16.149999999999999">
      <c r="A456" s="475"/>
      <c r="B456" s="476"/>
      <c r="C456" s="477"/>
      <c r="D456" s="477"/>
      <c r="E456" s="485"/>
      <c r="F456" s="485"/>
      <c r="G456" s="476" t="s">
        <v>1103</v>
      </c>
      <c r="H456" s="485"/>
      <c r="I456" s="485"/>
      <c r="J456" s="475"/>
      <c r="K456" s="476"/>
    </row>
    <row r="457" spans="1:11" ht="16.149999999999999">
      <c r="A457" s="475"/>
      <c r="B457" s="476"/>
      <c r="C457" s="477"/>
      <c r="D457" s="477"/>
      <c r="E457" s="485"/>
      <c r="F457" s="485"/>
      <c r="G457" s="476" t="s">
        <v>1103</v>
      </c>
      <c r="H457" s="485"/>
      <c r="I457" s="485"/>
      <c r="J457" s="475"/>
      <c r="K457" s="476"/>
    </row>
    <row r="458" spans="1:11" ht="16.149999999999999">
      <c r="A458" s="475"/>
      <c r="B458" s="476"/>
      <c r="C458" s="477"/>
      <c r="D458" s="477"/>
      <c r="E458" s="485"/>
      <c r="F458" s="485"/>
      <c r="G458" s="476" t="s">
        <v>1103</v>
      </c>
      <c r="H458" s="485"/>
      <c r="I458" s="485"/>
      <c r="J458" s="475"/>
      <c r="K458" s="476"/>
    </row>
    <row r="459" spans="1:11" ht="16.149999999999999">
      <c r="A459" s="475"/>
      <c r="B459" s="476"/>
      <c r="C459" s="477"/>
      <c r="D459" s="477"/>
      <c r="E459" s="485"/>
      <c r="F459" s="485"/>
      <c r="G459" s="476" t="s">
        <v>1103</v>
      </c>
      <c r="H459" s="485"/>
      <c r="I459" s="485"/>
      <c r="J459" s="475"/>
      <c r="K459" s="476"/>
    </row>
    <row r="460" spans="1:11" ht="16.149999999999999">
      <c r="A460" s="475"/>
      <c r="B460" s="476"/>
      <c r="C460" s="477"/>
      <c r="D460" s="477"/>
      <c r="E460" s="485"/>
      <c r="F460" s="485"/>
      <c r="G460" s="476" t="s">
        <v>1103</v>
      </c>
      <c r="H460" s="485"/>
      <c r="I460" s="485"/>
      <c r="J460" s="475"/>
      <c r="K460" s="476"/>
    </row>
    <row r="461" spans="1:11" ht="16.149999999999999">
      <c r="A461" s="475"/>
      <c r="B461" s="476"/>
      <c r="C461" s="477"/>
      <c r="D461" s="477"/>
      <c r="E461" s="485"/>
      <c r="F461" s="485"/>
      <c r="G461" s="476" t="s">
        <v>1103</v>
      </c>
      <c r="H461" s="485"/>
      <c r="I461" s="485"/>
      <c r="J461" s="475"/>
      <c r="K461" s="476"/>
    </row>
    <row r="462" spans="1:11" ht="16.149999999999999">
      <c r="A462" s="475"/>
      <c r="B462" s="476"/>
      <c r="C462" s="477"/>
      <c r="D462" s="477"/>
      <c r="E462" s="485"/>
      <c r="F462" s="485"/>
      <c r="G462" s="476" t="s">
        <v>1103</v>
      </c>
      <c r="H462" s="485"/>
      <c r="I462" s="485"/>
      <c r="J462" s="475"/>
      <c r="K462" s="476"/>
    </row>
    <row r="463" spans="1:11" ht="16.149999999999999">
      <c r="A463" s="475"/>
      <c r="B463" s="476"/>
      <c r="C463" s="477"/>
      <c r="D463" s="477"/>
      <c r="E463" s="485"/>
      <c r="F463" s="485"/>
      <c r="G463" s="476" t="s">
        <v>1103</v>
      </c>
      <c r="H463" s="485"/>
      <c r="I463" s="485"/>
      <c r="J463" s="475"/>
      <c r="K463" s="476"/>
    </row>
    <row r="464" spans="1:11" ht="16.149999999999999">
      <c r="A464" s="475"/>
      <c r="B464" s="476"/>
      <c r="C464" s="477"/>
      <c r="D464" s="477"/>
      <c r="E464" s="485"/>
      <c r="F464" s="485"/>
      <c r="G464" s="476" t="s">
        <v>1103</v>
      </c>
      <c r="H464" s="485"/>
      <c r="I464" s="485"/>
      <c r="J464" s="475"/>
      <c r="K464" s="476"/>
    </row>
    <row r="465" spans="1:11" ht="16.149999999999999">
      <c r="A465" s="475"/>
      <c r="B465" s="476"/>
      <c r="C465" s="477"/>
      <c r="D465" s="477"/>
      <c r="E465" s="485"/>
      <c r="F465" s="485"/>
      <c r="G465" s="476" t="s">
        <v>1103</v>
      </c>
      <c r="H465" s="485"/>
      <c r="I465" s="485"/>
      <c r="J465" s="475"/>
      <c r="K465" s="476"/>
    </row>
    <row r="466" spans="1:11" ht="16.149999999999999">
      <c r="A466" s="475"/>
      <c r="B466" s="476"/>
      <c r="C466" s="477"/>
      <c r="D466" s="477"/>
      <c r="E466" s="485"/>
      <c r="F466" s="485"/>
      <c r="G466" s="476" t="s">
        <v>1103</v>
      </c>
      <c r="H466" s="485"/>
      <c r="I466" s="485"/>
      <c r="J466" s="475"/>
      <c r="K466" s="476"/>
    </row>
    <row r="467" spans="1:11" ht="16.149999999999999">
      <c r="A467" s="475"/>
      <c r="B467" s="476"/>
      <c r="C467" s="477"/>
      <c r="D467" s="477"/>
      <c r="E467" s="485"/>
      <c r="F467" s="485"/>
      <c r="G467" s="476" t="s">
        <v>1103</v>
      </c>
      <c r="H467" s="485"/>
      <c r="I467" s="485"/>
      <c r="J467" s="475"/>
      <c r="K467" s="476"/>
    </row>
    <row r="468" spans="1:11" ht="16.149999999999999">
      <c r="A468" s="475"/>
      <c r="B468" s="476"/>
      <c r="C468" s="477"/>
      <c r="D468" s="477"/>
      <c r="E468" s="485"/>
      <c r="F468" s="485"/>
      <c r="G468" s="476" t="s">
        <v>1103</v>
      </c>
      <c r="H468" s="485"/>
      <c r="I468" s="485"/>
      <c r="J468" s="475"/>
      <c r="K468" s="476"/>
    </row>
    <row r="469" spans="1:11" ht="16.149999999999999">
      <c r="A469" s="475"/>
      <c r="B469" s="476"/>
      <c r="C469" s="477"/>
      <c r="D469" s="477"/>
      <c r="E469" s="485"/>
      <c r="F469" s="485"/>
      <c r="G469" s="476" t="s">
        <v>1103</v>
      </c>
      <c r="H469" s="485"/>
      <c r="I469" s="485"/>
      <c r="J469" s="475"/>
      <c r="K469" s="476"/>
    </row>
    <row r="470" spans="1:11" ht="16.149999999999999">
      <c r="A470" s="475"/>
      <c r="B470" s="476"/>
      <c r="C470" s="477"/>
      <c r="D470" s="477"/>
      <c r="E470" s="485"/>
      <c r="F470" s="485"/>
      <c r="G470" s="476" t="s">
        <v>1103</v>
      </c>
      <c r="H470" s="485"/>
      <c r="I470" s="485"/>
      <c r="J470" s="475"/>
      <c r="K470" s="476"/>
    </row>
    <row r="471" spans="1:11" ht="16.149999999999999">
      <c r="A471" s="475"/>
      <c r="B471" s="476"/>
      <c r="C471" s="477"/>
      <c r="D471" s="477"/>
      <c r="E471" s="485"/>
      <c r="F471" s="485"/>
      <c r="G471" s="476" t="s">
        <v>1103</v>
      </c>
      <c r="H471" s="485"/>
      <c r="I471" s="485"/>
      <c r="J471" s="475"/>
      <c r="K471" s="476"/>
    </row>
    <row r="472" spans="1:11" ht="16.149999999999999">
      <c r="A472" s="475"/>
      <c r="B472" s="476"/>
      <c r="C472" s="477"/>
      <c r="D472" s="477"/>
      <c r="E472" s="485"/>
      <c r="F472" s="485"/>
      <c r="G472" s="476" t="s">
        <v>1103</v>
      </c>
      <c r="H472" s="485"/>
      <c r="I472" s="485"/>
      <c r="J472" s="475"/>
      <c r="K472" s="476"/>
    </row>
    <row r="473" spans="1:11" ht="16.149999999999999">
      <c r="A473" s="475"/>
      <c r="B473" s="476"/>
      <c r="C473" s="477"/>
      <c r="D473" s="477"/>
      <c r="E473" s="485"/>
      <c r="F473" s="485"/>
      <c r="G473" s="476" t="s">
        <v>1103</v>
      </c>
      <c r="H473" s="485"/>
      <c r="I473" s="485"/>
      <c r="J473" s="475"/>
      <c r="K473" s="476"/>
    </row>
    <row r="474" spans="1:11" ht="16.149999999999999">
      <c r="A474" s="475"/>
      <c r="B474" s="476"/>
      <c r="C474" s="477"/>
      <c r="D474" s="477"/>
      <c r="E474" s="485"/>
      <c r="F474" s="485"/>
      <c r="G474" s="476" t="s">
        <v>1103</v>
      </c>
      <c r="H474" s="485"/>
      <c r="I474" s="485"/>
      <c r="J474" s="475"/>
      <c r="K474" s="476"/>
    </row>
    <row r="475" spans="1:11" ht="16.149999999999999">
      <c r="A475" s="475"/>
      <c r="B475" s="476"/>
      <c r="C475" s="477"/>
      <c r="D475" s="477"/>
      <c r="E475" s="485"/>
      <c r="F475" s="485"/>
      <c r="G475" s="476" t="s">
        <v>1103</v>
      </c>
      <c r="H475" s="485"/>
      <c r="I475" s="485"/>
      <c r="J475" s="475"/>
      <c r="K475" s="476"/>
    </row>
    <row r="476" spans="1:11" ht="16.149999999999999">
      <c r="A476" s="475"/>
      <c r="B476" s="476"/>
      <c r="C476" s="477"/>
      <c r="D476" s="477"/>
      <c r="E476" s="485"/>
      <c r="F476" s="485"/>
      <c r="G476" s="476" t="s">
        <v>1103</v>
      </c>
      <c r="H476" s="485"/>
      <c r="I476" s="485"/>
      <c r="J476" s="475"/>
      <c r="K476" s="476"/>
    </row>
    <row r="477" spans="1:11" ht="16.149999999999999">
      <c r="A477" s="475"/>
      <c r="B477" s="476"/>
      <c r="C477" s="477"/>
      <c r="D477" s="477"/>
      <c r="E477" s="485"/>
      <c r="F477" s="485"/>
      <c r="G477" s="476" t="s">
        <v>1103</v>
      </c>
      <c r="H477" s="485"/>
      <c r="I477" s="485"/>
      <c r="J477" s="475"/>
      <c r="K477" s="476"/>
    </row>
    <row r="478" spans="1:11" ht="16.149999999999999">
      <c r="A478" s="475"/>
      <c r="B478" s="476"/>
      <c r="C478" s="477"/>
      <c r="D478" s="477"/>
      <c r="E478" s="485"/>
      <c r="F478" s="485"/>
      <c r="G478" s="476" t="s">
        <v>1103</v>
      </c>
      <c r="H478" s="485"/>
      <c r="I478" s="485"/>
      <c r="J478" s="475"/>
      <c r="K478" s="476"/>
    </row>
    <row r="479" spans="1:11" ht="16.149999999999999">
      <c r="A479" s="475"/>
      <c r="B479" s="476"/>
      <c r="C479" s="477"/>
      <c r="D479" s="477"/>
      <c r="E479" s="485"/>
      <c r="F479" s="485"/>
      <c r="G479" s="476" t="s">
        <v>1103</v>
      </c>
      <c r="H479" s="485"/>
      <c r="I479" s="485"/>
      <c r="J479" s="475"/>
      <c r="K479" s="476"/>
    </row>
    <row r="480" spans="1:11" ht="16.149999999999999">
      <c r="A480" s="475"/>
      <c r="B480" s="476"/>
      <c r="C480" s="477"/>
      <c r="D480" s="477"/>
      <c r="E480" s="485"/>
      <c r="F480" s="485"/>
      <c r="G480" s="476" t="s">
        <v>1103</v>
      </c>
      <c r="H480" s="485"/>
      <c r="I480" s="485"/>
      <c r="J480" s="475"/>
      <c r="K480" s="476"/>
    </row>
    <row r="481" spans="1:11" ht="16.149999999999999">
      <c r="A481" s="475"/>
      <c r="B481" s="476"/>
      <c r="C481" s="477"/>
      <c r="D481" s="477"/>
      <c r="E481" s="485"/>
      <c r="F481" s="485"/>
      <c r="G481" s="476" t="s">
        <v>1103</v>
      </c>
      <c r="H481" s="485"/>
      <c r="I481" s="485"/>
      <c r="J481" s="475"/>
      <c r="K481" s="476"/>
    </row>
    <row r="482" spans="1:11" ht="16.149999999999999">
      <c r="A482" s="475"/>
      <c r="B482" s="476"/>
      <c r="C482" s="477"/>
      <c r="D482" s="477"/>
      <c r="E482" s="485"/>
      <c r="F482" s="485"/>
      <c r="G482" s="476" t="s">
        <v>1103</v>
      </c>
      <c r="H482" s="485"/>
      <c r="I482" s="485"/>
      <c r="J482" s="475"/>
      <c r="K482" s="476"/>
    </row>
    <row r="483" spans="1:11" ht="16.149999999999999">
      <c r="A483" s="475"/>
      <c r="B483" s="476"/>
      <c r="C483" s="477"/>
      <c r="D483" s="477"/>
      <c r="E483" s="485"/>
      <c r="F483" s="485"/>
      <c r="G483" s="476" t="s">
        <v>1103</v>
      </c>
      <c r="H483" s="485"/>
      <c r="I483" s="485"/>
      <c r="J483" s="475"/>
      <c r="K483" s="476"/>
    </row>
    <row r="484" spans="1:11" ht="16.149999999999999">
      <c r="A484" s="475"/>
      <c r="B484" s="476"/>
      <c r="C484" s="477"/>
      <c r="D484" s="477"/>
      <c r="E484" s="485"/>
      <c r="F484" s="485"/>
      <c r="G484" s="476" t="s">
        <v>1103</v>
      </c>
      <c r="H484" s="485"/>
      <c r="I484" s="485"/>
      <c r="J484" s="475"/>
      <c r="K484" s="476"/>
    </row>
    <row r="485" spans="1:11" ht="16.149999999999999">
      <c r="A485" s="475"/>
      <c r="B485" s="476"/>
      <c r="C485" s="477"/>
      <c r="D485" s="477"/>
      <c r="E485" s="485"/>
      <c r="F485" s="485"/>
      <c r="G485" s="476" t="s">
        <v>1103</v>
      </c>
      <c r="H485" s="485"/>
      <c r="I485" s="485"/>
      <c r="J485" s="475"/>
      <c r="K485" s="476"/>
    </row>
    <row r="486" spans="1:11" ht="16.149999999999999">
      <c r="A486" s="475"/>
      <c r="B486" s="476"/>
      <c r="C486" s="477"/>
      <c r="D486" s="477"/>
      <c r="E486" s="485"/>
      <c r="F486" s="485"/>
      <c r="G486" s="476" t="s">
        <v>1103</v>
      </c>
      <c r="H486" s="485"/>
      <c r="I486" s="485"/>
      <c r="J486" s="475"/>
      <c r="K486" s="476"/>
    </row>
    <row r="487" spans="1:11" ht="16.149999999999999">
      <c r="A487" s="475"/>
      <c r="B487" s="476"/>
      <c r="C487" s="477"/>
      <c r="D487" s="477"/>
      <c r="E487" s="485"/>
      <c r="F487" s="485"/>
      <c r="G487" s="476" t="s">
        <v>1103</v>
      </c>
      <c r="H487" s="485"/>
      <c r="I487" s="485"/>
      <c r="J487" s="475"/>
      <c r="K487" s="476"/>
    </row>
    <row r="488" spans="1:11" ht="16.149999999999999">
      <c r="A488" s="475"/>
      <c r="B488" s="476"/>
      <c r="C488" s="477"/>
      <c r="D488" s="477"/>
      <c r="E488" s="485"/>
      <c r="F488" s="485"/>
      <c r="G488" s="476" t="s">
        <v>1103</v>
      </c>
      <c r="H488" s="485"/>
      <c r="I488" s="485"/>
      <c r="J488" s="475"/>
      <c r="K488" s="476"/>
    </row>
    <row r="489" spans="1:11" ht="16.149999999999999">
      <c r="A489" s="475"/>
      <c r="B489" s="476"/>
      <c r="C489" s="477"/>
      <c r="D489" s="477"/>
      <c r="E489" s="485"/>
      <c r="F489" s="485"/>
      <c r="G489" s="476" t="s">
        <v>1103</v>
      </c>
      <c r="H489" s="485"/>
      <c r="I489" s="485"/>
      <c r="J489" s="475"/>
      <c r="K489" s="476"/>
    </row>
    <row r="490" spans="1:11" ht="16.149999999999999">
      <c r="A490" s="475"/>
      <c r="B490" s="476"/>
      <c r="C490" s="477"/>
      <c r="D490" s="477"/>
      <c r="E490" s="485"/>
      <c r="F490" s="485"/>
      <c r="G490" s="476" t="s">
        <v>1103</v>
      </c>
      <c r="H490" s="485"/>
      <c r="I490" s="485"/>
      <c r="J490" s="475"/>
      <c r="K490" s="476"/>
    </row>
    <row r="491" spans="1:11" ht="16.149999999999999">
      <c r="A491" s="475"/>
      <c r="B491" s="476"/>
      <c r="C491" s="477"/>
      <c r="D491" s="477"/>
      <c r="E491" s="485"/>
      <c r="F491" s="485"/>
      <c r="G491" s="476" t="s">
        <v>1103</v>
      </c>
      <c r="H491" s="485"/>
      <c r="I491" s="485"/>
      <c r="J491" s="475"/>
      <c r="K491" s="476"/>
    </row>
    <row r="492" spans="1:11" ht="16.149999999999999">
      <c r="A492" s="475"/>
      <c r="B492" s="476"/>
      <c r="C492" s="477"/>
      <c r="D492" s="477"/>
      <c r="E492" s="485"/>
      <c r="F492" s="485"/>
      <c r="G492" s="476" t="s">
        <v>1103</v>
      </c>
      <c r="H492" s="485"/>
      <c r="I492" s="485"/>
      <c r="J492" s="475"/>
      <c r="K492" s="476"/>
    </row>
    <row r="493" spans="1:11" ht="16.149999999999999">
      <c r="A493" s="475"/>
      <c r="B493" s="476"/>
      <c r="C493" s="477"/>
      <c r="D493" s="477"/>
      <c r="E493" s="485"/>
      <c r="F493" s="485"/>
      <c r="G493" s="476" t="s">
        <v>1103</v>
      </c>
      <c r="H493" s="485"/>
      <c r="I493" s="485"/>
      <c r="J493" s="475"/>
      <c r="K493" s="476"/>
    </row>
    <row r="494" spans="1:11" ht="16.149999999999999">
      <c r="A494" s="475"/>
      <c r="B494" s="476"/>
      <c r="C494" s="477"/>
      <c r="D494" s="477"/>
      <c r="E494" s="485"/>
      <c r="F494" s="485"/>
      <c r="G494" s="476" t="s">
        <v>1103</v>
      </c>
      <c r="H494" s="485"/>
      <c r="I494" s="485"/>
      <c r="J494" s="475"/>
      <c r="K494" s="476"/>
    </row>
    <row r="495" spans="1:11" ht="16.149999999999999">
      <c r="A495" s="475"/>
      <c r="B495" s="476"/>
      <c r="C495" s="477"/>
      <c r="D495" s="477"/>
      <c r="E495" s="485"/>
      <c r="F495" s="485"/>
      <c r="G495" s="476" t="s">
        <v>1103</v>
      </c>
      <c r="H495" s="485"/>
      <c r="I495" s="485"/>
      <c r="J495" s="475"/>
      <c r="K495" s="476"/>
    </row>
    <row r="496" spans="1:11" ht="16.149999999999999">
      <c r="A496" s="475"/>
      <c r="B496" s="476"/>
      <c r="C496" s="477"/>
      <c r="D496" s="477"/>
      <c r="E496" s="485"/>
      <c r="F496" s="485"/>
      <c r="G496" s="476" t="s">
        <v>1103</v>
      </c>
      <c r="H496" s="485"/>
      <c r="I496" s="485"/>
      <c r="J496" s="475"/>
      <c r="K496" s="476"/>
    </row>
    <row r="497" spans="1:11" ht="16.149999999999999">
      <c r="A497" s="475"/>
      <c r="B497" s="476"/>
      <c r="C497" s="477"/>
      <c r="D497" s="477"/>
      <c r="E497" s="485"/>
      <c r="F497" s="485"/>
      <c r="G497" s="476" t="s">
        <v>1103</v>
      </c>
      <c r="H497" s="485"/>
      <c r="I497" s="485"/>
      <c r="J497" s="475"/>
      <c r="K497" s="476"/>
    </row>
    <row r="498" spans="1:11" ht="16.149999999999999">
      <c r="A498" s="475"/>
      <c r="B498" s="476"/>
      <c r="C498" s="477"/>
      <c r="D498" s="477"/>
      <c r="E498" s="485"/>
      <c r="F498" s="485"/>
      <c r="G498" s="476" t="s">
        <v>1103</v>
      </c>
      <c r="H498" s="485"/>
      <c r="I498" s="485"/>
      <c r="J498" s="475"/>
      <c r="K498" s="476"/>
    </row>
    <row r="499" spans="1:11" ht="16.149999999999999">
      <c r="A499" s="475"/>
      <c r="B499" s="476"/>
      <c r="C499" s="477"/>
      <c r="D499" s="477"/>
      <c r="E499" s="485"/>
      <c r="F499" s="485"/>
      <c r="G499" s="476" t="s">
        <v>1103</v>
      </c>
      <c r="H499" s="485"/>
      <c r="I499" s="485"/>
      <c r="J499" s="475"/>
      <c r="K499" s="476"/>
    </row>
    <row r="500" spans="1:11" ht="16.149999999999999">
      <c r="A500" s="475"/>
      <c r="B500" s="476"/>
      <c r="C500" s="477"/>
      <c r="D500" s="477"/>
      <c r="E500" s="485"/>
      <c r="F500" s="485"/>
      <c r="G500" s="476" t="s">
        <v>1103</v>
      </c>
      <c r="H500" s="485"/>
      <c r="I500" s="485"/>
      <c r="J500" s="475"/>
      <c r="K500" s="476"/>
    </row>
    <row r="501" spans="1:11" ht="16.149999999999999">
      <c r="A501" s="475"/>
      <c r="B501" s="476"/>
      <c r="C501" s="477"/>
      <c r="D501" s="477"/>
      <c r="E501" s="485"/>
      <c r="F501" s="485"/>
      <c r="G501" s="476" t="s">
        <v>1103</v>
      </c>
      <c r="H501" s="485"/>
      <c r="I501" s="485"/>
      <c r="J501" s="475"/>
      <c r="K501" s="476"/>
    </row>
    <row r="502" spans="1:11" ht="16.149999999999999">
      <c r="A502" s="475"/>
      <c r="B502" s="476"/>
      <c r="C502" s="477"/>
      <c r="D502" s="477"/>
      <c r="E502" s="485"/>
      <c r="F502" s="485"/>
      <c r="G502" s="476" t="s">
        <v>1103</v>
      </c>
      <c r="H502" s="485"/>
      <c r="I502" s="485"/>
      <c r="J502" s="475"/>
      <c r="K502" s="476"/>
    </row>
    <row r="503" spans="1:11" ht="16.149999999999999">
      <c r="A503" s="475"/>
      <c r="B503" s="476"/>
      <c r="C503" s="477"/>
      <c r="D503" s="477"/>
      <c r="E503" s="485"/>
      <c r="F503" s="485"/>
      <c r="G503" s="476" t="s">
        <v>1103</v>
      </c>
      <c r="H503" s="485"/>
      <c r="I503" s="485"/>
      <c r="J503" s="475"/>
      <c r="K503" s="476"/>
    </row>
    <row r="504" spans="1:11" ht="16.149999999999999">
      <c r="A504" s="475"/>
      <c r="B504" s="476"/>
      <c r="C504" s="477"/>
      <c r="D504" s="477"/>
      <c r="E504" s="485"/>
      <c r="F504" s="485"/>
      <c r="G504" s="476" t="s">
        <v>1103</v>
      </c>
      <c r="H504" s="485"/>
      <c r="I504" s="485"/>
      <c r="J504" s="475"/>
      <c r="K504" s="476"/>
    </row>
    <row r="505" spans="1:11" ht="16.149999999999999">
      <c r="A505" s="475"/>
      <c r="B505" s="476"/>
      <c r="C505" s="477"/>
      <c r="D505" s="477"/>
      <c r="E505" s="485"/>
      <c r="F505" s="485"/>
      <c r="G505" s="476" t="s">
        <v>1103</v>
      </c>
      <c r="H505" s="485"/>
      <c r="I505" s="485"/>
      <c r="J505" s="475"/>
      <c r="K505" s="476"/>
    </row>
    <row r="506" spans="1:11" ht="16.149999999999999">
      <c r="A506" s="475"/>
      <c r="B506" s="476"/>
      <c r="C506" s="477"/>
      <c r="D506" s="477"/>
      <c r="E506" s="485"/>
      <c r="F506" s="485"/>
      <c r="G506" s="476" t="s">
        <v>1103</v>
      </c>
      <c r="H506" s="485"/>
      <c r="I506" s="485"/>
      <c r="J506" s="475"/>
      <c r="K506" s="476"/>
    </row>
    <row r="507" spans="1:11" ht="16.149999999999999">
      <c r="A507" s="475"/>
      <c r="B507" s="476"/>
      <c r="C507" s="477"/>
      <c r="D507" s="477"/>
      <c r="E507" s="485"/>
      <c r="F507" s="485"/>
      <c r="G507" s="476" t="s">
        <v>1103</v>
      </c>
      <c r="H507" s="485"/>
      <c r="I507" s="485"/>
      <c r="J507" s="475"/>
      <c r="K507" s="476"/>
    </row>
    <row r="508" spans="1:11" ht="16.149999999999999">
      <c r="A508" s="475"/>
      <c r="B508" s="476"/>
      <c r="C508" s="477"/>
      <c r="D508" s="477"/>
      <c r="E508" s="485"/>
      <c r="F508" s="485"/>
      <c r="G508" s="476" t="s">
        <v>1103</v>
      </c>
      <c r="H508" s="485"/>
      <c r="I508" s="485"/>
      <c r="J508" s="475"/>
      <c r="K508" s="476"/>
    </row>
    <row r="509" spans="1:11" ht="16.149999999999999">
      <c r="A509" s="475"/>
      <c r="B509" s="476"/>
      <c r="C509" s="477"/>
      <c r="D509" s="477"/>
      <c r="E509" s="485"/>
      <c r="F509" s="485"/>
      <c r="G509" s="476" t="s">
        <v>1103</v>
      </c>
      <c r="H509" s="485"/>
      <c r="I509" s="485"/>
      <c r="J509" s="475"/>
      <c r="K509" s="476"/>
    </row>
    <row r="510" spans="1:11" ht="16.149999999999999">
      <c r="A510" s="475"/>
      <c r="B510" s="476"/>
      <c r="C510" s="477"/>
      <c r="D510" s="477"/>
      <c r="E510" s="485"/>
      <c r="F510" s="485"/>
      <c r="G510" s="476" t="s">
        <v>1103</v>
      </c>
      <c r="H510" s="485"/>
      <c r="I510" s="485"/>
      <c r="J510" s="475"/>
      <c r="K510" s="476"/>
    </row>
    <row r="511" spans="1:11" ht="16.149999999999999">
      <c r="A511" s="475"/>
      <c r="B511" s="476"/>
      <c r="C511" s="477"/>
      <c r="D511" s="477"/>
      <c r="E511" s="485"/>
      <c r="F511" s="485"/>
      <c r="G511" s="476" t="s">
        <v>1103</v>
      </c>
      <c r="H511" s="485"/>
      <c r="I511" s="485"/>
      <c r="J511" s="475"/>
      <c r="K511" s="476"/>
    </row>
    <row r="512" spans="1:11" ht="16.149999999999999">
      <c r="A512" s="475"/>
      <c r="B512" s="476"/>
      <c r="C512" s="477"/>
      <c r="D512" s="477"/>
      <c r="E512" s="485"/>
      <c r="F512" s="485"/>
      <c r="G512" s="476" t="s">
        <v>1103</v>
      </c>
      <c r="H512" s="485"/>
      <c r="I512" s="485"/>
      <c r="J512" s="475"/>
      <c r="K512" s="476"/>
    </row>
    <row r="513" spans="1:11" ht="16.149999999999999">
      <c r="A513" s="475"/>
      <c r="B513" s="476"/>
      <c r="C513" s="477"/>
      <c r="D513" s="477"/>
      <c r="E513" s="485"/>
      <c r="F513" s="485"/>
      <c r="G513" s="476" t="s">
        <v>1103</v>
      </c>
      <c r="H513" s="485"/>
      <c r="I513" s="485"/>
      <c r="J513" s="475"/>
      <c r="K513" s="476"/>
    </row>
    <row r="514" spans="1:11" ht="16.149999999999999">
      <c r="A514" s="475"/>
      <c r="B514" s="476"/>
      <c r="C514" s="477"/>
      <c r="D514" s="477"/>
      <c r="E514" s="485"/>
      <c r="F514" s="485"/>
      <c r="G514" s="476" t="s">
        <v>1103</v>
      </c>
      <c r="H514" s="485"/>
      <c r="I514" s="485"/>
      <c r="J514" s="475"/>
      <c r="K514" s="476"/>
    </row>
    <row r="515" spans="1:11" ht="16.149999999999999">
      <c r="A515" s="475"/>
      <c r="B515" s="476"/>
      <c r="C515" s="477"/>
      <c r="D515" s="477"/>
      <c r="E515" s="485"/>
      <c r="F515" s="485"/>
      <c r="G515" s="476" t="s">
        <v>1103</v>
      </c>
      <c r="H515" s="485"/>
      <c r="I515" s="485"/>
      <c r="J515" s="475"/>
      <c r="K515" s="476"/>
    </row>
    <row r="516" spans="1:11" ht="16.149999999999999">
      <c r="A516" s="475"/>
      <c r="B516" s="476"/>
      <c r="C516" s="477"/>
      <c r="D516" s="477"/>
      <c r="E516" s="485"/>
      <c r="F516" s="485"/>
      <c r="G516" s="476" t="s">
        <v>1103</v>
      </c>
      <c r="H516" s="485"/>
      <c r="I516" s="485"/>
      <c r="J516" s="475"/>
      <c r="K516" s="476"/>
    </row>
    <row r="517" spans="1:11" ht="16.149999999999999">
      <c r="A517" s="475"/>
      <c r="B517" s="476"/>
      <c r="C517" s="477"/>
      <c r="D517" s="477"/>
      <c r="E517" s="485"/>
      <c r="F517" s="485"/>
      <c r="G517" s="476" t="s">
        <v>1103</v>
      </c>
      <c r="H517" s="485"/>
      <c r="I517" s="485"/>
      <c r="J517" s="475"/>
      <c r="K517" s="476"/>
    </row>
    <row r="518" spans="1:11" ht="16.149999999999999">
      <c r="A518" s="475"/>
      <c r="B518" s="476"/>
      <c r="C518" s="477"/>
      <c r="D518" s="477"/>
      <c r="E518" s="485"/>
      <c r="F518" s="485"/>
      <c r="G518" s="476" t="s">
        <v>1103</v>
      </c>
      <c r="H518" s="485"/>
      <c r="I518" s="485"/>
      <c r="J518" s="475"/>
      <c r="K518" s="476"/>
    </row>
    <row r="519" spans="1:11" ht="16.149999999999999">
      <c r="A519" s="475"/>
      <c r="B519" s="476"/>
      <c r="C519" s="477"/>
      <c r="D519" s="477"/>
      <c r="E519" s="485"/>
      <c r="F519" s="485"/>
      <c r="G519" s="476" t="s">
        <v>1103</v>
      </c>
      <c r="H519" s="485"/>
      <c r="I519" s="485"/>
      <c r="J519" s="475"/>
      <c r="K519" s="476"/>
    </row>
    <row r="520" spans="1:11" ht="16.149999999999999">
      <c r="A520" s="475"/>
      <c r="B520" s="476"/>
      <c r="C520" s="477"/>
      <c r="D520" s="477"/>
      <c r="E520" s="485"/>
      <c r="F520" s="485"/>
      <c r="G520" s="476" t="s">
        <v>1103</v>
      </c>
      <c r="H520" s="485"/>
      <c r="I520" s="485"/>
      <c r="J520" s="475"/>
      <c r="K520" s="476"/>
    </row>
    <row r="521" spans="1:11" ht="16.149999999999999">
      <c r="A521" s="475"/>
      <c r="B521" s="476"/>
      <c r="C521" s="477"/>
      <c r="D521" s="477"/>
      <c r="E521" s="485"/>
      <c r="F521" s="485"/>
      <c r="G521" s="476" t="s">
        <v>1103</v>
      </c>
      <c r="H521" s="485"/>
      <c r="I521" s="485"/>
      <c r="J521" s="475"/>
      <c r="K521" s="476"/>
    </row>
    <row r="522" spans="1:11" ht="16.149999999999999">
      <c r="A522" s="475"/>
      <c r="B522" s="476"/>
      <c r="C522" s="477"/>
      <c r="D522" s="477"/>
      <c r="E522" s="485"/>
      <c r="F522" s="485"/>
      <c r="G522" s="476" t="s">
        <v>1103</v>
      </c>
      <c r="H522" s="485"/>
      <c r="I522" s="485"/>
      <c r="J522" s="475"/>
      <c r="K522" s="476"/>
    </row>
    <row r="523" spans="1:11" ht="16.149999999999999">
      <c r="A523" s="475"/>
      <c r="B523" s="476"/>
      <c r="C523" s="477"/>
      <c r="D523" s="477"/>
      <c r="E523" s="485"/>
      <c r="F523" s="485"/>
      <c r="G523" s="476" t="s">
        <v>1103</v>
      </c>
      <c r="H523" s="485"/>
      <c r="I523" s="485"/>
      <c r="J523" s="475"/>
      <c r="K523" s="476"/>
    </row>
    <row r="524" spans="1:11" ht="16.149999999999999">
      <c r="A524" s="475"/>
      <c r="B524" s="476"/>
      <c r="C524" s="477"/>
      <c r="D524" s="477"/>
      <c r="E524" s="485"/>
      <c r="F524" s="485"/>
      <c r="G524" s="476" t="s">
        <v>1103</v>
      </c>
      <c r="H524" s="485"/>
      <c r="I524" s="485"/>
      <c r="J524" s="475"/>
      <c r="K524" s="476"/>
    </row>
    <row r="525" spans="1:11" ht="16.149999999999999">
      <c r="A525" s="475"/>
      <c r="B525" s="476"/>
      <c r="C525" s="477"/>
      <c r="D525" s="477"/>
      <c r="E525" s="485"/>
      <c r="F525" s="485"/>
      <c r="G525" s="476" t="s">
        <v>1103</v>
      </c>
      <c r="H525" s="485"/>
      <c r="I525" s="485"/>
      <c r="J525" s="475"/>
      <c r="K525" s="476"/>
    </row>
    <row r="526" spans="1:11" ht="16.149999999999999">
      <c r="A526" s="475"/>
      <c r="B526" s="476"/>
      <c r="C526" s="477"/>
      <c r="D526" s="477"/>
      <c r="E526" s="485"/>
      <c r="F526" s="485"/>
      <c r="G526" s="476" t="s">
        <v>1103</v>
      </c>
      <c r="H526" s="485"/>
      <c r="I526" s="485"/>
      <c r="J526" s="475"/>
      <c r="K526" s="476"/>
    </row>
    <row r="527" spans="1:11" ht="16.149999999999999">
      <c r="A527" s="475"/>
      <c r="B527" s="476"/>
      <c r="C527" s="477"/>
      <c r="D527" s="477"/>
      <c r="E527" s="485"/>
      <c r="F527" s="485"/>
      <c r="G527" s="476" t="s">
        <v>1103</v>
      </c>
      <c r="H527" s="485"/>
      <c r="I527" s="485"/>
      <c r="J527" s="475"/>
      <c r="K527" s="476"/>
    </row>
    <row r="528" spans="1:11" ht="16.149999999999999">
      <c r="A528" s="475"/>
      <c r="B528" s="476"/>
      <c r="C528" s="477"/>
      <c r="D528" s="477"/>
      <c r="E528" s="485"/>
      <c r="F528" s="485"/>
      <c r="G528" s="476" t="s">
        <v>1103</v>
      </c>
      <c r="H528" s="485"/>
      <c r="I528" s="485"/>
      <c r="J528" s="475"/>
      <c r="K528" s="476"/>
    </row>
    <row r="529" spans="1:11" ht="16.149999999999999">
      <c r="A529" s="475"/>
      <c r="B529" s="476"/>
      <c r="C529" s="477"/>
      <c r="D529" s="477"/>
      <c r="E529" s="485"/>
      <c r="F529" s="485"/>
      <c r="G529" s="476" t="s">
        <v>1103</v>
      </c>
      <c r="H529" s="485"/>
      <c r="I529" s="485"/>
      <c r="J529" s="475"/>
      <c r="K529" s="476"/>
    </row>
    <row r="530" spans="1:11" ht="16.149999999999999">
      <c r="A530" s="475"/>
      <c r="B530" s="476"/>
      <c r="C530" s="477"/>
      <c r="D530" s="477"/>
      <c r="E530" s="485"/>
      <c r="F530" s="485"/>
      <c r="G530" s="476" t="s">
        <v>1103</v>
      </c>
      <c r="H530" s="485"/>
      <c r="I530" s="485"/>
      <c r="J530" s="475"/>
      <c r="K530" s="476"/>
    </row>
    <row r="531" spans="1:11" ht="16.149999999999999">
      <c r="A531" s="475"/>
      <c r="B531" s="476"/>
      <c r="C531" s="477"/>
      <c r="D531" s="477"/>
      <c r="E531" s="485"/>
      <c r="F531" s="485"/>
      <c r="G531" s="476" t="s">
        <v>1103</v>
      </c>
      <c r="H531" s="485"/>
      <c r="I531" s="485"/>
      <c r="J531" s="475"/>
      <c r="K531" s="476"/>
    </row>
    <row r="532" spans="1:11" ht="16.149999999999999">
      <c r="A532" s="475"/>
      <c r="B532" s="476"/>
      <c r="C532" s="477"/>
      <c r="D532" s="477"/>
      <c r="E532" s="485"/>
      <c r="F532" s="485"/>
      <c r="G532" s="476" t="s">
        <v>1103</v>
      </c>
      <c r="H532" s="485"/>
      <c r="I532" s="485"/>
      <c r="J532" s="475"/>
      <c r="K532" s="476"/>
    </row>
    <row r="533" spans="1:11" ht="16.149999999999999">
      <c r="A533" s="475"/>
      <c r="B533" s="476"/>
      <c r="C533" s="477"/>
      <c r="D533" s="477"/>
      <c r="E533" s="485"/>
      <c r="F533" s="485"/>
      <c r="G533" s="476" t="s">
        <v>1103</v>
      </c>
      <c r="H533" s="485"/>
      <c r="I533" s="485"/>
      <c r="J533" s="475"/>
      <c r="K533" s="476"/>
    </row>
    <row r="534" spans="1:11" ht="16.149999999999999">
      <c r="A534" s="475"/>
      <c r="B534" s="476"/>
      <c r="C534" s="477"/>
      <c r="D534" s="477"/>
      <c r="E534" s="485"/>
      <c r="F534" s="485"/>
      <c r="G534" s="476" t="s">
        <v>1103</v>
      </c>
      <c r="H534" s="485"/>
      <c r="I534" s="485"/>
      <c r="J534" s="475"/>
      <c r="K534" s="476"/>
    </row>
    <row r="535" spans="1:11" ht="16.149999999999999">
      <c r="A535" s="475"/>
      <c r="B535" s="476"/>
      <c r="C535" s="477"/>
      <c r="D535" s="477"/>
      <c r="E535" s="485"/>
      <c r="F535" s="485"/>
      <c r="G535" s="476" t="s">
        <v>1103</v>
      </c>
      <c r="H535" s="485"/>
      <c r="I535" s="485"/>
      <c r="J535" s="475"/>
      <c r="K535" s="476"/>
    </row>
    <row r="536" spans="1:11" ht="16.149999999999999">
      <c r="A536" s="475"/>
      <c r="B536" s="476"/>
      <c r="C536" s="477"/>
      <c r="D536" s="477"/>
      <c r="E536" s="485"/>
      <c r="F536" s="485"/>
      <c r="G536" s="476" t="s">
        <v>1103</v>
      </c>
      <c r="H536" s="485"/>
      <c r="I536" s="485"/>
      <c r="J536" s="475"/>
      <c r="K536" s="476"/>
    </row>
    <row r="537" spans="1:11" ht="16.149999999999999">
      <c r="A537" s="475"/>
      <c r="B537" s="476"/>
      <c r="C537" s="477"/>
      <c r="D537" s="477"/>
      <c r="E537" s="485"/>
      <c r="F537" s="485"/>
      <c r="G537" s="476" t="s">
        <v>1103</v>
      </c>
      <c r="H537" s="485"/>
      <c r="I537" s="485"/>
      <c r="J537" s="475"/>
      <c r="K537" s="476"/>
    </row>
    <row r="538" spans="1:11" ht="16.149999999999999">
      <c r="A538" s="475"/>
      <c r="B538" s="476"/>
      <c r="C538" s="477"/>
      <c r="D538" s="477"/>
      <c r="E538" s="485"/>
      <c r="F538" s="485"/>
      <c r="G538" s="476" t="s">
        <v>1103</v>
      </c>
      <c r="H538" s="485"/>
      <c r="I538" s="485"/>
      <c r="J538" s="475"/>
      <c r="K538" s="476"/>
    </row>
    <row r="539" spans="1:11" ht="16.149999999999999">
      <c r="A539" s="475"/>
      <c r="B539" s="476"/>
      <c r="C539" s="477"/>
      <c r="D539" s="477"/>
      <c r="E539" s="485"/>
      <c r="F539" s="485"/>
      <c r="G539" s="476" t="s">
        <v>1103</v>
      </c>
      <c r="H539" s="485"/>
      <c r="I539" s="485"/>
      <c r="J539" s="475"/>
      <c r="K539" s="476"/>
    </row>
    <row r="540" spans="1:11" ht="16.149999999999999">
      <c r="A540" s="475"/>
      <c r="B540" s="476"/>
      <c r="C540" s="477"/>
      <c r="D540" s="477"/>
      <c r="E540" s="485"/>
      <c r="F540" s="485"/>
      <c r="G540" s="476" t="s">
        <v>1103</v>
      </c>
      <c r="H540" s="485"/>
      <c r="I540" s="485"/>
      <c r="J540" s="475"/>
      <c r="K540" s="476"/>
    </row>
    <row r="541" spans="1:11" ht="16.149999999999999">
      <c r="A541" s="475"/>
      <c r="B541" s="476"/>
      <c r="C541" s="477"/>
      <c r="D541" s="477"/>
      <c r="E541" s="485"/>
      <c r="F541" s="485"/>
      <c r="G541" s="476" t="s">
        <v>1103</v>
      </c>
      <c r="H541" s="485"/>
      <c r="I541" s="485"/>
      <c r="J541" s="475"/>
      <c r="K541" s="476"/>
    </row>
    <row r="542" spans="1:11" ht="16.149999999999999">
      <c r="A542" s="475"/>
      <c r="B542" s="476"/>
      <c r="C542" s="477"/>
      <c r="D542" s="477"/>
      <c r="E542" s="485"/>
      <c r="F542" s="485"/>
      <c r="G542" s="476" t="s">
        <v>1103</v>
      </c>
      <c r="H542" s="485"/>
      <c r="I542" s="485"/>
      <c r="J542" s="475"/>
      <c r="K542" s="476"/>
    </row>
    <row r="543" spans="1:11" ht="16.149999999999999">
      <c r="A543" s="475"/>
      <c r="B543" s="476"/>
      <c r="C543" s="477"/>
      <c r="D543" s="477"/>
      <c r="E543" s="485"/>
      <c r="F543" s="485"/>
      <c r="G543" s="476" t="s">
        <v>1103</v>
      </c>
      <c r="H543" s="485"/>
      <c r="I543" s="485"/>
      <c r="J543" s="475"/>
      <c r="K543" s="476"/>
    </row>
    <row r="544" spans="1:11" ht="16.149999999999999">
      <c r="A544" s="475"/>
      <c r="B544" s="476"/>
      <c r="C544" s="477"/>
      <c r="D544" s="477"/>
      <c r="E544" s="485"/>
      <c r="F544" s="485"/>
      <c r="G544" s="476" t="s">
        <v>1103</v>
      </c>
      <c r="H544" s="485"/>
      <c r="I544" s="485"/>
      <c r="J544" s="475"/>
      <c r="K544" s="476"/>
    </row>
    <row r="545" spans="1:11" ht="16.149999999999999">
      <c r="A545" s="475"/>
      <c r="B545" s="476"/>
      <c r="C545" s="477"/>
      <c r="D545" s="477"/>
      <c r="E545" s="485"/>
      <c r="F545" s="485"/>
      <c r="G545" s="476" t="s">
        <v>1103</v>
      </c>
      <c r="H545" s="485"/>
      <c r="I545" s="485"/>
      <c r="J545" s="475"/>
      <c r="K545" s="476"/>
    </row>
    <row r="546" spans="1:11" ht="16.149999999999999">
      <c r="A546" s="475"/>
      <c r="B546" s="476"/>
      <c r="C546" s="477"/>
      <c r="D546" s="477"/>
      <c r="E546" s="485"/>
      <c r="F546" s="485"/>
      <c r="G546" s="476" t="s">
        <v>1103</v>
      </c>
      <c r="H546" s="485"/>
      <c r="I546" s="485"/>
      <c r="J546" s="475"/>
      <c r="K546" s="476"/>
    </row>
    <row r="547" spans="1:11" ht="16.149999999999999">
      <c r="A547" s="475"/>
      <c r="B547" s="476"/>
      <c r="C547" s="477"/>
      <c r="D547" s="477"/>
      <c r="E547" s="485"/>
      <c r="F547" s="485"/>
      <c r="G547" s="476" t="s">
        <v>1103</v>
      </c>
      <c r="H547" s="485"/>
      <c r="I547" s="485"/>
      <c r="J547" s="475"/>
      <c r="K547" s="476"/>
    </row>
    <row r="548" spans="1:11" ht="16.149999999999999">
      <c r="A548" s="475"/>
      <c r="B548" s="476"/>
      <c r="C548" s="477"/>
      <c r="D548" s="477"/>
      <c r="E548" s="485"/>
      <c r="F548" s="485"/>
      <c r="G548" s="476" t="s">
        <v>1103</v>
      </c>
      <c r="H548" s="485"/>
      <c r="I548" s="485"/>
      <c r="J548" s="475"/>
      <c r="K548" s="476"/>
    </row>
    <row r="549" spans="1:11" ht="16.149999999999999">
      <c r="A549" s="475"/>
      <c r="B549" s="476"/>
      <c r="C549" s="477"/>
      <c r="D549" s="477"/>
      <c r="E549" s="485"/>
      <c r="F549" s="485"/>
      <c r="G549" s="476" t="s">
        <v>1103</v>
      </c>
      <c r="H549" s="485"/>
      <c r="I549" s="485"/>
      <c r="J549" s="475"/>
      <c r="K549" s="476"/>
    </row>
    <row r="550" spans="1:11" ht="16.149999999999999">
      <c r="A550" s="475"/>
      <c r="B550" s="476"/>
      <c r="C550" s="477"/>
      <c r="D550" s="477"/>
      <c r="E550" s="485"/>
      <c r="F550" s="485"/>
      <c r="G550" s="476" t="s">
        <v>1103</v>
      </c>
      <c r="H550" s="485"/>
      <c r="I550" s="485"/>
      <c r="J550" s="475"/>
      <c r="K550" s="476"/>
    </row>
    <row r="551" spans="1:11" ht="16.149999999999999">
      <c r="A551" s="475"/>
      <c r="B551" s="476"/>
      <c r="C551" s="477"/>
      <c r="D551" s="477"/>
      <c r="E551" s="485"/>
      <c r="F551" s="485"/>
      <c r="G551" s="476" t="s">
        <v>1103</v>
      </c>
      <c r="H551" s="485"/>
      <c r="I551" s="485"/>
      <c r="J551" s="475"/>
      <c r="K551" s="476"/>
    </row>
    <row r="552" spans="1:11" ht="16.149999999999999">
      <c r="A552" s="475"/>
      <c r="B552" s="476"/>
      <c r="C552" s="477"/>
      <c r="D552" s="477"/>
      <c r="E552" s="485"/>
      <c r="F552" s="485"/>
      <c r="G552" s="476" t="s">
        <v>1103</v>
      </c>
      <c r="H552" s="485"/>
      <c r="I552" s="485"/>
      <c r="J552" s="475"/>
      <c r="K552" s="476"/>
    </row>
    <row r="553" spans="1:11" ht="16.149999999999999">
      <c r="A553" s="475"/>
      <c r="B553" s="476"/>
      <c r="C553" s="477"/>
      <c r="D553" s="477"/>
      <c r="E553" s="485"/>
      <c r="F553" s="485"/>
      <c r="G553" s="476" t="s">
        <v>1103</v>
      </c>
      <c r="H553" s="485"/>
      <c r="I553" s="485"/>
      <c r="J553" s="475"/>
      <c r="K553" s="476"/>
    </row>
    <row r="554" spans="1:11" ht="16.149999999999999">
      <c r="A554" s="475"/>
      <c r="B554" s="476"/>
      <c r="C554" s="477"/>
      <c r="D554" s="477"/>
      <c r="E554" s="485"/>
      <c r="F554" s="485"/>
      <c r="G554" s="476" t="s">
        <v>1103</v>
      </c>
      <c r="H554" s="485"/>
      <c r="I554" s="485"/>
      <c r="J554" s="475"/>
      <c r="K554" s="476"/>
    </row>
    <row r="555" spans="1:11" ht="16.149999999999999">
      <c r="A555" s="475"/>
      <c r="B555" s="476"/>
      <c r="C555" s="477"/>
      <c r="D555" s="477"/>
      <c r="E555" s="485"/>
      <c r="F555" s="485"/>
      <c r="G555" s="476" t="s">
        <v>1103</v>
      </c>
      <c r="H555" s="485"/>
      <c r="I555" s="485"/>
      <c r="J555" s="475"/>
      <c r="K555" s="476"/>
    </row>
    <row r="556" spans="1:11" ht="16.149999999999999">
      <c r="A556" s="475"/>
      <c r="B556" s="476"/>
      <c r="C556" s="477"/>
      <c r="D556" s="477"/>
      <c r="E556" s="485"/>
      <c r="F556" s="485"/>
      <c r="G556" s="476" t="s">
        <v>1103</v>
      </c>
      <c r="H556" s="485"/>
      <c r="I556" s="485"/>
      <c r="J556" s="475"/>
      <c r="K556" s="476"/>
    </row>
    <row r="557" spans="1:11" ht="16.149999999999999">
      <c r="A557" s="475"/>
      <c r="B557" s="476"/>
      <c r="C557" s="477"/>
      <c r="D557" s="477"/>
      <c r="E557" s="485"/>
      <c r="F557" s="485"/>
      <c r="G557" s="476" t="s">
        <v>1103</v>
      </c>
      <c r="H557" s="485"/>
      <c r="I557" s="485"/>
      <c r="J557" s="475"/>
      <c r="K557" s="476"/>
    </row>
    <row r="558" spans="1:11" ht="16.149999999999999">
      <c r="A558" s="475"/>
      <c r="B558" s="476"/>
      <c r="C558" s="477"/>
      <c r="D558" s="477"/>
      <c r="E558" s="485"/>
      <c r="F558" s="485"/>
      <c r="G558" s="476" t="s">
        <v>1103</v>
      </c>
      <c r="H558" s="485"/>
      <c r="I558" s="485"/>
      <c r="J558" s="475"/>
      <c r="K558" s="476"/>
    </row>
    <row r="559" spans="1:11" ht="16.149999999999999">
      <c r="A559" s="475"/>
      <c r="B559" s="476"/>
      <c r="C559" s="477"/>
      <c r="D559" s="477"/>
      <c r="E559" s="485"/>
      <c r="F559" s="485"/>
      <c r="G559" s="476" t="s">
        <v>1103</v>
      </c>
      <c r="H559" s="485"/>
      <c r="I559" s="485"/>
      <c r="J559" s="475"/>
      <c r="K559" s="476"/>
    </row>
    <row r="560" spans="1:11" ht="16.149999999999999">
      <c r="A560" s="475"/>
      <c r="B560" s="476"/>
      <c r="C560" s="477"/>
      <c r="D560" s="477"/>
      <c r="E560" s="485"/>
      <c r="F560" s="485"/>
      <c r="G560" s="476" t="s">
        <v>1103</v>
      </c>
      <c r="H560" s="485"/>
      <c r="I560" s="485"/>
      <c r="J560" s="475"/>
      <c r="K560" s="476"/>
    </row>
    <row r="561" spans="1:11" ht="16.149999999999999">
      <c r="A561" s="475"/>
      <c r="B561" s="476"/>
      <c r="C561" s="477"/>
      <c r="D561" s="477"/>
      <c r="E561" s="485"/>
      <c r="F561" s="485"/>
      <c r="G561" s="476" t="s">
        <v>1103</v>
      </c>
      <c r="H561" s="485"/>
      <c r="I561" s="485"/>
      <c r="J561" s="475"/>
      <c r="K561" s="476"/>
    </row>
    <row r="562" spans="1:11" ht="16.149999999999999">
      <c r="A562" s="475"/>
      <c r="B562" s="476"/>
      <c r="C562" s="477"/>
      <c r="D562" s="477"/>
      <c r="E562" s="485"/>
      <c r="F562" s="485"/>
      <c r="G562" s="476" t="s">
        <v>1103</v>
      </c>
      <c r="H562" s="485"/>
      <c r="I562" s="485"/>
      <c r="J562" s="475"/>
      <c r="K562" s="476"/>
    </row>
    <row r="563" spans="1:11" ht="16.149999999999999">
      <c r="A563" s="475"/>
      <c r="B563" s="476"/>
      <c r="C563" s="477"/>
      <c r="D563" s="477"/>
      <c r="E563" s="485"/>
      <c r="F563" s="485"/>
      <c r="G563" s="476" t="s">
        <v>1103</v>
      </c>
      <c r="H563" s="485"/>
      <c r="I563" s="485"/>
      <c r="J563" s="475"/>
      <c r="K563" s="476"/>
    </row>
    <row r="564" spans="1:11" ht="16.149999999999999">
      <c r="A564" s="475"/>
      <c r="B564" s="476"/>
      <c r="C564" s="477"/>
      <c r="D564" s="477"/>
      <c r="E564" s="485"/>
      <c r="F564" s="485"/>
      <c r="G564" s="476" t="s">
        <v>1103</v>
      </c>
      <c r="H564" s="485"/>
      <c r="I564" s="485"/>
      <c r="J564" s="475"/>
      <c r="K564" s="476"/>
    </row>
    <row r="565" spans="1:11" ht="16.149999999999999">
      <c r="A565" s="475"/>
      <c r="B565" s="476"/>
      <c r="C565" s="477"/>
      <c r="D565" s="477"/>
      <c r="E565" s="485"/>
      <c r="F565" s="485"/>
      <c r="G565" s="476" t="s">
        <v>1103</v>
      </c>
      <c r="H565" s="485"/>
      <c r="I565" s="485"/>
      <c r="J565" s="475"/>
      <c r="K565" s="476"/>
    </row>
    <row r="566" spans="1:11" ht="16.149999999999999">
      <c r="A566" s="475"/>
      <c r="B566" s="476"/>
      <c r="C566" s="477"/>
      <c r="D566" s="477"/>
      <c r="E566" s="485"/>
      <c r="F566" s="485"/>
      <c r="G566" s="476" t="s">
        <v>1103</v>
      </c>
      <c r="H566" s="485"/>
      <c r="I566" s="485"/>
      <c r="J566" s="475"/>
      <c r="K566" s="476"/>
    </row>
    <row r="567" spans="1:11" ht="16.149999999999999">
      <c r="A567" s="475"/>
      <c r="B567" s="476"/>
      <c r="C567" s="477"/>
      <c r="D567" s="477"/>
      <c r="E567" s="485"/>
      <c r="F567" s="485"/>
      <c r="G567" s="476" t="s">
        <v>1103</v>
      </c>
      <c r="H567" s="485"/>
      <c r="I567" s="485"/>
      <c r="J567" s="475"/>
      <c r="K567" s="476"/>
    </row>
    <row r="568" spans="1:11" ht="16.149999999999999">
      <c r="A568" s="475"/>
      <c r="B568" s="476"/>
      <c r="C568" s="477"/>
      <c r="D568" s="477"/>
      <c r="E568" s="485"/>
      <c r="F568" s="485"/>
      <c r="G568" s="476" t="s">
        <v>1103</v>
      </c>
      <c r="H568" s="485"/>
      <c r="I568" s="485"/>
      <c r="J568" s="475"/>
      <c r="K568" s="476"/>
    </row>
    <row r="569" spans="1:11" ht="16.149999999999999">
      <c r="A569" s="475"/>
      <c r="B569" s="476"/>
      <c r="C569" s="477"/>
      <c r="D569" s="477"/>
      <c r="E569" s="485"/>
      <c r="F569" s="485"/>
      <c r="G569" s="476" t="s">
        <v>1103</v>
      </c>
      <c r="H569" s="485"/>
      <c r="I569" s="485"/>
      <c r="J569" s="475"/>
      <c r="K569" s="476"/>
    </row>
    <row r="570" spans="1:11" ht="16.149999999999999">
      <c r="A570" s="475"/>
      <c r="B570" s="476"/>
      <c r="C570" s="477"/>
      <c r="D570" s="477"/>
      <c r="E570" s="485"/>
      <c r="F570" s="485"/>
      <c r="G570" s="476" t="s">
        <v>1103</v>
      </c>
      <c r="H570" s="485"/>
      <c r="I570" s="485"/>
      <c r="J570" s="475"/>
      <c r="K570" s="476"/>
    </row>
    <row r="571" spans="1:11" ht="16.149999999999999">
      <c r="A571" s="475"/>
      <c r="B571" s="476"/>
      <c r="C571" s="477"/>
      <c r="D571" s="477"/>
      <c r="E571" s="485"/>
      <c r="F571" s="485"/>
      <c r="G571" s="476" t="s">
        <v>1103</v>
      </c>
      <c r="H571" s="485"/>
      <c r="I571" s="485"/>
      <c r="J571" s="475"/>
      <c r="K571" s="476"/>
    </row>
    <row r="572" spans="1:11" ht="16.149999999999999">
      <c r="A572" s="475"/>
      <c r="B572" s="476"/>
      <c r="C572" s="477"/>
      <c r="D572" s="477"/>
      <c r="E572" s="485"/>
      <c r="F572" s="485"/>
      <c r="G572" s="476" t="s">
        <v>1103</v>
      </c>
      <c r="H572" s="485"/>
      <c r="I572" s="485"/>
      <c r="J572" s="475"/>
      <c r="K572" s="476"/>
    </row>
    <row r="573" spans="1:11" ht="16.149999999999999">
      <c r="A573" s="475"/>
      <c r="B573" s="476"/>
      <c r="C573" s="477"/>
      <c r="D573" s="477"/>
      <c r="E573" s="485"/>
      <c r="F573" s="485"/>
      <c r="G573" s="476" t="s">
        <v>1103</v>
      </c>
      <c r="H573" s="485"/>
      <c r="I573" s="485"/>
      <c r="J573" s="475"/>
      <c r="K573" s="476"/>
    </row>
    <row r="574" spans="1:11" ht="16.149999999999999">
      <c r="A574" s="475"/>
      <c r="B574" s="476"/>
      <c r="C574" s="477"/>
      <c r="D574" s="477"/>
      <c r="E574" s="485"/>
      <c r="F574" s="485"/>
      <c r="G574" s="476" t="s">
        <v>1103</v>
      </c>
      <c r="H574" s="485"/>
      <c r="I574" s="485"/>
      <c r="J574" s="475"/>
      <c r="K574" s="476"/>
    </row>
    <row r="575" spans="1:11" ht="16.149999999999999">
      <c r="A575" s="475"/>
      <c r="B575" s="476"/>
      <c r="C575" s="477"/>
      <c r="D575" s="477"/>
      <c r="E575" s="485"/>
      <c r="F575" s="485"/>
      <c r="G575" s="476" t="s">
        <v>1103</v>
      </c>
      <c r="H575" s="485"/>
      <c r="I575" s="485"/>
      <c r="J575" s="475"/>
      <c r="K575" s="476"/>
    </row>
    <row r="576" spans="1:11" ht="16.149999999999999">
      <c r="A576" s="475"/>
      <c r="B576" s="476"/>
      <c r="C576" s="477"/>
      <c r="D576" s="477"/>
      <c r="E576" s="485"/>
      <c r="F576" s="485"/>
      <c r="G576" s="476" t="s">
        <v>1103</v>
      </c>
      <c r="H576" s="485"/>
      <c r="I576" s="485"/>
      <c r="J576" s="475"/>
      <c r="K576" s="476"/>
    </row>
    <row r="577" spans="1:11" ht="16.149999999999999">
      <c r="A577" s="475"/>
      <c r="B577" s="476"/>
      <c r="C577" s="477"/>
      <c r="D577" s="477"/>
      <c r="E577" s="485"/>
      <c r="F577" s="485"/>
      <c r="G577" s="476" t="s">
        <v>1103</v>
      </c>
      <c r="H577" s="485"/>
      <c r="I577" s="485"/>
      <c r="J577" s="475"/>
      <c r="K577" s="476"/>
    </row>
    <row r="578" spans="1:11" ht="16.149999999999999">
      <c r="A578" s="475"/>
      <c r="B578" s="476"/>
      <c r="C578" s="477"/>
      <c r="D578" s="477"/>
      <c r="E578" s="485"/>
      <c r="F578" s="485"/>
      <c r="G578" s="476" t="s">
        <v>1103</v>
      </c>
      <c r="H578" s="485"/>
      <c r="I578" s="485"/>
      <c r="J578" s="475"/>
      <c r="K578" s="476"/>
    </row>
    <row r="579" spans="1:11" ht="16.149999999999999">
      <c r="A579" s="475"/>
      <c r="B579" s="476"/>
      <c r="C579" s="477"/>
      <c r="D579" s="477"/>
      <c r="E579" s="485"/>
      <c r="F579" s="485"/>
      <c r="G579" s="476" t="s">
        <v>1103</v>
      </c>
      <c r="H579" s="485"/>
      <c r="I579" s="485"/>
      <c r="J579" s="475"/>
      <c r="K579" s="476"/>
    </row>
    <row r="580" spans="1:11" ht="16.149999999999999">
      <c r="A580" s="475"/>
      <c r="B580" s="476"/>
      <c r="C580" s="477"/>
      <c r="D580" s="477"/>
      <c r="E580" s="485"/>
      <c r="F580" s="485"/>
      <c r="G580" s="476" t="s">
        <v>1103</v>
      </c>
      <c r="H580" s="485"/>
      <c r="I580" s="485"/>
      <c r="J580" s="475"/>
      <c r="K580" s="476"/>
    </row>
    <row r="581" spans="1:11" ht="16.149999999999999">
      <c r="A581" s="475"/>
      <c r="B581" s="476"/>
      <c r="C581" s="477"/>
      <c r="D581" s="477"/>
      <c r="E581" s="485"/>
      <c r="F581" s="485"/>
      <c r="G581" s="476" t="s">
        <v>1103</v>
      </c>
      <c r="H581" s="485"/>
      <c r="I581" s="485"/>
      <c r="J581" s="475"/>
      <c r="K581" s="476"/>
    </row>
    <row r="582" spans="1:11" ht="16.149999999999999">
      <c r="A582" s="475"/>
      <c r="B582" s="476"/>
      <c r="C582" s="477"/>
      <c r="D582" s="477"/>
      <c r="E582" s="485"/>
      <c r="F582" s="485"/>
      <c r="G582" s="476" t="s">
        <v>1103</v>
      </c>
      <c r="H582" s="485"/>
      <c r="I582" s="485"/>
      <c r="J582" s="475"/>
      <c r="K582" s="476"/>
    </row>
    <row r="583" spans="1:11" ht="16.149999999999999">
      <c r="A583" s="475"/>
      <c r="B583" s="476"/>
      <c r="C583" s="477"/>
      <c r="D583" s="477"/>
      <c r="E583" s="485"/>
      <c r="F583" s="485"/>
      <c r="G583" s="476" t="s">
        <v>1103</v>
      </c>
      <c r="H583" s="485"/>
      <c r="I583" s="485"/>
      <c r="J583" s="475"/>
      <c r="K583" s="476"/>
    </row>
    <row r="584" spans="1:11" ht="16.149999999999999">
      <c r="A584" s="475"/>
      <c r="B584" s="476"/>
      <c r="C584" s="477"/>
      <c r="D584" s="477"/>
      <c r="E584" s="485"/>
      <c r="F584" s="485"/>
      <c r="G584" s="476" t="s">
        <v>1103</v>
      </c>
      <c r="H584" s="485"/>
      <c r="I584" s="485"/>
      <c r="J584" s="475"/>
      <c r="K584" s="476"/>
    </row>
    <row r="585" spans="1:11" ht="16.149999999999999">
      <c r="A585" s="475"/>
      <c r="B585" s="476"/>
      <c r="C585" s="477"/>
      <c r="D585" s="477"/>
      <c r="E585" s="485"/>
      <c r="F585" s="485"/>
      <c r="G585" s="476" t="s">
        <v>1103</v>
      </c>
      <c r="H585" s="485"/>
      <c r="I585" s="485"/>
      <c r="J585" s="475"/>
      <c r="K585" s="476"/>
    </row>
    <row r="586" spans="1:11" ht="16.149999999999999">
      <c r="A586" s="475"/>
      <c r="B586" s="476"/>
      <c r="C586" s="477"/>
      <c r="D586" s="477"/>
      <c r="E586" s="485"/>
      <c r="F586" s="485"/>
      <c r="G586" s="476" t="s">
        <v>1103</v>
      </c>
      <c r="H586" s="485"/>
      <c r="I586" s="485"/>
      <c r="J586" s="475"/>
      <c r="K586" s="476"/>
    </row>
    <row r="587" spans="1:11" ht="16.149999999999999">
      <c r="A587" s="475"/>
      <c r="B587" s="476"/>
      <c r="C587" s="477"/>
      <c r="D587" s="477"/>
      <c r="E587" s="485"/>
      <c r="F587" s="485"/>
      <c r="G587" s="476" t="s">
        <v>1103</v>
      </c>
      <c r="H587" s="485"/>
      <c r="I587" s="485"/>
      <c r="J587" s="475"/>
      <c r="K587" s="476"/>
    </row>
    <row r="588" spans="1:11" ht="16.149999999999999">
      <c r="A588" s="475"/>
      <c r="B588" s="476"/>
      <c r="C588" s="477"/>
      <c r="D588" s="477"/>
      <c r="E588" s="485"/>
      <c r="F588" s="485"/>
      <c r="G588" s="476" t="s">
        <v>1103</v>
      </c>
      <c r="H588" s="485"/>
      <c r="I588" s="485"/>
      <c r="J588" s="475"/>
      <c r="K588" s="476"/>
    </row>
    <row r="589" spans="1:11" ht="16.149999999999999">
      <c r="A589" s="475"/>
      <c r="B589" s="476"/>
      <c r="C589" s="477"/>
      <c r="D589" s="477"/>
      <c r="E589" s="485"/>
      <c r="F589" s="485"/>
      <c r="G589" s="476" t="s">
        <v>1103</v>
      </c>
      <c r="H589" s="485"/>
      <c r="I589" s="485"/>
      <c r="J589" s="475"/>
      <c r="K589" s="476"/>
    </row>
  </sheetData>
  <autoFilter ref="A2:K589"/>
  <mergeCells count="1">
    <mergeCell ref="A1:K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591"/>
  <sheetViews>
    <sheetView workbookViewId="0"/>
  </sheetViews>
  <sheetFormatPr defaultColWidth="14.3984375" defaultRowHeight="15" customHeight="1"/>
  <cols>
    <col min="1" max="1" width="11.59765625" customWidth="1"/>
    <col min="2" max="2" width="10.3984375" customWidth="1"/>
    <col min="3" max="3" width="26.59765625" customWidth="1"/>
    <col min="4" max="4" width="25" customWidth="1"/>
    <col min="5" max="5" width="11.59765625" customWidth="1"/>
    <col min="6" max="6" width="20.3984375" customWidth="1"/>
    <col min="7" max="7" width="9.3984375" customWidth="1"/>
    <col min="8" max="8" width="11" customWidth="1"/>
    <col min="9" max="9" width="42.59765625" customWidth="1"/>
    <col min="10" max="10" width="12.3984375" customWidth="1"/>
    <col min="11" max="12" width="11.59765625" customWidth="1"/>
  </cols>
  <sheetData>
    <row r="1" spans="1:12" ht="21.05" customHeight="1">
      <c r="A1" s="553" t="s">
        <v>26131</v>
      </c>
      <c r="B1" s="554"/>
      <c r="C1" s="554"/>
      <c r="D1" s="554"/>
      <c r="E1" s="554"/>
      <c r="F1" s="554"/>
      <c r="G1" s="554"/>
      <c r="H1" s="554"/>
      <c r="I1" s="554"/>
      <c r="J1" s="554"/>
      <c r="K1" s="554"/>
      <c r="L1" s="554"/>
    </row>
    <row r="2" spans="1:12" ht="43.5" customHeight="1">
      <c r="A2" s="1" t="s">
        <v>0</v>
      </c>
      <c r="B2" s="2" t="s">
        <v>1</v>
      </c>
      <c r="C2" s="2" t="s">
        <v>2</v>
      </c>
      <c r="D2" s="2" t="s">
        <v>3</v>
      </c>
      <c r="E2" s="2" t="s">
        <v>4</v>
      </c>
      <c r="F2" s="2" t="s">
        <v>5</v>
      </c>
      <c r="G2" s="2" t="s">
        <v>6</v>
      </c>
      <c r="H2" s="2" t="s">
        <v>7</v>
      </c>
      <c r="I2" s="2" t="s">
        <v>8</v>
      </c>
      <c r="J2" s="1" t="s">
        <v>9</v>
      </c>
      <c r="K2" s="2" t="s">
        <v>10</v>
      </c>
      <c r="L2" s="2" t="s">
        <v>11</v>
      </c>
    </row>
    <row r="3" spans="1:12" ht="21.05" customHeight="1">
      <c r="A3" s="3"/>
      <c r="B3" s="4"/>
      <c r="C3" s="5"/>
      <c r="D3" s="5"/>
      <c r="E3" s="6"/>
      <c r="F3" s="6"/>
      <c r="G3" s="4"/>
      <c r="H3" s="6"/>
      <c r="I3" s="6"/>
      <c r="J3" s="3"/>
      <c r="K3" s="4"/>
      <c r="L3" s="4"/>
    </row>
    <row r="4" spans="1:12" ht="21.05" customHeight="1">
      <c r="A4" s="3">
        <v>42307</v>
      </c>
      <c r="B4" s="4" t="s">
        <v>30</v>
      </c>
      <c r="C4" s="5" t="s">
        <v>26133</v>
      </c>
      <c r="D4" s="5"/>
      <c r="E4" s="6" t="s">
        <v>436</v>
      </c>
      <c r="F4" s="26" t="s">
        <v>26134</v>
      </c>
      <c r="G4" s="4" t="s">
        <v>1103</v>
      </c>
      <c r="H4" s="6" t="s">
        <v>18</v>
      </c>
      <c r="I4" s="6" t="s">
        <v>26135</v>
      </c>
      <c r="J4" s="3">
        <v>42314</v>
      </c>
      <c r="K4" s="4" t="s">
        <v>18</v>
      </c>
      <c r="L4" s="4" t="s">
        <v>18</v>
      </c>
    </row>
    <row r="5" spans="1:12" ht="21.05" customHeight="1">
      <c r="A5" s="3">
        <v>42306</v>
      </c>
      <c r="B5" s="4" t="s">
        <v>30</v>
      </c>
      <c r="C5" s="5" t="s">
        <v>1144</v>
      </c>
      <c r="D5" s="5" t="s">
        <v>26136</v>
      </c>
      <c r="E5" s="6" t="s">
        <v>39</v>
      </c>
      <c r="F5" s="6" t="s">
        <v>26137</v>
      </c>
      <c r="G5" s="4" t="s">
        <v>1103</v>
      </c>
      <c r="H5" s="6" t="s">
        <v>18</v>
      </c>
      <c r="I5" s="6" t="s">
        <v>26138</v>
      </c>
      <c r="J5" s="3">
        <v>42311</v>
      </c>
      <c r="K5" s="4" t="s">
        <v>18</v>
      </c>
      <c r="L5" s="4" t="s">
        <v>18</v>
      </c>
    </row>
    <row r="6" spans="1:12" ht="21.05" customHeight="1">
      <c r="A6" s="3">
        <v>42311</v>
      </c>
      <c r="B6" s="4" t="s">
        <v>26139</v>
      </c>
      <c r="C6" s="5" t="s">
        <v>23101</v>
      </c>
      <c r="D6" s="5" t="s">
        <v>23102</v>
      </c>
      <c r="E6" s="6"/>
      <c r="F6" s="6" t="s">
        <v>23103</v>
      </c>
      <c r="G6" s="4" t="s">
        <v>1103</v>
      </c>
      <c r="H6" s="6" t="s">
        <v>14</v>
      </c>
      <c r="I6" s="17" t="s">
        <v>26141</v>
      </c>
      <c r="J6" s="3">
        <v>42313</v>
      </c>
      <c r="K6" s="4" t="s">
        <v>18</v>
      </c>
      <c r="L6" s="4" t="s">
        <v>18</v>
      </c>
    </row>
    <row r="7" spans="1:12" ht="21.05" customHeight="1">
      <c r="A7" s="3">
        <v>42313</v>
      </c>
      <c r="B7" s="4" t="s">
        <v>30</v>
      </c>
      <c r="C7" s="5" t="s">
        <v>1144</v>
      </c>
      <c r="D7" s="5" t="s">
        <v>26142</v>
      </c>
      <c r="E7" s="6"/>
      <c r="F7" s="6" t="s">
        <v>26143</v>
      </c>
      <c r="G7" s="4" t="s">
        <v>1103</v>
      </c>
      <c r="H7" s="6" t="s">
        <v>18</v>
      </c>
      <c r="I7" s="6" t="s">
        <v>26144</v>
      </c>
      <c r="J7" s="3">
        <v>42317</v>
      </c>
      <c r="K7" s="4" t="s">
        <v>18</v>
      </c>
      <c r="L7" s="4" t="s">
        <v>18</v>
      </c>
    </row>
    <row r="8" spans="1:12" ht="21.05" customHeight="1">
      <c r="A8" s="3">
        <v>42306</v>
      </c>
      <c r="B8" s="4" t="s">
        <v>30</v>
      </c>
      <c r="C8" s="5" t="s">
        <v>1136</v>
      </c>
      <c r="D8" s="5" t="s">
        <v>26145</v>
      </c>
      <c r="E8" s="6" t="s">
        <v>114</v>
      </c>
      <c r="F8" s="6" t="s">
        <v>26146</v>
      </c>
      <c r="G8" s="4" t="s">
        <v>1103</v>
      </c>
      <c r="H8" s="6" t="s">
        <v>18</v>
      </c>
      <c r="I8" s="6" t="s">
        <v>26147</v>
      </c>
      <c r="J8" s="3">
        <v>42317</v>
      </c>
      <c r="K8" s="4" t="s">
        <v>18</v>
      </c>
      <c r="L8" s="4" t="s">
        <v>18</v>
      </c>
    </row>
    <row r="9" spans="1:12" ht="23.2" customHeight="1">
      <c r="A9" s="3">
        <v>42319</v>
      </c>
      <c r="B9" s="4" t="s">
        <v>30</v>
      </c>
      <c r="C9" s="5" t="s">
        <v>23025</v>
      </c>
      <c r="D9" s="5"/>
      <c r="E9" s="6" t="s">
        <v>33</v>
      </c>
      <c r="F9" s="6" t="s">
        <v>23026</v>
      </c>
      <c r="G9" s="4" t="s">
        <v>1103</v>
      </c>
      <c r="H9" s="6"/>
      <c r="I9" s="17" t="s">
        <v>26149</v>
      </c>
      <c r="J9" s="3"/>
      <c r="K9" s="4" t="s">
        <v>18</v>
      </c>
      <c r="L9" s="4" t="s">
        <v>18</v>
      </c>
    </row>
    <row r="10" spans="1:12" ht="21.05" customHeight="1">
      <c r="A10" s="3">
        <v>42320</v>
      </c>
      <c r="B10" s="4" t="s">
        <v>12</v>
      </c>
      <c r="C10" s="5" t="s">
        <v>22578</v>
      </c>
      <c r="D10" s="5" t="s">
        <v>26150</v>
      </c>
      <c r="E10" s="6" t="s">
        <v>20</v>
      </c>
      <c r="F10" s="6" t="s">
        <v>26151</v>
      </c>
      <c r="G10" s="4" t="s">
        <v>1103</v>
      </c>
      <c r="H10" s="6" t="s">
        <v>14</v>
      </c>
      <c r="I10" s="6" t="s">
        <v>26141</v>
      </c>
      <c r="J10" s="3">
        <v>42326</v>
      </c>
      <c r="K10" s="4" t="s">
        <v>18</v>
      </c>
      <c r="L10" s="4" t="s">
        <v>18</v>
      </c>
    </row>
    <row r="11" spans="1:12" ht="21.05" customHeight="1">
      <c r="A11" s="3">
        <v>42325</v>
      </c>
      <c r="B11" s="4" t="s">
        <v>12</v>
      </c>
      <c r="C11" s="5" t="s">
        <v>22578</v>
      </c>
      <c r="D11" s="5" t="s">
        <v>26152</v>
      </c>
      <c r="E11" s="6" t="s">
        <v>20</v>
      </c>
      <c r="F11" s="6" t="s">
        <v>26153</v>
      </c>
      <c r="G11" s="4" t="s">
        <v>1103</v>
      </c>
      <c r="H11" s="6" t="s">
        <v>14</v>
      </c>
      <c r="I11" s="6" t="s">
        <v>26141</v>
      </c>
      <c r="J11" s="3">
        <v>42326</v>
      </c>
      <c r="K11" s="4" t="s">
        <v>18</v>
      </c>
      <c r="L11" s="4" t="s">
        <v>18</v>
      </c>
    </row>
    <row r="12" spans="1:12" ht="21.05" customHeight="1">
      <c r="A12" s="3">
        <v>42325</v>
      </c>
      <c r="B12" s="4" t="s">
        <v>12</v>
      </c>
      <c r="C12" s="5" t="s">
        <v>26155</v>
      </c>
      <c r="D12" s="5" t="s">
        <v>26156</v>
      </c>
      <c r="E12" s="6" t="s">
        <v>172</v>
      </c>
      <c r="F12" s="6" t="s">
        <v>26157</v>
      </c>
      <c r="G12" s="4" t="s">
        <v>1103</v>
      </c>
      <c r="H12" s="6" t="s">
        <v>18</v>
      </c>
      <c r="I12" s="6" t="s">
        <v>26158</v>
      </c>
      <c r="J12" s="3">
        <v>42331</v>
      </c>
      <c r="K12" s="4" t="s">
        <v>18</v>
      </c>
      <c r="L12" s="4" t="s">
        <v>18</v>
      </c>
    </row>
    <row r="13" spans="1:12" ht="21.05" customHeight="1">
      <c r="A13" s="3">
        <v>42324</v>
      </c>
      <c r="B13" s="4" t="s">
        <v>12</v>
      </c>
      <c r="C13" s="5" t="s">
        <v>26133</v>
      </c>
      <c r="D13" s="5"/>
      <c r="E13" s="6" t="s">
        <v>436</v>
      </c>
      <c r="F13" s="6" t="s">
        <v>26159</v>
      </c>
      <c r="G13" s="4" t="s">
        <v>1103</v>
      </c>
      <c r="H13" s="6" t="s">
        <v>14</v>
      </c>
      <c r="I13" s="6" t="s">
        <v>26141</v>
      </c>
      <c r="J13" s="3">
        <v>42326</v>
      </c>
      <c r="K13" s="4" t="s">
        <v>18</v>
      </c>
      <c r="L13" s="4" t="s">
        <v>18</v>
      </c>
    </row>
    <row r="14" spans="1:12" ht="21.05" customHeight="1">
      <c r="A14" s="3">
        <v>42331</v>
      </c>
      <c r="B14" s="4" t="s">
        <v>43</v>
      </c>
      <c r="C14" s="5" t="s">
        <v>26155</v>
      </c>
      <c r="D14" s="5"/>
      <c r="E14" s="6"/>
      <c r="F14" s="6" t="s">
        <v>26161</v>
      </c>
      <c r="G14" s="4" t="s">
        <v>1103</v>
      </c>
      <c r="H14" s="6" t="s">
        <v>18</v>
      </c>
      <c r="I14" s="6" t="s">
        <v>26162</v>
      </c>
      <c r="J14" s="3">
        <v>42342</v>
      </c>
      <c r="K14" s="4" t="s">
        <v>18</v>
      </c>
      <c r="L14" s="4" t="s">
        <v>18</v>
      </c>
    </row>
    <row r="15" spans="1:12" ht="21.05" customHeight="1">
      <c r="A15" s="3">
        <v>42325</v>
      </c>
      <c r="B15" s="4" t="s">
        <v>23</v>
      </c>
      <c r="C15" s="5" t="s">
        <v>1213</v>
      </c>
      <c r="D15" s="5" t="s">
        <v>26163</v>
      </c>
      <c r="E15" s="6" t="s">
        <v>13</v>
      </c>
      <c r="F15" s="6" t="s">
        <v>26164</v>
      </c>
      <c r="G15" s="4" t="s">
        <v>1103</v>
      </c>
      <c r="H15" s="6" t="s">
        <v>18</v>
      </c>
      <c r="I15" s="6" t="s">
        <v>26165</v>
      </c>
      <c r="J15" s="3">
        <v>42332</v>
      </c>
      <c r="K15" s="4" t="s">
        <v>18</v>
      </c>
      <c r="L15" s="4" t="s">
        <v>18</v>
      </c>
    </row>
    <row r="16" spans="1:12" ht="21.05" customHeight="1">
      <c r="A16" s="3">
        <v>42332</v>
      </c>
      <c r="B16" s="4" t="s">
        <v>12</v>
      </c>
      <c r="C16" s="5" t="s">
        <v>26155</v>
      </c>
      <c r="D16" s="5" t="s">
        <v>26166</v>
      </c>
      <c r="E16" s="6" t="s">
        <v>172</v>
      </c>
      <c r="F16" s="6" t="s">
        <v>26167</v>
      </c>
      <c r="G16" s="4" t="s">
        <v>1103</v>
      </c>
      <c r="H16" s="6" t="s">
        <v>18</v>
      </c>
      <c r="I16" s="6" t="s">
        <v>26169</v>
      </c>
      <c r="J16" s="3">
        <v>42345</v>
      </c>
      <c r="K16" s="4" t="s">
        <v>18</v>
      </c>
      <c r="L16" s="4" t="s">
        <v>18</v>
      </c>
    </row>
    <row r="17" spans="1:12" ht="21.05" customHeight="1">
      <c r="A17" s="3">
        <v>42327</v>
      </c>
      <c r="B17" s="4" t="s">
        <v>23</v>
      </c>
      <c r="C17" s="5" t="s">
        <v>22578</v>
      </c>
      <c r="D17" s="5" t="s">
        <v>26170</v>
      </c>
      <c r="E17" s="6" t="s">
        <v>20</v>
      </c>
      <c r="F17" s="6" t="s">
        <v>26171</v>
      </c>
      <c r="G17" s="4" t="s">
        <v>1103</v>
      </c>
      <c r="H17" s="6" t="s">
        <v>14</v>
      </c>
      <c r="I17" s="6" t="s">
        <v>26141</v>
      </c>
      <c r="J17" s="3">
        <v>42327</v>
      </c>
      <c r="K17" s="4" t="s">
        <v>18</v>
      </c>
      <c r="L17" s="4" t="s">
        <v>18</v>
      </c>
    </row>
    <row r="18" spans="1:12" ht="21.05" customHeight="1">
      <c r="A18" s="3">
        <v>42325</v>
      </c>
      <c r="B18" s="4" t="s">
        <v>23</v>
      </c>
      <c r="C18" s="5" t="s">
        <v>23141</v>
      </c>
      <c r="D18" s="5" t="s">
        <v>26172</v>
      </c>
      <c r="E18" s="6" t="s">
        <v>26173</v>
      </c>
      <c r="F18" s="6" t="s">
        <v>26174</v>
      </c>
      <c r="G18" s="4" t="s">
        <v>1103</v>
      </c>
      <c r="H18" s="6" t="s">
        <v>14</v>
      </c>
      <c r="I18" s="6" t="s">
        <v>26141</v>
      </c>
      <c r="J18" s="3">
        <v>42333</v>
      </c>
      <c r="K18" s="4" t="s">
        <v>18</v>
      </c>
      <c r="L18" s="4" t="s">
        <v>18</v>
      </c>
    </row>
    <row r="19" spans="1:12" ht="21.05" customHeight="1">
      <c r="A19" s="3">
        <v>42338</v>
      </c>
      <c r="B19" s="4" t="s">
        <v>30</v>
      </c>
      <c r="C19" s="5" t="s">
        <v>26155</v>
      </c>
      <c r="D19" s="5" t="s">
        <v>26177</v>
      </c>
      <c r="E19" s="6" t="s">
        <v>172</v>
      </c>
      <c r="F19" s="6" t="s">
        <v>26178</v>
      </c>
      <c r="G19" s="4" t="s">
        <v>1103</v>
      </c>
      <c r="H19" s="6" t="s">
        <v>18</v>
      </c>
      <c r="I19" s="6" t="s">
        <v>26180</v>
      </c>
      <c r="J19" s="3">
        <v>42342</v>
      </c>
      <c r="K19" s="4" t="s">
        <v>18</v>
      </c>
      <c r="L19" s="4" t="s">
        <v>18</v>
      </c>
    </row>
    <row r="20" spans="1:12" ht="21.05" customHeight="1">
      <c r="A20" s="3">
        <v>42339</v>
      </c>
      <c r="B20" s="4" t="s">
        <v>30</v>
      </c>
      <c r="C20" s="5" t="s">
        <v>26181</v>
      </c>
      <c r="D20" s="5" t="s">
        <v>26182</v>
      </c>
      <c r="E20" s="6" t="s">
        <v>95</v>
      </c>
      <c r="F20" s="6" t="s">
        <v>26183</v>
      </c>
      <c r="G20" s="4" t="s">
        <v>1103</v>
      </c>
      <c r="H20" s="6" t="s">
        <v>18</v>
      </c>
      <c r="I20" s="6" t="s">
        <v>26184</v>
      </c>
      <c r="J20" s="3">
        <v>42342</v>
      </c>
      <c r="K20" s="4" t="s">
        <v>18</v>
      </c>
      <c r="L20" s="4" t="s">
        <v>18</v>
      </c>
    </row>
    <row r="21" spans="1:12" ht="21.05" customHeight="1">
      <c r="A21" s="3">
        <v>42340</v>
      </c>
      <c r="B21" s="4" t="s">
        <v>23</v>
      </c>
      <c r="C21" s="5" t="s">
        <v>1136</v>
      </c>
      <c r="D21" s="5"/>
      <c r="E21" s="6" t="s">
        <v>114</v>
      </c>
      <c r="F21" s="6" t="s">
        <v>26185</v>
      </c>
      <c r="G21" s="4" t="s">
        <v>1103</v>
      </c>
      <c r="H21" s="6" t="s">
        <v>18</v>
      </c>
      <c r="I21" s="6" t="s">
        <v>26186</v>
      </c>
      <c r="J21" s="3">
        <v>42348</v>
      </c>
      <c r="K21" s="4" t="s">
        <v>18</v>
      </c>
      <c r="L21" s="4" t="s">
        <v>18</v>
      </c>
    </row>
    <row r="22" spans="1:12" ht="21.05" customHeight="1">
      <c r="A22" s="3">
        <v>42341</v>
      </c>
      <c r="B22" s="4" t="s">
        <v>43</v>
      </c>
      <c r="C22" s="5" t="s">
        <v>26155</v>
      </c>
      <c r="D22" s="5"/>
      <c r="E22" s="6"/>
      <c r="F22" s="6" t="s">
        <v>26187</v>
      </c>
      <c r="G22" s="4" t="s">
        <v>1103</v>
      </c>
      <c r="H22" s="6" t="s">
        <v>18</v>
      </c>
      <c r="I22" s="6" t="s">
        <v>26188</v>
      </c>
      <c r="J22" s="3">
        <v>42348</v>
      </c>
      <c r="K22" s="4" t="s">
        <v>18</v>
      </c>
      <c r="L22" s="4" t="s">
        <v>18</v>
      </c>
    </row>
    <row r="23" spans="1:12" ht="21.05" customHeight="1">
      <c r="A23" s="3">
        <v>42341</v>
      </c>
      <c r="B23" s="4" t="s">
        <v>12</v>
      </c>
      <c r="C23" s="5" t="s">
        <v>26155</v>
      </c>
      <c r="D23" s="5" t="s">
        <v>26190</v>
      </c>
      <c r="E23" s="6" t="s">
        <v>172</v>
      </c>
      <c r="F23" s="6" t="s">
        <v>26191</v>
      </c>
      <c r="G23" s="4" t="s">
        <v>1103</v>
      </c>
      <c r="H23" s="6" t="s">
        <v>18</v>
      </c>
      <c r="I23" s="6" t="s">
        <v>26192</v>
      </c>
      <c r="J23" s="3">
        <v>42348</v>
      </c>
      <c r="K23" s="4" t="s">
        <v>18</v>
      </c>
      <c r="L23" s="4" t="s">
        <v>18</v>
      </c>
    </row>
    <row r="24" spans="1:12" ht="21.05" customHeight="1">
      <c r="A24" s="3">
        <v>42342</v>
      </c>
      <c r="B24" s="4" t="s">
        <v>30</v>
      </c>
      <c r="C24" s="5" t="s">
        <v>22578</v>
      </c>
      <c r="D24" s="5" t="s">
        <v>26193</v>
      </c>
      <c r="E24" s="6" t="s">
        <v>20</v>
      </c>
      <c r="F24" s="6" t="s">
        <v>26194</v>
      </c>
      <c r="G24" s="4" t="s">
        <v>1103</v>
      </c>
      <c r="H24" s="6" t="s">
        <v>14</v>
      </c>
      <c r="I24" s="6" t="s">
        <v>25736</v>
      </c>
      <c r="J24" s="3">
        <v>42342</v>
      </c>
      <c r="K24" s="4" t="s">
        <v>18</v>
      </c>
      <c r="L24" s="4" t="s">
        <v>18</v>
      </c>
    </row>
    <row r="25" spans="1:12" ht="21.05" customHeight="1">
      <c r="A25" s="3">
        <v>42345</v>
      </c>
      <c r="B25" s="4" t="s">
        <v>30</v>
      </c>
      <c r="C25" s="5" t="s">
        <v>1715</v>
      </c>
      <c r="D25" s="5" t="s">
        <v>26195</v>
      </c>
      <c r="E25" s="6" t="s">
        <v>37</v>
      </c>
      <c r="F25" s="6" t="s">
        <v>26196</v>
      </c>
      <c r="G25" s="4" t="s">
        <v>1103</v>
      </c>
      <c r="H25" s="6" t="s">
        <v>18</v>
      </c>
      <c r="I25" s="6" t="s">
        <v>26198</v>
      </c>
      <c r="J25" s="3">
        <v>42348</v>
      </c>
      <c r="K25" s="4" t="s">
        <v>18</v>
      </c>
      <c r="L25" s="4" t="s">
        <v>18</v>
      </c>
    </row>
    <row r="26" spans="1:12" ht="21.05" customHeight="1">
      <c r="A26" s="3">
        <v>42349</v>
      </c>
      <c r="B26" s="4" t="s">
        <v>30</v>
      </c>
      <c r="C26" s="5" t="s">
        <v>26199</v>
      </c>
      <c r="D26" s="5"/>
      <c r="E26" s="6" t="s">
        <v>33</v>
      </c>
      <c r="F26" s="6" t="s">
        <v>26200</v>
      </c>
      <c r="G26" s="4" t="s">
        <v>1103</v>
      </c>
      <c r="H26" s="6" t="s">
        <v>18</v>
      </c>
      <c r="I26" s="6" t="s">
        <v>26201</v>
      </c>
      <c r="J26" s="3">
        <v>42359</v>
      </c>
      <c r="K26" s="4" t="s">
        <v>18</v>
      </c>
      <c r="L26" s="4" t="s">
        <v>18</v>
      </c>
    </row>
    <row r="27" spans="1:12" ht="21.05" customHeight="1">
      <c r="A27" s="3">
        <v>42356</v>
      </c>
      <c r="B27" s="4" t="s">
        <v>12</v>
      </c>
      <c r="C27" s="5" t="s">
        <v>1716</v>
      </c>
      <c r="D27" s="5" t="s">
        <v>1866</v>
      </c>
      <c r="E27" s="6" t="s">
        <v>189</v>
      </c>
      <c r="F27" s="6" t="s">
        <v>26202</v>
      </c>
      <c r="G27" s="4" t="s">
        <v>1103</v>
      </c>
      <c r="H27" s="6" t="s">
        <v>18</v>
      </c>
      <c r="I27" s="6" t="s">
        <v>26203</v>
      </c>
      <c r="J27" s="3">
        <v>42362</v>
      </c>
      <c r="K27" s="4" t="s">
        <v>18</v>
      </c>
      <c r="L27" s="4" t="s">
        <v>18</v>
      </c>
    </row>
    <row r="28" spans="1:12" ht="21.05" customHeight="1">
      <c r="A28" s="3">
        <v>42356</v>
      </c>
      <c r="B28" s="4" t="s">
        <v>12</v>
      </c>
      <c r="C28" s="5" t="s">
        <v>1716</v>
      </c>
      <c r="D28" s="5"/>
      <c r="E28" s="6" t="s">
        <v>26205</v>
      </c>
      <c r="F28" s="6" t="s">
        <v>26206</v>
      </c>
      <c r="G28" s="4" t="s">
        <v>1103</v>
      </c>
      <c r="H28" s="6" t="s">
        <v>14</v>
      </c>
      <c r="I28" s="6" t="s">
        <v>26141</v>
      </c>
      <c r="J28" s="3">
        <v>42356</v>
      </c>
      <c r="K28" s="4" t="s">
        <v>18</v>
      </c>
      <c r="L28" s="4" t="s">
        <v>18</v>
      </c>
    </row>
    <row r="29" spans="1:12" ht="21.05" customHeight="1">
      <c r="A29" s="3">
        <v>42359</v>
      </c>
      <c r="B29" s="4" t="s">
        <v>30</v>
      </c>
      <c r="C29" s="5" t="s">
        <v>26155</v>
      </c>
      <c r="D29" s="5" t="s">
        <v>26208</v>
      </c>
      <c r="E29" s="6" t="s">
        <v>172</v>
      </c>
      <c r="F29" s="6" t="s">
        <v>25605</v>
      </c>
      <c r="G29" s="4" t="s">
        <v>1103</v>
      </c>
      <c r="H29" s="6" t="s">
        <v>18</v>
      </c>
      <c r="I29" s="6" t="s">
        <v>26209</v>
      </c>
      <c r="J29" s="3">
        <v>42361</v>
      </c>
      <c r="K29" s="4" t="s">
        <v>18</v>
      </c>
      <c r="L29" s="4" t="s">
        <v>18</v>
      </c>
    </row>
    <row r="30" spans="1:12" ht="21.05" customHeight="1">
      <c r="A30" s="3">
        <v>42360</v>
      </c>
      <c r="B30" s="4" t="s">
        <v>30</v>
      </c>
      <c r="C30" s="5" t="s">
        <v>26210</v>
      </c>
      <c r="D30" s="5" t="s">
        <v>24778</v>
      </c>
      <c r="E30" s="6" t="s">
        <v>355</v>
      </c>
      <c r="F30" s="6" t="s">
        <v>26211</v>
      </c>
      <c r="G30" s="4" t="s">
        <v>1103</v>
      </c>
      <c r="H30" s="6" t="s">
        <v>18</v>
      </c>
      <c r="I30" s="6" t="s">
        <v>26212</v>
      </c>
      <c r="J30" s="3">
        <v>42374</v>
      </c>
      <c r="K30" s="4" t="s">
        <v>18</v>
      </c>
      <c r="L30" s="4" t="s">
        <v>18</v>
      </c>
    </row>
    <row r="31" spans="1:12" ht="21.05" customHeight="1">
      <c r="A31" s="3">
        <v>42366</v>
      </c>
      <c r="B31" s="4" t="s">
        <v>30</v>
      </c>
      <c r="C31" s="5" t="s">
        <v>1213</v>
      </c>
      <c r="D31" s="5" t="s">
        <v>26213</v>
      </c>
      <c r="E31" s="6" t="s">
        <v>13</v>
      </c>
      <c r="F31" s="6" t="s">
        <v>25599</v>
      </c>
      <c r="G31" s="4" t="s">
        <v>1103</v>
      </c>
      <c r="H31" s="6" t="s">
        <v>14</v>
      </c>
      <c r="I31" s="6" t="s">
        <v>25736</v>
      </c>
      <c r="J31" s="3">
        <v>42366</v>
      </c>
      <c r="K31" s="4" t="s">
        <v>18</v>
      </c>
      <c r="L31" s="4" t="s">
        <v>18</v>
      </c>
    </row>
    <row r="32" spans="1:12" ht="21.05" customHeight="1">
      <c r="A32" s="3">
        <v>42367</v>
      </c>
      <c r="B32" s="4" t="s">
        <v>30</v>
      </c>
      <c r="C32" s="5" t="s">
        <v>26214</v>
      </c>
      <c r="D32" s="5"/>
      <c r="E32" s="6" t="s">
        <v>26173</v>
      </c>
      <c r="F32" s="6" t="s">
        <v>26215</v>
      </c>
      <c r="G32" s="4" t="s">
        <v>1103</v>
      </c>
      <c r="H32" s="6" t="s">
        <v>14</v>
      </c>
      <c r="I32" s="6" t="s">
        <v>25736</v>
      </c>
      <c r="J32" s="3">
        <v>42367</v>
      </c>
      <c r="K32" s="4" t="s">
        <v>18</v>
      </c>
      <c r="L32" s="4" t="s">
        <v>18</v>
      </c>
    </row>
    <row r="33" spans="1:12" ht="21.05" customHeight="1">
      <c r="A33" s="3">
        <v>42361</v>
      </c>
      <c r="B33" s="4" t="s">
        <v>43</v>
      </c>
      <c r="C33" s="5" t="s">
        <v>22578</v>
      </c>
      <c r="D33" s="5"/>
      <c r="E33" s="6"/>
      <c r="F33" s="6" t="s">
        <v>26216</v>
      </c>
      <c r="G33" s="4" t="s">
        <v>1103</v>
      </c>
      <c r="H33" s="6" t="s">
        <v>14</v>
      </c>
      <c r="I33" s="6" t="s">
        <v>26141</v>
      </c>
      <c r="J33" s="3">
        <v>42361</v>
      </c>
      <c r="K33" s="4" t="s">
        <v>18</v>
      </c>
      <c r="L33" s="4" t="s">
        <v>18</v>
      </c>
    </row>
    <row r="34" spans="1:12" ht="21.05" customHeight="1">
      <c r="A34" s="3">
        <v>42368</v>
      </c>
      <c r="B34" s="4" t="s">
        <v>23</v>
      </c>
      <c r="C34" s="5" t="s">
        <v>1213</v>
      </c>
      <c r="D34" s="5" t="s">
        <v>26217</v>
      </c>
      <c r="E34" s="6" t="s">
        <v>13</v>
      </c>
      <c r="F34" s="6" t="s">
        <v>26218</v>
      </c>
      <c r="G34" s="4" t="s">
        <v>1103</v>
      </c>
      <c r="H34" s="6" t="s">
        <v>14</v>
      </c>
      <c r="I34" s="6" t="s">
        <v>26141</v>
      </c>
      <c r="J34" s="3">
        <v>42369</v>
      </c>
      <c r="K34" s="4" t="s">
        <v>18</v>
      </c>
      <c r="L34" s="4" t="s">
        <v>18</v>
      </c>
    </row>
    <row r="35" spans="1:12" ht="21.05" customHeight="1">
      <c r="A35" s="3">
        <v>42368</v>
      </c>
      <c r="B35" s="4" t="s">
        <v>23</v>
      </c>
      <c r="C35" s="5" t="s">
        <v>26155</v>
      </c>
      <c r="D35" s="5"/>
      <c r="E35" s="6" t="s">
        <v>172</v>
      </c>
      <c r="F35" s="6" t="s">
        <v>26220</v>
      </c>
      <c r="G35" s="4" t="s">
        <v>1103</v>
      </c>
      <c r="H35" s="6" t="s">
        <v>18</v>
      </c>
      <c r="I35" s="6" t="s">
        <v>26221</v>
      </c>
      <c r="J35" s="3">
        <v>42375</v>
      </c>
      <c r="K35" s="4" t="s">
        <v>18</v>
      </c>
      <c r="L35" s="4" t="s">
        <v>18</v>
      </c>
    </row>
    <row r="36" spans="1:12" ht="21.05" customHeight="1">
      <c r="A36" s="3">
        <v>42369</v>
      </c>
      <c r="B36" s="4" t="s">
        <v>43</v>
      </c>
      <c r="C36" s="5" t="s">
        <v>22578</v>
      </c>
      <c r="D36" s="5"/>
      <c r="E36" s="6" t="s">
        <v>20</v>
      </c>
      <c r="F36" s="6" t="s">
        <v>36</v>
      </c>
      <c r="G36" s="4" t="s">
        <v>1103</v>
      </c>
      <c r="H36" s="6" t="s">
        <v>18</v>
      </c>
      <c r="I36" s="6" t="s">
        <v>26222</v>
      </c>
      <c r="J36" s="3">
        <v>42373</v>
      </c>
      <c r="K36" s="4" t="s">
        <v>18</v>
      </c>
      <c r="L36" s="4" t="s">
        <v>18</v>
      </c>
    </row>
    <row r="37" spans="1:12" ht="21.05" customHeight="1">
      <c r="A37" s="3"/>
      <c r="B37" s="4"/>
      <c r="C37" s="5"/>
      <c r="D37" s="5"/>
      <c r="E37" s="6"/>
      <c r="F37" s="6"/>
      <c r="G37" s="4" t="s">
        <v>1103</v>
      </c>
      <c r="H37" s="6"/>
      <c r="I37" s="6"/>
      <c r="J37" s="3"/>
      <c r="K37" s="4"/>
      <c r="L37" s="33"/>
    </row>
    <row r="38" spans="1:12" ht="21.05" customHeight="1">
      <c r="A38" s="3"/>
      <c r="B38" s="4"/>
      <c r="C38" s="5"/>
      <c r="D38" s="5"/>
      <c r="E38" s="6"/>
      <c r="F38" s="6"/>
      <c r="G38" s="4" t="s">
        <v>1103</v>
      </c>
      <c r="H38" s="6"/>
      <c r="I38" s="6"/>
      <c r="J38" s="3"/>
      <c r="K38" s="4"/>
      <c r="L38" s="33"/>
    </row>
    <row r="39" spans="1:12" ht="21.05" customHeight="1">
      <c r="A39" s="3"/>
      <c r="B39" s="4"/>
      <c r="C39" s="5"/>
      <c r="D39" s="5"/>
      <c r="E39" s="6"/>
      <c r="F39" s="6"/>
      <c r="G39" s="4" t="s">
        <v>1103</v>
      </c>
      <c r="H39" s="6"/>
      <c r="I39" s="6"/>
      <c r="J39" s="3"/>
      <c r="K39" s="4"/>
      <c r="L39" s="33"/>
    </row>
    <row r="40" spans="1:12" ht="21.05" customHeight="1">
      <c r="A40" s="3"/>
      <c r="B40" s="4"/>
      <c r="C40" s="5"/>
      <c r="D40" s="5"/>
      <c r="E40" s="6"/>
      <c r="F40" s="6"/>
      <c r="G40" s="4" t="s">
        <v>1103</v>
      </c>
      <c r="H40" s="6"/>
      <c r="I40" s="6"/>
      <c r="J40" s="3"/>
      <c r="K40" s="4"/>
      <c r="L40" s="33"/>
    </row>
    <row r="41" spans="1:12" ht="21.05" customHeight="1">
      <c r="A41" s="3"/>
      <c r="B41" s="4"/>
      <c r="C41" s="5"/>
      <c r="D41" s="5"/>
      <c r="E41" s="6"/>
      <c r="F41" s="6"/>
      <c r="G41" s="4" t="s">
        <v>1103</v>
      </c>
      <c r="H41" s="6"/>
      <c r="I41" s="6"/>
      <c r="J41" s="3"/>
      <c r="K41" s="4"/>
      <c r="L41" s="33"/>
    </row>
    <row r="42" spans="1:12" ht="21.05" customHeight="1">
      <c r="A42" s="3"/>
      <c r="B42" s="4"/>
      <c r="C42" s="5"/>
      <c r="D42" s="5"/>
      <c r="E42" s="6"/>
      <c r="F42" s="6"/>
      <c r="G42" s="4" t="s">
        <v>1103</v>
      </c>
      <c r="H42" s="6"/>
      <c r="I42" s="6"/>
      <c r="J42" s="3"/>
      <c r="K42" s="4"/>
      <c r="L42" s="33"/>
    </row>
    <row r="43" spans="1:12" ht="21.05" customHeight="1">
      <c r="A43" s="3"/>
      <c r="B43" s="4"/>
      <c r="C43" s="5"/>
      <c r="D43" s="5"/>
      <c r="E43" s="6"/>
      <c r="F43" s="6"/>
      <c r="G43" s="4" t="s">
        <v>1103</v>
      </c>
      <c r="H43" s="6"/>
      <c r="I43" s="6"/>
      <c r="J43" s="3"/>
      <c r="K43" s="4"/>
      <c r="L43" s="33"/>
    </row>
    <row r="44" spans="1:12" ht="21.05" customHeight="1">
      <c r="A44" s="3"/>
      <c r="B44" s="4"/>
      <c r="C44" s="5"/>
      <c r="D44" s="5"/>
      <c r="E44" s="6"/>
      <c r="F44" s="6"/>
      <c r="G44" s="4" t="s">
        <v>1103</v>
      </c>
      <c r="H44" s="6"/>
      <c r="I44" s="6"/>
      <c r="J44" s="3"/>
      <c r="K44" s="4"/>
      <c r="L44" s="33"/>
    </row>
    <row r="45" spans="1:12" ht="21.05" customHeight="1">
      <c r="A45" s="3"/>
      <c r="B45" s="4"/>
      <c r="C45" s="5"/>
      <c r="D45" s="5"/>
      <c r="E45" s="6"/>
      <c r="F45" s="6"/>
      <c r="G45" s="4" t="s">
        <v>1103</v>
      </c>
      <c r="H45" s="6"/>
      <c r="I45" s="6"/>
      <c r="J45" s="3"/>
      <c r="K45" s="4"/>
      <c r="L45" s="33"/>
    </row>
    <row r="46" spans="1:12" ht="21.05" customHeight="1">
      <c r="A46" s="3"/>
      <c r="B46" s="4"/>
      <c r="C46" s="5"/>
      <c r="D46" s="5"/>
      <c r="E46" s="6"/>
      <c r="F46" s="6"/>
      <c r="G46" s="4" t="s">
        <v>1103</v>
      </c>
      <c r="H46" s="6"/>
      <c r="I46" s="6"/>
      <c r="J46" s="3"/>
      <c r="K46" s="4"/>
      <c r="L46" s="33"/>
    </row>
    <row r="47" spans="1:12" ht="21.05" customHeight="1">
      <c r="A47" s="3"/>
      <c r="B47" s="4"/>
      <c r="C47" s="5"/>
      <c r="D47" s="5"/>
      <c r="E47" s="6"/>
      <c r="F47" s="6"/>
      <c r="G47" s="4" t="s">
        <v>1103</v>
      </c>
      <c r="H47" s="6"/>
      <c r="I47" s="6"/>
      <c r="J47" s="3"/>
      <c r="K47" s="4"/>
      <c r="L47" s="33"/>
    </row>
    <row r="48" spans="1:12" ht="21.05" customHeight="1">
      <c r="A48" s="3"/>
      <c r="B48" s="4"/>
      <c r="C48" s="5"/>
      <c r="D48" s="5"/>
      <c r="E48" s="6"/>
      <c r="F48" s="6"/>
      <c r="G48" s="4" t="s">
        <v>1103</v>
      </c>
      <c r="H48" s="6"/>
      <c r="I48" s="6"/>
      <c r="J48" s="3"/>
      <c r="K48" s="4"/>
      <c r="L48" s="33"/>
    </row>
    <row r="49" spans="1:12" ht="21.05" customHeight="1">
      <c r="A49" s="3"/>
      <c r="B49" s="4"/>
      <c r="C49" s="5"/>
      <c r="D49" s="5"/>
      <c r="E49" s="6"/>
      <c r="F49" s="6"/>
      <c r="G49" s="4" t="s">
        <v>1103</v>
      </c>
      <c r="H49" s="6"/>
      <c r="I49" s="6"/>
      <c r="J49" s="3"/>
      <c r="K49" s="4"/>
      <c r="L49" s="33"/>
    </row>
    <row r="50" spans="1:12" ht="21.05" customHeight="1">
      <c r="A50" s="3"/>
      <c r="B50" s="4"/>
      <c r="C50" s="5"/>
      <c r="D50" s="5"/>
      <c r="E50" s="6"/>
      <c r="F50" s="6"/>
      <c r="G50" s="4" t="s">
        <v>1103</v>
      </c>
      <c r="H50" s="6"/>
      <c r="I50" s="6"/>
      <c r="J50" s="3"/>
      <c r="K50" s="4"/>
      <c r="L50" s="33"/>
    </row>
    <row r="51" spans="1:12" ht="21.05" customHeight="1">
      <c r="A51" s="3"/>
      <c r="B51" s="4"/>
      <c r="C51" s="5"/>
      <c r="D51" s="5"/>
      <c r="E51" s="6"/>
      <c r="F51" s="6"/>
      <c r="G51" s="4" t="s">
        <v>1103</v>
      </c>
      <c r="H51" s="6"/>
      <c r="I51" s="6"/>
      <c r="J51" s="3"/>
      <c r="K51" s="4"/>
      <c r="L51" s="33"/>
    </row>
    <row r="52" spans="1:12" ht="21.05" customHeight="1">
      <c r="A52" s="3"/>
      <c r="B52" s="4"/>
      <c r="C52" s="5"/>
      <c r="D52" s="5"/>
      <c r="E52" s="6"/>
      <c r="F52" s="6"/>
      <c r="G52" s="4" t="s">
        <v>1103</v>
      </c>
      <c r="H52" s="6"/>
      <c r="I52" s="6"/>
      <c r="J52" s="3"/>
      <c r="K52" s="4"/>
      <c r="L52" s="33"/>
    </row>
    <row r="53" spans="1:12" ht="21.05" customHeight="1">
      <c r="A53" s="3"/>
      <c r="B53" s="4"/>
      <c r="C53" s="5"/>
      <c r="D53" s="5"/>
      <c r="E53" s="6"/>
      <c r="F53" s="6"/>
      <c r="G53" s="4" t="s">
        <v>1103</v>
      </c>
      <c r="H53" s="6"/>
      <c r="I53" s="6"/>
      <c r="J53" s="3"/>
      <c r="K53" s="4"/>
      <c r="L53" s="33"/>
    </row>
    <row r="54" spans="1:12" ht="21.05" customHeight="1">
      <c r="A54" s="3"/>
      <c r="B54" s="4"/>
      <c r="C54" s="5"/>
      <c r="D54" s="5"/>
      <c r="E54" s="6"/>
      <c r="F54" s="6"/>
      <c r="G54" s="4" t="s">
        <v>1103</v>
      </c>
      <c r="H54" s="6"/>
      <c r="I54" s="6"/>
      <c r="J54" s="3"/>
      <c r="K54" s="4"/>
      <c r="L54" s="33"/>
    </row>
    <row r="55" spans="1:12" ht="21.05" customHeight="1">
      <c r="A55" s="3"/>
      <c r="B55" s="4"/>
      <c r="C55" s="5"/>
      <c r="D55" s="5"/>
      <c r="E55" s="6"/>
      <c r="F55" s="6"/>
      <c r="G55" s="4" t="s">
        <v>1103</v>
      </c>
      <c r="H55" s="6"/>
      <c r="I55" s="6"/>
      <c r="J55" s="3"/>
      <c r="K55" s="4"/>
      <c r="L55" s="33"/>
    </row>
    <row r="56" spans="1:12" ht="21.05" customHeight="1">
      <c r="A56" s="3"/>
      <c r="B56" s="4"/>
      <c r="C56" s="5"/>
      <c r="D56" s="5"/>
      <c r="E56" s="6"/>
      <c r="F56" s="6"/>
      <c r="G56" s="4" t="s">
        <v>1103</v>
      </c>
      <c r="H56" s="6"/>
      <c r="I56" s="6"/>
      <c r="J56" s="3"/>
      <c r="K56" s="4"/>
      <c r="L56" s="33"/>
    </row>
    <row r="57" spans="1:12" ht="21.05" customHeight="1">
      <c r="A57" s="3"/>
      <c r="B57" s="4"/>
      <c r="C57" s="5"/>
      <c r="D57" s="5"/>
      <c r="E57" s="6"/>
      <c r="F57" s="6"/>
      <c r="G57" s="4" t="s">
        <v>1103</v>
      </c>
      <c r="H57" s="6"/>
      <c r="I57" s="6"/>
      <c r="J57" s="3"/>
      <c r="K57" s="4"/>
      <c r="L57" s="33"/>
    </row>
    <row r="58" spans="1:12" ht="21.05" customHeight="1">
      <c r="A58" s="3"/>
      <c r="B58" s="4"/>
      <c r="C58" s="5"/>
      <c r="D58" s="5"/>
      <c r="E58" s="6"/>
      <c r="F58" s="6"/>
      <c r="G58" s="4" t="s">
        <v>1103</v>
      </c>
      <c r="H58" s="6"/>
      <c r="I58" s="6"/>
      <c r="J58" s="3"/>
      <c r="K58" s="4"/>
      <c r="L58" s="33"/>
    </row>
    <row r="59" spans="1:12" ht="21.05" customHeight="1">
      <c r="A59" s="3"/>
      <c r="B59" s="4"/>
      <c r="C59" s="5"/>
      <c r="D59" s="5"/>
      <c r="E59" s="6"/>
      <c r="F59" s="6"/>
      <c r="G59" s="4" t="s">
        <v>1103</v>
      </c>
      <c r="H59" s="6"/>
      <c r="I59" s="6"/>
      <c r="J59" s="3"/>
      <c r="K59" s="4"/>
      <c r="L59" s="33"/>
    </row>
    <row r="60" spans="1:12" ht="21.05" customHeight="1">
      <c r="A60" s="3"/>
      <c r="B60" s="4"/>
      <c r="C60" s="5"/>
      <c r="D60" s="5"/>
      <c r="E60" s="6"/>
      <c r="F60" s="6"/>
      <c r="G60" s="4" t="s">
        <v>1103</v>
      </c>
      <c r="H60" s="6"/>
      <c r="I60" s="6"/>
      <c r="J60" s="3"/>
      <c r="K60" s="4"/>
      <c r="L60" s="33"/>
    </row>
    <row r="61" spans="1:12" ht="21.05" customHeight="1">
      <c r="A61" s="3"/>
      <c r="B61" s="4"/>
      <c r="C61" s="5"/>
      <c r="D61" s="5"/>
      <c r="E61" s="6"/>
      <c r="F61" s="6"/>
      <c r="G61" s="4" t="s">
        <v>1103</v>
      </c>
      <c r="H61" s="6"/>
      <c r="I61" s="6"/>
      <c r="J61" s="3"/>
      <c r="K61" s="4"/>
      <c r="L61" s="33"/>
    </row>
    <row r="62" spans="1:12" ht="21.05" customHeight="1">
      <c r="A62" s="3"/>
      <c r="B62" s="4"/>
      <c r="C62" s="5"/>
      <c r="D62" s="5"/>
      <c r="E62" s="6"/>
      <c r="F62" s="6"/>
      <c r="G62" s="4" t="s">
        <v>1103</v>
      </c>
      <c r="H62" s="6"/>
      <c r="I62" s="6"/>
      <c r="J62" s="3"/>
      <c r="K62" s="4"/>
      <c r="L62" s="33"/>
    </row>
    <row r="63" spans="1:12" ht="21.05" customHeight="1">
      <c r="A63" s="3"/>
      <c r="B63" s="4"/>
      <c r="C63" s="5"/>
      <c r="D63" s="5"/>
      <c r="E63" s="6"/>
      <c r="F63" s="6"/>
      <c r="G63" s="4" t="s">
        <v>1103</v>
      </c>
      <c r="H63" s="6"/>
      <c r="I63" s="6"/>
      <c r="J63" s="3"/>
      <c r="K63" s="4"/>
      <c r="L63" s="33"/>
    </row>
    <row r="64" spans="1:12" ht="21.05" customHeight="1">
      <c r="A64" s="3"/>
      <c r="B64" s="4"/>
      <c r="C64" s="5"/>
      <c r="D64" s="5"/>
      <c r="E64" s="6"/>
      <c r="F64" s="6"/>
      <c r="G64" s="4" t="s">
        <v>1103</v>
      </c>
      <c r="H64" s="6"/>
      <c r="I64" s="6"/>
      <c r="J64" s="3"/>
      <c r="K64" s="4"/>
      <c r="L64" s="33"/>
    </row>
    <row r="65" spans="1:12" ht="21.05" customHeight="1">
      <c r="A65" s="3"/>
      <c r="B65" s="4"/>
      <c r="C65" s="5"/>
      <c r="D65" s="5"/>
      <c r="E65" s="6"/>
      <c r="F65" s="6"/>
      <c r="G65" s="4" t="s">
        <v>1103</v>
      </c>
      <c r="H65" s="6"/>
      <c r="I65" s="6"/>
      <c r="J65" s="3"/>
      <c r="K65" s="4"/>
      <c r="L65" s="33"/>
    </row>
    <row r="66" spans="1:12" ht="21.05" customHeight="1">
      <c r="A66" s="3"/>
      <c r="B66" s="4"/>
      <c r="C66" s="5"/>
      <c r="D66" s="5"/>
      <c r="E66" s="6"/>
      <c r="F66" s="6"/>
      <c r="G66" s="4" t="s">
        <v>1103</v>
      </c>
      <c r="H66" s="6"/>
      <c r="I66" s="6"/>
      <c r="J66" s="3"/>
      <c r="K66" s="4"/>
      <c r="L66" s="33"/>
    </row>
    <row r="67" spans="1:12" ht="21.05" customHeight="1">
      <c r="A67" s="3"/>
      <c r="B67" s="4"/>
      <c r="C67" s="5"/>
      <c r="D67" s="5"/>
      <c r="E67" s="6"/>
      <c r="F67" s="6"/>
      <c r="G67" s="4" t="s">
        <v>1103</v>
      </c>
      <c r="H67" s="6"/>
      <c r="I67" s="6"/>
      <c r="J67" s="3"/>
      <c r="K67" s="4"/>
      <c r="L67" s="33"/>
    </row>
    <row r="68" spans="1:12" ht="21.05" customHeight="1">
      <c r="A68" s="3"/>
      <c r="B68" s="4"/>
      <c r="C68" s="5"/>
      <c r="D68" s="5"/>
      <c r="E68" s="6"/>
      <c r="F68" s="6"/>
      <c r="G68" s="4" t="s">
        <v>1103</v>
      </c>
      <c r="H68" s="6"/>
      <c r="I68" s="6"/>
      <c r="J68" s="3"/>
      <c r="K68" s="4"/>
      <c r="L68" s="33"/>
    </row>
    <row r="69" spans="1:12" ht="21.05" customHeight="1">
      <c r="A69" s="3"/>
      <c r="B69" s="4"/>
      <c r="C69" s="5"/>
      <c r="D69" s="5"/>
      <c r="E69" s="6"/>
      <c r="F69" s="6"/>
      <c r="G69" s="4" t="s">
        <v>1103</v>
      </c>
      <c r="H69" s="6"/>
      <c r="I69" s="6"/>
      <c r="J69" s="3"/>
      <c r="K69" s="4"/>
      <c r="L69" s="33"/>
    </row>
    <row r="70" spans="1:12" ht="21.05" customHeight="1">
      <c r="A70" s="3"/>
      <c r="B70" s="4"/>
      <c r="C70" s="5"/>
      <c r="D70" s="5"/>
      <c r="E70" s="6"/>
      <c r="F70" s="6"/>
      <c r="G70" s="4" t="s">
        <v>1103</v>
      </c>
      <c r="H70" s="6"/>
      <c r="I70" s="6"/>
      <c r="J70" s="3"/>
      <c r="K70" s="4"/>
      <c r="L70" s="33"/>
    </row>
    <row r="71" spans="1:12" ht="21.05" customHeight="1">
      <c r="A71" s="3"/>
      <c r="B71" s="4"/>
      <c r="C71" s="5"/>
      <c r="D71" s="5"/>
      <c r="E71" s="6"/>
      <c r="F71" s="6"/>
      <c r="G71" s="4" t="s">
        <v>1103</v>
      </c>
      <c r="H71" s="6"/>
      <c r="I71" s="6"/>
      <c r="J71" s="3"/>
      <c r="K71" s="4"/>
      <c r="L71" s="33"/>
    </row>
    <row r="72" spans="1:12" ht="21.05" customHeight="1">
      <c r="A72" s="3"/>
      <c r="B72" s="4"/>
      <c r="C72" s="5"/>
      <c r="D72" s="5"/>
      <c r="E72" s="6"/>
      <c r="F72" s="6"/>
      <c r="G72" s="4" t="s">
        <v>1103</v>
      </c>
      <c r="H72" s="6"/>
      <c r="I72" s="6"/>
      <c r="J72" s="3"/>
      <c r="K72" s="4"/>
      <c r="L72" s="33"/>
    </row>
    <row r="73" spans="1:12" ht="21.05" customHeight="1">
      <c r="A73" s="3"/>
      <c r="B73" s="4"/>
      <c r="C73" s="5"/>
      <c r="D73" s="5"/>
      <c r="E73" s="6"/>
      <c r="F73" s="6"/>
      <c r="G73" s="4" t="s">
        <v>1103</v>
      </c>
      <c r="H73" s="6"/>
      <c r="I73" s="6"/>
      <c r="J73" s="3"/>
      <c r="K73" s="4"/>
      <c r="L73" s="33"/>
    </row>
    <row r="74" spans="1:12" ht="21.05" customHeight="1">
      <c r="A74" s="3"/>
      <c r="B74" s="4"/>
      <c r="C74" s="5"/>
      <c r="D74" s="5"/>
      <c r="E74" s="6"/>
      <c r="F74" s="6"/>
      <c r="G74" s="4" t="s">
        <v>1103</v>
      </c>
      <c r="H74" s="6"/>
      <c r="I74" s="6"/>
      <c r="J74" s="3"/>
      <c r="K74" s="4"/>
      <c r="L74" s="33"/>
    </row>
    <row r="75" spans="1:12" ht="21.05" customHeight="1">
      <c r="A75" s="3"/>
      <c r="B75" s="4"/>
      <c r="C75" s="5"/>
      <c r="D75" s="5"/>
      <c r="E75" s="6"/>
      <c r="F75" s="6"/>
      <c r="G75" s="4" t="s">
        <v>1103</v>
      </c>
      <c r="H75" s="6"/>
      <c r="I75" s="6"/>
      <c r="J75" s="3"/>
      <c r="K75" s="4"/>
      <c r="L75" s="33"/>
    </row>
    <row r="76" spans="1:12" ht="21.05" customHeight="1">
      <c r="A76" s="3"/>
      <c r="B76" s="4"/>
      <c r="C76" s="5"/>
      <c r="D76" s="5"/>
      <c r="E76" s="6"/>
      <c r="F76" s="6"/>
      <c r="G76" s="4" t="s">
        <v>1103</v>
      </c>
      <c r="H76" s="6"/>
      <c r="I76" s="6"/>
      <c r="J76" s="3"/>
      <c r="K76" s="4"/>
      <c r="L76" s="33"/>
    </row>
    <row r="77" spans="1:12" ht="21.05" customHeight="1">
      <c r="A77" s="3"/>
      <c r="B77" s="4"/>
      <c r="C77" s="5"/>
      <c r="D77" s="5"/>
      <c r="E77" s="6"/>
      <c r="F77" s="6"/>
      <c r="G77" s="4" t="s">
        <v>1103</v>
      </c>
      <c r="H77" s="6"/>
      <c r="I77" s="6"/>
      <c r="J77" s="3"/>
      <c r="K77" s="4"/>
      <c r="L77" s="33"/>
    </row>
    <row r="78" spans="1:12" ht="21.05" customHeight="1">
      <c r="A78" s="3"/>
      <c r="B78" s="4"/>
      <c r="C78" s="5"/>
      <c r="D78" s="5"/>
      <c r="E78" s="6"/>
      <c r="F78" s="6"/>
      <c r="G78" s="4" t="s">
        <v>1103</v>
      </c>
      <c r="H78" s="6"/>
      <c r="I78" s="6"/>
      <c r="J78" s="3"/>
      <c r="K78" s="4"/>
      <c r="L78" s="33"/>
    </row>
    <row r="79" spans="1:12" ht="21.05" customHeight="1">
      <c r="A79" s="3"/>
      <c r="B79" s="4"/>
      <c r="C79" s="5"/>
      <c r="D79" s="5"/>
      <c r="E79" s="6"/>
      <c r="F79" s="6"/>
      <c r="G79" s="4" t="s">
        <v>1103</v>
      </c>
      <c r="H79" s="6"/>
      <c r="I79" s="6"/>
      <c r="J79" s="3"/>
      <c r="K79" s="4"/>
      <c r="L79" s="33"/>
    </row>
    <row r="80" spans="1:12" ht="21.05" customHeight="1">
      <c r="A80" s="3"/>
      <c r="B80" s="4"/>
      <c r="C80" s="5"/>
      <c r="D80" s="5"/>
      <c r="E80" s="6"/>
      <c r="F80" s="6"/>
      <c r="G80" s="4" t="s">
        <v>1103</v>
      </c>
      <c r="H80" s="6"/>
      <c r="I80" s="6"/>
      <c r="J80" s="3"/>
      <c r="K80" s="4"/>
      <c r="L80" s="33"/>
    </row>
    <row r="81" spans="1:12" ht="21.05" customHeight="1">
      <c r="A81" s="3"/>
      <c r="B81" s="4"/>
      <c r="C81" s="5"/>
      <c r="D81" s="5"/>
      <c r="E81" s="6"/>
      <c r="F81" s="6"/>
      <c r="G81" s="4" t="s">
        <v>1103</v>
      </c>
      <c r="H81" s="6"/>
      <c r="I81" s="6"/>
      <c r="J81" s="3"/>
      <c r="K81" s="4"/>
      <c r="L81" s="33"/>
    </row>
    <row r="82" spans="1:12" ht="21.05" customHeight="1">
      <c r="A82" s="3"/>
      <c r="B82" s="4"/>
      <c r="C82" s="5"/>
      <c r="D82" s="5"/>
      <c r="E82" s="6"/>
      <c r="F82" s="6"/>
      <c r="G82" s="4" t="s">
        <v>1103</v>
      </c>
      <c r="H82" s="6"/>
      <c r="I82" s="6"/>
      <c r="J82" s="3"/>
      <c r="K82" s="4"/>
      <c r="L82" s="33"/>
    </row>
    <row r="83" spans="1:12" ht="21.05" customHeight="1">
      <c r="A83" s="3"/>
      <c r="B83" s="4"/>
      <c r="C83" s="5"/>
      <c r="D83" s="5"/>
      <c r="E83" s="6"/>
      <c r="F83" s="6"/>
      <c r="G83" s="4" t="s">
        <v>1103</v>
      </c>
      <c r="H83" s="6"/>
      <c r="I83" s="6"/>
      <c r="J83" s="3"/>
      <c r="K83" s="4"/>
      <c r="L83" s="33"/>
    </row>
    <row r="84" spans="1:12" ht="21.05" customHeight="1">
      <c r="A84" s="3"/>
      <c r="B84" s="4"/>
      <c r="C84" s="5"/>
      <c r="D84" s="5"/>
      <c r="E84" s="6"/>
      <c r="F84" s="6"/>
      <c r="G84" s="4" t="s">
        <v>1103</v>
      </c>
      <c r="H84" s="6"/>
      <c r="I84" s="6"/>
      <c r="J84" s="3"/>
      <c r="K84" s="4"/>
      <c r="L84" s="33"/>
    </row>
    <row r="85" spans="1:12" ht="21.05" customHeight="1">
      <c r="A85" s="3"/>
      <c r="B85" s="4"/>
      <c r="C85" s="5"/>
      <c r="D85" s="5"/>
      <c r="E85" s="6"/>
      <c r="F85" s="6"/>
      <c r="G85" s="4" t="s">
        <v>1103</v>
      </c>
      <c r="H85" s="6"/>
      <c r="I85" s="6"/>
      <c r="J85" s="3"/>
      <c r="K85" s="4"/>
      <c r="L85" s="33"/>
    </row>
    <row r="86" spans="1:12" ht="21.05" customHeight="1">
      <c r="A86" s="3"/>
      <c r="B86" s="4"/>
      <c r="C86" s="5"/>
      <c r="D86" s="5"/>
      <c r="E86" s="6"/>
      <c r="F86" s="6"/>
      <c r="G86" s="4" t="s">
        <v>1103</v>
      </c>
      <c r="H86" s="6"/>
      <c r="I86" s="6"/>
      <c r="J86" s="3"/>
      <c r="K86" s="4"/>
      <c r="L86" s="33"/>
    </row>
    <row r="87" spans="1:12" ht="21.05" customHeight="1">
      <c r="A87" s="3"/>
      <c r="B87" s="4"/>
      <c r="C87" s="5"/>
      <c r="D87" s="5"/>
      <c r="E87" s="6"/>
      <c r="F87" s="6"/>
      <c r="G87" s="4" t="s">
        <v>1103</v>
      </c>
      <c r="H87" s="6"/>
      <c r="I87" s="6"/>
      <c r="J87" s="3"/>
      <c r="K87" s="4"/>
      <c r="L87" s="33"/>
    </row>
    <row r="88" spans="1:12" ht="21.05" customHeight="1">
      <c r="A88" s="3"/>
      <c r="B88" s="4"/>
      <c r="C88" s="5"/>
      <c r="D88" s="5"/>
      <c r="E88" s="6"/>
      <c r="F88" s="6"/>
      <c r="G88" s="4" t="s">
        <v>1103</v>
      </c>
      <c r="H88" s="6"/>
      <c r="I88" s="6"/>
      <c r="J88" s="3"/>
      <c r="K88" s="4"/>
      <c r="L88" s="33"/>
    </row>
    <row r="89" spans="1:12" ht="21.05" customHeight="1">
      <c r="A89" s="3"/>
      <c r="B89" s="4"/>
      <c r="C89" s="5"/>
      <c r="D89" s="5"/>
      <c r="E89" s="6"/>
      <c r="F89" s="6"/>
      <c r="G89" s="4" t="s">
        <v>1103</v>
      </c>
      <c r="H89" s="6"/>
      <c r="I89" s="6"/>
      <c r="J89" s="3"/>
      <c r="K89" s="4"/>
      <c r="L89" s="33"/>
    </row>
    <row r="90" spans="1:12" ht="21.05" customHeight="1">
      <c r="A90" s="3"/>
      <c r="B90" s="4"/>
      <c r="C90" s="5"/>
      <c r="D90" s="5"/>
      <c r="E90" s="6"/>
      <c r="F90" s="6"/>
      <c r="G90" s="4" t="s">
        <v>1103</v>
      </c>
      <c r="H90" s="6"/>
      <c r="I90" s="6"/>
      <c r="J90" s="3"/>
      <c r="K90" s="4"/>
      <c r="L90" s="33"/>
    </row>
    <row r="91" spans="1:12" ht="21.05" customHeight="1">
      <c r="A91" s="3"/>
      <c r="B91" s="4"/>
      <c r="C91" s="5"/>
      <c r="D91" s="5"/>
      <c r="E91" s="6"/>
      <c r="F91" s="6"/>
      <c r="G91" s="4" t="s">
        <v>1103</v>
      </c>
      <c r="H91" s="6"/>
      <c r="I91" s="6"/>
      <c r="J91" s="3"/>
      <c r="K91" s="4"/>
      <c r="L91" s="33"/>
    </row>
    <row r="92" spans="1:12" ht="21.05" customHeight="1">
      <c r="A92" s="3"/>
      <c r="B92" s="4"/>
      <c r="C92" s="5"/>
      <c r="D92" s="5"/>
      <c r="E92" s="6"/>
      <c r="F92" s="6"/>
      <c r="G92" s="4" t="s">
        <v>1103</v>
      </c>
      <c r="H92" s="6"/>
      <c r="I92" s="6"/>
      <c r="J92" s="3"/>
      <c r="K92" s="4"/>
      <c r="L92" s="33"/>
    </row>
    <row r="93" spans="1:12" ht="21.05" customHeight="1">
      <c r="A93" s="3"/>
      <c r="B93" s="4"/>
      <c r="C93" s="5"/>
      <c r="D93" s="5"/>
      <c r="E93" s="6"/>
      <c r="F93" s="6"/>
      <c r="G93" s="4" t="s">
        <v>1103</v>
      </c>
      <c r="H93" s="6"/>
      <c r="I93" s="6"/>
      <c r="J93" s="3"/>
      <c r="K93" s="4"/>
      <c r="L93" s="33"/>
    </row>
    <row r="94" spans="1:12" ht="21.05" customHeight="1">
      <c r="A94" s="3"/>
      <c r="B94" s="4"/>
      <c r="C94" s="5"/>
      <c r="D94" s="5"/>
      <c r="E94" s="6"/>
      <c r="F94" s="6"/>
      <c r="G94" s="4" t="s">
        <v>1103</v>
      </c>
      <c r="H94" s="6"/>
      <c r="I94" s="6"/>
      <c r="J94" s="3"/>
      <c r="K94" s="4"/>
      <c r="L94" s="33"/>
    </row>
    <row r="95" spans="1:12" ht="21.05" customHeight="1">
      <c r="A95" s="3"/>
      <c r="B95" s="4"/>
      <c r="C95" s="5"/>
      <c r="D95" s="5"/>
      <c r="E95" s="6"/>
      <c r="F95" s="6"/>
      <c r="G95" s="4" t="s">
        <v>1103</v>
      </c>
      <c r="H95" s="6"/>
      <c r="I95" s="6"/>
      <c r="J95" s="3"/>
      <c r="K95" s="4"/>
      <c r="L95" s="33"/>
    </row>
    <row r="96" spans="1:12" ht="21.05" customHeight="1">
      <c r="A96" s="3"/>
      <c r="B96" s="4"/>
      <c r="C96" s="5"/>
      <c r="D96" s="5"/>
      <c r="E96" s="6"/>
      <c r="F96" s="6"/>
      <c r="G96" s="4" t="s">
        <v>1103</v>
      </c>
      <c r="H96" s="6"/>
      <c r="I96" s="6"/>
      <c r="J96" s="3"/>
      <c r="K96" s="4"/>
      <c r="L96" s="33"/>
    </row>
    <row r="97" spans="1:12" ht="21.05" customHeight="1">
      <c r="A97" s="3"/>
      <c r="B97" s="4"/>
      <c r="C97" s="5"/>
      <c r="D97" s="5"/>
      <c r="E97" s="6"/>
      <c r="F97" s="6"/>
      <c r="G97" s="4" t="s">
        <v>1103</v>
      </c>
      <c r="H97" s="6"/>
      <c r="I97" s="6"/>
      <c r="J97" s="3"/>
      <c r="K97" s="4"/>
      <c r="L97" s="33"/>
    </row>
    <row r="98" spans="1:12" ht="21.05" customHeight="1">
      <c r="A98" s="3"/>
      <c r="B98" s="4"/>
      <c r="C98" s="5"/>
      <c r="D98" s="5"/>
      <c r="E98" s="6"/>
      <c r="F98" s="6"/>
      <c r="G98" s="4" t="s">
        <v>1103</v>
      </c>
      <c r="H98" s="6"/>
      <c r="I98" s="6"/>
      <c r="J98" s="3"/>
      <c r="K98" s="4"/>
      <c r="L98" s="33"/>
    </row>
    <row r="99" spans="1:12" ht="21.05" customHeight="1">
      <c r="A99" s="3"/>
      <c r="B99" s="4"/>
      <c r="C99" s="5"/>
      <c r="D99" s="5"/>
      <c r="E99" s="6"/>
      <c r="F99" s="6"/>
      <c r="G99" s="4" t="s">
        <v>1103</v>
      </c>
      <c r="H99" s="6"/>
      <c r="I99" s="6"/>
      <c r="J99" s="3"/>
      <c r="K99" s="4"/>
      <c r="L99" s="33"/>
    </row>
    <row r="100" spans="1:12" ht="21.05" customHeight="1">
      <c r="A100" s="3"/>
      <c r="B100" s="4"/>
      <c r="C100" s="5"/>
      <c r="D100" s="5"/>
      <c r="E100" s="6"/>
      <c r="F100" s="6"/>
      <c r="G100" s="4" t="s">
        <v>1103</v>
      </c>
      <c r="H100" s="6"/>
      <c r="I100" s="6"/>
      <c r="J100" s="3"/>
      <c r="K100" s="4"/>
      <c r="L100" s="33"/>
    </row>
    <row r="101" spans="1:12" ht="21.05" customHeight="1">
      <c r="A101" s="3"/>
      <c r="B101" s="4"/>
      <c r="C101" s="5"/>
      <c r="D101" s="5"/>
      <c r="E101" s="6"/>
      <c r="F101" s="6"/>
      <c r="G101" s="4" t="s">
        <v>1103</v>
      </c>
      <c r="H101" s="6"/>
      <c r="I101" s="6"/>
      <c r="J101" s="3"/>
      <c r="K101" s="4"/>
      <c r="L101" s="33"/>
    </row>
    <row r="102" spans="1:12" ht="21.05" customHeight="1">
      <c r="A102" s="3"/>
      <c r="B102" s="4"/>
      <c r="C102" s="5"/>
      <c r="D102" s="5"/>
      <c r="E102" s="6"/>
      <c r="F102" s="6"/>
      <c r="G102" s="4" t="s">
        <v>1103</v>
      </c>
      <c r="H102" s="6"/>
      <c r="I102" s="6"/>
      <c r="J102" s="3"/>
      <c r="K102" s="4"/>
      <c r="L102" s="33"/>
    </row>
    <row r="103" spans="1:12" ht="21.05" customHeight="1">
      <c r="A103" s="3"/>
      <c r="B103" s="4"/>
      <c r="C103" s="5"/>
      <c r="D103" s="5"/>
      <c r="E103" s="6"/>
      <c r="F103" s="6"/>
      <c r="G103" s="4" t="s">
        <v>1103</v>
      </c>
      <c r="H103" s="6"/>
      <c r="I103" s="6"/>
      <c r="J103" s="3"/>
      <c r="K103" s="4"/>
      <c r="L103" s="33"/>
    </row>
    <row r="104" spans="1:12" ht="21.05" customHeight="1">
      <c r="A104" s="3"/>
      <c r="B104" s="4"/>
      <c r="C104" s="5"/>
      <c r="D104" s="5"/>
      <c r="E104" s="6"/>
      <c r="F104" s="6"/>
      <c r="G104" s="4" t="s">
        <v>1103</v>
      </c>
      <c r="H104" s="6"/>
      <c r="I104" s="6"/>
      <c r="J104" s="3"/>
      <c r="K104" s="4"/>
      <c r="L104" s="33"/>
    </row>
    <row r="105" spans="1:12" ht="21.05" customHeight="1">
      <c r="A105" s="3"/>
      <c r="B105" s="4"/>
      <c r="C105" s="5"/>
      <c r="D105" s="5"/>
      <c r="E105" s="6"/>
      <c r="F105" s="6"/>
      <c r="G105" s="4" t="s">
        <v>1103</v>
      </c>
      <c r="H105" s="6"/>
      <c r="I105" s="6"/>
      <c r="J105" s="3"/>
      <c r="K105" s="4"/>
      <c r="L105" s="33"/>
    </row>
    <row r="106" spans="1:12" ht="21.05" customHeight="1">
      <c r="A106" s="3"/>
      <c r="B106" s="4"/>
      <c r="C106" s="5"/>
      <c r="D106" s="5"/>
      <c r="E106" s="6"/>
      <c r="F106" s="6"/>
      <c r="G106" s="4" t="s">
        <v>1103</v>
      </c>
      <c r="H106" s="6"/>
      <c r="I106" s="6"/>
      <c r="J106" s="3"/>
      <c r="K106" s="4"/>
      <c r="L106" s="33"/>
    </row>
    <row r="107" spans="1:12" ht="21.05" customHeight="1">
      <c r="A107" s="3"/>
      <c r="B107" s="4"/>
      <c r="C107" s="5"/>
      <c r="D107" s="5"/>
      <c r="E107" s="6"/>
      <c r="F107" s="6"/>
      <c r="G107" s="4" t="s">
        <v>1103</v>
      </c>
      <c r="H107" s="6"/>
      <c r="I107" s="6"/>
      <c r="J107" s="3"/>
      <c r="K107" s="4"/>
      <c r="L107" s="33"/>
    </row>
    <row r="108" spans="1:12" ht="21.05" customHeight="1">
      <c r="A108" s="3"/>
      <c r="B108" s="4"/>
      <c r="C108" s="5"/>
      <c r="D108" s="5"/>
      <c r="E108" s="6"/>
      <c r="F108" s="6"/>
      <c r="G108" s="4" t="s">
        <v>1103</v>
      </c>
      <c r="H108" s="6"/>
      <c r="I108" s="6"/>
      <c r="J108" s="3"/>
      <c r="K108" s="4"/>
      <c r="L108" s="33"/>
    </row>
    <row r="109" spans="1:12" ht="21.05" customHeight="1">
      <c r="A109" s="3"/>
      <c r="B109" s="4"/>
      <c r="C109" s="5"/>
      <c r="D109" s="5"/>
      <c r="E109" s="6"/>
      <c r="F109" s="6"/>
      <c r="G109" s="4" t="s">
        <v>1103</v>
      </c>
      <c r="H109" s="6"/>
      <c r="I109" s="6"/>
      <c r="J109" s="3"/>
      <c r="K109" s="4"/>
      <c r="L109" s="33"/>
    </row>
    <row r="110" spans="1:12" ht="21.05" customHeight="1">
      <c r="A110" s="3"/>
      <c r="B110" s="4"/>
      <c r="C110" s="5"/>
      <c r="D110" s="5"/>
      <c r="E110" s="6"/>
      <c r="F110" s="6"/>
      <c r="G110" s="4" t="s">
        <v>1103</v>
      </c>
      <c r="H110" s="6"/>
      <c r="I110" s="6"/>
      <c r="J110" s="3"/>
      <c r="K110" s="4"/>
      <c r="L110" s="33"/>
    </row>
    <row r="111" spans="1:12" ht="21.05" customHeight="1">
      <c r="A111" s="3"/>
      <c r="B111" s="4"/>
      <c r="C111" s="5"/>
      <c r="D111" s="5"/>
      <c r="E111" s="6"/>
      <c r="F111" s="6"/>
      <c r="G111" s="4" t="s">
        <v>1103</v>
      </c>
      <c r="H111" s="6"/>
      <c r="I111" s="6"/>
      <c r="J111" s="3"/>
      <c r="K111" s="4"/>
      <c r="L111" s="33"/>
    </row>
    <row r="112" spans="1:12" ht="21.05" customHeight="1">
      <c r="A112" s="3"/>
      <c r="B112" s="4"/>
      <c r="C112" s="5"/>
      <c r="D112" s="5"/>
      <c r="E112" s="6"/>
      <c r="F112" s="6"/>
      <c r="G112" s="4" t="s">
        <v>1103</v>
      </c>
      <c r="H112" s="6"/>
      <c r="I112" s="6"/>
      <c r="J112" s="3"/>
      <c r="K112" s="4"/>
      <c r="L112" s="33"/>
    </row>
    <row r="113" spans="1:12" ht="21.05" customHeight="1">
      <c r="A113" s="3"/>
      <c r="B113" s="4"/>
      <c r="C113" s="5"/>
      <c r="D113" s="5"/>
      <c r="E113" s="6"/>
      <c r="F113" s="6"/>
      <c r="G113" s="4" t="s">
        <v>1103</v>
      </c>
      <c r="H113" s="6"/>
      <c r="I113" s="6"/>
      <c r="J113" s="3"/>
      <c r="K113" s="4"/>
      <c r="L113" s="33"/>
    </row>
    <row r="114" spans="1:12" ht="21.05" customHeight="1">
      <c r="A114" s="3"/>
      <c r="B114" s="4"/>
      <c r="C114" s="5"/>
      <c r="D114" s="5"/>
      <c r="E114" s="6"/>
      <c r="F114" s="6"/>
      <c r="G114" s="4" t="s">
        <v>1103</v>
      </c>
      <c r="H114" s="6"/>
      <c r="I114" s="6"/>
      <c r="J114" s="3"/>
      <c r="K114" s="4"/>
      <c r="L114" s="33"/>
    </row>
    <row r="115" spans="1:12" ht="21.05" customHeight="1">
      <c r="A115" s="3"/>
      <c r="B115" s="4"/>
      <c r="C115" s="5"/>
      <c r="D115" s="5"/>
      <c r="E115" s="6"/>
      <c r="F115" s="6"/>
      <c r="G115" s="4" t="s">
        <v>1103</v>
      </c>
      <c r="H115" s="6"/>
      <c r="I115" s="6"/>
      <c r="J115" s="3"/>
      <c r="K115" s="4"/>
      <c r="L115" s="33"/>
    </row>
    <row r="116" spans="1:12" ht="21.05" customHeight="1">
      <c r="A116" s="3"/>
      <c r="B116" s="4"/>
      <c r="C116" s="5"/>
      <c r="D116" s="5"/>
      <c r="E116" s="6"/>
      <c r="F116" s="6"/>
      <c r="G116" s="4" t="s">
        <v>1103</v>
      </c>
      <c r="H116" s="6"/>
      <c r="I116" s="6"/>
      <c r="J116" s="3"/>
      <c r="K116" s="4"/>
      <c r="L116" s="33"/>
    </row>
    <row r="117" spans="1:12" ht="21.05" customHeight="1">
      <c r="A117" s="3"/>
      <c r="B117" s="4"/>
      <c r="C117" s="5"/>
      <c r="D117" s="5"/>
      <c r="E117" s="6"/>
      <c r="F117" s="6"/>
      <c r="G117" s="4" t="s">
        <v>1103</v>
      </c>
      <c r="H117" s="6"/>
      <c r="I117" s="6"/>
      <c r="J117" s="3"/>
      <c r="K117" s="4"/>
      <c r="L117" s="33"/>
    </row>
    <row r="118" spans="1:12" ht="21.05" customHeight="1">
      <c r="A118" s="3"/>
      <c r="B118" s="4"/>
      <c r="C118" s="5"/>
      <c r="D118" s="5"/>
      <c r="E118" s="6"/>
      <c r="F118" s="6"/>
      <c r="G118" s="4" t="s">
        <v>1103</v>
      </c>
      <c r="H118" s="6"/>
      <c r="I118" s="6"/>
      <c r="J118" s="3"/>
      <c r="K118" s="4"/>
      <c r="L118" s="33"/>
    </row>
    <row r="119" spans="1:12" ht="21.05" customHeight="1">
      <c r="A119" s="3"/>
      <c r="B119" s="4"/>
      <c r="C119" s="5"/>
      <c r="D119" s="5"/>
      <c r="E119" s="6"/>
      <c r="F119" s="6"/>
      <c r="G119" s="4" t="s">
        <v>1103</v>
      </c>
      <c r="H119" s="6"/>
      <c r="I119" s="6"/>
      <c r="J119" s="3"/>
      <c r="K119" s="4"/>
      <c r="L119" s="33"/>
    </row>
    <row r="120" spans="1:12" ht="21.05" customHeight="1">
      <c r="A120" s="3"/>
      <c r="B120" s="4"/>
      <c r="C120" s="5"/>
      <c r="D120" s="5"/>
      <c r="E120" s="6"/>
      <c r="F120" s="6"/>
      <c r="G120" s="4" t="s">
        <v>1103</v>
      </c>
      <c r="H120" s="6"/>
      <c r="I120" s="6"/>
      <c r="J120" s="3"/>
      <c r="K120" s="4"/>
      <c r="L120" s="33"/>
    </row>
    <row r="121" spans="1:12" ht="21.05" customHeight="1">
      <c r="A121" s="3"/>
      <c r="B121" s="4"/>
      <c r="C121" s="5"/>
      <c r="D121" s="5"/>
      <c r="E121" s="6"/>
      <c r="F121" s="6"/>
      <c r="G121" s="4" t="s">
        <v>1103</v>
      </c>
      <c r="H121" s="6"/>
      <c r="I121" s="6"/>
      <c r="J121" s="3"/>
      <c r="K121" s="4"/>
      <c r="L121" s="33"/>
    </row>
    <row r="122" spans="1:12" ht="21.05" customHeight="1">
      <c r="A122" s="3"/>
      <c r="B122" s="4"/>
      <c r="C122" s="5"/>
      <c r="D122" s="5"/>
      <c r="E122" s="6"/>
      <c r="F122" s="6"/>
      <c r="G122" s="4" t="s">
        <v>1103</v>
      </c>
      <c r="H122" s="6"/>
      <c r="I122" s="6"/>
      <c r="J122" s="3"/>
      <c r="K122" s="4"/>
      <c r="L122" s="33"/>
    </row>
    <row r="123" spans="1:12" ht="21.05" customHeight="1">
      <c r="A123" s="3"/>
      <c r="B123" s="4"/>
      <c r="C123" s="5"/>
      <c r="D123" s="5"/>
      <c r="E123" s="6"/>
      <c r="F123" s="6"/>
      <c r="G123" s="4" t="s">
        <v>1103</v>
      </c>
      <c r="H123" s="6"/>
      <c r="I123" s="6"/>
      <c r="J123" s="3"/>
      <c r="K123" s="4"/>
      <c r="L123" s="33"/>
    </row>
    <row r="124" spans="1:12" ht="21.05" customHeight="1">
      <c r="A124" s="3"/>
      <c r="B124" s="4"/>
      <c r="C124" s="5"/>
      <c r="D124" s="5"/>
      <c r="E124" s="6"/>
      <c r="F124" s="6"/>
      <c r="G124" s="4" t="s">
        <v>1103</v>
      </c>
      <c r="H124" s="6"/>
      <c r="I124" s="6"/>
      <c r="J124" s="3"/>
      <c r="K124" s="4"/>
      <c r="L124" s="33"/>
    </row>
    <row r="125" spans="1:12" ht="21.05" customHeight="1">
      <c r="A125" s="3"/>
      <c r="B125" s="4"/>
      <c r="C125" s="5"/>
      <c r="D125" s="5"/>
      <c r="E125" s="6"/>
      <c r="F125" s="6"/>
      <c r="G125" s="4" t="s">
        <v>1103</v>
      </c>
      <c r="H125" s="6"/>
      <c r="I125" s="6"/>
      <c r="J125" s="3"/>
      <c r="K125" s="4"/>
      <c r="L125" s="33"/>
    </row>
    <row r="126" spans="1:12" ht="21.05" customHeight="1">
      <c r="A126" s="3"/>
      <c r="B126" s="4"/>
      <c r="C126" s="5"/>
      <c r="D126" s="5"/>
      <c r="E126" s="6"/>
      <c r="F126" s="6"/>
      <c r="G126" s="4" t="s">
        <v>1103</v>
      </c>
      <c r="H126" s="6"/>
      <c r="I126" s="6"/>
      <c r="J126" s="3"/>
      <c r="K126" s="4"/>
      <c r="L126" s="33"/>
    </row>
    <row r="127" spans="1:12" ht="21.05" customHeight="1">
      <c r="A127" s="3"/>
      <c r="B127" s="4"/>
      <c r="C127" s="5"/>
      <c r="D127" s="5"/>
      <c r="E127" s="6"/>
      <c r="F127" s="6"/>
      <c r="G127" s="4" t="s">
        <v>1103</v>
      </c>
      <c r="H127" s="6"/>
      <c r="I127" s="6"/>
      <c r="J127" s="3"/>
      <c r="K127" s="4"/>
      <c r="L127" s="33"/>
    </row>
    <row r="128" spans="1:12" ht="21.05" customHeight="1">
      <c r="A128" s="3"/>
      <c r="B128" s="4"/>
      <c r="C128" s="5"/>
      <c r="D128" s="5"/>
      <c r="E128" s="6"/>
      <c r="F128" s="6"/>
      <c r="G128" s="4" t="s">
        <v>1103</v>
      </c>
      <c r="H128" s="6"/>
      <c r="I128" s="6"/>
      <c r="J128" s="3"/>
      <c r="K128" s="4"/>
      <c r="L128" s="33"/>
    </row>
    <row r="129" spans="1:12" ht="21.05" customHeight="1">
      <c r="A129" s="3"/>
      <c r="B129" s="4"/>
      <c r="C129" s="5"/>
      <c r="D129" s="5"/>
      <c r="E129" s="6"/>
      <c r="F129" s="6"/>
      <c r="G129" s="4" t="s">
        <v>1103</v>
      </c>
      <c r="H129" s="6"/>
      <c r="I129" s="6"/>
      <c r="J129" s="3"/>
      <c r="K129" s="4"/>
      <c r="L129" s="33"/>
    </row>
    <row r="130" spans="1:12" ht="21.05" customHeight="1">
      <c r="A130" s="3"/>
      <c r="B130" s="4"/>
      <c r="C130" s="5"/>
      <c r="D130" s="5"/>
      <c r="E130" s="6"/>
      <c r="F130" s="6"/>
      <c r="G130" s="4" t="s">
        <v>1103</v>
      </c>
      <c r="H130" s="6"/>
      <c r="I130" s="6"/>
      <c r="J130" s="3"/>
      <c r="K130" s="4"/>
      <c r="L130" s="33"/>
    </row>
    <row r="131" spans="1:12" ht="21.05" customHeight="1">
      <c r="A131" s="3"/>
      <c r="B131" s="4"/>
      <c r="C131" s="5"/>
      <c r="D131" s="5"/>
      <c r="E131" s="6"/>
      <c r="F131" s="6"/>
      <c r="G131" s="4" t="s">
        <v>1103</v>
      </c>
      <c r="H131" s="6"/>
      <c r="I131" s="6"/>
      <c r="J131" s="3"/>
      <c r="K131" s="4"/>
      <c r="L131" s="33"/>
    </row>
    <row r="132" spans="1:12" ht="21.05" customHeight="1">
      <c r="A132" s="3"/>
      <c r="B132" s="4"/>
      <c r="C132" s="5"/>
      <c r="D132" s="5"/>
      <c r="E132" s="6"/>
      <c r="F132" s="6"/>
      <c r="G132" s="4" t="s">
        <v>1103</v>
      </c>
      <c r="H132" s="6"/>
      <c r="I132" s="6"/>
      <c r="J132" s="3"/>
      <c r="K132" s="4"/>
      <c r="L132" s="33"/>
    </row>
    <row r="133" spans="1:12" ht="21.05" customHeight="1">
      <c r="A133" s="3"/>
      <c r="B133" s="4"/>
      <c r="C133" s="5"/>
      <c r="D133" s="5"/>
      <c r="E133" s="6"/>
      <c r="F133" s="6"/>
      <c r="G133" s="4" t="s">
        <v>1103</v>
      </c>
      <c r="H133" s="6"/>
      <c r="I133" s="6"/>
      <c r="J133" s="3"/>
      <c r="K133" s="4"/>
      <c r="L133" s="33"/>
    </row>
    <row r="134" spans="1:12" ht="21.05" customHeight="1">
      <c r="A134" s="3"/>
      <c r="B134" s="4"/>
      <c r="C134" s="5"/>
      <c r="D134" s="5"/>
      <c r="E134" s="6"/>
      <c r="F134" s="6"/>
      <c r="G134" s="4" t="s">
        <v>1103</v>
      </c>
      <c r="H134" s="6"/>
      <c r="I134" s="6"/>
      <c r="J134" s="3"/>
      <c r="K134" s="4"/>
      <c r="L134" s="33"/>
    </row>
    <row r="135" spans="1:12" ht="21.05" customHeight="1">
      <c r="A135" s="3"/>
      <c r="B135" s="4"/>
      <c r="C135" s="5"/>
      <c r="D135" s="5"/>
      <c r="E135" s="6"/>
      <c r="F135" s="6"/>
      <c r="G135" s="4" t="s">
        <v>1103</v>
      </c>
      <c r="H135" s="6"/>
      <c r="I135" s="6"/>
      <c r="J135" s="3"/>
      <c r="K135" s="4"/>
      <c r="L135" s="33"/>
    </row>
    <row r="136" spans="1:12" ht="21.05" customHeight="1">
      <c r="A136" s="3"/>
      <c r="B136" s="4"/>
      <c r="C136" s="5"/>
      <c r="D136" s="5"/>
      <c r="E136" s="6"/>
      <c r="F136" s="6"/>
      <c r="G136" s="4" t="s">
        <v>1103</v>
      </c>
      <c r="H136" s="6"/>
      <c r="I136" s="6"/>
      <c r="J136" s="3"/>
      <c r="K136" s="4"/>
      <c r="L136" s="33"/>
    </row>
    <row r="137" spans="1:12" ht="21.05" customHeight="1">
      <c r="A137" s="3"/>
      <c r="B137" s="4"/>
      <c r="C137" s="5"/>
      <c r="D137" s="5"/>
      <c r="E137" s="6"/>
      <c r="F137" s="6"/>
      <c r="G137" s="4" t="s">
        <v>1103</v>
      </c>
      <c r="H137" s="6"/>
      <c r="I137" s="6"/>
      <c r="J137" s="3"/>
      <c r="K137" s="4"/>
      <c r="L137" s="33"/>
    </row>
    <row r="138" spans="1:12" ht="21.05" customHeight="1">
      <c r="A138" s="32"/>
      <c r="B138" s="33"/>
      <c r="C138" s="35"/>
      <c r="D138" s="35"/>
      <c r="G138" s="33" t="s">
        <v>1103</v>
      </c>
      <c r="J138" s="32"/>
      <c r="K138" s="33"/>
      <c r="L138" s="33"/>
    </row>
    <row r="139" spans="1:12" ht="21.05" customHeight="1">
      <c r="A139" s="32"/>
      <c r="B139" s="33"/>
      <c r="C139" s="35"/>
      <c r="D139" s="35"/>
      <c r="G139" s="33" t="s">
        <v>1103</v>
      </c>
      <c r="J139" s="32"/>
      <c r="K139" s="33"/>
      <c r="L139" s="33"/>
    </row>
    <row r="140" spans="1:12" ht="21.05" customHeight="1">
      <c r="A140" s="32"/>
      <c r="B140" s="33"/>
      <c r="C140" s="35"/>
      <c r="D140" s="35"/>
      <c r="G140" s="33" t="s">
        <v>1103</v>
      </c>
      <c r="J140" s="32"/>
      <c r="K140" s="33"/>
      <c r="L140" s="33"/>
    </row>
    <row r="141" spans="1:12" ht="21.05" customHeight="1">
      <c r="A141" s="32"/>
      <c r="B141" s="33"/>
      <c r="C141" s="35"/>
      <c r="D141" s="35"/>
      <c r="G141" s="33" t="s">
        <v>1103</v>
      </c>
      <c r="J141" s="32"/>
      <c r="K141" s="33"/>
      <c r="L141" s="33"/>
    </row>
    <row r="142" spans="1:12" ht="21.05" customHeight="1">
      <c r="A142" s="32"/>
      <c r="B142" s="33"/>
      <c r="C142" s="35"/>
      <c r="D142" s="35"/>
      <c r="G142" s="33" t="s">
        <v>1103</v>
      </c>
      <c r="J142" s="32"/>
      <c r="K142" s="33"/>
      <c r="L142" s="33"/>
    </row>
    <row r="143" spans="1:12" ht="21.05" customHeight="1">
      <c r="A143" s="32"/>
      <c r="B143" s="33"/>
      <c r="C143" s="35"/>
      <c r="D143" s="35"/>
      <c r="G143" s="33" t="s">
        <v>1103</v>
      </c>
      <c r="J143" s="32"/>
      <c r="K143" s="33"/>
      <c r="L143" s="33"/>
    </row>
    <row r="144" spans="1:12" ht="21.05" customHeight="1">
      <c r="A144" s="32"/>
      <c r="B144" s="33"/>
      <c r="C144" s="35"/>
      <c r="D144" s="35"/>
      <c r="G144" s="33" t="s">
        <v>1103</v>
      </c>
      <c r="J144" s="32"/>
      <c r="K144" s="33"/>
      <c r="L144" s="33"/>
    </row>
    <row r="145" spans="1:12" ht="21.05" customHeight="1">
      <c r="A145" s="32"/>
      <c r="B145" s="33"/>
      <c r="C145" s="35"/>
      <c r="D145" s="35"/>
      <c r="G145" s="33" t="s">
        <v>1103</v>
      </c>
      <c r="J145" s="32"/>
      <c r="K145" s="33"/>
      <c r="L145" s="33"/>
    </row>
    <row r="146" spans="1:12" ht="21.05" customHeight="1">
      <c r="A146" s="32"/>
      <c r="B146" s="33"/>
      <c r="C146" s="35"/>
      <c r="D146" s="35"/>
      <c r="G146" s="33" t="s">
        <v>1103</v>
      </c>
      <c r="J146" s="32"/>
      <c r="K146" s="33"/>
      <c r="L146" s="33"/>
    </row>
    <row r="147" spans="1:12" ht="21.05" customHeight="1">
      <c r="A147" s="32"/>
      <c r="B147" s="33"/>
      <c r="C147" s="35"/>
      <c r="D147" s="35"/>
      <c r="G147" s="33" t="s">
        <v>1103</v>
      </c>
      <c r="J147" s="32"/>
      <c r="K147" s="33"/>
      <c r="L147" s="33"/>
    </row>
    <row r="148" spans="1:12" ht="21.05" customHeight="1">
      <c r="A148" s="32"/>
      <c r="B148" s="33"/>
      <c r="C148" s="35"/>
      <c r="D148" s="35"/>
      <c r="G148" s="33" t="s">
        <v>1103</v>
      </c>
      <c r="J148" s="32"/>
      <c r="K148" s="33"/>
      <c r="L148" s="33"/>
    </row>
    <row r="149" spans="1:12" ht="21.05" customHeight="1">
      <c r="A149" s="32"/>
      <c r="B149" s="33"/>
      <c r="C149" s="35"/>
      <c r="D149" s="35"/>
      <c r="G149" s="33" t="s">
        <v>1103</v>
      </c>
      <c r="J149" s="32"/>
      <c r="K149" s="33"/>
      <c r="L149" s="33"/>
    </row>
    <row r="150" spans="1:12" ht="21.05" customHeight="1">
      <c r="A150" s="32"/>
      <c r="B150" s="33"/>
      <c r="C150" s="35"/>
      <c r="D150" s="35"/>
      <c r="G150" s="33" t="s">
        <v>1103</v>
      </c>
      <c r="J150" s="32"/>
      <c r="K150" s="33"/>
      <c r="L150" s="33"/>
    </row>
    <row r="151" spans="1:12" ht="21.05" customHeight="1">
      <c r="A151" s="32"/>
      <c r="B151" s="33"/>
      <c r="C151" s="35"/>
      <c r="D151" s="35"/>
      <c r="G151" s="33" t="s">
        <v>1103</v>
      </c>
      <c r="J151" s="32"/>
      <c r="K151" s="33"/>
      <c r="L151" s="33"/>
    </row>
    <row r="152" spans="1:12" ht="21.05" customHeight="1">
      <c r="A152" s="32"/>
      <c r="B152" s="33"/>
      <c r="C152" s="35"/>
      <c r="D152" s="35"/>
      <c r="G152" s="33" t="s">
        <v>1103</v>
      </c>
      <c r="J152" s="32"/>
      <c r="K152" s="33"/>
      <c r="L152" s="33"/>
    </row>
    <row r="153" spans="1:12" ht="21.05" customHeight="1">
      <c r="A153" s="32"/>
      <c r="B153" s="33"/>
      <c r="C153" s="35"/>
      <c r="D153" s="35"/>
      <c r="G153" s="33" t="s">
        <v>1103</v>
      </c>
      <c r="J153" s="32"/>
      <c r="K153" s="33"/>
      <c r="L153" s="33"/>
    </row>
    <row r="154" spans="1:12" ht="21.05" customHeight="1">
      <c r="A154" s="32"/>
      <c r="B154" s="33"/>
      <c r="C154" s="35"/>
      <c r="D154" s="35"/>
      <c r="G154" s="33" t="s">
        <v>1103</v>
      </c>
      <c r="J154" s="32"/>
      <c r="K154" s="33"/>
      <c r="L154" s="33"/>
    </row>
    <row r="155" spans="1:12" ht="21.05" customHeight="1">
      <c r="A155" s="32"/>
      <c r="B155" s="33"/>
      <c r="C155" s="35"/>
      <c r="D155" s="35"/>
      <c r="G155" s="33" t="s">
        <v>1103</v>
      </c>
      <c r="J155" s="32"/>
      <c r="K155" s="33"/>
      <c r="L155" s="33"/>
    </row>
    <row r="156" spans="1:12" ht="21.05" customHeight="1">
      <c r="A156" s="32"/>
      <c r="B156" s="33"/>
      <c r="C156" s="35"/>
      <c r="D156" s="35"/>
      <c r="G156" s="33" t="s">
        <v>1103</v>
      </c>
      <c r="J156" s="32"/>
      <c r="K156" s="33"/>
      <c r="L156" s="33"/>
    </row>
    <row r="157" spans="1:12" ht="21.05" customHeight="1">
      <c r="A157" s="32"/>
      <c r="B157" s="33"/>
      <c r="C157" s="35"/>
      <c r="D157" s="35"/>
      <c r="G157" s="33" t="s">
        <v>1103</v>
      </c>
      <c r="J157" s="32"/>
      <c r="K157" s="33"/>
      <c r="L157" s="33"/>
    </row>
    <row r="158" spans="1:12" ht="21.05" customHeight="1">
      <c r="A158" s="32"/>
      <c r="B158" s="33"/>
      <c r="C158" s="35"/>
      <c r="D158" s="35"/>
      <c r="G158" s="33" t="s">
        <v>1103</v>
      </c>
      <c r="J158" s="32"/>
      <c r="K158" s="33"/>
      <c r="L158" s="33"/>
    </row>
    <row r="159" spans="1:12" ht="21.05" customHeight="1">
      <c r="A159" s="32"/>
      <c r="B159" s="33"/>
      <c r="C159" s="35"/>
      <c r="D159" s="35"/>
      <c r="G159" s="33" t="s">
        <v>1103</v>
      </c>
      <c r="J159" s="32"/>
      <c r="K159" s="33"/>
      <c r="L159" s="33"/>
    </row>
    <row r="160" spans="1:12" ht="21.05" customHeight="1">
      <c r="A160" s="32"/>
      <c r="B160" s="33"/>
      <c r="C160" s="35"/>
      <c r="D160" s="35"/>
      <c r="G160" s="33" t="s">
        <v>1103</v>
      </c>
      <c r="J160" s="32"/>
      <c r="K160" s="33"/>
      <c r="L160" s="33"/>
    </row>
    <row r="161" spans="1:12" ht="21.05" customHeight="1">
      <c r="A161" s="32"/>
      <c r="B161" s="33"/>
      <c r="C161" s="35"/>
      <c r="D161" s="35"/>
      <c r="G161" s="33" t="s">
        <v>1103</v>
      </c>
      <c r="J161" s="32"/>
      <c r="K161" s="33"/>
      <c r="L161" s="33"/>
    </row>
    <row r="162" spans="1:12" ht="21.05" customHeight="1">
      <c r="A162" s="32"/>
      <c r="B162" s="33"/>
      <c r="C162" s="35"/>
      <c r="D162" s="35"/>
      <c r="G162" s="33" t="s">
        <v>1103</v>
      </c>
      <c r="J162" s="32"/>
      <c r="K162" s="33"/>
      <c r="L162" s="33"/>
    </row>
    <row r="163" spans="1:12" ht="21.05" customHeight="1">
      <c r="A163" s="32"/>
      <c r="B163" s="33"/>
      <c r="C163" s="35"/>
      <c r="D163" s="35"/>
      <c r="G163" s="33" t="s">
        <v>1103</v>
      </c>
      <c r="J163" s="32"/>
      <c r="K163" s="33"/>
      <c r="L163" s="33"/>
    </row>
    <row r="164" spans="1:12" ht="21.05" customHeight="1">
      <c r="A164" s="32"/>
      <c r="B164" s="33"/>
      <c r="C164" s="35"/>
      <c r="D164" s="35"/>
      <c r="G164" s="33" t="s">
        <v>1103</v>
      </c>
      <c r="J164" s="32"/>
      <c r="K164" s="33"/>
      <c r="L164" s="33"/>
    </row>
    <row r="165" spans="1:12" ht="21.05" customHeight="1">
      <c r="A165" s="32"/>
      <c r="B165" s="33"/>
      <c r="C165" s="35"/>
      <c r="D165" s="35"/>
      <c r="G165" s="33" t="s">
        <v>1103</v>
      </c>
      <c r="J165" s="32"/>
      <c r="K165" s="33"/>
      <c r="L165" s="33"/>
    </row>
    <row r="166" spans="1:12" ht="21.05" customHeight="1">
      <c r="A166" s="32"/>
      <c r="B166" s="33"/>
      <c r="C166" s="35"/>
      <c r="D166" s="35"/>
      <c r="G166" s="33" t="s">
        <v>1103</v>
      </c>
      <c r="J166" s="32"/>
      <c r="K166" s="33"/>
      <c r="L166" s="33"/>
    </row>
    <row r="167" spans="1:12" ht="21.05" customHeight="1">
      <c r="A167" s="32"/>
      <c r="B167" s="33"/>
      <c r="C167" s="35"/>
      <c r="D167" s="35"/>
      <c r="G167" s="33" t="s">
        <v>1103</v>
      </c>
      <c r="J167" s="32"/>
      <c r="K167" s="33"/>
      <c r="L167" s="33"/>
    </row>
    <row r="168" spans="1:12" ht="21.05" customHeight="1">
      <c r="A168" s="32"/>
      <c r="B168" s="33"/>
      <c r="C168" s="35"/>
      <c r="D168" s="35"/>
      <c r="G168" s="33" t="s">
        <v>1103</v>
      </c>
      <c r="J168" s="32"/>
      <c r="K168" s="33"/>
      <c r="L168" s="33"/>
    </row>
    <row r="169" spans="1:12" ht="21.05" customHeight="1">
      <c r="A169" s="32"/>
      <c r="B169" s="33"/>
      <c r="C169" s="35"/>
      <c r="D169" s="35"/>
      <c r="G169" s="33" t="s">
        <v>1103</v>
      </c>
      <c r="J169" s="32"/>
      <c r="K169" s="33"/>
      <c r="L169" s="33"/>
    </row>
    <row r="170" spans="1:12" ht="21.05" customHeight="1">
      <c r="A170" s="32"/>
      <c r="B170" s="33"/>
      <c r="C170" s="35"/>
      <c r="D170" s="35"/>
      <c r="G170" s="33" t="s">
        <v>1103</v>
      </c>
      <c r="J170" s="32"/>
      <c r="K170" s="33"/>
      <c r="L170" s="33"/>
    </row>
    <row r="171" spans="1:12" ht="21.05" customHeight="1">
      <c r="A171" s="32"/>
      <c r="B171" s="33"/>
      <c r="C171" s="35"/>
      <c r="D171" s="35"/>
      <c r="G171" s="33" t="s">
        <v>1103</v>
      </c>
      <c r="J171" s="32"/>
      <c r="K171" s="33"/>
      <c r="L171" s="33"/>
    </row>
    <row r="172" spans="1:12" ht="21.05" customHeight="1">
      <c r="A172" s="32"/>
      <c r="B172" s="33"/>
      <c r="C172" s="35"/>
      <c r="D172" s="35"/>
      <c r="G172" s="33" t="s">
        <v>1103</v>
      </c>
      <c r="J172" s="32"/>
      <c r="K172" s="33"/>
      <c r="L172" s="33"/>
    </row>
    <row r="173" spans="1:12" ht="21.05" customHeight="1">
      <c r="A173" s="32"/>
      <c r="B173" s="33"/>
      <c r="C173" s="35"/>
      <c r="D173" s="35"/>
      <c r="G173" s="33" t="s">
        <v>1103</v>
      </c>
      <c r="J173" s="32"/>
      <c r="K173" s="33"/>
      <c r="L173" s="33"/>
    </row>
    <row r="174" spans="1:12" ht="21.05" customHeight="1">
      <c r="A174" s="32"/>
      <c r="B174" s="33"/>
      <c r="C174" s="35"/>
      <c r="D174" s="35"/>
      <c r="G174" s="33" t="s">
        <v>1103</v>
      </c>
      <c r="J174" s="32"/>
      <c r="K174" s="33"/>
      <c r="L174" s="33"/>
    </row>
    <row r="175" spans="1:12" ht="21.05" customHeight="1">
      <c r="A175" s="32"/>
      <c r="B175" s="33"/>
      <c r="C175" s="35"/>
      <c r="D175" s="35"/>
      <c r="G175" s="33" t="s">
        <v>1103</v>
      </c>
      <c r="J175" s="32"/>
      <c r="K175" s="33"/>
      <c r="L175" s="33"/>
    </row>
    <row r="176" spans="1:12" ht="21.05" customHeight="1">
      <c r="A176" s="32"/>
      <c r="B176" s="33"/>
      <c r="C176" s="35"/>
      <c r="D176" s="35"/>
      <c r="G176" s="33" t="s">
        <v>1103</v>
      </c>
      <c r="J176" s="32"/>
      <c r="K176" s="33"/>
      <c r="L176" s="33"/>
    </row>
    <row r="177" spans="1:12" ht="21.05" customHeight="1">
      <c r="A177" s="32"/>
      <c r="B177" s="33"/>
      <c r="C177" s="35"/>
      <c r="D177" s="35"/>
      <c r="G177" s="33" t="s">
        <v>1103</v>
      </c>
      <c r="J177" s="32"/>
      <c r="K177" s="33"/>
      <c r="L177" s="33"/>
    </row>
    <row r="178" spans="1:12" ht="21.05" customHeight="1">
      <c r="A178" s="32"/>
      <c r="B178" s="33"/>
      <c r="C178" s="35"/>
      <c r="D178" s="35"/>
      <c r="G178" s="33" t="s">
        <v>1103</v>
      </c>
      <c r="J178" s="32"/>
      <c r="K178" s="33"/>
      <c r="L178" s="33"/>
    </row>
    <row r="179" spans="1:12" ht="21.05" customHeight="1">
      <c r="A179" s="32"/>
      <c r="B179" s="33"/>
      <c r="C179" s="35"/>
      <c r="D179" s="35"/>
      <c r="G179" s="33" t="s">
        <v>1103</v>
      </c>
      <c r="J179" s="32"/>
      <c r="K179" s="33"/>
      <c r="L179" s="33"/>
    </row>
    <row r="180" spans="1:12" ht="21.05" customHeight="1">
      <c r="A180" s="32"/>
      <c r="B180" s="33"/>
      <c r="C180" s="35"/>
      <c r="D180" s="35"/>
      <c r="G180" s="33" t="s">
        <v>1103</v>
      </c>
      <c r="J180" s="32"/>
      <c r="K180" s="33"/>
      <c r="L180" s="33"/>
    </row>
    <row r="181" spans="1:12" ht="21.05" customHeight="1">
      <c r="A181" s="32"/>
      <c r="B181" s="33"/>
      <c r="C181" s="35"/>
      <c r="D181" s="35"/>
      <c r="G181" s="33" t="s">
        <v>1103</v>
      </c>
      <c r="J181" s="32"/>
      <c r="K181" s="33"/>
      <c r="L181" s="33"/>
    </row>
    <row r="182" spans="1:12" ht="21.05" customHeight="1">
      <c r="A182" s="32"/>
      <c r="B182" s="33"/>
      <c r="C182" s="35"/>
      <c r="D182" s="35"/>
      <c r="G182" s="33" t="s">
        <v>1103</v>
      </c>
      <c r="J182" s="32"/>
      <c r="K182" s="33"/>
      <c r="L182" s="33"/>
    </row>
    <row r="183" spans="1:12" ht="21.05" customHeight="1">
      <c r="A183" s="32"/>
      <c r="B183" s="33"/>
      <c r="C183" s="35"/>
      <c r="D183" s="35"/>
      <c r="G183" s="33" t="s">
        <v>1103</v>
      </c>
      <c r="J183" s="32"/>
      <c r="K183" s="33"/>
      <c r="L183" s="33"/>
    </row>
    <row r="184" spans="1:12" ht="21.05" customHeight="1">
      <c r="A184" s="32"/>
      <c r="B184" s="33"/>
      <c r="C184" s="35"/>
      <c r="D184" s="35"/>
      <c r="G184" s="33" t="s">
        <v>1103</v>
      </c>
      <c r="J184" s="32"/>
      <c r="K184" s="33"/>
      <c r="L184" s="33"/>
    </row>
    <row r="185" spans="1:12" ht="21.05" customHeight="1">
      <c r="A185" s="32"/>
      <c r="B185" s="33"/>
      <c r="C185" s="35"/>
      <c r="D185" s="35"/>
      <c r="G185" s="33" t="s">
        <v>1103</v>
      </c>
      <c r="J185" s="32"/>
      <c r="K185" s="33"/>
      <c r="L185" s="33"/>
    </row>
    <row r="186" spans="1:12" ht="21.05" customHeight="1">
      <c r="A186" s="32"/>
      <c r="B186" s="33"/>
      <c r="C186" s="35"/>
      <c r="D186" s="35"/>
      <c r="G186" s="33" t="s">
        <v>1103</v>
      </c>
      <c r="J186" s="32"/>
      <c r="K186" s="33"/>
      <c r="L186" s="33"/>
    </row>
    <row r="187" spans="1:12" ht="21.05" customHeight="1">
      <c r="A187" s="32"/>
      <c r="B187" s="33"/>
      <c r="C187" s="35"/>
      <c r="D187" s="35"/>
      <c r="G187" s="33" t="s">
        <v>1103</v>
      </c>
      <c r="J187" s="32"/>
      <c r="K187" s="33"/>
      <c r="L187" s="33"/>
    </row>
    <row r="188" spans="1:12" ht="21.05" customHeight="1">
      <c r="A188" s="32"/>
      <c r="B188" s="33"/>
      <c r="C188" s="35"/>
      <c r="D188" s="35"/>
      <c r="G188" s="33" t="s">
        <v>1103</v>
      </c>
      <c r="J188" s="32"/>
      <c r="K188" s="33"/>
      <c r="L188" s="33"/>
    </row>
    <row r="189" spans="1:12" ht="21.05" customHeight="1">
      <c r="A189" s="32"/>
      <c r="B189" s="33"/>
      <c r="C189" s="35"/>
      <c r="D189" s="35"/>
      <c r="G189" s="33" t="s">
        <v>1103</v>
      </c>
      <c r="J189" s="32"/>
      <c r="K189" s="33"/>
      <c r="L189" s="33"/>
    </row>
    <row r="190" spans="1:12" ht="21.05" customHeight="1">
      <c r="A190" s="32"/>
      <c r="B190" s="33"/>
      <c r="C190" s="35"/>
      <c r="D190" s="35"/>
      <c r="G190" s="33" t="s">
        <v>1103</v>
      </c>
      <c r="J190" s="32"/>
      <c r="K190" s="33"/>
      <c r="L190" s="33"/>
    </row>
    <row r="191" spans="1:12" ht="21.05" customHeight="1">
      <c r="A191" s="32"/>
      <c r="B191" s="33"/>
      <c r="C191" s="35"/>
      <c r="D191" s="35"/>
      <c r="G191" s="33" t="s">
        <v>1103</v>
      </c>
      <c r="J191" s="32"/>
      <c r="K191" s="33"/>
      <c r="L191" s="33"/>
    </row>
    <row r="192" spans="1:12" ht="21.05" customHeight="1">
      <c r="A192" s="32"/>
      <c r="B192" s="33"/>
      <c r="C192" s="35"/>
      <c r="D192" s="35"/>
      <c r="G192" s="33" t="s">
        <v>1103</v>
      </c>
      <c r="J192" s="32"/>
      <c r="K192" s="33"/>
      <c r="L192" s="33"/>
    </row>
    <row r="193" spans="1:12" ht="21.05" customHeight="1">
      <c r="A193" s="32"/>
      <c r="B193" s="33"/>
      <c r="C193" s="35"/>
      <c r="D193" s="35"/>
      <c r="G193" s="33" t="s">
        <v>1103</v>
      </c>
      <c r="J193" s="32"/>
      <c r="K193" s="33"/>
      <c r="L193" s="33"/>
    </row>
    <row r="194" spans="1:12" ht="21.05" customHeight="1">
      <c r="A194" s="32"/>
      <c r="B194" s="33"/>
      <c r="C194" s="35"/>
      <c r="D194" s="35"/>
      <c r="G194" s="33" t="s">
        <v>1103</v>
      </c>
      <c r="J194" s="32"/>
      <c r="K194" s="33"/>
      <c r="L194" s="33"/>
    </row>
    <row r="195" spans="1:12" ht="21.05" customHeight="1">
      <c r="A195" s="32"/>
      <c r="B195" s="33"/>
      <c r="C195" s="35"/>
      <c r="D195" s="35"/>
      <c r="G195" s="33" t="s">
        <v>1103</v>
      </c>
      <c r="J195" s="32"/>
      <c r="K195" s="33"/>
      <c r="L195" s="33"/>
    </row>
    <row r="196" spans="1:12" ht="21.05" customHeight="1">
      <c r="A196" s="32"/>
      <c r="B196" s="33"/>
      <c r="C196" s="35"/>
      <c r="D196" s="35"/>
      <c r="G196" s="33" t="s">
        <v>1103</v>
      </c>
      <c r="J196" s="32"/>
      <c r="K196" s="33"/>
      <c r="L196" s="33"/>
    </row>
    <row r="197" spans="1:12" ht="21.05" customHeight="1">
      <c r="A197" s="32"/>
      <c r="B197" s="33"/>
      <c r="C197" s="35"/>
      <c r="D197" s="35"/>
      <c r="G197" s="33" t="s">
        <v>1103</v>
      </c>
      <c r="J197" s="32"/>
      <c r="K197" s="33"/>
      <c r="L197" s="33"/>
    </row>
    <row r="198" spans="1:12" ht="21.05" customHeight="1">
      <c r="A198" s="32"/>
      <c r="B198" s="33"/>
      <c r="C198" s="35"/>
      <c r="D198" s="35"/>
      <c r="G198" s="33" t="s">
        <v>1103</v>
      </c>
      <c r="J198" s="32"/>
      <c r="K198" s="33"/>
      <c r="L198" s="33"/>
    </row>
    <row r="199" spans="1:12" ht="21.05" customHeight="1">
      <c r="A199" s="32"/>
      <c r="B199" s="33"/>
      <c r="C199" s="35"/>
      <c r="D199" s="35"/>
      <c r="G199" s="33" t="s">
        <v>1103</v>
      </c>
      <c r="J199" s="32"/>
      <c r="K199" s="33"/>
      <c r="L199" s="33"/>
    </row>
    <row r="200" spans="1:12" ht="21.05" customHeight="1">
      <c r="A200" s="32"/>
      <c r="B200" s="33"/>
      <c r="C200" s="35"/>
      <c r="D200" s="35"/>
      <c r="G200" s="33" t="s">
        <v>1103</v>
      </c>
      <c r="J200" s="32"/>
      <c r="K200" s="33"/>
      <c r="L200" s="33"/>
    </row>
    <row r="201" spans="1:12" ht="21.05" customHeight="1">
      <c r="A201" s="32"/>
      <c r="B201" s="33"/>
      <c r="C201" s="35"/>
      <c r="D201" s="35"/>
      <c r="G201" s="33" t="s">
        <v>1103</v>
      </c>
      <c r="J201" s="32"/>
      <c r="K201" s="33"/>
      <c r="L201" s="33"/>
    </row>
    <row r="202" spans="1:12" ht="21.05" customHeight="1">
      <c r="A202" s="32"/>
      <c r="B202" s="33"/>
      <c r="C202" s="35"/>
      <c r="D202" s="35"/>
      <c r="G202" s="33" t="s">
        <v>1103</v>
      </c>
      <c r="J202" s="32"/>
      <c r="K202" s="33"/>
      <c r="L202" s="33"/>
    </row>
    <row r="203" spans="1:12" ht="21.05" customHeight="1">
      <c r="A203" s="32"/>
      <c r="B203" s="33"/>
      <c r="C203" s="35"/>
      <c r="D203" s="35"/>
      <c r="G203" s="33" t="s">
        <v>1103</v>
      </c>
      <c r="J203" s="32"/>
      <c r="K203" s="33"/>
      <c r="L203" s="33"/>
    </row>
    <row r="204" spans="1:12" ht="21.05" customHeight="1">
      <c r="A204" s="32"/>
      <c r="B204" s="33"/>
      <c r="C204" s="35"/>
      <c r="D204" s="35"/>
      <c r="G204" s="33" t="s">
        <v>1103</v>
      </c>
      <c r="J204" s="32"/>
      <c r="K204" s="33"/>
      <c r="L204" s="33"/>
    </row>
    <row r="205" spans="1:12" ht="21.05" customHeight="1">
      <c r="A205" s="32"/>
      <c r="B205" s="33"/>
      <c r="C205" s="35"/>
      <c r="D205" s="35"/>
      <c r="G205" s="33" t="s">
        <v>1103</v>
      </c>
      <c r="J205" s="32"/>
      <c r="K205" s="33"/>
      <c r="L205" s="33"/>
    </row>
    <row r="206" spans="1:12" ht="21.05" customHeight="1">
      <c r="A206" s="32"/>
      <c r="B206" s="33"/>
      <c r="C206" s="35"/>
      <c r="D206" s="35"/>
      <c r="G206" s="33" t="s">
        <v>1103</v>
      </c>
      <c r="J206" s="32"/>
      <c r="K206" s="33"/>
      <c r="L206" s="33"/>
    </row>
    <row r="207" spans="1:12" ht="21.05" customHeight="1">
      <c r="A207" s="32"/>
      <c r="B207" s="33"/>
      <c r="C207" s="35"/>
      <c r="D207" s="35"/>
      <c r="G207" s="33" t="s">
        <v>1103</v>
      </c>
      <c r="J207" s="32"/>
      <c r="K207" s="33"/>
      <c r="L207" s="33"/>
    </row>
    <row r="208" spans="1:12" ht="21.05" customHeight="1">
      <c r="A208" s="32"/>
      <c r="B208" s="33"/>
      <c r="C208" s="35"/>
      <c r="D208" s="35"/>
      <c r="G208" s="33" t="s">
        <v>1103</v>
      </c>
      <c r="J208" s="32"/>
      <c r="K208" s="33"/>
      <c r="L208" s="33"/>
    </row>
    <row r="209" spans="1:12" ht="21.05" customHeight="1">
      <c r="A209" s="32"/>
      <c r="B209" s="33"/>
      <c r="C209" s="35"/>
      <c r="D209" s="35"/>
      <c r="G209" s="33" t="s">
        <v>1103</v>
      </c>
      <c r="J209" s="32"/>
      <c r="K209" s="33"/>
      <c r="L209" s="33"/>
    </row>
    <row r="210" spans="1:12" ht="21.05" customHeight="1">
      <c r="A210" s="32"/>
      <c r="B210" s="33"/>
      <c r="C210" s="35"/>
      <c r="D210" s="35"/>
      <c r="G210" s="33" t="s">
        <v>1103</v>
      </c>
      <c r="J210" s="32"/>
      <c r="K210" s="33"/>
      <c r="L210" s="33"/>
    </row>
    <row r="211" spans="1:12" ht="21.05" customHeight="1">
      <c r="A211" s="32"/>
      <c r="B211" s="33"/>
      <c r="C211" s="35"/>
      <c r="D211" s="35"/>
      <c r="G211" s="33" t="s">
        <v>1103</v>
      </c>
      <c r="J211" s="32"/>
      <c r="K211" s="33"/>
      <c r="L211" s="33"/>
    </row>
    <row r="212" spans="1:12" ht="21.05" customHeight="1">
      <c r="A212" s="32"/>
      <c r="B212" s="33"/>
      <c r="C212" s="35"/>
      <c r="D212" s="35"/>
      <c r="G212" s="33" t="s">
        <v>1103</v>
      </c>
      <c r="J212" s="32"/>
      <c r="K212" s="33"/>
      <c r="L212" s="33"/>
    </row>
    <row r="213" spans="1:12" ht="21.05" customHeight="1">
      <c r="A213" s="32"/>
      <c r="B213" s="33"/>
      <c r="C213" s="35"/>
      <c r="D213" s="35"/>
      <c r="G213" s="33" t="s">
        <v>1103</v>
      </c>
      <c r="J213" s="32"/>
      <c r="K213" s="33"/>
      <c r="L213" s="33"/>
    </row>
    <row r="214" spans="1:12" ht="21.05" customHeight="1">
      <c r="A214" s="32"/>
      <c r="B214" s="33"/>
      <c r="C214" s="35"/>
      <c r="D214" s="35"/>
      <c r="G214" s="33" t="s">
        <v>1103</v>
      </c>
      <c r="J214" s="32"/>
      <c r="K214" s="33"/>
      <c r="L214" s="33"/>
    </row>
    <row r="215" spans="1:12" ht="21.05" customHeight="1">
      <c r="A215" s="32"/>
      <c r="B215" s="33"/>
      <c r="C215" s="35"/>
      <c r="D215" s="35"/>
      <c r="G215" s="33" t="s">
        <v>1103</v>
      </c>
      <c r="J215" s="32"/>
      <c r="K215" s="33"/>
      <c r="L215" s="33"/>
    </row>
    <row r="216" spans="1:12" ht="21.05" customHeight="1">
      <c r="A216" s="32"/>
      <c r="B216" s="33"/>
      <c r="C216" s="35"/>
      <c r="D216" s="35"/>
      <c r="G216" s="33" t="s">
        <v>1103</v>
      </c>
      <c r="J216" s="32"/>
      <c r="K216" s="33"/>
      <c r="L216" s="33"/>
    </row>
    <row r="217" spans="1:12" ht="21.05" customHeight="1">
      <c r="A217" s="32"/>
      <c r="B217" s="33"/>
      <c r="C217" s="35"/>
      <c r="D217" s="35"/>
      <c r="G217" s="33" t="s">
        <v>1103</v>
      </c>
      <c r="J217" s="32"/>
      <c r="K217" s="33"/>
      <c r="L217" s="33"/>
    </row>
    <row r="218" spans="1:12" ht="21.05" customHeight="1">
      <c r="A218" s="32"/>
      <c r="B218" s="33"/>
      <c r="C218" s="35"/>
      <c r="D218" s="35"/>
      <c r="G218" s="33" t="s">
        <v>1103</v>
      </c>
      <c r="J218" s="32"/>
      <c r="K218" s="33"/>
      <c r="L218" s="33"/>
    </row>
    <row r="219" spans="1:12" ht="21.05" customHeight="1">
      <c r="A219" s="32"/>
      <c r="B219" s="33"/>
      <c r="C219" s="35"/>
      <c r="D219" s="35"/>
      <c r="G219" s="33" t="s">
        <v>1103</v>
      </c>
      <c r="J219" s="32"/>
      <c r="K219" s="33"/>
      <c r="L219" s="33"/>
    </row>
    <row r="220" spans="1:12" ht="21.05" customHeight="1">
      <c r="A220" s="32"/>
      <c r="B220" s="33"/>
      <c r="C220" s="35"/>
      <c r="D220" s="35"/>
      <c r="G220" s="33" t="s">
        <v>1103</v>
      </c>
      <c r="J220" s="32"/>
      <c r="K220" s="33"/>
      <c r="L220" s="33"/>
    </row>
    <row r="221" spans="1:12" ht="21.05" customHeight="1">
      <c r="A221" s="32"/>
      <c r="B221" s="33"/>
      <c r="C221" s="35"/>
      <c r="D221" s="35"/>
      <c r="G221" s="33" t="s">
        <v>1103</v>
      </c>
      <c r="J221" s="32"/>
      <c r="K221" s="33"/>
      <c r="L221" s="33"/>
    </row>
    <row r="222" spans="1:12" ht="21.05" customHeight="1">
      <c r="A222" s="32"/>
      <c r="B222" s="33"/>
      <c r="C222" s="35"/>
      <c r="D222" s="35"/>
      <c r="G222" s="33" t="s">
        <v>1103</v>
      </c>
      <c r="J222" s="32"/>
      <c r="K222" s="33"/>
      <c r="L222" s="33"/>
    </row>
    <row r="223" spans="1:12" ht="21.05" customHeight="1">
      <c r="A223" s="32"/>
      <c r="B223" s="33"/>
      <c r="C223" s="35"/>
      <c r="D223" s="35"/>
      <c r="G223" s="33" t="s">
        <v>1103</v>
      </c>
      <c r="J223" s="32"/>
      <c r="K223" s="33"/>
      <c r="L223" s="33"/>
    </row>
    <row r="224" spans="1:12" ht="21.05" customHeight="1">
      <c r="A224" s="32"/>
      <c r="B224" s="33"/>
      <c r="C224" s="35"/>
      <c r="D224" s="35"/>
      <c r="G224" s="33" t="s">
        <v>1103</v>
      </c>
      <c r="J224" s="32"/>
      <c r="K224" s="33"/>
      <c r="L224" s="33"/>
    </row>
    <row r="225" spans="1:12" ht="21.05" customHeight="1">
      <c r="A225" s="32"/>
      <c r="B225" s="33"/>
      <c r="C225" s="35"/>
      <c r="D225" s="35"/>
      <c r="G225" s="33" t="s">
        <v>1103</v>
      </c>
      <c r="J225" s="32"/>
      <c r="K225" s="33"/>
      <c r="L225" s="33"/>
    </row>
    <row r="226" spans="1:12" ht="21.05" customHeight="1">
      <c r="A226" s="32"/>
      <c r="B226" s="33"/>
      <c r="C226" s="35"/>
      <c r="D226" s="35"/>
      <c r="G226" s="33" t="s">
        <v>1103</v>
      </c>
      <c r="J226" s="32"/>
      <c r="K226" s="33"/>
      <c r="L226" s="33"/>
    </row>
    <row r="227" spans="1:12" ht="21.05" customHeight="1">
      <c r="A227" s="32"/>
      <c r="B227" s="33"/>
      <c r="C227" s="35"/>
      <c r="D227" s="35"/>
      <c r="G227" s="33" t="s">
        <v>1103</v>
      </c>
      <c r="J227" s="32"/>
      <c r="K227" s="33"/>
      <c r="L227" s="33"/>
    </row>
    <row r="228" spans="1:12" ht="21.05" customHeight="1">
      <c r="A228" s="32"/>
      <c r="B228" s="33"/>
      <c r="C228" s="35"/>
      <c r="D228" s="35"/>
      <c r="G228" s="33" t="s">
        <v>1103</v>
      </c>
      <c r="J228" s="32"/>
      <c r="K228" s="33"/>
      <c r="L228" s="33"/>
    </row>
    <row r="229" spans="1:12" ht="21.05" customHeight="1">
      <c r="A229" s="32"/>
      <c r="B229" s="33"/>
      <c r="C229" s="35"/>
      <c r="D229" s="35"/>
      <c r="G229" s="33" t="s">
        <v>1103</v>
      </c>
      <c r="J229" s="32"/>
      <c r="K229" s="33"/>
      <c r="L229" s="33"/>
    </row>
    <row r="230" spans="1:12" ht="21.05" customHeight="1">
      <c r="A230" s="32"/>
      <c r="B230" s="33"/>
      <c r="C230" s="35"/>
      <c r="D230" s="35"/>
      <c r="G230" s="33" t="s">
        <v>1103</v>
      </c>
      <c r="J230" s="32"/>
      <c r="K230" s="33"/>
      <c r="L230" s="33"/>
    </row>
    <row r="231" spans="1:12" ht="21.05" customHeight="1">
      <c r="A231" s="32"/>
      <c r="B231" s="33"/>
      <c r="C231" s="35"/>
      <c r="D231" s="35"/>
      <c r="G231" s="33" t="s">
        <v>1103</v>
      </c>
      <c r="J231" s="32"/>
      <c r="K231" s="33"/>
      <c r="L231" s="33"/>
    </row>
    <row r="232" spans="1:12" ht="21.05" customHeight="1">
      <c r="A232" s="32"/>
      <c r="B232" s="33"/>
      <c r="C232" s="35"/>
      <c r="D232" s="35"/>
      <c r="G232" s="33" t="s">
        <v>1103</v>
      </c>
      <c r="J232" s="32"/>
      <c r="K232" s="33"/>
      <c r="L232" s="33"/>
    </row>
    <row r="233" spans="1:12" ht="21.05" customHeight="1">
      <c r="A233" s="32"/>
      <c r="B233" s="33"/>
      <c r="C233" s="35"/>
      <c r="D233" s="35"/>
      <c r="G233" s="33" t="s">
        <v>1103</v>
      </c>
      <c r="J233" s="32"/>
      <c r="K233" s="33"/>
      <c r="L233" s="33"/>
    </row>
    <row r="234" spans="1:12" ht="21.05" customHeight="1">
      <c r="A234" s="32"/>
      <c r="B234" s="33"/>
      <c r="C234" s="35"/>
      <c r="D234" s="35"/>
      <c r="G234" s="33" t="s">
        <v>1103</v>
      </c>
      <c r="J234" s="32"/>
      <c r="K234" s="33"/>
      <c r="L234" s="33"/>
    </row>
    <row r="235" spans="1:12" ht="21.05" customHeight="1">
      <c r="A235" s="32"/>
      <c r="B235" s="33"/>
      <c r="C235" s="35"/>
      <c r="D235" s="35"/>
      <c r="G235" s="33" t="s">
        <v>1103</v>
      </c>
      <c r="J235" s="32"/>
      <c r="K235" s="33"/>
      <c r="L235" s="33"/>
    </row>
    <row r="236" spans="1:12" ht="21.05" customHeight="1">
      <c r="A236" s="32"/>
      <c r="B236" s="33"/>
      <c r="C236" s="35"/>
      <c r="D236" s="35"/>
      <c r="G236" s="33" t="s">
        <v>1103</v>
      </c>
      <c r="J236" s="32"/>
      <c r="K236" s="33"/>
      <c r="L236" s="33"/>
    </row>
    <row r="237" spans="1:12" ht="21.05" customHeight="1">
      <c r="A237" s="32"/>
      <c r="B237" s="33"/>
      <c r="C237" s="35"/>
      <c r="D237" s="35"/>
      <c r="G237" s="33" t="s">
        <v>1103</v>
      </c>
      <c r="J237" s="32"/>
      <c r="K237" s="33"/>
      <c r="L237" s="33"/>
    </row>
    <row r="238" spans="1:12" ht="21.05" customHeight="1">
      <c r="A238" s="32"/>
      <c r="B238" s="33"/>
      <c r="C238" s="35"/>
      <c r="D238" s="35"/>
      <c r="G238" s="33" t="s">
        <v>1103</v>
      </c>
      <c r="J238" s="32"/>
      <c r="K238" s="33"/>
      <c r="L238" s="33"/>
    </row>
    <row r="239" spans="1:12" ht="21.05" customHeight="1">
      <c r="A239" s="32"/>
      <c r="B239" s="33"/>
      <c r="C239" s="35"/>
      <c r="D239" s="35"/>
      <c r="G239" s="33" t="s">
        <v>1103</v>
      </c>
      <c r="J239" s="32"/>
      <c r="K239" s="33"/>
      <c r="L239" s="33"/>
    </row>
    <row r="240" spans="1:12" ht="21.05" customHeight="1">
      <c r="A240" s="32"/>
      <c r="B240" s="33"/>
      <c r="C240" s="35"/>
      <c r="D240" s="35"/>
      <c r="G240" s="33" t="s">
        <v>1103</v>
      </c>
      <c r="J240" s="32"/>
      <c r="K240" s="33"/>
      <c r="L240" s="33"/>
    </row>
    <row r="241" spans="1:12" ht="21.05" customHeight="1">
      <c r="A241" s="32"/>
      <c r="B241" s="33"/>
      <c r="C241" s="35"/>
      <c r="D241" s="35"/>
      <c r="G241" s="33" t="s">
        <v>1103</v>
      </c>
      <c r="J241" s="32"/>
      <c r="K241" s="33"/>
      <c r="L241" s="33"/>
    </row>
    <row r="242" spans="1:12" ht="21.05" customHeight="1">
      <c r="A242" s="32"/>
      <c r="B242" s="33"/>
      <c r="C242" s="35"/>
      <c r="D242" s="35"/>
      <c r="G242" s="33" t="s">
        <v>1103</v>
      </c>
      <c r="J242" s="32"/>
      <c r="K242" s="33"/>
      <c r="L242" s="33"/>
    </row>
    <row r="243" spans="1:12" ht="21.05" customHeight="1">
      <c r="A243" s="32"/>
      <c r="B243" s="33"/>
      <c r="C243" s="35"/>
      <c r="D243" s="35"/>
      <c r="G243" s="33" t="s">
        <v>1103</v>
      </c>
      <c r="J243" s="32"/>
      <c r="K243" s="33"/>
      <c r="L243" s="33"/>
    </row>
    <row r="244" spans="1:12" ht="21.05" customHeight="1">
      <c r="A244" s="32"/>
      <c r="B244" s="33"/>
      <c r="C244" s="35"/>
      <c r="D244" s="35"/>
      <c r="G244" s="33" t="s">
        <v>1103</v>
      </c>
      <c r="J244" s="32"/>
      <c r="K244" s="33"/>
      <c r="L244" s="33"/>
    </row>
    <row r="245" spans="1:12" ht="21.05" customHeight="1">
      <c r="A245" s="32"/>
      <c r="B245" s="33"/>
      <c r="C245" s="35"/>
      <c r="D245" s="35"/>
      <c r="G245" s="33" t="s">
        <v>1103</v>
      </c>
      <c r="J245" s="32"/>
      <c r="K245" s="33"/>
      <c r="L245" s="33"/>
    </row>
    <row r="246" spans="1:12" ht="21.05" customHeight="1">
      <c r="A246" s="32"/>
      <c r="B246" s="33"/>
      <c r="C246" s="35"/>
      <c r="D246" s="35"/>
      <c r="G246" s="33" t="s">
        <v>1103</v>
      </c>
      <c r="J246" s="32"/>
      <c r="K246" s="33"/>
      <c r="L246" s="33"/>
    </row>
    <row r="247" spans="1:12" ht="21.05" customHeight="1">
      <c r="A247" s="32"/>
      <c r="B247" s="33"/>
      <c r="C247" s="35"/>
      <c r="D247" s="35"/>
      <c r="G247" s="33" t="s">
        <v>1103</v>
      </c>
      <c r="J247" s="32"/>
      <c r="K247" s="33"/>
      <c r="L247" s="33"/>
    </row>
    <row r="248" spans="1:12" ht="21.05" customHeight="1">
      <c r="A248" s="32"/>
      <c r="B248" s="33"/>
      <c r="C248" s="35"/>
      <c r="D248" s="35"/>
      <c r="G248" s="33" t="s">
        <v>1103</v>
      </c>
      <c r="J248" s="32"/>
      <c r="K248" s="33"/>
      <c r="L248" s="33"/>
    </row>
    <row r="249" spans="1:12" ht="21.05" customHeight="1">
      <c r="A249" s="32"/>
      <c r="B249" s="33"/>
      <c r="C249" s="35"/>
      <c r="D249" s="35"/>
      <c r="G249" s="33" t="s">
        <v>1103</v>
      </c>
      <c r="J249" s="32"/>
      <c r="K249" s="33"/>
      <c r="L249" s="33"/>
    </row>
    <row r="250" spans="1:12" ht="21.05" customHeight="1">
      <c r="A250" s="32"/>
      <c r="B250" s="33"/>
      <c r="C250" s="35"/>
      <c r="D250" s="35"/>
      <c r="G250" s="33" t="s">
        <v>1103</v>
      </c>
      <c r="J250" s="32"/>
      <c r="K250" s="33"/>
      <c r="L250" s="33"/>
    </row>
    <row r="251" spans="1:12" ht="21.05" customHeight="1">
      <c r="A251" s="32"/>
      <c r="B251" s="33"/>
      <c r="C251" s="35"/>
      <c r="D251" s="35"/>
      <c r="G251" s="33" t="s">
        <v>1103</v>
      </c>
      <c r="J251" s="32"/>
      <c r="K251" s="33"/>
      <c r="L251" s="33"/>
    </row>
    <row r="252" spans="1:12" ht="21.05" customHeight="1">
      <c r="A252" s="32"/>
      <c r="B252" s="33"/>
      <c r="C252" s="35"/>
      <c r="D252" s="35"/>
      <c r="G252" s="33" t="s">
        <v>1103</v>
      </c>
      <c r="J252" s="32"/>
      <c r="K252" s="33"/>
      <c r="L252" s="33"/>
    </row>
    <row r="253" spans="1:12" ht="21.05" customHeight="1">
      <c r="A253" s="32"/>
      <c r="B253" s="33"/>
      <c r="C253" s="35"/>
      <c r="D253" s="35"/>
      <c r="G253" s="33" t="s">
        <v>1103</v>
      </c>
      <c r="J253" s="32"/>
      <c r="K253" s="33"/>
      <c r="L253" s="33"/>
    </row>
    <row r="254" spans="1:12" ht="21.05" customHeight="1">
      <c r="A254" s="32"/>
      <c r="B254" s="33"/>
      <c r="C254" s="35"/>
      <c r="D254" s="35"/>
      <c r="G254" s="33" t="s">
        <v>1103</v>
      </c>
      <c r="J254" s="32"/>
      <c r="K254" s="33"/>
      <c r="L254" s="33"/>
    </row>
    <row r="255" spans="1:12" ht="21.05" customHeight="1">
      <c r="A255" s="32"/>
      <c r="B255" s="33"/>
      <c r="C255" s="35"/>
      <c r="D255" s="35"/>
      <c r="G255" s="33" t="s">
        <v>1103</v>
      </c>
      <c r="J255" s="32"/>
      <c r="K255" s="33"/>
      <c r="L255" s="33"/>
    </row>
    <row r="256" spans="1:12" ht="21.05" customHeight="1">
      <c r="A256" s="32"/>
      <c r="B256" s="33"/>
      <c r="C256" s="35"/>
      <c r="D256" s="35"/>
      <c r="G256" s="33" t="s">
        <v>1103</v>
      </c>
      <c r="J256" s="32"/>
      <c r="K256" s="33"/>
      <c r="L256" s="33"/>
    </row>
    <row r="257" spans="1:12" ht="21.05" customHeight="1">
      <c r="A257" s="32"/>
      <c r="B257" s="33"/>
      <c r="C257" s="35"/>
      <c r="D257" s="35"/>
      <c r="G257" s="33" t="s">
        <v>1103</v>
      </c>
      <c r="J257" s="32"/>
      <c r="K257" s="33"/>
      <c r="L257" s="33"/>
    </row>
    <row r="258" spans="1:12" ht="21.05" customHeight="1">
      <c r="A258" s="32"/>
      <c r="B258" s="33"/>
      <c r="C258" s="35"/>
      <c r="D258" s="35"/>
      <c r="G258" s="33" t="s">
        <v>1103</v>
      </c>
      <c r="J258" s="32"/>
      <c r="K258" s="33"/>
      <c r="L258" s="33"/>
    </row>
    <row r="259" spans="1:12" ht="21.05" customHeight="1">
      <c r="A259" s="32"/>
      <c r="B259" s="33"/>
      <c r="C259" s="35"/>
      <c r="D259" s="35"/>
      <c r="G259" s="33" t="s">
        <v>1103</v>
      </c>
      <c r="J259" s="32"/>
      <c r="K259" s="33"/>
      <c r="L259" s="33"/>
    </row>
    <row r="260" spans="1:12" ht="21.05" customHeight="1">
      <c r="A260" s="32"/>
      <c r="B260" s="33"/>
      <c r="C260" s="35"/>
      <c r="D260" s="35"/>
      <c r="G260" s="33" t="s">
        <v>1103</v>
      </c>
      <c r="J260" s="32"/>
      <c r="K260" s="33"/>
      <c r="L260" s="33"/>
    </row>
    <row r="261" spans="1:12" ht="21.05" customHeight="1">
      <c r="A261" s="32"/>
      <c r="B261" s="33"/>
      <c r="C261" s="35"/>
      <c r="D261" s="35"/>
      <c r="G261" s="33" t="s">
        <v>1103</v>
      </c>
      <c r="J261" s="32"/>
      <c r="K261" s="33"/>
      <c r="L261" s="33"/>
    </row>
    <row r="262" spans="1:12" ht="21.05" customHeight="1">
      <c r="A262" s="32"/>
      <c r="B262" s="33"/>
      <c r="C262" s="35"/>
      <c r="D262" s="35"/>
      <c r="G262" s="33" t="s">
        <v>1103</v>
      </c>
      <c r="J262" s="32"/>
      <c r="K262" s="33"/>
      <c r="L262" s="33"/>
    </row>
    <row r="263" spans="1:12" ht="21.05" customHeight="1">
      <c r="A263" s="32"/>
      <c r="B263" s="33"/>
      <c r="C263" s="35"/>
      <c r="D263" s="35"/>
      <c r="G263" s="33" t="s">
        <v>1103</v>
      </c>
      <c r="J263" s="32"/>
      <c r="K263" s="33"/>
      <c r="L263" s="33"/>
    </row>
    <row r="264" spans="1:12" ht="21.05" customHeight="1">
      <c r="A264" s="32"/>
      <c r="B264" s="33"/>
      <c r="C264" s="35"/>
      <c r="D264" s="35"/>
      <c r="G264" s="33" t="s">
        <v>1103</v>
      </c>
      <c r="J264" s="32"/>
      <c r="K264" s="33"/>
      <c r="L264" s="33"/>
    </row>
    <row r="265" spans="1:12" ht="21.05" customHeight="1">
      <c r="A265" s="32"/>
      <c r="B265" s="33"/>
      <c r="C265" s="35"/>
      <c r="D265" s="35"/>
      <c r="G265" s="33" t="s">
        <v>1103</v>
      </c>
      <c r="J265" s="32"/>
      <c r="K265" s="33"/>
      <c r="L265" s="33"/>
    </row>
    <row r="266" spans="1:12" ht="21.05" customHeight="1">
      <c r="A266" s="32"/>
      <c r="B266" s="33"/>
      <c r="C266" s="35"/>
      <c r="D266" s="35"/>
      <c r="G266" s="33" t="s">
        <v>1103</v>
      </c>
      <c r="J266" s="32"/>
      <c r="K266" s="33"/>
      <c r="L266" s="33"/>
    </row>
    <row r="267" spans="1:12" ht="21.05" customHeight="1">
      <c r="A267" s="32"/>
      <c r="B267" s="33"/>
      <c r="C267" s="35"/>
      <c r="D267" s="35"/>
      <c r="G267" s="33" t="s">
        <v>1103</v>
      </c>
      <c r="J267" s="32"/>
      <c r="K267" s="33"/>
      <c r="L267" s="33"/>
    </row>
    <row r="268" spans="1:12" ht="21.05" customHeight="1">
      <c r="A268" s="32"/>
      <c r="B268" s="33"/>
      <c r="C268" s="35"/>
      <c r="D268" s="35"/>
      <c r="G268" s="33" t="s">
        <v>1103</v>
      </c>
      <c r="J268" s="32"/>
      <c r="K268" s="33"/>
      <c r="L268" s="33"/>
    </row>
    <row r="269" spans="1:12" ht="21.05" customHeight="1">
      <c r="A269" s="32"/>
      <c r="B269" s="33"/>
      <c r="C269" s="35"/>
      <c r="D269" s="35"/>
      <c r="G269" s="33" t="s">
        <v>1103</v>
      </c>
      <c r="J269" s="32"/>
      <c r="K269" s="33"/>
      <c r="L269" s="33"/>
    </row>
    <row r="270" spans="1:12" ht="21.05" customHeight="1">
      <c r="A270" s="32"/>
      <c r="B270" s="33"/>
      <c r="C270" s="35"/>
      <c r="D270" s="35"/>
      <c r="G270" s="33" t="s">
        <v>1103</v>
      </c>
      <c r="J270" s="32"/>
      <c r="K270" s="33"/>
      <c r="L270" s="33"/>
    </row>
    <row r="271" spans="1:12" ht="21.05" customHeight="1">
      <c r="A271" s="32"/>
      <c r="B271" s="33"/>
      <c r="C271" s="35"/>
      <c r="D271" s="35"/>
      <c r="G271" s="33" t="s">
        <v>1103</v>
      </c>
      <c r="J271" s="32"/>
      <c r="K271" s="33"/>
      <c r="L271" s="33"/>
    </row>
    <row r="272" spans="1:12" ht="21.05" customHeight="1">
      <c r="A272" s="32"/>
      <c r="B272" s="33"/>
      <c r="C272" s="35"/>
      <c r="D272" s="35"/>
      <c r="G272" s="33" t="s">
        <v>1103</v>
      </c>
      <c r="J272" s="32"/>
      <c r="K272" s="33"/>
      <c r="L272" s="33"/>
    </row>
    <row r="273" spans="1:12" ht="21.05" customHeight="1">
      <c r="A273" s="32"/>
      <c r="B273" s="33"/>
      <c r="C273" s="35"/>
      <c r="D273" s="35"/>
      <c r="G273" s="33" t="s">
        <v>1103</v>
      </c>
      <c r="J273" s="32"/>
      <c r="K273" s="33"/>
      <c r="L273" s="33"/>
    </row>
    <row r="274" spans="1:12" ht="21.05" customHeight="1">
      <c r="A274" s="32"/>
      <c r="B274" s="33"/>
      <c r="C274" s="35"/>
      <c r="D274" s="35"/>
      <c r="G274" s="33" t="s">
        <v>1103</v>
      </c>
      <c r="J274" s="32"/>
      <c r="K274" s="33"/>
      <c r="L274" s="33"/>
    </row>
    <row r="275" spans="1:12" ht="21.05" customHeight="1">
      <c r="A275" s="32"/>
      <c r="B275" s="33"/>
      <c r="C275" s="35"/>
      <c r="D275" s="35"/>
      <c r="G275" s="33" t="s">
        <v>1103</v>
      </c>
      <c r="J275" s="32"/>
      <c r="K275" s="33"/>
      <c r="L275" s="33"/>
    </row>
    <row r="276" spans="1:12" ht="21.05" customHeight="1">
      <c r="A276" s="32"/>
      <c r="B276" s="33"/>
      <c r="C276" s="35"/>
      <c r="D276" s="35"/>
      <c r="G276" s="33" t="s">
        <v>1103</v>
      </c>
      <c r="J276" s="32"/>
      <c r="K276" s="33"/>
      <c r="L276" s="33"/>
    </row>
    <row r="277" spans="1:12" ht="21.05" customHeight="1">
      <c r="A277" s="32"/>
      <c r="B277" s="33"/>
      <c r="C277" s="35"/>
      <c r="D277" s="35"/>
      <c r="G277" s="33" t="s">
        <v>1103</v>
      </c>
      <c r="J277" s="32"/>
      <c r="K277" s="33"/>
      <c r="L277" s="33"/>
    </row>
    <row r="278" spans="1:12" ht="21.05" customHeight="1">
      <c r="A278" s="32"/>
      <c r="B278" s="33"/>
      <c r="C278" s="35"/>
      <c r="D278" s="35"/>
      <c r="G278" s="33" t="s">
        <v>1103</v>
      </c>
      <c r="J278" s="32"/>
      <c r="K278" s="33"/>
      <c r="L278" s="33"/>
    </row>
    <row r="279" spans="1:12" ht="21.05" customHeight="1">
      <c r="A279" s="32"/>
      <c r="B279" s="33"/>
      <c r="C279" s="35"/>
      <c r="D279" s="35"/>
      <c r="G279" s="33" t="s">
        <v>1103</v>
      </c>
      <c r="J279" s="32"/>
      <c r="K279" s="33"/>
      <c r="L279" s="33"/>
    </row>
    <row r="280" spans="1:12" ht="21.05" customHeight="1">
      <c r="A280" s="32"/>
      <c r="B280" s="33"/>
      <c r="C280" s="35"/>
      <c r="D280" s="35"/>
      <c r="G280" s="33" t="s">
        <v>1103</v>
      </c>
      <c r="J280" s="32"/>
      <c r="K280" s="33"/>
      <c r="L280" s="33"/>
    </row>
    <row r="281" spans="1:12" ht="21.05" customHeight="1">
      <c r="A281" s="32"/>
      <c r="B281" s="33"/>
      <c r="C281" s="35"/>
      <c r="D281" s="35"/>
      <c r="G281" s="33" t="s">
        <v>1103</v>
      </c>
      <c r="J281" s="32"/>
      <c r="K281" s="33"/>
      <c r="L281" s="33"/>
    </row>
    <row r="282" spans="1:12" ht="21.05" customHeight="1">
      <c r="A282" s="32"/>
      <c r="B282" s="33"/>
      <c r="C282" s="35"/>
      <c r="D282" s="35"/>
      <c r="G282" s="33" t="s">
        <v>1103</v>
      </c>
      <c r="J282" s="32"/>
      <c r="K282" s="33"/>
      <c r="L282" s="33"/>
    </row>
    <row r="283" spans="1:12" ht="21.05" customHeight="1">
      <c r="A283" s="32"/>
      <c r="B283" s="33"/>
      <c r="C283" s="35"/>
      <c r="D283" s="35"/>
      <c r="G283" s="33" t="s">
        <v>1103</v>
      </c>
      <c r="J283" s="32"/>
      <c r="K283" s="33"/>
      <c r="L283" s="33"/>
    </row>
    <row r="284" spans="1:12" ht="21.05" customHeight="1">
      <c r="A284" s="32"/>
      <c r="B284" s="33"/>
      <c r="C284" s="35"/>
      <c r="D284" s="35"/>
      <c r="G284" s="33" t="s">
        <v>1103</v>
      </c>
      <c r="J284" s="32"/>
      <c r="K284" s="33"/>
      <c r="L284" s="33"/>
    </row>
    <row r="285" spans="1:12" ht="21.05" customHeight="1">
      <c r="A285" s="32"/>
      <c r="B285" s="33"/>
      <c r="C285" s="35"/>
      <c r="D285" s="35"/>
      <c r="G285" s="33" t="s">
        <v>1103</v>
      </c>
      <c r="J285" s="32"/>
      <c r="K285" s="33"/>
      <c r="L285" s="33"/>
    </row>
    <row r="286" spans="1:12" ht="21.05" customHeight="1">
      <c r="A286" s="32"/>
      <c r="B286" s="33"/>
      <c r="C286" s="35"/>
      <c r="D286" s="35"/>
      <c r="G286" s="33" t="s">
        <v>1103</v>
      </c>
      <c r="J286" s="32"/>
      <c r="K286" s="33"/>
      <c r="L286" s="33"/>
    </row>
    <row r="287" spans="1:12" ht="21.05" customHeight="1">
      <c r="A287" s="32"/>
      <c r="B287" s="33"/>
      <c r="C287" s="35"/>
      <c r="D287" s="35"/>
      <c r="G287" s="33" t="s">
        <v>1103</v>
      </c>
      <c r="J287" s="32"/>
      <c r="K287" s="33"/>
      <c r="L287" s="33"/>
    </row>
    <row r="288" spans="1:12" ht="21.05" customHeight="1">
      <c r="A288" s="32"/>
      <c r="B288" s="33"/>
      <c r="C288" s="35"/>
      <c r="D288" s="35"/>
      <c r="G288" s="33" t="s">
        <v>1103</v>
      </c>
      <c r="J288" s="32"/>
      <c r="K288" s="33"/>
      <c r="L288" s="33"/>
    </row>
    <row r="289" spans="1:12" ht="21.05" customHeight="1">
      <c r="A289" s="32"/>
      <c r="B289" s="33"/>
      <c r="C289" s="35"/>
      <c r="D289" s="35"/>
      <c r="G289" s="33" t="s">
        <v>1103</v>
      </c>
      <c r="J289" s="32"/>
      <c r="K289" s="33"/>
      <c r="L289" s="33"/>
    </row>
    <row r="290" spans="1:12" ht="21.05" customHeight="1">
      <c r="A290" s="32"/>
      <c r="B290" s="33"/>
      <c r="C290" s="35"/>
      <c r="D290" s="35"/>
      <c r="G290" s="33" t="s">
        <v>1103</v>
      </c>
      <c r="J290" s="32"/>
      <c r="K290" s="33"/>
      <c r="L290" s="33"/>
    </row>
    <row r="291" spans="1:12" ht="21.05" customHeight="1">
      <c r="A291" s="32"/>
      <c r="B291" s="33"/>
      <c r="C291" s="35"/>
      <c r="D291" s="35"/>
      <c r="G291" s="33" t="s">
        <v>1103</v>
      </c>
      <c r="J291" s="32"/>
      <c r="K291" s="33"/>
      <c r="L291" s="33"/>
    </row>
    <row r="292" spans="1:12" ht="21.05" customHeight="1">
      <c r="A292" s="32"/>
      <c r="B292" s="33"/>
      <c r="C292" s="35"/>
      <c r="D292" s="35"/>
      <c r="G292" s="33" t="s">
        <v>1103</v>
      </c>
      <c r="J292" s="32"/>
      <c r="K292" s="33"/>
      <c r="L292" s="33"/>
    </row>
    <row r="293" spans="1:12" ht="21.05" customHeight="1">
      <c r="A293" s="32"/>
      <c r="B293" s="33"/>
      <c r="C293" s="35"/>
      <c r="D293" s="35"/>
      <c r="G293" s="33" t="s">
        <v>1103</v>
      </c>
      <c r="J293" s="32"/>
      <c r="K293" s="33"/>
      <c r="L293" s="33"/>
    </row>
    <row r="294" spans="1:12" ht="21.05" customHeight="1">
      <c r="A294" s="32"/>
      <c r="B294" s="33"/>
      <c r="C294" s="35"/>
      <c r="D294" s="35"/>
      <c r="G294" s="33" t="s">
        <v>1103</v>
      </c>
      <c r="J294" s="32"/>
      <c r="K294" s="33"/>
      <c r="L294" s="33"/>
    </row>
    <row r="295" spans="1:12" ht="21.05" customHeight="1">
      <c r="A295" s="32"/>
      <c r="B295" s="33"/>
      <c r="C295" s="35"/>
      <c r="D295" s="35"/>
      <c r="G295" s="33" t="s">
        <v>1103</v>
      </c>
      <c r="J295" s="32"/>
      <c r="K295" s="33"/>
      <c r="L295" s="33"/>
    </row>
    <row r="296" spans="1:12" ht="21.05" customHeight="1">
      <c r="A296" s="32"/>
      <c r="B296" s="33"/>
      <c r="C296" s="35"/>
      <c r="D296" s="35"/>
      <c r="G296" s="33" t="s">
        <v>1103</v>
      </c>
      <c r="J296" s="32"/>
      <c r="K296" s="33"/>
      <c r="L296" s="33"/>
    </row>
    <row r="297" spans="1:12" ht="21.05" customHeight="1">
      <c r="A297" s="32"/>
      <c r="B297" s="33"/>
      <c r="C297" s="35"/>
      <c r="D297" s="35"/>
      <c r="G297" s="33" t="s">
        <v>1103</v>
      </c>
      <c r="J297" s="32"/>
      <c r="K297" s="33"/>
      <c r="L297" s="33"/>
    </row>
    <row r="298" spans="1:12" ht="21.05" customHeight="1">
      <c r="A298" s="32"/>
      <c r="B298" s="33"/>
      <c r="C298" s="35"/>
      <c r="D298" s="35"/>
      <c r="G298" s="33" t="s">
        <v>1103</v>
      </c>
      <c r="J298" s="32"/>
      <c r="K298" s="33"/>
      <c r="L298" s="33"/>
    </row>
    <row r="299" spans="1:12" ht="21.05" customHeight="1">
      <c r="A299" s="32"/>
      <c r="B299" s="33"/>
      <c r="C299" s="35"/>
      <c r="D299" s="35"/>
      <c r="G299" s="33" t="s">
        <v>1103</v>
      </c>
      <c r="J299" s="32"/>
      <c r="K299" s="33"/>
      <c r="L299" s="33"/>
    </row>
    <row r="300" spans="1:12" ht="21.05" customHeight="1">
      <c r="A300" s="32"/>
      <c r="B300" s="33"/>
      <c r="C300" s="35"/>
      <c r="D300" s="35"/>
      <c r="G300" s="33" t="s">
        <v>1103</v>
      </c>
      <c r="J300" s="32"/>
      <c r="K300" s="33"/>
      <c r="L300" s="33"/>
    </row>
    <row r="301" spans="1:12" ht="21.05" customHeight="1">
      <c r="A301" s="32"/>
      <c r="B301" s="33"/>
      <c r="C301" s="35"/>
      <c r="D301" s="35"/>
      <c r="G301" s="33" t="s">
        <v>1103</v>
      </c>
      <c r="J301" s="32"/>
      <c r="K301" s="33"/>
      <c r="L301" s="33"/>
    </row>
    <row r="302" spans="1:12" ht="21.05" customHeight="1">
      <c r="A302" s="32"/>
      <c r="B302" s="33"/>
      <c r="C302" s="35"/>
      <c r="D302" s="35"/>
      <c r="G302" s="33" t="s">
        <v>1103</v>
      </c>
      <c r="J302" s="32"/>
      <c r="K302" s="33"/>
      <c r="L302" s="33"/>
    </row>
    <row r="303" spans="1:12" ht="21.05" customHeight="1">
      <c r="A303" s="32"/>
      <c r="B303" s="33"/>
      <c r="C303" s="35"/>
      <c r="D303" s="35"/>
      <c r="G303" s="33" t="s">
        <v>1103</v>
      </c>
      <c r="J303" s="32"/>
      <c r="K303" s="33"/>
      <c r="L303" s="33"/>
    </row>
    <row r="304" spans="1:12" ht="21.05" customHeight="1">
      <c r="A304" s="32"/>
      <c r="B304" s="33"/>
      <c r="C304" s="35"/>
      <c r="D304" s="35"/>
      <c r="G304" s="33" t="s">
        <v>1103</v>
      </c>
      <c r="J304" s="32"/>
      <c r="K304" s="33"/>
      <c r="L304" s="33"/>
    </row>
    <row r="305" spans="1:12" ht="21.05" customHeight="1">
      <c r="A305" s="32"/>
      <c r="B305" s="33"/>
      <c r="C305" s="35"/>
      <c r="D305" s="35"/>
      <c r="G305" s="33" t="s">
        <v>1103</v>
      </c>
      <c r="J305" s="32"/>
      <c r="K305" s="33"/>
      <c r="L305" s="33"/>
    </row>
    <row r="306" spans="1:12" ht="21.05" customHeight="1">
      <c r="A306" s="32"/>
      <c r="B306" s="33"/>
      <c r="C306" s="35"/>
      <c r="D306" s="35"/>
      <c r="G306" s="33" t="s">
        <v>1103</v>
      </c>
      <c r="J306" s="32"/>
      <c r="K306" s="33"/>
      <c r="L306" s="33"/>
    </row>
    <row r="307" spans="1:12" ht="21.05" customHeight="1">
      <c r="A307" s="32"/>
      <c r="B307" s="33"/>
      <c r="C307" s="35"/>
      <c r="D307" s="35"/>
      <c r="G307" s="33" t="s">
        <v>1103</v>
      </c>
      <c r="J307" s="32"/>
      <c r="K307" s="33"/>
      <c r="L307" s="33"/>
    </row>
    <row r="308" spans="1:12" ht="21.05" customHeight="1">
      <c r="A308" s="32"/>
      <c r="B308" s="33"/>
      <c r="C308" s="35"/>
      <c r="D308" s="35"/>
      <c r="G308" s="33" t="s">
        <v>1103</v>
      </c>
      <c r="J308" s="32"/>
      <c r="K308" s="33"/>
      <c r="L308" s="33"/>
    </row>
    <row r="309" spans="1:12" ht="21.05" customHeight="1">
      <c r="A309" s="32"/>
      <c r="B309" s="33"/>
      <c r="C309" s="35"/>
      <c r="D309" s="35"/>
      <c r="G309" s="33" t="s">
        <v>1103</v>
      </c>
      <c r="J309" s="32"/>
      <c r="K309" s="33"/>
      <c r="L309" s="33"/>
    </row>
    <row r="310" spans="1:12" ht="21.05" customHeight="1">
      <c r="A310" s="32"/>
      <c r="B310" s="33"/>
      <c r="C310" s="35"/>
      <c r="D310" s="35"/>
      <c r="G310" s="33" t="s">
        <v>1103</v>
      </c>
      <c r="J310" s="32"/>
      <c r="K310" s="33"/>
      <c r="L310" s="33"/>
    </row>
    <row r="311" spans="1:12" ht="21.05" customHeight="1">
      <c r="A311" s="32"/>
      <c r="B311" s="33"/>
      <c r="C311" s="35"/>
      <c r="D311" s="35"/>
      <c r="G311" s="33" t="s">
        <v>1103</v>
      </c>
      <c r="J311" s="32"/>
      <c r="K311" s="33"/>
      <c r="L311" s="33"/>
    </row>
    <row r="312" spans="1:12" ht="21.05" customHeight="1">
      <c r="A312" s="32"/>
      <c r="B312" s="33"/>
      <c r="C312" s="35"/>
      <c r="D312" s="35"/>
      <c r="G312" s="33" t="s">
        <v>1103</v>
      </c>
      <c r="J312" s="32"/>
      <c r="K312" s="33"/>
      <c r="L312" s="33"/>
    </row>
    <row r="313" spans="1:12" ht="21.05" customHeight="1">
      <c r="A313" s="32"/>
      <c r="B313" s="33"/>
      <c r="C313" s="35"/>
      <c r="D313" s="35"/>
      <c r="G313" s="33" t="s">
        <v>1103</v>
      </c>
      <c r="J313" s="32"/>
      <c r="K313" s="33"/>
      <c r="L313" s="33"/>
    </row>
    <row r="314" spans="1:12" ht="21.05" customHeight="1">
      <c r="A314" s="32"/>
      <c r="B314" s="33"/>
      <c r="C314" s="35"/>
      <c r="D314" s="35"/>
      <c r="G314" s="33" t="s">
        <v>1103</v>
      </c>
      <c r="J314" s="32"/>
      <c r="K314" s="33"/>
      <c r="L314" s="33"/>
    </row>
    <row r="315" spans="1:12" ht="21.05" customHeight="1">
      <c r="A315" s="32"/>
      <c r="B315" s="33"/>
      <c r="C315" s="35"/>
      <c r="D315" s="35"/>
      <c r="G315" s="33" t="s">
        <v>1103</v>
      </c>
      <c r="J315" s="32"/>
      <c r="K315" s="33"/>
      <c r="L315" s="33"/>
    </row>
    <row r="316" spans="1:12" ht="21.05" customHeight="1">
      <c r="A316" s="32"/>
      <c r="B316" s="33"/>
      <c r="C316" s="35"/>
      <c r="D316" s="35"/>
      <c r="G316" s="33" t="s">
        <v>1103</v>
      </c>
      <c r="J316" s="32"/>
      <c r="K316" s="33"/>
      <c r="L316" s="33"/>
    </row>
    <row r="317" spans="1:12" ht="21.05" customHeight="1">
      <c r="A317" s="32"/>
      <c r="B317" s="33"/>
      <c r="C317" s="35"/>
      <c r="D317" s="35"/>
      <c r="G317" s="33" t="s">
        <v>1103</v>
      </c>
      <c r="J317" s="32"/>
      <c r="K317" s="33"/>
      <c r="L317" s="33"/>
    </row>
    <row r="318" spans="1:12" ht="21.05" customHeight="1">
      <c r="A318" s="32"/>
      <c r="B318" s="33"/>
      <c r="C318" s="35"/>
      <c r="D318" s="35"/>
      <c r="G318" s="33" t="s">
        <v>1103</v>
      </c>
      <c r="J318" s="32"/>
      <c r="K318" s="33"/>
      <c r="L318" s="33"/>
    </row>
    <row r="319" spans="1:12" ht="21.05" customHeight="1">
      <c r="A319" s="32"/>
      <c r="B319" s="33"/>
      <c r="C319" s="35"/>
      <c r="D319" s="35"/>
      <c r="G319" s="33" t="s">
        <v>1103</v>
      </c>
      <c r="J319" s="32"/>
      <c r="K319" s="33"/>
      <c r="L319" s="33"/>
    </row>
    <row r="320" spans="1:12" ht="21.05" customHeight="1">
      <c r="A320" s="32"/>
      <c r="B320" s="33"/>
      <c r="C320" s="35"/>
      <c r="D320" s="35"/>
      <c r="G320" s="33" t="s">
        <v>1103</v>
      </c>
      <c r="J320" s="32"/>
      <c r="K320" s="33"/>
      <c r="L320" s="33"/>
    </row>
    <row r="321" spans="1:12" ht="21.05" customHeight="1">
      <c r="A321" s="32"/>
      <c r="B321" s="33"/>
      <c r="C321" s="35"/>
      <c r="D321" s="35"/>
      <c r="G321" s="33" t="s">
        <v>1103</v>
      </c>
      <c r="J321" s="32"/>
      <c r="K321" s="33"/>
      <c r="L321" s="33"/>
    </row>
    <row r="322" spans="1:12" ht="21.05" customHeight="1">
      <c r="A322" s="32"/>
      <c r="B322" s="33"/>
      <c r="C322" s="35"/>
      <c r="D322" s="35"/>
      <c r="G322" s="33" t="s">
        <v>1103</v>
      </c>
      <c r="J322" s="32"/>
      <c r="K322" s="33"/>
      <c r="L322" s="33"/>
    </row>
    <row r="323" spans="1:12" ht="21.05" customHeight="1">
      <c r="A323" s="32"/>
      <c r="B323" s="33"/>
      <c r="C323" s="35"/>
      <c r="D323" s="35"/>
      <c r="G323" s="33" t="s">
        <v>1103</v>
      </c>
      <c r="J323" s="32"/>
      <c r="K323" s="33"/>
      <c r="L323" s="33"/>
    </row>
    <row r="324" spans="1:12" ht="21.05" customHeight="1">
      <c r="A324" s="32"/>
      <c r="B324" s="33"/>
      <c r="C324" s="35"/>
      <c r="D324" s="35"/>
      <c r="G324" s="33" t="s">
        <v>1103</v>
      </c>
      <c r="J324" s="32"/>
      <c r="K324" s="33"/>
      <c r="L324" s="33"/>
    </row>
    <row r="325" spans="1:12" ht="21.05" customHeight="1">
      <c r="A325" s="32"/>
      <c r="B325" s="33"/>
      <c r="C325" s="35"/>
      <c r="D325" s="35"/>
      <c r="G325" s="33" t="s">
        <v>1103</v>
      </c>
      <c r="J325" s="32"/>
      <c r="K325" s="33"/>
      <c r="L325" s="33"/>
    </row>
    <row r="326" spans="1:12" ht="21.05" customHeight="1">
      <c r="A326" s="32"/>
      <c r="B326" s="33"/>
      <c r="C326" s="35"/>
      <c r="D326" s="35"/>
      <c r="G326" s="33" t="s">
        <v>1103</v>
      </c>
      <c r="J326" s="32"/>
      <c r="K326" s="33"/>
      <c r="L326" s="33"/>
    </row>
    <row r="327" spans="1:12" ht="21.05" customHeight="1">
      <c r="A327" s="32"/>
      <c r="B327" s="33"/>
      <c r="C327" s="35"/>
      <c r="D327" s="35"/>
      <c r="G327" s="33" t="s">
        <v>1103</v>
      </c>
      <c r="J327" s="32"/>
      <c r="K327" s="33"/>
      <c r="L327" s="33"/>
    </row>
    <row r="328" spans="1:12" ht="21.05" customHeight="1">
      <c r="A328" s="32"/>
      <c r="B328" s="33"/>
      <c r="C328" s="35"/>
      <c r="D328" s="35"/>
      <c r="G328" s="33" t="s">
        <v>1103</v>
      </c>
      <c r="J328" s="32"/>
      <c r="K328" s="33"/>
      <c r="L328" s="33"/>
    </row>
    <row r="329" spans="1:12" ht="21.05" customHeight="1">
      <c r="A329" s="32"/>
      <c r="B329" s="33"/>
      <c r="C329" s="35"/>
      <c r="D329" s="35"/>
      <c r="G329" s="33" t="s">
        <v>1103</v>
      </c>
      <c r="J329" s="32"/>
      <c r="K329" s="33"/>
      <c r="L329" s="33"/>
    </row>
    <row r="330" spans="1:12" ht="21.05" customHeight="1">
      <c r="A330" s="32"/>
      <c r="B330" s="33"/>
      <c r="C330" s="35"/>
      <c r="D330" s="35"/>
      <c r="G330" s="33" t="s">
        <v>1103</v>
      </c>
      <c r="J330" s="32"/>
      <c r="K330" s="33"/>
      <c r="L330" s="33"/>
    </row>
    <row r="331" spans="1:12" ht="21.05" customHeight="1">
      <c r="A331" s="32"/>
      <c r="B331" s="33"/>
      <c r="C331" s="35"/>
      <c r="D331" s="35"/>
      <c r="G331" s="33" t="s">
        <v>1103</v>
      </c>
      <c r="J331" s="32"/>
      <c r="K331" s="33"/>
      <c r="L331" s="33"/>
    </row>
    <row r="332" spans="1:12" ht="21.05" customHeight="1">
      <c r="A332" s="32"/>
      <c r="B332" s="33"/>
      <c r="C332" s="35"/>
      <c r="D332" s="35"/>
      <c r="G332" s="33" t="s">
        <v>1103</v>
      </c>
      <c r="J332" s="32"/>
      <c r="K332" s="33"/>
      <c r="L332" s="33"/>
    </row>
    <row r="333" spans="1:12" ht="21.05" customHeight="1">
      <c r="A333" s="32"/>
      <c r="B333" s="33"/>
      <c r="C333" s="35"/>
      <c r="D333" s="35"/>
      <c r="G333" s="33" t="s">
        <v>1103</v>
      </c>
      <c r="J333" s="32"/>
      <c r="K333" s="33"/>
      <c r="L333" s="33"/>
    </row>
    <row r="334" spans="1:12" ht="21.05" customHeight="1">
      <c r="A334" s="32"/>
      <c r="B334" s="33"/>
      <c r="C334" s="35"/>
      <c r="D334" s="35"/>
      <c r="G334" s="33" t="s">
        <v>1103</v>
      </c>
      <c r="J334" s="32"/>
      <c r="K334" s="33"/>
      <c r="L334" s="33"/>
    </row>
    <row r="335" spans="1:12" ht="21.05" customHeight="1">
      <c r="A335" s="32"/>
      <c r="B335" s="33"/>
      <c r="C335" s="35"/>
      <c r="D335" s="35"/>
      <c r="G335" s="33" t="s">
        <v>1103</v>
      </c>
      <c r="J335" s="32"/>
      <c r="K335" s="33"/>
      <c r="L335" s="33"/>
    </row>
    <row r="336" spans="1:12" ht="21.05" customHeight="1">
      <c r="A336" s="32"/>
      <c r="B336" s="33"/>
      <c r="C336" s="35"/>
      <c r="D336" s="35"/>
      <c r="G336" s="33" t="s">
        <v>1103</v>
      </c>
      <c r="J336" s="32"/>
      <c r="K336" s="33"/>
      <c r="L336" s="33"/>
    </row>
    <row r="337" spans="1:12" ht="21.05" customHeight="1">
      <c r="A337" s="32"/>
      <c r="B337" s="33"/>
      <c r="C337" s="35"/>
      <c r="D337" s="35"/>
      <c r="G337" s="33" t="s">
        <v>1103</v>
      </c>
      <c r="J337" s="32"/>
      <c r="K337" s="33"/>
      <c r="L337" s="33"/>
    </row>
    <row r="338" spans="1:12" ht="21.05" customHeight="1">
      <c r="A338" s="32"/>
      <c r="B338" s="33"/>
      <c r="C338" s="35"/>
      <c r="D338" s="35"/>
      <c r="G338" s="33" t="s">
        <v>1103</v>
      </c>
      <c r="J338" s="32"/>
      <c r="K338" s="33"/>
      <c r="L338" s="33"/>
    </row>
    <row r="339" spans="1:12" ht="21.05" customHeight="1">
      <c r="A339" s="32"/>
      <c r="B339" s="33"/>
      <c r="C339" s="35"/>
      <c r="D339" s="35"/>
      <c r="G339" s="33" t="s">
        <v>1103</v>
      </c>
      <c r="J339" s="32"/>
      <c r="K339" s="33"/>
      <c r="L339" s="33"/>
    </row>
    <row r="340" spans="1:12" ht="21.05" customHeight="1">
      <c r="A340" s="32"/>
      <c r="B340" s="33"/>
      <c r="C340" s="35"/>
      <c r="D340" s="35"/>
      <c r="G340" s="33" t="s">
        <v>1103</v>
      </c>
      <c r="J340" s="32"/>
      <c r="K340" s="33"/>
      <c r="L340" s="33"/>
    </row>
    <row r="341" spans="1:12" ht="21.05" customHeight="1">
      <c r="A341" s="32"/>
      <c r="B341" s="33"/>
      <c r="C341" s="35"/>
      <c r="D341" s="35"/>
      <c r="G341" s="33" t="s">
        <v>1103</v>
      </c>
      <c r="J341" s="32"/>
      <c r="K341" s="33"/>
      <c r="L341" s="33"/>
    </row>
    <row r="342" spans="1:12" ht="21.05" customHeight="1">
      <c r="A342" s="32"/>
      <c r="B342" s="33"/>
      <c r="C342" s="35"/>
      <c r="D342" s="35"/>
      <c r="G342" s="33" t="s">
        <v>1103</v>
      </c>
      <c r="J342" s="32"/>
      <c r="K342" s="33"/>
      <c r="L342" s="33"/>
    </row>
    <row r="343" spans="1:12" ht="21.05" customHeight="1">
      <c r="A343" s="32"/>
      <c r="B343" s="33"/>
      <c r="C343" s="35"/>
      <c r="D343" s="35"/>
      <c r="G343" s="33" t="s">
        <v>1103</v>
      </c>
      <c r="J343" s="32"/>
      <c r="K343" s="33"/>
      <c r="L343" s="33"/>
    </row>
    <row r="344" spans="1:12" ht="21.05" customHeight="1">
      <c r="A344" s="32"/>
      <c r="B344" s="33"/>
      <c r="C344" s="35"/>
      <c r="D344" s="35"/>
      <c r="G344" s="33" t="s">
        <v>1103</v>
      </c>
      <c r="J344" s="32"/>
      <c r="K344" s="33"/>
      <c r="L344" s="33"/>
    </row>
    <row r="345" spans="1:12" ht="21.05" customHeight="1">
      <c r="A345" s="32"/>
      <c r="B345" s="33"/>
      <c r="C345" s="35"/>
      <c r="D345" s="35"/>
      <c r="G345" s="33" t="s">
        <v>1103</v>
      </c>
      <c r="J345" s="32"/>
      <c r="K345" s="33"/>
      <c r="L345" s="33"/>
    </row>
    <row r="346" spans="1:12" ht="21.05" customHeight="1">
      <c r="A346" s="32"/>
      <c r="B346" s="33"/>
      <c r="C346" s="35"/>
      <c r="D346" s="35"/>
      <c r="G346" s="33" t="s">
        <v>1103</v>
      </c>
      <c r="J346" s="32"/>
      <c r="K346" s="33"/>
      <c r="L346" s="33"/>
    </row>
    <row r="347" spans="1:12" ht="21.05" customHeight="1">
      <c r="A347" s="32"/>
      <c r="B347" s="33"/>
      <c r="C347" s="35"/>
      <c r="D347" s="35"/>
      <c r="G347" s="33" t="s">
        <v>1103</v>
      </c>
      <c r="J347" s="32"/>
      <c r="K347" s="33"/>
      <c r="L347" s="33"/>
    </row>
    <row r="348" spans="1:12" ht="21.05" customHeight="1">
      <c r="A348" s="32"/>
      <c r="B348" s="33"/>
      <c r="C348" s="35"/>
      <c r="D348" s="35"/>
      <c r="G348" s="33" t="s">
        <v>1103</v>
      </c>
      <c r="J348" s="32"/>
      <c r="K348" s="33"/>
      <c r="L348" s="33"/>
    </row>
    <row r="349" spans="1:12" ht="21.05" customHeight="1">
      <c r="A349" s="32"/>
      <c r="B349" s="33"/>
      <c r="C349" s="35"/>
      <c r="D349" s="35"/>
      <c r="G349" s="33" t="s">
        <v>1103</v>
      </c>
      <c r="J349" s="32"/>
      <c r="K349" s="33"/>
      <c r="L349" s="33"/>
    </row>
    <row r="350" spans="1:12" ht="21.05" customHeight="1">
      <c r="A350" s="32"/>
      <c r="B350" s="33"/>
      <c r="C350" s="35"/>
      <c r="D350" s="35"/>
      <c r="G350" s="33" t="s">
        <v>1103</v>
      </c>
      <c r="J350" s="32"/>
      <c r="K350" s="33"/>
      <c r="L350" s="33"/>
    </row>
    <row r="351" spans="1:12" ht="21.05" customHeight="1">
      <c r="A351" s="32"/>
      <c r="B351" s="33"/>
      <c r="C351" s="35"/>
      <c r="D351" s="35"/>
      <c r="G351" s="33" t="s">
        <v>1103</v>
      </c>
      <c r="J351" s="32"/>
      <c r="K351" s="33"/>
      <c r="L351" s="33"/>
    </row>
    <row r="352" spans="1:12" ht="21.05" customHeight="1">
      <c r="A352" s="32"/>
      <c r="B352" s="33"/>
      <c r="C352" s="35"/>
      <c r="D352" s="35"/>
      <c r="G352" s="33" t="s">
        <v>1103</v>
      </c>
      <c r="J352" s="32"/>
      <c r="K352" s="33"/>
      <c r="L352" s="33"/>
    </row>
    <row r="353" spans="1:12" ht="21.05" customHeight="1">
      <c r="A353" s="32"/>
      <c r="B353" s="33"/>
      <c r="C353" s="35"/>
      <c r="D353" s="35"/>
      <c r="G353" s="33" t="s">
        <v>1103</v>
      </c>
      <c r="J353" s="32"/>
      <c r="K353" s="33"/>
      <c r="L353" s="33"/>
    </row>
    <row r="354" spans="1:12" ht="21.05" customHeight="1">
      <c r="A354" s="32"/>
      <c r="B354" s="33"/>
      <c r="C354" s="35"/>
      <c r="D354" s="35"/>
      <c r="G354" s="33" t="s">
        <v>1103</v>
      </c>
      <c r="J354" s="32"/>
      <c r="K354" s="33"/>
      <c r="L354" s="33"/>
    </row>
    <row r="355" spans="1:12" ht="21.05" customHeight="1">
      <c r="A355" s="32"/>
      <c r="B355" s="33"/>
      <c r="C355" s="35"/>
      <c r="D355" s="35"/>
      <c r="G355" s="33" t="s">
        <v>1103</v>
      </c>
      <c r="J355" s="32"/>
      <c r="K355" s="33"/>
      <c r="L355" s="33"/>
    </row>
    <row r="356" spans="1:12" ht="21.05" customHeight="1">
      <c r="A356" s="32"/>
      <c r="B356" s="33"/>
      <c r="C356" s="35"/>
      <c r="D356" s="35"/>
      <c r="G356" s="33" t="s">
        <v>1103</v>
      </c>
      <c r="J356" s="32"/>
      <c r="K356" s="33"/>
      <c r="L356" s="33"/>
    </row>
    <row r="357" spans="1:12" ht="21.05" customHeight="1">
      <c r="A357" s="32"/>
      <c r="B357" s="33"/>
      <c r="C357" s="35"/>
      <c r="D357" s="35"/>
      <c r="G357" s="33" t="s">
        <v>1103</v>
      </c>
      <c r="J357" s="32"/>
      <c r="K357" s="33"/>
      <c r="L357" s="33"/>
    </row>
    <row r="358" spans="1:12" ht="21.05" customHeight="1">
      <c r="A358" s="32"/>
      <c r="B358" s="33"/>
      <c r="C358" s="35"/>
      <c r="D358" s="35"/>
      <c r="G358" s="33" t="s">
        <v>1103</v>
      </c>
      <c r="J358" s="32"/>
      <c r="K358" s="33"/>
      <c r="L358" s="33"/>
    </row>
    <row r="359" spans="1:12" ht="21.05" customHeight="1">
      <c r="A359" s="32"/>
      <c r="B359" s="33"/>
      <c r="C359" s="35"/>
      <c r="D359" s="35"/>
      <c r="G359" s="33" t="s">
        <v>1103</v>
      </c>
      <c r="J359" s="32"/>
      <c r="K359" s="33"/>
      <c r="L359" s="33"/>
    </row>
    <row r="360" spans="1:12" ht="21.05" customHeight="1">
      <c r="A360" s="32"/>
      <c r="B360" s="33"/>
      <c r="C360" s="35"/>
      <c r="D360" s="35"/>
      <c r="G360" s="33" t="s">
        <v>1103</v>
      </c>
      <c r="J360" s="32"/>
      <c r="K360" s="33"/>
      <c r="L360" s="33"/>
    </row>
    <row r="361" spans="1:12" ht="21.05" customHeight="1">
      <c r="A361" s="32"/>
      <c r="B361" s="33"/>
      <c r="C361" s="35"/>
      <c r="D361" s="35"/>
      <c r="G361" s="33" t="s">
        <v>1103</v>
      </c>
      <c r="J361" s="32"/>
      <c r="K361" s="33"/>
      <c r="L361" s="33"/>
    </row>
    <row r="362" spans="1:12" ht="21.05" customHeight="1">
      <c r="A362" s="32"/>
      <c r="B362" s="33"/>
      <c r="C362" s="35"/>
      <c r="D362" s="35"/>
      <c r="G362" s="33" t="s">
        <v>1103</v>
      </c>
      <c r="J362" s="32"/>
      <c r="K362" s="33"/>
      <c r="L362" s="33"/>
    </row>
    <row r="363" spans="1:12" ht="21.05" customHeight="1">
      <c r="A363" s="32"/>
      <c r="B363" s="33"/>
      <c r="C363" s="35"/>
      <c r="D363" s="35"/>
      <c r="G363" s="33" t="s">
        <v>1103</v>
      </c>
      <c r="J363" s="32"/>
      <c r="K363" s="33"/>
      <c r="L363" s="33"/>
    </row>
    <row r="364" spans="1:12" ht="21.05" customHeight="1">
      <c r="A364" s="32"/>
      <c r="B364" s="33"/>
      <c r="C364" s="35"/>
      <c r="D364" s="35"/>
      <c r="G364" s="33" t="s">
        <v>1103</v>
      </c>
      <c r="J364" s="32"/>
      <c r="K364" s="33"/>
      <c r="L364" s="33"/>
    </row>
    <row r="365" spans="1:12" ht="21.05" customHeight="1">
      <c r="A365" s="32"/>
      <c r="B365" s="33"/>
      <c r="C365" s="35"/>
      <c r="D365" s="35"/>
      <c r="G365" s="33" t="s">
        <v>1103</v>
      </c>
      <c r="J365" s="32"/>
      <c r="K365" s="33"/>
      <c r="L365" s="33"/>
    </row>
    <row r="366" spans="1:12" ht="21.05" customHeight="1">
      <c r="A366" s="32"/>
      <c r="B366" s="33"/>
      <c r="C366" s="35"/>
      <c r="D366" s="35"/>
      <c r="G366" s="33" t="s">
        <v>1103</v>
      </c>
      <c r="J366" s="32"/>
      <c r="K366" s="33"/>
      <c r="L366" s="33"/>
    </row>
    <row r="367" spans="1:12" ht="21.05" customHeight="1">
      <c r="A367" s="32"/>
      <c r="B367" s="33"/>
      <c r="C367" s="35"/>
      <c r="D367" s="35"/>
      <c r="G367" s="33" t="s">
        <v>1103</v>
      </c>
      <c r="J367" s="32"/>
      <c r="K367" s="33"/>
      <c r="L367" s="33"/>
    </row>
    <row r="368" spans="1:12" ht="21.05" customHeight="1">
      <c r="A368" s="32"/>
      <c r="B368" s="33"/>
      <c r="C368" s="35"/>
      <c r="D368" s="35"/>
      <c r="G368" s="33" t="s">
        <v>1103</v>
      </c>
      <c r="J368" s="32"/>
      <c r="K368" s="33"/>
      <c r="L368" s="33"/>
    </row>
    <row r="369" spans="1:12" ht="21.05" customHeight="1">
      <c r="A369" s="32"/>
      <c r="B369" s="33"/>
      <c r="C369" s="35"/>
      <c r="D369" s="35"/>
      <c r="G369" s="33" t="s">
        <v>1103</v>
      </c>
      <c r="J369" s="32"/>
      <c r="K369" s="33"/>
      <c r="L369" s="33"/>
    </row>
    <row r="370" spans="1:12" ht="21.05" customHeight="1">
      <c r="A370" s="32"/>
      <c r="B370" s="33"/>
      <c r="C370" s="35"/>
      <c r="D370" s="35"/>
      <c r="G370" s="33" t="s">
        <v>1103</v>
      </c>
      <c r="J370" s="32"/>
      <c r="K370" s="33"/>
      <c r="L370" s="33"/>
    </row>
    <row r="371" spans="1:12" ht="21.05" customHeight="1">
      <c r="A371" s="32"/>
      <c r="B371" s="33"/>
      <c r="C371" s="35"/>
      <c r="D371" s="35"/>
      <c r="G371" s="33" t="s">
        <v>1103</v>
      </c>
      <c r="J371" s="32"/>
      <c r="K371" s="33"/>
      <c r="L371" s="33"/>
    </row>
    <row r="372" spans="1:12" ht="21.05" customHeight="1">
      <c r="A372" s="32"/>
      <c r="B372" s="33"/>
      <c r="C372" s="35"/>
      <c r="D372" s="35"/>
      <c r="G372" s="33" t="s">
        <v>1103</v>
      </c>
      <c r="J372" s="32"/>
      <c r="K372" s="33"/>
      <c r="L372" s="33"/>
    </row>
    <row r="373" spans="1:12" ht="21.05" customHeight="1">
      <c r="A373" s="32"/>
      <c r="B373" s="33"/>
      <c r="C373" s="35"/>
      <c r="D373" s="35"/>
      <c r="G373" s="33" t="s">
        <v>1103</v>
      </c>
      <c r="J373" s="32"/>
      <c r="K373" s="33"/>
      <c r="L373" s="33"/>
    </row>
    <row r="374" spans="1:12" ht="21.05" customHeight="1">
      <c r="A374" s="32"/>
      <c r="B374" s="33"/>
      <c r="C374" s="35"/>
      <c r="D374" s="35"/>
      <c r="G374" s="33" t="s">
        <v>1103</v>
      </c>
      <c r="J374" s="32"/>
      <c r="K374" s="33"/>
      <c r="L374" s="33"/>
    </row>
    <row r="375" spans="1:12" ht="21.05" customHeight="1">
      <c r="A375" s="32"/>
      <c r="B375" s="33"/>
      <c r="C375" s="35"/>
      <c r="D375" s="35"/>
      <c r="G375" s="33" t="s">
        <v>1103</v>
      </c>
      <c r="J375" s="32"/>
      <c r="K375" s="33"/>
      <c r="L375" s="33"/>
    </row>
    <row r="376" spans="1:12" ht="21.05" customHeight="1">
      <c r="A376" s="32"/>
      <c r="B376" s="33"/>
      <c r="C376" s="35"/>
      <c r="D376" s="35"/>
      <c r="G376" s="33" t="s">
        <v>1103</v>
      </c>
      <c r="J376" s="32"/>
      <c r="K376" s="33"/>
      <c r="L376" s="33"/>
    </row>
    <row r="377" spans="1:12" ht="21.05" customHeight="1">
      <c r="A377" s="32"/>
      <c r="B377" s="33"/>
      <c r="C377" s="35"/>
      <c r="D377" s="35"/>
      <c r="G377" s="33" t="s">
        <v>1103</v>
      </c>
      <c r="J377" s="32"/>
      <c r="K377" s="33"/>
      <c r="L377" s="33"/>
    </row>
    <row r="378" spans="1:12" ht="21.05" customHeight="1">
      <c r="A378" s="32"/>
      <c r="B378" s="33"/>
      <c r="C378" s="35"/>
      <c r="D378" s="35"/>
      <c r="G378" s="33" t="s">
        <v>1103</v>
      </c>
      <c r="J378" s="32"/>
      <c r="K378" s="33"/>
      <c r="L378" s="33"/>
    </row>
    <row r="379" spans="1:12" ht="21.05" customHeight="1">
      <c r="A379" s="32"/>
      <c r="B379" s="33"/>
      <c r="C379" s="35"/>
      <c r="D379" s="35"/>
      <c r="G379" s="33" t="s">
        <v>1103</v>
      </c>
      <c r="J379" s="32"/>
      <c r="K379" s="33"/>
      <c r="L379" s="33"/>
    </row>
    <row r="380" spans="1:12" ht="14.4">
      <c r="A380" s="32"/>
      <c r="B380" s="33"/>
      <c r="C380" s="35"/>
      <c r="D380" s="35"/>
      <c r="G380" s="33" t="s">
        <v>1103</v>
      </c>
      <c r="J380" s="32"/>
      <c r="K380" s="33"/>
      <c r="L380" s="33"/>
    </row>
    <row r="381" spans="1:12" ht="14.4">
      <c r="A381" s="32"/>
      <c r="B381" s="33"/>
      <c r="C381" s="35"/>
      <c r="D381" s="35"/>
      <c r="G381" s="33" t="s">
        <v>1103</v>
      </c>
      <c r="J381" s="32"/>
      <c r="K381" s="33"/>
      <c r="L381" s="33"/>
    </row>
    <row r="382" spans="1:12" ht="14.4">
      <c r="A382" s="32"/>
      <c r="B382" s="33"/>
      <c r="C382" s="35"/>
      <c r="D382" s="35"/>
      <c r="G382" s="33" t="s">
        <v>1103</v>
      </c>
      <c r="J382" s="32"/>
      <c r="K382" s="33"/>
      <c r="L382" s="33"/>
    </row>
    <row r="383" spans="1:12" ht="14.4">
      <c r="A383" s="32"/>
      <c r="B383" s="33"/>
      <c r="C383" s="35"/>
      <c r="D383" s="35"/>
      <c r="G383" s="33" t="s">
        <v>1103</v>
      </c>
      <c r="J383" s="32"/>
      <c r="K383" s="33"/>
      <c r="L383" s="33"/>
    </row>
    <row r="384" spans="1:12" ht="14.4">
      <c r="A384" s="32"/>
      <c r="B384" s="33"/>
      <c r="C384" s="35"/>
      <c r="D384" s="35"/>
      <c r="G384" s="33" t="s">
        <v>1103</v>
      </c>
      <c r="J384" s="32"/>
      <c r="K384" s="33"/>
      <c r="L384" s="33"/>
    </row>
    <row r="385" spans="1:12" ht="14.4">
      <c r="A385" s="32"/>
      <c r="B385" s="33"/>
      <c r="C385" s="35"/>
      <c r="D385" s="35"/>
      <c r="G385" s="33" t="s">
        <v>1103</v>
      </c>
      <c r="J385" s="32"/>
      <c r="K385" s="33"/>
      <c r="L385" s="33"/>
    </row>
    <row r="386" spans="1:12" ht="14.4">
      <c r="A386" s="32"/>
      <c r="B386" s="33"/>
      <c r="C386" s="35"/>
      <c r="D386" s="35"/>
      <c r="G386" s="33" t="s">
        <v>1103</v>
      </c>
      <c r="J386" s="32"/>
      <c r="K386" s="33"/>
      <c r="L386" s="33"/>
    </row>
    <row r="387" spans="1:12" ht="14.4">
      <c r="A387" s="32"/>
      <c r="B387" s="33"/>
      <c r="C387" s="35"/>
      <c r="D387" s="35"/>
      <c r="G387" s="33" t="s">
        <v>1103</v>
      </c>
      <c r="J387" s="32"/>
      <c r="K387" s="33"/>
      <c r="L387" s="33"/>
    </row>
    <row r="388" spans="1:12" ht="14.4">
      <c r="A388" s="32"/>
      <c r="B388" s="33"/>
      <c r="C388" s="35"/>
      <c r="D388" s="35"/>
      <c r="G388" s="33" t="s">
        <v>1103</v>
      </c>
      <c r="J388" s="32"/>
      <c r="K388" s="33"/>
      <c r="L388" s="33"/>
    </row>
    <row r="389" spans="1:12" ht="14.4">
      <c r="A389" s="32"/>
      <c r="B389" s="33"/>
      <c r="C389" s="35"/>
      <c r="D389" s="35"/>
      <c r="G389" s="33" t="s">
        <v>1103</v>
      </c>
      <c r="J389" s="32"/>
      <c r="K389" s="33"/>
      <c r="L389" s="33"/>
    </row>
    <row r="390" spans="1:12" ht="14.4">
      <c r="A390" s="32"/>
      <c r="B390" s="33"/>
      <c r="C390" s="35"/>
      <c r="D390" s="35"/>
      <c r="G390" s="33" t="s">
        <v>1103</v>
      </c>
      <c r="J390" s="32"/>
      <c r="K390" s="33"/>
      <c r="L390" s="33"/>
    </row>
    <row r="391" spans="1:12" ht="14.4">
      <c r="A391" s="32"/>
      <c r="B391" s="33"/>
      <c r="C391" s="35"/>
      <c r="D391" s="35"/>
      <c r="G391" s="33" t="s">
        <v>1103</v>
      </c>
      <c r="J391" s="32"/>
      <c r="K391" s="33"/>
      <c r="L391" s="33"/>
    </row>
    <row r="392" spans="1:12" ht="14.4">
      <c r="A392" s="32"/>
      <c r="B392" s="33"/>
      <c r="C392" s="35"/>
      <c r="D392" s="35"/>
      <c r="G392" s="33" t="s">
        <v>1103</v>
      </c>
      <c r="J392" s="32"/>
      <c r="K392" s="33"/>
      <c r="L392" s="33"/>
    </row>
    <row r="393" spans="1:12" ht="14.4">
      <c r="A393" s="32"/>
      <c r="B393" s="33"/>
      <c r="C393" s="35"/>
      <c r="D393" s="35"/>
      <c r="G393" s="33" t="s">
        <v>1103</v>
      </c>
      <c r="J393" s="32"/>
      <c r="K393" s="33"/>
      <c r="L393" s="33"/>
    </row>
    <row r="394" spans="1:12" ht="14.4">
      <c r="A394" s="32"/>
      <c r="B394" s="33"/>
      <c r="C394" s="35"/>
      <c r="D394" s="35"/>
      <c r="G394" s="33" t="s">
        <v>1103</v>
      </c>
      <c r="J394" s="32"/>
      <c r="K394" s="33"/>
      <c r="L394" s="33"/>
    </row>
    <row r="395" spans="1:12" ht="14.4">
      <c r="A395" s="32"/>
      <c r="B395" s="33"/>
      <c r="C395" s="35"/>
      <c r="D395" s="35"/>
      <c r="G395" s="33" t="s">
        <v>1103</v>
      </c>
      <c r="J395" s="32"/>
      <c r="K395" s="33"/>
      <c r="L395" s="33"/>
    </row>
    <row r="396" spans="1:12" ht="14.4">
      <c r="A396" s="32"/>
      <c r="B396" s="33"/>
      <c r="C396" s="35"/>
      <c r="D396" s="35"/>
      <c r="G396" s="33" t="s">
        <v>1103</v>
      </c>
      <c r="J396" s="32"/>
      <c r="K396" s="33"/>
      <c r="L396" s="33"/>
    </row>
    <row r="397" spans="1:12" ht="14.4">
      <c r="A397" s="32"/>
      <c r="B397" s="33"/>
      <c r="C397" s="35"/>
      <c r="D397" s="35"/>
      <c r="G397" s="33" t="s">
        <v>1103</v>
      </c>
      <c r="J397" s="32"/>
      <c r="K397" s="33"/>
      <c r="L397" s="33"/>
    </row>
    <row r="398" spans="1:12" ht="14.4">
      <c r="A398" s="32"/>
      <c r="B398" s="33"/>
      <c r="C398" s="35"/>
      <c r="D398" s="35"/>
      <c r="G398" s="33" t="s">
        <v>1103</v>
      </c>
      <c r="J398" s="32"/>
      <c r="K398" s="33"/>
      <c r="L398" s="33"/>
    </row>
    <row r="399" spans="1:12" ht="14.4">
      <c r="A399" s="32"/>
      <c r="B399" s="33"/>
      <c r="C399" s="35"/>
      <c r="D399" s="35"/>
      <c r="G399" s="33" t="s">
        <v>1103</v>
      </c>
      <c r="J399" s="32"/>
      <c r="K399" s="33"/>
      <c r="L399" s="33"/>
    </row>
    <row r="400" spans="1:12" ht="14.4">
      <c r="A400" s="32"/>
      <c r="B400" s="33"/>
      <c r="C400" s="35"/>
      <c r="D400" s="35"/>
      <c r="G400" s="33" t="s">
        <v>1103</v>
      </c>
      <c r="J400" s="32"/>
      <c r="K400" s="33"/>
      <c r="L400" s="33"/>
    </row>
    <row r="401" spans="1:12" ht="14.4">
      <c r="A401" s="32"/>
      <c r="B401" s="33"/>
      <c r="C401" s="35"/>
      <c r="D401" s="35"/>
      <c r="G401" s="33" t="s">
        <v>1103</v>
      </c>
      <c r="J401" s="32"/>
      <c r="K401" s="33"/>
      <c r="L401" s="33"/>
    </row>
    <row r="402" spans="1:12" ht="14.4">
      <c r="A402" s="32"/>
      <c r="B402" s="33"/>
      <c r="C402" s="35"/>
      <c r="D402" s="35"/>
      <c r="G402" s="33" t="s">
        <v>1103</v>
      </c>
      <c r="J402" s="32"/>
      <c r="K402" s="33"/>
      <c r="L402" s="33"/>
    </row>
    <row r="403" spans="1:12" ht="14.4">
      <c r="A403" s="32"/>
      <c r="B403" s="33"/>
      <c r="C403" s="35"/>
      <c r="D403" s="35"/>
      <c r="G403" s="33" t="s">
        <v>1103</v>
      </c>
      <c r="J403" s="32"/>
      <c r="K403" s="33"/>
      <c r="L403" s="33"/>
    </row>
    <row r="404" spans="1:12" ht="14.4">
      <c r="A404" s="32"/>
      <c r="B404" s="33"/>
      <c r="C404" s="35"/>
      <c r="D404" s="35"/>
      <c r="G404" s="33" t="s">
        <v>1103</v>
      </c>
      <c r="J404" s="32"/>
      <c r="K404" s="33"/>
      <c r="L404" s="33"/>
    </row>
    <row r="405" spans="1:12" ht="14.4">
      <c r="A405" s="32"/>
      <c r="B405" s="33"/>
      <c r="C405" s="35"/>
      <c r="D405" s="35"/>
      <c r="G405" s="33" t="s">
        <v>1103</v>
      </c>
      <c r="J405" s="32"/>
      <c r="K405" s="33"/>
      <c r="L405" s="33"/>
    </row>
    <row r="406" spans="1:12" ht="14.4">
      <c r="A406" s="32"/>
      <c r="B406" s="33"/>
      <c r="C406" s="35"/>
      <c r="D406" s="35"/>
      <c r="G406" s="33" t="s">
        <v>1103</v>
      </c>
      <c r="J406" s="32"/>
      <c r="K406" s="33"/>
      <c r="L406" s="33"/>
    </row>
    <row r="407" spans="1:12" ht="14.4">
      <c r="A407" s="32"/>
      <c r="B407" s="33"/>
      <c r="C407" s="35"/>
      <c r="D407" s="35"/>
      <c r="G407" s="33" t="s">
        <v>1103</v>
      </c>
      <c r="J407" s="32"/>
      <c r="K407" s="33"/>
      <c r="L407" s="33"/>
    </row>
    <row r="408" spans="1:12" ht="14.4">
      <c r="A408" s="32"/>
      <c r="B408" s="33"/>
      <c r="C408" s="35"/>
      <c r="D408" s="35"/>
      <c r="G408" s="33" t="s">
        <v>1103</v>
      </c>
      <c r="J408" s="32"/>
      <c r="K408" s="33"/>
      <c r="L408" s="33"/>
    </row>
    <row r="409" spans="1:12" ht="14.4">
      <c r="A409" s="32"/>
      <c r="B409" s="33"/>
      <c r="C409" s="35"/>
      <c r="D409" s="35"/>
      <c r="G409" s="33" t="s">
        <v>1103</v>
      </c>
      <c r="J409" s="32"/>
      <c r="K409" s="33"/>
      <c r="L409" s="33"/>
    </row>
    <row r="410" spans="1:12" ht="14.4">
      <c r="A410" s="32"/>
      <c r="B410" s="33"/>
      <c r="C410" s="35"/>
      <c r="D410" s="35"/>
      <c r="G410" s="33" t="s">
        <v>1103</v>
      </c>
      <c r="J410" s="32"/>
      <c r="K410" s="33"/>
      <c r="L410" s="33"/>
    </row>
    <row r="411" spans="1:12" ht="14.4">
      <c r="A411" s="32"/>
      <c r="B411" s="33"/>
      <c r="C411" s="35"/>
      <c r="D411" s="35"/>
      <c r="G411" s="33" t="s">
        <v>1103</v>
      </c>
      <c r="J411" s="32"/>
      <c r="K411" s="33"/>
      <c r="L411" s="33"/>
    </row>
    <row r="412" spans="1:12" ht="14.4">
      <c r="A412" s="32"/>
      <c r="B412" s="33"/>
      <c r="C412" s="35"/>
      <c r="D412" s="35"/>
      <c r="G412" s="33" t="s">
        <v>1103</v>
      </c>
      <c r="J412" s="32"/>
      <c r="K412" s="33"/>
      <c r="L412" s="33"/>
    </row>
    <row r="413" spans="1:12" ht="14.4">
      <c r="A413" s="32"/>
      <c r="B413" s="33"/>
      <c r="C413" s="35"/>
      <c r="D413" s="35"/>
      <c r="G413" s="33" t="s">
        <v>1103</v>
      </c>
      <c r="J413" s="32"/>
      <c r="K413" s="33"/>
      <c r="L413" s="33"/>
    </row>
    <row r="414" spans="1:12" ht="14.4">
      <c r="A414" s="32"/>
      <c r="B414" s="33"/>
      <c r="C414" s="35"/>
      <c r="D414" s="35"/>
      <c r="G414" s="33" t="s">
        <v>1103</v>
      </c>
      <c r="J414" s="32"/>
      <c r="K414" s="33"/>
      <c r="L414" s="33"/>
    </row>
    <row r="415" spans="1:12" ht="14.4">
      <c r="A415" s="32"/>
      <c r="B415" s="33"/>
      <c r="C415" s="35"/>
      <c r="D415" s="35"/>
      <c r="G415" s="33" t="s">
        <v>1103</v>
      </c>
      <c r="J415" s="32"/>
      <c r="K415" s="33"/>
      <c r="L415" s="33"/>
    </row>
    <row r="416" spans="1:12" ht="14.4">
      <c r="A416" s="32"/>
      <c r="B416" s="33"/>
      <c r="C416" s="35"/>
      <c r="D416" s="35"/>
      <c r="G416" s="33" t="s">
        <v>1103</v>
      </c>
      <c r="J416" s="32"/>
      <c r="K416" s="33"/>
      <c r="L416" s="33"/>
    </row>
    <row r="417" spans="1:12" ht="14.4">
      <c r="A417" s="32"/>
      <c r="B417" s="33"/>
      <c r="C417" s="35"/>
      <c r="D417" s="35"/>
      <c r="G417" s="33" t="s">
        <v>1103</v>
      </c>
      <c r="J417" s="32"/>
      <c r="K417" s="33"/>
      <c r="L417" s="33"/>
    </row>
    <row r="418" spans="1:12" ht="14.4">
      <c r="A418" s="32"/>
      <c r="B418" s="33"/>
      <c r="C418" s="35"/>
      <c r="D418" s="35"/>
      <c r="G418" s="33" t="s">
        <v>1103</v>
      </c>
      <c r="J418" s="32"/>
      <c r="K418" s="33"/>
      <c r="L418" s="33"/>
    </row>
    <row r="419" spans="1:12" ht="14.4">
      <c r="A419" s="32"/>
      <c r="B419" s="33"/>
      <c r="C419" s="35"/>
      <c r="D419" s="35"/>
      <c r="G419" s="33" t="s">
        <v>1103</v>
      </c>
      <c r="J419" s="32"/>
      <c r="K419" s="33"/>
      <c r="L419" s="33"/>
    </row>
    <row r="420" spans="1:12" ht="14.4">
      <c r="A420" s="32"/>
      <c r="B420" s="33"/>
      <c r="C420" s="35"/>
      <c r="D420" s="35"/>
      <c r="G420" s="33" t="s">
        <v>1103</v>
      </c>
      <c r="J420" s="32"/>
      <c r="K420" s="33"/>
      <c r="L420" s="33"/>
    </row>
    <row r="421" spans="1:12" ht="14.4">
      <c r="A421" s="32"/>
      <c r="B421" s="33"/>
      <c r="C421" s="35"/>
      <c r="D421" s="35"/>
      <c r="G421" s="33" t="s">
        <v>1103</v>
      </c>
      <c r="J421" s="32"/>
      <c r="K421" s="33"/>
      <c r="L421" s="33"/>
    </row>
    <row r="422" spans="1:12" ht="14.4">
      <c r="A422" s="32"/>
      <c r="B422" s="33"/>
      <c r="C422" s="35"/>
      <c r="D422" s="35"/>
      <c r="G422" s="33" t="s">
        <v>1103</v>
      </c>
      <c r="J422" s="32"/>
      <c r="K422" s="33"/>
      <c r="L422" s="33"/>
    </row>
    <row r="423" spans="1:12" ht="14.4">
      <c r="A423" s="32"/>
      <c r="B423" s="33"/>
      <c r="C423" s="35"/>
      <c r="D423" s="35"/>
      <c r="G423" s="33" t="s">
        <v>1103</v>
      </c>
      <c r="J423" s="32"/>
      <c r="K423" s="33"/>
      <c r="L423" s="33"/>
    </row>
    <row r="424" spans="1:12" ht="14.4">
      <c r="A424" s="32"/>
      <c r="B424" s="33"/>
      <c r="C424" s="35"/>
      <c r="D424" s="35"/>
      <c r="G424" s="33" t="s">
        <v>1103</v>
      </c>
      <c r="J424" s="32"/>
      <c r="K424" s="33"/>
      <c r="L424" s="33"/>
    </row>
    <row r="425" spans="1:12" ht="14.4">
      <c r="A425" s="32"/>
      <c r="B425" s="33"/>
      <c r="C425" s="35"/>
      <c r="D425" s="35"/>
      <c r="G425" s="33" t="s">
        <v>1103</v>
      </c>
      <c r="J425" s="32"/>
      <c r="K425" s="33"/>
      <c r="L425" s="33"/>
    </row>
    <row r="426" spans="1:12" ht="14.4">
      <c r="A426" s="32"/>
      <c r="B426" s="33"/>
      <c r="C426" s="35"/>
      <c r="D426" s="35"/>
      <c r="G426" s="33" t="s">
        <v>1103</v>
      </c>
      <c r="J426" s="32"/>
      <c r="K426" s="33"/>
      <c r="L426" s="33"/>
    </row>
    <row r="427" spans="1:12" ht="14.4">
      <c r="A427" s="32"/>
      <c r="B427" s="33"/>
      <c r="C427" s="35"/>
      <c r="D427" s="35"/>
      <c r="G427" s="33" t="s">
        <v>1103</v>
      </c>
      <c r="J427" s="32"/>
      <c r="K427" s="33"/>
      <c r="L427" s="33"/>
    </row>
    <row r="428" spans="1:12" ht="14.4">
      <c r="A428" s="32"/>
      <c r="B428" s="33"/>
      <c r="C428" s="35"/>
      <c r="D428" s="35"/>
      <c r="G428" s="33" t="s">
        <v>1103</v>
      </c>
      <c r="J428" s="32"/>
      <c r="K428" s="33"/>
      <c r="L428" s="33"/>
    </row>
    <row r="429" spans="1:12" ht="14.4">
      <c r="A429" s="32"/>
      <c r="B429" s="33"/>
      <c r="C429" s="35"/>
      <c r="D429" s="35"/>
      <c r="G429" s="33" t="s">
        <v>1103</v>
      </c>
      <c r="J429" s="32"/>
      <c r="K429" s="33"/>
      <c r="L429" s="33"/>
    </row>
    <row r="430" spans="1:12" ht="14.4">
      <c r="A430" s="32"/>
      <c r="B430" s="33"/>
      <c r="C430" s="35"/>
      <c r="D430" s="35"/>
      <c r="G430" s="33" t="s">
        <v>1103</v>
      </c>
      <c r="J430" s="32"/>
      <c r="K430" s="33"/>
      <c r="L430" s="33"/>
    </row>
    <row r="431" spans="1:12" ht="14.4">
      <c r="A431" s="32"/>
      <c r="B431" s="33"/>
      <c r="C431" s="35"/>
      <c r="D431" s="35"/>
      <c r="G431" s="33" t="s">
        <v>1103</v>
      </c>
      <c r="J431" s="32"/>
      <c r="K431" s="33"/>
      <c r="L431" s="33"/>
    </row>
    <row r="432" spans="1:12" ht="14.4">
      <c r="A432" s="32"/>
      <c r="B432" s="33"/>
      <c r="C432" s="35"/>
      <c r="D432" s="35"/>
      <c r="G432" s="33" t="s">
        <v>1103</v>
      </c>
      <c r="J432" s="32"/>
      <c r="K432" s="33"/>
      <c r="L432" s="33"/>
    </row>
    <row r="433" spans="1:12" ht="14.4">
      <c r="A433" s="32"/>
      <c r="B433" s="33"/>
      <c r="C433" s="35"/>
      <c r="D433" s="35"/>
      <c r="G433" s="33" t="s">
        <v>1103</v>
      </c>
      <c r="J433" s="32"/>
      <c r="K433" s="33"/>
      <c r="L433" s="33"/>
    </row>
    <row r="434" spans="1:12" ht="14.4">
      <c r="A434" s="32"/>
      <c r="B434" s="33"/>
      <c r="C434" s="35"/>
      <c r="D434" s="35"/>
      <c r="G434" s="33" t="s">
        <v>1103</v>
      </c>
      <c r="J434" s="32"/>
      <c r="K434" s="33"/>
      <c r="L434" s="33"/>
    </row>
    <row r="435" spans="1:12" ht="14.4">
      <c r="A435" s="32"/>
      <c r="B435" s="33"/>
      <c r="C435" s="35"/>
      <c r="D435" s="35"/>
      <c r="G435" s="33" t="s">
        <v>1103</v>
      </c>
      <c r="J435" s="32"/>
      <c r="K435" s="33"/>
      <c r="L435" s="33"/>
    </row>
    <row r="436" spans="1:12" ht="14.4">
      <c r="A436" s="32"/>
      <c r="B436" s="33"/>
      <c r="C436" s="35"/>
      <c r="D436" s="35"/>
      <c r="G436" s="33" t="s">
        <v>1103</v>
      </c>
      <c r="J436" s="32"/>
      <c r="K436" s="33"/>
      <c r="L436" s="33"/>
    </row>
    <row r="437" spans="1:12" ht="14.4">
      <c r="A437" s="32"/>
      <c r="B437" s="33"/>
      <c r="C437" s="35"/>
      <c r="D437" s="35"/>
      <c r="G437" s="33" t="s">
        <v>1103</v>
      </c>
      <c r="J437" s="32"/>
      <c r="K437" s="33"/>
      <c r="L437" s="33"/>
    </row>
    <row r="438" spans="1:12" ht="14.4">
      <c r="A438" s="32"/>
      <c r="B438" s="33"/>
      <c r="C438" s="35"/>
      <c r="D438" s="35"/>
      <c r="G438" s="33" t="s">
        <v>1103</v>
      </c>
      <c r="J438" s="32"/>
      <c r="K438" s="33"/>
      <c r="L438" s="33"/>
    </row>
    <row r="439" spans="1:12" ht="14.4">
      <c r="A439" s="32"/>
      <c r="B439" s="33"/>
      <c r="C439" s="35"/>
      <c r="D439" s="35"/>
      <c r="G439" s="33" t="s">
        <v>1103</v>
      </c>
      <c r="J439" s="32"/>
      <c r="K439" s="33"/>
      <c r="L439" s="33"/>
    </row>
    <row r="440" spans="1:12" ht="14.4">
      <c r="A440" s="32"/>
      <c r="B440" s="33"/>
      <c r="C440" s="35"/>
      <c r="D440" s="35"/>
      <c r="G440" s="33" t="s">
        <v>1103</v>
      </c>
      <c r="J440" s="32"/>
      <c r="K440" s="33"/>
      <c r="L440" s="33"/>
    </row>
    <row r="441" spans="1:12" ht="14.4">
      <c r="A441" s="32"/>
      <c r="B441" s="33"/>
      <c r="C441" s="35"/>
      <c r="D441" s="35"/>
      <c r="G441" s="33" t="s">
        <v>1103</v>
      </c>
      <c r="J441" s="32"/>
      <c r="K441" s="33"/>
      <c r="L441" s="33"/>
    </row>
    <row r="442" spans="1:12" ht="14.4">
      <c r="A442" s="32"/>
      <c r="B442" s="33"/>
      <c r="C442" s="35"/>
      <c r="D442" s="35"/>
      <c r="G442" s="33" t="s">
        <v>1103</v>
      </c>
      <c r="J442" s="32"/>
      <c r="K442" s="33"/>
      <c r="L442" s="33"/>
    </row>
    <row r="443" spans="1:12" ht="14.4">
      <c r="A443" s="32"/>
      <c r="B443" s="33"/>
      <c r="C443" s="35"/>
      <c r="D443" s="35"/>
      <c r="G443" s="33" t="s">
        <v>1103</v>
      </c>
      <c r="J443" s="32"/>
      <c r="K443" s="33"/>
      <c r="L443" s="33"/>
    </row>
    <row r="444" spans="1:12" ht="14.4">
      <c r="A444" s="32"/>
      <c r="B444" s="33"/>
      <c r="C444" s="35"/>
      <c r="D444" s="35"/>
      <c r="G444" s="33" t="s">
        <v>1103</v>
      </c>
      <c r="J444" s="32"/>
      <c r="K444" s="33"/>
      <c r="L444" s="33"/>
    </row>
    <row r="445" spans="1:12" ht="14.4">
      <c r="A445" s="32"/>
      <c r="B445" s="33"/>
      <c r="C445" s="35"/>
      <c r="D445" s="35"/>
      <c r="G445" s="33" t="s">
        <v>1103</v>
      </c>
      <c r="J445" s="32"/>
      <c r="K445" s="33"/>
      <c r="L445" s="33"/>
    </row>
    <row r="446" spans="1:12" ht="14.4">
      <c r="A446" s="32"/>
      <c r="B446" s="33"/>
      <c r="C446" s="35"/>
      <c r="D446" s="35"/>
      <c r="G446" s="33" t="s">
        <v>1103</v>
      </c>
      <c r="J446" s="32"/>
      <c r="K446" s="33"/>
      <c r="L446" s="33"/>
    </row>
    <row r="447" spans="1:12" ht="14.4">
      <c r="A447" s="32"/>
      <c r="B447" s="33"/>
      <c r="C447" s="35"/>
      <c r="D447" s="35"/>
      <c r="G447" s="33" t="s">
        <v>1103</v>
      </c>
      <c r="J447" s="32"/>
      <c r="K447" s="33"/>
      <c r="L447" s="33"/>
    </row>
    <row r="448" spans="1:12" ht="14.4">
      <c r="A448" s="32"/>
      <c r="B448" s="33"/>
      <c r="C448" s="35"/>
      <c r="D448" s="35"/>
      <c r="G448" s="33" t="s">
        <v>1103</v>
      </c>
      <c r="J448" s="32"/>
      <c r="K448" s="33"/>
      <c r="L448" s="33"/>
    </row>
    <row r="449" spans="1:12" ht="14.4">
      <c r="A449" s="32"/>
      <c r="B449" s="33"/>
      <c r="C449" s="35"/>
      <c r="D449" s="35"/>
      <c r="G449" s="33" t="s">
        <v>1103</v>
      </c>
      <c r="J449" s="32"/>
      <c r="K449" s="33"/>
      <c r="L449" s="33"/>
    </row>
    <row r="450" spans="1:12" ht="14.4">
      <c r="A450" s="32"/>
      <c r="B450" s="33"/>
      <c r="C450" s="35"/>
      <c r="D450" s="35"/>
      <c r="G450" s="33" t="s">
        <v>1103</v>
      </c>
      <c r="J450" s="32"/>
      <c r="K450" s="33"/>
      <c r="L450" s="33"/>
    </row>
    <row r="451" spans="1:12" ht="14.4">
      <c r="A451" s="32"/>
      <c r="B451" s="33"/>
      <c r="C451" s="35"/>
      <c r="D451" s="35"/>
      <c r="G451" s="33" t="s">
        <v>1103</v>
      </c>
      <c r="J451" s="32"/>
      <c r="K451" s="33"/>
      <c r="L451" s="33"/>
    </row>
    <row r="452" spans="1:12" ht="14.4">
      <c r="A452" s="32"/>
      <c r="B452" s="33"/>
      <c r="C452" s="35"/>
      <c r="D452" s="35"/>
      <c r="G452" s="33" t="s">
        <v>1103</v>
      </c>
      <c r="J452" s="32"/>
      <c r="K452" s="33"/>
      <c r="L452" s="33"/>
    </row>
    <row r="453" spans="1:12" ht="14.4">
      <c r="A453" s="32"/>
      <c r="B453" s="33"/>
      <c r="C453" s="35"/>
      <c r="D453" s="35"/>
      <c r="G453" s="33" t="s">
        <v>1103</v>
      </c>
      <c r="J453" s="32"/>
      <c r="K453" s="33"/>
      <c r="L453" s="33"/>
    </row>
    <row r="454" spans="1:12" ht="14.4">
      <c r="A454" s="32"/>
      <c r="B454" s="33"/>
      <c r="C454" s="35"/>
      <c r="D454" s="35"/>
      <c r="G454" s="33" t="s">
        <v>1103</v>
      </c>
      <c r="J454" s="32"/>
      <c r="K454" s="33"/>
      <c r="L454" s="33"/>
    </row>
    <row r="455" spans="1:12" ht="14.4">
      <c r="A455" s="32"/>
      <c r="B455" s="33"/>
      <c r="C455" s="35"/>
      <c r="D455" s="35"/>
      <c r="G455" s="33" t="s">
        <v>1103</v>
      </c>
      <c r="J455" s="32"/>
      <c r="K455" s="33"/>
      <c r="L455" s="33"/>
    </row>
    <row r="456" spans="1:12" ht="14.4">
      <c r="A456" s="32"/>
      <c r="B456" s="33"/>
      <c r="C456" s="35"/>
      <c r="D456" s="35"/>
      <c r="G456" s="33" t="s">
        <v>1103</v>
      </c>
      <c r="J456" s="32"/>
      <c r="K456" s="33"/>
      <c r="L456" s="33"/>
    </row>
    <row r="457" spans="1:12" ht="14.4">
      <c r="A457" s="32"/>
      <c r="B457" s="33"/>
      <c r="C457" s="35"/>
      <c r="D457" s="35"/>
      <c r="G457" s="33" t="s">
        <v>1103</v>
      </c>
      <c r="J457" s="32"/>
      <c r="K457" s="33"/>
      <c r="L457" s="33"/>
    </row>
    <row r="458" spans="1:12" ht="14.4">
      <c r="A458" s="32"/>
      <c r="B458" s="33"/>
      <c r="C458" s="35"/>
      <c r="D458" s="35"/>
      <c r="G458" s="33" t="s">
        <v>1103</v>
      </c>
      <c r="J458" s="32"/>
      <c r="K458" s="33"/>
      <c r="L458" s="33"/>
    </row>
    <row r="459" spans="1:12" ht="14.4">
      <c r="A459" s="32"/>
      <c r="B459" s="33"/>
      <c r="C459" s="35"/>
      <c r="D459" s="35"/>
      <c r="G459" s="33" t="s">
        <v>1103</v>
      </c>
      <c r="J459" s="32"/>
      <c r="K459" s="33"/>
      <c r="L459" s="33"/>
    </row>
    <row r="460" spans="1:12" ht="14.4">
      <c r="A460" s="32"/>
      <c r="B460" s="33"/>
      <c r="C460" s="35"/>
      <c r="D460" s="35"/>
      <c r="G460" s="33" t="s">
        <v>1103</v>
      </c>
      <c r="J460" s="32"/>
      <c r="K460" s="33"/>
      <c r="L460" s="33"/>
    </row>
    <row r="461" spans="1:12" ht="14.4">
      <c r="A461" s="32"/>
      <c r="B461" s="33"/>
      <c r="C461" s="35"/>
      <c r="D461" s="35"/>
      <c r="G461" s="33" t="s">
        <v>1103</v>
      </c>
      <c r="J461" s="32"/>
      <c r="K461" s="33"/>
      <c r="L461" s="33"/>
    </row>
    <row r="462" spans="1:12" ht="14.4">
      <c r="A462" s="32"/>
      <c r="B462" s="33"/>
      <c r="C462" s="35"/>
      <c r="D462" s="35"/>
      <c r="G462" s="33" t="s">
        <v>1103</v>
      </c>
      <c r="J462" s="32"/>
      <c r="K462" s="33"/>
      <c r="L462" s="33"/>
    </row>
    <row r="463" spans="1:12" ht="14.4">
      <c r="A463" s="32"/>
      <c r="B463" s="33"/>
      <c r="C463" s="35"/>
      <c r="D463" s="35"/>
      <c r="G463" s="33" t="s">
        <v>1103</v>
      </c>
      <c r="J463" s="32"/>
      <c r="K463" s="33"/>
      <c r="L463" s="33"/>
    </row>
    <row r="464" spans="1:12" ht="14.4">
      <c r="A464" s="32"/>
      <c r="B464" s="33"/>
      <c r="C464" s="35"/>
      <c r="D464" s="35"/>
      <c r="G464" s="33" t="s">
        <v>1103</v>
      </c>
      <c r="J464" s="32"/>
      <c r="K464" s="33"/>
      <c r="L464" s="33"/>
    </row>
    <row r="465" spans="1:12" ht="14.4">
      <c r="A465" s="32"/>
      <c r="B465" s="33"/>
      <c r="C465" s="35"/>
      <c r="D465" s="35"/>
      <c r="G465" s="33" t="s">
        <v>1103</v>
      </c>
      <c r="J465" s="32"/>
      <c r="K465" s="33"/>
      <c r="L465" s="33"/>
    </row>
    <row r="466" spans="1:12" ht="14.4">
      <c r="A466" s="32"/>
      <c r="B466" s="33"/>
      <c r="C466" s="35"/>
      <c r="D466" s="35"/>
      <c r="G466" s="33" t="s">
        <v>1103</v>
      </c>
      <c r="J466" s="32"/>
      <c r="K466" s="33"/>
      <c r="L466" s="33"/>
    </row>
    <row r="467" spans="1:12" ht="14.4">
      <c r="A467" s="32"/>
      <c r="B467" s="33"/>
      <c r="C467" s="35"/>
      <c r="D467" s="35"/>
      <c r="G467" s="33" t="s">
        <v>1103</v>
      </c>
      <c r="J467" s="32"/>
      <c r="K467" s="33"/>
      <c r="L467" s="33"/>
    </row>
    <row r="468" spans="1:12" ht="14.4">
      <c r="A468" s="32"/>
      <c r="B468" s="33"/>
      <c r="C468" s="35"/>
      <c r="D468" s="35"/>
      <c r="G468" s="33" t="s">
        <v>1103</v>
      </c>
      <c r="J468" s="32"/>
      <c r="K468" s="33"/>
      <c r="L468" s="33"/>
    </row>
    <row r="469" spans="1:12" ht="14.4">
      <c r="A469" s="32"/>
      <c r="B469" s="33"/>
      <c r="C469" s="35"/>
      <c r="D469" s="35"/>
      <c r="G469" s="33" t="s">
        <v>1103</v>
      </c>
      <c r="J469" s="32"/>
      <c r="K469" s="33"/>
      <c r="L469" s="33"/>
    </row>
    <row r="470" spans="1:12" ht="14.4">
      <c r="A470" s="32"/>
      <c r="B470" s="33"/>
      <c r="C470" s="35"/>
      <c r="D470" s="35"/>
      <c r="G470" s="33" t="s">
        <v>1103</v>
      </c>
      <c r="J470" s="32"/>
      <c r="K470" s="33"/>
      <c r="L470" s="33"/>
    </row>
    <row r="471" spans="1:12" ht="14.4">
      <c r="A471" s="32"/>
      <c r="B471" s="33"/>
      <c r="C471" s="35"/>
      <c r="D471" s="35"/>
      <c r="G471" s="33" t="s">
        <v>1103</v>
      </c>
      <c r="J471" s="32"/>
      <c r="K471" s="33"/>
      <c r="L471" s="33"/>
    </row>
    <row r="472" spans="1:12" ht="14.4">
      <c r="A472" s="32"/>
      <c r="B472" s="33"/>
      <c r="C472" s="35"/>
      <c r="D472" s="35"/>
      <c r="G472" s="33" t="s">
        <v>1103</v>
      </c>
      <c r="J472" s="32"/>
      <c r="K472" s="33"/>
      <c r="L472" s="33"/>
    </row>
    <row r="473" spans="1:12" ht="14.4">
      <c r="A473" s="32"/>
      <c r="B473" s="33"/>
      <c r="C473" s="35"/>
      <c r="D473" s="35"/>
      <c r="G473" s="33" t="s">
        <v>1103</v>
      </c>
      <c r="J473" s="32"/>
      <c r="K473" s="33"/>
      <c r="L473" s="33"/>
    </row>
    <row r="474" spans="1:12" ht="14.4">
      <c r="A474" s="32"/>
      <c r="B474" s="33"/>
      <c r="C474" s="35"/>
      <c r="D474" s="35"/>
      <c r="G474" s="33" t="s">
        <v>1103</v>
      </c>
      <c r="J474" s="32"/>
      <c r="K474" s="33"/>
      <c r="L474" s="33"/>
    </row>
    <row r="475" spans="1:12" ht="14.4">
      <c r="A475" s="32"/>
      <c r="B475" s="33"/>
      <c r="C475" s="35"/>
      <c r="D475" s="35"/>
      <c r="G475" s="33" t="s">
        <v>1103</v>
      </c>
      <c r="J475" s="32"/>
      <c r="K475" s="33"/>
      <c r="L475" s="33"/>
    </row>
    <row r="476" spans="1:12" ht="14.4">
      <c r="A476" s="32"/>
      <c r="B476" s="33"/>
      <c r="C476" s="35"/>
      <c r="D476" s="35"/>
      <c r="G476" s="33" t="s">
        <v>1103</v>
      </c>
      <c r="J476" s="32"/>
      <c r="K476" s="33"/>
      <c r="L476" s="33"/>
    </row>
    <row r="477" spans="1:12" ht="14.4">
      <c r="A477" s="32"/>
      <c r="B477" s="33"/>
      <c r="C477" s="35"/>
      <c r="D477" s="35"/>
      <c r="G477" s="33" t="s">
        <v>1103</v>
      </c>
      <c r="J477" s="32"/>
      <c r="K477" s="33"/>
      <c r="L477" s="33"/>
    </row>
    <row r="478" spans="1:12" ht="14.4">
      <c r="A478" s="32"/>
      <c r="B478" s="33"/>
      <c r="C478" s="35"/>
      <c r="D478" s="35"/>
      <c r="G478" s="33" t="s">
        <v>1103</v>
      </c>
      <c r="J478" s="32"/>
      <c r="K478" s="33"/>
      <c r="L478" s="33"/>
    </row>
    <row r="479" spans="1:12" ht="14.4">
      <c r="A479" s="32"/>
      <c r="B479" s="33"/>
      <c r="C479" s="35"/>
      <c r="D479" s="35"/>
      <c r="G479" s="33" t="s">
        <v>1103</v>
      </c>
      <c r="J479" s="32"/>
      <c r="K479" s="33"/>
      <c r="L479" s="33"/>
    </row>
    <row r="480" spans="1:12" ht="14.4">
      <c r="A480" s="32"/>
      <c r="B480" s="33"/>
      <c r="C480" s="35"/>
      <c r="D480" s="35"/>
      <c r="G480" s="33" t="s">
        <v>1103</v>
      </c>
      <c r="J480" s="32"/>
      <c r="K480" s="33"/>
      <c r="L480" s="33"/>
    </row>
    <row r="481" spans="1:12" ht="14.4">
      <c r="A481" s="32"/>
      <c r="B481" s="33"/>
      <c r="C481" s="35"/>
      <c r="D481" s="35"/>
      <c r="G481" s="33" t="s">
        <v>1103</v>
      </c>
      <c r="J481" s="32"/>
      <c r="K481" s="33"/>
      <c r="L481" s="33"/>
    </row>
    <row r="482" spans="1:12" ht="14.4">
      <c r="A482" s="32"/>
      <c r="B482" s="33"/>
      <c r="C482" s="35"/>
      <c r="D482" s="35"/>
      <c r="G482" s="33" t="s">
        <v>1103</v>
      </c>
      <c r="J482" s="32"/>
      <c r="K482" s="33"/>
      <c r="L482" s="33"/>
    </row>
    <row r="483" spans="1:12" ht="14.4">
      <c r="A483" s="32"/>
      <c r="B483" s="33"/>
      <c r="C483" s="35"/>
      <c r="D483" s="35"/>
      <c r="G483" s="33" t="s">
        <v>1103</v>
      </c>
      <c r="J483" s="32"/>
      <c r="K483" s="33"/>
      <c r="L483" s="33"/>
    </row>
    <row r="484" spans="1:12" ht="14.4">
      <c r="A484" s="32"/>
      <c r="B484" s="33"/>
      <c r="C484" s="35"/>
      <c r="D484" s="35"/>
      <c r="G484" s="33" t="s">
        <v>1103</v>
      </c>
      <c r="J484" s="32"/>
      <c r="K484" s="33"/>
      <c r="L484" s="33"/>
    </row>
    <row r="485" spans="1:12" ht="14.4">
      <c r="A485" s="32"/>
      <c r="B485" s="33"/>
      <c r="C485" s="35"/>
      <c r="D485" s="35"/>
      <c r="G485" s="33" t="s">
        <v>1103</v>
      </c>
      <c r="J485" s="32"/>
      <c r="K485" s="33"/>
      <c r="L485" s="33"/>
    </row>
    <row r="486" spans="1:12" ht="14.4">
      <c r="A486" s="32"/>
      <c r="B486" s="33"/>
      <c r="C486" s="35"/>
      <c r="D486" s="35"/>
      <c r="G486" s="33" t="s">
        <v>1103</v>
      </c>
      <c r="J486" s="32"/>
      <c r="K486" s="33"/>
      <c r="L486" s="33"/>
    </row>
    <row r="487" spans="1:12" ht="14.4">
      <c r="A487" s="32"/>
      <c r="B487" s="33"/>
      <c r="C487" s="35"/>
      <c r="D487" s="35"/>
      <c r="G487" s="33" t="s">
        <v>1103</v>
      </c>
      <c r="J487" s="32"/>
      <c r="K487" s="33"/>
      <c r="L487" s="33"/>
    </row>
    <row r="488" spans="1:12" ht="14.4">
      <c r="A488" s="32"/>
      <c r="B488" s="33"/>
      <c r="C488" s="35"/>
      <c r="D488" s="35"/>
      <c r="G488" s="33" t="s">
        <v>1103</v>
      </c>
      <c r="J488" s="32"/>
      <c r="K488" s="33"/>
      <c r="L488" s="33"/>
    </row>
    <row r="489" spans="1:12" ht="14.4">
      <c r="A489" s="32"/>
      <c r="B489" s="33"/>
      <c r="C489" s="35"/>
      <c r="D489" s="35"/>
      <c r="G489" s="33" t="s">
        <v>1103</v>
      </c>
      <c r="J489" s="32"/>
      <c r="K489" s="33"/>
      <c r="L489" s="33"/>
    </row>
    <row r="490" spans="1:12" ht="14.4">
      <c r="A490" s="32"/>
      <c r="B490" s="33"/>
      <c r="C490" s="35"/>
      <c r="D490" s="35"/>
      <c r="G490" s="33" t="s">
        <v>1103</v>
      </c>
      <c r="J490" s="32"/>
      <c r="K490" s="33"/>
      <c r="L490" s="33"/>
    </row>
    <row r="491" spans="1:12" ht="14.4">
      <c r="A491" s="32"/>
      <c r="B491" s="33"/>
      <c r="C491" s="35"/>
      <c r="D491" s="35"/>
      <c r="G491" s="33" t="s">
        <v>1103</v>
      </c>
      <c r="J491" s="32"/>
      <c r="K491" s="33"/>
      <c r="L491" s="33"/>
    </row>
    <row r="492" spans="1:12" ht="14.4">
      <c r="A492" s="32"/>
      <c r="B492" s="33"/>
      <c r="C492" s="35"/>
      <c r="D492" s="35"/>
      <c r="G492" s="33" t="s">
        <v>1103</v>
      </c>
      <c r="J492" s="32"/>
      <c r="K492" s="33"/>
      <c r="L492" s="33"/>
    </row>
    <row r="493" spans="1:12" ht="14.4">
      <c r="A493" s="32"/>
      <c r="B493" s="33"/>
      <c r="C493" s="35"/>
      <c r="D493" s="35"/>
      <c r="G493" s="33" t="s">
        <v>1103</v>
      </c>
      <c r="J493" s="32"/>
      <c r="K493" s="33"/>
      <c r="L493" s="33"/>
    </row>
    <row r="494" spans="1:12" ht="14.4">
      <c r="A494" s="32"/>
      <c r="B494" s="33"/>
      <c r="C494" s="35"/>
      <c r="D494" s="35"/>
      <c r="G494" s="33" t="s">
        <v>1103</v>
      </c>
      <c r="J494" s="32"/>
      <c r="K494" s="33"/>
      <c r="L494" s="33"/>
    </row>
    <row r="495" spans="1:12" ht="14.4">
      <c r="A495" s="32"/>
      <c r="B495" s="33"/>
      <c r="C495" s="35"/>
      <c r="D495" s="35"/>
      <c r="G495" s="33" t="s">
        <v>1103</v>
      </c>
      <c r="J495" s="32"/>
      <c r="K495" s="33"/>
      <c r="L495" s="33"/>
    </row>
    <row r="496" spans="1:12" ht="14.4">
      <c r="A496" s="32"/>
      <c r="B496" s="33"/>
      <c r="C496" s="35"/>
      <c r="D496" s="35"/>
      <c r="G496" s="33" t="s">
        <v>1103</v>
      </c>
      <c r="J496" s="32"/>
      <c r="K496" s="33"/>
      <c r="L496" s="33"/>
    </row>
    <row r="497" spans="1:12" ht="14.4">
      <c r="A497" s="32"/>
      <c r="B497" s="33"/>
      <c r="C497" s="35"/>
      <c r="D497" s="35"/>
      <c r="G497" s="33" t="s">
        <v>1103</v>
      </c>
      <c r="J497" s="32"/>
      <c r="K497" s="33"/>
      <c r="L497" s="33"/>
    </row>
    <row r="498" spans="1:12" ht="14.4">
      <c r="A498" s="32"/>
      <c r="B498" s="33"/>
      <c r="C498" s="35"/>
      <c r="D498" s="35"/>
      <c r="G498" s="33" t="s">
        <v>1103</v>
      </c>
      <c r="J498" s="32"/>
      <c r="K498" s="33"/>
      <c r="L498" s="33"/>
    </row>
    <row r="499" spans="1:12" ht="14.4">
      <c r="A499" s="32"/>
      <c r="B499" s="33"/>
      <c r="C499" s="35"/>
      <c r="D499" s="35"/>
      <c r="G499" s="33" t="s">
        <v>1103</v>
      </c>
      <c r="J499" s="32"/>
      <c r="K499" s="33"/>
      <c r="L499" s="33"/>
    </row>
    <row r="500" spans="1:12" ht="14.4">
      <c r="A500" s="32"/>
      <c r="B500" s="33"/>
      <c r="C500" s="35"/>
      <c r="D500" s="35"/>
      <c r="G500" s="33" t="s">
        <v>1103</v>
      </c>
      <c r="J500" s="32"/>
      <c r="K500" s="33"/>
      <c r="L500" s="33"/>
    </row>
    <row r="501" spans="1:12" ht="14.4">
      <c r="A501" s="32"/>
      <c r="B501" s="33"/>
      <c r="C501" s="35"/>
      <c r="D501" s="35"/>
      <c r="G501" s="33" t="s">
        <v>1103</v>
      </c>
      <c r="J501" s="32"/>
      <c r="K501" s="33"/>
      <c r="L501" s="33"/>
    </row>
    <row r="502" spans="1:12" ht="14.4">
      <c r="A502" s="32"/>
      <c r="B502" s="33"/>
      <c r="C502" s="35"/>
      <c r="D502" s="35"/>
      <c r="G502" s="33" t="s">
        <v>1103</v>
      </c>
      <c r="J502" s="32"/>
      <c r="K502" s="33"/>
      <c r="L502" s="33"/>
    </row>
    <row r="503" spans="1:12" ht="14.4">
      <c r="A503" s="32"/>
      <c r="B503" s="33"/>
      <c r="C503" s="35"/>
      <c r="D503" s="35"/>
      <c r="G503" s="33" t="s">
        <v>1103</v>
      </c>
      <c r="J503" s="32"/>
      <c r="K503" s="33"/>
      <c r="L503" s="33"/>
    </row>
    <row r="504" spans="1:12" ht="14.4">
      <c r="A504" s="32"/>
      <c r="B504" s="33"/>
      <c r="C504" s="35"/>
      <c r="D504" s="35"/>
      <c r="G504" s="33" t="s">
        <v>1103</v>
      </c>
      <c r="J504" s="32"/>
      <c r="K504" s="33"/>
      <c r="L504" s="33"/>
    </row>
    <row r="505" spans="1:12" ht="14.4">
      <c r="A505" s="32"/>
      <c r="B505" s="33"/>
      <c r="C505" s="35"/>
      <c r="D505" s="35"/>
      <c r="G505" s="33" t="s">
        <v>1103</v>
      </c>
      <c r="J505" s="32"/>
      <c r="K505" s="33"/>
      <c r="L505" s="33"/>
    </row>
    <row r="506" spans="1:12" ht="14.4">
      <c r="A506" s="32"/>
      <c r="B506" s="33"/>
      <c r="C506" s="35"/>
      <c r="D506" s="35"/>
      <c r="G506" s="33" t="s">
        <v>1103</v>
      </c>
      <c r="J506" s="32"/>
      <c r="K506" s="33"/>
      <c r="L506" s="33"/>
    </row>
    <row r="507" spans="1:12" ht="14.4">
      <c r="A507" s="32"/>
      <c r="B507" s="33"/>
      <c r="C507" s="35"/>
      <c r="D507" s="35"/>
      <c r="G507" s="33" t="s">
        <v>1103</v>
      </c>
      <c r="J507" s="32"/>
      <c r="K507" s="33"/>
      <c r="L507" s="33"/>
    </row>
    <row r="508" spans="1:12" ht="14.4">
      <c r="A508" s="32"/>
      <c r="B508" s="33"/>
      <c r="C508" s="35"/>
      <c r="D508" s="35"/>
      <c r="G508" s="33" t="s">
        <v>1103</v>
      </c>
      <c r="J508" s="32"/>
      <c r="K508" s="33"/>
      <c r="L508" s="33"/>
    </row>
    <row r="509" spans="1:12" ht="14.4">
      <c r="A509" s="32"/>
      <c r="B509" s="33"/>
      <c r="C509" s="35"/>
      <c r="D509" s="35"/>
      <c r="G509" s="33" t="s">
        <v>1103</v>
      </c>
      <c r="J509" s="32"/>
      <c r="K509" s="33"/>
      <c r="L509" s="33"/>
    </row>
    <row r="510" spans="1:12" ht="14.4">
      <c r="A510" s="32"/>
      <c r="B510" s="33"/>
      <c r="C510" s="35"/>
      <c r="D510" s="35"/>
      <c r="G510" s="33" t="s">
        <v>1103</v>
      </c>
      <c r="J510" s="32"/>
      <c r="K510" s="33"/>
      <c r="L510" s="33"/>
    </row>
    <row r="511" spans="1:12" ht="14.4">
      <c r="A511" s="32"/>
      <c r="B511" s="33"/>
      <c r="C511" s="35"/>
      <c r="D511" s="35"/>
      <c r="G511" s="33" t="s">
        <v>1103</v>
      </c>
      <c r="J511" s="32"/>
      <c r="K511" s="33"/>
      <c r="L511" s="33"/>
    </row>
    <row r="512" spans="1:12" ht="14.4">
      <c r="A512" s="32"/>
      <c r="B512" s="33"/>
      <c r="C512" s="35"/>
      <c r="D512" s="35"/>
      <c r="G512" s="33" t="s">
        <v>1103</v>
      </c>
      <c r="J512" s="32"/>
      <c r="K512" s="33"/>
      <c r="L512" s="33"/>
    </row>
    <row r="513" spans="1:12" ht="14.4">
      <c r="A513" s="32"/>
      <c r="B513" s="33"/>
      <c r="C513" s="35"/>
      <c r="D513" s="35"/>
      <c r="G513" s="33" t="s">
        <v>1103</v>
      </c>
      <c r="J513" s="32"/>
      <c r="K513" s="33"/>
      <c r="L513" s="33"/>
    </row>
    <row r="514" spans="1:12" ht="14.4">
      <c r="A514" s="32"/>
      <c r="B514" s="33"/>
      <c r="C514" s="35"/>
      <c r="D514" s="35"/>
      <c r="G514" s="33" t="s">
        <v>1103</v>
      </c>
      <c r="J514" s="32"/>
      <c r="K514" s="33"/>
      <c r="L514" s="33"/>
    </row>
    <row r="515" spans="1:12" ht="14.4">
      <c r="A515" s="32"/>
      <c r="B515" s="33"/>
      <c r="C515" s="35"/>
      <c r="D515" s="35"/>
      <c r="G515" s="33" t="s">
        <v>1103</v>
      </c>
      <c r="J515" s="32"/>
      <c r="K515" s="33"/>
      <c r="L515" s="33"/>
    </row>
    <row r="516" spans="1:12" ht="14.4">
      <c r="A516" s="32"/>
      <c r="B516" s="33"/>
      <c r="C516" s="35"/>
      <c r="D516" s="35"/>
      <c r="G516" s="33" t="s">
        <v>1103</v>
      </c>
      <c r="J516" s="32"/>
      <c r="K516" s="33"/>
      <c r="L516" s="33"/>
    </row>
    <row r="517" spans="1:12" ht="14.4">
      <c r="A517" s="32"/>
      <c r="B517" s="33"/>
      <c r="C517" s="35"/>
      <c r="D517" s="35"/>
      <c r="G517" s="33" t="s">
        <v>1103</v>
      </c>
      <c r="J517" s="32"/>
      <c r="K517" s="33"/>
      <c r="L517" s="33"/>
    </row>
    <row r="518" spans="1:12" ht="14.4">
      <c r="A518" s="32"/>
      <c r="B518" s="33"/>
      <c r="C518" s="35"/>
      <c r="D518" s="35"/>
      <c r="G518" s="33" t="s">
        <v>1103</v>
      </c>
      <c r="J518" s="32"/>
      <c r="K518" s="33"/>
      <c r="L518" s="33"/>
    </row>
    <row r="519" spans="1:12" ht="14.4">
      <c r="A519" s="32"/>
      <c r="B519" s="33"/>
      <c r="C519" s="35"/>
      <c r="D519" s="35"/>
      <c r="G519" s="33" t="s">
        <v>1103</v>
      </c>
      <c r="J519" s="32"/>
      <c r="K519" s="33"/>
      <c r="L519" s="33"/>
    </row>
    <row r="520" spans="1:12" ht="14.4">
      <c r="A520" s="32"/>
      <c r="B520" s="33"/>
      <c r="C520" s="35"/>
      <c r="D520" s="35"/>
      <c r="G520" s="33" t="s">
        <v>1103</v>
      </c>
      <c r="J520" s="32"/>
      <c r="K520" s="33"/>
      <c r="L520" s="33"/>
    </row>
    <row r="521" spans="1:12" ht="14.4">
      <c r="A521" s="32"/>
      <c r="B521" s="33"/>
      <c r="C521" s="35"/>
      <c r="D521" s="35"/>
      <c r="G521" s="33" t="s">
        <v>1103</v>
      </c>
      <c r="J521" s="32"/>
      <c r="K521" s="33"/>
      <c r="L521" s="33"/>
    </row>
    <row r="522" spans="1:12" ht="14.4">
      <c r="A522" s="32"/>
      <c r="B522" s="33"/>
      <c r="C522" s="35"/>
      <c r="D522" s="35"/>
      <c r="G522" s="33" t="s">
        <v>1103</v>
      </c>
      <c r="J522" s="32"/>
      <c r="K522" s="33"/>
      <c r="L522" s="33"/>
    </row>
    <row r="523" spans="1:12" ht="14.4">
      <c r="A523" s="32"/>
      <c r="B523" s="33"/>
      <c r="C523" s="35"/>
      <c r="D523" s="35"/>
      <c r="G523" s="33" t="s">
        <v>1103</v>
      </c>
      <c r="J523" s="32"/>
      <c r="K523" s="33"/>
      <c r="L523" s="33"/>
    </row>
    <row r="524" spans="1:12" ht="14.4">
      <c r="A524" s="32"/>
      <c r="B524" s="33"/>
      <c r="C524" s="35"/>
      <c r="D524" s="35"/>
      <c r="G524" s="33" t="s">
        <v>1103</v>
      </c>
      <c r="J524" s="32"/>
      <c r="K524" s="33"/>
      <c r="L524" s="33"/>
    </row>
    <row r="525" spans="1:12" ht="14.4">
      <c r="A525" s="32"/>
      <c r="B525" s="33"/>
      <c r="C525" s="35"/>
      <c r="D525" s="35"/>
      <c r="G525" s="33" t="s">
        <v>1103</v>
      </c>
      <c r="J525" s="32"/>
      <c r="K525" s="33"/>
      <c r="L525" s="33"/>
    </row>
    <row r="526" spans="1:12" ht="14.4">
      <c r="A526" s="32"/>
      <c r="B526" s="33"/>
      <c r="C526" s="35"/>
      <c r="D526" s="35"/>
      <c r="G526" s="33" t="s">
        <v>1103</v>
      </c>
      <c r="J526" s="32"/>
      <c r="K526" s="33"/>
      <c r="L526" s="33"/>
    </row>
    <row r="527" spans="1:12" ht="14.4">
      <c r="A527" s="32"/>
      <c r="B527" s="33"/>
      <c r="C527" s="35"/>
      <c r="D527" s="35"/>
      <c r="G527" s="33" t="s">
        <v>1103</v>
      </c>
      <c r="J527" s="32"/>
      <c r="K527" s="33"/>
      <c r="L527" s="33"/>
    </row>
    <row r="528" spans="1:12" ht="14.4">
      <c r="A528" s="32"/>
      <c r="B528" s="33"/>
      <c r="C528" s="35"/>
      <c r="D528" s="35"/>
      <c r="G528" s="33" t="s">
        <v>1103</v>
      </c>
      <c r="J528" s="32"/>
      <c r="K528" s="33"/>
      <c r="L528" s="33"/>
    </row>
    <row r="529" spans="1:12" ht="14.4">
      <c r="A529" s="32"/>
      <c r="B529" s="33"/>
      <c r="C529" s="35"/>
      <c r="D529" s="35"/>
      <c r="G529" s="33" t="s">
        <v>1103</v>
      </c>
      <c r="J529" s="32"/>
      <c r="K529" s="33"/>
      <c r="L529" s="33"/>
    </row>
    <row r="530" spans="1:12" ht="14.4">
      <c r="A530" s="32"/>
      <c r="B530" s="33"/>
      <c r="C530" s="35"/>
      <c r="D530" s="35"/>
      <c r="G530" s="33" t="s">
        <v>1103</v>
      </c>
      <c r="J530" s="32"/>
      <c r="K530" s="33"/>
      <c r="L530" s="33"/>
    </row>
    <row r="531" spans="1:12" ht="14.4">
      <c r="A531" s="32"/>
      <c r="B531" s="33"/>
      <c r="C531" s="35"/>
      <c r="D531" s="35"/>
      <c r="G531" s="33" t="s">
        <v>1103</v>
      </c>
      <c r="J531" s="32"/>
      <c r="K531" s="33"/>
      <c r="L531" s="33"/>
    </row>
    <row r="532" spans="1:12" ht="14.4">
      <c r="A532" s="32"/>
      <c r="B532" s="33"/>
      <c r="C532" s="35"/>
      <c r="D532" s="35"/>
      <c r="G532" s="33" t="s">
        <v>1103</v>
      </c>
      <c r="J532" s="32"/>
      <c r="K532" s="33"/>
      <c r="L532" s="33"/>
    </row>
    <row r="533" spans="1:12" ht="14.4">
      <c r="A533" s="32"/>
      <c r="B533" s="33"/>
      <c r="C533" s="35"/>
      <c r="D533" s="35"/>
      <c r="G533" s="33" t="s">
        <v>1103</v>
      </c>
      <c r="J533" s="32"/>
      <c r="K533" s="33"/>
      <c r="L533" s="33"/>
    </row>
    <row r="534" spans="1:12" ht="14.4">
      <c r="A534" s="32"/>
      <c r="B534" s="33"/>
      <c r="C534" s="35"/>
      <c r="D534" s="35"/>
      <c r="G534" s="33" t="s">
        <v>1103</v>
      </c>
      <c r="J534" s="32"/>
      <c r="K534" s="33"/>
      <c r="L534" s="33"/>
    </row>
    <row r="535" spans="1:12" ht="14.4">
      <c r="A535" s="32"/>
      <c r="B535" s="33"/>
      <c r="C535" s="35"/>
      <c r="D535" s="35"/>
      <c r="G535" s="33" t="s">
        <v>1103</v>
      </c>
      <c r="J535" s="32"/>
      <c r="K535" s="33"/>
      <c r="L535" s="33"/>
    </row>
    <row r="536" spans="1:12" ht="14.4">
      <c r="A536" s="32"/>
      <c r="B536" s="33"/>
      <c r="C536" s="35"/>
      <c r="D536" s="35"/>
      <c r="G536" s="33" t="s">
        <v>1103</v>
      </c>
      <c r="J536" s="32"/>
      <c r="K536" s="33"/>
      <c r="L536" s="33"/>
    </row>
    <row r="537" spans="1:12" ht="14.4">
      <c r="A537" s="32"/>
      <c r="B537" s="33"/>
      <c r="C537" s="35"/>
      <c r="D537" s="35"/>
      <c r="G537" s="33" t="s">
        <v>1103</v>
      </c>
      <c r="J537" s="32"/>
      <c r="K537" s="33"/>
      <c r="L537" s="33"/>
    </row>
    <row r="538" spans="1:12" ht="14.4">
      <c r="A538" s="32"/>
      <c r="B538" s="33"/>
      <c r="C538" s="35"/>
      <c r="D538" s="35"/>
      <c r="G538" s="33" t="s">
        <v>1103</v>
      </c>
      <c r="J538" s="32"/>
      <c r="K538" s="33"/>
      <c r="L538" s="33"/>
    </row>
    <row r="539" spans="1:12" ht="14.4">
      <c r="A539" s="32"/>
      <c r="B539" s="33"/>
      <c r="C539" s="35"/>
      <c r="D539" s="35"/>
      <c r="G539" s="33" t="s">
        <v>1103</v>
      </c>
      <c r="J539" s="32"/>
      <c r="K539" s="33"/>
      <c r="L539" s="33"/>
    </row>
    <row r="540" spans="1:12" ht="14.4">
      <c r="A540" s="32"/>
      <c r="B540" s="33"/>
      <c r="C540" s="35"/>
      <c r="D540" s="35"/>
      <c r="G540" s="33" t="s">
        <v>1103</v>
      </c>
      <c r="J540" s="32"/>
      <c r="K540" s="33"/>
      <c r="L540" s="33"/>
    </row>
    <row r="541" spans="1:12" ht="14.4">
      <c r="A541" s="32"/>
      <c r="B541" s="33"/>
      <c r="C541" s="35"/>
      <c r="D541" s="35"/>
      <c r="G541" s="33" t="s">
        <v>1103</v>
      </c>
      <c r="J541" s="32"/>
      <c r="K541" s="33"/>
      <c r="L541" s="33"/>
    </row>
    <row r="542" spans="1:12" ht="14.4">
      <c r="A542" s="32"/>
      <c r="B542" s="33"/>
      <c r="C542" s="35"/>
      <c r="D542" s="35"/>
      <c r="G542" s="33" t="s">
        <v>1103</v>
      </c>
      <c r="J542" s="32"/>
      <c r="K542" s="33"/>
      <c r="L542" s="33"/>
    </row>
    <row r="543" spans="1:12" ht="14.4">
      <c r="A543" s="32"/>
      <c r="B543" s="33"/>
      <c r="C543" s="35"/>
      <c r="D543" s="35"/>
      <c r="G543" s="33" t="s">
        <v>1103</v>
      </c>
      <c r="J543" s="32"/>
      <c r="K543" s="33"/>
      <c r="L543" s="33"/>
    </row>
    <row r="544" spans="1:12" ht="14.4">
      <c r="A544" s="32"/>
      <c r="B544" s="33"/>
      <c r="C544" s="35"/>
      <c r="D544" s="35"/>
      <c r="G544" s="33" t="s">
        <v>1103</v>
      </c>
      <c r="J544" s="32"/>
      <c r="K544" s="33"/>
      <c r="L544" s="33"/>
    </row>
    <row r="545" spans="1:12" ht="14.4">
      <c r="A545" s="32"/>
      <c r="B545" s="33"/>
      <c r="C545" s="35"/>
      <c r="D545" s="35"/>
      <c r="G545" s="33" t="s">
        <v>1103</v>
      </c>
      <c r="J545" s="32"/>
      <c r="K545" s="33"/>
      <c r="L545" s="33"/>
    </row>
    <row r="546" spans="1:12" ht="14.4">
      <c r="A546" s="32"/>
      <c r="B546" s="33"/>
      <c r="C546" s="35"/>
      <c r="D546" s="35"/>
      <c r="G546" s="33" t="s">
        <v>1103</v>
      </c>
      <c r="J546" s="32"/>
      <c r="K546" s="33"/>
      <c r="L546" s="33"/>
    </row>
    <row r="547" spans="1:12" ht="14.4">
      <c r="A547" s="32"/>
      <c r="B547" s="33"/>
      <c r="C547" s="35"/>
      <c r="D547" s="35"/>
      <c r="G547" s="33" t="s">
        <v>1103</v>
      </c>
      <c r="J547" s="32"/>
      <c r="K547" s="33"/>
      <c r="L547" s="33"/>
    </row>
    <row r="548" spans="1:12" ht="14.4">
      <c r="A548" s="32"/>
      <c r="B548" s="33"/>
      <c r="C548" s="35"/>
      <c r="D548" s="35"/>
      <c r="G548" s="33" t="s">
        <v>1103</v>
      </c>
      <c r="J548" s="32"/>
      <c r="K548" s="33"/>
      <c r="L548" s="33"/>
    </row>
    <row r="549" spans="1:12" ht="14.4">
      <c r="A549" s="32"/>
      <c r="B549" s="33"/>
      <c r="C549" s="35"/>
      <c r="D549" s="35"/>
      <c r="G549" s="33" t="s">
        <v>1103</v>
      </c>
      <c r="J549" s="32"/>
      <c r="K549" s="33"/>
      <c r="L549" s="33"/>
    </row>
    <row r="550" spans="1:12" ht="14.4">
      <c r="A550" s="32"/>
      <c r="B550" s="33"/>
      <c r="C550" s="35"/>
      <c r="D550" s="35"/>
      <c r="G550" s="33" t="s">
        <v>1103</v>
      </c>
      <c r="J550" s="32"/>
      <c r="K550" s="33"/>
      <c r="L550" s="33"/>
    </row>
    <row r="551" spans="1:12" ht="14.4">
      <c r="A551" s="32"/>
      <c r="B551" s="33"/>
      <c r="C551" s="35"/>
      <c r="D551" s="35"/>
      <c r="G551" s="33" t="s">
        <v>1103</v>
      </c>
      <c r="J551" s="32"/>
      <c r="K551" s="33"/>
      <c r="L551" s="33"/>
    </row>
    <row r="552" spans="1:12" ht="14.4">
      <c r="A552" s="32"/>
      <c r="B552" s="33"/>
      <c r="C552" s="35"/>
      <c r="D552" s="35"/>
      <c r="G552" s="33" t="s">
        <v>1103</v>
      </c>
      <c r="J552" s="32"/>
      <c r="K552" s="33"/>
      <c r="L552" s="33"/>
    </row>
    <row r="553" spans="1:12" ht="14.4">
      <c r="A553" s="32"/>
      <c r="B553" s="33"/>
      <c r="C553" s="35"/>
      <c r="D553" s="35"/>
      <c r="G553" s="33" t="s">
        <v>1103</v>
      </c>
      <c r="J553" s="32"/>
      <c r="K553" s="33"/>
      <c r="L553" s="33"/>
    </row>
    <row r="554" spans="1:12" ht="14.4">
      <c r="A554" s="32"/>
      <c r="B554" s="33"/>
      <c r="C554" s="35"/>
      <c r="D554" s="35"/>
      <c r="G554" s="33" t="s">
        <v>1103</v>
      </c>
      <c r="J554" s="32"/>
      <c r="K554" s="33"/>
      <c r="L554" s="33"/>
    </row>
    <row r="555" spans="1:12" ht="14.4">
      <c r="A555" s="32"/>
      <c r="B555" s="33"/>
      <c r="C555" s="35"/>
      <c r="D555" s="35"/>
      <c r="G555" s="33" t="s">
        <v>1103</v>
      </c>
      <c r="J555" s="32"/>
      <c r="K555" s="33"/>
      <c r="L555" s="33"/>
    </row>
    <row r="556" spans="1:12" ht="14.4">
      <c r="A556" s="32"/>
      <c r="B556" s="33"/>
      <c r="C556" s="35"/>
      <c r="D556" s="35"/>
      <c r="G556" s="33" t="s">
        <v>1103</v>
      </c>
      <c r="J556" s="32"/>
      <c r="K556" s="33"/>
      <c r="L556" s="33"/>
    </row>
    <row r="557" spans="1:12" ht="14.4">
      <c r="A557" s="32"/>
      <c r="B557" s="33"/>
      <c r="C557" s="35"/>
      <c r="D557" s="35"/>
      <c r="G557" s="33" t="s">
        <v>1103</v>
      </c>
      <c r="J557" s="32"/>
      <c r="K557" s="33"/>
      <c r="L557" s="33"/>
    </row>
    <row r="558" spans="1:12" ht="14.4">
      <c r="A558" s="32"/>
      <c r="B558" s="33"/>
      <c r="C558" s="35"/>
      <c r="D558" s="35"/>
      <c r="G558" s="33" t="s">
        <v>1103</v>
      </c>
      <c r="J558" s="32"/>
      <c r="K558" s="33"/>
      <c r="L558" s="33"/>
    </row>
    <row r="559" spans="1:12" ht="14.4">
      <c r="A559" s="32"/>
      <c r="B559" s="33"/>
      <c r="C559" s="35"/>
      <c r="D559" s="35"/>
      <c r="G559" s="33" t="s">
        <v>1103</v>
      </c>
      <c r="J559" s="32"/>
      <c r="K559" s="33"/>
      <c r="L559" s="33"/>
    </row>
    <row r="560" spans="1:12" ht="14.4">
      <c r="A560" s="32"/>
      <c r="B560" s="33"/>
      <c r="C560" s="35"/>
      <c r="D560" s="35"/>
      <c r="G560" s="33" t="s">
        <v>1103</v>
      </c>
      <c r="J560" s="32"/>
      <c r="K560" s="33"/>
      <c r="L560" s="33"/>
    </row>
    <row r="561" spans="1:12" ht="14.4">
      <c r="A561" s="32"/>
      <c r="B561" s="33"/>
      <c r="C561" s="35"/>
      <c r="D561" s="35"/>
      <c r="G561" s="33" t="s">
        <v>1103</v>
      </c>
      <c r="J561" s="32"/>
      <c r="K561" s="33"/>
      <c r="L561" s="33"/>
    </row>
    <row r="562" spans="1:12" ht="14.4">
      <c r="A562" s="32"/>
      <c r="B562" s="33"/>
      <c r="C562" s="35"/>
      <c r="D562" s="35"/>
      <c r="G562" s="33" t="s">
        <v>1103</v>
      </c>
      <c r="J562" s="32"/>
      <c r="K562" s="33"/>
      <c r="L562" s="33"/>
    </row>
    <row r="563" spans="1:12" ht="14.4">
      <c r="A563" s="32"/>
      <c r="B563" s="33"/>
      <c r="C563" s="35"/>
      <c r="D563" s="35"/>
      <c r="G563" s="33" t="s">
        <v>1103</v>
      </c>
      <c r="J563" s="32"/>
      <c r="K563" s="33"/>
      <c r="L563" s="33"/>
    </row>
    <row r="564" spans="1:12" ht="14.4">
      <c r="A564" s="32"/>
      <c r="B564" s="33"/>
      <c r="C564" s="35"/>
      <c r="D564" s="35"/>
      <c r="G564" s="33" t="s">
        <v>1103</v>
      </c>
      <c r="J564" s="32"/>
      <c r="K564" s="33"/>
      <c r="L564" s="33"/>
    </row>
    <row r="565" spans="1:12" ht="14.4">
      <c r="A565" s="32"/>
      <c r="B565" s="33"/>
      <c r="C565" s="35"/>
      <c r="D565" s="35"/>
      <c r="G565" s="33" t="s">
        <v>1103</v>
      </c>
      <c r="J565" s="32"/>
      <c r="K565" s="33"/>
      <c r="L565" s="33"/>
    </row>
    <row r="566" spans="1:12" ht="14.4">
      <c r="A566" s="32"/>
      <c r="B566" s="33"/>
      <c r="C566" s="35"/>
      <c r="D566" s="35"/>
      <c r="G566" s="33" t="s">
        <v>1103</v>
      </c>
      <c r="J566" s="32"/>
      <c r="K566" s="33"/>
      <c r="L566" s="33"/>
    </row>
    <row r="567" spans="1:12" ht="14.4">
      <c r="A567" s="32"/>
      <c r="B567" s="33"/>
      <c r="C567" s="35"/>
      <c r="D567" s="35"/>
      <c r="G567" s="33" t="s">
        <v>1103</v>
      </c>
      <c r="J567" s="32"/>
      <c r="K567" s="33"/>
      <c r="L567" s="33"/>
    </row>
    <row r="568" spans="1:12" ht="14.4">
      <c r="A568" s="32"/>
      <c r="B568" s="33"/>
      <c r="C568" s="35"/>
      <c r="D568" s="35"/>
      <c r="G568" s="33" t="s">
        <v>1103</v>
      </c>
      <c r="J568" s="32"/>
      <c r="K568" s="33"/>
      <c r="L568" s="33"/>
    </row>
    <row r="569" spans="1:12" ht="14.4">
      <c r="A569" s="32"/>
      <c r="B569" s="33"/>
      <c r="C569" s="35"/>
      <c r="D569" s="35"/>
      <c r="G569" s="33" t="s">
        <v>1103</v>
      </c>
      <c r="J569" s="32"/>
      <c r="K569" s="33"/>
      <c r="L569" s="33"/>
    </row>
    <row r="570" spans="1:12" ht="14.4">
      <c r="A570" s="32"/>
      <c r="B570" s="33"/>
      <c r="C570" s="35"/>
      <c r="D570" s="35"/>
      <c r="G570" s="33" t="s">
        <v>1103</v>
      </c>
      <c r="J570" s="32"/>
      <c r="K570" s="33"/>
      <c r="L570" s="33"/>
    </row>
    <row r="571" spans="1:12" ht="14.4">
      <c r="A571" s="32"/>
      <c r="B571" s="33"/>
      <c r="C571" s="35"/>
      <c r="D571" s="35"/>
      <c r="G571" s="33" t="s">
        <v>1103</v>
      </c>
      <c r="J571" s="32"/>
      <c r="K571" s="33"/>
      <c r="L571" s="33"/>
    </row>
    <row r="572" spans="1:12" ht="14.4">
      <c r="A572" s="32"/>
      <c r="B572" s="33"/>
      <c r="C572" s="35"/>
      <c r="D572" s="35"/>
      <c r="G572" s="33" t="s">
        <v>1103</v>
      </c>
      <c r="J572" s="32"/>
      <c r="K572" s="33"/>
      <c r="L572" s="33"/>
    </row>
    <row r="573" spans="1:12" ht="14.4">
      <c r="A573" s="32"/>
      <c r="B573" s="33"/>
      <c r="C573" s="35"/>
      <c r="D573" s="35"/>
      <c r="G573" s="33" t="s">
        <v>1103</v>
      </c>
      <c r="J573" s="32"/>
      <c r="K573" s="33"/>
      <c r="L573" s="33"/>
    </row>
    <row r="574" spans="1:12" ht="14.4">
      <c r="A574" s="32"/>
      <c r="B574" s="33"/>
      <c r="C574" s="35"/>
      <c r="D574" s="35"/>
      <c r="G574" s="33" t="s">
        <v>1103</v>
      </c>
      <c r="J574" s="32"/>
      <c r="K574" s="33"/>
      <c r="L574" s="33"/>
    </row>
    <row r="575" spans="1:12" ht="14.4">
      <c r="A575" s="32"/>
      <c r="B575" s="33"/>
      <c r="C575" s="35"/>
      <c r="D575" s="35"/>
      <c r="G575" s="33" t="s">
        <v>1103</v>
      </c>
      <c r="J575" s="32"/>
      <c r="K575" s="33"/>
      <c r="L575" s="33"/>
    </row>
    <row r="576" spans="1:12" ht="14.4">
      <c r="A576" s="32"/>
      <c r="B576" s="33"/>
      <c r="C576" s="35"/>
      <c r="D576" s="35"/>
      <c r="G576" s="33" t="s">
        <v>1103</v>
      </c>
      <c r="J576" s="32"/>
      <c r="K576" s="33"/>
      <c r="L576" s="33"/>
    </row>
    <row r="577" spans="1:12" ht="14.4">
      <c r="A577" s="32"/>
      <c r="B577" s="33"/>
      <c r="C577" s="35"/>
      <c r="D577" s="35"/>
      <c r="G577" s="33" t="s">
        <v>1103</v>
      </c>
      <c r="J577" s="32"/>
      <c r="K577" s="33"/>
      <c r="L577" s="33"/>
    </row>
    <row r="578" spans="1:12" ht="14.4">
      <c r="A578" s="32"/>
      <c r="B578" s="33"/>
      <c r="C578" s="35"/>
      <c r="D578" s="35"/>
      <c r="G578" s="33" t="s">
        <v>1103</v>
      </c>
      <c r="J578" s="32"/>
      <c r="K578" s="33"/>
      <c r="L578" s="33"/>
    </row>
    <row r="579" spans="1:12" ht="14.4">
      <c r="A579" s="32"/>
      <c r="B579" s="33"/>
      <c r="C579" s="35"/>
      <c r="D579" s="35"/>
      <c r="G579" s="33" t="s">
        <v>1103</v>
      </c>
      <c r="J579" s="32"/>
      <c r="K579" s="33"/>
      <c r="L579" s="33"/>
    </row>
    <row r="580" spans="1:12" ht="14.4">
      <c r="A580" s="32"/>
      <c r="B580" s="33"/>
      <c r="C580" s="35"/>
      <c r="D580" s="35"/>
      <c r="G580" s="33" t="s">
        <v>1103</v>
      </c>
      <c r="J580" s="32"/>
      <c r="K580" s="33"/>
      <c r="L580" s="33"/>
    </row>
    <row r="581" spans="1:12" ht="14.4">
      <c r="A581" s="32"/>
      <c r="B581" s="33"/>
      <c r="C581" s="35"/>
      <c r="D581" s="35"/>
      <c r="G581" s="33" t="s">
        <v>1103</v>
      </c>
      <c r="J581" s="32"/>
      <c r="K581" s="33"/>
      <c r="L581" s="33"/>
    </row>
    <row r="582" spans="1:12" ht="14.4">
      <c r="A582" s="32"/>
      <c r="B582" s="33"/>
      <c r="C582" s="35"/>
      <c r="D582" s="35"/>
      <c r="G582" s="33" t="s">
        <v>1103</v>
      </c>
      <c r="J582" s="32"/>
      <c r="K582" s="33"/>
      <c r="L582" s="33"/>
    </row>
    <row r="583" spans="1:12" ht="14.4">
      <c r="A583" s="32"/>
      <c r="B583" s="33"/>
      <c r="C583" s="35"/>
      <c r="D583" s="35"/>
      <c r="G583" s="33" t="s">
        <v>1103</v>
      </c>
      <c r="J583" s="32"/>
      <c r="K583" s="33"/>
      <c r="L583" s="33"/>
    </row>
    <row r="584" spans="1:12" ht="14.4">
      <c r="A584" s="32"/>
      <c r="B584" s="33"/>
      <c r="C584" s="35"/>
      <c r="D584" s="35"/>
      <c r="G584" s="33" t="s">
        <v>1103</v>
      </c>
      <c r="J584" s="32"/>
      <c r="K584" s="33"/>
      <c r="L584" s="33"/>
    </row>
    <row r="585" spans="1:12" ht="14.4">
      <c r="A585" s="32"/>
      <c r="B585" s="33"/>
      <c r="C585" s="35"/>
      <c r="D585" s="35"/>
      <c r="G585" s="33" t="s">
        <v>1103</v>
      </c>
      <c r="J585" s="32"/>
      <c r="K585" s="33"/>
      <c r="L585" s="33"/>
    </row>
    <row r="586" spans="1:12" ht="14.4">
      <c r="A586" s="32"/>
      <c r="B586" s="33"/>
      <c r="C586" s="35"/>
      <c r="D586" s="35"/>
      <c r="G586" s="33" t="s">
        <v>1103</v>
      </c>
      <c r="J586" s="32"/>
      <c r="K586" s="33"/>
      <c r="L586" s="33"/>
    </row>
    <row r="587" spans="1:12" ht="14.4">
      <c r="A587" s="32"/>
      <c r="B587" s="33"/>
      <c r="C587" s="35"/>
      <c r="D587" s="35"/>
      <c r="G587" s="33" t="s">
        <v>1103</v>
      </c>
      <c r="J587" s="32"/>
      <c r="K587" s="33"/>
      <c r="L587" s="33"/>
    </row>
    <row r="588" spans="1:12" ht="14.4">
      <c r="A588" s="32"/>
      <c r="B588" s="33"/>
      <c r="C588" s="35"/>
      <c r="D588" s="35"/>
      <c r="G588" s="33" t="s">
        <v>1103</v>
      </c>
      <c r="J588" s="32"/>
      <c r="K588" s="33"/>
      <c r="L588" s="33"/>
    </row>
    <row r="589" spans="1:12" ht="14.4">
      <c r="A589" s="32"/>
      <c r="B589" s="33"/>
      <c r="C589" s="35"/>
      <c r="D589" s="35"/>
      <c r="G589" s="33" t="s">
        <v>1103</v>
      </c>
      <c r="J589" s="32"/>
      <c r="K589" s="33"/>
      <c r="L589" s="33"/>
    </row>
    <row r="590" spans="1:12" ht="14.4">
      <c r="A590" s="32"/>
      <c r="B590" s="33"/>
      <c r="C590" s="35"/>
      <c r="D590" s="35"/>
      <c r="G590" s="33" t="s">
        <v>1103</v>
      </c>
      <c r="J590" s="32"/>
      <c r="K590" s="33"/>
      <c r="L590" s="33"/>
    </row>
    <row r="591" spans="1:12" ht="14.4">
      <c r="A591" s="32"/>
      <c r="B591" s="33"/>
      <c r="C591" s="35"/>
      <c r="D591" s="35"/>
      <c r="G591" s="33" t="s">
        <v>1103</v>
      </c>
      <c r="J591" s="32"/>
      <c r="K591" s="33"/>
      <c r="L591" s="33"/>
    </row>
  </sheetData>
  <autoFilter ref="A3:L591"/>
  <mergeCells count="1">
    <mergeCell ref="A1:L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pageSetUpPr fitToPage="1"/>
  </sheetPr>
  <dimension ref="A1:AC30"/>
  <sheetViews>
    <sheetView workbookViewId="0"/>
  </sheetViews>
  <sheetFormatPr defaultColWidth="14.3984375" defaultRowHeight="15" customHeight="1"/>
  <cols>
    <col min="1" max="1" width="24.69921875" customWidth="1"/>
    <col min="2" max="3" width="4.296875" customWidth="1"/>
    <col min="4" max="4" width="4.69921875" customWidth="1"/>
    <col min="5" max="5" width="4.296875" customWidth="1"/>
    <col min="6" max="6" width="4.8984375" customWidth="1"/>
    <col min="7" max="7" width="4" customWidth="1"/>
    <col min="8" max="8" width="4.296875" customWidth="1"/>
    <col min="9" max="9" width="4.3984375" customWidth="1"/>
    <col min="10" max="11" width="4.296875" customWidth="1"/>
    <col min="12" max="12" width="4.59765625" customWidth="1"/>
    <col min="13" max="13" width="5.296875" customWidth="1"/>
    <col min="14" max="14" width="7" customWidth="1"/>
    <col min="15" max="15" width="4" customWidth="1"/>
    <col min="16" max="16" width="23" customWidth="1"/>
    <col min="17" max="17" width="4.09765625" customWidth="1"/>
    <col min="18" max="18" width="4.59765625" customWidth="1"/>
    <col min="19" max="19" width="5" customWidth="1"/>
    <col min="20" max="20" width="4.59765625" customWidth="1"/>
    <col min="21" max="21" width="5.296875" customWidth="1"/>
    <col min="22" max="22" width="4.296875" customWidth="1"/>
    <col min="23" max="23" width="3.59765625" customWidth="1"/>
    <col min="24" max="24" width="4.69921875" customWidth="1"/>
    <col min="25" max="26" width="4.59765625" customWidth="1"/>
    <col min="27" max="27" width="4.8984375" customWidth="1"/>
    <col min="28" max="28" width="4.59765625" customWidth="1"/>
    <col min="29" max="29" width="7.69921875" customWidth="1"/>
  </cols>
  <sheetData>
    <row r="1" spans="1:29" ht="16.600000000000001" customHeight="1">
      <c r="A1" s="589" t="s">
        <v>26331</v>
      </c>
      <c r="B1" s="554"/>
      <c r="C1" s="554"/>
      <c r="D1" s="554"/>
      <c r="E1" s="554"/>
      <c r="F1" s="554"/>
      <c r="G1" s="554"/>
      <c r="H1" s="554"/>
      <c r="I1" s="554"/>
      <c r="J1" s="554"/>
      <c r="K1" s="554"/>
      <c r="L1" s="554"/>
      <c r="M1" s="554"/>
      <c r="N1" s="554"/>
      <c r="P1" s="590" t="s">
        <v>26334</v>
      </c>
      <c r="Q1" s="554"/>
      <c r="R1" s="554"/>
      <c r="S1" s="554"/>
      <c r="T1" s="554"/>
      <c r="U1" s="554"/>
      <c r="V1" s="554"/>
      <c r="W1" s="554"/>
      <c r="X1" s="554"/>
      <c r="Y1" s="554"/>
      <c r="Z1" s="554"/>
      <c r="AA1" s="554"/>
      <c r="AB1" s="554"/>
      <c r="AC1" s="554"/>
    </row>
    <row r="2" spans="1:29" ht="15.7" customHeight="1">
      <c r="A2" s="486"/>
      <c r="B2" s="487" t="s">
        <v>120</v>
      </c>
      <c r="C2" s="487" t="s">
        <v>184</v>
      </c>
      <c r="D2" s="487" t="s">
        <v>201</v>
      </c>
      <c r="E2" s="487" t="s">
        <v>1192</v>
      </c>
      <c r="F2" s="487" t="s">
        <v>155</v>
      </c>
      <c r="G2" s="487" t="s">
        <v>1229</v>
      </c>
      <c r="H2" s="487" t="s">
        <v>1331</v>
      </c>
      <c r="I2" s="487" t="s">
        <v>1371</v>
      </c>
      <c r="J2" s="487" t="s">
        <v>1468</v>
      </c>
      <c r="K2" s="487" t="s">
        <v>1498</v>
      </c>
      <c r="L2" s="487" t="s">
        <v>1608</v>
      </c>
      <c r="M2" s="487" t="s">
        <v>219</v>
      </c>
      <c r="N2" s="487" t="s">
        <v>26342</v>
      </c>
      <c r="P2" s="488" t="s">
        <v>26343</v>
      </c>
      <c r="Q2" s="489" t="str">
        <f t="shared" ref="Q2:AC2" si="0">B2</f>
        <v>Jan</v>
      </c>
      <c r="R2" s="489" t="str">
        <f t="shared" si="0"/>
        <v>Feb</v>
      </c>
      <c r="S2" s="489" t="str">
        <f t="shared" si="0"/>
        <v>Mar</v>
      </c>
      <c r="T2" s="489" t="str">
        <f t="shared" si="0"/>
        <v>Apr</v>
      </c>
      <c r="U2" s="489" t="str">
        <f t="shared" si="0"/>
        <v>May</v>
      </c>
      <c r="V2" s="489" t="str">
        <f t="shared" si="0"/>
        <v>Jun</v>
      </c>
      <c r="W2" s="489" t="str">
        <f t="shared" si="0"/>
        <v>Jul</v>
      </c>
      <c r="X2" s="489" t="str">
        <f t="shared" si="0"/>
        <v>Aug</v>
      </c>
      <c r="Y2" s="489" t="str">
        <f t="shared" si="0"/>
        <v>Sep</v>
      </c>
      <c r="Z2" s="489" t="str">
        <f t="shared" si="0"/>
        <v>Oct</v>
      </c>
      <c r="AA2" s="489" t="str">
        <f t="shared" si="0"/>
        <v>Nov</v>
      </c>
      <c r="AB2" s="489" t="str">
        <f t="shared" si="0"/>
        <v>Dec</v>
      </c>
      <c r="AC2" s="489" t="str">
        <f t="shared" si="0"/>
        <v>TOTAL</v>
      </c>
    </row>
    <row r="3" spans="1:29" ht="16.149999999999999">
      <c r="A3" s="490" t="s">
        <v>26349</v>
      </c>
      <c r="B3" s="491">
        <f t="shared" ref="B3:M3" si="1">COUNTIF(monthrec17,B2)</f>
        <v>217</v>
      </c>
      <c r="C3" s="491">
        <f t="shared" si="1"/>
        <v>190</v>
      </c>
      <c r="D3" s="491">
        <f t="shared" si="1"/>
        <v>263</v>
      </c>
      <c r="E3" s="491">
        <f t="shared" si="1"/>
        <v>180</v>
      </c>
      <c r="F3" s="491">
        <f t="shared" si="1"/>
        <v>227</v>
      </c>
      <c r="G3" s="491">
        <f t="shared" si="1"/>
        <v>605</v>
      </c>
      <c r="H3" s="491">
        <f t="shared" si="1"/>
        <v>137</v>
      </c>
      <c r="I3" s="491">
        <f t="shared" si="1"/>
        <v>235</v>
      </c>
      <c r="J3" s="491">
        <f t="shared" si="1"/>
        <v>172</v>
      </c>
      <c r="K3" s="491">
        <f t="shared" si="1"/>
        <v>200</v>
      </c>
      <c r="L3" s="491">
        <f t="shared" si="1"/>
        <v>163</v>
      </c>
      <c r="M3" s="491">
        <f t="shared" si="1"/>
        <v>171</v>
      </c>
      <c r="N3" s="487">
        <f t="shared" ref="N3:N5" si="2">SUM(B3:M3)</f>
        <v>2760</v>
      </c>
      <c r="P3" s="492" t="s">
        <v>21</v>
      </c>
      <c r="Q3" s="493">
        <f>COUNTIFS(type17,$P$3,monthrec17,B2)</f>
        <v>4</v>
      </c>
      <c r="R3" s="493">
        <f t="shared" ref="R3:R9" si="3">COUNTIFS(type17,P3,monthrec17,$C$2)</f>
        <v>6</v>
      </c>
      <c r="S3" s="493">
        <f t="shared" ref="S3:S9" si="4">COUNTIFS(type17,P3,monthrec17,$D$2)</f>
        <v>15</v>
      </c>
      <c r="T3" s="493">
        <f t="shared" ref="T3:T9" si="5">COUNTIFS(type17,P3,monthrec17,$E$2)</f>
        <v>9</v>
      </c>
      <c r="U3" s="493">
        <f t="shared" ref="U3:U9" si="6">COUNTIFS(type17,P3,monthrec17,$F$2)</f>
        <v>9</v>
      </c>
      <c r="V3" s="493">
        <f t="shared" ref="V3:V9" si="7">COUNTIFS(type17,P3,monthrec17,$G$2)</f>
        <v>5</v>
      </c>
      <c r="W3" s="493">
        <f t="shared" ref="W3:W9" si="8">COUNTIFS(type17,P3,monthrec17,$H$2)</f>
        <v>3</v>
      </c>
      <c r="X3" s="493">
        <f t="shared" ref="X3:X9" si="9">COUNTIFS(type17,P3,monthrec17,$I$2)</f>
        <v>7</v>
      </c>
      <c r="Y3" s="493">
        <f t="shared" ref="Y3:Y9" si="10">COUNTIFS(type17,P3,monthrec17,$J$2)</f>
        <v>10</v>
      </c>
      <c r="Z3" s="493">
        <f t="shared" ref="Z3:Z9" si="11">COUNTIFS(type17,P3,monthrec17,$K$2)</f>
        <v>6</v>
      </c>
      <c r="AA3" s="493">
        <f t="shared" ref="AA3:AA9" si="12">COUNTIFS(type17,P3,monthrec17,$L$2)</f>
        <v>7</v>
      </c>
      <c r="AB3" s="493">
        <f t="shared" ref="AB3:AB9" si="13">COUNTIFS(type17,P3,monthrec17,$M$2)</f>
        <v>5</v>
      </c>
      <c r="AC3" s="494">
        <f t="shared" ref="AC3:AC11" si="14">SUM(Q3:AB3)</f>
        <v>86</v>
      </c>
    </row>
    <row r="4" spans="1:29" ht="16.149999999999999">
      <c r="A4" s="490" t="s">
        <v>700</v>
      </c>
      <c r="B4" s="491">
        <f t="shared" ref="B4:M4" si="15">COUNTIFS(status17,$A$4,monthrec17,B2)</f>
        <v>1</v>
      </c>
      <c r="C4" s="491">
        <f t="shared" si="15"/>
        <v>0</v>
      </c>
      <c r="D4" s="491">
        <f t="shared" si="15"/>
        <v>3</v>
      </c>
      <c r="E4" s="491">
        <f t="shared" si="15"/>
        <v>0</v>
      </c>
      <c r="F4" s="491">
        <f t="shared" si="15"/>
        <v>0</v>
      </c>
      <c r="G4" s="491">
        <f t="shared" si="15"/>
        <v>1</v>
      </c>
      <c r="H4" s="491">
        <f t="shared" si="15"/>
        <v>0</v>
      </c>
      <c r="I4" s="491">
        <f t="shared" si="15"/>
        <v>1</v>
      </c>
      <c r="J4" s="491">
        <f t="shared" si="15"/>
        <v>1</v>
      </c>
      <c r="K4" s="491">
        <f t="shared" si="15"/>
        <v>0</v>
      </c>
      <c r="L4" s="491">
        <f t="shared" si="15"/>
        <v>0</v>
      </c>
      <c r="M4" s="491">
        <f t="shared" si="15"/>
        <v>1</v>
      </c>
      <c r="N4" s="487">
        <f t="shared" si="2"/>
        <v>8</v>
      </c>
      <c r="P4" s="492" t="s">
        <v>17</v>
      </c>
      <c r="Q4" s="493">
        <f t="shared" ref="Q4:Q9" si="16">COUNTIFS(finald17,P4,monthrec17,$B$2)</f>
        <v>0</v>
      </c>
      <c r="R4" s="493">
        <f t="shared" si="3"/>
        <v>71</v>
      </c>
      <c r="S4" s="493">
        <f t="shared" si="4"/>
        <v>89</v>
      </c>
      <c r="T4" s="493">
        <f t="shared" si="5"/>
        <v>60</v>
      </c>
      <c r="U4" s="493">
        <f t="shared" si="6"/>
        <v>89</v>
      </c>
      <c r="V4" s="493">
        <f t="shared" si="7"/>
        <v>29</v>
      </c>
      <c r="W4" s="493">
        <f t="shared" si="8"/>
        <v>47</v>
      </c>
      <c r="X4" s="493">
        <f t="shared" si="9"/>
        <v>77</v>
      </c>
      <c r="Y4" s="493">
        <f t="shared" si="10"/>
        <v>62</v>
      </c>
      <c r="Z4" s="493">
        <f t="shared" si="11"/>
        <v>57</v>
      </c>
      <c r="AA4" s="493">
        <f t="shared" si="12"/>
        <v>64</v>
      </c>
      <c r="AB4" s="493">
        <f t="shared" si="13"/>
        <v>60</v>
      </c>
      <c r="AC4" s="494">
        <f t="shared" si="14"/>
        <v>705</v>
      </c>
    </row>
    <row r="5" spans="1:29" ht="16.149999999999999">
      <c r="A5" s="486" t="s">
        <v>89</v>
      </c>
      <c r="B5" s="491">
        <f t="shared" ref="B5:M5" si="17">COUNTIFS(status17,$A$5,monthrec17,B2)</f>
        <v>216</v>
      </c>
      <c r="C5" s="491">
        <f t="shared" si="17"/>
        <v>190</v>
      </c>
      <c r="D5" s="491">
        <f t="shared" si="17"/>
        <v>258</v>
      </c>
      <c r="E5" s="491">
        <f t="shared" si="17"/>
        <v>179</v>
      </c>
      <c r="F5" s="491">
        <f t="shared" si="17"/>
        <v>227</v>
      </c>
      <c r="G5" s="491">
        <f t="shared" si="17"/>
        <v>604</v>
      </c>
      <c r="H5" s="491">
        <f t="shared" si="17"/>
        <v>137</v>
      </c>
      <c r="I5" s="491">
        <f t="shared" si="17"/>
        <v>229</v>
      </c>
      <c r="J5" s="491">
        <f t="shared" si="17"/>
        <v>165</v>
      </c>
      <c r="K5" s="491">
        <f t="shared" si="17"/>
        <v>199</v>
      </c>
      <c r="L5" s="491">
        <f t="shared" si="17"/>
        <v>161</v>
      </c>
      <c r="M5" s="491">
        <f t="shared" si="17"/>
        <v>170</v>
      </c>
      <c r="N5" s="487">
        <f t="shared" si="2"/>
        <v>2735</v>
      </c>
      <c r="P5" s="492" t="s">
        <v>116</v>
      </c>
      <c r="Q5" s="493">
        <f t="shared" si="16"/>
        <v>0</v>
      </c>
      <c r="R5" s="493">
        <f t="shared" si="3"/>
        <v>27</v>
      </c>
      <c r="S5" s="493">
        <f t="shared" si="4"/>
        <v>30</v>
      </c>
      <c r="T5" s="493">
        <f t="shared" si="5"/>
        <v>27</v>
      </c>
      <c r="U5" s="493">
        <f t="shared" si="6"/>
        <v>31</v>
      </c>
      <c r="V5" s="493">
        <f t="shared" si="7"/>
        <v>7</v>
      </c>
      <c r="W5" s="493">
        <f t="shared" si="8"/>
        <v>8</v>
      </c>
      <c r="X5" s="493">
        <f t="shared" si="9"/>
        <v>29</v>
      </c>
      <c r="Y5" s="493">
        <f t="shared" si="10"/>
        <v>26</v>
      </c>
      <c r="Z5" s="493">
        <f t="shared" si="11"/>
        <v>35</v>
      </c>
      <c r="AA5" s="493">
        <f t="shared" si="12"/>
        <v>14</v>
      </c>
      <c r="AB5" s="493">
        <f t="shared" si="13"/>
        <v>20</v>
      </c>
      <c r="AC5" s="494">
        <f t="shared" si="14"/>
        <v>254</v>
      </c>
    </row>
    <row r="6" spans="1:29" ht="15.7" customHeight="1">
      <c r="A6" s="495" t="s">
        <v>26400</v>
      </c>
      <c r="B6" s="487">
        <f t="shared" ref="B6:N6" si="18">B5-B3</f>
        <v>-1</v>
      </c>
      <c r="C6" s="487">
        <f t="shared" si="18"/>
        <v>0</v>
      </c>
      <c r="D6" s="487">
        <f t="shared" si="18"/>
        <v>-5</v>
      </c>
      <c r="E6" s="487">
        <f t="shared" si="18"/>
        <v>-1</v>
      </c>
      <c r="F6" s="487">
        <f t="shared" si="18"/>
        <v>0</v>
      </c>
      <c r="G6" s="487">
        <f t="shared" si="18"/>
        <v>-1</v>
      </c>
      <c r="H6" s="487">
        <f t="shared" si="18"/>
        <v>0</v>
      </c>
      <c r="I6" s="487">
        <f t="shared" si="18"/>
        <v>-6</v>
      </c>
      <c r="J6" s="487">
        <f t="shared" si="18"/>
        <v>-7</v>
      </c>
      <c r="K6" s="487">
        <f t="shared" si="18"/>
        <v>-1</v>
      </c>
      <c r="L6" s="487">
        <f t="shared" si="18"/>
        <v>-2</v>
      </c>
      <c r="M6" s="487">
        <f t="shared" si="18"/>
        <v>-1</v>
      </c>
      <c r="N6" s="487">
        <f t="shared" si="18"/>
        <v>-25</v>
      </c>
      <c r="P6" s="492" t="s">
        <v>28</v>
      </c>
      <c r="Q6" s="493">
        <f t="shared" si="16"/>
        <v>0</v>
      </c>
      <c r="R6" s="493">
        <f t="shared" si="3"/>
        <v>10</v>
      </c>
      <c r="S6" s="493">
        <f t="shared" si="4"/>
        <v>11</v>
      </c>
      <c r="T6" s="493">
        <f t="shared" si="5"/>
        <v>9</v>
      </c>
      <c r="U6" s="493">
        <f t="shared" si="6"/>
        <v>7</v>
      </c>
      <c r="V6" s="493">
        <f t="shared" si="7"/>
        <v>4</v>
      </c>
      <c r="W6" s="493">
        <f t="shared" si="8"/>
        <v>7</v>
      </c>
      <c r="X6" s="493">
        <f t="shared" si="9"/>
        <v>13</v>
      </c>
      <c r="Y6" s="493">
        <f t="shared" si="10"/>
        <v>5</v>
      </c>
      <c r="Z6" s="493">
        <f t="shared" si="11"/>
        <v>9</v>
      </c>
      <c r="AA6" s="493">
        <f t="shared" si="12"/>
        <v>5</v>
      </c>
      <c r="AB6" s="493">
        <f t="shared" si="13"/>
        <v>6</v>
      </c>
      <c r="AC6" s="494">
        <f t="shared" si="14"/>
        <v>86</v>
      </c>
    </row>
    <row r="7" spans="1:29" ht="15.7" customHeight="1">
      <c r="A7" s="496"/>
      <c r="B7" s="33"/>
      <c r="C7" s="33"/>
      <c r="D7" s="33"/>
      <c r="E7" s="33"/>
      <c r="F7" s="33"/>
      <c r="G7" s="33"/>
      <c r="H7" s="33"/>
      <c r="I7" s="33"/>
      <c r="J7" s="33"/>
      <c r="K7" s="33"/>
      <c r="L7" s="33"/>
      <c r="M7" s="33"/>
      <c r="N7" s="33"/>
      <c r="P7" s="492" t="s">
        <v>133</v>
      </c>
      <c r="Q7" s="493">
        <f t="shared" si="16"/>
        <v>0</v>
      </c>
      <c r="R7" s="493">
        <f t="shared" si="3"/>
        <v>4</v>
      </c>
      <c r="S7" s="493">
        <f t="shared" si="4"/>
        <v>1</v>
      </c>
      <c r="T7" s="493">
        <f t="shared" si="5"/>
        <v>0</v>
      </c>
      <c r="U7" s="493">
        <f t="shared" si="6"/>
        <v>2</v>
      </c>
      <c r="V7" s="493">
        <f t="shared" si="7"/>
        <v>0</v>
      </c>
      <c r="W7" s="493">
        <f t="shared" si="8"/>
        <v>2</v>
      </c>
      <c r="X7" s="493">
        <f t="shared" si="9"/>
        <v>6</v>
      </c>
      <c r="Y7" s="493">
        <f t="shared" si="10"/>
        <v>1</v>
      </c>
      <c r="Z7" s="493">
        <f t="shared" si="11"/>
        <v>3</v>
      </c>
      <c r="AA7" s="493">
        <f t="shared" si="12"/>
        <v>9</v>
      </c>
      <c r="AB7" s="493">
        <f t="shared" si="13"/>
        <v>2</v>
      </c>
      <c r="AC7" s="494">
        <f t="shared" si="14"/>
        <v>30</v>
      </c>
    </row>
    <row r="8" spans="1:29" ht="15.7" customHeight="1">
      <c r="A8" s="591" t="s">
        <v>26425</v>
      </c>
      <c r="B8" s="566"/>
      <c r="C8" s="566"/>
      <c r="D8" s="566"/>
      <c r="E8" s="566"/>
      <c r="F8" s="566"/>
      <c r="G8" s="566"/>
      <c r="H8" s="566"/>
      <c r="I8" s="566"/>
      <c r="J8" s="566"/>
      <c r="K8" s="566"/>
      <c r="L8" s="566"/>
      <c r="M8" s="566"/>
      <c r="N8" s="564"/>
      <c r="P8" s="492" t="s">
        <v>96</v>
      </c>
      <c r="Q8" s="493">
        <f t="shared" si="16"/>
        <v>0</v>
      </c>
      <c r="R8" s="493">
        <f t="shared" si="3"/>
        <v>47</v>
      </c>
      <c r="S8" s="493">
        <f t="shared" si="4"/>
        <v>83</v>
      </c>
      <c r="T8" s="493">
        <f t="shared" si="5"/>
        <v>41</v>
      </c>
      <c r="U8" s="493">
        <f t="shared" si="6"/>
        <v>62</v>
      </c>
      <c r="V8" s="493">
        <f t="shared" si="7"/>
        <v>28</v>
      </c>
      <c r="W8" s="493">
        <f t="shared" si="8"/>
        <v>27</v>
      </c>
      <c r="X8" s="493">
        <f t="shared" si="9"/>
        <v>58</v>
      </c>
      <c r="Y8" s="493">
        <f t="shared" si="10"/>
        <v>35</v>
      </c>
      <c r="Z8" s="493">
        <f t="shared" si="11"/>
        <v>47</v>
      </c>
      <c r="AA8" s="493">
        <f t="shared" si="12"/>
        <v>39</v>
      </c>
      <c r="AB8" s="493">
        <f t="shared" si="13"/>
        <v>52</v>
      </c>
      <c r="AC8" s="494">
        <f t="shared" si="14"/>
        <v>519</v>
      </c>
    </row>
    <row r="9" spans="1:29" ht="16.149999999999999">
      <c r="A9" s="486"/>
      <c r="B9" s="487" t="str">
        <f t="shared" ref="B9:N9" si="19">B2</f>
        <v>Jan</v>
      </c>
      <c r="C9" s="487" t="str">
        <f t="shared" si="19"/>
        <v>Feb</v>
      </c>
      <c r="D9" s="487" t="str">
        <f t="shared" si="19"/>
        <v>Mar</v>
      </c>
      <c r="E9" s="487" t="str">
        <f t="shared" si="19"/>
        <v>Apr</v>
      </c>
      <c r="F9" s="487" t="str">
        <f t="shared" si="19"/>
        <v>May</v>
      </c>
      <c r="G9" s="487" t="str">
        <f t="shared" si="19"/>
        <v>Jun</v>
      </c>
      <c r="H9" s="487" t="str">
        <f t="shared" si="19"/>
        <v>Jul</v>
      </c>
      <c r="I9" s="487" t="str">
        <f t="shared" si="19"/>
        <v>Aug</v>
      </c>
      <c r="J9" s="487" t="str">
        <f t="shared" si="19"/>
        <v>Sep</v>
      </c>
      <c r="K9" s="487" t="str">
        <f t="shared" si="19"/>
        <v>Oct</v>
      </c>
      <c r="L9" s="487" t="str">
        <f t="shared" si="19"/>
        <v>Nov</v>
      </c>
      <c r="M9" s="487" t="str">
        <f t="shared" si="19"/>
        <v>Dec</v>
      </c>
      <c r="N9" s="487" t="str">
        <f t="shared" si="19"/>
        <v>TOTAL</v>
      </c>
      <c r="P9" s="492" t="s">
        <v>117</v>
      </c>
      <c r="Q9" s="493">
        <f t="shared" si="16"/>
        <v>0</v>
      </c>
      <c r="R9" s="493">
        <f t="shared" si="3"/>
        <v>0</v>
      </c>
      <c r="S9" s="493">
        <f t="shared" si="4"/>
        <v>1</v>
      </c>
      <c r="T9" s="493">
        <f t="shared" si="5"/>
        <v>0</v>
      </c>
      <c r="U9" s="493">
        <f t="shared" si="6"/>
        <v>0</v>
      </c>
      <c r="V9" s="493">
        <f t="shared" si="7"/>
        <v>0</v>
      </c>
      <c r="W9" s="493">
        <f t="shared" si="8"/>
        <v>0</v>
      </c>
      <c r="X9" s="493">
        <f t="shared" si="9"/>
        <v>1</v>
      </c>
      <c r="Y9" s="493">
        <f t="shared" si="10"/>
        <v>0</v>
      </c>
      <c r="Z9" s="493">
        <f t="shared" si="11"/>
        <v>2</v>
      </c>
      <c r="AA9" s="493">
        <f t="shared" si="12"/>
        <v>1</v>
      </c>
      <c r="AB9" s="493">
        <f t="shared" si="13"/>
        <v>2</v>
      </c>
      <c r="AC9" s="494">
        <f t="shared" si="14"/>
        <v>7</v>
      </c>
    </row>
    <row r="10" spans="1:29" ht="16.149999999999999">
      <c r="A10" s="486" t="s">
        <v>26444</v>
      </c>
      <c r="B10" s="491">
        <f t="shared" ref="B10:M10" si="20">COUNTIFS(status17,"closed",infosent17,"Yes",monthclosed17,B2)</f>
        <v>23</v>
      </c>
      <c r="C10" s="491">
        <f t="shared" si="20"/>
        <v>0</v>
      </c>
      <c r="D10" s="491">
        <f t="shared" si="20"/>
        <v>0</v>
      </c>
      <c r="E10" s="491">
        <f t="shared" si="20"/>
        <v>0</v>
      </c>
      <c r="F10" s="491">
        <f t="shared" si="20"/>
        <v>0</v>
      </c>
      <c r="G10" s="491">
        <f t="shared" si="20"/>
        <v>0</v>
      </c>
      <c r="H10" s="491">
        <f t="shared" si="20"/>
        <v>0</v>
      </c>
      <c r="I10" s="491">
        <f t="shared" si="20"/>
        <v>1</v>
      </c>
      <c r="J10" s="491">
        <f t="shared" si="20"/>
        <v>0</v>
      </c>
      <c r="K10" s="491">
        <f t="shared" si="20"/>
        <v>1</v>
      </c>
      <c r="L10" s="491">
        <f t="shared" si="20"/>
        <v>1</v>
      </c>
      <c r="M10" s="491">
        <f t="shared" si="20"/>
        <v>983</v>
      </c>
      <c r="N10" s="487">
        <f t="shared" ref="N10:N12" si="21">SUM(B10:M10)</f>
        <v>1009</v>
      </c>
      <c r="P10" s="94" t="s">
        <v>242</v>
      </c>
      <c r="Q10" s="493">
        <f t="shared" ref="Q10:Y10" si="22">COUNTIFS(finald17,$P$10,monthrec17,B2)</f>
        <v>2</v>
      </c>
      <c r="R10" s="493">
        <f t="shared" si="22"/>
        <v>2</v>
      </c>
      <c r="S10" s="493">
        <f t="shared" si="22"/>
        <v>1</v>
      </c>
      <c r="T10" s="493">
        <f t="shared" si="22"/>
        <v>2</v>
      </c>
      <c r="U10" s="493">
        <f t="shared" si="22"/>
        <v>0</v>
      </c>
      <c r="V10" s="493">
        <f t="shared" si="22"/>
        <v>0</v>
      </c>
      <c r="W10" s="493">
        <f t="shared" si="22"/>
        <v>0</v>
      </c>
      <c r="X10" s="493">
        <f t="shared" si="22"/>
        <v>0</v>
      </c>
      <c r="Y10" s="493">
        <f t="shared" si="22"/>
        <v>0</v>
      </c>
      <c r="Z10" s="493">
        <f>COUNTIFS(type17,$P$10,monthrec17,K2)</f>
        <v>0</v>
      </c>
      <c r="AA10" s="493">
        <f>COUNTIFS(finald17,$P$10,monthrec17,L2)</f>
        <v>0</v>
      </c>
      <c r="AB10" s="493">
        <f>COUNTIFS(finald17,$P$10,monthrec17,M2)</f>
        <v>1</v>
      </c>
      <c r="AC10" s="494">
        <f t="shared" si="14"/>
        <v>8</v>
      </c>
    </row>
    <row r="11" spans="1:29" ht="16.149999999999999">
      <c r="A11" s="486" t="s">
        <v>26460</v>
      </c>
      <c r="B11" s="491">
        <f t="shared" ref="B11:M11" si="23">COUNTIFS(status17,"closed",infosent17,"No",monthclosed17,B2)</f>
        <v>8</v>
      </c>
      <c r="C11" s="491">
        <f t="shared" si="23"/>
        <v>0</v>
      </c>
      <c r="D11" s="491">
        <f t="shared" si="23"/>
        <v>0</v>
      </c>
      <c r="E11" s="491">
        <f t="shared" si="23"/>
        <v>0</v>
      </c>
      <c r="F11" s="491">
        <f t="shared" si="23"/>
        <v>0</v>
      </c>
      <c r="G11" s="491">
        <f t="shared" si="23"/>
        <v>0</v>
      </c>
      <c r="H11" s="491">
        <f t="shared" si="23"/>
        <v>0</v>
      </c>
      <c r="I11" s="491">
        <f t="shared" si="23"/>
        <v>0</v>
      </c>
      <c r="J11" s="491">
        <f t="shared" si="23"/>
        <v>0</v>
      </c>
      <c r="K11" s="491">
        <f t="shared" si="23"/>
        <v>0</v>
      </c>
      <c r="L11" s="491">
        <f t="shared" si="23"/>
        <v>0</v>
      </c>
      <c r="M11" s="491">
        <f t="shared" si="23"/>
        <v>617</v>
      </c>
      <c r="N11" s="487">
        <f t="shared" si="21"/>
        <v>625</v>
      </c>
      <c r="P11" s="488" t="s">
        <v>26471</v>
      </c>
      <c r="Q11" s="489">
        <f t="shared" ref="Q11:AB11" si="24">SUM(Q3:Q10)</f>
        <v>6</v>
      </c>
      <c r="R11" s="489">
        <f t="shared" si="24"/>
        <v>167</v>
      </c>
      <c r="S11" s="489">
        <f t="shared" si="24"/>
        <v>231</v>
      </c>
      <c r="T11" s="489">
        <f t="shared" si="24"/>
        <v>148</v>
      </c>
      <c r="U11" s="489">
        <f t="shared" si="24"/>
        <v>200</v>
      </c>
      <c r="V11" s="489">
        <f t="shared" si="24"/>
        <v>73</v>
      </c>
      <c r="W11" s="489">
        <f t="shared" si="24"/>
        <v>94</v>
      </c>
      <c r="X11" s="489">
        <f t="shared" si="24"/>
        <v>191</v>
      </c>
      <c r="Y11" s="489">
        <f t="shared" si="24"/>
        <v>139</v>
      </c>
      <c r="Z11" s="489">
        <f t="shared" si="24"/>
        <v>159</v>
      </c>
      <c r="AA11" s="489">
        <f t="shared" si="24"/>
        <v>139</v>
      </c>
      <c r="AB11" s="489">
        <f t="shared" si="24"/>
        <v>148</v>
      </c>
      <c r="AC11" s="489">
        <f t="shared" si="14"/>
        <v>1695</v>
      </c>
    </row>
    <row r="12" spans="1:29" ht="15.7" customHeight="1">
      <c r="A12" s="495" t="s">
        <v>26475</v>
      </c>
      <c r="B12" s="487">
        <f t="shared" ref="B12:M12" si="25">B11+B10</f>
        <v>31</v>
      </c>
      <c r="C12" s="487">
        <f t="shared" si="25"/>
        <v>0</v>
      </c>
      <c r="D12" s="487">
        <f t="shared" si="25"/>
        <v>0</v>
      </c>
      <c r="E12" s="487">
        <f t="shared" si="25"/>
        <v>0</v>
      </c>
      <c r="F12" s="487">
        <f t="shared" si="25"/>
        <v>0</v>
      </c>
      <c r="G12" s="487">
        <f t="shared" si="25"/>
        <v>0</v>
      </c>
      <c r="H12" s="487">
        <f t="shared" si="25"/>
        <v>0</v>
      </c>
      <c r="I12" s="487">
        <f t="shared" si="25"/>
        <v>1</v>
      </c>
      <c r="J12" s="487">
        <f t="shared" si="25"/>
        <v>0</v>
      </c>
      <c r="K12" s="487">
        <f t="shared" si="25"/>
        <v>1</v>
      </c>
      <c r="L12" s="487">
        <f t="shared" si="25"/>
        <v>1</v>
      </c>
      <c r="M12" s="487">
        <f t="shared" si="25"/>
        <v>1600</v>
      </c>
      <c r="N12" s="487">
        <f t="shared" si="21"/>
        <v>1634</v>
      </c>
      <c r="P12" s="485"/>
      <c r="Q12" s="497"/>
      <c r="R12" s="497"/>
      <c r="S12" s="497"/>
      <c r="T12" s="497"/>
      <c r="U12" s="497"/>
      <c r="V12" s="497"/>
      <c r="W12" s="497"/>
      <c r="X12" s="497"/>
      <c r="Y12" s="497"/>
      <c r="Z12" s="497"/>
      <c r="AA12" s="497"/>
      <c r="AB12" s="497"/>
      <c r="AC12" s="497"/>
    </row>
    <row r="13" spans="1:29" ht="15.7" customHeight="1">
      <c r="A13" s="496"/>
      <c r="B13" s="33"/>
      <c r="C13" s="33"/>
      <c r="D13" s="33"/>
      <c r="E13" s="33"/>
      <c r="F13" s="33"/>
      <c r="G13" s="33"/>
      <c r="H13" s="33"/>
      <c r="I13" s="33"/>
      <c r="J13" s="33"/>
      <c r="K13" s="33"/>
      <c r="L13" s="33"/>
      <c r="M13" s="33"/>
      <c r="N13" s="498"/>
      <c r="P13" s="592" t="s">
        <v>26485</v>
      </c>
      <c r="Q13" s="556"/>
      <c r="R13" s="556"/>
      <c r="S13" s="556"/>
      <c r="T13" s="556"/>
      <c r="U13" s="556"/>
      <c r="V13" s="556"/>
      <c r="W13" s="556"/>
      <c r="X13" s="556"/>
      <c r="Y13" s="556"/>
      <c r="Z13" s="556"/>
      <c r="AA13" s="556"/>
      <c r="AB13" s="556"/>
      <c r="AC13" s="557"/>
    </row>
    <row r="14" spans="1:29" ht="15.7" customHeight="1">
      <c r="A14" s="593" t="s">
        <v>26488</v>
      </c>
      <c r="B14" s="556"/>
      <c r="C14" s="556"/>
      <c r="D14" s="556"/>
      <c r="E14" s="556"/>
      <c r="F14" s="556"/>
      <c r="G14" s="556"/>
      <c r="H14" s="556"/>
      <c r="I14" s="556"/>
      <c r="J14" s="556"/>
      <c r="K14" s="556"/>
      <c r="L14" s="556"/>
      <c r="M14" s="556"/>
      <c r="N14" s="557"/>
      <c r="O14" s="499"/>
      <c r="P14" s="500" t="s">
        <v>76</v>
      </c>
      <c r="Q14" s="489" t="str">
        <f t="shared" ref="Q14:AC14" si="26">B2</f>
        <v>Jan</v>
      </c>
      <c r="R14" s="489" t="str">
        <f t="shared" si="26"/>
        <v>Feb</v>
      </c>
      <c r="S14" s="489" t="str">
        <f t="shared" si="26"/>
        <v>Mar</v>
      </c>
      <c r="T14" s="489" t="str">
        <f t="shared" si="26"/>
        <v>Apr</v>
      </c>
      <c r="U14" s="489" t="str">
        <f t="shared" si="26"/>
        <v>May</v>
      </c>
      <c r="V14" s="489" t="str">
        <f t="shared" si="26"/>
        <v>Jun</v>
      </c>
      <c r="W14" s="489" t="str">
        <f t="shared" si="26"/>
        <v>Jul</v>
      </c>
      <c r="X14" s="489" t="str">
        <f t="shared" si="26"/>
        <v>Aug</v>
      </c>
      <c r="Y14" s="489" t="str">
        <f t="shared" si="26"/>
        <v>Sep</v>
      </c>
      <c r="Z14" s="489" t="str">
        <f t="shared" si="26"/>
        <v>Oct</v>
      </c>
      <c r="AA14" s="489" t="str">
        <f t="shared" si="26"/>
        <v>Nov</v>
      </c>
      <c r="AB14" s="489" t="str">
        <f t="shared" si="26"/>
        <v>Dec</v>
      </c>
      <c r="AC14" s="489" t="str">
        <f t="shared" si="26"/>
        <v>TOTAL</v>
      </c>
    </row>
    <row r="15" spans="1:29" ht="15.7" customHeight="1">
      <c r="A15" s="486"/>
      <c r="B15" s="487" t="str">
        <f t="shared" ref="B15:N15" si="27">B2</f>
        <v>Jan</v>
      </c>
      <c r="C15" s="487" t="str">
        <f t="shared" si="27"/>
        <v>Feb</v>
      </c>
      <c r="D15" s="487" t="str">
        <f t="shared" si="27"/>
        <v>Mar</v>
      </c>
      <c r="E15" s="487" t="str">
        <f t="shared" si="27"/>
        <v>Apr</v>
      </c>
      <c r="F15" s="487" t="str">
        <f t="shared" si="27"/>
        <v>May</v>
      </c>
      <c r="G15" s="487" t="str">
        <f t="shared" si="27"/>
        <v>Jun</v>
      </c>
      <c r="H15" s="487" t="str">
        <f t="shared" si="27"/>
        <v>Jul</v>
      </c>
      <c r="I15" s="487" t="str">
        <f t="shared" si="27"/>
        <v>Aug</v>
      </c>
      <c r="J15" s="487" t="str">
        <f t="shared" si="27"/>
        <v>Sep</v>
      </c>
      <c r="K15" s="487" t="str">
        <f t="shared" si="27"/>
        <v>Oct</v>
      </c>
      <c r="L15" s="487" t="str">
        <f t="shared" si="27"/>
        <v>Nov</v>
      </c>
      <c r="M15" s="487" t="str">
        <f t="shared" si="27"/>
        <v>Dec</v>
      </c>
      <c r="N15" s="487" t="str">
        <f t="shared" si="27"/>
        <v>TOTAL</v>
      </c>
      <c r="O15" s="499"/>
      <c r="P15" s="492" t="s">
        <v>179</v>
      </c>
      <c r="Q15" s="501">
        <f t="shared" ref="Q15:Q23" si="28">COUNTIFS(finald17,P15,monthrec17,$B$2)</f>
        <v>2</v>
      </c>
      <c r="R15" s="501">
        <f t="shared" ref="R15:R23" si="29">COUNTIFS(finald17,P15,monthrec17,$C$2)</f>
        <v>1</v>
      </c>
      <c r="S15" s="501">
        <f t="shared" ref="S15:S23" si="30">COUNTIFS(finald17,P15,monthrec17,D2)</f>
        <v>2</v>
      </c>
      <c r="T15" s="501">
        <f t="shared" ref="T15:T23" si="31">COUNTIFS(finald17,P15,monthrec17,$E$2)</f>
        <v>2</v>
      </c>
      <c r="U15" s="501">
        <f t="shared" ref="U15:U23" si="32">COUNTIFS(finald17,P15,monthrec17,$F$2)</f>
        <v>5</v>
      </c>
      <c r="V15" s="501">
        <f t="shared" ref="V15:V23" si="33">COUNTIFS(finald17,P15,monthrec17,$G$2)</f>
        <v>1</v>
      </c>
      <c r="W15" s="501">
        <f t="shared" ref="W15:W23" si="34">COUNTIFS(finald17,P15,monthrec17,$H$2)</f>
        <v>2</v>
      </c>
      <c r="X15" s="501">
        <f t="shared" ref="X15:X23" si="35">COUNTIFS(finald17,P15,monthrec17,$I$2)</f>
        <v>4</v>
      </c>
      <c r="Y15" s="501">
        <f t="shared" ref="Y15:Y23" si="36">COUNTIFS(finald17,P15,monthrec17,$J$2)</f>
        <v>1</v>
      </c>
      <c r="Z15" s="501">
        <f t="shared" ref="Z15:Z23" si="37">COUNTIFS(finald17,P15,monthrec17,$K$2)</f>
        <v>0</v>
      </c>
      <c r="AA15" s="501">
        <f t="shared" ref="AA15:AA23" si="38">COUNTIFS(finald17,P15,monthrec17,$L$2)</f>
        <v>0</v>
      </c>
      <c r="AB15" s="501">
        <f t="shared" ref="AB15:AB23" si="39">COUNTIFS(finald17,P15,monthrec17,$M$2)</f>
        <v>1</v>
      </c>
      <c r="AC15" s="494">
        <f t="shared" ref="AC15:AC24" si="40">SUM(Q15:AB15)</f>
        <v>21</v>
      </c>
    </row>
    <row r="16" spans="1:29" ht="15.7" customHeight="1">
      <c r="A16" s="490" t="s">
        <v>26505</v>
      </c>
      <c r="B16" s="491">
        <f t="shared" ref="B16:M16" si="41">COUNTIFS(monthclosed17,B2,denial17,"Denl")</f>
        <v>0</v>
      </c>
      <c r="C16" s="491">
        <f t="shared" si="41"/>
        <v>0</v>
      </c>
      <c r="D16" s="491">
        <f t="shared" si="41"/>
        <v>0</v>
      </c>
      <c r="E16" s="491">
        <f t="shared" si="41"/>
        <v>0</v>
      </c>
      <c r="F16" s="491">
        <f t="shared" si="41"/>
        <v>0</v>
      </c>
      <c r="G16" s="491">
        <f t="shared" si="41"/>
        <v>0</v>
      </c>
      <c r="H16" s="491">
        <f t="shared" si="41"/>
        <v>0</v>
      </c>
      <c r="I16" s="491">
        <f t="shared" si="41"/>
        <v>0</v>
      </c>
      <c r="J16" s="491">
        <f t="shared" si="41"/>
        <v>0</v>
      </c>
      <c r="K16" s="491">
        <f t="shared" si="41"/>
        <v>0</v>
      </c>
      <c r="L16" s="491">
        <f t="shared" si="41"/>
        <v>0</v>
      </c>
      <c r="M16" s="491">
        <f t="shared" si="41"/>
        <v>0</v>
      </c>
      <c r="N16" s="502">
        <f>SUM(B16:M16)</f>
        <v>0</v>
      </c>
      <c r="O16" s="499"/>
      <c r="P16" s="492" t="s">
        <v>5415</v>
      </c>
      <c r="Q16" s="501">
        <f t="shared" si="28"/>
        <v>1</v>
      </c>
      <c r="R16" s="501">
        <f t="shared" si="29"/>
        <v>1</v>
      </c>
      <c r="S16" s="501">
        <f t="shared" si="30"/>
        <v>0</v>
      </c>
      <c r="T16" s="501">
        <f t="shared" si="31"/>
        <v>0</v>
      </c>
      <c r="U16" s="501">
        <f t="shared" si="32"/>
        <v>0</v>
      </c>
      <c r="V16" s="501">
        <f t="shared" si="33"/>
        <v>0</v>
      </c>
      <c r="W16" s="501">
        <f t="shared" si="34"/>
        <v>0</v>
      </c>
      <c r="X16" s="501">
        <f t="shared" si="35"/>
        <v>2</v>
      </c>
      <c r="Y16" s="501">
        <f t="shared" si="36"/>
        <v>1</v>
      </c>
      <c r="Z16" s="501">
        <f t="shared" si="37"/>
        <v>27</v>
      </c>
      <c r="AA16" s="501">
        <f t="shared" si="38"/>
        <v>16</v>
      </c>
      <c r="AB16" s="501">
        <f t="shared" si="39"/>
        <v>16</v>
      </c>
      <c r="AC16" s="494">
        <f t="shared" si="40"/>
        <v>64</v>
      </c>
    </row>
    <row r="17" spans="1:29" ht="16.149999999999999">
      <c r="A17" s="499"/>
      <c r="B17" s="499"/>
      <c r="C17" s="499"/>
      <c r="D17" s="499"/>
      <c r="E17" s="499"/>
      <c r="F17" s="499"/>
      <c r="G17" s="499"/>
      <c r="H17" s="499"/>
      <c r="I17" s="499"/>
      <c r="J17" s="499"/>
      <c r="K17" s="499"/>
      <c r="L17" s="499"/>
      <c r="M17" s="499"/>
      <c r="N17" s="499"/>
      <c r="O17" s="499"/>
      <c r="P17" s="492" t="s">
        <v>294</v>
      </c>
      <c r="Q17" s="501">
        <f t="shared" si="28"/>
        <v>5</v>
      </c>
      <c r="R17" s="501">
        <f t="shared" si="29"/>
        <v>3</v>
      </c>
      <c r="S17" s="501">
        <f t="shared" si="30"/>
        <v>0</v>
      </c>
      <c r="T17" s="501">
        <f t="shared" si="31"/>
        <v>0</v>
      </c>
      <c r="U17" s="501">
        <f t="shared" si="32"/>
        <v>1</v>
      </c>
      <c r="V17" s="501">
        <f t="shared" si="33"/>
        <v>0</v>
      </c>
      <c r="W17" s="501">
        <f t="shared" si="34"/>
        <v>3</v>
      </c>
      <c r="X17" s="501">
        <f t="shared" si="35"/>
        <v>0</v>
      </c>
      <c r="Y17" s="501">
        <f t="shared" si="36"/>
        <v>0</v>
      </c>
      <c r="Z17" s="501">
        <f t="shared" si="37"/>
        <v>0</v>
      </c>
      <c r="AA17" s="501">
        <f t="shared" si="38"/>
        <v>2</v>
      </c>
      <c r="AB17" s="501">
        <f t="shared" si="39"/>
        <v>0</v>
      </c>
      <c r="AC17" s="494">
        <f t="shared" si="40"/>
        <v>14</v>
      </c>
    </row>
    <row r="18" spans="1:29" ht="16.149999999999999">
      <c r="A18" s="594" t="s">
        <v>26531</v>
      </c>
      <c r="B18" s="556"/>
      <c r="C18" s="556"/>
      <c r="D18" s="556"/>
      <c r="E18" s="556"/>
      <c r="F18" s="556"/>
      <c r="G18" s="556"/>
      <c r="H18" s="556"/>
      <c r="I18" s="556"/>
      <c r="J18" s="556"/>
      <c r="K18" s="556"/>
      <c r="L18" s="556"/>
      <c r="M18" s="556"/>
      <c r="N18" s="557"/>
      <c r="O18" s="499"/>
      <c r="P18" s="492" t="s">
        <v>224</v>
      </c>
      <c r="Q18" s="501">
        <f t="shared" si="28"/>
        <v>6</v>
      </c>
      <c r="R18" s="501">
        <f t="shared" si="29"/>
        <v>16</v>
      </c>
      <c r="S18" s="501">
        <f t="shared" si="30"/>
        <v>0</v>
      </c>
      <c r="T18" s="501">
        <f t="shared" si="31"/>
        <v>2</v>
      </c>
      <c r="U18" s="501">
        <f t="shared" si="32"/>
        <v>3</v>
      </c>
      <c r="V18" s="501">
        <f t="shared" si="33"/>
        <v>2</v>
      </c>
      <c r="W18" s="501">
        <f t="shared" si="34"/>
        <v>0</v>
      </c>
      <c r="X18" s="501">
        <f t="shared" si="35"/>
        <v>3</v>
      </c>
      <c r="Y18" s="501">
        <f t="shared" si="36"/>
        <v>1</v>
      </c>
      <c r="Z18" s="501">
        <f t="shared" si="37"/>
        <v>3</v>
      </c>
      <c r="AA18" s="501">
        <f t="shared" si="38"/>
        <v>1</v>
      </c>
      <c r="AB18" s="501">
        <f t="shared" si="39"/>
        <v>2</v>
      </c>
      <c r="AC18" s="494">
        <f t="shared" si="40"/>
        <v>39</v>
      </c>
    </row>
    <row r="19" spans="1:29" ht="16.149999999999999">
      <c r="A19" s="490"/>
      <c r="B19" s="487" t="str">
        <f t="shared" ref="B19:N19" si="42">B2</f>
        <v>Jan</v>
      </c>
      <c r="C19" s="487" t="str">
        <f t="shared" si="42"/>
        <v>Feb</v>
      </c>
      <c r="D19" s="487" t="str">
        <f t="shared" si="42"/>
        <v>Mar</v>
      </c>
      <c r="E19" s="487" t="str">
        <f t="shared" si="42"/>
        <v>Apr</v>
      </c>
      <c r="F19" s="487" t="str">
        <f t="shared" si="42"/>
        <v>May</v>
      </c>
      <c r="G19" s="487" t="str">
        <f t="shared" si="42"/>
        <v>Jun</v>
      </c>
      <c r="H19" s="487" t="str">
        <f t="shared" si="42"/>
        <v>Jul</v>
      </c>
      <c r="I19" s="487" t="str">
        <f t="shared" si="42"/>
        <v>Aug</v>
      </c>
      <c r="J19" s="487" t="str">
        <f t="shared" si="42"/>
        <v>Sep</v>
      </c>
      <c r="K19" s="487" t="str">
        <f t="shared" si="42"/>
        <v>Oct</v>
      </c>
      <c r="L19" s="487" t="str">
        <f t="shared" si="42"/>
        <v>Nov</v>
      </c>
      <c r="M19" s="487" t="str">
        <f t="shared" si="42"/>
        <v>Dec</v>
      </c>
      <c r="N19" s="487" t="str">
        <f t="shared" si="42"/>
        <v>TOTAL</v>
      </c>
      <c r="O19" s="499"/>
      <c r="P19" s="492" t="s">
        <v>3872</v>
      </c>
      <c r="Q19" s="501">
        <f t="shared" si="28"/>
        <v>6</v>
      </c>
      <c r="R19" s="501">
        <f t="shared" si="29"/>
        <v>8</v>
      </c>
      <c r="S19" s="501">
        <f t="shared" si="30"/>
        <v>0</v>
      </c>
      <c r="T19" s="501">
        <f t="shared" si="31"/>
        <v>7</v>
      </c>
      <c r="U19" s="501">
        <f t="shared" si="32"/>
        <v>3</v>
      </c>
      <c r="V19" s="501">
        <f t="shared" si="33"/>
        <v>1</v>
      </c>
      <c r="W19" s="501">
        <f t="shared" si="34"/>
        <v>5</v>
      </c>
      <c r="X19" s="501">
        <f t="shared" si="35"/>
        <v>9</v>
      </c>
      <c r="Y19" s="501">
        <f t="shared" si="36"/>
        <v>8</v>
      </c>
      <c r="Z19" s="501">
        <f t="shared" si="37"/>
        <v>6</v>
      </c>
      <c r="AA19" s="501">
        <f t="shared" si="38"/>
        <v>3</v>
      </c>
      <c r="AB19" s="501">
        <f t="shared" si="39"/>
        <v>3</v>
      </c>
      <c r="AC19" s="494">
        <f t="shared" si="40"/>
        <v>59</v>
      </c>
    </row>
    <row r="20" spans="1:29" ht="16.149999999999999">
      <c r="A20" s="490" t="s">
        <v>26563</v>
      </c>
      <c r="B20" s="491">
        <f t="shared" ref="B20:M20" si="43">COUNTIFS(type17,"Photo",monthrec17,B2)</f>
        <v>0</v>
      </c>
      <c r="C20" s="491">
        <f t="shared" si="43"/>
        <v>0</v>
      </c>
      <c r="D20" s="491">
        <f t="shared" si="43"/>
        <v>1</v>
      </c>
      <c r="E20" s="491">
        <f t="shared" si="43"/>
        <v>0</v>
      </c>
      <c r="F20" s="491">
        <f t="shared" si="43"/>
        <v>0</v>
      </c>
      <c r="G20" s="491">
        <f t="shared" si="43"/>
        <v>0</v>
      </c>
      <c r="H20" s="491">
        <f t="shared" si="43"/>
        <v>0</v>
      </c>
      <c r="I20" s="491">
        <f t="shared" si="43"/>
        <v>1</v>
      </c>
      <c r="J20" s="491">
        <f t="shared" si="43"/>
        <v>0</v>
      </c>
      <c r="K20" s="491">
        <f t="shared" si="43"/>
        <v>2</v>
      </c>
      <c r="L20" s="491">
        <f t="shared" si="43"/>
        <v>1</v>
      </c>
      <c r="M20" s="491">
        <f t="shared" si="43"/>
        <v>2</v>
      </c>
      <c r="N20" s="491">
        <f t="shared" ref="N20:N22" si="44">SUM(B20:M20)</f>
        <v>7</v>
      </c>
      <c r="P20" s="492" t="s">
        <v>633</v>
      </c>
      <c r="Q20" s="501">
        <f t="shared" si="28"/>
        <v>2</v>
      </c>
      <c r="R20" s="501">
        <f t="shared" si="29"/>
        <v>4</v>
      </c>
      <c r="S20" s="501">
        <f t="shared" si="30"/>
        <v>0</v>
      </c>
      <c r="T20" s="501">
        <f t="shared" si="31"/>
        <v>1</v>
      </c>
      <c r="U20" s="501">
        <f t="shared" si="32"/>
        <v>6</v>
      </c>
      <c r="V20" s="501">
        <f t="shared" si="33"/>
        <v>2</v>
      </c>
      <c r="W20" s="501">
        <f t="shared" si="34"/>
        <v>0</v>
      </c>
      <c r="X20" s="501">
        <f t="shared" si="35"/>
        <v>1</v>
      </c>
      <c r="Y20" s="501">
        <f t="shared" si="36"/>
        <v>0</v>
      </c>
      <c r="Z20" s="501">
        <f t="shared" si="37"/>
        <v>2</v>
      </c>
      <c r="AA20" s="501">
        <f t="shared" si="38"/>
        <v>1</v>
      </c>
      <c r="AB20" s="501">
        <f t="shared" si="39"/>
        <v>0</v>
      </c>
      <c r="AC20" s="494">
        <f t="shared" si="40"/>
        <v>19</v>
      </c>
    </row>
    <row r="21" spans="1:29" ht="16.149999999999999">
      <c r="A21" s="490" t="s">
        <v>700</v>
      </c>
      <c r="B21" s="491">
        <f t="shared" ref="B21:M21" si="45">COUNTIFS(status17,$A$21,monthrec17,B2,type17,"Photo")</f>
        <v>0</v>
      </c>
      <c r="C21" s="491">
        <f t="shared" si="45"/>
        <v>0</v>
      </c>
      <c r="D21" s="491">
        <f t="shared" si="45"/>
        <v>0</v>
      </c>
      <c r="E21" s="491">
        <f t="shared" si="45"/>
        <v>0</v>
      </c>
      <c r="F21" s="491">
        <f t="shared" si="45"/>
        <v>0</v>
      </c>
      <c r="G21" s="491">
        <f t="shared" si="45"/>
        <v>0</v>
      </c>
      <c r="H21" s="491">
        <f t="shared" si="45"/>
        <v>0</v>
      </c>
      <c r="I21" s="491">
        <f t="shared" si="45"/>
        <v>0</v>
      </c>
      <c r="J21" s="491">
        <f t="shared" si="45"/>
        <v>0</v>
      </c>
      <c r="K21" s="491">
        <f t="shared" si="45"/>
        <v>0</v>
      </c>
      <c r="L21" s="491">
        <f t="shared" si="45"/>
        <v>0</v>
      </c>
      <c r="M21" s="491">
        <f t="shared" si="45"/>
        <v>0</v>
      </c>
      <c r="N21" s="491">
        <f t="shared" si="44"/>
        <v>0</v>
      </c>
      <c r="P21" s="492" t="s">
        <v>17774</v>
      </c>
      <c r="Q21" s="501">
        <f t="shared" si="28"/>
        <v>0</v>
      </c>
      <c r="R21" s="501">
        <f t="shared" si="29"/>
        <v>0</v>
      </c>
      <c r="S21" s="501">
        <f t="shared" si="30"/>
        <v>0</v>
      </c>
      <c r="T21" s="501">
        <f t="shared" si="31"/>
        <v>0</v>
      </c>
      <c r="U21" s="501">
        <f t="shared" si="32"/>
        <v>0</v>
      </c>
      <c r="V21" s="501">
        <f t="shared" si="33"/>
        <v>0</v>
      </c>
      <c r="W21" s="501">
        <f t="shared" si="34"/>
        <v>0</v>
      </c>
      <c r="X21" s="501">
        <f t="shared" si="35"/>
        <v>0</v>
      </c>
      <c r="Y21" s="501">
        <f t="shared" si="36"/>
        <v>0</v>
      </c>
      <c r="Z21" s="501">
        <f t="shared" si="37"/>
        <v>0</v>
      </c>
      <c r="AA21" s="501">
        <f t="shared" si="38"/>
        <v>0</v>
      </c>
      <c r="AB21" s="501">
        <f t="shared" si="39"/>
        <v>2</v>
      </c>
      <c r="AC21" s="494">
        <f t="shared" si="40"/>
        <v>2</v>
      </c>
    </row>
    <row r="22" spans="1:29" ht="16.149999999999999">
      <c r="A22" s="490" t="s">
        <v>89</v>
      </c>
      <c r="B22" s="491">
        <f t="shared" ref="B22:M22" si="46">COUNTIFS(status17,$A$22,monthrec17,B2,type17,"Photo")</f>
        <v>0</v>
      </c>
      <c r="C22" s="491">
        <f t="shared" si="46"/>
        <v>0</v>
      </c>
      <c r="D22" s="491">
        <f t="shared" si="46"/>
        <v>1</v>
      </c>
      <c r="E22" s="491">
        <f t="shared" si="46"/>
        <v>0</v>
      </c>
      <c r="F22" s="491">
        <f t="shared" si="46"/>
        <v>0</v>
      </c>
      <c r="G22" s="491">
        <f t="shared" si="46"/>
        <v>0</v>
      </c>
      <c r="H22" s="491">
        <f t="shared" si="46"/>
        <v>0</v>
      </c>
      <c r="I22" s="491">
        <f t="shared" si="46"/>
        <v>1</v>
      </c>
      <c r="J22" s="491">
        <f t="shared" si="46"/>
        <v>0</v>
      </c>
      <c r="K22" s="491">
        <f t="shared" si="46"/>
        <v>2</v>
      </c>
      <c r="L22" s="491">
        <f t="shared" si="46"/>
        <v>1</v>
      </c>
      <c r="M22" s="491">
        <f t="shared" si="46"/>
        <v>2</v>
      </c>
      <c r="N22" s="491">
        <f t="shared" si="44"/>
        <v>7</v>
      </c>
      <c r="P22" s="492" t="s">
        <v>705</v>
      </c>
      <c r="Q22" s="501">
        <f t="shared" si="28"/>
        <v>0</v>
      </c>
      <c r="R22" s="501">
        <f t="shared" si="29"/>
        <v>0</v>
      </c>
      <c r="S22" s="501">
        <f t="shared" si="30"/>
        <v>0</v>
      </c>
      <c r="T22" s="501">
        <f t="shared" si="31"/>
        <v>0</v>
      </c>
      <c r="U22" s="501">
        <f t="shared" si="32"/>
        <v>0</v>
      </c>
      <c r="V22" s="501">
        <f t="shared" si="33"/>
        <v>0</v>
      </c>
      <c r="W22" s="501">
        <f t="shared" si="34"/>
        <v>0</v>
      </c>
      <c r="X22" s="501">
        <f t="shared" si="35"/>
        <v>0</v>
      </c>
      <c r="Y22" s="501">
        <f t="shared" si="36"/>
        <v>0</v>
      </c>
      <c r="Z22" s="501">
        <f t="shared" si="37"/>
        <v>0</v>
      </c>
      <c r="AA22" s="501">
        <f t="shared" si="38"/>
        <v>0</v>
      </c>
      <c r="AB22" s="501">
        <f t="shared" si="39"/>
        <v>0</v>
      </c>
      <c r="AC22" s="494">
        <f t="shared" si="40"/>
        <v>0</v>
      </c>
    </row>
    <row r="23" spans="1:29" ht="16.149999999999999">
      <c r="A23" s="503" t="s">
        <v>26400</v>
      </c>
      <c r="B23" s="504">
        <f t="shared" ref="B23:N23" si="47">B20-B22</f>
        <v>0</v>
      </c>
      <c r="C23" s="504">
        <f t="shared" si="47"/>
        <v>0</v>
      </c>
      <c r="D23" s="504">
        <f t="shared" si="47"/>
        <v>0</v>
      </c>
      <c r="E23" s="504">
        <f t="shared" si="47"/>
        <v>0</v>
      </c>
      <c r="F23" s="504">
        <f t="shared" si="47"/>
        <v>0</v>
      </c>
      <c r="G23" s="504">
        <f t="shared" si="47"/>
        <v>0</v>
      </c>
      <c r="H23" s="504">
        <f t="shared" si="47"/>
        <v>0</v>
      </c>
      <c r="I23" s="504">
        <f t="shared" si="47"/>
        <v>0</v>
      </c>
      <c r="J23" s="504">
        <f t="shared" si="47"/>
        <v>0</v>
      </c>
      <c r="K23" s="504">
        <f t="shared" si="47"/>
        <v>0</v>
      </c>
      <c r="L23" s="504">
        <f t="shared" si="47"/>
        <v>0</v>
      </c>
      <c r="M23" s="504">
        <f t="shared" si="47"/>
        <v>0</v>
      </c>
      <c r="N23" s="504">
        <f t="shared" si="47"/>
        <v>0</v>
      </c>
      <c r="P23" s="505" t="s">
        <v>17908</v>
      </c>
      <c r="Q23" s="501">
        <f t="shared" si="28"/>
        <v>6</v>
      </c>
      <c r="R23" s="501">
        <f t="shared" si="29"/>
        <v>10</v>
      </c>
      <c r="S23" s="501">
        <f t="shared" si="30"/>
        <v>0</v>
      </c>
      <c r="T23" s="501">
        <f t="shared" si="31"/>
        <v>4</v>
      </c>
      <c r="U23" s="501">
        <f t="shared" si="32"/>
        <v>4</v>
      </c>
      <c r="V23" s="501">
        <f t="shared" si="33"/>
        <v>4</v>
      </c>
      <c r="W23" s="501">
        <f t="shared" si="34"/>
        <v>2</v>
      </c>
      <c r="X23" s="501">
        <f t="shared" si="35"/>
        <v>9</v>
      </c>
      <c r="Y23" s="501">
        <f t="shared" si="36"/>
        <v>4</v>
      </c>
      <c r="Z23" s="501">
        <f t="shared" si="37"/>
        <v>2</v>
      </c>
      <c r="AA23" s="501">
        <f t="shared" si="38"/>
        <v>2</v>
      </c>
      <c r="AB23" s="501">
        <f t="shared" si="39"/>
        <v>10</v>
      </c>
      <c r="AC23" s="494">
        <f t="shared" si="40"/>
        <v>57</v>
      </c>
    </row>
    <row r="24" spans="1:29" ht="16.149999999999999">
      <c r="P24" s="488" t="s">
        <v>26672</v>
      </c>
      <c r="Q24" s="489">
        <f t="shared" ref="Q24:AB24" si="48">SUM(Q15:Q23)</f>
        <v>28</v>
      </c>
      <c r="R24" s="489">
        <f t="shared" si="48"/>
        <v>43</v>
      </c>
      <c r="S24" s="489">
        <f t="shared" si="48"/>
        <v>2</v>
      </c>
      <c r="T24" s="489">
        <f t="shared" si="48"/>
        <v>16</v>
      </c>
      <c r="U24" s="489">
        <f t="shared" si="48"/>
        <v>22</v>
      </c>
      <c r="V24" s="489">
        <f t="shared" si="48"/>
        <v>10</v>
      </c>
      <c r="W24" s="489">
        <f t="shared" si="48"/>
        <v>12</v>
      </c>
      <c r="X24" s="489">
        <f t="shared" si="48"/>
        <v>28</v>
      </c>
      <c r="Y24" s="489">
        <f t="shared" si="48"/>
        <v>15</v>
      </c>
      <c r="Z24" s="489">
        <f t="shared" si="48"/>
        <v>40</v>
      </c>
      <c r="AA24" s="489">
        <f t="shared" si="48"/>
        <v>25</v>
      </c>
      <c r="AB24" s="489">
        <f t="shared" si="48"/>
        <v>34</v>
      </c>
      <c r="AC24" s="489">
        <f t="shared" si="40"/>
        <v>275</v>
      </c>
    </row>
    <row r="25" spans="1:29" ht="16.149999999999999">
      <c r="A25" s="594" t="s">
        <v>26676</v>
      </c>
      <c r="B25" s="556"/>
      <c r="C25" s="556"/>
      <c r="D25" s="556"/>
      <c r="E25" s="556"/>
      <c r="F25" s="556"/>
      <c r="G25" s="556"/>
      <c r="H25" s="556"/>
      <c r="I25" s="556"/>
      <c r="J25" s="556"/>
      <c r="K25" s="556"/>
      <c r="L25" s="556"/>
      <c r="M25" s="556"/>
      <c r="N25" s="557"/>
      <c r="P25" s="485"/>
      <c r="Q25" s="497"/>
      <c r="R25" s="497"/>
      <c r="S25" s="497"/>
      <c r="T25" s="497"/>
      <c r="U25" s="497"/>
      <c r="V25" s="497"/>
      <c r="W25" s="497"/>
      <c r="X25" s="497"/>
      <c r="Y25" s="497"/>
      <c r="Z25" s="497"/>
      <c r="AA25" s="497"/>
      <c r="AB25" s="497"/>
      <c r="AC25" s="497"/>
    </row>
    <row r="26" spans="1:29" ht="16.149999999999999">
      <c r="A26" s="490"/>
      <c r="B26" s="487" t="str">
        <f t="shared" ref="B26:N26" si="49">B9</f>
        <v>Jan</v>
      </c>
      <c r="C26" s="487" t="str">
        <f t="shared" si="49"/>
        <v>Feb</v>
      </c>
      <c r="D26" s="487" t="str">
        <f t="shared" si="49"/>
        <v>Mar</v>
      </c>
      <c r="E26" s="487" t="str">
        <f t="shared" si="49"/>
        <v>Apr</v>
      </c>
      <c r="F26" s="487" t="str">
        <f t="shared" si="49"/>
        <v>May</v>
      </c>
      <c r="G26" s="487" t="str">
        <f t="shared" si="49"/>
        <v>Jun</v>
      </c>
      <c r="H26" s="487" t="str">
        <f t="shared" si="49"/>
        <v>Jul</v>
      </c>
      <c r="I26" s="487" t="str">
        <f t="shared" si="49"/>
        <v>Aug</v>
      </c>
      <c r="J26" s="487" t="str">
        <f t="shared" si="49"/>
        <v>Sep</v>
      </c>
      <c r="K26" s="487" t="str">
        <f t="shared" si="49"/>
        <v>Oct</v>
      </c>
      <c r="L26" s="487" t="str">
        <f t="shared" si="49"/>
        <v>Nov</v>
      </c>
      <c r="M26" s="487" t="str">
        <f t="shared" si="49"/>
        <v>Dec</v>
      </c>
      <c r="N26" s="487" t="str">
        <f t="shared" si="49"/>
        <v>TOTAL</v>
      </c>
      <c r="P26" s="485"/>
      <c r="Q26" s="497"/>
      <c r="R26" s="497"/>
      <c r="S26" s="497"/>
      <c r="T26" s="497"/>
      <c r="U26" s="497"/>
      <c r="V26" s="497"/>
      <c r="W26" s="497"/>
      <c r="X26" s="497"/>
      <c r="Y26" s="497"/>
      <c r="Z26" s="497"/>
      <c r="AA26" s="497"/>
      <c r="AB26" s="497"/>
      <c r="AC26" s="497"/>
    </row>
    <row r="27" spans="1:29" ht="16.149999999999999">
      <c r="A27" s="490" t="s">
        <v>26563</v>
      </c>
      <c r="B27" s="491" t="e">
        <f t="shared" ref="B27:M27" si="50">COUNTIF(photomonthrec17,B2)</f>
        <v>#REF!</v>
      </c>
      <c r="C27" s="491" t="e">
        <f t="shared" si="50"/>
        <v>#REF!</v>
      </c>
      <c r="D27" s="491" t="e">
        <f t="shared" si="50"/>
        <v>#REF!</v>
      </c>
      <c r="E27" s="491" t="e">
        <f t="shared" si="50"/>
        <v>#REF!</v>
      </c>
      <c r="F27" s="491" t="e">
        <f t="shared" si="50"/>
        <v>#REF!</v>
      </c>
      <c r="G27" s="491" t="e">
        <f t="shared" si="50"/>
        <v>#REF!</v>
      </c>
      <c r="H27" s="491" t="e">
        <f t="shared" si="50"/>
        <v>#REF!</v>
      </c>
      <c r="I27" s="491" t="e">
        <f t="shared" si="50"/>
        <v>#REF!</v>
      </c>
      <c r="J27" s="491" t="e">
        <f t="shared" si="50"/>
        <v>#REF!</v>
      </c>
      <c r="K27" s="491" t="e">
        <f t="shared" si="50"/>
        <v>#REF!</v>
      </c>
      <c r="L27" s="491" t="e">
        <f t="shared" si="50"/>
        <v>#REF!</v>
      </c>
      <c r="M27" s="491" t="e">
        <f t="shared" si="50"/>
        <v>#REF!</v>
      </c>
      <c r="N27" s="491" t="e">
        <f t="shared" ref="N27:N29" si="51">SUM(B27:M27)</f>
        <v>#REF!</v>
      </c>
      <c r="P27" s="485"/>
      <c r="Q27" s="497"/>
      <c r="R27" s="497"/>
      <c r="S27" s="497"/>
      <c r="T27" s="497"/>
      <c r="U27" s="497"/>
      <c r="V27" s="497"/>
      <c r="W27" s="497"/>
      <c r="X27" s="497"/>
      <c r="Y27" s="497"/>
      <c r="Z27" s="497"/>
      <c r="AA27" s="497"/>
      <c r="AB27" s="497"/>
      <c r="AC27" s="497"/>
    </row>
    <row r="28" spans="1:29" ht="16.149999999999999">
      <c r="A28" s="490" t="s">
        <v>79</v>
      </c>
      <c r="B28" s="491" t="e">
        <f t="shared" ref="B28:M28" si="52">COUNTIFS(photomonthsent17,B2,photostatus17,"Yes")</f>
        <v>#REF!</v>
      </c>
      <c r="C28" s="491" t="e">
        <f t="shared" si="52"/>
        <v>#REF!</v>
      </c>
      <c r="D28" s="491" t="e">
        <f t="shared" si="52"/>
        <v>#REF!</v>
      </c>
      <c r="E28" s="491" t="e">
        <f t="shared" si="52"/>
        <v>#REF!</v>
      </c>
      <c r="F28" s="491" t="e">
        <f t="shared" si="52"/>
        <v>#REF!</v>
      </c>
      <c r="G28" s="491" t="e">
        <f t="shared" si="52"/>
        <v>#REF!</v>
      </c>
      <c r="H28" s="491" t="e">
        <f t="shared" si="52"/>
        <v>#REF!</v>
      </c>
      <c r="I28" s="491" t="e">
        <f t="shared" si="52"/>
        <v>#REF!</v>
      </c>
      <c r="J28" s="491" t="e">
        <f t="shared" si="52"/>
        <v>#REF!</v>
      </c>
      <c r="K28" s="491" t="e">
        <f t="shared" si="52"/>
        <v>#REF!</v>
      </c>
      <c r="L28" s="491" t="e">
        <f t="shared" si="52"/>
        <v>#REF!</v>
      </c>
      <c r="M28" s="491" t="e">
        <f t="shared" si="52"/>
        <v>#REF!</v>
      </c>
      <c r="N28" s="491" t="e">
        <f t="shared" si="51"/>
        <v>#REF!</v>
      </c>
      <c r="P28" s="485"/>
      <c r="Q28" s="497"/>
      <c r="R28" s="497"/>
      <c r="S28" s="497"/>
      <c r="T28" s="497"/>
      <c r="U28" s="497"/>
      <c r="V28" s="497"/>
      <c r="W28" s="497"/>
      <c r="X28" s="497"/>
      <c r="Y28" s="497"/>
      <c r="Z28" s="497"/>
      <c r="AA28" s="497"/>
      <c r="AB28" s="497"/>
      <c r="AC28" s="497"/>
    </row>
    <row r="29" spans="1:29" ht="16.149999999999999">
      <c r="A29" s="490" t="s">
        <v>26719</v>
      </c>
      <c r="B29" s="491" t="e">
        <f t="shared" ref="B29:M29" si="53">COUNTIFS(photomonthsent17,B2,photostatus17,"No")</f>
        <v>#REF!</v>
      </c>
      <c r="C29" s="491" t="e">
        <f t="shared" si="53"/>
        <v>#REF!</v>
      </c>
      <c r="D29" s="491" t="e">
        <f t="shared" si="53"/>
        <v>#REF!</v>
      </c>
      <c r="E29" s="491" t="e">
        <f t="shared" si="53"/>
        <v>#REF!</v>
      </c>
      <c r="F29" s="491" t="e">
        <f t="shared" si="53"/>
        <v>#REF!</v>
      </c>
      <c r="G29" s="491" t="e">
        <f t="shared" si="53"/>
        <v>#REF!</v>
      </c>
      <c r="H29" s="491" t="e">
        <f t="shared" si="53"/>
        <v>#REF!</v>
      </c>
      <c r="I29" s="491" t="e">
        <f t="shared" si="53"/>
        <v>#REF!</v>
      </c>
      <c r="J29" s="491" t="e">
        <f t="shared" si="53"/>
        <v>#REF!</v>
      </c>
      <c r="K29" s="491" t="e">
        <f t="shared" si="53"/>
        <v>#REF!</v>
      </c>
      <c r="L29" s="491" t="e">
        <f t="shared" si="53"/>
        <v>#REF!</v>
      </c>
      <c r="M29" s="491" t="e">
        <f t="shared" si="53"/>
        <v>#REF!</v>
      </c>
      <c r="N29" s="491" t="e">
        <f t="shared" si="51"/>
        <v>#REF!</v>
      </c>
      <c r="P29" s="485"/>
      <c r="Q29" s="497"/>
      <c r="R29" s="497"/>
      <c r="S29" s="497"/>
      <c r="T29" s="497"/>
      <c r="U29" s="497"/>
      <c r="V29" s="497"/>
      <c r="W29" s="497"/>
      <c r="X29" s="497"/>
      <c r="Y29" s="497"/>
      <c r="Z29" s="497"/>
      <c r="AA29" s="497"/>
      <c r="AB29" s="497"/>
      <c r="AC29" s="497"/>
    </row>
    <row r="30" spans="1:29" ht="16.149999999999999">
      <c r="A30" s="495" t="s">
        <v>26400</v>
      </c>
      <c r="B30" s="506" t="e">
        <f t="shared" ref="B30:N30" si="54">B27-B29</f>
        <v>#REF!</v>
      </c>
      <c r="C30" s="506" t="e">
        <f t="shared" si="54"/>
        <v>#REF!</v>
      </c>
      <c r="D30" s="506" t="e">
        <f t="shared" si="54"/>
        <v>#REF!</v>
      </c>
      <c r="E30" s="506" t="e">
        <f t="shared" si="54"/>
        <v>#REF!</v>
      </c>
      <c r="F30" s="506" t="e">
        <f t="shared" si="54"/>
        <v>#REF!</v>
      </c>
      <c r="G30" s="506" t="e">
        <f t="shared" si="54"/>
        <v>#REF!</v>
      </c>
      <c r="H30" s="506" t="e">
        <f t="shared" si="54"/>
        <v>#REF!</v>
      </c>
      <c r="I30" s="506" t="e">
        <f t="shared" si="54"/>
        <v>#REF!</v>
      </c>
      <c r="J30" s="506" t="e">
        <f t="shared" si="54"/>
        <v>#REF!</v>
      </c>
      <c r="K30" s="506" t="e">
        <f t="shared" si="54"/>
        <v>#REF!</v>
      </c>
      <c r="L30" s="506" t="e">
        <f t="shared" si="54"/>
        <v>#REF!</v>
      </c>
      <c r="M30" s="506" t="e">
        <f t="shared" si="54"/>
        <v>#REF!</v>
      </c>
      <c r="N30" s="506" t="e">
        <f t="shared" si="54"/>
        <v>#REF!</v>
      </c>
      <c r="P30" s="485"/>
      <c r="Q30" s="497"/>
      <c r="R30" s="497"/>
      <c r="S30" s="497"/>
      <c r="T30" s="497"/>
      <c r="U30" s="497"/>
      <c r="V30" s="497"/>
      <c r="W30" s="497"/>
      <c r="X30" s="497"/>
      <c r="Y30" s="497"/>
      <c r="Z30" s="497"/>
      <c r="AA30" s="497"/>
      <c r="AB30" s="497"/>
      <c r="AC30" s="497"/>
    </row>
  </sheetData>
  <mergeCells count="7">
    <mergeCell ref="A18:N18"/>
    <mergeCell ref="A25:N25"/>
    <mergeCell ref="A1:N1"/>
    <mergeCell ref="P1:AC1"/>
    <mergeCell ref="A8:N8"/>
    <mergeCell ref="P13:AC13"/>
    <mergeCell ref="A14:N14"/>
  </mergeCells>
  <conditionalFormatting sqref="B6:N7 B9:M13 N9">
    <cfRule type="cellIs" dxfId="1" priority="1" operator="lessThan">
      <formula>0</formula>
    </cfRule>
  </conditionalFormatting>
  <printOptions horizontalCentered="1" gridLines="1"/>
  <pageMargins left="0.7" right="0.7" top="0.75" bottom="0.75" header="0" footer="0"/>
  <pageSetup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CCFF"/>
    <outlinePr summaryBelow="0" summaryRight="0"/>
  </sheetPr>
  <dimension ref="A1:AR1000"/>
  <sheetViews>
    <sheetView workbookViewId="0">
      <pane ySplit="3" topLeftCell="A4" activePane="bottomLeft" state="frozen"/>
      <selection pane="bottomLeft" activeCell="B5" sqref="B5"/>
    </sheetView>
  </sheetViews>
  <sheetFormatPr defaultColWidth="14.3984375" defaultRowHeight="15" customHeight="1"/>
  <cols>
    <col min="1" max="1" width="31.3984375" customWidth="1"/>
    <col min="2" max="14" width="7.59765625" customWidth="1"/>
    <col min="15" max="15" width="9.3984375" customWidth="1"/>
    <col min="16" max="18" width="9.765625E-2" customWidth="1"/>
    <col min="19" max="19" width="9.3984375" customWidth="1"/>
    <col min="20" max="20" width="15" customWidth="1"/>
    <col min="21" max="44" width="9.3984375" customWidth="1"/>
  </cols>
  <sheetData>
    <row r="1" spans="1:44" ht="15.7" customHeight="1">
      <c r="A1" s="589" t="s">
        <v>26848</v>
      </c>
      <c r="B1" s="554"/>
      <c r="C1" s="554"/>
      <c r="D1" s="554"/>
      <c r="E1" s="554"/>
      <c r="F1" s="554"/>
      <c r="G1" s="554"/>
      <c r="H1" s="554"/>
      <c r="I1" s="554"/>
      <c r="J1" s="554"/>
      <c r="K1" s="554"/>
      <c r="L1" s="554"/>
      <c r="M1" s="554"/>
      <c r="N1" s="554"/>
      <c r="O1" s="496"/>
      <c r="P1" s="496"/>
      <c r="Q1" s="496"/>
      <c r="R1" s="496"/>
      <c r="S1" s="496" t="s">
        <v>26849</v>
      </c>
      <c r="T1" s="496" t="s">
        <v>26851</v>
      </c>
      <c r="U1" s="496" t="s">
        <v>52</v>
      </c>
      <c r="V1" s="496" t="s">
        <v>120</v>
      </c>
      <c r="W1" s="496" t="s">
        <v>184</v>
      </c>
      <c r="X1" s="496" t="s">
        <v>201</v>
      </c>
      <c r="Y1" s="496" t="s">
        <v>1192</v>
      </c>
      <c r="Z1" s="496" t="s">
        <v>155</v>
      </c>
      <c r="AA1" s="496" t="s">
        <v>1229</v>
      </c>
      <c r="AB1" s="496" t="s">
        <v>1331</v>
      </c>
      <c r="AC1" s="496" t="s">
        <v>1371</v>
      </c>
      <c r="AD1" s="496" t="s">
        <v>1468</v>
      </c>
      <c r="AE1" s="496" t="s">
        <v>1498</v>
      </c>
      <c r="AF1" s="496" t="s">
        <v>1608</v>
      </c>
      <c r="AG1" s="496" t="s">
        <v>219</v>
      </c>
      <c r="AH1" s="496" t="s">
        <v>7786</v>
      </c>
      <c r="AI1" s="496"/>
      <c r="AJ1" s="496"/>
      <c r="AK1" s="496"/>
      <c r="AL1" s="496"/>
      <c r="AM1" s="496"/>
      <c r="AN1" s="496"/>
      <c r="AO1" s="496"/>
      <c r="AP1" s="496"/>
      <c r="AQ1" s="496"/>
      <c r="AR1" s="496"/>
    </row>
    <row r="2" spans="1:44" ht="16.600000000000001" customHeight="1">
      <c r="A2" s="472"/>
      <c r="B2" s="472"/>
      <c r="C2" s="472"/>
      <c r="D2" s="472"/>
      <c r="E2" s="472"/>
      <c r="F2" s="472"/>
      <c r="G2" s="472"/>
      <c r="H2" s="472"/>
      <c r="I2" s="472"/>
      <c r="J2" s="472"/>
      <c r="K2" s="472"/>
      <c r="L2" s="472"/>
      <c r="M2" s="472"/>
      <c r="N2" s="472"/>
      <c r="O2" s="496"/>
      <c r="P2" s="496"/>
      <c r="Q2" s="496"/>
      <c r="R2" s="496"/>
      <c r="S2" s="496"/>
      <c r="T2" s="496"/>
      <c r="U2" s="496"/>
      <c r="V2" s="496"/>
      <c r="W2" s="496"/>
      <c r="X2" s="496"/>
      <c r="Y2" s="496"/>
      <c r="Z2" s="496"/>
      <c r="AA2" s="496"/>
      <c r="AB2" s="496"/>
      <c r="AC2" s="496"/>
      <c r="AD2" s="496"/>
      <c r="AE2" s="496"/>
      <c r="AF2" s="496"/>
      <c r="AG2" s="496"/>
      <c r="AH2" s="496"/>
      <c r="AI2" s="496"/>
      <c r="AJ2" s="496"/>
      <c r="AK2" s="496"/>
      <c r="AL2" s="496"/>
      <c r="AM2" s="496"/>
      <c r="AN2" s="496"/>
      <c r="AO2" s="496"/>
      <c r="AP2" s="496"/>
      <c r="AQ2" s="496"/>
      <c r="AR2" s="496"/>
    </row>
    <row r="3" spans="1:44" ht="15.7" customHeight="1">
      <c r="A3" s="507"/>
      <c r="B3" s="508" t="s">
        <v>120</v>
      </c>
      <c r="C3" s="509" t="s">
        <v>184</v>
      </c>
      <c r="D3" s="509" t="s">
        <v>201</v>
      </c>
      <c r="E3" s="509" t="s">
        <v>1192</v>
      </c>
      <c r="F3" s="509" t="s">
        <v>155</v>
      </c>
      <c r="G3" s="509" t="s">
        <v>1229</v>
      </c>
      <c r="H3" s="509" t="s">
        <v>1331</v>
      </c>
      <c r="I3" s="509" t="s">
        <v>1371</v>
      </c>
      <c r="J3" s="509" t="s">
        <v>1468</v>
      </c>
      <c r="K3" s="509" t="s">
        <v>1498</v>
      </c>
      <c r="L3" s="509" t="s">
        <v>1608</v>
      </c>
      <c r="M3" s="509" t="s">
        <v>219</v>
      </c>
      <c r="N3" s="510" t="s">
        <v>26342</v>
      </c>
      <c r="O3" s="496"/>
      <c r="P3" s="496"/>
      <c r="Q3" s="496"/>
      <c r="R3" s="496"/>
      <c r="S3" s="496" t="s">
        <v>18</v>
      </c>
      <c r="T3" s="496" t="s">
        <v>21554</v>
      </c>
      <c r="U3" s="496" t="s">
        <v>89</v>
      </c>
      <c r="V3" s="511">
        <v>42370</v>
      </c>
      <c r="W3" s="511">
        <v>42401</v>
      </c>
      <c r="X3" s="511">
        <v>42430</v>
      </c>
      <c r="Y3" s="511">
        <v>42461</v>
      </c>
      <c r="Z3" s="511">
        <v>42491</v>
      </c>
      <c r="AA3" s="511">
        <v>42522</v>
      </c>
      <c r="AB3" s="511">
        <v>42552</v>
      </c>
      <c r="AC3" s="511">
        <v>42583</v>
      </c>
      <c r="AD3" s="511">
        <v>42614</v>
      </c>
      <c r="AE3" s="511">
        <v>42644</v>
      </c>
      <c r="AF3" s="511">
        <v>42675</v>
      </c>
      <c r="AG3" s="511">
        <v>42705</v>
      </c>
      <c r="AH3" s="496"/>
      <c r="AI3" s="496"/>
      <c r="AJ3" s="496"/>
      <c r="AK3" s="496"/>
      <c r="AL3" s="496"/>
      <c r="AM3" s="496"/>
      <c r="AN3" s="496"/>
      <c r="AO3" s="496"/>
      <c r="AP3" s="496"/>
      <c r="AQ3" s="496"/>
      <c r="AR3" s="496"/>
    </row>
    <row r="4" spans="1:44" ht="14.4">
      <c r="A4" s="512" t="s">
        <v>26865</v>
      </c>
      <c r="B4" s="513" t="e">
        <f>SUMPRODUCT((Unit=T3)*(DateRec16&gt;=V3)*(DateRec16&lt;=V4))</f>
        <v>#REF!</v>
      </c>
      <c r="C4" s="514" t="e">
        <f>SUMPRODUCT((Unit=T3)*(DateRec16&gt;=W3)*(DateRec16&lt;=W4))</f>
        <v>#REF!</v>
      </c>
      <c r="D4" s="514" t="e">
        <f>SUMPRODUCT((Unit=T3)*(DateRec16&gt;=X3)*(DateRec16&lt;=X4))</f>
        <v>#REF!</v>
      </c>
      <c r="E4" s="514" t="e">
        <f>SUMPRODUCT((Unit=T3)*(DateRec16&gt;=Y3)*(DateRec16&lt;=Y4))</f>
        <v>#REF!</v>
      </c>
      <c r="F4" s="514" t="e">
        <f>SUMPRODUCT((Unit=T3)*(DateRec16&gt;=Z3)*(DateRec16&lt;=Z4))</f>
        <v>#REF!</v>
      </c>
      <c r="G4" s="514" t="e">
        <f>SUMPRODUCT((Unit=T3)*(DateRec16&gt;=AA3)*(DateRec16&lt;=AA4))</f>
        <v>#REF!</v>
      </c>
      <c r="H4" s="514" t="e">
        <f>SUMPRODUCT((Unit=T3)*(DateRec16&gt;=AB3)*(DateRec16&lt;=AB4))</f>
        <v>#REF!</v>
      </c>
      <c r="I4" s="514" t="e">
        <f>SUMPRODUCT((Unit=T3)*(DateRec16&gt;=AC3)*(DateRec16&lt;=AC4))</f>
        <v>#REF!</v>
      </c>
      <c r="J4" s="514" t="e">
        <f>SUMPRODUCT((Unit=T3)*(DateRec16&gt;=AD3)*(DateRec16&lt;=AD4))</f>
        <v>#REF!</v>
      </c>
      <c r="K4" s="514" t="e">
        <f>SUMPRODUCT((Unit=T3)*(DateRec16&gt;=AE3)*(DateRec16&lt;=AE4))</f>
        <v>#REF!</v>
      </c>
      <c r="L4" s="514" t="e">
        <f>SUMPRODUCT((Unit=T3)*(DateRec16&gt;=AF3)*(DateRec16&lt;=AF4))</f>
        <v>#REF!</v>
      </c>
      <c r="M4" s="514" t="e">
        <f>SUMPRODUCT((Unit=T3)*(DateRec16&gt;=AG3)*(DateRec16&lt;=AG4))</f>
        <v>#REF!</v>
      </c>
      <c r="N4" s="515" t="e">
        <f t="shared" ref="N4:N5" si="0">SUM(B4:M4)</f>
        <v>#REF!</v>
      </c>
      <c r="O4" s="496"/>
      <c r="P4" s="496"/>
      <c r="Q4" s="496"/>
      <c r="R4" s="496"/>
      <c r="S4" s="496" t="s">
        <v>14</v>
      </c>
      <c r="T4" s="496"/>
      <c r="U4" s="496" t="s">
        <v>26900</v>
      </c>
      <c r="V4" s="511">
        <v>42400</v>
      </c>
      <c r="W4" s="511">
        <v>42429</v>
      </c>
      <c r="X4" s="511">
        <v>42460</v>
      </c>
      <c r="Y4" s="511">
        <v>42490</v>
      </c>
      <c r="Z4" s="511">
        <v>42521</v>
      </c>
      <c r="AA4" s="511">
        <v>42551</v>
      </c>
      <c r="AB4" s="511">
        <v>42582</v>
      </c>
      <c r="AC4" s="511">
        <v>42613</v>
      </c>
      <c r="AD4" s="511">
        <v>42643</v>
      </c>
      <c r="AE4" s="511">
        <v>42674</v>
      </c>
      <c r="AF4" s="511">
        <v>42704</v>
      </c>
      <c r="AG4" s="511">
        <v>42735</v>
      </c>
      <c r="AH4" s="496"/>
      <c r="AI4" s="496"/>
      <c r="AJ4" s="496"/>
      <c r="AK4" s="496"/>
      <c r="AL4" s="496"/>
      <c r="AM4" s="496"/>
      <c r="AN4" s="496"/>
      <c r="AO4" s="496"/>
      <c r="AP4" s="496"/>
      <c r="AQ4" s="496"/>
      <c r="AR4" s="496"/>
    </row>
    <row r="5" spans="1:44" ht="14.4">
      <c r="A5" s="516" t="s">
        <v>89</v>
      </c>
      <c r="B5" s="517" t="e">
        <f>SUMPRODUCT((Unit=T3)*(Status=U3)*(DateRec16&gt;=V3)*(DateRec16&lt;=V4))</f>
        <v>#REF!</v>
      </c>
      <c r="C5" s="491" t="e">
        <f>SUMPRODUCT((Unit=T3)*(Status=U3)*(DateRec16&gt;=W3)*(DateRec16&lt;=W4))</f>
        <v>#REF!</v>
      </c>
      <c r="D5" s="491" t="e">
        <f>SUMPRODUCT((Unit=T3)*(Status=U3)*(DateRec16&gt;=X3)*(DateRec16&lt;=X4))</f>
        <v>#REF!</v>
      </c>
      <c r="E5" s="491" t="e">
        <f>SUMPRODUCT((Unit=T3)*(Status=U3)*(DateRec16&gt;=Y3)*(DateRec16&lt;=Y4))</f>
        <v>#REF!</v>
      </c>
      <c r="F5" s="491" t="e">
        <f>SUMPRODUCT((Unit=T3)*(Status=U3)*(DateRec16&gt;=Z3)*(DateRec16&lt;=Z4))</f>
        <v>#REF!</v>
      </c>
      <c r="G5" s="491" t="e">
        <f>SUMPRODUCT((Unit=T3)*(Status=U3)*(DateRec16&gt;=AA3)*(DateRec16&lt;=AA4))</f>
        <v>#REF!</v>
      </c>
      <c r="H5" s="491" t="e">
        <f>SUMPRODUCT((Unit=T3)*(Status=U3)*(DateRec16&gt;=AB3)*(DateRec16&lt;=AB4))</f>
        <v>#REF!</v>
      </c>
      <c r="I5" s="491" t="e">
        <f>SUMPRODUCT((Unit=T3)*(Status=U3)*(DateRec16&gt;=AC3)*(DateRec16&lt;=AC4))</f>
        <v>#REF!</v>
      </c>
      <c r="J5" s="491" t="e">
        <f>SUMPRODUCT((Unit=T3)*(Status=U3)*(DateRec16&gt;=AD3)*(DateRec16&lt;=AD4))</f>
        <v>#REF!</v>
      </c>
      <c r="K5" s="491" t="e">
        <f>SUMPRODUCT((Unit=T3)*(Status=U3)*(DateRec16&gt;=AE3)*(DateRec16&lt;=AE4))</f>
        <v>#REF!</v>
      </c>
      <c r="L5" s="491" t="e">
        <f>SUMPRODUCT((Unit=T3)*(Status=U3)*(DateRec16&gt;=AF3)*(DateRec16&lt;=AF4))</f>
        <v>#REF!</v>
      </c>
      <c r="M5" s="491" t="e">
        <f>SUMPRODUCT((Unit=T3)*(Status=U3)*(DateRec16&gt;=AG3)*(DateRec16&lt;=AG4))</f>
        <v>#REF!</v>
      </c>
      <c r="N5" s="518" t="e">
        <f t="shared" si="0"/>
        <v>#REF!</v>
      </c>
      <c r="O5" s="496"/>
      <c r="P5" s="496"/>
      <c r="Q5" s="496"/>
      <c r="R5" s="496"/>
      <c r="S5" s="496" t="s">
        <v>108</v>
      </c>
      <c r="T5" s="496"/>
      <c r="U5" s="496" t="s">
        <v>700</v>
      </c>
      <c r="V5" s="496"/>
      <c r="W5" s="496"/>
      <c r="X5" s="496"/>
      <c r="Y5" s="496"/>
      <c r="Z5" s="496"/>
      <c r="AA5" s="496"/>
      <c r="AB5" s="496"/>
      <c r="AC5" s="496"/>
      <c r="AD5" s="496"/>
      <c r="AE5" s="496"/>
      <c r="AF5" s="496"/>
      <c r="AG5" s="496"/>
      <c r="AH5" s="496"/>
      <c r="AI5" s="496"/>
      <c r="AJ5" s="496"/>
      <c r="AK5" s="496"/>
      <c r="AL5" s="496"/>
      <c r="AM5" s="496"/>
      <c r="AN5" s="496"/>
      <c r="AO5" s="496"/>
      <c r="AP5" s="496"/>
      <c r="AQ5" s="496"/>
      <c r="AR5" s="496"/>
    </row>
    <row r="6" spans="1:44" ht="15.7" customHeight="1">
      <c r="A6" s="519" t="s">
        <v>26400</v>
      </c>
      <c r="B6" s="520" t="e">
        <f t="shared" ref="B6:N6" si="1">B5-B4</f>
        <v>#REF!</v>
      </c>
      <c r="C6" s="521" t="e">
        <f t="shared" si="1"/>
        <v>#REF!</v>
      </c>
      <c r="D6" s="521" t="e">
        <f t="shared" si="1"/>
        <v>#REF!</v>
      </c>
      <c r="E6" s="521" t="e">
        <f t="shared" si="1"/>
        <v>#REF!</v>
      </c>
      <c r="F6" s="521" t="e">
        <f t="shared" si="1"/>
        <v>#REF!</v>
      </c>
      <c r="G6" s="521" t="e">
        <f t="shared" si="1"/>
        <v>#REF!</v>
      </c>
      <c r="H6" s="521" t="e">
        <f t="shared" si="1"/>
        <v>#REF!</v>
      </c>
      <c r="I6" s="521" t="e">
        <f t="shared" si="1"/>
        <v>#REF!</v>
      </c>
      <c r="J6" s="521" t="e">
        <f t="shared" si="1"/>
        <v>#REF!</v>
      </c>
      <c r="K6" s="521" t="e">
        <f t="shared" si="1"/>
        <v>#REF!</v>
      </c>
      <c r="L6" s="521" t="e">
        <f t="shared" si="1"/>
        <v>#REF!</v>
      </c>
      <c r="M6" s="521" t="e">
        <f t="shared" si="1"/>
        <v>#REF!</v>
      </c>
      <c r="N6" s="522" t="e">
        <f t="shared" si="1"/>
        <v>#REF!</v>
      </c>
      <c r="O6" s="496"/>
      <c r="P6" s="496"/>
      <c r="Q6" s="496"/>
      <c r="R6" s="496"/>
      <c r="S6" s="496"/>
      <c r="T6" s="496"/>
      <c r="U6" s="496"/>
      <c r="V6" s="496"/>
      <c r="W6" s="496"/>
      <c r="X6" s="496"/>
      <c r="Y6" s="496"/>
      <c r="Z6" s="496"/>
      <c r="AA6" s="496"/>
      <c r="AB6" s="496"/>
      <c r="AC6" s="496"/>
      <c r="AD6" s="496"/>
      <c r="AE6" s="496"/>
      <c r="AF6" s="496"/>
      <c r="AG6" s="496"/>
      <c r="AH6" s="496"/>
      <c r="AI6" s="496"/>
      <c r="AJ6" s="496"/>
      <c r="AK6" s="496"/>
      <c r="AL6" s="496"/>
      <c r="AM6" s="496"/>
      <c r="AN6" s="496"/>
      <c r="AO6" s="496"/>
      <c r="AP6" s="496"/>
      <c r="AQ6" s="496"/>
      <c r="AR6" s="496"/>
    </row>
    <row r="7" spans="1:44" ht="15.7" customHeight="1">
      <c r="A7" s="496"/>
      <c r="B7" s="33"/>
      <c r="C7" s="33"/>
      <c r="D7" s="33"/>
      <c r="E7" s="33"/>
      <c r="F7" s="33"/>
      <c r="G7" s="33"/>
      <c r="H7" s="33"/>
      <c r="I7" s="33"/>
      <c r="J7" s="33"/>
      <c r="K7" s="33"/>
      <c r="L7" s="33"/>
      <c r="M7" s="33"/>
      <c r="N7" s="33"/>
      <c r="O7" s="496"/>
      <c r="P7" s="496"/>
      <c r="Q7" s="496"/>
      <c r="R7" s="496"/>
      <c r="S7" s="496"/>
      <c r="T7" s="496"/>
      <c r="U7" s="496"/>
      <c r="V7" s="496"/>
      <c r="W7" s="496"/>
      <c r="X7" s="496"/>
      <c r="Y7" s="496"/>
      <c r="Z7" s="496"/>
      <c r="AA7" s="496"/>
      <c r="AB7" s="496"/>
      <c r="AC7" s="496"/>
      <c r="AD7" s="496"/>
      <c r="AE7" s="496"/>
      <c r="AF7" s="496"/>
      <c r="AG7" s="496"/>
      <c r="AH7" s="496"/>
      <c r="AI7" s="496"/>
      <c r="AJ7" s="496"/>
      <c r="AK7" s="496"/>
      <c r="AL7" s="496"/>
      <c r="AM7" s="496"/>
      <c r="AN7" s="496"/>
      <c r="AO7" s="496"/>
      <c r="AP7" s="496"/>
      <c r="AQ7" s="496"/>
      <c r="AR7" s="496"/>
    </row>
    <row r="8" spans="1:44" ht="15.7" hidden="1" customHeight="1">
      <c r="A8" s="595" t="s">
        <v>26947</v>
      </c>
      <c r="B8" s="572"/>
      <c r="C8" s="572"/>
      <c r="D8" s="572"/>
      <c r="E8" s="572"/>
      <c r="F8" s="572"/>
      <c r="G8" s="572"/>
      <c r="H8" s="572"/>
      <c r="I8" s="572"/>
      <c r="J8" s="572"/>
      <c r="K8" s="572"/>
      <c r="L8" s="572"/>
      <c r="M8" s="572"/>
      <c r="N8" s="573"/>
      <c r="O8" s="496"/>
      <c r="P8" s="496"/>
      <c r="Q8" s="496"/>
      <c r="R8" s="496"/>
      <c r="S8" s="496"/>
      <c r="T8" s="496"/>
      <c r="U8" s="496"/>
      <c r="V8" s="496"/>
      <c r="W8" s="496"/>
      <c r="X8" s="496"/>
      <c r="Y8" s="496"/>
      <c r="Z8" s="496"/>
      <c r="AA8" s="496"/>
      <c r="AB8" s="496"/>
      <c r="AC8" s="496"/>
      <c r="AD8" s="496"/>
      <c r="AE8" s="496"/>
      <c r="AF8" s="496"/>
      <c r="AG8" s="496"/>
      <c r="AH8" s="496"/>
      <c r="AI8" s="496"/>
      <c r="AJ8" s="496"/>
      <c r="AK8" s="496"/>
      <c r="AL8" s="496"/>
      <c r="AM8" s="496"/>
      <c r="AN8" s="496"/>
      <c r="AO8" s="496"/>
      <c r="AP8" s="496"/>
      <c r="AQ8" s="496"/>
      <c r="AR8" s="496"/>
    </row>
    <row r="9" spans="1:44" ht="14.4" hidden="1">
      <c r="A9" s="512" t="s">
        <v>26444</v>
      </c>
      <c r="B9" s="513" t="e">
        <f>SUMPRODUCT((Unit=T3)*(Status=U3)*(InfoSent="Yes")*(DateRec16&gt;=V3)*(DateRec16&lt;=V4))</f>
        <v>#REF!</v>
      </c>
      <c r="C9" s="514" t="e">
        <f>SUMPRODUCT((Unit=T3)*(Status=U3)*(InfoSent="Yes")*(DateRec16&gt;=W3)*(DateRec16&lt;=W4))</f>
        <v>#REF!</v>
      </c>
      <c r="D9" s="514" t="e">
        <f>SUMPRODUCT((Unit=T3)*(Status=U3)*(InfoSent="Yes")*(DateRec16&gt;=X3)*(DateRec16&lt;=X4))</f>
        <v>#REF!</v>
      </c>
      <c r="E9" s="514" t="e">
        <f>SUMPRODUCT((Unit=T3)*(Status=U3)*(InfoSent="Yes")*(DateRec16&gt;=Y3)*(DateRec16&lt;=Y4))</f>
        <v>#REF!</v>
      </c>
      <c r="F9" s="514" t="e">
        <f>SUMPRODUCT((Unit=T3)*(Status=U3)*(InfoSent="Yes")*(DateRec16&gt;=Z3)*(DateRec16&lt;=Z4))</f>
        <v>#REF!</v>
      </c>
      <c r="G9" s="514" t="e">
        <f>SUMPRODUCT((Unit=T3)*(Status=U3)*(InfoSent="Yes")*(DateRec16&gt;=AA3)*(DateRec16&lt;=AA4))</f>
        <v>#REF!</v>
      </c>
      <c r="H9" s="514" t="e">
        <f>SUMPRODUCT((Unit=T3)*(Status=U3)*(InfoSent="Yes")*(DateRec16&gt;=AB3)*(DateRec16&lt;=AB4))</f>
        <v>#REF!</v>
      </c>
      <c r="I9" s="514" t="e">
        <f>SUMPRODUCT((Unit=T3)*(Status=U3)*(InfoSent="Yes")*(DateRec16&gt;=AC3)*(DateRec16&lt;=AC4))</f>
        <v>#REF!</v>
      </c>
      <c r="J9" s="514" t="e">
        <f>SUMPRODUCT((Unit=T3)*(Status=U3)*(InfoSent="Yes")*(DateRec16&gt;=AD3)*(DateRec16&lt;=AD4))</f>
        <v>#REF!</v>
      </c>
      <c r="K9" s="514" t="e">
        <f>SUMPRODUCT((Unit=T3)*(Status=U3)*(InfoSent="Yes")*(DateRec16&gt;=AE3)*(DateRec16&lt;=AE4))</f>
        <v>#REF!</v>
      </c>
      <c r="L9" s="514" t="e">
        <f>SUMPRODUCT((Unit=T3)*(Status=U3)*(InfoSent="Yes")*(DateRec16&gt;=AF3)*(DateRec16&lt;=AF4))</f>
        <v>#REF!</v>
      </c>
      <c r="M9" s="514" t="e">
        <f>SUMPRODUCT((Unit=T3)*(Status=U3)*(InfoSent="Yes")*(DateRec16&gt;=AG3)*(DateRec16&lt;=AG4))</f>
        <v>#REF!</v>
      </c>
      <c r="N9" s="515" t="e">
        <f t="shared" ref="N9:N12" si="2">SUM(B9:M9)</f>
        <v>#REF!</v>
      </c>
      <c r="O9" s="496"/>
      <c r="P9" s="496"/>
      <c r="Q9" s="496"/>
      <c r="R9" s="496"/>
      <c r="S9" s="496"/>
      <c r="T9" s="496"/>
      <c r="U9" s="496"/>
      <c r="V9" s="496"/>
      <c r="W9" s="496"/>
      <c r="X9" s="496"/>
      <c r="Y9" s="496"/>
      <c r="Z9" s="496"/>
      <c r="AA9" s="496"/>
      <c r="AB9" s="496"/>
      <c r="AC9" s="496"/>
      <c r="AD9" s="496"/>
      <c r="AE9" s="496"/>
      <c r="AF9" s="496"/>
      <c r="AG9" s="496"/>
      <c r="AH9" s="496"/>
      <c r="AI9" s="496"/>
      <c r="AJ9" s="496"/>
      <c r="AK9" s="496"/>
      <c r="AL9" s="496"/>
      <c r="AM9" s="496"/>
      <c r="AN9" s="496"/>
      <c r="AO9" s="496"/>
      <c r="AP9" s="496"/>
      <c r="AQ9" s="496"/>
      <c r="AR9" s="496"/>
    </row>
    <row r="10" spans="1:44" ht="14.4" hidden="1">
      <c r="A10" s="516" t="s">
        <v>26460</v>
      </c>
      <c r="B10" s="517" t="e">
        <f>SUMPRODUCT((Unit=T3)*(Status=U3)*(InfoSent="No")*(DateRec16&gt;=V3)*(DateRec16&lt;=V4))</f>
        <v>#REF!</v>
      </c>
      <c r="C10" s="491" t="e">
        <f>SUMPRODUCT((Unit=T3)*(Status=U3)*(InfoSent="No")*(DateRec16&gt;=W3)*(DateRec16&lt;=W4))</f>
        <v>#REF!</v>
      </c>
      <c r="D10" s="491" t="e">
        <f>SUMPRODUCT((Unit=T3)*(Status=U3)*(InfoSent="No")*(DateRec16&gt;=X3)*(DateRec16&lt;=X4))</f>
        <v>#REF!</v>
      </c>
      <c r="E10" s="491" t="e">
        <f>SUMPRODUCT((Unit=T3)*(Status=U3)*(InfoSent="No")*(DateRec16&gt;=Y3)*(DateRec16&lt;=Y4))</f>
        <v>#REF!</v>
      </c>
      <c r="F10" s="491" t="e">
        <f>SUMPRODUCT((Unit=T3)*(Status=U3)*(InfoSent="No")*(DateRec16&gt;=Z3)*(DateRec16&lt;=Z4))</f>
        <v>#REF!</v>
      </c>
      <c r="G10" s="491" t="e">
        <f>SUMPRODUCT((Unit=T3)*(Status=U3)*(InfoSent="No")*(DateRec16&gt;=AA3)*(DateRec16&lt;=AA4))</f>
        <v>#REF!</v>
      </c>
      <c r="H10" s="491" t="e">
        <f>SUMPRODUCT((Unit=T3)*(Status=U3)*(InfoSent="No")*(DateRec16&gt;=AB3)*(DateRec16&lt;=AB4))</f>
        <v>#REF!</v>
      </c>
      <c r="I10" s="491" t="e">
        <f>SUMPRODUCT((Unit=T3)*(Status=U3)*(InfoSent="No")*(DateRec16&gt;=AC3)*(DateRec16&lt;=AC4))</f>
        <v>#REF!</v>
      </c>
      <c r="J10" s="491" t="e">
        <f>SUMPRODUCT((Unit=T3)*(Status=U3)*(InfoSent="No")*(DateRec16&gt;=AD3)*(DateRec16&lt;=AD4))</f>
        <v>#REF!</v>
      </c>
      <c r="K10" s="491" t="e">
        <f>SUMPRODUCT((Unit=T3)*(Status=U3)*(InfoSent="No")*(DateRec16&gt;=AE3)*(DateRec16&lt;=AE4))</f>
        <v>#REF!</v>
      </c>
      <c r="L10" s="491" t="e">
        <f>SUMPRODUCT((Unit=T3)*(Status=U3)*(InfoSent="No")*(DateRec16&gt;=AF3)*(DateRec16&lt;=AF4))</f>
        <v>#REF!</v>
      </c>
      <c r="M10" s="491" t="e">
        <f>SUMPRODUCT((Unit=T3)*(Status=U3)*(InfoSent="No")*(DateRec16&gt;=AG3)*(DateRec16&lt;=AG4))</f>
        <v>#REF!</v>
      </c>
      <c r="N10" s="518" t="e">
        <f t="shared" si="2"/>
        <v>#REF!</v>
      </c>
      <c r="O10" s="496"/>
      <c r="P10" s="496"/>
      <c r="Q10" s="496"/>
      <c r="R10" s="496"/>
      <c r="S10" s="496"/>
      <c r="T10" s="496"/>
      <c r="U10" s="496"/>
      <c r="V10" s="496"/>
      <c r="W10" s="496"/>
      <c r="X10" s="496"/>
      <c r="Y10" s="496"/>
      <c r="Z10" s="496"/>
      <c r="AA10" s="496"/>
      <c r="AB10" s="496"/>
      <c r="AC10" s="496"/>
      <c r="AD10" s="496"/>
      <c r="AE10" s="496"/>
      <c r="AF10" s="496"/>
      <c r="AG10" s="496"/>
      <c r="AH10" s="496"/>
      <c r="AI10" s="496"/>
      <c r="AJ10" s="496"/>
      <c r="AK10" s="496"/>
      <c r="AL10" s="496"/>
      <c r="AM10" s="496"/>
      <c r="AN10" s="496"/>
      <c r="AO10" s="496"/>
      <c r="AP10" s="496"/>
      <c r="AQ10" s="496"/>
      <c r="AR10" s="496"/>
    </row>
    <row r="11" spans="1:44" ht="14.4" hidden="1">
      <c r="A11" s="524" t="s">
        <v>27012</v>
      </c>
      <c r="B11" s="525" t="e">
        <f t="shared" ref="B11:M11" si="3">B9+B10</f>
        <v>#REF!</v>
      </c>
      <c r="C11" s="502" t="e">
        <f t="shared" si="3"/>
        <v>#REF!</v>
      </c>
      <c r="D11" s="502" t="e">
        <f t="shared" si="3"/>
        <v>#REF!</v>
      </c>
      <c r="E11" s="502" t="e">
        <f t="shared" si="3"/>
        <v>#REF!</v>
      </c>
      <c r="F11" s="502" t="e">
        <f t="shared" si="3"/>
        <v>#REF!</v>
      </c>
      <c r="G11" s="502" t="e">
        <f t="shared" si="3"/>
        <v>#REF!</v>
      </c>
      <c r="H11" s="502" t="e">
        <f t="shared" si="3"/>
        <v>#REF!</v>
      </c>
      <c r="I11" s="502" t="e">
        <f t="shared" si="3"/>
        <v>#REF!</v>
      </c>
      <c r="J11" s="502" t="e">
        <f t="shared" si="3"/>
        <v>#REF!</v>
      </c>
      <c r="K11" s="502" t="e">
        <f t="shared" si="3"/>
        <v>#REF!</v>
      </c>
      <c r="L11" s="502" t="e">
        <f t="shared" si="3"/>
        <v>#REF!</v>
      </c>
      <c r="M11" s="502" t="e">
        <f t="shared" si="3"/>
        <v>#REF!</v>
      </c>
      <c r="N11" s="518" t="e">
        <f t="shared" si="2"/>
        <v>#REF!</v>
      </c>
      <c r="O11" s="496"/>
      <c r="P11" s="496"/>
      <c r="Q11" s="496"/>
      <c r="R11" s="496"/>
      <c r="S11" s="496"/>
      <c r="T11" s="496"/>
      <c r="U11" s="496"/>
      <c r="V11" s="496"/>
      <c r="W11" s="496"/>
      <c r="X11" s="496"/>
      <c r="Y11" s="496"/>
      <c r="Z11" s="496"/>
      <c r="AA11" s="496"/>
      <c r="AB11" s="496"/>
      <c r="AC11" s="496"/>
      <c r="AD11" s="496"/>
      <c r="AE11" s="496"/>
      <c r="AF11" s="496"/>
      <c r="AG11" s="496"/>
      <c r="AH11" s="496"/>
      <c r="AI11" s="496"/>
      <c r="AJ11" s="496"/>
      <c r="AK11" s="496"/>
      <c r="AL11" s="496"/>
      <c r="AM11" s="496"/>
      <c r="AN11" s="496"/>
      <c r="AO11" s="496"/>
      <c r="AP11" s="496"/>
      <c r="AQ11" s="496"/>
      <c r="AR11" s="496"/>
    </row>
    <row r="12" spans="1:44" ht="15.7" hidden="1" customHeight="1">
      <c r="A12" s="519" t="s">
        <v>27017</v>
      </c>
      <c r="B12" s="520" t="e">
        <f t="shared" ref="B12:M12" si="4">B11-B4</f>
        <v>#REF!</v>
      </c>
      <c r="C12" s="521" t="e">
        <f t="shared" si="4"/>
        <v>#REF!</v>
      </c>
      <c r="D12" s="521" t="e">
        <f t="shared" si="4"/>
        <v>#REF!</v>
      </c>
      <c r="E12" s="521" t="e">
        <f t="shared" si="4"/>
        <v>#REF!</v>
      </c>
      <c r="F12" s="521" t="e">
        <f t="shared" si="4"/>
        <v>#REF!</v>
      </c>
      <c r="G12" s="521" t="e">
        <f t="shared" si="4"/>
        <v>#REF!</v>
      </c>
      <c r="H12" s="521" t="e">
        <f t="shared" si="4"/>
        <v>#REF!</v>
      </c>
      <c r="I12" s="521" t="e">
        <f t="shared" si="4"/>
        <v>#REF!</v>
      </c>
      <c r="J12" s="521" t="e">
        <f t="shared" si="4"/>
        <v>#REF!</v>
      </c>
      <c r="K12" s="521" t="e">
        <f t="shared" si="4"/>
        <v>#REF!</v>
      </c>
      <c r="L12" s="521" t="e">
        <f t="shared" si="4"/>
        <v>#REF!</v>
      </c>
      <c r="M12" s="521" t="e">
        <f t="shared" si="4"/>
        <v>#REF!</v>
      </c>
      <c r="N12" s="522" t="e">
        <f t="shared" si="2"/>
        <v>#REF!</v>
      </c>
      <c r="O12" s="496"/>
      <c r="P12" s="496"/>
      <c r="Q12" s="496"/>
      <c r="R12" s="496"/>
      <c r="S12" s="496"/>
      <c r="T12" s="496"/>
      <c r="U12" s="496"/>
      <c r="V12" s="496"/>
      <c r="W12" s="496"/>
      <c r="X12" s="496"/>
      <c r="Y12" s="496"/>
      <c r="Z12" s="496"/>
      <c r="AA12" s="496"/>
      <c r="AB12" s="496"/>
      <c r="AC12" s="496"/>
      <c r="AD12" s="496"/>
      <c r="AE12" s="496"/>
      <c r="AF12" s="496"/>
      <c r="AG12" s="496"/>
      <c r="AH12" s="496"/>
      <c r="AI12" s="496"/>
      <c r="AJ12" s="496"/>
      <c r="AK12" s="496"/>
      <c r="AL12" s="496"/>
      <c r="AM12" s="496"/>
      <c r="AN12" s="496"/>
      <c r="AO12" s="496"/>
      <c r="AP12" s="496"/>
      <c r="AQ12" s="496"/>
      <c r="AR12" s="496"/>
    </row>
    <row r="13" spans="1:44" ht="15.7" hidden="1" customHeight="1">
      <c r="A13" s="496"/>
      <c r="B13" s="33"/>
      <c r="C13" s="33"/>
      <c r="D13" s="33"/>
      <c r="E13" s="33"/>
      <c r="F13" s="33"/>
      <c r="G13" s="33"/>
      <c r="H13" s="33"/>
      <c r="I13" s="33"/>
      <c r="J13" s="33"/>
      <c r="K13" s="33"/>
      <c r="L13" s="33"/>
      <c r="M13" s="33"/>
      <c r="N13" s="498"/>
      <c r="O13" s="496"/>
      <c r="P13" s="496"/>
      <c r="Q13" s="496"/>
      <c r="R13" s="496"/>
      <c r="S13" s="496"/>
      <c r="T13" s="496"/>
      <c r="U13" s="496"/>
      <c r="V13" s="496"/>
      <c r="W13" s="496"/>
      <c r="X13" s="496"/>
      <c r="Y13" s="496"/>
      <c r="Z13" s="496"/>
      <c r="AA13" s="496"/>
      <c r="AB13" s="496"/>
      <c r="AC13" s="496"/>
      <c r="AD13" s="496"/>
      <c r="AE13" s="496"/>
      <c r="AF13" s="496"/>
      <c r="AG13" s="496"/>
      <c r="AH13" s="496"/>
      <c r="AI13" s="496"/>
      <c r="AJ13" s="496"/>
      <c r="AK13" s="496"/>
      <c r="AL13" s="496"/>
      <c r="AM13" s="496"/>
      <c r="AN13" s="496"/>
      <c r="AO13" s="496"/>
      <c r="AP13" s="496"/>
      <c r="AQ13" s="496"/>
      <c r="AR13" s="496"/>
    </row>
    <row r="14" spans="1:44" ht="15.7" customHeight="1">
      <c r="A14" s="595" t="s">
        <v>27018</v>
      </c>
      <c r="B14" s="572"/>
      <c r="C14" s="572"/>
      <c r="D14" s="572"/>
      <c r="E14" s="572"/>
      <c r="F14" s="572"/>
      <c r="G14" s="572"/>
      <c r="H14" s="572"/>
      <c r="I14" s="572"/>
      <c r="J14" s="572"/>
      <c r="K14" s="572"/>
      <c r="L14" s="572"/>
      <c r="M14" s="572"/>
      <c r="N14" s="573"/>
      <c r="O14" s="496"/>
      <c r="P14" s="496"/>
      <c r="Q14" s="496"/>
      <c r="R14" s="496"/>
      <c r="S14" s="496"/>
      <c r="T14" s="496"/>
      <c r="U14" s="496"/>
      <c r="V14" s="496"/>
      <c r="W14" s="496"/>
      <c r="X14" s="496"/>
      <c r="Y14" s="496"/>
      <c r="Z14" s="496"/>
      <c r="AA14" s="496"/>
      <c r="AB14" s="496"/>
      <c r="AC14" s="496"/>
      <c r="AD14" s="496"/>
      <c r="AE14" s="496"/>
      <c r="AF14" s="496"/>
      <c r="AG14" s="496"/>
      <c r="AH14" s="496"/>
      <c r="AI14" s="496"/>
      <c r="AJ14" s="496"/>
      <c r="AK14" s="496"/>
      <c r="AL14" s="496"/>
      <c r="AM14" s="496"/>
      <c r="AN14" s="496"/>
      <c r="AO14" s="496"/>
      <c r="AP14" s="496"/>
      <c r="AQ14" s="496"/>
      <c r="AR14" s="496"/>
    </row>
    <row r="15" spans="1:44" ht="14.4">
      <c r="A15" s="512" t="s">
        <v>26444</v>
      </c>
      <c r="B15" s="513" t="e">
        <f>SUMPRODUCT((Unit=T3)*(Status=U3)*(InfoSent="Yes")*(DateClose&gt;=V3)*(DateClose&lt;=V4))</f>
        <v>#REF!</v>
      </c>
      <c r="C15" s="514" t="e">
        <f>SUMPRODUCT((Unit=T3)*(Status=U3)*(InfoSent="Yes")*(DateClose&gt;=W3)*(DateClose&lt;=W4))</f>
        <v>#REF!</v>
      </c>
      <c r="D15" s="514" t="e">
        <f>SUMPRODUCT((Unit=T3)*(Status=U3)*(InfoSent="Yes")*(DateClose&gt;=X3)*(DateClose&lt;=X4))</f>
        <v>#REF!</v>
      </c>
      <c r="E15" s="514" t="e">
        <f>SUMPRODUCT((Unit=T3)*(Status=U3)*(InfoSent="Yes")*(DateClose&gt;=Y3)*(DateClose&lt;=Y4))</f>
        <v>#REF!</v>
      </c>
      <c r="F15" s="514" t="e">
        <f>SUMPRODUCT((Unit=T3)*(Status=U3)*(InfoSent="Yes")*(DateClose&gt;=Z3)*(DateClose&lt;=Z4))</f>
        <v>#REF!</v>
      </c>
      <c r="G15" s="514" t="e">
        <f>SUMPRODUCT((Unit=T3)*(Status=U3)*(InfoSent="Yes")*(DateClose&gt;=AA3)*(DateClose&lt;=AA4))</f>
        <v>#REF!</v>
      </c>
      <c r="H15" s="514" t="e">
        <f>SUMPRODUCT((Unit=T3)*(Status=U3)*(InfoSent="Yes")*(DateClose&gt;=AB3)*(DateClose&lt;=AB4))</f>
        <v>#REF!</v>
      </c>
      <c r="I15" s="514" t="e">
        <f>SUMPRODUCT((Unit=T3)*(Status=U3)*(InfoSent="Yes")*(DateClose&gt;=AC3)*(DateClose&lt;=AC4))</f>
        <v>#REF!</v>
      </c>
      <c r="J15" s="514" t="e">
        <f>SUMPRODUCT((Unit=T3)*(Status=U3)*(InfoSent="Yes")*(DateClose&gt;=AD3)*(DateClose&lt;=AD4))</f>
        <v>#REF!</v>
      </c>
      <c r="K15" s="514" t="e">
        <f>SUMPRODUCT((Unit=T3)*(Status=U3)*(InfoSent="Yes")*(DateClose&gt;=AE3)*(DateClose&lt;=AE4))</f>
        <v>#REF!</v>
      </c>
      <c r="L15" s="514" t="e">
        <f>SUMPRODUCT((Unit=T3)*(Status=U3)*(InfoSent="Yes")*(DateClose&gt;=AF3)*(DateClose&lt;=AF4))</f>
        <v>#REF!</v>
      </c>
      <c r="M15" s="514" t="e">
        <f>SUMPRODUCT((Unit=T3)*(Status=U3)*(InfoSent="Yes")*(DateClose&gt;=AG3)*(DateClose&lt;=AG4))</f>
        <v>#REF!</v>
      </c>
      <c r="N15" s="515" t="e">
        <f t="shared" ref="N15:N17" si="5">SUM(B15:M15)</f>
        <v>#REF!</v>
      </c>
      <c r="O15" s="496"/>
      <c r="P15" s="496"/>
      <c r="Q15" s="496"/>
      <c r="R15" s="496"/>
      <c r="S15" s="496"/>
      <c r="T15" s="496"/>
      <c r="U15" s="496"/>
      <c r="V15" s="496"/>
      <c r="W15" s="496"/>
      <c r="X15" s="496"/>
      <c r="Y15" s="496"/>
      <c r="Z15" s="496"/>
      <c r="AA15" s="496"/>
      <c r="AB15" s="496"/>
      <c r="AC15" s="496"/>
      <c r="AD15" s="496"/>
      <c r="AE15" s="496"/>
      <c r="AF15" s="496"/>
      <c r="AG15" s="496"/>
      <c r="AH15" s="496"/>
      <c r="AI15" s="496"/>
      <c r="AJ15" s="496"/>
      <c r="AK15" s="496"/>
      <c r="AL15" s="496"/>
      <c r="AM15" s="496"/>
      <c r="AN15" s="496"/>
      <c r="AO15" s="496"/>
      <c r="AP15" s="496"/>
      <c r="AQ15" s="496"/>
      <c r="AR15" s="496"/>
    </row>
    <row r="16" spans="1:44" ht="14.4">
      <c r="A16" s="516" t="s">
        <v>26460</v>
      </c>
      <c r="B16" s="517" t="e">
        <f>SUMPRODUCT((Unit=T3)*(Status=U3)*(InfoSent="No")*(DateClose&gt;=V3)*(DateClose&lt;=V4))</f>
        <v>#REF!</v>
      </c>
      <c r="C16" s="491" t="e">
        <f>SUMPRODUCT((Unit=T3)*(Status=U3)*(InfoSent="No")*(DateClose&gt;=W3)*(DateClose&lt;=W4))</f>
        <v>#REF!</v>
      </c>
      <c r="D16" s="491" t="e">
        <f>SUMPRODUCT((Unit=T3)*(Status=U3)*(InfoSent="No")*(DateClose&gt;=X3)*(DateClose&lt;=X4))</f>
        <v>#REF!</v>
      </c>
      <c r="E16" s="491" t="e">
        <f>SUMPRODUCT((Unit=T3)*(Status=U3)*(InfoSent="No")*(DateClose&gt;=Y3)*(DateClose&lt;=Y4))</f>
        <v>#REF!</v>
      </c>
      <c r="F16" s="491" t="e">
        <f>SUMPRODUCT((Unit=T3)*(Status=U3)*(InfoSent="No")*(DateClose&gt;=Z3)*(DateClose&lt;=Z4))</f>
        <v>#REF!</v>
      </c>
      <c r="G16" s="491" t="e">
        <f>SUMPRODUCT((Unit=T3)*(Status=U3)*(InfoSent="No")*(DateClose&gt;=AA3)*(DateClose&lt;=AA4))</f>
        <v>#REF!</v>
      </c>
      <c r="H16" s="491" t="e">
        <f>SUMPRODUCT((Unit=T3)*(Status=U3)*(InfoSent="No")*(DateClose&gt;=AB3)*(DateClose&lt;=AB4))</f>
        <v>#REF!</v>
      </c>
      <c r="I16" s="491" t="e">
        <f>SUMPRODUCT((Unit=T3)*(Status=U3)*(InfoSent="No")*(DateClose&gt;=AC3)*(DateClose&lt;=AC4))</f>
        <v>#REF!</v>
      </c>
      <c r="J16" s="491" t="e">
        <f>SUMPRODUCT((Unit=T3)*(Status=U3)*(InfoSent="No")*(DateClose&gt;=AD3)*(DateClose&lt;=AD4))</f>
        <v>#REF!</v>
      </c>
      <c r="K16" s="491" t="e">
        <f>SUMPRODUCT((Unit=T3)*(Status=U3)*(InfoSent="No")*(DateClose&gt;=AE3)*(DateClose&lt;=AE4))</f>
        <v>#REF!</v>
      </c>
      <c r="L16" s="491" t="e">
        <f>SUMPRODUCT((Unit=T3)*(Status=U3)*(InfoSent="No")*(DateClose&gt;=AF3)*(DateClose&lt;=AF4))</f>
        <v>#REF!</v>
      </c>
      <c r="M16" s="491" t="e">
        <f>SUMPRODUCT((Unit=T3)*(Status=U3)*(InfoSent="No")*(DateClose&gt;=AG3)*(DateClose&lt;=AG4))</f>
        <v>#REF!</v>
      </c>
      <c r="N16" s="518" t="e">
        <f t="shared" si="5"/>
        <v>#REF!</v>
      </c>
      <c r="O16" s="496"/>
      <c r="P16" s="496"/>
      <c r="Q16" s="496"/>
      <c r="R16" s="496"/>
      <c r="S16" s="496"/>
      <c r="T16" s="496"/>
      <c r="U16" s="496"/>
      <c r="V16" s="496"/>
      <c r="W16" s="496"/>
      <c r="X16" s="496"/>
      <c r="Y16" s="496"/>
      <c r="Z16" s="496"/>
      <c r="AA16" s="496"/>
      <c r="AB16" s="496"/>
      <c r="AC16" s="496"/>
      <c r="AD16" s="496"/>
      <c r="AE16" s="496"/>
      <c r="AF16" s="496"/>
      <c r="AG16" s="496"/>
      <c r="AH16" s="496"/>
      <c r="AI16" s="496"/>
      <c r="AJ16" s="496"/>
      <c r="AK16" s="496"/>
      <c r="AL16" s="496"/>
      <c r="AM16" s="496"/>
      <c r="AN16" s="496"/>
      <c r="AO16" s="496"/>
      <c r="AP16" s="496"/>
      <c r="AQ16" s="496"/>
      <c r="AR16" s="496"/>
    </row>
    <row r="17" spans="1:44" ht="15.7" customHeight="1">
      <c r="A17" s="519" t="s">
        <v>26475</v>
      </c>
      <c r="B17" s="520" t="e">
        <f t="shared" ref="B17:M17" si="6">B16+B15</f>
        <v>#REF!</v>
      </c>
      <c r="C17" s="521" t="e">
        <f t="shared" si="6"/>
        <v>#REF!</v>
      </c>
      <c r="D17" s="521" t="e">
        <f t="shared" si="6"/>
        <v>#REF!</v>
      </c>
      <c r="E17" s="521" t="e">
        <f t="shared" si="6"/>
        <v>#REF!</v>
      </c>
      <c r="F17" s="521" t="e">
        <f t="shared" si="6"/>
        <v>#REF!</v>
      </c>
      <c r="G17" s="521" t="e">
        <f t="shared" si="6"/>
        <v>#REF!</v>
      </c>
      <c r="H17" s="521" t="e">
        <f t="shared" si="6"/>
        <v>#REF!</v>
      </c>
      <c r="I17" s="521" t="e">
        <f t="shared" si="6"/>
        <v>#REF!</v>
      </c>
      <c r="J17" s="521" t="e">
        <f t="shared" si="6"/>
        <v>#REF!</v>
      </c>
      <c r="K17" s="521" t="e">
        <f t="shared" si="6"/>
        <v>#REF!</v>
      </c>
      <c r="L17" s="521" t="e">
        <f t="shared" si="6"/>
        <v>#REF!</v>
      </c>
      <c r="M17" s="521" t="e">
        <f t="shared" si="6"/>
        <v>#REF!</v>
      </c>
      <c r="N17" s="522" t="e">
        <f t="shared" si="5"/>
        <v>#REF!</v>
      </c>
      <c r="O17" s="496"/>
      <c r="P17" s="496"/>
      <c r="Q17" s="496"/>
      <c r="R17" s="496"/>
      <c r="S17" s="496"/>
      <c r="T17" s="496"/>
      <c r="U17" s="496"/>
      <c r="V17" s="496"/>
      <c r="W17" s="496"/>
      <c r="X17" s="496"/>
      <c r="Y17" s="496"/>
      <c r="Z17" s="496"/>
      <c r="AA17" s="496"/>
      <c r="AB17" s="496"/>
      <c r="AC17" s="496"/>
      <c r="AD17" s="496"/>
      <c r="AE17" s="496"/>
      <c r="AF17" s="496"/>
      <c r="AG17" s="496"/>
      <c r="AH17" s="496"/>
      <c r="AI17" s="496"/>
      <c r="AJ17" s="496"/>
      <c r="AK17" s="496"/>
      <c r="AL17" s="496"/>
      <c r="AM17" s="496"/>
      <c r="AN17" s="496"/>
      <c r="AO17" s="496"/>
      <c r="AP17" s="496"/>
      <c r="AQ17" s="496"/>
      <c r="AR17" s="496"/>
    </row>
    <row r="18" spans="1:44" ht="15.7" customHeight="1">
      <c r="A18" s="496"/>
      <c r="B18" s="33"/>
      <c r="C18" s="33"/>
      <c r="D18" s="33"/>
      <c r="E18" s="33"/>
      <c r="F18" s="33"/>
      <c r="G18" s="33"/>
      <c r="H18" s="33"/>
      <c r="I18" s="33"/>
      <c r="J18" s="33"/>
      <c r="K18" s="33"/>
      <c r="L18" s="33"/>
      <c r="M18" s="33"/>
      <c r="N18" s="498"/>
      <c r="O18" s="496"/>
      <c r="P18" s="496"/>
      <c r="Q18" s="496"/>
      <c r="R18" s="496"/>
      <c r="S18" s="496"/>
      <c r="T18" s="496"/>
      <c r="U18" s="496"/>
      <c r="V18" s="496"/>
      <c r="W18" s="496"/>
      <c r="X18" s="496"/>
      <c r="Y18" s="496"/>
      <c r="Z18" s="496"/>
      <c r="AA18" s="496"/>
      <c r="AB18" s="496"/>
      <c r="AC18" s="496"/>
      <c r="AD18" s="496"/>
      <c r="AE18" s="496"/>
      <c r="AF18" s="496"/>
      <c r="AG18" s="496"/>
      <c r="AH18" s="496"/>
      <c r="AI18" s="496"/>
      <c r="AJ18" s="496"/>
      <c r="AK18" s="496"/>
      <c r="AL18" s="496"/>
      <c r="AM18" s="496"/>
      <c r="AN18" s="496"/>
      <c r="AO18" s="496"/>
      <c r="AP18" s="496"/>
      <c r="AQ18" s="496"/>
      <c r="AR18" s="496"/>
    </row>
    <row r="19" spans="1:44" ht="15.7" customHeight="1">
      <c r="A19" s="595" t="s">
        <v>27019</v>
      </c>
      <c r="B19" s="572"/>
      <c r="C19" s="572"/>
      <c r="D19" s="572"/>
      <c r="E19" s="572"/>
      <c r="F19" s="572"/>
      <c r="G19" s="572"/>
      <c r="H19" s="572"/>
      <c r="I19" s="572"/>
      <c r="J19" s="572"/>
      <c r="K19" s="572"/>
      <c r="L19" s="572"/>
      <c r="M19" s="572"/>
      <c r="N19" s="573"/>
      <c r="O19" s="496"/>
      <c r="P19" s="496"/>
      <c r="Q19" s="496"/>
      <c r="R19" s="496"/>
      <c r="S19" s="496"/>
      <c r="T19" s="496"/>
      <c r="U19" s="496"/>
      <c r="V19" s="496"/>
      <c r="W19" s="496"/>
      <c r="X19" s="496"/>
      <c r="Y19" s="496"/>
      <c r="Z19" s="496"/>
      <c r="AA19" s="496"/>
      <c r="AB19" s="496"/>
      <c r="AC19" s="496"/>
      <c r="AD19" s="496"/>
      <c r="AE19" s="496"/>
      <c r="AF19" s="496"/>
      <c r="AG19" s="496"/>
      <c r="AH19" s="496"/>
      <c r="AI19" s="496"/>
      <c r="AJ19" s="496"/>
      <c r="AK19" s="496"/>
      <c r="AL19" s="496"/>
      <c r="AM19" s="496"/>
      <c r="AN19" s="496"/>
      <c r="AO19" s="496"/>
      <c r="AP19" s="496"/>
      <c r="AQ19" s="496"/>
      <c r="AR19" s="496"/>
    </row>
    <row r="20" spans="1:44" ht="15.7" customHeight="1">
      <c r="A20" s="526" t="s">
        <v>27020</v>
      </c>
      <c r="B20" s="527">
        <f t="shared" ref="B20:M20" si="7">SUMPRODUCT((PDateSent&gt;=V3)*(PDateSent&lt;=V4))</f>
        <v>12</v>
      </c>
      <c r="C20" s="528">
        <f t="shared" si="7"/>
        <v>9</v>
      </c>
      <c r="D20" s="528">
        <f t="shared" si="7"/>
        <v>9</v>
      </c>
      <c r="E20" s="528">
        <f t="shared" si="7"/>
        <v>25</v>
      </c>
      <c r="F20" s="528">
        <f t="shared" si="7"/>
        <v>11</v>
      </c>
      <c r="G20" s="528">
        <f t="shared" si="7"/>
        <v>23</v>
      </c>
      <c r="H20" s="528">
        <f t="shared" si="7"/>
        <v>12</v>
      </c>
      <c r="I20" s="528">
        <f t="shared" si="7"/>
        <v>24</v>
      </c>
      <c r="J20" s="528">
        <f t="shared" si="7"/>
        <v>10</v>
      </c>
      <c r="K20" s="528">
        <f t="shared" si="7"/>
        <v>20</v>
      </c>
      <c r="L20" s="528">
        <f t="shared" si="7"/>
        <v>15</v>
      </c>
      <c r="M20" s="528">
        <f t="shared" si="7"/>
        <v>12</v>
      </c>
      <c r="N20" s="529">
        <f>SUM(B20:M20)</f>
        <v>182</v>
      </c>
      <c r="O20" s="496"/>
      <c r="P20" s="496"/>
      <c r="Q20" s="496"/>
      <c r="R20" s="496"/>
      <c r="S20" s="496"/>
      <c r="T20" s="496"/>
      <c r="U20" s="496"/>
      <c r="V20" s="496"/>
      <c r="W20" s="496"/>
      <c r="X20" s="496"/>
      <c r="Y20" s="496"/>
      <c r="Z20" s="496"/>
      <c r="AA20" s="496"/>
      <c r="AB20" s="496"/>
      <c r="AC20" s="496"/>
      <c r="AD20" s="496"/>
      <c r="AE20" s="496"/>
      <c r="AF20" s="496"/>
      <c r="AG20" s="496"/>
      <c r="AH20" s="496"/>
      <c r="AI20" s="496"/>
      <c r="AJ20" s="496"/>
      <c r="AK20" s="496"/>
      <c r="AL20" s="496"/>
      <c r="AM20" s="496"/>
      <c r="AN20" s="496"/>
      <c r="AO20" s="496"/>
      <c r="AP20" s="496"/>
      <c r="AQ20" s="496"/>
      <c r="AR20" s="496"/>
    </row>
    <row r="21" spans="1:44" ht="15.7" customHeight="1">
      <c r="A21" s="496"/>
      <c r="B21" s="496"/>
      <c r="C21" s="496"/>
      <c r="D21" s="496"/>
      <c r="E21" s="496"/>
      <c r="F21" s="496"/>
      <c r="G21" s="496"/>
      <c r="H21" s="496"/>
      <c r="I21" s="496"/>
      <c r="J21" s="496"/>
      <c r="K21" s="496"/>
      <c r="L21" s="496"/>
      <c r="M21" s="496"/>
      <c r="N21" s="496"/>
      <c r="O21" s="496"/>
      <c r="P21" s="496"/>
      <c r="Q21" s="496"/>
      <c r="R21" s="496"/>
      <c r="S21" s="496"/>
      <c r="T21" s="496"/>
      <c r="U21" s="496"/>
      <c r="V21" s="496"/>
      <c r="W21" s="496"/>
      <c r="X21" s="496"/>
      <c r="Y21" s="496"/>
      <c r="Z21" s="496"/>
      <c r="AA21" s="496"/>
      <c r="AB21" s="496"/>
      <c r="AC21" s="496"/>
      <c r="AD21" s="496"/>
      <c r="AE21" s="496"/>
      <c r="AF21" s="496"/>
      <c r="AG21" s="496"/>
      <c r="AH21" s="496"/>
      <c r="AI21" s="496"/>
      <c r="AJ21" s="496"/>
      <c r="AK21" s="496"/>
      <c r="AL21" s="496"/>
      <c r="AM21" s="496"/>
      <c r="AN21" s="496"/>
      <c r="AO21" s="496"/>
      <c r="AP21" s="496"/>
      <c r="AQ21" s="496"/>
      <c r="AR21" s="496"/>
    </row>
    <row r="22" spans="1:44" ht="15.7" customHeight="1">
      <c r="A22" s="595" t="s">
        <v>26488</v>
      </c>
      <c r="B22" s="572"/>
      <c r="C22" s="572"/>
      <c r="D22" s="572"/>
      <c r="E22" s="572"/>
      <c r="F22" s="572"/>
      <c r="G22" s="572"/>
      <c r="H22" s="572"/>
      <c r="I22" s="572"/>
      <c r="J22" s="572"/>
      <c r="K22" s="572"/>
      <c r="L22" s="572"/>
      <c r="M22" s="572"/>
      <c r="N22" s="573"/>
      <c r="O22" s="496"/>
      <c r="P22" s="496"/>
      <c r="Q22" s="496"/>
      <c r="R22" s="496"/>
      <c r="S22" s="496"/>
      <c r="T22" s="496"/>
      <c r="U22" s="496"/>
      <c r="V22" s="496"/>
      <c r="W22" s="496"/>
      <c r="X22" s="496"/>
      <c r="Y22" s="496"/>
      <c r="Z22" s="496"/>
      <c r="AA22" s="496"/>
      <c r="AB22" s="496"/>
      <c r="AC22" s="496"/>
      <c r="AD22" s="496"/>
      <c r="AE22" s="496"/>
      <c r="AF22" s="496"/>
      <c r="AG22" s="496"/>
      <c r="AH22" s="496"/>
      <c r="AI22" s="496"/>
      <c r="AJ22" s="496"/>
      <c r="AK22" s="496"/>
      <c r="AL22" s="496"/>
      <c r="AM22" s="496"/>
      <c r="AN22" s="496"/>
      <c r="AO22" s="496"/>
      <c r="AP22" s="496"/>
      <c r="AQ22" s="496"/>
      <c r="AR22" s="496"/>
    </row>
    <row r="23" spans="1:44" ht="15.7" customHeight="1">
      <c r="A23" s="526" t="s">
        <v>27040</v>
      </c>
      <c r="B23" s="530" t="e">
        <f>SUMPRODUCT((Unit=T3)*(DateRec16&gt;=V3)*(DateRec16&lt;=V4)*(InfoRecd=AH1))</f>
        <v>#REF!</v>
      </c>
      <c r="C23" s="509" t="e">
        <f>SUMPRODUCT((Unit=T3)*(DateRec16&gt;=W3)*(DateRec16&lt;=W4)*(InfoRecd=AH1))</f>
        <v>#REF!</v>
      </c>
      <c r="D23" s="509" t="e">
        <f>SUMPRODUCT((Unit=T3)*(DateRec16&gt;=X3)*(DateRec16&lt;=X4)*(InfoRecd=AH1))</f>
        <v>#REF!</v>
      </c>
      <c r="E23" s="509" t="e">
        <f>SUMPRODUCT((Unit=T3)*(DateRec16&gt;=Y3)*(DateRec16&lt;=Y4)*(InfoRecd=AH1))</f>
        <v>#REF!</v>
      </c>
      <c r="F23" s="509" t="e">
        <f>SUMPRODUCT((Unit=T3)*(DateRec16&gt;=Z3)*(DateRec16&lt;=Z4)*(InfoRecd=AH1))</f>
        <v>#REF!</v>
      </c>
      <c r="G23" s="509" t="e">
        <f>SUMPRODUCT((Unit=T3)*(DateRec16&gt;=AA3)*(DateRec16&lt;=AA4)*(InfoRecd=AH1))</f>
        <v>#REF!</v>
      </c>
      <c r="H23" s="509" t="e">
        <f>SUMPRODUCT((Unit=T3)*(DateRec16&gt;=AB3)*(DateRec16&lt;=AB4)*(InfoRecd=AH1))</f>
        <v>#REF!</v>
      </c>
      <c r="I23" s="509" t="e">
        <f>SUMPRODUCT((Unit=T3)*(DateRec16&gt;=AC3)*(DateRec16&lt;=AC4)*(InfoRecd=AH1))</f>
        <v>#REF!</v>
      </c>
      <c r="J23" s="509" t="e">
        <f>SUMPRODUCT((Unit=T3)*(DateRec16&gt;=AD3)*(DateRec16&lt;=AD4)*(InfoRecd=AH1))</f>
        <v>#REF!</v>
      </c>
      <c r="K23" s="509" t="e">
        <f>SUMPRODUCT((Unit=T3)*(DateRec16&gt;=AE3)*(DateRec16&lt;=AE4)*(InfoRecd=AH1))</f>
        <v>#REF!</v>
      </c>
      <c r="L23" s="509" t="e">
        <f>SUMPRODUCT((Unit=T3)*(DateRec16&gt;=AF3)*(DateRec16&lt;=AF4)*(InfoRecd=AH1))</f>
        <v>#REF!</v>
      </c>
      <c r="M23" s="509" t="e">
        <f>SUMPRODUCT((Unit=T3)*(DateRec16&gt;=AG3)*(DateRec16&lt;=AG4)*(InfoRecd=AH1))</f>
        <v>#REF!</v>
      </c>
      <c r="N23" s="510" t="e">
        <f>SUM(B23:M23)</f>
        <v>#REF!</v>
      </c>
      <c r="O23" s="496"/>
      <c r="P23" s="496"/>
      <c r="Q23" s="496"/>
      <c r="R23" s="496"/>
      <c r="S23" s="496"/>
      <c r="T23" s="496"/>
      <c r="U23" s="496"/>
      <c r="V23" s="496"/>
      <c r="W23" s="496"/>
      <c r="X23" s="496"/>
      <c r="Y23" s="496"/>
      <c r="Z23" s="496"/>
      <c r="AA23" s="496"/>
      <c r="AB23" s="496"/>
      <c r="AC23" s="496"/>
      <c r="AD23" s="496"/>
      <c r="AE23" s="496"/>
      <c r="AF23" s="496"/>
      <c r="AG23" s="496"/>
      <c r="AH23" s="496"/>
      <c r="AI23" s="496"/>
      <c r="AJ23" s="496"/>
      <c r="AK23" s="496"/>
      <c r="AL23" s="496"/>
      <c r="AM23" s="496"/>
      <c r="AN23" s="496"/>
      <c r="AO23" s="496"/>
      <c r="AP23" s="496"/>
      <c r="AQ23" s="496"/>
      <c r="AR23" s="496"/>
    </row>
    <row r="24" spans="1:44" ht="14.4">
      <c r="A24" s="496"/>
      <c r="B24" s="496"/>
      <c r="C24" s="496"/>
      <c r="D24" s="496"/>
      <c r="E24" s="496"/>
      <c r="F24" s="496"/>
      <c r="G24" s="496"/>
      <c r="H24" s="496"/>
      <c r="I24" s="496"/>
      <c r="J24" s="496"/>
      <c r="K24" s="496"/>
      <c r="L24" s="496"/>
      <c r="M24" s="496"/>
      <c r="N24" s="496"/>
      <c r="O24" s="496"/>
      <c r="P24" s="496"/>
      <c r="Q24" s="496"/>
      <c r="R24" s="496"/>
      <c r="S24" s="496"/>
      <c r="T24" s="496"/>
      <c r="U24" s="496"/>
      <c r="V24" s="496"/>
      <c r="W24" s="496"/>
      <c r="X24" s="496"/>
      <c r="Y24" s="496"/>
      <c r="Z24" s="496"/>
      <c r="AA24" s="496"/>
      <c r="AB24" s="496"/>
      <c r="AC24" s="496"/>
      <c r="AD24" s="496"/>
      <c r="AE24" s="496"/>
      <c r="AF24" s="496"/>
      <c r="AG24" s="496"/>
      <c r="AH24" s="496"/>
      <c r="AI24" s="496"/>
      <c r="AJ24" s="496"/>
      <c r="AK24" s="496"/>
      <c r="AL24" s="496"/>
      <c r="AM24" s="496"/>
      <c r="AN24" s="496"/>
      <c r="AO24" s="496"/>
      <c r="AP24" s="496"/>
      <c r="AQ24" s="496"/>
      <c r="AR24" s="496"/>
    </row>
    <row r="25" spans="1:44" ht="14.4">
      <c r="A25" s="496"/>
      <c r="B25" s="496"/>
      <c r="C25" s="496"/>
      <c r="D25" s="496"/>
      <c r="E25" s="496"/>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spans="1:44" ht="14.4">
      <c r="A26" s="496"/>
      <c r="B26" s="496"/>
      <c r="C26" s="496"/>
      <c r="D26" s="496"/>
      <c r="E26" s="496"/>
      <c r="F26" s="496"/>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spans="1:44" ht="14.4">
      <c r="A27" s="496"/>
      <c r="B27" s="496"/>
      <c r="C27" s="496"/>
      <c r="D27" s="496"/>
      <c r="E27" s="496"/>
      <c r="F27" s="496"/>
      <c r="G27" s="496"/>
      <c r="H27" s="496"/>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spans="1:44" ht="14.4">
      <c r="A28" s="496"/>
      <c r="B28" s="496"/>
      <c r="C28" s="496"/>
      <c r="D28" s="496"/>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spans="1:44" ht="14.4">
      <c r="A29" s="496"/>
      <c r="B29" s="496"/>
      <c r="C29" s="496"/>
      <c r="D29" s="496"/>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spans="1:44" ht="14.4">
      <c r="A30" s="496"/>
      <c r="B30" s="496"/>
      <c r="C30" s="496"/>
      <c r="D30" s="496"/>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spans="1:44" ht="14.4">
      <c r="A31" s="496"/>
      <c r="B31" s="496"/>
      <c r="C31" s="496"/>
      <c r="D31" s="496"/>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spans="1:44" ht="14.4">
      <c r="A32" s="496"/>
      <c r="B32" s="496"/>
      <c r="C32" s="496"/>
      <c r="D32" s="496"/>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spans="1:44" ht="14.4">
      <c r="A33" s="496"/>
      <c r="B33" s="496"/>
      <c r="C33" s="496"/>
      <c r="D33" s="496"/>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spans="1:44" ht="14.4">
      <c r="A34" s="496"/>
      <c r="B34" s="496"/>
      <c r="C34" s="496"/>
      <c r="D34" s="496"/>
      <c r="E34" s="496"/>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spans="1:44" ht="14.4">
      <c r="A35" s="496"/>
      <c r="B35" s="496"/>
      <c r="C35" s="496"/>
      <c r="D35" s="496"/>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spans="1:44" ht="14.4">
      <c r="A36" s="496"/>
      <c r="B36" s="496"/>
      <c r="C36" s="496"/>
      <c r="D36" s="496"/>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spans="1:44" ht="14.4">
      <c r="A37" s="496"/>
      <c r="B37" s="496"/>
      <c r="C37" s="496"/>
      <c r="D37" s="496"/>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spans="1:44" ht="14.4">
      <c r="A38" s="496"/>
      <c r="B38" s="496"/>
      <c r="C38" s="496"/>
      <c r="D38" s="496"/>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spans="1:44" ht="14.4">
      <c r="A39" s="496"/>
      <c r="B39" s="496"/>
      <c r="C39" s="496"/>
      <c r="D39" s="496"/>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spans="1:44" ht="14.4">
      <c r="A40" s="496"/>
      <c r="B40" s="496"/>
      <c r="C40" s="496"/>
      <c r="D40" s="496"/>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spans="1:44" ht="14.4">
      <c r="A41" s="496"/>
      <c r="B41" s="496"/>
      <c r="C41" s="496"/>
      <c r="D41" s="496"/>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spans="1:44" ht="14.4">
      <c r="A42" s="496"/>
      <c r="B42" s="496"/>
      <c r="C42" s="496"/>
      <c r="D42" s="496"/>
      <c r="E42" s="496"/>
      <c r="F42" s="496"/>
      <c r="G42" s="496"/>
      <c r="H42" s="496"/>
      <c r="I42" s="496"/>
      <c r="J42" s="496"/>
      <c r="K42" s="496"/>
      <c r="L42" s="496"/>
      <c r="M42" s="496"/>
      <c r="N42" s="496"/>
      <c r="O42" s="496"/>
      <c r="P42" s="496"/>
      <c r="Q42" s="496"/>
      <c r="R42" s="496"/>
      <c r="S42" s="496"/>
      <c r="T42" s="496"/>
      <c r="U42" s="496"/>
      <c r="V42" s="496"/>
      <c r="W42" s="496"/>
      <c r="X42" s="496"/>
      <c r="Y42" s="496"/>
      <c r="Z42" s="496"/>
      <c r="AA42" s="496"/>
      <c r="AB42" s="496"/>
      <c r="AC42" s="496"/>
      <c r="AD42" s="496"/>
      <c r="AE42" s="496"/>
      <c r="AF42" s="496"/>
      <c r="AG42" s="496"/>
      <c r="AH42" s="496"/>
      <c r="AI42" s="496"/>
      <c r="AJ42" s="496"/>
      <c r="AK42" s="496"/>
      <c r="AL42" s="496"/>
      <c r="AM42" s="496"/>
      <c r="AN42" s="496"/>
      <c r="AO42" s="496"/>
      <c r="AP42" s="496"/>
      <c r="AQ42" s="496"/>
      <c r="AR42" s="496"/>
    </row>
    <row r="43" spans="1:44" ht="14.4">
      <c r="A43" s="496"/>
      <c r="B43" s="496"/>
      <c r="C43" s="496"/>
      <c r="D43" s="496"/>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spans="1:44" ht="14.4">
      <c r="A44" s="496"/>
      <c r="B44" s="496"/>
      <c r="C44" s="496"/>
      <c r="D44" s="496"/>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spans="1:44" ht="14.4">
      <c r="A45" s="496"/>
      <c r="B45" s="496"/>
      <c r="C45" s="496"/>
      <c r="D45" s="496"/>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spans="1:44" ht="14.4">
      <c r="A46" s="496"/>
      <c r="B46" s="496"/>
      <c r="C46" s="496"/>
      <c r="D46" s="496"/>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spans="1:44" ht="14.4">
      <c r="A47" s="496"/>
      <c r="B47" s="496"/>
      <c r="C47" s="496"/>
      <c r="D47" s="496"/>
      <c r="E47" s="496"/>
      <c r="F47" s="496"/>
      <c r="G47" s="496"/>
      <c r="H47" s="496"/>
      <c r="I47" s="496"/>
      <c r="J47" s="496"/>
      <c r="K47" s="496"/>
      <c r="L47" s="496"/>
      <c r="M47" s="496"/>
      <c r="N47" s="496"/>
      <c r="O47" s="496"/>
      <c r="P47" s="496"/>
      <c r="Q47" s="496"/>
      <c r="R47" s="496"/>
      <c r="S47" s="496"/>
      <c r="T47" s="496"/>
      <c r="U47" s="496"/>
      <c r="V47" s="496"/>
      <c r="W47" s="496"/>
      <c r="X47" s="496"/>
      <c r="Y47" s="496"/>
      <c r="Z47" s="496"/>
      <c r="AA47" s="496"/>
      <c r="AB47" s="496"/>
      <c r="AC47" s="496"/>
      <c r="AD47" s="496"/>
      <c r="AE47" s="496"/>
      <c r="AF47" s="496"/>
      <c r="AG47" s="496"/>
      <c r="AH47" s="496"/>
      <c r="AI47" s="496"/>
      <c r="AJ47" s="496"/>
      <c r="AK47" s="496"/>
      <c r="AL47" s="496"/>
      <c r="AM47" s="496"/>
      <c r="AN47" s="496"/>
      <c r="AO47" s="496"/>
      <c r="AP47" s="496"/>
      <c r="AQ47" s="496"/>
      <c r="AR47" s="496"/>
    </row>
    <row r="48" spans="1:44" ht="14.4">
      <c r="A48" s="496"/>
      <c r="B48" s="496"/>
      <c r="C48" s="496"/>
      <c r="D48" s="496"/>
      <c r="E48" s="496"/>
      <c r="F48" s="496"/>
      <c r="G48" s="496"/>
      <c r="H48" s="496"/>
      <c r="I48" s="496"/>
      <c r="J48" s="496"/>
      <c r="K48" s="496"/>
      <c r="L48" s="496"/>
      <c r="M48" s="496"/>
      <c r="N48" s="496"/>
      <c r="O48" s="496"/>
      <c r="P48" s="496"/>
      <c r="Q48" s="496"/>
      <c r="R48" s="496"/>
      <c r="S48" s="496"/>
      <c r="T48" s="496"/>
      <c r="U48" s="496"/>
      <c r="V48" s="496"/>
      <c r="W48" s="496"/>
      <c r="X48" s="496"/>
      <c r="Y48" s="496"/>
      <c r="Z48" s="496"/>
      <c r="AA48" s="496"/>
      <c r="AB48" s="496"/>
      <c r="AC48" s="496"/>
      <c r="AD48" s="496"/>
      <c r="AE48" s="496"/>
      <c r="AF48" s="496"/>
      <c r="AG48" s="496"/>
      <c r="AH48" s="496"/>
      <c r="AI48" s="496"/>
      <c r="AJ48" s="496"/>
      <c r="AK48" s="496"/>
      <c r="AL48" s="496"/>
      <c r="AM48" s="496"/>
      <c r="AN48" s="496"/>
      <c r="AO48" s="496"/>
      <c r="AP48" s="496"/>
      <c r="AQ48" s="496"/>
      <c r="AR48" s="496"/>
    </row>
    <row r="49" spans="1:44" ht="14.4">
      <c r="A49" s="496"/>
      <c r="B49" s="496"/>
      <c r="C49" s="496"/>
      <c r="D49" s="496"/>
      <c r="E49" s="496"/>
      <c r="F49" s="496"/>
      <c r="G49" s="496"/>
      <c r="H49" s="496"/>
      <c r="I49" s="496"/>
      <c r="J49" s="496"/>
      <c r="K49" s="496"/>
      <c r="L49" s="496"/>
      <c r="M49" s="496"/>
      <c r="N49" s="496"/>
      <c r="O49" s="496"/>
      <c r="P49" s="496"/>
      <c r="Q49" s="496"/>
      <c r="R49" s="496"/>
      <c r="S49" s="496"/>
      <c r="T49" s="496"/>
      <c r="U49" s="496"/>
      <c r="V49" s="496"/>
      <c r="W49" s="496"/>
      <c r="X49" s="496"/>
      <c r="Y49" s="496"/>
      <c r="Z49" s="496"/>
      <c r="AA49" s="496"/>
      <c r="AB49" s="496"/>
      <c r="AC49" s="496"/>
      <c r="AD49" s="496"/>
      <c r="AE49" s="496"/>
      <c r="AF49" s="496"/>
      <c r="AG49" s="496"/>
      <c r="AH49" s="496"/>
      <c r="AI49" s="496"/>
      <c r="AJ49" s="496"/>
      <c r="AK49" s="496"/>
      <c r="AL49" s="496"/>
      <c r="AM49" s="496"/>
      <c r="AN49" s="496"/>
      <c r="AO49" s="496"/>
      <c r="AP49" s="496"/>
      <c r="AQ49" s="496"/>
      <c r="AR49" s="496"/>
    </row>
    <row r="50" spans="1:44" ht="14.4">
      <c r="A50" s="496"/>
      <c r="B50" s="496"/>
      <c r="C50" s="496"/>
      <c r="D50" s="496"/>
      <c r="E50" s="496"/>
      <c r="F50" s="496"/>
      <c r="G50" s="496"/>
      <c r="H50" s="496"/>
      <c r="I50" s="496"/>
      <c r="J50" s="496"/>
      <c r="K50" s="496"/>
      <c r="L50" s="496"/>
      <c r="M50" s="496"/>
      <c r="N50" s="496"/>
      <c r="O50" s="496"/>
      <c r="P50" s="496"/>
      <c r="Q50" s="496"/>
      <c r="R50" s="496"/>
      <c r="S50" s="496"/>
      <c r="T50" s="496"/>
      <c r="U50" s="496"/>
      <c r="V50" s="496"/>
      <c r="W50" s="496"/>
      <c r="X50" s="496"/>
      <c r="Y50" s="496"/>
      <c r="Z50" s="496"/>
      <c r="AA50" s="496"/>
      <c r="AB50" s="496"/>
      <c r="AC50" s="496"/>
      <c r="AD50" s="496"/>
      <c r="AE50" s="496"/>
      <c r="AF50" s="496"/>
      <c r="AG50" s="496"/>
      <c r="AH50" s="496"/>
      <c r="AI50" s="496"/>
      <c r="AJ50" s="496"/>
      <c r="AK50" s="496"/>
      <c r="AL50" s="496"/>
      <c r="AM50" s="496"/>
      <c r="AN50" s="496"/>
      <c r="AO50" s="496"/>
      <c r="AP50" s="496"/>
      <c r="AQ50" s="496"/>
      <c r="AR50" s="496"/>
    </row>
    <row r="51" spans="1:44" ht="14.4">
      <c r="A51" s="496"/>
      <c r="B51" s="496"/>
      <c r="C51" s="496"/>
      <c r="D51" s="496"/>
      <c r="E51" s="496"/>
      <c r="F51" s="496"/>
      <c r="G51" s="496"/>
      <c r="H51" s="496"/>
      <c r="I51" s="496"/>
      <c r="J51" s="496"/>
      <c r="K51" s="496"/>
      <c r="L51" s="496"/>
      <c r="M51" s="496"/>
      <c r="N51" s="496"/>
      <c r="O51" s="496"/>
      <c r="P51" s="496"/>
      <c r="Q51" s="496"/>
      <c r="R51" s="496"/>
      <c r="S51" s="496"/>
      <c r="T51" s="496"/>
      <c r="U51" s="496"/>
      <c r="V51" s="496"/>
      <c r="W51" s="496"/>
      <c r="X51" s="496"/>
      <c r="Y51" s="496"/>
      <c r="Z51" s="496"/>
      <c r="AA51" s="496"/>
      <c r="AB51" s="496"/>
      <c r="AC51" s="496"/>
      <c r="AD51" s="496"/>
      <c r="AE51" s="496"/>
      <c r="AF51" s="496"/>
      <c r="AG51" s="496"/>
      <c r="AH51" s="496"/>
      <c r="AI51" s="496"/>
      <c r="AJ51" s="496"/>
      <c r="AK51" s="496"/>
      <c r="AL51" s="496"/>
      <c r="AM51" s="496"/>
      <c r="AN51" s="496"/>
      <c r="AO51" s="496"/>
      <c r="AP51" s="496"/>
      <c r="AQ51" s="496"/>
      <c r="AR51" s="496"/>
    </row>
    <row r="52" spans="1:44" ht="14.4">
      <c r="A52" s="496"/>
      <c r="B52" s="496"/>
      <c r="C52" s="496"/>
      <c r="D52" s="496"/>
      <c r="E52" s="496"/>
      <c r="F52" s="496"/>
      <c r="G52" s="496"/>
      <c r="H52" s="496"/>
      <c r="I52" s="496"/>
      <c r="J52" s="496"/>
      <c r="K52" s="496"/>
      <c r="L52" s="496"/>
      <c r="M52" s="496"/>
      <c r="N52" s="496"/>
      <c r="O52" s="496"/>
      <c r="P52" s="496"/>
      <c r="Q52" s="496"/>
      <c r="R52" s="496"/>
      <c r="S52" s="496"/>
      <c r="T52" s="496"/>
      <c r="U52" s="496"/>
      <c r="V52" s="496"/>
      <c r="W52" s="496"/>
      <c r="X52" s="496"/>
      <c r="Y52" s="496"/>
      <c r="Z52" s="496"/>
      <c r="AA52" s="496"/>
      <c r="AB52" s="496"/>
      <c r="AC52" s="496"/>
      <c r="AD52" s="496"/>
      <c r="AE52" s="496"/>
      <c r="AF52" s="496"/>
      <c r="AG52" s="496"/>
      <c r="AH52" s="496"/>
      <c r="AI52" s="496"/>
      <c r="AJ52" s="496"/>
      <c r="AK52" s="496"/>
      <c r="AL52" s="496"/>
      <c r="AM52" s="496"/>
      <c r="AN52" s="496"/>
      <c r="AO52" s="496"/>
      <c r="AP52" s="496"/>
      <c r="AQ52" s="496"/>
      <c r="AR52" s="496"/>
    </row>
    <row r="53" spans="1:44" ht="14.4">
      <c r="A53" s="496"/>
      <c r="B53" s="496"/>
      <c r="C53" s="496"/>
      <c r="D53" s="496"/>
      <c r="E53" s="496"/>
      <c r="F53" s="496"/>
      <c r="G53" s="496"/>
      <c r="H53" s="496"/>
      <c r="I53" s="496"/>
      <c r="J53" s="496"/>
      <c r="K53" s="496"/>
      <c r="L53" s="496"/>
      <c r="M53" s="496"/>
      <c r="N53" s="496"/>
      <c r="O53" s="496"/>
      <c r="P53" s="496"/>
      <c r="Q53" s="496"/>
      <c r="R53" s="496"/>
      <c r="S53" s="496"/>
      <c r="T53" s="496"/>
      <c r="U53" s="496"/>
      <c r="V53" s="496"/>
      <c r="W53" s="496"/>
      <c r="X53" s="496"/>
      <c r="Y53" s="496"/>
      <c r="Z53" s="496"/>
      <c r="AA53" s="496"/>
      <c r="AB53" s="496"/>
      <c r="AC53" s="496"/>
      <c r="AD53" s="496"/>
      <c r="AE53" s="496"/>
      <c r="AF53" s="496"/>
      <c r="AG53" s="496"/>
      <c r="AH53" s="496"/>
      <c r="AI53" s="496"/>
      <c r="AJ53" s="496"/>
      <c r="AK53" s="496"/>
      <c r="AL53" s="496"/>
      <c r="AM53" s="496"/>
      <c r="AN53" s="496"/>
      <c r="AO53" s="496"/>
      <c r="AP53" s="496"/>
      <c r="AQ53" s="496"/>
      <c r="AR53" s="496"/>
    </row>
    <row r="54" spans="1:44" ht="14.4">
      <c r="A54" s="496"/>
      <c r="B54" s="496"/>
      <c r="C54" s="496"/>
      <c r="D54" s="496"/>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spans="1:44" ht="14.4">
      <c r="A55" s="496"/>
      <c r="B55" s="496"/>
      <c r="C55" s="496"/>
      <c r="D55" s="496"/>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spans="1:44" ht="14.4">
      <c r="A56" s="496"/>
      <c r="B56" s="496"/>
      <c r="C56" s="496"/>
      <c r="D56" s="496"/>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spans="1:44" ht="14.4">
      <c r="A57" s="496"/>
      <c r="B57" s="496"/>
      <c r="C57" s="496"/>
      <c r="D57" s="496"/>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spans="1:44" ht="14.4">
      <c r="A58" s="496"/>
      <c r="B58" s="496"/>
      <c r="C58" s="496"/>
      <c r="D58" s="496"/>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spans="1:44" ht="14.4">
      <c r="A59" s="496"/>
      <c r="B59" s="496"/>
      <c r="C59" s="496"/>
      <c r="D59" s="496"/>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spans="1:44" ht="14.4">
      <c r="A60" s="496"/>
      <c r="B60" s="496"/>
      <c r="C60" s="496"/>
      <c r="D60" s="496"/>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spans="1:44" ht="14.4">
      <c r="A61" s="496"/>
      <c r="B61" s="496"/>
      <c r="C61" s="496"/>
      <c r="D61" s="496"/>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spans="1:44" ht="14.4">
      <c r="A62" s="496"/>
      <c r="B62" s="496"/>
      <c r="C62" s="496"/>
      <c r="D62" s="496"/>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spans="1:44" ht="14.4">
      <c r="A63" s="496"/>
      <c r="B63" s="496"/>
      <c r="C63" s="496"/>
      <c r="D63" s="496"/>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spans="1:44" ht="14.4">
      <c r="A64" s="496"/>
      <c r="B64" s="496"/>
      <c r="C64" s="496"/>
      <c r="D64" s="496"/>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spans="1:44" ht="14.4">
      <c r="A65" s="496"/>
      <c r="B65" s="496"/>
      <c r="C65" s="496"/>
      <c r="D65" s="496"/>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spans="1:44" ht="14.4">
      <c r="A66" s="496"/>
      <c r="B66" s="496"/>
      <c r="C66" s="496"/>
      <c r="D66" s="496"/>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spans="1:44" ht="14.4">
      <c r="A67" s="496"/>
      <c r="B67" s="496"/>
      <c r="C67" s="496"/>
      <c r="D67" s="496"/>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spans="1:44" ht="14.4">
      <c r="A68" s="496"/>
      <c r="B68" s="496"/>
      <c r="C68" s="496"/>
      <c r="D68" s="496"/>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spans="1:44" ht="14.4">
      <c r="A69" s="496"/>
      <c r="B69" s="496"/>
      <c r="C69" s="496"/>
      <c r="D69" s="496"/>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spans="1:44" ht="14.4">
      <c r="A70" s="496"/>
      <c r="B70" s="496"/>
      <c r="C70" s="496"/>
      <c r="D70" s="496"/>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spans="1:44" ht="14.4">
      <c r="A71" s="496"/>
      <c r="B71" s="496"/>
      <c r="C71" s="496"/>
      <c r="D71" s="496"/>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spans="1:44" ht="14.4">
      <c r="A72" s="496"/>
      <c r="B72" s="496"/>
      <c r="C72" s="496"/>
      <c r="D72" s="496"/>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spans="1:44" ht="14.4">
      <c r="A73" s="496"/>
      <c r="B73" s="496"/>
      <c r="C73" s="496"/>
      <c r="D73" s="496"/>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spans="1:44" ht="14.4">
      <c r="A74" s="496"/>
      <c r="B74" s="496"/>
      <c r="C74" s="496"/>
      <c r="D74" s="496"/>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spans="1:44" ht="14.4">
      <c r="A75" s="496"/>
      <c r="B75" s="496"/>
      <c r="C75" s="496"/>
      <c r="D75" s="496"/>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spans="1:44" ht="14.4">
      <c r="A76" s="496"/>
      <c r="B76" s="496"/>
      <c r="C76" s="496"/>
      <c r="D76" s="496"/>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spans="1:44" ht="14.4">
      <c r="A77" s="496"/>
      <c r="B77" s="496"/>
      <c r="C77" s="496"/>
      <c r="D77" s="496"/>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spans="1:44" ht="14.4">
      <c r="A78" s="496"/>
      <c r="B78" s="496"/>
      <c r="C78" s="496"/>
      <c r="D78" s="496"/>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spans="1:44" ht="14.4">
      <c r="A79" s="496"/>
      <c r="B79" s="496"/>
      <c r="C79" s="496"/>
      <c r="D79" s="496"/>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spans="1:44" ht="14.4">
      <c r="A80" s="496"/>
      <c r="B80" s="496"/>
      <c r="C80" s="496"/>
      <c r="D80" s="496"/>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spans="1:44" ht="14.4">
      <c r="A81" s="496"/>
      <c r="B81" s="496"/>
      <c r="C81" s="496"/>
      <c r="D81" s="496"/>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spans="1:44" ht="14.4">
      <c r="A82" s="496"/>
      <c r="B82" s="496"/>
      <c r="C82" s="496"/>
      <c r="D82" s="496"/>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spans="1:44" ht="14.4">
      <c r="A83" s="496"/>
      <c r="B83" s="496"/>
      <c r="C83" s="496"/>
      <c r="D83" s="496"/>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spans="1:44" ht="14.4">
      <c r="A84" s="496"/>
      <c r="B84" s="496"/>
      <c r="C84" s="496"/>
      <c r="D84" s="496"/>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spans="1:44" ht="14.4">
      <c r="A85" s="496"/>
      <c r="B85" s="496"/>
      <c r="C85" s="496"/>
      <c r="D85" s="496"/>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spans="1:44" ht="14.4">
      <c r="A86" s="496"/>
      <c r="B86" s="496"/>
      <c r="C86" s="496"/>
      <c r="D86" s="496"/>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spans="1:44" ht="14.4">
      <c r="A87" s="496"/>
      <c r="B87" s="496"/>
      <c r="C87" s="496"/>
      <c r="D87" s="496"/>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spans="1:44" ht="14.4">
      <c r="A88" s="496"/>
      <c r="B88" s="496"/>
      <c r="C88" s="496"/>
      <c r="D88" s="496"/>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spans="1:44" ht="14.4">
      <c r="A89" s="496"/>
      <c r="B89" s="496"/>
      <c r="C89" s="496"/>
      <c r="D89" s="496"/>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spans="1:44" ht="14.4">
      <c r="A90" s="496"/>
      <c r="B90" s="496"/>
      <c r="C90" s="496"/>
      <c r="D90" s="496"/>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spans="1:44" ht="14.4">
      <c r="A91" s="496"/>
      <c r="B91" s="496"/>
      <c r="C91" s="496"/>
      <c r="D91" s="496"/>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spans="1:44" ht="14.4">
      <c r="A92" s="496"/>
      <c r="B92" s="496"/>
      <c r="C92" s="496"/>
      <c r="D92" s="496"/>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spans="1:44" ht="14.4">
      <c r="A93" s="496"/>
      <c r="B93" s="496"/>
      <c r="C93" s="496"/>
      <c r="D93" s="496"/>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spans="1:44" ht="14.4">
      <c r="A94" s="496"/>
      <c r="B94" s="496"/>
      <c r="C94" s="496"/>
      <c r="D94" s="496"/>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spans="1:44" ht="14.4">
      <c r="A95" s="496"/>
      <c r="B95" s="496"/>
      <c r="C95" s="496"/>
      <c r="D95" s="496"/>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spans="1:44" ht="14.4">
      <c r="A96" s="496"/>
      <c r="B96" s="496"/>
      <c r="C96" s="496"/>
      <c r="D96" s="496"/>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spans="1:44" ht="14.4">
      <c r="A97" s="496"/>
      <c r="B97" s="496"/>
      <c r="C97" s="496"/>
      <c r="D97" s="496"/>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spans="1:44" ht="14.4">
      <c r="A98" s="496"/>
      <c r="B98" s="496"/>
      <c r="C98" s="496"/>
      <c r="D98" s="496"/>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spans="1:44" ht="14.4">
      <c r="A99" s="496"/>
      <c r="B99" s="496"/>
      <c r="C99" s="496"/>
      <c r="D99" s="496"/>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spans="1:44" ht="14.4">
      <c r="A100" s="496"/>
      <c r="B100" s="496"/>
      <c r="C100" s="49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spans="1:44" ht="14.4">
      <c r="A101" s="496"/>
      <c r="B101" s="496"/>
      <c r="C101" s="49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spans="1:44" ht="14.4">
      <c r="A102" s="496"/>
      <c r="B102" s="496"/>
      <c r="C102" s="49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spans="1:44" ht="14.4">
      <c r="A103" s="496"/>
      <c r="B103" s="496"/>
      <c r="C103" s="49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spans="1:44" ht="14.4">
      <c r="A104" s="496"/>
      <c r="B104" s="496"/>
      <c r="C104" s="49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spans="1:44" ht="14.4">
      <c r="A105" s="496"/>
      <c r="B105" s="496"/>
      <c r="C105" s="49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spans="1:44" ht="14.4">
      <c r="A106" s="496"/>
      <c r="B106" s="496"/>
      <c r="C106" s="49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spans="1:44" ht="14.4">
      <c r="A107" s="496"/>
      <c r="B107" s="496"/>
      <c r="C107" s="49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spans="1:44" ht="14.4">
      <c r="A108" s="496"/>
      <c r="B108" s="496"/>
      <c r="C108" s="49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spans="1:44" ht="14.4">
      <c r="A109" s="496"/>
      <c r="B109" s="496"/>
      <c r="C109" s="49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spans="1:44" ht="14.4">
      <c r="A110" s="496"/>
      <c r="B110" s="496"/>
      <c r="C110" s="49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spans="1:44" ht="14.4">
      <c r="A111" s="496"/>
      <c r="B111" s="496"/>
      <c r="C111" s="49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spans="1:44" ht="14.4">
      <c r="A112" s="496"/>
      <c r="B112" s="496"/>
      <c r="C112" s="49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spans="1:44" ht="14.4">
      <c r="A113" s="496"/>
      <c r="B113" s="496"/>
      <c r="C113" s="49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spans="1:44" ht="14.4">
      <c r="A114" s="496"/>
      <c r="B114" s="496"/>
      <c r="C114" s="49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spans="1:44" ht="14.4">
      <c r="A115" s="496"/>
      <c r="B115" s="496"/>
      <c r="C115" s="49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spans="1:44" ht="14.4">
      <c r="A116" s="496"/>
      <c r="B116" s="496"/>
      <c r="C116" s="49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spans="1:44" ht="14.4">
      <c r="A117" s="496"/>
      <c r="B117" s="496"/>
      <c r="C117" s="49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spans="1:44" ht="14.4">
      <c r="A118" s="496"/>
      <c r="B118" s="496"/>
      <c r="C118" s="49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spans="1:44" ht="14.4">
      <c r="A119" s="496"/>
      <c r="B119" s="496"/>
      <c r="C119" s="49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spans="1:44" ht="14.4">
      <c r="A120" s="496"/>
      <c r="B120" s="496"/>
      <c r="C120" s="49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spans="1:44" ht="14.4">
      <c r="A121" s="496"/>
      <c r="B121" s="496"/>
      <c r="C121" s="49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spans="1:44" ht="14.4">
      <c r="A122" s="496"/>
      <c r="B122" s="496"/>
      <c r="C122" s="49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spans="1:44" ht="14.4">
      <c r="A123" s="496"/>
      <c r="B123" s="496"/>
      <c r="C123" s="49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spans="1:44" ht="14.4">
      <c r="A124" s="496"/>
      <c r="B124" s="496"/>
      <c r="C124" s="49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spans="1:44" ht="14.4">
      <c r="A125" s="496"/>
      <c r="B125" s="496"/>
      <c r="C125" s="49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spans="1:44" ht="14.4">
      <c r="A126" s="496"/>
      <c r="B126" s="496"/>
      <c r="C126" s="49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spans="1:44" ht="14.4">
      <c r="A127" s="496"/>
      <c r="B127" s="496"/>
      <c r="C127" s="49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spans="1:44" ht="14.4">
      <c r="A128" s="496"/>
      <c r="B128" s="496"/>
      <c r="C128" s="49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spans="1:44" ht="14.4">
      <c r="A129" s="496"/>
      <c r="B129" s="496"/>
      <c r="C129" s="49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spans="1:44" ht="14.4">
      <c r="A130" s="496"/>
      <c r="B130" s="496"/>
      <c r="C130" s="49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spans="1:44" ht="14.4">
      <c r="A131" s="496"/>
      <c r="B131" s="496"/>
      <c r="C131" s="49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spans="1:44" ht="14.4">
      <c r="A132" s="496"/>
      <c r="B132" s="496"/>
      <c r="C132" s="49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spans="1:44" ht="14.4">
      <c r="A133" s="496"/>
      <c r="B133" s="496"/>
      <c r="C133" s="49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spans="1:44" ht="14.4">
      <c r="A134" s="496"/>
      <c r="B134" s="496"/>
      <c r="C134" s="49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spans="1:44" ht="14.4">
      <c r="A135" s="496"/>
      <c r="B135" s="496"/>
      <c r="C135" s="49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spans="1:44" ht="14.4">
      <c r="A136" s="496"/>
      <c r="B136" s="496"/>
      <c r="C136" s="49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spans="1:44" ht="14.4">
      <c r="A137" s="496"/>
      <c r="B137" s="496"/>
      <c r="C137" s="49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spans="1:44" ht="14.4">
      <c r="A138" s="496"/>
      <c r="B138" s="496"/>
      <c r="C138" s="49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spans="1:44" ht="14.4">
      <c r="A139" s="496"/>
      <c r="B139" s="496"/>
      <c r="C139" s="49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spans="1:44" ht="14.4">
      <c r="A140" s="496"/>
      <c r="B140" s="496"/>
      <c r="C140" s="49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spans="1:44" ht="14.4">
      <c r="A141" s="496"/>
      <c r="B141" s="496"/>
      <c r="C141" s="49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spans="1:44" ht="14.4">
      <c r="A142" s="496"/>
      <c r="B142" s="496"/>
      <c r="C142" s="49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spans="1:44" ht="14.4">
      <c r="A143" s="496"/>
      <c r="B143" s="496"/>
      <c r="C143" s="49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spans="1:44" ht="14.4">
      <c r="A144" s="496"/>
      <c r="B144" s="496"/>
      <c r="C144" s="49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spans="1:44" ht="14.4">
      <c r="A145" s="496"/>
      <c r="B145" s="496"/>
      <c r="C145" s="49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spans="1:44" ht="14.4">
      <c r="A146" s="496"/>
      <c r="B146" s="496"/>
      <c r="C146" s="49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spans="1:44" ht="14.4">
      <c r="A147" s="496"/>
      <c r="B147" s="496"/>
      <c r="C147" s="49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spans="1:44" ht="14.4">
      <c r="A148" s="496"/>
      <c r="B148" s="496"/>
      <c r="C148" s="49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spans="1:44" ht="14.4">
      <c r="A149" s="496"/>
      <c r="B149" s="496"/>
      <c r="C149" s="49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spans="1:44" ht="14.4">
      <c r="A150" s="496"/>
      <c r="B150" s="496"/>
      <c r="C150" s="49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spans="1:44" ht="14.4">
      <c r="A151" s="496"/>
      <c r="B151" s="496"/>
      <c r="C151" s="49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spans="1:44" ht="14.4">
      <c r="A152" s="496"/>
      <c r="B152" s="496"/>
      <c r="C152" s="49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spans="1:44" ht="14.4">
      <c r="A153" s="496"/>
      <c r="B153" s="496"/>
      <c r="C153" s="49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spans="1:44" ht="14.4">
      <c r="A154" s="496"/>
      <c r="B154" s="496"/>
      <c r="C154" s="49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spans="1:44" ht="14.4">
      <c r="A155" s="496"/>
      <c r="B155" s="496"/>
      <c r="C155" s="49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spans="1:44" ht="14.4">
      <c r="A156" s="496"/>
      <c r="B156" s="496"/>
      <c r="C156" s="49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spans="1:44" ht="14.4">
      <c r="A157" s="496"/>
      <c r="B157" s="496"/>
      <c r="C157" s="49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spans="1:44" ht="14.4">
      <c r="A158" s="496"/>
      <c r="B158" s="496"/>
      <c r="C158" s="49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spans="1:44" ht="14.4">
      <c r="A159" s="496"/>
      <c r="B159" s="496"/>
      <c r="C159" s="49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spans="1:44" ht="14.4">
      <c r="A160" s="496"/>
      <c r="B160" s="496"/>
      <c r="C160" s="49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spans="1:44" ht="14.4">
      <c r="A161" s="496"/>
      <c r="B161" s="496"/>
      <c r="C161" s="49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spans="1:44" ht="14.4">
      <c r="A162" s="496"/>
      <c r="B162" s="496"/>
      <c r="C162" s="49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spans="1:44" ht="14.4">
      <c r="A163" s="496"/>
      <c r="B163" s="496"/>
      <c r="C163" s="49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spans="1:44" ht="14.4">
      <c r="A164" s="496"/>
      <c r="B164" s="496"/>
      <c r="C164" s="49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spans="1:44" ht="14.4">
      <c r="A165" s="496"/>
      <c r="B165" s="496"/>
      <c r="C165" s="49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spans="1:44" ht="14.4">
      <c r="A166" s="496"/>
      <c r="B166" s="496"/>
      <c r="C166" s="49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spans="1:44" ht="14.4">
      <c r="A167" s="496"/>
      <c r="B167" s="496"/>
      <c r="C167" s="49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spans="1:44" ht="14.4">
      <c r="A168" s="496"/>
      <c r="B168" s="496"/>
      <c r="C168" s="49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spans="1:44" ht="14.4">
      <c r="A169" s="496"/>
      <c r="B169" s="496"/>
      <c r="C169" s="49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spans="1:44" ht="14.4">
      <c r="A170" s="496"/>
      <c r="B170" s="496"/>
      <c r="C170" s="49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spans="1:44" ht="14.4">
      <c r="A171" s="496"/>
      <c r="B171" s="496"/>
      <c r="C171" s="49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spans="1:44" ht="14.4">
      <c r="A172" s="496"/>
      <c r="B172" s="496"/>
      <c r="C172" s="49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spans="1:44" ht="14.4">
      <c r="A173" s="496"/>
      <c r="B173" s="496"/>
      <c r="C173" s="49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spans="1:44" ht="14.4">
      <c r="A174" s="496"/>
      <c r="B174" s="496"/>
      <c r="C174" s="49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spans="1:44" ht="14.4">
      <c r="A175" s="496"/>
      <c r="B175" s="496"/>
      <c r="C175" s="49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spans="1:44" ht="14.4">
      <c r="A176" s="496"/>
      <c r="B176" s="496"/>
      <c r="C176" s="49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spans="1:44" ht="14.4">
      <c r="A177" s="496"/>
      <c r="B177" s="496"/>
      <c r="C177" s="49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spans="1:44" ht="14.4">
      <c r="A178" s="496"/>
      <c r="B178" s="496"/>
      <c r="C178" s="49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spans="1:44" ht="14.4">
      <c r="A179" s="496"/>
      <c r="B179" s="496"/>
      <c r="C179" s="49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spans="1:44" ht="14.4">
      <c r="A180" s="496"/>
      <c r="B180" s="496"/>
      <c r="C180" s="49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spans="1:44" ht="14.4">
      <c r="A181" s="496"/>
      <c r="B181" s="496"/>
      <c r="C181" s="49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spans="1:44" ht="14.4">
      <c r="A182" s="496"/>
      <c r="B182" s="496"/>
      <c r="C182" s="49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spans="1:44" ht="14.4">
      <c r="A183" s="496"/>
      <c r="B183" s="496"/>
      <c r="C183" s="49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spans="1:44" ht="14.4">
      <c r="A184" s="496"/>
      <c r="B184" s="496"/>
      <c r="C184" s="49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spans="1:44" ht="14.4">
      <c r="A185" s="496"/>
      <c r="B185" s="496"/>
      <c r="C185" s="49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spans="1:44" ht="14.4">
      <c r="A186" s="496"/>
      <c r="B186" s="496"/>
      <c r="C186" s="49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spans="1:44" ht="14.4">
      <c r="A187" s="496"/>
      <c r="B187" s="496"/>
      <c r="C187" s="49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spans="1:44" ht="14.4">
      <c r="A188" s="496"/>
      <c r="B188" s="496"/>
      <c r="C188" s="49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spans="1:44" ht="14.4">
      <c r="A189" s="496"/>
      <c r="B189" s="496"/>
      <c r="C189" s="49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spans="1:44" ht="14.4">
      <c r="A190" s="496"/>
      <c r="B190" s="496"/>
      <c r="C190" s="49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spans="1:44" ht="14.4">
      <c r="A191" s="496"/>
      <c r="B191" s="496"/>
      <c r="C191" s="49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spans="1:44" ht="14.4">
      <c r="A192" s="496"/>
      <c r="B192" s="496"/>
      <c r="C192" s="49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spans="1:44" ht="14.4">
      <c r="A193" s="496"/>
      <c r="B193" s="496"/>
      <c r="C193" s="49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spans="1:44" ht="14.4">
      <c r="A194" s="496"/>
      <c r="B194" s="496"/>
      <c r="C194" s="49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spans="1:44" ht="14.4">
      <c r="A195" s="496"/>
      <c r="B195" s="496"/>
      <c r="C195" s="49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spans="1:44" ht="14.4">
      <c r="A196" s="496"/>
      <c r="B196" s="496"/>
      <c r="C196" s="49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spans="1:44" ht="14.4">
      <c r="A197" s="496"/>
      <c r="B197" s="496"/>
      <c r="C197" s="49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spans="1:44" ht="14.4">
      <c r="A198" s="496"/>
      <c r="B198" s="496"/>
      <c r="C198" s="49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spans="1:44" ht="14.4">
      <c r="A199" s="496"/>
      <c r="B199" s="496"/>
      <c r="C199" s="49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spans="1:44" ht="14.4">
      <c r="A200" s="496"/>
      <c r="B200" s="496"/>
      <c r="C200" s="49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spans="1:44" ht="14.4">
      <c r="A201" s="496"/>
      <c r="B201" s="496"/>
      <c r="C201" s="49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spans="1:44" ht="14.4">
      <c r="A202" s="496"/>
      <c r="B202" s="496"/>
      <c r="C202" s="49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spans="1:44" ht="14.4">
      <c r="A203" s="496"/>
      <c r="B203" s="496"/>
      <c r="C203" s="49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spans="1:44" ht="14.4">
      <c r="A204" s="496"/>
      <c r="B204" s="496"/>
      <c r="C204" s="49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spans="1:44" ht="14.4">
      <c r="A205" s="496"/>
      <c r="B205" s="496"/>
      <c r="C205" s="49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spans="1:44" ht="14.4">
      <c r="A206" s="496"/>
      <c r="B206" s="496"/>
      <c r="C206" s="49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spans="1:44" ht="14.4">
      <c r="A207" s="496"/>
      <c r="B207" s="496"/>
      <c r="C207" s="49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spans="1:44" ht="14.4">
      <c r="A208" s="496"/>
      <c r="B208" s="496"/>
      <c r="C208" s="49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spans="1:44" ht="14.4">
      <c r="A209" s="496"/>
      <c r="B209" s="496"/>
      <c r="C209" s="49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spans="1:44" ht="14.4">
      <c r="A210" s="496"/>
      <c r="B210" s="496"/>
      <c r="C210" s="49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spans="1:44" ht="14.4">
      <c r="A211" s="496"/>
      <c r="B211" s="496"/>
      <c r="C211" s="49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spans="1:44" ht="14.4">
      <c r="A212" s="496"/>
      <c r="B212" s="496"/>
      <c r="C212" s="49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spans="1:44" ht="14.4">
      <c r="A213" s="496"/>
      <c r="B213" s="496"/>
      <c r="C213" s="49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spans="1:44" ht="14.4">
      <c r="A214" s="496"/>
      <c r="B214" s="496"/>
      <c r="C214" s="49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spans="1:44" ht="14.4">
      <c r="A215" s="496"/>
      <c r="B215" s="496"/>
      <c r="C215" s="49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spans="1:44" ht="14.4">
      <c r="A216" s="496"/>
      <c r="B216" s="496"/>
      <c r="C216" s="49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spans="1:44" ht="14.4">
      <c r="A217" s="496"/>
      <c r="B217" s="496"/>
      <c r="C217" s="49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spans="1:44" ht="14.4">
      <c r="A218" s="496"/>
      <c r="B218" s="496"/>
      <c r="C218" s="49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spans="1:44" ht="14.4">
      <c r="A219" s="496"/>
      <c r="B219" s="496"/>
      <c r="C219" s="49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spans="1:44" ht="14.4">
      <c r="A220" s="496"/>
      <c r="B220" s="496"/>
      <c r="C220" s="49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spans="1:44" ht="14.4">
      <c r="A221" s="496"/>
      <c r="B221" s="496"/>
      <c r="C221" s="49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spans="1:44" ht="14.4">
      <c r="A222" s="496"/>
      <c r="B222" s="496"/>
      <c r="C222" s="49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spans="1:44" ht="14.4">
      <c r="A223" s="496"/>
      <c r="B223" s="496"/>
      <c r="C223" s="49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spans="1:44" ht="14.4">
      <c r="A224" s="496"/>
      <c r="B224" s="496"/>
      <c r="C224" s="49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spans="1:44" ht="14.4">
      <c r="A225" s="496"/>
      <c r="B225" s="496"/>
      <c r="C225" s="49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spans="1:44" ht="14.4">
      <c r="A226" s="496"/>
      <c r="B226" s="496"/>
      <c r="C226" s="49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spans="1:44" ht="14.4">
      <c r="A227" s="496"/>
      <c r="B227" s="496"/>
      <c r="C227" s="49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spans="1:44" ht="14.4">
      <c r="A228" s="496"/>
      <c r="B228" s="496"/>
      <c r="C228" s="49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spans="1:44" ht="14.4">
      <c r="A229" s="496"/>
      <c r="B229" s="496"/>
      <c r="C229" s="49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spans="1:44" ht="14.4">
      <c r="A230" s="496"/>
      <c r="B230" s="496"/>
      <c r="C230" s="49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spans="1:44" ht="14.4">
      <c r="A231" s="496"/>
      <c r="B231" s="496"/>
      <c r="C231" s="49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spans="1:44" ht="14.4">
      <c r="A232" s="496"/>
      <c r="B232" s="496"/>
      <c r="C232" s="49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spans="1:44" ht="14.4">
      <c r="A233" s="496"/>
      <c r="B233" s="496"/>
      <c r="C233" s="49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spans="1:44" ht="14.4">
      <c r="A234" s="496"/>
      <c r="B234" s="496"/>
      <c r="C234" s="49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spans="1:44" ht="14.4">
      <c r="A235" s="496"/>
      <c r="B235" s="496"/>
      <c r="C235" s="49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spans="1:44" ht="14.4">
      <c r="A236" s="496"/>
      <c r="B236" s="496"/>
      <c r="C236" s="49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spans="1:44" ht="14.4">
      <c r="A237" s="496"/>
      <c r="B237" s="496"/>
      <c r="C237" s="49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spans="1:44" ht="14.4">
      <c r="A238" s="496"/>
      <c r="B238" s="496"/>
      <c r="C238" s="49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spans="1:44" ht="14.4">
      <c r="A239" s="496"/>
      <c r="B239" s="496"/>
      <c r="C239" s="49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spans="1:44" ht="14.4">
      <c r="A240" s="496"/>
      <c r="B240" s="496"/>
      <c r="C240" s="49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spans="1:44" ht="14.4">
      <c r="A241" s="496"/>
      <c r="B241" s="496"/>
      <c r="C241" s="49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spans="1:44" ht="14.4">
      <c r="A242" s="496"/>
      <c r="B242" s="496"/>
      <c r="C242" s="49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spans="1:44" ht="14.4">
      <c r="A243" s="496"/>
      <c r="B243" s="496"/>
      <c r="C243" s="49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spans="1:44" ht="14.4">
      <c r="A244" s="496"/>
      <c r="B244" s="496"/>
      <c r="C244" s="49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spans="1:44" ht="14.4">
      <c r="A245" s="496"/>
      <c r="B245" s="496"/>
      <c r="C245" s="49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spans="1:44" ht="14.4">
      <c r="A246" s="496"/>
      <c r="B246" s="496"/>
      <c r="C246" s="49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spans="1:44" ht="14.4">
      <c r="A247" s="496"/>
      <c r="B247" s="496"/>
      <c r="C247" s="49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spans="1:44" ht="14.4">
      <c r="A248" s="496"/>
      <c r="B248" s="496"/>
      <c r="C248" s="49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spans="1:44" ht="14.4">
      <c r="A249" s="496"/>
      <c r="B249" s="496"/>
      <c r="C249" s="49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spans="1:44" ht="14.4">
      <c r="A250" s="496"/>
      <c r="B250" s="496"/>
      <c r="C250" s="49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spans="1:44" ht="14.4">
      <c r="A251" s="496"/>
      <c r="B251" s="496"/>
      <c r="C251" s="49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spans="1:44" ht="14.4">
      <c r="A252" s="496"/>
      <c r="B252" s="496"/>
      <c r="C252" s="49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spans="1:44" ht="14.4">
      <c r="A253" s="496"/>
      <c r="B253" s="496"/>
      <c r="C253" s="49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spans="1:44" ht="14.4">
      <c r="A254" s="496"/>
      <c r="B254" s="496"/>
      <c r="C254" s="49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spans="1:44" ht="14.4">
      <c r="A255" s="496"/>
      <c r="B255" s="496"/>
      <c r="C255" s="49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spans="1:44" ht="14.4">
      <c r="A256" s="496"/>
      <c r="B256" s="496"/>
      <c r="C256" s="49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spans="1:44" ht="14.4">
      <c r="A257" s="496"/>
      <c r="B257" s="496"/>
      <c r="C257" s="49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spans="1:44" ht="14.4">
      <c r="A258" s="496"/>
      <c r="B258" s="496"/>
      <c r="C258" s="49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spans="1:44" ht="14.4">
      <c r="A259" s="496"/>
      <c r="B259" s="496"/>
      <c r="C259" s="49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spans="1:44" ht="14.4">
      <c r="A260" s="496"/>
      <c r="B260" s="496"/>
      <c r="C260" s="49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spans="1:44" ht="14.4">
      <c r="A261" s="496"/>
      <c r="B261" s="496"/>
      <c r="C261" s="49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spans="1:44" ht="14.4">
      <c r="A262" s="496"/>
      <c r="B262" s="496"/>
      <c r="C262" s="49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spans="1:44" ht="14.4">
      <c r="A263" s="496"/>
      <c r="B263" s="496"/>
      <c r="C263" s="49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spans="1:44" ht="14.4">
      <c r="A264" s="496"/>
      <c r="B264" s="496"/>
      <c r="C264" s="49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spans="1:44" ht="14.4">
      <c r="A265" s="496"/>
      <c r="B265" s="496"/>
      <c r="C265" s="49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spans="1:44" ht="14.4">
      <c r="A266" s="496"/>
      <c r="B266" s="496"/>
      <c r="C266" s="49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spans="1:44" ht="14.4">
      <c r="A267" s="496"/>
      <c r="B267" s="496"/>
      <c r="C267" s="49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spans="1:44" ht="14.4">
      <c r="A268" s="496"/>
      <c r="B268" s="496"/>
      <c r="C268" s="49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spans="1:44" ht="14.4">
      <c r="A269" s="496"/>
      <c r="B269" s="496"/>
      <c r="C269" s="49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spans="1:44" ht="14.4">
      <c r="A270" s="496"/>
      <c r="B270" s="496"/>
      <c r="C270" s="49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spans="1:44" ht="14.4">
      <c r="A271" s="496"/>
      <c r="B271" s="496"/>
      <c r="C271" s="49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spans="1:44" ht="14.4">
      <c r="A272" s="496"/>
      <c r="B272" s="496"/>
      <c r="C272" s="49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spans="1:44" ht="14.4">
      <c r="A273" s="496"/>
      <c r="B273" s="496"/>
      <c r="C273" s="49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spans="1:44" ht="14.4">
      <c r="A274" s="496"/>
      <c r="B274" s="496"/>
      <c r="C274" s="49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spans="1:44" ht="14.4">
      <c r="A275" s="496"/>
      <c r="B275" s="496"/>
      <c r="C275" s="49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spans="1:44" ht="14.4">
      <c r="A276" s="496"/>
      <c r="B276" s="496"/>
      <c r="C276" s="49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spans="1:44" ht="14.4">
      <c r="A277" s="496"/>
      <c r="B277" s="496"/>
      <c r="C277" s="49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spans="1:44" ht="14.4">
      <c r="A278" s="496"/>
      <c r="B278" s="496"/>
      <c r="C278" s="49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spans="1:44" ht="14.4">
      <c r="A279" s="496"/>
      <c r="B279" s="496"/>
      <c r="C279" s="49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spans="1:44" ht="14.4">
      <c r="A280" s="496"/>
      <c r="B280" s="496"/>
      <c r="C280" s="49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spans="1:44" ht="14.4">
      <c r="A281" s="496"/>
      <c r="B281" s="496"/>
      <c r="C281" s="49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spans="1:44" ht="14.4">
      <c r="A282" s="496"/>
      <c r="B282" s="496"/>
      <c r="C282" s="49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spans="1:44" ht="14.4">
      <c r="A283" s="496"/>
      <c r="B283" s="496"/>
      <c r="C283" s="49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spans="1:44" ht="14.4">
      <c r="A284" s="496"/>
      <c r="B284" s="496"/>
      <c r="C284" s="49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spans="1:44" ht="14.4">
      <c r="A285" s="496"/>
      <c r="B285" s="496"/>
      <c r="C285" s="49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spans="1:44" ht="14.4">
      <c r="A286" s="496"/>
      <c r="B286" s="496"/>
      <c r="C286" s="49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spans="1:44" ht="14.4">
      <c r="A287" s="496"/>
      <c r="B287" s="496"/>
      <c r="C287" s="49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spans="1:44" ht="14.4">
      <c r="A288" s="496"/>
      <c r="B288" s="496"/>
      <c r="C288" s="49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spans="1:44" ht="14.4">
      <c r="A289" s="496"/>
      <c r="B289" s="496"/>
      <c r="C289" s="49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spans="1:44" ht="14.4">
      <c r="A290" s="496"/>
      <c r="B290" s="496"/>
      <c r="C290" s="49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spans="1:44" ht="14.4">
      <c r="A291" s="496"/>
      <c r="B291" s="496"/>
      <c r="C291" s="49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spans="1:44" ht="14.4">
      <c r="A292" s="496"/>
      <c r="B292" s="496"/>
      <c r="C292" s="49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spans="1:44" ht="14.4">
      <c r="A293" s="496"/>
      <c r="B293" s="496"/>
      <c r="C293" s="49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spans="1:44" ht="14.4">
      <c r="A294" s="496"/>
      <c r="B294" s="496"/>
      <c r="C294" s="49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spans="1:44" ht="14.4">
      <c r="A295" s="496"/>
      <c r="B295" s="496"/>
      <c r="C295" s="49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spans="1:44" ht="14.4">
      <c r="A296" s="496"/>
      <c r="B296" s="496"/>
      <c r="C296" s="49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spans="1:44" ht="14.4">
      <c r="A297" s="496"/>
      <c r="B297" s="496"/>
      <c r="C297" s="49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spans="1:44" ht="14.4">
      <c r="A298" s="496"/>
      <c r="B298" s="496"/>
      <c r="C298" s="49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spans="1:44" ht="14.4">
      <c r="A299" s="496"/>
      <c r="B299" s="496"/>
      <c r="C299" s="49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spans="1:44" ht="14.4">
      <c r="A300" s="496"/>
      <c r="B300" s="496"/>
      <c r="C300" s="49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spans="1:44" ht="14.4">
      <c r="A301" s="496"/>
      <c r="B301" s="496"/>
      <c r="C301" s="49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spans="1:44" ht="14.4">
      <c r="A302" s="496"/>
      <c r="B302" s="496"/>
      <c r="C302" s="49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spans="1:44" ht="14.4">
      <c r="A303" s="496"/>
      <c r="B303" s="496"/>
      <c r="C303" s="49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spans="1:44" ht="14.4">
      <c r="A304" s="496"/>
      <c r="B304" s="496"/>
      <c r="C304" s="49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spans="1:44" ht="14.4">
      <c r="A305" s="496"/>
      <c r="B305" s="496"/>
      <c r="C305" s="49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spans="1:44" ht="14.4">
      <c r="A306" s="496"/>
      <c r="B306" s="496"/>
      <c r="C306" s="49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spans="1:44" ht="14.4">
      <c r="A307" s="496"/>
      <c r="B307" s="496"/>
      <c r="C307" s="49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spans="1:44" ht="14.4">
      <c r="A308" s="496"/>
      <c r="B308" s="496"/>
      <c r="C308" s="49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spans="1:44" ht="14.4">
      <c r="A309" s="496"/>
      <c r="B309" s="496"/>
      <c r="C309" s="49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spans="1:44" ht="14.4">
      <c r="A310" s="496"/>
      <c r="B310" s="496"/>
      <c r="C310" s="49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spans="1:44" ht="14.4">
      <c r="A311" s="496"/>
      <c r="B311" s="496"/>
      <c r="C311" s="49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spans="1:44" ht="14.4">
      <c r="A312" s="496"/>
      <c r="B312" s="496"/>
      <c r="C312" s="49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spans="1:44" ht="14.4">
      <c r="A313" s="496"/>
      <c r="B313" s="496"/>
      <c r="C313" s="49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spans="1:44" ht="14.4">
      <c r="A314" s="496"/>
      <c r="B314" s="496"/>
      <c r="C314" s="49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spans="1:44" ht="14.4">
      <c r="A315" s="496"/>
      <c r="B315" s="496"/>
      <c r="C315" s="49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spans="1:44" ht="14.4">
      <c r="A316" s="496"/>
      <c r="B316" s="496"/>
      <c r="C316" s="49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spans="1:44" ht="14.4">
      <c r="A317" s="496"/>
      <c r="B317" s="496"/>
      <c r="C317" s="49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spans="1:44" ht="14.4">
      <c r="A318" s="496"/>
      <c r="B318" s="496"/>
      <c r="C318" s="49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spans="1:44" ht="14.4">
      <c r="A319" s="496"/>
      <c r="B319" s="496"/>
      <c r="C319" s="49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spans="1:44" ht="14.4">
      <c r="A320" s="496"/>
      <c r="B320" s="496"/>
      <c r="C320" s="49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spans="1:44" ht="14.4">
      <c r="A321" s="496"/>
      <c r="B321" s="496"/>
      <c r="C321" s="49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spans="1:44" ht="14.4">
      <c r="A322" s="496"/>
      <c r="B322" s="496"/>
      <c r="C322" s="49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spans="1:44" ht="14.4">
      <c r="A323" s="496"/>
      <c r="B323" s="496"/>
      <c r="C323" s="49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spans="1:44" ht="14.4">
      <c r="A324" s="496"/>
      <c r="B324" s="496"/>
      <c r="C324" s="49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spans="1:44" ht="14.4">
      <c r="A325" s="496"/>
      <c r="B325" s="496"/>
      <c r="C325" s="49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spans="1:44" ht="14.4">
      <c r="A326" s="496"/>
      <c r="B326" s="496"/>
      <c r="C326" s="49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spans="1:44" ht="14.4">
      <c r="A327" s="496"/>
      <c r="B327" s="496"/>
      <c r="C327" s="49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spans="1:44" ht="14.4">
      <c r="A328" s="496"/>
      <c r="B328" s="496"/>
      <c r="C328" s="49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spans="1:44" ht="14.4">
      <c r="A329" s="496"/>
      <c r="B329" s="496"/>
      <c r="C329" s="49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spans="1:44" ht="14.4">
      <c r="A330" s="496"/>
      <c r="B330" s="496"/>
      <c r="C330" s="49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spans="1:44" ht="14.4">
      <c r="A331" s="496"/>
      <c r="B331" s="496"/>
      <c r="C331" s="49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spans="1:44" ht="14.4">
      <c r="A332" s="496"/>
      <c r="B332" s="496"/>
      <c r="C332" s="49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spans="1:44" ht="14.4">
      <c r="A333" s="496"/>
      <c r="B333" s="496"/>
      <c r="C333" s="49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spans="1:44" ht="14.4">
      <c r="A334" s="496"/>
      <c r="B334" s="496"/>
      <c r="C334" s="49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spans="1:44" ht="14.4">
      <c r="A335" s="496"/>
      <c r="B335" s="496"/>
      <c r="C335" s="49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spans="1:44" ht="14.4">
      <c r="A336" s="496"/>
      <c r="B336" s="496"/>
      <c r="C336" s="49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spans="1:44" ht="14.4">
      <c r="A337" s="496"/>
      <c r="B337" s="496"/>
      <c r="C337" s="49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spans="1:44" ht="14.4">
      <c r="A338" s="496"/>
      <c r="B338" s="496"/>
      <c r="C338" s="49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spans="1:44" ht="14.4">
      <c r="A339" s="496"/>
      <c r="B339" s="496"/>
      <c r="C339" s="49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spans="1:44" ht="14.4">
      <c r="A340" s="496"/>
      <c r="B340" s="496"/>
      <c r="C340" s="49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spans="1:44" ht="14.4">
      <c r="A341" s="496"/>
      <c r="B341" s="496"/>
      <c r="C341" s="49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spans="1:44" ht="14.4">
      <c r="A342" s="496"/>
      <c r="B342" s="496"/>
      <c r="C342" s="49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spans="1:44" ht="14.4">
      <c r="A343" s="496"/>
      <c r="B343" s="496"/>
      <c r="C343" s="49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spans="1:44" ht="14.4">
      <c r="A344" s="496"/>
      <c r="B344" s="496"/>
      <c r="C344" s="49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spans="1:44" ht="14.4">
      <c r="A345" s="496"/>
      <c r="B345" s="496"/>
      <c r="C345" s="49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spans="1:44" ht="14.4">
      <c r="A346" s="496"/>
      <c r="B346" s="496"/>
      <c r="C346" s="49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spans="1:44" ht="14.4">
      <c r="A347" s="496"/>
      <c r="B347" s="496"/>
      <c r="C347" s="49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spans="1:44" ht="14.4">
      <c r="A348" s="496"/>
      <c r="B348" s="496"/>
      <c r="C348" s="49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spans="1:44" ht="14.4">
      <c r="A349" s="496"/>
      <c r="B349" s="496"/>
      <c r="C349" s="49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spans="1:44" ht="14.4">
      <c r="A350" s="496"/>
      <c r="B350" s="496"/>
      <c r="C350" s="49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spans="1:44" ht="14.4">
      <c r="A351" s="496"/>
      <c r="B351" s="496"/>
      <c r="C351" s="49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spans="1:44" ht="14.4">
      <c r="A352" s="496"/>
      <c r="B352" s="496"/>
      <c r="C352" s="49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spans="1:44" ht="14.4">
      <c r="A353" s="496"/>
      <c r="B353" s="496"/>
      <c r="C353" s="49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spans="1:44" ht="14.4">
      <c r="A354" s="496"/>
      <c r="B354" s="496"/>
      <c r="C354" s="49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spans="1:44" ht="14.4">
      <c r="A355" s="496"/>
      <c r="B355" s="496"/>
      <c r="C355" s="49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spans="1:44" ht="14.4">
      <c r="A356" s="496"/>
      <c r="B356" s="496"/>
      <c r="C356" s="49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spans="1:44" ht="14.4">
      <c r="A357" s="496"/>
      <c r="B357" s="496"/>
      <c r="C357" s="49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spans="1:44" ht="14.4">
      <c r="A358" s="496"/>
      <c r="B358" s="496"/>
      <c r="C358" s="49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spans="1:44" ht="14.4">
      <c r="A359" s="496"/>
      <c r="B359" s="496"/>
      <c r="C359" s="49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spans="1:44" ht="14.4">
      <c r="A360" s="496"/>
      <c r="B360" s="496"/>
      <c r="C360" s="49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spans="1:44" ht="14.4">
      <c r="A361" s="496"/>
      <c r="B361" s="496"/>
      <c r="C361" s="49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spans="1:44" ht="14.4">
      <c r="A362" s="496"/>
      <c r="B362" s="496"/>
      <c r="C362" s="49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spans="1:44" ht="14.4">
      <c r="A363" s="496"/>
      <c r="B363" s="496"/>
      <c r="C363" s="49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spans="1:44" ht="14.4">
      <c r="A364" s="496"/>
      <c r="B364" s="496"/>
      <c r="C364" s="49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spans="1:44" ht="14.4">
      <c r="A365" s="496"/>
      <c r="B365" s="496"/>
      <c r="C365" s="49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spans="1:44" ht="14.4">
      <c r="A366" s="496"/>
      <c r="B366" s="496"/>
      <c r="C366" s="49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spans="1:44" ht="14.4">
      <c r="A367" s="496"/>
      <c r="B367" s="496"/>
      <c r="C367" s="49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spans="1:44" ht="14.4">
      <c r="A368" s="496"/>
      <c r="B368" s="496"/>
      <c r="C368" s="49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spans="1:44" ht="14.4">
      <c r="A369" s="496"/>
      <c r="B369" s="496"/>
      <c r="C369" s="49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spans="1:44" ht="14.4">
      <c r="A370" s="496"/>
      <c r="B370" s="496"/>
      <c r="C370" s="49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spans="1:44" ht="14.4">
      <c r="A371" s="496"/>
      <c r="B371" s="496"/>
      <c r="C371" s="49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spans="1:44" ht="14.4">
      <c r="A372" s="496"/>
      <c r="B372" s="496"/>
      <c r="C372" s="49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spans="1:44" ht="14.4">
      <c r="A373" s="496"/>
      <c r="B373" s="496"/>
      <c r="C373" s="49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spans="1:44" ht="14.4">
      <c r="A374" s="496"/>
      <c r="B374" s="496"/>
      <c r="C374" s="49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spans="1:44" ht="14.4">
      <c r="A375" s="496"/>
      <c r="B375" s="496"/>
      <c r="C375" s="49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spans="1:44" ht="14.4">
      <c r="A376" s="496"/>
      <c r="B376" s="496"/>
      <c r="C376" s="49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spans="1:44" ht="14.4">
      <c r="A377" s="496"/>
      <c r="B377" s="496"/>
      <c r="C377" s="49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spans="1:44" ht="14.4">
      <c r="A378" s="496"/>
      <c r="B378" s="496"/>
      <c r="C378" s="49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spans="1:44" ht="14.4">
      <c r="A379" s="496"/>
      <c r="B379" s="496"/>
      <c r="C379" s="49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spans="1:44" ht="14.4">
      <c r="A380" s="496"/>
      <c r="B380" s="496"/>
      <c r="C380" s="49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spans="1:44" ht="14.4">
      <c r="A381" s="496"/>
      <c r="B381" s="496"/>
      <c r="C381" s="49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spans="1:44" ht="14.4">
      <c r="A382" s="496"/>
      <c r="B382" s="496"/>
      <c r="C382" s="49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spans="1:44" ht="14.4">
      <c r="A383" s="496"/>
      <c r="B383" s="496"/>
      <c r="C383" s="49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spans="1:44" ht="14.4">
      <c r="A384" s="496"/>
      <c r="B384" s="496"/>
      <c r="C384" s="49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spans="1:44" ht="14.4">
      <c r="A385" s="496"/>
      <c r="B385" s="496"/>
      <c r="C385" s="49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spans="1:44" ht="14.4">
      <c r="A386" s="496"/>
      <c r="B386" s="496"/>
      <c r="C386" s="49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spans="1:44" ht="14.4">
      <c r="A387" s="496"/>
      <c r="B387" s="496"/>
      <c r="C387" s="49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spans="1:44" ht="14.4">
      <c r="A388" s="496"/>
      <c r="B388" s="496"/>
      <c r="C388" s="49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spans="1:44" ht="14.4">
      <c r="A389" s="496"/>
      <c r="B389" s="496"/>
      <c r="C389" s="49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spans="1:44" ht="14.4">
      <c r="A390" s="496"/>
      <c r="B390" s="496"/>
      <c r="C390" s="49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spans="1:44" ht="14.4">
      <c r="A391" s="496"/>
      <c r="B391" s="496"/>
      <c r="C391" s="49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spans="1:44" ht="14.4">
      <c r="A392" s="496"/>
      <c r="B392" s="496"/>
      <c r="C392" s="49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spans="1:44" ht="14.4">
      <c r="A393" s="496"/>
      <c r="B393" s="496"/>
      <c r="C393" s="49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spans="1:44" ht="14.4">
      <c r="A394" s="496"/>
      <c r="B394" s="496"/>
      <c r="C394" s="49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spans="1:44" ht="14.4">
      <c r="A395" s="496"/>
      <c r="B395" s="496"/>
      <c r="C395" s="49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spans="1:44" ht="14.4">
      <c r="A396" s="496"/>
      <c r="B396" s="496"/>
      <c r="C396" s="49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spans="1:44" ht="14.4">
      <c r="A397" s="496"/>
      <c r="B397" s="496"/>
      <c r="C397" s="49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spans="1:44" ht="14.4">
      <c r="A398" s="496"/>
      <c r="B398" s="496"/>
      <c r="C398" s="49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spans="1:44" ht="14.4">
      <c r="A399" s="496"/>
      <c r="B399" s="496"/>
      <c r="C399" s="49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spans="1:44" ht="14.4">
      <c r="A400" s="496"/>
      <c r="B400" s="496"/>
      <c r="C400" s="49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spans="1:44" ht="14.4">
      <c r="A401" s="496"/>
      <c r="B401" s="496"/>
      <c r="C401" s="49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spans="1:44" ht="14.4">
      <c r="A402" s="496"/>
      <c r="B402" s="496"/>
      <c r="C402" s="49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spans="1:44" ht="14.4">
      <c r="A403" s="496"/>
      <c r="B403" s="496"/>
      <c r="C403" s="49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spans="1:44" ht="14.4">
      <c r="A404" s="496"/>
      <c r="B404" s="496"/>
      <c r="C404" s="49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spans="1:44" ht="14.4">
      <c r="A405" s="496"/>
      <c r="B405" s="496"/>
      <c r="C405" s="49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spans="1:44" ht="14.4">
      <c r="A406" s="496"/>
      <c r="B406" s="496"/>
      <c r="C406" s="49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spans="1:44" ht="14.4">
      <c r="A407" s="496"/>
      <c r="B407" s="496"/>
      <c r="C407" s="49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spans="1:44" ht="14.4">
      <c r="A408" s="496"/>
      <c r="B408" s="496"/>
      <c r="C408" s="49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spans="1:44" ht="14.4">
      <c r="A409" s="496"/>
      <c r="B409" s="496"/>
      <c r="C409" s="49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spans="1:44" ht="14.4">
      <c r="A410" s="496"/>
      <c r="B410" s="496"/>
      <c r="C410" s="49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spans="1:44" ht="14.4">
      <c r="A411" s="496"/>
      <c r="B411" s="496"/>
      <c r="C411" s="49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spans="1:44" ht="14.4">
      <c r="A412" s="496"/>
      <c r="B412" s="496"/>
      <c r="C412" s="49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spans="1:44" ht="14.4">
      <c r="A413" s="496"/>
      <c r="B413" s="496"/>
      <c r="C413" s="49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spans="1:44" ht="14.4">
      <c r="A414" s="496"/>
      <c r="B414" s="496"/>
      <c r="C414" s="49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spans="1:44" ht="14.4">
      <c r="A415" s="496"/>
      <c r="B415" s="496"/>
      <c r="C415" s="49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spans="1:44" ht="14.4">
      <c r="A416" s="496"/>
      <c r="B416" s="496"/>
      <c r="C416" s="49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spans="1:44" ht="14.4">
      <c r="A417" s="496"/>
      <c r="B417" s="496"/>
      <c r="C417" s="49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spans="1:44" ht="14.4">
      <c r="A418" s="496"/>
      <c r="B418" s="496"/>
      <c r="C418" s="49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spans="1:44" ht="14.4">
      <c r="A419" s="496"/>
      <c r="B419" s="496"/>
      <c r="C419" s="49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spans="1:44" ht="14.4">
      <c r="A420" s="496"/>
      <c r="B420" s="496"/>
      <c r="C420" s="49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spans="1:44" ht="14.4">
      <c r="A421" s="496"/>
      <c r="B421" s="496"/>
      <c r="C421" s="49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spans="1:44" ht="14.4">
      <c r="A422" s="496"/>
      <c r="B422" s="496"/>
      <c r="C422" s="49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spans="1:44" ht="14.4">
      <c r="A423" s="496"/>
      <c r="B423" s="496"/>
      <c r="C423" s="49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spans="1:44" ht="14.4">
      <c r="A424" s="496"/>
      <c r="B424" s="496"/>
      <c r="C424" s="49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spans="1:44" ht="14.4">
      <c r="A425" s="496"/>
      <c r="B425" s="496"/>
      <c r="C425" s="49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spans="1:44" ht="14.4">
      <c r="A426" s="496"/>
      <c r="B426" s="496"/>
      <c r="C426" s="49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spans="1:44" ht="14.4">
      <c r="A427" s="496"/>
      <c r="B427" s="496"/>
      <c r="C427" s="49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spans="1:44" ht="14.4">
      <c r="A428" s="496"/>
      <c r="B428" s="496"/>
      <c r="C428" s="49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spans="1:44" ht="14.4">
      <c r="A429" s="496"/>
      <c r="B429" s="496"/>
      <c r="C429" s="49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spans="1:44" ht="14.4">
      <c r="A430" s="496"/>
      <c r="B430" s="496"/>
      <c r="C430" s="49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spans="1:44" ht="14.4">
      <c r="A431" s="496"/>
      <c r="B431" s="496"/>
      <c r="C431" s="49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spans="1:44" ht="14.4">
      <c r="A432" s="496"/>
      <c r="B432" s="496"/>
      <c r="C432" s="49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spans="1:44" ht="14.4">
      <c r="A433" s="496"/>
      <c r="B433" s="496"/>
      <c r="C433" s="49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spans="1:44" ht="14.4">
      <c r="A434" s="496"/>
      <c r="B434" s="496"/>
      <c r="C434" s="49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spans="1:44" ht="14.4">
      <c r="A435" s="496"/>
      <c r="B435" s="496"/>
      <c r="C435" s="49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spans="1:44" ht="14.4">
      <c r="A436" s="496"/>
      <c r="B436" s="496"/>
      <c r="C436" s="49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spans="1:44" ht="14.4">
      <c r="A437" s="496"/>
      <c r="B437" s="496"/>
      <c r="C437" s="49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spans="1:44" ht="14.4">
      <c r="A438" s="496"/>
      <c r="B438" s="496"/>
      <c r="C438" s="49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spans="1:44" ht="14.4">
      <c r="A439" s="496"/>
      <c r="B439" s="496"/>
      <c r="C439" s="49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spans="1:44" ht="14.4">
      <c r="A440" s="496"/>
      <c r="B440" s="496"/>
      <c r="C440" s="49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spans="1:44" ht="14.4">
      <c r="A441" s="496"/>
      <c r="B441" s="496"/>
      <c r="C441" s="49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spans="1:44" ht="14.4">
      <c r="A442" s="496"/>
      <c r="B442" s="496"/>
      <c r="C442" s="49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spans="1:44" ht="14.4">
      <c r="A443" s="496"/>
      <c r="B443" s="496"/>
      <c r="C443" s="49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spans="1:44" ht="14.4">
      <c r="A444" s="496"/>
      <c r="B444" s="496"/>
      <c r="C444" s="49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spans="1:44" ht="14.4">
      <c r="A445" s="496"/>
      <c r="B445" s="496"/>
      <c r="C445" s="49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spans="1:44" ht="14.4">
      <c r="A446" s="496"/>
      <c r="B446" s="496"/>
      <c r="C446" s="49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spans="1:44" ht="14.4">
      <c r="A447" s="496"/>
      <c r="B447" s="496"/>
      <c r="C447" s="49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spans="1:44" ht="14.4">
      <c r="A448" s="496"/>
      <c r="B448" s="496"/>
      <c r="C448" s="49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spans="1:44" ht="14.4">
      <c r="A449" s="496"/>
      <c r="B449" s="496"/>
      <c r="C449" s="49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spans="1:44" ht="14.4">
      <c r="A450" s="496"/>
      <c r="B450" s="496"/>
      <c r="C450" s="49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spans="1:44" ht="14.4">
      <c r="A451" s="496"/>
      <c r="B451" s="496"/>
      <c r="C451" s="49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spans="1:44" ht="14.4">
      <c r="A452" s="496"/>
      <c r="B452" s="496"/>
      <c r="C452" s="49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spans="1:44" ht="14.4">
      <c r="A453" s="496"/>
      <c r="B453" s="496"/>
      <c r="C453" s="49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spans="1:44" ht="14.4">
      <c r="A454" s="496"/>
      <c r="B454" s="496"/>
      <c r="C454" s="49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spans="1:44" ht="14.4">
      <c r="A455" s="496"/>
      <c r="B455" s="496"/>
      <c r="C455" s="49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spans="1:44" ht="14.4">
      <c r="A456" s="496"/>
      <c r="B456" s="496"/>
      <c r="C456" s="49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spans="1:44" ht="14.4">
      <c r="A457" s="496"/>
      <c r="B457" s="496"/>
      <c r="C457" s="49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spans="1:44" ht="14.4">
      <c r="A458" s="496"/>
      <c r="B458" s="496"/>
      <c r="C458" s="49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spans="1:44" ht="14.4">
      <c r="A459" s="496"/>
      <c r="B459" s="496"/>
      <c r="C459" s="49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spans="1:44" ht="14.4">
      <c r="A460" s="496"/>
      <c r="B460" s="496"/>
      <c r="C460" s="49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spans="1:44" ht="14.4">
      <c r="A461" s="496"/>
      <c r="B461" s="496"/>
      <c r="C461" s="49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spans="1:44" ht="14.4">
      <c r="A462" s="496"/>
      <c r="B462" s="496"/>
      <c r="C462" s="49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spans="1:44" ht="14.4">
      <c r="A463" s="496"/>
      <c r="B463" s="496"/>
      <c r="C463" s="49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spans="1:44" ht="14.4">
      <c r="A464" s="496"/>
      <c r="B464" s="496"/>
      <c r="C464" s="49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spans="1:44" ht="14.4">
      <c r="A465" s="496"/>
      <c r="B465" s="496"/>
      <c r="C465" s="49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spans="1:44" ht="14.4">
      <c r="A466" s="496"/>
      <c r="B466" s="496"/>
      <c r="C466" s="49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spans="1:44" ht="14.4">
      <c r="A467" s="496"/>
      <c r="B467" s="496"/>
      <c r="C467" s="49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spans="1:44" ht="14.4">
      <c r="A468" s="496"/>
      <c r="B468" s="496"/>
      <c r="C468" s="49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spans="1:44" ht="14.4">
      <c r="A469" s="496"/>
      <c r="B469" s="496"/>
      <c r="C469" s="49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spans="1:44" ht="14.4">
      <c r="A470" s="496"/>
      <c r="B470" s="496"/>
      <c r="C470" s="49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spans="1:44" ht="14.4">
      <c r="A471" s="496"/>
      <c r="B471" s="496"/>
      <c r="C471" s="49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spans="1:44" ht="14.4">
      <c r="A472" s="496"/>
      <c r="B472" s="496"/>
      <c r="C472" s="49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spans="1:44" ht="14.4">
      <c r="A473" s="496"/>
      <c r="B473" s="496"/>
      <c r="C473" s="49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spans="1:44" ht="14.4">
      <c r="A474" s="496"/>
      <c r="B474" s="496"/>
      <c r="C474" s="49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spans="1:44" ht="14.4">
      <c r="A475" s="496"/>
      <c r="B475" s="496"/>
      <c r="C475" s="49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spans="1:44" ht="14.4">
      <c r="A476" s="496"/>
      <c r="B476" s="496"/>
      <c r="C476" s="49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spans="1:44" ht="14.4">
      <c r="A477" s="496"/>
      <c r="B477" s="496"/>
      <c r="C477" s="49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spans="1:44" ht="14.4">
      <c r="A478" s="496"/>
      <c r="B478" s="496"/>
      <c r="C478" s="49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spans="1:44" ht="14.4">
      <c r="A479" s="496"/>
      <c r="B479" s="496"/>
      <c r="C479" s="49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spans="1:44" ht="14.4">
      <c r="A480" s="496"/>
      <c r="B480" s="496"/>
      <c r="C480" s="49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spans="1:44" ht="14.4">
      <c r="A481" s="496"/>
      <c r="B481" s="496"/>
      <c r="C481" s="49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spans="1:44" ht="14.4">
      <c r="A482" s="496"/>
      <c r="B482" s="496"/>
      <c r="C482" s="49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spans="1:44" ht="14.4">
      <c r="A483" s="496"/>
      <c r="B483" s="496"/>
      <c r="C483" s="49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spans="1:44" ht="14.4">
      <c r="A484" s="496"/>
      <c r="B484" s="496"/>
      <c r="C484" s="49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spans="1:44" ht="14.4">
      <c r="A485" s="496"/>
      <c r="B485" s="496"/>
      <c r="C485" s="49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spans="1:44" ht="14.4">
      <c r="A486" s="496"/>
      <c r="B486" s="496"/>
      <c r="C486" s="49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spans="1:44" ht="14.4">
      <c r="A487" s="496"/>
      <c r="B487" s="496"/>
      <c r="C487" s="49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spans="1:44" ht="14.4">
      <c r="A488" s="496"/>
      <c r="B488" s="496"/>
      <c r="C488" s="49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spans="1:44" ht="14.4">
      <c r="A489" s="496"/>
      <c r="B489" s="496"/>
      <c r="C489" s="49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spans="1:44" ht="14.4">
      <c r="A490" s="496"/>
      <c r="B490" s="496"/>
      <c r="C490" s="49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spans="1:44" ht="14.4">
      <c r="A491" s="496"/>
      <c r="B491" s="496"/>
      <c r="C491" s="49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spans="1:44" ht="14.4">
      <c r="A492" s="496"/>
      <c r="B492" s="496"/>
      <c r="C492" s="49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spans="1:44" ht="14.4">
      <c r="A493" s="496"/>
      <c r="B493" s="496"/>
      <c r="C493" s="49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spans="1:44" ht="14.4">
      <c r="A494" s="496"/>
      <c r="B494" s="496"/>
      <c r="C494" s="49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spans="1:44" ht="14.4">
      <c r="A495" s="496"/>
      <c r="B495" s="496"/>
      <c r="C495" s="49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spans="1:44" ht="14.4">
      <c r="A496" s="496"/>
      <c r="B496" s="496"/>
      <c r="C496" s="49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spans="1:44" ht="14.4">
      <c r="A497" s="496"/>
      <c r="B497" s="496"/>
      <c r="C497" s="49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spans="1:44" ht="14.4">
      <c r="A498" s="496"/>
      <c r="B498" s="496"/>
      <c r="C498" s="49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spans="1:44" ht="14.4">
      <c r="A499" s="496"/>
      <c r="B499" s="496"/>
      <c r="C499" s="49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spans="1:44" ht="14.4">
      <c r="A500" s="496"/>
      <c r="B500" s="496"/>
      <c r="C500" s="49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spans="1:44" ht="14.4">
      <c r="A501" s="496"/>
      <c r="B501" s="496"/>
      <c r="C501" s="49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spans="1:44" ht="14.4">
      <c r="A502" s="496"/>
      <c r="B502" s="496"/>
      <c r="C502" s="49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spans="1:44" ht="14.4">
      <c r="A503" s="496"/>
      <c r="B503" s="496"/>
      <c r="C503" s="49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spans="1:44" ht="14.4">
      <c r="A504" s="496"/>
      <c r="B504" s="496"/>
      <c r="C504" s="49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spans="1:44" ht="14.4">
      <c r="A505" s="496"/>
      <c r="B505" s="496"/>
      <c r="C505" s="49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spans="1:44" ht="14.4">
      <c r="A506" s="496"/>
      <c r="B506" s="496"/>
      <c r="C506" s="49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spans="1:44" ht="14.4">
      <c r="A507" s="496"/>
      <c r="B507" s="496"/>
      <c r="C507" s="49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spans="1:44" ht="14.4">
      <c r="A508" s="496"/>
      <c r="B508" s="496"/>
      <c r="C508" s="49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spans="1:44" ht="14.4">
      <c r="A509" s="496"/>
      <c r="B509" s="496"/>
      <c r="C509" s="49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spans="1:44" ht="14.4">
      <c r="A510" s="496"/>
      <c r="B510" s="496"/>
      <c r="C510" s="49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spans="1:44" ht="14.4">
      <c r="A511" s="496"/>
      <c r="B511" s="496"/>
      <c r="C511" s="49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spans="1:44" ht="14.4">
      <c r="A512" s="496"/>
      <c r="B512" s="496"/>
      <c r="C512" s="49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spans="1:44" ht="14.4">
      <c r="A513" s="496"/>
      <c r="B513" s="496"/>
      <c r="C513" s="49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spans="1:44" ht="14.4">
      <c r="A514" s="496"/>
      <c r="B514" s="496"/>
      <c r="C514" s="49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spans="1:44" ht="14.4">
      <c r="A515" s="496"/>
      <c r="B515" s="496"/>
      <c r="C515" s="49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spans="1:44" ht="14.4">
      <c r="A516" s="496"/>
      <c r="B516" s="496"/>
      <c r="C516" s="49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spans="1:44" ht="14.4">
      <c r="A517" s="496"/>
      <c r="B517" s="496"/>
      <c r="C517" s="49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spans="1:44" ht="14.4">
      <c r="A518" s="496"/>
      <c r="B518" s="496"/>
      <c r="C518" s="49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spans="1:44" ht="14.4">
      <c r="A519" s="496"/>
      <c r="B519" s="496"/>
      <c r="C519" s="49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spans="1:44" ht="14.4">
      <c r="A520" s="496"/>
      <c r="B520" s="496"/>
      <c r="C520" s="49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spans="1:44" ht="14.4">
      <c r="A521" s="496"/>
      <c r="B521" s="496"/>
      <c r="C521" s="49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spans="1:44" ht="14.4">
      <c r="A522" s="496"/>
      <c r="B522" s="496"/>
      <c r="C522" s="49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spans="1:44" ht="14.4">
      <c r="A523" s="496"/>
      <c r="B523" s="496"/>
      <c r="C523" s="49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spans="1:44" ht="14.4">
      <c r="A524" s="496"/>
      <c r="B524" s="496"/>
      <c r="C524" s="49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spans="1:44" ht="14.4">
      <c r="A525" s="496"/>
      <c r="B525" s="496"/>
      <c r="C525" s="49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spans="1:44" ht="14.4">
      <c r="A526" s="496"/>
      <c r="B526" s="496"/>
      <c r="C526" s="49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spans="1:44" ht="14.4">
      <c r="A527" s="496"/>
      <c r="B527" s="496"/>
      <c r="C527" s="49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spans="1:44" ht="14.4">
      <c r="A528" s="496"/>
      <c r="B528" s="496"/>
      <c r="C528" s="49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spans="1:44" ht="14.4">
      <c r="A529" s="496"/>
      <c r="B529" s="496"/>
      <c r="C529" s="49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spans="1:44" ht="14.4">
      <c r="A530" s="496"/>
      <c r="B530" s="496"/>
      <c r="C530" s="49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spans="1:44" ht="14.4">
      <c r="A531" s="496"/>
      <c r="B531" s="496"/>
      <c r="C531" s="49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spans="1:44" ht="14.4">
      <c r="A532" s="496"/>
      <c r="B532" s="496"/>
      <c r="C532" s="49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spans="1:44" ht="14.4">
      <c r="A533" s="496"/>
      <c r="B533" s="496"/>
      <c r="C533" s="49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spans="1:44" ht="14.4">
      <c r="A534" s="496"/>
      <c r="B534" s="496"/>
      <c r="C534" s="49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spans="1:44" ht="14.4">
      <c r="A535" s="496"/>
      <c r="B535" s="496"/>
      <c r="C535" s="49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spans="1:44" ht="14.4">
      <c r="A536" s="496"/>
      <c r="B536" s="496"/>
      <c r="C536" s="49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spans="1:44" ht="14.4">
      <c r="A537" s="496"/>
      <c r="B537" s="496"/>
      <c r="C537" s="49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spans="1:44" ht="14.4">
      <c r="A538" s="496"/>
      <c r="B538" s="496"/>
      <c r="C538" s="49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spans="1:44" ht="14.4">
      <c r="A539" s="496"/>
      <c r="B539" s="496"/>
      <c r="C539" s="49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spans="1:44" ht="14.4">
      <c r="A540" s="496"/>
      <c r="B540" s="496"/>
      <c r="C540" s="49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spans="1:44" ht="14.4">
      <c r="A541" s="496"/>
      <c r="B541" s="496"/>
      <c r="C541" s="49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spans="1:44" ht="14.4">
      <c r="A542" s="496"/>
      <c r="B542" s="496"/>
      <c r="C542" s="49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spans="1:44" ht="14.4">
      <c r="A543" s="496"/>
      <c r="B543" s="496"/>
      <c r="C543" s="49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spans="1:44" ht="14.4">
      <c r="A544" s="496"/>
      <c r="B544" s="496"/>
      <c r="C544" s="49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spans="1:44" ht="14.4">
      <c r="A545" s="496"/>
      <c r="B545" s="496"/>
      <c r="C545" s="49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spans="1:44" ht="14.4">
      <c r="A546" s="496"/>
      <c r="B546" s="496"/>
      <c r="C546" s="49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spans="1:44" ht="14.4">
      <c r="A547" s="496"/>
      <c r="B547" s="496"/>
      <c r="C547" s="49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spans="1:44" ht="14.4">
      <c r="A548" s="496"/>
      <c r="B548" s="496"/>
      <c r="C548" s="49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spans="1:44" ht="14.4">
      <c r="A549" s="496"/>
      <c r="B549" s="496"/>
      <c r="C549" s="49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spans="1:44" ht="14.4">
      <c r="A550" s="496"/>
      <c r="B550" s="496"/>
      <c r="C550" s="49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spans="1:44" ht="14.4">
      <c r="A551" s="496"/>
      <c r="B551" s="496"/>
      <c r="C551" s="49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spans="1:44" ht="14.4">
      <c r="A552" s="496"/>
      <c r="B552" s="496"/>
      <c r="C552" s="49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spans="1:44" ht="14.4">
      <c r="A553" s="496"/>
      <c r="B553" s="496"/>
      <c r="C553" s="49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spans="1:44" ht="14.4">
      <c r="A554" s="496"/>
      <c r="B554" s="496"/>
      <c r="C554" s="49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spans="1:44" ht="14.4">
      <c r="A555" s="496"/>
      <c r="B555" s="496"/>
      <c r="C555" s="49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spans="1:44" ht="14.4">
      <c r="A556" s="496"/>
      <c r="B556" s="496"/>
      <c r="C556" s="49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spans="1:44" ht="14.4">
      <c r="A557" s="496"/>
      <c r="B557" s="496"/>
      <c r="C557" s="49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spans="1:44" ht="14.4">
      <c r="A558" s="496"/>
      <c r="B558" s="496"/>
      <c r="C558" s="49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spans="1:44" ht="14.4">
      <c r="A559" s="496"/>
      <c r="B559" s="496"/>
      <c r="C559" s="49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spans="1:44" ht="14.4">
      <c r="A560" s="496"/>
      <c r="B560" s="496"/>
      <c r="C560" s="49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spans="1:44" ht="14.4">
      <c r="A561" s="496"/>
      <c r="B561" s="496"/>
      <c r="C561" s="49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spans="1:44" ht="14.4">
      <c r="A562" s="496"/>
      <c r="B562" s="496"/>
      <c r="C562" s="49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spans="1:44" ht="14.4">
      <c r="A563" s="496"/>
      <c r="B563" s="496"/>
      <c r="C563" s="49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spans="1:44" ht="14.4">
      <c r="A564" s="496"/>
      <c r="B564" s="496"/>
      <c r="C564" s="49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spans="1:44" ht="14.4">
      <c r="A565" s="496"/>
      <c r="B565" s="496"/>
      <c r="C565" s="49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spans="1:44" ht="14.4">
      <c r="A566" s="496"/>
      <c r="B566" s="496"/>
      <c r="C566" s="49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spans="1:44" ht="14.4">
      <c r="A567" s="496"/>
      <c r="B567" s="496"/>
      <c r="C567" s="49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spans="1:44" ht="14.4">
      <c r="A568" s="496"/>
      <c r="B568" s="496"/>
      <c r="C568" s="49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spans="1:44" ht="14.4">
      <c r="A569" s="496"/>
      <c r="B569" s="496"/>
      <c r="C569" s="49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spans="1:44" ht="14.4">
      <c r="A570" s="496"/>
      <c r="B570" s="496"/>
      <c r="C570" s="49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spans="1:44" ht="14.4">
      <c r="A571" s="496"/>
      <c r="B571" s="496"/>
      <c r="C571" s="49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spans="1:44" ht="14.4">
      <c r="A572" s="496"/>
      <c r="B572" s="496"/>
      <c r="C572" s="49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spans="1:44" ht="14.4">
      <c r="A573" s="496"/>
      <c r="B573" s="496"/>
      <c r="C573" s="49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spans="1:44" ht="14.4">
      <c r="A574" s="496"/>
      <c r="B574" s="496"/>
      <c r="C574" s="49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spans="1:44" ht="14.4">
      <c r="A575" s="496"/>
      <c r="B575" s="496"/>
      <c r="C575" s="49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spans="1:44" ht="14.4">
      <c r="A576" s="496"/>
      <c r="B576" s="496"/>
      <c r="C576" s="49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spans="1:44" ht="14.4">
      <c r="A577" s="496"/>
      <c r="B577" s="496"/>
      <c r="C577" s="49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spans="1:44" ht="14.4">
      <c r="A578" s="496"/>
      <c r="B578" s="496"/>
      <c r="C578" s="49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spans="1:44" ht="14.4">
      <c r="A579" s="496"/>
      <c r="B579" s="496"/>
      <c r="C579" s="49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spans="1:44" ht="14.4">
      <c r="A580" s="496"/>
      <c r="B580" s="496"/>
      <c r="C580" s="49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spans="1:44" ht="14.4">
      <c r="A581" s="496"/>
      <c r="B581" s="496"/>
      <c r="C581" s="49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spans="1:44" ht="14.4">
      <c r="A582" s="496"/>
      <c r="B582" s="496"/>
      <c r="C582" s="49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spans="1:44" ht="14.4">
      <c r="A583" s="496"/>
      <c r="B583" s="496"/>
      <c r="C583" s="49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spans="1:44" ht="14.4">
      <c r="A584" s="496"/>
      <c r="B584" s="496"/>
      <c r="C584" s="49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spans="1:44" ht="14.4">
      <c r="A585" s="496"/>
      <c r="B585" s="496"/>
      <c r="C585" s="49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spans="1:44" ht="14.4">
      <c r="A586" s="496"/>
      <c r="B586" s="496"/>
      <c r="C586" s="49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spans="1:44" ht="14.4">
      <c r="A587" s="496"/>
      <c r="B587" s="496"/>
      <c r="C587" s="49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spans="1:44" ht="14.4">
      <c r="A588" s="496"/>
      <c r="B588" s="496"/>
      <c r="C588" s="49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spans="1:44" ht="14.4">
      <c r="A589" s="496"/>
      <c r="B589" s="496"/>
      <c r="C589" s="49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spans="1:44" ht="14.4">
      <c r="A590" s="496"/>
      <c r="B590" s="496"/>
      <c r="C590" s="49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spans="1:44" ht="14.4">
      <c r="A591" s="496"/>
      <c r="B591" s="496"/>
      <c r="C591" s="49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spans="1:44" ht="14.4">
      <c r="A592" s="496"/>
      <c r="B592" s="496"/>
      <c r="C592" s="49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spans="1:44" ht="14.4">
      <c r="A593" s="496"/>
      <c r="B593" s="496"/>
      <c r="C593" s="49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spans="1:44" ht="14.4">
      <c r="A594" s="496"/>
      <c r="B594" s="496"/>
      <c r="C594" s="49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spans="1:44" ht="14.4">
      <c r="A595" s="496"/>
      <c r="B595" s="496"/>
      <c r="C595" s="49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spans="1:44" ht="14.4">
      <c r="A596" s="496"/>
      <c r="B596" s="496"/>
      <c r="C596" s="49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spans="1:44" ht="14.4">
      <c r="A597" s="496"/>
      <c r="B597" s="496"/>
      <c r="C597" s="49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spans="1:44" ht="14.4">
      <c r="A598" s="496"/>
      <c r="B598" s="496"/>
      <c r="C598" s="49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spans="1:44" ht="14.4">
      <c r="A599" s="496"/>
      <c r="B599" s="496"/>
      <c r="C599" s="49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spans="1:44" ht="14.4">
      <c r="A600" s="496"/>
      <c r="B600" s="496"/>
      <c r="C600" s="49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spans="1:44" ht="14.4">
      <c r="A601" s="496"/>
      <c r="B601" s="496"/>
      <c r="C601" s="49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spans="1:44" ht="14.4">
      <c r="A602" s="496"/>
      <c r="B602" s="496"/>
      <c r="C602" s="49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spans="1:44" ht="14.4">
      <c r="A603" s="496"/>
      <c r="B603" s="496"/>
      <c r="C603" s="49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spans="1:44" ht="14.4">
      <c r="A604" s="496"/>
      <c r="B604" s="496"/>
      <c r="C604" s="49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spans="1:44" ht="14.4">
      <c r="A605" s="496"/>
      <c r="B605" s="496"/>
      <c r="C605" s="49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spans="1:44" ht="14.4">
      <c r="A606" s="496"/>
      <c r="B606" s="496"/>
      <c r="C606" s="49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spans="1:44" ht="14.4">
      <c r="A607" s="496"/>
      <c r="B607" s="496"/>
      <c r="C607" s="49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spans="1:44" ht="14.4">
      <c r="A608" s="496"/>
      <c r="B608" s="496"/>
      <c r="C608" s="49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spans="1:44" ht="14.4">
      <c r="A609" s="496"/>
      <c r="B609" s="496"/>
      <c r="C609" s="49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spans="1:44" ht="14.4">
      <c r="A610" s="496"/>
      <c r="B610" s="496"/>
      <c r="C610" s="49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spans="1:44" ht="14.4">
      <c r="A611" s="496"/>
      <c r="B611" s="496"/>
      <c r="C611" s="49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spans="1:44" ht="14.4">
      <c r="A612" s="496"/>
      <c r="B612" s="496"/>
      <c r="C612" s="49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spans="1:44" ht="14.4">
      <c r="A613" s="496"/>
      <c r="B613" s="496"/>
      <c r="C613" s="49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spans="1:44" ht="14.4">
      <c r="A614" s="496"/>
      <c r="B614" s="496"/>
      <c r="C614" s="49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spans="1:44" ht="14.4">
      <c r="A615" s="496"/>
      <c r="B615" s="496"/>
      <c r="C615" s="49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spans="1:44" ht="14.4">
      <c r="A616" s="496"/>
      <c r="B616" s="496"/>
      <c r="C616" s="49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spans="1:44" ht="14.4">
      <c r="A617" s="496"/>
      <c r="B617" s="496"/>
      <c r="C617" s="49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spans="1:44" ht="14.4">
      <c r="A618" s="496"/>
      <c r="B618" s="496"/>
      <c r="C618" s="49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spans="1:44" ht="14.4">
      <c r="A619" s="496"/>
      <c r="B619" s="496"/>
      <c r="C619" s="49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spans="1:44" ht="14.4">
      <c r="A620" s="496"/>
      <c r="B620" s="496"/>
      <c r="C620" s="49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spans="1:44" ht="14.4">
      <c r="A621" s="496"/>
      <c r="B621" s="496"/>
      <c r="C621" s="49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spans="1:44" ht="14.4">
      <c r="A622" s="496"/>
      <c r="B622" s="496"/>
      <c r="C622" s="49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spans="1:44" ht="14.4">
      <c r="A623" s="496"/>
      <c r="B623" s="496"/>
      <c r="C623" s="49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spans="1:44" ht="14.4">
      <c r="A624" s="496"/>
      <c r="B624" s="496"/>
      <c r="C624" s="49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spans="1:44" ht="14.4">
      <c r="A625" s="496"/>
      <c r="B625" s="496"/>
      <c r="C625" s="49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spans="1:44" ht="14.4">
      <c r="A626" s="496"/>
      <c r="B626" s="496"/>
      <c r="C626" s="49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spans="1:44" ht="14.4">
      <c r="A627" s="496"/>
      <c r="B627" s="496"/>
      <c r="C627" s="49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spans="1:44" ht="14.4">
      <c r="A628" s="496"/>
      <c r="B628" s="496"/>
      <c r="C628" s="49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spans="1:44" ht="14.4">
      <c r="A629" s="496"/>
      <c r="B629" s="496"/>
      <c r="C629" s="49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spans="1:44" ht="14.4">
      <c r="A630" s="496"/>
      <c r="B630" s="496"/>
      <c r="C630" s="49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spans="1:44" ht="14.4">
      <c r="A631" s="496"/>
      <c r="B631" s="496"/>
      <c r="C631" s="49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spans="1:44" ht="14.4">
      <c r="A632" s="496"/>
      <c r="B632" s="496"/>
      <c r="C632" s="49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spans="1:44" ht="14.4">
      <c r="A633" s="496"/>
      <c r="B633" s="496"/>
      <c r="C633" s="49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spans="1:44" ht="14.4">
      <c r="A634" s="496"/>
      <c r="B634" s="496"/>
      <c r="C634" s="49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spans="1:44" ht="14.4">
      <c r="A635" s="496"/>
      <c r="B635" s="496"/>
      <c r="C635" s="49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spans="1:44" ht="14.4">
      <c r="A636" s="496"/>
      <c r="B636" s="496"/>
      <c r="C636" s="49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spans="1:44" ht="14.4">
      <c r="A637" s="496"/>
      <c r="B637" s="496"/>
      <c r="C637" s="49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spans="1:44" ht="14.4">
      <c r="A638" s="496"/>
      <c r="B638" s="496"/>
      <c r="C638" s="49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spans="1:44" ht="14.4">
      <c r="A639" s="496"/>
      <c r="B639" s="496"/>
      <c r="C639" s="49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spans="1:44" ht="14.4">
      <c r="A640" s="496"/>
      <c r="B640" s="496"/>
      <c r="C640" s="49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spans="1:44" ht="14.4">
      <c r="A641" s="496"/>
      <c r="B641" s="496"/>
      <c r="C641" s="49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spans="1:44" ht="14.4">
      <c r="A642" s="496"/>
      <c r="B642" s="496"/>
      <c r="C642" s="49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spans="1:44" ht="14.4">
      <c r="A643" s="496"/>
      <c r="B643" s="496"/>
      <c r="C643" s="49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spans="1:44" ht="14.4">
      <c r="A644" s="496"/>
      <c r="B644" s="496"/>
      <c r="C644" s="49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spans="1:44" ht="14.4">
      <c r="A645" s="496"/>
      <c r="B645" s="496"/>
      <c r="C645" s="49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spans="1:44" ht="14.4">
      <c r="A646" s="496"/>
      <c r="B646" s="496"/>
      <c r="C646" s="49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spans="1:44" ht="14.4">
      <c r="A647" s="496"/>
      <c r="B647" s="496"/>
      <c r="C647" s="49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spans="1:44" ht="14.4">
      <c r="A648" s="496"/>
      <c r="B648" s="496"/>
      <c r="C648" s="49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spans="1:44" ht="14.4">
      <c r="A649" s="496"/>
      <c r="B649" s="496"/>
      <c r="C649" s="49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spans="1:44" ht="14.4">
      <c r="A650" s="496"/>
      <c r="B650" s="496"/>
      <c r="C650" s="49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spans="1:44" ht="14.4">
      <c r="A651" s="496"/>
      <c r="B651" s="496"/>
      <c r="C651" s="49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spans="1:44" ht="14.4">
      <c r="A652" s="496"/>
      <c r="B652" s="496"/>
      <c r="C652" s="49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spans="1:44" ht="14.4">
      <c r="A653" s="496"/>
      <c r="B653" s="496"/>
      <c r="C653" s="49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spans="1:44" ht="14.4">
      <c r="A654" s="496"/>
      <c r="B654" s="496"/>
      <c r="C654" s="49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spans="1:44" ht="14.4">
      <c r="A655" s="496"/>
      <c r="B655" s="496"/>
      <c r="C655" s="49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spans="1:44" ht="14.4">
      <c r="A656" s="496"/>
      <c r="B656" s="496"/>
      <c r="C656" s="49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spans="1:44" ht="14.4">
      <c r="A657" s="496"/>
      <c r="B657" s="496"/>
      <c r="C657" s="49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spans="1:44" ht="14.4">
      <c r="A658" s="496"/>
      <c r="B658" s="496"/>
      <c r="C658" s="49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spans="1:44" ht="14.4">
      <c r="A659" s="496"/>
      <c r="B659" s="496"/>
      <c r="C659" s="49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spans="1:44" ht="14.4">
      <c r="A660" s="496"/>
      <c r="B660" s="496"/>
      <c r="C660" s="49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spans="1:44" ht="14.4">
      <c r="A661" s="496"/>
      <c r="B661" s="496"/>
      <c r="C661" s="49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spans="1:44" ht="14.4">
      <c r="A662" s="496"/>
      <c r="B662" s="496"/>
      <c r="C662" s="49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spans="1:44" ht="14.4">
      <c r="A663" s="496"/>
      <c r="B663" s="496"/>
      <c r="C663" s="49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spans="1:44" ht="14.4">
      <c r="A664" s="496"/>
      <c r="B664" s="496"/>
      <c r="C664" s="49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spans="1:44" ht="14.4">
      <c r="A665" s="496"/>
      <c r="B665" s="496"/>
      <c r="C665" s="49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spans="1:44" ht="14.4">
      <c r="A666" s="496"/>
      <c r="B666" s="496"/>
      <c r="C666" s="49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spans="1:44" ht="14.4">
      <c r="A667" s="496"/>
      <c r="B667" s="496"/>
      <c r="C667" s="49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spans="1:44" ht="14.4">
      <c r="A668" s="496"/>
      <c r="B668" s="496"/>
      <c r="C668" s="49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spans="1:44" ht="14.4">
      <c r="A669" s="496"/>
      <c r="B669" s="496"/>
      <c r="C669" s="49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spans="1:44" ht="14.4">
      <c r="A670" s="496"/>
      <c r="B670" s="496"/>
      <c r="C670" s="49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spans="1:44" ht="14.4">
      <c r="A671" s="496"/>
      <c r="B671" s="496"/>
      <c r="C671" s="49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spans="1:44" ht="14.4">
      <c r="A672" s="496"/>
      <c r="B672" s="496"/>
      <c r="C672" s="49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spans="1:44" ht="14.4">
      <c r="A673" s="496"/>
      <c r="B673" s="496"/>
      <c r="C673" s="49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spans="1:44" ht="14.4">
      <c r="A674" s="496"/>
      <c r="B674" s="496"/>
      <c r="C674" s="49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spans="1:44" ht="14.4">
      <c r="A675" s="496"/>
      <c r="B675" s="496"/>
      <c r="C675" s="49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spans="1:44" ht="14.4">
      <c r="A676" s="496"/>
      <c r="B676" s="496"/>
      <c r="C676" s="49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spans="1:44" ht="14.4">
      <c r="A677" s="496"/>
      <c r="B677" s="496"/>
      <c r="C677" s="49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spans="1:44" ht="14.4">
      <c r="A678" s="496"/>
      <c r="B678" s="496"/>
      <c r="C678" s="49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spans="1:44" ht="14.4">
      <c r="A679" s="496"/>
      <c r="B679" s="496"/>
      <c r="C679" s="49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spans="1:44" ht="14.4">
      <c r="A680" s="496"/>
      <c r="B680" s="496"/>
      <c r="C680" s="49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spans="1:44" ht="14.4">
      <c r="A681" s="496"/>
      <c r="B681" s="496"/>
      <c r="C681" s="49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spans="1:44" ht="14.4">
      <c r="A682" s="496"/>
      <c r="B682" s="496"/>
      <c r="C682" s="49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spans="1:44" ht="14.4">
      <c r="A683" s="496"/>
      <c r="B683" s="496"/>
      <c r="C683" s="49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spans="1:44" ht="14.4">
      <c r="A684" s="496"/>
      <c r="B684" s="496"/>
      <c r="C684" s="49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spans="1:44" ht="14.4">
      <c r="A685" s="496"/>
      <c r="B685" s="496"/>
      <c r="C685" s="49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spans="1:44" ht="14.4">
      <c r="A686" s="496"/>
      <c r="B686" s="496"/>
      <c r="C686" s="49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spans="1:44" ht="14.4">
      <c r="A687" s="496"/>
      <c r="B687" s="496"/>
      <c r="C687" s="49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spans="1:44" ht="14.4">
      <c r="A688" s="496"/>
      <c r="B688" s="496"/>
      <c r="C688" s="49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spans="1:44" ht="14.4">
      <c r="A689" s="496"/>
      <c r="B689" s="496"/>
      <c r="C689" s="49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spans="1:44" ht="14.4">
      <c r="A690" s="496"/>
      <c r="B690" s="496"/>
      <c r="C690" s="49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spans="1:44" ht="14.4">
      <c r="A691" s="496"/>
      <c r="B691" s="496"/>
      <c r="C691" s="49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spans="1:44" ht="14.4">
      <c r="A692" s="496"/>
      <c r="B692" s="496"/>
      <c r="C692" s="49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spans="1:44" ht="14.4">
      <c r="A693" s="496"/>
      <c r="B693" s="496"/>
      <c r="C693" s="49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spans="1:44" ht="14.4">
      <c r="A694" s="496"/>
      <c r="B694" s="496"/>
      <c r="C694" s="49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spans="1:44" ht="14.4">
      <c r="A695" s="496"/>
      <c r="B695" s="496"/>
      <c r="C695" s="49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spans="1:44" ht="14.4">
      <c r="A696" s="496"/>
      <c r="B696" s="496"/>
      <c r="C696" s="49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spans="1:44" ht="14.4">
      <c r="A697" s="496"/>
      <c r="B697" s="496"/>
      <c r="C697" s="49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spans="1:44" ht="14.4">
      <c r="A698" s="496"/>
      <c r="B698" s="496"/>
      <c r="C698" s="49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spans="1:44" ht="14.4">
      <c r="A699" s="496"/>
      <c r="B699" s="496"/>
      <c r="C699" s="49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spans="1:44" ht="14.4">
      <c r="A700" s="496"/>
      <c r="B700" s="496"/>
      <c r="C700" s="49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spans="1:44" ht="14.4">
      <c r="A701" s="496"/>
      <c r="B701" s="496"/>
      <c r="C701" s="49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spans="1:44" ht="14.4">
      <c r="A702" s="496"/>
      <c r="B702" s="496"/>
      <c r="C702" s="49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spans="1:44" ht="14.4">
      <c r="A703" s="496"/>
      <c r="B703" s="496"/>
      <c r="C703" s="49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spans="1:44" ht="14.4">
      <c r="A704" s="496"/>
      <c r="B704" s="496"/>
      <c r="C704" s="49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spans="1:44" ht="14.4">
      <c r="A705" s="496"/>
      <c r="B705" s="496"/>
      <c r="C705" s="49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spans="1:44" ht="14.4">
      <c r="A706" s="496"/>
      <c r="B706" s="496"/>
      <c r="C706" s="49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spans="1:44" ht="14.4">
      <c r="A707" s="496"/>
      <c r="B707" s="496"/>
      <c r="C707" s="49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spans="1:44" ht="14.4">
      <c r="A708" s="496"/>
      <c r="B708" s="496"/>
      <c r="C708" s="49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spans="1:44" ht="14.4">
      <c r="A709" s="496"/>
      <c r="B709" s="496"/>
      <c r="C709" s="49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spans="1:44" ht="14.4">
      <c r="A710" s="496"/>
      <c r="B710" s="496"/>
      <c r="C710" s="49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spans="1:44" ht="14.4">
      <c r="A711" s="496"/>
      <c r="B711" s="496"/>
      <c r="C711" s="49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spans="1:44" ht="14.4">
      <c r="A712" s="496"/>
      <c r="B712" s="496"/>
      <c r="C712" s="49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spans="1:44" ht="14.4">
      <c r="A713" s="496"/>
      <c r="B713" s="496"/>
      <c r="C713" s="49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spans="1:44" ht="14.4">
      <c r="A714" s="496"/>
      <c r="B714" s="496"/>
      <c r="C714" s="49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spans="1:44" ht="14.4">
      <c r="A715" s="496"/>
      <c r="B715" s="496"/>
      <c r="C715" s="49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spans="1:44" ht="14.4">
      <c r="A716" s="496"/>
      <c r="B716" s="496"/>
      <c r="C716" s="49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spans="1:44" ht="14.4">
      <c r="A717" s="496"/>
      <c r="B717" s="496"/>
      <c r="C717" s="49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spans="1:44" ht="14.4">
      <c r="A718" s="496"/>
      <c r="B718" s="496"/>
      <c r="C718" s="49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spans="1:44" ht="14.4">
      <c r="A719" s="496"/>
      <c r="B719" s="496"/>
      <c r="C719" s="49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spans="1:44" ht="14.4">
      <c r="A720" s="496"/>
      <c r="B720" s="496"/>
      <c r="C720" s="49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spans="1:44" ht="14.4">
      <c r="A721" s="496"/>
      <c r="B721" s="496"/>
      <c r="C721" s="49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spans="1:44" ht="14.4">
      <c r="A722" s="496"/>
      <c r="B722" s="496"/>
      <c r="C722" s="49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spans="1:44" ht="14.4">
      <c r="A723" s="496"/>
      <c r="B723" s="496"/>
      <c r="C723" s="49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spans="1:44" ht="14.4">
      <c r="A724" s="496"/>
      <c r="B724" s="496"/>
      <c r="C724" s="49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spans="1:44" ht="14.4">
      <c r="A725" s="496"/>
      <c r="B725" s="496"/>
      <c r="C725" s="49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spans="1:44" ht="14.4">
      <c r="A726" s="496"/>
      <c r="B726" s="496"/>
      <c r="C726" s="49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spans="1:44" ht="14.4">
      <c r="A727" s="496"/>
      <c r="B727" s="496"/>
      <c r="C727" s="49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spans="1:44" ht="14.4">
      <c r="A728" s="496"/>
      <c r="B728" s="496"/>
      <c r="C728" s="49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spans="1:44" ht="14.4">
      <c r="A729" s="496"/>
      <c r="B729" s="496"/>
      <c r="C729" s="49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spans="1:44" ht="14.4">
      <c r="A730" s="496"/>
      <c r="B730" s="496"/>
      <c r="C730" s="49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spans="1:44" ht="14.4">
      <c r="A731" s="496"/>
      <c r="B731" s="496"/>
      <c r="C731" s="49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spans="1:44" ht="14.4">
      <c r="A732" s="496"/>
      <c r="B732" s="496"/>
      <c r="C732" s="49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spans="1:44" ht="14.4">
      <c r="A733" s="496"/>
      <c r="B733" s="496"/>
      <c r="C733" s="49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spans="1:44" ht="14.4">
      <c r="A734" s="496"/>
      <c r="B734" s="496"/>
      <c r="C734" s="49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spans="1:44" ht="14.4">
      <c r="A735" s="496"/>
      <c r="B735" s="496"/>
      <c r="C735" s="49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spans="1:44" ht="14.4">
      <c r="A736" s="496"/>
      <c r="B736" s="496"/>
      <c r="C736" s="49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spans="1:44" ht="14.4">
      <c r="A737" s="496"/>
      <c r="B737" s="496"/>
      <c r="C737" s="49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spans="1:44" ht="14.4">
      <c r="A738" s="496"/>
      <c r="B738" s="496"/>
      <c r="C738" s="49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spans="1:44" ht="14.4">
      <c r="A739" s="496"/>
      <c r="B739" s="496"/>
      <c r="C739" s="49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spans="1:44" ht="14.4">
      <c r="A740" s="496"/>
      <c r="B740" s="496"/>
      <c r="C740" s="49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spans="1:44" ht="14.4">
      <c r="A741" s="496"/>
      <c r="B741" s="496"/>
      <c r="C741" s="49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spans="1:44" ht="14.4">
      <c r="A742" s="496"/>
      <c r="B742" s="496"/>
      <c r="C742" s="49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spans="1:44" ht="14.4">
      <c r="A743" s="496"/>
      <c r="B743" s="496"/>
      <c r="C743" s="49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spans="1:44" ht="14.4">
      <c r="A744" s="496"/>
      <c r="B744" s="496"/>
      <c r="C744" s="49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spans="1:44" ht="14.4">
      <c r="A745" s="496"/>
      <c r="B745" s="496"/>
      <c r="C745" s="49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spans="1:44" ht="14.4">
      <c r="A746" s="496"/>
      <c r="B746" s="496"/>
      <c r="C746" s="49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spans="1:44" ht="14.4">
      <c r="A747" s="496"/>
      <c r="B747" s="496"/>
      <c r="C747" s="49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spans="1:44" ht="14.4">
      <c r="A748" s="496"/>
      <c r="B748" s="496"/>
      <c r="C748" s="49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spans="1:44" ht="14.4">
      <c r="A749" s="496"/>
      <c r="B749" s="496"/>
      <c r="C749" s="49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spans="1:44" ht="14.4">
      <c r="A750" s="496"/>
      <c r="B750" s="496"/>
      <c r="C750" s="49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spans="1:44" ht="14.4">
      <c r="A751" s="496"/>
      <c r="B751" s="496"/>
      <c r="C751" s="49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spans="1:44" ht="14.4">
      <c r="A752" s="496"/>
      <c r="B752" s="496"/>
      <c r="C752" s="49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spans="1:44" ht="14.4">
      <c r="A753" s="496"/>
      <c r="B753" s="496"/>
      <c r="C753" s="49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spans="1:44" ht="14.4">
      <c r="A754" s="496"/>
      <c r="B754" s="496"/>
      <c r="C754" s="49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spans="1:44" ht="14.4">
      <c r="A755" s="496"/>
      <c r="B755" s="496"/>
      <c r="C755" s="49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spans="1:44" ht="14.4">
      <c r="A756" s="496"/>
      <c r="B756" s="496"/>
      <c r="C756" s="49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spans="1:44" ht="14.4">
      <c r="A757" s="496"/>
      <c r="B757" s="496"/>
      <c r="C757" s="49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spans="1:44" ht="14.4">
      <c r="A758" s="496"/>
      <c r="B758" s="496"/>
      <c r="C758" s="49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spans="1:44" ht="14.4">
      <c r="A759" s="496"/>
      <c r="B759" s="496"/>
      <c r="C759" s="49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spans="1:44" ht="14.4">
      <c r="A760" s="496"/>
      <c r="B760" s="496"/>
      <c r="C760" s="49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spans="1:44" ht="14.4">
      <c r="A761" s="496"/>
      <c r="B761" s="496"/>
      <c r="C761" s="49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spans="1:44" ht="14.4">
      <c r="A762" s="496"/>
      <c r="B762" s="496"/>
      <c r="C762" s="49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spans="1:44" ht="14.4">
      <c r="A763" s="496"/>
      <c r="B763" s="496"/>
      <c r="C763" s="49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spans="1:44" ht="14.4">
      <c r="A764" s="496"/>
      <c r="B764" s="496"/>
      <c r="C764" s="49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spans="1:44" ht="14.4">
      <c r="A765" s="496"/>
      <c r="B765" s="496"/>
      <c r="C765" s="49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spans="1:44" ht="14.4">
      <c r="A766" s="496"/>
      <c r="B766" s="496"/>
      <c r="C766" s="49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spans="1:44" ht="14.4">
      <c r="A767" s="496"/>
      <c r="B767" s="496"/>
      <c r="C767" s="49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spans="1:44" ht="14.4">
      <c r="A768" s="496"/>
      <c r="B768" s="496"/>
      <c r="C768" s="49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spans="1:44" ht="14.4">
      <c r="A769" s="496"/>
      <c r="B769" s="496"/>
      <c r="C769" s="49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spans="1:44" ht="14.4">
      <c r="A770" s="496"/>
      <c r="B770" s="496"/>
      <c r="C770" s="49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spans="1:44" ht="14.4">
      <c r="A771" s="496"/>
      <c r="B771" s="496"/>
      <c r="C771" s="49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spans="1:44" ht="14.4">
      <c r="A772" s="496"/>
      <c r="B772" s="496"/>
      <c r="C772" s="49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spans="1:44" ht="14.4">
      <c r="A773" s="496"/>
      <c r="B773" s="496"/>
      <c r="C773" s="49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spans="1:44" ht="14.4">
      <c r="A774" s="496"/>
      <c r="B774" s="496"/>
      <c r="C774" s="49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spans="1:44" ht="14.4">
      <c r="A775" s="496"/>
      <c r="B775" s="496"/>
      <c r="C775" s="49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spans="1:44" ht="14.4">
      <c r="A776" s="496"/>
      <c r="B776" s="496"/>
      <c r="C776" s="49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spans="1:44" ht="14.4">
      <c r="A777" s="496"/>
      <c r="B777" s="496"/>
      <c r="C777" s="49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spans="1:44" ht="14.4">
      <c r="A778" s="496"/>
      <c r="B778" s="496"/>
      <c r="C778" s="49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spans="1:44" ht="14.4">
      <c r="A779" s="496"/>
      <c r="B779" s="496"/>
      <c r="C779" s="49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spans="1:44" ht="14.4">
      <c r="A780" s="496"/>
      <c r="B780" s="496"/>
      <c r="C780" s="49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spans="1:44" ht="14.4">
      <c r="A781" s="496"/>
      <c r="B781" s="496"/>
      <c r="C781" s="49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spans="1:44" ht="14.4">
      <c r="A782" s="496"/>
      <c r="B782" s="496"/>
      <c r="C782" s="49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spans="1:44" ht="14.4">
      <c r="A783" s="496"/>
      <c r="B783" s="496"/>
      <c r="C783" s="49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spans="1:44" ht="14.4">
      <c r="A784" s="496"/>
      <c r="B784" s="496"/>
      <c r="C784" s="49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spans="1:44" ht="14.4">
      <c r="A785" s="496"/>
      <c r="B785" s="496"/>
      <c r="C785" s="49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spans="1:44" ht="14.4">
      <c r="A786" s="496"/>
      <c r="B786" s="496"/>
      <c r="C786" s="49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spans="1:44" ht="14.4">
      <c r="A787" s="496"/>
      <c r="B787" s="496"/>
      <c r="C787" s="49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spans="1:44" ht="14.4">
      <c r="A788" s="496"/>
      <c r="B788" s="496"/>
      <c r="C788" s="49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spans="1:44" ht="14.4">
      <c r="A789" s="496"/>
      <c r="B789" s="496"/>
      <c r="C789" s="49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spans="1:44" ht="14.4">
      <c r="A790" s="496"/>
      <c r="B790" s="496"/>
      <c r="C790" s="49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spans="1:44" ht="14.4">
      <c r="A791" s="496"/>
      <c r="B791" s="496"/>
      <c r="C791" s="49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spans="1:44" ht="14.4">
      <c r="A792" s="496"/>
      <c r="B792" s="496"/>
      <c r="C792" s="49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spans="1:44" ht="14.4">
      <c r="A793" s="496"/>
      <c r="B793" s="496"/>
      <c r="C793" s="49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spans="1:44" ht="14.4">
      <c r="A794" s="496"/>
      <c r="B794" s="496"/>
      <c r="C794" s="49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spans="1:44" ht="14.4">
      <c r="A795" s="496"/>
      <c r="B795" s="496"/>
      <c r="C795" s="49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spans="1:44" ht="14.4">
      <c r="A796" s="496"/>
      <c r="B796" s="496"/>
      <c r="C796" s="49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spans="1:44" ht="14.4">
      <c r="A797" s="496"/>
      <c r="B797" s="496"/>
      <c r="C797" s="49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spans="1:44" ht="14.4">
      <c r="A798" s="496"/>
      <c r="B798" s="496"/>
      <c r="C798" s="49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spans="1:44" ht="14.4">
      <c r="A799" s="496"/>
      <c r="B799" s="496"/>
      <c r="C799" s="49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spans="1:44" ht="14.4">
      <c r="A800" s="496"/>
      <c r="B800" s="496"/>
      <c r="C800" s="49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spans="1:44" ht="14.4">
      <c r="A801" s="496"/>
      <c r="B801" s="496"/>
      <c r="C801" s="49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spans="1:44" ht="14.4">
      <c r="A802" s="496"/>
      <c r="B802" s="496"/>
      <c r="C802" s="49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spans="1:44" ht="14.4">
      <c r="A803" s="496"/>
      <c r="B803" s="496"/>
      <c r="C803" s="49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spans="1:44" ht="14.4">
      <c r="A804" s="496"/>
      <c r="B804" s="496"/>
      <c r="C804" s="49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spans="1:44" ht="14.4">
      <c r="A805" s="496"/>
      <c r="B805" s="496"/>
      <c r="C805" s="49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spans="1:44" ht="14.4">
      <c r="A806" s="496"/>
      <c r="B806" s="496"/>
      <c r="C806" s="49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spans="1:44" ht="14.4">
      <c r="A807" s="496"/>
      <c r="B807" s="496"/>
      <c r="C807" s="49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spans="1:44" ht="14.4">
      <c r="A808" s="496"/>
      <c r="B808" s="496"/>
      <c r="C808" s="49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spans="1:44" ht="14.4">
      <c r="A809" s="496"/>
      <c r="B809" s="496"/>
      <c r="C809" s="49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spans="1:44" ht="14.4">
      <c r="A810" s="496"/>
      <c r="B810" s="496"/>
      <c r="C810" s="49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spans="1:44" ht="14.4">
      <c r="A811" s="496"/>
      <c r="B811" s="496"/>
      <c r="C811" s="49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spans="1:44" ht="14.4">
      <c r="A812" s="496"/>
      <c r="B812" s="496"/>
      <c r="C812" s="49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spans="1:44" ht="14.4">
      <c r="A813" s="496"/>
      <c r="B813" s="496"/>
      <c r="C813" s="49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spans="1:44" ht="14.4">
      <c r="A814" s="496"/>
      <c r="B814" s="496"/>
      <c r="C814" s="49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spans="1:44" ht="14.4">
      <c r="A815" s="496"/>
      <c r="B815" s="496"/>
      <c r="C815" s="49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spans="1:44" ht="14.4">
      <c r="A816" s="496"/>
      <c r="B816" s="496"/>
      <c r="C816" s="49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spans="1:44" ht="14.4">
      <c r="A817" s="496"/>
      <c r="B817" s="496"/>
      <c r="C817" s="49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spans="1:44" ht="14.4">
      <c r="A818" s="496"/>
      <c r="B818" s="496"/>
      <c r="C818" s="49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spans="1:44" ht="14.4">
      <c r="A819" s="496"/>
      <c r="B819" s="496"/>
      <c r="C819" s="49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spans="1:44" ht="14.4">
      <c r="A820" s="496"/>
      <c r="B820" s="496"/>
      <c r="C820" s="49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spans="1:44" ht="14.4">
      <c r="A821" s="496"/>
      <c r="B821" s="496"/>
      <c r="C821" s="49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spans="1:44" ht="14.4">
      <c r="A822" s="496"/>
      <c r="B822" s="496"/>
      <c r="C822" s="49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spans="1:44" ht="14.4">
      <c r="A823" s="496"/>
      <c r="B823" s="496"/>
      <c r="C823" s="49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spans="1:44" ht="14.4">
      <c r="A824" s="496"/>
      <c r="B824" s="496"/>
      <c r="C824" s="49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spans="1:44" ht="14.4">
      <c r="A825" s="496"/>
      <c r="B825" s="496"/>
      <c r="C825" s="49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spans="1:44" ht="14.4">
      <c r="A826" s="496"/>
      <c r="B826" s="496"/>
      <c r="C826" s="49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spans="1:44" ht="14.4">
      <c r="A827" s="496"/>
      <c r="B827" s="496"/>
      <c r="C827" s="49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spans="1:44" ht="14.4">
      <c r="A828" s="496"/>
      <c r="B828" s="496"/>
      <c r="C828" s="49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spans="1:44" ht="14.4">
      <c r="A829" s="496"/>
      <c r="B829" s="496"/>
      <c r="C829" s="49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spans="1:44" ht="14.4">
      <c r="A830" s="496"/>
      <c r="B830" s="496"/>
      <c r="C830" s="49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spans="1:44" ht="14.4">
      <c r="A831" s="496"/>
      <c r="B831" s="496"/>
      <c r="C831" s="49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spans="1:44" ht="14.4">
      <c r="A832" s="496"/>
      <c r="B832" s="496"/>
      <c r="C832" s="49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spans="1:44" ht="14.4">
      <c r="A833" s="496"/>
      <c r="B833" s="496"/>
      <c r="C833" s="49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spans="1:44" ht="14.4">
      <c r="A834" s="496"/>
      <c r="B834" s="496"/>
      <c r="C834" s="49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spans="1:44" ht="14.4">
      <c r="A835" s="496"/>
      <c r="B835" s="496"/>
      <c r="C835" s="49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spans="1:44" ht="14.4">
      <c r="A836" s="496"/>
      <c r="B836" s="496"/>
      <c r="C836" s="49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spans="1:44" ht="14.4">
      <c r="A837" s="496"/>
      <c r="B837" s="496"/>
      <c r="C837" s="49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spans="1:44" ht="14.4">
      <c r="A838" s="496"/>
      <c r="B838" s="496"/>
      <c r="C838" s="49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spans="1:44" ht="14.4">
      <c r="A839" s="496"/>
      <c r="B839" s="496"/>
      <c r="C839" s="49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spans="1:44" ht="14.4">
      <c r="A840" s="496"/>
      <c r="B840" s="496"/>
      <c r="C840" s="49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spans="1:44" ht="14.4">
      <c r="A841" s="496"/>
      <c r="B841" s="496"/>
      <c r="C841" s="49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spans="1:44" ht="14.4">
      <c r="A842" s="496"/>
      <c r="B842" s="496"/>
      <c r="C842" s="49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spans="1:44" ht="14.4">
      <c r="A843" s="496"/>
      <c r="B843" s="496"/>
      <c r="C843" s="49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spans="1:44" ht="14.4">
      <c r="A844" s="496"/>
      <c r="B844" s="496"/>
      <c r="C844" s="49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spans="1:44" ht="14.4">
      <c r="A845" s="496"/>
      <c r="B845" s="496"/>
      <c r="C845" s="49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spans="1:44" ht="14.4">
      <c r="A846" s="496"/>
      <c r="B846" s="496"/>
      <c r="C846" s="49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spans="1:44" ht="14.4">
      <c r="A847" s="496"/>
      <c r="B847" s="496"/>
      <c r="C847" s="49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spans="1:44" ht="14.4">
      <c r="A848" s="496"/>
      <c r="B848" s="496"/>
      <c r="C848" s="49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spans="1:44" ht="14.4">
      <c r="A849" s="496"/>
      <c r="B849" s="496"/>
      <c r="C849" s="49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spans="1:44" ht="14.4">
      <c r="A850" s="496"/>
      <c r="B850" s="496"/>
      <c r="C850" s="49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spans="1:44" ht="14.4">
      <c r="A851" s="496"/>
      <c r="B851" s="496"/>
      <c r="C851" s="49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spans="1:44" ht="14.4">
      <c r="A852" s="496"/>
      <c r="B852" s="496"/>
      <c r="C852" s="49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spans="1:44" ht="14.4">
      <c r="A853" s="496"/>
      <c r="B853" s="496"/>
      <c r="C853" s="49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spans="1:44" ht="14.4">
      <c r="A854" s="496"/>
      <c r="B854" s="496"/>
      <c r="C854" s="49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spans="1:44" ht="14.4">
      <c r="A855" s="496"/>
      <c r="B855" s="496"/>
      <c r="C855" s="49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spans="1:44" ht="14.4">
      <c r="A856" s="496"/>
      <c r="B856" s="496"/>
      <c r="C856" s="49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spans="1:44" ht="14.4">
      <c r="A857" s="496"/>
      <c r="B857" s="496"/>
      <c r="C857" s="49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spans="1:44" ht="14.4">
      <c r="A858" s="496"/>
      <c r="B858" s="496"/>
      <c r="C858" s="49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spans="1:44" ht="14.4">
      <c r="A859" s="496"/>
      <c r="B859" s="496"/>
      <c r="C859" s="49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spans="1:44" ht="14.4">
      <c r="A860" s="496"/>
      <c r="B860" s="496"/>
      <c r="C860" s="49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spans="1:44" ht="14.4">
      <c r="A861" s="496"/>
      <c r="B861" s="496"/>
      <c r="C861" s="49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spans="1:44" ht="14.4">
      <c r="A862" s="496"/>
      <c r="B862" s="496"/>
      <c r="C862" s="49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spans="1:44" ht="14.4">
      <c r="A863" s="496"/>
      <c r="B863" s="496"/>
      <c r="C863" s="49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spans="1:44" ht="14.4">
      <c r="A864" s="496"/>
      <c r="B864" s="496"/>
      <c r="C864" s="49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spans="1:44" ht="14.4">
      <c r="A865" s="496"/>
      <c r="B865" s="496"/>
      <c r="C865" s="49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spans="1:44" ht="14.4">
      <c r="A866" s="496"/>
      <c r="B866" s="496"/>
      <c r="C866" s="49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spans="1:44" ht="14.4">
      <c r="A867" s="496"/>
      <c r="B867" s="496"/>
      <c r="C867" s="49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spans="1:44" ht="14.4">
      <c r="A868" s="496"/>
      <c r="B868" s="496"/>
      <c r="C868" s="49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spans="1:44" ht="14.4">
      <c r="A869" s="496"/>
      <c r="B869" s="496"/>
      <c r="C869" s="49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spans="1:44" ht="14.4">
      <c r="A870" s="496"/>
      <c r="B870" s="496"/>
      <c r="C870" s="49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spans="1:44" ht="14.4">
      <c r="A871" s="496"/>
      <c r="B871" s="496"/>
      <c r="C871" s="49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spans="1:44" ht="14.4">
      <c r="A872" s="496"/>
      <c r="B872" s="496"/>
      <c r="C872" s="49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spans="1:44" ht="14.4">
      <c r="A873" s="496"/>
      <c r="B873" s="496"/>
      <c r="C873" s="49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spans="1:44" ht="14.4">
      <c r="A874" s="496"/>
      <c r="B874" s="496"/>
      <c r="C874" s="49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spans="1:44" ht="14.4">
      <c r="A875" s="496"/>
      <c r="B875" s="496"/>
      <c r="C875" s="49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spans="1:44" ht="14.4">
      <c r="A876" s="496"/>
      <c r="B876" s="496"/>
      <c r="C876" s="49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spans="1:44" ht="14.4">
      <c r="A877" s="496"/>
      <c r="B877" s="496"/>
      <c r="C877" s="49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spans="1:44" ht="14.4">
      <c r="A878" s="496"/>
      <c r="B878" s="496"/>
      <c r="C878" s="49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spans="1:44" ht="14.4">
      <c r="A879" s="496"/>
      <c r="B879" s="496"/>
      <c r="C879" s="49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spans="1:44" ht="14.4">
      <c r="A880" s="496"/>
      <c r="B880" s="496"/>
      <c r="C880" s="49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spans="1:44" ht="14.4">
      <c r="A881" s="496"/>
      <c r="B881" s="496"/>
      <c r="C881" s="49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spans="1:44" ht="14.4">
      <c r="A882" s="496"/>
      <c r="B882" s="496"/>
      <c r="C882" s="49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spans="1:44" ht="14.4">
      <c r="A883" s="496"/>
      <c r="B883" s="496"/>
      <c r="C883" s="49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spans="1:44" ht="14.4">
      <c r="A884" s="496"/>
      <c r="B884" s="496"/>
      <c r="C884" s="49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spans="1:44" ht="14.4">
      <c r="A885" s="496"/>
      <c r="B885" s="496"/>
      <c r="C885" s="49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spans="1:44" ht="14.4">
      <c r="A886" s="496"/>
      <c r="B886" s="496"/>
      <c r="C886" s="49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spans="1:44" ht="14.4">
      <c r="A887" s="496"/>
      <c r="B887" s="496"/>
      <c r="C887" s="49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spans="1:44" ht="14.4">
      <c r="A888" s="496"/>
      <c r="B888" s="496"/>
      <c r="C888" s="49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spans="1:44" ht="14.4">
      <c r="A889" s="496"/>
      <c r="B889" s="496"/>
      <c r="C889" s="49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spans="1:44" ht="14.4">
      <c r="A890" s="496"/>
      <c r="B890" s="496"/>
      <c r="C890" s="49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spans="1:44" ht="14.4">
      <c r="A891" s="496"/>
      <c r="B891" s="496"/>
      <c r="C891" s="49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spans="1:44" ht="14.4">
      <c r="A892" s="496"/>
      <c r="B892" s="496"/>
      <c r="C892" s="49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spans="1:44" ht="14.4">
      <c r="A893" s="496"/>
      <c r="B893" s="496"/>
      <c r="C893" s="49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spans="1:44" ht="14.4">
      <c r="A894" s="496"/>
      <c r="B894" s="496"/>
      <c r="C894" s="49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spans="1:44" ht="14.4">
      <c r="A895" s="496"/>
      <c r="B895" s="496"/>
      <c r="C895" s="49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spans="1:44" ht="14.4">
      <c r="A896" s="496"/>
      <c r="B896" s="496"/>
      <c r="C896" s="49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spans="1:44" ht="14.4">
      <c r="A897" s="496"/>
      <c r="B897" s="496"/>
      <c r="C897" s="49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spans="1:44" ht="14.4">
      <c r="A898" s="496"/>
      <c r="B898" s="496"/>
      <c r="C898" s="49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spans="1:44" ht="14.4">
      <c r="A899" s="496"/>
      <c r="B899" s="496"/>
      <c r="C899" s="49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spans="1:44" ht="14.4">
      <c r="A900" s="496"/>
      <c r="B900" s="496"/>
      <c r="C900" s="49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spans="1:44" ht="14.4">
      <c r="A901" s="496"/>
      <c r="B901" s="496"/>
      <c r="C901" s="49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spans="1:44" ht="14.4">
      <c r="A902" s="496"/>
      <c r="B902" s="496"/>
      <c r="C902" s="49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spans="1:44" ht="14.4">
      <c r="A903" s="496"/>
      <c r="B903" s="496"/>
      <c r="C903" s="49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spans="1:44" ht="14.4">
      <c r="A904" s="496"/>
      <c r="B904" s="496"/>
      <c r="C904" s="49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spans="1:44" ht="14.4">
      <c r="A905" s="496"/>
      <c r="B905" s="496"/>
      <c r="C905" s="49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spans="1:44" ht="14.4">
      <c r="A906" s="496"/>
      <c r="B906" s="496"/>
      <c r="C906" s="49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spans="1:44" ht="14.4">
      <c r="A907" s="496"/>
      <c r="B907" s="496"/>
      <c r="C907" s="49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spans="1:44" ht="14.4">
      <c r="A908" s="496"/>
      <c r="B908" s="496"/>
      <c r="C908" s="49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spans="1:44" ht="14.4">
      <c r="A909" s="496"/>
      <c r="B909" s="496"/>
      <c r="C909" s="49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spans="1:44" ht="14.4">
      <c r="A910" s="496"/>
      <c r="B910" s="496"/>
      <c r="C910" s="49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spans="1:44" ht="14.4">
      <c r="A911" s="496"/>
      <c r="B911" s="496"/>
      <c r="C911" s="49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spans="1:44" ht="14.4">
      <c r="A912" s="496"/>
      <c r="B912" s="496"/>
      <c r="C912" s="49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spans="1:44" ht="14.4">
      <c r="A913" s="496"/>
      <c r="B913" s="496"/>
      <c r="C913" s="49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spans="1:44" ht="14.4">
      <c r="A914" s="496"/>
      <c r="B914" s="496"/>
      <c r="C914" s="49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spans="1:44" ht="14.4">
      <c r="A915" s="496"/>
      <c r="B915" s="496"/>
      <c r="C915" s="49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spans="1:44" ht="14.4">
      <c r="A916" s="496"/>
      <c r="B916" s="496"/>
      <c r="C916" s="49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spans="1:44" ht="14.4">
      <c r="A917" s="496"/>
      <c r="B917" s="496"/>
      <c r="C917" s="49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spans="1:44" ht="14.4">
      <c r="A918" s="496"/>
      <c r="B918" s="496"/>
      <c r="C918" s="49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spans="1:44" ht="14.4">
      <c r="A919" s="496"/>
      <c r="B919" s="496"/>
      <c r="C919" s="49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spans="1:44" ht="14.4">
      <c r="A920" s="496"/>
      <c r="B920" s="496"/>
      <c r="C920" s="49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spans="1:44" ht="14.4">
      <c r="A921" s="496"/>
      <c r="B921" s="496"/>
      <c r="C921" s="49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spans="1:44" ht="14.4">
      <c r="A922" s="496"/>
      <c r="B922" s="496"/>
      <c r="C922" s="49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spans="1:44" ht="14.4">
      <c r="A923" s="496"/>
      <c r="B923" s="496"/>
      <c r="C923" s="49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spans="1:44" ht="14.4">
      <c r="A924" s="496"/>
      <c r="B924" s="496"/>
      <c r="C924" s="49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spans="1:44" ht="14.4">
      <c r="A925" s="496"/>
      <c r="B925" s="496"/>
      <c r="C925" s="49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spans="1:44" ht="14.4">
      <c r="A926" s="496"/>
      <c r="B926" s="496"/>
      <c r="C926" s="49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spans="1:44" ht="14.4">
      <c r="A927" s="496"/>
      <c r="B927" s="496"/>
      <c r="C927" s="49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spans="1:44" ht="14.4">
      <c r="A928" s="496"/>
      <c r="B928" s="496"/>
      <c r="C928" s="49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spans="1:44" ht="14.4">
      <c r="A929" s="496"/>
      <c r="B929" s="496"/>
      <c r="C929" s="49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spans="1:44" ht="14.4">
      <c r="A930" s="496"/>
      <c r="B930" s="496"/>
      <c r="C930" s="49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spans="1:44" ht="14.4">
      <c r="A931" s="496"/>
      <c r="B931" s="496"/>
      <c r="C931" s="49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spans="1:44" ht="14.4">
      <c r="A932" s="496"/>
      <c r="B932" s="496"/>
      <c r="C932" s="49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spans="1:44" ht="14.4">
      <c r="A933" s="496"/>
      <c r="B933" s="496"/>
      <c r="C933" s="49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spans="1:44" ht="14.4">
      <c r="A934" s="496"/>
      <c r="B934" s="496"/>
      <c r="C934" s="49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spans="1:44" ht="14.4">
      <c r="A935" s="496"/>
      <c r="B935" s="496"/>
      <c r="C935" s="49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spans="1:44" ht="14.4">
      <c r="A936" s="496"/>
      <c r="B936" s="496"/>
      <c r="C936" s="49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spans="1:44" ht="14.4">
      <c r="A937" s="496"/>
      <c r="B937" s="496"/>
      <c r="C937" s="49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spans="1:44" ht="14.4">
      <c r="A938" s="496"/>
      <c r="B938" s="496"/>
      <c r="C938" s="49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spans="1:44" ht="14.4">
      <c r="A939" s="496"/>
      <c r="B939" s="496"/>
      <c r="C939" s="49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spans="1:44" ht="14.4">
      <c r="A940" s="496"/>
      <c r="B940" s="496"/>
      <c r="C940" s="49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spans="1:44" ht="14.4">
      <c r="A941" s="496"/>
      <c r="B941" s="496"/>
      <c r="C941" s="49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spans="1:44" ht="14.4">
      <c r="A942" s="496"/>
      <c r="B942" s="496"/>
      <c r="C942" s="49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spans="1:44" ht="14.4">
      <c r="A943" s="496"/>
      <c r="B943" s="496"/>
      <c r="C943" s="49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spans="1:44" ht="14.4">
      <c r="A944" s="496"/>
      <c r="B944" s="496"/>
      <c r="C944" s="49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spans="1:44" ht="14.4">
      <c r="A945" s="496"/>
      <c r="B945" s="496"/>
      <c r="C945" s="49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spans="1:44" ht="14.4">
      <c r="A946" s="496"/>
      <c r="B946" s="496"/>
      <c r="C946" s="49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spans="1:44" ht="14.4">
      <c r="A947" s="496"/>
      <c r="B947" s="496"/>
      <c r="C947" s="49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spans="1:44" ht="14.4">
      <c r="A948" s="496"/>
      <c r="B948" s="496"/>
      <c r="C948" s="49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spans="1:44" ht="14.4">
      <c r="A949" s="496"/>
      <c r="B949" s="496"/>
      <c r="C949" s="49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spans="1:44" ht="14.4">
      <c r="A950" s="496"/>
      <c r="B950" s="496"/>
      <c r="C950" s="49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spans="1:44" ht="14.4">
      <c r="A951" s="496"/>
      <c r="B951" s="496"/>
      <c r="C951" s="49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spans="1:44" ht="14.4">
      <c r="A952" s="496"/>
      <c r="B952" s="496"/>
      <c r="C952" s="49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spans="1:44" ht="14.4">
      <c r="A953" s="496"/>
      <c r="B953" s="496"/>
      <c r="C953" s="49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spans="1:44" ht="14.4">
      <c r="A954" s="496"/>
      <c r="B954" s="496"/>
      <c r="C954" s="49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spans="1:44" ht="14.4">
      <c r="A955" s="496"/>
      <c r="B955" s="496"/>
      <c r="C955" s="49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spans="1:44" ht="14.4">
      <c r="A956" s="496"/>
      <c r="B956" s="496"/>
      <c r="C956" s="49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spans="1:44" ht="14.4">
      <c r="A957" s="496"/>
      <c r="B957" s="496"/>
      <c r="C957" s="49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spans="1:44" ht="14.4">
      <c r="A958" s="496"/>
      <c r="B958" s="496"/>
      <c r="C958" s="49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spans="1:44" ht="14.4">
      <c r="A959" s="496"/>
      <c r="B959" s="496"/>
      <c r="C959" s="49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spans="1:44" ht="14.4">
      <c r="A960" s="496"/>
      <c r="B960" s="496"/>
      <c r="C960" s="49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spans="1:44" ht="14.4">
      <c r="A961" s="496"/>
      <c r="B961" s="496"/>
      <c r="C961" s="49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spans="1:44" ht="14.4">
      <c r="A962" s="496"/>
      <c r="B962" s="496"/>
      <c r="C962" s="49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spans="1:44" ht="14.4">
      <c r="A963" s="496"/>
      <c r="B963" s="496"/>
      <c r="C963" s="49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spans="1:44" ht="14.4">
      <c r="A964" s="496"/>
      <c r="B964" s="496"/>
      <c r="C964" s="49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spans="1:44" ht="14.4">
      <c r="A965" s="496"/>
      <c r="B965" s="496"/>
      <c r="C965" s="49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spans="1:44" ht="14.4">
      <c r="A966" s="496"/>
      <c r="B966" s="496"/>
      <c r="C966" s="49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spans="1:44" ht="14.4">
      <c r="A967" s="496"/>
      <c r="B967" s="496"/>
      <c r="C967" s="49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spans="1:44" ht="14.4">
      <c r="A968" s="496"/>
      <c r="B968" s="496"/>
      <c r="C968" s="49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spans="1:44" ht="14.4">
      <c r="A969" s="496"/>
      <c r="B969" s="496"/>
      <c r="C969" s="49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spans="1:44" ht="14.4">
      <c r="A970" s="496"/>
      <c r="B970" s="496"/>
      <c r="C970" s="49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spans="1:44" ht="14.4">
      <c r="A971" s="496"/>
      <c r="B971" s="496"/>
      <c r="C971" s="49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spans="1:44" ht="14.4">
      <c r="A972" s="496"/>
      <c r="B972" s="496"/>
      <c r="C972" s="49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spans="1:44" ht="14.4">
      <c r="A973" s="496"/>
      <c r="B973" s="496"/>
      <c r="C973" s="49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spans="1:44" ht="14.4">
      <c r="A974" s="496"/>
      <c r="B974" s="496"/>
      <c r="C974" s="49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spans="1:44" ht="14.4">
      <c r="A975" s="496"/>
      <c r="B975" s="496"/>
      <c r="C975" s="49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spans="1:44" ht="14.4">
      <c r="A976" s="496"/>
      <c r="B976" s="496"/>
      <c r="C976" s="49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spans="1:44" ht="14.4">
      <c r="A977" s="496"/>
      <c r="B977" s="496"/>
      <c r="C977" s="49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spans="1:44" ht="14.4">
      <c r="A978" s="496"/>
      <c r="B978" s="496"/>
      <c r="C978" s="49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spans="1:44" ht="14.4">
      <c r="A979" s="496"/>
      <c r="B979" s="496"/>
      <c r="C979" s="49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spans="1:44" ht="14.4">
      <c r="A980" s="496"/>
      <c r="B980" s="496"/>
      <c r="C980" s="49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spans="1:44" ht="14.4">
      <c r="A981" s="496"/>
      <c r="B981" s="496"/>
      <c r="C981" s="49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spans="1:44" ht="14.4">
      <c r="A982" s="496"/>
      <c r="B982" s="496"/>
      <c r="C982" s="49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spans="1:44" ht="14.4">
      <c r="A983" s="496"/>
      <c r="B983" s="496"/>
      <c r="C983" s="49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spans="1:44" ht="14.4">
      <c r="A984" s="496"/>
      <c r="B984" s="496"/>
      <c r="C984" s="49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spans="1:44" ht="14.4">
      <c r="A985" s="496"/>
      <c r="B985" s="496"/>
      <c r="C985" s="49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spans="1:44" ht="14.4">
      <c r="A986" s="496"/>
      <c r="B986" s="496"/>
      <c r="C986" s="49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spans="1:44" ht="14.4">
      <c r="A987" s="496"/>
      <c r="B987" s="496"/>
      <c r="C987" s="49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spans="1:44" ht="14.4">
      <c r="A988" s="496"/>
      <c r="B988" s="496"/>
      <c r="C988" s="49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spans="1:44" ht="14.4">
      <c r="A989" s="496"/>
      <c r="B989" s="496"/>
      <c r="C989" s="49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spans="1:44" ht="14.4">
      <c r="A990" s="496"/>
      <c r="B990" s="496"/>
      <c r="C990" s="49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spans="1:44" ht="14.4">
      <c r="A991" s="496"/>
      <c r="B991" s="496"/>
      <c r="C991" s="496"/>
      <c r="D991" s="496"/>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spans="1:44" ht="14.4">
      <c r="A992" s="496"/>
      <c r="B992" s="496"/>
      <c r="C992" s="496"/>
      <c r="D992" s="496"/>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spans="1:44" ht="14.4">
      <c r="A993" s="496"/>
      <c r="B993" s="496"/>
      <c r="C993" s="496"/>
      <c r="D993" s="496"/>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spans="1:44" ht="14.4">
      <c r="A994" s="496"/>
      <c r="B994" s="496"/>
      <c r="C994" s="496"/>
      <c r="D994" s="496"/>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spans="1:44" ht="14.4">
      <c r="A995" s="496"/>
      <c r="B995" s="496"/>
      <c r="C995" s="496"/>
      <c r="D995" s="496"/>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spans="1:44" ht="14.4">
      <c r="A996" s="496"/>
      <c r="B996" s="496"/>
      <c r="C996" s="496"/>
      <c r="D996" s="496"/>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spans="1:44" ht="14.4">
      <c r="A997" s="496"/>
      <c r="B997" s="496"/>
      <c r="C997" s="496"/>
      <c r="D997" s="496"/>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spans="1:44" ht="14.4">
      <c r="A998" s="496"/>
      <c r="B998" s="496"/>
      <c r="C998" s="496"/>
      <c r="D998" s="496"/>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spans="1:44" ht="14.4">
      <c r="A999" s="496"/>
      <c r="B999" s="496"/>
      <c r="C999" s="496"/>
      <c r="D999" s="496"/>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spans="1:44" ht="14.4">
      <c r="A1000" s="496"/>
      <c r="B1000" s="496"/>
      <c r="C1000" s="496"/>
      <c r="D1000" s="496"/>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sheetData>
  <mergeCells count="5">
    <mergeCell ref="A1:N1"/>
    <mergeCell ref="A8:N8"/>
    <mergeCell ref="A14:N14"/>
    <mergeCell ref="A19:N19"/>
    <mergeCell ref="A22:N22"/>
  </mergeCells>
  <conditionalFormatting sqref="B6:N8 A12:N12 B13:M13 B15:M18">
    <cfRule type="cellIs" dxfId="0" priority="1" operator="lessThan">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E1001"/>
  <sheetViews>
    <sheetView workbookViewId="0"/>
  </sheetViews>
  <sheetFormatPr defaultColWidth="14.3984375" defaultRowHeight="15" customHeight="1"/>
  <cols>
    <col min="1" max="1" width="22.59765625" customWidth="1"/>
    <col min="4" max="4" width="35.69921875" customWidth="1"/>
    <col min="5" max="5" width="66.3984375" customWidth="1"/>
  </cols>
  <sheetData>
    <row r="1" spans="1:5">
      <c r="A1" s="535" t="e">
        <f ca="1">sheetnames()</f>
        <v>#NAME?</v>
      </c>
      <c r="D1" s="536" t="s">
        <v>27791</v>
      </c>
      <c r="E1" s="536" t="s">
        <v>27793</v>
      </c>
    </row>
    <row r="2" spans="1:5">
      <c r="D2" s="537" t="s">
        <v>27794</v>
      </c>
      <c r="E2" s="538"/>
    </row>
    <row r="3" spans="1:5">
      <c r="D3" s="537" t="s">
        <v>27796</v>
      </c>
      <c r="E3" s="538"/>
    </row>
    <row r="4" spans="1:5">
      <c r="D4" s="537" t="s">
        <v>27797</v>
      </c>
      <c r="E4" s="538"/>
    </row>
    <row r="5" spans="1:5">
      <c r="D5" s="537" t="s">
        <v>27798</v>
      </c>
      <c r="E5" s="538"/>
    </row>
    <row r="6" spans="1:5">
      <c r="D6" s="537" t="s">
        <v>27799</v>
      </c>
      <c r="E6" s="538"/>
    </row>
    <row r="7" spans="1:5">
      <c r="D7" s="537" t="s">
        <v>27800</v>
      </c>
      <c r="E7" s="538"/>
    </row>
    <row r="8" spans="1:5">
      <c r="D8" s="537" t="s">
        <v>27802</v>
      </c>
      <c r="E8" s="538"/>
    </row>
    <row r="9" spans="1:5">
      <c r="D9" s="537" t="s">
        <v>27804</v>
      </c>
      <c r="E9" s="538"/>
    </row>
    <row r="10" spans="1:5">
      <c r="D10" s="537" t="s">
        <v>27805</v>
      </c>
      <c r="E10" s="538"/>
    </row>
    <row r="11" spans="1:5">
      <c r="D11" s="537" t="s">
        <v>27806</v>
      </c>
      <c r="E11" s="538"/>
    </row>
    <row r="12" spans="1:5">
      <c r="D12" s="537" t="s">
        <v>27807</v>
      </c>
      <c r="E12" s="538"/>
    </row>
    <row r="13" spans="1:5">
      <c r="D13" s="537" t="s">
        <v>27808</v>
      </c>
      <c r="E13" s="538"/>
    </row>
    <row r="14" spans="1:5">
      <c r="D14" s="537" t="s">
        <v>27810</v>
      </c>
      <c r="E14" s="538"/>
    </row>
    <row r="15" spans="1:5">
      <c r="D15" s="537" t="s">
        <v>27811</v>
      </c>
      <c r="E15" s="538"/>
    </row>
    <row r="16" spans="1:5">
      <c r="D16" s="537" t="s">
        <v>27812</v>
      </c>
      <c r="E16" s="538"/>
    </row>
    <row r="17" spans="4:5">
      <c r="D17" s="537" t="s">
        <v>27813</v>
      </c>
      <c r="E17" s="538"/>
    </row>
    <row r="18" spans="4:5">
      <c r="D18" s="537" t="s">
        <v>27814</v>
      </c>
      <c r="E18" s="538"/>
    </row>
    <row r="19" spans="4:5">
      <c r="D19" s="537" t="s">
        <v>27815</v>
      </c>
      <c r="E19" s="538"/>
    </row>
    <row r="20" spans="4:5">
      <c r="D20" s="537" t="s">
        <v>27816</v>
      </c>
      <c r="E20" s="538"/>
    </row>
    <row r="21" spans="4:5">
      <c r="D21" s="537" t="s">
        <v>27817</v>
      </c>
      <c r="E21" s="538"/>
    </row>
    <row r="22" spans="4:5">
      <c r="D22" s="537" t="s">
        <v>27832</v>
      </c>
      <c r="E22" s="538"/>
    </row>
    <row r="23" spans="4:5">
      <c r="D23" s="537" t="s">
        <v>27833</v>
      </c>
      <c r="E23" s="538"/>
    </row>
    <row r="24" spans="4:5">
      <c r="D24" s="537" t="s">
        <v>27834</v>
      </c>
      <c r="E24" s="538"/>
    </row>
    <row r="25" spans="4:5">
      <c r="D25" s="537" t="s">
        <v>27835</v>
      </c>
      <c r="E25" s="538"/>
    </row>
    <row r="26" spans="4:5">
      <c r="D26" s="537" t="s">
        <v>27836</v>
      </c>
      <c r="E26" s="538"/>
    </row>
    <row r="27" spans="4:5">
      <c r="D27" s="537" t="s">
        <v>27838</v>
      </c>
      <c r="E27" s="538"/>
    </row>
    <row r="28" spans="4:5">
      <c r="D28" s="537"/>
      <c r="E28" s="538"/>
    </row>
    <row r="29" spans="4:5">
      <c r="D29" s="539"/>
    </row>
    <row r="30" spans="4:5">
      <c r="D30" s="539"/>
    </row>
    <row r="31" spans="4:5">
      <c r="D31" s="539"/>
    </row>
    <row r="32" spans="4:5">
      <c r="D32" s="539"/>
    </row>
    <row r="33" spans="4:4">
      <c r="D33" s="539"/>
    </row>
    <row r="34" spans="4:4">
      <c r="D34" s="539"/>
    </row>
    <row r="35" spans="4:4">
      <c r="D35" s="539"/>
    </row>
    <row r="36" spans="4:4">
      <c r="D36" s="539"/>
    </row>
    <row r="37" spans="4:4">
      <c r="D37" s="539"/>
    </row>
    <row r="38" spans="4:4">
      <c r="D38" s="539"/>
    </row>
    <row r="39" spans="4:4">
      <c r="D39" s="539"/>
    </row>
    <row r="40" spans="4:4">
      <c r="D40" s="539"/>
    </row>
    <row r="41" spans="4:4">
      <c r="D41" s="539"/>
    </row>
    <row r="42" spans="4:4">
      <c r="D42" s="539"/>
    </row>
    <row r="43" spans="4:4">
      <c r="D43" s="539"/>
    </row>
    <row r="44" spans="4:4">
      <c r="D44" s="539"/>
    </row>
    <row r="45" spans="4:4">
      <c r="D45" s="539"/>
    </row>
    <row r="46" spans="4:4">
      <c r="D46" s="539"/>
    </row>
    <row r="47" spans="4:4">
      <c r="D47" s="539"/>
    </row>
    <row r="48" spans="4:4">
      <c r="D48" s="539"/>
    </row>
    <row r="49" spans="4:4">
      <c r="D49" s="539"/>
    </row>
    <row r="50" spans="4:4">
      <c r="D50" s="539"/>
    </row>
    <row r="51" spans="4:4">
      <c r="D51" s="539"/>
    </row>
    <row r="52" spans="4:4">
      <c r="D52" s="539"/>
    </row>
    <row r="53" spans="4:4">
      <c r="D53" s="539"/>
    </row>
    <row r="54" spans="4:4">
      <c r="D54" s="539"/>
    </row>
    <row r="55" spans="4:4">
      <c r="D55" s="539"/>
    </row>
    <row r="56" spans="4:4">
      <c r="D56" s="539"/>
    </row>
    <row r="57" spans="4:4">
      <c r="D57" s="539"/>
    </row>
    <row r="58" spans="4:4">
      <c r="D58" s="539"/>
    </row>
    <row r="59" spans="4:4">
      <c r="D59" s="539"/>
    </row>
    <row r="60" spans="4:4">
      <c r="D60" s="539"/>
    </row>
    <row r="61" spans="4:4">
      <c r="D61" s="539"/>
    </row>
    <row r="62" spans="4:4">
      <c r="D62" s="539"/>
    </row>
    <row r="63" spans="4:4">
      <c r="D63" s="539"/>
    </row>
    <row r="64" spans="4:4">
      <c r="D64" s="539"/>
    </row>
    <row r="65" spans="4:4">
      <c r="D65" s="539"/>
    </row>
    <row r="66" spans="4:4">
      <c r="D66" s="539"/>
    </row>
    <row r="67" spans="4:4">
      <c r="D67" s="539"/>
    </row>
    <row r="68" spans="4:4">
      <c r="D68" s="539"/>
    </row>
    <row r="69" spans="4:4">
      <c r="D69" s="539"/>
    </row>
    <row r="70" spans="4:4">
      <c r="D70" s="539"/>
    </row>
    <row r="71" spans="4:4">
      <c r="D71" s="539"/>
    </row>
    <row r="72" spans="4:4">
      <c r="D72" s="539"/>
    </row>
    <row r="73" spans="4:4">
      <c r="D73" s="539"/>
    </row>
    <row r="74" spans="4:4">
      <c r="D74" s="539"/>
    </row>
    <row r="75" spans="4:4">
      <c r="D75" s="539"/>
    </row>
    <row r="76" spans="4:4">
      <c r="D76" s="539"/>
    </row>
    <row r="77" spans="4:4">
      <c r="D77" s="539"/>
    </row>
    <row r="78" spans="4:4">
      <c r="D78" s="539"/>
    </row>
    <row r="79" spans="4:4">
      <c r="D79" s="539"/>
    </row>
    <row r="80" spans="4:4">
      <c r="D80" s="539"/>
    </row>
    <row r="81" spans="4:4">
      <c r="D81" s="539"/>
    </row>
    <row r="82" spans="4:4">
      <c r="D82" s="539"/>
    </row>
    <row r="83" spans="4:4">
      <c r="D83" s="539"/>
    </row>
    <row r="84" spans="4:4">
      <c r="D84" s="539"/>
    </row>
    <row r="85" spans="4:4">
      <c r="D85" s="539"/>
    </row>
    <row r="86" spans="4:4">
      <c r="D86" s="539"/>
    </row>
    <row r="87" spans="4:4">
      <c r="D87" s="539"/>
    </row>
    <row r="88" spans="4:4">
      <c r="D88" s="539"/>
    </row>
    <row r="89" spans="4:4">
      <c r="D89" s="539"/>
    </row>
    <row r="90" spans="4:4">
      <c r="D90" s="539"/>
    </row>
    <row r="91" spans="4:4">
      <c r="D91" s="539"/>
    </row>
    <row r="92" spans="4:4">
      <c r="D92" s="539"/>
    </row>
    <row r="93" spans="4:4">
      <c r="D93" s="539"/>
    </row>
    <row r="94" spans="4:4">
      <c r="D94" s="539"/>
    </row>
    <row r="95" spans="4:4">
      <c r="D95" s="539"/>
    </row>
    <row r="96" spans="4:4">
      <c r="D96" s="539"/>
    </row>
    <row r="97" spans="4:4">
      <c r="D97" s="539"/>
    </row>
    <row r="98" spans="4:4">
      <c r="D98" s="539"/>
    </row>
    <row r="99" spans="4:4">
      <c r="D99" s="539"/>
    </row>
    <row r="100" spans="4:4">
      <c r="D100" s="539"/>
    </row>
    <row r="101" spans="4:4">
      <c r="D101" s="539"/>
    </row>
    <row r="102" spans="4:4">
      <c r="D102" s="539"/>
    </row>
    <row r="103" spans="4:4">
      <c r="D103" s="539"/>
    </row>
    <row r="104" spans="4:4">
      <c r="D104" s="539"/>
    </row>
    <row r="105" spans="4:4">
      <c r="D105" s="539"/>
    </row>
    <row r="106" spans="4:4">
      <c r="D106" s="539"/>
    </row>
    <row r="107" spans="4:4">
      <c r="D107" s="539"/>
    </row>
    <row r="108" spans="4:4">
      <c r="D108" s="539"/>
    </row>
    <row r="109" spans="4:4">
      <c r="D109" s="539"/>
    </row>
    <row r="110" spans="4:4">
      <c r="D110" s="539"/>
    </row>
    <row r="111" spans="4:4">
      <c r="D111" s="539"/>
    </row>
    <row r="112" spans="4:4">
      <c r="D112" s="539"/>
    </row>
    <row r="113" spans="4:4">
      <c r="D113" s="539"/>
    </row>
    <row r="114" spans="4:4">
      <c r="D114" s="539"/>
    </row>
    <row r="115" spans="4:4">
      <c r="D115" s="539"/>
    </row>
    <row r="116" spans="4:4">
      <c r="D116" s="539"/>
    </row>
    <row r="117" spans="4:4">
      <c r="D117" s="539"/>
    </row>
    <row r="118" spans="4:4">
      <c r="D118" s="539"/>
    </row>
    <row r="119" spans="4:4">
      <c r="D119" s="539"/>
    </row>
    <row r="120" spans="4:4">
      <c r="D120" s="539"/>
    </row>
    <row r="121" spans="4:4">
      <c r="D121" s="539"/>
    </row>
    <row r="122" spans="4:4">
      <c r="D122" s="539"/>
    </row>
    <row r="123" spans="4:4">
      <c r="D123" s="539"/>
    </row>
    <row r="124" spans="4:4">
      <c r="D124" s="539"/>
    </row>
    <row r="125" spans="4:4">
      <c r="D125" s="539"/>
    </row>
    <row r="126" spans="4:4">
      <c r="D126" s="539"/>
    </row>
    <row r="127" spans="4:4">
      <c r="D127" s="539"/>
    </row>
    <row r="128" spans="4:4">
      <c r="D128" s="539"/>
    </row>
    <row r="129" spans="4:4">
      <c r="D129" s="539"/>
    </row>
    <row r="130" spans="4:4">
      <c r="D130" s="539"/>
    </row>
    <row r="131" spans="4:4">
      <c r="D131" s="539"/>
    </row>
    <row r="132" spans="4:4">
      <c r="D132" s="539"/>
    </row>
    <row r="133" spans="4:4">
      <c r="D133" s="539"/>
    </row>
    <row r="134" spans="4:4">
      <c r="D134" s="539"/>
    </row>
    <row r="135" spans="4:4">
      <c r="D135" s="539"/>
    </row>
    <row r="136" spans="4:4">
      <c r="D136" s="539"/>
    </row>
    <row r="137" spans="4:4">
      <c r="D137" s="539"/>
    </row>
    <row r="138" spans="4:4">
      <c r="D138" s="539"/>
    </row>
    <row r="139" spans="4:4">
      <c r="D139" s="539"/>
    </row>
    <row r="140" spans="4:4">
      <c r="D140" s="539"/>
    </row>
    <row r="141" spans="4:4">
      <c r="D141" s="539"/>
    </row>
    <row r="142" spans="4:4">
      <c r="D142" s="539"/>
    </row>
    <row r="143" spans="4:4">
      <c r="D143" s="539"/>
    </row>
    <row r="144" spans="4:4">
      <c r="D144" s="539"/>
    </row>
    <row r="145" spans="4:4">
      <c r="D145" s="539"/>
    </row>
    <row r="146" spans="4:4">
      <c r="D146" s="539"/>
    </row>
    <row r="147" spans="4:4">
      <c r="D147" s="539"/>
    </row>
    <row r="148" spans="4:4">
      <c r="D148" s="539"/>
    </row>
    <row r="149" spans="4:4">
      <c r="D149" s="539"/>
    </row>
    <row r="150" spans="4:4">
      <c r="D150" s="539"/>
    </row>
    <row r="151" spans="4:4">
      <c r="D151" s="539"/>
    </row>
    <row r="152" spans="4:4">
      <c r="D152" s="539"/>
    </row>
    <row r="153" spans="4:4">
      <c r="D153" s="539"/>
    </row>
    <row r="154" spans="4:4">
      <c r="D154" s="539"/>
    </row>
    <row r="155" spans="4:4">
      <c r="D155" s="539"/>
    </row>
    <row r="156" spans="4:4">
      <c r="D156" s="539"/>
    </row>
    <row r="157" spans="4:4">
      <c r="D157" s="539"/>
    </row>
    <row r="158" spans="4:4">
      <c r="D158" s="539"/>
    </row>
    <row r="159" spans="4:4">
      <c r="D159" s="539"/>
    </row>
    <row r="160" spans="4:4">
      <c r="D160" s="539"/>
    </row>
    <row r="161" spans="4:4">
      <c r="D161" s="539"/>
    </row>
    <row r="162" spans="4:4">
      <c r="D162" s="539"/>
    </row>
    <row r="163" spans="4:4">
      <c r="D163" s="539"/>
    </row>
    <row r="164" spans="4:4">
      <c r="D164" s="539"/>
    </row>
    <row r="165" spans="4:4">
      <c r="D165" s="539"/>
    </row>
    <row r="166" spans="4:4">
      <c r="D166" s="539"/>
    </row>
    <row r="167" spans="4:4">
      <c r="D167" s="539"/>
    </row>
    <row r="168" spans="4:4">
      <c r="D168" s="539"/>
    </row>
    <row r="169" spans="4:4">
      <c r="D169" s="539"/>
    </row>
    <row r="170" spans="4:4">
      <c r="D170" s="539"/>
    </row>
    <row r="171" spans="4:4">
      <c r="D171" s="539"/>
    </row>
    <row r="172" spans="4:4">
      <c r="D172" s="539"/>
    </row>
    <row r="173" spans="4:4">
      <c r="D173" s="539"/>
    </row>
    <row r="174" spans="4:4">
      <c r="D174" s="539"/>
    </row>
    <row r="175" spans="4:4">
      <c r="D175" s="539"/>
    </row>
    <row r="176" spans="4:4">
      <c r="D176" s="539"/>
    </row>
    <row r="177" spans="4:4">
      <c r="D177" s="539"/>
    </row>
    <row r="178" spans="4:4">
      <c r="D178" s="539"/>
    </row>
    <row r="179" spans="4:4">
      <c r="D179" s="539"/>
    </row>
    <row r="180" spans="4:4">
      <c r="D180" s="539"/>
    </row>
    <row r="181" spans="4:4">
      <c r="D181" s="539"/>
    </row>
    <row r="182" spans="4:4">
      <c r="D182" s="539"/>
    </row>
    <row r="183" spans="4:4">
      <c r="D183" s="539"/>
    </row>
    <row r="184" spans="4:4">
      <c r="D184" s="539"/>
    </row>
    <row r="185" spans="4:4">
      <c r="D185" s="539"/>
    </row>
    <row r="186" spans="4:4">
      <c r="D186" s="539"/>
    </row>
    <row r="187" spans="4:4">
      <c r="D187" s="539"/>
    </row>
    <row r="188" spans="4:4">
      <c r="D188" s="539"/>
    </row>
    <row r="189" spans="4:4">
      <c r="D189" s="539"/>
    </row>
    <row r="190" spans="4:4">
      <c r="D190" s="539"/>
    </row>
    <row r="191" spans="4:4">
      <c r="D191" s="539"/>
    </row>
    <row r="192" spans="4:4">
      <c r="D192" s="539"/>
    </row>
    <row r="193" spans="4:4">
      <c r="D193" s="539"/>
    </row>
    <row r="194" spans="4:4">
      <c r="D194" s="539"/>
    </row>
    <row r="195" spans="4:4">
      <c r="D195" s="539"/>
    </row>
    <row r="196" spans="4:4">
      <c r="D196" s="539"/>
    </row>
    <row r="197" spans="4:4">
      <c r="D197" s="539"/>
    </row>
    <row r="198" spans="4:4">
      <c r="D198" s="539"/>
    </row>
    <row r="199" spans="4:4">
      <c r="D199" s="539"/>
    </row>
    <row r="200" spans="4:4">
      <c r="D200" s="539"/>
    </row>
    <row r="201" spans="4:4">
      <c r="D201" s="539"/>
    </row>
    <row r="202" spans="4:4">
      <c r="D202" s="539"/>
    </row>
    <row r="203" spans="4:4">
      <c r="D203" s="539"/>
    </row>
    <row r="204" spans="4:4">
      <c r="D204" s="539"/>
    </row>
    <row r="205" spans="4:4">
      <c r="D205" s="539"/>
    </row>
    <row r="206" spans="4:4">
      <c r="D206" s="539"/>
    </row>
    <row r="207" spans="4:4">
      <c r="D207" s="539"/>
    </row>
    <row r="208" spans="4:4">
      <c r="D208" s="539"/>
    </row>
    <row r="209" spans="4:4">
      <c r="D209" s="539"/>
    </row>
    <row r="210" spans="4:4">
      <c r="D210" s="539"/>
    </row>
    <row r="211" spans="4:4">
      <c r="D211" s="539"/>
    </row>
    <row r="212" spans="4:4">
      <c r="D212" s="539"/>
    </row>
    <row r="213" spans="4:4">
      <c r="D213" s="539"/>
    </row>
    <row r="214" spans="4:4">
      <c r="D214" s="539"/>
    </row>
    <row r="215" spans="4:4">
      <c r="D215" s="539"/>
    </row>
    <row r="216" spans="4:4">
      <c r="D216" s="539"/>
    </row>
    <row r="217" spans="4:4">
      <c r="D217" s="539"/>
    </row>
    <row r="218" spans="4:4">
      <c r="D218" s="539"/>
    </row>
    <row r="219" spans="4:4">
      <c r="D219" s="539"/>
    </row>
    <row r="220" spans="4:4">
      <c r="D220" s="539"/>
    </row>
    <row r="221" spans="4:4">
      <c r="D221" s="539"/>
    </row>
    <row r="222" spans="4:4">
      <c r="D222" s="539"/>
    </row>
    <row r="223" spans="4:4">
      <c r="D223" s="539"/>
    </row>
    <row r="224" spans="4:4">
      <c r="D224" s="539"/>
    </row>
    <row r="225" spans="4:4">
      <c r="D225" s="539"/>
    </row>
    <row r="226" spans="4:4">
      <c r="D226" s="539"/>
    </row>
    <row r="227" spans="4:4">
      <c r="D227" s="539"/>
    </row>
    <row r="228" spans="4:4">
      <c r="D228" s="539"/>
    </row>
    <row r="229" spans="4:4">
      <c r="D229" s="539"/>
    </row>
    <row r="230" spans="4:4">
      <c r="D230" s="539"/>
    </row>
    <row r="231" spans="4:4">
      <c r="D231" s="539"/>
    </row>
    <row r="232" spans="4:4">
      <c r="D232" s="539"/>
    </row>
    <row r="233" spans="4:4">
      <c r="D233" s="539"/>
    </row>
    <row r="234" spans="4:4">
      <c r="D234" s="539"/>
    </row>
    <row r="235" spans="4:4">
      <c r="D235" s="539"/>
    </row>
    <row r="236" spans="4:4">
      <c r="D236" s="539"/>
    </row>
    <row r="237" spans="4:4">
      <c r="D237" s="539"/>
    </row>
    <row r="238" spans="4:4">
      <c r="D238" s="539"/>
    </row>
    <row r="239" spans="4:4">
      <c r="D239" s="539"/>
    </row>
    <row r="240" spans="4:4">
      <c r="D240" s="539"/>
    </row>
    <row r="241" spans="4:4">
      <c r="D241" s="539"/>
    </row>
    <row r="242" spans="4:4">
      <c r="D242" s="539"/>
    </row>
    <row r="243" spans="4:4">
      <c r="D243" s="539"/>
    </row>
    <row r="244" spans="4:4">
      <c r="D244" s="539"/>
    </row>
    <row r="245" spans="4:4">
      <c r="D245" s="539"/>
    </row>
    <row r="246" spans="4:4">
      <c r="D246" s="539"/>
    </row>
    <row r="247" spans="4:4">
      <c r="D247" s="539"/>
    </row>
    <row r="248" spans="4:4">
      <c r="D248" s="539"/>
    </row>
    <row r="249" spans="4:4">
      <c r="D249" s="539"/>
    </row>
    <row r="250" spans="4:4">
      <c r="D250" s="539"/>
    </row>
    <row r="251" spans="4:4">
      <c r="D251" s="539"/>
    </row>
    <row r="252" spans="4:4">
      <c r="D252" s="539"/>
    </row>
    <row r="253" spans="4:4">
      <c r="D253" s="539"/>
    </row>
    <row r="254" spans="4:4">
      <c r="D254" s="539"/>
    </row>
    <row r="255" spans="4:4">
      <c r="D255" s="539"/>
    </row>
    <row r="256" spans="4:4">
      <c r="D256" s="539"/>
    </row>
    <row r="257" spans="4:4">
      <c r="D257" s="539"/>
    </row>
    <row r="258" spans="4:4">
      <c r="D258" s="539"/>
    </row>
    <row r="259" spans="4:4">
      <c r="D259" s="539"/>
    </row>
    <row r="260" spans="4:4">
      <c r="D260" s="539"/>
    </row>
    <row r="261" spans="4:4">
      <c r="D261" s="539"/>
    </row>
    <row r="262" spans="4:4">
      <c r="D262" s="539"/>
    </row>
    <row r="263" spans="4:4">
      <c r="D263" s="539"/>
    </row>
    <row r="264" spans="4:4">
      <c r="D264" s="539"/>
    </row>
    <row r="265" spans="4:4">
      <c r="D265" s="539"/>
    </row>
    <row r="266" spans="4:4">
      <c r="D266" s="539"/>
    </row>
    <row r="267" spans="4:4">
      <c r="D267" s="539"/>
    </row>
    <row r="268" spans="4:4">
      <c r="D268" s="539"/>
    </row>
    <row r="269" spans="4:4">
      <c r="D269" s="539"/>
    </row>
    <row r="270" spans="4:4">
      <c r="D270" s="539"/>
    </row>
    <row r="271" spans="4:4">
      <c r="D271" s="539"/>
    </row>
    <row r="272" spans="4:4">
      <c r="D272" s="539"/>
    </row>
    <row r="273" spans="4:4">
      <c r="D273" s="539"/>
    </row>
    <row r="274" spans="4:4">
      <c r="D274" s="539"/>
    </row>
    <row r="275" spans="4:4">
      <c r="D275" s="539"/>
    </row>
    <row r="276" spans="4:4">
      <c r="D276" s="539"/>
    </row>
    <row r="277" spans="4:4">
      <c r="D277" s="539"/>
    </row>
    <row r="278" spans="4:4">
      <c r="D278" s="539"/>
    </row>
    <row r="279" spans="4:4">
      <c r="D279" s="539"/>
    </row>
    <row r="280" spans="4:4">
      <c r="D280" s="539"/>
    </row>
    <row r="281" spans="4:4">
      <c r="D281" s="539"/>
    </row>
    <row r="282" spans="4:4">
      <c r="D282" s="539"/>
    </row>
    <row r="283" spans="4:4">
      <c r="D283" s="539"/>
    </row>
    <row r="284" spans="4:4">
      <c r="D284" s="539"/>
    </row>
    <row r="285" spans="4:4">
      <c r="D285" s="539"/>
    </row>
    <row r="286" spans="4:4">
      <c r="D286" s="539"/>
    </row>
    <row r="287" spans="4:4">
      <c r="D287" s="539"/>
    </row>
    <row r="288" spans="4:4">
      <c r="D288" s="539"/>
    </row>
    <row r="289" spans="4:4">
      <c r="D289" s="539"/>
    </row>
    <row r="290" spans="4:4">
      <c r="D290" s="539"/>
    </row>
    <row r="291" spans="4:4">
      <c r="D291" s="539"/>
    </row>
    <row r="292" spans="4:4">
      <c r="D292" s="539"/>
    </row>
    <row r="293" spans="4:4">
      <c r="D293" s="539"/>
    </row>
    <row r="294" spans="4:4">
      <c r="D294" s="539"/>
    </row>
    <row r="295" spans="4:4">
      <c r="D295" s="539"/>
    </row>
    <row r="296" spans="4:4">
      <c r="D296" s="539"/>
    </row>
    <row r="297" spans="4:4">
      <c r="D297" s="539"/>
    </row>
    <row r="298" spans="4:4">
      <c r="D298" s="539"/>
    </row>
    <row r="299" spans="4:4">
      <c r="D299" s="539"/>
    </row>
    <row r="300" spans="4:4">
      <c r="D300" s="539"/>
    </row>
    <row r="301" spans="4:4">
      <c r="D301" s="539"/>
    </row>
    <row r="302" spans="4:4">
      <c r="D302" s="539"/>
    </row>
    <row r="303" spans="4:4">
      <c r="D303" s="539"/>
    </row>
    <row r="304" spans="4:4">
      <c r="D304" s="539"/>
    </row>
    <row r="305" spans="4:4">
      <c r="D305" s="539"/>
    </row>
    <row r="306" spans="4:4">
      <c r="D306" s="539"/>
    </row>
    <row r="307" spans="4:4">
      <c r="D307" s="539"/>
    </row>
    <row r="308" spans="4:4">
      <c r="D308" s="539"/>
    </row>
    <row r="309" spans="4:4">
      <c r="D309" s="539"/>
    </row>
    <row r="310" spans="4:4">
      <c r="D310" s="539"/>
    </row>
    <row r="311" spans="4:4">
      <c r="D311" s="539"/>
    </row>
    <row r="312" spans="4:4">
      <c r="D312" s="539"/>
    </row>
    <row r="313" spans="4:4">
      <c r="D313" s="539"/>
    </row>
    <row r="314" spans="4:4">
      <c r="D314" s="539"/>
    </row>
    <row r="315" spans="4:4">
      <c r="D315" s="539"/>
    </row>
    <row r="316" spans="4:4">
      <c r="D316" s="539"/>
    </row>
    <row r="317" spans="4:4">
      <c r="D317" s="539"/>
    </row>
    <row r="318" spans="4:4">
      <c r="D318" s="539"/>
    </row>
    <row r="319" spans="4:4">
      <c r="D319" s="539"/>
    </row>
    <row r="320" spans="4:4">
      <c r="D320" s="539"/>
    </row>
    <row r="321" spans="4:4">
      <c r="D321" s="539"/>
    </row>
    <row r="322" spans="4:4">
      <c r="D322" s="539"/>
    </row>
    <row r="323" spans="4:4">
      <c r="D323" s="539"/>
    </row>
    <row r="324" spans="4:4">
      <c r="D324" s="539"/>
    </row>
    <row r="325" spans="4:4">
      <c r="D325" s="539"/>
    </row>
    <row r="326" spans="4:4">
      <c r="D326" s="539"/>
    </row>
    <row r="327" spans="4:4">
      <c r="D327" s="539"/>
    </row>
    <row r="328" spans="4:4">
      <c r="D328" s="539"/>
    </row>
    <row r="329" spans="4:4">
      <c r="D329" s="539"/>
    </row>
    <row r="330" spans="4:4">
      <c r="D330" s="539"/>
    </row>
    <row r="331" spans="4:4">
      <c r="D331" s="539"/>
    </row>
    <row r="332" spans="4:4">
      <c r="D332" s="539"/>
    </row>
    <row r="333" spans="4:4">
      <c r="D333" s="539"/>
    </row>
    <row r="334" spans="4:4">
      <c r="D334" s="539"/>
    </row>
    <row r="335" spans="4:4">
      <c r="D335" s="539"/>
    </row>
    <row r="336" spans="4:4">
      <c r="D336" s="539"/>
    </row>
    <row r="337" spans="4:4">
      <c r="D337" s="539"/>
    </row>
    <row r="338" spans="4:4">
      <c r="D338" s="539"/>
    </row>
    <row r="339" spans="4:4">
      <c r="D339" s="539"/>
    </row>
    <row r="340" spans="4:4">
      <c r="D340" s="539"/>
    </row>
    <row r="341" spans="4:4">
      <c r="D341" s="539"/>
    </row>
    <row r="342" spans="4:4">
      <c r="D342" s="539"/>
    </row>
    <row r="343" spans="4:4">
      <c r="D343" s="539"/>
    </row>
    <row r="344" spans="4:4">
      <c r="D344" s="539"/>
    </row>
    <row r="345" spans="4:4">
      <c r="D345" s="539"/>
    </row>
    <row r="346" spans="4:4">
      <c r="D346" s="539"/>
    </row>
    <row r="347" spans="4:4">
      <c r="D347" s="539"/>
    </row>
    <row r="348" spans="4:4">
      <c r="D348" s="539"/>
    </row>
    <row r="349" spans="4:4">
      <c r="D349" s="539"/>
    </row>
    <row r="350" spans="4:4">
      <c r="D350" s="539"/>
    </row>
    <row r="351" spans="4:4">
      <c r="D351" s="539"/>
    </row>
    <row r="352" spans="4:4">
      <c r="D352" s="539"/>
    </row>
    <row r="353" spans="4:4">
      <c r="D353" s="539"/>
    </row>
    <row r="354" spans="4:4">
      <c r="D354" s="539"/>
    </row>
    <row r="355" spans="4:4">
      <c r="D355" s="539"/>
    </row>
    <row r="356" spans="4:4">
      <c r="D356" s="539"/>
    </row>
    <row r="357" spans="4:4">
      <c r="D357" s="539"/>
    </row>
    <row r="358" spans="4:4">
      <c r="D358" s="539"/>
    </row>
    <row r="359" spans="4:4">
      <c r="D359" s="539"/>
    </row>
    <row r="360" spans="4:4">
      <c r="D360" s="539"/>
    </row>
    <row r="361" spans="4:4">
      <c r="D361" s="539"/>
    </row>
    <row r="362" spans="4:4">
      <c r="D362" s="539"/>
    </row>
    <row r="363" spans="4:4">
      <c r="D363" s="539"/>
    </row>
    <row r="364" spans="4:4">
      <c r="D364" s="539"/>
    </row>
    <row r="365" spans="4:4">
      <c r="D365" s="539"/>
    </row>
    <row r="366" spans="4:4">
      <c r="D366" s="539"/>
    </row>
    <row r="367" spans="4:4">
      <c r="D367" s="539"/>
    </row>
    <row r="368" spans="4:4">
      <c r="D368" s="539"/>
    </row>
    <row r="369" spans="4:4">
      <c r="D369" s="539"/>
    </row>
    <row r="370" spans="4:4">
      <c r="D370" s="539"/>
    </row>
    <row r="371" spans="4:4">
      <c r="D371" s="539"/>
    </row>
    <row r="372" spans="4:4">
      <c r="D372" s="539"/>
    </row>
    <row r="373" spans="4:4">
      <c r="D373" s="539"/>
    </row>
    <row r="374" spans="4:4">
      <c r="D374" s="539"/>
    </row>
    <row r="375" spans="4:4">
      <c r="D375" s="539"/>
    </row>
    <row r="376" spans="4:4">
      <c r="D376" s="539"/>
    </row>
    <row r="377" spans="4:4">
      <c r="D377" s="539"/>
    </row>
    <row r="378" spans="4:4">
      <c r="D378" s="539"/>
    </row>
    <row r="379" spans="4:4">
      <c r="D379" s="539"/>
    </row>
    <row r="380" spans="4:4">
      <c r="D380" s="539"/>
    </row>
    <row r="381" spans="4:4">
      <c r="D381" s="539"/>
    </row>
    <row r="382" spans="4:4">
      <c r="D382" s="539"/>
    </row>
    <row r="383" spans="4:4">
      <c r="D383" s="539"/>
    </row>
    <row r="384" spans="4:4">
      <c r="D384" s="539"/>
    </row>
    <row r="385" spans="4:4">
      <c r="D385" s="539"/>
    </row>
    <row r="386" spans="4:4">
      <c r="D386" s="539"/>
    </row>
    <row r="387" spans="4:4">
      <c r="D387" s="539"/>
    </row>
    <row r="388" spans="4:4">
      <c r="D388" s="539"/>
    </row>
    <row r="389" spans="4:4">
      <c r="D389" s="539"/>
    </row>
    <row r="390" spans="4:4">
      <c r="D390" s="539"/>
    </row>
    <row r="391" spans="4:4">
      <c r="D391" s="539"/>
    </row>
    <row r="392" spans="4:4">
      <c r="D392" s="539"/>
    </row>
    <row r="393" spans="4:4">
      <c r="D393" s="539"/>
    </row>
    <row r="394" spans="4:4">
      <c r="D394" s="539"/>
    </row>
    <row r="395" spans="4:4">
      <c r="D395" s="539"/>
    </row>
    <row r="396" spans="4:4">
      <c r="D396" s="539"/>
    </row>
    <row r="397" spans="4:4">
      <c r="D397" s="539"/>
    </row>
    <row r="398" spans="4:4">
      <c r="D398" s="539"/>
    </row>
    <row r="399" spans="4:4">
      <c r="D399" s="539"/>
    </row>
    <row r="400" spans="4:4">
      <c r="D400" s="539"/>
    </row>
    <row r="401" spans="4:4">
      <c r="D401" s="539"/>
    </row>
    <row r="402" spans="4:4">
      <c r="D402" s="539"/>
    </row>
    <row r="403" spans="4:4">
      <c r="D403" s="539"/>
    </row>
    <row r="404" spans="4:4">
      <c r="D404" s="539"/>
    </row>
    <row r="405" spans="4:4">
      <c r="D405" s="539"/>
    </row>
    <row r="406" spans="4:4">
      <c r="D406" s="539"/>
    </row>
    <row r="407" spans="4:4">
      <c r="D407" s="539"/>
    </row>
    <row r="408" spans="4:4">
      <c r="D408" s="539"/>
    </row>
    <row r="409" spans="4:4">
      <c r="D409" s="539"/>
    </row>
    <row r="410" spans="4:4">
      <c r="D410" s="539"/>
    </row>
    <row r="411" spans="4:4">
      <c r="D411" s="539"/>
    </row>
    <row r="412" spans="4:4">
      <c r="D412" s="539"/>
    </row>
    <row r="413" spans="4:4">
      <c r="D413" s="539"/>
    </row>
    <row r="414" spans="4:4">
      <c r="D414" s="539"/>
    </row>
    <row r="415" spans="4:4">
      <c r="D415" s="539"/>
    </row>
    <row r="416" spans="4:4">
      <c r="D416" s="539"/>
    </row>
    <row r="417" spans="4:4">
      <c r="D417" s="539"/>
    </row>
    <row r="418" spans="4:4">
      <c r="D418" s="539"/>
    </row>
    <row r="419" spans="4:4">
      <c r="D419" s="539"/>
    </row>
    <row r="420" spans="4:4">
      <c r="D420" s="539"/>
    </row>
    <row r="421" spans="4:4">
      <c r="D421" s="539"/>
    </row>
    <row r="422" spans="4:4">
      <c r="D422" s="539"/>
    </row>
    <row r="423" spans="4:4">
      <c r="D423" s="539"/>
    </row>
    <row r="424" spans="4:4">
      <c r="D424" s="539"/>
    </row>
    <row r="425" spans="4:4">
      <c r="D425" s="539"/>
    </row>
    <row r="426" spans="4:4">
      <c r="D426" s="539"/>
    </row>
    <row r="427" spans="4:4">
      <c r="D427" s="539"/>
    </row>
    <row r="428" spans="4:4">
      <c r="D428" s="539"/>
    </row>
    <row r="429" spans="4:4">
      <c r="D429" s="539"/>
    </row>
    <row r="430" spans="4:4">
      <c r="D430" s="539"/>
    </row>
    <row r="431" spans="4:4">
      <c r="D431" s="539"/>
    </row>
    <row r="432" spans="4:4">
      <c r="D432" s="539"/>
    </row>
    <row r="433" spans="4:4">
      <c r="D433" s="539"/>
    </row>
    <row r="434" spans="4:4">
      <c r="D434" s="539"/>
    </row>
    <row r="435" spans="4:4">
      <c r="D435" s="539"/>
    </row>
    <row r="436" spans="4:4">
      <c r="D436" s="539"/>
    </row>
    <row r="437" spans="4:4">
      <c r="D437" s="539"/>
    </row>
    <row r="438" spans="4:4">
      <c r="D438" s="539"/>
    </row>
    <row r="439" spans="4:4">
      <c r="D439" s="539"/>
    </row>
    <row r="440" spans="4:4">
      <c r="D440" s="539"/>
    </row>
    <row r="441" spans="4:4">
      <c r="D441" s="539"/>
    </row>
    <row r="442" spans="4:4">
      <c r="D442" s="539"/>
    </row>
    <row r="443" spans="4:4">
      <c r="D443" s="539"/>
    </row>
    <row r="444" spans="4:4">
      <c r="D444" s="539"/>
    </row>
    <row r="445" spans="4:4">
      <c r="D445" s="539"/>
    </row>
    <row r="446" spans="4:4">
      <c r="D446" s="539"/>
    </row>
    <row r="447" spans="4:4">
      <c r="D447" s="539"/>
    </row>
    <row r="448" spans="4:4">
      <c r="D448" s="539"/>
    </row>
    <row r="449" spans="4:4">
      <c r="D449" s="539"/>
    </row>
    <row r="450" spans="4:4">
      <c r="D450" s="539"/>
    </row>
    <row r="451" spans="4:4">
      <c r="D451" s="539"/>
    </row>
    <row r="452" spans="4:4">
      <c r="D452" s="539"/>
    </row>
    <row r="453" spans="4:4">
      <c r="D453" s="539"/>
    </row>
    <row r="454" spans="4:4">
      <c r="D454" s="539"/>
    </row>
    <row r="455" spans="4:4">
      <c r="D455" s="539"/>
    </row>
    <row r="456" spans="4:4">
      <c r="D456" s="539"/>
    </row>
    <row r="457" spans="4:4">
      <c r="D457" s="539"/>
    </row>
    <row r="458" spans="4:4">
      <c r="D458" s="539"/>
    </row>
    <row r="459" spans="4:4">
      <c r="D459" s="539"/>
    </row>
    <row r="460" spans="4:4">
      <c r="D460" s="539"/>
    </row>
    <row r="461" spans="4:4">
      <c r="D461" s="539"/>
    </row>
    <row r="462" spans="4:4">
      <c r="D462" s="539"/>
    </row>
    <row r="463" spans="4:4">
      <c r="D463" s="539"/>
    </row>
    <row r="464" spans="4:4">
      <c r="D464" s="539"/>
    </row>
    <row r="465" spans="4:4">
      <c r="D465" s="539"/>
    </row>
    <row r="466" spans="4:4">
      <c r="D466" s="539"/>
    </row>
    <row r="467" spans="4:4">
      <c r="D467" s="539"/>
    </row>
    <row r="468" spans="4:4">
      <c r="D468" s="539"/>
    </row>
    <row r="469" spans="4:4">
      <c r="D469" s="539"/>
    </row>
    <row r="470" spans="4:4">
      <c r="D470" s="539"/>
    </row>
    <row r="471" spans="4:4">
      <c r="D471" s="539"/>
    </row>
    <row r="472" spans="4:4">
      <c r="D472" s="539"/>
    </row>
    <row r="473" spans="4:4">
      <c r="D473" s="539"/>
    </row>
    <row r="474" spans="4:4">
      <c r="D474" s="539"/>
    </row>
    <row r="475" spans="4:4">
      <c r="D475" s="539"/>
    </row>
    <row r="476" spans="4:4">
      <c r="D476" s="539"/>
    </row>
    <row r="477" spans="4:4">
      <c r="D477" s="539"/>
    </row>
    <row r="478" spans="4:4">
      <c r="D478" s="539"/>
    </row>
    <row r="479" spans="4:4">
      <c r="D479" s="539"/>
    </row>
    <row r="480" spans="4:4">
      <c r="D480" s="539"/>
    </row>
    <row r="481" spans="4:4">
      <c r="D481" s="539"/>
    </row>
    <row r="482" spans="4:4">
      <c r="D482" s="539"/>
    </row>
    <row r="483" spans="4:4">
      <c r="D483" s="539"/>
    </row>
    <row r="484" spans="4:4">
      <c r="D484" s="539"/>
    </row>
    <row r="485" spans="4:4">
      <c r="D485" s="539"/>
    </row>
    <row r="486" spans="4:4">
      <c r="D486" s="539"/>
    </row>
    <row r="487" spans="4:4">
      <c r="D487" s="539"/>
    </row>
    <row r="488" spans="4:4">
      <c r="D488" s="539"/>
    </row>
    <row r="489" spans="4:4">
      <c r="D489" s="539"/>
    </row>
    <row r="490" spans="4:4">
      <c r="D490" s="539"/>
    </row>
    <row r="491" spans="4:4">
      <c r="D491" s="539"/>
    </row>
    <row r="492" spans="4:4">
      <c r="D492" s="539"/>
    </row>
    <row r="493" spans="4:4">
      <c r="D493" s="539"/>
    </row>
    <row r="494" spans="4:4">
      <c r="D494" s="539"/>
    </row>
    <row r="495" spans="4:4">
      <c r="D495" s="539"/>
    </row>
    <row r="496" spans="4:4">
      <c r="D496" s="539"/>
    </row>
    <row r="497" spans="4:4">
      <c r="D497" s="539"/>
    </row>
    <row r="498" spans="4:4">
      <c r="D498" s="539"/>
    </row>
    <row r="499" spans="4:4">
      <c r="D499" s="539"/>
    </row>
    <row r="500" spans="4:4">
      <c r="D500" s="539"/>
    </row>
    <row r="501" spans="4:4">
      <c r="D501" s="539"/>
    </row>
    <row r="502" spans="4:4">
      <c r="D502" s="539"/>
    </row>
    <row r="503" spans="4:4">
      <c r="D503" s="539"/>
    </row>
    <row r="504" spans="4:4">
      <c r="D504" s="539"/>
    </row>
    <row r="505" spans="4:4">
      <c r="D505" s="539"/>
    </row>
    <row r="506" spans="4:4">
      <c r="D506" s="539"/>
    </row>
    <row r="507" spans="4:4">
      <c r="D507" s="539"/>
    </row>
    <row r="508" spans="4:4">
      <c r="D508" s="539"/>
    </row>
    <row r="509" spans="4:4">
      <c r="D509" s="539"/>
    </row>
    <row r="510" spans="4:4">
      <c r="D510" s="539"/>
    </row>
    <row r="511" spans="4:4">
      <c r="D511" s="539"/>
    </row>
    <row r="512" spans="4:4">
      <c r="D512" s="539"/>
    </row>
    <row r="513" spans="4:4">
      <c r="D513" s="539"/>
    </row>
    <row r="514" spans="4:4">
      <c r="D514" s="539"/>
    </row>
    <row r="515" spans="4:4">
      <c r="D515" s="539"/>
    </row>
    <row r="516" spans="4:4">
      <c r="D516" s="539"/>
    </row>
    <row r="517" spans="4:4">
      <c r="D517" s="539"/>
    </row>
    <row r="518" spans="4:4">
      <c r="D518" s="539"/>
    </row>
    <row r="519" spans="4:4">
      <c r="D519" s="539"/>
    </row>
    <row r="520" spans="4:4">
      <c r="D520" s="539"/>
    </row>
    <row r="521" spans="4:4">
      <c r="D521" s="539"/>
    </row>
    <row r="522" spans="4:4">
      <c r="D522" s="539"/>
    </row>
    <row r="523" spans="4:4">
      <c r="D523" s="539"/>
    </row>
    <row r="524" spans="4:4">
      <c r="D524" s="539"/>
    </row>
    <row r="525" spans="4:4">
      <c r="D525" s="539"/>
    </row>
    <row r="526" spans="4:4">
      <c r="D526" s="539"/>
    </row>
    <row r="527" spans="4:4">
      <c r="D527" s="539"/>
    </row>
    <row r="528" spans="4:4">
      <c r="D528" s="539"/>
    </row>
    <row r="529" spans="4:4">
      <c r="D529" s="539"/>
    </row>
    <row r="530" spans="4:4">
      <c r="D530" s="539"/>
    </row>
    <row r="531" spans="4:4">
      <c r="D531" s="539"/>
    </row>
    <row r="532" spans="4:4">
      <c r="D532" s="539"/>
    </row>
    <row r="533" spans="4:4">
      <c r="D533" s="539"/>
    </row>
    <row r="534" spans="4:4">
      <c r="D534" s="539"/>
    </row>
    <row r="535" spans="4:4">
      <c r="D535" s="539"/>
    </row>
    <row r="536" spans="4:4">
      <c r="D536" s="539"/>
    </row>
    <row r="537" spans="4:4">
      <c r="D537" s="539"/>
    </row>
    <row r="538" spans="4:4">
      <c r="D538" s="539"/>
    </row>
    <row r="539" spans="4:4">
      <c r="D539" s="539"/>
    </row>
    <row r="540" spans="4:4">
      <c r="D540" s="539"/>
    </row>
    <row r="541" spans="4:4">
      <c r="D541" s="539"/>
    </row>
    <row r="542" spans="4:4">
      <c r="D542" s="539"/>
    </row>
    <row r="543" spans="4:4">
      <c r="D543" s="539"/>
    </row>
    <row r="544" spans="4:4">
      <c r="D544" s="539"/>
    </row>
    <row r="545" spans="4:4">
      <c r="D545" s="539"/>
    </row>
    <row r="546" spans="4:4">
      <c r="D546" s="539"/>
    </row>
    <row r="547" spans="4:4">
      <c r="D547" s="539"/>
    </row>
    <row r="548" spans="4:4">
      <c r="D548" s="539"/>
    </row>
    <row r="549" spans="4:4">
      <c r="D549" s="539"/>
    </row>
    <row r="550" spans="4:4">
      <c r="D550" s="539"/>
    </row>
    <row r="551" spans="4:4">
      <c r="D551" s="539"/>
    </row>
    <row r="552" spans="4:4">
      <c r="D552" s="539"/>
    </row>
    <row r="553" spans="4:4">
      <c r="D553" s="539"/>
    </row>
    <row r="554" spans="4:4">
      <c r="D554" s="539"/>
    </row>
    <row r="555" spans="4:4">
      <c r="D555" s="539"/>
    </row>
    <row r="556" spans="4:4">
      <c r="D556" s="539"/>
    </row>
    <row r="557" spans="4:4">
      <c r="D557" s="539"/>
    </row>
    <row r="558" spans="4:4">
      <c r="D558" s="539"/>
    </row>
    <row r="559" spans="4:4">
      <c r="D559" s="539"/>
    </row>
    <row r="560" spans="4:4">
      <c r="D560" s="539"/>
    </row>
    <row r="561" spans="4:4">
      <c r="D561" s="539"/>
    </row>
    <row r="562" spans="4:4">
      <c r="D562" s="539"/>
    </row>
    <row r="563" spans="4:4">
      <c r="D563" s="539"/>
    </row>
    <row r="564" spans="4:4">
      <c r="D564" s="539"/>
    </row>
    <row r="565" spans="4:4">
      <c r="D565" s="539"/>
    </row>
    <row r="566" spans="4:4">
      <c r="D566" s="539"/>
    </row>
    <row r="567" spans="4:4">
      <c r="D567" s="539"/>
    </row>
    <row r="568" spans="4:4">
      <c r="D568" s="539"/>
    </row>
    <row r="569" spans="4:4">
      <c r="D569" s="539"/>
    </row>
    <row r="570" spans="4:4">
      <c r="D570" s="539"/>
    </row>
    <row r="571" spans="4:4">
      <c r="D571" s="539"/>
    </row>
    <row r="572" spans="4:4">
      <c r="D572" s="539"/>
    </row>
    <row r="573" spans="4:4">
      <c r="D573" s="539"/>
    </row>
    <row r="574" spans="4:4">
      <c r="D574" s="539"/>
    </row>
    <row r="575" spans="4:4">
      <c r="D575" s="539"/>
    </row>
    <row r="576" spans="4:4">
      <c r="D576" s="539"/>
    </row>
    <row r="577" spans="4:4">
      <c r="D577" s="539"/>
    </row>
    <row r="578" spans="4:4">
      <c r="D578" s="539"/>
    </row>
    <row r="579" spans="4:4">
      <c r="D579" s="539"/>
    </row>
    <row r="580" spans="4:4">
      <c r="D580" s="539"/>
    </row>
    <row r="581" spans="4:4">
      <c r="D581" s="539"/>
    </row>
    <row r="582" spans="4:4">
      <c r="D582" s="539"/>
    </row>
    <row r="583" spans="4:4">
      <c r="D583" s="539"/>
    </row>
    <row r="584" spans="4:4">
      <c r="D584" s="539"/>
    </row>
    <row r="585" spans="4:4">
      <c r="D585" s="539"/>
    </row>
    <row r="586" spans="4:4">
      <c r="D586" s="539"/>
    </row>
    <row r="587" spans="4:4">
      <c r="D587" s="539"/>
    </row>
    <row r="588" spans="4:4">
      <c r="D588" s="539"/>
    </row>
    <row r="589" spans="4:4">
      <c r="D589" s="539"/>
    </row>
    <row r="590" spans="4:4">
      <c r="D590" s="539"/>
    </row>
    <row r="591" spans="4:4">
      <c r="D591" s="539"/>
    </row>
    <row r="592" spans="4:4">
      <c r="D592" s="539"/>
    </row>
    <row r="593" spans="4:4">
      <c r="D593" s="539"/>
    </row>
    <row r="594" spans="4:4">
      <c r="D594" s="539"/>
    </row>
    <row r="595" spans="4:4">
      <c r="D595" s="539"/>
    </row>
    <row r="596" spans="4:4">
      <c r="D596" s="539"/>
    </row>
    <row r="597" spans="4:4">
      <c r="D597" s="539"/>
    </row>
    <row r="598" spans="4:4">
      <c r="D598" s="539"/>
    </row>
    <row r="599" spans="4:4">
      <c r="D599" s="539"/>
    </row>
    <row r="600" spans="4:4">
      <c r="D600" s="539"/>
    </row>
    <row r="601" spans="4:4">
      <c r="D601" s="539"/>
    </row>
    <row r="602" spans="4:4">
      <c r="D602" s="539"/>
    </row>
    <row r="603" spans="4:4">
      <c r="D603" s="539"/>
    </row>
    <row r="604" spans="4:4">
      <c r="D604" s="539"/>
    </row>
    <row r="605" spans="4:4">
      <c r="D605" s="539"/>
    </row>
    <row r="606" spans="4:4">
      <c r="D606" s="539"/>
    </row>
    <row r="607" spans="4:4">
      <c r="D607" s="539"/>
    </row>
    <row r="608" spans="4:4">
      <c r="D608" s="539"/>
    </row>
    <row r="609" spans="4:4">
      <c r="D609" s="539"/>
    </row>
    <row r="610" spans="4:4">
      <c r="D610" s="539"/>
    </row>
    <row r="611" spans="4:4">
      <c r="D611" s="539"/>
    </row>
    <row r="612" spans="4:4">
      <c r="D612" s="539"/>
    </row>
    <row r="613" spans="4:4">
      <c r="D613" s="539"/>
    </row>
    <row r="614" spans="4:4">
      <c r="D614" s="539"/>
    </row>
    <row r="615" spans="4:4">
      <c r="D615" s="539"/>
    </row>
    <row r="616" spans="4:4">
      <c r="D616" s="539"/>
    </row>
    <row r="617" spans="4:4">
      <c r="D617" s="539"/>
    </row>
    <row r="618" spans="4:4">
      <c r="D618" s="539"/>
    </row>
    <row r="619" spans="4:4">
      <c r="D619" s="539"/>
    </row>
    <row r="620" spans="4:4">
      <c r="D620" s="539"/>
    </row>
    <row r="621" spans="4:4">
      <c r="D621" s="539"/>
    </row>
    <row r="622" spans="4:4">
      <c r="D622" s="539"/>
    </row>
    <row r="623" spans="4:4">
      <c r="D623" s="539"/>
    </row>
    <row r="624" spans="4:4">
      <c r="D624" s="539"/>
    </row>
    <row r="625" spans="4:4">
      <c r="D625" s="539"/>
    </row>
    <row r="626" spans="4:4">
      <c r="D626" s="539"/>
    </row>
    <row r="627" spans="4:4">
      <c r="D627" s="539"/>
    </row>
    <row r="628" spans="4:4">
      <c r="D628" s="539"/>
    </row>
    <row r="629" spans="4:4">
      <c r="D629" s="539"/>
    </row>
    <row r="630" spans="4:4">
      <c r="D630" s="539"/>
    </row>
    <row r="631" spans="4:4">
      <c r="D631" s="539"/>
    </row>
    <row r="632" spans="4:4">
      <c r="D632" s="539"/>
    </row>
    <row r="633" spans="4:4">
      <c r="D633" s="539"/>
    </row>
    <row r="634" spans="4:4">
      <c r="D634" s="539"/>
    </row>
    <row r="635" spans="4:4">
      <c r="D635" s="539"/>
    </row>
    <row r="636" spans="4:4">
      <c r="D636" s="539"/>
    </row>
    <row r="637" spans="4:4">
      <c r="D637" s="539"/>
    </row>
    <row r="638" spans="4:4">
      <c r="D638" s="539"/>
    </row>
    <row r="639" spans="4:4">
      <c r="D639" s="539"/>
    </row>
    <row r="640" spans="4:4">
      <c r="D640" s="539"/>
    </row>
    <row r="641" spans="4:4">
      <c r="D641" s="539"/>
    </row>
    <row r="642" spans="4:4">
      <c r="D642" s="539"/>
    </row>
    <row r="643" spans="4:4">
      <c r="D643" s="539"/>
    </row>
    <row r="644" spans="4:4">
      <c r="D644" s="539"/>
    </row>
    <row r="645" spans="4:4">
      <c r="D645" s="539"/>
    </row>
    <row r="646" spans="4:4">
      <c r="D646" s="539"/>
    </row>
    <row r="647" spans="4:4">
      <c r="D647" s="539"/>
    </row>
    <row r="648" spans="4:4">
      <c r="D648" s="539"/>
    </row>
    <row r="649" spans="4:4">
      <c r="D649" s="539"/>
    </row>
    <row r="650" spans="4:4">
      <c r="D650" s="539"/>
    </row>
    <row r="651" spans="4:4">
      <c r="D651" s="539"/>
    </row>
    <row r="652" spans="4:4">
      <c r="D652" s="539"/>
    </row>
    <row r="653" spans="4:4">
      <c r="D653" s="539"/>
    </row>
    <row r="654" spans="4:4">
      <c r="D654" s="539"/>
    </row>
    <row r="655" spans="4:4">
      <c r="D655" s="539"/>
    </row>
    <row r="656" spans="4:4">
      <c r="D656" s="539"/>
    </row>
    <row r="657" spans="4:4">
      <c r="D657" s="539"/>
    </row>
    <row r="658" spans="4:4">
      <c r="D658" s="539"/>
    </row>
    <row r="659" spans="4:4">
      <c r="D659" s="539"/>
    </row>
    <row r="660" spans="4:4">
      <c r="D660" s="539"/>
    </row>
    <row r="661" spans="4:4">
      <c r="D661" s="539"/>
    </row>
    <row r="662" spans="4:4">
      <c r="D662" s="539"/>
    </row>
    <row r="663" spans="4:4">
      <c r="D663" s="539"/>
    </row>
    <row r="664" spans="4:4">
      <c r="D664" s="539"/>
    </row>
    <row r="665" spans="4:4">
      <c r="D665" s="539"/>
    </row>
    <row r="666" spans="4:4">
      <c r="D666" s="539"/>
    </row>
    <row r="667" spans="4:4">
      <c r="D667" s="539"/>
    </row>
    <row r="668" spans="4:4">
      <c r="D668" s="539"/>
    </row>
    <row r="669" spans="4:4">
      <c r="D669" s="539"/>
    </row>
    <row r="670" spans="4:4">
      <c r="D670" s="539"/>
    </row>
    <row r="671" spans="4:4">
      <c r="D671" s="539"/>
    </row>
    <row r="672" spans="4:4">
      <c r="D672" s="539"/>
    </row>
    <row r="673" spans="4:4">
      <c r="D673" s="539"/>
    </row>
    <row r="674" spans="4:4">
      <c r="D674" s="539"/>
    </row>
    <row r="675" spans="4:4">
      <c r="D675" s="539"/>
    </row>
    <row r="676" spans="4:4">
      <c r="D676" s="539"/>
    </row>
    <row r="677" spans="4:4">
      <c r="D677" s="539"/>
    </row>
    <row r="678" spans="4:4">
      <c r="D678" s="539"/>
    </row>
    <row r="679" spans="4:4">
      <c r="D679" s="539"/>
    </row>
    <row r="680" spans="4:4">
      <c r="D680" s="539"/>
    </row>
    <row r="681" spans="4:4">
      <c r="D681" s="539"/>
    </row>
    <row r="682" spans="4:4">
      <c r="D682" s="539"/>
    </row>
    <row r="683" spans="4:4">
      <c r="D683" s="539"/>
    </row>
    <row r="684" spans="4:4">
      <c r="D684" s="539"/>
    </row>
    <row r="685" spans="4:4">
      <c r="D685" s="539"/>
    </row>
    <row r="686" spans="4:4">
      <c r="D686" s="539"/>
    </row>
    <row r="687" spans="4:4">
      <c r="D687" s="539"/>
    </row>
    <row r="688" spans="4:4">
      <c r="D688" s="539"/>
    </row>
    <row r="689" spans="4:4">
      <c r="D689" s="539"/>
    </row>
    <row r="690" spans="4:4">
      <c r="D690" s="539"/>
    </row>
    <row r="691" spans="4:4">
      <c r="D691" s="539"/>
    </row>
    <row r="692" spans="4:4">
      <c r="D692" s="539"/>
    </row>
    <row r="693" spans="4:4">
      <c r="D693" s="539"/>
    </row>
    <row r="694" spans="4:4">
      <c r="D694" s="539"/>
    </row>
    <row r="695" spans="4:4">
      <c r="D695" s="539"/>
    </row>
    <row r="696" spans="4:4">
      <c r="D696" s="539"/>
    </row>
    <row r="697" spans="4:4">
      <c r="D697" s="539"/>
    </row>
    <row r="698" spans="4:4">
      <c r="D698" s="539"/>
    </row>
    <row r="699" spans="4:4">
      <c r="D699" s="539"/>
    </row>
    <row r="700" spans="4:4">
      <c r="D700" s="539"/>
    </row>
    <row r="701" spans="4:4">
      <c r="D701" s="539"/>
    </row>
    <row r="702" spans="4:4">
      <c r="D702" s="539"/>
    </row>
    <row r="703" spans="4:4">
      <c r="D703" s="539"/>
    </row>
    <row r="704" spans="4:4">
      <c r="D704" s="539"/>
    </row>
    <row r="705" spans="4:4">
      <c r="D705" s="539"/>
    </row>
    <row r="706" spans="4:4">
      <c r="D706" s="539"/>
    </row>
    <row r="707" spans="4:4">
      <c r="D707" s="539"/>
    </row>
    <row r="708" spans="4:4">
      <c r="D708" s="539"/>
    </row>
    <row r="709" spans="4:4">
      <c r="D709" s="539"/>
    </row>
    <row r="710" spans="4:4">
      <c r="D710" s="539"/>
    </row>
    <row r="711" spans="4:4">
      <c r="D711" s="539"/>
    </row>
    <row r="712" spans="4:4">
      <c r="D712" s="539"/>
    </row>
    <row r="713" spans="4:4">
      <c r="D713" s="539"/>
    </row>
    <row r="714" spans="4:4">
      <c r="D714" s="539"/>
    </row>
    <row r="715" spans="4:4">
      <c r="D715" s="539"/>
    </row>
    <row r="716" spans="4:4">
      <c r="D716" s="539"/>
    </row>
    <row r="717" spans="4:4">
      <c r="D717" s="539"/>
    </row>
    <row r="718" spans="4:4">
      <c r="D718" s="539"/>
    </row>
    <row r="719" spans="4:4">
      <c r="D719" s="539"/>
    </row>
    <row r="720" spans="4:4">
      <c r="D720" s="539"/>
    </row>
    <row r="721" spans="4:4">
      <c r="D721" s="539"/>
    </row>
    <row r="722" spans="4:4">
      <c r="D722" s="539"/>
    </row>
    <row r="723" spans="4:4">
      <c r="D723" s="539"/>
    </row>
    <row r="724" spans="4:4">
      <c r="D724" s="539"/>
    </row>
    <row r="725" spans="4:4">
      <c r="D725" s="539"/>
    </row>
    <row r="726" spans="4:4">
      <c r="D726" s="539"/>
    </row>
    <row r="727" spans="4:4">
      <c r="D727" s="539"/>
    </row>
    <row r="728" spans="4:4">
      <c r="D728" s="539"/>
    </row>
    <row r="729" spans="4:4">
      <c r="D729" s="539"/>
    </row>
    <row r="730" spans="4:4">
      <c r="D730" s="539"/>
    </row>
    <row r="731" spans="4:4">
      <c r="D731" s="539"/>
    </row>
    <row r="732" spans="4:4">
      <c r="D732" s="539"/>
    </row>
    <row r="733" spans="4:4">
      <c r="D733" s="539"/>
    </row>
    <row r="734" spans="4:4">
      <c r="D734" s="539"/>
    </row>
    <row r="735" spans="4:4">
      <c r="D735" s="539"/>
    </row>
    <row r="736" spans="4:4">
      <c r="D736" s="539"/>
    </row>
    <row r="737" spans="4:4">
      <c r="D737" s="539"/>
    </row>
    <row r="738" spans="4:4">
      <c r="D738" s="539"/>
    </row>
    <row r="739" spans="4:4">
      <c r="D739" s="539"/>
    </row>
    <row r="740" spans="4:4">
      <c r="D740" s="539"/>
    </row>
    <row r="741" spans="4:4">
      <c r="D741" s="539"/>
    </row>
    <row r="742" spans="4:4">
      <c r="D742" s="539"/>
    </row>
    <row r="743" spans="4:4">
      <c r="D743" s="539"/>
    </row>
    <row r="744" spans="4:4">
      <c r="D744" s="539"/>
    </row>
    <row r="745" spans="4:4">
      <c r="D745" s="539"/>
    </row>
    <row r="746" spans="4:4">
      <c r="D746" s="539"/>
    </row>
    <row r="747" spans="4:4">
      <c r="D747" s="539"/>
    </row>
    <row r="748" spans="4:4">
      <c r="D748" s="539"/>
    </row>
    <row r="749" spans="4:4">
      <c r="D749" s="539"/>
    </row>
    <row r="750" spans="4:4">
      <c r="D750" s="539"/>
    </row>
    <row r="751" spans="4:4">
      <c r="D751" s="539"/>
    </row>
    <row r="752" spans="4:4">
      <c r="D752" s="539"/>
    </row>
    <row r="753" spans="4:4">
      <c r="D753" s="539"/>
    </row>
    <row r="754" spans="4:4">
      <c r="D754" s="539"/>
    </row>
    <row r="755" spans="4:4">
      <c r="D755" s="539"/>
    </row>
    <row r="756" spans="4:4">
      <c r="D756" s="539"/>
    </row>
    <row r="757" spans="4:4">
      <c r="D757" s="539"/>
    </row>
    <row r="758" spans="4:4">
      <c r="D758" s="539"/>
    </row>
    <row r="759" spans="4:4">
      <c r="D759" s="539"/>
    </row>
    <row r="760" spans="4:4">
      <c r="D760" s="539"/>
    </row>
    <row r="761" spans="4:4">
      <c r="D761" s="539"/>
    </row>
    <row r="762" spans="4:4">
      <c r="D762" s="539"/>
    </row>
    <row r="763" spans="4:4">
      <c r="D763" s="539"/>
    </row>
    <row r="764" spans="4:4">
      <c r="D764" s="539"/>
    </row>
    <row r="765" spans="4:4">
      <c r="D765" s="539"/>
    </row>
    <row r="766" spans="4:4">
      <c r="D766" s="539"/>
    </row>
    <row r="767" spans="4:4">
      <c r="D767" s="539"/>
    </row>
    <row r="768" spans="4:4">
      <c r="D768" s="539"/>
    </row>
    <row r="769" spans="4:4">
      <c r="D769" s="539"/>
    </row>
    <row r="770" spans="4:4">
      <c r="D770" s="539"/>
    </row>
    <row r="771" spans="4:4">
      <c r="D771" s="539"/>
    </row>
    <row r="772" spans="4:4">
      <c r="D772" s="539"/>
    </row>
    <row r="773" spans="4:4">
      <c r="D773" s="539"/>
    </row>
    <row r="774" spans="4:4">
      <c r="D774" s="539"/>
    </row>
    <row r="775" spans="4:4">
      <c r="D775" s="539"/>
    </row>
    <row r="776" spans="4:4">
      <c r="D776" s="539"/>
    </row>
    <row r="777" spans="4:4">
      <c r="D777" s="539"/>
    </row>
    <row r="778" spans="4:4">
      <c r="D778" s="539"/>
    </row>
    <row r="779" spans="4:4">
      <c r="D779" s="539"/>
    </row>
    <row r="780" spans="4:4">
      <c r="D780" s="539"/>
    </row>
    <row r="781" spans="4:4">
      <c r="D781" s="539"/>
    </row>
    <row r="782" spans="4:4">
      <c r="D782" s="539"/>
    </row>
    <row r="783" spans="4:4">
      <c r="D783" s="539"/>
    </row>
    <row r="784" spans="4:4">
      <c r="D784" s="539"/>
    </row>
    <row r="785" spans="4:4">
      <c r="D785" s="539"/>
    </row>
    <row r="786" spans="4:4">
      <c r="D786" s="539"/>
    </row>
    <row r="787" spans="4:4">
      <c r="D787" s="539"/>
    </row>
    <row r="788" spans="4:4">
      <c r="D788" s="539"/>
    </row>
    <row r="789" spans="4:4">
      <c r="D789" s="539"/>
    </row>
    <row r="790" spans="4:4">
      <c r="D790" s="539"/>
    </row>
    <row r="791" spans="4:4">
      <c r="D791" s="539"/>
    </row>
    <row r="792" spans="4:4">
      <c r="D792" s="539"/>
    </row>
    <row r="793" spans="4:4">
      <c r="D793" s="539"/>
    </row>
    <row r="794" spans="4:4">
      <c r="D794" s="539"/>
    </row>
    <row r="795" spans="4:4">
      <c r="D795" s="539"/>
    </row>
    <row r="796" spans="4:4">
      <c r="D796" s="539"/>
    </row>
    <row r="797" spans="4:4">
      <c r="D797" s="539"/>
    </row>
    <row r="798" spans="4:4">
      <c r="D798" s="539"/>
    </row>
    <row r="799" spans="4:4">
      <c r="D799" s="539"/>
    </row>
    <row r="800" spans="4:4">
      <c r="D800" s="539"/>
    </row>
    <row r="801" spans="4:4">
      <c r="D801" s="539"/>
    </row>
    <row r="802" spans="4:4">
      <c r="D802" s="539"/>
    </row>
    <row r="803" spans="4:4">
      <c r="D803" s="539"/>
    </row>
    <row r="804" spans="4:4">
      <c r="D804" s="539"/>
    </row>
    <row r="805" spans="4:4">
      <c r="D805" s="539"/>
    </row>
    <row r="806" spans="4:4">
      <c r="D806" s="539"/>
    </row>
    <row r="807" spans="4:4">
      <c r="D807" s="539"/>
    </row>
    <row r="808" spans="4:4">
      <c r="D808" s="539"/>
    </row>
    <row r="809" spans="4:4">
      <c r="D809" s="539"/>
    </row>
    <row r="810" spans="4:4">
      <c r="D810" s="539"/>
    </row>
    <row r="811" spans="4:4">
      <c r="D811" s="539"/>
    </row>
    <row r="812" spans="4:4">
      <c r="D812" s="539"/>
    </row>
    <row r="813" spans="4:4">
      <c r="D813" s="539"/>
    </row>
    <row r="814" spans="4:4">
      <c r="D814" s="539"/>
    </row>
    <row r="815" spans="4:4">
      <c r="D815" s="539"/>
    </row>
    <row r="816" spans="4:4">
      <c r="D816" s="539"/>
    </row>
    <row r="817" spans="4:4">
      <c r="D817" s="539"/>
    </row>
    <row r="818" spans="4:4">
      <c r="D818" s="539"/>
    </row>
    <row r="819" spans="4:4">
      <c r="D819" s="539"/>
    </row>
    <row r="820" spans="4:4">
      <c r="D820" s="539"/>
    </row>
    <row r="821" spans="4:4">
      <c r="D821" s="539"/>
    </row>
    <row r="822" spans="4:4">
      <c r="D822" s="539"/>
    </row>
    <row r="823" spans="4:4">
      <c r="D823" s="539"/>
    </row>
    <row r="824" spans="4:4">
      <c r="D824" s="539"/>
    </row>
    <row r="825" spans="4:4">
      <c r="D825" s="539"/>
    </row>
    <row r="826" spans="4:4">
      <c r="D826" s="539"/>
    </row>
    <row r="827" spans="4:4">
      <c r="D827" s="539"/>
    </row>
    <row r="828" spans="4:4">
      <c r="D828" s="539"/>
    </row>
    <row r="829" spans="4:4">
      <c r="D829" s="539"/>
    </row>
    <row r="830" spans="4:4">
      <c r="D830" s="539"/>
    </row>
    <row r="831" spans="4:4">
      <c r="D831" s="539"/>
    </row>
    <row r="832" spans="4:4">
      <c r="D832" s="539"/>
    </row>
    <row r="833" spans="4:4">
      <c r="D833" s="539"/>
    </row>
    <row r="834" spans="4:4">
      <c r="D834" s="539"/>
    </row>
    <row r="835" spans="4:4">
      <c r="D835" s="539"/>
    </row>
    <row r="836" spans="4:4">
      <c r="D836" s="539"/>
    </row>
    <row r="837" spans="4:4">
      <c r="D837" s="539"/>
    </row>
    <row r="838" spans="4:4">
      <c r="D838" s="539"/>
    </row>
    <row r="839" spans="4:4">
      <c r="D839" s="539"/>
    </row>
    <row r="840" spans="4:4">
      <c r="D840" s="539"/>
    </row>
    <row r="841" spans="4:4">
      <c r="D841" s="539"/>
    </row>
    <row r="842" spans="4:4">
      <c r="D842" s="539"/>
    </row>
    <row r="843" spans="4:4">
      <c r="D843" s="539"/>
    </row>
    <row r="844" spans="4:4">
      <c r="D844" s="539"/>
    </row>
    <row r="845" spans="4:4">
      <c r="D845" s="539"/>
    </row>
    <row r="846" spans="4:4">
      <c r="D846" s="539"/>
    </row>
    <row r="847" spans="4:4">
      <c r="D847" s="539"/>
    </row>
    <row r="848" spans="4:4">
      <c r="D848" s="539"/>
    </row>
    <row r="849" spans="4:4">
      <c r="D849" s="539"/>
    </row>
    <row r="850" spans="4:4">
      <c r="D850" s="539"/>
    </row>
    <row r="851" spans="4:4">
      <c r="D851" s="539"/>
    </row>
    <row r="852" spans="4:4">
      <c r="D852" s="539"/>
    </row>
    <row r="853" spans="4:4">
      <c r="D853" s="539"/>
    </row>
    <row r="854" spans="4:4">
      <c r="D854" s="539"/>
    </row>
    <row r="855" spans="4:4">
      <c r="D855" s="539"/>
    </row>
    <row r="856" spans="4:4">
      <c r="D856" s="539"/>
    </row>
    <row r="857" spans="4:4">
      <c r="D857" s="539"/>
    </row>
    <row r="858" spans="4:4">
      <c r="D858" s="539"/>
    </row>
    <row r="859" spans="4:4">
      <c r="D859" s="539"/>
    </row>
    <row r="860" spans="4:4">
      <c r="D860" s="539"/>
    </row>
    <row r="861" spans="4:4">
      <c r="D861" s="539"/>
    </row>
    <row r="862" spans="4:4">
      <c r="D862" s="539"/>
    </row>
    <row r="863" spans="4:4">
      <c r="D863" s="539"/>
    </row>
    <row r="864" spans="4:4">
      <c r="D864" s="539"/>
    </row>
    <row r="865" spans="4:4">
      <c r="D865" s="539"/>
    </row>
    <row r="866" spans="4:4">
      <c r="D866" s="539"/>
    </row>
    <row r="867" spans="4:4">
      <c r="D867" s="539"/>
    </row>
    <row r="868" spans="4:4">
      <c r="D868" s="539"/>
    </row>
    <row r="869" spans="4:4">
      <c r="D869" s="539"/>
    </row>
    <row r="870" spans="4:4">
      <c r="D870" s="539"/>
    </row>
    <row r="871" spans="4:4">
      <c r="D871" s="539"/>
    </row>
    <row r="872" spans="4:4">
      <c r="D872" s="539"/>
    </row>
    <row r="873" spans="4:4">
      <c r="D873" s="539"/>
    </row>
    <row r="874" spans="4:4">
      <c r="D874" s="539"/>
    </row>
    <row r="875" spans="4:4">
      <c r="D875" s="539"/>
    </row>
    <row r="876" spans="4:4">
      <c r="D876" s="539"/>
    </row>
    <row r="877" spans="4:4">
      <c r="D877" s="539"/>
    </row>
    <row r="878" spans="4:4">
      <c r="D878" s="539"/>
    </row>
    <row r="879" spans="4:4">
      <c r="D879" s="539"/>
    </row>
    <row r="880" spans="4:4">
      <c r="D880" s="539"/>
    </row>
    <row r="881" spans="4:4">
      <c r="D881" s="539"/>
    </row>
    <row r="882" spans="4:4">
      <c r="D882" s="539"/>
    </row>
    <row r="883" spans="4:4">
      <c r="D883" s="539"/>
    </row>
    <row r="884" spans="4:4">
      <c r="D884" s="539"/>
    </row>
    <row r="885" spans="4:4">
      <c r="D885" s="539"/>
    </row>
    <row r="886" spans="4:4">
      <c r="D886" s="539"/>
    </row>
    <row r="887" spans="4:4">
      <c r="D887" s="539"/>
    </row>
    <row r="888" spans="4:4">
      <c r="D888" s="539"/>
    </row>
    <row r="889" spans="4:4">
      <c r="D889" s="539"/>
    </row>
    <row r="890" spans="4:4">
      <c r="D890" s="539"/>
    </row>
    <row r="891" spans="4:4">
      <c r="D891" s="539"/>
    </row>
    <row r="892" spans="4:4">
      <c r="D892" s="539"/>
    </row>
    <row r="893" spans="4:4">
      <c r="D893" s="539"/>
    </row>
    <row r="894" spans="4:4">
      <c r="D894" s="539"/>
    </row>
    <row r="895" spans="4:4">
      <c r="D895" s="539"/>
    </row>
    <row r="896" spans="4:4">
      <c r="D896" s="539"/>
    </row>
    <row r="897" spans="4:4">
      <c r="D897" s="539"/>
    </row>
    <row r="898" spans="4:4">
      <c r="D898" s="539"/>
    </row>
    <row r="899" spans="4:4">
      <c r="D899" s="539"/>
    </row>
    <row r="900" spans="4:4">
      <c r="D900" s="539"/>
    </row>
    <row r="901" spans="4:4">
      <c r="D901" s="539"/>
    </row>
    <row r="902" spans="4:4">
      <c r="D902" s="539"/>
    </row>
    <row r="903" spans="4:4">
      <c r="D903" s="539"/>
    </row>
    <row r="904" spans="4:4">
      <c r="D904" s="539"/>
    </row>
    <row r="905" spans="4:4">
      <c r="D905" s="539"/>
    </row>
    <row r="906" spans="4:4">
      <c r="D906" s="539"/>
    </row>
    <row r="907" spans="4:4">
      <c r="D907" s="539"/>
    </row>
    <row r="908" spans="4:4">
      <c r="D908" s="539"/>
    </row>
    <row r="909" spans="4:4">
      <c r="D909" s="539"/>
    </row>
    <row r="910" spans="4:4">
      <c r="D910" s="539"/>
    </row>
    <row r="911" spans="4:4">
      <c r="D911" s="539"/>
    </row>
    <row r="912" spans="4:4">
      <c r="D912" s="539"/>
    </row>
    <row r="913" spans="4:4">
      <c r="D913" s="539"/>
    </row>
    <row r="914" spans="4:4">
      <c r="D914" s="539"/>
    </row>
    <row r="915" spans="4:4">
      <c r="D915" s="539"/>
    </row>
    <row r="916" spans="4:4">
      <c r="D916" s="539"/>
    </row>
    <row r="917" spans="4:4">
      <c r="D917" s="539"/>
    </row>
    <row r="918" spans="4:4">
      <c r="D918" s="539"/>
    </row>
    <row r="919" spans="4:4">
      <c r="D919" s="539"/>
    </row>
    <row r="920" spans="4:4">
      <c r="D920" s="539"/>
    </row>
    <row r="921" spans="4:4">
      <c r="D921" s="539"/>
    </row>
    <row r="922" spans="4:4">
      <c r="D922" s="539"/>
    </row>
    <row r="923" spans="4:4">
      <c r="D923" s="539"/>
    </row>
    <row r="924" spans="4:4">
      <c r="D924" s="539"/>
    </row>
    <row r="925" spans="4:4">
      <c r="D925" s="539"/>
    </row>
    <row r="926" spans="4:4">
      <c r="D926" s="539"/>
    </row>
    <row r="927" spans="4:4">
      <c r="D927" s="539"/>
    </row>
    <row r="928" spans="4:4">
      <c r="D928" s="539"/>
    </row>
    <row r="929" spans="4:4">
      <c r="D929" s="539"/>
    </row>
    <row r="930" spans="4:4">
      <c r="D930" s="539"/>
    </row>
    <row r="931" spans="4:4">
      <c r="D931" s="539"/>
    </row>
    <row r="932" spans="4:4">
      <c r="D932" s="539"/>
    </row>
    <row r="933" spans="4:4">
      <c r="D933" s="539"/>
    </row>
    <row r="934" spans="4:4">
      <c r="D934" s="539"/>
    </row>
    <row r="935" spans="4:4">
      <c r="D935" s="539"/>
    </row>
    <row r="936" spans="4:4">
      <c r="D936" s="539"/>
    </row>
    <row r="937" spans="4:4">
      <c r="D937" s="539"/>
    </row>
    <row r="938" spans="4:4">
      <c r="D938" s="539"/>
    </row>
    <row r="939" spans="4:4">
      <c r="D939" s="539"/>
    </row>
    <row r="940" spans="4:4">
      <c r="D940" s="539"/>
    </row>
    <row r="941" spans="4:4">
      <c r="D941" s="539"/>
    </row>
    <row r="942" spans="4:4">
      <c r="D942" s="539"/>
    </row>
    <row r="943" spans="4:4">
      <c r="D943" s="539"/>
    </row>
    <row r="944" spans="4:4">
      <c r="D944" s="539"/>
    </row>
    <row r="945" spans="4:4">
      <c r="D945" s="539"/>
    </row>
    <row r="946" spans="4:4">
      <c r="D946" s="539"/>
    </row>
    <row r="947" spans="4:4">
      <c r="D947" s="539"/>
    </row>
    <row r="948" spans="4:4">
      <c r="D948" s="539"/>
    </row>
    <row r="949" spans="4:4">
      <c r="D949" s="539"/>
    </row>
    <row r="950" spans="4:4">
      <c r="D950" s="539"/>
    </row>
    <row r="951" spans="4:4">
      <c r="D951" s="539"/>
    </row>
    <row r="952" spans="4:4">
      <c r="D952" s="539"/>
    </row>
    <row r="953" spans="4:4">
      <c r="D953" s="539"/>
    </row>
    <row r="954" spans="4:4">
      <c r="D954" s="539"/>
    </row>
    <row r="955" spans="4:4">
      <c r="D955" s="539"/>
    </row>
    <row r="956" spans="4:4">
      <c r="D956" s="539"/>
    </row>
    <row r="957" spans="4:4">
      <c r="D957" s="539"/>
    </row>
    <row r="958" spans="4:4">
      <c r="D958" s="539"/>
    </row>
    <row r="959" spans="4:4">
      <c r="D959" s="539"/>
    </row>
    <row r="960" spans="4:4">
      <c r="D960" s="539"/>
    </row>
    <row r="961" spans="4:4">
      <c r="D961" s="539"/>
    </row>
    <row r="962" spans="4:4">
      <c r="D962" s="539"/>
    </row>
    <row r="963" spans="4:4">
      <c r="D963" s="539"/>
    </row>
    <row r="964" spans="4:4">
      <c r="D964" s="539"/>
    </row>
    <row r="965" spans="4:4">
      <c r="D965" s="539"/>
    </row>
    <row r="966" spans="4:4">
      <c r="D966" s="539"/>
    </row>
    <row r="967" spans="4:4">
      <c r="D967" s="539"/>
    </row>
    <row r="968" spans="4:4">
      <c r="D968" s="539"/>
    </row>
    <row r="969" spans="4:4">
      <c r="D969" s="539"/>
    </row>
    <row r="970" spans="4:4">
      <c r="D970" s="539"/>
    </row>
    <row r="971" spans="4:4">
      <c r="D971" s="539"/>
    </row>
    <row r="972" spans="4:4">
      <c r="D972" s="539"/>
    </row>
    <row r="973" spans="4:4">
      <c r="D973" s="539"/>
    </row>
    <row r="974" spans="4:4">
      <c r="D974" s="539"/>
    </row>
    <row r="975" spans="4:4">
      <c r="D975" s="539"/>
    </row>
    <row r="976" spans="4:4">
      <c r="D976" s="539"/>
    </row>
    <row r="977" spans="4:4">
      <c r="D977" s="539"/>
    </row>
    <row r="978" spans="4:4">
      <c r="D978" s="539"/>
    </row>
    <row r="979" spans="4:4">
      <c r="D979" s="539"/>
    </row>
    <row r="980" spans="4:4">
      <c r="D980" s="539"/>
    </row>
    <row r="981" spans="4:4">
      <c r="D981" s="539"/>
    </row>
    <row r="982" spans="4:4">
      <c r="D982" s="539"/>
    </row>
    <row r="983" spans="4:4">
      <c r="D983" s="539"/>
    </row>
    <row r="984" spans="4:4">
      <c r="D984" s="539"/>
    </row>
    <row r="985" spans="4:4">
      <c r="D985" s="539"/>
    </row>
    <row r="986" spans="4:4">
      <c r="D986" s="539"/>
    </row>
    <row r="987" spans="4:4">
      <c r="D987" s="539"/>
    </row>
    <row r="988" spans="4:4">
      <c r="D988" s="539"/>
    </row>
    <row r="989" spans="4:4">
      <c r="D989" s="539"/>
    </row>
    <row r="990" spans="4:4">
      <c r="D990" s="539"/>
    </row>
    <row r="991" spans="4:4">
      <c r="D991" s="539"/>
    </row>
    <row r="992" spans="4:4">
      <c r="D992" s="539"/>
    </row>
    <row r="993" spans="4:4">
      <c r="D993" s="539"/>
    </row>
    <row r="994" spans="4:4">
      <c r="D994" s="539"/>
    </row>
    <row r="995" spans="4:4">
      <c r="D995" s="539"/>
    </row>
    <row r="996" spans="4:4">
      <c r="D996" s="539"/>
    </row>
    <row r="997" spans="4:4">
      <c r="D997" s="539"/>
    </row>
    <row r="998" spans="4:4">
      <c r="D998" s="539"/>
    </row>
    <row r="999" spans="4:4">
      <c r="D999" s="539"/>
    </row>
    <row r="1000" spans="4:4">
      <c r="D1000" s="539"/>
    </row>
    <row r="1001" spans="4:4">
      <c r="D1001" s="539"/>
    </row>
  </sheetData>
  <printOptions gridLines="1"/>
  <pageMargins left="0.7" right="0.7" top="0.75" bottom="0.75" header="0" footer="0"/>
  <pageSetup fitToHeight="0" pageOrder="overThenDown" orientation="portrait" cellComments="atEnd"/>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105</vt:i4>
      </vt:variant>
    </vt:vector>
  </HeadingPairs>
  <TitlesOfParts>
    <vt:vector size="114" baseType="lpstr">
      <vt:lpstr>LOG 2019</vt:lpstr>
      <vt:lpstr>LOG 2017</vt:lpstr>
      <vt:lpstr>LOG 2018</vt:lpstr>
      <vt:lpstr>LOG 2015</vt:lpstr>
      <vt:lpstr>2016 IR Section Photos</vt:lpstr>
      <vt:lpstr>2015 IR Section Photos</vt:lpstr>
      <vt:lpstr>Site_2017 Summary</vt:lpstr>
      <vt:lpstr>2016 Monthly Stats</vt:lpstr>
      <vt:lpstr>Tab Names</vt:lpstr>
      <vt:lpstr>'LOG 2015'!DateClose</vt:lpstr>
      <vt:lpstr>'LOG 2017'!DateClose</vt:lpstr>
      <vt:lpstr>'LOG 2015'!DateClosed2017</vt:lpstr>
      <vt:lpstr>'LOG 2017'!DateClosed2017</vt:lpstr>
      <vt:lpstr>DateClosed2017</vt:lpstr>
      <vt:lpstr>'LOG 2015'!DateRec</vt:lpstr>
      <vt:lpstr>'LOG 2017'!DateRec</vt:lpstr>
      <vt:lpstr>'LOG 2015'!DateRec17</vt:lpstr>
      <vt:lpstr>'LOG 2017'!DateRec17</vt:lpstr>
      <vt:lpstr>DateRec17</vt:lpstr>
      <vt:lpstr>'LOG 2015'!denial17</vt:lpstr>
      <vt:lpstr>'LOG 2017'!denial17</vt:lpstr>
      <vt:lpstr>denial17</vt:lpstr>
      <vt:lpstr>'LOG 2015'!Denl2017</vt:lpstr>
      <vt:lpstr>'LOG 2017'!Denl2017</vt:lpstr>
      <vt:lpstr>Denl2017</vt:lpstr>
      <vt:lpstr>'LOG 2015'!finald17</vt:lpstr>
      <vt:lpstr>'LOG 2017'!finald17</vt:lpstr>
      <vt:lpstr>finald17</vt:lpstr>
      <vt:lpstr>Holidays</vt:lpstr>
      <vt:lpstr>'LOG 2015'!InfoRecd</vt:lpstr>
      <vt:lpstr>'LOG 2017'!InfoRecd</vt:lpstr>
      <vt:lpstr>'LOG 2015'!InfoSent</vt:lpstr>
      <vt:lpstr>'LOG 2017'!InfoSent</vt:lpstr>
      <vt:lpstr>infosent17</vt:lpstr>
      <vt:lpstr>'LOG 2015'!infosent18</vt:lpstr>
      <vt:lpstr>'LOG 2017'!infosent18</vt:lpstr>
      <vt:lpstr>monthclosed17</vt:lpstr>
      <vt:lpstr>'LOG 2015'!monthclosed18</vt:lpstr>
      <vt:lpstr>'LOG 2017'!monthclosed18</vt:lpstr>
      <vt:lpstr>monthrec17</vt:lpstr>
      <vt:lpstr>'LOG 2015'!monthrec18</vt:lpstr>
      <vt:lpstr>'LOG 2017'!monthrec18</vt:lpstr>
      <vt:lpstr>'LOG 2015'!number17</vt:lpstr>
      <vt:lpstr>'LOG 2017'!number17</vt:lpstr>
      <vt:lpstr>number17</vt:lpstr>
      <vt:lpstr>PDateSent</vt:lpstr>
      <vt:lpstr>'LOG 2015'!Status</vt:lpstr>
      <vt:lpstr>'LOG 2017'!Status</vt:lpstr>
      <vt:lpstr>'LOG 2015'!status17</vt:lpstr>
      <vt:lpstr>'LOG 2017'!status17</vt:lpstr>
      <vt:lpstr>status17</vt:lpstr>
      <vt:lpstr>'LOG 2015'!tenday</vt:lpstr>
      <vt:lpstr>'LOG 2017'!tenday</vt:lpstr>
      <vt:lpstr>tenday</vt:lpstr>
      <vt:lpstr>'LOG 2015'!type17</vt:lpstr>
      <vt:lpstr>'LOG 2017'!type17</vt:lpstr>
      <vt:lpstr>type17</vt:lpstr>
      <vt:lpstr>'LOG 2015'!Unit</vt:lpstr>
      <vt:lpstr>'LOG 2017'!Unit</vt:lpstr>
      <vt:lpstr>'LOG 2015'!unit17</vt:lpstr>
      <vt:lpstr>'LOG 2017'!unit17</vt:lpstr>
      <vt:lpstr>unit17</vt:lpstr>
      <vt:lpstr>'LOG 2015'!Z_0C259EBA_249F_40A9_A76B_3DA7BF4C273D_.wvu.FilterData</vt:lpstr>
      <vt:lpstr>'LOG 2017'!Z_0C259EBA_249F_40A9_A76B_3DA7BF4C273D_.wvu.FilterData</vt:lpstr>
      <vt:lpstr>'Site_2017 Summary'!Z_0C259EBA_249F_40A9_A76B_3DA7BF4C273D_.wvu.FilterData</vt:lpstr>
      <vt:lpstr>'LOG 2015'!Z_2245B90D_45AE_403C_8B16_7A5DA66E3A82_.wvu.FilterData</vt:lpstr>
      <vt:lpstr>'LOG 2017'!Z_2245B90D_45AE_403C_8B16_7A5DA66E3A82_.wvu.FilterData</vt:lpstr>
      <vt:lpstr>'Site_2017 Summary'!Z_2245B90D_45AE_403C_8B16_7A5DA66E3A82_.wvu.FilterData</vt:lpstr>
      <vt:lpstr>'LOG 2015'!Z_2F108406_9288_4687_8A6F_DDB91BF35C0A_.wvu.Cols</vt:lpstr>
      <vt:lpstr>'LOG 2017'!Z_2F108406_9288_4687_8A6F_DDB91BF35C0A_.wvu.Cols</vt:lpstr>
      <vt:lpstr>'Site_2017 Summary'!Z_2F108406_9288_4687_8A6F_DDB91BF35C0A_.wvu.Cols</vt:lpstr>
      <vt:lpstr>'LOG 2015'!Z_2F108406_9288_4687_8A6F_DDB91BF35C0A_.wvu.FilterData</vt:lpstr>
      <vt:lpstr>'LOG 2017'!Z_2F108406_9288_4687_8A6F_DDB91BF35C0A_.wvu.FilterData</vt:lpstr>
      <vt:lpstr>'Site_2017 Summary'!Z_2F108406_9288_4687_8A6F_DDB91BF35C0A_.wvu.FilterData</vt:lpstr>
      <vt:lpstr>'Site_2017 Summary'!Z_2F108406_9288_4687_8A6F_DDB91BF35C0A_.wvu.PrintArea</vt:lpstr>
      <vt:lpstr>'LOG 2015'!Z_45A92AA6_7F4F_45BD_8E71_9DA83B108EB4_.wvu.Cols</vt:lpstr>
      <vt:lpstr>'LOG 2017'!Z_45A92AA6_7F4F_45BD_8E71_9DA83B108EB4_.wvu.Cols</vt:lpstr>
      <vt:lpstr>'Site_2017 Summary'!Z_45A92AA6_7F4F_45BD_8E71_9DA83B108EB4_.wvu.Cols</vt:lpstr>
      <vt:lpstr>'LOG 2015'!Z_45A92AA6_7F4F_45BD_8E71_9DA83B108EB4_.wvu.FilterData</vt:lpstr>
      <vt:lpstr>'LOG 2017'!Z_45A92AA6_7F4F_45BD_8E71_9DA83B108EB4_.wvu.FilterData</vt:lpstr>
      <vt:lpstr>'Site_2017 Summary'!Z_45A92AA6_7F4F_45BD_8E71_9DA83B108EB4_.wvu.FilterData</vt:lpstr>
      <vt:lpstr>'Site_2017 Summary'!Z_45A92AA6_7F4F_45BD_8E71_9DA83B108EB4_.wvu.PrintArea</vt:lpstr>
      <vt:lpstr>'LOG 2015'!Z_536C1063_467A_455E_A407_A08658F6FC01_.wvu.FilterData</vt:lpstr>
      <vt:lpstr>'LOG 2017'!Z_536C1063_467A_455E_A407_A08658F6FC01_.wvu.FilterData</vt:lpstr>
      <vt:lpstr>'Site_2017 Summary'!Z_536C1063_467A_455E_A407_A08658F6FC01_.wvu.FilterData</vt:lpstr>
      <vt:lpstr>'LOG 2015'!Z_568B2625_82AE_48E5_8EF0_A7A96C8FD3B7_.wvu.FilterData</vt:lpstr>
      <vt:lpstr>'LOG 2017'!Z_568B2625_82AE_48E5_8EF0_A7A96C8FD3B7_.wvu.FilterData</vt:lpstr>
      <vt:lpstr>'Site_2017 Summary'!Z_568B2625_82AE_48E5_8EF0_A7A96C8FD3B7_.wvu.FilterData</vt:lpstr>
      <vt:lpstr>'LOG 2015'!Z_99146679_9B38_4D4A_9AAD_0F4E2CCE64DD_.wvu.FilterData</vt:lpstr>
      <vt:lpstr>'LOG 2017'!Z_99146679_9B38_4D4A_9AAD_0F4E2CCE64DD_.wvu.FilterData</vt:lpstr>
      <vt:lpstr>'Site_2017 Summary'!Z_99146679_9B38_4D4A_9AAD_0F4E2CCE64DD_.wvu.FilterData</vt:lpstr>
      <vt:lpstr>'LOG 2015'!Z_B0C81601_8655_4839_9C47_FD0ED1AF215A_.wvu.Cols</vt:lpstr>
      <vt:lpstr>'LOG 2017'!Z_B0C81601_8655_4839_9C47_FD0ED1AF215A_.wvu.Cols</vt:lpstr>
      <vt:lpstr>'Site_2017 Summary'!Z_B0C81601_8655_4839_9C47_FD0ED1AF215A_.wvu.Cols</vt:lpstr>
      <vt:lpstr>'LOG 2015'!Z_B0C81601_8655_4839_9C47_FD0ED1AF215A_.wvu.FilterData</vt:lpstr>
      <vt:lpstr>'LOG 2017'!Z_B0C81601_8655_4839_9C47_FD0ED1AF215A_.wvu.FilterData</vt:lpstr>
      <vt:lpstr>'Site_2017 Summary'!Z_B0C81601_8655_4839_9C47_FD0ED1AF215A_.wvu.FilterData</vt:lpstr>
      <vt:lpstr>'Site_2017 Summary'!Z_B0C81601_8655_4839_9C47_FD0ED1AF215A_.wvu.PrintArea</vt:lpstr>
      <vt:lpstr>'LOG 2015'!Z_B417796C_CBA5_428F_82DE_338F616D694F_.wvu.Cols</vt:lpstr>
      <vt:lpstr>'LOG 2017'!Z_B417796C_CBA5_428F_82DE_338F616D694F_.wvu.Cols</vt:lpstr>
      <vt:lpstr>'Site_2017 Summary'!Z_B417796C_CBA5_428F_82DE_338F616D694F_.wvu.Cols</vt:lpstr>
      <vt:lpstr>'LOG 2015'!Z_B417796C_CBA5_428F_82DE_338F616D694F_.wvu.FilterData</vt:lpstr>
      <vt:lpstr>'LOG 2017'!Z_B417796C_CBA5_428F_82DE_338F616D694F_.wvu.FilterData</vt:lpstr>
      <vt:lpstr>'Site_2017 Summary'!Z_B417796C_CBA5_428F_82DE_338F616D694F_.wvu.FilterData</vt:lpstr>
      <vt:lpstr>'Site_2017 Summary'!Z_B417796C_CBA5_428F_82DE_338F616D694F_.wvu.PrintArea</vt:lpstr>
      <vt:lpstr>'LOG 2015'!Z_CAE66C4E_1276_47EE_8E68_631DB685DE8C_.wvu.FilterData</vt:lpstr>
      <vt:lpstr>'LOG 2017'!Z_CAE66C4E_1276_47EE_8E68_631DB685DE8C_.wvu.FilterData</vt:lpstr>
      <vt:lpstr>'Site_2017 Summary'!Z_CAE66C4E_1276_47EE_8E68_631DB685DE8C_.wvu.FilterData</vt:lpstr>
      <vt:lpstr>'LOG 2015'!Z_CCC92E76_FCCB_4169_955C_4C81A97D7847_.wvu.FilterData</vt:lpstr>
      <vt:lpstr>'LOG 2017'!Z_CCC92E76_FCCB_4169_955C_4C81A97D7847_.wvu.FilterData</vt:lpstr>
      <vt:lpstr>'Site_2017 Summary'!Z_CCC92E76_FCCB_4169_955C_4C81A97D7847_.wvu.FilterData</vt:lpstr>
      <vt:lpstr>'LOG 2015'!Z_EE95D1BD_868A_42A8_869F_365740ED7FAD_.wvu.FilterData</vt:lpstr>
      <vt:lpstr>'LOG 2017'!Z_EE95D1BD_868A_42A8_869F_365740ED7FAD_.wvu.FilterData</vt:lpstr>
      <vt:lpstr>'Site_2017 Summary'!Z_EE95D1BD_868A_42A8_869F_365740ED7FAD_.wvu.FilterData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Urbanik</dc:creator>
  <cp:lastModifiedBy>Windows User</cp:lastModifiedBy>
  <dcterms:created xsi:type="dcterms:W3CDTF">2020-05-08T14:17:31Z</dcterms:created>
  <dcterms:modified xsi:type="dcterms:W3CDTF">2020-05-08T14:17:32Z</dcterms:modified>
</cp:coreProperties>
</file>